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757" firstSheet="1" activeTab="4" autoFilterDateGrouping="1"/>
  </bookViews>
  <sheets>
    <sheet name="Listas" sheetId="1" state="visible" r:id="rId1"/>
    <sheet name="01_Cad_Pecas" sheetId="2" state="visible" r:id="rId2"/>
    <sheet name="02_Cad_Maquinas" sheetId="3" state="visible" r:id="rId3"/>
    <sheet name="4_PROGRAMADO" sheetId="4" state="visible" r:id="rId4"/>
    <sheet name="5_ACOMPANHAMENTO" sheetId="5" state="visible" r:id="rId5"/>
    <sheet name="6_Paradas" sheetId="6" state="visible" r:id="rId6"/>
    <sheet name="LOG_IMPORTACAO" sheetId="7" state="visible" r:id="rId7"/>
  </sheets>
  <definedNames>
    <definedName name="_xlnm._FilterDatabase" localSheetId="1" hidden="1">'01_Cad_Pecas'!$A$1:$J$3613</definedName>
    <definedName name="_xlnm._FilterDatabase" localSheetId="3" hidden="1">'4_PROGRAMADO'!$A$1:$G$592</definedName>
    <definedName name="_xlnm._FilterDatabase" localSheetId="4" hidden="1">'5_ACOMPANHAMENTO'!$A$1:$AD$3593</definedName>
    <definedName name="_xlnm._FilterDatabase" localSheetId="5" hidden="1">'6_Paradas'!$A$1:$H$2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dd/mm/yyyy hh:mm"/>
  </numFmts>
  <fonts count="15">
    <font>
      <name val="Calibri"/>
      <charset val="1"/>
      <sz val="11"/>
    </font>
    <font>
      <name val="Calibri"/>
      <family val="2"/>
      <sz val="9"/>
    </font>
    <font>
      <name val="Calibri"/>
      <family val="2"/>
      <b val="1"/>
      <color theme="0"/>
      <sz val="9"/>
    </font>
    <font>
      <name val="Calibri"/>
      <family val="2"/>
      <b val="1"/>
      <sz val="9"/>
    </font>
    <font>
      <name val="Cambria"/>
      <family val="1"/>
      <b val="1"/>
      <color theme="0"/>
      <sz val="11"/>
    </font>
    <font>
      <name val="Calibri"/>
      <family val="2"/>
      <color theme="0"/>
      <sz val="9"/>
    </font>
    <font>
      <name val="Calibri"/>
      <family val="2"/>
      <color theme="0"/>
      <sz val="11"/>
    </font>
    <font>
      <name val="Calibri"/>
      <family val="2"/>
      <b val="1"/>
      <color theme="0"/>
      <sz val="9"/>
    </font>
    <font>
      <name val="Calibri"/>
      <family val="2"/>
      <b val="1"/>
      <color theme="0"/>
      <sz val="11"/>
    </font>
    <font>
      <name val="Calibri"/>
      <family val="2"/>
      <sz val="11"/>
    </font>
    <font>
      <name val="Calibri"/>
      <family val="2"/>
      <sz val="9"/>
    </font>
    <font>
      <name val="Arial"/>
      <family val="2"/>
      <color rgb="FF000000"/>
      <sz val="8"/>
    </font>
    <font>
      <name val="Arial"/>
      <family val="2"/>
      <sz val="8"/>
    </font>
    <font>
      <name val="Arial"/>
      <family val="2"/>
      <sz val="7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F6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9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top" wrapText="1"/>
    </xf>
    <xf numFmtId="9" fontId="9" fillId="0" borderId="0" pivotButton="0" quotePrefix="0" xfId="1"/>
    <xf numFmtId="9" fontId="9" fillId="0" borderId="0" applyAlignment="1" pivotButton="0" quotePrefix="0" xfId="1">
      <alignment vertical="top" wrapText="1"/>
    </xf>
    <xf numFmtId="0" fontId="0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9" fontId="9" fillId="0" borderId="0" applyAlignment="1" pivotButton="0" quotePrefix="0" xfId="1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top" shrinkToFit="1"/>
    </xf>
    <xf numFmtId="0" fontId="12" fillId="0" borderId="0" applyAlignment="1" pivotButton="0" quotePrefix="0" xfId="0">
      <alignment vertical="top" wrapText="1"/>
    </xf>
    <xf numFmtId="0" fontId="11" fillId="0" borderId="0" applyAlignment="1" pivotButton="0" quotePrefix="0" xfId="0">
      <alignment horizontal="left" vertical="top" shrinkToFit="1" indent="2"/>
    </xf>
    <xf numFmtId="0" fontId="12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right" vertical="top" shrinkToFit="1"/>
    </xf>
    <xf numFmtId="0" fontId="11" fillId="0" borderId="0" applyAlignment="1" pivotButton="0" quotePrefix="0" xfId="0">
      <alignment horizontal="center" vertical="top" shrinkToFit="1"/>
    </xf>
    <xf numFmtId="0" fontId="11" fillId="0" borderId="0" applyAlignment="1" pivotButton="0" quotePrefix="0" xfId="0">
      <alignment horizontal="right" vertical="top" shrinkToFit="1" indent="1"/>
    </xf>
    <xf numFmtId="0" fontId="11" fillId="0" borderId="0" applyAlignment="1" pivotButton="0" quotePrefix="0" xfId="0">
      <alignment horizontal="left" vertical="top" shrinkToFit="1" indent="3"/>
    </xf>
    <xf numFmtId="0" fontId="1" fillId="0" borderId="0" applyAlignment="1" pivotButton="0" quotePrefix="0" xfId="0">
      <alignment wrapText="1"/>
    </xf>
    <xf numFmtId="0" fontId="13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applyAlignment="1" pivotButton="0" quotePrefix="0" xfId="0">
      <alignment horizontal="center" vertical="center" wrapText="1"/>
    </xf>
    <xf numFmtId="9" fontId="9" fillId="0" borderId="0" applyAlignment="1" pivotButton="0" quotePrefix="0" xfId="1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14" fillId="2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2">
    <cellStyle name="Normal" xfId="0" builtinId="0"/>
    <cellStyle name="Porcentagem" xfId="1" builtinId="5"/>
  </cellStyles>
  <dxfs count="11">
    <dxf>
      <font>
        <b val="1"/>
        <color rgb="FF274E13"/>
      </font>
      <fill>
        <patternFill>
          <bgColor rgb="FFD9EAD3"/>
        </patternFill>
      </fill>
    </dxf>
    <dxf>
      <font>
        <b val="1"/>
        <color rgb="FF990000"/>
      </font>
      <fill>
        <patternFill>
          <bgColor rgb="FFF4CCCC"/>
        </patternFill>
      </fill>
    </dxf>
    <dxf>
      <font>
        <b val="1"/>
        <color rgb="FF9C6500"/>
      </font>
      <fill>
        <patternFill>
          <bgColor rgb="FFFCE4D6"/>
        </patternFill>
      </fill>
    </dxf>
    <dxf>
      <font>
        <color rgb="FF006100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90000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6100"/>
      <rgbColor rgb="FF000080"/>
      <rgbColor rgb="FF9C6500"/>
      <rgbColor rgb="FF800080"/>
      <rgbColor rgb="FF156082"/>
      <rgbColor rgb="FFCCCCCC"/>
      <rgbColor rgb="FF8B8B8B"/>
      <rgbColor rgb="FF9999FF"/>
      <rgbColor rgb="FF7030A0"/>
      <rgbColor rgb="FFFFF2CC"/>
      <rgbColor rgb="FFD9EAD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9C0006"/>
      <rgbColor rgb="FF008080"/>
      <rgbColor rgb="FF0000FF"/>
      <rgbColor rgb="FF00B0F0"/>
      <rgbColor rgb="FFFCE4D6"/>
      <rgbColor rgb="FFC6EFCE"/>
      <rgbColor rgb="FFFFEB9C"/>
      <rgbColor rgb="FF99CCFF"/>
      <rgbColor rgb="FFFFC7CE"/>
      <rgbColor rgb="FFCC99FF"/>
      <rgbColor rgb="FFF4CCCC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003366"/>
      <rgbColor rgb="FF339966"/>
      <rgbColor rgb="FF003300"/>
      <rgbColor rgb="FF274E13"/>
      <rgbColor rgb="FF993300"/>
      <rgbColor rgb="FF993366"/>
      <rgbColor rgb="FF333399"/>
      <rgbColor rgb="FF1F1F1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zoomScaleNormal="100" workbookViewId="0">
      <selection activeCell="A1" sqref="A1:H1"/>
    </sheetView>
  </sheetViews>
  <sheetFormatPr baseColWidth="8" defaultColWidth="8.54296875" defaultRowHeight="11.25" customHeight="1"/>
  <cols>
    <col width="24.54296875" customWidth="1" style="1" min="1" max="1"/>
    <col width="9.54296875" customWidth="1" style="1" min="2" max="2"/>
    <col width="12.81640625" customWidth="1" style="1" min="3" max="3"/>
    <col width="17.81640625" customWidth="1" style="1" min="4" max="4"/>
    <col width="27.1796875" customWidth="1" style="1" min="5" max="5"/>
    <col width="7.54296875" customWidth="1" style="1" min="6" max="6"/>
    <col width="5.81640625" customWidth="1" style="1" min="7" max="7"/>
    <col width="11.1796875" customWidth="1" style="1" min="8" max="8"/>
    <col width="8.54296875" customWidth="1" style="1" min="9" max="18"/>
    <col width="8.54296875" customWidth="1" style="1" min="19" max="16384"/>
  </cols>
  <sheetData>
    <row r="1" ht="22.5" customHeight="1">
      <c r="A1" s="12" t="inlineStr">
        <is>
          <t>Setores</t>
        </is>
      </c>
      <c r="B1" s="12" t="inlineStr">
        <is>
          <t>Status</t>
        </is>
      </c>
      <c r="C1" s="12" t="inlineStr">
        <is>
          <t>Prioridades</t>
        </is>
      </c>
      <c r="D1" s="12" t="inlineStr">
        <is>
          <t>Familias</t>
        </is>
      </c>
      <c r="E1" s="12" t="inlineStr">
        <is>
          <t>Operacoes</t>
        </is>
      </c>
      <c r="F1" s="12" t="inlineStr">
        <is>
          <t>Unidades</t>
        </is>
      </c>
      <c r="G1" s="12" t="inlineStr">
        <is>
          <t>Turnos</t>
        </is>
      </c>
      <c r="H1" s="12" t="inlineStr">
        <is>
          <t>Uso</t>
        </is>
      </c>
    </row>
    <row r="2" ht="12" customHeight="1">
      <c r="A2" s="1" t="inlineStr">
        <is>
          <t>CORTE</t>
        </is>
      </c>
      <c r="B2" s="1" t="inlineStr">
        <is>
          <t>Planejado</t>
        </is>
      </c>
      <c r="C2" s="1" t="inlineStr">
        <is>
          <t>P1 - Atrasado/24h</t>
        </is>
      </c>
      <c r="D2" s="1" t="inlineStr">
        <is>
          <t>Produto simples</t>
        </is>
      </c>
      <c r="E2" s="2" t="inlineStr">
        <is>
          <t>SECCIONADORA 10</t>
        </is>
      </c>
      <c r="F2" s="1" t="inlineStr">
        <is>
          <t>peça</t>
        </is>
      </c>
      <c r="G2" s="1" t="n">
        <v>1</v>
      </c>
      <c r="H2" s="1" t="inlineStr">
        <is>
          <t>Obrigatório</t>
        </is>
      </c>
    </row>
    <row r="3" ht="12" customHeight="1">
      <c r="A3" s="1" t="inlineStr">
        <is>
          <t>USINAGEM</t>
        </is>
      </c>
      <c r="B3" s="1" t="inlineStr">
        <is>
          <t>Programado</t>
        </is>
      </c>
      <c r="C3" s="1" t="inlineStr">
        <is>
          <t>P2 - 48h</t>
        </is>
      </c>
      <c r="D3" s="1" t="inlineStr">
        <is>
          <t>Produto com acabamento</t>
        </is>
      </c>
      <c r="E3" s="2" t="inlineStr">
        <is>
          <t>SECCIONADORA 11</t>
        </is>
      </c>
      <c r="F3" s="1" t="inlineStr">
        <is>
          <t>un</t>
        </is>
      </c>
      <c r="H3" s="1" t="inlineStr">
        <is>
          <t>Opcional</t>
        </is>
      </c>
    </row>
    <row r="4" ht="12" customHeight="1">
      <c r="A4" s="1" t="inlineStr">
        <is>
          <t>SERRA FITA</t>
        </is>
      </c>
      <c r="B4" s="1" t="inlineStr">
        <is>
          <t>Em produção</t>
        </is>
      </c>
      <c r="C4" s="1" t="inlineStr">
        <is>
          <t>P3 - Semana</t>
        </is>
      </c>
      <c r="D4" s="1" t="inlineStr">
        <is>
          <t>Produto usinado</t>
        </is>
      </c>
      <c r="E4" s="2" t="inlineStr">
        <is>
          <t>SERRA FITA</t>
        </is>
      </c>
      <c r="F4" s="1" t="inlineStr">
        <is>
          <t>par</t>
        </is>
      </c>
      <c r="H4" s="1" t="inlineStr">
        <is>
          <t>Calculado</t>
        </is>
      </c>
    </row>
    <row r="5" ht="12" customHeight="1">
      <c r="A5" s="1" t="inlineStr">
        <is>
          <t>PADE</t>
        </is>
      </c>
      <c r="B5" s="1" t="inlineStr">
        <is>
          <t>Parado</t>
        </is>
      </c>
      <c r="C5" s="1" t="inlineStr">
        <is>
          <t>P4 - Normal</t>
        </is>
      </c>
      <c r="D5" s="1" t="inlineStr">
        <is>
          <t>Produto montado</t>
        </is>
      </c>
      <c r="E5" s="2" t="inlineStr">
        <is>
          <t>PADE VELOX</t>
        </is>
      </c>
      <c r="F5" s="1" t="inlineStr">
        <is>
          <t>kg</t>
        </is>
      </c>
      <c r="H5" s="1" t="inlineStr">
        <is>
          <t>Manual</t>
        </is>
      </c>
    </row>
    <row r="6" ht="12" customHeight="1">
      <c r="A6" s="1" t="inlineStr">
        <is>
          <t>CNC</t>
        </is>
      </c>
      <c r="B6" s="1" t="inlineStr">
        <is>
          <t>Concluído</t>
        </is>
      </c>
      <c r="D6" s="1" t="inlineStr">
        <is>
          <t>Produto especial</t>
        </is>
      </c>
      <c r="E6" s="2" t="inlineStr">
        <is>
          <t>CNC NESTING</t>
        </is>
      </c>
      <c r="F6" s="1" t="inlineStr">
        <is>
          <t>m</t>
        </is>
      </c>
    </row>
    <row r="7" ht="12" customHeight="1">
      <c r="A7" s="1" t="inlineStr">
        <is>
          <t>PU</t>
        </is>
      </c>
      <c r="B7" s="1" t="inlineStr">
        <is>
          <t>Atrasado</t>
        </is>
      </c>
      <c r="D7" s="1" t="inlineStr">
        <is>
          <t>Reposição</t>
        </is>
      </c>
      <c r="E7" s="2" t="inlineStr">
        <is>
          <t>COPIADORA</t>
        </is>
      </c>
      <c r="F7" s="1" t="inlineStr">
        <is>
          <t>m²</t>
        </is>
      </c>
    </row>
    <row r="8" ht="12" customHeight="1">
      <c r="A8" s="1" t="inlineStr">
        <is>
          <t>FURADEIRA</t>
        </is>
      </c>
      <c r="B8" s="1" t="inlineStr">
        <is>
          <t>Cancelado</t>
        </is>
      </c>
      <c r="D8" s="1" t="inlineStr">
        <is>
          <t>Protótipo</t>
        </is>
      </c>
      <c r="E8" s="2" t="inlineStr">
        <is>
          <t>USINAGEM</t>
        </is>
      </c>
      <c r="F8" s="1" t="inlineStr">
        <is>
          <t>lote</t>
        </is>
      </c>
    </row>
    <row r="9" ht="12" customHeight="1">
      <c r="A9" s="1" t="inlineStr">
        <is>
          <t>COLADEIRA DE BORDO</t>
        </is>
      </c>
      <c r="D9" s="1" t="inlineStr">
        <is>
          <t>Embalagem</t>
        </is>
      </c>
      <c r="E9" s="2" t="inlineStr">
        <is>
          <t>MONTAGEM DE TAMPOS</t>
        </is>
      </c>
      <c r="F9" s="1" t="inlineStr">
        <is>
          <t>caixas</t>
        </is>
      </c>
    </row>
    <row r="10" ht="12" customHeight="1">
      <c r="A10" s="1" t="inlineStr">
        <is>
          <t>COLADEIRA MANUAL</t>
        </is>
      </c>
      <c r="E10" s="2" t="inlineStr">
        <is>
          <t>PU</t>
        </is>
      </c>
    </row>
    <row r="11" ht="12" customHeight="1">
      <c r="A11" s="1" t="inlineStr">
        <is>
          <t>COPIADORA</t>
        </is>
      </c>
      <c r="E11" s="2" t="inlineStr">
        <is>
          <t>FURADEIRA 20</t>
        </is>
      </c>
    </row>
    <row r="12" ht="12" customHeight="1">
      <c r="A12" s="1" t="inlineStr">
        <is>
          <t>MONTAGEM DE TAMPOS</t>
        </is>
      </c>
      <c r="E12" s="2" t="inlineStr">
        <is>
          <t>FURADEIRA 21</t>
        </is>
      </c>
    </row>
    <row r="13" ht="12" customHeight="1">
      <c r="A13" s="1" t="inlineStr">
        <is>
          <t>UV</t>
        </is>
      </c>
      <c r="E13" s="2" t="inlineStr">
        <is>
          <t>FURADEIRA 22</t>
        </is>
      </c>
    </row>
    <row r="14" ht="12" customHeight="1">
      <c r="A14" s="1" t="inlineStr">
        <is>
          <t>MONTAGEM DE CADEIRAS</t>
        </is>
      </c>
      <c r="E14" s="2" t="inlineStr">
        <is>
          <t>FURADEIRA 65</t>
        </is>
      </c>
    </row>
    <row r="15" ht="12" customHeight="1">
      <c r="A15" s="1" t="inlineStr">
        <is>
          <t>COLA DE ESPUMA</t>
        </is>
      </c>
      <c r="E15" s="2" t="inlineStr">
        <is>
          <t>COLADEIRA 23</t>
        </is>
      </c>
    </row>
    <row r="16" ht="12" customHeight="1">
      <c r="A16" s="1" t="inlineStr">
        <is>
          <t>TAPEÇARIA</t>
        </is>
      </c>
      <c r="E16" s="2" t="inlineStr">
        <is>
          <t>COLADEIRA 122</t>
        </is>
      </c>
    </row>
    <row r="17" ht="12" customHeight="1">
      <c r="A17" s="1" t="inlineStr">
        <is>
          <t>EMBALAGEM</t>
        </is>
      </c>
      <c r="E17" s="2" t="inlineStr">
        <is>
          <t>COLADEIRA 126</t>
        </is>
      </c>
    </row>
    <row r="18" ht="12" customHeight="1">
      <c r="A18" s="1" t="inlineStr">
        <is>
          <t>COLAGEM DE VIDROS</t>
        </is>
      </c>
      <c r="E18" s="2" t="inlineStr">
        <is>
          <t>COLADEIRA 24</t>
        </is>
      </c>
    </row>
    <row r="19" ht="12" customHeight="1">
      <c r="A19" s="1" t="inlineStr">
        <is>
          <t>CARTONAGEM</t>
        </is>
      </c>
      <c r="E19" s="2" t="inlineStr">
        <is>
          <t>UV 54</t>
        </is>
      </c>
    </row>
    <row r="20" ht="12" customHeight="1">
      <c r="E20" s="2" t="inlineStr">
        <is>
          <t>MONTAGEM DE CADEIRAS (3 FUNC)</t>
        </is>
      </c>
    </row>
    <row r="21" ht="12" customHeight="1">
      <c r="E21" s="2" t="inlineStr">
        <is>
          <t>COLA DE ESPUMA (2FUNC)</t>
        </is>
      </c>
    </row>
    <row r="22" ht="12" customHeight="1">
      <c r="E22" s="2" t="inlineStr">
        <is>
          <t>TAPEÇARIA (6 FUNC)</t>
        </is>
      </c>
    </row>
    <row r="23" ht="12" customHeight="1">
      <c r="E23" s="2" t="inlineStr">
        <is>
          <t>CARTONAGEM</t>
        </is>
      </c>
    </row>
    <row r="24" ht="12" customHeight="1">
      <c r="E24" s="2" t="inlineStr">
        <is>
          <t>EMBALAGEM 91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211BZr/yLIpCUKtYd1Xvvg==" formatRows="1" sort="1" spinCount="100000" hashValue="aVKe7hk96lrmxN1am+sjepkXJzBi4SE/3kjfPRuAiq2VoywVpIvoYu82CnYUdxdQ3XU4AtJyRpi7TFJZHuORuQ=="/>
  <dataValidations count="1">
    <dataValidation sqref="E2:E24" showDropDown="0" showInputMessage="0" showErrorMessage="0" allowBlank="0" type="list">
      <formula1>$A$2:$A$50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613"/>
  <sheetViews>
    <sheetView zoomScaleNormal="100" workbookViewId="0">
      <pane xSplit="1" ySplit="1" topLeftCell="B893" activePane="bottomRight" state="frozen"/>
      <selection pane="topRight" activeCell="B1" sqref="B1"/>
      <selection pane="bottomLeft" activeCell="A893" sqref="A893"/>
      <selection pane="bottomRight" activeCell="E895" sqref="E895"/>
    </sheetView>
  </sheetViews>
  <sheetFormatPr baseColWidth="8" defaultColWidth="51.1796875" defaultRowHeight="11.25" customHeight="1"/>
  <cols>
    <col width="11.54296875" customWidth="1" style="3" min="1" max="1"/>
    <col width="11.54296875" customWidth="1" style="1" min="2" max="2"/>
    <col width="13.81640625" customWidth="1" style="1" min="3" max="3"/>
    <col width="8.7265625" customWidth="1" style="1" min="4" max="4"/>
    <col width="49.54296875" customWidth="1" style="1" min="5" max="5"/>
    <col width="4.1796875" customWidth="1" style="1" min="6" max="6"/>
    <col width="6.7265625" customWidth="1" style="1" min="7" max="7"/>
    <col width="7.453125" customWidth="1" style="1" min="8" max="8"/>
    <col width="8.1796875" customWidth="1" style="1" min="9" max="9"/>
    <col width="8.26953125" customWidth="1" style="1" min="10" max="10"/>
    <col width="51.1796875" customWidth="1" style="1" min="11" max="20"/>
    <col width="51.1796875" customWidth="1" style="1" min="21" max="16384"/>
  </cols>
  <sheetData>
    <row r="1" ht="38.25" customHeight="1">
      <c r="A1" s="13" t="inlineStr">
        <is>
          <t>Produto/Equipamento</t>
        </is>
      </c>
      <c r="B1" s="13" t="inlineStr">
        <is>
          <t>Codigo Produto</t>
        </is>
      </c>
      <c r="C1" s="13" t="inlineStr">
        <is>
          <t>Familia</t>
        </is>
      </c>
      <c r="D1" s="13" t="inlineStr">
        <is>
          <t>Codigo Peca</t>
        </is>
      </c>
      <c r="E1" s="13" t="inlineStr">
        <is>
          <t>Descricao da Peca</t>
        </is>
      </c>
      <c r="F1" s="13" t="inlineStr">
        <is>
          <t>Qtde por Produto</t>
        </is>
      </c>
      <c r="G1" s="13" t="inlineStr">
        <is>
          <t>Unidade</t>
        </is>
      </c>
      <c r="H1" s="13" t="inlineStr">
        <is>
          <t>Tempo Setup Padrao (min)</t>
        </is>
      </c>
      <c r="I1" s="13" t="inlineStr">
        <is>
          <t>Tempo Unit Padrao (min/peca)</t>
        </is>
      </c>
      <c r="J1" s="13" t="inlineStr">
        <is>
          <t>Setor Inicial</t>
        </is>
      </c>
    </row>
    <row r="2" ht="16.5" customHeight="1">
      <c r="A2" s="4" t="inlineStr">
        <is>
          <t>CARTONAGEM</t>
        </is>
      </c>
      <c r="B2" s="2" t="n">
        <v>91014030</v>
      </c>
      <c r="C2" s="2" t="inlineStr">
        <is>
          <t>Embalagem</t>
        </is>
      </c>
      <c r="D2" s="2" t="n">
        <v>91014030</v>
      </c>
      <c r="E2" s="2" t="inlineStr">
        <is>
          <t>EMB. CABECEIRAS 01 (X2) (440X2800)</t>
        </is>
      </c>
      <c r="F2" s="2" t="n">
        <v>1</v>
      </c>
      <c r="G2" s="2" t="inlineStr">
        <is>
          <t>caixas</t>
        </is>
      </c>
      <c r="H2" s="2" t="n">
        <v>8</v>
      </c>
      <c r="I2" s="2" t="n">
        <v>0.2</v>
      </c>
      <c r="J2" s="2" t="inlineStr">
        <is>
          <t>CARTONAGEM</t>
        </is>
      </c>
    </row>
    <row r="3" ht="24" customHeight="1">
      <c r="A3" s="4" t="inlineStr">
        <is>
          <t>CARTONAGEM</t>
        </is>
      </c>
      <c r="B3" s="2" t="n">
        <v>912084232</v>
      </c>
      <c r="C3" s="2" t="inlineStr">
        <is>
          <t>Embalagem</t>
        </is>
      </c>
      <c r="D3" s="2" t="n">
        <v>912084232</v>
      </c>
      <c r="E3" s="2" t="inlineStr">
        <is>
          <t>EMB. ACESSORIOS - CAMA TORONTO 1,40 (410X320</t>
        </is>
      </c>
      <c r="F3" s="2" t="n">
        <v>1</v>
      </c>
      <c r="G3" s="2" t="inlineStr">
        <is>
          <t>caixas</t>
        </is>
      </c>
      <c r="H3" s="2" t="n">
        <v>8</v>
      </c>
      <c r="I3" s="2" t="n">
        <v>0.2</v>
      </c>
      <c r="J3" s="2" t="inlineStr">
        <is>
          <t>CARTONAGEM</t>
        </is>
      </c>
    </row>
    <row r="4" ht="24" customHeight="1">
      <c r="A4" s="4" t="inlineStr">
        <is>
          <t>CARTONAGEM</t>
        </is>
      </c>
      <c r="B4" s="2" t="n">
        <v>200610130</v>
      </c>
      <c r="C4" s="2" t="inlineStr">
        <is>
          <t>Embalagem</t>
        </is>
      </c>
      <c r="D4" s="2" t="n">
        <v>200610130</v>
      </c>
      <c r="E4" s="2" t="inlineStr">
        <is>
          <t>EMB. MESA JADE PES (783X218X83)</t>
        </is>
      </c>
      <c r="F4" s="2" t="n">
        <v>1</v>
      </c>
      <c r="G4" s="2" t="inlineStr">
        <is>
          <t>caixas</t>
        </is>
      </c>
      <c r="H4" s="2" t="n">
        <v>8</v>
      </c>
      <c r="I4" s="2" t="n">
        <v>0.2</v>
      </c>
      <c r="J4" s="2" t="inlineStr">
        <is>
          <t>CARTONAGEM</t>
        </is>
      </c>
    </row>
    <row r="5" ht="24" customHeight="1">
      <c r="A5" s="4" t="inlineStr">
        <is>
          <t>CARTONAGEM</t>
        </is>
      </c>
      <c r="B5" s="2" t="n">
        <v>200610230</v>
      </c>
      <c r="C5" s="2" t="inlineStr">
        <is>
          <t>Embalagem</t>
        </is>
      </c>
      <c r="D5" s="2" t="n">
        <v>200610230</v>
      </c>
      <c r="E5" s="2" t="inlineStr">
        <is>
          <t>EMB. TRAVESSAS MESA JADE 1,36 (1340X83X78)</t>
        </is>
      </c>
      <c r="F5" s="2" t="n">
        <v>1</v>
      </c>
      <c r="G5" s="2" t="inlineStr">
        <is>
          <t>caixas</t>
        </is>
      </c>
      <c r="H5" s="2" t="n">
        <v>8</v>
      </c>
      <c r="I5" s="2" t="n">
        <v>0.2</v>
      </c>
      <c r="J5" s="2" t="inlineStr">
        <is>
          <t>CARTONAGEM</t>
        </is>
      </c>
    </row>
    <row r="6" ht="24" customHeight="1">
      <c r="A6" s="4" t="inlineStr">
        <is>
          <t>CARTONAGEM</t>
        </is>
      </c>
      <c r="B6" s="2" t="n">
        <v>200611230</v>
      </c>
      <c r="C6" s="2" t="inlineStr">
        <is>
          <t>Embalagem</t>
        </is>
      </c>
      <c r="D6" s="2" t="n">
        <v>200611230</v>
      </c>
      <c r="E6" s="2" t="inlineStr">
        <is>
          <t>EMB. TRAVESSAS MESA JADE 1,60 (1445X83X80)</t>
        </is>
      </c>
      <c r="F6" s="2" t="n">
        <v>1</v>
      </c>
      <c r="G6" s="2" t="inlineStr">
        <is>
          <t>caixas</t>
        </is>
      </c>
      <c r="H6" s="2" t="n">
        <v>8</v>
      </c>
      <c r="I6" s="2" t="n">
        <v>0.2</v>
      </c>
      <c r="J6" s="2" t="inlineStr">
        <is>
          <t>CARTONAGEM</t>
        </is>
      </c>
    </row>
    <row r="7" ht="24" customHeight="1">
      <c r="A7" s="4" t="inlineStr">
        <is>
          <t>CARTONAGEM</t>
        </is>
      </c>
      <c r="B7" s="2" t="n">
        <v>200611231</v>
      </c>
      <c r="C7" s="2" t="inlineStr">
        <is>
          <t>Embalagem</t>
        </is>
      </c>
      <c r="D7" s="2" t="n">
        <v>200611231</v>
      </c>
      <c r="E7" s="2" t="inlineStr">
        <is>
          <t>EMB. CAIXA ACESSORIOS MESA JADE 1,36 (190X80X</t>
        </is>
      </c>
      <c r="F7" s="2" t="n">
        <v>1</v>
      </c>
      <c r="G7" s="2" t="inlineStr">
        <is>
          <t>caixas</t>
        </is>
      </c>
      <c r="H7" s="2" t="n">
        <v>8</v>
      </c>
      <c r="I7" s="2" t="n">
        <v>0.2</v>
      </c>
      <c r="J7" s="2" t="inlineStr">
        <is>
          <t>CARTONAGEM</t>
        </is>
      </c>
    </row>
    <row r="8" ht="24" customHeight="1">
      <c r="A8" s="4" t="inlineStr">
        <is>
          <t>CARTONAGEM</t>
        </is>
      </c>
      <c r="B8" s="2" t="n">
        <v>200612230</v>
      </c>
      <c r="C8" s="2" t="inlineStr">
        <is>
          <t>Embalagem</t>
        </is>
      </c>
      <c r="D8" s="2" t="n">
        <v>200612230</v>
      </c>
      <c r="E8" s="2" t="inlineStr">
        <is>
          <t>EMB. TRAVESSAS MESA JADE 1,80 (1581X83X81)</t>
        </is>
      </c>
      <c r="F8" s="2" t="n">
        <v>1</v>
      </c>
      <c r="G8" s="2" t="inlineStr">
        <is>
          <t>caixas</t>
        </is>
      </c>
      <c r="H8" s="2" t="n">
        <v>8</v>
      </c>
      <c r="I8" s="2" t="n">
        <v>0.2</v>
      </c>
      <c r="J8" s="2" t="inlineStr">
        <is>
          <t>CARTONAGEM</t>
        </is>
      </c>
    </row>
    <row r="9" ht="24" customHeight="1">
      <c r="A9" s="4" t="inlineStr">
        <is>
          <t>CARTONAGEM</t>
        </is>
      </c>
      <c r="B9" s="2" t="n">
        <v>200620130</v>
      </c>
      <c r="C9" s="2" t="inlineStr">
        <is>
          <t>Embalagem</t>
        </is>
      </c>
      <c r="D9" s="2" t="n">
        <v>200620130</v>
      </c>
      <c r="E9" s="2" t="inlineStr">
        <is>
          <t>EMB. MESA AMETISTA PES (783X170X65)</t>
        </is>
      </c>
      <c r="F9" s="2" t="n">
        <v>1</v>
      </c>
      <c r="G9" s="2" t="inlineStr">
        <is>
          <t>caixas</t>
        </is>
      </c>
      <c r="H9" s="2" t="n">
        <v>8</v>
      </c>
      <c r="I9" s="2" t="n">
        <v>0.2</v>
      </c>
      <c r="J9" s="2" t="inlineStr">
        <is>
          <t>CARTONAGEM</t>
        </is>
      </c>
    </row>
    <row r="10" ht="24" customHeight="1">
      <c r="A10" s="4" t="inlineStr">
        <is>
          <t>CARTONAGEM</t>
        </is>
      </c>
      <c r="B10" s="2" t="n">
        <v>200620230</v>
      </c>
      <c r="C10" s="2" t="inlineStr">
        <is>
          <t>Embalagem</t>
        </is>
      </c>
      <c r="D10" s="2" t="n">
        <v>200620230</v>
      </c>
      <c r="E10" s="2" t="inlineStr">
        <is>
          <t>EMB. TRAVESSAS MESA AMETISTA 1,36 (1399X83X96212</t>
        </is>
      </c>
      <c r="F10" s="2" t="n">
        <v>1</v>
      </c>
      <c r="G10" s="2" t="inlineStr">
        <is>
          <t>caixas</t>
        </is>
      </c>
      <c r="H10" s="2" t="n">
        <v>8</v>
      </c>
      <c r="I10" s="2" t="n">
        <v>0.2</v>
      </c>
      <c r="J10" s="2" t="inlineStr">
        <is>
          <t>CARTONAGEM</t>
        </is>
      </c>
    </row>
    <row r="11" ht="24" customHeight="1">
      <c r="A11" s="4" t="inlineStr">
        <is>
          <t>CARTONAGEM</t>
        </is>
      </c>
      <c r="B11" s="2" t="n">
        <v>200620231</v>
      </c>
      <c r="C11" s="2" t="inlineStr">
        <is>
          <t>Embalagem</t>
        </is>
      </c>
      <c r="D11" s="2" t="n">
        <v>200620231</v>
      </c>
      <c r="E11" s="2" t="inlineStr">
        <is>
          <t>EMB. CX. ACESSORIO MESA AMETISTA 1,36 (230X83 212</t>
        </is>
      </c>
      <c r="F11" s="2" t="n">
        <v>1</v>
      </c>
      <c r="G11" s="2" t="inlineStr">
        <is>
          <t>caixas</t>
        </is>
      </c>
      <c r="H11" s="2" t="n">
        <v>8</v>
      </c>
      <c r="I11" s="2" t="n">
        <v>0.2</v>
      </c>
      <c r="J11" s="2" t="inlineStr">
        <is>
          <t>CARTONAGEM</t>
        </is>
      </c>
    </row>
    <row r="12" ht="24" customHeight="1">
      <c r="A12" s="4" t="inlineStr">
        <is>
          <t>CARTONAGEM</t>
        </is>
      </c>
      <c r="B12" s="2" t="n">
        <v>200621230</v>
      </c>
      <c r="C12" s="2" t="inlineStr">
        <is>
          <t>Embalagem</t>
        </is>
      </c>
      <c r="D12" s="2" t="n">
        <v>200621230</v>
      </c>
      <c r="E12" s="2" t="inlineStr">
        <is>
          <t>EMB. TRAVESSAS MESA AMETISTA 1,60 (1545X83X96212</t>
        </is>
      </c>
      <c r="F12" s="2" t="n">
        <v>1</v>
      </c>
      <c r="G12" s="2" t="inlineStr">
        <is>
          <t>caixas</t>
        </is>
      </c>
      <c r="H12" s="2" t="n">
        <v>8</v>
      </c>
      <c r="I12" s="2" t="n">
        <v>0.2</v>
      </c>
      <c r="J12" s="2" t="inlineStr">
        <is>
          <t>CARTONAGEM</t>
        </is>
      </c>
    </row>
    <row r="13" ht="24" customHeight="1">
      <c r="A13" s="4" t="inlineStr">
        <is>
          <t>CARTONAGEM</t>
        </is>
      </c>
      <c r="B13" s="2" t="n">
        <v>200621231</v>
      </c>
      <c r="C13" s="2" t="inlineStr">
        <is>
          <t>Embalagem</t>
        </is>
      </c>
      <c r="D13" s="2" t="n">
        <v>200621231</v>
      </c>
      <c r="E13" s="2" t="inlineStr">
        <is>
          <t>EMB. CX. ACESSORIOS MESA AMETISTA 1,60 (160X8 212</t>
        </is>
      </c>
      <c r="F13" s="2" t="n">
        <v>1</v>
      </c>
      <c r="G13" s="2" t="inlineStr">
        <is>
          <t>caixas</t>
        </is>
      </c>
      <c r="H13" s="2" t="n">
        <v>8</v>
      </c>
      <c r="I13" s="2" t="n">
        <v>0.2</v>
      </c>
      <c r="J13" s="2" t="inlineStr">
        <is>
          <t>CARTONAGEM</t>
        </is>
      </c>
    </row>
    <row r="14" ht="24" customHeight="1">
      <c r="A14" s="4" t="inlineStr">
        <is>
          <t>CARTONAGEM</t>
        </is>
      </c>
      <c r="B14" s="2" t="n">
        <v>200622230</v>
      </c>
      <c r="C14" s="2" t="inlineStr">
        <is>
          <t>Embalagem</t>
        </is>
      </c>
      <c r="D14" s="2" t="n">
        <v>200622230</v>
      </c>
      <c r="E14" s="2" t="inlineStr">
        <is>
          <t>EMB. TRAVESSAS MESA AMETISTA 1,80 (1581X83X81212</t>
        </is>
      </c>
      <c r="F14" s="2" t="n">
        <v>1</v>
      </c>
      <c r="G14" s="2" t="inlineStr">
        <is>
          <t>caixas</t>
        </is>
      </c>
      <c r="H14" s="2" t="n">
        <v>8</v>
      </c>
      <c r="I14" s="2" t="n">
        <v>0.2</v>
      </c>
      <c r="J14" s="2" t="inlineStr">
        <is>
          <t>CARTONAGEM</t>
        </is>
      </c>
    </row>
    <row r="15" ht="24" customHeight="1">
      <c r="A15" s="4" t="inlineStr">
        <is>
          <t>CARTONAGEM</t>
        </is>
      </c>
      <c r="B15" s="2" t="n">
        <v>200640130</v>
      </c>
      <c r="C15" s="2" t="inlineStr">
        <is>
          <t>Embalagem</t>
        </is>
      </c>
      <c r="D15" s="2" t="n">
        <v>200640130</v>
      </c>
      <c r="E15" s="2" t="inlineStr">
        <is>
          <t>EMB. PES MESA SAFIRA FUNDO (775X190X165)          212</t>
        </is>
      </c>
      <c r="F15" s="2" t="n">
        <v>1</v>
      </c>
      <c r="G15" s="2" t="inlineStr">
        <is>
          <t>caixas</t>
        </is>
      </c>
      <c r="H15" s="2" t="n">
        <v>8</v>
      </c>
      <c r="I15" s="2" t="n">
        <v>0.2</v>
      </c>
      <c r="J15" s="2" t="inlineStr">
        <is>
          <t>CARTONAGEM</t>
        </is>
      </c>
    </row>
    <row r="16" ht="24" customHeight="1">
      <c r="A16" s="4" t="inlineStr">
        <is>
          <t>CARTONAGEM</t>
        </is>
      </c>
      <c r="B16" s="2" t="n">
        <v>200640131</v>
      </c>
      <c r="C16" s="2" t="inlineStr">
        <is>
          <t>Embalagem</t>
        </is>
      </c>
      <c r="D16" s="2" t="n">
        <v>200640131</v>
      </c>
      <c r="E16" s="2" t="inlineStr">
        <is>
          <t>EMB. PES MESA SAFIRA TAMPA (775X190X165)           212</t>
        </is>
      </c>
      <c r="F16" s="2" t="n">
        <v>1</v>
      </c>
      <c r="G16" s="2" t="inlineStr">
        <is>
          <t>caixas</t>
        </is>
      </c>
      <c r="H16" s="2" t="n">
        <v>8</v>
      </c>
      <c r="I16" s="2" t="n">
        <v>0.2</v>
      </c>
      <c r="J16" s="2" t="inlineStr">
        <is>
          <t>CARTONAGEM</t>
        </is>
      </c>
    </row>
    <row r="17" ht="24" customHeight="1">
      <c r="A17" s="4" t="inlineStr">
        <is>
          <t>CARTONAGEM</t>
        </is>
      </c>
      <c r="B17" s="2" t="n">
        <v>200650130</v>
      </c>
      <c r="C17" s="2" t="inlineStr">
        <is>
          <t>Embalagem</t>
        </is>
      </c>
      <c r="D17" s="2" t="n">
        <v>200650130</v>
      </c>
      <c r="E17" s="2" t="inlineStr">
        <is>
          <t>EMB. MESA CELTA 1,20 (790X750X95)EMENDADA       212</t>
        </is>
      </c>
      <c r="F17" s="2" t="n">
        <v>1</v>
      </c>
      <c r="G17" s="2" t="inlineStr">
        <is>
          <t>caixas</t>
        </is>
      </c>
      <c r="H17" s="2" t="n">
        <v>8</v>
      </c>
      <c r="I17" s="2" t="n">
        <v>0.2</v>
      </c>
      <c r="J17" s="2" t="inlineStr">
        <is>
          <t>CARTONAGEM</t>
        </is>
      </c>
    </row>
    <row r="18" ht="24" customHeight="1">
      <c r="A18" s="4" t="inlineStr">
        <is>
          <t>CARTONAGEM</t>
        </is>
      </c>
      <c r="B18" s="2" t="n">
        <v>200651130</v>
      </c>
      <c r="C18" s="2" t="inlineStr">
        <is>
          <t>Embalagem</t>
        </is>
      </c>
      <c r="D18" s="2" t="n">
        <v>200651130</v>
      </c>
      <c r="E18" s="2" t="inlineStr">
        <is>
          <t>EMB. MESA CELTA 1,60 (790X780X95)EMENDADA       212</t>
        </is>
      </c>
      <c r="F18" s="2" t="n">
        <v>1</v>
      </c>
      <c r="G18" s="2" t="inlineStr">
        <is>
          <t>caixas</t>
        </is>
      </c>
      <c r="H18" s="2" t="n">
        <v>8</v>
      </c>
      <c r="I18" s="2" t="n">
        <v>0.2</v>
      </c>
      <c r="J18" s="2" t="inlineStr">
        <is>
          <t>CARTONAGEM</t>
        </is>
      </c>
    </row>
    <row r="19" ht="24" customHeight="1">
      <c r="A19" s="4" t="inlineStr">
        <is>
          <t>CARTONAGEM</t>
        </is>
      </c>
      <c r="B19" s="2" t="n">
        <v>30003730</v>
      </c>
      <c r="C19" s="2" t="inlineStr">
        <is>
          <t>Embalagem</t>
        </is>
      </c>
      <c r="D19" s="2" t="n">
        <v>30003730</v>
      </c>
      <c r="E19" s="2" t="inlineStr">
        <is>
          <t>EMB. CADEIRAS SAFIRA E PEROLA (780X453X240)     212</t>
        </is>
      </c>
      <c r="F19" s="2" t="n">
        <v>1</v>
      </c>
      <c r="G19" s="2" t="inlineStr">
        <is>
          <t>caixas</t>
        </is>
      </c>
      <c r="H19" s="2" t="n">
        <v>8</v>
      </c>
      <c r="I19" s="2" t="n">
        <v>0.2</v>
      </c>
      <c r="J19" s="2" t="inlineStr">
        <is>
          <t>CARTONAGEM</t>
        </is>
      </c>
    </row>
    <row r="20" ht="24" customHeight="1">
      <c r="A20" s="4" t="inlineStr">
        <is>
          <t>CARTONAGEM</t>
        </is>
      </c>
      <c r="B20" s="2" t="n">
        <v>30003731</v>
      </c>
      <c r="C20" s="2" t="inlineStr">
        <is>
          <t>Embalagem</t>
        </is>
      </c>
      <c r="D20" s="2" t="n">
        <v>30003731</v>
      </c>
      <c r="E20" s="2" t="inlineStr">
        <is>
          <t>EMB. CAIXA ACESSORIOS CADEIRAS MADEIRA          212</t>
        </is>
      </c>
      <c r="F20" s="2" t="n">
        <v>1</v>
      </c>
      <c r="G20" s="2" t="inlineStr">
        <is>
          <t>caixas</t>
        </is>
      </c>
      <c r="H20" s="2" t="n">
        <v>8</v>
      </c>
      <c r="I20" s="2" t="n">
        <v>0.2</v>
      </c>
      <c r="J20" s="2" t="inlineStr">
        <is>
          <t>CARTONAGEM</t>
        </is>
      </c>
    </row>
    <row r="21" ht="24" customHeight="1">
      <c r="A21" s="4" t="inlineStr">
        <is>
          <t>CARTONAGEM</t>
        </is>
      </c>
      <c r="B21" s="2" t="n">
        <v>30003830</v>
      </c>
      <c r="C21" s="2" t="inlineStr">
        <is>
          <t>Embalagem</t>
        </is>
      </c>
      <c r="D21" s="2" t="n">
        <v>30003830</v>
      </c>
      <c r="E21" s="2" t="inlineStr">
        <is>
          <t>EMB. CADEIRA JADE (980X590X450) (MALETA)            212</t>
        </is>
      </c>
      <c r="F21" s="2" t="n">
        <v>1</v>
      </c>
      <c r="G21" s="2" t="inlineStr">
        <is>
          <t>caixas</t>
        </is>
      </c>
      <c r="H21" s="2" t="n">
        <v>8</v>
      </c>
      <c r="I21" s="2" t="n">
        <v>0.2</v>
      </c>
      <c r="J21" s="2" t="inlineStr">
        <is>
          <t>CARTONAGEM</t>
        </is>
      </c>
    </row>
    <row r="22" ht="24" customHeight="1">
      <c r="A22" s="4" t="inlineStr">
        <is>
          <t>CARTONAGEM</t>
        </is>
      </c>
      <c r="B22" s="2" t="n">
        <v>912048230</v>
      </c>
      <c r="C22" s="2" t="inlineStr">
        <is>
          <t>Embalagem</t>
        </is>
      </c>
      <c r="D22" s="2" t="n">
        <v>912048230</v>
      </c>
      <c r="E22" s="2" t="inlineStr">
        <is>
          <t>EMB. DIVISORIA CAMA ATLANTA (1700X200) (X6)        212</t>
        </is>
      </c>
      <c r="F22" s="2" t="n">
        <v>1</v>
      </c>
      <c r="G22" s="2" t="inlineStr">
        <is>
          <t>caixas</t>
        </is>
      </c>
      <c r="H22" s="2" t="n">
        <v>8</v>
      </c>
      <c r="I22" s="2" t="n">
        <v>0.2</v>
      </c>
      <c r="J22" s="2" t="inlineStr">
        <is>
          <t>CARTONAGEM</t>
        </is>
      </c>
    </row>
    <row r="23" ht="24" customHeight="1">
      <c r="A23" s="4" t="inlineStr">
        <is>
          <t>CARTONAGEM</t>
        </is>
      </c>
      <c r="B23" s="2" t="n">
        <v>912048231</v>
      </c>
      <c r="C23" s="2" t="inlineStr">
        <is>
          <t>Embalagem</t>
        </is>
      </c>
      <c r="D23" s="2" t="n">
        <v>912048231</v>
      </c>
      <c r="E23" s="2" t="inlineStr">
        <is>
          <t>EMB. FUNDO CAMA ATLANTA/LEON 1,40 (1910X205X 212</t>
        </is>
      </c>
      <c r="F23" s="2" t="n">
        <v>1</v>
      </c>
      <c r="G23" s="2" t="inlineStr">
        <is>
          <t>caixas</t>
        </is>
      </c>
      <c r="H23" s="2" t="n">
        <v>8</v>
      </c>
      <c r="I23" s="2" t="n">
        <v>0.2</v>
      </c>
      <c r="J23" s="2" t="inlineStr">
        <is>
          <t>CARTONAGEM</t>
        </is>
      </c>
    </row>
    <row r="24" ht="24" customHeight="1">
      <c r="A24" s="4" t="inlineStr">
        <is>
          <t>CARTONAGEM</t>
        </is>
      </c>
      <c r="B24" s="2" t="n">
        <v>912048232</v>
      </c>
      <c r="C24" s="2" t="inlineStr">
        <is>
          <t>Embalagem</t>
        </is>
      </c>
      <c r="D24" s="2" t="n">
        <v>912048232</v>
      </c>
      <c r="E24" s="2" t="inlineStr">
        <is>
          <t>EMB. TAMPA CAMA ATLANTA/LEON 1,40 (1910X205X3212</t>
        </is>
      </c>
      <c r="F24" s="2" t="n">
        <v>1</v>
      </c>
      <c r="G24" s="2" t="inlineStr">
        <is>
          <t>caixas</t>
        </is>
      </c>
      <c r="H24" s="2" t="n">
        <v>8</v>
      </c>
      <c r="I24" s="2" t="n">
        <v>0.2</v>
      </c>
      <c r="J24" s="2" t="inlineStr">
        <is>
          <t>CARTONAGEM</t>
        </is>
      </c>
    </row>
    <row r="25" ht="24" customHeight="1">
      <c r="A25" s="4" t="inlineStr">
        <is>
          <t>CARTONAGEM</t>
        </is>
      </c>
      <c r="B25" s="2" t="n">
        <v>912068231</v>
      </c>
      <c r="C25" s="2" t="inlineStr">
        <is>
          <t>Embalagem</t>
        </is>
      </c>
      <c r="D25" s="2" t="n">
        <v>912068231</v>
      </c>
      <c r="E25" s="2" t="inlineStr">
        <is>
          <t>EMB. FUNDO CAMA ATLANTA/LEON 1,60 (2010X215X 212</t>
        </is>
      </c>
      <c r="F25" s="2" t="n">
        <v>1</v>
      </c>
      <c r="G25" s="2" t="inlineStr">
        <is>
          <t>caixas</t>
        </is>
      </c>
      <c r="H25" s="2" t="n">
        <v>8</v>
      </c>
      <c r="I25" s="2" t="n">
        <v>0.2</v>
      </c>
      <c r="J25" s="2" t="inlineStr">
        <is>
          <t>CARTONAGEM</t>
        </is>
      </c>
    </row>
    <row r="26" ht="24" customHeight="1">
      <c r="A26" s="4" t="inlineStr">
        <is>
          <t>CARTONAGEM</t>
        </is>
      </c>
      <c r="B26" s="2" t="n">
        <v>912068232</v>
      </c>
      <c r="C26" s="2" t="inlineStr">
        <is>
          <t>Embalagem</t>
        </is>
      </c>
      <c r="D26" s="2" t="n">
        <v>912068232</v>
      </c>
      <c r="E26" s="2" t="inlineStr">
        <is>
          <t>EMB. TAMPA CAMA ATLANTA/LEON 1,60 (2010X205X3212</t>
        </is>
      </c>
      <c r="F26" s="2" t="n">
        <v>1</v>
      </c>
      <c r="G26" s="2" t="inlineStr">
        <is>
          <t>caixas</t>
        </is>
      </c>
      <c r="H26" s="2" t="n">
        <v>8</v>
      </c>
      <c r="I26" s="2" t="n">
        <v>0.2</v>
      </c>
      <c r="J26" s="2" t="inlineStr">
        <is>
          <t>CARTONAGEM</t>
        </is>
      </c>
    </row>
    <row r="27" ht="24" customHeight="1">
      <c r="A27" s="4" t="inlineStr">
        <is>
          <t>CARTONAGEM</t>
        </is>
      </c>
      <c r="B27" s="2" t="n">
        <v>912080130</v>
      </c>
      <c r="C27" s="2" t="inlineStr">
        <is>
          <t>Embalagem</t>
        </is>
      </c>
      <c r="D27" s="2" t="n">
        <v>912080130</v>
      </c>
      <c r="E27" s="2" t="inlineStr">
        <is>
          <t>EMB. LASTRO CAMAS TAPECADAS 1,00 (1910X105X6 212</t>
        </is>
      </c>
      <c r="F27" s="2" t="n">
        <v>1</v>
      </c>
      <c r="G27" s="2" t="inlineStr">
        <is>
          <t>caixas</t>
        </is>
      </c>
      <c r="H27" s="2" t="n">
        <v>8</v>
      </c>
      <c r="I27" s="2" t="n">
        <v>0.2</v>
      </c>
      <c r="J27" s="2" t="inlineStr">
        <is>
          <t>CARTONAGEM</t>
        </is>
      </c>
    </row>
    <row r="28" ht="24" customHeight="1">
      <c r="A28" s="4" t="inlineStr">
        <is>
          <t>CARTONAGEM</t>
        </is>
      </c>
      <c r="B28" s="2" t="n">
        <v>912080230</v>
      </c>
      <c r="C28" s="2" t="inlineStr">
        <is>
          <t>Embalagem</t>
        </is>
      </c>
      <c r="D28" s="2" t="n">
        <v>912080230</v>
      </c>
      <c r="E28" s="2" t="inlineStr">
        <is>
          <t>EMB. DIVISORIA CAMA TORONTO (1700X300) (X4)      212</t>
        </is>
      </c>
      <c r="F28" s="2" t="n">
        <v>1</v>
      </c>
      <c r="G28" s="2" t="inlineStr">
        <is>
          <t>caixas</t>
        </is>
      </c>
      <c r="H28" s="2" t="n">
        <v>8</v>
      </c>
      <c r="I28" s="2" t="n">
        <v>0.2</v>
      </c>
      <c r="J28" s="2" t="inlineStr">
        <is>
          <t>CARTONAGEM</t>
        </is>
      </c>
    </row>
    <row r="29" ht="24" customHeight="1">
      <c r="A29" s="4" t="inlineStr">
        <is>
          <t>CARTONAGEM</t>
        </is>
      </c>
      <c r="B29" s="2" t="n">
        <v>912080231</v>
      </c>
      <c r="C29" s="2" t="inlineStr">
        <is>
          <t>Embalagem</t>
        </is>
      </c>
      <c r="D29" s="2" t="n">
        <v>912080231</v>
      </c>
      <c r="E29" s="2" t="inlineStr">
        <is>
          <t>EMB. CAMA TORONTO 1,00 (1900X310X216)                 212</t>
        </is>
      </c>
      <c r="F29" s="2" t="n">
        <v>1</v>
      </c>
      <c r="G29" s="2" t="inlineStr">
        <is>
          <t>caixas</t>
        </is>
      </c>
      <c r="H29" s="2" t="n">
        <v>8</v>
      </c>
      <c r="I29" s="2" t="n">
        <v>0.2</v>
      </c>
      <c r="J29" s="2" t="inlineStr">
        <is>
          <t>CARTONAGEM</t>
        </is>
      </c>
    </row>
    <row r="30" ht="24" customHeight="1">
      <c r="A30" s="4" t="inlineStr">
        <is>
          <t>CARTONAGEM</t>
        </is>
      </c>
      <c r="B30" s="2" t="n">
        <v>912080232</v>
      </c>
      <c r="C30" s="2" t="inlineStr">
        <is>
          <t>Embalagem</t>
        </is>
      </c>
      <c r="D30" s="2" t="n">
        <v>912080232</v>
      </c>
      <c r="E30" s="2" t="inlineStr">
        <is>
          <t>EMB. ACESSORIOS - CAMA TORONTO 1,00 (350X180  212</t>
        </is>
      </c>
      <c r="F30" s="2" t="n">
        <v>1</v>
      </c>
      <c r="G30" s="2" t="inlineStr">
        <is>
          <t>caixas</t>
        </is>
      </c>
      <c r="H30" s="2" t="n">
        <v>8</v>
      </c>
      <c r="I30" s="2" t="n">
        <v>0.2</v>
      </c>
      <c r="J30" s="2" t="inlineStr">
        <is>
          <t>CARTONAGEM</t>
        </is>
      </c>
    </row>
    <row r="31" ht="24" customHeight="1">
      <c r="A31" s="4" t="inlineStr">
        <is>
          <t>CARTONAGEM</t>
        </is>
      </c>
      <c r="B31" s="2" t="n">
        <v>912084130</v>
      </c>
      <c r="C31" s="2" t="inlineStr">
        <is>
          <t>Embalagem</t>
        </is>
      </c>
      <c r="D31" s="2" t="n">
        <v>912084130</v>
      </c>
      <c r="E31" s="2" t="inlineStr">
        <is>
          <t>EMB. LASTRO CAMAS TAPECADAS 1,40 (1910X105X9 212</t>
        </is>
      </c>
      <c r="F31" s="2" t="n">
        <v>1</v>
      </c>
      <c r="G31" s="2" t="inlineStr">
        <is>
          <t>caixas</t>
        </is>
      </c>
      <c r="H31" s="2" t="n">
        <v>8</v>
      </c>
      <c r="I31" s="2" t="n">
        <v>0.2</v>
      </c>
      <c r="J31" s="2" t="inlineStr">
        <is>
          <t>CARTONAGEM</t>
        </is>
      </c>
    </row>
    <row r="32" ht="24" customHeight="1">
      <c r="A32" s="4" t="inlineStr">
        <is>
          <t>CARTONAGEM</t>
        </is>
      </c>
      <c r="B32" s="2" t="n">
        <v>912084231</v>
      </c>
      <c r="C32" s="2" t="inlineStr">
        <is>
          <t>Embalagem</t>
        </is>
      </c>
      <c r="D32" s="2" t="n">
        <v>912084231</v>
      </c>
      <c r="E32" s="2" t="inlineStr">
        <is>
          <t>EMB. CAMA TORONTO 1,40 (1900X310X310)                 212</t>
        </is>
      </c>
      <c r="F32" s="2" t="n">
        <v>1</v>
      </c>
      <c r="G32" s="2" t="inlineStr">
        <is>
          <t>caixas</t>
        </is>
      </c>
      <c r="H32" s="2" t="n">
        <v>8</v>
      </c>
      <c r="I32" s="2" t="n">
        <v>0.2</v>
      </c>
      <c r="J32" s="2" t="inlineStr">
        <is>
          <t>CARTONAGEM</t>
        </is>
      </c>
    </row>
    <row r="33" ht="24" customHeight="1">
      <c r="A33" s="4" t="inlineStr">
        <is>
          <t>CARTONAGEM</t>
        </is>
      </c>
      <c r="B33" s="2" t="n">
        <v>912086130</v>
      </c>
      <c r="C33" s="2" t="inlineStr">
        <is>
          <t>Embalagem</t>
        </is>
      </c>
      <c r="D33" s="2" t="n">
        <v>912086130</v>
      </c>
      <c r="E33" s="2" t="inlineStr">
        <is>
          <t>EMB. LASTRO CAMAS TAPECADAS 1,60 (2010X105X1 212</t>
        </is>
      </c>
      <c r="F33" s="2" t="n">
        <v>1</v>
      </c>
      <c r="G33" s="2" t="inlineStr">
        <is>
          <t>caixas</t>
        </is>
      </c>
      <c r="H33" s="2" t="n">
        <v>8</v>
      </c>
      <c r="I33" s="2" t="n">
        <v>0.2</v>
      </c>
      <c r="J33" s="2" t="inlineStr">
        <is>
          <t>CARTONAGEM</t>
        </is>
      </c>
    </row>
    <row r="34" ht="24" customHeight="1">
      <c r="A34" s="4" t="inlineStr">
        <is>
          <t>CARTONAGEM</t>
        </is>
      </c>
      <c r="B34" s="2" t="n">
        <v>912086231</v>
      </c>
      <c r="C34" s="2" t="inlineStr">
        <is>
          <t>Embalagem</t>
        </is>
      </c>
      <c r="D34" s="2" t="n">
        <v>912086231</v>
      </c>
      <c r="E34" s="2" t="inlineStr">
        <is>
          <t>EMB. CAMA TORONTO 1,60 (2000X310X216)                 212</t>
        </is>
      </c>
      <c r="F34" s="2" t="n">
        <v>1</v>
      </c>
      <c r="G34" s="2" t="inlineStr">
        <is>
          <t>caixas</t>
        </is>
      </c>
      <c r="H34" s="2" t="n">
        <v>8</v>
      </c>
      <c r="I34" s="2" t="n">
        <v>0.2</v>
      </c>
      <c r="J34" s="2" t="inlineStr">
        <is>
          <t>CARTONAGEM</t>
        </is>
      </c>
    </row>
    <row r="35" ht="24" customHeight="1">
      <c r="A35" s="4" t="inlineStr">
        <is>
          <t>CARTONAGEM</t>
        </is>
      </c>
      <c r="B35" s="2" t="n">
        <v>912086232</v>
      </c>
      <c r="C35" s="2" t="inlineStr">
        <is>
          <t>Embalagem</t>
        </is>
      </c>
      <c r="D35" s="2" t="n">
        <v>912086232</v>
      </c>
      <c r="E35" s="2" t="inlineStr">
        <is>
          <t>EMB. ACESSORIOS - CAMA TORONTO 1,60 (350X180  212</t>
        </is>
      </c>
      <c r="F35" s="2" t="n">
        <v>1</v>
      </c>
      <c r="G35" s="2" t="inlineStr">
        <is>
          <t>caixas</t>
        </is>
      </c>
      <c r="H35" s="2" t="n">
        <v>8</v>
      </c>
      <c r="I35" s="2" t="n">
        <v>0.2</v>
      </c>
      <c r="J35" s="2" t="inlineStr">
        <is>
          <t>CARTONAGEM</t>
        </is>
      </c>
    </row>
    <row r="36" ht="24" customHeight="1">
      <c r="A36" s="4" t="inlineStr">
        <is>
          <t>CARTONAGEM</t>
        </is>
      </c>
      <c r="B36" s="2" t="n">
        <v>93114030</v>
      </c>
      <c r="C36" s="2" t="inlineStr">
        <is>
          <t>Embalagem</t>
        </is>
      </c>
      <c r="D36" s="2" t="n">
        <v>93114030</v>
      </c>
      <c r="E36" s="2" t="inlineStr">
        <is>
          <t>EMB. CABECEIRAS 02 (X2) (340X2800)                           212</t>
        </is>
      </c>
      <c r="F36" s="2" t="n">
        <v>1</v>
      </c>
      <c r="G36" s="2" t="inlineStr">
        <is>
          <t>caixas</t>
        </is>
      </c>
      <c r="H36" s="2" t="n">
        <v>8</v>
      </c>
      <c r="I36" s="2" t="n">
        <v>0.2</v>
      </c>
      <c r="J36" s="2" t="inlineStr">
        <is>
          <t>CARTONAGEM</t>
        </is>
      </c>
    </row>
    <row r="37" ht="24" customHeight="1">
      <c r="A37" s="4" t="inlineStr">
        <is>
          <t>CARTONAGEM</t>
        </is>
      </c>
      <c r="B37" s="2" t="n">
        <v>30003031</v>
      </c>
      <c r="C37" s="2" t="inlineStr">
        <is>
          <t>Embalagem</t>
        </is>
      </c>
      <c r="D37" s="2" t="n">
        <v>30003031</v>
      </c>
      <c r="E37" s="2" t="inlineStr">
        <is>
          <t>EMB. ACESSORIOS CAD PE INTEIRO (530X120X60)     212</t>
        </is>
      </c>
      <c r="F37" s="2" t="n">
        <v>1</v>
      </c>
      <c r="G37" s="2" t="inlineStr">
        <is>
          <t>caixas</t>
        </is>
      </c>
      <c r="H37" s="2" t="n">
        <v>8</v>
      </c>
      <c r="I37" s="2" t="n">
        <v>0.2</v>
      </c>
      <c r="J37" s="2" t="inlineStr">
        <is>
          <t>CARTONAGEM</t>
        </is>
      </c>
    </row>
    <row r="38" ht="24" customHeight="1">
      <c r="A38" s="4" t="inlineStr">
        <is>
          <t>CARTONAGEM</t>
        </is>
      </c>
      <c r="B38" s="2" t="n">
        <v>200520130</v>
      </c>
      <c r="C38" s="2" t="inlineStr">
        <is>
          <t>Embalagem</t>
        </is>
      </c>
      <c r="D38" s="2" t="n">
        <v>200520130</v>
      </c>
      <c r="E38" s="2" t="inlineStr">
        <is>
          <t>EMB. BASE MESA ATHENAS VL 01 (760X390X75)         212</t>
        </is>
      </c>
      <c r="F38" s="2" t="n">
        <v>1</v>
      </c>
      <c r="G38" s="2" t="inlineStr">
        <is>
          <t>caixas</t>
        </is>
      </c>
      <c r="H38" s="2" t="n">
        <v>8</v>
      </c>
      <c r="I38" s="2" t="n">
        <v>0.2</v>
      </c>
      <c r="J38" s="2" t="inlineStr">
        <is>
          <t>CARTONAGEM</t>
        </is>
      </c>
    </row>
    <row r="39" ht="24" customHeight="1">
      <c r="A39" s="4" t="inlineStr">
        <is>
          <t>CARTONAGEM</t>
        </is>
      </c>
      <c r="B39" s="2" t="n">
        <v>30003330</v>
      </c>
      <c r="C39" s="2" t="inlineStr">
        <is>
          <t>Embalagem</t>
        </is>
      </c>
      <c r="D39" s="2" t="n">
        <v>30003330</v>
      </c>
      <c r="E39" s="2" t="inlineStr">
        <is>
          <t>EMB. ESPALDAR TOPAZIO (412X65X60)                        212</t>
        </is>
      </c>
      <c r="F39" s="2" t="n">
        <v>1</v>
      </c>
      <c r="G39" s="2" t="inlineStr">
        <is>
          <t>caixas</t>
        </is>
      </c>
      <c r="H39" s="2" t="n">
        <v>8</v>
      </c>
      <c r="I39" s="2" t="n">
        <v>0.2</v>
      </c>
      <c r="J39" s="2" t="inlineStr">
        <is>
          <t>CARTONAGEM</t>
        </is>
      </c>
    </row>
    <row r="40" ht="24" customHeight="1">
      <c r="A40" s="4" t="inlineStr">
        <is>
          <t>CARTONAGEM</t>
        </is>
      </c>
      <c r="B40" s="2" t="n">
        <v>200200130</v>
      </c>
      <c r="C40" s="2" t="inlineStr">
        <is>
          <t>Embalagem</t>
        </is>
      </c>
      <c r="D40" s="2" t="n">
        <v>200200130</v>
      </c>
      <c r="E40" s="2" t="inlineStr">
        <is>
          <t>EMB. BASE DUBAI (1190X370X57)                                   212</t>
        </is>
      </c>
      <c r="F40" s="2" t="n">
        <v>1</v>
      </c>
      <c r="G40" s="2" t="inlineStr">
        <is>
          <t>caixas</t>
        </is>
      </c>
      <c r="H40" s="2" t="n">
        <v>8</v>
      </c>
      <c r="I40" s="2" t="n">
        <v>0.2</v>
      </c>
      <c r="J40" s="2" t="inlineStr">
        <is>
          <t>CARTONAGEM</t>
        </is>
      </c>
    </row>
    <row r="41" ht="24" customHeight="1">
      <c r="A41" s="4" t="inlineStr">
        <is>
          <t>CARTONAGEM</t>
        </is>
      </c>
      <c r="B41" s="2" t="n">
        <v>301240130</v>
      </c>
      <c r="C41" s="2" t="inlineStr">
        <is>
          <t>Embalagem</t>
        </is>
      </c>
      <c r="D41" s="2" t="n">
        <v>301240130</v>
      </c>
      <c r="E41" s="2" t="inlineStr">
        <is>
          <t>EMB. BASE DUBLIN 1,36 (880X774X64) EMENDADA     212</t>
        </is>
      </c>
      <c r="F41" s="2" t="n">
        <v>1</v>
      </c>
      <c r="G41" s="2" t="inlineStr">
        <is>
          <t>caixas</t>
        </is>
      </c>
      <c r="H41" s="2" t="n">
        <v>8</v>
      </c>
      <c r="I41" s="2" t="n">
        <v>0.2</v>
      </c>
      <c r="J41" s="2" t="inlineStr">
        <is>
          <t>CARTONAGEM</t>
        </is>
      </c>
    </row>
    <row r="42" ht="24" customHeight="1">
      <c r="A42" s="4" t="inlineStr">
        <is>
          <t>CARTONAGEM</t>
        </is>
      </c>
      <c r="B42" s="2" t="n">
        <v>301060130</v>
      </c>
      <c r="C42" s="2" t="inlineStr">
        <is>
          <t>Embalagem</t>
        </is>
      </c>
      <c r="D42" s="2" t="n">
        <v>301060130</v>
      </c>
      <c r="E42" s="2" t="inlineStr">
        <is>
          <t>EMB. BASE BILBAO 1,60/1,80 (986X802X48) EMENDAD212</t>
        </is>
      </c>
      <c r="F42" s="2" t="n">
        <v>1</v>
      </c>
      <c r="G42" s="2" t="inlineStr">
        <is>
          <t>caixas</t>
        </is>
      </c>
      <c r="H42" s="2" t="n">
        <v>8</v>
      </c>
      <c r="I42" s="2" t="n">
        <v>0.2</v>
      </c>
      <c r="J42" s="2" t="inlineStr">
        <is>
          <t>CARTONAGEM</t>
        </is>
      </c>
    </row>
    <row r="43" ht="24" customHeight="1">
      <c r="A43" s="4" t="inlineStr">
        <is>
          <t>CARTONAGEM</t>
        </is>
      </c>
      <c r="B43" s="2" t="n">
        <v>30003032</v>
      </c>
      <c r="C43" s="2" t="inlineStr">
        <is>
          <t>Embalagem</t>
        </is>
      </c>
      <c r="D43" s="2" t="n">
        <v>30003032</v>
      </c>
      <c r="E43" s="2" t="inlineStr">
        <is>
          <t>PAPELAO TRASEIRO 280X410 - ENCOSTO PE INTEIR 212</t>
        </is>
      </c>
      <c r="F43" s="2" t="n">
        <v>1</v>
      </c>
      <c r="G43" s="2" t="inlineStr">
        <is>
          <t>caixas</t>
        </is>
      </c>
      <c r="H43" s="2" t="n">
        <v>8</v>
      </c>
      <c r="I43" s="2" t="n">
        <v>0.2</v>
      </c>
      <c r="J43" s="2" t="inlineStr">
        <is>
          <t>CARTONAGEM</t>
        </is>
      </c>
    </row>
    <row r="44" ht="24" customHeight="1">
      <c r="A44" s="4" t="inlineStr">
        <is>
          <t>CARTONAGEM</t>
        </is>
      </c>
      <c r="B44" s="2" t="n">
        <v>30003033</v>
      </c>
      <c r="C44" s="2" t="inlineStr">
        <is>
          <t>Embalagem</t>
        </is>
      </c>
      <c r="D44" s="2" t="n">
        <v>30003033</v>
      </c>
      <c r="E44" s="2" t="inlineStr">
        <is>
          <t>PAPELAO FRENTE 490X410 - ENCOSTO PE INTEIRO  212</t>
        </is>
      </c>
      <c r="F44" s="2" t="n">
        <v>1</v>
      </c>
      <c r="G44" s="2" t="inlineStr">
        <is>
          <t>caixas</t>
        </is>
      </c>
      <c r="H44" s="2" t="n">
        <v>8</v>
      </c>
      <c r="I44" s="2" t="n">
        <v>0.2</v>
      </c>
      <c r="J44" s="2" t="inlineStr">
        <is>
          <t>CARTONAGEM</t>
        </is>
      </c>
    </row>
    <row r="45" ht="24" customHeight="1">
      <c r="A45" s="4" t="inlineStr">
        <is>
          <t>CARTONAGEM</t>
        </is>
      </c>
      <c r="B45" s="2" t="n">
        <v>91034430</v>
      </c>
      <c r="C45" s="2" t="inlineStr">
        <is>
          <t>Embalagem</t>
        </is>
      </c>
      <c r="D45" s="2" t="n">
        <v>91034430</v>
      </c>
      <c r="E45" s="2" t="inlineStr">
        <is>
          <t>EMB. CABECEIRAS 05 (X2) (350X2660)                           212</t>
        </is>
      </c>
      <c r="F45" s="2" t="n">
        <v>1</v>
      </c>
      <c r="G45" s="2" t="inlineStr">
        <is>
          <t>caixas</t>
        </is>
      </c>
      <c r="H45" s="2" t="n">
        <v>8</v>
      </c>
      <c r="I45" s="2" t="n">
        <v>0.2</v>
      </c>
      <c r="J45" s="2" t="inlineStr">
        <is>
          <t>CARTONAGEM</t>
        </is>
      </c>
    </row>
    <row r="46" ht="24" customHeight="1">
      <c r="A46" s="4" t="inlineStr">
        <is>
          <t>CARTONAGEM</t>
        </is>
      </c>
      <c r="B46" s="2" t="n">
        <v>91184030</v>
      </c>
      <c r="C46" s="2" t="inlineStr">
        <is>
          <t>Embalagem</t>
        </is>
      </c>
      <c r="D46" s="2" t="n">
        <v>91184030</v>
      </c>
      <c r="E46" s="2" t="inlineStr">
        <is>
          <t>EMB. CABECEIRAS 04 (X2) (350X2800)                           212</t>
        </is>
      </c>
      <c r="F46" s="2" t="n">
        <v>1</v>
      </c>
      <c r="G46" s="2" t="inlineStr">
        <is>
          <t>caixas</t>
        </is>
      </c>
      <c r="H46" s="2" t="n">
        <v>8</v>
      </c>
      <c r="I46" s="2" t="n">
        <v>0.2</v>
      </c>
      <c r="J46" s="2" t="inlineStr">
        <is>
          <t>CARTONAGEM</t>
        </is>
      </c>
    </row>
    <row r="47" ht="24" customHeight="1">
      <c r="A47" s="4" t="inlineStr">
        <is>
          <t>CARTONAGEM</t>
        </is>
      </c>
      <c r="B47" s="2" t="n">
        <v>30003430</v>
      </c>
      <c r="C47" s="2" t="inlineStr">
        <is>
          <t>Embalagem</t>
        </is>
      </c>
      <c r="D47" s="2" t="n">
        <v>30003430</v>
      </c>
      <c r="E47" s="2" t="inlineStr">
        <is>
          <t>EMB. CADEIRAS DAKAR (975X440X83)                           212</t>
        </is>
      </c>
      <c r="F47" s="2" t="n">
        <v>1</v>
      </c>
      <c r="G47" s="2" t="inlineStr">
        <is>
          <t>caixas</t>
        </is>
      </c>
      <c r="H47" s="2" t="n">
        <v>8</v>
      </c>
      <c r="I47" s="2" t="n">
        <v>0.2</v>
      </c>
      <c r="J47" s="2" t="inlineStr">
        <is>
          <t>CARTONAGEM</t>
        </is>
      </c>
    </row>
    <row r="48" ht="24" customHeight="1">
      <c r="A48" s="4" t="inlineStr">
        <is>
          <t>CARTONAGEM</t>
        </is>
      </c>
      <c r="B48" s="2" t="n">
        <v>30003432</v>
      </c>
      <c r="C48" s="2" t="inlineStr">
        <is>
          <t>Embalagem</t>
        </is>
      </c>
      <c r="D48" s="2" t="n">
        <v>30003432</v>
      </c>
      <c r="E48" s="2" t="inlineStr">
        <is>
          <t>EMB. TRAVESSAS CADEIRAS DAKAR (435X435X50)    212</t>
        </is>
      </c>
      <c r="F48" s="2" t="n">
        <v>1</v>
      </c>
      <c r="G48" s="2" t="inlineStr">
        <is>
          <t>caixas</t>
        </is>
      </c>
      <c r="H48" s="2" t="n">
        <v>8</v>
      </c>
      <c r="I48" s="2" t="n">
        <v>0.2</v>
      </c>
      <c r="J48" s="2" t="inlineStr">
        <is>
          <t>CARTONAGEM</t>
        </is>
      </c>
    </row>
    <row r="49" ht="24" customHeight="1">
      <c r="A49" s="4" t="inlineStr">
        <is>
          <t>CARTONAGEM</t>
        </is>
      </c>
      <c r="B49" s="2" t="n">
        <v>91014031</v>
      </c>
      <c r="C49" s="2" t="inlineStr">
        <is>
          <t>Embalagem</t>
        </is>
      </c>
      <c r="D49" s="2" t="n">
        <v>91014031</v>
      </c>
      <c r="E49" s="2" t="inlineStr">
        <is>
          <t>EMB. CALCO CAB. 01 (500X430)                                      212</t>
        </is>
      </c>
      <c r="F49" s="2" t="n">
        <v>1</v>
      </c>
      <c r="G49" s="2" t="inlineStr">
        <is>
          <t>caixas</t>
        </is>
      </c>
      <c r="H49" s="2" t="n">
        <v>8</v>
      </c>
      <c r="I49" s="2" t="n">
        <v>0.2</v>
      </c>
      <c r="J49" s="2" t="inlineStr">
        <is>
          <t>CARTONAGEM</t>
        </is>
      </c>
    </row>
    <row r="50" ht="24" customHeight="1">
      <c r="A50" s="4" t="inlineStr">
        <is>
          <t>CARTONAGEM</t>
        </is>
      </c>
      <c r="B50" s="2" t="n">
        <v>93114031</v>
      </c>
      <c r="C50" s="2" t="inlineStr">
        <is>
          <t>Embalagem</t>
        </is>
      </c>
      <c r="D50" s="2" t="n">
        <v>93114031</v>
      </c>
      <c r="E50" s="2" t="inlineStr">
        <is>
          <t>EMB. CALCO CAB. 02 (500X360)                                      212</t>
        </is>
      </c>
      <c r="F50" s="2" t="n">
        <v>1</v>
      </c>
      <c r="G50" s="2" t="inlineStr">
        <is>
          <t>caixas</t>
        </is>
      </c>
      <c r="H50" s="2" t="n">
        <v>8</v>
      </c>
      <c r="I50" s="2" t="n">
        <v>0.2</v>
      </c>
      <c r="J50" s="2" t="inlineStr">
        <is>
          <t>CARTONAGEM</t>
        </is>
      </c>
    </row>
    <row r="51" ht="24" customHeight="1">
      <c r="A51" s="4" t="inlineStr">
        <is>
          <t>CARTONAGEM</t>
        </is>
      </c>
      <c r="B51" s="2" t="n">
        <v>30002134</v>
      </c>
      <c r="C51" s="2" t="inlineStr">
        <is>
          <t>Embalagem</t>
        </is>
      </c>
      <c r="D51" s="2" t="n">
        <v>30002134</v>
      </c>
      <c r="E51" s="2" t="inlineStr">
        <is>
          <t>EMB. ACESSORIOS CAD DETROIT (430X240X70)         212</t>
        </is>
      </c>
      <c r="F51" s="2" t="n">
        <v>1</v>
      </c>
      <c r="G51" s="2" t="inlineStr">
        <is>
          <t>caixas</t>
        </is>
      </c>
      <c r="H51" s="2" t="n">
        <v>8</v>
      </c>
      <c r="I51" s="2" t="n">
        <v>0.2</v>
      </c>
      <c r="J51" s="2" t="inlineStr">
        <is>
          <t>CARTONAGEM</t>
        </is>
      </c>
    </row>
    <row r="52" ht="24" customHeight="1">
      <c r="A52" s="4" t="inlineStr">
        <is>
          <t>CARTONAGEM</t>
        </is>
      </c>
      <c r="B52" s="2" t="n">
        <v>300800130</v>
      </c>
      <c r="C52" s="2" t="inlineStr">
        <is>
          <t>Embalagem</t>
        </is>
      </c>
      <c r="D52" s="2" t="n">
        <v>300800130</v>
      </c>
      <c r="E52" s="2" t="inlineStr">
        <is>
          <t>EMB. AMSTERDAM 1,36 VL 01/02 (790X640X86) EMEN 212</t>
        </is>
      </c>
      <c r="F52" s="2" t="n">
        <v>1</v>
      </c>
      <c r="G52" s="2" t="inlineStr">
        <is>
          <t>caixas</t>
        </is>
      </c>
      <c r="H52" s="2" t="n">
        <v>8</v>
      </c>
      <c r="I52" s="2" t="n">
        <v>0.2</v>
      </c>
      <c r="J52" s="2" t="inlineStr">
        <is>
          <t>CARTONAGEM</t>
        </is>
      </c>
    </row>
    <row r="53" ht="24" customHeight="1">
      <c r="A53" s="4" t="inlineStr">
        <is>
          <t>CARTONAGEM</t>
        </is>
      </c>
      <c r="B53" s="2" t="n">
        <v>300800230</v>
      </c>
      <c r="C53" s="2" t="inlineStr">
        <is>
          <t>Embalagem</t>
        </is>
      </c>
      <c r="D53" s="2" t="n">
        <v>300800230</v>
      </c>
      <c r="E53" s="2" t="inlineStr">
        <is>
          <t>EMB. AMSTERDAM 1,36 VL2/2 (1408X728X84) EMEND 212</t>
        </is>
      </c>
      <c r="F53" s="2" t="n">
        <v>1</v>
      </c>
      <c r="G53" s="2" t="inlineStr">
        <is>
          <t>caixas</t>
        </is>
      </c>
      <c r="H53" s="2" t="n">
        <v>8</v>
      </c>
      <c r="I53" s="2" t="n">
        <v>0.2</v>
      </c>
      <c r="J53" s="2" t="inlineStr">
        <is>
          <t>CARTONAGEM</t>
        </is>
      </c>
    </row>
    <row r="54" ht="24" customHeight="1">
      <c r="A54" s="4" t="inlineStr">
        <is>
          <t>CARTONAGEM</t>
        </is>
      </c>
      <c r="B54" s="2" t="n">
        <v>300815230</v>
      </c>
      <c r="C54" s="2" t="inlineStr">
        <is>
          <t>Embalagem</t>
        </is>
      </c>
      <c r="D54" s="2" t="n">
        <v>300815230</v>
      </c>
      <c r="E54" s="2" t="inlineStr">
        <is>
          <t>EMB. ANCARA VL 2/2 (1408X728X62) EMENDADA         212</t>
        </is>
      </c>
      <c r="F54" s="2" t="n">
        <v>1</v>
      </c>
      <c r="G54" s="2" t="inlineStr">
        <is>
          <t>caixas</t>
        </is>
      </c>
      <c r="H54" s="2" t="n">
        <v>8</v>
      </c>
      <c r="I54" s="2" t="n">
        <v>0.2</v>
      </c>
      <c r="J54" s="2" t="inlineStr">
        <is>
          <t>CARTONAGEM</t>
        </is>
      </c>
    </row>
    <row r="55" ht="24" customHeight="1">
      <c r="A55" s="4" t="inlineStr">
        <is>
          <t>CARTONAGEM</t>
        </is>
      </c>
      <c r="B55" s="2" t="n">
        <v>301248130</v>
      </c>
      <c r="C55" s="2" t="inlineStr">
        <is>
          <t>Embalagem</t>
        </is>
      </c>
      <c r="D55" s="2" t="n">
        <v>301248130</v>
      </c>
      <c r="E55" s="2" t="inlineStr">
        <is>
          <t>EMB. BASE DUBLIN 1,03 LIGHT (774X728X38)               212</t>
        </is>
      </c>
      <c r="F55" s="2" t="n">
        <v>1</v>
      </c>
      <c r="G55" s="2" t="inlineStr">
        <is>
          <t>caixas</t>
        </is>
      </c>
      <c r="H55" s="2" t="n">
        <v>8</v>
      </c>
      <c r="I55" s="2" t="n">
        <v>0.2</v>
      </c>
      <c r="J55" s="2" t="inlineStr">
        <is>
          <t>CARTONAGEM</t>
        </is>
      </c>
    </row>
    <row r="56" ht="24" customHeight="1">
      <c r="A56" s="4" t="inlineStr">
        <is>
          <t>CARTONAGEM</t>
        </is>
      </c>
      <c r="B56" s="2" t="n">
        <v>301460130</v>
      </c>
      <c r="C56" s="2" t="inlineStr">
        <is>
          <t>Embalagem</t>
        </is>
      </c>
      <c r="D56" s="2" t="n">
        <v>301460130</v>
      </c>
      <c r="E56" s="2" t="inlineStr">
        <is>
          <t>EMB. BASE MONACO 1,60 / 1,80 (865X374X132)           212</t>
        </is>
      </c>
      <c r="F56" s="2" t="n">
        <v>1</v>
      </c>
      <c r="G56" s="2" t="inlineStr">
        <is>
          <t>caixas</t>
        </is>
      </c>
      <c r="H56" s="2" t="n">
        <v>8</v>
      </c>
      <c r="I56" s="2" t="n">
        <v>0.2</v>
      </c>
      <c r="J56" s="2" t="inlineStr">
        <is>
          <t>CARTONAGEM</t>
        </is>
      </c>
    </row>
    <row r="57" ht="24" customHeight="1">
      <c r="A57" s="4" t="inlineStr">
        <is>
          <t>CARTONAGEM</t>
        </is>
      </c>
      <c r="B57" s="2" t="n">
        <v>98014030</v>
      </c>
      <c r="C57" s="2" t="inlineStr">
        <is>
          <t>Embalagem</t>
        </is>
      </c>
      <c r="D57" s="2" t="n">
        <v>98014030</v>
      </c>
      <c r="E57" s="2" t="inlineStr">
        <is>
          <t>EMB. BAU CALCADEIRA 1,40 (1410X510X190)               212</t>
        </is>
      </c>
      <c r="F57" s="2" t="n">
        <v>1</v>
      </c>
      <c r="G57" s="2" t="inlineStr">
        <is>
          <t>caixas</t>
        </is>
      </c>
      <c r="H57" s="2" t="n">
        <v>8</v>
      </c>
      <c r="I57" s="2" t="n">
        <v>0.2</v>
      </c>
      <c r="J57" s="2" t="inlineStr">
        <is>
          <t>CARTONAGEM</t>
        </is>
      </c>
    </row>
    <row r="58" ht="24" customHeight="1">
      <c r="A58" s="4" t="inlineStr">
        <is>
          <t>CARTONAGEM</t>
        </is>
      </c>
      <c r="B58" s="2" t="n">
        <v>30009930</v>
      </c>
      <c r="C58" s="2" t="inlineStr">
        <is>
          <t>Embalagem</t>
        </is>
      </c>
      <c r="D58" s="2" t="n">
        <v>30009930</v>
      </c>
      <c r="E58" s="2" t="inlineStr">
        <is>
          <t>EMB. CAD RUBI VOL/1 (476X264X102)</t>
        </is>
      </c>
      <c r="F58" s="2" t="n">
        <v>1</v>
      </c>
      <c r="G58" s="2" t="inlineStr">
        <is>
          <t>caixas</t>
        </is>
      </c>
      <c r="H58" s="2" t="n">
        <v>8</v>
      </c>
      <c r="I58" s="2" t="n">
        <v>0.2</v>
      </c>
      <c r="J58" s="2" t="inlineStr">
        <is>
          <t>CARTONAGEM</t>
        </is>
      </c>
    </row>
    <row r="59" ht="24" customHeight="1">
      <c r="A59" s="4" t="inlineStr">
        <is>
          <t>CARTONAGEM</t>
        </is>
      </c>
      <c r="B59" s="2" t="n">
        <v>200124130</v>
      </c>
      <c r="C59" s="2" t="inlineStr">
        <is>
          <t>Embalagem</t>
        </is>
      </c>
      <c r="D59" s="2" t="n">
        <v>200124130</v>
      </c>
      <c r="E59" s="2" t="inlineStr">
        <is>
          <t>EMB. MESA MIAMI 1,20 (1240X834X40) EMENDADA     212</t>
        </is>
      </c>
      <c r="F59" s="2" t="n">
        <v>1</v>
      </c>
      <c r="G59" s="2" t="inlineStr">
        <is>
          <t>caixas</t>
        </is>
      </c>
      <c r="H59" s="2" t="n">
        <v>8</v>
      </c>
      <c r="I59" s="2" t="n">
        <v>0.2</v>
      </c>
      <c r="J59" s="2" t="inlineStr">
        <is>
          <t>CARTONAGEM</t>
        </is>
      </c>
    </row>
    <row r="60" ht="24" customHeight="1">
      <c r="A60" s="4" t="inlineStr">
        <is>
          <t>CARTONAGEM</t>
        </is>
      </c>
      <c r="B60" s="2" t="n">
        <v>200131130</v>
      </c>
      <c r="C60" s="2" t="inlineStr">
        <is>
          <t>Embalagem</t>
        </is>
      </c>
      <c r="D60" s="2" t="n">
        <v>200131130</v>
      </c>
      <c r="E60" s="2" t="inlineStr">
        <is>
          <t>EMB. MESA MIAMI/DAKAR 1,37 (1398X834X40) EMEND212</t>
        </is>
      </c>
      <c r="F60" s="2" t="n">
        <v>1</v>
      </c>
      <c r="G60" s="2" t="inlineStr">
        <is>
          <t>caixas</t>
        </is>
      </c>
      <c r="H60" s="2" t="n">
        <v>8</v>
      </c>
      <c r="I60" s="2" t="n">
        <v>0.2</v>
      </c>
      <c r="J60" s="2" t="inlineStr">
        <is>
          <t>CARTONAGEM</t>
        </is>
      </c>
    </row>
    <row r="61" ht="24" customHeight="1">
      <c r="A61" s="4" t="inlineStr">
        <is>
          <t>CARTONAGEM</t>
        </is>
      </c>
      <c r="B61" s="2" t="n">
        <v>200161130</v>
      </c>
      <c r="C61" s="2" t="inlineStr">
        <is>
          <t>Embalagem</t>
        </is>
      </c>
      <c r="D61" s="2" t="n">
        <v>200161130</v>
      </c>
      <c r="E61" s="2" t="inlineStr">
        <is>
          <t>EMB. MESA MIAMI/DAKAR 1,60 (1635X834X40) EMEND212</t>
        </is>
      </c>
      <c r="F61" s="2" t="n">
        <v>1</v>
      </c>
      <c r="G61" s="2" t="inlineStr">
        <is>
          <t>caixas</t>
        </is>
      </c>
      <c r="H61" s="2" t="n">
        <v>8</v>
      </c>
      <c r="I61" s="2" t="n">
        <v>0.2</v>
      </c>
      <c r="J61" s="2" t="inlineStr">
        <is>
          <t>CARTONAGEM</t>
        </is>
      </c>
    </row>
    <row r="62" ht="24" customHeight="1">
      <c r="A62" s="4" t="inlineStr">
        <is>
          <t>CARTONAGEM</t>
        </is>
      </c>
      <c r="B62" s="2" t="n">
        <v>200760130</v>
      </c>
      <c r="C62" s="2" t="inlineStr">
        <is>
          <t>Embalagem</t>
        </is>
      </c>
      <c r="D62" s="2" t="n">
        <v>200760130</v>
      </c>
      <c r="E62" s="2" t="inlineStr">
        <is>
          <t>EMB. MESA RUBI 1,60 (1360X280X106)                           212</t>
        </is>
      </c>
      <c r="F62" s="2" t="n">
        <v>1</v>
      </c>
      <c r="G62" s="2" t="inlineStr">
        <is>
          <t>caixas</t>
        </is>
      </c>
      <c r="H62" s="2" t="n">
        <v>8</v>
      </c>
      <c r="I62" s="2" t="n">
        <v>0.2</v>
      </c>
      <c r="J62" s="2" t="inlineStr">
        <is>
          <t>CARTONAGEM</t>
        </is>
      </c>
    </row>
    <row r="63" ht="24" customHeight="1">
      <c r="A63" s="4" t="inlineStr">
        <is>
          <t>CARTONAGEM</t>
        </is>
      </c>
      <c r="B63" s="2" t="n">
        <v>200630130</v>
      </c>
      <c r="C63" s="2" t="inlineStr">
        <is>
          <t>Embalagem</t>
        </is>
      </c>
      <c r="D63" s="2" t="n">
        <v>200630130</v>
      </c>
      <c r="E63" s="2" t="inlineStr">
        <is>
          <t>EMB. MESA PEROLA (777X700X78) - EMENDADA         212</t>
        </is>
      </c>
      <c r="F63" s="2" t="n">
        <v>1</v>
      </c>
      <c r="G63" s="2" t="inlineStr">
        <is>
          <t>caixas</t>
        </is>
      </c>
      <c r="H63" s="2" t="n">
        <v>8</v>
      </c>
      <c r="I63" s="2" t="n">
        <v>0.2</v>
      </c>
      <c r="J63" s="2" t="inlineStr">
        <is>
          <t>CARTONAGEM</t>
        </is>
      </c>
    </row>
    <row r="64" ht="24" customHeight="1">
      <c r="A64" s="4" t="inlineStr">
        <is>
          <t>CARTONAGEM</t>
        </is>
      </c>
      <c r="B64" s="2" t="n">
        <v>200546131</v>
      </c>
      <c r="C64" s="2" t="inlineStr">
        <is>
          <t>Embalagem</t>
        </is>
      </c>
      <c r="D64" s="2" t="n">
        <v>200546131</v>
      </c>
      <c r="E64" s="2" t="inlineStr">
        <is>
          <t>EMB. FUNDO TOPAZIO 1,60 (1577X130X120)                 212</t>
        </is>
      </c>
      <c r="F64" s="2" t="n">
        <v>1</v>
      </c>
      <c r="G64" s="2" t="inlineStr">
        <is>
          <t>caixas</t>
        </is>
      </c>
      <c r="H64" s="2" t="n">
        <v>8</v>
      </c>
      <c r="I64" s="2" t="n">
        <v>0.2</v>
      </c>
      <c r="J64" s="2" t="inlineStr">
        <is>
          <t>CARTONAGEM</t>
        </is>
      </c>
    </row>
    <row r="65" ht="24" customHeight="1">
      <c r="A65" s="4" t="inlineStr">
        <is>
          <t>CARTONAGEM</t>
        </is>
      </c>
      <c r="B65" s="2" t="n">
        <v>200546132</v>
      </c>
      <c r="C65" s="2" t="inlineStr">
        <is>
          <t>Embalagem</t>
        </is>
      </c>
      <c r="D65" s="2" t="n">
        <v>200546132</v>
      </c>
      <c r="E65" s="2" t="inlineStr">
        <is>
          <t>EMB. TAMPA TOPAZIO 1,60 (1577X130X120)                 212</t>
        </is>
      </c>
      <c r="F65" s="2" t="n">
        <v>1</v>
      </c>
      <c r="G65" s="2" t="inlineStr">
        <is>
          <t>caixas</t>
        </is>
      </c>
      <c r="H65" s="2" t="n">
        <v>8</v>
      </c>
      <c r="I65" s="2" t="n">
        <v>0.2</v>
      </c>
      <c r="J65" s="2" t="inlineStr">
        <is>
          <t>CARTONAGEM</t>
        </is>
      </c>
    </row>
    <row r="66" ht="24" customHeight="1">
      <c r="A66" s="4" t="inlineStr">
        <is>
          <t>CARTONAGEM</t>
        </is>
      </c>
      <c r="B66" s="2" t="n">
        <v>200540131</v>
      </c>
      <c r="C66" s="2" t="inlineStr">
        <is>
          <t>Embalagem</t>
        </is>
      </c>
      <c r="D66" s="2" t="n">
        <v>200540131</v>
      </c>
      <c r="E66" s="2" t="inlineStr">
        <is>
          <t>EMB. FUNDO TOPAZIO 1,03 (937X85X168)                     212</t>
        </is>
      </c>
      <c r="F66" s="2" t="n">
        <v>1</v>
      </c>
      <c r="G66" s="2" t="inlineStr">
        <is>
          <t>caixas</t>
        </is>
      </c>
      <c r="H66" s="2" t="n">
        <v>8</v>
      </c>
      <c r="I66" s="2" t="n">
        <v>0.2</v>
      </c>
      <c r="J66" s="2" t="inlineStr">
        <is>
          <t>CARTONAGEM</t>
        </is>
      </c>
    </row>
    <row r="67" ht="24" customHeight="1">
      <c r="A67" s="4" t="inlineStr">
        <is>
          <t>CARTONAGEM</t>
        </is>
      </c>
      <c r="B67" s="2" t="n">
        <v>200540132</v>
      </c>
      <c r="C67" s="2" t="inlineStr">
        <is>
          <t>Embalagem</t>
        </is>
      </c>
      <c r="D67" s="2" t="n">
        <v>200540132</v>
      </c>
      <c r="E67" s="2" t="inlineStr">
        <is>
          <t>EMB. TAMPA TOPAZIO 1,03 (937X85X168)                     212</t>
        </is>
      </c>
      <c r="F67" s="2" t="n">
        <v>1</v>
      </c>
      <c r="G67" s="2" t="inlineStr">
        <is>
          <t>caixas</t>
        </is>
      </c>
      <c r="H67" s="2" t="n">
        <v>8</v>
      </c>
      <c r="I67" s="2" t="n">
        <v>0.2</v>
      </c>
      <c r="J67" s="2" t="inlineStr">
        <is>
          <t>CARTONAGEM</t>
        </is>
      </c>
    </row>
    <row r="68" ht="24" customHeight="1">
      <c r="A68" s="4" t="inlineStr">
        <is>
          <t>CARTONAGEM</t>
        </is>
      </c>
      <c r="B68" s="2" t="n">
        <v>200543131</v>
      </c>
      <c r="C68" s="2" t="inlineStr">
        <is>
          <t>Embalagem</t>
        </is>
      </c>
      <c r="D68" s="2" t="n">
        <v>200543131</v>
      </c>
      <c r="E68" s="2" t="inlineStr">
        <is>
          <t>EMB. FUNDO TOPAZIO 1,36 (1141X128X164)                 212</t>
        </is>
      </c>
      <c r="F68" s="2" t="n">
        <v>1</v>
      </c>
      <c r="G68" s="2" t="inlineStr">
        <is>
          <t>caixas</t>
        </is>
      </c>
      <c r="H68" s="2" t="n">
        <v>8</v>
      </c>
      <c r="I68" s="2" t="n">
        <v>0.2</v>
      </c>
      <c r="J68" s="2" t="inlineStr">
        <is>
          <t>CARTONAGEM</t>
        </is>
      </c>
    </row>
    <row r="69" ht="24" customHeight="1">
      <c r="A69" s="4" t="inlineStr">
        <is>
          <t>CARTONAGEM</t>
        </is>
      </c>
      <c r="B69" s="2" t="n">
        <v>200543132</v>
      </c>
      <c r="C69" s="2" t="inlineStr">
        <is>
          <t>Embalagem</t>
        </is>
      </c>
      <c r="D69" s="2" t="n">
        <v>200543132</v>
      </c>
      <c r="E69" s="2" t="inlineStr">
        <is>
          <t>EMB. TAMPA TOPAZIO 1,36 (1141X128X164)                 212</t>
        </is>
      </c>
      <c r="F69" s="2" t="n">
        <v>1</v>
      </c>
      <c r="G69" s="2" t="inlineStr">
        <is>
          <t>caixas</t>
        </is>
      </c>
      <c r="H69" s="2" t="n">
        <v>8</v>
      </c>
      <c r="I69" s="2" t="n">
        <v>0.2</v>
      </c>
      <c r="J69" s="2" t="inlineStr">
        <is>
          <t>CARTONAGEM</t>
        </is>
      </c>
    </row>
    <row r="70" ht="24" customHeight="1">
      <c r="A70" s="4" t="inlineStr">
        <is>
          <t>CARTONAGEM</t>
        </is>
      </c>
      <c r="B70" s="2" t="n">
        <v>30008930</v>
      </c>
      <c r="C70" s="2" t="inlineStr">
        <is>
          <t>Embalagem</t>
        </is>
      </c>
      <c r="D70" s="2" t="n">
        <v>30008930</v>
      </c>
      <c r="E70" s="2" t="inlineStr">
        <is>
          <t>EMB. CADEIRA RUBI NEW (460X550X615) - EMENDAD212</t>
        </is>
      </c>
      <c r="F70" s="2" t="n">
        <v>1</v>
      </c>
      <c r="G70" s="2" t="inlineStr">
        <is>
          <t>caixas</t>
        </is>
      </c>
      <c r="H70" s="2" t="n">
        <v>8</v>
      </c>
      <c r="I70" s="2" t="n">
        <v>0.2</v>
      </c>
      <c r="J70" s="2" t="inlineStr">
        <is>
          <t>CARTONAGEM</t>
        </is>
      </c>
    </row>
    <row r="71" ht="24" customHeight="1">
      <c r="A71" s="4" t="inlineStr">
        <is>
          <t>CARTONAGEM</t>
        </is>
      </c>
      <c r="B71" s="2" t="n">
        <v>30008931</v>
      </c>
      <c r="C71" s="2" t="inlineStr">
        <is>
          <t>Embalagem</t>
        </is>
      </c>
      <c r="D71" s="2" t="n">
        <v>30008931</v>
      </c>
      <c r="E71" s="2" t="inlineStr">
        <is>
          <t>EMB. CAIXA ACESSORIO RUBI NEW (452X371X70)      212</t>
        </is>
      </c>
      <c r="F71" s="2" t="n">
        <v>1</v>
      </c>
      <c r="G71" s="2" t="inlineStr">
        <is>
          <t>caixas</t>
        </is>
      </c>
      <c r="H71" s="2" t="n">
        <v>8</v>
      </c>
      <c r="I71" s="2" t="n">
        <v>0.2</v>
      </c>
      <c r="J71" s="2" t="inlineStr">
        <is>
          <t>CARTONAGEM</t>
        </is>
      </c>
    </row>
    <row r="72" ht="24" customHeight="1">
      <c r="A72" s="4" t="inlineStr">
        <is>
          <t>CARTONAGEM</t>
        </is>
      </c>
      <c r="B72" s="2" t="n">
        <v>912050230</v>
      </c>
      <c r="C72" s="2" t="inlineStr">
        <is>
          <t>Embalagem</t>
        </is>
      </c>
      <c r="D72" s="2" t="n">
        <v>912050230</v>
      </c>
      <c r="E72" s="2" t="inlineStr">
        <is>
          <t>EMB. CAMA LEON 1,40 (1890X205X315)                         212</t>
        </is>
      </c>
      <c r="F72" s="2" t="n">
        <v>1</v>
      </c>
      <c r="G72" s="2" t="inlineStr">
        <is>
          <t>caixas</t>
        </is>
      </c>
      <c r="H72" s="2" t="n">
        <v>8</v>
      </c>
      <c r="I72" s="2" t="n">
        <v>0.2</v>
      </c>
      <c r="J72" s="2" t="inlineStr">
        <is>
          <t>CARTONAGEM</t>
        </is>
      </c>
    </row>
    <row r="73" ht="24" customHeight="1">
      <c r="A73" s="4" t="inlineStr">
        <is>
          <t>CARTONAGEM</t>
        </is>
      </c>
      <c r="B73" s="2" t="n">
        <v>912050231</v>
      </c>
      <c r="C73" s="2" t="inlineStr">
        <is>
          <t>Embalagem</t>
        </is>
      </c>
      <c r="D73" s="2" t="n">
        <v>912050231</v>
      </c>
      <c r="E73" s="2" t="inlineStr">
        <is>
          <t>EMB. ACES. CAMA ATLANTA/LEON 1,40 (400X190X22 212</t>
        </is>
      </c>
      <c r="F73" s="2" t="n">
        <v>1</v>
      </c>
      <c r="G73" s="2" t="inlineStr">
        <is>
          <t>caixas</t>
        </is>
      </c>
      <c r="H73" s="2" t="n">
        <v>8</v>
      </c>
      <c r="I73" s="2" t="n">
        <v>0.2</v>
      </c>
      <c r="J73" s="2" t="inlineStr">
        <is>
          <t>CARTONAGEM</t>
        </is>
      </c>
    </row>
    <row r="74" ht="24" customHeight="1">
      <c r="A74" s="4" t="inlineStr">
        <is>
          <t>CARTONAGEM</t>
        </is>
      </c>
      <c r="B74" s="2" t="n">
        <v>912090333</v>
      </c>
      <c r="C74" s="2" t="inlineStr">
        <is>
          <t>Embalagem</t>
        </is>
      </c>
      <c r="D74" s="2" t="n">
        <v>912090333</v>
      </c>
      <c r="E74" s="2" t="inlineStr">
        <is>
          <t>EMB. CAMA LEON 0,90 (1890X205X215)                         212</t>
        </is>
      </c>
      <c r="F74" s="2" t="n">
        <v>1</v>
      </c>
      <c r="G74" s="2" t="inlineStr">
        <is>
          <t>caixas</t>
        </is>
      </c>
      <c r="H74" s="2" t="n">
        <v>8</v>
      </c>
      <c r="I74" s="2" t="n">
        <v>0.2</v>
      </c>
      <c r="J74" s="2" t="inlineStr">
        <is>
          <t>CARTONAGEM</t>
        </is>
      </c>
    </row>
    <row r="75" ht="24" customHeight="1">
      <c r="A75" s="4" t="inlineStr">
        <is>
          <t>CARTONAGEM</t>
        </is>
      </c>
      <c r="B75" s="2" t="n">
        <v>912090334</v>
      </c>
      <c r="C75" s="2" t="inlineStr">
        <is>
          <t>Embalagem</t>
        </is>
      </c>
      <c r="D75" s="2" t="n">
        <v>912090334</v>
      </c>
      <c r="E75" s="2" t="inlineStr">
        <is>
          <t>EMB. ACESSORIOS CAMA LEON 0,90 (350X100X120)  212</t>
        </is>
      </c>
      <c r="F75" s="2" t="n">
        <v>1</v>
      </c>
      <c r="G75" s="2" t="inlineStr">
        <is>
          <t>caixas</t>
        </is>
      </c>
      <c r="H75" s="2" t="n">
        <v>8</v>
      </c>
      <c r="I75" s="2" t="n">
        <v>0.2</v>
      </c>
      <c r="J75" s="2" t="inlineStr">
        <is>
          <t>CARTONAGEM</t>
        </is>
      </c>
    </row>
    <row r="76" ht="24" customHeight="1">
      <c r="A76" s="4" t="inlineStr">
        <is>
          <t>CARTONAGEM</t>
        </is>
      </c>
      <c r="B76" s="2" t="n">
        <v>912080233</v>
      </c>
      <c r="C76" s="2" t="inlineStr">
        <is>
          <t>Embalagem</t>
        </is>
      </c>
      <c r="D76" s="2" t="n">
        <v>912080233</v>
      </c>
      <c r="E76" s="2" t="inlineStr">
        <is>
          <t>EMB. FUNDO CAMA TORONTO 0,90 (1910X310X240)   212</t>
        </is>
      </c>
      <c r="F76" s="2" t="n">
        <v>1</v>
      </c>
      <c r="G76" s="2" t="inlineStr">
        <is>
          <t>caixas</t>
        </is>
      </c>
      <c r="H76" s="2" t="n">
        <v>8</v>
      </c>
      <c r="I76" s="2" t="n">
        <v>0.2</v>
      </c>
      <c r="J76" s="2" t="inlineStr">
        <is>
          <t>CARTONAGEM</t>
        </is>
      </c>
    </row>
    <row r="77" ht="24" customHeight="1">
      <c r="A77" s="4" t="inlineStr">
        <is>
          <t>CARTONAGEM</t>
        </is>
      </c>
      <c r="B77" s="2" t="n">
        <v>912080234</v>
      </c>
      <c r="C77" s="2" t="inlineStr">
        <is>
          <t>Embalagem</t>
        </is>
      </c>
      <c r="D77" s="2" t="n">
        <v>912080234</v>
      </c>
      <c r="E77" s="2" t="inlineStr">
        <is>
          <t>EMB. TAMPA CAMA TORONTO 0,90 (1910X310X240)    212</t>
        </is>
      </c>
      <c r="F77" s="2" t="n">
        <v>1</v>
      </c>
      <c r="G77" s="2" t="inlineStr">
        <is>
          <t>caixas</t>
        </is>
      </c>
      <c r="H77" s="2" t="n">
        <v>8</v>
      </c>
      <c r="I77" s="2" t="n">
        <v>0.2</v>
      </c>
      <c r="J77" s="2" t="inlineStr">
        <is>
          <t>CARTONAGEM</t>
        </is>
      </c>
    </row>
    <row r="78" ht="24" customHeight="1">
      <c r="A78" s="4" t="inlineStr">
        <is>
          <t>CARTONAGEM</t>
        </is>
      </c>
      <c r="B78" s="2" t="n">
        <v>912084233</v>
      </c>
      <c r="C78" s="2" t="inlineStr">
        <is>
          <t>Embalagem</t>
        </is>
      </c>
      <c r="D78" s="2" t="n">
        <v>912084233</v>
      </c>
      <c r="E78" s="2" t="inlineStr">
        <is>
          <t>EMB. FUNDO CAMA TORONTO 1,40 (1910X310X345)   212</t>
        </is>
      </c>
      <c r="F78" s="2" t="n">
        <v>1</v>
      </c>
      <c r="G78" s="2" t="inlineStr">
        <is>
          <t>caixas</t>
        </is>
      </c>
      <c r="H78" s="2" t="n">
        <v>8</v>
      </c>
      <c r="I78" s="2" t="n">
        <v>0.2</v>
      </c>
      <c r="J78" s="2" t="inlineStr">
        <is>
          <t>CARTONAGEM</t>
        </is>
      </c>
    </row>
    <row r="79" ht="24" customHeight="1">
      <c r="A79" s="4" t="inlineStr">
        <is>
          <t>CARTONAGEM</t>
        </is>
      </c>
      <c r="B79" s="2" t="n">
        <v>912084234</v>
      </c>
      <c r="C79" s="2" t="inlineStr">
        <is>
          <t>Embalagem</t>
        </is>
      </c>
      <c r="D79" s="2" t="n">
        <v>912084234</v>
      </c>
      <c r="E79" s="2" t="inlineStr">
        <is>
          <t>EMB. TAMPA CAMA TORONTO 1,40 (1910X310X345)    212</t>
        </is>
      </c>
      <c r="F79" s="2" t="n">
        <v>1</v>
      </c>
      <c r="G79" s="2" t="inlineStr">
        <is>
          <t>caixas</t>
        </is>
      </c>
      <c r="H79" s="2" t="n">
        <v>8</v>
      </c>
      <c r="I79" s="2" t="n">
        <v>0.2</v>
      </c>
      <c r="J79" s="2" t="inlineStr">
        <is>
          <t>CARTONAGEM</t>
        </is>
      </c>
    </row>
    <row r="80" ht="24" customHeight="1">
      <c r="A80" s="4" t="inlineStr">
        <is>
          <t>CARTONAGEM</t>
        </is>
      </c>
      <c r="B80" s="2" t="n">
        <v>912086233</v>
      </c>
      <c r="C80" s="2" t="inlineStr">
        <is>
          <t>Embalagem</t>
        </is>
      </c>
      <c r="D80" s="2" t="n">
        <v>912086233</v>
      </c>
      <c r="E80" s="2" t="inlineStr">
        <is>
          <t>EMB. FUNDO CAMA TORONTO 1,60 (2010X310X240)   212</t>
        </is>
      </c>
      <c r="F80" s="2" t="n">
        <v>1</v>
      </c>
      <c r="G80" s="2" t="inlineStr">
        <is>
          <t>caixas</t>
        </is>
      </c>
      <c r="H80" s="2" t="n">
        <v>8</v>
      </c>
      <c r="I80" s="2" t="n">
        <v>0.2</v>
      </c>
      <c r="J80" s="2" t="inlineStr">
        <is>
          <t>CARTONAGEM</t>
        </is>
      </c>
    </row>
    <row r="81" ht="24" customHeight="1">
      <c r="A81" s="4" t="inlineStr">
        <is>
          <t>CARTONAGEM</t>
        </is>
      </c>
      <c r="B81" s="2" t="n">
        <v>912086234</v>
      </c>
      <c r="C81" s="2" t="inlineStr">
        <is>
          <t>Embalagem</t>
        </is>
      </c>
      <c r="D81" s="2" t="n">
        <v>912086234</v>
      </c>
      <c r="E81" s="2" t="inlineStr">
        <is>
          <t>EMB. TAMPA CAMA TORONTO 1,60 (2010X310X240)    212</t>
        </is>
      </c>
      <c r="F81" s="2" t="n">
        <v>1</v>
      </c>
      <c r="G81" s="2" t="inlineStr">
        <is>
          <t>caixas</t>
        </is>
      </c>
      <c r="H81" s="2" t="n">
        <v>8</v>
      </c>
      <c r="I81" s="2" t="n">
        <v>0.2</v>
      </c>
      <c r="J81" s="2" t="inlineStr">
        <is>
          <t>CARTONAGEM</t>
        </is>
      </c>
    </row>
    <row r="82" ht="24" customHeight="1">
      <c r="A82" s="4" t="inlineStr">
        <is>
          <t>CARTONAGEM</t>
        </is>
      </c>
      <c r="B82" s="2" t="n">
        <v>200316130</v>
      </c>
      <c r="C82" s="2" t="inlineStr">
        <is>
          <t>Embalagem</t>
        </is>
      </c>
      <c r="D82" s="2" t="n">
        <v>200316130</v>
      </c>
      <c r="E82" s="2" t="inlineStr">
        <is>
          <t>EMB. NOVA YORK 1,60 (1345X100X175)                         212</t>
        </is>
      </c>
      <c r="F82" s="2" t="n">
        <v>1</v>
      </c>
      <c r="G82" s="2" t="inlineStr">
        <is>
          <t>caixas</t>
        </is>
      </c>
      <c r="H82" s="2" t="n">
        <v>8</v>
      </c>
      <c r="I82" s="2" t="n">
        <v>0.2</v>
      </c>
      <c r="J82" s="2" t="inlineStr">
        <is>
          <t>CARTONAGEM</t>
        </is>
      </c>
    </row>
    <row r="83" ht="24" customHeight="1">
      <c r="A83" s="4" t="inlineStr">
        <is>
          <t>CARTONAGEM</t>
        </is>
      </c>
      <c r="B83" s="2" t="n">
        <v>300650130</v>
      </c>
      <c r="C83" s="2" t="inlineStr">
        <is>
          <t>Embalagem</t>
        </is>
      </c>
      <c r="D83" s="2" t="n">
        <v>300650130</v>
      </c>
      <c r="E83" s="2" t="inlineStr">
        <is>
          <t>EMB. BASE VEGAS/AMSTERDAM (770X410X85)           212</t>
        </is>
      </c>
      <c r="F83" s="2" t="n">
        <v>1</v>
      </c>
      <c r="G83" s="2" t="inlineStr">
        <is>
          <t>caixas</t>
        </is>
      </c>
      <c r="H83" s="2" t="n">
        <v>8</v>
      </c>
      <c r="I83" s="2" t="n">
        <v>0.2</v>
      </c>
      <c r="J83" s="2" t="inlineStr">
        <is>
          <t>CARTONAGEM</t>
        </is>
      </c>
    </row>
    <row r="84" ht="24" customHeight="1">
      <c r="A84" s="4" t="inlineStr">
        <is>
          <t>CARTONAGEM</t>
        </is>
      </c>
      <c r="B84" s="2" t="n">
        <v>200205230</v>
      </c>
      <c r="C84" s="2" t="inlineStr">
        <is>
          <t>Embalagem</t>
        </is>
      </c>
      <c r="D84" s="2" t="n">
        <v>200205230</v>
      </c>
      <c r="E84" s="2" t="inlineStr">
        <is>
          <t>PAPELAO TAMPO DE MESA (900X130)                           212</t>
        </is>
      </c>
      <c r="F84" s="2" t="n">
        <v>1</v>
      </c>
      <c r="G84" s="2" t="inlineStr">
        <is>
          <t>caixas</t>
        </is>
      </c>
      <c r="H84" s="2" t="n">
        <v>8</v>
      </c>
      <c r="I84" s="2" t="n">
        <v>0.2</v>
      </c>
      <c r="J84" s="2" t="inlineStr">
        <is>
          <t>CARTONAGEM</t>
        </is>
      </c>
    </row>
    <row r="85" ht="24" customHeight="1">
      <c r="A85" s="4" t="inlineStr">
        <is>
          <t>CARTONAGEM</t>
        </is>
      </c>
      <c r="B85" s="2" t="n">
        <v>30002136</v>
      </c>
      <c r="C85" s="2" t="inlineStr">
        <is>
          <t>Embalagem</t>
        </is>
      </c>
      <c r="D85" s="2" t="n">
        <v>30002136</v>
      </c>
      <c r="E85" s="2" t="inlineStr">
        <is>
          <t>PAPELAO CAD DETROIT (385X180) (X3)                         212</t>
        </is>
      </c>
      <c r="F85" s="2" t="n">
        <v>1</v>
      </c>
      <c r="G85" s="2" t="inlineStr">
        <is>
          <t>caixas</t>
        </is>
      </c>
      <c r="H85" s="2" t="n">
        <v>8</v>
      </c>
      <c r="I85" s="2" t="n">
        <v>0.2</v>
      </c>
      <c r="J85" s="2" t="inlineStr">
        <is>
          <t>CARTONAGEM</t>
        </is>
      </c>
    </row>
    <row r="86" ht="24" customHeight="1">
      <c r="A86" s="4" t="inlineStr">
        <is>
          <t>CARTONAGEM</t>
        </is>
      </c>
      <c r="B86" s="2" t="n">
        <v>30002730</v>
      </c>
      <c r="C86" s="2" t="inlineStr">
        <is>
          <t>Embalagem</t>
        </is>
      </c>
      <c r="D86" s="2" t="n">
        <v>30002730</v>
      </c>
      <c r="E86" s="2" t="inlineStr">
        <is>
          <t>PAPELAO CAD VENETO / VIA (980X430X6)                    212</t>
        </is>
      </c>
      <c r="F86" s="2" t="n">
        <v>1</v>
      </c>
      <c r="G86" s="2" t="inlineStr">
        <is>
          <t>caixas</t>
        </is>
      </c>
      <c r="H86" s="2" t="n">
        <v>8</v>
      </c>
      <c r="I86" s="2" t="n">
        <v>0.2</v>
      </c>
      <c r="J86" s="2" t="inlineStr">
        <is>
          <t>CARTONAGEM</t>
        </is>
      </c>
    </row>
    <row r="87" ht="24" customHeight="1">
      <c r="A87" s="4" t="inlineStr">
        <is>
          <t>CARTONAGEM</t>
        </is>
      </c>
      <c r="B87" s="2" t="n">
        <v>91114030</v>
      </c>
      <c r="C87" s="2" t="inlineStr">
        <is>
          <t>Embalagem</t>
        </is>
      </c>
      <c r="D87" s="2" t="n">
        <v>91114030</v>
      </c>
      <c r="E87" s="2" t="inlineStr">
        <is>
          <t>PAPELAO CABECEIRA MOSCOU 1,40 (1390X400) (X3) 212</t>
        </is>
      </c>
      <c r="F87" s="2" t="n">
        <v>1</v>
      </c>
      <c r="G87" s="2" t="inlineStr">
        <is>
          <t>caixas</t>
        </is>
      </c>
      <c r="H87" s="2" t="n">
        <v>8</v>
      </c>
      <c r="I87" s="2" t="n">
        <v>0.2</v>
      </c>
      <c r="J87" s="2" t="inlineStr">
        <is>
          <t>CARTONAGEM</t>
        </is>
      </c>
    </row>
    <row r="88" ht="24" customHeight="1">
      <c r="A88" s="4" t="inlineStr">
        <is>
          <t>CARTONAGEM</t>
        </is>
      </c>
      <c r="B88" s="2" t="n">
        <v>91116030</v>
      </c>
      <c r="C88" s="2" t="inlineStr">
        <is>
          <t>Embalagem</t>
        </is>
      </c>
      <c r="D88" s="2" t="n">
        <v>91116030</v>
      </c>
      <c r="E88" s="2" t="inlineStr">
        <is>
          <t>PAPELAO CABECEIRA MOSCOU 1,60 (1590X400) (X3) 212</t>
        </is>
      </c>
      <c r="F88" s="2" t="n">
        <v>1</v>
      </c>
      <c r="G88" s="2" t="inlineStr">
        <is>
          <t>caixas</t>
        </is>
      </c>
      <c r="H88" s="2" t="n">
        <v>8</v>
      </c>
      <c r="I88" s="2" t="n">
        <v>0.2</v>
      </c>
      <c r="J88" s="2" t="inlineStr">
        <is>
          <t>CARTONAGEM</t>
        </is>
      </c>
    </row>
    <row r="89" ht="24" customHeight="1">
      <c r="A89" s="4" t="inlineStr">
        <is>
          <t>CARTONAGEM</t>
        </is>
      </c>
      <c r="B89" s="2" t="n">
        <v>91119030</v>
      </c>
      <c r="C89" s="2" t="inlineStr">
        <is>
          <t>Embalagem</t>
        </is>
      </c>
      <c r="D89" s="2" t="n">
        <v>91119030</v>
      </c>
      <c r="E89" s="2" t="inlineStr">
        <is>
          <t>PAPELAO CABECEIRA MOSCOU 1,95 (1940X400) (X3) 212</t>
        </is>
      </c>
      <c r="F89" s="2" t="n">
        <v>1</v>
      </c>
      <c r="G89" s="2" t="inlineStr">
        <is>
          <t>caixas</t>
        </is>
      </c>
      <c r="H89" s="2" t="n">
        <v>8</v>
      </c>
      <c r="I89" s="2" t="n">
        <v>0.2</v>
      </c>
      <c r="J89" s="2" t="inlineStr">
        <is>
          <t>CARTONAGEM</t>
        </is>
      </c>
    </row>
    <row r="90" ht="24" customHeight="1">
      <c r="A90" s="4" t="inlineStr">
        <is>
          <t>CARTONAGEM</t>
        </is>
      </c>
      <c r="B90" s="2" t="n">
        <v>91514030</v>
      </c>
      <c r="C90" s="2" t="inlineStr">
        <is>
          <t>Embalagem</t>
        </is>
      </c>
      <c r="D90" s="2" t="n">
        <v>91514030</v>
      </c>
      <c r="E90" s="2" t="inlineStr">
        <is>
          <t>PAPELAO CABECEIRA MUNIQUE 1,40 (1390X200) (X6 212</t>
        </is>
      </c>
      <c r="F90" s="2" t="n">
        <v>1</v>
      </c>
      <c r="G90" s="2" t="inlineStr">
        <is>
          <t>caixas</t>
        </is>
      </c>
      <c r="H90" s="2" t="n">
        <v>8</v>
      </c>
      <c r="I90" s="2" t="n">
        <v>0.2</v>
      </c>
      <c r="J90" s="2" t="inlineStr">
        <is>
          <t>CARTONAGEM</t>
        </is>
      </c>
    </row>
    <row r="91" ht="24" customHeight="1">
      <c r="A91" s="4" t="inlineStr">
        <is>
          <t>CARTONAGEM</t>
        </is>
      </c>
      <c r="B91" s="2" t="n">
        <v>91516030</v>
      </c>
      <c r="C91" s="2" t="inlineStr">
        <is>
          <t>Embalagem</t>
        </is>
      </c>
      <c r="D91" s="2" t="n">
        <v>91516030</v>
      </c>
      <c r="E91" s="2" t="inlineStr">
        <is>
          <t>PAPELAO CABECEIRA MUNIQUE 1,60 (1590X200) (X6 212</t>
        </is>
      </c>
      <c r="F91" s="2" t="n">
        <v>1</v>
      </c>
      <c r="G91" s="2" t="inlineStr">
        <is>
          <t>caixas</t>
        </is>
      </c>
      <c r="H91" s="2" t="n">
        <v>8</v>
      </c>
      <c r="I91" s="2" t="n">
        <v>0.2</v>
      </c>
      <c r="J91" s="2" t="inlineStr">
        <is>
          <t>CARTONAGEM</t>
        </is>
      </c>
    </row>
    <row r="92" ht="24" customHeight="1">
      <c r="A92" s="4" t="inlineStr">
        <is>
          <t>CARTONAGEM</t>
        </is>
      </c>
      <c r="B92" s="2" t="n">
        <v>91519030</v>
      </c>
      <c r="C92" s="2" t="inlineStr">
        <is>
          <t>Embalagem</t>
        </is>
      </c>
      <c r="D92" s="2" t="n">
        <v>91519030</v>
      </c>
      <c r="E92" s="2" t="inlineStr">
        <is>
          <t>PAPELAO CABECEIRA MUNIQUE 1,95 (1940X200) (X6 212</t>
        </is>
      </c>
      <c r="F92" s="2" t="n">
        <v>1</v>
      </c>
      <c r="G92" s="2" t="inlineStr">
        <is>
          <t>caixas</t>
        </is>
      </c>
      <c r="H92" s="2" t="n">
        <v>8</v>
      </c>
      <c r="I92" s="2" t="n">
        <v>0.2</v>
      </c>
      <c r="J92" s="2" t="inlineStr">
        <is>
          <t>CARTONAGEM</t>
        </is>
      </c>
    </row>
    <row r="93" ht="24" customHeight="1">
      <c r="A93" s="4" t="inlineStr">
        <is>
          <t>CARTONAGEM</t>
        </is>
      </c>
      <c r="B93" s="2" t="n">
        <v>95510030</v>
      </c>
      <c r="C93" s="2" t="inlineStr">
        <is>
          <t>Embalagem</t>
        </is>
      </c>
      <c r="D93" s="2" t="n">
        <v>95510030</v>
      </c>
      <c r="E93" s="2" t="inlineStr">
        <is>
          <t>PAPELAO CABECEIRA MUNIQUE 1,00 (1000X200) (X6 212</t>
        </is>
      </c>
      <c r="F93" s="2" t="n">
        <v>1</v>
      </c>
      <c r="G93" s="2" t="inlineStr">
        <is>
          <t>caixas</t>
        </is>
      </c>
      <c r="H93" s="2" t="n">
        <v>8</v>
      </c>
      <c r="I93" s="2" t="n">
        <v>0.2</v>
      </c>
      <c r="J93" s="2" t="inlineStr">
        <is>
          <t>CARTONAGEM</t>
        </is>
      </c>
    </row>
    <row r="94" ht="24" customHeight="1">
      <c r="A94" s="4" t="inlineStr">
        <is>
          <t>CARTONAGEM</t>
        </is>
      </c>
      <c r="B94" s="2" t="n">
        <v>98014031</v>
      </c>
      <c r="C94" s="2" t="inlineStr">
        <is>
          <t>Embalagem</t>
        </is>
      </c>
      <c r="D94" s="2" t="n">
        <v>98014031</v>
      </c>
      <c r="E94" s="2" t="inlineStr">
        <is>
          <t>PAPELAO (395X425) LATERAL PEQUENA BAU (X3)      212</t>
        </is>
      </c>
      <c r="F94" s="2" t="n">
        <v>1</v>
      </c>
      <c r="G94" s="2" t="inlineStr">
        <is>
          <t>caixas</t>
        </is>
      </c>
      <c r="H94" s="2" t="n">
        <v>8</v>
      </c>
      <c r="I94" s="2" t="n">
        <v>0.2</v>
      </c>
      <c r="J94" s="2" t="inlineStr">
        <is>
          <t>CARTONAGEM</t>
        </is>
      </c>
    </row>
    <row r="95" ht="24" customHeight="1">
      <c r="A95" s="4" t="inlineStr">
        <is>
          <t>CARTONAGEM</t>
        </is>
      </c>
      <c r="B95" s="2" t="n">
        <v>912060130</v>
      </c>
      <c r="C95" s="2" t="inlineStr">
        <is>
          <t>Embalagem</t>
        </is>
      </c>
      <c r="D95" s="2" t="n">
        <v>912060130</v>
      </c>
      <c r="E95" s="2" t="inlineStr">
        <is>
          <t>EMB. CAMA BOX 1,60 (1990X300X155)                           212</t>
        </is>
      </c>
      <c r="F95" s="2" t="n">
        <v>1</v>
      </c>
      <c r="G95" s="2" t="inlineStr">
        <is>
          <t>caixas</t>
        </is>
      </c>
      <c r="H95" s="2" t="n">
        <v>8</v>
      </c>
      <c r="I95" s="2" t="n">
        <v>0.2</v>
      </c>
      <c r="J95" s="2" t="inlineStr">
        <is>
          <t>CARTONAGEM</t>
        </is>
      </c>
    </row>
    <row r="96" ht="24" customHeight="1">
      <c r="A96" s="4" t="inlineStr">
        <is>
          <t>CARTONAGEM</t>
        </is>
      </c>
      <c r="B96" s="2" t="n">
        <v>912040130</v>
      </c>
      <c r="C96" s="2" t="inlineStr">
        <is>
          <t>Embalagem</t>
        </is>
      </c>
      <c r="D96" s="2" t="n">
        <v>912040130</v>
      </c>
      <c r="E96" s="2" t="inlineStr">
        <is>
          <t>EMB. CAMA BOX 1,40 (1890X300X145)                           212</t>
        </is>
      </c>
      <c r="F96" s="2" t="n">
        <v>1</v>
      </c>
      <c r="G96" s="2" t="inlineStr">
        <is>
          <t>caixas</t>
        </is>
      </c>
      <c r="H96" s="2" t="n">
        <v>8</v>
      </c>
      <c r="I96" s="2" t="n">
        <v>0.2</v>
      </c>
      <c r="J96" s="2" t="inlineStr">
        <is>
          <t>CARTONAGEM</t>
        </is>
      </c>
    </row>
    <row r="97" ht="24" customHeight="1">
      <c r="A97" s="4" t="inlineStr">
        <is>
          <t>CARTONAGEM</t>
        </is>
      </c>
      <c r="B97" s="2" t="n">
        <v>98016030</v>
      </c>
      <c r="C97" s="2" t="inlineStr">
        <is>
          <t>Embalagem</t>
        </is>
      </c>
      <c r="D97" s="2" t="n">
        <v>98016030</v>
      </c>
      <c r="E97" s="2" t="inlineStr">
        <is>
          <t>EMB. BAU CALCADEIRA 1,60 (1610X510X190)               212</t>
        </is>
      </c>
      <c r="F97" s="2" t="n">
        <v>1</v>
      </c>
      <c r="G97" s="2" t="inlineStr">
        <is>
          <t>caixas</t>
        </is>
      </c>
      <c r="H97" s="2" t="n">
        <v>8</v>
      </c>
      <c r="I97" s="2" t="n">
        <v>0.2</v>
      </c>
      <c r="J97" s="2" t="inlineStr">
        <is>
          <t>CARTONAGEM</t>
        </is>
      </c>
    </row>
    <row r="98" ht="24" customHeight="1">
      <c r="A98" s="4" t="inlineStr">
        <is>
          <t>CARTONAGEM</t>
        </is>
      </c>
      <c r="B98" s="2" t="n">
        <v>30002135</v>
      </c>
      <c r="C98" s="2" t="inlineStr">
        <is>
          <t>Embalagem</t>
        </is>
      </c>
      <c r="D98" s="2" t="n">
        <v>30002135</v>
      </c>
      <c r="E98" s="2" t="inlineStr">
        <is>
          <t>PAPELAO CAD DETROIT (495X385) (X3)                         212</t>
        </is>
      </c>
      <c r="F98" s="2" t="n">
        <v>1</v>
      </c>
      <c r="G98" s="2" t="inlineStr">
        <is>
          <t>caixas</t>
        </is>
      </c>
      <c r="H98" s="2" t="n">
        <v>8</v>
      </c>
      <c r="I98" s="2" t="n">
        <v>0.2</v>
      </c>
      <c r="J98" s="2" t="inlineStr">
        <is>
          <t>CARTONAGEM</t>
        </is>
      </c>
    </row>
    <row r="99" ht="24" customHeight="1">
      <c r="A99" s="4" t="inlineStr">
        <is>
          <t>CARTONAGEM</t>
        </is>
      </c>
      <c r="B99" s="2" t="n">
        <v>200312130</v>
      </c>
      <c r="C99" s="2" t="inlineStr">
        <is>
          <t>Embalagem</t>
        </is>
      </c>
      <c r="D99" s="2" t="n">
        <v>200312130</v>
      </c>
      <c r="E99" s="2" t="inlineStr">
        <is>
          <t>EMB. MESA NOVA YORK 1,20 (945X100X190)                212</t>
        </is>
      </c>
      <c r="F99" s="2" t="n">
        <v>1</v>
      </c>
      <c r="G99" s="2" t="inlineStr">
        <is>
          <t>caixas</t>
        </is>
      </c>
      <c r="H99" s="2" t="n">
        <v>8</v>
      </c>
      <c r="I99" s="2" t="n">
        <v>0.2</v>
      </c>
      <c r="J99" s="2" t="inlineStr">
        <is>
          <t>CARTONAGEM</t>
        </is>
      </c>
    </row>
    <row r="100" ht="24" customHeight="1">
      <c r="A100" s="4" t="inlineStr">
        <is>
          <t>CARTONAGEM</t>
        </is>
      </c>
      <c r="B100" s="2" t="n">
        <v>200546130</v>
      </c>
      <c r="C100" s="2" t="inlineStr">
        <is>
          <t>Embalagem</t>
        </is>
      </c>
      <c r="D100" s="2" t="n">
        <v>200546130</v>
      </c>
      <c r="E100" s="2" t="inlineStr">
        <is>
          <t>EMB. TOPAZIO PLUS 1,60 1,80 VOL 1/2 (1564X82X165 212</t>
        </is>
      </c>
      <c r="F100" s="2" t="n">
        <v>1</v>
      </c>
      <c r="G100" s="2" t="inlineStr">
        <is>
          <t>caixas</t>
        </is>
      </c>
      <c r="H100" s="2" t="n">
        <v>8</v>
      </c>
      <c r="I100" s="2" t="n">
        <v>0.2</v>
      </c>
      <c r="J100" s="2" t="inlineStr">
        <is>
          <t>CARTONAGEM</t>
        </is>
      </c>
    </row>
    <row r="101" ht="24" customHeight="1">
      <c r="A101" s="4" t="inlineStr">
        <is>
          <t>CARTONAGEM</t>
        </is>
      </c>
      <c r="B101" s="2" t="n">
        <v>30003034</v>
      </c>
      <c r="C101" s="2" t="inlineStr">
        <is>
          <t>Embalagem</t>
        </is>
      </c>
      <c r="D101" s="2" t="n">
        <v>30003034</v>
      </c>
      <c r="E101" s="2" t="inlineStr">
        <is>
          <t>PAPELAO 410 X 180 - ENCOSTO 980 (X7)                      212</t>
        </is>
      </c>
      <c r="F101" s="2" t="n">
        <v>1</v>
      </c>
      <c r="G101" s="2" t="inlineStr">
        <is>
          <t>caixas</t>
        </is>
      </c>
      <c r="H101" s="2" t="n">
        <v>8</v>
      </c>
      <c r="I101" s="2" t="n">
        <v>0.2</v>
      </c>
      <c r="J101" s="2" t="inlineStr">
        <is>
          <t>CARTONAGEM</t>
        </is>
      </c>
    </row>
    <row r="102" ht="24" customHeight="1">
      <c r="A102" s="4" t="inlineStr">
        <is>
          <t>CARTONAGEM</t>
        </is>
      </c>
      <c r="B102" s="2" t="n">
        <v>30003035</v>
      </c>
      <c r="C102" s="2" t="inlineStr">
        <is>
          <t>Embalagem</t>
        </is>
      </c>
      <c r="D102" s="2" t="n">
        <v>30003035</v>
      </c>
      <c r="E102" s="2" t="inlineStr">
        <is>
          <t>PAPELAO 555 X 410 - ENCOSTO 980 (X3)                      212</t>
        </is>
      </c>
      <c r="F102" s="2" t="n">
        <v>1</v>
      </c>
      <c r="G102" s="2" t="inlineStr">
        <is>
          <t>caixas</t>
        </is>
      </c>
      <c r="H102" s="2" t="n">
        <v>8</v>
      </c>
      <c r="I102" s="2" t="n">
        <v>0.2</v>
      </c>
      <c r="J102" s="2" t="inlineStr">
        <is>
          <t>CARTONAGEM</t>
        </is>
      </c>
    </row>
    <row r="103" ht="24" customHeight="1">
      <c r="A103" s="4" t="inlineStr">
        <is>
          <t>CARTONAGEM</t>
        </is>
      </c>
      <c r="B103" s="2" t="n">
        <v>91816530</v>
      </c>
      <c r="C103" s="2" t="inlineStr">
        <is>
          <t>Embalagem</t>
        </is>
      </c>
      <c r="D103" s="2" t="n">
        <v>91816530</v>
      </c>
      <c r="E103" s="2" t="inlineStr">
        <is>
          <t>EMB. PAINEL LUCAS HOME 1,60 (1610X560X45)           212</t>
        </is>
      </c>
      <c r="F103" s="2" t="n">
        <v>1</v>
      </c>
      <c r="G103" s="2" t="inlineStr">
        <is>
          <t>caixas</t>
        </is>
      </c>
      <c r="H103" s="2" t="n">
        <v>8</v>
      </c>
      <c r="I103" s="2" t="n">
        <v>0.2</v>
      </c>
      <c r="J103" s="2" t="inlineStr">
        <is>
          <t>CARTONAGEM</t>
        </is>
      </c>
    </row>
    <row r="104" ht="24" customHeight="1">
      <c r="A104" s="4" t="inlineStr">
        <is>
          <t>CARTONAGEM</t>
        </is>
      </c>
      <c r="B104" s="2" t="n">
        <v>91016530</v>
      </c>
      <c r="C104" s="2" t="inlineStr">
        <is>
          <t>Embalagem</t>
        </is>
      </c>
      <c r="D104" s="2" t="n">
        <v>91016530</v>
      </c>
      <c r="E104" s="2" t="inlineStr">
        <is>
          <t>EMB. PAINEL 1,60 (1610X560X45)                                   212</t>
        </is>
      </c>
      <c r="F104" s="2" t="n">
        <v>1</v>
      </c>
      <c r="G104" s="2" t="inlineStr">
        <is>
          <t>caixas</t>
        </is>
      </c>
      <c r="H104" s="2" t="n">
        <v>8</v>
      </c>
      <c r="I104" s="2" t="n">
        <v>0.2</v>
      </c>
      <c r="J104" s="2" t="inlineStr">
        <is>
          <t>CARTONAGEM</t>
        </is>
      </c>
    </row>
    <row r="105" ht="24" customHeight="1">
      <c r="A105" s="4" t="inlineStr">
        <is>
          <t>CARTONAGEM</t>
        </is>
      </c>
      <c r="B105" s="2" t="n">
        <v>91814530</v>
      </c>
      <c r="C105" s="2" t="inlineStr">
        <is>
          <t>Embalagem</t>
        </is>
      </c>
      <c r="D105" s="2" t="n">
        <v>91814530</v>
      </c>
      <c r="E105" s="2" t="inlineStr">
        <is>
          <t>EMB. PAINEL LUCAS HOME 1,40 (1410X560X45)           212</t>
        </is>
      </c>
      <c r="F105" s="2" t="n">
        <v>1</v>
      </c>
      <c r="G105" s="2" t="inlineStr">
        <is>
          <t>caixas</t>
        </is>
      </c>
      <c r="H105" s="2" t="n">
        <v>8</v>
      </c>
      <c r="I105" s="2" t="n">
        <v>0.2</v>
      </c>
      <c r="J105" s="2" t="inlineStr">
        <is>
          <t>CARTONAGEM</t>
        </is>
      </c>
    </row>
    <row r="106" ht="24" customHeight="1">
      <c r="A106" s="4" t="inlineStr">
        <is>
          <t>CARTONAGEM</t>
        </is>
      </c>
      <c r="B106" s="2" t="n">
        <v>91014530</v>
      </c>
      <c r="C106" s="2" t="inlineStr">
        <is>
          <t>Embalagem</t>
        </is>
      </c>
      <c r="D106" s="2" t="n">
        <v>91014530</v>
      </c>
      <c r="E106" s="2" t="inlineStr">
        <is>
          <t>EMB. PAINEL 1,40 (1410X560X45)                                   212</t>
        </is>
      </c>
      <c r="F106" s="2" t="n">
        <v>1</v>
      </c>
      <c r="G106" s="2" t="inlineStr">
        <is>
          <t>caixas</t>
        </is>
      </c>
      <c r="H106" s="2" t="n">
        <v>8</v>
      </c>
      <c r="I106" s="2" t="n">
        <v>0.2</v>
      </c>
      <c r="J106" s="2" t="inlineStr">
        <is>
          <t>CARTONAGEM</t>
        </is>
      </c>
    </row>
    <row r="107" ht="24" customHeight="1">
      <c r="A107" s="4" t="inlineStr">
        <is>
          <t>CARTONAGEM</t>
        </is>
      </c>
      <c r="B107" s="2" t="n">
        <v>91813530</v>
      </c>
      <c r="C107" s="2" t="inlineStr">
        <is>
          <t>Embalagem</t>
        </is>
      </c>
      <c r="D107" s="2" t="n">
        <v>91813530</v>
      </c>
      <c r="E107" s="2" t="inlineStr">
        <is>
          <t>EMB. PAINEL LUCAS HOME 1,30 (1310X560X45)           212</t>
        </is>
      </c>
      <c r="F107" s="2" t="n">
        <v>1</v>
      </c>
      <c r="G107" s="2" t="inlineStr">
        <is>
          <t>caixas</t>
        </is>
      </c>
      <c r="H107" s="2" t="n">
        <v>8</v>
      </c>
      <c r="I107" s="2" t="n">
        <v>0.2</v>
      </c>
      <c r="J107" s="2" t="inlineStr">
        <is>
          <t>CARTONAGEM</t>
        </is>
      </c>
    </row>
    <row r="108" ht="24" customHeight="1">
      <c r="A108" s="4" t="inlineStr">
        <is>
          <t>CARTONAGEM</t>
        </is>
      </c>
      <c r="B108" s="2" t="n">
        <v>91809530</v>
      </c>
      <c r="C108" s="2" t="inlineStr">
        <is>
          <t>Embalagem</t>
        </is>
      </c>
      <c r="D108" s="2" t="n">
        <v>91809530</v>
      </c>
      <c r="E108" s="2" t="inlineStr">
        <is>
          <t>EMB. PAINEL LUCAS HOME 0,90 (910X560X45)             212</t>
        </is>
      </c>
      <c r="F108" s="2" t="n">
        <v>1</v>
      </c>
      <c r="G108" s="2" t="inlineStr">
        <is>
          <t>caixas</t>
        </is>
      </c>
      <c r="H108" s="2" t="n">
        <v>8</v>
      </c>
      <c r="I108" s="2" t="n">
        <v>0.2</v>
      </c>
      <c r="J108" s="2" t="inlineStr">
        <is>
          <t>CARTONAGEM</t>
        </is>
      </c>
    </row>
    <row r="109" ht="24" customHeight="1">
      <c r="A109" s="4" t="inlineStr">
        <is>
          <t>CARTONAGEM</t>
        </is>
      </c>
      <c r="B109" s="2" t="n">
        <v>200313130</v>
      </c>
      <c r="C109" s="2" t="inlineStr">
        <is>
          <t>Embalagem</t>
        </is>
      </c>
      <c r="D109" s="2" t="n">
        <v>200313130</v>
      </c>
      <c r="E109" s="2" t="inlineStr">
        <is>
          <t>EMB. NOVA YORK 1,36 (1105X100X190)                         212</t>
        </is>
      </c>
      <c r="F109" s="2" t="n">
        <v>1</v>
      </c>
      <c r="G109" s="2" t="inlineStr">
        <is>
          <t>caixas</t>
        </is>
      </c>
      <c r="H109" s="2" t="n">
        <v>8</v>
      </c>
      <c r="I109" s="2" t="n">
        <v>0.2</v>
      </c>
      <c r="J109" s="2" t="inlineStr">
        <is>
          <t>CARTONAGEM</t>
        </is>
      </c>
    </row>
    <row r="110" ht="24" customHeight="1">
      <c r="A110" s="4" t="inlineStr">
        <is>
          <t>CARTONAGEM</t>
        </is>
      </c>
      <c r="B110" s="2" t="n">
        <v>200500130</v>
      </c>
      <c r="C110" s="2" t="inlineStr">
        <is>
          <t>Embalagem</t>
        </is>
      </c>
      <c r="D110" s="2" t="n">
        <v>200500130</v>
      </c>
      <c r="E110" s="2" t="inlineStr">
        <is>
          <t>EMB. MESA TURIM VL 01/02 (774X632X57)                    212</t>
        </is>
      </c>
      <c r="F110" s="2" t="n">
        <v>1</v>
      </c>
      <c r="G110" s="2" t="inlineStr">
        <is>
          <t>caixas</t>
        </is>
      </c>
      <c r="H110" s="2" t="n">
        <v>8</v>
      </c>
      <c r="I110" s="2" t="n">
        <v>0.2</v>
      </c>
      <c r="J110" s="2" t="inlineStr">
        <is>
          <t>CARTONAGEM</t>
        </is>
      </c>
    </row>
    <row r="111" ht="24" customHeight="1">
      <c r="A111" s="4" t="inlineStr">
        <is>
          <t>CARTONAGEM</t>
        </is>
      </c>
      <c r="B111" s="2" t="n">
        <v>200543130</v>
      </c>
      <c r="C111" s="2" t="inlineStr">
        <is>
          <t>Embalagem</t>
        </is>
      </c>
      <c r="D111" s="2" t="n">
        <v>200543130</v>
      </c>
      <c r="E111" s="2" t="inlineStr">
        <is>
          <t>EMB. MESA TOPAZIO II 1,36 (1122X116X174)                212</t>
        </is>
      </c>
      <c r="F111" s="2" t="n">
        <v>1</v>
      </c>
      <c r="G111" s="2" t="inlineStr">
        <is>
          <t>caixas</t>
        </is>
      </c>
      <c r="H111" s="2" t="n">
        <v>8</v>
      </c>
      <c r="I111" s="2" t="n">
        <v>0.2</v>
      </c>
      <c r="J111" s="2" t="inlineStr">
        <is>
          <t>CARTONAGEM</t>
        </is>
      </c>
    </row>
    <row r="112" ht="24" customHeight="1">
      <c r="A112" s="4" t="inlineStr">
        <is>
          <t>CARTONAGEM</t>
        </is>
      </c>
      <c r="B112" s="2" t="n">
        <v>200540130</v>
      </c>
      <c r="C112" s="2" t="inlineStr">
        <is>
          <t>Embalagem</t>
        </is>
      </c>
      <c r="D112" s="2" t="n">
        <v>200540130</v>
      </c>
      <c r="E112" s="2" t="inlineStr">
        <is>
          <t>EMB. MESA TOPAZIO II 1,03 (922X82X174)                    212</t>
        </is>
      </c>
      <c r="F112" s="2" t="n">
        <v>1</v>
      </c>
      <c r="G112" s="2" t="inlineStr">
        <is>
          <t>caixas</t>
        </is>
      </c>
      <c r="H112" s="2" t="n">
        <v>8</v>
      </c>
      <c r="I112" s="2" t="n">
        <v>0.2</v>
      </c>
      <c r="J112" s="2" t="inlineStr">
        <is>
          <t>CARTONAGEM</t>
        </is>
      </c>
    </row>
    <row r="113" ht="24" customHeight="1">
      <c r="A113" s="4" t="inlineStr">
        <is>
          <t>CARTONAGEM</t>
        </is>
      </c>
      <c r="B113" s="2" t="n">
        <v>200576130</v>
      </c>
      <c r="C113" s="2" t="inlineStr">
        <is>
          <t>Embalagem</t>
        </is>
      </c>
      <c r="D113" s="2" t="n">
        <v>200576130</v>
      </c>
      <c r="E113" s="2" t="inlineStr">
        <is>
          <t>EMB. MESA TOPAZIO 1,60 / 1,80 (1430X774X47)           212</t>
        </is>
      </c>
      <c r="F113" s="2" t="n">
        <v>1</v>
      </c>
      <c r="G113" s="2" t="inlineStr">
        <is>
          <t>caixas</t>
        </is>
      </c>
      <c r="H113" s="2" t="n">
        <v>8</v>
      </c>
      <c r="I113" s="2" t="n">
        <v>0.2</v>
      </c>
      <c r="J113" s="2" t="inlineStr">
        <is>
          <t>CARTONAGEM</t>
        </is>
      </c>
    </row>
    <row r="114" ht="24" customHeight="1">
      <c r="A114" s="4" t="inlineStr">
        <is>
          <t>CARTONAGEM</t>
        </is>
      </c>
      <c r="B114" s="2" t="n">
        <v>200574130</v>
      </c>
      <c r="C114" s="2" t="inlineStr">
        <is>
          <t>Embalagem</t>
        </is>
      </c>
      <c r="D114" s="2" t="n">
        <v>200574130</v>
      </c>
      <c r="E114" s="2" t="inlineStr">
        <is>
          <t>EMB. MESA TOPAZIO 1,36 (1194X774X47)</t>
        </is>
      </c>
      <c r="F114" s="2" t="n">
        <v>1</v>
      </c>
      <c r="G114" s="2" t="inlineStr">
        <is>
          <t>caixas</t>
        </is>
      </c>
      <c r="H114" s="2" t="n">
        <v>8</v>
      </c>
      <c r="I114" s="2" t="n">
        <v>0.2</v>
      </c>
      <c r="J114" s="2" t="inlineStr">
        <is>
          <t>CARTONAGEM</t>
        </is>
      </c>
    </row>
    <row r="115" ht="24" customHeight="1">
      <c r="A115" s="4" t="inlineStr">
        <is>
          <t>CARTONAGEM</t>
        </is>
      </c>
      <c r="B115" s="2" t="n">
        <v>200570130</v>
      </c>
      <c r="C115" s="2" t="inlineStr">
        <is>
          <t>Embalagem</t>
        </is>
      </c>
      <c r="D115" s="2" t="n">
        <v>200570130</v>
      </c>
      <c r="E115" s="2" t="inlineStr">
        <is>
          <t>EMB. MESA TOPAZIO (810X584X45)</t>
        </is>
      </c>
      <c r="F115" s="2" t="n">
        <v>1</v>
      </c>
      <c r="G115" s="2" t="inlineStr">
        <is>
          <t>caixas</t>
        </is>
      </c>
      <c r="H115" s="2" t="n">
        <v>8</v>
      </c>
      <c r="I115" s="2" t="n">
        <v>0.2</v>
      </c>
      <c r="J115" s="2" t="inlineStr">
        <is>
          <t>CARTONAGEM</t>
        </is>
      </c>
    </row>
    <row r="116" ht="24" customHeight="1">
      <c r="A116" s="4" t="inlineStr">
        <is>
          <t>CARTONAGEM</t>
        </is>
      </c>
      <c r="B116" s="2" t="n">
        <v>200780130</v>
      </c>
      <c r="C116" s="2" t="inlineStr">
        <is>
          <t>Embalagem</t>
        </is>
      </c>
      <c r="D116" s="2" t="n">
        <v>200780130</v>
      </c>
      <c r="E116" s="2" t="inlineStr">
        <is>
          <t>EMB. MESA RUBI 1,80 (1556X280X106)</t>
        </is>
      </c>
      <c r="F116" s="2" t="n">
        <v>1</v>
      </c>
      <c r="G116" s="2" t="inlineStr">
        <is>
          <t>caixas</t>
        </is>
      </c>
      <c r="H116" s="2" t="n">
        <v>8</v>
      </c>
      <c r="I116" s="2" t="n">
        <v>0.2</v>
      </c>
      <c r="J116" s="2" t="inlineStr">
        <is>
          <t>CARTONAGEM</t>
        </is>
      </c>
    </row>
    <row r="117" ht="24" customHeight="1">
      <c r="A117" s="4" t="inlineStr">
        <is>
          <t>CARTONAGEM</t>
        </is>
      </c>
      <c r="B117" s="2" t="n">
        <v>200730130</v>
      </c>
      <c r="C117" s="2" t="inlineStr">
        <is>
          <t>Embalagem</t>
        </is>
      </c>
      <c r="D117" s="2" t="n">
        <v>200730130</v>
      </c>
      <c r="E117" s="2" t="inlineStr">
        <is>
          <t>EMB. MESA RUBI 1,36 (1116X280X106)</t>
        </is>
      </c>
      <c r="F117" s="2" t="n">
        <v>1</v>
      </c>
      <c r="G117" s="2" t="inlineStr">
        <is>
          <t>caixas</t>
        </is>
      </c>
      <c r="H117" s="2" t="n">
        <v>8</v>
      </c>
      <c r="I117" s="2" t="n">
        <v>0.2</v>
      </c>
      <c r="J117" s="2" t="inlineStr">
        <is>
          <t>CARTONAGEM</t>
        </is>
      </c>
    </row>
    <row r="118" ht="24" customHeight="1">
      <c r="A118" s="4" t="inlineStr">
        <is>
          <t>CARTONAGEM</t>
        </is>
      </c>
      <c r="B118" s="2" t="n">
        <v>200720130</v>
      </c>
      <c r="C118" s="2" t="inlineStr">
        <is>
          <t>Embalagem</t>
        </is>
      </c>
      <c r="D118" s="2" t="n">
        <v>200720130</v>
      </c>
      <c r="E118" s="2" t="inlineStr">
        <is>
          <t>EMB. MESA RUBI 1,20 (956X280X106)</t>
        </is>
      </c>
      <c r="F118" s="2" t="n">
        <v>1</v>
      </c>
      <c r="G118" s="2" t="inlineStr">
        <is>
          <t>caixas</t>
        </is>
      </c>
      <c r="H118" s="2" t="n">
        <v>8</v>
      </c>
      <c r="I118" s="2" t="n">
        <v>0.2</v>
      </c>
      <c r="J118" s="2" t="inlineStr">
        <is>
          <t>CARTONAGEM</t>
        </is>
      </c>
    </row>
    <row r="119" ht="24" customHeight="1">
      <c r="A119" s="4" t="inlineStr">
        <is>
          <t>CARTONAGEM</t>
        </is>
      </c>
      <c r="B119" s="2" t="n">
        <v>301450230</v>
      </c>
      <c r="C119" s="2" t="inlineStr">
        <is>
          <t>Embalagem</t>
        </is>
      </c>
      <c r="D119" s="2" t="n">
        <v>301450230</v>
      </c>
      <c r="E119" s="2" t="inlineStr">
        <is>
          <t>EMB. MESA MONACO 1,36 VL 2 (1415X728X50) EMEN</t>
        </is>
      </c>
      <c r="F119" s="2" t="n">
        <v>1</v>
      </c>
      <c r="G119" s="2" t="inlineStr">
        <is>
          <t>caixas</t>
        </is>
      </c>
      <c r="H119" s="2" t="n">
        <v>8</v>
      </c>
      <c r="I119" s="2" t="n">
        <v>0.2</v>
      </c>
      <c r="J119" s="2" t="inlineStr">
        <is>
          <t>CARTONAGEM</t>
        </is>
      </c>
    </row>
    <row r="120" ht="24" customHeight="1">
      <c r="A120" s="4" t="inlineStr">
        <is>
          <t>CARTONAGEM</t>
        </is>
      </c>
      <c r="B120" s="2" t="n">
        <v>301450130</v>
      </c>
      <c r="C120" s="2" t="inlineStr">
        <is>
          <t>Embalagem</t>
        </is>
      </c>
      <c r="D120" s="2" t="n">
        <v>301450130</v>
      </c>
      <c r="E120" s="2" t="inlineStr">
        <is>
          <t>EMB. MESA MONACO 1,36 VL 1/2 (554X494X175)</t>
        </is>
      </c>
      <c r="F120" s="2" t="n">
        <v>1</v>
      </c>
      <c r="G120" s="2" t="inlineStr">
        <is>
          <t>caixas</t>
        </is>
      </c>
      <c r="H120" s="2" t="n">
        <v>8</v>
      </c>
      <c r="I120" s="2" t="n">
        <v>0.2</v>
      </c>
      <c r="J120" s="2" t="inlineStr">
        <is>
          <t>CARTONAGEM</t>
        </is>
      </c>
    </row>
    <row r="121" ht="24" customHeight="1">
      <c r="A121" s="4" t="inlineStr">
        <is>
          <t>CARTONAGEM</t>
        </is>
      </c>
      <c r="B121" s="2" t="n">
        <v>200830130</v>
      </c>
      <c r="C121" s="2" t="inlineStr">
        <is>
          <t>Embalagem</t>
        </is>
      </c>
      <c r="D121" s="2" t="n">
        <v>200830130</v>
      </c>
      <c r="E121" s="2" t="inlineStr">
        <is>
          <t>EMB. MESA JACARTA (800X780X56)</t>
        </is>
      </c>
      <c r="F121" s="2" t="n">
        <v>1</v>
      </c>
      <c r="G121" s="2" t="inlineStr">
        <is>
          <t>caixas</t>
        </is>
      </c>
      <c r="H121" s="2" t="n">
        <v>8</v>
      </c>
      <c r="I121" s="2" t="n">
        <v>0.2</v>
      </c>
      <c r="J121" s="2" t="inlineStr">
        <is>
          <t>CARTONAGEM</t>
        </is>
      </c>
    </row>
    <row r="122" ht="24" customHeight="1">
      <c r="A122" s="4" t="inlineStr">
        <is>
          <t>CARTONAGEM</t>
        </is>
      </c>
      <c r="B122" s="2" t="n">
        <v>912000130</v>
      </c>
      <c r="C122" s="2" t="inlineStr">
        <is>
          <t>Embalagem</t>
        </is>
      </c>
      <c r="D122" s="2" t="n">
        <v>912000130</v>
      </c>
      <c r="E122" s="2" t="inlineStr">
        <is>
          <t>EMB. CAMA BOX 0,90 (1890X300X130)</t>
        </is>
      </c>
      <c r="F122" s="2" t="n">
        <v>1</v>
      </c>
      <c r="G122" s="2" t="inlineStr">
        <is>
          <t>caixas</t>
        </is>
      </c>
      <c r="H122" s="2" t="n">
        <v>8</v>
      </c>
      <c r="I122" s="2" t="n">
        <v>0.2</v>
      </c>
      <c r="J122" s="2" t="inlineStr">
        <is>
          <t>CARTONAGEM</t>
        </is>
      </c>
    </row>
    <row r="123" ht="24" customHeight="1">
      <c r="A123" s="4" t="inlineStr">
        <is>
          <t>CARTONAGEM</t>
        </is>
      </c>
      <c r="B123" s="2" t="n">
        <v>30002133</v>
      </c>
      <c r="C123" s="2" t="inlineStr">
        <is>
          <t>Embalagem</t>
        </is>
      </c>
      <c r="D123" s="2" t="n">
        <v>30002133</v>
      </c>
      <c r="E123" s="2" t="inlineStr">
        <is>
          <t>EMB. CAD DETROIT (400X250X1000)</t>
        </is>
      </c>
      <c r="F123" s="2" t="n">
        <v>1</v>
      </c>
      <c r="G123" s="2" t="inlineStr">
        <is>
          <t>caixas</t>
        </is>
      </c>
      <c r="H123" s="2" t="n">
        <v>8</v>
      </c>
      <c r="I123" s="2" t="n">
        <v>0.2</v>
      </c>
      <c r="J123" s="2" t="inlineStr">
        <is>
          <t>CARTONAGEM</t>
        </is>
      </c>
    </row>
    <row r="124" ht="24" customHeight="1">
      <c r="A124" s="4" t="inlineStr">
        <is>
          <t>CARTONAGEM</t>
        </is>
      </c>
      <c r="B124" s="2" t="n">
        <v>91230030</v>
      </c>
      <c r="C124" s="2" t="inlineStr">
        <is>
          <t>Embalagem</t>
        </is>
      </c>
      <c r="D124" s="2" t="n">
        <v>91230030</v>
      </c>
      <c r="E124" s="2" t="inlineStr">
        <is>
          <t>EMB. CABECEIRA 02 LUCAS HOME (500X360)</t>
        </is>
      </c>
      <c r="F124" s="2" t="n">
        <v>1</v>
      </c>
      <c r="G124" s="2" t="inlineStr">
        <is>
          <t>caixas</t>
        </is>
      </c>
      <c r="H124" s="2" t="n">
        <v>8</v>
      </c>
      <c r="I124" s="2" t="n">
        <v>0.2</v>
      </c>
      <c r="J124" s="2" t="inlineStr">
        <is>
          <t>CARTONAGEM</t>
        </is>
      </c>
    </row>
    <row r="125" ht="24" customHeight="1">
      <c r="A125" s="4" t="inlineStr">
        <is>
          <t>CARTONAGEM</t>
        </is>
      </c>
      <c r="B125" s="2" t="n">
        <v>300890230</v>
      </c>
      <c r="C125" s="2" t="inlineStr">
        <is>
          <t>Embalagem</t>
        </is>
      </c>
      <c r="D125" s="2" t="n">
        <v>300890230</v>
      </c>
      <c r="E125" s="2" t="inlineStr">
        <is>
          <t>EMB. BRUXELAS 1,60 VL 2/2 (1624X924X42)</t>
        </is>
      </c>
      <c r="F125" s="2" t="n">
        <v>1</v>
      </c>
      <c r="G125" s="2" t="inlineStr">
        <is>
          <t>caixas</t>
        </is>
      </c>
      <c r="H125" s="2" t="n">
        <v>8</v>
      </c>
      <c r="I125" s="2" t="n">
        <v>0.2</v>
      </c>
      <c r="J125" s="2" t="inlineStr">
        <is>
          <t>CARTONAGEM</t>
        </is>
      </c>
    </row>
    <row r="126" ht="24" customHeight="1">
      <c r="A126" s="4" t="inlineStr">
        <is>
          <t>CARTONAGEM</t>
        </is>
      </c>
      <c r="B126" s="2" t="n">
        <v>300890130</v>
      </c>
      <c r="C126" s="2" t="inlineStr">
        <is>
          <t>Embalagem</t>
        </is>
      </c>
      <c r="D126" s="2" t="n">
        <v>300890130</v>
      </c>
      <c r="E126" s="2" t="inlineStr">
        <is>
          <t>EMB. BRUXELAS 1,60 VL 1/2 (1542X138X123)</t>
        </is>
      </c>
      <c r="F126" s="2" t="n">
        <v>1</v>
      </c>
      <c r="G126" s="2" t="inlineStr">
        <is>
          <t>caixas</t>
        </is>
      </c>
      <c r="H126" s="2" t="n">
        <v>8</v>
      </c>
      <c r="I126" s="2" t="n">
        <v>0.2</v>
      </c>
      <c r="J126" s="2" t="inlineStr">
        <is>
          <t>CARTONAGEM</t>
        </is>
      </c>
    </row>
    <row r="127" ht="24" customHeight="1">
      <c r="A127" s="4" t="inlineStr">
        <is>
          <t>CARTONAGEM</t>
        </is>
      </c>
      <c r="B127" s="2" t="n">
        <v>300891230</v>
      </c>
      <c r="C127" s="2" t="inlineStr">
        <is>
          <t>Embalagem</t>
        </is>
      </c>
      <c r="D127" s="2" t="n">
        <v>300891230</v>
      </c>
      <c r="E127" s="2" t="inlineStr">
        <is>
          <t>EMB. BRUXELAS 1,36 VL 2/2 (1384X924X42)</t>
        </is>
      </c>
      <c r="F127" s="2" t="n">
        <v>1</v>
      </c>
      <c r="G127" s="2" t="inlineStr">
        <is>
          <t>caixas</t>
        </is>
      </c>
      <c r="H127" s="2" t="n">
        <v>8</v>
      </c>
      <c r="I127" s="2" t="n">
        <v>0.2</v>
      </c>
      <c r="J127" s="2" t="inlineStr">
        <is>
          <t>CARTONAGEM</t>
        </is>
      </c>
    </row>
    <row r="128" ht="24" customHeight="1">
      <c r="A128" s="4" t="inlineStr">
        <is>
          <t>CARTONAGEM</t>
        </is>
      </c>
      <c r="B128" s="2" t="n">
        <v>300891130</v>
      </c>
      <c r="C128" s="2" t="inlineStr">
        <is>
          <t>Embalagem</t>
        </is>
      </c>
      <c r="D128" s="2" t="n">
        <v>300891130</v>
      </c>
      <c r="E128" s="2" t="inlineStr">
        <is>
          <t>EMB. BRUXELAS 1,36 VL 1/2 (1302X128X183)</t>
        </is>
      </c>
      <c r="F128" s="2" t="n">
        <v>1</v>
      </c>
      <c r="G128" s="2" t="inlineStr">
        <is>
          <t>caixas</t>
        </is>
      </c>
      <c r="H128" s="2" t="n">
        <v>8</v>
      </c>
      <c r="I128" s="2" t="n">
        <v>0.2</v>
      </c>
      <c r="J128" s="2" t="inlineStr">
        <is>
          <t>CARTONAGEM</t>
        </is>
      </c>
    </row>
    <row r="129" ht="24" customHeight="1">
      <c r="A129" s="4" t="inlineStr">
        <is>
          <t>CARTONAGEM</t>
        </is>
      </c>
      <c r="B129" s="2" t="n">
        <v>300660130</v>
      </c>
      <c r="C129" s="2" t="inlineStr">
        <is>
          <t>Embalagem</t>
        </is>
      </c>
      <c r="D129" s="2" t="n">
        <v>300660130</v>
      </c>
      <c r="E129" s="2" t="inlineStr">
        <is>
          <t>EMB. BASE VEGAS 60X60 (770X630X80)</t>
        </is>
      </c>
      <c r="F129" s="2" t="n">
        <v>1</v>
      </c>
      <c r="G129" s="2" t="inlineStr">
        <is>
          <t>caixas</t>
        </is>
      </c>
      <c r="H129" s="2" t="n">
        <v>8</v>
      </c>
      <c r="I129" s="2" t="n">
        <v>0.2</v>
      </c>
      <c r="J129" s="2" t="inlineStr">
        <is>
          <t>CARTONAGEM</t>
        </is>
      </c>
    </row>
    <row r="130" ht="24" customHeight="1">
      <c r="A130" s="4" t="inlineStr">
        <is>
          <t>CARTONAGEM</t>
        </is>
      </c>
      <c r="B130" s="2" t="n">
        <v>301260130</v>
      </c>
      <c r="C130" s="2" t="inlineStr">
        <is>
          <t>Embalagem</t>
        </is>
      </c>
      <c r="D130" s="2" t="n">
        <v>301260130</v>
      </c>
      <c r="E130" s="2" t="inlineStr">
        <is>
          <t>EMB. BASE DUBLIN 1,60 (1050X774X62)</t>
        </is>
      </c>
      <c r="F130" s="2" t="n">
        <v>1</v>
      </c>
      <c r="G130" s="2" t="inlineStr">
        <is>
          <t>caixas</t>
        </is>
      </c>
      <c r="H130" s="2" t="n">
        <v>8</v>
      </c>
      <c r="I130" s="2" t="n">
        <v>0.2</v>
      </c>
      <c r="J130" s="2" t="inlineStr">
        <is>
          <t>CARTONAGEM</t>
        </is>
      </c>
    </row>
    <row r="131" ht="24" customHeight="1">
      <c r="A131" s="4" t="inlineStr">
        <is>
          <t>CARTONAGEM</t>
        </is>
      </c>
      <c r="B131" s="2" t="n">
        <v>301246130</v>
      </c>
      <c r="C131" s="2" t="inlineStr">
        <is>
          <t>Embalagem</t>
        </is>
      </c>
      <c r="D131" s="2" t="n">
        <v>301246130</v>
      </c>
      <c r="E131" s="2" t="inlineStr">
        <is>
          <t>EMB. BASE DUBLIN 1,03 (774X728X38)</t>
        </is>
      </c>
      <c r="F131" s="2" t="n">
        <v>1</v>
      </c>
      <c r="G131" s="2" t="inlineStr">
        <is>
          <t>caixas</t>
        </is>
      </c>
      <c r="H131" s="2" t="n">
        <v>8</v>
      </c>
      <c r="I131" s="2" t="n">
        <v>0.2</v>
      </c>
      <c r="J131" s="2" t="inlineStr">
        <is>
          <t>CARTONAGEM</t>
        </is>
      </c>
    </row>
    <row r="132" ht="24" customHeight="1">
      <c r="A132" s="4" t="inlineStr">
        <is>
          <t>CARTONAGEM</t>
        </is>
      </c>
      <c r="B132" s="2" t="n">
        <v>301040130</v>
      </c>
      <c r="C132" s="2" t="inlineStr">
        <is>
          <t>Embalagem</t>
        </is>
      </c>
      <c r="D132" s="2" t="n">
        <v>301040130</v>
      </c>
      <c r="E132" s="2" t="inlineStr">
        <is>
          <t>EMB. BASE BILBAO 1,35 (890X795X50) EMENDADA</t>
        </is>
      </c>
      <c r="F132" s="2" t="n">
        <v>1</v>
      </c>
      <c r="G132" s="2" t="inlineStr">
        <is>
          <t>caixas</t>
        </is>
      </c>
      <c r="H132" s="2" t="n">
        <v>8</v>
      </c>
      <c r="I132" s="2" t="n">
        <v>0.2</v>
      </c>
      <c r="J132" s="2" t="inlineStr">
        <is>
          <t>CARTONAGEM</t>
        </is>
      </c>
    </row>
    <row r="133" ht="24" customHeight="1">
      <c r="A133" s="4" t="inlineStr">
        <is>
          <t>CARTONAGEM</t>
        </is>
      </c>
      <c r="B133" s="2" t="n">
        <v>300815130</v>
      </c>
      <c r="C133" s="2" t="inlineStr">
        <is>
          <t>Embalagem</t>
        </is>
      </c>
      <c r="D133" s="2" t="n">
        <v>300815130</v>
      </c>
      <c r="E133" s="2" t="inlineStr">
        <is>
          <t>EMB. ANCARA VL 1/2 (777X644X93)</t>
        </is>
      </c>
      <c r="F133" s="2" t="n">
        <v>1</v>
      </c>
      <c r="G133" s="2" t="inlineStr">
        <is>
          <t>caixas</t>
        </is>
      </c>
      <c r="H133" s="2" t="n">
        <v>8</v>
      </c>
      <c r="I133" s="2" t="n">
        <v>0.2</v>
      </c>
      <c r="J133" s="2" t="inlineStr">
        <is>
          <t>CARTONAGEM</t>
        </is>
      </c>
    </row>
    <row r="134" ht="24" customHeight="1">
      <c r="A134" s="4" t="inlineStr">
        <is>
          <t>CARTONAGEM</t>
        </is>
      </c>
      <c r="B134" s="2" t="n">
        <v>912068233</v>
      </c>
      <c r="C134" s="2" t="inlineStr">
        <is>
          <t>Embalagem</t>
        </is>
      </c>
      <c r="D134" s="2" t="n">
        <v>912068233</v>
      </c>
      <c r="E134" s="2" t="inlineStr">
        <is>
          <t>EMB. ACES. CAMA ATLANTA/LEON 1,60 (300X190X22</t>
        </is>
      </c>
      <c r="F134" s="2" t="n">
        <v>1</v>
      </c>
      <c r="G134" s="2" t="inlineStr">
        <is>
          <t>caixas</t>
        </is>
      </c>
      <c r="H134" s="2" t="n">
        <v>8</v>
      </c>
      <c r="I134" s="2" t="n">
        <v>0.2</v>
      </c>
      <c r="J134" s="2" t="inlineStr">
        <is>
          <t>CARTONAGEM</t>
        </is>
      </c>
    </row>
    <row r="135" ht="24" customHeight="1">
      <c r="A135" s="4" t="inlineStr">
        <is>
          <t>CARTONAGEM</t>
        </is>
      </c>
      <c r="B135" s="2" t="n">
        <v>200522130</v>
      </c>
      <c r="C135" s="2" t="inlineStr">
        <is>
          <t>Embalagem</t>
        </is>
      </c>
      <c r="D135" s="2" t="n">
        <v>200522130</v>
      </c>
      <c r="E135" s="2" t="inlineStr">
        <is>
          <t>EMB. MESA ATHENAS 1,20/1,36 VL 1/2 (764X464X65)</t>
        </is>
      </c>
      <c r="F135" s="2" t="n">
        <v>1</v>
      </c>
      <c r="G135" s="2" t="inlineStr">
        <is>
          <t>caixas</t>
        </is>
      </c>
      <c r="H135" s="2" t="n">
        <v>8</v>
      </c>
      <c r="I135" s="2" t="n">
        <v>0.2</v>
      </c>
      <c r="J135" s="2" t="inlineStr">
        <is>
          <t>CARTONAGEM</t>
        </is>
      </c>
    </row>
    <row r="136" ht="24" customHeight="1">
      <c r="A136" s="4" t="inlineStr">
        <is>
          <t>CARTONAGEM</t>
        </is>
      </c>
      <c r="B136" s="2" t="n">
        <v>200140130</v>
      </c>
      <c r="C136" s="2" t="inlineStr">
        <is>
          <t>Embalagem</t>
        </is>
      </c>
      <c r="D136" s="2" t="n">
        <v>200140130</v>
      </c>
      <c r="E136" s="2" t="inlineStr">
        <is>
          <t>EMB. MESA DAKAR 0,90X0,90 (905X840X54) - EMEND</t>
        </is>
      </c>
      <c r="F136" s="2" t="n">
        <v>1</v>
      </c>
      <c r="G136" s="2" t="inlineStr">
        <is>
          <t>caixas</t>
        </is>
      </c>
      <c r="H136" s="2" t="n">
        <v>8</v>
      </c>
      <c r="I136" s="2" t="n">
        <v>0.2</v>
      </c>
      <c r="J136" s="2" t="inlineStr">
        <is>
          <t>CARTONAGEM</t>
        </is>
      </c>
    </row>
    <row r="137" ht="24" customHeight="1">
      <c r="A137" s="4" t="inlineStr">
        <is>
          <t>CARTONAGEM</t>
        </is>
      </c>
      <c r="B137" s="2" t="n">
        <v>30001236</v>
      </c>
      <c r="C137" s="2" t="inlineStr">
        <is>
          <t>Embalagem</t>
        </is>
      </c>
      <c r="D137" s="2" t="n">
        <v>30001236</v>
      </c>
      <c r="E137" s="2" t="inlineStr">
        <is>
          <t>EMB. CAD PE INTEIRO 980 (1000X436X340)</t>
        </is>
      </c>
      <c r="F137" s="2" t="n">
        <v>1</v>
      </c>
      <c r="G137" s="2" t="inlineStr">
        <is>
          <t>caixas</t>
        </is>
      </c>
      <c r="H137" s="2" t="n">
        <v>8</v>
      </c>
      <c r="I137" s="2" t="n">
        <v>0.2</v>
      </c>
      <c r="J137" s="2" t="inlineStr">
        <is>
          <t>CARTONAGEM</t>
        </is>
      </c>
    </row>
    <row r="138" ht="24" customHeight="1">
      <c r="A138" s="4" t="inlineStr">
        <is>
          <t>CARTONAGEM</t>
        </is>
      </c>
      <c r="B138" s="2" t="n">
        <v>30003030</v>
      </c>
      <c r="C138" s="2" t="inlineStr">
        <is>
          <t>Embalagem</t>
        </is>
      </c>
      <c r="D138" s="2" t="n">
        <v>30003030</v>
      </c>
      <c r="E138" s="2" t="inlineStr">
        <is>
          <t>EMB. CAD PE INTEIRO 920 (940X436X340)</t>
        </is>
      </c>
      <c r="F138" s="2" t="n">
        <v>1</v>
      </c>
      <c r="G138" s="2" t="inlineStr">
        <is>
          <t>caixas</t>
        </is>
      </c>
      <c r="H138" s="2" t="n">
        <v>8</v>
      </c>
      <c r="I138" s="2" t="n">
        <v>0.2</v>
      </c>
      <c r="J138" s="2" t="inlineStr">
        <is>
          <t>CARTONAGEM</t>
        </is>
      </c>
    </row>
    <row r="139" ht="24" customHeight="1">
      <c r="A139" s="4" t="inlineStr">
        <is>
          <t>CARTONAGEM</t>
        </is>
      </c>
      <c r="B139" s="2" t="n">
        <v>30008730</v>
      </c>
      <c r="C139" s="2" t="inlineStr">
        <is>
          <t>Embalagem</t>
        </is>
      </c>
      <c r="D139" s="2" t="n">
        <v>30008730</v>
      </c>
      <c r="E139" s="2" t="inlineStr">
        <is>
          <t>EMB. CADEIRA RUBI (460X590X550) - EMENDADA</t>
        </is>
      </c>
      <c r="F139" s="2" t="n">
        <v>1</v>
      </c>
      <c r="G139" s="2" t="inlineStr">
        <is>
          <t>caixas</t>
        </is>
      </c>
      <c r="H139" s="2" t="n">
        <v>8</v>
      </c>
      <c r="I139" s="2" t="n">
        <v>0.2</v>
      </c>
      <c r="J139" s="2" t="inlineStr">
        <is>
          <t>CARTONAGEM</t>
        </is>
      </c>
    </row>
    <row r="140" ht="24" customHeight="1">
      <c r="A140" s="4" t="inlineStr">
        <is>
          <t>CARTONAGEM</t>
        </is>
      </c>
      <c r="B140" s="2" t="n">
        <v>30008731</v>
      </c>
      <c r="C140" s="2" t="inlineStr">
        <is>
          <t>Embalagem</t>
        </is>
      </c>
      <c r="D140" s="2" t="n">
        <v>30008731</v>
      </c>
      <c r="E140" s="2" t="inlineStr">
        <is>
          <t>EMB. CAIXA ACESSORIO RUBI (452X371X70)</t>
        </is>
      </c>
      <c r="F140" s="2" t="n">
        <v>1</v>
      </c>
      <c r="G140" s="2" t="inlineStr">
        <is>
          <t>caixas</t>
        </is>
      </c>
      <c r="H140" s="2" t="n">
        <v>8</v>
      </c>
      <c r="I140" s="2" t="n">
        <v>0.2</v>
      </c>
      <c r="J140" s="2" t="inlineStr">
        <is>
          <t>CARTONAGEM</t>
        </is>
      </c>
    </row>
    <row r="141" ht="24" customHeight="1">
      <c r="A141" s="4" t="inlineStr">
        <is>
          <t>CARTONAGEM</t>
        </is>
      </c>
      <c r="B141" s="2" t="n">
        <v>30009130</v>
      </c>
      <c r="C141" s="2" t="inlineStr">
        <is>
          <t>Embalagem</t>
        </is>
      </c>
      <c r="D141" s="2" t="n">
        <v>30009130</v>
      </c>
      <c r="E141" s="2" t="inlineStr">
        <is>
          <t>EMB. CAD RUBI VOL/2 (540X540X450)</t>
        </is>
      </c>
      <c r="F141" s="2" t="n">
        <v>1</v>
      </c>
      <c r="G141" s="2" t="inlineStr">
        <is>
          <t>caixas</t>
        </is>
      </c>
      <c r="H141" s="2" t="n">
        <v>8</v>
      </c>
      <c r="I141" s="2" t="n">
        <v>0.2</v>
      </c>
      <c r="J141" s="2" t="inlineStr">
        <is>
          <t>CARTONAGEM</t>
        </is>
      </c>
    </row>
    <row r="142" ht="24" customHeight="1">
      <c r="A142" s="4" t="inlineStr">
        <is>
          <t>CARTONAGEM</t>
        </is>
      </c>
      <c r="B142" s="2" t="n">
        <v>91186030</v>
      </c>
      <c r="C142" s="2" t="inlineStr">
        <is>
          <t>Embalagem</t>
        </is>
      </c>
      <c r="D142" s="2" t="n">
        <v>91186030</v>
      </c>
      <c r="E142" s="2" t="inlineStr">
        <is>
          <t>EMB. CALCO CAB. 04 (500X330)</t>
        </is>
      </c>
      <c r="F142" s="2" t="n">
        <v>1</v>
      </c>
      <c r="G142" s="2" t="inlineStr">
        <is>
          <t>caixas</t>
        </is>
      </c>
      <c r="H142" s="2" t="n">
        <v>8</v>
      </c>
      <c r="I142" s="2" t="n">
        <v>0.2</v>
      </c>
      <c r="J142" s="2" t="inlineStr">
        <is>
          <t>CARTONAGEM</t>
        </is>
      </c>
    </row>
    <row r="143" ht="24" customHeight="1">
      <c r="A143" s="4" t="inlineStr">
        <is>
          <t>CARTONAGEM</t>
        </is>
      </c>
      <c r="B143" s="2" t="n">
        <v>912090130</v>
      </c>
      <c r="C143" s="2" t="inlineStr">
        <is>
          <t>Embalagem</t>
        </is>
      </c>
      <c r="D143" s="2" t="n">
        <v>912090130</v>
      </c>
      <c r="E143" s="2" t="inlineStr">
        <is>
          <t>EMB. LASTRO CAMAS TAPECADAS 1,00 (1910X105X6</t>
        </is>
      </c>
      <c r="F143" s="2" t="n">
        <v>1</v>
      </c>
      <c r="G143" s="2" t="inlineStr">
        <is>
          <t>caixas</t>
        </is>
      </c>
      <c r="H143" s="2" t="n">
        <v>8</v>
      </c>
      <c r="I143" s="2" t="n">
        <v>0.2</v>
      </c>
      <c r="J143" s="2" t="inlineStr">
        <is>
          <t>CARTONAGEM</t>
        </is>
      </c>
    </row>
    <row r="144" ht="24" customHeight="1">
      <c r="A144" s="4" t="inlineStr">
        <is>
          <t>CARTONAGEM</t>
        </is>
      </c>
      <c r="B144" s="2" t="n">
        <v>912090230</v>
      </c>
      <c r="C144" s="2" t="inlineStr">
        <is>
          <t>Embalagem</t>
        </is>
      </c>
      <c r="D144" s="2" t="n">
        <v>912090230</v>
      </c>
      <c r="E144" s="2" t="inlineStr">
        <is>
          <t>EMB. DIVISORIA CAMA TORONTO (1700X300)</t>
        </is>
      </c>
      <c r="F144" s="2" t="n">
        <v>1</v>
      </c>
      <c r="G144" s="2" t="inlineStr">
        <is>
          <t>caixas</t>
        </is>
      </c>
      <c r="H144" s="2" t="n">
        <v>8</v>
      </c>
      <c r="I144" s="2" t="n">
        <v>0.2</v>
      </c>
      <c r="J144" s="2" t="inlineStr">
        <is>
          <t>CARTONAGEM</t>
        </is>
      </c>
    </row>
    <row r="145" ht="24" customHeight="1">
      <c r="A145" s="4" t="inlineStr">
        <is>
          <t>CARTONAGEM</t>
        </is>
      </c>
      <c r="B145" s="2" t="n">
        <v>912090231</v>
      </c>
      <c r="C145" s="2" t="inlineStr">
        <is>
          <t>Embalagem</t>
        </is>
      </c>
      <c r="D145" s="2" t="n">
        <v>912090231</v>
      </c>
      <c r="E145" s="2" t="inlineStr">
        <is>
          <t>EMB. CAMA TORONTO 1,00 (1900X310X216)</t>
        </is>
      </c>
      <c r="F145" s="2" t="n">
        <v>1</v>
      </c>
      <c r="G145" s="2" t="inlineStr">
        <is>
          <t>caixas</t>
        </is>
      </c>
      <c r="H145" s="2" t="n">
        <v>8</v>
      </c>
      <c r="I145" s="2" t="n">
        <v>0.2</v>
      </c>
      <c r="J145" s="2" t="inlineStr">
        <is>
          <t>CARTONAGEM</t>
        </is>
      </c>
    </row>
    <row r="146" ht="24" customHeight="1">
      <c r="A146" s="4" t="inlineStr">
        <is>
          <t>CARTONAGEM</t>
        </is>
      </c>
      <c r="B146" s="2" t="n">
        <v>912090232</v>
      </c>
      <c r="C146" s="2" t="inlineStr">
        <is>
          <t>Embalagem</t>
        </is>
      </c>
      <c r="D146" s="2" t="n">
        <v>912090232</v>
      </c>
      <c r="E146" s="2" t="inlineStr">
        <is>
          <t>EMB. ACESSORIOS - CAMA TORONTO 1,00 (350X180  212</t>
        </is>
      </c>
      <c r="F146" s="2" t="n">
        <v>1</v>
      </c>
      <c r="G146" s="2" t="inlineStr">
        <is>
          <t>caixas</t>
        </is>
      </c>
      <c r="H146" s="2" t="n">
        <v>8</v>
      </c>
      <c r="I146" s="2" t="n">
        <v>0.2</v>
      </c>
      <c r="J146" s="2" t="inlineStr">
        <is>
          <t>CARTONAGEM</t>
        </is>
      </c>
    </row>
    <row r="147" ht="24" customHeight="1">
      <c r="A147" s="4" t="inlineStr">
        <is>
          <t>CARTONAGEM</t>
        </is>
      </c>
      <c r="B147" s="2" t="n">
        <v>912090330</v>
      </c>
      <c r="C147" s="2" t="inlineStr">
        <is>
          <t>Embalagem</t>
        </is>
      </c>
      <c r="D147" s="2" t="n">
        <v>912090330</v>
      </c>
      <c r="E147" s="2" t="inlineStr">
        <is>
          <t>EMB. ACES. CAMA ATLANTA/LEON 1,00 (350X100X12 212</t>
        </is>
      </c>
      <c r="F147" s="2" t="n">
        <v>1</v>
      </c>
      <c r="G147" s="2" t="inlineStr">
        <is>
          <t>caixas</t>
        </is>
      </c>
      <c r="H147" s="2" t="n">
        <v>8</v>
      </c>
      <c r="I147" s="2" t="n">
        <v>0.2</v>
      </c>
      <c r="J147" s="2" t="inlineStr">
        <is>
          <t>CARTONAGEM</t>
        </is>
      </c>
    </row>
    <row r="148" ht="24" customHeight="1">
      <c r="A148" s="4" t="inlineStr">
        <is>
          <t>CARTONAGEM</t>
        </is>
      </c>
      <c r="B148" s="2" t="n">
        <v>912090331</v>
      </c>
      <c r="C148" s="2" t="inlineStr">
        <is>
          <t>Embalagem</t>
        </is>
      </c>
      <c r="D148" s="2" t="n">
        <v>912090331</v>
      </c>
      <c r="E148" s="2" t="inlineStr">
        <is>
          <t>EMB. FUNDO CAMA ATLANTA/LEON 1,00 (1910X204X 212</t>
        </is>
      </c>
      <c r="F148" s="2" t="n">
        <v>1</v>
      </c>
      <c r="G148" s="2" t="inlineStr">
        <is>
          <t>caixas</t>
        </is>
      </c>
      <c r="H148" s="2" t="n">
        <v>8</v>
      </c>
      <c r="I148" s="2" t="n">
        <v>0.2</v>
      </c>
      <c r="J148" s="2" t="inlineStr">
        <is>
          <t>CARTONAGEM</t>
        </is>
      </c>
    </row>
    <row r="149" ht="24" customHeight="1">
      <c r="A149" s="4" t="inlineStr">
        <is>
          <t>CARTONAGEM</t>
        </is>
      </c>
      <c r="B149" s="2" t="n">
        <v>912090332</v>
      </c>
      <c r="C149" s="2" t="inlineStr">
        <is>
          <t>Embalagem</t>
        </is>
      </c>
      <c r="D149" s="2" t="n">
        <v>912090332</v>
      </c>
      <c r="E149" s="2" t="inlineStr">
        <is>
          <t>EMB. TAMPA CAMA ATLANTA/LEON 1,00 (1910X205X2212</t>
        </is>
      </c>
      <c r="F149" s="2" t="n">
        <v>1</v>
      </c>
      <c r="G149" s="2" t="inlineStr">
        <is>
          <t>caixas</t>
        </is>
      </c>
      <c r="H149" s="2" t="n">
        <v>8</v>
      </c>
      <c r="I149" s="2" t="n">
        <v>0.2</v>
      </c>
      <c r="J149" s="2" t="inlineStr">
        <is>
          <t>CARTONAGEM</t>
        </is>
      </c>
    </row>
    <row r="150" ht="24" customHeight="1">
      <c r="A150" s="4" t="inlineStr">
        <is>
          <t>CARTONAGEM</t>
        </is>
      </c>
      <c r="B150" s="2" t="n">
        <v>10020030</v>
      </c>
      <c r="C150" s="2" t="inlineStr">
        <is>
          <t>Embalagem</t>
        </is>
      </c>
      <c r="D150" s="2" t="n">
        <v>10020030</v>
      </c>
      <c r="E150" s="2" t="inlineStr">
        <is>
          <t>EMB. GAB. ITAPARICA (484X362X97)                              212</t>
        </is>
      </c>
      <c r="F150" s="2" t="n">
        <v>1</v>
      </c>
      <c r="G150" s="2" t="inlineStr">
        <is>
          <t>caixas</t>
        </is>
      </c>
      <c r="H150" s="2" t="n">
        <v>8</v>
      </c>
      <c r="I150" s="2" t="n">
        <v>0.2</v>
      </c>
      <c r="J150" s="2" t="inlineStr">
        <is>
          <t>CARTONAGEM</t>
        </is>
      </c>
    </row>
    <row r="151" ht="24" customHeight="1">
      <c r="A151" s="4" t="inlineStr">
        <is>
          <t>CARTONAGEM</t>
        </is>
      </c>
      <c r="B151" s="2" t="n">
        <v>10030030</v>
      </c>
      <c r="C151" s="2" t="inlineStr">
        <is>
          <t>Embalagem</t>
        </is>
      </c>
      <c r="D151" s="2" t="n">
        <v>10030030</v>
      </c>
      <c r="E151" s="2" t="inlineStr">
        <is>
          <t>EMB. GAB. COPACABANA (634X472X97)                        212</t>
        </is>
      </c>
      <c r="F151" s="2" t="n">
        <v>1</v>
      </c>
      <c r="G151" s="2" t="inlineStr">
        <is>
          <t>caixas</t>
        </is>
      </c>
      <c r="H151" s="2" t="n">
        <v>8</v>
      </c>
      <c r="I151" s="2" t="n">
        <v>0.2</v>
      </c>
      <c r="J151" s="2" t="inlineStr">
        <is>
          <t>CARTONAGEM</t>
        </is>
      </c>
    </row>
    <row r="152" ht="24" customHeight="1">
      <c r="A152" s="4" t="inlineStr">
        <is>
          <t>CARTONAGEM</t>
        </is>
      </c>
      <c r="B152" s="2" t="n">
        <v>301460131</v>
      </c>
      <c r="C152" s="2" t="inlineStr">
        <is>
          <t>Embalagem</t>
        </is>
      </c>
      <c r="D152" s="2" t="n">
        <v>301460131</v>
      </c>
      <c r="E152" s="2" t="inlineStr">
        <is>
          <t>EMB. BASE MONACO 1,60 / 1,80 (865X374X132) - MUL 212</t>
        </is>
      </c>
      <c r="F152" s="2" t="n">
        <v>1</v>
      </c>
      <c r="G152" s="2" t="inlineStr">
        <is>
          <t>caixas</t>
        </is>
      </c>
      <c r="H152" s="2" t="n">
        <v>8</v>
      </c>
      <c r="I152" s="2" t="n">
        <v>0.2</v>
      </c>
      <c r="J152" s="2" t="inlineStr">
        <is>
          <t>CARTONAGEM</t>
        </is>
      </c>
    </row>
    <row r="153" ht="24" customHeight="1">
      <c r="A153" s="4" t="inlineStr">
        <is>
          <t>CARTONAGEM</t>
        </is>
      </c>
      <c r="B153" s="2" t="n">
        <v>10040030</v>
      </c>
      <c r="C153" s="2" t="inlineStr">
        <is>
          <t>Embalagem</t>
        </is>
      </c>
      <c r="D153" s="2" t="n">
        <v>10040030</v>
      </c>
      <c r="E153" s="2" t="inlineStr">
        <is>
          <t>EMB. GAB. JERI (632X472X268)                                       212</t>
        </is>
      </c>
      <c r="F153" s="2" t="n">
        <v>1</v>
      </c>
      <c r="G153" s="2" t="inlineStr">
        <is>
          <t>caixas</t>
        </is>
      </c>
      <c r="H153" s="2" t="n">
        <v>8</v>
      </c>
      <c r="I153" s="2" t="n">
        <v>0.2</v>
      </c>
      <c r="J153" s="2" t="inlineStr">
        <is>
          <t>CARTONAGEM</t>
        </is>
      </c>
    </row>
    <row r="154" ht="24" customHeight="1">
      <c r="A154" s="4" t="inlineStr">
        <is>
          <t>CARTONAGEM</t>
        </is>
      </c>
      <c r="B154" s="2" t="n">
        <v>301249130</v>
      </c>
      <c r="C154" s="2" t="inlineStr">
        <is>
          <t>Embalagem</t>
        </is>
      </c>
      <c r="D154" s="2" t="n">
        <v>301249130</v>
      </c>
      <c r="E154" s="2" t="inlineStr">
        <is>
          <t>EMB. BASE DUBLIN 1,03 LIGHT (774X728X38)               212</t>
        </is>
      </c>
      <c r="F154" s="2" t="n">
        <v>1</v>
      </c>
      <c r="G154" s="2" t="inlineStr">
        <is>
          <t>caixas</t>
        </is>
      </c>
      <c r="H154" s="2" t="n">
        <v>8</v>
      </c>
      <c r="I154" s="2" t="n">
        <v>0.2</v>
      </c>
      <c r="J154" s="2" t="inlineStr">
        <is>
          <t>CARTONAGEM</t>
        </is>
      </c>
    </row>
    <row r="155" ht="24" customHeight="1">
      <c r="A155" s="4" t="inlineStr">
        <is>
          <t>CARTONAGEM</t>
        </is>
      </c>
      <c r="B155" s="2" t="n">
        <v>91205330</v>
      </c>
      <c r="C155" s="2" t="inlineStr">
        <is>
          <t>Embalagem</t>
        </is>
      </c>
      <c r="D155" s="2" t="n">
        <v>91205330</v>
      </c>
      <c r="E155" s="2" t="inlineStr">
        <is>
          <t>EMB. FUNDO CAMA LEON 1,95 (2060X210X240)           212</t>
        </is>
      </c>
      <c r="F155" s="2" t="n">
        <v>1</v>
      </c>
      <c r="G155" s="2" t="inlineStr">
        <is>
          <t>caixas</t>
        </is>
      </c>
      <c r="H155" s="2" t="n">
        <v>8</v>
      </c>
      <c r="I155" s="2" t="n">
        <v>0.2</v>
      </c>
      <c r="J155" s="2" t="inlineStr">
        <is>
          <t>CARTONAGEM</t>
        </is>
      </c>
    </row>
    <row r="156" ht="24" customHeight="1">
      <c r="A156" s="4" t="inlineStr">
        <is>
          <t>CARTONAGEM</t>
        </is>
      </c>
      <c r="B156" s="2" t="n">
        <v>91205331</v>
      </c>
      <c r="C156" s="2" t="inlineStr">
        <is>
          <t>Embalagem</t>
        </is>
      </c>
      <c r="D156" s="2" t="n">
        <v>91205331</v>
      </c>
      <c r="E156" s="2" t="inlineStr">
        <is>
          <t>EMB. TAMPA CAMA LEON 1,95 (2060X210X240)            212</t>
        </is>
      </c>
      <c r="F156" s="2" t="n">
        <v>1</v>
      </c>
      <c r="G156" s="2" t="inlineStr">
        <is>
          <t>caixas</t>
        </is>
      </c>
      <c r="H156" s="2" t="n">
        <v>8</v>
      </c>
      <c r="I156" s="2" t="n">
        <v>0.2</v>
      </c>
      <c r="J156" s="2" t="inlineStr">
        <is>
          <t>CARTONAGEM</t>
        </is>
      </c>
    </row>
    <row r="157" ht="24" customHeight="1">
      <c r="A157" s="4" t="inlineStr">
        <is>
          <t>CARTONAGEM</t>
        </is>
      </c>
      <c r="B157" s="2" t="n">
        <v>91205332</v>
      </c>
      <c r="C157" s="2" t="inlineStr">
        <is>
          <t>Embalagem</t>
        </is>
      </c>
      <c r="D157" s="2" t="n">
        <v>91205332</v>
      </c>
      <c r="E157" s="2" t="inlineStr">
        <is>
          <t>EMB. DIVISORIA CAMA LEON 1,95 (2000X200)              212</t>
        </is>
      </c>
      <c r="F157" s="2" t="n">
        <v>1</v>
      </c>
      <c r="G157" s="2" t="inlineStr">
        <is>
          <t>caixas</t>
        </is>
      </c>
      <c r="H157" s="2" t="n">
        <v>8</v>
      </c>
      <c r="I157" s="2" t="n">
        <v>0.2</v>
      </c>
      <c r="J157" s="2" t="inlineStr">
        <is>
          <t>CARTONAGEM</t>
        </is>
      </c>
    </row>
    <row r="158" ht="24" customHeight="1">
      <c r="A158" s="4" t="inlineStr">
        <is>
          <t>CARTONAGEM</t>
        </is>
      </c>
      <c r="B158" s="2" t="n">
        <v>912058330</v>
      </c>
      <c r="C158" s="2" t="inlineStr">
        <is>
          <t>Embalagem</t>
        </is>
      </c>
      <c r="D158" s="2" t="n">
        <v>912058330</v>
      </c>
      <c r="E158" s="2" t="inlineStr">
        <is>
          <t>EMB. ACES. CAMA ATLANTA/LEON 1,00 (350X100X12 212</t>
        </is>
      </c>
      <c r="F158" s="2" t="n">
        <v>1</v>
      </c>
      <c r="G158" s="2" t="inlineStr">
        <is>
          <t>caixas</t>
        </is>
      </c>
      <c r="H158" s="2" t="n">
        <v>8</v>
      </c>
      <c r="I158" s="2" t="n">
        <v>0.2</v>
      </c>
      <c r="J158" s="2" t="inlineStr">
        <is>
          <t>CARTONAGEM</t>
        </is>
      </c>
    </row>
    <row r="159" ht="24" customHeight="1">
      <c r="A159" s="4" t="inlineStr">
        <is>
          <t>CARTONAGEM</t>
        </is>
      </c>
      <c r="B159" s="2" t="n">
        <v>912055231</v>
      </c>
      <c r="C159" s="2" t="inlineStr">
        <is>
          <t>Embalagem</t>
        </is>
      </c>
      <c r="D159" s="2" t="n">
        <v>912055231</v>
      </c>
      <c r="E159" s="2" t="inlineStr">
        <is>
          <t>EMB. ACES. CAMA ATLANTA/LEON 1,40 (400X190X22 212</t>
        </is>
      </c>
      <c r="F159" s="2" t="n">
        <v>1</v>
      </c>
      <c r="G159" s="2" t="inlineStr">
        <is>
          <t>caixas</t>
        </is>
      </c>
      <c r="H159" s="2" t="n">
        <v>8</v>
      </c>
      <c r="I159" s="2" t="n">
        <v>0.2</v>
      </c>
      <c r="J159" s="2" t="inlineStr">
        <is>
          <t>CARTONAGEM</t>
        </is>
      </c>
    </row>
    <row r="160" ht="24" customHeight="1">
      <c r="A160" s="4" t="inlineStr">
        <is>
          <t>CARTONAGEM</t>
        </is>
      </c>
      <c r="B160" s="2" t="n">
        <v>91205732</v>
      </c>
      <c r="C160" s="2" t="inlineStr">
        <is>
          <t>Embalagem</t>
        </is>
      </c>
      <c r="D160" s="2" t="n">
        <v>91205732</v>
      </c>
      <c r="E160" s="2" t="inlineStr">
        <is>
          <t>EMB. DIVISORIA CAMA LEON 1,95 (2000X200)              212</t>
        </is>
      </c>
      <c r="F160" s="2" t="n">
        <v>1</v>
      </c>
      <c r="G160" s="2" t="inlineStr">
        <is>
          <t>caixas</t>
        </is>
      </c>
      <c r="H160" s="2" t="n">
        <v>8</v>
      </c>
      <c r="I160" s="2" t="n">
        <v>0.2</v>
      </c>
      <c r="J160" s="2" t="inlineStr">
        <is>
          <t>CARTONAGEM</t>
        </is>
      </c>
    </row>
    <row r="161" ht="24" customHeight="1">
      <c r="A161" s="4" t="inlineStr">
        <is>
          <t>CARTONAGEM</t>
        </is>
      </c>
      <c r="B161" s="2" t="n">
        <v>912058331</v>
      </c>
      <c r="C161" s="2" t="inlineStr">
        <is>
          <t>Embalagem</t>
        </is>
      </c>
      <c r="D161" s="2" t="n">
        <v>912058331</v>
      </c>
      <c r="E161" s="2" t="inlineStr">
        <is>
          <t>EMB. FUNDO CAMA ATLANTA/LEON 1,00 (1910X204X 212</t>
        </is>
      </c>
      <c r="F161" s="2" t="n">
        <v>1</v>
      </c>
      <c r="G161" s="2" t="inlineStr">
        <is>
          <t>caixas</t>
        </is>
      </c>
      <c r="H161" s="2" t="n">
        <v>8</v>
      </c>
      <c r="I161" s="2" t="n">
        <v>0.2</v>
      </c>
      <c r="J161" s="2" t="inlineStr">
        <is>
          <t>CARTONAGEM</t>
        </is>
      </c>
    </row>
    <row r="162" ht="24" customHeight="1">
      <c r="A162" s="4" t="inlineStr">
        <is>
          <t>CARTONAGEM</t>
        </is>
      </c>
      <c r="B162" s="2" t="n">
        <v>91205730</v>
      </c>
      <c r="C162" s="2" t="inlineStr">
        <is>
          <t>Embalagem</t>
        </is>
      </c>
      <c r="D162" s="2" t="n">
        <v>91205730</v>
      </c>
      <c r="E162" s="2" t="inlineStr">
        <is>
          <t>EMB. FUNDO CAMA LEON 1,95 (2060X210X240)           212</t>
        </is>
      </c>
      <c r="F162" s="2" t="n">
        <v>1</v>
      </c>
      <c r="G162" s="2" t="inlineStr">
        <is>
          <t>caixas</t>
        </is>
      </c>
      <c r="H162" s="2" t="n">
        <v>8</v>
      </c>
      <c r="I162" s="2" t="n">
        <v>0.2</v>
      </c>
      <c r="J162" s="2" t="inlineStr">
        <is>
          <t>CARTONAGEM</t>
        </is>
      </c>
    </row>
    <row r="163" ht="24" customHeight="1">
      <c r="A163" s="4" t="inlineStr">
        <is>
          <t>CARTONAGEM</t>
        </is>
      </c>
      <c r="B163" s="2" t="n">
        <v>912058332</v>
      </c>
      <c r="C163" s="2" t="inlineStr">
        <is>
          <t>Embalagem</t>
        </is>
      </c>
      <c r="D163" s="2" t="n">
        <v>912058332</v>
      </c>
      <c r="E163" s="2" t="inlineStr">
        <is>
          <t>EMB. TAMPA CAMA ATLANTA/LEON 1,00 (1910X205X2212</t>
        </is>
      </c>
      <c r="F163" s="2" t="n">
        <v>1</v>
      </c>
      <c r="G163" s="2" t="inlineStr">
        <is>
          <t>caixas</t>
        </is>
      </c>
      <c r="H163" s="2" t="n">
        <v>8</v>
      </c>
      <c r="I163" s="2" t="n">
        <v>0.2</v>
      </c>
      <c r="J163" s="2" t="inlineStr">
        <is>
          <t>CARTONAGEM</t>
        </is>
      </c>
    </row>
    <row r="164" ht="24" customHeight="1">
      <c r="A164" s="4" t="inlineStr">
        <is>
          <t>CARTONAGEM</t>
        </is>
      </c>
      <c r="B164" s="2" t="n">
        <v>91205731</v>
      </c>
      <c r="C164" s="2" t="inlineStr">
        <is>
          <t>Embalagem</t>
        </is>
      </c>
      <c r="D164" s="2" t="n">
        <v>91205731</v>
      </c>
      <c r="E164" s="2" t="inlineStr">
        <is>
          <t>EMB. TAMPA CAMA LEON 1,95 (2060X210X240)            212</t>
        </is>
      </c>
      <c r="F164" s="2" t="n">
        <v>1</v>
      </c>
      <c r="G164" s="2" t="inlineStr">
        <is>
          <t>caixas</t>
        </is>
      </c>
      <c r="H164" s="2" t="n">
        <v>8</v>
      </c>
      <c r="I164" s="2" t="n">
        <v>0.2</v>
      </c>
      <c r="J164" s="2" t="inlineStr">
        <is>
          <t>CARTONAGEM</t>
        </is>
      </c>
    </row>
    <row r="165" ht="24" customHeight="1">
      <c r="A165" s="4" t="inlineStr">
        <is>
          <t>CARTONAGEM</t>
        </is>
      </c>
      <c r="B165" s="2" t="n">
        <v>91205733</v>
      </c>
      <c r="C165" s="2" t="inlineStr">
        <is>
          <t>Embalagem</t>
        </is>
      </c>
      <c r="D165" s="2" t="n">
        <v>91205733</v>
      </c>
      <c r="E165" s="2" t="inlineStr">
        <is>
          <t>EMB. ACESSORIOS CAMA LEON 1,95 (200X100X170)  212</t>
        </is>
      </c>
      <c r="F165" s="2" t="n">
        <v>1</v>
      </c>
      <c r="G165" s="2" t="inlineStr">
        <is>
          <t>caixas</t>
        </is>
      </c>
      <c r="H165" s="2" t="n">
        <v>8</v>
      </c>
      <c r="I165" s="2" t="n">
        <v>0.2</v>
      </c>
      <c r="J165" s="2" t="inlineStr">
        <is>
          <t>CARTONAGEM</t>
        </is>
      </c>
    </row>
    <row r="166" ht="24" customHeight="1">
      <c r="A166" s="4" t="inlineStr">
        <is>
          <t>CARTONAGEM</t>
        </is>
      </c>
      <c r="B166" s="2" t="inlineStr">
        <is>
          <t>200200130MM</t>
        </is>
      </c>
      <c r="C166" s="2" t="inlineStr">
        <is>
          <t>Embalagem</t>
        </is>
      </c>
      <c r="D166" s="2" t="inlineStr">
        <is>
          <t>200200130MM</t>
        </is>
      </c>
      <c r="E166" s="2" t="inlineStr">
        <is>
          <t>EMB. BASE DUBAI SEM IMPRESSAO (1190X370X57)    212</t>
        </is>
      </c>
      <c r="F166" s="2" t="n">
        <v>1</v>
      </c>
      <c r="G166" s="2" t="inlineStr">
        <is>
          <t>caixas</t>
        </is>
      </c>
      <c r="H166" s="2" t="n">
        <v>8</v>
      </c>
      <c r="I166" s="2" t="n">
        <v>0.2</v>
      </c>
      <c r="J166" s="2" t="inlineStr">
        <is>
          <t>CARTONAGEM</t>
        </is>
      </c>
    </row>
    <row r="167" ht="24" customHeight="1">
      <c r="A167" s="4" t="inlineStr">
        <is>
          <t>CARTONAGEM</t>
        </is>
      </c>
      <c r="B167" s="2" t="inlineStr">
        <is>
          <t>200124130MM</t>
        </is>
      </c>
      <c r="C167" s="2" t="inlineStr">
        <is>
          <t>Embalagem</t>
        </is>
      </c>
      <c r="D167" s="2" t="inlineStr">
        <is>
          <t>200124130MM</t>
        </is>
      </c>
      <c r="E167" s="2" t="inlineStr">
        <is>
          <t>EMB. MESA MIAMI 1,20 (1240X834X40) EMEN. S/ IMP.  212</t>
        </is>
      </c>
      <c r="F167" s="2" t="n">
        <v>1</v>
      </c>
      <c r="G167" s="2" t="inlineStr">
        <is>
          <t>caixas</t>
        </is>
      </c>
      <c r="H167" s="2" t="n">
        <v>8</v>
      </c>
      <c r="I167" s="2" t="n">
        <v>0.2</v>
      </c>
      <c r="J167" s="2" t="inlineStr">
        <is>
          <t>CARTONAGEM</t>
        </is>
      </c>
    </row>
    <row r="168" ht="24" customHeight="1">
      <c r="A168" s="4" t="inlineStr">
        <is>
          <t>CARTONAGEM</t>
        </is>
      </c>
      <c r="B168" s="2" t="inlineStr">
        <is>
          <t>301240130MM</t>
        </is>
      </c>
      <c r="C168" s="2" t="inlineStr">
        <is>
          <t>Embalagem</t>
        </is>
      </c>
      <c r="D168" s="2" t="inlineStr">
        <is>
          <t>301240130MM</t>
        </is>
      </c>
      <c r="E168" s="2" t="inlineStr">
        <is>
          <t>EMB. BASE DUBLIN 1,36 (880X774X64) EMND. S/ IMP. 212</t>
        </is>
      </c>
      <c r="F168" s="2" t="n">
        <v>1</v>
      </c>
      <c r="G168" s="2" t="inlineStr">
        <is>
          <t>caixas</t>
        </is>
      </c>
      <c r="H168" s="2" t="n">
        <v>8</v>
      </c>
      <c r="I168" s="2" t="n">
        <v>0.2</v>
      </c>
      <c r="J168" s="2" t="inlineStr">
        <is>
          <t>CARTONAGEM</t>
        </is>
      </c>
    </row>
    <row r="169" ht="24" customHeight="1">
      <c r="A169" s="4" t="inlineStr">
        <is>
          <t>CARTONAGEM</t>
        </is>
      </c>
      <c r="B169" s="2" t="inlineStr">
        <is>
          <t>200520130MM</t>
        </is>
      </c>
      <c r="C169" s="2" t="inlineStr">
        <is>
          <t>Embalagem</t>
        </is>
      </c>
      <c r="D169" s="2" t="inlineStr">
        <is>
          <t>200520130MM</t>
        </is>
      </c>
      <c r="E169" s="2" t="inlineStr">
        <is>
          <t>EMB. BASE MESA ATHENAS VL 01 (760X390X75) S/ IM212</t>
        </is>
      </c>
      <c r="F169" s="2" t="n">
        <v>1</v>
      </c>
      <c r="G169" s="2" t="inlineStr">
        <is>
          <t>caixas</t>
        </is>
      </c>
      <c r="H169" s="2" t="n">
        <v>8</v>
      </c>
      <c r="I169" s="2" t="n">
        <v>0.2</v>
      </c>
      <c r="J169" s="2" t="inlineStr">
        <is>
          <t>CARTONAGEM</t>
        </is>
      </c>
    </row>
    <row r="170" ht="24" customHeight="1">
      <c r="A170" s="4" t="inlineStr">
        <is>
          <t>CARTONAGEM</t>
        </is>
      </c>
      <c r="B170" s="2" t="n">
        <v>200613330</v>
      </c>
      <c r="C170" s="2" t="inlineStr">
        <is>
          <t>Embalagem</t>
        </is>
      </c>
      <c r="D170" s="2" t="n">
        <v>200613330</v>
      </c>
      <c r="E170" s="2" t="inlineStr">
        <is>
          <t>EMB. TRAVESSAS MESA JADE 2,00 (1763X83X81)</t>
        </is>
      </c>
      <c r="F170" s="2" t="n">
        <v>1</v>
      </c>
      <c r="G170" s="2" t="inlineStr">
        <is>
          <t>caixas</t>
        </is>
      </c>
      <c r="H170" s="2" t="n">
        <v>8</v>
      </c>
      <c r="I170" s="2" t="n">
        <v>0.2</v>
      </c>
      <c r="J170" s="2" t="inlineStr">
        <is>
          <t>CARTONAGEM</t>
        </is>
      </c>
    </row>
    <row r="171" ht="24" customHeight="1">
      <c r="A171" s="4" t="inlineStr">
        <is>
          <t>CARTONAGEM</t>
        </is>
      </c>
      <c r="B171" s="2" t="n">
        <v>200131131</v>
      </c>
      <c r="C171" s="2" t="inlineStr">
        <is>
          <t>Embalagem</t>
        </is>
      </c>
      <c r="D171" s="2" t="n">
        <v>200131131</v>
      </c>
      <c r="E171" s="2" t="inlineStr">
        <is>
          <t>EMB. CANTONEIRA MIAMI/DAKAR (800X50)</t>
        </is>
      </c>
      <c r="F171" s="2" t="n">
        <v>1</v>
      </c>
      <c r="G171" s="2" t="inlineStr">
        <is>
          <t>caixas</t>
        </is>
      </c>
      <c r="H171" s="2" t="n">
        <v>8</v>
      </c>
      <c r="I171" s="2" t="n">
        <v>0.2</v>
      </c>
      <c r="J171" s="2" t="inlineStr">
        <is>
          <t>CARTONAGEM</t>
        </is>
      </c>
    </row>
    <row r="172" ht="24" customHeight="1">
      <c r="A172" s="4" t="inlineStr">
        <is>
          <t>CARTONAGEM</t>
        </is>
      </c>
      <c r="B172" s="2" t="n">
        <v>20013112</v>
      </c>
      <c r="C172" s="2" t="inlineStr">
        <is>
          <t>Embalagem</t>
        </is>
      </c>
      <c r="D172" s="2" t="n">
        <v>20013112</v>
      </c>
      <c r="E172" s="2" t="inlineStr">
        <is>
          <t>EMB. CANTONEIRA MIAMI/DAKAR (900X50)</t>
        </is>
      </c>
      <c r="F172" s="2" t="n">
        <v>1</v>
      </c>
      <c r="G172" s="2" t="inlineStr">
        <is>
          <t>caixas</t>
        </is>
      </c>
      <c r="H172" s="2" t="n">
        <v>8</v>
      </c>
      <c r="I172" s="2" t="n">
        <v>0.2</v>
      </c>
      <c r="J172" s="2" t="inlineStr">
        <is>
          <t>CARTONAGEM</t>
        </is>
      </c>
    </row>
    <row r="173" ht="24" customHeight="1">
      <c r="A173" s="4" t="inlineStr">
        <is>
          <t>CARTONAGEM</t>
        </is>
      </c>
      <c r="B173" s="2" t="n">
        <v>30003924</v>
      </c>
      <c r="C173" s="2" t="inlineStr">
        <is>
          <t>Embalagem</t>
        </is>
      </c>
      <c r="D173" s="2" t="n">
        <v>30003924</v>
      </c>
      <c r="E173" s="2" t="inlineStr">
        <is>
          <t>PAPELAO CAD TRENTO (360X260) (X3)</t>
        </is>
      </c>
      <c r="F173" s="2" t="n">
        <v>1</v>
      </c>
      <c r="G173" s="2" t="inlineStr">
        <is>
          <t>caixas</t>
        </is>
      </c>
      <c r="H173" s="2" t="n">
        <v>8</v>
      </c>
      <c r="I173" s="2" t="n">
        <v>0.2</v>
      </c>
      <c r="J173" s="2" t="inlineStr">
        <is>
          <t>CARTONAGEM</t>
        </is>
      </c>
    </row>
    <row r="174" ht="24" customHeight="1">
      <c r="A174" s="4" t="inlineStr">
        <is>
          <t>CARTONAGEM</t>
        </is>
      </c>
      <c r="B174" s="2" t="n">
        <v>200536130</v>
      </c>
      <c r="C174" s="2" t="inlineStr">
        <is>
          <t>Embalagem</t>
        </is>
      </c>
      <c r="D174" s="2" t="n">
        <v>200536130</v>
      </c>
      <c r="E174" s="2" t="inlineStr">
        <is>
          <t>EMB. BASE MESA ATHENAS 1,6/1,8 VL 01 (1002X452X</t>
        </is>
      </c>
      <c r="F174" s="2" t="n">
        <v>1</v>
      </c>
      <c r="G174" s="2" t="inlineStr">
        <is>
          <t>caixas</t>
        </is>
      </c>
      <c r="H174" s="2" t="n">
        <v>8</v>
      </c>
      <c r="I174" s="2" t="n">
        <v>0.2</v>
      </c>
      <c r="J174" s="2" t="inlineStr">
        <is>
          <t>CARTONAGEM</t>
        </is>
      </c>
    </row>
    <row r="175" ht="24" customHeight="1">
      <c r="A175" s="4" t="inlineStr">
        <is>
          <t>CARTONAGEM</t>
        </is>
      </c>
      <c r="B175" s="2" t="n">
        <v>20015111</v>
      </c>
      <c r="C175" s="2" t="inlineStr">
        <is>
          <t>Embalagem</t>
        </is>
      </c>
      <c r="D175" s="2" t="n">
        <v>20015111</v>
      </c>
      <c r="E175" s="2" t="inlineStr">
        <is>
          <t>EMB. MESA LISBOA 1,37 (789X472X84)</t>
        </is>
      </c>
      <c r="F175" s="2" t="n">
        <v>1</v>
      </c>
      <c r="G175" s="2" t="inlineStr">
        <is>
          <t>caixas</t>
        </is>
      </c>
      <c r="H175" s="2" t="n">
        <v>8</v>
      </c>
      <c r="I175" s="2" t="n">
        <v>0.2</v>
      </c>
      <c r="J175" s="2" t="inlineStr">
        <is>
          <t>CARTONAGEM</t>
        </is>
      </c>
    </row>
    <row r="176" ht="24" customHeight="1">
      <c r="A176" s="4" t="inlineStr">
        <is>
          <t>CARTONAGEM</t>
        </is>
      </c>
      <c r="B176" s="2" t="n">
        <v>20015211</v>
      </c>
      <c r="C176" s="2" t="inlineStr">
        <is>
          <t>Embalagem</t>
        </is>
      </c>
      <c r="D176" s="2" t="n">
        <v>20015211</v>
      </c>
      <c r="E176" s="2" t="inlineStr">
        <is>
          <t>EMB. MESA LISBOA 1,60 (920X460X84)</t>
        </is>
      </c>
      <c r="F176" s="2" t="n">
        <v>1</v>
      </c>
      <c r="G176" s="2" t="inlineStr">
        <is>
          <t>caixas</t>
        </is>
      </c>
      <c r="H176" s="2" t="n">
        <v>8</v>
      </c>
      <c r="I176" s="2" t="n">
        <v>0.2</v>
      </c>
      <c r="J176" s="2" t="inlineStr">
        <is>
          <t>CARTONAGEM</t>
        </is>
      </c>
    </row>
    <row r="177" ht="24" customHeight="1">
      <c r="A177" s="4" t="inlineStr">
        <is>
          <t>CARTONAGEM</t>
        </is>
      </c>
      <c r="B177" s="2" t="n">
        <v>20015311</v>
      </c>
      <c r="C177" s="2" t="inlineStr">
        <is>
          <t>Embalagem</t>
        </is>
      </c>
      <c r="D177" s="2" t="n">
        <v>20015311</v>
      </c>
      <c r="E177" s="2" t="inlineStr">
        <is>
          <t>EMB. MESA LISBOA 1,80 (1132X460X87)</t>
        </is>
      </c>
      <c r="F177" s="2" t="n">
        <v>1</v>
      </c>
      <c r="G177" s="2" t="inlineStr">
        <is>
          <t>caixas</t>
        </is>
      </c>
      <c r="H177" s="2" t="n">
        <v>8</v>
      </c>
      <c r="I177" s="2" t="n">
        <v>0.2</v>
      </c>
      <c r="J177" s="2" t="inlineStr">
        <is>
          <t>CARTONAGEM</t>
        </is>
      </c>
    </row>
    <row r="178" ht="24" customHeight="1">
      <c r="A178" s="4" t="inlineStr">
        <is>
          <t>CARTONAGEM</t>
        </is>
      </c>
      <c r="B178" s="2" t="n">
        <v>20015011</v>
      </c>
      <c r="C178" s="2" t="inlineStr">
        <is>
          <t>Embalagem</t>
        </is>
      </c>
      <c r="D178" s="2" t="n">
        <v>20015011</v>
      </c>
      <c r="E178" s="2" t="inlineStr">
        <is>
          <t>EMB. MESA LISBOA 0,90X0,90 (802X472X54)</t>
        </is>
      </c>
      <c r="F178" s="2" t="n">
        <v>1</v>
      </c>
      <c r="G178" s="2" t="inlineStr">
        <is>
          <t>caixas</t>
        </is>
      </c>
      <c r="H178" s="2" t="n">
        <v>8</v>
      </c>
      <c r="I178" s="2" t="n">
        <v>0.2</v>
      </c>
      <c r="J178" s="2" t="inlineStr">
        <is>
          <t>CARTONAGEM</t>
        </is>
      </c>
    </row>
    <row r="179" ht="24" customHeight="1">
      <c r="A179" s="4" t="inlineStr">
        <is>
          <t>CARTONAGEM</t>
        </is>
      </c>
      <c r="B179" s="2" t="n">
        <v>30003930</v>
      </c>
      <c r="C179" s="2" t="inlineStr">
        <is>
          <t>Embalagem</t>
        </is>
      </c>
      <c r="D179" s="2" t="n">
        <v>30003930</v>
      </c>
      <c r="E179" s="2" t="inlineStr">
        <is>
          <t>EMB. CADEIRAS TRENTO (1055X442X100)</t>
        </is>
      </c>
      <c r="F179" s="2" t="n">
        <v>1</v>
      </c>
      <c r="G179" s="2" t="inlineStr">
        <is>
          <t>caixas</t>
        </is>
      </c>
      <c r="H179" s="2" t="n">
        <v>8</v>
      </c>
      <c r="I179" s="2" t="n">
        <v>0.2</v>
      </c>
      <c r="J179" s="2" t="inlineStr">
        <is>
          <t>CARTONAGEM</t>
        </is>
      </c>
    </row>
    <row r="180" ht="24" customHeight="1">
      <c r="A180" s="4" t="inlineStr">
        <is>
          <t>CARTONAGEM</t>
        </is>
      </c>
      <c r="B180" s="2" t="n">
        <v>30003932</v>
      </c>
      <c r="C180" s="2" t="inlineStr">
        <is>
          <t>Embalagem</t>
        </is>
      </c>
      <c r="D180" s="2" t="n">
        <v>30003932</v>
      </c>
      <c r="E180" s="2" t="inlineStr">
        <is>
          <t>EMB. CANTONEIRA CADEIRA TRENTO (502X500X72)</t>
        </is>
      </c>
      <c r="F180" s="2" t="n">
        <v>1</v>
      </c>
      <c r="G180" s="2" t="inlineStr">
        <is>
          <t>caixas</t>
        </is>
      </c>
      <c r="H180" s="2" t="n">
        <v>8</v>
      </c>
      <c r="I180" s="2" t="n">
        <v>0.2</v>
      </c>
      <c r="J180" s="2" t="inlineStr">
        <is>
          <t>CARTONAGEM</t>
        </is>
      </c>
    </row>
    <row r="181" ht="24" customHeight="1">
      <c r="A181" s="4" t="inlineStr">
        <is>
          <t>CARTONAGEM</t>
        </is>
      </c>
      <c r="B181" s="2" t="n">
        <v>10050530</v>
      </c>
      <c r="C181" s="2" t="inlineStr">
        <is>
          <t>Embalagem</t>
        </is>
      </c>
      <c r="D181" s="2" t="n">
        <v>10050530</v>
      </c>
      <c r="E181" s="2" t="inlineStr">
        <is>
          <t>EMB. BAU MALAGA (1185X465X110)</t>
        </is>
      </c>
      <c r="F181" s="2" t="n">
        <v>1</v>
      </c>
      <c r="G181" s="2" t="inlineStr">
        <is>
          <t>caixas</t>
        </is>
      </c>
      <c r="H181" s="2" t="n">
        <v>8</v>
      </c>
      <c r="I181" s="2" t="n">
        <v>0.2</v>
      </c>
      <c r="J181" s="2" t="inlineStr">
        <is>
          <t>CARTONAGEM</t>
        </is>
      </c>
    </row>
    <row r="182" ht="24" customHeight="1">
      <c r="A182" s="4" t="inlineStr">
        <is>
          <t>CARTONAGEM</t>
        </is>
      </c>
      <c r="B182" s="2" t="n">
        <v>91414030</v>
      </c>
      <c r="C182" s="2" t="inlineStr">
        <is>
          <t>Embalagem</t>
        </is>
      </c>
      <c r="D182" s="2" t="n">
        <v>91414030</v>
      </c>
      <c r="E182" s="2" t="inlineStr">
        <is>
          <t>EMB. CABECEIRA EXTENSIVEL</t>
        </is>
      </c>
      <c r="F182" s="2" t="n">
        <v>1</v>
      </c>
      <c r="G182" s="2" t="inlineStr">
        <is>
          <t>caixas</t>
        </is>
      </c>
      <c r="H182" s="2" t="n">
        <v>8</v>
      </c>
      <c r="I182" s="2" t="n">
        <v>0.2</v>
      </c>
      <c r="J182" s="2" t="inlineStr">
        <is>
          <t>CARTONAGEM</t>
        </is>
      </c>
    </row>
    <row r="183" ht="24" customHeight="1">
      <c r="A183" s="4" t="inlineStr">
        <is>
          <t>CARTONAGEM</t>
        </is>
      </c>
      <c r="B183" s="2" t="n">
        <v>200250130</v>
      </c>
      <c r="C183" s="2" t="inlineStr">
        <is>
          <t>Embalagem</t>
        </is>
      </c>
      <c r="D183" s="2" t="n">
        <v>200250130</v>
      </c>
      <c r="E183" s="2" t="inlineStr">
        <is>
          <t>EMB. BASE MONTEVIDEU 1,36X1,36 (800X655X88)</t>
        </is>
      </c>
      <c r="F183" s="2" t="n">
        <v>1</v>
      </c>
      <c r="G183" s="2" t="inlineStr">
        <is>
          <t>caixas</t>
        </is>
      </c>
      <c r="H183" s="2" t="n">
        <v>8</v>
      </c>
      <c r="I183" s="2" t="n">
        <v>0.2</v>
      </c>
      <c r="J183" s="2" t="inlineStr">
        <is>
          <t>CARTONAGEM</t>
        </is>
      </c>
    </row>
    <row r="184" ht="24" customHeight="1">
      <c r="A184" s="4" t="inlineStr">
        <is>
          <t>CARTONAGEM</t>
        </is>
      </c>
      <c r="B184" s="2" t="n">
        <v>200250131</v>
      </c>
      <c r="C184" s="2" t="inlineStr">
        <is>
          <t>Embalagem</t>
        </is>
      </c>
      <c r="D184" s="2" t="n">
        <v>200250131</v>
      </c>
      <c r="E184" s="2" t="inlineStr">
        <is>
          <t>EMB. ACESS. MONTEVIDEU 1,36X1,36 (775X170X63)</t>
        </is>
      </c>
      <c r="F184" s="2" t="n">
        <v>1</v>
      </c>
      <c r="G184" s="2" t="inlineStr">
        <is>
          <t>caixas</t>
        </is>
      </c>
      <c r="H184" s="2" t="n">
        <v>8</v>
      </c>
      <c r="I184" s="2" t="n">
        <v>0.2</v>
      </c>
      <c r="J184" s="2" t="inlineStr">
        <is>
          <t>CARTONAGEM</t>
        </is>
      </c>
    </row>
    <row r="185" ht="24" customHeight="1">
      <c r="A185" s="4" t="inlineStr">
        <is>
          <t>CARTONAGEM</t>
        </is>
      </c>
      <c r="B185" s="2" t="n">
        <v>200196130</v>
      </c>
      <c r="C185" s="2" t="inlineStr">
        <is>
          <t>Embalagem</t>
        </is>
      </c>
      <c r="D185" s="2" t="n">
        <v>200196130</v>
      </c>
      <c r="E185" s="2" t="inlineStr">
        <is>
          <t>EMB. BASE SANTIAGO 1,36 (782X586X111)</t>
        </is>
      </c>
      <c r="F185" s="2" t="n">
        <v>1</v>
      </c>
      <c r="G185" s="2" t="inlineStr">
        <is>
          <t>caixas</t>
        </is>
      </c>
      <c r="H185" s="2" t="n">
        <v>8</v>
      </c>
      <c r="I185" s="2" t="n">
        <v>0.2</v>
      </c>
      <c r="J185" s="2" t="inlineStr">
        <is>
          <t>CARTONAGEM</t>
        </is>
      </c>
    </row>
    <row r="186" ht="24" customHeight="1">
      <c r="A186" s="4" t="inlineStr">
        <is>
          <t>CARTONAGEM</t>
        </is>
      </c>
      <c r="B186" s="2" t="n">
        <v>200190130</v>
      </c>
      <c r="C186" s="2" t="inlineStr">
        <is>
          <t>Embalagem</t>
        </is>
      </c>
      <c r="D186" s="2" t="n">
        <v>200190130</v>
      </c>
      <c r="E186" s="2" t="inlineStr">
        <is>
          <t>EMB. BASE SANTIAGO DUPLA (793X485X140)</t>
        </is>
      </c>
      <c r="F186" s="2" t="n">
        <v>1</v>
      </c>
      <c r="G186" s="2" t="inlineStr">
        <is>
          <t>caixas</t>
        </is>
      </c>
      <c r="H186" s="2" t="n">
        <v>8</v>
      </c>
      <c r="I186" s="2" t="n">
        <v>0.2</v>
      </c>
      <c r="J186" s="2" t="inlineStr">
        <is>
          <t>CARTONAGEM</t>
        </is>
      </c>
    </row>
    <row r="187" ht="24" customHeight="1">
      <c r="A187" s="4" t="inlineStr">
        <is>
          <t>CARTONAGEM</t>
        </is>
      </c>
      <c r="B187" s="2" t="n">
        <v>200610230</v>
      </c>
      <c r="C187" s="2" t="inlineStr">
        <is>
          <t>Embalagem</t>
        </is>
      </c>
      <c r="D187" s="2" t="n">
        <v>200610230</v>
      </c>
      <c r="E187" s="2" t="inlineStr">
        <is>
          <t>EMB. TRAVESSAS MESA JADE 1,36 (1340X83X78)</t>
        </is>
      </c>
      <c r="F187" s="2" t="n">
        <v>1</v>
      </c>
      <c r="G187" s="2" t="inlineStr">
        <is>
          <t>caixas</t>
        </is>
      </c>
      <c r="H187" s="2" t="n">
        <v>8</v>
      </c>
      <c r="I187" s="2" t="n">
        <v>0.2</v>
      </c>
      <c r="J187" s="2" t="inlineStr">
        <is>
          <t>CARTONAGEM</t>
        </is>
      </c>
    </row>
    <row r="188" ht="24" customHeight="1">
      <c r="A188" s="4" t="inlineStr">
        <is>
          <t>CARTONAGEM</t>
        </is>
      </c>
      <c r="B188" s="2" t="n">
        <v>10050031</v>
      </c>
      <c r="C188" s="2" t="inlineStr">
        <is>
          <t>Embalagem</t>
        </is>
      </c>
      <c r="D188" s="2" t="n">
        <v>10050031</v>
      </c>
      <c r="E188" s="2" t="inlineStr">
        <is>
          <t>EMB. MESA DE CABECEIRA MALAGA (615X408X151)</t>
        </is>
      </c>
      <c r="F188" s="2" t="n">
        <v>1</v>
      </c>
      <c r="G188" s="2" t="inlineStr">
        <is>
          <t>caixas</t>
        </is>
      </c>
      <c r="H188" s="2" t="n">
        <v>8</v>
      </c>
      <c r="I188" s="2" t="n">
        <v>0.2</v>
      </c>
      <c r="J188" s="2" t="inlineStr">
        <is>
          <t>CARTONAGEM</t>
        </is>
      </c>
    </row>
    <row r="189" ht="24" customHeight="1">
      <c r="A189" s="4" t="inlineStr">
        <is>
          <t>CARTONAGEM</t>
        </is>
      </c>
      <c r="B189" s="2" t="n">
        <v>300048930</v>
      </c>
      <c r="C189" s="2" t="inlineStr">
        <is>
          <t>Embalagem</t>
        </is>
      </c>
      <c r="D189" s="2" t="n">
        <v>300048930</v>
      </c>
      <c r="E189" s="2" t="inlineStr">
        <is>
          <t>EMB. CADEIRA SANTIAGO (935X449X100)</t>
        </is>
      </c>
      <c r="F189" s="2" t="n">
        <v>1</v>
      </c>
      <c r="G189" s="2" t="inlineStr">
        <is>
          <t>caixas</t>
        </is>
      </c>
      <c r="H189" s="2" t="n">
        <v>8</v>
      </c>
      <c r="I189" s="2" t="n">
        <v>0.2</v>
      </c>
      <c r="J189" s="2" t="inlineStr">
        <is>
          <t>CARTONAGEM</t>
        </is>
      </c>
    </row>
    <row r="190" ht="24" customHeight="1">
      <c r="A190" s="4" t="inlineStr">
        <is>
          <t>CARTONAGEM</t>
        </is>
      </c>
      <c r="B190" s="2" t="n">
        <v>200170130</v>
      </c>
      <c r="C190" s="2" t="inlineStr">
        <is>
          <t>Embalagem</t>
        </is>
      </c>
      <c r="D190" s="2" t="n">
        <v>200170130</v>
      </c>
      <c r="E190" s="2" t="inlineStr">
        <is>
          <t>EMB. BASE TRENTO 0,90 (804X451X57)</t>
        </is>
      </c>
      <c r="F190" s="2" t="n">
        <v>1</v>
      </c>
      <c r="G190" s="2" t="inlineStr">
        <is>
          <t>caixas</t>
        </is>
      </c>
      <c r="H190" s="2" t="n">
        <v>8</v>
      </c>
      <c r="I190" s="2" t="n">
        <v>0.2</v>
      </c>
      <c r="J190" s="2" t="inlineStr">
        <is>
          <t>CARTONAGEM</t>
        </is>
      </c>
    </row>
    <row r="191" ht="24" customHeight="1">
      <c r="A191" s="4" t="inlineStr">
        <is>
          <t>CARTONAGEM</t>
        </is>
      </c>
      <c r="B191" s="2" t="n">
        <v>200171130</v>
      </c>
      <c r="C191" s="2" t="inlineStr">
        <is>
          <t>Embalagem</t>
        </is>
      </c>
      <c r="D191" s="2" t="n">
        <v>200171130</v>
      </c>
      <c r="E191" s="2" t="inlineStr">
        <is>
          <t>EMB. BASE TRENTO 1,37 (804X670X56)</t>
        </is>
      </c>
      <c r="F191" s="2" t="n">
        <v>1</v>
      </c>
      <c r="G191" s="2" t="inlineStr">
        <is>
          <t>caixas</t>
        </is>
      </c>
      <c r="H191" s="2" t="n">
        <v>8</v>
      </c>
      <c r="I191" s="2" t="n">
        <v>0.2</v>
      </c>
      <c r="J191" s="2" t="inlineStr">
        <is>
          <t>CARTONAGEM</t>
        </is>
      </c>
    </row>
    <row r="192" ht="24" customHeight="1">
      <c r="A192" s="4" t="inlineStr">
        <is>
          <t>CARTONAGEM</t>
        </is>
      </c>
      <c r="B192" s="2" t="n">
        <v>200171230</v>
      </c>
      <c r="C192" s="2" t="inlineStr">
        <is>
          <t>Embalagem</t>
        </is>
      </c>
      <c r="D192" s="2" t="n">
        <v>200171230</v>
      </c>
      <c r="E192" s="2" t="inlineStr">
        <is>
          <t>EMB. BASE TRENTO 1,60 (906X804X46) EMENDADA</t>
        </is>
      </c>
      <c r="F192" s="2" t="n">
        <v>1</v>
      </c>
      <c r="G192" s="2" t="inlineStr">
        <is>
          <t>caixas</t>
        </is>
      </c>
      <c r="H192" s="2" t="n">
        <v>8</v>
      </c>
      <c r="I192" s="2" t="n">
        <v>0.2</v>
      </c>
      <c r="J192" s="2" t="inlineStr">
        <is>
          <t>CARTONAGEM</t>
        </is>
      </c>
    </row>
    <row r="193" ht="24" customHeight="1">
      <c r="A193" s="4" t="inlineStr">
        <is>
          <t>CARTONAGEM</t>
        </is>
      </c>
      <c r="B193" s="2" t="n">
        <v>300048931</v>
      </c>
      <c r="C193" s="2" t="inlineStr">
        <is>
          <t>Embalagem</t>
        </is>
      </c>
      <c r="D193" s="2" t="n">
        <v>300048931</v>
      </c>
      <c r="E193" s="2" t="inlineStr">
        <is>
          <t>EMB. TRAVESSAS CADEIRA SANTIAGO (365X280X35</t>
        </is>
      </c>
      <c r="F193" s="2" t="n">
        <v>1</v>
      </c>
      <c r="G193" s="2" t="inlineStr">
        <is>
          <t>caixas</t>
        </is>
      </c>
      <c r="H193" s="2" t="n">
        <v>8</v>
      </c>
      <c r="I193" s="2" t="n">
        <v>0.2</v>
      </c>
      <c r="J193" s="2" t="inlineStr">
        <is>
          <t>CARTONAGEM</t>
        </is>
      </c>
    </row>
    <row r="194" ht="24" customHeight="1">
      <c r="A194" s="4" t="inlineStr">
        <is>
          <t>CARTONAGEM</t>
        </is>
      </c>
      <c r="B194" s="2" t="n">
        <v>914140930</v>
      </c>
      <c r="C194" s="2" t="inlineStr">
        <is>
          <t>Embalagem</t>
        </is>
      </c>
      <c r="D194" s="2" t="n">
        <v>914140930</v>
      </c>
      <c r="E194" s="2" t="inlineStr">
        <is>
          <t>EMB. CABECEIRA EXTENSIVEL (1620X605X80)</t>
        </is>
      </c>
      <c r="F194" s="2" t="n">
        <v>1</v>
      </c>
      <c r="G194" s="2" t="inlineStr">
        <is>
          <t>caixas</t>
        </is>
      </c>
      <c r="H194" s="2" t="n">
        <v>8</v>
      </c>
      <c r="I194" s="2" t="n">
        <v>0.2</v>
      </c>
      <c r="J194" s="2" t="inlineStr">
        <is>
          <t>CARTONAGEM</t>
        </is>
      </c>
    </row>
    <row r="195" ht="24" customHeight="1">
      <c r="A195" s="4" t="inlineStr">
        <is>
          <t>CARTONAGEM</t>
        </is>
      </c>
      <c r="B195" s="2" t="n">
        <v>200124131</v>
      </c>
      <c r="C195" s="2" t="inlineStr">
        <is>
          <t>Embalagem</t>
        </is>
      </c>
      <c r="D195" s="2" t="n">
        <v>200124131</v>
      </c>
      <c r="E195" s="2" t="inlineStr">
        <is>
          <t>EMB. MESA MIAMI 1,20 (1240X834X40)</t>
        </is>
      </c>
      <c r="F195" s="2" t="n">
        <v>1</v>
      </c>
      <c r="G195" s="2" t="inlineStr">
        <is>
          <t>caixas</t>
        </is>
      </c>
      <c r="H195" s="2" t="n">
        <v>8</v>
      </c>
      <c r="I195" s="2" t="n">
        <v>0.2</v>
      </c>
      <c r="J195" s="2" t="inlineStr">
        <is>
          <t>CARTONAGEM</t>
        </is>
      </c>
    </row>
    <row r="196" ht="24" customHeight="1">
      <c r="A196" s="4" t="inlineStr">
        <is>
          <t>CARTONAGEM</t>
        </is>
      </c>
      <c r="B196" s="2" t="n">
        <v>30003331</v>
      </c>
      <c r="C196" s="2" t="inlineStr">
        <is>
          <t>Embalagem</t>
        </is>
      </c>
      <c r="D196" s="2" t="n">
        <v>30003331</v>
      </c>
      <c r="E196" s="2" t="inlineStr">
        <is>
          <t>EMB. CADEIRA TOPAZIO/AMBAR (1008X438X300)</t>
        </is>
      </c>
      <c r="F196" s="2" t="n">
        <v>1</v>
      </c>
      <c r="G196" s="2" t="inlineStr">
        <is>
          <t>caixas</t>
        </is>
      </c>
      <c r="H196" s="2" t="n">
        <v>8</v>
      </c>
      <c r="I196" s="2" t="n">
        <v>0.2</v>
      </c>
      <c r="J196" s="2" t="inlineStr">
        <is>
          <t>CARTONAGEM</t>
        </is>
      </c>
    </row>
    <row r="197" ht="24" customHeight="1">
      <c r="A197" s="4" t="inlineStr">
        <is>
          <t>CARTONAGEM</t>
        </is>
      </c>
      <c r="B197" s="2" t="n">
        <v>30005130</v>
      </c>
      <c r="C197" s="2" t="inlineStr">
        <is>
          <t>Embalagem</t>
        </is>
      </c>
      <c r="D197" s="2" t="n">
        <v>30005130</v>
      </c>
      <c r="E197" s="2" t="inlineStr">
        <is>
          <t>EMB. CADEIRA AMETISTA (960X720X485)</t>
        </is>
      </c>
      <c r="F197" s="2" t="n">
        <v>1</v>
      </c>
      <c r="G197" s="2" t="inlineStr">
        <is>
          <t>caixas</t>
        </is>
      </c>
      <c r="H197" s="2" t="n">
        <v>8</v>
      </c>
      <c r="I197" s="2" t="n">
        <v>0.2</v>
      </c>
      <c r="J197" s="2" t="inlineStr">
        <is>
          <t>CARTONAGEM</t>
        </is>
      </c>
    </row>
    <row r="198" ht="24" customHeight="1">
      <c r="A198" s="4" t="inlineStr">
        <is>
          <t>CARTONAGEM</t>
        </is>
      </c>
      <c r="B198" s="2" t="n">
        <v>92516030</v>
      </c>
      <c r="C198" s="2" t="inlineStr">
        <is>
          <t>Embalagem</t>
        </is>
      </c>
      <c r="D198" s="2" t="n">
        <v>92516030</v>
      </c>
      <c r="E198" s="2" t="inlineStr">
        <is>
          <t>PAPELAO CABECEIRA BRAGA 1,60 (1680X200) (X6)</t>
        </is>
      </c>
      <c r="F198" s="2" t="n">
        <v>1</v>
      </c>
      <c r="G198" s="2" t="inlineStr">
        <is>
          <t>caixas</t>
        </is>
      </c>
      <c r="H198" s="2" t="n">
        <v>8</v>
      </c>
      <c r="I198" s="2" t="n">
        <v>0.2</v>
      </c>
      <c r="J198" s="2" t="inlineStr">
        <is>
          <t>CARTONAGEM</t>
        </is>
      </c>
    </row>
    <row r="199" ht="24" customHeight="1">
      <c r="A199" s="4" t="inlineStr">
        <is>
          <t>CARTONAGEM</t>
        </is>
      </c>
      <c r="B199" s="2" t="n">
        <v>92516031</v>
      </c>
      <c r="C199" s="2" t="inlineStr">
        <is>
          <t>Embalagem</t>
        </is>
      </c>
      <c r="D199" s="2" t="n">
        <v>92516031</v>
      </c>
      <c r="E199" s="2" t="inlineStr">
        <is>
          <t>PAPELAO CABECEIRA BRAGA 1,60 (1680X400) (X3)</t>
        </is>
      </c>
      <c r="F199" s="2" t="n">
        <v>1</v>
      </c>
      <c r="G199" s="2" t="inlineStr">
        <is>
          <t>caixas</t>
        </is>
      </c>
      <c r="H199" s="2" t="n">
        <v>8</v>
      </c>
      <c r="I199" s="2" t="n">
        <v>0.2</v>
      </c>
      <c r="J199" s="2" t="inlineStr">
        <is>
          <t>CARTONAGEM</t>
        </is>
      </c>
    </row>
    <row r="200" ht="24" customHeight="1">
      <c r="A200" s="4" t="inlineStr">
        <is>
          <t>CARTONAGEM</t>
        </is>
      </c>
      <c r="B200" s="2" t="n">
        <v>92514030</v>
      </c>
      <c r="C200" s="2" t="inlineStr">
        <is>
          <t>Embalagem</t>
        </is>
      </c>
      <c r="D200" s="2" t="n">
        <v>92514030</v>
      </c>
      <c r="E200" s="2" t="inlineStr">
        <is>
          <t>PAPELAO CABECEIRA BRAGA 1,40 (1480X200) (X6)</t>
        </is>
      </c>
      <c r="F200" s="2" t="n">
        <v>1</v>
      </c>
      <c r="G200" s="2" t="inlineStr">
        <is>
          <t>caixas</t>
        </is>
      </c>
      <c r="H200" s="2" t="n">
        <v>8</v>
      </c>
      <c r="I200" s="2" t="n">
        <v>0.2</v>
      </c>
      <c r="J200" s="2" t="inlineStr">
        <is>
          <t>CARTONAGEM</t>
        </is>
      </c>
    </row>
    <row r="201" ht="24" customHeight="1">
      <c r="A201" s="4" t="inlineStr">
        <is>
          <t>CARTONAGEM</t>
        </is>
      </c>
      <c r="B201" s="2" t="n">
        <v>92514031</v>
      </c>
      <c r="C201" s="2" t="inlineStr">
        <is>
          <t>Embalagem</t>
        </is>
      </c>
      <c r="D201" s="2" t="n">
        <v>92514031</v>
      </c>
      <c r="E201" s="2" t="inlineStr">
        <is>
          <t>PAPELAO CABECEIRA BRAGA 1,40 (1480X400) (X3)</t>
        </is>
      </c>
      <c r="F201" s="2" t="n">
        <v>1</v>
      </c>
      <c r="G201" s="2" t="inlineStr">
        <is>
          <t>caixas</t>
        </is>
      </c>
      <c r="H201" s="2" t="n">
        <v>8</v>
      </c>
      <c r="I201" s="2" t="n">
        <v>0.2</v>
      </c>
      <c r="J201" s="2" t="inlineStr">
        <is>
          <t>CARTONAGEM</t>
        </is>
      </c>
    </row>
    <row r="202" ht="24" customHeight="1">
      <c r="A202" s="4" t="inlineStr">
        <is>
          <t>CARTONAGEM</t>
        </is>
      </c>
      <c r="B202" s="2" t="n">
        <v>92516033</v>
      </c>
      <c r="C202" s="2" t="inlineStr">
        <is>
          <t>Embalagem</t>
        </is>
      </c>
      <c r="D202" s="2" t="n">
        <v>92516033</v>
      </c>
      <c r="E202" s="2" t="inlineStr">
        <is>
          <t>EMB. CABECEIRA BRAGA 1,60 (1770X1100X180)</t>
        </is>
      </c>
      <c r="F202" s="2" t="n">
        <v>1</v>
      </c>
      <c r="G202" s="2" t="inlineStr">
        <is>
          <t>caixas</t>
        </is>
      </c>
      <c r="H202" s="2" t="n">
        <v>8</v>
      </c>
      <c r="I202" s="2" t="n">
        <v>0.2</v>
      </c>
      <c r="J202" s="2" t="inlineStr">
        <is>
          <t>CARTONAGEM</t>
        </is>
      </c>
    </row>
    <row r="203" ht="24" customHeight="1">
      <c r="A203" s="4" t="inlineStr">
        <is>
          <t>CARTONAGEM</t>
        </is>
      </c>
      <c r="B203" s="2" t="n">
        <v>92514033</v>
      </c>
      <c r="C203" s="2" t="inlineStr">
        <is>
          <t>Embalagem</t>
        </is>
      </c>
      <c r="D203" s="2" t="n">
        <v>92514033</v>
      </c>
      <c r="E203" s="2" t="inlineStr">
        <is>
          <t>EMB. CABECEIRA BRAGA 1,40 (1570X1100X180)</t>
        </is>
      </c>
      <c r="F203" s="2" t="n">
        <v>1</v>
      </c>
      <c r="G203" s="2" t="inlineStr">
        <is>
          <t>caixas</t>
        </is>
      </c>
      <c r="H203" s="2" t="n">
        <v>8</v>
      </c>
      <c r="I203" s="2" t="n">
        <v>0.2</v>
      </c>
      <c r="J203" s="2" t="inlineStr">
        <is>
          <t>CARTONAGEM</t>
        </is>
      </c>
    </row>
    <row r="204" ht="24" customHeight="1">
      <c r="A204" s="4" t="inlineStr">
        <is>
          <t>CARTONAGEM</t>
        </is>
      </c>
      <c r="B204" s="2" t="n">
        <v>92514034</v>
      </c>
      <c r="C204" s="2" t="inlineStr">
        <is>
          <t>Embalagem</t>
        </is>
      </c>
      <c r="D204" s="2" t="n">
        <v>92514034</v>
      </c>
      <c r="E204" s="2" t="inlineStr">
        <is>
          <t>EMB. CABECEIRA BRAGA 1,40 (1570X1100X180) PAR</t>
        </is>
      </c>
      <c r="F204" s="2" t="n">
        <v>1</v>
      </c>
      <c r="G204" s="2" t="inlineStr">
        <is>
          <t>caixas</t>
        </is>
      </c>
      <c r="H204" s="2" t="n">
        <v>8</v>
      </c>
      <c r="I204" s="2" t="n">
        <v>0.2</v>
      </c>
      <c r="J204" s="2" t="inlineStr">
        <is>
          <t>CARTONAGEM</t>
        </is>
      </c>
    </row>
    <row r="205" ht="24" customHeight="1">
      <c r="A205" s="4" t="inlineStr">
        <is>
          <t>CARTONAGEM</t>
        </is>
      </c>
      <c r="B205" s="2" t="n">
        <v>92516034</v>
      </c>
      <c r="C205" s="2" t="inlineStr">
        <is>
          <t>Embalagem</t>
        </is>
      </c>
      <c r="D205" s="2" t="n">
        <v>92516034</v>
      </c>
      <c r="E205" s="2" t="inlineStr">
        <is>
          <t>EMB. CABECEIRA BRAGA 1,60 (1770X1100X180) PAR</t>
        </is>
      </c>
      <c r="F205" s="2" t="n">
        <v>1</v>
      </c>
      <c r="G205" s="2" t="inlineStr">
        <is>
          <t>caixas</t>
        </is>
      </c>
      <c r="H205" s="2" t="n">
        <v>8</v>
      </c>
      <c r="I205" s="2" t="n">
        <v>0.2</v>
      </c>
      <c r="J205" s="2" t="inlineStr">
        <is>
          <t>CARTONAGEM</t>
        </is>
      </c>
    </row>
    <row r="206" ht="24" customHeight="1">
      <c r="A206" s="4" t="inlineStr">
        <is>
          <t>CARTONAGEM</t>
        </is>
      </c>
      <c r="B206" s="2" t="n">
        <v>30008430</v>
      </c>
      <c r="C206" s="2" t="inlineStr">
        <is>
          <t>Embalagem</t>
        </is>
      </c>
      <c r="D206" s="2" t="n">
        <v>30008430</v>
      </c>
      <c r="E206" s="2" t="inlineStr">
        <is>
          <t>EMB. CADEIRAS SAFIRA MONTADA (975X455X600)</t>
        </is>
      </c>
      <c r="F206" s="2" t="n">
        <v>1</v>
      </c>
      <c r="G206" s="2" t="inlineStr">
        <is>
          <t>caixas</t>
        </is>
      </c>
      <c r="H206" s="2" t="n">
        <v>8</v>
      </c>
      <c r="I206" s="2" t="n">
        <v>0.2</v>
      </c>
      <c r="J206" s="2" t="inlineStr">
        <is>
          <t>CARTONAGEM</t>
        </is>
      </c>
    </row>
    <row r="207" ht="24" customHeight="1">
      <c r="A207" s="4" t="inlineStr">
        <is>
          <t>CARTONAGEM</t>
        </is>
      </c>
      <c r="B207" s="2" t="n">
        <v>30008530</v>
      </c>
      <c r="C207" s="2" t="inlineStr">
        <is>
          <t>Embalagem</t>
        </is>
      </c>
      <c r="D207" s="2" t="n">
        <v>30008530</v>
      </c>
      <c r="E207" s="2" t="inlineStr">
        <is>
          <t>EMB. CADEIRA PRATA (1021X700X450)</t>
        </is>
      </c>
      <c r="F207" s="2" t="n">
        <v>1</v>
      </c>
      <c r="G207" s="2" t="inlineStr">
        <is>
          <t>caixas</t>
        </is>
      </c>
      <c r="H207" s="2" t="n">
        <v>8</v>
      </c>
      <c r="I207" s="2" t="n">
        <v>0.2</v>
      </c>
      <c r="J207" s="2" t="inlineStr">
        <is>
          <t>CARTONAGEM</t>
        </is>
      </c>
    </row>
    <row r="208" ht="24" customHeight="1">
      <c r="A208" s="4" t="inlineStr">
        <is>
          <t>CARTONAGEM</t>
        </is>
      </c>
      <c r="B208" s="2" t="n">
        <v>200630131</v>
      </c>
      <c r="C208" s="2" t="inlineStr">
        <is>
          <t>Embalagem</t>
        </is>
      </c>
      <c r="D208" s="2" t="n">
        <v>200630131</v>
      </c>
      <c r="E208" s="2" t="inlineStr">
        <is>
          <t>EMB. MESA PEROLA (780X670X83)</t>
        </is>
      </c>
      <c r="F208" s="2" t="n">
        <v>1</v>
      </c>
      <c r="G208" s="2" t="inlineStr">
        <is>
          <t>caixas</t>
        </is>
      </c>
      <c r="H208" s="2" t="n">
        <v>8</v>
      </c>
      <c r="I208" s="2" t="n">
        <v>0.2</v>
      </c>
      <c r="J208" s="2" t="inlineStr">
        <is>
          <t>CARTONAGEM</t>
        </is>
      </c>
    </row>
    <row r="209" ht="24" customHeight="1">
      <c r="A209" s="4" t="inlineStr">
        <is>
          <t>CARTONAGEM</t>
        </is>
      </c>
      <c r="B209" s="2" t="n">
        <v>200651131</v>
      </c>
      <c r="C209" s="2" t="inlineStr">
        <is>
          <t>Embalagem</t>
        </is>
      </c>
      <c r="D209" s="2" t="n">
        <v>200651131</v>
      </c>
      <c r="E209" s="2" t="inlineStr">
        <is>
          <t>EMB. MESA CELTA 1,60 (790X780X95)</t>
        </is>
      </c>
      <c r="F209" s="2" t="n">
        <v>1</v>
      </c>
      <c r="G209" s="2" t="inlineStr">
        <is>
          <t>caixas</t>
        </is>
      </c>
      <c r="H209" s="2" t="n">
        <v>8</v>
      </c>
      <c r="I209" s="2" t="n">
        <v>0.2</v>
      </c>
      <c r="J209" s="2" t="inlineStr">
        <is>
          <t>CARTONAGEM</t>
        </is>
      </c>
    </row>
    <row r="210" ht="24" customHeight="1">
      <c r="A210" s="4" t="inlineStr">
        <is>
          <t>CARTONAGEM</t>
        </is>
      </c>
      <c r="B210" s="2" t="n">
        <v>30003036</v>
      </c>
      <c r="C210" s="2" t="inlineStr">
        <is>
          <t>Embalagem</t>
        </is>
      </c>
      <c r="D210" s="2" t="n">
        <v>30003036</v>
      </c>
      <c r="E210" s="2" t="inlineStr">
        <is>
          <t>EMB. ASSISTENCIA ENCOSTO MDF (935X430X145)</t>
        </is>
      </c>
      <c r="F210" s="2" t="n">
        <v>1</v>
      </c>
      <c r="G210" s="2" t="inlineStr">
        <is>
          <t>caixas</t>
        </is>
      </c>
      <c r="H210" s="2" t="n">
        <v>8</v>
      </c>
      <c r="I210" s="2" t="n">
        <v>0.2</v>
      </c>
      <c r="J210" s="2" t="inlineStr">
        <is>
          <t>CARTONAGEM</t>
        </is>
      </c>
    </row>
    <row r="211" ht="24" customHeight="1">
      <c r="A211" s="4" t="inlineStr">
        <is>
          <t>CARTONAGEM</t>
        </is>
      </c>
      <c r="B211" s="2" t="n">
        <v>30003037</v>
      </c>
      <c r="C211" s="2" t="inlineStr">
        <is>
          <t>Embalagem</t>
        </is>
      </c>
      <c r="D211" s="2" t="n">
        <v>30003037</v>
      </c>
      <c r="E211" s="2" t="inlineStr">
        <is>
          <t>EMB. ASSISTENCIA ASSENTO MDF (430X444X120)</t>
        </is>
      </c>
      <c r="F211" s="2" t="n">
        <v>1</v>
      </c>
      <c r="G211" s="2" t="inlineStr">
        <is>
          <t>caixas</t>
        </is>
      </c>
      <c r="H211" s="2" t="n">
        <v>8</v>
      </c>
      <c r="I211" s="2" t="n">
        <v>0.2</v>
      </c>
      <c r="J211" s="2" t="inlineStr">
        <is>
          <t>CARTONAGEM</t>
        </is>
      </c>
    </row>
    <row r="212" ht="24" customHeight="1">
      <c r="A212" s="4" t="inlineStr">
        <is>
          <t>CARTONAGEM</t>
        </is>
      </c>
      <c r="B212" s="2" t="n">
        <v>200246130</v>
      </c>
      <c r="C212" s="2" t="inlineStr">
        <is>
          <t>Embalagem</t>
        </is>
      </c>
      <c r="D212" s="2" t="n">
        <v>200246130</v>
      </c>
      <c r="E212" s="2" t="inlineStr">
        <is>
          <t>EMB. BASE TELAVIV 1,36 (758X600X87)</t>
        </is>
      </c>
      <c r="F212" s="2" t="n">
        <v>1</v>
      </c>
      <c r="G212" s="2" t="inlineStr">
        <is>
          <t>caixas</t>
        </is>
      </c>
      <c r="H212" s="2" t="n">
        <v>8</v>
      </c>
      <c r="I212" s="2" t="n">
        <v>0.2</v>
      </c>
      <c r="J212" s="2" t="inlineStr">
        <is>
          <t>CARTONAGEM</t>
        </is>
      </c>
    </row>
    <row r="213" ht="24" customHeight="1">
      <c r="A213" s="4" t="inlineStr">
        <is>
          <t>CARTONAGEM</t>
        </is>
      </c>
      <c r="B213" s="2" t="n">
        <v>300061930</v>
      </c>
      <c r="C213" s="2" t="inlineStr">
        <is>
          <t>Embalagem</t>
        </is>
      </c>
      <c r="D213" s="2" t="n">
        <v>300061930</v>
      </c>
      <c r="E213" s="2" t="inlineStr">
        <is>
          <t>EMB. CADEIRA SANTIAGO (935X449X100) EXPORTAC212</t>
        </is>
      </c>
      <c r="F213" s="2" t="n">
        <v>1</v>
      </c>
      <c r="G213" s="2" t="inlineStr">
        <is>
          <t>caixas</t>
        </is>
      </c>
      <c r="H213" s="2" t="n">
        <v>8</v>
      </c>
      <c r="I213" s="2" t="n">
        <v>0.2</v>
      </c>
      <c r="J213" s="2" t="inlineStr">
        <is>
          <t>CARTONAGEM</t>
        </is>
      </c>
    </row>
    <row r="214" ht="24" customHeight="1">
      <c r="A214" s="4" t="inlineStr">
        <is>
          <t>CARTONAGEM</t>
        </is>
      </c>
      <c r="B214" s="2" t="n">
        <v>300061931</v>
      </c>
      <c r="C214" s="2" t="inlineStr">
        <is>
          <t>Embalagem</t>
        </is>
      </c>
      <c r="D214" s="2" t="n">
        <v>300061931</v>
      </c>
      <c r="E214" s="2" t="inlineStr">
        <is>
          <t>EMB. TRAVESSAS CADEIRA SANTIAGO (365X280X35 212</t>
        </is>
      </c>
      <c r="F214" s="2" t="n">
        <v>1</v>
      </c>
      <c r="G214" s="2" t="inlineStr">
        <is>
          <t>caixas</t>
        </is>
      </c>
      <c r="H214" s="2" t="n">
        <v>8</v>
      </c>
      <c r="I214" s="2" t="n">
        <v>0.2</v>
      </c>
      <c r="J214" s="2" t="inlineStr">
        <is>
          <t>CARTONAGEM</t>
        </is>
      </c>
    </row>
    <row r="215" ht="24" customHeight="1">
      <c r="A215" s="4" t="inlineStr">
        <is>
          <t>CARTONAGEM</t>
        </is>
      </c>
      <c r="B215" s="2" t="n">
        <v>92519033</v>
      </c>
      <c r="C215" s="2" t="inlineStr">
        <is>
          <t>Embalagem</t>
        </is>
      </c>
      <c r="D215" s="2" t="n">
        <v>92519033</v>
      </c>
      <c r="E215" s="2" t="inlineStr">
        <is>
          <t>EMB. CABECEIRA BRAGA 1,90 (2110X1100X180)          212</t>
        </is>
      </c>
      <c r="F215" s="2" t="n">
        <v>1</v>
      </c>
      <c r="G215" s="2" t="inlineStr">
        <is>
          <t>caixas</t>
        </is>
      </c>
      <c r="H215" s="2" t="n">
        <v>8</v>
      </c>
      <c r="I215" s="2" t="n">
        <v>0.2</v>
      </c>
      <c r="J215" s="2" t="inlineStr">
        <is>
          <t>CARTONAGEM</t>
        </is>
      </c>
    </row>
    <row r="216" ht="24" customHeight="1">
      <c r="A216" s="4" t="inlineStr">
        <is>
          <t>CARTONAGEM</t>
        </is>
      </c>
      <c r="B216" s="2" t="n">
        <v>92519034</v>
      </c>
      <c r="C216" s="2" t="inlineStr">
        <is>
          <t>Embalagem</t>
        </is>
      </c>
      <c r="D216" s="2" t="n">
        <v>92519034</v>
      </c>
      <c r="E216" s="2" t="inlineStr">
        <is>
          <t>EMB. CABECEIRA BRAGA 1,90 (2110X1100X180) PAR 212</t>
        </is>
      </c>
      <c r="F216" s="2" t="n">
        <v>1</v>
      </c>
      <c r="G216" s="2" t="inlineStr">
        <is>
          <t>caixas</t>
        </is>
      </c>
      <c r="H216" s="2" t="n">
        <v>8</v>
      </c>
      <c r="I216" s="2" t="n">
        <v>0.2</v>
      </c>
      <c r="J216" s="2" t="inlineStr">
        <is>
          <t>CARTONAGEM</t>
        </is>
      </c>
    </row>
    <row r="217" ht="24" customHeight="1">
      <c r="A217" s="4" t="inlineStr">
        <is>
          <t>CARTONAGEM</t>
        </is>
      </c>
      <c r="B217" s="2" t="n">
        <v>92519030</v>
      </c>
      <c r="C217" s="2" t="inlineStr">
        <is>
          <t>Embalagem</t>
        </is>
      </c>
      <c r="D217" s="2" t="n">
        <v>92519030</v>
      </c>
      <c r="E217" s="2" t="inlineStr">
        <is>
          <t>PAPELAO CABECEIRA BRAGA 1,90 (2020X200) (X6)    212</t>
        </is>
      </c>
      <c r="F217" s="2" t="n">
        <v>1</v>
      </c>
      <c r="G217" s="2" t="inlineStr">
        <is>
          <t>caixas</t>
        </is>
      </c>
      <c r="H217" s="2" t="n">
        <v>8</v>
      </c>
      <c r="I217" s="2" t="n">
        <v>0.2</v>
      </c>
      <c r="J217" s="2" t="inlineStr">
        <is>
          <t>CARTONAGEM</t>
        </is>
      </c>
    </row>
    <row r="218" ht="24" customHeight="1">
      <c r="A218" s="4" t="inlineStr">
        <is>
          <t>CARTONAGEM</t>
        </is>
      </c>
      <c r="B218" s="2" t="n">
        <v>92519031</v>
      </c>
      <c r="C218" s="2" t="inlineStr">
        <is>
          <t>Embalagem</t>
        </is>
      </c>
      <c r="D218" s="2" t="n">
        <v>92519031</v>
      </c>
      <c r="E218" s="2" t="inlineStr">
        <is>
          <t>PAPELAO CABECEIRA BRAGA 1,90 (2020X400) (X3)    212</t>
        </is>
      </c>
      <c r="F218" s="2" t="n">
        <v>1</v>
      </c>
      <c r="G218" s="2" t="inlineStr">
        <is>
          <t>caixas</t>
        </is>
      </c>
      <c r="H218" s="2" t="n">
        <v>8</v>
      </c>
      <c r="I218" s="2" t="n">
        <v>0.2</v>
      </c>
      <c r="J218" s="2" t="inlineStr">
        <is>
          <t>CARTONAGEM</t>
        </is>
      </c>
    </row>
    <row r="219" ht="24" customHeight="1">
      <c r="A219" s="4" t="inlineStr">
        <is>
          <t>CARTONAGEM</t>
        </is>
      </c>
      <c r="B219" s="2" t="n">
        <v>92214034</v>
      </c>
      <c r="C219" s="2" t="inlineStr">
        <is>
          <t>Embalagem</t>
        </is>
      </c>
      <c r="D219" s="2" t="n">
        <v>92214034</v>
      </c>
      <c r="E219" s="2" t="inlineStr">
        <is>
          <t>PAPELAO CABECEIRA HONDURAS 1,40 (1470X200) (X212</t>
        </is>
      </c>
      <c r="F219" s="2" t="n">
        <v>1</v>
      </c>
      <c r="G219" s="2" t="inlineStr">
        <is>
          <t>caixas</t>
        </is>
      </c>
      <c r="H219" s="2" t="n">
        <v>8</v>
      </c>
      <c r="I219" s="2" t="n">
        <v>0.2</v>
      </c>
      <c r="J219" s="2" t="inlineStr">
        <is>
          <t>CARTONAGEM</t>
        </is>
      </c>
    </row>
    <row r="220" ht="24" customHeight="1">
      <c r="A220" s="4" t="inlineStr">
        <is>
          <t>CARTONAGEM</t>
        </is>
      </c>
      <c r="B220" s="2" t="n">
        <v>30008130</v>
      </c>
      <c r="C220" s="2" t="inlineStr">
        <is>
          <t>Embalagem</t>
        </is>
      </c>
      <c r="D220" s="2" t="n">
        <v>30008130</v>
      </c>
      <c r="E220" s="2" t="inlineStr">
        <is>
          <t>EMB. CADEIRA CORDOBA (943X450X115)                     212</t>
        </is>
      </c>
      <c r="F220" s="2" t="n">
        <v>1</v>
      </c>
      <c r="G220" s="2" t="inlineStr">
        <is>
          <t>caixas</t>
        </is>
      </c>
      <c r="H220" s="2" t="n">
        <v>8</v>
      </c>
      <c r="I220" s="2" t="n">
        <v>0.2</v>
      </c>
      <c r="J220" s="2" t="inlineStr">
        <is>
          <t>CARTONAGEM</t>
        </is>
      </c>
    </row>
    <row r="221" ht="24" customHeight="1">
      <c r="A221" s="4" t="inlineStr">
        <is>
          <t>CARTONAGEM</t>
        </is>
      </c>
      <c r="B221" s="2" t="n">
        <v>30008130</v>
      </c>
      <c r="C221" s="2" t="inlineStr">
        <is>
          <t>Embalagem</t>
        </is>
      </c>
      <c r="D221" s="2" t="n">
        <v>30008130</v>
      </c>
      <c r="E221" s="2" t="inlineStr">
        <is>
          <t>EMB. CADEIRA CORDOBA (943X450X115)                     212</t>
        </is>
      </c>
      <c r="F221" s="2" t="n">
        <v>1</v>
      </c>
      <c r="G221" s="2" t="inlineStr">
        <is>
          <t>caixas</t>
        </is>
      </c>
      <c r="H221" s="2" t="n">
        <v>8</v>
      </c>
      <c r="I221" s="2" t="n">
        <v>0.2</v>
      </c>
      <c r="J221" s="2" t="inlineStr">
        <is>
          <t>CARTONAGEM</t>
        </is>
      </c>
    </row>
    <row r="222" ht="24" customHeight="1">
      <c r="A222" s="4" t="inlineStr">
        <is>
          <t>CARTONAGEM</t>
        </is>
      </c>
      <c r="B222" s="2" t="n">
        <v>92216032</v>
      </c>
      <c r="C222" s="2" t="inlineStr">
        <is>
          <t>Embalagem</t>
        </is>
      </c>
      <c r="D222" s="2" t="n">
        <v>92216032</v>
      </c>
      <c r="E222" s="2" t="inlineStr">
        <is>
          <t>PAPELAO CABECEIRA HONDURAS 1,60 (1670X200) (X212</t>
        </is>
      </c>
      <c r="F222" s="2" t="n">
        <v>1</v>
      </c>
      <c r="G222" s="2" t="inlineStr">
        <is>
          <t>caixas</t>
        </is>
      </c>
      <c r="H222" s="2" t="n">
        <v>8</v>
      </c>
      <c r="I222" s="2" t="n">
        <v>0.2</v>
      </c>
      <c r="J222" s="2" t="inlineStr">
        <is>
          <t>CARTONAGEM</t>
        </is>
      </c>
    </row>
    <row r="223" ht="24" customHeight="1">
      <c r="A223" s="4" t="inlineStr">
        <is>
          <t>CARTONAGEM</t>
        </is>
      </c>
      <c r="B223" s="2" t="n">
        <v>92614030</v>
      </c>
      <c r="C223" s="2" t="inlineStr">
        <is>
          <t>Embalagem</t>
        </is>
      </c>
      <c r="D223" s="2" t="n">
        <v>92614030</v>
      </c>
      <c r="E223" s="2" t="inlineStr">
        <is>
          <t>PAPELAO CABECEIRA VIENA 1,40 (1650X120) (X10)    212</t>
        </is>
      </c>
      <c r="F223" s="2" t="n">
        <v>1</v>
      </c>
      <c r="G223" s="2" t="inlineStr">
        <is>
          <t>caixas</t>
        </is>
      </c>
      <c r="H223" s="2" t="n">
        <v>8</v>
      </c>
      <c r="I223" s="2" t="n">
        <v>0.2</v>
      </c>
      <c r="J223" s="2" t="inlineStr">
        <is>
          <t>CARTONAGEM</t>
        </is>
      </c>
    </row>
    <row r="224" ht="24" customHeight="1">
      <c r="A224" s="4" t="inlineStr">
        <is>
          <t>CARTONAGEM</t>
        </is>
      </c>
      <c r="B224" s="2" t="n">
        <v>92616030</v>
      </c>
      <c r="C224" s="2" t="inlineStr">
        <is>
          <t>Embalagem</t>
        </is>
      </c>
      <c r="D224" s="2" t="n">
        <v>92616030</v>
      </c>
      <c r="E224" s="2" t="inlineStr">
        <is>
          <t>PAPELAO CABECEIRA VIENA 1,60 (1840X120) (X10)    212</t>
        </is>
      </c>
      <c r="F224" s="2" t="n">
        <v>1</v>
      </c>
      <c r="G224" s="2" t="inlineStr">
        <is>
          <t>caixas</t>
        </is>
      </c>
      <c r="H224" s="2" t="n">
        <v>8</v>
      </c>
      <c r="I224" s="2" t="n">
        <v>0.2</v>
      </c>
      <c r="J224" s="2" t="inlineStr">
        <is>
          <t>CARTONAGEM</t>
        </is>
      </c>
    </row>
    <row r="225" ht="24" customHeight="1">
      <c r="A225" s="4" t="inlineStr">
        <is>
          <t>CARTONAGEM</t>
        </is>
      </c>
      <c r="B225" s="2" t="n">
        <v>200277130</v>
      </c>
      <c r="C225" s="2" t="inlineStr">
        <is>
          <t>Embalagem</t>
        </is>
      </c>
      <c r="D225" s="2" t="n">
        <v>200277130</v>
      </c>
      <c r="E225" s="2" t="inlineStr">
        <is>
          <t>EMB. BASE CATEDRAL 1,60 (1155X705X76)                  212</t>
        </is>
      </c>
      <c r="F225" s="2" t="n">
        <v>1</v>
      </c>
      <c r="G225" s="2" t="inlineStr">
        <is>
          <t>caixas</t>
        </is>
      </c>
      <c r="H225" s="2" t="n">
        <v>8</v>
      </c>
      <c r="I225" s="2" t="n">
        <v>0.2</v>
      </c>
      <c r="J225" s="2" t="inlineStr">
        <is>
          <t>CARTONAGEM</t>
        </is>
      </c>
    </row>
    <row r="226" ht="24" customHeight="1">
      <c r="A226" s="4" t="inlineStr">
        <is>
          <t>CARTONAGEM</t>
        </is>
      </c>
      <c r="B226" s="2" t="n">
        <v>20034330</v>
      </c>
      <c r="C226" s="2" t="inlineStr">
        <is>
          <t>Embalagem</t>
        </is>
      </c>
      <c r="D226" s="2" t="n">
        <v>20034330</v>
      </c>
      <c r="E226" s="2" t="inlineStr">
        <is>
          <t>EMB. BASE SANTIAGO 1,03 (800X472X93)</t>
        </is>
      </c>
      <c r="F226" s="2" t="n">
        <v>1</v>
      </c>
      <c r="G226" s="2" t="inlineStr">
        <is>
          <t>caixas</t>
        </is>
      </c>
      <c r="H226" s="2" t="n">
        <v>8</v>
      </c>
      <c r="I226" s="2" t="n">
        <v>0.2</v>
      </c>
      <c r="J226" s="2" t="inlineStr">
        <is>
          <t>CARTONAGEM</t>
        </is>
      </c>
    </row>
    <row r="227" ht="24" customHeight="1">
      <c r="A227" s="4" t="inlineStr">
        <is>
          <t>CARTONAGEM</t>
        </is>
      </c>
      <c r="B227" s="2" t="n">
        <v>20033330</v>
      </c>
      <c r="C227" s="2" t="inlineStr">
        <is>
          <t>Embalagem</t>
        </is>
      </c>
      <c r="D227" s="2" t="n">
        <v>20033330</v>
      </c>
      <c r="E227" s="2" t="inlineStr">
        <is>
          <t>EMB. TAMPO SANTIAGO 1,03 - 1060X1055X443</t>
        </is>
      </c>
      <c r="F227" s="2" t="n">
        <v>1</v>
      </c>
      <c r="G227" s="2" t="inlineStr">
        <is>
          <t>caixas</t>
        </is>
      </c>
      <c r="H227" s="2" t="n">
        <v>8</v>
      </c>
      <c r="I227" s="2" t="n">
        <v>0.2</v>
      </c>
      <c r="J227" s="2" t="inlineStr">
        <is>
          <t>CARTONAGEM</t>
        </is>
      </c>
    </row>
    <row r="228" ht="24" customHeight="1">
      <c r="A228" s="4" t="inlineStr">
        <is>
          <t>CARTONAGEM</t>
        </is>
      </c>
      <c r="B228" s="2" t="n">
        <v>30006630</v>
      </c>
      <c r="C228" s="2" t="inlineStr">
        <is>
          <t>Embalagem</t>
        </is>
      </c>
      <c r="D228" s="2" t="n">
        <v>30006630</v>
      </c>
      <c r="E228" s="2" t="inlineStr">
        <is>
          <t>EMB. CADEIRA HAVANA (765X509X473)</t>
        </is>
      </c>
      <c r="F228" s="2" t="n">
        <v>1</v>
      </c>
      <c r="G228" s="2" t="inlineStr">
        <is>
          <t>caixas</t>
        </is>
      </c>
      <c r="H228" s="2" t="n">
        <v>8</v>
      </c>
      <c r="I228" s="2" t="n">
        <v>0.2</v>
      </c>
      <c r="J228" s="2" t="inlineStr">
        <is>
          <t>CARTONAGEM</t>
        </is>
      </c>
    </row>
    <row r="229" ht="24" customHeight="1">
      <c r="A229" s="4" t="inlineStr">
        <is>
          <t>CARTONAGEM</t>
        </is>
      </c>
      <c r="B229" s="2" t="n">
        <v>30006631</v>
      </c>
      <c r="C229" s="2" t="inlineStr">
        <is>
          <t>Embalagem</t>
        </is>
      </c>
      <c r="D229" s="2" t="n">
        <v>30006631</v>
      </c>
      <c r="E229" s="2" t="inlineStr">
        <is>
          <t>EMB. ACESSORIOS HAVANA (456X438X115)</t>
        </is>
      </c>
      <c r="F229" s="2" t="n">
        <v>1</v>
      </c>
      <c r="G229" s="2" t="inlineStr">
        <is>
          <t>caixas</t>
        </is>
      </c>
      <c r="H229" s="2" t="n">
        <v>8</v>
      </c>
      <c r="I229" s="2" t="n">
        <v>0.2</v>
      </c>
      <c r="J229" s="2" t="inlineStr">
        <is>
          <t>CARTONAGEM</t>
        </is>
      </c>
    </row>
    <row r="230" ht="24" customHeight="1">
      <c r="A230" s="4" t="inlineStr">
        <is>
          <t>CARTONAGEM</t>
        </is>
      </c>
      <c r="B230" s="2" t="n">
        <v>30006430</v>
      </c>
      <c r="C230" s="2" t="inlineStr">
        <is>
          <t>Embalagem</t>
        </is>
      </c>
      <c r="D230" s="2" t="n">
        <v>30006430</v>
      </c>
      <c r="E230" s="2" t="inlineStr">
        <is>
          <t>EMB. CADEIRA ARUBA (945X525X625)</t>
        </is>
      </c>
      <c r="F230" s="2" t="n">
        <v>1</v>
      </c>
      <c r="G230" s="2" t="inlineStr">
        <is>
          <t>caixas</t>
        </is>
      </c>
      <c r="H230" s="2" t="n">
        <v>8</v>
      </c>
      <c r="I230" s="2" t="n">
        <v>0.2</v>
      </c>
      <c r="J230" s="2" t="inlineStr">
        <is>
          <t>CARTONAGEM</t>
        </is>
      </c>
    </row>
    <row r="231" ht="24" customHeight="1">
      <c r="A231" s="4" t="inlineStr">
        <is>
          <t>CARTONAGEM</t>
        </is>
      </c>
      <c r="B231" s="2" t="n">
        <v>200273130</v>
      </c>
      <c r="C231" s="2" t="inlineStr">
        <is>
          <t>Embalagem</t>
        </is>
      </c>
      <c r="D231" s="2" t="n">
        <v>200273130</v>
      </c>
      <c r="E231" s="2" t="inlineStr">
        <is>
          <t>EMB. BASE CATEDRAL 1,30 (737X737X80)</t>
        </is>
      </c>
      <c r="F231" s="2" t="n">
        <v>1</v>
      </c>
      <c r="G231" s="2" t="inlineStr">
        <is>
          <t>caixas</t>
        </is>
      </c>
      <c r="H231" s="2" t="n">
        <v>8</v>
      </c>
      <c r="I231" s="2" t="n">
        <v>0.2</v>
      </c>
      <c r="J231" s="2" t="inlineStr">
        <is>
          <t>CARTONAGEM</t>
        </is>
      </c>
    </row>
    <row r="232" ht="24" customHeight="1">
      <c r="A232" s="4" t="inlineStr">
        <is>
          <t>CARTONAGEM</t>
        </is>
      </c>
      <c r="B232" s="2" t="n">
        <v>30006831</v>
      </c>
      <c r="C232" s="2" t="inlineStr">
        <is>
          <t>Embalagem</t>
        </is>
      </c>
      <c r="D232" s="2" t="n">
        <v>30006831</v>
      </c>
      <c r="E232" s="2" t="inlineStr">
        <is>
          <t>PAPELAO FRONTAL 560X410 - ENCOSTO GENOVA</t>
        </is>
      </c>
      <c r="F232" s="2" t="n">
        <v>1</v>
      </c>
      <c r="G232" s="2" t="inlineStr">
        <is>
          <t>caixas</t>
        </is>
      </c>
      <c r="H232" s="2" t="n">
        <v>8</v>
      </c>
      <c r="I232" s="2" t="n">
        <v>0.2</v>
      </c>
      <c r="J232" s="2" t="inlineStr">
        <is>
          <t>CARTONAGEM</t>
        </is>
      </c>
    </row>
    <row r="233" ht="24" customHeight="1">
      <c r="A233" s="4" t="inlineStr">
        <is>
          <t>CARTONAGEM</t>
        </is>
      </c>
      <c r="B233" s="2" t="n">
        <v>200163130</v>
      </c>
      <c r="C233" s="2" t="inlineStr">
        <is>
          <t>Embalagem</t>
        </is>
      </c>
      <c r="D233" s="2" t="n">
        <v>200163130</v>
      </c>
      <c r="E233" s="2" t="inlineStr">
        <is>
          <t>EMB. MESA RECIFE 1,60 (1635X834X40) EMENDADA</t>
        </is>
      </c>
      <c r="F233" s="2" t="n">
        <v>1</v>
      </c>
      <c r="G233" s="2" t="inlineStr">
        <is>
          <t>caixas</t>
        </is>
      </c>
      <c r="H233" s="2" t="n">
        <v>8</v>
      </c>
      <c r="I233" s="2" t="n">
        <v>0.2</v>
      </c>
      <c r="J233" s="2" t="inlineStr">
        <is>
          <t>CARTONAGEM</t>
        </is>
      </c>
    </row>
    <row r="234" ht="24" customHeight="1">
      <c r="A234" s="4" t="inlineStr">
        <is>
          <t>CARTONAGEM</t>
        </is>
      </c>
      <c r="B234" s="2" t="n">
        <v>200306130</v>
      </c>
      <c r="C234" s="2" t="inlineStr">
        <is>
          <t>Embalagem</t>
        </is>
      </c>
      <c r="D234" s="2" t="n">
        <v>200306130</v>
      </c>
      <c r="E234" s="2" t="inlineStr">
        <is>
          <t>EMB BASE GENOVA 1,36/1,60 (1610X125X193)</t>
        </is>
      </c>
      <c r="F234" s="2" t="n">
        <v>1</v>
      </c>
      <c r="G234" s="2" t="inlineStr">
        <is>
          <t>caixas</t>
        </is>
      </c>
      <c r="H234" s="2" t="n">
        <v>8</v>
      </c>
      <c r="I234" s="2" t="n">
        <v>0.2</v>
      </c>
      <c r="J234" s="2" t="inlineStr">
        <is>
          <t>CARTONAGEM</t>
        </is>
      </c>
    </row>
    <row r="235" ht="24" customHeight="1">
      <c r="A235" s="4" t="inlineStr">
        <is>
          <t>CARTONAGEM</t>
        </is>
      </c>
      <c r="B235" s="2" t="n">
        <v>200306131</v>
      </c>
      <c r="C235" s="2" t="inlineStr">
        <is>
          <t>Embalagem</t>
        </is>
      </c>
      <c r="D235" s="2" t="n">
        <v>200306131</v>
      </c>
      <c r="E235" s="2" t="inlineStr">
        <is>
          <t>EMB ACESSRIOS PE GENOVA (200X150X50)</t>
        </is>
      </c>
      <c r="F235" s="2" t="n">
        <v>1</v>
      </c>
      <c r="G235" s="2" t="inlineStr">
        <is>
          <t>caixas</t>
        </is>
      </c>
      <c r="H235" s="2" t="n">
        <v>8</v>
      </c>
      <c r="I235" s="2" t="n">
        <v>0.2</v>
      </c>
      <c r="J235" s="2" t="inlineStr">
        <is>
          <t>CARTONAGEM</t>
        </is>
      </c>
    </row>
    <row r="236" ht="24" customHeight="1">
      <c r="A236" s="4" t="inlineStr">
        <is>
          <t>CARTONAGEM</t>
        </is>
      </c>
      <c r="B236" s="2" t="n">
        <v>200306230</v>
      </c>
      <c r="C236" s="2" t="inlineStr">
        <is>
          <t>Embalagem</t>
        </is>
      </c>
      <c r="D236" s="2" t="n">
        <v>200306230</v>
      </c>
      <c r="E236" s="2" t="inlineStr">
        <is>
          <t>EMB. BASE GENOVA 1,80 (1635X120X193)</t>
        </is>
      </c>
      <c r="F236" s="2" t="n">
        <v>1</v>
      </c>
      <c r="G236" s="2" t="inlineStr">
        <is>
          <t>caixas</t>
        </is>
      </c>
      <c r="H236" s="2" t="n">
        <v>8</v>
      </c>
      <c r="I236" s="2" t="n">
        <v>0.2</v>
      </c>
      <c r="J236" s="2" t="inlineStr">
        <is>
          <t>CARTONAGEM</t>
        </is>
      </c>
    </row>
    <row r="237" ht="24" customHeight="1">
      <c r="A237" s="4" t="inlineStr">
        <is>
          <t>CARTONAGEM</t>
        </is>
      </c>
      <c r="B237" s="2" t="n">
        <v>30007332</v>
      </c>
      <c r="C237" s="2" t="inlineStr">
        <is>
          <t>Embalagem</t>
        </is>
      </c>
      <c r="D237" s="2" t="n">
        <v>30007332</v>
      </c>
      <c r="E237" s="2" t="inlineStr">
        <is>
          <t>EMB. CANT. CADEIRA MANAUS LOOMBER (502X500X</t>
        </is>
      </c>
      <c r="F237" s="2" t="n">
        <v>1</v>
      </c>
      <c r="G237" s="2" t="inlineStr">
        <is>
          <t>caixas</t>
        </is>
      </c>
      <c r="H237" s="2" t="n">
        <v>8</v>
      </c>
      <c r="I237" s="2" t="n">
        <v>0.2</v>
      </c>
      <c r="J237" s="2" t="inlineStr">
        <is>
          <t>CARTONAGEM</t>
        </is>
      </c>
    </row>
    <row r="238" ht="24" customHeight="1">
      <c r="A238" s="4" t="inlineStr">
        <is>
          <t>CARTONAGEM</t>
        </is>
      </c>
      <c r="B238" s="2" t="n">
        <v>30007330</v>
      </c>
      <c r="C238" s="2" t="inlineStr">
        <is>
          <t>Embalagem</t>
        </is>
      </c>
      <c r="D238" s="2" t="n">
        <v>30007330</v>
      </c>
      <c r="E238" s="2" t="inlineStr">
        <is>
          <t>EMB. CADEIRAS MANAUS LOOMBER (1055X442X100)</t>
        </is>
      </c>
      <c r="F238" s="2" t="n">
        <v>1</v>
      </c>
      <c r="G238" s="2" t="inlineStr">
        <is>
          <t>caixas</t>
        </is>
      </c>
      <c r="H238" s="2" t="n">
        <v>8</v>
      </c>
      <c r="I238" s="2" t="n">
        <v>0.2</v>
      </c>
      <c r="J238" s="2" t="inlineStr">
        <is>
          <t>CARTONAGEM</t>
        </is>
      </c>
    </row>
    <row r="239" ht="24" customHeight="1">
      <c r="A239" s="4" t="inlineStr">
        <is>
          <t>CARTONAGEM</t>
        </is>
      </c>
      <c r="B239" s="2" t="n">
        <v>30007432</v>
      </c>
      <c r="C239" s="2" t="inlineStr">
        <is>
          <t>Embalagem</t>
        </is>
      </c>
      <c r="D239" s="2" t="n">
        <v>30007432</v>
      </c>
      <c r="E239" s="2" t="inlineStr">
        <is>
          <t>EMB. TRAVESSA CADEIRA BRASILIA (435X435X50)</t>
        </is>
      </c>
      <c r="F239" s="2" t="n">
        <v>1</v>
      </c>
      <c r="G239" s="2" t="inlineStr">
        <is>
          <t>caixas</t>
        </is>
      </c>
      <c r="H239" s="2" t="n">
        <v>8</v>
      </c>
      <c r="I239" s="2" t="n">
        <v>0.2</v>
      </c>
      <c r="J239" s="2" t="inlineStr">
        <is>
          <t>CARTONAGEM</t>
        </is>
      </c>
    </row>
    <row r="240" ht="24" customHeight="1">
      <c r="A240" s="4" t="inlineStr">
        <is>
          <t>CARTONAGEM</t>
        </is>
      </c>
      <c r="B240" s="2" t="n">
        <v>30007430</v>
      </c>
      <c r="C240" s="2" t="inlineStr">
        <is>
          <t>Embalagem</t>
        </is>
      </c>
      <c r="D240" s="2" t="n">
        <v>30007430</v>
      </c>
      <c r="E240" s="2" t="inlineStr">
        <is>
          <t>EMB. CADEIRAS BRASILIA LOOMBER (975X440X83)</t>
        </is>
      </c>
      <c r="F240" s="2" t="n">
        <v>1</v>
      </c>
      <c r="G240" s="2" t="inlineStr">
        <is>
          <t>caixas</t>
        </is>
      </c>
      <c r="H240" s="2" t="n">
        <v>8</v>
      </c>
      <c r="I240" s="2" t="n">
        <v>0.2</v>
      </c>
      <c r="J240" s="2" t="inlineStr">
        <is>
          <t>CARTONAGEM</t>
        </is>
      </c>
    </row>
    <row r="241" ht="24" customHeight="1">
      <c r="A241" s="4" t="inlineStr">
        <is>
          <t>CARTONAGEM</t>
        </is>
      </c>
      <c r="B241" s="2" t="n">
        <v>20055030</v>
      </c>
      <c r="C241" s="2" t="inlineStr">
        <is>
          <t>Embalagem</t>
        </is>
      </c>
      <c r="D241" s="2" t="n">
        <v>20055030</v>
      </c>
      <c r="E241" s="2" t="inlineStr">
        <is>
          <t>EMB BASE AMBAR 1,03 (990X160X93)</t>
        </is>
      </c>
      <c r="F241" s="2" t="n">
        <v>1</v>
      </c>
      <c r="G241" s="2" t="inlineStr">
        <is>
          <t>caixas</t>
        </is>
      </c>
      <c r="H241" s="2" t="n">
        <v>8</v>
      </c>
      <c r="I241" s="2" t="n">
        <v>0.2</v>
      </c>
      <c r="J241" s="2" t="inlineStr">
        <is>
          <t>CARTONAGEM</t>
        </is>
      </c>
    </row>
    <row r="242" ht="24" customHeight="1">
      <c r="A242" s="4" t="inlineStr">
        <is>
          <t>CARTONAGEM</t>
        </is>
      </c>
      <c r="B242" s="2" t="n">
        <v>200556130</v>
      </c>
      <c r="C242" s="2" t="inlineStr">
        <is>
          <t>Embalagem</t>
        </is>
      </c>
      <c r="D242" s="2" t="n">
        <v>200556130</v>
      </c>
      <c r="E242" s="2" t="inlineStr">
        <is>
          <t>EMB PES AMBAR (820X140X60)</t>
        </is>
      </c>
      <c r="F242" s="2" t="n">
        <v>1</v>
      </c>
      <c r="G242" s="2" t="inlineStr">
        <is>
          <t>caixas</t>
        </is>
      </c>
      <c r="H242" s="2" t="n">
        <v>8</v>
      </c>
      <c r="I242" s="2" t="n">
        <v>0.2</v>
      </c>
      <c r="J242" s="2" t="inlineStr">
        <is>
          <t>CARTONAGEM</t>
        </is>
      </c>
    </row>
    <row r="243" ht="24" customHeight="1">
      <c r="A243" s="4" t="inlineStr">
        <is>
          <t>CARTONAGEM</t>
        </is>
      </c>
      <c r="B243" s="2" t="n">
        <v>20055031</v>
      </c>
      <c r="C243" s="2" t="inlineStr">
        <is>
          <t>Embalagem</t>
        </is>
      </c>
      <c r="D243" s="2" t="n">
        <v>20055031</v>
      </c>
      <c r="E243" s="2" t="inlineStr">
        <is>
          <t>EMB ACESSORIOS BASE AMBAR 1,03 (170X160X60)</t>
        </is>
      </c>
      <c r="F243" s="2" t="n">
        <v>1</v>
      </c>
      <c r="G243" s="2" t="inlineStr">
        <is>
          <t>caixas</t>
        </is>
      </c>
      <c r="H243" s="2" t="n">
        <v>8</v>
      </c>
      <c r="I243" s="2" t="n">
        <v>0.2</v>
      </c>
      <c r="J243" s="2" t="inlineStr">
        <is>
          <t>CARTONAGEM</t>
        </is>
      </c>
    </row>
    <row r="244" ht="24" customHeight="1">
      <c r="A244" s="4" t="inlineStr">
        <is>
          <t>CARTONAGEM</t>
        </is>
      </c>
      <c r="B244" s="2" t="n">
        <v>20055330</v>
      </c>
      <c r="C244" s="2" t="inlineStr">
        <is>
          <t>Embalagem</t>
        </is>
      </c>
      <c r="D244" s="2" t="n">
        <v>20055330</v>
      </c>
      <c r="E244" s="2" t="inlineStr">
        <is>
          <t>EMB TRAVESSAS AMBAR 1,36 (1120X80X100)</t>
        </is>
      </c>
      <c r="F244" s="2" t="n">
        <v>1</v>
      </c>
      <c r="G244" s="2" t="inlineStr">
        <is>
          <t>caixas</t>
        </is>
      </c>
      <c r="H244" s="2" t="n">
        <v>8</v>
      </c>
      <c r="I244" s="2" t="n">
        <v>0.2</v>
      </c>
      <c r="J244" s="2" t="inlineStr">
        <is>
          <t>CARTONAGEM</t>
        </is>
      </c>
    </row>
    <row r="245" ht="24" customHeight="1">
      <c r="A245" s="4" t="inlineStr">
        <is>
          <t>CARTONAGEM</t>
        </is>
      </c>
      <c r="B245" s="2" t="n">
        <v>20055231</v>
      </c>
      <c r="C245" s="2" t="inlineStr">
        <is>
          <t>Embalagem</t>
        </is>
      </c>
      <c r="D245" s="2" t="n">
        <v>20055231</v>
      </c>
      <c r="E245" s="2" t="inlineStr">
        <is>
          <t>EMB ACESSORIOS AMBAR (100X80X75)</t>
        </is>
      </c>
      <c r="F245" s="2" t="n">
        <v>1</v>
      </c>
      <c r="G245" s="2" t="inlineStr">
        <is>
          <t>caixas</t>
        </is>
      </c>
      <c r="H245" s="2" t="n">
        <v>8</v>
      </c>
      <c r="I245" s="2" t="n">
        <v>0.2</v>
      </c>
      <c r="J245" s="2" t="inlineStr">
        <is>
          <t>CARTONAGEM</t>
        </is>
      </c>
    </row>
    <row r="246" ht="24" customHeight="1">
      <c r="A246" s="4" t="inlineStr">
        <is>
          <t>CARTONAGEM</t>
        </is>
      </c>
      <c r="B246" s="2" t="n">
        <v>200556131</v>
      </c>
      <c r="C246" s="2" t="inlineStr">
        <is>
          <t>Embalagem</t>
        </is>
      </c>
      <c r="D246" s="2" t="n">
        <v>200556131</v>
      </c>
      <c r="E246" s="2" t="inlineStr">
        <is>
          <t>EMB TRAVESSAS AMBAR 1,60 (1450X80X75)</t>
        </is>
      </c>
      <c r="F246" s="2" t="n">
        <v>1</v>
      </c>
      <c r="G246" s="2" t="inlineStr">
        <is>
          <t>caixas</t>
        </is>
      </c>
      <c r="H246" s="2" t="n">
        <v>8</v>
      </c>
      <c r="I246" s="2" t="n">
        <v>0.2</v>
      </c>
      <c r="J246" s="2" t="inlineStr">
        <is>
          <t>CARTONAGEM</t>
        </is>
      </c>
    </row>
    <row r="247" ht="24" customHeight="1">
      <c r="A247" s="4" t="inlineStr">
        <is>
          <t>CARTONAGEM</t>
        </is>
      </c>
      <c r="B247" s="2" t="n">
        <v>200558130</v>
      </c>
      <c r="C247" s="2" t="inlineStr">
        <is>
          <t>Embalagem</t>
        </is>
      </c>
      <c r="D247" s="2" t="n">
        <v>200558130</v>
      </c>
      <c r="E247" s="2" t="inlineStr">
        <is>
          <t>EMB TRAVESSAS AMBAR 1,80 (1650X80X75)</t>
        </is>
      </c>
      <c r="F247" s="2" t="n">
        <v>1</v>
      </c>
      <c r="G247" s="2" t="inlineStr">
        <is>
          <t>caixas</t>
        </is>
      </c>
      <c r="H247" s="2" t="n">
        <v>8</v>
      </c>
      <c r="I247" s="2" t="n">
        <v>0.2</v>
      </c>
      <c r="J247" s="2" t="inlineStr">
        <is>
          <t>CARTONAGEM</t>
        </is>
      </c>
    </row>
    <row r="248" ht="24" customHeight="1">
      <c r="A248" s="4" t="inlineStr">
        <is>
          <t>CARTONAGEM</t>
        </is>
      </c>
      <c r="B248" s="2" t="n">
        <v>30009819</v>
      </c>
      <c r="C248" s="2" t="inlineStr">
        <is>
          <t>Embalagem</t>
        </is>
      </c>
      <c r="D248" s="2" t="n">
        <v>30009819</v>
      </c>
      <c r="E248" s="2" t="inlineStr">
        <is>
          <t>FUNDO 470X420 PAPELÃO - CADEIRA ATHENAS/CRE</t>
        </is>
      </c>
      <c r="F248" s="2" t="n">
        <v>1</v>
      </c>
      <c r="G248" s="2" t="inlineStr">
        <is>
          <t>caixas</t>
        </is>
      </c>
      <c r="H248" s="2" t="n">
        <v>8</v>
      </c>
      <c r="I248" s="2" t="n">
        <v>0.2</v>
      </c>
      <c r="J248" s="2" t="inlineStr">
        <is>
          <t>CARTONAGEM</t>
        </is>
      </c>
    </row>
    <row r="249" ht="24" customHeight="1">
      <c r="A249" s="4" t="inlineStr">
        <is>
          <t>CARTONAGEM</t>
        </is>
      </c>
      <c r="B249" s="2" t="n">
        <v>92014003</v>
      </c>
      <c r="C249" s="2" t="inlineStr">
        <is>
          <t>Embalagem</t>
        </is>
      </c>
      <c r="D249" s="2" t="n">
        <v>92014003</v>
      </c>
      <c r="E249" s="2" t="inlineStr">
        <is>
          <t>PAPELAO CABECEIRA BARI 1,40 (1400X70) (X7)</t>
        </is>
      </c>
      <c r="F249" s="2" t="n">
        <v>1</v>
      </c>
      <c r="G249" s="2" t="inlineStr">
        <is>
          <t>caixas</t>
        </is>
      </c>
      <c r="H249" s="2" t="n">
        <v>8</v>
      </c>
      <c r="I249" s="2" t="n">
        <v>0.2</v>
      </c>
      <c r="J249" s="2" t="inlineStr">
        <is>
          <t>CARTONAGEM</t>
        </is>
      </c>
    </row>
    <row r="250" ht="24" customHeight="1">
      <c r="A250" s="4" t="inlineStr">
        <is>
          <t>CARTONAGEM</t>
        </is>
      </c>
      <c r="B250" s="2" t="n">
        <v>92016003</v>
      </c>
      <c r="C250" s="2" t="inlineStr">
        <is>
          <t>Embalagem</t>
        </is>
      </c>
      <c r="D250" s="2" t="n">
        <v>92016003</v>
      </c>
      <c r="E250" s="2" t="inlineStr">
        <is>
          <t>PAPELAO CABECEIRA BARI 1,60 (1600X70) (X7)</t>
        </is>
      </c>
      <c r="F250" s="2" t="n">
        <v>1</v>
      </c>
      <c r="G250" s="2" t="inlineStr">
        <is>
          <t>caixas</t>
        </is>
      </c>
      <c r="H250" s="2" t="n">
        <v>8</v>
      </c>
      <c r="I250" s="2" t="n">
        <v>0.2</v>
      </c>
      <c r="J250" s="2" t="inlineStr">
        <is>
          <t>CARTONAGEM</t>
        </is>
      </c>
    </row>
    <row r="251" ht="24" customHeight="1">
      <c r="A251" s="4" t="inlineStr">
        <is>
          <t>CARTONAGEM</t>
        </is>
      </c>
      <c r="B251" s="2" t="n">
        <v>30006730</v>
      </c>
      <c r="C251" s="2" t="inlineStr">
        <is>
          <t>Embalagem</t>
        </is>
      </c>
      <c r="D251" s="2" t="n">
        <v>30006730</v>
      </c>
      <c r="E251" s="2" t="inlineStr">
        <is>
          <t>EMB. CADEIRA NASSAU (660X730X565)</t>
        </is>
      </c>
      <c r="F251" s="2" t="n">
        <v>1</v>
      </c>
      <c r="G251" s="2" t="inlineStr">
        <is>
          <t>caixas</t>
        </is>
      </c>
      <c r="H251" s="2" t="n">
        <v>8</v>
      </c>
      <c r="I251" s="2" t="n">
        <v>0.2</v>
      </c>
      <c r="J251" s="2" t="inlineStr">
        <is>
          <t>CARTONAGEM</t>
        </is>
      </c>
    </row>
    <row r="252" ht="12" customHeight="1">
      <c r="A252" s="4" t="inlineStr">
        <is>
          <t>CNC</t>
        </is>
      </c>
      <c r="B252" s="2" t="n">
        <v>200277102</v>
      </c>
      <c r="C252" s="2" t="inlineStr">
        <is>
          <t>Produto usinado</t>
        </is>
      </c>
      <c r="D252" s="2" t="n">
        <v>200277102</v>
      </c>
      <c r="E252" s="2" t="inlineStr">
        <is>
          <t>BASE 900X450X18 MDF - MESA CATEDRAL II</t>
        </is>
      </c>
      <c r="F252" s="2" t="n">
        <v>1</v>
      </c>
      <c r="G252" s="2" t="inlineStr">
        <is>
          <t>peça</t>
        </is>
      </c>
      <c r="H252" s="2" t="n">
        <v>7</v>
      </c>
      <c r="I252" s="2" t="n">
        <v>0.8100000000000001</v>
      </c>
      <c r="J252" s="2" t="inlineStr">
        <is>
          <t>CNC</t>
        </is>
      </c>
    </row>
    <row r="253" ht="12" customHeight="1">
      <c r="A253" s="4" t="inlineStr">
        <is>
          <t>CNC</t>
        </is>
      </c>
      <c r="B253" s="2" t="n">
        <v>2002861</v>
      </c>
      <c r="C253" s="2" t="inlineStr">
        <is>
          <t>Produto usinado</t>
        </is>
      </c>
      <c r="D253" s="2" t="n">
        <v>2002861</v>
      </c>
      <c r="E253" s="2" t="inlineStr">
        <is>
          <t>TAMPO OVAL 1600X900X18 - VITREO</t>
        </is>
      </c>
      <c r="F253" s="2" t="n">
        <v>1</v>
      </c>
      <c r="G253" s="2" t="inlineStr">
        <is>
          <t>peça</t>
        </is>
      </c>
      <c r="H253" s="2" t="n">
        <v>7</v>
      </c>
      <c r="I253" s="2" t="n">
        <v>0.8100000000000001</v>
      </c>
      <c r="J253" s="2" t="inlineStr">
        <is>
          <t>CNC</t>
        </is>
      </c>
    </row>
    <row r="254" ht="12" customHeight="1">
      <c r="A254" s="4" t="inlineStr">
        <is>
          <t>CNC</t>
        </is>
      </c>
      <c r="B254" s="2" t="n">
        <v>200273101</v>
      </c>
      <c r="C254" s="2" t="inlineStr">
        <is>
          <t>Produto usinado</t>
        </is>
      </c>
      <c r="D254" s="2" t="n">
        <v>200273101</v>
      </c>
      <c r="E254" s="2" t="inlineStr">
        <is>
          <t>BASE REDONDA 500X500X18 MDF - MESA CATEDRA</t>
        </is>
      </c>
      <c r="F254" s="2" t="n">
        <v>1</v>
      </c>
      <c r="G254" s="2" t="inlineStr">
        <is>
          <t>peça</t>
        </is>
      </c>
      <c r="H254" s="2" t="n">
        <v>7</v>
      </c>
      <c r="I254" s="2" t="n">
        <v>0.8100000000000001</v>
      </c>
      <c r="J254" s="2" t="inlineStr">
        <is>
          <t>CNC</t>
        </is>
      </c>
    </row>
    <row r="255" ht="12" customHeight="1">
      <c r="A255" s="4" t="inlineStr">
        <is>
          <t>CNC</t>
        </is>
      </c>
      <c r="B255" s="2" t="n">
        <v>2002881</v>
      </c>
      <c r="C255" s="2" t="inlineStr">
        <is>
          <t>Produto usinado</t>
        </is>
      </c>
      <c r="D255" s="2" t="n">
        <v>2002881</v>
      </c>
      <c r="E255" s="2" t="inlineStr">
        <is>
          <t>TAMPO OVAL 1800X900X18 - VITREO</t>
        </is>
      </c>
      <c r="F255" s="2" t="n">
        <v>1</v>
      </c>
      <c r="G255" s="2" t="inlineStr">
        <is>
          <t>peça</t>
        </is>
      </c>
      <c r="H255" s="2" t="n">
        <v>7</v>
      </c>
      <c r="I255" s="2" t="n">
        <v>0.8100000000000001</v>
      </c>
      <c r="J255" s="2" t="inlineStr">
        <is>
          <t>CNC</t>
        </is>
      </c>
    </row>
    <row r="256" ht="12" customHeight="1">
      <c r="A256" s="4" t="inlineStr">
        <is>
          <t>CNC</t>
        </is>
      </c>
      <c r="B256" s="2" t="n">
        <v>30006701</v>
      </c>
      <c r="C256" s="2" t="inlineStr">
        <is>
          <t>Produto usinado</t>
        </is>
      </c>
      <c r="D256" s="2" t="n">
        <v>30006701</v>
      </c>
      <c r="E256" s="2" t="inlineStr">
        <is>
          <t>ASSENTO 543X512X15 (15PCS) MDF -CAD NASSAU</t>
        </is>
      </c>
      <c r="F256" s="2" t="n">
        <v>1</v>
      </c>
      <c r="G256" s="2" t="inlineStr">
        <is>
          <t>peça</t>
        </is>
      </c>
      <c r="H256" s="2" t="n">
        <v>7</v>
      </c>
      <c r="I256" s="2" t="n">
        <v>0.8100000000000001</v>
      </c>
      <c r="J256" s="2" t="inlineStr">
        <is>
          <t>CNC</t>
        </is>
      </c>
    </row>
    <row r="257" ht="12" customHeight="1">
      <c r="A257" s="4" t="inlineStr">
        <is>
          <t>CNC</t>
        </is>
      </c>
      <c r="B257" s="2" t="n">
        <v>30082006</v>
      </c>
      <c r="C257" s="2" t="inlineStr">
        <is>
          <t>Produto usinado</t>
        </is>
      </c>
      <c r="D257" s="2" t="n">
        <v>30082006</v>
      </c>
      <c r="E257" s="2" t="inlineStr">
        <is>
          <t>TAMPO 900X900X18 MDF MESA SIENA 0,90X0,90</t>
        </is>
      </c>
      <c r="F257" s="2" t="n">
        <v>1</v>
      </c>
      <c r="G257" s="2" t="inlineStr">
        <is>
          <t>peça</t>
        </is>
      </c>
      <c r="H257" s="2" t="n">
        <v>7</v>
      </c>
      <c r="I257" s="2" t="n">
        <v>0.8100000000000001</v>
      </c>
      <c r="J257" s="2" t="inlineStr">
        <is>
          <t>CNC</t>
        </is>
      </c>
    </row>
    <row r="258" ht="12" customHeight="1">
      <c r="A258" s="4" t="inlineStr">
        <is>
          <t>CNC</t>
        </is>
      </c>
      <c r="B258" s="2" t="n">
        <v>30082208</v>
      </c>
      <c r="C258" s="2" t="inlineStr">
        <is>
          <t>Produto usinado</t>
        </is>
      </c>
      <c r="D258" s="2" t="n">
        <v>30082208</v>
      </c>
      <c r="E258" s="2" t="inlineStr">
        <is>
          <t>TAMPO 1200X900X18 MDF MESA SIENA 1,20X0,90</t>
        </is>
      </c>
      <c r="F258" s="2" t="n">
        <v>1</v>
      </c>
      <c r="G258" s="2" t="inlineStr">
        <is>
          <t>peça</t>
        </is>
      </c>
      <c r="H258" s="2" t="n">
        <v>7</v>
      </c>
      <c r="I258" s="2" t="n">
        <v>0.8100000000000001</v>
      </c>
      <c r="J258" s="2" t="inlineStr">
        <is>
          <t>CNC</t>
        </is>
      </c>
    </row>
    <row r="259" ht="12" customHeight="1">
      <c r="A259" s="4" t="inlineStr">
        <is>
          <t>CNC</t>
        </is>
      </c>
      <c r="B259" s="2" t="n">
        <v>30082508</v>
      </c>
      <c r="C259" s="2" t="inlineStr">
        <is>
          <t>Produto usinado</t>
        </is>
      </c>
      <c r="D259" s="2" t="n">
        <v>30082508</v>
      </c>
      <c r="E259" s="2" t="inlineStr">
        <is>
          <t>TAMPO 1600X900X18 MDF MESA SIENA 1,60X0,90</t>
        </is>
      </c>
      <c r="F259" s="2" t="n">
        <v>1</v>
      </c>
      <c r="G259" s="2" t="inlineStr">
        <is>
          <t>peça</t>
        </is>
      </c>
      <c r="H259" s="2" t="n">
        <v>7</v>
      </c>
      <c r="I259" s="2" t="n">
        <v>0.8100000000000001</v>
      </c>
      <c r="J259" s="2" t="inlineStr">
        <is>
          <t>CNC</t>
        </is>
      </c>
    </row>
    <row r="260" ht="12" customHeight="1">
      <c r="A260" s="4" t="inlineStr">
        <is>
          <t>CNC</t>
        </is>
      </c>
      <c r="B260" s="2" t="n">
        <v>30080008</v>
      </c>
      <c r="C260" s="2" t="inlineStr">
        <is>
          <t>Produto usinado</t>
        </is>
      </c>
      <c r="D260" s="2" t="n">
        <v>30080008</v>
      </c>
      <c r="E260" s="2" t="inlineStr">
        <is>
          <t>(1-7) TAMPO 1360X680X15 MDF - MESA AMST. 1,36X1</t>
        </is>
      </c>
      <c r="F260" s="2" t="n">
        <v>1</v>
      </c>
      <c r="G260" s="2" t="inlineStr">
        <is>
          <t>peça</t>
        </is>
      </c>
      <c r="H260" s="2" t="n">
        <v>7</v>
      </c>
      <c r="I260" s="2" t="n">
        <v>0.8100000000000001</v>
      </c>
      <c r="J260" s="2" t="inlineStr">
        <is>
          <t>CNC</t>
        </is>
      </c>
    </row>
    <row r="261" ht="12" customHeight="1">
      <c r="A261" s="4" t="inlineStr">
        <is>
          <t>CNC</t>
        </is>
      </c>
      <c r="B261" s="2" t="n">
        <v>30080010</v>
      </c>
      <c r="C261" s="2" t="inlineStr">
        <is>
          <t>Produto usinado</t>
        </is>
      </c>
      <c r="D261" s="2" t="n">
        <v>30080010</v>
      </c>
      <c r="E261" s="2" t="inlineStr">
        <is>
          <t>PRATO MENOR 600X600X12 MDF - MESA AMST. 1,36</t>
        </is>
      </c>
      <c r="F261" s="2" t="n">
        <v>1</v>
      </c>
      <c r="G261" s="2" t="inlineStr">
        <is>
          <t>peça</t>
        </is>
      </c>
      <c r="H261" s="2" t="n">
        <v>7</v>
      </c>
      <c r="I261" s="2" t="n">
        <v>0.8100000000000001</v>
      </c>
      <c r="J261" s="2" t="inlineStr">
        <is>
          <t>CNC</t>
        </is>
      </c>
    </row>
    <row r="262" ht="12" customHeight="1">
      <c r="A262" s="4" t="inlineStr">
        <is>
          <t>CNC</t>
        </is>
      </c>
      <c r="B262" s="2" t="n">
        <v>30080011</v>
      </c>
      <c r="C262" s="2" t="inlineStr">
        <is>
          <t>Produto usinado</t>
        </is>
      </c>
      <c r="D262" s="2" t="n">
        <v>30080011</v>
      </c>
      <c r="E262" s="2" t="inlineStr">
        <is>
          <t>PRATO MAIOR 680X680X12 MDF - MESA AMST. 1,36X</t>
        </is>
      </c>
      <c r="F262" s="2" t="n">
        <v>1</v>
      </c>
      <c r="G262" s="2" t="inlineStr">
        <is>
          <t>peça</t>
        </is>
      </c>
      <c r="H262" s="2" t="n">
        <v>7</v>
      </c>
      <c r="I262" s="2" t="n">
        <v>0.8100000000000001</v>
      </c>
      <c r="J262" s="2" t="inlineStr">
        <is>
          <t>CNC</t>
        </is>
      </c>
    </row>
    <row r="263" ht="12" customHeight="1">
      <c r="A263" s="4" t="inlineStr">
        <is>
          <t>CNC</t>
        </is>
      </c>
      <c r="B263" s="2" t="n">
        <v>30080009</v>
      </c>
      <c r="C263" s="2" t="inlineStr">
        <is>
          <t>Produto usinado</t>
        </is>
      </c>
      <c r="D263" s="2" t="n">
        <v>30080009</v>
      </c>
      <c r="E263" s="2" t="inlineStr">
        <is>
          <t>(4) MOLDURA 1360X680X12 MDF - MESA AMST. 1,36X</t>
        </is>
      </c>
      <c r="F263" s="2" t="n">
        <v>1</v>
      </c>
      <c r="G263" s="2" t="inlineStr">
        <is>
          <t>peça</t>
        </is>
      </c>
      <c r="H263" s="2" t="n">
        <v>7</v>
      </c>
      <c r="I263" s="2" t="n">
        <v>0.8100000000000001</v>
      </c>
      <c r="J263" s="2" t="inlineStr">
        <is>
          <t>CNC</t>
        </is>
      </c>
    </row>
    <row r="264" ht="12" customHeight="1">
      <c r="A264" s="4" t="inlineStr">
        <is>
          <t>CNC</t>
        </is>
      </c>
      <c r="B264" s="2" t="n">
        <v>30076007</v>
      </c>
      <c r="C264" s="2" t="inlineStr">
        <is>
          <t>Produto usinado</t>
        </is>
      </c>
      <c r="D264" s="2" t="n">
        <v>30076007</v>
      </c>
      <c r="E264" s="2" t="inlineStr">
        <is>
          <t>MOLDURA 1600X900 MDF12MM MESA AMST. 1,60X0,</t>
        </is>
      </c>
      <c r="F264" s="2" t="n">
        <v>1</v>
      </c>
      <c r="G264" s="2" t="inlineStr">
        <is>
          <t>peça</t>
        </is>
      </c>
      <c r="H264" s="2" t="n">
        <v>7</v>
      </c>
      <c r="I264" s="2" t="n">
        <v>0.8100000000000001</v>
      </c>
      <c r="J264" s="2" t="inlineStr">
        <is>
          <t>CNC</t>
        </is>
      </c>
    </row>
    <row r="265" ht="12" customHeight="1">
      <c r="A265" s="4" t="inlineStr">
        <is>
          <t>CNC</t>
        </is>
      </c>
      <c r="B265" s="2" t="n">
        <v>30076008</v>
      </c>
      <c r="C265" s="2" t="inlineStr">
        <is>
          <t>Produto usinado</t>
        </is>
      </c>
      <c r="D265" s="2" t="n">
        <v>30076008</v>
      </c>
      <c r="E265" s="2" t="inlineStr">
        <is>
          <t>TAMPO 1600X900 MDF 15MM MESA AMST. 1,60X0,90</t>
        </is>
      </c>
      <c r="F265" s="2" t="n">
        <v>1</v>
      </c>
      <c r="G265" s="2" t="inlineStr">
        <is>
          <t>peça</t>
        </is>
      </c>
      <c r="H265" s="2" t="n">
        <v>7</v>
      </c>
      <c r="I265" s="2" t="n">
        <v>0.8100000000000001</v>
      </c>
      <c r="J265" s="2" t="inlineStr">
        <is>
          <t>CNC</t>
        </is>
      </c>
    </row>
    <row r="266" ht="12" customHeight="1">
      <c r="A266" s="4" t="inlineStr">
        <is>
          <t>CNC</t>
        </is>
      </c>
      <c r="B266" s="2" t="n">
        <v>30074006</v>
      </c>
      <c r="C266" s="2" t="inlineStr">
        <is>
          <t>Produto usinado</t>
        </is>
      </c>
      <c r="D266" s="2" t="n">
        <v>30074006</v>
      </c>
      <c r="E266" s="2" t="inlineStr">
        <is>
          <t>MOLDURA 900X900 MDF 12MM - MESA AMST. 0,90X0</t>
        </is>
      </c>
      <c r="F266" s="2" t="n">
        <v>1</v>
      </c>
      <c r="G266" s="2" t="inlineStr">
        <is>
          <t>peça</t>
        </is>
      </c>
      <c r="H266" s="2" t="n">
        <v>7</v>
      </c>
      <c r="I266" s="2" t="n">
        <v>0.8100000000000001</v>
      </c>
      <c r="J266" s="2" t="inlineStr">
        <is>
          <t>CNC</t>
        </is>
      </c>
    </row>
    <row r="267" ht="12" customHeight="1">
      <c r="A267" s="4" t="inlineStr">
        <is>
          <t>CNC</t>
        </is>
      </c>
      <c r="B267" s="2" t="n">
        <v>30074008</v>
      </c>
      <c r="C267" s="2" t="inlineStr">
        <is>
          <t>Produto usinado</t>
        </is>
      </c>
      <c r="D267" s="2" t="n">
        <v>30074008</v>
      </c>
      <c r="E267" s="2" t="inlineStr">
        <is>
          <t>TAMPO 900X900 MDF 15MM - MESA AMST. 0,90X0,90</t>
        </is>
      </c>
      <c r="F267" s="2" t="n">
        <v>1</v>
      </c>
      <c r="G267" s="2" t="inlineStr">
        <is>
          <t>peça</t>
        </is>
      </c>
      <c r="H267" s="2" t="n">
        <v>7</v>
      </c>
      <c r="I267" s="2" t="n">
        <v>0.8100000000000001</v>
      </c>
      <c r="J267" s="2" t="inlineStr">
        <is>
          <t>CNC</t>
        </is>
      </c>
    </row>
    <row r="268" ht="12" customHeight="1">
      <c r="A268" s="4" t="inlineStr">
        <is>
          <t>CNC</t>
        </is>
      </c>
      <c r="B268" s="2" t="n">
        <v>30008004</v>
      </c>
      <c r="C268" s="2" t="inlineStr">
        <is>
          <t>Produto usinado</t>
        </is>
      </c>
      <c r="D268" s="2" t="n">
        <v>30008004</v>
      </c>
      <c r="E268" s="2" t="inlineStr">
        <is>
          <t>CAVALETE MDF 18MM - CADEIRA AMSTERDAM</t>
        </is>
      </c>
      <c r="F268" s="2" t="n">
        <v>1</v>
      </c>
      <c r="G268" s="2" t="inlineStr">
        <is>
          <t>peça</t>
        </is>
      </c>
      <c r="H268" s="2" t="n">
        <v>7</v>
      </c>
      <c r="I268" s="2" t="n">
        <v>0.8100000000000001</v>
      </c>
      <c r="J268" s="2" t="inlineStr">
        <is>
          <t>CNC</t>
        </is>
      </c>
    </row>
    <row r="269" ht="12" customHeight="1">
      <c r="A269" s="4" t="inlineStr">
        <is>
          <t>CNC</t>
        </is>
      </c>
      <c r="B269" s="2" t="n">
        <v>30002201</v>
      </c>
      <c r="C269" s="2" t="inlineStr">
        <is>
          <t>Produto usinado</t>
        </is>
      </c>
      <c r="D269" s="2" t="n">
        <v>30002201</v>
      </c>
      <c r="E269" s="2" t="inlineStr">
        <is>
          <t>CAVALETE MDF 18MM - CADEIRA MIAMI</t>
        </is>
      </c>
      <c r="F269" s="2" t="n">
        <v>1</v>
      </c>
      <c r="G269" s="2" t="inlineStr">
        <is>
          <t>peça</t>
        </is>
      </c>
      <c r="H269" s="2" t="n">
        <v>7</v>
      </c>
      <c r="I269" s="2" t="n">
        <v>0.8100000000000001</v>
      </c>
      <c r="J269" s="2" t="inlineStr">
        <is>
          <t>CNC</t>
        </is>
      </c>
    </row>
    <row r="270" ht="12" customHeight="1">
      <c r="A270" s="4" t="inlineStr">
        <is>
          <t>CNC</t>
        </is>
      </c>
      <c r="B270" s="2" t="n">
        <v>30004001</v>
      </c>
      <c r="C270" s="2" t="inlineStr">
        <is>
          <t>Produto usinado</t>
        </is>
      </c>
      <c r="D270" s="2" t="n">
        <v>30004001</v>
      </c>
      <c r="E270" s="2" t="inlineStr">
        <is>
          <t>CAVALETE MDF 18MM - CADEIRA ROMA</t>
        </is>
      </c>
      <c r="F270" s="2" t="n">
        <v>1</v>
      </c>
      <c r="G270" s="2" t="inlineStr">
        <is>
          <t>peça</t>
        </is>
      </c>
      <c r="H270" s="2" t="n">
        <v>7</v>
      </c>
      <c r="I270" s="2" t="n">
        <v>0.8100000000000001</v>
      </c>
      <c r="J270" s="2" t="inlineStr">
        <is>
          <t>CNC</t>
        </is>
      </c>
    </row>
    <row r="271" ht="12" customHeight="1">
      <c r="A271" s="4" t="inlineStr">
        <is>
          <t>CNC</t>
        </is>
      </c>
      <c r="B271" s="2" t="n">
        <v>30020020</v>
      </c>
      <c r="C271" s="2" t="inlineStr">
        <is>
          <t>Produto usinado</t>
        </is>
      </c>
      <c r="D271" s="2" t="n">
        <v>30020020</v>
      </c>
      <c r="E271" s="2" t="inlineStr">
        <is>
          <t>MOLDURA 1360X680X12 MDF - MESA LISSE 1,36X1,361</t>
        </is>
      </c>
      <c r="F271" s="2" t="n">
        <v>1</v>
      </c>
      <c r="G271" s="2" t="inlineStr">
        <is>
          <t>peça</t>
        </is>
      </c>
      <c r="H271" s="2" t="n">
        <v>7</v>
      </c>
      <c r="I271" s="2" t="n">
        <v>0.8100000000000001</v>
      </c>
      <c r="J271" s="2" t="inlineStr">
        <is>
          <t>CNC</t>
        </is>
      </c>
    </row>
    <row r="272" ht="12" customHeight="1">
      <c r="A272" s="4" t="inlineStr">
        <is>
          <t>CNC</t>
        </is>
      </c>
      <c r="B272" s="2" t="n">
        <v>30020023</v>
      </c>
      <c r="C272" s="2" t="inlineStr">
        <is>
          <t>Produto usinado</t>
        </is>
      </c>
      <c r="D272" s="2" t="n">
        <v>30020023</v>
      </c>
      <c r="E272" s="2" t="inlineStr">
        <is>
          <t>PRATO MENOR 600X600X12 MDF - MESA LISSE 1,36X1</t>
        </is>
      </c>
      <c r="F272" s="2" t="n">
        <v>1</v>
      </c>
      <c r="G272" s="2" t="inlineStr">
        <is>
          <t>peça</t>
        </is>
      </c>
      <c r="H272" s="2" t="n">
        <v>7</v>
      </c>
      <c r="I272" s="2" t="n">
        <v>0.8100000000000001</v>
      </c>
      <c r="J272" s="2" t="inlineStr">
        <is>
          <t>CNC</t>
        </is>
      </c>
    </row>
    <row r="273" ht="12" customHeight="1">
      <c r="A273" s="4" t="inlineStr">
        <is>
          <t>CNC</t>
        </is>
      </c>
      <c r="B273" s="2" t="n">
        <v>30020025</v>
      </c>
      <c r="C273" s="2" t="inlineStr">
        <is>
          <t>Produto usinado</t>
        </is>
      </c>
      <c r="D273" s="2" t="n">
        <v>30020025</v>
      </c>
      <c r="E273" s="2" t="inlineStr">
        <is>
          <t>PRATO MAIOR 680X680X12 MDF - MESA LISSE 1,36X  1</t>
        </is>
      </c>
      <c r="F273" s="2" t="n">
        <v>1</v>
      </c>
      <c r="G273" s="2" t="inlineStr">
        <is>
          <t>peça</t>
        </is>
      </c>
      <c r="H273" s="2" t="n">
        <v>7</v>
      </c>
      <c r="I273" s="2" t="n">
        <v>0.8100000000000001</v>
      </c>
      <c r="J273" s="2" t="inlineStr">
        <is>
          <t>CNC</t>
        </is>
      </c>
    </row>
    <row r="274" ht="12" customHeight="1">
      <c r="A274" s="4" t="inlineStr">
        <is>
          <t>CNC</t>
        </is>
      </c>
      <c r="B274" s="2" t="n">
        <v>30008004</v>
      </c>
      <c r="C274" s="2" t="inlineStr">
        <is>
          <t>Produto usinado</t>
        </is>
      </c>
      <c r="D274" s="2" t="n">
        <v>30008004</v>
      </c>
      <c r="E274" s="2" t="inlineStr">
        <is>
          <t>CAVALETE MDF 18MM - CADEIRA AMSTERDAM           1</t>
        </is>
      </c>
      <c r="F274" s="2" t="n">
        <v>1</v>
      </c>
      <c r="G274" s="2" t="inlineStr">
        <is>
          <t>peça</t>
        </is>
      </c>
      <c r="H274" s="2" t="n">
        <v>7</v>
      </c>
      <c r="I274" s="2" t="n">
        <v>0.8100000000000001</v>
      </c>
      <c r="J274" s="2" t="inlineStr">
        <is>
          <t>CNC</t>
        </is>
      </c>
    </row>
    <row r="275" ht="12" customHeight="1">
      <c r="A275" s="4" t="inlineStr">
        <is>
          <t>CNC</t>
        </is>
      </c>
      <c r="B275" s="2" t="n">
        <v>30004510</v>
      </c>
      <c r="C275" s="2" t="inlineStr">
        <is>
          <t>Produto usinado</t>
        </is>
      </c>
      <c r="D275" s="2" t="n">
        <v>30004510</v>
      </c>
      <c r="E275" s="2" t="inlineStr">
        <is>
          <t>CAVALETE MDF 25MM - CADEIRA PARIS                       1</t>
        </is>
      </c>
      <c r="F275" s="2" t="n">
        <v>1</v>
      </c>
      <c r="G275" s="2" t="inlineStr">
        <is>
          <t>peça</t>
        </is>
      </c>
      <c r="H275" s="2" t="n">
        <v>7</v>
      </c>
      <c r="I275" s="2" t="n">
        <v>0.8100000000000001</v>
      </c>
      <c r="J275" s="2" t="inlineStr">
        <is>
          <t>CNC</t>
        </is>
      </c>
    </row>
    <row r="276" ht="12" customHeight="1">
      <c r="A276" s="4" t="inlineStr">
        <is>
          <t>CNC</t>
        </is>
      </c>
      <c r="B276" s="2" t="n">
        <v>30002010</v>
      </c>
      <c r="C276" s="2" t="inlineStr">
        <is>
          <t>Produto usinado</t>
        </is>
      </c>
      <c r="D276" s="2" t="n">
        <v>30002010</v>
      </c>
      <c r="E276" s="2" t="inlineStr">
        <is>
          <t>CAVALETE MDF 18MM - CADEIRA LISSE                       1</t>
        </is>
      </c>
      <c r="F276" s="2" t="n">
        <v>1</v>
      </c>
      <c r="G276" s="2" t="inlineStr">
        <is>
          <t>peça</t>
        </is>
      </c>
      <c r="H276" s="2" t="n">
        <v>7</v>
      </c>
      <c r="I276" s="2" t="n">
        <v>0.8100000000000001</v>
      </c>
      <c r="J276" s="2" t="inlineStr">
        <is>
          <t>CNC</t>
        </is>
      </c>
    </row>
    <row r="277" ht="12" customHeight="1">
      <c r="A277" s="4" t="inlineStr">
        <is>
          <t>CNC</t>
        </is>
      </c>
      <c r="B277" s="2" t="n">
        <v>30082008</v>
      </c>
      <c r="C277" s="2" t="inlineStr">
        <is>
          <t>Produto usinado</t>
        </is>
      </c>
      <c r="D277" s="2" t="n">
        <v>30082008</v>
      </c>
      <c r="E277" s="2" t="inlineStr">
        <is>
          <t>TAMPO 1200X600X15 MDF - MESA AMST. 1,20X1,20    1</t>
        </is>
      </c>
      <c r="F277" s="2" t="n">
        <v>1</v>
      </c>
      <c r="G277" s="2" t="inlineStr">
        <is>
          <t>peça</t>
        </is>
      </c>
      <c r="H277" s="2" t="n">
        <v>7</v>
      </c>
      <c r="I277" s="2" t="n">
        <v>0.8100000000000001</v>
      </c>
      <c r="J277" s="2" t="inlineStr">
        <is>
          <t>CNC</t>
        </is>
      </c>
    </row>
    <row r="278" ht="12" customHeight="1">
      <c r="A278" s="4" t="inlineStr">
        <is>
          <t>CNC</t>
        </is>
      </c>
      <c r="B278" s="2" t="n">
        <v>30082009</v>
      </c>
      <c r="C278" s="2" t="inlineStr">
        <is>
          <t>Produto usinado</t>
        </is>
      </c>
      <c r="D278" s="2" t="n">
        <v>30082009</v>
      </c>
      <c r="E278" s="2" t="inlineStr">
        <is>
          <t>MOLDURA 1200X600X12 MDF - MESA AMST. 1,20X1,2 1</t>
        </is>
      </c>
      <c r="F278" s="2" t="n">
        <v>1</v>
      </c>
      <c r="G278" s="2" t="inlineStr">
        <is>
          <t>peça</t>
        </is>
      </c>
      <c r="H278" s="2" t="n">
        <v>7</v>
      </c>
      <c r="I278" s="2" t="n">
        <v>0.8100000000000001</v>
      </c>
      <c r="J278" s="2" t="inlineStr">
        <is>
          <t>CNC</t>
        </is>
      </c>
    </row>
    <row r="279" ht="12" customHeight="1">
      <c r="A279" s="4" t="inlineStr">
        <is>
          <t>CNC</t>
        </is>
      </c>
      <c r="B279" s="2" t="n">
        <v>30052001</v>
      </c>
      <c r="C279" s="2" t="inlineStr">
        <is>
          <t>Produto usinado</t>
        </is>
      </c>
      <c r="D279" s="2" t="n">
        <v>30052001</v>
      </c>
      <c r="E279" s="2" t="inlineStr">
        <is>
          <t>TAMPO OVAL 1200X900X25 MDF - MESA PARIS           1</t>
        </is>
      </c>
      <c r="F279" s="2" t="n">
        <v>1</v>
      </c>
      <c r="G279" s="2" t="inlineStr">
        <is>
          <t>peça</t>
        </is>
      </c>
      <c r="H279" s="2" t="n">
        <v>7</v>
      </c>
      <c r="I279" s="2" t="n">
        <v>0.8100000000000001</v>
      </c>
      <c r="J279" s="2" t="inlineStr">
        <is>
          <t>CNC</t>
        </is>
      </c>
    </row>
    <row r="280" ht="12" customHeight="1">
      <c r="A280" s="4" t="inlineStr">
        <is>
          <t>CNC</t>
        </is>
      </c>
      <c r="B280" s="2" t="n">
        <v>30083208</v>
      </c>
      <c r="C280" s="2" t="inlineStr">
        <is>
          <t>Produto usinado</t>
        </is>
      </c>
      <c r="D280" s="2" t="n">
        <v>30083208</v>
      </c>
      <c r="E280" s="2" t="inlineStr">
        <is>
          <t>TAMPO 1200X900X18 MDF MESA SIENA 1,20X0,90      1</t>
        </is>
      </c>
      <c r="F280" s="2" t="n">
        <v>1</v>
      </c>
      <c r="G280" s="2" t="inlineStr">
        <is>
          <t>peça</t>
        </is>
      </c>
      <c r="H280" s="2" t="n">
        <v>7</v>
      </c>
      <c r="I280" s="2" t="n">
        <v>0.8100000000000001</v>
      </c>
      <c r="J280" s="2" t="inlineStr">
        <is>
          <t>CNC</t>
        </is>
      </c>
    </row>
    <row r="281" ht="12" customHeight="1">
      <c r="A281" s="4" t="inlineStr">
        <is>
          <t>CNC</t>
        </is>
      </c>
      <c r="B281" s="2" t="n">
        <v>30032107</v>
      </c>
      <c r="C281" s="2" t="inlineStr">
        <is>
          <t>Produto usinado</t>
        </is>
      </c>
      <c r="D281" s="2" t="n">
        <v>30032107</v>
      </c>
      <c r="E281" s="2" t="inlineStr">
        <is>
          <t>TAMPO VIDRO 1200X900X25 MDF-MESA VIENA           1</t>
        </is>
      </c>
      <c r="F281" s="2" t="n">
        <v>1</v>
      </c>
      <c r="G281" s="2" t="inlineStr">
        <is>
          <t>peça</t>
        </is>
      </c>
      <c r="H281" s="2" t="n">
        <v>7</v>
      </c>
      <c r="I281" s="2" t="n">
        <v>0.8100000000000001</v>
      </c>
      <c r="J281" s="2" t="inlineStr">
        <is>
          <t>CNC</t>
        </is>
      </c>
    </row>
    <row r="282" ht="12" customHeight="1">
      <c r="A282" s="4" t="inlineStr">
        <is>
          <t>CNC</t>
        </is>
      </c>
      <c r="B282" s="2" t="n">
        <v>30034107</v>
      </c>
      <c r="C282" s="2" t="inlineStr">
        <is>
          <t>Produto usinado</t>
        </is>
      </c>
      <c r="D282" s="2" t="n">
        <v>30034107</v>
      </c>
      <c r="E282" s="2" t="inlineStr">
        <is>
          <t>TAMPO VIDRO 1350X900X25 MDF-MESA VIENA           1</t>
        </is>
      </c>
      <c r="F282" s="2" t="n">
        <v>1</v>
      </c>
      <c r="G282" s="2" t="inlineStr">
        <is>
          <t>peça</t>
        </is>
      </c>
      <c r="H282" s="2" t="n">
        <v>7</v>
      </c>
      <c r="I282" s="2" t="n">
        <v>0.8100000000000001</v>
      </c>
      <c r="J282" s="2" t="inlineStr">
        <is>
          <t>CNC</t>
        </is>
      </c>
    </row>
    <row r="283" ht="12" customHeight="1">
      <c r="A283" s="4" t="inlineStr">
        <is>
          <t>CNC</t>
        </is>
      </c>
      <c r="B283" s="2" t="n">
        <v>30036107</v>
      </c>
      <c r="C283" s="2" t="inlineStr">
        <is>
          <t>Produto usinado</t>
        </is>
      </c>
      <c r="D283" s="2" t="n">
        <v>30036107</v>
      </c>
      <c r="E283" s="2" t="inlineStr">
        <is>
          <t>TAMPO VIDRO 1600X900X25 MDF-MESA VIENA           1</t>
        </is>
      </c>
      <c r="F283" s="2" t="n">
        <v>1</v>
      </c>
      <c r="G283" s="2" t="inlineStr">
        <is>
          <t>peça</t>
        </is>
      </c>
      <c r="H283" s="2" t="n">
        <v>7</v>
      </c>
      <c r="I283" s="2" t="n">
        <v>0.8100000000000001</v>
      </c>
      <c r="J283" s="2" t="inlineStr">
        <is>
          <t>CNC</t>
        </is>
      </c>
    </row>
    <row r="284" ht="12" customHeight="1">
      <c r="A284" s="4" t="inlineStr">
        <is>
          <t>CNC</t>
        </is>
      </c>
      <c r="B284" s="2" t="n">
        <v>30030107</v>
      </c>
      <c r="C284" s="2" t="inlineStr">
        <is>
          <t>Produto usinado</t>
        </is>
      </c>
      <c r="D284" s="2" t="n">
        <v>30030107</v>
      </c>
      <c r="E284" s="2" t="inlineStr">
        <is>
          <t>TAMPO VIDRO 1800X900X25 MDF-MESA VIENA           1</t>
        </is>
      </c>
      <c r="F284" s="2" t="n">
        <v>1</v>
      </c>
      <c r="G284" s="2" t="inlineStr">
        <is>
          <t>peça</t>
        </is>
      </c>
      <c r="H284" s="2" t="n">
        <v>7</v>
      </c>
      <c r="I284" s="2" t="n">
        <v>0.8100000000000001</v>
      </c>
      <c r="J284" s="2" t="inlineStr">
        <is>
          <t>CNC</t>
        </is>
      </c>
    </row>
    <row r="285" ht="12" customHeight="1">
      <c r="A285" s="4" t="inlineStr">
        <is>
          <t>CNC</t>
        </is>
      </c>
      <c r="B285" s="2" t="n">
        <v>3008997</v>
      </c>
      <c r="C285" s="2" t="inlineStr">
        <is>
          <t>Produto usinado</t>
        </is>
      </c>
      <c r="D285" s="2" t="n">
        <v>3008997</v>
      </c>
      <c r="E285" s="2" t="inlineStr">
        <is>
          <t>FLORENÇA / SIENA VITREO 1,60 V2/2                            1</t>
        </is>
      </c>
      <c r="F285" s="2" t="n">
        <v>1</v>
      </c>
      <c r="G285" s="2" t="inlineStr">
        <is>
          <t>peça</t>
        </is>
      </c>
      <c r="H285" s="2" t="n">
        <v>7</v>
      </c>
      <c r="I285" s="2" t="n">
        <v>0.8100000000000001</v>
      </c>
      <c r="J285" s="2" t="inlineStr">
        <is>
          <t>CNC</t>
        </is>
      </c>
    </row>
    <row r="286" ht="12" customHeight="1">
      <c r="A286" s="4" t="inlineStr">
        <is>
          <t>CNC</t>
        </is>
      </c>
      <c r="B286" s="2" t="n">
        <v>30083101</v>
      </c>
      <c r="C286" s="2" t="inlineStr">
        <is>
          <t>Produto usinado</t>
        </is>
      </c>
      <c r="D286" s="2" t="n">
        <v>30083101</v>
      </c>
      <c r="E286" s="2" t="inlineStr">
        <is>
          <t>TAMPO 900X900X18 MDF VITREO - MESA FLORENÇA 1</t>
        </is>
      </c>
      <c r="F286" s="2" t="n">
        <v>1</v>
      </c>
      <c r="G286" s="2" t="inlineStr">
        <is>
          <t>peça</t>
        </is>
      </c>
      <c r="H286" s="2" t="n">
        <v>7</v>
      </c>
      <c r="I286" s="2" t="n">
        <v>0.8100000000000001</v>
      </c>
      <c r="J286" s="2" t="inlineStr">
        <is>
          <t>CNC</t>
        </is>
      </c>
    </row>
    <row r="287" ht="12" customHeight="1">
      <c r="A287" s="4" t="inlineStr">
        <is>
          <t>CNC</t>
        </is>
      </c>
      <c r="B287" s="2" t="n">
        <v>30083301</v>
      </c>
      <c r="C287" s="2" t="inlineStr">
        <is>
          <t>Produto usinado</t>
        </is>
      </c>
      <c r="D287" s="2" t="n">
        <v>30083301</v>
      </c>
      <c r="E287" s="2" t="inlineStr">
        <is>
          <t>TAMPO 1200X900X18 MDF VITREO - MESA FLORENÇ 1</t>
        </is>
      </c>
      <c r="F287" s="2" t="n">
        <v>1</v>
      </c>
      <c r="G287" s="2" t="inlineStr">
        <is>
          <t>peça</t>
        </is>
      </c>
      <c r="H287" s="2" t="n">
        <v>7</v>
      </c>
      <c r="I287" s="2" t="n">
        <v>0.8100000000000001</v>
      </c>
      <c r="J287" s="2" t="inlineStr">
        <is>
          <t>CNC</t>
        </is>
      </c>
    </row>
    <row r="288" ht="12" customHeight="1">
      <c r="A288" s="4" t="inlineStr">
        <is>
          <t>CNC</t>
        </is>
      </c>
      <c r="B288" s="2" t="n">
        <v>30082401</v>
      </c>
      <c r="C288" s="2" t="inlineStr">
        <is>
          <t>Produto usinado</t>
        </is>
      </c>
      <c r="D288" s="2" t="n">
        <v>30082401</v>
      </c>
      <c r="E288" s="2" t="inlineStr">
        <is>
          <t>TAMPO 1350X900X18 MDF VITREO - MESA FLORENÇ 1</t>
        </is>
      </c>
      <c r="F288" s="2" t="n">
        <v>1</v>
      </c>
      <c r="G288" s="2" t="inlineStr">
        <is>
          <t>peça</t>
        </is>
      </c>
      <c r="H288" s="2" t="n">
        <v>7</v>
      </c>
      <c r="I288" s="2" t="n">
        <v>0.8100000000000001</v>
      </c>
      <c r="J288" s="2" t="inlineStr">
        <is>
          <t>CNC</t>
        </is>
      </c>
    </row>
    <row r="289" ht="12" customHeight="1">
      <c r="A289" s="4" t="inlineStr">
        <is>
          <t>CNC</t>
        </is>
      </c>
      <c r="B289" s="2" t="n">
        <v>30002010</v>
      </c>
      <c r="C289" s="2" t="inlineStr">
        <is>
          <t>Produto usinado</t>
        </is>
      </c>
      <c r="D289" s="2" t="n">
        <v>30002010</v>
      </c>
      <c r="E289" s="2" t="inlineStr">
        <is>
          <t>CAVALETE MDF 18MM - CADEIRA LISSE                       1</t>
        </is>
      </c>
      <c r="F289" s="2" t="n">
        <v>1</v>
      </c>
      <c r="G289" s="2" t="inlineStr">
        <is>
          <t>peça</t>
        </is>
      </c>
      <c r="H289" s="2" t="n">
        <v>7</v>
      </c>
      <c r="I289" s="2" t="n">
        <v>0.8100000000000001</v>
      </c>
      <c r="J289" s="2" t="inlineStr">
        <is>
          <t>CNC</t>
        </is>
      </c>
    </row>
    <row r="290" ht="12" customHeight="1">
      <c r="A290" s="4" t="inlineStr">
        <is>
          <t>CNC</t>
        </is>
      </c>
      <c r="B290" s="2" t="n">
        <v>30083601</v>
      </c>
      <c r="C290" s="2" t="inlineStr">
        <is>
          <t>Produto usinado</t>
        </is>
      </c>
      <c r="D290" s="2" t="n">
        <v>30083601</v>
      </c>
      <c r="E290" s="2" t="inlineStr">
        <is>
          <t>TAMPO 1600X900X18 MDF VITREO - MESA FLORENÇ 1</t>
        </is>
      </c>
      <c r="F290" s="2" t="n">
        <v>1</v>
      </c>
      <c r="G290" s="2" t="inlineStr">
        <is>
          <t>peça</t>
        </is>
      </c>
      <c r="H290" s="2" t="n">
        <v>7</v>
      </c>
      <c r="I290" s="2" t="n">
        <v>0.8100000000000001</v>
      </c>
      <c r="J290" s="2" t="inlineStr">
        <is>
          <t>CNC</t>
        </is>
      </c>
    </row>
    <row r="291" ht="12" customHeight="1">
      <c r="A291" s="4" t="inlineStr">
        <is>
          <t>CNC</t>
        </is>
      </c>
      <c r="B291" s="2" t="n">
        <v>30003003</v>
      </c>
      <c r="C291" s="2" t="inlineStr">
        <is>
          <t>Produto usinado</t>
        </is>
      </c>
      <c r="D291" s="2" t="n">
        <v>30003003</v>
      </c>
      <c r="E291" s="2" t="inlineStr">
        <is>
          <t>CAVALETE MDF 18MM - CADEIRA ATLANTA                 1</t>
        </is>
      </c>
      <c r="F291" s="2" t="n">
        <v>1</v>
      </c>
      <c r="G291" s="2" t="inlineStr">
        <is>
          <t>peça</t>
        </is>
      </c>
      <c r="H291" s="2" t="n">
        <v>7</v>
      </c>
      <c r="I291" s="2" t="n">
        <v>0.8100000000000001</v>
      </c>
      <c r="J291" s="2" t="inlineStr">
        <is>
          <t>CNC</t>
        </is>
      </c>
    </row>
    <row r="292" ht="12" customHeight="1">
      <c r="A292" s="4" t="inlineStr">
        <is>
          <t>CNC</t>
        </is>
      </c>
      <c r="B292" s="2" t="n">
        <v>30033601</v>
      </c>
      <c r="C292" s="2" t="inlineStr">
        <is>
          <t>Produto usinado</t>
        </is>
      </c>
      <c r="D292" s="2" t="n">
        <v>30033601</v>
      </c>
      <c r="E292" s="2" t="inlineStr">
        <is>
          <t>TAMPO P/ VIDRO 1350X1350X25 MDF - MESA LISSE    1</t>
        </is>
      </c>
      <c r="F292" s="2" t="n">
        <v>1</v>
      </c>
      <c r="G292" s="2" t="inlineStr">
        <is>
          <t>peça</t>
        </is>
      </c>
      <c r="H292" s="2" t="n">
        <v>7</v>
      </c>
      <c r="I292" s="2" t="n">
        <v>0.8100000000000001</v>
      </c>
      <c r="J292" s="2" t="inlineStr">
        <is>
          <t>CNC</t>
        </is>
      </c>
    </row>
    <row r="293" ht="12" customHeight="1">
      <c r="A293" s="4" t="inlineStr">
        <is>
          <t>CNC</t>
        </is>
      </c>
      <c r="B293" s="2" t="n">
        <v>20050004</v>
      </c>
      <c r="C293" s="2" t="inlineStr">
        <is>
          <t>Produto usinado</t>
        </is>
      </c>
      <c r="D293" s="2" t="n">
        <v>20050004</v>
      </c>
      <c r="E293" s="2" t="inlineStr">
        <is>
          <t>TAMPO REDONDO 510X510X12 MDF - MESA TURIM    1</t>
        </is>
      </c>
      <c r="F293" s="2" t="n">
        <v>1</v>
      </c>
      <c r="G293" s="2" t="inlineStr">
        <is>
          <t>peça</t>
        </is>
      </c>
      <c r="H293" s="2" t="n">
        <v>7</v>
      </c>
      <c r="I293" s="2" t="n">
        <v>0.8100000000000001</v>
      </c>
      <c r="J293" s="2" t="inlineStr">
        <is>
          <t>CNC</t>
        </is>
      </c>
    </row>
    <row r="294" ht="12" customHeight="1">
      <c r="A294" s="4" t="inlineStr">
        <is>
          <t>CNC</t>
        </is>
      </c>
      <c r="B294" s="2" t="n">
        <v>20050002</v>
      </c>
      <c r="C294" s="2" t="inlineStr">
        <is>
          <t>Produto usinado</t>
        </is>
      </c>
      <c r="D294" s="2" t="n">
        <v>20050002</v>
      </c>
      <c r="E294" s="2" t="inlineStr">
        <is>
          <t>BASE REDONDA 510X510X12 MDF - MESA TURIM       1</t>
        </is>
      </c>
      <c r="F294" s="2" t="n">
        <v>1</v>
      </c>
      <c r="G294" s="2" t="inlineStr">
        <is>
          <t>peça</t>
        </is>
      </c>
      <c r="H294" s="2" t="n">
        <v>7</v>
      </c>
      <c r="I294" s="2" t="n">
        <v>0.8100000000000001</v>
      </c>
      <c r="J294" s="2" t="inlineStr">
        <is>
          <t>CNC</t>
        </is>
      </c>
    </row>
    <row r="295" ht="12" customHeight="1">
      <c r="A295" s="4" t="inlineStr">
        <is>
          <t>CNC</t>
        </is>
      </c>
      <c r="B295" s="2" t="n">
        <v>30124001</v>
      </c>
      <c r="C295" s="2" t="inlineStr">
        <is>
          <t>Produto usinado</t>
        </is>
      </c>
      <c r="D295" s="2" t="n">
        <v>30124001</v>
      </c>
      <c r="E295" s="2" t="inlineStr">
        <is>
          <t>(1) PE MAIOR 830X750X25 MDF - BASE DUBLIN            1</t>
        </is>
      </c>
      <c r="F295" s="2" t="n">
        <v>1</v>
      </c>
      <c r="G295" s="2" t="inlineStr">
        <is>
          <t>peça</t>
        </is>
      </c>
      <c r="H295" s="2" t="n">
        <v>7</v>
      </c>
      <c r="I295" s="2" t="n">
        <v>0.8100000000000001</v>
      </c>
      <c r="J295" s="2" t="inlineStr">
        <is>
          <t>CNC</t>
        </is>
      </c>
    </row>
    <row r="296" ht="12" customHeight="1">
      <c r="A296" s="4" t="inlineStr">
        <is>
          <t>CNC</t>
        </is>
      </c>
      <c r="B296" s="2" t="n">
        <v>30124002</v>
      </c>
      <c r="C296" s="2" t="inlineStr">
        <is>
          <t>Produto usinado</t>
        </is>
      </c>
      <c r="D296" s="2" t="n">
        <v>30124002</v>
      </c>
      <c r="E296" s="2" t="inlineStr">
        <is>
          <t>PE MENOR 750X680X25 MDF - BASE DUBLIN                1</t>
        </is>
      </c>
      <c r="F296" s="2" t="n">
        <v>1</v>
      </c>
      <c r="G296" s="2" t="inlineStr">
        <is>
          <t>peça</t>
        </is>
      </c>
      <c r="H296" s="2" t="n">
        <v>7</v>
      </c>
      <c r="I296" s="2" t="n">
        <v>0.8100000000000001</v>
      </c>
      <c r="J296" s="2" t="inlineStr">
        <is>
          <t>CNC</t>
        </is>
      </c>
    </row>
    <row r="297" ht="12" customHeight="1">
      <c r="A297" s="4" t="inlineStr">
        <is>
          <t>CNC</t>
        </is>
      </c>
      <c r="B297" s="2" t="n">
        <v>30106001</v>
      </c>
      <c r="C297" s="2" t="inlineStr">
        <is>
          <t>Produto usinado</t>
        </is>
      </c>
      <c r="D297" s="2" t="n">
        <v>30106001</v>
      </c>
      <c r="E297" s="2" t="inlineStr">
        <is>
          <t>(3-4) MOLDURA 962X755X15 MDF-BASE BILBAO 1,60/ 1</t>
        </is>
      </c>
      <c r="F297" s="2" t="n">
        <v>1</v>
      </c>
      <c r="G297" s="2" t="inlineStr">
        <is>
          <t>peça</t>
        </is>
      </c>
      <c r="H297" s="2" t="n">
        <v>7</v>
      </c>
      <c r="I297" s="2" t="n">
        <v>0.8100000000000001</v>
      </c>
      <c r="J297" s="2" t="inlineStr">
        <is>
          <t>CNC</t>
        </is>
      </c>
    </row>
    <row r="298" ht="12" customHeight="1">
      <c r="A298" s="4" t="inlineStr">
        <is>
          <t>CNC</t>
        </is>
      </c>
      <c r="B298" s="2" t="n">
        <v>30104001</v>
      </c>
      <c r="C298" s="2" t="inlineStr">
        <is>
          <t>Produto usinado</t>
        </is>
      </c>
      <c r="D298" s="2" t="n">
        <v>30104001</v>
      </c>
      <c r="E298" s="2" t="inlineStr">
        <is>
          <t>(3-4) MOLDURA 862X755X15 MDF - BASE BILBAO 1,351</t>
        </is>
      </c>
      <c r="F298" s="2" t="n">
        <v>1</v>
      </c>
      <c r="G298" s="2" t="inlineStr">
        <is>
          <t>peça</t>
        </is>
      </c>
      <c r="H298" s="2" t="n">
        <v>7</v>
      </c>
      <c r="I298" s="2" t="n">
        <v>0.8100000000000001</v>
      </c>
      <c r="J298" s="2" t="inlineStr">
        <is>
          <t>CNC</t>
        </is>
      </c>
    </row>
    <row r="299" ht="12" customHeight="1">
      <c r="A299" s="4" t="inlineStr">
        <is>
          <t>CNC</t>
        </is>
      </c>
      <c r="B299" s="2" t="n">
        <v>30054001</v>
      </c>
      <c r="C299" s="2" t="inlineStr">
        <is>
          <t>Produto usinado</t>
        </is>
      </c>
      <c r="D299" s="2" t="n">
        <v>30054001</v>
      </c>
      <c r="E299" s="2" t="inlineStr">
        <is>
          <t>TAMPO OVAL 1360X900X25 MDF - MESA PARIS           1</t>
        </is>
      </c>
      <c r="F299" s="2" t="n">
        <v>1</v>
      </c>
      <c r="G299" s="2" t="inlineStr">
        <is>
          <t>peça</t>
        </is>
      </c>
      <c r="H299" s="2" t="n">
        <v>7</v>
      </c>
      <c r="I299" s="2" t="n">
        <v>0.8100000000000001</v>
      </c>
      <c r="J299" s="2" t="inlineStr">
        <is>
          <t>CNC</t>
        </is>
      </c>
    </row>
    <row r="300" ht="12" customHeight="1">
      <c r="A300" s="4" t="inlineStr">
        <is>
          <t>CNC</t>
        </is>
      </c>
      <c r="B300" s="2" t="n">
        <v>30056001</v>
      </c>
      <c r="C300" s="2" t="inlineStr">
        <is>
          <t>Produto usinado</t>
        </is>
      </c>
      <c r="D300" s="2" t="n">
        <v>30056001</v>
      </c>
      <c r="E300" s="2" t="inlineStr">
        <is>
          <t>TAMPO OVAL 1600X900X25 MDF - MESA PARIS           1</t>
        </is>
      </c>
      <c r="F300" s="2" t="n">
        <v>1</v>
      </c>
      <c r="G300" s="2" t="inlineStr">
        <is>
          <t>peça</t>
        </is>
      </c>
      <c r="H300" s="2" t="n">
        <v>7</v>
      </c>
      <c r="I300" s="2" t="n">
        <v>0.8100000000000001</v>
      </c>
      <c r="J300" s="2" t="inlineStr">
        <is>
          <t>CNC</t>
        </is>
      </c>
    </row>
    <row r="301" ht="12" customHeight="1">
      <c r="A301" s="4" t="inlineStr">
        <is>
          <t>CNC</t>
        </is>
      </c>
      <c r="B301" s="2" t="n">
        <v>30050007</v>
      </c>
      <c r="C301" s="2" t="inlineStr">
        <is>
          <t>Produto usinado</t>
        </is>
      </c>
      <c r="D301" s="2" t="n">
        <v>30050007</v>
      </c>
      <c r="E301" s="2" t="inlineStr">
        <is>
          <t>TAMPO OVAL 1800X900X25 MDF - MESA PARIS           1</t>
        </is>
      </c>
      <c r="F301" s="2" t="n">
        <v>1</v>
      </c>
      <c r="G301" s="2" t="inlineStr">
        <is>
          <t>peça</t>
        </is>
      </c>
      <c r="H301" s="2" t="n">
        <v>7</v>
      </c>
      <c r="I301" s="2" t="n">
        <v>0.8100000000000001</v>
      </c>
      <c r="J301" s="2" t="inlineStr">
        <is>
          <t>CNC</t>
        </is>
      </c>
    </row>
    <row r="302" ht="12" customHeight="1">
      <c r="A302" s="4" t="inlineStr">
        <is>
          <t>CNC</t>
        </is>
      </c>
      <c r="B302" s="2" t="n">
        <v>10014206</v>
      </c>
      <c r="C302" s="2" t="inlineStr">
        <is>
          <t>Produto usinado</t>
        </is>
      </c>
      <c r="D302" s="2" t="n">
        <v>10014206</v>
      </c>
      <c r="E302" s="2" t="inlineStr">
        <is>
          <t>TAMPO VITREO 1360X360X25 MDF - APARADOR DUB 1</t>
        </is>
      </c>
      <c r="F302" s="2" t="n">
        <v>1</v>
      </c>
      <c r="G302" s="2" t="inlineStr">
        <is>
          <t>peça</t>
        </is>
      </c>
      <c r="H302" s="2" t="n">
        <v>7</v>
      </c>
      <c r="I302" s="2" t="n">
        <v>0.8100000000000001</v>
      </c>
      <c r="J302" s="2" t="inlineStr">
        <is>
          <t>CNC</t>
        </is>
      </c>
    </row>
    <row r="303" ht="12" customHeight="1">
      <c r="A303" s="4" t="inlineStr">
        <is>
          <t>CNC</t>
        </is>
      </c>
      <c r="B303" s="2" t="n">
        <v>30081501</v>
      </c>
      <c r="C303" s="2" t="inlineStr">
        <is>
          <t>Produto usinado</t>
        </is>
      </c>
      <c r="D303" s="2" t="n">
        <v>30081501</v>
      </c>
      <c r="E303" s="2" t="inlineStr">
        <is>
          <t>LATERAL DETALHE 753X590X12 MDF - MESA ANCAR 1</t>
        </is>
      </c>
      <c r="F303" s="2" t="n">
        <v>1</v>
      </c>
      <c r="G303" s="2" t="inlineStr">
        <is>
          <t>peça</t>
        </is>
      </c>
      <c r="H303" s="2" t="n">
        <v>7</v>
      </c>
      <c r="I303" s="2" t="n">
        <v>0.8100000000000001</v>
      </c>
      <c r="J303" s="2" t="inlineStr">
        <is>
          <t>CNC</t>
        </is>
      </c>
    </row>
    <row r="304" ht="12" customHeight="1">
      <c r="A304" s="4" t="inlineStr">
        <is>
          <t>CNC</t>
        </is>
      </c>
      <c r="B304" s="2" t="n">
        <v>30081507</v>
      </c>
      <c r="C304" s="2" t="inlineStr">
        <is>
          <t>Produto usinado</t>
        </is>
      </c>
      <c r="D304" s="2" t="n">
        <v>30081507</v>
      </c>
      <c r="E304" s="2" t="inlineStr">
        <is>
          <t>(2)PRATO MENOR 582X582X12 MDF-MESA ANCARA / 1</t>
        </is>
      </c>
      <c r="F304" s="2" t="n">
        <v>1</v>
      </c>
      <c r="G304" s="2" t="inlineStr">
        <is>
          <t>peça</t>
        </is>
      </c>
      <c r="H304" s="2" t="n">
        <v>7</v>
      </c>
      <c r="I304" s="2" t="n">
        <v>0.8100000000000001</v>
      </c>
      <c r="J304" s="2" t="inlineStr">
        <is>
          <t>CNC</t>
        </is>
      </c>
    </row>
    <row r="305" ht="12" customHeight="1">
      <c r="A305" s="4" t="inlineStr">
        <is>
          <t>CNC</t>
        </is>
      </c>
      <c r="B305" s="2" t="n">
        <v>30081508</v>
      </c>
      <c r="C305" s="2" t="inlineStr">
        <is>
          <t>Produto usinado</t>
        </is>
      </c>
      <c r="D305" s="2" t="n">
        <v>30081508</v>
      </c>
      <c r="E305" s="2" t="inlineStr">
        <is>
          <t>(3) PRATO MAIOR 664X664X12 MDF-MESA ANCARA/A1</t>
        </is>
      </c>
      <c r="F305" s="2" t="n">
        <v>1</v>
      </c>
      <c r="G305" s="2" t="inlineStr">
        <is>
          <t>peça</t>
        </is>
      </c>
      <c r="H305" s="2" t="n">
        <v>7</v>
      </c>
      <c r="I305" s="2" t="n">
        <v>0.8100000000000001</v>
      </c>
      <c r="J305" s="2" t="inlineStr">
        <is>
          <t>CNC</t>
        </is>
      </c>
    </row>
    <row r="306" ht="12" customHeight="1">
      <c r="A306" s="4" t="inlineStr">
        <is>
          <t>CNC</t>
        </is>
      </c>
      <c r="B306" s="2" t="n">
        <v>30082301</v>
      </c>
      <c r="C306" s="2" t="inlineStr">
        <is>
          <t>Produto usinado</t>
        </is>
      </c>
      <c r="D306" s="2" t="n">
        <v>30082301</v>
      </c>
      <c r="E306" s="2" t="inlineStr">
        <is>
          <t>TAMPO 1350X900X18 MDF MESA SIENA 1,35X0,90      1</t>
        </is>
      </c>
      <c r="F306" s="2" t="n">
        <v>1</v>
      </c>
      <c r="G306" s="2" t="inlineStr">
        <is>
          <t>peça</t>
        </is>
      </c>
      <c r="H306" s="2" t="n">
        <v>7</v>
      </c>
      <c r="I306" s="2" t="n">
        <v>0.8100000000000001</v>
      </c>
      <c r="J306" s="2" t="inlineStr">
        <is>
          <t>CNC</t>
        </is>
      </c>
    </row>
    <row r="307" ht="12" customHeight="1">
      <c r="A307" s="4" t="inlineStr">
        <is>
          <t>CNC</t>
        </is>
      </c>
      <c r="B307" s="2" t="n">
        <v>20052101</v>
      </c>
      <c r="C307" s="2" t="inlineStr">
        <is>
          <t>Produto usinado</t>
        </is>
      </c>
      <c r="D307" s="2" t="n">
        <v>20052101</v>
      </c>
      <c r="E307" s="2" t="inlineStr">
        <is>
          <t>TAMPO VITREO 900X900X18 MDF - MESA ATHENAS   1</t>
        </is>
      </c>
      <c r="F307" s="2" t="n">
        <v>1</v>
      </c>
      <c r="G307" s="2" t="inlineStr">
        <is>
          <t>peça</t>
        </is>
      </c>
      <c r="H307" s="2" t="n">
        <v>7</v>
      </c>
      <c r="I307" s="2" t="n">
        <v>0.8100000000000001</v>
      </c>
      <c r="J307" s="2" t="inlineStr">
        <is>
          <t>CNC</t>
        </is>
      </c>
    </row>
    <row r="308" ht="12" customHeight="1">
      <c r="A308" s="4" t="inlineStr">
        <is>
          <t>CNC</t>
        </is>
      </c>
      <c r="B308" s="2" t="n">
        <v>30126001</v>
      </c>
      <c r="C308" s="2" t="inlineStr">
        <is>
          <t>Produto usinado</t>
        </is>
      </c>
      <c r="D308" s="2" t="n">
        <v>30126001</v>
      </c>
      <c r="E308" s="2" t="inlineStr">
        <is>
          <t>PE MAIOR 1000X750X25 MDF - BASE DUBLIN 1,60       1</t>
        </is>
      </c>
      <c r="F308" s="2" t="n">
        <v>1</v>
      </c>
      <c r="G308" s="2" t="inlineStr">
        <is>
          <t>peça</t>
        </is>
      </c>
      <c r="H308" s="2" t="n">
        <v>7</v>
      </c>
      <c r="I308" s="2" t="n">
        <v>0.8100000000000001</v>
      </c>
      <c r="J308" s="2" t="inlineStr">
        <is>
          <t>CNC</t>
        </is>
      </c>
    </row>
    <row r="309" ht="12" customHeight="1">
      <c r="A309" s="4" t="inlineStr">
        <is>
          <t>CNC</t>
        </is>
      </c>
      <c r="B309" s="2" t="n">
        <v>30205001</v>
      </c>
      <c r="C309" s="2" t="inlineStr">
        <is>
          <t>Produto usinado</t>
        </is>
      </c>
      <c r="D309" s="2" t="n">
        <v>30205001</v>
      </c>
      <c r="E309" s="2" t="inlineStr">
        <is>
          <t>TAMPO REDONDO 582X582X18 MDF - ESPLANADA     1</t>
        </is>
      </c>
      <c r="F309" s="2" t="n">
        <v>1</v>
      </c>
      <c r="G309" s="2" t="inlineStr">
        <is>
          <t>peça</t>
        </is>
      </c>
      <c r="H309" s="2" t="n">
        <v>7</v>
      </c>
      <c r="I309" s="2" t="n">
        <v>0.8100000000000001</v>
      </c>
      <c r="J309" s="2" t="inlineStr">
        <is>
          <t>CNC</t>
        </is>
      </c>
    </row>
    <row r="310" ht="12" customHeight="1">
      <c r="A310" s="4" t="inlineStr">
        <is>
          <t>CNC</t>
        </is>
      </c>
      <c r="B310" s="2" t="n">
        <v>30108007</v>
      </c>
      <c r="C310" s="2" t="inlineStr">
        <is>
          <t>Produto usinado</t>
        </is>
      </c>
      <c r="D310" s="2" t="n">
        <v>30108007</v>
      </c>
      <c r="E310" s="2" t="inlineStr">
        <is>
          <t>TAMPO VITREO 1800X900X25 MDF-MESA BILBAO (RA1</t>
        </is>
      </c>
      <c r="F310" s="2" t="n">
        <v>1</v>
      </c>
      <c r="G310" s="2" t="inlineStr">
        <is>
          <t>peça</t>
        </is>
      </c>
      <c r="H310" s="2" t="n">
        <v>7</v>
      </c>
      <c r="I310" s="2" t="n">
        <v>0.8100000000000001</v>
      </c>
      <c r="J310" s="2" t="inlineStr">
        <is>
          <t>CNC</t>
        </is>
      </c>
    </row>
    <row r="311" ht="12" customHeight="1">
      <c r="A311" s="4" t="inlineStr">
        <is>
          <t>CNC</t>
        </is>
      </c>
      <c r="B311" s="2" t="n">
        <v>30124602</v>
      </c>
      <c r="C311" s="2" t="inlineStr">
        <is>
          <t>Produto usinado</t>
        </is>
      </c>
      <c r="D311" s="2" t="n">
        <v>30124602</v>
      </c>
      <c r="E311" s="2" t="inlineStr">
        <is>
          <t>PE ENCAIXE INFERIOR 750X680X25 MDF - DUBLIN 1,  1</t>
        </is>
      </c>
      <c r="F311" s="2" t="n">
        <v>1</v>
      </c>
      <c r="G311" s="2" t="inlineStr">
        <is>
          <t>peça</t>
        </is>
      </c>
      <c r="H311" s="2" t="n">
        <v>7</v>
      </c>
      <c r="I311" s="2" t="n">
        <v>0.8100000000000001</v>
      </c>
      <c r="J311" s="2" t="inlineStr">
        <is>
          <t>CNC</t>
        </is>
      </c>
    </row>
    <row r="312" ht="12" customHeight="1">
      <c r="A312" s="4" t="inlineStr">
        <is>
          <t>CNC</t>
        </is>
      </c>
      <c r="B312" s="2" t="n">
        <v>20083002</v>
      </c>
      <c r="C312" s="2" t="inlineStr">
        <is>
          <t>Produto usinado</t>
        </is>
      </c>
      <c r="D312" s="2" t="n">
        <v>20083002</v>
      </c>
      <c r="E312" s="2" t="inlineStr">
        <is>
          <t>PE MENOR 775X378X18 MDF (18PC) - MESA JACARTA1</t>
        </is>
      </c>
      <c r="F312" s="2" t="n">
        <v>1</v>
      </c>
      <c r="G312" s="2" t="inlineStr">
        <is>
          <t>peça</t>
        </is>
      </c>
      <c r="H312" s="2" t="n">
        <v>7</v>
      </c>
      <c r="I312" s="2" t="n">
        <v>0.8100000000000001</v>
      </c>
      <c r="J312" s="2" t="inlineStr">
        <is>
          <t>CNC</t>
        </is>
      </c>
    </row>
    <row r="313" ht="12" customHeight="1">
      <c r="A313" s="4" t="inlineStr">
        <is>
          <t>CNC</t>
        </is>
      </c>
      <c r="B313" s="2" t="n">
        <v>20083001</v>
      </c>
      <c r="C313" s="2" t="inlineStr">
        <is>
          <t>Produto usinado</t>
        </is>
      </c>
      <c r="D313" s="2" t="n">
        <v>20083001</v>
      </c>
      <c r="E313" s="2" t="inlineStr">
        <is>
          <t>PE MAIOR 775X755X18 MDF (8PC) - MESA JACARTA   1</t>
        </is>
      </c>
      <c r="F313" s="2" t="n">
        <v>1</v>
      </c>
      <c r="G313" s="2" t="inlineStr">
        <is>
          <t>peça</t>
        </is>
      </c>
      <c r="H313" s="2" t="n">
        <v>7</v>
      </c>
      <c r="I313" s="2" t="n">
        <v>0.8100000000000001</v>
      </c>
      <c r="J313" s="2" t="inlineStr">
        <is>
          <t>CNC</t>
        </is>
      </c>
    </row>
    <row r="314" ht="12" customHeight="1">
      <c r="A314" s="4" t="inlineStr">
        <is>
          <t>CNC</t>
        </is>
      </c>
      <c r="B314" s="2" t="n">
        <v>20088001</v>
      </c>
      <c r="C314" s="2" t="inlineStr">
        <is>
          <t>Produto usinado</t>
        </is>
      </c>
      <c r="D314" s="2" t="n">
        <v>20088001</v>
      </c>
      <c r="E314" s="2" t="inlineStr">
        <is>
          <t>TAMPO VITREO 1800X900X18 MDF - JACARTA (RAIO11</t>
        </is>
      </c>
      <c r="F314" s="2" t="n">
        <v>1</v>
      </c>
      <c r="G314" s="2" t="inlineStr">
        <is>
          <t>peça</t>
        </is>
      </c>
      <c r="H314" s="2" t="n">
        <v>7</v>
      </c>
      <c r="I314" s="2" t="n">
        <v>0.8100000000000001</v>
      </c>
      <c r="J314" s="2" t="inlineStr">
        <is>
          <t>CNC</t>
        </is>
      </c>
    </row>
    <row r="315" ht="12" customHeight="1">
      <c r="A315" s="4" t="inlineStr">
        <is>
          <t>CNC</t>
        </is>
      </c>
      <c r="B315" s="2" t="n">
        <v>30124801</v>
      </c>
      <c r="C315" s="2" t="inlineStr">
        <is>
          <t>Produto usinado</t>
        </is>
      </c>
      <c r="D315" s="2" t="n">
        <v>30124801</v>
      </c>
      <c r="E315" s="2" t="inlineStr">
        <is>
          <t>(2) PE MENOR 750X680X18 MDF - BASE DUBLIN          1</t>
        </is>
      </c>
      <c r="F315" s="2" t="n">
        <v>1</v>
      </c>
      <c r="G315" s="2" t="inlineStr">
        <is>
          <t>peça</t>
        </is>
      </c>
      <c r="H315" s="2" t="n">
        <v>7</v>
      </c>
      <c r="I315" s="2" t="n">
        <v>0.8100000000000001</v>
      </c>
      <c r="J315" s="2" t="inlineStr">
        <is>
          <t>CNC</t>
        </is>
      </c>
    </row>
    <row r="316" ht="12" customHeight="1">
      <c r="A316" s="4" t="inlineStr">
        <is>
          <t>CNC</t>
        </is>
      </c>
      <c r="B316" s="2" t="n">
        <v>30124802</v>
      </c>
      <c r="C316" s="2" t="inlineStr">
        <is>
          <t>Produto usinado</t>
        </is>
      </c>
      <c r="D316" s="2" t="n">
        <v>30124802</v>
      </c>
      <c r="E316" s="2" t="inlineStr">
        <is>
          <t>(4) PE ENCAIXE INFERIOR 750X680X18 MDF-DUBLIN  1</t>
        </is>
      </c>
      <c r="F316" s="2" t="n">
        <v>1</v>
      </c>
      <c r="G316" s="2" t="inlineStr">
        <is>
          <t>peça</t>
        </is>
      </c>
      <c r="H316" s="2" t="n">
        <v>7</v>
      </c>
      <c r="I316" s="2" t="n">
        <v>0.8100000000000001</v>
      </c>
      <c r="J316" s="2" t="inlineStr">
        <is>
          <t>CNC</t>
        </is>
      </c>
    </row>
    <row r="317" ht="12" customHeight="1">
      <c r="A317" s="4" t="inlineStr">
        <is>
          <t>CNC</t>
        </is>
      </c>
      <c r="B317" s="2" t="n">
        <v>20088212</v>
      </c>
      <c r="C317" s="2" t="inlineStr">
        <is>
          <t>Produto usinado</t>
        </is>
      </c>
      <c r="D317" s="2" t="n">
        <v>20088212</v>
      </c>
      <c r="E317" s="2" t="inlineStr">
        <is>
          <t>TAMPO 1800X900X18 MDF - MESA COM VIDRO (RAIO 1</t>
        </is>
      </c>
      <c r="F317" s="2" t="n">
        <v>1</v>
      </c>
      <c r="G317" s="2" t="inlineStr">
        <is>
          <t>peça</t>
        </is>
      </c>
      <c r="H317" s="2" t="n">
        <v>7</v>
      </c>
      <c r="I317" s="2" t="n">
        <v>0.8100000000000001</v>
      </c>
      <c r="J317" s="2" t="inlineStr">
        <is>
          <t>CNC</t>
        </is>
      </c>
    </row>
    <row r="318" ht="12" customHeight="1">
      <c r="A318" s="4" t="inlineStr">
        <is>
          <t>CNC</t>
        </is>
      </c>
      <c r="B318" s="2" t="n">
        <v>30108012</v>
      </c>
      <c r="C318" s="2" t="inlineStr">
        <is>
          <t>Produto usinado</t>
        </is>
      </c>
      <c r="D318" s="2" t="n">
        <v>30108012</v>
      </c>
      <c r="E318" s="2" t="inlineStr">
        <is>
          <t>TAMPO 1805X905X25 MDF - MESA COM VIDRO (RAIO 1</t>
        </is>
      </c>
      <c r="F318" s="2" t="n">
        <v>1</v>
      </c>
      <c r="G318" s="2" t="inlineStr">
        <is>
          <t>peça</t>
        </is>
      </c>
      <c r="H318" s="2" t="n">
        <v>7</v>
      </c>
      <c r="I318" s="2" t="n">
        <v>0.8100000000000001</v>
      </c>
      <c r="J318" s="2" t="inlineStr">
        <is>
          <t>CNC</t>
        </is>
      </c>
    </row>
    <row r="319" ht="12" customHeight="1">
      <c r="A319" s="4" t="inlineStr">
        <is>
          <t>CNC</t>
        </is>
      </c>
      <c r="B319" s="2" t="n">
        <v>20053101</v>
      </c>
      <c r="C319" s="2" t="inlineStr">
        <is>
          <t>Produto usinado</t>
        </is>
      </c>
      <c r="D319" s="2" t="n">
        <v>20053101</v>
      </c>
      <c r="E319" s="2" t="inlineStr">
        <is>
          <t>TAMPO 900X900X18 MDF - MESA COM VIDRO              1</t>
        </is>
      </c>
      <c r="F319" s="2" t="n">
        <v>1</v>
      </c>
      <c r="G319" s="2" t="inlineStr">
        <is>
          <t>peça</t>
        </is>
      </c>
      <c r="H319" s="2" t="n">
        <v>7</v>
      </c>
      <c r="I319" s="2" t="n">
        <v>0.8100000000000001</v>
      </c>
      <c r="J319" s="2" t="inlineStr">
        <is>
          <t>CNC</t>
        </is>
      </c>
    </row>
    <row r="320" ht="12" customHeight="1">
      <c r="A320" s="4" t="inlineStr">
        <is>
          <t>CNC</t>
        </is>
      </c>
      <c r="B320" s="2" t="n">
        <v>20061312</v>
      </c>
      <c r="C320" s="2" t="inlineStr">
        <is>
          <t>Produto usinado</t>
        </is>
      </c>
      <c r="D320" s="2" t="n">
        <v>20061312</v>
      </c>
      <c r="E320" s="2" t="inlineStr">
        <is>
          <t>TAMPO 2000X900X18 MDF - MESA COM VIDRO (RAIO 1</t>
        </is>
      </c>
      <c r="F320" s="2" t="n">
        <v>1</v>
      </c>
      <c r="G320" s="2" t="inlineStr">
        <is>
          <t>peça</t>
        </is>
      </c>
      <c r="H320" s="2" t="n">
        <v>7</v>
      </c>
      <c r="I320" s="2" t="n">
        <v>0.8100000000000001</v>
      </c>
      <c r="J320" s="2" t="inlineStr">
        <is>
          <t>CNC</t>
        </is>
      </c>
    </row>
    <row r="321" ht="12" customHeight="1">
      <c r="A321" s="4" t="inlineStr">
        <is>
          <t>CNC</t>
        </is>
      </c>
      <c r="B321" s="2" t="n">
        <v>30124901</v>
      </c>
      <c r="C321" s="2" t="inlineStr">
        <is>
          <t>Produto usinado</t>
        </is>
      </c>
      <c r="D321" s="2" t="n">
        <v>30124901</v>
      </c>
      <c r="E321" s="2" t="inlineStr">
        <is>
          <t>PE MENOR 750X680X18 MDF - BASE DUBLIN                1</t>
        </is>
      </c>
      <c r="F321" s="2" t="n">
        <v>1</v>
      </c>
      <c r="G321" s="2" t="inlineStr">
        <is>
          <t>peça</t>
        </is>
      </c>
      <c r="H321" s="2" t="n">
        <v>7</v>
      </c>
      <c r="I321" s="2" t="n">
        <v>0.8100000000000001</v>
      </c>
      <c r="J321" s="2" t="inlineStr">
        <is>
          <t>CNC</t>
        </is>
      </c>
    </row>
    <row r="322" ht="12" customHeight="1">
      <c r="A322" s="4" t="inlineStr">
        <is>
          <t>CNC</t>
        </is>
      </c>
      <c r="B322" s="2" t="n">
        <v>30124902</v>
      </c>
      <c r="C322" s="2" t="inlineStr">
        <is>
          <t>Produto usinado</t>
        </is>
      </c>
      <c r="D322" s="2" t="n">
        <v>30124902</v>
      </c>
      <c r="E322" s="2" t="inlineStr">
        <is>
          <t>PE ENCAIXE INFERIOR 750X680X18 MDF - DUBLIN 1,  1</t>
        </is>
      </c>
      <c r="F322" s="2" t="n">
        <v>1</v>
      </c>
      <c r="G322" s="2" t="inlineStr">
        <is>
          <t>peça</t>
        </is>
      </c>
      <c r="H322" s="2" t="n">
        <v>7</v>
      </c>
      <c r="I322" s="2" t="n">
        <v>0.8100000000000001</v>
      </c>
      <c r="J322" s="2" t="inlineStr">
        <is>
          <t>CNC</t>
        </is>
      </c>
    </row>
    <row r="323" ht="12" customHeight="1">
      <c r="A323" s="4" t="inlineStr">
        <is>
          <t>CNC</t>
        </is>
      </c>
      <c r="B323" s="2" t="n">
        <v>30004804</v>
      </c>
      <c r="C323" s="2" t="inlineStr">
        <is>
          <t>Produto usinado</t>
        </is>
      </c>
      <c r="D323" s="2" t="n">
        <v>30004804</v>
      </c>
      <c r="E323" s="2" t="inlineStr">
        <is>
          <t>ANTIGA MOLDURA ENCOSTO 445X280X15 MDF CAD  1</t>
        </is>
      </c>
      <c r="F323" s="2" t="n">
        <v>1</v>
      </c>
      <c r="G323" s="2" t="inlineStr">
        <is>
          <t>peça</t>
        </is>
      </c>
      <c r="H323" s="2" t="n">
        <v>7</v>
      </c>
      <c r="I323" s="2" t="n">
        <v>0.8100000000000001</v>
      </c>
      <c r="J323" s="2" t="inlineStr">
        <is>
          <t>CNC</t>
        </is>
      </c>
    </row>
    <row r="324" ht="12" customHeight="1">
      <c r="A324" s="4" t="inlineStr">
        <is>
          <t>CNC</t>
        </is>
      </c>
      <c r="B324" s="2" t="n">
        <v>20059001</v>
      </c>
      <c r="C324" s="2" t="inlineStr">
        <is>
          <t>Produto usinado</t>
        </is>
      </c>
      <c r="D324" s="2" t="n">
        <v>20059001</v>
      </c>
      <c r="E324" s="2" t="inlineStr">
        <is>
          <t>TAMPO 1360X1360X25 MDF - MESA COM VIDRO          1</t>
        </is>
      </c>
      <c r="F324" s="2" t="n">
        <v>1</v>
      </c>
      <c r="G324" s="2" t="inlineStr">
        <is>
          <t>peça</t>
        </is>
      </c>
      <c r="H324" s="2" t="n">
        <v>7</v>
      </c>
      <c r="I324" s="2" t="n">
        <v>0.8100000000000001</v>
      </c>
      <c r="J324" s="2" t="inlineStr">
        <is>
          <t>CNC</t>
        </is>
      </c>
    </row>
    <row r="325" ht="12" customHeight="1">
      <c r="A325" s="4" t="inlineStr">
        <is>
          <t>CNC</t>
        </is>
      </c>
      <c r="B325" s="2" t="n">
        <v>20024602</v>
      </c>
      <c r="C325" s="2" t="inlineStr">
        <is>
          <t>Produto usinado</t>
        </is>
      </c>
      <c r="D325" s="2" t="n">
        <v>20024602</v>
      </c>
      <c r="E325" s="2" t="inlineStr">
        <is>
          <t>FUNDO 751X546X15 (10PCS) MDF - MESA TELAVIV 1, 1</t>
        </is>
      </c>
      <c r="F325" s="2" t="n">
        <v>1</v>
      </c>
      <c r="G325" s="2" t="inlineStr">
        <is>
          <t>peça</t>
        </is>
      </c>
      <c r="H325" s="2" t="n">
        <v>7</v>
      </c>
      <c r="I325" s="2" t="n">
        <v>0.8100000000000001</v>
      </c>
      <c r="J325" s="2" t="inlineStr">
        <is>
          <t>CNC</t>
        </is>
      </c>
    </row>
    <row r="326" ht="12" customHeight="1">
      <c r="A326" s="4" t="inlineStr">
        <is>
          <t>CNC</t>
        </is>
      </c>
      <c r="B326" s="2" t="n">
        <v>30006104</v>
      </c>
      <c r="C326" s="2" t="inlineStr">
        <is>
          <t>Produto usinado</t>
        </is>
      </c>
      <c r="D326" s="2" t="n">
        <v>30006104</v>
      </c>
      <c r="E326" s="2" t="inlineStr">
        <is>
          <t>MOLDURA ENCOSTO 445X280X15 MDF - CAD SANTIA1</t>
        </is>
      </c>
      <c r="F326" s="2" t="n">
        <v>1</v>
      </c>
      <c r="G326" s="2" t="inlineStr">
        <is>
          <t>peça</t>
        </is>
      </c>
      <c r="H326" s="2" t="n">
        <v>7</v>
      </c>
      <c r="I326" s="2" t="n">
        <v>0.8100000000000001</v>
      </c>
      <c r="J326" s="2" t="inlineStr">
        <is>
          <t>CNC</t>
        </is>
      </c>
    </row>
    <row r="327" ht="12" customHeight="1">
      <c r="A327" s="4" t="inlineStr">
        <is>
          <t>CNC</t>
        </is>
      </c>
      <c r="B327" s="2" t="n">
        <v>30006401</v>
      </c>
      <c r="C327" s="2" t="inlineStr">
        <is>
          <t>Produto usinado</t>
        </is>
      </c>
      <c r="D327" s="2" t="n">
        <v>30006401</v>
      </c>
      <c r="E327" s="2" t="inlineStr">
        <is>
          <t>CAVALETE SUPERIOR (24PCS) MDF 25MM - CADEIRA1</t>
        </is>
      </c>
      <c r="F327" s="2" t="n">
        <v>1</v>
      </c>
      <c r="G327" s="2" t="inlineStr">
        <is>
          <t>peça</t>
        </is>
      </c>
      <c r="H327" s="2" t="n">
        <v>7</v>
      </c>
      <c r="I327" s="2" t="n">
        <v>0.8100000000000001</v>
      </c>
      <c r="J327" s="2" t="inlineStr">
        <is>
          <t>CNC</t>
        </is>
      </c>
    </row>
    <row r="328" ht="12" customHeight="1">
      <c r="A328" s="4" t="inlineStr">
        <is>
          <t>CNC</t>
        </is>
      </c>
      <c r="B328" s="2" t="n">
        <v>30006402</v>
      </c>
      <c r="C328" s="2" t="inlineStr">
        <is>
          <t>Produto usinado</t>
        </is>
      </c>
      <c r="D328" s="2" t="n">
        <v>30006402</v>
      </c>
      <c r="E328" s="2" t="inlineStr">
        <is>
          <t>CAVALETE INFERIOR (24 PCS) MDF 25MM -CADEIRA  1</t>
        </is>
      </c>
      <c r="F328" s="2" t="n">
        <v>1</v>
      </c>
      <c r="G328" s="2" t="inlineStr">
        <is>
          <t>peça</t>
        </is>
      </c>
      <c r="H328" s="2" t="n">
        <v>7</v>
      </c>
      <c r="I328" s="2" t="n">
        <v>0.8100000000000001</v>
      </c>
      <c r="J328" s="2" t="inlineStr">
        <is>
          <t>CNC</t>
        </is>
      </c>
    </row>
    <row r="329" ht="12" customHeight="1">
      <c r="A329" s="4" t="inlineStr">
        <is>
          <t>CNC</t>
        </is>
      </c>
      <c r="B329" s="2" t="n">
        <v>200277103</v>
      </c>
      <c r="C329" s="2" t="inlineStr">
        <is>
          <t>Produto usinado</t>
        </is>
      </c>
      <c r="D329" s="2" t="n">
        <v>200277103</v>
      </c>
      <c r="E329" s="2" t="inlineStr">
        <is>
          <t>CONTRA TAMPO 1050X600X18 MDF - MESA CATEDR  1</t>
        </is>
      </c>
      <c r="F329" s="2" t="n">
        <v>1</v>
      </c>
      <c r="G329" s="2" t="inlineStr">
        <is>
          <t>peça</t>
        </is>
      </c>
      <c r="H329" s="2" t="n">
        <v>7</v>
      </c>
      <c r="I329" s="2" t="n">
        <v>0.8100000000000001</v>
      </c>
      <c r="J329" s="2" t="inlineStr">
        <is>
          <t>CNC</t>
        </is>
      </c>
    </row>
    <row r="330" ht="12" customHeight="1">
      <c r="A330" s="4" t="inlineStr">
        <is>
          <t>CNC</t>
        </is>
      </c>
      <c r="B330" s="2" t="n">
        <v>2002961</v>
      </c>
      <c r="C330" s="2" t="inlineStr">
        <is>
          <t>Produto usinado</t>
        </is>
      </c>
      <c r="D330" s="2" t="n">
        <v>2002961</v>
      </c>
      <c r="E330" s="2" t="inlineStr">
        <is>
          <t>TAMPO OVAL 1600X900X18 - C/VIDRO                           1</t>
        </is>
      </c>
      <c r="F330" s="2" t="n">
        <v>1</v>
      </c>
      <c r="G330" s="2" t="inlineStr">
        <is>
          <t>peça</t>
        </is>
      </c>
      <c r="H330" s="2" t="n">
        <v>7</v>
      </c>
      <c r="I330" s="2" t="n">
        <v>0.8100000000000001</v>
      </c>
      <c r="J330" s="2" t="inlineStr">
        <is>
          <t>CNC</t>
        </is>
      </c>
    </row>
    <row r="331" ht="12" customHeight="1">
      <c r="A331" s="4" t="inlineStr">
        <is>
          <t>CNC</t>
        </is>
      </c>
      <c r="B331" s="2" t="n">
        <v>200273102</v>
      </c>
      <c r="C331" s="2" t="inlineStr">
        <is>
          <t>Produto usinado</t>
        </is>
      </c>
      <c r="D331" s="2" t="n">
        <v>200273102</v>
      </c>
      <c r="E331" s="2" t="inlineStr">
        <is>
          <t>CONTRA TAMPO 650X650X18 MDF - MESA CATEDRA 1</t>
        </is>
      </c>
      <c r="F331" s="2" t="n">
        <v>1</v>
      </c>
      <c r="G331" s="2" t="inlineStr">
        <is>
          <t>peça</t>
        </is>
      </c>
      <c r="H331" s="2" t="n">
        <v>7</v>
      </c>
      <c r="I331" s="2" t="n">
        <v>0.8100000000000001</v>
      </c>
      <c r="J331" s="2" t="inlineStr">
        <is>
          <t>CNC</t>
        </is>
      </c>
    </row>
    <row r="332" ht="12" customHeight="1">
      <c r="A332" s="4" t="inlineStr">
        <is>
          <t>CNC</t>
        </is>
      </c>
      <c r="B332" s="2" t="n">
        <v>20033304</v>
      </c>
      <c r="C332" s="2" t="inlineStr">
        <is>
          <t>Produto usinado</t>
        </is>
      </c>
      <c r="D332" s="2" t="n">
        <v>20033304</v>
      </c>
      <c r="E332" s="2" t="inlineStr">
        <is>
          <t>TAMPO 1030X1030X15 MDF - TAMPO AMST. 1,03X1,0  1</t>
        </is>
      </c>
      <c r="F332" s="2" t="n">
        <v>1</v>
      </c>
      <c r="G332" s="2" t="inlineStr">
        <is>
          <t>peça</t>
        </is>
      </c>
      <c r="H332" s="2" t="n">
        <v>7</v>
      </c>
      <c r="I332" s="2" t="n">
        <v>0.8100000000000001</v>
      </c>
      <c r="J332" s="2" t="inlineStr">
        <is>
          <t>CNC</t>
        </is>
      </c>
    </row>
    <row r="333" ht="12" customHeight="1">
      <c r="A333" s="4" t="inlineStr">
        <is>
          <t>CNC</t>
        </is>
      </c>
      <c r="B333" s="2" t="n">
        <v>20033303</v>
      </c>
      <c r="C333" s="2" t="inlineStr">
        <is>
          <t>Produto usinado</t>
        </is>
      </c>
      <c r="D333" s="2" t="n">
        <v>20033303</v>
      </c>
      <c r="E333" s="2" t="inlineStr">
        <is>
          <t>MOLDURA 1030X515X15 MDF - TAMPO AMST. 1,03X1 1</t>
        </is>
      </c>
      <c r="F333" s="2" t="n">
        <v>1</v>
      </c>
      <c r="G333" s="2" t="inlineStr">
        <is>
          <t>peça</t>
        </is>
      </c>
      <c r="H333" s="2" t="n">
        <v>7</v>
      </c>
      <c r="I333" s="2" t="n">
        <v>0.8100000000000001</v>
      </c>
      <c r="J333" s="2" t="inlineStr">
        <is>
          <t>CNC</t>
        </is>
      </c>
    </row>
    <row r="334" ht="12" customHeight="1">
      <c r="A334" s="4" t="inlineStr">
        <is>
          <t>CNC</t>
        </is>
      </c>
      <c r="B334" s="2" t="n">
        <v>30006403</v>
      </c>
      <c r="C334" s="2" t="inlineStr">
        <is>
          <t>Produto usinado</t>
        </is>
      </c>
      <c r="D334" s="2" t="n">
        <v>30006403</v>
      </c>
      <c r="E334" s="2" t="inlineStr">
        <is>
          <t>ASSENTO 505X470X18 MDF 18MM - CADEIRA ARUBA 1</t>
        </is>
      </c>
      <c r="F334" s="2" t="n">
        <v>1</v>
      </c>
      <c r="G334" s="2" t="inlineStr">
        <is>
          <t>peça</t>
        </is>
      </c>
      <c r="H334" s="2" t="n">
        <v>7</v>
      </c>
      <c r="I334" s="2" t="n">
        <v>0.8100000000000001</v>
      </c>
      <c r="J334" s="2" t="inlineStr">
        <is>
          <t>CNC</t>
        </is>
      </c>
    </row>
    <row r="335" ht="12" customHeight="1">
      <c r="A335" s="4" t="inlineStr">
        <is>
          <t>CNC</t>
        </is>
      </c>
      <c r="B335" s="2" t="n">
        <v>30006604</v>
      </c>
      <c r="C335" s="2" t="inlineStr">
        <is>
          <t>Produto usinado</t>
        </is>
      </c>
      <c r="D335" s="2" t="n">
        <v>30006604</v>
      </c>
      <c r="E335" s="2" t="inlineStr">
        <is>
          <t>ASSENTO 440X425X12 (24PCS) MDF -CAD HAVANA    1</t>
        </is>
      </c>
      <c r="F335" s="2" t="n">
        <v>1</v>
      </c>
      <c r="G335" s="2" t="inlineStr">
        <is>
          <t>peça</t>
        </is>
      </c>
      <c r="H335" s="2" t="n">
        <v>7</v>
      </c>
      <c r="I335" s="2" t="n">
        <v>0.8100000000000001</v>
      </c>
      <c r="J335" s="2" t="inlineStr">
        <is>
          <t>CNC</t>
        </is>
      </c>
    </row>
    <row r="336" ht="12" customHeight="1">
      <c r="A336" s="4" t="inlineStr">
        <is>
          <t>CNC</t>
        </is>
      </c>
      <c r="B336" s="2" t="n">
        <v>30006601</v>
      </c>
      <c r="C336" s="2" t="inlineStr">
        <is>
          <t>Produto usinado</t>
        </is>
      </c>
      <c r="D336" s="2" t="n">
        <v>30006601</v>
      </c>
      <c r="E336" s="2" t="inlineStr">
        <is>
          <t>MOLDURA ENCOSTO 400X200X15 (52PCS) MDF -CAD1</t>
        </is>
      </c>
      <c r="F336" s="2" t="n">
        <v>1</v>
      </c>
      <c r="G336" s="2" t="inlineStr">
        <is>
          <t>peça</t>
        </is>
      </c>
      <c r="H336" s="2" t="n">
        <v>7</v>
      </c>
      <c r="I336" s="2" t="n">
        <v>0.8100000000000001</v>
      </c>
      <c r="J336" s="2" t="inlineStr">
        <is>
          <t>CNC</t>
        </is>
      </c>
    </row>
    <row r="337" ht="24" customHeight="1">
      <c r="A337" s="4" t="inlineStr">
        <is>
          <t>COLA DE ESPUMA</t>
        </is>
      </c>
      <c r="B337" s="2" t="n">
        <v>30008006</v>
      </c>
      <c r="C337" s="2" t="inlineStr">
        <is>
          <t>Produto simples</t>
        </is>
      </c>
      <c r="D337" s="2" t="n">
        <v>30008006</v>
      </c>
      <c r="E337" s="2" t="inlineStr">
        <is>
          <t>ENCOSTO ESTOFADO - CADEIRA AMSTERDAM           198</t>
        </is>
      </c>
      <c r="F337" s="2" t="n">
        <v>1</v>
      </c>
      <c r="G337" s="2" t="inlineStr">
        <is>
          <t>peça</t>
        </is>
      </c>
      <c r="H337" s="2" t="n">
        <v>0</v>
      </c>
      <c r="I337" s="2" t="n">
        <v>0.35</v>
      </c>
      <c r="J337" s="2" t="inlineStr">
        <is>
          <t>CORTE</t>
        </is>
      </c>
    </row>
    <row r="338" ht="24" customHeight="1">
      <c r="A338" s="4" t="inlineStr">
        <is>
          <t>COLA DE ESPUMA</t>
        </is>
      </c>
      <c r="B338" s="2" t="n">
        <v>30007001</v>
      </c>
      <c r="C338" s="2" t="inlineStr">
        <is>
          <t>Produto simples</t>
        </is>
      </c>
      <c r="D338" s="2" t="n">
        <v>30007001</v>
      </c>
      <c r="E338" s="2" t="inlineStr">
        <is>
          <t>ENCOSTO ESTOFADO - CADEIRA FLORENÇA              198</t>
        </is>
      </c>
      <c r="F338" s="2" t="n">
        <v>1</v>
      </c>
      <c r="G338" s="2" t="inlineStr">
        <is>
          <t>peça</t>
        </is>
      </c>
      <c r="H338" s="2" t="n">
        <v>0</v>
      </c>
      <c r="I338" s="2" t="n">
        <v>0.35</v>
      </c>
      <c r="J338" s="2" t="inlineStr">
        <is>
          <t>CORTE</t>
        </is>
      </c>
    </row>
    <row r="339" ht="24" customHeight="1">
      <c r="A339" s="4" t="inlineStr">
        <is>
          <t>COLA DE ESPUMA</t>
        </is>
      </c>
      <c r="B339" s="2" t="n">
        <v>30003507</v>
      </c>
      <c r="C339" s="2" t="inlineStr">
        <is>
          <t>Produto simples</t>
        </is>
      </c>
      <c r="D339" s="2" t="n">
        <v>30003507</v>
      </c>
      <c r="E339" s="2" t="inlineStr">
        <is>
          <t>ENCOSTO ESTOFADO - CADEIRA MONTREAL              198</t>
        </is>
      </c>
      <c r="F339" s="2" t="n">
        <v>1</v>
      </c>
      <c r="G339" s="2" t="inlineStr">
        <is>
          <t>peça</t>
        </is>
      </c>
      <c r="H339" s="2" t="n">
        <v>0</v>
      </c>
      <c r="I339" s="2" t="n">
        <v>0.35</v>
      </c>
      <c r="J339" s="2" t="inlineStr">
        <is>
          <t>CORTE</t>
        </is>
      </c>
    </row>
    <row r="340" ht="24" customHeight="1">
      <c r="A340" s="4" t="inlineStr">
        <is>
          <t>COLA DE ESPUMA</t>
        </is>
      </c>
      <c r="B340" s="2" t="n">
        <v>30009605</v>
      </c>
      <c r="C340" s="2" t="inlineStr">
        <is>
          <t>Produto simples</t>
        </is>
      </c>
      <c r="D340" s="2" t="n">
        <v>30009605</v>
      </c>
      <c r="E340" s="2" t="inlineStr">
        <is>
          <t>ENCOSTO ESTOFADO - CADEIRA RAVENA                   198</t>
        </is>
      </c>
      <c r="F340" s="2" t="n">
        <v>1</v>
      </c>
      <c r="G340" s="2" t="inlineStr">
        <is>
          <t>peça</t>
        </is>
      </c>
      <c r="H340" s="2" t="n">
        <v>0</v>
      </c>
      <c r="I340" s="2" t="n">
        <v>0.35</v>
      </c>
      <c r="J340" s="2" t="inlineStr">
        <is>
          <t>CORTE</t>
        </is>
      </c>
    </row>
    <row r="341" ht="24" customHeight="1">
      <c r="A341" s="4" t="inlineStr">
        <is>
          <t>COLA DE ESPUMA</t>
        </is>
      </c>
      <c r="B341" s="2" t="n">
        <v>30006011</v>
      </c>
      <c r="C341" s="2" t="inlineStr">
        <is>
          <t>Produto simples</t>
        </is>
      </c>
      <c r="D341" s="2" t="n">
        <v>30006011</v>
      </c>
      <c r="E341" s="2" t="inlineStr">
        <is>
          <t>ENCOSTO ESTOFADO - CADEIRA SIENA                       198</t>
        </is>
      </c>
      <c r="F341" s="2" t="n">
        <v>1</v>
      </c>
      <c r="G341" s="2" t="inlineStr">
        <is>
          <t>peça</t>
        </is>
      </c>
      <c r="H341" s="2" t="n">
        <v>0</v>
      </c>
      <c r="I341" s="2" t="n">
        <v>0.35</v>
      </c>
      <c r="J341" s="2" t="inlineStr">
        <is>
          <t>CORTE</t>
        </is>
      </c>
    </row>
    <row r="342" ht="24" customHeight="1">
      <c r="A342" s="4" t="inlineStr">
        <is>
          <t>COLA DE ESPUMA</t>
        </is>
      </c>
      <c r="B342" s="2" t="n">
        <v>30003506</v>
      </c>
      <c r="C342" s="2" t="inlineStr">
        <is>
          <t>Produto simples</t>
        </is>
      </c>
      <c r="D342" s="2" t="n">
        <v>30003506</v>
      </c>
      <c r="E342" s="2" t="inlineStr">
        <is>
          <t>ASSENTO ESTOFADO - CADEIRA MONTREAL              198</t>
        </is>
      </c>
      <c r="F342" s="2" t="n">
        <v>1</v>
      </c>
      <c r="G342" s="2" t="inlineStr">
        <is>
          <t>peça</t>
        </is>
      </c>
      <c r="H342" s="2" t="n">
        <v>0</v>
      </c>
      <c r="I342" s="2" t="n">
        <v>0.35</v>
      </c>
      <c r="J342" s="2" t="inlineStr">
        <is>
          <t>CORTE</t>
        </is>
      </c>
    </row>
    <row r="343" ht="24" customHeight="1">
      <c r="A343" s="4" t="inlineStr">
        <is>
          <t>COLA DE ESPUMA</t>
        </is>
      </c>
      <c r="B343" s="2" t="n">
        <v>30009606</v>
      </c>
      <c r="C343" s="2" t="inlineStr">
        <is>
          <t>Produto simples</t>
        </is>
      </c>
      <c r="D343" s="2" t="n">
        <v>30009606</v>
      </c>
      <c r="E343" s="2" t="inlineStr">
        <is>
          <t>ASSENTO ESTOFADO - CADEIRA                                   198</t>
        </is>
      </c>
      <c r="F343" s="2" t="n">
        <v>1</v>
      </c>
      <c r="G343" s="2" t="inlineStr">
        <is>
          <t>peça</t>
        </is>
      </c>
      <c r="H343" s="2" t="n">
        <v>0</v>
      </c>
      <c r="I343" s="2" t="n">
        <v>0.35</v>
      </c>
      <c r="J343" s="2" t="inlineStr">
        <is>
          <t>CORTE</t>
        </is>
      </c>
    </row>
    <row r="344" ht="24" customHeight="1">
      <c r="A344" s="4" t="inlineStr">
        <is>
          <t>COLA DE ESPUMA</t>
        </is>
      </c>
      <c r="B344" s="2" t="n">
        <v>30002207</v>
      </c>
      <c r="C344" s="2" t="inlineStr">
        <is>
          <t>Produto simples</t>
        </is>
      </c>
      <c r="D344" s="2" t="n">
        <v>30002207</v>
      </c>
      <c r="E344" s="2" t="inlineStr">
        <is>
          <t>ASSENTO ESTOFADO - CADEIRA                                   198</t>
        </is>
      </c>
      <c r="F344" s="2" t="n">
        <v>1</v>
      </c>
      <c r="G344" s="2" t="inlineStr">
        <is>
          <t>peça</t>
        </is>
      </c>
      <c r="H344" s="2" t="n">
        <v>0</v>
      </c>
      <c r="I344" s="2" t="n">
        <v>0.35</v>
      </c>
      <c r="J344" s="2" t="inlineStr">
        <is>
          <t>CORTE</t>
        </is>
      </c>
    </row>
    <row r="345" ht="24" customHeight="1">
      <c r="A345" s="4" t="inlineStr">
        <is>
          <t>COLA DE ESPUMA</t>
        </is>
      </c>
      <c r="B345" s="2" t="n">
        <v>30002208</v>
      </c>
      <c r="C345" s="2" t="inlineStr">
        <is>
          <t>Produto simples</t>
        </is>
      </c>
      <c r="D345" s="2" t="n">
        <v>30002208</v>
      </c>
      <c r="E345" s="2" t="inlineStr">
        <is>
          <t>ENCOSTO ESTOFADO - CADEIRA MIAMI                       198</t>
        </is>
      </c>
      <c r="F345" s="2" t="n">
        <v>1</v>
      </c>
      <c r="G345" s="2" t="inlineStr">
        <is>
          <t>peça</t>
        </is>
      </c>
      <c r="H345" s="2" t="n">
        <v>0</v>
      </c>
      <c r="I345" s="2" t="n">
        <v>0.35</v>
      </c>
      <c r="J345" s="2" t="inlineStr">
        <is>
          <t>CORTE</t>
        </is>
      </c>
    </row>
    <row r="346" ht="24" customHeight="1">
      <c r="A346" s="4" t="inlineStr">
        <is>
          <t>COLA DE ESPUMA</t>
        </is>
      </c>
      <c r="B346" s="2" t="n">
        <v>30001001</v>
      </c>
      <c r="C346" s="2" t="inlineStr">
        <is>
          <t>Produto simples</t>
        </is>
      </c>
      <c r="D346" s="2" t="n">
        <v>30001001</v>
      </c>
      <c r="E346" s="2" t="inlineStr">
        <is>
          <t>ENCOSTO ESTOFADO - CADEIRA C/ ELASTICO           198</t>
        </is>
      </c>
      <c r="F346" s="2" t="n">
        <v>1</v>
      </c>
      <c r="G346" s="2" t="inlineStr">
        <is>
          <t>peça</t>
        </is>
      </c>
      <c r="H346" s="2" t="n">
        <v>0</v>
      </c>
      <c r="I346" s="2" t="n">
        <v>0.35</v>
      </c>
      <c r="J346" s="2" t="inlineStr">
        <is>
          <t>CORTE</t>
        </is>
      </c>
    </row>
    <row r="347" ht="24" customHeight="1">
      <c r="A347" s="4" t="inlineStr">
        <is>
          <t>COLA DE ESPUMA</t>
        </is>
      </c>
      <c r="B347" s="2" t="n">
        <v>30003517</v>
      </c>
      <c r="C347" s="2" t="inlineStr">
        <is>
          <t>Produto simples</t>
        </is>
      </c>
      <c r="D347" s="2" t="n">
        <v>30003517</v>
      </c>
      <c r="E347" s="2" t="inlineStr">
        <is>
          <t>ENCOSTO ESTOFADO PAPELÃO - CADEIRA MONTRE198</t>
        </is>
      </c>
      <c r="F347" s="2" t="n">
        <v>1</v>
      </c>
      <c r="G347" s="2" t="inlineStr">
        <is>
          <t>peça</t>
        </is>
      </c>
      <c r="H347" s="2" t="n">
        <v>0</v>
      </c>
      <c r="I347" s="2" t="n">
        <v>0.35</v>
      </c>
      <c r="J347" s="2" t="inlineStr">
        <is>
          <t>CORTE</t>
        </is>
      </c>
    </row>
    <row r="348" ht="24" customHeight="1">
      <c r="A348" s="4" t="inlineStr">
        <is>
          <t>COLA DE ESPUMA</t>
        </is>
      </c>
      <c r="B348" s="2" t="n">
        <v>30009615</v>
      </c>
      <c r="C348" s="2" t="inlineStr">
        <is>
          <t>Produto simples</t>
        </is>
      </c>
      <c r="D348" s="2" t="n">
        <v>30009615</v>
      </c>
      <c r="E348" s="2" t="inlineStr">
        <is>
          <t>ENCOSTO ESTOFADO PAPELÃO - CADEIRA                 198</t>
        </is>
      </c>
      <c r="F348" s="2" t="n">
        <v>1</v>
      </c>
      <c r="G348" s="2" t="inlineStr">
        <is>
          <t>peça</t>
        </is>
      </c>
      <c r="H348" s="2" t="n">
        <v>0</v>
      </c>
      <c r="I348" s="2" t="n">
        <v>0.35</v>
      </c>
      <c r="J348" s="2" t="inlineStr">
        <is>
          <t>CORTE</t>
        </is>
      </c>
    </row>
    <row r="349" ht="24" customHeight="1">
      <c r="A349" s="4" t="inlineStr">
        <is>
          <t>COLA DE ESPUMA</t>
        </is>
      </c>
      <c r="B349" s="2" t="n">
        <v>30005009</v>
      </c>
      <c r="C349" s="2" t="inlineStr">
        <is>
          <t>Produto simples</t>
        </is>
      </c>
      <c r="D349" s="2" t="n">
        <v>30005009</v>
      </c>
      <c r="E349" s="2" t="inlineStr">
        <is>
          <t>ASSENTO ESTOFADO - CADEIRA                                   198</t>
        </is>
      </c>
      <c r="F349" s="2" t="n">
        <v>1</v>
      </c>
      <c r="G349" s="2" t="inlineStr">
        <is>
          <t>peça</t>
        </is>
      </c>
      <c r="H349" s="2" t="n">
        <v>0</v>
      </c>
      <c r="I349" s="2" t="n">
        <v>0.35</v>
      </c>
      <c r="J349" s="2" t="inlineStr">
        <is>
          <t>CORTE</t>
        </is>
      </c>
    </row>
    <row r="350" ht="24" customHeight="1">
      <c r="A350" s="4" t="inlineStr">
        <is>
          <t>COLA DE ESPUMA</t>
        </is>
      </c>
      <c r="B350" s="2" t="n">
        <v>30005008</v>
      </c>
      <c r="C350" s="2" t="inlineStr">
        <is>
          <t>Produto simples</t>
        </is>
      </c>
      <c r="D350" s="2" t="n">
        <v>30005008</v>
      </c>
      <c r="E350" s="2" t="inlineStr">
        <is>
          <t>ENCOSTO ESTOFADO - CADEIRA                                   198</t>
        </is>
      </c>
      <c r="F350" s="2" t="n">
        <v>1</v>
      </c>
      <c r="G350" s="2" t="inlineStr">
        <is>
          <t>peça</t>
        </is>
      </c>
      <c r="H350" s="2" t="n">
        <v>0</v>
      </c>
      <c r="I350" s="2" t="n">
        <v>0.35</v>
      </c>
      <c r="J350" s="2" t="inlineStr">
        <is>
          <t>CORTE</t>
        </is>
      </c>
    </row>
    <row r="351" ht="24" customHeight="1">
      <c r="A351" s="4" t="inlineStr">
        <is>
          <t>COLA DE ESPUMA</t>
        </is>
      </c>
      <c r="B351" s="2" t="n">
        <v>30002008</v>
      </c>
      <c r="C351" s="2" t="inlineStr">
        <is>
          <t>Produto simples</t>
        </is>
      </c>
      <c r="D351" s="2" t="n">
        <v>30002008</v>
      </c>
      <c r="E351" s="2" t="inlineStr">
        <is>
          <t>ENCOSTO ESTOFADO - CADEIRA                                   198</t>
        </is>
      </c>
      <c r="F351" s="2" t="n">
        <v>1</v>
      </c>
      <c r="G351" s="2" t="inlineStr">
        <is>
          <t>peça</t>
        </is>
      </c>
      <c r="H351" s="2" t="n">
        <v>0</v>
      </c>
      <c r="I351" s="2" t="n">
        <v>0.35</v>
      </c>
      <c r="J351" s="2" t="inlineStr">
        <is>
          <t>CORTE</t>
        </is>
      </c>
    </row>
    <row r="352" ht="24" customHeight="1">
      <c r="A352" s="4" t="inlineStr">
        <is>
          <t>COLA DE ESPUMA</t>
        </is>
      </c>
      <c r="B352" s="2" t="n">
        <v>30002008</v>
      </c>
      <c r="C352" s="2" t="inlineStr">
        <is>
          <t>Produto simples</t>
        </is>
      </c>
      <c r="D352" s="2" t="n">
        <v>30002008</v>
      </c>
      <c r="E352" s="2" t="inlineStr">
        <is>
          <t>ENCOSTO ESTOFADO - CADEIRA                                   198</t>
        </is>
      </c>
      <c r="F352" s="2" t="n">
        <v>1</v>
      </c>
      <c r="G352" s="2" t="inlineStr">
        <is>
          <t>peça</t>
        </is>
      </c>
      <c r="H352" s="2" t="n">
        <v>0</v>
      </c>
      <c r="I352" s="2" t="n">
        <v>0.35</v>
      </c>
      <c r="J352" s="2" t="inlineStr">
        <is>
          <t>CORTE</t>
        </is>
      </c>
    </row>
    <row r="353" ht="24" customHeight="1">
      <c r="A353" s="4" t="inlineStr">
        <is>
          <t>COLA DE ESPUMA</t>
        </is>
      </c>
      <c r="B353" s="2" t="n">
        <v>30002030</v>
      </c>
      <c r="C353" s="2" t="inlineStr">
        <is>
          <t>Produto simples</t>
        </is>
      </c>
      <c r="D353" s="2" t="n">
        <v>30002030</v>
      </c>
      <c r="E353" s="2" t="inlineStr">
        <is>
          <t>ENCOSTO 350X350X25 D13                                             198</t>
        </is>
      </c>
      <c r="F353" s="2" t="n">
        <v>1</v>
      </c>
      <c r="G353" s="2" t="inlineStr">
        <is>
          <t>peça</t>
        </is>
      </c>
      <c r="H353" s="2" t="n">
        <v>0</v>
      </c>
      <c r="I353" s="2" t="n">
        <v>0.35</v>
      </c>
      <c r="J353" s="2" t="inlineStr">
        <is>
          <t>CORTE</t>
        </is>
      </c>
    </row>
    <row r="354" ht="24" customHeight="1">
      <c r="A354" s="4" t="inlineStr">
        <is>
          <t>COLA DE ESPUMA</t>
        </is>
      </c>
      <c r="B354" s="2" t="n">
        <v>30002231</v>
      </c>
      <c r="C354" s="2" t="inlineStr">
        <is>
          <t>Produto simples</t>
        </is>
      </c>
      <c r="D354" s="2" t="n">
        <v>30002231</v>
      </c>
      <c r="E354" s="2" t="inlineStr">
        <is>
          <t>ENCOSTO 605X355X30 D13                                             198</t>
        </is>
      </c>
      <c r="F354" s="2" t="n">
        <v>1</v>
      </c>
      <c r="G354" s="2" t="inlineStr">
        <is>
          <t>peça</t>
        </is>
      </c>
      <c r="H354" s="2" t="n">
        <v>0</v>
      </c>
      <c r="I354" s="2" t="n">
        <v>0.35</v>
      </c>
      <c r="J354" s="2" t="inlineStr">
        <is>
          <t>CORTE</t>
        </is>
      </c>
    </row>
    <row r="355" ht="24" customHeight="1">
      <c r="A355" s="4" t="inlineStr">
        <is>
          <t>COLA DE ESPUMA</t>
        </is>
      </c>
      <c r="B355" s="2" t="n">
        <v>30004530</v>
      </c>
      <c r="C355" s="2" t="inlineStr">
        <is>
          <t>Produto simples</t>
        </is>
      </c>
      <c r="D355" s="2" t="n">
        <v>30004530</v>
      </c>
      <c r="E355" s="2" t="inlineStr">
        <is>
          <t>ENCOSTO 540X420X30 D13                                             198</t>
        </is>
      </c>
      <c r="F355" s="2" t="n">
        <v>1</v>
      </c>
      <c r="G355" s="2" t="inlineStr">
        <is>
          <t>peça</t>
        </is>
      </c>
      <c r="H355" s="2" t="n">
        <v>0</v>
      </c>
      <c r="I355" s="2" t="n">
        <v>0.35</v>
      </c>
      <c r="J355" s="2" t="inlineStr">
        <is>
          <t>CORTE</t>
        </is>
      </c>
    </row>
    <row r="356" ht="24" customHeight="1">
      <c r="A356" s="4" t="inlineStr">
        <is>
          <t>COLA DE ESPUMA</t>
        </is>
      </c>
      <c r="B356" s="2" t="n">
        <v>30004531</v>
      </c>
      <c r="C356" s="2" t="inlineStr">
        <is>
          <t>Produto simples</t>
        </is>
      </c>
      <c r="D356" s="2" t="n">
        <v>30004531</v>
      </c>
      <c r="E356" s="2" t="inlineStr">
        <is>
          <t>LAT ENCOSTO 470X90X10 D13                                        198</t>
        </is>
      </c>
      <c r="F356" s="2" t="n">
        <v>1</v>
      </c>
      <c r="G356" s="2" t="inlineStr">
        <is>
          <t>peça</t>
        </is>
      </c>
      <c r="H356" s="2" t="n">
        <v>0</v>
      </c>
      <c r="I356" s="2" t="n">
        <v>0.35</v>
      </c>
      <c r="J356" s="2" t="inlineStr">
        <is>
          <t>CORTE</t>
        </is>
      </c>
    </row>
    <row r="357" ht="24" customHeight="1">
      <c r="A357" s="4" t="inlineStr">
        <is>
          <t>COLA DE ESPUMA</t>
        </is>
      </c>
      <c r="B357" s="2" t="n">
        <v>30004533</v>
      </c>
      <c r="C357" s="2" t="inlineStr">
        <is>
          <t>Produto simples</t>
        </is>
      </c>
      <c r="D357" s="2" t="n">
        <v>30004533</v>
      </c>
      <c r="E357" s="2" t="inlineStr">
        <is>
          <t>LAT ASSENTO 490X90X10 D13                                        198</t>
        </is>
      </c>
      <c r="F357" s="2" t="n">
        <v>1</v>
      </c>
      <c r="G357" s="2" t="inlineStr">
        <is>
          <t>peça</t>
        </is>
      </c>
      <c r="H357" s="2" t="n">
        <v>0</v>
      </c>
      <c r="I357" s="2" t="n">
        <v>0.35</v>
      </c>
      <c r="J357" s="2" t="inlineStr">
        <is>
          <t>CORTE</t>
        </is>
      </c>
    </row>
    <row r="358" ht="24" customHeight="1">
      <c r="A358" s="4" t="inlineStr">
        <is>
          <t>COLA DE ESPUMA</t>
        </is>
      </c>
      <c r="B358" s="2" t="n">
        <v>30008030</v>
      </c>
      <c r="C358" s="2" t="inlineStr">
        <is>
          <t>Produto simples</t>
        </is>
      </c>
      <c r="D358" s="2" t="n">
        <v>30008030</v>
      </c>
      <c r="E358" s="2" t="inlineStr">
        <is>
          <t>ENCOSTO 605X405X30 D13                                             198</t>
        </is>
      </c>
      <c r="F358" s="2" t="n">
        <v>1</v>
      </c>
      <c r="G358" s="2" t="inlineStr">
        <is>
          <t>peça</t>
        </is>
      </c>
      <c r="H358" s="2" t="n">
        <v>0</v>
      </c>
      <c r="I358" s="2" t="n">
        <v>0.35</v>
      </c>
      <c r="J358" s="2" t="inlineStr">
        <is>
          <t>CORTE</t>
        </is>
      </c>
    </row>
    <row r="359" ht="24" customHeight="1">
      <c r="A359" s="4" t="inlineStr">
        <is>
          <t>COLA DE ESPUMA</t>
        </is>
      </c>
      <c r="B359" s="2" t="n">
        <v>30008831</v>
      </c>
      <c r="C359" s="2" t="inlineStr">
        <is>
          <t>Produto simples</t>
        </is>
      </c>
      <c r="D359" s="2" t="n">
        <v>30008831</v>
      </c>
      <c r="E359" s="2" t="inlineStr">
        <is>
          <t>LAT ENCOSTO 630X100X10 D13                                      198</t>
        </is>
      </c>
      <c r="F359" s="2" t="n">
        <v>1</v>
      </c>
      <c r="G359" s="2" t="inlineStr">
        <is>
          <t>peça</t>
        </is>
      </c>
      <c r="H359" s="2" t="n">
        <v>0</v>
      </c>
      <c r="I359" s="2" t="n">
        <v>0.35</v>
      </c>
      <c r="J359" s="2" t="inlineStr">
        <is>
          <t>CORTE</t>
        </is>
      </c>
    </row>
    <row r="360" ht="24" customHeight="1">
      <c r="A360" s="4" t="inlineStr">
        <is>
          <t>COLA DE ESPUMA</t>
        </is>
      </c>
      <c r="B360" s="2" t="n">
        <v>30009033</v>
      </c>
      <c r="C360" s="2" t="inlineStr">
        <is>
          <t>Produto simples</t>
        </is>
      </c>
      <c r="D360" s="2" t="n">
        <v>30009033</v>
      </c>
      <c r="E360" s="2" t="inlineStr">
        <is>
          <t>LAT ASSENTO 422X130X10 D13                                      198</t>
        </is>
      </c>
      <c r="F360" s="2" t="n">
        <v>1</v>
      </c>
      <c r="G360" s="2" t="inlineStr">
        <is>
          <t>peça</t>
        </is>
      </c>
      <c r="H360" s="2" t="n">
        <v>0</v>
      </c>
      <c r="I360" s="2" t="n">
        <v>0.35</v>
      </c>
      <c r="J360" s="2" t="inlineStr">
        <is>
          <t>CORTE</t>
        </is>
      </c>
    </row>
    <row r="361" ht="24" customHeight="1">
      <c r="A361" s="4" t="inlineStr">
        <is>
          <t>COLA DE ESPUMA</t>
        </is>
      </c>
      <c r="B361" s="2" t="n">
        <v>30009831</v>
      </c>
      <c r="C361" s="2" t="inlineStr">
        <is>
          <t>Produto simples</t>
        </is>
      </c>
      <c r="D361" s="2" t="n">
        <v>30009831</v>
      </c>
      <c r="E361" s="2" t="inlineStr">
        <is>
          <t>LAT ENCOSTO 600X110X10 D13                                      198</t>
        </is>
      </c>
      <c r="F361" s="2" t="n">
        <v>1</v>
      </c>
      <c r="G361" s="2" t="inlineStr">
        <is>
          <t>peça</t>
        </is>
      </c>
      <c r="H361" s="2" t="n">
        <v>0</v>
      </c>
      <c r="I361" s="2" t="n">
        <v>0.35</v>
      </c>
      <c r="J361" s="2" t="inlineStr">
        <is>
          <t>CORTE</t>
        </is>
      </c>
    </row>
    <row r="362" ht="24" customHeight="1">
      <c r="A362" s="4" t="inlineStr">
        <is>
          <t>COLA DE ESPUMA</t>
        </is>
      </c>
      <c r="B362" s="2" t="n">
        <v>30009833</v>
      </c>
      <c r="C362" s="2" t="inlineStr">
        <is>
          <t>Produto simples</t>
        </is>
      </c>
      <c r="D362" s="2" t="n">
        <v>30009833</v>
      </c>
      <c r="E362" s="2" t="inlineStr">
        <is>
          <t>LAT ASSENTO 477X120X10 D13                                      198</t>
        </is>
      </c>
      <c r="F362" s="2" t="n">
        <v>1</v>
      </c>
      <c r="G362" s="2" t="inlineStr">
        <is>
          <t>peça</t>
        </is>
      </c>
      <c r="H362" s="2" t="n">
        <v>0</v>
      </c>
      <c r="I362" s="2" t="n">
        <v>0.35</v>
      </c>
      <c r="J362" s="2" t="inlineStr">
        <is>
          <t>CORTE</t>
        </is>
      </c>
    </row>
    <row r="363" ht="24" customHeight="1">
      <c r="A363" s="4" t="inlineStr">
        <is>
          <t>COLA DE ESPUMA</t>
        </is>
      </c>
      <c r="B363" s="2" t="n">
        <v>30009834</v>
      </c>
      <c r="C363" s="2" t="inlineStr">
        <is>
          <t>Produto simples</t>
        </is>
      </c>
      <c r="D363" s="2" t="n">
        <v>30009834</v>
      </c>
      <c r="E363" s="2" t="inlineStr">
        <is>
          <t>FILETI TRASEIRO 400X60X10 D13                                   198</t>
        </is>
      </c>
      <c r="F363" s="2" t="n">
        <v>1</v>
      </c>
      <c r="G363" s="2" t="inlineStr">
        <is>
          <t>peça</t>
        </is>
      </c>
      <c r="H363" s="2" t="n">
        <v>0</v>
      </c>
      <c r="I363" s="2" t="n">
        <v>0.35</v>
      </c>
      <c r="J363" s="2" t="inlineStr">
        <is>
          <t>CORTE</t>
        </is>
      </c>
    </row>
    <row r="364" ht="24" customHeight="1">
      <c r="A364" s="4" t="inlineStr">
        <is>
          <t>COLA DE ESPUMA</t>
        </is>
      </c>
      <c r="B364" s="2" t="n">
        <v>30002230</v>
      </c>
      <c r="C364" s="2" t="inlineStr">
        <is>
          <t>Produto simples</t>
        </is>
      </c>
      <c r="D364" s="2" t="n">
        <v>30002230</v>
      </c>
      <c r="E364" s="2" t="inlineStr">
        <is>
          <t>ASSENTO 405X365X20 D20                                              198</t>
        </is>
      </c>
      <c r="F364" s="2" t="n">
        <v>1</v>
      </c>
      <c r="G364" s="2" t="inlineStr">
        <is>
          <t>peça</t>
        </is>
      </c>
      <c r="H364" s="2" t="n">
        <v>0</v>
      </c>
      <c r="I364" s="2" t="n">
        <v>0.35</v>
      </c>
      <c r="J364" s="2" t="inlineStr">
        <is>
          <t>CORTE</t>
        </is>
      </c>
    </row>
    <row r="365" ht="24" customHeight="1">
      <c r="A365" s="4" t="inlineStr">
        <is>
          <t>COLA DE ESPUMA</t>
        </is>
      </c>
      <c r="B365" s="2" t="n">
        <v>30004030</v>
      </c>
      <c r="C365" s="2" t="inlineStr">
        <is>
          <t>Produto simples</t>
        </is>
      </c>
      <c r="D365" s="2" t="n">
        <v>30004030</v>
      </c>
      <c r="E365" s="2" t="inlineStr">
        <is>
          <t>ASSENTO 400X375X25 D20                                              198</t>
        </is>
      </c>
      <c r="F365" s="2" t="n">
        <v>1</v>
      </c>
      <c r="G365" s="2" t="inlineStr">
        <is>
          <t>peça</t>
        </is>
      </c>
      <c r="H365" s="2" t="n">
        <v>0</v>
      </c>
      <c r="I365" s="2" t="n">
        <v>0.35</v>
      </c>
      <c r="J365" s="2" t="inlineStr">
        <is>
          <t>CORTE</t>
        </is>
      </c>
    </row>
    <row r="366" ht="24" customHeight="1">
      <c r="A366" s="4" t="inlineStr">
        <is>
          <t>COLA DE ESPUMA</t>
        </is>
      </c>
      <c r="B366" s="2" t="n">
        <v>30004532</v>
      </c>
      <c r="C366" s="2" t="inlineStr">
        <is>
          <t>Produto simples</t>
        </is>
      </c>
      <c r="D366" s="2" t="n">
        <v>30004532</v>
      </c>
      <c r="E366" s="2" t="inlineStr">
        <is>
          <t>ASSENTO 530X420X30 D20                                              198</t>
        </is>
      </c>
      <c r="F366" s="2" t="n">
        <v>1</v>
      </c>
      <c r="G366" s="2" t="inlineStr">
        <is>
          <t>peça</t>
        </is>
      </c>
      <c r="H366" s="2" t="n">
        <v>0</v>
      </c>
      <c r="I366" s="2" t="n">
        <v>0.35</v>
      </c>
      <c r="J366" s="2" t="inlineStr">
        <is>
          <t>CORTE</t>
        </is>
      </c>
    </row>
    <row r="367" ht="24" customHeight="1">
      <c r="A367" s="4" t="inlineStr">
        <is>
          <t>COLA DE ESPUMA</t>
        </is>
      </c>
      <c r="B367" s="2" t="n">
        <v>30007030</v>
      </c>
      <c r="C367" s="2" t="inlineStr">
        <is>
          <t>Produto simples</t>
        </is>
      </c>
      <c r="D367" s="2" t="n">
        <v>30007030</v>
      </c>
      <c r="E367" s="2" t="inlineStr">
        <is>
          <t>ENCOSTO 600X445X15 D20                                             198</t>
        </is>
      </c>
      <c r="F367" s="2" t="n">
        <v>1</v>
      </c>
      <c r="G367" s="2" t="inlineStr">
        <is>
          <t>peça</t>
        </is>
      </c>
      <c r="H367" s="2" t="n">
        <v>0</v>
      </c>
      <c r="I367" s="2" t="n">
        <v>0.35</v>
      </c>
      <c r="J367" s="2" t="inlineStr">
        <is>
          <t>CORTE</t>
        </is>
      </c>
    </row>
    <row r="368" ht="24" customHeight="1">
      <c r="A368" s="4" t="inlineStr">
        <is>
          <t>COLA DE ESPUMA</t>
        </is>
      </c>
      <c r="B368" s="2" t="n">
        <v>30008031</v>
      </c>
      <c r="C368" s="2" t="inlineStr">
        <is>
          <t>Produto simples</t>
        </is>
      </c>
      <c r="D368" s="2" t="n">
        <v>30008031</v>
      </c>
      <c r="E368" s="2" t="inlineStr">
        <is>
          <t>ASSENTO 405X455X35 D20                                              198</t>
        </is>
      </c>
      <c r="F368" s="2" t="n">
        <v>1</v>
      </c>
      <c r="G368" s="2" t="inlineStr">
        <is>
          <t>peça</t>
        </is>
      </c>
      <c r="H368" s="2" t="n">
        <v>0</v>
      </c>
      <c r="I368" s="2" t="n">
        <v>0.35</v>
      </c>
      <c r="J368" s="2" t="inlineStr">
        <is>
          <t>CORTE</t>
        </is>
      </c>
    </row>
    <row r="369" ht="24" customHeight="1">
      <c r="A369" s="4" t="inlineStr">
        <is>
          <t>COLA DE ESPUMA</t>
        </is>
      </c>
      <c r="B369" s="2" t="n">
        <v>30008830</v>
      </c>
      <c r="C369" s="2" t="inlineStr">
        <is>
          <t>Produto simples</t>
        </is>
      </c>
      <c r="D369" s="2" t="n">
        <v>30008830</v>
      </c>
      <c r="E369" s="2" t="inlineStr">
        <is>
          <t>ENCOSTO 625X435X25 D20                                             198</t>
        </is>
      </c>
      <c r="F369" s="2" t="n">
        <v>1</v>
      </c>
      <c r="G369" s="2" t="inlineStr">
        <is>
          <t>peça</t>
        </is>
      </c>
      <c r="H369" s="2" t="n">
        <v>0</v>
      </c>
      <c r="I369" s="2" t="n">
        <v>0.35</v>
      </c>
      <c r="J369" s="2" t="inlineStr">
        <is>
          <t>CORTE</t>
        </is>
      </c>
    </row>
    <row r="370" ht="24" customHeight="1">
      <c r="A370" s="4" t="inlineStr">
        <is>
          <t>COLA DE ESPUMA</t>
        </is>
      </c>
      <c r="B370" s="2" t="n">
        <v>30009032</v>
      </c>
      <c r="C370" s="2" t="inlineStr">
        <is>
          <t>Produto simples</t>
        </is>
      </c>
      <c r="D370" s="2" t="n">
        <v>30009032</v>
      </c>
      <c r="E370" s="2" t="inlineStr">
        <is>
          <t>ASSENTO 495X415X40 D20                                              198</t>
        </is>
      </c>
      <c r="F370" s="2" t="n">
        <v>1</v>
      </c>
      <c r="G370" s="2" t="inlineStr">
        <is>
          <t>peça</t>
        </is>
      </c>
      <c r="H370" s="2" t="n">
        <v>0</v>
      </c>
      <c r="I370" s="2" t="n">
        <v>0.35</v>
      </c>
      <c r="J370" s="2" t="inlineStr">
        <is>
          <t>CORTE</t>
        </is>
      </c>
    </row>
    <row r="371" ht="24" customHeight="1">
      <c r="A371" s="4" t="inlineStr">
        <is>
          <t>COLA DE ESPUMA</t>
        </is>
      </c>
      <c r="B371" s="2" t="n">
        <v>30009730</v>
      </c>
      <c r="C371" s="2" t="inlineStr">
        <is>
          <t>Produto simples</t>
        </is>
      </c>
      <c r="D371" s="2" t="n">
        <v>30009730</v>
      </c>
      <c r="E371" s="2" t="inlineStr">
        <is>
          <t>ENCOSTO 590X445X10 D20                                             198</t>
        </is>
      </c>
      <c r="F371" s="2" t="n">
        <v>1</v>
      </c>
      <c r="G371" s="2" t="inlineStr">
        <is>
          <t>peça</t>
        </is>
      </c>
      <c r="H371" s="2" t="n">
        <v>0</v>
      </c>
      <c r="I371" s="2" t="n">
        <v>0.35</v>
      </c>
      <c r="J371" s="2" t="inlineStr">
        <is>
          <t>CORTE</t>
        </is>
      </c>
    </row>
    <row r="372" ht="24" customHeight="1">
      <c r="A372" s="4" t="inlineStr">
        <is>
          <t>COLA DE ESPUMA</t>
        </is>
      </c>
      <c r="B372" s="2" t="n">
        <v>30009830</v>
      </c>
      <c r="C372" s="2" t="inlineStr">
        <is>
          <t>Produto simples</t>
        </is>
      </c>
      <c r="D372" s="2" t="n">
        <v>30009830</v>
      </c>
      <c r="E372" s="2" t="inlineStr">
        <is>
          <t>ENCOSTO 560X445X10 D20                                             198</t>
        </is>
      </c>
      <c r="F372" s="2" t="n">
        <v>1</v>
      </c>
      <c r="G372" s="2" t="inlineStr">
        <is>
          <t>peça</t>
        </is>
      </c>
      <c r="H372" s="2" t="n">
        <v>0</v>
      </c>
      <c r="I372" s="2" t="n">
        <v>0.35</v>
      </c>
      <c r="J372" s="2" t="inlineStr">
        <is>
          <t>CORTE</t>
        </is>
      </c>
    </row>
    <row r="373" ht="24" customHeight="1">
      <c r="A373" s="4" t="inlineStr">
        <is>
          <t>COLA DE ESPUMA</t>
        </is>
      </c>
      <c r="B373" s="2" t="n">
        <v>30009832</v>
      </c>
      <c r="C373" s="2" t="inlineStr">
        <is>
          <t>Produto simples</t>
        </is>
      </c>
      <c r="D373" s="2" t="n">
        <v>30009832</v>
      </c>
      <c r="E373" s="2" t="inlineStr">
        <is>
          <t>ASSENTO 545X405X30 D20                                              198</t>
        </is>
      </c>
      <c r="F373" s="2" t="n">
        <v>1</v>
      </c>
      <c r="G373" s="2" t="inlineStr">
        <is>
          <t>peça</t>
        </is>
      </c>
      <c r="H373" s="2" t="n">
        <v>0</v>
      </c>
      <c r="I373" s="2" t="n">
        <v>0.35</v>
      </c>
      <c r="J373" s="2" t="inlineStr">
        <is>
          <t>CORTE</t>
        </is>
      </c>
    </row>
    <row r="374" ht="24" customHeight="1">
      <c r="A374" s="4" t="inlineStr">
        <is>
          <t>COLA DE ESPUMA</t>
        </is>
      </c>
      <c r="B374" s="2" t="n">
        <v>30001231</v>
      </c>
      <c r="C374" s="2" t="inlineStr">
        <is>
          <t>Produto simples</t>
        </is>
      </c>
      <c r="D374" s="2" t="n">
        <v>30001231</v>
      </c>
      <c r="E374" s="2" t="inlineStr">
        <is>
          <t>ASSENTO 430X405X30 D20                                              198</t>
        </is>
      </c>
      <c r="F374" s="2" t="n">
        <v>1</v>
      </c>
      <c r="G374" s="2" t="inlineStr">
        <is>
          <t>peça</t>
        </is>
      </c>
      <c r="H374" s="2" t="n">
        <v>0</v>
      </c>
      <c r="I374" s="2" t="n">
        <v>0.35</v>
      </c>
      <c r="J374" s="2" t="inlineStr">
        <is>
          <t>CORTE</t>
        </is>
      </c>
    </row>
    <row r="375" ht="24" customHeight="1">
      <c r="A375" s="4" t="inlineStr">
        <is>
          <t>COLA DE ESPUMA</t>
        </is>
      </c>
      <c r="B375" s="2" t="n">
        <v>30001233</v>
      </c>
      <c r="C375" s="2" t="inlineStr">
        <is>
          <t>Produto simples</t>
        </is>
      </c>
      <c r="D375" s="2" t="n">
        <v>30001233</v>
      </c>
      <c r="E375" s="2" t="inlineStr">
        <is>
          <t>LAT ASSENTO 430X125X10 D13                                      198</t>
        </is>
      </c>
      <c r="F375" s="2" t="n">
        <v>1</v>
      </c>
      <c r="G375" s="2" t="inlineStr">
        <is>
          <t>peça</t>
        </is>
      </c>
      <c r="H375" s="2" t="n">
        <v>0</v>
      </c>
      <c r="I375" s="2" t="n">
        <v>0.35</v>
      </c>
      <c r="J375" s="2" t="inlineStr">
        <is>
          <t>CORTE</t>
        </is>
      </c>
    </row>
    <row r="376" ht="24" customHeight="1">
      <c r="A376" s="4" t="inlineStr">
        <is>
          <t>COLA DE ESPUMA</t>
        </is>
      </c>
      <c r="B376" s="2" t="n">
        <v>30001230</v>
      </c>
      <c r="C376" s="2" t="inlineStr">
        <is>
          <t>Produto simples</t>
        </is>
      </c>
      <c r="D376" s="2" t="n">
        <v>30001230</v>
      </c>
      <c r="E376" s="2" t="inlineStr">
        <is>
          <t>ENCOSTO 680X430X20 D20                                             198</t>
        </is>
      </c>
      <c r="F376" s="2" t="n">
        <v>1</v>
      </c>
      <c r="G376" s="2" t="inlineStr">
        <is>
          <t>peça</t>
        </is>
      </c>
      <c r="H376" s="2" t="n">
        <v>0</v>
      </c>
      <c r="I376" s="2" t="n">
        <v>0.35</v>
      </c>
      <c r="J376" s="2" t="inlineStr">
        <is>
          <t>CORTE</t>
        </is>
      </c>
    </row>
    <row r="377" ht="24" customHeight="1">
      <c r="A377" s="4" t="inlineStr">
        <is>
          <t>COLA DE ESPUMA</t>
        </is>
      </c>
      <c r="B377" s="2" t="n">
        <v>30001330</v>
      </c>
      <c r="C377" s="2" t="inlineStr">
        <is>
          <t>Produto simples</t>
        </is>
      </c>
      <c r="D377" s="2" t="n">
        <v>30001330</v>
      </c>
      <c r="E377" s="2" t="inlineStr">
        <is>
          <t>ENCOSTO 680X430X20 D20                                             198</t>
        </is>
      </c>
      <c r="F377" s="2" t="n">
        <v>1</v>
      </c>
      <c r="G377" s="2" t="inlineStr">
        <is>
          <t>peça</t>
        </is>
      </c>
      <c r="H377" s="2" t="n">
        <v>0</v>
      </c>
      <c r="I377" s="2" t="n">
        <v>0.35</v>
      </c>
      <c r="J377" s="2" t="inlineStr">
        <is>
          <t>CORTE</t>
        </is>
      </c>
    </row>
    <row r="378" ht="24" customHeight="1">
      <c r="A378" s="4" t="inlineStr">
        <is>
          <t>COLA DE ESPUMA</t>
        </is>
      </c>
      <c r="B378" s="2" t="n">
        <v>30001333</v>
      </c>
      <c r="C378" s="2" t="inlineStr">
        <is>
          <t>Produto simples</t>
        </is>
      </c>
      <c r="D378" s="2" t="n">
        <v>30001333</v>
      </c>
      <c r="E378" s="2" t="inlineStr">
        <is>
          <t>ENCOSTO 680X430X20 D20                                             198</t>
        </is>
      </c>
      <c r="F378" s="2" t="n">
        <v>1</v>
      </c>
      <c r="G378" s="2" t="inlineStr">
        <is>
          <t>peça</t>
        </is>
      </c>
      <c r="H378" s="2" t="n">
        <v>0</v>
      </c>
      <c r="I378" s="2" t="n">
        <v>0.35</v>
      </c>
      <c r="J378" s="2" t="inlineStr">
        <is>
          <t>CORTE</t>
        </is>
      </c>
    </row>
    <row r="379" ht="24" customHeight="1">
      <c r="A379" s="4" t="inlineStr">
        <is>
          <t>COLA DE ESPUMA</t>
        </is>
      </c>
      <c r="B379" s="2" t="n">
        <v>30001208</v>
      </c>
      <c r="C379" s="2" t="inlineStr">
        <is>
          <t>Produto simples</t>
        </is>
      </c>
      <c r="D379" s="2" t="n">
        <v>30001208</v>
      </c>
      <c r="E379" s="2" t="inlineStr">
        <is>
          <t>TRAVESSA ESPALDAR 360X40X25 MDF CAD PÉ INTE 198</t>
        </is>
      </c>
      <c r="F379" s="2" t="n">
        <v>1</v>
      </c>
      <c r="G379" s="2" t="inlineStr">
        <is>
          <t>peça</t>
        </is>
      </c>
      <c r="H379" s="2" t="n">
        <v>0</v>
      </c>
      <c r="I379" s="2" t="n">
        <v>0.35</v>
      </c>
      <c r="J379" s="2" t="inlineStr">
        <is>
          <t>CORTE</t>
        </is>
      </c>
    </row>
    <row r="380" ht="24" customHeight="1">
      <c r="A380" s="4" t="inlineStr">
        <is>
          <t>COLA DE ESPUMA</t>
        </is>
      </c>
      <c r="B380" s="2" t="n">
        <v>30001235</v>
      </c>
      <c r="C380" s="2" t="inlineStr">
        <is>
          <t>Produto simples</t>
        </is>
      </c>
      <c r="D380" s="2" t="n">
        <v>30001235</v>
      </c>
      <c r="E380" s="2" t="inlineStr">
        <is>
          <t>ENCOSTO 680X430X20 D20                                             198</t>
        </is>
      </c>
      <c r="F380" s="2" t="n">
        <v>1</v>
      </c>
      <c r="G380" s="2" t="inlineStr">
        <is>
          <t>peça</t>
        </is>
      </c>
      <c r="H380" s="2" t="n">
        <v>0</v>
      </c>
      <c r="I380" s="2" t="n">
        <v>0.35</v>
      </c>
      <c r="J380" s="2" t="inlineStr">
        <is>
          <t>CORTE</t>
        </is>
      </c>
    </row>
    <row r="381" ht="24" customHeight="1">
      <c r="A381" s="4" t="inlineStr">
        <is>
          <t>COLA DE ESPUMA</t>
        </is>
      </c>
      <c r="B381" s="2" t="n">
        <v>30009903</v>
      </c>
      <c r="C381" s="2" t="inlineStr">
        <is>
          <t>Produto simples</t>
        </is>
      </c>
      <c r="D381" s="2" t="n">
        <v>30009903</v>
      </c>
      <c r="E381" s="2" t="inlineStr">
        <is>
          <t>ENCOSTO 450X440X20 D20 - CADEIRA RUBI MADEIR 198</t>
        </is>
      </c>
      <c r="F381" s="2" t="n">
        <v>1</v>
      </c>
      <c r="G381" s="2" t="inlineStr">
        <is>
          <t>peça</t>
        </is>
      </c>
      <c r="H381" s="2" t="n">
        <v>0</v>
      </c>
      <c r="I381" s="2" t="n">
        <v>0.35</v>
      </c>
      <c r="J381" s="2" t="inlineStr">
        <is>
          <t>CORTE</t>
        </is>
      </c>
    </row>
    <row r="382" ht="24" customHeight="1">
      <c r="A382" s="4" t="inlineStr">
        <is>
          <t>COLA DE ESPUMA</t>
        </is>
      </c>
      <c r="B382" s="2" t="n">
        <v>30009904</v>
      </c>
      <c r="C382" s="2" t="inlineStr">
        <is>
          <t>Produto simples</t>
        </is>
      </c>
      <c r="D382" s="2" t="n">
        <v>30009904</v>
      </c>
      <c r="E382" s="2" t="inlineStr">
        <is>
          <t>ACABAMENTO 520X520X10 D13 - CADEIRA RUBI MAD198</t>
        </is>
      </c>
      <c r="F382" s="2" t="n">
        <v>1</v>
      </c>
      <c r="G382" s="2" t="inlineStr">
        <is>
          <t>peça</t>
        </is>
      </c>
      <c r="H382" s="2" t="n">
        <v>0</v>
      </c>
      <c r="I382" s="2" t="n">
        <v>0.35</v>
      </c>
      <c r="J382" s="2" t="inlineStr">
        <is>
          <t>CORTE</t>
        </is>
      </c>
    </row>
    <row r="383" ht="24" customHeight="1">
      <c r="A383" s="4" t="inlineStr">
        <is>
          <t>COLA DE ESPUMA</t>
        </is>
      </c>
      <c r="B383" s="2" t="n">
        <v>30009901</v>
      </c>
      <c r="C383" s="2" t="inlineStr">
        <is>
          <t>Produto simples</t>
        </is>
      </c>
      <c r="D383" s="2" t="n">
        <v>30009901</v>
      </c>
      <c r="E383" s="2" t="inlineStr">
        <is>
          <t>ASSENTO 440X425X30 D23 - CADEIRA RUBI MADEIRA198</t>
        </is>
      </c>
      <c r="F383" s="2" t="n">
        <v>1</v>
      </c>
      <c r="G383" s="2" t="inlineStr">
        <is>
          <t>peça</t>
        </is>
      </c>
      <c r="H383" s="2" t="n">
        <v>0</v>
      </c>
      <c r="I383" s="2" t="n">
        <v>0.35</v>
      </c>
      <c r="J383" s="2" t="inlineStr">
        <is>
          <t>CORTE</t>
        </is>
      </c>
    </row>
    <row r="384" ht="24" customHeight="1">
      <c r="A384" s="4" t="inlineStr">
        <is>
          <t>COLA DE ESPUMA</t>
        </is>
      </c>
      <c r="B384" s="2" t="n">
        <v>30009902</v>
      </c>
      <c r="C384" s="2" t="inlineStr">
        <is>
          <t>Produto simples</t>
        </is>
      </c>
      <c r="D384" s="2" t="n">
        <v>30009902</v>
      </c>
      <c r="E384" s="2" t="inlineStr">
        <is>
          <t>LAT ASSENTO 1300X80X10 D13 - CADEIRA RUBI MAD198</t>
        </is>
      </c>
      <c r="F384" s="2" t="n">
        <v>1</v>
      </c>
      <c r="G384" s="2" t="inlineStr">
        <is>
          <t>peça</t>
        </is>
      </c>
      <c r="H384" s="2" t="n">
        <v>0</v>
      </c>
      <c r="I384" s="2" t="n">
        <v>0.35</v>
      </c>
      <c r="J384" s="2" t="inlineStr">
        <is>
          <t>CORTE</t>
        </is>
      </c>
    </row>
    <row r="385" ht="24" customHeight="1">
      <c r="A385" s="4" t="inlineStr">
        <is>
          <t>COLA DE ESPUMA</t>
        </is>
      </c>
      <c r="B385" s="2" t="n">
        <v>30002335</v>
      </c>
      <c r="C385" s="2" t="inlineStr">
        <is>
          <t>Produto simples</t>
        </is>
      </c>
      <c r="D385" s="2" t="n">
        <v>30002335</v>
      </c>
      <c r="E385" s="2" t="inlineStr">
        <is>
          <t>ENCOSTO 650X435X20 D20                                             198</t>
        </is>
      </c>
      <c r="F385" s="2" t="n">
        <v>1</v>
      </c>
      <c r="G385" s="2" t="inlineStr">
        <is>
          <t>peça</t>
        </is>
      </c>
      <c r="H385" s="2" t="n">
        <v>0</v>
      </c>
      <c r="I385" s="2" t="n">
        <v>0.35</v>
      </c>
      <c r="J385" s="2" t="inlineStr">
        <is>
          <t>CORTE</t>
        </is>
      </c>
    </row>
    <row r="386" ht="24" customHeight="1">
      <c r="A386" s="4" t="inlineStr">
        <is>
          <t>COLA DE ESPUMA</t>
        </is>
      </c>
      <c r="B386" s="2" t="n">
        <v>30002104</v>
      </c>
      <c r="C386" s="2" t="inlineStr">
        <is>
          <t>Produto simples</t>
        </is>
      </c>
      <c r="D386" s="2" t="n">
        <v>30002104</v>
      </c>
      <c r="E386" s="2" t="inlineStr">
        <is>
          <t>ASSENTO 400X360X09 MDP - CAD DETROIT                 198</t>
        </is>
      </c>
      <c r="F386" s="2" t="n">
        <v>1</v>
      </c>
      <c r="G386" s="2" t="inlineStr">
        <is>
          <t>peça</t>
        </is>
      </c>
      <c r="H386" s="2" t="n">
        <v>0</v>
      </c>
      <c r="I386" s="2" t="n">
        <v>0.35</v>
      </c>
      <c r="J386" s="2" t="inlineStr">
        <is>
          <t>CORTE</t>
        </is>
      </c>
    </row>
    <row r="387" ht="24" customHeight="1">
      <c r="A387" s="4" t="inlineStr">
        <is>
          <t>COLA DE ESPUMA</t>
        </is>
      </c>
      <c r="B387" s="2" t="n">
        <v>30002131</v>
      </c>
      <c r="C387" s="2" t="inlineStr">
        <is>
          <t>Produto simples</t>
        </is>
      </c>
      <c r="D387" s="2" t="n">
        <v>30002131</v>
      </c>
      <c r="E387" s="2" t="inlineStr">
        <is>
          <t>ESPUMA ASSENTO 410X370X20 D13 - DETROIT           198</t>
        </is>
      </c>
      <c r="F387" s="2" t="n">
        <v>1</v>
      </c>
      <c r="G387" s="2" t="inlineStr">
        <is>
          <t>peça</t>
        </is>
      </c>
      <c r="H387" s="2" t="n">
        <v>0</v>
      </c>
      <c r="I387" s="2" t="n">
        <v>0.35</v>
      </c>
      <c r="J387" s="2" t="inlineStr">
        <is>
          <t>CORTE</t>
        </is>
      </c>
    </row>
    <row r="388" ht="24" customHeight="1">
      <c r="A388" s="4" t="inlineStr">
        <is>
          <t>COLA DE ESPUMA</t>
        </is>
      </c>
      <c r="B388" s="2" t="n">
        <v>30002130</v>
      </c>
      <c r="C388" s="2" t="inlineStr">
        <is>
          <t>Produto simples</t>
        </is>
      </c>
      <c r="D388" s="2" t="n">
        <v>30002130</v>
      </c>
      <c r="E388" s="2" t="inlineStr">
        <is>
          <t>ESPUMA ENCOSTO 600X410X20 D13 - DETROIT          198</t>
        </is>
      </c>
      <c r="F388" s="2" t="n">
        <v>1</v>
      </c>
      <c r="G388" s="2" t="inlineStr">
        <is>
          <t>peça</t>
        </is>
      </c>
      <c r="H388" s="2" t="n">
        <v>0</v>
      </c>
      <c r="I388" s="2" t="n">
        <v>0.35</v>
      </c>
      <c r="J388" s="2" t="inlineStr">
        <is>
          <t>CORTE</t>
        </is>
      </c>
    </row>
    <row r="389" ht="24" customHeight="1">
      <c r="A389" s="4" t="inlineStr">
        <is>
          <t>COLA DE ESPUMA</t>
        </is>
      </c>
      <c r="B389" s="2" t="n">
        <v>30002132</v>
      </c>
      <c r="C389" s="2" t="inlineStr">
        <is>
          <t>Produto simples</t>
        </is>
      </c>
      <c r="D389" s="2" t="n">
        <v>30002132</v>
      </c>
      <c r="E389" s="2" t="inlineStr">
        <is>
          <t>ESPUMA LAT ENCOSTO 480X70X10 D13 - DETROIT    198</t>
        </is>
      </c>
      <c r="F389" s="2" t="n">
        <v>1</v>
      </c>
      <c r="G389" s="2" t="inlineStr">
        <is>
          <t>peça</t>
        </is>
      </c>
      <c r="H389" s="2" t="n">
        <v>0</v>
      </c>
      <c r="I389" s="2" t="n">
        <v>0.35</v>
      </c>
      <c r="J389" s="2" t="inlineStr">
        <is>
          <t>CORTE</t>
        </is>
      </c>
    </row>
    <row r="390" ht="24" customHeight="1">
      <c r="A390" s="4" t="inlineStr">
        <is>
          <t>COLA DE ESPUMA</t>
        </is>
      </c>
      <c r="B390" s="2" t="n">
        <v>30003212</v>
      </c>
      <c r="C390" s="2" t="inlineStr">
        <is>
          <t>Produto simples</t>
        </is>
      </c>
      <c r="D390" s="2" t="n">
        <v>30003212</v>
      </c>
      <c r="E390" s="2" t="inlineStr">
        <is>
          <t>ENCOSTO ESTOFADO MENOR - CADEIRA PI NOVA Y 198</t>
        </is>
      </c>
      <c r="F390" s="2" t="n">
        <v>1</v>
      </c>
      <c r="G390" s="2" t="inlineStr">
        <is>
          <t>peça</t>
        </is>
      </c>
      <c r="H390" s="2" t="n">
        <v>0</v>
      </c>
      <c r="I390" s="2" t="n">
        <v>0.35</v>
      </c>
      <c r="J390" s="2" t="inlineStr">
        <is>
          <t>CORTE</t>
        </is>
      </c>
    </row>
    <row r="391" ht="24" customHeight="1">
      <c r="A391" s="4" t="inlineStr">
        <is>
          <t>COLA DE ESPUMA</t>
        </is>
      </c>
      <c r="B391" s="2" t="n">
        <v>30003604</v>
      </c>
      <c r="C391" s="2" t="inlineStr">
        <is>
          <t>Produto simples</t>
        </is>
      </c>
      <c r="D391" s="2" t="n">
        <v>30003604</v>
      </c>
      <c r="E391" s="2" t="inlineStr">
        <is>
          <t>ENCOSTO 448X300X25 D20 - CADEIRA PEROLA MAD 198</t>
        </is>
      </c>
      <c r="F391" s="2" t="n">
        <v>1</v>
      </c>
      <c r="G391" s="2" t="inlineStr">
        <is>
          <t>peça</t>
        </is>
      </c>
      <c r="H391" s="2" t="n">
        <v>0</v>
      </c>
      <c r="I391" s="2" t="n">
        <v>0.35</v>
      </c>
      <c r="J391" s="2" t="inlineStr">
        <is>
          <t>CORTE</t>
        </is>
      </c>
    </row>
    <row r="392" ht="24" customHeight="1">
      <c r="A392" s="4" t="inlineStr">
        <is>
          <t>COLA DE ESPUMA</t>
        </is>
      </c>
      <c r="B392" s="2" t="n">
        <v>30003605</v>
      </c>
      <c r="C392" s="2" t="inlineStr">
        <is>
          <t>Produto simples</t>
        </is>
      </c>
      <c r="D392" s="2" t="n">
        <v>30003605</v>
      </c>
      <c r="E392" s="2" t="inlineStr">
        <is>
          <t>ENCOSTO 520X330X10 D14 - CADEIRA PEROLA MAD 198</t>
        </is>
      </c>
      <c r="F392" s="2" t="n">
        <v>1</v>
      </c>
      <c r="G392" s="2" t="inlineStr">
        <is>
          <t>peça</t>
        </is>
      </c>
      <c r="H392" s="2" t="n">
        <v>0</v>
      </c>
      <c r="I392" s="2" t="n">
        <v>0.35</v>
      </c>
      <c r="J392" s="2" t="inlineStr">
        <is>
          <t>CORTE</t>
        </is>
      </c>
    </row>
    <row r="393" ht="24" customHeight="1">
      <c r="A393" s="4" t="inlineStr">
        <is>
          <t>COLA DE ESPUMA</t>
        </is>
      </c>
      <c r="B393" s="2" t="n">
        <v>30003603</v>
      </c>
      <c r="C393" s="2" t="inlineStr">
        <is>
          <t>Produto simples</t>
        </is>
      </c>
      <c r="D393" s="2" t="n">
        <v>30003603</v>
      </c>
      <c r="E393" s="2" t="inlineStr">
        <is>
          <t>ESPUMA 465X450X30 D23 - CADEIRA MADEIRA</t>
        </is>
      </c>
      <c r="F393" s="2" t="n">
        <v>1</v>
      </c>
      <c r="G393" s="2" t="inlineStr">
        <is>
          <t>peça</t>
        </is>
      </c>
      <c r="H393" s="2" t="n">
        <v>0</v>
      </c>
      <c r="I393" s="2" t="n">
        <v>0.35</v>
      </c>
      <c r="J393" s="2" t="inlineStr">
        <is>
          <t>CORTE</t>
        </is>
      </c>
    </row>
    <row r="394" ht="24" customHeight="1">
      <c r="A394" s="4" t="inlineStr">
        <is>
          <t>COLA DE ESPUMA</t>
        </is>
      </c>
      <c r="B394" s="2" t="n">
        <v>30003404</v>
      </c>
      <c r="C394" s="2" t="inlineStr">
        <is>
          <t>Produto simples</t>
        </is>
      </c>
      <c r="D394" s="2" t="n">
        <v>30003404</v>
      </c>
      <c r="E394" s="2" t="inlineStr">
        <is>
          <t>ASSENTO 430X403X09 MDP - CAD DAKAR</t>
        </is>
      </c>
      <c r="F394" s="2" t="n">
        <v>1</v>
      </c>
      <c r="G394" s="2" t="inlineStr">
        <is>
          <t>peça</t>
        </is>
      </c>
      <c r="H394" s="2" t="n">
        <v>0</v>
      </c>
      <c r="I394" s="2" t="n">
        <v>0.35</v>
      </c>
      <c r="J394" s="2" t="inlineStr">
        <is>
          <t>CORTE</t>
        </is>
      </c>
    </row>
    <row r="395" ht="24" customHeight="1">
      <c r="A395" s="4" t="inlineStr">
        <is>
          <t>COLA DE ESPUMA</t>
        </is>
      </c>
      <c r="B395" s="2" t="n">
        <v>30003413</v>
      </c>
      <c r="C395" s="2" t="inlineStr">
        <is>
          <t>Produto simples</t>
        </is>
      </c>
      <c r="D395" s="2" t="n">
        <v>30003413</v>
      </c>
      <c r="E395" s="2" t="inlineStr">
        <is>
          <t>ASSENTO ESTOFADO - CADEIRA DAKAR</t>
        </is>
      </c>
      <c r="F395" s="2" t="n">
        <v>1</v>
      </c>
      <c r="G395" s="2" t="inlineStr">
        <is>
          <t>peça</t>
        </is>
      </c>
      <c r="H395" s="2" t="n">
        <v>0</v>
      </c>
      <c r="I395" s="2" t="n">
        <v>0.35</v>
      </c>
      <c r="J395" s="2" t="inlineStr">
        <is>
          <t>CORTE</t>
        </is>
      </c>
    </row>
    <row r="396" ht="24" customHeight="1">
      <c r="A396" s="4" t="inlineStr">
        <is>
          <t>COLA DE ESPUMA</t>
        </is>
      </c>
      <c r="B396" s="2" t="n">
        <v>30001412</v>
      </c>
      <c r="C396" s="2" t="inlineStr">
        <is>
          <t>Produto simples</t>
        </is>
      </c>
      <c r="D396" s="2" t="n">
        <v>30001412</v>
      </c>
      <c r="E396" s="2" t="inlineStr">
        <is>
          <t>ENCOSTO ESTOFADO MENOR - CADEIRA PÉ INTEIR</t>
        </is>
      </c>
      <c r="F396" s="2" t="n">
        <v>1</v>
      </c>
      <c r="G396" s="2" t="inlineStr">
        <is>
          <t>peça</t>
        </is>
      </c>
      <c r="H396" s="2" t="n">
        <v>0</v>
      </c>
      <c r="I396" s="2" t="n">
        <v>0.35</v>
      </c>
      <c r="J396" s="2" t="inlineStr">
        <is>
          <t>CORTE</t>
        </is>
      </c>
    </row>
    <row r="397" ht="24" customHeight="1">
      <c r="A397" s="4" t="inlineStr">
        <is>
          <t>COLA DE ESPUMA</t>
        </is>
      </c>
      <c r="B397" s="2" t="n">
        <v>30003803</v>
      </c>
      <c r="C397" s="2" t="inlineStr">
        <is>
          <t>Produto simples</t>
        </is>
      </c>
      <c r="D397" s="2" t="n">
        <v>30003803</v>
      </c>
      <c r="E397" s="2" t="inlineStr">
        <is>
          <t>ESPUMA 840X445X30 D23 - CADEIRA JADE MADEIRA</t>
        </is>
      </c>
      <c r="F397" s="2" t="n">
        <v>1</v>
      </c>
      <c r="G397" s="2" t="inlineStr">
        <is>
          <t>peça</t>
        </is>
      </c>
      <c r="H397" s="2" t="n">
        <v>0</v>
      </c>
      <c r="I397" s="2" t="n">
        <v>0.35</v>
      </c>
      <c r="J397" s="2" t="inlineStr">
        <is>
          <t>CORTE</t>
        </is>
      </c>
    </row>
    <row r="398" ht="24" customHeight="1">
      <c r="A398" s="4" t="inlineStr">
        <is>
          <t>COLA DE ESPUMA</t>
        </is>
      </c>
      <c r="B398" s="2" t="n">
        <v>30003804</v>
      </c>
      <c r="C398" s="2" t="inlineStr">
        <is>
          <t>Produto simples</t>
        </is>
      </c>
      <c r="D398" s="2" t="n">
        <v>30003804</v>
      </c>
      <c r="E398" s="2" t="inlineStr">
        <is>
          <t>ESPUMA 580X480X10 D14 - CADEIRA JADE MADEIRA</t>
        </is>
      </c>
      <c r="F398" s="2" t="n">
        <v>1</v>
      </c>
      <c r="G398" s="2" t="inlineStr">
        <is>
          <t>peça</t>
        </is>
      </c>
      <c r="H398" s="2" t="n">
        <v>0</v>
      </c>
      <c r="I398" s="2" t="n">
        <v>0.35</v>
      </c>
      <c r="J398" s="2" t="inlineStr">
        <is>
          <t>CORTE</t>
        </is>
      </c>
    </row>
    <row r="399" ht="24" customHeight="1">
      <c r="A399" s="4" t="inlineStr">
        <is>
          <t>COLA DE ESPUMA</t>
        </is>
      </c>
      <c r="B399" s="2" t="n">
        <v>30004807</v>
      </c>
      <c r="C399" s="2" t="inlineStr">
        <is>
          <t>Produto simples</t>
        </is>
      </c>
      <c r="D399" s="2" t="n">
        <v>30004807</v>
      </c>
      <c r="E399" s="2" t="inlineStr">
        <is>
          <t>ASSENTO ESTOFADO - CAD SANTIAGO</t>
        </is>
      </c>
      <c r="F399" s="2" t="n">
        <v>1</v>
      </c>
      <c r="G399" s="2" t="inlineStr">
        <is>
          <t>peça</t>
        </is>
      </c>
      <c r="H399" s="2" t="n">
        <v>0</v>
      </c>
      <c r="I399" s="2" t="n">
        <v>0.35</v>
      </c>
      <c r="J399" s="2" t="inlineStr">
        <is>
          <t>CORTE</t>
        </is>
      </c>
    </row>
    <row r="400" ht="24" customHeight="1">
      <c r="A400" s="4" t="inlineStr">
        <is>
          <t>COLA DE ESPUMA</t>
        </is>
      </c>
      <c r="B400" s="2" t="n">
        <v>30002336</v>
      </c>
      <c r="C400" s="2" t="inlineStr">
        <is>
          <t>Produto simples</t>
        </is>
      </c>
      <c r="D400" s="2" t="n">
        <v>30002336</v>
      </c>
      <c r="E400" s="2" t="inlineStr">
        <is>
          <t>ENCOSTO 650X435X10 D20 AMBAR</t>
        </is>
      </c>
      <c r="F400" s="2" t="n">
        <v>1</v>
      </c>
      <c r="G400" s="2" t="inlineStr">
        <is>
          <t>peça</t>
        </is>
      </c>
      <c r="H400" s="2" t="n">
        <v>0</v>
      </c>
      <c r="I400" s="2" t="n">
        <v>0.35</v>
      </c>
      <c r="J400" s="2" t="inlineStr">
        <is>
          <t>CORTE</t>
        </is>
      </c>
    </row>
    <row r="401" ht="24" customHeight="1">
      <c r="A401" s="4" t="inlineStr">
        <is>
          <t>COLA DE ESPUMA</t>
        </is>
      </c>
      <c r="B401" s="2" t="n">
        <v>30008511</v>
      </c>
      <c r="C401" s="2" t="inlineStr">
        <is>
          <t>Produto simples</t>
        </is>
      </c>
      <c r="D401" s="2" t="n">
        <v>30008511</v>
      </c>
      <c r="E401" s="2" t="inlineStr">
        <is>
          <t>ASSENTO ESTOFADO - CADEIRA PRATA</t>
        </is>
      </c>
      <c r="F401" s="2" t="n">
        <v>1</v>
      </c>
      <c r="G401" s="2" t="inlineStr">
        <is>
          <t>peça</t>
        </is>
      </c>
      <c r="H401" s="2" t="n">
        <v>0</v>
      </c>
      <c r="I401" s="2" t="n">
        <v>0.35</v>
      </c>
      <c r="J401" s="2" t="inlineStr">
        <is>
          <t>CORTE</t>
        </is>
      </c>
    </row>
    <row r="402" ht="24" customHeight="1">
      <c r="A402" s="4" t="inlineStr">
        <is>
          <t>COLA DE ESPUMA</t>
        </is>
      </c>
      <c r="B402" s="2" t="n">
        <v>30008512</v>
      </c>
      <c r="C402" s="2" t="inlineStr">
        <is>
          <t>Produto simples</t>
        </is>
      </c>
      <c r="D402" s="2" t="n">
        <v>30008512</v>
      </c>
      <c r="E402" s="2" t="inlineStr">
        <is>
          <t>ENCOSTO ESTOFADO - CADEIRA PRATA</t>
        </is>
      </c>
      <c r="F402" s="2" t="n">
        <v>1</v>
      </c>
      <c r="G402" s="2" t="inlineStr">
        <is>
          <t>peça</t>
        </is>
      </c>
      <c r="H402" s="2" t="n">
        <v>0</v>
      </c>
      <c r="I402" s="2" t="n">
        <v>0.35</v>
      </c>
      <c r="J402" s="2" t="inlineStr">
        <is>
          <t>CORTE</t>
        </is>
      </c>
    </row>
    <row r="403" ht="24" customHeight="1">
      <c r="A403" s="4" t="inlineStr">
        <is>
          <t>COLA DE ESPUMA</t>
        </is>
      </c>
      <c r="B403" s="2" t="n">
        <v>30008106</v>
      </c>
      <c r="C403" s="2" t="inlineStr">
        <is>
          <t>Produto simples</t>
        </is>
      </c>
      <c r="D403" s="2" t="n">
        <v>30008106</v>
      </c>
      <c r="E403" s="2" t="inlineStr">
        <is>
          <t>ASSENTO ESTOFADO - CADEIRA CORDOBA</t>
        </is>
      </c>
      <c r="F403" s="2" t="n">
        <v>1</v>
      </c>
      <c r="G403" s="2" t="inlineStr">
        <is>
          <t>peça</t>
        </is>
      </c>
      <c r="H403" s="2" t="n">
        <v>0</v>
      </c>
      <c r="I403" s="2" t="n">
        <v>0.35</v>
      </c>
      <c r="J403" s="2" t="inlineStr">
        <is>
          <t>CORTE</t>
        </is>
      </c>
    </row>
    <row r="404" ht="24" customHeight="1">
      <c r="A404" s="4" t="inlineStr">
        <is>
          <t>COLA DE ESPUMA</t>
        </is>
      </c>
      <c r="B404" s="2" t="n">
        <v>30008105</v>
      </c>
      <c r="C404" s="2" t="inlineStr">
        <is>
          <t>Produto simples</t>
        </is>
      </c>
      <c r="D404" s="2" t="n">
        <v>30008105</v>
      </c>
      <c r="E404" s="2" t="inlineStr">
        <is>
          <t>ENCOSTO TAPECADO CAD. CORDOBA</t>
        </is>
      </c>
      <c r="F404" s="2" t="n">
        <v>1</v>
      </c>
      <c r="G404" s="2" t="inlineStr">
        <is>
          <t>peça</t>
        </is>
      </c>
      <c r="H404" s="2" t="n">
        <v>0</v>
      </c>
      <c r="I404" s="2" t="n">
        <v>0.35</v>
      </c>
      <c r="J404" s="2" t="inlineStr">
        <is>
          <t>CORTE</t>
        </is>
      </c>
    </row>
    <row r="405" ht="24" customHeight="1">
      <c r="A405" s="4" t="inlineStr">
        <is>
          <t>COLA DE ESPUMA</t>
        </is>
      </c>
      <c r="B405" s="2" t="n">
        <v>30006404</v>
      </c>
      <c r="C405" s="2" t="inlineStr">
        <is>
          <t>Produto simples</t>
        </is>
      </c>
      <c r="D405" s="2" t="n">
        <v>30006404</v>
      </c>
      <c r="E405" s="2" t="inlineStr">
        <is>
          <t>ASSENTO 600X520X30 D23 - CADEIRA ARUBA</t>
        </is>
      </c>
      <c r="F405" s="2" t="n">
        <v>1</v>
      </c>
      <c r="G405" s="2" t="inlineStr">
        <is>
          <t>peça</t>
        </is>
      </c>
      <c r="H405" s="2" t="n">
        <v>0</v>
      </c>
      <c r="I405" s="2" t="n">
        <v>0.35</v>
      </c>
      <c r="J405" s="2" t="inlineStr">
        <is>
          <t>CORTE</t>
        </is>
      </c>
    </row>
    <row r="406" ht="24" customHeight="1">
      <c r="A406" s="4" t="inlineStr">
        <is>
          <t>COLA DE ESPUMA</t>
        </is>
      </c>
      <c r="B406" s="2" t="n">
        <v>30006406</v>
      </c>
      <c r="C406" s="2" t="inlineStr">
        <is>
          <t>Produto simples</t>
        </is>
      </c>
      <c r="D406" s="2" t="n">
        <v>30006406</v>
      </c>
      <c r="E406" s="2" t="inlineStr">
        <is>
          <t>ENCOSTO 730X470X20 D23 - CADEIRA ARUBA</t>
        </is>
      </c>
      <c r="F406" s="2" t="n">
        <v>1</v>
      </c>
      <c r="G406" s="2" t="inlineStr">
        <is>
          <t>peça</t>
        </is>
      </c>
      <c r="H406" s="2" t="n">
        <v>0</v>
      </c>
      <c r="I406" s="2" t="n">
        <v>0.35</v>
      </c>
      <c r="J406" s="2" t="inlineStr">
        <is>
          <t>CORTE</t>
        </is>
      </c>
    </row>
    <row r="407" ht="24" customHeight="1">
      <c r="A407" s="4" t="inlineStr">
        <is>
          <t>COLA DE ESPUMA</t>
        </is>
      </c>
      <c r="B407" s="2" t="n">
        <v>30006407</v>
      </c>
      <c r="C407" s="2" t="inlineStr">
        <is>
          <t>Produto simples</t>
        </is>
      </c>
      <c r="D407" s="2" t="n">
        <v>30006407</v>
      </c>
      <c r="E407" s="2" t="inlineStr">
        <is>
          <t>TRASEIRA ENCOSTO 770X550X10 D13 - CADEIRA AR</t>
        </is>
      </c>
      <c r="F407" s="2" t="n">
        <v>1</v>
      </c>
      <c r="G407" s="2" t="inlineStr">
        <is>
          <t>peça</t>
        </is>
      </c>
      <c r="H407" s="2" t="n">
        <v>0</v>
      </c>
      <c r="I407" s="2" t="n">
        <v>0.35</v>
      </c>
      <c r="J407" s="2" t="inlineStr">
        <is>
          <t>CORTE</t>
        </is>
      </c>
    </row>
    <row r="408" ht="24" customHeight="1">
      <c r="A408" s="4" t="inlineStr">
        <is>
          <t>COLA DE ESPUMA</t>
        </is>
      </c>
      <c r="B408" s="2" t="n">
        <v>30006405</v>
      </c>
      <c r="C408" s="2" t="inlineStr">
        <is>
          <t>Produto simples</t>
        </is>
      </c>
      <c r="D408" s="2" t="n">
        <v>30006405</v>
      </c>
      <c r="E408" s="2" t="inlineStr">
        <is>
          <t>PLUMANTE ASSENTO 620X540 - CADEIRA ARUBA</t>
        </is>
      </c>
      <c r="F408" s="2" t="n">
        <v>1</v>
      </c>
      <c r="G408" s="2" t="inlineStr">
        <is>
          <t>peça</t>
        </is>
      </c>
      <c r="H408" s="2" t="n">
        <v>0</v>
      </c>
      <c r="I408" s="2" t="n">
        <v>0.35</v>
      </c>
      <c r="J408" s="2" t="inlineStr">
        <is>
          <t>CORTE</t>
        </is>
      </c>
    </row>
    <row r="409" ht="24" customHeight="1">
      <c r="A409" s="4" t="inlineStr">
        <is>
          <t>COLA DE ESPUMA</t>
        </is>
      </c>
      <c r="B409" s="2" t="n">
        <v>30006805</v>
      </c>
      <c r="C409" s="2" t="inlineStr">
        <is>
          <t>Produto simples</t>
        </is>
      </c>
      <c r="D409" s="2" t="n">
        <v>30006805</v>
      </c>
      <c r="E409" s="2" t="inlineStr">
        <is>
          <t>LATERAL ENCOSTO 610X90X10 D13 - CAD GENOVA</t>
        </is>
      </c>
      <c r="F409" s="2" t="n">
        <v>1</v>
      </c>
      <c r="G409" s="2" t="inlineStr">
        <is>
          <t>peça</t>
        </is>
      </c>
      <c r="H409" s="2" t="n">
        <v>0</v>
      </c>
      <c r="I409" s="2" t="n">
        <v>0.35</v>
      </c>
      <c r="J409" s="2" t="inlineStr">
        <is>
          <t>CORTE</t>
        </is>
      </c>
    </row>
    <row r="410" ht="24" customHeight="1">
      <c r="A410" s="4" t="inlineStr">
        <is>
          <t>COLA DE ESPUMA</t>
        </is>
      </c>
      <c r="B410" s="2" t="n">
        <v>30001213</v>
      </c>
      <c r="C410" s="2" t="inlineStr">
        <is>
          <t>Produto simples</t>
        </is>
      </c>
      <c r="D410" s="2" t="n">
        <v>30001213</v>
      </c>
      <c r="E410" s="2" t="inlineStr">
        <is>
          <t>ASSENTO ESTOFADO - CADEIRA PÉ INTEIRO</t>
        </is>
      </c>
      <c r="F410" s="2" t="n">
        <v>1</v>
      </c>
      <c r="G410" s="2" t="inlineStr">
        <is>
          <t>peça</t>
        </is>
      </c>
      <c r="H410" s="2" t="n">
        <v>0</v>
      </c>
      <c r="I410" s="2" t="n">
        <v>0.35</v>
      </c>
      <c r="J410" s="2" t="inlineStr">
        <is>
          <t>CORTE</t>
        </is>
      </c>
    </row>
    <row r="411" ht="24" customHeight="1">
      <c r="A411" s="4" t="inlineStr">
        <is>
          <t>COLA DE ESPUMA</t>
        </is>
      </c>
      <c r="B411" s="2" t="n">
        <v>30006806</v>
      </c>
      <c r="C411" s="2" t="inlineStr">
        <is>
          <t>Produto simples</t>
        </is>
      </c>
      <c r="D411" s="2" t="n">
        <v>30006806</v>
      </c>
      <c r="E411" s="2" t="inlineStr">
        <is>
          <t>ENCOSTO ESTOFADO - CADEIRA GENOVA</t>
        </is>
      </c>
      <c r="F411" s="2" t="n">
        <v>1</v>
      </c>
      <c r="G411" s="2" t="inlineStr">
        <is>
          <t>peça</t>
        </is>
      </c>
      <c r="H411" s="2" t="n">
        <v>0</v>
      </c>
      <c r="I411" s="2" t="n">
        <v>0.35</v>
      </c>
      <c r="J411" s="2" t="inlineStr">
        <is>
          <t>CORTE</t>
        </is>
      </c>
    </row>
    <row r="412" ht="24" customHeight="1">
      <c r="A412" s="4" t="inlineStr">
        <is>
          <t>COLA DE ESPUMA</t>
        </is>
      </c>
      <c r="B412" s="2" t="n">
        <v>30009806</v>
      </c>
      <c r="C412" s="2" t="inlineStr">
        <is>
          <t>Produto simples</t>
        </is>
      </c>
      <c r="D412" s="2" t="n">
        <v>30009806</v>
      </c>
      <c r="E412" s="2" t="inlineStr">
        <is>
          <t>ASSENTO ESTOFADO - CADEIRA</t>
        </is>
      </c>
      <c r="F412" s="2" t="n">
        <v>1</v>
      </c>
      <c r="G412" s="2" t="inlineStr">
        <is>
          <t>peça</t>
        </is>
      </c>
      <c r="H412" s="2" t="n">
        <v>0</v>
      </c>
      <c r="I412" s="2" t="n">
        <v>0.35</v>
      </c>
      <c r="J412" s="2" t="inlineStr">
        <is>
          <t>CORTE</t>
        </is>
      </c>
    </row>
    <row r="413" ht="24" customHeight="1">
      <c r="A413" s="4" t="inlineStr">
        <is>
          <t>COLA DE ESPUMA</t>
        </is>
      </c>
      <c r="B413" s="2" t="n">
        <v>30005615</v>
      </c>
      <c r="C413" s="2" t="inlineStr">
        <is>
          <t>Produto simples</t>
        </is>
      </c>
      <c r="D413" s="2" t="n">
        <v>30005615</v>
      </c>
      <c r="E413" s="2" t="inlineStr">
        <is>
          <t>ENCOSTO ESTOFADO PAPELÃO - CADEIRA PADUA</t>
        </is>
      </c>
      <c r="F413" s="2" t="n">
        <v>1</v>
      </c>
      <c r="G413" s="2" t="inlineStr">
        <is>
          <t>peça</t>
        </is>
      </c>
      <c r="H413" s="2" t="n">
        <v>0</v>
      </c>
      <c r="I413" s="2" t="n">
        <v>0.35</v>
      </c>
      <c r="J413" s="2" t="inlineStr">
        <is>
          <t>CORTE</t>
        </is>
      </c>
    </row>
    <row r="414" ht="24" customHeight="1">
      <c r="A414" s="4" t="inlineStr">
        <is>
          <t>COLA DE ESPUMA</t>
        </is>
      </c>
      <c r="B414" s="2" t="n">
        <v>30008803</v>
      </c>
      <c r="C414" s="2" t="inlineStr">
        <is>
          <t>Produto simples</t>
        </is>
      </c>
      <c r="D414" s="2" t="n">
        <v>30008803</v>
      </c>
      <c r="E414" s="2" t="inlineStr">
        <is>
          <t>ASSENTO ESTOFADO - CADEIRA</t>
        </is>
      </c>
      <c r="F414" s="2" t="n">
        <v>1</v>
      </c>
      <c r="G414" s="2" t="inlineStr">
        <is>
          <t>peça</t>
        </is>
      </c>
      <c r="H414" s="2" t="n">
        <v>0</v>
      </c>
      <c r="I414" s="2" t="n">
        <v>0.35</v>
      </c>
      <c r="J414" s="2" t="inlineStr">
        <is>
          <t>CORTE</t>
        </is>
      </c>
    </row>
    <row r="415" ht="24" customHeight="1">
      <c r="A415" s="4" t="inlineStr">
        <is>
          <t>COLA DE ESPUMA</t>
        </is>
      </c>
      <c r="B415" s="2" t="n">
        <v>30008803</v>
      </c>
      <c r="C415" s="2" t="inlineStr">
        <is>
          <t>Produto simples</t>
        </is>
      </c>
      <c r="D415" s="2" t="n">
        <v>30008803</v>
      </c>
      <c r="E415" s="2" t="inlineStr">
        <is>
          <t>ASSENTO ESTOFADO - CADEIRA</t>
        </is>
      </c>
      <c r="F415" s="2" t="n">
        <v>1</v>
      </c>
      <c r="G415" s="2" t="inlineStr">
        <is>
          <t>peça</t>
        </is>
      </c>
      <c r="H415" s="2" t="n">
        <v>0</v>
      </c>
      <c r="I415" s="2" t="n">
        <v>0.35</v>
      </c>
      <c r="J415" s="2" t="inlineStr">
        <is>
          <t>CORTE</t>
        </is>
      </c>
    </row>
    <row r="416" ht="24" customHeight="1">
      <c r="A416" s="4" t="inlineStr">
        <is>
          <t>COLA DE ESPUMA</t>
        </is>
      </c>
      <c r="B416" s="2" t="n">
        <v>30008802</v>
      </c>
      <c r="C416" s="2" t="inlineStr">
        <is>
          <t>Produto simples</t>
        </is>
      </c>
      <c r="D416" s="2" t="n">
        <v>30008802</v>
      </c>
      <c r="E416" s="2" t="inlineStr">
        <is>
          <t>ENCOSTO ESTOFADO - CADEIRA</t>
        </is>
      </c>
      <c r="F416" s="2" t="n">
        <v>1</v>
      </c>
      <c r="G416" s="2" t="inlineStr">
        <is>
          <t>peça</t>
        </is>
      </c>
      <c r="H416" s="2" t="n">
        <v>0</v>
      </c>
      <c r="I416" s="2" t="n">
        <v>0.35</v>
      </c>
      <c r="J416" s="2" t="inlineStr">
        <is>
          <t>CORTE</t>
        </is>
      </c>
    </row>
    <row r="417" ht="24" customHeight="1">
      <c r="A417" s="4" t="inlineStr">
        <is>
          <t>COLA DE ESPUMA</t>
        </is>
      </c>
      <c r="B417" s="2" t="n">
        <v>30001212</v>
      </c>
      <c r="C417" s="2" t="inlineStr">
        <is>
          <t>Produto simples</t>
        </is>
      </c>
      <c r="D417" s="2" t="n">
        <v>30001212</v>
      </c>
      <c r="E417" s="2" t="inlineStr">
        <is>
          <t>ENCOSTO ESTOFADO - CADEIRA DUBAI PÉ INTEIRO</t>
        </is>
      </c>
      <c r="F417" s="2" t="n">
        <v>1</v>
      </c>
      <c r="G417" s="2" t="inlineStr">
        <is>
          <t>peça</t>
        </is>
      </c>
      <c r="H417" s="2" t="n">
        <v>0</v>
      </c>
      <c r="I417" s="2" t="n">
        <v>0.35</v>
      </c>
      <c r="J417" s="2" t="inlineStr">
        <is>
          <t>CORTE</t>
        </is>
      </c>
    </row>
    <row r="418" ht="24" customHeight="1">
      <c r="A418" s="4" t="inlineStr">
        <is>
          <t>COLA DE ESPUMA</t>
        </is>
      </c>
      <c r="B418" s="2" t="n">
        <v>30009108</v>
      </c>
      <c r="C418" s="2" t="inlineStr">
        <is>
          <t>Produto simples</t>
        </is>
      </c>
      <c r="D418" s="2" t="n">
        <v>30009108</v>
      </c>
      <c r="E418" s="2" t="inlineStr">
        <is>
          <t>ENCOSTO ESTOFADO - CADEIRA RUBI MADEIRA</t>
        </is>
      </c>
      <c r="F418" s="2" t="n">
        <v>1</v>
      </c>
      <c r="G418" s="2" t="inlineStr">
        <is>
          <t>peça</t>
        </is>
      </c>
      <c r="H418" s="2" t="n">
        <v>0</v>
      </c>
      <c r="I418" s="2" t="n">
        <v>0.35</v>
      </c>
      <c r="J418" s="2" t="inlineStr">
        <is>
          <t>CORTE</t>
        </is>
      </c>
    </row>
    <row r="419" ht="24" customHeight="1">
      <c r="A419" s="4" t="inlineStr">
        <is>
          <t>COLA DE ESPUMA</t>
        </is>
      </c>
      <c r="B419" s="2" t="n">
        <v>30009909</v>
      </c>
      <c r="C419" s="2" t="inlineStr">
        <is>
          <t>Produto simples</t>
        </is>
      </c>
      <c r="D419" s="2" t="n">
        <v>30009909</v>
      </c>
      <c r="E419" s="2" t="inlineStr">
        <is>
          <t>ASSENTO ESTOFADO - CADEIRA RUBI MADEIRA</t>
        </is>
      </c>
      <c r="F419" s="2" t="n">
        <v>1</v>
      </c>
      <c r="G419" s="2" t="inlineStr">
        <is>
          <t>peça</t>
        </is>
      </c>
      <c r="H419" s="2" t="n">
        <v>0</v>
      </c>
      <c r="I419" s="2" t="n">
        <v>0.35</v>
      </c>
      <c r="J419" s="2" t="inlineStr">
        <is>
          <t>CORTE</t>
        </is>
      </c>
    </row>
    <row r="420" ht="24" customHeight="1">
      <c r="A420" s="4" t="inlineStr">
        <is>
          <t>COLA DE ESPUMA</t>
        </is>
      </c>
      <c r="B420" s="2" t="n">
        <v>30003809</v>
      </c>
      <c r="C420" s="2" t="inlineStr">
        <is>
          <t>Produto simples</t>
        </is>
      </c>
      <c r="D420" s="2" t="n">
        <v>30003809</v>
      </c>
      <c r="E420" s="2" t="inlineStr">
        <is>
          <t>ASSENTO/ENCOSTO ESTOFADO - CADEIRA JADE MA198</t>
        </is>
      </c>
      <c r="F420" s="2" t="n">
        <v>1</v>
      </c>
      <c r="G420" s="2" t="inlineStr">
        <is>
          <t>peça</t>
        </is>
      </c>
      <c r="H420" s="2" t="n">
        <v>0</v>
      </c>
      <c r="I420" s="2" t="n">
        <v>0.35</v>
      </c>
      <c r="J420" s="2" t="inlineStr">
        <is>
          <t>CORTE</t>
        </is>
      </c>
    </row>
    <row r="421" ht="24" customHeight="1">
      <c r="A421" s="4" t="inlineStr">
        <is>
          <t>COLA DE ESPUMA</t>
        </is>
      </c>
      <c r="B421" s="2" t="n">
        <v>30002313</v>
      </c>
      <c r="C421" s="2" t="inlineStr">
        <is>
          <t>Produto simples</t>
        </is>
      </c>
      <c r="D421" s="2" t="n">
        <v>30002313</v>
      </c>
      <c r="E421" s="2" t="inlineStr">
        <is>
          <t>ASSENTO ESTOFADO - CAD TOPAZIO PÉ INTEIRO M 198</t>
        </is>
      </c>
      <c r="F421" s="2" t="n">
        <v>1</v>
      </c>
      <c r="G421" s="2" t="inlineStr">
        <is>
          <t>peça</t>
        </is>
      </c>
      <c r="H421" s="2" t="n">
        <v>0</v>
      </c>
      <c r="I421" s="2" t="n">
        <v>0.35</v>
      </c>
      <c r="J421" s="2" t="inlineStr">
        <is>
          <t>CORTE</t>
        </is>
      </c>
    </row>
    <row r="422" ht="24" customHeight="1">
      <c r="A422" s="4" t="inlineStr">
        <is>
          <t>COLA DE ESPUMA</t>
        </is>
      </c>
      <c r="B422" s="2" t="n">
        <v>30003320</v>
      </c>
      <c r="C422" s="2" t="inlineStr">
        <is>
          <t>Produto simples</t>
        </is>
      </c>
      <c r="D422" s="2" t="n">
        <v>30003320</v>
      </c>
      <c r="E422" s="2" t="inlineStr">
        <is>
          <t>ENCOSTO ESTOFADO - CADEIRA TOPAZIO LIGHT MA198</t>
        </is>
      </c>
      <c r="F422" s="2" t="n">
        <v>1</v>
      </c>
      <c r="G422" s="2" t="inlineStr">
        <is>
          <t>peça</t>
        </is>
      </c>
      <c r="H422" s="2" t="n">
        <v>0</v>
      </c>
      <c r="I422" s="2" t="n">
        <v>0.35</v>
      </c>
      <c r="J422" s="2" t="inlineStr">
        <is>
          <t>CORTE</t>
        </is>
      </c>
    </row>
    <row r="423" ht="24" customHeight="1">
      <c r="A423" s="4" t="inlineStr">
        <is>
          <t>COLA DE ESPUMA</t>
        </is>
      </c>
      <c r="B423" s="2" t="n">
        <v>30003609</v>
      </c>
      <c r="C423" s="2" t="inlineStr">
        <is>
          <t>Produto simples</t>
        </is>
      </c>
      <c r="D423" s="2" t="n">
        <v>30003609</v>
      </c>
      <c r="E423" s="2" t="inlineStr">
        <is>
          <t>ASSENTO ESTOFADO - CADEIRA PEROLA MADEIRA  198</t>
        </is>
      </c>
      <c r="F423" s="2" t="n">
        <v>1</v>
      </c>
      <c r="G423" s="2" t="inlineStr">
        <is>
          <t>peça</t>
        </is>
      </c>
      <c r="H423" s="2" t="n">
        <v>0</v>
      </c>
      <c r="I423" s="2" t="n">
        <v>0.35</v>
      </c>
      <c r="J423" s="2" t="inlineStr">
        <is>
          <t>CORTE</t>
        </is>
      </c>
    </row>
    <row r="424" ht="24" customHeight="1">
      <c r="A424" s="4" t="inlineStr">
        <is>
          <t>COLA DE ESPUMA</t>
        </is>
      </c>
      <c r="B424" s="2" t="n">
        <v>30008306</v>
      </c>
      <c r="C424" s="2" t="inlineStr">
        <is>
          <t>Produto simples</t>
        </is>
      </c>
      <c r="D424" s="2" t="n">
        <v>30008306</v>
      </c>
      <c r="E424" s="2" t="inlineStr">
        <is>
          <t>ENCOSTO ESTOFADO - CADEIRA PEROLA MONTADA198</t>
        </is>
      </c>
      <c r="F424" s="2" t="n">
        <v>1</v>
      </c>
      <c r="G424" s="2" t="inlineStr">
        <is>
          <t>peça</t>
        </is>
      </c>
      <c r="H424" s="2" t="n">
        <v>0</v>
      </c>
      <c r="I424" s="2" t="n">
        <v>0.35</v>
      </c>
      <c r="J424" s="2" t="inlineStr">
        <is>
          <t>CORTE</t>
        </is>
      </c>
    </row>
    <row r="425" ht="24" customHeight="1">
      <c r="A425" s="4" t="inlineStr">
        <is>
          <t>COLA DE ESPUMA</t>
        </is>
      </c>
      <c r="B425" s="2" t="n">
        <v>30004201</v>
      </c>
      <c r="C425" s="2" t="inlineStr">
        <is>
          <t>Produto simples</t>
        </is>
      </c>
      <c r="D425" s="2" t="n">
        <v>30004201</v>
      </c>
      <c r="E425" s="2" t="inlineStr">
        <is>
          <t>ENCOSTO ESTOFADO - CAD AMBAR LIGHT 920 MAD  198</t>
        </is>
      </c>
      <c r="F425" s="2" t="n">
        <v>1</v>
      </c>
      <c r="G425" s="2" t="inlineStr">
        <is>
          <t>peça</t>
        </is>
      </c>
      <c r="H425" s="2" t="n">
        <v>0</v>
      </c>
      <c r="I425" s="2" t="n">
        <v>0.35</v>
      </c>
      <c r="J425" s="2" t="inlineStr">
        <is>
          <t>CORTE</t>
        </is>
      </c>
    </row>
    <row r="426" ht="24" customHeight="1">
      <c r="A426" s="4" t="inlineStr">
        <is>
          <t>COLA DE ESPUMA</t>
        </is>
      </c>
      <c r="B426" s="2" t="n">
        <v>30009815</v>
      </c>
      <c r="C426" s="2" t="inlineStr">
        <is>
          <t>Produto simples</t>
        </is>
      </c>
      <c r="D426" s="2" t="n">
        <v>30009815</v>
      </c>
      <c r="E426" s="2" t="inlineStr">
        <is>
          <t>ENCOSTO ESTOFADO PAPELÃO - CADEIRA                 198</t>
        </is>
      </c>
      <c r="F426" s="2" t="n">
        <v>1</v>
      </c>
      <c r="G426" s="2" t="inlineStr">
        <is>
          <t>peça</t>
        </is>
      </c>
      <c r="H426" s="2" t="n">
        <v>0</v>
      </c>
      <c r="I426" s="2" t="n">
        <v>0.35</v>
      </c>
      <c r="J426" s="2" t="inlineStr">
        <is>
          <t>CORTE</t>
        </is>
      </c>
    </row>
    <row r="427" ht="24" customHeight="1">
      <c r="A427" s="4" t="inlineStr">
        <is>
          <t>COLA DE ESPUMA</t>
        </is>
      </c>
      <c r="B427" s="2" t="n">
        <v>30001312</v>
      </c>
      <c r="C427" s="2" t="inlineStr">
        <is>
          <t>Produto simples</t>
        </is>
      </c>
      <c r="D427" s="2" t="n">
        <v>30001312</v>
      </c>
      <c r="E427" s="2" t="inlineStr">
        <is>
          <t>ENCOSTO ESTOFADO MENOR - CADEIRA PÉ INTEIR  198</t>
        </is>
      </c>
      <c r="F427" s="2" t="n">
        <v>1</v>
      </c>
      <c r="G427" s="2" t="inlineStr">
        <is>
          <t>peça</t>
        </is>
      </c>
      <c r="H427" s="2" t="n">
        <v>0</v>
      </c>
      <c r="I427" s="2" t="n">
        <v>0.35</v>
      </c>
      <c r="J427" s="2" t="inlineStr">
        <is>
          <t>CORTE</t>
        </is>
      </c>
    </row>
    <row r="428" ht="24" customHeight="1">
      <c r="A428" s="4" t="inlineStr">
        <is>
          <t>COLA DE ESPUMA</t>
        </is>
      </c>
      <c r="B428" s="2" t="n">
        <v>30001320</v>
      </c>
      <c r="C428" s="2" t="inlineStr">
        <is>
          <t>Produto simples</t>
        </is>
      </c>
      <c r="D428" s="2" t="n">
        <v>30001320</v>
      </c>
      <c r="E428" s="2" t="inlineStr">
        <is>
          <t>ENCOSTO ESTOFADO BORD - CADEIRA MILÃO PÉ IN 198</t>
        </is>
      </c>
      <c r="F428" s="2" t="n">
        <v>1</v>
      </c>
      <c r="G428" s="2" t="inlineStr">
        <is>
          <t>peça</t>
        </is>
      </c>
      <c r="H428" s="2" t="n">
        <v>0</v>
      </c>
      <c r="I428" s="2" t="n">
        <v>0.35</v>
      </c>
      <c r="J428" s="2" t="inlineStr">
        <is>
          <t>CORTE</t>
        </is>
      </c>
    </row>
    <row r="429" ht="24" customHeight="1">
      <c r="A429" s="4" t="inlineStr">
        <is>
          <t>COLA DE ESPUMA</t>
        </is>
      </c>
      <c r="B429" s="2" t="n">
        <v>30003920</v>
      </c>
      <c r="C429" s="2" t="inlineStr">
        <is>
          <t>Produto simples</t>
        </is>
      </c>
      <c r="D429" s="2" t="n">
        <v>30003920</v>
      </c>
      <c r="E429" s="2" t="inlineStr">
        <is>
          <t>ENCOSTO ESTOFADO - CAD TRENTO                           198</t>
        </is>
      </c>
      <c r="F429" s="2" t="n">
        <v>1</v>
      </c>
      <c r="G429" s="2" t="inlineStr">
        <is>
          <t>peça</t>
        </is>
      </c>
      <c r="H429" s="2" t="n">
        <v>0</v>
      </c>
      <c r="I429" s="2" t="n">
        <v>0.35</v>
      </c>
      <c r="J429" s="2" t="inlineStr">
        <is>
          <t>CORTE</t>
        </is>
      </c>
    </row>
    <row r="430" ht="12" customHeight="1">
      <c r="A430" s="4" t="inlineStr">
        <is>
          <t>COLADEIRA 23</t>
        </is>
      </c>
      <c r="B430" s="2" t="n">
        <v>30002007</v>
      </c>
      <c r="C430" s="2" t="inlineStr">
        <is>
          <t>Produto simples</t>
        </is>
      </c>
      <c r="D430" s="2" t="n">
        <v>30002007</v>
      </c>
      <c r="E430" s="2" t="inlineStr">
        <is>
          <t>TRAVESSA INFERIOR PES 350X70X18 MDF-CADEIRA 3</t>
        </is>
      </c>
      <c r="F430" s="2" t="n">
        <v>1</v>
      </c>
      <c r="G430" s="2" t="inlineStr">
        <is>
          <t>peça</t>
        </is>
      </c>
      <c r="H430" s="2" t="n">
        <v>3</v>
      </c>
      <c r="I430" s="2" t="n">
        <v>0.0678</v>
      </c>
      <c r="J430" s="2" t="inlineStr">
        <is>
          <t>CORTE</t>
        </is>
      </c>
    </row>
    <row r="431" ht="12" customHeight="1">
      <c r="A431" s="4" t="inlineStr">
        <is>
          <t>COLADEIRA 23</t>
        </is>
      </c>
      <c r="B431" s="2" t="n">
        <v>20014002</v>
      </c>
      <c r="C431" s="2" t="inlineStr">
        <is>
          <t>Produto simples</t>
        </is>
      </c>
      <c r="D431" s="2" t="n">
        <v>20014002</v>
      </c>
      <c r="E431" s="2" t="inlineStr">
        <is>
          <t>LAT MENOR BASE INTERNA 307X350X15 MDP - DAKA3</t>
        </is>
      </c>
      <c r="F431" s="2" t="n">
        <v>1</v>
      </c>
      <c r="G431" s="2" t="inlineStr">
        <is>
          <t>peça</t>
        </is>
      </c>
      <c r="H431" s="2" t="n">
        <v>3</v>
      </c>
      <c r="I431" s="2" t="n">
        <v>0.0678</v>
      </c>
      <c r="J431" s="2" t="inlineStr">
        <is>
          <t>CORTE</t>
        </is>
      </c>
    </row>
    <row r="432" ht="12" customHeight="1">
      <c r="A432" s="4" t="inlineStr">
        <is>
          <t>COLADEIRA 23</t>
        </is>
      </c>
      <c r="B432" s="2" t="n">
        <v>20014003</v>
      </c>
      <c r="C432" s="2" t="inlineStr">
        <is>
          <t>Produto simples</t>
        </is>
      </c>
      <c r="D432" s="2" t="n">
        <v>20014003</v>
      </c>
      <c r="E432" s="2" t="inlineStr">
        <is>
          <t>LAT MAIOR BASE INTERNA 455X348X15 MDP - DAKAR3</t>
        </is>
      </c>
      <c r="F432" s="2" t="n">
        <v>1</v>
      </c>
      <c r="G432" s="2" t="inlineStr">
        <is>
          <t>peça</t>
        </is>
      </c>
      <c r="H432" s="2" t="n">
        <v>3</v>
      </c>
      <c r="I432" s="2" t="n">
        <v>0.0678</v>
      </c>
      <c r="J432" s="2" t="inlineStr">
        <is>
          <t>CORTE</t>
        </is>
      </c>
    </row>
    <row r="433" ht="12" customHeight="1">
      <c r="A433" s="4" t="inlineStr">
        <is>
          <t>COLADEIRA 23</t>
        </is>
      </c>
      <c r="B433" s="2" t="n">
        <v>20014103</v>
      </c>
      <c r="C433" s="2" t="inlineStr">
        <is>
          <t>Produto simples</t>
        </is>
      </c>
      <c r="D433" s="2" t="n">
        <v>20014103</v>
      </c>
      <c r="E433" s="2" t="inlineStr">
        <is>
          <t>LAT MAIOR BASE INTERNA 675X348X15 MDP - DAKAR3</t>
        </is>
      </c>
      <c r="F433" s="2" t="n">
        <v>1</v>
      </c>
      <c r="G433" s="2" t="inlineStr">
        <is>
          <t>peça</t>
        </is>
      </c>
      <c r="H433" s="2" t="n">
        <v>3</v>
      </c>
      <c r="I433" s="2" t="n">
        <v>0.0678</v>
      </c>
      <c r="J433" s="2" t="inlineStr">
        <is>
          <t>CORTE</t>
        </is>
      </c>
    </row>
    <row r="434" ht="12" customHeight="1">
      <c r="A434" s="4" t="inlineStr">
        <is>
          <t>COLADEIRA 23</t>
        </is>
      </c>
      <c r="B434" s="2" t="n">
        <v>20014102</v>
      </c>
      <c r="C434" s="2" t="inlineStr">
        <is>
          <t>Produto simples</t>
        </is>
      </c>
      <c r="D434" s="2" t="n">
        <v>20014102</v>
      </c>
      <c r="E434" s="2" t="inlineStr">
        <is>
          <t>LAT MENOR BASE INTERNA 527X350X15 MDP - DAKA3</t>
        </is>
      </c>
      <c r="F434" s="2" t="n">
        <v>1</v>
      </c>
      <c r="G434" s="2" t="inlineStr">
        <is>
          <t>peça</t>
        </is>
      </c>
      <c r="H434" s="2" t="n">
        <v>3</v>
      </c>
      <c r="I434" s="2" t="n">
        <v>0.0678</v>
      </c>
      <c r="J434" s="2" t="inlineStr">
        <is>
          <t>CORTE</t>
        </is>
      </c>
    </row>
    <row r="435" ht="12" customHeight="1">
      <c r="A435" s="4" t="inlineStr">
        <is>
          <t>COLADEIRA 23</t>
        </is>
      </c>
      <c r="B435" s="2" t="n">
        <v>20014203</v>
      </c>
      <c r="C435" s="2" t="inlineStr">
        <is>
          <t>Produto simples</t>
        </is>
      </c>
      <c r="D435" s="2" t="n">
        <v>20014203</v>
      </c>
      <c r="E435" s="2" t="inlineStr">
        <is>
          <t>LAT MAIOR BASE INTERNA 913X348X15 MDP - DAKAR3</t>
        </is>
      </c>
      <c r="F435" s="2" t="n">
        <v>1</v>
      </c>
      <c r="G435" s="2" t="inlineStr">
        <is>
          <t>peça</t>
        </is>
      </c>
      <c r="H435" s="2" t="n">
        <v>3</v>
      </c>
      <c r="I435" s="2" t="n">
        <v>0.0678</v>
      </c>
      <c r="J435" s="2" t="inlineStr">
        <is>
          <t>CORTE</t>
        </is>
      </c>
    </row>
    <row r="436" ht="12" customHeight="1">
      <c r="A436" s="4" t="inlineStr">
        <is>
          <t>COLADEIRA 23</t>
        </is>
      </c>
      <c r="B436" s="2" t="n">
        <v>20014202</v>
      </c>
      <c r="C436" s="2" t="inlineStr">
        <is>
          <t>Produto simples</t>
        </is>
      </c>
      <c r="D436" s="2" t="n">
        <v>20014202</v>
      </c>
      <c r="E436" s="2" t="inlineStr">
        <is>
          <t>LAT MENOR BASE INTERNA 765X350X15 MDP - DAKA3</t>
        </is>
      </c>
      <c r="F436" s="2" t="n">
        <v>1</v>
      </c>
      <c r="G436" s="2" t="inlineStr">
        <is>
          <t>peça</t>
        </is>
      </c>
      <c r="H436" s="2" t="n">
        <v>3</v>
      </c>
      <c r="I436" s="2" t="n">
        <v>0.0678</v>
      </c>
      <c r="J436" s="2" t="inlineStr">
        <is>
          <t>CORTE</t>
        </is>
      </c>
    </row>
    <row r="437" ht="12" customHeight="1">
      <c r="A437" s="4" t="inlineStr">
        <is>
          <t>COLADEIRA 23</t>
        </is>
      </c>
      <c r="B437" s="2" t="n">
        <v>30003407</v>
      </c>
      <c r="C437" s="2" t="inlineStr">
        <is>
          <t>Produto simples</t>
        </is>
      </c>
      <c r="D437" s="2" t="n">
        <v>30003407</v>
      </c>
      <c r="E437" s="2" t="inlineStr">
        <is>
          <t>TRAVESSA ENCOSTO 360X72X15 MDP - CAD DAKAR 3</t>
        </is>
      </c>
      <c r="F437" s="2" t="n">
        <v>1</v>
      </c>
      <c r="G437" s="2" t="inlineStr">
        <is>
          <t>peça</t>
        </is>
      </c>
      <c r="H437" s="2" t="n">
        <v>3</v>
      </c>
      <c r="I437" s="2" t="n">
        <v>0.0678</v>
      </c>
      <c r="J437" s="2" t="inlineStr">
        <is>
          <t>CORTE</t>
        </is>
      </c>
    </row>
    <row r="438" ht="12" customHeight="1">
      <c r="A438" s="4" t="inlineStr">
        <is>
          <t>COLADEIRA 23</t>
        </is>
      </c>
      <c r="B438" s="2" t="n">
        <v>20015302</v>
      </c>
      <c r="C438" s="2" t="inlineStr">
        <is>
          <t>Produto simples</t>
        </is>
      </c>
      <c r="D438" s="2" t="n">
        <v>20015302</v>
      </c>
      <c r="E438" s="2" t="inlineStr">
        <is>
          <t>LAT MENOR BASE INTERNA 965X350X15 MDP - DAKA3</t>
        </is>
      </c>
      <c r="F438" s="2" t="n">
        <v>1</v>
      </c>
      <c r="G438" s="2" t="inlineStr">
        <is>
          <t>peça</t>
        </is>
      </c>
      <c r="H438" s="2" t="n">
        <v>3</v>
      </c>
      <c r="I438" s="2" t="n">
        <v>0.0678</v>
      </c>
      <c r="J438" s="2" t="inlineStr">
        <is>
          <t>CORTE</t>
        </is>
      </c>
    </row>
    <row r="439" ht="12" customHeight="1">
      <c r="A439" s="4" t="inlineStr">
        <is>
          <t>COLADEIRA 23</t>
        </is>
      </c>
      <c r="B439" s="2" t="n">
        <v>20015303</v>
      </c>
      <c r="C439" s="2" t="inlineStr">
        <is>
          <t>Produto simples</t>
        </is>
      </c>
      <c r="D439" s="2" t="n">
        <v>20015303</v>
      </c>
      <c r="E439" s="2" t="inlineStr">
        <is>
          <t>LAT MAIOR BASE INTERNA 1113X348X15 MDP -DAKA 3</t>
        </is>
      </c>
      <c r="F439" s="2" t="n">
        <v>1</v>
      </c>
      <c r="G439" s="2" t="inlineStr">
        <is>
          <t>peça</t>
        </is>
      </c>
      <c r="H439" s="2" t="n">
        <v>3</v>
      </c>
      <c r="I439" s="2" t="n">
        <v>0.0678</v>
      </c>
      <c r="J439" s="2" t="inlineStr">
        <is>
          <t>CORTE</t>
        </is>
      </c>
    </row>
    <row r="440" ht="12" customHeight="1">
      <c r="A440" s="4" t="inlineStr">
        <is>
          <t>COLADEIRA 23</t>
        </is>
      </c>
      <c r="B440" s="2" t="n">
        <v>10050006</v>
      </c>
      <c r="C440" s="2" t="inlineStr">
        <is>
          <t>Produto simples</t>
        </is>
      </c>
      <c r="D440" s="2" t="n">
        <v>10050006</v>
      </c>
      <c r="E440" s="2" t="inlineStr">
        <is>
          <t>BASE CAIXOTE MALAGA - 385X384X15 MDP                 3</t>
        </is>
      </c>
      <c r="F440" s="2" t="n">
        <v>1</v>
      </c>
      <c r="G440" s="2" t="inlineStr">
        <is>
          <t>peça</t>
        </is>
      </c>
      <c r="H440" s="2" t="n">
        <v>3</v>
      </c>
      <c r="I440" s="2" t="n">
        <v>0.0678</v>
      </c>
      <c r="J440" s="2" t="inlineStr">
        <is>
          <t>CORTE</t>
        </is>
      </c>
    </row>
    <row r="441" ht="12" customHeight="1">
      <c r="A441" s="4" t="inlineStr">
        <is>
          <t>COLADEIRA 23</t>
        </is>
      </c>
      <c r="B441" s="2" t="n">
        <v>10050007</v>
      </c>
      <c r="C441" s="2" t="inlineStr">
        <is>
          <t>Produto simples</t>
        </is>
      </c>
      <c r="D441" s="2" t="n">
        <v>10050007</v>
      </c>
      <c r="E441" s="2" t="inlineStr">
        <is>
          <t>BATENTE CAIXOTE MALAGA - 385X384X15 MDF          3</t>
        </is>
      </c>
      <c r="F441" s="2" t="n">
        <v>1</v>
      </c>
      <c r="G441" s="2" t="inlineStr">
        <is>
          <t>peça</t>
        </is>
      </c>
      <c r="H441" s="2" t="n">
        <v>3</v>
      </c>
      <c r="I441" s="2" t="n">
        <v>0.0678</v>
      </c>
      <c r="J441" s="2" t="inlineStr">
        <is>
          <t>CORTE</t>
        </is>
      </c>
    </row>
    <row r="442" ht="12" customHeight="1">
      <c r="A442" s="4" t="inlineStr">
        <is>
          <t>COLADEIRA 23</t>
        </is>
      </c>
      <c r="B442" s="2" t="n">
        <v>10050001</v>
      </c>
      <c r="C442" s="2" t="inlineStr">
        <is>
          <t>Produto simples</t>
        </is>
      </c>
      <c r="D442" s="2" t="n">
        <v>10050001</v>
      </c>
      <c r="E442" s="2" t="inlineStr">
        <is>
          <t>TOPO MOLDURA MALAGA - 452X390X15 MDP              3</t>
        </is>
      </c>
      <c r="F442" s="2" t="n">
        <v>1</v>
      </c>
      <c r="G442" s="2" t="inlineStr">
        <is>
          <t>peça</t>
        </is>
      </c>
      <c r="H442" s="2" t="n">
        <v>3</v>
      </c>
      <c r="I442" s="2" t="n">
        <v>0.0678</v>
      </c>
      <c r="J442" s="2" t="inlineStr">
        <is>
          <t>CORTE</t>
        </is>
      </c>
    </row>
    <row r="443" ht="12" customHeight="1">
      <c r="A443" s="4" t="inlineStr">
        <is>
          <t>COLADEIRA 23</t>
        </is>
      </c>
      <c r="B443" s="2" t="n">
        <v>10050002</v>
      </c>
      <c r="C443" s="2" t="inlineStr">
        <is>
          <t>Produto simples</t>
        </is>
      </c>
      <c r="D443" s="2" t="n">
        <v>10050002</v>
      </c>
      <c r="E443" s="2" t="inlineStr">
        <is>
          <t>LATERAL MOLDURA MALAGA - 550X385X15 MDP        3</t>
        </is>
      </c>
      <c r="F443" s="2" t="n">
        <v>1</v>
      </c>
      <c r="G443" s="2" t="inlineStr">
        <is>
          <t>peça</t>
        </is>
      </c>
      <c r="H443" s="2" t="n">
        <v>3</v>
      </c>
      <c r="I443" s="2" t="n">
        <v>0.0678</v>
      </c>
      <c r="J443" s="2" t="inlineStr">
        <is>
          <t>CORTE</t>
        </is>
      </c>
    </row>
    <row r="444" ht="12" customHeight="1">
      <c r="A444" s="4" t="inlineStr">
        <is>
          <t>COLADEIRA 23</t>
        </is>
      </c>
      <c r="B444" s="2" t="n">
        <v>10050030</v>
      </c>
      <c r="C444" s="2" t="inlineStr">
        <is>
          <t>Produto simples</t>
        </is>
      </c>
      <c r="D444" s="2" t="n">
        <v>10050030</v>
      </c>
      <c r="E444" s="2" t="inlineStr">
        <is>
          <t>EMB. GAB. JERI (632X472X268)                                       3</t>
        </is>
      </c>
      <c r="F444" s="2" t="n">
        <v>1</v>
      </c>
      <c r="G444" s="2" t="inlineStr">
        <is>
          <t>peça</t>
        </is>
      </c>
      <c r="H444" s="2" t="n">
        <v>3</v>
      </c>
      <c r="I444" s="2" t="n">
        <v>0.0678</v>
      </c>
      <c r="J444" s="2" t="inlineStr">
        <is>
          <t>CORTE</t>
        </is>
      </c>
    </row>
    <row r="445" ht="12" customHeight="1">
      <c r="A445" s="4" t="inlineStr">
        <is>
          <t>COLADEIRA 23</t>
        </is>
      </c>
      <c r="B445" s="2" t="n">
        <v>10050004</v>
      </c>
      <c r="C445" s="2" t="inlineStr">
        <is>
          <t>Produto simples</t>
        </is>
      </c>
      <c r="D445" s="2" t="n">
        <v>10050004</v>
      </c>
      <c r="E445" s="2" t="inlineStr">
        <is>
          <t>LATERAL DIREITA CAIXOTE MALAGA - 412X385X15 M3</t>
        </is>
      </c>
      <c r="F445" s="2" t="n">
        <v>1</v>
      </c>
      <c r="G445" s="2" t="inlineStr">
        <is>
          <t>peça</t>
        </is>
      </c>
      <c r="H445" s="2" t="n">
        <v>3</v>
      </c>
      <c r="I445" s="2" t="n">
        <v>0.0678</v>
      </c>
      <c r="J445" s="2" t="inlineStr">
        <is>
          <t>CORTE</t>
        </is>
      </c>
    </row>
    <row r="446" ht="12" customHeight="1">
      <c r="A446" s="4" t="inlineStr">
        <is>
          <t>COLADEIRA 23</t>
        </is>
      </c>
      <c r="B446" s="2" t="n">
        <v>10050005</v>
      </c>
      <c r="C446" s="2" t="inlineStr">
        <is>
          <t>Produto simples</t>
        </is>
      </c>
      <c r="D446" s="2" t="n">
        <v>10050005</v>
      </c>
      <c r="E446" s="2" t="inlineStr">
        <is>
          <t>LATERAL ESQUERDA CAIXOTE MALAGA - 412X385X13</t>
        </is>
      </c>
      <c r="F446" s="2" t="n">
        <v>1</v>
      </c>
      <c r="G446" s="2" t="inlineStr">
        <is>
          <t>peça</t>
        </is>
      </c>
      <c r="H446" s="2" t="n">
        <v>3</v>
      </c>
      <c r="I446" s="2" t="n">
        <v>0.0678</v>
      </c>
      <c r="J446" s="2" t="inlineStr">
        <is>
          <t>CORTE</t>
        </is>
      </c>
    </row>
    <row r="447" ht="12" customHeight="1">
      <c r="A447" s="4" t="inlineStr">
        <is>
          <t>COLADEIRA 23</t>
        </is>
      </c>
      <c r="B447" s="2" t="n">
        <v>10050011</v>
      </c>
      <c r="C447" s="2" t="inlineStr">
        <is>
          <t>Produto simples</t>
        </is>
      </c>
      <c r="D447" s="2" t="n">
        <v>10050011</v>
      </c>
      <c r="E447" s="2" t="inlineStr">
        <is>
          <t>FRENTE GAVETA MALAGA - 408X204X15 MDP             3</t>
        </is>
      </c>
      <c r="F447" s="2" t="n">
        <v>1</v>
      </c>
      <c r="G447" s="2" t="inlineStr">
        <is>
          <t>peça</t>
        </is>
      </c>
      <c r="H447" s="2" t="n">
        <v>3</v>
      </c>
      <c r="I447" s="2" t="n">
        <v>0.0678</v>
      </c>
      <c r="J447" s="2" t="inlineStr">
        <is>
          <t>CORTE</t>
        </is>
      </c>
    </row>
    <row r="448" ht="12" customHeight="1">
      <c r="A448" s="4" t="inlineStr">
        <is>
          <t>COLADEIRA 23</t>
        </is>
      </c>
      <c r="B448" s="2" t="n">
        <v>10050014</v>
      </c>
      <c r="C448" s="2" t="inlineStr">
        <is>
          <t>Produto simples</t>
        </is>
      </c>
      <c r="D448" s="2" t="n">
        <v>10050014</v>
      </c>
      <c r="E448" s="2" t="inlineStr">
        <is>
          <t>TRASEIRA GAVETA MALAGA - 359X170X12 MDP          3</t>
        </is>
      </c>
      <c r="F448" s="2" t="n">
        <v>1</v>
      </c>
      <c r="G448" s="2" t="inlineStr">
        <is>
          <t>peça</t>
        </is>
      </c>
      <c r="H448" s="2" t="n">
        <v>3</v>
      </c>
      <c r="I448" s="2" t="n">
        <v>0.0678</v>
      </c>
      <c r="J448" s="2" t="inlineStr">
        <is>
          <t>CORTE</t>
        </is>
      </c>
    </row>
    <row r="449" ht="12" customHeight="1">
      <c r="A449" s="4" t="inlineStr">
        <is>
          <t>COLADEIRA 23</t>
        </is>
      </c>
      <c r="B449" s="2" t="n">
        <v>10050012</v>
      </c>
      <c r="C449" s="2" t="inlineStr">
        <is>
          <t>Produto simples</t>
        </is>
      </c>
      <c r="D449" s="2" t="n">
        <v>10050012</v>
      </c>
      <c r="E449" s="2" t="inlineStr">
        <is>
          <t>LATERAL DIREITA GAVETA MALAGA - 338X170X12 M  3</t>
        </is>
      </c>
      <c r="F449" s="2" t="n">
        <v>1</v>
      </c>
      <c r="G449" s="2" t="inlineStr">
        <is>
          <t>peça</t>
        </is>
      </c>
      <c r="H449" s="2" t="n">
        <v>3</v>
      </c>
      <c r="I449" s="2" t="n">
        <v>0.0678</v>
      </c>
      <c r="J449" s="2" t="inlineStr">
        <is>
          <t>CORTE</t>
        </is>
      </c>
    </row>
    <row r="450" ht="12" customHeight="1">
      <c r="A450" s="4" t="inlineStr">
        <is>
          <t>COLADEIRA 23</t>
        </is>
      </c>
      <c r="B450" s="2" t="n">
        <v>10050013</v>
      </c>
      <c r="C450" s="2" t="inlineStr">
        <is>
          <t>Produto simples</t>
        </is>
      </c>
      <c r="D450" s="2" t="n">
        <v>10050013</v>
      </c>
      <c r="E450" s="2" t="inlineStr">
        <is>
          <t>LATERAL ESQUERDA GAVETA MALAGA - 338X170X1  3</t>
        </is>
      </c>
      <c r="F450" s="2" t="n">
        <v>1</v>
      </c>
      <c r="G450" s="2" t="inlineStr">
        <is>
          <t>peça</t>
        </is>
      </c>
      <c r="H450" s="2" t="n">
        <v>3</v>
      </c>
      <c r="I450" s="2" t="n">
        <v>0.0678</v>
      </c>
      <c r="J450" s="2" t="inlineStr">
        <is>
          <t>CORTE</t>
        </is>
      </c>
    </row>
    <row r="451" ht="12" customHeight="1">
      <c r="A451" s="4" t="inlineStr">
        <is>
          <t>COLADEIRA 23</t>
        </is>
      </c>
      <c r="B451" s="2" t="n">
        <v>20019603</v>
      </c>
      <c r="C451" s="2" t="inlineStr">
        <is>
          <t>Produto simples</t>
        </is>
      </c>
      <c r="D451" s="2" t="n">
        <v>20019603</v>
      </c>
      <c r="E451" s="2" t="inlineStr">
        <is>
          <t>(3) BASE 572X572X12 MDF - MESA SANTIAGO 1,36      3</t>
        </is>
      </c>
      <c r="F451" s="2" t="n">
        <v>1</v>
      </c>
      <c r="G451" s="2" t="inlineStr">
        <is>
          <t>peça</t>
        </is>
      </c>
      <c r="H451" s="2" t="n">
        <v>3</v>
      </c>
      <c r="I451" s="2" t="n">
        <v>0.0678</v>
      </c>
      <c r="J451" s="2" t="inlineStr">
        <is>
          <t>CORTE</t>
        </is>
      </c>
    </row>
    <row r="452" ht="12" customHeight="1">
      <c r="A452" s="4" t="inlineStr">
        <is>
          <t>COLADEIRA 23</t>
        </is>
      </c>
      <c r="B452" s="2" t="n">
        <v>20019005</v>
      </c>
      <c r="C452" s="2" t="inlineStr">
        <is>
          <t>Produto simples</t>
        </is>
      </c>
      <c r="D452" s="2" t="n">
        <v>20019005</v>
      </c>
      <c r="E452" s="2" t="inlineStr">
        <is>
          <t>RIPA 751X70X12 MDF - MESA SANTIAGO                      3</t>
        </is>
      </c>
      <c r="F452" s="2" t="n">
        <v>1</v>
      </c>
      <c r="G452" s="2" t="inlineStr">
        <is>
          <t>peça</t>
        </is>
      </c>
      <c r="H452" s="2" t="n">
        <v>3</v>
      </c>
      <c r="I452" s="2" t="n">
        <v>0.0678</v>
      </c>
      <c r="J452" s="2" t="inlineStr">
        <is>
          <t>CORTE</t>
        </is>
      </c>
    </row>
    <row r="453" ht="12" customHeight="1">
      <c r="A453" s="4" t="inlineStr">
        <is>
          <t>COLADEIRA 23</t>
        </is>
      </c>
      <c r="B453" s="2" t="n">
        <v>91414010</v>
      </c>
      <c r="C453" s="2" t="inlineStr">
        <is>
          <t>Produto simples</t>
        </is>
      </c>
      <c r="D453" s="2" t="n">
        <v>91414010</v>
      </c>
      <c r="E453" s="2" t="inlineStr">
        <is>
          <t>PAINEL TRASEIRO MALAGA - 1200X605X15 MDF         3</t>
        </is>
      </c>
      <c r="F453" s="2" t="n">
        <v>1</v>
      </c>
      <c r="G453" s="2" t="inlineStr">
        <is>
          <t>peça</t>
        </is>
      </c>
      <c r="H453" s="2" t="n">
        <v>3</v>
      </c>
      <c r="I453" s="2" t="n">
        <v>0.0678</v>
      </c>
      <c r="J453" s="2" t="inlineStr">
        <is>
          <t>CORTE</t>
        </is>
      </c>
    </row>
    <row r="454" ht="12" customHeight="1">
      <c r="A454" s="4" t="inlineStr">
        <is>
          <t>COLADEIRA 23</t>
        </is>
      </c>
      <c r="B454" s="2" t="n">
        <v>10050501</v>
      </c>
      <c r="C454" s="2" t="inlineStr">
        <is>
          <t>Produto simples</t>
        </is>
      </c>
      <c r="D454" s="2" t="n">
        <v>10050501</v>
      </c>
      <c r="E454" s="2" t="inlineStr">
        <is>
          <t>FUNDO BAU MALAGA 900X420X15 MDF                         3</t>
        </is>
      </c>
      <c r="F454" s="2" t="n">
        <v>1</v>
      </c>
      <c r="G454" s="2" t="inlineStr">
        <is>
          <t>peça</t>
        </is>
      </c>
      <c r="H454" s="2" t="n">
        <v>3</v>
      </c>
      <c r="I454" s="2" t="n">
        <v>0.0678</v>
      </c>
      <c r="J454" s="2" t="inlineStr">
        <is>
          <t>CORTE</t>
        </is>
      </c>
    </row>
    <row r="455" ht="12" customHeight="1">
      <c r="A455" s="4" t="inlineStr">
        <is>
          <t>COLADEIRA 23</t>
        </is>
      </c>
      <c r="B455" s="2" t="n">
        <v>10050503</v>
      </c>
      <c r="C455" s="2" t="inlineStr">
        <is>
          <t>Produto simples</t>
        </is>
      </c>
      <c r="D455" s="2" t="n">
        <v>10050503</v>
      </c>
      <c r="E455" s="2" t="inlineStr">
        <is>
          <t>LATERAL MAIOR BAU MALAGA 900X265X15 MDF         3</t>
        </is>
      </c>
      <c r="F455" s="2" t="n">
        <v>1</v>
      </c>
      <c r="G455" s="2" t="inlineStr">
        <is>
          <t>peça</t>
        </is>
      </c>
      <c r="H455" s="2" t="n">
        <v>3</v>
      </c>
      <c r="I455" s="2" t="n">
        <v>0.0678</v>
      </c>
      <c r="J455" s="2" t="inlineStr">
        <is>
          <t>CORTE</t>
        </is>
      </c>
    </row>
    <row r="456" ht="12" customHeight="1">
      <c r="A456" s="4" t="inlineStr">
        <is>
          <t>COLADEIRA 23</t>
        </is>
      </c>
      <c r="B456" s="2" t="n">
        <v>10050502</v>
      </c>
      <c r="C456" s="2" t="inlineStr">
        <is>
          <t>Produto simples</t>
        </is>
      </c>
      <c r="D456" s="2" t="n">
        <v>10050502</v>
      </c>
      <c r="E456" s="2" t="inlineStr">
        <is>
          <t>FUNDO NICHO BAU MALAGA 460X450X18 MDF            3</t>
        </is>
      </c>
      <c r="F456" s="2" t="n">
        <v>1</v>
      </c>
      <c r="G456" s="2" t="inlineStr">
        <is>
          <t>peça</t>
        </is>
      </c>
      <c r="H456" s="2" t="n">
        <v>3</v>
      </c>
      <c r="I456" s="2" t="n">
        <v>0.0678</v>
      </c>
      <c r="J456" s="2" t="inlineStr">
        <is>
          <t>CORTE</t>
        </is>
      </c>
    </row>
    <row r="457" ht="12" customHeight="1">
      <c r="A457" s="4" t="inlineStr">
        <is>
          <t>COLADEIRA 23</t>
        </is>
      </c>
      <c r="B457" s="2" t="n">
        <v>10050506</v>
      </c>
      <c r="C457" s="2" t="inlineStr">
        <is>
          <t>Produto simples</t>
        </is>
      </c>
      <c r="D457" s="2" t="n">
        <v>10050506</v>
      </c>
      <c r="E457" s="2" t="inlineStr">
        <is>
          <t>TAMPO NICHO 460X450X18 MDF                                    3</t>
        </is>
      </c>
      <c r="F457" s="2" t="n">
        <v>1</v>
      </c>
      <c r="G457" s="2" t="inlineStr">
        <is>
          <t>peça</t>
        </is>
      </c>
      <c r="H457" s="2" t="n">
        <v>3</v>
      </c>
      <c r="I457" s="2" t="n">
        <v>0.0678</v>
      </c>
      <c r="J457" s="2" t="inlineStr">
        <is>
          <t>CORTE</t>
        </is>
      </c>
    </row>
    <row r="458" ht="12" customHeight="1">
      <c r="A458" s="4" t="inlineStr">
        <is>
          <t>COLADEIRA 23</t>
        </is>
      </c>
      <c r="B458" s="2" t="n">
        <v>10050504</v>
      </c>
      <c r="C458" s="2" t="inlineStr">
        <is>
          <t>Produto simples</t>
        </is>
      </c>
      <c r="D458" s="2" t="n">
        <v>10050504</v>
      </c>
      <c r="E458" s="2" t="inlineStr">
        <is>
          <t>LATERAL MENOR BAU MALAGA 420X250X15 MDF       3</t>
        </is>
      </c>
      <c r="F458" s="2" t="n">
        <v>1</v>
      </c>
      <c r="G458" s="2" t="inlineStr">
        <is>
          <t>peça</t>
        </is>
      </c>
      <c r="H458" s="2" t="n">
        <v>3</v>
      </c>
      <c r="I458" s="2" t="n">
        <v>0.0678</v>
      </c>
      <c r="J458" s="2" t="inlineStr">
        <is>
          <t>CORTE</t>
        </is>
      </c>
    </row>
    <row r="459" ht="12" customHeight="1">
      <c r="A459" s="4" t="inlineStr">
        <is>
          <t>COLADEIRA 23</t>
        </is>
      </c>
      <c r="B459" s="2" t="n">
        <v>10050505</v>
      </c>
      <c r="C459" s="2" t="inlineStr">
        <is>
          <t>Produto simples</t>
        </is>
      </c>
      <c r="D459" s="2" t="n">
        <v>10050505</v>
      </c>
      <c r="E459" s="2" t="inlineStr">
        <is>
          <t>LATERAL NICHO 450X229X18 MDF                                 3</t>
        </is>
      </c>
      <c r="F459" s="2" t="n">
        <v>1</v>
      </c>
      <c r="G459" s="2" t="inlineStr">
        <is>
          <t>peça</t>
        </is>
      </c>
      <c r="H459" s="2" t="n">
        <v>3</v>
      </c>
      <c r="I459" s="2" t="n">
        <v>0.0678</v>
      </c>
      <c r="J459" s="2" t="inlineStr">
        <is>
          <t>CORTE</t>
        </is>
      </c>
    </row>
    <row r="460" ht="12" customHeight="1">
      <c r="A460" s="4" t="inlineStr">
        <is>
          <t>COLADEIRA 23</t>
        </is>
      </c>
      <c r="B460" s="2" t="n">
        <v>10050507</v>
      </c>
      <c r="C460" s="2" t="inlineStr">
        <is>
          <t>Produto simples</t>
        </is>
      </c>
      <c r="D460" s="2" t="n">
        <v>10050507</v>
      </c>
      <c r="E460" s="2" t="inlineStr">
        <is>
          <t>PES BAU MALAGA 360X120X25 MDF                              3</t>
        </is>
      </c>
      <c r="F460" s="2" t="n">
        <v>1</v>
      </c>
      <c r="G460" s="2" t="inlineStr">
        <is>
          <t>peça</t>
        </is>
      </c>
      <c r="H460" s="2" t="n">
        <v>3</v>
      </c>
      <c r="I460" s="2" t="n">
        <v>0.0678</v>
      </c>
      <c r="J460" s="2" t="inlineStr">
        <is>
          <t>CORTE</t>
        </is>
      </c>
    </row>
    <row r="461" ht="12" customHeight="1">
      <c r="A461" s="4" t="inlineStr">
        <is>
          <t>COLADEIRA 23</t>
        </is>
      </c>
      <c r="B461" s="2" t="n">
        <v>20019003</v>
      </c>
      <c r="C461" s="2" t="inlineStr">
        <is>
          <t>Produto simples</t>
        </is>
      </c>
      <c r="D461" s="2" t="n">
        <v>20019003</v>
      </c>
      <c r="E461" s="2" t="inlineStr">
        <is>
          <t>(5) BASE 474X152X12 MDF - MESA SANTIAGO              3</t>
        </is>
      </c>
      <c r="F461" s="2" t="n">
        <v>1</v>
      </c>
      <c r="G461" s="2" t="inlineStr">
        <is>
          <t>peça</t>
        </is>
      </c>
      <c r="H461" s="2" t="n">
        <v>3</v>
      </c>
      <c r="I461" s="2" t="n">
        <v>0.0678</v>
      </c>
      <c r="J461" s="2" t="inlineStr">
        <is>
          <t>CORTE</t>
        </is>
      </c>
    </row>
    <row r="462" ht="12" customHeight="1">
      <c r="A462" s="4" t="inlineStr">
        <is>
          <t>COLADEIRA 23</t>
        </is>
      </c>
      <c r="B462" s="2" t="n">
        <v>10050003</v>
      </c>
      <c r="C462" s="2" t="inlineStr">
        <is>
          <t>Produto simples</t>
        </is>
      </c>
      <c r="D462" s="2" t="n">
        <v>10050003</v>
      </c>
      <c r="E462" s="2" t="inlineStr">
        <is>
          <t>TOPO CAIXOTE MALAGA - 414X387X15 MDP                3</t>
        </is>
      </c>
      <c r="F462" s="2" t="n">
        <v>1</v>
      </c>
      <c r="G462" s="2" t="inlineStr">
        <is>
          <t>peça</t>
        </is>
      </c>
      <c r="H462" s="2" t="n">
        <v>3</v>
      </c>
      <c r="I462" s="2" t="n">
        <v>0.0678</v>
      </c>
      <c r="J462" s="2" t="inlineStr">
        <is>
          <t>CORTE</t>
        </is>
      </c>
    </row>
    <row r="463" ht="12" customHeight="1">
      <c r="A463" s="4" t="inlineStr">
        <is>
          <t>COLADEIRA 23</t>
        </is>
      </c>
      <c r="B463" s="2" t="n">
        <v>914140910</v>
      </c>
      <c r="C463" s="2" t="inlineStr">
        <is>
          <t>Produto simples</t>
        </is>
      </c>
      <c r="D463" s="2" t="n">
        <v>914140910</v>
      </c>
      <c r="E463" s="2" t="inlineStr">
        <is>
          <t>(2) PAINEL TRASEIRO MALAGA - 1200X605X15 MDP    3</t>
        </is>
      </c>
      <c r="F463" s="2" t="n">
        <v>1</v>
      </c>
      <c r="G463" s="2" t="inlineStr">
        <is>
          <t>peça</t>
        </is>
      </c>
      <c r="H463" s="2" t="n">
        <v>3</v>
      </c>
      <c r="I463" s="2" t="n">
        <v>0.0678</v>
      </c>
      <c r="J463" s="2" t="inlineStr">
        <is>
          <t>CORTE</t>
        </is>
      </c>
    </row>
    <row r="464" ht="12" customHeight="1">
      <c r="A464" s="4" t="inlineStr">
        <is>
          <t>COLADEIRA 23</t>
        </is>
      </c>
      <c r="B464" s="2" t="n">
        <v>20024601</v>
      </c>
      <c r="C464" s="2" t="inlineStr">
        <is>
          <t>Produto simples</t>
        </is>
      </c>
      <c r="D464" s="2" t="n">
        <v>20024601</v>
      </c>
      <c r="E464" s="2" t="inlineStr">
        <is>
          <t>LATERAL 751X572X12 MDF - MESA TELINHA 1,36        3</t>
        </is>
      </c>
      <c r="F464" s="2" t="n">
        <v>1</v>
      </c>
      <c r="G464" s="2" t="inlineStr">
        <is>
          <t>peça</t>
        </is>
      </c>
      <c r="H464" s="2" t="n">
        <v>3</v>
      </c>
      <c r="I464" s="2" t="n">
        <v>0.0678</v>
      </c>
      <c r="J464" s="2" t="inlineStr">
        <is>
          <t>CORTE</t>
        </is>
      </c>
    </row>
    <row r="465" ht="12" customHeight="1">
      <c r="A465" s="4" t="inlineStr">
        <is>
          <t>COLADEIRA 23</t>
        </is>
      </c>
      <c r="B465" s="2" t="n">
        <v>20024603</v>
      </c>
      <c r="C465" s="2" t="inlineStr">
        <is>
          <t>Produto simples</t>
        </is>
      </c>
      <c r="D465" s="2" t="n">
        <v>20024603</v>
      </c>
      <c r="E465" s="2" t="inlineStr">
        <is>
          <t>BASE 572X572X12 MDF - MESA TELINHA 1,36               3</t>
        </is>
      </c>
      <c r="F465" s="2" t="n">
        <v>1</v>
      </c>
      <c r="G465" s="2" t="inlineStr">
        <is>
          <t>peça</t>
        </is>
      </c>
      <c r="H465" s="2" t="n">
        <v>3</v>
      </c>
      <c r="I465" s="2" t="n">
        <v>0.0678</v>
      </c>
      <c r="J465" s="2" t="inlineStr">
        <is>
          <t>CORTE</t>
        </is>
      </c>
    </row>
    <row r="466" ht="12" customHeight="1">
      <c r="A466" s="4" t="inlineStr">
        <is>
          <t>COLADEIRA 23</t>
        </is>
      </c>
      <c r="B466" s="2" t="n">
        <v>30083502</v>
      </c>
      <c r="C466" s="2" t="inlineStr">
        <is>
          <t>Produto simples</t>
        </is>
      </c>
      <c r="D466" s="2" t="n">
        <v>30083502</v>
      </c>
      <c r="E466" s="2" t="inlineStr">
        <is>
          <t>(2) LAT BASE EXTERNA 780X455X12 MDP-MESA TRE 3</t>
        </is>
      </c>
      <c r="F466" s="2" t="n">
        <v>1</v>
      </c>
      <c r="G466" s="2" t="inlineStr">
        <is>
          <t>peça</t>
        </is>
      </c>
      <c r="H466" s="2" t="n">
        <v>3</v>
      </c>
      <c r="I466" s="2" t="n">
        <v>0.0678</v>
      </c>
      <c r="J466" s="2" t="inlineStr">
        <is>
          <t>CORTE</t>
        </is>
      </c>
    </row>
    <row r="467" ht="12" customHeight="1">
      <c r="A467" s="4" t="inlineStr">
        <is>
          <t>COLADEIRA 23</t>
        </is>
      </c>
      <c r="B467" s="2" t="n">
        <v>30083502</v>
      </c>
      <c r="C467" s="2" t="inlineStr">
        <is>
          <t>Produto simples</t>
        </is>
      </c>
      <c r="D467" s="2" t="n">
        <v>30083502</v>
      </c>
      <c r="E467" s="2" t="inlineStr">
        <is>
          <t>(2) LAT BASE EXTERNA 780X455X12 MDP-MESA TRE 3</t>
        </is>
      </c>
      <c r="F467" s="2" t="n">
        <v>1</v>
      </c>
      <c r="G467" s="2" t="inlineStr">
        <is>
          <t>peça</t>
        </is>
      </c>
      <c r="H467" s="2" t="n">
        <v>3</v>
      </c>
      <c r="I467" s="2" t="n">
        <v>0.0678</v>
      </c>
      <c r="J467" s="2" t="inlineStr">
        <is>
          <t>CORTE</t>
        </is>
      </c>
    </row>
    <row r="468" ht="12" customHeight="1">
      <c r="A468" s="4" t="inlineStr">
        <is>
          <t>COLADEIRA 23</t>
        </is>
      </c>
      <c r="B468" s="2" t="n">
        <v>20014001</v>
      </c>
      <c r="C468" s="2" t="inlineStr">
        <is>
          <t>Produto simples</t>
        </is>
      </c>
      <c r="D468" s="2" t="n">
        <v>20014001</v>
      </c>
      <c r="E468" s="2" t="inlineStr">
        <is>
          <t>LAT BASE EXTERNA 778X453X12 MDP - MESA DAKAR3</t>
        </is>
      </c>
      <c r="F468" s="2" t="n">
        <v>1</v>
      </c>
      <c r="G468" s="2" t="inlineStr">
        <is>
          <t>peça</t>
        </is>
      </c>
      <c r="H468" s="2" t="n">
        <v>3</v>
      </c>
      <c r="I468" s="2" t="n">
        <v>0.0678</v>
      </c>
      <c r="J468" s="2" t="inlineStr">
        <is>
          <t>CORTE</t>
        </is>
      </c>
    </row>
    <row r="469" ht="12" customHeight="1">
      <c r="A469" s="4" t="inlineStr">
        <is>
          <t>COLADEIRA 23</t>
        </is>
      </c>
      <c r="B469" s="2" t="n">
        <v>20014001</v>
      </c>
      <c r="C469" s="2" t="inlineStr">
        <is>
          <t>Produto simples</t>
        </is>
      </c>
      <c r="D469" s="2" t="n">
        <v>20014001</v>
      </c>
      <c r="E469" s="2" t="inlineStr">
        <is>
          <t>LAT BASE EXTERNA 778X453X12 MDP - MESA DAKAR3</t>
        </is>
      </c>
      <c r="F469" s="2" t="n">
        <v>1</v>
      </c>
      <c r="G469" s="2" t="inlineStr">
        <is>
          <t>peça</t>
        </is>
      </c>
      <c r="H469" s="2" t="n">
        <v>3</v>
      </c>
      <c r="I469" s="2" t="n">
        <v>0.0678</v>
      </c>
      <c r="J469" s="2" t="inlineStr">
        <is>
          <t>CORTE</t>
        </is>
      </c>
    </row>
    <row r="470" ht="12" customHeight="1">
      <c r="A470" s="4" t="inlineStr">
        <is>
          <t>COLADEIRA 23</t>
        </is>
      </c>
      <c r="B470" s="2" t="n">
        <v>20013102</v>
      </c>
      <c r="C470" s="2" t="inlineStr">
        <is>
          <t>Produto simples</t>
        </is>
      </c>
      <c r="D470" s="2" t="n">
        <v>20013102</v>
      </c>
      <c r="E470" s="2" t="inlineStr">
        <is>
          <t>(10)PE MAIOR 760X100 (170) X15 MDF-MIAMI 1,37X0,83</t>
        </is>
      </c>
      <c r="F470" s="2" t="n">
        <v>1</v>
      </c>
      <c r="G470" s="2" t="inlineStr">
        <is>
          <t>peça</t>
        </is>
      </c>
      <c r="H470" s="2" t="n">
        <v>3</v>
      </c>
      <c r="I470" s="2" t="n">
        <v>0.0678</v>
      </c>
      <c r="J470" s="2" t="inlineStr">
        <is>
          <t>CORTE</t>
        </is>
      </c>
    </row>
    <row r="471" ht="12" customHeight="1">
      <c r="A471" s="4" t="inlineStr">
        <is>
          <t>COLADEIRA 23</t>
        </is>
      </c>
      <c r="B471" s="2" t="n">
        <v>20013102</v>
      </c>
      <c r="C471" s="2" t="inlineStr">
        <is>
          <t>Produto simples</t>
        </is>
      </c>
      <c r="D471" s="2" t="n">
        <v>20013102</v>
      </c>
      <c r="E471" s="2" t="inlineStr">
        <is>
          <t>(10)PE MAIOR 760X100 (170) X15 MDF-MIAMI 1,37X0,83</t>
        </is>
      </c>
      <c r="F471" s="2" t="n">
        <v>1</v>
      </c>
      <c r="G471" s="2" t="inlineStr">
        <is>
          <t>peça</t>
        </is>
      </c>
      <c r="H471" s="2" t="n">
        <v>3</v>
      </c>
      <c r="I471" s="2" t="n">
        <v>0.0678</v>
      </c>
      <c r="J471" s="2" t="inlineStr">
        <is>
          <t>CORTE</t>
        </is>
      </c>
    </row>
    <row r="472" ht="12" customHeight="1">
      <c r="A472" s="4" t="inlineStr">
        <is>
          <t>COLADEIRA 23</t>
        </is>
      </c>
      <c r="B472" s="2" t="n">
        <v>20020001</v>
      </c>
      <c r="C472" s="2" t="inlineStr">
        <is>
          <t>Produto simples</t>
        </is>
      </c>
      <c r="D472" s="2" t="n">
        <v>20020001</v>
      </c>
      <c r="E472" s="2" t="inlineStr">
        <is>
          <t>(1) LATERAL 1180X92X15 MDF - BASE DUBAI                3</t>
        </is>
      </c>
      <c r="F472" s="2" t="n">
        <v>1</v>
      </c>
      <c r="G472" s="2" t="inlineStr">
        <is>
          <t>peça</t>
        </is>
      </c>
      <c r="H472" s="2" t="n">
        <v>3</v>
      </c>
      <c r="I472" s="2" t="n">
        <v>0.0678</v>
      </c>
      <c r="J472" s="2" t="inlineStr">
        <is>
          <t>CORTE</t>
        </is>
      </c>
    </row>
    <row r="473" ht="12" customHeight="1">
      <c r="A473" s="4" t="inlineStr">
        <is>
          <t>COLADEIRA 23</t>
        </is>
      </c>
      <c r="B473" s="2" t="n">
        <v>20020001</v>
      </c>
      <c r="C473" s="2" t="inlineStr">
        <is>
          <t>Produto simples</t>
        </is>
      </c>
      <c r="D473" s="2" t="n">
        <v>20020001</v>
      </c>
      <c r="E473" s="2" t="inlineStr">
        <is>
          <t>(1) LATERAL 1180X92X15 MDF - BASE DUBAI                3</t>
        </is>
      </c>
      <c r="F473" s="2" t="n">
        <v>1</v>
      </c>
      <c r="G473" s="2" t="inlineStr">
        <is>
          <t>peça</t>
        </is>
      </c>
      <c r="H473" s="2" t="n">
        <v>3</v>
      </c>
      <c r="I473" s="2" t="n">
        <v>0.0678</v>
      </c>
      <c r="J473" s="2" t="inlineStr">
        <is>
          <t>CORTE</t>
        </is>
      </c>
    </row>
    <row r="474" ht="12" customHeight="1">
      <c r="A474" s="4" t="inlineStr">
        <is>
          <t>COLADEIRA 23</t>
        </is>
      </c>
      <c r="B474" s="2" t="n">
        <v>20013103</v>
      </c>
      <c r="C474" s="2" t="inlineStr">
        <is>
          <t>Produto simples</t>
        </is>
      </c>
      <c r="D474" s="2" t="n">
        <v>20013103</v>
      </c>
      <c r="E474" s="2" t="inlineStr">
        <is>
          <t>(4) PE MENOR 760X85 (135) X15 MDF-MIAMI 1,37X0,803</t>
        </is>
      </c>
      <c r="F474" s="2" t="n">
        <v>1</v>
      </c>
      <c r="G474" s="2" t="inlineStr">
        <is>
          <t>peça</t>
        </is>
      </c>
      <c r="H474" s="2" t="n">
        <v>3</v>
      </c>
      <c r="I474" s="2" t="n">
        <v>0.0678</v>
      </c>
      <c r="J474" s="2" t="inlineStr">
        <is>
          <t>CORTE</t>
        </is>
      </c>
    </row>
    <row r="475" ht="12" customHeight="1">
      <c r="A475" s="4" t="inlineStr">
        <is>
          <t>COLADEIRA 23</t>
        </is>
      </c>
      <c r="B475" s="2" t="n">
        <v>20034603</v>
      </c>
      <c r="C475" s="2" t="inlineStr">
        <is>
          <t>Produto simples</t>
        </is>
      </c>
      <c r="D475" s="2" t="n">
        <v>20034603</v>
      </c>
      <c r="E475" s="2" t="inlineStr">
        <is>
          <t>BASE 772X326X12 MDF - SANTIAGO UNICA 1,60          3</t>
        </is>
      </c>
      <c r="F475" s="2" t="n">
        <v>1</v>
      </c>
      <c r="G475" s="2" t="inlineStr">
        <is>
          <t>peça</t>
        </is>
      </c>
      <c r="H475" s="2" t="n">
        <v>3</v>
      </c>
      <c r="I475" s="2" t="n">
        <v>0.0678</v>
      </c>
      <c r="J475" s="2" t="inlineStr">
        <is>
          <t>CORTE</t>
        </is>
      </c>
    </row>
    <row r="476" ht="12" customHeight="1">
      <c r="A476" s="4" t="inlineStr">
        <is>
          <t>COLADEIRA 23</t>
        </is>
      </c>
      <c r="B476" s="2" t="n">
        <v>20019606</v>
      </c>
      <c r="C476" s="2" t="inlineStr">
        <is>
          <t>Produto simples</t>
        </is>
      </c>
      <c r="D476" s="2" t="n">
        <v>20019606</v>
      </c>
      <c r="E476" s="2" t="inlineStr">
        <is>
          <t>(1-6) LATERAL RIPADA - MESA SANTIAGO 1,36            3</t>
        </is>
      </c>
      <c r="F476" s="2" t="n">
        <v>1</v>
      </c>
      <c r="G476" s="2" t="inlineStr">
        <is>
          <t>peça</t>
        </is>
      </c>
      <c r="H476" s="2" t="n">
        <v>3</v>
      </c>
      <c r="I476" s="2" t="n">
        <v>0.0678</v>
      </c>
      <c r="J476" s="2" t="inlineStr">
        <is>
          <t>CORTE</t>
        </is>
      </c>
    </row>
    <row r="477" ht="12" customHeight="1">
      <c r="A477" s="4" t="inlineStr">
        <is>
          <t>COLADEIRA 23</t>
        </is>
      </c>
      <c r="B477" s="2" t="n">
        <v>20033301</v>
      </c>
      <c r="C477" s="2" t="inlineStr">
        <is>
          <t>Produto simples</t>
        </is>
      </c>
      <c r="D477" s="2" t="n">
        <v>20033301</v>
      </c>
      <c r="E477" s="2" t="inlineStr">
        <is>
          <t>TRAV.MAIOR 980X65(135)X15 MDF-TAMPO AMST.1,033</t>
        </is>
      </c>
      <c r="F477" s="2" t="n">
        <v>1</v>
      </c>
      <c r="G477" s="2" t="inlineStr">
        <is>
          <t>peça</t>
        </is>
      </c>
      <c r="H477" s="2" t="n">
        <v>3</v>
      </c>
      <c r="I477" s="2" t="n">
        <v>0.0678</v>
      </c>
      <c r="J477" s="2" t="inlineStr">
        <is>
          <t>CORTE</t>
        </is>
      </c>
    </row>
    <row r="478" ht="12" customHeight="1">
      <c r="A478" s="4" t="inlineStr">
        <is>
          <t>COLADEIRA 23</t>
        </is>
      </c>
      <c r="B478" s="2" t="n">
        <v>20033302</v>
      </c>
      <c r="C478" s="2" t="inlineStr">
        <is>
          <t>Produto simples</t>
        </is>
      </c>
      <c r="D478" s="2" t="n">
        <v>20033302</v>
      </c>
      <c r="E478" s="2" t="inlineStr">
        <is>
          <t>TRAV. MENOR 850X65X15 MDF - TAMPO AMST. 1,03X3</t>
        </is>
      </c>
      <c r="F478" s="2" t="n">
        <v>1</v>
      </c>
      <c r="G478" s="2" t="inlineStr">
        <is>
          <t>peça</t>
        </is>
      </c>
      <c r="H478" s="2" t="n">
        <v>3</v>
      </c>
      <c r="I478" s="2" t="n">
        <v>0.0678</v>
      </c>
      <c r="J478" s="2" t="inlineStr">
        <is>
          <t>CORTE</t>
        </is>
      </c>
    </row>
    <row r="479" ht="12" customHeight="1">
      <c r="A479" s="4" t="inlineStr">
        <is>
          <t>COLADEIRA 23</t>
        </is>
      </c>
      <c r="B479" s="2" t="n">
        <v>20034303</v>
      </c>
      <c r="C479" s="2" t="inlineStr">
        <is>
          <t>Produto simples</t>
        </is>
      </c>
      <c r="D479" s="2" t="n">
        <v>20034303</v>
      </c>
      <c r="E479" s="2" t="inlineStr">
        <is>
          <t>BASE 472X472X12 MDF - SANTIAGO 1,03                      3</t>
        </is>
      </c>
      <c r="F479" s="2" t="n">
        <v>1</v>
      </c>
      <c r="G479" s="2" t="inlineStr">
        <is>
          <t>peça</t>
        </is>
      </c>
      <c r="H479" s="2" t="n">
        <v>3</v>
      </c>
      <c r="I479" s="2" t="n">
        <v>0.0678</v>
      </c>
      <c r="J479" s="2" t="inlineStr">
        <is>
          <t>CORTE</t>
        </is>
      </c>
    </row>
    <row r="480" ht="12" customHeight="1">
      <c r="A480" s="4" t="inlineStr">
        <is>
          <t>COLADEIRA 23</t>
        </is>
      </c>
      <c r="B480" s="2" t="n">
        <v>200306101</v>
      </c>
      <c r="C480" s="2" t="inlineStr">
        <is>
          <t>Produto simples</t>
        </is>
      </c>
      <c r="D480" s="2" t="n">
        <v>200306101</v>
      </c>
      <c r="E480" s="2" t="inlineStr">
        <is>
          <t>PE 790(800)X100X50 MDP - MESA GENOVA                   3</t>
        </is>
      </c>
      <c r="F480" s="2" t="n">
        <v>1</v>
      </c>
      <c r="G480" s="2" t="inlineStr">
        <is>
          <t>peça</t>
        </is>
      </c>
      <c r="H480" s="2" t="n">
        <v>3</v>
      </c>
      <c r="I480" s="2" t="n">
        <v>0.0678</v>
      </c>
      <c r="J480" s="2" t="inlineStr">
        <is>
          <t>CORTE</t>
        </is>
      </c>
    </row>
    <row r="481" ht="12" customHeight="1">
      <c r="A481" s="4" t="inlineStr">
        <is>
          <t>COLADEIRA 23</t>
        </is>
      </c>
      <c r="B481" s="2" t="n">
        <v>200306102</v>
      </c>
      <c r="C481" s="2" t="inlineStr">
        <is>
          <t>Produto simples</t>
        </is>
      </c>
      <c r="D481" s="2" t="n">
        <v>200306102</v>
      </c>
      <c r="E481" s="2" t="inlineStr">
        <is>
          <t>BASE DOS PES 634(653)X95X50 MDP - MESA GENOV 3</t>
        </is>
      </c>
      <c r="F481" s="2" t="n">
        <v>1</v>
      </c>
      <c r="G481" s="2" t="inlineStr">
        <is>
          <t>peça</t>
        </is>
      </c>
      <c r="H481" s="2" t="n">
        <v>3</v>
      </c>
      <c r="I481" s="2" t="n">
        <v>0.0678</v>
      </c>
      <c r="J481" s="2" t="inlineStr">
        <is>
          <t>CORTE</t>
        </is>
      </c>
    </row>
    <row r="482" ht="12" customHeight="1">
      <c r="A482" s="4" t="inlineStr">
        <is>
          <t>COLADEIRA 23</t>
        </is>
      </c>
      <c r="B482" s="2" t="n">
        <v>30003411</v>
      </c>
      <c r="C482" s="2" t="inlineStr">
        <is>
          <t>Produto simples</t>
        </is>
      </c>
      <c r="D482" s="2" t="n">
        <v>30003411</v>
      </c>
      <c r="E482" s="2" t="inlineStr">
        <is>
          <t>PE FRONTAL 430X(108)51X25 MDF (ESQUERDO)         3</t>
        </is>
      </c>
      <c r="F482" s="2" t="n">
        <v>1</v>
      </c>
      <c r="G482" s="2" t="inlineStr">
        <is>
          <t>peça</t>
        </is>
      </c>
      <c r="H482" s="2" t="n">
        <v>3</v>
      </c>
      <c r="I482" s="2" t="n">
        <v>0.0678</v>
      </c>
      <c r="J482" s="2" t="inlineStr">
        <is>
          <t>CORTE</t>
        </is>
      </c>
    </row>
    <row r="483" ht="12" customHeight="1">
      <c r="A483" s="4" t="inlineStr">
        <is>
          <t>COLADEIRA 23</t>
        </is>
      </c>
      <c r="B483" s="2" t="n">
        <v>30003410</v>
      </c>
      <c r="C483" s="2" t="inlineStr">
        <is>
          <t>Produto simples</t>
        </is>
      </c>
      <c r="D483" s="2" t="n">
        <v>30003410</v>
      </c>
      <c r="E483" s="2" t="inlineStr">
        <is>
          <t>PE FRONTAL 430X(108)51X25 MDF (DIREITO)               3</t>
        </is>
      </c>
      <c r="F483" s="2" t="n">
        <v>1</v>
      </c>
      <c r="G483" s="2" t="inlineStr">
        <is>
          <t>peça</t>
        </is>
      </c>
      <c r="H483" s="2" t="n">
        <v>3</v>
      </c>
      <c r="I483" s="2" t="n">
        <v>0.0678</v>
      </c>
      <c r="J483" s="2" t="inlineStr">
        <is>
          <t>CORTE</t>
        </is>
      </c>
    </row>
    <row r="484" ht="12" customHeight="1">
      <c r="A484" s="4" t="inlineStr">
        <is>
          <t>COLADEIRA 23</t>
        </is>
      </c>
      <c r="B484" s="2" t="n">
        <v>30001202</v>
      </c>
      <c r="C484" s="2" t="inlineStr">
        <is>
          <t>Produto simples</t>
        </is>
      </c>
      <c r="D484" s="2" t="n">
        <v>30001202</v>
      </c>
      <c r="E484" s="2" t="inlineStr">
        <is>
          <t>PÉ FRONTAL 441X65(911)X25 MDF (16PÇS) - CAD PÉ 3</t>
        </is>
      </c>
      <c r="F484" s="2" t="n">
        <v>1</v>
      </c>
      <c r="G484" s="2" t="inlineStr">
        <is>
          <t>peça</t>
        </is>
      </c>
      <c r="H484" s="2" t="n">
        <v>3</v>
      </c>
      <c r="I484" s="2" t="n">
        <v>0.0678</v>
      </c>
      <c r="J484" s="2" t="inlineStr">
        <is>
          <t>CORTE</t>
        </is>
      </c>
    </row>
    <row r="485" ht="12" customHeight="1">
      <c r="A485" s="4" t="inlineStr">
        <is>
          <t>COLADEIRA 23</t>
        </is>
      </c>
      <c r="B485" s="2" t="n">
        <v>30006110</v>
      </c>
      <c r="C485" s="2" t="inlineStr">
        <is>
          <t>Produto simples</t>
        </is>
      </c>
      <c r="D485" s="2" t="n">
        <v>30006110</v>
      </c>
      <c r="E485" s="2" t="inlineStr">
        <is>
          <t>PE FRONTAL 430X(108)51X25 MDF (DIR) SANTIAGO N3</t>
        </is>
      </c>
      <c r="F485" s="2" t="n">
        <v>1</v>
      </c>
      <c r="G485" s="2" t="inlineStr">
        <is>
          <t>peça</t>
        </is>
      </c>
      <c r="H485" s="2" t="n">
        <v>3</v>
      </c>
      <c r="I485" s="2" t="n">
        <v>0.0678</v>
      </c>
      <c r="J485" s="2" t="inlineStr">
        <is>
          <t>CORTE</t>
        </is>
      </c>
    </row>
    <row r="486" ht="12" customHeight="1">
      <c r="A486" s="4" t="inlineStr">
        <is>
          <t>COLADEIRA 23</t>
        </is>
      </c>
      <c r="B486" s="2" t="n">
        <v>30006111</v>
      </c>
      <c r="C486" s="2" t="inlineStr">
        <is>
          <t>Produto simples</t>
        </is>
      </c>
      <c r="D486" s="2" t="n">
        <v>30006111</v>
      </c>
      <c r="E486" s="2" t="inlineStr">
        <is>
          <t>PE FRONTAL 430X(108)51X25MDF (ESQRD) SANTIAG</t>
        </is>
      </c>
      <c r="F486" s="2" t="n">
        <v>1</v>
      </c>
      <c r="G486" s="2" t="inlineStr">
        <is>
          <t>peça</t>
        </is>
      </c>
      <c r="H486" s="2" t="n">
        <v>3</v>
      </c>
      <c r="I486" s="2" t="n">
        <v>0.0678</v>
      </c>
      <c r="J486" s="2" t="inlineStr">
        <is>
          <t>CORTE</t>
        </is>
      </c>
    </row>
    <row r="487" ht="12" customHeight="1">
      <c r="A487" s="4" t="inlineStr">
        <is>
          <t>COLADEIRA 23</t>
        </is>
      </c>
      <c r="B487" s="2" t="n">
        <v>20067601</v>
      </c>
      <c r="C487" s="2" t="inlineStr">
        <is>
          <t>Produto simples</t>
        </is>
      </c>
      <c r="D487" s="2" t="n">
        <v>20067601</v>
      </c>
      <c r="E487" s="2" t="inlineStr">
        <is>
          <t>BASE MAIOR 940X180X25 MDP - MESA TROIA 1,60</t>
        </is>
      </c>
      <c r="F487" s="2" t="n">
        <v>1</v>
      </c>
      <c r="G487" s="2" t="inlineStr">
        <is>
          <t>peça</t>
        </is>
      </c>
      <c r="H487" s="2" t="n">
        <v>3</v>
      </c>
      <c r="I487" s="2" t="n">
        <v>0.0678</v>
      </c>
      <c r="J487" s="2" t="inlineStr">
        <is>
          <t>CORTE</t>
        </is>
      </c>
    </row>
    <row r="488" ht="12" customHeight="1">
      <c r="A488" s="4" t="inlineStr">
        <is>
          <t>COLADEIRA 23</t>
        </is>
      </c>
      <c r="B488" s="2" t="n">
        <v>20067001</v>
      </c>
      <c r="C488" s="2" t="inlineStr">
        <is>
          <t>Produto simples</t>
        </is>
      </c>
      <c r="D488" s="2" t="n">
        <v>20067001</v>
      </c>
      <c r="E488" s="2" t="inlineStr">
        <is>
          <t>TRAVESSA 758X180X25 MDP - MESA TROIA</t>
        </is>
      </c>
      <c r="F488" s="2" t="n">
        <v>1</v>
      </c>
      <c r="G488" s="2" t="inlineStr">
        <is>
          <t>peça</t>
        </is>
      </c>
      <c r="H488" s="2" t="n">
        <v>3</v>
      </c>
      <c r="I488" s="2" t="n">
        <v>0.0678</v>
      </c>
      <c r="J488" s="2" t="inlineStr">
        <is>
          <t>CORTE</t>
        </is>
      </c>
    </row>
    <row r="489" ht="12" customHeight="1">
      <c r="A489" s="4" t="inlineStr">
        <is>
          <t>COLADEIRA 23</t>
        </is>
      </c>
      <c r="B489" s="2" t="n">
        <v>20067202</v>
      </c>
      <c r="C489" s="2" t="inlineStr">
        <is>
          <t>Produto simples</t>
        </is>
      </c>
      <c r="D489" s="2" t="n">
        <v>20067202</v>
      </c>
      <c r="E489" s="2" t="inlineStr">
        <is>
          <t>BASE MENOR 334(165)X180X25 MDP - MESA TROIA 1</t>
        </is>
      </c>
      <c r="F489" s="2" t="n">
        <v>1</v>
      </c>
      <c r="G489" s="2" t="inlineStr">
        <is>
          <t>peça</t>
        </is>
      </c>
      <c r="H489" s="2" t="n">
        <v>3</v>
      </c>
      <c r="I489" s="2" t="n">
        <v>0.0678</v>
      </c>
      <c r="J489" s="2" t="inlineStr">
        <is>
          <t>CORTE</t>
        </is>
      </c>
    </row>
    <row r="490" ht="12" customHeight="1">
      <c r="A490" s="4" t="inlineStr">
        <is>
          <t>COLADEIRA 23</t>
        </is>
      </c>
      <c r="B490" s="2" t="n">
        <v>20067003</v>
      </c>
      <c r="C490" s="2" t="inlineStr">
        <is>
          <t>Produto simples</t>
        </is>
      </c>
      <c r="D490" s="2" t="n">
        <v>20067003</v>
      </c>
      <c r="E490" s="2" t="inlineStr">
        <is>
          <t>BASE MENOR 316(156)X180X25 MDP - MESA TROIA 1</t>
        </is>
      </c>
      <c r="F490" s="2" t="n">
        <v>1</v>
      </c>
      <c r="G490" s="2" t="inlineStr">
        <is>
          <t>peça</t>
        </is>
      </c>
      <c r="H490" s="2" t="n">
        <v>3</v>
      </c>
      <c r="I490" s="2" t="n">
        <v>0.0678</v>
      </c>
      <c r="J490" s="2" t="inlineStr">
        <is>
          <t>CORTE</t>
        </is>
      </c>
    </row>
    <row r="491" ht="12" customHeight="1">
      <c r="A491" s="4" t="inlineStr">
        <is>
          <t>COLADEIRA 23</t>
        </is>
      </c>
      <c r="B491" s="2" t="n">
        <v>20067002</v>
      </c>
      <c r="C491" s="2" t="inlineStr">
        <is>
          <t>Produto simples</t>
        </is>
      </c>
      <c r="D491" s="2" t="n">
        <v>20067002</v>
      </c>
      <c r="E491" s="2" t="inlineStr">
        <is>
          <t>BASE MAIOR 492X180X25 MDP - MESA TROIA 1,03</t>
        </is>
      </c>
      <c r="F491" s="2" t="n">
        <v>1</v>
      </c>
      <c r="G491" s="2" t="inlineStr">
        <is>
          <t>peça</t>
        </is>
      </c>
      <c r="H491" s="2" t="n">
        <v>3</v>
      </c>
      <c r="I491" s="2" t="n">
        <v>0.0678</v>
      </c>
      <c r="J491" s="2" t="inlineStr">
        <is>
          <t>CORTE</t>
        </is>
      </c>
    </row>
    <row r="492" ht="12" customHeight="1">
      <c r="A492" s="4" t="inlineStr">
        <is>
          <t>COLADEIRA 23</t>
        </is>
      </c>
      <c r="B492" s="2" t="n">
        <v>20067201</v>
      </c>
      <c r="C492" s="2" t="inlineStr">
        <is>
          <t>Produto simples</t>
        </is>
      </c>
      <c r="D492" s="2" t="n">
        <v>20067201</v>
      </c>
      <c r="E492" s="2" t="inlineStr">
        <is>
          <t>BASE MAIOR 692X180X25 MDP - MESA TROIA 1,20</t>
        </is>
      </c>
      <c r="F492" s="2" t="n">
        <v>1</v>
      </c>
      <c r="G492" s="2" t="inlineStr">
        <is>
          <t>peça</t>
        </is>
      </c>
      <c r="H492" s="2" t="n">
        <v>3</v>
      </c>
      <c r="I492" s="2" t="n">
        <v>0.0678</v>
      </c>
      <c r="J492" s="2" t="inlineStr">
        <is>
          <t>CORTE</t>
        </is>
      </c>
    </row>
    <row r="493" ht="12" customHeight="1">
      <c r="A493" s="4" t="inlineStr">
        <is>
          <t>COLADEIRA 23</t>
        </is>
      </c>
      <c r="B493" s="2" t="n">
        <v>30006112</v>
      </c>
      <c r="C493" s="2" t="inlineStr">
        <is>
          <t>Produto simples</t>
        </is>
      </c>
      <c r="D493" s="2" t="n">
        <v>30006112</v>
      </c>
      <c r="E493" s="2" t="inlineStr">
        <is>
          <t>PE FRONTAL RETO 430X(108)51X25 MDF (DIR) SANT</t>
        </is>
      </c>
      <c r="F493" s="2" t="n">
        <v>1</v>
      </c>
      <c r="G493" s="2" t="inlineStr">
        <is>
          <t>peça</t>
        </is>
      </c>
      <c r="H493" s="2" t="n">
        <v>3</v>
      </c>
      <c r="I493" s="2" t="n">
        <v>0.0678</v>
      </c>
      <c r="J493" s="2" t="inlineStr">
        <is>
          <t>CORTE</t>
        </is>
      </c>
    </row>
    <row r="494" ht="12" customHeight="1">
      <c r="A494" s="4" t="inlineStr">
        <is>
          <t>COLADEIRA 23</t>
        </is>
      </c>
      <c r="B494" s="2" t="n">
        <v>30006112</v>
      </c>
      <c r="C494" s="2" t="inlineStr">
        <is>
          <t>Produto simples</t>
        </is>
      </c>
      <c r="D494" s="2" t="n">
        <v>30006112</v>
      </c>
      <c r="E494" s="2" t="inlineStr">
        <is>
          <t>PE FRONTAL RETO 430X(108)51X25 MDF (DIR) SANT</t>
        </is>
      </c>
      <c r="F494" s="2" t="n">
        <v>1</v>
      </c>
      <c r="G494" s="2" t="inlineStr">
        <is>
          <t>peça</t>
        </is>
      </c>
      <c r="H494" s="2" t="n">
        <v>3</v>
      </c>
      <c r="I494" s="2" t="n">
        <v>0.0678</v>
      </c>
      <c r="J494" s="2" t="inlineStr">
        <is>
          <t>CORTE</t>
        </is>
      </c>
    </row>
    <row r="495" ht="12" customHeight="1">
      <c r="A495" s="4" t="inlineStr">
        <is>
          <t>COLADEIRA 23</t>
        </is>
      </c>
      <c r="B495" s="2" t="n">
        <v>30006113</v>
      </c>
      <c r="C495" s="2" t="inlineStr">
        <is>
          <t>Produto simples</t>
        </is>
      </c>
      <c r="D495" s="2" t="n">
        <v>30006113</v>
      </c>
      <c r="E495" s="2" t="inlineStr">
        <is>
          <t>PE FRONTAL RETO 430X(108)51X25MDF (ESQRD) SA</t>
        </is>
      </c>
      <c r="F495" s="2" t="n">
        <v>1</v>
      </c>
      <c r="G495" s="2" t="inlineStr">
        <is>
          <t>peça</t>
        </is>
      </c>
      <c r="H495" s="2" t="n">
        <v>3</v>
      </c>
      <c r="I495" s="2" t="n">
        <v>0.0678</v>
      </c>
      <c r="J495" s="2" t="inlineStr">
        <is>
          <t>CORTE</t>
        </is>
      </c>
    </row>
    <row r="496" ht="12" customHeight="1">
      <c r="A496" s="4" t="inlineStr">
        <is>
          <t>COLADEIRA 23</t>
        </is>
      </c>
      <c r="B496" s="2" t="n">
        <v>30006113</v>
      </c>
      <c r="C496" s="2" t="inlineStr">
        <is>
          <t>Produto simples</t>
        </is>
      </c>
      <c r="D496" s="2" t="n">
        <v>30006113</v>
      </c>
      <c r="E496" s="2" t="inlineStr">
        <is>
          <t>PE FRONTAL RETO 430X(108)51X25MDF (ESQRD) SA</t>
        </is>
      </c>
      <c r="F496" s="2" t="n">
        <v>1</v>
      </c>
      <c r="G496" s="2" t="inlineStr">
        <is>
          <t>peça</t>
        </is>
      </c>
      <c r="H496" s="2" t="n">
        <v>3</v>
      </c>
      <c r="I496" s="2" t="n">
        <v>0.0678</v>
      </c>
      <c r="J496" s="2" t="inlineStr">
        <is>
          <t>CORTE</t>
        </is>
      </c>
    </row>
    <row r="497" ht="24" customHeight="1">
      <c r="A497" s="4" t="inlineStr">
        <is>
          <t>COLADEIRA 122</t>
        </is>
      </c>
      <c r="B497" s="2" t="n">
        <v>30003411</v>
      </c>
      <c r="C497" s="2" t="inlineStr">
        <is>
          <t>Produto simples</t>
        </is>
      </c>
      <c r="D497" s="2" t="n">
        <v>30003411</v>
      </c>
      <c r="E497" s="2" t="inlineStr">
        <is>
          <t>PE FRONTAL 430X(108)51X25 MDF (ESQUERDO)</t>
        </is>
      </c>
      <c r="F497" s="2" t="n">
        <v>1</v>
      </c>
      <c r="G497" s="2" t="inlineStr">
        <is>
          <t>peça</t>
        </is>
      </c>
      <c r="H497" s="2" t="n">
        <v>1</v>
      </c>
      <c r="I497" s="2" t="n">
        <v>0.44</v>
      </c>
      <c r="J497" s="2" t="inlineStr">
        <is>
          <t>CORTE</t>
        </is>
      </c>
    </row>
    <row r="498" ht="24" customHeight="1">
      <c r="A498" s="4" t="inlineStr">
        <is>
          <t>COLADEIRA 122</t>
        </is>
      </c>
      <c r="B498" s="1" t="n">
        <v>30003410</v>
      </c>
      <c r="C498" s="2" t="inlineStr">
        <is>
          <t>Produto simples</t>
        </is>
      </c>
      <c r="D498" s="1" t="n">
        <v>30003410</v>
      </c>
      <c r="E498" s="1" t="inlineStr">
        <is>
          <t>PE FRONTAL 430X(108)51X25 MDF (DIREITO)</t>
        </is>
      </c>
      <c r="F498" s="2" t="n">
        <v>1</v>
      </c>
      <c r="G498" s="2" t="inlineStr">
        <is>
          <t>peça</t>
        </is>
      </c>
      <c r="H498" s="2" t="n">
        <v>1</v>
      </c>
      <c r="I498" s="2" t="n">
        <v>0.44</v>
      </c>
      <c r="J498" s="2" t="inlineStr">
        <is>
          <t>CORTE</t>
        </is>
      </c>
    </row>
    <row r="499" ht="24" customHeight="1">
      <c r="A499" s="4" t="inlineStr">
        <is>
          <t>COLADEIRA 122</t>
        </is>
      </c>
      <c r="B499" s="1" t="n">
        <v>30001202</v>
      </c>
      <c r="C499" s="2" t="inlineStr">
        <is>
          <t>Produto simples</t>
        </is>
      </c>
      <c r="D499" s="1" t="n">
        <v>30001202</v>
      </c>
      <c r="E499" s="1" t="inlineStr">
        <is>
          <t>PÉ FRONTAL 441X65(911)X25 MDF (16PÇS) - CAD PÉ 3</t>
        </is>
      </c>
      <c r="F499" s="2" t="n">
        <v>1</v>
      </c>
      <c r="G499" s="2" t="inlineStr">
        <is>
          <t>peça</t>
        </is>
      </c>
      <c r="H499" s="2" t="n">
        <v>1</v>
      </c>
      <c r="I499" s="2" t="n">
        <v>0.44</v>
      </c>
      <c r="J499" s="2" t="inlineStr">
        <is>
          <t>CORTE</t>
        </is>
      </c>
    </row>
    <row r="500" ht="24" customHeight="1">
      <c r="A500" s="4" t="inlineStr">
        <is>
          <t>COLADEIRA 122</t>
        </is>
      </c>
      <c r="B500" s="1" t="n">
        <v>30006110</v>
      </c>
      <c r="C500" s="2" t="inlineStr">
        <is>
          <t>Produto simples</t>
        </is>
      </c>
      <c r="D500" s="1" t="n">
        <v>30006110</v>
      </c>
      <c r="E500" s="1" t="inlineStr">
        <is>
          <t>PE FRONTAL 430X(108)51X25 MDF (DIR) SANTIAGO N3</t>
        </is>
      </c>
      <c r="F500" s="2" t="n">
        <v>1</v>
      </c>
      <c r="G500" s="2" t="inlineStr">
        <is>
          <t>peça</t>
        </is>
      </c>
      <c r="H500" s="2" t="n">
        <v>1</v>
      </c>
      <c r="I500" s="2" t="n">
        <v>0.44</v>
      </c>
      <c r="J500" s="2" t="inlineStr">
        <is>
          <t>CORTE</t>
        </is>
      </c>
    </row>
    <row r="501" ht="24" customHeight="1">
      <c r="A501" s="4" t="inlineStr">
        <is>
          <t>COLADEIRA 122</t>
        </is>
      </c>
      <c r="B501" s="1" t="n">
        <v>30006111</v>
      </c>
      <c r="C501" s="2" t="inlineStr">
        <is>
          <t>Produto simples</t>
        </is>
      </c>
      <c r="D501" s="1" t="n">
        <v>30006111</v>
      </c>
      <c r="E501" s="1" t="inlineStr">
        <is>
          <t>PE FRONTAL 430X(108)51X25MDF (ESQRD) SANTIAG 3</t>
        </is>
      </c>
      <c r="F501" s="2" t="n">
        <v>1</v>
      </c>
      <c r="G501" s="2" t="inlineStr">
        <is>
          <t>peça</t>
        </is>
      </c>
      <c r="H501" s="2" t="n">
        <v>1</v>
      </c>
      <c r="I501" s="2" t="n">
        <v>0.44</v>
      </c>
      <c r="J501" s="2" t="inlineStr">
        <is>
          <t>CORTE</t>
        </is>
      </c>
    </row>
    <row r="502" ht="24" customHeight="1">
      <c r="A502" s="4" t="inlineStr">
        <is>
          <t>COLADEIRA 122</t>
        </is>
      </c>
      <c r="B502" s="1" t="n">
        <v>30009602</v>
      </c>
      <c r="C502" s="2" t="inlineStr">
        <is>
          <t>Produto simples</t>
        </is>
      </c>
      <c r="D502" s="1" t="n">
        <v>30009602</v>
      </c>
      <c r="E502" s="1" t="inlineStr">
        <is>
          <t>PES FRONTAL 480X80 (125)X25 MDF - CADEIRA          3</t>
        </is>
      </c>
      <c r="F502" s="2" t="n">
        <v>1</v>
      </c>
      <c r="G502" s="2" t="inlineStr">
        <is>
          <t>peça</t>
        </is>
      </c>
      <c r="H502" s="2" t="n">
        <v>1</v>
      </c>
      <c r="I502" s="2" t="n">
        <v>0.44</v>
      </c>
      <c r="J502" s="2" t="inlineStr">
        <is>
          <t>CORTE</t>
        </is>
      </c>
    </row>
    <row r="503" ht="12" customHeight="1">
      <c r="A503" s="3" t="inlineStr">
        <is>
          <t>COLADEIRA 126</t>
        </is>
      </c>
      <c r="B503" s="1" t="n">
        <v>200306204</v>
      </c>
      <c r="C503" s="1" t="inlineStr">
        <is>
          <t>Produto especial</t>
        </is>
      </c>
      <c r="D503" s="1" t="n">
        <v>200306204</v>
      </c>
      <c r="E503" s="1" t="inlineStr">
        <is>
          <t>TAMPO MONTADO 1600X900X45 MDF-TAMPO C/ENG 3</t>
        </is>
      </c>
      <c r="F503" s="2" t="n">
        <v>1</v>
      </c>
      <c r="G503" s="2" t="inlineStr">
        <is>
          <t>peça</t>
        </is>
      </c>
      <c r="H503" s="1" t="n">
        <v>5</v>
      </c>
      <c r="I503" s="1" t="n">
        <v>2.24</v>
      </c>
      <c r="J503" s="2" t="inlineStr">
        <is>
          <t>CORTE</t>
        </is>
      </c>
    </row>
    <row r="504" ht="12" customHeight="1">
      <c r="A504" s="3" t="inlineStr">
        <is>
          <t>COLADEIRA 126</t>
        </is>
      </c>
      <c r="B504" s="1" t="n">
        <v>200308204</v>
      </c>
      <c r="C504" s="1" t="inlineStr">
        <is>
          <t>Produto especial</t>
        </is>
      </c>
      <c r="D504" s="1" t="n">
        <v>200308204</v>
      </c>
      <c r="E504" s="1" t="inlineStr">
        <is>
          <t>TAMPO MONTADO 1800X900X45 MDF-TAMPO C/ENG 3</t>
        </is>
      </c>
      <c r="F504" s="2" t="n">
        <v>1</v>
      </c>
      <c r="G504" s="2" t="inlineStr">
        <is>
          <t>peça</t>
        </is>
      </c>
      <c r="H504" s="1" t="n">
        <v>5</v>
      </c>
      <c r="I504" s="1" t="n">
        <v>2.24</v>
      </c>
      <c r="J504" s="2" t="inlineStr">
        <is>
          <t>CORTE</t>
        </is>
      </c>
    </row>
    <row r="505" ht="12" customHeight="1">
      <c r="A505" s="3" t="inlineStr">
        <is>
          <t>COLADEIRA 126</t>
        </is>
      </c>
      <c r="B505" s="1" t="n">
        <v>200303204</v>
      </c>
      <c r="C505" s="1" t="inlineStr">
        <is>
          <t>Produto especial</t>
        </is>
      </c>
      <c r="D505" s="1" t="n">
        <v>200303204</v>
      </c>
      <c r="E505" s="1" t="inlineStr">
        <is>
          <t>TAMPO ENGROSSADO (R100) - 1360X900X40 MDF      3</t>
        </is>
      </c>
      <c r="F505" s="2" t="n">
        <v>1</v>
      </c>
      <c r="G505" s="2" t="inlineStr">
        <is>
          <t>peça</t>
        </is>
      </c>
      <c r="H505" s="1" t="n">
        <v>5</v>
      </c>
      <c r="I505" s="1" t="n">
        <v>2.24</v>
      </c>
      <c r="J505" s="2" t="inlineStr">
        <is>
          <t>CORTE</t>
        </is>
      </c>
    </row>
    <row r="506" ht="12" customHeight="1">
      <c r="A506" s="3" t="inlineStr">
        <is>
          <t>COLADEIRA 126</t>
        </is>
      </c>
      <c r="B506" s="1" t="n">
        <v>200306205</v>
      </c>
      <c r="C506" s="1" t="inlineStr">
        <is>
          <t>Produto especial</t>
        </is>
      </c>
      <c r="D506" s="1" t="n">
        <v>200306205</v>
      </c>
      <c r="E506" s="1" t="inlineStr">
        <is>
          <t>TAMPO MTD 1600X900X45 MDF-TAMPO C/ENGROS R3</t>
        </is>
      </c>
      <c r="F506" s="2" t="n">
        <v>1</v>
      </c>
      <c r="G506" s="2" t="inlineStr">
        <is>
          <t>peça</t>
        </is>
      </c>
      <c r="H506" s="1" t="n">
        <v>5</v>
      </c>
      <c r="I506" s="1" t="n">
        <v>2.24</v>
      </c>
      <c r="J506" s="2" t="inlineStr">
        <is>
          <t>CORTE</t>
        </is>
      </c>
    </row>
    <row r="507" ht="12" customHeight="1">
      <c r="A507" s="3" t="inlineStr">
        <is>
          <t>COLADEIRA 126</t>
        </is>
      </c>
      <c r="B507" s="1" t="n">
        <v>200308205</v>
      </c>
      <c r="C507" s="1" t="inlineStr">
        <is>
          <t>Produto especial</t>
        </is>
      </c>
      <c r="D507" s="1" t="n">
        <v>200308205</v>
      </c>
      <c r="E507" s="1" t="inlineStr">
        <is>
          <t>TAMPO MTD 1800X900X45 MDF-TAMPO C/ENGROS R3</t>
        </is>
      </c>
      <c r="F507" s="2" t="n">
        <v>1</v>
      </c>
      <c r="G507" s="2" t="inlineStr">
        <is>
          <t>peça</t>
        </is>
      </c>
      <c r="H507" s="1" t="n">
        <v>5</v>
      </c>
      <c r="I507" s="1" t="n">
        <v>2.24</v>
      </c>
      <c r="J507" s="2" t="inlineStr">
        <is>
          <t>CORTE</t>
        </is>
      </c>
    </row>
    <row r="508" ht="12" customHeight="1">
      <c r="A508" s="3" t="inlineStr">
        <is>
          <t>COLADEIRA 126</t>
        </is>
      </c>
      <c r="B508" s="1" t="n">
        <v>200303205</v>
      </c>
      <c r="C508" s="1" t="inlineStr">
        <is>
          <t>Produto especial</t>
        </is>
      </c>
      <c r="D508" s="1" t="n">
        <v>200303205</v>
      </c>
      <c r="E508" s="1" t="inlineStr">
        <is>
          <t>TAMPO ENGROSSADO R100 C/ VIDRO 1360X900X40  3</t>
        </is>
      </c>
      <c r="F508" s="2" t="n">
        <v>1</v>
      </c>
      <c r="G508" s="2" t="inlineStr">
        <is>
          <t>peça</t>
        </is>
      </c>
      <c r="H508" s="1" t="n">
        <v>5</v>
      </c>
      <c r="I508" s="1" t="n">
        <v>2.24</v>
      </c>
      <c r="J508" s="2" t="inlineStr">
        <is>
          <t>CORTE</t>
        </is>
      </c>
    </row>
    <row r="509" ht="12" customHeight="1">
      <c r="A509" s="3" t="inlineStr">
        <is>
          <t>COPIADORA</t>
        </is>
      </c>
      <c r="B509" s="1" t="n">
        <v>30034007</v>
      </c>
      <c r="C509" s="1" t="inlineStr">
        <is>
          <t>Produto usinado</t>
        </is>
      </c>
      <c r="D509" s="1" t="n">
        <v>30034007</v>
      </c>
      <c r="E509" s="1" t="inlineStr">
        <is>
          <t>TAMPO VITREO 1365X905X25 MDF-MESA VIENA</t>
        </is>
      </c>
      <c r="F509" s="2" t="n">
        <v>1</v>
      </c>
      <c r="G509" s="2" t="inlineStr">
        <is>
          <t>peça</t>
        </is>
      </c>
      <c r="H509" s="1" t="n">
        <v>2</v>
      </c>
      <c r="I509" s="1" t="n">
        <v>1.45</v>
      </c>
      <c r="J509" s="2" t="inlineStr">
        <is>
          <t>CORTE</t>
        </is>
      </c>
    </row>
    <row r="510" ht="12" customHeight="1">
      <c r="A510" s="3" t="inlineStr">
        <is>
          <t>COPIADORA</t>
        </is>
      </c>
      <c r="B510" s="1" t="n">
        <v>30036007</v>
      </c>
      <c r="C510" s="1" t="inlineStr">
        <is>
          <t>Produto usinado</t>
        </is>
      </c>
      <c r="D510" s="1" t="n">
        <v>30036007</v>
      </c>
      <c r="E510" s="1" t="inlineStr">
        <is>
          <t>TAMPO VITREO 1605X905X25 MDF-MESA VIENA</t>
        </is>
      </c>
      <c r="F510" s="2" t="n">
        <v>1</v>
      </c>
      <c r="G510" s="2" t="inlineStr">
        <is>
          <t>peça</t>
        </is>
      </c>
      <c r="H510" s="1" t="n">
        <v>2</v>
      </c>
      <c r="I510" s="1" t="n">
        <v>1.45</v>
      </c>
      <c r="J510" s="2" t="inlineStr">
        <is>
          <t>CORTE</t>
        </is>
      </c>
    </row>
    <row r="511" ht="12" customHeight="1">
      <c r="A511" s="3" t="inlineStr">
        <is>
          <t>COPIADORA</t>
        </is>
      </c>
      <c r="B511" s="1" t="n">
        <v>30104007</v>
      </c>
      <c r="C511" s="1" t="inlineStr">
        <is>
          <t>Produto usinado</t>
        </is>
      </c>
      <c r="D511" s="1" t="n">
        <v>30104007</v>
      </c>
      <c r="E511" s="1" t="inlineStr">
        <is>
          <t>TAMPO VITREO 1365X905X25 MDF-MESA BILBAO</t>
        </is>
      </c>
      <c r="F511" s="2" t="n">
        <v>1</v>
      </c>
      <c r="G511" s="2" t="inlineStr">
        <is>
          <t>peça</t>
        </is>
      </c>
      <c r="H511" s="1" t="n">
        <v>2</v>
      </c>
      <c r="I511" s="1" t="n">
        <v>1.45</v>
      </c>
      <c r="J511" s="2" t="inlineStr">
        <is>
          <t>CORTE</t>
        </is>
      </c>
    </row>
    <row r="512" ht="12" customHeight="1">
      <c r="A512" s="3" t="inlineStr">
        <is>
          <t>COPIADORA</t>
        </is>
      </c>
      <c r="B512" s="1" t="n">
        <v>30106007</v>
      </c>
      <c r="C512" s="1" t="inlineStr">
        <is>
          <t>Produto usinado</t>
        </is>
      </c>
      <c r="D512" s="1" t="n">
        <v>30106007</v>
      </c>
      <c r="E512" s="1" t="inlineStr">
        <is>
          <t>TAMPO VITREO 1605X905X25 MDF-MESA BILBAO</t>
        </is>
      </c>
      <c r="F512" s="2" t="n">
        <v>1</v>
      </c>
      <c r="G512" s="2" t="inlineStr">
        <is>
          <t>peça</t>
        </is>
      </c>
      <c r="H512" s="1" t="n">
        <v>2</v>
      </c>
      <c r="I512" s="1" t="n">
        <v>1.45</v>
      </c>
      <c r="J512" s="2" t="inlineStr">
        <is>
          <t>CORTE</t>
        </is>
      </c>
    </row>
    <row r="513" ht="12" customHeight="1">
      <c r="A513" s="3" t="inlineStr">
        <is>
          <t>COPIADORA</t>
        </is>
      </c>
      <c r="B513" s="1" t="n">
        <v>30030007</v>
      </c>
      <c r="C513" s="1" t="inlineStr">
        <is>
          <t>Produto usinado</t>
        </is>
      </c>
      <c r="D513" s="1" t="n">
        <v>30030007</v>
      </c>
      <c r="E513" s="1" t="inlineStr">
        <is>
          <t>TAMPO VITREO 1805X905X25 MDF-MESA VIENA</t>
        </is>
      </c>
      <c r="F513" s="2" t="n">
        <v>1</v>
      </c>
      <c r="G513" s="2" t="inlineStr">
        <is>
          <t>peça</t>
        </is>
      </c>
      <c r="H513" s="1" t="n">
        <v>2</v>
      </c>
      <c r="I513" s="1" t="n">
        <v>1.45</v>
      </c>
      <c r="J513" s="2" t="inlineStr">
        <is>
          <t>CORTE</t>
        </is>
      </c>
    </row>
    <row r="514" ht="12" customHeight="1">
      <c r="A514" s="3" t="inlineStr">
        <is>
          <t>COPIADORA</t>
        </is>
      </c>
      <c r="B514" s="1" t="n">
        <v>30081505</v>
      </c>
      <c r="C514" s="1" t="inlineStr">
        <is>
          <t>Produto usinado</t>
        </is>
      </c>
      <c r="D514" s="1" t="n">
        <v>30081505</v>
      </c>
      <c r="E514" s="1" t="inlineStr">
        <is>
          <t>TAMPO 1365X685X25 MDF - MESA ANCARA</t>
        </is>
      </c>
      <c r="F514" s="2" t="n">
        <v>1</v>
      </c>
      <c r="G514" s="2" t="inlineStr">
        <is>
          <t>peça</t>
        </is>
      </c>
      <c r="H514" s="1" t="n">
        <v>2</v>
      </c>
      <c r="I514" s="1" t="n">
        <v>1.45</v>
      </c>
      <c r="J514" s="2" t="inlineStr">
        <is>
          <t>CORTE</t>
        </is>
      </c>
    </row>
    <row r="515" ht="12" customHeight="1">
      <c r="A515" s="3" t="inlineStr">
        <is>
          <t>COPIADORA</t>
        </is>
      </c>
      <c r="B515" s="1" t="n">
        <v>20051001</v>
      </c>
      <c r="C515" s="1" t="inlineStr">
        <is>
          <t>Produto usinado</t>
        </is>
      </c>
      <c r="D515" s="1" t="n">
        <v>20051001</v>
      </c>
      <c r="E515" s="1" t="inlineStr">
        <is>
          <t>TAMPO REDONDO 1035X1035X18 MDF - MESA TURIM1</t>
        </is>
      </c>
      <c r="F515" s="2" t="n">
        <v>1</v>
      </c>
      <c r="G515" s="2" t="inlineStr">
        <is>
          <t>peça</t>
        </is>
      </c>
      <c r="H515" s="1" t="n">
        <v>2</v>
      </c>
      <c r="I515" s="1" t="n">
        <v>1.45</v>
      </c>
      <c r="J515" s="2" t="inlineStr">
        <is>
          <t>CORTE</t>
        </is>
      </c>
    </row>
    <row r="516" ht="12" customHeight="1">
      <c r="A516" s="3" t="inlineStr">
        <is>
          <t>COPIADORA</t>
        </is>
      </c>
      <c r="B516" s="1" t="n">
        <v>20050006</v>
      </c>
      <c r="C516" s="1" t="inlineStr">
        <is>
          <t>Produto usinado</t>
        </is>
      </c>
      <c r="D516" s="1" t="n">
        <v>20050006</v>
      </c>
      <c r="E516" s="1" t="inlineStr">
        <is>
          <t>TAMPO REDONDO 1035X1035X25 MDF - MESA TURIM1</t>
        </is>
      </c>
      <c r="F516" s="2" t="n">
        <v>1</v>
      </c>
      <c r="G516" s="2" t="inlineStr">
        <is>
          <t>peça</t>
        </is>
      </c>
      <c r="H516" s="1" t="n">
        <v>2</v>
      </c>
      <c r="I516" s="1" t="n">
        <v>1.45</v>
      </c>
      <c r="J516" s="2" t="inlineStr">
        <is>
          <t>CORTE</t>
        </is>
      </c>
    </row>
    <row r="517" ht="12" customHeight="1">
      <c r="A517" s="3" t="inlineStr">
        <is>
          <t>COPIADORA</t>
        </is>
      </c>
      <c r="B517" s="1" t="n">
        <v>20020007</v>
      </c>
      <c r="C517" s="1" t="inlineStr">
        <is>
          <t>Produto usinado</t>
        </is>
      </c>
      <c r="D517" s="1" t="n">
        <v>20020007</v>
      </c>
      <c r="E517" s="1" t="inlineStr">
        <is>
          <t>TAMPO VITREO 1365X905X18 MDF - MESA DUBAI LIG1</t>
        </is>
      </c>
      <c r="F517" s="2" t="n">
        <v>1</v>
      </c>
      <c r="G517" s="2" t="inlineStr">
        <is>
          <t>peça</t>
        </is>
      </c>
      <c r="H517" s="1" t="n">
        <v>2</v>
      </c>
      <c r="I517" s="1" t="n">
        <v>1.45</v>
      </c>
      <c r="J517" s="2" t="inlineStr">
        <is>
          <t>CORTE</t>
        </is>
      </c>
    </row>
    <row r="518" ht="12" customHeight="1">
      <c r="A518" s="3" t="inlineStr">
        <is>
          <t>COPIADORA</t>
        </is>
      </c>
      <c r="B518" s="1" t="n">
        <v>20020507</v>
      </c>
      <c r="C518" s="1" t="inlineStr">
        <is>
          <t>Produto usinado</t>
        </is>
      </c>
      <c r="D518" s="1" t="n">
        <v>20020507</v>
      </c>
      <c r="E518" s="1" t="inlineStr">
        <is>
          <t>TAMPO VITREO 1605X905X18 MDF - MESA DUBAI LIG1</t>
        </is>
      </c>
      <c r="F518" s="2" t="n">
        <v>1</v>
      </c>
      <c r="G518" s="2" t="inlineStr">
        <is>
          <t>peça</t>
        </is>
      </c>
      <c r="H518" s="1" t="n">
        <v>2</v>
      </c>
      <c r="I518" s="1" t="n">
        <v>1.45</v>
      </c>
      <c r="J518" s="2" t="inlineStr">
        <is>
          <t>CORTE</t>
        </is>
      </c>
    </row>
    <row r="519" ht="12" customHeight="1">
      <c r="A519" s="3" t="inlineStr">
        <is>
          <t>COPIADORA</t>
        </is>
      </c>
      <c r="B519" s="1" t="n">
        <v>20052401</v>
      </c>
      <c r="C519" s="1" t="inlineStr">
        <is>
          <t>Produto usinado</t>
        </is>
      </c>
      <c r="D519" s="1" t="n">
        <v>20052401</v>
      </c>
      <c r="E519" s="1" t="inlineStr">
        <is>
          <t>TAMPO VITREO 1360X900X18 MDF-MESA ATHENAS   1</t>
        </is>
      </c>
      <c r="F519" s="2" t="n">
        <v>1</v>
      </c>
      <c r="G519" s="2" t="inlineStr">
        <is>
          <t>peça</t>
        </is>
      </c>
      <c r="H519" s="1" t="n">
        <v>2</v>
      </c>
      <c r="I519" s="1" t="n">
        <v>1.45</v>
      </c>
      <c r="J519" s="2" t="inlineStr">
        <is>
          <t>CORTE</t>
        </is>
      </c>
    </row>
    <row r="520" ht="12" customHeight="1">
      <c r="A520" s="3" t="inlineStr">
        <is>
          <t>COPIADORA</t>
        </is>
      </c>
      <c r="B520" s="1" t="n">
        <v>30124207</v>
      </c>
      <c r="C520" s="1" t="inlineStr">
        <is>
          <t>Produto usinado</t>
        </is>
      </c>
      <c r="D520" s="1" t="n">
        <v>30124207</v>
      </c>
      <c r="E520" s="1" t="inlineStr">
        <is>
          <t>TAMPO VITREO 1365X905X18 MDF-MESA DUBLIN (RA1</t>
        </is>
      </c>
      <c r="F520" s="2" t="n">
        <v>1</v>
      </c>
      <c r="G520" s="2" t="inlineStr">
        <is>
          <t>peça</t>
        </is>
      </c>
      <c r="H520" s="1" t="n">
        <v>2</v>
      </c>
      <c r="I520" s="1" t="n">
        <v>1.45</v>
      </c>
      <c r="J520" s="2" t="inlineStr">
        <is>
          <t>CORTE</t>
        </is>
      </c>
    </row>
    <row r="521" ht="12" customHeight="1">
      <c r="A521" s="3" t="inlineStr">
        <is>
          <t>COPIADORA</t>
        </is>
      </c>
      <c r="B521" s="1" t="n">
        <v>30032007</v>
      </c>
      <c r="C521" s="1" t="inlineStr">
        <is>
          <t>Produto usinado</t>
        </is>
      </c>
      <c r="D521" s="1" t="n">
        <v>30032007</v>
      </c>
      <c r="E521" s="1" t="inlineStr">
        <is>
          <t>TAMPO VITREO 1205X905X25 MDF-MESA VIENA         1</t>
        </is>
      </c>
      <c r="F521" s="2" t="n">
        <v>1</v>
      </c>
      <c r="G521" s="2" t="inlineStr">
        <is>
          <t>peça</t>
        </is>
      </c>
      <c r="H521" s="1" t="n">
        <v>2</v>
      </c>
      <c r="I521" s="1" t="n">
        <v>1.45</v>
      </c>
      <c r="J521" s="2" t="inlineStr">
        <is>
          <t>CORTE</t>
        </is>
      </c>
    </row>
    <row r="522" ht="12" customHeight="1">
      <c r="A522" s="3" t="inlineStr">
        <is>
          <t>COPIADORA</t>
        </is>
      </c>
      <c r="B522" s="1" t="n">
        <v>20052201</v>
      </c>
      <c r="C522" s="1" t="inlineStr">
        <is>
          <t>Produto usinado</t>
        </is>
      </c>
      <c r="D522" s="1" t="n">
        <v>20052201</v>
      </c>
      <c r="E522" s="1" t="inlineStr">
        <is>
          <t>TAMPO VITREO 1205X905X18 MDF-MESA ATHENAS   1</t>
        </is>
      </c>
      <c r="F522" s="2" t="n">
        <v>1</v>
      </c>
      <c r="G522" s="2" t="inlineStr">
        <is>
          <t>peça</t>
        </is>
      </c>
      <c r="H522" s="1" t="n">
        <v>2</v>
      </c>
      <c r="I522" s="1" t="n">
        <v>1.45</v>
      </c>
      <c r="J522" s="2" t="inlineStr">
        <is>
          <t>CORTE</t>
        </is>
      </c>
    </row>
    <row r="523" ht="12" customHeight="1">
      <c r="A523" s="3" t="inlineStr">
        <is>
          <t>COPIADORA</t>
        </is>
      </c>
      <c r="B523" s="1" t="n">
        <v>20086001</v>
      </c>
      <c r="C523" s="1" t="inlineStr">
        <is>
          <t>Produto usinado</t>
        </is>
      </c>
      <c r="D523" s="1" t="n">
        <v>20086001</v>
      </c>
      <c r="E523" s="1" t="inlineStr">
        <is>
          <t>TAMPO VITREO 1605X905X18 MDF - JACARTA (RAIO11</t>
        </is>
      </c>
      <c r="F523" s="2" t="n">
        <v>1</v>
      </c>
      <c r="G523" s="2" t="inlineStr">
        <is>
          <t>peça</t>
        </is>
      </c>
      <c r="H523" s="1" t="n">
        <v>2</v>
      </c>
      <c r="I523" s="1" t="n">
        <v>1.45</v>
      </c>
      <c r="J523" s="2" t="inlineStr">
        <is>
          <t>CORTE</t>
        </is>
      </c>
    </row>
    <row r="524" ht="12" customHeight="1">
      <c r="A524" s="3" t="inlineStr">
        <is>
          <t>COPIADORA</t>
        </is>
      </c>
      <c r="B524" s="1" t="n">
        <v>20083005</v>
      </c>
      <c r="C524" s="1" t="inlineStr">
        <is>
          <t>Produto usinado</t>
        </is>
      </c>
      <c r="D524" s="1" t="n">
        <v>20083005</v>
      </c>
      <c r="E524" s="1" t="inlineStr">
        <is>
          <t>TAMPO VITREO 1365X905X18 MDF - JACARTA (RAIO11</t>
        </is>
      </c>
      <c r="F524" s="2" t="n">
        <v>1</v>
      </c>
      <c r="G524" s="2" t="inlineStr">
        <is>
          <t>peça</t>
        </is>
      </c>
      <c r="H524" s="1" t="n">
        <v>2</v>
      </c>
      <c r="I524" s="1" t="n">
        <v>1.45</v>
      </c>
      <c r="J524" s="2" t="inlineStr">
        <is>
          <t>CORTE</t>
        </is>
      </c>
    </row>
    <row r="525" ht="12" customHeight="1">
      <c r="A525" s="3" t="inlineStr">
        <is>
          <t>COPIADORA</t>
        </is>
      </c>
      <c r="B525" s="1" t="n">
        <v>20021101</v>
      </c>
      <c r="C525" s="1" t="inlineStr">
        <is>
          <t>Produto usinado</t>
        </is>
      </c>
      <c r="D525" s="1" t="n">
        <v>20021101</v>
      </c>
      <c r="E525" s="1" t="inlineStr">
        <is>
          <t>TAMPO VITREO 1805X905X18 MDF-MESA DUBAI         1</t>
        </is>
      </c>
      <c r="F525" s="2" t="n">
        <v>1</v>
      </c>
      <c r="G525" s="2" t="inlineStr">
        <is>
          <t>peça</t>
        </is>
      </c>
      <c r="H525" s="1" t="n">
        <v>2</v>
      </c>
      <c r="I525" s="1" t="n">
        <v>1.45</v>
      </c>
      <c r="J525" s="2" t="inlineStr">
        <is>
          <t>CORTE</t>
        </is>
      </c>
    </row>
    <row r="526" ht="12" customHeight="1">
      <c r="A526" s="3" t="inlineStr">
        <is>
          <t>COPIADORA</t>
        </is>
      </c>
      <c r="B526" s="1" t="n">
        <v>20058407</v>
      </c>
      <c r="C526" s="1" t="inlineStr">
        <is>
          <t>Produto usinado</t>
        </is>
      </c>
      <c r="D526" s="1" t="n">
        <v>20058407</v>
      </c>
      <c r="E526" s="1" t="inlineStr">
        <is>
          <t>TAMPO 1365X905X25 MDF - MESA COM VIDRO            1</t>
        </is>
      </c>
      <c r="F526" s="2" t="n">
        <v>1</v>
      </c>
      <c r="G526" s="2" t="inlineStr">
        <is>
          <t>peça</t>
        </is>
      </c>
      <c r="H526" s="1" t="n">
        <v>2</v>
      </c>
      <c r="I526" s="1" t="n">
        <v>1.45</v>
      </c>
      <c r="J526" s="2" t="inlineStr">
        <is>
          <t>CORTE</t>
        </is>
      </c>
    </row>
    <row r="527" ht="12" customHeight="1">
      <c r="A527" s="3" t="inlineStr">
        <is>
          <t>COPIADORA</t>
        </is>
      </c>
      <c r="B527" s="1" t="n">
        <v>20058607</v>
      </c>
      <c r="C527" s="1" t="inlineStr">
        <is>
          <t>Produto usinado</t>
        </is>
      </c>
      <c r="D527" s="1" t="n">
        <v>20058607</v>
      </c>
      <c r="E527" s="1" t="inlineStr">
        <is>
          <t>TAMPO 1605X905X25 MDF - MESA COM VIDRO            1</t>
        </is>
      </c>
      <c r="F527" s="2" t="n">
        <v>1</v>
      </c>
      <c r="G527" s="2" t="inlineStr">
        <is>
          <t>peça</t>
        </is>
      </c>
      <c r="H527" s="1" t="n">
        <v>2</v>
      </c>
      <c r="I527" s="1" t="n">
        <v>1.45</v>
      </c>
      <c r="J527" s="2" t="inlineStr">
        <is>
          <t>CORTE</t>
        </is>
      </c>
    </row>
    <row r="528" ht="12" customHeight="1">
      <c r="A528" s="3" t="inlineStr">
        <is>
          <t>COPIADORA</t>
        </is>
      </c>
      <c r="B528" s="1" t="n">
        <v>20058807</v>
      </c>
      <c r="C528" s="1" t="inlineStr">
        <is>
          <t>Produto usinado</t>
        </is>
      </c>
      <c r="D528" s="1" t="n">
        <v>20058807</v>
      </c>
      <c r="E528" s="1" t="inlineStr">
        <is>
          <t>TAMPO 1805X905X25 MDF - MESA COM VIDRO            1</t>
        </is>
      </c>
      <c r="F528" s="2" t="n">
        <v>1</v>
      </c>
      <c r="G528" s="2" t="inlineStr">
        <is>
          <t>peça</t>
        </is>
      </c>
      <c r="H528" s="1" t="n">
        <v>2</v>
      </c>
      <c r="I528" s="1" t="n">
        <v>1.45</v>
      </c>
      <c r="J528" s="2" t="inlineStr">
        <is>
          <t>CORTE</t>
        </is>
      </c>
    </row>
    <row r="529" ht="12" customHeight="1">
      <c r="A529" s="3" t="inlineStr">
        <is>
          <t>COPIADORA</t>
        </is>
      </c>
      <c r="B529" s="1" t="n">
        <v>20053207</v>
      </c>
      <c r="C529" s="1" t="inlineStr">
        <is>
          <t>Produto usinado</t>
        </is>
      </c>
      <c r="D529" s="1" t="n">
        <v>20053207</v>
      </c>
      <c r="E529" s="1" t="inlineStr">
        <is>
          <t>TAMPO 1205X905X18 MDF - MESA COM VIDRO            1</t>
        </is>
      </c>
      <c r="F529" s="2" t="n">
        <v>1</v>
      </c>
      <c r="G529" s="2" t="inlineStr">
        <is>
          <t>peça</t>
        </is>
      </c>
      <c r="H529" s="1" t="n">
        <v>2</v>
      </c>
      <c r="I529" s="1" t="n">
        <v>1.45</v>
      </c>
      <c r="J529" s="2" t="inlineStr">
        <is>
          <t>CORTE</t>
        </is>
      </c>
    </row>
    <row r="530" ht="12" customHeight="1">
      <c r="A530" s="3" t="inlineStr">
        <is>
          <t>COPIADORA</t>
        </is>
      </c>
      <c r="B530" s="1" t="n">
        <v>20053407</v>
      </c>
      <c r="C530" s="1" t="inlineStr">
        <is>
          <t>Produto usinado</t>
        </is>
      </c>
      <c r="D530" s="1" t="n">
        <v>20053407</v>
      </c>
      <c r="E530" s="1" t="inlineStr">
        <is>
          <t>TAMPO 1365X905X18 MDF - MESA COM VIDRO            1</t>
        </is>
      </c>
      <c r="F530" s="2" t="n">
        <v>1</v>
      </c>
      <c r="G530" s="2" t="inlineStr">
        <is>
          <t>peça</t>
        </is>
      </c>
      <c r="H530" s="1" t="n">
        <v>2</v>
      </c>
      <c r="I530" s="1" t="n">
        <v>1.45</v>
      </c>
      <c r="J530" s="2" t="inlineStr">
        <is>
          <t>CORTE</t>
        </is>
      </c>
    </row>
    <row r="531" ht="12" customHeight="1">
      <c r="A531" s="3" t="inlineStr">
        <is>
          <t>COPIADORA</t>
        </is>
      </c>
      <c r="B531" s="1" t="n">
        <v>20021607</v>
      </c>
      <c r="C531" s="1" t="inlineStr">
        <is>
          <t>Produto usinado</t>
        </is>
      </c>
      <c r="D531" s="1" t="n">
        <v>20021607</v>
      </c>
      <c r="E531" s="1" t="inlineStr">
        <is>
          <t>TAMPO 1605X905X18 MDF - MESA COM VIDRO            1</t>
        </is>
      </c>
      <c r="F531" s="2" t="n">
        <v>1</v>
      </c>
      <c r="G531" s="2" t="inlineStr">
        <is>
          <t>peça</t>
        </is>
      </c>
      <c r="H531" s="1" t="n">
        <v>2</v>
      </c>
      <c r="I531" s="1" t="n">
        <v>1.45</v>
      </c>
      <c r="J531" s="2" t="inlineStr">
        <is>
          <t>CORTE</t>
        </is>
      </c>
    </row>
    <row r="532" ht="12" customHeight="1">
      <c r="A532" s="3" t="inlineStr">
        <is>
          <t>COPIADORA</t>
        </is>
      </c>
      <c r="B532" s="1" t="n">
        <v>20021807</v>
      </c>
      <c r="C532" s="1" t="inlineStr">
        <is>
          <t>Produto usinado</t>
        </is>
      </c>
      <c r="D532" s="1" t="n">
        <v>20021807</v>
      </c>
      <c r="E532" s="1" t="inlineStr">
        <is>
          <t>TAMPO 1805X905X18 MDF - MESA COM VIDRO            1</t>
        </is>
      </c>
      <c r="F532" s="2" t="n">
        <v>1</v>
      </c>
      <c r="G532" s="2" t="inlineStr">
        <is>
          <t>peça</t>
        </is>
      </c>
      <c r="H532" s="1" t="n">
        <v>2</v>
      </c>
      <c r="I532" s="1" t="n">
        <v>1.45</v>
      </c>
      <c r="J532" s="2" t="inlineStr">
        <is>
          <t>CORTE</t>
        </is>
      </c>
    </row>
    <row r="533" ht="12" customHeight="1">
      <c r="A533" s="3" t="inlineStr">
        <is>
          <t>COPIADORA</t>
        </is>
      </c>
      <c r="B533" s="1" t="n">
        <v>20053007</v>
      </c>
      <c r="C533" s="1" t="inlineStr">
        <is>
          <t>Produto usinado</t>
        </is>
      </c>
      <c r="D533" s="1" t="n">
        <v>20053007</v>
      </c>
      <c r="E533" s="1" t="inlineStr">
        <is>
          <t>TAMPO REDONDO 1035X1035X18 MDF - MESA COM V1</t>
        </is>
      </c>
      <c r="F533" s="2" t="n">
        <v>1</v>
      </c>
      <c r="G533" s="2" t="inlineStr">
        <is>
          <t>peça</t>
        </is>
      </c>
      <c r="H533" s="1" t="n">
        <v>2</v>
      </c>
      <c r="I533" s="1" t="n">
        <v>1.45</v>
      </c>
      <c r="J533" s="2" t="inlineStr">
        <is>
          <t>CORTE</t>
        </is>
      </c>
    </row>
    <row r="534" ht="12" customHeight="1">
      <c r="A534" s="3" t="inlineStr">
        <is>
          <t>COPIADORA</t>
        </is>
      </c>
      <c r="B534" s="1" t="n">
        <v>20058007</v>
      </c>
      <c r="C534" s="1" t="inlineStr">
        <is>
          <t>Produto usinado</t>
        </is>
      </c>
      <c r="D534" s="1" t="n">
        <v>20058007</v>
      </c>
      <c r="E534" s="1" t="inlineStr">
        <is>
          <t>TAMPO REDONDO 1035X1035X25 MDF - MESA COM V1</t>
        </is>
      </c>
      <c r="F534" s="2" t="n">
        <v>1</v>
      </c>
      <c r="G534" s="2" t="inlineStr">
        <is>
          <t>peça</t>
        </is>
      </c>
      <c r="H534" s="1" t="n">
        <v>2</v>
      </c>
      <c r="I534" s="1" t="n">
        <v>1.45</v>
      </c>
      <c r="J534" s="2" t="inlineStr">
        <is>
          <t>CORTE</t>
        </is>
      </c>
    </row>
    <row r="535" ht="12" customHeight="1">
      <c r="A535" s="3" t="inlineStr">
        <is>
          <t>COPIADORA</t>
        </is>
      </c>
      <c r="B535" s="1" t="n">
        <v>20058207</v>
      </c>
      <c r="C535" s="1" t="inlineStr">
        <is>
          <t>Produto usinado</t>
        </is>
      </c>
      <c r="D535" s="1" t="n">
        <v>20058207</v>
      </c>
      <c r="E535" s="1" t="inlineStr">
        <is>
          <t>TAMPO 1205X905X25 MDF - MESA COM VIDRO            1</t>
        </is>
      </c>
      <c r="F535" s="2" t="n">
        <v>1</v>
      </c>
      <c r="G535" s="2" t="inlineStr">
        <is>
          <t>peça</t>
        </is>
      </c>
      <c r="H535" s="1" t="n">
        <v>2</v>
      </c>
      <c r="I535" s="1" t="n">
        <v>1.45</v>
      </c>
      <c r="J535" s="2" t="inlineStr">
        <is>
          <t>CORTE</t>
        </is>
      </c>
    </row>
    <row r="536" ht="12" customHeight="1">
      <c r="A536" s="3" t="inlineStr">
        <is>
          <t>COPIADORA</t>
        </is>
      </c>
      <c r="B536" s="1" t="n">
        <v>20083212</v>
      </c>
      <c r="C536" s="1" t="inlineStr">
        <is>
          <t>Produto usinado</t>
        </is>
      </c>
      <c r="D536" s="1" t="n">
        <v>20083212</v>
      </c>
      <c r="E536" s="1" t="inlineStr">
        <is>
          <t>TAMPO 1365X905X18 MDF - MESA COM VIDRO (RAIO 1</t>
        </is>
      </c>
      <c r="F536" s="2" t="n">
        <v>1</v>
      </c>
      <c r="G536" s="2" t="inlineStr">
        <is>
          <t>peça</t>
        </is>
      </c>
      <c r="H536" s="1" t="n">
        <v>2</v>
      </c>
      <c r="I536" s="1" t="n">
        <v>1.45</v>
      </c>
      <c r="J536" s="2" t="inlineStr">
        <is>
          <t>CORTE</t>
        </is>
      </c>
    </row>
    <row r="537" ht="12" customHeight="1">
      <c r="A537" s="3" t="inlineStr">
        <is>
          <t>COPIADORA</t>
        </is>
      </c>
      <c r="B537" s="1" t="n">
        <v>30104012</v>
      </c>
      <c r="C537" s="1" t="inlineStr">
        <is>
          <t>Produto usinado</t>
        </is>
      </c>
      <c r="D537" s="1" t="n">
        <v>30104012</v>
      </c>
      <c r="E537" s="1" t="inlineStr">
        <is>
          <t>TAMPO 1365X905X25 MDF - MESA COM VIDRO (RAIO 1</t>
        </is>
      </c>
      <c r="F537" s="2" t="n">
        <v>1</v>
      </c>
      <c r="G537" s="2" t="inlineStr">
        <is>
          <t>peça</t>
        </is>
      </c>
      <c r="H537" s="1" t="n">
        <v>2</v>
      </c>
      <c r="I537" s="1" t="n">
        <v>1.45</v>
      </c>
      <c r="J537" s="2" t="inlineStr">
        <is>
          <t>CORTE</t>
        </is>
      </c>
    </row>
    <row r="538" ht="12" customHeight="1">
      <c r="A538" s="3" t="inlineStr">
        <is>
          <t>COPIADORA</t>
        </is>
      </c>
      <c r="B538" s="1" t="n">
        <v>30106012</v>
      </c>
      <c r="C538" s="1" t="inlineStr">
        <is>
          <t>Produto usinado</t>
        </is>
      </c>
      <c r="D538" s="1" t="n">
        <v>30106012</v>
      </c>
      <c r="E538" s="1" t="inlineStr">
        <is>
          <t>TAMPO 1605X905X25 MDF - MESA COM VIDRO (RAIO 1</t>
        </is>
      </c>
      <c r="F538" s="2" t="n">
        <v>1</v>
      </c>
      <c r="G538" s="2" t="inlineStr">
        <is>
          <t>peça</t>
        </is>
      </c>
      <c r="H538" s="1" t="n">
        <v>2</v>
      </c>
      <c r="I538" s="1" t="n">
        <v>1.45</v>
      </c>
      <c r="J538" s="2" t="inlineStr">
        <is>
          <t>CORTE</t>
        </is>
      </c>
    </row>
    <row r="539" ht="12" customHeight="1">
      <c r="A539" s="3" t="inlineStr">
        <is>
          <t>COPIADORA</t>
        </is>
      </c>
      <c r="B539" s="1" t="n">
        <v>20086212</v>
      </c>
      <c r="C539" s="1" t="inlineStr">
        <is>
          <t>Produto usinado</t>
        </is>
      </c>
      <c r="D539" s="1" t="n">
        <v>20086212</v>
      </c>
      <c r="E539" s="1" t="inlineStr">
        <is>
          <t>TAMPO 1605X905X18 MDF - MESA COM VIDRO (RAIO 1</t>
        </is>
      </c>
      <c r="F539" s="2" t="n">
        <v>1</v>
      </c>
      <c r="G539" s="2" t="inlineStr">
        <is>
          <t>peça</t>
        </is>
      </c>
      <c r="H539" s="1" t="n">
        <v>2</v>
      </c>
      <c r="I539" s="1" t="n">
        <v>1.45</v>
      </c>
      <c r="J539" s="2" t="inlineStr">
        <is>
          <t>CORTE</t>
        </is>
      </c>
    </row>
    <row r="540" ht="12" customHeight="1">
      <c r="A540" s="3" t="inlineStr">
        <is>
          <t>COPIADORA</t>
        </is>
      </c>
      <c r="B540" s="1" t="n">
        <v>20031207</v>
      </c>
      <c r="C540" s="1" t="inlineStr">
        <is>
          <t>Produto usinado</t>
        </is>
      </c>
      <c r="D540" s="1" t="n">
        <v>20031207</v>
      </c>
      <c r="E540" s="1" t="inlineStr">
        <is>
          <t>TAMPO 1205X905X15 MDF - MESA COM VIDRO            1</t>
        </is>
      </c>
      <c r="F540" s="2" t="n">
        <v>1</v>
      </c>
      <c r="G540" s="2" t="inlineStr">
        <is>
          <t>peça</t>
        </is>
      </c>
      <c r="H540" s="1" t="n">
        <v>2</v>
      </c>
      <c r="I540" s="1" t="n">
        <v>1.45</v>
      </c>
      <c r="J540" s="2" t="inlineStr">
        <is>
          <t>CORTE</t>
        </is>
      </c>
    </row>
    <row r="541" ht="12" customHeight="1">
      <c r="A541" s="3" t="inlineStr">
        <is>
          <t>COPIADORA</t>
        </is>
      </c>
      <c r="B541" s="1" t="n">
        <v>20031307</v>
      </c>
      <c r="C541" s="1" t="inlineStr">
        <is>
          <t>Produto usinado</t>
        </is>
      </c>
      <c r="D541" s="1" t="n">
        <v>20031307</v>
      </c>
      <c r="E541" s="1" t="inlineStr">
        <is>
          <t>TAMPO 1365X905X15 MDF - MESA COM VIDRO            1</t>
        </is>
      </c>
      <c r="F541" s="2" t="n">
        <v>1</v>
      </c>
      <c r="G541" s="2" t="inlineStr">
        <is>
          <t>peça</t>
        </is>
      </c>
      <c r="H541" s="1" t="n">
        <v>2</v>
      </c>
      <c r="I541" s="1" t="n">
        <v>1.45</v>
      </c>
      <c r="J541" s="2" t="inlineStr">
        <is>
          <t>CORTE</t>
        </is>
      </c>
    </row>
    <row r="542" ht="12" customHeight="1">
      <c r="A542" s="3" t="inlineStr">
        <is>
          <t>COPIADORA</t>
        </is>
      </c>
      <c r="B542" s="1" t="n">
        <v>20031607</v>
      </c>
      <c r="C542" s="1" t="inlineStr">
        <is>
          <t>Produto usinado</t>
        </is>
      </c>
      <c r="D542" s="1" t="n">
        <v>20031607</v>
      </c>
      <c r="E542" s="1" t="inlineStr">
        <is>
          <t>TAMPO 1605X905X15 MDF - MESA COM VIDRO            1</t>
        </is>
      </c>
      <c r="F542" s="2" t="n">
        <v>1</v>
      </c>
      <c r="G542" s="2" t="inlineStr">
        <is>
          <t>peça</t>
        </is>
      </c>
      <c r="H542" s="1" t="n">
        <v>2</v>
      </c>
      <c r="I542" s="1" t="n">
        <v>1.45</v>
      </c>
      <c r="J542" s="2" t="inlineStr">
        <is>
          <t>CORTE</t>
        </is>
      </c>
    </row>
    <row r="543" ht="12" customHeight="1">
      <c r="A543" s="3" t="inlineStr">
        <is>
          <t>COPIADORA</t>
        </is>
      </c>
      <c r="B543" s="1" t="n">
        <v>20031308</v>
      </c>
      <c r="C543" s="1" t="inlineStr">
        <is>
          <t>Produto usinado</t>
        </is>
      </c>
      <c r="D543" s="1" t="n">
        <v>20031308</v>
      </c>
      <c r="E543" s="1" t="inlineStr">
        <is>
          <t>TAMPO VITREO 1365X905X15 MDF                                 1</t>
        </is>
      </c>
      <c r="F543" s="2" t="n">
        <v>1</v>
      </c>
      <c r="G543" s="2" t="inlineStr">
        <is>
          <t>peça</t>
        </is>
      </c>
      <c r="H543" s="1" t="n">
        <v>2</v>
      </c>
      <c r="I543" s="1" t="n">
        <v>1.45</v>
      </c>
      <c r="J543" s="2" t="inlineStr">
        <is>
          <t>CORTE</t>
        </is>
      </c>
    </row>
    <row r="544" ht="12" customHeight="1">
      <c r="A544" s="3" t="inlineStr">
        <is>
          <t>COPIADORA</t>
        </is>
      </c>
      <c r="B544" s="1" t="n">
        <v>20031609</v>
      </c>
      <c r="C544" s="1" t="inlineStr">
        <is>
          <t>Produto usinado</t>
        </is>
      </c>
      <c r="D544" s="1" t="n">
        <v>20031609</v>
      </c>
      <c r="E544" s="1" t="inlineStr">
        <is>
          <t>TAMPO VITREO 1605X905X15 MDF                                 1</t>
        </is>
      </c>
      <c r="F544" s="2" t="n">
        <v>1</v>
      </c>
      <c r="G544" s="2" t="inlineStr">
        <is>
          <t>peça</t>
        </is>
      </c>
      <c r="H544" s="1" t="n">
        <v>2</v>
      </c>
      <c r="I544" s="1" t="n">
        <v>1.45</v>
      </c>
      <c r="J544" s="2" t="inlineStr">
        <is>
          <t>CORTE</t>
        </is>
      </c>
    </row>
    <row r="545" ht="12" customHeight="1">
      <c r="A545" s="3" t="inlineStr">
        <is>
          <t>COPIADORA</t>
        </is>
      </c>
      <c r="B545" s="1" t="n">
        <v>200303204</v>
      </c>
      <c r="C545" s="1" t="inlineStr">
        <is>
          <t>Produto usinado</t>
        </is>
      </c>
      <c r="D545" s="1" t="n">
        <v>200303204</v>
      </c>
      <c r="E545" s="1" t="inlineStr">
        <is>
          <t>TAMPO ENGROSSADO (R100) - 1360X900X40 MDF      1</t>
        </is>
      </c>
      <c r="F545" s="2" t="n">
        <v>1</v>
      </c>
      <c r="G545" s="2" t="inlineStr">
        <is>
          <t>peça</t>
        </is>
      </c>
      <c r="H545" s="1" t="n">
        <v>2</v>
      </c>
      <c r="I545" s="1" t="n">
        <v>1.45</v>
      </c>
      <c r="J545" s="2" t="inlineStr">
        <is>
          <t>CORTE</t>
        </is>
      </c>
    </row>
    <row r="546" ht="12" customHeight="1">
      <c r="A546" s="3" t="inlineStr">
        <is>
          <t>COPIADORA</t>
        </is>
      </c>
      <c r="B546" s="1" t="n">
        <v>200306205</v>
      </c>
      <c r="C546" s="1" t="inlineStr">
        <is>
          <t>Produto usinado</t>
        </is>
      </c>
      <c r="D546" s="1" t="n">
        <v>200306205</v>
      </c>
      <c r="E546" s="1" t="inlineStr">
        <is>
          <t>TAMPO MTD 1600X900X45 MDF-TAMPO C/ENGROS R1</t>
        </is>
      </c>
      <c r="F546" s="2" t="n">
        <v>1</v>
      </c>
      <c r="G546" s="2" t="inlineStr">
        <is>
          <t>peça</t>
        </is>
      </c>
      <c r="H546" s="1" t="n">
        <v>2</v>
      </c>
      <c r="I546" s="1" t="n">
        <v>1.45</v>
      </c>
      <c r="J546" s="2" t="inlineStr">
        <is>
          <t>CORTE</t>
        </is>
      </c>
    </row>
    <row r="547" ht="12" customHeight="1">
      <c r="A547" s="3" t="inlineStr">
        <is>
          <t>COPIADORA</t>
        </is>
      </c>
      <c r="B547" s="1" t="n">
        <v>200306204</v>
      </c>
      <c r="C547" s="1" t="inlineStr">
        <is>
          <t>Produto usinado</t>
        </is>
      </c>
      <c r="D547" s="1" t="n">
        <v>200306204</v>
      </c>
      <c r="E547" s="1" t="inlineStr">
        <is>
          <t>TAMPO MONTADO 1600X900X45 MDF-TAMPO C/ENG 1</t>
        </is>
      </c>
      <c r="F547" s="2" t="n">
        <v>1</v>
      </c>
      <c r="G547" s="2" t="inlineStr">
        <is>
          <t>peça</t>
        </is>
      </c>
      <c r="H547" s="1" t="n">
        <v>2</v>
      </c>
      <c r="I547" s="1" t="n">
        <v>1.45</v>
      </c>
      <c r="J547" s="2" t="inlineStr">
        <is>
          <t>CORTE</t>
        </is>
      </c>
    </row>
    <row r="548" ht="12" customHeight="1">
      <c r="A548" s="3" t="inlineStr">
        <is>
          <t>COPIADORA</t>
        </is>
      </c>
      <c r="B548" s="1" t="n">
        <v>200303205</v>
      </c>
      <c r="C548" s="1" t="inlineStr">
        <is>
          <t>Produto usinado</t>
        </is>
      </c>
      <c r="D548" s="1" t="n">
        <v>200303205</v>
      </c>
      <c r="E548" s="1" t="inlineStr">
        <is>
          <t>TAMPO ENGROSSADO R100 C/ VIDRO 1360X900X40  1</t>
        </is>
      </c>
      <c r="F548" s="2" t="n">
        <v>1</v>
      </c>
      <c r="G548" s="2" t="inlineStr">
        <is>
          <t>peça</t>
        </is>
      </c>
      <c r="H548" s="1" t="n">
        <v>2</v>
      </c>
      <c r="I548" s="1" t="n">
        <v>1.45</v>
      </c>
      <c r="J548" s="2" t="inlineStr">
        <is>
          <t>CORTE</t>
        </is>
      </c>
    </row>
    <row r="549" ht="12" customHeight="1">
      <c r="A549" s="3" t="inlineStr">
        <is>
          <t>COPIADORA</t>
        </is>
      </c>
      <c r="B549" s="1" t="n">
        <v>20060011</v>
      </c>
      <c r="C549" s="1" t="inlineStr">
        <is>
          <t>Produto usinado</t>
        </is>
      </c>
      <c r="D549" s="1" t="n">
        <v>20060011</v>
      </c>
      <c r="F549" s="2" t="n">
        <v>1</v>
      </c>
      <c r="G549" s="2" t="inlineStr">
        <is>
          <t>peça</t>
        </is>
      </c>
      <c r="H549" s="1" t="n">
        <v>2</v>
      </c>
      <c r="I549" s="1" t="n">
        <v>1.45</v>
      </c>
      <c r="J549" s="2" t="inlineStr">
        <is>
          <t>CORTE</t>
        </is>
      </c>
    </row>
    <row r="550" ht="24" customHeight="1">
      <c r="A550" s="2" t="inlineStr">
        <is>
          <t>SECCIONADORA 10</t>
        </is>
      </c>
      <c r="B550" s="1" t="n">
        <v>30082501</v>
      </c>
      <c r="C550" s="1" t="inlineStr">
        <is>
          <t>Produto simples</t>
        </is>
      </c>
      <c r="D550" s="1" t="n">
        <v>30082501</v>
      </c>
      <c r="E550" s="1" t="inlineStr">
        <is>
          <t>PE MAIOR 740X120 (194)X18 MDF - MESA SIENA</t>
        </is>
      </c>
      <c r="F550" s="2" t="n">
        <v>1</v>
      </c>
      <c r="G550" s="2" t="inlineStr">
        <is>
          <t>peça</t>
        </is>
      </c>
      <c r="H550" s="1" t="n">
        <v>1.1</v>
      </c>
      <c r="I550" s="1" t="n">
        <v>0.09375</v>
      </c>
      <c r="J550" s="2" t="inlineStr">
        <is>
          <t>CORTE</t>
        </is>
      </c>
    </row>
    <row r="551" ht="24" customHeight="1">
      <c r="A551" s="2" t="inlineStr">
        <is>
          <t>SECCIONADORA 10</t>
        </is>
      </c>
      <c r="B551" s="1" t="n">
        <v>30082502</v>
      </c>
      <c r="C551" s="1" t="inlineStr">
        <is>
          <t>Produto simples</t>
        </is>
      </c>
      <c r="D551" s="1" t="n">
        <v>30082502</v>
      </c>
      <c r="E551" s="1" t="inlineStr">
        <is>
          <t>PE MENOR 740X100 (164)X18 MDF - MESA SIENA</t>
        </is>
      </c>
      <c r="F551" s="2" t="n">
        <v>1</v>
      </c>
      <c r="G551" s="2" t="inlineStr">
        <is>
          <t>peça</t>
        </is>
      </c>
      <c r="H551" s="1" t="n">
        <v>1.1</v>
      </c>
      <c r="I551" s="1" t="n">
        <v>0.09375</v>
      </c>
      <c r="J551" s="2" t="inlineStr">
        <is>
          <t>CORTE</t>
        </is>
      </c>
    </row>
    <row r="552" ht="24" customHeight="1">
      <c r="A552" s="2" t="inlineStr">
        <is>
          <t>SECCIONADORA 10</t>
        </is>
      </c>
      <c r="B552" s="1" t="n">
        <v>30082504</v>
      </c>
      <c r="C552" s="1" t="inlineStr">
        <is>
          <t>Produto simples</t>
        </is>
      </c>
      <c r="D552" s="1" t="n">
        <v>30082504</v>
      </c>
      <c r="E552" s="1" t="inlineStr">
        <is>
          <t>TRAVESSA LATERAL 810X120X15 MDF-MESA SIENA</t>
        </is>
      </c>
      <c r="F552" s="2" t="n">
        <v>1</v>
      </c>
      <c r="G552" s="2" t="inlineStr">
        <is>
          <t>peça</t>
        </is>
      </c>
      <c r="H552" s="1" t="n">
        <v>1.1</v>
      </c>
      <c r="I552" s="1" t="n">
        <v>0.09375</v>
      </c>
      <c r="J552" s="2" t="inlineStr">
        <is>
          <t>CORTE</t>
        </is>
      </c>
    </row>
    <row r="553" ht="24" customHeight="1">
      <c r="A553" s="2" t="inlineStr">
        <is>
          <t>SECCIONADORA 10</t>
        </is>
      </c>
      <c r="B553" s="1" t="n">
        <v>30082003</v>
      </c>
      <c r="C553" s="1" t="inlineStr">
        <is>
          <t>Produto simples</t>
        </is>
      </c>
      <c r="D553" s="1" t="n">
        <v>30082003</v>
      </c>
      <c r="E553" s="1" t="inlineStr">
        <is>
          <t>TRAV FRONTAL 780X120X15 MDF - MESA SIENA 0,90 1</t>
        </is>
      </c>
      <c r="F553" s="2" t="n">
        <v>1</v>
      </c>
      <c r="G553" s="2" t="inlineStr">
        <is>
          <t>peça</t>
        </is>
      </c>
      <c r="H553" s="1" t="n">
        <v>1.1</v>
      </c>
      <c r="I553" s="1" t="n">
        <v>0.09375</v>
      </c>
      <c r="J553" s="2" t="inlineStr">
        <is>
          <t>CORTE</t>
        </is>
      </c>
    </row>
    <row r="554" ht="24" customHeight="1">
      <c r="A554" s="2" t="inlineStr">
        <is>
          <t>SECCIONADORA 10</t>
        </is>
      </c>
      <c r="B554" s="1" t="n">
        <v>30082203</v>
      </c>
      <c r="C554" s="1" t="inlineStr">
        <is>
          <t>Produto simples</t>
        </is>
      </c>
      <c r="D554" s="1" t="n">
        <v>30082203</v>
      </c>
      <c r="E554" s="1" t="inlineStr">
        <is>
          <t>TRAV FRONT 1080X120X15 MDF-MESA SIENA C/V1,2  1</t>
        </is>
      </c>
      <c r="F554" s="2" t="n">
        <v>1</v>
      </c>
      <c r="G554" s="2" t="inlineStr">
        <is>
          <t>peça</t>
        </is>
      </c>
      <c r="H554" s="1" t="n">
        <v>1.1</v>
      </c>
      <c r="I554" s="1" t="n">
        <v>0.09375</v>
      </c>
      <c r="J554" s="2" t="inlineStr">
        <is>
          <t>CORTE</t>
        </is>
      </c>
    </row>
    <row r="555" ht="24" customHeight="1">
      <c r="A555" s="2" t="inlineStr">
        <is>
          <t>SECCIONADORA 10</t>
        </is>
      </c>
      <c r="B555" s="1" t="n">
        <v>30082503</v>
      </c>
      <c r="C555" s="1" t="inlineStr">
        <is>
          <t>Produto simples</t>
        </is>
      </c>
      <c r="D555" s="1" t="n">
        <v>30082503</v>
      </c>
      <c r="E555" s="1" t="inlineStr">
        <is>
          <t>TRAV FRONT 1480X120X15 MDF-MESA SIENA C/V1,6  1</t>
        </is>
      </c>
      <c r="F555" s="2" t="n">
        <v>1</v>
      </c>
      <c r="G555" s="2" t="inlineStr">
        <is>
          <t>peça</t>
        </is>
      </c>
      <c r="H555" s="1" t="n">
        <v>1.1</v>
      </c>
      <c r="I555" s="1" t="n">
        <v>0.09375</v>
      </c>
      <c r="J555" s="2" t="inlineStr">
        <is>
          <t>CORTE</t>
        </is>
      </c>
    </row>
    <row r="556" ht="24" customHeight="1">
      <c r="A556" s="2" t="inlineStr">
        <is>
          <t>SECCIONADORA 10</t>
        </is>
      </c>
      <c r="B556" s="1" t="n">
        <v>30083002</v>
      </c>
      <c r="C556" s="1" t="inlineStr">
        <is>
          <t>Produto simples</t>
        </is>
      </c>
      <c r="D556" s="1" t="n">
        <v>30083002</v>
      </c>
      <c r="E556" s="1" t="inlineStr">
        <is>
          <t>(4) LAT BAS INTERNA 780X455X15 MDP-MES TRENTO1</t>
        </is>
      </c>
      <c r="F556" s="2" t="n">
        <v>1</v>
      </c>
      <c r="G556" s="2" t="inlineStr">
        <is>
          <t>peça</t>
        </is>
      </c>
      <c r="H556" s="1" t="n">
        <v>1.1</v>
      </c>
      <c r="I556" s="1" t="n">
        <v>0.09375</v>
      </c>
      <c r="J556" s="2" t="inlineStr">
        <is>
          <t>CORTE</t>
        </is>
      </c>
    </row>
    <row r="557" ht="24" customHeight="1">
      <c r="A557" s="2" t="inlineStr">
        <is>
          <t>SECCIONADORA 10</t>
        </is>
      </c>
      <c r="B557" s="1" t="n">
        <v>30083501</v>
      </c>
      <c r="C557" s="1" t="inlineStr">
        <is>
          <t>Produto simples</t>
        </is>
      </c>
      <c r="D557" s="1" t="n">
        <v>30083501</v>
      </c>
      <c r="E557" s="1" t="inlineStr">
        <is>
          <t>LAT BAS INTERNA 780X910X15 MDP-MES FLOREN 1, 1</t>
        </is>
      </c>
      <c r="F557" s="2" t="n">
        <v>1</v>
      </c>
      <c r="G557" s="2" t="inlineStr">
        <is>
          <t>peça</t>
        </is>
      </c>
      <c r="H557" s="1" t="n">
        <v>1.1</v>
      </c>
      <c r="I557" s="1" t="n">
        <v>0.09375</v>
      </c>
      <c r="J557" s="2" t="inlineStr">
        <is>
          <t>CORTE</t>
        </is>
      </c>
    </row>
    <row r="558" ht="24" customHeight="1">
      <c r="A558" s="2" t="inlineStr">
        <is>
          <t>SECCIONADORA 10</t>
        </is>
      </c>
      <c r="B558" s="1" t="n">
        <v>30065002</v>
      </c>
      <c r="C558" s="1" t="inlineStr">
        <is>
          <t>Produto simples</t>
        </is>
      </c>
      <c r="D558" s="1" t="n">
        <v>30065002</v>
      </c>
      <c r="E558" s="1" t="inlineStr">
        <is>
          <t>LAT EXTER 760X370X12 MDF-MESA VEGAS C/V 1,10X1</t>
        </is>
      </c>
      <c r="F558" s="2" t="n">
        <v>1</v>
      </c>
      <c r="G558" s="2" t="inlineStr">
        <is>
          <t>peça</t>
        </is>
      </c>
      <c r="H558" s="1" t="n">
        <v>1.1</v>
      </c>
      <c r="I558" s="1" t="n">
        <v>0.09375</v>
      </c>
      <c r="J558" s="2" t="inlineStr">
        <is>
          <t>CORTE</t>
        </is>
      </c>
    </row>
    <row r="559" ht="24" customHeight="1">
      <c r="A559" s="2" t="inlineStr">
        <is>
          <t>SECCIONADORA 10</t>
        </is>
      </c>
      <c r="B559" s="1" t="n">
        <v>30067002</v>
      </c>
      <c r="C559" s="1" t="inlineStr">
        <is>
          <t>Produto simples</t>
        </is>
      </c>
      <c r="D559" s="1" t="n">
        <v>30067002</v>
      </c>
      <c r="E559" s="1" t="inlineStr">
        <is>
          <t>LAT EXTERNA 760X560X12 MDF - BASE VEGAS 1,36X 1</t>
        </is>
      </c>
      <c r="F559" s="2" t="n">
        <v>1</v>
      </c>
      <c r="G559" s="2" t="inlineStr">
        <is>
          <t>peça</t>
        </is>
      </c>
      <c r="H559" s="1" t="n">
        <v>1.1</v>
      </c>
      <c r="I559" s="1" t="n">
        <v>0.09375</v>
      </c>
      <c r="J559" s="2" t="inlineStr">
        <is>
          <t>CORTE</t>
        </is>
      </c>
    </row>
    <row r="560" ht="24" customHeight="1">
      <c r="A560" s="2" t="inlineStr">
        <is>
          <t>SECCIONADORA 10</t>
        </is>
      </c>
      <c r="B560" s="1" t="n">
        <v>30065003</v>
      </c>
      <c r="C560" s="1" t="inlineStr">
        <is>
          <t>Produto simples</t>
        </is>
      </c>
      <c r="D560" s="1" t="n">
        <v>30065003</v>
      </c>
      <c r="E560" s="1" t="inlineStr">
        <is>
          <t>LAT INTER 760X340X12 MDF-MESA VEGAS C/V 1,10X 1</t>
        </is>
      </c>
      <c r="F560" s="2" t="n">
        <v>1</v>
      </c>
      <c r="G560" s="2" t="inlineStr">
        <is>
          <t>peça</t>
        </is>
      </c>
      <c r="H560" s="1" t="n">
        <v>1.1</v>
      </c>
      <c r="I560" s="1" t="n">
        <v>0.09375</v>
      </c>
      <c r="J560" s="2" t="inlineStr">
        <is>
          <t>CORTE</t>
        </is>
      </c>
    </row>
    <row r="561" ht="24" customHeight="1">
      <c r="A561" s="2" t="inlineStr">
        <is>
          <t>SECCIONADORA 10</t>
        </is>
      </c>
      <c r="B561" s="1" t="n">
        <v>30066003</v>
      </c>
      <c r="C561" s="1" t="inlineStr">
        <is>
          <t>Produto simples</t>
        </is>
      </c>
      <c r="D561" s="1" t="n">
        <v>30066003</v>
      </c>
      <c r="E561" s="1" t="inlineStr">
        <is>
          <t>LAT INTER 760X530X12 MDF-MESA VEGAS C/V 1,36X 1</t>
        </is>
      </c>
      <c r="F561" s="2" t="n">
        <v>1</v>
      </c>
      <c r="G561" s="2" t="inlineStr">
        <is>
          <t>peça</t>
        </is>
      </c>
      <c r="H561" s="1" t="n">
        <v>1.1</v>
      </c>
      <c r="I561" s="1" t="n">
        <v>0.09375</v>
      </c>
      <c r="J561" s="2" t="inlineStr">
        <is>
          <t>CORTE</t>
        </is>
      </c>
    </row>
    <row r="562" ht="24" customHeight="1">
      <c r="A562" s="2" t="inlineStr">
        <is>
          <t>SECCIONADORA 10</t>
        </is>
      </c>
      <c r="B562" s="1" t="n">
        <v>30065001</v>
      </c>
      <c r="C562" s="1" t="inlineStr">
        <is>
          <t>Produto simples</t>
        </is>
      </c>
      <c r="D562" s="1" t="n">
        <v>30065001</v>
      </c>
      <c r="E562" s="1" t="inlineStr">
        <is>
          <t>BASE 400X400X12 MDP-MESA VEGAS C/V 1,10X1,10   1</t>
        </is>
      </c>
      <c r="F562" s="2" t="n">
        <v>1</v>
      </c>
      <c r="G562" s="2" t="inlineStr">
        <is>
          <t>peça</t>
        </is>
      </c>
      <c r="H562" s="1" t="n">
        <v>1.1</v>
      </c>
      <c r="I562" s="1" t="n">
        <v>0.09375</v>
      </c>
      <c r="J562" s="2" t="inlineStr">
        <is>
          <t>CORTE</t>
        </is>
      </c>
    </row>
    <row r="563" ht="24" customHeight="1">
      <c r="A563" s="2" t="inlineStr">
        <is>
          <t>SECCIONADORA 10</t>
        </is>
      </c>
      <c r="B563" s="1" t="n">
        <v>30066001</v>
      </c>
      <c r="C563" s="1" t="inlineStr">
        <is>
          <t>Produto simples</t>
        </is>
      </c>
      <c r="D563" s="1" t="n">
        <v>30066001</v>
      </c>
      <c r="E563" s="1" t="inlineStr">
        <is>
          <t>BASE 600X600X12 MDP-MESA VEGAS C/V 1,36X1,36   1</t>
        </is>
      </c>
      <c r="F563" s="2" t="n">
        <v>1</v>
      </c>
      <c r="G563" s="2" t="inlineStr">
        <is>
          <t>peça</t>
        </is>
      </c>
      <c r="H563" s="1" t="n">
        <v>1.1</v>
      </c>
      <c r="I563" s="1" t="n">
        <v>0.09375</v>
      </c>
      <c r="J563" s="2" t="inlineStr">
        <is>
          <t>CORTE</t>
        </is>
      </c>
    </row>
    <row r="564" ht="24" customHeight="1">
      <c r="A564" s="2" t="inlineStr">
        <is>
          <t>SECCIONADORA 10</t>
        </is>
      </c>
      <c r="B564" s="1" t="n">
        <v>30080003</v>
      </c>
      <c r="C564" s="1" t="inlineStr">
        <is>
          <t>Produto simples</t>
        </is>
      </c>
      <c r="D564" s="1" t="n">
        <v>30080003</v>
      </c>
      <c r="E564" s="1" t="inlineStr">
        <is>
          <t>(4)TAMP INTERNO 500X400X15MDP-MESA AMST.1,36 1</t>
        </is>
      </c>
      <c r="F564" s="2" t="n">
        <v>1</v>
      </c>
      <c r="G564" s="2" t="inlineStr">
        <is>
          <t>peça</t>
        </is>
      </c>
      <c r="H564" s="1" t="n">
        <v>1.1</v>
      </c>
      <c r="I564" s="1" t="n">
        <v>0.09375</v>
      </c>
      <c r="J564" s="2" t="inlineStr">
        <is>
          <t>CORTE</t>
        </is>
      </c>
    </row>
    <row r="565" ht="24" customHeight="1">
      <c r="A565" s="2" t="inlineStr">
        <is>
          <t>SECCIONADORA 10</t>
        </is>
      </c>
      <c r="B565" s="1" t="n">
        <v>30080001</v>
      </c>
      <c r="C565" s="1" t="inlineStr">
        <is>
          <t>Produto simples</t>
        </is>
      </c>
      <c r="D565" s="1" t="n">
        <v>30080001</v>
      </c>
      <c r="E565" s="1" t="inlineStr">
        <is>
          <t>(2) BASE 620X620X12 MDP - MESA ASMT. 1,36X1,36    1</t>
        </is>
      </c>
      <c r="F565" s="2" t="n">
        <v>1</v>
      </c>
      <c r="G565" s="2" t="inlineStr">
        <is>
          <t>peça</t>
        </is>
      </c>
      <c r="H565" s="1" t="n">
        <v>1.1</v>
      </c>
      <c r="I565" s="1" t="n">
        <v>0.09375</v>
      </c>
      <c r="J565" s="2" t="inlineStr">
        <is>
          <t>CORTE</t>
        </is>
      </c>
    </row>
    <row r="566" ht="24" customHeight="1">
      <c r="A566" s="2" t="inlineStr">
        <is>
          <t>SECCIONADORA 10</t>
        </is>
      </c>
      <c r="B566" s="1" t="n">
        <v>30080002</v>
      </c>
      <c r="C566" s="1" t="inlineStr">
        <is>
          <t>Produto simples</t>
        </is>
      </c>
      <c r="D566" s="1" t="n">
        <v>30080002</v>
      </c>
      <c r="E566" s="1" t="inlineStr">
        <is>
          <t>(3)LAT. DA BASE 750X565X12 MDP-MESA AMST.1,36X1</t>
        </is>
      </c>
      <c r="F566" s="2" t="n">
        <v>1</v>
      </c>
      <c r="G566" s="2" t="inlineStr">
        <is>
          <t>peça</t>
        </is>
      </c>
      <c r="H566" s="1" t="n">
        <v>1.1</v>
      </c>
      <c r="I566" s="1" t="n">
        <v>0.09375</v>
      </c>
      <c r="J566" s="2" t="inlineStr">
        <is>
          <t>CORTE</t>
        </is>
      </c>
    </row>
    <row r="567" ht="24" customHeight="1">
      <c r="A567" s="2" t="inlineStr">
        <is>
          <t>SECCIONADORA 10</t>
        </is>
      </c>
      <c r="B567" s="1" t="n">
        <v>30080006</v>
      </c>
      <c r="C567" s="1" t="inlineStr">
        <is>
          <t>Produto simples</t>
        </is>
      </c>
      <c r="D567" s="1" t="n">
        <v>30080006</v>
      </c>
      <c r="E567" s="1" t="inlineStr">
        <is>
          <t>(1)LAT. C/FRISO 750X590X12 MDF-MESA AMST.1,36X 1</t>
        </is>
      </c>
      <c r="F567" s="2" t="n">
        <v>1</v>
      </c>
      <c r="G567" s="2" t="inlineStr">
        <is>
          <t>peça</t>
        </is>
      </c>
      <c r="H567" s="1" t="n">
        <v>1.1</v>
      </c>
      <c r="I567" s="1" t="n">
        <v>0.09375</v>
      </c>
      <c r="J567" s="2" t="inlineStr">
        <is>
          <t>CORTE</t>
        </is>
      </c>
    </row>
    <row r="568" ht="24" customHeight="1">
      <c r="A568" s="2" t="inlineStr">
        <is>
          <t>SECCIONADORA 10</t>
        </is>
      </c>
      <c r="B568" s="1" t="n">
        <v>30080004</v>
      </c>
      <c r="C568" s="1" t="inlineStr">
        <is>
          <t>Produto simples</t>
        </is>
      </c>
      <c r="D568" s="1" t="n">
        <v>30080004</v>
      </c>
      <c r="E568" s="1" t="inlineStr">
        <is>
          <t>(6)TRAV. MAIOR 1320X65 (135)X15 MDP-AMST.1,36X1 1</t>
        </is>
      </c>
      <c r="F568" s="2" t="n">
        <v>1</v>
      </c>
      <c r="G568" s="2" t="inlineStr">
        <is>
          <t>peça</t>
        </is>
      </c>
      <c r="H568" s="1" t="n">
        <v>1.1</v>
      </c>
      <c r="I568" s="1" t="n">
        <v>0.09375</v>
      </c>
      <c r="J568" s="2" t="inlineStr">
        <is>
          <t>CORTE</t>
        </is>
      </c>
    </row>
    <row r="569" ht="24" customHeight="1">
      <c r="A569" s="2" t="inlineStr">
        <is>
          <t>SECCIONADORA 10</t>
        </is>
      </c>
      <c r="B569" s="1" t="n">
        <v>30080005</v>
      </c>
      <c r="C569" s="1" t="inlineStr">
        <is>
          <t>Produto simples</t>
        </is>
      </c>
      <c r="D569" s="1" t="n">
        <v>30080005</v>
      </c>
      <c r="E569" s="1" t="inlineStr">
        <is>
          <t>(5) TRAV. MENOR1190X65X15 MDP-MESA AMST.1,36X1</t>
        </is>
      </c>
      <c r="F569" s="2" t="n">
        <v>1</v>
      </c>
      <c r="G569" s="2" t="inlineStr">
        <is>
          <t>peça</t>
        </is>
      </c>
      <c r="H569" s="1" t="n">
        <v>1.1</v>
      </c>
      <c r="I569" s="1" t="n">
        <v>0.09375</v>
      </c>
      <c r="J569" s="2" t="inlineStr">
        <is>
          <t>CORTE</t>
        </is>
      </c>
    </row>
    <row r="570" ht="24" customHeight="1">
      <c r="A570" s="2" t="inlineStr">
        <is>
          <t>SECCIONADORA 10</t>
        </is>
      </c>
      <c r="B570" s="1" t="n">
        <v>30076001</v>
      </c>
      <c r="C570" s="1" t="inlineStr">
        <is>
          <t>Produto simples</t>
        </is>
      </c>
      <c r="D570" s="1" t="n">
        <v>30076001</v>
      </c>
      <c r="E570" s="1" t="inlineStr">
        <is>
          <t>TRAV. MAIOR 1420X65X18 MDF - MESA AMST. 1,60X0 1</t>
        </is>
      </c>
      <c r="F570" s="2" t="n">
        <v>1</v>
      </c>
      <c r="G570" s="2" t="inlineStr">
        <is>
          <t>peça</t>
        </is>
      </c>
      <c r="H570" s="1" t="n">
        <v>1.1</v>
      </c>
      <c r="I570" s="1" t="n">
        <v>0.09375</v>
      </c>
      <c r="J570" s="2" t="inlineStr">
        <is>
          <t>CORTE</t>
        </is>
      </c>
    </row>
    <row r="571" ht="24" customHeight="1">
      <c r="A571" s="2" t="inlineStr">
        <is>
          <t>SECCIONADORA 10</t>
        </is>
      </c>
      <c r="B571" s="1" t="n">
        <v>30076002</v>
      </c>
      <c r="C571" s="1" t="inlineStr">
        <is>
          <t>Produto simples</t>
        </is>
      </c>
      <c r="D571" s="1" t="n">
        <v>30076002</v>
      </c>
      <c r="E571" s="1" t="inlineStr">
        <is>
          <t>TRAV. MENOR 860X65 (135) X18 MDF - AMST. 1,60X0, 1</t>
        </is>
      </c>
      <c r="F571" s="2" t="n">
        <v>1</v>
      </c>
      <c r="G571" s="2" t="inlineStr">
        <is>
          <t>peça</t>
        </is>
      </c>
      <c r="H571" s="1" t="n">
        <v>1.1</v>
      </c>
      <c r="I571" s="1" t="n">
        <v>0.09375</v>
      </c>
      <c r="J571" s="2" t="inlineStr">
        <is>
          <t>CORTE</t>
        </is>
      </c>
    </row>
    <row r="572" ht="24" customHeight="1">
      <c r="A572" s="2" t="inlineStr">
        <is>
          <t>SECCIONADORA 10</t>
        </is>
      </c>
      <c r="B572" s="1" t="n">
        <v>30074004</v>
      </c>
      <c r="C572" s="1" t="inlineStr">
        <is>
          <t>Produto simples</t>
        </is>
      </c>
      <c r="D572" s="1" t="n">
        <v>30074004</v>
      </c>
      <c r="E572" s="1" t="inlineStr">
        <is>
          <t>BASE 380X380X12 MDP - MESA AMSTERDAM               1</t>
        </is>
      </c>
      <c r="F572" s="2" t="n">
        <v>1</v>
      </c>
      <c r="G572" s="2" t="inlineStr">
        <is>
          <t>peça</t>
        </is>
      </c>
      <c r="H572" s="1" t="n">
        <v>1.1</v>
      </c>
      <c r="I572" s="1" t="n">
        <v>0.09375</v>
      </c>
      <c r="J572" s="2" t="inlineStr">
        <is>
          <t>CORTE</t>
        </is>
      </c>
    </row>
    <row r="573" ht="24" customHeight="1">
      <c r="A573" s="2" t="inlineStr">
        <is>
          <t>SECCIONADORA 10</t>
        </is>
      </c>
      <c r="B573" s="1" t="n">
        <v>30074003</v>
      </c>
      <c r="C573" s="1" t="inlineStr">
        <is>
          <t>Produto simples</t>
        </is>
      </c>
      <c r="D573" s="1" t="n">
        <v>30074003</v>
      </c>
      <c r="E573" s="1" t="inlineStr">
        <is>
          <t>LAT. COM FRISO 750X335X12 MDF - MESA AMSTERD 1</t>
        </is>
      </c>
      <c r="F573" s="2" t="n">
        <v>1</v>
      </c>
      <c r="G573" s="2" t="inlineStr">
        <is>
          <t>peça</t>
        </is>
      </c>
      <c r="H573" s="1" t="n">
        <v>1.1</v>
      </c>
      <c r="I573" s="1" t="n">
        <v>0.09375</v>
      </c>
      <c r="J573" s="2" t="inlineStr">
        <is>
          <t>CORTE</t>
        </is>
      </c>
    </row>
    <row r="574" ht="24" customHeight="1">
      <c r="A574" s="2" t="inlineStr">
        <is>
          <t>SECCIONADORA 10</t>
        </is>
      </c>
      <c r="B574" s="1" t="n">
        <v>30074005</v>
      </c>
      <c r="C574" s="1" t="inlineStr">
        <is>
          <t>Produto simples</t>
        </is>
      </c>
      <c r="D574" s="1" t="n">
        <v>30074005</v>
      </c>
      <c r="E574" s="1" t="inlineStr">
        <is>
          <t>LAT. DA BASE 750X310X12 MDP - MESA AMSTERDAM1</t>
        </is>
      </c>
      <c r="F574" s="2" t="n">
        <v>1</v>
      </c>
      <c r="G574" s="2" t="inlineStr">
        <is>
          <t>peça</t>
        </is>
      </c>
      <c r="H574" s="1" t="n">
        <v>1.1</v>
      </c>
      <c r="I574" s="1" t="n">
        <v>0.09375</v>
      </c>
      <c r="J574" s="2" t="inlineStr">
        <is>
          <t>CORTE</t>
        </is>
      </c>
    </row>
    <row r="575" ht="24" customHeight="1">
      <c r="A575" s="2" t="inlineStr">
        <is>
          <t>SECCIONADORA 10</t>
        </is>
      </c>
      <c r="B575" s="1" t="n">
        <v>30074002</v>
      </c>
      <c r="C575" s="1" t="inlineStr">
        <is>
          <t>Produto simples</t>
        </is>
      </c>
      <c r="D575" s="1" t="n">
        <v>30074002</v>
      </c>
      <c r="E575" s="1" t="inlineStr">
        <is>
          <t>TRAV. MENOR 700X65X18 MDF - MESA AMST. 90X90  1</t>
        </is>
      </c>
      <c r="F575" s="2" t="n">
        <v>1</v>
      </c>
      <c r="G575" s="2" t="inlineStr">
        <is>
          <t>peça</t>
        </is>
      </c>
      <c r="H575" s="1" t="n">
        <v>1.1</v>
      </c>
      <c r="I575" s="1" t="n">
        <v>0.09375</v>
      </c>
      <c r="J575" s="2" t="inlineStr">
        <is>
          <t>CORTE</t>
        </is>
      </c>
    </row>
    <row r="576" ht="24" customHeight="1">
      <c r="A576" s="2" t="inlineStr">
        <is>
          <t>SECCIONADORA 10</t>
        </is>
      </c>
      <c r="B576" s="1" t="n">
        <v>30074001</v>
      </c>
      <c r="C576" s="1" t="inlineStr">
        <is>
          <t>Produto simples</t>
        </is>
      </c>
      <c r="D576" s="1" t="n">
        <v>30074001</v>
      </c>
      <c r="E576" s="1" t="inlineStr">
        <is>
          <t>TRAV. MAIOR 835X65 (135)X18 MDF - AMST. 90X90     1</t>
        </is>
      </c>
      <c r="F576" s="2" t="n">
        <v>1</v>
      </c>
      <c r="G576" s="2" t="inlineStr">
        <is>
          <t>peça</t>
        </is>
      </c>
      <c r="H576" s="1" t="n">
        <v>1.1</v>
      </c>
      <c r="I576" s="1" t="n">
        <v>0.09375</v>
      </c>
      <c r="J576" s="2" t="inlineStr">
        <is>
          <t>CORTE</t>
        </is>
      </c>
    </row>
    <row r="577" ht="24" customHeight="1">
      <c r="A577" s="2" t="inlineStr">
        <is>
          <t>SECCIONADORA 10</t>
        </is>
      </c>
      <c r="B577" s="1" t="n">
        <v>30086001</v>
      </c>
      <c r="C577" s="1" t="inlineStr">
        <is>
          <t>Produto simples</t>
        </is>
      </c>
      <c r="D577" s="1" t="n">
        <v>30086001</v>
      </c>
      <c r="E577" s="1" t="inlineStr">
        <is>
          <t>TAMPO 1080X380X12 MDP - MESA AMST 1,60X0,90     1</t>
        </is>
      </c>
      <c r="F577" s="2" t="n">
        <v>1</v>
      </c>
      <c r="G577" s="2" t="inlineStr">
        <is>
          <t>peça</t>
        </is>
      </c>
      <c r="H577" s="1" t="n">
        <v>1.1</v>
      </c>
      <c r="I577" s="1" t="n">
        <v>0.09375</v>
      </c>
      <c r="J577" s="2" t="inlineStr">
        <is>
          <t>CORTE</t>
        </is>
      </c>
    </row>
    <row r="578" ht="24" customHeight="1">
      <c r="A578" s="2" t="inlineStr">
        <is>
          <t>SECCIONADORA 10</t>
        </is>
      </c>
      <c r="B578" s="1" t="n">
        <v>20024007</v>
      </c>
      <c r="C578" s="1" t="inlineStr">
        <is>
          <t>Produto simples</t>
        </is>
      </c>
      <c r="D578" s="1" t="n">
        <v>20024007</v>
      </c>
      <c r="E578" s="1" t="inlineStr">
        <is>
          <t>SUP. TAMPO 740X100X15 MDP - MESA MONTREAL     1</t>
        </is>
      </c>
      <c r="F578" s="2" t="n">
        <v>1</v>
      </c>
      <c r="G578" s="2" t="inlineStr">
        <is>
          <t>peça</t>
        </is>
      </c>
      <c r="H578" s="1" t="n">
        <v>1.1</v>
      </c>
      <c r="I578" s="1" t="n">
        <v>0.09375</v>
      </c>
      <c r="J578" s="2" t="inlineStr">
        <is>
          <t>CORTE</t>
        </is>
      </c>
    </row>
    <row r="579" ht="24" customHeight="1">
      <c r="A579" s="2" t="inlineStr">
        <is>
          <t>SECCIONADORA 10</t>
        </is>
      </c>
      <c r="B579" s="1" t="n">
        <v>20024003</v>
      </c>
      <c r="C579" s="1" t="inlineStr">
        <is>
          <t>Produto simples</t>
        </is>
      </c>
      <c r="D579" s="1" t="n">
        <v>20024003</v>
      </c>
      <c r="E579" s="1" t="inlineStr">
        <is>
          <t>LATERAL EXTERNA 750X400X12 MDP - MESA MONTR1</t>
        </is>
      </c>
      <c r="F579" s="2" t="n">
        <v>1</v>
      </c>
      <c r="G579" s="2" t="inlineStr">
        <is>
          <t>peça</t>
        </is>
      </c>
      <c r="H579" s="1" t="n">
        <v>1.1</v>
      </c>
      <c r="I579" s="1" t="n">
        <v>0.09375</v>
      </c>
      <c r="J579" s="2" t="inlineStr">
        <is>
          <t>CORTE</t>
        </is>
      </c>
    </row>
    <row r="580" ht="24" customHeight="1">
      <c r="A580" s="2" t="inlineStr">
        <is>
          <t>SECCIONADORA 10</t>
        </is>
      </c>
      <c r="B580" s="1" t="n">
        <v>20024002</v>
      </c>
      <c r="C580" s="1" t="inlineStr">
        <is>
          <t>Produto simples</t>
        </is>
      </c>
      <c r="D580" s="1" t="n">
        <v>20024002</v>
      </c>
      <c r="E580" s="1" t="inlineStr">
        <is>
          <t>ENGRO MENOR 758X60X15 MDP - MESA MONTREAL  1</t>
        </is>
      </c>
      <c r="F580" s="2" t="n">
        <v>1</v>
      </c>
      <c r="G580" s="2" t="inlineStr">
        <is>
          <t>peça</t>
        </is>
      </c>
      <c r="H580" s="1" t="n">
        <v>1.1</v>
      </c>
      <c r="I580" s="1" t="n">
        <v>0.09375</v>
      </c>
      <c r="J580" s="2" t="inlineStr">
        <is>
          <t>CORTE</t>
        </is>
      </c>
    </row>
    <row r="581" ht="24" customHeight="1">
      <c r="A581" s="2" t="inlineStr">
        <is>
          <t>SECCIONADORA 10</t>
        </is>
      </c>
      <c r="B581" s="1" t="n">
        <v>20012408</v>
      </c>
      <c r="C581" s="1" t="inlineStr">
        <is>
          <t>Produto simples</t>
        </is>
      </c>
      <c r="D581" s="1" t="n">
        <v>20012408</v>
      </c>
      <c r="E581" s="1" t="inlineStr">
        <is>
          <t>ENGRO MAIOR 1200X60X15 MDP - MESA MONTREAL 1</t>
        </is>
      </c>
      <c r="F581" s="2" t="n">
        <v>1</v>
      </c>
      <c r="G581" s="2" t="inlineStr">
        <is>
          <t>peça</t>
        </is>
      </c>
      <c r="H581" s="1" t="n">
        <v>1.1</v>
      </c>
      <c r="I581" s="1" t="n">
        <v>0.09375</v>
      </c>
      <c r="J581" s="2" t="inlineStr">
        <is>
          <t>CORTE</t>
        </is>
      </c>
    </row>
    <row r="582" ht="24" customHeight="1">
      <c r="A582" s="2" t="inlineStr">
        <is>
          <t>SECCIONADORA 10</t>
        </is>
      </c>
      <c r="B582" s="1" t="n">
        <v>20026002</v>
      </c>
      <c r="C582" s="1" t="inlineStr">
        <is>
          <t>Produto simples</t>
        </is>
      </c>
      <c r="D582" s="1" t="n">
        <v>20026002</v>
      </c>
      <c r="E582" s="1" t="inlineStr">
        <is>
          <t>ENGRO MAIOR 1500X60X15 MDP - MESA MONT 1,50X1</t>
        </is>
      </c>
      <c r="F582" s="2" t="n">
        <v>1</v>
      </c>
      <c r="G582" s="2" t="inlineStr">
        <is>
          <t>peça</t>
        </is>
      </c>
      <c r="H582" s="1" t="n">
        <v>1.1</v>
      </c>
      <c r="I582" s="1" t="n">
        <v>0.09375</v>
      </c>
      <c r="J582" s="2" t="inlineStr">
        <is>
          <t>CORTE</t>
        </is>
      </c>
    </row>
    <row r="583" ht="24" customHeight="1">
      <c r="A583" s="2" t="inlineStr">
        <is>
          <t>SECCIONADORA 10</t>
        </is>
      </c>
      <c r="B583" s="1" t="n">
        <v>20024001</v>
      </c>
      <c r="C583" s="1" t="inlineStr">
        <is>
          <t>Produto simples</t>
        </is>
      </c>
      <c r="D583" s="1" t="n">
        <v>20024001</v>
      </c>
      <c r="E583" s="1" t="inlineStr">
        <is>
          <t>TAMPO 1200X880X15 MDP - MESA MONTREAL 1,20X01</t>
        </is>
      </c>
      <c r="F583" s="2" t="n">
        <v>1</v>
      </c>
      <c r="G583" s="2" t="inlineStr">
        <is>
          <t>peça</t>
        </is>
      </c>
      <c r="H583" s="1" t="n">
        <v>1.1</v>
      </c>
      <c r="I583" s="1" t="n">
        <v>0.09375</v>
      </c>
      <c r="J583" s="2" t="inlineStr">
        <is>
          <t>CORTE</t>
        </is>
      </c>
    </row>
    <row r="584" ht="24" customHeight="1">
      <c r="A584" s="2" t="inlineStr">
        <is>
          <t>SECCIONADORA 10</t>
        </is>
      </c>
      <c r="B584" s="1" t="n">
        <v>20026001</v>
      </c>
      <c r="C584" s="1" t="inlineStr">
        <is>
          <t>Produto simples</t>
        </is>
      </c>
      <c r="D584" s="1" t="n">
        <v>20026001</v>
      </c>
      <c r="E584" s="1" t="inlineStr">
        <is>
          <t>TAMPO 1500X880X15 MDP - MESA MONTREAL 1,50X01</t>
        </is>
      </c>
      <c r="F584" s="2" t="n">
        <v>1</v>
      </c>
      <c r="G584" s="2" t="inlineStr">
        <is>
          <t>peça</t>
        </is>
      </c>
      <c r="H584" s="1" t="n">
        <v>1.1</v>
      </c>
      <c r="I584" s="1" t="n">
        <v>0.09375</v>
      </c>
      <c r="J584" s="2" t="inlineStr">
        <is>
          <t>CORTE</t>
        </is>
      </c>
    </row>
    <row r="585" ht="24" customHeight="1">
      <c r="A585" s="2" t="inlineStr">
        <is>
          <t>SECCIONADORA 10</t>
        </is>
      </c>
      <c r="B585" s="1" t="n">
        <v>20024004</v>
      </c>
      <c r="C585" s="1" t="inlineStr">
        <is>
          <t>Produto simples</t>
        </is>
      </c>
      <c r="D585" s="1" t="n">
        <v>20024004</v>
      </c>
      <c r="E585" s="1" t="inlineStr">
        <is>
          <t>VISTA 750X62X03 MDF MESA MONTREAL                     1</t>
        </is>
      </c>
      <c r="F585" s="2" t="n">
        <v>1</v>
      </c>
      <c r="G585" s="2" t="inlineStr">
        <is>
          <t>peça</t>
        </is>
      </c>
      <c r="H585" s="1" t="n">
        <v>1.1</v>
      </c>
      <c r="I585" s="1" t="n">
        <v>0.09375</v>
      </c>
      <c r="J585" s="2" t="inlineStr">
        <is>
          <t>CORTE</t>
        </is>
      </c>
    </row>
    <row r="586" ht="24" customHeight="1">
      <c r="A586" s="2" t="inlineStr">
        <is>
          <t>SECCIONADORA 10</t>
        </is>
      </c>
      <c r="B586" s="1" t="n">
        <v>20024006</v>
      </c>
      <c r="C586" s="1" t="inlineStr">
        <is>
          <t>Produto simples</t>
        </is>
      </c>
      <c r="D586" s="1" t="n">
        <v>20024006</v>
      </c>
      <c r="E586" s="1" t="inlineStr">
        <is>
          <t>BASE 410X100X12 MDP - MESA MONTREAL                  1</t>
        </is>
      </c>
      <c r="F586" s="2" t="n">
        <v>1</v>
      </c>
      <c r="G586" s="2" t="inlineStr">
        <is>
          <t>peça</t>
        </is>
      </c>
      <c r="H586" s="1" t="n">
        <v>1.1</v>
      </c>
      <c r="I586" s="1" t="n">
        <v>0.09375</v>
      </c>
      <c r="J586" s="2" t="inlineStr">
        <is>
          <t>CORTE</t>
        </is>
      </c>
    </row>
    <row r="587" ht="24" customHeight="1">
      <c r="A587" s="2" t="inlineStr">
        <is>
          <t>SECCIONADORA 10</t>
        </is>
      </c>
      <c r="B587" s="1" t="n">
        <v>20024008</v>
      </c>
      <c r="C587" s="1" t="inlineStr">
        <is>
          <t>Produto simples</t>
        </is>
      </c>
      <c r="D587" s="1" t="n">
        <v>20024008</v>
      </c>
      <c r="E587" s="1" t="inlineStr">
        <is>
          <t>TRAVESSA  270X120X15 MDP - MES MONTREAL 1,20 1</t>
        </is>
      </c>
      <c r="F587" s="2" t="n">
        <v>1</v>
      </c>
      <c r="G587" s="2" t="inlineStr">
        <is>
          <t>peça</t>
        </is>
      </c>
      <c r="H587" s="1" t="n">
        <v>1.1</v>
      </c>
      <c r="I587" s="1" t="n">
        <v>0.09375</v>
      </c>
      <c r="J587" s="2" t="inlineStr">
        <is>
          <t>CORTE</t>
        </is>
      </c>
    </row>
    <row r="588" ht="24" customHeight="1">
      <c r="A588" s="2" t="inlineStr">
        <is>
          <t>SECCIONADORA 10</t>
        </is>
      </c>
      <c r="B588" s="1" t="n">
        <v>20026008</v>
      </c>
      <c r="C588" s="1" t="inlineStr">
        <is>
          <t>Produto simples</t>
        </is>
      </c>
      <c r="D588" s="1" t="n">
        <v>20026008</v>
      </c>
      <c r="E588" s="1" t="inlineStr">
        <is>
          <t>TRAVESSA 690X120X15 MDP - MESA MONTREL 1,50X1</t>
        </is>
      </c>
      <c r="F588" s="2" t="n">
        <v>1</v>
      </c>
      <c r="G588" s="2" t="inlineStr">
        <is>
          <t>peça</t>
        </is>
      </c>
      <c r="H588" s="1" t="n">
        <v>1.1</v>
      </c>
      <c r="I588" s="1" t="n">
        <v>0.09375</v>
      </c>
      <c r="J588" s="2" t="inlineStr">
        <is>
          <t>CORTE</t>
        </is>
      </c>
    </row>
    <row r="589" ht="24" customHeight="1">
      <c r="A589" s="2" t="inlineStr">
        <is>
          <t>SECCIONADORA 10</t>
        </is>
      </c>
      <c r="B589" s="1" t="n">
        <v>20024005</v>
      </c>
      <c r="C589" s="1" t="inlineStr">
        <is>
          <t>Produto simples</t>
        </is>
      </c>
      <c r="D589" s="1" t="n">
        <v>20024005</v>
      </c>
      <c r="E589" s="1" t="inlineStr">
        <is>
          <t>LATERAL INTERNA 750X400X12 MDP - MESA MONTR 1</t>
        </is>
      </c>
      <c r="F589" s="2" t="n">
        <v>1</v>
      </c>
      <c r="G589" s="2" t="inlineStr">
        <is>
          <t>peça</t>
        </is>
      </c>
      <c r="H589" s="1" t="n">
        <v>1.1</v>
      </c>
      <c r="I589" s="1" t="n">
        <v>0.09375</v>
      </c>
      <c r="J589" s="2" t="inlineStr">
        <is>
          <t>CORTE</t>
        </is>
      </c>
    </row>
    <row r="590" ht="24" customHeight="1">
      <c r="A590" s="2" t="inlineStr">
        <is>
          <t>SECCIONADORA 10</t>
        </is>
      </c>
      <c r="B590" s="1" t="n">
        <v>20012409</v>
      </c>
      <c r="C590" s="1" t="inlineStr">
        <is>
          <t>Produto simples</t>
        </is>
      </c>
      <c r="D590" s="1" t="n">
        <v>20012409</v>
      </c>
      <c r="E590" s="1" t="inlineStr">
        <is>
          <t>ENGRO MENOR 802X60X15 MDP - MESA MIAMI           1</t>
        </is>
      </c>
      <c r="F590" s="2" t="n">
        <v>1</v>
      </c>
      <c r="G590" s="2" t="inlineStr">
        <is>
          <t>peça</t>
        </is>
      </c>
      <c r="H590" s="1" t="n">
        <v>1.1</v>
      </c>
      <c r="I590" s="1" t="n">
        <v>0.09375</v>
      </c>
      <c r="J590" s="2" t="inlineStr">
        <is>
          <t>CORTE</t>
        </is>
      </c>
    </row>
    <row r="591" ht="24" customHeight="1">
      <c r="A591" s="2" t="inlineStr">
        <is>
          <t>SECCIONADORA 10</t>
        </is>
      </c>
      <c r="B591" s="1" t="n">
        <v>20013104</v>
      </c>
      <c r="C591" s="1" t="inlineStr">
        <is>
          <t>Produto simples</t>
        </is>
      </c>
      <c r="D591" s="1" t="n">
        <v>20013104</v>
      </c>
      <c r="E591" s="1" t="inlineStr">
        <is>
          <t>ENGRO MAIOR 1246X60X15 MDP - MESA MIAMI 1,37X1</t>
        </is>
      </c>
      <c r="F591" s="2" t="n">
        <v>1</v>
      </c>
      <c r="G591" s="2" t="inlineStr">
        <is>
          <t>peça</t>
        </is>
      </c>
      <c r="H591" s="1" t="n">
        <v>1.1</v>
      </c>
      <c r="I591" s="1" t="n">
        <v>0.09375</v>
      </c>
      <c r="J591" s="2" t="inlineStr">
        <is>
          <t>CORTE</t>
        </is>
      </c>
    </row>
    <row r="592" ht="24" customHeight="1">
      <c r="A592" s="2" t="inlineStr">
        <is>
          <t>SECCIONADORA 10</t>
        </is>
      </c>
      <c r="B592" s="1" t="n">
        <v>20013105</v>
      </c>
      <c r="C592" s="1" t="inlineStr">
        <is>
          <t>Produto simples</t>
        </is>
      </c>
      <c r="D592" s="1" t="n">
        <v>20013105</v>
      </c>
      <c r="E592" s="1" t="inlineStr">
        <is>
          <t>EXCLUIR                                                                             1</t>
        </is>
      </c>
      <c r="F592" s="2" t="n">
        <v>1</v>
      </c>
      <c r="G592" s="2" t="inlineStr">
        <is>
          <t>peça</t>
        </is>
      </c>
      <c r="H592" s="1" t="n">
        <v>1.1</v>
      </c>
      <c r="I592" s="1" t="n">
        <v>0.09375</v>
      </c>
      <c r="J592" s="2" t="inlineStr">
        <is>
          <t>CORTE</t>
        </is>
      </c>
    </row>
    <row r="593" ht="24" customHeight="1">
      <c r="A593" s="2" t="inlineStr">
        <is>
          <t>SECCIONADORA 10</t>
        </is>
      </c>
      <c r="B593" s="1" t="n">
        <v>20012405</v>
      </c>
      <c r="C593" s="1" t="inlineStr">
        <is>
          <t>Produto simples</t>
        </is>
      </c>
      <c r="D593" s="1" t="n">
        <v>20012405</v>
      </c>
      <c r="E593" s="1" t="inlineStr">
        <is>
          <t>(2) TRAVESSA MAIOR 1030X100X15 MDP-MESA MIAM1</t>
        </is>
      </c>
      <c r="F593" s="2" t="n">
        <v>1</v>
      </c>
      <c r="G593" s="2" t="inlineStr">
        <is>
          <t>peça</t>
        </is>
      </c>
      <c r="H593" s="1" t="n">
        <v>1.1</v>
      </c>
      <c r="I593" s="1" t="n">
        <v>0.09375</v>
      </c>
      <c r="J593" s="2" t="inlineStr">
        <is>
          <t>CORTE</t>
        </is>
      </c>
    </row>
    <row r="594" ht="24" customHeight="1">
      <c r="A594" s="2" t="inlineStr">
        <is>
          <t>SECCIONADORA 10</t>
        </is>
      </c>
      <c r="B594" s="1" t="n">
        <v>20013106</v>
      </c>
      <c r="C594" s="1" t="inlineStr">
        <is>
          <t>Produto simples</t>
        </is>
      </c>
      <c r="D594" s="1" t="n">
        <v>20013106</v>
      </c>
      <c r="E594" s="1" t="inlineStr">
        <is>
          <t>(2)TRAV.MAIOR 1210X100X15 MDP-MESA MIAMI 1,37X1</t>
        </is>
      </c>
      <c r="F594" s="2" t="n">
        <v>1</v>
      </c>
      <c r="G594" s="2" t="inlineStr">
        <is>
          <t>peça</t>
        </is>
      </c>
      <c r="H594" s="1" t="n">
        <v>1.1</v>
      </c>
      <c r="I594" s="1" t="n">
        <v>0.09375</v>
      </c>
      <c r="J594" s="2" t="inlineStr">
        <is>
          <t>CORTE</t>
        </is>
      </c>
    </row>
    <row r="595" ht="24" customHeight="1">
      <c r="A595" s="2" t="inlineStr">
        <is>
          <t>SECCIONADORA 10</t>
        </is>
      </c>
      <c r="B595" s="1" t="n">
        <v>20013107</v>
      </c>
      <c r="C595" s="1" t="inlineStr">
        <is>
          <t>Produto simples</t>
        </is>
      </c>
      <c r="D595" s="1" t="n">
        <v>20013107</v>
      </c>
      <c r="E595" s="1" t="inlineStr">
        <is>
          <t>(3) TRAV.MENOR 610X100X15 MDP-MESA MIAMI 1,37 1</t>
        </is>
      </c>
      <c r="F595" s="2" t="n">
        <v>1</v>
      </c>
      <c r="G595" s="2" t="inlineStr">
        <is>
          <t>peça</t>
        </is>
      </c>
      <c r="H595" s="1" t="n">
        <v>1.1</v>
      </c>
      <c r="I595" s="1" t="n">
        <v>0.09375</v>
      </c>
      <c r="J595" s="2" t="inlineStr">
        <is>
          <t>CORTE</t>
        </is>
      </c>
    </row>
    <row r="596" ht="24" customHeight="1">
      <c r="A596" s="2" t="inlineStr">
        <is>
          <t>SECCIONADORA 10</t>
        </is>
      </c>
      <c r="B596" s="1" t="n">
        <v>20012404</v>
      </c>
      <c r="C596" s="1" t="inlineStr">
        <is>
          <t>Produto simples</t>
        </is>
      </c>
      <c r="D596" s="1" t="n">
        <v>20012404</v>
      </c>
      <c r="E596" s="1" t="inlineStr">
        <is>
          <t>TAMPO 1202X802X12 MDP - MESA MIAMI 1,20              1</t>
        </is>
      </c>
      <c r="F596" s="2" t="n">
        <v>1</v>
      </c>
      <c r="G596" s="2" t="inlineStr">
        <is>
          <t>peça</t>
        </is>
      </c>
      <c r="H596" s="1" t="n">
        <v>1.1</v>
      </c>
      <c r="I596" s="1" t="n">
        <v>0.09375</v>
      </c>
      <c r="J596" s="2" t="inlineStr">
        <is>
          <t>CORTE</t>
        </is>
      </c>
    </row>
    <row r="597" ht="24" customHeight="1">
      <c r="A597" s="2" t="inlineStr">
        <is>
          <t>SECCIONADORA 10</t>
        </is>
      </c>
      <c r="B597" s="1" t="n">
        <v>20013101</v>
      </c>
      <c r="C597" s="1" t="inlineStr">
        <is>
          <t>Produto simples</t>
        </is>
      </c>
      <c r="D597" s="1" t="n">
        <v>20013101</v>
      </c>
      <c r="E597" s="1" t="inlineStr">
        <is>
          <t>TAMPO 1368X802X12 MDP - MESA MIAMI 1,37X0,80     1</t>
        </is>
      </c>
      <c r="F597" s="2" t="n">
        <v>1</v>
      </c>
      <c r="G597" s="2" t="inlineStr">
        <is>
          <t>peça</t>
        </is>
      </c>
      <c r="H597" s="1" t="n">
        <v>1.1</v>
      </c>
      <c r="I597" s="1" t="n">
        <v>0.09375</v>
      </c>
      <c r="J597" s="2" t="inlineStr">
        <is>
          <t>CORTE</t>
        </is>
      </c>
    </row>
    <row r="598" ht="24" customHeight="1">
      <c r="A598" s="2" t="inlineStr">
        <is>
          <t>SECCIONADORA 10</t>
        </is>
      </c>
      <c r="B598" s="1" t="n">
        <v>30090001</v>
      </c>
      <c r="C598" s="1" t="inlineStr">
        <is>
          <t>Produto simples</t>
        </is>
      </c>
      <c r="D598" s="1" t="n">
        <v>30090001</v>
      </c>
      <c r="E598" s="1" t="inlineStr">
        <is>
          <t>PE 770X90X25 MDF - MESA RAVENA                              1</t>
        </is>
      </c>
      <c r="F598" s="2" t="n">
        <v>1</v>
      </c>
      <c r="G598" s="2" t="inlineStr">
        <is>
          <t>peça</t>
        </is>
      </c>
      <c r="H598" s="1" t="n">
        <v>1.1</v>
      </c>
      <c r="I598" s="1" t="n">
        <v>0.09375</v>
      </c>
      <c r="J598" s="2" t="inlineStr">
        <is>
          <t>CORTE</t>
        </is>
      </c>
    </row>
    <row r="599" ht="24" customHeight="1">
      <c r="A599" s="2" t="inlineStr">
        <is>
          <t>SECCIONADORA 10</t>
        </is>
      </c>
      <c r="B599" s="1" t="n">
        <v>30096002</v>
      </c>
      <c r="C599" s="1" t="inlineStr">
        <is>
          <t>Produto simples</t>
        </is>
      </c>
      <c r="D599" s="1" t="n">
        <v>30096002</v>
      </c>
      <c r="E599" s="1" t="inlineStr">
        <is>
          <t>TRAV CENTRAL 1010X90X25 MDF - RAVENA 1,60X0,9 1</t>
        </is>
      </c>
      <c r="F599" s="2" t="n">
        <v>1</v>
      </c>
      <c r="G599" s="2" t="inlineStr">
        <is>
          <t>peça</t>
        </is>
      </c>
      <c r="H599" s="1" t="n">
        <v>1.1</v>
      </c>
      <c r="I599" s="1" t="n">
        <v>0.09375</v>
      </c>
      <c r="J599" s="2" t="inlineStr">
        <is>
          <t>CORTE</t>
        </is>
      </c>
    </row>
    <row r="600" ht="24" customHeight="1">
      <c r="A600" s="2" t="inlineStr">
        <is>
          <t>SECCIONADORA 10</t>
        </is>
      </c>
      <c r="B600" s="1" t="n">
        <v>30096003</v>
      </c>
      <c r="C600" s="1" t="inlineStr">
        <is>
          <t>Produto simples</t>
        </is>
      </c>
      <c r="D600" s="1" t="n">
        <v>30096003</v>
      </c>
      <c r="E600" s="1" t="inlineStr">
        <is>
          <t>TRAV SUPERIOR 880X90X25 MDF-MESA RAVENA 1,6 1</t>
        </is>
      </c>
      <c r="F600" s="2" t="n">
        <v>1</v>
      </c>
      <c r="G600" s="2" t="inlineStr">
        <is>
          <t>peça</t>
        </is>
      </c>
      <c r="H600" s="1" t="n">
        <v>1.1</v>
      </c>
      <c r="I600" s="1" t="n">
        <v>0.09375</v>
      </c>
      <c r="J600" s="2" t="inlineStr">
        <is>
          <t>CORTE</t>
        </is>
      </c>
    </row>
    <row r="601" ht="24" customHeight="1">
      <c r="A601" s="2" t="inlineStr">
        <is>
          <t>SECCIONADORA 10</t>
        </is>
      </c>
      <c r="B601" s="1" t="n">
        <v>30090003</v>
      </c>
      <c r="C601" s="1" t="inlineStr">
        <is>
          <t>Produto simples</t>
        </is>
      </c>
      <c r="D601" s="1" t="n">
        <v>30090003</v>
      </c>
      <c r="E601" s="1" t="inlineStr">
        <is>
          <t>TRAVESSA 220 (450)X90X25 MDF-MESA RAVENA 0,901</t>
        </is>
      </c>
      <c r="F601" s="2" t="n">
        <v>1</v>
      </c>
      <c r="G601" s="2" t="inlineStr">
        <is>
          <t>peça</t>
        </is>
      </c>
      <c r="H601" s="1" t="n">
        <v>1.1</v>
      </c>
      <c r="I601" s="1" t="n">
        <v>0.09375</v>
      </c>
      <c r="J601" s="2" t="inlineStr">
        <is>
          <t>CORTE</t>
        </is>
      </c>
    </row>
    <row r="602" ht="24" customHeight="1">
      <c r="A602" s="2" t="inlineStr">
        <is>
          <t>SECCIONADORA 10</t>
        </is>
      </c>
      <c r="B602" s="1" t="n">
        <v>30090002</v>
      </c>
      <c r="C602" s="1" t="inlineStr">
        <is>
          <t>Produto simples</t>
        </is>
      </c>
      <c r="D602" s="1" t="n">
        <v>30090002</v>
      </c>
      <c r="E602" s="1" t="inlineStr">
        <is>
          <t>TRAVESSA INFERIOR 350X90X25 MDF-MESA RAVEN  1</t>
        </is>
      </c>
      <c r="F602" s="2" t="n">
        <v>1</v>
      </c>
      <c r="G602" s="2" t="inlineStr">
        <is>
          <t>peça</t>
        </is>
      </c>
      <c r="H602" s="1" t="n">
        <v>1.1</v>
      </c>
      <c r="I602" s="1" t="n">
        <v>0.09375</v>
      </c>
      <c r="J602" s="2" t="inlineStr">
        <is>
          <t>CORTE</t>
        </is>
      </c>
    </row>
    <row r="603" ht="24" customHeight="1">
      <c r="A603" s="2" t="inlineStr">
        <is>
          <t>SECCIONADORA 10</t>
        </is>
      </c>
      <c r="B603" s="1" t="n">
        <v>30090004</v>
      </c>
      <c r="C603" s="1" t="inlineStr">
        <is>
          <t>Produto simples</t>
        </is>
      </c>
      <c r="D603" s="1" t="n">
        <v>30090004</v>
      </c>
      <c r="E603" s="1" t="inlineStr">
        <is>
          <t>TRAVESSA INTERM 350X90X25 MDF-MESA RAVENA   1</t>
        </is>
      </c>
      <c r="F603" s="2" t="n">
        <v>1</v>
      </c>
      <c r="G603" s="2" t="inlineStr">
        <is>
          <t>peça</t>
        </is>
      </c>
      <c r="H603" s="1" t="n">
        <v>1.1</v>
      </c>
      <c r="I603" s="1" t="n">
        <v>0.09375</v>
      </c>
      <c r="J603" s="2" t="inlineStr">
        <is>
          <t>CORTE</t>
        </is>
      </c>
    </row>
    <row r="604" ht="24" customHeight="1">
      <c r="A604" s="2" t="inlineStr">
        <is>
          <t>SECCIONADORA 10</t>
        </is>
      </c>
      <c r="B604" s="1" t="n">
        <v>30009602</v>
      </c>
      <c r="C604" s="1" t="inlineStr">
        <is>
          <t>Produto simples</t>
        </is>
      </c>
      <c r="D604" s="1" t="n">
        <v>30009602</v>
      </c>
      <c r="E604" s="1" t="inlineStr">
        <is>
          <t>PES FRONTAL 480X80 (125)X25 MDF - CADEIRA          1</t>
        </is>
      </c>
      <c r="F604" s="2" t="n">
        <v>1</v>
      </c>
      <c r="G604" s="2" t="inlineStr">
        <is>
          <t>peça</t>
        </is>
      </c>
      <c r="H604" s="1" t="n">
        <v>1.1</v>
      </c>
      <c r="I604" s="1" t="n">
        <v>0.09375</v>
      </c>
      <c r="J604" s="2" t="inlineStr">
        <is>
          <t>CORTE</t>
        </is>
      </c>
    </row>
    <row r="605" ht="24" customHeight="1">
      <c r="A605" s="2" t="inlineStr">
        <is>
          <t>SECCIONADORA 10</t>
        </is>
      </c>
      <c r="B605" s="1" t="n">
        <v>30006001</v>
      </c>
      <c r="C605" s="1" t="inlineStr">
        <is>
          <t>Produto simples</t>
        </is>
      </c>
      <c r="D605" s="1" t="n">
        <v>30006001</v>
      </c>
      <c r="E605" s="1" t="inlineStr">
        <is>
          <t>TRAVESSA DOS PES SUP.325X70X18 MDF - CADEIRA1</t>
        </is>
      </c>
      <c r="F605" s="2" t="n">
        <v>1</v>
      </c>
      <c r="G605" s="2" t="inlineStr">
        <is>
          <t>peça</t>
        </is>
      </c>
      <c r="H605" s="1" t="n">
        <v>1.1</v>
      </c>
      <c r="I605" s="1" t="n">
        <v>0.09375</v>
      </c>
      <c r="J605" s="2" t="inlineStr">
        <is>
          <t>CORTE</t>
        </is>
      </c>
    </row>
    <row r="606" ht="24" customHeight="1">
      <c r="A606" s="2" t="inlineStr">
        <is>
          <t>SECCIONADORA 10</t>
        </is>
      </c>
      <c r="B606" s="1" t="n">
        <v>30009607</v>
      </c>
      <c r="C606" s="1" t="inlineStr">
        <is>
          <t>Produto simples</t>
        </is>
      </c>
      <c r="D606" s="1" t="n">
        <v>30009607</v>
      </c>
      <c r="E606" s="1" t="inlineStr">
        <is>
          <t>TRAV. PES PINTADA INF.325X70X18 MDF-CADEIRA</t>
        </is>
      </c>
      <c r="F606" s="2" t="n">
        <v>1</v>
      </c>
      <c r="G606" s="2" t="inlineStr">
        <is>
          <t>peça</t>
        </is>
      </c>
      <c r="H606" s="1" t="n">
        <v>1.1</v>
      </c>
      <c r="I606" s="1" t="n">
        <v>0.09375</v>
      </c>
      <c r="J606" s="2" t="inlineStr">
        <is>
          <t>CORTE</t>
        </is>
      </c>
    </row>
    <row r="607" ht="24" customHeight="1">
      <c r="A607" s="2" t="inlineStr">
        <is>
          <t>SECCIONADORA 10</t>
        </is>
      </c>
      <c r="B607" s="1" t="n">
        <v>30002002</v>
      </c>
      <c r="C607" s="1" t="inlineStr">
        <is>
          <t>Produto simples</t>
        </is>
      </c>
      <c r="D607" s="1" t="n">
        <v>30002002</v>
      </c>
      <c r="E607" s="1" t="inlineStr">
        <is>
          <t>TRAVESSA INF.ASS 350X97X18 MDF-CADEIRA</t>
        </is>
      </c>
      <c r="F607" s="2" t="n">
        <v>1</v>
      </c>
      <c r="G607" s="2" t="inlineStr">
        <is>
          <t>peça</t>
        </is>
      </c>
      <c r="H607" s="1" t="n">
        <v>1.1</v>
      </c>
      <c r="I607" s="1" t="n">
        <v>0.09375</v>
      </c>
      <c r="J607" s="2" t="inlineStr">
        <is>
          <t>CORTE</t>
        </is>
      </c>
    </row>
    <row r="608" ht="24" customHeight="1">
      <c r="A608" s="2" t="inlineStr">
        <is>
          <t>SECCIONADORA 10</t>
        </is>
      </c>
      <c r="B608" s="1" t="n">
        <v>30003502</v>
      </c>
      <c r="C608" s="1" t="inlineStr">
        <is>
          <t>Produto simples</t>
        </is>
      </c>
      <c r="D608" s="1" t="n">
        <v>30003502</v>
      </c>
      <c r="E608" s="1" t="inlineStr">
        <is>
          <t>TRAVESSA INFERIOR 400X70X18 MDF CADEIRA</t>
        </is>
      </c>
      <c r="F608" s="2" t="n">
        <v>1</v>
      </c>
      <c r="G608" s="2" t="inlineStr">
        <is>
          <t>peça</t>
        </is>
      </c>
      <c r="H608" s="1" t="n">
        <v>1.1</v>
      </c>
      <c r="I608" s="1" t="n">
        <v>0.09375</v>
      </c>
      <c r="J608" s="2" t="inlineStr">
        <is>
          <t>CORTE</t>
        </is>
      </c>
    </row>
    <row r="609" ht="24" customHeight="1">
      <c r="A609" s="2" t="inlineStr">
        <is>
          <t>SECCIONADORA 10</t>
        </is>
      </c>
      <c r="B609" s="1" t="n">
        <v>30008001</v>
      </c>
      <c r="C609" s="1" t="inlineStr">
        <is>
          <t>Produto simples</t>
        </is>
      </c>
      <c r="D609" s="1" t="n">
        <v>30008001</v>
      </c>
      <c r="E609" s="1" t="inlineStr">
        <is>
          <t>TRAV DO ASSENTO 400X97X18 MDF - CADEIRA</t>
        </is>
      </c>
      <c r="F609" s="2" t="n">
        <v>1</v>
      </c>
      <c r="G609" s="2" t="inlineStr">
        <is>
          <t>peça</t>
        </is>
      </c>
      <c r="H609" s="1" t="n">
        <v>1.1</v>
      </c>
      <c r="I609" s="1" t="n">
        <v>0.09375</v>
      </c>
      <c r="J609" s="2" t="inlineStr">
        <is>
          <t>CORTE</t>
        </is>
      </c>
    </row>
    <row r="610" ht="24" customHeight="1">
      <c r="A610" s="2" t="inlineStr">
        <is>
          <t>SECCIONADORA 10</t>
        </is>
      </c>
      <c r="B610" s="1" t="n">
        <v>30004005</v>
      </c>
      <c r="C610" s="1" t="inlineStr">
        <is>
          <t>Produto simples</t>
        </is>
      </c>
      <c r="D610" s="1" t="n">
        <v>30004005</v>
      </c>
      <c r="E610" s="1" t="inlineStr">
        <is>
          <t>TRAVESSA ASSENTO INT. 335X70X18 MDF - CADEIRA1</t>
        </is>
      </c>
      <c r="F610" s="2" t="n">
        <v>1</v>
      </c>
      <c r="G610" s="2" t="inlineStr">
        <is>
          <t>peça</t>
        </is>
      </c>
      <c r="H610" s="1" t="n">
        <v>1.1</v>
      </c>
      <c r="I610" s="1" t="n">
        <v>0.09375</v>
      </c>
      <c r="J610" s="2" t="inlineStr">
        <is>
          <t>CORTE</t>
        </is>
      </c>
    </row>
    <row r="611" ht="24" customHeight="1">
      <c r="A611" s="2" t="inlineStr">
        <is>
          <t>SECCIONADORA 10</t>
        </is>
      </c>
      <c r="B611" s="1" t="n">
        <v>30004003</v>
      </c>
      <c r="C611" s="1" t="inlineStr">
        <is>
          <t>Produto simples</t>
        </is>
      </c>
      <c r="D611" s="1" t="n">
        <v>30004003</v>
      </c>
      <c r="E611" s="1" t="inlineStr">
        <is>
          <t>TRAVESSA INFERIOR 335X70X18 MDF - CADEIRA       1</t>
        </is>
      </c>
      <c r="F611" s="2" t="n">
        <v>1</v>
      </c>
      <c r="G611" s="2" t="inlineStr">
        <is>
          <t>peça</t>
        </is>
      </c>
      <c r="H611" s="1" t="n">
        <v>1.1</v>
      </c>
      <c r="I611" s="1" t="n">
        <v>0.09375</v>
      </c>
      <c r="J611" s="2" t="inlineStr">
        <is>
          <t>CORTE</t>
        </is>
      </c>
    </row>
    <row r="612" ht="24" customHeight="1">
      <c r="A612" s="2" t="inlineStr">
        <is>
          <t>SECCIONADORA 10</t>
        </is>
      </c>
      <c r="B612" s="1" t="n">
        <v>30004004</v>
      </c>
      <c r="C612" s="1" t="inlineStr">
        <is>
          <t>Produto simples</t>
        </is>
      </c>
      <c r="D612" s="1" t="n">
        <v>30004004</v>
      </c>
      <c r="E612" s="1" t="inlineStr">
        <is>
          <t>TRAVESSA SUP.FRONTAL 335X70X18 MDF - CADEIR  1</t>
        </is>
      </c>
      <c r="F612" s="2" t="n">
        <v>1</v>
      </c>
      <c r="G612" s="2" t="inlineStr">
        <is>
          <t>peça</t>
        </is>
      </c>
      <c r="H612" s="1" t="n">
        <v>1.1</v>
      </c>
      <c r="I612" s="1" t="n">
        <v>0.09375</v>
      </c>
      <c r="J612" s="2" t="inlineStr">
        <is>
          <t>CORTE</t>
        </is>
      </c>
    </row>
    <row r="613" ht="24" customHeight="1">
      <c r="A613" s="2" t="inlineStr">
        <is>
          <t>SECCIONADORA 10</t>
        </is>
      </c>
      <c r="B613" s="1" t="n">
        <v>30004002</v>
      </c>
      <c r="C613" s="1" t="inlineStr">
        <is>
          <t>Produto simples</t>
        </is>
      </c>
      <c r="D613" s="1" t="n">
        <v>30004002</v>
      </c>
      <c r="E613" s="1" t="inlineStr">
        <is>
          <t>TRAVESSA MENOR SUP. 335X40 (84)X18 MDF - CADE1</t>
        </is>
      </c>
      <c r="F613" s="2" t="n">
        <v>1</v>
      </c>
      <c r="G613" s="2" t="inlineStr">
        <is>
          <t>peça</t>
        </is>
      </c>
      <c r="H613" s="1" t="n">
        <v>1.1</v>
      </c>
      <c r="I613" s="1" t="n">
        <v>0.09375</v>
      </c>
      <c r="J613" s="2" t="inlineStr">
        <is>
          <t>CORTE</t>
        </is>
      </c>
    </row>
    <row r="614" ht="24" customHeight="1">
      <c r="A614" s="2" t="inlineStr">
        <is>
          <t>SECCIONADORA 10</t>
        </is>
      </c>
      <c r="B614" s="1" t="n">
        <v>30002205</v>
      </c>
      <c r="C614" s="1" t="inlineStr">
        <is>
          <t>Produto simples</t>
        </is>
      </c>
      <c r="D614" s="1" t="n">
        <v>30002205</v>
      </c>
      <c r="E614" s="1" t="inlineStr">
        <is>
          <t>FUNDO 515X345X03 MDF - CADEIRA MIAMI                  1</t>
        </is>
      </c>
      <c r="F614" s="2" t="n">
        <v>1</v>
      </c>
      <c r="G614" s="2" t="inlineStr">
        <is>
          <t>peça</t>
        </is>
      </c>
      <c r="H614" s="1" t="n">
        <v>1.1</v>
      </c>
      <c r="I614" s="1" t="n">
        <v>0.09375</v>
      </c>
      <c r="J614" s="2" t="inlineStr">
        <is>
          <t>CORTE</t>
        </is>
      </c>
    </row>
    <row r="615" ht="24" customHeight="1">
      <c r="A615" s="2" t="inlineStr">
        <is>
          <t>SECCIONADORA 10</t>
        </is>
      </c>
      <c r="B615" s="1" t="n">
        <v>30006009</v>
      </c>
      <c r="C615" s="1" t="inlineStr">
        <is>
          <t>Produto simples</t>
        </is>
      </c>
      <c r="D615" s="1" t="n">
        <v>30006009</v>
      </c>
      <c r="E615" s="1" t="inlineStr">
        <is>
          <t>FUNDO 505X150X03 MDF - CADEIRA SIENA                  1</t>
        </is>
      </c>
      <c r="F615" s="2" t="n">
        <v>1</v>
      </c>
      <c r="G615" s="2" t="inlineStr">
        <is>
          <t>peça</t>
        </is>
      </c>
      <c r="H615" s="1" t="n">
        <v>1.1</v>
      </c>
      <c r="I615" s="1" t="n">
        <v>0.09375</v>
      </c>
      <c r="J615" s="2" t="inlineStr">
        <is>
          <t>CORTE</t>
        </is>
      </c>
    </row>
    <row r="616" ht="24" customHeight="1">
      <c r="A616" s="2" t="inlineStr">
        <is>
          <t>SECCIONADORA 10</t>
        </is>
      </c>
      <c r="B616" s="1" t="n">
        <v>30006002</v>
      </c>
      <c r="C616" s="1" t="inlineStr">
        <is>
          <t>Produto simples</t>
        </is>
      </c>
      <c r="D616" s="1" t="n">
        <v>30006002</v>
      </c>
      <c r="E616" s="1" t="inlineStr">
        <is>
          <t>TRAVESSA USINADA 390X45X18 MDF - CADEIRA SIE  1</t>
        </is>
      </c>
      <c r="F616" s="2" t="n">
        <v>1</v>
      </c>
      <c r="G616" s="2" t="inlineStr">
        <is>
          <t>peça</t>
        </is>
      </c>
      <c r="H616" s="1" t="n">
        <v>1.1</v>
      </c>
      <c r="I616" s="1" t="n">
        <v>0.09375</v>
      </c>
      <c r="J616" s="2" t="inlineStr">
        <is>
          <t>CORTE</t>
        </is>
      </c>
    </row>
    <row r="617" ht="24" customHeight="1">
      <c r="A617" s="2" t="inlineStr">
        <is>
          <t>SECCIONADORA 10</t>
        </is>
      </c>
      <c r="B617" s="1" t="n">
        <v>30006007</v>
      </c>
      <c r="C617" s="1" t="inlineStr">
        <is>
          <t>Produto simples</t>
        </is>
      </c>
      <c r="D617" s="1" t="n">
        <v>30006007</v>
      </c>
      <c r="E617" s="1" t="inlineStr">
        <is>
          <t>PES 450X80 (145)X25 MDF - CADEIRA                            1</t>
        </is>
      </c>
      <c r="F617" s="2" t="n">
        <v>1</v>
      </c>
      <c r="G617" s="2" t="inlineStr">
        <is>
          <t>peça</t>
        </is>
      </c>
      <c r="H617" s="1" t="n">
        <v>1.1</v>
      </c>
      <c r="I617" s="1" t="n">
        <v>0.09375</v>
      </c>
      <c r="J617" s="2" t="inlineStr">
        <is>
          <t>CORTE</t>
        </is>
      </c>
    </row>
    <row r="618" ht="24" customHeight="1">
      <c r="A618" s="2" t="inlineStr">
        <is>
          <t>SECCIONADORA 10</t>
        </is>
      </c>
      <c r="B618" s="1" t="n">
        <v>30003508</v>
      </c>
      <c r="C618" s="1" t="inlineStr">
        <is>
          <t>Produto simples</t>
        </is>
      </c>
      <c r="D618" s="1" t="n">
        <v>30003508</v>
      </c>
      <c r="E618" s="1" t="inlineStr">
        <is>
          <t>TRAVESSA ASSENTO 400X70X18 MDF CADEIRA MON1</t>
        </is>
      </c>
      <c r="F618" s="2" t="n">
        <v>1</v>
      </c>
      <c r="G618" s="2" t="inlineStr">
        <is>
          <t>peça</t>
        </is>
      </c>
      <c r="H618" s="1" t="n">
        <v>1.1</v>
      </c>
      <c r="I618" s="1" t="n">
        <v>0.09375</v>
      </c>
      <c r="J618" s="2" t="inlineStr">
        <is>
          <t>CORTE</t>
        </is>
      </c>
    </row>
    <row r="619" ht="24" customHeight="1">
      <c r="A619" s="2" t="inlineStr">
        <is>
          <t>SECCIONADORA 10</t>
        </is>
      </c>
      <c r="B619" s="1" t="n">
        <v>30006201</v>
      </c>
      <c r="C619" s="1" t="inlineStr">
        <is>
          <t>Produto simples</t>
        </is>
      </c>
      <c r="D619" s="1" t="n">
        <v>30006201</v>
      </c>
      <c r="E619" s="1" t="inlineStr">
        <is>
          <t>ESPALDAR 405X45X25 MDF - CADEIRA SIENA/FLORE 1</t>
        </is>
      </c>
      <c r="F619" s="2" t="n">
        <v>1</v>
      </c>
      <c r="G619" s="2" t="inlineStr">
        <is>
          <t>peça</t>
        </is>
      </c>
      <c r="H619" s="1" t="n">
        <v>1.1</v>
      </c>
      <c r="I619" s="1" t="n">
        <v>0.09375</v>
      </c>
      <c r="J619" s="2" t="inlineStr">
        <is>
          <t>CORTE</t>
        </is>
      </c>
    </row>
    <row r="620" ht="24" customHeight="1">
      <c r="A620" s="2" t="inlineStr">
        <is>
          <t>SECCIONADORA 10</t>
        </is>
      </c>
      <c r="B620" s="1" t="n">
        <v>30009604</v>
      </c>
      <c r="C620" s="1" t="inlineStr">
        <is>
          <t>Produto simples</t>
        </is>
      </c>
      <c r="D620" s="1" t="n">
        <v>30009604</v>
      </c>
      <c r="E620" s="1" t="inlineStr">
        <is>
          <t>ESPALDAR 405X45 (540)X25 MDF - CADEIRA RAVENA1</t>
        </is>
      </c>
      <c r="F620" s="2" t="n">
        <v>1</v>
      </c>
      <c r="G620" s="2" t="inlineStr">
        <is>
          <t>peça</t>
        </is>
      </c>
      <c r="H620" s="1" t="n">
        <v>1.1</v>
      </c>
      <c r="I620" s="1" t="n">
        <v>0.09375</v>
      </c>
      <c r="J620" s="2" t="inlineStr">
        <is>
          <t>CORTE</t>
        </is>
      </c>
    </row>
    <row r="621" ht="24" customHeight="1">
      <c r="A621" s="2" t="inlineStr">
        <is>
          <t>SECCIONADORA 10</t>
        </is>
      </c>
      <c r="B621" s="1" t="n">
        <v>30004513</v>
      </c>
      <c r="C621" s="1" t="inlineStr">
        <is>
          <t>Produto simples</t>
        </is>
      </c>
      <c r="D621" s="1" t="n">
        <v>30004513</v>
      </c>
      <c r="E621" s="1" t="inlineStr">
        <is>
          <t>TRAVESSA SUP.FRONTAL 350X70X18 MDF - CADEIR  1</t>
        </is>
      </c>
      <c r="F621" s="2" t="n">
        <v>1</v>
      </c>
      <c r="G621" s="2" t="inlineStr">
        <is>
          <t>peça</t>
        </is>
      </c>
      <c r="H621" s="1" t="n">
        <v>1.1</v>
      </c>
      <c r="I621" s="1" t="n">
        <v>0.09375</v>
      </c>
      <c r="J621" s="2" t="inlineStr">
        <is>
          <t>CORTE</t>
        </is>
      </c>
    </row>
    <row r="622" ht="24" customHeight="1">
      <c r="A622" s="2" t="inlineStr">
        <is>
          <t>SECCIONADORA 10</t>
        </is>
      </c>
      <c r="B622" s="1" t="n">
        <v>30004516</v>
      </c>
      <c r="C622" s="1" t="inlineStr">
        <is>
          <t>Produto simples</t>
        </is>
      </c>
      <c r="D622" s="1" t="n">
        <v>30004516</v>
      </c>
      <c r="E622" s="1" t="inlineStr">
        <is>
          <t>TRAV.SUP.MENOR 350X70X18 MDF -CADEIRA PARIS 1</t>
        </is>
      </c>
      <c r="F622" s="2" t="n">
        <v>1</v>
      </c>
      <c r="G622" s="2" t="inlineStr">
        <is>
          <t>peça</t>
        </is>
      </c>
      <c r="H622" s="1" t="n">
        <v>1.1</v>
      </c>
      <c r="I622" s="1" t="n">
        <v>0.09375</v>
      </c>
      <c r="J622" s="2" t="inlineStr">
        <is>
          <t>CORTE</t>
        </is>
      </c>
    </row>
    <row r="623" ht="24" customHeight="1">
      <c r="A623" s="2" t="inlineStr">
        <is>
          <t>SECCIONADORA 10</t>
        </is>
      </c>
      <c r="B623" s="1" t="n">
        <v>30004514</v>
      </c>
      <c r="C623" s="1" t="inlineStr">
        <is>
          <t>Produto simples</t>
        </is>
      </c>
      <c r="D623" s="1" t="n">
        <v>30004514</v>
      </c>
      <c r="E623" s="1" t="inlineStr">
        <is>
          <t>TRAVESSA INFERIOR 350X70X25 MDF - CADEIRA       1</t>
        </is>
      </c>
      <c r="F623" s="2" t="n">
        <v>1</v>
      </c>
      <c r="G623" s="2" t="inlineStr">
        <is>
          <t>peça</t>
        </is>
      </c>
      <c r="H623" s="1" t="n">
        <v>1.1</v>
      </c>
      <c r="I623" s="1" t="n">
        <v>0.09375</v>
      </c>
      <c r="J623" s="2" t="inlineStr">
        <is>
          <t>CORTE</t>
        </is>
      </c>
    </row>
    <row r="624" ht="24" customHeight="1">
      <c r="A624" s="2" t="inlineStr">
        <is>
          <t>SECCIONADORA 10</t>
        </is>
      </c>
      <c r="B624" s="1" t="n">
        <v>30004515</v>
      </c>
      <c r="C624" s="1" t="inlineStr">
        <is>
          <t>Produto simples</t>
        </is>
      </c>
      <c r="D624" s="1" t="n">
        <v>30004515</v>
      </c>
      <c r="E624" s="1" t="inlineStr">
        <is>
          <t>TRV.ASSENTO INTERM 350X70X18 MDF-CADEIRA PA 1</t>
        </is>
      </c>
      <c r="F624" s="2" t="n">
        <v>1</v>
      </c>
      <c r="G624" s="2" t="inlineStr">
        <is>
          <t>peça</t>
        </is>
      </c>
      <c r="H624" s="1" t="n">
        <v>1.1</v>
      </c>
      <c r="I624" s="1" t="n">
        <v>0.09375</v>
      </c>
      <c r="J624" s="2" t="inlineStr">
        <is>
          <t>CORTE</t>
        </is>
      </c>
    </row>
    <row r="625" ht="24" customHeight="1">
      <c r="A625" s="2" t="inlineStr">
        <is>
          <t>SECCIONADORA 10</t>
        </is>
      </c>
      <c r="B625" s="1" t="n">
        <v>30002009</v>
      </c>
      <c r="C625" s="1" t="inlineStr">
        <is>
          <t>Produto simples</t>
        </is>
      </c>
      <c r="D625" s="1" t="n">
        <v>30002009</v>
      </c>
      <c r="E625" s="1" t="inlineStr">
        <is>
          <t>TRAVESSA CHANFRADO 350X110X18 MDF - CADEIRA1</t>
        </is>
      </c>
      <c r="F625" s="2" t="n">
        <v>1</v>
      </c>
      <c r="G625" s="2" t="inlineStr">
        <is>
          <t>peça</t>
        </is>
      </c>
      <c r="H625" s="1" t="n">
        <v>1.1</v>
      </c>
      <c r="I625" s="1" t="n">
        <v>0.09375</v>
      </c>
      <c r="J625" s="2" t="inlineStr">
        <is>
          <t>CORTE</t>
        </is>
      </c>
    </row>
    <row r="626" ht="24" customHeight="1">
      <c r="A626" s="2" t="inlineStr">
        <is>
          <t>SECCIONADORA 10</t>
        </is>
      </c>
      <c r="B626" s="1" t="n">
        <v>30002007</v>
      </c>
      <c r="C626" s="1" t="inlineStr">
        <is>
          <t>Produto simples</t>
        </is>
      </c>
      <c r="D626" s="1" t="n">
        <v>30002007</v>
      </c>
      <c r="E626" s="1" t="inlineStr">
        <is>
          <t>TRAVESSA INFERIOR PES 350X70X18 MDF-CADEIRA 1</t>
        </is>
      </c>
      <c r="F626" s="2" t="n">
        <v>1</v>
      </c>
      <c r="G626" s="2" t="inlineStr">
        <is>
          <t>peça</t>
        </is>
      </c>
      <c r="H626" s="1" t="n">
        <v>1.1</v>
      </c>
      <c r="I626" s="1" t="n">
        <v>0.09375</v>
      </c>
      <c r="J626" s="2" t="inlineStr">
        <is>
          <t>CORTE</t>
        </is>
      </c>
    </row>
    <row r="627" ht="24" customHeight="1">
      <c r="A627" s="2" t="inlineStr">
        <is>
          <t>SECCIONADORA 10</t>
        </is>
      </c>
      <c r="B627" s="1" t="n">
        <v>30002005</v>
      </c>
      <c r="C627" s="1" t="inlineStr">
        <is>
          <t>Produto simples</t>
        </is>
      </c>
      <c r="D627" s="1" t="n">
        <v>30002005</v>
      </c>
      <c r="E627" s="1" t="inlineStr">
        <is>
          <t>TRAVESSA ENCOSTO 350X97X18 MDF - CADEIRA       1</t>
        </is>
      </c>
      <c r="F627" s="2" t="n">
        <v>1</v>
      </c>
      <c r="G627" s="2" t="inlineStr">
        <is>
          <t>peça</t>
        </is>
      </c>
      <c r="H627" s="1" t="n">
        <v>1.1</v>
      </c>
      <c r="I627" s="1" t="n">
        <v>0.09375</v>
      </c>
      <c r="J627" s="2" t="inlineStr">
        <is>
          <t>CORTE</t>
        </is>
      </c>
    </row>
    <row r="628" ht="24" customHeight="1">
      <c r="A628" s="2" t="inlineStr">
        <is>
          <t>SECCIONADORA 10</t>
        </is>
      </c>
      <c r="B628" s="1" t="n">
        <v>20012410</v>
      </c>
      <c r="C628" s="1" t="inlineStr">
        <is>
          <t>Produto simples</t>
        </is>
      </c>
      <c r="D628" s="1" t="n">
        <v>20012410</v>
      </c>
      <c r="E628" s="1" t="inlineStr">
        <is>
          <t>ENGRO MAIOR 1080X60X15 MDP - MESA MIAMI           1</t>
        </is>
      </c>
      <c r="F628" s="2" t="n">
        <v>1</v>
      </c>
      <c r="G628" s="2" t="inlineStr">
        <is>
          <t>peça</t>
        </is>
      </c>
      <c r="H628" s="1" t="n">
        <v>1.1</v>
      </c>
      <c r="I628" s="1" t="n">
        <v>0.09375</v>
      </c>
      <c r="J628" s="2" t="inlineStr">
        <is>
          <t>CORTE</t>
        </is>
      </c>
    </row>
    <row r="629" ht="24" customHeight="1">
      <c r="A629" s="2" t="inlineStr">
        <is>
          <t>SECCIONADORA 10</t>
        </is>
      </c>
      <c r="B629" s="1" t="n">
        <v>30072003</v>
      </c>
      <c r="C629" s="1" t="inlineStr">
        <is>
          <t>Produto simples</t>
        </is>
      </c>
      <c r="D629" s="1" t="n">
        <v>30072003</v>
      </c>
      <c r="E629" s="1" t="inlineStr">
        <is>
          <t>TAMP INTERNO 395X395X15 MDP - MESA AMST. 1,20 1</t>
        </is>
      </c>
      <c r="F629" s="2" t="n">
        <v>1</v>
      </c>
      <c r="G629" s="2" t="inlineStr">
        <is>
          <t>peça</t>
        </is>
      </c>
      <c r="H629" s="1" t="n">
        <v>1.1</v>
      </c>
      <c r="I629" s="1" t="n">
        <v>0.09375</v>
      </c>
      <c r="J629" s="2" t="inlineStr">
        <is>
          <t>CORTE</t>
        </is>
      </c>
    </row>
    <row r="630" ht="24" customHeight="1">
      <c r="A630" s="2" t="inlineStr">
        <is>
          <t>SECCIONADORA 10</t>
        </is>
      </c>
      <c r="B630" s="1" t="n">
        <v>30072001</v>
      </c>
      <c r="C630" s="1" t="inlineStr">
        <is>
          <t>Produto simples</t>
        </is>
      </c>
      <c r="D630" s="1" t="n">
        <v>30072001</v>
      </c>
      <c r="E630" s="1" t="inlineStr">
        <is>
          <t>BASE 500X500X12 MDP - MESA ASMT. 1,20X1,20         1</t>
        </is>
      </c>
      <c r="F630" s="2" t="n">
        <v>1</v>
      </c>
      <c r="G630" s="2" t="inlineStr">
        <is>
          <t>peça</t>
        </is>
      </c>
      <c r="H630" s="1" t="n">
        <v>1.1</v>
      </c>
      <c r="I630" s="1" t="n">
        <v>0.09375</v>
      </c>
      <c r="J630" s="2" t="inlineStr">
        <is>
          <t>CORTE</t>
        </is>
      </c>
    </row>
    <row r="631" ht="24" customHeight="1">
      <c r="A631" s="2" t="inlineStr">
        <is>
          <t>SECCIONADORA 10</t>
        </is>
      </c>
      <c r="B631" s="1" t="n">
        <v>30072002</v>
      </c>
      <c r="C631" s="1" t="inlineStr">
        <is>
          <t>Produto simples</t>
        </is>
      </c>
      <c r="D631" s="1" t="n">
        <v>30072002</v>
      </c>
      <c r="E631" s="1" t="inlineStr">
        <is>
          <t>LAT. DA BASE 750X425X12 MDP - MESA AMST. 1,20X  1</t>
        </is>
      </c>
      <c r="F631" s="2" t="n">
        <v>1</v>
      </c>
      <c r="G631" s="2" t="inlineStr">
        <is>
          <t>peça</t>
        </is>
      </c>
      <c r="H631" s="1" t="n">
        <v>1.1</v>
      </c>
      <c r="I631" s="1" t="n">
        <v>0.09375</v>
      </c>
      <c r="J631" s="2" t="inlineStr">
        <is>
          <t>CORTE</t>
        </is>
      </c>
    </row>
    <row r="632" ht="24" customHeight="1">
      <c r="A632" s="2" t="inlineStr">
        <is>
          <t>SECCIONADORA 10</t>
        </is>
      </c>
      <c r="B632" s="1" t="n">
        <v>30072004</v>
      </c>
      <c r="C632" s="1" t="inlineStr">
        <is>
          <t>Produto simples</t>
        </is>
      </c>
      <c r="D632" s="1" t="n">
        <v>30072004</v>
      </c>
      <c r="E632" s="1" t="inlineStr">
        <is>
          <t>TRAV. MAIOR 1160X65 (135)X18 MDF - AMST. 1,20X1, 1</t>
        </is>
      </c>
      <c r="F632" s="2" t="n">
        <v>1</v>
      </c>
      <c r="G632" s="2" t="inlineStr">
        <is>
          <t>peça</t>
        </is>
      </c>
      <c r="H632" s="1" t="n">
        <v>1.1</v>
      </c>
      <c r="I632" s="1" t="n">
        <v>0.09375</v>
      </c>
      <c r="J632" s="2" t="inlineStr">
        <is>
          <t>CORTE</t>
        </is>
      </c>
    </row>
    <row r="633" ht="24" customHeight="1">
      <c r="A633" s="2" t="inlineStr">
        <is>
          <t>SECCIONADORA 10</t>
        </is>
      </c>
      <c r="B633" s="1" t="n">
        <v>30072005</v>
      </c>
      <c r="C633" s="1" t="inlineStr">
        <is>
          <t>Produto simples</t>
        </is>
      </c>
      <c r="D633" s="1" t="n">
        <v>30072005</v>
      </c>
      <c r="E633" s="1" t="inlineStr">
        <is>
          <t>TRAV. MENOR 1030X65X18 MDF - MESA AMST. 1,20X 1</t>
        </is>
      </c>
      <c r="F633" s="2" t="n">
        <v>1</v>
      </c>
      <c r="G633" s="2" t="inlineStr">
        <is>
          <t>peça</t>
        </is>
      </c>
      <c r="H633" s="1" t="n">
        <v>1.1</v>
      </c>
      <c r="I633" s="1" t="n">
        <v>0.09375</v>
      </c>
      <c r="J633" s="2" t="inlineStr">
        <is>
          <t>CORTE</t>
        </is>
      </c>
    </row>
    <row r="634" ht="24" customHeight="1">
      <c r="A634" s="2" t="inlineStr">
        <is>
          <t>SECCIONADORA 10</t>
        </is>
      </c>
      <c r="B634" s="1" t="n">
        <v>30072006</v>
      </c>
      <c r="C634" s="1" t="inlineStr">
        <is>
          <t>Produto simples</t>
        </is>
      </c>
      <c r="D634" s="1" t="n">
        <v>30072006</v>
      </c>
      <c r="E634" s="1" t="inlineStr">
        <is>
          <t>LAT. C/ FRISO 750X450X12 MDF- MESA AMST. 1,20X1 1</t>
        </is>
      </c>
      <c r="F634" s="2" t="n">
        <v>1</v>
      </c>
      <c r="G634" s="2" t="inlineStr">
        <is>
          <t>peça</t>
        </is>
      </c>
      <c r="H634" s="1" t="n">
        <v>1.1</v>
      </c>
      <c r="I634" s="1" t="n">
        <v>0.09375</v>
      </c>
      <c r="J634" s="2" t="inlineStr">
        <is>
          <t>CORTE</t>
        </is>
      </c>
    </row>
    <row r="635" ht="24" customHeight="1">
      <c r="A635" s="2" t="inlineStr">
        <is>
          <t>SECCIONADORA 10</t>
        </is>
      </c>
      <c r="B635" s="1" t="n">
        <v>30050002</v>
      </c>
      <c r="C635" s="1" t="inlineStr">
        <is>
          <t>Produto simples</t>
        </is>
      </c>
      <c r="D635" s="1" t="n">
        <v>30050002</v>
      </c>
      <c r="E635" s="1" t="inlineStr">
        <is>
          <t>PÉ 820X90 (151)X25 MDF - MESA PARIS                        1</t>
        </is>
      </c>
      <c r="F635" s="2" t="n">
        <v>1</v>
      </c>
      <c r="G635" s="2" t="inlineStr">
        <is>
          <t>peça</t>
        </is>
      </c>
      <c r="H635" s="1" t="n">
        <v>1.1</v>
      </c>
      <c r="I635" s="1" t="n">
        <v>0.09375</v>
      </c>
      <c r="J635" s="2" t="inlineStr">
        <is>
          <t>CORTE</t>
        </is>
      </c>
    </row>
    <row r="636" ht="24" customHeight="1">
      <c r="A636" s="2" t="inlineStr">
        <is>
          <t>SECCIONADORA 10</t>
        </is>
      </c>
      <c r="B636" s="1" t="n">
        <v>30050003</v>
      </c>
      <c r="C636" s="1" t="inlineStr">
        <is>
          <t>Produto simples</t>
        </is>
      </c>
      <c r="D636" s="1" t="n">
        <v>30050003</v>
      </c>
      <c r="E636" s="1" t="inlineStr">
        <is>
          <t>TRAVESSA SUPERIOR 350X90X25 MDF - MESA PARIS1</t>
        </is>
      </c>
      <c r="F636" s="2" t="n">
        <v>1</v>
      </c>
      <c r="G636" s="2" t="inlineStr">
        <is>
          <t>peça</t>
        </is>
      </c>
      <c r="H636" s="1" t="n">
        <v>1.1</v>
      </c>
      <c r="I636" s="1" t="n">
        <v>0.09375</v>
      </c>
      <c r="J636" s="2" t="inlineStr">
        <is>
          <t>CORTE</t>
        </is>
      </c>
    </row>
    <row r="637" ht="24" customHeight="1">
      <c r="A637" s="2" t="inlineStr">
        <is>
          <t>SECCIONADORA 10</t>
        </is>
      </c>
      <c r="B637" s="1" t="n">
        <v>30050004</v>
      </c>
      <c r="C637" s="1" t="inlineStr">
        <is>
          <t>Produto simples</t>
        </is>
      </c>
      <c r="D637" s="1" t="n">
        <v>30050004</v>
      </c>
      <c r="E637" s="1" t="inlineStr">
        <is>
          <t>TRAVESSA INTERM. 350X70X25 MDF - MESA PARIS    1</t>
        </is>
      </c>
      <c r="F637" s="2" t="n">
        <v>1</v>
      </c>
      <c r="G637" s="2" t="inlineStr">
        <is>
          <t>peça</t>
        </is>
      </c>
      <c r="H637" s="1" t="n">
        <v>1.1</v>
      </c>
      <c r="I637" s="1" t="n">
        <v>0.09375</v>
      </c>
      <c r="J637" s="2" t="inlineStr">
        <is>
          <t>CORTE</t>
        </is>
      </c>
    </row>
    <row r="638" ht="24" customHeight="1">
      <c r="A638" s="2" t="inlineStr">
        <is>
          <t>SECCIONADORA 10</t>
        </is>
      </c>
      <c r="B638" s="1" t="n">
        <v>30052002</v>
      </c>
      <c r="C638" s="1" t="inlineStr">
        <is>
          <t>Produto simples</t>
        </is>
      </c>
      <c r="D638" s="1" t="n">
        <v>30052002</v>
      </c>
      <c r="E638" s="1" t="inlineStr">
        <is>
          <t>TRAVESSA CHANF. 350X90X25 MDF - MESA PARIS     1</t>
        </is>
      </c>
      <c r="F638" s="2" t="n">
        <v>1</v>
      </c>
      <c r="G638" s="2" t="inlineStr">
        <is>
          <t>peça</t>
        </is>
      </c>
      <c r="H638" s="1" t="n">
        <v>1.1</v>
      </c>
      <c r="I638" s="1" t="n">
        <v>0.09375</v>
      </c>
      <c r="J638" s="2" t="inlineStr">
        <is>
          <t>CORTE</t>
        </is>
      </c>
    </row>
    <row r="639" ht="24" customHeight="1">
      <c r="A639" s="2" t="inlineStr">
        <is>
          <t>SECCIONADORA 10</t>
        </is>
      </c>
      <c r="B639" s="1" t="n">
        <v>30052003</v>
      </c>
      <c r="C639" s="1" t="inlineStr">
        <is>
          <t>Produto simples</t>
        </is>
      </c>
      <c r="D639" s="1" t="n">
        <v>30052003</v>
      </c>
      <c r="E639" s="1" t="inlineStr">
        <is>
          <t>TRAVESSA CENTRAL 500X70X25 MDF - MESA PARIS  1</t>
        </is>
      </c>
      <c r="F639" s="2" t="n">
        <v>1</v>
      </c>
      <c r="G639" s="2" t="inlineStr">
        <is>
          <t>peça</t>
        </is>
      </c>
      <c r="H639" s="1" t="n">
        <v>1.1</v>
      </c>
      <c r="I639" s="1" t="n">
        <v>0.09375</v>
      </c>
      <c r="J639" s="2" t="inlineStr">
        <is>
          <t>CORTE</t>
        </is>
      </c>
    </row>
    <row r="640" ht="24" customHeight="1">
      <c r="A640" s="2" t="inlineStr">
        <is>
          <t>SECCIONADORA 10</t>
        </is>
      </c>
      <c r="B640" s="1" t="n">
        <v>30050001</v>
      </c>
      <c r="C640" s="1" t="inlineStr">
        <is>
          <t>Produto simples</t>
        </is>
      </c>
      <c r="D640" s="1" t="n">
        <v>30050001</v>
      </c>
      <c r="E640" s="1" t="inlineStr">
        <is>
          <t>TRAVESSA CHANF. 830X90X25 MDF - MESA PARIS     1</t>
        </is>
      </c>
      <c r="F640" s="2" t="n">
        <v>1</v>
      </c>
      <c r="G640" s="2" t="inlineStr">
        <is>
          <t>peça</t>
        </is>
      </c>
      <c r="H640" s="1" t="n">
        <v>1.1</v>
      </c>
      <c r="I640" s="1" t="n">
        <v>0.09375</v>
      </c>
      <c r="J640" s="2" t="inlineStr">
        <is>
          <t>CORTE</t>
        </is>
      </c>
    </row>
    <row r="641" ht="24" customHeight="1">
      <c r="A641" s="2" t="inlineStr">
        <is>
          <t>SECCIONADORA 10</t>
        </is>
      </c>
      <c r="B641" s="1" t="n">
        <v>30050005</v>
      </c>
      <c r="C641" s="1" t="inlineStr">
        <is>
          <t>Produto simples</t>
        </is>
      </c>
      <c r="D641" s="1" t="n">
        <v>30050005</v>
      </c>
      <c r="E641" s="1" t="inlineStr">
        <is>
          <t>TRAVESSA CENTRAL 975X70X25 MDF - MESA PARIS  1</t>
        </is>
      </c>
      <c r="F641" s="2" t="n">
        <v>1</v>
      </c>
      <c r="G641" s="2" t="inlineStr">
        <is>
          <t>peça</t>
        </is>
      </c>
      <c r="H641" s="1" t="n">
        <v>1.1</v>
      </c>
      <c r="I641" s="1" t="n">
        <v>0.09375</v>
      </c>
      <c r="J641" s="2" t="inlineStr">
        <is>
          <t>CORTE</t>
        </is>
      </c>
    </row>
    <row r="642" ht="24" customHeight="1">
      <c r="A642" s="2" t="inlineStr">
        <is>
          <t>SECCIONADORA 10</t>
        </is>
      </c>
      <c r="B642" s="1" t="n">
        <v>30026001</v>
      </c>
      <c r="C642" s="1" t="inlineStr">
        <is>
          <t>Produto simples</t>
        </is>
      </c>
      <c r="D642" s="1" t="n">
        <v>30026001</v>
      </c>
      <c r="E642" s="1" t="inlineStr">
        <is>
          <t>LAT MAIOR 850X760X12 MDF - MESA LISSE 1,60X0,901</t>
        </is>
      </c>
      <c r="F642" s="2" t="n">
        <v>1</v>
      </c>
      <c r="G642" s="2" t="inlineStr">
        <is>
          <t>peça</t>
        </is>
      </c>
      <c r="H642" s="1" t="n">
        <v>1.1</v>
      </c>
      <c r="I642" s="1" t="n">
        <v>0.09375</v>
      </c>
      <c r="J642" s="2" t="inlineStr">
        <is>
          <t>CORTE</t>
        </is>
      </c>
    </row>
    <row r="643" ht="24" customHeight="1">
      <c r="A643" s="2" t="inlineStr">
        <is>
          <t>SECCIONADORA 10</t>
        </is>
      </c>
      <c r="B643" s="1" t="n">
        <v>30026002</v>
      </c>
      <c r="C643" s="1" t="inlineStr">
        <is>
          <t>Produto simples</t>
        </is>
      </c>
      <c r="D643" s="1" t="n">
        <v>30026002</v>
      </c>
      <c r="E643" s="1" t="inlineStr">
        <is>
          <t>LAT MENOR 350X760X12 MDF - MESA LISSE 1,60X0,9 1</t>
        </is>
      </c>
      <c r="F643" s="2" t="n">
        <v>1</v>
      </c>
      <c r="G643" s="2" t="inlineStr">
        <is>
          <t>peça</t>
        </is>
      </c>
      <c r="H643" s="1" t="n">
        <v>1.1</v>
      </c>
      <c r="I643" s="1" t="n">
        <v>0.09375</v>
      </c>
      <c r="J643" s="2" t="inlineStr">
        <is>
          <t>CORTE</t>
        </is>
      </c>
    </row>
    <row r="644" ht="24" customHeight="1">
      <c r="A644" s="2" t="inlineStr">
        <is>
          <t>SECCIONADORA 10</t>
        </is>
      </c>
      <c r="B644" s="1" t="n">
        <v>30026003</v>
      </c>
      <c r="C644" s="1" t="inlineStr">
        <is>
          <t>Produto simples</t>
        </is>
      </c>
      <c r="D644" s="1" t="n">
        <v>30026003</v>
      </c>
      <c r="E644" s="1" t="inlineStr">
        <is>
          <t>FUNDO MAIOR 850X760X03 MDF - MESA LISSE 1,60X 1</t>
        </is>
      </c>
      <c r="F644" s="2" t="n">
        <v>1</v>
      </c>
      <c r="G644" s="2" t="inlineStr">
        <is>
          <t>peça</t>
        </is>
      </c>
      <c r="H644" s="1" t="n">
        <v>1.1</v>
      </c>
      <c r="I644" s="1" t="n">
        <v>0.09375</v>
      </c>
      <c r="J644" s="2" t="inlineStr">
        <is>
          <t>CORTE</t>
        </is>
      </c>
    </row>
    <row r="645" ht="24" customHeight="1">
      <c r="A645" s="2" t="inlineStr">
        <is>
          <t>SECCIONADORA 10</t>
        </is>
      </c>
      <c r="B645" s="1" t="n">
        <v>30026004</v>
      </c>
      <c r="C645" s="1" t="inlineStr">
        <is>
          <t>Produto simples</t>
        </is>
      </c>
      <c r="D645" s="1" t="n">
        <v>30026004</v>
      </c>
      <c r="E645" s="1" t="inlineStr">
        <is>
          <t>FUNDO MENOR 350X760X03 MDF - MESA LISSE 1,60X1</t>
        </is>
      </c>
      <c r="F645" s="2" t="n">
        <v>1</v>
      </c>
      <c r="G645" s="2" t="inlineStr">
        <is>
          <t>peça</t>
        </is>
      </c>
      <c r="H645" s="1" t="n">
        <v>1.1</v>
      </c>
      <c r="I645" s="1" t="n">
        <v>0.09375</v>
      </c>
      <c r="J645" s="2" t="inlineStr">
        <is>
          <t>CORTE</t>
        </is>
      </c>
    </row>
    <row r="646" ht="24" customHeight="1">
      <c r="A646" s="2" t="inlineStr">
        <is>
          <t>SECCIONADORA 10</t>
        </is>
      </c>
      <c r="B646" s="1" t="n">
        <v>30026005</v>
      </c>
      <c r="C646" s="1" t="inlineStr">
        <is>
          <t>Produto simples</t>
        </is>
      </c>
      <c r="D646" s="1" t="n">
        <v>30026005</v>
      </c>
      <c r="E646" s="1" t="inlineStr">
        <is>
          <t>BASE 880X382X12 MDF - MESA LISSE 1,60X0,90          1</t>
        </is>
      </c>
      <c r="F646" s="2" t="n">
        <v>1</v>
      </c>
      <c r="G646" s="2" t="inlineStr">
        <is>
          <t>peça</t>
        </is>
      </c>
      <c r="H646" s="1" t="n">
        <v>1.1</v>
      </c>
      <c r="I646" s="1" t="n">
        <v>0.09375</v>
      </c>
      <c r="J646" s="2" t="inlineStr">
        <is>
          <t>CORTE</t>
        </is>
      </c>
    </row>
    <row r="647" ht="24" customHeight="1">
      <c r="A647" s="2" t="inlineStr">
        <is>
          <t>SECCIONADORA 10</t>
        </is>
      </c>
      <c r="B647" s="1" t="n">
        <v>30026011</v>
      </c>
      <c r="C647" s="1" t="inlineStr">
        <is>
          <t>Produto simples</t>
        </is>
      </c>
      <c r="D647" s="1" t="n">
        <v>30026011</v>
      </c>
      <c r="E647" s="1" t="inlineStr">
        <is>
          <t>TRAV. MAIOR 1420X65X18 MDF - MESA AMST. 1,60X0 1</t>
        </is>
      </c>
      <c r="F647" s="2" t="n">
        <v>1</v>
      </c>
      <c r="G647" s="2" t="inlineStr">
        <is>
          <t>peça</t>
        </is>
      </c>
      <c r="H647" s="1" t="n">
        <v>1.1</v>
      </c>
      <c r="I647" s="1" t="n">
        <v>0.09375</v>
      </c>
      <c r="J647" s="2" t="inlineStr">
        <is>
          <t>CORTE</t>
        </is>
      </c>
    </row>
    <row r="648" ht="24" customHeight="1">
      <c r="A648" s="2" t="inlineStr">
        <is>
          <t>SECCIONADORA 10</t>
        </is>
      </c>
      <c r="B648" s="1" t="n">
        <v>30026012</v>
      </c>
      <c r="C648" s="1" t="inlineStr">
        <is>
          <t>Produto simples</t>
        </is>
      </c>
      <c r="D648" s="1" t="n">
        <v>30026012</v>
      </c>
      <c r="E648" s="1" t="inlineStr">
        <is>
          <t>TRAV. MENOR 860X65X18 MDF - MESA AMST. 1,60X0 1</t>
        </is>
      </c>
      <c r="F648" s="2" t="n">
        <v>1</v>
      </c>
      <c r="G648" s="2" t="inlineStr">
        <is>
          <t>peça</t>
        </is>
      </c>
      <c r="H648" s="1" t="n">
        <v>1.1</v>
      </c>
      <c r="I648" s="1" t="n">
        <v>0.09375</v>
      </c>
      <c r="J648" s="2" t="inlineStr">
        <is>
          <t>CORTE</t>
        </is>
      </c>
    </row>
    <row r="649" ht="24" customHeight="1">
      <c r="A649" s="2" t="inlineStr">
        <is>
          <t>SECCIONADORA 10</t>
        </is>
      </c>
      <c r="B649" s="1" t="n">
        <v>30020003</v>
      </c>
      <c r="C649" s="1" t="inlineStr">
        <is>
          <t>Produto simples</t>
        </is>
      </c>
      <c r="D649" s="1" t="n">
        <v>30020003</v>
      </c>
      <c r="E649" s="1" t="inlineStr">
        <is>
          <t>TAMP INTERNO 500X400X15 MDP - MESA LISSE 1,36X1</t>
        </is>
      </c>
      <c r="F649" s="2" t="n">
        <v>1</v>
      </c>
      <c r="G649" s="2" t="inlineStr">
        <is>
          <t>peça</t>
        </is>
      </c>
      <c r="H649" s="1" t="n">
        <v>1.1</v>
      </c>
      <c r="I649" s="1" t="n">
        <v>0.09375</v>
      </c>
      <c r="J649" s="2" t="inlineStr">
        <is>
          <t>CORTE</t>
        </is>
      </c>
    </row>
    <row r="650" ht="24" customHeight="1">
      <c r="A650" s="2" t="inlineStr">
        <is>
          <t>SECCIONADORA 10</t>
        </is>
      </c>
      <c r="B650" s="1" t="n">
        <v>30020001</v>
      </c>
      <c r="C650" s="1" t="inlineStr">
        <is>
          <t>Produto simples</t>
        </is>
      </c>
      <c r="D650" s="1" t="n">
        <v>30020001</v>
      </c>
      <c r="E650" s="1" t="inlineStr">
        <is>
          <t>LAT ANGULO 560X760X12 MDF - MESA LISSE 1,36X1, 1</t>
        </is>
      </c>
      <c r="F650" s="2" t="n">
        <v>1</v>
      </c>
      <c r="G650" s="2" t="inlineStr">
        <is>
          <t>peça</t>
        </is>
      </c>
      <c r="H650" s="1" t="n">
        <v>1.1</v>
      </c>
      <c r="I650" s="1" t="n">
        <v>0.09375</v>
      </c>
      <c r="J650" s="2" t="inlineStr">
        <is>
          <t>CORTE</t>
        </is>
      </c>
    </row>
    <row r="651" ht="24" customHeight="1">
      <c r="A651" s="2" t="inlineStr">
        <is>
          <t>SECCIONADORA 10</t>
        </is>
      </c>
      <c r="B651" s="1" t="n">
        <v>30020002</v>
      </c>
      <c r="C651" s="1" t="inlineStr">
        <is>
          <t>Produto simples</t>
        </is>
      </c>
      <c r="D651" s="1" t="n">
        <v>30020002</v>
      </c>
      <c r="E651" s="1" t="inlineStr">
        <is>
          <t>FUNDO ANGULO 560X760X03 MDF - MESA LISSE 1,361</t>
        </is>
      </c>
      <c r="F651" s="2" t="n">
        <v>1</v>
      </c>
      <c r="G651" s="2" t="inlineStr">
        <is>
          <t>peça</t>
        </is>
      </c>
      <c r="H651" s="1" t="n">
        <v>1.1</v>
      </c>
      <c r="I651" s="1" t="n">
        <v>0.09375</v>
      </c>
      <c r="J651" s="2" t="inlineStr">
        <is>
          <t>CORTE</t>
        </is>
      </c>
    </row>
    <row r="652" ht="24" customHeight="1">
      <c r="A652" s="2" t="inlineStr">
        <is>
          <t>SECCIONADORA 10</t>
        </is>
      </c>
      <c r="B652" s="1" t="n">
        <v>30020004</v>
      </c>
      <c r="C652" s="1" t="inlineStr">
        <is>
          <t>Produto simples</t>
        </is>
      </c>
      <c r="D652" s="1" t="n">
        <v>30020004</v>
      </c>
      <c r="E652" s="1" t="inlineStr">
        <is>
          <t>BASE 620X620X12 MDP - MESA LISSE 1,36X1,36          1</t>
        </is>
      </c>
      <c r="F652" s="2" t="n">
        <v>1</v>
      </c>
      <c r="G652" s="2" t="inlineStr">
        <is>
          <t>peça</t>
        </is>
      </c>
      <c r="H652" s="1" t="n">
        <v>1.1</v>
      </c>
      <c r="I652" s="1" t="n">
        <v>0.09375</v>
      </c>
      <c r="J652" s="2" t="inlineStr">
        <is>
          <t>CORTE</t>
        </is>
      </c>
    </row>
    <row r="653" ht="24" customHeight="1">
      <c r="A653" s="2" t="inlineStr">
        <is>
          <t>SECCIONADORA 10</t>
        </is>
      </c>
      <c r="B653" s="1" t="n">
        <v>30020021</v>
      </c>
      <c r="C653" s="1" t="inlineStr">
        <is>
          <t>Produto simples</t>
        </is>
      </c>
      <c r="D653" s="1" t="n">
        <v>30020021</v>
      </c>
      <c r="E653" s="1" t="inlineStr">
        <is>
          <t>TRAV. MAIOR 1320X65 (135)X18 MDF - LISSE 1,36X1,31</t>
        </is>
      </c>
      <c r="F653" s="2" t="n">
        <v>1</v>
      </c>
      <c r="G653" s="2" t="inlineStr">
        <is>
          <t>peça</t>
        </is>
      </c>
      <c r="H653" s="1" t="n">
        <v>1.1</v>
      </c>
      <c r="I653" s="1" t="n">
        <v>0.09375</v>
      </c>
      <c r="J653" s="2" t="inlineStr">
        <is>
          <t>CORTE</t>
        </is>
      </c>
    </row>
    <row r="654" ht="24" customHeight="1">
      <c r="A654" s="2" t="inlineStr">
        <is>
          <t>SECCIONADORA 10</t>
        </is>
      </c>
      <c r="B654" s="1" t="n">
        <v>30020022</v>
      </c>
      <c r="C654" s="1" t="inlineStr">
        <is>
          <t>Produto simples</t>
        </is>
      </c>
      <c r="D654" s="1" t="n">
        <v>30020022</v>
      </c>
      <c r="E654" s="1" t="inlineStr">
        <is>
          <t>TRAV. MENOR1190X65X18 MDF - MESA LISSE 1,36X1 1</t>
        </is>
      </c>
      <c r="F654" s="2" t="n">
        <v>1</v>
      </c>
      <c r="G654" s="2" t="inlineStr">
        <is>
          <t>peça</t>
        </is>
      </c>
      <c r="H654" s="1" t="n">
        <v>1.1</v>
      </c>
      <c r="I654" s="1" t="n">
        <v>0.09375</v>
      </c>
      <c r="J654" s="2" t="inlineStr">
        <is>
          <t>CORTE</t>
        </is>
      </c>
    </row>
    <row r="655" ht="24" customHeight="1">
      <c r="A655" s="2" t="inlineStr">
        <is>
          <t>SECCIONADORA 10</t>
        </is>
      </c>
      <c r="B655" s="1" t="n">
        <v>30022001</v>
      </c>
      <c r="C655" s="1" t="inlineStr">
        <is>
          <t>Produto simples</t>
        </is>
      </c>
      <c r="D655" s="1" t="n">
        <v>30022001</v>
      </c>
      <c r="E655" s="1" t="inlineStr">
        <is>
          <t>LAT ANGULO 450X760X12 MDF - MESA LISSE 1,20X1, 1</t>
        </is>
      </c>
      <c r="F655" s="2" t="n">
        <v>1</v>
      </c>
      <c r="G655" s="2" t="inlineStr">
        <is>
          <t>peça</t>
        </is>
      </c>
      <c r="H655" s="1" t="n">
        <v>1.1</v>
      </c>
      <c r="I655" s="1" t="n">
        <v>0.09375</v>
      </c>
      <c r="J655" s="2" t="inlineStr">
        <is>
          <t>CORTE</t>
        </is>
      </c>
    </row>
    <row r="656" ht="24" customHeight="1">
      <c r="A656" s="2" t="inlineStr">
        <is>
          <t>SECCIONADORA 10</t>
        </is>
      </c>
      <c r="B656" s="1" t="n">
        <v>30022002</v>
      </c>
      <c r="C656" s="1" t="inlineStr">
        <is>
          <t>Produto simples</t>
        </is>
      </c>
      <c r="D656" s="1" t="n">
        <v>30022002</v>
      </c>
      <c r="E656" s="1" t="inlineStr">
        <is>
          <t>FUNDO ANGULO 450X760X03 MDF - MESA LISSE 1,201</t>
        </is>
      </c>
      <c r="F656" s="2" t="n">
        <v>1</v>
      </c>
      <c r="G656" s="2" t="inlineStr">
        <is>
          <t>peça</t>
        </is>
      </c>
      <c r="H656" s="1" t="n">
        <v>1.1</v>
      </c>
      <c r="I656" s="1" t="n">
        <v>0.09375</v>
      </c>
      <c r="J656" s="2" t="inlineStr">
        <is>
          <t>CORTE</t>
        </is>
      </c>
    </row>
    <row r="657" ht="24" customHeight="1">
      <c r="A657" s="2" t="inlineStr">
        <is>
          <t>SECCIONADORA 10</t>
        </is>
      </c>
      <c r="B657" s="1" t="n">
        <v>30024001</v>
      </c>
      <c r="C657" s="1" t="inlineStr">
        <is>
          <t>Produto simples</t>
        </is>
      </c>
      <c r="D657" s="1" t="n">
        <v>30024001</v>
      </c>
      <c r="E657" s="1" t="inlineStr">
        <is>
          <t>BASE 380X380X12 MDP - MESA LISSE 0,90X0,90          1</t>
        </is>
      </c>
      <c r="F657" s="2" t="n">
        <v>1</v>
      </c>
      <c r="G657" s="2" t="inlineStr">
        <is>
          <t>peça</t>
        </is>
      </c>
      <c r="H657" s="1" t="n">
        <v>1.1</v>
      </c>
      <c r="I657" s="1" t="n">
        <v>0.09375</v>
      </c>
      <c r="J657" s="2" t="inlineStr">
        <is>
          <t>CORTE</t>
        </is>
      </c>
    </row>
    <row r="658" ht="24" customHeight="1">
      <c r="A658" s="2" t="inlineStr">
        <is>
          <t>SECCIONADORA 10</t>
        </is>
      </c>
      <c r="B658" s="1" t="n">
        <v>30024011</v>
      </c>
      <c r="C658" s="1" t="inlineStr">
        <is>
          <t>Produto simples</t>
        </is>
      </c>
      <c r="D658" s="1" t="n">
        <v>30024011</v>
      </c>
      <c r="E658" s="1" t="inlineStr">
        <is>
          <t>TRAV. MAIOR 835X65 (135)X18 MDF - AMST. 90X90     1</t>
        </is>
      </c>
      <c r="F658" s="2" t="n">
        <v>1</v>
      </c>
      <c r="G658" s="2" t="inlineStr">
        <is>
          <t>peça</t>
        </is>
      </c>
      <c r="H658" s="1" t="n">
        <v>1.1</v>
      </c>
      <c r="I658" s="1" t="n">
        <v>0.09375</v>
      </c>
      <c r="J658" s="2" t="inlineStr">
        <is>
          <t>CORTE</t>
        </is>
      </c>
    </row>
    <row r="659" ht="24" customHeight="1">
      <c r="A659" s="2" t="inlineStr">
        <is>
          <t>SECCIONADORA 10</t>
        </is>
      </c>
      <c r="B659" s="1" t="n">
        <v>30024012</v>
      </c>
      <c r="C659" s="1" t="inlineStr">
        <is>
          <t>Produto simples</t>
        </is>
      </c>
      <c r="D659" s="1" t="n">
        <v>30024012</v>
      </c>
      <c r="E659" s="1" t="inlineStr">
        <is>
          <t>TRAV. MENOR 700X65X18 MDF - MESA AMST. 90X90  1</t>
        </is>
      </c>
      <c r="F659" s="2" t="n">
        <v>1</v>
      </c>
      <c r="G659" s="2" t="inlineStr">
        <is>
          <t>peça</t>
        </is>
      </c>
      <c r="H659" s="1" t="n">
        <v>1.1</v>
      </c>
      <c r="I659" s="1" t="n">
        <v>0.09375</v>
      </c>
      <c r="J659" s="2" t="inlineStr">
        <is>
          <t>CORTE</t>
        </is>
      </c>
    </row>
    <row r="660" ht="24" customHeight="1">
      <c r="A660" s="2" t="inlineStr">
        <is>
          <t>SECCIONADORA 10</t>
        </is>
      </c>
      <c r="B660" s="1" t="n">
        <v>30083202</v>
      </c>
      <c r="C660" s="1" t="inlineStr">
        <is>
          <t>Produto simples</t>
        </is>
      </c>
      <c r="D660" s="1" t="n">
        <v>30083202</v>
      </c>
      <c r="E660" s="1" t="inlineStr">
        <is>
          <t>LAT.BAS IN.780X500X12 MDF-MES FLOREN C/V 1,20X1</t>
        </is>
      </c>
      <c r="F660" s="2" t="n">
        <v>1</v>
      </c>
      <c r="G660" s="2" t="inlineStr">
        <is>
          <t>peça</t>
        </is>
      </c>
      <c r="H660" s="1" t="n">
        <v>1.1</v>
      </c>
      <c r="I660" s="1" t="n">
        <v>0.09375</v>
      </c>
      <c r="J660" s="2" t="inlineStr">
        <is>
          <t>CORTE</t>
        </is>
      </c>
    </row>
    <row r="661" ht="24" customHeight="1">
      <c r="A661" s="2" t="inlineStr">
        <is>
          <t>SECCIONADORA 10</t>
        </is>
      </c>
      <c r="B661" s="1" t="n">
        <v>30030005</v>
      </c>
      <c r="C661" s="1" t="inlineStr">
        <is>
          <t>Produto simples</t>
        </is>
      </c>
      <c r="D661" s="1" t="n">
        <v>30030005</v>
      </c>
      <c r="E661" s="1" t="inlineStr">
        <is>
          <t>LAT TRIA INF. 890(600)X443(680)X12 MDF-MESA VIEN 1</t>
        </is>
      </c>
      <c r="F661" s="2" t="n">
        <v>1</v>
      </c>
      <c r="G661" s="2" t="inlineStr">
        <is>
          <t>peça</t>
        </is>
      </c>
      <c r="H661" s="1" t="n">
        <v>1.1</v>
      </c>
      <c r="I661" s="1" t="n">
        <v>0.09375</v>
      </c>
      <c r="J661" s="2" t="inlineStr">
        <is>
          <t>CORTE</t>
        </is>
      </c>
    </row>
    <row r="662" ht="24" customHeight="1">
      <c r="A662" s="2" t="inlineStr">
        <is>
          <t>SECCIONADORA 10</t>
        </is>
      </c>
      <c r="B662" s="1" t="n">
        <v>30030011</v>
      </c>
      <c r="C662" s="1" t="inlineStr">
        <is>
          <t>Produto simples</t>
        </is>
      </c>
      <c r="D662" s="1" t="n">
        <v>30030011</v>
      </c>
      <c r="E662" s="1" t="inlineStr">
        <is>
          <t>LAT DIAG 1140X350X15 MDP-MES VIENA 1,0X0,90</t>
        </is>
      </c>
      <c r="F662" s="2" t="n">
        <v>1</v>
      </c>
      <c r="G662" s="2" t="inlineStr">
        <is>
          <t>peça</t>
        </is>
      </c>
      <c r="H662" s="1" t="n">
        <v>1.1</v>
      </c>
      <c r="I662" s="1" t="n">
        <v>0.09375</v>
      </c>
      <c r="J662" s="2" t="inlineStr">
        <is>
          <t>CORTE</t>
        </is>
      </c>
    </row>
    <row r="663" ht="24" customHeight="1">
      <c r="A663" s="2" t="inlineStr">
        <is>
          <t>SECCIONADORA 10</t>
        </is>
      </c>
      <c r="B663" s="1" t="n">
        <v>30030012</v>
      </c>
      <c r="C663" s="1" t="inlineStr">
        <is>
          <t>Produto simples</t>
        </is>
      </c>
      <c r="D663" s="1" t="n">
        <v>30030012</v>
      </c>
      <c r="E663" s="1" t="inlineStr">
        <is>
          <t>LAT MENOR 595X350X15 MDP-MESA VIENA</t>
        </is>
      </c>
      <c r="F663" s="2" t="n">
        <v>1</v>
      </c>
      <c r="G663" s="2" t="inlineStr">
        <is>
          <t>peça</t>
        </is>
      </c>
      <c r="H663" s="1" t="n">
        <v>1.1</v>
      </c>
      <c r="I663" s="1" t="n">
        <v>0.09375</v>
      </c>
      <c r="J663" s="2" t="inlineStr">
        <is>
          <t>CORTE</t>
        </is>
      </c>
    </row>
    <row r="664" ht="24" customHeight="1">
      <c r="A664" s="2" t="inlineStr">
        <is>
          <t>SECCIONADORA 10</t>
        </is>
      </c>
      <c r="B664" s="1" t="n">
        <v>30032005</v>
      </c>
      <c r="C664" s="1" t="inlineStr">
        <is>
          <t>Produto simples</t>
        </is>
      </c>
      <c r="D664" s="1" t="n">
        <v>30032005</v>
      </c>
      <c r="E664" s="1" t="inlineStr">
        <is>
          <t>LAT TRIAN INF. 795(580)X400(580)X12 MDF-MESA VIE</t>
        </is>
      </c>
      <c r="F664" s="2" t="n">
        <v>1</v>
      </c>
      <c r="G664" s="2" t="inlineStr">
        <is>
          <t>peça</t>
        </is>
      </c>
      <c r="H664" s="1" t="n">
        <v>1.1</v>
      </c>
      <c r="I664" s="1" t="n">
        <v>0.09375</v>
      </c>
      <c r="J664" s="2" t="inlineStr">
        <is>
          <t>CORTE</t>
        </is>
      </c>
    </row>
    <row r="665" ht="24" customHeight="1">
      <c r="A665" s="2" t="inlineStr">
        <is>
          <t>SECCIONADORA 10</t>
        </is>
      </c>
      <c r="B665" s="1" t="n">
        <v>30032011</v>
      </c>
      <c r="C665" s="1" t="inlineStr">
        <is>
          <t>Produto simples</t>
        </is>
      </c>
      <c r="D665" s="1" t="n">
        <v>30032011</v>
      </c>
      <c r="E665" s="1" t="inlineStr">
        <is>
          <t>LAT DIAG 1050X350X15 MDP-MES VIENA 1,20X0,90</t>
        </is>
      </c>
      <c r="F665" s="2" t="n">
        <v>1</v>
      </c>
      <c r="G665" s="2" t="inlineStr">
        <is>
          <t>peça</t>
        </is>
      </c>
      <c r="H665" s="1" t="n">
        <v>1.1</v>
      </c>
      <c r="I665" s="1" t="n">
        <v>0.09375</v>
      </c>
      <c r="J665" s="2" t="inlineStr">
        <is>
          <t>CORTE</t>
        </is>
      </c>
    </row>
    <row r="666" ht="24" customHeight="1">
      <c r="A666" s="2" t="inlineStr">
        <is>
          <t>SECCIONADORA 10</t>
        </is>
      </c>
      <c r="B666" s="1" t="n">
        <v>30032012</v>
      </c>
      <c r="C666" s="1" t="inlineStr">
        <is>
          <t>Produto simples</t>
        </is>
      </c>
      <c r="D666" s="1" t="n">
        <v>30032012</v>
      </c>
      <c r="E666" s="1" t="inlineStr">
        <is>
          <t>LAT MENOR 565X350X15 MDP-MESA VIENA</t>
        </is>
      </c>
      <c r="F666" s="2" t="n">
        <v>1</v>
      </c>
      <c r="G666" s="2" t="inlineStr">
        <is>
          <t>peça</t>
        </is>
      </c>
      <c r="H666" s="1" t="n">
        <v>1.1</v>
      </c>
      <c r="I666" s="1" t="n">
        <v>0.09375</v>
      </c>
      <c r="J666" s="2" t="inlineStr">
        <is>
          <t>CORTE</t>
        </is>
      </c>
    </row>
    <row r="667" ht="24" customHeight="1">
      <c r="A667" s="2" t="inlineStr">
        <is>
          <t>SECCIONADORA 10</t>
        </is>
      </c>
      <c r="B667" s="1" t="n">
        <v>30016002</v>
      </c>
      <c r="C667" s="1" t="inlineStr">
        <is>
          <t>Produto simples</t>
        </is>
      </c>
      <c r="D667" s="1" t="n">
        <v>30016002</v>
      </c>
      <c r="E667" s="1" t="inlineStr">
        <is>
          <t>TRAVESSA TAMPO 600X100X15 MDF - MESA VIGO</t>
        </is>
      </c>
      <c r="F667" s="2" t="n">
        <v>1</v>
      </c>
      <c r="G667" s="2" t="inlineStr">
        <is>
          <t>peça</t>
        </is>
      </c>
      <c r="H667" s="1" t="n">
        <v>1.1</v>
      </c>
      <c r="I667" s="1" t="n">
        <v>0.09375</v>
      </c>
      <c r="J667" s="2" t="inlineStr">
        <is>
          <t>CORTE</t>
        </is>
      </c>
    </row>
    <row r="668" ht="24" customHeight="1">
      <c r="A668" s="2" t="inlineStr">
        <is>
          <t>SECCIONADORA 10</t>
        </is>
      </c>
      <c r="B668" s="1" t="n">
        <v>30016003</v>
      </c>
      <c r="C668" s="1" t="inlineStr">
        <is>
          <t>Produto simples</t>
        </is>
      </c>
      <c r="D668" s="1" t="n">
        <v>30016003</v>
      </c>
      <c r="E668" s="1" t="inlineStr">
        <is>
          <t>TRAVESSA INTERNA 345X180X18 MDF - MESA VIGO</t>
        </is>
      </c>
      <c r="F668" s="2" t="n">
        <v>1</v>
      </c>
      <c r="G668" s="2" t="inlineStr">
        <is>
          <t>peça</t>
        </is>
      </c>
      <c r="H668" s="1" t="n">
        <v>1.1</v>
      </c>
      <c r="I668" s="1" t="n">
        <v>0.09375</v>
      </c>
      <c r="J668" s="2" t="inlineStr">
        <is>
          <t>CORTE</t>
        </is>
      </c>
    </row>
    <row r="669" ht="24" customHeight="1">
      <c r="A669" s="2" t="inlineStr">
        <is>
          <t>SECCIONADORA 10</t>
        </is>
      </c>
      <c r="B669" s="1" t="n">
        <v>30012004</v>
      </c>
      <c r="C669" s="1" t="inlineStr">
        <is>
          <t>Produto simples</t>
        </is>
      </c>
      <c r="D669" s="1" t="n">
        <v>30012004</v>
      </c>
      <c r="E669" s="1" t="inlineStr">
        <is>
          <t>TRAVESSA CENTRAL 490X180X15 MDF - MESA VIGO</t>
        </is>
      </c>
      <c r="F669" s="2" t="n">
        <v>1</v>
      </c>
      <c r="G669" s="2" t="inlineStr">
        <is>
          <t>peça</t>
        </is>
      </c>
      <c r="H669" s="1" t="n">
        <v>1.1</v>
      </c>
      <c r="I669" s="1" t="n">
        <v>0.09375</v>
      </c>
      <c r="J669" s="2" t="inlineStr">
        <is>
          <t>CORTE</t>
        </is>
      </c>
    </row>
    <row r="670" ht="24" customHeight="1">
      <c r="A670" s="2" t="inlineStr">
        <is>
          <t>SECCIONADORA 10</t>
        </is>
      </c>
      <c r="B670" s="1" t="n">
        <v>30016006</v>
      </c>
      <c r="C670" s="1" t="inlineStr">
        <is>
          <t>Produto simples</t>
        </is>
      </c>
      <c r="D670" s="1" t="n">
        <v>30016006</v>
      </c>
      <c r="E670" s="1" t="inlineStr">
        <is>
          <t>ACABAMENTO PES 750X354X03 MDF - MESA VIGO</t>
        </is>
      </c>
      <c r="F670" s="2" t="n">
        <v>1</v>
      </c>
      <c r="G670" s="2" t="inlineStr">
        <is>
          <t>peça</t>
        </is>
      </c>
      <c r="H670" s="1" t="n">
        <v>1.1</v>
      </c>
      <c r="I670" s="1" t="n">
        <v>0.09375</v>
      </c>
      <c r="J670" s="2" t="inlineStr">
        <is>
          <t>CORTE</t>
        </is>
      </c>
    </row>
    <row r="671" ht="24" customHeight="1">
      <c r="A671" s="2" t="inlineStr">
        <is>
          <t>SECCIONADORA 10</t>
        </is>
      </c>
      <c r="B671" s="1" t="n">
        <v>30016005</v>
      </c>
      <c r="C671" s="1" t="inlineStr">
        <is>
          <t>Produto simples</t>
        </is>
      </c>
      <c r="D671" s="1" t="n">
        <v>30016005</v>
      </c>
      <c r="E671" s="1" t="inlineStr">
        <is>
          <t>APOIO PES 405X75 (155)X12 MDF - MESA VIGO</t>
        </is>
      </c>
      <c r="F671" s="2" t="n">
        <v>1</v>
      </c>
      <c r="G671" s="2" t="inlineStr">
        <is>
          <t>peça</t>
        </is>
      </c>
      <c r="H671" s="1" t="n">
        <v>1.1</v>
      </c>
      <c r="I671" s="1" t="n">
        <v>0.09375</v>
      </c>
      <c r="J671" s="2" t="inlineStr">
        <is>
          <t>CORTE</t>
        </is>
      </c>
    </row>
    <row r="672" ht="24" customHeight="1">
      <c r="A672" s="2" t="inlineStr">
        <is>
          <t>SECCIONADORA 10</t>
        </is>
      </c>
      <c r="B672" s="1" t="n">
        <v>30016001</v>
      </c>
      <c r="C672" s="1" t="inlineStr">
        <is>
          <t>Produto simples</t>
        </is>
      </c>
      <c r="D672" s="1" t="n">
        <v>30016001</v>
      </c>
      <c r="E672" s="1" t="inlineStr">
        <is>
          <t>PE 01 780X90 (155)X25 MDF - MESA VIGO</t>
        </is>
      </c>
      <c r="F672" s="2" t="n">
        <v>1</v>
      </c>
      <c r="G672" s="2" t="inlineStr">
        <is>
          <t>peça</t>
        </is>
      </c>
      <c r="H672" s="1" t="n">
        <v>1.1</v>
      </c>
      <c r="I672" s="1" t="n">
        <v>0.09375</v>
      </c>
      <c r="J672" s="2" t="inlineStr">
        <is>
          <t>CORTE</t>
        </is>
      </c>
    </row>
    <row r="673" ht="24" customHeight="1">
      <c r="A673" s="2" t="inlineStr">
        <is>
          <t>SECCIONADORA 10</t>
        </is>
      </c>
      <c r="B673" s="1" t="n">
        <v>30016004</v>
      </c>
      <c r="C673" s="1" t="inlineStr">
        <is>
          <t>Produto simples</t>
        </is>
      </c>
      <c r="D673" s="1" t="n">
        <v>30016004</v>
      </c>
      <c r="E673" s="1" t="inlineStr">
        <is>
          <t>TRAVESSA CENTRAL 890X180X15 MDF - MESA VIGO</t>
        </is>
      </c>
      <c r="F673" s="2" t="n">
        <v>1</v>
      </c>
      <c r="G673" s="2" t="inlineStr">
        <is>
          <t>peça</t>
        </is>
      </c>
      <c r="H673" s="1" t="n">
        <v>1.1</v>
      </c>
      <c r="I673" s="1" t="n">
        <v>0.09375</v>
      </c>
      <c r="J673" s="2" t="inlineStr">
        <is>
          <t>CORTE</t>
        </is>
      </c>
    </row>
    <row r="674" ht="24" customHeight="1">
      <c r="A674" s="2" t="inlineStr">
        <is>
          <t>SECCIONADORA 10</t>
        </is>
      </c>
      <c r="B674" s="1" t="n">
        <v>30065004</v>
      </c>
      <c r="C674" s="1" t="inlineStr">
        <is>
          <t>Produto simples</t>
        </is>
      </c>
      <c r="D674" s="1" t="n">
        <v>30065004</v>
      </c>
      <c r="E674" s="1" t="inlineStr">
        <is>
          <t>TAMPO 400X400X12 MDP-MESA VEGAS C/V 1,10X1,1</t>
        </is>
      </c>
      <c r="F674" s="2" t="n">
        <v>1</v>
      </c>
      <c r="G674" s="2" t="inlineStr">
        <is>
          <t>peça</t>
        </is>
      </c>
      <c r="H674" s="1" t="n">
        <v>1.1</v>
      </c>
      <c r="I674" s="1" t="n">
        <v>0.09375</v>
      </c>
      <c r="J674" s="2" t="inlineStr">
        <is>
          <t>CORTE</t>
        </is>
      </c>
    </row>
    <row r="675" ht="24" customHeight="1">
      <c r="A675" s="2" t="inlineStr">
        <is>
          <t>SECCIONADORA 10</t>
        </is>
      </c>
      <c r="B675" s="1" t="n">
        <v>30066004</v>
      </c>
      <c r="C675" s="1" t="inlineStr">
        <is>
          <t>Produto simples</t>
        </is>
      </c>
      <c r="D675" s="1" t="n">
        <v>30066004</v>
      </c>
      <c r="E675" s="1" t="inlineStr">
        <is>
          <t>TAMPO 600X600X12 MDP-MESA VEGAS C/V 1,36X1,3</t>
        </is>
      </c>
      <c r="F675" s="2" t="n">
        <v>1</v>
      </c>
      <c r="G675" s="2" t="inlineStr">
        <is>
          <t>peça</t>
        </is>
      </c>
      <c r="H675" s="1" t="n">
        <v>1.1</v>
      </c>
      <c r="I675" s="1" t="n">
        <v>0.09375</v>
      </c>
      <c r="J675" s="2" t="inlineStr">
        <is>
          <t>CORTE</t>
        </is>
      </c>
    </row>
    <row r="676" ht="24" customHeight="1">
      <c r="A676" s="2" t="inlineStr">
        <is>
          <t>SECCIONADORA 10</t>
        </is>
      </c>
      <c r="B676" s="1" t="n">
        <v>30074009</v>
      </c>
      <c r="C676" s="1" t="inlineStr">
        <is>
          <t>Produto simples</t>
        </is>
      </c>
      <c r="D676" s="1" t="n">
        <v>30074009</v>
      </c>
      <c r="E676" s="1" t="inlineStr">
        <is>
          <t>TAMPO 380X380X12 MDP - MESA AMSTERDAM</t>
        </is>
      </c>
      <c r="F676" s="2" t="n">
        <v>1</v>
      </c>
      <c r="G676" s="2" t="inlineStr">
        <is>
          <t>peça</t>
        </is>
      </c>
      <c r="H676" s="1" t="n">
        <v>1.1</v>
      </c>
      <c r="I676" s="1" t="n">
        <v>0.09375</v>
      </c>
      <c r="J676" s="2" t="inlineStr">
        <is>
          <t>CORTE</t>
        </is>
      </c>
    </row>
    <row r="677" ht="24" customHeight="1">
      <c r="A677" s="2" t="inlineStr">
        <is>
          <t>SECCIONADORA 10</t>
        </is>
      </c>
      <c r="B677" s="1" t="n">
        <v>30030013</v>
      </c>
      <c r="C677" s="1" t="inlineStr">
        <is>
          <t>Produto simples</t>
        </is>
      </c>
      <c r="D677" s="1" t="n">
        <v>30030013</v>
      </c>
      <c r="E677" s="1" t="inlineStr">
        <is>
          <t>LAT TRIA SUP. 890(600)X443(680)X12 MDF-BASE VIEN1</t>
        </is>
      </c>
      <c r="F677" s="2" t="n">
        <v>1</v>
      </c>
      <c r="G677" s="2" t="inlineStr">
        <is>
          <t>peça</t>
        </is>
      </c>
      <c r="H677" s="1" t="n">
        <v>1.1</v>
      </c>
      <c r="I677" s="1" t="n">
        <v>0.09375</v>
      </c>
      <c r="J677" s="2" t="inlineStr">
        <is>
          <t>CORTE</t>
        </is>
      </c>
    </row>
    <row r="678" ht="24" customHeight="1">
      <c r="A678" s="2" t="inlineStr">
        <is>
          <t>SECCIONADORA 10</t>
        </is>
      </c>
      <c r="B678" s="1" t="n">
        <v>30024009</v>
      </c>
      <c r="C678" s="1" t="inlineStr">
        <is>
          <t>Produto simples</t>
        </is>
      </c>
      <c r="D678" s="1" t="n">
        <v>30024009</v>
      </c>
      <c r="E678" s="1" t="inlineStr">
        <is>
          <t>TAMPO 380X380X12 MDP - MESA LISSE 0,90X0,90       1</t>
        </is>
      </c>
      <c r="F678" s="2" t="n">
        <v>1</v>
      </c>
      <c r="G678" s="2" t="inlineStr">
        <is>
          <t>peça</t>
        </is>
      </c>
      <c r="H678" s="1" t="n">
        <v>1.1</v>
      </c>
      <c r="I678" s="1" t="n">
        <v>0.09375</v>
      </c>
      <c r="J678" s="2" t="inlineStr">
        <is>
          <t>CORTE</t>
        </is>
      </c>
    </row>
    <row r="679" ht="24" customHeight="1">
      <c r="A679" s="2" t="inlineStr">
        <is>
          <t>SECCIONADORA 10</t>
        </is>
      </c>
      <c r="B679" s="1" t="n">
        <v>30026009</v>
      </c>
      <c r="C679" s="1" t="inlineStr">
        <is>
          <t>Produto simples</t>
        </is>
      </c>
      <c r="D679" s="1" t="n">
        <v>30026009</v>
      </c>
      <c r="E679" s="1" t="inlineStr">
        <is>
          <t>TAMPO 880X382X12 MDF - MESA LISSE 1,60X0,90       1</t>
        </is>
      </c>
      <c r="F679" s="2" t="n">
        <v>1</v>
      </c>
      <c r="G679" s="2" t="inlineStr">
        <is>
          <t>peça</t>
        </is>
      </c>
      <c r="H679" s="1" t="n">
        <v>1.1</v>
      </c>
      <c r="I679" s="1" t="n">
        <v>0.09375</v>
      </c>
      <c r="J679" s="2" t="inlineStr">
        <is>
          <t>CORTE</t>
        </is>
      </c>
    </row>
    <row r="680" ht="24" customHeight="1">
      <c r="A680" s="2" t="inlineStr">
        <is>
          <t>SECCIONADORA 10</t>
        </is>
      </c>
      <c r="B680" s="1" t="n">
        <v>30032008</v>
      </c>
      <c r="C680" s="1" t="inlineStr">
        <is>
          <t>Produto simples</t>
        </is>
      </c>
      <c r="D680" s="1" t="n">
        <v>30032008</v>
      </c>
      <c r="E680" s="1" t="inlineStr">
        <is>
          <t>LAT TRIAN SUP. 795(580)X400(580)X12 MDF-MESA VI 1</t>
        </is>
      </c>
      <c r="F680" s="2" t="n">
        <v>1</v>
      </c>
      <c r="G680" s="2" t="inlineStr">
        <is>
          <t>peça</t>
        </is>
      </c>
      <c r="H680" s="1" t="n">
        <v>1.1</v>
      </c>
      <c r="I680" s="1" t="n">
        <v>0.09375</v>
      </c>
      <c r="J680" s="2" t="inlineStr">
        <is>
          <t>CORTE</t>
        </is>
      </c>
    </row>
    <row r="681" ht="24" customHeight="1">
      <c r="A681" s="2" t="inlineStr">
        <is>
          <t>SECCIONADORA 10</t>
        </is>
      </c>
      <c r="B681" s="1" t="n">
        <v>30030009</v>
      </c>
      <c r="C681" s="1" t="inlineStr">
        <is>
          <t>Produto simples</t>
        </is>
      </c>
      <c r="D681" s="1" t="n">
        <v>30030009</v>
      </c>
      <c r="E681" s="1" t="inlineStr">
        <is>
          <t>LAT TRIA SUP. 890(600)X443(680)X12 MDF-MESA VIE  1</t>
        </is>
      </c>
      <c r="F681" s="2" t="n">
        <v>1</v>
      </c>
      <c r="G681" s="2" t="inlineStr">
        <is>
          <t>peça</t>
        </is>
      </c>
      <c r="H681" s="1" t="n">
        <v>1.1</v>
      </c>
      <c r="I681" s="1" t="n">
        <v>0.09375</v>
      </c>
      <c r="J681" s="2" t="inlineStr">
        <is>
          <t>CORTE</t>
        </is>
      </c>
    </row>
    <row r="682" ht="24" customHeight="1">
      <c r="A682" s="2" t="inlineStr">
        <is>
          <t>SECCIONADORA 10</t>
        </is>
      </c>
      <c r="B682" s="1" t="n">
        <v>30003001</v>
      </c>
      <c r="C682" s="1" t="inlineStr">
        <is>
          <t>Produto simples</t>
        </is>
      </c>
      <c r="D682" s="1" t="n">
        <v>30003001</v>
      </c>
      <c r="E682" s="1" t="inlineStr">
        <is>
          <t>ENCOSTO 250X350X15 MDF CADEIRA                           1</t>
        </is>
      </c>
      <c r="F682" s="2" t="n">
        <v>1</v>
      </c>
      <c r="G682" s="2" t="inlineStr">
        <is>
          <t>peça</t>
        </is>
      </c>
      <c r="H682" s="1" t="n">
        <v>1.1</v>
      </c>
      <c r="I682" s="1" t="n">
        <v>0.09375</v>
      </c>
      <c r="J682" s="2" t="inlineStr">
        <is>
          <t>CORTE</t>
        </is>
      </c>
    </row>
    <row r="683" ht="24" customHeight="1">
      <c r="A683" s="2" t="inlineStr">
        <is>
          <t>SECCIONADORA 10</t>
        </is>
      </c>
      <c r="B683" s="1" t="n">
        <v>30003002</v>
      </c>
      <c r="C683" s="1" t="inlineStr">
        <is>
          <t>Produto simples</t>
        </is>
      </c>
      <c r="D683" s="1" t="n">
        <v>30003002</v>
      </c>
      <c r="E683" s="1" t="inlineStr">
        <is>
          <t>TRAVESSA INF. PÉS 350X70X18 MDF - CADEIRA         1</t>
        </is>
      </c>
      <c r="F683" s="2" t="n">
        <v>1</v>
      </c>
      <c r="G683" s="2" t="inlineStr">
        <is>
          <t>peça</t>
        </is>
      </c>
      <c r="H683" s="1" t="n">
        <v>1.1</v>
      </c>
      <c r="I683" s="1" t="n">
        <v>0.09375</v>
      </c>
      <c r="J683" s="2" t="inlineStr">
        <is>
          <t>CORTE</t>
        </is>
      </c>
    </row>
    <row r="684" ht="24" customHeight="1">
      <c r="A684" s="2" t="inlineStr">
        <is>
          <t>SECCIONADORA 10</t>
        </is>
      </c>
      <c r="B684" s="1" t="n">
        <v>30082701</v>
      </c>
      <c r="C684" s="1" t="inlineStr">
        <is>
          <t>Produto simples</t>
        </is>
      </c>
      <c r="D684" s="1" t="n">
        <v>30082701</v>
      </c>
      <c r="E684" s="1" t="inlineStr">
        <is>
          <t>TRAV FRONT 1230X120X15 MDF-MESA SIENA C/V1,3  1</t>
        </is>
      </c>
      <c r="F684" s="2" t="n">
        <v>1</v>
      </c>
      <c r="G684" s="2" t="inlineStr">
        <is>
          <t>peça</t>
        </is>
      </c>
      <c r="H684" s="1" t="n">
        <v>1.1</v>
      </c>
      <c r="I684" s="1" t="n">
        <v>0.09375</v>
      </c>
      <c r="J684" s="2" t="inlineStr">
        <is>
          <t>CORTE</t>
        </is>
      </c>
    </row>
    <row r="685" ht="24" customHeight="1">
      <c r="A685" s="2" t="inlineStr">
        <is>
          <t>SECCIONADORA 10</t>
        </is>
      </c>
      <c r="B685" s="1" t="n">
        <v>20020002</v>
      </c>
      <c r="C685" s="1" t="inlineStr">
        <is>
          <t>Produto simples</t>
        </is>
      </c>
      <c r="D685" s="1" t="n">
        <v>20020002</v>
      </c>
      <c r="E685" s="1" t="inlineStr">
        <is>
          <t>(2) FECHAMENTO I 1090X295X12 MDF - BASE DUBAI  1</t>
        </is>
      </c>
      <c r="F685" s="2" t="n">
        <v>1</v>
      </c>
      <c r="G685" s="2" t="inlineStr">
        <is>
          <t>peça</t>
        </is>
      </c>
      <c r="H685" s="1" t="n">
        <v>1.1</v>
      </c>
      <c r="I685" s="1" t="n">
        <v>0.09375</v>
      </c>
      <c r="J685" s="2" t="inlineStr">
        <is>
          <t>CORTE</t>
        </is>
      </c>
    </row>
    <row r="686" ht="24" customHeight="1">
      <c r="A686" s="2" t="inlineStr">
        <is>
          <t>SECCIONADORA 10</t>
        </is>
      </c>
      <c r="B686" s="1" t="n">
        <v>20020003</v>
      </c>
      <c r="C686" s="1" t="inlineStr">
        <is>
          <t>Produto simples</t>
        </is>
      </c>
      <c r="D686" s="1" t="n">
        <v>20020003</v>
      </c>
      <c r="E686" s="1" t="inlineStr">
        <is>
          <t>(3) FECHAMENTO II 600X295X12 MDF - BASE DUBAI   1</t>
        </is>
      </c>
      <c r="F686" s="2" t="n">
        <v>1</v>
      </c>
      <c r="G686" s="2" t="inlineStr">
        <is>
          <t>peça</t>
        </is>
      </c>
      <c r="H686" s="1" t="n">
        <v>1.1</v>
      </c>
      <c r="I686" s="1" t="n">
        <v>0.09375</v>
      </c>
      <c r="J686" s="2" t="inlineStr">
        <is>
          <t>CORTE</t>
        </is>
      </c>
    </row>
    <row r="687" ht="24" customHeight="1">
      <c r="A687" s="2" t="inlineStr">
        <is>
          <t>SECCIONADORA 10</t>
        </is>
      </c>
      <c r="B687" s="1" t="n">
        <v>20020004</v>
      </c>
      <c r="C687" s="1" t="inlineStr">
        <is>
          <t>Produto simples</t>
        </is>
      </c>
      <c r="D687" s="1" t="n">
        <v>20020004</v>
      </c>
      <c r="E687" s="1" t="inlineStr">
        <is>
          <t>(4) FECHAMENTO III 545X327X12 MDF - BASE DUBAI  1</t>
        </is>
      </c>
      <c r="F687" s="2" t="n">
        <v>1</v>
      </c>
      <c r="G687" s="2" t="inlineStr">
        <is>
          <t>peça</t>
        </is>
      </c>
      <c r="H687" s="1" t="n">
        <v>1.1</v>
      </c>
      <c r="I687" s="1" t="n">
        <v>0.09375</v>
      </c>
      <c r="J687" s="2" t="inlineStr">
        <is>
          <t>CORTE</t>
        </is>
      </c>
    </row>
    <row r="688" ht="24" customHeight="1">
      <c r="A688" s="2" t="inlineStr">
        <is>
          <t>SECCIONADORA 10</t>
        </is>
      </c>
      <c r="B688" s="1" t="n">
        <v>20020005</v>
      </c>
      <c r="C688" s="1" t="inlineStr">
        <is>
          <t>Produto simples</t>
        </is>
      </c>
      <c r="D688" s="1" t="n">
        <v>20020005</v>
      </c>
      <c r="E688" s="1" t="inlineStr">
        <is>
          <t>(5) FECHAMENTO IV 453X327X12 MDF - BASE DUBAI  1</t>
        </is>
      </c>
      <c r="F688" s="2" t="n">
        <v>1</v>
      </c>
      <c r="G688" s="2" t="inlineStr">
        <is>
          <t>peça</t>
        </is>
      </c>
      <c r="H688" s="1" t="n">
        <v>1.1</v>
      </c>
      <c r="I688" s="1" t="n">
        <v>0.09375</v>
      </c>
      <c r="J688" s="2" t="inlineStr">
        <is>
          <t>CORTE</t>
        </is>
      </c>
    </row>
    <row r="689" ht="24" customHeight="1">
      <c r="A689" s="2" t="inlineStr">
        <is>
          <t>SECCIONADORA 10</t>
        </is>
      </c>
      <c r="B689" s="1" t="n">
        <v>10014001</v>
      </c>
      <c r="C689" s="1" t="inlineStr">
        <is>
          <t>Produto simples</t>
        </is>
      </c>
      <c r="D689" s="1" t="n">
        <v>10014001</v>
      </c>
      <c r="E689" s="1" t="inlineStr">
        <is>
          <t>BASE 1330X360X15 MDP - APARADOR                           1</t>
        </is>
      </c>
      <c r="F689" s="2" t="n">
        <v>1</v>
      </c>
      <c r="G689" s="2" t="inlineStr">
        <is>
          <t>peça</t>
        </is>
      </c>
      <c r="H689" s="1" t="n">
        <v>1.1</v>
      </c>
      <c r="I689" s="1" t="n">
        <v>0.09375</v>
      </c>
      <c r="J689" s="2" t="inlineStr">
        <is>
          <t>CORTE</t>
        </is>
      </c>
    </row>
    <row r="690" ht="24" customHeight="1">
      <c r="A690" s="2" t="inlineStr">
        <is>
          <t>SECCIONADORA 10</t>
        </is>
      </c>
      <c r="B690" s="1" t="n">
        <v>10014002</v>
      </c>
      <c r="C690" s="1" t="inlineStr">
        <is>
          <t>Produto simples</t>
        </is>
      </c>
      <c r="D690" s="1" t="n">
        <v>10014002</v>
      </c>
      <c r="E690" s="1" t="inlineStr">
        <is>
          <t>TAMPO 1330X360X15 MDP - APARADOR                       1</t>
        </is>
      </c>
      <c r="F690" s="2" t="n">
        <v>1</v>
      </c>
      <c r="G690" s="2" t="inlineStr">
        <is>
          <t>peça</t>
        </is>
      </c>
      <c r="H690" s="1" t="n">
        <v>1.1</v>
      </c>
      <c r="I690" s="1" t="n">
        <v>0.09375</v>
      </c>
      <c r="J690" s="2" t="inlineStr">
        <is>
          <t>CORTE</t>
        </is>
      </c>
    </row>
    <row r="691" ht="24" customHeight="1">
      <c r="A691" s="2" t="inlineStr">
        <is>
          <t>SECCIONADORA 10</t>
        </is>
      </c>
      <c r="B691" s="1" t="n">
        <v>10014003</v>
      </c>
      <c r="C691" s="1" t="inlineStr">
        <is>
          <t>Produto simples</t>
        </is>
      </c>
      <c r="D691" s="1" t="n">
        <v>10014003</v>
      </c>
      <c r="E691" s="1" t="inlineStr">
        <is>
          <t>LATERAL DIR. 680X360X12 MDP - APARADOR              1</t>
        </is>
      </c>
      <c r="F691" s="2" t="n">
        <v>1</v>
      </c>
      <c r="G691" s="2" t="inlineStr">
        <is>
          <t>peça</t>
        </is>
      </c>
      <c r="H691" s="1" t="n">
        <v>1.1</v>
      </c>
      <c r="I691" s="1" t="n">
        <v>0.09375</v>
      </c>
      <c r="J691" s="2" t="inlineStr">
        <is>
          <t>CORTE</t>
        </is>
      </c>
    </row>
    <row r="692" ht="24" customHeight="1">
      <c r="A692" s="2" t="inlineStr">
        <is>
          <t>SECCIONADORA 10</t>
        </is>
      </c>
      <c r="B692" s="1" t="n">
        <v>10014012</v>
      </c>
      <c r="C692" s="1" t="inlineStr">
        <is>
          <t>Produto simples</t>
        </is>
      </c>
      <c r="D692" s="1" t="n">
        <v>10014012</v>
      </c>
      <c r="E692" s="1" t="inlineStr">
        <is>
          <t>LATERAL ESQ. 680X360X12 MDP - APARADOR             1</t>
        </is>
      </c>
      <c r="F692" s="2" t="n">
        <v>1</v>
      </c>
      <c r="G692" s="2" t="inlineStr">
        <is>
          <t>peça</t>
        </is>
      </c>
      <c r="H692" s="1" t="n">
        <v>1.1</v>
      </c>
      <c r="I692" s="1" t="n">
        <v>0.09375</v>
      </c>
      <c r="J692" s="2" t="inlineStr">
        <is>
          <t>CORTE</t>
        </is>
      </c>
    </row>
    <row r="693" ht="24" customHeight="1">
      <c r="A693" s="2" t="inlineStr">
        <is>
          <t>SECCIONADORA 10</t>
        </is>
      </c>
      <c r="B693" s="1" t="n">
        <v>10014004</v>
      </c>
      <c r="C693" s="1" t="inlineStr">
        <is>
          <t>Produto simples</t>
        </is>
      </c>
      <c r="D693" s="1" t="n">
        <v>10014004</v>
      </c>
      <c r="E693" s="1" t="inlineStr">
        <is>
          <t>TRAVESSA 1330X70X12 MDP - APARADOR                   1</t>
        </is>
      </c>
      <c r="F693" s="2" t="n">
        <v>1</v>
      </c>
      <c r="G693" s="2" t="inlineStr">
        <is>
          <t>peça</t>
        </is>
      </c>
      <c r="H693" s="1" t="n">
        <v>1.1</v>
      </c>
      <c r="I693" s="1" t="n">
        <v>0.09375</v>
      </c>
      <c r="J693" s="2" t="inlineStr">
        <is>
          <t>CORTE</t>
        </is>
      </c>
    </row>
    <row r="694" ht="24" customHeight="1">
      <c r="A694" s="2" t="inlineStr">
        <is>
          <t>SECCIONADORA 10</t>
        </is>
      </c>
      <c r="B694" s="1" t="n">
        <v>10014005</v>
      </c>
      <c r="C694" s="1" t="inlineStr">
        <is>
          <t>Produto simples</t>
        </is>
      </c>
      <c r="D694" s="1" t="n">
        <v>10014005</v>
      </c>
      <c r="E694" s="1" t="inlineStr">
        <is>
          <t>DIVISORIA 580X360X15 MDP - APARADOR                    1</t>
        </is>
      </c>
      <c r="F694" s="2" t="n">
        <v>1</v>
      </c>
      <c r="G694" s="2" t="inlineStr">
        <is>
          <t>peça</t>
        </is>
      </c>
      <c r="H694" s="1" t="n">
        <v>1.1</v>
      </c>
      <c r="I694" s="1" t="n">
        <v>0.09375</v>
      </c>
      <c r="J694" s="2" t="inlineStr">
        <is>
          <t>CORTE</t>
        </is>
      </c>
    </row>
    <row r="695" ht="24" customHeight="1">
      <c r="A695" s="2" t="inlineStr">
        <is>
          <t>SECCIONADORA 10</t>
        </is>
      </c>
      <c r="B695" s="1" t="n">
        <v>10014006</v>
      </c>
      <c r="C695" s="1" t="inlineStr">
        <is>
          <t>Produto simples</t>
        </is>
      </c>
      <c r="D695" s="1" t="n">
        <v>10014006</v>
      </c>
      <c r="E695" s="1" t="inlineStr">
        <is>
          <t>PRATELEIRA 432X340X12 MDP - APARADOR                1</t>
        </is>
      </c>
      <c r="F695" s="2" t="n">
        <v>1</v>
      </c>
      <c r="G695" s="2" t="inlineStr">
        <is>
          <t>peça</t>
        </is>
      </c>
      <c r="H695" s="1" t="n">
        <v>1.1</v>
      </c>
      <c r="I695" s="1" t="n">
        <v>0.09375</v>
      </c>
      <c r="J695" s="2" t="inlineStr">
        <is>
          <t>CORTE</t>
        </is>
      </c>
    </row>
    <row r="696" ht="24" customHeight="1">
      <c r="A696" s="2" t="inlineStr">
        <is>
          <t>SECCIONADORA 10</t>
        </is>
      </c>
      <c r="B696" s="1" t="n">
        <v>10014007</v>
      </c>
      <c r="C696" s="1" t="inlineStr">
        <is>
          <t>Produto simples</t>
        </is>
      </c>
      <c r="D696" s="1" t="n">
        <v>10014007</v>
      </c>
      <c r="E696" s="1" t="inlineStr">
        <is>
          <t>PORTA 600X445X12 MDP - APARADOR                          1</t>
        </is>
      </c>
      <c r="F696" s="2" t="n">
        <v>1</v>
      </c>
      <c r="G696" s="2" t="inlineStr">
        <is>
          <t>peça</t>
        </is>
      </c>
      <c r="H696" s="1" t="n">
        <v>1.1</v>
      </c>
      <c r="I696" s="1" t="n">
        <v>0.09375</v>
      </c>
      <c r="J696" s="2" t="inlineStr">
        <is>
          <t>CORTE</t>
        </is>
      </c>
    </row>
    <row r="697" ht="24" customHeight="1">
      <c r="A697" s="2" t="inlineStr">
        <is>
          <t>SECCIONADORA 10</t>
        </is>
      </c>
      <c r="B697" s="1" t="n">
        <v>10014008</v>
      </c>
      <c r="C697" s="1" t="inlineStr">
        <is>
          <t>Produto simples</t>
        </is>
      </c>
      <c r="D697" s="1" t="n">
        <v>10014008</v>
      </c>
      <c r="E697" s="1" t="inlineStr">
        <is>
          <t>FUNDO 896X604X03 MDF - APARADOR                          1</t>
        </is>
      </c>
      <c r="F697" s="2" t="n">
        <v>1</v>
      </c>
      <c r="G697" s="2" t="inlineStr">
        <is>
          <t>peça</t>
        </is>
      </c>
      <c r="H697" s="1" t="n">
        <v>1.1</v>
      </c>
      <c r="I697" s="1" t="n">
        <v>0.09375</v>
      </c>
      <c r="J697" s="2" t="inlineStr">
        <is>
          <t>CORTE</t>
        </is>
      </c>
    </row>
    <row r="698" ht="24" customHeight="1">
      <c r="A698" s="2" t="inlineStr">
        <is>
          <t>SECCIONADORA 10</t>
        </is>
      </c>
      <c r="B698" s="1" t="n">
        <v>10014011</v>
      </c>
      <c r="C698" s="1" t="inlineStr">
        <is>
          <t>Produto simples</t>
        </is>
      </c>
      <c r="D698" s="1" t="n">
        <v>10014011</v>
      </c>
      <c r="E698" s="1" t="inlineStr">
        <is>
          <t>PRATELEIRA MAIOR 882X340X12 MDP - APARADOR   1</t>
        </is>
      </c>
      <c r="F698" s="2" t="n">
        <v>1</v>
      </c>
      <c r="G698" s="2" t="inlineStr">
        <is>
          <t>peça</t>
        </is>
      </c>
      <c r="H698" s="1" t="n">
        <v>1.1</v>
      </c>
      <c r="I698" s="1" t="n">
        <v>0.09375</v>
      </c>
      <c r="J698" s="2" t="inlineStr">
        <is>
          <t>CORTE</t>
        </is>
      </c>
    </row>
    <row r="699" ht="24" customHeight="1">
      <c r="A699" s="2" t="inlineStr">
        <is>
          <t>SECCIONADORA 10</t>
        </is>
      </c>
      <c r="B699" s="1" t="n">
        <v>10014101</v>
      </c>
      <c r="C699" s="1" t="inlineStr">
        <is>
          <t>Produto simples</t>
        </is>
      </c>
      <c r="D699" s="1" t="n">
        <v>10014101</v>
      </c>
      <c r="E699" s="1" t="inlineStr">
        <is>
          <t>FRENTE GAVETA 447X197X12 MDP - APARADOR        1</t>
        </is>
      </c>
      <c r="F699" s="2" t="n">
        <v>1</v>
      </c>
      <c r="G699" s="2" t="inlineStr">
        <is>
          <t>peça</t>
        </is>
      </c>
      <c r="H699" s="1" t="n">
        <v>1.1</v>
      </c>
      <c r="I699" s="1" t="n">
        <v>0.09375</v>
      </c>
      <c r="J699" s="2" t="inlineStr">
        <is>
          <t>CORTE</t>
        </is>
      </c>
    </row>
    <row r="700" ht="24" customHeight="1">
      <c r="A700" s="2" t="inlineStr">
        <is>
          <t>SECCIONADORA 10</t>
        </is>
      </c>
      <c r="B700" s="1" t="n">
        <v>10014102</v>
      </c>
      <c r="C700" s="1" t="inlineStr">
        <is>
          <t>Produto simples</t>
        </is>
      </c>
      <c r="D700" s="1" t="n">
        <v>10014102</v>
      </c>
      <c r="E700" s="1" t="inlineStr">
        <is>
          <t>FUNDO GAVETA 397X306X03 MDF - APARADOR          1</t>
        </is>
      </c>
      <c r="F700" s="2" t="n">
        <v>1</v>
      </c>
      <c r="G700" s="2" t="inlineStr">
        <is>
          <t>peça</t>
        </is>
      </c>
      <c r="H700" s="1" t="n">
        <v>1.1</v>
      </c>
      <c r="I700" s="1" t="n">
        <v>0.09375</v>
      </c>
      <c r="J700" s="2" t="inlineStr">
        <is>
          <t>CORTE</t>
        </is>
      </c>
    </row>
    <row r="701" ht="24" customHeight="1">
      <c r="A701" s="2" t="inlineStr">
        <is>
          <t>SECCIONADORA 10</t>
        </is>
      </c>
      <c r="B701" s="1" t="n">
        <v>2000</v>
      </c>
      <c r="C701" s="1" t="inlineStr">
        <is>
          <t>Produto simples</t>
        </is>
      </c>
      <c r="D701" s="1" t="n">
        <v>2000</v>
      </c>
      <c r="E701" s="1" t="inlineStr">
        <is>
          <t>LATERAL DE GAVETA APARADOR - 300X150X12 MDP 1</t>
        </is>
      </c>
      <c r="F701" s="2" t="n">
        <v>1</v>
      </c>
      <c r="G701" s="2" t="inlineStr">
        <is>
          <t>peça</t>
        </is>
      </c>
      <c r="H701" s="1" t="n">
        <v>1.1</v>
      </c>
      <c r="I701" s="1" t="n">
        <v>0.09375</v>
      </c>
      <c r="J701" s="2" t="inlineStr">
        <is>
          <t>CORTE</t>
        </is>
      </c>
    </row>
    <row r="702" ht="24" customHeight="1">
      <c r="A702" s="2" t="inlineStr">
        <is>
          <t>SECCIONADORA 10</t>
        </is>
      </c>
      <c r="B702" s="1" t="n">
        <v>2001</v>
      </c>
      <c r="C702" s="1" t="inlineStr">
        <is>
          <t>Produto simples</t>
        </is>
      </c>
      <c r="D702" s="1" t="n">
        <v>2001</v>
      </c>
      <c r="E702" s="1" t="inlineStr">
        <is>
          <t>CONTRAFUNDO DE GAVETA APARADOR - 385X128X  1</t>
        </is>
      </c>
      <c r="F702" s="2" t="n">
        <v>1</v>
      </c>
      <c r="G702" s="2" t="inlineStr">
        <is>
          <t>peça</t>
        </is>
      </c>
      <c r="H702" s="1" t="n">
        <v>1.1</v>
      </c>
      <c r="I702" s="1" t="n">
        <v>0.09375</v>
      </c>
      <c r="J702" s="2" t="inlineStr">
        <is>
          <t>CORTE</t>
        </is>
      </c>
    </row>
    <row r="703" ht="24" customHeight="1">
      <c r="A703" s="2" t="inlineStr">
        <is>
          <t>SECCIONADORA 10</t>
        </is>
      </c>
      <c r="B703" s="1" t="n">
        <v>20011004</v>
      </c>
      <c r="C703" s="1" t="inlineStr">
        <is>
          <t>Produto simples</t>
        </is>
      </c>
      <c r="D703" s="1" t="n">
        <v>20011004</v>
      </c>
      <c r="E703" s="1" t="inlineStr">
        <is>
          <t>TRAVESSA MAIOR 740X100X15 MDP - MESA MIAMI 0, 1</t>
        </is>
      </c>
      <c r="F703" s="2" t="n">
        <v>1</v>
      </c>
      <c r="G703" s="2" t="inlineStr">
        <is>
          <t>peça</t>
        </is>
      </c>
      <c r="H703" s="1" t="n">
        <v>1.1</v>
      </c>
      <c r="I703" s="1" t="n">
        <v>0.09375</v>
      </c>
      <c r="J703" s="2" t="inlineStr">
        <is>
          <t>CORTE</t>
        </is>
      </c>
    </row>
    <row r="704" ht="24" customHeight="1">
      <c r="A704" s="2" t="inlineStr">
        <is>
          <t>SECCIONADORA 10</t>
        </is>
      </c>
      <c r="B704" s="1" t="n">
        <v>20011005</v>
      </c>
      <c r="C704" s="1" t="inlineStr">
        <is>
          <t>Produto simples</t>
        </is>
      </c>
      <c r="D704" s="1" t="n">
        <v>20011005</v>
      </c>
      <c r="E704" s="1" t="inlineStr">
        <is>
          <t>TRAV. MENOR 710X100X15 MDP - MESA MIAMI 0,90    1</t>
        </is>
      </c>
      <c r="F704" s="2" t="n">
        <v>1</v>
      </c>
      <c r="G704" s="2" t="inlineStr">
        <is>
          <t>peça</t>
        </is>
      </c>
      <c r="H704" s="1" t="n">
        <v>1.1</v>
      </c>
      <c r="I704" s="1" t="n">
        <v>0.09375</v>
      </c>
      <c r="J704" s="2" t="inlineStr">
        <is>
          <t>CORTE</t>
        </is>
      </c>
    </row>
    <row r="705" ht="24" customHeight="1">
      <c r="A705" s="2" t="inlineStr">
        <is>
          <t>SECCIONADORA 10</t>
        </is>
      </c>
      <c r="B705" s="1" t="n">
        <v>20011001</v>
      </c>
      <c r="C705" s="1" t="inlineStr">
        <is>
          <t>Produto simples</t>
        </is>
      </c>
      <c r="D705" s="1" t="n">
        <v>20011001</v>
      </c>
      <c r="E705" s="1" t="inlineStr">
        <is>
          <t>TAMPO 900X900X12 MDP - MESA MIAMI 0,90                1</t>
        </is>
      </c>
      <c r="F705" s="2" t="n">
        <v>1</v>
      </c>
      <c r="G705" s="2" t="inlineStr">
        <is>
          <t>peça</t>
        </is>
      </c>
      <c r="H705" s="1" t="n">
        <v>1.1</v>
      </c>
      <c r="I705" s="1" t="n">
        <v>0.09375</v>
      </c>
      <c r="J705" s="2" t="inlineStr">
        <is>
          <t>CORTE</t>
        </is>
      </c>
    </row>
    <row r="706" ht="24" customHeight="1">
      <c r="A706" s="2" t="inlineStr">
        <is>
          <t>SECCIONADORA 10</t>
        </is>
      </c>
      <c r="B706" s="1" t="n">
        <v>20011002</v>
      </c>
      <c r="C706" s="1" t="inlineStr">
        <is>
          <t>Produto simples</t>
        </is>
      </c>
      <c r="D706" s="1" t="n">
        <v>20011002</v>
      </c>
      <c r="E706" s="1" t="inlineStr">
        <is>
          <t>ENGRO MAIOR 900X60X15 MDP - MESA MIAMI 0,90     1</t>
        </is>
      </c>
      <c r="F706" s="2" t="n">
        <v>1</v>
      </c>
      <c r="G706" s="2" t="inlineStr">
        <is>
          <t>peça</t>
        </is>
      </c>
      <c r="H706" s="1" t="n">
        <v>1.1</v>
      </c>
      <c r="I706" s="1" t="n">
        <v>0.09375</v>
      </c>
      <c r="J706" s="2" t="inlineStr">
        <is>
          <t>CORTE</t>
        </is>
      </c>
    </row>
    <row r="707" ht="24" customHeight="1">
      <c r="A707" s="2" t="inlineStr">
        <is>
          <t>SECCIONADORA 10</t>
        </is>
      </c>
      <c r="B707" s="1" t="n">
        <v>20011003</v>
      </c>
      <c r="C707" s="1" t="inlineStr">
        <is>
          <t>Produto simples</t>
        </is>
      </c>
      <c r="D707" s="1" t="n">
        <v>20011003</v>
      </c>
      <c r="E707" s="1" t="inlineStr">
        <is>
          <t>ENGRO MENOR 780X60X15 MDP - MESA MIAMI 0,90   1</t>
        </is>
      </c>
      <c r="F707" s="2" t="n">
        <v>1</v>
      </c>
      <c r="G707" s="2" t="inlineStr">
        <is>
          <t>peça</t>
        </is>
      </c>
      <c r="H707" s="1" t="n">
        <v>1.1</v>
      </c>
      <c r="I707" s="1" t="n">
        <v>0.09375</v>
      </c>
      <c r="J707" s="2" t="inlineStr">
        <is>
          <t>CORTE</t>
        </is>
      </c>
    </row>
    <row r="708" ht="24" customHeight="1">
      <c r="A708" s="2" t="inlineStr">
        <is>
          <t>SECCIONADORA 10</t>
        </is>
      </c>
      <c r="B708" s="1" t="n">
        <v>30087006</v>
      </c>
      <c r="C708" s="1" t="inlineStr">
        <is>
          <t>Produto simples</t>
        </is>
      </c>
      <c r="D708" s="1" t="n">
        <v>30087006</v>
      </c>
      <c r="E708" s="1" t="inlineStr">
        <is>
          <t>LAT. COM FRISO 750X335X12 MDF - BASE AMSTERD 1</t>
        </is>
      </c>
      <c r="F708" s="2" t="n">
        <v>1</v>
      </c>
      <c r="G708" s="2" t="inlineStr">
        <is>
          <t>peça</t>
        </is>
      </c>
      <c r="H708" s="1" t="n">
        <v>1.1</v>
      </c>
      <c r="I708" s="1" t="n">
        <v>0.09375</v>
      </c>
      <c r="J708" s="2" t="inlineStr">
        <is>
          <t>CORTE</t>
        </is>
      </c>
    </row>
    <row r="709" ht="24" customHeight="1">
      <c r="A709" s="2" t="inlineStr">
        <is>
          <t>SECCIONADORA 10</t>
        </is>
      </c>
      <c r="B709" s="1" t="n">
        <v>10014013</v>
      </c>
      <c r="C709" s="1" t="inlineStr">
        <is>
          <t>Produto simples</t>
        </is>
      </c>
      <c r="D709" s="1" t="n">
        <v>10014013</v>
      </c>
      <c r="E709" s="1" t="inlineStr">
        <is>
          <t>FUNDO 453X604X03 MDF - APARADOR                          1</t>
        </is>
      </c>
      <c r="F709" s="2" t="n">
        <v>1</v>
      </c>
      <c r="G709" s="2" t="inlineStr">
        <is>
          <t>peça</t>
        </is>
      </c>
      <c r="H709" s="1" t="n">
        <v>1.1</v>
      </c>
      <c r="I709" s="1" t="n">
        <v>0.09375</v>
      </c>
      <c r="J709" s="2" t="inlineStr">
        <is>
          <t>CORTE</t>
        </is>
      </c>
    </row>
    <row r="710" ht="24" customHeight="1">
      <c r="A710" s="2" t="inlineStr">
        <is>
          <t>SECCIONADORA 10</t>
        </is>
      </c>
      <c r="B710" s="1" t="n">
        <v>10014509</v>
      </c>
      <c r="C710" s="1" t="inlineStr">
        <is>
          <t>Produto simples</t>
        </is>
      </c>
      <c r="D710" s="1" t="n">
        <v>10014509</v>
      </c>
      <c r="E710" s="1" t="inlineStr">
        <is>
          <t>FUNDO 1340X325X03 MDF - BUFFET                              1</t>
        </is>
      </c>
      <c r="F710" s="2" t="n">
        <v>1</v>
      </c>
      <c r="G710" s="2" t="inlineStr">
        <is>
          <t>peça</t>
        </is>
      </c>
      <c r="H710" s="1" t="n">
        <v>1.1</v>
      </c>
      <c r="I710" s="1" t="n">
        <v>0.09375</v>
      </c>
      <c r="J710" s="2" t="inlineStr">
        <is>
          <t>CORTE</t>
        </is>
      </c>
    </row>
    <row r="711" ht="24" customHeight="1">
      <c r="A711" s="2" t="inlineStr">
        <is>
          <t>SECCIONADORA 10</t>
        </is>
      </c>
      <c r="B711" s="1" t="n">
        <v>10014501</v>
      </c>
      <c r="C711" s="1" t="inlineStr">
        <is>
          <t>Produto simples</t>
        </is>
      </c>
      <c r="D711" s="1" t="n">
        <v>10014501</v>
      </c>
      <c r="E711" s="1" t="inlineStr">
        <is>
          <t>TAMPO 1362X401X15 MDP - BUFFET                              1</t>
        </is>
      </c>
      <c r="F711" s="2" t="n">
        <v>1</v>
      </c>
      <c r="G711" s="2" t="inlineStr">
        <is>
          <t>peça</t>
        </is>
      </c>
      <c r="H711" s="1" t="n">
        <v>1.1</v>
      </c>
      <c r="I711" s="1" t="n">
        <v>0.09375</v>
      </c>
      <c r="J711" s="2" t="inlineStr">
        <is>
          <t>CORTE</t>
        </is>
      </c>
    </row>
    <row r="712" ht="24" customHeight="1">
      <c r="A712" s="2" t="inlineStr">
        <is>
          <t>SECCIONADORA 10</t>
        </is>
      </c>
      <c r="B712" s="1" t="n">
        <v>10014502</v>
      </c>
      <c r="C712" s="1" t="inlineStr">
        <is>
          <t>Produto simples</t>
        </is>
      </c>
      <c r="D712" s="1" t="n">
        <v>10014502</v>
      </c>
      <c r="E712" s="1" t="inlineStr">
        <is>
          <t>TRAVESSA VERTICAL 536X101X15 MDP - BUFFET       1</t>
        </is>
      </c>
      <c r="F712" s="2" t="n">
        <v>1</v>
      </c>
      <c r="G712" s="2" t="inlineStr">
        <is>
          <t>peça</t>
        </is>
      </c>
      <c r="H712" s="1" t="n">
        <v>1.1</v>
      </c>
      <c r="I712" s="1" t="n">
        <v>0.09375</v>
      </c>
      <c r="J712" s="2" t="inlineStr">
        <is>
          <t>CORTE</t>
        </is>
      </c>
    </row>
    <row r="713" ht="24" customHeight="1">
      <c r="A713" s="2" t="inlineStr">
        <is>
          <t>SECCIONADORA 10</t>
        </is>
      </c>
      <c r="B713" s="1" t="n">
        <v>10014503</v>
      </c>
      <c r="C713" s="1" t="inlineStr">
        <is>
          <t>Produto simples</t>
        </is>
      </c>
      <c r="D713" s="1" t="n">
        <v>10014503</v>
      </c>
      <c r="E713" s="1" t="inlineStr">
        <is>
          <t>LATERAL ESQUERDA 720X391X12 MDP - BUFFET       1</t>
        </is>
      </c>
      <c r="F713" s="2" t="n">
        <v>1</v>
      </c>
      <c r="G713" s="2" t="inlineStr">
        <is>
          <t>peça</t>
        </is>
      </c>
      <c r="H713" s="1" t="n">
        <v>1.1</v>
      </c>
      <c r="I713" s="1" t="n">
        <v>0.09375</v>
      </c>
      <c r="J713" s="2" t="inlineStr">
        <is>
          <t>CORTE</t>
        </is>
      </c>
    </row>
    <row r="714" ht="24" customHeight="1">
      <c r="A714" s="2" t="inlineStr">
        <is>
          <t>SECCIONADORA 10</t>
        </is>
      </c>
      <c r="B714" s="1" t="n">
        <v>10014511</v>
      </c>
      <c r="C714" s="1" t="inlineStr">
        <is>
          <t>Produto simples</t>
        </is>
      </c>
      <c r="D714" s="1" t="n">
        <v>10014511</v>
      </c>
      <c r="E714" s="1" t="inlineStr">
        <is>
          <t>LATERAL DIREITA 720X391X12 MDP - BUFFET             1</t>
        </is>
      </c>
      <c r="F714" s="2" t="n">
        <v>1</v>
      </c>
      <c r="G714" s="2" t="inlineStr">
        <is>
          <t>peça</t>
        </is>
      </c>
      <c r="H714" s="1" t="n">
        <v>1.1</v>
      </c>
      <c r="I714" s="1" t="n">
        <v>0.09375</v>
      </c>
      <c r="J714" s="2" t="inlineStr">
        <is>
          <t>CORTE</t>
        </is>
      </c>
    </row>
    <row r="715" ht="24" customHeight="1">
      <c r="A715" s="2" t="inlineStr">
        <is>
          <t>SECCIONADORA 10</t>
        </is>
      </c>
      <c r="B715" s="1" t="n">
        <v>10014504</v>
      </c>
      <c r="C715" s="1" t="inlineStr">
        <is>
          <t>Produto simples</t>
        </is>
      </c>
      <c r="D715" s="1" t="n">
        <v>10014504</v>
      </c>
      <c r="E715" s="1" t="inlineStr">
        <is>
          <t>BASE 1320X390X12 MDP - BUFFET                                 1</t>
        </is>
      </c>
      <c r="F715" s="2" t="n">
        <v>1</v>
      </c>
      <c r="G715" s="2" t="inlineStr">
        <is>
          <t>peça</t>
        </is>
      </c>
      <c r="H715" s="1" t="n">
        <v>1.1</v>
      </c>
      <c r="I715" s="1" t="n">
        <v>0.09375</v>
      </c>
      <c r="J715" s="2" t="inlineStr">
        <is>
          <t>CORTE</t>
        </is>
      </c>
    </row>
    <row r="716" ht="24" customHeight="1">
      <c r="A716" s="2" t="inlineStr">
        <is>
          <t>SECCIONADORA 10</t>
        </is>
      </c>
      <c r="B716" s="1" t="n">
        <v>10014506</v>
      </c>
      <c r="C716" s="1" t="inlineStr">
        <is>
          <t>Produto simples</t>
        </is>
      </c>
      <c r="D716" s="1" t="n">
        <v>10014506</v>
      </c>
      <c r="E716" s="1" t="inlineStr">
        <is>
          <t>TRAVESSA SUPERIOR 1320X80X12 MDP - BUFFET     1</t>
        </is>
      </c>
      <c r="F716" s="2" t="n">
        <v>1</v>
      </c>
      <c r="G716" s="2" t="inlineStr">
        <is>
          <t>peça</t>
        </is>
      </c>
      <c r="H716" s="1" t="n">
        <v>1.1</v>
      </c>
      <c r="I716" s="1" t="n">
        <v>0.09375</v>
      </c>
      <c r="J716" s="2" t="inlineStr">
        <is>
          <t>CORTE</t>
        </is>
      </c>
    </row>
    <row r="717" ht="24" customHeight="1">
      <c r="A717" s="2" t="inlineStr">
        <is>
          <t>SECCIONADORA 10</t>
        </is>
      </c>
      <c r="B717" s="1" t="n">
        <v>10014507</v>
      </c>
      <c r="C717" s="1" t="inlineStr">
        <is>
          <t>Produto simples</t>
        </is>
      </c>
      <c r="D717" s="1" t="n">
        <v>10014507</v>
      </c>
      <c r="E717" s="1" t="inlineStr">
        <is>
          <t>PRATELEIRA 1320X289X12 MDP - BUFFET                    1</t>
        </is>
      </c>
      <c r="F717" s="2" t="n">
        <v>1</v>
      </c>
      <c r="G717" s="2" t="inlineStr">
        <is>
          <t>peça</t>
        </is>
      </c>
      <c r="H717" s="1" t="n">
        <v>1.1</v>
      </c>
      <c r="I717" s="1" t="n">
        <v>0.09375</v>
      </c>
      <c r="J717" s="2" t="inlineStr">
        <is>
          <t>CORTE</t>
        </is>
      </c>
    </row>
    <row r="718" ht="24" customHeight="1">
      <c r="A718" s="2" t="inlineStr">
        <is>
          <t>SECCIONADORA 10</t>
        </is>
      </c>
      <c r="B718" s="1" t="n">
        <v>10014505</v>
      </c>
      <c r="C718" s="1" t="inlineStr">
        <is>
          <t>Produto simples</t>
        </is>
      </c>
      <c r="D718" s="1" t="n">
        <v>10014505</v>
      </c>
      <c r="E718" s="1" t="inlineStr">
        <is>
          <t>TRAVESSA PORTA 1320X101X12 MDP - BUFFET</t>
        </is>
      </c>
      <c r="F718" s="2" t="n">
        <v>1</v>
      </c>
      <c r="G718" s="2" t="inlineStr">
        <is>
          <t>peça</t>
        </is>
      </c>
      <c r="H718" s="1" t="n">
        <v>1.1</v>
      </c>
      <c r="I718" s="1" t="n">
        <v>0.09375</v>
      </c>
      <c r="J718" s="2" t="inlineStr">
        <is>
          <t>CORTE</t>
        </is>
      </c>
    </row>
    <row r="719" ht="24" customHeight="1">
      <c r="A719" s="2" t="inlineStr">
        <is>
          <t>SECCIONADORA 10</t>
        </is>
      </c>
      <c r="B719" s="1" t="n">
        <v>10014508</v>
      </c>
      <c r="C719" s="1" t="inlineStr">
        <is>
          <t>Produto simples</t>
        </is>
      </c>
      <c r="D719" s="1" t="n">
        <v>10014508</v>
      </c>
      <c r="E719" s="1" t="inlineStr">
        <is>
          <t>PORTA 582X444X12 MDP - BUFFET</t>
        </is>
      </c>
      <c r="F719" s="2" t="n">
        <v>1</v>
      </c>
      <c r="G719" s="2" t="inlineStr">
        <is>
          <t>peça</t>
        </is>
      </c>
      <c r="H719" s="1" t="n">
        <v>1.1</v>
      </c>
      <c r="I719" s="1" t="n">
        <v>0.09375</v>
      </c>
      <c r="J719" s="2" t="inlineStr">
        <is>
          <t>CORTE</t>
        </is>
      </c>
    </row>
    <row r="720" ht="24" customHeight="1">
      <c r="A720" s="2" t="inlineStr">
        <is>
          <t>SECCIONADORA 10</t>
        </is>
      </c>
      <c r="B720" s="1" t="n">
        <v>10014512</v>
      </c>
      <c r="C720" s="1" t="inlineStr">
        <is>
          <t>Produto simples</t>
        </is>
      </c>
      <c r="D720" s="1" t="n">
        <v>10014512</v>
      </c>
      <c r="E720" s="1" t="inlineStr">
        <is>
          <t>TRAVESSA 308X71X15 MDP - BUFFET</t>
        </is>
      </c>
      <c r="F720" s="2" t="n">
        <v>1</v>
      </c>
      <c r="G720" s="2" t="inlineStr">
        <is>
          <t>peça</t>
        </is>
      </c>
      <c r="H720" s="1" t="n">
        <v>1.1</v>
      </c>
      <c r="I720" s="1" t="n">
        <v>0.09375</v>
      </c>
      <c r="J720" s="2" t="inlineStr">
        <is>
          <t>CORTE</t>
        </is>
      </c>
    </row>
    <row r="721" ht="24" customHeight="1">
      <c r="A721" s="2" t="inlineStr">
        <is>
          <t>SECCIONADORA 10</t>
        </is>
      </c>
      <c r="B721" s="1" t="n">
        <v>30031001</v>
      </c>
      <c r="C721" s="1" t="inlineStr">
        <is>
          <t>Produto simples</t>
        </is>
      </c>
      <c r="D721" s="1" t="n">
        <v>30031001</v>
      </c>
      <c r="E721" s="1" t="inlineStr">
        <is>
          <t>TAMPO 912X390X12 MDP-BASE VIENA</t>
        </is>
      </c>
      <c r="F721" s="2" t="n">
        <v>1</v>
      </c>
      <c r="G721" s="2" t="inlineStr">
        <is>
          <t>peça</t>
        </is>
      </c>
      <c r="H721" s="1" t="n">
        <v>1.1</v>
      </c>
      <c r="I721" s="1" t="n">
        <v>0.09375</v>
      </c>
      <c r="J721" s="2" t="inlineStr">
        <is>
          <t>CORTE</t>
        </is>
      </c>
    </row>
    <row r="722" ht="24" customHeight="1">
      <c r="A722" s="2" t="inlineStr">
        <is>
          <t>SECCIONADORA 10</t>
        </is>
      </c>
      <c r="B722" s="1" t="n">
        <v>30022004</v>
      </c>
      <c r="C722" s="1" t="inlineStr">
        <is>
          <t>Produto simples</t>
        </is>
      </c>
      <c r="D722" s="1" t="n">
        <v>30022004</v>
      </c>
      <c r="E722" s="1" t="inlineStr">
        <is>
          <t>BASE 500X500X12 MDP - MESA LISSE 1,20X1,20</t>
        </is>
      </c>
      <c r="F722" s="2" t="n">
        <v>1</v>
      </c>
      <c r="G722" s="2" t="inlineStr">
        <is>
          <t>peça</t>
        </is>
      </c>
      <c r="H722" s="1" t="n">
        <v>1.1</v>
      </c>
      <c r="I722" s="1" t="n">
        <v>0.09375</v>
      </c>
      <c r="J722" s="2" t="inlineStr">
        <is>
          <t>CORTE</t>
        </is>
      </c>
    </row>
    <row r="723" ht="24" customHeight="1">
      <c r="A723" s="2" t="inlineStr">
        <is>
          <t>SECCIONADORA 10</t>
        </is>
      </c>
      <c r="B723" s="1" t="n">
        <v>30016008</v>
      </c>
      <c r="C723" s="1" t="inlineStr">
        <is>
          <t>Produto simples</t>
        </is>
      </c>
      <c r="D723" s="1" t="n">
        <v>30016008</v>
      </c>
      <c r="E723" s="1" t="inlineStr">
        <is>
          <t>PE 02 780X90 (155)X25 MDF - MESA VIGO</t>
        </is>
      </c>
      <c r="F723" s="2" t="n">
        <v>1</v>
      </c>
      <c r="G723" s="2" t="inlineStr">
        <is>
          <t>peça</t>
        </is>
      </c>
      <c r="H723" s="1" t="n">
        <v>1.1</v>
      </c>
      <c r="I723" s="1" t="n">
        <v>0.09375</v>
      </c>
      <c r="J723" s="2" t="inlineStr">
        <is>
          <t>CORTE</t>
        </is>
      </c>
    </row>
    <row r="724" ht="24" customHeight="1">
      <c r="A724" s="2" t="inlineStr">
        <is>
          <t>SECCIONADORA 10</t>
        </is>
      </c>
      <c r="B724" s="1" t="n">
        <v>20050001</v>
      </c>
      <c r="C724" s="1" t="inlineStr">
        <is>
          <t>Produto simples</t>
        </is>
      </c>
      <c r="D724" s="1" t="n">
        <v>20050001</v>
      </c>
      <c r="E724" s="1" t="inlineStr">
        <is>
          <t>TRAVESSA 1 750X154X15 MDP - MESA TURIM</t>
        </is>
      </c>
      <c r="F724" s="2" t="n">
        <v>1</v>
      </c>
      <c r="G724" s="2" t="inlineStr">
        <is>
          <t>peça</t>
        </is>
      </c>
      <c r="H724" s="1" t="n">
        <v>1.1</v>
      </c>
      <c r="I724" s="1" t="n">
        <v>0.09375</v>
      </c>
      <c r="J724" s="2" t="inlineStr">
        <is>
          <t>CORTE</t>
        </is>
      </c>
    </row>
    <row r="725" ht="24" customHeight="1">
      <c r="A725" s="2" t="inlineStr">
        <is>
          <t>SECCIONADORA 10</t>
        </is>
      </c>
      <c r="B725" s="1" t="n">
        <v>20050008</v>
      </c>
      <c r="C725" s="1" t="inlineStr">
        <is>
          <t>Produto simples</t>
        </is>
      </c>
      <c r="D725" s="1" t="n">
        <v>20050008</v>
      </c>
      <c r="E725" s="1" t="inlineStr">
        <is>
          <t>TRAVESSA 2 750X152X15 MDP - MESA TURIM</t>
        </is>
      </c>
      <c r="F725" s="2" t="n">
        <v>1</v>
      </c>
      <c r="G725" s="2" t="inlineStr">
        <is>
          <t>peça</t>
        </is>
      </c>
      <c r="H725" s="1" t="n">
        <v>1.1</v>
      </c>
      <c r="I725" s="1" t="n">
        <v>0.09375</v>
      </c>
      <c r="J725" s="2" t="inlineStr">
        <is>
          <t>CORTE</t>
        </is>
      </c>
    </row>
    <row r="726" ht="24" customHeight="1">
      <c r="A726" s="2" t="inlineStr">
        <is>
          <t>SECCIONADORA 10</t>
        </is>
      </c>
      <c r="B726" s="1" t="n">
        <v>30124003</v>
      </c>
      <c r="C726" s="1" t="inlineStr">
        <is>
          <t>Produto simples</t>
        </is>
      </c>
      <c r="D726" s="1" t="n">
        <v>30124003</v>
      </c>
      <c r="E726" s="1" t="inlineStr">
        <is>
          <t>(4) APOIO TAMPO 680X452X12 MDP - BASE DUBLIN</t>
        </is>
      </c>
      <c r="F726" s="2" t="n">
        <v>1</v>
      </c>
      <c r="G726" s="2" t="inlineStr">
        <is>
          <t>peça</t>
        </is>
      </c>
      <c r="H726" s="1" t="n">
        <v>1.1</v>
      </c>
      <c r="I726" s="1" t="n">
        <v>0.09375</v>
      </c>
      <c r="J726" s="2" t="inlineStr">
        <is>
          <t>CORTE</t>
        </is>
      </c>
    </row>
    <row r="727" ht="24" customHeight="1">
      <c r="A727" s="2" t="inlineStr">
        <is>
          <t>SECCIONADORA 10</t>
        </is>
      </c>
      <c r="B727" s="1" t="n">
        <v>30106002</v>
      </c>
      <c r="C727" s="1" t="inlineStr">
        <is>
          <t>Produto simples</t>
        </is>
      </c>
      <c r="D727" s="1" t="n">
        <v>30106002</v>
      </c>
      <c r="E727" s="1" t="inlineStr">
        <is>
          <t>(2) LATERAL 778X336X12 MDP - BASE BILBAO</t>
        </is>
      </c>
      <c r="F727" s="2" t="n">
        <v>1</v>
      </c>
      <c r="G727" s="2" t="inlineStr">
        <is>
          <t>peça</t>
        </is>
      </c>
      <c r="H727" s="1" t="n">
        <v>1.1</v>
      </c>
      <c r="I727" s="1" t="n">
        <v>0.09375</v>
      </c>
      <c r="J727" s="2" t="inlineStr">
        <is>
          <t>CORTE</t>
        </is>
      </c>
    </row>
    <row r="728" ht="24" customHeight="1">
      <c r="A728" s="2" t="inlineStr">
        <is>
          <t>SECCIONADORA 10</t>
        </is>
      </c>
      <c r="B728" s="1" t="n">
        <v>30106004</v>
      </c>
      <c r="C728" s="1" t="inlineStr">
        <is>
          <t>Produto simples</t>
        </is>
      </c>
      <c r="D728" s="1" t="n">
        <v>30106004</v>
      </c>
      <c r="E728" s="1" t="inlineStr">
        <is>
          <t>(6) APOIO 336X115X12 MDP - BASE BILBAO</t>
        </is>
      </c>
      <c r="F728" s="2" t="n">
        <v>1</v>
      </c>
      <c r="G728" s="2" t="inlineStr">
        <is>
          <t>peça</t>
        </is>
      </c>
      <c r="H728" s="1" t="n">
        <v>1.1</v>
      </c>
      <c r="I728" s="1" t="n">
        <v>0.09375</v>
      </c>
      <c r="J728" s="2" t="inlineStr">
        <is>
          <t>CORTE</t>
        </is>
      </c>
    </row>
    <row r="729" ht="24" customHeight="1">
      <c r="A729" s="2" t="inlineStr">
        <is>
          <t>SECCIONADORA 10</t>
        </is>
      </c>
      <c r="B729" s="1" t="n">
        <v>30116003</v>
      </c>
      <c r="C729" s="1" t="inlineStr">
        <is>
          <t>Produto simples</t>
        </is>
      </c>
      <c r="D729" s="1" t="n">
        <v>30116003</v>
      </c>
      <c r="E729" s="1" t="inlineStr">
        <is>
          <t>APOIO 664X264X12 MDP - BASE IMOLA 1,60/1,80</t>
        </is>
      </c>
      <c r="F729" s="2" t="n">
        <v>1</v>
      </c>
      <c r="G729" s="2" t="inlineStr">
        <is>
          <t>peça</t>
        </is>
      </c>
      <c r="H729" s="1" t="n">
        <v>1.1</v>
      </c>
      <c r="I729" s="1" t="n">
        <v>0.09375</v>
      </c>
      <c r="J729" s="2" t="inlineStr">
        <is>
          <t>CORTE</t>
        </is>
      </c>
    </row>
    <row r="730" ht="24" customHeight="1">
      <c r="A730" s="2" t="inlineStr">
        <is>
          <t>SECCIONADORA 10</t>
        </is>
      </c>
      <c r="B730" s="1" t="n">
        <v>30116001</v>
      </c>
      <c r="C730" s="1" t="inlineStr">
        <is>
          <t>Produto simples</t>
        </is>
      </c>
      <c r="D730" s="1" t="n">
        <v>30116001</v>
      </c>
      <c r="E730" s="1" t="inlineStr">
        <is>
          <t>FECHAMENTO MAIOR 851X348X15 MDF - BASE IMOL</t>
        </is>
      </c>
      <c r="F730" s="2" t="n">
        <v>1</v>
      </c>
      <c r="G730" s="2" t="inlineStr">
        <is>
          <t>peça</t>
        </is>
      </c>
      <c r="H730" s="1" t="n">
        <v>1.1</v>
      </c>
      <c r="I730" s="1" t="n">
        <v>0.09375</v>
      </c>
      <c r="J730" s="2" t="inlineStr">
        <is>
          <t>CORTE</t>
        </is>
      </c>
    </row>
    <row r="731" ht="24" customHeight="1">
      <c r="A731" s="2" t="inlineStr">
        <is>
          <t>SECCIONADORA 10</t>
        </is>
      </c>
      <c r="B731" s="1" t="n">
        <v>30116002</v>
      </c>
      <c r="C731" s="1" t="inlineStr">
        <is>
          <t>Produto simples</t>
        </is>
      </c>
      <c r="D731" s="1" t="n">
        <v>30116002</v>
      </c>
      <c r="E731" s="1" t="inlineStr">
        <is>
          <t>FECHAMENTO MENOR 464X351X15 MDF - BASE IMO</t>
        </is>
      </c>
      <c r="F731" s="2" t="n">
        <v>1</v>
      </c>
      <c r="G731" s="2" t="inlineStr">
        <is>
          <t>peça</t>
        </is>
      </c>
      <c r="H731" s="1" t="n">
        <v>1.1</v>
      </c>
      <c r="I731" s="1" t="n">
        <v>0.09375</v>
      </c>
      <c r="J731" s="2" t="inlineStr">
        <is>
          <t>CORTE</t>
        </is>
      </c>
    </row>
    <row r="732" ht="24" customHeight="1">
      <c r="A732" s="2" t="inlineStr">
        <is>
          <t>SECCIONADORA 10</t>
        </is>
      </c>
      <c r="B732" s="1" t="n">
        <v>30116004</v>
      </c>
      <c r="C732" s="1" t="inlineStr">
        <is>
          <t>Produto simples</t>
        </is>
      </c>
      <c r="D732" s="1" t="n">
        <v>30116004</v>
      </c>
      <c r="E732" s="1" t="inlineStr">
        <is>
          <t>TRAVESSA MAIOR 656X136X15 MDP - BASE IMOLA 1</t>
        </is>
      </c>
      <c r="F732" s="2" t="n">
        <v>1</v>
      </c>
      <c r="G732" s="2" t="inlineStr">
        <is>
          <t>peça</t>
        </is>
      </c>
      <c r="H732" s="1" t="n">
        <v>1.1</v>
      </c>
      <c r="I732" s="1" t="n">
        <v>0.09375</v>
      </c>
      <c r="J732" s="2" t="inlineStr">
        <is>
          <t>CORTE</t>
        </is>
      </c>
    </row>
    <row r="733" ht="24" customHeight="1">
      <c r="A733" s="2" t="inlineStr">
        <is>
          <t>SECCIONADORA 10</t>
        </is>
      </c>
      <c r="B733" s="1" t="n">
        <v>30116005</v>
      </c>
      <c r="C733" s="1" t="inlineStr">
        <is>
          <t>Produto simples</t>
        </is>
      </c>
      <c r="D733" s="1" t="n">
        <v>30116005</v>
      </c>
      <c r="E733" s="1" t="inlineStr">
        <is>
          <t>TRAV MENOR 420(208)X136X15 MDF - BASE IMOLA</t>
        </is>
      </c>
      <c r="F733" s="2" t="n">
        <v>1</v>
      </c>
      <c r="G733" s="2" t="inlineStr">
        <is>
          <t>peça</t>
        </is>
      </c>
      <c r="H733" s="1" t="n">
        <v>1.1</v>
      </c>
      <c r="I733" s="1" t="n">
        <v>0.09375</v>
      </c>
      <c r="J733" s="2" t="inlineStr">
        <is>
          <t>CORTE</t>
        </is>
      </c>
    </row>
    <row r="734" ht="24" customHeight="1">
      <c r="A734" s="2" t="inlineStr">
        <is>
          <t>SECCIONADORA 10</t>
        </is>
      </c>
      <c r="B734" s="1" t="n">
        <v>30104003</v>
      </c>
      <c r="C734" s="1" t="inlineStr">
        <is>
          <t>Produto simples</t>
        </is>
      </c>
      <c r="D734" s="1" t="n">
        <v>30104003</v>
      </c>
      <c r="E734" s="1" t="inlineStr">
        <is>
          <t>(5) TRAVA 336X300X12 MDP - BASE BILBAO 1,35</t>
        </is>
      </c>
      <c r="F734" s="2" t="n">
        <v>1</v>
      </c>
      <c r="G734" s="2" t="inlineStr">
        <is>
          <t>peça</t>
        </is>
      </c>
      <c r="H734" s="1" t="n">
        <v>1.1</v>
      </c>
      <c r="I734" s="1" t="n">
        <v>0.09375</v>
      </c>
      <c r="J734" s="2" t="inlineStr">
        <is>
          <t>CORTE</t>
        </is>
      </c>
    </row>
    <row r="735" ht="24" customHeight="1">
      <c r="A735" s="2" t="inlineStr">
        <is>
          <t>SECCIONADORA 10</t>
        </is>
      </c>
      <c r="B735" s="1" t="n">
        <v>30114003</v>
      </c>
      <c r="C735" s="1" t="inlineStr">
        <is>
          <t>Produto simples</t>
        </is>
      </c>
      <c r="D735" s="1" t="n">
        <v>30114003</v>
      </c>
      <c r="E735" s="1" t="inlineStr">
        <is>
          <t>APOIO 422X264X12 MDP - BASE IMOLA 1,35</t>
        </is>
      </c>
      <c r="F735" s="2" t="n">
        <v>1</v>
      </c>
      <c r="G735" s="2" t="inlineStr">
        <is>
          <t>peça</t>
        </is>
      </c>
      <c r="H735" s="1" t="n">
        <v>1.1</v>
      </c>
      <c r="I735" s="1" t="n">
        <v>0.09375</v>
      </c>
      <c r="J735" s="2" t="inlineStr">
        <is>
          <t>CORTE</t>
        </is>
      </c>
    </row>
    <row r="736" ht="24" customHeight="1">
      <c r="A736" s="2" t="inlineStr">
        <is>
          <t>SECCIONADORA 10</t>
        </is>
      </c>
      <c r="B736" s="1" t="n">
        <v>30114001</v>
      </c>
      <c r="C736" s="1" t="inlineStr">
        <is>
          <t>Produto simples</t>
        </is>
      </c>
      <c r="D736" s="1" t="n">
        <v>30114001</v>
      </c>
      <c r="E736" s="1" t="inlineStr">
        <is>
          <t>FECHAMENTO MAIOR 610X348X15 MDF - BASE IMOL</t>
        </is>
      </c>
      <c r="F736" s="2" t="n">
        <v>1</v>
      </c>
      <c r="G736" s="2" t="inlineStr">
        <is>
          <t>peça</t>
        </is>
      </c>
      <c r="H736" s="1" t="n">
        <v>1.1</v>
      </c>
      <c r="I736" s="1" t="n">
        <v>0.09375</v>
      </c>
      <c r="J736" s="2" t="inlineStr">
        <is>
          <t>CORTE</t>
        </is>
      </c>
    </row>
    <row r="737" ht="24" customHeight="1">
      <c r="A737" s="2" t="inlineStr">
        <is>
          <t>SECCIONADORA 10</t>
        </is>
      </c>
      <c r="B737" s="1" t="n">
        <v>30114004</v>
      </c>
      <c r="C737" s="1" t="inlineStr">
        <is>
          <t>Produto simples</t>
        </is>
      </c>
      <c r="D737" s="1" t="n">
        <v>30114004</v>
      </c>
      <c r="E737" s="1" t="inlineStr">
        <is>
          <t>TRAVESSA MAIOR 412X136X15 MDP - BASE IMOLA 1</t>
        </is>
      </c>
      <c r="F737" s="2" t="n">
        <v>1</v>
      </c>
      <c r="G737" s="2" t="inlineStr">
        <is>
          <t>peça</t>
        </is>
      </c>
      <c r="H737" s="1" t="n">
        <v>1.1</v>
      </c>
      <c r="I737" s="1" t="n">
        <v>0.09375</v>
      </c>
      <c r="J737" s="2" t="inlineStr">
        <is>
          <t>CORTE</t>
        </is>
      </c>
    </row>
    <row r="738" ht="24" customHeight="1">
      <c r="A738" s="2" t="inlineStr">
        <is>
          <t>SECCIONADORA 10</t>
        </is>
      </c>
      <c r="B738" s="1" t="n">
        <v>30106003</v>
      </c>
      <c r="C738" s="1" t="inlineStr">
        <is>
          <t>Produto simples</t>
        </is>
      </c>
      <c r="D738" s="1" t="n">
        <v>30106003</v>
      </c>
      <c r="E738" s="1" t="inlineStr">
        <is>
          <t>(5) TRAVA 386X336X12 MDP - BASE BILBAO 1,60/1,80</t>
        </is>
      </c>
      <c r="F738" s="2" t="n">
        <v>1</v>
      </c>
      <c r="G738" s="2" t="inlineStr">
        <is>
          <t>peça</t>
        </is>
      </c>
      <c r="H738" s="1" t="n">
        <v>1.1</v>
      </c>
      <c r="I738" s="1" t="n">
        <v>0.09375</v>
      </c>
      <c r="J738" s="2" t="inlineStr">
        <is>
          <t>CORTE</t>
        </is>
      </c>
    </row>
    <row r="739" ht="24" customHeight="1">
      <c r="A739" s="2" t="inlineStr">
        <is>
          <t>SECCIONADORA 10</t>
        </is>
      </c>
      <c r="B739" s="1" t="n">
        <v>10014105</v>
      </c>
      <c r="C739" s="1" t="inlineStr">
        <is>
          <t>Produto simples</t>
        </is>
      </c>
      <c r="D739" s="1" t="n">
        <v>10014105</v>
      </c>
      <c r="E739" s="1" t="inlineStr">
        <is>
          <t>TAMPO 1330X360X15 MDP - APARADOR C/ GAVETA</t>
        </is>
      </c>
      <c r="F739" s="2" t="n">
        <v>1</v>
      </c>
      <c r="G739" s="2" t="inlineStr">
        <is>
          <t>peça</t>
        </is>
      </c>
      <c r="H739" s="1" t="n">
        <v>1.1</v>
      </c>
      <c r="I739" s="1" t="n">
        <v>0.09375</v>
      </c>
      <c r="J739" s="2" t="inlineStr">
        <is>
          <t>CORTE</t>
        </is>
      </c>
    </row>
    <row r="740" ht="24" customHeight="1">
      <c r="A740" s="2" t="inlineStr">
        <is>
          <t>SECCIONADORA 10</t>
        </is>
      </c>
      <c r="B740" s="1" t="n">
        <v>10014104</v>
      </c>
      <c r="C740" s="1" t="inlineStr">
        <is>
          <t>Produto simples</t>
        </is>
      </c>
      <c r="D740" s="1" t="n">
        <v>10014104</v>
      </c>
      <c r="E740" s="1" t="inlineStr">
        <is>
          <t>BASE 1330X360X15 MDP - APARADOR C/ GAVETA</t>
        </is>
      </c>
      <c r="F740" s="2" t="n">
        <v>1</v>
      </c>
      <c r="G740" s="2" t="inlineStr">
        <is>
          <t>peça</t>
        </is>
      </c>
      <c r="H740" s="1" t="n">
        <v>1.1</v>
      </c>
      <c r="I740" s="1" t="n">
        <v>0.09375</v>
      </c>
      <c r="J740" s="2" t="inlineStr">
        <is>
          <t>CORTE</t>
        </is>
      </c>
    </row>
    <row r="741" ht="24" customHeight="1">
      <c r="A741" s="2" t="inlineStr">
        <is>
          <t>SECCIONADORA 10</t>
        </is>
      </c>
      <c r="B741" s="1" t="n">
        <v>10014106</v>
      </c>
      <c r="C741" s="1" t="inlineStr">
        <is>
          <t>Produto simples</t>
        </is>
      </c>
      <c r="D741" s="1" t="n">
        <v>10014106</v>
      </c>
      <c r="E741" s="1" t="inlineStr">
        <is>
          <t>DIVISORIA ESQ 580X360X15 MDP - APARADOR C/ GA</t>
        </is>
      </c>
      <c r="F741" s="2" t="n">
        <v>1</v>
      </c>
      <c r="G741" s="2" t="inlineStr">
        <is>
          <t>peça</t>
        </is>
      </c>
      <c r="H741" s="1" t="n">
        <v>1.1</v>
      </c>
      <c r="I741" s="1" t="n">
        <v>0.09375</v>
      </c>
      <c r="J741" s="2" t="inlineStr">
        <is>
          <t>CORTE</t>
        </is>
      </c>
    </row>
    <row r="742" ht="24" customHeight="1">
      <c r="A742" s="2" t="inlineStr">
        <is>
          <t>SECCIONADORA 10</t>
        </is>
      </c>
      <c r="B742" s="1" t="n">
        <v>10014107</v>
      </c>
      <c r="C742" s="1" t="inlineStr">
        <is>
          <t>Produto simples</t>
        </is>
      </c>
      <c r="D742" s="1" t="n">
        <v>10014107</v>
      </c>
      <c r="E742" s="1" t="inlineStr">
        <is>
          <t>LATERAL GAVETA 300X150X12 MDP - APARADOR</t>
        </is>
      </c>
      <c r="F742" s="2" t="n">
        <v>1</v>
      </c>
      <c r="G742" s="2" t="inlineStr">
        <is>
          <t>peça</t>
        </is>
      </c>
      <c r="H742" s="1" t="n">
        <v>1.1</v>
      </c>
      <c r="I742" s="1" t="n">
        <v>0.09375</v>
      </c>
      <c r="J742" s="2" t="inlineStr">
        <is>
          <t>CORTE</t>
        </is>
      </c>
    </row>
    <row r="743" ht="24" customHeight="1">
      <c r="A743" s="2" t="inlineStr">
        <is>
          <t>SECCIONADORA 10</t>
        </is>
      </c>
      <c r="B743" s="1" t="n">
        <v>10014108</v>
      </c>
      <c r="C743" s="1" t="inlineStr">
        <is>
          <t>Produto simples</t>
        </is>
      </c>
      <c r="D743" s="1" t="n">
        <v>10014108</v>
      </c>
      <c r="E743" s="1" t="inlineStr">
        <is>
          <t>CONTRA FUNDO GAVETA 385X128X12 MDP - APARA</t>
        </is>
      </c>
      <c r="F743" s="2" t="n">
        <v>1</v>
      </c>
      <c r="G743" s="2" t="inlineStr">
        <is>
          <t>peça</t>
        </is>
      </c>
      <c r="H743" s="1" t="n">
        <v>1.1</v>
      </c>
      <c r="I743" s="1" t="n">
        <v>0.09375</v>
      </c>
      <c r="J743" s="2" t="inlineStr">
        <is>
          <t>CORTE</t>
        </is>
      </c>
    </row>
    <row r="744" ht="24" customHeight="1">
      <c r="A744" s="2" t="inlineStr">
        <is>
          <t>SECCIONADORA 10</t>
        </is>
      </c>
      <c r="B744" s="1" t="n">
        <v>10014111</v>
      </c>
      <c r="C744" s="1" t="inlineStr">
        <is>
          <t>Produto simples</t>
        </is>
      </c>
      <c r="D744" s="1" t="n">
        <v>10014111</v>
      </c>
      <c r="E744" s="1" t="inlineStr">
        <is>
          <t>FUNDO 1353X605X03 MDF - APARADOR</t>
        </is>
      </c>
      <c r="F744" s="2" t="n">
        <v>1</v>
      </c>
      <c r="G744" s="2" t="inlineStr">
        <is>
          <t>peça</t>
        </is>
      </c>
      <c r="H744" s="1" t="n">
        <v>1.1</v>
      </c>
      <c r="I744" s="1" t="n">
        <v>0.09375</v>
      </c>
      <c r="J744" s="2" t="inlineStr">
        <is>
          <t>CORTE</t>
        </is>
      </c>
    </row>
    <row r="745" ht="24" customHeight="1">
      <c r="A745" s="2" t="inlineStr">
        <is>
          <t>SECCIONADORA 10</t>
        </is>
      </c>
      <c r="B745" s="1" t="n">
        <v>10014112</v>
      </c>
      <c r="C745" s="1" t="inlineStr">
        <is>
          <t>Produto simples</t>
        </is>
      </c>
      <c r="D745" s="1" t="n">
        <v>10014112</v>
      </c>
      <c r="E745" s="1" t="inlineStr">
        <is>
          <t>DIVISORIA DIR 580X360X15 MDP - APARADOR C/ GAV1</t>
        </is>
      </c>
      <c r="F745" s="2" t="n">
        <v>1</v>
      </c>
      <c r="G745" s="2" t="inlineStr">
        <is>
          <t>peça</t>
        </is>
      </c>
      <c r="H745" s="1" t="n">
        <v>1.1</v>
      </c>
      <c r="I745" s="1" t="n">
        <v>0.09375</v>
      </c>
      <c r="J745" s="2" t="inlineStr">
        <is>
          <t>CORTE</t>
        </is>
      </c>
    </row>
    <row r="746" ht="24" customHeight="1">
      <c r="A746" s="2" t="inlineStr">
        <is>
          <t>SECCIONADORA 10</t>
        </is>
      </c>
      <c r="B746" s="1" t="n">
        <v>10014513</v>
      </c>
      <c r="C746" s="1" t="inlineStr">
        <is>
          <t>Produto simples</t>
        </is>
      </c>
      <c r="D746" s="1" t="n">
        <v>10014513</v>
      </c>
      <c r="E746" s="1" t="inlineStr">
        <is>
          <t>TRAVESSA INFERIOR 1320X80X12 MDP - BUFFET       1</t>
        </is>
      </c>
      <c r="F746" s="2" t="n">
        <v>1</v>
      </c>
      <c r="G746" s="2" t="inlineStr">
        <is>
          <t>peça</t>
        </is>
      </c>
      <c r="H746" s="1" t="n">
        <v>1.1</v>
      </c>
      <c r="I746" s="1" t="n">
        <v>0.09375</v>
      </c>
      <c r="J746" s="2" t="inlineStr">
        <is>
          <t>CORTE</t>
        </is>
      </c>
    </row>
    <row r="747" ht="24" customHeight="1">
      <c r="A747" s="2" t="inlineStr">
        <is>
          <t>SECCIONADORA 10</t>
        </is>
      </c>
      <c r="B747" s="1" t="n">
        <v>30088001</v>
      </c>
      <c r="C747" s="1" t="inlineStr">
        <is>
          <t>Produto simples</t>
        </is>
      </c>
      <c r="D747" s="1" t="n">
        <v>30088001</v>
      </c>
      <c r="E747" s="1" t="inlineStr">
        <is>
          <t>LATERAL INTERNA 780X455X15 MDP-MESA PADUA    1</t>
        </is>
      </c>
      <c r="F747" s="2" t="n">
        <v>1</v>
      </c>
      <c r="G747" s="2" t="inlineStr">
        <is>
          <t>peça</t>
        </is>
      </c>
      <c r="H747" s="1" t="n">
        <v>1.1</v>
      </c>
      <c r="I747" s="1" t="n">
        <v>0.09375</v>
      </c>
      <c r="J747" s="2" t="inlineStr">
        <is>
          <t>CORTE</t>
        </is>
      </c>
    </row>
    <row r="748" ht="24" customHeight="1">
      <c r="A748" s="2" t="inlineStr">
        <is>
          <t>SECCIONADORA 10</t>
        </is>
      </c>
      <c r="B748" s="1" t="n">
        <v>30088202</v>
      </c>
      <c r="C748" s="1" t="inlineStr">
        <is>
          <t>Produto simples</t>
        </is>
      </c>
      <c r="D748" s="1" t="n">
        <v>30088202</v>
      </c>
      <c r="E748" s="1" t="inlineStr">
        <is>
          <t>LATERAL EXTERNA 780X455X12 MDP-MESA PADUA   1</t>
        </is>
      </c>
      <c r="F748" s="2" t="n">
        <v>1</v>
      </c>
      <c r="G748" s="2" t="inlineStr">
        <is>
          <t>peça</t>
        </is>
      </c>
      <c r="H748" s="1" t="n">
        <v>1.1</v>
      </c>
      <c r="I748" s="1" t="n">
        <v>0.09375</v>
      </c>
      <c r="J748" s="2" t="inlineStr">
        <is>
          <t>CORTE</t>
        </is>
      </c>
    </row>
    <row r="749" ht="24" customHeight="1">
      <c r="A749" s="2" t="inlineStr">
        <is>
          <t>SECCIONADORA 10</t>
        </is>
      </c>
      <c r="B749" s="1" t="n">
        <v>30088201</v>
      </c>
      <c r="C749" s="1" t="inlineStr">
        <is>
          <t>Produto simples</t>
        </is>
      </c>
      <c r="D749" s="1" t="n">
        <v>30088201</v>
      </c>
      <c r="E749" s="1" t="inlineStr">
        <is>
          <t>LATERAL INTERNA 910X770X15 MDP-MESA PADUA    1</t>
        </is>
      </c>
      <c r="F749" s="2" t="n">
        <v>1</v>
      </c>
      <c r="G749" s="2" t="inlineStr">
        <is>
          <t>peça</t>
        </is>
      </c>
      <c r="H749" s="1" t="n">
        <v>1.1</v>
      </c>
      <c r="I749" s="1" t="n">
        <v>0.09375</v>
      </c>
      <c r="J749" s="2" t="inlineStr">
        <is>
          <t>CORTE</t>
        </is>
      </c>
    </row>
    <row r="750" ht="24" customHeight="1">
      <c r="A750" s="2" t="inlineStr">
        <is>
          <t>SECCIONADORA 10</t>
        </is>
      </c>
      <c r="B750" s="1" t="n">
        <v>30084305</v>
      </c>
      <c r="C750" s="1" t="inlineStr">
        <is>
          <t>Produto simples</t>
        </is>
      </c>
      <c r="D750" s="1" t="n">
        <v>30084305</v>
      </c>
      <c r="E750" s="1" t="inlineStr">
        <is>
          <t>TAMPO 902X902X15 MDP - MESA ATLANTA 0,90          1</t>
        </is>
      </c>
      <c r="F750" s="2" t="n">
        <v>1</v>
      </c>
      <c r="G750" s="2" t="inlineStr">
        <is>
          <t>peça</t>
        </is>
      </c>
      <c r="H750" s="1" t="n">
        <v>1.1</v>
      </c>
      <c r="I750" s="1" t="n">
        <v>0.09375</v>
      </c>
      <c r="J750" s="2" t="inlineStr">
        <is>
          <t>CORTE</t>
        </is>
      </c>
    </row>
    <row r="751" ht="24" customHeight="1">
      <c r="A751" s="2" t="inlineStr">
        <is>
          <t>SECCIONADORA 10</t>
        </is>
      </c>
      <c r="B751" s="1" t="n">
        <v>30084105</v>
      </c>
      <c r="C751" s="1" t="inlineStr">
        <is>
          <t>Produto simples</t>
        </is>
      </c>
      <c r="D751" s="1" t="n">
        <v>30084105</v>
      </c>
      <c r="E751" s="1" t="inlineStr">
        <is>
          <t>TAMPO 1362X902X15 MDP - MESA PADUA 1,36            1</t>
        </is>
      </c>
      <c r="F751" s="2" t="n">
        <v>1</v>
      </c>
      <c r="G751" s="2" t="inlineStr">
        <is>
          <t>peça</t>
        </is>
      </c>
      <c r="H751" s="1" t="n">
        <v>1.1</v>
      </c>
      <c r="I751" s="1" t="n">
        <v>0.09375</v>
      </c>
      <c r="J751" s="2" t="inlineStr">
        <is>
          <t>CORTE</t>
        </is>
      </c>
    </row>
    <row r="752" ht="24" customHeight="1">
      <c r="A752" s="2" t="inlineStr">
        <is>
          <t>SECCIONADORA 10</t>
        </is>
      </c>
      <c r="B752" s="1" t="n">
        <v>30084306</v>
      </c>
      <c r="C752" s="1" t="inlineStr">
        <is>
          <t>Produto simples</t>
        </is>
      </c>
      <c r="D752" s="1" t="n">
        <v>30084306</v>
      </c>
      <c r="E752" s="1" t="inlineStr">
        <is>
          <t>ENG MENOR 780X60X15 MDP - MESA ATLANTA/PADU1</t>
        </is>
      </c>
      <c r="F752" s="2" t="n">
        <v>1</v>
      </c>
      <c r="G752" s="2" t="inlineStr">
        <is>
          <t>peça</t>
        </is>
      </c>
      <c r="H752" s="1" t="n">
        <v>1.1</v>
      </c>
      <c r="I752" s="1" t="n">
        <v>0.09375</v>
      </c>
      <c r="J752" s="2" t="inlineStr">
        <is>
          <t>CORTE</t>
        </is>
      </c>
    </row>
    <row r="753" ht="24" customHeight="1">
      <c r="A753" s="2" t="inlineStr">
        <is>
          <t>SECCIONADORA 10</t>
        </is>
      </c>
      <c r="B753" s="1" t="n">
        <v>30084007</v>
      </c>
      <c r="C753" s="1" t="inlineStr">
        <is>
          <t>Produto simples</t>
        </is>
      </c>
      <c r="D753" s="1" t="n">
        <v>30084007</v>
      </c>
      <c r="E753" s="1" t="inlineStr">
        <is>
          <t>ENGRO MENOR 902X60X15 MDP - MESA ATLANTA / P1</t>
        </is>
      </c>
      <c r="F753" s="2" t="n">
        <v>1</v>
      </c>
      <c r="G753" s="2" t="inlineStr">
        <is>
          <t>peça</t>
        </is>
      </c>
      <c r="H753" s="1" t="n">
        <v>1.1</v>
      </c>
      <c r="I753" s="1" t="n">
        <v>0.09375</v>
      </c>
      <c r="J753" s="2" t="inlineStr">
        <is>
          <t>CORTE</t>
        </is>
      </c>
    </row>
    <row r="754" ht="24" customHeight="1">
      <c r="A754" s="2" t="inlineStr">
        <is>
          <t>SECCIONADORA 10</t>
        </is>
      </c>
      <c r="B754" s="1" t="n">
        <v>30084106</v>
      </c>
      <c r="C754" s="1" t="inlineStr">
        <is>
          <t>Produto simples</t>
        </is>
      </c>
      <c r="D754" s="1" t="n">
        <v>30084106</v>
      </c>
      <c r="E754" s="1" t="inlineStr">
        <is>
          <t>ENGRO MAIOR 1240X60X15 MDP - MESA ATLANTA / P1</t>
        </is>
      </c>
      <c r="F754" s="2" t="n">
        <v>1</v>
      </c>
      <c r="G754" s="2" t="inlineStr">
        <is>
          <t>peça</t>
        </is>
      </c>
      <c r="H754" s="1" t="n">
        <v>1.1</v>
      </c>
      <c r="I754" s="1" t="n">
        <v>0.09375</v>
      </c>
      <c r="J754" s="2" t="inlineStr">
        <is>
          <t>CORTE</t>
        </is>
      </c>
    </row>
    <row r="755" ht="24" customHeight="1">
      <c r="A755" s="2" t="inlineStr">
        <is>
          <t>SECCIONADORA 10</t>
        </is>
      </c>
      <c r="B755" s="1" t="n">
        <v>30084006</v>
      </c>
      <c r="C755" s="1" t="inlineStr">
        <is>
          <t>Produto simples</t>
        </is>
      </c>
      <c r="D755" s="1" t="n">
        <v>30084006</v>
      </c>
      <c r="E755" s="1" t="inlineStr">
        <is>
          <t>ENGRO MAIOR 1478X60X15 MDP - MESA ATLANTA / P1</t>
        </is>
      </c>
      <c r="F755" s="2" t="n">
        <v>1</v>
      </c>
      <c r="G755" s="2" t="inlineStr">
        <is>
          <t>peça</t>
        </is>
      </c>
      <c r="H755" s="1" t="n">
        <v>1.1</v>
      </c>
      <c r="I755" s="1" t="n">
        <v>0.09375</v>
      </c>
      <c r="J755" s="2" t="inlineStr">
        <is>
          <t>CORTE</t>
        </is>
      </c>
    </row>
    <row r="756" ht="24" customHeight="1">
      <c r="A756" s="2" t="inlineStr">
        <is>
          <t>SECCIONADORA 10</t>
        </is>
      </c>
      <c r="B756" s="1" t="n">
        <v>30084206</v>
      </c>
      <c r="C756" s="1" t="inlineStr">
        <is>
          <t>Produto simples</t>
        </is>
      </c>
      <c r="D756" s="1" t="n">
        <v>30084206</v>
      </c>
      <c r="E756" s="1" t="inlineStr">
        <is>
          <t>ENGRO MAIOR 1080X60X15 MDP - MESA ATLANTA 1, 1</t>
        </is>
      </c>
      <c r="F756" s="2" t="n">
        <v>1</v>
      </c>
      <c r="G756" s="2" t="inlineStr">
        <is>
          <t>peça</t>
        </is>
      </c>
      <c r="H756" s="1" t="n">
        <v>1.1</v>
      </c>
      <c r="I756" s="1" t="n">
        <v>0.09375</v>
      </c>
      <c r="J756" s="2" t="inlineStr">
        <is>
          <t>CORTE</t>
        </is>
      </c>
    </row>
    <row r="757" ht="24" customHeight="1">
      <c r="A757" s="2" t="inlineStr">
        <is>
          <t>SECCIONADORA 10</t>
        </is>
      </c>
      <c r="B757" s="1" t="n">
        <v>30084001</v>
      </c>
      <c r="C757" s="1" t="inlineStr">
        <is>
          <t>Produto simples</t>
        </is>
      </c>
      <c r="D757" s="1" t="n">
        <v>30084001</v>
      </c>
      <c r="E757" s="1" t="inlineStr">
        <is>
          <t>PE MAIOR 730X114 (194)X15 MDP - MESA ATLANTA    1</t>
        </is>
      </c>
      <c r="F757" s="2" t="n">
        <v>1</v>
      </c>
      <c r="G757" s="2" t="inlineStr">
        <is>
          <t>peça</t>
        </is>
      </c>
      <c r="H757" s="1" t="n">
        <v>1.1</v>
      </c>
      <c r="I757" s="1" t="n">
        <v>0.09375</v>
      </c>
      <c r="J757" s="2" t="inlineStr">
        <is>
          <t>CORTE</t>
        </is>
      </c>
    </row>
    <row r="758" ht="24" customHeight="1">
      <c r="A758" s="2" t="inlineStr">
        <is>
          <t>SECCIONADORA 10</t>
        </is>
      </c>
      <c r="B758" s="1" t="n">
        <v>30084002</v>
      </c>
      <c r="C758" s="1" t="inlineStr">
        <is>
          <t>Produto simples</t>
        </is>
      </c>
      <c r="D758" s="1" t="n">
        <v>30084002</v>
      </c>
      <c r="E758" s="1" t="inlineStr">
        <is>
          <t>PE MENOR 730X95 (164)X15 MDP - MESA ATLANTA    1</t>
        </is>
      </c>
      <c r="F758" s="2" t="n">
        <v>1</v>
      </c>
      <c r="G758" s="2" t="inlineStr">
        <is>
          <t>peça</t>
        </is>
      </c>
      <c r="H758" s="1" t="n">
        <v>1.1</v>
      </c>
      <c r="I758" s="1" t="n">
        <v>0.09375</v>
      </c>
      <c r="J758" s="2" t="inlineStr">
        <is>
          <t>CORTE</t>
        </is>
      </c>
    </row>
    <row r="759" ht="24" customHeight="1">
      <c r="A759" s="2" t="inlineStr">
        <is>
          <t>SECCIONADORA 10</t>
        </is>
      </c>
      <c r="B759" s="1" t="n">
        <v>30084303</v>
      </c>
      <c r="C759" s="1" t="inlineStr">
        <is>
          <t>Produto simples</t>
        </is>
      </c>
      <c r="D759" s="1" t="n">
        <v>30084303</v>
      </c>
      <c r="E759" s="1" t="inlineStr">
        <is>
          <t>TRAV FRONT 746X120X15 MDP - MESA ATLANTA 0,901</t>
        </is>
      </c>
      <c r="F759" s="2" t="n">
        <v>1</v>
      </c>
      <c r="G759" s="2" t="inlineStr">
        <is>
          <t>peça</t>
        </is>
      </c>
      <c r="H759" s="1" t="n">
        <v>1.1</v>
      </c>
      <c r="I759" s="1" t="n">
        <v>0.09375</v>
      </c>
      <c r="J759" s="2" t="inlineStr">
        <is>
          <t>CORTE</t>
        </is>
      </c>
    </row>
    <row r="760" ht="24" customHeight="1">
      <c r="A760" s="2" t="inlineStr">
        <is>
          <t>SECCIONADORA 10</t>
        </is>
      </c>
      <c r="B760" s="1" t="n">
        <v>30084004</v>
      </c>
      <c r="C760" s="1" t="inlineStr">
        <is>
          <t>Produto simples</t>
        </is>
      </c>
      <c r="D760" s="1" t="n">
        <v>30084004</v>
      </c>
      <c r="E760" s="1" t="inlineStr">
        <is>
          <t>TRAVESSA LATERAL 774X120X15 MDP - MESA ATLAN1</t>
        </is>
      </c>
      <c r="F760" s="2" t="n">
        <v>1</v>
      </c>
      <c r="G760" s="2" t="inlineStr">
        <is>
          <t>peça</t>
        </is>
      </c>
      <c r="H760" s="1" t="n">
        <v>1.1</v>
      </c>
      <c r="I760" s="1" t="n">
        <v>0.09375</v>
      </c>
      <c r="J760" s="2" t="inlineStr">
        <is>
          <t>CORTE</t>
        </is>
      </c>
    </row>
    <row r="761" ht="24" customHeight="1">
      <c r="A761" s="2" t="inlineStr">
        <is>
          <t>SECCIONADORA 10</t>
        </is>
      </c>
      <c r="B761" s="1" t="n">
        <v>30084203</v>
      </c>
      <c r="C761" s="1" t="inlineStr">
        <is>
          <t>Produto simples</t>
        </is>
      </c>
      <c r="D761" s="1" t="n">
        <v>30084203</v>
      </c>
      <c r="E761" s="1" t="inlineStr">
        <is>
          <t>TRAV FRONT 1046X120X15 MDP - MESA ATLANTA 1,21</t>
        </is>
      </c>
      <c r="F761" s="2" t="n">
        <v>1</v>
      </c>
      <c r="G761" s="2" t="inlineStr">
        <is>
          <t>peça</t>
        </is>
      </c>
      <c r="H761" s="1" t="n">
        <v>1.1</v>
      </c>
      <c r="I761" s="1" t="n">
        <v>0.09375</v>
      </c>
      <c r="J761" s="2" t="inlineStr">
        <is>
          <t>CORTE</t>
        </is>
      </c>
    </row>
    <row r="762" ht="24" customHeight="1">
      <c r="A762" s="2" t="inlineStr">
        <is>
          <t>SECCIONADORA 10</t>
        </is>
      </c>
      <c r="B762" s="1" t="n">
        <v>30084003</v>
      </c>
      <c r="C762" s="1" t="inlineStr">
        <is>
          <t>Produto simples</t>
        </is>
      </c>
      <c r="D762" s="1" t="n">
        <v>30084003</v>
      </c>
      <c r="E762" s="1" t="inlineStr">
        <is>
          <t>TRAV FRONT 1446X120X15 MDP - MESA ATLANTA      1</t>
        </is>
      </c>
      <c r="F762" s="2" t="n">
        <v>1</v>
      </c>
      <c r="G762" s="2" t="inlineStr">
        <is>
          <t>peça</t>
        </is>
      </c>
      <c r="H762" s="1" t="n">
        <v>1.1</v>
      </c>
      <c r="I762" s="1" t="n">
        <v>0.09375</v>
      </c>
      <c r="J762" s="2" t="inlineStr">
        <is>
          <t>CORTE</t>
        </is>
      </c>
    </row>
    <row r="763" ht="24" customHeight="1">
      <c r="A763" s="2" t="inlineStr">
        <is>
          <t>SECCIONADORA 10</t>
        </is>
      </c>
      <c r="B763" s="1" t="n">
        <v>30009611</v>
      </c>
      <c r="C763" s="1" t="inlineStr">
        <is>
          <t>Produto simples</t>
        </is>
      </c>
      <c r="D763" s="1" t="n">
        <v>30009611</v>
      </c>
      <c r="E763" s="1" t="inlineStr">
        <is>
          <t>PES TRASEIRO 480X80 (125)X25 MDF - CADEIRA         1</t>
        </is>
      </c>
      <c r="F763" s="2" t="n">
        <v>1</v>
      </c>
      <c r="G763" s="2" t="inlineStr">
        <is>
          <t>peça</t>
        </is>
      </c>
      <c r="H763" s="1" t="n">
        <v>1.1</v>
      </c>
      <c r="I763" s="1" t="n">
        <v>0.09375</v>
      </c>
      <c r="J763" s="2" t="inlineStr">
        <is>
          <t>CORTE</t>
        </is>
      </c>
    </row>
    <row r="764" ht="24" customHeight="1">
      <c r="A764" s="2" t="inlineStr">
        <is>
          <t>SECCIONADORA 10</t>
        </is>
      </c>
      <c r="B764" s="1" t="n">
        <v>30088010</v>
      </c>
      <c r="C764" s="1" t="inlineStr">
        <is>
          <t>Produto simples</t>
        </is>
      </c>
      <c r="D764" s="1" t="n">
        <v>30088010</v>
      </c>
      <c r="E764" s="1" t="inlineStr">
        <is>
          <t>TAMPO 902X902X15 MDP - MESA PADUA 0,90              1</t>
        </is>
      </c>
      <c r="F764" s="2" t="n">
        <v>1</v>
      </c>
      <c r="G764" s="2" t="inlineStr">
        <is>
          <t>peça</t>
        </is>
      </c>
      <c r="H764" s="1" t="n">
        <v>1.1</v>
      </c>
      <c r="I764" s="1" t="n">
        <v>0.09375</v>
      </c>
      <c r="J764" s="2" t="inlineStr">
        <is>
          <t>CORTE</t>
        </is>
      </c>
    </row>
    <row r="765" ht="24" customHeight="1">
      <c r="A765" s="2" t="inlineStr">
        <is>
          <t>SECCIONADORA 10</t>
        </is>
      </c>
      <c r="B765" s="1" t="n">
        <v>30088005</v>
      </c>
      <c r="C765" s="1" t="inlineStr">
        <is>
          <t>Produto simples</t>
        </is>
      </c>
      <c r="D765" s="1" t="n">
        <v>30088005</v>
      </c>
      <c r="E765" s="1" t="inlineStr">
        <is>
          <t>TAMPO 1602X902X15 MDP - MESA PADUA 1,60            1</t>
        </is>
      </c>
      <c r="F765" s="2" t="n">
        <v>1</v>
      </c>
      <c r="G765" s="2" t="inlineStr">
        <is>
          <t>peça</t>
        </is>
      </c>
      <c r="H765" s="1" t="n">
        <v>1.1</v>
      </c>
      <c r="I765" s="1" t="n">
        <v>0.09375</v>
      </c>
      <c r="J765" s="2" t="inlineStr">
        <is>
          <t>CORTE</t>
        </is>
      </c>
    </row>
    <row r="766" ht="24" customHeight="1">
      <c r="A766" s="2" t="inlineStr">
        <is>
          <t>SECCIONADORA 10</t>
        </is>
      </c>
      <c r="B766" s="1" t="n">
        <v>30084205</v>
      </c>
      <c r="C766" s="1" t="inlineStr">
        <is>
          <t>Produto simples</t>
        </is>
      </c>
      <c r="D766" s="1" t="n">
        <v>30084205</v>
      </c>
      <c r="E766" s="1" t="inlineStr">
        <is>
          <t>TAMPO 1202X902X15 MDP - MESA ATLANTA 1,20        1</t>
        </is>
      </c>
      <c r="F766" s="2" t="n">
        <v>1</v>
      </c>
      <c r="G766" s="2" t="inlineStr">
        <is>
          <t>peça</t>
        </is>
      </c>
      <c r="H766" s="1" t="n">
        <v>1.1</v>
      </c>
      <c r="I766" s="1" t="n">
        <v>0.09375</v>
      </c>
      <c r="J766" s="2" t="inlineStr">
        <is>
          <t>CORTE</t>
        </is>
      </c>
    </row>
    <row r="767" ht="24" customHeight="1">
      <c r="A767" s="2" t="inlineStr">
        <is>
          <t>SECCIONADORA 10</t>
        </is>
      </c>
      <c r="B767" s="1" t="n">
        <v>30084005</v>
      </c>
      <c r="C767" s="1" t="inlineStr">
        <is>
          <t>Produto simples</t>
        </is>
      </c>
      <c r="D767" s="1" t="n">
        <v>30084005</v>
      </c>
      <c r="E767" s="1" t="inlineStr">
        <is>
          <t>TAMPO 1602X902X15 MDP - MESA ATLANTA 1,60        1</t>
        </is>
      </c>
      <c r="F767" s="2" t="n">
        <v>1</v>
      </c>
      <c r="G767" s="2" t="inlineStr">
        <is>
          <t>peça</t>
        </is>
      </c>
      <c r="H767" s="1" t="n">
        <v>1.1</v>
      </c>
      <c r="I767" s="1" t="n">
        <v>0.09375</v>
      </c>
      <c r="J767" s="2" t="inlineStr">
        <is>
          <t>CORTE</t>
        </is>
      </c>
    </row>
    <row r="768" ht="24" customHeight="1">
      <c r="A768" s="2" t="inlineStr">
        <is>
          <t>SECCIONADORA 10</t>
        </is>
      </c>
      <c r="B768" s="1" t="n">
        <v>30089001</v>
      </c>
      <c r="C768" s="1" t="inlineStr">
        <is>
          <t>Produto simples</t>
        </is>
      </c>
      <c r="D768" s="1" t="n">
        <v>30089001</v>
      </c>
      <c r="E768" s="1" t="inlineStr">
        <is>
          <t>PE MAIOR 756X114 (194)X15 MDF - MESA BRUXELAS 1</t>
        </is>
      </c>
      <c r="F768" s="2" t="n">
        <v>1</v>
      </c>
      <c r="G768" s="2" t="inlineStr">
        <is>
          <t>peça</t>
        </is>
      </c>
      <c r="H768" s="1" t="n">
        <v>1.1</v>
      </c>
      <c r="I768" s="1" t="n">
        <v>0.09375</v>
      </c>
      <c r="J768" s="2" t="inlineStr">
        <is>
          <t>CORTE</t>
        </is>
      </c>
    </row>
    <row r="769" ht="24" customHeight="1">
      <c r="A769" s="2" t="inlineStr">
        <is>
          <t>SECCIONADORA 10</t>
        </is>
      </c>
      <c r="B769" s="1" t="n">
        <v>30089002</v>
      </c>
      <c r="C769" s="1" t="inlineStr">
        <is>
          <t>Produto simples</t>
        </is>
      </c>
      <c r="D769" s="1" t="n">
        <v>30089002</v>
      </c>
      <c r="E769" s="1" t="inlineStr">
        <is>
          <t>PE MENOR 756X95 (164)X15 MDF - MESA BRUXELAS  1</t>
        </is>
      </c>
      <c r="F769" s="2" t="n">
        <v>1</v>
      </c>
      <c r="G769" s="2" t="inlineStr">
        <is>
          <t>peça</t>
        </is>
      </c>
      <c r="H769" s="1" t="n">
        <v>1.1</v>
      </c>
      <c r="I769" s="1" t="n">
        <v>0.09375</v>
      </c>
      <c r="J769" s="2" t="inlineStr">
        <is>
          <t>CORTE</t>
        </is>
      </c>
    </row>
    <row r="770" ht="24" customHeight="1">
      <c r="A770" s="2" t="inlineStr">
        <is>
          <t>SECCIONADORA 10</t>
        </is>
      </c>
      <c r="B770" s="1" t="n">
        <v>30089003</v>
      </c>
      <c r="C770" s="1" t="inlineStr">
        <is>
          <t>Produto simples</t>
        </is>
      </c>
      <c r="D770" s="1" t="n">
        <v>30089003</v>
      </c>
      <c r="E770" s="1" t="inlineStr">
        <is>
          <t>TRAV FRONT 1518X105X15 MDF - MESA BRUXELAS   1</t>
        </is>
      </c>
      <c r="F770" s="2" t="n">
        <v>1</v>
      </c>
      <c r="G770" s="2" t="inlineStr">
        <is>
          <t>peça</t>
        </is>
      </c>
      <c r="H770" s="1" t="n">
        <v>1.1</v>
      </c>
      <c r="I770" s="1" t="n">
        <v>0.09375</v>
      </c>
      <c r="J770" s="2" t="inlineStr">
        <is>
          <t>CORTE</t>
        </is>
      </c>
    </row>
    <row r="771" ht="24" customHeight="1">
      <c r="A771" s="2" t="inlineStr">
        <is>
          <t>SECCIONADORA 10</t>
        </is>
      </c>
      <c r="B771" s="1" t="n">
        <v>30089004</v>
      </c>
      <c r="C771" s="1" t="inlineStr">
        <is>
          <t>Produto simples</t>
        </is>
      </c>
      <c r="D771" s="1" t="n">
        <v>30089004</v>
      </c>
      <c r="E771" s="1" t="inlineStr">
        <is>
          <t>TRAVESSA LATERAL 848X105X15 MDF - MESA BRUX 1</t>
        </is>
      </c>
      <c r="F771" s="2" t="n">
        <v>1</v>
      </c>
      <c r="G771" s="2" t="inlineStr">
        <is>
          <t>peça</t>
        </is>
      </c>
      <c r="H771" s="1" t="n">
        <v>1.1</v>
      </c>
      <c r="I771" s="1" t="n">
        <v>0.09375</v>
      </c>
      <c r="J771" s="2" t="inlineStr">
        <is>
          <t>CORTE</t>
        </is>
      </c>
    </row>
    <row r="772" ht="24" customHeight="1">
      <c r="A772" s="2" t="inlineStr">
        <is>
          <t>SECCIONADORA 10</t>
        </is>
      </c>
      <c r="B772" s="1" t="n">
        <v>30089005</v>
      </c>
      <c r="C772" s="1" t="inlineStr">
        <is>
          <t>Produto simples</t>
        </is>
      </c>
      <c r="D772" s="1" t="n">
        <v>30089005</v>
      </c>
      <c r="E772" s="1" t="inlineStr">
        <is>
          <t>MOLDURA MAIOR 1590X61X15 MDF - MESA BRUXELA1</t>
        </is>
      </c>
      <c r="F772" s="2" t="n">
        <v>1</v>
      </c>
      <c r="G772" s="2" t="inlineStr">
        <is>
          <t>peça</t>
        </is>
      </c>
      <c r="H772" s="1" t="n">
        <v>1.1</v>
      </c>
      <c r="I772" s="1" t="n">
        <v>0.09375</v>
      </c>
      <c r="J772" s="2" t="inlineStr">
        <is>
          <t>CORTE</t>
        </is>
      </c>
    </row>
    <row r="773" ht="24" customHeight="1">
      <c r="A773" s="2" t="inlineStr">
        <is>
          <t>SECCIONADORA 10</t>
        </is>
      </c>
      <c r="B773" s="1" t="n">
        <v>30089007</v>
      </c>
      <c r="C773" s="1" t="inlineStr">
        <is>
          <t>Produto simples</t>
        </is>
      </c>
      <c r="D773" s="1" t="n">
        <v>30089007</v>
      </c>
      <c r="E773" s="1" t="inlineStr">
        <is>
          <t>TAMPO 1602X902X12 MDP - MESA BRUXELAS             1</t>
        </is>
      </c>
      <c r="F773" s="2" t="n">
        <v>1</v>
      </c>
      <c r="G773" s="2" t="inlineStr">
        <is>
          <t>peça</t>
        </is>
      </c>
      <c r="H773" s="1" t="n">
        <v>1.1</v>
      </c>
      <c r="I773" s="1" t="n">
        <v>0.09375</v>
      </c>
      <c r="J773" s="2" t="inlineStr">
        <is>
          <t>CORTE</t>
        </is>
      </c>
    </row>
    <row r="774" ht="24" customHeight="1">
      <c r="A774" s="2" t="inlineStr">
        <is>
          <t>SECCIONADORA 10</t>
        </is>
      </c>
      <c r="B774" s="1" t="n">
        <v>30089006</v>
      </c>
      <c r="C774" s="1" t="inlineStr">
        <is>
          <t>Produto simples</t>
        </is>
      </c>
      <c r="D774" s="1" t="n">
        <v>30089006</v>
      </c>
      <c r="E774" s="1" t="inlineStr">
        <is>
          <t>MOLDURA MENOR 890X61X15 MDF - MESA BRUXELA1</t>
        </is>
      </c>
      <c r="F774" s="2" t="n">
        <v>1</v>
      </c>
      <c r="G774" s="2" t="inlineStr">
        <is>
          <t>peça</t>
        </is>
      </c>
      <c r="H774" s="1" t="n">
        <v>1.1</v>
      </c>
      <c r="I774" s="1" t="n">
        <v>0.09375</v>
      </c>
      <c r="J774" s="2" t="inlineStr">
        <is>
          <t>CORTE</t>
        </is>
      </c>
    </row>
    <row r="775" ht="24" customHeight="1">
      <c r="A775" s="2" t="inlineStr">
        <is>
          <t>SECCIONADORA 10</t>
        </is>
      </c>
      <c r="B775" s="1" t="n">
        <v>30089008</v>
      </c>
      <c r="C775" s="1" t="inlineStr">
        <is>
          <t>Produto simples</t>
        </is>
      </c>
      <c r="D775" s="1" t="n">
        <v>30089008</v>
      </c>
      <c r="E775" s="1" t="inlineStr">
        <is>
          <t>ENGRO MAIOR 1480X60X12 MDP - MESA BRUXELAS  1</t>
        </is>
      </c>
      <c r="F775" s="2" t="n">
        <v>1</v>
      </c>
      <c r="G775" s="2" t="inlineStr">
        <is>
          <t>peça</t>
        </is>
      </c>
      <c r="H775" s="1" t="n">
        <v>1.1</v>
      </c>
      <c r="I775" s="1" t="n">
        <v>0.09375</v>
      </c>
      <c r="J775" s="2" t="inlineStr">
        <is>
          <t>CORTE</t>
        </is>
      </c>
    </row>
    <row r="776" ht="24" customHeight="1">
      <c r="A776" s="2" t="inlineStr">
        <is>
          <t>SECCIONADORA 10</t>
        </is>
      </c>
      <c r="B776" s="1" t="n">
        <v>30089009</v>
      </c>
      <c r="C776" s="1" t="inlineStr">
        <is>
          <t>Produto simples</t>
        </is>
      </c>
      <c r="D776" s="1" t="n">
        <v>30089009</v>
      </c>
      <c r="E776" s="1" t="inlineStr">
        <is>
          <t>ENGRO MENOR 902X60X12 MDP - MESA BRUXELAS  1</t>
        </is>
      </c>
      <c r="F776" s="2" t="n">
        <v>1</v>
      </c>
      <c r="G776" s="2" t="inlineStr">
        <is>
          <t>peça</t>
        </is>
      </c>
      <c r="H776" s="1" t="n">
        <v>1.1</v>
      </c>
      <c r="I776" s="1" t="n">
        <v>0.09375</v>
      </c>
      <c r="J776" s="2" t="inlineStr">
        <is>
          <t>CORTE</t>
        </is>
      </c>
    </row>
    <row r="777" ht="24" customHeight="1">
      <c r="A777" s="2" t="inlineStr">
        <is>
          <t>SECCIONADORA 10</t>
        </is>
      </c>
      <c r="B777" s="1" t="n">
        <v>30089103</v>
      </c>
      <c r="C777" s="1" t="inlineStr">
        <is>
          <t>Produto simples</t>
        </is>
      </c>
      <c r="D777" s="1" t="n">
        <v>30089103</v>
      </c>
      <c r="E777" s="1" t="inlineStr">
        <is>
          <t>TRAV FRONT 1278X105X15 MDF - MESA BRUXELAS 11</t>
        </is>
      </c>
      <c r="F777" s="2" t="n">
        <v>1</v>
      </c>
      <c r="G777" s="2" t="inlineStr">
        <is>
          <t>peça</t>
        </is>
      </c>
      <c r="H777" s="1" t="n">
        <v>1.1</v>
      </c>
      <c r="I777" s="1" t="n">
        <v>0.09375</v>
      </c>
      <c r="J777" s="2" t="inlineStr">
        <is>
          <t>CORTE</t>
        </is>
      </c>
    </row>
    <row r="778" ht="24" customHeight="1">
      <c r="A778" s="2" t="inlineStr">
        <is>
          <t>SECCIONADORA 10</t>
        </is>
      </c>
      <c r="B778" s="1" t="n">
        <v>30089105</v>
      </c>
      <c r="C778" s="1" t="inlineStr">
        <is>
          <t>Produto simples</t>
        </is>
      </c>
      <c r="D778" s="1" t="n">
        <v>30089105</v>
      </c>
      <c r="E778" s="1" t="inlineStr">
        <is>
          <t>MOLDURA MAIOR 1350X61X15 MDF - MESA BRUXELA1</t>
        </is>
      </c>
      <c r="F778" s="2" t="n">
        <v>1</v>
      </c>
      <c r="G778" s="2" t="inlineStr">
        <is>
          <t>peça</t>
        </is>
      </c>
      <c r="H778" s="1" t="n">
        <v>1.1</v>
      </c>
      <c r="I778" s="1" t="n">
        <v>0.09375</v>
      </c>
      <c r="J778" s="2" t="inlineStr">
        <is>
          <t>CORTE</t>
        </is>
      </c>
    </row>
    <row r="779" ht="24" customHeight="1">
      <c r="A779" s="2" t="inlineStr">
        <is>
          <t>SECCIONADORA 10</t>
        </is>
      </c>
      <c r="B779" s="1" t="n">
        <v>30089107</v>
      </c>
      <c r="C779" s="1" t="inlineStr">
        <is>
          <t>Produto simples</t>
        </is>
      </c>
      <c r="D779" s="1" t="n">
        <v>30089107</v>
      </c>
      <c r="E779" s="1" t="inlineStr">
        <is>
          <t>TAMPO 1362X902X12 MDP - MESA BRUXELAS 1,36     1</t>
        </is>
      </c>
      <c r="F779" s="2" t="n">
        <v>1</v>
      </c>
      <c r="G779" s="2" t="inlineStr">
        <is>
          <t>peça</t>
        </is>
      </c>
      <c r="H779" s="1" t="n">
        <v>1.1</v>
      </c>
      <c r="I779" s="1" t="n">
        <v>0.09375</v>
      </c>
      <c r="J779" s="2" t="inlineStr">
        <is>
          <t>CORTE</t>
        </is>
      </c>
    </row>
    <row r="780" ht="24" customHeight="1">
      <c r="A780" s="2" t="inlineStr">
        <is>
          <t>SECCIONADORA 10</t>
        </is>
      </c>
      <c r="B780" s="1" t="n">
        <v>30089108</v>
      </c>
      <c r="C780" s="1" t="inlineStr">
        <is>
          <t>Produto simples</t>
        </is>
      </c>
      <c r="D780" s="1" t="n">
        <v>30089108</v>
      </c>
      <c r="E780" s="1" t="inlineStr">
        <is>
          <t>ENGRO MAIOR 1240X60X12 MDP - MESA BRUXELAS  1</t>
        </is>
      </c>
      <c r="F780" s="2" t="n">
        <v>1</v>
      </c>
      <c r="G780" s="2" t="inlineStr">
        <is>
          <t>peça</t>
        </is>
      </c>
      <c r="H780" s="1" t="n">
        <v>1.1</v>
      </c>
      <c r="I780" s="1" t="n">
        <v>0.09375</v>
      </c>
      <c r="J780" s="2" t="inlineStr">
        <is>
          <t>CORTE</t>
        </is>
      </c>
    </row>
    <row r="781" ht="24" customHeight="1">
      <c r="A781" s="2" t="inlineStr">
        <is>
          <t>SECCIONADORA 10</t>
        </is>
      </c>
      <c r="B781" s="1" t="n">
        <v>10014202</v>
      </c>
      <c r="C781" s="1" t="inlineStr">
        <is>
          <t>Produto simples</t>
        </is>
      </c>
      <c r="D781" s="1" t="n">
        <v>10014202</v>
      </c>
      <c r="E781" s="1" t="inlineStr">
        <is>
          <t>FECHAMENTO I 1090X238X12 MDF - APARADOR DUB 1</t>
        </is>
      </c>
      <c r="F781" s="2" t="n">
        <v>1</v>
      </c>
      <c r="G781" s="2" t="inlineStr">
        <is>
          <t>peça</t>
        </is>
      </c>
      <c r="H781" s="1" t="n">
        <v>1.1</v>
      </c>
      <c r="I781" s="1" t="n">
        <v>0.09375</v>
      </c>
      <c r="J781" s="2" t="inlineStr">
        <is>
          <t>CORTE</t>
        </is>
      </c>
    </row>
    <row r="782" ht="24" customHeight="1">
      <c r="A782" s="2" t="inlineStr">
        <is>
          <t>SECCIONADORA 10</t>
        </is>
      </c>
      <c r="B782" s="1" t="n">
        <v>10014203</v>
      </c>
      <c r="C782" s="1" t="inlineStr">
        <is>
          <t>Produto simples</t>
        </is>
      </c>
      <c r="D782" s="1" t="n">
        <v>10014203</v>
      </c>
      <c r="E782" s="1" t="inlineStr">
        <is>
          <t>FECHAMENTO II 600X238X12 MDF - APARADOR DUB  1</t>
        </is>
      </c>
      <c r="F782" s="2" t="n">
        <v>1</v>
      </c>
      <c r="G782" s="2" t="inlineStr">
        <is>
          <t>peça</t>
        </is>
      </c>
      <c r="H782" s="1" t="n">
        <v>1.1</v>
      </c>
      <c r="I782" s="1" t="n">
        <v>0.09375</v>
      </c>
      <c r="J782" s="2" t="inlineStr">
        <is>
          <t>CORTE</t>
        </is>
      </c>
    </row>
    <row r="783" ht="24" customHeight="1">
      <c r="A783" s="2" t="inlineStr">
        <is>
          <t>SECCIONADORA 10</t>
        </is>
      </c>
      <c r="B783" s="1" t="n">
        <v>10014204</v>
      </c>
      <c r="C783" s="1" t="inlineStr">
        <is>
          <t>Produto simples</t>
        </is>
      </c>
      <c r="D783" s="1" t="n">
        <v>10014204</v>
      </c>
      <c r="E783" s="1" t="inlineStr">
        <is>
          <t>FECHAMENTO III 545X270X12 MDF - APARADOR DUB 1</t>
        </is>
      </c>
      <c r="F783" s="2" t="n">
        <v>1</v>
      </c>
      <c r="G783" s="2" t="inlineStr">
        <is>
          <t>peça</t>
        </is>
      </c>
      <c r="H783" s="1" t="n">
        <v>1.1</v>
      </c>
      <c r="I783" s="1" t="n">
        <v>0.09375</v>
      </c>
      <c r="J783" s="2" t="inlineStr">
        <is>
          <t>CORTE</t>
        </is>
      </c>
    </row>
    <row r="784" ht="24" customHeight="1">
      <c r="A784" s="2" t="inlineStr">
        <is>
          <t>SECCIONADORA 10</t>
        </is>
      </c>
      <c r="B784" s="1" t="n">
        <v>10014205</v>
      </c>
      <c r="C784" s="1" t="inlineStr">
        <is>
          <t>Produto simples</t>
        </is>
      </c>
      <c r="D784" s="1" t="n">
        <v>10014205</v>
      </c>
      <c r="E784" s="1" t="inlineStr">
        <is>
          <t>FECHAMENTO IV 453X270X12 MDF - APARADOR DUB1</t>
        </is>
      </c>
      <c r="F784" s="2" t="n">
        <v>1</v>
      </c>
      <c r="G784" s="2" t="inlineStr">
        <is>
          <t>peça</t>
        </is>
      </c>
      <c r="H784" s="1" t="n">
        <v>1.1</v>
      </c>
      <c r="I784" s="1" t="n">
        <v>0.09375</v>
      </c>
      <c r="J784" s="2" t="inlineStr">
        <is>
          <t>CORTE</t>
        </is>
      </c>
    </row>
    <row r="785" ht="24" customHeight="1">
      <c r="A785" s="2" t="inlineStr">
        <is>
          <t>SECCIONADORA 10</t>
        </is>
      </c>
      <c r="B785" s="1" t="n">
        <v>10014201</v>
      </c>
      <c r="C785" s="1" t="inlineStr">
        <is>
          <t>Produto simples</t>
        </is>
      </c>
      <c r="D785" s="1" t="n">
        <v>10014201</v>
      </c>
      <c r="E785" s="1" t="inlineStr">
        <is>
          <t>LATERAL 1180X92X15 MDF - APARADOR DUBAI          1</t>
        </is>
      </c>
      <c r="F785" s="2" t="n">
        <v>1</v>
      </c>
      <c r="G785" s="2" t="inlineStr">
        <is>
          <t>peça</t>
        </is>
      </c>
      <c r="H785" s="1" t="n">
        <v>1.1</v>
      </c>
      <c r="I785" s="1" t="n">
        <v>0.09375</v>
      </c>
      <c r="J785" s="2" t="inlineStr">
        <is>
          <t>CORTE</t>
        </is>
      </c>
    </row>
    <row r="786" ht="24" customHeight="1">
      <c r="A786" s="2" t="inlineStr">
        <is>
          <t>SECCIONADORA 10</t>
        </is>
      </c>
      <c r="B786" s="1" t="n">
        <v>30146002</v>
      </c>
      <c r="C786" s="1" t="inlineStr">
        <is>
          <t>Produto simples</t>
        </is>
      </c>
      <c r="D786" s="1" t="n">
        <v>30146002</v>
      </c>
      <c r="E786" s="1" t="inlineStr">
        <is>
          <t>FECHAMENTO MENOR 466X340X15 MDP - BASE MON1</t>
        </is>
      </c>
      <c r="F786" s="2" t="n">
        <v>1</v>
      </c>
      <c r="G786" s="2" t="inlineStr">
        <is>
          <t>peça</t>
        </is>
      </c>
      <c r="H786" s="1" t="n">
        <v>1.1</v>
      </c>
      <c r="I786" s="1" t="n">
        <v>0.09375</v>
      </c>
      <c r="J786" s="2" t="inlineStr">
        <is>
          <t>CORTE</t>
        </is>
      </c>
    </row>
    <row r="787" ht="24" customHeight="1">
      <c r="A787" s="2" t="inlineStr">
        <is>
          <t>SECCIONADORA 10</t>
        </is>
      </c>
      <c r="B787" s="1" t="n">
        <v>30146003</v>
      </c>
      <c r="C787" s="1" t="inlineStr">
        <is>
          <t>Produto simples</t>
        </is>
      </c>
      <c r="D787" s="1" t="n">
        <v>30146003</v>
      </c>
      <c r="E787" s="1" t="inlineStr">
        <is>
          <t>APOIO 712X292X12 MDP - BASE MONACO (6)               1</t>
        </is>
      </c>
      <c r="F787" s="2" t="n">
        <v>1</v>
      </c>
      <c r="G787" s="2" t="inlineStr">
        <is>
          <t>peça</t>
        </is>
      </c>
      <c r="H787" s="1" t="n">
        <v>1.1</v>
      </c>
      <c r="I787" s="1" t="n">
        <v>0.09375</v>
      </c>
      <c r="J787" s="2" t="inlineStr">
        <is>
          <t>CORTE</t>
        </is>
      </c>
    </row>
    <row r="788" ht="24" customHeight="1">
      <c r="A788" s="2" t="inlineStr">
        <is>
          <t>SECCIONADORA 10</t>
        </is>
      </c>
      <c r="B788" s="1" t="n">
        <v>30146004</v>
      </c>
      <c r="C788" s="1" t="inlineStr">
        <is>
          <t>Produto simples</t>
        </is>
      </c>
      <c r="D788" s="1" t="n">
        <v>30146004</v>
      </c>
      <c r="E788" s="1" t="inlineStr">
        <is>
          <t>TRAVESSA MAIOR 682X90X15 MDP - BASE MONACO  1</t>
        </is>
      </c>
      <c r="F788" s="2" t="n">
        <v>1</v>
      </c>
      <c r="G788" s="2" t="inlineStr">
        <is>
          <t>peça</t>
        </is>
      </c>
      <c r="H788" s="1" t="n">
        <v>1.1</v>
      </c>
      <c r="I788" s="1" t="n">
        <v>0.09375</v>
      </c>
      <c r="J788" s="2" t="inlineStr">
        <is>
          <t>CORTE</t>
        </is>
      </c>
    </row>
    <row r="789" ht="24" customHeight="1">
      <c r="A789" s="2" t="inlineStr">
        <is>
          <t>SECCIONADORA 10</t>
        </is>
      </c>
      <c r="B789" s="1" t="n">
        <v>30146005</v>
      </c>
      <c r="C789" s="1" t="inlineStr">
        <is>
          <t>Produto simples</t>
        </is>
      </c>
      <c r="D789" s="1" t="n">
        <v>30146005</v>
      </c>
      <c r="E789" s="1" t="inlineStr">
        <is>
          <t>TRAV MENOR 230X90X15 MDP - BASE MONACO (5)    1</t>
        </is>
      </c>
      <c r="F789" s="2" t="n">
        <v>1</v>
      </c>
      <c r="G789" s="2" t="inlineStr">
        <is>
          <t>peça</t>
        </is>
      </c>
      <c r="H789" s="1" t="n">
        <v>1.1</v>
      </c>
      <c r="I789" s="1" t="n">
        <v>0.09375</v>
      </c>
      <c r="J789" s="2" t="inlineStr">
        <is>
          <t>CORTE</t>
        </is>
      </c>
    </row>
    <row r="790" ht="24" customHeight="1">
      <c r="A790" s="2" t="inlineStr">
        <is>
          <t>SECCIONADORA 10</t>
        </is>
      </c>
      <c r="B790" s="1" t="n">
        <v>30081501</v>
      </c>
      <c r="C790" s="1" t="inlineStr">
        <is>
          <t>Produto simples</t>
        </is>
      </c>
      <c r="D790" s="1" t="n">
        <v>30081501</v>
      </c>
      <c r="E790" s="1" t="inlineStr">
        <is>
          <t>LATERAL DETALHE 753X590X12 MDF - MESA ANCAR 1</t>
        </is>
      </c>
      <c r="F790" s="2" t="n">
        <v>1</v>
      </c>
      <c r="G790" s="2" t="inlineStr">
        <is>
          <t>peça</t>
        </is>
      </c>
      <c r="H790" s="1" t="n">
        <v>1.1</v>
      </c>
      <c r="I790" s="1" t="n">
        <v>0.09375</v>
      </c>
      <c r="J790" s="2" t="inlineStr">
        <is>
          <t>CORTE</t>
        </is>
      </c>
    </row>
    <row r="791" ht="24" customHeight="1">
      <c r="A791" s="2" t="inlineStr">
        <is>
          <t>SECCIONADORA 10</t>
        </is>
      </c>
      <c r="B791" s="1" t="n">
        <v>30081502</v>
      </c>
      <c r="C791" s="1" t="inlineStr">
        <is>
          <t>Produto simples</t>
        </is>
      </c>
      <c r="D791" s="1" t="n">
        <v>30081502</v>
      </c>
      <c r="E791" s="1" t="inlineStr">
        <is>
          <t>LATERAL 753X566X12 MDP - MESA ANCARA                1</t>
        </is>
      </c>
      <c r="F791" s="2" t="n">
        <v>1</v>
      </c>
      <c r="G791" s="2" t="inlineStr">
        <is>
          <t>peça</t>
        </is>
      </c>
      <c r="H791" s="1" t="n">
        <v>1.1</v>
      </c>
      <c r="I791" s="1" t="n">
        <v>0.09375</v>
      </c>
      <c r="J791" s="2" t="inlineStr">
        <is>
          <t>CORTE</t>
        </is>
      </c>
    </row>
    <row r="792" ht="24" customHeight="1">
      <c r="A792" s="2" t="inlineStr">
        <is>
          <t>SECCIONADORA 10</t>
        </is>
      </c>
      <c r="B792" s="1" t="n">
        <v>30081503</v>
      </c>
      <c r="C792" s="1" t="inlineStr">
        <is>
          <t>Produto simples</t>
        </is>
      </c>
      <c r="D792" s="1" t="n">
        <v>30081503</v>
      </c>
      <c r="E792" s="1" t="inlineStr">
        <is>
          <t>BASE 622X622X12 MDP - MESA ANCARA                       1</t>
        </is>
      </c>
      <c r="F792" s="2" t="n">
        <v>1</v>
      </c>
      <c r="G792" s="2" t="inlineStr">
        <is>
          <t>peça</t>
        </is>
      </c>
      <c r="H792" s="1" t="n">
        <v>1.1</v>
      </c>
      <c r="I792" s="1" t="n">
        <v>0.09375</v>
      </c>
      <c r="J792" s="2" t="inlineStr">
        <is>
          <t>CORTE</t>
        </is>
      </c>
    </row>
    <row r="793" ht="24" customHeight="1">
      <c r="A793" s="2" t="inlineStr">
        <is>
          <t>SECCIONADORA 10</t>
        </is>
      </c>
      <c r="B793" s="1" t="n">
        <v>20052004</v>
      </c>
      <c r="C793" s="1" t="inlineStr">
        <is>
          <t>Produto simples</t>
        </is>
      </c>
      <c r="D793" s="1" t="n">
        <v>20052004</v>
      </c>
      <c r="E793" s="1" t="inlineStr">
        <is>
          <t>(3) APOIO TAMPO 540X386X12 MDP - MESA ATHENAS1</t>
        </is>
      </c>
      <c r="F793" s="2" t="n">
        <v>1</v>
      </c>
      <c r="G793" s="2" t="inlineStr">
        <is>
          <t>peça</t>
        </is>
      </c>
      <c r="H793" s="1" t="n">
        <v>1.1</v>
      </c>
      <c r="I793" s="1" t="n">
        <v>0.09375</v>
      </c>
      <c r="J793" s="2" t="inlineStr">
        <is>
          <t>CORTE</t>
        </is>
      </c>
    </row>
    <row r="794" ht="24" customHeight="1">
      <c r="A794" s="2" t="inlineStr">
        <is>
          <t>SECCIONADORA 10</t>
        </is>
      </c>
      <c r="B794" s="1" t="n">
        <v>20052001</v>
      </c>
      <c r="C794" s="1" t="inlineStr">
        <is>
          <t>Produto simples</t>
        </is>
      </c>
      <c r="D794" s="1" t="n">
        <v>20052001</v>
      </c>
      <c r="E794" s="1" t="inlineStr">
        <is>
          <t>(2-4) TRAVESSA 742X122X25 MDF - MESA ATHENAS   1</t>
        </is>
      </c>
      <c r="F794" s="2" t="n">
        <v>1</v>
      </c>
      <c r="G794" s="2" t="inlineStr">
        <is>
          <t>peça</t>
        </is>
      </c>
      <c r="H794" s="1" t="n">
        <v>1.1</v>
      </c>
      <c r="I794" s="1" t="n">
        <v>0.09375</v>
      </c>
      <c r="J794" s="2" t="inlineStr">
        <is>
          <t>CORTE</t>
        </is>
      </c>
    </row>
    <row r="795" ht="24" customHeight="1">
      <c r="A795" s="2" t="inlineStr">
        <is>
          <t>SECCIONADORA 10</t>
        </is>
      </c>
      <c r="B795" s="1" t="n">
        <v>20052002</v>
      </c>
      <c r="C795" s="1" t="inlineStr">
        <is>
          <t>Produto simples</t>
        </is>
      </c>
      <c r="D795" s="1" t="n">
        <v>20052002</v>
      </c>
      <c r="E795" s="1" t="inlineStr">
        <is>
          <t>(5) BASE MAIOR 542X124X25 MDF - MESA ATHENAS   1</t>
        </is>
      </c>
      <c r="F795" s="2" t="n">
        <v>1</v>
      </c>
      <c r="G795" s="2" t="inlineStr">
        <is>
          <t>peça</t>
        </is>
      </c>
      <c r="H795" s="1" t="n">
        <v>1.1</v>
      </c>
      <c r="I795" s="1" t="n">
        <v>0.09375</v>
      </c>
      <c r="J795" s="2" t="inlineStr">
        <is>
          <t>CORTE</t>
        </is>
      </c>
    </row>
    <row r="796" ht="24" customHeight="1">
      <c r="A796" s="2" t="inlineStr">
        <is>
          <t>SECCIONADORA 10</t>
        </is>
      </c>
      <c r="B796" s="1" t="n">
        <v>20052003</v>
      </c>
      <c r="C796" s="1" t="inlineStr">
        <is>
          <t>Produto simples</t>
        </is>
      </c>
      <c r="D796" s="1" t="n">
        <v>20052003</v>
      </c>
      <c r="E796" s="1" t="inlineStr">
        <is>
          <t>(6)BASE MENOR 386 (189)X124X25 MDF - MESA ATHE1</t>
        </is>
      </c>
      <c r="F796" s="2" t="n">
        <v>1</v>
      </c>
      <c r="G796" s="2" t="inlineStr">
        <is>
          <t>peça</t>
        </is>
      </c>
      <c r="H796" s="1" t="n">
        <v>1.1</v>
      </c>
      <c r="I796" s="1" t="n">
        <v>0.09375</v>
      </c>
      <c r="J796" s="2" t="inlineStr">
        <is>
          <t>CORTE</t>
        </is>
      </c>
    </row>
    <row r="797" ht="24" customHeight="1">
      <c r="A797" s="2" t="inlineStr">
        <is>
          <t>SECCIONADORA 10</t>
        </is>
      </c>
      <c r="B797" s="1" t="n">
        <v>30145003</v>
      </c>
      <c r="C797" s="1" t="inlineStr">
        <is>
          <t>Produto simples</t>
        </is>
      </c>
      <c r="D797" s="1" t="n">
        <v>30145003</v>
      </c>
      <c r="E797" s="1" t="inlineStr">
        <is>
          <t>APOIO 338X310X12 MDP - BASE MONACO 1,36            1</t>
        </is>
      </c>
      <c r="F797" s="2" t="n">
        <v>1</v>
      </c>
      <c r="G797" s="2" t="inlineStr">
        <is>
          <t>peça</t>
        </is>
      </c>
      <c r="H797" s="1" t="n">
        <v>1.1</v>
      </c>
      <c r="I797" s="1" t="n">
        <v>0.09375</v>
      </c>
      <c r="J797" s="2" t="inlineStr">
        <is>
          <t>CORTE</t>
        </is>
      </c>
    </row>
    <row r="798" ht="24" customHeight="1">
      <c r="A798" s="2" t="inlineStr">
        <is>
          <t>SECCIONADORA 10</t>
        </is>
      </c>
      <c r="B798" s="1" t="n">
        <v>30145001</v>
      </c>
      <c r="C798" s="1" t="inlineStr">
        <is>
          <t>Produto simples</t>
        </is>
      </c>
      <c r="D798" s="1" t="n">
        <v>30145001</v>
      </c>
      <c r="E798" s="1" t="inlineStr">
        <is>
          <t>FECHAMENTO BORDA 540X349X15 MDP - BASE MON1</t>
        </is>
      </c>
      <c r="F798" s="2" t="n">
        <v>1</v>
      </c>
      <c r="G798" s="2" t="inlineStr">
        <is>
          <t>peça</t>
        </is>
      </c>
      <c r="H798" s="1" t="n">
        <v>1.1</v>
      </c>
      <c r="I798" s="1" t="n">
        <v>0.09375</v>
      </c>
      <c r="J798" s="2" t="inlineStr">
        <is>
          <t>CORTE</t>
        </is>
      </c>
    </row>
    <row r="799" ht="24" customHeight="1">
      <c r="A799" s="2" t="inlineStr">
        <is>
          <t>SECCIONADORA 10</t>
        </is>
      </c>
      <c r="B799" s="1" t="n">
        <v>30145002</v>
      </c>
      <c r="C799" s="1" t="inlineStr">
        <is>
          <t>Produto simples</t>
        </is>
      </c>
      <c r="D799" s="1" t="n">
        <v>30145002</v>
      </c>
      <c r="E799" s="1" t="inlineStr">
        <is>
          <t>FECHAMENTO 540X349X15 MDP - BASE MONACO 1,31</t>
        </is>
      </c>
      <c r="F799" s="2" t="n">
        <v>1</v>
      </c>
      <c r="G799" s="2" t="inlineStr">
        <is>
          <t>peça</t>
        </is>
      </c>
      <c r="H799" s="1" t="n">
        <v>1.1</v>
      </c>
      <c r="I799" s="1" t="n">
        <v>0.09375</v>
      </c>
      <c r="J799" s="2" t="inlineStr">
        <is>
          <t>CORTE</t>
        </is>
      </c>
    </row>
    <row r="800" ht="24" customHeight="1">
      <c r="A800" s="2" t="inlineStr">
        <is>
          <t>SECCIONADORA 10</t>
        </is>
      </c>
      <c r="B800" s="1" t="n">
        <v>30145005</v>
      </c>
      <c r="C800" s="1" t="inlineStr">
        <is>
          <t>Produto simples</t>
        </is>
      </c>
      <c r="D800" s="1" t="n">
        <v>30145005</v>
      </c>
      <c r="E800" s="1" t="inlineStr">
        <is>
          <t>TRAV MENOR 248X90X15 MDP - BASE MONACO 1,36  1</t>
        </is>
      </c>
      <c r="F800" s="2" t="n">
        <v>1</v>
      </c>
      <c r="G800" s="2" t="inlineStr">
        <is>
          <t>peça</t>
        </is>
      </c>
      <c r="H800" s="1" t="n">
        <v>1.1</v>
      </c>
      <c r="I800" s="1" t="n">
        <v>0.09375</v>
      </c>
      <c r="J800" s="2" t="inlineStr">
        <is>
          <t>CORTE</t>
        </is>
      </c>
    </row>
    <row r="801" ht="24" customHeight="1">
      <c r="A801" s="2" t="inlineStr">
        <is>
          <t>SECCIONADORA 10</t>
        </is>
      </c>
      <c r="B801" s="1" t="n">
        <v>30145004</v>
      </c>
      <c r="C801" s="1" t="inlineStr">
        <is>
          <t>Produto simples</t>
        </is>
      </c>
      <c r="D801" s="1" t="n">
        <v>30145004</v>
      </c>
      <c r="E801" s="1" t="inlineStr">
        <is>
          <t>TRAVESSA MAIOR 308X90X15 MDP - BASE MONACO  1</t>
        </is>
      </c>
      <c r="F801" s="2" t="n">
        <v>1</v>
      </c>
      <c r="G801" s="2" t="inlineStr">
        <is>
          <t>peça</t>
        </is>
      </c>
      <c r="H801" s="1" t="n">
        <v>1.1</v>
      </c>
      <c r="I801" s="1" t="n">
        <v>0.09375</v>
      </c>
      <c r="J801" s="2" t="inlineStr">
        <is>
          <t>CORTE</t>
        </is>
      </c>
    </row>
    <row r="802" ht="24" customHeight="1">
      <c r="A802" s="2" t="inlineStr">
        <is>
          <t>SECCIONADORA 10</t>
        </is>
      </c>
      <c r="B802" s="1" t="n">
        <v>20052204</v>
      </c>
      <c r="C802" s="1" t="inlineStr">
        <is>
          <t>Produto simples</t>
        </is>
      </c>
      <c r="D802" s="1" t="n">
        <v>20052204</v>
      </c>
      <c r="E802" s="1" t="inlineStr">
        <is>
          <t>(3) APOIO TAMPO 740X440X12 MDP - MESA ATHENAS1</t>
        </is>
      </c>
      <c r="F802" s="2" t="n">
        <v>1</v>
      </c>
      <c r="G802" s="2" t="inlineStr">
        <is>
          <t>peça</t>
        </is>
      </c>
      <c r="H802" s="1" t="n">
        <v>1.1</v>
      </c>
      <c r="I802" s="1" t="n">
        <v>0.09375</v>
      </c>
      <c r="J802" s="2" t="inlineStr">
        <is>
          <t>CORTE</t>
        </is>
      </c>
    </row>
    <row r="803" ht="24" customHeight="1">
      <c r="A803" s="2" t="inlineStr">
        <is>
          <t>SECCIONADORA 10</t>
        </is>
      </c>
      <c r="B803" s="1" t="n">
        <v>20052202</v>
      </c>
      <c r="C803" s="1" t="inlineStr">
        <is>
          <t>Produto simples</t>
        </is>
      </c>
      <c r="D803" s="1" t="n">
        <v>20052202</v>
      </c>
      <c r="E803" s="1" t="inlineStr">
        <is>
          <t>(5) BASE MAIOR 742X124X25 MDF - MESA ATHENAS   1</t>
        </is>
      </c>
      <c r="F803" s="2" t="n">
        <v>1</v>
      </c>
      <c r="G803" s="2" t="inlineStr">
        <is>
          <t>peça</t>
        </is>
      </c>
      <c r="H803" s="1" t="n">
        <v>1.1</v>
      </c>
      <c r="I803" s="1" t="n">
        <v>0.09375</v>
      </c>
      <c r="J803" s="2" t="inlineStr">
        <is>
          <t>CORTE</t>
        </is>
      </c>
    </row>
    <row r="804" ht="24" customHeight="1">
      <c r="A804" s="2" t="inlineStr">
        <is>
          <t>SECCIONADORA 10</t>
        </is>
      </c>
      <c r="B804" s="1" t="n">
        <v>20052203</v>
      </c>
      <c r="C804" s="1" t="inlineStr">
        <is>
          <t>Produto simples</t>
        </is>
      </c>
      <c r="D804" s="1" t="n">
        <v>20052203</v>
      </c>
      <c r="E804" s="1" t="inlineStr">
        <is>
          <t>(6)BASE MENOR 446(220)X124X25 MDF-MESA ATHEN1</t>
        </is>
      </c>
      <c r="F804" s="2" t="n">
        <v>1</v>
      </c>
      <c r="G804" s="2" t="inlineStr">
        <is>
          <t>peça</t>
        </is>
      </c>
      <c r="H804" s="1" t="n">
        <v>1.1</v>
      </c>
      <c r="I804" s="1" t="n">
        <v>0.09375</v>
      </c>
      <c r="J804" s="2" t="inlineStr">
        <is>
          <t>CORTE</t>
        </is>
      </c>
    </row>
    <row r="805" ht="24" customHeight="1">
      <c r="A805" s="2" t="inlineStr">
        <is>
          <t>SECCIONADORA 10</t>
        </is>
      </c>
      <c r="B805" s="1" t="n">
        <v>20012701</v>
      </c>
      <c r="C805" s="1" t="inlineStr">
        <is>
          <t>Produto simples</t>
        </is>
      </c>
      <c r="D805" s="1" t="n">
        <v>20012701</v>
      </c>
      <c r="E805" s="1" t="inlineStr">
        <is>
          <t>TAMPO 1200X800X12 MDP - MESA MIAMI II 1,20           1</t>
        </is>
      </c>
      <c r="F805" s="2" t="n">
        <v>1</v>
      </c>
      <c r="G805" s="2" t="inlineStr">
        <is>
          <t>peça</t>
        </is>
      </c>
      <c r="H805" s="1" t="n">
        <v>1.1</v>
      </c>
      <c r="I805" s="1" t="n">
        <v>0.09375</v>
      </c>
      <c r="J805" s="2" t="inlineStr">
        <is>
          <t>CORTE</t>
        </is>
      </c>
    </row>
    <row r="806" ht="24" customHeight="1">
      <c r="A806" s="2" t="inlineStr">
        <is>
          <t>SECCIONADORA 10</t>
        </is>
      </c>
      <c r="B806" s="1" t="n">
        <v>10012004</v>
      </c>
      <c r="C806" s="1" t="inlineStr">
        <is>
          <t>Produto simples</t>
        </is>
      </c>
      <c r="D806" s="1" t="n">
        <v>10012004</v>
      </c>
      <c r="E806" s="1" t="inlineStr">
        <is>
          <t>APOIO TMP 1098X60(128)X12 MDP (2PC) US6,2 - TAN 1</t>
        </is>
      </c>
      <c r="F806" s="2" t="n">
        <v>1</v>
      </c>
      <c r="G806" s="2" t="inlineStr">
        <is>
          <t>peça</t>
        </is>
      </c>
      <c r="H806" s="1" t="n">
        <v>1.1</v>
      </c>
      <c r="I806" s="1" t="n">
        <v>0.09375</v>
      </c>
      <c r="J806" s="2" t="inlineStr">
        <is>
          <t>CORTE</t>
        </is>
      </c>
    </row>
    <row r="807" ht="24" customHeight="1">
      <c r="A807" s="2" t="inlineStr">
        <is>
          <t>SECCIONADORA 10</t>
        </is>
      </c>
      <c r="B807" s="1" t="n">
        <v>10012006</v>
      </c>
      <c r="C807" s="1" t="inlineStr">
        <is>
          <t>Produto simples</t>
        </is>
      </c>
      <c r="D807" s="1" t="n">
        <v>10012006</v>
      </c>
      <c r="E807" s="1" t="inlineStr">
        <is>
          <t>MOLDURA MAIOR 1077X61X12 MDF - APARADOR TAN1</t>
        </is>
      </c>
      <c r="F807" s="2" t="n">
        <v>1</v>
      </c>
      <c r="G807" s="2" t="inlineStr">
        <is>
          <t>peça</t>
        </is>
      </c>
      <c r="H807" s="1" t="n">
        <v>1.1</v>
      </c>
      <c r="I807" s="1" t="n">
        <v>0.09375</v>
      </c>
      <c r="J807" s="2" t="inlineStr">
        <is>
          <t>CORTE</t>
        </is>
      </c>
    </row>
    <row r="808" ht="24" customHeight="1">
      <c r="A808" s="2" t="inlineStr">
        <is>
          <t>SECCIONADORA 10</t>
        </is>
      </c>
      <c r="B808" s="1" t="n">
        <v>10012005</v>
      </c>
      <c r="C808" s="1" t="inlineStr">
        <is>
          <t>Produto simples</t>
        </is>
      </c>
      <c r="D808" s="1" t="n">
        <v>10012005</v>
      </c>
      <c r="E808" s="1" t="inlineStr">
        <is>
          <t>MOLDURA MENOR 770X60 (260)X12 MDF (4PC) – TAN1</t>
        </is>
      </c>
      <c r="F808" s="2" t="n">
        <v>1</v>
      </c>
      <c r="G808" s="2" t="inlineStr">
        <is>
          <t>peça</t>
        </is>
      </c>
      <c r="H808" s="1" t="n">
        <v>1.1</v>
      </c>
      <c r="I808" s="1" t="n">
        <v>0.09375</v>
      </c>
      <c r="J808" s="2" t="inlineStr">
        <is>
          <t>CORTE</t>
        </is>
      </c>
    </row>
    <row r="809" ht="24" customHeight="1">
      <c r="A809" s="2" t="inlineStr">
        <is>
          <t>SECCIONADORA 10</t>
        </is>
      </c>
      <c r="B809" s="1" t="n">
        <v>10012007</v>
      </c>
      <c r="C809" s="1" t="inlineStr">
        <is>
          <t>Produto simples</t>
        </is>
      </c>
      <c r="D809" s="1" t="n">
        <v>10012007</v>
      </c>
      <c r="E809" s="1" t="inlineStr">
        <is>
          <t>TAMPO 1202X362X15 MDP - APARADOR TANGER       1</t>
        </is>
      </c>
      <c r="F809" s="2" t="n">
        <v>1</v>
      </c>
      <c r="G809" s="2" t="inlineStr">
        <is>
          <t>peça</t>
        </is>
      </c>
      <c r="H809" s="1" t="n">
        <v>1.1</v>
      </c>
      <c r="I809" s="1" t="n">
        <v>0.09375</v>
      </c>
      <c r="J809" s="2" t="inlineStr">
        <is>
          <t>CORTE</t>
        </is>
      </c>
    </row>
    <row r="810" ht="24" customHeight="1">
      <c r="A810" s="2" t="inlineStr">
        <is>
          <t>SECCIONADORA 10</t>
        </is>
      </c>
      <c r="B810" s="1" t="n">
        <v>10012002</v>
      </c>
      <c r="C810" s="1" t="inlineStr">
        <is>
          <t>Produto simples</t>
        </is>
      </c>
      <c r="D810" s="1" t="n">
        <v>10012002</v>
      </c>
      <c r="E810" s="1" t="inlineStr">
        <is>
          <t>TAMPO INFERIOR 1198X336X12 MDP - APARADOR TA1</t>
        </is>
      </c>
      <c r="F810" s="2" t="n">
        <v>1</v>
      </c>
      <c r="G810" s="2" t="inlineStr">
        <is>
          <t>peça</t>
        </is>
      </c>
      <c r="H810" s="1" t="n">
        <v>1.1</v>
      </c>
      <c r="I810" s="1" t="n">
        <v>0.09375</v>
      </c>
      <c r="J810" s="2" t="inlineStr">
        <is>
          <t>CORTE</t>
        </is>
      </c>
    </row>
    <row r="811" ht="24" customHeight="1">
      <c r="A811" s="2" t="inlineStr">
        <is>
          <t>SECCIONADORA 10</t>
        </is>
      </c>
      <c r="B811" s="1" t="n">
        <v>10012003</v>
      </c>
      <c r="C811" s="1" t="inlineStr">
        <is>
          <t>Produto simples</t>
        </is>
      </c>
      <c r="D811" s="1" t="n">
        <v>10012003</v>
      </c>
      <c r="E811" s="1" t="inlineStr">
        <is>
          <t>TRAVESSA CENTRAL 1163X222X12 MDP - APARADOR1</t>
        </is>
      </c>
      <c r="F811" s="2" t="n">
        <v>1</v>
      </c>
      <c r="G811" s="2" t="inlineStr">
        <is>
          <t>peça</t>
        </is>
      </c>
      <c r="H811" s="1" t="n">
        <v>1.1</v>
      </c>
      <c r="I811" s="1" t="n">
        <v>0.09375</v>
      </c>
      <c r="J811" s="2" t="inlineStr">
        <is>
          <t>CORTE</t>
        </is>
      </c>
    </row>
    <row r="812" ht="24" customHeight="1">
      <c r="A812" s="2" t="inlineStr">
        <is>
          <t>SECCIONADORA 10</t>
        </is>
      </c>
      <c r="B812" s="1" t="n">
        <v>30214001</v>
      </c>
      <c r="C812" s="1" t="inlineStr">
        <is>
          <t>Produto simples</t>
        </is>
      </c>
      <c r="D812" s="1" t="n">
        <v>30214001</v>
      </c>
      <c r="E812" s="1" t="inlineStr">
        <is>
          <t>TAMPO MARMORE 1402X752X15 MDP - ESPLANADA  1</t>
        </is>
      </c>
      <c r="F812" s="2" t="n">
        <v>1</v>
      </c>
      <c r="G812" s="2" t="inlineStr">
        <is>
          <t>peça</t>
        </is>
      </c>
      <c r="H812" s="1" t="n">
        <v>1.1</v>
      </c>
      <c r="I812" s="1" t="n">
        <v>0.09375</v>
      </c>
      <c r="J812" s="2" t="inlineStr">
        <is>
          <t>CORTE</t>
        </is>
      </c>
    </row>
    <row r="813" ht="24" customHeight="1">
      <c r="A813" s="2" t="inlineStr">
        <is>
          <t>SECCIONADORA 10</t>
        </is>
      </c>
      <c r="B813" s="1" t="n">
        <v>30210001</v>
      </c>
      <c r="C813" s="1" t="inlineStr">
        <is>
          <t>Produto simples</t>
        </is>
      </c>
      <c r="D813" s="1" t="n">
        <v>30210001</v>
      </c>
      <c r="E813" s="1" t="inlineStr">
        <is>
          <t>TAMPO MARMORE 1002X602X15 MDP - ESPLANADA  1</t>
        </is>
      </c>
      <c r="F813" s="2" t="n">
        <v>1</v>
      </c>
      <c r="G813" s="2" t="inlineStr">
        <is>
          <t>peça</t>
        </is>
      </c>
      <c r="H813" s="1" t="n">
        <v>1.1</v>
      </c>
      <c r="I813" s="1" t="n">
        <v>0.09375</v>
      </c>
      <c r="J813" s="2" t="inlineStr">
        <is>
          <t>CORTE</t>
        </is>
      </c>
    </row>
    <row r="814" ht="24" customHeight="1">
      <c r="A814" s="2" t="inlineStr">
        <is>
          <t>SECCIONADORA 10</t>
        </is>
      </c>
      <c r="B814" s="1" t="n">
        <v>30207001</v>
      </c>
      <c r="C814" s="1" t="inlineStr">
        <is>
          <t>Produto simples</t>
        </is>
      </c>
      <c r="D814" s="1" t="n">
        <v>30207001</v>
      </c>
      <c r="E814" s="1" t="inlineStr">
        <is>
          <t>TAMPO MARMORE 702X702X15 MDP - ESPLANADA    1</t>
        </is>
      </c>
      <c r="F814" s="2" t="n">
        <v>1</v>
      </c>
      <c r="G814" s="2" t="inlineStr">
        <is>
          <t>peça</t>
        </is>
      </c>
      <c r="H814" s="1" t="n">
        <v>1.1</v>
      </c>
      <c r="I814" s="1" t="n">
        <v>0.09375</v>
      </c>
      <c r="J814" s="2" t="inlineStr">
        <is>
          <t>CORTE</t>
        </is>
      </c>
    </row>
    <row r="815" ht="24" customHeight="1">
      <c r="A815" s="2" t="inlineStr">
        <is>
          <t>SECCIONADORA 10</t>
        </is>
      </c>
      <c r="B815" s="1" t="n">
        <v>30212001</v>
      </c>
      <c r="C815" s="1" t="inlineStr">
        <is>
          <t>Produto simples</t>
        </is>
      </c>
      <c r="D815" s="1" t="n">
        <v>30212001</v>
      </c>
      <c r="E815" s="1" t="inlineStr">
        <is>
          <t>TAMPO MARMORE 1202X752X15 MDP - ESPLANADA  1</t>
        </is>
      </c>
      <c r="F815" s="2" t="n">
        <v>1</v>
      </c>
      <c r="G815" s="2" t="inlineStr">
        <is>
          <t>peça</t>
        </is>
      </c>
      <c r="H815" s="1" t="n">
        <v>1.1</v>
      </c>
      <c r="I815" s="1" t="n">
        <v>0.09375</v>
      </c>
      <c r="J815" s="2" t="inlineStr">
        <is>
          <t>CORTE</t>
        </is>
      </c>
    </row>
    <row r="816" ht="24" customHeight="1">
      <c r="A816" s="2" t="inlineStr">
        <is>
          <t>SECCIONADORA 10</t>
        </is>
      </c>
      <c r="B816" s="1" t="n">
        <v>30126003</v>
      </c>
      <c r="C816" s="1" t="inlineStr">
        <is>
          <t>Produto simples</t>
        </is>
      </c>
      <c r="D816" s="1" t="n">
        <v>30126003</v>
      </c>
      <c r="E816" s="1" t="inlineStr">
        <is>
          <t>APOIO TAMPO 905X452X12 MDP - BASE DUBLIN 1,60 1</t>
        </is>
      </c>
      <c r="F816" s="2" t="n">
        <v>1</v>
      </c>
      <c r="G816" s="2" t="inlineStr">
        <is>
          <t>peça</t>
        </is>
      </c>
      <c r="H816" s="1" t="n">
        <v>1.1</v>
      </c>
      <c r="I816" s="1" t="n">
        <v>0.09375</v>
      </c>
      <c r="J816" s="2" t="inlineStr">
        <is>
          <t>CORTE</t>
        </is>
      </c>
    </row>
    <row r="817" ht="24" customHeight="1">
      <c r="A817" s="2" t="inlineStr">
        <is>
          <t>SECCIONADORA 10</t>
        </is>
      </c>
      <c r="B817" s="1" t="n">
        <v>30009601</v>
      </c>
      <c r="C817" s="1" t="inlineStr">
        <is>
          <t>Produto simples</t>
        </is>
      </c>
      <c r="D817" s="1" t="n">
        <v>30009601</v>
      </c>
      <c r="E817" s="1" t="inlineStr">
        <is>
          <t>TRAVESSA DOS PES CHANF 325X70X18 MDF - CADE 1</t>
        </is>
      </c>
      <c r="F817" s="2" t="n">
        <v>1</v>
      </c>
      <c r="G817" s="2" t="inlineStr">
        <is>
          <t>peça</t>
        </is>
      </c>
      <c r="H817" s="1" t="n">
        <v>1.1</v>
      </c>
      <c r="I817" s="1" t="n">
        <v>0.09375</v>
      </c>
      <c r="J817" s="2" t="inlineStr">
        <is>
          <t>CORTE</t>
        </is>
      </c>
    </row>
    <row r="818" ht="24" customHeight="1">
      <c r="A818" s="2" t="inlineStr">
        <is>
          <t>SECCIONADORA 10</t>
        </is>
      </c>
      <c r="B818" s="1" t="n">
        <v>30006015</v>
      </c>
      <c r="C818" s="1" t="inlineStr">
        <is>
          <t>Produto simples</t>
        </is>
      </c>
      <c r="D818" s="1" t="n">
        <v>30006015</v>
      </c>
      <c r="E818" s="1" t="inlineStr">
        <is>
          <t>TRAV.DOS PES CHANF. 305X70X18 MDF-CADEIRA      1</t>
        </is>
      </c>
      <c r="F818" s="2" t="n">
        <v>1</v>
      </c>
      <c r="G818" s="2" t="inlineStr">
        <is>
          <t>peça</t>
        </is>
      </c>
      <c r="H818" s="1" t="n">
        <v>1.1</v>
      </c>
      <c r="I818" s="1" t="n">
        <v>0.09375</v>
      </c>
      <c r="J818" s="2" t="inlineStr">
        <is>
          <t>CORTE</t>
        </is>
      </c>
    </row>
    <row r="819" ht="24" customHeight="1">
      <c r="A819" s="2" t="inlineStr">
        <is>
          <t>SECCIONADORA 10</t>
        </is>
      </c>
      <c r="B819" s="1" t="n">
        <v>30001205</v>
      </c>
      <c r="C819" s="1" t="inlineStr">
        <is>
          <t>Produto simples</t>
        </is>
      </c>
      <c r="D819" s="1" t="n">
        <v>30001205</v>
      </c>
      <c r="E819" s="1" t="inlineStr">
        <is>
          <t>TRAV ASSENTO 367X80X15 MDP CAD PE INTEIRO/ M 1</t>
        </is>
      </c>
      <c r="F819" s="2" t="n">
        <v>1</v>
      </c>
      <c r="G819" s="2" t="inlineStr">
        <is>
          <t>peça</t>
        </is>
      </c>
      <c r="H819" s="1" t="n">
        <v>1.1</v>
      </c>
      <c r="I819" s="1" t="n">
        <v>0.09375</v>
      </c>
      <c r="J819" s="2" t="inlineStr">
        <is>
          <t>CORTE</t>
        </is>
      </c>
    </row>
    <row r="820" ht="24" customHeight="1">
      <c r="A820" s="2" t="inlineStr">
        <is>
          <t>SECCIONADORA 10</t>
        </is>
      </c>
      <c r="B820" s="1" t="n">
        <v>30001206</v>
      </c>
      <c r="C820" s="1" t="inlineStr">
        <is>
          <t>Produto simples</t>
        </is>
      </c>
      <c r="D820" s="1" t="n">
        <v>30001206</v>
      </c>
      <c r="E820" s="1" t="inlineStr">
        <is>
          <t>TRAVESSA ENCOSTO 360X80X15 MDP CAD PE INTEI 1</t>
        </is>
      </c>
      <c r="F820" s="2" t="n">
        <v>1</v>
      </c>
      <c r="G820" s="2" t="inlineStr">
        <is>
          <t>peça</t>
        </is>
      </c>
      <c r="H820" s="1" t="n">
        <v>1.1</v>
      </c>
      <c r="I820" s="1" t="n">
        <v>0.09375</v>
      </c>
      <c r="J820" s="2" t="inlineStr">
        <is>
          <t>CORTE</t>
        </is>
      </c>
    </row>
    <row r="821" ht="24" customHeight="1">
      <c r="A821" s="2" t="inlineStr">
        <is>
          <t>SECCIONADORA 10</t>
        </is>
      </c>
      <c r="B821" s="1" t="n">
        <v>30001207</v>
      </c>
      <c r="C821" s="1" t="inlineStr">
        <is>
          <t>Produto simples</t>
        </is>
      </c>
      <c r="D821" s="1" t="n">
        <v>30001207</v>
      </c>
      <c r="E821" s="1" t="inlineStr">
        <is>
          <t>TRAVESSA 360X62X15 MDP CAD PE INTEIRO              1</t>
        </is>
      </c>
      <c r="F821" s="2" t="n">
        <v>1</v>
      </c>
      <c r="G821" s="2" t="inlineStr">
        <is>
          <t>peça</t>
        </is>
      </c>
      <c r="H821" s="1" t="n">
        <v>1.1</v>
      </c>
      <c r="I821" s="1" t="n">
        <v>0.09375</v>
      </c>
      <c r="J821" s="2" t="inlineStr">
        <is>
          <t>CORTE</t>
        </is>
      </c>
    </row>
    <row r="822" ht="24" customHeight="1">
      <c r="A822" s="2" t="inlineStr">
        <is>
          <t>SECCIONADORA 10</t>
        </is>
      </c>
      <c r="B822" s="1" t="n">
        <v>30207101</v>
      </c>
      <c r="C822" s="1" t="inlineStr">
        <is>
          <t>Produto simples</t>
        </is>
      </c>
      <c r="D822" s="1" t="n">
        <v>30207101</v>
      </c>
      <c r="E822" s="1" t="inlineStr">
        <is>
          <t>TAMPO 702X702X12 MDP – ENCABEÇADO ESPLANAD1</t>
        </is>
      </c>
      <c r="F822" s="2" t="n">
        <v>1</v>
      </c>
      <c r="G822" s="2" t="inlineStr">
        <is>
          <t>peça</t>
        </is>
      </c>
      <c r="H822" s="1" t="n">
        <v>1.1</v>
      </c>
      <c r="I822" s="1" t="n">
        <v>0.09375</v>
      </c>
      <c r="J822" s="2" t="inlineStr">
        <is>
          <t>CORTE</t>
        </is>
      </c>
    </row>
    <row r="823" ht="24" customHeight="1">
      <c r="A823" s="2" t="inlineStr">
        <is>
          <t>SECCIONADORA 10</t>
        </is>
      </c>
      <c r="B823" s="1" t="n">
        <v>30212101</v>
      </c>
      <c r="C823" s="1" t="inlineStr">
        <is>
          <t>Produto simples</t>
        </is>
      </c>
      <c r="D823" s="1" t="n">
        <v>30212101</v>
      </c>
      <c r="E823" s="1" t="inlineStr">
        <is>
          <t>TAMPO 1202X752X12 MDP - ENCABEÇADO ESPLANA 1</t>
        </is>
      </c>
      <c r="F823" s="2" t="n">
        <v>1</v>
      </c>
      <c r="G823" s="2" t="inlineStr">
        <is>
          <t>peça</t>
        </is>
      </c>
      <c r="H823" s="1" t="n">
        <v>1.1</v>
      </c>
      <c r="I823" s="1" t="n">
        <v>0.09375</v>
      </c>
      <c r="J823" s="2" t="inlineStr">
        <is>
          <t>CORTE</t>
        </is>
      </c>
    </row>
    <row r="824" ht="24" customHeight="1">
      <c r="A824" s="2" t="inlineStr">
        <is>
          <t>SECCIONADORA 10</t>
        </is>
      </c>
      <c r="B824" s="1" t="n">
        <v>30214101</v>
      </c>
      <c r="C824" s="1" t="inlineStr">
        <is>
          <t>Produto simples</t>
        </is>
      </c>
      <c r="D824" s="1" t="n">
        <v>30214101</v>
      </c>
      <c r="E824" s="1" t="inlineStr">
        <is>
          <t>TAMPO 1402X752X12 MDP - ENCABEÇADO ESPLANA 1</t>
        </is>
      </c>
      <c r="F824" s="2" t="n">
        <v>1</v>
      </c>
      <c r="G824" s="2" t="inlineStr">
        <is>
          <t>peça</t>
        </is>
      </c>
      <c r="H824" s="1" t="n">
        <v>1.1</v>
      </c>
      <c r="I824" s="1" t="n">
        <v>0.09375</v>
      </c>
      <c r="J824" s="2" t="inlineStr">
        <is>
          <t>CORTE</t>
        </is>
      </c>
    </row>
    <row r="825" ht="24" customHeight="1">
      <c r="A825" s="2" t="inlineStr">
        <is>
          <t>SECCIONADORA 10</t>
        </is>
      </c>
      <c r="B825" s="1" t="n">
        <v>30212102</v>
      </c>
      <c r="C825" s="1" t="inlineStr">
        <is>
          <t>Produto simples</t>
        </is>
      </c>
      <c r="D825" s="1" t="n">
        <v>30212102</v>
      </c>
      <c r="E825" s="1" t="inlineStr">
        <is>
          <t>ENGRO MAIOR 1080X60X15 MDP - TAMPO ESPLANAD1</t>
        </is>
      </c>
      <c r="F825" s="2" t="n">
        <v>1</v>
      </c>
      <c r="G825" s="2" t="inlineStr">
        <is>
          <t>peça</t>
        </is>
      </c>
      <c r="H825" s="1" t="n">
        <v>1.1</v>
      </c>
      <c r="I825" s="1" t="n">
        <v>0.09375</v>
      </c>
      <c r="J825" s="2" t="inlineStr">
        <is>
          <t>CORTE</t>
        </is>
      </c>
    </row>
    <row r="826" ht="24" customHeight="1">
      <c r="A826" s="2" t="inlineStr">
        <is>
          <t>SECCIONADORA 10</t>
        </is>
      </c>
      <c r="B826" s="1" t="n">
        <v>30212103</v>
      </c>
      <c r="C826" s="1" t="inlineStr">
        <is>
          <t>Produto simples</t>
        </is>
      </c>
      <c r="D826" s="1" t="n">
        <v>30212103</v>
      </c>
      <c r="E826" s="1" t="inlineStr">
        <is>
          <t>ENGRO MENOR 752X60X15 MDP - TAMPO ESPLANAD1</t>
        </is>
      </c>
      <c r="F826" s="2" t="n">
        <v>1</v>
      </c>
      <c r="G826" s="2" t="inlineStr">
        <is>
          <t>peça</t>
        </is>
      </c>
      <c r="H826" s="1" t="n">
        <v>1.1</v>
      </c>
      <c r="I826" s="1" t="n">
        <v>0.09375</v>
      </c>
      <c r="J826" s="2" t="inlineStr">
        <is>
          <t>CORTE</t>
        </is>
      </c>
    </row>
    <row r="827" ht="24" customHeight="1">
      <c r="A827" s="2" t="inlineStr">
        <is>
          <t>SECCIONADORA 10</t>
        </is>
      </c>
      <c r="B827" s="1" t="n">
        <v>30214102</v>
      </c>
      <c r="C827" s="1" t="inlineStr">
        <is>
          <t>Produto simples</t>
        </is>
      </c>
      <c r="D827" s="1" t="n">
        <v>30214102</v>
      </c>
      <c r="E827" s="1" t="inlineStr">
        <is>
          <t>ENGRO MAIOR 1280X60X15 MDP - TAMPO ESPLANAD1</t>
        </is>
      </c>
      <c r="F827" s="2" t="n">
        <v>1</v>
      </c>
      <c r="G827" s="2" t="inlineStr">
        <is>
          <t>peça</t>
        </is>
      </c>
      <c r="H827" s="1" t="n">
        <v>1.1</v>
      </c>
      <c r="I827" s="1" t="n">
        <v>0.09375</v>
      </c>
      <c r="J827" s="2" t="inlineStr">
        <is>
          <t>CORTE</t>
        </is>
      </c>
    </row>
    <row r="828" ht="24" customHeight="1">
      <c r="A828" s="2" t="inlineStr">
        <is>
          <t>SECCIONADORA 10</t>
        </is>
      </c>
      <c r="B828" s="1" t="n">
        <v>30207102</v>
      </c>
      <c r="C828" s="1" t="inlineStr">
        <is>
          <t>Produto simples</t>
        </is>
      </c>
      <c r="D828" s="1" t="n">
        <v>30207102</v>
      </c>
      <c r="E828" s="1" t="inlineStr">
        <is>
          <t>ENGRO MAIOR 702X60X15 MDP - TAMPO ESPLANAD 1</t>
        </is>
      </c>
      <c r="F828" s="2" t="n">
        <v>1</v>
      </c>
      <c r="G828" s="2" t="inlineStr">
        <is>
          <t>peça</t>
        </is>
      </c>
      <c r="H828" s="1" t="n">
        <v>1.1</v>
      </c>
      <c r="I828" s="1" t="n">
        <v>0.09375</v>
      </c>
      <c r="J828" s="2" t="inlineStr">
        <is>
          <t>CORTE</t>
        </is>
      </c>
    </row>
    <row r="829" ht="24" customHeight="1">
      <c r="A829" s="2" t="inlineStr">
        <is>
          <t>SECCIONADORA 10</t>
        </is>
      </c>
      <c r="B829" s="1" t="n">
        <v>30207103</v>
      </c>
      <c r="C829" s="1" t="inlineStr">
        <is>
          <t>Produto simples</t>
        </is>
      </c>
      <c r="D829" s="1" t="n">
        <v>30207103</v>
      </c>
      <c r="E829" s="1" t="inlineStr">
        <is>
          <t>ENGRO MENOR 580X60X15 MDP - TAMPO ESPLANAD1</t>
        </is>
      </c>
      <c r="F829" s="2" t="n">
        <v>1</v>
      </c>
      <c r="G829" s="2" t="inlineStr">
        <is>
          <t>peça</t>
        </is>
      </c>
      <c r="H829" s="1" t="n">
        <v>1.1</v>
      </c>
      <c r="I829" s="1" t="n">
        <v>0.09375</v>
      </c>
      <c r="J829" s="2" t="inlineStr">
        <is>
          <t>CORTE</t>
        </is>
      </c>
    </row>
    <row r="830" ht="24" customHeight="1">
      <c r="A830" s="2" t="inlineStr">
        <is>
          <t>SECCIONADORA 10</t>
        </is>
      </c>
      <c r="B830" s="1" t="n">
        <v>30210101</v>
      </c>
      <c r="C830" s="1" t="inlineStr">
        <is>
          <t>Produto simples</t>
        </is>
      </c>
      <c r="D830" s="1" t="n">
        <v>30210101</v>
      </c>
      <c r="E830" s="1" t="inlineStr">
        <is>
          <t>TAMPO 1002X602X12 MDP - ENCABEÇADO ESPLANA 1</t>
        </is>
      </c>
      <c r="F830" s="2" t="n">
        <v>1</v>
      </c>
      <c r="G830" s="2" t="inlineStr">
        <is>
          <t>peça</t>
        </is>
      </c>
      <c r="H830" s="1" t="n">
        <v>1.1</v>
      </c>
      <c r="I830" s="1" t="n">
        <v>0.09375</v>
      </c>
      <c r="J830" s="2" t="inlineStr">
        <is>
          <t>CORTE</t>
        </is>
      </c>
    </row>
    <row r="831" ht="24" customHeight="1">
      <c r="A831" s="2" t="inlineStr">
        <is>
          <t>SECCIONADORA 10</t>
        </is>
      </c>
      <c r="B831" s="1" t="n">
        <v>30210102</v>
      </c>
      <c r="C831" s="1" t="inlineStr">
        <is>
          <t>Produto simples</t>
        </is>
      </c>
      <c r="D831" s="1" t="n">
        <v>30210102</v>
      </c>
      <c r="E831" s="1" t="inlineStr">
        <is>
          <t>ENGRO MENOR 602X60X15 MDP - TAMPO ESPLANAD1</t>
        </is>
      </c>
      <c r="F831" s="2" t="n">
        <v>1</v>
      </c>
      <c r="G831" s="2" t="inlineStr">
        <is>
          <t>peça</t>
        </is>
      </c>
      <c r="H831" s="1" t="n">
        <v>1.1</v>
      </c>
      <c r="I831" s="1" t="n">
        <v>0.09375</v>
      </c>
      <c r="J831" s="2" t="inlineStr">
        <is>
          <t>CORTE</t>
        </is>
      </c>
    </row>
    <row r="832" ht="24" customHeight="1">
      <c r="A832" s="2" t="inlineStr">
        <is>
          <t>SECCIONADORA 10</t>
        </is>
      </c>
      <c r="B832" s="1" t="n">
        <v>30210103</v>
      </c>
      <c r="C832" s="1" t="inlineStr">
        <is>
          <t>Produto simples</t>
        </is>
      </c>
      <c r="D832" s="1" t="n">
        <v>30210103</v>
      </c>
      <c r="E832" s="1" t="inlineStr">
        <is>
          <t>ENGRO MAIOR 880X60X15 MDP - TAMPO ESPLANAD 1</t>
        </is>
      </c>
      <c r="F832" s="2" t="n">
        <v>1</v>
      </c>
      <c r="G832" s="2" t="inlineStr">
        <is>
          <t>peça</t>
        </is>
      </c>
      <c r="H832" s="1" t="n">
        <v>1.1</v>
      </c>
      <c r="I832" s="1" t="n">
        <v>0.09375</v>
      </c>
      <c r="J832" s="2" t="inlineStr">
        <is>
          <t>CORTE</t>
        </is>
      </c>
    </row>
    <row r="833" ht="24" customHeight="1">
      <c r="A833" s="2" t="inlineStr">
        <is>
          <t>SECCIONADORA 10</t>
        </is>
      </c>
      <c r="B833" s="1" t="n">
        <v>30002307</v>
      </c>
      <c r="C833" s="1" t="inlineStr">
        <is>
          <t>Produto simples</t>
        </is>
      </c>
      <c r="D833" s="1" t="n">
        <v>30002307</v>
      </c>
      <c r="E833" s="1" t="inlineStr">
        <is>
          <t>TRAVESSA 360X42X15 MDP CAD PÉ INTEIRO              1</t>
        </is>
      </c>
      <c r="F833" s="2" t="n">
        <v>1</v>
      </c>
      <c r="G833" s="2" t="inlineStr">
        <is>
          <t>peça</t>
        </is>
      </c>
      <c r="H833" s="1" t="n">
        <v>1.1</v>
      </c>
      <c r="I833" s="1" t="n">
        <v>0.09375</v>
      </c>
      <c r="J833" s="2" t="inlineStr">
        <is>
          <t>CORTE</t>
        </is>
      </c>
    </row>
    <row r="834" ht="24" customHeight="1">
      <c r="A834" s="2" t="inlineStr">
        <is>
          <t>SECCIONADORA 10</t>
        </is>
      </c>
      <c r="B834" s="1" t="n">
        <v>20057402</v>
      </c>
      <c r="C834" s="1" t="inlineStr">
        <is>
          <t>Produto simples</t>
        </is>
      </c>
      <c r="D834" s="1" t="n">
        <v>20057402</v>
      </c>
      <c r="E834" s="1" t="inlineStr">
        <is>
          <t>TRAVESSA MAIOR 1130X80X25 MDF - TOPAZIO 1,36   1</t>
        </is>
      </c>
      <c r="F834" s="2" t="n">
        <v>1</v>
      </c>
      <c r="G834" s="2" t="inlineStr">
        <is>
          <t>peça</t>
        </is>
      </c>
      <c r="H834" s="1" t="n">
        <v>1.1</v>
      </c>
      <c r="I834" s="1" t="n">
        <v>0.09375</v>
      </c>
      <c r="J834" s="2" t="inlineStr">
        <is>
          <t>CORTE</t>
        </is>
      </c>
    </row>
    <row r="835" ht="24" customHeight="1">
      <c r="A835" s="2" t="inlineStr">
        <is>
          <t>SECCIONADORA 10</t>
        </is>
      </c>
      <c r="B835" s="1" t="n">
        <v>20057403</v>
      </c>
      <c r="C835" s="1" t="inlineStr">
        <is>
          <t>Produto simples</t>
        </is>
      </c>
      <c r="D835" s="1" t="n">
        <v>20057403</v>
      </c>
      <c r="E835" s="1" t="inlineStr">
        <is>
          <t>TRAVESSA MENOR 710X80X25 MDF - TOPAZIO           1</t>
        </is>
      </c>
      <c r="F835" s="2" t="n">
        <v>1</v>
      </c>
      <c r="G835" s="2" t="inlineStr">
        <is>
          <t>peça</t>
        </is>
      </c>
      <c r="H835" s="1" t="n">
        <v>1.1</v>
      </c>
      <c r="I835" s="1" t="n">
        <v>0.09375</v>
      </c>
      <c r="J835" s="2" t="inlineStr">
        <is>
          <t>CORTE</t>
        </is>
      </c>
    </row>
    <row r="836" ht="24" customHeight="1">
      <c r="A836" s="2" t="inlineStr">
        <is>
          <t>SECCIONADORA 10</t>
        </is>
      </c>
      <c r="B836" s="1" t="n">
        <v>20057404</v>
      </c>
      <c r="C836" s="1" t="inlineStr">
        <is>
          <t>Produto simples</t>
        </is>
      </c>
      <c r="D836" s="1" t="n">
        <v>20057404</v>
      </c>
      <c r="E836" s="1" t="inlineStr">
        <is>
          <t>APOIO TAMPO 1172X752X15 MDP - MESA TOPAZIO 1 1</t>
        </is>
      </c>
      <c r="F836" s="2" t="n">
        <v>1</v>
      </c>
      <c r="G836" s="2" t="inlineStr">
        <is>
          <t>peça</t>
        </is>
      </c>
      <c r="H836" s="1" t="n">
        <v>1.1</v>
      </c>
      <c r="I836" s="1" t="n">
        <v>0.09375</v>
      </c>
      <c r="J836" s="2" t="inlineStr">
        <is>
          <t>CORTE</t>
        </is>
      </c>
    </row>
    <row r="837" ht="24" customHeight="1">
      <c r="A837" s="2" t="inlineStr">
        <is>
          <t>SECCIONADORA 10</t>
        </is>
      </c>
      <c r="B837" s="1" t="n">
        <v>20057002</v>
      </c>
      <c r="C837" s="1" t="inlineStr">
        <is>
          <t>Produto simples</t>
        </is>
      </c>
      <c r="D837" s="1" t="n">
        <v>20057002</v>
      </c>
      <c r="E837" s="1" t="inlineStr">
        <is>
          <t>TRAVESSA 480X80X25 MDF - TOPAZIO                          1</t>
        </is>
      </c>
      <c r="F837" s="2" t="n">
        <v>1</v>
      </c>
      <c r="G837" s="2" t="inlineStr">
        <is>
          <t>peça</t>
        </is>
      </c>
      <c r="H837" s="1" t="n">
        <v>1.1</v>
      </c>
      <c r="I837" s="1" t="n">
        <v>0.09375</v>
      </c>
      <c r="J837" s="2" t="inlineStr">
        <is>
          <t>CORTE</t>
        </is>
      </c>
    </row>
    <row r="838" ht="24" customHeight="1">
      <c r="A838" s="2" t="inlineStr">
        <is>
          <t>SECCIONADORA 10</t>
        </is>
      </c>
      <c r="B838" s="1" t="n">
        <v>20057003</v>
      </c>
      <c r="C838" s="1" t="inlineStr">
        <is>
          <t>Produto simples</t>
        </is>
      </c>
      <c r="D838" s="1" t="n">
        <v>20057003</v>
      </c>
      <c r="E838" s="1" t="inlineStr">
        <is>
          <t>APOIO TAMPO 542X542X15 MDP - MESA TOPAZIO      1</t>
        </is>
      </c>
      <c r="F838" s="2" t="n">
        <v>1</v>
      </c>
      <c r="G838" s="2" t="inlineStr">
        <is>
          <t>peça</t>
        </is>
      </c>
      <c r="H838" s="1" t="n">
        <v>1.1</v>
      </c>
      <c r="I838" s="1" t="n">
        <v>0.09375</v>
      </c>
      <c r="J838" s="2" t="inlineStr">
        <is>
          <t>CORTE</t>
        </is>
      </c>
    </row>
    <row r="839" ht="24" customHeight="1">
      <c r="A839" s="2" t="inlineStr">
        <is>
          <t>SECCIONADORA 10</t>
        </is>
      </c>
      <c r="B839" s="1" t="n">
        <v>30009905</v>
      </c>
      <c r="C839" s="1" t="inlineStr">
        <is>
          <t>Produto simples</t>
        </is>
      </c>
      <c r="D839" s="1" t="n">
        <v>30009905</v>
      </c>
      <c r="E839" s="1" t="inlineStr">
        <is>
          <t>ASSENTO 440X440X15 MDP - CADEIRA RUBI MADEIR 1</t>
        </is>
      </c>
      <c r="F839" s="2" t="n">
        <v>1</v>
      </c>
      <c r="G839" s="2" t="inlineStr">
        <is>
          <t>peça</t>
        </is>
      </c>
      <c r="H839" s="1" t="n">
        <v>1.1</v>
      </c>
      <c r="I839" s="1" t="n">
        <v>0.09375</v>
      </c>
      <c r="J839" s="2" t="inlineStr">
        <is>
          <t>CORTE</t>
        </is>
      </c>
    </row>
    <row r="840" ht="24" customHeight="1">
      <c r="A840" s="2" t="inlineStr">
        <is>
          <t>SECCIONADORA 10</t>
        </is>
      </c>
      <c r="B840" s="1" t="n">
        <v>30009101</v>
      </c>
      <c r="C840" s="1" t="inlineStr">
        <is>
          <t>Produto simples</t>
        </is>
      </c>
      <c r="D840" s="1" t="n">
        <v>30009101</v>
      </c>
      <c r="E840" s="1" t="inlineStr">
        <is>
          <t>RIPA TAPEÇARIA 390X20X15 MDF - CAD RUBI MADEI 1</t>
        </is>
      </c>
      <c r="F840" s="2" t="n">
        <v>1</v>
      </c>
      <c r="G840" s="2" t="inlineStr">
        <is>
          <t>peça</t>
        </is>
      </c>
      <c r="H840" s="1" t="n">
        <v>1.1</v>
      </c>
      <c r="I840" s="1" t="n">
        <v>0.09375</v>
      </c>
      <c r="J840" s="2" t="inlineStr">
        <is>
          <t>CORTE</t>
        </is>
      </c>
    </row>
    <row r="841" ht="24" customHeight="1">
      <c r="A841" s="2" t="inlineStr">
        <is>
          <t>SECCIONADORA 10</t>
        </is>
      </c>
      <c r="B841" s="1" t="n">
        <v>20057602</v>
      </c>
      <c r="C841" s="1" t="inlineStr">
        <is>
          <t>Produto simples</t>
        </is>
      </c>
      <c r="D841" s="1" t="n">
        <v>20057602</v>
      </c>
      <c r="E841" s="1" t="inlineStr">
        <is>
          <t>TRAVESSA MAIOR 1365X80X25 MDF - TOPAZIO 1,80   1</t>
        </is>
      </c>
      <c r="F841" s="2" t="n">
        <v>1</v>
      </c>
      <c r="G841" s="2" t="inlineStr">
        <is>
          <t>peça</t>
        </is>
      </c>
      <c r="H841" s="1" t="n">
        <v>1.1</v>
      </c>
      <c r="I841" s="1" t="n">
        <v>0.09375</v>
      </c>
      <c r="J841" s="2" t="inlineStr">
        <is>
          <t>CORTE</t>
        </is>
      </c>
    </row>
    <row r="842" ht="24" customHeight="1">
      <c r="A842" s="2" t="inlineStr">
        <is>
          <t>SECCIONADORA 10</t>
        </is>
      </c>
      <c r="B842" s="1" t="n">
        <v>20057606</v>
      </c>
      <c r="C842" s="1" t="inlineStr">
        <is>
          <t>Produto simples</t>
        </is>
      </c>
      <c r="D842" s="1" t="n">
        <v>20057606</v>
      </c>
      <c r="E842" s="1" t="inlineStr">
        <is>
          <t>APOIO TAMPO 1407X752X15 MDP - MESA TOPAZIO 1 1</t>
        </is>
      </c>
      <c r="F842" s="2" t="n">
        <v>1</v>
      </c>
      <c r="G842" s="2" t="inlineStr">
        <is>
          <t>peça</t>
        </is>
      </c>
      <c r="H842" s="1" t="n">
        <v>1.1</v>
      </c>
      <c r="I842" s="1" t="n">
        <v>0.09375</v>
      </c>
      <c r="J842" s="2" t="inlineStr">
        <is>
          <t>CORTE</t>
        </is>
      </c>
    </row>
    <row r="843" ht="24" customHeight="1">
      <c r="A843" s="2" t="inlineStr">
        <is>
          <t>SECCIONADORA 10</t>
        </is>
      </c>
      <c r="B843" s="1" t="n">
        <v>20073005</v>
      </c>
      <c r="C843" s="1" t="inlineStr">
        <is>
          <t>Produto simples</t>
        </is>
      </c>
      <c r="D843" s="1" t="n">
        <v>20073005</v>
      </c>
      <c r="E843" s="1" t="inlineStr">
        <is>
          <t>TRAV. CENTRAL 803X78X25 MDF - MESA RUBI            1</t>
        </is>
      </c>
      <c r="F843" s="2" t="n">
        <v>1</v>
      </c>
      <c r="G843" s="2" t="inlineStr">
        <is>
          <t>peça</t>
        </is>
      </c>
      <c r="H843" s="1" t="n">
        <v>1.1</v>
      </c>
      <c r="I843" s="1" t="n">
        <v>0.09375</v>
      </c>
      <c r="J843" s="2" t="inlineStr">
        <is>
          <t>CORTE</t>
        </is>
      </c>
    </row>
    <row r="844" ht="24" customHeight="1">
      <c r="A844" s="2" t="inlineStr">
        <is>
          <t>SECCIONADORA 10</t>
        </is>
      </c>
      <c r="B844" s="1" t="n">
        <v>30002102</v>
      </c>
      <c r="C844" s="1" t="inlineStr">
        <is>
          <t>Produto simples</t>
        </is>
      </c>
      <c r="D844" s="1" t="n">
        <v>30002102</v>
      </c>
      <c r="E844" s="1" t="inlineStr">
        <is>
          <t>PÉ FRONTAL 430X62X25 MDF - CAD DETROIT              1</t>
        </is>
      </c>
      <c r="F844" s="2" t="n">
        <v>1</v>
      </c>
      <c r="G844" s="2" t="inlineStr">
        <is>
          <t>peça</t>
        </is>
      </c>
      <c r="H844" s="1" t="n">
        <v>1.1</v>
      </c>
      <c r="I844" s="1" t="n">
        <v>0.09375</v>
      </c>
      <c r="J844" s="2" t="inlineStr">
        <is>
          <t>CORTE</t>
        </is>
      </c>
    </row>
    <row r="845" ht="24" customHeight="1">
      <c r="A845" s="2" t="inlineStr">
        <is>
          <t>SECCIONADORA 10</t>
        </is>
      </c>
      <c r="B845" s="1" t="n">
        <v>30002105</v>
      </c>
      <c r="C845" s="1" t="inlineStr">
        <is>
          <t>Produto simples</t>
        </is>
      </c>
      <c r="D845" s="1" t="n">
        <v>30002105</v>
      </c>
      <c r="E845" s="1" t="inlineStr">
        <is>
          <t>TRAVESSA ASSENTO 340X70X15 MDF - CAD DETROI 1</t>
        </is>
      </c>
      <c r="F845" s="2" t="n">
        <v>1</v>
      </c>
      <c r="G845" s="2" t="inlineStr">
        <is>
          <t>peça</t>
        </is>
      </c>
      <c r="H845" s="1" t="n">
        <v>1.1</v>
      </c>
      <c r="I845" s="1" t="n">
        <v>0.09375</v>
      </c>
      <c r="J845" s="2" t="inlineStr">
        <is>
          <t>CORTE</t>
        </is>
      </c>
    </row>
    <row r="846" ht="24" customHeight="1">
      <c r="A846" s="2" t="inlineStr">
        <is>
          <t>SECCIONADORA 10</t>
        </is>
      </c>
      <c r="B846" s="1" t="n">
        <v>30002106</v>
      </c>
      <c r="C846" s="1" t="inlineStr">
        <is>
          <t>Produto simples</t>
        </is>
      </c>
      <c r="D846" s="1" t="n">
        <v>30002106</v>
      </c>
      <c r="E846" s="1" t="inlineStr">
        <is>
          <t>TRAVESSA ENCOSTO 340X56X15 MDP - CAD DETRO 1</t>
        </is>
      </c>
      <c r="F846" s="2" t="n">
        <v>1</v>
      </c>
      <c r="G846" s="2" t="inlineStr">
        <is>
          <t>peça</t>
        </is>
      </c>
      <c r="H846" s="1" t="n">
        <v>1.1</v>
      </c>
      <c r="I846" s="1" t="n">
        <v>0.09375</v>
      </c>
      <c r="J846" s="2" t="inlineStr">
        <is>
          <t>CORTE</t>
        </is>
      </c>
    </row>
    <row r="847" ht="24" customHeight="1">
      <c r="A847" s="2" t="inlineStr">
        <is>
          <t>SECCIONADORA 10</t>
        </is>
      </c>
      <c r="B847" s="1" t="n">
        <v>91200003</v>
      </c>
      <c r="C847" s="1" t="inlineStr">
        <is>
          <t>Produto simples</t>
        </is>
      </c>
      <c r="D847" s="1" t="n">
        <v>91200003</v>
      </c>
      <c r="E847" s="1" t="inlineStr">
        <is>
          <t>TRAVESSA CENTRAL 890X248X12 MDP - CAMA BOX  1</t>
        </is>
      </c>
      <c r="F847" s="2" t="n">
        <v>1</v>
      </c>
      <c r="G847" s="2" t="inlineStr">
        <is>
          <t>peça</t>
        </is>
      </c>
      <c r="H847" s="1" t="n">
        <v>1.1</v>
      </c>
      <c r="I847" s="1" t="n">
        <v>0.09375</v>
      </c>
      <c r="J847" s="2" t="inlineStr">
        <is>
          <t>CORTE</t>
        </is>
      </c>
    </row>
    <row r="848" ht="24" customHeight="1">
      <c r="A848" s="2" t="inlineStr">
        <is>
          <t>SECCIONADORA 10</t>
        </is>
      </c>
      <c r="B848" s="1" t="n">
        <v>91200004</v>
      </c>
      <c r="C848" s="1" t="inlineStr">
        <is>
          <t>Produto simples</t>
        </is>
      </c>
      <c r="D848" s="1" t="n">
        <v>91200004</v>
      </c>
      <c r="E848" s="1" t="inlineStr">
        <is>
          <t>TRAVESSA 890X150X12 MDP - CAMA BOX 0,90            1</t>
        </is>
      </c>
      <c r="F848" s="2" t="n">
        <v>1</v>
      </c>
      <c r="G848" s="2" t="inlineStr">
        <is>
          <t>peça</t>
        </is>
      </c>
      <c r="H848" s="1" t="n">
        <v>1.1</v>
      </c>
      <c r="I848" s="1" t="n">
        <v>0.09375</v>
      </c>
      <c r="J848" s="2" t="inlineStr">
        <is>
          <t>CORTE</t>
        </is>
      </c>
    </row>
    <row r="849" ht="24" customHeight="1">
      <c r="A849" s="2" t="inlineStr">
        <is>
          <t>SECCIONADORA 10</t>
        </is>
      </c>
      <c r="B849" s="1" t="n">
        <v>91200005</v>
      </c>
      <c r="C849" s="1" t="inlineStr">
        <is>
          <t>Produto simples</t>
        </is>
      </c>
      <c r="D849" s="1" t="n">
        <v>91200005</v>
      </c>
      <c r="E849" s="1" t="inlineStr">
        <is>
          <t>TRAVESSA APOIO 888X90X12 MDP - CAMA BOX 0,90  1</t>
        </is>
      </c>
      <c r="F849" s="2" t="n">
        <v>1</v>
      </c>
      <c r="G849" s="2" t="inlineStr">
        <is>
          <t>peça</t>
        </is>
      </c>
      <c r="H849" s="1" t="n">
        <v>1.1</v>
      </c>
      <c r="I849" s="1" t="n">
        <v>0.09375</v>
      </c>
      <c r="J849" s="2" t="inlineStr">
        <is>
          <t>CORTE</t>
        </is>
      </c>
    </row>
    <row r="850" ht="24" customHeight="1">
      <c r="A850" s="2" t="inlineStr">
        <is>
          <t>SECCIONADORA 10</t>
        </is>
      </c>
      <c r="B850" s="1" t="n">
        <v>91204006</v>
      </c>
      <c r="C850" s="1" t="inlineStr">
        <is>
          <t>Produto simples</t>
        </is>
      </c>
      <c r="D850" s="1" t="n">
        <v>91204006</v>
      </c>
      <c r="E850" s="1" t="inlineStr">
        <is>
          <t>(7) LASTRO 1890X150X12 MDP - CAMA BOX 1,40          1</t>
        </is>
      </c>
      <c r="F850" s="2" t="n">
        <v>1</v>
      </c>
      <c r="G850" s="2" t="inlineStr">
        <is>
          <t>peça</t>
        </is>
      </c>
      <c r="H850" s="1" t="n">
        <v>1.1</v>
      </c>
      <c r="I850" s="1" t="n">
        <v>0.09375</v>
      </c>
      <c r="J850" s="2" t="inlineStr">
        <is>
          <t>CORTE</t>
        </is>
      </c>
    </row>
    <row r="851" ht="24" customHeight="1">
      <c r="A851" s="2" t="inlineStr">
        <is>
          <t>SECCIONADORA 10</t>
        </is>
      </c>
      <c r="B851" s="1" t="n">
        <v>91200002</v>
      </c>
      <c r="C851" s="1" t="inlineStr">
        <is>
          <t>Produto simples</t>
        </is>
      </c>
      <c r="D851" s="1" t="n">
        <v>91200002</v>
      </c>
      <c r="E851" s="1" t="inlineStr">
        <is>
          <t>LATERAL MENOR 924X301X15 MDP - CAMA BOX 0,90 1</t>
        </is>
      </c>
      <c r="F851" s="2" t="n">
        <v>1</v>
      </c>
      <c r="G851" s="2" t="inlineStr">
        <is>
          <t>peça</t>
        </is>
      </c>
      <c r="H851" s="1" t="n">
        <v>1.1</v>
      </c>
      <c r="I851" s="1" t="n">
        <v>0.09375</v>
      </c>
      <c r="J851" s="2" t="inlineStr">
        <is>
          <t>CORTE</t>
        </is>
      </c>
    </row>
    <row r="852" ht="24" customHeight="1">
      <c r="A852" s="2" t="inlineStr">
        <is>
          <t>SECCIONADORA 10</t>
        </is>
      </c>
      <c r="B852" s="1" t="n">
        <v>91204001</v>
      </c>
      <c r="C852" s="1" t="inlineStr">
        <is>
          <t>Produto simples</t>
        </is>
      </c>
      <c r="D852" s="1" t="n">
        <v>91204001</v>
      </c>
      <c r="E852" s="1" t="inlineStr">
        <is>
          <t>(1-8)LATERAL MAIOR 1890X300X15 MDP - CAMA BOX 1</t>
        </is>
      </c>
      <c r="F852" s="2" t="n">
        <v>1</v>
      </c>
      <c r="G852" s="2" t="inlineStr">
        <is>
          <t>peça</t>
        </is>
      </c>
      <c r="H852" s="1" t="n">
        <v>1.1</v>
      </c>
      <c r="I852" s="1" t="n">
        <v>0.09375</v>
      </c>
      <c r="J852" s="2" t="inlineStr">
        <is>
          <t>CORTE</t>
        </is>
      </c>
    </row>
    <row r="853" ht="24" customHeight="1">
      <c r="A853" s="2" t="inlineStr">
        <is>
          <t>SECCIONADORA 10</t>
        </is>
      </c>
      <c r="B853" s="1" t="n">
        <v>91204003</v>
      </c>
      <c r="C853" s="1" t="inlineStr">
        <is>
          <t>Produto simples</t>
        </is>
      </c>
      <c r="D853" s="1" t="n">
        <v>91204003</v>
      </c>
      <c r="E853" s="1" t="inlineStr">
        <is>
          <t>(4) TRAVESSA CENTRAL 1390X248X12 MDP-CAMA BO1</t>
        </is>
      </c>
      <c r="F853" s="2" t="n">
        <v>1</v>
      </c>
      <c r="G853" s="2" t="inlineStr">
        <is>
          <t>peça</t>
        </is>
      </c>
      <c r="H853" s="1" t="n">
        <v>1.1</v>
      </c>
      <c r="I853" s="1" t="n">
        <v>0.09375</v>
      </c>
      <c r="J853" s="2" t="inlineStr">
        <is>
          <t>CORTE</t>
        </is>
      </c>
    </row>
    <row r="854" ht="24" customHeight="1">
      <c r="A854" s="2" t="inlineStr">
        <is>
          <t>SECCIONADORA 10</t>
        </is>
      </c>
      <c r="B854" s="1" t="n">
        <v>91204004</v>
      </c>
      <c r="C854" s="1" t="inlineStr">
        <is>
          <t>Produto simples</t>
        </is>
      </c>
      <c r="D854" s="1" t="n">
        <v>91204004</v>
      </c>
      <c r="E854" s="1" t="inlineStr">
        <is>
          <t>(2) TRAVESSA 1390X150X12 MDP - CAMA BOX 1,40     1</t>
        </is>
      </c>
      <c r="F854" s="2" t="n">
        <v>1</v>
      </c>
      <c r="G854" s="2" t="inlineStr">
        <is>
          <t>peça</t>
        </is>
      </c>
      <c r="H854" s="1" t="n">
        <v>1.1</v>
      </c>
      <c r="I854" s="1" t="n">
        <v>0.09375</v>
      </c>
      <c r="J854" s="2" t="inlineStr">
        <is>
          <t>CORTE</t>
        </is>
      </c>
    </row>
    <row r="855" ht="24" customHeight="1">
      <c r="A855" s="2" t="inlineStr">
        <is>
          <t>SECCIONADORA 10</t>
        </is>
      </c>
      <c r="B855" s="1" t="n">
        <v>91204005</v>
      </c>
      <c r="C855" s="1" t="inlineStr">
        <is>
          <t>Produto simples</t>
        </is>
      </c>
      <c r="D855" s="1" t="n">
        <v>91204005</v>
      </c>
      <c r="E855" s="1" t="inlineStr">
        <is>
          <t>(3) TRAVESSA APOIO 1388X90X12 MDP - CAMA BOX  1</t>
        </is>
      </c>
      <c r="F855" s="2" t="n">
        <v>1</v>
      </c>
      <c r="G855" s="2" t="inlineStr">
        <is>
          <t>peça</t>
        </is>
      </c>
      <c r="H855" s="1" t="n">
        <v>1.1</v>
      </c>
      <c r="I855" s="1" t="n">
        <v>0.09375</v>
      </c>
      <c r="J855" s="2" t="inlineStr">
        <is>
          <t>CORTE</t>
        </is>
      </c>
    </row>
    <row r="856" ht="24" customHeight="1">
      <c r="A856" s="2" t="inlineStr">
        <is>
          <t>SECCIONADORA 10</t>
        </is>
      </c>
      <c r="B856" s="1" t="n">
        <v>91204002</v>
      </c>
      <c r="C856" s="1" t="inlineStr">
        <is>
          <t>Produto simples</t>
        </is>
      </c>
      <c r="D856" s="1" t="n">
        <v>91204002</v>
      </c>
      <c r="E856" s="1" t="inlineStr">
        <is>
          <t>(5) LATERAL MENOR 1424X301X15 MDP - CAMA BOX  1</t>
        </is>
      </c>
      <c r="F856" s="2" t="n">
        <v>1</v>
      </c>
      <c r="G856" s="2" t="inlineStr">
        <is>
          <t>peça</t>
        </is>
      </c>
      <c r="H856" s="1" t="n">
        <v>1.1</v>
      </c>
      <c r="I856" s="1" t="n">
        <v>0.09375</v>
      </c>
      <c r="J856" s="2" t="inlineStr">
        <is>
          <t>CORTE</t>
        </is>
      </c>
    </row>
    <row r="857" ht="24" customHeight="1">
      <c r="A857" s="2" t="inlineStr">
        <is>
          <t>SECCIONADORA 10</t>
        </is>
      </c>
      <c r="B857" s="1" t="n">
        <v>91206003</v>
      </c>
      <c r="C857" s="1" t="inlineStr">
        <is>
          <t>Produto simples</t>
        </is>
      </c>
      <c r="D857" s="1" t="n">
        <v>91206003</v>
      </c>
      <c r="E857" s="1" t="inlineStr">
        <is>
          <t>TRAVESSA CENTRAL 1590X248X12 MDP - CAMA BOX1</t>
        </is>
      </c>
      <c r="F857" s="2" t="n">
        <v>1</v>
      </c>
      <c r="G857" s="2" t="inlineStr">
        <is>
          <t>peça</t>
        </is>
      </c>
      <c r="H857" s="1" t="n">
        <v>1.1</v>
      </c>
      <c r="I857" s="1" t="n">
        <v>0.09375</v>
      </c>
      <c r="J857" s="2" t="inlineStr">
        <is>
          <t>CORTE</t>
        </is>
      </c>
    </row>
    <row r="858" ht="24" customHeight="1">
      <c r="A858" s="2" t="inlineStr">
        <is>
          <t>SECCIONADORA 10</t>
        </is>
      </c>
      <c r="B858" s="1" t="n">
        <v>91206004</v>
      </c>
      <c r="C858" s="1" t="inlineStr">
        <is>
          <t>Produto simples</t>
        </is>
      </c>
      <c r="D858" s="1" t="n">
        <v>91206004</v>
      </c>
      <c r="E858" s="1" t="inlineStr">
        <is>
          <t>TRAVESSA 1590X150X12 MDP - CAMA BOX                  1</t>
        </is>
      </c>
      <c r="F858" s="2" t="n">
        <v>1</v>
      </c>
      <c r="G858" s="2" t="inlineStr">
        <is>
          <t>peça</t>
        </is>
      </c>
      <c r="H858" s="1" t="n">
        <v>1.1</v>
      </c>
      <c r="I858" s="1" t="n">
        <v>0.09375</v>
      </c>
      <c r="J858" s="2" t="inlineStr">
        <is>
          <t>CORTE</t>
        </is>
      </c>
    </row>
    <row r="859" ht="24" customHeight="1">
      <c r="A859" s="2" t="inlineStr">
        <is>
          <t>SECCIONADORA 10</t>
        </is>
      </c>
      <c r="B859" s="1" t="n">
        <v>91206005</v>
      </c>
      <c r="C859" s="1" t="inlineStr">
        <is>
          <t>Produto simples</t>
        </is>
      </c>
      <c r="D859" s="1" t="n">
        <v>91206005</v>
      </c>
      <c r="E859" s="1" t="inlineStr">
        <is>
          <t>TRAVESSA APOIO 1588X90X12 MDP - CAMA BOX        1</t>
        </is>
      </c>
      <c r="F859" s="2" t="n">
        <v>1</v>
      </c>
      <c r="G859" s="2" t="inlineStr">
        <is>
          <t>peça</t>
        </is>
      </c>
      <c r="H859" s="1" t="n">
        <v>1.1</v>
      </c>
      <c r="I859" s="1" t="n">
        <v>0.09375</v>
      </c>
      <c r="J859" s="2" t="inlineStr">
        <is>
          <t>CORTE</t>
        </is>
      </c>
    </row>
    <row r="860" ht="24" customHeight="1">
      <c r="A860" s="2" t="inlineStr">
        <is>
          <t>SECCIONADORA 10</t>
        </is>
      </c>
      <c r="B860" s="1" t="n">
        <v>91206006</v>
      </c>
      <c r="C860" s="1" t="inlineStr">
        <is>
          <t>Produto simples</t>
        </is>
      </c>
      <c r="D860" s="1" t="n">
        <v>91206006</v>
      </c>
      <c r="E860" s="1" t="inlineStr">
        <is>
          <t>LASTRO 1990X150X12 MDP - CAMA BOX                       1</t>
        </is>
      </c>
      <c r="F860" s="2" t="n">
        <v>1</v>
      </c>
      <c r="G860" s="2" t="inlineStr">
        <is>
          <t>peça</t>
        </is>
      </c>
      <c r="H860" s="1" t="n">
        <v>1.1</v>
      </c>
      <c r="I860" s="1" t="n">
        <v>0.09375</v>
      </c>
      <c r="J860" s="2" t="inlineStr">
        <is>
          <t>CORTE</t>
        </is>
      </c>
    </row>
    <row r="861" ht="24" customHeight="1">
      <c r="A861" s="2" t="inlineStr">
        <is>
          <t>SECCIONADORA 10</t>
        </is>
      </c>
      <c r="B861" s="1" t="n">
        <v>91206001</v>
      </c>
      <c r="C861" s="1" t="inlineStr">
        <is>
          <t>Produto simples</t>
        </is>
      </c>
      <c r="D861" s="1" t="n">
        <v>91206001</v>
      </c>
      <c r="E861" s="1" t="inlineStr">
        <is>
          <t>LATERAL MAIOR 1990X300X15 MDP - CAMA BOX         1</t>
        </is>
      </c>
      <c r="F861" s="2" t="n">
        <v>1</v>
      </c>
      <c r="G861" s="2" t="inlineStr">
        <is>
          <t>peça</t>
        </is>
      </c>
      <c r="H861" s="1" t="n">
        <v>1.1</v>
      </c>
      <c r="I861" s="1" t="n">
        <v>0.09375</v>
      </c>
      <c r="J861" s="2" t="inlineStr">
        <is>
          <t>CORTE</t>
        </is>
      </c>
    </row>
    <row r="862" ht="24" customHeight="1">
      <c r="A862" s="2" t="inlineStr">
        <is>
          <t>SECCIONADORA 10</t>
        </is>
      </c>
      <c r="B862" s="1" t="n">
        <v>91206002</v>
      </c>
      <c r="C862" s="1" t="inlineStr">
        <is>
          <t>Produto simples</t>
        </is>
      </c>
      <c r="D862" s="1" t="n">
        <v>91206002</v>
      </c>
      <c r="E862" s="1" t="inlineStr">
        <is>
          <t>LATERAL MENOR 1624X301X15 MDP - CAMA BOX       1</t>
        </is>
      </c>
      <c r="F862" s="2" t="n">
        <v>1</v>
      </c>
      <c r="G862" s="2" t="inlineStr">
        <is>
          <t>peça</t>
        </is>
      </c>
      <c r="H862" s="1" t="n">
        <v>1.1</v>
      </c>
      <c r="I862" s="1" t="n">
        <v>0.09375</v>
      </c>
      <c r="J862" s="2" t="inlineStr">
        <is>
          <t>CORTE</t>
        </is>
      </c>
    </row>
    <row r="863" ht="24" customHeight="1">
      <c r="A863" s="2" t="inlineStr">
        <is>
          <t>SECCIONADORA 10</t>
        </is>
      </c>
      <c r="B863" s="1" t="n">
        <v>20016101</v>
      </c>
      <c r="C863" s="1" t="inlineStr">
        <is>
          <t>Produto simples</t>
        </is>
      </c>
      <c r="D863" s="1" t="n">
        <v>20016101</v>
      </c>
      <c r="E863" s="1" t="inlineStr">
        <is>
          <t>TAMPO 1602X802X12 MDP - MESA MIAMI 1,60X0,80     1</t>
        </is>
      </c>
      <c r="F863" s="2" t="n">
        <v>1</v>
      </c>
      <c r="G863" s="2" t="inlineStr">
        <is>
          <t>peça</t>
        </is>
      </c>
      <c r="H863" s="1" t="n">
        <v>1.1</v>
      </c>
      <c r="I863" s="1" t="n">
        <v>0.09375</v>
      </c>
      <c r="J863" s="2" t="inlineStr">
        <is>
          <t>CORTE</t>
        </is>
      </c>
    </row>
    <row r="864" ht="24" customHeight="1">
      <c r="A864" s="2" t="inlineStr">
        <is>
          <t>SECCIONADORA 10</t>
        </is>
      </c>
      <c r="B864" s="1" t="n">
        <v>20016104</v>
      </c>
      <c r="C864" s="1" t="inlineStr">
        <is>
          <t>Produto simples</t>
        </is>
      </c>
      <c r="D864" s="1" t="n">
        <v>20016104</v>
      </c>
      <c r="E864" s="1" t="inlineStr">
        <is>
          <t>ENGRO MAIOR 1481X60X15 MDP - MESA MIAMI 1,60X1</t>
        </is>
      </c>
      <c r="F864" s="2" t="n">
        <v>1</v>
      </c>
      <c r="G864" s="2" t="inlineStr">
        <is>
          <t>peça</t>
        </is>
      </c>
      <c r="H864" s="1" t="n">
        <v>1.1</v>
      </c>
      <c r="I864" s="1" t="n">
        <v>0.09375</v>
      </c>
      <c r="J864" s="2" t="inlineStr">
        <is>
          <t>CORTE</t>
        </is>
      </c>
    </row>
    <row r="865" ht="24" customHeight="1">
      <c r="A865" s="2" t="inlineStr">
        <is>
          <t>SECCIONADORA 10</t>
        </is>
      </c>
      <c r="B865" s="1" t="n">
        <v>20016106</v>
      </c>
      <c r="C865" s="1" t="inlineStr">
        <is>
          <t>Produto simples</t>
        </is>
      </c>
      <c r="D865" s="1" t="n">
        <v>20016106</v>
      </c>
      <c r="E865" s="1" t="inlineStr">
        <is>
          <t>(2)TRAV.MAIOR 1442X100X15 MDP-MESA MIAMI 1,60X1</t>
        </is>
      </c>
      <c r="F865" s="2" t="n">
        <v>1</v>
      </c>
      <c r="G865" s="2" t="inlineStr">
        <is>
          <t>peça</t>
        </is>
      </c>
      <c r="H865" s="1" t="n">
        <v>1.1</v>
      </c>
      <c r="I865" s="1" t="n">
        <v>0.09375</v>
      </c>
      <c r="J865" s="2" t="inlineStr">
        <is>
          <t>CORTE</t>
        </is>
      </c>
    </row>
    <row r="866" ht="24" customHeight="1">
      <c r="A866" s="2" t="inlineStr">
        <is>
          <t>SECCIONADORA 10</t>
        </is>
      </c>
      <c r="B866" s="1" t="n">
        <v>20031207</v>
      </c>
      <c r="C866" s="1" t="inlineStr">
        <is>
          <t>Produto simples</t>
        </is>
      </c>
      <c r="D866" s="1" t="n">
        <v>20031207</v>
      </c>
      <c r="E866" s="1" t="inlineStr">
        <is>
          <t>TAMPO 1205X905X15 MDF - MESA COM VIDRO            1</t>
        </is>
      </c>
      <c r="F866" s="2" t="n">
        <v>1</v>
      </c>
      <c r="G866" s="2" t="inlineStr">
        <is>
          <t>peça</t>
        </is>
      </c>
      <c r="H866" s="1" t="n">
        <v>1.1</v>
      </c>
      <c r="I866" s="1" t="n">
        <v>0.09375</v>
      </c>
      <c r="J866" s="2" t="inlineStr">
        <is>
          <t>CORTE</t>
        </is>
      </c>
    </row>
    <row r="867" ht="24" customHeight="1">
      <c r="A867" s="2" t="inlineStr">
        <is>
          <t>SECCIONADORA 10</t>
        </is>
      </c>
      <c r="B867" s="1" t="n">
        <v>20031307</v>
      </c>
      <c r="C867" s="1" t="inlineStr">
        <is>
          <t>Produto simples</t>
        </is>
      </c>
      <c r="D867" s="1" t="n">
        <v>20031307</v>
      </c>
      <c r="E867" s="1" t="inlineStr">
        <is>
          <t>TAMPO 1365X905X15 MDF - MESA COM VIDRO            1</t>
        </is>
      </c>
      <c r="F867" s="2" t="n">
        <v>1</v>
      </c>
      <c r="G867" s="2" t="inlineStr">
        <is>
          <t>peça</t>
        </is>
      </c>
      <c r="H867" s="1" t="n">
        <v>1.1</v>
      </c>
      <c r="I867" s="1" t="n">
        <v>0.09375</v>
      </c>
      <c r="J867" s="2" t="inlineStr">
        <is>
          <t>CORTE</t>
        </is>
      </c>
    </row>
    <row r="868" ht="24" customHeight="1">
      <c r="A868" s="2" t="inlineStr">
        <is>
          <t>SECCIONADORA 10</t>
        </is>
      </c>
      <c r="B868" s="1" t="n">
        <v>20031607</v>
      </c>
      <c r="C868" s="1" t="inlineStr">
        <is>
          <t>Produto simples</t>
        </is>
      </c>
      <c r="D868" s="1" t="n">
        <v>20031607</v>
      </c>
      <c r="E868" s="1" t="inlineStr">
        <is>
          <t>TAMPO 1605X905X15 MDF - MESA COM VIDRO            1</t>
        </is>
      </c>
      <c r="F868" s="2" t="n">
        <v>1</v>
      </c>
      <c r="G868" s="2" t="inlineStr">
        <is>
          <t>peça</t>
        </is>
      </c>
      <c r="H868" s="1" t="n">
        <v>1.1</v>
      </c>
      <c r="I868" s="1" t="n">
        <v>0.09375</v>
      </c>
      <c r="J868" s="2" t="inlineStr">
        <is>
          <t>CORTE</t>
        </is>
      </c>
    </row>
    <row r="869" ht="24" customHeight="1">
      <c r="A869" s="2" t="inlineStr">
        <is>
          <t>SECCIONADORA 10</t>
        </is>
      </c>
      <c r="B869" s="1" t="n">
        <v>20013110</v>
      </c>
      <c r="C869" s="1" t="inlineStr">
        <is>
          <t>Produto simples</t>
        </is>
      </c>
      <c r="D869" s="1" t="n">
        <v>20013110</v>
      </c>
      <c r="E869" s="1" t="inlineStr">
        <is>
          <t>PE MAIOR 760X120 (204)X15 MDF - ASSISTENCIA MIA1</t>
        </is>
      </c>
      <c r="F869" s="2" t="n">
        <v>1</v>
      </c>
      <c r="G869" s="2" t="inlineStr">
        <is>
          <t>peça</t>
        </is>
      </c>
      <c r="H869" s="1" t="n">
        <v>1.1</v>
      </c>
      <c r="I869" s="1" t="n">
        <v>0.09375</v>
      </c>
      <c r="J869" s="2" t="inlineStr">
        <is>
          <t>CORTE</t>
        </is>
      </c>
    </row>
    <row r="870" ht="24" customHeight="1">
      <c r="A870" s="2" t="inlineStr">
        <is>
          <t>SECCIONADORA 10</t>
        </is>
      </c>
      <c r="B870" s="1" t="n">
        <v>20013111</v>
      </c>
      <c r="C870" s="1" t="inlineStr">
        <is>
          <t>Produto simples</t>
        </is>
      </c>
      <c r="D870" s="1" t="n">
        <v>20013111</v>
      </c>
      <c r="E870" s="1" t="inlineStr">
        <is>
          <t>PE MENOR 760X100 (164) X15 MDF - ASSISTENCIA M 1</t>
        </is>
      </c>
      <c r="F870" s="2" t="n">
        <v>1</v>
      </c>
      <c r="G870" s="2" t="inlineStr">
        <is>
          <t>peça</t>
        </is>
      </c>
      <c r="H870" s="1" t="n">
        <v>1.1</v>
      </c>
      <c r="I870" s="1" t="n">
        <v>0.09375</v>
      </c>
      <c r="J870" s="2" t="inlineStr">
        <is>
          <t>CORTE</t>
        </is>
      </c>
    </row>
    <row r="871" ht="24" customHeight="1">
      <c r="A871" s="2" t="inlineStr">
        <is>
          <t>SECCIONADORA 10</t>
        </is>
      </c>
      <c r="B871" s="1" t="n">
        <v>20031202</v>
      </c>
      <c r="C871" s="1" t="inlineStr">
        <is>
          <t>Produto simples</t>
        </is>
      </c>
      <c r="D871" s="1" t="n">
        <v>20031202</v>
      </c>
      <c r="E871" s="1" t="inlineStr">
        <is>
          <t>(4) PE MAIOR 800(818)X100(169)X15 MDF - NOVA YOR1</t>
        </is>
      </c>
      <c r="F871" s="2" t="n">
        <v>1</v>
      </c>
      <c r="G871" s="2" t="inlineStr">
        <is>
          <t>peça</t>
        </is>
      </c>
      <c r="H871" s="1" t="n">
        <v>1.1</v>
      </c>
      <c r="I871" s="1" t="n">
        <v>0.09375</v>
      </c>
      <c r="J871" s="2" t="inlineStr">
        <is>
          <t>CORTE</t>
        </is>
      </c>
    </row>
    <row r="872" ht="24" customHeight="1">
      <c r="A872" s="2" t="inlineStr">
        <is>
          <t>SECCIONADORA 10</t>
        </is>
      </c>
      <c r="B872" s="1" t="n">
        <v>20031203</v>
      </c>
      <c r="C872" s="1" t="inlineStr">
        <is>
          <t>Produto simples</t>
        </is>
      </c>
      <c r="D872" s="1" t="n">
        <v>20031203</v>
      </c>
      <c r="E872" s="1" t="inlineStr">
        <is>
          <t>(5) PE MENOR 800(818)X84(138)X15 MDF - NOVA YOR1</t>
        </is>
      </c>
      <c r="F872" s="2" t="n">
        <v>1</v>
      </c>
      <c r="G872" s="2" t="inlineStr">
        <is>
          <t>peça</t>
        </is>
      </c>
      <c r="H872" s="1" t="n">
        <v>1.1</v>
      </c>
      <c r="I872" s="1" t="n">
        <v>0.09375</v>
      </c>
      <c r="J872" s="2" t="inlineStr">
        <is>
          <t>CORTE</t>
        </is>
      </c>
    </row>
    <row r="873" ht="24" customHeight="1">
      <c r="A873" s="2" t="inlineStr">
        <is>
          <t>SECCIONADORA 10</t>
        </is>
      </c>
      <c r="B873" s="1" t="n">
        <v>20031205</v>
      </c>
      <c r="C873" s="1" t="inlineStr">
        <is>
          <t>Produto simples</t>
        </is>
      </c>
      <c r="D873" s="1" t="n">
        <v>20031205</v>
      </c>
      <c r="E873" s="1" t="inlineStr">
        <is>
          <t>(2) TRAV MAIOR 942(952)X100X15 MDP-NOVA YORK 11</t>
        </is>
      </c>
      <c r="F873" s="2" t="n">
        <v>1</v>
      </c>
      <c r="G873" s="2" t="inlineStr">
        <is>
          <t>peça</t>
        </is>
      </c>
      <c r="H873" s="1" t="n">
        <v>1.1</v>
      </c>
      <c r="I873" s="1" t="n">
        <v>0.09375</v>
      </c>
      <c r="J873" s="2" t="inlineStr">
        <is>
          <t>CORTE</t>
        </is>
      </c>
    </row>
    <row r="874" ht="24" customHeight="1">
      <c r="A874" s="2" t="inlineStr">
        <is>
          <t>SECCIONADORA 10</t>
        </is>
      </c>
      <c r="B874" s="1" t="n">
        <v>20031605</v>
      </c>
      <c r="C874" s="1" t="inlineStr">
        <is>
          <t>Produto simples</t>
        </is>
      </c>
      <c r="D874" s="1" t="n">
        <v>20031605</v>
      </c>
      <c r="E874" s="1" t="inlineStr">
        <is>
          <t>(2)TRAV MAIOR 1342(1352)X100X15 MDP-NOVA YORK1</t>
        </is>
      </c>
      <c r="F874" s="2" t="n">
        <v>1</v>
      </c>
      <c r="G874" s="2" t="inlineStr">
        <is>
          <t>peça</t>
        </is>
      </c>
      <c r="H874" s="1" t="n">
        <v>1.1</v>
      </c>
      <c r="I874" s="1" t="n">
        <v>0.09375</v>
      </c>
      <c r="J874" s="2" t="inlineStr">
        <is>
          <t>CORTE</t>
        </is>
      </c>
    </row>
    <row r="875" ht="24" customHeight="1">
      <c r="A875" s="2" t="inlineStr">
        <is>
          <t>SECCIONADORA 10</t>
        </is>
      </c>
      <c r="B875" s="1" t="n">
        <v>20031305</v>
      </c>
      <c r="C875" s="1" t="inlineStr">
        <is>
          <t>Produto simples</t>
        </is>
      </c>
      <c r="D875" s="1" t="n">
        <v>20031305</v>
      </c>
      <c r="E875" s="1" t="inlineStr">
        <is>
          <t>TRAV MAIOR 1102(1112)X100X15 MDP - NOVA YORK  1</t>
        </is>
      </c>
      <c r="F875" s="2" t="n">
        <v>1</v>
      </c>
      <c r="G875" s="2" t="inlineStr">
        <is>
          <t>peça</t>
        </is>
      </c>
      <c r="H875" s="1" t="n">
        <v>1.1</v>
      </c>
      <c r="I875" s="1" t="n">
        <v>0.09375</v>
      </c>
      <c r="J875" s="2" t="inlineStr">
        <is>
          <t>CORTE</t>
        </is>
      </c>
    </row>
    <row r="876" ht="24" customHeight="1">
      <c r="A876" s="2" t="inlineStr">
        <is>
          <t>SECCIONADORA 10</t>
        </is>
      </c>
      <c r="B876" s="1" t="n">
        <v>20031206</v>
      </c>
      <c r="C876" s="1" t="inlineStr">
        <is>
          <t>Produto simples</t>
        </is>
      </c>
      <c r="D876" s="1" t="n">
        <v>20031206</v>
      </c>
      <c r="E876" s="1" t="inlineStr">
        <is>
          <t>(3) TRAV MENOR 614(624)X100X15 MDP-NOVA YORK 1</t>
        </is>
      </c>
      <c r="F876" s="2" t="n">
        <v>1</v>
      </c>
      <c r="G876" s="2" t="inlineStr">
        <is>
          <t>peça</t>
        </is>
      </c>
      <c r="H876" s="1" t="n">
        <v>1.1</v>
      </c>
      <c r="I876" s="1" t="n">
        <v>0.09375</v>
      </c>
      <c r="J876" s="2" t="inlineStr">
        <is>
          <t>CORTE</t>
        </is>
      </c>
    </row>
    <row r="877" ht="24" customHeight="1">
      <c r="A877" s="2" t="inlineStr">
        <is>
          <t>SECCIONADORA 10</t>
        </is>
      </c>
      <c r="B877" s="1" t="n">
        <v>20065101</v>
      </c>
      <c r="C877" s="1" t="inlineStr">
        <is>
          <t>Produto simples</t>
        </is>
      </c>
      <c r="D877" s="1" t="n">
        <v>20065101</v>
      </c>
      <c r="E877" s="1" t="inlineStr">
        <is>
          <t>CONTRA TAMPO 780X440X12 MDP - MESA CELTA       1</t>
        </is>
      </c>
      <c r="F877" s="2" t="n">
        <v>1</v>
      </c>
      <c r="G877" s="2" t="inlineStr">
        <is>
          <t>peça</t>
        </is>
      </c>
      <c r="H877" s="1" t="n">
        <v>1.1</v>
      </c>
      <c r="I877" s="1" t="n">
        <v>0.09375</v>
      </c>
      <c r="J877" s="2" t="inlineStr">
        <is>
          <t>CORTE</t>
        </is>
      </c>
    </row>
    <row r="878" ht="24" customHeight="1">
      <c r="A878" s="2" t="inlineStr">
        <is>
          <t>SECCIONADORA 10</t>
        </is>
      </c>
      <c r="B878" s="1" t="n">
        <v>20065001</v>
      </c>
      <c r="C878" s="1" t="inlineStr">
        <is>
          <t>Produto simples</t>
        </is>
      </c>
      <c r="D878" s="1" t="n">
        <v>20065001</v>
      </c>
      <c r="E878" s="1" t="inlineStr">
        <is>
          <t>CONTRA TAMPO 740X440X12 MDP - MESA CELTA       1</t>
        </is>
      </c>
      <c r="F878" s="2" t="n">
        <v>1</v>
      </c>
      <c r="G878" s="2" t="inlineStr">
        <is>
          <t>peça</t>
        </is>
      </c>
      <c r="H878" s="1" t="n">
        <v>1.1</v>
      </c>
      <c r="I878" s="1" t="n">
        <v>0.09375</v>
      </c>
      <c r="J878" s="2" t="inlineStr">
        <is>
          <t>CORTE</t>
        </is>
      </c>
    </row>
    <row r="879" ht="24" customHeight="1">
      <c r="A879" s="2" t="inlineStr">
        <is>
          <t>SECCIONADORA 10</t>
        </is>
      </c>
      <c r="B879" s="1" t="n">
        <v>20014005</v>
      </c>
      <c r="C879" s="1" t="inlineStr">
        <is>
          <t>Produto simples</t>
        </is>
      </c>
      <c r="D879" s="1" t="n">
        <v>20014005</v>
      </c>
      <c r="E879" s="1" t="inlineStr">
        <is>
          <t>TAMPO 902X902X12 MDP - MESA DAKAR/MIAMI 0,90   1</t>
        </is>
      </c>
      <c r="F879" s="2" t="n">
        <v>1</v>
      </c>
      <c r="G879" s="2" t="inlineStr">
        <is>
          <t>peça</t>
        </is>
      </c>
      <c r="H879" s="1" t="n">
        <v>1.1</v>
      </c>
      <c r="I879" s="1" t="n">
        <v>0.09375</v>
      </c>
      <c r="J879" s="2" t="inlineStr">
        <is>
          <t>CORTE</t>
        </is>
      </c>
    </row>
    <row r="880" ht="24" customHeight="1">
      <c r="A880" s="2" t="inlineStr">
        <is>
          <t>SECCIONADORA 10</t>
        </is>
      </c>
      <c r="B880" s="1" t="n">
        <v>20014105</v>
      </c>
      <c r="C880" s="1" t="inlineStr">
        <is>
          <t>Produto simples</t>
        </is>
      </c>
      <c r="D880" s="1" t="n">
        <v>20014105</v>
      </c>
      <c r="E880" s="1" t="inlineStr">
        <is>
          <t>(1) TAMPO 1368X802X12 MDP-MESA DAKAR/MIAMI 1, 1</t>
        </is>
      </c>
      <c r="F880" s="2" t="n">
        <v>1</v>
      </c>
      <c r="G880" s="2" t="inlineStr">
        <is>
          <t>peça</t>
        </is>
      </c>
      <c r="H880" s="1" t="n">
        <v>1.1</v>
      </c>
      <c r="I880" s="1" t="n">
        <v>0.09375</v>
      </c>
      <c r="J880" s="2" t="inlineStr">
        <is>
          <t>CORTE</t>
        </is>
      </c>
    </row>
    <row r="881" ht="24" customHeight="1">
      <c r="A881" s="2" t="inlineStr">
        <is>
          <t>SECCIONADORA 10</t>
        </is>
      </c>
      <c r="B881" s="1" t="n">
        <v>20014205</v>
      </c>
      <c r="C881" s="1" t="inlineStr">
        <is>
          <t>Produto simples</t>
        </is>
      </c>
      <c r="D881" s="1" t="n">
        <v>20014205</v>
      </c>
      <c r="E881" s="1" t="inlineStr">
        <is>
          <t>(1) TAMPO 1602X802X12 MDP - MESA DAKAR/MIAMI 11</t>
        </is>
      </c>
      <c r="F881" s="2" t="n">
        <v>1</v>
      </c>
      <c r="G881" s="2" t="inlineStr">
        <is>
          <t>peça</t>
        </is>
      </c>
      <c r="H881" s="1" t="n">
        <v>1.1</v>
      </c>
      <c r="I881" s="1" t="n">
        <v>0.09375</v>
      </c>
      <c r="J881" s="2" t="inlineStr">
        <is>
          <t>CORTE</t>
        </is>
      </c>
    </row>
    <row r="882" ht="24" customHeight="1">
      <c r="A882" s="2" t="inlineStr">
        <is>
          <t>SECCIONADORA 10</t>
        </is>
      </c>
      <c r="B882" s="1" t="n">
        <v>30003602</v>
      </c>
      <c r="C882" s="1" t="inlineStr">
        <is>
          <t>Produto simples</t>
        </is>
      </c>
      <c r="D882" s="1" t="n">
        <v>30003602</v>
      </c>
      <c r="E882" s="1" t="inlineStr">
        <is>
          <t>ASSENTO 440X455X12 MDP - CADEIRA PEROLA MAD 1</t>
        </is>
      </c>
      <c r="F882" s="2" t="n">
        <v>1</v>
      </c>
      <c r="G882" s="2" t="inlineStr">
        <is>
          <t>peça</t>
        </is>
      </c>
      <c r="H882" s="1" t="n">
        <v>1.1</v>
      </c>
      <c r="I882" s="1" t="n">
        <v>0.09375</v>
      </c>
      <c r="J882" s="2" t="inlineStr">
        <is>
          <t>CORTE</t>
        </is>
      </c>
    </row>
    <row r="883" ht="24" customHeight="1">
      <c r="A883" s="2" t="inlineStr">
        <is>
          <t>SECCIONADORA 10</t>
        </is>
      </c>
      <c r="B883" s="1" t="n">
        <v>20014002</v>
      </c>
      <c r="C883" s="1" t="inlineStr">
        <is>
          <t>Produto simples</t>
        </is>
      </c>
      <c r="D883" s="1" t="n">
        <v>20014002</v>
      </c>
      <c r="E883" s="1" t="inlineStr">
        <is>
          <t>LAT MENOR BASE INTERNA 307X350X15 MDP - DAKA1</t>
        </is>
      </c>
      <c r="F883" s="2" t="n">
        <v>1</v>
      </c>
      <c r="G883" s="2" t="inlineStr">
        <is>
          <t>peça</t>
        </is>
      </c>
      <c r="H883" s="1" t="n">
        <v>1.1</v>
      </c>
      <c r="I883" s="1" t="n">
        <v>0.09375</v>
      </c>
      <c r="J883" s="2" t="inlineStr">
        <is>
          <t>CORTE</t>
        </is>
      </c>
    </row>
    <row r="884" ht="24" customHeight="1">
      <c r="A884" s="2" t="inlineStr">
        <is>
          <t>SECCIONADORA 10</t>
        </is>
      </c>
      <c r="B884" s="1" t="n">
        <v>20014003</v>
      </c>
      <c r="C884" s="1" t="inlineStr">
        <is>
          <t>Produto simples</t>
        </is>
      </c>
      <c r="D884" s="1" t="n">
        <v>20014003</v>
      </c>
      <c r="E884" s="1" t="inlineStr">
        <is>
          <t>LAT MAIOR BASE INTERNA 455X348X15 MDP - DAKAR1</t>
        </is>
      </c>
      <c r="F884" s="2" t="n">
        <v>1</v>
      </c>
      <c r="G884" s="2" t="inlineStr">
        <is>
          <t>peça</t>
        </is>
      </c>
      <c r="H884" s="1" t="n">
        <v>1.1</v>
      </c>
      <c r="I884" s="1" t="n">
        <v>0.09375</v>
      </c>
      <c r="J884" s="2" t="inlineStr">
        <is>
          <t>CORTE</t>
        </is>
      </c>
    </row>
    <row r="885" ht="24" customHeight="1">
      <c r="A885" s="2" t="inlineStr">
        <is>
          <t>SECCIONADORA 10</t>
        </is>
      </c>
      <c r="B885" s="1" t="n">
        <v>20014006</v>
      </c>
      <c r="C885" s="1" t="inlineStr">
        <is>
          <t>Produto simples</t>
        </is>
      </c>
      <c r="D885" s="1" t="n">
        <v>20014006</v>
      </c>
      <c r="E885" s="1" t="inlineStr">
        <is>
          <t>ENGRO MAIOR 902X60X12 MDP - MESA DAKAR 0,90   1</t>
        </is>
      </c>
      <c r="F885" s="2" t="n">
        <v>1</v>
      </c>
      <c r="G885" s="2" t="inlineStr">
        <is>
          <t>peça</t>
        </is>
      </c>
      <c r="H885" s="1" t="n">
        <v>1.1</v>
      </c>
      <c r="I885" s="1" t="n">
        <v>0.09375</v>
      </c>
      <c r="J885" s="2" t="inlineStr">
        <is>
          <t>CORTE</t>
        </is>
      </c>
    </row>
    <row r="886" ht="24" customHeight="1">
      <c r="A886" s="2" t="inlineStr">
        <is>
          <t>SECCIONADORA 10</t>
        </is>
      </c>
      <c r="B886" s="1" t="n">
        <v>20014007</v>
      </c>
      <c r="C886" s="1" t="inlineStr">
        <is>
          <t>Produto simples</t>
        </is>
      </c>
      <c r="D886" s="1" t="n">
        <v>20014007</v>
      </c>
      <c r="E886" s="1" t="inlineStr">
        <is>
          <t>ENGRO MENOR 782X60X12 MDP - MESA DAKAR 0,90 1</t>
        </is>
      </c>
      <c r="F886" s="2" t="n">
        <v>1</v>
      </c>
      <c r="G886" s="2" t="inlineStr">
        <is>
          <t>peça</t>
        </is>
      </c>
      <c r="H886" s="1" t="n">
        <v>1.1</v>
      </c>
      <c r="I886" s="1" t="n">
        <v>0.09375</v>
      </c>
      <c r="J886" s="2" t="inlineStr">
        <is>
          <t>CORTE</t>
        </is>
      </c>
    </row>
    <row r="887" ht="24" customHeight="1">
      <c r="A887" s="2" t="inlineStr">
        <is>
          <t>SECCIONADORA 10</t>
        </is>
      </c>
      <c r="B887" s="1" t="n">
        <v>20014103</v>
      </c>
      <c r="C887" s="1" t="inlineStr">
        <is>
          <t>Produto simples</t>
        </is>
      </c>
      <c r="D887" s="1" t="n">
        <v>20014103</v>
      </c>
      <c r="E887" s="1" t="inlineStr">
        <is>
          <t>LAT MAIOR BASE INTERNA 675X348X15 MDP - DAKAR1</t>
        </is>
      </c>
      <c r="F887" s="2" t="n">
        <v>1</v>
      </c>
      <c r="G887" s="2" t="inlineStr">
        <is>
          <t>peça</t>
        </is>
      </c>
      <c r="H887" s="1" t="n">
        <v>1.1</v>
      </c>
      <c r="I887" s="1" t="n">
        <v>0.09375</v>
      </c>
      <c r="J887" s="2" t="inlineStr">
        <is>
          <t>CORTE</t>
        </is>
      </c>
    </row>
    <row r="888" ht="24" customHeight="1">
      <c r="A888" s="2" t="inlineStr">
        <is>
          <t>SECCIONADORA 10</t>
        </is>
      </c>
      <c r="B888" s="1" t="n">
        <v>20014102</v>
      </c>
      <c r="C888" s="1" t="inlineStr">
        <is>
          <t>Produto simples</t>
        </is>
      </c>
      <c r="D888" s="1" t="n">
        <v>20014102</v>
      </c>
      <c r="E888" s="1" t="inlineStr">
        <is>
          <t>LAT MENOR BASE INTERNA 527X350X15 MDP - DAKA1</t>
        </is>
      </c>
      <c r="F888" s="2" t="n">
        <v>1</v>
      </c>
      <c r="G888" s="2" t="inlineStr">
        <is>
          <t>peça</t>
        </is>
      </c>
      <c r="H888" s="1" t="n">
        <v>1.1</v>
      </c>
      <c r="I888" s="1" t="n">
        <v>0.09375</v>
      </c>
      <c r="J888" s="2" t="inlineStr">
        <is>
          <t>CORTE</t>
        </is>
      </c>
    </row>
    <row r="889" ht="24" customHeight="1">
      <c r="A889" s="2" t="inlineStr">
        <is>
          <t>SECCIONADORA 10</t>
        </is>
      </c>
      <c r="B889" s="1" t="n">
        <v>20014203</v>
      </c>
      <c r="C889" s="1" t="inlineStr">
        <is>
          <t>Produto simples</t>
        </is>
      </c>
      <c r="D889" s="1" t="n">
        <v>20014203</v>
      </c>
      <c r="E889" s="1" t="inlineStr">
        <is>
          <t>LAT MAIOR BASE INTERNA 913X348X15 MDP - DAKAR1</t>
        </is>
      </c>
      <c r="F889" s="2" t="n">
        <v>1</v>
      </c>
      <c r="G889" s="2" t="inlineStr">
        <is>
          <t>peça</t>
        </is>
      </c>
      <c r="H889" s="1" t="n">
        <v>1.1</v>
      </c>
      <c r="I889" s="1" t="n">
        <v>0.09375</v>
      </c>
      <c r="J889" s="2" t="inlineStr">
        <is>
          <t>CORTE</t>
        </is>
      </c>
    </row>
    <row r="890" ht="24" customHeight="1">
      <c r="A890" s="2" t="inlineStr">
        <is>
          <t>SECCIONADORA 10</t>
        </is>
      </c>
      <c r="B890" s="1" t="n">
        <v>20014202</v>
      </c>
      <c r="C890" s="1" t="inlineStr">
        <is>
          <t>Produto simples</t>
        </is>
      </c>
      <c r="D890" s="1" t="n">
        <v>20014202</v>
      </c>
      <c r="E890" s="1" t="inlineStr">
        <is>
          <t>LAT MENOR BASE INTERNA 765X350X15 MDP - DAKA1</t>
        </is>
      </c>
      <c r="F890" s="2" t="n">
        <v>1</v>
      </c>
      <c r="G890" s="2" t="inlineStr">
        <is>
          <t>peça</t>
        </is>
      </c>
      <c r="H890" s="1" t="n">
        <v>1.1</v>
      </c>
      <c r="I890" s="1" t="n">
        <v>0.09375</v>
      </c>
      <c r="J890" s="2" t="inlineStr">
        <is>
          <t>CORTE</t>
        </is>
      </c>
    </row>
    <row r="891" ht="24" customHeight="1">
      <c r="A891" s="2" t="inlineStr">
        <is>
          <t>SECCIONADORA 10</t>
        </is>
      </c>
      <c r="B891" s="1" t="n">
        <v>30003407</v>
      </c>
      <c r="C891" s="1" t="inlineStr">
        <is>
          <t>Produto simples</t>
        </is>
      </c>
      <c r="D891" s="1" t="n">
        <v>30003407</v>
      </c>
      <c r="E891" s="1" t="inlineStr">
        <is>
          <t>TRAVESSA ENCOSTO 360X72X15 MDP - CAD DAKAR 1</t>
        </is>
      </c>
      <c r="F891" s="2" t="n">
        <v>1</v>
      </c>
      <c r="G891" s="2" t="inlineStr">
        <is>
          <t>peça</t>
        </is>
      </c>
      <c r="H891" s="1" t="n">
        <v>1.1</v>
      </c>
      <c r="I891" s="1" t="n">
        <v>0.09375</v>
      </c>
      <c r="J891" s="2" t="inlineStr">
        <is>
          <t>CORTE</t>
        </is>
      </c>
    </row>
    <row r="892" ht="24" customHeight="1">
      <c r="A892" s="2" t="inlineStr">
        <is>
          <t>SECCIONADORA 10</t>
        </is>
      </c>
      <c r="B892" s="1" t="n">
        <v>20014206</v>
      </c>
      <c r="C892" s="1" t="inlineStr">
        <is>
          <t>Produto simples</t>
        </is>
      </c>
      <c r="D892" s="1" t="n">
        <v>20014206</v>
      </c>
      <c r="E892" s="1" t="inlineStr">
        <is>
          <t>ENGRO MAIOR 1481X60X12 MDP - MESA DAKAR 1,36 1</t>
        </is>
      </c>
      <c r="F892" s="2" t="n">
        <v>1</v>
      </c>
      <c r="G892" s="2" t="inlineStr">
        <is>
          <t>peça</t>
        </is>
      </c>
      <c r="H892" s="1" t="n">
        <v>1.1</v>
      </c>
      <c r="I892" s="1" t="n">
        <v>0.09375</v>
      </c>
      <c r="J892" s="2" t="inlineStr">
        <is>
          <t>CORTE</t>
        </is>
      </c>
    </row>
    <row r="893" ht="24" customHeight="1">
      <c r="A893" s="2" t="inlineStr">
        <is>
          <t>SECCIONADORA 10</t>
        </is>
      </c>
      <c r="B893" s="1" t="n">
        <v>20014107</v>
      </c>
      <c r="C893" s="1" t="inlineStr">
        <is>
          <t>Produto simples</t>
        </is>
      </c>
      <c r="D893" s="1" t="n">
        <v>20014107</v>
      </c>
      <c r="E893" s="1" t="inlineStr">
        <is>
          <t>ENGRO MENOR 802X60X12 MDP - MESA DAKAR         1</t>
        </is>
      </c>
      <c r="F893" s="2" t="n">
        <v>1</v>
      </c>
      <c r="G893" s="2" t="inlineStr">
        <is>
          <t>peça</t>
        </is>
      </c>
      <c r="H893" s="1" t="n">
        <v>1.1</v>
      </c>
      <c r="I893" s="1" t="n">
        <v>0.09375</v>
      </c>
      <c r="J893" s="2" t="inlineStr">
        <is>
          <t>CORTE</t>
        </is>
      </c>
    </row>
    <row r="894" ht="24" customHeight="1">
      <c r="A894" s="2" t="inlineStr">
        <is>
          <t>SECCIONADORA 10</t>
        </is>
      </c>
      <c r="B894" s="1" t="n">
        <v>20014106</v>
      </c>
      <c r="C894" s="1" t="inlineStr">
        <is>
          <t>Produto simples</t>
        </is>
      </c>
      <c r="D894" s="1" t="n">
        <v>20014106</v>
      </c>
      <c r="E894" s="1" t="inlineStr">
        <is>
          <t>ENGRO MAIOR 1246X60X12 MDP - MESA DAKAR 1,36 1</t>
        </is>
      </c>
      <c r="F894" s="2" t="n">
        <v>1</v>
      </c>
      <c r="G894" s="2" t="inlineStr">
        <is>
          <t>peça</t>
        </is>
      </c>
      <c r="H894" s="1" t="n">
        <v>1.1</v>
      </c>
      <c r="I894" s="1" t="n">
        <v>0.09375</v>
      </c>
      <c r="J894" s="2" t="inlineStr">
        <is>
          <t>CORTE</t>
        </is>
      </c>
    </row>
    <row r="895" ht="24" customHeight="1">
      <c r="A895" s="2" t="inlineStr">
        <is>
          <t>SECCIONADORA 10</t>
        </is>
      </c>
      <c r="B895" s="1" t="n">
        <v>20014305</v>
      </c>
      <c r="C895" s="1" t="inlineStr">
        <is>
          <t>Produto simples</t>
        </is>
      </c>
      <c r="D895" s="1" t="n">
        <v>20014305</v>
      </c>
      <c r="E895" s="1" t="inlineStr">
        <is>
          <t>(1) TAMPO 1202X802X12 MDP - MESA DAKAR/MIAMI 11</t>
        </is>
      </c>
      <c r="F895" s="2" t="n">
        <v>1</v>
      </c>
      <c r="G895" s="2" t="inlineStr">
        <is>
          <t>peça</t>
        </is>
      </c>
      <c r="H895" s="1" t="n">
        <v>1.1</v>
      </c>
      <c r="I895" s="1" t="n">
        <v>0.09375</v>
      </c>
      <c r="J895" s="2" t="inlineStr">
        <is>
          <t>CORTE</t>
        </is>
      </c>
    </row>
    <row r="896" ht="24" customHeight="1">
      <c r="A896" s="2" t="inlineStr">
        <is>
          <t>SECCIONADORA 10</t>
        </is>
      </c>
      <c r="B896" s="1" t="n">
        <v>20014306</v>
      </c>
      <c r="C896" s="1" t="inlineStr">
        <is>
          <t>Produto simples</t>
        </is>
      </c>
      <c r="D896" s="1" t="n">
        <v>20014306</v>
      </c>
      <c r="E896" s="1" t="inlineStr">
        <is>
          <t>ENGRO MAIOR 1080X60X12 MDP - MESA DAKAR 1,20 1</t>
        </is>
      </c>
      <c r="F896" s="2" t="n">
        <v>1</v>
      </c>
      <c r="G896" s="2" t="inlineStr">
        <is>
          <t>peça</t>
        </is>
      </c>
      <c r="H896" s="1" t="n">
        <v>1.1</v>
      </c>
      <c r="I896" s="1" t="n">
        <v>0.09375</v>
      </c>
      <c r="J896" s="2" t="inlineStr">
        <is>
          <t>CORTE</t>
        </is>
      </c>
    </row>
    <row r="897" ht="24" customHeight="1">
      <c r="A897" s="2" t="inlineStr">
        <is>
          <t>SECCIONADORA 10</t>
        </is>
      </c>
      <c r="B897" s="1" t="n">
        <v>20014307</v>
      </c>
      <c r="C897" s="1" t="inlineStr">
        <is>
          <t>Produto simples</t>
        </is>
      </c>
      <c r="D897" s="1" t="n">
        <v>20014307</v>
      </c>
      <c r="E897" s="1" t="inlineStr">
        <is>
          <t>ENGRO MENOR 802X60X12 MDP - MESA DAKAR 1,20 1</t>
        </is>
      </c>
      <c r="F897" s="2" t="n">
        <v>1</v>
      </c>
      <c r="G897" s="2" t="inlineStr">
        <is>
          <t>peça</t>
        </is>
      </c>
      <c r="H897" s="1" t="n">
        <v>1.1</v>
      </c>
      <c r="I897" s="1" t="n">
        <v>0.09375</v>
      </c>
      <c r="J897" s="2" t="inlineStr">
        <is>
          <t>CORTE</t>
        </is>
      </c>
    </row>
    <row r="898" ht="24" customHeight="1">
      <c r="A898" s="2" t="inlineStr">
        <is>
          <t>SECCIONADORA 10</t>
        </is>
      </c>
      <c r="B898" s="1" t="n">
        <v>20052602</v>
      </c>
      <c r="C898" s="1" t="inlineStr">
        <is>
          <t>Produto simples</t>
        </is>
      </c>
      <c r="D898" s="1" t="n">
        <v>20052602</v>
      </c>
      <c r="E898" s="1" t="inlineStr">
        <is>
          <t>BASE MAIOR 990X124X25 MDF - MESA ATHENAS 1,601</t>
        </is>
      </c>
      <c r="F898" s="2" t="n">
        <v>1</v>
      </c>
      <c r="G898" s="2" t="inlineStr">
        <is>
          <t>peça</t>
        </is>
      </c>
      <c r="H898" s="1" t="n">
        <v>1.1</v>
      </c>
      <c r="I898" s="1" t="n">
        <v>0.09375</v>
      </c>
      <c r="J898" s="2" t="inlineStr">
        <is>
          <t>CORTE</t>
        </is>
      </c>
    </row>
    <row r="899" ht="24" customHeight="1">
      <c r="A899" s="2" t="inlineStr">
        <is>
          <t>SECCIONADORA 10</t>
        </is>
      </c>
      <c r="B899" s="1" t="n">
        <v>20015302</v>
      </c>
      <c r="C899" s="1" t="inlineStr">
        <is>
          <t>Produto simples</t>
        </is>
      </c>
      <c r="D899" s="1" t="n">
        <v>20015302</v>
      </c>
      <c r="E899" s="1" t="inlineStr">
        <is>
          <t>LAT MENOR BASE INTERNA 965X350X15 MDP - DAKA1</t>
        </is>
      </c>
      <c r="F899" s="2" t="n">
        <v>1</v>
      </c>
      <c r="G899" s="2" t="inlineStr">
        <is>
          <t>peça</t>
        </is>
      </c>
      <c r="H899" s="1" t="n">
        <v>1.1</v>
      </c>
      <c r="I899" s="1" t="n">
        <v>0.09375</v>
      </c>
      <c r="J899" s="2" t="inlineStr">
        <is>
          <t>CORTE</t>
        </is>
      </c>
    </row>
    <row r="900" ht="24" customHeight="1">
      <c r="A900" s="2" t="inlineStr">
        <is>
          <t>SECCIONADORA 10</t>
        </is>
      </c>
      <c r="B900" s="1" t="n">
        <v>20015303</v>
      </c>
      <c r="C900" s="1" t="inlineStr">
        <is>
          <t>Produto simples</t>
        </is>
      </c>
      <c r="D900" s="1" t="n">
        <v>20015303</v>
      </c>
      <c r="E900" s="1" t="inlineStr">
        <is>
          <t>LAT MAIOR BASE INTERNA 1113X348X15 MDP -DAKA 1</t>
        </is>
      </c>
      <c r="F900" s="2" t="n">
        <v>1</v>
      </c>
      <c r="G900" s="2" t="inlineStr">
        <is>
          <t>peça</t>
        </is>
      </c>
      <c r="H900" s="1" t="n">
        <v>1.1</v>
      </c>
      <c r="I900" s="1" t="n">
        <v>0.09375</v>
      </c>
      <c r="J900" s="2" t="inlineStr">
        <is>
          <t>CORTE</t>
        </is>
      </c>
    </row>
    <row r="901" ht="24" customHeight="1">
      <c r="A901" s="2" t="inlineStr">
        <is>
          <t>SECCIONADORA 10</t>
        </is>
      </c>
      <c r="B901" s="1" t="n">
        <v>30003922</v>
      </c>
      <c r="C901" s="1" t="inlineStr">
        <is>
          <t>Produto simples</t>
        </is>
      </c>
      <c r="D901" s="1" t="n">
        <v>30003922</v>
      </c>
      <c r="E901" s="1" t="inlineStr">
        <is>
          <t>TRAV MENOR ENCOSTO 260X40X15 MDP - CAD TREN1</t>
        </is>
      </c>
      <c r="F901" s="2" t="n">
        <v>1</v>
      </c>
      <c r="G901" s="2" t="inlineStr">
        <is>
          <t>peça</t>
        </is>
      </c>
      <c r="H901" s="1" t="n">
        <v>1.1</v>
      </c>
      <c r="I901" s="1" t="n">
        <v>0.09375</v>
      </c>
      <c r="J901" s="2" t="inlineStr">
        <is>
          <t>CORTE</t>
        </is>
      </c>
    </row>
    <row r="902" ht="24" customHeight="1">
      <c r="A902" s="2" t="inlineStr">
        <is>
          <t>SECCIONADORA 10</t>
        </is>
      </c>
      <c r="B902" s="1" t="n">
        <v>20017101</v>
      </c>
      <c r="C902" s="1" t="inlineStr">
        <is>
          <t>Produto simples</t>
        </is>
      </c>
      <c r="D902" s="1" t="n">
        <v>20017101</v>
      </c>
      <c r="E902" s="1" t="inlineStr">
        <is>
          <t>LAT INTERNA 776X675X15 MDP - TRENTO 1,36            1</t>
        </is>
      </c>
      <c r="F902" s="2" t="n">
        <v>1</v>
      </c>
      <c r="G902" s="2" t="inlineStr">
        <is>
          <t>peça</t>
        </is>
      </c>
      <c r="H902" s="1" t="n">
        <v>1.1</v>
      </c>
      <c r="I902" s="1" t="n">
        <v>0.09375</v>
      </c>
      <c r="J902" s="2" t="inlineStr">
        <is>
          <t>CORTE</t>
        </is>
      </c>
    </row>
    <row r="903" ht="24" customHeight="1">
      <c r="A903" s="2" t="inlineStr">
        <is>
          <t>SECCIONADORA 10</t>
        </is>
      </c>
      <c r="B903" s="1" t="n">
        <v>30003921</v>
      </c>
      <c r="C903" s="1" t="inlineStr">
        <is>
          <t>Produto simples</t>
        </is>
      </c>
      <c r="D903" s="1" t="n">
        <v>30003921</v>
      </c>
      <c r="E903" s="1" t="inlineStr">
        <is>
          <t>TRAV MAIOR ENCOSTO 330X40X15 MDP - CAD TREN 1</t>
        </is>
      </c>
      <c r="F903" s="2" t="n">
        <v>1</v>
      </c>
      <c r="G903" s="2" t="inlineStr">
        <is>
          <t>peça</t>
        </is>
      </c>
      <c r="H903" s="1" t="n">
        <v>1.1</v>
      </c>
      <c r="I903" s="1" t="n">
        <v>0.09375</v>
      </c>
      <c r="J903" s="2" t="inlineStr">
        <is>
          <t>CORTE</t>
        </is>
      </c>
    </row>
    <row r="904" ht="24" customHeight="1">
      <c r="A904" s="2" t="inlineStr">
        <is>
          <t>SECCIONADORA 10</t>
        </is>
      </c>
      <c r="B904" s="1" t="n">
        <v>200171201</v>
      </c>
      <c r="C904" s="1" t="inlineStr">
        <is>
          <t>Produto simples</t>
        </is>
      </c>
      <c r="D904" s="1" t="n">
        <v>200171201</v>
      </c>
      <c r="E904" s="1" t="inlineStr">
        <is>
          <t>LAT INTERNA 908X776X15 MDP - TRENTO 1,60            1</t>
        </is>
      </c>
      <c r="F904" s="2" t="n">
        <v>1</v>
      </c>
      <c r="G904" s="2" t="inlineStr">
        <is>
          <t>peça</t>
        </is>
      </c>
      <c r="H904" s="1" t="n">
        <v>1.1</v>
      </c>
      <c r="I904" s="1" t="n">
        <v>0.09375</v>
      </c>
      <c r="J904" s="2" t="inlineStr">
        <is>
          <t>CORTE</t>
        </is>
      </c>
    </row>
    <row r="905" ht="24" customHeight="1">
      <c r="A905" s="2" t="inlineStr">
        <is>
          <t>SECCIONADORA 10</t>
        </is>
      </c>
      <c r="B905" s="1" t="n">
        <v>200171301</v>
      </c>
      <c r="C905" s="1" t="inlineStr">
        <is>
          <t>Produto simples</t>
        </is>
      </c>
      <c r="D905" s="1" t="n">
        <v>200171301</v>
      </c>
      <c r="E905" s="1" t="inlineStr">
        <is>
          <t>LAT MAIOR 450X769X15 MDP - TRENTO 0,90                1</t>
        </is>
      </c>
      <c r="F905" s="2" t="n">
        <v>1</v>
      </c>
      <c r="G905" s="2" t="inlineStr">
        <is>
          <t>peça</t>
        </is>
      </c>
      <c r="H905" s="1" t="n">
        <v>1.1</v>
      </c>
      <c r="I905" s="1" t="n">
        <v>0.09375</v>
      </c>
      <c r="J905" s="2" t="inlineStr">
        <is>
          <t>CORTE</t>
        </is>
      </c>
    </row>
    <row r="906" ht="24" customHeight="1">
      <c r="A906" s="2" t="inlineStr">
        <is>
          <t>SECCIONADORA 10</t>
        </is>
      </c>
      <c r="B906" s="1" t="n">
        <v>10050006</v>
      </c>
      <c r="C906" s="1" t="inlineStr">
        <is>
          <t>Produto simples</t>
        </is>
      </c>
      <c r="D906" s="1" t="n">
        <v>10050006</v>
      </c>
      <c r="E906" s="1" t="inlineStr">
        <is>
          <t>BASE CAIXOTE MALAGA - 385X384X15 MDP                 1</t>
        </is>
      </c>
      <c r="F906" s="2" t="n">
        <v>1</v>
      </c>
      <c r="G906" s="2" t="inlineStr">
        <is>
          <t>peça</t>
        </is>
      </c>
      <c r="H906" s="1" t="n">
        <v>1.1</v>
      </c>
      <c r="I906" s="1" t="n">
        <v>0.09375</v>
      </c>
      <c r="J906" s="2" t="inlineStr">
        <is>
          <t>CORTE</t>
        </is>
      </c>
    </row>
    <row r="907" ht="24" customHeight="1">
      <c r="A907" s="2" t="inlineStr">
        <is>
          <t>SECCIONADORA 10</t>
        </is>
      </c>
      <c r="B907" s="1" t="n">
        <v>10050007</v>
      </c>
      <c r="C907" s="1" t="inlineStr">
        <is>
          <t>Produto simples</t>
        </is>
      </c>
      <c r="D907" s="1" t="n">
        <v>10050007</v>
      </c>
      <c r="E907" s="1" t="inlineStr">
        <is>
          <t>BATENTE CAIXOTE MALAGA - 385X384X15 MDF          1</t>
        </is>
      </c>
      <c r="F907" s="2" t="n">
        <v>1</v>
      </c>
      <c r="G907" s="2" t="inlineStr">
        <is>
          <t>peça</t>
        </is>
      </c>
      <c r="H907" s="1" t="n">
        <v>1.1</v>
      </c>
      <c r="I907" s="1" t="n">
        <v>0.09375</v>
      </c>
      <c r="J907" s="2" t="inlineStr">
        <is>
          <t>CORTE</t>
        </is>
      </c>
    </row>
    <row r="908" ht="24" customHeight="1">
      <c r="A908" s="2" t="inlineStr">
        <is>
          <t>SECCIONADORA 10</t>
        </is>
      </c>
      <c r="B908" s="1" t="n">
        <v>10050001</v>
      </c>
      <c r="C908" s="1" t="inlineStr">
        <is>
          <t>Produto simples</t>
        </is>
      </c>
      <c r="D908" s="1" t="n">
        <v>10050001</v>
      </c>
      <c r="E908" s="1" t="inlineStr">
        <is>
          <t>TOPO MOLDURA MALAGA - 452X390X15 MDP              1</t>
        </is>
      </c>
      <c r="F908" s="2" t="n">
        <v>1</v>
      </c>
      <c r="G908" s="2" t="inlineStr">
        <is>
          <t>peça</t>
        </is>
      </c>
      <c r="H908" s="1" t="n">
        <v>1.1</v>
      </c>
      <c r="I908" s="1" t="n">
        <v>0.09375</v>
      </c>
      <c r="J908" s="2" t="inlineStr">
        <is>
          <t>CORTE</t>
        </is>
      </c>
    </row>
    <row r="909" ht="24" customHeight="1">
      <c r="A909" s="2" t="inlineStr">
        <is>
          <t>SECCIONADORA 10</t>
        </is>
      </c>
      <c r="B909" s="1" t="n">
        <v>10050002</v>
      </c>
      <c r="C909" s="1" t="inlineStr">
        <is>
          <t>Produto simples</t>
        </is>
      </c>
      <c r="D909" s="1" t="n">
        <v>10050002</v>
      </c>
      <c r="E909" s="1" t="inlineStr">
        <is>
          <t>LATERAL MOLDURA MALAGA - 550X385X15 MDP        1</t>
        </is>
      </c>
      <c r="F909" s="2" t="n">
        <v>1</v>
      </c>
      <c r="G909" s="2" t="inlineStr">
        <is>
          <t>peça</t>
        </is>
      </c>
      <c r="H909" s="1" t="n">
        <v>1.1</v>
      </c>
      <c r="I909" s="1" t="n">
        <v>0.09375</v>
      </c>
      <c r="J909" s="2" t="inlineStr">
        <is>
          <t>CORTE</t>
        </is>
      </c>
    </row>
    <row r="910" ht="24" customHeight="1">
      <c r="A910" s="2" t="inlineStr">
        <is>
          <t>SECCIONADORA 10</t>
        </is>
      </c>
      <c r="B910" s="1" t="n">
        <v>10050030</v>
      </c>
      <c r="C910" s="1" t="inlineStr">
        <is>
          <t>Produto simples</t>
        </is>
      </c>
      <c r="D910" s="1" t="n">
        <v>10050030</v>
      </c>
      <c r="E910" s="1" t="inlineStr">
        <is>
          <t>EMB. GAB. JERI (632X472X268)                                       1</t>
        </is>
      </c>
      <c r="F910" s="2" t="n">
        <v>1</v>
      </c>
      <c r="G910" s="2" t="inlineStr">
        <is>
          <t>peça</t>
        </is>
      </c>
      <c r="H910" s="1" t="n">
        <v>1.1</v>
      </c>
      <c r="I910" s="1" t="n">
        <v>0.09375</v>
      </c>
      <c r="J910" s="2" t="inlineStr">
        <is>
          <t>CORTE</t>
        </is>
      </c>
    </row>
    <row r="911" ht="24" customHeight="1">
      <c r="A911" s="2" t="inlineStr">
        <is>
          <t>SECCIONADORA 10</t>
        </is>
      </c>
      <c r="B911" s="1" t="n">
        <v>10050004</v>
      </c>
      <c r="C911" s="1" t="inlineStr">
        <is>
          <t>Produto simples</t>
        </is>
      </c>
      <c r="D911" s="1" t="n">
        <v>10050004</v>
      </c>
      <c r="E911" s="1" t="inlineStr">
        <is>
          <t>LATERAL DIREITA CAIXOTE MALAGA - 412X385X15 M1</t>
        </is>
      </c>
      <c r="F911" s="2" t="n">
        <v>1</v>
      </c>
      <c r="G911" s="2" t="inlineStr">
        <is>
          <t>peça</t>
        </is>
      </c>
      <c r="H911" s="1" t="n">
        <v>1.1</v>
      </c>
      <c r="I911" s="1" t="n">
        <v>0.09375</v>
      </c>
      <c r="J911" s="2" t="inlineStr">
        <is>
          <t>CORTE</t>
        </is>
      </c>
    </row>
    <row r="912" ht="24" customHeight="1">
      <c r="A912" s="2" t="inlineStr">
        <is>
          <t>SECCIONADORA 10</t>
        </is>
      </c>
      <c r="B912" s="1" t="n">
        <v>10050005</v>
      </c>
      <c r="C912" s="1" t="inlineStr">
        <is>
          <t>Produto simples</t>
        </is>
      </c>
      <c r="D912" s="1" t="n">
        <v>10050005</v>
      </c>
      <c r="E912" s="1" t="inlineStr">
        <is>
          <t>LATERAL ESQUERDA CAIXOTE MALAGA - 412X385X11</t>
        </is>
      </c>
      <c r="F912" s="2" t="n">
        <v>1</v>
      </c>
      <c r="G912" s="2" t="inlineStr">
        <is>
          <t>peça</t>
        </is>
      </c>
      <c r="H912" s="1" t="n">
        <v>1.1</v>
      </c>
      <c r="I912" s="1" t="n">
        <v>0.09375</v>
      </c>
      <c r="J912" s="2" t="inlineStr">
        <is>
          <t>CORTE</t>
        </is>
      </c>
    </row>
    <row r="913" ht="24" customHeight="1">
      <c r="A913" s="2" t="inlineStr">
        <is>
          <t>SECCIONADORA 10</t>
        </is>
      </c>
      <c r="B913" s="1" t="n">
        <v>10050011</v>
      </c>
      <c r="C913" s="1" t="inlineStr">
        <is>
          <t>Produto simples</t>
        </is>
      </c>
      <c r="D913" s="1" t="n">
        <v>10050011</v>
      </c>
      <c r="E913" s="1" t="inlineStr">
        <is>
          <t>FRENTE GAVETA MALAGA - 408X204X15 MDP             1</t>
        </is>
      </c>
      <c r="F913" s="2" t="n">
        <v>1</v>
      </c>
      <c r="G913" s="2" t="inlineStr">
        <is>
          <t>peça</t>
        </is>
      </c>
      <c r="H913" s="1" t="n">
        <v>1.1</v>
      </c>
      <c r="I913" s="1" t="n">
        <v>0.09375</v>
      </c>
      <c r="J913" s="2" t="inlineStr">
        <is>
          <t>CORTE</t>
        </is>
      </c>
    </row>
    <row r="914" ht="24" customHeight="1">
      <c r="A914" s="2" t="inlineStr">
        <is>
          <t>SECCIONADORA 10</t>
        </is>
      </c>
      <c r="B914" s="1" t="n">
        <v>10050014</v>
      </c>
      <c r="C914" s="1" t="inlineStr">
        <is>
          <t>Produto simples</t>
        </is>
      </c>
      <c r="D914" s="1" t="n">
        <v>10050014</v>
      </c>
      <c r="E914" s="1" t="inlineStr">
        <is>
          <t>TRASEIRA GAVETA MALAGA - 359X170X12 MDP          1</t>
        </is>
      </c>
      <c r="F914" s="2" t="n">
        <v>1</v>
      </c>
      <c r="G914" s="2" t="inlineStr">
        <is>
          <t>peça</t>
        </is>
      </c>
      <c r="H914" s="1" t="n">
        <v>1.1</v>
      </c>
      <c r="I914" s="1" t="n">
        <v>0.09375</v>
      </c>
      <c r="J914" s="2" t="inlineStr">
        <is>
          <t>CORTE</t>
        </is>
      </c>
    </row>
    <row r="915" ht="24" customHeight="1">
      <c r="A915" s="2" t="inlineStr">
        <is>
          <t>SECCIONADORA 10</t>
        </is>
      </c>
      <c r="B915" s="1" t="n">
        <v>10050012</v>
      </c>
      <c r="C915" s="1" t="inlineStr">
        <is>
          <t>Produto simples</t>
        </is>
      </c>
      <c r="D915" s="1" t="n">
        <v>10050012</v>
      </c>
      <c r="E915" s="1" t="inlineStr">
        <is>
          <t>LATERAL DIREITA GAVETA MALAGA - 338X170X12 M  1</t>
        </is>
      </c>
      <c r="F915" s="2" t="n">
        <v>1</v>
      </c>
      <c r="G915" s="2" t="inlineStr">
        <is>
          <t>peça</t>
        </is>
      </c>
      <c r="H915" s="1" t="n">
        <v>1.1</v>
      </c>
      <c r="I915" s="1" t="n">
        <v>0.09375</v>
      </c>
      <c r="J915" s="2" t="inlineStr">
        <is>
          <t>CORTE</t>
        </is>
      </c>
    </row>
    <row r="916" ht="24" customHeight="1">
      <c r="A916" s="2" t="inlineStr">
        <is>
          <t>SECCIONADORA 10</t>
        </is>
      </c>
      <c r="B916" s="1" t="n">
        <v>10050013</v>
      </c>
      <c r="C916" s="1" t="inlineStr">
        <is>
          <t>Produto simples</t>
        </is>
      </c>
      <c r="D916" s="1" t="n">
        <v>10050013</v>
      </c>
      <c r="E916" s="1" t="inlineStr">
        <is>
          <t>LATERAL ESQUERDA GAVETA MALAGA - 338X170X1  1</t>
        </is>
      </c>
      <c r="F916" s="2" t="n">
        <v>1</v>
      </c>
      <c r="G916" s="2" t="inlineStr">
        <is>
          <t>peça</t>
        </is>
      </c>
      <c r="H916" s="1" t="n">
        <v>1.1</v>
      </c>
      <c r="I916" s="1" t="n">
        <v>0.09375</v>
      </c>
      <c r="J916" s="2" t="inlineStr">
        <is>
          <t>CORTE</t>
        </is>
      </c>
    </row>
    <row r="917" ht="24" customHeight="1">
      <c r="A917" s="2" t="inlineStr">
        <is>
          <t>SECCIONADORA 10</t>
        </is>
      </c>
      <c r="B917" s="1" t="n">
        <v>200250103</v>
      </c>
      <c r="C917" s="1" t="inlineStr">
        <is>
          <t>Produto simples</t>
        </is>
      </c>
      <c r="D917" s="1" t="n">
        <v>200250103</v>
      </c>
      <c r="E917" s="1" t="inlineStr">
        <is>
          <t>TRAVESSA 570X70X15 MDF MESA MONTEVIDEU - BR1</t>
        </is>
      </c>
      <c r="F917" s="2" t="n">
        <v>1</v>
      </c>
      <c r="G917" s="2" t="inlineStr">
        <is>
          <t>peça</t>
        </is>
      </c>
      <c r="H917" s="1" t="n">
        <v>1.1</v>
      </c>
      <c r="I917" s="1" t="n">
        <v>0.09375</v>
      </c>
      <c r="J917" s="2" t="inlineStr">
        <is>
          <t>CORTE</t>
        </is>
      </c>
    </row>
    <row r="918" ht="24" customHeight="1">
      <c r="A918" s="2" t="inlineStr">
        <is>
          <t>SECCIONADORA 10</t>
        </is>
      </c>
      <c r="B918" s="1" t="n">
        <v>200250101</v>
      </c>
      <c r="C918" s="1" t="inlineStr">
        <is>
          <t>Produto simples</t>
        </is>
      </c>
      <c r="D918" s="1" t="n">
        <v>200250101</v>
      </c>
      <c r="E918" s="1" t="inlineStr">
        <is>
          <t>LATERAL 770X480X15 MDF MESA MONTEVIDEU          1</t>
        </is>
      </c>
      <c r="F918" s="2" t="n">
        <v>1</v>
      </c>
      <c r="G918" s="2" t="inlineStr">
        <is>
          <t>peça</t>
        </is>
      </c>
      <c r="H918" s="1" t="n">
        <v>1.1</v>
      </c>
      <c r="I918" s="1" t="n">
        <v>0.09375</v>
      </c>
      <c r="J918" s="2" t="inlineStr">
        <is>
          <t>CORTE</t>
        </is>
      </c>
    </row>
    <row r="919" ht="24" customHeight="1">
      <c r="A919" s="2" t="inlineStr">
        <is>
          <t>SECCIONADORA 10</t>
        </is>
      </c>
      <c r="B919" s="1" t="n">
        <v>20019601</v>
      </c>
      <c r="C919" s="1" t="inlineStr">
        <is>
          <t>Produto simples</t>
        </is>
      </c>
      <c r="D919" s="1" t="n">
        <v>20019601</v>
      </c>
      <c r="E919" s="1" t="inlineStr">
        <is>
          <t>(2-5) LATERAL 751X546X12 MDF - MESA SANTIAGO 1 1</t>
        </is>
      </c>
      <c r="F919" s="2" t="n">
        <v>1</v>
      </c>
      <c r="G919" s="2" t="inlineStr">
        <is>
          <t>peça</t>
        </is>
      </c>
      <c r="H919" s="1" t="n">
        <v>1.1</v>
      </c>
      <c r="I919" s="1" t="n">
        <v>0.09375</v>
      </c>
      <c r="J919" s="2" t="inlineStr">
        <is>
          <t>CORTE</t>
        </is>
      </c>
    </row>
    <row r="920" ht="24" customHeight="1">
      <c r="A920" s="2" t="inlineStr">
        <is>
          <t>SECCIONADORA 10</t>
        </is>
      </c>
      <c r="B920" s="1" t="n">
        <v>20019603</v>
      </c>
      <c r="C920" s="1" t="inlineStr">
        <is>
          <t>Produto simples</t>
        </is>
      </c>
      <c r="D920" s="1" t="n">
        <v>20019603</v>
      </c>
      <c r="E920" s="1" t="inlineStr">
        <is>
          <t>(3) BASE 572X572X12 MDF - MESA SANTIAGO 1,36      1</t>
        </is>
      </c>
      <c r="F920" s="2" t="n">
        <v>1</v>
      </c>
      <c r="G920" s="2" t="inlineStr">
        <is>
          <t>peça</t>
        </is>
      </c>
      <c r="H920" s="1" t="n">
        <v>1.1</v>
      </c>
      <c r="I920" s="1" t="n">
        <v>0.09375</v>
      </c>
      <c r="J920" s="2" t="inlineStr">
        <is>
          <t>CORTE</t>
        </is>
      </c>
    </row>
    <row r="921" ht="24" customHeight="1">
      <c r="A921" s="2" t="inlineStr">
        <is>
          <t>SECCIONADORA 10</t>
        </is>
      </c>
      <c r="B921" s="1" t="n">
        <v>20019604</v>
      </c>
      <c r="C921" s="1" t="inlineStr">
        <is>
          <t>Produto simples</t>
        </is>
      </c>
      <c r="D921" s="1" t="n">
        <v>20019604</v>
      </c>
      <c r="E921" s="1" t="inlineStr">
        <is>
          <t>CONTRATAMPO 540X515X15 MDF - MESA SANTIAGO 1</t>
        </is>
      </c>
      <c r="F921" s="2" t="n">
        <v>1</v>
      </c>
      <c r="G921" s="2" t="inlineStr">
        <is>
          <t>peça</t>
        </is>
      </c>
      <c r="H921" s="1" t="n">
        <v>1.1</v>
      </c>
      <c r="I921" s="1" t="n">
        <v>0.09375</v>
      </c>
      <c r="J921" s="2" t="inlineStr">
        <is>
          <t>CORTE</t>
        </is>
      </c>
    </row>
    <row r="922" ht="24" customHeight="1">
      <c r="A922" s="2" t="inlineStr">
        <is>
          <t>SECCIONADORA 10</t>
        </is>
      </c>
      <c r="B922" s="1" t="n">
        <v>20019602</v>
      </c>
      <c r="C922" s="1" t="inlineStr">
        <is>
          <t>Produto simples</t>
        </is>
      </c>
      <c r="D922" s="1" t="n">
        <v>20019602</v>
      </c>
      <c r="E922" s="1" t="inlineStr">
        <is>
          <t>FUNDO RIPADO 751X546X12 MDF - MESA SANTIAGO 1</t>
        </is>
      </c>
      <c r="F922" s="2" t="n">
        <v>1</v>
      </c>
      <c r="G922" s="2" t="inlineStr">
        <is>
          <t>peça</t>
        </is>
      </c>
      <c r="H922" s="1" t="n">
        <v>1.1</v>
      </c>
      <c r="I922" s="1" t="n">
        <v>0.09375</v>
      </c>
      <c r="J922" s="2" t="inlineStr">
        <is>
          <t>CORTE</t>
        </is>
      </c>
    </row>
    <row r="923" ht="24" customHeight="1">
      <c r="A923" s="2" t="inlineStr">
        <is>
          <t>SECCIONADORA 10</t>
        </is>
      </c>
      <c r="B923" s="1" t="n">
        <v>20019005</v>
      </c>
      <c r="C923" s="1" t="inlineStr">
        <is>
          <t>Produto simples</t>
        </is>
      </c>
      <c r="D923" s="1" t="n">
        <v>20019005</v>
      </c>
      <c r="E923" s="1" t="inlineStr">
        <is>
          <t>RIPA 751X70X12 MDF - MESA SANTIAGO                      1</t>
        </is>
      </c>
      <c r="F923" s="2" t="n">
        <v>1</v>
      </c>
      <c r="G923" s="2" t="inlineStr">
        <is>
          <t>peça</t>
        </is>
      </c>
      <c r="H923" s="1" t="n">
        <v>1.1</v>
      </c>
      <c r="I923" s="1" t="n">
        <v>0.09375</v>
      </c>
      <c r="J923" s="2" t="inlineStr">
        <is>
          <t>CORTE</t>
        </is>
      </c>
    </row>
    <row r="924" ht="24" customHeight="1">
      <c r="A924" s="2" t="inlineStr">
        <is>
          <t>SECCIONADORA 10</t>
        </is>
      </c>
      <c r="B924" s="1" t="n">
        <v>20017010</v>
      </c>
      <c r="C924" s="1" t="inlineStr">
        <is>
          <t>Produto simples</t>
        </is>
      </c>
      <c r="D924" s="1" t="n">
        <v>20017010</v>
      </c>
      <c r="E924" s="1" t="inlineStr">
        <is>
          <t>TAMPO 902X902X15 MDP - MESA TRENTO 0,90            1</t>
        </is>
      </c>
      <c r="F924" s="2" t="n">
        <v>1</v>
      </c>
      <c r="G924" s="2" t="inlineStr">
        <is>
          <t>peça</t>
        </is>
      </c>
      <c r="H924" s="1" t="n">
        <v>1.1</v>
      </c>
      <c r="I924" s="1" t="n">
        <v>0.09375</v>
      </c>
      <c r="J924" s="2" t="inlineStr">
        <is>
          <t>CORTE</t>
        </is>
      </c>
    </row>
    <row r="925" ht="24" customHeight="1">
      <c r="A925" s="2" t="inlineStr">
        <is>
          <t>SECCIONADORA 10</t>
        </is>
      </c>
      <c r="B925" s="1" t="n">
        <v>20017110</v>
      </c>
      <c r="C925" s="1" t="inlineStr">
        <is>
          <t>Produto simples</t>
        </is>
      </c>
      <c r="D925" s="1" t="n">
        <v>20017110</v>
      </c>
      <c r="E925" s="1" t="inlineStr">
        <is>
          <t>TAMPO 1368X802X15 MDP - MESA TRENTO 1,36          1</t>
        </is>
      </c>
      <c r="F925" s="2" t="n">
        <v>1</v>
      </c>
      <c r="G925" s="2" t="inlineStr">
        <is>
          <t>peça</t>
        </is>
      </c>
      <c r="H925" s="1" t="n">
        <v>1.1</v>
      </c>
      <c r="I925" s="1" t="n">
        <v>0.09375</v>
      </c>
      <c r="J925" s="2" t="inlineStr">
        <is>
          <t>CORTE</t>
        </is>
      </c>
    </row>
    <row r="926" ht="24" customHeight="1">
      <c r="A926" s="2" t="inlineStr">
        <is>
          <t>SECCIONADORA 10</t>
        </is>
      </c>
      <c r="B926" s="1" t="n">
        <v>20017210</v>
      </c>
      <c r="C926" s="1" t="inlineStr">
        <is>
          <t>Produto simples</t>
        </is>
      </c>
      <c r="D926" s="1" t="n">
        <v>20017210</v>
      </c>
      <c r="E926" s="1" t="inlineStr">
        <is>
          <t>TAMPO 1602X802X15 MDP - MESA TRENTO 1,60          1</t>
        </is>
      </c>
      <c r="F926" s="2" t="n">
        <v>1</v>
      </c>
      <c r="G926" s="2" t="inlineStr">
        <is>
          <t>peça</t>
        </is>
      </c>
      <c r="H926" s="1" t="n">
        <v>1.1</v>
      </c>
      <c r="I926" s="1" t="n">
        <v>0.09375</v>
      </c>
      <c r="J926" s="2" t="inlineStr">
        <is>
          <t>CORTE</t>
        </is>
      </c>
    </row>
    <row r="927" ht="24" customHeight="1">
      <c r="A927" s="2" t="inlineStr">
        <is>
          <t>SECCIONADORA 10</t>
        </is>
      </c>
      <c r="B927" s="1" t="n">
        <v>91414010</v>
      </c>
      <c r="C927" s="1" t="inlineStr">
        <is>
          <t>Produto simples</t>
        </is>
      </c>
      <c r="D927" s="1" t="n">
        <v>91414010</v>
      </c>
      <c r="E927" s="1" t="inlineStr">
        <is>
          <t>PAINEL TRASEIRO MALAGA - 1200X605X15 MDF         1</t>
        </is>
      </c>
      <c r="F927" s="2" t="n">
        <v>1</v>
      </c>
      <c r="G927" s="2" t="inlineStr">
        <is>
          <t>peça</t>
        </is>
      </c>
      <c r="H927" s="1" t="n">
        <v>1.1</v>
      </c>
      <c r="I927" s="1" t="n">
        <v>0.09375</v>
      </c>
      <c r="J927" s="2" t="inlineStr">
        <is>
          <t>CORTE</t>
        </is>
      </c>
    </row>
    <row r="928" ht="24" customHeight="1">
      <c r="A928" s="2" t="inlineStr">
        <is>
          <t>SECCIONADORA 10</t>
        </is>
      </c>
      <c r="B928" s="1" t="n">
        <v>10050510</v>
      </c>
      <c r="C928" s="1" t="inlineStr">
        <is>
          <t>Produto simples</t>
        </is>
      </c>
      <c r="D928" s="1" t="n">
        <v>10050510</v>
      </c>
      <c r="E928" s="1" t="inlineStr">
        <is>
          <t>TAMPO BAU MALAGA 900X450X15 MDF (GRAUNA)      1</t>
        </is>
      </c>
      <c r="F928" s="2" t="n">
        <v>1</v>
      </c>
      <c r="G928" s="2" t="inlineStr">
        <is>
          <t>peça</t>
        </is>
      </c>
      <c r="H928" s="1" t="n">
        <v>1.1</v>
      </c>
      <c r="I928" s="1" t="n">
        <v>0.09375</v>
      </c>
      <c r="J928" s="2" t="inlineStr">
        <is>
          <t>CORTE</t>
        </is>
      </c>
    </row>
    <row r="929" ht="24" customHeight="1">
      <c r="A929" s="2" t="inlineStr">
        <is>
          <t>SECCIONADORA 10</t>
        </is>
      </c>
      <c r="B929" s="1" t="n">
        <v>10050501</v>
      </c>
      <c r="C929" s="1" t="inlineStr">
        <is>
          <t>Produto simples</t>
        </is>
      </c>
      <c r="D929" s="1" t="n">
        <v>10050501</v>
      </c>
      <c r="E929" s="1" t="inlineStr">
        <is>
          <t>FUNDO BAU MALAGA 900X420X15 MDF                         1</t>
        </is>
      </c>
      <c r="F929" s="2" t="n">
        <v>1</v>
      </c>
      <c r="G929" s="2" t="inlineStr">
        <is>
          <t>peça</t>
        </is>
      </c>
      <c r="H929" s="1" t="n">
        <v>1.1</v>
      </c>
      <c r="I929" s="1" t="n">
        <v>0.09375</v>
      </c>
      <c r="J929" s="2" t="inlineStr">
        <is>
          <t>CORTE</t>
        </is>
      </c>
    </row>
    <row r="930" ht="24" customHeight="1">
      <c r="A930" s="2" t="inlineStr">
        <is>
          <t>SECCIONADORA 10</t>
        </is>
      </c>
      <c r="B930" s="1" t="n">
        <v>10050503</v>
      </c>
      <c r="C930" s="1" t="inlineStr">
        <is>
          <t>Produto simples</t>
        </is>
      </c>
      <c r="D930" s="1" t="n">
        <v>10050503</v>
      </c>
      <c r="E930" s="1" t="inlineStr">
        <is>
          <t>LATERAL MAIOR BAU MALAGA 900X265X15 MDF         1</t>
        </is>
      </c>
      <c r="F930" s="2" t="n">
        <v>1</v>
      </c>
      <c r="G930" s="2" t="inlineStr">
        <is>
          <t>peça</t>
        </is>
      </c>
      <c r="H930" s="1" t="n">
        <v>1.1</v>
      </c>
      <c r="I930" s="1" t="n">
        <v>0.09375</v>
      </c>
      <c r="J930" s="2" t="inlineStr">
        <is>
          <t>CORTE</t>
        </is>
      </c>
    </row>
    <row r="931" ht="24" customHeight="1">
      <c r="A931" s="2" t="inlineStr">
        <is>
          <t>SECCIONADORA 10</t>
        </is>
      </c>
      <c r="B931" s="1" t="n">
        <v>10050504</v>
      </c>
      <c r="C931" s="1" t="inlineStr">
        <is>
          <t>Produto simples</t>
        </is>
      </c>
      <c r="D931" s="1" t="n">
        <v>10050504</v>
      </c>
      <c r="E931" s="1" t="inlineStr">
        <is>
          <t>LATERAL MENOR BAU MALAGA 420X250X15 MDF       1</t>
        </is>
      </c>
      <c r="F931" s="2" t="n">
        <v>1</v>
      </c>
      <c r="G931" s="2" t="inlineStr">
        <is>
          <t>peça</t>
        </is>
      </c>
      <c r="H931" s="1" t="n">
        <v>1.1</v>
      </c>
      <c r="I931" s="1" t="n">
        <v>0.09375</v>
      </c>
      <c r="J931" s="2" t="inlineStr">
        <is>
          <t>CORTE</t>
        </is>
      </c>
    </row>
    <row r="932" ht="24" customHeight="1">
      <c r="A932" s="2" t="inlineStr">
        <is>
          <t>SECCIONADORA 10</t>
        </is>
      </c>
      <c r="B932" s="1" t="n">
        <v>10050507</v>
      </c>
      <c r="C932" s="1" t="inlineStr">
        <is>
          <t>Produto simples</t>
        </is>
      </c>
      <c r="D932" s="1" t="n">
        <v>10050507</v>
      </c>
      <c r="E932" s="1" t="inlineStr">
        <is>
          <t>PES BAU MALAGA 360X120X25 MDF                              1</t>
        </is>
      </c>
      <c r="F932" s="2" t="n">
        <v>1</v>
      </c>
      <c r="G932" s="2" t="inlineStr">
        <is>
          <t>peça</t>
        </is>
      </c>
      <c r="H932" s="1" t="n">
        <v>1.1</v>
      </c>
      <c r="I932" s="1" t="n">
        <v>0.09375</v>
      </c>
      <c r="J932" s="2" t="inlineStr">
        <is>
          <t>CORTE</t>
        </is>
      </c>
    </row>
    <row r="933" ht="24" customHeight="1">
      <c r="A933" s="2" t="inlineStr">
        <is>
          <t>SECCIONADORA 10</t>
        </is>
      </c>
      <c r="B933" s="1" t="n">
        <v>20019002</v>
      </c>
      <c r="C933" s="1" t="inlineStr">
        <is>
          <t>Produto simples</t>
        </is>
      </c>
      <c r="D933" s="1" t="n">
        <v>20019002</v>
      </c>
      <c r="E933" s="1" t="inlineStr">
        <is>
          <t>FUNDO RIPADO 751X446X12 MDF - MESA SANTIAGO 1</t>
        </is>
      </c>
      <c r="F933" s="2" t="n">
        <v>1</v>
      </c>
      <c r="G933" s="2" t="inlineStr">
        <is>
          <t>peça</t>
        </is>
      </c>
      <c r="H933" s="1" t="n">
        <v>1.1</v>
      </c>
      <c r="I933" s="1" t="n">
        <v>0.09375</v>
      </c>
      <c r="J933" s="2" t="inlineStr">
        <is>
          <t>CORTE</t>
        </is>
      </c>
    </row>
    <row r="934" ht="24" customHeight="1">
      <c r="A934" s="2" t="inlineStr">
        <is>
          <t>SECCIONADORA 10</t>
        </is>
      </c>
      <c r="B934" s="1" t="n">
        <v>20019001</v>
      </c>
      <c r="C934" s="1" t="inlineStr">
        <is>
          <t>Produto simples</t>
        </is>
      </c>
      <c r="D934" s="1" t="n">
        <v>20019001</v>
      </c>
      <c r="E934" s="1" t="inlineStr">
        <is>
          <t>(2-4) LATERAL 751X124X12 MDF - MESA SANTIAGO    1</t>
        </is>
      </c>
      <c r="F934" s="2" t="n">
        <v>1</v>
      </c>
      <c r="G934" s="2" t="inlineStr">
        <is>
          <t>peça</t>
        </is>
      </c>
      <c r="H934" s="1" t="n">
        <v>1.1</v>
      </c>
      <c r="I934" s="1" t="n">
        <v>0.09375</v>
      </c>
      <c r="J934" s="2" t="inlineStr">
        <is>
          <t>CORTE</t>
        </is>
      </c>
    </row>
    <row r="935" ht="24" customHeight="1">
      <c r="A935" s="2" t="inlineStr">
        <is>
          <t>SECCIONADORA 10</t>
        </is>
      </c>
      <c r="B935" s="1" t="n">
        <v>20019003</v>
      </c>
      <c r="C935" s="1" t="inlineStr">
        <is>
          <t>Produto simples</t>
        </is>
      </c>
      <c r="D935" s="1" t="n">
        <v>20019003</v>
      </c>
      <c r="E935" s="1" t="inlineStr">
        <is>
          <t>(5) BASE 474X152X12 MDF - MESA SANTIAGO              1</t>
        </is>
      </c>
      <c r="F935" s="2" t="n">
        <v>1</v>
      </c>
      <c r="G935" s="2" t="inlineStr">
        <is>
          <t>peça</t>
        </is>
      </c>
      <c r="H935" s="1" t="n">
        <v>1.1</v>
      </c>
      <c r="I935" s="1" t="n">
        <v>0.09375</v>
      </c>
      <c r="J935" s="2" t="inlineStr">
        <is>
          <t>CORTE</t>
        </is>
      </c>
    </row>
    <row r="936" ht="24" customHeight="1">
      <c r="A936" s="2" t="inlineStr">
        <is>
          <t>SECCIONADORA 10</t>
        </is>
      </c>
      <c r="B936" s="1" t="n">
        <v>20019004</v>
      </c>
      <c r="C936" s="1" t="inlineStr">
        <is>
          <t>Produto simples</t>
        </is>
      </c>
      <c r="D936" s="1" t="n">
        <v>20019004</v>
      </c>
      <c r="E936" s="1" t="inlineStr">
        <is>
          <t>(3) CONTRATAMPO 540X218X12 MDF - MESA SANTIA 1</t>
        </is>
      </c>
      <c r="F936" s="2" t="n">
        <v>1</v>
      </c>
      <c r="G936" s="2" t="inlineStr">
        <is>
          <t>peça</t>
        </is>
      </c>
      <c r="H936" s="1" t="n">
        <v>1.1</v>
      </c>
      <c r="I936" s="1" t="n">
        <v>0.09375</v>
      </c>
      <c r="J936" s="2" t="inlineStr">
        <is>
          <t>CORTE</t>
        </is>
      </c>
    </row>
    <row r="937" ht="24" customHeight="1">
      <c r="A937" s="2" t="inlineStr">
        <is>
          <t>SECCIONADORA 10</t>
        </is>
      </c>
      <c r="B937" s="1" t="n">
        <v>10050003</v>
      </c>
      <c r="C937" s="1" t="inlineStr">
        <is>
          <t>Produto simples</t>
        </is>
      </c>
      <c r="D937" s="1" t="n">
        <v>10050003</v>
      </c>
      <c r="E937" s="1" t="inlineStr">
        <is>
          <t>TOPO CAIXOTE MALAGA - 414X387X15 MDP                1</t>
        </is>
      </c>
      <c r="F937" s="2" t="n">
        <v>1</v>
      </c>
      <c r="G937" s="2" t="inlineStr">
        <is>
          <t>peça</t>
        </is>
      </c>
      <c r="H937" s="1" t="n">
        <v>1.1</v>
      </c>
      <c r="I937" s="1" t="n">
        <v>0.09375</v>
      </c>
      <c r="J937" s="2" t="inlineStr">
        <is>
          <t>CORTE</t>
        </is>
      </c>
    </row>
    <row r="938" ht="24" customHeight="1">
      <c r="A938" s="2" t="inlineStr">
        <is>
          <t>SECCIONADORA 10</t>
        </is>
      </c>
      <c r="B938" s="1" t="n">
        <v>914140910</v>
      </c>
      <c r="C938" s="1" t="inlineStr">
        <is>
          <t>Produto simples</t>
        </is>
      </c>
      <c r="D938" s="1" t="n">
        <v>914140910</v>
      </c>
      <c r="E938" s="1" t="inlineStr">
        <is>
          <t>(2) PAINEL TRASEIRO MALAGA - 1200X605X15 MDP    1</t>
        </is>
      </c>
      <c r="F938" s="2" t="n">
        <v>1</v>
      </c>
      <c r="G938" s="2" t="inlineStr">
        <is>
          <t>peça</t>
        </is>
      </c>
      <c r="H938" s="1" t="n">
        <v>1.1</v>
      </c>
      <c r="I938" s="1" t="n">
        <v>0.09375</v>
      </c>
      <c r="J938" s="2" t="inlineStr">
        <is>
          <t>CORTE</t>
        </is>
      </c>
    </row>
    <row r="939" ht="24" customHeight="1">
      <c r="A939" s="2" t="inlineStr">
        <is>
          <t>SECCIONADORA 10</t>
        </is>
      </c>
      <c r="B939" s="1" t="n">
        <v>20057405</v>
      </c>
      <c r="C939" s="1" t="inlineStr">
        <is>
          <t>Produto simples</t>
        </is>
      </c>
      <c r="D939" s="1" t="n">
        <v>20057405</v>
      </c>
      <c r="E939" s="1" t="inlineStr">
        <is>
          <t>TRAVESSA MAIOR 1130X80X25 MDF-TOPAZIO 1,36 A 1</t>
        </is>
      </c>
      <c r="F939" s="2" t="n">
        <v>1</v>
      </c>
      <c r="G939" s="2" t="inlineStr">
        <is>
          <t>peça</t>
        </is>
      </c>
      <c r="H939" s="1" t="n">
        <v>1.1</v>
      </c>
      <c r="I939" s="1" t="n">
        <v>0.09375</v>
      </c>
      <c r="J939" s="2" t="inlineStr">
        <is>
          <t>CORTE</t>
        </is>
      </c>
    </row>
    <row r="940" ht="24" customHeight="1">
      <c r="A940" s="2" t="inlineStr">
        <is>
          <t>SECCIONADORA 10</t>
        </is>
      </c>
      <c r="B940" s="1" t="n">
        <v>20057607</v>
      </c>
      <c r="C940" s="1" t="inlineStr">
        <is>
          <t>Produto simples</t>
        </is>
      </c>
      <c r="D940" s="1" t="n">
        <v>20057607</v>
      </c>
      <c r="E940" s="1" t="inlineStr">
        <is>
          <t>TRAVESSA MAIOR 1365X80X25 MDF-TOPAZIO 1,80 A 1</t>
        </is>
      </c>
      <c r="F940" s="2" t="n">
        <v>1</v>
      </c>
      <c r="G940" s="2" t="inlineStr">
        <is>
          <t>peça</t>
        </is>
      </c>
      <c r="H940" s="1" t="n">
        <v>1.1</v>
      </c>
      <c r="I940" s="1" t="n">
        <v>0.09375</v>
      </c>
      <c r="J940" s="2" t="inlineStr">
        <is>
          <t>CORTE</t>
        </is>
      </c>
    </row>
    <row r="941" ht="24" customHeight="1">
      <c r="A941" s="2" t="inlineStr">
        <is>
          <t>SECCIONADORA 10</t>
        </is>
      </c>
      <c r="B941" s="1" t="n">
        <v>20052603</v>
      </c>
      <c r="C941" s="1" t="inlineStr">
        <is>
          <t>Produto simples</t>
        </is>
      </c>
      <c r="D941" s="1" t="n">
        <v>20052603</v>
      </c>
      <c r="E941" s="1" t="inlineStr">
        <is>
          <t>APOIO TAMPO 990X440X12 MDP -MESA ATHENAS 1,61</t>
        </is>
      </c>
      <c r="F941" s="2" t="n">
        <v>1</v>
      </c>
      <c r="G941" s="2" t="inlineStr">
        <is>
          <t>peça</t>
        </is>
      </c>
      <c r="H941" s="1" t="n">
        <v>1.1</v>
      </c>
      <c r="I941" s="1" t="n">
        <v>0.09375</v>
      </c>
      <c r="J941" s="2" t="inlineStr">
        <is>
          <t>CORTE</t>
        </is>
      </c>
    </row>
    <row r="942" ht="24" customHeight="1">
      <c r="A942" s="2" t="inlineStr">
        <is>
          <t>SECCIONADORA 10</t>
        </is>
      </c>
      <c r="B942" s="1" t="n">
        <v>30005104</v>
      </c>
      <c r="C942" s="1" t="inlineStr">
        <is>
          <t>Produto simples</t>
        </is>
      </c>
      <c r="D942" s="1" t="n">
        <v>30005104</v>
      </c>
      <c r="E942" s="1" t="inlineStr">
        <is>
          <t>ASSENTO 440X440X15 MDP - CADEIRA AMETISTA MA1</t>
        </is>
      </c>
      <c r="F942" s="2" t="n">
        <v>1</v>
      </c>
      <c r="G942" s="2" t="inlineStr">
        <is>
          <t>peça</t>
        </is>
      </c>
      <c r="H942" s="1" t="n">
        <v>1.1</v>
      </c>
      <c r="I942" s="1" t="n">
        <v>0.09375</v>
      </c>
      <c r="J942" s="2" t="inlineStr">
        <is>
          <t>CORTE</t>
        </is>
      </c>
    </row>
    <row r="943" ht="24" customHeight="1">
      <c r="A943" s="2" t="inlineStr">
        <is>
          <t>SECCIONADORA 10</t>
        </is>
      </c>
      <c r="B943" s="1" t="n">
        <v>200250106</v>
      </c>
      <c r="C943" s="1" t="inlineStr">
        <is>
          <t>Produto simples</t>
        </is>
      </c>
      <c r="D943" s="1" t="n">
        <v>200250106</v>
      </c>
      <c r="E943" s="1" t="inlineStr">
        <is>
          <t>TRAVESSA 560X70X15 MDF MESA MONTEVIDEU - CI  1</t>
        </is>
      </c>
      <c r="F943" s="2" t="n">
        <v>1</v>
      </c>
      <c r="G943" s="2" t="inlineStr">
        <is>
          <t>peça</t>
        </is>
      </c>
      <c r="H943" s="1" t="n">
        <v>1.1</v>
      </c>
      <c r="I943" s="1" t="n">
        <v>0.09375</v>
      </c>
      <c r="J943" s="2" t="inlineStr">
        <is>
          <t>CORTE</t>
        </is>
      </c>
    </row>
    <row r="944" ht="24" customHeight="1">
      <c r="A944" s="2" t="inlineStr">
        <is>
          <t>SECCIONADORA 10</t>
        </is>
      </c>
      <c r="B944" s="1" t="n">
        <v>30008505</v>
      </c>
      <c r="C944" s="1" t="inlineStr">
        <is>
          <t>Produto simples</t>
        </is>
      </c>
      <c r="D944" s="1" t="n">
        <v>30008505</v>
      </c>
      <c r="E944" s="1" t="inlineStr">
        <is>
          <t>TRAV DE APOIO 340X35X15 MDF - CAD PRATA            1</t>
        </is>
      </c>
      <c r="F944" s="2" t="n">
        <v>1</v>
      </c>
      <c r="G944" s="2" t="inlineStr">
        <is>
          <t>peça</t>
        </is>
      </c>
      <c r="H944" s="1" t="n">
        <v>1.1</v>
      </c>
      <c r="I944" s="1" t="n">
        <v>0.09375</v>
      </c>
      <c r="J944" s="2" t="inlineStr">
        <is>
          <t>CORTE</t>
        </is>
      </c>
    </row>
    <row r="945" ht="24" customHeight="1">
      <c r="A945" s="2" t="inlineStr">
        <is>
          <t>SECCIONADORA 10</t>
        </is>
      </c>
      <c r="B945" s="1" t="n">
        <v>30008508</v>
      </c>
      <c r="C945" s="1" t="inlineStr">
        <is>
          <t>Produto simples</t>
        </is>
      </c>
      <c r="D945" s="1" t="n">
        <v>30008508</v>
      </c>
      <c r="E945" s="1" t="inlineStr">
        <is>
          <t>TRAV ENCOSTO 404X60X15 MDP - CAD PRATA           1</t>
        </is>
      </c>
      <c r="F945" s="2" t="n">
        <v>1</v>
      </c>
      <c r="G945" s="2" t="inlineStr">
        <is>
          <t>peça</t>
        </is>
      </c>
      <c r="H945" s="1" t="n">
        <v>1.1</v>
      </c>
      <c r="I945" s="1" t="n">
        <v>0.09375</v>
      </c>
      <c r="J945" s="2" t="inlineStr">
        <is>
          <t>CORTE</t>
        </is>
      </c>
    </row>
    <row r="946" ht="24" customHeight="1">
      <c r="A946" s="2" t="inlineStr">
        <is>
          <t>SECCIONADORA 10</t>
        </is>
      </c>
      <c r="B946" s="1" t="n">
        <v>30008509</v>
      </c>
      <c r="C946" s="1" t="inlineStr">
        <is>
          <t>Produto simples</t>
        </is>
      </c>
      <c r="D946" s="1" t="n">
        <v>30008509</v>
      </c>
      <c r="E946" s="1" t="inlineStr">
        <is>
          <t>TRAV ESPALDAR 440X35(911)X15 MDP(23PCS)TOPAZ1</t>
        </is>
      </c>
      <c r="F946" s="2" t="n">
        <v>1</v>
      </c>
      <c r="G946" s="2" t="inlineStr">
        <is>
          <t>peça</t>
        </is>
      </c>
      <c r="H946" s="1" t="n">
        <v>1.1</v>
      </c>
      <c r="I946" s="1" t="n">
        <v>0.09375</v>
      </c>
      <c r="J946" s="2" t="inlineStr">
        <is>
          <t>CORTE</t>
        </is>
      </c>
    </row>
    <row r="947" ht="24" customHeight="1">
      <c r="A947" s="2" t="inlineStr">
        <is>
          <t>SECCIONADORA 10</t>
        </is>
      </c>
      <c r="B947" s="1" t="n">
        <v>20024601</v>
      </c>
      <c r="C947" s="1" t="inlineStr">
        <is>
          <t>Produto simples</t>
        </is>
      </c>
      <c r="D947" s="1" t="n">
        <v>20024601</v>
      </c>
      <c r="E947" s="1" t="inlineStr">
        <is>
          <t>LATERAL 751X572X12 MDF - MESA TELINHA 1,36        1</t>
        </is>
      </c>
      <c r="F947" s="2" t="n">
        <v>1</v>
      </c>
      <c r="G947" s="2" t="inlineStr">
        <is>
          <t>peça</t>
        </is>
      </c>
      <c r="H947" s="1" t="n">
        <v>1.1</v>
      </c>
      <c r="I947" s="1" t="n">
        <v>0.09375</v>
      </c>
      <c r="J947" s="2" t="inlineStr">
        <is>
          <t>CORTE</t>
        </is>
      </c>
    </row>
    <row r="948" ht="24" customHeight="1">
      <c r="A948" s="2" t="inlineStr">
        <is>
          <t>SECCIONADORA 10</t>
        </is>
      </c>
      <c r="B948" s="1" t="n">
        <v>20024603</v>
      </c>
      <c r="C948" s="1" t="inlineStr">
        <is>
          <t>Produto simples</t>
        </is>
      </c>
      <c r="D948" s="1" t="n">
        <v>20024603</v>
      </c>
      <c r="E948" s="1" t="inlineStr">
        <is>
          <t>BASE 572X572X12 MDF - MESA TELINHA 1,36               1</t>
        </is>
      </c>
      <c r="F948" s="2" t="n">
        <v>1</v>
      </c>
      <c r="G948" s="2" t="inlineStr">
        <is>
          <t>peça</t>
        </is>
      </c>
      <c r="H948" s="1" t="n">
        <v>1.1</v>
      </c>
      <c r="I948" s="1" t="n">
        <v>0.09375</v>
      </c>
      <c r="J948" s="2" t="inlineStr">
        <is>
          <t>CORTE</t>
        </is>
      </c>
    </row>
    <row r="949" ht="24" customHeight="1">
      <c r="A949" s="2" t="inlineStr">
        <is>
          <t>SECCIONADORA 10</t>
        </is>
      </c>
      <c r="B949" s="1" t="n">
        <v>30146001</v>
      </c>
      <c r="C949" s="1" t="inlineStr">
        <is>
          <t>Produto simples</t>
        </is>
      </c>
      <c r="D949" s="1" t="n">
        <v>30146001</v>
      </c>
      <c r="E949" s="1" t="inlineStr">
        <is>
          <t>FECHAMENTO MAIOR 851X340X15 MDP - BASE MON 1</t>
        </is>
      </c>
      <c r="F949" s="2" t="n">
        <v>1</v>
      </c>
      <c r="G949" s="2" t="inlineStr">
        <is>
          <t>peça</t>
        </is>
      </c>
      <c r="H949" s="1" t="n">
        <v>1.1</v>
      </c>
      <c r="I949" s="1" t="n">
        <v>0.09375</v>
      </c>
      <c r="J949" s="2" t="inlineStr">
        <is>
          <t>CORTE</t>
        </is>
      </c>
    </row>
    <row r="950" ht="24" customHeight="1">
      <c r="A950" s="2" t="inlineStr">
        <is>
          <t>SECCIONADORA 10</t>
        </is>
      </c>
      <c r="B950" s="1" t="n">
        <v>30083502</v>
      </c>
      <c r="C950" s="1" t="inlineStr">
        <is>
          <t>Produto simples</t>
        </is>
      </c>
      <c r="D950" s="1" t="n">
        <v>30083502</v>
      </c>
      <c r="E950" s="1" t="inlineStr">
        <is>
          <t>(2) LAT BASE EXTERNA 780X455X12 MDP-MESA TRE 1</t>
        </is>
      </c>
      <c r="F950" s="2" t="n">
        <v>1</v>
      </c>
      <c r="G950" s="2" t="inlineStr">
        <is>
          <t>peça</t>
        </is>
      </c>
      <c r="H950" s="1" t="n">
        <v>1.1</v>
      </c>
      <c r="I950" s="1" t="n">
        <v>0.09375</v>
      </c>
      <c r="J950" s="2" t="inlineStr">
        <is>
          <t>CORTE</t>
        </is>
      </c>
    </row>
    <row r="951" ht="24" customHeight="1">
      <c r="A951" s="2" t="inlineStr">
        <is>
          <t>SECCIONADORA 10</t>
        </is>
      </c>
      <c r="B951" s="1" t="n">
        <v>20014001</v>
      </c>
      <c r="C951" s="1" t="inlineStr">
        <is>
          <t>Produto simples</t>
        </is>
      </c>
      <c r="D951" s="1" t="n">
        <v>20014001</v>
      </c>
      <c r="E951" s="1" t="inlineStr">
        <is>
          <t>LAT BASE EXTERNA 778X453X12 MDP - MESA DAKAR1</t>
        </is>
      </c>
      <c r="F951" s="2" t="n">
        <v>1</v>
      </c>
      <c r="G951" s="2" t="inlineStr">
        <is>
          <t>peça</t>
        </is>
      </c>
      <c r="H951" s="1" t="n">
        <v>1.1</v>
      </c>
      <c r="I951" s="1" t="n">
        <v>0.09375</v>
      </c>
      <c r="J951" s="2" t="inlineStr">
        <is>
          <t>CORTE</t>
        </is>
      </c>
    </row>
    <row r="952" ht="24" customHeight="1">
      <c r="A952" s="2" t="inlineStr">
        <is>
          <t>SECCIONADORA 10</t>
        </is>
      </c>
      <c r="B952" s="1" t="n">
        <v>20013102</v>
      </c>
      <c r="C952" s="1" t="inlineStr">
        <is>
          <t>Produto simples</t>
        </is>
      </c>
      <c r="D952" s="1" t="n">
        <v>20013102</v>
      </c>
      <c r="E952" s="1" t="inlineStr">
        <is>
          <t>(10)PE MAIOR 760X100 (170) X15 MDF-MIAMI 1,37X0,81</t>
        </is>
      </c>
      <c r="F952" s="2" t="n">
        <v>1</v>
      </c>
      <c r="G952" s="2" t="inlineStr">
        <is>
          <t>peça</t>
        </is>
      </c>
      <c r="H952" s="1" t="n">
        <v>1.1</v>
      </c>
      <c r="I952" s="1" t="n">
        <v>0.09375</v>
      </c>
      <c r="J952" s="2" t="inlineStr">
        <is>
          <t>CORTE</t>
        </is>
      </c>
    </row>
    <row r="953" ht="24" customHeight="1">
      <c r="A953" s="2" t="inlineStr">
        <is>
          <t>SECCIONADORA 10</t>
        </is>
      </c>
      <c r="B953" s="1" t="n">
        <v>20020001</v>
      </c>
      <c r="C953" s="1" t="inlineStr">
        <is>
          <t>Produto simples</t>
        </is>
      </c>
      <c r="D953" s="1" t="n">
        <v>20020001</v>
      </c>
      <c r="E953" s="1" t="inlineStr">
        <is>
          <t>(1) LATERAL 1180X92X15 MDF - BASE DUBAI                1</t>
        </is>
      </c>
      <c r="F953" s="2" t="n">
        <v>1</v>
      </c>
      <c r="G953" s="2" t="inlineStr">
        <is>
          <t>peça</t>
        </is>
      </c>
      <c r="H953" s="1" t="n">
        <v>1.1</v>
      </c>
      <c r="I953" s="1" t="n">
        <v>0.09375</v>
      </c>
      <c r="J953" s="2" t="inlineStr">
        <is>
          <t>CORTE</t>
        </is>
      </c>
    </row>
    <row r="954" ht="24" customHeight="1">
      <c r="A954" s="2" t="inlineStr">
        <is>
          <t>SECCIONADORA 10</t>
        </is>
      </c>
      <c r="B954" s="1" t="n">
        <v>20013103</v>
      </c>
      <c r="C954" s="1" t="inlineStr">
        <is>
          <t>Produto simples</t>
        </is>
      </c>
      <c r="D954" s="1" t="n">
        <v>20013103</v>
      </c>
      <c r="E954" s="1" t="inlineStr">
        <is>
          <t>(4) PE MENOR 760X85 (135) X15 MDF-MIAMI 1,37X0,801</t>
        </is>
      </c>
      <c r="F954" s="2" t="n">
        <v>1</v>
      </c>
      <c r="G954" s="2" t="inlineStr">
        <is>
          <t>peça</t>
        </is>
      </c>
      <c r="H954" s="1" t="n">
        <v>1.1</v>
      </c>
      <c r="I954" s="1" t="n">
        <v>0.09375</v>
      </c>
      <c r="J954" s="2" t="inlineStr">
        <is>
          <t>CORTE</t>
        </is>
      </c>
    </row>
    <row r="955" ht="24" customHeight="1">
      <c r="A955" s="2" t="inlineStr">
        <is>
          <t>SECCIONADORA 10</t>
        </is>
      </c>
      <c r="B955" s="1" t="n">
        <v>30008101</v>
      </c>
      <c r="C955" s="1" t="inlineStr">
        <is>
          <t>Produto simples</t>
        </is>
      </c>
      <c r="D955" s="1" t="n">
        <v>30008101</v>
      </c>
      <c r="E955" s="1" t="inlineStr">
        <is>
          <t>ENCOSTO 445X280X15 MDF - CAD CORDOBA              1</t>
        </is>
      </c>
      <c r="F955" s="2" t="n">
        <v>1</v>
      </c>
      <c r="G955" s="2" t="inlineStr">
        <is>
          <t>peça</t>
        </is>
      </c>
      <c r="H955" s="1" t="n">
        <v>1.1</v>
      </c>
      <c r="I955" s="1" t="n">
        <v>0.09375</v>
      </c>
      <c r="J955" s="2" t="inlineStr">
        <is>
          <t>CORTE</t>
        </is>
      </c>
    </row>
    <row r="956" ht="24" customHeight="1">
      <c r="A956" s="2" t="inlineStr">
        <is>
          <t>SECCIONADORA 10</t>
        </is>
      </c>
      <c r="B956" s="1" t="n">
        <v>20055212</v>
      </c>
      <c r="C956" s="1" t="inlineStr">
        <is>
          <t>Produto simples</t>
        </is>
      </c>
      <c r="D956" s="1" t="n">
        <v>20055212</v>
      </c>
      <c r="E956" s="1" t="inlineStr">
        <is>
          <t>TRAVESSA MAIOR 960X80X25 MADEIRA - AMBAR 1,2 1</t>
        </is>
      </c>
      <c r="F956" s="2" t="n">
        <v>1</v>
      </c>
      <c r="G956" s="2" t="inlineStr">
        <is>
          <t>peça</t>
        </is>
      </c>
      <c r="H956" s="1" t="n">
        <v>1.1</v>
      </c>
      <c r="I956" s="1" t="n">
        <v>0.09375</v>
      </c>
      <c r="J956" s="2" t="inlineStr">
        <is>
          <t>CORTE</t>
        </is>
      </c>
    </row>
    <row r="957" ht="24" customHeight="1">
      <c r="A957" s="2" t="inlineStr">
        <is>
          <t>SECCIONADORA 10</t>
        </is>
      </c>
      <c r="B957" s="1" t="n">
        <v>20034601</v>
      </c>
      <c r="C957" s="1" t="inlineStr">
        <is>
          <t>Produto simples</t>
        </is>
      </c>
      <c r="D957" s="1" t="n">
        <v>20034601</v>
      </c>
      <c r="E957" s="1" t="inlineStr">
        <is>
          <t>LATERAL 751X300X12 MDF - SANTIAGO UNICA 1,60    1</t>
        </is>
      </c>
      <c r="F957" s="2" t="n">
        <v>1</v>
      </c>
      <c r="G957" s="2" t="inlineStr">
        <is>
          <t>peça</t>
        </is>
      </c>
      <c r="H957" s="1" t="n">
        <v>1.1</v>
      </c>
      <c r="I957" s="1" t="n">
        <v>0.09375</v>
      </c>
      <c r="J957" s="2" t="inlineStr">
        <is>
          <t>CORTE</t>
        </is>
      </c>
    </row>
    <row r="958" ht="24" customHeight="1">
      <c r="A958" s="2" t="inlineStr">
        <is>
          <t>SECCIONADORA 10</t>
        </is>
      </c>
      <c r="B958" s="1" t="n">
        <v>20034602</v>
      </c>
      <c r="C958" s="1" t="inlineStr">
        <is>
          <t>Produto simples</t>
        </is>
      </c>
      <c r="D958" s="1" t="n">
        <v>20034602</v>
      </c>
      <c r="E958" s="1" t="inlineStr">
        <is>
          <t>FUNDO 751X746X12 MDF - SANTIAGO UNICA 1,60       1</t>
        </is>
      </c>
      <c r="F958" s="2" t="n">
        <v>1</v>
      </c>
      <c r="G958" s="2" t="inlineStr">
        <is>
          <t>peça</t>
        </is>
      </c>
      <c r="H958" s="1" t="n">
        <v>1.1</v>
      </c>
      <c r="I958" s="1" t="n">
        <v>0.09375</v>
      </c>
      <c r="J958" s="2" t="inlineStr">
        <is>
          <t>CORTE</t>
        </is>
      </c>
    </row>
    <row r="959" ht="24" customHeight="1">
      <c r="A959" s="2" t="inlineStr">
        <is>
          <t>SECCIONADORA 10</t>
        </is>
      </c>
      <c r="B959" s="1" t="n">
        <v>20034603</v>
      </c>
      <c r="C959" s="1" t="inlineStr">
        <is>
          <t>Produto simples</t>
        </is>
      </c>
      <c r="D959" s="1" t="n">
        <v>20034603</v>
      </c>
      <c r="E959" s="1" t="inlineStr">
        <is>
          <t>BASE 772X326X12 MDF - SANTIAGO UNICA 1,60          1</t>
        </is>
      </c>
      <c r="F959" s="2" t="n">
        <v>1</v>
      </c>
      <c r="G959" s="2" t="inlineStr">
        <is>
          <t>peça</t>
        </is>
      </c>
      <c r="H959" s="1" t="n">
        <v>1.1</v>
      </c>
      <c r="I959" s="1" t="n">
        <v>0.09375</v>
      </c>
      <c r="J959" s="2" t="inlineStr">
        <is>
          <t>CORTE</t>
        </is>
      </c>
    </row>
    <row r="960" ht="24" customHeight="1">
      <c r="A960" s="2" t="inlineStr">
        <is>
          <t>SECCIONADORA 10</t>
        </is>
      </c>
      <c r="B960" s="1" t="n">
        <v>20034301</v>
      </c>
      <c r="C960" s="1" t="inlineStr">
        <is>
          <t>Produto simples</t>
        </is>
      </c>
      <c r="D960" s="1" t="n">
        <v>20034301</v>
      </c>
      <c r="E960" s="1" t="inlineStr">
        <is>
          <t>LATERAL EXTERNA 751X446X12 MDF - SANTIAGO 1,01</t>
        </is>
      </c>
      <c r="F960" s="2" t="n">
        <v>1</v>
      </c>
      <c r="G960" s="2" t="inlineStr">
        <is>
          <t>peça</t>
        </is>
      </c>
      <c r="H960" s="1" t="n">
        <v>1.1</v>
      </c>
      <c r="I960" s="1" t="n">
        <v>0.09375</v>
      </c>
      <c r="J960" s="2" t="inlineStr">
        <is>
          <t>CORTE</t>
        </is>
      </c>
    </row>
    <row r="961" ht="24" customHeight="1">
      <c r="A961" s="2" t="inlineStr">
        <is>
          <t>SECCIONADORA 10</t>
        </is>
      </c>
      <c r="B961" s="1" t="n">
        <v>20034302</v>
      </c>
      <c r="C961" s="1" t="inlineStr">
        <is>
          <t>Produto simples</t>
        </is>
      </c>
      <c r="D961" s="1" t="n">
        <v>20034302</v>
      </c>
      <c r="E961" s="1" t="inlineStr">
        <is>
          <t>FUNDO 751X446X12 MDF - SANTIAGO 1,03                   1</t>
        </is>
      </c>
      <c r="F961" s="2" t="n">
        <v>1</v>
      </c>
      <c r="G961" s="2" t="inlineStr">
        <is>
          <t>peça</t>
        </is>
      </c>
      <c r="H961" s="1" t="n">
        <v>1.1</v>
      </c>
      <c r="I961" s="1" t="n">
        <v>0.09375</v>
      </c>
      <c r="J961" s="2" t="inlineStr">
        <is>
          <t>CORTE</t>
        </is>
      </c>
    </row>
    <row r="962" ht="24" customHeight="1">
      <c r="A962" s="2" t="inlineStr">
        <is>
          <t>SECCIONADORA 10</t>
        </is>
      </c>
      <c r="B962" s="1" t="n">
        <v>20034303</v>
      </c>
      <c r="C962" s="1" t="inlineStr">
        <is>
          <t>Produto simples</t>
        </is>
      </c>
      <c r="D962" s="1" t="n">
        <v>20034303</v>
      </c>
      <c r="E962" s="1" t="inlineStr">
        <is>
          <t>BASE 472X472X12 MDF - SANTIAGO 1,03                      1</t>
        </is>
      </c>
      <c r="F962" s="2" t="n">
        <v>1</v>
      </c>
      <c r="G962" s="2" t="inlineStr">
        <is>
          <t>peça</t>
        </is>
      </c>
      <c r="H962" s="1" t="n">
        <v>1.1</v>
      </c>
      <c r="I962" s="1" t="n">
        <v>0.09375</v>
      </c>
      <c r="J962" s="2" t="inlineStr">
        <is>
          <t>CORTE</t>
        </is>
      </c>
    </row>
    <row r="963" ht="24" customHeight="1">
      <c r="A963" s="2" t="inlineStr">
        <is>
          <t>SECCIONADORA 10</t>
        </is>
      </c>
      <c r="B963" s="1" t="n">
        <v>20019606</v>
      </c>
      <c r="C963" s="1" t="inlineStr">
        <is>
          <t>Produto simples</t>
        </is>
      </c>
      <c r="D963" s="1" t="n">
        <v>20019606</v>
      </c>
      <c r="E963" s="1" t="inlineStr">
        <is>
          <t>(1-6) LATERAL RIPADA - MESA SANTIAGO 1,36            1</t>
        </is>
      </c>
      <c r="F963" s="2" t="n">
        <v>1</v>
      </c>
      <c r="G963" s="2" t="inlineStr">
        <is>
          <t>peça</t>
        </is>
      </c>
      <c r="H963" s="1" t="n">
        <v>1.1</v>
      </c>
      <c r="I963" s="1" t="n">
        <v>0.09375</v>
      </c>
      <c r="J963" s="2" t="inlineStr">
        <is>
          <t>CORTE</t>
        </is>
      </c>
    </row>
    <row r="964" ht="24" customHeight="1">
      <c r="A964" s="2" t="inlineStr">
        <is>
          <t>SECCIONADORA 10</t>
        </is>
      </c>
      <c r="B964" s="1" t="n">
        <v>20033301</v>
      </c>
      <c r="C964" s="1" t="inlineStr">
        <is>
          <t>Produto simples</t>
        </is>
      </c>
      <c r="D964" s="1" t="n">
        <v>20033301</v>
      </c>
      <c r="E964" s="1" t="inlineStr">
        <is>
          <t>TRAV.MAIOR 980X65(135)X15 MDF-TAMPO AMST.1,031</t>
        </is>
      </c>
      <c r="F964" s="2" t="n">
        <v>1</v>
      </c>
      <c r="G964" s="2" t="inlineStr">
        <is>
          <t>peça</t>
        </is>
      </c>
      <c r="H964" s="1" t="n">
        <v>1.1</v>
      </c>
      <c r="I964" s="1" t="n">
        <v>0.09375</v>
      </c>
      <c r="J964" s="2" t="inlineStr">
        <is>
          <t>CORTE</t>
        </is>
      </c>
    </row>
    <row r="965" ht="24" customHeight="1">
      <c r="A965" s="2" t="inlineStr">
        <is>
          <t>SECCIONADORA 10</t>
        </is>
      </c>
      <c r="B965" s="1" t="n">
        <v>20033302</v>
      </c>
      <c r="C965" s="1" t="inlineStr">
        <is>
          <t>Produto simples</t>
        </is>
      </c>
      <c r="D965" s="1" t="n">
        <v>20033302</v>
      </c>
      <c r="E965" s="1" t="inlineStr">
        <is>
          <t>TRAV. MENOR 850X65X15 MDF - TAMPO AMST. 1,03X1</t>
        </is>
      </c>
      <c r="F965" s="2" t="n">
        <v>1</v>
      </c>
      <c r="G965" s="2" t="inlineStr">
        <is>
          <t>peça</t>
        </is>
      </c>
      <c r="H965" s="1" t="n">
        <v>1.1</v>
      </c>
      <c r="I965" s="1" t="n">
        <v>0.09375</v>
      </c>
      <c r="J965" s="2" t="inlineStr">
        <is>
          <t>CORTE</t>
        </is>
      </c>
    </row>
    <row r="966" ht="24" customHeight="1">
      <c r="A966" s="2" t="inlineStr">
        <is>
          <t>SECCIONADORA 10</t>
        </is>
      </c>
      <c r="B966" s="1" t="n">
        <v>200306201</v>
      </c>
      <c r="C966" s="1" t="inlineStr">
        <is>
          <t>Produto simples</t>
        </is>
      </c>
      <c r="D966" s="1" t="n">
        <v>200306201</v>
      </c>
      <c r="E966" s="1" t="inlineStr">
        <is>
          <t>TAMPO 1605X905X15 MDF - TAMPO C/ENGROSSO R11</t>
        </is>
      </c>
      <c r="F966" s="2" t="n">
        <v>1</v>
      </c>
      <c r="G966" s="2" t="inlineStr">
        <is>
          <t>peça</t>
        </is>
      </c>
      <c r="H966" s="1" t="n">
        <v>1.1</v>
      </c>
      <c r="I966" s="1" t="n">
        <v>0.09375</v>
      </c>
      <c r="J966" s="2" t="inlineStr">
        <is>
          <t>CORTE</t>
        </is>
      </c>
    </row>
    <row r="967" ht="24" customHeight="1">
      <c r="A967" s="2" t="inlineStr">
        <is>
          <t>SECCIONADORA 10</t>
        </is>
      </c>
      <c r="B967" s="1" t="n">
        <v>30006804</v>
      </c>
      <c r="C967" s="1" t="inlineStr">
        <is>
          <t>Produto simples</t>
        </is>
      </c>
      <c r="D967" s="1" t="n">
        <v>30006804</v>
      </c>
      <c r="E967" s="1" t="inlineStr">
        <is>
          <t>TRAV INFERIOR 360X87X15 MDP - CAD GENOVA         1</t>
        </is>
      </c>
      <c r="F967" s="2" t="n">
        <v>1</v>
      </c>
      <c r="G967" s="2" t="inlineStr">
        <is>
          <t>peça</t>
        </is>
      </c>
      <c r="H967" s="1" t="n">
        <v>1.1</v>
      </c>
      <c r="I967" s="1" t="n">
        <v>0.09375</v>
      </c>
      <c r="J967" s="2" t="inlineStr">
        <is>
          <t>CORTE</t>
        </is>
      </c>
    </row>
    <row r="968" ht="24" customHeight="1">
      <c r="A968" s="2" t="inlineStr">
        <is>
          <t>SECCIONADORA 10</t>
        </is>
      </c>
      <c r="B968" s="1" t="n">
        <v>200308201</v>
      </c>
      <c r="C968" s="1" t="inlineStr">
        <is>
          <t>Produto simples</t>
        </is>
      </c>
      <c r="D968" s="1" t="n">
        <v>200308201</v>
      </c>
      <c r="E968" s="1" t="inlineStr">
        <is>
          <t>TAMPO 1805X905X15 MDF - TAMPO C/ENGROSSO R11</t>
        </is>
      </c>
      <c r="F968" s="2" t="n">
        <v>1</v>
      </c>
      <c r="G968" s="2" t="inlineStr">
        <is>
          <t>peça</t>
        </is>
      </c>
      <c r="H968" s="1" t="n">
        <v>1.1</v>
      </c>
      <c r="I968" s="1" t="n">
        <v>0.09375</v>
      </c>
      <c r="J968" s="2" t="inlineStr">
        <is>
          <t>CORTE</t>
        </is>
      </c>
    </row>
    <row r="969" ht="24" customHeight="1">
      <c r="A969" s="2" t="inlineStr">
        <is>
          <t>SECCIONADORA 10</t>
        </is>
      </c>
      <c r="B969" s="1" t="n">
        <v>200303201</v>
      </c>
      <c r="C969" s="1" t="inlineStr">
        <is>
          <t>Produto simples</t>
        </is>
      </c>
      <c r="D969" s="1" t="n">
        <v>200303201</v>
      </c>
      <c r="E969" s="1" t="inlineStr">
        <is>
          <t>TAMPO 1365X905X15 MDF - TAMPO C/ENGROSSO R11</t>
        </is>
      </c>
      <c r="F969" s="2" t="n">
        <v>1</v>
      </c>
      <c r="G969" s="2" t="inlineStr">
        <is>
          <t>peça</t>
        </is>
      </c>
      <c r="H969" s="1" t="n">
        <v>1.1</v>
      </c>
      <c r="I969" s="1" t="n">
        <v>0.09375</v>
      </c>
      <c r="J969" s="2" t="inlineStr">
        <is>
          <t>CORTE</t>
        </is>
      </c>
    </row>
    <row r="970" ht="24" customHeight="1">
      <c r="A970" s="2" t="inlineStr">
        <is>
          <t>SECCIONADORA 10</t>
        </is>
      </c>
      <c r="B970" s="1" t="n">
        <v>20067601</v>
      </c>
      <c r="C970" s="1" t="inlineStr">
        <is>
          <t>Produto simples</t>
        </is>
      </c>
      <c r="D970" s="1" t="n">
        <v>20067601</v>
      </c>
      <c r="E970" s="1" t="inlineStr">
        <is>
          <t>BASE MAIOR 940X180X25 MDP - MESA TROIA 1,60      1</t>
        </is>
      </c>
      <c r="F970" s="2" t="n">
        <v>1</v>
      </c>
      <c r="G970" s="2" t="inlineStr">
        <is>
          <t>peça</t>
        </is>
      </c>
      <c r="H970" s="1" t="n">
        <v>1.1</v>
      </c>
      <c r="I970" s="1" t="n">
        <v>0.09375</v>
      </c>
      <c r="J970" s="2" t="inlineStr">
        <is>
          <t>CORTE</t>
        </is>
      </c>
    </row>
    <row r="971" ht="24" customHeight="1">
      <c r="A971" s="2" t="inlineStr">
        <is>
          <t>SECCIONADORA 10</t>
        </is>
      </c>
      <c r="B971" s="1" t="n">
        <v>20067001</v>
      </c>
      <c r="C971" s="1" t="inlineStr">
        <is>
          <t>Produto simples</t>
        </is>
      </c>
      <c r="D971" s="1" t="n">
        <v>20067001</v>
      </c>
      <c r="E971" s="1" t="inlineStr">
        <is>
          <t>TRAVESSA 758X180X25 MDP - MESA TROIA                 1</t>
        </is>
      </c>
      <c r="F971" s="2" t="n">
        <v>1</v>
      </c>
      <c r="G971" s="2" t="inlineStr">
        <is>
          <t>peça</t>
        </is>
      </c>
      <c r="H971" s="1" t="n">
        <v>1.1</v>
      </c>
      <c r="I971" s="1" t="n">
        <v>0.09375</v>
      </c>
      <c r="J971" s="2" t="inlineStr">
        <is>
          <t>CORTE</t>
        </is>
      </c>
    </row>
    <row r="972" ht="24" customHeight="1">
      <c r="A972" s="2" t="inlineStr">
        <is>
          <t>SECCIONADORA 10</t>
        </is>
      </c>
      <c r="B972" s="1" t="n">
        <v>20067202</v>
      </c>
      <c r="C972" s="1" t="inlineStr">
        <is>
          <t>Produto simples</t>
        </is>
      </c>
      <c r="D972" s="1" t="n">
        <v>20067202</v>
      </c>
      <c r="E972" s="1" t="inlineStr">
        <is>
          <t>BASE MENOR 334(165)X180X25 MDP - MESA TROIA 1 1</t>
        </is>
      </c>
      <c r="F972" s="2" t="n">
        <v>1</v>
      </c>
      <c r="G972" s="2" t="inlineStr">
        <is>
          <t>peça</t>
        </is>
      </c>
      <c r="H972" s="1" t="n">
        <v>1.1</v>
      </c>
      <c r="I972" s="1" t="n">
        <v>0.09375</v>
      </c>
      <c r="J972" s="2" t="inlineStr">
        <is>
          <t>CORTE</t>
        </is>
      </c>
    </row>
    <row r="973" ht="24" customHeight="1">
      <c r="A973" s="2" t="inlineStr">
        <is>
          <t>SECCIONADORA 10</t>
        </is>
      </c>
      <c r="B973" s="1" t="n">
        <v>20067003</v>
      </c>
      <c r="C973" s="1" t="inlineStr">
        <is>
          <t>Produto simples</t>
        </is>
      </c>
      <c r="D973" s="1" t="n">
        <v>20067003</v>
      </c>
      <c r="E973" s="1" t="inlineStr">
        <is>
          <t>BASE MENOR 316(156)X180X25 MDP - MESA TROIA 1 1</t>
        </is>
      </c>
      <c r="F973" s="2" t="n">
        <v>1</v>
      </c>
      <c r="G973" s="2" t="inlineStr">
        <is>
          <t>peça</t>
        </is>
      </c>
      <c r="H973" s="1" t="n">
        <v>1.1</v>
      </c>
      <c r="I973" s="1" t="n">
        <v>0.09375</v>
      </c>
      <c r="J973" s="2" t="inlineStr">
        <is>
          <t>CORTE</t>
        </is>
      </c>
    </row>
    <row r="974" ht="24" customHeight="1">
      <c r="A974" s="2" t="inlineStr">
        <is>
          <t>SECCIONADORA 10</t>
        </is>
      </c>
      <c r="B974" s="1" t="n">
        <v>20067002</v>
      </c>
      <c r="C974" s="1" t="inlineStr">
        <is>
          <t>Produto simples</t>
        </is>
      </c>
      <c r="D974" s="1" t="n">
        <v>20067002</v>
      </c>
      <c r="E974" s="1" t="inlineStr">
        <is>
          <t>BASE MAIOR 492X180X25 MDP - MESA TROIA 1,03      1</t>
        </is>
      </c>
      <c r="F974" s="2" t="n">
        <v>1</v>
      </c>
      <c r="G974" s="2" t="inlineStr">
        <is>
          <t>peça</t>
        </is>
      </c>
      <c r="H974" s="1" t="n">
        <v>1.1</v>
      </c>
      <c r="I974" s="1" t="n">
        <v>0.09375</v>
      </c>
      <c r="J974" s="2" t="inlineStr">
        <is>
          <t>CORTE</t>
        </is>
      </c>
    </row>
    <row r="975" ht="24" customHeight="1">
      <c r="A975" s="2" t="inlineStr">
        <is>
          <t>SECCIONADORA 10</t>
        </is>
      </c>
      <c r="B975" s="1" t="n">
        <v>20067201</v>
      </c>
      <c r="C975" s="1" t="inlineStr">
        <is>
          <t>Produto simples</t>
        </is>
      </c>
      <c r="D975" s="1" t="n">
        <v>20067201</v>
      </c>
      <c r="E975" s="1" t="inlineStr">
        <is>
          <t>BASE MAIOR 692X180X25 MDP - MESA TROIA 1,20      1</t>
        </is>
      </c>
      <c r="F975" s="2" t="n">
        <v>1</v>
      </c>
      <c r="G975" s="2" t="inlineStr">
        <is>
          <t>peça</t>
        </is>
      </c>
      <c r="H975" s="1" t="n">
        <v>1.1</v>
      </c>
      <c r="I975" s="1" t="n">
        <v>0.09375</v>
      </c>
      <c r="J975" s="2" t="inlineStr">
        <is>
          <t>CORTE</t>
        </is>
      </c>
    </row>
    <row r="976" ht="12" customHeight="1">
      <c r="A976" s="3" t="inlineStr">
        <is>
          <t>SECCIONADORA 11</t>
        </is>
      </c>
      <c r="B976" s="1" t="n">
        <v>30003503</v>
      </c>
      <c r="C976" s="1" t="inlineStr">
        <is>
          <t>Produto simples</t>
        </is>
      </c>
      <c r="D976" s="1" t="n">
        <v>30003503</v>
      </c>
      <c r="E976" s="1" t="inlineStr">
        <is>
          <t>ASSENTO 430X400X09 MDP - CADEIRA MONTREAL    1</t>
        </is>
      </c>
      <c r="F976" s="2" t="n">
        <v>1</v>
      </c>
      <c r="G976" s="2" t="inlineStr">
        <is>
          <t>peça</t>
        </is>
      </c>
      <c r="H976" s="1" t="n">
        <v>1.1</v>
      </c>
      <c r="I976" s="1" t="n">
        <v>0.09375</v>
      </c>
      <c r="J976" s="2" t="inlineStr">
        <is>
          <t>CORTE</t>
        </is>
      </c>
    </row>
    <row r="977" ht="12" customHeight="1">
      <c r="A977" s="3" t="inlineStr">
        <is>
          <t>SECCIONADORA 11</t>
        </is>
      </c>
      <c r="B977" s="1" t="n">
        <v>30003501</v>
      </c>
      <c r="C977" s="1" t="inlineStr">
        <is>
          <t>Produto simples</t>
        </is>
      </c>
      <c r="D977" s="1" t="n">
        <v>30003501</v>
      </c>
      <c r="E977" s="1" t="inlineStr">
        <is>
          <t>TRAVESSA 400X35X15 MDP - CADEIRA MONTREAL    1</t>
        </is>
      </c>
      <c r="F977" s="2" t="n">
        <v>1</v>
      </c>
      <c r="G977" s="2" t="inlineStr">
        <is>
          <t>peça</t>
        </is>
      </c>
      <c r="H977" s="1" t="n">
        <v>1.1</v>
      </c>
      <c r="I977" s="1" t="n">
        <v>0.09375</v>
      </c>
      <c r="J977" s="2" t="inlineStr">
        <is>
          <t>CORTE</t>
        </is>
      </c>
    </row>
    <row r="978" ht="12" customHeight="1">
      <c r="A978" s="3" t="inlineStr">
        <is>
          <t>SECCIONADORA 11</t>
        </is>
      </c>
      <c r="B978" s="1" t="n">
        <v>30003509</v>
      </c>
      <c r="C978" s="1" t="inlineStr">
        <is>
          <t>Produto simples</t>
        </is>
      </c>
      <c r="D978" s="1" t="n">
        <v>30003509</v>
      </c>
      <c r="E978" s="1" t="inlineStr">
        <is>
          <t>TRAVESSA ENCOSTO 370X40X15 MDF CADEIRA MON1</t>
        </is>
      </c>
      <c r="F978" s="2" t="n">
        <v>1</v>
      </c>
      <c r="G978" s="2" t="inlineStr">
        <is>
          <t>peça</t>
        </is>
      </c>
      <c r="H978" s="1" t="n">
        <v>1.1</v>
      </c>
      <c r="I978" s="1" t="n">
        <v>0.09375</v>
      </c>
      <c r="J978" s="2" t="inlineStr">
        <is>
          <t>CORTE</t>
        </is>
      </c>
    </row>
    <row r="979" ht="12" customHeight="1">
      <c r="A979" s="3" t="inlineStr">
        <is>
          <t>SECCIONADORA 11</t>
        </is>
      </c>
      <c r="B979" s="1" t="n">
        <v>30003504</v>
      </c>
      <c r="C979" s="1" t="inlineStr">
        <is>
          <t>Produto simples</t>
        </is>
      </c>
      <c r="D979" s="1" t="n">
        <v>30003504</v>
      </c>
      <c r="E979" s="1" t="inlineStr">
        <is>
          <t>ENCOSTO 492X35X15 MDP - CADEIRA                           1</t>
        </is>
      </c>
      <c r="F979" s="2" t="n">
        <v>1</v>
      </c>
      <c r="G979" s="2" t="inlineStr">
        <is>
          <t>peça</t>
        </is>
      </c>
      <c r="H979" s="1" t="n">
        <v>1.1</v>
      </c>
      <c r="I979" s="1" t="n">
        <v>0.09375</v>
      </c>
      <c r="J979" s="2" t="inlineStr">
        <is>
          <t>CORTE</t>
        </is>
      </c>
    </row>
    <row r="980" ht="12" customHeight="1">
      <c r="A980" s="3" t="inlineStr">
        <is>
          <t>SECCIONADORA 11</t>
        </is>
      </c>
      <c r="B980" s="1" t="n">
        <v>30002203</v>
      </c>
      <c r="C980" s="1" t="inlineStr">
        <is>
          <t>Produto simples</t>
        </is>
      </c>
      <c r="D980" s="1" t="n">
        <v>30002203</v>
      </c>
      <c r="E980" s="1" t="inlineStr">
        <is>
          <t>TRAVESSA 347X35X15 MDP - CADEIRA                         1</t>
        </is>
      </c>
      <c r="F980" s="2" t="n">
        <v>1</v>
      </c>
      <c r="G980" s="2" t="inlineStr">
        <is>
          <t>peça</t>
        </is>
      </c>
      <c r="H980" s="1" t="n">
        <v>1.1</v>
      </c>
      <c r="I980" s="1" t="n">
        <v>0.09375</v>
      </c>
      <c r="J980" s="2" t="inlineStr">
        <is>
          <t>CORTE</t>
        </is>
      </c>
    </row>
    <row r="981" ht="12" customHeight="1">
      <c r="A981" s="3" t="inlineStr">
        <is>
          <t>SECCIONADORA 11</t>
        </is>
      </c>
      <c r="B981" s="1" t="n">
        <v>30009002</v>
      </c>
      <c r="C981" s="1" t="inlineStr">
        <is>
          <t>Produto simples</t>
        </is>
      </c>
      <c r="D981" s="1" t="n">
        <v>30009002</v>
      </c>
      <c r="E981" s="1" t="inlineStr">
        <is>
          <t>ENCOSTO 390X150X15 MDP - CADEIRA                         1</t>
        </is>
      </c>
      <c r="F981" s="2" t="n">
        <v>1</v>
      </c>
      <c r="G981" s="2" t="inlineStr">
        <is>
          <t>peça</t>
        </is>
      </c>
      <c r="H981" s="1" t="n">
        <v>1.1</v>
      </c>
      <c r="I981" s="1" t="n">
        <v>0.09375</v>
      </c>
      <c r="J981" s="2" t="inlineStr">
        <is>
          <t>CORTE</t>
        </is>
      </c>
    </row>
    <row r="982" ht="12" customHeight="1">
      <c r="A982" s="3" t="inlineStr">
        <is>
          <t>SECCIONADORA 11</t>
        </is>
      </c>
      <c r="B982" s="1" t="n">
        <v>30009003</v>
      </c>
      <c r="C982" s="1" t="inlineStr">
        <is>
          <t>Produto simples</t>
        </is>
      </c>
      <c r="D982" s="1" t="n">
        <v>30009003</v>
      </c>
      <c r="E982" s="1" t="inlineStr">
        <is>
          <t>TRAVESSA 390X40X18 MDF - CADEIRA                         1</t>
        </is>
      </c>
      <c r="F982" s="2" t="n">
        <v>1</v>
      </c>
      <c r="G982" s="2" t="inlineStr">
        <is>
          <t>peça</t>
        </is>
      </c>
      <c r="H982" s="1" t="n">
        <v>1.1</v>
      </c>
      <c r="I982" s="1" t="n">
        <v>0.09375</v>
      </c>
      <c r="J982" s="2" t="inlineStr">
        <is>
          <t>CORTE</t>
        </is>
      </c>
    </row>
    <row r="983" ht="12" customHeight="1">
      <c r="A983" s="3" t="inlineStr">
        <is>
          <t>SECCIONADORA 11</t>
        </is>
      </c>
      <c r="B983" s="1" t="n">
        <v>30009004</v>
      </c>
      <c r="C983" s="1" t="inlineStr">
        <is>
          <t>Produto simples</t>
        </is>
      </c>
      <c r="D983" s="1" t="n">
        <v>30009004</v>
      </c>
      <c r="E983" s="1" t="inlineStr">
        <is>
          <t>TRAVESSA 390X60X15 MDF - CADEIRA                         1</t>
        </is>
      </c>
      <c r="F983" s="2" t="n">
        <v>1</v>
      </c>
      <c r="G983" s="2" t="inlineStr">
        <is>
          <t>peça</t>
        </is>
      </c>
      <c r="H983" s="1" t="n">
        <v>1.1</v>
      </c>
      <c r="I983" s="1" t="n">
        <v>0.09375</v>
      </c>
      <c r="J983" s="2" t="inlineStr">
        <is>
          <t>CORTE</t>
        </is>
      </c>
    </row>
    <row r="984" ht="12" customHeight="1">
      <c r="A984" s="3" t="inlineStr">
        <is>
          <t>SECCIONADORA 11</t>
        </is>
      </c>
      <c r="B984" s="1" t="n">
        <v>30009005</v>
      </c>
      <c r="C984" s="1" t="inlineStr">
        <is>
          <t>Produto simples</t>
        </is>
      </c>
      <c r="D984" s="1" t="n">
        <v>30009005</v>
      </c>
      <c r="E984" s="1" t="inlineStr">
        <is>
          <t>ENCOSTO 390X85X12 MDF - CADEIRA                           1</t>
        </is>
      </c>
      <c r="F984" s="2" t="n">
        <v>1</v>
      </c>
      <c r="G984" s="2" t="inlineStr">
        <is>
          <t>peça</t>
        </is>
      </c>
      <c r="H984" s="1" t="n">
        <v>1.1</v>
      </c>
      <c r="I984" s="1" t="n">
        <v>0.09375</v>
      </c>
      <c r="J984" s="2" t="inlineStr">
        <is>
          <t>CORTE</t>
        </is>
      </c>
    </row>
    <row r="985" ht="12" customHeight="1">
      <c r="A985" s="3" t="inlineStr">
        <is>
          <t>SECCIONADORA 11</t>
        </is>
      </c>
      <c r="B985" s="1" t="n">
        <v>30006004</v>
      </c>
      <c r="C985" s="1" t="inlineStr">
        <is>
          <t>Produto simples</t>
        </is>
      </c>
      <c r="D985" s="1" t="n">
        <v>30006004</v>
      </c>
      <c r="E985" s="1" t="inlineStr">
        <is>
          <t>TRAVESSA 385X80X09 MDP - CADEIRA                         1</t>
        </is>
      </c>
      <c r="F985" s="2" t="n">
        <v>1</v>
      </c>
      <c r="G985" s="2" t="inlineStr">
        <is>
          <t>peça</t>
        </is>
      </c>
      <c r="H985" s="1" t="n">
        <v>1.1</v>
      </c>
      <c r="I985" s="1" t="n">
        <v>0.09375</v>
      </c>
      <c r="J985" s="2" t="inlineStr">
        <is>
          <t>CORTE</t>
        </is>
      </c>
    </row>
    <row r="986" ht="12" customHeight="1">
      <c r="A986" s="3" t="inlineStr">
        <is>
          <t>SECCIONADORA 11</t>
        </is>
      </c>
      <c r="B986" s="1" t="n">
        <v>30006003</v>
      </c>
      <c r="C986" s="1" t="inlineStr">
        <is>
          <t>Produto simples</t>
        </is>
      </c>
      <c r="D986" s="1" t="n">
        <v>30006003</v>
      </c>
      <c r="E986" s="1" t="inlineStr">
        <is>
          <t>TRAVESSA 390X60X15 MDF - CADEIRA                         1</t>
        </is>
      </c>
      <c r="F986" s="2" t="n">
        <v>1</v>
      </c>
      <c r="G986" s="2" t="inlineStr">
        <is>
          <t>peça</t>
        </is>
      </c>
      <c r="H986" s="1" t="n">
        <v>1.1</v>
      </c>
      <c r="I986" s="1" t="n">
        <v>0.09375</v>
      </c>
      <c r="J986" s="2" t="inlineStr">
        <is>
          <t>CORTE</t>
        </is>
      </c>
    </row>
    <row r="987" ht="12" customHeight="1">
      <c r="A987" s="3" t="inlineStr">
        <is>
          <t>SECCIONADORA 11</t>
        </is>
      </c>
      <c r="B987" s="1" t="n">
        <v>30006006</v>
      </c>
      <c r="C987" s="1" t="inlineStr">
        <is>
          <t>Produto simples</t>
        </is>
      </c>
      <c r="D987" s="1" t="n">
        <v>30006006</v>
      </c>
      <c r="E987" s="1" t="inlineStr">
        <is>
          <t>TRAVESSA 440X80X09 MDP - CADEIRA                         1</t>
        </is>
      </c>
      <c r="F987" s="2" t="n">
        <v>1</v>
      </c>
      <c r="G987" s="2" t="inlineStr">
        <is>
          <t>peça</t>
        </is>
      </c>
      <c r="H987" s="1" t="n">
        <v>1.1</v>
      </c>
      <c r="I987" s="1" t="n">
        <v>0.09375</v>
      </c>
      <c r="J987" s="2" t="inlineStr">
        <is>
          <t>CORTE</t>
        </is>
      </c>
    </row>
    <row r="988" ht="12" customHeight="1">
      <c r="A988" s="3" t="inlineStr">
        <is>
          <t>SECCIONADORA 11</t>
        </is>
      </c>
      <c r="B988" s="1" t="n">
        <v>30009013</v>
      </c>
      <c r="C988" s="1" t="inlineStr">
        <is>
          <t>Produto simples</t>
        </is>
      </c>
      <c r="D988" s="1" t="n">
        <v>30009013</v>
      </c>
      <c r="E988" s="1" t="inlineStr">
        <is>
          <t>TRAVESSA 390X80X09 MDP - CADEIRA                         1</t>
        </is>
      </c>
      <c r="F988" s="2" t="n">
        <v>1</v>
      </c>
      <c r="G988" s="2" t="inlineStr">
        <is>
          <t>peça</t>
        </is>
      </c>
      <c r="H988" s="1" t="n">
        <v>1.1</v>
      </c>
      <c r="I988" s="1" t="n">
        <v>0.09375</v>
      </c>
      <c r="J988" s="2" t="inlineStr">
        <is>
          <t>CORTE</t>
        </is>
      </c>
    </row>
    <row r="989" ht="12" customHeight="1">
      <c r="A989" s="3" t="inlineStr">
        <is>
          <t>SECCIONADORA 11</t>
        </is>
      </c>
      <c r="B989" s="1" t="n">
        <v>30003505</v>
      </c>
      <c r="C989" s="1" t="inlineStr">
        <is>
          <t>Produto simples</t>
        </is>
      </c>
      <c r="D989" s="1" t="n">
        <v>30003505</v>
      </c>
      <c r="E989" s="1" t="inlineStr">
        <is>
          <t>COSTA 515X395X03 MDF - CADEIRA                              1</t>
        </is>
      </c>
      <c r="F989" s="2" t="n">
        <v>1</v>
      </c>
      <c r="G989" s="2" t="inlineStr">
        <is>
          <t>peça</t>
        </is>
      </c>
      <c r="H989" s="1" t="n">
        <v>1.1</v>
      </c>
      <c r="I989" s="1" t="n">
        <v>0.09375</v>
      </c>
      <c r="J989" s="2" t="inlineStr">
        <is>
          <t>CORTE</t>
        </is>
      </c>
    </row>
    <row r="990" ht="12" customHeight="1">
      <c r="A990" s="3" t="inlineStr">
        <is>
          <t>SECCIONADORA 11</t>
        </is>
      </c>
      <c r="B990" s="1" t="n">
        <v>30008003</v>
      </c>
      <c r="C990" s="1" t="inlineStr">
        <is>
          <t>Produto simples</t>
        </is>
      </c>
      <c r="D990" s="1" t="n">
        <v>30008003</v>
      </c>
      <c r="E990" s="1" t="inlineStr">
        <is>
          <t>ASSENTO 447X398X12 MDP - CADEIRA                         1</t>
        </is>
      </c>
      <c r="F990" s="2" t="n">
        <v>1</v>
      </c>
      <c r="G990" s="2" t="inlineStr">
        <is>
          <t>peça</t>
        </is>
      </c>
      <c r="H990" s="1" t="n">
        <v>1.1</v>
      </c>
      <c r="I990" s="1" t="n">
        <v>0.09375</v>
      </c>
      <c r="J990" s="2" t="inlineStr">
        <is>
          <t>CORTE</t>
        </is>
      </c>
    </row>
    <row r="991" ht="12" customHeight="1">
      <c r="A991" s="3" t="inlineStr">
        <is>
          <t>SECCIONADORA 11</t>
        </is>
      </c>
      <c r="B991" s="1" t="n">
        <v>30002202</v>
      </c>
      <c r="C991" s="1" t="inlineStr">
        <is>
          <t>Produto simples</t>
        </is>
      </c>
      <c r="D991" s="1" t="n">
        <v>30002202</v>
      </c>
      <c r="E991" s="1" t="inlineStr">
        <is>
          <t>ASSENTO 360X400X09 MDP - CADEIRA                         1</t>
        </is>
      </c>
      <c r="F991" s="2" t="n">
        <v>1</v>
      </c>
      <c r="G991" s="2" t="inlineStr">
        <is>
          <t>peça</t>
        </is>
      </c>
      <c r="H991" s="1" t="n">
        <v>1.1</v>
      </c>
      <c r="I991" s="1" t="n">
        <v>0.09375</v>
      </c>
      <c r="J991" s="2" t="inlineStr">
        <is>
          <t>CORTE</t>
        </is>
      </c>
    </row>
    <row r="992" ht="12" customHeight="1">
      <c r="A992" s="3" t="inlineStr">
        <is>
          <t>SECCIONADORA 11</t>
        </is>
      </c>
      <c r="B992" s="1" t="n">
        <v>30004007</v>
      </c>
      <c r="C992" s="1" t="inlineStr">
        <is>
          <t>Produto simples</t>
        </is>
      </c>
      <c r="D992" s="1" t="n">
        <v>30004007</v>
      </c>
      <c r="E992" s="1" t="inlineStr">
        <is>
          <t>ASSENTO 370X397X09 MDP - CADEIRA                         1</t>
        </is>
      </c>
      <c r="F992" s="2" t="n">
        <v>1</v>
      </c>
      <c r="G992" s="2" t="inlineStr">
        <is>
          <t>peça</t>
        </is>
      </c>
      <c r="H992" s="1" t="n">
        <v>1.1</v>
      </c>
      <c r="I992" s="1" t="n">
        <v>0.09375</v>
      </c>
      <c r="J992" s="2" t="inlineStr">
        <is>
          <t>CORTE</t>
        </is>
      </c>
    </row>
    <row r="993" ht="12" customHeight="1">
      <c r="A993" s="3" t="inlineStr">
        <is>
          <t>SECCIONADORA 11</t>
        </is>
      </c>
      <c r="B993" s="1" t="n">
        <v>30004006</v>
      </c>
      <c r="C993" s="1" t="inlineStr">
        <is>
          <t>Produto simples</t>
        </is>
      </c>
      <c r="D993" s="1" t="n">
        <v>30004006</v>
      </c>
      <c r="E993" s="1" t="inlineStr">
        <is>
          <t>ENCOSTO 480X392X15 MDP - CADEIRA                         1</t>
        </is>
      </c>
      <c r="F993" s="2" t="n">
        <v>1</v>
      </c>
      <c r="G993" s="2" t="inlineStr">
        <is>
          <t>peça</t>
        </is>
      </c>
      <c r="H993" s="1" t="n">
        <v>1.1</v>
      </c>
      <c r="I993" s="1" t="n">
        <v>0.09375</v>
      </c>
      <c r="J993" s="2" t="inlineStr">
        <is>
          <t>CORTE</t>
        </is>
      </c>
    </row>
    <row r="994" ht="12" customHeight="1">
      <c r="A994" s="3" t="inlineStr">
        <is>
          <t>SECCIONADORA 11</t>
        </is>
      </c>
      <c r="B994" s="1" t="n">
        <v>30008002</v>
      </c>
      <c r="C994" s="1" t="inlineStr">
        <is>
          <t>Produto simples</t>
        </is>
      </c>
      <c r="D994" s="1" t="n">
        <v>30008002</v>
      </c>
      <c r="E994" s="1" t="inlineStr">
        <is>
          <t>LUA ENCOSTO 40X400X15 MDP - CADEIRA                   1</t>
        </is>
      </c>
      <c r="F994" s="2" t="n">
        <v>1</v>
      </c>
      <c r="G994" s="2" t="inlineStr">
        <is>
          <t>peça</t>
        </is>
      </c>
      <c r="H994" s="1" t="n">
        <v>1.1</v>
      </c>
      <c r="I994" s="1" t="n">
        <v>0.09375</v>
      </c>
      <c r="J994" s="2" t="inlineStr">
        <is>
          <t>CORTE</t>
        </is>
      </c>
    </row>
    <row r="995" ht="12" customHeight="1">
      <c r="A995" s="3" t="inlineStr">
        <is>
          <t>SECCIONADORA 11</t>
        </is>
      </c>
      <c r="B995" s="1" t="n">
        <v>30009007</v>
      </c>
      <c r="C995" s="1" t="inlineStr">
        <is>
          <t>Produto simples</t>
        </is>
      </c>
      <c r="D995" s="1" t="n">
        <v>30009007</v>
      </c>
      <c r="E995" s="1" t="inlineStr">
        <is>
          <t>LATERAL 650X100X12 MDP - CADEIRA                          1</t>
        </is>
      </c>
      <c r="F995" s="2" t="n">
        <v>1</v>
      </c>
      <c r="G995" s="2" t="inlineStr">
        <is>
          <t>peça</t>
        </is>
      </c>
      <c r="H995" s="1" t="n">
        <v>1.1</v>
      </c>
      <c r="I995" s="1" t="n">
        <v>0.09375</v>
      </c>
      <c r="J995" s="2" t="inlineStr">
        <is>
          <t>CORTE</t>
        </is>
      </c>
    </row>
    <row r="996" ht="12" customHeight="1">
      <c r="A996" s="3" t="inlineStr">
        <is>
          <t>SECCIONADORA 11</t>
        </is>
      </c>
      <c r="B996" s="1" t="n">
        <v>300060010</v>
      </c>
      <c r="C996" s="1" t="inlineStr">
        <is>
          <t>Produto simples</t>
        </is>
      </c>
      <c r="D996" s="1" t="n">
        <v>300060010</v>
      </c>
      <c r="E996" s="1" t="inlineStr">
        <is>
          <t>LATERAL 590X125X12 MDF - CADEIRA                           1</t>
        </is>
      </c>
      <c r="F996" s="2" t="n">
        <v>1</v>
      </c>
      <c r="G996" s="2" t="inlineStr">
        <is>
          <t>peça</t>
        </is>
      </c>
      <c r="H996" s="1" t="n">
        <v>1.1</v>
      </c>
      <c r="I996" s="1" t="n">
        <v>0.09375</v>
      </c>
      <c r="J996" s="2" t="inlineStr">
        <is>
          <t>CORTE</t>
        </is>
      </c>
    </row>
    <row r="997" ht="12" customHeight="1">
      <c r="A997" s="3" t="inlineStr">
        <is>
          <t>SECCIONADORA 11</t>
        </is>
      </c>
      <c r="B997" s="1" t="n">
        <v>30009610</v>
      </c>
      <c r="C997" s="1" t="inlineStr">
        <is>
          <t>Produto simples</t>
        </is>
      </c>
      <c r="D997" s="1" t="n">
        <v>30009610</v>
      </c>
      <c r="E997" s="1" t="inlineStr">
        <is>
          <t>TRAV. SARRA. 390X40(450)X15 MDF - CADEIRA           1</t>
        </is>
      </c>
      <c r="F997" s="2" t="n">
        <v>1</v>
      </c>
      <c r="G997" s="2" t="inlineStr">
        <is>
          <t>peça</t>
        </is>
      </c>
      <c r="H997" s="1" t="n">
        <v>1.1</v>
      </c>
      <c r="I997" s="1" t="n">
        <v>0.09375</v>
      </c>
      <c r="J997" s="2" t="inlineStr">
        <is>
          <t>CORTE</t>
        </is>
      </c>
    </row>
    <row r="998" ht="12" customHeight="1">
      <c r="A998" s="3" t="inlineStr">
        <is>
          <t>SECCIONADORA 11</t>
        </is>
      </c>
      <c r="B998" s="1" t="n">
        <v>30009006</v>
      </c>
      <c r="C998" s="1" t="inlineStr">
        <is>
          <t>Produto simples</t>
        </is>
      </c>
      <c r="D998" s="1" t="n">
        <v>30009006</v>
      </c>
      <c r="E998" s="1" t="inlineStr">
        <is>
          <t>ASSENTO 430X390X09 MDP - CADEIRA                         1</t>
        </is>
      </c>
      <c r="F998" s="2" t="n">
        <v>1</v>
      </c>
      <c r="G998" s="2" t="inlineStr">
        <is>
          <t>peça</t>
        </is>
      </c>
      <c r="H998" s="1" t="n">
        <v>1.1</v>
      </c>
      <c r="I998" s="1" t="n">
        <v>0.09375</v>
      </c>
      <c r="J998" s="2" t="inlineStr">
        <is>
          <t>CORTE</t>
        </is>
      </c>
    </row>
    <row r="999" ht="12" customHeight="1">
      <c r="A999" s="3" t="inlineStr">
        <is>
          <t>SECCIONADORA 11</t>
        </is>
      </c>
      <c r="B999" s="1" t="n">
        <v>30006008</v>
      </c>
      <c r="C999" s="1" t="inlineStr">
        <is>
          <t>Produto simples</t>
        </is>
      </c>
      <c r="D999" s="1" t="n">
        <v>30006008</v>
      </c>
      <c r="E999" s="1" t="inlineStr">
        <is>
          <t>ASSENTO 480X385X09 MDP - CADEIRA                         1</t>
        </is>
      </c>
      <c r="F999" s="2" t="n">
        <v>1</v>
      </c>
      <c r="G999" s="2" t="inlineStr">
        <is>
          <t>peça</t>
        </is>
      </c>
      <c r="H999" s="1" t="n">
        <v>1.1</v>
      </c>
      <c r="I999" s="1" t="n">
        <v>0.09375</v>
      </c>
      <c r="J999" s="2" t="inlineStr">
        <is>
          <t>CORTE</t>
        </is>
      </c>
    </row>
    <row r="1000" ht="12" customHeight="1">
      <c r="A1000" s="3" t="inlineStr">
        <is>
          <t>SECCIONADORA 11</t>
        </is>
      </c>
      <c r="B1000" s="1" t="n">
        <v>30008801</v>
      </c>
      <c r="C1000" s="1" t="inlineStr">
        <is>
          <t>Produto simples</t>
        </is>
      </c>
      <c r="D1000" s="1" t="n">
        <v>30008801</v>
      </c>
      <c r="E1000" s="1" t="inlineStr">
        <is>
          <t>FUNDO 540X410X03 MDF - CADEIRA                              1</t>
        </is>
      </c>
      <c r="F1000" s="2" t="n">
        <v>1</v>
      </c>
      <c r="G1000" s="2" t="inlineStr">
        <is>
          <t>peça</t>
        </is>
      </c>
      <c r="H1000" s="1" t="n">
        <v>1.1</v>
      </c>
      <c r="I1000" s="1" t="n">
        <v>0.09375</v>
      </c>
      <c r="J1000" s="2" t="inlineStr">
        <is>
          <t>CORTE</t>
        </is>
      </c>
    </row>
    <row r="1001" ht="12" customHeight="1">
      <c r="A1001" s="3" t="inlineStr">
        <is>
          <t>SECCIONADORA 11</t>
        </is>
      </c>
      <c r="B1001" s="1" t="n">
        <v>30006016</v>
      </c>
      <c r="C1001" s="1" t="inlineStr">
        <is>
          <t>Produto simples</t>
        </is>
      </c>
      <c r="D1001" s="1" t="n">
        <v>30006016</v>
      </c>
      <c r="E1001" s="1" t="inlineStr">
        <is>
          <t>TRAVESSA 390X40X18 MDF - CADEIRA                         1</t>
        </is>
      </c>
      <c r="F1001" s="2" t="n">
        <v>1</v>
      </c>
      <c r="G1001" s="2" t="inlineStr">
        <is>
          <t>peça</t>
        </is>
      </c>
      <c r="H1001" s="1" t="n">
        <v>1.1</v>
      </c>
      <c r="I1001" s="1" t="n">
        <v>0.09375</v>
      </c>
      <c r="J1001" s="2" t="inlineStr">
        <is>
          <t>CORTE</t>
        </is>
      </c>
    </row>
    <row r="1002" ht="12" customHeight="1">
      <c r="A1002" s="3" t="inlineStr">
        <is>
          <t>SECCIONADORA 11</t>
        </is>
      </c>
      <c r="B1002" s="1" t="n">
        <v>30004505</v>
      </c>
      <c r="C1002" s="1" t="inlineStr">
        <is>
          <t>Produto simples</t>
        </is>
      </c>
      <c r="D1002" s="1" t="n">
        <v>30004505</v>
      </c>
      <c r="E1002" s="1" t="inlineStr">
        <is>
          <t>TRAVESSA ASSENTO 460X55X09 MDP - CADEIRA       1</t>
        </is>
      </c>
      <c r="F1002" s="2" t="n">
        <v>1</v>
      </c>
      <c r="G1002" s="2" t="inlineStr">
        <is>
          <t>peça</t>
        </is>
      </c>
      <c r="H1002" s="1" t="n">
        <v>1.1</v>
      </c>
      <c r="I1002" s="1" t="n">
        <v>0.09375</v>
      </c>
      <c r="J1002" s="2" t="inlineStr">
        <is>
          <t>CORTE</t>
        </is>
      </c>
    </row>
    <row r="1003" ht="12" customHeight="1">
      <c r="A1003" s="3" t="inlineStr">
        <is>
          <t>SECCIONADORA 11</t>
        </is>
      </c>
      <c r="B1003" s="1" t="n">
        <v>30004506</v>
      </c>
      <c r="C1003" s="1" t="inlineStr">
        <is>
          <t>Produto simples</t>
        </is>
      </c>
      <c r="D1003" s="1" t="n">
        <v>30004506</v>
      </c>
      <c r="E1003" s="1" t="inlineStr">
        <is>
          <t>TRAVESSA ASSENTO 400X55X09 MDP - CADEIRA       1</t>
        </is>
      </c>
      <c r="F1003" s="2" t="n">
        <v>1</v>
      </c>
      <c r="G1003" s="2" t="inlineStr">
        <is>
          <t>peça</t>
        </is>
      </c>
      <c r="H1003" s="1" t="n">
        <v>1.1</v>
      </c>
      <c r="I1003" s="1" t="n">
        <v>0.09375</v>
      </c>
      <c r="J1003" s="2" t="inlineStr">
        <is>
          <t>CORTE</t>
        </is>
      </c>
    </row>
    <row r="1004" ht="12" customHeight="1">
      <c r="A1004" s="3" t="inlineStr">
        <is>
          <t>SECCIONADORA 11</t>
        </is>
      </c>
      <c r="B1004" s="1" t="n">
        <v>30004507</v>
      </c>
      <c r="C1004" s="1" t="inlineStr">
        <is>
          <t>Produto simples</t>
        </is>
      </c>
      <c r="D1004" s="1" t="n">
        <v>30004507</v>
      </c>
      <c r="E1004" s="1" t="inlineStr">
        <is>
          <t>ASSENTO 450X400X09 MDP - CADEIRA                         1</t>
        </is>
      </c>
      <c r="F1004" s="2" t="n">
        <v>1</v>
      </c>
      <c r="G1004" s="2" t="inlineStr">
        <is>
          <t>peça</t>
        </is>
      </c>
      <c r="H1004" s="1" t="n">
        <v>1.1</v>
      </c>
      <c r="I1004" s="1" t="n">
        <v>0.09375</v>
      </c>
      <c r="J1004" s="2" t="inlineStr">
        <is>
          <t>CORTE</t>
        </is>
      </c>
    </row>
    <row r="1005" ht="12" customHeight="1">
      <c r="A1005" s="3" t="inlineStr">
        <is>
          <t>SECCIONADORA 11</t>
        </is>
      </c>
      <c r="B1005" s="1" t="n">
        <v>30004501</v>
      </c>
      <c r="C1005" s="1" t="inlineStr">
        <is>
          <t>Produto simples</t>
        </is>
      </c>
      <c r="D1005" s="1" t="n">
        <v>30004501</v>
      </c>
      <c r="E1005" s="1" t="inlineStr">
        <is>
          <t>TRAVESSA 420X35X15 MDP - CADEIRA                         1</t>
        </is>
      </c>
      <c r="F1005" s="2" t="n">
        <v>1</v>
      </c>
      <c r="G1005" s="2" t="inlineStr">
        <is>
          <t>peça</t>
        </is>
      </c>
      <c r="H1005" s="1" t="n">
        <v>1.1</v>
      </c>
      <c r="I1005" s="1" t="n">
        <v>0.09375</v>
      </c>
      <c r="J1005" s="2" t="inlineStr">
        <is>
          <t>CORTE</t>
        </is>
      </c>
    </row>
    <row r="1006" ht="12" customHeight="1">
      <c r="A1006" s="3" t="inlineStr">
        <is>
          <t>SECCIONADORA 11</t>
        </is>
      </c>
      <c r="B1006" s="1" t="n">
        <v>30004502</v>
      </c>
      <c r="C1006" s="1" t="inlineStr">
        <is>
          <t>Produto simples</t>
        </is>
      </c>
      <c r="D1006" s="1" t="n">
        <v>30004502</v>
      </c>
      <c r="E1006" s="1" t="inlineStr">
        <is>
          <t>TRAVESSA 390X35X15 MDF CADEIRA                            1</t>
        </is>
      </c>
      <c r="F1006" s="2" t="n">
        <v>1</v>
      </c>
      <c r="G1006" s="2" t="inlineStr">
        <is>
          <t>peça</t>
        </is>
      </c>
      <c r="H1006" s="1" t="n">
        <v>1.1</v>
      </c>
      <c r="I1006" s="1" t="n">
        <v>0.09375</v>
      </c>
      <c r="J1006" s="2" t="inlineStr">
        <is>
          <t>CORTE</t>
        </is>
      </c>
    </row>
    <row r="1007" ht="12" customHeight="1">
      <c r="A1007" s="3" t="inlineStr">
        <is>
          <t>SECCIONADORA 11</t>
        </is>
      </c>
      <c r="B1007" s="1" t="n">
        <v>30004503</v>
      </c>
      <c r="C1007" s="1" t="inlineStr">
        <is>
          <t>Produto simples</t>
        </is>
      </c>
      <c r="D1007" s="1" t="n">
        <v>30004503</v>
      </c>
      <c r="E1007" s="1" t="inlineStr">
        <is>
          <t>TRAVESSA 420X65X18 MDF CADEIRA                            1</t>
        </is>
      </c>
      <c r="F1007" s="2" t="n">
        <v>1</v>
      </c>
      <c r="G1007" s="2" t="inlineStr">
        <is>
          <t>peça</t>
        </is>
      </c>
      <c r="H1007" s="1" t="n">
        <v>1.1</v>
      </c>
      <c r="I1007" s="1" t="n">
        <v>0.09375</v>
      </c>
      <c r="J1007" s="2" t="inlineStr">
        <is>
          <t>CORTE</t>
        </is>
      </c>
    </row>
    <row r="1008" ht="12" customHeight="1">
      <c r="A1008" s="3" t="inlineStr">
        <is>
          <t>SECCIONADORA 11</t>
        </is>
      </c>
      <c r="B1008" s="1" t="n">
        <v>30002006</v>
      </c>
      <c r="C1008" s="1" t="inlineStr">
        <is>
          <t>Produto simples</t>
        </is>
      </c>
      <c r="D1008" s="1" t="n">
        <v>30002006</v>
      </c>
      <c r="E1008" s="1" t="inlineStr">
        <is>
          <t>ENCOSTO 348X348X15 MDP - CADEIRA                         1</t>
        </is>
      </c>
      <c r="F1008" s="2" t="n">
        <v>1</v>
      </c>
      <c r="G1008" s="2" t="inlineStr">
        <is>
          <t>peça</t>
        </is>
      </c>
      <c r="H1008" s="1" t="n">
        <v>1.1</v>
      </c>
      <c r="I1008" s="1" t="n">
        <v>0.09375</v>
      </c>
      <c r="J1008" s="2" t="inlineStr">
        <is>
          <t>CORTE</t>
        </is>
      </c>
    </row>
    <row r="1009" ht="12" customHeight="1">
      <c r="A1009" s="3" t="inlineStr">
        <is>
          <t>SECCIONADORA 11</t>
        </is>
      </c>
      <c r="B1009" s="1" t="n">
        <v>30005007</v>
      </c>
      <c r="C1009" s="1" t="inlineStr">
        <is>
          <t>Produto simples</t>
        </is>
      </c>
      <c r="D1009" s="1" t="n">
        <v>30005007</v>
      </c>
      <c r="E1009" s="1" t="inlineStr">
        <is>
          <t>ASSENTO 440X440X15 MDP - CADEIRA                         1</t>
        </is>
      </c>
      <c r="F1009" s="2" t="n">
        <v>1</v>
      </c>
      <c r="G1009" s="2" t="inlineStr">
        <is>
          <t>peça</t>
        </is>
      </c>
      <c r="H1009" s="1" t="n">
        <v>1.1</v>
      </c>
      <c r="I1009" s="1" t="n">
        <v>0.09375</v>
      </c>
      <c r="J1009" s="2" t="inlineStr">
        <is>
          <t>CORTE</t>
        </is>
      </c>
    </row>
    <row r="1010" ht="12" customHeight="1">
      <c r="A1010" s="3" t="inlineStr">
        <is>
          <t>SECCIONADORA 11</t>
        </is>
      </c>
      <c r="B1010" s="1" t="n">
        <v>30005006</v>
      </c>
      <c r="C1010" s="1" t="inlineStr">
        <is>
          <t>Produto simples</t>
        </is>
      </c>
      <c r="D1010" s="1" t="n">
        <v>30005006</v>
      </c>
      <c r="E1010" s="1" t="inlineStr">
        <is>
          <t>ENCOSTO 480X440X15 MDP - CADEIRA                         1</t>
        </is>
      </c>
      <c r="F1010" s="2" t="n">
        <v>1</v>
      </c>
      <c r="G1010" s="2" t="inlineStr">
        <is>
          <t>peça</t>
        </is>
      </c>
      <c r="H1010" s="1" t="n">
        <v>1.1</v>
      </c>
      <c r="I1010" s="1" t="n">
        <v>0.09375</v>
      </c>
      <c r="J1010" s="2" t="inlineStr">
        <is>
          <t>CORTE</t>
        </is>
      </c>
    </row>
    <row r="1011" ht="12" customHeight="1">
      <c r="A1011" s="3" t="inlineStr">
        <is>
          <t>SECCIONADORA 11</t>
        </is>
      </c>
      <c r="B1011" s="1" t="n">
        <v>30009810</v>
      </c>
      <c r="C1011" s="1" t="inlineStr">
        <is>
          <t>Produto simples</t>
        </is>
      </c>
      <c r="D1011" s="1" t="n">
        <v>30009810</v>
      </c>
      <c r="E1011" s="1" t="inlineStr">
        <is>
          <t>LATERAL 540X90X12 MDF - CADEIRA                             1</t>
        </is>
      </c>
      <c r="F1011" s="2" t="n">
        <v>1</v>
      </c>
      <c r="G1011" s="2" t="inlineStr">
        <is>
          <t>peça</t>
        </is>
      </c>
      <c r="H1011" s="1" t="n">
        <v>1.1</v>
      </c>
      <c r="I1011" s="1" t="n">
        <v>0.09375</v>
      </c>
      <c r="J1011" s="2" t="inlineStr">
        <is>
          <t>CORTE</t>
        </is>
      </c>
    </row>
    <row r="1012" ht="12" customHeight="1">
      <c r="A1012" s="3" t="inlineStr">
        <is>
          <t>SECCIONADORA 11</t>
        </is>
      </c>
      <c r="B1012" s="1" t="n">
        <v>30009703</v>
      </c>
      <c r="C1012" s="1" t="inlineStr">
        <is>
          <t>Produto simples</t>
        </is>
      </c>
      <c r="D1012" s="1" t="n">
        <v>30009703</v>
      </c>
      <c r="E1012" s="1" t="inlineStr">
        <is>
          <t>ESPALDAR 390X40(911)X25 MDF (24) - CADEIRA GRE 1</t>
        </is>
      </c>
      <c r="F1012" s="2" t="n">
        <v>1</v>
      </c>
      <c r="G1012" s="2" t="inlineStr">
        <is>
          <t>peça</t>
        </is>
      </c>
      <c r="H1012" s="1" t="n">
        <v>1.1</v>
      </c>
      <c r="I1012" s="1" t="n">
        <v>0.09375</v>
      </c>
      <c r="J1012" s="2" t="inlineStr">
        <is>
          <t>CORTE</t>
        </is>
      </c>
    </row>
    <row r="1013" ht="12" customHeight="1">
      <c r="A1013" s="3" t="inlineStr">
        <is>
          <t>SECCIONADORA 11</t>
        </is>
      </c>
      <c r="B1013" s="1" t="n">
        <v>30009704</v>
      </c>
      <c r="C1013" s="1" t="inlineStr">
        <is>
          <t>Produto simples</t>
        </is>
      </c>
      <c r="D1013" s="1" t="n">
        <v>30009704</v>
      </c>
      <c r="E1013" s="1" t="inlineStr">
        <is>
          <t>LATERAL 590X100X12 MDF - CADEIRA                           1</t>
        </is>
      </c>
      <c r="F1013" s="2" t="n">
        <v>1</v>
      </c>
      <c r="G1013" s="2" t="inlineStr">
        <is>
          <t>peça</t>
        </is>
      </c>
      <c r="H1013" s="1" t="n">
        <v>1.1</v>
      </c>
      <c r="I1013" s="1" t="n">
        <v>0.09375</v>
      </c>
      <c r="J1013" s="2" t="inlineStr">
        <is>
          <t>CORTE</t>
        </is>
      </c>
    </row>
    <row r="1014" ht="12" customHeight="1">
      <c r="A1014" s="3" t="inlineStr">
        <is>
          <t>SECCIONADORA 11</t>
        </is>
      </c>
      <c r="B1014" s="1" t="n">
        <v>30009705</v>
      </c>
      <c r="C1014" s="1" t="inlineStr">
        <is>
          <t>Produto simples</t>
        </is>
      </c>
      <c r="D1014" s="1" t="n">
        <v>30009705</v>
      </c>
      <c r="E1014" s="1" t="inlineStr">
        <is>
          <t>TRAV. SARRA. 390X60X15 MDF - CADEIRA                    1</t>
        </is>
      </c>
      <c r="F1014" s="2" t="n">
        <v>1</v>
      </c>
      <c r="G1014" s="2" t="inlineStr">
        <is>
          <t>peça</t>
        </is>
      </c>
      <c r="H1014" s="1" t="n">
        <v>1.1</v>
      </c>
      <c r="I1014" s="1" t="n">
        <v>0.09375</v>
      </c>
      <c r="J1014" s="2" t="inlineStr">
        <is>
          <t>CORTE</t>
        </is>
      </c>
    </row>
    <row r="1015" ht="12" customHeight="1">
      <c r="A1015" s="3" t="inlineStr">
        <is>
          <t>SECCIONADORA 11</t>
        </is>
      </c>
      <c r="B1015" s="1" t="n">
        <v>91014008</v>
      </c>
      <c r="C1015" s="1" t="inlineStr">
        <is>
          <t>Produto simples</t>
        </is>
      </c>
      <c r="D1015" s="1" t="n">
        <v>91014008</v>
      </c>
      <c r="E1015" s="1" t="inlineStr">
        <is>
          <t>FITA ACABAMENTO 1200X20X03 MDF                            1</t>
        </is>
      </c>
      <c r="F1015" s="2" t="n">
        <v>1</v>
      </c>
      <c r="G1015" s="2" t="inlineStr">
        <is>
          <t>peça</t>
        </is>
      </c>
      <c r="H1015" s="1" t="n">
        <v>1.1</v>
      </c>
      <c r="I1015" s="1" t="n">
        <v>0.09375</v>
      </c>
      <c r="J1015" s="2" t="inlineStr">
        <is>
          <t>CORTE</t>
        </is>
      </c>
    </row>
    <row r="1016" ht="12" customHeight="1">
      <c r="A1016" s="3" t="inlineStr">
        <is>
          <t>SECCIONADORA 11</t>
        </is>
      </c>
      <c r="B1016" s="1" t="n">
        <v>91010004</v>
      </c>
      <c r="C1016" s="1" t="inlineStr">
        <is>
          <t>Produto simples</t>
        </is>
      </c>
      <c r="D1016" s="1" t="n">
        <v>91010004</v>
      </c>
      <c r="E1016" s="1" t="inlineStr">
        <is>
          <t>TRAVESSA 970X40X18 MDF - CAB ISTAMBUL 1,00       1</t>
        </is>
      </c>
      <c r="F1016" s="2" t="n">
        <v>1</v>
      </c>
      <c r="G1016" s="2" t="inlineStr">
        <is>
          <t>peça</t>
        </is>
      </c>
      <c r="H1016" s="1" t="n">
        <v>1.1</v>
      </c>
      <c r="I1016" s="1" t="n">
        <v>0.09375</v>
      </c>
      <c r="J1016" s="2" t="inlineStr">
        <is>
          <t>CORTE</t>
        </is>
      </c>
    </row>
    <row r="1017" ht="12" customHeight="1">
      <c r="A1017" s="3" t="inlineStr">
        <is>
          <t>SECCIONADORA 11</t>
        </is>
      </c>
      <c r="B1017" s="1" t="n">
        <v>91014001</v>
      </c>
      <c r="C1017" s="1" t="inlineStr">
        <is>
          <t>Produto simples</t>
        </is>
      </c>
      <c r="D1017" s="1" t="n">
        <v>91014001</v>
      </c>
      <c r="E1017" s="1" t="inlineStr">
        <is>
          <t>LATERAL 1100X170X15 MDP - CAB ISTAMBUL              1</t>
        </is>
      </c>
      <c r="F1017" s="2" t="n">
        <v>1</v>
      </c>
      <c r="G1017" s="2" t="inlineStr">
        <is>
          <t>peça</t>
        </is>
      </c>
      <c r="H1017" s="1" t="n">
        <v>1.1</v>
      </c>
      <c r="I1017" s="1" t="n">
        <v>0.09375</v>
      </c>
      <c r="J1017" s="2" t="inlineStr">
        <is>
          <t>CORTE</t>
        </is>
      </c>
    </row>
    <row r="1018" ht="12" customHeight="1">
      <c r="A1018" s="3" t="inlineStr">
        <is>
          <t>SECCIONADORA 11</t>
        </is>
      </c>
      <c r="B1018" s="1" t="n">
        <v>91014003</v>
      </c>
      <c r="C1018" s="1" t="inlineStr">
        <is>
          <t>Produto simples</t>
        </is>
      </c>
      <c r="D1018" s="1" t="n">
        <v>91014003</v>
      </c>
      <c r="E1018" s="1" t="inlineStr">
        <is>
          <t>FUNDO 1390X620X03 MDF - CAB ISTAMBUL 1,40         1</t>
        </is>
      </c>
      <c r="F1018" s="2" t="n">
        <v>1</v>
      </c>
      <c r="G1018" s="2" t="inlineStr">
        <is>
          <t>peça</t>
        </is>
      </c>
      <c r="H1018" s="1" t="n">
        <v>1.1</v>
      </c>
      <c r="I1018" s="1" t="n">
        <v>0.09375</v>
      </c>
      <c r="J1018" s="2" t="inlineStr">
        <is>
          <t>CORTE</t>
        </is>
      </c>
    </row>
    <row r="1019" ht="12" customHeight="1">
      <c r="A1019" s="3" t="inlineStr">
        <is>
          <t>SECCIONADORA 11</t>
        </is>
      </c>
      <c r="B1019" s="1" t="n">
        <v>91016003</v>
      </c>
      <c r="C1019" s="1" t="inlineStr">
        <is>
          <t>Produto simples</t>
        </is>
      </c>
      <c r="D1019" s="1" t="n">
        <v>91016003</v>
      </c>
      <c r="E1019" s="1" t="inlineStr">
        <is>
          <t>FUNDO 1590X620X03 MDF - CAB ISTAMBUL 1,60         1</t>
        </is>
      </c>
      <c r="F1019" s="2" t="n">
        <v>1</v>
      </c>
      <c r="G1019" s="2" t="inlineStr">
        <is>
          <t>peça</t>
        </is>
      </c>
      <c r="H1019" s="1" t="n">
        <v>1.1</v>
      </c>
      <c r="I1019" s="1" t="n">
        <v>0.09375</v>
      </c>
      <c r="J1019" s="2" t="inlineStr">
        <is>
          <t>CORTE</t>
        </is>
      </c>
    </row>
    <row r="1020" ht="12" customHeight="1">
      <c r="A1020" s="3" t="inlineStr">
        <is>
          <t>SECCIONADORA 11</t>
        </is>
      </c>
      <c r="B1020" s="1" t="n">
        <v>91019003</v>
      </c>
      <c r="C1020" s="1" t="inlineStr">
        <is>
          <t>Produto simples</t>
        </is>
      </c>
      <c r="D1020" s="1" t="n">
        <v>91019003</v>
      </c>
      <c r="E1020" s="1" t="inlineStr">
        <is>
          <t>FUNDO 1940X620X03 MDF - CAB ISTAMBUL 1,95         1</t>
        </is>
      </c>
      <c r="F1020" s="2" t="n">
        <v>1</v>
      </c>
      <c r="G1020" s="2" t="inlineStr">
        <is>
          <t>peça</t>
        </is>
      </c>
      <c r="H1020" s="1" t="n">
        <v>1.1</v>
      </c>
      <c r="I1020" s="1" t="n">
        <v>0.09375</v>
      </c>
      <c r="J1020" s="2" t="inlineStr">
        <is>
          <t>CORTE</t>
        </is>
      </c>
    </row>
    <row r="1021" ht="12" customHeight="1">
      <c r="A1021" s="3" t="inlineStr">
        <is>
          <t>SECCIONADORA 11</t>
        </is>
      </c>
      <c r="B1021" s="1" t="n">
        <v>91216001</v>
      </c>
      <c r="C1021" s="1" t="inlineStr">
        <is>
          <t>Produto simples</t>
        </is>
      </c>
      <c r="D1021" s="1" t="n">
        <v>91216001</v>
      </c>
      <c r="E1021" s="1" t="inlineStr">
        <is>
          <t>FUNDO 1590X420X03 MDF - CAB ATENAS 1,60             1</t>
        </is>
      </c>
      <c r="F1021" s="2" t="n">
        <v>1</v>
      </c>
      <c r="G1021" s="2" t="inlineStr">
        <is>
          <t>peça</t>
        </is>
      </c>
      <c r="H1021" s="1" t="n">
        <v>1.1</v>
      </c>
      <c r="I1021" s="1" t="n">
        <v>0.09375</v>
      </c>
      <c r="J1021" s="2" t="inlineStr">
        <is>
          <t>CORTE</t>
        </is>
      </c>
    </row>
    <row r="1022" ht="12" customHeight="1">
      <c r="A1022" s="3" t="inlineStr">
        <is>
          <t>SECCIONADORA 11</t>
        </is>
      </c>
      <c r="B1022" s="1" t="n">
        <v>91119003</v>
      </c>
      <c r="C1022" s="1" t="inlineStr">
        <is>
          <t>Produto simples</t>
        </is>
      </c>
      <c r="D1022" s="1" t="n">
        <v>91119003</v>
      </c>
      <c r="E1022" s="1" t="inlineStr">
        <is>
          <t>FUNDO 1940X420X03 MDF - CAB MOSCOU 1,90           1</t>
        </is>
      </c>
      <c r="F1022" s="2" t="n">
        <v>1</v>
      </c>
      <c r="G1022" s="2" t="inlineStr">
        <is>
          <t>peça</t>
        </is>
      </c>
      <c r="H1022" s="1" t="n">
        <v>1.1</v>
      </c>
      <c r="I1022" s="1" t="n">
        <v>0.09375</v>
      </c>
      <c r="J1022" s="2" t="inlineStr">
        <is>
          <t>CORTE</t>
        </is>
      </c>
    </row>
    <row r="1023" ht="12" customHeight="1">
      <c r="A1023" s="3" t="inlineStr">
        <is>
          <t>SECCIONADORA 11</t>
        </is>
      </c>
      <c r="B1023" s="1" t="n">
        <v>94110001</v>
      </c>
      <c r="C1023" s="1" t="inlineStr">
        <is>
          <t>Produto simples</t>
        </is>
      </c>
      <c r="D1023" s="1" t="n">
        <v>94110001</v>
      </c>
      <c r="E1023" s="1" t="inlineStr">
        <is>
          <t>LATERAL 1100X70X15 MDF - CAB CANCUN                   1</t>
        </is>
      </c>
      <c r="F1023" s="2" t="n">
        <v>1</v>
      </c>
      <c r="G1023" s="2" t="inlineStr">
        <is>
          <t>peça</t>
        </is>
      </c>
      <c r="H1023" s="1" t="n">
        <v>1.1</v>
      </c>
      <c r="I1023" s="1" t="n">
        <v>0.09375</v>
      </c>
      <c r="J1023" s="2" t="inlineStr">
        <is>
          <t>CORTE</t>
        </is>
      </c>
    </row>
    <row r="1024" ht="12" customHeight="1">
      <c r="A1024" s="3" t="inlineStr">
        <is>
          <t>SECCIONADORA 11</t>
        </is>
      </c>
      <c r="B1024" s="1" t="n">
        <v>94114003</v>
      </c>
      <c r="C1024" s="1" t="inlineStr">
        <is>
          <t>Produto simples</t>
        </is>
      </c>
      <c r="D1024" s="1" t="n">
        <v>94114003</v>
      </c>
      <c r="E1024" s="1" t="inlineStr">
        <is>
          <t>FILETI 1390X35X15 MDP - CAB CANCUN 1,40                1</t>
        </is>
      </c>
      <c r="F1024" s="2" t="n">
        <v>1</v>
      </c>
      <c r="G1024" s="2" t="inlineStr">
        <is>
          <t>peça</t>
        </is>
      </c>
      <c r="H1024" s="1" t="n">
        <v>1.1</v>
      </c>
      <c r="I1024" s="1" t="n">
        <v>0.09375</v>
      </c>
      <c r="J1024" s="2" t="inlineStr">
        <is>
          <t>CORTE</t>
        </is>
      </c>
    </row>
    <row r="1025" ht="12" customHeight="1">
      <c r="A1025" s="3" t="inlineStr">
        <is>
          <t>SECCIONADORA 11</t>
        </is>
      </c>
      <c r="B1025" s="1" t="n">
        <v>93114002</v>
      </c>
      <c r="C1025" s="1" t="inlineStr">
        <is>
          <t>Produto simples</t>
        </is>
      </c>
      <c r="D1025" s="1" t="n">
        <v>93114002</v>
      </c>
      <c r="E1025" s="1" t="inlineStr">
        <is>
          <t>FUNDO 1390X660X03 MDF - CAB HANOVER                  1</t>
        </is>
      </c>
      <c r="F1025" s="2" t="n">
        <v>1</v>
      </c>
      <c r="G1025" s="2" t="inlineStr">
        <is>
          <t>peça</t>
        </is>
      </c>
      <c r="H1025" s="1" t="n">
        <v>1.1</v>
      </c>
      <c r="I1025" s="1" t="n">
        <v>0.09375</v>
      </c>
      <c r="J1025" s="2" t="inlineStr">
        <is>
          <t>CORTE</t>
        </is>
      </c>
    </row>
    <row r="1026" ht="12" customHeight="1">
      <c r="A1026" s="3" t="inlineStr">
        <is>
          <t>SECCIONADORA 11</t>
        </is>
      </c>
      <c r="B1026" s="1" t="n">
        <v>94110007</v>
      </c>
      <c r="C1026" s="1" t="inlineStr">
        <is>
          <t>Produto simples</t>
        </is>
      </c>
      <c r="D1026" s="1" t="n">
        <v>94110007</v>
      </c>
      <c r="E1026" s="1" t="inlineStr">
        <is>
          <t>TRAVESSA 750X50X12 MDF - CAB CANCUN                  1</t>
        </is>
      </c>
      <c r="F1026" s="2" t="n">
        <v>1</v>
      </c>
      <c r="G1026" s="2" t="inlineStr">
        <is>
          <t>peça</t>
        </is>
      </c>
      <c r="H1026" s="1" t="n">
        <v>1.1</v>
      </c>
      <c r="I1026" s="1" t="n">
        <v>0.09375</v>
      </c>
      <c r="J1026" s="2" t="inlineStr">
        <is>
          <t>CORTE</t>
        </is>
      </c>
    </row>
    <row r="1027" ht="12" customHeight="1">
      <c r="A1027" s="3" t="inlineStr">
        <is>
          <t>SECCIONADORA 11</t>
        </is>
      </c>
      <c r="B1027" s="1" t="n">
        <v>94116003</v>
      </c>
      <c r="C1027" s="1" t="inlineStr">
        <is>
          <t>Produto simples</t>
        </is>
      </c>
      <c r="D1027" s="1" t="n">
        <v>94116003</v>
      </c>
      <c r="E1027" s="1" t="inlineStr">
        <is>
          <t>FILETI 1590X35X15 MDP - CAB CANCUN 1,60                1</t>
        </is>
      </c>
      <c r="F1027" s="2" t="n">
        <v>1</v>
      </c>
      <c r="G1027" s="2" t="inlineStr">
        <is>
          <t>peça</t>
        </is>
      </c>
      <c r="H1027" s="1" t="n">
        <v>1.1</v>
      </c>
      <c r="I1027" s="1" t="n">
        <v>0.09375</v>
      </c>
      <c r="J1027" s="2" t="inlineStr">
        <is>
          <t>CORTE</t>
        </is>
      </c>
    </row>
    <row r="1028" ht="12" customHeight="1">
      <c r="A1028" s="3" t="inlineStr">
        <is>
          <t>SECCIONADORA 11</t>
        </is>
      </c>
      <c r="B1028" s="1" t="n">
        <v>93116002</v>
      </c>
      <c r="C1028" s="1" t="inlineStr">
        <is>
          <t>Produto simples</t>
        </is>
      </c>
      <c r="D1028" s="1" t="n">
        <v>93116002</v>
      </c>
      <c r="E1028" s="1" t="inlineStr">
        <is>
          <t>FUNDO 1590X660X03 MDF - CAB HANOVER / IMOLA   1</t>
        </is>
      </c>
      <c r="F1028" s="2" t="n">
        <v>1</v>
      </c>
      <c r="G1028" s="2" t="inlineStr">
        <is>
          <t>peça</t>
        </is>
      </c>
      <c r="H1028" s="1" t="n">
        <v>1.1</v>
      </c>
      <c r="I1028" s="1" t="n">
        <v>0.09375</v>
      </c>
      <c r="J1028" s="2" t="inlineStr">
        <is>
          <t>CORTE</t>
        </is>
      </c>
    </row>
    <row r="1029" ht="12" customHeight="1">
      <c r="A1029" s="3" t="inlineStr">
        <is>
          <t>SECCIONADORA 11</t>
        </is>
      </c>
      <c r="B1029" s="1" t="n">
        <v>94110002</v>
      </c>
      <c r="C1029" s="1" t="inlineStr">
        <is>
          <t>Produto simples</t>
        </is>
      </c>
      <c r="D1029" s="1" t="n">
        <v>94110002</v>
      </c>
      <c r="E1029" s="1" t="inlineStr">
        <is>
          <t>LATERAL 970X45X18 MDF - CAB CANCUN 1,00             1</t>
        </is>
      </c>
      <c r="F1029" s="2" t="n">
        <v>1</v>
      </c>
      <c r="G1029" s="2" t="inlineStr">
        <is>
          <t>peça</t>
        </is>
      </c>
      <c r="H1029" s="1" t="n">
        <v>1.1</v>
      </c>
      <c r="I1029" s="1" t="n">
        <v>0.09375</v>
      </c>
      <c r="J1029" s="2" t="inlineStr">
        <is>
          <t>CORTE</t>
        </is>
      </c>
    </row>
    <row r="1030" ht="12" customHeight="1">
      <c r="A1030" s="3" t="inlineStr">
        <is>
          <t>SECCIONADORA 11</t>
        </is>
      </c>
      <c r="B1030" s="1" t="n">
        <v>95510001</v>
      </c>
      <c r="C1030" s="1" t="inlineStr">
        <is>
          <t>Produto simples</t>
        </is>
      </c>
      <c r="D1030" s="1" t="n">
        <v>95510001</v>
      </c>
      <c r="E1030" s="1" t="inlineStr">
        <is>
          <t>LATERAL 970X70X18 MDF - CAB MUNIQUE                   1</t>
        </is>
      </c>
      <c r="F1030" s="2" t="n">
        <v>1</v>
      </c>
      <c r="G1030" s="2" t="inlineStr">
        <is>
          <t>peça</t>
        </is>
      </c>
      <c r="H1030" s="1" t="n">
        <v>1.1</v>
      </c>
      <c r="I1030" s="1" t="n">
        <v>0.09375</v>
      </c>
      <c r="J1030" s="2" t="inlineStr">
        <is>
          <t>CORTE</t>
        </is>
      </c>
    </row>
    <row r="1031" ht="12" customHeight="1">
      <c r="A1031" s="3" t="inlineStr">
        <is>
          <t>SECCIONADORA 11</t>
        </is>
      </c>
      <c r="B1031" s="1" t="n">
        <v>94110003</v>
      </c>
      <c r="C1031" s="1" t="inlineStr">
        <is>
          <t>Produto simples</t>
        </is>
      </c>
      <c r="D1031" s="1" t="n">
        <v>94110003</v>
      </c>
      <c r="E1031" s="1" t="inlineStr">
        <is>
          <t>FUNDO 995X200X03 MDF - CAB CANCUN 1,00              1</t>
        </is>
      </c>
      <c r="F1031" s="2" t="n">
        <v>1</v>
      </c>
      <c r="G1031" s="2" t="inlineStr">
        <is>
          <t>peça</t>
        </is>
      </c>
      <c r="H1031" s="1" t="n">
        <v>1.1</v>
      </c>
      <c r="I1031" s="1" t="n">
        <v>0.09375</v>
      </c>
      <c r="J1031" s="2" t="inlineStr">
        <is>
          <t>CORTE</t>
        </is>
      </c>
    </row>
    <row r="1032" ht="12" customHeight="1">
      <c r="A1032" s="3" t="inlineStr">
        <is>
          <t>SECCIONADORA 11</t>
        </is>
      </c>
      <c r="B1032" s="1" t="n">
        <v>95510002</v>
      </c>
      <c r="C1032" s="1" t="inlineStr">
        <is>
          <t>Produto simples</t>
        </is>
      </c>
      <c r="D1032" s="1" t="n">
        <v>95510002</v>
      </c>
      <c r="E1032" s="1" t="inlineStr">
        <is>
          <t>TARUGO 485X50X15 MDP - CAB MUNIQUE</t>
        </is>
      </c>
      <c r="F1032" s="2" t="n">
        <v>1</v>
      </c>
      <c r="G1032" s="2" t="inlineStr">
        <is>
          <t>peça</t>
        </is>
      </c>
      <c r="H1032" s="1" t="n">
        <v>1.1</v>
      </c>
      <c r="I1032" s="1" t="n">
        <v>0.09375</v>
      </c>
      <c r="J1032" s="2" t="inlineStr">
        <is>
          <t>CORTE</t>
        </is>
      </c>
    </row>
    <row r="1033" ht="12" customHeight="1">
      <c r="A1033" s="3" t="inlineStr">
        <is>
          <t>SECCIONADORA 11</t>
        </is>
      </c>
      <c r="B1033" s="1" t="n">
        <v>95510003</v>
      </c>
      <c r="C1033" s="1" t="inlineStr">
        <is>
          <t>Produto simples</t>
        </is>
      </c>
      <c r="D1033" s="1" t="n">
        <v>95510003</v>
      </c>
      <c r="E1033" s="1" t="inlineStr">
        <is>
          <t>PAINEL 960X480X09 MDP - CAB MUNIQUE</t>
        </is>
      </c>
      <c r="F1033" s="2" t="n">
        <v>1</v>
      </c>
      <c r="G1033" s="2" t="inlineStr">
        <is>
          <t>peça</t>
        </is>
      </c>
      <c r="H1033" s="1" t="n">
        <v>1.1</v>
      </c>
      <c r="I1033" s="1" t="n">
        <v>0.09375</v>
      </c>
      <c r="J1033" s="2" t="inlineStr">
        <is>
          <t>CORTE</t>
        </is>
      </c>
    </row>
    <row r="1034" ht="12" customHeight="1">
      <c r="A1034" s="3" t="inlineStr">
        <is>
          <t>SECCIONADORA 11</t>
        </is>
      </c>
      <c r="B1034" s="1" t="n">
        <v>91514001</v>
      </c>
      <c r="C1034" s="1" t="inlineStr">
        <is>
          <t>Produto simples</t>
        </is>
      </c>
      <c r="D1034" s="1" t="n">
        <v>91514001</v>
      </c>
      <c r="E1034" s="1" t="inlineStr">
        <is>
          <t>LATERAL 1360X70X18 MDF - CAB MUNIQUE</t>
        </is>
      </c>
      <c r="F1034" s="2" t="n">
        <v>1</v>
      </c>
      <c r="G1034" s="2" t="inlineStr">
        <is>
          <t>peça</t>
        </is>
      </c>
      <c r="H1034" s="1" t="n">
        <v>1.1</v>
      </c>
      <c r="I1034" s="1" t="n">
        <v>0.09375</v>
      </c>
      <c r="J1034" s="2" t="inlineStr">
        <is>
          <t>CORTE</t>
        </is>
      </c>
    </row>
    <row r="1035" ht="12" customHeight="1">
      <c r="A1035" s="3" t="inlineStr">
        <is>
          <t>SECCIONADORA 11</t>
        </is>
      </c>
      <c r="B1035" s="1" t="n">
        <v>94114002</v>
      </c>
      <c r="C1035" s="1" t="inlineStr">
        <is>
          <t>Produto simples</t>
        </is>
      </c>
      <c r="D1035" s="1" t="n">
        <v>94114002</v>
      </c>
      <c r="E1035" s="1" t="inlineStr">
        <is>
          <t>FUNDO 1385X200X03 MDF - CAB CANCUN 1,40</t>
        </is>
      </c>
      <c r="F1035" s="2" t="n">
        <v>1</v>
      </c>
      <c r="G1035" s="2" t="inlineStr">
        <is>
          <t>peça</t>
        </is>
      </c>
      <c r="H1035" s="1" t="n">
        <v>1.1</v>
      </c>
      <c r="I1035" s="1" t="n">
        <v>0.09375</v>
      </c>
      <c r="J1035" s="2" t="inlineStr">
        <is>
          <t>CORTE</t>
        </is>
      </c>
    </row>
    <row r="1036" ht="12" customHeight="1">
      <c r="A1036" s="3" t="inlineStr">
        <is>
          <t>SECCIONADORA 11</t>
        </is>
      </c>
      <c r="B1036" s="1" t="n">
        <v>91514002</v>
      </c>
      <c r="C1036" s="1" t="inlineStr">
        <is>
          <t>Produto simples</t>
        </is>
      </c>
      <c r="D1036" s="1" t="n">
        <v>91514002</v>
      </c>
      <c r="E1036" s="1" t="inlineStr">
        <is>
          <t>PAINEL 1350X480X09 MDP - CAB MUNIQUE</t>
        </is>
      </c>
      <c r="F1036" s="2" t="n">
        <v>1</v>
      </c>
      <c r="G1036" s="2" t="inlineStr">
        <is>
          <t>peça</t>
        </is>
      </c>
      <c r="H1036" s="1" t="n">
        <v>1.1</v>
      </c>
      <c r="I1036" s="1" t="n">
        <v>0.09375</v>
      </c>
      <c r="J1036" s="2" t="inlineStr">
        <is>
          <t>CORTE</t>
        </is>
      </c>
    </row>
    <row r="1037" ht="12" customHeight="1">
      <c r="A1037" s="3" t="inlineStr">
        <is>
          <t>SECCIONADORA 11</t>
        </is>
      </c>
      <c r="B1037" s="1" t="n">
        <v>94116002</v>
      </c>
      <c r="C1037" s="1" t="inlineStr">
        <is>
          <t>Produto simples</t>
        </is>
      </c>
      <c r="D1037" s="1" t="n">
        <v>94116002</v>
      </c>
      <c r="E1037" s="1" t="inlineStr">
        <is>
          <t>FUNDO 1585X200X03 MDF - CAB CANCUN 1,60</t>
        </is>
      </c>
      <c r="F1037" s="2" t="n">
        <v>1</v>
      </c>
      <c r="G1037" s="2" t="inlineStr">
        <is>
          <t>peça</t>
        </is>
      </c>
      <c r="H1037" s="1" t="n">
        <v>1.1</v>
      </c>
      <c r="I1037" s="1" t="n">
        <v>0.09375</v>
      </c>
      <c r="J1037" s="2" t="inlineStr">
        <is>
          <t>CORTE</t>
        </is>
      </c>
    </row>
    <row r="1038" ht="12" customHeight="1">
      <c r="A1038" s="3" t="inlineStr">
        <is>
          <t>SECCIONADORA 11</t>
        </is>
      </c>
      <c r="B1038" s="1" t="n">
        <v>91516002</v>
      </c>
      <c r="C1038" s="1" t="inlineStr">
        <is>
          <t>Produto simples</t>
        </is>
      </c>
      <c r="D1038" s="1" t="n">
        <v>91516002</v>
      </c>
      <c r="E1038" s="1" t="inlineStr">
        <is>
          <t>PAINEL 1550X480X09 MDP - CAB MUNIQUE</t>
        </is>
      </c>
      <c r="F1038" s="2" t="n">
        <v>1</v>
      </c>
      <c r="G1038" s="2" t="inlineStr">
        <is>
          <t>peça</t>
        </is>
      </c>
      <c r="H1038" s="1" t="n">
        <v>1.1</v>
      </c>
      <c r="I1038" s="1" t="n">
        <v>0.09375</v>
      </c>
      <c r="J1038" s="2" t="inlineStr">
        <is>
          <t>CORTE</t>
        </is>
      </c>
    </row>
    <row r="1039" ht="12" customHeight="1">
      <c r="A1039" s="3" t="inlineStr">
        <is>
          <t>SECCIONADORA 11</t>
        </is>
      </c>
      <c r="B1039" s="1" t="n">
        <v>95519001</v>
      </c>
      <c r="C1039" s="1" t="inlineStr">
        <is>
          <t>Produto simples</t>
        </is>
      </c>
      <c r="D1039" s="1" t="n">
        <v>95519001</v>
      </c>
      <c r="E1039" s="1" t="inlineStr">
        <is>
          <t>LATERAL 1910X70X18 MDF - CAB MUNIQUE</t>
        </is>
      </c>
      <c r="F1039" s="2" t="n">
        <v>1</v>
      </c>
      <c r="G1039" s="2" t="inlineStr">
        <is>
          <t>peça</t>
        </is>
      </c>
      <c r="H1039" s="1" t="n">
        <v>1.1</v>
      </c>
      <c r="I1039" s="1" t="n">
        <v>0.09375</v>
      </c>
      <c r="J1039" s="2" t="inlineStr">
        <is>
          <t>CORTE</t>
        </is>
      </c>
    </row>
    <row r="1040" ht="12" customHeight="1">
      <c r="A1040" s="3" t="inlineStr">
        <is>
          <t>SECCIONADORA 11</t>
        </is>
      </c>
      <c r="B1040" s="1" t="n">
        <v>95519005</v>
      </c>
      <c r="C1040" s="1" t="inlineStr">
        <is>
          <t>Produto simples</t>
        </is>
      </c>
      <c r="D1040" s="1" t="n">
        <v>95519005</v>
      </c>
      <c r="E1040" s="1" t="inlineStr">
        <is>
          <t>FUNDO 1940X200X03 MDF - CAB MUNIQUE 1,95</t>
        </is>
      </c>
      <c r="F1040" s="2" t="n">
        <v>1</v>
      </c>
      <c r="G1040" s="2" t="inlineStr">
        <is>
          <t>peça</t>
        </is>
      </c>
      <c r="H1040" s="1" t="n">
        <v>1.1</v>
      </c>
      <c r="I1040" s="1" t="n">
        <v>0.09375</v>
      </c>
      <c r="J1040" s="2" t="inlineStr">
        <is>
          <t>CORTE</t>
        </is>
      </c>
    </row>
    <row r="1041" ht="12" customHeight="1">
      <c r="A1041" s="3" t="inlineStr">
        <is>
          <t>SECCIONADORA 11</t>
        </is>
      </c>
      <c r="B1041" s="1" t="n">
        <v>95519002</v>
      </c>
      <c r="C1041" s="1" t="inlineStr">
        <is>
          <t>Produto simples</t>
        </is>
      </c>
      <c r="D1041" s="1" t="n">
        <v>95519002</v>
      </c>
      <c r="E1041" s="1" t="inlineStr">
        <is>
          <t>PAINEL 1905X480X09 MDP - CAB MUNIQUE</t>
        </is>
      </c>
      <c r="F1041" s="2" t="n">
        <v>1</v>
      </c>
      <c r="G1041" s="2" t="inlineStr">
        <is>
          <t>peça</t>
        </is>
      </c>
      <c r="H1041" s="1" t="n">
        <v>1.1</v>
      </c>
      <c r="I1041" s="1" t="n">
        <v>0.09375</v>
      </c>
      <c r="J1041" s="2" t="inlineStr">
        <is>
          <t>CORTE</t>
        </is>
      </c>
    </row>
    <row r="1042" ht="12" customHeight="1">
      <c r="A1042" s="3" t="inlineStr">
        <is>
          <t>SECCIONADORA 11</t>
        </is>
      </c>
      <c r="B1042" s="1" t="n">
        <v>98014006</v>
      </c>
      <c r="C1042" s="1" t="inlineStr">
        <is>
          <t>Produto simples</t>
        </is>
      </c>
      <c r="D1042" s="1" t="n">
        <v>98014006</v>
      </c>
      <c r="E1042" s="1" t="inlineStr">
        <is>
          <t>FUNDO 1340X460X03 MDF - BAU 1,40</t>
        </is>
      </c>
      <c r="F1042" s="2" t="n">
        <v>1</v>
      </c>
      <c r="G1042" s="2" t="inlineStr">
        <is>
          <t>peça</t>
        </is>
      </c>
      <c r="H1042" s="1" t="n">
        <v>1.1</v>
      </c>
      <c r="I1042" s="1" t="n">
        <v>0.09375</v>
      </c>
      <c r="J1042" s="2" t="inlineStr">
        <is>
          <t>CORTE</t>
        </is>
      </c>
    </row>
    <row r="1043" ht="12" customHeight="1">
      <c r="A1043" s="3" t="inlineStr">
        <is>
          <t>SECCIONADORA 11</t>
        </is>
      </c>
      <c r="B1043" s="1" t="n">
        <v>98014003</v>
      </c>
      <c r="C1043" s="1" t="inlineStr">
        <is>
          <t>Produto simples</t>
        </is>
      </c>
      <c r="D1043" s="1" t="n">
        <v>98014003</v>
      </c>
      <c r="E1043" s="1" t="inlineStr">
        <is>
          <t>TRAVESSA 400X40X15 MDF - BAU</t>
        </is>
      </c>
      <c r="F1043" s="2" t="n">
        <v>1</v>
      </c>
      <c r="G1043" s="2" t="inlineStr">
        <is>
          <t>peça</t>
        </is>
      </c>
      <c r="H1043" s="1" t="n">
        <v>1.1</v>
      </c>
      <c r="I1043" s="1" t="n">
        <v>0.09375</v>
      </c>
      <c r="J1043" s="2" t="inlineStr">
        <is>
          <t>CORTE</t>
        </is>
      </c>
    </row>
    <row r="1044" ht="12" customHeight="1">
      <c r="A1044" s="3" t="inlineStr">
        <is>
          <t>SECCIONADORA 11</t>
        </is>
      </c>
      <c r="B1044" s="1" t="n">
        <v>98014005</v>
      </c>
      <c r="C1044" s="1" t="inlineStr">
        <is>
          <t>Produto simples</t>
        </is>
      </c>
      <c r="D1044" s="1" t="n">
        <v>98014005</v>
      </c>
      <c r="E1044" s="1" t="inlineStr">
        <is>
          <t>FUNDO 395X425X03 MDF - BAU</t>
        </is>
      </c>
      <c r="F1044" s="2" t="n">
        <v>1</v>
      </c>
      <c r="G1044" s="2" t="inlineStr">
        <is>
          <t>peça</t>
        </is>
      </c>
      <c r="H1044" s="1" t="n">
        <v>1.1</v>
      </c>
      <c r="I1044" s="1" t="n">
        <v>0.09375</v>
      </c>
      <c r="J1044" s="2" t="inlineStr">
        <is>
          <t>CORTE</t>
        </is>
      </c>
    </row>
    <row r="1045" ht="12" customHeight="1">
      <c r="A1045" s="3" t="inlineStr">
        <is>
          <t>SECCIONADORA 11</t>
        </is>
      </c>
      <c r="B1045" s="1" t="n">
        <v>98014001</v>
      </c>
      <c r="C1045" s="1" t="inlineStr">
        <is>
          <t>Produto simples</t>
        </is>
      </c>
      <c r="D1045" s="1" t="n">
        <v>98014001</v>
      </c>
      <c r="E1045" s="1" t="inlineStr">
        <is>
          <t>TRAVESSA 1380X40X15 MDF - BAU 1,40</t>
        </is>
      </c>
      <c r="F1045" s="2" t="n">
        <v>1</v>
      </c>
      <c r="G1045" s="2" t="inlineStr">
        <is>
          <t>peça</t>
        </is>
      </c>
      <c r="H1045" s="1" t="n">
        <v>1.1</v>
      </c>
      <c r="I1045" s="1" t="n">
        <v>0.09375</v>
      </c>
      <c r="J1045" s="2" t="inlineStr">
        <is>
          <t>CORTE</t>
        </is>
      </c>
    </row>
    <row r="1046" ht="12" customHeight="1">
      <c r="A1046" s="3" t="inlineStr">
        <is>
          <t>SECCIONADORA 11</t>
        </is>
      </c>
      <c r="B1046" s="1" t="n">
        <v>98014004</v>
      </c>
      <c r="C1046" s="1" t="inlineStr">
        <is>
          <t>Produto simples</t>
        </is>
      </c>
      <c r="D1046" s="1" t="n">
        <v>98014004</v>
      </c>
      <c r="E1046" s="1" t="inlineStr">
        <is>
          <t>FUNDO 1375X425X03 MDF - BAU 1,40</t>
        </is>
      </c>
      <c r="F1046" s="2" t="n">
        <v>1</v>
      </c>
      <c r="G1046" s="2" t="inlineStr">
        <is>
          <t>peça</t>
        </is>
      </c>
      <c r="H1046" s="1" t="n">
        <v>1.1</v>
      </c>
      <c r="I1046" s="1" t="n">
        <v>0.09375</v>
      </c>
      <c r="J1046" s="2" t="inlineStr">
        <is>
          <t>CORTE</t>
        </is>
      </c>
    </row>
    <row r="1047" ht="12" customHeight="1">
      <c r="A1047" s="3" t="inlineStr">
        <is>
          <t>SECCIONADORA 11</t>
        </is>
      </c>
      <c r="B1047" s="1" t="n">
        <v>98014007</v>
      </c>
      <c r="C1047" s="1" t="inlineStr">
        <is>
          <t>Produto simples</t>
        </is>
      </c>
      <c r="D1047" s="1" t="n">
        <v>98014007</v>
      </c>
      <c r="E1047" s="1" t="inlineStr">
        <is>
          <t>TAMPO 1400X510X09 MDP - BAU 1,40</t>
        </is>
      </c>
      <c r="F1047" s="2" t="n">
        <v>1</v>
      </c>
      <c r="G1047" s="2" t="inlineStr">
        <is>
          <t>peça</t>
        </is>
      </c>
      <c r="H1047" s="1" t="n">
        <v>1.1</v>
      </c>
      <c r="I1047" s="1" t="n">
        <v>0.09375</v>
      </c>
      <c r="J1047" s="2" t="inlineStr">
        <is>
          <t>CORTE</t>
        </is>
      </c>
    </row>
    <row r="1048" ht="12" customHeight="1">
      <c r="A1048" s="3" t="inlineStr">
        <is>
          <t>SECCIONADORA 11</t>
        </is>
      </c>
      <c r="B1048" s="1" t="n">
        <v>98016006</v>
      </c>
      <c r="C1048" s="1" t="inlineStr">
        <is>
          <t>Produto simples</t>
        </is>
      </c>
      <c r="D1048" s="1" t="n">
        <v>98016006</v>
      </c>
      <c r="E1048" s="1" t="inlineStr">
        <is>
          <t>FUNDO 1540X460X03 MDF - BAU 1,60</t>
        </is>
      </c>
      <c r="F1048" s="2" t="n">
        <v>1</v>
      </c>
      <c r="G1048" s="2" t="inlineStr">
        <is>
          <t>peça</t>
        </is>
      </c>
      <c r="H1048" s="1" t="n">
        <v>1.1</v>
      </c>
      <c r="I1048" s="1" t="n">
        <v>0.09375</v>
      </c>
      <c r="J1048" s="2" t="inlineStr">
        <is>
          <t>CORTE</t>
        </is>
      </c>
    </row>
    <row r="1049" ht="12" customHeight="1">
      <c r="A1049" s="3" t="inlineStr">
        <is>
          <t>SECCIONADORA 11</t>
        </is>
      </c>
      <c r="B1049" s="1" t="n">
        <v>98016001</v>
      </c>
      <c r="C1049" s="1" t="inlineStr">
        <is>
          <t>Produto simples</t>
        </is>
      </c>
      <c r="D1049" s="1" t="n">
        <v>98016001</v>
      </c>
      <c r="E1049" s="1" t="inlineStr">
        <is>
          <t>TRAVESSA 1580X40X15 MDF - BAU 1,60</t>
        </is>
      </c>
      <c r="F1049" s="2" t="n">
        <v>1</v>
      </c>
      <c r="G1049" s="2" t="inlineStr">
        <is>
          <t>peça</t>
        </is>
      </c>
      <c r="H1049" s="1" t="n">
        <v>1.1</v>
      </c>
      <c r="I1049" s="1" t="n">
        <v>0.09375</v>
      </c>
      <c r="J1049" s="2" t="inlineStr">
        <is>
          <t>CORTE</t>
        </is>
      </c>
    </row>
    <row r="1050" ht="12" customHeight="1">
      <c r="A1050" s="3" t="inlineStr">
        <is>
          <t>SECCIONADORA 11</t>
        </is>
      </c>
      <c r="B1050" s="1" t="n">
        <v>98016004</v>
      </c>
      <c r="C1050" s="1" t="inlineStr">
        <is>
          <t>Produto simples</t>
        </is>
      </c>
      <c r="D1050" s="1" t="n">
        <v>98016004</v>
      </c>
      <c r="E1050" s="1" t="inlineStr">
        <is>
          <t>FUNDO 1575X425X03 MDF - BAU 1,60</t>
        </is>
      </c>
      <c r="F1050" s="2" t="n">
        <v>1</v>
      </c>
      <c r="G1050" s="2" t="inlineStr">
        <is>
          <t>peça</t>
        </is>
      </c>
      <c r="H1050" s="1" t="n">
        <v>1.1</v>
      </c>
      <c r="I1050" s="1" t="n">
        <v>0.09375</v>
      </c>
      <c r="J1050" s="2" t="inlineStr">
        <is>
          <t>CORTE</t>
        </is>
      </c>
    </row>
    <row r="1051" ht="12" customHeight="1">
      <c r="A1051" s="3" t="inlineStr">
        <is>
          <t>SECCIONADORA 11</t>
        </is>
      </c>
      <c r="B1051" s="1" t="n">
        <v>98016007</v>
      </c>
      <c r="C1051" s="1" t="inlineStr">
        <is>
          <t>Produto simples</t>
        </is>
      </c>
      <c r="D1051" s="1" t="n">
        <v>98016007</v>
      </c>
      <c r="E1051" s="1" t="inlineStr">
        <is>
          <t>TAMPO 1600X510X09 MDP - BAU 1,60</t>
        </is>
      </c>
      <c r="F1051" s="2" t="n">
        <v>1</v>
      </c>
      <c r="G1051" s="2" t="inlineStr">
        <is>
          <t>peça</t>
        </is>
      </c>
      <c r="H1051" s="1" t="n">
        <v>1.1</v>
      </c>
      <c r="I1051" s="1" t="n">
        <v>0.09375</v>
      </c>
      <c r="J1051" s="2" t="inlineStr">
        <is>
          <t>CORTE</t>
        </is>
      </c>
    </row>
    <row r="1052" ht="12" customHeight="1">
      <c r="A1052" s="3" t="inlineStr">
        <is>
          <t>SECCIONADORA 11</t>
        </is>
      </c>
      <c r="B1052" s="1" t="n">
        <v>98019006</v>
      </c>
      <c r="C1052" s="1" t="inlineStr">
        <is>
          <t>Produto simples</t>
        </is>
      </c>
      <c r="D1052" s="1" t="n">
        <v>98019006</v>
      </c>
      <c r="E1052" s="1" t="inlineStr">
        <is>
          <t>FUNDO 1890X460X03 MDF - BAU 1,95</t>
        </is>
      </c>
      <c r="F1052" s="2" t="n">
        <v>1</v>
      </c>
      <c r="G1052" s="2" t="inlineStr">
        <is>
          <t>peça</t>
        </is>
      </c>
      <c r="H1052" s="1" t="n">
        <v>1.1</v>
      </c>
      <c r="I1052" s="1" t="n">
        <v>0.09375</v>
      </c>
      <c r="J1052" s="2" t="inlineStr">
        <is>
          <t>CORTE</t>
        </is>
      </c>
    </row>
    <row r="1053" ht="12" customHeight="1">
      <c r="A1053" s="3" t="inlineStr">
        <is>
          <t>SECCIONADORA 11</t>
        </is>
      </c>
      <c r="B1053" s="1" t="n">
        <v>98019001</v>
      </c>
      <c r="C1053" s="1" t="inlineStr">
        <is>
          <t>Produto simples</t>
        </is>
      </c>
      <c r="D1053" s="1" t="n">
        <v>98019001</v>
      </c>
      <c r="E1053" s="1" t="inlineStr">
        <is>
          <t>TRAVESSA 1930X40X15 MDF - BAU 1,95</t>
        </is>
      </c>
      <c r="F1053" s="2" t="n">
        <v>1</v>
      </c>
      <c r="G1053" s="2" t="inlineStr">
        <is>
          <t>peça</t>
        </is>
      </c>
      <c r="H1053" s="1" t="n">
        <v>1.1</v>
      </c>
      <c r="I1053" s="1" t="n">
        <v>0.09375</v>
      </c>
      <c r="J1053" s="2" t="inlineStr">
        <is>
          <t>CORTE</t>
        </is>
      </c>
    </row>
    <row r="1054" ht="12" customHeight="1">
      <c r="A1054" s="3" t="inlineStr">
        <is>
          <t>SECCIONADORA 11</t>
        </is>
      </c>
      <c r="B1054" s="1" t="n">
        <v>98019004</v>
      </c>
      <c r="C1054" s="1" t="inlineStr">
        <is>
          <t>Produto simples</t>
        </is>
      </c>
      <c r="D1054" s="1" t="n">
        <v>98019004</v>
      </c>
      <c r="E1054" s="1" t="inlineStr">
        <is>
          <t>FUNDO 1925X425X03 MDF - BAU 1,95</t>
        </is>
      </c>
      <c r="F1054" s="2" t="n">
        <v>1</v>
      </c>
      <c r="G1054" s="2" t="inlineStr">
        <is>
          <t>peça</t>
        </is>
      </c>
      <c r="H1054" s="1" t="n">
        <v>1.1</v>
      </c>
      <c r="I1054" s="1" t="n">
        <v>0.09375</v>
      </c>
      <c r="J1054" s="2" t="inlineStr">
        <is>
          <t>CORTE</t>
        </is>
      </c>
    </row>
    <row r="1055" ht="12" customHeight="1">
      <c r="A1055" s="3" t="inlineStr">
        <is>
          <t>SECCIONADORA 11</t>
        </is>
      </c>
      <c r="B1055" s="1" t="n">
        <v>98019007</v>
      </c>
      <c r="C1055" s="1" t="inlineStr">
        <is>
          <t>Produto simples</t>
        </is>
      </c>
      <c r="D1055" s="1" t="n">
        <v>98019007</v>
      </c>
      <c r="E1055" s="1" t="inlineStr">
        <is>
          <t>TAMPO 1950X510X09 MDP - BAU 1,95</t>
        </is>
      </c>
      <c r="F1055" s="2" t="n">
        <v>1</v>
      </c>
      <c r="G1055" s="2" t="inlineStr">
        <is>
          <t>peça</t>
        </is>
      </c>
      <c r="H1055" s="1" t="n">
        <v>1.1</v>
      </c>
      <c r="I1055" s="1" t="n">
        <v>0.09375</v>
      </c>
      <c r="J1055" s="2" t="inlineStr">
        <is>
          <t>CORTE</t>
        </is>
      </c>
    </row>
    <row r="1056" ht="12" customHeight="1">
      <c r="A1056" s="3" t="inlineStr">
        <is>
          <t>SECCIONADORA 11</t>
        </is>
      </c>
      <c r="B1056" s="1" t="n">
        <v>94110004</v>
      </c>
      <c r="C1056" s="1" t="inlineStr">
        <is>
          <t>Produto simples</t>
        </is>
      </c>
      <c r="D1056" s="1" t="n">
        <v>94110004</v>
      </c>
      <c r="E1056" s="1" t="inlineStr">
        <is>
          <t>FUNDO 690X200X03 MDF - CAB CANCUN</t>
        </is>
      </c>
      <c r="F1056" s="2" t="n">
        <v>1</v>
      </c>
      <c r="G1056" s="2" t="inlineStr">
        <is>
          <t>peça</t>
        </is>
      </c>
      <c r="H1056" s="1" t="n">
        <v>1.1</v>
      </c>
      <c r="I1056" s="1" t="n">
        <v>0.09375</v>
      </c>
      <c r="J1056" s="2" t="inlineStr">
        <is>
          <t>CORTE</t>
        </is>
      </c>
    </row>
    <row r="1057" ht="12" customHeight="1">
      <c r="A1057" s="3" t="inlineStr">
        <is>
          <t>SECCIONADORA 11</t>
        </is>
      </c>
      <c r="B1057" s="1" t="n">
        <v>94110005</v>
      </c>
      <c r="C1057" s="1" t="inlineStr">
        <is>
          <t>Produto simples</t>
        </is>
      </c>
      <c r="D1057" s="1" t="n">
        <v>94110005</v>
      </c>
      <c r="E1057" s="1" t="inlineStr">
        <is>
          <t>FILETI 1000X35X15 MDP - CAB CANCUN 1,00</t>
        </is>
      </c>
      <c r="F1057" s="2" t="n">
        <v>1</v>
      </c>
      <c r="G1057" s="2" t="inlineStr">
        <is>
          <t>peça</t>
        </is>
      </c>
      <c r="H1057" s="1" t="n">
        <v>1.1</v>
      </c>
      <c r="I1057" s="1" t="n">
        <v>0.09375</v>
      </c>
      <c r="J1057" s="2" t="inlineStr">
        <is>
          <t>CORTE</t>
        </is>
      </c>
    </row>
    <row r="1058" ht="12" customHeight="1">
      <c r="A1058" s="3" t="inlineStr">
        <is>
          <t>SECCIONADORA 11</t>
        </is>
      </c>
      <c r="B1058" s="1" t="n">
        <v>94110006</v>
      </c>
      <c r="C1058" s="1" t="inlineStr">
        <is>
          <t>Produto simples</t>
        </is>
      </c>
      <c r="D1058" s="1" t="n">
        <v>94110006</v>
      </c>
      <c r="E1058" s="1" t="inlineStr">
        <is>
          <t>PAINEL 750X400X09 MDP - CAB CANCUN 1,00</t>
        </is>
      </c>
      <c r="F1058" s="2" t="n">
        <v>1</v>
      </c>
      <c r="G1058" s="2" t="inlineStr">
        <is>
          <t>peça</t>
        </is>
      </c>
      <c r="H1058" s="1" t="n">
        <v>1.1</v>
      </c>
      <c r="I1058" s="1" t="n">
        <v>0.09375</v>
      </c>
      <c r="J1058" s="2" t="inlineStr">
        <is>
          <t>CORTE</t>
        </is>
      </c>
    </row>
    <row r="1059" ht="12" customHeight="1">
      <c r="A1059" s="3" t="inlineStr">
        <is>
          <t>SECCIONADORA 11</t>
        </is>
      </c>
      <c r="B1059" s="1" t="n">
        <v>94114005</v>
      </c>
      <c r="C1059" s="1" t="inlineStr">
        <is>
          <t>Produto simples</t>
        </is>
      </c>
      <c r="D1059" s="1" t="n">
        <v>94114005</v>
      </c>
      <c r="E1059" s="1" t="inlineStr">
        <is>
          <t>PAINEL 1150X400X09 MDP - CAB CANCUN 1,40</t>
        </is>
      </c>
      <c r="F1059" s="2" t="n">
        <v>1</v>
      </c>
      <c r="G1059" s="2" t="inlineStr">
        <is>
          <t>peça</t>
        </is>
      </c>
      <c r="H1059" s="1" t="n">
        <v>1.1</v>
      </c>
      <c r="I1059" s="1" t="n">
        <v>0.09375</v>
      </c>
      <c r="J1059" s="2" t="inlineStr">
        <is>
          <t>CORTE</t>
        </is>
      </c>
    </row>
    <row r="1060" ht="12" customHeight="1">
      <c r="A1060" s="3" t="inlineStr">
        <is>
          <t>SECCIONADORA 11</t>
        </is>
      </c>
      <c r="B1060" s="1" t="n">
        <v>94116005</v>
      </c>
      <c r="C1060" s="1" t="inlineStr">
        <is>
          <t>Produto simples</t>
        </is>
      </c>
      <c r="D1060" s="1" t="n">
        <v>94116005</v>
      </c>
      <c r="E1060" s="1" t="inlineStr">
        <is>
          <t>PAINEL 1350X400X09 MDP - CAB CANCUN 1,60</t>
        </is>
      </c>
      <c r="F1060" s="2" t="n">
        <v>1</v>
      </c>
      <c r="G1060" s="2" t="inlineStr">
        <is>
          <t>peça</t>
        </is>
      </c>
      <c r="H1060" s="1" t="n">
        <v>1.1</v>
      </c>
      <c r="I1060" s="1" t="n">
        <v>0.09375</v>
      </c>
      <c r="J1060" s="2" t="inlineStr">
        <is>
          <t>CORTE</t>
        </is>
      </c>
    </row>
    <row r="1061" ht="12" customHeight="1">
      <c r="A1061" s="3" t="inlineStr">
        <is>
          <t>SECCIONADORA 11</t>
        </is>
      </c>
      <c r="B1061" s="1" t="n">
        <v>91154001</v>
      </c>
      <c r="C1061" s="1" t="inlineStr">
        <is>
          <t>Produto simples</t>
        </is>
      </c>
      <c r="D1061" s="1" t="n">
        <v>91154001</v>
      </c>
      <c r="E1061" s="1" t="inlineStr">
        <is>
          <t>FUNDO 1390X100X03 MDF - CAB ESTORIL 1,40</t>
        </is>
      </c>
      <c r="F1061" s="2" t="n">
        <v>1</v>
      </c>
      <c r="G1061" s="2" t="inlineStr">
        <is>
          <t>peça</t>
        </is>
      </c>
      <c r="H1061" s="1" t="n">
        <v>1.1</v>
      </c>
      <c r="I1061" s="1" t="n">
        <v>0.09375</v>
      </c>
      <c r="J1061" s="2" t="inlineStr">
        <is>
          <t>CORTE</t>
        </is>
      </c>
    </row>
    <row r="1062" ht="12" customHeight="1">
      <c r="A1062" s="3" t="inlineStr">
        <is>
          <t>SECCIONADORA 11</t>
        </is>
      </c>
      <c r="B1062" s="1" t="n">
        <v>91154002</v>
      </c>
      <c r="C1062" s="1" t="inlineStr">
        <is>
          <t>Produto simples</t>
        </is>
      </c>
      <c r="D1062" s="1" t="n">
        <v>91154002</v>
      </c>
      <c r="E1062" s="1" t="inlineStr">
        <is>
          <t>FUNDO 690X100X03 MDF - CAB ESTORIL 1,40</t>
        </is>
      </c>
      <c r="F1062" s="2" t="n">
        <v>1</v>
      </c>
      <c r="G1062" s="2" t="inlineStr">
        <is>
          <t>peça</t>
        </is>
      </c>
      <c r="H1062" s="1" t="n">
        <v>1.1</v>
      </c>
      <c r="I1062" s="1" t="n">
        <v>0.09375</v>
      </c>
      <c r="J1062" s="2" t="inlineStr">
        <is>
          <t>CORTE</t>
        </is>
      </c>
    </row>
    <row r="1063" ht="12" customHeight="1">
      <c r="A1063" s="3" t="inlineStr">
        <is>
          <t>SECCIONADORA 11</t>
        </is>
      </c>
      <c r="B1063" s="1" t="n">
        <v>91154004</v>
      </c>
      <c r="C1063" s="1" t="inlineStr">
        <is>
          <t>Produto simples</t>
        </is>
      </c>
      <c r="D1063" s="1" t="n">
        <v>91154004</v>
      </c>
      <c r="E1063" s="1" t="inlineStr">
        <is>
          <t>PAINEL 1260X480X09 MDP - CAB ESTORIL</t>
        </is>
      </c>
      <c r="F1063" s="2" t="n">
        <v>1</v>
      </c>
      <c r="G1063" s="2" t="inlineStr">
        <is>
          <t>peça</t>
        </is>
      </c>
      <c r="H1063" s="1" t="n">
        <v>1.1</v>
      </c>
      <c r="I1063" s="1" t="n">
        <v>0.09375</v>
      </c>
      <c r="J1063" s="2" t="inlineStr">
        <is>
          <t>CORTE</t>
        </is>
      </c>
    </row>
    <row r="1064" ht="12" customHeight="1">
      <c r="A1064" s="3" t="inlineStr">
        <is>
          <t>SECCIONADORA 11</t>
        </is>
      </c>
      <c r="B1064" s="1" t="n">
        <v>91156002</v>
      </c>
      <c r="C1064" s="1" t="inlineStr">
        <is>
          <t>Produto simples</t>
        </is>
      </c>
      <c r="D1064" s="1" t="n">
        <v>91156002</v>
      </c>
      <c r="E1064" s="1" t="inlineStr">
        <is>
          <t>TARUGO 1600X35X15 MDP - CAB ESTORIL 1,60</t>
        </is>
      </c>
      <c r="F1064" s="2" t="n">
        <v>1</v>
      </c>
      <c r="G1064" s="2" t="inlineStr">
        <is>
          <t>peça</t>
        </is>
      </c>
      <c r="H1064" s="1" t="n">
        <v>1.1</v>
      </c>
      <c r="I1064" s="1" t="n">
        <v>0.09375</v>
      </c>
      <c r="J1064" s="2" t="inlineStr">
        <is>
          <t>CORTE</t>
        </is>
      </c>
    </row>
    <row r="1065" ht="12" customHeight="1">
      <c r="A1065" s="3" t="inlineStr">
        <is>
          <t>SECCIONADORA 11</t>
        </is>
      </c>
      <c r="B1065" s="1" t="n">
        <v>91156004</v>
      </c>
      <c r="C1065" s="1" t="inlineStr">
        <is>
          <t>Produto simples</t>
        </is>
      </c>
      <c r="D1065" s="1" t="n">
        <v>91156004</v>
      </c>
      <c r="E1065" s="1" t="inlineStr">
        <is>
          <t>PAINEL 1460X480X09 MDP - CAB ESTORIL</t>
        </is>
      </c>
      <c r="F1065" s="2" t="n">
        <v>1</v>
      </c>
      <c r="G1065" s="2" t="inlineStr">
        <is>
          <t>peça</t>
        </is>
      </c>
      <c r="H1065" s="1" t="n">
        <v>1.1</v>
      </c>
      <c r="I1065" s="1" t="n">
        <v>0.09375</v>
      </c>
      <c r="J1065" s="2" t="inlineStr">
        <is>
          <t>CORTE</t>
        </is>
      </c>
    </row>
    <row r="1066" ht="12" customHeight="1">
      <c r="A1066" s="3" t="inlineStr">
        <is>
          <t>SECCIONADORA 11</t>
        </is>
      </c>
      <c r="B1066" s="1" t="n">
        <v>91516001</v>
      </c>
      <c r="C1066" s="1" t="inlineStr">
        <is>
          <t>Produto simples</t>
        </is>
      </c>
      <c r="D1066" s="1" t="n">
        <v>91516001</v>
      </c>
      <c r="E1066" s="1" t="inlineStr">
        <is>
          <t>LATERAL 1560X70X18 MDF - CAB MUNIQUE</t>
        </is>
      </c>
      <c r="F1066" s="2" t="n">
        <v>1</v>
      </c>
      <c r="G1066" s="2" t="inlineStr">
        <is>
          <t>peça</t>
        </is>
      </c>
      <c r="H1066" s="1" t="n">
        <v>1.1</v>
      </c>
      <c r="I1066" s="1" t="n">
        <v>0.09375</v>
      </c>
      <c r="J1066" s="2" t="inlineStr">
        <is>
          <t>CORTE</t>
        </is>
      </c>
    </row>
    <row r="1067" ht="12" customHeight="1">
      <c r="A1067" s="3" t="inlineStr">
        <is>
          <t>SECCIONADORA 11</t>
        </is>
      </c>
      <c r="B1067" s="1" t="n">
        <v>91019004</v>
      </c>
      <c r="C1067" s="1" t="inlineStr">
        <is>
          <t>Produto simples</t>
        </is>
      </c>
      <c r="D1067" s="1" t="n">
        <v>91019004</v>
      </c>
      <c r="E1067" s="1" t="inlineStr">
        <is>
          <t>LATERAL 1910X45X18 MDF - CAB ISTAMBUL 1,90</t>
        </is>
      </c>
      <c r="F1067" s="2" t="n">
        <v>1</v>
      </c>
      <c r="G1067" s="2" t="inlineStr">
        <is>
          <t>peça</t>
        </is>
      </c>
      <c r="H1067" s="1" t="n">
        <v>1.1</v>
      </c>
      <c r="I1067" s="1" t="n">
        <v>0.09375</v>
      </c>
      <c r="J1067" s="2" t="inlineStr">
        <is>
          <t>CORTE</t>
        </is>
      </c>
    </row>
    <row r="1068" ht="12" customHeight="1">
      <c r="A1068" s="3" t="inlineStr">
        <is>
          <t>SECCIONADORA 11</t>
        </is>
      </c>
      <c r="B1068" s="1" t="n">
        <v>91114502</v>
      </c>
      <c r="C1068" s="1" t="inlineStr">
        <is>
          <t>Produto simples</t>
        </is>
      </c>
      <c r="D1068" s="1" t="n">
        <v>91114502</v>
      </c>
      <c r="E1068" s="1" t="inlineStr">
        <is>
          <t>PAINEL 1400X540X09 MDP - PAINEL 1,40</t>
        </is>
      </c>
      <c r="F1068" s="2" t="n">
        <v>1</v>
      </c>
      <c r="G1068" s="2" t="inlineStr">
        <is>
          <t>peça</t>
        </is>
      </c>
      <c r="H1068" s="1" t="n">
        <v>1.1</v>
      </c>
      <c r="I1068" s="1" t="n">
        <v>0.09375</v>
      </c>
      <c r="J1068" s="2" t="inlineStr">
        <is>
          <t>CORTE</t>
        </is>
      </c>
    </row>
    <row r="1069" ht="12" customHeight="1">
      <c r="A1069" s="3" t="inlineStr">
        <is>
          <t>SECCIONADORA 11</t>
        </is>
      </c>
      <c r="B1069" s="1" t="n">
        <v>91116502</v>
      </c>
      <c r="C1069" s="1" t="inlineStr">
        <is>
          <t>Produto simples</t>
        </is>
      </c>
      <c r="D1069" s="1" t="n">
        <v>91116502</v>
      </c>
      <c r="E1069" s="1" t="inlineStr">
        <is>
          <t>PAINEL 1600X540X09 MDP - PAINEL 1,60</t>
        </is>
      </c>
      <c r="F1069" s="2" t="n">
        <v>1</v>
      </c>
      <c r="G1069" s="2" t="inlineStr">
        <is>
          <t>peça</t>
        </is>
      </c>
      <c r="H1069" s="1" t="n">
        <v>1.1</v>
      </c>
      <c r="I1069" s="1" t="n">
        <v>0.09375</v>
      </c>
      <c r="J1069" s="2" t="inlineStr">
        <is>
          <t>CORTE</t>
        </is>
      </c>
    </row>
    <row r="1070" ht="12" customHeight="1">
      <c r="A1070" s="3" t="inlineStr">
        <is>
          <t>SECCIONADORA 11</t>
        </is>
      </c>
      <c r="B1070" s="1" t="n">
        <v>91214001</v>
      </c>
      <c r="C1070" s="1" t="inlineStr">
        <is>
          <t>Produto simples</t>
        </is>
      </c>
      <c r="D1070" s="1" t="n">
        <v>91214001</v>
      </c>
      <c r="E1070" s="1" t="inlineStr">
        <is>
          <t>FUNDO 1390X420X03 MDF - CAB ATENAS 1,40</t>
        </is>
      </c>
      <c r="F1070" s="2" t="n">
        <v>1</v>
      </c>
      <c r="G1070" s="2" t="inlineStr">
        <is>
          <t>peça</t>
        </is>
      </c>
      <c r="H1070" s="1" t="n">
        <v>1.1</v>
      </c>
      <c r="I1070" s="1" t="n">
        <v>0.09375</v>
      </c>
      <c r="J1070" s="2" t="inlineStr">
        <is>
          <t>CORTE</t>
        </is>
      </c>
    </row>
    <row r="1071" ht="12" customHeight="1">
      <c r="A1071" s="3" t="inlineStr">
        <is>
          <t>SECCIONADORA 11</t>
        </is>
      </c>
      <c r="B1071" s="1" t="n">
        <v>91214001</v>
      </c>
      <c r="C1071" s="1" t="inlineStr">
        <is>
          <t>Produto simples</t>
        </is>
      </c>
      <c r="D1071" s="1" t="n">
        <v>91214001</v>
      </c>
      <c r="E1071" s="1" t="inlineStr">
        <is>
          <t>FUNDO 1390X420X03 MDF - CAB ATENAS 1,40</t>
        </is>
      </c>
      <c r="F1071" s="2" t="n">
        <v>1</v>
      </c>
      <c r="G1071" s="2" t="inlineStr">
        <is>
          <t>peça</t>
        </is>
      </c>
      <c r="H1071" s="1" t="n">
        <v>1.1</v>
      </c>
      <c r="I1071" s="1" t="n">
        <v>0.09375</v>
      </c>
      <c r="J1071" s="2" t="inlineStr">
        <is>
          <t>CORTE</t>
        </is>
      </c>
    </row>
    <row r="1072" ht="12" customHeight="1">
      <c r="A1072" s="3" t="inlineStr">
        <is>
          <t>SECCIONADORA 11</t>
        </is>
      </c>
      <c r="B1072" s="1" t="n">
        <v>91214002</v>
      </c>
      <c r="C1072" s="1" t="inlineStr">
        <is>
          <t>Produto simples</t>
        </is>
      </c>
      <c r="D1072" s="1" t="n">
        <v>91214002</v>
      </c>
      <c r="E1072" s="1" t="inlineStr">
        <is>
          <t>TRAVESSA 650X40X18 MDF - CAB ATENAS</t>
        </is>
      </c>
      <c r="F1072" s="2" t="n">
        <v>1</v>
      </c>
      <c r="G1072" s="2" t="inlineStr">
        <is>
          <t>peça</t>
        </is>
      </c>
      <c r="H1072" s="1" t="n">
        <v>1.1</v>
      </c>
      <c r="I1072" s="1" t="n">
        <v>0.09375</v>
      </c>
      <c r="J1072" s="2" t="inlineStr">
        <is>
          <t>CORTE</t>
        </is>
      </c>
    </row>
    <row r="1073" ht="12" customHeight="1">
      <c r="A1073" s="3" t="inlineStr">
        <is>
          <t>SECCIONADORA 11</t>
        </is>
      </c>
      <c r="B1073" s="1" t="n">
        <v>30106005</v>
      </c>
      <c r="C1073" s="1" t="inlineStr">
        <is>
          <t>Produto simples</t>
        </is>
      </c>
      <c r="D1073" s="1" t="n">
        <v>30106005</v>
      </c>
      <c r="E1073" s="1" t="inlineStr">
        <is>
          <t>(7) FECHAMENTO 640X348X03 MDF - BASE BILBAO</t>
        </is>
      </c>
      <c r="F1073" s="2" t="n">
        <v>1</v>
      </c>
      <c r="G1073" s="2" t="inlineStr">
        <is>
          <t>peça</t>
        </is>
      </c>
      <c r="H1073" s="1" t="n">
        <v>1.1</v>
      </c>
      <c r="I1073" s="1" t="n">
        <v>0.09375</v>
      </c>
      <c r="J1073" s="2" t="inlineStr">
        <is>
          <t>CORTE</t>
        </is>
      </c>
    </row>
    <row r="1074" ht="12" customHeight="1">
      <c r="A1074" s="3" t="inlineStr">
        <is>
          <t>SECCIONADORA 11</t>
        </is>
      </c>
      <c r="B1074" s="1" t="n">
        <v>91156001</v>
      </c>
      <c r="C1074" s="1" t="inlineStr">
        <is>
          <t>Produto simples</t>
        </is>
      </c>
      <c r="D1074" s="1" t="n">
        <v>91156001</v>
      </c>
      <c r="E1074" s="1" t="inlineStr">
        <is>
          <t>FUNDO 1590X100X03 MDF - CAB ESTORIL 1,60</t>
        </is>
      </c>
      <c r="F1074" s="2" t="n">
        <v>1</v>
      </c>
      <c r="G1074" s="2" t="inlineStr">
        <is>
          <t>peça</t>
        </is>
      </c>
      <c r="H1074" s="1" t="n">
        <v>1.1</v>
      </c>
      <c r="I1074" s="1" t="n">
        <v>0.09375</v>
      </c>
      <c r="J1074" s="2" t="inlineStr">
        <is>
          <t>CORTE</t>
        </is>
      </c>
    </row>
    <row r="1075" ht="12" customHeight="1">
      <c r="A1075" s="3" t="inlineStr">
        <is>
          <t>SECCIONADORA 11</t>
        </is>
      </c>
      <c r="B1075" s="1" t="n">
        <v>91154003</v>
      </c>
      <c r="C1075" s="1" t="inlineStr">
        <is>
          <t>Produto simples</t>
        </is>
      </c>
      <c r="D1075" s="1" t="n">
        <v>91154003</v>
      </c>
      <c r="E1075" s="1" t="inlineStr">
        <is>
          <t>TARUGO 1400X35X15 MDP - CAB ESTORIL 1,40</t>
        </is>
      </c>
      <c r="F1075" s="2" t="n">
        <v>1</v>
      </c>
      <c r="G1075" s="2" t="inlineStr">
        <is>
          <t>peça</t>
        </is>
      </c>
      <c r="H1075" s="1" t="n">
        <v>1.1</v>
      </c>
      <c r="I1075" s="1" t="n">
        <v>0.09375</v>
      </c>
      <c r="J1075" s="2" t="inlineStr">
        <is>
          <t>CORTE</t>
        </is>
      </c>
    </row>
    <row r="1076" ht="12" customHeight="1">
      <c r="A1076" s="3" t="inlineStr">
        <is>
          <t>SECCIONADORA 11</t>
        </is>
      </c>
      <c r="B1076" s="1" t="n">
        <v>91114001</v>
      </c>
      <c r="C1076" s="1" t="inlineStr">
        <is>
          <t>Produto simples</t>
        </is>
      </c>
      <c r="D1076" s="1" t="n">
        <v>91114001</v>
      </c>
      <c r="E1076" s="1" t="inlineStr">
        <is>
          <t>LATERAL 1100X170X15 MDP - CAB MOSCOU</t>
        </is>
      </c>
      <c r="F1076" s="2" t="n">
        <v>1</v>
      </c>
      <c r="G1076" s="2" t="inlineStr">
        <is>
          <t>peça</t>
        </is>
      </c>
      <c r="H1076" s="1" t="n">
        <v>1.1</v>
      </c>
      <c r="I1076" s="1" t="n">
        <v>0.09375</v>
      </c>
      <c r="J1076" s="2" t="inlineStr">
        <is>
          <t>CORTE</t>
        </is>
      </c>
    </row>
    <row r="1077" ht="12" customHeight="1">
      <c r="A1077" s="3" t="inlineStr">
        <is>
          <t>SECCIONADORA 11</t>
        </is>
      </c>
      <c r="B1077" s="1" t="n">
        <v>92110001</v>
      </c>
      <c r="C1077" s="1" t="inlineStr">
        <is>
          <t>Produto simples</t>
        </is>
      </c>
      <c r="D1077" s="1" t="n">
        <v>92110001</v>
      </c>
      <c r="E1077" s="1" t="inlineStr">
        <is>
          <t>FUNDO 1000X660X03 MDF - CAB CAIRO 1,00</t>
        </is>
      </c>
      <c r="F1077" s="2" t="n">
        <v>1</v>
      </c>
      <c r="G1077" s="2" t="inlineStr">
        <is>
          <t>peça</t>
        </is>
      </c>
      <c r="H1077" s="1" t="n">
        <v>1.1</v>
      </c>
      <c r="I1077" s="1" t="n">
        <v>0.09375</v>
      </c>
      <c r="J1077" s="2" t="inlineStr">
        <is>
          <t>CORTE</t>
        </is>
      </c>
    </row>
    <row r="1078" ht="12" customHeight="1">
      <c r="A1078" s="3" t="inlineStr">
        <is>
          <t>SECCIONADORA 11</t>
        </is>
      </c>
      <c r="B1078" s="1" t="n">
        <v>30009706</v>
      </c>
      <c r="C1078" s="1" t="inlineStr">
        <is>
          <t>Produto simples</t>
        </is>
      </c>
      <c r="D1078" s="1" t="n">
        <v>30009706</v>
      </c>
      <c r="E1078" s="1" t="inlineStr">
        <is>
          <t>TRAV CHANFRADA 390X400(35)X15 MDF - CAD RAVE</t>
        </is>
      </c>
      <c r="F1078" s="2" t="n">
        <v>1</v>
      </c>
      <c r="G1078" s="2" t="inlineStr">
        <is>
          <t>peça</t>
        </is>
      </c>
      <c r="H1078" s="1" t="n">
        <v>1.1</v>
      </c>
      <c r="I1078" s="1" t="n">
        <v>0.09375</v>
      </c>
      <c r="J1078" s="2" t="inlineStr">
        <is>
          <t>CORTE</t>
        </is>
      </c>
    </row>
    <row r="1079" ht="12" customHeight="1">
      <c r="A1079" s="3" t="inlineStr">
        <is>
          <t>SECCIONADORA 11</t>
        </is>
      </c>
      <c r="B1079" s="1" t="n">
        <v>93120003</v>
      </c>
      <c r="C1079" s="1" t="inlineStr">
        <is>
          <t>Produto simples</t>
        </is>
      </c>
      <c r="D1079" s="1" t="n">
        <v>93120003</v>
      </c>
      <c r="E1079" s="1" t="inlineStr">
        <is>
          <t>FUNDO 990X680X03 MDF - CAB CRISTAL</t>
        </is>
      </c>
      <c r="F1079" s="2" t="n">
        <v>1</v>
      </c>
      <c r="G1079" s="2" t="inlineStr">
        <is>
          <t>peça</t>
        </is>
      </c>
      <c r="H1079" s="1" t="n">
        <v>1.1</v>
      </c>
      <c r="I1079" s="1" t="n">
        <v>0.09375</v>
      </c>
      <c r="J1079" s="2" t="inlineStr">
        <is>
          <t>CORTE</t>
        </is>
      </c>
    </row>
    <row r="1080" ht="12" customHeight="1">
      <c r="A1080" s="3" t="inlineStr">
        <is>
          <t>SECCIONADORA 11</t>
        </is>
      </c>
      <c r="B1080" s="1" t="n">
        <v>93120002</v>
      </c>
      <c r="C1080" s="1" t="inlineStr">
        <is>
          <t>Produto simples</t>
        </is>
      </c>
      <c r="D1080" s="1" t="n">
        <v>93120002</v>
      </c>
      <c r="E1080" s="1" t="inlineStr">
        <is>
          <t>FILETI 990X35X15 MDP - CAB CRISTAL</t>
        </is>
      </c>
      <c r="F1080" s="2" t="n">
        <v>1</v>
      </c>
      <c r="G1080" s="2" t="inlineStr">
        <is>
          <t>peça</t>
        </is>
      </c>
      <c r="H1080" s="1" t="n">
        <v>1.1</v>
      </c>
      <c r="I1080" s="1" t="n">
        <v>0.09375</v>
      </c>
      <c r="J1080" s="2" t="inlineStr">
        <is>
          <t>CORTE</t>
        </is>
      </c>
    </row>
    <row r="1081" ht="12" customHeight="1">
      <c r="A1081" s="3" t="inlineStr">
        <is>
          <t>SECCIONADORA 11</t>
        </is>
      </c>
      <c r="B1081" s="1" t="n">
        <v>93129001</v>
      </c>
      <c r="C1081" s="1" t="inlineStr">
        <is>
          <t>Produto simples</t>
        </is>
      </c>
      <c r="D1081" s="1" t="n">
        <v>93129001</v>
      </c>
      <c r="E1081" s="1" t="inlineStr">
        <is>
          <t>FILETI 1940X35X15 MDP - CAB HANOVER 1,95</t>
        </is>
      </c>
      <c r="F1081" s="2" t="n">
        <v>1</v>
      </c>
      <c r="G1081" s="2" t="inlineStr">
        <is>
          <t>peça</t>
        </is>
      </c>
      <c r="H1081" s="1" t="n">
        <v>1.1</v>
      </c>
      <c r="I1081" s="1" t="n">
        <v>0.09375</v>
      </c>
      <c r="J1081" s="2" t="inlineStr">
        <is>
          <t>CORTE</t>
        </is>
      </c>
    </row>
    <row r="1082" ht="12" customHeight="1">
      <c r="A1082" s="3" t="inlineStr">
        <is>
          <t>SECCIONADORA 11</t>
        </is>
      </c>
      <c r="B1082" s="1" t="n">
        <v>93219001</v>
      </c>
      <c r="C1082" s="1" t="inlineStr">
        <is>
          <t>Produto simples</t>
        </is>
      </c>
      <c r="D1082" s="1" t="n">
        <v>93219001</v>
      </c>
      <c r="E1082" s="1" t="inlineStr">
        <is>
          <t>FUNDO 1940X660X03 MDF - CAB VALENCIA</t>
        </is>
      </c>
      <c r="F1082" s="2" t="n">
        <v>1</v>
      </c>
      <c r="G1082" s="2" t="inlineStr">
        <is>
          <t>peça</t>
        </is>
      </c>
      <c r="H1082" s="1" t="n">
        <v>1.1</v>
      </c>
      <c r="I1082" s="1" t="n">
        <v>0.09375</v>
      </c>
      <c r="J1082" s="2" t="inlineStr">
        <is>
          <t>CORTE</t>
        </is>
      </c>
    </row>
    <row r="1083" ht="12" customHeight="1">
      <c r="A1083" s="3" t="inlineStr">
        <is>
          <t>SECCIONADORA 11</t>
        </is>
      </c>
      <c r="B1083" s="1" t="n">
        <v>91010002</v>
      </c>
      <c r="C1083" s="1" t="inlineStr">
        <is>
          <t>Produto simples</t>
        </is>
      </c>
      <c r="D1083" s="1" t="n">
        <v>91010002</v>
      </c>
      <c r="E1083" s="1" t="inlineStr">
        <is>
          <t>EXCLUIR</t>
        </is>
      </c>
      <c r="F1083" s="2" t="n">
        <v>1</v>
      </c>
      <c r="G1083" s="2" t="inlineStr">
        <is>
          <t>peça</t>
        </is>
      </c>
      <c r="H1083" s="1" t="n">
        <v>1.1</v>
      </c>
      <c r="I1083" s="1" t="n">
        <v>0.09375</v>
      </c>
      <c r="J1083" s="2" t="inlineStr">
        <is>
          <t>CORTE</t>
        </is>
      </c>
    </row>
    <row r="1084" ht="12" customHeight="1">
      <c r="A1084" s="3" t="inlineStr">
        <is>
          <t>SECCIONADORA 11</t>
        </is>
      </c>
      <c r="B1084" s="1" t="n">
        <v>98616003</v>
      </c>
      <c r="C1084" s="1" t="inlineStr">
        <is>
          <t>Produto simples</t>
        </is>
      </c>
      <c r="D1084" s="1" t="n">
        <v>98616003</v>
      </c>
      <c r="E1084" s="1" t="inlineStr">
        <is>
          <t>EXCLUIR</t>
        </is>
      </c>
      <c r="F1084" s="2" t="n">
        <v>1</v>
      </c>
      <c r="G1084" s="2" t="inlineStr">
        <is>
          <t>peça</t>
        </is>
      </c>
      <c r="H1084" s="1" t="n">
        <v>1.1</v>
      </c>
      <c r="I1084" s="1" t="n">
        <v>0.09375</v>
      </c>
      <c r="J1084" s="2" t="inlineStr">
        <is>
          <t>CORTE</t>
        </is>
      </c>
    </row>
    <row r="1085" ht="12" customHeight="1">
      <c r="A1085" s="3" t="inlineStr">
        <is>
          <t>SECCIONADORA 11</t>
        </is>
      </c>
      <c r="B1085" s="1" t="n">
        <v>91010001</v>
      </c>
      <c r="C1085" s="1" t="inlineStr">
        <is>
          <t>Produto simples</t>
        </is>
      </c>
      <c r="D1085" s="1" t="n">
        <v>91010001</v>
      </c>
      <c r="E1085" s="1" t="inlineStr">
        <is>
          <t>FUNDO 1000X620X03 MDF - CAB ISTAMBUL 1,00</t>
        </is>
      </c>
      <c r="F1085" s="2" t="n">
        <v>1</v>
      </c>
      <c r="G1085" s="2" t="inlineStr">
        <is>
          <t>peça</t>
        </is>
      </c>
      <c r="H1085" s="1" t="n">
        <v>1.1</v>
      </c>
      <c r="I1085" s="1" t="n">
        <v>0.09375</v>
      </c>
      <c r="J1085" s="2" t="inlineStr">
        <is>
          <t>CORTE</t>
        </is>
      </c>
    </row>
    <row r="1086" ht="12" customHeight="1">
      <c r="A1086" s="3" t="inlineStr">
        <is>
          <t>SECCIONADORA 11</t>
        </is>
      </c>
      <c r="B1086" s="1" t="n">
        <v>91150005</v>
      </c>
      <c r="C1086" s="1" t="inlineStr">
        <is>
          <t>Produto simples</t>
        </is>
      </c>
      <c r="D1086" s="1" t="n">
        <v>91150005</v>
      </c>
      <c r="E1086" s="1" t="inlineStr">
        <is>
          <t>PAINEL 860X480X09 MDP - CAB ESTORIL</t>
        </is>
      </c>
      <c r="F1086" s="2" t="n">
        <v>1</v>
      </c>
      <c r="G1086" s="2" t="inlineStr">
        <is>
          <t>peça</t>
        </is>
      </c>
      <c r="H1086" s="1" t="n">
        <v>1.1</v>
      </c>
      <c r="I1086" s="1" t="n">
        <v>0.09375</v>
      </c>
      <c r="J1086" s="2" t="inlineStr">
        <is>
          <t>CORTE</t>
        </is>
      </c>
    </row>
    <row r="1087" ht="12" customHeight="1">
      <c r="A1087" s="3" t="inlineStr">
        <is>
          <t>SECCIONADORA 11</t>
        </is>
      </c>
      <c r="B1087" s="1" t="n">
        <v>91150004</v>
      </c>
      <c r="C1087" s="1" t="inlineStr">
        <is>
          <t>Produto simples</t>
        </is>
      </c>
      <c r="D1087" s="1" t="n">
        <v>91150004</v>
      </c>
      <c r="E1087" s="1" t="inlineStr">
        <is>
          <t>FUNDO 1000X100X03 MDF - CAB ESTORIL</t>
        </is>
      </c>
      <c r="F1087" s="2" t="n">
        <v>1</v>
      </c>
      <c r="G1087" s="2" t="inlineStr">
        <is>
          <t>peça</t>
        </is>
      </c>
      <c r="H1087" s="1" t="n">
        <v>1.1</v>
      </c>
      <c r="I1087" s="1" t="n">
        <v>0.09375</v>
      </c>
      <c r="J1087" s="2" t="inlineStr">
        <is>
          <t>CORTE</t>
        </is>
      </c>
    </row>
    <row r="1088" ht="12" customHeight="1">
      <c r="A1088" s="3" t="inlineStr">
        <is>
          <t>SECCIONADORA 11</t>
        </is>
      </c>
      <c r="B1088" s="1" t="n">
        <v>91150002</v>
      </c>
      <c r="C1088" s="1" t="inlineStr">
        <is>
          <t>Produto simples</t>
        </is>
      </c>
      <c r="D1088" s="1" t="n">
        <v>91150002</v>
      </c>
      <c r="E1088" s="1" t="inlineStr">
        <is>
          <t>LATERAL 970X45X15 MDF - CAB ESTORIL</t>
        </is>
      </c>
      <c r="F1088" s="2" t="n">
        <v>1</v>
      </c>
      <c r="G1088" s="2" t="inlineStr">
        <is>
          <t>peça</t>
        </is>
      </c>
      <c r="H1088" s="1" t="n">
        <v>1.1</v>
      </c>
      <c r="I1088" s="1" t="n">
        <v>0.09375</v>
      </c>
      <c r="J1088" s="2" t="inlineStr">
        <is>
          <t>CORTE</t>
        </is>
      </c>
    </row>
    <row r="1089" ht="12" customHeight="1">
      <c r="A1089" s="3" t="inlineStr">
        <is>
          <t>SECCIONADORA 11</t>
        </is>
      </c>
      <c r="B1089" s="1" t="n">
        <v>91716001</v>
      </c>
      <c r="C1089" s="1" t="inlineStr">
        <is>
          <t>Produto simples</t>
        </is>
      </c>
      <c r="D1089" s="1" t="n">
        <v>91716001</v>
      </c>
      <c r="E1089" s="1" t="inlineStr">
        <is>
          <t>PAINEL 1340X510X09 MDP - CAB BARCELONA 1,60</t>
        </is>
      </c>
      <c r="F1089" s="2" t="n">
        <v>1</v>
      </c>
      <c r="G1089" s="2" t="inlineStr">
        <is>
          <t>peça</t>
        </is>
      </c>
      <c r="H1089" s="1" t="n">
        <v>1.1</v>
      </c>
      <c r="I1089" s="1" t="n">
        <v>0.09375</v>
      </c>
      <c r="J1089" s="2" t="inlineStr">
        <is>
          <t>CORTE</t>
        </is>
      </c>
    </row>
    <row r="1090" ht="12" customHeight="1">
      <c r="A1090" s="3" t="inlineStr">
        <is>
          <t>SECCIONADORA 11</t>
        </is>
      </c>
      <c r="B1090" s="1" t="n">
        <v>91714001</v>
      </c>
      <c r="C1090" s="1" t="inlineStr">
        <is>
          <t>Produto simples</t>
        </is>
      </c>
      <c r="D1090" s="1" t="n">
        <v>91714001</v>
      </c>
      <c r="E1090" s="1" t="inlineStr">
        <is>
          <t>PAINEL 1140X510X09 MDP - CAB BARCELONA 1,40</t>
        </is>
      </c>
      <c r="F1090" s="2" t="n">
        <v>1</v>
      </c>
      <c r="G1090" s="2" t="inlineStr">
        <is>
          <t>peça</t>
        </is>
      </c>
      <c r="H1090" s="1" t="n">
        <v>1.1</v>
      </c>
      <c r="I1090" s="1" t="n">
        <v>0.09375</v>
      </c>
      <c r="J1090" s="2" t="inlineStr">
        <is>
          <t>CORTE</t>
        </is>
      </c>
    </row>
    <row r="1091" ht="12" customHeight="1">
      <c r="A1091" s="3" t="inlineStr">
        <is>
          <t>SECCIONADORA 11</t>
        </is>
      </c>
      <c r="B1091" s="1" t="n">
        <v>93110003</v>
      </c>
      <c r="C1091" s="1" t="inlineStr">
        <is>
          <t>Produto simples</t>
        </is>
      </c>
      <c r="D1091" s="1" t="n">
        <v>93110003</v>
      </c>
      <c r="E1091" s="1" t="inlineStr">
        <is>
          <t>FUNDO 900X680X03 MDF - CAB HANOVER</t>
        </is>
      </c>
      <c r="F1091" s="2" t="n">
        <v>1</v>
      </c>
      <c r="G1091" s="2" t="inlineStr">
        <is>
          <t>peça</t>
        </is>
      </c>
      <c r="H1091" s="1" t="n">
        <v>1.1</v>
      </c>
      <c r="I1091" s="1" t="n">
        <v>0.09375</v>
      </c>
      <c r="J1091" s="2" t="inlineStr">
        <is>
          <t>CORTE</t>
        </is>
      </c>
    </row>
    <row r="1092" ht="12" customHeight="1">
      <c r="A1092" s="3" t="inlineStr">
        <is>
          <t>SECCIONADORA 11</t>
        </is>
      </c>
      <c r="B1092" s="1" t="n">
        <v>93110002</v>
      </c>
      <c r="C1092" s="1" t="inlineStr">
        <is>
          <t>Produto simples</t>
        </is>
      </c>
      <c r="D1092" s="1" t="n">
        <v>93110002</v>
      </c>
      <c r="E1092" s="1" t="inlineStr">
        <is>
          <t>FILETI 890X35X15 MDP - CAB HANOVER</t>
        </is>
      </c>
      <c r="F1092" s="2" t="n">
        <v>1</v>
      </c>
      <c r="G1092" s="2" t="inlineStr">
        <is>
          <t>peça</t>
        </is>
      </c>
      <c r="H1092" s="1" t="n">
        <v>1.1</v>
      </c>
      <c r="I1092" s="1" t="n">
        <v>0.09375</v>
      </c>
      <c r="J1092" s="2" t="inlineStr">
        <is>
          <t>CORTE</t>
        </is>
      </c>
    </row>
    <row r="1093" ht="12" customHeight="1">
      <c r="A1093" s="3" t="inlineStr">
        <is>
          <t>SECCIONADORA 11</t>
        </is>
      </c>
      <c r="B1093" s="1" t="n">
        <v>93110001</v>
      </c>
      <c r="C1093" s="1" t="inlineStr">
        <is>
          <t>Produto simples</t>
        </is>
      </c>
      <c r="D1093" s="1" t="n">
        <v>93110001</v>
      </c>
      <c r="E1093" s="1" t="inlineStr">
        <is>
          <t>LATERAL 870X45X18 MDF - CAB HANOVER</t>
        </is>
      </c>
      <c r="F1093" s="2" t="n">
        <v>1</v>
      </c>
      <c r="G1093" s="2" t="inlineStr">
        <is>
          <t>peça</t>
        </is>
      </c>
      <c r="H1093" s="1" t="n">
        <v>1.1</v>
      </c>
      <c r="I1093" s="1" t="n">
        <v>0.09375</v>
      </c>
      <c r="J1093" s="2" t="inlineStr">
        <is>
          <t>CORTE</t>
        </is>
      </c>
    </row>
    <row r="1094" ht="12" customHeight="1">
      <c r="A1094" s="3" t="inlineStr">
        <is>
          <t>SECCIONADORA 11</t>
        </is>
      </c>
      <c r="B1094" s="1" t="n">
        <v>99010001</v>
      </c>
      <c r="C1094" s="1" t="inlineStr">
        <is>
          <t>Produto simples</t>
        </is>
      </c>
      <c r="D1094" s="1" t="n">
        <v>99010001</v>
      </c>
      <c r="E1094" s="1" t="inlineStr">
        <is>
          <t>PAINEL 550X210X09 MDP - PAINEL MODULADO</t>
        </is>
      </c>
      <c r="F1094" s="2" t="n">
        <v>1</v>
      </c>
      <c r="G1094" s="2" t="inlineStr">
        <is>
          <t>peça</t>
        </is>
      </c>
      <c r="H1094" s="1" t="n">
        <v>1.1</v>
      </c>
      <c r="I1094" s="1" t="n">
        <v>0.09375</v>
      </c>
      <c r="J1094" s="2" t="inlineStr">
        <is>
          <t>CORTE</t>
        </is>
      </c>
    </row>
    <row r="1095" ht="12" customHeight="1">
      <c r="A1095" s="3" t="inlineStr">
        <is>
          <t>SECCIONADORA 11</t>
        </is>
      </c>
      <c r="B1095" s="1" t="n">
        <v>99010002</v>
      </c>
      <c r="C1095" s="1" t="inlineStr">
        <is>
          <t>Produto simples</t>
        </is>
      </c>
      <c r="D1095" s="1" t="n">
        <v>99010002</v>
      </c>
      <c r="E1095" s="1" t="inlineStr">
        <is>
          <t>LATERAL 700X20X03 MDF - PAINEL MODULADO</t>
        </is>
      </c>
      <c r="F1095" s="2" t="n">
        <v>1</v>
      </c>
      <c r="G1095" s="2" t="inlineStr">
        <is>
          <t>peça</t>
        </is>
      </c>
      <c r="H1095" s="1" t="n">
        <v>1.1</v>
      </c>
      <c r="I1095" s="1" t="n">
        <v>0.09375</v>
      </c>
      <c r="J1095" s="2" t="inlineStr">
        <is>
          <t>CORTE</t>
        </is>
      </c>
    </row>
    <row r="1096" ht="12" customHeight="1">
      <c r="A1096" s="3" t="inlineStr">
        <is>
          <t>SECCIONADORA 11</t>
        </is>
      </c>
      <c r="B1096" s="1" t="n">
        <v>99010004</v>
      </c>
      <c r="C1096" s="1" t="inlineStr">
        <is>
          <t>Produto simples</t>
        </is>
      </c>
      <c r="D1096" s="1" t="n">
        <v>99010004</v>
      </c>
      <c r="E1096" s="1" t="inlineStr">
        <is>
          <t>LATERAL 200X20X03 MDF - PAINEL MODULADO</t>
        </is>
      </c>
      <c r="F1096" s="2" t="n">
        <v>1</v>
      </c>
      <c r="G1096" s="2" t="inlineStr">
        <is>
          <t>peça</t>
        </is>
      </c>
      <c r="H1096" s="1" t="n">
        <v>1.1</v>
      </c>
      <c r="I1096" s="1" t="n">
        <v>0.09375</v>
      </c>
      <c r="J1096" s="2" t="inlineStr">
        <is>
          <t>CORTE</t>
        </is>
      </c>
    </row>
    <row r="1097" ht="12" customHeight="1">
      <c r="A1097" s="3" t="inlineStr">
        <is>
          <t>SECCIONADORA 11</t>
        </is>
      </c>
      <c r="B1097" s="1" t="n">
        <v>30036020</v>
      </c>
      <c r="C1097" s="1" t="inlineStr">
        <is>
          <t>Produto simples</t>
        </is>
      </c>
      <c r="D1097" s="1" t="n">
        <v>30036020</v>
      </c>
      <c r="E1097" s="1" t="inlineStr">
        <is>
          <t>FUNDO CANTONEIRA TAMPO 955X150X03 MDF</t>
        </is>
      </c>
      <c r="F1097" s="2" t="n">
        <v>1</v>
      </c>
      <c r="G1097" s="2" t="inlineStr">
        <is>
          <t>peça</t>
        </is>
      </c>
      <c r="H1097" s="1" t="n">
        <v>1.1</v>
      </c>
      <c r="I1097" s="1" t="n">
        <v>0.09375</v>
      </c>
      <c r="J1097" s="2" t="inlineStr">
        <is>
          <t>CORTE</t>
        </is>
      </c>
    </row>
    <row r="1098" ht="12" customHeight="1">
      <c r="A1098" s="3" t="inlineStr">
        <is>
          <t>SECCIONADORA 11</t>
        </is>
      </c>
      <c r="B1098" s="1" t="n">
        <v>30036022</v>
      </c>
      <c r="C1098" s="1" t="inlineStr">
        <is>
          <t>Produto simples</t>
        </is>
      </c>
      <c r="D1098" s="1" t="n">
        <v>30036022</v>
      </c>
      <c r="E1098" s="1" t="inlineStr">
        <is>
          <t>TRAVESSA CANTONEIRA TAMPO 955X55X12 MDP</t>
        </is>
      </c>
      <c r="F1098" s="2" t="n">
        <v>1</v>
      </c>
      <c r="G1098" s="2" t="inlineStr">
        <is>
          <t>peça</t>
        </is>
      </c>
      <c r="H1098" s="1" t="n">
        <v>1.1</v>
      </c>
      <c r="I1098" s="1" t="n">
        <v>0.09375</v>
      </c>
      <c r="J1098" s="2" t="inlineStr">
        <is>
          <t>CORTE</t>
        </is>
      </c>
    </row>
    <row r="1099" ht="12" customHeight="1">
      <c r="A1099" s="3" t="inlineStr">
        <is>
          <t>SECCIONADORA 11</t>
        </is>
      </c>
      <c r="B1099" s="1" t="n">
        <v>30036021</v>
      </c>
      <c r="C1099" s="1" t="inlineStr">
        <is>
          <t>Produto simples</t>
        </is>
      </c>
      <c r="D1099" s="1" t="n">
        <v>30036021</v>
      </c>
      <c r="E1099" s="1" t="inlineStr">
        <is>
          <t>LATERAL CANTONEIRA TAMPO 135X55X12 MDP</t>
        </is>
      </c>
      <c r="F1099" s="2" t="n">
        <v>1</v>
      </c>
      <c r="G1099" s="2" t="inlineStr">
        <is>
          <t>peça</t>
        </is>
      </c>
      <c r="H1099" s="1" t="n">
        <v>1.1</v>
      </c>
      <c r="I1099" s="1" t="n">
        <v>0.09375</v>
      </c>
      <c r="J1099" s="2" t="inlineStr">
        <is>
          <t>CORTE</t>
        </is>
      </c>
    </row>
    <row r="1100" ht="12" customHeight="1">
      <c r="A1100" s="3" t="inlineStr">
        <is>
          <t>SECCIONADORA 11</t>
        </is>
      </c>
      <c r="B1100" s="1" t="n">
        <v>30034007</v>
      </c>
      <c r="C1100" s="1" t="inlineStr">
        <is>
          <t>Produto simples</t>
        </is>
      </c>
      <c r="D1100" s="1" t="n">
        <v>30034007</v>
      </c>
      <c r="E1100" s="1" t="inlineStr">
        <is>
          <t>TAMPO VITREO 1365X905X25 MDF-MESA VIENA</t>
        </is>
      </c>
      <c r="F1100" s="2" t="n">
        <v>1</v>
      </c>
      <c r="G1100" s="2" t="inlineStr">
        <is>
          <t>peça</t>
        </is>
      </c>
      <c r="H1100" s="1" t="n">
        <v>1.1</v>
      </c>
      <c r="I1100" s="1" t="n">
        <v>0.09375</v>
      </c>
      <c r="J1100" s="2" t="inlineStr">
        <is>
          <t>CORTE</t>
        </is>
      </c>
    </row>
    <row r="1101" ht="12" customHeight="1">
      <c r="A1101" s="3" t="inlineStr">
        <is>
          <t>SECCIONADORA 11</t>
        </is>
      </c>
      <c r="B1101" s="1" t="n">
        <v>30036007</v>
      </c>
      <c r="C1101" s="1" t="inlineStr">
        <is>
          <t>Produto simples</t>
        </is>
      </c>
      <c r="D1101" s="1" t="n">
        <v>30036007</v>
      </c>
      <c r="E1101" s="1" t="inlineStr">
        <is>
          <t>TAMPO VITREO 1605X905X25 MDF-MESA VIENA</t>
        </is>
      </c>
      <c r="F1101" s="2" t="n">
        <v>1</v>
      </c>
      <c r="G1101" s="2" t="inlineStr">
        <is>
          <t>peça</t>
        </is>
      </c>
      <c r="H1101" s="1" t="n">
        <v>1.1</v>
      </c>
      <c r="I1101" s="1" t="n">
        <v>0.09375</v>
      </c>
      <c r="J1101" s="2" t="inlineStr">
        <is>
          <t>CORTE</t>
        </is>
      </c>
    </row>
    <row r="1102" ht="12" customHeight="1">
      <c r="A1102" s="3" t="inlineStr">
        <is>
          <t>SECCIONADORA 11</t>
        </is>
      </c>
      <c r="B1102" s="1" t="n">
        <v>30104007</v>
      </c>
      <c r="C1102" s="1" t="inlineStr">
        <is>
          <t>Produto simples</t>
        </is>
      </c>
      <c r="D1102" s="1" t="n">
        <v>30104007</v>
      </c>
      <c r="E1102" s="1" t="inlineStr">
        <is>
          <t>TAMPO VITREO 1365X905X25 MDF-MESA BILBAO (RA1</t>
        </is>
      </c>
      <c r="F1102" s="2" t="n">
        <v>1</v>
      </c>
      <c r="G1102" s="2" t="inlineStr">
        <is>
          <t>peça</t>
        </is>
      </c>
      <c r="H1102" s="1" t="n">
        <v>1.1</v>
      </c>
      <c r="I1102" s="1" t="n">
        <v>0.09375</v>
      </c>
      <c r="J1102" s="2" t="inlineStr">
        <is>
          <t>CORTE</t>
        </is>
      </c>
    </row>
    <row r="1103" ht="12" customHeight="1">
      <c r="A1103" s="3" t="inlineStr">
        <is>
          <t>SECCIONADORA 11</t>
        </is>
      </c>
      <c r="B1103" s="1" t="n">
        <v>30106007</v>
      </c>
      <c r="C1103" s="1" t="inlineStr">
        <is>
          <t>Produto simples</t>
        </is>
      </c>
      <c r="D1103" s="1" t="n">
        <v>30106007</v>
      </c>
      <c r="E1103" s="1" t="inlineStr">
        <is>
          <t>TAMPO VITREO 1605X905X25 MDF-MESA BILBAO (RA1</t>
        </is>
      </c>
      <c r="F1103" s="2" t="n">
        <v>1</v>
      </c>
      <c r="G1103" s="2" t="inlineStr">
        <is>
          <t>peça</t>
        </is>
      </c>
      <c r="H1103" s="1" t="n">
        <v>1.1</v>
      </c>
      <c r="I1103" s="1" t="n">
        <v>0.09375</v>
      </c>
      <c r="J1103" s="2" t="inlineStr">
        <is>
          <t>CORTE</t>
        </is>
      </c>
    </row>
    <row r="1104" ht="12" customHeight="1">
      <c r="A1104" s="3" t="inlineStr">
        <is>
          <t>SECCIONADORA 11</t>
        </is>
      </c>
      <c r="B1104" s="1" t="n">
        <v>30030007</v>
      </c>
      <c r="C1104" s="1" t="inlineStr">
        <is>
          <t>Produto simples</t>
        </is>
      </c>
      <c r="D1104" s="1" t="n">
        <v>30030007</v>
      </c>
      <c r="E1104" s="1" t="inlineStr">
        <is>
          <t>TAMPO VITREO 1805X905X25 MDF-MESA VIENA         1</t>
        </is>
      </c>
      <c r="F1104" s="2" t="n">
        <v>1</v>
      </c>
      <c r="G1104" s="2" t="inlineStr">
        <is>
          <t>peça</t>
        </is>
      </c>
      <c r="H1104" s="1" t="n">
        <v>1.1</v>
      </c>
      <c r="I1104" s="1" t="n">
        <v>0.09375</v>
      </c>
      <c r="J1104" s="2" t="inlineStr">
        <is>
          <t>CORTE</t>
        </is>
      </c>
    </row>
    <row r="1105" ht="12" customHeight="1">
      <c r="A1105" s="3" t="inlineStr">
        <is>
          <t>SECCIONADORA 11</t>
        </is>
      </c>
      <c r="B1105" s="1" t="n">
        <v>91010502</v>
      </c>
      <c r="C1105" s="1" t="inlineStr">
        <is>
          <t>Produto simples</t>
        </is>
      </c>
      <c r="D1105" s="1" t="n">
        <v>91010502</v>
      </c>
      <c r="E1105" s="1" t="inlineStr">
        <is>
          <t>PAINEL 1000X540X09 MDP - PAINEL 1,00                       1</t>
        </is>
      </c>
      <c r="F1105" s="2" t="n">
        <v>1</v>
      </c>
      <c r="G1105" s="2" t="inlineStr">
        <is>
          <t>peça</t>
        </is>
      </c>
      <c r="H1105" s="1" t="n">
        <v>1.1</v>
      </c>
      <c r="I1105" s="1" t="n">
        <v>0.09375</v>
      </c>
      <c r="J1105" s="2" t="inlineStr">
        <is>
          <t>CORTE</t>
        </is>
      </c>
    </row>
    <row r="1106" ht="12" customHeight="1">
      <c r="A1106" s="3" t="inlineStr">
        <is>
          <t>SECCIONADORA 11</t>
        </is>
      </c>
      <c r="B1106" s="1" t="n">
        <v>30081504</v>
      </c>
      <c r="C1106" s="1" t="inlineStr">
        <is>
          <t>Produto simples</t>
        </is>
      </c>
      <c r="D1106" s="1" t="n">
        <v>30081504</v>
      </c>
      <c r="E1106" s="1" t="inlineStr">
        <is>
          <t>CONTRA TAMPO 530X530X18 MDF - MESA ANCARA   1</t>
        </is>
      </c>
      <c r="F1106" s="2" t="n">
        <v>1</v>
      </c>
      <c r="G1106" s="2" t="inlineStr">
        <is>
          <t>peça</t>
        </is>
      </c>
      <c r="H1106" s="1" t="n">
        <v>1.1</v>
      </c>
      <c r="I1106" s="1" t="n">
        <v>0.09375</v>
      </c>
      <c r="J1106" s="2" t="inlineStr">
        <is>
          <t>CORTE</t>
        </is>
      </c>
    </row>
    <row r="1107" ht="12" customHeight="1">
      <c r="A1107" s="3" t="inlineStr">
        <is>
          <t>SECCIONADORA 11</t>
        </is>
      </c>
      <c r="B1107" s="1" t="n">
        <v>30081506</v>
      </c>
      <c r="C1107" s="1" t="inlineStr">
        <is>
          <t>Produto simples</t>
        </is>
      </c>
      <c r="D1107" s="1" t="n">
        <v>30081506</v>
      </c>
      <c r="E1107" s="1" t="inlineStr">
        <is>
          <t>FUNDO 753X530X03 MDF - MESA ANCARA                    1</t>
        </is>
      </c>
      <c r="F1107" s="2" t="n">
        <v>1</v>
      </c>
      <c r="G1107" s="2" t="inlineStr">
        <is>
          <t>peça</t>
        </is>
      </c>
      <c r="H1107" s="1" t="n">
        <v>1.1</v>
      </c>
      <c r="I1107" s="1" t="n">
        <v>0.09375</v>
      </c>
      <c r="J1107" s="2" t="inlineStr">
        <is>
          <t>CORTE</t>
        </is>
      </c>
    </row>
    <row r="1108" ht="12" customHeight="1">
      <c r="A1108" s="3" t="inlineStr">
        <is>
          <t>SECCIONADORA 11</t>
        </is>
      </c>
      <c r="B1108" s="1" t="n">
        <v>30081505</v>
      </c>
      <c r="C1108" s="1" t="inlineStr">
        <is>
          <t>Produto simples</t>
        </is>
      </c>
      <c r="D1108" s="1" t="n">
        <v>30081505</v>
      </c>
      <c r="E1108" s="1" t="inlineStr">
        <is>
          <t>TAMPO 1365X685X25 MDF - MESA ANCARA                  1</t>
        </is>
      </c>
      <c r="F1108" s="2" t="n">
        <v>1</v>
      </c>
      <c r="G1108" s="2" t="inlineStr">
        <is>
          <t>peça</t>
        </is>
      </c>
      <c r="H1108" s="1" t="n">
        <v>1.1</v>
      </c>
      <c r="I1108" s="1" t="n">
        <v>0.09375</v>
      </c>
      <c r="J1108" s="2" t="inlineStr">
        <is>
          <t>CORTE</t>
        </is>
      </c>
    </row>
    <row r="1109" ht="12" customHeight="1">
      <c r="A1109" s="3" t="inlineStr">
        <is>
          <t>SECCIONADORA 11</t>
        </is>
      </c>
      <c r="B1109" s="1" t="n">
        <v>20051001</v>
      </c>
      <c r="C1109" s="1" t="inlineStr">
        <is>
          <t>Produto simples</t>
        </is>
      </c>
      <c r="D1109" s="1" t="n">
        <v>20051001</v>
      </c>
      <c r="E1109" s="1" t="inlineStr">
        <is>
          <t>TAMPO REDONDO 1035X1035X18 MDF - MESA TURIM1</t>
        </is>
      </c>
      <c r="F1109" s="2" t="n">
        <v>1</v>
      </c>
      <c r="G1109" s="2" t="inlineStr">
        <is>
          <t>peça</t>
        </is>
      </c>
      <c r="H1109" s="1" t="n">
        <v>1.1</v>
      </c>
      <c r="I1109" s="1" t="n">
        <v>0.09375</v>
      </c>
      <c r="J1109" s="2" t="inlineStr">
        <is>
          <t>CORTE</t>
        </is>
      </c>
    </row>
    <row r="1110" ht="12" customHeight="1">
      <c r="A1110" s="3" t="inlineStr">
        <is>
          <t>SECCIONADORA 11</t>
        </is>
      </c>
      <c r="B1110" s="1" t="n">
        <v>20050006</v>
      </c>
      <c r="C1110" s="1" t="inlineStr">
        <is>
          <t>Produto simples</t>
        </is>
      </c>
      <c r="D1110" s="1" t="n">
        <v>20050006</v>
      </c>
      <c r="E1110" s="1" t="inlineStr">
        <is>
          <t>TAMPO REDONDO 1035X1035X25 MDF - MESA TURIM1</t>
        </is>
      </c>
      <c r="F1110" s="2" t="n">
        <v>1</v>
      </c>
      <c r="G1110" s="2" t="inlineStr">
        <is>
          <t>peça</t>
        </is>
      </c>
      <c r="H1110" s="1" t="n">
        <v>1.1</v>
      </c>
      <c r="I1110" s="1" t="n">
        <v>0.09375</v>
      </c>
      <c r="J1110" s="2" t="inlineStr">
        <is>
          <t>CORTE</t>
        </is>
      </c>
    </row>
    <row r="1111" ht="12" customHeight="1">
      <c r="A1111" s="3" t="inlineStr">
        <is>
          <t>SECCIONADORA 11</t>
        </is>
      </c>
      <c r="B1111" s="1" t="n">
        <v>20020007</v>
      </c>
      <c r="C1111" s="1" t="inlineStr">
        <is>
          <t>Produto simples</t>
        </is>
      </c>
      <c r="D1111" s="1" t="n">
        <v>20020007</v>
      </c>
      <c r="E1111" s="1" t="inlineStr">
        <is>
          <t>TAMPO VITREO 1365X905X18 MDF - MESA DUBAI LIG1</t>
        </is>
      </c>
      <c r="F1111" s="2" t="n">
        <v>1</v>
      </c>
      <c r="G1111" s="2" t="inlineStr">
        <is>
          <t>peça</t>
        </is>
      </c>
      <c r="H1111" s="1" t="n">
        <v>1.1</v>
      </c>
      <c r="I1111" s="1" t="n">
        <v>0.09375</v>
      </c>
      <c r="J1111" s="2" t="inlineStr">
        <is>
          <t>CORTE</t>
        </is>
      </c>
    </row>
    <row r="1112" ht="12" customHeight="1">
      <c r="A1112" s="3" t="inlineStr">
        <is>
          <t>SECCIONADORA 11</t>
        </is>
      </c>
      <c r="B1112" s="1" t="n">
        <v>20020507</v>
      </c>
      <c r="C1112" s="1" t="inlineStr">
        <is>
          <t>Produto simples</t>
        </is>
      </c>
      <c r="D1112" s="1" t="n">
        <v>20020507</v>
      </c>
      <c r="E1112" s="1" t="inlineStr">
        <is>
          <t>TAMPO VITREO 1605X905X18 MDF - MESA DUBAI LIG1</t>
        </is>
      </c>
      <c r="F1112" s="2" t="n">
        <v>1</v>
      </c>
      <c r="G1112" s="2" t="inlineStr">
        <is>
          <t>peça</t>
        </is>
      </c>
      <c r="H1112" s="1" t="n">
        <v>1.1</v>
      </c>
      <c r="I1112" s="1" t="n">
        <v>0.09375</v>
      </c>
      <c r="J1112" s="2" t="inlineStr">
        <is>
          <t>CORTE</t>
        </is>
      </c>
    </row>
    <row r="1113" ht="12" customHeight="1">
      <c r="A1113" s="3" t="inlineStr">
        <is>
          <t>SECCIONADORA 11</t>
        </is>
      </c>
      <c r="B1113" s="1" t="n">
        <v>93110004</v>
      </c>
      <c r="C1113" s="1" t="inlineStr">
        <is>
          <t>Produto simples</t>
        </is>
      </c>
      <c r="D1113" s="1" t="n">
        <v>93110004</v>
      </c>
      <c r="E1113" s="1" t="inlineStr">
        <is>
          <t>FUNDO 995X620X03 MDF - CAB HANOVER 1,00            1</t>
        </is>
      </c>
      <c r="F1113" s="2" t="n">
        <v>1</v>
      </c>
      <c r="G1113" s="2" t="inlineStr">
        <is>
          <t>peça</t>
        </is>
      </c>
      <c r="H1113" s="1" t="n">
        <v>1.1</v>
      </c>
      <c r="I1113" s="1" t="n">
        <v>0.09375</v>
      </c>
      <c r="J1113" s="2" t="inlineStr">
        <is>
          <t>CORTE</t>
        </is>
      </c>
    </row>
    <row r="1114" ht="12" customHeight="1">
      <c r="A1114" s="3" t="inlineStr">
        <is>
          <t>SECCIONADORA 11</t>
        </is>
      </c>
      <c r="B1114" s="1" t="n">
        <v>30145006</v>
      </c>
      <c r="C1114" s="1" t="inlineStr">
        <is>
          <t>Produto simples</t>
        </is>
      </c>
      <c r="D1114" s="1" t="n">
        <v>30145006</v>
      </c>
      <c r="E1114" s="1" t="inlineStr">
        <is>
          <t>CONTRA TAMPO 490X470X18 MDF - MESA MONACO  1</t>
        </is>
      </c>
      <c r="F1114" s="2" t="n">
        <v>1</v>
      </c>
      <c r="G1114" s="2" t="inlineStr">
        <is>
          <t>peça</t>
        </is>
      </c>
      <c r="H1114" s="1" t="n">
        <v>1.1</v>
      </c>
      <c r="I1114" s="1" t="n">
        <v>0.09375</v>
      </c>
      <c r="J1114" s="2" t="inlineStr">
        <is>
          <t>CORTE</t>
        </is>
      </c>
    </row>
    <row r="1115" ht="12" customHeight="1">
      <c r="A1115" s="3" t="inlineStr">
        <is>
          <t>SECCIONADORA 11</t>
        </is>
      </c>
      <c r="B1115" s="1" t="n">
        <v>20052401</v>
      </c>
      <c r="C1115" s="1" t="inlineStr">
        <is>
          <t>Produto simples</t>
        </is>
      </c>
      <c r="D1115" s="1" t="n">
        <v>20052401</v>
      </c>
      <c r="E1115" s="1" t="inlineStr">
        <is>
          <t>TAMPO VITREO 1360X900X18 MDF-MESA ATHENAS   1</t>
        </is>
      </c>
      <c r="F1115" s="2" t="n">
        <v>1</v>
      </c>
      <c r="G1115" s="2" t="inlineStr">
        <is>
          <t>peça</t>
        </is>
      </c>
      <c r="H1115" s="1" t="n">
        <v>1.1</v>
      </c>
      <c r="I1115" s="1" t="n">
        <v>0.09375</v>
      </c>
      <c r="J1115" s="2" t="inlineStr">
        <is>
          <t>CORTE</t>
        </is>
      </c>
    </row>
    <row r="1116" ht="12" customHeight="1">
      <c r="A1116" s="3" t="inlineStr">
        <is>
          <t>SECCIONADORA 11</t>
        </is>
      </c>
      <c r="B1116" s="1" t="n">
        <v>30124207</v>
      </c>
      <c r="C1116" s="1" t="inlineStr">
        <is>
          <t>Produto simples</t>
        </is>
      </c>
      <c r="D1116" s="1" t="n">
        <v>30124207</v>
      </c>
      <c r="E1116" s="1" t="inlineStr">
        <is>
          <t>TAMPO VITREO 1365X905X18 MDF-MESA DUBLIN (RA1</t>
        </is>
      </c>
      <c r="F1116" s="2" t="n">
        <v>1</v>
      </c>
      <c r="G1116" s="2" t="inlineStr">
        <is>
          <t>peça</t>
        </is>
      </c>
      <c r="H1116" s="1" t="n">
        <v>1.1</v>
      </c>
      <c r="I1116" s="1" t="n">
        <v>0.09375</v>
      </c>
      <c r="J1116" s="2" t="inlineStr">
        <is>
          <t>CORTE</t>
        </is>
      </c>
    </row>
    <row r="1117" ht="12" customHeight="1">
      <c r="A1117" s="3" t="inlineStr">
        <is>
          <t>SECCIONADORA 11</t>
        </is>
      </c>
      <c r="B1117" s="1" t="n">
        <v>30032007</v>
      </c>
      <c r="C1117" s="1" t="inlineStr">
        <is>
          <t>Produto simples</t>
        </is>
      </c>
      <c r="D1117" s="1" t="n">
        <v>30032007</v>
      </c>
      <c r="E1117" s="1" t="inlineStr">
        <is>
          <t>TAMPO VITREO 1205X905X25 MDF-MESA VIENA         1</t>
        </is>
      </c>
      <c r="F1117" s="2" t="n">
        <v>1</v>
      </c>
      <c r="G1117" s="2" t="inlineStr">
        <is>
          <t>peça</t>
        </is>
      </c>
      <c r="H1117" s="1" t="n">
        <v>1.1</v>
      </c>
      <c r="I1117" s="1" t="n">
        <v>0.09375</v>
      </c>
      <c r="J1117" s="2" t="inlineStr">
        <is>
          <t>CORTE</t>
        </is>
      </c>
    </row>
    <row r="1118" ht="12" customHeight="1">
      <c r="A1118" s="3" t="inlineStr">
        <is>
          <t>SECCIONADORA 11</t>
        </is>
      </c>
      <c r="B1118" s="1" t="n">
        <v>20052201</v>
      </c>
      <c r="C1118" s="1" t="inlineStr">
        <is>
          <t>Produto simples</t>
        </is>
      </c>
      <c r="D1118" s="1" t="n">
        <v>20052201</v>
      </c>
      <c r="E1118" s="1" t="inlineStr">
        <is>
          <t>TAMPO VITREO 1205X905X18 MDF-MESA ATHENAS   1</t>
        </is>
      </c>
      <c r="F1118" s="2" t="n">
        <v>1</v>
      </c>
      <c r="G1118" s="2" t="inlineStr">
        <is>
          <t>peça</t>
        </is>
      </c>
      <c r="H1118" s="1" t="n">
        <v>1.1</v>
      </c>
      <c r="I1118" s="1" t="n">
        <v>0.09375</v>
      </c>
      <c r="J1118" s="2" t="inlineStr">
        <is>
          <t>CORTE</t>
        </is>
      </c>
    </row>
    <row r="1119" ht="12" customHeight="1">
      <c r="A1119" s="3" t="inlineStr">
        <is>
          <t>SECCIONADORA 11</t>
        </is>
      </c>
      <c r="B1119" s="1" t="n">
        <v>30001202</v>
      </c>
      <c r="C1119" s="1" t="inlineStr">
        <is>
          <t>Produto simples</t>
        </is>
      </c>
      <c r="D1119" s="1" t="n">
        <v>30001202</v>
      </c>
      <c r="E1119" s="1" t="inlineStr">
        <is>
          <t>PÉ FRONTAL 441X65(911)X25 MDF (16PÇS) - CAD PÉ 1</t>
        </is>
      </c>
      <c r="F1119" s="2" t="n">
        <v>1</v>
      </c>
      <c r="G1119" s="2" t="inlineStr">
        <is>
          <t>peça</t>
        </is>
      </c>
      <c r="H1119" s="1" t="n">
        <v>1.1</v>
      </c>
      <c r="I1119" s="1" t="n">
        <v>0.09375</v>
      </c>
      <c r="J1119" s="2" t="inlineStr">
        <is>
          <t>CORTE</t>
        </is>
      </c>
    </row>
    <row r="1120" ht="12" customHeight="1">
      <c r="A1120" s="3" t="inlineStr">
        <is>
          <t>SECCIONADORA 11</t>
        </is>
      </c>
      <c r="B1120" s="1" t="n">
        <v>30001301</v>
      </c>
      <c r="C1120" s="1" t="inlineStr">
        <is>
          <t>Produto simples</t>
        </is>
      </c>
      <c r="D1120" s="1" t="n">
        <v>30001301</v>
      </c>
      <c r="E1120" s="1" t="inlineStr">
        <is>
          <t>PE TRASEIRO 920X65(911)X25 MDF (11PCS)- CAD PE 1</t>
        </is>
      </c>
      <c r="F1120" s="2" t="n">
        <v>1</v>
      </c>
      <c r="G1120" s="2" t="inlineStr">
        <is>
          <t>peça</t>
        </is>
      </c>
      <c r="H1120" s="1" t="n">
        <v>1.1</v>
      </c>
      <c r="I1120" s="1" t="n">
        <v>0.09375</v>
      </c>
      <c r="J1120" s="2" t="inlineStr">
        <is>
          <t>CORTE</t>
        </is>
      </c>
    </row>
    <row r="1121" ht="12" customHeight="1">
      <c r="A1121" s="3" t="inlineStr">
        <is>
          <t>SECCIONADORA 11</t>
        </is>
      </c>
      <c r="B1121" s="1" t="n">
        <v>30001203</v>
      </c>
      <c r="C1121" s="1" t="inlineStr">
        <is>
          <t>Produto simples</t>
        </is>
      </c>
      <c r="D1121" s="1" t="n">
        <v>30001203</v>
      </c>
      <c r="E1121" s="1" t="inlineStr">
        <is>
          <t>LAT ASSENTO 430X80X18 MDF CAD PE INTEIRO/ MA  1</t>
        </is>
      </c>
      <c r="F1121" s="2" t="n">
        <v>1</v>
      </c>
      <c r="G1121" s="2" t="inlineStr">
        <is>
          <t>peça</t>
        </is>
      </c>
      <c r="H1121" s="1" t="n">
        <v>1.1</v>
      </c>
      <c r="I1121" s="1" t="n">
        <v>0.09375</v>
      </c>
      <c r="J1121" s="2" t="inlineStr">
        <is>
          <t>CORTE</t>
        </is>
      </c>
    </row>
    <row r="1122" ht="12" customHeight="1">
      <c r="A1122" s="3" t="inlineStr">
        <is>
          <t>SECCIONADORA 11</t>
        </is>
      </c>
      <c r="B1122" s="1" t="n">
        <v>30001204</v>
      </c>
      <c r="C1122" s="1" t="inlineStr">
        <is>
          <t>Produto simples</t>
        </is>
      </c>
      <c r="D1122" s="1" t="n">
        <v>30001204</v>
      </c>
      <c r="E1122" s="1" t="inlineStr">
        <is>
          <t>ASSENTO 430X403X09 MDP CAD PE INTEIRO/ MADEI 1</t>
        </is>
      </c>
      <c r="F1122" s="2" t="n">
        <v>1</v>
      </c>
      <c r="G1122" s="2" t="inlineStr">
        <is>
          <t>peça</t>
        </is>
      </c>
      <c r="H1122" s="1" t="n">
        <v>1.1</v>
      </c>
      <c r="I1122" s="1" t="n">
        <v>0.09375</v>
      </c>
      <c r="J1122" s="2" t="inlineStr">
        <is>
          <t>CORTE</t>
        </is>
      </c>
    </row>
    <row r="1123" ht="12" customHeight="1">
      <c r="A1123" s="3" t="inlineStr">
        <is>
          <t>SECCIONADORA 11</t>
        </is>
      </c>
      <c r="B1123" s="1" t="n">
        <v>30001308</v>
      </c>
      <c r="C1123" s="1" t="inlineStr">
        <is>
          <t>Produto simples</t>
        </is>
      </c>
      <c r="D1123" s="1" t="n">
        <v>30001308</v>
      </c>
      <c r="E1123" s="1" t="inlineStr">
        <is>
          <t>APOIO ESPALDAR 360X40X25 MDP - PE INTEIRO        1</t>
        </is>
      </c>
      <c r="F1123" s="2" t="n">
        <v>1</v>
      </c>
      <c r="G1123" s="2" t="inlineStr">
        <is>
          <t>peça</t>
        </is>
      </c>
      <c r="H1123" s="1" t="n">
        <v>1.1</v>
      </c>
      <c r="I1123" s="1" t="n">
        <v>0.09375</v>
      </c>
      <c r="J1123" s="2" t="inlineStr">
        <is>
          <t>CORTE</t>
        </is>
      </c>
    </row>
    <row r="1124" ht="12" customHeight="1">
      <c r="A1124" s="3" t="inlineStr">
        <is>
          <t>SECCIONADORA 11</t>
        </is>
      </c>
      <c r="B1124" s="1" t="n">
        <v>30001309</v>
      </c>
      <c r="C1124" s="1" t="inlineStr">
        <is>
          <t>Produto simples</t>
        </is>
      </c>
      <c r="D1124" s="1" t="n">
        <v>30001309</v>
      </c>
      <c r="E1124" s="1" t="inlineStr">
        <is>
          <t>TRA CENTR 360X56(911)X25 MDP (14PCS) - PE INTEI  1</t>
        </is>
      </c>
      <c r="F1124" s="2" t="n">
        <v>1</v>
      </c>
      <c r="G1124" s="2" t="inlineStr">
        <is>
          <t>peça</t>
        </is>
      </c>
      <c r="H1124" s="1" t="n">
        <v>1.1</v>
      </c>
      <c r="I1124" s="1" t="n">
        <v>0.09375</v>
      </c>
      <c r="J1124" s="2" t="inlineStr">
        <is>
          <t>CORTE</t>
        </is>
      </c>
    </row>
    <row r="1125" ht="12" customHeight="1">
      <c r="A1125" s="3" t="inlineStr">
        <is>
          <t>SECCIONADORA 11</t>
        </is>
      </c>
      <c r="B1125" s="1" t="n">
        <v>30001201</v>
      </c>
      <c r="C1125" s="1" t="inlineStr">
        <is>
          <t>Produto simples</t>
        </is>
      </c>
      <c r="D1125" s="1" t="n">
        <v>30001201</v>
      </c>
      <c r="E1125" s="1" t="inlineStr">
        <is>
          <t>PE TRASEIRO 980X65(911)X25 MDF (11PCS)- CAD PE 1</t>
        </is>
      </c>
      <c r="F1125" s="2" t="n">
        <v>1</v>
      </c>
      <c r="G1125" s="2" t="inlineStr">
        <is>
          <t>peça</t>
        </is>
      </c>
      <c r="H1125" s="1" t="n">
        <v>1.1</v>
      </c>
      <c r="I1125" s="1" t="n">
        <v>0.09375</v>
      </c>
      <c r="J1125" s="2" t="inlineStr">
        <is>
          <t>CORTE</t>
        </is>
      </c>
    </row>
    <row r="1126" ht="12" customHeight="1">
      <c r="A1126" s="3" t="inlineStr">
        <is>
          <t>SECCIONADORA 11</t>
        </is>
      </c>
      <c r="B1126" s="1" t="n">
        <v>30001215</v>
      </c>
      <c r="C1126" s="1" t="inlineStr">
        <is>
          <t>Produto simples</t>
        </is>
      </c>
      <c r="D1126" s="1" t="n">
        <v>30001215</v>
      </c>
      <c r="E1126" s="1" t="inlineStr">
        <is>
          <t>FUNDO 552X410X03 MDF - CAD DUBAI PE INTEIRO     1</t>
        </is>
      </c>
      <c r="F1126" s="2" t="n">
        <v>1</v>
      </c>
      <c r="G1126" s="2" t="inlineStr">
        <is>
          <t>peça</t>
        </is>
      </c>
      <c r="H1126" s="1" t="n">
        <v>1.1</v>
      </c>
      <c r="I1126" s="1" t="n">
        <v>0.09375</v>
      </c>
      <c r="J1126" s="2" t="inlineStr">
        <is>
          <t>CORTE</t>
        </is>
      </c>
    </row>
    <row r="1127" ht="12" customHeight="1">
      <c r="A1127" s="3" t="inlineStr">
        <is>
          <t>SECCIONADORA 11</t>
        </is>
      </c>
      <c r="B1127" s="1" t="n">
        <v>30001322</v>
      </c>
      <c r="C1127" s="1" t="inlineStr">
        <is>
          <t>Produto simples</t>
        </is>
      </c>
      <c r="D1127" s="1" t="n">
        <v>30001322</v>
      </c>
      <c r="E1127" s="1" t="inlineStr">
        <is>
          <t>TRA CENT 360X56(911)X25 MDP (14PÇS) - PÉ INT MIL 1</t>
        </is>
      </c>
      <c r="F1127" s="2" t="n">
        <v>1</v>
      </c>
      <c r="G1127" s="2" t="inlineStr">
        <is>
          <t>peça</t>
        </is>
      </c>
      <c r="H1127" s="1" t="n">
        <v>1.1</v>
      </c>
      <c r="I1127" s="1" t="n">
        <v>0.09375</v>
      </c>
      <c r="J1127" s="2" t="inlineStr">
        <is>
          <t>CORTE</t>
        </is>
      </c>
    </row>
    <row r="1128" ht="12" customHeight="1">
      <c r="A1128" s="3" t="inlineStr">
        <is>
          <t>SECCIONADORA 11</t>
        </is>
      </c>
      <c r="B1128" s="1" t="n">
        <v>30001321</v>
      </c>
      <c r="C1128" s="1" t="inlineStr">
        <is>
          <t>Produto simples</t>
        </is>
      </c>
      <c r="D1128" s="1" t="n">
        <v>30001321</v>
      </c>
      <c r="E1128" s="1" t="inlineStr">
        <is>
          <t>APOIO ESPA 360X40(911)X25 MDP (19PÇS) - PÉ INTE 1</t>
        </is>
      </c>
      <c r="F1128" s="2" t="n">
        <v>1</v>
      </c>
      <c r="G1128" s="2" t="inlineStr">
        <is>
          <t>peça</t>
        </is>
      </c>
      <c r="H1128" s="1" t="n">
        <v>1.1</v>
      </c>
      <c r="I1128" s="1" t="n">
        <v>0.09375</v>
      </c>
      <c r="J1128" s="2" t="inlineStr">
        <is>
          <t>CORTE</t>
        </is>
      </c>
    </row>
    <row r="1129" ht="12" customHeight="1">
      <c r="A1129" s="3" t="inlineStr">
        <is>
          <t>SECCIONADORA 11</t>
        </is>
      </c>
      <c r="B1129" s="1" t="n">
        <v>30001208</v>
      </c>
      <c r="C1129" s="1" t="inlineStr">
        <is>
          <t>Produto simples</t>
        </is>
      </c>
      <c r="D1129" s="1" t="n">
        <v>30001208</v>
      </c>
      <c r="E1129" s="1" t="inlineStr">
        <is>
          <t>TRAVESSA ESPALDAR 360X40X25 MDF CAD PÉ INTE 1</t>
        </is>
      </c>
      <c r="F1129" s="2" t="n">
        <v>1</v>
      </c>
      <c r="G1129" s="2" t="inlineStr">
        <is>
          <t>peça</t>
        </is>
      </c>
      <c r="H1129" s="1" t="n">
        <v>1.1</v>
      </c>
      <c r="I1129" s="1" t="n">
        <v>0.09375</v>
      </c>
      <c r="J1129" s="2" t="inlineStr">
        <is>
          <t>CORTE</t>
        </is>
      </c>
    </row>
    <row r="1130" ht="12" customHeight="1">
      <c r="A1130" s="3" t="inlineStr">
        <is>
          <t>SECCIONADORA 11</t>
        </is>
      </c>
      <c r="B1130" s="1" t="n">
        <v>91136002</v>
      </c>
      <c r="C1130" s="1" t="inlineStr">
        <is>
          <t>Produto simples</t>
        </is>
      </c>
      <c r="D1130" s="1" t="n">
        <v>91136002</v>
      </c>
      <c r="E1130" s="1" t="inlineStr">
        <is>
          <t>TARUGO 485X50X09 MDP - CAB ESTORIL                     1</t>
        </is>
      </c>
      <c r="F1130" s="2" t="n">
        <v>1</v>
      </c>
      <c r="G1130" s="2" t="inlineStr">
        <is>
          <t>peça</t>
        </is>
      </c>
      <c r="H1130" s="1" t="n">
        <v>1.1</v>
      </c>
      <c r="I1130" s="1" t="n">
        <v>0.09375</v>
      </c>
      <c r="J1130" s="2" t="inlineStr">
        <is>
          <t>CORTE</t>
        </is>
      </c>
    </row>
    <row r="1131" ht="12" customHeight="1">
      <c r="A1131" s="3" t="inlineStr">
        <is>
          <t>SECCIONADORA 11</t>
        </is>
      </c>
      <c r="B1131" s="1" t="n">
        <v>91013502</v>
      </c>
      <c r="C1131" s="1" t="inlineStr">
        <is>
          <t>Produto simples</t>
        </is>
      </c>
      <c r="D1131" s="1" t="n">
        <v>91013502</v>
      </c>
      <c r="E1131" s="1" t="inlineStr">
        <is>
          <t>PAINEL 1300X540X09 MDP - PAINEL 1,30                       1</t>
        </is>
      </c>
      <c r="F1131" s="2" t="n">
        <v>1</v>
      </c>
      <c r="G1131" s="2" t="inlineStr">
        <is>
          <t>peça</t>
        </is>
      </c>
      <c r="H1131" s="1" t="n">
        <v>1.1</v>
      </c>
      <c r="I1131" s="1" t="n">
        <v>0.09375</v>
      </c>
      <c r="J1131" s="2" t="inlineStr">
        <is>
          <t>CORTE</t>
        </is>
      </c>
    </row>
    <row r="1132" ht="12" customHeight="1">
      <c r="A1132" s="3" t="inlineStr">
        <is>
          <t>SECCIONADORA 11</t>
        </is>
      </c>
      <c r="B1132" s="1" t="n">
        <v>91009502</v>
      </c>
      <c r="C1132" s="1" t="inlineStr">
        <is>
          <t>Produto simples</t>
        </is>
      </c>
      <c r="D1132" s="1" t="n">
        <v>91009502</v>
      </c>
      <c r="E1132" s="1" t="inlineStr">
        <is>
          <t>PAINEL 900X540X09 MDP - PAINEL 0,90                         1</t>
        </is>
      </c>
      <c r="F1132" s="2" t="n">
        <v>1</v>
      </c>
      <c r="G1132" s="2" t="inlineStr">
        <is>
          <t>peça</t>
        </is>
      </c>
      <c r="H1132" s="1" t="n">
        <v>1.1</v>
      </c>
      <c r="I1132" s="1" t="n">
        <v>0.09375</v>
      </c>
      <c r="J1132" s="2" t="inlineStr">
        <is>
          <t>CORTE</t>
        </is>
      </c>
    </row>
    <row r="1133" ht="12" customHeight="1">
      <c r="A1133" s="3" t="inlineStr">
        <is>
          <t>SECCIONADORA 11</t>
        </is>
      </c>
      <c r="B1133" s="1" t="n">
        <v>30002304</v>
      </c>
      <c r="C1133" s="1" t="inlineStr">
        <is>
          <t>Produto simples</t>
        </is>
      </c>
      <c r="D1133" s="1" t="n">
        <v>30002304</v>
      </c>
      <c r="E1133" s="1" t="inlineStr">
        <is>
          <t>ASSENTO 430X403X09 MDP CAD PE INTEIRO / MADE 1</t>
        </is>
      </c>
      <c r="F1133" s="2" t="n">
        <v>1</v>
      </c>
      <c r="G1133" s="2" t="inlineStr">
        <is>
          <t>peça</t>
        </is>
      </c>
      <c r="H1133" s="1" t="n">
        <v>1.1</v>
      </c>
      <c r="I1133" s="1" t="n">
        <v>0.09375</v>
      </c>
      <c r="J1133" s="2" t="inlineStr">
        <is>
          <t>CORTE</t>
        </is>
      </c>
    </row>
    <row r="1134" ht="12" customHeight="1">
      <c r="A1134" s="3" t="inlineStr">
        <is>
          <t>SECCIONADORA 11</t>
        </is>
      </c>
      <c r="B1134" s="1" t="n">
        <v>30002305</v>
      </c>
      <c r="C1134" s="1" t="inlineStr">
        <is>
          <t>Produto simples</t>
        </is>
      </c>
      <c r="D1134" s="1" t="n">
        <v>30002305</v>
      </c>
      <c r="E1134" s="1" t="inlineStr">
        <is>
          <t>TRAV ASSENTO 367X80X15 MDP CAD PE INTEIRO /M 1</t>
        </is>
      </c>
      <c r="F1134" s="2" t="n">
        <v>1</v>
      </c>
      <c r="G1134" s="2" t="inlineStr">
        <is>
          <t>peça</t>
        </is>
      </c>
      <c r="H1134" s="1" t="n">
        <v>1.1</v>
      </c>
      <c r="I1134" s="1" t="n">
        <v>0.09375</v>
      </c>
      <c r="J1134" s="2" t="inlineStr">
        <is>
          <t>CORTE</t>
        </is>
      </c>
    </row>
    <row r="1135" ht="12" customHeight="1">
      <c r="A1135" s="3" t="inlineStr">
        <is>
          <t>SECCIONADORA 11</t>
        </is>
      </c>
      <c r="B1135" s="1" t="n">
        <v>30002322</v>
      </c>
      <c r="C1135" s="1" t="inlineStr">
        <is>
          <t>Produto simples</t>
        </is>
      </c>
      <c r="D1135" s="1" t="n">
        <v>30002322</v>
      </c>
      <c r="E1135" s="1" t="inlineStr">
        <is>
          <t>TRA CENT 360X40(911)X25 MDF (19PÇS) - PÉ INTEIRO1</t>
        </is>
      </c>
      <c r="F1135" s="2" t="n">
        <v>1</v>
      </c>
      <c r="G1135" s="2" t="inlineStr">
        <is>
          <t>peça</t>
        </is>
      </c>
      <c r="H1135" s="1" t="n">
        <v>1.1</v>
      </c>
      <c r="I1135" s="1" t="n">
        <v>0.09375</v>
      </c>
      <c r="J1135" s="2" t="inlineStr">
        <is>
          <t>CORTE</t>
        </is>
      </c>
    </row>
    <row r="1136" ht="12" customHeight="1">
      <c r="A1136" s="3" t="inlineStr">
        <is>
          <t>SECCIONADORA 11</t>
        </is>
      </c>
      <c r="B1136" s="1" t="n">
        <v>30002301</v>
      </c>
      <c r="C1136" s="1" t="inlineStr">
        <is>
          <t>Produto simples</t>
        </is>
      </c>
      <c r="D1136" s="1" t="n">
        <v>30002301</v>
      </c>
      <c r="E1136" s="1" t="inlineStr">
        <is>
          <t>PÉ TRASE 980(1000)X45(911)X30 MAD (15) - TOPAZIO 1</t>
        </is>
      </c>
      <c r="F1136" s="2" t="n">
        <v>1</v>
      </c>
      <c r="G1136" s="2" t="inlineStr">
        <is>
          <t>peça</t>
        </is>
      </c>
      <c r="H1136" s="1" t="n">
        <v>1.1</v>
      </c>
      <c r="I1136" s="1" t="n">
        <v>0.09375</v>
      </c>
      <c r="J1136" s="2" t="inlineStr">
        <is>
          <t>CORTE</t>
        </is>
      </c>
    </row>
    <row r="1137" ht="12" customHeight="1">
      <c r="A1137" s="3" t="inlineStr">
        <is>
          <t>SECCIONADORA 11</t>
        </is>
      </c>
      <c r="B1137" s="1" t="n">
        <v>20057001</v>
      </c>
      <c r="C1137" s="1" t="inlineStr">
        <is>
          <t>Produto simples</t>
        </is>
      </c>
      <c r="D1137" s="1" t="n">
        <v>20057001</v>
      </c>
      <c r="E1137" s="1" t="inlineStr">
        <is>
          <t>PÉ ESTRU. 760(780)X80(940)X30 MAD (12PÇ)- TOPAZ 1</t>
        </is>
      </c>
      <c r="F1137" s="2" t="n">
        <v>1</v>
      </c>
      <c r="G1137" s="2" t="inlineStr">
        <is>
          <t>peça</t>
        </is>
      </c>
      <c r="H1137" s="1" t="n">
        <v>1.1</v>
      </c>
      <c r="I1137" s="1" t="n">
        <v>0.09375</v>
      </c>
      <c r="J1137" s="2" t="inlineStr">
        <is>
          <t>CORTE</t>
        </is>
      </c>
    </row>
    <row r="1138" ht="12" customHeight="1">
      <c r="A1138" s="3" t="inlineStr">
        <is>
          <t>SECCIONADORA 11</t>
        </is>
      </c>
      <c r="B1138" s="1" t="n">
        <v>30002321</v>
      </c>
      <c r="C1138" s="1" t="inlineStr">
        <is>
          <t>Produto simples</t>
        </is>
      </c>
      <c r="D1138" s="1" t="n">
        <v>30002321</v>
      </c>
      <c r="E1138" s="1" t="inlineStr">
        <is>
          <t>APOIO ESPA 360X40(911)X25 MDF (19PÇS) - TOPAZIO1</t>
        </is>
      </c>
      <c r="F1138" s="2" t="n">
        <v>1</v>
      </c>
      <c r="G1138" s="2" t="inlineStr">
        <is>
          <t>peça</t>
        </is>
      </c>
      <c r="H1138" s="1" t="n">
        <v>1.1</v>
      </c>
      <c r="I1138" s="1" t="n">
        <v>0.09375</v>
      </c>
      <c r="J1138" s="2" t="inlineStr">
        <is>
          <t>CORTE</t>
        </is>
      </c>
    </row>
    <row r="1139" ht="12" customHeight="1">
      <c r="A1139" s="3" t="inlineStr">
        <is>
          <t>SECCIONADORA 11</t>
        </is>
      </c>
      <c r="B1139" s="1" t="n">
        <v>30002314</v>
      </c>
      <c r="C1139" s="1" t="inlineStr">
        <is>
          <t>Produto simples</t>
        </is>
      </c>
      <c r="D1139" s="1" t="n">
        <v>30002314</v>
      </c>
      <c r="E1139" s="1" t="inlineStr">
        <is>
          <t>LAT ASSENTO 430X80X18 MDF CAD PE INTEIRO / MA 1</t>
        </is>
      </c>
      <c r="F1139" s="2" t="n">
        <v>1</v>
      </c>
      <c r="G1139" s="2" t="inlineStr">
        <is>
          <t>peça</t>
        </is>
      </c>
      <c r="H1139" s="1" t="n">
        <v>1.1</v>
      </c>
      <c r="I1139" s="1" t="n">
        <v>0.09375</v>
      </c>
      <c r="J1139" s="2" t="inlineStr">
        <is>
          <t>CORTE</t>
        </is>
      </c>
    </row>
    <row r="1140" ht="12" customHeight="1">
      <c r="A1140" s="3" t="inlineStr">
        <is>
          <t>SECCIONADORA 11</t>
        </is>
      </c>
      <c r="B1140" s="1" t="n">
        <v>30002306</v>
      </c>
      <c r="C1140" s="1" t="inlineStr">
        <is>
          <t>Produto simples</t>
        </is>
      </c>
      <c r="D1140" s="1" t="n">
        <v>30002306</v>
      </c>
      <c r="E1140" s="1" t="inlineStr">
        <is>
          <t>FUNDO TRASEIRO 280X410X03 MDF - CADEIRA TOPA1</t>
        </is>
      </c>
      <c r="F1140" s="2" t="n">
        <v>1</v>
      </c>
      <c r="G1140" s="2" t="inlineStr">
        <is>
          <t>peça</t>
        </is>
      </c>
      <c r="H1140" s="1" t="n">
        <v>1.1</v>
      </c>
      <c r="I1140" s="1" t="n">
        <v>0.09375</v>
      </c>
      <c r="J1140" s="2" t="inlineStr">
        <is>
          <t>CORTE</t>
        </is>
      </c>
    </row>
    <row r="1141" ht="12" customHeight="1">
      <c r="A1141" s="3" t="inlineStr">
        <is>
          <t>SECCIONADORA 11</t>
        </is>
      </c>
      <c r="B1141" s="1" t="n">
        <v>91233003</v>
      </c>
      <c r="C1141" s="1" t="inlineStr">
        <is>
          <t>Produto simples</t>
        </is>
      </c>
      <c r="D1141" s="1" t="n">
        <v>91233003</v>
      </c>
      <c r="E1141" s="1" t="inlineStr">
        <is>
          <t>FUNDO 1290X620X03 MDF - CAB CASSIS 1,30              1</t>
        </is>
      </c>
      <c r="F1141" s="2" t="n">
        <v>1</v>
      </c>
      <c r="G1141" s="2" t="inlineStr">
        <is>
          <t>peça</t>
        </is>
      </c>
      <c r="H1141" s="1" t="n">
        <v>1.1</v>
      </c>
      <c r="I1141" s="1" t="n">
        <v>0.09375</v>
      </c>
      <c r="J1141" s="2" t="inlineStr">
        <is>
          <t>CORTE</t>
        </is>
      </c>
    </row>
    <row r="1142" ht="12" customHeight="1">
      <c r="A1142" s="3" t="inlineStr">
        <is>
          <t>SECCIONADORA 11</t>
        </is>
      </c>
      <c r="B1142" s="1" t="n">
        <v>20086001</v>
      </c>
      <c r="C1142" s="1" t="inlineStr">
        <is>
          <t>Produto simples</t>
        </is>
      </c>
      <c r="D1142" s="1" t="n">
        <v>20086001</v>
      </c>
      <c r="E1142" s="1" t="inlineStr">
        <is>
          <t>TAMPO VITREO 1605X905X18 MDF - JACARTA (RAIO11</t>
        </is>
      </c>
      <c r="F1142" s="2" t="n">
        <v>1</v>
      </c>
      <c r="G1142" s="2" t="inlineStr">
        <is>
          <t>peça</t>
        </is>
      </c>
      <c r="H1142" s="1" t="n">
        <v>1.1</v>
      </c>
      <c r="I1142" s="1" t="n">
        <v>0.09375</v>
      </c>
      <c r="J1142" s="2" t="inlineStr">
        <is>
          <t>CORTE</t>
        </is>
      </c>
    </row>
    <row r="1143" ht="12" customHeight="1">
      <c r="A1143" s="3" t="inlineStr">
        <is>
          <t>SECCIONADORA 11</t>
        </is>
      </c>
      <c r="B1143" s="1" t="n">
        <v>20073001</v>
      </c>
      <c r="C1143" s="1" t="inlineStr">
        <is>
          <t>Produto simples</t>
        </is>
      </c>
      <c r="D1143" s="1" t="n">
        <v>20073001</v>
      </c>
      <c r="E1143" s="1" t="inlineStr">
        <is>
          <t>PE DIREITO 775(780)X80(940)X30 MAD (7PC)- RUBI     1</t>
        </is>
      </c>
      <c r="F1143" s="2" t="n">
        <v>1</v>
      </c>
      <c r="G1143" s="2" t="inlineStr">
        <is>
          <t>peça</t>
        </is>
      </c>
      <c r="H1143" s="1" t="n">
        <v>1.1</v>
      </c>
      <c r="I1143" s="1" t="n">
        <v>0.09375</v>
      </c>
      <c r="J1143" s="2" t="inlineStr">
        <is>
          <t>CORTE</t>
        </is>
      </c>
    </row>
    <row r="1144" ht="12" customHeight="1">
      <c r="A1144" s="3" t="inlineStr">
        <is>
          <t>SECCIONADORA 11</t>
        </is>
      </c>
      <c r="B1144" s="1" t="n">
        <v>20073006</v>
      </c>
      <c r="C1144" s="1" t="inlineStr">
        <is>
          <t>Produto simples</t>
        </is>
      </c>
      <c r="D1144" s="1" t="n">
        <v>20073006</v>
      </c>
      <c r="E1144" s="1" t="inlineStr">
        <is>
          <t>PE ESQUERDO 775(780)X80(940)X30 MAD (7PC)- RUB1</t>
        </is>
      </c>
      <c r="F1144" s="2" t="n">
        <v>1</v>
      </c>
      <c r="G1144" s="2" t="inlineStr">
        <is>
          <t>peça</t>
        </is>
      </c>
      <c r="H1144" s="1" t="n">
        <v>1.1</v>
      </c>
      <c r="I1144" s="1" t="n">
        <v>0.09375</v>
      </c>
      <c r="J1144" s="2" t="inlineStr">
        <is>
          <t>CORTE</t>
        </is>
      </c>
    </row>
    <row r="1145" ht="12" customHeight="1">
      <c r="A1145" s="3" t="inlineStr">
        <is>
          <t>SECCIONADORA 11</t>
        </is>
      </c>
      <c r="B1145" s="1" t="n">
        <v>20073003</v>
      </c>
      <c r="C1145" s="1" t="inlineStr">
        <is>
          <t>Produto simples</t>
        </is>
      </c>
      <c r="D1145" s="1" t="n">
        <v>20073003</v>
      </c>
      <c r="E1145" s="1" t="inlineStr">
        <is>
          <t>TRAV. MENOR 800X80(911)X25 MDF (10PC) - MESA R 1</t>
        </is>
      </c>
      <c r="F1145" s="2" t="n">
        <v>1</v>
      </c>
      <c r="G1145" s="2" t="inlineStr">
        <is>
          <t>peça</t>
        </is>
      </c>
      <c r="H1145" s="1" t="n">
        <v>1.1</v>
      </c>
      <c r="I1145" s="1" t="n">
        <v>0.09375</v>
      </c>
      <c r="J1145" s="2" t="inlineStr">
        <is>
          <t>CORTE</t>
        </is>
      </c>
    </row>
    <row r="1146" ht="12" customHeight="1">
      <c r="A1146" s="3" t="inlineStr">
        <is>
          <t>SECCIONADORA 11</t>
        </is>
      </c>
      <c r="B1146" s="1" t="n">
        <v>20078002</v>
      </c>
      <c r="C1146" s="1" t="inlineStr">
        <is>
          <t>Produto simples</t>
        </is>
      </c>
      <c r="D1146" s="1" t="n">
        <v>20078002</v>
      </c>
      <c r="E1146" s="1" t="inlineStr">
        <is>
          <t>TRAV. MAIOR 1532X80(911)X25 MDF (10PC) - RUBI 1,81</t>
        </is>
      </c>
      <c r="F1146" s="2" t="n">
        <v>1</v>
      </c>
      <c r="G1146" s="2" t="inlineStr">
        <is>
          <t>peça</t>
        </is>
      </c>
      <c r="H1146" s="1" t="n">
        <v>1.1</v>
      </c>
      <c r="I1146" s="1" t="n">
        <v>0.09375</v>
      </c>
      <c r="J1146" s="2" t="inlineStr">
        <is>
          <t>CORTE</t>
        </is>
      </c>
    </row>
    <row r="1147" ht="12" customHeight="1">
      <c r="A1147" s="3" t="inlineStr">
        <is>
          <t>SECCIONADORA 11</t>
        </is>
      </c>
      <c r="B1147" s="1" t="n">
        <v>20083005</v>
      </c>
      <c r="C1147" s="1" t="inlineStr">
        <is>
          <t>Produto simples</t>
        </is>
      </c>
      <c r="D1147" s="1" t="n">
        <v>20083005</v>
      </c>
      <c r="E1147" s="1" t="inlineStr">
        <is>
          <t>TAMPO VITREO 1365X905X18 MDF - JACARTA (RAIO11</t>
        </is>
      </c>
      <c r="F1147" s="2" t="n">
        <v>1</v>
      </c>
      <c r="G1147" s="2" t="inlineStr">
        <is>
          <t>peça</t>
        </is>
      </c>
      <c r="H1147" s="1" t="n">
        <v>1.1</v>
      </c>
      <c r="I1147" s="1" t="n">
        <v>0.09375</v>
      </c>
      <c r="J1147" s="2" t="inlineStr">
        <is>
          <t>CORTE</t>
        </is>
      </c>
    </row>
    <row r="1148" ht="12" customHeight="1">
      <c r="A1148" s="3" t="inlineStr">
        <is>
          <t>SECCIONADORA 11</t>
        </is>
      </c>
      <c r="B1148" s="1" t="n">
        <v>20073002</v>
      </c>
      <c r="C1148" s="1" t="inlineStr">
        <is>
          <t>Produto simples</t>
        </is>
      </c>
      <c r="D1148" s="1" t="n">
        <v>20073002</v>
      </c>
      <c r="E1148" s="1" t="inlineStr">
        <is>
          <t>TRAV. MAIOR 1092X80(911)X25 MDF (10PC) - RUBI 1,31</t>
        </is>
      </c>
      <c r="F1148" s="2" t="n">
        <v>1</v>
      </c>
      <c r="G1148" s="2" t="inlineStr">
        <is>
          <t>peça</t>
        </is>
      </c>
      <c r="H1148" s="1" t="n">
        <v>1.1</v>
      </c>
      <c r="I1148" s="1" t="n">
        <v>0.09375</v>
      </c>
      <c r="J1148" s="2" t="inlineStr">
        <is>
          <t>CORTE</t>
        </is>
      </c>
    </row>
    <row r="1149" ht="12" customHeight="1">
      <c r="A1149" s="3" t="inlineStr">
        <is>
          <t>SECCIONADORA 11</t>
        </is>
      </c>
      <c r="B1149" s="1" t="n">
        <v>20076002</v>
      </c>
      <c r="C1149" s="1" t="inlineStr">
        <is>
          <t>Produto simples</t>
        </is>
      </c>
      <c r="D1149" s="1" t="n">
        <v>20076002</v>
      </c>
      <c r="E1149" s="1" t="inlineStr">
        <is>
          <t>TRAV. MAIOR 1333X80(911)X25 MDF (10PC) - RUBI 1,61</t>
        </is>
      </c>
      <c r="F1149" s="2" t="n">
        <v>1</v>
      </c>
      <c r="G1149" s="2" t="inlineStr">
        <is>
          <t>peça</t>
        </is>
      </c>
      <c r="H1149" s="1" t="n">
        <v>1.1</v>
      </c>
      <c r="I1149" s="1" t="n">
        <v>0.09375</v>
      </c>
      <c r="J1149" s="2" t="inlineStr">
        <is>
          <t>CORTE</t>
        </is>
      </c>
    </row>
    <row r="1150" ht="12" customHeight="1">
      <c r="A1150" s="3" t="inlineStr">
        <is>
          <t>SECCIONADORA 11</t>
        </is>
      </c>
      <c r="B1150" s="1" t="n">
        <v>30002103</v>
      </c>
      <c r="C1150" s="1" t="inlineStr">
        <is>
          <t>Produto simples</t>
        </is>
      </c>
      <c r="D1150" s="1" t="n">
        <v>30002103</v>
      </c>
      <c r="E1150" s="1" t="inlineStr">
        <is>
          <t>LATERAL ASSENTO 295X80X18 MDF - CAD DETROIT  1</t>
        </is>
      </c>
      <c r="F1150" s="2" t="n">
        <v>1</v>
      </c>
      <c r="G1150" s="2" t="inlineStr">
        <is>
          <t>peça</t>
        </is>
      </c>
      <c r="H1150" s="1" t="n">
        <v>1.1</v>
      </c>
      <c r="I1150" s="1" t="n">
        <v>0.09375</v>
      </c>
      <c r="J1150" s="2" t="inlineStr">
        <is>
          <t>CORTE</t>
        </is>
      </c>
    </row>
    <row r="1151" ht="12" customHeight="1">
      <c r="A1151" s="3" t="inlineStr">
        <is>
          <t>SECCIONADORA 11</t>
        </is>
      </c>
      <c r="B1151" s="1" t="n">
        <v>30002104</v>
      </c>
      <c r="C1151" s="1" t="inlineStr">
        <is>
          <t>Produto simples</t>
        </is>
      </c>
      <c r="D1151" s="1" t="n">
        <v>30002104</v>
      </c>
      <c r="E1151" s="1" t="inlineStr">
        <is>
          <t>ASSENTO 400X360X09 MDP - CAD DETROIT                 1</t>
        </is>
      </c>
      <c r="F1151" s="2" t="n">
        <v>1</v>
      </c>
      <c r="G1151" s="2" t="inlineStr">
        <is>
          <t>peça</t>
        </is>
      </c>
      <c r="H1151" s="1" t="n">
        <v>1.1</v>
      </c>
      <c r="I1151" s="1" t="n">
        <v>0.09375</v>
      </c>
      <c r="J1151" s="2" t="inlineStr">
        <is>
          <t>CORTE</t>
        </is>
      </c>
    </row>
    <row r="1152" ht="12" customHeight="1">
      <c r="A1152" s="3" t="inlineStr">
        <is>
          <t>SECCIONADORA 11</t>
        </is>
      </c>
      <c r="B1152" s="1" t="n">
        <v>30002107</v>
      </c>
      <c r="C1152" s="1" t="inlineStr">
        <is>
          <t>Produto simples</t>
        </is>
      </c>
      <c r="D1152" s="1" t="n">
        <v>30002107</v>
      </c>
      <c r="E1152" s="1" t="inlineStr">
        <is>
          <t>TRAVESSA ESPALDAR 340X30X25 MDP - CAD DETRO1</t>
        </is>
      </c>
      <c r="F1152" s="2" t="n">
        <v>1</v>
      </c>
      <c r="G1152" s="2" t="inlineStr">
        <is>
          <t>peça</t>
        </is>
      </c>
      <c r="H1152" s="1" t="n">
        <v>1.1</v>
      </c>
      <c r="I1152" s="1" t="n">
        <v>0.09375</v>
      </c>
      <c r="J1152" s="2" t="inlineStr">
        <is>
          <t>CORTE</t>
        </is>
      </c>
    </row>
    <row r="1153" ht="12" customHeight="1">
      <c r="A1153" s="3" t="inlineStr">
        <is>
          <t>SECCIONADORA 11</t>
        </is>
      </c>
      <c r="B1153" s="1" t="n">
        <v>30002101</v>
      </c>
      <c r="C1153" s="1" t="inlineStr">
        <is>
          <t>Produto simples</t>
        </is>
      </c>
      <c r="D1153" s="1" t="n">
        <v>30002101</v>
      </c>
      <c r="E1153" s="1" t="inlineStr">
        <is>
          <t>PE TRASEIRO 920X60(911)X25 MDF (12PC)- CAD DET 1</t>
        </is>
      </c>
      <c r="F1153" s="2" t="n">
        <v>1</v>
      </c>
      <c r="G1153" s="2" t="inlineStr">
        <is>
          <t>peça</t>
        </is>
      </c>
      <c r="H1153" s="1" t="n">
        <v>1.1</v>
      </c>
      <c r="I1153" s="1" t="n">
        <v>0.09375</v>
      </c>
      <c r="J1153" s="2" t="inlineStr">
        <is>
          <t>CORTE</t>
        </is>
      </c>
    </row>
    <row r="1154" ht="12" customHeight="1">
      <c r="A1154" s="3" t="inlineStr">
        <is>
          <t>SECCIONADORA 11</t>
        </is>
      </c>
      <c r="B1154" s="1" t="n">
        <v>91196102</v>
      </c>
      <c r="C1154" s="1" t="inlineStr">
        <is>
          <t>Produto simples</t>
        </is>
      </c>
      <c r="D1154" s="1" t="n">
        <v>91196102</v>
      </c>
      <c r="E1154" s="1" t="inlineStr">
        <is>
          <t>PAINEL 1705X430X09 MDP - CAB ATLANTA                   1</t>
        </is>
      </c>
      <c r="F1154" s="2" t="n">
        <v>1</v>
      </c>
      <c r="G1154" s="2" t="inlineStr">
        <is>
          <t>peça</t>
        </is>
      </c>
      <c r="H1154" s="1" t="n">
        <v>1.1</v>
      </c>
      <c r="I1154" s="1" t="n">
        <v>0.09375</v>
      </c>
      <c r="J1154" s="2" t="inlineStr">
        <is>
          <t>CORTE</t>
        </is>
      </c>
    </row>
    <row r="1155" ht="12" customHeight="1">
      <c r="A1155" s="3" t="inlineStr">
        <is>
          <t>SECCIONADORA 11</t>
        </is>
      </c>
      <c r="B1155" s="1" t="n">
        <v>91196103</v>
      </c>
      <c r="C1155" s="1" t="inlineStr">
        <is>
          <t>Produto simples</t>
        </is>
      </c>
      <c r="D1155" s="1" t="n">
        <v>91196103</v>
      </c>
      <c r="E1155" s="1" t="inlineStr">
        <is>
          <t>PAINEL 1630X200X09 MDP - CAB ATLANTA                   1</t>
        </is>
      </c>
      <c r="F1155" s="2" t="n">
        <v>1</v>
      </c>
      <c r="G1155" s="2" t="inlineStr">
        <is>
          <t>peça</t>
        </is>
      </c>
      <c r="H1155" s="1" t="n">
        <v>1.1</v>
      </c>
      <c r="I1155" s="1" t="n">
        <v>0.09375</v>
      </c>
      <c r="J1155" s="2" t="inlineStr">
        <is>
          <t>CORTE</t>
        </is>
      </c>
    </row>
    <row r="1156" ht="12" customHeight="1">
      <c r="A1156" s="3" t="inlineStr">
        <is>
          <t>SECCIONADORA 11</t>
        </is>
      </c>
      <c r="B1156" s="1" t="n">
        <v>91206806</v>
      </c>
      <c r="C1156" s="1" t="inlineStr">
        <is>
          <t>Produto simples</t>
        </is>
      </c>
      <c r="D1156" s="1" t="n">
        <v>91206806</v>
      </c>
      <c r="E1156" s="1" t="inlineStr">
        <is>
          <t>FECHAMENTO MAIOR 1988X198X03 MDF -CAMA EST 1</t>
        </is>
      </c>
      <c r="F1156" s="2" t="n">
        <v>1</v>
      </c>
      <c r="G1156" s="2" t="inlineStr">
        <is>
          <t>peça</t>
        </is>
      </c>
      <c r="H1156" s="1" t="n">
        <v>1.1</v>
      </c>
      <c r="I1156" s="1" t="n">
        <v>0.09375</v>
      </c>
      <c r="J1156" s="2" t="inlineStr">
        <is>
          <t>CORTE</t>
        </is>
      </c>
    </row>
    <row r="1157" ht="12" customHeight="1">
      <c r="A1157" s="3" t="inlineStr">
        <is>
          <t>SECCIONADORA 11</t>
        </is>
      </c>
      <c r="B1157" s="1" t="n">
        <v>91206807</v>
      </c>
      <c r="C1157" s="1" t="inlineStr">
        <is>
          <t>Produto simples</t>
        </is>
      </c>
      <c r="D1157" s="1" t="n">
        <v>91206807</v>
      </c>
      <c r="E1157" s="1" t="inlineStr">
        <is>
          <t>FECHAMENTO MENOR 1668X198X03 MDF -CAMA EST1</t>
        </is>
      </c>
      <c r="F1157" s="2" t="n">
        <v>1</v>
      </c>
      <c r="G1157" s="2" t="inlineStr">
        <is>
          <t>peça</t>
        </is>
      </c>
      <c r="H1157" s="1" t="n">
        <v>1.1</v>
      </c>
      <c r="I1157" s="1" t="n">
        <v>0.09375</v>
      </c>
      <c r="J1157" s="2" t="inlineStr">
        <is>
          <t>CORTE</t>
        </is>
      </c>
    </row>
    <row r="1158" ht="12" customHeight="1">
      <c r="A1158" s="3" t="inlineStr">
        <is>
          <t>SECCIONADORA 11</t>
        </is>
      </c>
      <c r="B1158" s="1" t="n">
        <v>91206801</v>
      </c>
      <c r="C1158" s="1" t="inlineStr">
        <is>
          <t>Produto simples</t>
        </is>
      </c>
      <c r="D1158" s="1" t="n">
        <v>91206801</v>
      </c>
      <c r="E1158" s="1" t="inlineStr">
        <is>
          <t>TRAVESSA MAIOR 1986X150X15 MDP - CAMA ATLAN 1</t>
        </is>
      </c>
      <c r="F1158" s="2" t="n">
        <v>1</v>
      </c>
      <c r="G1158" s="2" t="inlineStr">
        <is>
          <t>peça</t>
        </is>
      </c>
      <c r="H1158" s="1" t="n">
        <v>1.1</v>
      </c>
      <c r="I1158" s="1" t="n">
        <v>0.09375</v>
      </c>
      <c r="J1158" s="2" t="inlineStr">
        <is>
          <t>CORTE</t>
        </is>
      </c>
    </row>
    <row r="1159" ht="12" customHeight="1">
      <c r="A1159" s="3" t="inlineStr">
        <is>
          <t>SECCIONADORA 11</t>
        </is>
      </c>
      <c r="B1159" s="1" t="n">
        <v>91206802</v>
      </c>
      <c r="C1159" s="1" t="inlineStr">
        <is>
          <t>Produto simples</t>
        </is>
      </c>
      <c r="D1159" s="1" t="n">
        <v>91206802</v>
      </c>
      <c r="E1159" s="1" t="inlineStr">
        <is>
          <t>TRAVESSA 1556X150X12 MDP - CAMA ATLANTA 1,68  1</t>
        </is>
      </c>
      <c r="F1159" s="2" t="n">
        <v>1</v>
      </c>
      <c r="G1159" s="2" t="inlineStr">
        <is>
          <t>peça</t>
        </is>
      </c>
      <c r="H1159" s="1" t="n">
        <v>1.1</v>
      </c>
      <c r="I1159" s="1" t="n">
        <v>0.09375</v>
      </c>
      <c r="J1159" s="2" t="inlineStr">
        <is>
          <t>CORTE</t>
        </is>
      </c>
    </row>
    <row r="1160" ht="12" customHeight="1">
      <c r="A1160" s="3" t="inlineStr">
        <is>
          <t>SECCIONADORA 11</t>
        </is>
      </c>
      <c r="B1160" s="1" t="n">
        <v>91206803</v>
      </c>
      <c r="C1160" s="1" t="inlineStr">
        <is>
          <t>Produto simples</t>
        </is>
      </c>
      <c r="D1160" s="1" t="n">
        <v>91206803</v>
      </c>
      <c r="E1160" s="1" t="inlineStr">
        <is>
          <t>TRAVESSA CENTRAL 1556X150X18 MDF -CAMA ATLA1</t>
        </is>
      </c>
      <c r="F1160" s="2" t="n">
        <v>1</v>
      </c>
      <c r="G1160" s="2" t="inlineStr">
        <is>
          <t>peça</t>
        </is>
      </c>
      <c r="H1160" s="1" t="n">
        <v>1.1</v>
      </c>
      <c r="I1160" s="1" t="n">
        <v>0.09375</v>
      </c>
      <c r="J1160" s="2" t="inlineStr">
        <is>
          <t>CORTE</t>
        </is>
      </c>
    </row>
    <row r="1161" ht="12" customHeight="1">
      <c r="A1161" s="3" t="inlineStr">
        <is>
          <t>SECCIONADORA 11</t>
        </is>
      </c>
      <c r="B1161" s="1" t="n">
        <v>91206804</v>
      </c>
      <c r="C1161" s="1" t="inlineStr">
        <is>
          <t>Produto simples</t>
        </is>
      </c>
      <c r="D1161" s="1" t="n">
        <v>91206804</v>
      </c>
      <c r="E1161" s="1" t="inlineStr">
        <is>
          <t>LASTRO 1986X100X12 MDP - CAMA ATLANTA              1</t>
        </is>
      </c>
      <c r="F1161" s="2" t="n">
        <v>1</v>
      </c>
      <c r="G1161" s="2" t="inlineStr">
        <is>
          <t>peça</t>
        </is>
      </c>
      <c r="H1161" s="1" t="n">
        <v>1.1</v>
      </c>
      <c r="I1161" s="1" t="n">
        <v>0.09375</v>
      </c>
      <c r="J1161" s="2" t="inlineStr">
        <is>
          <t>CORTE</t>
        </is>
      </c>
    </row>
    <row r="1162" ht="12" customHeight="1">
      <c r="A1162" s="3" t="inlineStr">
        <is>
          <t>SECCIONADORA 11</t>
        </is>
      </c>
      <c r="B1162" s="1" t="n">
        <v>20021101</v>
      </c>
      <c r="C1162" s="1" t="inlineStr">
        <is>
          <t>Produto simples</t>
        </is>
      </c>
      <c r="D1162" s="1" t="n">
        <v>20021101</v>
      </c>
      <c r="E1162" s="1" t="inlineStr">
        <is>
          <t>TAMPO VITREO 1805X905X18 MDF-MESA DUBAI         1</t>
        </is>
      </c>
      <c r="F1162" s="2" t="n">
        <v>1</v>
      </c>
      <c r="G1162" s="2" t="inlineStr">
        <is>
          <t>peça</t>
        </is>
      </c>
      <c r="H1162" s="1" t="n">
        <v>1.1</v>
      </c>
      <c r="I1162" s="1" t="n">
        <v>0.09375</v>
      </c>
      <c r="J1162" s="2" t="inlineStr">
        <is>
          <t>CORTE</t>
        </is>
      </c>
    </row>
    <row r="1163" ht="12" customHeight="1">
      <c r="A1163" s="3" t="inlineStr">
        <is>
          <t>SECCIONADORA 11</t>
        </is>
      </c>
      <c r="B1163" s="1" t="n">
        <v>91204801</v>
      </c>
      <c r="C1163" s="1" t="inlineStr">
        <is>
          <t>Produto simples</t>
        </is>
      </c>
      <c r="D1163" s="1" t="n">
        <v>91204801</v>
      </c>
      <c r="E1163" s="1" t="inlineStr">
        <is>
          <t>TRAVESSA MAIOR 1896X150X15 MDP - CAMA ATLAN 1</t>
        </is>
      </c>
      <c r="F1163" s="2" t="n">
        <v>1</v>
      </c>
      <c r="G1163" s="2" t="inlineStr">
        <is>
          <t>peça</t>
        </is>
      </c>
      <c r="H1163" s="1" t="n">
        <v>1.1</v>
      </c>
      <c r="I1163" s="1" t="n">
        <v>0.09375</v>
      </c>
      <c r="J1163" s="2" t="inlineStr">
        <is>
          <t>CORTE</t>
        </is>
      </c>
    </row>
    <row r="1164" ht="12" customHeight="1">
      <c r="A1164" s="3" t="inlineStr">
        <is>
          <t>SECCIONADORA 11</t>
        </is>
      </c>
      <c r="B1164" s="1" t="n">
        <v>91204802</v>
      </c>
      <c r="C1164" s="1" t="inlineStr">
        <is>
          <t>Produto simples</t>
        </is>
      </c>
      <c r="D1164" s="1" t="n">
        <v>91204802</v>
      </c>
      <c r="E1164" s="1" t="inlineStr">
        <is>
          <t>TRAVESSA 1366X150X12 MDP - CAMA ATLANTA          1</t>
        </is>
      </c>
      <c r="F1164" s="2" t="n">
        <v>1</v>
      </c>
      <c r="G1164" s="2" t="inlineStr">
        <is>
          <t>peça</t>
        </is>
      </c>
      <c r="H1164" s="1" t="n">
        <v>1.1</v>
      </c>
      <c r="I1164" s="1" t="n">
        <v>0.09375</v>
      </c>
      <c r="J1164" s="2" t="inlineStr">
        <is>
          <t>CORTE</t>
        </is>
      </c>
    </row>
    <row r="1165" ht="12" customHeight="1">
      <c r="A1165" s="3" t="inlineStr">
        <is>
          <t>SECCIONADORA 11</t>
        </is>
      </c>
      <c r="B1165" s="1" t="n">
        <v>91204803</v>
      </c>
      <c r="C1165" s="1" t="inlineStr">
        <is>
          <t>Produto simples</t>
        </is>
      </c>
      <c r="D1165" s="1" t="n">
        <v>91204803</v>
      </c>
      <c r="E1165" s="1" t="inlineStr">
        <is>
          <t>TRAVESSA CENTRAL 1366X150X18 MDF - CAMA ATL  1</t>
        </is>
      </c>
      <c r="F1165" s="2" t="n">
        <v>1</v>
      </c>
      <c r="G1165" s="2" t="inlineStr">
        <is>
          <t>peça</t>
        </is>
      </c>
      <c r="H1165" s="1" t="n">
        <v>1.1</v>
      </c>
      <c r="I1165" s="1" t="n">
        <v>0.09375</v>
      </c>
      <c r="J1165" s="2" t="inlineStr">
        <is>
          <t>CORTE</t>
        </is>
      </c>
    </row>
    <row r="1166" ht="12" customHeight="1">
      <c r="A1166" s="3" t="inlineStr">
        <is>
          <t>SECCIONADORA 11</t>
        </is>
      </c>
      <c r="B1166" s="1" t="n">
        <v>91204804</v>
      </c>
      <c r="C1166" s="1" t="inlineStr">
        <is>
          <t>Produto simples</t>
        </is>
      </c>
      <c r="D1166" s="1" t="n">
        <v>91204804</v>
      </c>
      <c r="E1166" s="1" t="inlineStr">
        <is>
          <t>LASTRO 1896X100X12 MDP - CAMA ATLANTA              1</t>
        </is>
      </c>
      <c r="F1166" s="2" t="n">
        <v>1</v>
      </c>
      <c r="G1166" s="2" t="inlineStr">
        <is>
          <t>peça</t>
        </is>
      </c>
      <c r="H1166" s="1" t="n">
        <v>1.1</v>
      </c>
      <c r="I1166" s="1" t="n">
        <v>0.09375</v>
      </c>
      <c r="J1166" s="2" t="inlineStr">
        <is>
          <t>CORTE</t>
        </is>
      </c>
    </row>
    <row r="1167" ht="12" customHeight="1">
      <c r="A1167" s="3" t="inlineStr">
        <is>
          <t>SECCIONADORA 11</t>
        </is>
      </c>
      <c r="B1167" s="1" t="n">
        <v>91204806</v>
      </c>
      <c r="C1167" s="1" t="inlineStr">
        <is>
          <t>Produto simples</t>
        </is>
      </c>
      <c r="D1167" s="1" t="n">
        <v>91204806</v>
      </c>
      <c r="E1167" s="1" t="inlineStr">
        <is>
          <t>FECHAMENTO MAIOR 1898X198X03 MDF - CAMA EST1</t>
        </is>
      </c>
      <c r="F1167" s="2" t="n">
        <v>1</v>
      </c>
      <c r="G1167" s="2" t="inlineStr">
        <is>
          <t>peça</t>
        </is>
      </c>
      <c r="H1167" s="1" t="n">
        <v>1.1</v>
      </c>
      <c r="I1167" s="1" t="n">
        <v>0.09375</v>
      </c>
      <c r="J1167" s="2" t="inlineStr">
        <is>
          <t>CORTE</t>
        </is>
      </c>
    </row>
    <row r="1168" ht="12" customHeight="1">
      <c r="A1168" s="3" t="inlineStr">
        <is>
          <t>SECCIONADORA 11</t>
        </is>
      </c>
      <c r="B1168" s="1" t="n">
        <v>91204807</v>
      </c>
      <c r="C1168" s="1" t="inlineStr">
        <is>
          <t>Produto simples</t>
        </is>
      </c>
      <c r="D1168" s="1" t="n">
        <v>91204807</v>
      </c>
      <c r="E1168" s="1" t="inlineStr">
        <is>
          <t>FECHAMENTO MENOR 1478X198X03 MDF - CAMA ES 1</t>
        </is>
      </c>
      <c r="F1168" s="2" t="n">
        <v>1</v>
      </c>
      <c r="G1168" s="2" t="inlineStr">
        <is>
          <t>peça</t>
        </is>
      </c>
      <c r="H1168" s="1" t="n">
        <v>1.1</v>
      </c>
      <c r="I1168" s="1" t="n">
        <v>0.09375</v>
      </c>
      <c r="J1168" s="2" t="inlineStr">
        <is>
          <t>CORTE</t>
        </is>
      </c>
    </row>
    <row r="1169" ht="12" customHeight="1">
      <c r="A1169" s="3" t="inlineStr">
        <is>
          <t>SECCIONADORA 11</t>
        </is>
      </c>
      <c r="B1169" s="1" t="n">
        <v>91194102</v>
      </c>
      <c r="C1169" s="1" t="inlineStr">
        <is>
          <t>Produto simples</t>
        </is>
      </c>
      <c r="D1169" s="1" t="n">
        <v>91194102</v>
      </c>
      <c r="E1169" s="1" t="inlineStr">
        <is>
          <t>PAINEL 1510X430X09 MDP - CAB ATLANTA                   1</t>
        </is>
      </c>
      <c r="F1169" s="2" t="n">
        <v>1</v>
      </c>
      <c r="G1169" s="2" t="inlineStr">
        <is>
          <t>peça</t>
        </is>
      </c>
      <c r="H1169" s="1" t="n">
        <v>1.1</v>
      </c>
      <c r="I1169" s="1" t="n">
        <v>0.09375</v>
      </c>
      <c r="J1169" s="2" t="inlineStr">
        <is>
          <t>CORTE</t>
        </is>
      </c>
    </row>
    <row r="1170" ht="12" customHeight="1">
      <c r="A1170" s="3" t="inlineStr">
        <is>
          <t>SECCIONADORA 11</t>
        </is>
      </c>
      <c r="B1170" s="1" t="n">
        <v>91194103</v>
      </c>
      <c r="C1170" s="1" t="inlineStr">
        <is>
          <t>Produto simples</t>
        </is>
      </c>
      <c r="D1170" s="1" t="n">
        <v>91194103</v>
      </c>
      <c r="E1170" s="1" t="inlineStr">
        <is>
          <t>PAINEL 1430X200X09 MDP - CAB ATLANTA                   1</t>
        </is>
      </c>
      <c r="F1170" s="2" t="n">
        <v>1</v>
      </c>
      <c r="G1170" s="2" t="inlineStr">
        <is>
          <t>peça</t>
        </is>
      </c>
      <c r="H1170" s="1" t="n">
        <v>1.1</v>
      </c>
      <c r="I1170" s="1" t="n">
        <v>0.09375</v>
      </c>
      <c r="J1170" s="2" t="inlineStr">
        <is>
          <t>CORTE</t>
        </is>
      </c>
    </row>
    <row r="1171" ht="12" customHeight="1">
      <c r="A1171" s="3" t="inlineStr">
        <is>
          <t>SECCIONADORA 11</t>
        </is>
      </c>
      <c r="B1171" s="1" t="n">
        <v>91206808</v>
      </c>
      <c r="C1171" s="1" t="inlineStr">
        <is>
          <t>Produto simples</t>
        </is>
      </c>
      <c r="D1171" s="1" t="n">
        <v>91206808</v>
      </c>
      <c r="E1171" s="1" t="inlineStr">
        <is>
          <t>TRAVESSA MAD MAIOR 1990X40X25 MDP - CAMA AT 1</t>
        </is>
      </c>
      <c r="F1171" s="2" t="n">
        <v>1</v>
      </c>
      <c r="G1171" s="2" t="inlineStr">
        <is>
          <t>peça</t>
        </is>
      </c>
      <c r="H1171" s="1" t="n">
        <v>1.1</v>
      </c>
      <c r="I1171" s="1" t="n">
        <v>0.09375</v>
      </c>
      <c r="J1171" s="2" t="inlineStr">
        <is>
          <t>CORTE</t>
        </is>
      </c>
    </row>
    <row r="1172" ht="12" customHeight="1">
      <c r="A1172" s="3" t="inlineStr">
        <is>
          <t>SECCIONADORA 11</t>
        </is>
      </c>
      <c r="B1172" s="1" t="n">
        <v>91206809</v>
      </c>
      <c r="C1172" s="1" t="inlineStr">
        <is>
          <t>Produto simples</t>
        </is>
      </c>
      <c r="D1172" s="1" t="n">
        <v>91206809</v>
      </c>
      <c r="E1172" s="1" t="inlineStr">
        <is>
          <t>TRAVESSA MAD MENOR 1670X40X25 MDP - CAMA AT1</t>
        </is>
      </c>
      <c r="F1172" s="2" t="n">
        <v>1</v>
      </c>
      <c r="G1172" s="2" t="inlineStr">
        <is>
          <t>peça</t>
        </is>
      </c>
      <c r="H1172" s="1" t="n">
        <v>1.1</v>
      </c>
      <c r="I1172" s="1" t="n">
        <v>0.09375</v>
      </c>
      <c r="J1172" s="2" t="inlineStr">
        <is>
          <t>CORTE</t>
        </is>
      </c>
    </row>
    <row r="1173" ht="12" customHeight="1">
      <c r="A1173" s="3" t="inlineStr">
        <is>
          <t>SECCIONADORA 11</t>
        </is>
      </c>
      <c r="B1173" s="1" t="n">
        <v>91204808</v>
      </c>
      <c r="C1173" s="1" t="inlineStr">
        <is>
          <t>Produto simples</t>
        </is>
      </c>
      <c r="D1173" s="1" t="n">
        <v>91204808</v>
      </c>
      <c r="E1173" s="1" t="inlineStr">
        <is>
          <t>TRAVESSA MAD MAIOR 1900X40X25 MDP - CAMA AT 1</t>
        </is>
      </c>
      <c r="F1173" s="2" t="n">
        <v>1</v>
      </c>
      <c r="G1173" s="2" t="inlineStr">
        <is>
          <t>peça</t>
        </is>
      </c>
      <c r="H1173" s="1" t="n">
        <v>1.1</v>
      </c>
      <c r="I1173" s="1" t="n">
        <v>0.09375</v>
      </c>
      <c r="J1173" s="2" t="inlineStr">
        <is>
          <t>CORTE</t>
        </is>
      </c>
    </row>
    <row r="1174" ht="12" customHeight="1">
      <c r="A1174" s="3" t="inlineStr">
        <is>
          <t>SECCIONADORA 11</t>
        </is>
      </c>
      <c r="B1174" s="1" t="n">
        <v>91204809</v>
      </c>
      <c r="C1174" s="1" t="inlineStr">
        <is>
          <t>Produto simples</t>
        </is>
      </c>
      <c r="D1174" s="1" t="n">
        <v>91204809</v>
      </c>
      <c r="E1174" s="1" t="inlineStr">
        <is>
          <t>TRAVESSA MAD MENOR 1480X40X25 MDP - CAMA AT1</t>
        </is>
      </c>
      <c r="F1174" s="2" t="n">
        <v>1</v>
      </c>
      <c r="G1174" s="2" t="inlineStr">
        <is>
          <t>peça</t>
        </is>
      </c>
      <c r="H1174" s="1" t="n">
        <v>1.1</v>
      </c>
      <c r="I1174" s="1" t="n">
        <v>0.09375</v>
      </c>
      <c r="J1174" s="2" t="inlineStr">
        <is>
          <t>CORTE</t>
        </is>
      </c>
    </row>
    <row r="1175" ht="12" customHeight="1">
      <c r="A1175" s="3" t="inlineStr">
        <is>
          <t>SECCIONADORA 11</t>
        </is>
      </c>
      <c r="B1175" s="1" t="n">
        <v>20072002</v>
      </c>
      <c r="C1175" s="1" t="inlineStr">
        <is>
          <t>Produto simples</t>
        </is>
      </c>
      <c r="D1175" s="1" t="n">
        <v>20072002</v>
      </c>
      <c r="E1175" s="1" t="inlineStr">
        <is>
          <t>TRAV. MAIOR 932X80(911)X25 MDF (10PC) - RUBI 1,201</t>
        </is>
      </c>
      <c r="F1175" s="2" t="n">
        <v>1</v>
      </c>
      <c r="G1175" s="2" t="inlineStr">
        <is>
          <t>peça</t>
        </is>
      </c>
      <c r="H1175" s="1" t="n">
        <v>1.1</v>
      </c>
      <c r="I1175" s="1" t="n">
        <v>0.09375</v>
      </c>
      <c r="J1175" s="2" t="inlineStr">
        <is>
          <t>CORTE</t>
        </is>
      </c>
    </row>
    <row r="1176" ht="12" customHeight="1">
      <c r="A1176" s="3" t="inlineStr">
        <is>
          <t>SECCIONADORA 11</t>
        </is>
      </c>
      <c r="B1176" s="1" t="n">
        <v>20058407</v>
      </c>
      <c r="C1176" s="1" t="inlineStr">
        <is>
          <t>Produto simples</t>
        </is>
      </c>
      <c r="D1176" s="1" t="n">
        <v>20058407</v>
      </c>
      <c r="E1176" s="1" t="inlineStr">
        <is>
          <t>TAMPO 1365X905X25 MDF - MESA COM VIDRO            1</t>
        </is>
      </c>
      <c r="F1176" s="2" t="n">
        <v>1</v>
      </c>
      <c r="G1176" s="2" t="inlineStr">
        <is>
          <t>peça</t>
        </is>
      </c>
      <c r="H1176" s="1" t="n">
        <v>1.1</v>
      </c>
      <c r="I1176" s="1" t="n">
        <v>0.09375</v>
      </c>
      <c r="J1176" s="2" t="inlineStr">
        <is>
          <t>CORTE</t>
        </is>
      </c>
    </row>
    <row r="1177" ht="12" customHeight="1">
      <c r="A1177" s="3" t="inlineStr">
        <is>
          <t>SECCIONADORA 11</t>
        </is>
      </c>
      <c r="B1177" s="1" t="n">
        <v>20058607</v>
      </c>
      <c r="C1177" s="1" t="inlineStr">
        <is>
          <t>Produto simples</t>
        </is>
      </c>
      <c r="D1177" s="1" t="n">
        <v>20058607</v>
      </c>
      <c r="E1177" s="1" t="inlineStr">
        <is>
          <t>TAMPO 1605X905X25 MDF - MESA COM VIDRO            1</t>
        </is>
      </c>
      <c r="F1177" s="2" t="n">
        <v>1</v>
      </c>
      <c r="G1177" s="2" t="inlineStr">
        <is>
          <t>peça</t>
        </is>
      </c>
      <c r="H1177" s="1" t="n">
        <v>1.1</v>
      </c>
      <c r="I1177" s="1" t="n">
        <v>0.09375</v>
      </c>
      <c r="J1177" s="2" t="inlineStr">
        <is>
          <t>CORTE</t>
        </is>
      </c>
    </row>
    <row r="1178" ht="12" customHeight="1">
      <c r="A1178" s="3" t="inlineStr">
        <is>
          <t>SECCIONADORA 11</t>
        </is>
      </c>
      <c r="B1178" s="1" t="n">
        <v>20058807</v>
      </c>
      <c r="C1178" s="1" t="inlineStr">
        <is>
          <t>Produto simples</t>
        </is>
      </c>
      <c r="D1178" s="1" t="n">
        <v>20058807</v>
      </c>
      <c r="E1178" s="1" t="inlineStr">
        <is>
          <t>TAMPO 1805X905X25 MDF - MESA COM VIDRO            1</t>
        </is>
      </c>
      <c r="F1178" s="2" t="n">
        <v>1</v>
      </c>
      <c r="G1178" s="2" t="inlineStr">
        <is>
          <t>peça</t>
        </is>
      </c>
      <c r="H1178" s="1" t="n">
        <v>1.1</v>
      </c>
      <c r="I1178" s="1" t="n">
        <v>0.09375</v>
      </c>
      <c r="J1178" s="2" t="inlineStr">
        <is>
          <t>CORTE</t>
        </is>
      </c>
    </row>
    <row r="1179" ht="12" customHeight="1">
      <c r="A1179" s="3" t="inlineStr">
        <is>
          <t>SECCIONADORA 11</t>
        </is>
      </c>
      <c r="B1179" s="1" t="n">
        <v>20053207</v>
      </c>
      <c r="C1179" s="1" t="inlineStr">
        <is>
          <t>Produto simples</t>
        </is>
      </c>
      <c r="D1179" s="1" t="n">
        <v>20053207</v>
      </c>
      <c r="E1179" s="1" t="inlineStr">
        <is>
          <t>TAMPO 1205X905X18 MDF - MESA COM VIDRO            1</t>
        </is>
      </c>
      <c r="F1179" s="2" t="n">
        <v>1</v>
      </c>
      <c r="G1179" s="2" t="inlineStr">
        <is>
          <t>peça</t>
        </is>
      </c>
      <c r="H1179" s="1" t="n">
        <v>1.1</v>
      </c>
      <c r="I1179" s="1" t="n">
        <v>0.09375</v>
      </c>
      <c r="J1179" s="2" t="inlineStr">
        <is>
          <t>CORTE</t>
        </is>
      </c>
    </row>
    <row r="1180" ht="12" customHeight="1">
      <c r="A1180" s="3" t="inlineStr">
        <is>
          <t>SECCIONADORA 11</t>
        </is>
      </c>
      <c r="B1180" s="1" t="n">
        <v>20053407</v>
      </c>
      <c r="C1180" s="1" t="inlineStr">
        <is>
          <t>Produto simples</t>
        </is>
      </c>
      <c r="D1180" s="1" t="n">
        <v>20053407</v>
      </c>
      <c r="E1180" s="1" t="inlineStr">
        <is>
          <t>TAMPO 1365X905X18 MDF - MESA COM VIDRO            1</t>
        </is>
      </c>
      <c r="F1180" s="2" t="n">
        <v>1</v>
      </c>
      <c r="G1180" s="2" t="inlineStr">
        <is>
          <t>peça</t>
        </is>
      </c>
      <c r="H1180" s="1" t="n">
        <v>1.1</v>
      </c>
      <c r="I1180" s="1" t="n">
        <v>0.09375</v>
      </c>
      <c r="J1180" s="2" t="inlineStr">
        <is>
          <t>CORTE</t>
        </is>
      </c>
    </row>
    <row r="1181" ht="12" customHeight="1">
      <c r="A1181" s="3" t="inlineStr">
        <is>
          <t>SECCIONADORA 11</t>
        </is>
      </c>
      <c r="B1181" s="1" t="n">
        <v>20021607</v>
      </c>
      <c r="C1181" s="1" t="inlineStr">
        <is>
          <t>Produto simples</t>
        </is>
      </c>
      <c r="D1181" s="1" t="n">
        <v>20021607</v>
      </c>
      <c r="E1181" s="1" t="inlineStr">
        <is>
          <t>TAMPO 1605X905X18 MDF - MESA COM VIDRO            1</t>
        </is>
      </c>
      <c r="F1181" s="2" t="n">
        <v>1</v>
      </c>
      <c r="G1181" s="2" t="inlineStr">
        <is>
          <t>peça</t>
        </is>
      </c>
      <c r="H1181" s="1" t="n">
        <v>1.1</v>
      </c>
      <c r="I1181" s="1" t="n">
        <v>0.09375</v>
      </c>
      <c r="J1181" s="2" t="inlineStr">
        <is>
          <t>CORTE</t>
        </is>
      </c>
    </row>
    <row r="1182" ht="12" customHeight="1">
      <c r="A1182" s="3" t="inlineStr">
        <is>
          <t>SECCIONADORA 11</t>
        </is>
      </c>
      <c r="B1182" s="1" t="n">
        <v>20021807</v>
      </c>
      <c r="C1182" s="1" t="inlineStr">
        <is>
          <t>Produto simples</t>
        </is>
      </c>
      <c r="D1182" s="1" t="n">
        <v>20021807</v>
      </c>
      <c r="E1182" s="1" t="inlineStr">
        <is>
          <t>TAMPO 1805X905X18 MDF - MESA COM VIDRO            1</t>
        </is>
      </c>
      <c r="F1182" s="2" t="n">
        <v>1</v>
      </c>
      <c r="G1182" s="2" t="inlineStr">
        <is>
          <t>peça</t>
        </is>
      </c>
      <c r="H1182" s="1" t="n">
        <v>1.1</v>
      </c>
      <c r="I1182" s="1" t="n">
        <v>0.09375</v>
      </c>
      <c r="J1182" s="2" t="inlineStr">
        <is>
          <t>CORTE</t>
        </is>
      </c>
    </row>
    <row r="1183" ht="12" customHeight="1">
      <c r="A1183" s="3" t="inlineStr">
        <is>
          <t>SECCIONADORA 11</t>
        </is>
      </c>
      <c r="B1183" s="1" t="n">
        <v>20053007</v>
      </c>
      <c r="C1183" s="1" t="inlineStr">
        <is>
          <t>Produto simples</t>
        </is>
      </c>
      <c r="D1183" s="1" t="n">
        <v>20053007</v>
      </c>
      <c r="E1183" s="1" t="inlineStr">
        <is>
          <t>TAMPO REDONDO 1035X1035X18 MDF - MESA COM V1</t>
        </is>
      </c>
      <c r="F1183" s="2" t="n">
        <v>1</v>
      </c>
      <c r="G1183" s="2" t="inlineStr">
        <is>
          <t>peça</t>
        </is>
      </c>
      <c r="H1183" s="1" t="n">
        <v>1.1</v>
      </c>
      <c r="I1183" s="1" t="n">
        <v>0.09375</v>
      </c>
      <c r="J1183" s="2" t="inlineStr">
        <is>
          <t>CORTE</t>
        </is>
      </c>
    </row>
    <row r="1184" ht="12" customHeight="1">
      <c r="A1184" s="3" t="inlineStr">
        <is>
          <t>SECCIONADORA 11</t>
        </is>
      </c>
      <c r="B1184" s="1" t="n">
        <v>20058007</v>
      </c>
      <c r="C1184" s="1" t="inlineStr">
        <is>
          <t>Produto simples</t>
        </is>
      </c>
      <c r="D1184" s="1" t="n">
        <v>20058007</v>
      </c>
      <c r="E1184" s="1" t="inlineStr">
        <is>
          <t>TAMPO REDONDO 1035X1035X25 MDF - MESA COM V1</t>
        </is>
      </c>
      <c r="F1184" s="2" t="n">
        <v>1</v>
      </c>
      <c r="G1184" s="2" t="inlineStr">
        <is>
          <t>peça</t>
        </is>
      </c>
      <c r="H1184" s="1" t="n">
        <v>1.1</v>
      </c>
      <c r="I1184" s="1" t="n">
        <v>0.09375</v>
      </c>
      <c r="J1184" s="2" t="inlineStr">
        <is>
          <t>CORTE</t>
        </is>
      </c>
    </row>
    <row r="1185" ht="12" customHeight="1">
      <c r="A1185" s="3" t="inlineStr">
        <is>
          <t>SECCIONADORA 11</t>
        </is>
      </c>
      <c r="B1185" s="1" t="n">
        <v>20058207</v>
      </c>
      <c r="C1185" s="1" t="inlineStr">
        <is>
          <t>Produto simples</t>
        </is>
      </c>
      <c r="D1185" s="1" t="n">
        <v>20058207</v>
      </c>
      <c r="E1185" s="1" t="inlineStr">
        <is>
          <t>TAMPO 1205X905X25 MDF - MESA COM VIDRO            1</t>
        </is>
      </c>
      <c r="F1185" s="2" t="n">
        <v>1</v>
      </c>
      <c r="G1185" s="2" t="inlineStr">
        <is>
          <t>peça</t>
        </is>
      </c>
      <c r="H1185" s="1" t="n">
        <v>1.1</v>
      </c>
      <c r="I1185" s="1" t="n">
        <v>0.09375</v>
      </c>
      <c r="J1185" s="2" t="inlineStr">
        <is>
          <t>CORTE</t>
        </is>
      </c>
    </row>
    <row r="1186" ht="12" customHeight="1">
      <c r="A1186" s="3" t="inlineStr">
        <is>
          <t>SECCIONADORA 11</t>
        </is>
      </c>
      <c r="B1186" s="1" t="n">
        <v>20083212</v>
      </c>
      <c r="C1186" s="1" t="inlineStr">
        <is>
          <t>Produto simples</t>
        </is>
      </c>
      <c r="D1186" s="1" t="n">
        <v>20083212</v>
      </c>
      <c r="E1186" s="1" t="inlineStr">
        <is>
          <t>TAMPO 1365X905X18 MDF - MESA COM VIDRO (RAIO 1</t>
        </is>
      </c>
      <c r="F1186" s="2" t="n">
        <v>1</v>
      </c>
      <c r="G1186" s="2" t="inlineStr">
        <is>
          <t>peça</t>
        </is>
      </c>
      <c r="H1186" s="1" t="n">
        <v>1.1</v>
      </c>
      <c r="I1186" s="1" t="n">
        <v>0.09375</v>
      </c>
      <c r="J1186" s="2" t="inlineStr">
        <is>
          <t>CORTE</t>
        </is>
      </c>
    </row>
    <row r="1187" ht="12" customHeight="1">
      <c r="A1187" s="3" t="inlineStr">
        <is>
          <t>SECCIONADORA 11</t>
        </is>
      </c>
      <c r="B1187" s="1" t="n">
        <v>30104012</v>
      </c>
      <c r="C1187" s="1" t="inlineStr">
        <is>
          <t>Produto simples</t>
        </is>
      </c>
      <c r="D1187" s="1" t="n">
        <v>30104012</v>
      </c>
      <c r="E1187" s="1" t="inlineStr">
        <is>
          <t>TAMPO 1365X905X25 MDF - MESA COM VIDRO (RAIO 1</t>
        </is>
      </c>
      <c r="F1187" s="2" t="n">
        <v>1</v>
      </c>
      <c r="G1187" s="2" t="inlineStr">
        <is>
          <t>peça</t>
        </is>
      </c>
      <c r="H1187" s="1" t="n">
        <v>1.1</v>
      </c>
      <c r="I1187" s="1" t="n">
        <v>0.09375</v>
      </c>
      <c r="J1187" s="2" t="inlineStr">
        <is>
          <t>CORTE</t>
        </is>
      </c>
    </row>
    <row r="1188" ht="12" customHeight="1">
      <c r="A1188" s="3" t="inlineStr">
        <is>
          <t>SECCIONADORA 11</t>
        </is>
      </c>
      <c r="B1188" s="1" t="n">
        <v>30106012</v>
      </c>
      <c r="C1188" s="1" t="inlineStr">
        <is>
          <t>Produto simples</t>
        </is>
      </c>
      <c r="D1188" s="1" t="n">
        <v>30106012</v>
      </c>
      <c r="E1188" s="1" t="inlineStr">
        <is>
          <t>TAMPO 1605X905X25 MDF - MESA COM VIDRO (RAIO 1</t>
        </is>
      </c>
      <c r="F1188" s="2" t="n">
        <v>1</v>
      </c>
      <c r="G1188" s="2" t="inlineStr">
        <is>
          <t>peça</t>
        </is>
      </c>
      <c r="H1188" s="1" t="n">
        <v>1.1</v>
      </c>
      <c r="I1188" s="1" t="n">
        <v>0.09375</v>
      </c>
      <c r="J1188" s="2" t="inlineStr">
        <is>
          <t>CORTE</t>
        </is>
      </c>
    </row>
    <row r="1189" ht="12" customHeight="1">
      <c r="A1189" s="3" t="inlineStr">
        <is>
          <t>SECCIONADORA 11</t>
        </is>
      </c>
      <c r="B1189" s="1" t="n">
        <v>20086212</v>
      </c>
      <c r="C1189" s="1" t="inlineStr">
        <is>
          <t>Produto simples</t>
        </is>
      </c>
      <c r="D1189" s="1" t="n">
        <v>20086212</v>
      </c>
      <c r="E1189" s="1" t="inlineStr">
        <is>
          <t>TAMPO 1605X905X18 MDF - MESA COM VIDRO (RAIO 1</t>
        </is>
      </c>
      <c r="F1189" s="2" t="n">
        <v>1</v>
      </c>
      <c r="G1189" s="2" t="inlineStr">
        <is>
          <t>peça</t>
        </is>
      </c>
      <c r="H1189" s="1" t="n">
        <v>1.1</v>
      </c>
      <c r="I1189" s="1" t="n">
        <v>0.09375</v>
      </c>
      <c r="J1189" s="2" t="inlineStr">
        <is>
          <t>CORTE</t>
        </is>
      </c>
    </row>
    <row r="1190" ht="12" customHeight="1">
      <c r="A1190" s="3" t="inlineStr">
        <is>
          <t>SECCIONADORA 11</t>
        </is>
      </c>
      <c r="B1190" s="1" t="n">
        <v>20054601</v>
      </c>
      <c r="C1190" s="1" t="inlineStr">
        <is>
          <t>Produto simples</t>
        </is>
      </c>
      <c r="D1190" s="1" t="n">
        <v>20054601</v>
      </c>
      <c r="E1190" s="1" t="inlineStr">
        <is>
          <t>PE ESTRU. 760(810)X80(125)X30 MAD (2PC)- TOPAZIO1</t>
        </is>
      </c>
      <c r="F1190" s="2" t="n">
        <v>1</v>
      </c>
      <c r="G1190" s="2" t="inlineStr">
        <is>
          <t>peça</t>
        </is>
      </c>
      <c r="H1190" s="1" t="n">
        <v>1.1</v>
      </c>
      <c r="I1190" s="1" t="n">
        <v>0.09375</v>
      </c>
      <c r="J1190" s="2" t="inlineStr">
        <is>
          <t>CORTE</t>
        </is>
      </c>
    </row>
    <row r="1191" ht="12" customHeight="1">
      <c r="A1191" s="3" t="inlineStr">
        <is>
          <t>SECCIONADORA 11</t>
        </is>
      </c>
      <c r="B1191" s="1" t="n">
        <v>30002821</v>
      </c>
      <c r="C1191" s="1" t="inlineStr">
        <is>
          <t>Produto simples</t>
        </is>
      </c>
      <c r="D1191" s="1" t="n">
        <v>30002821</v>
      </c>
      <c r="E1191" s="1" t="inlineStr">
        <is>
          <t>APOIO ESPA 360X40X25 MDP - AGATA                          1</t>
        </is>
      </c>
      <c r="F1191" s="2" t="n">
        <v>1</v>
      </c>
      <c r="G1191" s="2" t="inlineStr">
        <is>
          <t>peça</t>
        </is>
      </c>
      <c r="H1191" s="1" t="n">
        <v>1.1</v>
      </c>
      <c r="I1191" s="1" t="n">
        <v>0.09375</v>
      </c>
      <c r="J1191" s="2" t="inlineStr">
        <is>
          <t>CORTE</t>
        </is>
      </c>
    </row>
    <row r="1192" ht="12" customHeight="1">
      <c r="A1192" s="3" t="inlineStr">
        <is>
          <t>SECCIONADORA 11</t>
        </is>
      </c>
      <c r="B1192" s="1" t="n">
        <v>30002822</v>
      </c>
      <c r="C1192" s="1" t="inlineStr">
        <is>
          <t>Produto simples</t>
        </is>
      </c>
      <c r="D1192" s="1" t="n">
        <v>30002822</v>
      </c>
      <c r="E1192" s="1" t="inlineStr">
        <is>
          <t>TRA CENT 360X40(911)X25 MDP (18PCS) - AGATA       1</t>
        </is>
      </c>
      <c r="F1192" s="2" t="n">
        <v>1</v>
      </c>
      <c r="G1192" s="2" t="inlineStr">
        <is>
          <t>peça</t>
        </is>
      </c>
      <c r="H1192" s="1" t="n">
        <v>1.1</v>
      </c>
      <c r="I1192" s="1" t="n">
        <v>0.09375</v>
      </c>
      <c r="J1192" s="2" t="inlineStr">
        <is>
          <t>CORTE</t>
        </is>
      </c>
    </row>
    <row r="1193" ht="12" customHeight="1">
      <c r="A1193" s="3" t="inlineStr">
        <is>
          <t>SECCIONADORA 11</t>
        </is>
      </c>
      <c r="B1193" s="1" t="n">
        <v>91032401</v>
      </c>
      <c r="C1193" s="1" t="inlineStr">
        <is>
          <t>Produto simples</t>
        </is>
      </c>
      <c r="D1193" s="1" t="n">
        <v>91032401</v>
      </c>
      <c r="E1193" s="1" t="inlineStr">
        <is>
          <t>CHAPA 1470X150X09 MDP - CHICAGO 1,40                   1</t>
        </is>
      </c>
      <c r="F1193" s="2" t="n">
        <v>1</v>
      </c>
      <c r="G1193" s="2" t="inlineStr">
        <is>
          <t>peça</t>
        </is>
      </c>
      <c r="H1193" s="1" t="n">
        <v>1.1</v>
      </c>
      <c r="I1193" s="1" t="n">
        <v>0.09375</v>
      </c>
      <c r="J1193" s="2" t="inlineStr">
        <is>
          <t>CORTE</t>
        </is>
      </c>
    </row>
    <row r="1194" ht="12" customHeight="1">
      <c r="A1194" s="3" t="inlineStr">
        <is>
          <t>SECCIONADORA 11</t>
        </is>
      </c>
      <c r="B1194" s="1" t="n">
        <v>91032402</v>
      </c>
      <c r="C1194" s="1" t="inlineStr">
        <is>
          <t>Produto simples</t>
        </is>
      </c>
      <c r="D1194" s="1" t="n">
        <v>91032402</v>
      </c>
      <c r="E1194" s="1" t="inlineStr">
        <is>
          <t>CHAPA 1340X540X09 MDP - CHICAGO 1,40                   1</t>
        </is>
      </c>
      <c r="F1194" s="2" t="n">
        <v>1</v>
      </c>
      <c r="G1194" s="2" t="inlineStr">
        <is>
          <t>peça</t>
        </is>
      </c>
      <c r="H1194" s="1" t="n">
        <v>1.1</v>
      </c>
      <c r="I1194" s="1" t="n">
        <v>0.09375</v>
      </c>
      <c r="J1194" s="2" t="inlineStr">
        <is>
          <t>CORTE</t>
        </is>
      </c>
    </row>
    <row r="1195" ht="12" customHeight="1">
      <c r="A1195" s="3" t="inlineStr">
        <is>
          <t>SECCIONADORA 11</t>
        </is>
      </c>
      <c r="B1195" s="1" t="n">
        <v>91032403</v>
      </c>
      <c r="C1195" s="1" t="inlineStr">
        <is>
          <t>Produto simples</t>
        </is>
      </c>
      <c r="D1195" s="1" t="n">
        <v>91032403</v>
      </c>
      <c r="E1195" s="1" t="inlineStr">
        <is>
          <t>CHAPA 1470X100X03 MDF - CAB CHICAGO 1,40           1</t>
        </is>
      </c>
      <c r="F1195" s="2" t="n">
        <v>1</v>
      </c>
      <c r="G1195" s="2" t="inlineStr">
        <is>
          <t>peça</t>
        </is>
      </c>
      <c r="H1195" s="1" t="n">
        <v>1.1</v>
      </c>
      <c r="I1195" s="1" t="n">
        <v>0.09375</v>
      </c>
      <c r="J1195" s="2" t="inlineStr">
        <is>
          <t>CORTE</t>
        </is>
      </c>
    </row>
    <row r="1196" ht="12" customHeight="1">
      <c r="A1196" s="3" t="inlineStr">
        <is>
          <t>SECCIONADORA 11</t>
        </is>
      </c>
      <c r="B1196" s="1" t="n">
        <v>91032404</v>
      </c>
      <c r="C1196" s="1" t="inlineStr">
        <is>
          <t>Produto simples</t>
        </is>
      </c>
      <c r="D1196" s="1" t="n">
        <v>91032404</v>
      </c>
      <c r="E1196" s="1" t="inlineStr">
        <is>
          <t>CHAPA 530X100X03 MDF - CAB CHICAGO 1,40             1</t>
        </is>
      </c>
      <c r="F1196" s="2" t="n">
        <v>1</v>
      </c>
      <c r="G1196" s="2" t="inlineStr">
        <is>
          <t>peça</t>
        </is>
      </c>
      <c r="H1196" s="1" t="n">
        <v>1.1</v>
      </c>
      <c r="I1196" s="1" t="n">
        <v>0.09375</v>
      </c>
      <c r="J1196" s="2" t="inlineStr">
        <is>
          <t>CORTE</t>
        </is>
      </c>
    </row>
    <row r="1197" ht="12" customHeight="1">
      <c r="A1197" s="3" t="inlineStr">
        <is>
          <t>SECCIONADORA 11</t>
        </is>
      </c>
      <c r="B1197" s="1" t="n">
        <v>91032405</v>
      </c>
      <c r="C1197" s="1" t="inlineStr">
        <is>
          <t>Produto simples</t>
        </is>
      </c>
      <c r="D1197" s="1" t="n">
        <v>91032405</v>
      </c>
      <c r="E1197" s="1" t="inlineStr">
        <is>
          <t>CHAPA 950X40X15 MDF - CAB CHICAGO 1,40               1</t>
        </is>
      </c>
      <c r="F1197" s="2" t="n">
        <v>1</v>
      </c>
      <c r="G1197" s="2" t="inlineStr">
        <is>
          <t>peça</t>
        </is>
      </c>
      <c r="H1197" s="1" t="n">
        <v>1.1</v>
      </c>
      <c r="I1197" s="1" t="n">
        <v>0.09375</v>
      </c>
      <c r="J1197" s="2" t="inlineStr">
        <is>
          <t>CORTE</t>
        </is>
      </c>
    </row>
    <row r="1198" ht="12" customHeight="1">
      <c r="A1198" s="3" t="inlineStr">
        <is>
          <t>SECCIONADORA 11</t>
        </is>
      </c>
      <c r="B1198" s="1" t="n">
        <v>91032601</v>
      </c>
      <c r="C1198" s="1" t="inlineStr">
        <is>
          <t>Produto simples</t>
        </is>
      </c>
      <c r="D1198" s="1" t="n">
        <v>91032601</v>
      </c>
      <c r="E1198" s="1" t="inlineStr">
        <is>
          <t>CHAPA 1670X150X09 MDP - CHICAGO 1,60                   1</t>
        </is>
      </c>
      <c r="F1198" s="2" t="n">
        <v>1</v>
      </c>
      <c r="G1198" s="2" t="inlineStr">
        <is>
          <t>peça</t>
        </is>
      </c>
      <c r="H1198" s="1" t="n">
        <v>1.1</v>
      </c>
      <c r="I1198" s="1" t="n">
        <v>0.09375</v>
      </c>
      <c r="J1198" s="2" t="inlineStr">
        <is>
          <t>CORTE</t>
        </is>
      </c>
    </row>
    <row r="1199" ht="12" customHeight="1">
      <c r="A1199" s="3" t="inlineStr">
        <is>
          <t>SECCIONADORA 11</t>
        </is>
      </c>
      <c r="B1199" s="1" t="n">
        <v>91032602</v>
      </c>
      <c r="C1199" s="1" t="inlineStr">
        <is>
          <t>Produto simples</t>
        </is>
      </c>
      <c r="D1199" s="1" t="n">
        <v>91032602</v>
      </c>
      <c r="E1199" s="1" t="inlineStr">
        <is>
          <t>CHAPA 1540X540X09 MDP - CHICAGO 1,60                   1</t>
        </is>
      </c>
      <c r="F1199" s="2" t="n">
        <v>1</v>
      </c>
      <c r="G1199" s="2" t="inlineStr">
        <is>
          <t>peça</t>
        </is>
      </c>
      <c r="H1199" s="1" t="n">
        <v>1.1</v>
      </c>
      <c r="I1199" s="1" t="n">
        <v>0.09375</v>
      </c>
      <c r="J1199" s="2" t="inlineStr">
        <is>
          <t>CORTE</t>
        </is>
      </c>
    </row>
    <row r="1200" ht="12" customHeight="1">
      <c r="A1200" s="3" t="inlineStr">
        <is>
          <t>SECCIONADORA 11</t>
        </is>
      </c>
      <c r="B1200" s="1" t="n">
        <v>91032603</v>
      </c>
      <c r="C1200" s="1" t="inlineStr">
        <is>
          <t>Produto simples</t>
        </is>
      </c>
      <c r="D1200" s="1" t="n">
        <v>91032603</v>
      </c>
      <c r="E1200" s="1" t="inlineStr">
        <is>
          <t>CHAPA 1570X100X03 MDF - CAB CHICAGO 1,60</t>
        </is>
      </c>
      <c r="F1200" s="2" t="n">
        <v>1</v>
      </c>
      <c r="G1200" s="2" t="inlineStr">
        <is>
          <t>peça</t>
        </is>
      </c>
      <c r="H1200" s="1" t="n">
        <v>1.1</v>
      </c>
      <c r="I1200" s="1" t="n">
        <v>0.09375</v>
      </c>
      <c r="J1200" s="2" t="inlineStr">
        <is>
          <t>CORTE</t>
        </is>
      </c>
    </row>
    <row r="1201" ht="12" customHeight="1">
      <c r="A1201" s="3" t="inlineStr">
        <is>
          <t>SECCIONADORA 11</t>
        </is>
      </c>
      <c r="B1201" s="1" t="n">
        <v>91032605</v>
      </c>
      <c r="C1201" s="1" t="inlineStr">
        <is>
          <t>Produto simples</t>
        </is>
      </c>
      <c r="D1201" s="1" t="n">
        <v>91032605</v>
      </c>
      <c r="E1201" s="1" t="inlineStr">
        <is>
          <t>CHAPA 940X40X15 MDF - CAB CHICAGO 1,60</t>
        </is>
      </c>
      <c r="F1201" s="2" t="n">
        <v>1</v>
      </c>
      <c r="G1201" s="2" t="inlineStr">
        <is>
          <t>peça</t>
        </is>
      </c>
      <c r="H1201" s="1" t="n">
        <v>1.1</v>
      </c>
      <c r="I1201" s="1" t="n">
        <v>0.09375</v>
      </c>
      <c r="J1201" s="2" t="inlineStr">
        <is>
          <t>CORTE</t>
        </is>
      </c>
    </row>
    <row r="1202" ht="12" customHeight="1">
      <c r="A1202" s="3" t="inlineStr">
        <is>
          <t>SECCIONADORA 11</t>
        </is>
      </c>
      <c r="B1202" s="1" t="n">
        <v>91033001</v>
      </c>
      <c r="C1202" s="1" t="inlineStr">
        <is>
          <t>Produto simples</t>
        </is>
      </c>
      <c r="D1202" s="1" t="n">
        <v>91033001</v>
      </c>
      <c r="E1202" s="1" t="inlineStr">
        <is>
          <t>CHAPA 990X150X09 MDP - ACAPULCO 1,00</t>
        </is>
      </c>
      <c r="F1202" s="2" t="n">
        <v>1</v>
      </c>
      <c r="G1202" s="2" t="inlineStr">
        <is>
          <t>peça</t>
        </is>
      </c>
      <c r="H1202" s="1" t="n">
        <v>1.1</v>
      </c>
      <c r="I1202" s="1" t="n">
        <v>0.09375</v>
      </c>
      <c r="J1202" s="2" t="inlineStr">
        <is>
          <t>CORTE</t>
        </is>
      </c>
    </row>
    <row r="1203" ht="12" customHeight="1">
      <c r="A1203" s="3" t="inlineStr">
        <is>
          <t>SECCIONADORA 11</t>
        </is>
      </c>
      <c r="B1203" s="1" t="n">
        <v>91033002</v>
      </c>
      <c r="C1203" s="1" t="inlineStr">
        <is>
          <t>Produto simples</t>
        </is>
      </c>
      <c r="D1203" s="1" t="n">
        <v>91033002</v>
      </c>
      <c r="E1203" s="1" t="inlineStr">
        <is>
          <t>CHAPA 860X540X09 MDP - ACAPULCO 1,00</t>
        </is>
      </c>
      <c r="F1203" s="2" t="n">
        <v>1</v>
      </c>
      <c r="G1203" s="2" t="inlineStr">
        <is>
          <t>peça</t>
        </is>
      </c>
      <c r="H1203" s="1" t="n">
        <v>1.1</v>
      </c>
      <c r="I1203" s="1" t="n">
        <v>0.09375</v>
      </c>
      <c r="J1203" s="2" t="inlineStr">
        <is>
          <t>CORTE</t>
        </is>
      </c>
    </row>
    <row r="1204" ht="12" customHeight="1">
      <c r="A1204" s="3" t="inlineStr">
        <is>
          <t>SECCIONADORA 11</t>
        </is>
      </c>
      <c r="B1204" s="1" t="n">
        <v>91033003</v>
      </c>
      <c r="C1204" s="1" t="inlineStr">
        <is>
          <t>Produto simples</t>
        </is>
      </c>
      <c r="D1204" s="1" t="n">
        <v>91033003</v>
      </c>
      <c r="E1204" s="1" t="inlineStr">
        <is>
          <t>CHAPA 990X100X03 MDF - CAB ACAPULCO 1,00</t>
        </is>
      </c>
      <c r="F1204" s="2" t="n">
        <v>1</v>
      </c>
      <c r="G1204" s="2" t="inlineStr">
        <is>
          <t>peça</t>
        </is>
      </c>
      <c r="H1204" s="1" t="n">
        <v>1.1</v>
      </c>
      <c r="I1204" s="1" t="n">
        <v>0.09375</v>
      </c>
      <c r="J1204" s="2" t="inlineStr">
        <is>
          <t>CORTE</t>
        </is>
      </c>
    </row>
    <row r="1205" ht="12" customHeight="1">
      <c r="A1205" s="3" t="inlineStr">
        <is>
          <t>SECCIONADORA 11</t>
        </is>
      </c>
      <c r="B1205" s="1" t="n">
        <v>91206824</v>
      </c>
      <c r="C1205" s="1" t="inlineStr">
        <is>
          <t>Produto simples</t>
        </is>
      </c>
      <c r="D1205" s="1" t="n">
        <v>91206824</v>
      </c>
      <c r="E1205" s="1" t="inlineStr">
        <is>
          <t>LASTRO 1985X100X12 MDP - NOVA ATLANTA</t>
        </is>
      </c>
      <c r="F1205" s="2" t="n">
        <v>1</v>
      </c>
      <c r="G1205" s="2" t="inlineStr">
        <is>
          <t>peça</t>
        </is>
      </c>
      <c r="H1205" s="1" t="n">
        <v>1.1</v>
      </c>
      <c r="I1205" s="1" t="n">
        <v>0.09375</v>
      </c>
      <c r="J1205" s="2" t="inlineStr">
        <is>
          <t>CORTE</t>
        </is>
      </c>
    </row>
    <row r="1206" ht="12" customHeight="1">
      <c r="A1206" s="3" t="inlineStr">
        <is>
          <t>SECCIONADORA 11</t>
        </is>
      </c>
      <c r="B1206" s="1" t="n">
        <v>91030401</v>
      </c>
      <c r="C1206" s="1" t="inlineStr">
        <is>
          <t>Produto simples</t>
        </is>
      </c>
      <c r="D1206" s="1" t="n">
        <v>91030401</v>
      </c>
      <c r="E1206" s="1" t="inlineStr">
        <is>
          <t>PAINEL 1390X620X09 MDP - CABECEIRA 1,40</t>
        </is>
      </c>
      <c r="F1206" s="2" t="n">
        <v>1</v>
      </c>
      <c r="G1206" s="2" t="inlineStr">
        <is>
          <t>peça</t>
        </is>
      </c>
      <c r="H1206" s="1" t="n">
        <v>1.1</v>
      </c>
      <c r="I1206" s="1" t="n">
        <v>0.09375</v>
      </c>
      <c r="J1206" s="2" t="inlineStr">
        <is>
          <t>CORTE</t>
        </is>
      </c>
    </row>
    <row r="1207" ht="12" customHeight="1">
      <c r="A1207" s="3" t="inlineStr">
        <is>
          <t>SECCIONADORA 11</t>
        </is>
      </c>
      <c r="B1207" s="1" t="n">
        <v>91030001</v>
      </c>
      <c r="C1207" s="1" t="inlineStr">
        <is>
          <t>Produto simples</t>
        </is>
      </c>
      <c r="D1207" s="1" t="n">
        <v>91030001</v>
      </c>
      <c r="E1207" s="1" t="inlineStr">
        <is>
          <t>PAINEL 990X620X09 MDP - CABECEIRA 1,00</t>
        </is>
      </c>
      <c r="F1207" s="2" t="n">
        <v>1</v>
      </c>
      <c r="G1207" s="2" t="inlineStr">
        <is>
          <t>peça</t>
        </is>
      </c>
      <c r="H1207" s="1" t="n">
        <v>1.1</v>
      </c>
      <c r="I1207" s="1" t="n">
        <v>0.09375</v>
      </c>
      <c r="J1207" s="2" t="inlineStr">
        <is>
          <t>CORTE</t>
        </is>
      </c>
    </row>
    <row r="1208" ht="12" customHeight="1">
      <c r="A1208" s="3" t="inlineStr">
        <is>
          <t>SECCIONADORA 11</t>
        </is>
      </c>
      <c r="B1208" s="1" t="n">
        <v>91204821</v>
      </c>
      <c r="C1208" s="1" t="inlineStr">
        <is>
          <t>Produto simples</t>
        </is>
      </c>
      <c r="D1208" s="1" t="n">
        <v>91204821</v>
      </c>
      <c r="E1208" s="1" t="inlineStr">
        <is>
          <t>FECHAMENTO MAIOR 1870X200X03 MDF - ATLANTA</t>
        </is>
      </c>
      <c r="F1208" s="2" t="n">
        <v>1</v>
      </c>
      <c r="G1208" s="2" t="inlineStr">
        <is>
          <t>peça</t>
        </is>
      </c>
      <c r="H1208" s="1" t="n">
        <v>1.1</v>
      </c>
      <c r="I1208" s="1" t="n">
        <v>0.09375</v>
      </c>
      <c r="J1208" s="2" t="inlineStr">
        <is>
          <t>CORTE</t>
        </is>
      </c>
    </row>
    <row r="1209" ht="12" customHeight="1">
      <c r="A1209" s="3" t="inlineStr">
        <is>
          <t>SECCIONADORA 11</t>
        </is>
      </c>
      <c r="B1209" s="1" t="n">
        <v>91204822</v>
      </c>
      <c r="C1209" s="1" t="inlineStr">
        <is>
          <t>Produto simples</t>
        </is>
      </c>
      <c r="D1209" s="1" t="n">
        <v>91204822</v>
      </c>
      <c r="E1209" s="1" t="inlineStr">
        <is>
          <t>FECHAMENTO MENOR 1390X200X03 MDF - ATLANTA</t>
        </is>
      </c>
      <c r="F1209" s="2" t="n">
        <v>1</v>
      </c>
      <c r="G1209" s="2" t="inlineStr">
        <is>
          <t>peça</t>
        </is>
      </c>
      <c r="H1209" s="1" t="n">
        <v>1.1</v>
      </c>
      <c r="I1209" s="1" t="n">
        <v>0.09375</v>
      </c>
      <c r="J1209" s="2" t="inlineStr">
        <is>
          <t>CORTE</t>
        </is>
      </c>
    </row>
    <row r="1210" ht="12" customHeight="1">
      <c r="A1210" s="3" t="inlineStr">
        <is>
          <t>SECCIONADORA 11</t>
        </is>
      </c>
      <c r="B1210" s="1" t="n">
        <v>91206821</v>
      </c>
      <c r="C1210" s="1" t="inlineStr">
        <is>
          <t>Produto simples</t>
        </is>
      </c>
      <c r="D1210" s="1" t="n">
        <v>91206821</v>
      </c>
      <c r="E1210" s="1" t="inlineStr">
        <is>
          <t>FECHAMENTO MAIOR 1970X200X03 MDF - ATLANTA</t>
        </is>
      </c>
      <c r="F1210" s="2" t="n">
        <v>1</v>
      </c>
      <c r="G1210" s="2" t="inlineStr">
        <is>
          <t>peça</t>
        </is>
      </c>
      <c r="H1210" s="1" t="n">
        <v>1.1</v>
      </c>
      <c r="I1210" s="1" t="n">
        <v>0.09375</v>
      </c>
      <c r="J1210" s="2" t="inlineStr">
        <is>
          <t>CORTE</t>
        </is>
      </c>
    </row>
    <row r="1211" ht="12" customHeight="1">
      <c r="A1211" s="3" t="inlineStr">
        <is>
          <t>SECCIONADORA 11</t>
        </is>
      </c>
      <c r="B1211" s="1" t="n">
        <v>91206822</v>
      </c>
      <c r="C1211" s="1" t="inlineStr">
        <is>
          <t>Produto simples</t>
        </is>
      </c>
      <c r="D1211" s="1" t="n">
        <v>91206822</v>
      </c>
      <c r="E1211" s="1" t="inlineStr">
        <is>
          <t>FECHAMENTO MENOR 1590X200X03 MDF - ATLANTA</t>
        </is>
      </c>
      <c r="F1211" s="2" t="n">
        <v>1</v>
      </c>
      <c r="G1211" s="2" t="inlineStr">
        <is>
          <t>peça</t>
        </is>
      </c>
      <c r="H1211" s="1" t="n">
        <v>1.1</v>
      </c>
      <c r="I1211" s="1" t="n">
        <v>0.09375</v>
      </c>
      <c r="J1211" s="2" t="inlineStr">
        <is>
          <t>CORTE</t>
        </is>
      </c>
    </row>
    <row r="1212" ht="12" customHeight="1">
      <c r="A1212" s="3" t="inlineStr">
        <is>
          <t>SECCIONADORA 11</t>
        </is>
      </c>
      <c r="B1212" s="1" t="n">
        <v>91030601</v>
      </c>
      <c r="C1212" s="1" t="inlineStr">
        <is>
          <t>Produto simples</t>
        </is>
      </c>
      <c r="D1212" s="1" t="n">
        <v>91030601</v>
      </c>
      <c r="E1212" s="1" t="inlineStr">
        <is>
          <t>PAINEL 1590X620X09 MDP - CABECEIRA 1,60</t>
        </is>
      </c>
      <c r="F1212" s="2" t="n">
        <v>1</v>
      </c>
      <c r="G1212" s="2" t="inlineStr">
        <is>
          <t>peça</t>
        </is>
      </c>
      <c r="H1212" s="1" t="n">
        <v>1.1</v>
      </c>
      <c r="I1212" s="1" t="n">
        <v>0.09375</v>
      </c>
      <c r="J1212" s="2" t="inlineStr">
        <is>
          <t>CORTE</t>
        </is>
      </c>
    </row>
    <row r="1213" ht="12" customHeight="1">
      <c r="A1213" s="3" t="inlineStr">
        <is>
          <t>SECCIONADORA 11</t>
        </is>
      </c>
      <c r="B1213" s="1" t="n">
        <v>91204824</v>
      </c>
      <c r="C1213" s="1" t="inlineStr">
        <is>
          <t>Produto simples</t>
        </is>
      </c>
      <c r="D1213" s="1" t="n">
        <v>91204824</v>
      </c>
      <c r="E1213" s="1" t="inlineStr">
        <is>
          <t>LASTRO 1885X100X12 MDP - NOVA ATLANTA</t>
        </is>
      </c>
      <c r="F1213" s="2" t="n">
        <v>1</v>
      </c>
      <c r="G1213" s="2" t="inlineStr">
        <is>
          <t>peça</t>
        </is>
      </c>
      <c r="H1213" s="1" t="n">
        <v>1.1</v>
      </c>
      <c r="I1213" s="1" t="n">
        <v>0.09375</v>
      </c>
      <c r="J1213" s="2" t="inlineStr">
        <is>
          <t>CORTE</t>
        </is>
      </c>
    </row>
    <row r="1214" ht="12" customHeight="1">
      <c r="A1214" s="3" t="inlineStr">
        <is>
          <t>SECCIONADORA 11</t>
        </is>
      </c>
      <c r="B1214" s="1" t="n">
        <v>91031102</v>
      </c>
      <c r="C1214" s="1" t="inlineStr">
        <is>
          <t>Produto simples</t>
        </is>
      </c>
      <c r="D1214" s="1" t="n">
        <v>91031102</v>
      </c>
      <c r="E1214" s="1" t="inlineStr">
        <is>
          <t>TRAVESSA MENOR 605X70X15 MDP - CABECEIRA BA1</t>
        </is>
      </c>
      <c r="F1214" s="2" t="n">
        <v>1</v>
      </c>
      <c r="G1214" s="2" t="inlineStr">
        <is>
          <t>peça</t>
        </is>
      </c>
      <c r="H1214" s="1" t="n">
        <v>1.1</v>
      </c>
      <c r="I1214" s="1" t="n">
        <v>0.09375</v>
      </c>
      <c r="J1214" s="2" t="inlineStr">
        <is>
          <t>CORTE</t>
        </is>
      </c>
    </row>
    <row r="1215" ht="12" customHeight="1">
      <c r="A1215" s="3" t="inlineStr">
        <is>
          <t>SECCIONADORA 11</t>
        </is>
      </c>
      <c r="B1215" s="1" t="n">
        <v>91031101</v>
      </c>
      <c r="C1215" s="1" t="inlineStr">
        <is>
          <t>Produto simples</t>
        </is>
      </c>
      <c r="D1215" s="1" t="n">
        <v>91031101</v>
      </c>
      <c r="E1215" s="1" t="inlineStr">
        <is>
          <t>TRAVESSA MAIOR 965X70X15 MDP - CABECEIRA BAH1</t>
        </is>
      </c>
      <c r="F1215" s="2" t="n">
        <v>1</v>
      </c>
      <c r="G1215" s="2" t="inlineStr">
        <is>
          <t>peça</t>
        </is>
      </c>
      <c r="H1215" s="1" t="n">
        <v>1.1</v>
      </c>
      <c r="I1215" s="1" t="n">
        <v>0.09375</v>
      </c>
      <c r="J1215" s="2" t="inlineStr">
        <is>
          <t>CORTE</t>
        </is>
      </c>
    </row>
    <row r="1216" ht="12" customHeight="1">
      <c r="A1216" s="3" t="inlineStr">
        <is>
          <t>SECCIONADORA 11</t>
        </is>
      </c>
      <c r="B1216" s="1" t="n">
        <v>91031501</v>
      </c>
      <c r="C1216" s="1" t="inlineStr">
        <is>
          <t>Produto simples</t>
        </is>
      </c>
      <c r="D1216" s="1" t="n">
        <v>91031501</v>
      </c>
      <c r="E1216" s="1" t="inlineStr">
        <is>
          <t>TRAVESSA MAIOR 1365X70X15 MDP - CABECEIRA BA1</t>
        </is>
      </c>
      <c r="F1216" s="2" t="n">
        <v>1</v>
      </c>
      <c r="G1216" s="2" t="inlineStr">
        <is>
          <t>peça</t>
        </is>
      </c>
      <c r="H1216" s="1" t="n">
        <v>1.1</v>
      </c>
      <c r="I1216" s="1" t="n">
        <v>0.09375</v>
      </c>
      <c r="J1216" s="2" t="inlineStr">
        <is>
          <t>CORTE</t>
        </is>
      </c>
    </row>
    <row r="1217" ht="12" customHeight="1">
      <c r="A1217" s="3" t="inlineStr">
        <is>
          <t>SECCIONADORA 11</t>
        </is>
      </c>
      <c r="B1217" s="1" t="n">
        <v>91031701</v>
      </c>
      <c r="C1217" s="1" t="inlineStr">
        <is>
          <t>Produto simples</t>
        </is>
      </c>
      <c r="D1217" s="1" t="n">
        <v>91031701</v>
      </c>
      <c r="E1217" s="1" t="inlineStr">
        <is>
          <t>TRAVESSA MAIOR 1565X70X15 MDP - CABECEIRA BA1</t>
        </is>
      </c>
      <c r="F1217" s="2" t="n">
        <v>1</v>
      </c>
      <c r="G1217" s="2" t="inlineStr">
        <is>
          <t>peça</t>
        </is>
      </c>
      <c r="H1217" s="1" t="n">
        <v>1.1</v>
      </c>
      <c r="I1217" s="1" t="n">
        <v>0.09375</v>
      </c>
      <c r="J1217" s="2" t="inlineStr">
        <is>
          <t>CORTE</t>
        </is>
      </c>
    </row>
    <row r="1218" ht="12" customHeight="1">
      <c r="A1218" s="3" t="inlineStr">
        <is>
          <t>SECCIONADORA 11</t>
        </is>
      </c>
      <c r="B1218" s="1" t="n">
        <v>30003303</v>
      </c>
      <c r="C1218" s="1" t="inlineStr">
        <is>
          <t>Produto simples</t>
        </is>
      </c>
      <c r="D1218" s="1" t="n">
        <v>30003303</v>
      </c>
      <c r="E1218" s="1" t="inlineStr">
        <is>
          <t>PE TRASEIRO 483X43(911)X25 MDP (18PCS) - TOPAZ 1</t>
        </is>
      </c>
      <c r="F1218" s="2" t="n">
        <v>1</v>
      </c>
      <c r="G1218" s="2" t="inlineStr">
        <is>
          <t>peça</t>
        </is>
      </c>
      <c r="H1218" s="1" t="n">
        <v>1.1</v>
      </c>
      <c r="I1218" s="1" t="n">
        <v>0.09375</v>
      </c>
      <c r="J1218" s="2" t="inlineStr">
        <is>
          <t>CORTE</t>
        </is>
      </c>
    </row>
    <row r="1219" ht="12" customHeight="1">
      <c r="A1219" s="3" t="inlineStr">
        <is>
          <t>SECCIONADORA 11</t>
        </is>
      </c>
      <c r="B1219" s="1" t="n">
        <v>20014004</v>
      </c>
      <c r="C1219" s="1" t="inlineStr">
        <is>
          <t>Produto simples</t>
        </is>
      </c>
      <c r="D1219" s="1" t="n">
        <v>20014004</v>
      </c>
      <c r="E1219" s="1" t="inlineStr">
        <is>
          <t>LAT BASE INTERNA DETAL 332X100X03 HDF - DAKAR1</t>
        </is>
      </c>
      <c r="F1219" s="2" t="n">
        <v>1</v>
      </c>
      <c r="G1219" s="2" t="inlineStr">
        <is>
          <t>peça</t>
        </is>
      </c>
      <c r="H1219" s="1" t="n">
        <v>1.1</v>
      </c>
      <c r="I1219" s="1" t="n">
        <v>0.09375</v>
      </c>
      <c r="J1219" s="2" t="inlineStr">
        <is>
          <t>CORTE</t>
        </is>
      </c>
    </row>
    <row r="1220" ht="12" customHeight="1">
      <c r="A1220" s="3" t="inlineStr">
        <is>
          <t>SECCIONADORA 11</t>
        </is>
      </c>
      <c r="B1220" s="1" t="n">
        <v>20014104</v>
      </c>
      <c r="C1220" s="1" t="inlineStr">
        <is>
          <t>Produto simples</t>
        </is>
      </c>
      <c r="D1220" s="1" t="n">
        <v>20014104</v>
      </c>
      <c r="E1220" s="1" t="inlineStr">
        <is>
          <t>LAT BASE INTERNA DETAL 552X100X03 HDF - DAKAR1</t>
        </is>
      </c>
      <c r="F1220" s="2" t="n">
        <v>1</v>
      </c>
      <c r="G1220" s="2" t="inlineStr">
        <is>
          <t>peça</t>
        </is>
      </c>
      <c r="H1220" s="1" t="n">
        <v>1.1</v>
      </c>
      <c r="I1220" s="1" t="n">
        <v>0.09375</v>
      </c>
      <c r="J1220" s="2" t="inlineStr">
        <is>
          <t>CORTE</t>
        </is>
      </c>
    </row>
    <row r="1221" ht="12" customHeight="1">
      <c r="A1221" s="3" t="inlineStr">
        <is>
          <t>SECCIONADORA 11</t>
        </is>
      </c>
      <c r="B1221" s="1" t="n">
        <v>20014204</v>
      </c>
      <c r="C1221" s="1" t="inlineStr">
        <is>
          <t>Produto simples</t>
        </is>
      </c>
      <c r="D1221" s="1" t="n">
        <v>20014204</v>
      </c>
      <c r="E1221" s="1" t="inlineStr">
        <is>
          <t>LAT BASE INTERNA DETAL 789X100X03 HDF - DAKAR1</t>
        </is>
      </c>
      <c r="F1221" s="2" t="n">
        <v>1</v>
      </c>
      <c r="G1221" s="2" t="inlineStr">
        <is>
          <t>peça</t>
        </is>
      </c>
      <c r="H1221" s="1" t="n">
        <v>1.1</v>
      </c>
      <c r="I1221" s="1" t="n">
        <v>0.09375</v>
      </c>
      <c r="J1221" s="2" t="inlineStr">
        <is>
          <t>CORTE</t>
        </is>
      </c>
    </row>
    <row r="1222" ht="12" customHeight="1">
      <c r="A1222" s="3" t="inlineStr">
        <is>
          <t>SECCIONADORA 11</t>
        </is>
      </c>
      <c r="B1222" s="1" t="n">
        <v>30003405</v>
      </c>
      <c r="C1222" s="1" t="inlineStr">
        <is>
          <t>Produto simples</t>
        </is>
      </c>
      <c r="D1222" s="1" t="n">
        <v>30003405</v>
      </c>
      <c r="E1222" s="1" t="inlineStr">
        <is>
          <t>TRAVESSA ASSENTO 360X70X18 MDF - C DAKAR/SA 1</t>
        </is>
      </c>
      <c r="F1222" s="2" t="n">
        <v>1</v>
      </c>
      <c r="G1222" s="2" t="inlineStr">
        <is>
          <t>peça</t>
        </is>
      </c>
      <c r="H1222" s="1" t="n">
        <v>1.1</v>
      </c>
      <c r="I1222" s="1" t="n">
        <v>0.09375</v>
      </c>
      <c r="J1222" s="2" t="inlineStr">
        <is>
          <t>CORTE</t>
        </is>
      </c>
    </row>
    <row r="1223" ht="12" customHeight="1">
      <c r="A1223" s="3" t="inlineStr">
        <is>
          <t>SECCIONADORA 11</t>
        </is>
      </c>
      <c r="B1223" s="1" t="n">
        <v>30003403</v>
      </c>
      <c r="C1223" s="1" t="inlineStr">
        <is>
          <t>Produto simples</t>
        </is>
      </c>
      <c r="D1223" s="1" t="n">
        <v>30003403</v>
      </c>
      <c r="E1223" s="1" t="inlineStr">
        <is>
          <t>LATERAL ASSENTO 298X70X18 MDF - DAKAR              1</t>
        </is>
      </c>
      <c r="F1223" s="2" t="n">
        <v>1</v>
      </c>
      <c r="G1223" s="2" t="inlineStr">
        <is>
          <t>peça</t>
        </is>
      </c>
      <c r="H1223" s="1" t="n">
        <v>1.1</v>
      </c>
      <c r="I1223" s="1" t="n">
        <v>0.09375</v>
      </c>
      <c r="J1223" s="2" t="inlineStr">
        <is>
          <t>CORTE</t>
        </is>
      </c>
    </row>
    <row r="1224" ht="12" customHeight="1">
      <c r="A1224" s="3" t="inlineStr">
        <is>
          <t>SECCIONADORA 11</t>
        </is>
      </c>
      <c r="B1224" s="1" t="n">
        <v>30003402</v>
      </c>
      <c r="C1224" s="1" t="inlineStr">
        <is>
          <t>Produto simples</t>
        </is>
      </c>
      <c r="D1224" s="1" t="n">
        <v>30003402</v>
      </c>
      <c r="E1224" s="1" t="inlineStr">
        <is>
          <t>PE TRASEIRO 920X30(911)X25 MDF (14PC) DIR DAKA 1</t>
        </is>
      </c>
      <c r="F1224" s="2" t="n">
        <v>1</v>
      </c>
      <c r="G1224" s="2" t="inlineStr">
        <is>
          <t>peça</t>
        </is>
      </c>
      <c r="H1224" s="1" t="n">
        <v>1.1</v>
      </c>
      <c r="I1224" s="1" t="n">
        <v>0.09375</v>
      </c>
      <c r="J1224" s="2" t="inlineStr">
        <is>
          <t>CORTE</t>
        </is>
      </c>
    </row>
    <row r="1225" ht="12" customHeight="1">
      <c r="A1225" s="3" t="inlineStr">
        <is>
          <t>SECCIONADORA 11</t>
        </is>
      </c>
      <c r="B1225" s="1" t="n">
        <v>30003401</v>
      </c>
      <c r="C1225" s="1" t="inlineStr">
        <is>
          <t>Produto simples</t>
        </is>
      </c>
      <c r="D1225" s="1" t="n">
        <v>30003401</v>
      </c>
      <c r="E1225" s="1" t="inlineStr">
        <is>
          <t>PE TRASEIRO 920X30(911)X25 MDF (14PC) ESQ DAKA1</t>
        </is>
      </c>
      <c r="F1225" s="2" t="n">
        <v>1</v>
      </c>
      <c r="G1225" s="2" t="inlineStr">
        <is>
          <t>peça</t>
        </is>
      </c>
      <c r="H1225" s="1" t="n">
        <v>1.1</v>
      </c>
      <c r="I1225" s="1" t="n">
        <v>0.09375</v>
      </c>
      <c r="J1225" s="2" t="inlineStr">
        <is>
          <t>CORTE</t>
        </is>
      </c>
    </row>
    <row r="1226" ht="12" customHeight="1">
      <c r="A1226" s="3" t="inlineStr">
        <is>
          <t>SECCIONADORA 11</t>
        </is>
      </c>
      <c r="B1226" s="1" t="n">
        <v>30003404</v>
      </c>
      <c r="C1226" s="1" t="inlineStr">
        <is>
          <t>Produto simples</t>
        </is>
      </c>
      <c r="D1226" s="1" t="n">
        <v>30003404</v>
      </c>
      <c r="E1226" s="1" t="inlineStr">
        <is>
          <t>ASSENTO 430X403X09 MDP - CAD DAKAR                    1</t>
        </is>
      </c>
      <c r="F1226" s="2" t="n">
        <v>1</v>
      </c>
      <c r="G1226" s="2" t="inlineStr">
        <is>
          <t>peça</t>
        </is>
      </c>
      <c r="H1226" s="1" t="n">
        <v>1.1</v>
      </c>
      <c r="I1226" s="1" t="n">
        <v>0.09375</v>
      </c>
      <c r="J1226" s="2" t="inlineStr">
        <is>
          <t>CORTE</t>
        </is>
      </c>
    </row>
    <row r="1227" ht="12" customHeight="1">
      <c r="A1227" s="3" t="inlineStr">
        <is>
          <t>SECCIONADORA 11</t>
        </is>
      </c>
      <c r="B1227" s="1" t="n">
        <v>91208701</v>
      </c>
      <c r="C1227" s="1" t="inlineStr">
        <is>
          <t>Produto simples</t>
        </is>
      </c>
      <c r="D1227" s="1" t="n">
        <v>91208701</v>
      </c>
      <c r="E1227" s="1" t="inlineStr">
        <is>
          <t>LASTRO 2030X100X12 MDP - CAMA 1,95                        1</t>
        </is>
      </c>
      <c r="F1227" s="2" t="n">
        <v>1</v>
      </c>
      <c r="G1227" s="2" t="inlineStr">
        <is>
          <t>peça</t>
        </is>
      </c>
      <c r="H1227" s="1" t="n">
        <v>1.1</v>
      </c>
      <c r="I1227" s="1" t="n">
        <v>0.09375</v>
      </c>
      <c r="J1227" s="2" t="inlineStr">
        <is>
          <t>CORTE</t>
        </is>
      </c>
    </row>
    <row r="1228" ht="12" customHeight="1">
      <c r="A1228" s="3" t="inlineStr">
        <is>
          <t>SECCIONADORA 11</t>
        </is>
      </c>
      <c r="B1228" s="1" t="n">
        <v>91191102</v>
      </c>
      <c r="C1228" s="1" t="inlineStr">
        <is>
          <t>Produto simples</t>
        </is>
      </c>
      <c r="D1228" s="1" t="n">
        <v>91191102</v>
      </c>
      <c r="E1228" s="1" t="inlineStr">
        <is>
          <t>PAINEL 930X200X09 MDP - CAB ATLANTA                     1</t>
        </is>
      </c>
      <c r="F1228" s="2" t="n">
        <v>1</v>
      </c>
      <c r="G1228" s="2" t="inlineStr">
        <is>
          <t>peça</t>
        </is>
      </c>
      <c r="H1228" s="1" t="n">
        <v>1.1</v>
      </c>
      <c r="I1228" s="1" t="n">
        <v>0.09375</v>
      </c>
      <c r="J1228" s="2" t="inlineStr">
        <is>
          <t>CORTE</t>
        </is>
      </c>
    </row>
    <row r="1229" ht="12" customHeight="1">
      <c r="A1229" s="3" t="inlineStr">
        <is>
          <t>SECCIONADORA 11</t>
        </is>
      </c>
      <c r="B1229" s="1" t="n">
        <v>91191101</v>
      </c>
      <c r="C1229" s="1" t="inlineStr">
        <is>
          <t>Produto simples</t>
        </is>
      </c>
      <c r="D1229" s="1" t="n">
        <v>91191101</v>
      </c>
      <c r="E1229" s="1" t="inlineStr">
        <is>
          <t>PAINEL 1010X430X09 MDP - CAB ATLANTA                   1</t>
        </is>
      </c>
      <c r="F1229" s="2" t="n">
        <v>1</v>
      </c>
      <c r="G1229" s="2" t="inlineStr">
        <is>
          <t>peça</t>
        </is>
      </c>
      <c r="H1229" s="1" t="n">
        <v>1.1</v>
      </c>
      <c r="I1229" s="1" t="n">
        <v>0.09375</v>
      </c>
      <c r="J1229" s="2" t="inlineStr">
        <is>
          <t>CORTE</t>
        </is>
      </c>
    </row>
    <row r="1230" ht="12" customHeight="1">
      <c r="A1230" s="3" t="inlineStr">
        <is>
          <t>SECCIONADORA 11</t>
        </is>
      </c>
      <c r="B1230" s="1" t="n">
        <v>91199101</v>
      </c>
      <c r="C1230" s="1" t="inlineStr">
        <is>
          <t>Produto simples</t>
        </is>
      </c>
      <c r="D1230" s="1" t="n">
        <v>91199101</v>
      </c>
      <c r="E1230" s="1" t="inlineStr">
        <is>
          <t>PAINEL 2060X430X09 MDP - CAB ATLANTA                   1</t>
        </is>
      </c>
      <c r="F1230" s="2" t="n">
        <v>1</v>
      </c>
      <c r="G1230" s="2" t="inlineStr">
        <is>
          <t>peça</t>
        </is>
      </c>
      <c r="H1230" s="1" t="n">
        <v>1.1</v>
      </c>
      <c r="I1230" s="1" t="n">
        <v>0.09375</v>
      </c>
      <c r="J1230" s="2" t="inlineStr">
        <is>
          <t>CORTE</t>
        </is>
      </c>
    </row>
    <row r="1231" ht="12" customHeight="1">
      <c r="A1231" s="3" t="inlineStr">
        <is>
          <t>SECCIONADORA 11</t>
        </is>
      </c>
      <c r="B1231" s="1" t="n">
        <v>91199102</v>
      </c>
      <c r="C1231" s="1" t="inlineStr">
        <is>
          <t>Produto simples</t>
        </is>
      </c>
      <c r="D1231" s="1" t="n">
        <v>91199102</v>
      </c>
      <c r="E1231" s="1" t="inlineStr">
        <is>
          <t>PAINEL 1980X200X09 MDP - CAB ATLANTA                   1</t>
        </is>
      </c>
      <c r="F1231" s="2" t="n">
        <v>1</v>
      </c>
      <c r="G1231" s="2" t="inlineStr">
        <is>
          <t>peça</t>
        </is>
      </c>
      <c r="H1231" s="1" t="n">
        <v>1.1</v>
      </c>
      <c r="I1231" s="1" t="n">
        <v>0.09375</v>
      </c>
      <c r="J1231" s="2" t="inlineStr">
        <is>
          <t>CORTE</t>
        </is>
      </c>
    </row>
    <row r="1232" ht="12" customHeight="1">
      <c r="A1232" s="3" t="inlineStr">
        <is>
          <t>SECCIONADORA 11</t>
        </is>
      </c>
      <c r="B1232" s="1" t="n">
        <v>91205302</v>
      </c>
      <c r="C1232" s="1" t="inlineStr">
        <is>
          <t>Produto simples</t>
        </is>
      </c>
      <c r="D1232" s="1" t="n">
        <v>91205302</v>
      </c>
      <c r="E1232" s="1" t="inlineStr">
        <is>
          <t>FORRO CAMA LEON 1,95 1930X190X3 MDF                   1</t>
        </is>
      </c>
      <c r="F1232" s="2" t="n">
        <v>1</v>
      </c>
      <c r="G1232" s="2" t="inlineStr">
        <is>
          <t>peça</t>
        </is>
      </c>
      <c r="H1232" s="1" t="n">
        <v>1.1</v>
      </c>
      <c r="I1232" s="1" t="n">
        <v>0.09375</v>
      </c>
      <c r="J1232" s="2" t="inlineStr">
        <is>
          <t>CORTE</t>
        </is>
      </c>
    </row>
    <row r="1233" ht="12" customHeight="1">
      <c r="A1233" s="3" t="inlineStr">
        <is>
          <t>SECCIONADORA 11</t>
        </is>
      </c>
      <c r="B1233" s="1" t="n">
        <v>91208702</v>
      </c>
      <c r="C1233" s="1" t="inlineStr">
        <is>
          <t>Produto simples</t>
        </is>
      </c>
      <c r="D1233" s="1" t="n">
        <v>91208702</v>
      </c>
      <c r="E1233" s="1" t="inlineStr">
        <is>
          <t>FORRO CAMA TORONTO 1,95 1930X290X3 MDF          1</t>
        </is>
      </c>
      <c r="F1233" s="2" t="n">
        <v>1</v>
      </c>
      <c r="G1233" s="2" t="inlineStr">
        <is>
          <t>peça</t>
        </is>
      </c>
      <c r="H1233" s="1" t="n">
        <v>1.1</v>
      </c>
      <c r="I1233" s="1" t="n">
        <v>0.09375</v>
      </c>
      <c r="J1233" s="2" t="inlineStr">
        <is>
          <t>CORTE</t>
        </is>
      </c>
    </row>
    <row r="1234" ht="12" customHeight="1">
      <c r="A1234" s="3" t="inlineStr">
        <is>
          <t>SECCIONADORA 11</t>
        </is>
      </c>
      <c r="B1234" s="1" t="n">
        <v>20031308</v>
      </c>
      <c r="C1234" s="1" t="inlineStr">
        <is>
          <t>Produto simples</t>
        </is>
      </c>
      <c r="D1234" s="1" t="n">
        <v>20031308</v>
      </c>
      <c r="E1234" s="1" t="inlineStr">
        <is>
          <t>TAMPO VITREO 1365X905X15 MDF                                 1</t>
        </is>
      </c>
      <c r="F1234" s="2" t="n">
        <v>1</v>
      </c>
      <c r="G1234" s="2" t="inlineStr">
        <is>
          <t>peça</t>
        </is>
      </c>
      <c r="H1234" s="1" t="n">
        <v>1.1</v>
      </c>
      <c r="I1234" s="1" t="n">
        <v>0.09375</v>
      </c>
      <c r="J1234" s="2" t="inlineStr">
        <is>
          <t>CORTE</t>
        </is>
      </c>
    </row>
    <row r="1235" ht="12" customHeight="1">
      <c r="A1235" s="3" t="inlineStr">
        <is>
          <t>SECCIONADORA 11</t>
        </is>
      </c>
      <c r="B1235" s="1" t="n">
        <v>20031609</v>
      </c>
      <c r="C1235" s="1" t="inlineStr">
        <is>
          <t>Produto simples</t>
        </is>
      </c>
      <c r="D1235" s="1" t="n">
        <v>20031609</v>
      </c>
      <c r="E1235" s="1" t="inlineStr">
        <is>
          <t>TAMPO VITREO 1605X905X15 MDF                                 1</t>
        </is>
      </c>
      <c r="F1235" s="2" t="n">
        <v>1</v>
      </c>
      <c r="G1235" s="2" t="inlineStr">
        <is>
          <t>peça</t>
        </is>
      </c>
      <c r="H1235" s="1" t="n">
        <v>1.1</v>
      </c>
      <c r="I1235" s="1" t="n">
        <v>0.09375</v>
      </c>
      <c r="J1235" s="2" t="inlineStr">
        <is>
          <t>CORTE</t>
        </is>
      </c>
    </row>
    <row r="1236" ht="12" customHeight="1">
      <c r="A1236" s="3" t="inlineStr">
        <is>
          <t>SECCIONADORA 11</t>
        </is>
      </c>
      <c r="B1236" s="1" t="n">
        <v>91291101</v>
      </c>
      <c r="C1236" s="1" t="inlineStr">
        <is>
          <t>Produto simples</t>
        </is>
      </c>
      <c r="D1236" s="1" t="n">
        <v>91291101</v>
      </c>
      <c r="E1236" s="1" t="inlineStr">
        <is>
          <t>PAINEL 1010X430X09 MDP - CAB ATLANTA                   1</t>
        </is>
      </c>
      <c r="F1236" s="2" t="n">
        <v>1</v>
      </c>
      <c r="G1236" s="2" t="inlineStr">
        <is>
          <t>peça</t>
        </is>
      </c>
      <c r="H1236" s="1" t="n">
        <v>1.1</v>
      </c>
      <c r="I1236" s="1" t="n">
        <v>0.09375</v>
      </c>
      <c r="J1236" s="2" t="inlineStr">
        <is>
          <t>CORTE</t>
        </is>
      </c>
    </row>
    <row r="1237" ht="12" customHeight="1">
      <c r="A1237" s="3" t="inlineStr">
        <is>
          <t>SECCIONADORA 11</t>
        </is>
      </c>
      <c r="B1237" s="1" t="n">
        <v>91294103</v>
      </c>
      <c r="C1237" s="1" t="inlineStr">
        <is>
          <t>Produto simples</t>
        </is>
      </c>
      <c r="D1237" s="1" t="n">
        <v>91294103</v>
      </c>
      <c r="E1237" s="1" t="inlineStr">
        <is>
          <t>PAINEL 1430X200X09 MDP - CAB ATLANTA                   1</t>
        </is>
      </c>
      <c r="F1237" s="2" t="n">
        <v>1</v>
      </c>
      <c r="G1237" s="2" t="inlineStr">
        <is>
          <t>peça</t>
        </is>
      </c>
      <c r="H1237" s="1" t="n">
        <v>1.1</v>
      </c>
      <c r="I1237" s="1" t="n">
        <v>0.09375</v>
      </c>
      <c r="J1237" s="2" t="inlineStr">
        <is>
          <t>CORTE</t>
        </is>
      </c>
    </row>
    <row r="1238" ht="12" customHeight="1">
      <c r="A1238" s="3" t="inlineStr">
        <is>
          <t>SECCIONADORA 11</t>
        </is>
      </c>
      <c r="B1238" s="1" t="n">
        <v>91294102</v>
      </c>
      <c r="C1238" s="1" t="inlineStr">
        <is>
          <t>Produto simples</t>
        </is>
      </c>
      <c r="D1238" s="1" t="n">
        <v>91294102</v>
      </c>
      <c r="E1238" s="1" t="inlineStr">
        <is>
          <t>PAINEL 1510X430X09 MDP - CAB ATLANTA                   1</t>
        </is>
      </c>
      <c r="F1238" s="2" t="n">
        <v>1</v>
      </c>
      <c r="G1238" s="2" t="inlineStr">
        <is>
          <t>peça</t>
        </is>
      </c>
      <c r="H1238" s="1" t="n">
        <v>1.1</v>
      </c>
      <c r="I1238" s="1" t="n">
        <v>0.09375</v>
      </c>
      <c r="J1238" s="2" t="inlineStr">
        <is>
          <t>CORTE</t>
        </is>
      </c>
    </row>
    <row r="1239" ht="12" customHeight="1">
      <c r="A1239" s="3" t="inlineStr">
        <is>
          <t>SECCIONADORA 11</t>
        </is>
      </c>
      <c r="B1239" s="1" t="n">
        <v>91296103</v>
      </c>
      <c r="C1239" s="1" t="inlineStr">
        <is>
          <t>Produto simples</t>
        </is>
      </c>
      <c r="D1239" s="1" t="n">
        <v>91296103</v>
      </c>
      <c r="E1239" s="1" t="inlineStr">
        <is>
          <t>PAINEL 1630X200X09 MDP - CAB ATLANTA                   1</t>
        </is>
      </c>
      <c r="F1239" s="2" t="n">
        <v>1</v>
      </c>
      <c r="G1239" s="2" t="inlineStr">
        <is>
          <t>peça</t>
        </is>
      </c>
      <c r="H1239" s="1" t="n">
        <v>1.1</v>
      </c>
      <c r="I1239" s="1" t="n">
        <v>0.09375</v>
      </c>
      <c r="J1239" s="2" t="inlineStr">
        <is>
          <t>CORTE</t>
        </is>
      </c>
    </row>
    <row r="1240" ht="12" customHeight="1">
      <c r="A1240" s="3" t="inlineStr">
        <is>
          <t>SECCIONADORA 11</t>
        </is>
      </c>
      <c r="B1240" s="1" t="n">
        <v>91296102</v>
      </c>
      <c r="C1240" s="1" t="inlineStr">
        <is>
          <t>Produto simples</t>
        </is>
      </c>
      <c r="D1240" s="1" t="n">
        <v>91296102</v>
      </c>
      <c r="E1240" s="1" t="inlineStr">
        <is>
          <t>PAINEL 1705X430X09 MDP - CAB ATLANTA                   1</t>
        </is>
      </c>
      <c r="F1240" s="2" t="n">
        <v>1</v>
      </c>
      <c r="G1240" s="2" t="inlineStr">
        <is>
          <t>peça</t>
        </is>
      </c>
      <c r="H1240" s="1" t="n">
        <v>1.1</v>
      </c>
      <c r="I1240" s="1" t="n">
        <v>0.09375</v>
      </c>
      <c r="J1240" s="2" t="inlineStr">
        <is>
          <t>CORTE</t>
        </is>
      </c>
    </row>
    <row r="1241" ht="12" customHeight="1">
      <c r="A1241" s="3" t="inlineStr">
        <is>
          <t>SECCIONADORA 11</t>
        </is>
      </c>
      <c r="B1241" s="1" t="n">
        <v>91299102</v>
      </c>
      <c r="C1241" s="1" t="inlineStr">
        <is>
          <t>Produto simples</t>
        </is>
      </c>
      <c r="D1241" s="1" t="n">
        <v>91299102</v>
      </c>
      <c r="E1241" s="1" t="inlineStr">
        <is>
          <t>PAINEL 1980X430X09 MDP - CAB ATLANTA                   1</t>
        </is>
      </c>
      <c r="F1241" s="2" t="n">
        <v>1</v>
      </c>
      <c r="G1241" s="2" t="inlineStr">
        <is>
          <t>peça</t>
        </is>
      </c>
      <c r="H1241" s="1" t="n">
        <v>1.1</v>
      </c>
      <c r="I1241" s="1" t="n">
        <v>0.09375</v>
      </c>
      <c r="J1241" s="2" t="inlineStr">
        <is>
          <t>CORTE</t>
        </is>
      </c>
    </row>
    <row r="1242" ht="12" customHeight="1">
      <c r="A1242" s="3" t="inlineStr">
        <is>
          <t>SECCIONADORA 11</t>
        </is>
      </c>
      <c r="B1242" s="1" t="n">
        <v>91299101</v>
      </c>
      <c r="C1242" s="1" t="inlineStr">
        <is>
          <t>Produto simples</t>
        </is>
      </c>
      <c r="D1242" s="1" t="n">
        <v>91299101</v>
      </c>
      <c r="E1242" s="1" t="inlineStr">
        <is>
          <t>PAINEL 2060X430X09 MDP - CAB ATLANTA                   1</t>
        </is>
      </c>
      <c r="F1242" s="2" t="n">
        <v>1</v>
      </c>
      <c r="G1242" s="2" t="inlineStr">
        <is>
          <t>peça</t>
        </is>
      </c>
      <c r="H1242" s="1" t="n">
        <v>1.1</v>
      </c>
      <c r="I1242" s="1" t="n">
        <v>0.09375</v>
      </c>
      <c r="J1242" s="2" t="inlineStr">
        <is>
          <t>CORTE</t>
        </is>
      </c>
    </row>
    <row r="1243" ht="12" customHeight="1">
      <c r="A1243" s="3" t="inlineStr">
        <is>
          <t>SECCIONADORA 11</t>
        </is>
      </c>
      <c r="B1243" s="1" t="n">
        <v>91291102</v>
      </c>
      <c r="C1243" s="1" t="inlineStr">
        <is>
          <t>Produto simples</t>
        </is>
      </c>
      <c r="D1243" s="1" t="n">
        <v>91291102</v>
      </c>
      <c r="E1243" s="1" t="inlineStr">
        <is>
          <t>PAINEL 930X200X09 MDP - CAB ATLANTA                     1</t>
        </is>
      </c>
      <c r="F1243" s="2" t="n">
        <v>1</v>
      </c>
      <c r="G1243" s="2" t="inlineStr">
        <is>
          <t>peça</t>
        </is>
      </c>
      <c r="H1243" s="1" t="n">
        <v>1.1</v>
      </c>
      <c r="I1243" s="1" t="n">
        <v>0.09375</v>
      </c>
      <c r="J1243" s="2" t="inlineStr">
        <is>
          <t>CORTE</t>
        </is>
      </c>
    </row>
    <row r="1244" ht="12" customHeight="1">
      <c r="A1244" s="3" t="inlineStr">
        <is>
          <t>SECCIONADORA 11</t>
        </is>
      </c>
      <c r="B1244" s="1" t="n">
        <v>91294101</v>
      </c>
      <c r="C1244" s="1" t="inlineStr">
        <is>
          <t>Produto simples</t>
        </is>
      </c>
      <c r="D1244" s="1" t="n">
        <v>91294101</v>
      </c>
      <c r="E1244" s="1" t="inlineStr">
        <is>
          <t>TRAVESSA 650X40X25 MDF - CAB ATLANTA                 1</t>
        </is>
      </c>
      <c r="F1244" s="2" t="n">
        <v>1</v>
      </c>
      <c r="G1244" s="2" t="inlineStr">
        <is>
          <t>peça</t>
        </is>
      </c>
      <c r="H1244" s="1" t="n">
        <v>1.1</v>
      </c>
      <c r="I1244" s="1" t="n">
        <v>0.09375</v>
      </c>
      <c r="J1244" s="2" t="inlineStr">
        <is>
          <t>CORTE</t>
        </is>
      </c>
    </row>
    <row r="1245" ht="12" customHeight="1">
      <c r="A1245" s="3" t="inlineStr">
        <is>
          <t>SECCIONADORA 11</t>
        </is>
      </c>
      <c r="B1245" s="1" t="n">
        <v>91199103</v>
      </c>
      <c r="C1245" s="1" t="inlineStr">
        <is>
          <t>Produto simples</t>
        </is>
      </c>
      <c r="D1245" s="1" t="n">
        <v>91199103</v>
      </c>
      <c r="E1245" s="1" t="inlineStr">
        <is>
          <t>TRAVESSA 430X50X25 MDF - CAB ATLANTA 1,95         1</t>
        </is>
      </c>
      <c r="F1245" s="2" t="n">
        <v>1</v>
      </c>
      <c r="G1245" s="2" t="inlineStr">
        <is>
          <t>peça</t>
        </is>
      </c>
      <c r="H1245" s="1" t="n">
        <v>1.1</v>
      </c>
      <c r="I1245" s="1" t="n">
        <v>0.09375</v>
      </c>
      <c r="J1245" s="2" t="inlineStr">
        <is>
          <t>CORTE</t>
        </is>
      </c>
    </row>
    <row r="1246" ht="12" customHeight="1">
      <c r="A1246" s="3" t="inlineStr">
        <is>
          <t>SECCIONADORA 11</t>
        </is>
      </c>
      <c r="B1246" s="1" t="n">
        <v>91194101</v>
      </c>
      <c r="C1246" s="1" t="inlineStr">
        <is>
          <t>Produto simples</t>
        </is>
      </c>
      <c r="D1246" s="1" t="n">
        <v>91194101</v>
      </c>
      <c r="E1246" s="1" t="inlineStr">
        <is>
          <t>TRAVESSA 650X40X25 MDF - CAB ATLANTA                 1</t>
        </is>
      </c>
      <c r="F1246" s="2" t="n">
        <v>1</v>
      </c>
      <c r="G1246" s="2" t="inlineStr">
        <is>
          <t>peça</t>
        </is>
      </c>
      <c r="H1246" s="1" t="n">
        <v>1.1</v>
      </c>
      <c r="I1246" s="1" t="n">
        <v>0.09375</v>
      </c>
      <c r="J1246" s="2" t="inlineStr">
        <is>
          <t>CORTE</t>
        </is>
      </c>
    </row>
    <row r="1247" ht="12" customHeight="1">
      <c r="A1247" s="3" t="inlineStr">
        <is>
          <t>SECCIONADORA 11</t>
        </is>
      </c>
      <c r="B1247" s="1" t="n">
        <v>91205702</v>
      </c>
      <c r="C1247" s="1" t="inlineStr">
        <is>
          <t>Produto simples</t>
        </is>
      </c>
      <c r="D1247" s="1" t="n">
        <v>91205702</v>
      </c>
      <c r="E1247" s="1" t="inlineStr">
        <is>
          <t>FORRO CAMA LEON 1,95 1930X190X3 MDF                   1</t>
        </is>
      </c>
      <c r="F1247" s="2" t="n">
        <v>1</v>
      </c>
      <c r="G1247" s="2" t="inlineStr">
        <is>
          <t>peça</t>
        </is>
      </c>
      <c r="H1247" s="1" t="n">
        <v>1.1</v>
      </c>
      <c r="I1247" s="1" t="n">
        <v>0.09375</v>
      </c>
      <c r="J1247" s="2" t="inlineStr">
        <is>
          <t>CORTE</t>
        </is>
      </c>
    </row>
    <row r="1248" ht="12" customHeight="1">
      <c r="A1248" s="3" t="inlineStr">
        <is>
          <t>SECCIONADORA 11</t>
        </is>
      </c>
      <c r="B1248" s="1" t="n">
        <v>20015304</v>
      </c>
      <c r="C1248" s="1" t="inlineStr">
        <is>
          <t>Produto simples</t>
        </is>
      </c>
      <c r="D1248" s="1" t="n">
        <v>20015304</v>
      </c>
      <c r="E1248" s="1" t="inlineStr">
        <is>
          <t>LAT BASE INTERNA DETAL 999X100X03 HDF - DAKAR1</t>
        </is>
      </c>
      <c r="F1248" s="2" t="n">
        <v>1</v>
      </c>
      <c r="G1248" s="2" t="inlineStr">
        <is>
          <t>peça</t>
        </is>
      </c>
      <c r="H1248" s="1" t="n">
        <v>1.1</v>
      </c>
      <c r="I1248" s="1" t="n">
        <v>0.09375</v>
      </c>
      <c r="J1248" s="2" t="inlineStr">
        <is>
          <t>CORTE</t>
        </is>
      </c>
    </row>
    <row r="1249" ht="12" customHeight="1">
      <c r="A1249" s="3" t="inlineStr">
        <is>
          <t>SECCIONADORA 11</t>
        </is>
      </c>
      <c r="B1249" s="1" t="n">
        <v>30004202</v>
      </c>
      <c r="C1249" s="1" t="inlineStr">
        <is>
          <t>Produto simples</t>
        </is>
      </c>
      <c r="D1249" s="1" t="n">
        <v>30004202</v>
      </c>
      <c r="E1249" s="1" t="inlineStr">
        <is>
          <t>PE TRASEIRO 423X43(911)X25 MDP (19PCS)-TOPAZIO1</t>
        </is>
      </c>
      <c r="F1249" s="2" t="n">
        <v>1</v>
      </c>
      <c r="G1249" s="2" t="inlineStr">
        <is>
          <t>peça</t>
        </is>
      </c>
      <c r="H1249" s="1" t="n">
        <v>1.1</v>
      </c>
      <c r="I1249" s="1" t="n">
        <v>0.09375</v>
      </c>
      <c r="J1249" s="2" t="inlineStr">
        <is>
          <t>CORTE</t>
        </is>
      </c>
    </row>
    <row r="1250" ht="12" customHeight="1">
      <c r="A1250" s="3" t="inlineStr">
        <is>
          <t>SECCIONADORA 11</t>
        </is>
      </c>
      <c r="B1250" s="1" t="n">
        <v>30003902</v>
      </c>
      <c r="C1250" s="1" t="inlineStr">
        <is>
          <t>Produto simples</t>
        </is>
      </c>
      <c r="D1250" s="1" t="n">
        <v>30003902</v>
      </c>
      <c r="E1250" s="1" t="inlineStr">
        <is>
          <t>PE TRASEIRO 920X30(911)X25 MDF (14PC) DIR TREN 1</t>
        </is>
      </c>
      <c r="F1250" s="2" t="n">
        <v>1</v>
      </c>
      <c r="G1250" s="2" t="inlineStr">
        <is>
          <t>peça</t>
        </is>
      </c>
      <c r="H1250" s="1" t="n">
        <v>1.1</v>
      </c>
      <c r="I1250" s="1" t="n">
        <v>0.09375</v>
      </c>
      <c r="J1250" s="2" t="inlineStr">
        <is>
          <t>CORTE</t>
        </is>
      </c>
    </row>
    <row r="1251" ht="12" customHeight="1">
      <c r="A1251" s="3" t="inlineStr">
        <is>
          <t>SECCIONADORA 11</t>
        </is>
      </c>
      <c r="B1251" s="1" t="n">
        <v>30003901</v>
      </c>
      <c r="C1251" s="1" t="inlineStr">
        <is>
          <t>Produto simples</t>
        </is>
      </c>
      <c r="D1251" s="1" t="n">
        <v>30003901</v>
      </c>
      <c r="E1251" s="1" t="inlineStr">
        <is>
          <t>PE TRASEIRO 920X30(911)X25 MDF (14PC) ESQ TREN1</t>
        </is>
      </c>
      <c r="F1251" s="2" t="n">
        <v>1</v>
      </c>
      <c r="G1251" s="2" t="inlineStr">
        <is>
          <t>peça</t>
        </is>
      </c>
      <c r="H1251" s="1" t="n">
        <v>1.1</v>
      </c>
      <c r="I1251" s="1" t="n">
        <v>0.09375</v>
      </c>
      <c r="J1251" s="2" t="inlineStr">
        <is>
          <t>CORTE</t>
        </is>
      </c>
    </row>
    <row r="1252" ht="12" customHeight="1">
      <c r="A1252" s="3" t="inlineStr">
        <is>
          <t>SECCIONADORA 11</t>
        </is>
      </c>
      <c r="B1252" s="1" t="n">
        <v>20020008</v>
      </c>
      <c r="C1252" s="1" t="inlineStr">
        <is>
          <t>Produto simples</t>
        </is>
      </c>
      <c r="D1252" s="1" t="n">
        <v>20020008</v>
      </c>
      <c r="E1252" s="1" t="inlineStr">
        <is>
          <t>CANTONEIRA EMBALAGEM 350X50X03 MDF - BASE D1</t>
        </is>
      </c>
      <c r="F1252" s="2" t="n">
        <v>1</v>
      </c>
      <c r="G1252" s="2" t="inlineStr">
        <is>
          <t>peça</t>
        </is>
      </c>
      <c r="H1252" s="1" t="n">
        <v>1.1</v>
      </c>
      <c r="I1252" s="1" t="n">
        <v>0.09375</v>
      </c>
      <c r="J1252" s="2" t="inlineStr">
        <is>
          <t>CORTE</t>
        </is>
      </c>
    </row>
    <row r="1253" ht="12" customHeight="1">
      <c r="A1253" s="3" t="inlineStr">
        <is>
          <t>SECCIONADORA 11</t>
        </is>
      </c>
      <c r="B1253" s="1" t="n">
        <v>30004801</v>
      </c>
      <c r="C1253" s="1" t="inlineStr">
        <is>
          <t>Produto simples</t>
        </is>
      </c>
      <c r="D1253" s="1" t="n">
        <v>30004801</v>
      </c>
      <c r="E1253" s="1" t="inlineStr">
        <is>
          <t>ANTIGO PE TRA 880X30(911)X25MDF(13PC) ESQ SAN1</t>
        </is>
      </c>
      <c r="F1253" s="2" t="n">
        <v>1</v>
      </c>
      <c r="G1253" s="2" t="inlineStr">
        <is>
          <t>peça</t>
        </is>
      </c>
      <c r="H1253" s="1" t="n">
        <v>1.1</v>
      </c>
      <c r="I1253" s="1" t="n">
        <v>0.09375</v>
      </c>
      <c r="J1253" s="2" t="inlineStr">
        <is>
          <t>CORTE</t>
        </is>
      </c>
    </row>
    <row r="1254" ht="12" customHeight="1">
      <c r="A1254" s="3" t="inlineStr">
        <is>
          <t>SECCIONADORA 11</t>
        </is>
      </c>
      <c r="B1254" s="1" t="n">
        <v>30004802</v>
      </c>
      <c r="C1254" s="1" t="inlineStr">
        <is>
          <t>Produto simples</t>
        </is>
      </c>
      <c r="D1254" s="1" t="n">
        <v>30004802</v>
      </c>
      <c r="E1254" s="1" t="inlineStr">
        <is>
          <t>ANTIGO PE TRA 880X30(911)X25MDF(13PC) DIR SAN  1</t>
        </is>
      </c>
      <c r="F1254" s="2" t="n">
        <v>1</v>
      </c>
      <c r="G1254" s="2" t="inlineStr">
        <is>
          <t>peça</t>
        </is>
      </c>
      <c r="H1254" s="1" t="n">
        <v>1.1</v>
      </c>
      <c r="I1254" s="1" t="n">
        <v>0.09375</v>
      </c>
      <c r="J1254" s="2" t="inlineStr">
        <is>
          <t>CORTE</t>
        </is>
      </c>
    </row>
    <row r="1255" ht="12" customHeight="1">
      <c r="A1255" s="3" t="inlineStr">
        <is>
          <t>SECCIONADORA 11</t>
        </is>
      </c>
      <c r="B1255" s="1" t="n">
        <v>30004805</v>
      </c>
      <c r="C1255" s="1" t="inlineStr">
        <is>
          <t>Produto simples</t>
        </is>
      </c>
      <c r="D1255" s="1" t="n">
        <v>30004805</v>
      </c>
      <c r="E1255" s="1" t="inlineStr">
        <is>
          <t>ASSENTO 440X425X09 MDP - CAD SANTIAGO              1</t>
        </is>
      </c>
      <c r="F1255" s="2" t="n">
        <v>1</v>
      </c>
      <c r="G1255" s="2" t="inlineStr">
        <is>
          <t>peça</t>
        </is>
      </c>
      <c r="H1255" s="1" t="n">
        <v>1.1</v>
      </c>
      <c r="I1255" s="1" t="n">
        <v>0.09375</v>
      </c>
      <c r="J1255" s="2" t="inlineStr">
        <is>
          <t>CORTE</t>
        </is>
      </c>
    </row>
    <row r="1256" ht="12" customHeight="1">
      <c r="A1256" s="3" t="inlineStr">
        <is>
          <t>SECCIONADORA 11</t>
        </is>
      </c>
      <c r="B1256" s="1" t="n">
        <v>10050008</v>
      </c>
      <c r="C1256" s="1" t="inlineStr">
        <is>
          <t>Produto simples</t>
        </is>
      </c>
      <c r="D1256" s="1" t="n">
        <v>10050008</v>
      </c>
      <c r="E1256" s="1" t="inlineStr">
        <is>
          <t>FUNDO CAIXOTE MALAGA - 415X400X03 HDF</t>
        </is>
      </c>
      <c r="F1256" s="2" t="n">
        <v>1</v>
      </c>
      <c r="G1256" s="2" t="inlineStr">
        <is>
          <t>peça</t>
        </is>
      </c>
      <c r="H1256" s="1" t="n">
        <v>1.1</v>
      </c>
      <c r="I1256" s="1" t="n">
        <v>0.09375</v>
      </c>
      <c r="J1256" s="2" t="inlineStr">
        <is>
          <t>CORTE</t>
        </is>
      </c>
    </row>
    <row r="1257" ht="12" customHeight="1">
      <c r="A1257" s="3" t="inlineStr">
        <is>
          <t>SECCIONADORA 11</t>
        </is>
      </c>
      <c r="B1257" s="1" t="n">
        <v>10050015</v>
      </c>
      <c r="C1257" s="1" t="inlineStr">
        <is>
          <t>Produto simples</t>
        </is>
      </c>
      <c r="D1257" s="1" t="n">
        <v>10050015</v>
      </c>
      <c r="E1257" s="1" t="inlineStr">
        <is>
          <t>FUNDO GAVETA MALAGA - 350X347X03 HDF</t>
        </is>
      </c>
      <c r="F1257" s="2" t="n">
        <v>1</v>
      </c>
      <c r="G1257" s="2" t="inlineStr">
        <is>
          <t>peça</t>
        </is>
      </c>
      <c r="H1257" s="1" t="n">
        <v>1.1</v>
      </c>
      <c r="I1257" s="1" t="n">
        <v>0.09375</v>
      </c>
      <c r="J1257" s="2" t="inlineStr">
        <is>
          <t>CORTE</t>
        </is>
      </c>
    </row>
    <row r="1258" ht="12" customHeight="1">
      <c r="A1258" s="3" t="inlineStr">
        <is>
          <t>SECCIONADORA 11</t>
        </is>
      </c>
      <c r="B1258" s="1" t="n">
        <v>30004803</v>
      </c>
      <c r="C1258" s="1" t="inlineStr">
        <is>
          <t>Produto simples</t>
        </is>
      </c>
      <c r="D1258" s="1" t="n">
        <v>30004803</v>
      </c>
      <c r="E1258" s="1" t="inlineStr">
        <is>
          <t>TRAVESSA LATERAL 340X70X18 MDF - CAD SANTIAG1</t>
        </is>
      </c>
      <c r="F1258" s="2" t="n">
        <v>1</v>
      </c>
      <c r="G1258" s="2" t="inlineStr">
        <is>
          <t>peça</t>
        </is>
      </c>
      <c r="H1258" s="1" t="n">
        <v>1.1</v>
      </c>
      <c r="I1258" s="1" t="n">
        <v>0.09375</v>
      </c>
      <c r="J1258" s="2" t="inlineStr">
        <is>
          <t>CORTE</t>
        </is>
      </c>
    </row>
    <row r="1259" ht="12" customHeight="1">
      <c r="A1259" s="3" t="inlineStr">
        <is>
          <t>SECCIONADORA 11</t>
        </is>
      </c>
      <c r="B1259" s="1" t="n">
        <v>91414014</v>
      </c>
      <c r="C1259" s="1" t="inlineStr">
        <is>
          <t>Produto simples</t>
        </is>
      </c>
      <c r="D1259" s="1" t="n">
        <v>91414014</v>
      </c>
      <c r="E1259" s="1" t="inlineStr">
        <is>
          <t>PAINEL CABECEIRA MALAGA - 1600X550X09 MDP (GR1</t>
        </is>
      </c>
      <c r="F1259" s="2" t="n">
        <v>1</v>
      </c>
      <c r="G1259" s="2" t="inlineStr">
        <is>
          <t>peça</t>
        </is>
      </c>
      <c r="H1259" s="1" t="n">
        <v>1.1</v>
      </c>
      <c r="I1259" s="1" t="n">
        <v>0.09375</v>
      </c>
      <c r="J1259" s="2" t="inlineStr">
        <is>
          <t>CORTE</t>
        </is>
      </c>
    </row>
    <row r="1260" ht="12" customHeight="1">
      <c r="A1260" s="3" t="inlineStr">
        <is>
          <t>SECCIONADORA 11</t>
        </is>
      </c>
      <c r="B1260" s="1" t="n">
        <v>10050502</v>
      </c>
      <c r="C1260" s="1" t="inlineStr">
        <is>
          <t>Produto simples</t>
        </is>
      </c>
      <c r="D1260" s="1" t="n">
        <v>10050502</v>
      </c>
      <c r="E1260" s="1" t="inlineStr">
        <is>
          <t>FUNDO NICHO BAU MALAGA 460X450X18 MDF            1</t>
        </is>
      </c>
      <c r="F1260" s="2" t="n">
        <v>1</v>
      </c>
      <c r="G1260" s="2" t="inlineStr">
        <is>
          <t>peça</t>
        </is>
      </c>
      <c r="H1260" s="1" t="n">
        <v>1.1</v>
      </c>
      <c r="I1260" s="1" t="n">
        <v>0.09375</v>
      </c>
      <c r="J1260" s="2" t="inlineStr">
        <is>
          <t>CORTE</t>
        </is>
      </c>
    </row>
    <row r="1261" ht="12" customHeight="1">
      <c r="A1261" s="3" t="inlineStr">
        <is>
          <t>SECCIONADORA 11</t>
        </is>
      </c>
      <c r="B1261" s="1" t="n">
        <v>10050506</v>
      </c>
      <c r="C1261" s="1" t="inlineStr">
        <is>
          <t>Produto simples</t>
        </is>
      </c>
      <c r="D1261" s="1" t="n">
        <v>10050506</v>
      </c>
      <c r="E1261" s="1" t="inlineStr">
        <is>
          <t>TAMPO NICHO 460X450X18 MDF                                    1</t>
        </is>
      </c>
      <c r="F1261" s="2" t="n">
        <v>1</v>
      </c>
      <c r="G1261" s="2" t="inlineStr">
        <is>
          <t>peça</t>
        </is>
      </c>
      <c r="H1261" s="1" t="n">
        <v>1.1</v>
      </c>
      <c r="I1261" s="1" t="n">
        <v>0.09375</v>
      </c>
      <c r="J1261" s="2" t="inlineStr">
        <is>
          <t>CORTE</t>
        </is>
      </c>
    </row>
    <row r="1262" ht="12" customHeight="1">
      <c r="A1262" s="3" t="inlineStr">
        <is>
          <t>SECCIONADORA 11</t>
        </is>
      </c>
      <c r="B1262" s="1" t="n">
        <v>10050505</v>
      </c>
      <c r="C1262" s="1" t="inlineStr">
        <is>
          <t>Produto simples</t>
        </is>
      </c>
      <c r="D1262" s="1" t="n">
        <v>10050505</v>
      </c>
      <c r="E1262" s="1" t="inlineStr">
        <is>
          <t>LATERAL NICHO 450X229X18 MDF                                 1</t>
        </is>
      </c>
      <c r="F1262" s="2" t="n">
        <v>1</v>
      </c>
      <c r="G1262" s="2" t="inlineStr">
        <is>
          <t>peça</t>
        </is>
      </c>
      <c r="H1262" s="1" t="n">
        <v>1.1</v>
      </c>
      <c r="I1262" s="1" t="n">
        <v>0.09375</v>
      </c>
      <c r="J1262" s="2" t="inlineStr">
        <is>
          <t>CORTE</t>
        </is>
      </c>
    </row>
    <row r="1263" ht="12" customHeight="1">
      <c r="A1263" s="3" t="inlineStr">
        <is>
          <t>SECCIONADORA 11</t>
        </is>
      </c>
      <c r="B1263" s="1" t="n">
        <v>10050508</v>
      </c>
      <c r="C1263" s="1" t="inlineStr">
        <is>
          <t>Produto simples</t>
        </is>
      </c>
      <c r="D1263" s="1" t="n">
        <v>10050508</v>
      </c>
      <c r="E1263" s="1" t="inlineStr">
        <is>
          <t>TRAVESSA PES BAU MALAGA 600X118X18 MDF          1</t>
        </is>
      </c>
      <c r="F1263" s="2" t="n">
        <v>1</v>
      </c>
      <c r="G1263" s="2" t="inlineStr">
        <is>
          <t>peça</t>
        </is>
      </c>
      <c r="H1263" s="1" t="n">
        <v>1.1</v>
      </c>
      <c r="I1263" s="1" t="n">
        <v>0.09375</v>
      </c>
      <c r="J1263" s="2" t="inlineStr">
        <is>
          <t>CORTE</t>
        </is>
      </c>
    </row>
    <row r="1264" ht="12" customHeight="1">
      <c r="A1264" s="3" t="inlineStr">
        <is>
          <t>SECCIONADORA 11</t>
        </is>
      </c>
      <c r="B1264" s="1" t="n">
        <v>30003410</v>
      </c>
      <c r="C1264" s="1" t="inlineStr">
        <is>
          <t>Produto simples</t>
        </is>
      </c>
      <c r="D1264" s="1" t="n">
        <v>30003410</v>
      </c>
      <c r="E1264" s="1" t="inlineStr">
        <is>
          <t>PE FRONTAL 430X(108)51X25 MDF (DIREITO)               1</t>
        </is>
      </c>
      <c r="F1264" s="2" t="n">
        <v>1</v>
      </c>
      <c r="G1264" s="2" t="inlineStr">
        <is>
          <t>peça</t>
        </is>
      </c>
      <c r="H1264" s="1" t="n">
        <v>1.1</v>
      </c>
      <c r="I1264" s="1" t="n">
        <v>0.09375</v>
      </c>
      <c r="J1264" s="2" t="inlineStr">
        <is>
          <t>CORTE</t>
        </is>
      </c>
    </row>
    <row r="1265" ht="12" customHeight="1">
      <c r="A1265" s="3" t="inlineStr">
        <is>
          <t>SECCIONADORA 11</t>
        </is>
      </c>
      <c r="B1265" s="1" t="n">
        <v>30003411</v>
      </c>
      <c r="C1265" s="1" t="inlineStr">
        <is>
          <t>Produto simples</t>
        </is>
      </c>
      <c r="D1265" s="1" t="n">
        <v>30003411</v>
      </c>
      <c r="E1265" s="1" t="inlineStr">
        <is>
          <t>PE FRONTAL 430X(108)51X25 MDF (ESQUERDO)         1</t>
        </is>
      </c>
      <c r="F1265" s="2" t="n">
        <v>1</v>
      </c>
      <c r="G1265" s="2" t="inlineStr">
        <is>
          <t>peça</t>
        </is>
      </c>
      <c r="H1265" s="1" t="n">
        <v>1.1</v>
      </c>
      <c r="I1265" s="1" t="n">
        <v>0.09375</v>
      </c>
      <c r="J1265" s="2" t="inlineStr">
        <is>
          <t>CORTE</t>
        </is>
      </c>
    </row>
    <row r="1266" ht="12" customHeight="1">
      <c r="A1266" s="3" t="inlineStr">
        <is>
          <t>SECCIONADORA 11</t>
        </is>
      </c>
      <c r="B1266" s="1" t="n">
        <v>91032406</v>
      </c>
      <c r="C1266" s="1" t="inlineStr">
        <is>
          <t>Produto simples</t>
        </is>
      </c>
      <c r="D1266" s="1" t="n">
        <v>91032406</v>
      </c>
      <c r="E1266" s="1" t="inlineStr">
        <is>
          <t>CHAPEU 1480X150(911)X09 MDP (5 PCS) - CHICAGO  1</t>
        </is>
      </c>
      <c r="F1266" s="2" t="n">
        <v>1</v>
      </c>
      <c r="G1266" s="2" t="inlineStr">
        <is>
          <t>peça</t>
        </is>
      </c>
      <c r="H1266" s="1" t="n">
        <v>1.1</v>
      </c>
      <c r="I1266" s="1" t="n">
        <v>0.09375</v>
      </c>
      <c r="J1266" s="2" t="inlineStr">
        <is>
          <t>CORTE</t>
        </is>
      </c>
    </row>
    <row r="1267" ht="12" customHeight="1">
      <c r="A1267" s="3" t="inlineStr">
        <is>
          <t>SECCIONADORA 11</t>
        </is>
      </c>
      <c r="B1267" s="1" t="n">
        <v>91032606</v>
      </c>
      <c r="C1267" s="1" t="inlineStr">
        <is>
          <t>Produto simples</t>
        </is>
      </c>
      <c r="D1267" s="1" t="n">
        <v>91032606</v>
      </c>
      <c r="E1267" s="1" t="inlineStr">
        <is>
          <t>CHAPEU 1680X150(911)X09 MDP (5 PCS) - CHICAGO  1</t>
        </is>
      </c>
      <c r="F1267" s="2" t="n">
        <v>1</v>
      </c>
      <c r="G1267" s="2" t="inlineStr">
        <is>
          <t>peça</t>
        </is>
      </c>
      <c r="H1267" s="1" t="n">
        <v>1.1</v>
      </c>
      <c r="I1267" s="1" t="n">
        <v>0.09375</v>
      </c>
      <c r="J1267" s="2" t="inlineStr">
        <is>
          <t>CORTE</t>
        </is>
      </c>
    </row>
    <row r="1268" ht="12" customHeight="1">
      <c r="A1268" s="3" t="inlineStr">
        <is>
          <t>SECCIONADORA 11</t>
        </is>
      </c>
      <c r="B1268" s="1" t="n">
        <v>91033006</v>
      </c>
      <c r="C1268" s="1" t="inlineStr">
        <is>
          <t>Produto simples</t>
        </is>
      </c>
      <c r="D1268" s="1" t="n">
        <v>91033006</v>
      </c>
      <c r="E1268" s="1" t="inlineStr">
        <is>
          <t>CHAPEU 1000X150(911)X09 MDP (5 PCS) - CHICAGO  1</t>
        </is>
      </c>
      <c r="F1268" s="2" t="n">
        <v>1</v>
      </c>
      <c r="G1268" s="2" t="inlineStr">
        <is>
          <t>peça</t>
        </is>
      </c>
      <c r="H1268" s="1" t="n">
        <v>1.1</v>
      </c>
      <c r="I1268" s="1" t="n">
        <v>0.09375</v>
      </c>
      <c r="J1268" s="2" t="inlineStr">
        <is>
          <t>CORTE</t>
        </is>
      </c>
    </row>
    <row r="1269" ht="12" customHeight="1">
      <c r="A1269" s="3" t="inlineStr">
        <is>
          <t>SECCIONADORA 11</t>
        </is>
      </c>
      <c r="B1269" s="1" t="n">
        <v>92414001</v>
      </c>
      <c r="C1269" s="1" t="inlineStr">
        <is>
          <t>Produto simples</t>
        </is>
      </c>
      <c r="D1269" s="1" t="n">
        <v>92414001</v>
      </c>
      <c r="E1269" s="1" t="inlineStr">
        <is>
          <t>LATERAL 1100X70X15 MDF - CAB ÁVILA                        1</t>
        </is>
      </c>
      <c r="F1269" s="2" t="n">
        <v>1</v>
      </c>
      <c r="G1269" s="2" t="inlineStr">
        <is>
          <t>peça</t>
        </is>
      </c>
      <c r="H1269" s="1" t="n">
        <v>1.1</v>
      </c>
      <c r="I1269" s="1" t="n">
        <v>0.09375</v>
      </c>
      <c r="J1269" s="2" t="inlineStr">
        <is>
          <t>CORTE</t>
        </is>
      </c>
    </row>
    <row r="1270" ht="12" customHeight="1">
      <c r="A1270" s="3" t="inlineStr">
        <is>
          <t>SECCIONADORA 11</t>
        </is>
      </c>
      <c r="B1270" s="1" t="n">
        <v>92514001</v>
      </c>
      <c r="C1270" s="1" t="inlineStr">
        <is>
          <t>Produto simples</t>
        </is>
      </c>
      <c r="D1270" s="1" t="n">
        <v>92514001</v>
      </c>
      <c r="E1270" s="1" t="inlineStr">
        <is>
          <t>PLAQUETA CAB. BRAGA 1100X190(911)X09 MDF (5PC1</t>
        </is>
      </c>
      <c r="F1270" s="2" t="n">
        <v>1</v>
      </c>
      <c r="G1270" s="2" t="inlineStr">
        <is>
          <t>peça</t>
        </is>
      </c>
      <c r="H1270" s="1" t="n">
        <v>1.1</v>
      </c>
      <c r="I1270" s="1" t="n">
        <v>0.09375</v>
      </c>
      <c r="J1270" s="2" t="inlineStr">
        <is>
          <t>CORTE</t>
        </is>
      </c>
    </row>
    <row r="1271" ht="12" customHeight="1">
      <c r="A1271" s="3" t="inlineStr">
        <is>
          <t>SECCIONADORA 11</t>
        </is>
      </c>
      <c r="B1271" s="1" t="n">
        <v>92514002</v>
      </c>
      <c r="C1271" s="1" t="inlineStr">
        <is>
          <t>Produto simples</t>
        </is>
      </c>
      <c r="D1271" s="1" t="n">
        <v>92514002</v>
      </c>
      <c r="E1271" s="1" t="inlineStr">
        <is>
          <t>TARUGO PLAQ CAB. BRAGA 1100X40X18 MDF             1</t>
        </is>
      </c>
      <c r="F1271" s="2" t="n">
        <v>1</v>
      </c>
      <c r="G1271" s="2" t="inlineStr">
        <is>
          <t>peça</t>
        </is>
      </c>
      <c r="H1271" s="1" t="n">
        <v>1.1</v>
      </c>
      <c r="I1271" s="1" t="n">
        <v>0.09375</v>
      </c>
      <c r="J1271" s="2" t="inlineStr">
        <is>
          <t>CORTE</t>
        </is>
      </c>
    </row>
    <row r="1272" ht="12" customHeight="1">
      <c r="A1272" s="3" t="inlineStr">
        <is>
          <t>SECCIONADORA 11</t>
        </is>
      </c>
      <c r="B1272" s="1" t="n">
        <v>91159002</v>
      </c>
      <c r="C1272" s="1" t="inlineStr">
        <is>
          <t>Produto simples</t>
        </is>
      </c>
      <c r="D1272" s="1" t="n">
        <v>91159002</v>
      </c>
      <c r="E1272" s="1" t="inlineStr">
        <is>
          <t>PAINEL 1810X480X09 MDP - CAB ESTORIL                    1</t>
        </is>
      </c>
      <c r="F1272" s="2" t="n">
        <v>1</v>
      </c>
      <c r="G1272" s="2" t="inlineStr">
        <is>
          <t>peça</t>
        </is>
      </c>
      <c r="H1272" s="1" t="n">
        <v>1.1</v>
      </c>
      <c r="I1272" s="1" t="n">
        <v>0.09375</v>
      </c>
      <c r="J1272" s="2" t="inlineStr">
        <is>
          <t>CORTE</t>
        </is>
      </c>
    </row>
    <row r="1273" ht="12" customHeight="1">
      <c r="A1273" s="3" t="inlineStr">
        <is>
          <t>SECCIONADORA 11</t>
        </is>
      </c>
      <c r="B1273" s="1" t="n">
        <v>92014001</v>
      </c>
      <c r="C1273" s="1" t="inlineStr">
        <is>
          <t>Produto simples</t>
        </is>
      </c>
      <c r="D1273" s="1" t="n">
        <v>92014001</v>
      </c>
      <c r="E1273" s="1" t="inlineStr">
        <is>
          <t>CHAPEU CAB. BARI 1,40 1100X62(911)X09 MDP (13PC1</t>
        </is>
      </c>
      <c r="F1273" s="2" t="n">
        <v>1</v>
      </c>
      <c r="G1273" s="2" t="inlineStr">
        <is>
          <t>peça</t>
        </is>
      </c>
      <c r="H1273" s="1" t="n">
        <v>1.1</v>
      </c>
      <c r="I1273" s="1" t="n">
        <v>0.09375</v>
      </c>
      <c r="J1273" s="2" t="inlineStr">
        <is>
          <t>CORTE</t>
        </is>
      </c>
    </row>
    <row r="1274" ht="12" customHeight="1">
      <c r="A1274" s="3" t="inlineStr">
        <is>
          <t>SECCIONADORA 11</t>
        </is>
      </c>
      <c r="B1274" s="1" t="n">
        <v>30008506</v>
      </c>
      <c r="C1274" s="1" t="inlineStr">
        <is>
          <t>Produto simples</t>
        </is>
      </c>
      <c r="D1274" s="1" t="n">
        <v>30008506</v>
      </c>
      <c r="E1274" s="1" t="inlineStr">
        <is>
          <t>TAMPA ASSENTO 476X436X03 HDF - CAD PRATA        1</t>
        </is>
      </c>
      <c r="F1274" s="2" t="n">
        <v>1</v>
      </c>
      <c r="G1274" s="2" t="inlineStr">
        <is>
          <t>peça</t>
        </is>
      </c>
      <c r="H1274" s="1" t="n">
        <v>1.1</v>
      </c>
      <c r="I1274" s="1" t="n">
        <v>0.09375</v>
      </c>
      <c r="J1274" s="2" t="inlineStr">
        <is>
          <t>CORTE</t>
        </is>
      </c>
    </row>
    <row r="1275" ht="12" customHeight="1">
      <c r="A1275" s="3" t="inlineStr">
        <is>
          <t>SECCIONADORA 11</t>
        </is>
      </c>
      <c r="B1275" s="1" t="n">
        <v>30008507</v>
      </c>
      <c r="C1275" s="1" t="inlineStr">
        <is>
          <t>Produto simples</t>
        </is>
      </c>
      <c r="D1275" s="1" t="n">
        <v>30008507</v>
      </c>
      <c r="E1275" s="1" t="inlineStr">
        <is>
          <t>LAT ENCOSTO 525X60(911)X18 MDF (12PCS) TOPAZI 1</t>
        </is>
      </c>
      <c r="F1275" s="2" t="n">
        <v>1</v>
      </c>
      <c r="G1275" s="2" t="inlineStr">
        <is>
          <t>peça</t>
        </is>
      </c>
      <c r="H1275" s="1" t="n">
        <v>1.1</v>
      </c>
      <c r="I1275" s="1" t="n">
        <v>0.09375</v>
      </c>
      <c r="J1275" s="2" t="inlineStr">
        <is>
          <t>CORTE</t>
        </is>
      </c>
    </row>
    <row r="1276" ht="12" customHeight="1">
      <c r="A1276" s="3" t="inlineStr">
        <is>
          <t>SECCIONADORA 11</t>
        </is>
      </c>
      <c r="B1276" s="1" t="n">
        <v>30008510</v>
      </c>
      <c r="C1276" s="1" t="inlineStr">
        <is>
          <t>Produto simples</t>
        </is>
      </c>
      <c r="D1276" s="1" t="n">
        <v>30008510</v>
      </c>
      <c r="E1276" s="1" t="inlineStr">
        <is>
          <t>TAMPA ENCOSTO 530X440X03 HDF - CAD PRATA       1</t>
        </is>
      </c>
      <c r="F1276" s="2" t="n">
        <v>1</v>
      </c>
      <c r="G1276" s="2" t="inlineStr">
        <is>
          <t>peça</t>
        </is>
      </c>
      <c r="H1276" s="1" t="n">
        <v>1.1</v>
      </c>
      <c r="I1276" s="1" t="n">
        <v>0.09375</v>
      </c>
      <c r="J1276" s="2" t="inlineStr">
        <is>
          <t>CORTE</t>
        </is>
      </c>
    </row>
    <row r="1277" ht="12" customHeight="1">
      <c r="A1277" s="3" t="inlineStr">
        <is>
          <t>SECCIONADORA 11</t>
        </is>
      </c>
      <c r="B1277" s="1" t="n">
        <v>91014005</v>
      </c>
      <c r="C1277" s="1" t="inlineStr">
        <is>
          <t>Produto simples</t>
        </is>
      </c>
      <c r="D1277" s="1" t="n">
        <v>91014005</v>
      </c>
      <c r="E1277" s="1" t="inlineStr">
        <is>
          <t>TRAVESSA 250X50X18 MDF - CAB ISTAMBUL               1</t>
        </is>
      </c>
      <c r="F1277" s="2" t="n">
        <v>1</v>
      </c>
      <c r="G1277" s="2" t="inlineStr">
        <is>
          <t>peça</t>
        </is>
      </c>
      <c r="H1277" s="1" t="n">
        <v>1.1</v>
      </c>
      <c r="I1277" s="1" t="n">
        <v>0.09375</v>
      </c>
      <c r="J1277" s="2" t="inlineStr">
        <is>
          <t>CORTE</t>
        </is>
      </c>
    </row>
    <row r="1278" ht="12" customHeight="1">
      <c r="A1278" s="3" t="inlineStr">
        <is>
          <t>SECCIONADORA 11</t>
        </is>
      </c>
      <c r="B1278" s="1" t="n">
        <v>91014006</v>
      </c>
      <c r="C1278" s="1" t="inlineStr">
        <is>
          <t>Produto simples</t>
        </is>
      </c>
      <c r="D1278" s="1" t="n">
        <v>91014006</v>
      </c>
      <c r="E1278" s="1" t="inlineStr">
        <is>
          <t>TRAVESSA 650X50X18 MDF - CAB ISTAMBUL / IMOLA 1</t>
        </is>
      </c>
      <c r="F1278" s="2" t="n">
        <v>1</v>
      </c>
      <c r="G1278" s="2" t="inlineStr">
        <is>
          <t>peça</t>
        </is>
      </c>
      <c r="H1278" s="1" t="n">
        <v>1.1</v>
      </c>
      <c r="I1278" s="1" t="n">
        <v>0.09375</v>
      </c>
      <c r="J1278" s="2" t="inlineStr">
        <is>
          <t>CORTE</t>
        </is>
      </c>
    </row>
    <row r="1279" ht="12" customHeight="1">
      <c r="A1279" s="3" t="inlineStr">
        <is>
          <t>SECCIONADORA 11</t>
        </is>
      </c>
      <c r="B1279" s="1" t="n">
        <v>91014007</v>
      </c>
      <c r="C1279" s="1" t="inlineStr">
        <is>
          <t>Produto simples</t>
        </is>
      </c>
      <c r="D1279" s="1" t="n">
        <v>91014007</v>
      </c>
      <c r="E1279" s="1" t="inlineStr">
        <is>
          <t>PE 95X130X18 MDF - CAB ISTAMBUL                             1</t>
        </is>
      </c>
      <c r="F1279" s="2" t="n">
        <v>1</v>
      </c>
      <c r="G1279" s="2" t="inlineStr">
        <is>
          <t>peça</t>
        </is>
      </c>
      <c r="H1279" s="1" t="n">
        <v>1.1</v>
      </c>
      <c r="I1279" s="1" t="n">
        <v>0.09375</v>
      </c>
      <c r="J1279" s="2" t="inlineStr">
        <is>
          <t>CORTE</t>
        </is>
      </c>
    </row>
    <row r="1280" ht="12" customHeight="1">
      <c r="A1280" s="3" t="inlineStr">
        <is>
          <t>SECCIONADORA 11</t>
        </is>
      </c>
      <c r="B1280" s="1" t="n">
        <v>95510004</v>
      </c>
      <c r="C1280" s="1" t="inlineStr">
        <is>
          <t>Produto simples</t>
        </is>
      </c>
      <c r="D1280" s="1" t="n">
        <v>95510004</v>
      </c>
      <c r="E1280" s="1" t="inlineStr">
        <is>
          <t>PÉ 160X30X18 MDF - CAB MUNIQUE                              1</t>
        </is>
      </c>
      <c r="F1280" s="2" t="n">
        <v>1</v>
      </c>
      <c r="G1280" s="2" t="inlineStr">
        <is>
          <t>peça</t>
        </is>
      </c>
      <c r="H1280" s="1" t="n">
        <v>1.1</v>
      </c>
      <c r="I1280" s="1" t="n">
        <v>0.09375</v>
      </c>
      <c r="J1280" s="2" t="inlineStr">
        <is>
          <t>CORTE</t>
        </is>
      </c>
    </row>
    <row r="1281" ht="12" customHeight="1">
      <c r="A1281" s="3" t="inlineStr">
        <is>
          <t>SECCIONADORA 11</t>
        </is>
      </c>
      <c r="B1281" s="1" t="n">
        <v>93100901</v>
      </c>
      <c r="C1281" s="1" t="inlineStr">
        <is>
          <t>Produto simples</t>
        </is>
      </c>
      <c r="D1281" s="1" t="n">
        <v>93100901</v>
      </c>
      <c r="E1281" s="1" t="inlineStr">
        <is>
          <t>FUNDO 895X620X03 MDF - CAB MIAMI 0,90                   1</t>
        </is>
      </c>
      <c r="F1281" s="2" t="n">
        <v>1</v>
      </c>
      <c r="G1281" s="2" t="inlineStr">
        <is>
          <t>peça</t>
        </is>
      </c>
      <c r="H1281" s="1" t="n">
        <v>1.1</v>
      </c>
      <c r="I1281" s="1" t="n">
        <v>0.09375</v>
      </c>
      <c r="J1281" s="2" t="inlineStr">
        <is>
          <t>CORTE</t>
        </is>
      </c>
    </row>
    <row r="1282" ht="12" customHeight="1">
      <c r="A1282" s="3" t="inlineStr">
        <is>
          <t>SECCIONADORA 11</t>
        </is>
      </c>
      <c r="B1282" s="1" t="n">
        <v>93100902</v>
      </c>
      <c r="C1282" s="1" t="inlineStr">
        <is>
          <t>Produto simples</t>
        </is>
      </c>
      <c r="D1282" s="1" t="n">
        <v>93100902</v>
      </c>
      <c r="E1282" s="1" t="inlineStr">
        <is>
          <t>TRAVESSA 870X40X18 MDF - CAB MIAMI 0,90               1</t>
        </is>
      </c>
      <c r="F1282" s="2" t="n">
        <v>1</v>
      </c>
      <c r="G1282" s="2" t="inlineStr">
        <is>
          <t>peça</t>
        </is>
      </c>
      <c r="H1282" s="1" t="n">
        <v>1.1</v>
      </c>
      <c r="I1282" s="1" t="n">
        <v>0.09375</v>
      </c>
      <c r="J1282" s="2" t="inlineStr">
        <is>
          <t>CORTE</t>
        </is>
      </c>
    </row>
    <row r="1283" ht="12" customHeight="1">
      <c r="A1283" s="3" t="inlineStr">
        <is>
          <t>SECCIONADORA 11</t>
        </is>
      </c>
      <c r="B1283" s="1" t="n">
        <v>91130901</v>
      </c>
      <c r="C1283" s="1" t="inlineStr">
        <is>
          <t>Produto simples</t>
        </is>
      </c>
      <c r="D1283" s="1" t="n">
        <v>91130901</v>
      </c>
      <c r="E1283" s="1" t="inlineStr">
        <is>
          <t>LATERAL 870X70X18 MDF - CAB BERLIN 0,90               1</t>
        </is>
      </c>
      <c r="F1283" s="2" t="n">
        <v>1</v>
      </c>
      <c r="G1283" s="2" t="inlineStr">
        <is>
          <t>peça</t>
        </is>
      </c>
      <c r="H1283" s="1" t="n">
        <v>1.1</v>
      </c>
      <c r="I1283" s="1" t="n">
        <v>0.09375</v>
      </c>
      <c r="J1283" s="2" t="inlineStr">
        <is>
          <t>CORTE</t>
        </is>
      </c>
    </row>
    <row r="1284" ht="12" customHeight="1">
      <c r="A1284" s="3" t="inlineStr">
        <is>
          <t>SECCIONADORA 11</t>
        </is>
      </c>
      <c r="B1284" s="1" t="n">
        <v>91130901</v>
      </c>
      <c r="C1284" s="1" t="inlineStr">
        <is>
          <t>Produto simples</t>
        </is>
      </c>
      <c r="D1284" s="1" t="n">
        <v>91130901</v>
      </c>
      <c r="E1284" s="1" t="inlineStr">
        <is>
          <t>LATERAL 870X70X18 MDF - CAB BERLIN 0,90               1</t>
        </is>
      </c>
      <c r="F1284" s="2" t="n">
        <v>1</v>
      </c>
      <c r="G1284" s="2" t="inlineStr">
        <is>
          <t>peça</t>
        </is>
      </c>
      <c r="H1284" s="1" t="n">
        <v>1.1</v>
      </c>
      <c r="I1284" s="1" t="n">
        <v>0.09375</v>
      </c>
      <c r="J1284" s="2" t="inlineStr">
        <is>
          <t>CORTE</t>
        </is>
      </c>
    </row>
    <row r="1285" ht="12" customHeight="1">
      <c r="A1285" s="3" t="inlineStr">
        <is>
          <t>SECCIONADORA 11</t>
        </is>
      </c>
      <c r="B1285" s="1" t="n">
        <v>91130902</v>
      </c>
      <c r="C1285" s="1" t="inlineStr">
        <is>
          <t>Produto simples</t>
        </is>
      </c>
      <c r="D1285" s="1" t="n">
        <v>91130902</v>
      </c>
      <c r="E1285" s="1" t="inlineStr">
        <is>
          <t>LATERAL 870X45X15 MDF - CAB BERLIM 0,90               1</t>
        </is>
      </c>
      <c r="F1285" s="2" t="n">
        <v>1</v>
      </c>
      <c r="G1285" s="2" t="inlineStr">
        <is>
          <t>peça</t>
        </is>
      </c>
      <c r="H1285" s="1" t="n">
        <v>1.1</v>
      </c>
      <c r="I1285" s="1" t="n">
        <v>0.09375</v>
      </c>
      <c r="J1285" s="2" t="inlineStr">
        <is>
          <t>CORTE</t>
        </is>
      </c>
    </row>
    <row r="1286" ht="12" customHeight="1">
      <c r="A1286" s="3" t="inlineStr">
        <is>
          <t>SECCIONADORA 11</t>
        </is>
      </c>
      <c r="B1286" s="1" t="n">
        <v>91130902</v>
      </c>
      <c r="C1286" s="1" t="inlineStr">
        <is>
          <t>Produto simples</t>
        </is>
      </c>
      <c r="D1286" s="1" t="n">
        <v>91130902</v>
      </c>
      <c r="E1286" s="1" t="inlineStr">
        <is>
          <t>LATERAL 870X45X15 MDF - CAB BERLIM 0,90               1</t>
        </is>
      </c>
      <c r="F1286" s="2" t="n">
        <v>1</v>
      </c>
      <c r="G1286" s="2" t="inlineStr">
        <is>
          <t>peça</t>
        </is>
      </c>
      <c r="H1286" s="1" t="n">
        <v>1.1</v>
      </c>
      <c r="I1286" s="1" t="n">
        <v>0.09375</v>
      </c>
      <c r="J1286" s="2" t="inlineStr">
        <is>
          <t>CORTE</t>
        </is>
      </c>
    </row>
    <row r="1287" ht="12" customHeight="1">
      <c r="A1287" s="3" t="inlineStr">
        <is>
          <t>SECCIONADORA 11</t>
        </is>
      </c>
      <c r="B1287" s="1" t="n">
        <v>91130903</v>
      </c>
      <c r="C1287" s="1" t="inlineStr">
        <is>
          <t>Produto simples</t>
        </is>
      </c>
      <c r="D1287" s="1" t="n">
        <v>91130903</v>
      </c>
      <c r="E1287" s="1" t="inlineStr">
        <is>
          <t>FUNDO 895X200X03 MDF - CAB BERLIM 0,90                1</t>
        </is>
      </c>
      <c r="F1287" s="2" t="n">
        <v>1</v>
      </c>
      <c r="G1287" s="2" t="inlineStr">
        <is>
          <t>peça</t>
        </is>
      </c>
      <c r="H1287" s="1" t="n">
        <v>1.1</v>
      </c>
      <c r="I1287" s="1" t="n">
        <v>0.09375</v>
      </c>
      <c r="J1287" s="2" t="inlineStr">
        <is>
          <t>CORTE</t>
        </is>
      </c>
    </row>
    <row r="1288" ht="12" customHeight="1">
      <c r="A1288" s="3" t="inlineStr">
        <is>
          <t>SECCIONADORA 11</t>
        </is>
      </c>
      <c r="B1288" s="1" t="n">
        <v>91130903</v>
      </c>
      <c r="C1288" s="1" t="inlineStr">
        <is>
          <t>Produto simples</t>
        </is>
      </c>
      <c r="D1288" s="1" t="n">
        <v>91130903</v>
      </c>
      <c r="E1288" s="1" t="inlineStr">
        <is>
          <t>FUNDO 895X200X03 MDF - CAB BERLIM 0,90                1</t>
        </is>
      </c>
      <c r="F1288" s="2" t="n">
        <v>1</v>
      </c>
      <c r="G1288" s="2" t="inlineStr">
        <is>
          <t>peça</t>
        </is>
      </c>
      <c r="H1288" s="1" t="n">
        <v>1.1</v>
      </c>
      <c r="I1288" s="1" t="n">
        <v>0.09375</v>
      </c>
      <c r="J1288" s="2" t="inlineStr">
        <is>
          <t>CORTE</t>
        </is>
      </c>
    </row>
    <row r="1289" ht="12" customHeight="1">
      <c r="A1289" s="3" t="inlineStr">
        <is>
          <t>SECCIONADORA 11</t>
        </is>
      </c>
      <c r="B1289" s="1" t="n">
        <v>91130904</v>
      </c>
      <c r="C1289" s="1" t="inlineStr">
        <is>
          <t>Produto simples</t>
        </is>
      </c>
      <c r="D1289" s="1" t="n">
        <v>91130904</v>
      </c>
      <c r="E1289" s="1" t="inlineStr">
        <is>
          <t>FUNDO 900X100X03 MDF - CAB BERLIM 0,90                1</t>
        </is>
      </c>
      <c r="F1289" s="2" t="n">
        <v>1</v>
      </c>
      <c r="G1289" s="2" t="inlineStr">
        <is>
          <t>peça</t>
        </is>
      </c>
      <c r="H1289" s="1" t="n">
        <v>1.1</v>
      </c>
      <c r="I1289" s="1" t="n">
        <v>0.09375</v>
      </c>
      <c r="J1289" s="2" t="inlineStr">
        <is>
          <t>CORTE</t>
        </is>
      </c>
    </row>
    <row r="1290" ht="12" customHeight="1">
      <c r="A1290" s="3" t="inlineStr">
        <is>
          <t>SECCIONADORA 11</t>
        </is>
      </c>
      <c r="B1290" s="1" t="n">
        <v>91130904</v>
      </c>
      <c r="C1290" s="1" t="inlineStr">
        <is>
          <t>Produto simples</t>
        </is>
      </c>
      <c r="D1290" s="1" t="n">
        <v>91130904</v>
      </c>
      <c r="E1290" s="1" t="inlineStr">
        <is>
          <t>FUNDO 900X100X03 MDF - CAB BERLIM 0,90                1</t>
        </is>
      </c>
      <c r="F1290" s="2" t="n">
        <v>1</v>
      </c>
      <c r="G1290" s="2" t="inlineStr">
        <is>
          <t>peça</t>
        </is>
      </c>
      <c r="H1290" s="1" t="n">
        <v>1.1</v>
      </c>
      <c r="I1290" s="1" t="n">
        <v>0.09375</v>
      </c>
      <c r="J1290" s="2" t="inlineStr">
        <is>
          <t>CORTE</t>
        </is>
      </c>
    </row>
    <row r="1291" ht="12" customHeight="1">
      <c r="A1291" s="3" t="inlineStr">
        <is>
          <t>SECCIONADORA 11</t>
        </is>
      </c>
      <c r="B1291" s="1" t="n">
        <v>91130905</v>
      </c>
      <c r="C1291" s="1" t="inlineStr">
        <is>
          <t>Produto simples</t>
        </is>
      </c>
      <c r="D1291" s="1" t="n">
        <v>91130905</v>
      </c>
      <c r="E1291" s="1" t="inlineStr">
        <is>
          <t>PAINEL 760X480X09 MDP - CAB BERLIM 0,90                1</t>
        </is>
      </c>
      <c r="F1291" s="2" t="n">
        <v>1</v>
      </c>
      <c r="G1291" s="2" t="inlineStr">
        <is>
          <t>peça</t>
        </is>
      </c>
      <c r="H1291" s="1" t="n">
        <v>1.1</v>
      </c>
      <c r="I1291" s="1" t="n">
        <v>0.09375</v>
      </c>
      <c r="J1291" s="2" t="inlineStr">
        <is>
          <t>CORTE</t>
        </is>
      </c>
    </row>
    <row r="1292" ht="12" customHeight="1">
      <c r="A1292" s="3" t="inlineStr">
        <is>
          <t>SECCIONADORA 11</t>
        </is>
      </c>
      <c r="B1292" s="1" t="n">
        <v>91130905</v>
      </c>
      <c r="C1292" s="1" t="inlineStr">
        <is>
          <t>Produto simples</t>
        </is>
      </c>
      <c r="D1292" s="1" t="n">
        <v>91130905</v>
      </c>
      <c r="E1292" s="1" t="inlineStr">
        <is>
          <t>PAINEL 760X480X09 MDP - CAB BERLIM 0,90                1</t>
        </is>
      </c>
      <c r="F1292" s="2" t="n">
        <v>1</v>
      </c>
      <c r="G1292" s="2" t="inlineStr">
        <is>
          <t>peça</t>
        </is>
      </c>
      <c r="H1292" s="1" t="n">
        <v>1.1</v>
      </c>
      <c r="I1292" s="1" t="n">
        <v>0.09375</v>
      </c>
      <c r="J1292" s="2" t="inlineStr">
        <is>
          <t>CORTE</t>
        </is>
      </c>
    </row>
    <row r="1293" ht="12" customHeight="1">
      <c r="A1293" s="3" t="inlineStr">
        <is>
          <t>SECCIONADORA 11</t>
        </is>
      </c>
      <c r="B1293" s="1" t="n">
        <v>91814002</v>
      </c>
      <c r="C1293" s="1" t="inlineStr">
        <is>
          <t>Produto simples</t>
        </is>
      </c>
      <c r="D1293" s="1" t="n">
        <v>91814002</v>
      </c>
      <c r="E1293" s="1" t="inlineStr">
        <is>
          <t>PAINEL 1345X480X09 MDP - CAB MONTE CARLO         1</t>
        </is>
      </c>
      <c r="F1293" s="2" t="n">
        <v>1</v>
      </c>
      <c r="G1293" s="2" t="inlineStr">
        <is>
          <t>peça</t>
        </is>
      </c>
      <c r="H1293" s="1" t="n">
        <v>1.1</v>
      </c>
      <c r="I1293" s="1" t="n">
        <v>0.09375</v>
      </c>
      <c r="J1293" s="2" t="inlineStr">
        <is>
          <t>CORTE</t>
        </is>
      </c>
    </row>
    <row r="1294" ht="12" customHeight="1">
      <c r="A1294" s="3" t="inlineStr">
        <is>
          <t>SECCIONADORA 11</t>
        </is>
      </c>
      <c r="B1294" s="1" t="n">
        <v>91816002</v>
      </c>
      <c r="C1294" s="1" t="inlineStr">
        <is>
          <t>Produto simples</t>
        </is>
      </c>
      <c r="D1294" s="1" t="n">
        <v>91816002</v>
      </c>
      <c r="E1294" s="1" t="inlineStr">
        <is>
          <t>PAINEL 1545X480X09 MDP - CAB MONTE CARLO         1</t>
        </is>
      </c>
      <c r="F1294" s="2" t="n">
        <v>1</v>
      </c>
      <c r="G1294" s="2" t="inlineStr">
        <is>
          <t>peça</t>
        </is>
      </c>
      <c r="H1294" s="1" t="n">
        <v>1.1</v>
      </c>
      <c r="I1294" s="1" t="n">
        <v>0.09375</v>
      </c>
      <c r="J1294" s="2" t="inlineStr">
        <is>
          <t>CORTE</t>
        </is>
      </c>
    </row>
    <row r="1295" ht="12" customHeight="1">
      <c r="A1295" s="3" t="inlineStr">
        <is>
          <t>SECCIONADORA 11</t>
        </is>
      </c>
      <c r="B1295" s="1" t="n">
        <v>91816002</v>
      </c>
      <c r="C1295" s="1" t="inlineStr">
        <is>
          <t>Produto simples</t>
        </is>
      </c>
      <c r="D1295" s="1" t="n">
        <v>91816002</v>
      </c>
      <c r="E1295" s="1" t="inlineStr">
        <is>
          <t>PAINEL 1545X480X09 MDP - CAB MONTE CARLO         1</t>
        </is>
      </c>
      <c r="F1295" s="2" t="n">
        <v>1</v>
      </c>
      <c r="G1295" s="2" t="inlineStr">
        <is>
          <t>peça</t>
        </is>
      </c>
      <c r="H1295" s="1" t="n">
        <v>1.1</v>
      </c>
      <c r="I1295" s="1" t="n">
        <v>0.09375</v>
      </c>
      <c r="J1295" s="2" t="inlineStr">
        <is>
          <t>CORTE</t>
        </is>
      </c>
    </row>
    <row r="1296" ht="12" customHeight="1">
      <c r="A1296" s="3" t="inlineStr">
        <is>
          <t>SECCIONADORA 11</t>
        </is>
      </c>
      <c r="B1296" s="1" t="n">
        <v>91819002</v>
      </c>
      <c r="C1296" s="1" t="inlineStr">
        <is>
          <t>Produto simples</t>
        </is>
      </c>
      <c r="D1296" s="1" t="n">
        <v>91819002</v>
      </c>
      <c r="E1296" s="1" t="inlineStr">
        <is>
          <t>PAINEL 1900X480X09 MDP - CAB MONTE CARLO         1</t>
        </is>
      </c>
      <c r="F1296" s="2" t="n">
        <v>1</v>
      </c>
      <c r="G1296" s="2" t="inlineStr">
        <is>
          <t>peça</t>
        </is>
      </c>
      <c r="H1296" s="1" t="n">
        <v>1.1</v>
      </c>
      <c r="I1296" s="1" t="n">
        <v>0.09375</v>
      </c>
      <c r="J1296" s="2" t="inlineStr">
        <is>
          <t>CORTE</t>
        </is>
      </c>
    </row>
    <row r="1297" ht="12" customHeight="1">
      <c r="A1297" s="3" t="inlineStr">
        <is>
          <t>SECCIONADORA 11</t>
        </is>
      </c>
      <c r="B1297" s="1" t="n">
        <v>91819002</v>
      </c>
      <c r="C1297" s="1" t="inlineStr">
        <is>
          <t>Produto simples</t>
        </is>
      </c>
      <c r="D1297" s="1" t="n">
        <v>91819002</v>
      </c>
      <c r="E1297" s="1" t="inlineStr">
        <is>
          <t>PAINEL 1900X480X09 MDP - CAB MONTE CARLO         1</t>
        </is>
      </c>
      <c r="F1297" s="2" t="n">
        <v>1</v>
      </c>
      <c r="G1297" s="2" t="inlineStr">
        <is>
          <t>peça</t>
        </is>
      </c>
      <c r="H1297" s="1" t="n">
        <v>1.1</v>
      </c>
      <c r="I1297" s="1" t="n">
        <v>0.09375</v>
      </c>
      <c r="J1297" s="2" t="inlineStr">
        <is>
          <t>CORTE</t>
        </is>
      </c>
    </row>
    <row r="1298" ht="12" customHeight="1">
      <c r="A1298" s="3" t="inlineStr">
        <is>
          <t>SECCIONADORA 11</t>
        </is>
      </c>
      <c r="B1298" s="1" t="n">
        <v>92016001</v>
      </c>
      <c r="C1298" s="1" t="inlineStr">
        <is>
          <t>Produto simples</t>
        </is>
      </c>
      <c r="D1298" s="1" t="n">
        <v>92016001</v>
      </c>
      <c r="E1298" s="1" t="inlineStr">
        <is>
          <t>CHAPEU CAB. BARI 1,60 1280X62(911)X09 MDP (12PC1</t>
        </is>
      </c>
      <c r="F1298" s="2" t="n">
        <v>1</v>
      </c>
      <c r="G1298" s="2" t="inlineStr">
        <is>
          <t>peça</t>
        </is>
      </c>
      <c r="H1298" s="1" t="n">
        <v>1.1</v>
      </c>
      <c r="I1298" s="1" t="n">
        <v>0.09375</v>
      </c>
      <c r="J1298" s="2" t="inlineStr">
        <is>
          <t>CORTE</t>
        </is>
      </c>
    </row>
    <row r="1299" ht="12" customHeight="1">
      <c r="A1299" s="3" t="inlineStr">
        <is>
          <t>SECCIONADORA 11</t>
        </is>
      </c>
      <c r="B1299" s="1" t="n">
        <v>30006101</v>
      </c>
      <c r="C1299" s="1" t="inlineStr">
        <is>
          <t>Produto simples</t>
        </is>
      </c>
      <c r="D1299" s="1" t="n">
        <v>30006101</v>
      </c>
      <c r="E1299" s="1" t="inlineStr">
        <is>
          <t>PE TRAS 880X30(911)X25 MDF (13PC) ESQ SANTIAGO1</t>
        </is>
      </c>
      <c r="F1299" s="2" t="n">
        <v>1</v>
      </c>
      <c r="G1299" s="2" t="inlineStr">
        <is>
          <t>peça</t>
        </is>
      </c>
      <c r="H1299" s="1" t="n">
        <v>1.1</v>
      </c>
      <c r="I1299" s="1" t="n">
        <v>0.09375</v>
      </c>
      <c r="J1299" s="2" t="inlineStr">
        <is>
          <t>CORTE</t>
        </is>
      </c>
    </row>
    <row r="1300" ht="12" customHeight="1">
      <c r="A1300" s="3" t="inlineStr">
        <is>
          <t>SECCIONADORA 11</t>
        </is>
      </c>
      <c r="B1300" s="1" t="n">
        <v>30006103</v>
      </c>
      <c r="C1300" s="1" t="inlineStr">
        <is>
          <t>Produto simples</t>
        </is>
      </c>
      <c r="D1300" s="1" t="n">
        <v>30006103</v>
      </c>
      <c r="E1300" s="1" t="inlineStr">
        <is>
          <t>TRAVESSA LATERAL 340X70X18 MDF - CAD SANTIAG1</t>
        </is>
      </c>
      <c r="F1300" s="2" t="n">
        <v>1</v>
      </c>
      <c r="G1300" s="2" t="inlineStr">
        <is>
          <t>peça</t>
        </is>
      </c>
      <c r="H1300" s="1" t="n">
        <v>1.1</v>
      </c>
      <c r="I1300" s="1" t="n">
        <v>0.09375</v>
      </c>
      <c r="J1300" s="2" t="inlineStr">
        <is>
          <t>CORTE</t>
        </is>
      </c>
    </row>
    <row r="1301" ht="12" customHeight="1">
      <c r="A1301" s="3" t="inlineStr">
        <is>
          <t>SECCIONADORA 11</t>
        </is>
      </c>
      <c r="B1301" s="1" t="n">
        <v>30006110</v>
      </c>
      <c r="C1301" s="1" t="inlineStr">
        <is>
          <t>Produto simples</t>
        </is>
      </c>
      <c r="D1301" s="1" t="n">
        <v>30006110</v>
      </c>
      <c r="E1301" s="1" t="inlineStr">
        <is>
          <t>PE FRONTAL 430X(108)51X25 MDF (DIR) SANTIAGO N1</t>
        </is>
      </c>
      <c r="F1301" s="2" t="n">
        <v>1</v>
      </c>
      <c r="G1301" s="2" t="inlineStr">
        <is>
          <t>peça</t>
        </is>
      </c>
      <c r="H1301" s="1" t="n">
        <v>1.1</v>
      </c>
      <c r="I1301" s="1" t="n">
        <v>0.09375</v>
      </c>
      <c r="J1301" s="2" t="inlineStr">
        <is>
          <t>CORTE</t>
        </is>
      </c>
    </row>
    <row r="1302" ht="12" customHeight="1">
      <c r="A1302" s="3" t="inlineStr">
        <is>
          <t>SECCIONADORA 11</t>
        </is>
      </c>
      <c r="B1302" s="1" t="n">
        <v>30006111</v>
      </c>
      <c r="C1302" s="1" t="inlineStr">
        <is>
          <t>Produto simples</t>
        </is>
      </c>
      <c r="D1302" s="1" t="n">
        <v>30006111</v>
      </c>
      <c r="E1302" s="1" t="inlineStr">
        <is>
          <t>PE FRONTAL 430X(108)51X25MDF (ESQRD) SANTIAG 1</t>
        </is>
      </c>
      <c r="F1302" s="2" t="n">
        <v>1</v>
      </c>
      <c r="G1302" s="2" t="inlineStr">
        <is>
          <t>peça</t>
        </is>
      </c>
      <c r="H1302" s="1" t="n">
        <v>1.1</v>
      </c>
      <c r="I1302" s="1" t="n">
        <v>0.09375</v>
      </c>
      <c r="J1302" s="2" t="inlineStr">
        <is>
          <t>CORTE</t>
        </is>
      </c>
    </row>
    <row r="1303" ht="12" customHeight="1">
      <c r="A1303" s="3" t="inlineStr">
        <is>
          <t>SECCIONADORA 11</t>
        </is>
      </c>
      <c r="B1303" s="1" t="n">
        <v>30006105</v>
      </c>
      <c r="C1303" s="1" t="inlineStr">
        <is>
          <t>Produto simples</t>
        </is>
      </c>
      <c r="D1303" s="1" t="n">
        <v>30006105</v>
      </c>
      <c r="E1303" s="1" t="inlineStr">
        <is>
          <t>TRAVESSA ASSENTO 360X70X18 MDF - SANTIAGO E 1</t>
        </is>
      </c>
      <c r="F1303" s="2" t="n">
        <v>1</v>
      </c>
      <c r="G1303" s="2" t="inlineStr">
        <is>
          <t>peça</t>
        </is>
      </c>
      <c r="H1303" s="1" t="n">
        <v>1.1</v>
      </c>
      <c r="I1303" s="1" t="n">
        <v>0.09375</v>
      </c>
      <c r="J1303" s="2" t="inlineStr">
        <is>
          <t>CORTE</t>
        </is>
      </c>
    </row>
    <row r="1304" ht="12" customHeight="1">
      <c r="A1304" s="3" t="inlineStr">
        <is>
          <t>SECCIONADORA 11</t>
        </is>
      </c>
      <c r="B1304" s="1" t="n">
        <v>92214001</v>
      </c>
      <c r="C1304" s="1" t="inlineStr">
        <is>
          <t>Produto simples</t>
        </is>
      </c>
      <c r="D1304" s="1" t="n">
        <v>92214001</v>
      </c>
      <c r="E1304" s="1" t="inlineStr">
        <is>
          <t>LATERAL 1260X70X18 MDF - CAB HONDURAS              1</t>
        </is>
      </c>
      <c r="F1304" s="2" t="n">
        <v>1</v>
      </c>
      <c r="G1304" s="2" t="inlineStr">
        <is>
          <t>peça</t>
        </is>
      </c>
      <c r="H1304" s="1" t="n">
        <v>1.1</v>
      </c>
      <c r="I1304" s="1" t="n">
        <v>0.09375</v>
      </c>
      <c r="J1304" s="2" t="inlineStr">
        <is>
          <t>CORTE</t>
        </is>
      </c>
    </row>
    <row r="1305" ht="12" customHeight="1">
      <c r="A1305" s="3" t="inlineStr">
        <is>
          <t>SECCIONADORA 11</t>
        </is>
      </c>
      <c r="B1305" s="1" t="n">
        <v>92214002</v>
      </c>
      <c r="C1305" s="1" t="inlineStr">
        <is>
          <t>Produto simples</t>
        </is>
      </c>
      <c r="D1305" s="1" t="n">
        <v>92214002</v>
      </c>
      <c r="E1305" s="1" t="inlineStr">
        <is>
          <t>TRAVESSA 1440X70X18 MDF - CAB HONDURAS          1</t>
        </is>
      </c>
      <c r="F1305" s="2" t="n">
        <v>1</v>
      </c>
      <c r="G1305" s="2" t="inlineStr">
        <is>
          <t>peça</t>
        </is>
      </c>
      <c r="H1305" s="1" t="n">
        <v>1.1</v>
      </c>
      <c r="I1305" s="1" t="n">
        <v>0.09375</v>
      </c>
      <c r="J1305" s="2" t="inlineStr">
        <is>
          <t>CORTE</t>
        </is>
      </c>
    </row>
    <row r="1306" ht="12" customHeight="1">
      <c r="A1306" s="3" t="inlineStr">
        <is>
          <t>SECCIONADORA 11</t>
        </is>
      </c>
      <c r="B1306" s="1" t="n">
        <v>92214003</v>
      </c>
      <c r="C1306" s="1" t="inlineStr">
        <is>
          <t>Produto simples</t>
        </is>
      </c>
      <c r="D1306" s="1" t="n">
        <v>92214003</v>
      </c>
      <c r="E1306" s="1" t="inlineStr">
        <is>
          <t>PAINEL MENOR 710X95X09 MDP - CAB HONDURAS    1</t>
        </is>
      </c>
      <c r="F1306" s="2" t="n">
        <v>1</v>
      </c>
      <c r="G1306" s="2" t="inlineStr">
        <is>
          <t>peça</t>
        </is>
      </c>
      <c r="H1306" s="1" t="n">
        <v>1.1</v>
      </c>
      <c r="I1306" s="1" t="n">
        <v>0.09375</v>
      </c>
      <c r="J1306" s="2" t="inlineStr">
        <is>
          <t>CORTE</t>
        </is>
      </c>
    </row>
    <row r="1307" ht="12" customHeight="1">
      <c r="A1307" s="3" t="inlineStr">
        <is>
          <t>SECCIONADORA 11</t>
        </is>
      </c>
      <c r="B1307" s="1" t="n">
        <v>92214004</v>
      </c>
      <c r="C1307" s="1" t="inlineStr">
        <is>
          <t>Produto simples</t>
        </is>
      </c>
      <c r="D1307" s="1" t="n">
        <v>92214004</v>
      </c>
      <c r="E1307" s="1" t="inlineStr">
        <is>
          <t>PAINEL MAIOR 710X195X09 MDP - CAB HONDURAS    1</t>
        </is>
      </c>
      <c r="F1307" s="2" t="n">
        <v>1</v>
      </c>
      <c r="G1307" s="2" t="inlineStr">
        <is>
          <t>peça</t>
        </is>
      </c>
      <c r="H1307" s="1" t="n">
        <v>1.1</v>
      </c>
      <c r="I1307" s="1" t="n">
        <v>0.09375</v>
      </c>
      <c r="J1307" s="2" t="inlineStr">
        <is>
          <t>CORTE</t>
        </is>
      </c>
    </row>
    <row r="1308" ht="12" customHeight="1">
      <c r="A1308" s="3" t="inlineStr">
        <is>
          <t>SECCIONADORA 11</t>
        </is>
      </c>
      <c r="B1308" s="1" t="n">
        <v>92214005</v>
      </c>
      <c r="C1308" s="1" t="inlineStr">
        <is>
          <t>Produto simples</t>
        </is>
      </c>
      <c r="D1308" s="1" t="n">
        <v>92214005</v>
      </c>
      <c r="E1308" s="1" t="inlineStr">
        <is>
          <t>TARUGO 715X40X18 MDF - CAB HONDURAS                1</t>
        </is>
      </c>
      <c r="F1308" s="2" t="n">
        <v>1</v>
      </c>
      <c r="G1308" s="2" t="inlineStr">
        <is>
          <t>peça</t>
        </is>
      </c>
      <c r="H1308" s="1" t="n">
        <v>1.1</v>
      </c>
      <c r="I1308" s="1" t="n">
        <v>0.09375</v>
      </c>
      <c r="J1308" s="2" t="inlineStr">
        <is>
          <t>CORTE</t>
        </is>
      </c>
    </row>
    <row r="1309" ht="12" customHeight="1">
      <c r="A1309" s="3" t="inlineStr">
        <is>
          <t>SECCIONADORA 11</t>
        </is>
      </c>
      <c r="B1309" s="1" t="n">
        <v>30006102</v>
      </c>
      <c r="C1309" s="1" t="inlineStr">
        <is>
          <t>Produto simples</t>
        </is>
      </c>
      <c r="D1309" s="1" t="n">
        <v>30006102</v>
      </c>
      <c r="E1309" s="1" t="inlineStr">
        <is>
          <t>PE TRAS 880X30(911)X25 MDF (13PC) DIR SANTIAGO 1</t>
        </is>
      </c>
      <c r="F1309" s="2" t="n">
        <v>1</v>
      </c>
      <c r="G1309" s="2" t="inlineStr">
        <is>
          <t>peça</t>
        </is>
      </c>
      <c r="H1309" s="1" t="n">
        <v>1.1</v>
      </c>
      <c r="I1309" s="1" t="n">
        <v>0.09375</v>
      </c>
      <c r="J1309" s="2" t="inlineStr">
        <is>
          <t>CORTE</t>
        </is>
      </c>
    </row>
    <row r="1310" ht="12" customHeight="1">
      <c r="A1310" s="3" t="inlineStr">
        <is>
          <t>SECCIONADORA 11</t>
        </is>
      </c>
      <c r="B1310" s="1" t="n">
        <v>92216001</v>
      </c>
      <c r="C1310" s="1" t="inlineStr">
        <is>
          <t>Produto simples</t>
        </is>
      </c>
      <c r="D1310" s="1" t="n">
        <v>92216001</v>
      </c>
      <c r="E1310" s="1" t="inlineStr">
        <is>
          <t>TRAVESSA 1640X70X18 MDF - CAB HONDURAS          1</t>
        </is>
      </c>
      <c r="F1310" s="2" t="n">
        <v>1</v>
      </c>
      <c r="G1310" s="2" t="inlineStr">
        <is>
          <t>peça</t>
        </is>
      </c>
      <c r="H1310" s="1" t="n">
        <v>1.1</v>
      </c>
      <c r="I1310" s="1" t="n">
        <v>0.09375</v>
      </c>
      <c r="J1310" s="2" t="inlineStr">
        <is>
          <t>CORTE</t>
        </is>
      </c>
    </row>
    <row r="1311" ht="12" customHeight="1">
      <c r="A1311" s="3" t="inlineStr">
        <is>
          <t>SECCIONADORA 11</t>
        </is>
      </c>
      <c r="B1311" s="1" t="n">
        <v>92614003</v>
      </c>
      <c r="C1311" s="1" t="inlineStr">
        <is>
          <t>Produto simples</t>
        </is>
      </c>
      <c r="D1311" s="1" t="n">
        <v>92614003</v>
      </c>
      <c r="E1311" s="1" t="inlineStr">
        <is>
          <t>FUNDO 1470X620X03 MDF - CAB VIENA 1,40                 1</t>
        </is>
      </c>
      <c r="F1311" s="2" t="n">
        <v>1</v>
      </c>
      <c r="G1311" s="2" t="inlineStr">
        <is>
          <t>peça</t>
        </is>
      </c>
      <c r="H1311" s="1" t="n">
        <v>1.1</v>
      </c>
      <c r="I1311" s="1" t="n">
        <v>0.09375</v>
      </c>
      <c r="J1311" s="2" t="inlineStr">
        <is>
          <t>CORTE</t>
        </is>
      </c>
    </row>
    <row r="1312" ht="12" customHeight="1">
      <c r="A1312" s="3" t="inlineStr">
        <is>
          <t>SECCIONADORA 11</t>
        </is>
      </c>
      <c r="B1312" s="1" t="n">
        <v>92614001</v>
      </c>
      <c r="C1312" s="1" t="inlineStr">
        <is>
          <t>Produto simples</t>
        </is>
      </c>
      <c r="D1312" s="1" t="n">
        <v>92614001</v>
      </c>
      <c r="E1312" s="1" t="inlineStr">
        <is>
          <t>LATERAL 1100X120X18 MDF - CAB VIENA</t>
        </is>
      </c>
      <c r="F1312" s="2" t="n">
        <v>1</v>
      </c>
      <c r="G1312" s="2" t="inlineStr">
        <is>
          <t>peça</t>
        </is>
      </c>
      <c r="H1312" s="1" t="n">
        <v>1.1</v>
      </c>
      <c r="I1312" s="1" t="n">
        <v>0.09375</v>
      </c>
      <c r="J1312" s="2" t="inlineStr">
        <is>
          <t>CORTE</t>
        </is>
      </c>
    </row>
    <row r="1313" ht="12" customHeight="1">
      <c r="A1313" s="3" t="inlineStr">
        <is>
          <t>SECCIONADORA 11</t>
        </is>
      </c>
      <c r="B1313" s="1" t="n">
        <v>92614008</v>
      </c>
      <c r="C1313" s="1" t="inlineStr">
        <is>
          <t>Produto simples</t>
        </is>
      </c>
      <c r="D1313" s="1" t="n">
        <v>92614008</v>
      </c>
      <c r="E1313" s="1" t="inlineStr">
        <is>
          <t>PE 150X80X18 MDF - CAB VIENA</t>
        </is>
      </c>
      <c r="F1313" s="2" t="n">
        <v>1</v>
      </c>
      <c r="G1313" s="2" t="inlineStr">
        <is>
          <t>peça</t>
        </is>
      </c>
      <c r="H1313" s="1" t="n">
        <v>1.1</v>
      </c>
      <c r="I1313" s="1" t="n">
        <v>0.09375</v>
      </c>
      <c r="J1313" s="2" t="inlineStr">
        <is>
          <t>CORTE</t>
        </is>
      </c>
    </row>
    <row r="1314" ht="12" customHeight="1">
      <c r="A1314" s="3" t="inlineStr">
        <is>
          <t>SECCIONADORA 11</t>
        </is>
      </c>
      <c r="B1314" s="1" t="n">
        <v>200276101</v>
      </c>
      <c r="C1314" s="1" t="inlineStr">
        <is>
          <t>Produto simples</t>
        </is>
      </c>
      <c r="D1314" s="1" t="n">
        <v>200276101</v>
      </c>
      <c r="E1314" s="1" t="inlineStr">
        <is>
          <t>PE 700X120(660)X15 (4PCS) MDF - MESA CATEDRAL  1</t>
        </is>
      </c>
      <c r="F1314" s="2" t="n">
        <v>1</v>
      </c>
      <c r="G1314" s="2" t="inlineStr">
        <is>
          <t>peça</t>
        </is>
      </c>
      <c r="H1314" s="1" t="n">
        <v>1.1</v>
      </c>
      <c r="I1314" s="1" t="n">
        <v>0.09375</v>
      </c>
      <c r="J1314" s="2" t="inlineStr">
        <is>
          <t>CORTE</t>
        </is>
      </c>
    </row>
    <row r="1315" ht="12" customHeight="1">
      <c r="A1315" s="3" t="inlineStr">
        <is>
          <t>SECCIONADORA 11</t>
        </is>
      </c>
      <c r="B1315" s="1" t="n">
        <v>200277101</v>
      </c>
      <c r="C1315" s="1" t="inlineStr">
        <is>
          <t>Produto simples</t>
        </is>
      </c>
      <c r="D1315" s="1" t="n">
        <v>200277101</v>
      </c>
      <c r="E1315" s="1" t="inlineStr">
        <is>
          <t>PE 700X120(660)X18 (4PCS) MDF - MESA CATEDRAL  1</t>
        </is>
      </c>
      <c r="F1315" s="2" t="n">
        <v>1</v>
      </c>
      <c r="G1315" s="2" t="inlineStr">
        <is>
          <t>peça</t>
        </is>
      </c>
      <c r="H1315" s="1" t="n">
        <v>1.1</v>
      </c>
      <c r="I1315" s="1" t="n">
        <v>0.09375</v>
      </c>
      <c r="J1315" s="2" t="inlineStr">
        <is>
          <t>CORTE</t>
        </is>
      </c>
    </row>
    <row r="1316" ht="12" customHeight="1">
      <c r="A1316" s="3" t="inlineStr">
        <is>
          <t>SECCIONADORA 11</t>
        </is>
      </c>
      <c r="B1316" s="1" t="n">
        <v>30006801</v>
      </c>
      <c r="C1316" s="1" t="inlineStr">
        <is>
          <t>Produto simples</t>
        </is>
      </c>
      <c r="D1316" s="1" t="n">
        <v>30006801</v>
      </c>
      <c r="E1316" s="1" t="inlineStr">
        <is>
          <t>PE TRASEIRO 980X94(911)X25 MDF (8PCS)- CAD GEN1</t>
        </is>
      </c>
      <c r="F1316" s="2" t="n">
        <v>1</v>
      </c>
      <c r="G1316" s="2" t="inlineStr">
        <is>
          <t>peça</t>
        </is>
      </c>
      <c r="H1316" s="1" t="n">
        <v>1.1</v>
      </c>
      <c r="I1316" s="1" t="n">
        <v>0.09375</v>
      </c>
      <c r="J1316" s="2" t="inlineStr">
        <is>
          <t>CORTE</t>
        </is>
      </c>
    </row>
    <row r="1317" ht="12" customHeight="1">
      <c r="A1317" s="3" t="inlineStr">
        <is>
          <t>SECCIONADORA 11</t>
        </is>
      </c>
      <c r="B1317" s="1" t="n">
        <v>92616005</v>
      </c>
      <c r="C1317" s="1" t="inlineStr">
        <is>
          <t>Produto simples</t>
        </is>
      </c>
      <c r="D1317" s="1" t="n">
        <v>92616005</v>
      </c>
      <c r="E1317" s="1" t="inlineStr">
        <is>
          <t>FUNDO 1670X620X03 MDF - CAB VIENA 1,60                 1</t>
        </is>
      </c>
      <c r="F1317" s="2" t="n">
        <v>1</v>
      </c>
      <c r="G1317" s="2" t="inlineStr">
        <is>
          <t>peça</t>
        </is>
      </c>
      <c r="H1317" s="1" t="n">
        <v>1.1</v>
      </c>
      <c r="I1317" s="1" t="n">
        <v>0.09375</v>
      </c>
      <c r="J1317" s="2" t="inlineStr">
        <is>
          <t>CORTE</t>
        </is>
      </c>
    </row>
    <row r="1318" ht="12" customHeight="1">
      <c r="A1318" s="3" t="inlineStr">
        <is>
          <t>SECCIONADORA 11</t>
        </is>
      </c>
      <c r="B1318" s="1" t="n">
        <v>200306101</v>
      </c>
      <c r="C1318" s="1" t="inlineStr">
        <is>
          <t>Produto simples</t>
        </is>
      </c>
      <c r="D1318" s="1" t="n">
        <v>200306101</v>
      </c>
      <c r="E1318" s="1" t="inlineStr">
        <is>
          <t>PE 790(800)X100X50 MDP - MESA GENOVA                   1</t>
        </is>
      </c>
      <c r="F1318" s="2" t="n">
        <v>1</v>
      </c>
      <c r="G1318" s="2" t="inlineStr">
        <is>
          <t>peça</t>
        </is>
      </c>
      <c r="H1318" s="1" t="n">
        <v>1.1</v>
      </c>
      <c r="I1318" s="1" t="n">
        <v>0.09375</v>
      </c>
      <c r="J1318" s="2" t="inlineStr">
        <is>
          <t>CORTE</t>
        </is>
      </c>
    </row>
    <row r="1319" ht="12" customHeight="1">
      <c r="A1319" s="3" t="inlineStr">
        <is>
          <t>SECCIONADORA 11</t>
        </is>
      </c>
      <c r="B1319" s="1" t="n">
        <v>200306103</v>
      </c>
      <c r="C1319" s="1" t="inlineStr">
        <is>
          <t>Produto simples</t>
        </is>
      </c>
      <c r="D1319" s="1" t="n">
        <v>200306103</v>
      </c>
      <c r="E1319" s="1" t="inlineStr">
        <is>
          <t>TRAVESSA MENOR 393X120X18 MDF - MESA GENOV 1</t>
        </is>
      </c>
      <c r="F1319" s="2" t="n">
        <v>1</v>
      </c>
      <c r="G1319" s="2" t="inlineStr">
        <is>
          <t>peça</t>
        </is>
      </c>
      <c r="H1319" s="1" t="n">
        <v>1.1</v>
      </c>
      <c r="I1319" s="1" t="n">
        <v>0.09375</v>
      </c>
      <c r="J1319" s="2" t="inlineStr">
        <is>
          <t>CORTE</t>
        </is>
      </c>
    </row>
    <row r="1320" ht="12" customHeight="1">
      <c r="A1320" s="3" t="inlineStr">
        <is>
          <t>SECCIONADORA 11</t>
        </is>
      </c>
      <c r="B1320" s="1" t="n">
        <v>200306104</v>
      </c>
      <c r="C1320" s="1" t="inlineStr">
        <is>
          <t>Produto simples</t>
        </is>
      </c>
      <c r="D1320" s="1" t="n">
        <v>200306104</v>
      </c>
      <c r="E1320" s="1" t="inlineStr">
        <is>
          <t>TRAVESSA MAIOR 1000X120X18 MDF - MESA GENOV1</t>
        </is>
      </c>
      <c r="F1320" s="2" t="n">
        <v>1</v>
      </c>
      <c r="G1320" s="2" t="inlineStr">
        <is>
          <t>peça</t>
        </is>
      </c>
      <c r="H1320" s="1" t="n">
        <v>1.1</v>
      </c>
      <c r="I1320" s="1" t="n">
        <v>0.09375</v>
      </c>
      <c r="J1320" s="2" t="inlineStr">
        <is>
          <t>CORTE</t>
        </is>
      </c>
    </row>
    <row r="1321" ht="12" customHeight="1">
      <c r="A1321" s="3" t="inlineStr">
        <is>
          <t>SECCIONADORA 11</t>
        </is>
      </c>
      <c r="B1321" s="1" t="n">
        <v>200306102</v>
      </c>
      <c r="C1321" s="1" t="inlineStr">
        <is>
          <t>Produto simples</t>
        </is>
      </c>
      <c r="D1321" s="1" t="n">
        <v>200306102</v>
      </c>
      <c r="E1321" s="1" t="inlineStr">
        <is>
          <t>BASE DOS PES 634(653)X95X50 MDP - MESA GENOV 1</t>
        </is>
      </c>
      <c r="F1321" s="2" t="n">
        <v>1</v>
      </c>
      <c r="G1321" s="2" t="inlineStr">
        <is>
          <t>peça</t>
        </is>
      </c>
      <c r="H1321" s="1" t="n">
        <v>1.1</v>
      </c>
      <c r="I1321" s="1" t="n">
        <v>0.09375</v>
      </c>
      <c r="J1321" s="2" t="inlineStr">
        <is>
          <t>CORTE</t>
        </is>
      </c>
    </row>
    <row r="1322" ht="12" customHeight="1">
      <c r="A1322" s="3" t="inlineStr">
        <is>
          <t>SECCIONADORA 11</t>
        </is>
      </c>
      <c r="B1322" s="1" t="n">
        <v>200306202</v>
      </c>
      <c r="C1322" s="1" t="inlineStr">
        <is>
          <t>Produto simples</t>
        </is>
      </c>
      <c r="D1322" s="1" t="n">
        <v>200306202</v>
      </c>
      <c r="E1322" s="1" t="inlineStr">
        <is>
          <t>ENGROSSO 1 1405X100X25 MDP - TAMPO C/ENGROS1</t>
        </is>
      </c>
      <c r="F1322" s="2" t="n">
        <v>1</v>
      </c>
      <c r="G1322" s="2" t="inlineStr">
        <is>
          <t>peça</t>
        </is>
      </c>
      <c r="H1322" s="1" t="n">
        <v>1.1</v>
      </c>
      <c r="I1322" s="1" t="n">
        <v>0.09375</v>
      </c>
      <c r="J1322" s="2" t="inlineStr">
        <is>
          <t>CORTE</t>
        </is>
      </c>
    </row>
    <row r="1323" ht="12" customHeight="1">
      <c r="A1323" s="3" t="inlineStr">
        <is>
          <t>SECCIONADORA 11</t>
        </is>
      </c>
      <c r="B1323" s="1" t="n">
        <v>200306203</v>
      </c>
      <c r="C1323" s="1" t="inlineStr">
        <is>
          <t>Produto simples</t>
        </is>
      </c>
      <c r="D1323" s="1" t="n">
        <v>200306203</v>
      </c>
      <c r="E1323" s="1" t="inlineStr">
        <is>
          <t>ENGROSSO 2 905X100X25 MDP - TAMPO C/ENGROS  1</t>
        </is>
      </c>
      <c r="F1323" s="2" t="n">
        <v>1</v>
      </c>
      <c r="G1323" s="2" t="inlineStr">
        <is>
          <t>peça</t>
        </is>
      </c>
      <c r="H1323" s="1" t="n">
        <v>1.1</v>
      </c>
      <c r="I1323" s="1" t="n">
        <v>0.09375</v>
      </c>
      <c r="J1323" s="2" t="inlineStr">
        <is>
          <t>CORTE</t>
        </is>
      </c>
    </row>
    <row r="1324" ht="12" customHeight="1">
      <c r="A1324" s="3" t="inlineStr">
        <is>
          <t>SECCIONADORA 11</t>
        </is>
      </c>
      <c r="B1324" s="1" t="n">
        <v>30006802</v>
      </c>
      <c r="C1324" s="1" t="inlineStr">
        <is>
          <t>Produto simples</t>
        </is>
      </c>
      <c r="D1324" s="1" t="n">
        <v>30006802</v>
      </c>
      <c r="E1324" s="1" t="inlineStr">
        <is>
          <t>TRAV SUPERIOR 360X55X25 MDP - CAD GENOVA       1</t>
        </is>
      </c>
      <c r="F1324" s="2" t="n">
        <v>1</v>
      </c>
      <c r="G1324" s="2" t="inlineStr">
        <is>
          <t>peça</t>
        </is>
      </c>
      <c r="H1324" s="1" t="n">
        <v>1.1</v>
      </c>
      <c r="I1324" s="1" t="n">
        <v>0.09375</v>
      </c>
      <c r="J1324" s="2" t="inlineStr">
        <is>
          <t>CORTE</t>
        </is>
      </c>
    </row>
    <row r="1325" ht="12" customHeight="1">
      <c r="A1325" s="3" t="inlineStr">
        <is>
          <t>SECCIONADORA 11</t>
        </is>
      </c>
      <c r="B1325" s="1" t="n">
        <v>30006803</v>
      </c>
      <c r="C1325" s="1" t="inlineStr">
        <is>
          <t>Produto simples</t>
        </is>
      </c>
      <c r="D1325" s="1" t="n">
        <v>30006803</v>
      </c>
      <c r="E1325" s="1" t="inlineStr">
        <is>
          <t>TRAV CENTRAL 360X70X25 MDP - CAD GENOVA         1</t>
        </is>
      </c>
      <c r="F1325" s="2" t="n">
        <v>1</v>
      </c>
      <c r="G1325" s="2" t="inlineStr">
        <is>
          <t>peça</t>
        </is>
      </c>
      <c r="H1325" s="1" t="n">
        <v>1.1</v>
      </c>
      <c r="I1325" s="1" t="n">
        <v>0.09375</v>
      </c>
      <c r="J1325" s="2" t="inlineStr">
        <is>
          <t>CORTE</t>
        </is>
      </c>
    </row>
    <row r="1326" ht="12" customHeight="1">
      <c r="A1326" s="3" t="inlineStr">
        <is>
          <t>SECCIONADORA 11</t>
        </is>
      </c>
      <c r="B1326" s="1" t="n">
        <v>200308101</v>
      </c>
      <c r="C1326" s="1" t="inlineStr">
        <is>
          <t>Produto simples</t>
        </is>
      </c>
      <c r="D1326" s="1" t="n">
        <v>200308101</v>
      </c>
      <c r="E1326" s="1" t="inlineStr">
        <is>
          <t>TRAVESSA 1200X120X18 MDF - MESA GENOVA 1,80   1</t>
        </is>
      </c>
      <c r="F1326" s="2" t="n">
        <v>1</v>
      </c>
      <c r="G1326" s="2" t="inlineStr">
        <is>
          <t>peça</t>
        </is>
      </c>
      <c r="H1326" s="1" t="n">
        <v>1.1</v>
      </c>
      <c r="I1326" s="1" t="n">
        <v>0.09375</v>
      </c>
      <c r="J1326" s="2" t="inlineStr">
        <is>
          <t>CORTE</t>
        </is>
      </c>
    </row>
    <row r="1327" ht="12" customHeight="1">
      <c r="A1327" s="3" t="inlineStr">
        <is>
          <t>SECCIONADORA 11</t>
        </is>
      </c>
      <c r="B1327" s="1" t="n">
        <v>200308202</v>
      </c>
      <c r="C1327" s="1" t="inlineStr">
        <is>
          <t>Produto simples</t>
        </is>
      </c>
      <c r="D1327" s="1" t="n">
        <v>200308202</v>
      </c>
      <c r="E1327" s="1" t="inlineStr">
        <is>
          <t>ENGROSSO 1 1605X100X25 MDP - TAMPO C/ENGROS1</t>
        </is>
      </c>
      <c r="F1327" s="2" t="n">
        <v>1</v>
      </c>
      <c r="G1327" s="2" t="inlineStr">
        <is>
          <t>peça</t>
        </is>
      </c>
      <c r="H1327" s="1" t="n">
        <v>1.1</v>
      </c>
      <c r="I1327" s="1" t="n">
        <v>0.09375</v>
      </c>
      <c r="J1327" s="2" t="inlineStr">
        <is>
          <t>CORTE</t>
        </is>
      </c>
    </row>
    <row r="1328" ht="12" customHeight="1">
      <c r="A1328" s="3" t="inlineStr">
        <is>
          <t>SECCIONADORA 11</t>
        </is>
      </c>
      <c r="B1328" s="1" t="n">
        <v>200303202</v>
      </c>
      <c r="C1328" s="1" t="inlineStr">
        <is>
          <t>Produto simples</t>
        </is>
      </c>
      <c r="D1328" s="1" t="n">
        <v>200303202</v>
      </c>
      <c r="E1328" s="1" t="inlineStr">
        <is>
          <t>ENGROSSO 1 1165X100X25 MDP - TAMPO ENGROSS 1</t>
        </is>
      </c>
      <c r="F1328" s="2" t="n">
        <v>1</v>
      </c>
      <c r="G1328" s="2" t="inlineStr">
        <is>
          <t>peça</t>
        </is>
      </c>
      <c r="H1328" s="1" t="n">
        <v>1.1</v>
      </c>
      <c r="I1328" s="1" t="n">
        <v>0.09375</v>
      </c>
      <c r="J1328" s="2" t="inlineStr">
        <is>
          <t>CORTE</t>
        </is>
      </c>
    </row>
    <row r="1329" ht="12" customHeight="1">
      <c r="A1329" s="3" t="inlineStr">
        <is>
          <t>SECCIONADORA 11</t>
        </is>
      </c>
      <c r="B1329" s="1" t="n">
        <v>20060011</v>
      </c>
      <c r="C1329" s="1" t="inlineStr">
        <is>
          <t>Produto simples</t>
        </is>
      </c>
      <c r="D1329" s="1" t="n">
        <v>20060011</v>
      </c>
      <c r="E1329" s="1" t="inlineStr">
        <is>
          <t>TAMPO REDONDO 1200X1200X18 MDF - MESA COM V1</t>
        </is>
      </c>
      <c r="F1329" s="2" t="n">
        <v>1</v>
      </c>
      <c r="G1329" s="2" t="inlineStr">
        <is>
          <t>peça</t>
        </is>
      </c>
      <c r="H1329" s="1" t="n">
        <v>1.1</v>
      </c>
      <c r="I1329" s="1" t="n">
        <v>0.09375</v>
      </c>
      <c r="J1329" s="2" t="inlineStr">
        <is>
          <t>CORTE</t>
        </is>
      </c>
    </row>
    <row r="1330" ht="12" customHeight="1">
      <c r="A1330" s="3" t="inlineStr">
        <is>
          <t>SECCIONADORA 11</t>
        </is>
      </c>
      <c r="B1330" s="1" t="n">
        <v>30006112</v>
      </c>
      <c r="C1330" s="1" t="inlineStr">
        <is>
          <t>Produto simples</t>
        </is>
      </c>
      <c r="D1330" s="1" t="n">
        <v>30006112</v>
      </c>
      <c r="E1330" s="1" t="inlineStr">
        <is>
          <t>PE FRONTAL RETO 430X(108)51X25 MDF (DIR) SANT  1</t>
        </is>
      </c>
      <c r="F1330" s="2" t="n">
        <v>1</v>
      </c>
      <c r="G1330" s="2" t="inlineStr">
        <is>
          <t>peça</t>
        </is>
      </c>
      <c r="H1330" s="1" t="n">
        <v>1.1</v>
      </c>
      <c r="I1330" s="1" t="n">
        <v>0.09375</v>
      </c>
      <c r="J1330" s="2" t="inlineStr">
        <is>
          <t>CORTE</t>
        </is>
      </c>
    </row>
    <row r="1331" ht="12" customHeight="1">
      <c r="A1331" s="3" t="inlineStr">
        <is>
          <t>SECCIONADORA 11</t>
        </is>
      </c>
      <c r="B1331" s="1" t="n">
        <v>30006113</v>
      </c>
      <c r="C1331" s="1" t="inlineStr">
        <is>
          <t>Produto simples</t>
        </is>
      </c>
      <c r="D1331" s="1" t="n">
        <v>30006113</v>
      </c>
      <c r="E1331" s="1" t="inlineStr">
        <is>
          <t>PE FRONTAL RETO 430X(108)51X25MDF (ESQRD) SA 1</t>
        </is>
      </c>
      <c r="F1331" s="2" t="n">
        <v>1</v>
      </c>
      <c r="G1331" s="2" t="inlineStr">
        <is>
          <t>peça</t>
        </is>
      </c>
      <c r="H1331" s="1" t="n">
        <v>1.1</v>
      </c>
      <c r="I1331" s="1" t="n">
        <v>0.09375</v>
      </c>
      <c r="J1331" s="2" t="inlineStr">
        <is>
          <t>CORTE</t>
        </is>
      </c>
    </row>
    <row r="1332" ht="12" customHeight="1">
      <c r="A1332" s="3" t="inlineStr">
        <is>
          <t>SECCIONADORA 11</t>
        </is>
      </c>
      <c r="B1332" s="1" t="n">
        <v>30006114</v>
      </c>
      <c r="C1332" s="1" t="inlineStr">
        <is>
          <t>Produto simples</t>
        </is>
      </c>
      <c r="D1332" s="1" t="n">
        <v>30006114</v>
      </c>
      <c r="E1332" s="1" t="inlineStr">
        <is>
          <t>TRAVESSA LATERAL DIREITA 340X70X18 MDF-CD SA1</t>
        </is>
      </c>
      <c r="F1332" s="2" t="n">
        <v>1</v>
      </c>
      <c r="G1332" s="2" t="inlineStr">
        <is>
          <t>peça</t>
        </is>
      </c>
      <c r="H1332" s="1" t="n">
        <v>1.1</v>
      </c>
      <c r="I1332" s="1" t="n">
        <v>0.09375</v>
      </c>
      <c r="J1332" s="2" t="inlineStr">
        <is>
          <t>CORTE</t>
        </is>
      </c>
    </row>
    <row r="1333" ht="12" customHeight="1">
      <c r="A1333" s="3" t="inlineStr">
        <is>
          <t>SECCIONADORA 11</t>
        </is>
      </c>
      <c r="B1333" s="1" t="n">
        <v>30006115</v>
      </c>
      <c r="C1333" s="1" t="inlineStr">
        <is>
          <t>Produto simples</t>
        </is>
      </c>
      <c r="D1333" s="1" t="n">
        <v>30006115</v>
      </c>
      <c r="E1333" s="1" t="inlineStr">
        <is>
          <t>TRAVESSA LATERAL ESQUERD 340X70X18 MDF-CD  1</t>
        </is>
      </c>
      <c r="F1333" s="2" t="n">
        <v>1</v>
      </c>
      <c r="G1333" s="2" t="inlineStr">
        <is>
          <t>peça</t>
        </is>
      </c>
      <c r="H1333" s="1" t="n">
        <v>1.1</v>
      </c>
      <c r="I1333" s="1" t="n">
        <v>0.09375</v>
      </c>
      <c r="J1333" s="2" t="inlineStr">
        <is>
          <t>CORTE</t>
        </is>
      </c>
    </row>
    <row r="1334" ht="12" customHeight="1">
      <c r="A1334" s="3" t="inlineStr">
        <is>
          <t>SECCIONADORA 11</t>
        </is>
      </c>
      <c r="B1334" s="1" t="n">
        <v>92219001</v>
      </c>
      <c r="C1334" s="1" t="inlineStr">
        <is>
          <t>Produto simples</t>
        </is>
      </c>
      <c r="D1334" s="1" t="n">
        <v>92219001</v>
      </c>
      <c r="E1334" s="1" t="inlineStr">
        <is>
          <t>TRAVESSA 1980X70X18 MDF - CAB HONDURAS          1</t>
        </is>
      </c>
      <c r="F1334" s="2" t="n">
        <v>1</v>
      </c>
      <c r="G1334" s="2" t="inlineStr">
        <is>
          <t>peça</t>
        </is>
      </c>
      <c r="H1334" s="1" t="n">
        <v>1.1</v>
      </c>
      <c r="I1334" s="1" t="n">
        <v>0.09375</v>
      </c>
      <c r="J1334" s="2" t="inlineStr">
        <is>
          <t>CORTE</t>
        </is>
      </c>
    </row>
    <row r="1335" ht="12" customHeight="1">
      <c r="A1335" s="3" t="inlineStr">
        <is>
          <t xml:space="preserve">EMBALAGEM </t>
        </is>
      </c>
      <c r="B1335" s="1" t="n">
        <v>803000339</v>
      </c>
      <c r="C1335" s="1" t="inlineStr">
        <is>
          <t>Embalagem</t>
        </is>
      </c>
      <c r="D1335" s="1" t="n">
        <v>803000339</v>
      </c>
      <c r="E1335" s="1" t="inlineStr">
        <is>
          <t>VOLUME - CADEIRA TOPAZIO UN - MADEIRA PI</t>
        </is>
      </c>
      <c r="F1335" s="2" t="n">
        <v>1</v>
      </c>
      <c r="G1335" s="2" t="inlineStr">
        <is>
          <t>peça</t>
        </is>
      </c>
      <c r="H1335" s="1" t="n">
        <v>0</v>
      </c>
      <c r="I1335" s="1" t="n">
        <v>0.3252</v>
      </c>
      <c r="J1335" s="2" t="inlineStr">
        <is>
          <t>CORTE</t>
        </is>
      </c>
    </row>
    <row r="1336" ht="12" customHeight="1">
      <c r="A1336" s="3" t="inlineStr">
        <is>
          <t xml:space="preserve">EMBALAGEM </t>
        </is>
      </c>
      <c r="B1336" s="1" t="n">
        <v>300023</v>
      </c>
      <c r="C1336" s="1" t="inlineStr">
        <is>
          <t>Embalagem</t>
        </is>
      </c>
      <c r="D1336" s="1" t="n">
        <v>300023</v>
      </c>
      <c r="E1336" s="1" t="inlineStr">
        <is>
          <t>CADEIRA TOPAZIO LX - MADEIRA 980</t>
        </is>
      </c>
      <c r="F1336" s="2" t="n">
        <v>1</v>
      </c>
      <c r="G1336" s="2" t="inlineStr">
        <is>
          <t>peça</t>
        </is>
      </c>
      <c r="H1336" s="1" t="n">
        <v>0</v>
      </c>
      <c r="I1336" s="1" t="n">
        <v>0.3252</v>
      </c>
      <c r="J1336" s="2" t="inlineStr">
        <is>
          <t>CORTE</t>
        </is>
      </c>
    </row>
    <row r="1337" ht="12" customHeight="1">
      <c r="A1337" s="3" t="inlineStr">
        <is>
          <t xml:space="preserve">EMBALAGEM </t>
        </is>
      </c>
      <c r="B1337" s="1" t="n">
        <v>300012</v>
      </c>
      <c r="C1337" s="1" t="inlineStr">
        <is>
          <t>Embalagem</t>
        </is>
      </c>
      <c r="D1337" s="1" t="n">
        <v>300012</v>
      </c>
      <c r="E1337" s="1" t="inlineStr">
        <is>
          <t>CADEIRA DUBAI 980</t>
        </is>
      </c>
      <c r="F1337" s="2" t="n">
        <v>1</v>
      </c>
      <c r="G1337" s="2" t="inlineStr">
        <is>
          <t>peça</t>
        </is>
      </c>
      <c r="H1337" s="1" t="n">
        <v>0</v>
      </c>
      <c r="I1337" s="1" t="n">
        <v>0.3252</v>
      </c>
      <c r="J1337" s="2" t="inlineStr">
        <is>
          <t>CORTE</t>
        </is>
      </c>
    </row>
    <row r="1338" ht="12" customHeight="1">
      <c r="A1338" s="3" t="inlineStr">
        <is>
          <t xml:space="preserve">EMBALAGEM </t>
        </is>
      </c>
      <c r="B1338" s="1" t="n">
        <v>2002052</v>
      </c>
      <c r="C1338" s="1" t="inlineStr">
        <is>
          <t>Embalagem</t>
        </is>
      </c>
      <c r="D1338" s="1" t="n">
        <v>2002052</v>
      </c>
      <c r="E1338" s="1" t="inlineStr">
        <is>
          <t>TAMPO LIGHT 1600X900X18 - VITREO</t>
        </is>
      </c>
      <c r="F1338" s="2" t="n">
        <v>1</v>
      </c>
      <c r="G1338" s="2" t="inlineStr">
        <is>
          <t>peça</t>
        </is>
      </c>
      <c r="H1338" s="1" t="n">
        <v>0</v>
      </c>
      <c r="I1338" s="1" t="n">
        <v>0.3252</v>
      </c>
      <c r="J1338" s="2" t="inlineStr">
        <is>
          <t>CORTE</t>
        </is>
      </c>
    </row>
    <row r="1339" ht="12" customHeight="1">
      <c r="A1339" s="3" t="inlineStr">
        <is>
          <t xml:space="preserve">EMBALAGEM </t>
        </is>
      </c>
      <c r="B1339" s="1" t="n">
        <v>2002001</v>
      </c>
      <c r="C1339" s="1" t="inlineStr">
        <is>
          <t>Embalagem</t>
        </is>
      </c>
      <c r="D1339" s="1" t="n">
        <v>2002001</v>
      </c>
      <c r="E1339" s="1" t="inlineStr">
        <is>
          <t>BASE DUBAI 1,60X0,90 VOL 1/2</t>
        </is>
      </c>
      <c r="F1339" s="2" t="n">
        <v>1</v>
      </c>
      <c r="G1339" s="2" t="inlineStr">
        <is>
          <t>peça</t>
        </is>
      </c>
      <c r="H1339" s="1" t="n">
        <v>0</v>
      </c>
      <c r="I1339" s="1" t="n">
        <v>0.3252</v>
      </c>
      <c r="J1339" s="2" t="inlineStr">
        <is>
          <t>CORTE</t>
        </is>
      </c>
    </row>
    <row r="1340" ht="12" customHeight="1">
      <c r="A1340" s="3" t="inlineStr">
        <is>
          <t xml:space="preserve">EMBALAGEM </t>
        </is>
      </c>
      <c r="B1340" s="1" t="n">
        <v>2005561</v>
      </c>
      <c r="C1340" s="1" t="inlineStr">
        <is>
          <t>Embalagem</t>
        </is>
      </c>
      <c r="D1340" s="1" t="n">
        <v>2005561</v>
      </c>
      <c r="E1340" s="1" t="inlineStr">
        <is>
          <t>TRAVESSAS MESA AMBAR 1,60 - VOL 2/3</t>
        </is>
      </c>
      <c r="F1340" s="2" t="n">
        <v>1</v>
      </c>
      <c r="G1340" s="2" t="inlineStr">
        <is>
          <t>peça</t>
        </is>
      </c>
      <c r="H1340" s="1" t="n">
        <v>0</v>
      </c>
      <c r="I1340" s="1" t="n">
        <v>0.3252</v>
      </c>
      <c r="J1340" s="2" t="inlineStr">
        <is>
          <t>CORTE</t>
        </is>
      </c>
    </row>
    <row r="1341" ht="12" customHeight="1">
      <c r="A1341" s="3" t="inlineStr">
        <is>
          <t xml:space="preserve">EMBALAGEM </t>
        </is>
      </c>
      <c r="B1341" s="1" t="n">
        <v>1005009</v>
      </c>
      <c r="C1341" s="1" t="inlineStr">
        <is>
          <t>Embalagem</t>
        </is>
      </c>
      <c r="D1341" s="1" t="n">
        <v>1005009</v>
      </c>
      <c r="E1341" s="1" t="inlineStr">
        <is>
          <t>MESA DE CABECEIRA MALAGA</t>
        </is>
      </c>
      <c r="F1341" s="2" t="n">
        <v>1</v>
      </c>
      <c r="G1341" s="2" t="inlineStr">
        <is>
          <t>peça</t>
        </is>
      </c>
      <c r="H1341" s="1" t="n">
        <v>0</v>
      </c>
      <c r="I1341" s="1" t="n">
        <v>0.3252</v>
      </c>
      <c r="J1341" s="2" t="inlineStr">
        <is>
          <t>CORTE</t>
        </is>
      </c>
    </row>
    <row r="1342" ht="12" customHeight="1">
      <c r="A1342" s="3" t="inlineStr">
        <is>
          <t xml:space="preserve">EMBALAGEM </t>
        </is>
      </c>
      <c r="B1342" s="1" t="n">
        <v>1005059</v>
      </c>
      <c r="C1342" s="1" t="inlineStr">
        <is>
          <t>Embalagem</t>
        </is>
      </c>
      <c r="D1342" s="1" t="n">
        <v>1005059</v>
      </c>
      <c r="E1342" s="1" t="inlineStr">
        <is>
          <t>BAU CALCADEIRA - MALAGA</t>
        </is>
      </c>
      <c r="F1342" s="2" t="n">
        <v>1</v>
      </c>
      <c r="G1342" s="2" t="inlineStr">
        <is>
          <t>peça</t>
        </is>
      </c>
      <c r="H1342" s="1" t="n">
        <v>0</v>
      </c>
      <c r="I1342" s="1" t="n">
        <v>0.3252</v>
      </c>
      <c r="J1342" s="2" t="inlineStr">
        <is>
          <t>CORTE</t>
        </is>
      </c>
    </row>
    <row r="1343" ht="12" customHeight="1">
      <c r="A1343" s="3" t="inlineStr">
        <is>
          <t xml:space="preserve">EMBALAGEM </t>
        </is>
      </c>
      <c r="B1343" s="1" t="n">
        <v>2001101</v>
      </c>
      <c r="C1343" s="1" t="inlineStr">
        <is>
          <t>Embalagem</t>
        </is>
      </c>
      <c r="D1343" s="1" t="n">
        <v>2001101</v>
      </c>
      <c r="E1343" s="1" t="inlineStr">
        <is>
          <t>MESA MIAMI 0,90X0,90 VOL 1/1</t>
        </is>
      </c>
      <c r="F1343" s="2" t="n">
        <v>1</v>
      </c>
      <c r="G1343" s="2" t="inlineStr">
        <is>
          <t>peça</t>
        </is>
      </c>
      <c r="H1343" s="1" t="n">
        <v>0</v>
      </c>
      <c r="I1343" s="1" t="n">
        <v>0.3252</v>
      </c>
      <c r="J1343" s="2" t="inlineStr">
        <is>
          <t>CORTE</t>
        </is>
      </c>
    </row>
    <row r="1344" ht="12" customHeight="1">
      <c r="A1344" s="3" t="inlineStr">
        <is>
          <t xml:space="preserve">EMBALAGEM </t>
        </is>
      </c>
      <c r="B1344" s="1" t="n">
        <v>2001241</v>
      </c>
      <c r="C1344" s="1" t="inlineStr">
        <is>
          <t>Embalagem</t>
        </is>
      </c>
      <c r="D1344" s="1" t="n">
        <v>2001241</v>
      </c>
      <c r="E1344" s="1" t="inlineStr">
        <is>
          <t>MESA MIAMI 1,20X0,80 VOL 1/1</t>
        </is>
      </c>
      <c r="F1344" s="2" t="n">
        <v>1</v>
      </c>
      <c r="G1344" s="2" t="inlineStr">
        <is>
          <t>peça</t>
        </is>
      </c>
      <c r="H1344" s="1" t="n">
        <v>0</v>
      </c>
      <c r="I1344" s="1" t="n">
        <v>0.3252</v>
      </c>
      <c r="J1344" s="2" t="inlineStr">
        <is>
          <t>CORTE</t>
        </is>
      </c>
    </row>
    <row r="1345" ht="12" customHeight="1">
      <c r="A1345" s="3" t="inlineStr">
        <is>
          <t xml:space="preserve">EMBALAGEM </t>
        </is>
      </c>
      <c r="B1345" s="1" t="n">
        <v>2001281</v>
      </c>
      <c r="C1345" s="1" t="inlineStr">
        <is>
          <t>Embalagem</t>
        </is>
      </c>
      <c r="D1345" s="1" t="n">
        <v>2001281</v>
      </c>
      <c r="E1345" s="1" t="inlineStr">
        <is>
          <t>MESA MIAMI 1,20X0,80 VOL 1/1 - MULTIMOVEIS</t>
        </is>
      </c>
      <c r="F1345" s="2" t="n">
        <v>1</v>
      </c>
      <c r="G1345" s="2" t="inlineStr">
        <is>
          <t>peça</t>
        </is>
      </c>
      <c r="H1345" s="1" t="n">
        <v>0</v>
      </c>
      <c r="I1345" s="1" t="n">
        <v>0.3252</v>
      </c>
      <c r="J1345" s="2" t="inlineStr">
        <is>
          <t>CORTE</t>
        </is>
      </c>
    </row>
    <row r="1346" ht="12" customHeight="1">
      <c r="A1346" s="3" t="inlineStr">
        <is>
          <t xml:space="preserve">EMBALAGEM </t>
        </is>
      </c>
      <c r="B1346" s="1" t="n">
        <v>2001311</v>
      </c>
      <c r="C1346" s="1" t="inlineStr">
        <is>
          <t>Embalagem</t>
        </is>
      </c>
      <c r="D1346" s="1" t="n">
        <v>2001311</v>
      </c>
      <c r="E1346" s="1" t="inlineStr">
        <is>
          <t>MESA MIAMI 1,37X0,80 VOL 1/1</t>
        </is>
      </c>
      <c r="F1346" s="2" t="n">
        <v>1</v>
      </c>
      <c r="G1346" s="2" t="inlineStr">
        <is>
          <t>peça</t>
        </is>
      </c>
      <c r="H1346" s="1" t="n">
        <v>0</v>
      </c>
      <c r="I1346" s="1" t="n">
        <v>0.3252</v>
      </c>
      <c r="J1346" s="2" t="inlineStr">
        <is>
          <t>CORTE</t>
        </is>
      </c>
    </row>
    <row r="1347" ht="12" customHeight="1">
      <c r="A1347" s="3" t="inlineStr">
        <is>
          <t xml:space="preserve">EMBALAGEM </t>
        </is>
      </c>
      <c r="B1347" s="1" t="n">
        <v>2001401</v>
      </c>
      <c r="C1347" s="1" t="inlineStr">
        <is>
          <t>Embalagem</t>
        </is>
      </c>
      <c r="D1347" s="1" t="n">
        <v>2001401</v>
      </c>
      <c r="E1347" s="1" t="inlineStr">
        <is>
          <t>MESA DAKAR 0,90X0,90 VOL 1/1</t>
        </is>
      </c>
      <c r="F1347" s="2" t="n">
        <v>1</v>
      </c>
      <c r="G1347" s="2" t="inlineStr">
        <is>
          <t>peça</t>
        </is>
      </c>
      <c r="H1347" s="1" t="n">
        <v>0</v>
      </c>
      <c r="I1347" s="1" t="n">
        <v>0.3252</v>
      </c>
      <c r="J1347" s="2" t="inlineStr">
        <is>
          <t>CORTE</t>
        </is>
      </c>
    </row>
    <row r="1348" ht="12" customHeight="1">
      <c r="A1348" s="3" t="inlineStr">
        <is>
          <t xml:space="preserve">EMBALAGEM </t>
        </is>
      </c>
      <c r="B1348" s="1" t="n">
        <v>2001421</v>
      </c>
      <c r="C1348" s="1" t="inlineStr">
        <is>
          <t>Embalagem</t>
        </is>
      </c>
      <c r="D1348" s="1" t="n">
        <v>2001421</v>
      </c>
      <c r="E1348" s="1" t="inlineStr">
        <is>
          <t>MESA DAKAR 1,60X0,80 VOL 1/1</t>
        </is>
      </c>
      <c r="F1348" s="2" t="n">
        <v>1</v>
      </c>
      <c r="G1348" s="2" t="inlineStr">
        <is>
          <t>peça</t>
        </is>
      </c>
      <c r="H1348" s="1" t="n">
        <v>0</v>
      </c>
      <c r="I1348" s="1" t="n">
        <v>0.3252</v>
      </c>
      <c r="J1348" s="2" t="inlineStr">
        <is>
          <t>CORTE</t>
        </is>
      </c>
    </row>
    <row r="1349" ht="12" customHeight="1">
      <c r="A1349" s="3" t="inlineStr">
        <is>
          <t xml:space="preserve">EMBALAGEM </t>
        </is>
      </c>
      <c r="B1349" s="1" t="n">
        <v>2001611</v>
      </c>
      <c r="C1349" s="1" t="inlineStr">
        <is>
          <t>Embalagem</t>
        </is>
      </c>
      <c r="D1349" s="1" t="n">
        <v>2001611</v>
      </c>
      <c r="E1349" s="1" t="inlineStr">
        <is>
          <t>MESA MIAMI 1,60X0,80 VOL 1/1</t>
        </is>
      </c>
      <c r="F1349" s="2" t="n">
        <v>1</v>
      </c>
      <c r="G1349" s="2" t="inlineStr">
        <is>
          <t>peça</t>
        </is>
      </c>
      <c r="H1349" s="1" t="n">
        <v>0</v>
      </c>
      <c r="I1349" s="1" t="n">
        <v>0.3252</v>
      </c>
      <c r="J1349" s="2" t="inlineStr">
        <is>
          <t>CORTE</t>
        </is>
      </c>
    </row>
    <row r="1350" ht="12" customHeight="1">
      <c r="A1350" s="3" t="inlineStr">
        <is>
          <t xml:space="preserve">EMBALAGEM </t>
        </is>
      </c>
      <c r="B1350" s="1" t="n">
        <v>2001701</v>
      </c>
      <c r="C1350" s="1" t="inlineStr">
        <is>
          <t>Embalagem</t>
        </is>
      </c>
      <c r="D1350" s="1" t="n">
        <v>2001701</v>
      </c>
      <c r="E1350" s="1" t="inlineStr">
        <is>
          <t>BASE TRENTO 0,90X0,90 VOL 1/1</t>
        </is>
      </c>
      <c r="F1350" s="2" t="n">
        <v>1</v>
      </c>
      <c r="G1350" s="2" t="inlineStr">
        <is>
          <t>peça</t>
        </is>
      </c>
      <c r="H1350" s="1" t="n">
        <v>0</v>
      </c>
      <c r="I1350" s="1" t="n">
        <v>0.3252</v>
      </c>
      <c r="J1350" s="2" t="inlineStr">
        <is>
          <t>CORTE</t>
        </is>
      </c>
    </row>
    <row r="1351" ht="12" customHeight="1">
      <c r="A1351" s="3" t="inlineStr">
        <is>
          <t xml:space="preserve">EMBALAGEM </t>
        </is>
      </c>
      <c r="B1351" s="1" t="n">
        <v>2001702</v>
      </c>
      <c r="C1351" s="1" t="inlineStr">
        <is>
          <t>Embalagem</t>
        </is>
      </c>
      <c r="D1351" s="1" t="n">
        <v>2001702</v>
      </c>
      <c r="E1351" s="1" t="inlineStr">
        <is>
          <t>TAMPO C/ ENGROSSO 0,90X0,90</t>
        </is>
      </c>
      <c r="F1351" s="2" t="n">
        <v>1</v>
      </c>
      <c r="G1351" s="2" t="inlineStr">
        <is>
          <t>peça</t>
        </is>
      </c>
      <c r="H1351" s="1" t="n">
        <v>0</v>
      </c>
      <c r="I1351" s="1" t="n">
        <v>0.3252</v>
      </c>
      <c r="J1351" s="2" t="inlineStr">
        <is>
          <t>CORTE</t>
        </is>
      </c>
    </row>
    <row r="1352" ht="12" customHeight="1">
      <c r="A1352" s="3" t="inlineStr">
        <is>
          <t xml:space="preserve">EMBALAGEM </t>
        </is>
      </c>
      <c r="B1352" s="1" t="n">
        <v>2001703</v>
      </c>
      <c r="C1352" s="1" t="inlineStr">
        <is>
          <t>Embalagem</t>
        </is>
      </c>
      <c r="D1352" s="1" t="n">
        <v>2001703</v>
      </c>
      <c r="E1352" s="1" t="inlineStr">
        <is>
          <t>TAMPO C/ ENGROSSO 1,37X0,80</t>
        </is>
      </c>
      <c r="F1352" s="2" t="n">
        <v>1</v>
      </c>
      <c r="G1352" s="2" t="inlineStr">
        <is>
          <t>peça</t>
        </is>
      </c>
      <c r="H1352" s="1" t="n">
        <v>0</v>
      </c>
      <c r="I1352" s="1" t="n">
        <v>0.3252</v>
      </c>
      <c r="J1352" s="2" t="inlineStr">
        <is>
          <t>CORTE</t>
        </is>
      </c>
    </row>
    <row r="1353" ht="12" customHeight="1">
      <c r="A1353" s="3" t="inlineStr">
        <is>
          <t xml:space="preserve">EMBALAGEM </t>
        </is>
      </c>
      <c r="B1353" s="1" t="n">
        <v>2001704</v>
      </c>
      <c r="C1353" s="1" t="inlineStr">
        <is>
          <t>Embalagem</t>
        </is>
      </c>
      <c r="D1353" s="1" t="n">
        <v>2001704</v>
      </c>
      <c r="E1353" s="1" t="inlineStr">
        <is>
          <t>TAMPO C/ ENGROSSO 1,60X0,80</t>
        </is>
      </c>
      <c r="F1353" s="2" t="n">
        <v>1</v>
      </c>
      <c r="G1353" s="2" t="inlineStr">
        <is>
          <t>peça</t>
        </is>
      </c>
      <c r="H1353" s="1" t="n">
        <v>0</v>
      </c>
      <c r="I1353" s="1" t="n">
        <v>0.3252</v>
      </c>
      <c r="J1353" s="2" t="inlineStr">
        <is>
          <t>CORTE</t>
        </is>
      </c>
    </row>
    <row r="1354" ht="12" customHeight="1">
      <c r="A1354" s="3" t="inlineStr">
        <is>
          <t xml:space="preserve">EMBALAGEM </t>
        </is>
      </c>
      <c r="B1354" s="1" t="n">
        <v>2001711</v>
      </c>
      <c r="C1354" s="1" t="inlineStr">
        <is>
          <t>Embalagem</t>
        </is>
      </c>
      <c r="D1354" s="1" t="n">
        <v>2001711</v>
      </c>
      <c r="E1354" s="1" t="inlineStr">
        <is>
          <t>BASE TRENTO 1,37X0,80 VOL 1/1</t>
        </is>
      </c>
      <c r="F1354" s="2" t="n">
        <v>1</v>
      </c>
      <c r="G1354" s="2" t="inlineStr">
        <is>
          <t>peça</t>
        </is>
      </c>
      <c r="H1354" s="1" t="n">
        <v>0</v>
      </c>
      <c r="I1354" s="1" t="n">
        <v>0.3252</v>
      </c>
      <c r="J1354" s="2" t="inlineStr">
        <is>
          <t>CORTE</t>
        </is>
      </c>
    </row>
    <row r="1355" ht="12" customHeight="1">
      <c r="A1355" s="3" t="inlineStr">
        <is>
          <t xml:space="preserve">EMBALAGEM </t>
        </is>
      </c>
      <c r="B1355" s="1" t="n">
        <v>2001712</v>
      </c>
      <c r="C1355" s="1" t="inlineStr">
        <is>
          <t>Embalagem</t>
        </is>
      </c>
      <c r="D1355" s="1" t="n">
        <v>2001712</v>
      </c>
      <c r="E1355" s="1" t="inlineStr">
        <is>
          <t>BASE TRENTO 1,60X0,80 VOL 1/1</t>
        </is>
      </c>
      <c r="F1355" s="2" t="n">
        <v>1</v>
      </c>
      <c r="G1355" s="2" t="inlineStr">
        <is>
          <t>peça</t>
        </is>
      </c>
      <c r="H1355" s="1" t="n">
        <v>0</v>
      </c>
      <c r="I1355" s="1" t="n">
        <v>0.3252</v>
      </c>
      <c r="J1355" s="2" t="inlineStr">
        <is>
          <t>CORTE</t>
        </is>
      </c>
    </row>
    <row r="1356" ht="12" customHeight="1">
      <c r="A1356" s="3" t="inlineStr">
        <is>
          <t xml:space="preserve">EMBALAGEM </t>
        </is>
      </c>
      <c r="B1356" s="1" t="n">
        <v>2001901</v>
      </c>
      <c r="C1356" s="1" t="inlineStr">
        <is>
          <t>Embalagem</t>
        </is>
      </c>
      <c r="D1356" s="1" t="n">
        <v>2001901</v>
      </c>
      <c r="E1356" s="1" t="inlineStr">
        <is>
          <t>BASE SANTIAGO DUPLA</t>
        </is>
      </c>
      <c r="F1356" s="2" t="n">
        <v>1</v>
      </c>
      <c r="G1356" s="2" t="inlineStr">
        <is>
          <t>peça</t>
        </is>
      </c>
      <c r="H1356" s="1" t="n">
        <v>0</v>
      </c>
      <c r="I1356" s="1" t="n">
        <v>0.3252</v>
      </c>
      <c r="J1356" s="2" t="inlineStr">
        <is>
          <t>CORTE</t>
        </is>
      </c>
    </row>
    <row r="1357" ht="12" customHeight="1">
      <c r="A1357" s="3" t="inlineStr">
        <is>
          <t xml:space="preserve">EMBALAGEM </t>
        </is>
      </c>
      <c r="B1357" s="1" t="n">
        <v>2001961</v>
      </c>
      <c r="C1357" s="1" t="inlineStr">
        <is>
          <t>Embalagem</t>
        </is>
      </c>
      <c r="D1357" s="1" t="n">
        <v>2001961</v>
      </c>
      <c r="E1357" s="1" t="inlineStr">
        <is>
          <t>BASE SANTIAGO QUADRADA</t>
        </is>
      </c>
      <c r="F1357" s="2" t="n">
        <v>1</v>
      </c>
      <c r="G1357" s="2" t="inlineStr">
        <is>
          <t>peça</t>
        </is>
      </c>
      <c r="H1357" s="1" t="n">
        <v>0</v>
      </c>
      <c r="I1357" s="1" t="n">
        <v>0.3252</v>
      </c>
      <c r="J1357" s="2" t="inlineStr">
        <is>
          <t>CORTE</t>
        </is>
      </c>
    </row>
    <row r="1358" ht="12" customHeight="1">
      <c r="A1358" s="3" t="inlineStr">
        <is>
          <t xml:space="preserve">EMBALAGEM </t>
        </is>
      </c>
      <c r="B1358" s="1" t="n">
        <v>2002002</v>
      </c>
      <c r="C1358" s="1" t="inlineStr">
        <is>
          <t>Embalagem</t>
        </is>
      </c>
      <c r="D1358" s="1" t="n">
        <v>2002002</v>
      </c>
      <c r="E1358" s="1" t="inlineStr">
        <is>
          <t>TAMPO LIGHT 1360X900X18 - VITREO</t>
        </is>
      </c>
      <c r="F1358" s="2" t="n">
        <v>1</v>
      </c>
      <c r="G1358" s="2" t="inlineStr">
        <is>
          <t>peça</t>
        </is>
      </c>
      <c r="H1358" s="1" t="n">
        <v>0</v>
      </c>
      <c r="I1358" s="1" t="n">
        <v>0.3252</v>
      </c>
      <c r="J1358" s="2" t="inlineStr">
        <is>
          <t>CORTE</t>
        </is>
      </c>
    </row>
    <row r="1359" ht="12" customHeight="1">
      <c r="A1359" s="3" t="inlineStr">
        <is>
          <t xml:space="preserve">EMBALAGEM </t>
        </is>
      </c>
      <c r="B1359" s="1" t="n">
        <v>2002101</v>
      </c>
      <c r="C1359" s="1" t="inlineStr">
        <is>
          <t>Embalagem</t>
        </is>
      </c>
      <c r="D1359" s="1" t="n">
        <v>2002101</v>
      </c>
      <c r="E1359" s="1" t="inlineStr">
        <is>
          <t>BASE DUBAI 1,60X0,90 VOL 1/2 - MULTIMOVEIS</t>
        </is>
      </c>
      <c r="F1359" s="2" t="n">
        <v>1</v>
      </c>
      <c r="G1359" s="2" t="inlineStr">
        <is>
          <t>peça</t>
        </is>
      </c>
      <c r="H1359" s="1" t="n">
        <v>0</v>
      </c>
      <c r="I1359" s="1" t="n">
        <v>0.3252</v>
      </c>
      <c r="J1359" s="2" t="inlineStr">
        <is>
          <t>CORTE</t>
        </is>
      </c>
    </row>
    <row r="1360" ht="12" customHeight="1">
      <c r="A1360" s="3" t="inlineStr">
        <is>
          <t xml:space="preserve">EMBALAGEM </t>
        </is>
      </c>
      <c r="B1360" s="1" t="n">
        <v>2002112</v>
      </c>
      <c r="C1360" s="1" t="inlineStr">
        <is>
          <t>Embalagem</t>
        </is>
      </c>
      <c r="D1360" s="1" t="n">
        <v>2002112</v>
      </c>
      <c r="E1360" s="1" t="inlineStr">
        <is>
          <t>TAMPO LIGHT 1800X900X18 - VITREO</t>
        </is>
      </c>
      <c r="F1360" s="2" t="n">
        <v>1</v>
      </c>
      <c r="G1360" s="2" t="inlineStr">
        <is>
          <t>peça</t>
        </is>
      </c>
      <c r="H1360" s="1" t="n">
        <v>0</v>
      </c>
      <c r="I1360" s="1" t="n">
        <v>0.3252</v>
      </c>
      <c r="J1360" s="2" t="inlineStr">
        <is>
          <t>CORTE</t>
        </is>
      </c>
    </row>
    <row r="1361" ht="12" customHeight="1">
      <c r="A1361" s="3" t="inlineStr">
        <is>
          <t xml:space="preserve">EMBALAGEM </t>
        </is>
      </c>
      <c r="B1361" s="1" t="n">
        <v>2002162</v>
      </c>
      <c r="C1361" s="1" t="inlineStr">
        <is>
          <t>Embalagem</t>
        </is>
      </c>
      <c r="D1361" s="1" t="n">
        <v>2002162</v>
      </c>
      <c r="E1361" s="1" t="inlineStr">
        <is>
          <t>TAMPO C/ VIDRO LIGHT 1600X900X18MM</t>
        </is>
      </c>
      <c r="F1361" s="2" t="n">
        <v>1</v>
      </c>
      <c r="G1361" s="2" t="inlineStr">
        <is>
          <t>peça</t>
        </is>
      </c>
      <c r="H1361" s="1" t="n">
        <v>0</v>
      </c>
      <c r="I1361" s="1" t="n">
        <v>0.3252</v>
      </c>
      <c r="J1361" s="2" t="inlineStr">
        <is>
          <t>CORTE</t>
        </is>
      </c>
    </row>
    <row r="1362" ht="12" customHeight="1">
      <c r="A1362" s="3" t="inlineStr">
        <is>
          <t xml:space="preserve">EMBALAGEM </t>
        </is>
      </c>
      <c r="B1362" s="1" t="n">
        <v>2002182</v>
      </c>
      <c r="C1362" s="1" t="inlineStr">
        <is>
          <t>Embalagem</t>
        </is>
      </c>
      <c r="D1362" s="1" t="n">
        <v>2002182</v>
      </c>
      <c r="E1362" s="1" t="inlineStr">
        <is>
          <t>TAMPO C/ VIDRO LIGHT 1800X900X18MM</t>
        </is>
      </c>
      <c r="F1362" s="2" t="n">
        <v>1</v>
      </c>
      <c r="G1362" s="2" t="inlineStr">
        <is>
          <t>peça</t>
        </is>
      </c>
      <c r="H1362" s="1" t="n">
        <v>0</v>
      </c>
      <c r="I1362" s="1" t="n">
        <v>0.3252</v>
      </c>
      <c r="J1362" s="2" t="inlineStr">
        <is>
          <t>CORTE</t>
        </is>
      </c>
    </row>
    <row r="1363" ht="12" customHeight="1">
      <c r="A1363" s="3" t="inlineStr">
        <is>
          <t xml:space="preserve">EMBALAGEM </t>
        </is>
      </c>
      <c r="B1363" s="1" t="n">
        <v>2002461</v>
      </c>
      <c r="C1363" s="1" t="inlineStr">
        <is>
          <t>Embalagem</t>
        </is>
      </c>
      <c r="D1363" s="1" t="n">
        <v>2002461</v>
      </c>
      <c r="E1363" s="1" t="inlineStr">
        <is>
          <t>BASE TELAVIV QUADRADA</t>
        </is>
      </c>
      <c r="F1363" s="2" t="n">
        <v>1</v>
      </c>
      <c r="G1363" s="2" t="inlineStr">
        <is>
          <t>peça</t>
        </is>
      </c>
      <c r="H1363" s="1" t="n">
        <v>0</v>
      </c>
      <c r="I1363" s="1" t="n">
        <v>0.3252</v>
      </c>
      <c r="J1363" s="2" t="inlineStr">
        <is>
          <t>CORTE</t>
        </is>
      </c>
    </row>
    <row r="1364" ht="12" customHeight="1">
      <c r="A1364" s="3" t="inlineStr">
        <is>
          <t xml:space="preserve">EMBALAGEM </t>
        </is>
      </c>
      <c r="B1364" s="1" t="n">
        <v>2002501</v>
      </c>
      <c r="C1364" s="1" t="inlineStr">
        <is>
          <t>Embalagem</t>
        </is>
      </c>
      <c r="D1364" s="1" t="n">
        <v>2002501</v>
      </c>
      <c r="E1364" s="1" t="inlineStr">
        <is>
          <t>BASE MONTEVIDEU 1,36X1,36 VOL 1/2</t>
        </is>
      </c>
      <c r="F1364" s="2" t="n">
        <v>1</v>
      </c>
      <c r="G1364" s="2" t="inlineStr">
        <is>
          <t>peça</t>
        </is>
      </c>
      <c r="H1364" s="1" t="n">
        <v>0</v>
      </c>
      <c r="I1364" s="1" t="n">
        <v>0.3252</v>
      </c>
      <c r="J1364" s="2" t="inlineStr">
        <is>
          <t>CORTE</t>
        </is>
      </c>
    </row>
    <row r="1365" ht="12" customHeight="1">
      <c r="A1365" s="3" t="inlineStr">
        <is>
          <t xml:space="preserve">EMBALAGEM </t>
        </is>
      </c>
      <c r="B1365" s="1" t="n">
        <v>2003121</v>
      </c>
      <c r="C1365" s="1" t="inlineStr">
        <is>
          <t>Embalagem</t>
        </is>
      </c>
      <c r="D1365" s="1" t="n">
        <v>2003121</v>
      </c>
      <c r="E1365" s="1" t="inlineStr">
        <is>
          <t>MESA NOVA YORK 1,20X0,90 VOL 1/2</t>
        </is>
      </c>
      <c r="F1365" s="2" t="n">
        <v>1</v>
      </c>
      <c r="G1365" s="2" t="inlineStr">
        <is>
          <t>peça</t>
        </is>
      </c>
      <c r="H1365" s="1" t="n">
        <v>0</v>
      </c>
      <c r="I1365" s="1" t="n">
        <v>0.3252</v>
      </c>
      <c r="J1365" s="2" t="inlineStr">
        <is>
          <t>CORTE</t>
        </is>
      </c>
    </row>
    <row r="1366" ht="12" customHeight="1">
      <c r="A1366" s="3" t="inlineStr">
        <is>
          <t xml:space="preserve">EMBALAGEM </t>
        </is>
      </c>
      <c r="B1366" s="1" t="n">
        <v>2003122</v>
      </c>
      <c r="C1366" s="1" t="inlineStr">
        <is>
          <t>Embalagem</t>
        </is>
      </c>
      <c r="D1366" s="1" t="n">
        <v>2003122</v>
      </c>
      <c r="E1366" s="1" t="inlineStr">
        <is>
          <t>TAMPO C/ VIDRO LIGHT PLUS 1200X900X15MM</t>
        </is>
      </c>
      <c r="F1366" s="2" t="n">
        <v>1</v>
      </c>
      <c r="G1366" s="2" t="inlineStr">
        <is>
          <t>peça</t>
        </is>
      </c>
      <c r="H1366" s="1" t="n">
        <v>0</v>
      </c>
      <c r="I1366" s="1" t="n">
        <v>0.3252</v>
      </c>
      <c r="J1366" s="2" t="inlineStr">
        <is>
          <t>CORTE</t>
        </is>
      </c>
    </row>
    <row r="1367" ht="12" customHeight="1">
      <c r="A1367" s="3" t="inlineStr">
        <is>
          <t xml:space="preserve">EMBALAGEM </t>
        </is>
      </c>
      <c r="B1367" s="1" t="n">
        <v>2003131</v>
      </c>
      <c r="C1367" s="1" t="inlineStr">
        <is>
          <t>Embalagem</t>
        </is>
      </c>
      <c r="D1367" s="1" t="n">
        <v>2003131</v>
      </c>
      <c r="E1367" s="1" t="inlineStr">
        <is>
          <t>MESA NOVA YORK 1,36X0,90 VOL 1/2</t>
        </is>
      </c>
      <c r="F1367" s="2" t="n">
        <v>1</v>
      </c>
      <c r="G1367" s="2" t="inlineStr">
        <is>
          <t>peça</t>
        </is>
      </c>
      <c r="H1367" s="1" t="n">
        <v>0</v>
      </c>
      <c r="I1367" s="1" t="n">
        <v>0.3252</v>
      </c>
      <c r="J1367" s="2" t="inlineStr">
        <is>
          <t>CORTE</t>
        </is>
      </c>
    </row>
    <row r="1368" ht="12" customHeight="1">
      <c r="A1368" s="3" t="inlineStr">
        <is>
          <t xml:space="preserve">EMBALAGEM </t>
        </is>
      </c>
      <c r="B1368" s="1" t="n">
        <v>2003132</v>
      </c>
      <c r="C1368" s="1" t="inlineStr">
        <is>
          <t>Embalagem</t>
        </is>
      </c>
      <c r="D1368" s="1" t="n">
        <v>2003132</v>
      </c>
      <c r="E1368" s="1" t="inlineStr">
        <is>
          <t>TAMPO C/ VIDRO LIGHT PLUS 1360X900X15MM</t>
        </is>
      </c>
      <c r="F1368" s="2" t="n">
        <v>1</v>
      </c>
      <c r="G1368" s="2" t="inlineStr">
        <is>
          <t>peça</t>
        </is>
      </c>
      <c r="H1368" s="1" t="n">
        <v>0</v>
      </c>
      <c r="I1368" s="1" t="n">
        <v>0.3252</v>
      </c>
      <c r="J1368" s="2" t="inlineStr">
        <is>
          <t>CORTE</t>
        </is>
      </c>
    </row>
    <row r="1369" ht="12" customHeight="1">
      <c r="A1369" s="3" t="inlineStr">
        <is>
          <t xml:space="preserve">EMBALAGEM </t>
        </is>
      </c>
      <c r="B1369" s="1" t="n">
        <v>2003161</v>
      </c>
      <c r="C1369" s="1" t="inlineStr">
        <is>
          <t>Embalagem</t>
        </is>
      </c>
      <c r="D1369" s="1" t="n">
        <v>2003161</v>
      </c>
      <c r="E1369" s="1" t="inlineStr">
        <is>
          <t>MESA NOVA YORK 1,60X0,90 VOL 1/2</t>
        </is>
      </c>
      <c r="F1369" s="2" t="n">
        <v>1</v>
      </c>
      <c r="G1369" s="2" t="inlineStr">
        <is>
          <t>peça</t>
        </is>
      </c>
      <c r="H1369" s="1" t="n">
        <v>0</v>
      </c>
      <c r="I1369" s="1" t="n">
        <v>0.3252</v>
      </c>
      <c r="J1369" s="2" t="inlineStr">
        <is>
          <t>CORTE</t>
        </is>
      </c>
    </row>
    <row r="1370" ht="12" customHeight="1">
      <c r="A1370" s="3" t="inlineStr">
        <is>
          <t xml:space="preserve">EMBALAGEM </t>
        </is>
      </c>
      <c r="B1370" s="1" t="n">
        <v>2003162</v>
      </c>
      <c r="C1370" s="1" t="inlineStr">
        <is>
          <t>Embalagem</t>
        </is>
      </c>
      <c r="D1370" s="1" t="n">
        <v>2003162</v>
      </c>
      <c r="E1370" s="1" t="inlineStr">
        <is>
          <t>TAMPO C/ VIDRO LIGHT PLUS 1600X900X15MM</t>
        </is>
      </c>
      <c r="F1370" s="2" t="n">
        <v>1</v>
      </c>
      <c r="G1370" s="2" t="inlineStr">
        <is>
          <t>peça</t>
        </is>
      </c>
      <c r="H1370" s="1" t="n">
        <v>0</v>
      </c>
      <c r="I1370" s="1" t="n">
        <v>0.3252</v>
      </c>
      <c r="J1370" s="2" t="inlineStr">
        <is>
          <t>CORTE</t>
        </is>
      </c>
    </row>
    <row r="1371" ht="12" customHeight="1">
      <c r="A1371" s="3" t="inlineStr">
        <is>
          <t xml:space="preserve">EMBALAGEM </t>
        </is>
      </c>
      <c r="B1371" s="1" t="n">
        <v>2005001</v>
      </c>
      <c r="C1371" s="1" t="inlineStr">
        <is>
          <t>Embalagem</t>
        </is>
      </c>
      <c r="D1371" s="1" t="n">
        <v>2005001</v>
      </c>
      <c r="E1371" s="1" t="inlineStr">
        <is>
          <t>BASE MESA TURIM VOL 1/2</t>
        </is>
      </c>
      <c r="F1371" s="2" t="n">
        <v>1</v>
      </c>
      <c r="G1371" s="2" t="inlineStr">
        <is>
          <t>peça</t>
        </is>
      </c>
      <c r="H1371" s="1" t="n">
        <v>0</v>
      </c>
      <c r="I1371" s="1" t="n">
        <v>0.3252</v>
      </c>
      <c r="J1371" s="2" t="inlineStr">
        <is>
          <t>CORTE</t>
        </is>
      </c>
    </row>
    <row r="1372" ht="12" customHeight="1">
      <c r="A1372" s="3" t="inlineStr">
        <is>
          <t xml:space="preserve">EMBALAGEM </t>
        </is>
      </c>
      <c r="B1372" s="1" t="n">
        <v>2005102</v>
      </c>
      <c r="C1372" s="1" t="inlineStr">
        <is>
          <t>Embalagem</t>
        </is>
      </c>
      <c r="D1372" s="1" t="n">
        <v>2005102</v>
      </c>
      <c r="E1372" s="1" t="inlineStr">
        <is>
          <t>TAMPO REDONDO LIGHT 1030X1030X18 - VITREO</t>
        </is>
      </c>
      <c r="F1372" s="2" t="n">
        <v>1</v>
      </c>
      <c r="G1372" s="2" t="inlineStr">
        <is>
          <t>peça</t>
        </is>
      </c>
      <c r="H1372" s="1" t="n">
        <v>0</v>
      </c>
      <c r="I1372" s="1" t="n">
        <v>0.3252</v>
      </c>
      <c r="J1372" s="2" t="inlineStr">
        <is>
          <t>CORTE</t>
        </is>
      </c>
    </row>
    <row r="1373" ht="12" customHeight="1">
      <c r="A1373" s="3" t="inlineStr">
        <is>
          <t xml:space="preserve">EMBALAGEM </t>
        </is>
      </c>
      <c r="B1373" s="1" t="n">
        <v>2005201</v>
      </c>
      <c r="C1373" s="1" t="inlineStr">
        <is>
          <t>Embalagem</t>
        </is>
      </c>
      <c r="D1373" s="1" t="n">
        <v>2005201</v>
      </c>
      <c r="E1373" s="1" t="inlineStr">
        <is>
          <t>BASE MESA ATHENAS VOL 1/2</t>
        </is>
      </c>
      <c r="F1373" s="2" t="n">
        <v>1</v>
      </c>
      <c r="G1373" s="2" t="inlineStr">
        <is>
          <t>peça</t>
        </is>
      </c>
      <c r="H1373" s="1" t="n">
        <v>0</v>
      </c>
      <c r="I1373" s="1" t="n">
        <v>0.3252</v>
      </c>
      <c r="J1373" s="2" t="inlineStr">
        <is>
          <t>CORTE</t>
        </is>
      </c>
    </row>
    <row r="1374" ht="12" customHeight="1">
      <c r="A1374" s="3" t="inlineStr">
        <is>
          <t xml:space="preserve">EMBALAGEM </t>
        </is>
      </c>
      <c r="B1374" s="1" t="n">
        <v>2005211</v>
      </c>
      <c r="C1374" s="1" t="inlineStr">
        <is>
          <t>Embalagem</t>
        </is>
      </c>
      <c r="D1374" s="1" t="n">
        <v>2005211</v>
      </c>
      <c r="E1374" s="1" t="inlineStr">
        <is>
          <t>BASE MESA ATHENAS VOL 1/2 MULTIMOVEIS</t>
        </is>
      </c>
      <c r="F1374" s="2" t="n">
        <v>1</v>
      </c>
      <c r="G1374" s="2" t="inlineStr">
        <is>
          <t>peça</t>
        </is>
      </c>
      <c r="H1374" s="1" t="n">
        <v>0</v>
      </c>
      <c r="I1374" s="1" t="n">
        <v>0.3252</v>
      </c>
      <c r="J1374" s="2" t="inlineStr">
        <is>
          <t>CORTE</t>
        </is>
      </c>
    </row>
    <row r="1375" ht="12" customHeight="1">
      <c r="A1375" s="3" t="inlineStr">
        <is>
          <t xml:space="preserve">EMBALAGEM </t>
        </is>
      </c>
      <c r="B1375" s="1" t="n">
        <v>2005212</v>
      </c>
      <c r="C1375" s="1" t="inlineStr">
        <is>
          <t>Embalagem</t>
        </is>
      </c>
      <c r="D1375" s="1" t="n">
        <v>2005212</v>
      </c>
      <c r="E1375" s="1" t="inlineStr">
        <is>
          <t>TAMPO LIGHT 900X900X18 - VITREO</t>
        </is>
      </c>
      <c r="F1375" s="2" t="n">
        <v>1</v>
      </c>
      <c r="G1375" s="2" t="inlineStr">
        <is>
          <t>peça</t>
        </is>
      </c>
      <c r="H1375" s="1" t="n">
        <v>0</v>
      </c>
      <c r="I1375" s="1" t="n">
        <v>0.3252</v>
      </c>
      <c r="J1375" s="2" t="inlineStr">
        <is>
          <t>CORTE</t>
        </is>
      </c>
    </row>
    <row r="1376" ht="12" customHeight="1">
      <c r="A1376" s="3" t="inlineStr">
        <is>
          <t xml:space="preserve">EMBALAGEM </t>
        </is>
      </c>
      <c r="B1376" s="1" t="n">
        <v>2005221</v>
      </c>
      <c r="C1376" s="1" t="inlineStr">
        <is>
          <t>Embalagem</t>
        </is>
      </c>
      <c r="D1376" s="1" t="n">
        <v>2005221</v>
      </c>
      <c r="E1376" s="1" t="inlineStr">
        <is>
          <t>BASE MESA ATHENAS 1,20 / 1,35 VOL 1/2</t>
        </is>
      </c>
      <c r="F1376" s="2" t="n">
        <v>1</v>
      </c>
      <c r="G1376" s="2" t="inlineStr">
        <is>
          <t>peça</t>
        </is>
      </c>
      <c r="H1376" s="1" t="n">
        <v>0</v>
      </c>
      <c r="I1376" s="1" t="n">
        <v>0.3252</v>
      </c>
      <c r="J1376" s="2" t="inlineStr">
        <is>
          <t>CORTE</t>
        </is>
      </c>
    </row>
    <row r="1377" ht="12" customHeight="1">
      <c r="A1377" s="3" t="inlineStr">
        <is>
          <t xml:space="preserve">EMBALAGEM </t>
        </is>
      </c>
      <c r="B1377" s="1" t="n">
        <v>2005222</v>
      </c>
      <c r="C1377" s="1" t="inlineStr">
        <is>
          <t>Embalagem</t>
        </is>
      </c>
      <c r="D1377" s="1" t="n">
        <v>2005222</v>
      </c>
      <c r="E1377" s="1" t="inlineStr">
        <is>
          <t>TAMPO LIGHT 1200X900X18 - VITREO</t>
        </is>
      </c>
      <c r="F1377" s="2" t="n">
        <v>1</v>
      </c>
      <c r="G1377" s="2" t="inlineStr">
        <is>
          <t>peça</t>
        </is>
      </c>
      <c r="H1377" s="1" t="n">
        <v>0</v>
      </c>
      <c r="I1377" s="1" t="n">
        <v>0.3252</v>
      </c>
      <c r="J1377" s="2" t="inlineStr">
        <is>
          <t>CORTE</t>
        </is>
      </c>
    </row>
    <row r="1378" ht="12" customHeight="1">
      <c r="A1378" s="3" t="inlineStr">
        <is>
          <t xml:space="preserve">EMBALAGEM </t>
        </is>
      </c>
      <c r="B1378" s="1" t="n">
        <v>2005302</v>
      </c>
      <c r="C1378" s="1" t="inlineStr">
        <is>
          <t>Embalagem</t>
        </is>
      </c>
      <c r="D1378" s="1" t="n">
        <v>2005302</v>
      </c>
      <c r="E1378" s="1" t="inlineStr">
        <is>
          <t>TAMPO REDONDO C/ VIDRO LIGHT 1030X1030X18</t>
        </is>
      </c>
      <c r="F1378" s="2" t="n">
        <v>1</v>
      </c>
      <c r="G1378" s="2" t="inlineStr">
        <is>
          <t>peça</t>
        </is>
      </c>
      <c r="H1378" s="1" t="n">
        <v>0</v>
      </c>
      <c r="I1378" s="1" t="n">
        <v>0.3252</v>
      </c>
      <c r="J1378" s="2" t="inlineStr">
        <is>
          <t>CORTE</t>
        </is>
      </c>
    </row>
    <row r="1379" ht="12" customHeight="1">
      <c r="A1379" s="3" t="inlineStr">
        <is>
          <t xml:space="preserve">EMBALAGEM </t>
        </is>
      </c>
      <c r="B1379" s="1" t="n">
        <v>2005312</v>
      </c>
      <c r="C1379" s="1" t="inlineStr">
        <is>
          <t>Embalagem</t>
        </is>
      </c>
      <c r="D1379" s="1" t="n">
        <v>2005312</v>
      </c>
      <c r="E1379" s="1" t="inlineStr">
        <is>
          <t>TAMPO C/ VIDRO LIGHT 900X900X18MM</t>
        </is>
      </c>
      <c r="F1379" s="2" t="n">
        <v>1</v>
      </c>
      <c r="G1379" s="2" t="inlineStr">
        <is>
          <t>peça</t>
        </is>
      </c>
      <c r="H1379" s="1" t="n">
        <v>0</v>
      </c>
      <c r="I1379" s="1" t="n">
        <v>0.3252</v>
      </c>
      <c r="J1379" s="2" t="inlineStr">
        <is>
          <t>CORTE</t>
        </is>
      </c>
    </row>
    <row r="1380" ht="12" customHeight="1">
      <c r="A1380" s="3" t="inlineStr">
        <is>
          <t xml:space="preserve">EMBALAGEM </t>
        </is>
      </c>
      <c r="B1380" s="1" t="n">
        <v>2005322</v>
      </c>
      <c r="C1380" s="1" t="inlineStr">
        <is>
          <t>Embalagem</t>
        </is>
      </c>
      <c r="D1380" s="1" t="n">
        <v>2005322</v>
      </c>
      <c r="E1380" s="1" t="inlineStr">
        <is>
          <t>TAMPO C/ VIDRO LIGHT 1200X900X18MM</t>
        </is>
      </c>
      <c r="F1380" s="2" t="n">
        <v>1</v>
      </c>
      <c r="G1380" s="2" t="inlineStr">
        <is>
          <t>peça</t>
        </is>
      </c>
      <c r="H1380" s="1" t="n">
        <v>0</v>
      </c>
      <c r="I1380" s="1" t="n">
        <v>0.3252</v>
      </c>
      <c r="J1380" s="2" t="inlineStr">
        <is>
          <t>CORTE</t>
        </is>
      </c>
    </row>
    <row r="1381" ht="12" customHeight="1">
      <c r="A1381" s="3" t="inlineStr">
        <is>
          <t xml:space="preserve">EMBALAGEM </t>
        </is>
      </c>
      <c r="B1381" s="1" t="n">
        <v>2005342</v>
      </c>
      <c r="C1381" s="1" t="inlineStr">
        <is>
          <t>Embalagem</t>
        </is>
      </c>
      <c r="D1381" s="1" t="n">
        <v>2005342</v>
      </c>
      <c r="E1381" s="1" t="inlineStr">
        <is>
          <t>TAMPO C/ VIDRO LIGHT 1360X900X18MM</t>
        </is>
      </c>
      <c r="F1381" s="2" t="n">
        <v>1</v>
      </c>
      <c r="G1381" s="2" t="inlineStr">
        <is>
          <t>peça</t>
        </is>
      </c>
      <c r="H1381" s="1" t="n">
        <v>0</v>
      </c>
      <c r="I1381" s="1" t="n">
        <v>0.3252</v>
      </c>
      <c r="J1381" s="2" t="inlineStr">
        <is>
          <t>CORTE</t>
        </is>
      </c>
    </row>
    <row r="1382" ht="12" customHeight="1">
      <c r="A1382" s="3" t="inlineStr">
        <is>
          <t xml:space="preserve">EMBALAGEM </t>
        </is>
      </c>
      <c r="B1382" s="1" t="n">
        <v>2005401</v>
      </c>
      <c r="C1382" s="1" t="inlineStr">
        <is>
          <t>Embalagem</t>
        </is>
      </c>
      <c r="D1382" s="1" t="n">
        <v>2005401</v>
      </c>
      <c r="E1382" s="1" t="inlineStr">
        <is>
          <t>BASE MESA TOPAZIO PLUS 1,03 / 1,20 - VOL 1/2</t>
        </is>
      </c>
      <c r="F1382" s="2" t="n">
        <v>1</v>
      </c>
      <c r="G1382" s="2" t="inlineStr">
        <is>
          <t>peça</t>
        </is>
      </c>
      <c r="H1382" s="1" t="n">
        <v>0</v>
      </c>
      <c r="I1382" s="1" t="n">
        <v>0.3252</v>
      </c>
      <c r="J1382" s="2" t="inlineStr">
        <is>
          <t>CORTE</t>
        </is>
      </c>
    </row>
    <row r="1383" ht="12" customHeight="1">
      <c r="A1383" s="3" t="inlineStr">
        <is>
          <t xml:space="preserve">EMBALAGEM </t>
        </is>
      </c>
      <c r="B1383" s="1" t="n">
        <v>2005431</v>
      </c>
      <c r="C1383" s="1" t="inlineStr">
        <is>
          <t>Embalagem</t>
        </is>
      </c>
      <c r="D1383" s="1" t="n">
        <v>2005431</v>
      </c>
      <c r="E1383" s="1" t="inlineStr">
        <is>
          <t>BASE MESA TOPAZIO PLUS 1,36 - VOL 1/2</t>
        </is>
      </c>
      <c r="F1383" s="2" t="n">
        <v>1</v>
      </c>
      <c r="G1383" s="2" t="inlineStr">
        <is>
          <t>peça</t>
        </is>
      </c>
      <c r="H1383" s="1" t="n">
        <v>0</v>
      </c>
      <c r="I1383" s="1" t="n">
        <v>0.3252</v>
      </c>
      <c r="J1383" s="2" t="inlineStr">
        <is>
          <t>CORTE</t>
        </is>
      </c>
    </row>
    <row r="1384" ht="12" customHeight="1">
      <c r="A1384" s="3" t="inlineStr">
        <is>
          <t xml:space="preserve">EMBALAGEM </t>
        </is>
      </c>
      <c r="B1384" s="1" t="n">
        <v>2005461</v>
      </c>
      <c r="C1384" s="1" t="inlineStr">
        <is>
          <t>Embalagem</t>
        </is>
      </c>
      <c r="D1384" s="1" t="n">
        <v>2005461</v>
      </c>
      <c r="E1384" s="1" t="inlineStr">
        <is>
          <t>BASE MESA TOPAZIO PLUS 1,60 / 1,80 - VOL 1/2</t>
        </is>
      </c>
      <c r="F1384" s="2" t="n">
        <v>1</v>
      </c>
      <c r="G1384" s="2" t="inlineStr">
        <is>
          <t>peça</t>
        </is>
      </c>
      <c r="H1384" s="1" t="n">
        <v>0</v>
      </c>
      <c r="I1384" s="1" t="n">
        <v>0.3252</v>
      </c>
      <c r="J1384" s="2" t="inlineStr">
        <is>
          <t>CORTE</t>
        </is>
      </c>
    </row>
    <row r="1385" ht="12" customHeight="1">
      <c r="A1385" s="3" t="inlineStr">
        <is>
          <t xml:space="preserve">EMBALAGEM </t>
        </is>
      </c>
      <c r="B1385" s="1" t="n">
        <v>2005802</v>
      </c>
      <c r="C1385" s="1" t="inlineStr">
        <is>
          <t>Embalagem</t>
        </is>
      </c>
      <c r="D1385" s="1" t="n">
        <v>2005802</v>
      </c>
      <c r="E1385" s="1" t="inlineStr">
        <is>
          <t>TAMPO REDONDO C/ VIDRO 1030X1030X25</t>
        </is>
      </c>
      <c r="F1385" s="2" t="n">
        <v>1</v>
      </c>
      <c r="G1385" s="2" t="inlineStr">
        <is>
          <t>peça</t>
        </is>
      </c>
      <c r="H1385" s="1" t="n">
        <v>0</v>
      </c>
      <c r="I1385" s="1" t="n">
        <v>0.3252</v>
      </c>
      <c r="J1385" s="2" t="inlineStr">
        <is>
          <t>CORTE</t>
        </is>
      </c>
    </row>
    <row r="1386" ht="12" customHeight="1">
      <c r="A1386" s="3" t="inlineStr">
        <is>
          <t xml:space="preserve">EMBALAGEM </t>
        </is>
      </c>
      <c r="B1386" s="1" t="n">
        <v>2005882</v>
      </c>
      <c r="C1386" s="1" t="inlineStr">
        <is>
          <t>Embalagem</t>
        </is>
      </c>
      <c r="D1386" s="1" t="n">
        <v>2005882</v>
      </c>
      <c r="E1386" s="1" t="inlineStr">
        <is>
          <t>TAMPO C/ VIDRO 1800X900X25MM</t>
        </is>
      </c>
      <c r="F1386" s="2" t="n">
        <v>1</v>
      </c>
      <c r="G1386" s="2" t="inlineStr">
        <is>
          <t>peça</t>
        </is>
      </c>
      <c r="H1386" s="1" t="n">
        <v>0</v>
      </c>
      <c r="I1386" s="1" t="n">
        <v>0.3252</v>
      </c>
      <c r="J1386" s="2" t="inlineStr">
        <is>
          <t>CORTE</t>
        </is>
      </c>
    </row>
    <row r="1387" ht="12" customHeight="1">
      <c r="A1387" s="3" t="inlineStr">
        <is>
          <t xml:space="preserve">EMBALAGEM </t>
        </is>
      </c>
      <c r="B1387" s="1" t="n">
        <v>2005892</v>
      </c>
      <c r="C1387" s="1" t="inlineStr">
        <is>
          <t>Embalagem</t>
        </is>
      </c>
      <c r="D1387" s="1" t="n">
        <v>2005892</v>
      </c>
      <c r="E1387" s="1" t="inlineStr">
        <is>
          <t>TAMPO C/ VIDRO 1360X1360X25MM</t>
        </is>
      </c>
      <c r="F1387" s="2" t="n">
        <v>1</v>
      </c>
      <c r="G1387" s="2" t="inlineStr">
        <is>
          <t>peça</t>
        </is>
      </c>
      <c r="H1387" s="1" t="n">
        <v>0</v>
      </c>
      <c r="I1387" s="1" t="n">
        <v>0.3252</v>
      </c>
      <c r="J1387" s="2" t="inlineStr">
        <is>
          <t>CORTE</t>
        </is>
      </c>
    </row>
    <row r="1388" ht="12" customHeight="1">
      <c r="A1388" s="3" t="inlineStr">
        <is>
          <t xml:space="preserve">EMBALAGEM </t>
        </is>
      </c>
      <c r="B1388" s="1" t="n">
        <v>2006101</v>
      </c>
      <c r="C1388" s="1" t="inlineStr">
        <is>
          <t>Embalagem</t>
        </is>
      </c>
      <c r="D1388" s="1" t="n">
        <v>2006101</v>
      </c>
      <c r="E1388" s="1" t="inlineStr">
        <is>
          <t>PES MESA JADE - VOL 1/3</t>
        </is>
      </c>
      <c r="F1388" s="2" t="n">
        <v>1</v>
      </c>
      <c r="G1388" s="2" t="inlineStr">
        <is>
          <t>peça</t>
        </is>
      </c>
      <c r="H1388" s="1" t="n">
        <v>0</v>
      </c>
      <c r="I1388" s="1" t="n">
        <v>0.3252</v>
      </c>
      <c r="J1388" s="2" t="inlineStr">
        <is>
          <t>CORTE</t>
        </is>
      </c>
    </row>
    <row r="1389" ht="12" customHeight="1">
      <c r="A1389" s="3" t="inlineStr">
        <is>
          <t xml:space="preserve">EMBALAGEM </t>
        </is>
      </c>
      <c r="B1389" s="1" t="n">
        <v>2006102</v>
      </c>
      <c r="C1389" s="1" t="inlineStr">
        <is>
          <t>Embalagem</t>
        </is>
      </c>
      <c r="D1389" s="1" t="n">
        <v>2006102</v>
      </c>
      <c r="E1389" s="1" t="inlineStr">
        <is>
          <t>TRAVESSAS MESA JADE 1,36 - VOL 2/3</t>
        </is>
      </c>
      <c r="F1389" s="2" t="n">
        <v>1</v>
      </c>
      <c r="G1389" s="2" t="inlineStr">
        <is>
          <t>peça</t>
        </is>
      </c>
      <c r="H1389" s="1" t="n">
        <v>0</v>
      </c>
      <c r="I1389" s="1" t="n">
        <v>0.3252</v>
      </c>
      <c r="J1389" s="2" t="inlineStr">
        <is>
          <t>CORTE</t>
        </is>
      </c>
    </row>
    <row r="1390" ht="12" customHeight="1">
      <c r="A1390" s="3" t="inlineStr">
        <is>
          <t xml:space="preserve">EMBALAGEM </t>
        </is>
      </c>
      <c r="B1390" s="1" t="n">
        <v>2006112</v>
      </c>
      <c r="C1390" s="1" t="inlineStr">
        <is>
          <t>Embalagem</t>
        </is>
      </c>
      <c r="D1390" s="1" t="n">
        <v>2006112</v>
      </c>
      <c r="E1390" s="1" t="inlineStr">
        <is>
          <t>TRAVESSAS MESA JADE 1,60 - VOL 2/3</t>
        </is>
      </c>
      <c r="F1390" s="2" t="n">
        <v>1</v>
      </c>
      <c r="G1390" s="2" t="inlineStr">
        <is>
          <t>peça</t>
        </is>
      </c>
      <c r="H1390" s="1" t="n">
        <v>0</v>
      </c>
      <c r="I1390" s="1" t="n">
        <v>0.3252</v>
      </c>
      <c r="J1390" s="2" t="inlineStr">
        <is>
          <t>CORTE</t>
        </is>
      </c>
    </row>
    <row r="1391" ht="12" customHeight="1">
      <c r="A1391" s="3" t="inlineStr">
        <is>
          <t xml:space="preserve">EMBALAGEM </t>
        </is>
      </c>
      <c r="B1391" s="1" t="n">
        <v>2006122</v>
      </c>
      <c r="C1391" s="1" t="inlineStr">
        <is>
          <t>Embalagem</t>
        </is>
      </c>
      <c r="D1391" s="1" t="n">
        <v>2006122</v>
      </c>
      <c r="E1391" s="1" t="inlineStr">
        <is>
          <t>TRAVESSAS MESA JADE 1,80 - VOL 2/3</t>
        </is>
      </c>
      <c r="F1391" s="2" t="n">
        <v>1</v>
      </c>
      <c r="G1391" s="2" t="inlineStr">
        <is>
          <t>peça</t>
        </is>
      </c>
      <c r="H1391" s="1" t="n">
        <v>0</v>
      </c>
      <c r="I1391" s="1" t="n">
        <v>0.3252</v>
      </c>
      <c r="J1391" s="2" t="inlineStr">
        <is>
          <t>CORTE</t>
        </is>
      </c>
    </row>
    <row r="1392" ht="12" customHeight="1">
      <c r="A1392" s="3" t="inlineStr">
        <is>
          <t xml:space="preserve">EMBALAGEM </t>
        </is>
      </c>
      <c r="B1392" s="1" t="n">
        <v>2006132</v>
      </c>
      <c r="C1392" s="1" t="inlineStr">
        <is>
          <t>Embalagem</t>
        </is>
      </c>
      <c r="D1392" s="1" t="n">
        <v>2006132</v>
      </c>
      <c r="E1392" s="1" t="inlineStr">
        <is>
          <t>TAMPO (R100) C/ VIDRO LIGHT 2000X900X18</t>
        </is>
      </c>
      <c r="F1392" s="2" t="n">
        <v>1</v>
      </c>
      <c r="G1392" s="2" t="inlineStr">
        <is>
          <t>peça</t>
        </is>
      </c>
      <c r="H1392" s="1" t="n">
        <v>0</v>
      </c>
      <c r="I1392" s="1" t="n">
        <v>0.3252</v>
      </c>
      <c r="J1392" s="2" t="inlineStr">
        <is>
          <t>CORTE</t>
        </is>
      </c>
    </row>
    <row r="1393" ht="12" customHeight="1">
      <c r="A1393" s="3" t="inlineStr">
        <is>
          <t xml:space="preserve">EMBALAGEM </t>
        </is>
      </c>
      <c r="B1393" s="1" t="n">
        <v>2006133</v>
      </c>
      <c r="C1393" s="1" t="inlineStr">
        <is>
          <t>Embalagem</t>
        </is>
      </c>
      <c r="D1393" s="1" t="n">
        <v>2006133</v>
      </c>
      <c r="E1393" s="1" t="inlineStr">
        <is>
          <t>TRAVESSAS MESA JADE 2,00 - VOL 2/3</t>
        </is>
      </c>
      <c r="F1393" s="2" t="n">
        <v>1</v>
      </c>
      <c r="G1393" s="2" t="inlineStr">
        <is>
          <t>peça</t>
        </is>
      </c>
      <c r="H1393" s="1" t="n">
        <v>0</v>
      </c>
      <c r="I1393" s="1" t="n">
        <v>0.3252</v>
      </c>
      <c r="J1393" s="2" t="inlineStr">
        <is>
          <t>CORTE</t>
        </is>
      </c>
    </row>
    <row r="1394" ht="12" customHeight="1">
      <c r="A1394" s="3" t="inlineStr">
        <is>
          <t xml:space="preserve">EMBALAGEM </t>
        </is>
      </c>
      <c r="B1394" s="1" t="n">
        <v>2006201</v>
      </c>
      <c r="C1394" s="1" t="inlineStr">
        <is>
          <t>Embalagem</t>
        </is>
      </c>
      <c r="D1394" s="1" t="n">
        <v>2006201</v>
      </c>
      <c r="E1394" s="1" t="inlineStr">
        <is>
          <t>PES MESA AMETISTA - VOL 1/3</t>
        </is>
      </c>
      <c r="F1394" s="2" t="n">
        <v>1</v>
      </c>
      <c r="G1394" s="2" t="inlineStr">
        <is>
          <t>peça</t>
        </is>
      </c>
      <c r="H1394" s="1" t="n">
        <v>0</v>
      </c>
      <c r="I1394" s="1" t="n">
        <v>0.3252</v>
      </c>
      <c r="J1394" s="2" t="inlineStr">
        <is>
          <t>CORTE</t>
        </is>
      </c>
    </row>
    <row r="1395" ht="12" customHeight="1">
      <c r="A1395" s="3" t="inlineStr">
        <is>
          <t xml:space="preserve">EMBALAGEM </t>
        </is>
      </c>
      <c r="B1395" s="1" t="n">
        <v>2006202</v>
      </c>
      <c r="C1395" s="1" t="inlineStr">
        <is>
          <t>Embalagem</t>
        </is>
      </c>
      <c r="D1395" s="1" t="n">
        <v>2006202</v>
      </c>
      <c r="E1395" s="1" t="inlineStr">
        <is>
          <t>TRAVESSAS MESA AMETISTA 1,36 - VOL 2/3</t>
        </is>
      </c>
      <c r="F1395" s="2" t="n">
        <v>1</v>
      </c>
      <c r="G1395" s="2" t="inlineStr">
        <is>
          <t>peça</t>
        </is>
      </c>
      <c r="H1395" s="1" t="n">
        <v>0</v>
      </c>
      <c r="I1395" s="1" t="n">
        <v>0.3252</v>
      </c>
      <c r="J1395" s="2" t="inlineStr">
        <is>
          <t>CORTE</t>
        </is>
      </c>
    </row>
    <row r="1396" ht="12" customHeight="1">
      <c r="A1396" s="3" t="inlineStr">
        <is>
          <t xml:space="preserve">EMBALAGEM </t>
        </is>
      </c>
      <c r="B1396" s="1" t="n">
        <v>2006212</v>
      </c>
      <c r="C1396" s="1" t="inlineStr">
        <is>
          <t>Embalagem</t>
        </is>
      </c>
      <c r="D1396" s="1" t="n">
        <v>2006212</v>
      </c>
      <c r="E1396" s="1" t="inlineStr">
        <is>
          <t>TRAVESSAS MESA AMETISTA 1,60 - VOL 2/3</t>
        </is>
      </c>
      <c r="F1396" s="2" t="n">
        <v>1</v>
      </c>
      <c r="G1396" s="2" t="inlineStr">
        <is>
          <t>peça</t>
        </is>
      </c>
      <c r="H1396" s="1" t="n">
        <v>0</v>
      </c>
      <c r="I1396" s="1" t="n">
        <v>0.3252</v>
      </c>
      <c r="J1396" s="2" t="inlineStr">
        <is>
          <t>CORTE</t>
        </is>
      </c>
    </row>
    <row r="1397" ht="12" customHeight="1">
      <c r="A1397" s="3" t="inlineStr">
        <is>
          <t xml:space="preserve">EMBALAGEM </t>
        </is>
      </c>
      <c r="B1397" s="1" t="n">
        <v>2006222</v>
      </c>
      <c r="C1397" s="1" t="inlineStr">
        <is>
          <t>Embalagem</t>
        </is>
      </c>
      <c r="D1397" s="1" t="n">
        <v>2006222</v>
      </c>
      <c r="E1397" s="1" t="inlineStr">
        <is>
          <t>TRAVESSAS MESA AMETISTA 1,80 - VOL 2/3</t>
        </is>
      </c>
      <c r="F1397" s="2" t="n">
        <v>1</v>
      </c>
      <c r="G1397" s="2" t="inlineStr">
        <is>
          <t>peça</t>
        </is>
      </c>
      <c r="H1397" s="1" t="n">
        <v>0</v>
      </c>
      <c r="I1397" s="1" t="n">
        <v>0.3252</v>
      </c>
      <c r="J1397" s="2" t="inlineStr">
        <is>
          <t>CORTE</t>
        </is>
      </c>
    </row>
    <row r="1398" ht="12" customHeight="1">
      <c r="A1398" s="3" t="inlineStr">
        <is>
          <t xml:space="preserve">EMBALAGEM </t>
        </is>
      </c>
      <c r="B1398" s="1" t="n">
        <v>2006321</v>
      </c>
      <c r="C1398" s="1" t="inlineStr">
        <is>
          <t>Embalagem</t>
        </is>
      </c>
      <c r="D1398" s="1" t="n">
        <v>2006321</v>
      </c>
      <c r="E1398" s="1" t="inlineStr">
        <is>
          <t>MESA PEROLA 1030X1030 - VOL 1/2</t>
        </is>
      </c>
      <c r="F1398" s="2" t="n">
        <v>1</v>
      </c>
      <c r="G1398" s="2" t="inlineStr">
        <is>
          <t>peça</t>
        </is>
      </c>
      <c r="H1398" s="1" t="n">
        <v>0</v>
      </c>
      <c r="I1398" s="1" t="n">
        <v>0.3252</v>
      </c>
      <c r="J1398" s="2" t="inlineStr">
        <is>
          <t>CORTE</t>
        </is>
      </c>
    </row>
    <row r="1399" ht="12" customHeight="1">
      <c r="A1399" s="3" t="inlineStr">
        <is>
          <t xml:space="preserve">EMBALAGEM </t>
        </is>
      </c>
      <c r="B1399" s="1" t="n">
        <v>2006401</v>
      </c>
      <c r="C1399" s="1" t="inlineStr">
        <is>
          <t>Embalagem</t>
        </is>
      </c>
      <c r="D1399" s="1" t="n">
        <v>2006401</v>
      </c>
      <c r="E1399" s="1" t="inlineStr">
        <is>
          <t>PES MESA SAFIRA - VOL 1/2</t>
        </is>
      </c>
      <c r="F1399" s="2" t="n">
        <v>1</v>
      </c>
      <c r="G1399" s="2" t="inlineStr">
        <is>
          <t>peça</t>
        </is>
      </c>
      <c r="H1399" s="1" t="n">
        <v>0</v>
      </c>
      <c r="I1399" s="1" t="n">
        <v>0.3252</v>
      </c>
      <c r="J1399" s="2" t="inlineStr">
        <is>
          <t>CORTE</t>
        </is>
      </c>
    </row>
    <row r="1400" ht="12" customHeight="1">
      <c r="A1400" s="3" t="inlineStr">
        <is>
          <t xml:space="preserve">EMBALAGEM </t>
        </is>
      </c>
      <c r="B1400" s="1" t="n">
        <v>2006402</v>
      </c>
      <c r="C1400" s="1" t="inlineStr">
        <is>
          <t>Embalagem</t>
        </is>
      </c>
      <c r="D1400" s="1" t="n">
        <v>2006402</v>
      </c>
      <c r="E1400" s="1" t="inlineStr">
        <is>
          <t>TAMPO C/ VIDRO 1360X900X25MM SAFIRA</t>
        </is>
      </c>
      <c r="F1400" s="2" t="n">
        <v>1</v>
      </c>
      <c r="G1400" s="2" t="inlineStr">
        <is>
          <t>peça</t>
        </is>
      </c>
      <c r="H1400" s="1" t="n">
        <v>0</v>
      </c>
      <c r="I1400" s="1" t="n">
        <v>0.3252</v>
      </c>
      <c r="J1400" s="2" t="inlineStr">
        <is>
          <t>CORTE</t>
        </is>
      </c>
    </row>
    <row r="1401" ht="12" customHeight="1">
      <c r="A1401" s="3" t="inlineStr">
        <is>
          <t xml:space="preserve">EMBALAGEM </t>
        </is>
      </c>
      <c r="B1401" s="1" t="n">
        <v>2006404</v>
      </c>
      <c r="C1401" s="1" t="inlineStr">
        <is>
          <t>Embalagem</t>
        </is>
      </c>
      <c r="D1401" s="1" t="n">
        <v>2006404</v>
      </c>
      <c r="E1401" s="1" t="inlineStr">
        <is>
          <t>TAMPO C/ VIDRO 1360X900X18MM SAFIRA</t>
        </is>
      </c>
      <c r="F1401" s="2" t="n">
        <v>1</v>
      </c>
      <c r="G1401" s="2" t="inlineStr">
        <is>
          <t>peça</t>
        </is>
      </c>
      <c r="H1401" s="1" t="n">
        <v>0</v>
      </c>
      <c r="I1401" s="1" t="n">
        <v>0.3252</v>
      </c>
      <c r="J1401" s="2" t="inlineStr">
        <is>
          <t>CORTE</t>
        </is>
      </c>
    </row>
    <row r="1402" ht="12" customHeight="1">
      <c r="A1402" s="3" t="inlineStr">
        <is>
          <t xml:space="preserve">EMBALAGEM </t>
        </is>
      </c>
      <c r="B1402" s="1" t="n">
        <v>2006412</v>
      </c>
      <c r="C1402" s="1" t="inlineStr">
        <is>
          <t>Embalagem</t>
        </is>
      </c>
      <c r="D1402" s="1" t="n">
        <v>2006412</v>
      </c>
      <c r="E1402" s="1" t="inlineStr">
        <is>
          <t>TAMPO C/ VIDRO 1600X900X25MM SAFIRA</t>
        </is>
      </c>
      <c r="F1402" s="2" t="n">
        <v>1</v>
      </c>
      <c r="G1402" s="2" t="inlineStr">
        <is>
          <t>peça</t>
        </is>
      </c>
      <c r="H1402" s="1" t="n">
        <v>0</v>
      </c>
      <c r="I1402" s="1" t="n">
        <v>0.3252</v>
      </c>
      <c r="J1402" s="2" t="inlineStr">
        <is>
          <t>CORTE</t>
        </is>
      </c>
    </row>
    <row r="1403" ht="12" customHeight="1">
      <c r="A1403" s="3" t="inlineStr">
        <is>
          <t xml:space="preserve">EMBALAGEM </t>
        </is>
      </c>
      <c r="B1403" s="1" t="n">
        <v>2006414</v>
      </c>
      <c r="C1403" s="1" t="inlineStr">
        <is>
          <t>Embalagem</t>
        </is>
      </c>
      <c r="D1403" s="1" t="n">
        <v>2006414</v>
      </c>
      <c r="E1403" s="1" t="inlineStr">
        <is>
          <t>TAMPO C/ VIDRO 1600X900X18MM SAFIRA</t>
        </is>
      </c>
      <c r="F1403" s="2" t="n">
        <v>1</v>
      </c>
      <c r="G1403" s="2" t="inlineStr">
        <is>
          <t>peça</t>
        </is>
      </c>
      <c r="H1403" s="1" t="n">
        <v>0</v>
      </c>
      <c r="I1403" s="1" t="n">
        <v>0.3252</v>
      </c>
      <c r="J1403" s="2" t="inlineStr">
        <is>
          <t>CORTE</t>
        </is>
      </c>
    </row>
    <row r="1404" ht="12" customHeight="1">
      <c r="A1404" s="3" t="inlineStr">
        <is>
          <t xml:space="preserve">EMBALAGEM </t>
        </is>
      </c>
      <c r="B1404" s="1" t="n">
        <v>2006423</v>
      </c>
      <c r="C1404" s="1" t="inlineStr">
        <is>
          <t>Embalagem</t>
        </is>
      </c>
      <c r="D1404" s="1" t="n">
        <v>2006423</v>
      </c>
      <c r="E1404" s="1" t="inlineStr">
        <is>
          <t>TAMPO 1800X900X25MM SAFIRA</t>
        </is>
      </c>
      <c r="F1404" s="2" t="n">
        <v>1</v>
      </c>
      <c r="G1404" s="2" t="inlineStr">
        <is>
          <t>peça</t>
        </is>
      </c>
      <c r="H1404" s="1" t="n">
        <v>0</v>
      </c>
      <c r="I1404" s="1" t="n">
        <v>0.3252</v>
      </c>
      <c r="J1404" s="2" t="inlineStr">
        <is>
          <t>CORTE</t>
        </is>
      </c>
    </row>
    <row r="1405" ht="12" customHeight="1">
      <c r="A1405" s="3" t="inlineStr">
        <is>
          <t xml:space="preserve">EMBALAGEM </t>
        </is>
      </c>
      <c r="B1405" s="1" t="n">
        <v>2006511</v>
      </c>
      <c r="C1405" s="1" t="inlineStr">
        <is>
          <t>Embalagem</t>
        </is>
      </c>
      <c r="D1405" s="1" t="n">
        <v>2006511</v>
      </c>
      <c r="E1405" s="1" t="inlineStr">
        <is>
          <t>MESA CELTA 1200/1600X900 - VOL 1/2</t>
        </is>
      </c>
      <c r="F1405" s="2" t="n">
        <v>1</v>
      </c>
      <c r="G1405" s="2" t="inlineStr">
        <is>
          <t>peça</t>
        </is>
      </c>
      <c r="H1405" s="1" t="n">
        <v>0</v>
      </c>
      <c r="I1405" s="1" t="n">
        <v>0.3252</v>
      </c>
      <c r="J1405" s="2" t="inlineStr">
        <is>
          <t>CORTE</t>
        </is>
      </c>
    </row>
    <row r="1406" ht="12" customHeight="1">
      <c r="A1406" s="3" t="inlineStr">
        <is>
          <t xml:space="preserve">EMBALAGEM </t>
        </is>
      </c>
      <c r="B1406" s="1" t="n">
        <v>2008322</v>
      </c>
      <c r="C1406" s="1" t="inlineStr">
        <is>
          <t>Embalagem</t>
        </is>
      </c>
      <c r="D1406" s="1" t="n">
        <v>2008322</v>
      </c>
      <c r="E1406" s="1" t="inlineStr">
        <is>
          <t>TAMPO (R100) C/ VIDRO LIGHT 1360X900X18</t>
        </is>
      </c>
      <c r="F1406" s="2" t="n">
        <v>1</v>
      </c>
      <c r="G1406" s="2" t="inlineStr">
        <is>
          <t>peça</t>
        </is>
      </c>
      <c r="H1406" s="1" t="n">
        <v>0</v>
      </c>
      <c r="I1406" s="1" t="n">
        <v>0.3252</v>
      </c>
      <c r="J1406" s="2" t="inlineStr">
        <is>
          <t>CORTE</t>
        </is>
      </c>
    </row>
    <row r="1407" ht="12" customHeight="1">
      <c r="A1407" s="3" t="inlineStr">
        <is>
          <t xml:space="preserve">EMBALAGEM </t>
        </is>
      </c>
      <c r="B1407" s="1" t="n">
        <v>2008602</v>
      </c>
      <c r="C1407" s="1" t="inlineStr">
        <is>
          <t>Embalagem</t>
        </is>
      </c>
      <c r="D1407" s="1" t="n">
        <v>2008602</v>
      </c>
      <c r="E1407" s="1" t="inlineStr">
        <is>
          <t>TAMPO (R100) LIGHT 1600X900X18 - VITREO</t>
        </is>
      </c>
      <c r="F1407" s="2" t="n">
        <v>1</v>
      </c>
      <c r="G1407" s="2" t="inlineStr">
        <is>
          <t>peça</t>
        </is>
      </c>
      <c r="H1407" s="1" t="n">
        <v>0</v>
      </c>
      <c r="I1407" s="1" t="n">
        <v>0.3252</v>
      </c>
      <c r="J1407" s="2" t="inlineStr">
        <is>
          <t>CORTE</t>
        </is>
      </c>
    </row>
    <row r="1408" ht="12" customHeight="1">
      <c r="A1408" s="3" t="inlineStr">
        <is>
          <t xml:space="preserve">EMBALAGEM </t>
        </is>
      </c>
      <c r="B1408" s="1" t="n">
        <v>2008622</v>
      </c>
      <c r="C1408" s="1" t="inlineStr">
        <is>
          <t>Embalagem</t>
        </is>
      </c>
      <c r="D1408" s="1" t="n">
        <v>2008622</v>
      </c>
      <c r="E1408" s="1" t="inlineStr">
        <is>
          <t>TAMPO (R100) C/ VIDRO LIGHT 1600X900X18</t>
        </is>
      </c>
      <c r="F1408" s="2" t="n">
        <v>1</v>
      </c>
      <c r="G1408" s="2" t="inlineStr">
        <is>
          <t>peça</t>
        </is>
      </c>
      <c r="H1408" s="1" t="n">
        <v>0</v>
      </c>
      <c r="I1408" s="1" t="n">
        <v>0.3252</v>
      </c>
      <c r="J1408" s="2" t="inlineStr">
        <is>
          <t>CORTE</t>
        </is>
      </c>
    </row>
    <row r="1409" ht="12" customHeight="1">
      <c r="A1409" s="3" t="inlineStr">
        <is>
          <t xml:space="preserve">EMBALAGEM </t>
        </is>
      </c>
      <c r="B1409" s="1" t="n">
        <v>2008802</v>
      </c>
      <c r="C1409" s="1" t="inlineStr">
        <is>
          <t>Embalagem</t>
        </is>
      </c>
      <c r="D1409" s="1" t="n">
        <v>2008802</v>
      </c>
      <c r="E1409" s="1" t="inlineStr">
        <is>
          <t>TAMPO (R100) LIGHT 1800X900X18 - VITREO</t>
        </is>
      </c>
      <c r="F1409" s="2" t="n">
        <v>1</v>
      </c>
      <c r="G1409" s="2" t="inlineStr">
        <is>
          <t>peça</t>
        </is>
      </c>
      <c r="H1409" s="1" t="n">
        <v>0</v>
      </c>
      <c r="I1409" s="1" t="n">
        <v>0.3252</v>
      </c>
      <c r="J1409" s="2" t="inlineStr">
        <is>
          <t>CORTE</t>
        </is>
      </c>
    </row>
    <row r="1410" ht="12" customHeight="1">
      <c r="A1410" s="3" t="inlineStr">
        <is>
          <t xml:space="preserve">EMBALAGEM </t>
        </is>
      </c>
      <c r="B1410" s="1" t="n">
        <v>2008822</v>
      </c>
      <c r="C1410" s="1" t="inlineStr">
        <is>
          <t>Embalagem</t>
        </is>
      </c>
      <c r="D1410" s="1" t="n">
        <v>2008822</v>
      </c>
      <c r="E1410" s="1" t="inlineStr">
        <is>
          <t>TAMPO (R100) C/ VIDRO LIGHT 1800X900X18</t>
        </is>
      </c>
      <c r="F1410" s="2" t="n">
        <v>1</v>
      </c>
      <c r="G1410" s="2" t="inlineStr">
        <is>
          <t>peça</t>
        </is>
      </c>
      <c r="H1410" s="1" t="n">
        <v>0</v>
      </c>
      <c r="I1410" s="1" t="n">
        <v>0.3252</v>
      </c>
      <c r="J1410" s="2" t="inlineStr">
        <is>
          <t>CORTE</t>
        </is>
      </c>
    </row>
    <row r="1411" ht="12" customHeight="1">
      <c r="A1411" s="3" t="inlineStr">
        <is>
          <t xml:space="preserve">EMBALAGEM </t>
        </is>
      </c>
      <c r="B1411" s="1" t="n">
        <v>300011</v>
      </c>
      <c r="C1411" s="1" t="inlineStr">
        <is>
          <t>Embalagem</t>
        </is>
      </c>
      <c r="D1411" s="1" t="n">
        <v>300011</v>
      </c>
      <c r="E1411" s="1" t="inlineStr">
        <is>
          <t>CADEIRA VENETO 920</t>
        </is>
      </c>
      <c r="F1411" s="2" t="n">
        <v>1</v>
      </c>
      <c r="G1411" s="2" t="inlineStr">
        <is>
          <t>peça</t>
        </is>
      </c>
      <c r="H1411" s="1" t="n">
        <v>0</v>
      </c>
      <c r="I1411" s="1" t="n">
        <v>0.3252</v>
      </c>
      <c r="J1411" s="2" t="inlineStr">
        <is>
          <t>CORTE</t>
        </is>
      </c>
    </row>
    <row r="1412" ht="12" customHeight="1">
      <c r="A1412" s="3" t="inlineStr">
        <is>
          <t xml:space="preserve">EMBALAGEM </t>
        </is>
      </c>
      <c r="B1412" s="1" t="n">
        <v>300014</v>
      </c>
      <c r="C1412" s="1" t="inlineStr">
        <is>
          <t>Embalagem</t>
        </is>
      </c>
      <c r="D1412" s="1" t="n">
        <v>300014</v>
      </c>
      <c r="E1412" s="1" t="inlineStr">
        <is>
          <t>CADEIRA PADUA 920</t>
        </is>
      </c>
      <c r="F1412" s="2" t="n">
        <v>1</v>
      </c>
      <c r="G1412" s="2" t="inlineStr">
        <is>
          <t>peça</t>
        </is>
      </c>
      <c r="H1412" s="1" t="n">
        <v>0</v>
      </c>
      <c r="I1412" s="1" t="n">
        <v>0.3252</v>
      </c>
      <c r="J1412" s="2" t="inlineStr">
        <is>
          <t>CORTE</t>
        </is>
      </c>
    </row>
    <row r="1413" ht="12" customHeight="1">
      <c r="A1413" s="3" t="inlineStr">
        <is>
          <t xml:space="preserve">EMBALAGEM </t>
        </is>
      </c>
      <c r="B1413" s="1" t="n">
        <v>300016</v>
      </c>
      <c r="C1413" s="1" t="inlineStr">
        <is>
          <t>Embalagem</t>
        </is>
      </c>
      <c r="D1413" s="1" t="n">
        <v>300016</v>
      </c>
      <c r="E1413" s="1" t="inlineStr">
        <is>
          <t>CADEIRA CRETA 920</t>
        </is>
      </c>
      <c r="F1413" s="2" t="n">
        <v>1</v>
      </c>
      <c r="G1413" s="2" t="inlineStr">
        <is>
          <t>peça</t>
        </is>
      </c>
      <c r="H1413" s="1" t="n">
        <v>0</v>
      </c>
      <c r="I1413" s="1" t="n">
        <v>0.3252</v>
      </c>
      <c r="J1413" s="2" t="inlineStr">
        <is>
          <t>CORTE</t>
        </is>
      </c>
    </row>
    <row r="1414" ht="12" customHeight="1">
      <c r="A1414" s="3" t="inlineStr">
        <is>
          <t xml:space="preserve">EMBALAGEM </t>
        </is>
      </c>
      <c r="B1414" s="1" t="n">
        <v>300018</v>
      </c>
      <c r="C1414" s="1" t="inlineStr">
        <is>
          <t>Embalagem</t>
        </is>
      </c>
      <c r="D1414" s="1" t="n">
        <v>300018</v>
      </c>
      <c r="E1414" s="1" t="inlineStr">
        <is>
          <t>CADEIRA ATHENAS 920</t>
        </is>
      </c>
      <c r="F1414" s="2" t="n">
        <v>1</v>
      </c>
      <c r="G1414" s="2" t="inlineStr">
        <is>
          <t>peça</t>
        </is>
      </c>
      <c r="H1414" s="1" t="n">
        <v>0</v>
      </c>
      <c r="I1414" s="1" t="n">
        <v>0.3252</v>
      </c>
      <c r="J1414" s="2" t="inlineStr">
        <is>
          <t>CORTE</t>
        </is>
      </c>
    </row>
    <row r="1415" ht="12" customHeight="1">
      <c r="A1415" s="3" t="inlineStr">
        <is>
          <t xml:space="preserve">EMBALAGEM </t>
        </is>
      </c>
      <c r="B1415" s="1" t="n">
        <v>300021</v>
      </c>
      <c r="C1415" s="1" t="inlineStr">
        <is>
          <t>Embalagem</t>
        </is>
      </c>
      <c r="D1415" s="1" t="n">
        <v>300021</v>
      </c>
      <c r="E1415" s="1" t="inlineStr">
        <is>
          <t>CADEIRA DETROIT</t>
        </is>
      </c>
      <c r="F1415" s="2" t="n">
        <v>1</v>
      </c>
      <c r="G1415" s="2" t="inlineStr">
        <is>
          <t>peça</t>
        </is>
      </c>
      <c r="H1415" s="1" t="n">
        <v>0</v>
      </c>
      <c r="I1415" s="1" t="n">
        <v>0.3252</v>
      </c>
      <c r="J1415" s="2" t="inlineStr">
        <is>
          <t>CORTE</t>
        </is>
      </c>
    </row>
    <row r="1416" ht="12" customHeight="1">
      <c r="A1416" s="3" t="inlineStr">
        <is>
          <t xml:space="preserve">EMBALAGEM </t>
        </is>
      </c>
      <c r="B1416" s="1" t="n">
        <v>300024</v>
      </c>
      <c r="C1416" s="1" t="inlineStr">
        <is>
          <t>Embalagem</t>
        </is>
      </c>
      <c r="D1416" s="1" t="n">
        <v>300024</v>
      </c>
      <c r="E1416" s="1" t="inlineStr">
        <is>
          <t>CADEIRA TRIESTE 920</t>
        </is>
      </c>
      <c r="F1416" s="2" t="n">
        <v>1</v>
      </c>
      <c r="G1416" s="2" t="inlineStr">
        <is>
          <t>peça</t>
        </is>
      </c>
      <c r="H1416" s="1" t="n">
        <v>0</v>
      </c>
      <c r="I1416" s="1" t="n">
        <v>0.3252</v>
      </c>
      <c r="J1416" s="2" t="inlineStr">
        <is>
          <t>CORTE</t>
        </is>
      </c>
    </row>
    <row r="1417" ht="12" customHeight="1">
      <c r="A1417" s="3" t="inlineStr">
        <is>
          <t xml:space="preserve">EMBALAGEM </t>
        </is>
      </c>
      <c r="B1417" s="1" t="n">
        <v>300026</v>
      </c>
      <c r="C1417" s="1" t="inlineStr">
        <is>
          <t>Embalagem</t>
        </is>
      </c>
      <c r="D1417" s="1" t="n">
        <v>300026</v>
      </c>
      <c r="E1417" s="1" t="inlineStr">
        <is>
          <t>CADEIRA ATHENAS PLUS 920 - VIA VAREJO</t>
        </is>
      </c>
      <c r="F1417" s="2" t="n">
        <v>1</v>
      </c>
      <c r="G1417" s="2" t="inlineStr">
        <is>
          <t>peça</t>
        </is>
      </c>
      <c r="H1417" s="1" t="n">
        <v>0</v>
      </c>
      <c r="I1417" s="1" t="n">
        <v>0.3252</v>
      </c>
      <c r="J1417" s="2" t="inlineStr">
        <is>
          <t>CORTE</t>
        </is>
      </c>
    </row>
    <row r="1418" ht="12" customHeight="1">
      <c r="A1418" s="3" t="inlineStr">
        <is>
          <t xml:space="preserve">EMBALAGEM </t>
        </is>
      </c>
      <c r="B1418" s="1" t="n">
        <v>300027</v>
      </c>
      <c r="C1418" s="1" t="inlineStr">
        <is>
          <t>Embalagem</t>
        </is>
      </c>
      <c r="D1418" s="1" t="n">
        <v>300027</v>
      </c>
      <c r="E1418" s="1" t="inlineStr">
        <is>
          <t>CADEIRA TURIM PLUS 920 - VIA VAREJO</t>
        </is>
      </c>
      <c r="F1418" s="2" t="n">
        <v>1</v>
      </c>
      <c r="G1418" s="2" t="inlineStr">
        <is>
          <t>peça</t>
        </is>
      </c>
      <c r="H1418" s="1" t="n">
        <v>0</v>
      </c>
      <c r="I1418" s="1" t="n">
        <v>0.3252</v>
      </c>
      <c r="J1418" s="2" t="inlineStr">
        <is>
          <t>CORTE</t>
        </is>
      </c>
    </row>
    <row r="1419" ht="12" customHeight="1">
      <c r="A1419" s="3" t="inlineStr">
        <is>
          <t xml:space="preserve">EMBALAGEM </t>
        </is>
      </c>
      <c r="B1419" s="1" t="n">
        <v>300031</v>
      </c>
      <c r="C1419" s="1" t="inlineStr">
        <is>
          <t>Embalagem</t>
        </is>
      </c>
      <c r="D1419" s="1" t="n">
        <v>300031</v>
      </c>
      <c r="E1419" s="1" t="inlineStr">
        <is>
          <t>CADEIRA GRECIA 980 - ESPLANADA</t>
        </is>
      </c>
      <c r="F1419" s="2" t="n">
        <v>1</v>
      </c>
      <c r="G1419" s="2" t="inlineStr">
        <is>
          <t>peça</t>
        </is>
      </c>
      <c r="H1419" s="1" t="n">
        <v>0</v>
      </c>
      <c r="I1419" s="1" t="n">
        <v>0.3252</v>
      </c>
      <c r="J1419" s="2" t="inlineStr">
        <is>
          <t>CORTE</t>
        </is>
      </c>
    </row>
    <row r="1420" ht="12" customHeight="1">
      <c r="A1420" s="3" t="inlineStr">
        <is>
          <t xml:space="preserve">EMBALAGEM </t>
        </is>
      </c>
      <c r="B1420" s="1" t="n">
        <v>300032</v>
      </c>
      <c r="C1420" s="1" t="inlineStr">
        <is>
          <t>Embalagem</t>
        </is>
      </c>
      <c r="D1420" s="1" t="n">
        <v>300032</v>
      </c>
      <c r="E1420" s="1" t="inlineStr">
        <is>
          <t>CADEIRA NOVA YORK 920</t>
        </is>
      </c>
      <c r="F1420" s="2" t="n">
        <v>1</v>
      </c>
      <c r="G1420" s="2" t="inlineStr">
        <is>
          <t>peça</t>
        </is>
      </c>
      <c r="H1420" s="1" t="n">
        <v>0</v>
      </c>
      <c r="I1420" s="1" t="n">
        <v>0.3252</v>
      </c>
      <c r="J1420" s="2" t="inlineStr">
        <is>
          <t>CORTE</t>
        </is>
      </c>
    </row>
    <row r="1421" ht="12" customHeight="1">
      <c r="A1421" s="3" t="inlineStr">
        <is>
          <t xml:space="preserve">EMBALAGEM </t>
        </is>
      </c>
      <c r="B1421" s="1" t="n">
        <v>300033</v>
      </c>
      <c r="C1421" s="1" t="inlineStr">
        <is>
          <t>Embalagem</t>
        </is>
      </c>
      <c r="D1421" s="1" t="n">
        <v>300033</v>
      </c>
      <c r="E1421" s="1" t="inlineStr">
        <is>
          <t>CADEIRA TOPAZIO - MADEIRA 920</t>
        </is>
      </c>
      <c r="F1421" s="2" t="n">
        <v>1</v>
      </c>
      <c r="G1421" s="2" t="inlineStr">
        <is>
          <t>peça</t>
        </is>
      </c>
      <c r="H1421" s="1" t="n">
        <v>0</v>
      </c>
      <c r="I1421" s="1" t="n">
        <v>0.3252</v>
      </c>
      <c r="J1421" s="2" t="inlineStr">
        <is>
          <t>CORTE</t>
        </is>
      </c>
    </row>
    <row r="1422" ht="12" customHeight="1">
      <c r="A1422" s="3" t="inlineStr">
        <is>
          <t xml:space="preserve">EMBALAGEM </t>
        </is>
      </c>
      <c r="B1422" s="1" t="n">
        <v>300034</v>
      </c>
      <c r="C1422" s="1" t="inlineStr">
        <is>
          <t>Embalagem</t>
        </is>
      </c>
      <c r="D1422" s="1" t="n">
        <v>300034</v>
      </c>
      <c r="E1422" s="1" t="inlineStr">
        <is>
          <t>CADEIRA DAKAR</t>
        </is>
      </c>
      <c r="F1422" s="2" t="n">
        <v>1</v>
      </c>
      <c r="G1422" s="2" t="inlineStr">
        <is>
          <t>peça</t>
        </is>
      </c>
      <c r="H1422" s="1" t="n">
        <v>0</v>
      </c>
      <c r="I1422" s="1" t="n">
        <v>0.3252</v>
      </c>
      <c r="J1422" s="2" t="inlineStr">
        <is>
          <t>CORTE</t>
        </is>
      </c>
    </row>
    <row r="1423" ht="12" customHeight="1">
      <c r="A1423" s="3" t="inlineStr">
        <is>
          <t xml:space="preserve">EMBALAGEM </t>
        </is>
      </c>
      <c r="B1423" s="1" t="n">
        <v>300035</v>
      </c>
      <c r="C1423" s="1" t="inlineStr">
        <is>
          <t>Embalagem</t>
        </is>
      </c>
      <c r="D1423" s="1" t="n">
        <v>300035</v>
      </c>
      <c r="E1423" s="1" t="inlineStr">
        <is>
          <t>CADEIRA MONTREAL</t>
        </is>
      </c>
      <c r="F1423" s="2" t="n">
        <v>1</v>
      </c>
      <c r="G1423" s="2" t="inlineStr">
        <is>
          <t>peça</t>
        </is>
      </c>
      <c r="H1423" s="1" t="n">
        <v>0</v>
      </c>
      <c r="I1423" s="1" t="n">
        <v>0.3252</v>
      </c>
      <c r="J1423" s="2" t="inlineStr">
        <is>
          <t>CORTE</t>
        </is>
      </c>
    </row>
    <row r="1424" ht="12" customHeight="1">
      <c r="A1424" s="3" t="inlineStr">
        <is>
          <t xml:space="preserve">EMBALAGEM </t>
        </is>
      </c>
      <c r="B1424" s="1" t="n">
        <v>300036</v>
      </c>
      <c r="C1424" s="1" t="inlineStr">
        <is>
          <t>Embalagem</t>
        </is>
      </c>
      <c r="D1424" s="1" t="n">
        <v>300036</v>
      </c>
      <c r="E1424" s="1" t="inlineStr">
        <is>
          <t>CADEIRA PEROLA - MADEIRA</t>
        </is>
      </c>
      <c r="F1424" s="2" t="n">
        <v>1</v>
      </c>
      <c r="G1424" s="2" t="inlineStr">
        <is>
          <t>peça</t>
        </is>
      </c>
      <c r="H1424" s="1" t="n">
        <v>0</v>
      </c>
      <c r="I1424" s="1" t="n">
        <v>0.3252</v>
      </c>
      <c r="J1424" s="2" t="inlineStr">
        <is>
          <t>CORTE</t>
        </is>
      </c>
    </row>
    <row r="1425" ht="12" customHeight="1">
      <c r="A1425" s="3" t="inlineStr">
        <is>
          <t xml:space="preserve">EMBALAGEM </t>
        </is>
      </c>
      <c r="B1425" s="1" t="n">
        <v>300037</v>
      </c>
      <c r="C1425" s="1" t="inlineStr">
        <is>
          <t>Embalagem</t>
        </is>
      </c>
      <c r="D1425" s="1" t="n">
        <v>300037</v>
      </c>
      <c r="E1425" s="1" t="inlineStr">
        <is>
          <t>CADEIRA SAFIRA - MADEIRA</t>
        </is>
      </c>
      <c r="F1425" s="2" t="n">
        <v>1</v>
      </c>
      <c r="G1425" s="2" t="inlineStr">
        <is>
          <t>peça</t>
        </is>
      </c>
      <c r="H1425" s="1" t="n">
        <v>0</v>
      </c>
      <c r="I1425" s="1" t="n">
        <v>0.3252</v>
      </c>
      <c r="J1425" s="2" t="inlineStr">
        <is>
          <t>CORTE</t>
        </is>
      </c>
    </row>
    <row r="1426" ht="12" customHeight="1">
      <c r="A1426" s="3" t="inlineStr">
        <is>
          <t xml:space="preserve">EMBALAGEM </t>
        </is>
      </c>
      <c r="B1426" s="1" t="n">
        <v>300038</v>
      </c>
      <c r="C1426" s="1" t="inlineStr">
        <is>
          <t>Embalagem</t>
        </is>
      </c>
      <c r="D1426" s="1" t="n">
        <v>300038</v>
      </c>
      <c r="E1426" s="1" t="inlineStr">
        <is>
          <t>CADEIRA JADE - MADEIRA</t>
        </is>
      </c>
      <c r="F1426" s="2" t="n">
        <v>1</v>
      </c>
      <c r="G1426" s="2" t="inlineStr">
        <is>
          <t>peça</t>
        </is>
      </c>
      <c r="H1426" s="1" t="n">
        <v>0</v>
      </c>
      <c r="I1426" s="1" t="n">
        <v>0.3252</v>
      </c>
      <c r="J1426" s="2" t="inlineStr">
        <is>
          <t>CORTE</t>
        </is>
      </c>
    </row>
    <row r="1427" ht="12" customHeight="1">
      <c r="A1427" s="3" t="inlineStr">
        <is>
          <t xml:space="preserve">EMBALAGEM </t>
        </is>
      </c>
      <c r="B1427" s="1" t="n">
        <v>300039</v>
      </c>
      <c r="C1427" s="1" t="inlineStr">
        <is>
          <t>Embalagem</t>
        </is>
      </c>
      <c r="D1427" s="1" t="n">
        <v>300039</v>
      </c>
      <c r="E1427" s="1" t="inlineStr">
        <is>
          <t>CADEIRA TRENTO</t>
        </is>
      </c>
      <c r="F1427" s="2" t="n">
        <v>1</v>
      </c>
      <c r="G1427" s="2" t="inlineStr">
        <is>
          <t>peça</t>
        </is>
      </c>
      <c r="H1427" s="1" t="n">
        <v>0</v>
      </c>
      <c r="I1427" s="1" t="n">
        <v>0.3252</v>
      </c>
      <c r="J1427" s="2" t="inlineStr">
        <is>
          <t>CORTE</t>
        </is>
      </c>
    </row>
    <row r="1428" ht="12" customHeight="1">
      <c r="A1428" s="3" t="inlineStr">
        <is>
          <t xml:space="preserve">EMBALAGEM </t>
        </is>
      </c>
      <c r="B1428" s="1" t="n">
        <v>300042</v>
      </c>
      <c r="C1428" s="1" t="inlineStr">
        <is>
          <t>Embalagem</t>
        </is>
      </c>
      <c r="D1428" s="1" t="n">
        <v>300042</v>
      </c>
      <c r="E1428" s="1" t="inlineStr">
        <is>
          <t>CADEIRA AMBAR 920 - MADEIRA</t>
        </is>
      </c>
      <c r="F1428" s="2" t="n">
        <v>1</v>
      </c>
      <c r="G1428" s="2" t="inlineStr">
        <is>
          <t>peça</t>
        </is>
      </c>
      <c r="H1428" s="1" t="n">
        <v>0</v>
      </c>
      <c r="I1428" s="1" t="n">
        <v>0.3252</v>
      </c>
      <c r="J1428" s="2" t="inlineStr">
        <is>
          <t>CORTE</t>
        </is>
      </c>
    </row>
    <row r="1429" ht="12" customHeight="1">
      <c r="A1429" s="3" t="inlineStr">
        <is>
          <t xml:space="preserve">EMBALAGEM </t>
        </is>
      </c>
      <c r="B1429" s="1" t="n">
        <v>300048</v>
      </c>
      <c r="C1429" s="1" t="inlineStr">
        <is>
          <t>Embalagem</t>
        </is>
      </c>
      <c r="D1429" s="1" t="n">
        <v>300048</v>
      </c>
      <c r="E1429" s="1" t="inlineStr">
        <is>
          <t>CADEIRA SANTIAGO</t>
        </is>
      </c>
      <c r="F1429" s="2" t="n">
        <v>1</v>
      </c>
      <c r="G1429" s="2" t="inlineStr">
        <is>
          <t>peça</t>
        </is>
      </c>
      <c r="H1429" s="1" t="n">
        <v>0</v>
      </c>
      <c r="I1429" s="1" t="n">
        <v>0.3252</v>
      </c>
      <c r="J1429" s="2" t="inlineStr">
        <is>
          <t>CORTE</t>
        </is>
      </c>
    </row>
    <row r="1430" ht="12" customHeight="1">
      <c r="A1430" s="3" t="inlineStr">
        <is>
          <t xml:space="preserve">EMBALAGEM </t>
        </is>
      </c>
      <c r="B1430" s="1" t="n">
        <v>300051</v>
      </c>
      <c r="C1430" s="1" t="inlineStr">
        <is>
          <t>Embalagem</t>
        </is>
      </c>
      <c r="D1430" s="1" t="n">
        <v>300051</v>
      </c>
      <c r="E1430" s="1" t="inlineStr">
        <is>
          <t>CADEIRA AMETISTA</t>
        </is>
      </c>
      <c r="F1430" s="2" t="n">
        <v>1</v>
      </c>
      <c r="G1430" s="2" t="inlineStr">
        <is>
          <t>peça</t>
        </is>
      </c>
      <c r="H1430" s="1" t="n">
        <v>0</v>
      </c>
      <c r="I1430" s="1" t="n">
        <v>0.3252</v>
      </c>
      <c r="J1430" s="2" t="inlineStr">
        <is>
          <t>CORTE</t>
        </is>
      </c>
    </row>
    <row r="1431" ht="12" customHeight="1">
      <c r="A1431" s="3" t="inlineStr">
        <is>
          <t xml:space="preserve">EMBALAGEM </t>
        </is>
      </c>
      <c r="B1431" s="1" t="n">
        <v>300054</v>
      </c>
      <c r="C1431" s="1" t="inlineStr">
        <is>
          <t>Embalagem</t>
        </is>
      </c>
      <c r="D1431" s="1" t="n">
        <v>300054</v>
      </c>
      <c r="E1431" s="1" t="inlineStr">
        <is>
          <t>CADEIRA CELTA MONTADA</t>
        </is>
      </c>
      <c r="F1431" s="2" t="n">
        <v>1</v>
      </c>
      <c r="G1431" s="2" t="inlineStr">
        <is>
          <t>peça</t>
        </is>
      </c>
      <c r="H1431" s="1" t="n">
        <v>0</v>
      </c>
      <c r="I1431" s="1" t="n">
        <v>0.3252</v>
      </c>
      <c r="J1431" s="2" t="inlineStr">
        <is>
          <t>CORTE</t>
        </is>
      </c>
    </row>
    <row r="1432" ht="12" customHeight="1">
      <c r="A1432" s="3" t="inlineStr">
        <is>
          <t xml:space="preserve">EMBALAGEM </t>
        </is>
      </c>
      <c r="B1432" s="1" t="n">
        <v>300061</v>
      </c>
      <c r="C1432" s="1" t="inlineStr">
        <is>
          <t>Embalagem</t>
        </is>
      </c>
      <c r="D1432" s="1" t="n">
        <v>300061</v>
      </c>
      <c r="E1432" s="1" t="inlineStr">
        <is>
          <t>CADEIRA SANTIAGO - EXPORTACAO</t>
        </is>
      </c>
      <c r="F1432" s="2" t="n">
        <v>1</v>
      </c>
      <c r="G1432" s="2" t="inlineStr">
        <is>
          <t>peça</t>
        </is>
      </c>
      <c r="H1432" s="1" t="n">
        <v>0</v>
      </c>
      <c r="I1432" s="1" t="n">
        <v>0.3252</v>
      </c>
      <c r="J1432" s="2" t="inlineStr">
        <is>
          <t>CORTE</t>
        </is>
      </c>
    </row>
    <row r="1433" ht="12" customHeight="1">
      <c r="A1433" s="3" t="inlineStr">
        <is>
          <t xml:space="preserve">EMBALAGEM </t>
        </is>
      </c>
      <c r="B1433" s="1" t="n">
        <v>300063</v>
      </c>
      <c r="C1433" s="1" t="inlineStr">
        <is>
          <t>Embalagem</t>
        </is>
      </c>
      <c r="D1433" s="1" t="n">
        <v>300063</v>
      </c>
      <c r="E1433" s="1" t="inlineStr">
        <is>
          <t>CADEIRA ATHENAS 920 - MULTIMOVEIS</t>
        </is>
      </c>
      <c r="F1433" s="2" t="n">
        <v>1</v>
      </c>
      <c r="G1433" s="2" t="inlineStr">
        <is>
          <t>peça</t>
        </is>
      </c>
      <c r="H1433" s="1" t="n">
        <v>0</v>
      </c>
      <c r="I1433" s="1" t="n">
        <v>0.3252</v>
      </c>
      <c r="J1433" s="2" t="inlineStr">
        <is>
          <t>CORTE</t>
        </is>
      </c>
    </row>
    <row r="1434" ht="12" customHeight="1">
      <c r="A1434" s="3" t="inlineStr">
        <is>
          <t xml:space="preserve">EMBALAGEM </t>
        </is>
      </c>
      <c r="B1434" s="1" t="n">
        <v>300063</v>
      </c>
      <c r="C1434" s="1" t="inlineStr">
        <is>
          <t>Embalagem</t>
        </is>
      </c>
      <c r="D1434" s="1" t="n">
        <v>300063</v>
      </c>
      <c r="E1434" s="1" t="inlineStr">
        <is>
          <t>CADEIRA ATHENAS 920 - MULTIMOVEIS</t>
        </is>
      </c>
      <c r="F1434" s="2" t="n">
        <v>1</v>
      </c>
      <c r="G1434" s="2" t="inlineStr">
        <is>
          <t>peça</t>
        </is>
      </c>
      <c r="H1434" s="1" t="n">
        <v>0</v>
      </c>
      <c r="I1434" s="1" t="n">
        <v>0.3252</v>
      </c>
      <c r="J1434" s="2" t="inlineStr">
        <is>
          <t>CORTE</t>
        </is>
      </c>
    </row>
    <row r="1435" ht="12" customHeight="1">
      <c r="A1435" s="3" t="inlineStr">
        <is>
          <t xml:space="preserve">EMBALAGEM </t>
        </is>
      </c>
      <c r="B1435" s="1" t="n">
        <v>300081</v>
      </c>
      <c r="C1435" s="1" t="inlineStr">
        <is>
          <t>Embalagem</t>
        </is>
      </c>
      <c r="D1435" s="1" t="n">
        <v>300081</v>
      </c>
      <c r="E1435" s="1" t="inlineStr">
        <is>
          <t>CADEIRA CORDOBA</t>
        </is>
      </c>
      <c r="F1435" s="2" t="n">
        <v>1</v>
      </c>
      <c r="G1435" s="2" t="inlineStr">
        <is>
          <t>peça</t>
        </is>
      </c>
      <c r="H1435" s="1" t="n">
        <v>0</v>
      </c>
      <c r="I1435" s="1" t="n">
        <v>0.3252</v>
      </c>
      <c r="J1435" s="2" t="inlineStr">
        <is>
          <t>CORTE</t>
        </is>
      </c>
    </row>
    <row r="1436" ht="12" customHeight="1">
      <c r="A1436" s="3" t="inlineStr">
        <is>
          <t xml:space="preserve">EMBALAGEM </t>
        </is>
      </c>
      <c r="B1436" s="1" t="n">
        <v>300083</v>
      </c>
      <c r="C1436" s="1" t="inlineStr">
        <is>
          <t>Embalagem</t>
        </is>
      </c>
      <c r="D1436" s="1" t="n">
        <v>300083</v>
      </c>
      <c r="E1436" s="1" t="inlineStr">
        <is>
          <t>CADEIRA PEROLA MONTADA - MADEIRA</t>
        </is>
      </c>
      <c r="F1436" s="2" t="n">
        <v>1</v>
      </c>
      <c r="G1436" s="2" t="inlineStr">
        <is>
          <t>peça</t>
        </is>
      </c>
      <c r="H1436" s="1" t="n">
        <v>0</v>
      </c>
      <c r="I1436" s="1" t="n">
        <v>0.3252</v>
      </c>
      <c r="J1436" s="2" t="inlineStr">
        <is>
          <t>CORTE</t>
        </is>
      </c>
    </row>
    <row r="1437" ht="12" customHeight="1">
      <c r="A1437" s="3" t="inlineStr">
        <is>
          <t xml:space="preserve">EMBALAGEM </t>
        </is>
      </c>
      <c r="B1437" s="1" t="n">
        <v>300084</v>
      </c>
      <c r="C1437" s="1" t="inlineStr">
        <is>
          <t>Embalagem</t>
        </is>
      </c>
      <c r="D1437" s="1" t="n">
        <v>300084</v>
      </c>
      <c r="E1437" s="1" t="inlineStr">
        <is>
          <t>CADEIRA SAFIRA MONTADA - MADEIRA</t>
        </is>
      </c>
      <c r="F1437" s="2" t="n">
        <v>1</v>
      </c>
      <c r="G1437" s="2" t="inlineStr">
        <is>
          <t>peça</t>
        </is>
      </c>
      <c r="H1437" s="1" t="n">
        <v>0</v>
      </c>
      <c r="I1437" s="1" t="n">
        <v>0.3252</v>
      </c>
      <c r="J1437" s="2" t="inlineStr">
        <is>
          <t>CORTE</t>
        </is>
      </c>
    </row>
    <row r="1438" ht="12" customHeight="1">
      <c r="A1438" s="3" t="inlineStr">
        <is>
          <t xml:space="preserve">EMBALAGEM </t>
        </is>
      </c>
      <c r="B1438" s="1" t="n">
        <v>300086</v>
      </c>
      <c r="C1438" s="1" t="inlineStr">
        <is>
          <t>Embalagem</t>
        </is>
      </c>
      <c r="D1438" s="1" t="n">
        <v>300086</v>
      </c>
      <c r="E1438" s="1" t="inlineStr">
        <is>
          <t>CADEIRA PRATA - MADEIRA</t>
        </is>
      </c>
      <c r="F1438" s="2" t="n">
        <v>1</v>
      </c>
      <c r="G1438" s="2" t="inlineStr">
        <is>
          <t>peça</t>
        </is>
      </c>
      <c r="H1438" s="1" t="n">
        <v>0</v>
      </c>
      <c r="I1438" s="1" t="n">
        <v>0.3252</v>
      </c>
      <c r="J1438" s="2" t="inlineStr">
        <is>
          <t>CORTE</t>
        </is>
      </c>
    </row>
    <row r="1439" ht="12" customHeight="1">
      <c r="A1439" s="3" t="inlineStr">
        <is>
          <t xml:space="preserve">EMBALAGEM </t>
        </is>
      </c>
      <c r="B1439" s="1" t="n">
        <v>300087</v>
      </c>
      <c r="C1439" s="1" t="inlineStr">
        <is>
          <t>Embalagem</t>
        </is>
      </c>
      <c r="D1439" s="1" t="n">
        <v>300087</v>
      </c>
      <c r="E1439" s="1" t="inlineStr">
        <is>
          <t>CADEIRA CRISTAL NEW</t>
        </is>
      </c>
      <c r="F1439" s="2" t="n">
        <v>1</v>
      </c>
      <c r="G1439" s="2" t="inlineStr">
        <is>
          <t>peça</t>
        </is>
      </c>
      <c r="H1439" s="1" t="n">
        <v>0</v>
      </c>
      <c r="I1439" s="1" t="n">
        <v>0.3252</v>
      </c>
      <c r="J1439" s="2" t="inlineStr">
        <is>
          <t>CORTE</t>
        </is>
      </c>
    </row>
    <row r="1440" ht="12" customHeight="1">
      <c r="A1440" s="3" t="inlineStr">
        <is>
          <t xml:space="preserve">EMBALAGEM </t>
        </is>
      </c>
      <c r="B1440" s="1" t="n">
        <v>300089</v>
      </c>
      <c r="C1440" s="1" t="inlineStr">
        <is>
          <t>Embalagem</t>
        </is>
      </c>
      <c r="D1440" s="1" t="n">
        <v>300089</v>
      </c>
      <c r="E1440" s="1" t="inlineStr">
        <is>
          <t>CADEIRA RUBI NEW</t>
        </is>
      </c>
      <c r="F1440" s="2" t="n">
        <v>1</v>
      </c>
      <c r="G1440" s="2" t="inlineStr">
        <is>
          <t>peça</t>
        </is>
      </c>
      <c r="H1440" s="1" t="n">
        <v>0</v>
      </c>
      <c r="I1440" s="1" t="n">
        <v>0.3252</v>
      </c>
      <c r="J1440" s="2" t="inlineStr">
        <is>
          <t>CORTE</t>
        </is>
      </c>
    </row>
    <row r="1441" ht="12" customHeight="1">
      <c r="A1441" s="3" t="inlineStr">
        <is>
          <t xml:space="preserve">EMBALAGEM </t>
        </is>
      </c>
      <c r="B1441" s="1" t="n">
        <v>300093</v>
      </c>
      <c r="C1441" s="1" t="inlineStr">
        <is>
          <t>Embalagem</t>
        </is>
      </c>
      <c r="D1441" s="1" t="n">
        <v>300093</v>
      </c>
      <c r="E1441" s="1" t="inlineStr">
        <is>
          <t>CADEIRA PADUA 920 - MULTIMOVEIS</t>
        </is>
      </c>
      <c r="F1441" s="2" t="n">
        <v>1</v>
      </c>
      <c r="G1441" s="2" t="inlineStr">
        <is>
          <t>peça</t>
        </is>
      </c>
      <c r="H1441" s="1" t="n">
        <v>0</v>
      </c>
      <c r="I1441" s="1" t="n">
        <v>0.3252</v>
      </c>
      <c r="J1441" s="2" t="inlineStr">
        <is>
          <t>CORTE</t>
        </is>
      </c>
    </row>
    <row r="1442" ht="12" customHeight="1">
      <c r="A1442" s="3" t="inlineStr">
        <is>
          <t xml:space="preserve">EMBALAGEM </t>
        </is>
      </c>
      <c r="B1442" s="1" t="n">
        <v>3008001</v>
      </c>
      <c r="C1442" s="1" t="inlineStr">
        <is>
          <t>Embalagem</t>
        </is>
      </c>
      <c r="D1442" s="1" t="n">
        <v>3008001</v>
      </c>
      <c r="E1442" s="1" t="inlineStr">
        <is>
          <t>MESA AMSTERDAM 1,36X1,36 VOL 1/2</t>
        </is>
      </c>
      <c r="F1442" s="2" t="n">
        <v>1</v>
      </c>
      <c r="G1442" s="2" t="inlineStr">
        <is>
          <t>peça</t>
        </is>
      </c>
      <c r="H1442" s="1" t="n">
        <v>0</v>
      </c>
      <c r="I1442" s="1" t="n">
        <v>0.3252</v>
      </c>
      <c r="J1442" s="2" t="inlineStr">
        <is>
          <t>CORTE</t>
        </is>
      </c>
    </row>
    <row r="1443" ht="12" customHeight="1">
      <c r="A1443" s="3" t="inlineStr">
        <is>
          <t xml:space="preserve">EMBALAGEM </t>
        </is>
      </c>
      <c r="B1443" s="1" t="n">
        <v>3008002</v>
      </c>
      <c r="C1443" s="1" t="inlineStr">
        <is>
          <t>Embalagem</t>
        </is>
      </c>
      <c r="D1443" s="1" t="n">
        <v>3008002</v>
      </c>
      <c r="E1443" s="1" t="inlineStr">
        <is>
          <t>TAMPO C/ PRATO GIRATORIO 1,36 X 1,36</t>
        </is>
      </c>
      <c r="F1443" s="2" t="n">
        <v>1</v>
      </c>
      <c r="G1443" s="2" t="inlineStr">
        <is>
          <t>peça</t>
        </is>
      </c>
      <c r="H1443" s="1" t="n">
        <v>0</v>
      </c>
      <c r="I1443" s="1" t="n">
        <v>0.3252</v>
      </c>
      <c r="J1443" s="2" t="inlineStr">
        <is>
          <t>CORTE</t>
        </is>
      </c>
    </row>
    <row r="1444" ht="12" customHeight="1">
      <c r="A1444" s="3" t="inlineStr">
        <is>
          <t xml:space="preserve">EMBALAGEM </t>
        </is>
      </c>
      <c r="B1444" s="1" t="n">
        <v>3010401</v>
      </c>
      <c r="C1444" s="1" t="inlineStr">
        <is>
          <t>Embalagem</t>
        </is>
      </c>
      <c r="D1444" s="1" t="n">
        <v>3010401</v>
      </c>
      <c r="E1444" s="1" t="inlineStr">
        <is>
          <t>BASE BILBAO 1,36X0,90 VOL 1/2</t>
        </is>
      </c>
      <c r="F1444" s="2" t="n">
        <v>1</v>
      </c>
      <c r="G1444" s="2" t="inlineStr">
        <is>
          <t>peça</t>
        </is>
      </c>
      <c r="H1444" s="1" t="n">
        <v>0</v>
      </c>
      <c r="I1444" s="1" t="n">
        <v>0.3252</v>
      </c>
      <c r="J1444" s="2" t="inlineStr">
        <is>
          <t>CORTE</t>
        </is>
      </c>
    </row>
    <row r="1445" ht="12" customHeight="1">
      <c r="A1445" s="3" t="inlineStr">
        <is>
          <t xml:space="preserve">EMBALAGEM </t>
        </is>
      </c>
      <c r="B1445" s="1" t="n">
        <v>3010442</v>
      </c>
      <c r="C1445" s="1" t="inlineStr">
        <is>
          <t>Embalagem</t>
        </is>
      </c>
      <c r="D1445" s="1" t="n">
        <v>3010442</v>
      </c>
      <c r="E1445" s="1" t="inlineStr">
        <is>
          <t>TAMPO (R100) C/ VIDRO 1360X900X25</t>
        </is>
      </c>
      <c r="F1445" s="2" t="n">
        <v>1</v>
      </c>
      <c r="G1445" s="2" t="inlineStr">
        <is>
          <t>peça</t>
        </is>
      </c>
      <c r="H1445" s="1" t="n">
        <v>0</v>
      </c>
      <c r="I1445" s="1" t="n">
        <v>0.3252</v>
      </c>
      <c r="J1445" s="2" t="inlineStr">
        <is>
          <t>CORTE</t>
        </is>
      </c>
    </row>
    <row r="1446" ht="12" customHeight="1">
      <c r="A1446" s="3" t="inlineStr">
        <is>
          <t xml:space="preserve">EMBALAGEM </t>
        </is>
      </c>
      <c r="B1446" s="1" t="n">
        <v>3010601</v>
      </c>
      <c r="C1446" s="1" t="inlineStr">
        <is>
          <t>Embalagem</t>
        </is>
      </c>
      <c r="D1446" s="1" t="n">
        <v>3010601</v>
      </c>
      <c r="E1446" s="1" t="inlineStr">
        <is>
          <t>BASE BILBAO 1,60/1,80X0,90 VOL 1/2</t>
        </is>
      </c>
      <c r="F1446" s="2" t="n">
        <v>1</v>
      </c>
      <c r="G1446" s="2" t="inlineStr">
        <is>
          <t>peça</t>
        </is>
      </c>
      <c r="H1446" s="1" t="n">
        <v>0</v>
      </c>
      <c r="I1446" s="1" t="n">
        <v>0.3252</v>
      </c>
      <c r="J1446" s="2" t="inlineStr">
        <is>
          <t>CORTE</t>
        </is>
      </c>
    </row>
    <row r="1447" ht="12" customHeight="1">
      <c r="A1447" s="3" t="inlineStr">
        <is>
          <t xml:space="preserve">EMBALAGEM </t>
        </is>
      </c>
      <c r="B1447" s="1" t="n">
        <v>3010642</v>
      </c>
      <c r="C1447" s="1" t="inlineStr">
        <is>
          <t>Embalagem</t>
        </is>
      </c>
      <c r="D1447" s="1" t="n">
        <v>3010642</v>
      </c>
      <c r="E1447" s="1" t="inlineStr">
        <is>
          <t>TAMPO (R100) C/ VIDRO 1600X900X25</t>
        </is>
      </c>
      <c r="F1447" s="2" t="n">
        <v>1</v>
      </c>
      <c r="G1447" s="2" t="inlineStr">
        <is>
          <t>peça</t>
        </is>
      </c>
      <c r="H1447" s="1" t="n">
        <v>0</v>
      </c>
      <c r="I1447" s="1" t="n">
        <v>0.3252</v>
      </c>
      <c r="J1447" s="2" t="inlineStr">
        <is>
          <t>CORTE</t>
        </is>
      </c>
    </row>
    <row r="1448" ht="12" customHeight="1">
      <c r="A1448" s="3" t="inlineStr">
        <is>
          <t xml:space="preserve">EMBALAGEM </t>
        </is>
      </c>
      <c r="B1448" s="1" t="n">
        <v>3010842</v>
      </c>
      <c r="C1448" s="1" t="inlineStr">
        <is>
          <t>Embalagem</t>
        </is>
      </c>
      <c r="D1448" s="1" t="n">
        <v>3010842</v>
      </c>
      <c r="E1448" s="1" t="inlineStr">
        <is>
          <t>TAMPO (R100) C/ VIDRO 1800X900X25</t>
        </is>
      </c>
      <c r="F1448" s="2" t="n">
        <v>1</v>
      </c>
      <c r="G1448" s="2" t="inlineStr">
        <is>
          <t>peça</t>
        </is>
      </c>
      <c r="H1448" s="1" t="n">
        <v>0</v>
      </c>
      <c r="I1448" s="1" t="n">
        <v>0.3252</v>
      </c>
      <c r="J1448" s="2" t="inlineStr">
        <is>
          <t>CORTE</t>
        </is>
      </c>
    </row>
    <row r="1449" ht="12" customHeight="1">
      <c r="A1449" s="3" t="inlineStr">
        <is>
          <t xml:space="preserve">EMBALAGEM </t>
        </is>
      </c>
      <c r="B1449" s="1" t="n">
        <v>3012401</v>
      </c>
      <c r="C1449" s="1" t="inlineStr">
        <is>
          <t>Embalagem</t>
        </is>
      </c>
      <c r="D1449" s="1" t="n">
        <v>3012401</v>
      </c>
      <c r="E1449" s="1" t="inlineStr">
        <is>
          <t>BASE DUBLIN 1,36X0,90 VOL 1/2</t>
        </is>
      </c>
      <c r="F1449" s="2" t="n">
        <v>1</v>
      </c>
      <c r="G1449" s="2" t="inlineStr">
        <is>
          <t>peça</t>
        </is>
      </c>
      <c r="H1449" s="1" t="n">
        <v>0</v>
      </c>
      <c r="I1449" s="1" t="n">
        <v>0.3252</v>
      </c>
      <c r="J1449" s="2" t="inlineStr">
        <is>
          <t>CORTE</t>
        </is>
      </c>
    </row>
    <row r="1450" ht="12" customHeight="1">
      <c r="A1450" s="3" t="inlineStr">
        <is>
          <t xml:space="preserve">EMBALAGEM </t>
        </is>
      </c>
      <c r="B1450" s="1" t="n">
        <v>3012441</v>
      </c>
      <c r="C1450" s="1" t="inlineStr">
        <is>
          <t>Embalagem</t>
        </is>
      </c>
      <c r="D1450" s="1" t="n">
        <v>3012441</v>
      </c>
      <c r="E1450" s="1" t="inlineStr">
        <is>
          <t>BASE DUBLIN 1,36X0,90 VOL 1/2 - MULTIMOVEIS</t>
        </is>
      </c>
      <c r="F1450" s="2" t="n">
        <v>1</v>
      </c>
      <c r="G1450" s="2" t="inlineStr">
        <is>
          <t>peça</t>
        </is>
      </c>
      <c r="H1450" s="1" t="n">
        <v>0</v>
      </c>
      <c r="I1450" s="1" t="n">
        <v>0.3252</v>
      </c>
      <c r="J1450" s="2" t="inlineStr">
        <is>
          <t>CORTE</t>
        </is>
      </c>
    </row>
    <row r="1451" ht="12" customHeight="1">
      <c r="A1451" s="3" t="inlineStr">
        <is>
          <t xml:space="preserve">EMBALAGEM </t>
        </is>
      </c>
      <c r="B1451" s="1" t="n">
        <v>3012461</v>
      </c>
      <c r="C1451" s="1" t="inlineStr">
        <is>
          <t>Embalagem</t>
        </is>
      </c>
      <c r="D1451" s="1" t="n">
        <v>3012461</v>
      </c>
      <c r="E1451" s="1" t="inlineStr">
        <is>
          <t>BASE DUBLIN 1,03X1,03 VOL 1/2</t>
        </is>
      </c>
      <c r="F1451" s="2" t="n">
        <v>1</v>
      </c>
      <c r="G1451" s="2" t="inlineStr">
        <is>
          <t>peça</t>
        </is>
      </c>
      <c r="H1451" s="1" t="n">
        <v>0</v>
      </c>
      <c r="I1451" s="1" t="n">
        <v>0.3252</v>
      </c>
      <c r="J1451" s="2" t="inlineStr">
        <is>
          <t>CORTE</t>
        </is>
      </c>
    </row>
    <row r="1452" ht="12" customHeight="1">
      <c r="A1452" s="3" t="inlineStr">
        <is>
          <t xml:space="preserve">EMBALAGEM </t>
        </is>
      </c>
      <c r="B1452" s="1" t="n">
        <v>3012481</v>
      </c>
      <c r="C1452" s="1" t="inlineStr">
        <is>
          <t>Embalagem</t>
        </is>
      </c>
      <c r="D1452" s="1" t="n">
        <v>3012481</v>
      </c>
      <c r="E1452" s="1" t="inlineStr">
        <is>
          <t>BASE DUBLIN 1,03X1,03 VOL 1/2 - LIGHT</t>
        </is>
      </c>
      <c r="F1452" s="2" t="n">
        <v>1</v>
      </c>
      <c r="G1452" s="2" t="inlineStr">
        <is>
          <t>peça</t>
        </is>
      </c>
      <c r="H1452" s="1" t="n">
        <v>0</v>
      </c>
      <c r="I1452" s="1" t="n">
        <v>0.3252</v>
      </c>
      <c r="J1452" s="2" t="inlineStr">
        <is>
          <t>CORTE</t>
        </is>
      </c>
    </row>
    <row r="1453" ht="12" customHeight="1">
      <c r="A1453" s="3" t="inlineStr">
        <is>
          <t xml:space="preserve">EMBALAGEM </t>
        </is>
      </c>
      <c r="B1453" s="1" t="n">
        <v>3012601</v>
      </c>
      <c r="C1453" s="1" t="inlineStr">
        <is>
          <t>Embalagem</t>
        </is>
      </c>
      <c r="D1453" s="1" t="n">
        <v>3012601</v>
      </c>
      <c r="E1453" s="1" t="inlineStr">
        <is>
          <t>BASE DUBLIN 1,60X0,90 VOL 1/2</t>
        </is>
      </c>
      <c r="F1453" s="2" t="n">
        <v>1</v>
      </c>
      <c r="G1453" s="2" t="inlineStr">
        <is>
          <t>peça</t>
        </is>
      </c>
      <c r="H1453" s="1" t="n">
        <v>0</v>
      </c>
      <c r="I1453" s="1" t="n">
        <v>0.3252</v>
      </c>
      <c r="J1453" s="2" t="inlineStr">
        <is>
          <t>CORTE</t>
        </is>
      </c>
    </row>
    <row r="1454" ht="12" customHeight="1">
      <c r="A1454" s="3" t="inlineStr">
        <is>
          <t xml:space="preserve">EMBALAGEM </t>
        </is>
      </c>
      <c r="B1454" s="1" t="n">
        <v>20034304</v>
      </c>
      <c r="C1454" s="1" t="inlineStr">
        <is>
          <t>Embalagem</t>
        </is>
      </c>
      <c r="D1454" s="1" t="n">
        <v>20034304</v>
      </c>
      <c r="E1454" s="1" t="inlineStr">
        <is>
          <t>FUNDO RIPADO 751X470X24 MDF - SANTIAGO 1,03</t>
        </is>
      </c>
      <c r="F1454" s="2" t="n">
        <v>1</v>
      </c>
      <c r="G1454" s="2" t="inlineStr">
        <is>
          <t>peça</t>
        </is>
      </c>
      <c r="H1454" s="1" t="n">
        <v>0</v>
      </c>
      <c r="I1454" s="1" t="n">
        <v>0.3252</v>
      </c>
      <c r="J1454" s="2" t="inlineStr">
        <is>
          <t>CORTE</t>
        </is>
      </c>
    </row>
    <row r="1455" ht="12" customHeight="1">
      <c r="A1455" s="3" t="inlineStr">
        <is>
          <t xml:space="preserve">EMBALAGEM </t>
        </is>
      </c>
      <c r="B1455" s="1" t="n">
        <v>20033304</v>
      </c>
      <c r="C1455" s="1" t="inlineStr">
        <is>
          <t>Embalagem</t>
        </is>
      </c>
      <c r="D1455" s="1" t="n">
        <v>20033304</v>
      </c>
      <c r="E1455" s="1" t="inlineStr">
        <is>
          <t>TAMPO 1030X1030X15 MDF - TAMPO AMST. 1,03X1,0  19</t>
        </is>
      </c>
      <c r="F1455" s="2" t="n">
        <v>1</v>
      </c>
      <c r="G1455" s="2" t="inlineStr">
        <is>
          <t>peça</t>
        </is>
      </c>
      <c r="H1455" s="1" t="n">
        <v>0</v>
      </c>
      <c r="I1455" s="1" t="n">
        <v>0.3252</v>
      </c>
      <c r="J1455" s="2" t="inlineStr">
        <is>
          <t>CORTE</t>
        </is>
      </c>
    </row>
    <row r="1456" ht="12" customHeight="1">
      <c r="A1456" s="3" t="inlineStr">
        <is>
          <t xml:space="preserve">EMBALAGEM </t>
        </is>
      </c>
      <c r="B1456" s="1" t="n">
        <v>20033303</v>
      </c>
      <c r="C1456" s="1" t="inlineStr">
        <is>
          <t>Embalagem</t>
        </is>
      </c>
      <c r="D1456" s="1" t="n">
        <v>20033303</v>
      </c>
      <c r="E1456" s="1" t="inlineStr">
        <is>
          <t>MOLDURA 1030X515X15 MDF - TAMPO AMST. 1,03X1 19</t>
        </is>
      </c>
      <c r="F1456" s="2" t="n">
        <v>1</v>
      </c>
      <c r="G1456" s="2" t="inlineStr">
        <is>
          <t>peça</t>
        </is>
      </c>
      <c r="H1456" s="1" t="n">
        <v>0</v>
      </c>
      <c r="I1456" s="1" t="n">
        <v>0.3252</v>
      </c>
      <c r="J1456" s="2" t="inlineStr">
        <is>
          <t>CORTE</t>
        </is>
      </c>
    </row>
    <row r="1457" ht="12" customHeight="1">
      <c r="A1457" s="3" t="inlineStr">
        <is>
          <t xml:space="preserve">EMBALAGEM </t>
        </is>
      </c>
      <c r="B1457" s="1" t="n">
        <v>20033301</v>
      </c>
      <c r="C1457" s="1" t="inlineStr">
        <is>
          <t>Embalagem</t>
        </is>
      </c>
      <c r="D1457" s="1" t="n">
        <v>20033301</v>
      </c>
      <c r="E1457" s="1" t="inlineStr">
        <is>
          <t>TRAV.MAIOR 980X65(135)X15 MDF-TAMPO AMST.1,0319</t>
        </is>
      </c>
      <c r="F1457" s="2" t="n">
        <v>1</v>
      </c>
      <c r="G1457" s="2" t="inlineStr">
        <is>
          <t>peça</t>
        </is>
      </c>
      <c r="H1457" s="1" t="n">
        <v>0</v>
      </c>
      <c r="I1457" s="1" t="n">
        <v>0.3252</v>
      </c>
      <c r="J1457" s="2" t="inlineStr">
        <is>
          <t>CORTE</t>
        </is>
      </c>
    </row>
    <row r="1458" ht="12" customHeight="1">
      <c r="A1458" s="3" t="inlineStr">
        <is>
          <t xml:space="preserve">EMBALAGEM </t>
        </is>
      </c>
      <c r="B1458" s="1" t="n">
        <v>20033302</v>
      </c>
      <c r="C1458" s="1" t="inlineStr">
        <is>
          <t>Embalagem</t>
        </is>
      </c>
      <c r="D1458" s="1" t="n">
        <v>20033302</v>
      </c>
      <c r="E1458" s="1" t="inlineStr">
        <is>
          <t>TRAV. MENOR 850X65X15 MDF - TAMPO AMST. 1,03X19</t>
        </is>
      </c>
      <c r="F1458" s="2" t="n">
        <v>1</v>
      </c>
      <c r="G1458" s="2" t="inlineStr">
        <is>
          <t>peça</t>
        </is>
      </c>
      <c r="H1458" s="1" t="n">
        <v>0</v>
      </c>
      <c r="I1458" s="1" t="n">
        <v>0.3252</v>
      </c>
      <c r="J1458" s="2" t="inlineStr">
        <is>
          <t>CORTE</t>
        </is>
      </c>
    </row>
    <row r="1459" ht="12" customHeight="1">
      <c r="A1459" s="3" t="inlineStr">
        <is>
          <t xml:space="preserve">EMBALAGEM </t>
        </is>
      </c>
      <c r="B1459" s="1" t="n">
        <v>200306101</v>
      </c>
      <c r="C1459" s="1" t="inlineStr">
        <is>
          <t>Embalagem</t>
        </is>
      </c>
      <c r="D1459" s="1" t="n">
        <v>200306101</v>
      </c>
      <c r="E1459" s="1" t="inlineStr">
        <is>
          <t>PE 790(800)X100X50 MDP - MESA GENOVA                   19</t>
        </is>
      </c>
      <c r="F1459" s="2" t="n">
        <v>1</v>
      </c>
      <c r="G1459" s="2" t="inlineStr">
        <is>
          <t>peça</t>
        </is>
      </c>
      <c r="H1459" s="1" t="n">
        <v>0</v>
      </c>
      <c r="I1459" s="1" t="n">
        <v>0.3252</v>
      </c>
      <c r="J1459" s="2" t="inlineStr">
        <is>
          <t>CORTE</t>
        </is>
      </c>
    </row>
    <row r="1460" ht="12" customHeight="1">
      <c r="A1460" s="3" t="inlineStr">
        <is>
          <t xml:space="preserve">EMBALAGEM </t>
        </is>
      </c>
      <c r="B1460" s="1" t="n">
        <v>200306103</v>
      </c>
      <c r="C1460" s="1" t="inlineStr">
        <is>
          <t>Embalagem</t>
        </is>
      </c>
      <c r="D1460" s="1" t="n">
        <v>200306103</v>
      </c>
      <c r="E1460" s="1" t="inlineStr">
        <is>
          <t>TRAVESSA MENOR 393X120X18 MDF - MESA GENOV 19</t>
        </is>
      </c>
      <c r="F1460" s="2" t="n">
        <v>1</v>
      </c>
      <c r="G1460" s="2" t="inlineStr">
        <is>
          <t>peça</t>
        </is>
      </c>
      <c r="H1460" s="1" t="n">
        <v>0</v>
      </c>
      <c r="I1460" s="1" t="n">
        <v>0.3252</v>
      </c>
      <c r="J1460" s="2" t="inlineStr">
        <is>
          <t>CORTE</t>
        </is>
      </c>
    </row>
    <row r="1461" ht="12" customHeight="1">
      <c r="A1461" s="3" t="inlineStr">
        <is>
          <t xml:space="preserve">EMBALAGEM </t>
        </is>
      </c>
      <c r="B1461" s="1" t="n">
        <v>200306104</v>
      </c>
      <c r="C1461" s="1" t="inlineStr">
        <is>
          <t>Embalagem</t>
        </is>
      </c>
      <c r="D1461" s="1" t="n">
        <v>200306104</v>
      </c>
      <c r="E1461" s="1" t="inlineStr">
        <is>
          <t>TRAVESSA MAIOR 1000X120X18 MDF - MESA GENOV19</t>
        </is>
      </c>
      <c r="F1461" s="2" t="n">
        <v>1</v>
      </c>
      <c r="G1461" s="2" t="inlineStr">
        <is>
          <t>peça</t>
        </is>
      </c>
      <c r="H1461" s="1" t="n">
        <v>0</v>
      </c>
      <c r="I1461" s="1" t="n">
        <v>0.3252</v>
      </c>
      <c r="J1461" s="2" t="inlineStr">
        <is>
          <t>CORTE</t>
        </is>
      </c>
    </row>
    <row r="1462" ht="12" customHeight="1">
      <c r="A1462" s="3" t="inlineStr">
        <is>
          <t xml:space="preserve">EMBALAGEM </t>
        </is>
      </c>
      <c r="B1462" s="1" t="n">
        <v>200306102</v>
      </c>
      <c r="C1462" s="1" t="inlineStr">
        <is>
          <t>Embalagem</t>
        </is>
      </c>
      <c r="D1462" s="1" t="n">
        <v>200306102</v>
      </c>
      <c r="E1462" s="1" t="inlineStr">
        <is>
          <t>BASE DOS PES 634(653)X95X50 MDP - MESA GENOV 19</t>
        </is>
      </c>
      <c r="F1462" s="2" t="n">
        <v>1</v>
      </c>
      <c r="G1462" s="2" t="inlineStr">
        <is>
          <t>peça</t>
        </is>
      </c>
      <c r="H1462" s="1" t="n">
        <v>0</v>
      </c>
      <c r="I1462" s="1" t="n">
        <v>0.3252</v>
      </c>
      <c r="J1462" s="2" t="inlineStr">
        <is>
          <t>CORTE</t>
        </is>
      </c>
    </row>
    <row r="1463" ht="12" customHeight="1">
      <c r="A1463" s="3" t="inlineStr">
        <is>
          <t xml:space="preserve">EMBALAGEM </t>
        </is>
      </c>
      <c r="B1463" s="1" t="n">
        <v>200306204</v>
      </c>
      <c r="C1463" s="1" t="inlineStr">
        <is>
          <t>Embalagem</t>
        </is>
      </c>
      <c r="D1463" s="1" t="n">
        <v>200306204</v>
      </c>
      <c r="E1463" s="1" t="inlineStr">
        <is>
          <t>TAMPO MONTADO 1600X900X45 MDF-TAMPO C/ENG 19</t>
        </is>
      </c>
      <c r="F1463" s="2" t="n">
        <v>1</v>
      </c>
      <c r="G1463" s="2" t="inlineStr">
        <is>
          <t>peça</t>
        </is>
      </c>
      <c r="H1463" s="1" t="n">
        <v>0</v>
      </c>
      <c r="I1463" s="1" t="n">
        <v>0.3252</v>
      </c>
      <c r="J1463" s="2" t="inlineStr">
        <is>
          <t>CORTE</t>
        </is>
      </c>
    </row>
    <row r="1464" ht="12" customHeight="1">
      <c r="A1464" s="3" t="inlineStr">
        <is>
          <t xml:space="preserve">EMBALAGEM </t>
        </is>
      </c>
      <c r="B1464" s="1" t="n">
        <v>2003431</v>
      </c>
      <c r="C1464" s="1" t="inlineStr">
        <is>
          <t>Embalagem</t>
        </is>
      </c>
      <c r="D1464" s="1" t="n">
        <v>2003431</v>
      </c>
      <c r="E1464" s="1" t="inlineStr">
        <is>
          <t>BASE SANTIAGO 1,03                                                       19</t>
        </is>
      </c>
      <c r="F1464" s="2" t="n">
        <v>1</v>
      </c>
      <c r="G1464" s="2" t="inlineStr">
        <is>
          <t>peça</t>
        </is>
      </c>
      <c r="H1464" s="1" t="n">
        <v>0</v>
      </c>
      <c r="I1464" s="1" t="n">
        <v>0.3252</v>
      </c>
      <c r="J1464" s="2" t="inlineStr">
        <is>
          <t>CORTE</t>
        </is>
      </c>
    </row>
    <row r="1465" ht="12" customHeight="1">
      <c r="A1465" s="3" t="inlineStr">
        <is>
          <t xml:space="preserve">EMBALAGEM </t>
        </is>
      </c>
      <c r="B1465" s="1" t="n">
        <v>2003461</v>
      </c>
      <c r="C1465" s="1" t="inlineStr">
        <is>
          <t>Embalagem</t>
        </is>
      </c>
      <c r="D1465" s="1" t="n">
        <v>2003461</v>
      </c>
      <c r="E1465" s="1" t="inlineStr">
        <is>
          <t>BASE UNICA SANTIAGO 1,60                                           19</t>
        </is>
      </c>
      <c r="F1465" s="2" t="n">
        <v>1</v>
      </c>
      <c r="G1465" s="2" t="inlineStr">
        <is>
          <t>peça</t>
        </is>
      </c>
      <c r="H1465" s="1" t="n">
        <v>0</v>
      </c>
      <c r="I1465" s="1" t="n">
        <v>0.3252</v>
      </c>
      <c r="J1465" s="2" t="inlineStr">
        <is>
          <t>CORTE</t>
        </is>
      </c>
    </row>
    <row r="1466" ht="12" customHeight="1">
      <c r="A1466" s="3" t="inlineStr">
        <is>
          <t xml:space="preserve">EMBALAGEM </t>
        </is>
      </c>
      <c r="B1466" s="1" t="n">
        <v>2003031</v>
      </c>
      <c r="C1466" s="1" t="inlineStr">
        <is>
          <t>Embalagem</t>
        </is>
      </c>
      <c r="D1466" s="1" t="n">
        <v>2003031</v>
      </c>
      <c r="E1466" s="1" t="inlineStr">
        <is>
          <t>BASE GENOVA 1,36X0,90 VOL 1/2                                   19</t>
        </is>
      </c>
      <c r="F1466" s="2" t="n">
        <v>1</v>
      </c>
      <c r="G1466" s="2" t="inlineStr">
        <is>
          <t>peça</t>
        </is>
      </c>
      <c r="H1466" s="1" t="n">
        <v>0</v>
      </c>
      <c r="I1466" s="1" t="n">
        <v>0.3252</v>
      </c>
      <c r="J1466" s="2" t="inlineStr">
        <is>
          <t>CORTE</t>
        </is>
      </c>
    </row>
    <row r="1467" ht="12" customHeight="1">
      <c r="A1467" s="3" t="inlineStr">
        <is>
          <t xml:space="preserve">EMBALAGEM </t>
        </is>
      </c>
      <c r="B1467" s="1" t="n">
        <v>2003032</v>
      </c>
      <c r="C1467" s="1" t="inlineStr">
        <is>
          <t>Embalagem</t>
        </is>
      </c>
      <c r="D1467" s="1" t="n">
        <v>2003032</v>
      </c>
      <c r="E1467" s="1" t="inlineStr">
        <is>
          <t>TAMPO ENGROS. GENOVA 1,36X0,90 VOL 2/2              19</t>
        </is>
      </c>
      <c r="F1467" s="2" t="n">
        <v>1</v>
      </c>
      <c r="G1467" s="2" t="inlineStr">
        <is>
          <t>peça</t>
        </is>
      </c>
      <c r="H1467" s="1" t="n">
        <v>0</v>
      </c>
      <c r="I1467" s="1" t="n">
        <v>0.3252</v>
      </c>
      <c r="J1467" s="2" t="inlineStr">
        <is>
          <t>CORTE</t>
        </is>
      </c>
    </row>
    <row r="1468" ht="12" customHeight="1">
      <c r="A1468" s="3" t="inlineStr">
        <is>
          <t xml:space="preserve">EMBALAGEM </t>
        </is>
      </c>
      <c r="B1468" s="1" t="n">
        <v>2003033</v>
      </c>
      <c r="C1468" s="1" t="inlineStr">
        <is>
          <t>Embalagem</t>
        </is>
      </c>
      <c r="D1468" s="1" t="n">
        <v>2003033</v>
      </c>
      <c r="E1468" s="1" t="inlineStr">
        <is>
          <t>TAMPO ENGROS. C/VIDRO GENOVA 1,36X0,90 VOL 2 19</t>
        </is>
      </c>
      <c r="F1468" s="2" t="n">
        <v>1</v>
      </c>
      <c r="G1468" s="2" t="inlineStr">
        <is>
          <t>peça</t>
        </is>
      </c>
      <c r="H1468" s="1" t="n">
        <v>0</v>
      </c>
      <c r="I1468" s="1" t="n">
        <v>0.3252</v>
      </c>
      <c r="J1468" s="2" t="inlineStr">
        <is>
          <t>CORTE</t>
        </is>
      </c>
    </row>
    <row r="1469" ht="12" customHeight="1">
      <c r="A1469" s="3" t="inlineStr">
        <is>
          <t xml:space="preserve">EMBALAGEM </t>
        </is>
      </c>
      <c r="B1469" s="1" t="n">
        <v>2003061</v>
      </c>
      <c r="C1469" s="1" t="inlineStr">
        <is>
          <t>Embalagem</t>
        </is>
      </c>
      <c r="D1469" s="1" t="n">
        <v>2003061</v>
      </c>
      <c r="E1469" s="1" t="inlineStr">
        <is>
          <t>BASE GENOVA 1,36/1,60 VOL 1/2                                    19</t>
        </is>
      </c>
      <c r="F1469" s="2" t="n">
        <v>1</v>
      </c>
      <c r="G1469" s="2" t="inlineStr">
        <is>
          <t>peça</t>
        </is>
      </c>
      <c r="H1469" s="1" t="n">
        <v>0</v>
      </c>
      <c r="I1469" s="1" t="n">
        <v>0.3252</v>
      </c>
      <c r="J1469" s="2" t="inlineStr">
        <is>
          <t>CORTE</t>
        </is>
      </c>
    </row>
    <row r="1470" ht="12" customHeight="1">
      <c r="A1470" s="3" t="inlineStr">
        <is>
          <t xml:space="preserve">EMBALAGEM </t>
        </is>
      </c>
      <c r="B1470" s="1" t="n">
        <v>2003062</v>
      </c>
      <c r="C1470" s="1" t="inlineStr">
        <is>
          <t>Embalagem</t>
        </is>
      </c>
      <c r="D1470" s="1" t="n">
        <v>2003062</v>
      </c>
      <c r="E1470" s="1" t="inlineStr">
        <is>
          <t>TAMPO ENGROS. GENOVA 1,60X0,90 VOL 2/2              19</t>
        </is>
      </c>
      <c r="F1470" s="2" t="n">
        <v>1</v>
      </c>
      <c r="G1470" s="2" t="inlineStr">
        <is>
          <t>peça</t>
        </is>
      </c>
      <c r="H1470" s="1" t="n">
        <v>0</v>
      </c>
      <c r="I1470" s="1" t="n">
        <v>0.3252</v>
      </c>
      <c r="J1470" s="2" t="inlineStr">
        <is>
          <t>CORTE</t>
        </is>
      </c>
    </row>
    <row r="1471" ht="12" customHeight="1">
      <c r="A1471" s="3" t="inlineStr">
        <is>
          <t xml:space="preserve">EMBALAGEM </t>
        </is>
      </c>
      <c r="B1471" s="1" t="n">
        <v>2003063</v>
      </c>
      <c r="C1471" s="1" t="inlineStr">
        <is>
          <t>Embalagem</t>
        </is>
      </c>
      <c r="D1471" s="1" t="n">
        <v>2003063</v>
      </c>
      <c r="E1471" s="1" t="inlineStr">
        <is>
          <t>TAMPO ENGROS. C/VIDRO GENOVA 1,60X0,90 VOL 2 19</t>
        </is>
      </c>
      <c r="F1471" s="2" t="n">
        <v>1</v>
      </c>
      <c r="G1471" s="2" t="inlineStr">
        <is>
          <t>caixas</t>
        </is>
      </c>
      <c r="H1471" s="1" t="n">
        <v>0</v>
      </c>
      <c r="I1471" s="1" t="n">
        <v>0.3252</v>
      </c>
      <c r="J1471" s="2" t="inlineStr">
        <is>
          <t>CORTE</t>
        </is>
      </c>
    </row>
    <row r="1472" ht="12" customHeight="1">
      <c r="A1472" s="3" t="inlineStr">
        <is>
          <t xml:space="preserve">EMBALAGEM </t>
        </is>
      </c>
      <c r="B1472" s="1" t="n">
        <v>2003081</v>
      </c>
      <c r="C1472" s="1" t="inlineStr">
        <is>
          <t>Embalagem</t>
        </is>
      </c>
      <c r="D1472" s="1" t="n">
        <v>2003081</v>
      </c>
      <c r="E1472" s="1" t="inlineStr">
        <is>
          <t>BASE GENOVA 1,80X0,90 VOL 1/2                                   19</t>
        </is>
      </c>
      <c r="F1472" s="2" t="n">
        <v>1</v>
      </c>
      <c r="G1472" s="2" t="inlineStr">
        <is>
          <t>caixas</t>
        </is>
      </c>
      <c r="H1472" s="1" t="n">
        <v>0</v>
      </c>
      <c r="I1472" s="1" t="n">
        <v>0.3252</v>
      </c>
      <c r="J1472" s="2" t="inlineStr">
        <is>
          <t>CORTE</t>
        </is>
      </c>
    </row>
    <row r="1473" ht="12" customHeight="1">
      <c r="A1473" s="3" t="inlineStr">
        <is>
          <t xml:space="preserve">EMBALAGEM </t>
        </is>
      </c>
      <c r="B1473" s="1" t="n">
        <v>2003082</v>
      </c>
      <c r="C1473" s="1" t="inlineStr">
        <is>
          <t>Embalagem</t>
        </is>
      </c>
      <c r="D1473" s="1" t="n">
        <v>2003082</v>
      </c>
      <c r="E1473" s="1" t="inlineStr">
        <is>
          <t>TAMPO ENGROS. GENOVA 1,80X0,90 VOL 2/2              19</t>
        </is>
      </c>
      <c r="F1473" s="2" t="n">
        <v>1</v>
      </c>
      <c r="G1473" s="2" t="inlineStr">
        <is>
          <t>caixas</t>
        </is>
      </c>
      <c r="H1473" s="1" t="n">
        <v>0</v>
      </c>
      <c r="I1473" s="1" t="n">
        <v>0.3252</v>
      </c>
      <c r="J1473" s="2" t="inlineStr">
        <is>
          <t>CORTE</t>
        </is>
      </c>
    </row>
    <row r="1474" ht="12" customHeight="1">
      <c r="A1474" s="3" t="inlineStr">
        <is>
          <t xml:space="preserve">EMBALAGEM </t>
        </is>
      </c>
      <c r="B1474" s="1" t="n">
        <v>2003083</v>
      </c>
      <c r="C1474" s="1" t="inlineStr">
        <is>
          <t>Embalagem</t>
        </is>
      </c>
      <c r="D1474" s="1" t="n">
        <v>2003083</v>
      </c>
      <c r="E1474" s="1" t="inlineStr">
        <is>
          <t>TAMPO ENGROS. C/VIDRO GENOVA 1,80X0,90 VOL 2 19</t>
        </is>
      </c>
      <c r="F1474" s="2" t="n">
        <v>1</v>
      </c>
      <c r="G1474" s="2" t="inlineStr">
        <is>
          <t>caixas</t>
        </is>
      </c>
      <c r="H1474" s="1" t="n">
        <v>0</v>
      </c>
      <c r="I1474" s="1" t="n">
        <v>0.3252</v>
      </c>
      <c r="J1474" s="2" t="inlineStr">
        <is>
          <t>CORTE</t>
        </is>
      </c>
    </row>
    <row r="1475" ht="12" customHeight="1">
      <c r="A1475" s="3" t="inlineStr">
        <is>
          <t xml:space="preserve">EMBALAGEM </t>
        </is>
      </c>
      <c r="B1475" s="1" t="n">
        <v>2005501</v>
      </c>
      <c r="C1475" s="1" t="inlineStr">
        <is>
          <t>Embalagem</t>
        </is>
      </c>
      <c r="D1475" s="1" t="n">
        <v>2005501</v>
      </c>
      <c r="E1475" s="1" t="inlineStr">
        <is>
          <t>BASE MESA AMBAR 1,03 - VOL 1/2                                 19</t>
        </is>
      </c>
      <c r="F1475" s="2" t="n">
        <v>1</v>
      </c>
      <c r="G1475" s="2" t="inlineStr">
        <is>
          <t>caixas</t>
        </is>
      </c>
      <c r="H1475" s="1" t="n">
        <v>0</v>
      </c>
      <c r="I1475" s="1" t="n">
        <v>0.3252</v>
      </c>
      <c r="J1475" s="2" t="inlineStr">
        <is>
          <t>CORTE</t>
        </is>
      </c>
    </row>
    <row r="1476" ht="12" customHeight="1">
      <c r="A1476" s="3" t="inlineStr">
        <is>
          <t xml:space="preserve">EMBALAGEM </t>
        </is>
      </c>
      <c r="B1476" s="1" t="n">
        <v>2005521</v>
      </c>
      <c r="C1476" s="1" t="inlineStr">
        <is>
          <t>Embalagem</t>
        </is>
      </c>
      <c r="D1476" s="1" t="n">
        <v>2005521</v>
      </c>
      <c r="E1476" s="1" t="inlineStr">
        <is>
          <t>TRAVESSAS MESA AMBAR 1,20 - VOL 2/3                     19</t>
        </is>
      </c>
      <c r="F1476" s="2" t="n">
        <v>1</v>
      </c>
      <c r="G1476" s="2" t="inlineStr">
        <is>
          <t>caixas</t>
        </is>
      </c>
      <c r="H1476" s="1" t="n">
        <v>0</v>
      </c>
      <c r="I1476" s="1" t="n">
        <v>0.3252</v>
      </c>
      <c r="J1476" s="2" t="inlineStr">
        <is>
          <t>CORTE</t>
        </is>
      </c>
    </row>
    <row r="1477" ht="12" customHeight="1">
      <c r="A1477" s="3" t="inlineStr">
        <is>
          <t xml:space="preserve">EMBALAGEM </t>
        </is>
      </c>
      <c r="B1477" s="1" t="n">
        <v>2005531</v>
      </c>
      <c r="C1477" s="1" t="inlineStr">
        <is>
          <t>Embalagem</t>
        </is>
      </c>
      <c r="D1477" s="1" t="n">
        <v>2005531</v>
      </c>
      <c r="E1477" s="1" t="inlineStr">
        <is>
          <t>TRAVESSAS MESA AMBAR 1,36 - VOL 2/3                     19</t>
        </is>
      </c>
      <c r="F1477" s="2" t="n">
        <v>1</v>
      </c>
      <c r="G1477" s="2" t="inlineStr">
        <is>
          <t>caixas</t>
        </is>
      </c>
      <c r="H1477" s="1" t="n">
        <v>0</v>
      </c>
      <c r="I1477" s="1" t="n">
        <v>0.3252</v>
      </c>
      <c r="J1477" s="2" t="inlineStr">
        <is>
          <t>CORTE</t>
        </is>
      </c>
    </row>
    <row r="1478" ht="12" customHeight="1">
      <c r="A1478" s="3" t="inlineStr">
        <is>
          <t xml:space="preserve">EMBALAGEM </t>
        </is>
      </c>
      <c r="B1478" s="1" t="n">
        <v>2005581</v>
      </c>
      <c r="C1478" s="1" t="inlineStr">
        <is>
          <t>Embalagem</t>
        </is>
      </c>
      <c r="D1478" s="1" t="n">
        <v>2005581</v>
      </c>
      <c r="E1478" s="1" t="inlineStr">
        <is>
          <t>TRAVESSAS MESA AMBAR 1,80 - VOL 2/3                     19</t>
        </is>
      </c>
      <c r="F1478" s="2" t="n">
        <v>1</v>
      </c>
      <c r="G1478" s="2" t="inlineStr">
        <is>
          <t>caixas</t>
        </is>
      </c>
      <c r="H1478" s="1" t="n">
        <v>0</v>
      </c>
      <c r="I1478" s="1" t="n">
        <v>0.3252</v>
      </c>
      <c r="J1478" s="2" t="inlineStr">
        <is>
          <t>CORTE</t>
        </is>
      </c>
    </row>
    <row r="1479" ht="12" customHeight="1">
      <c r="A1479" s="3" t="inlineStr">
        <is>
          <t xml:space="preserve">EMBALAGEM </t>
        </is>
      </c>
      <c r="B1479" s="1" t="n">
        <v>2002731</v>
      </c>
      <c r="C1479" s="1" t="inlineStr">
        <is>
          <t>Embalagem</t>
        </is>
      </c>
      <c r="D1479" s="1" t="n">
        <v>2002731</v>
      </c>
      <c r="E1479" s="1" t="inlineStr">
        <is>
          <t>BASE CATEDRAL 1,03X1,03 VOL 1/2                               19</t>
        </is>
      </c>
      <c r="F1479" s="2" t="n">
        <v>1</v>
      </c>
      <c r="G1479" s="2" t="inlineStr">
        <is>
          <t>caixas</t>
        </is>
      </c>
      <c r="H1479" s="1" t="n">
        <v>0</v>
      </c>
      <c r="I1479" s="1" t="n">
        <v>0.3252</v>
      </c>
      <c r="J1479" s="2" t="inlineStr">
        <is>
          <t>CORTE</t>
        </is>
      </c>
    </row>
    <row r="1480" ht="12" customHeight="1">
      <c r="A1480" s="3" t="inlineStr">
        <is>
          <t xml:space="preserve">EMBALAGEM </t>
        </is>
      </c>
      <c r="B1480" s="1" t="n">
        <v>2002761</v>
      </c>
      <c r="C1480" s="1" t="inlineStr">
        <is>
          <t>Embalagem</t>
        </is>
      </c>
      <c r="D1480" s="1" t="n">
        <v>2002761</v>
      </c>
      <c r="E1480" s="1" t="inlineStr">
        <is>
          <t>BASE CATEDRAL 1,60X0,90 VOL 1/2                               19</t>
        </is>
      </c>
      <c r="F1480" s="2" t="n">
        <v>1</v>
      </c>
      <c r="G1480" s="2" t="inlineStr">
        <is>
          <t>caixas</t>
        </is>
      </c>
      <c r="H1480" s="1" t="n">
        <v>0</v>
      </c>
      <c r="I1480" s="1" t="n">
        <v>0.3252</v>
      </c>
      <c r="J1480" s="2" t="inlineStr">
        <is>
          <t>CORTE</t>
        </is>
      </c>
    </row>
    <row r="1481" ht="12" customHeight="1">
      <c r="A1481" s="3" t="inlineStr">
        <is>
          <t xml:space="preserve">EMBALAGEM </t>
        </is>
      </c>
      <c r="B1481" s="1" t="n">
        <v>2002771</v>
      </c>
      <c r="C1481" s="1" t="inlineStr">
        <is>
          <t>Embalagem</t>
        </is>
      </c>
      <c r="D1481" s="1" t="n">
        <v>2002771</v>
      </c>
      <c r="E1481" s="1" t="inlineStr">
        <is>
          <t>BASE CATEDRAL 1,60/1,80X0,90 VOL 1/2                       19</t>
        </is>
      </c>
      <c r="F1481" s="2" t="n">
        <v>1</v>
      </c>
      <c r="G1481" s="2" t="inlineStr">
        <is>
          <t>caixas</t>
        </is>
      </c>
      <c r="H1481" s="1" t="n">
        <v>0</v>
      </c>
      <c r="I1481" s="1" t="n">
        <v>0.3252</v>
      </c>
      <c r="J1481" s="2" t="inlineStr">
        <is>
          <t>CORTE</t>
        </is>
      </c>
    </row>
    <row r="1482" ht="12" customHeight="1">
      <c r="A1482" s="3" t="inlineStr">
        <is>
          <t xml:space="preserve">EMBALAGEM </t>
        </is>
      </c>
      <c r="B1482" s="1" t="n">
        <v>200277130</v>
      </c>
      <c r="C1482" s="1" t="inlineStr">
        <is>
          <t>Embalagem</t>
        </is>
      </c>
      <c r="D1482" s="1" t="n">
        <v>200277130</v>
      </c>
      <c r="E1482" s="1" t="inlineStr">
        <is>
          <t>EMB. BASE CATEDRAL 1,60 (1155X705X76)                  19</t>
        </is>
      </c>
      <c r="F1482" s="2" t="n">
        <v>1</v>
      </c>
      <c r="G1482" s="2" t="inlineStr">
        <is>
          <t>caixas</t>
        </is>
      </c>
      <c r="H1482" s="1" t="n">
        <v>0</v>
      </c>
      <c r="I1482" s="1" t="n">
        <v>0.3252</v>
      </c>
      <c r="J1482" s="2" t="inlineStr">
        <is>
          <t>CORTE</t>
        </is>
      </c>
    </row>
    <row r="1483" ht="12" customHeight="1">
      <c r="A1483" s="3" t="inlineStr">
        <is>
          <t xml:space="preserve">EMBALAGEM </t>
        </is>
      </c>
      <c r="B1483" s="1" t="n">
        <v>200308101</v>
      </c>
      <c r="C1483" s="1" t="inlineStr">
        <is>
          <t>Embalagem</t>
        </is>
      </c>
      <c r="D1483" s="1" t="n">
        <v>200308101</v>
      </c>
      <c r="E1483" s="1" t="inlineStr">
        <is>
          <t>TRAVESSA 1200X120X18 MDF - MESA GENOVA 1,80   19</t>
        </is>
      </c>
      <c r="F1483" s="2" t="n">
        <v>1</v>
      </c>
      <c r="G1483" s="2" t="inlineStr">
        <is>
          <t>caixas</t>
        </is>
      </c>
      <c r="H1483" s="1" t="n">
        <v>0</v>
      </c>
      <c r="I1483" s="1" t="n">
        <v>0.3252</v>
      </c>
      <c r="J1483" s="2" t="inlineStr">
        <is>
          <t>CORTE</t>
        </is>
      </c>
    </row>
    <row r="1484" ht="12" customHeight="1">
      <c r="A1484" s="3" t="inlineStr">
        <is>
          <t xml:space="preserve">EMBALAGEM </t>
        </is>
      </c>
      <c r="B1484" s="1" t="n">
        <v>200308204</v>
      </c>
      <c r="C1484" s="1" t="inlineStr">
        <is>
          <t>Embalagem</t>
        </is>
      </c>
      <c r="D1484" s="1" t="n">
        <v>200308204</v>
      </c>
      <c r="E1484" s="1" t="inlineStr">
        <is>
          <t>TAMPO MONTADO 1800X900X45 MDF-TAMPO C/ENG 19</t>
        </is>
      </c>
      <c r="F1484" s="2" t="n">
        <v>1</v>
      </c>
      <c r="G1484" s="2" t="inlineStr">
        <is>
          <t>caixas</t>
        </is>
      </c>
      <c r="H1484" s="1" t="n">
        <v>0</v>
      </c>
      <c r="I1484" s="1" t="n">
        <v>0.3252</v>
      </c>
      <c r="J1484" s="2" t="inlineStr">
        <is>
          <t>CORTE</t>
        </is>
      </c>
    </row>
    <row r="1485" ht="12" customHeight="1">
      <c r="A1485" s="3" t="inlineStr">
        <is>
          <t xml:space="preserve">EMBALAGEM </t>
        </is>
      </c>
      <c r="B1485" s="1" t="n">
        <v>2003331</v>
      </c>
      <c r="C1485" s="1" t="inlineStr">
        <is>
          <t>Embalagem</t>
        </is>
      </c>
      <c r="D1485" s="1" t="n">
        <v>2003331</v>
      </c>
      <c r="E1485" s="1" t="inlineStr">
        <is>
          <t>TAMPO C/ MOLDURA 1,03 X 1,03 - SANTIAGO               19</t>
        </is>
      </c>
      <c r="F1485" s="2" t="n">
        <v>1</v>
      </c>
      <c r="G1485" s="2" t="inlineStr">
        <is>
          <t>caixas</t>
        </is>
      </c>
      <c r="H1485" s="1" t="n">
        <v>0</v>
      </c>
      <c r="I1485" s="1" t="n">
        <v>0.3252</v>
      </c>
      <c r="J1485" s="2" t="inlineStr">
        <is>
          <t>CORTE</t>
        </is>
      </c>
    </row>
    <row r="1486" ht="12" customHeight="1">
      <c r="A1486" s="3" t="inlineStr">
        <is>
          <t xml:space="preserve">EMBALAGEM </t>
        </is>
      </c>
      <c r="B1486" s="1" t="n">
        <v>200303204</v>
      </c>
      <c r="C1486" s="1" t="inlineStr">
        <is>
          <t>Embalagem</t>
        </is>
      </c>
      <c r="D1486" s="1" t="n">
        <v>200303204</v>
      </c>
      <c r="E1486" s="1" t="inlineStr">
        <is>
          <t>TAMPO ENGROSSADO (R100) - 1360X900X40 MDF      19</t>
        </is>
      </c>
      <c r="F1486" s="2" t="n">
        <v>1</v>
      </c>
      <c r="G1486" s="2" t="inlineStr">
        <is>
          <t>caixas</t>
        </is>
      </c>
      <c r="H1486" s="1" t="n">
        <v>0</v>
      </c>
      <c r="I1486" s="1" t="n">
        <v>0.3252</v>
      </c>
      <c r="J1486" s="2" t="inlineStr">
        <is>
          <t>CORTE</t>
        </is>
      </c>
    </row>
    <row r="1487" ht="12" customHeight="1">
      <c r="A1487" s="3" t="inlineStr">
        <is>
          <t xml:space="preserve">EMBALAGEM </t>
        </is>
      </c>
      <c r="B1487" s="1" t="n">
        <v>200306205</v>
      </c>
      <c r="C1487" s="1" t="inlineStr">
        <is>
          <t>Embalagem</t>
        </is>
      </c>
      <c r="D1487" s="1" t="n">
        <v>200306205</v>
      </c>
      <c r="E1487" s="1" t="inlineStr">
        <is>
          <t>TAMPO MTD 1600X900X45 MDF-TAMPO C/ENGROS R19</t>
        </is>
      </c>
      <c r="F1487" s="2" t="n">
        <v>1</v>
      </c>
      <c r="G1487" s="2" t="inlineStr">
        <is>
          <t>caixas</t>
        </is>
      </c>
      <c r="H1487" s="1" t="n">
        <v>0</v>
      </c>
      <c r="I1487" s="1" t="n">
        <v>0.3252</v>
      </c>
      <c r="J1487" s="2" t="inlineStr">
        <is>
          <t>CORTE</t>
        </is>
      </c>
    </row>
    <row r="1488" ht="12" customHeight="1">
      <c r="A1488" s="3" t="inlineStr">
        <is>
          <t xml:space="preserve">EMBALAGEM </t>
        </is>
      </c>
      <c r="B1488" s="1" t="n">
        <v>200308205</v>
      </c>
      <c r="C1488" s="1" t="inlineStr">
        <is>
          <t>Embalagem</t>
        </is>
      </c>
      <c r="D1488" s="1" t="n">
        <v>200308205</v>
      </c>
      <c r="E1488" s="1" t="inlineStr">
        <is>
          <t>TAMPO MTD 1800X900X45 MDF-TAMPO C/ENGROS R19</t>
        </is>
      </c>
      <c r="F1488" s="2" t="n">
        <v>1</v>
      </c>
      <c r="G1488" s="2" t="inlineStr">
        <is>
          <t>caixas</t>
        </is>
      </c>
      <c r="H1488" s="1" t="n">
        <v>0</v>
      </c>
      <c r="I1488" s="1" t="n">
        <v>0.3252</v>
      </c>
      <c r="J1488" s="2" t="inlineStr">
        <is>
          <t>CORTE</t>
        </is>
      </c>
    </row>
    <row r="1489" ht="12" customHeight="1">
      <c r="A1489" s="3" t="inlineStr">
        <is>
          <t xml:space="preserve">EMBALAGEM </t>
        </is>
      </c>
      <c r="B1489" s="1" t="n">
        <v>300073</v>
      </c>
      <c r="C1489" s="1" t="inlineStr">
        <is>
          <t>Embalagem</t>
        </is>
      </c>
      <c r="D1489" s="1" t="n">
        <v>300073</v>
      </c>
      <c r="E1489" s="1" t="inlineStr">
        <is>
          <t>CADEIRA MANAUS LOOMBER (TRENTO)                       19</t>
        </is>
      </c>
      <c r="F1489" s="2" t="n">
        <v>1</v>
      </c>
      <c r="G1489" s="2" t="inlineStr">
        <is>
          <t>caixas</t>
        </is>
      </c>
      <c r="H1489" s="1" t="n">
        <v>0</v>
      </c>
      <c r="I1489" s="1" t="n">
        <v>0.3252</v>
      </c>
      <c r="J1489" s="2" t="inlineStr">
        <is>
          <t>CORTE</t>
        </is>
      </c>
    </row>
    <row r="1490" ht="12" customHeight="1">
      <c r="A1490" s="3" t="inlineStr">
        <is>
          <t xml:space="preserve">EMBALAGEM </t>
        </is>
      </c>
      <c r="B1490" s="1" t="n">
        <v>300074</v>
      </c>
      <c r="C1490" s="1" t="inlineStr">
        <is>
          <t>Embalagem</t>
        </is>
      </c>
      <c r="D1490" s="1" t="n">
        <v>300074</v>
      </c>
      <c r="E1490" s="1" t="inlineStr">
        <is>
          <t>CADEIRA BRASILIA LOOMBER (DAKAR)                        19</t>
        </is>
      </c>
      <c r="F1490" s="2" t="n">
        <v>1</v>
      </c>
      <c r="G1490" s="2" t="inlineStr">
        <is>
          <t>caixas</t>
        </is>
      </c>
      <c r="H1490" s="1" t="n">
        <v>0</v>
      </c>
      <c r="I1490" s="1" t="n">
        <v>0.3252</v>
      </c>
      <c r="J1490" s="2" t="inlineStr">
        <is>
          <t>CORTE</t>
        </is>
      </c>
    </row>
    <row r="1491" ht="12" customHeight="1">
      <c r="A1491" s="3" t="inlineStr">
        <is>
          <t xml:space="preserve">EMBALAGEM </t>
        </is>
      </c>
      <c r="B1491" s="1" t="n">
        <v>300074</v>
      </c>
      <c r="C1491" s="1" t="inlineStr">
        <is>
          <t>Embalagem</t>
        </is>
      </c>
      <c r="D1491" s="1" t="n">
        <v>300074</v>
      </c>
      <c r="E1491" s="1" t="inlineStr">
        <is>
          <t>CADEIRA BRASILIA LOOMBER (DAKAR)                        19</t>
        </is>
      </c>
      <c r="F1491" s="2" t="n">
        <v>1</v>
      </c>
      <c r="G1491" s="2" t="inlineStr">
        <is>
          <t>caixas</t>
        </is>
      </c>
      <c r="H1491" s="1" t="n">
        <v>0</v>
      </c>
      <c r="I1491" s="1" t="n">
        <v>0.3252</v>
      </c>
      <c r="J1491" s="2" t="inlineStr">
        <is>
          <t>CORTE</t>
        </is>
      </c>
    </row>
    <row r="1492" ht="12" customHeight="1">
      <c r="A1492" s="3" t="inlineStr">
        <is>
          <t xml:space="preserve">EMBALAGEM </t>
        </is>
      </c>
      <c r="B1492" s="1" t="n">
        <v>2001631</v>
      </c>
      <c r="C1492" s="1" t="inlineStr">
        <is>
          <t>Embalagem</t>
        </is>
      </c>
      <c r="D1492" s="1" t="n">
        <v>2001631</v>
      </c>
      <c r="E1492" s="1" t="inlineStr">
        <is>
          <t>MESA RECIFE LOOMBER 1,60X0,80 VOL 1/1 (MIAMI)    19</t>
        </is>
      </c>
      <c r="F1492" s="2" t="n">
        <v>1</v>
      </c>
      <c r="G1492" s="2" t="inlineStr">
        <is>
          <t>caixas</t>
        </is>
      </c>
      <c r="H1492" s="1" t="n">
        <v>0</v>
      </c>
      <c r="I1492" s="1" t="n">
        <v>0.3252</v>
      </c>
      <c r="J1492" s="2" t="inlineStr">
        <is>
          <t>CORTE</t>
        </is>
      </c>
    </row>
    <row r="1493" ht="12" customHeight="1">
      <c r="A1493" s="3" t="inlineStr">
        <is>
          <t xml:space="preserve">EMBALAGEM </t>
        </is>
      </c>
      <c r="B1493" s="1" t="n">
        <v>300068</v>
      </c>
      <c r="C1493" s="1" t="inlineStr">
        <is>
          <t>Embalagem</t>
        </is>
      </c>
      <c r="D1493" s="1" t="n">
        <v>300068</v>
      </c>
      <c r="E1493" s="1" t="inlineStr">
        <is>
          <t>CADEIRA GENOVA 980                                                     19</t>
        </is>
      </c>
      <c r="F1493" s="2" t="n">
        <v>1</v>
      </c>
      <c r="G1493" s="2" t="inlineStr">
        <is>
          <t>caixas</t>
        </is>
      </c>
      <c r="H1493" s="1" t="n">
        <v>0</v>
      </c>
      <c r="I1493" s="1" t="n">
        <v>0.3252</v>
      </c>
      <c r="J1493" s="2" t="inlineStr">
        <is>
          <t>CORTE</t>
        </is>
      </c>
    </row>
    <row r="1494" ht="12" customHeight="1">
      <c r="A1494" s="3" t="inlineStr">
        <is>
          <t xml:space="preserve">EMBALAGEM </t>
        </is>
      </c>
      <c r="B1494" s="1" t="n">
        <v>2002721</v>
      </c>
      <c r="C1494" s="1" t="inlineStr">
        <is>
          <t>Embalagem</t>
        </is>
      </c>
      <c r="D1494" s="1" t="n">
        <v>2002721</v>
      </c>
      <c r="E1494" s="1" t="inlineStr">
        <is>
          <t>BASE CATEDRAL 1,20X1,20 VOL 1/2                               19</t>
        </is>
      </c>
      <c r="F1494" s="2" t="n">
        <v>1</v>
      </c>
      <c r="G1494" s="2" t="inlineStr">
        <is>
          <t>caixas</t>
        </is>
      </c>
      <c r="H1494" s="1" t="n">
        <v>0</v>
      </c>
      <c r="I1494" s="1" t="n">
        <v>0.3252</v>
      </c>
      <c r="J1494" s="2" t="inlineStr">
        <is>
          <t>CORTE</t>
        </is>
      </c>
    </row>
    <row r="1495" ht="12" customHeight="1">
      <c r="A1495" s="3" t="inlineStr">
        <is>
          <t xml:space="preserve">EMBALAGEM </t>
        </is>
      </c>
      <c r="B1495" s="1" t="n">
        <v>2003001</v>
      </c>
      <c r="C1495" s="1" t="inlineStr">
        <is>
          <t>Embalagem</t>
        </is>
      </c>
      <c r="D1495" s="1" t="n">
        <v>2003001</v>
      </c>
      <c r="E1495" s="1" t="inlineStr">
        <is>
          <t>TAMPO REDONDO C/ VIDRO LIGHT 1200X1200X18      19</t>
        </is>
      </c>
      <c r="F1495" s="2" t="n">
        <v>1</v>
      </c>
      <c r="G1495" s="2" t="inlineStr">
        <is>
          <t>caixas</t>
        </is>
      </c>
      <c r="H1495" s="1" t="n">
        <v>0</v>
      </c>
      <c r="I1495" s="1" t="n">
        <v>0.3252</v>
      </c>
      <c r="J1495" s="2" t="inlineStr">
        <is>
          <t>CORTE</t>
        </is>
      </c>
    </row>
    <row r="1496" ht="12" customHeight="1">
      <c r="A1496" s="3" t="inlineStr">
        <is>
          <t xml:space="preserve">EMBALAGEM </t>
        </is>
      </c>
      <c r="B1496" s="1" t="n">
        <v>2006701</v>
      </c>
      <c r="C1496" s="1" t="inlineStr">
        <is>
          <t>Embalagem</t>
        </is>
      </c>
      <c r="D1496" s="1" t="n">
        <v>2006701</v>
      </c>
      <c r="E1496" s="1" t="inlineStr">
        <is>
          <t>BASE MESA TROIA 1,03 VOL 1/2                                     19</t>
        </is>
      </c>
      <c r="F1496" s="2" t="n">
        <v>1</v>
      </c>
      <c r="G1496" s="2" t="inlineStr">
        <is>
          <t>caixas</t>
        </is>
      </c>
      <c r="H1496" s="1" t="n">
        <v>0</v>
      </c>
      <c r="I1496" s="1" t="n">
        <v>0.3252</v>
      </c>
      <c r="J1496" s="2" t="inlineStr">
        <is>
          <t>CORTE</t>
        </is>
      </c>
    </row>
    <row r="1497" ht="12" customHeight="1">
      <c r="A1497" s="3" t="inlineStr">
        <is>
          <t xml:space="preserve">EMBALAGEM </t>
        </is>
      </c>
      <c r="B1497" s="1" t="n">
        <v>2006721</v>
      </c>
      <c r="C1497" s="1" t="inlineStr">
        <is>
          <t>Embalagem</t>
        </is>
      </c>
      <c r="D1497" s="1" t="n">
        <v>2006721</v>
      </c>
      <c r="E1497" s="1" t="inlineStr">
        <is>
          <t>BASE MESA TROIA 1,20 VOL 1/2                                     19</t>
        </is>
      </c>
      <c r="F1497" s="2" t="n">
        <v>1</v>
      </c>
      <c r="G1497" s="2" t="inlineStr">
        <is>
          <t>caixas</t>
        </is>
      </c>
      <c r="H1497" s="1" t="n">
        <v>0</v>
      </c>
      <c r="I1497" s="1" t="n">
        <v>0.3252</v>
      </c>
      <c r="J1497" s="2" t="inlineStr">
        <is>
          <t>CORTE</t>
        </is>
      </c>
    </row>
    <row r="1498" ht="12" customHeight="1">
      <c r="A1498" s="3" t="inlineStr">
        <is>
          <t xml:space="preserve">EMBALAGEM </t>
        </is>
      </c>
      <c r="B1498" s="1" t="n">
        <v>399999</v>
      </c>
      <c r="C1498" s="1" t="inlineStr">
        <is>
          <t>Embalagem</t>
        </is>
      </c>
      <c r="D1498" s="1" t="n">
        <v>399999</v>
      </c>
      <c r="E1498" s="1" t="inlineStr">
        <is>
          <t>CADEIRA SANTIAGO TESTE                                            19</t>
        </is>
      </c>
      <c r="F1498" s="2" t="n">
        <v>1</v>
      </c>
      <c r="G1498" s="2" t="inlineStr">
        <is>
          <t>caixas</t>
        </is>
      </c>
      <c r="H1498" s="1" t="n">
        <v>0</v>
      </c>
      <c r="I1498" s="1" t="n">
        <v>0.3252</v>
      </c>
      <c r="J1498" s="2" t="inlineStr">
        <is>
          <t>CORTE</t>
        </is>
      </c>
    </row>
    <row r="1499" ht="12" customHeight="1">
      <c r="A1499" s="3" t="inlineStr">
        <is>
          <t>FURADEIRA 20</t>
        </is>
      </c>
      <c r="B1499" s="1" t="n">
        <v>30083002</v>
      </c>
      <c r="C1499" s="1" t="inlineStr">
        <is>
          <t>Produto simples</t>
        </is>
      </c>
      <c r="D1499" s="1" t="n">
        <v>30083002</v>
      </c>
      <c r="E1499" s="1" t="inlineStr">
        <is>
          <t>(4) LAT BAS INTERNA 780X455X15 MDP-MES TRENTO54</t>
        </is>
      </c>
      <c r="F1499" s="2" t="n">
        <v>1</v>
      </c>
      <c r="G1499" s="2" t="inlineStr">
        <is>
          <t>peça</t>
        </is>
      </c>
      <c r="H1499" s="1" t="n">
        <v>7</v>
      </c>
      <c r="I1499" s="1" t="n">
        <v>0.2</v>
      </c>
      <c r="J1499" s="2" t="inlineStr">
        <is>
          <t>CORTE</t>
        </is>
      </c>
    </row>
    <row r="1500" ht="12" customHeight="1">
      <c r="A1500" s="3" t="inlineStr">
        <is>
          <t>FURADEIRA 20</t>
        </is>
      </c>
      <c r="B1500" s="1" t="n">
        <v>30080003</v>
      </c>
      <c r="C1500" s="1" t="inlineStr">
        <is>
          <t>Produto simples</t>
        </is>
      </c>
      <c r="D1500" s="1" t="n">
        <v>30080003</v>
      </c>
      <c r="E1500" s="1" t="inlineStr">
        <is>
          <t>(4)TAMP INTERNO 500X400X15MDP-MESA AMST.1,36 54</t>
        </is>
      </c>
      <c r="F1500" s="2" t="n">
        <v>1</v>
      </c>
      <c r="G1500" s="2" t="inlineStr">
        <is>
          <t>peça</t>
        </is>
      </c>
      <c r="H1500" s="1" t="n">
        <v>7</v>
      </c>
      <c r="I1500" s="1" t="n">
        <v>0.2</v>
      </c>
      <c r="J1500" s="2" t="inlineStr">
        <is>
          <t>CORTE</t>
        </is>
      </c>
    </row>
    <row r="1501" ht="12" customHeight="1">
      <c r="A1501" s="3" t="inlineStr">
        <is>
          <t>FURADEIRA 20</t>
        </is>
      </c>
      <c r="B1501" s="1" t="n">
        <v>30080001</v>
      </c>
      <c r="C1501" s="1" t="inlineStr">
        <is>
          <t>Produto simples</t>
        </is>
      </c>
      <c r="D1501" s="1" t="n">
        <v>30080001</v>
      </c>
      <c r="E1501" s="1" t="inlineStr">
        <is>
          <t>(2) BASE 620X620X12 MDP - MESA ASMT. 1,36X1,36    54</t>
        </is>
      </c>
      <c r="F1501" s="2" t="n">
        <v>1</v>
      </c>
      <c r="G1501" s="2" t="inlineStr">
        <is>
          <t>peça</t>
        </is>
      </c>
      <c r="H1501" s="1" t="n">
        <v>7</v>
      </c>
      <c r="I1501" s="1" t="n">
        <v>0.2</v>
      </c>
      <c r="J1501" s="2" t="inlineStr">
        <is>
          <t>CORTE</t>
        </is>
      </c>
    </row>
    <row r="1502" ht="12" customHeight="1">
      <c r="A1502" s="3" t="inlineStr">
        <is>
          <t>FURADEIRA 20</t>
        </is>
      </c>
      <c r="B1502" s="1" t="n">
        <v>30080002</v>
      </c>
      <c r="C1502" s="1" t="inlineStr">
        <is>
          <t>Produto simples</t>
        </is>
      </c>
      <c r="D1502" s="1" t="n">
        <v>30080002</v>
      </c>
      <c r="E1502" s="1" t="inlineStr">
        <is>
          <t>(3)LAT. DA BASE 750X565X12 MDP-MESA AMST.1,36X54</t>
        </is>
      </c>
      <c r="F1502" s="2" t="n">
        <v>1</v>
      </c>
      <c r="G1502" s="2" t="inlineStr">
        <is>
          <t>peça</t>
        </is>
      </c>
      <c r="H1502" s="1" t="n">
        <v>7</v>
      </c>
      <c r="I1502" s="1" t="n">
        <v>0.2</v>
      </c>
      <c r="J1502" s="2" t="inlineStr">
        <is>
          <t>CORTE</t>
        </is>
      </c>
    </row>
    <row r="1503" ht="12" customHeight="1">
      <c r="A1503" s="3" t="inlineStr">
        <is>
          <t>FURADEIRA 20</t>
        </is>
      </c>
      <c r="B1503" s="1" t="n">
        <v>30080006</v>
      </c>
      <c r="C1503" s="1" t="inlineStr">
        <is>
          <t>Produto simples</t>
        </is>
      </c>
      <c r="D1503" s="1" t="n">
        <v>30080006</v>
      </c>
      <c r="E1503" s="1" t="inlineStr">
        <is>
          <t>(1)LAT. C/FRISO 750X590X12 MDF-MESA AMST.1,36X 54</t>
        </is>
      </c>
      <c r="F1503" s="2" t="n">
        <v>1</v>
      </c>
      <c r="G1503" s="2" t="inlineStr">
        <is>
          <t>peça</t>
        </is>
      </c>
      <c r="H1503" s="1" t="n">
        <v>7</v>
      </c>
      <c r="I1503" s="1" t="n">
        <v>0.2</v>
      </c>
      <c r="J1503" s="2" t="inlineStr">
        <is>
          <t>CORTE</t>
        </is>
      </c>
    </row>
    <row r="1504" ht="12" customHeight="1">
      <c r="A1504" s="3" t="inlineStr">
        <is>
          <t>FURADEIRA 20</t>
        </is>
      </c>
      <c r="B1504" s="1" t="n">
        <v>30080004</v>
      </c>
      <c r="C1504" s="1" t="inlineStr">
        <is>
          <t>Produto simples</t>
        </is>
      </c>
      <c r="D1504" s="1" t="n">
        <v>30080004</v>
      </c>
      <c r="E1504" s="1" t="inlineStr">
        <is>
          <t>(6)TRAV. MAIOR 1320X65 (135)X15 MDP-AMST.1,36X1 54</t>
        </is>
      </c>
      <c r="F1504" s="2" t="n">
        <v>1</v>
      </c>
      <c r="G1504" s="2" t="inlineStr">
        <is>
          <t>peça</t>
        </is>
      </c>
      <c r="H1504" s="1" t="n">
        <v>7</v>
      </c>
      <c r="I1504" s="1" t="n">
        <v>0.2</v>
      </c>
      <c r="J1504" s="2" t="inlineStr">
        <is>
          <t>CORTE</t>
        </is>
      </c>
    </row>
    <row r="1505" ht="12" customHeight="1">
      <c r="A1505" s="3" t="inlineStr">
        <is>
          <t>FURADEIRA 20</t>
        </is>
      </c>
      <c r="B1505" s="1" t="n">
        <v>30080005</v>
      </c>
      <c r="C1505" s="1" t="inlineStr">
        <is>
          <t>Produto simples</t>
        </is>
      </c>
      <c r="D1505" s="1" t="n">
        <v>30080005</v>
      </c>
      <c r="E1505" s="1" t="inlineStr">
        <is>
          <t>(5) TRAV. MENOR1190X65X15 MDP-MESA AMST.1,36X54</t>
        </is>
      </c>
      <c r="F1505" s="2" t="n">
        <v>1</v>
      </c>
      <c r="G1505" s="2" t="inlineStr">
        <is>
          <t>peça</t>
        </is>
      </c>
      <c r="H1505" s="1" t="n">
        <v>7</v>
      </c>
      <c r="I1505" s="1" t="n">
        <v>0.2</v>
      </c>
      <c r="J1505" s="2" t="inlineStr">
        <is>
          <t>CORTE</t>
        </is>
      </c>
    </row>
    <row r="1506" ht="12" customHeight="1">
      <c r="A1506" s="3" t="inlineStr">
        <is>
          <t>FURADEIRA 20</t>
        </is>
      </c>
      <c r="B1506" s="1" t="n">
        <v>20012405</v>
      </c>
      <c r="C1506" s="1" t="inlineStr">
        <is>
          <t>Produto simples</t>
        </is>
      </c>
      <c r="D1506" s="1" t="n">
        <v>20012405</v>
      </c>
      <c r="E1506" s="1" t="inlineStr">
        <is>
          <t>(2) TRAVESSA MAIOR 1030X100X15 MDP-MESA MIAM54</t>
        </is>
      </c>
      <c r="F1506" s="2" t="n">
        <v>1</v>
      </c>
      <c r="G1506" s="2" t="inlineStr">
        <is>
          <t>peça</t>
        </is>
      </c>
      <c r="H1506" s="1" t="n">
        <v>7</v>
      </c>
      <c r="I1506" s="1" t="n">
        <v>0.2</v>
      </c>
      <c r="J1506" s="2" t="inlineStr">
        <is>
          <t>CORTE</t>
        </is>
      </c>
    </row>
    <row r="1507" ht="12" customHeight="1">
      <c r="A1507" s="3" t="inlineStr">
        <is>
          <t>FURADEIRA 20</t>
        </is>
      </c>
      <c r="B1507" s="1" t="n">
        <v>20013106</v>
      </c>
      <c r="C1507" s="1" t="inlineStr">
        <is>
          <t>Produto simples</t>
        </is>
      </c>
      <c r="D1507" s="1" t="n">
        <v>20013106</v>
      </c>
      <c r="E1507" s="1" t="inlineStr">
        <is>
          <t>(2)TRAV.MAIOR 1210X100X15 MDP-MESA MIAMI 1,37X54</t>
        </is>
      </c>
      <c r="F1507" s="2" t="n">
        <v>1</v>
      </c>
      <c r="G1507" s="2" t="inlineStr">
        <is>
          <t>peça</t>
        </is>
      </c>
      <c r="H1507" s="1" t="n">
        <v>7</v>
      </c>
      <c r="I1507" s="1" t="n">
        <v>0.2</v>
      </c>
      <c r="J1507" s="2" t="inlineStr">
        <is>
          <t>CORTE</t>
        </is>
      </c>
    </row>
    <row r="1508" ht="12" customHeight="1">
      <c r="A1508" s="3" t="inlineStr">
        <is>
          <t>FURADEIRA 20</t>
        </is>
      </c>
      <c r="B1508" s="1" t="n">
        <v>20013107</v>
      </c>
      <c r="C1508" s="1" t="inlineStr">
        <is>
          <t>Produto simples</t>
        </is>
      </c>
      <c r="D1508" s="1" t="n">
        <v>20013107</v>
      </c>
      <c r="E1508" s="1" t="inlineStr">
        <is>
          <t>(3) TRAV.MENOR 610X100X15 MDP-MESA MIAMI 1,37 54</t>
        </is>
      </c>
      <c r="F1508" s="2" t="n">
        <v>1</v>
      </c>
      <c r="G1508" s="2" t="inlineStr">
        <is>
          <t>peça</t>
        </is>
      </c>
      <c r="H1508" s="1" t="n">
        <v>7</v>
      </c>
      <c r="I1508" s="1" t="n">
        <v>0.2</v>
      </c>
      <c r="J1508" s="2" t="inlineStr">
        <is>
          <t>CORTE</t>
        </is>
      </c>
    </row>
    <row r="1509" ht="12" customHeight="1">
      <c r="A1509" s="3" t="inlineStr">
        <is>
          <t>FURADEIRA 20</t>
        </is>
      </c>
      <c r="B1509" s="1" t="n">
        <v>30009006</v>
      </c>
      <c r="C1509" s="1" t="inlineStr">
        <is>
          <t>Produto simples</t>
        </is>
      </c>
      <c r="D1509" s="1" t="n">
        <v>30009006</v>
      </c>
      <c r="E1509" s="1" t="inlineStr">
        <is>
          <t>ASSENTO 430X390X09 MDP - CADEIRA                         54</t>
        </is>
      </c>
      <c r="F1509" s="2" t="n">
        <v>1</v>
      </c>
      <c r="G1509" s="2" t="inlineStr">
        <is>
          <t>peça</t>
        </is>
      </c>
      <c r="H1509" s="1" t="n">
        <v>7</v>
      </c>
      <c r="I1509" s="1" t="n">
        <v>0.2</v>
      </c>
      <c r="J1509" s="2" t="inlineStr">
        <is>
          <t>CORTE</t>
        </is>
      </c>
    </row>
    <row r="1510" ht="12" customHeight="1">
      <c r="A1510" s="3" t="inlineStr">
        <is>
          <t>FURADEIRA 20</t>
        </is>
      </c>
      <c r="B1510" s="1" t="n">
        <v>30009703</v>
      </c>
      <c r="C1510" s="1" t="inlineStr">
        <is>
          <t>Produto simples</t>
        </is>
      </c>
      <c r="D1510" s="1" t="n">
        <v>30009703</v>
      </c>
      <c r="E1510" s="1" t="inlineStr">
        <is>
          <t>ESPALDAR 390X40(911)X25 MDF (24) - CADEIRA GRE 54</t>
        </is>
      </c>
      <c r="F1510" s="2" t="n">
        <v>1</v>
      </c>
      <c r="G1510" s="2" t="inlineStr">
        <is>
          <t>peça</t>
        </is>
      </c>
      <c r="H1510" s="1" t="n">
        <v>7</v>
      </c>
      <c r="I1510" s="1" t="n">
        <v>0.2</v>
      </c>
      <c r="J1510" s="2" t="inlineStr">
        <is>
          <t>CORTE</t>
        </is>
      </c>
    </row>
    <row r="1511" ht="12" customHeight="1">
      <c r="A1511" s="3" t="inlineStr">
        <is>
          <t>FURADEIRA 20</t>
        </is>
      </c>
      <c r="B1511" s="1" t="n">
        <v>20020002</v>
      </c>
      <c r="C1511" s="1" t="inlineStr">
        <is>
          <t>Produto simples</t>
        </is>
      </c>
      <c r="D1511" s="1" t="n">
        <v>20020002</v>
      </c>
      <c r="E1511" s="1" t="inlineStr">
        <is>
          <t>(2) FECHAMENTO I 1090X295X12 MDF - BASE DUBAI  54</t>
        </is>
      </c>
      <c r="F1511" s="2" t="n">
        <v>1</v>
      </c>
      <c r="G1511" s="2" t="inlineStr">
        <is>
          <t>peça</t>
        </is>
      </c>
      <c r="H1511" s="1" t="n">
        <v>7</v>
      </c>
      <c r="I1511" s="1" t="n">
        <v>0.2</v>
      </c>
      <c r="J1511" s="2" t="inlineStr">
        <is>
          <t>CORTE</t>
        </is>
      </c>
    </row>
    <row r="1512" ht="12" customHeight="1">
      <c r="A1512" s="3" t="inlineStr">
        <is>
          <t>FURADEIRA 20</t>
        </is>
      </c>
      <c r="B1512" s="1" t="n">
        <v>20020003</v>
      </c>
      <c r="C1512" s="1" t="inlineStr">
        <is>
          <t>Produto simples</t>
        </is>
      </c>
      <c r="D1512" s="1" t="n">
        <v>20020003</v>
      </c>
      <c r="E1512" s="1" t="inlineStr">
        <is>
          <t>(3) FECHAMENTO II 600X295X12 MDF - BASE DUBAI   54</t>
        </is>
      </c>
      <c r="F1512" s="2" t="n">
        <v>1</v>
      </c>
      <c r="G1512" s="2" t="inlineStr">
        <is>
          <t>peça</t>
        </is>
      </c>
      <c r="H1512" s="1" t="n">
        <v>7</v>
      </c>
      <c r="I1512" s="1" t="n">
        <v>0.2</v>
      </c>
      <c r="J1512" s="2" t="inlineStr">
        <is>
          <t>CORTE</t>
        </is>
      </c>
    </row>
    <row r="1513" ht="12" customHeight="1">
      <c r="A1513" s="3" t="inlineStr">
        <is>
          <t>FURADEIRA 20</t>
        </is>
      </c>
      <c r="B1513" s="1" t="n">
        <v>20020004</v>
      </c>
      <c r="C1513" s="1" t="inlineStr">
        <is>
          <t>Produto simples</t>
        </is>
      </c>
      <c r="D1513" s="1" t="n">
        <v>20020004</v>
      </c>
      <c r="E1513" s="1" t="inlineStr">
        <is>
          <t>(4) FECHAMENTO III 545X327X12 MDF - BASE DUBAI  54</t>
        </is>
      </c>
      <c r="F1513" s="2" t="n">
        <v>1</v>
      </c>
      <c r="G1513" s="2" t="inlineStr">
        <is>
          <t>peça</t>
        </is>
      </c>
      <c r="H1513" s="1" t="n">
        <v>7</v>
      </c>
      <c r="I1513" s="1" t="n">
        <v>0.2</v>
      </c>
      <c r="J1513" s="2" t="inlineStr">
        <is>
          <t>CORTE</t>
        </is>
      </c>
    </row>
    <row r="1514" ht="12" customHeight="1">
      <c r="A1514" s="3" t="inlineStr">
        <is>
          <t>FURADEIRA 20</t>
        </is>
      </c>
      <c r="B1514" s="1" t="n">
        <v>20020005</v>
      </c>
      <c r="C1514" s="1" t="inlineStr">
        <is>
          <t>Produto simples</t>
        </is>
      </c>
      <c r="D1514" s="1" t="n">
        <v>20020005</v>
      </c>
      <c r="E1514" s="1" t="inlineStr">
        <is>
          <t>(5) FECHAMENTO IV 453X327X12 MDF - BASE DUBAI  54</t>
        </is>
      </c>
      <c r="F1514" s="2" t="n">
        <v>1</v>
      </c>
      <c r="G1514" s="2" t="inlineStr">
        <is>
          <t>peça</t>
        </is>
      </c>
      <c r="H1514" s="1" t="n">
        <v>7</v>
      </c>
      <c r="I1514" s="1" t="n">
        <v>0.2</v>
      </c>
      <c r="J1514" s="2" t="inlineStr">
        <is>
          <t>CORTE</t>
        </is>
      </c>
    </row>
    <row r="1515" ht="12" customHeight="1">
      <c r="A1515" s="3" t="inlineStr">
        <is>
          <t>FURADEIRA 20</t>
        </is>
      </c>
      <c r="B1515" s="1" t="n">
        <v>20011004</v>
      </c>
      <c r="C1515" s="1" t="inlineStr">
        <is>
          <t>Produto simples</t>
        </is>
      </c>
      <c r="D1515" s="1" t="n">
        <v>20011004</v>
      </c>
      <c r="E1515" s="1" t="inlineStr">
        <is>
          <t>TRAVESSA MAIOR 740X100X15 MDP - MESA MIAMI 0, 54</t>
        </is>
      </c>
      <c r="F1515" s="2" t="n">
        <v>1</v>
      </c>
      <c r="G1515" s="2" t="inlineStr">
        <is>
          <t>peça</t>
        </is>
      </c>
      <c r="H1515" s="1" t="n">
        <v>7</v>
      </c>
      <c r="I1515" s="1" t="n">
        <v>0.2</v>
      </c>
      <c r="J1515" s="2" t="inlineStr">
        <is>
          <t>CORTE</t>
        </is>
      </c>
    </row>
    <row r="1516" ht="12" customHeight="1">
      <c r="A1516" s="3" t="inlineStr">
        <is>
          <t>FURADEIRA 20</t>
        </is>
      </c>
      <c r="B1516" s="1" t="n">
        <v>20011005</v>
      </c>
      <c r="C1516" s="1" t="inlineStr">
        <is>
          <t>Produto simples</t>
        </is>
      </c>
      <c r="D1516" s="1" t="n">
        <v>20011005</v>
      </c>
      <c r="E1516" s="1" t="inlineStr">
        <is>
          <t>TRAV. MENOR 710X100X15 MDP - MESA MIAMI 0,90    54</t>
        </is>
      </c>
      <c r="F1516" s="2" t="n">
        <v>1</v>
      </c>
      <c r="G1516" s="2" t="inlineStr">
        <is>
          <t>peça</t>
        </is>
      </c>
      <c r="H1516" s="1" t="n">
        <v>7</v>
      </c>
      <c r="I1516" s="1" t="n">
        <v>0.2</v>
      </c>
      <c r="J1516" s="2" t="inlineStr">
        <is>
          <t>CORTE</t>
        </is>
      </c>
    </row>
    <row r="1517" ht="12" customHeight="1">
      <c r="A1517" s="3" t="inlineStr">
        <is>
          <t>FURADEIRA 20</t>
        </is>
      </c>
      <c r="B1517" s="1" t="n">
        <v>20050001</v>
      </c>
      <c r="C1517" s="1" t="inlineStr">
        <is>
          <t>Produto simples</t>
        </is>
      </c>
      <c r="D1517" s="1" t="n">
        <v>20050001</v>
      </c>
      <c r="E1517" s="1" t="inlineStr">
        <is>
          <t>TRAVESSA 1 750X154X15 MDP - MESA TURIM              54</t>
        </is>
      </c>
      <c r="F1517" s="2" t="n">
        <v>1</v>
      </c>
      <c r="G1517" s="2" t="inlineStr">
        <is>
          <t>peça</t>
        </is>
      </c>
      <c r="H1517" s="1" t="n">
        <v>7</v>
      </c>
      <c r="I1517" s="1" t="n">
        <v>0.2</v>
      </c>
      <c r="J1517" s="2" t="inlineStr">
        <is>
          <t>CORTE</t>
        </is>
      </c>
    </row>
    <row r="1518" ht="12" customHeight="1">
      <c r="A1518" s="3" t="inlineStr">
        <is>
          <t>FURADEIRA 20</t>
        </is>
      </c>
      <c r="B1518" s="1" t="n">
        <v>20050008</v>
      </c>
      <c r="C1518" s="1" t="inlineStr">
        <is>
          <t>Produto simples</t>
        </is>
      </c>
      <c r="D1518" s="1" t="n">
        <v>20050008</v>
      </c>
      <c r="E1518" s="1" t="inlineStr">
        <is>
          <t>TRAVESSA 2 750X152X15 MDP - MESA TURIM              54</t>
        </is>
      </c>
      <c r="F1518" s="2" t="n">
        <v>1</v>
      </c>
      <c r="G1518" s="2" t="inlineStr">
        <is>
          <t>peça</t>
        </is>
      </c>
      <c r="H1518" s="1" t="n">
        <v>7</v>
      </c>
      <c r="I1518" s="1" t="n">
        <v>0.2</v>
      </c>
      <c r="J1518" s="2" t="inlineStr">
        <is>
          <t>CORTE</t>
        </is>
      </c>
    </row>
    <row r="1519" ht="12" customHeight="1">
      <c r="A1519" s="3" t="inlineStr">
        <is>
          <t>FURADEIRA 20</t>
        </is>
      </c>
      <c r="B1519" s="1" t="n">
        <v>30124003</v>
      </c>
      <c r="C1519" s="1" t="inlineStr">
        <is>
          <t>Produto simples</t>
        </is>
      </c>
      <c r="D1519" s="1" t="n">
        <v>30124003</v>
      </c>
      <c r="E1519" s="1" t="inlineStr">
        <is>
          <t>(4) APOIO TAMPO 680X452X12 MDP - BASE DUBLIN    54</t>
        </is>
      </c>
      <c r="F1519" s="2" t="n">
        <v>1</v>
      </c>
      <c r="G1519" s="2" t="inlineStr">
        <is>
          <t>peça</t>
        </is>
      </c>
      <c r="H1519" s="1" t="n">
        <v>7</v>
      </c>
      <c r="I1519" s="1" t="n">
        <v>0.2</v>
      </c>
      <c r="J1519" s="2" t="inlineStr">
        <is>
          <t>CORTE</t>
        </is>
      </c>
    </row>
    <row r="1520" ht="12" customHeight="1">
      <c r="A1520" s="3" t="inlineStr">
        <is>
          <t>FURADEIRA 20</t>
        </is>
      </c>
      <c r="B1520" s="1" t="n">
        <v>30124001</v>
      </c>
      <c r="C1520" s="1" t="inlineStr">
        <is>
          <t>Produto simples</t>
        </is>
      </c>
      <c r="D1520" s="1" t="n">
        <v>30124001</v>
      </c>
      <c r="E1520" s="1" t="inlineStr">
        <is>
          <t>(1) PE MAIOR 830X750X25 MDF - BASE DUBLIN            54</t>
        </is>
      </c>
      <c r="F1520" s="2" t="n">
        <v>1</v>
      </c>
      <c r="G1520" s="2" t="inlineStr">
        <is>
          <t>peça</t>
        </is>
      </c>
      <c r="H1520" s="1" t="n">
        <v>7</v>
      </c>
      <c r="I1520" s="1" t="n">
        <v>0.2</v>
      </c>
      <c r="J1520" s="2" t="inlineStr">
        <is>
          <t>CORTE</t>
        </is>
      </c>
    </row>
    <row r="1521" ht="12" customHeight="1">
      <c r="A1521" s="3" t="inlineStr">
        <is>
          <t>FURADEIRA 20</t>
        </is>
      </c>
      <c r="B1521" s="1" t="n">
        <v>30124002</v>
      </c>
      <c r="C1521" s="1" t="inlineStr">
        <is>
          <t>Produto simples</t>
        </is>
      </c>
      <c r="D1521" s="1" t="n">
        <v>30124002</v>
      </c>
      <c r="E1521" s="1" t="inlineStr">
        <is>
          <t>PE MENOR 750X680X25 MDF - BASE DUBLIN                54</t>
        </is>
      </c>
      <c r="F1521" s="2" t="n">
        <v>1</v>
      </c>
      <c r="G1521" s="2" t="inlineStr">
        <is>
          <t>peça</t>
        </is>
      </c>
      <c r="H1521" s="1" t="n">
        <v>7</v>
      </c>
      <c r="I1521" s="1" t="n">
        <v>0.2</v>
      </c>
      <c r="J1521" s="2" t="inlineStr">
        <is>
          <t>CORTE</t>
        </is>
      </c>
    </row>
    <row r="1522" ht="12" customHeight="1">
      <c r="A1522" s="3" t="inlineStr">
        <is>
          <t>FURADEIRA 20</t>
        </is>
      </c>
      <c r="B1522" s="1" t="n">
        <v>30106002</v>
      </c>
      <c r="C1522" s="1" t="inlineStr">
        <is>
          <t>Produto simples</t>
        </is>
      </c>
      <c r="D1522" s="1" t="n">
        <v>30106002</v>
      </c>
      <c r="E1522" s="1" t="inlineStr">
        <is>
          <t>(2) LATERAL 778X336X12 MDP - BASE BILBAO             54</t>
        </is>
      </c>
      <c r="F1522" s="2" t="n">
        <v>1</v>
      </c>
      <c r="G1522" s="2" t="inlineStr">
        <is>
          <t>peça</t>
        </is>
      </c>
      <c r="H1522" s="1" t="n">
        <v>7</v>
      </c>
      <c r="I1522" s="1" t="n">
        <v>0.2</v>
      </c>
      <c r="J1522" s="2" t="inlineStr">
        <is>
          <t>CORTE</t>
        </is>
      </c>
    </row>
    <row r="1523" ht="12" customHeight="1">
      <c r="A1523" s="3" t="inlineStr">
        <is>
          <t>FURADEIRA 20</t>
        </is>
      </c>
      <c r="B1523" s="1" t="n">
        <v>30106004</v>
      </c>
      <c r="C1523" s="1" t="inlineStr">
        <is>
          <t>Produto simples</t>
        </is>
      </c>
      <c r="D1523" s="1" t="n">
        <v>30106004</v>
      </c>
      <c r="E1523" s="1" t="inlineStr">
        <is>
          <t>(6) APOIO 336X115X12 MDP - BASE BILBAO                  54</t>
        </is>
      </c>
      <c r="F1523" s="2" t="n">
        <v>1</v>
      </c>
      <c r="G1523" s="2" t="inlineStr">
        <is>
          <t>peça</t>
        </is>
      </c>
      <c r="H1523" s="1" t="n">
        <v>7</v>
      </c>
      <c r="I1523" s="1" t="n">
        <v>0.2</v>
      </c>
      <c r="J1523" s="2" t="inlineStr">
        <is>
          <t>CORTE</t>
        </is>
      </c>
    </row>
    <row r="1524" ht="12" customHeight="1">
      <c r="A1524" s="3" t="inlineStr">
        <is>
          <t>FURADEIRA 20</t>
        </is>
      </c>
      <c r="B1524" s="1" t="n">
        <v>30104003</v>
      </c>
      <c r="C1524" s="1" t="inlineStr">
        <is>
          <t>Produto simples</t>
        </is>
      </c>
      <c r="D1524" s="1" t="n">
        <v>30104003</v>
      </c>
      <c r="E1524" s="1" t="inlineStr">
        <is>
          <t>(5) TRAVA 336X300X12 MDP - BASE BILBAO 1,35         54</t>
        </is>
      </c>
      <c r="F1524" s="2" t="n">
        <v>1</v>
      </c>
      <c r="G1524" s="2" t="inlineStr">
        <is>
          <t>peça</t>
        </is>
      </c>
      <c r="H1524" s="1" t="n">
        <v>7</v>
      </c>
      <c r="I1524" s="1" t="n">
        <v>0.2</v>
      </c>
      <c r="J1524" s="2" t="inlineStr">
        <is>
          <t>CORTE</t>
        </is>
      </c>
    </row>
    <row r="1525" ht="12" customHeight="1">
      <c r="A1525" s="3" t="inlineStr">
        <is>
          <t>FURADEIRA 20</t>
        </is>
      </c>
      <c r="B1525" s="1" t="n">
        <v>30106003</v>
      </c>
      <c r="C1525" s="1" t="inlineStr">
        <is>
          <t>Produto simples</t>
        </is>
      </c>
      <c r="D1525" s="1" t="n">
        <v>30106003</v>
      </c>
      <c r="E1525" s="1" t="inlineStr">
        <is>
          <t>(5) TRAVA 386X336X12 MDP - BASE BILBAO 1,60/1,80 54</t>
        </is>
      </c>
      <c r="F1525" s="2" t="n">
        <v>1</v>
      </c>
      <c r="G1525" s="2" t="inlineStr">
        <is>
          <t>peça</t>
        </is>
      </c>
      <c r="H1525" s="1" t="n">
        <v>7</v>
      </c>
      <c r="I1525" s="1" t="n">
        <v>0.2</v>
      </c>
      <c r="J1525" s="2" t="inlineStr">
        <is>
          <t>CORTE</t>
        </is>
      </c>
    </row>
    <row r="1526" ht="12" customHeight="1">
      <c r="A1526" s="3" t="inlineStr">
        <is>
          <t>FURADEIRA 20</t>
        </is>
      </c>
      <c r="B1526" s="1" t="n">
        <v>30146002</v>
      </c>
      <c r="C1526" s="1" t="inlineStr">
        <is>
          <t>Produto simples</t>
        </is>
      </c>
      <c r="D1526" s="1" t="n">
        <v>30146002</v>
      </c>
      <c r="E1526" s="1" t="inlineStr">
        <is>
          <t>FECHAMENTO MENOR 466X340X15 MDP - BASE MON54</t>
        </is>
      </c>
      <c r="F1526" s="2" t="n">
        <v>1</v>
      </c>
      <c r="G1526" s="2" t="inlineStr">
        <is>
          <t>peça</t>
        </is>
      </c>
      <c r="H1526" s="1" t="n">
        <v>7</v>
      </c>
      <c r="I1526" s="1" t="n">
        <v>0.2</v>
      </c>
      <c r="J1526" s="2" t="inlineStr">
        <is>
          <t>CORTE</t>
        </is>
      </c>
    </row>
    <row r="1527" ht="12" customHeight="1">
      <c r="A1527" s="3" t="inlineStr">
        <is>
          <t>FURADEIRA 20</t>
        </is>
      </c>
      <c r="B1527" s="1" t="n">
        <v>30146003</v>
      </c>
      <c r="C1527" s="1" t="inlineStr">
        <is>
          <t>Produto simples</t>
        </is>
      </c>
      <c r="D1527" s="1" t="n">
        <v>30146003</v>
      </c>
      <c r="E1527" s="1" t="inlineStr">
        <is>
          <t>APOIO 712X292X12 MDP - BASE MONACO (6)               54</t>
        </is>
      </c>
      <c r="F1527" s="2" t="n">
        <v>1</v>
      </c>
      <c r="G1527" s="2" t="inlineStr">
        <is>
          <t>peça</t>
        </is>
      </c>
      <c r="H1527" s="1" t="n">
        <v>7</v>
      </c>
      <c r="I1527" s="1" t="n">
        <v>0.2</v>
      </c>
      <c r="J1527" s="2" t="inlineStr">
        <is>
          <t>CORTE</t>
        </is>
      </c>
    </row>
    <row r="1528" ht="12" customHeight="1">
      <c r="A1528" s="3" t="inlineStr">
        <is>
          <t>FURADEIRA 20</t>
        </is>
      </c>
      <c r="B1528" s="1" t="n">
        <v>30146004</v>
      </c>
      <c r="C1528" s="1" t="inlineStr">
        <is>
          <t>Produto simples</t>
        </is>
      </c>
      <c r="D1528" s="1" t="n">
        <v>30146004</v>
      </c>
      <c r="E1528" s="1" t="inlineStr">
        <is>
          <t>TRAVESSA MAIOR 682X90X15 MDP - BASE MONACO  54</t>
        </is>
      </c>
      <c r="F1528" s="2" t="n">
        <v>1</v>
      </c>
      <c r="G1528" s="2" t="inlineStr">
        <is>
          <t>peça</t>
        </is>
      </c>
      <c r="H1528" s="1" t="n">
        <v>7</v>
      </c>
      <c r="I1528" s="1" t="n">
        <v>0.2</v>
      </c>
      <c r="J1528" s="2" t="inlineStr">
        <is>
          <t>CORTE</t>
        </is>
      </c>
    </row>
    <row r="1529" ht="12" customHeight="1">
      <c r="A1529" s="3" t="inlineStr">
        <is>
          <t>FURADEIRA 20</t>
        </is>
      </c>
      <c r="B1529" s="1" t="n">
        <v>30146005</v>
      </c>
      <c r="C1529" s="1" t="inlineStr">
        <is>
          <t>Produto simples</t>
        </is>
      </c>
      <c r="D1529" s="1" t="n">
        <v>30146005</v>
      </c>
      <c r="E1529" s="1" t="inlineStr">
        <is>
          <t>TRAV MENOR 230X90X15 MDP - BASE MONACO (5)    54</t>
        </is>
      </c>
      <c r="F1529" s="2" t="n">
        <v>1</v>
      </c>
      <c r="G1529" s="2" t="inlineStr">
        <is>
          <t>peça</t>
        </is>
      </c>
      <c r="H1529" s="1" t="n">
        <v>7</v>
      </c>
      <c r="I1529" s="1" t="n">
        <v>0.2</v>
      </c>
      <c r="J1529" s="2" t="inlineStr">
        <is>
          <t>CORTE</t>
        </is>
      </c>
    </row>
    <row r="1530" ht="12" customHeight="1">
      <c r="A1530" s="3" t="inlineStr">
        <is>
          <t>FURADEIRA 20</t>
        </is>
      </c>
      <c r="B1530" s="1" t="n">
        <v>20052004</v>
      </c>
      <c r="C1530" s="1" t="inlineStr">
        <is>
          <t>Produto simples</t>
        </is>
      </c>
      <c r="D1530" s="1" t="n">
        <v>20052004</v>
      </c>
      <c r="E1530" s="1" t="inlineStr">
        <is>
          <t>(3) APOIO TAMPO 540X386X12 MDP - MESA ATHENAS54</t>
        </is>
      </c>
      <c r="F1530" s="2" t="n">
        <v>1</v>
      </c>
      <c r="G1530" s="2" t="inlineStr">
        <is>
          <t>peça</t>
        </is>
      </c>
      <c r="H1530" s="1" t="n">
        <v>7</v>
      </c>
      <c r="I1530" s="1" t="n">
        <v>0.2</v>
      </c>
      <c r="J1530" s="2" t="inlineStr">
        <is>
          <t>CORTE</t>
        </is>
      </c>
    </row>
    <row r="1531" ht="12" customHeight="1">
      <c r="A1531" s="3" t="inlineStr">
        <is>
          <t>FURADEIRA 20</t>
        </is>
      </c>
      <c r="B1531" s="1" t="n">
        <v>20052001</v>
      </c>
      <c r="C1531" s="1" t="inlineStr">
        <is>
          <t>Produto simples</t>
        </is>
      </c>
      <c r="D1531" s="1" t="n">
        <v>20052001</v>
      </c>
      <c r="E1531" s="1" t="inlineStr">
        <is>
          <t>(2-4) TRAVESSA 742X122X25 MDF - MESA ATHENAS   54</t>
        </is>
      </c>
      <c r="F1531" s="2" t="n">
        <v>1</v>
      </c>
      <c r="G1531" s="2" t="inlineStr">
        <is>
          <t>peça</t>
        </is>
      </c>
      <c r="H1531" s="1" t="n">
        <v>7</v>
      </c>
      <c r="I1531" s="1" t="n">
        <v>0.2</v>
      </c>
      <c r="J1531" s="2" t="inlineStr">
        <is>
          <t>CORTE</t>
        </is>
      </c>
    </row>
    <row r="1532" ht="12" customHeight="1">
      <c r="A1532" s="3" t="inlineStr">
        <is>
          <t>FURADEIRA 20</t>
        </is>
      </c>
      <c r="B1532" s="1" t="n">
        <v>20052002</v>
      </c>
      <c r="C1532" s="1" t="inlineStr">
        <is>
          <t>Produto simples</t>
        </is>
      </c>
      <c r="D1532" s="1" t="n">
        <v>20052002</v>
      </c>
      <c r="E1532" s="1" t="inlineStr">
        <is>
          <t>(5) BASE MAIOR 542X124X25 MDF - MESA ATHENAS   54</t>
        </is>
      </c>
      <c r="F1532" s="2" t="n">
        <v>1</v>
      </c>
      <c r="G1532" s="2" t="inlineStr">
        <is>
          <t>peça</t>
        </is>
      </c>
      <c r="H1532" s="1" t="n">
        <v>7</v>
      </c>
      <c r="I1532" s="1" t="n">
        <v>0.2</v>
      </c>
      <c r="J1532" s="2" t="inlineStr">
        <is>
          <t>CORTE</t>
        </is>
      </c>
    </row>
    <row r="1533" ht="12" customHeight="1">
      <c r="A1533" s="3" t="inlineStr">
        <is>
          <t>FURADEIRA 20</t>
        </is>
      </c>
      <c r="B1533" s="1" t="n">
        <v>20052003</v>
      </c>
      <c r="C1533" s="1" t="inlineStr">
        <is>
          <t>Produto simples</t>
        </is>
      </c>
      <c r="D1533" s="1" t="n">
        <v>20052003</v>
      </c>
      <c r="E1533" s="1" t="inlineStr">
        <is>
          <t>(6)BASE MENOR 386 (189)X124X25 MDF - MESA ATHE54</t>
        </is>
      </c>
      <c r="F1533" s="2" t="n">
        <v>1</v>
      </c>
      <c r="G1533" s="2" t="inlineStr">
        <is>
          <t>peça</t>
        </is>
      </c>
      <c r="H1533" s="1" t="n">
        <v>7</v>
      </c>
      <c r="I1533" s="1" t="n">
        <v>0.2</v>
      </c>
      <c r="J1533" s="2" t="inlineStr">
        <is>
          <t>CORTE</t>
        </is>
      </c>
    </row>
    <row r="1534" ht="12" customHeight="1">
      <c r="A1534" s="3" t="inlineStr">
        <is>
          <t>FURADEIRA 20</t>
        </is>
      </c>
      <c r="B1534" s="1" t="n">
        <v>20052204</v>
      </c>
      <c r="C1534" s="1" t="inlineStr">
        <is>
          <t>Produto simples</t>
        </is>
      </c>
      <c r="D1534" s="1" t="n">
        <v>20052204</v>
      </c>
      <c r="E1534" s="1" t="inlineStr">
        <is>
          <t>(3) APOIO TAMPO 740X440X12 MDP - MESA ATHENAS54</t>
        </is>
      </c>
      <c r="F1534" s="2" t="n">
        <v>1</v>
      </c>
      <c r="G1534" s="2" t="inlineStr">
        <is>
          <t>peça</t>
        </is>
      </c>
      <c r="H1534" s="1" t="n">
        <v>7</v>
      </c>
      <c r="I1534" s="1" t="n">
        <v>0.2</v>
      </c>
      <c r="J1534" s="2" t="inlineStr">
        <is>
          <t>CORTE</t>
        </is>
      </c>
    </row>
    <row r="1535" ht="12" customHeight="1">
      <c r="A1535" s="3" t="inlineStr">
        <is>
          <t>FURADEIRA 20</t>
        </is>
      </c>
      <c r="B1535" s="1" t="n">
        <v>20052202</v>
      </c>
      <c r="C1535" s="1" t="inlineStr">
        <is>
          <t>Produto simples</t>
        </is>
      </c>
      <c r="D1535" s="1" t="n">
        <v>20052202</v>
      </c>
      <c r="E1535" s="1" t="inlineStr">
        <is>
          <t>(5) BASE MAIOR 742X124X25 MDF - MESA ATHENAS   54</t>
        </is>
      </c>
      <c r="F1535" s="2" t="n">
        <v>1</v>
      </c>
      <c r="G1535" s="2" t="inlineStr">
        <is>
          <t>peça</t>
        </is>
      </c>
      <c r="H1535" s="1" t="n">
        <v>7</v>
      </c>
      <c r="I1535" s="1" t="n">
        <v>0.2</v>
      </c>
      <c r="J1535" s="2" t="inlineStr">
        <is>
          <t>CORTE</t>
        </is>
      </c>
    </row>
    <row r="1536" ht="12" customHeight="1">
      <c r="A1536" s="3" t="inlineStr">
        <is>
          <t>FURADEIRA 20</t>
        </is>
      </c>
      <c r="B1536" s="1" t="n">
        <v>20052203</v>
      </c>
      <c r="C1536" s="1" t="inlineStr">
        <is>
          <t>Produto simples</t>
        </is>
      </c>
      <c r="D1536" s="1" t="n">
        <v>20052203</v>
      </c>
      <c r="E1536" s="1" t="inlineStr">
        <is>
          <t>(6)BASE MENOR 446(220)X124X25 MDF-MESA ATHEN54</t>
        </is>
      </c>
      <c r="F1536" s="2" t="n">
        <v>1</v>
      </c>
      <c r="G1536" s="2" t="inlineStr">
        <is>
          <t>peça</t>
        </is>
      </c>
      <c r="H1536" s="1" t="n">
        <v>7</v>
      </c>
      <c r="I1536" s="1" t="n">
        <v>0.2</v>
      </c>
      <c r="J1536" s="2" t="inlineStr">
        <is>
          <t>CORTE</t>
        </is>
      </c>
    </row>
    <row r="1537" ht="12" customHeight="1">
      <c r="A1537" s="3" t="inlineStr">
        <is>
          <t>FURADEIRA 20</t>
        </is>
      </c>
      <c r="B1537" s="1" t="n">
        <v>30126003</v>
      </c>
      <c r="C1537" s="1" t="inlineStr">
        <is>
          <t>Produto simples</t>
        </is>
      </c>
      <c r="D1537" s="1" t="n">
        <v>30126003</v>
      </c>
      <c r="E1537" s="1" t="inlineStr">
        <is>
          <t>APOIO TAMPO 905X452X12 MDP - BASE DUBLIN 1,60 54</t>
        </is>
      </c>
      <c r="F1537" s="2" t="n">
        <v>1</v>
      </c>
      <c r="G1537" s="2" t="inlineStr">
        <is>
          <t>peça</t>
        </is>
      </c>
      <c r="H1537" s="1" t="n">
        <v>7</v>
      </c>
      <c r="I1537" s="1" t="n">
        <v>0.2</v>
      </c>
      <c r="J1537" s="2" t="inlineStr">
        <is>
          <t>CORTE</t>
        </is>
      </c>
    </row>
    <row r="1538" ht="12" customHeight="1">
      <c r="A1538" s="3" t="inlineStr">
        <is>
          <t>FURADEIRA 20</t>
        </is>
      </c>
      <c r="B1538" s="1" t="n">
        <v>30126001</v>
      </c>
      <c r="C1538" s="1" t="inlineStr">
        <is>
          <t>Produto simples</t>
        </is>
      </c>
      <c r="D1538" s="1" t="n">
        <v>30126001</v>
      </c>
      <c r="E1538" s="1" t="inlineStr">
        <is>
          <t>PE MAIOR 1000X750X25 MDF - BASE DUBLIN 1,60       54</t>
        </is>
      </c>
      <c r="F1538" s="2" t="n">
        <v>1</v>
      </c>
      <c r="G1538" s="2" t="inlineStr">
        <is>
          <t>peça</t>
        </is>
      </c>
      <c r="H1538" s="1" t="n">
        <v>7</v>
      </c>
      <c r="I1538" s="1" t="n">
        <v>0.2</v>
      </c>
      <c r="J1538" s="2" t="inlineStr">
        <is>
          <t>CORTE</t>
        </is>
      </c>
    </row>
    <row r="1539" ht="12" customHeight="1">
      <c r="A1539" s="3" t="inlineStr">
        <is>
          <t>FURADEIRA 20</t>
        </is>
      </c>
      <c r="B1539" s="1" t="n">
        <v>30002322</v>
      </c>
      <c r="C1539" s="1" t="inlineStr">
        <is>
          <t>Produto simples</t>
        </is>
      </c>
      <c r="D1539" s="1" t="n">
        <v>30002322</v>
      </c>
      <c r="E1539" s="1" t="inlineStr">
        <is>
          <t>TRA CENT 360X40(911)X25 MDF (19PÇS) - PÉ INTEIRO54</t>
        </is>
      </c>
      <c r="F1539" s="2" t="n">
        <v>1</v>
      </c>
      <c r="G1539" s="2" t="inlineStr">
        <is>
          <t>peça</t>
        </is>
      </c>
      <c r="H1539" s="1" t="n">
        <v>7</v>
      </c>
      <c r="I1539" s="1" t="n">
        <v>0.2</v>
      </c>
      <c r="J1539" s="2" t="inlineStr">
        <is>
          <t>CORTE</t>
        </is>
      </c>
    </row>
    <row r="1540" ht="12" customHeight="1">
      <c r="A1540" s="3" t="inlineStr">
        <is>
          <t>FURADEIRA 20</t>
        </is>
      </c>
      <c r="B1540" s="1" t="n">
        <v>20057402</v>
      </c>
      <c r="C1540" s="1" t="inlineStr">
        <is>
          <t>Produto simples</t>
        </is>
      </c>
      <c r="D1540" s="1" t="n">
        <v>20057402</v>
      </c>
      <c r="E1540" s="1" t="inlineStr">
        <is>
          <t>TRAVESSA MAIOR 1130X80X25 MDF - TOPAZIO 1,36   54</t>
        </is>
      </c>
      <c r="F1540" s="2" t="n">
        <v>1</v>
      </c>
      <c r="G1540" s="2" t="inlineStr">
        <is>
          <t>peça</t>
        </is>
      </c>
      <c r="H1540" s="1" t="n">
        <v>7</v>
      </c>
      <c r="I1540" s="1" t="n">
        <v>0.2</v>
      </c>
      <c r="J1540" s="2" t="inlineStr">
        <is>
          <t>CORTE</t>
        </is>
      </c>
    </row>
    <row r="1541" ht="12" customHeight="1">
      <c r="A1541" s="3" t="inlineStr">
        <is>
          <t>FURADEIRA 20</t>
        </is>
      </c>
      <c r="B1541" s="1" t="n">
        <v>20057403</v>
      </c>
      <c r="C1541" s="1" t="inlineStr">
        <is>
          <t>Produto simples</t>
        </is>
      </c>
      <c r="D1541" s="1" t="n">
        <v>20057403</v>
      </c>
      <c r="E1541" s="1" t="inlineStr">
        <is>
          <t>TRAVESSA MENOR 710X80X25 MDF - TOPAZIO           54</t>
        </is>
      </c>
      <c r="F1541" s="2" t="n">
        <v>1</v>
      </c>
      <c r="G1541" s="2" t="inlineStr">
        <is>
          <t>peça</t>
        </is>
      </c>
      <c r="H1541" s="1" t="n">
        <v>7</v>
      </c>
      <c r="I1541" s="1" t="n">
        <v>0.2</v>
      </c>
      <c r="J1541" s="2" t="inlineStr">
        <is>
          <t>CORTE</t>
        </is>
      </c>
    </row>
    <row r="1542" ht="12" customHeight="1">
      <c r="A1542" s="3" t="inlineStr">
        <is>
          <t>FURADEIRA 20</t>
        </is>
      </c>
      <c r="B1542" s="1" t="n">
        <v>20057404</v>
      </c>
      <c r="C1542" s="1" t="inlineStr">
        <is>
          <t>Produto simples</t>
        </is>
      </c>
      <c r="D1542" s="1" t="n">
        <v>20057404</v>
      </c>
      <c r="E1542" s="1" t="inlineStr">
        <is>
          <t>APOIO TAMPO 1172X752X15 MDP - MESA TOPAZIO 1 54</t>
        </is>
      </c>
      <c r="F1542" s="2" t="n">
        <v>1</v>
      </c>
      <c r="G1542" s="2" t="inlineStr">
        <is>
          <t>peça</t>
        </is>
      </c>
      <c r="H1542" s="1" t="n">
        <v>7</v>
      </c>
      <c r="I1542" s="1" t="n">
        <v>0.2</v>
      </c>
      <c r="J1542" s="2" t="inlineStr">
        <is>
          <t>CORTE</t>
        </is>
      </c>
    </row>
    <row r="1543" ht="12" customHeight="1">
      <c r="A1543" s="3" t="inlineStr">
        <is>
          <t>FURADEIRA 20</t>
        </is>
      </c>
      <c r="B1543" s="1" t="n">
        <v>20057002</v>
      </c>
      <c r="C1543" s="1" t="inlineStr">
        <is>
          <t>Produto simples</t>
        </is>
      </c>
      <c r="D1543" s="1" t="n">
        <v>20057002</v>
      </c>
      <c r="E1543" s="1" t="inlineStr">
        <is>
          <t>TRAVESSA 480X80X25 MDF - TOPAZIO                          54</t>
        </is>
      </c>
      <c r="F1543" s="2" t="n">
        <v>1</v>
      </c>
      <c r="G1543" s="2" t="inlineStr">
        <is>
          <t>peça</t>
        </is>
      </c>
      <c r="H1543" s="1" t="n">
        <v>7</v>
      </c>
      <c r="I1543" s="1" t="n">
        <v>0.2</v>
      </c>
      <c r="J1543" s="2" t="inlineStr">
        <is>
          <t>CORTE</t>
        </is>
      </c>
    </row>
    <row r="1544" ht="12" customHeight="1">
      <c r="A1544" s="3" t="inlineStr">
        <is>
          <t>FURADEIRA 20</t>
        </is>
      </c>
      <c r="B1544" s="1" t="n">
        <v>20057003</v>
      </c>
      <c r="C1544" s="1" t="inlineStr">
        <is>
          <t>Produto simples</t>
        </is>
      </c>
      <c r="D1544" s="1" t="n">
        <v>20057003</v>
      </c>
      <c r="E1544" s="1" t="inlineStr">
        <is>
          <t>APOIO TAMPO 542X542X15 MDP - MESA TOPAZIO      54</t>
        </is>
      </c>
      <c r="F1544" s="2" t="n">
        <v>1</v>
      </c>
      <c r="G1544" s="2" t="inlineStr">
        <is>
          <t>peça</t>
        </is>
      </c>
      <c r="H1544" s="1" t="n">
        <v>7</v>
      </c>
      <c r="I1544" s="1" t="n">
        <v>0.2</v>
      </c>
      <c r="J1544" s="2" t="inlineStr">
        <is>
          <t>CORTE</t>
        </is>
      </c>
    </row>
    <row r="1545" ht="12" customHeight="1">
      <c r="A1545" s="3" t="inlineStr">
        <is>
          <t>FURADEIRA 20</t>
        </is>
      </c>
      <c r="B1545" s="1" t="n">
        <v>30002321</v>
      </c>
      <c r="C1545" s="1" t="inlineStr">
        <is>
          <t>Produto simples</t>
        </is>
      </c>
      <c r="D1545" s="1" t="n">
        <v>30002321</v>
      </c>
      <c r="E1545" s="1" t="inlineStr">
        <is>
          <t>APOIO ESPA 360X40(911)X25 MDF (19PÇS) - TOPAZIO54</t>
        </is>
      </c>
      <c r="F1545" s="2" t="n">
        <v>1</v>
      </c>
      <c r="G1545" s="2" t="inlineStr">
        <is>
          <t>peça</t>
        </is>
      </c>
      <c r="H1545" s="1" t="n">
        <v>7</v>
      </c>
      <c r="I1545" s="1" t="n">
        <v>0.2</v>
      </c>
      <c r="J1545" s="2" t="inlineStr">
        <is>
          <t>CORTE</t>
        </is>
      </c>
    </row>
    <row r="1546" ht="12" customHeight="1">
      <c r="A1546" s="3" t="inlineStr">
        <is>
          <t>FURADEIRA 20</t>
        </is>
      </c>
      <c r="B1546" s="1" t="n">
        <v>30009905</v>
      </c>
      <c r="C1546" s="1" t="inlineStr">
        <is>
          <t>Produto simples</t>
        </is>
      </c>
      <c r="D1546" s="1" t="n">
        <v>30009905</v>
      </c>
      <c r="E1546" s="1" t="inlineStr">
        <is>
          <t>ASSENTO 440X440X15 MDP - CADEIRA RUBI MADEIR 54</t>
        </is>
      </c>
      <c r="F1546" s="2" t="n">
        <v>1</v>
      </c>
      <c r="G1546" s="2" t="inlineStr">
        <is>
          <t>peça</t>
        </is>
      </c>
      <c r="H1546" s="1" t="n">
        <v>7</v>
      </c>
      <c r="I1546" s="1" t="n">
        <v>0.2</v>
      </c>
      <c r="J1546" s="2" t="inlineStr">
        <is>
          <t>CORTE</t>
        </is>
      </c>
    </row>
    <row r="1547" ht="12" customHeight="1">
      <c r="A1547" s="3" t="inlineStr">
        <is>
          <t>FURADEIRA 20</t>
        </is>
      </c>
      <c r="B1547" s="1" t="n">
        <v>20057602</v>
      </c>
      <c r="C1547" s="1" t="inlineStr">
        <is>
          <t>Produto simples</t>
        </is>
      </c>
      <c r="D1547" s="1" t="n">
        <v>20057602</v>
      </c>
      <c r="E1547" s="1" t="inlineStr">
        <is>
          <t>TRAVESSA MAIOR 1365X80X25 MDF - TOPAZIO 1,80   54</t>
        </is>
      </c>
      <c r="F1547" s="2" t="n">
        <v>1</v>
      </c>
      <c r="G1547" s="2" t="inlineStr">
        <is>
          <t>peça</t>
        </is>
      </c>
      <c r="H1547" s="1" t="n">
        <v>7</v>
      </c>
      <c r="I1547" s="1" t="n">
        <v>0.2</v>
      </c>
      <c r="J1547" s="2" t="inlineStr">
        <is>
          <t>CORTE</t>
        </is>
      </c>
    </row>
    <row r="1548" ht="12" customHeight="1">
      <c r="A1548" s="3" t="inlineStr">
        <is>
          <t>FURADEIRA 20</t>
        </is>
      </c>
      <c r="B1548" s="1" t="n">
        <v>20057606</v>
      </c>
      <c r="C1548" s="1" t="inlineStr">
        <is>
          <t>Produto simples</t>
        </is>
      </c>
      <c r="D1548" s="1" t="n">
        <v>20057606</v>
      </c>
      <c r="E1548" s="1" t="inlineStr">
        <is>
          <t>APOIO TAMPO 1407X752X15 MDP - MESA TOPAZIO 1 54</t>
        </is>
      </c>
      <c r="F1548" s="2" t="n">
        <v>1</v>
      </c>
      <c r="G1548" s="2" t="inlineStr">
        <is>
          <t>peça</t>
        </is>
      </c>
      <c r="H1548" s="1" t="n">
        <v>7</v>
      </c>
      <c r="I1548" s="1" t="n">
        <v>0.2</v>
      </c>
      <c r="J1548" s="2" t="inlineStr">
        <is>
          <t>CORTE</t>
        </is>
      </c>
    </row>
    <row r="1549" ht="12" customHeight="1">
      <c r="A1549" s="3" t="inlineStr">
        <is>
          <t>FURADEIRA 20</t>
        </is>
      </c>
      <c r="B1549" s="1" t="n">
        <v>30124602</v>
      </c>
      <c r="C1549" s="1" t="inlineStr">
        <is>
          <t>Produto simples</t>
        </is>
      </c>
      <c r="D1549" s="1" t="n">
        <v>30124602</v>
      </c>
      <c r="E1549" s="1" t="inlineStr">
        <is>
          <t>PE ENCAIXE INFERIOR 750X680X25 MDF - DUBLIN 1,  54</t>
        </is>
      </c>
      <c r="F1549" s="2" t="n">
        <v>1</v>
      </c>
      <c r="G1549" s="2" t="inlineStr">
        <is>
          <t>peça</t>
        </is>
      </c>
      <c r="H1549" s="1" t="n">
        <v>7</v>
      </c>
      <c r="I1549" s="1" t="n">
        <v>0.2</v>
      </c>
      <c r="J1549" s="2" t="inlineStr">
        <is>
          <t>CORTE</t>
        </is>
      </c>
    </row>
    <row r="1550" ht="12" customHeight="1">
      <c r="A1550" s="3" t="inlineStr">
        <is>
          <t>FURADEIRA 20</t>
        </is>
      </c>
      <c r="B1550" s="1" t="n">
        <v>30002102</v>
      </c>
      <c r="C1550" s="1" t="inlineStr">
        <is>
          <t>Produto simples</t>
        </is>
      </c>
      <c r="D1550" s="1" t="n">
        <v>30002102</v>
      </c>
      <c r="E1550" s="1" t="inlineStr">
        <is>
          <t>PÉ FRONTAL 430X62X25 MDF - CAD DETROIT              54</t>
        </is>
      </c>
      <c r="F1550" s="2" t="n">
        <v>1</v>
      </c>
      <c r="G1550" s="2" t="inlineStr">
        <is>
          <t>peça</t>
        </is>
      </c>
      <c r="H1550" s="1" t="n">
        <v>7</v>
      </c>
      <c r="I1550" s="1" t="n">
        <v>0.2</v>
      </c>
      <c r="J1550" s="2" t="inlineStr">
        <is>
          <t>CORTE</t>
        </is>
      </c>
    </row>
    <row r="1551" ht="12" customHeight="1">
      <c r="A1551" s="3" t="inlineStr">
        <is>
          <t>FURADEIRA 20</t>
        </is>
      </c>
      <c r="B1551" s="1" t="n">
        <v>30124801</v>
      </c>
      <c r="C1551" s="1" t="inlineStr">
        <is>
          <t>Produto simples</t>
        </is>
      </c>
      <c r="D1551" s="1" t="n">
        <v>30124801</v>
      </c>
      <c r="E1551" s="1" t="inlineStr">
        <is>
          <t>(2) PE MENOR 750X680X18 MDF - BASE DUBLIN          54</t>
        </is>
      </c>
      <c r="F1551" s="2" t="n">
        <v>1</v>
      </c>
      <c r="G1551" s="2" t="inlineStr">
        <is>
          <t>peça</t>
        </is>
      </c>
      <c r="H1551" s="1" t="n">
        <v>7</v>
      </c>
      <c r="I1551" s="1" t="n">
        <v>0.2</v>
      </c>
      <c r="J1551" s="2" t="inlineStr">
        <is>
          <t>CORTE</t>
        </is>
      </c>
    </row>
    <row r="1552" ht="12" customHeight="1">
      <c r="A1552" s="3" t="inlineStr">
        <is>
          <t>FURADEIRA 20</t>
        </is>
      </c>
      <c r="B1552" s="1" t="n">
        <v>30124802</v>
      </c>
      <c r="C1552" s="1" t="inlineStr">
        <is>
          <t>Produto simples</t>
        </is>
      </c>
      <c r="D1552" s="1" t="n">
        <v>30124802</v>
      </c>
      <c r="E1552" s="1" t="inlineStr">
        <is>
          <t>(4) PE ENCAIXE INFERIOR 750X680X18 MDF-DUBLIN  54</t>
        </is>
      </c>
      <c r="F1552" s="2" t="n">
        <v>1</v>
      </c>
      <c r="G1552" s="2" t="inlineStr">
        <is>
          <t>peça</t>
        </is>
      </c>
      <c r="H1552" s="1" t="n">
        <v>7</v>
      </c>
      <c r="I1552" s="1" t="n">
        <v>0.2</v>
      </c>
      <c r="J1552" s="2" t="inlineStr">
        <is>
          <t>CORTE</t>
        </is>
      </c>
    </row>
    <row r="1553" ht="12" customHeight="1">
      <c r="A1553" s="3" t="inlineStr">
        <is>
          <t>FURADEIRA 20</t>
        </is>
      </c>
      <c r="B1553" s="1" t="n">
        <v>91200003</v>
      </c>
      <c r="C1553" s="1" t="inlineStr">
        <is>
          <t>Produto simples</t>
        </is>
      </c>
      <c r="D1553" s="1" t="n">
        <v>91200003</v>
      </c>
      <c r="E1553" s="1" t="inlineStr">
        <is>
          <t>TRAVESSA CENTRAL 890X248X12 MDP - CAMA BOX  54</t>
        </is>
      </c>
      <c r="F1553" s="2" t="n">
        <v>1</v>
      </c>
      <c r="G1553" s="2" t="inlineStr">
        <is>
          <t>peça</t>
        </is>
      </c>
      <c r="H1553" s="1" t="n">
        <v>7</v>
      </c>
      <c r="I1553" s="1" t="n">
        <v>0.2</v>
      </c>
      <c r="J1553" s="2" t="inlineStr">
        <is>
          <t>CORTE</t>
        </is>
      </c>
    </row>
    <row r="1554" ht="12" customHeight="1">
      <c r="A1554" s="3" t="inlineStr">
        <is>
          <t>FURADEIRA 20</t>
        </is>
      </c>
      <c r="B1554" s="1" t="n">
        <v>91200004</v>
      </c>
      <c r="C1554" s="1" t="inlineStr">
        <is>
          <t>Produto simples</t>
        </is>
      </c>
      <c r="D1554" s="1" t="n">
        <v>91200004</v>
      </c>
      <c r="E1554" s="1" t="inlineStr">
        <is>
          <t>TRAVESSA 890X150X12 MDP - CAMA BOX 0,90            54</t>
        </is>
      </c>
      <c r="F1554" s="2" t="n">
        <v>1</v>
      </c>
      <c r="G1554" s="2" t="inlineStr">
        <is>
          <t>peça</t>
        </is>
      </c>
      <c r="H1554" s="1" t="n">
        <v>7</v>
      </c>
      <c r="I1554" s="1" t="n">
        <v>0.2</v>
      </c>
      <c r="J1554" s="2" t="inlineStr">
        <is>
          <t>CORTE</t>
        </is>
      </c>
    </row>
    <row r="1555" ht="12" customHeight="1">
      <c r="A1555" s="3" t="inlineStr">
        <is>
          <t>FURADEIRA 20</t>
        </is>
      </c>
      <c r="B1555" s="1" t="n">
        <v>91200005</v>
      </c>
      <c r="C1555" s="1" t="inlineStr">
        <is>
          <t>Produto simples</t>
        </is>
      </c>
      <c r="D1555" s="1" t="n">
        <v>91200005</v>
      </c>
      <c r="E1555" s="1" t="inlineStr">
        <is>
          <t>TRAVESSA APOIO 888X90X12 MDP - CAMA BOX 0,90  54</t>
        </is>
      </c>
      <c r="F1555" s="2" t="n">
        <v>1</v>
      </c>
      <c r="G1555" s="2" t="inlineStr">
        <is>
          <t>peça</t>
        </is>
      </c>
      <c r="H1555" s="1" t="n">
        <v>7</v>
      </c>
      <c r="I1555" s="1" t="n">
        <v>0.2</v>
      </c>
      <c r="J1555" s="2" t="inlineStr">
        <is>
          <t>CORTE</t>
        </is>
      </c>
    </row>
    <row r="1556" ht="12" customHeight="1">
      <c r="A1556" s="3" t="inlineStr">
        <is>
          <t>FURADEIRA 20</t>
        </is>
      </c>
      <c r="B1556" s="1" t="n">
        <v>91204006</v>
      </c>
      <c r="C1556" s="1" t="inlineStr">
        <is>
          <t>Produto simples</t>
        </is>
      </c>
      <c r="D1556" s="1" t="n">
        <v>91204006</v>
      </c>
      <c r="E1556" s="1" t="inlineStr">
        <is>
          <t>(7) LASTRO 1890X150X12 MDP - CAMA BOX 1,40          54</t>
        </is>
      </c>
      <c r="F1556" s="2" t="n">
        <v>1</v>
      </c>
      <c r="G1556" s="2" t="inlineStr">
        <is>
          <t>peça</t>
        </is>
      </c>
      <c r="H1556" s="1" t="n">
        <v>7</v>
      </c>
      <c r="I1556" s="1" t="n">
        <v>0.2</v>
      </c>
      <c r="J1556" s="2" t="inlineStr">
        <is>
          <t>CORTE</t>
        </is>
      </c>
    </row>
    <row r="1557" ht="12" customHeight="1">
      <c r="A1557" s="3" t="inlineStr">
        <is>
          <t>FURADEIRA 20</t>
        </is>
      </c>
      <c r="B1557" s="1" t="n">
        <v>91200002</v>
      </c>
      <c r="C1557" s="1" t="inlineStr">
        <is>
          <t>Produto simples</t>
        </is>
      </c>
      <c r="D1557" s="1" t="n">
        <v>91200002</v>
      </c>
      <c r="E1557" s="1" t="inlineStr">
        <is>
          <t>LATERAL MENOR 924X301X15 MDP - CAMA BOX 0,90 54</t>
        </is>
      </c>
      <c r="F1557" s="2" t="n">
        <v>1</v>
      </c>
      <c r="G1557" s="2" t="inlineStr">
        <is>
          <t>peça</t>
        </is>
      </c>
      <c r="H1557" s="1" t="n">
        <v>7</v>
      </c>
      <c r="I1557" s="1" t="n">
        <v>0.2</v>
      </c>
      <c r="J1557" s="2" t="inlineStr">
        <is>
          <t>CORTE</t>
        </is>
      </c>
    </row>
    <row r="1558" ht="12" customHeight="1">
      <c r="A1558" s="3" t="inlineStr">
        <is>
          <t>FURADEIRA 20</t>
        </is>
      </c>
      <c r="B1558" s="1" t="n">
        <v>91204001</v>
      </c>
      <c r="C1558" s="1" t="inlineStr">
        <is>
          <t>Produto simples</t>
        </is>
      </c>
      <c r="D1558" s="1" t="n">
        <v>91204001</v>
      </c>
      <c r="E1558" s="1" t="inlineStr">
        <is>
          <t>(1-8)LATERAL MAIOR 1890X300X15 MDP - CAMA BOX 54</t>
        </is>
      </c>
      <c r="F1558" s="2" t="n">
        <v>1</v>
      </c>
      <c r="G1558" s="2" t="inlineStr">
        <is>
          <t>peça</t>
        </is>
      </c>
      <c r="H1558" s="1" t="n">
        <v>7</v>
      </c>
      <c r="I1558" s="1" t="n">
        <v>0.2</v>
      </c>
      <c r="J1558" s="2" t="inlineStr">
        <is>
          <t>CORTE</t>
        </is>
      </c>
    </row>
    <row r="1559" ht="12" customHeight="1">
      <c r="A1559" s="3" t="inlineStr">
        <is>
          <t>FURADEIRA 20</t>
        </is>
      </c>
      <c r="B1559" s="1" t="n">
        <v>91204003</v>
      </c>
      <c r="C1559" s="1" t="inlineStr">
        <is>
          <t>Produto simples</t>
        </is>
      </c>
      <c r="D1559" s="1" t="n">
        <v>91204003</v>
      </c>
      <c r="E1559" s="1" t="inlineStr">
        <is>
          <t>(4) TRAVESSA CENTRAL 1390X248X12 MDP-CAMA BO54</t>
        </is>
      </c>
      <c r="F1559" s="2" t="n">
        <v>1</v>
      </c>
      <c r="G1559" s="2" t="inlineStr">
        <is>
          <t>peça</t>
        </is>
      </c>
      <c r="H1559" s="1" t="n">
        <v>7</v>
      </c>
      <c r="I1559" s="1" t="n">
        <v>0.2</v>
      </c>
      <c r="J1559" s="2" t="inlineStr">
        <is>
          <t>CORTE</t>
        </is>
      </c>
    </row>
    <row r="1560" ht="12" customHeight="1">
      <c r="A1560" s="3" t="inlineStr">
        <is>
          <t>FURADEIRA 20</t>
        </is>
      </c>
      <c r="B1560" s="1" t="n">
        <v>91204004</v>
      </c>
      <c r="C1560" s="1" t="inlineStr">
        <is>
          <t>Produto simples</t>
        </is>
      </c>
      <c r="D1560" s="1" t="n">
        <v>91204004</v>
      </c>
      <c r="E1560" s="1" t="inlineStr">
        <is>
          <t>(2) TRAVESSA 1390X150X12 MDP - CAMA BOX 1,40     54</t>
        </is>
      </c>
      <c r="F1560" s="2" t="n">
        <v>1</v>
      </c>
      <c r="G1560" s="2" t="inlineStr">
        <is>
          <t>peça</t>
        </is>
      </c>
      <c r="H1560" s="1" t="n">
        <v>7</v>
      </c>
      <c r="I1560" s="1" t="n">
        <v>0.2</v>
      </c>
      <c r="J1560" s="2" t="inlineStr">
        <is>
          <t>CORTE</t>
        </is>
      </c>
    </row>
    <row r="1561" ht="12" customHeight="1">
      <c r="A1561" s="3" t="inlineStr">
        <is>
          <t>FURADEIRA 20</t>
        </is>
      </c>
      <c r="B1561" s="1" t="n">
        <v>91204005</v>
      </c>
      <c r="C1561" s="1" t="inlineStr">
        <is>
          <t>Produto simples</t>
        </is>
      </c>
      <c r="D1561" s="1" t="n">
        <v>91204005</v>
      </c>
      <c r="E1561" s="1" t="inlineStr">
        <is>
          <t>(3) TRAVESSA APOIO 1388X90X12 MDP - CAMA BOX  54</t>
        </is>
      </c>
      <c r="F1561" s="2" t="n">
        <v>1</v>
      </c>
      <c r="G1561" s="2" t="inlineStr">
        <is>
          <t>peça</t>
        </is>
      </c>
      <c r="H1561" s="1" t="n">
        <v>7</v>
      </c>
      <c r="I1561" s="1" t="n">
        <v>0.2</v>
      </c>
      <c r="J1561" s="2" t="inlineStr">
        <is>
          <t>CORTE</t>
        </is>
      </c>
    </row>
    <row r="1562" ht="12" customHeight="1">
      <c r="A1562" s="3" t="inlineStr">
        <is>
          <t>FURADEIRA 20</t>
        </is>
      </c>
      <c r="B1562" s="1" t="n">
        <v>91204002</v>
      </c>
      <c r="C1562" s="1" t="inlineStr">
        <is>
          <t>Produto simples</t>
        </is>
      </c>
      <c r="D1562" s="1" t="n">
        <v>91204002</v>
      </c>
      <c r="E1562" s="1" t="inlineStr">
        <is>
          <t>(5) LATERAL MENOR 1424X301X15 MDP - CAMA BOX  54</t>
        </is>
      </c>
      <c r="F1562" s="2" t="n">
        <v>1</v>
      </c>
      <c r="G1562" s="2" t="inlineStr">
        <is>
          <t>peça</t>
        </is>
      </c>
      <c r="H1562" s="1" t="n">
        <v>7</v>
      </c>
      <c r="I1562" s="1" t="n">
        <v>0.2</v>
      </c>
      <c r="J1562" s="2" t="inlineStr">
        <is>
          <t>CORTE</t>
        </is>
      </c>
    </row>
    <row r="1563" ht="12" customHeight="1">
      <c r="A1563" s="3" t="inlineStr">
        <is>
          <t>FURADEIRA 20</t>
        </is>
      </c>
      <c r="B1563" s="1" t="n">
        <v>91206003</v>
      </c>
      <c r="C1563" s="1" t="inlineStr">
        <is>
          <t>Produto simples</t>
        </is>
      </c>
      <c r="D1563" s="1" t="n">
        <v>91206003</v>
      </c>
      <c r="E1563" s="1" t="inlineStr">
        <is>
          <t>TRAVESSA CENTRAL 1590X248X12 MDP - CAMA BOX54</t>
        </is>
      </c>
      <c r="F1563" s="2" t="n">
        <v>1</v>
      </c>
      <c r="G1563" s="2" t="inlineStr">
        <is>
          <t>peça</t>
        </is>
      </c>
      <c r="H1563" s="1" t="n">
        <v>7</v>
      </c>
      <c r="I1563" s="1" t="n">
        <v>0.2</v>
      </c>
      <c r="J1563" s="2" t="inlineStr">
        <is>
          <t>CORTE</t>
        </is>
      </c>
    </row>
    <row r="1564" ht="12" customHeight="1">
      <c r="A1564" s="3" t="inlineStr">
        <is>
          <t>FURADEIRA 20</t>
        </is>
      </c>
      <c r="B1564" s="1" t="n">
        <v>91206004</v>
      </c>
      <c r="C1564" s="1" t="inlineStr">
        <is>
          <t>Produto simples</t>
        </is>
      </c>
      <c r="D1564" s="1" t="n">
        <v>91206004</v>
      </c>
      <c r="E1564" s="1" t="inlineStr">
        <is>
          <t>TRAVESSA 1590X150X12 MDP - CAMA BOX                  54</t>
        </is>
      </c>
      <c r="F1564" s="2" t="n">
        <v>1</v>
      </c>
      <c r="G1564" s="2" t="inlineStr">
        <is>
          <t>peça</t>
        </is>
      </c>
      <c r="H1564" s="1" t="n">
        <v>7</v>
      </c>
      <c r="I1564" s="1" t="n">
        <v>0.2</v>
      </c>
      <c r="J1564" s="2" t="inlineStr">
        <is>
          <t>CORTE</t>
        </is>
      </c>
    </row>
    <row r="1565" ht="12" customHeight="1">
      <c r="A1565" s="3" t="inlineStr">
        <is>
          <t>FURADEIRA 20</t>
        </is>
      </c>
      <c r="B1565" s="1" t="n">
        <v>91206005</v>
      </c>
      <c r="C1565" s="1" t="inlineStr">
        <is>
          <t>Produto simples</t>
        </is>
      </c>
      <c r="D1565" s="1" t="n">
        <v>91206005</v>
      </c>
      <c r="E1565" s="1" t="inlineStr">
        <is>
          <t>TRAVESSA APOIO 1588X90X12 MDP - CAMA BOX        54</t>
        </is>
      </c>
      <c r="F1565" s="2" t="n">
        <v>1</v>
      </c>
      <c r="G1565" s="2" t="inlineStr">
        <is>
          <t>peça</t>
        </is>
      </c>
      <c r="H1565" s="1" t="n">
        <v>7</v>
      </c>
      <c r="I1565" s="1" t="n">
        <v>0.2</v>
      </c>
      <c r="J1565" s="2" t="inlineStr">
        <is>
          <t>CORTE</t>
        </is>
      </c>
    </row>
    <row r="1566" ht="12" customHeight="1">
      <c r="A1566" s="3" t="inlineStr">
        <is>
          <t>FURADEIRA 20</t>
        </is>
      </c>
      <c r="B1566" s="1" t="n">
        <v>91206006</v>
      </c>
      <c r="C1566" s="1" t="inlineStr">
        <is>
          <t>Produto simples</t>
        </is>
      </c>
      <c r="D1566" s="1" t="n">
        <v>91206006</v>
      </c>
      <c r="E1566" s="1" t="inlineStr">
        <is>
          <t>LASTRO 1990X150X12 MDP - CAMA BOX                       54</t>
        </is>
      </c>
      <c r="F1566" s="2" t="n">
        <v>1</v>
      </c>
      <c r="G1566" s="2" t="inlineStr">
        <is>
          <t>peça</t>
        </is>
      </c>
      <c r="H1566" s="1" t="n">
        <v>7</v>
      </c>
      <c r="I1566" s="1" t="n">
        <v>0.2</v>
      </c>
      <c r="J1566" s="2" t="inlineStr">
        <is>
          <t>CORTE</t>
        </is>
      </c>
    </row>
    <row r="1567" ht="12" customHeight="1">
      <c r="A1567" s="3" t="inlineStr">
        <is>
          <t>FURADEIRA 20</t>
        </is>
      </c>
      <c r="B1567" s="1" t="n">
        <v>91206001</v>
      </c>
      <c r="C1567" s="1" t="inlineStr">
        <is>
          <t>Produto simples</t>
        </is>
      </c>
      <c r="D1567" s="1" t="n">
        <v>91206001</v>
      </c>
      <c r="E1567" s="1" t="inlineStr">
        <is>
          <t>LATERAL MAIOR 1990X300X15 MDP - CAMA BOX         54</t>
        </is>
      </c>
      <c r="F1567" s="2" t="n">
        <v>1</v>
      </c>
      <c r="G1567" s="2" t="inlineStr">
        <is>
          <t>peça</t>
        </is>
      </c>
      <c r="H1567" s="1" t="n">
        <v>7</v>
      </c>
      <c r="I1567" s="1" t="n">
        <v>0.2</v>
      </c>
      <c r="J1567" s="2" t="inlineStr">
        <is>
          <t>CORTE</t>
        </is>
      </c>
    </row>
    <row r="1568" ht="12" customHeight="1">
      <c r="A1568" s="3" t="inlineStr">
        <is>
          <t>FURADEIRA 20</t>
        </is>
      </c>
      <c r="B1568" s="1" t="n">
        <v>91206002</v>
      </c>
      <c r="C1568" s="1" t="inlineStr">
        <is>
          <t>Produto simples</t>
        </is>
      </c>
      <c r="D1568" s="1" t="n">
        <v>91206002</v>
      </c>
      <c r="E1568" s="1" t="inlineStr">
        <is>
          <t>LATERAL MENOR 1624X301X15 MDP - CAMA BOX       54</t>
        </is>
      </c>
      <c r="F1568" s="2" t="n">
        <v>1</v>
      </c>
      <c r="G1568" s="2" t="inlineStr">
        <is>
          <t>peça</t>
        </is>
      </c>
      <c r="H1568" s="1" t="n">
        <v>7</v>
      </c>
      <c r="I1568" s="1" t="n">
        <v>0.2</v>
      </c>
      <c r="J1568" s="2" t="inlineStr">
        <is>
          <t>CORTE</t>
        </is>
      </c>
    </row>
    <row r="1569" ht="12" customHeight="1">
      <c r="A1569" s="3" t="inlineStr">
        <is>
          <t>FURADEIRA 20</t>
        </is>
      </c>
      <c r="B1569" s="1" t="n">
        <v>20016106</v>
      </c>
      <c r="C1569" s="1" t="inlineStr">
        <is>
          <t>Produto simples</t>
        </is>
      </c>
      <c r="D1569" s="1" t="n">
        <v>20016106</v>
      </c>
      <c r="E1569" s="1" t="inlineStr">
        <is>
          <t>(2)TRAV.MAIOR 1442X100X15 MDP-MESA MIAMI 1,60X54</t>
        </is>
      </c>
      <c r="F1569" s="2" t="n">
        <v>1</v>
      </c>
      <c r="G1569" s="2" t="inlineStr">
        <is>
          <t>peça</t>
        </is>
      </c>
      <c r="H1569" s="1" t="n">
        <v>7</v>
      </c>
      <c r="I1569" s="1" t="n">
        <v>0.2</v>
      </c>
      <c r="J1569" s="2" t="inlineStr">
        <is>
          <t>CORTE</t>
        </is>
      </c>
    </row>
    <row r="1570" ht="12" customHeight="1">
      <c r="A1570" s="3" t="inlineStr">
        <is>
          <t>FURADEIRA 20</t>
        </is>
      </c>
      <c r="B1570" s="1" t="n">
        <v>20031202</v>
      </c>
      <c r="C1570" s="1" t="inlineStr">
        <is>
          <t>Produto simples</t>
        </is>
      </c>
      <c r="D1570" s="1" t="n">
        <v>20031202</v>
      </c>
      <c r="E1570" s="1" t="inlineStr">
        <is>
          <t>(4) PE MAIOR 800(818)X100(169)X15 MDF - NOVA YOR54</t>
        </is>
      </c>
      <c r="F1570" s="2" t="n">
        <v>1</v>
      </c>
      <c r="G1570" s="2" t="inlineStr">
        <is>
          <t>peça</t>
        </is>
      </c>
      <c r="H1570" s="1" t="n">
        <v>7</v>
      </c>
      <c r="I1570" s="1" t="n">
        <v>0.2</v>
      </c>
      <c r="J1570" s="2" t="inlineStr">
        <is>
          <t>CORTE</t>
        </is>
      </c>
    </row>
    <row r="1571" ht="12" customHeight="1">
      <c r="A1571" s="3" t="inlineStr">
        <is>
          <t>FURADEIRA 20</t>
        </is>
      </c>
      <c r="B1571" s="1" t="n">
        <v>20031203</v>
      </c>
      <c r="C1571" s="1" t="inlineStr">
        <is>
          <t>Produto simples</t>
        </is>
      </c>
      <c r="D1571" s="1" t="n">
        <v>20031203</v>
      </c>
      <c r="E1571" s="1" t="inlineStr">
        <is>
          <t>(5) PE MENOR 800(818)X84(138)X15 MDF - NOVA YOR54</t>
        </is>
      </c>
      <c r="F1571" s="2" t="n">
        <v>1</v>
      </c>
      <c r="G1571" s="2" t="inlineStr">
        <is>
          <t>peça</t>
        </is>
      </c>
      <c r="H1571" s="1" t="n">
        <v>7</v>
      </c>
      <c r="I1571" s="1" t="n">
        <v>0.2</v>
      </c>
      <c r="J1571" s="2" t="inlineStr">
        <is>
          <t>CORTE</t>
        </is>
      </c>
    </row>
    <row r="1572" ht="12" customHeight="1">
      <c r="A1572" s="3" t="inlineStr">
        <is>
          <t>FURADEIRA 20</t>
        </is>
      </c>
      <c r="B1572" s="1" t="n">
        <v>20031205</v>
      </c>
      <c r="C1572" s="1" t="inlineStr">
        <is>
          <t>Produto simples</t>
        </is>
      </c>
      <c r="D1572" s="1" t="n">
        <v>20031205</v>
      </c>
      <c r="E1572" s="1" t="inlineStr">
        <is>
          <t>(2) TRAV MAIOR 942(952)X100X15 MDP-NOVA YORK 154</t>
        </is>
      </c>
      <c r="F1572" s="2" t="n">
        <v>1</v>
      </c>
      <c r="G1572" s="2" t="inlineStr">
        <is>
          <t>peça</t>
        </is>
      </c>
      <c r="H1572" s="1" t="n">
        <v>7</v>
      </c>
      <c r="I1572" s="1" t="n">
        <v>0.2</v>
      </c>
      <c r="J1572" s="2" t="inlineStr">
        <is>
          <t>CORTE</t>
        </is>
      </c>
    </row>
    <row r="1573" ht="12" customHeight="1">
      <c r="A1573" s="3" t="inlineStr">
        <is>
          <t>FURADEIRA 20</t>
        </is>
      </c>
      <c r="B1573" s="1" t="n">
        <v>20031605</v>
      </c>
      <c r="C1573" s="1" t="inlineStr">
        <is>
          <t>Produto simples</t>
        </is>
      </c>
      <c r="D1573" s="1" t="n">
        <v>20031605</v>
      </c>
      <c r="E1573" s="1" t="inlineStr">
        <is>
          <t>(2)TRAV MAIOR 1342(1352)X100X15 MDP-NOVA YORK54</t>
        </is>
      </c>
      <c r="F1573" s="2" t="n">
        <v>1</v>
      </c>
      <c r="G1573" s="2" t="inlineStr">
        <is>
          <t>peça</t>
        </is>
      </c>
      <c r="H1573" s="1" t="n">
        <v>7</v>
      </c>
      <c r="I1573" s="1" t="n">
        <v>0.2</v>
      </c>
      <c r="J1573" s="2" t="inlineStr">
        <is>
          <t>CORTE</t>
        </is>
      </c>
    </row>
    <row r="1574" ht="12" customHeight="1">
      <c r="A1574" s="3" t="inlineStr">
        <is>
          <t>FURADEIRA 20</t>
        </is>
      </c>
      <c r="B1574" s="1" t="n">
        <v>20031305</v>
      </c>
      <c r="C1574" s="1" t="inlineStr">
        <is>
          <t>Produto simples</t>
        </is>
      </c>
      <c r="D1574" s="1" t="n">
        <v>20031305</v>
      </c>
      <c r="E1574" s="1" t="inlineStr">
        <is>
          <t>TRAV MAIOR 1102(1112)X100X15 MDP - NOVA YORK  54</t>
        </is>
      </c>
      <c r="F1574" s="2" t="n">
        <v>1</v>
      </c>
      <c r="G1574" s="2" t="inlineStr">
        <is>
          <t>peça</t>
        </is>
      </c>
      <c r="H1574" s="1" t="n">
        <v>7</v>
      </c>
      <c r="I1574" s="1" t="n">
        <v>0.2</v>
      </c>
      <c r="J1574" s="2" t="inlineStr">
        <is>
          <t>CORTE</t>
        </is>
      </c>
    </row>
    <row r="1575" ht="12" customHeight="1">
      <c r="A1575" s="3" t="inlineStr">
        <is>
          <t>FURADEIRA 20</t>
        </is>
      </c>
      <c r="B1575" s="1" t="n">
        <v>20031206</v>
      </c>
      <c r="C1575" s="1" t="inlineStr">
        <is>
          <t>Produto simples</t>
        </is>
      </c>
      <c r="D1575" s="1" t="n">
        <v>20031206</v>
      </c>
      <c r="E1575" s="1" t="inlineStr">
        <is>
          <t>(3) TRAV MENOR 614(624)X100X15 MDP-NOVA YORK 54</t>
        </is>
      </c>
      <c r="F1575" s="2" t="n">
        <v>1</v>
      </c>
      <c r="G1575" s="2" t="inlineStr">
        <is>
          <t>peça</t>
        </is>
      </c>
      <c r="H1575" s="1" t="n">
        <v>7</v>
      </c>
      <c r="I1575" s="1" t="n">
        <v>0.2</v>
      </c>
      <c r="J1575" s="2" t="inlineStr">
        <is>
          <t>CORTE</t>
        </is>
      </c>
    </row>
    <row r="1576" ht="12" customHeight="1">
      <c r="A1576" s="3" t="inlineStr">
        <is>
          <t>FURADEIRA 20</t>
        </is>
      </c>
      <c r="B1576" s="1" t="n">
        <v>30003303</v>
      </c>
      <c r="C1576" s="1" t="inlineStr">
        <is>
          <t>Produto simples</t>
        </is>
      </c>
      <c r="D1576" s="1" t="n">
        <v>30003303</v>
      </c>
      <c r="E1576" s="1" t="inlineStr">
        <is>
          <t>PE TRASEIRO 483X43(911)X25 MDP (18PCS) - TOPAZ 54</t>
        </is>
      </c>
      <c r="F1576" s="2" t="n">
        <v>1</v>
      </c>
      <c r="G1576" s="2" t="inlineStr">
        <is>
          <t>peça</t>
        </is>
      </c>
      <c r="H1576" s="1" t="n">
        <v>7</v>
      </c>
      <c r="I1576" s="1" t="n">
        <v>0.2</v>
      </c>
      <c r="J1576" s="2" t="inlineStr">
        <is>
          <t>CORTE</t>
        </is>
      </c>
    </row>
    <row r="1577" ht="12" customHeight="1">
      <c r="A1577" s="3" t="inlineStr">
        <is>
          <t>FURADEIRA 20</t>
        </is>
      </c>
      <c r="B1577" s="1" t="n">
        <v>20065101</v>
      </c>
      <c r="C1577" s="1" t="inlineStr">
        <is>
          <t>Produto simples</t>
        </is>
      </c>
      <c r="D1577" s="1" t="n">
        <v>20065101</v>
      </c>
      <c r="E1577" s="1" t="inlineStr">
        <is>
          <t>CONTRA TAMPO 780X440X12 MDP - MESA CELTA       54</t>
        </is>
      </c>
      <c r="F1577" s="2" t="n">
        <v>1</v>
      </c>
      <c r="G1577" s="2" t="inlineStr">
        <is>
          <t>peça</t>
        </is>
      </c>
      <c r="H1577" s="1" t="n">
        <v>7</v>
      </c>
      <c r="I1577" s="1" t="n">
        <v>0.2</v>
      </c>
      <c r="J1577" s="2" t="inlineStr">
        <is>
          <t>CORTE</t>
        </is>
      </c>
    </row>
    <row r="1578" ht="12" customHeight="1">
      <c r="A1578" s="3" t="inlineStr">
        <is>
          <t>FURADEIRA 20</t>
        </is>
      </c>
      <c r="B1578" s="1" t="n">
        <v>20065001</v>
      </c>
      <c r="C1578" s="1" t="inlineStr">
        <is>
          <t>Produto simples</t>
        </is>
      </c>
      <c r="D1578" s="1" t="n">
        <v>20065001</v>
      </c>
      <c r="E1578" s="1" t="inlineStr">
        <is>
          <t>CONTRA TAMPO 740X440X12 MDP - MESA CELTA       54</t>
        </is>
      </c>
      <c r="F1578" s="2" t="n">
        <v>1</v>
      </c>
      <c r="G1578" s="2" t="inlineStr">
        <is>
          <t>peça</t>
        </is>
      </c>
      <c r="H1578" s="1" t="n">
        <v>7</v>
      </c>
      <c r="I1578" s="1" t="n">
        <v>0.2</v>
      </c>
      <c r="J1578" s="2" t="inlineStr">
        <is>
          <t>CORTE</t>
        </is>
      </c>
    </row>
    <row r="1579" ht="12" customHeight="1">
      <c r="A1579" s="3" t="inlineStr">
        <is>
          <t>FURADEIRA 20</t>
        </is>
      </c>
      <c r="B1579" s="1" t="n">
        <v>91033004</v>
      </c>
      <c r="C1579" s="1" t="inlineStr">
        <is>
          <t>Produto simples</t>
        </is>
      </c>
      <c r="D1579" s="1" t="n">
        <v>91033004</v>
      </c>
      <c r="E1579" s="1" t="inlineStr">
        <is>
          <t>PÉ CAB LEON 0,96X0,40 (2  FUROS DIST 10CM)           54</t>
        </is>
      </c>
      <c r="F1579" s="2" t="n">
        <v>1</v>
      </c>
      <c r="G1579" s="2" t="inlineStr">
        <is>
          <t>peça</t>
        </is>
      </c>
      <c r="H1579" s="1" t="n">
        <v>7</v>
      </c>
      <c r="I1579" s="1" t="n">
        <v>0.2</v>
      </c>
      <c r="J1579" s="2" t="inlineStr">
        <is>
          <t>CORTE</t>
        </is>
      </c>
    </row>
    <row r="1580" ht="12" customHeight="1">
      <c r="A1580" s="3" t="inlineStr">
        <is>
          <t>FURADEIRA 20</t>
        </is>
      </c>
      <c r="B1580" s="1" t="n">
        <v>91033404</v>
      </c>
      <c r="C1580" s="1" t="inlineStr">
        <is>
          <t>Produto simples</t>
        </is>
      </c>
      <c r="D1580" s="1" t="n">
        <v>91033404</v>
      </c>
      <c r="E1580" s="1" t="inlineStr">
        <is>
          <t>PÉ CAB LEON 1,44X0,40 (2  FUROS DIST 10CM)           54</t>
        </is>
      </c>
      <c r="F1580" s="2" t="n">
        <v>1</v>
      </c>
      <c r="G1580" s="2" t="inlineStr">
        <is>
          <t>peça</t>
        </is>
      </c>
      <c r="H1580" s="1" t="n">
        <v>7</v>
      </c>
      <c r="I1580" s="1" t="n">
        <v>0.2</v>
      </c>
      <c r="J1580" s="2" t="inlineStr">
        <is>
          <t>CORTE</t>
        </is>
      </c>
    </row>
    <row r="1581" ht="12" customHeight="1">
      <c r="A1581" s="3" t="inlineStr">
        <is>
          <t>FURADEIRA 20</t>
        </is>
      </c>
      <c r="B1581" s="1" t="n">
        <v>91033604</v>
      </c>
      <c r="C1581" s="1" t="inlineStr">
        <is>
          <t>Produto simples</t>
        </is>
      </c>
      <c r="D1581" s="1" t="n">
        <v>91033604</v>
      </c>
      <c r="E1581" s="1" t="inlineStr">
        <is>
          <t>PÉ CAB LEON 1,64X0,40 (2  FUROS DIST 10CM)           54</t>
        </is>
      </c>
      <c r="F1581" s="2" t="n">
        <v>1</v>
      </c>
      <c r="G1581" s="2" t="inlineStr">
        <is>
          <t>peça</t>
        </is>
      </c>
      <c r="H1581" s="1" t="n">
        <v>7</v>
      </c>
      <c r="I1581" s="1" t="n">
        <v>0.2</v>
      </c>
      <c r="J1581" s="2" t="inlineStr">
        <is>
          <t>CORTE</t>
        </is>
      </c>
    </row>
    <row r="1582" ht="12" customHeight="1">
      <c r="A1582" s="3" t="inlineStr">
        <is>
          <t>FURADEIRA 20</t>
        </is>
      </c>
      <c r="B1582" s="1" t="n">
        <v>20014002</v>
      </c>
      <c r="C1582" s="1" t="inlineStr">
        <is>
          <t>Produto simples</t>
        </is>
      </c>
      <c r="D1582" s="1" t="n">
        <v>20014002</v>
      </c>
      <c r="E1582" s="1" t="inlineStr">
        <is>
          <t>LAT MENOR BASE INTERNA 307X350X15 MDP - DAKA54</t>
        </is>
      </c>
      <c r="F1582" s="2" t="n">
        <v>1</v>
      </c>
      <c r="G1582" s="2" t="inlineStr">
        <is>
          <t>peça</t>
        </is>
      </c>
      <c r="H1582" s="1" t="n">
        <v>7</v>
      </c>
      <c r="I1582" s="1" t="n">
        <v>0.2</v>
      </c>
      <c r="J1582" s="2" t="inlineStr">
        <is>
          <t>CORTE</t>
        </is>
      </c>
    </row>
    <row r="1583" ht="12" customHeight="1">
      <c r="A1583" s="3" t="inlineStr">
        <is>
          <t>FURADEIRA 20</t>
        </is>
      </c>
      <c r="B1583" s="1" t="n">
        <v>20014003</v>
      </c>
      <c r="C1583" s="1" t="inlineStr">
        <is>
          <t>Produto simples</t>
        </is>
      </c>
      <c r="D1583" s="1" t="n">
        <v>20014003</v>
      </c>
      <c r="E1583" s="1" t="inlineStr">
        <is>
          <t>LAT MAIOR BASE INTERNA 455X348X15 MDP - DAKAR54</t>
        </is>
      </c>
      <c r="F1583" s="2" t="n">
        <v>1</v>
      </c>
      <c r="G1583" s="2" t="inlineStr">
        <is>
          <t>peça</t>
        </is>
      </c>
      <c r="H1583" s="1" t="n">
        <v>7</v>
      </c>
      <c r="I1583" s="1" t="n">
        <v>0.2</v>
      </c>
      <c r="J1583" s="2" t="inlineStr">
        <is>
          <t>CORTE</t>
        </is>
      </c>
    </row>
    <row r="1584" ht="12" customHeight="1">
      <c r="A1584" s="3" t="inlineStr">
        <is>
          <t>FURADEIRA 20</t>
        </is>
      </c>
      <c r="B1584" s="1" t="n">
        <v>20014103</v>
      </c>
      <c r="C1584" s="1" t="inlineStr">
        <is>
          <t>Produto simples</t>
        </is>
      </c>
      <c r="D1584" s="1" t="n">
        <v>20014103</v>
      </c>
      <c r="E1584" s="1" t="inlineStr">
        <is>
          <t>LAT MAIOR BASE INTERNA 675X348X15 MDP - DAKAR54</t>
        </is>
      </c>
      <c r="F1584" s="2" t="n">
        <v>1</v>
      </c>
      <c r="G1584" s="2" t="inlineStr">
        <is>
          <t>peça</t>
        </is>
      </c>
      <c r="H1584" s="1" t="n">
        <v>7</v>
      </c>
      <c r="I1584" s="1" t="n">
        <v>0.2</v>
      </c>
      <c r="J1584" s="2" t="inlineStr">
        <is>
          <t>CORTE</t>
        </is>
      </c>
    </row>
    <row r="1585" ht="12" customHeight="1">
      <c r="A1585" s="3" t="inlineStr">
        <is>
          <t>FURADEIRA 20</t>
        </is>
      </c>
      <c r="B1585" s="1" t="n">
        <v>20014102</v>
      </c>
      <c r="C1585" s="1" t="inlineStr">
        <is>
          <t>Produto simples</t>
        </is>
      </c>
      <c r="D1585" s="1" t="n">
        <v>20014102</v>
      </c>
      <c r="E1585" s="1" t="inlineStr">
        <is>
          <t>LAT MENOR BASE INTERNA 527X350X15 MDP - DAKA54</t>
        </is>
      </c>
      <c r="F1585" s="2" t="n">
        <v>1</v>
      </c>
      <c r="G1585" s="2" t="inlineStr">
        <is>
          <t>peça</t>
        </is>
      </c>
      <c r="H1585" s="1" t="n">
        <v>7</v>
      </c>
      <c r="I1585" s="1" t="n">
        <v>0.2</v>
      </c>
      <c r="J1585" s="2" t="inlineStr">
        <is>
          <t>CORTE</t>
        </is>
      </c>
    </row>
    <row r="1586" ht="12" customHeight="1">
      <c r="A1586" s="3" t="inlineStr">
        <is>
          <t>FURADEIRA 20</t>
        </is>
      </c>
      <c r="B1586" s="1" t="n">
        <v>20014203</v>
      </c>
      <c r="C1586" s="1" t="inlineStr">
        <is>
          <t>Produto simples</t>
        </is>
      </c>
      <c r="D1586" s="1" t="n">
        <v>20014203</v>
      </c>
      <c r="E1586" s="1" t="inlineStr">
        <is>
          <t>LAT MAIOR BASE INTERNA 913X348X15 MDP - DAKAR54</t>
        </is>
      </c>
      <c r="F1586" s="2" t="n">
        <v>1</v>
      </c>
      <c r="G1586" s="2" t="inlineStr">
        <is>
          <t>peça</t>
        </is>
      </c>
      <c r="H1586" s="1" t="n">
        <v>7</v>
      </c>
      <c r="I1586" s="1" t="n">
        <v>0.2</v>
      </c>
      <c r="J1586" s="2" t="inlineStr">
        <is>
          <t>CORTE</t>
        </is>
      </c>
    </row>
    <row r="1587" ht="12" customHeight="1">
      <c r="A1587" s="3" t="inlineStr">
        <is>
          <t>FURADEIRA 20</t>
        </is>
      </c>
      <c r="B1587" s="1" t="n">
        <v>20015302</v>
      </c>
      <c r="C1587" s="1" t="inlineStr">
        <is>
          <t>Produto simples</t>
        </is>
      </c>
      <c r="D1587" s="1" t="n">
        <v>20015302</v>
      </c>
      <c r="E1587" s="1" t="inlineStr">
        <is>
          <t>LAT MENOR BASE INTERNA 965X350X15 MDP - DAKA54</t>
        </is>
      </c>
      <c r="F1587" s="2" t="n">
        <v>1</v>
      </c>
      <c r="G1587" s="2" t="inlineStr">
        <is>
          <t>peça</t>
        </is>
      </c>
      <c r="H1587" s="1" t="n">
        <v>7</v>
      </c>
      <c r="I1587" s="1" t="n">
        <v>0.2</v>
      </c>
      <c r="J1587" s="2" t="inlineStr">
        <is>
          <t>CORTE</t>
        </is>
      </c>
    </row>
    <row r="1588" ht="12" customHeight="1">
      <c r="A1588" s="3" t="inlineStr">
        <is>
          <t>FURADEIRA 20</t>
        </is>
      </c>
      <c r="B1588" s="1" t="n">
        <v>20015303</v>
      </c>
      <c r="C1588" s="1" t="inlineStr">
        <is>
          <t>Produto simples</t>
        </is>
      </c>
      <c r="D1588" s="1" t="n">
        <v>20015303</v>
      </c>
      <c r="E1588" s="1" t="inlineStr">
        <is>
          <t>LAT MAIOR BASE INTERNA 1113X348X15 MDP -DAKA 54</t>
        </is>
      </c>
      <c r="F1588" s="2" t="n">
        <v>1</v>
      </c>
      <c r="G1588" s="2" t="inlineStr">
        <is>
          <t>peça</t>
        </is>
      </c>
      <c r="H1588" s="1" t="n">
        <v>7</v>
      </c>
      <c r="I1588" s="1" t="n">
        <v>0.2</v>
      </c>
      <c r="J1588" s="2" t="inlineStr">
        <is>
          <t>CORTE</t>
        </is>
      </c>
    </row>
    <row r="1589" ht="12" customHeight="1">
      <c r="A1589" s="3" t="inlineStr">
        <is>
          <t>FURADEIRA 20</t>
        </is>
      </c>
      <c r="B1589" s="1" t="n">
        <v>30004202</v>
      </c>
      <c r="C1589" s="1" t="inlineStr">
        <is>
          <t>Produto simples</t>
        </is>
      </c>
      <c r="D1589" s="1" t="n">
        <v>30004202</v>
      </c>
      <c r="E1589" s="1" t="inlineStr">
        <is>
          <t>PE TRASEIRO 423X43(911)X25 MDP (19PCS)-TOPAZIO54</t>
        </is>
      </c>
      <c r="F1589" s="2" t="n">
        <v>1</v>
      </c>
      <c r="G1589" s="2" t="inlineStr">
        <is>
          <t>peça</t>
        </is>
      </c>
      <c r="H1589" s="1" t="n">
        <v>7</v>
      </c>
      <c r="I1589" s="1" t="n">
        <v>0.2</v>
      </c>
      <c r="J1589" s="2" t="inlineStr">
        <is>
          <t>CORTE</t>
        </is>
      </c>
    </row>
    <row r="1590" ht="12" customHeight="1">
      <c r="A1590" s="3" t="inlineStr">
        <is>
          <t>FURADEIRA 20</t>
        </is>
      </c>
      <c r="B1590" s="1" t="n">
        <v>20017101</v>
      </c>
      <c r="C1590" s="1" t="inlineStr">
        <is>
          <t>Produto simples</t>
        </is>
      </c>
      <c r="D1590" s="1" t="n">
        <v>20017101</v>
      </c>
      <c r="E1590" s="1" t="inlineStr">
        <is>
          <t>LAT INTERNA 776X675X15 MDP - TRENTO 1,36            54</t>
        </is>
      </c>
      <c r="F1590" s="2" t="n">
        <v>1</v>
      </c>
      <c r="G1590" s="2" t="inlineStr">
        <is>
          <t>peça</t>
        </is>
      </c>
      <c r="H1590" s="1" t="n">
        <v>7</v>
      </c>
      <c r="I1590" s="1" t="n">
        <v>0.2</v>
      </c>
      <c r="J1590" s="2" t="inlineStr">
        <is>
          <t>CORTE</t>
        </is>
      </c>
    </row>
    <row r="1591" ht="12" customHeight="1">
      <c r="A1591" s="3" t="inlineStr">
        <is>
          <t>FURADEIRA 20</t>
        </is>
      </c>
      <c r="B1591" s="1" t="n">
        <v>20014202</v>
      </c>
      <c r="C1591" s="1" t="inlineStr">
        <is>
          <t>Produto simples</t>
        </is>
      </c>
      <c r="D1591" s="1" t="n">
        <v>20014202</v>
      </c>
      <c r="E1591" s="1" t="inlineStr">
        <is>
          <t>LAT MENOR BASE INTERNA 765X350X15 MDP - DAKA54</t>
        </is>
      </c>
      <c r="F1591" s="2" t="n">
        <v>1</v>
      </c>
      <c r="G1591" s="2" t="inlineStr">
        <is>
          <t>peça</t>
        </is>
      </c>
      <c r="H1591" s="1" t="n">
        <v>7</v>
      </c>
      <c r="I1591" s="1" t="n">
        <v>0.2</v>
      </c>
      <c r="J1591" s="2" t="inlineStr">
        <is>
          <t>CORTE</t>
        </is>
      </c>
    </row>
    <row r="1592" ht="12" customHeight="1">
      <c r="A1592" s="3" t="inlineStr">
        <is>
          <t>FURADEIRA 20</t>
        </is>
      </c>
      <c r="B1592" s="1" t="n">
        <v>20015302</v>
      </c>
      <c r="C1592" s="1" t="inlineStr">
        <is>
          <t>Produto simples</t>
        </is>
      </c>
      <c r="D1592" s="1" t="n">
        <v>20015302</v>
      </c>
      <c r="E1592" s="1" t="inlineStr">
        <is>
          <t>LAT MENOR BASE INTERNA 965X350X15 MDP - DAKA54</t>
        </is>
      </c>
      <c r="F1592" s="2" t="n">
        <v>1</v>
      </c>
      <c r="G1592" s="2" t="inlineStr">
        <is>
          <t>peça</t>
        </is>
      </c>
      <c r="H1592" s="1" t="n">
        <v>7</v>
      </c>
      <c r="I1592" s="1" t="n">
        <v>0.2</v>
      </c>
      <c r="J1592" s="2" t="inlineStr">
        <is>
          <t>CORTE</t>
        </is>
      </c>
    </row>
    <row r="1593" ht="12" customHeight="1">
      <c r="A1593" s="3" t="inlineStr">
        <is>
          <t>FURADEIRA 20</t>
        </is>
      </c>
      <c r="B1593" s="1" t="n">
        <v>200171201</v>
      </c>
      <c r="C1593" s="1" t="inlineStr">
        <is>
          <t>Produto simples</t>
        </is>
      </c>
      <c r="D1593" s="1" t="n">
        <v>200171201</v>
      </c>
      <c r="E1593" s="1" t="inlineStr">
        <is>
          <t>LAT INTERNA 908X776X15 MDP - TRENTO 1,60            54</t>
        </is>
      </c>
      <c r="F1593" s="2" t="n">
        <v>1</v>
      </c>
      <c r="G1593" s="2" t="inlineStr">
        <is>
          <t>peça</t>
        </is>
      </c>
      <c r="H1593" s="1" t="n">
        <v>7</v>
      </c>
      <c r="I1593" s="1" t="n">
        <v>0.2</v>
      </c>
      <c r="J1593" s="2" t="inlineStr">
        <is>
          <t>CORTE</t>
        </is>
      </c>
    </row>
    <row r="1594" ht="12" customHeight="1">
      <c r="A1594" s="3" t="inlineStr">
        <is>
          <t>FURADEIRA 20</t>
        </is>
      </c>
      <c r="B1594" s="1" t="n">
        <v>200171301</v>
      </c>
      <c r="C1594" s="1" t="inlineStr">
        <is>
          <t>Produto simples</t>
        </is>
      </c>
      <c r="D1594" s="1" t="n">
        <v>200171301</v>
      </c>
      <c r="E1594" s="1" t="inlineStr">
        <is>
          <t>LAT MAIOR 450X769X15 MDP - TRENTO 0,90                54</t>
        </is>
      </c>
      <c r="F1594" s="2" t="n">
        <v>1</v>
      </c>
      <c r="G1594" s="2" t="inlineStr">
        <is>
          <t>peça</t>
        </is>
      </c>
      <c r="H1594" s="1" t="n">
        <v>7</v>
      </c>
      <c r="I1594" s="1" t="n">
        <v>0.2</v>
      </c>
      <c r="J1594" s="2" t="inlineStr">
        <is>
          <t>CORTE</t>
        </is>
      </c>
    </row>
    <row r="1595" ht="12" customHeight="1">
      <c r="A1595" s="3" t="inlineStr">
        <is>
          <t>FURADEIRA 20</t>
        </is>
      </c>
      <c r="B1595" s="1" t="n">
        <v>10050006</v>
      </c>
      <c r="C1595" s="1" t="inlineStr">
        <is>
          <t>Produto simples</t>
        </is>
      </c>
      <c r="D1595" s="1" t="n">
        <v>10050006</v>
      </c>
      <c r="E1595" s="1" t="inlineStr">
        <is>
          <t>BASE CAIXOTE MALAGA - 385X384X15 MDP                 54</t>
        </is>
      </c>
      <c r="F1595" s="2" t="n">
        <v>1</v>
      </c>
      <c r="G1595" s="2" t="inlineStr">
        <is>
          <t>peça</t>
        </is>
      </c>
      <c r="H1595" s="1" t="n">
        <v>7</v>
      </c>
      <c r="I1595" s="1" t="n">
        <v>0.2</v>
      </c>
      <c r="J1595" s="2" t="inlineStr">
        <is>
          <t>CORTE</t>
        </is>
      </c>
    </row>
    <row r="1596" ht="12" customHeight="1">
      <c r="A1596" s="3" t="inlineStr">
        <is>
          <t>FURADEIRA 20</t>
        </is>
      </c>
      <c r="B1596" s="1" t="n">
        <v>10050007</v>
      </c>
      <c r="C1596" s="1" t="inlineStr">
        <is>
          <t>Produto simples</t>
        </is>
      </c>
      <c r="D1596" s="1" t="n">
        <v>10050007</v>
      </c>
      <c r="E1596" s="1" t="inlineStr">
        <is>
          <t>BATENTE CAIXOTE MALAGA - 385X384X15 MDF          54</t>
        </is>
      </c>
      <c r="F1596" s="2" t="n">
        <v>1</v>
      </c>
      <c r="G1596" s="2" t="inlineStr">
        <is>
          <t>peça</t>
        </is>
      </c>
      <c r="H1596" s="1" t="n">
        <v>7</v>
      </c>
      <c r="I1596" s="1" t="n">
        <v>0.2</v>
      </c>
      <c r="J1596" s="2" t="inlineStr">
        <is>
          <t>CORTE</t>
        </is>
      </c>
    </row>
    <row r="1597" ht="12" customHeight="1">
      <c r="A1597" s="3" t="inlineStr">
        <is>
          <t>FURADEIRA 20</t>
        </is>
      </c>
      <c r="B1597" s="1" t="n">
        <v>10050001</v>
      </c>
      <c r="C1597" s="1" t="inlineStr">
        <is>
          <t>Produto simples</t>
        </is>
      </c>
      <c r="D1597" s="1" t="n">
        <v>10050001</v>
      </c>
      <c r="E1597" s="1" t="inlineStr">
        <is>
          <t>TOPO MOLDURA MALAGA - 452X390X15 MDP              54</t>
        </is>
      </c>
      <c r="F1597" s="2" t="n">
        <v>1</v>
      </c>
      <c r="G1597" s="2" t="inlineStr">
        <is>
          <t>peça</t>
        </is>
      </c>
      <c r="H1597" s="1" t="n">
        <v>7</v>
      </c>
      <c r="I1597" s="1" t="n">
        <v>0.2</v>
      </c>
      <c r="J1597" s="2" t="inlineStr">
        <is>
          <t>CORTE</t>
        </is>
      </c>
    </row>
    <row r="1598" ht="12" customHeight="1">
      <c r="A1598" s="3" t="inlineStr">
        <is>
          <t>FURADEIRA 20</t>
        </is>
      </c>
      <c r="B1598" s="1" t="n">
        <v>10050002</v>
      </c>
      <c r="C1598" s="1" t="inlineStr">
        <is>
          <t>Produto simples</t>
        </is>
      </c>
      <c r="D1598" s="1" t="n">
        <v>10050002</v>
      </c>
      <c r="E1598" s="1" t="inlineStr">
        <is>
          <t>LATERAL MOLDURA MALAGA - 550X385X15 MDP        54</t>
        </is>
      </c>
      <c r="F1598" s="2" t="n">
        <v>1</v>
      </c>
      <c r="G1598" s="2" t="inlineStr">
        <is>
          <t>peça</t>
        </is>
      </c>
      <c r="H1598" s="1" t="n">
        <v>7</v>
      </c>
      <c r="I1598" s="1" t="n">
        <v>0.2</v>
      </c>
      <c r="J1598" s="2" t="inlineStr">
        <is>
          <t>CORTE</t>
        </is>
      </c>
    </row>
    <row r="1599" ht="12" customHeight="1">
      <c r="A1599" s="3" t="inlineStr">
        <is>
          <t>FURADEIRA 20</t>
        </is>
      </c>
      <c r="B1599" s="1" t="n">
        <v>10050030</v>
      </c>
      <c r="C1599" s="1" t="inlineStr">
        <is>
          <t>Produto simples</t>
        </is>
      </c>
      <c r="D1599" s="1" t="n">
        <v>10050030</v>
      </c>
      <c r="E1599" s="1" t="inlineStr">
        <is>
          <t>EMB. GAB. JERI (632X472X268)                                       54</t>
        </is>
      </c>
      <c r="F1599" s="2" t="n">
        <v>1</v>
      </c>
      <c r="G1599" s="2" t="inlineStr">
        <is>
          <t>peça</t>
        </is>
      </c>
      <c r="H1599" s="1" t="n">
        <v>7</v>
      </c>
      <c r="I1599" s="1" t="n">
        <v>0.2</v>
      </c>
      <c r="J1599" s="2" t="inlineStr">
        <is>
          <t>CORTE</t>
        </is>
      </c>
    </row>
    <row r="1600" ht="12" customHeight="1">
      <c r="A1600" s="3" t="inlineStr">
        <is>
          <t>FURADEIRA 20</t>
        </is>
      </c>
      <c r="B1600" s="1" t="n">
        <v>10050004</v>
      </c>
      <c r="C1600" s="1" t="inlineStr">
        <is>
          <t>Produto simples</t>
        </is>
      </c>
      <c r="D1600" s="1" t="n">
        <v>10050004</v>
      </c>
      <c r="E1600" s="1" t="inlineStr">
        <is>
          <t>LATERAL DIREITA CAIXOTE MALAGA - 412X385X15 M54</t>
        </is>
      </c>
      <c r="F1600" s="2" t="n">
        <v>1</v>
      </c>
      <c r="G1600" s="2" t="inlineStr">
        <is>
          <t>peça</t>
        </is>
      </c>
      <c r="H1600" s="1" t="n">
        <v>7</v>
      </c>
      <c r="I1600" s="1" t="n">
        <v>0.2</v>
      </c>
      <c r="J1600" s="2" t="inlineStr">
        <is>
          <t>CORTE</t>
        </is>
      </c>
    </row>
    <row r="1601" ht="12" customHeight="1">
      <c r="A1601" s="3" t="inlineStr">
        <is>
          <t>FURADEIRA 20</t>
        </is>
      </c>
      <c r="B1601" s="1" t="n">
        <v>10050005</v>
      </c>
      <c r="C1601" s="1" t="inlineStr">
        <is>
          <t>Produto simples</t>
        </is>
      </c>
      <c r="D1601" s="1" t="n">
        <v>10050005</v>
      </c>
      <c r="E1601" s="1" t="inlineStr">
        <is>
          <t>LATERAL ESQUERDA CAIXOTE MALAGA - 412X385X154</t>
        </is>
      </c>
      <c r="F1601" s="2" t="n">
        <v>1</v>
      </c>
      <c r="G1601" s="2" t="inlineStr">
        <is>
          <t>peça</t>
        </is>
      </c>
      <c r="H1601" s="1" t="n">
        <v>7</v>
      </c>
      <c r="I1601" s="1" t="n">
        <v>0.2</v>
      </c>
      <c r="J1601" s="2" t="inlineStr">
        <is>
          <t>CORTE</t>
        </is>
      </c>
    </row>
    <row r="1602" ht="12" customHeight="1">
      <c r="A1602" s="3" t="inlineStr">
        <is>
          <t>FURADEIRA 20</t>
        </is>
      </c>
      <c r="B1602" s="1" t="n">
        <v>10050011</v>
      </c>
      <c r="C1602" s="1" t="inlineStr">
        <is>
          <t>Produto simples</t>
        </is>
      </c>
      <c r="D1602" s="1" t="n">
        <v>10050011</v>
      </c>
      <c r="E1602" s="1" t="inlineStr">
        <is>
          <t>FRENTE GAVETA MALAGA - 408X204X15 MDP             54</t>
        </is>
      </c>
      <c r="F1602" s="2" t="n">
        <v>1</v>
      </c>
      <c r="G1602" s="2" t="inlineStr">
        <is>
          <t>peça</t>
        </is>
      </c>
      <c r="H1602" s="1" t="n">
        <v>7</v>
      </c>
      <c r="I1602" s="1" t="n">
        <v>0.2</v>
      </c>
      <c r="J1602" s="2" t="inlineStr">
        <is>
          <t>CORTE</t>
        </is>
      </c>
    </row>
    <row r="1603" ht="12" customHeight="1">
      <c r="A1603" s="3" t="inlineStr">
        <is>
          <t>FURADEIRA 20</t>
        </is>
      </c>
      <c r="B1603" s="1" t="n">
        <v>200250103</v>
      </c>
      <c r="C1603" s="1" t="inlineStr">
        <is>
          <t>Produto simples</t>
        </is>
      </c>
      <c r="D1603" s="1" t="n">
        <v>200250103</v>
      </c>
      <c r="E1603" s="1" t="inlineStr">
        <is>
          <t>TRAVESSA 570X70X15 MDF MESA MONTEVIDEU - BR54</t>
        </is>
      </c>
      <c r="F1603" s="2" t="n">
        <v>1</v>
      </c>
      <c r="G1603" s="2" t="inlineStr">
        <is>
          <t>peça</t>
        </is>
      </c>
      <c r="H1603" s="1" t="n">
        <v>7</v>
      </c>
      <c r="I1603" s="1" t="n">
        <v>0.2</v>
      </c>
      <c r="J1603" s="2" t="inlineStr">
        <is>
          <t>CORTE</t>
        </is>
      </c>
    </row>
    <row r="1604" ht="12" customHeight="1">
      <c r="A1604" s="3" t="inlineStr">
        <is>
          <t>FURADEIRA 20</t>
        </is>
      </c>
      <c r="B1604" s="1" t="n">
        <v>200250101</v>
      </c>
      <c r="C1604" s="1" t="inlineStr">
        <is>
          <t>Produto simples</t>
        </is>
      </c>
      <c r="D1604" s="1" t="n">
        <v>200250101</v>
      </c>
      <c r="E1604" s="1" t="inlineStr">
        <is>
          <t>LATERAL 770X480X15 MDF MESA MONTEVIDEU          54</t>
        </is>
      </c>
      <c r="F1604" s="2" t="n">
        <v>1</v>
      </c>
      <c r="G1604" s="2" t="inlineStr">
        <is>
          <t>peça</t>
        </is>
      </c>
      <c r="H1604" s="1" t="n">
        <v>7</v>
      </c>
      <c r="I1604" s="1" t="n">
        <v>0.2</v>
      </c>
      <c r="J1604" s="2" t="inlineStr">
        <is>
          <t>CORTE</t>
        </is>
      </c>
    </row>
    <row r="1605" ht="12" customHeight="1">
      <c r="A1605" s="3" t="inlineStr">
        <is>
          <t>FURADEIRA 20</t>
        </is>
      </c>
      <c r="B1605" s="1" t="n">
        <v>20019601</v>
      </c>
      <c r="C1605" s="1" t="inlineStr">
        <is>
          <t>Produto simples</t>
        </is>
      </c>
      <c r="D1605" s="1" t="n">
        <v>20019601</v>
      </c>
      <c r="E1605" s="1" t="inlineStr">
        <is>
          <t>(2-5) LATERAL 751X546X12 MDF - MESA SANTIAGO 1 54</t>
        </is>
      </c>
      <c r="F1605" s="2" t="n">
        <v>1</v>
      </c>
      <c r="G1605" s="2" t="inlineStr">
        <is>
          <t>peça</t>
        </is>
      </c>
      <c r="H1605" s="1" t="n">
        <v>7</v>
      </c>
      <c r="I1605" s="1" t="n">
        <v>0.2</v>
      </c>
      <c r="J1605" s="2" t="inlineStr">
        <is>
          <t>CORTE</t>
        </is>
      </c>
    </row>
    <row r="1606" ht="12" customHeight="1">
      <c r="A1606" s="3" t="inlineStr">
        <is>
          <t>FURADEIRA 20</t>
        </is>
      </c>
      <c r="B1606" s="1" t="n">
        <v>20019603</v>
      </c>
      <c r="C1606" s="1" t="inlineStr">
        <is>
          <t>Produto simples</t>
        </is>
      </c>
      <c r="D1606" s="1" t="n">
        <v>20019603</v>
      </c>
      <c r="E1606" s="1" t="inlineStr">
        <is>
          <t>(3) BASE 572X572X12 MDF - MESA SANTIAGO 1,36      54</t>
        </is>
      </c>
      <c r="F1606" s="2" t="n">
        <v>1</v>
      </c>
      <c r="G1606" s="2" t="inlineStr">
        <is>
          <t>peça</t>
        </is>
      </c>
      <c r="H1606" s="1" t="n">
        <v>7</v>
      </c>
      <c r="I1606" s="1" t="n">
        <v>0.2</v>
      </c>
      <c r="J1606" s="2" t="inlineStr">
        <is>
          <t>CORTE</t>
        </is>
      </c>
    </row>
    <row r="1607" ht="12" customHeight="1">
      <c r="A1607" s="3" t="inlineStr">
        <is>
          <t>FURADEIRA 20</t>
        </is>
      </c>
      <c r="B1607" s="1" t="n">
        <v>20019604</v>
      </c>
      <c r="C1607" s="1" t="inlineStr">
        <is>
          <t>Produto simples</t>
        </is>
      </c>
      <c r="D1607" s="1" t="n">
        <v>20019604</v>
      </c>
      <c r="E1607" s="1" t="inlineStr">
        <is>
          <t>CONTRATAMPO 540X515X15 MDF - MESA SANTIAGO 54</t>
        </is>
      </c>
      <c r="F1607" s="2" t="n">
        <v>1</v>
      </c>
      <c r="G1607" s="2" t="inlineStr">
        <is>
          <t>peça</t>
        </is>
      </c>
      <c r="H1607" s="1" t="n">
        <v>7</v>
      </c>
      <c r="I1607" s="1" t="n">
        <v>0.2</v>
      </c>
      <c r="J1607" s="2" t="inlineStr">
        <is>
          <t>CORTE</t>
        </is>
      </c>
    </row>
    <row r="1608" ht="12" customHeight="1">
      <c r="A1608" s="3" t="inlineStr">
        <is>
          <t>FURADEIRA 20</t>
        </is>
      </c>
      <c r="B1608" s="1" t="n">
        <v>20019602</v>
      </c>
      <c r="C1608" s="1" t="inlineStr">
        <is>
          <t>Produto simples</t>
        </is>
      </c>
      <c r="D1608" s="1" t="n">
        <v>20019602</v>
      </c>
      <c r="E1608" s="1" t="inlineStr">
        <is>
          <t>FUNDO RIPADO 751X546X12 MDF - MESA SANTIAGO 54</t>
        </is>
      </c>
      <c r="F1608" s="2" t="n">
        <v>1</v>
      </c>
      <c r="G1608" s="2" t="inlineStr">
        <is>
          <t>peça</t>
        </is>
      </c>
      <c r="H1608" s="1" t="n">
        <v>7</v>
      </c>
      <c r="I1608" s="1" t="n">
        <v>0.2</v>
      </c>
      <c r="J1608" s="2" t="inlineStr">
        <is>
          <t>CORTE</t>
        </is>
      </c>
    </row>
    <row r="1609" ht="12" customHeight="1">
      <c r="A1609" s="3" t="inlineStr">
        <is>
          <t>FURADEIRA 20</t>
        </is>
      </c>
      <c r="B1609" s="1" t="n">
        <v>91414010</v>
      </c>
      <c r="C1609" s="1" t="inlineStr">
        <is>
          <t>Produto simples</t>
        </is>
      </c>
      <c r="D1609" s="1" t="n">
        <v>91414010</v>
      </c>
      <c r="E1609" s="1" t="inlineStr">
        <is>
          <t>PAINEL TRASEIRO MALAGA - 1200X605X15 MDF         54</t>
        </is>
      </c>
      <c r="F1609" s="2" t="n">
        <v>1</v>
      </c>
      <c r="G1609" s="2" t="inlineStr">
        <is>
          <t>peça</t>
        </is>
      </c>
      <c r="H1609" s="1" t="n">
        <v>7</v>
      </c>
      <c r="I1609" s="1" t="n">
        <v>0.2</v>
      </c>
      <c r="J1609" s="2" t="inlineStr">
        <is>
          <t>CORTE</t>
        </is>
      </c>
    </row>
    <row r="1610" ht="12" customHeight="1">
      <c r="A1610" s="3" t="inlineStr">
        <is>
          <t>FURADEIRA 20</t>
        </is>
      </c>
      <c r="B1610" s="1" t="n">
        <v>91414014</v>
      </c>
      <c r="C1610" s="1" t="inlineStr">
        <is>
          <t>Produto simples</t>
        </is>
      </c>
      <c r="D1610" s="1" t="n">
        <v>91414014</v>
      </c>
      <c r="E1610" s="1" t="inlineStr">
        <is>
          <t>PAINEL CABECEIRA MALAGA - 1600X550X09 MDP (GR54</t>
        </is>
      </c>
      <c r="F1610" s="2" t="n">
        <v>1</v>
      </c>
      <c r="G1610" s="2" t="inlineStr">
        <is>
          <t>peça</t>
        </is>
      </c>
      <c r="H1610" s="1" t="n">
        <v>7</v>
      </c>
      <c r="I1610" s="1" t="n">
        <v>0.2</v>
      </c>
      <c r="J1610" s="2" t="inlineStr">
        <is>
          <t>CORTE</t>
        </is>
      </c>
    </row>
    <row r="1611" ht="12" customHeight="1">
      <c r="A1611" s="3" t="inlineStr">
        <is>
          <t>FURADEIRA 20</t>
        </is>
      </c>
      <c r="B1611" s="1" t="n">
        <v>10050501</v>
      </c>
      <c r="C1611" s="1" t="inlineStr">
        <is>
          <t>Produto simples</t>
        </is>
      </c>
      <c r="D1611" s="1" t="n">
        <v>10050501</v>
      </c>
      <c r="E1611" s="1" t="inlineStr">
        <is>
          <t>FUNDO BAU MALAGA 900X420X15 MDF</t>
        </is>
      </c>
      <c r="F1611" s="2" t="n">
        <v>1</v>
      </c>
      <c r="G1611" s="2" t="inlineStr">
        <is>
          <t>peça</t>
        </is>
      </c>
      <c r="H1611" s="1" t="n">
        <v>7</v>
      </c>
      <c r="I1611" s="1" t="n">
        <v>0.2</v>
      </c>
      <c r="J1611" s="2" t="inlineStr">
        <is>
          <t>CORTE</t>
        </is>
      </c>
    </row>
    <row r="1612" ht="12" customHeight="1">
      <c r="A1612" s="3" t="inlineStr">
        <is>
          <t>FURADEIRA 20</t>
        </is>
      </c>
      <c r="B1612" s="1" t="n">
        <v>10050503</v>
      </c>
      <c r="C1612" s="1" t="inlineStr">
        <is>
          <t>Produto simples</t>
        </is>
      </c>
      <c r="D1612" s="1" t="n">
        <v>10050503</v>
      </c>
      <c r="E1612" s="1" t="inlineStr">
        <is>
          <t>LATERAL MAIOR BAU MALAGA 900X265X15 MDF</t>
        </is>
      </c>
      <c r="F1612" s="2" t="n">
        <v>1</v>
      </c>
      <c r="G1612" s="2" t="inlineStr">
        <is>
          <t>peça</t>
        </is>
      </c>
      <c r="H1612" s="1" t="n">
        <v>7</v>
      </c>
      <c r="I1612" s="1" t="n">
        <v>0.2</v>
      </c>
      <c r="J1612" s="2" t="inlineStr">
        <is>
          <t>CORTE</t>
        </is>
      </c>
    </row>
    <row r="1613" ht="12" customHeight="1">
      <c r="A1613" s="3" t="inlineStr">
        <is>
          <t>FURADEIRA 20</t>
        </is>
      </c>
      <c r="B1613" s="1" t="n">
        <v>10050502</v>
      </c>
      <c r="C1613" s="1" t="inlineStr">
        <is>
          <t>Produto simples</t>
        </is>
      </c>
      <c r="D1613" s="1" t="n">
        <v>10050502</v>
      </c>
      <c r="E1613" s="1" t="inlineStr">
        <is>
          <t>FUNDO NICHO BAU MALAGA 460X450X18 MDF</t>
        </is>
      </c>
      <c r="F1613" s="2" t="n">
        <v>1</v>
      </c>
      <c r="G1613" s="2" t="inlineStr">
        <is>
          <t>peça</t>
        </is>
      </c>
      <c r="H1613" s="1" t="n">
        <v>7</v>
      </c>
      <c r="I1613" s="1" t="n">
        <v>0.2</v>
      </c>
      <c r="J1613" s="2" t="inlineStr">
        <is>
          <t>CORTE</t>
        </is>
      </c>
    </row>
    <row r="1614" ht="12" customHeight="1">
      <c r="A1614" s="3" t="inlineStr">
        <is>
          <t>FURADEIRA 20</t>
        </is>
      </c>
      <c r="B1614" s="1" t="n">
        <v>10050506</v>
      </c>
      <c r="C1614" s="1" t="inlineStr">
        <is>
          <t>Produto simples</t>
        </is>
      </c>
      <c r="D1614" s="1" t="n">
        <v>10050506</v>
      </c>
      <c r="E1614" s="1" t="inlineStr">
        <is>
          <t>TAMPO NICHO 460X450X18 MDF</t>
        </is>
      </c>
      <c r="F1614" s="2" t="n">
        <v>1</v>
      </c>
      <c r="G1614" s="2" t="inlineStr">
        <is>
          <t>peça</t>
        </is>
      </c>
      <c r="H1614" s="1" t="n">
        <v>7</v>
      </c>
      <c r="I1614" s="1" t="n">
        <v>0.2</v>
      </c>
      <c r="J1614" s="2" t="inlineStr">
        <is>
          <t>CORTE</t>
        </is>
      </c>
    </row>
    <row r="1615" ht="12" customHeight="1">
      <c r="A1615" s="3" t="inlineStr">
        <is>
          <t>FURADEIRA 20</t>
        </is>
      </c>
      <c r="B1615" s="1" t="n">
        <v>10050504</v>
      </c>
      <c r="C1615" s="1" t="inlineStr">
        <is>
          <t>Produto simples</t>
        </is>
      </c>
      <c r="D1615" s="1" t="n">
        <v>10050504</v>
      </c>
      <c r="E1615" s="1" t="inlineStr">
        <is>
          <t>LATERAL MENOR BAU MALAGA 420X250X15 MDF</t>
        </is>
      </c>
      <c r="F1615" s="2" t="n">
        <v>1</v>
      </c>
      <c r="G1615" s="2" t="inlineStr">
        <is>
          <t>peça</t>
        </is>
      </c>
      <c r="H1615" s="1" t="n">
        <v>7</v>
      </c>
      <c r="I1615" s="1" t="n">
        <v>0.2</v>
      </c>
      <c r="J1615" s="2" t="inlineStr">
        <is>
          <t>CORTE</t>
        </is>
      </c>
    </row>
    <row r="1616" ht="12" customHeight="1">
      <c r="A1616" s="3" t="inlineStr">
        <is>
          <t>FURADEIRA 20</t>
        </is>
      </c>
      <c r="B1616" s="1" t="n">
        <v>10050505</v>
      </c>
      <c r="C1616" s="1" t="inlineStr">
        <is>
          <t>Produto simples</t>
        </is>
      </c>
      <c r="D1616" s="1" t="n">
        <v>10050505</v>
      </c>
      <c r="E1616" s="1" t="inlineStr">
        <is>
          <t>LATERAL NICHO 450X229X18 MDF</t>
        </is>
      </c>
      <c r="F1616" s="2" t="n">
        <v>1</v>
      </c>
      <c r="G1616" s="2" t="inlineStr">
        <is>
          <t>peça</t>
        </is>
      </c>
      <c r="H1616" s="1" t="n">
        <v>7</v>
      </c>
      <c r="I1616" s="1" t="n">
        <v>0.2</v>
      </c>
      <c r="J1616" s="2" t="inlineStr">
        <is>
          <t>CORTE</t>
        </is>
      </c>
    </row>
    <row r="1617" ht="12" customHeight="1">
      <c r="A1617" s="3" t="inlineStr">
        <is>
          <t>FURADEIRA 20</t>
        </is>
      </c>
      <c r="B1617" s="1" t="n">
        <v>10050507</v>
      </c>
      <c r="C1617" s="1" t="inlineStr">
        <is>
          <t>Produto simples</t>
        </is>
      </c>
      <c r="D1617" s="1" t="n">
        <v>10050507</v>
      </c>
      <c r="E1617" s="1" t="inlineStr">
        <is>
          <t>PES BAU MALAGA 360X120X25 MDF</t>
        </is>
      </c>
      <c r="F1617" s="2" t="n">
        <v>1</v>
      </c>
      <c r="G1617" s="2" t="inlineStr">
        <is>
          <t>peça</t>
        </is>
      </c>
      <c r="H1617" s="1" t="n">
        <v>7</v>
      </c>
      <c r="I1617" s="1" t="n">
        <v>0.2</v>
      </c>
      <c r="J1617" s="2" t="inlineStr">
        <is>
          <t>CORTE</t>
        </is>
      </c>
    </row>
    <row r="1618" ht="12" customHeight="1">
      <c r="A1618" s="3" t="inlineStr">
        <is>
          <t>FURADEIRA 20</t>
        </is>
      </c>
      <c r="B1618" s="1" t="n">
        <v>10050508</v>
      </c>
      <c r="C1618" s="1" t="inlineStr">
        <is>
          <t>Produto simples</t>
        </is>
      </c>
      <c r="D1618" s="1" t="n">
        <v>10050508</v>
      </c>
      <c r="E1618" s="1" t="inlineStr">
        <is>
          <t>TRAVESSA PES BAU MALAGA 600X118X18 MDF</t>
        </is>
      </c>
      <c r="F1618" s="2" t="n">
        <v>1</v>
      </c>
      <c r="G1618" s="2" t="inlineStr">
        <is>
          <t>peça</t>
        </is>
      </c>
      <c r="H1618" s="1" t="n">
        <v>7</v>
      </c>
      <c r="I1618" s="1" t="n">
        <v>0.2</v>
      </c>
      <c r="J1618" s="2" t="inlineStr">
        <is>
          <t>CORTE</t>
        </is>
      </c>
    </row>
    <row r="1619" ht="12" customHeight="1">
      <c r="A1619" s="3" t="inlineStr">
        <is>
          <t>FURADEIRA 20</t>
        </is>
      </c>
      <c r="B1619" s="1" t="n">
        <v>20019002</v>
      </c>
      <c r="C1619" s="1" t="inlineStr">
        <is>
          <t>Produto simples</t>
        </is>
      </c>
      <c r="D1619" s="1" t="n">
        <v>20019002</v>
      </c>
      <c r="E1619" s="1" t="inlineStr">
        <is>
          <t>FUNDO RIPADO 751X446X12 MDF - MESA SANTIAGO</t>
        </is>
      </c>
      <c r="F1619" s="2" t="n">
        <v>1</v>
      </c>
      <c r="G1619" s="2" t="inlineStr">
        <is>
          <t>peça</t>
        </is>
      </c>
      <c r="H1619" s="1" t="n">
        <v>7</v>
      </c>
      <c r="I1619" s="1" t="n">
        <v>0.2</v>
      </c>
      <c r="J1619" s="2" t="inlineStr">
        <is>
          <t>CORTE</t>
        </is>
      </c>
    </row>
    <row r="1620" ht="12" customHeight="1">
      <c r="A1620" s="3" t="inlineStr">
        <is>
          <t>FURADEIRA 20</t>
        </is>
      </c>
      <c r="B1620" s="1" t="n">
        <v>20019001</v>
      </c>
      <c r="C1620" s="1" t="inlineStr">
        <is>
          <t>Produto simples</t>
        </is>
      </c>
      <c r="D1620" s="1" t="n">
        <v>20019001</v>
      </c>
      <c r="E1620" s="1" t="inlineStr">
        <is>
          <t>(2-4) LATERAL 751X124X12 MDF - MESA SANTIAGO</t>
        </is>
      </c>
      <c r="F1620" s="2" t="n">
        <v>1</v>
      </c>
      <c r="G1620" s="2" t="inlineStr">
        <is>
          <t>peça</t>
        </is>
      </c>
      <c r="H1620" s="1" t="n">
        <v>7</v>
      </c>
      <c r="I1620" s="1" t="n">
        <v>0.2</v>
      </c>
      <c r="J1620" s="2" t="inlineStr">
        <is>
          <t>CORTE</t>
        </is>
      </c>
    </row>
    <row r="1621" ht="12" customHeight="1">
      <c r="A1621" s="3" t="inlineStr">
        <is>
          <t>FURADEIRA 20</t>
        </is>
      </c>
      <c r="B1621" s="1" t="n">
        <v>20019003</v>
      </c>
      <c r="C1621" s="1" t="inlineStr">
        <is>
          <t>Produto simples</t>
        </is>
      </c>
      <c r="D1621" s="1" t="n">
        <v>20019003</v>
      </c>
      <c r="E1621" s="1" t="inlineStr">
        <is>
          <t>(5) BASE 474X152X12 MDF - MESA SANTIAGO</t>
        </is>
      </c>
      <c r="F1621" s="2" t="n">
        <v>1</v>
      </c>
      <c r="G1621" s="2" t="inlineStr">
        <is>
          <t>peça</t>
        </is>
      </c>
      <c r="H1621" s="1" t="n">
        <v>7</v>
      </c>
      <c r="I1621" s="1" t="n">
        <v>0.2</v>
      </c>
      <c r="J1621" s="2" t="inlineStr">
        <is>
          <t>CORTE</t>
        </is>
      </c>
    </row>
    <row r="1622" ht="12" customHeight="1">
      <c r="A1622" s="3" t="inlineStr">
        <is>
          <t>FURADEIRA 20</t>
        </is>
      </c>
      <c r="B1622" s="1" t="n">
        <v>20019004</v>
      </c>
      <c r="C1622" s="1" t="inlineStr">
        <is>
          <t>Produto simples</t>
        </is>
      </c>
      <c r="D1622" s="1" t="n">
        <v>20019004</v>
      </c>
      <c r="E1622" s="1" t="inlineStr">
        <is>
          <t>(3) CONTRATAMPO 540X218X12 MDF - MESA SANTIA</t>
        </is>
      </c>
      <c r="F1622" s="2" t="n">
        <v>1</v>
      </c>
      <c r="G1622" s="2" t="inlineStr">
        <is>
          <t>peça</t>
        </is>
      </c>
      <c r="H1622" s="1" t="n">
        <v>7</v>
      </c>
      <c r="I1622" s="1" t="n">
        <v>0.2</v>
      </c>
      <c r="J1622" s="2" t="inlineStr">
        <is>
          <t>CORTE</t>
        </is>
      </c>
    </row>
    <row r="1623" ht="12" customHeight="1">
      <c r="A1623" s="3" t="inlineStr">
        <is>
          <t>FURADEIRA 20</t>
        </is>
      </c>
      <c r="B1623" s="1" t="n">
        <v>10050003</v>
      </c>
      <c r="C1623" s="1" t="inlineStr">
        <is>
          <t>Produto simples</t>
        </is>
      </c>
      <c r="D1623" s="1" t="n">
        <v>10050003</v>
      </c>
      <c r="E1623" s="1" t="inlineStr">
        <is>
          <t>TOPO CAIXOTE MALAGA - 414X387X15 MDP</t>
        </is>
      </c>
      <c r="F1623" s="2" t="n">
        <v>1</v>
      </c>
      <c r="G1623" s="2" t="inlineStr">
        <is>
          <t>peça</t>
        </is>
      </c>
      <c r="H1623" s="1" t="n">
        <v>7</v>
      </c>
      <c r="I1623" s="1" t="n">
        <v>0.2</v>
      </c>
      <c r="J1623" s="2" t="inlineStr">
        <is>
          <t>CORTE</t>
        </is>
      </c>
    </row>
    <row r="1624" ht="12" customHeight="1">
      <c r="A1624" s="3" t="inlineStr">
        <is>
          <t>FURADEIRA 20</t>
        </is>
      </c>
      <c r="B1624" s="1" t="n">
        <v>914140910</v>
      </c>
      <c r="C1624" s="1" t="inlineStr">
        <is>
          <t>Produto simples</t>
        </is>
      </c>
      <c r="D1624" s="1" t="n">
        <v>914140910</v>
      </c>
      <c r="E1624" s="1" t="inlineStr">
        <is>
          <t>(2) PAINEL TRASEIRO MALAGA - 1200X605X15 MDP    54</t>
        </is>
      </c>
      <c r="F1624" s="2" t="n">
        <v>1</v>
      </c>
      <c r="G1624" s="2" t="inlineStr">
        <is>
          <t>peça</t>
        </is>
      </c>
      <c r="H1624" s="1" t="n">
        <v>7</v>
      </c>
      <c r="I1624" s="1" t="n">
        <v>0.2</v>
      </c>
      <c r="J1624" s="2" t="inlineStr">
        <is>
          <t>CORTE</t>
        </is>
      </c>
    </row>
    <row r="1625" ht="12" customHeight="1">
      <c r="A1625" s="3" t="inlineStr">
        <is>
          <t>FURADEIRA 20</t>
        </is>
      </c>
      <c r="B1625" s="1" t="n">
        <v>20057405</v>
      </c>
      <c r="C1625" s="1" t="inlineStr">
        <is>
          <t>Produto simples</t>
        </is>
      </c>
      <c r="D1625" s="1" t="n">
        <v>20057405</v>
      </c>
      <c r="E1625" s="1" t="inlineStr">
        <is>
          <t>TRAVESSA MAIOR 1130X80X25 MDF-TOPAZIO 1,36 A 54</t>
        </is>
      </c>
      <c r="F1625" s="2" t="n">
        <v>1</v>
      </c>
      <c r="G1625" s="2" t="inlineStr">
        <is>
          <t>peça</t>
        </is>
      </c>
      <c r="H1625" s="1" t="n">
        <v>7</v>
      </c>
      <c r="I1625" s="1" t="n">
        <v>0.2</v>
      </c>
      <c r="J1625" s="2" t="inlineStr">
        <is>
          <t>CORTE</t>
        </is>
      </c>
    </row>
    <row r="1626" ht="12" customHeight="1">
      <c r="A1626" s="3" t="inlineStr">
        <is>
          <t>FURADEIRA 20</t>
        </is>
      </c>
      <c r="B1626" s="1" t="n">
        <v>20057607</v>
      </c>
      <c r="C1626" s="1" t="inlineStr">
        <is>
          <t>Produto simples</t>
        </is>
      </c>
      <c r="D1626" s="1" t="n">
        <v>20057607</v>
      </c>
      <c r="E1626" s="1" t="inlineStr">
        <is>
          <t>TRAVESSA MAIOR 1365X80X25 MDF-TOPAZIO 1,80 A 54</t>
        </is>
      </c>
      <c r="F1626" s="2" t="n">
        <v>1</v>
      </c>
      <c r="G1626" s="2" t="inlineStr">
        <is>
          <t>peça</t>
        </is>
      </c>
      <c r="H1626" s="1" t="n">
        <v>7</v>
      </c>
      <c r="I1626" s="1" t="n">
        <v>0.2</v>
      </c>
      <c r="J1626" s="2" t="inlineStr">
        <is>
          <t>CORTE</t>
        </is>
      </c>
    </row>
    <row r="1627" ht="12" customHeight="1">
      <c r="A1627" s="3" t="inlineStr">
        <is>
          <t>FURADEIRA 20</t>
        </is>
      </c>
      <c r="B1627" s="1" t="n">
        <v>20052603</v>
      </c>
      <c r="C1627" s="1" t="inlineStr">
        <is>
          <t>Produto simples</t>
        </is>
      </c>
      <c r="D1627" s="1" t="n">
        <v>20052603</v>
      </c>
      <c r="E1627" s="1" t="inlineStr">
        <is>
          <t>APOIO TAMPO 990X440X12 MDP -MESA ATHENAS 1,654</t>
        </is>
      </c>
      <c r="F1627" s="2" t="n">
        <v>1</v>
      </c>
      <c r="G1627" s="2" t="inlineStr">
        <is>
          <t>peça</t>
        </is>
      </c>
      <c r="H1627" s="1" t="n">
        <v>7</v>
      </c>
      <c r="I1627" s="1" t="n">
        <v>0.2</v>
      </c>
      <c r="J1627" s="2" t="inlineStr">
        <is>
          <t>CORTE</t>
        </is>
      </c>
    </row>
    <row r="1628" ht="12" customHeight="1">
      <c r="A1628" s="3" t="inlineStr">
        <is>
          <t>FURADEIRA 20</t>
        </is>
      </c>
      <c r="B1628" s="1" t="n">
        <v>30005104</v>
      </c>
      <c r="C1628" s="1" t="inlineStr">
        <is>
          <t>Produto simples</t>
        </is>
      </c>
      <c r="D1628" s="1" t="n">
        <v>30005104</v>
      </c>
      <c r="E1628" s="1" t="inlineStr">
        <is>
          <t>ASSENTO 440X440X15 MDP - CADEIRA AMETISTA MA54</t>
        </is>
      </c>
      <c r="F1628" s="2" t="n">
        <v>1</v>
      </c>
      <c r="G1628" s="2" t="inlineStr">
        <is>
          <t>peça</t>
        </is>
      </c>
      <c r="H1628" s="1" t="n">
        <v>7</v>
      </c>
      <c r="I1628" s="1" t="n">
        <v>0.2</v>
      </c>
      <c r="J1628" s="2" t="inlineStr">
        <is>
          <t>CORTE</t>
        </is>
      </c>
    </row>
    <row r="1629" ht="12" customHeight="1">
      <c r="A1629" s="3" t="inlineStr">
        <is>
          <t>FURADEIRA 20</t>
        </is>
      </c>
      <c r="B1629" s="1" t="n">
        <v>200250106</v>
      </c>
      <c r="C1629" s="1" t="inlineStr">
        <is>
          <t>Produto simples</t>
        </is>
      </c>
      <c r="D1629" s="1" t="n">
        <v>200250106</v>
      </c>
      <c r="E1629" s="1" t="inlineStr">
        <is>
          <t>TRAVESSA 560X70X15 MDF MESA MONTEVIDEU - CI  54</t>
        </is>
      </c>
      <c r="F1629" s="2" t="n">
        <v>1</v>
      </c>
      <c r="G1629" s="2" t="inlineStr">
        <is>
          <t>peça</t>
        </is>
      </c>
      <c r="H1629" s="1" t="n">
        <v>7</v>
      </c>
      <c r="I1629" s="1" t="n">
        <v>0.2</v>
      </c>
      <c r="J1629" s="2" t="inlineStr">
        <is>
          <t>CORTE</t>
        </is>
      </c>
    </row>
    <row r="1630" ht="12" customHeight="1">
      <c r="A1630" s="3" t="inlineStr">
        <is>
          <t>FURADEIRA 20</t>
        </is>
      </c>
      <c r="B1630" s="1" t="n">
        <v>20024601</v>
      </c>
      <c r="C1630" s="1" t="inlineStr">
        <is>
          <t>Produto simples</t>
        </is>
      </c>
      <c r="D1630" s="1" t="n">
        <v>20024601</v>
      </c>
      <c r="E1630" s="1" t="inlineStr">
        <is>
          <t>LATERAL 751X572X12 MDF - MESA TELINHA 1,36        54</t>
        </is>
      </c>
      <c r="F1630" s="2" t="n">
        <v>1</v>
      </c>
      <c r="G1630" s="2" t="inlineStr">
        <is>
          <t>peça</t>
        </is>
      </c>
      <c r="H1630" s="1" t="n">
        <v>7</v>
      </c>
      <c r="I1630" s="1" t="n">
        <v>0.2</v>
      </c>
      <c r="J1630" s="2" t="inlineStr">
        <is>
          <t>CORTE</t>
        </is>
      </c>
    </row>
    <row r="1631" ht="12" customHeight="1">
      <c r="A1631" s="3" t="inlineStr">
        <is>
          <t>FURADEIRA 20</t>
        </is>
      </c>
      <c r="B1631" s="1" t="n">
        <v>20024603</v>
      </c>
      <c r="C1631" s="1" t="inlineStr">
        <is>
          <t>Produto simples</t>
        </is>
      </c>
      <c r="D1631" s="1" t="n">
        <v>20024603</v>
      </c>
      <c r="E1631" s="1" t="inlineStr">
        <is>
          <t>BASE 572X572X12 MDF - MESA TELINHA 1,36               54</t>
        </is>
      </c>
      <c r="F1631" s="2" t="n">
        <v>1</v>
      </c>
      <c r="G1631" s="2" t="inlineStr">
        <is>
          <t>peça</t>
        </is>
      </c>
      <c r="H1631" s="1" t="n">
        <v>7</v>
      </c>
      <c r="I1631" s="1" t="n">
        <v>0.2</v>
      </c>
      <c r="J1631" s="2" t="inlineStr">
        <is>
          <t>CORTE</t>
        </is>
      </c>
    </row>
    <row r="1632" ht="12" customHeight="1">
      <c r="A1632" s="3" t="inlineStr">
        <is>
          <t>FURADEIRA 20</t>
        </is>
      </c>
      <c r="B1632" s="1" t="n">
        <v>20024602</v>
      </c>
      <c r="C1632" s="1" t="inlineStr">
        <is>
          <t>Produto simples</t>
        </is>
      </c>
      <c r="D1632" s="1" t="n">
        <v>20024602</v>
      </c>
      <c r="E1632" s="1" t="inlineStr">
        <is>
          <t>FUNDO 751X546X15 (10PCS) MDF - MESA TELAVIV 1, 54</t>
        </is>
      </c>
      <c r="F1632" s="2" t="n">
        <v>1</v>
      </c>
      <c r="G1632" s="2" t="inlineStr">
        <is>
          <t>peça</t>
        </is>
      </c>
      <c r="H1632" s="1" t="n">
        <v>7</v>
      </c>
      <c r="I1632" s="1" t="n">
        <v>0.2</v>
      </c>
      <c r="J1632" s="2" t="inlineStr">
        <is>
          <t>CORTE</t>
        </is>
      </c>
    </row>
    <row r="1633" ht="12" customHeight="1">
      <c r="A1633" s="3" t="inlineStr">
        <is>
          <t>FURADEIRA 20</t>
        </is>
      </c>
      <c r="B1633" s="1" t="n">
        <v>30006104</v>
      </c>
      <c r="C1633" s="1" t="inlineStr">
        <is>
          <t>Produto simples</t>
        </is>
      </c>
      <c r="D1633" s="1" t="n">
        <v>30006104</v>
      </c>
      <c r="E1633" s="1" t="inlineStr">
        <is>
          <t>MOLDURA ENCOSTO 445X280X15 MDF - CAD SANTIA54</t>
        </is>
      </c>
      <c r="F1633" s="2" t="n">
        <v>1</v>
      </c>
      <c r="G1633" s="2" t="inlineStr">
        <is>
          <t>peça</t>
        </is>
      </c>
      <c r="H1633" s="1" t="n">
        <v>7</v>
      </c>
      <c r="I1633" s="1" t="n">
        <v>0.2</v>
      </c>
      <c r="J1633" s="2" t="inlineStr">
        <is>
          <t>CORTE</t>
        </is>
      </c>
    </row>
    <row r="1634" ht="12" customHeight="1">
      <c r="A1634" s="3" t="inlineStr">
        <is>
          <t>FURADEIRA 20</t>
        </is>
      </c>
      <c r="B1634" s="1" t="n">
        <v>30146001</v>
      </c>
      <c r="C1634" s="1" t="inlineStr">
        <is>
          <t>Produto simples</t>
        </is>
      </c>
      <c r="D1634" s="1" t="n">
        <v>30146001</v>
      </c>
      <c r="E1634" s="1" t="inlineStr">
        <is>
          <t>FECHAMENTO MAIOR 851X340X15 MDP - BASE MON 54</t>
        </is>
      </c>
      <c r="F1634" s="2" t="n">
        <v>1</v>
      </c>
      <c r="G1634" s="2" t="inlineStr">
        <is>
          <t>peça</t>
        </is>
      </c>
      <c r="H1634" s="1" t="n">
        <v>7</v>
      </c>
      <c r="I1634" s="1" t="n">
        <v>0.2</v>
      </c>
      <c r="J1634" s="2" t="inlineStr">
        <is>
          <t>CORTE</t>
        </is>
      </c>
    </row>
    <row r="1635" ht="12" customHeight="1">
      <c r="A1635" s="3" t="inlineStr">
        <is>
          <t>FURADEIRA 20</t>
        </is>
      </c>
      <c r="B1635" s="1" t="n">
        <v>30083502</v>
      </c>
      <c r="C1635" s="1" t="inlineStr">
        <is>
          <t>Produto simples</t>
        </is>
      </c>
      <c r="D1635" s="1" t="n">
        <v>30083502</v>
      </c>
      <c r="E1635" s="1" t="inlineStr">
        <is>
          <t>(2) LAT BASE EXTERNA 780X455X12 MDP-MESA TRE 54</t>
        </is>
      </c>
      <c r="F1635" s="2" t="n">
        <v>1</v>
      </c>
      <c r="G1635" s="2" t="inlineStr">
        <is>
          <t>peça</t>
        </is>
      </c>
      <c r="H1635" s="1" t="n">
        <v>7</v>
      </c>
      <c r="I1635" s="1" t="n">
        <v>0.2</v>
      </c>
      <c r="J1635" s="2" t="inlineStr">
        <is>
          <t>CORTE</t>
        </is>
      </c>
    </row>
    <row r="1636" ht="12" customHeight="1">
      <c r="A1636" s="3" t="inlineStr">
        <is>
          <t>FURADEIRA 20</t>
        </is>
      </c>
      <c r="B1636" s="1" t="n">
        <v>20014001</v>
      </c>
      <c r="C1636" s="1" t="inlineStr">
        <is>
          <t>Produto simples</t>
        </is>
      </c>
      <c r="D1636" s="1" t="n">
        <v>20014001</v>
      </c>
      <c r="E1636" s="1" t="inlineStr">
        <is>
          <t>LAT BASE EXTERNA 778X453X12 MDP - MESA DAKAR54</t>
        </is>
      </c>
      <c r="F1636" s="2" t="n">
        <v>1</v>
      </c>
      <c r="G1636" s="2" t="inlineStr">
        <is>
          <t>peça</t>
        </is>
      </c>
      <c r="H1636" s="1" t="n">
        <v>7</v>
      </c>
      <c r="I1636" s="1" t="n">
        <v>0.2</v>
      </c>
      <c r="J1636" s="2" t="inlineStr">
        <is>
          <t>CORTE</t>
        </is>
      </c>
    </row>
    <row r="1637" ht="12" customHeight="1">
      <c r="A1637" s="3" t="inlineStr">
        <is>
          <t>FURADEIRA 20</t>
        </is>
      </c>
      <c r="B1637" s="1" t="n">
        <v>20013102</v>
      </c>
      <c r="C1637" s="1" t="inlineStr">
        <is>
          <t>Produto simples</t>
        </is>
      </c>
      <c r="D1637" s="1" t="n">
        <v>20013102</v>
      </c>
      <c r="E1637" s="1" t="inlineStr">
        <is>
          <t>(10)PE MAIOR 760X100 (170) X15 MDF-MIAMI 1,37X0,854</t>
        </is>
      </c>
      <c r="F1637" s="2" t="n">
        <v>1</v>
      </c>
      <c r="G1637" s="2" t="inlineStr">
        <is>
          <t>peça</t>
        </is>
      </c>
      <c r="H1637" s="1" t="n">
        <v>7</v>
      </c>
      <c r="I1637" s="1" t="n">
        <v>0.2</v>
      </c>
      <c r="J1637" s="2" t="inlineStr">
        <is>
          <t>CORTE</t>
        </is>
      </c>
    </row>
    <row r="1638" ht="12" customHeight="1">
      <c r="A1638" s="3" t="inlineStr">
        <is>
          <t>FURADEIRA 20</t>
        </is>
      </c>
      <c r="B1638" s="1" t="n">
        <v>20020001</v>
      </c>
      <c r="C1638" s="1" t="inlineStr">
        <is>
          <t>Produto simples</t>
        </is>
      </c>
      <c r="D1638" s="1" t="n">
        <v>20020001</v>
      </c>
      <c r="E1638" s="1" t="inlineStr">
        <is>
          <t>(1) LATERAL 1180X92X15 MDF - BASE DUBAI                54</t>
        </is>
      </c>
      <c r="F1638" s="2" t="n">
        <v>1</v>
      </c>
      <c r="G1638" s="2" t="inlineStr">
        <is>
          <t>peça</t>
        </is>
      </c>
      <c r="H1638" s="1" t="n">
        <v>7</v>
      </c>
      <c r="I1638" s="1" t="n">
        <v>0.2</v>
      </c>
      <c r="J1638" s="2" t="inlineStr">
        <is>
          <t>CORTE</t>
        </is>
      </c>
    </row>
    <row r="1639" ht="12" customHeight="1">
      <c r="A1639" s="3" t="inlineStr">
        <is>
          <t>FURADEIRA 20</t>
        </is>
      </c>
      <c r="B1639" s="1" t="n">
        <v>20013103</v>
      </c>
      <c r="C1639" s="1" t="inlineStr">
        <is>
          <t>Produto simples</t>
        </is>
      </c>
      <c r="D1639" s="1" t="n">
        <v>20013103</v>
      </c>
      <c r="E1639" s="1" t="inlineStr">
        <is>
          <t>(4) PE MENOR 760X85 (135) X15 MDF-MIAMI 1,37X0,8054</t>
        </is>
      </c>
      <c r="F1639" s="2" t="n">
        <v>1</v>
      </c>
      <c r="G1639" s="2" t="inlineStr">
        <is>
          <t>peça</t>
        </is>
      </c>
      <c r="H1639" s="1" t="n">
        <v>7</v>
      </c>
      <c r="I1639" s="1" t="n">
        <v>0.2</v>
      </c>
      <c r="J1639" s="2" t="inlineStr">
        <is>
          <t>CORTE</t>
        </is>
      </c>
    </row>
    <row r="1640" ht="12" customHeight="1">
      <c r="A1640" s="3" t="inlineStr">
        <is>
          <t>FURADEIRA 20</t>
        </is>
      </c>
      <c r="B1640" s="1" t="n">
        <v>30008101</v>
      </c>
      <c r="C1640" s="1" t="inlineStr">
        <is>
          <t>Produto simples</t>
        </is>
      </c>
      <c r="D1640" s="1" t="n">
        <v>30008101</v>
      </c>
      <c r="E1640" s="1" t="inlineStr">
        <is>
          <t>ENCOSTO 445X280X15 MDF - CAD CORDOBA              54</t>
        </is>
      </c>
      <c r="F1640" s="2" t="n">
        <v>1</v>
      </c>
      <c r="G1640" s="2" t="inlineStr">
        <is>
          <t>peça</t>
        </is>
      </c>
      <c r="H1640" s="1" t="n">
        <v>7</v>
      </c>
      <c r="I1640" s="1" t="n">
        <v>0.2</v>
      </c>
      <c r="J1640" s="2" t="inlineStr">
        <is>
          <t>CORTE</t>
        </is>
      </c>
    </row>
    <row r="1641" ht="12" customHeight="1">
      <c r="A1641" s="3" t="inlineStr">
        <is>
          <t>FURADEIRA 20</t>
        </is>
      </c>
      <c r="B1641" s="1" t="n">
        <v>20055212</v>
      </c>
      <c r="C1641" s="1" t="inlineStr">
        <is>
          <t>Produto simples</t>
        </is>
      </c>
      <c r="D1641" s="1" t="n">
        <v>20055212</v>
      </c>
      <c r="E1641" s="1" t="inlineStr">
        <is>
          <t>TRAVESSA MAIOR 960X80X25 MADEIRA - AMBAR 1,2 54</t>
        </is>
      </c>
      <c r="F1641" s="2" t="n">
        <v>1</v>
      </c>
      <c r="G1641" s="2" t="inlineStr">
        <is>
          <t>peça</t>
        </is>
      </c>
      <c r="H1641" s="1" t="n">
        <v>7</v>
      </c>
      <c r="I1641" s="1" t="n">
        <v>0.2</v>
      </c>
      <c r="J1641" s="2" t="inlineStr">
        <is>
          <t>CORTE</t>
        </is>
      </c>
    </row>
    <row r="1642" ht="12" customHeight="1">
      <c r="A1642" s="3" t="inlineStr">
        <is>
          <t>FURADEIRA 20</t>
        </is>
      </c>
      <c r="B1642" s="1" t="n">
        <v>20034601</v>
      </c>
      <c r="C1642" s="1" t="inlineStr">
        <is>
          <t>Produto simples</t>
        </is>
      </c>
      <c r="D1642" s="1" t="n">
        <v>20034601</v>
      </c>
      <c r="E1642" s="1" t="inlineStr">
        <is>
          <t>LATERAL 751X300X12 MDF - SANTIAGO UNICA 1,60    54</t>
        </is>
      </c>
      <c r="F1642" s="2" t="n">
        <v>1</v>
      </c>
      <c r="G1642" s="2" t="inlineStr">
        <is>
          <t>peça</t>
        </is>
      </c>
      <c r="H1642" s="1" t="n">
        <v>7</v>
      </c>
      <c r="I1642" s="1" t="n">
        <v>0.2</v>
      </c>
      <c r="J1642" s="2" t="inlineStr">
        <is>
          <t>CORTE</t>
        </is>
      </c>
    </row>
    <row r="1643" ht="12" customHeight="1">
      <c r="A1643" s="3" t="inlineStr">
        <is>
          <t>FURADEIRA 20</t>
        </is>
      </c>
      <c r="B1643" s="1" t="n">
        <v>20034602</v>
      </c>
      <c r="C1643" s="1" t="inlineStr">
        <is>
          <t>Produto simples</t>
        </is>
      </c>
      <c r="D1643" s="1" t="n">
        <v>20034602</v>
      </c>
      <c r="E1643" s="1" t="inlineStr">
        <is>
          <t>FUNDO 751X746X12 MDF - SANTIAGO UNICA 1,60       54</t>
        </is>
      </c>
      <c r="F1643" s="2" t="n">
        <v>1</v>
      </c>
      <c r="G1643" s="2" t="inlineStr">
        <is>
          <t>peça</t>
        </is>
      </c>
      <c r="H1643" s="1" t="n">
        <v>7</v>
      </c>
      <c r="I1643" s="1" t="n">
        <v>0.2</v>
      </c>
      <c r="J1643" s="2" t="inlineStr">
        <is>
          <t>CORTE</t>
        </is>
      </c>
    </row>
    <row r="1644" ht="12" customHeight="1">
      <c r="A1644" s="3" t="inlineStr">
        <is>
          <t>FURADEIRA 20</t>
        </is>
      </c>
      <c r="B1644" s="1" t="n">
        <v>20034603</v>
      </c>
      <c r="C1644" s="1" t="inlineStr">
        <is>
          <t>Produto simples</t>
        </is>
      </c>
      <c r="D1644" s="1" t="n">
        <v>20034603</v>
      </c>
      <c r="E1644" s="1" t="inlineStr">
        <is>
          <t>BASE 772X326X12 MDF - SANTIAGO UNICA 1,60          54</t>
        </is>
      </c>
      <c r="F1644" s="2" t="n">
        <v>1</v>
      </c>
      <c r="G1644" s="2" t="inlineStr">
        <is>
          <t>peça</t>
        </is>
      </c>
      <c r="H1644" s="1" t="n">
        <v>7</v>
      </c>
      <c r="I1644" s="1" t="n">
        <v>0.2</v>
      </c>
      <c r="J1644" s="2" t="inlineStr">
        <is>
          <t>CORTE</t>
        </is>
      </c>
    </row>
    <row r="1645" ht="12" customHeight="1">
      <c r="A1645" s="3" t="inlineStr">
        <is>
          <t>FURADEIRA 20</t>
        </is>
      </c>
      <c r="B1645" s="1" t="n">
        <v>20034301</v>
      </c>
      <c r="C1645" s="1" t="inlineStr">
        <is>
          <t>Produto simples</t>
        </is>
      </c>
      <c r="D1645" s="1" t="n">
        <v>20034301</v>
      </c>
      <c r="E1645" s="1" t="inlineStr">
        <is>
          <t>LATERAL EXTERNA 751X446X12 MDF - SANTIAGO 1,054</t>
        </is>
      </c>
      <c r="F1645" s="2" t="n">
        <v>1</v>
      </c>
      <c r="G1645" s="2" t="inlineStr">
        <is>
          <t>peça</t>
        </is>
      </c>
      <c r="H1645" s="1" t="n">
        <v>7</v>
      </c>
      <c r="I1645" s="1" t="n">
        <v>0.2</v>
      </c>
      <c r="J1645" s="2" t="inlineStr">
        <is>
          <t>CORTE</t>
        </is>
      </c>
    </row>
    <row r="1646" ht="12" customHeight="1">
      <c r="A1646" s="3" t="inlineStr">
        <is>
          <t>FURADEIRA 20</t>
        </is>
      </c>
      <c r="B1646" s="1" t="n">
        <v>20034302</v>
      </c>
      <c r="C1646" s="1" t="inlineStr">
        <is>
          <t>Produto simples</t>
        </is>
      </c>
      <c r="D1646" s="1" t="n">
        <v>20034302</v>
      </c>
      <c r="E1646" s="1" t="inlineStr">
        <is>
          <t>FUNDO 751X446X12 MDF - SANTIAGO 1,03                   54</t>
        </is>
      </c>
      <c r="F1646" s="2" t="n">
        <v>1</v>
      </c>
      <c r="G1646" s="2" t="inlineStr">
        <is>
          <t>peça</t>
        </is>
      </c>
      <c r="H1646" s="1" t="n">
        <v>7</v>
      </c>
      <c r="I1646" s="1" t="n">
        <v>0.2</v>
      </c>
      <c r="J1646" s="2" t="inlineStr">
        <is>
          <t>CORTE</t>
        </is>
      </c>
    </row>
    <row r="1647" ht="12" customHeight="1">
      <c r="A1647" s="3" t="inlineStr">
        <is>
          <t>FURADEIRA 20</t>
        </is>
      </c>
      <c r="B1647" s="1" t="n">
        <v>20034303</v>
      </c>
      <c r="C1647" s="1" t="inlineStr">
        <is>
          <t>Produto simples</t>
        </is>
      </c>
      <c r="D1647" s="1" t="n">
        <v>20034303</v>
      </c>
      <c r="E1647" s="1" t="inlineStr">
        <is>
          <t>BASE 472X472X12 MDF - SANTIAGO 1,03                      54</t>
        </is>
      </c>
      <c r="F1647" s="2" t="n">
        <v>1</v>
      </c>
      <c r="G1647" s="2" t="inlineStr">
        <is>
          <t>peça</t>
        </is>
      </c>
      <c r="H1647" s="1" t="n">
        <v>7</v>
      </c>
      <c r="I1647" s="1" t="n">
        <v>0.2</v>
      </c>
      <c r="J1647" s="2" t="inlineStr">
        <is>
          <t>CORTE</t>
        </is>
      </c>
    </row>
    <row r="1648" ht="12" customHeight="1">
      <c r="A1648" s="3" t="inlineStr">
        <is>
          <t>FURADEIRA 20</t>
        </is>
      </c>
      <c r="B1648" s="1" t="n">
        <v>200276101</v>
      </c>
      <c r="C1648" s="1" t="inlineStr">
        <is>
          <t>Produto simples</t>
        </is>
      </c>
      <c r="D1648" s="1" t="n">
        <v>200276101</v>
      </c>
      <c r="E1648" s="1" t="inlineStr">
        <is>
          <t>PE 700X120(660)X15 (4PCS) MDF - MESA CATEDRAL  54</t>
        </is>
      </c>
      <c r="F1648" s="2" t="n">
        <v>1</v>
      </c>
      <c r="G1648" s="2" t="inlineStr">
        <is>
          <t>peça</t>
        </is>
      </c>
      <c r="H1648" s="1" t="n">
        <v>7</v>
      </c>
      <c r="I1648" s="1" t="n">
        <v>0.2</v>
      </c>
      <c r="J1648" s="2" t="inlineStr">
        <is>
          <t>CORTE</t>
        </is>
      </c>
    </row>
    <row r="1649" ht="12" customHeight="1">
      <c r="A1649" s="3" t="inlineStr">
        <is>
          <t>FURADEIRA 20</t>
        </is>
      </c>
      <c r="B1649" s="1" t="n">
        <v>200277101</v>
      </c>
      <c r="C1649" s="1" t="inlineStr">
        <is>
          <t>Produto simples</t>
        </is>
      </c>
      <c r="D1649" s="1" t="n">
        <v>200277101</v>
      </c>
      <c r="E1649" s="1" t="inlineStr">
        <is>
          <t>PE 700X120(660)X18 (4PCS) MDF - MESA CATEDRAL  54</t>
        </is>
      </c>
      <c r="F1649" s="2" t="n">
        <v>1</v>
      </c>
      <c r="G1649" s="2" t="inlineStr">
        <is>
          <t>peça</t>
        </is>
      </c>
      <c r="H1649" s="1" t="n">
        <v>7</v>
      </c>
      <c r="I1649" s="1" t="n">
        <v>0.2</v>
      </c>
      <c r="J1649" s="2" t="inlineStr">
        <is>
          <t>CORTE</t>
        </is>
      </c>
    </row>
    <row r="1650" ht="12" customHeight="1">
      <c r="A1650" s="3" t="inlineStr">
        <is>
          <t>FURADEIRA 20</t>
        </is>
      </c>
      <c r="B1650" s="1" t="n">
        <v>20033301</v>
      </c>
      <c r="C1650" s="1" t="inlineStr">
        <is>
          <t>Produto simples</t>
        </is>
      </c>
      <c r="D1650" s="1" t="n">
        <v>20033301</v>
      </c>
      <c r="E1650" s="1" t="inlineStr">
        <is>
          <t>TRAV.MAIOR 980X65(135)X15 MDF-TAMPO AMST.1,0354</t>
        </is>
      </c>
      <c r="F1650" s="2" t="n">
        <v>1</v>
      </c>
      <c r="G1650" s="2" t="inlineStr">
        <is>
          <t>peça</t>
        </is>
      </c>
      <c r="H1650" s="1" t="n">
        <v>7</v>
      </c>
      <c r="I1650" s="1" t="n">
        <v>0.2</v>
      </c>
      <c r="J1650" s="2" t="inlineStr">
        <is>
          <t>CORTE</t>
        </is>
      </c>
    </row>
    <row r="1651" ht="12" customHeight="1">
      <c r="A1651" s="3" t="inlineStr">
        <is>
          <t>FURADEIRA 20</t>
        </is>
      </c>
      <c r="B1651" s="1" t="n">
        <v>20033301</v>
      </c>
      <c r="C1651" s="1" t="inlineStr">
        <is>
          <t>Produto simples</t>
        </is>
      </c>
      <c r="D1651" s="1" t="n">
        <v>20033301</v>
      </c>
      <c r="E1651" s="1" t="inlineStr">
        <is>
          <t>TRAV.MAIOR 980X65(135)X15 MDF-TAMPO AMST.1,0354</t>
        </is>
      </c>
      <c r="F1651" s="2" t="n">
        <v>1</v>
      </c>
      <c r="G1651" s="2" t="inlineStr">
        <is>
          <t>peça</t>
        </is>
      </c>
      <c r="H1651" s="1" t="n">
        <v>7</v>
      </c>
      <c r="I1651" s="1" t="n">
        <v>0.2</v>
      </c>
      <c r="J1651" s="2" t="inlineStr">
        <is>
          <t>CORTE</t>
        </is>
      </c>
    </row>
    <row r="1652" ht="12" customHeight="1">
      <c r="A1652" s="3" t="inlineStr">
        <is>
          <t>FURADEIRA 20</t>
        </is>
      </c>
      <c r="B1652" s="1" t="n">
        <v>20033302</v>
      </c>
      <c r="C1652" s="1" t="inlineStr">
        <is>
          <t>Produto simples</t>
        </is>
      </c>
      <c r="D1652" s="1" t="n">
        <v>20033302</v>
      </c>
      <c r="E1652" s="1" t="inlineStr">
        <is>
          <t>TRAV. MENOR 850X65X15 MDF - TAMPO AMST. 1,03X54</t>
        </is>
      </c>
      <c r="F1652" s="2" t="n">
        <v>1</v>
      </c>
      <c r="G1652" s="2" t="inlineStr">
        <is>
          <t>peça</t>
        </is>
      </c>
      <c r="H1652" s="1" t="n">
        <v>7</v>
      </c>
      <c r="I1652" s="1" t="n">
        <v>0.2</v>
      </c>
      <c r="J1652" s="2" t="inlineStr">
        <is>
          <t>CORTE</t>
        </is>
      </c>
    </row>
    <row r="1653" ht="12" customHeight="1">
      <c r="A1653" s="3" t="inlineStr">
        <is>
          <t>FURADEIRA 20</t>
        </is>
      </c>
      <c r="B1653" s="1" t="n">
        <v>200306104</v>
      </c>
      <c r="C1653" s="1" t="inlineStr">
        <is>
          <t>Produto simples</t>
        </is>
      </c>
      <c r="D1653" s="1" t="n">
        <v>200306104</v>
      </c>
      <c r="E1653" s="1" t="inlineStr">
        <is>
          <t>TRAVESSA MAIOR 1000X120X18 MDF - MESA GENOV54</t>
        </is>
      </c>
      <c r="F1653" s="2" t="n">
        <v>1</v>
      </c>
      <c r="G1653" s="2" t="inlineStr">
        <is>
          <t>peça</t>
        </is>
      </c>
      <c r="H1653" s="1" t="n">
        <v>7</v>
      </c>
      <c r="I1653" s="1" t="n">
        <v>0.2</v>
      </c>
      <c r="J1653" s="2" t="inlineStr">
        <is>
          <t>CORTE</t>
        </is>
      </c>
    </row>
    <row r="1654" ht="12" customHeight="1">
      <c r="A1654" s="3" t="inlineStr">
        <is>
          <t>FURADEIRA 20</t>
        </is>
      </c>
      <c r="B1654" s="1" t="n">
        <v>200306104</v>
      </c>
      <c r="C1654" s="1" t="inlineStr">
        <is>
          <t>Produto simples</t>
        </is>
      </c>
      <c r="D1654" s="1" t="n">
        <v>200306104</v>
      </c>
      <c r="E1654" s="1" t="inlineStr">
        <is>
          <t>TRAVESSA MAIOR 1000X120X18 MDF - MESA GENOV54</t>
        </is>
      </c>
      <c r="F1654" s="2" t="n">
        <v>1</v>
      </c>
      <c r="G1654" s="2" t="inlineStr">
        <is>
          <t>peça</t>
        </is>
      </c>
      <c r="H1654" s="1" t="n">
        <v>7</v>
      </c>
      <c r="I1654" s="1" t="n">
        <v>0.2</v>
      </c>
      <c r="J1654" s="2" t="inlineStr">
        <is>
          <t>CORTE</t>
        </is>
      </c>
    </row>
    <row r="1655" ht="12" customHeight="1">
      <c r="A1655" s="3" t="inlineStr">
        <is>
          <t>FURADEIRA 20</t>
        </is>
      </c>
      <c r="B1655" s="1" t="n">
        <v>30006110</v>
      </c>
      <c r="C1655" s="1" t="inlineStr">
        <is>
          <t>Produto simples</t>
        </is>
      </c>
      <c r="D1655" s="1" t="n">
        <v>30006110</v>
      </c>
      <c r="E1655" s="1" t="inlineStr">
        <is>
          <t>PE FRONTAL 430X(108)51X25 MDF (DIR) SANTIAGO N54</t>
        </is>
      </c>
      <c r="F1655" s="2" t="n">
        <v>1</v>
      </c>
      <c r="G1655" s="2" t="inlineStr">
        <is>
          <t>peça</t>
        </is>
      </c>
      <c r="H1655" s="1" t="n">
        <v>7</v>
      </c>
      <c r="I1655" s="1" t="n">
        <v>0.2</v>
      </c>
      <c r="J1655" s="2" t="inlineStr">
        <is>
          <t>CORTE</t>
        </is>
      </c>
    </row>
    <row r="1656" ht="12" customHeight="1">
      <c r="A1656" s="3" t="inlineStr">
        <is>
          <t>FURADEIRA 20</t>
        </is>
      </c>
      <c r="B1656" s="1" t="n">
        <v>30006111</v>
      </c>
      <c r="C1656" s="1" t="inlineStr">
        <is>
          <t>Produto simples</t>
        </is>
      </c>
      <c r="D1656" s="1" t="n">
        <v>30006111</v>
      </c>
      <c r="E1656" s="1" t="inlineStr">
        <is>
          <t>PE FRONTAL 430X(108)51X25MDF (ESQRD) SANTIAG 54</t>
        </is>
      </c>
      <c r="F1656" s="2" t="n">
        <v>1</v>
      </c>
      <c r="G1656" s="2" t="inlineStr">
        <is>
          <t>peça</t>
        </is>
      </c>
      <c r="H1656" s="1" t="n">
        <v>7</v>
      </c>
      <c r="I1656" s="1" t="n">
        <v>0.2</v>
      </c>
      <c r="J1656" s="2" t="inlineStr">
        <is>
          <t>CORTE</t>
        </is>
      </c>
    </row>
    <row r="1657" ht="12" customHeight="1">
      <c r="A1657" s="3" t="inlineStr">
        <is>
          <t>FURADEIRA 20</t>
        </is>
      </c>
      <c r="B1657" s="1" t="n">
        <v>20067601</v>
      </c>
      <c r="C1657" s="1" t="inlineStr">
        <is>
          <t>Produto simples</t>
        </is>
      </c>
      <c r="D1657" s="1" t="n">
        <v>20067601</v>
      </c>
      <c r="E1657" s="1" t="inlineStr">
        <is>
          <t>BASE MAIOR 940X180X25 MDP - MESA TROIA 1,60      54</t>
        </is>
      </c>
      <c r="F1657" s="2" t="n">
        <v>1</v>
      </c>
      <c r="G1657" s="2" t="inlineStr">
        <is>
          <t>peça</t>
        </is>
      </c>
      <c r="H1657" s="1" t="n">
        <v>7</v>
      </c>
      <c r="I1657" s="1" t="n">
        <v>0.2</v>
      </c>
      <c r="J1657" s="2" t="inlineStr">
        <is>
          <t>CORTE</t>
        </is>
      </c>
    </row>
    <row r="1658" ht="12" customHeight="1">
      <c r="A1658" s="3" t="inlineStr">
        <is>
          <t>FURADEIRA 20</t>
        </is>
      </c>
      <c r="B1658" s="1" t="n">
        <v>20067001</v>
      </c>
      <c r="C1658" s="1" t="inlineStr">
        <is>
          <t>Produto simples</t>
        </is>
      </c>
      <c r="D1658" s="1" t="n">
        <v>20067001</v>
      </c>
      <c r="E1658" s="1" t="inlineStr">
        <is>
          <t>TRAVESSA 758X180X25 MDP - MESA TROIA                 54</t>
        </is>
      </c>
      <c r="F1658" s="2" t="n">
        <v>1</v>
      </c>
      <c r="G1658" s="2" t="inlineStr">
        <is>
          <t>peça</t>
        </is>
      </c>
      <c r="H1658" s="1" t="n">
        <v>7</v>
      </c>
      <c r="I1658" s="1" t="n">
        <v>0.2</v>
      </c>
      <c r="J1658" s="2" t="inlineStr">
        <is>
          <t>CORTE</t>
        </is>
      </c>
    </row>
    <row r="1659" ht="12" customHeight="1">
      <c r="A1659" s="3" t="inlineStr">
        <is>
          <t>FURADEIRA 20</t>
        </is>
      </c>
      <c r="B1659" s="1" t="n">
        <v>20067202</v>
      </c>
      <c r="C1659" s="1" t="inlineStr">
        <is>
          <t>Produto simples</t>
        </is>
      </c>
      <c r="D1659" s="1" t="n">
        <v>20067202</v>
      </c>
      <c r="E1659" s="1" t="inlineStr">
        <is>
          <t>BASE MENOR 334(165)X180X25 MDP - MESA TROIA 1 54</t>
        </is>
      </c>
      <c r="F1659" s="2" t="n">
        <v>1</v>
      </c>
      <c r="G1659" s="2" t="inlineStr">
        <is>
          <t>peça</t>
        </is>
      </c>
      <c r="H1659" s="1" t="n">
        <v>7</v>
      </c>
      <c r="I1659" s="1" t="n">
        <v>0.2</v>
      </c>
      <c r="J1659" s="2" t="inlineStr">
        <is>
          <t>CORTE</t>
        </is>
      </c>
    </row>
    <row r="1660" ht="12" customHeight="1">
      <c r="A1660" s="3" t="inlineStr">
        <is>
          <t>FURADEIRA 20</t>
        </is>
      </c>
      <c r="B1660" s="1" t="n">
        <v>20067003</v>
      </c>
      <c r="C1660" s="1" t="inlineStr">
        <is>
          <t>Produto simples</t>
        </is>
      </c>
      <c r="D1660" s="1" t="n">
        <v>20067003</v>
      </c>
      <c r="E1660" s="1" t="inlineStr">
        <is>
          <t>BASE MENOR 316(156)X180X25 MDP - MESA TROIA 1 54</t>
        </is>
      </c>
      <c r="F1660" s="2" t="n">
        <v>1</v>
      </c>
      <c r="G1660" s="2" t="inlineStr">
        <is>
          <t>peça</t>
        </is>
      </c>
      <c r="H1660" s="1" t="n">
        <v>7</v>
      </c>
      <c r="I1660" s="1" t="n">
        <v>0.2</v>
      </c>
      <c r="J1660" s="2" t="inlineStr">
        <is>
          <t>CORTE</t>
        </is>
      </c>
    </row>
    <row r="1661" ht="12" customHeight="1">
      <c r="A1661" s="3" t="inlineStr">
        <is>
          <t>FURADEIRA 20</t>
        </is>
      </c>
      <c r="B1661" s="1" t="n">
        <v>20067002</v>
      </c>
      <c r="C1661" s="1" t="inlineStr">
        <is>
          <t>Produto simples</t>
        </is>
      </c>
      <c r="D1661" s="1" t="n">
        <v>20067002</v>
      </c>
      <c r="E1661" s="1" t="inlineStr">
        <is>
          <t>BASE MAIOR 492X180X25 MDP - MESA TROIA 1,03      54</t>
        </is>
      </c>
      <c r="F1661" s="2" t="n">
        <v>1</v>
      </c>
      <c r="G1661" s="2" t="inlineStr">
        <is>
          <t>peça</t>
        </is>
      </c>
      <c r="H1661" s="1" t="n">
        <v>7</v>
      </c>
      <c r="I1661" s="1" t="n">
        <v>0.2</v>
      </c>
      <c r="J1661" s="2" t="inlineStr">
        <is>
          <t>CORTE</t>
        </is>
      </c>
    </row>
    <row r="1662" ht="12" customHeight="1">
      <c r="A1662" s="3" t="inlineStr">
        <is>
          <t>FURADEIRA 20</t>
        </is>
      </c>
      <c r="B1662" s="1" t="n">
        <v>20067201</v>
      </c>
      <c r="C1662" s="1" t="inlineStr">
        <is>
          <t>Produto simples</t>
        </is>
      </c>
      <c r="D1662" s="1" t="n">
        <v>20067201</v>
      </c>
      <c r="E1662" s="1" t="inlineStr">
        <is>
          <t>BASE MAIOR 692X180X25 MDP - MESA TROIA 1,20      54</t>
        </is>
      </c>
      <c r="F1662" s="2" t="n">
        <v>1</v>
      </c>
      <c r="G1662" s="2" t="inlineStr">
        <is>
          <t>peça</t>
        </is>
      </c>
      <c r="H1662" s="1" t="n">
        <v>7</v>
      </c>
      <c r="I1662" s="1" t="n">
        <v>0.2</v>
      </c>
      <c r="J1662" s="2" t="inlineStr">
        <is>
          <t>CORTE</t>
        </is>
      </c>
    </row>
    <row r="1663" ht="12" customHeight="1">
      <c r="A1663" s="3" t="inlineStr">
        <is>
          <t>FURADEIRA 20</t>
        </is>
      </c>
      <c r="B1663" s="1" t="n">
        <v>30006112</v>
      </c>
      <c r="C1663" s="1" t="inlineStr">
        <is>
          <t>Produto simples</t>
        </is>
      </c>
      <c r="D1663" s="1" t="n">
        <v>30006112</v>
      </c>
      <c r="E1663" s="1" t="inlineStr">
        <is>
          <t>PE FRONTAL RETO 430X(108)51X25 MDF (DIR) SANT  54</t>
        </is>
      </c>
      <c r="F1663" s="2" t="n">
        <v>1</v>
      </c>
      <c r="G1663" s="2" t="inlineStr">
        <is>
          <t>peça</t>
        </is>
      </c>
      <c r="H1663" s="1" t="n">
        <v>7</v>
      </c>
      <c r="I1663" s="1" t="n">
        <v>0.2</v>
      </c>
      <c r="J1663" s="2" t="inlineStr">
        <is>
          <t>CORTE</t>
        </is>
      </c>
    </row>
    <row r="1664" ht="12" customHeight="1">
      <c r="A1664" s="3" t="inlineStr">
        <is>
          <t>FURADEIRA 20</t>
        </is>
      </c>
      <c r="B1664" s="1" t="n">
        <v>30006113</v>
      </c>
      <c r="C1664" s="1" t="inlineStr">
        <is>
          <t>Produto simples</t>
        </is>
      </c>
      <c r="D1664" s="1" t="n">
        <v>30006113</v>
      </c>
      <c r="E1664" s="1" t="inlineStr">
        <is>
          <t>PE FRONTAL RETO 430X(108)51X25MDF (ESQRD) SA 54</t>
        </is>
      </c>
      <c r="F1664" s="2" t="n">
        <v>1</v>
      </c>
      <c r="G1664" s="2" t="inlineStr">
        <is>
          <t>peça</t>
        </is>
      </c>
      <c r="H1664" s="1" t="n">
        <v>7</v>
      </c>
      <c r="I1664" s="1" t="n">
        <v>0.2</v>
      </c>
      <c r="J1664" s="2" t="inlineStr">
        <is>
          <t>CORTE</t>
        </is>
      </c>
    </row>
    <row r="1665" ht="12" customHeight="1">
      <c r="A1665" s="3" t="inlineStr">
        <is>
          <t>FURADEIRA 21</t>
        </is>
      </c>
      <c r="B1665" s="1" t="n">
        <v>30001203</v>
      </c>
      <c r="C1665" s="1" t="inlineStr">
        <is>
          <t>Produto simples</t>
        </is>
      </c>
      <c r="D1665" s="1" t="n">
        <v>30001203</v>
      </c>
      <c r="E1665" s="1" t="inlineStr">
        <is>
          <t>LAT ASSENTO 430X80X18 MDF CAD PE INTEIRO/ MA  54</t>
        </is>
      </c>
      <c r="F1665" s="2" t="n">
        <v>1</v>
      </c>
      <c r="G1665" s="2" t="inlineStr">
        <is>
          <t>peça</t>
        </is>
      </c>
      <c r="H1665" s="1" t="n">
        <v>7</v>
      </c>
      <c r="I1665" s="1" t="n">
        <v>0.2</v>
      </c>
      <c r="J1665" s="2" t="inlineStr">
        <is>
          <t>CORTE</t>
        </is>
      </c>
    </row>
    <row r="1666" ht="12" customHeight="1">
      <c r="A1666" s="3" t="inlineStr">
        <is>
          <t>FURADEIRA 21</t>
        </is>
      </c>
      <c r="B1666" s="1" t="n">
        <v>30001206</v>
      </c>
      <c r="C1666" s="1" t="inlineStr">
        <is>
          <t>Produto simples</t>
        </is>
      </c>
      <c r="D1666" s="1" t="n">
        <v>30001206</v>
      </c>
      <c r="E1666" s="1" t="inlineStr">
        <is>
          <t>TRAVESSA ENCOSTO 360X80X15 MDP CAD PE INTEI 54</t>
        </is>
      </c>
      <c r="F1666" s="2" t="n">
        <v>1</v>
      </c>
      <c r="G1666" s="2" t="inlineStr">
        <is>
          <t>peça</t>
        </is>
      </c>
      <c r="H1666" s="1" t="n">
        <v>7</v>
      </c>
      <c r="I1666" s="1" t="n">
        <v>0.2</v>
      </c>
      <c r="J1666" s="2" t="inlineStr">
        <is>
          <t>CORTE</t>
        </is>
      </c>
    </row>
    <row r="1667" ht="12" customHeight="1">
      <c r="A1667" s="3" t="inlineStr">
        <is>
          <t>FURADEIRA 21</t>
        </is>
      </c>
      <c r="B1667" s="1" t="n">
        <v>30001207</v>
      </c>
      <c r="C1667" s="1" t="inlineStr">
        <is>
          <t>Produto simples</t>
        </is>
      </c>
      <c r="D1667" s="1" t="n">
        <v>30001207</v>
      </c>
      <c r="E1667" s="1" t="inlineStr">
        <is>
          <t>TRAVESSA 360X62X15 MDP CAD PE INTEIRO              54</t>
        </is>
      </c>
      <c r="F1667" s="2" t="n">
        <v>1</v>
      </c>
      <c r="G1667" s="2" t="inlineStr">
        <is>
          <t>peça</t>
        </is>
      </c>
      <c r="H1667" s="1" t="n">
        <v>7</v>
      </c>
      <c r="I1667" s="1" t="n">
        <v>0.2</v>
      </c>
      <c r="J1667" s="2" t="inlineStr">
        <is>
          <t>CORTE</t>
        </is>
      </c>
    </row>
    <row r="1668" ht="12" customHeight="1">
      <c r="A1668" s="3" t="inlineStr">
        <is>
          <t>FURADEIRA 21</t>
        </is>
      </c>
      <c r="B1668" s="1" t="n">
        <v>30002307</v>
      </c>
      <c r="C1668" s="1" t="inlineStr">
        <is>
          <t>Produto simples</t>
        </is>
      </c>
      <c r="D1668" s="1" t="n">
        <v>30002307</v>
      </c>
      <c r="E1668" s="1" t="inlineStr">
        <is>
          <t>TRAVESSA 360X42X15 MDP CAD PÉ INTEIRO              54</t>
        </is>
      </c>
      <c r="F1668" s="2" t="n">
        <v>1</v>
      </c>
      <c r="G1668" s="2" t="inlineStr">
        <is>
          <t>peça</t>
        </is>
      </c>
      <c r="H1668" s="1" t="n">
        <v>7</v>
      </c>
      <c r="I1668" s="1" t="n">
        <v>0.2</v>
      </c>
      <c r="J1668" s="2" t="inlineStr">
        <is>
          <t>CORTE</t>
        </is>
      </c>
    </row>
    <row r="1669" ht="12" customHeight="1">
      <c r="A1669" s="3" t="inlineStr">
        <is>
          <t>FURADEIRA 21</t>
        </is>
      </c>
      <c r="B1669" s="1" t="n">
        <v>30002103</v>
      </c>
      <c r="C1669" s="1" t="inlineStr">
        <is>
          <t>Produto simples</t>
        </is>
      </c>
      <c r="D1669" s="1" t="n">
        <v>30002103</v>
      </c>
      <c r="E1669" s="1" t="inlineStr">
        <is>
          <t>LATERAL ASSENTO 295X80X18 MDF - CAD DETROIT  54</t>
        </is>
      </c>
      <c r="F1669" s="2" t="n">
        <v>1</v>
      </c>
      <c r="G1669" s="2" t="inlineStr">
        <is>
          <t>peça</t>
        </is>
      </c>
      <c r="H1669" s="1" t="n">
        <v>7</v>
      </c>
      <c r="I1669" s="1" t="n">
        <v>0.2</v>
      </c>
      <c r="J1669" s="2" t="inlineStr">
        <is>
          <t>CORTE</t>
        </is>
      </c>
    </row>
    <row r="1670" ht="12" customHeight="1">
      <c r="A1670" s="3" t="inlineStr">
        <is>
          <t>FURADEIRA 21</t>
        </is>
      </c>
      <c r="B1670" s="1" t="n">
        <v>30002105</v>
      </c>
      <c r="C1670" s="1" t="inlineStr">
        <is>
          <t>Produto simples</t>
        </is>
      </c>
      <c r="D1670" s="1" t="n">
        <v>30002105</v>
      </c>
      <c r="E1670" s="1" t="inlineStr">
        <is>
          <t>TRAVESSA ASSENTO 340X70X15 MDF - CAD DETROI 54</t>
        </is>
      </c>
      <c r="F1670" s="2" t="n">
        <v>1</v>
      </c>
      <c r="G1670" s="2" t="inlineStr">
        <is>
          <t>peça</t>
        </is>
      </c>
      <c r="H1670" s="1" t="n">
        <v>7</v>
      </c>
      <c r="I1670" s="1" t="n">
        <v>0.2</v>
      </c>
      <c r="J1670" s="2" t="inlineStr">
        <is>
          <t>CORTE</t>
        </is>
      </c>
    </row>
    <row r="1671" ht="12" customHeight="1">
      <c r="A1671" s="3" t="inlineStr">
        <is>
          <t>FURADEIRA 21</t>
        </is>
      </c>
      <c r="B1671" s="1" t="n">
        <v>30002106</v>
      </c>
      <c r="C1671" s="1" t="inlineStr">
        <is>
          <t>Produto simples</t>
        </is>
      </c>
      <c r="D1671" s="1" t="n">
        <v>30002106</v>
      </c>
      <c r="E1671" s="1" t="inlineStr">
        <is>
          <t>TRAVESSA ENCOSTO 340X56X15 MDP - CAD DETRO 54</t>
        </is>
      </c>
      <c r="F1671" s="2" t="n">
        <v>1</v>
      </c>
      <c r="G1671" s="2" t="inlineStr">
        <is>
          <t>peça</t>
        </is>
      </c>
      <c r="H1671" s="1" t="n">
        <v>7</v>
      </c>
      <c r="I1671" s="1" t="n">
        <v>0.2</v>
      </c>
      <c r="J1671" s="2" t="inlineStr">
        <is>
          <t>CORTE</t>
        </is>
      </c>
    </row>
    <row r="1672" ht="12" customHeight="1">
      <c r="A1672" s="3" t="inlineStr">
        <is>
          <t>FURADEIRA 21</t>
        </is>
      </c>
      <c r="B1672" s="1" t="n">
        <v>30003405</v>
      </c>
      <c r="C1672" s="1" t="inlineStr">
        <is>
          <t>Produto simples</t>
        </is>
      </c>
      <c r="D1672" s="1" t="n">
        <v>30003405</v>
      </c>
      <c r="E1672" s="1" t="inlineStr">
        <is>
          <t>TRAVESSA ASSENTO 360X70X18 MDF - C DAKAR/SA 54</t>
        </is>
      </c>
      <c r="F1672" s="2" t="n">
        <v>1</v>
      </c>
      <c r="G1672" s="2" t="inlineStr">
        <is>
          <t>peça</t>
        </is>
      </c>
      <c r="H1672" s="1" t="n">
        <v>7</v>
      </c>
      <c r="I1672" s="1" t="n">
        <v>0.2</v>
      </c>
      <c r="J1672" s="2" t="inlineStr">
        <is>
          <t>CORTE</t>
        </is>
      </c>
    </row>
    <row r="1673" ht="12" customHeight="1">
      <c r="A1673" s="3" t="inlineStr">
        <is>
          <t>FURADEIRA 21</t>
        </is>
      </c>
      <c r="B1673" s="1" t="n">
        <v>30003403</v>
      </c>
      <c r="C1673" s="1" t="inlineStr">
        <is>
          <t>Produto simples</t>
        </is>
      </c>
      <c r="D1673" s="1" t="n">
        <v>30003403</v>
      </c>
      <c r="E1673" s="1" t="inlineStr">
        <is>
          <t>LATERAL ASSENTO 298X70X18 MDF - DAKAR              54</t>
        </is>
      </c>
      <c r="F1673" s="2" t="n">
        <v>1</v>
      </c>
      <c r="G1673" s="2" t="inlineStr">
        <is>
          <t>peça</t>
        </is>
      </c>
      <c r="H1673" s="1" t="n">
        <v>7</v>
      </c>
      <c r="I1673" s="1" t="n">
        <v>0.2</v>
      </c>
      <c r="J1673" s="2" t="inlineStr">
        <is>
          <t>CORTE</t>
        </is>
      </c>
    </row>
    <row r="1674" ht="12" customHeight="1">
      <c r="A1674" s="3" t="inlineStr">
        <is>
          <t>FURADEIRA 21</t>
        </is>
      </c>
      <c r="B1674" s="1" t="n">
        <v>30003407</v>
      </c>
      <c r="C1674" s="1" t="inlineStr">
        <is>
          <t>Produto simples</t>
        </is>
      </c>
      <c r="D1674" s="1" t="n">
        <v>30003407</v>
      </c>
      <c r="E1674" s="1" t="inlineStr">
        <is>
          <t>TRAVESSA ENCOSTO 360X72X15 MDP - CAD DAKAR 54</t>
        </is>
      </c>
      <c r="F1674" s="2" t="n">
        <v>1</v>
      </c>
      <c r="G1674" s="2" t="inlineStr">
        <is>
          <t>peça</t>
        </is>
      </c>
      <c r="H1674" s="1" t="n">
        <v>7</v>
      </c>
      <c r="I1674" s="1" t="n">
        <v>0.2</v>
      </c>
      <c r="J1674" s="2" t="inlineStr">
        <is>
          <t>CORTE</t>
        </is>
      </c>
    </row>
    <row r="1675" ht="12" customHeight="1">
      <c r="A1675" s="3" t="inlineStr">
        <is>
          <t>FURADEIRA 21</t>
        </is>
      </c>
      <c r="B1675" s="1" t="n">
        <v>30003922</v>
      </c>
      <c r="C1675" s="1" t="inlineStr">
        <is>
          <t>Produto simples</t>
        </is>
      </c>
      <c r="D1675" s="1" t="n">
        <v>30003922</v>
      </c>
      <c r="E1675" s="1" t="inlineStr">
        <is>
          <t>TRAV MENOR ENCOSTO 260X40X15 MDP - CAD TREN54</t>
        </is>
      </c>
      <c r="F1675" s="2" t="n">
        <v>1</v>
      </c>
      <c r="G1675" s="2" t="inlineStr">
        <is>
          <t>peça</t>
        </is>
      </c>
      <c r="H1675" s="1" t="n">
        <v>7</v>
      </c>
      <c r="I1675" s="1" t="n">
        <v>0.2</v>
      </c>
      <c r="J1675" s="2" t="inlineStr">
        <is>
          <t>CORTE</t>
        </is>
      </c>
    </row>
    <row r="1676" ht="12" customHeight="1">
      <c r="A1676" s="3" t="inlineStr">
        <is>
          <t>FURADEIRA 21</t>
        </is>
      </c>
      <c r="B1676" s="1" t="n">
        <v>10050014</v>
      </c>
      <c r="C1676" s="1" t="inlineStr">
        <is>
          <t>Produto simples</t>
        </is>
      </c>
      <c r="D1676" s="1" t="n">
        <v>10050014</v>
      </c>
      <c r="E1676" s="1" t="inlineStr">
        <is>
          <t>TRASEIRA GAVETA MALAGA - 359X170X12 MDP          54</t>
        </is>
      </c>
      <c r="F1676" s="2" t="n">
        <v>1</v>
      </c>
      <c r="G1676" s="2" t="inlineStr">
        <is>
          <t>peça</t>
        </is>
      </c>
      <c r="H1676" s="1" t="n">
        <v>7</v>
      </c>
      <c r="I1676" s="1" t="n">
        <v>0.2</v>
      </c>
      <c r="J1676" s="2" t="inlineStr">
        <is>
          <t>CORTE</t>
        </is>
      </c>
    </row>
    <row r="1677" ht="12" customHeight="1">
      <c r="A1677" s="3" t="inlineStr">
        <is>
          <t>FURADEIRA 21</t>
        </is>
      </c>
      <c r="B1677" s="1" t="n">
        <v>10050012</v>
      </c>
      <c r="C1677" s="1" t="inlineStr">
        <is>
          <t>Produto simples</t>
        </is>
      </c>
      <c r="D1677" s="1" t="n">
        <v>10050012</v>
      </c>
      <c r="E1677" s="1" t="inlineStr">
        <is>
          <t>LATERAL DIREITA GAVETA MALAGA - 338X170X12 M  54</t>
        </is>
      </c>
      <c r="F1677" s="2" t="n">
        <v>1</v>
      </c>
      <c r="G1677" s="2" t="inlineStr">
        <is>
          <t>peça</t>
        </is>
      </c>
      <c r="H1677" s="1" t="n">
        <v>7</v>
      </c>
      <c r="I1677" s="1" t="n">
        <v>0.2</v>
      </c>
      <c r="J1677" s="2" t="inlineStr">
        <is>
          <t>CORTE</t>
        </is>
      </c>
    </row>
    <row r="1678" ht="12" customHeight="1">
      <c r="A1678" s="3" t="inlineStr">
        <is>
          <t>FURADEIRA 21</t>
        </is>
      </c>
      <c r="B1678" s="1" t="n">
        <v>10050013</v>
      </c>
      <c r="C1678" s="1" t="inlineStr">
        <is>
          <t>Produto simples</t>
        </is>
      </c>
      <c r="D1678" s="1" t="n">
        <v>10050013</v>
      </c>
      <c r="E1678" s="1" t="inlineStr">
        <is>
          <t>LATERAL ESQUERDA GAVETA MALAGA - 338X170X1  54</t>
        </is>
      </c>
      <c r="F1678" s="2" t="n">
        <v>1</v>
      </c>
      <c r="G1678" s="2" t="inlineStr">
        <is>
          <t>peça</t>
        </is>
      </c>
      <c r="H1678" s="1" t="n">
        <v>7</v>
      </c>
      <c r="I1678" s="1" t="n">
        <v>0.2</v>
      </c>
      <c r="J1678" s="2" t="inlineStr">
        <is>
          <t>CORTE</t>
        </is>
      </c>
    </row>
    <row r="1679" ht="12" customHeight="1">
      <c r="A1679" s="3" t="inlineStr">
        <is>
          <t>FURADEIRA 21</t>
        </is>
      </c>
      <c r="B1679" s="1" t="n">
        <v>30004803</v>
      </c>
      <c r="C1679" s="1" t="inlineStr">
        <is>
          <t>Produto simples</t>
        </is>
      </c>
      <c r="D1679" s="1" t="n">
        <v>30004803</v>
      </c>
      <c r="E1679" s="1" t="inlineStr">
        <is>
          <t>TRAVESSA LATERAL 340X70X18 MDF - CAD SANTIAG54</t>
        </is>
      </c>
      <c r="F1679" s="2" t="n">
        <v>1</v>
      </c>
      <c r="G1679" s="2" t="inlineStr">
        <is>
          <t>peça</t>
        </is>
      </c>
      <c r="H1679" s="1" t="n">
        <v>7</v>
      </c>
      <c r="I1679" s="1" t="n">
        <v>0.2</v>
      </c>
      <c r="J1679" s="2" t="inlineStr">
        <is>
          <t>CORTE</t>
        </is>
      </c>
    </row>
    <row r="1680" ht="12" customHeight="1">
      <c r="A1680" s="3" t="inlineStr">
        <is>
          <t>FURADEIRA 21</t>
        </is>
      </c>
      <c r="B1680" s="1" t="n">
        <v>30006103</v>
      </c>
      <c r="C1680" s="1" t="inlineStr">
        <is>
          <t>Produto simples</t>
        </is>
      </c>
      <c r="D1680" s="1" t="n">
        <v>30006103</v>
      </c>
      <c r="E1680" s="1" t="inlineStr">
        <is>
          <t>TRAVESSA LATERAL 340X70X18 MDF - CAD SANTIAG54</t>
        </is>
      </c>
      <c r="F1680" s="2" t="n">
        <v>1</v>
      </c>
      <c r="G1680" s="2" t="inlineStr">
        <is>
          <t>peça</t>
        </is>
      </c>
      <c r="H1680" s="1" t="n">
        <v>7</v>
      </c>
      <c r="I1680" s="1" t="n">
        <v>0.2</v>
      </c>
      <c r="J1680" s="2" t="inlineStr">
        <is>
          <t>CORTE</t>
        </is>
      </c>
    </row>
    <row r="1681" ht="12" customHeight="1">
      <c r="A1681" s="3" t="inlineStr">
        <is>
          <t>FURADEIRA 21</t>
        </is>
      </c>
      <c r="B1681" s="1" t="n">
        <v>30006105</v>
      </c>
      <c r="C1681" s="1" t="inlineStr">
        <is>
          <t>Produto simples</t>
        </is>
      </c>
      <c r="D1681" s="1" t="n">
        <v>30006105</v>
      </c>
      <c r="E1681" s="1" t="inlineStr">
        <is>
          <t>TRAVESSA ASSENTO 360X70X18 MDF - SANTIAGO E 54</t>
        </is>
      </c>
      <c r="F1681" s="2" t="n">
        <v>1</v>
      </c>
      <c r="G1681" s="2" t="inlineStr">
        <is>
          <t>peça</t>
        </is>
      </c>
      <c r="H1681" s="1" t="n">
        <v>7</v>
      </c>
      <c r="I1681" s="1" t="n">
        <v>0.2</v>
      </c>
      <c r="J1681" s="2" t="inlineStr">
        <is>
          <t>CORTE</t>
        </is>
      </c>
    </row>
    <row r="1682" ht="12" customHeight="1">
      <c r="A1682" s="3" t="inlineStr">
        <is>
          <t>FURADEIRA 21</t>
        </is>
      </c>
      <c r="B1682" s="1" t="n">
        <v>30006802</v>
      </c>
      <c r="C1682" s="1" t="inlineStr">
        <is>
          <t>Produto simples</t>
        </is>
      </c>
      <c r="D1682" s="1" t="n">
        <v>30006802</v>
      </c>
      <c r="E1682" s="1" t="inlineStr">
        <is>
          <t>TRAV SUPERIOR 360X55X25 MDP - CAD GENOVA       54</t>
        </is>
      </c>
      <c r="F1682" s="2" t="n">
        <v>1</v>
      </c>
      <c r="G1682" s="2" t="inlineStr">
        <is>
          <t>peça</t>
        </is>
      </c>
      <c r="H1682" s="1" t="n">
        <v>7</v>
      </c>
      <c r="I1682" s="1" t="n">
        <v>0.2</v>
      </c>
      <c r="J1682" s="2" t="inlineStr">
        <is>
          <t>CORTE</t>
        </is>
      </c>
    </row>
    <row r="1683" ht="12" customHeight="1">
      <c r="A1683" s="3" t="inlineStr">
        <is>
          <t>FURADEIRA 21</t>
        </is>
      </c>
      <c r="B1683" s="1" t="n">
        <v>30006804</v>
      </c>
      <c r="C1683" s="1" t="inlineStr">
        <is>
          <t>Produto simples</t>
        </is>
      </c>
      <c r="D1683" s="1" t="n">
        <v>30006804</v>
      </c>
      <c r="E1683" s="1" t="inlineStr">
        <is>
          <t>TRAV INFERIOR 360X87X15 MDP - CAD GENOVA         54</t>
        </is>
      </c>
      <c r="F1683" s="2" t="n">
        <v>1</v>
      </c>
      <c r="G1683" s="2" t="inlineStr">
        <is>
          <t>peça</t>
        </is>
      </c>
      <c r="H1683" s="1" t="n">
        <v>7</v>
      </c>
      <c r="I1683" s="1" t="n">
        <v>0.2</v>
      </c>
      <c r="J1683" s="2" t="inlineStr">
        <is>
          <t>CORTE</t>
        </is>
      </c>
    </row>
    <row r="1684" ht="12" customHeight="1">
      <c r="A1684" s="3" t="inlineStr">
        <is>
          <t>FURADEIRA 21</t>
        </is>
      </c>
      <c r="B1684" s="1" t="n">
        <v>30006803</v>
      </c>
      <c r="C1684" s="1" t="inlineStr">
        <is>
          <t>Produto simples</t>
        </is>
      </c>
      <c r="D1684" s="1" t="n">
        <v>30006803</v>
      </c>
      <c r="E1684" s="1" t="inlineStr">
        <is>
          <t>TRAV CENTRAL 360X70X25 MDP - CAD GENOVA         54</t>
        </is>
      </c>
      <c r="F1684" s="2" t="n">
        <v>1</v>
      </c>
      <c r="G1684" s="2" t="inlineStr">
        <is>
          <t>peça</t>
        </is>
      </c>
      <c r="H1684" s="1" t="n">
        <v>7</v>
      </c>
      <c r="I1684" s="1" t="n">
        <v>0.2</v>
      </c>
      <c r="J1684" s="2" t="inlineStr">
        <is>
          <t>CORTE</t>
        </is>
      </c>
    </row>
    <row r="1685" ht="12" customHeight="1">
      <c r="A1685" s="3" t="inlineStr">
        <is>
          <t>FURADEIRA 21</t>
        </is>
      </c>
      <c r="B1685" s="1" t="n">
        <v>200308101</v>
      </c>
      <c r="C1685" s="1" t="inlineStr">
        <is>
          <t>Produto simples</t>
        </is>
      </c>
      <c r="D1685" s="1" t="n">
        <v>200308101</v>
      </c>
      <c r="E1685" s="1" t="inlineStr">
        <is>
          <t>TRAVESSA 1200X120X18 MDF - MESA GENOVA 1,80   54</t>
        </is>
      </c>
      <c r="F1685" s="2" t="n">
        <v>1</v>
      </c>
      <c r="G1685" s="2" t="inlineStr">
        <is>
          <t>peça</t>
        </is>
      </c>
      <c r="H1685" s="1" t="n">
        <v>7</v>
      </c>
      <c r="I1685" s="1" t="n">
        <v>0.2</v>
      </c>
      <c r="J1685" s="2" t="inlineStr">
        <is>
          <t>CORTE</t>
        </is>
      </c>
    </row>
    <row r="1686" ht="12" customHeight="1">
      <c r="A1686" s="3" t="inlineStr">
        <is>
          <t>FURADEIRA 21</t>
        </is>
      </c>
      <c r="B1686" s="1" t="n">
        <v>30006114</v>
      </c>
      <c r="C1686" s="1" t="inlineStr">
        <is>
          <t>Produto simples</t>
        </is>
      </c>
      <c r="D1686" s="1" t="n">
        <v>30006114</v>
      </c>
      <c r="E1686" s="1" t="inlineStr">
        <is>
          <t>TRAVESSA LATERAL DIREITA 340X70X18 MDF-CD SA54</t>
        </is>
      </c>
      <c r="F1686" s="2" t="n">
        <v>1</v>
      </c>
      <c r="G1686" s="2" t="inlineStr">
        <is>
          <t>peça</t>
        </is>
      </c>
      <c r="H1686" s="1" t="n">
        <v>7</v>
      </c>
      <c r="I1686" s="1" t="n">
        <v>0.2</v>
      </c>
      <c r="J1686" s="2" t="inlineStr">
        <is>
          <t>CORTE</t>
        </is>
      </c>
    </row>
    <row r="1687" ht="12" customHeight="1">
      <c r="A1687" s="3" t="inlineStr">
        <is>
          <t>FURADEIRA 21</t>
        </is>
      </c>
      <c r="B1687" s="1" t="n">
        <v>30006115</v>
      </c>
      <c r="C1687" s="1" t="inlineStr">
        <is>
          <t>Produto simples</t>
        </is>
      </c>
      <c r="D1687" s="1" t="n">
        <v>30006115</v>
      </c>
      <c r="E1687" s="1" t="inlineStr">
        <is>
          <t>TRAVESSA LATERAL ESQUERD 340X70X18 MDF-CD  54</t>
        </is>
      </c>
      <c r="F1687" s="2" t="n">
        <v>1</v>
      </c>
      <c r="G1687" s="2" t="inlineStr">
        <is>
          <t>peça</t>
        </is>
      </c>
      <c r="H1687" s="1" t="n">
        <v>7</v>
      </c>
      <c r="I1687" s="1" t="n">
        <v>0.2</v>
      </c>
      <c r="J1687" s="2" t="inlineStr">
        <is>
          <t>CORTE</t>
        </is>
      </c>
    </row>
    <row r="1688" ht="12" customHeight="1">
      <c r="A1688" s="3" t="inlineStr">
        <is>
          <t>FURADEIRA 22</t>
        </is>
      </c>
      <c r="B1688" s="1" t="n">
        <v>30003411</v>
      </c>
      <c r="C1688" s="1" t="inlineStr">
        <is>
          <t>Produto simples</t>
        </is>
      </c>
      <c r="D1688" s="1" t="n">
        <v>30003411</v>
      </c>
      <c r="E1688" s="1" t="inlineStr">
        <is>
          <t>PE FRONTAL 430X(108)51X25 MDF (ESQUERDO)</t>
        </is>
      </c>
      <c r="F1688" s="2" t="n">
        <v>1</v>
      </c>
      <c r="G1688" s="2" t="inlineStr">
        <is>
          <t>peça</t>
        </is>
      </c>
      <c r="H1688" s="1" t="n">
        <v>7</v>
      </c>
      <c r="I1688" s="1" t="n">
        <v>0.6</v>
      </c>
      <c r="J1688" s="2" t="inlineStr">
        <is>
          <t>CORTE</t>
        </is>
      </c>
    </row>
    <row r="1689" ht="12" customHeight="1">
      <c r="A1689" s="3" t="inlineStr">
        <is>
          <t>FURADEIRA 22</t>
        </is>
      </c>
      <c r="B1689" s="1" t="n">
        <v>30003411</v>
      </c>
      <c r="C1689" s="1" t="inlineStr">
        <is>
          <t>Produto simples</t>
        </is>
      </c>
      <c r="D1689" s="1" t="n">
        <v>30003411</v>
      </c>
      <c r="E1689" s="1" t="inlineStr">
        <is>
          <t>PE FRONTAL 430X(108)51X25 MDF (ESQUERDO)</t>
        </is>
      </c>
      <c r="F1689" s="2" t="n">
        <v>1</v>
      </c>
      <c r="G1689" s="2" t="inlineStr">
        <is>
          <t>peça</t>
        </is>
      </c>
      <c r="H1689" s="1" t="n">
        <v>7</v>
      </c>
      <c r="I1689" s="1" t="n">
        <v>0.6</v>
      </c>
      <c r="J1689" s="2" t="inlineStr">
        <is>
          <t>CORTE</t>
        </is>
      </c>
    </row>
    <row r="1690" ht="12" customHeight="1">
      <c r="A1690" s="3" t="inlineStr">
        <is>
          <t>FURADEIRA 22</t>
        </is>
      </c>
      <c r="B1690" s="1" t="n">
        <v>30003410</v>
      </c>
      <c r="C1690" s="1" t="inlineStr">
        <is>
          <t>Produto simples</t>
        </is>
      </c>
      <c r="D1690" s="1" t="n">
        <v>30003410</v>
      </c>
      <c r="E1690" s="1" t="inlineStr">
        <is>
          <t>PE FRONTAL 430X(108)51X25 MDF (DIREITO)</t>
        </is>
      </c>
      <c r="F1690" s="2" t="n">
        <v>1</v>
      </c>
      <c r="G1690" s="2" t="inlineStr">
        <is>
          <t>peça</t>
        </is>
      </c>
      <c r="H1690" s="1" t="n">
        <v>7</v>
      </c>
      <c r="I1690" s="1" t="n">
        <v>0.6</v>
      </c>
      <c r="J1690" s="2" t="inlineStr">
        <is>
          <t>CORTE</t>
        </is>
      </c>
    </row>
    <row r="1691" ht="12" customHeight="1">
      <c r="A1691" s="3" t="inlineStr">
        <is>
          <t>FURADEIRA 22</t>
        </is>
      </c>
      <c r="B1691" s="1" t="n">
        <v>30003410</v>
      </c>
      <c r="C1691" s="1" t="inlineStr">
        <is>
          <t>Produto simples</t>
        </is>
      </c>
      <c r="D1691" s="1" t="n">
        <v>30003410</v>
      </c>
      <c r="E1691" s="1" t="inlineStr">
        <is>
          <t>PE FRONTAL 430X(108)51X25 MDF (DIREITO)</t>
        </is>
      </c>
      <c r="F1691" s="2" t="n">
        <v>1</v>
      </c>
      <c r="G1691" s="2" t="inlineStr">
        <is>
          <t>peça</t>
        </is>
      </c>
      <c r="H1691" s="1" t="n">
        <v>7</v>
      </c>
      <c r="I1691" s="1" t="n">
        <v>0.6</v>
      </c>
      <c r="J1691" s="2" t="inlineStr">
        <is>
          <t>CORTE</t>
        </is>
      </c>
    </row>
    <row r="1692" ht="12" customHeight="1">
      <c r="A1692" s="3" t="inlineStr">
        <is>
          <t>FURADEIRA 22</t>
        </is>
      </c>
      <c r="B1692" s="1" t="n">
        <v>30006110</v>
      </c>
      <c r="C1692" s="1" t="inlineStr">
        <is>
          <t>Produto simples</t>
        </is>
      </c>
      <c r="D1692" s="1" t="n">
        <v>30006110</v>
      </c>
      <c r="E1692" s="1" t="inlineStr">
        <is>
          <t>PE FRONTAL 430X(108)51X25 MDF (DIR) SANTIAGO N54</t>
        </is>
      </c>
      <c r="F1692" s="2" t="n">
        <v>1</v>
      </c>
      <c r="G1692" s="2" t="inlineStr">
        <is>
          <t>peça</t>
        </is>
      </c>
      <c r="H1692" s="1" t="n">
        <v>7</v>
      </c>
      <c r="I1692" s="1" t="n">
        <v>0.6</v>
      </c>
      <c r="J1692" s="2" t="inlineStr">
        <is>
          <t>CORTE</t>
        </is>
      </c>
    </row>
    <row r="1693" ht="12" customHeight="1">
      <c r="A1693" s="3" t="inlineStr">
        <is>
          <t>FURADEIRA 22</t>
        </is>
      </c>
      <c r="B1693" s="1" t="n">
        <v>30006111</v>
      </c>
      <c r="C1693" s="1" t="inlineStr">
        <is>
          <t>Produto simples</t>
        </is>
      </c>
      <c r="D1693" s="1" t="n">
        <v>30006111</v>
      </c>
      <c r="E1693" s="1" t="inlineStr">
        <is>
          <t>PE FRONTAL 430X(108)51X25MDF (ESQRD) SANTIAG 54</t>
        </is>
      </c>
      <c r="F1693" s="2" t="n">
        <v>1</v>
      </c>
      <c r="G1693" s="2" t="inlineStr">
        <is>
          <t>peça</t>
        </is>
      </c>
      <c r="H1693" s="1" t="n">
        <v>7</v>
      </c>
      <c r="I1693" s="1" t="n">
        <v>0.6</v>
      </c>
      <c r="J1693" s="2" t="inlineStr">
        <is>
          <t>CORTE</t>
        </is>
      </c>
    </row>
    <row r="1694" ht="12" customHeight="1">
      <c r="A1694" s="3" t="inlineStr">
        <is>
          <t>FURADEIRA 22</t>
        </is>
      </c>
      <c r="B1694" s="1" t="n">
        <v>30009602</v>
      </c>
      <c r="C1694" s="1" t="inlineStr">
        <is>
          <t>Produto simples</t>
        </is>
      </c>
      <c r="D1694" s="1" t="n">
        <v>30009602</v>
      </c>
      <c r="E1694" s="1" t="inlineStr">
        <is>
          <t>PES FRONTAL 480X80 (125)X25 MDF - CADEIRA          54</t>
        </is>
      </c>
      <c r="F1694" s="2" t="n">
        <v>1</v>
      </c>
      <c r="G1694" s="2" t="inlineStr">
        <is>
          <t>peça</t>
        </is>
      </c>
      <c r="H1694" s="1" t="n">
        <v>7</v>
      </c>
      <c r="I1694" s="1" t="n">
        <v>0.6</v>
      </c>
      <c r="J1694" s="2" t="inlineStr">
        <is>
          <t>CORTE</t>
        </is>
      </c>
    </row>
    <row r="1695" ht="12" customHeight="1">
      <c r="A1695" s="3" t="inlineStr">
        <is>
          <t>FURADEIRA 22</t>
        </is>
      </c>
      <c r="B1695" s="1" t="n">
        <v>30006112</v>
      </c>
      <c r="C1695" s="1" t="inlineStr">
        <is>
          <t>Produto simples</t>
        </is>
      </c>
      <c r="D1695" s="1" t="n">
        <v>30006112</v>
      </c>
      <c r="E1695" s="1" t="inlineStr">
        <is>
          <t>PE FRONTAL RETO 430X(108)51X25 MDF (DIR) SANT  54</t>
        </is>
      </c>
      <c r="F1695" s="2" t="n">
        <v>1</v>
      </c>
      <c r="G1695" s="2" t="inlineStr">
        <is>
          <t>peça</t>
        </is>
      </c>
      <c r="H1695" s="1" t="n">
        <v>7</v>
      </c>
      <c r="I1695" s="1" t="n">
        <v>0.6</v>
      </c>
      <c r="J1695" s="2" t="inlineStr">
        <is>
          <t>CORTE</t>
        </is>
      </c>
    </row>
    <row r="1696" ht="12" customHeight="1">
      <c r="A1696" s="3" t="inlineStr">
        <is>
          <t>FURADEIRA 22</t>
        </is>
      </c>
      <c r="B1696" s="1" t="n">
        <v>30006113</v>
      </c>
      <c r="C1696" s="1" t="inlineStr">
        <is>
          <t>Produto simples</t>
        </is>
      </c>
      <c r="D1696" s="1" t="n">
        <v>30006113</v>
      </c>
      <c r="E1696" s="1" t="inlineStr">
        <is>
          <t>PE FRONTAL RETO 430X(108)51X25MDF (ESQRD) SA 54</t>
        </is>
      </c>
      <c r="F1696" s="2" t="n">
        <v>1</v>
      </c>
      <c r="G1696" s="2" t="inlineStr">
        <is>
          <t>peça</t>
        </is>
      </c>
      <c r="H1696" s="1" t="n">
        <v>7</v>
      </c>
      <c r="I1696" s="1" t="n">
        <v>0.6</v>
      </c>
      <c r="J1696" s="2" t="inlineStr">
        <is>
          <t>CORTE</t>
        </is>
      </c>
    </row>
    <row r="1697" ht="12" customHeight="1">
      <c r="A1697" s="3" t="inlineStr">
        <is>
          <t>FURADEIRA 65</t>
        </is>
      </c>
      <c r="B1697" s="1" t="n">
        <v>30082501</v>
      </c>
      <c r="C1697" s="1" t="inlineStr">
        <is>
          <t>Produto simples</t>
        </is>
      </c>
      <c r="D1697" s="1" t="n">
        <v>30082501</v>
      </c>
      <c r="E1697" s="1" t="inlineStr">
        <is>
          <t>PE MAIOR 740X120 (194)X18 MDF - MESA SIENA</t>
        </is>
      </c>
      <c r="F1697" s="2" t="n">
        <v>1</v>
      </c>
      <c r="G1697" s="2" t="inlineStr">
        <is>
          <t>peça</t>
        </is>
      </c>
      <c r="H1697" s="1" t="n">
        <v>7</v>
      </c>
      <c r="I1697" s="1" t="n">
        <v>0.2</v>
      </c>
      <c r="J1697" s="2" t="inlineStr">
        <is>
          <t>CORTE</t>
        </is>
      </c>
    </row>
    <row r="1698" ht="12" customHeight="1">
      <c r="A1698" s="3" t="inlineStr">
        <is>
          <t>FURADEIRA 65</t>
        </is>
      </c>
      <c r="B1698" s="1" t="n">
        <v>30082502</v>
      </c>
      <c r="C1698" s="1" t="inlineStr">
        <is>
          <t>Produto simples</t>
        </is>
      </c>
      <c r="D1698" s="1" t="n">
        <v>30082502</v>
      </c>
      <c r="E1698" s="1" t="inlineStr">
        <is>
          <t>PE MENOR 740X100 (164)X18 MDF - MESA SIENA</t>
        </is>
      </c>
      <c r="F1698" s="2" t="n">
        <v>1</v>
      </c>
      <c r="G1698" s="2" t="inlineStr">
        <is>
          <t>peça</t>
        </is>
      </c>
      <c r="H1698" s="1" t="n">
        <v>7</v>
      </c>
      <c r="I1698" s="1" t="n">
        <v>0.2</v>
      </c>
      <c r="J1698" s="2" t="inlineStr">
        <is>
          <t>CORTE</t>
        </is>
      </c>
    </row>
    <row r="1699" ht="12" customHeight="1">
      <c r="A1699" s="3" t="inlineStr">
        <is>
          <t>FURADEIRA 65</t>
        </is>
      </c>
      <c r="B1699" s="1" t="n">
        <v>30082504</v>
      </c>
      <c r="C1699" s="1" t="inlineStr">
        <is>
          <t>Produto simples</t>
        </is>
      </c>
      <c r="D1699" s="1" t="n">
        <v>30082504</v>
      </c>
      <c r="E1699" s="1" t="inlineStr">
        <is>
          <t>TRAVESSA LATERAL 810X120X15 MDF-MESA SIENA</t>
        </is>
      </c>
      <c r="F1699" s="2" t="n">
        <v>1</v>
      </c>
      <c r="G1699" s="2" t="inlineStr">
        <is>
          <t>peça</t>
        </is>
      </c>
      <c r="H1699" s="1" t="n">
        <v>7</v>
      </c>
      <c r="I1699" s="1" t="n">
        <v>0.2</v>
      </c>
      <c r="J1699" s="2" t="inlineStr">
        <is>
          <t>CORTE</t>
        </is>
      </c>
    </row>
    <row r="1700" ht="12" customHeight="1">
      <c r="A1700" s="3" t="inlineStr">
        <is>
          <t>FURADEIRA 65</t>
        </is>
      </c>
      <c r="B1700" s="1" t="n">
        <v>30082003</v>
      </c>
      <c r="C1700" s="1" t="inlineStr">
        <is>
          <t>Produto simples</t>
        </is>
      </c>
      <c r="D1700" s="1" t="n">
        <v>30082003</v>
      </c>
      <c r="E1700" s="1" t="inlineStr">
        <is>
          <t>TRAV FRONTAL 780X120X15 MDF - MESA SIENA 0,90 54</t>
        </is>
      </c>
      <c r="F1700" s="2" t="n">
        <v>1</v>
      </c>
      <c r="G1700" s="2" t="inlineStr">
        <is>
          <t>peça</t>
        </is>
      </c>
      <c r="H1700" s="1" t="n">
        <v>7</v>
      </c>
      <c r="I1700" s="1" t="n">
        <v>0.2</v>
      </c>
      <c r="J1700" s="2" t="inlineStr">
        <is>
          <t>CORTE</t>
        </is>
      </c>
    </row>
    <row r="1701" ht="12" customHeight="1">
      <c r="A1701" s="3" t="inlineStr">
        <is>
          <t>FURADEIRA 65</t>
        </is>
      </c>
      <c r="B1701" s="1" t="n">
        <v>30082203</v>
      </c>
      <c r="C1701" s="1" t="inlineStr">
        <is>
          <t>Produto simples</t>
        </is>
      </c>
      <c r="D1701" s="1" t="n">
        <v>30082203</v>
      </c>
      <c r="E1701" s="1" t="inlineStr">
        <is>
          <t>TRAV FRONT 1080X120X15 MDF-MESA SIENA C/V1,2  54</t>
        </is>
      </c>
      <c r="F1701" s="2" t="n">
        <v>1</v>
      </c>
      <c r="G1701" s="2" t="inlineStr">
        <is>
          <t>peça</t>
        </is>
      </c>
      <c r="H1701" s="1" t="n">
        <v>7</v>
      </c>
      <c r="I1701" s="1" t="n">
        <v>0.2</v>
      </c>
      <c r="J1701" s="2" t="inlineStr">
        <is>
          <t>CORTE</t>
        </is>
      </c>
    </row>
    <row r="1702" ht="12" customHeight="1">
      <c r="A1702" s="3" t="inlineStr">
        <is>
          <t>FURADEIRA 65</t>
        </is>
      </c>
      <c r="B1702" s="1" t="n">
        <v>30082503</v>
      </c>
      <c r="C1702" s="1" t="inlineStr">
        <is>
          <t>Produto simples</t>
        </is>
      </c>
      <c r="D1702" s="1" t="n">
        <v>30082503</v>
      </c>
      <c r="E1702" s="1" t="inlineStr">
        <is>
          <t>TRAV FRONT 1480X120X15 MDF-MESA SIENA C/V1,6  54</t>
        </is>
      </c>
      <c r="F1702" s="2" t="n">
        <v>1</v>
      </c>
      <c r="G1702" s="2" t="inlineStr">
        <is>
          <t>peça</t>
        </is>
      </c>
      <c r="H1702" s="1" t="n">
        <v>7</v>
      </c>
      <c r="I1702" s="1" t="n">
        <v>0.2</v>
      </c>
      <c r="J1702" s="2" t="inlineStr">
        <is>
          <t>CORTE</t>
        </is>
      </c>
    </row>
    <row r="1703" ht="12" customHeight="1">
      <c r="A1703" s="3" t="inlineStr">
        <is>
          <t>FURADEIRA 65</t>
        </is>
      </c>
      <c r="B1703" s="1" t="n">
        <v>30083501</v>
      </c>
      <c r="C1703" s="1" t="inlineStr">
        <is>
          <t>Produto simples</t>
        </is>
      </c>
      <c r="D1703" s="1" t="n">
        <v>30083501</v>
      </c>
      <c r="E1703" s="1" t="inlineStr">
        <is>
          <t>LAT BAS INTERNA 780X910X15 MDP-MES FLOREN 1, 54</t>
        </is>
      </c>
      <c r="F1703" s="2" t="n">
        <v>1</v>
      </c>
      <c r="G1703" s="2" t="inlineStr">
        <is>
          <t>peça</t>
        </is>
      </c>
      <c r="H1703" s="1" t="n">
        <v>7</v>
      </c>
      <c r="I1703" s="1" t="n">
        <v>0.2</v>
      </c>
      <c r="J1703" s="2" t="inlineStr">
        <is>
          <t>CORTE</t>
        </is>
      </c>
    </row>
    <row r="1704" ht="12" customHeight="1">
      <c r="A1704" s="3" t="inlineStr">
        <is>
          <t>FURADEIRA 65</t>
        </is>
      </c>
      <c r="B1704" s="1" t="n">
        <v>30065002</v>
      </c>
      <c r="C1704" s="1" t="inlineStr">
        <is>
          <t>Produto simples</t>
        </is>
      </c>
      <c r="D1704" s="1" t="n">
        <v>30065002</v>
      </c>
      <c r="E1704" s="1" t="inlineStr">
        <is>
          <t>LAT EXTER 760X370X12 MDF-MESA VEGAS C/V 1,10X54</t>
        </is>
      </c>
      <c r="F1704" s="2" t="n">
        <v>1</v>
      </c>
      <c r="G1704" s="2" t="inlineStr">
        <is>
          <t>peça</t>
        </is>
      </c>
      <c r="H1704" s="1" t="n">
        <v>7</v>
      </c>
      <c r="I1704" s="1" t="n">
        <v>0.2</v>
      </c>
      <c r="J1704" s="2" t="inlineStr">
        <is>
          <t>CORTE</t>
        </is>
      </c>
    </row>
    <row r="1705" ht="12" customHeight="1">
      <c r="A1705" s="3" t="inlineStr">
        <is>
          <t>FURADEIRA 65</t>
        </is>
      </c>
      <c r="B1705" s="1" t="n">
        <v>30067002</v>
      </c>
      <c r="C1705" s="1" t="inlineStr">
        <is>
          <t>Produto simples</t>
        </is>
      </c>
      <c r="D1705" s="1" t="n">
        <v>30067002</v>
      </c>
      <c r="E1705" s="1" t="inlineStr">
        <is>
          <t>LAT EXTERNA 760X560X12 MDF - BASE VEGAS 1,36X 54</t>
        </is>
      </c>
      <c r="F1705" s="2" t="n">
        <v>1</v>
      </c>
      <c r="G1705" s="2" t="inlineStr">
        <is>
          <t>peça</t>
        </is>
      </c>
      <c r="H1705" s="1" t="n">
        <v>7</v>
      </c>
      <c r="I1705" s="1" t="n">
        <v>0.2</v>
      </c>
      <c r="J1705" s="2" t="inlineStr">
        <is>
          <t>CORTE</t>
        </is>
      </c>
    </row>
    <row r="1706" ht="12" customHeight="1">
      <c r="A1706" s="3" t="inlineStr">
        <is>
          <t>FURADEIRA 65</t>
        </is>
      </c>
      <c r="B1706" s="1" t="n">
        <v>30065003</v>
      </c>
      <c r="C1706" s="1" t="inlineStr">
        <is>
          <t>Produto simples</t>
        </is>
      </c>
      <c r="D1706" s="1" t="n">
        <v>30065003</v>
      </c>
      <c r="E1706" s="1" t="inlineStr">
        <is>
          <t>LAT INTER 760X340X12 MDF-MESA VEGAS C/V 1,10X 54</t>
        </is>
      </c>
      <c r="F1706" s="2" t="n">
        <v>1</v>
      </c>
      <c r="G1706" s="2" t="inlineStr">
        <is>
          <t>peça</t>
        </is>
      </c>
      <c r="H1706" s="1" t="n">
        <v>7</v>
      </c>
      <c r="I1706" s="1" t="n">
        <v>0.2</v>
      </c>
      <c r="J1706" s="2" t="inlineStr">
        <is>
          <t>CORTE</t>
        </is>
      </c>
    </row>
    <row r="1707" ht="12" customHeight="1">
      <c r="A1707" s="3" t="inlineStr">
        <is>
          <t>FURADEIRA 65</t>
        </is>
      </c>
      <c r="B1707" s="1" t="n">
        <v>30066003</v>
      </c>
      <c r="C1707" s="1" t="inlineStr">
        <is>
          <t>Produto simples</t>
        </is>
      </c>
      <c r="D1707" s="1" t="n">
        <v>30066003</v>
      </c>
      <c r="E1707" s="1" t="inlineStr">
        <is>
          <t>LAT INTER 760X530X12 MDF-MESA VEGAS C/V 1,36X 54</t>
        </is>
      </c>
      <c r="F1707" s="2" t="n">
        <v>1</v>
      </c>
      <c r="G1707" s="2" t="inlineStr">
        <is>
          <t>peça</t>
        </is>
      </c>
      <c r="H1707" s="1" t="n">
        <v>7</v>
      </c>
      <c r="I1707" s="1" t="n">
        <v>0.2</v>
      </c>
      <c r="J1707" s="2" t="inlineStr">
        <is>
          <t>CORTE</t>
        </is>
      </c>
    </row>
    <row r="1708" ht="12" customHeight="1">
      <c r="A1708" s="3" t="inlineStr">
        <is>
          <t>FURADEIRA 65</t>
        </is>
      </c>
      <c r="B1708" s="1" t="n">
        <v>30065001</v>
      </c>
      <c r="C1708" s="1" t="inlineStr">
        <is>
          <t>Produto simples</t>
        </is>
      </c>
      <c r="D1708" s="1" t="n">
        <v>30065001</v>
      </c>
      <c r="E1708" s="1" t="inlineStr">
        <is>
          <t>BASE 400X400X12 MDP-MESA VEGAS C/V 1,10X1,10   54</t>
        </is>
      </c>
      <c r="F1708" s="2" t="n">
        <v>1</v>
      </c>
      <c r="G1708" s="2" t="inlineStr">
        <is>
          <t>peça</t>
        </is>
      </c>
      <c r="H1708" s="1" t="n">
        <v>7</v>
      </c>
      <c r="I1708" s="1" t="n">
        <v>0.2</v>
      </c>
      <c r="J1708" s="2" t="inlineStr">
        <is>
          <t>CORTE</t>
        </is>
      </c>
    </row>
    <row r="1709" ht="12" customHeight="1">
      <c r="A1709" s="3" t="inlineStr">
        <is>
          <t>FURADEIRA 65</t>
        </is>
      </c>
      <c r="B1709" s="1" t="n">
        <v>30066001</v>
      </c>
      <c r="C1709" s="1" t="inlineStr">
        <is>
          <t>Produto simples</t>
        </is>
      </c>
      <c r="D1709" s="1" t="n">
        <v>30066001</v>
      </c>
      <c r="E1709" s="1" t="inlineStr">
        <is>
          <t>BASE 600X600X12 MDP-MESA VEGAS C/V 1,36X1,36   54</t>
        </is>
      </c>
      <c r="F1709" s="2" t="n">
        <v>1</v>
      </c>
      <c r="G1709" s="2" t="inlineStr">
        <is>
          <t>peça</t>
        </is>
      </c>
      <c r="H1709" s="1" t="n">
        <v>7</v>
      </c>
      <c r="I1709" s="1" t="n">
        <v>0.2</v>
      </c>
      <c r="J1709" s="2" t="inlineStr">
        <is>
          <t>CORTE</t>
        </is>
      </c>
    </row>
    <row r="1710" ht="12" customHeight="1">
      <c r="A1710" s="3" t="inlineStr">
        <is>
          <t>FURADEIRA 65</t>
        </is>
      </c>
      <c r="B1710" s="1" t="n">
        <v>30076001</v>
      </c>
      <c r="C1710" s="1" t="inlineStr">
        <is>
          <t>Produto simples</t>
        </is>
      </c>
      <c r="D1710" s="1" t="n">
        <v>30076001</v>
      </c>
      <c r="E1710" s="1" t="inlineStr">
        <is>
          <t>TRAV. MAIOR 1420X65X18 MDF - MESA AMST. 1,60X0 54</t>
        </is>
      </c>
      <c r="F1710" s="2" t="n">
        <v>1</v>
      </c>
      <c r="G1710" s="2" t="inlineStr">
        <is>
          <t>peça</t>
        </is>
      </c>
      <c r="H1710" s="1" t="n">
        <v>7</v>
      </c>
      <c r="I1710" s="1" t="n">
        <v>0.2</v>
      </c>
      <c r="J1710" s="2" t="inlineStr">
        <is>
          <t>CORTE</t>
        </is>
      </c>
    </row>
    <row r="1711" ht="12" customHeight="1">
      <c r="A1711" s="3" t="inlineStr">
        <is>
          <t>FURADEIRA 65</t>
        </is>
      </c>
      <c r="B1711" s="1" t="n">
        <v>30076002</v>
      </c>
      <c r="C1711" s="1" t="inlineStr">
        <is>
          <t>Produto simples</t>
        </is>
      </c>
      <c r="D1711" s="1" t="n">
        <v>30076002</v>
      </c>
      <c r="E1711" s="1" t="inlineStr">
        <is>
          <t>TRAV. MENOR 860X65 (135) X18 MDF - AMST. 1,60X0, 54</t>
        </is>
      </c>
      <c r="F1711" s="2" t="n">
        <v>1</v>
      </c>
      <c r="G1711" s="2" t="inlineStr">
        <is>
          <t>peça</t>
        </is>
      </c>
      <c r="H1711" s="1" t="n">
        <v>7</v>
      </c>
      <c r="I1711" s="1" t="n">
        <v>0.2</v>
      </c>
      <c r="J1711" s="2" t="inlineStr">
        <is>
          <t>CORTE</t>
        </is>
      </c>
    </row>
    <row r="1712" ht="12" customHeight="1">
      <c r="A1712" s="3" t="inlineStr">
        <is>
          <t>FURADEIRA 65</t>
        </is>
      </c>
      <c r="B1712" s="1" t="n">
        <v>30074004</v>
      </c>
      <c r="C1712" s="1" t="inlineStr">
        <is>
          <t>Produto simples</t>
        </is>
      </c>
      <c r="D1712" s="1" t="n">
        <v>30074004</v>
      </c>
      <c r="E1712" s="1" t="inlineStr">
        <is>
          <t>BASE 380X380X12 MDP - MESA AMSTERDAM               54</t>
        </is>
      </c>
      <c r="F1712" s="2" t="n">
        <v>1</v>
      </c>
      <c r="G1712" s="2" t="inlineStr">
        <is>
          <t>peça</t>
        </is>
      </c>
      <c r="H1712" s="1" t="n">
        <v>7</v>
      </c>
      <c r="I1712" s="1" t="n">
        <v>0.2</v>
      </c>
      <c r="J1712" s="2" t="inlineStr">
        <is>
          <t>CORTE</t>
        </is>
      </c>
    </row>
    <row r="1713" ht="12" customHeight="1">
      <c r="A1713" s="3" t="inlineStr">
        <is>
          <t>FURADEIRA 65</t>
        </is>
      </c>
      <c r="B1713" s="1" t="n">
        <v>30074003</v>
      </c>
      <c r="C1713" s="1" t="inlineStr">
        <is>
          <t>Produto simples</t>
        </is>
      </c>
      <c r="D1713" s="1" t="n">
        <v>30074003</v>
      </c>
      <c r="E1713" s="1" t="inlineStr">
        <is>
          <t>LAT. COM FRISO 750X335X12 MDF - MESA AMSTERD 54</t>
        </is>
      </c>
      <c r="F1713" s="2" t="n">
        <v>1</v>
      </c>
      <c r="G1713" s="2" t="inlineStr">
        <is>
          <t>peça</t>
        </is>
      </c>
      <c r="H1713" s="1" t="n">
        <v>7</v>
      </c>
      <c r="I1713" s="1" t="n">
        <v>0.2</v>
      </c>
      <c r="J1713" s="2" t="inlineStr">
        <is>
          <t>CORTE</t>
        </is>
      </c>
    </row>
    <row r="1714" ht="12" customHeight="1">
      <c r="A1714" s="3" t="inlineStr">
        <is>
          <t>FURADEIRA 65</t>
        </is>
      </c>
      <c r="B1714" s="1" t="n">
        <v>30074005</v>
      </c>
      <c r="C1714" s="1" t="inlineStr">
        <is>
          <t>Produto simples</t>
        </is>
      </c>
      <c r="D1714" s="1" t="n">
        <v>30074005</v>
      </c>
      <c r="E1714" s="1" t="inlineStr">
        <is>
          <t>LAT. DA BASE 750X310X12 MDP - MESA AMSTERDAM54</t>
        </is>
      </c>
      <c r="F1714" s="2" t="n">
        <v>1</v>
      </c>
      <c r="G1714" s="2" t="inlineStr">
        <is>
          <t>peça</t>
        </is>
      </c>
      <c r="H1714" s="1" t="n">
        <v>7</v>
      </c>
      <c r="I1714" s="1" t="n">
        <v>0.2</v>
      </c>
      <c r="J1714" s="2" t="inlineStr">
        <is>
          <t>CORTE</t>
        </is>
      </c>
    </row>
    <row r="1715" ht="12" customHeight="1">
      <c r="A1715" s="3" t="inlineStr">
        <is>
          <t>FURADEIRA 65</t>
        </is>
      </c>
      <c r="B1715" s="1" t="n">
        <v>30074002</v>
      </c>
      <c r="C1715" s="1" t="inlineStr">
        <is>
          <t>Produto simples</t>
        </is>
      </c>
      <c r="D1715" s="1" t="n">
        <v>30074002</v>
      </c>
      <c r="E1715" s="1" t="inlineStr">
        <is>
          <t>TRAV. MENOR 700X65X18 MDF - MESA AMST. 90X90  54</t>
        </is>
      </c>
      <c r="F1715" s="2" t="n">
        <v>1</v>
      </c>
      <c r="G1715" s="2" t="inlineStr">
        <is>
          <t>peça</t>
        </is>
      </c>
      <c r="H1715" s="1" t="n">
        <v>7</v>
      </c>
      <c r="I1715" s="1" t="n">
        <v>0.2</v>
      </c>
      <c r="J1715" s="2" t="inlineStr">
        <is>
          <t>CORTE</t>
        </is>
      </c>
    </row>
    <row r="1716" ht="12" customHeight="1">
      <c r="A1716" s="3" t="inlineStr">
        <is>
          <t>FURADEIRA 65</t>
        </is>
      </c>
      <c r="B1716" s="1" t="n">
        <v>30074001</v>
      </c>
      <c r="C1716" s="1" t="inlineStr">
        <is>
          <t>Produto simples</t>
        </is>
      </c>
      <c r="D1716" s="1" t="n">
        <v>30074001</v>
      </c>
      <c r="E1716" s="1" t="inlineStr">
        <is>
          <t>TRAV. MAIOR 835X65 (135)X18 MDF - AMST. 90X90     54</t>
        </is>
      </c>
      <c r="F1716" s="2" t="n">
        <v>1</v>
      </c>
      <c r="G1716" s="2" t="inlineStr">
        <is>
          <t>peça</t>
        </is>
      </c>
      <c r="H1716" s="1" t="n">
        <v>7</v>
      </c>
      <c r="I1716" s="1" t="n">
        <v>0.2</v>
      </c>
      <c r="J1716" s="2" t="inlineStr">
        <is>
          <t>CORTE</t>
        </is>
      </c>
    </row>
    <row r="1717" ht="12" customHeight="1">
      <c r="A1717" s="3" t="inlineStr">
        <is>
          <t>FURADEIRA 65</t>
        </is>
      </c>
      <c r="B1717" s="1" t="n">
        <v>30074001</v>
      </c>
      <c r="C1717" s="1" t="inlineStr">
        <is>
          <t>Produto simples</t>
        </is>
      </c>
      <c r="D1717" s="1" t="n">
        <v>30074001</v>
      </c>
      <c r="E1717" s="1" t="inlineStr">
        <is>
          <t>TRAV. MAIOR 835X65 (135)X18 MDF - AMST. 90X90     54</t>
        </is>
      </c>
      <c r="F1717" s="2" t="n">
        <v>1</v>
      </c>
      <c r="G1717" s="2" t="inlineStr">
        <is>
          <t>peça</t>
        </is>
      </c>
      <c r="H1717" s="1" t="n">
        <v>7</v>
      </c>
      <c r="I1717" s="1" t="n">
        <v>0.2</v>
      </c>
      <c r="J1717" s="2" t="inlineStr">
        <is>
          <t>CORTE</t>
        </is>
      </c>
    </row>
    <row r="1718" ht="12" customHeight="1">
      <c r="A1718" s="3" t="inlineStr">
        <is>
          <t>FURADEIRA 65</t>
        </is>
      </c>
      <c r="B1718" s="1" t="n">
        <v>30086001</v>
      </c>
      <c r="C1718" s="1" t="inlineStr">
        <is>
          <t>Produto simples</t>
        </is>
      </c>
      <c r="D1718" s="1" t="n">
        <v>30086001</v>
      </c>
      <c r="E1718" s="1" t="inlineStr">
        <is>
          <t>TAMPO 1080X380X12 MDP - MESA AMST 1,60X0,90     54</t>
        </is>
      </c>
      <c r="F1718" s="2" t="n">
        <v>1</v>
      </c>
      <c r="G1718" s="2" t="inlineStr">
        <is>
          <t>peça</t>
        </is>
      </c>
      <c r="H1718" s="1" t="n">
        <v>7</v>
      </c>
      <c r="I1718" s="1" t="n">
        <v>0.2</v>
      </c>
      <c r="J1718" s="2" t="inlineStr">
        <is>
          <t>CORTE</t>
        </is>
      </c>
    </row>
    <row r="1719" ht="12" customHeight="1">
      <c r="A1719" s="3" t="inlineStr">
        <is>
          <t>FURADEIRA 65</t>
        </is>
      </c>
      <c r="B1719" s="1" t="n">
        <v>20024007</v>
      </c>
      <c r="C1719" s="1" t="inlineStr">
        <is>
          <t>Produto simples</t>
        </is>
      </c>
      <c r="D1719" s="1" t="n">
        <v>20024007</v>
      </c>
      <c r="E1719" s="1" t="inlineStr">
        <is>
          <t>SUP. TAMPO 740X100X15 MDP - MESA MONTREAL     54</t>
        </is>
      </c>
      <c r="F1719" s="2" t="n">
        <v>1</v>
      </c>
      <c r="G1719" s="2" t="inlineStr">
        <is>
          <t>peça</t>
        </is>
      </c>
      <c r="H1719" s="1" t="n">
        <v>7</v>
      </c>
      <c r="I1719" s="1" t="n">
        <v>0.2</v>
      </c>
      <c r="J1719" s="2" t="inlineStr">
        <is>
          <t>CORTE</t>
        </is>
      </c>
    </row>
    <row r="1720" ht="12" customHeight="1">
      <c r="A1720" s="3" t="inlineStr">
        <is>
          <t>FURADEIRA 65</t>
        </is>
      </c>
      <c r="B1720" s="1" t="n">
        <v>20024003</v>
      </c>
      <c r="C1720" s="1" t="inlineStr">
        <is>
          <t>Produto simples</t>
        </is>
      </c>
      <c r="D1720" s="1" t="n">
        <v>20024003</v>
      </c>
      <c r="E1720" s="1" t="inlineStr">
        <is>
          <t>LATERAL EXTERNA 750X400X12 MDP - MESA MONTR54</t>
        </is>
      </c>
      <c r="F1720" s="2" t="n">
        <v>1</v>
      </c>
      <c r="G1720" s="2" t="inlineStr">
        <is>
          <t>peça</t>
        </is>
      </c>
      <c r="H1720" s="1" t="n">
        <v>7</v>
      </c>
      <c r="I1720" s="1" t="n">
        <v>0.2</v>
      </c>
      <c r="J1720" s="2" t="inlineStr">
        <is>
          <t>CORTE</t>
        </is>
      </c>
    </row>
    <row r="1721" ht="12" customHeight="1">
      <c r="A1721" s="3" t="inlineStr">
        <is>
          <t>FURADEIRA 65</t>
        </is>
      </c>
      <c r="B1721" s="1" t="n">
        <v>20024006</v>
      </c>
      <c r="C1721" s="1" t="inlineStr">
        <is>
          <t>Produto simples</t>
        </is>
      </c>
      <c r="D1721" s="1" t="n">
        <v>20024006</v>
      </c>
      <c r="E1721" s="1" t="inlineStr">
        <is>
          <t>BASE 410X100X12 MDP - MESA MONTREAL                  54</t>
        </is>
      </c>
      <c r="F1721" s="2" t="n">
        <v>1</v>
      </c>
      <c r="G1721" s="2" t="inlineStr">
        <is>
          <t>peça</t>
        </is>
      </c>
      <c r="H1721" s="1" t="n">
        <v>7</v>
      </c>
      <c r="I1721" s="1" t="n">
        <v>0.2</v>
      </c>
      <c r="J1721" s="2" t="inlineStr">
        <is>
          <t>CORTE</t>
        </is>
      </c>
    </row>
    <row r="1722" ht="12" customHeight="1">
      <c r="A1722" s="3" t="inlineStr">
        <is>
          <t>FURADEIRA 65</t>
        </is>
      </c>
      <c r="B1722" s="1" t="n">
        <v>20024008</v>
      </c>
      <c r="C1722" s="1" t="inlineStr">
        <is>
          <t>Produto simples</t>
        </is>
      </c>
      <c r="D1722" s="1" t="n">
        <v>20024008</v>
      </c>
      <c r="E1722" s="1" t="inlineStr">
        <is>
          <t>TRAVESSA  270X120X15 MDP - MES MONTREAL 1,20 54</t>
        </is>
      </c>
      <c r="F1722" s="2" t="n">
        <v>1</v>
      </c>
      <c r="G1722" s="2" t="inlineStr">
        <is>
          <t>peça</t>
        </is>
      </c>
      <c r="H1722" s="1" t="n">
        <v>7</v>
      </c>
      <c r="I1722" s="1" t="n">
        <v>0.2</v>
      </c>
      <c r="J1722" s="2" t="inlineStr">
        <is>
          <t>CORTE</t>
        </is>
      </c>
    </row>
    <row r="1723" ht="12" customHeight="1">
      <c r="A1723" s="3" t="inlineStr">
        <is>
          <t>FURADEIRA 65</t>
        </is>
      </c>
      <c r="B1723" s="1" t="n">
        <v>20024008</v>
      </c>
      <c r="C1723" s="1" t="inlineStr">
        <is>
          <t>Produto simples</t>
        </is>
      </c>
      <c r="D1723" s="1" t="n">
        <v>20024008</v>
      </c>
      <c r="E1723" s="1" t="inlineStr">
        <is>
          <t>TRAVESSA  270X120X15 MDP - MES MONTREAL 1,20 54</t>
        </is>
      </c>
      <c r="F1723" s="2" t="n">
        <v>1</v>
      </c>
      <c r="G1723" s="2" t="inlineStr">
        <is>
          <t>peça</t>
        </is>
      </c>
      <c r="H1723" s="1" t="n">
        <v>7</v>
      </c>
      <c r="I1723" s="1" t="n">
        <v>0.2</v>
      </c>
      <c r="J1723" s="2" t="inlineStr">
        <is>
          <t>CORTE</t>
        </is>
      </c>
    </row>
    <row r="1724" ht="12" customHeight="1">
      <c r="A1724" s="3" t="inlineStr">
        <is>
          <t>FURADEIRA 65</t>
        </is>
      </c>
      <c r="B1724" s="1" t="n">
        <v>20026008</v>
      </c>
      <c r="C1724" s="1" t="inlineStr">
        <is>
          <t>Produto simples</t>
        </is>
      </c>
      <c r="D1724" s="1" t="n">
        <v>20026008</v>
      </c>
      <c r="E1724" s="1" t="inlineStr">
        <is>
          <t>TRAVESSA 690X120X15 MDP - MESA MONTREL 1,50X54</t>
        </is>
      </c>
      <c r="F1724" s="2" t="n">
        <v>1</v>
      </c>
      <c r="G1724" s="2" t="inlineStr">
        <is>
          <t>peça</t>
        </is>
      </c>
      <c r="H1724" s="1" t="n">
        <v>7</v>
      </c>
      <c r="I1724" s="1" t="n">
        <v>0.2</v>
      </c>
      <c r="J1724" s="2" t="inlineStr">
        <is>
          <t>CORTE</t>
        </is>
      </c>
    </row>
    <row r="1725" ht="12" customHeight="1">
      <c r="A1725" s="3" t="inlineStr">
        <is>
          <t>FURADEIRA 65</t>
        </is>
      </c>
      <c r="B1725" s="1" t="n">
        <v>20024005</v>
      </c>
      <c r="C1725" s="1" t="inlineStr">
        <is>
          <t>Produto simples</t>
        </is>
      </c>
      <c r="D1725" s="1" t="n">
        <v>20024005</v>
      </c>
      <c r="E1725" s="1" t="inlineStr">
        <is>
          <t>LATERAL INTERNA 750X400X12 MDP - MESA MONTR 54</t>
        </is>
      </c>
      <c r="F1725" s="2" t="n">
        <v>1</v>
      </c>
      <c r="G1725" s="2" t="inlineStr">
        <is>
          <t>peça</t>
        </is>
      </c>
      <c r="H1725" s="1" t="n">
        <v>7</v>
      </c>
      <c r="I1725" s="1" t="n">
        <v>0.2</v>
      </c>
      <c r="J1725" s="2" t="inlineStr">
        <is>
          <t>CORTE</t>
        </is>
      </c>
    </row>
    <row r="1726" ht="12" customHeight="1">
      <c r="A1726" s="3" t="inlineStr">
        <is>
          <t>FURADEIRA 65</t>
        </is>
      </c>
      <c r="B1726" s="1" t="n">
        <v>30096002</v>
      </c>
      <c r="C1726" s="1" t="inlineStr">
        <is>
          <t>Produto simples</t>
        </is>
      </c>
      <c r="D1726" s="1" t="n">
        <v>30096002</v>
      </c>
      <c r="E1726" s="1" t="inlineStr">
        <is>
          <t>TRAV CENTRAL 1010X90X25 MDF - RAVENA 1,60X0,9 54</t>
        </is>
      </c>
      <c r="F1726" s="2" t="n">
        <v>1</v>
      </c>
      <c r="G1726" s="2" t="inlineStr">
        <is>
          <t>peça</t>
        </is>
      </c>
      <c r="H1726" s="1" t="n">
        <v>7</v>
      </c>
      <c r="I1726" s="1" t="n">
        <v>0.2</v>
      </c>
      <c r="J1726" s="2" t="inlineStr">
        <is>
          <t>CORTE</t>
        </is>
      </c>
    </row>
    <row r="1727" ht="12" customHeight="1">
      <c r="A1727" s="3" t="inlineStr">
        <is>
          <t>FURADEIRA 65</t>
        </is>
      </c>
      <c r="B1727" s="1" t="n">
        <v>30096003</v>
      </c>
      <c r="C1727" s="1" t="inlineStr">
        <is>
          <t>Produto simples</t>
        </is>
      </c>
      <c r="D1727" s="1" t="n">
        <v>30096003</v>
      </c>
      <c r="E1727" s="1" t="inlineStr">
        <is>
          <t>TRAV SUPERIOR 880X90X25 MDF-MESA RAVENA 1,6 54</t>
        </is>
      </c>
      <c r="F1727" s="2" t="n">
        <v>1</v>
      </c>
      <c r="G1727" s="2" t="inlineStr">
        <is>
          <t>peça</t>
        </is>
      </c>
      <c r="H1727" s="1" t="n">
        <v>7</v>
      </c>
      <c r="I1727" s="1" t="n">
        <v>0.2</v>
      </c>
      <c r="J1727" s="2" t="inlineStr">
        <is>
          <t>CORTE</t>
        </is>
      </c>
    </row>
    <row r="1728" ht="12" customHeight="1">
      <c r="A1728" s="3" t="inlineStr">
        <is>
          <t>FURADEIRA 65</t>
        </is>
      </c>
      <c r="B1728" s="1" t="n">
        <v>30090003</v>
      </c>
      <c r="C1728" s="1" t="inlineStr">
        <is>
          <t>Produto simples</t>
        </is>
      </c>
      <c r="D1728" s="1" t="n">
        <v>30090003</v>
      </c>
      <c r="E1728" s="1" t="inlineStr">
        <is>
          <t>TRAVESSA 220 (450)X90X25 MDF-MESA RAVENA 0,9054</t>
        </is>
      </c>
      <c r="F1728" s="2" t="n">
        <v>1</v>
      </c>
      <c r="G1728" s="2" t="inlineStr">
        <is>
          <t>peça</t>
        </is>
      </c>
      <c r="H1728" s="1" t="n">
        <v>7</v>
      </c>
      <c r="I1728" s="1" t="n">
        <v>0.2</v>
      </c>
      <c r="J1728" s="2" t="inlineStr">
        <is>
          <t>CORTE</t>
        </is>
      </c>
    </row>
    <row r="1729" ht="12" customHeight="1">
      <c r="A1729" s="3" t="inlineStr">
        <is>
          <t>FURADEIRA 65</t>
        </is>
      </c>
      <c r="B1729" s="1" t="n">
        <v>30090003</v>
      </c>
      <c r="C1729" s="1" t="inlineStr">
        <is>
          <t>Produto simples</t>
        </is>
      </c>
      <c r="D1729" s="1" t="n">
        <v>30090003</v>
      </c>
      <c r="E1729" s="1" t="inlineStr">
        <is>
          <t>TRAVESSA 220 (450)X90X25 MDF-MESA RAVENA 0,9054</t>
        </is>
      </c>
      <c r="F1729" s="2" t="n">
        <v>1</v>
      </c>
      <c r="G1729" s="2" t="inlineStr">
        <is>
          <t>peça</t>
        </is>
      </c>
      <c r="H1729" s="1" t="n">
        <v>7</v>
      </c>
      <c r="I1729" s="1" t="n">
        <v>0.2</v>
      </c>
      <c r="J1729" s="2" t="inlineStr">
        <is>
          <t>CORTE</t>
        </is>
      </c>
    </row>
    <row r="1730" ht="12" customHeight="1">
      <c r="A1730" s="3" t="inlineStr">
        <is>
          <t>FURADEIRA 65</t>
        </is>
      </c>
      <c r="B1730" s="1" t="n">
        <v>30090002</v>
      </c>
      <c r="C1730" s="1" t="inlineStr">
        <is>
          <t>Produto simples</t>
        </is>
      </c>
      <c r="D1730" s="1" t="n">
        <v>30090002</v>
      </c>
      <c r="E1730" s="1" t="inlineStr">
        <is>
          <t>TRAVESSA INFERIOR 350X90X25 MDF-MESA RAVEN  54</t>
        </is>
      </c>
      <c r="F1730" s="2" t="n">
        <v>1</v>
      </c>
      <c r="G1730" s="2" t="inlineStr">
        <is>
          <t>peça</t>
        </is>
      </c>
      <c r="H1730" s="1" t="n">
        <v>7</v>
      </c>
      <c r="I1730" s="1" t="n">
        <v>0.2</v>
      </c>
      <c r="J1730" s="2" t="inlineStr">
        <is>
          <t>CORTE</t>
        </is>
      </c>
    </row>
    <row r="1731" ht="12" customHeight="1">
      <c r="A1731" s="3" t="inlineStr">
        <is>
          <t>FURADEIRA 65</t>
        </is>
      </c>
      <c r="B1731" s="1" t="n">
        <v>30090004</v>
      </c>
      <c r="C1731" s="1" t="inlineStr">
        <is>
          <t>Produto simples</t>
        </is>
      </c>
      <c r="D1731" s="1" t="n">
        <v>30090004</v>
      </c>
      <c r="E1731" s="1" t="inlineStr">
        <is>
          <t>TRAVESSA INTERM 350X90X25 MDF-MESA RAVENA   54</t>
        </is>
      </c>
      <c r="F1731" s="2" t="n">
        <v>1</v>
      </c>
      <c r="G1731" s="2" t="inlineStr">
        <is>
          <t>peça</t>
        </is>
      </c>
      <c r="H1731" s="1" t="n">
        <v>7</v>
      </c>
      <c r="I1731" s="1" t="n">
        <v>0.2</v>
      </c>
      <c r="J1731" s="2" t="inlineStr">
        <is>
          <t>CORTE</t>
        </is>
      </c>
    </row>
    <row r="1732" ht="12" customHeight="1">
      <c r="A1732" s="3" t="inlineStr">
        <is>
          <t>FURADEIRA 65</t>
        </is>
      </c>
      <c r="B1732" s="1" t="n">
        <v>30009001</v>
      </c>
      <c r="C1732" s="1" t="inlineStr">
        <is>
          <t>Produto simples</t>
        </is>
      </c>
      <c r="D1732" s="1" t="n">
        <v>30009001</v>
      </c>
      <c r="E1732" s="1" t="inlineStr">
        <is>
          <t>TRAVESSA DOS PES 280X70X18 MDF - CADEIRA        54</t>
        </is>
      </c>
      <c r="F1732" s="2" t="n">
        <v>1</v>
      </c>
      <c r="G1732" s="2" t="inlineStr">
        <is>
          <t>peça</t>
        </is>
      </c>
      <c r="H1732" s="1" t="n">
        <v>7</v>
      </c>
      <c r="I1732" s="1" t="n">
        <v>0.2</v>
      </c>
      <c r="J1732" s="2" t="inlineStr">
        <is>
          <t>CORTE</t>
        </is>
      </c>
    </row>
    <row r="1733" ht="12" customHeight="1">
      <c r="A1733" s="3" t="inlineStr">
        <is>
          <t>FURADEIRA 65</t>
        </is>
      </c>
      <c r="B1733" s="1" t="n">
        <v>30009601</v>
      </c>
      <c r="C1733" s="1" t="inlineStr">
        <is>
          <t>Produto simples</t>
        </is>
      </c>
      <c r="D1733" s="1" t="n">
        <v>30009601</v>
      </c>
      <c r="E1733" s="1" t="inlineStr">
        <is>
          <t>TRAVESSA DOS PES CHANF 325X70X18 MDF - CADE 54</t>
        </is>
      </c>
      <c r="F1733" s="2" t="n">
        <v>1</v>
      </c>
      <c r="G1733" s="2" t="inlineStr">
        <is>
          <t>peça</t>
        </is>
      </c>
      <c r="H1733" s="1" t="n">
        <v>7</v>
      </c>
      <c r="I1733" s="1" t="n">
        <v>0.2</v>
      </c>
      <c r="J1733" s="2" t="inlineStr">
        <is>
          <t>CORTE</t>
        </is>
      </c>
    </row>
    <row r="1734" ht="12" customHeight="1">
      <c r="A1734" s="3" t="inlineStr">
        <is>
          <t>FURADEIRA 65</t>
        </is>
      </c>
      <c r="B1734" s="1" t="n">
        <v>30006001</v>
      </c>
      <c r="C1734" s="1" t="inlineStr">
        <is>
          <t>Produto simples</t>
        </is>
      </c>
      <c r="D1734" s="1" t="n">
        <v>30006001</v>
      </c>
      <c r="E1734" s="1" t="inlineStr">
        <is>
          <t>TRAVESSA DOS PES SUP.325X70X18 MDF - CADEIRA54</t>
        </is>
      </c>
      <c r="F1734" s="2" t="n">
        <v>1</v>
      </c>
      <c r="G1734" s="2" t="inlineStr">
        <is>
          <t>peça</t>
        </is>
      </c>
      <c r="H1734" s="1" t="n">
        <v>7</v>
      </c>
      <c r="I1734" s="1" t="n">
        <v>0.2</v>
      </c>
      <c r="J1734" s="2" t="inlineStr">
        <is>
          <t>CORTE</t>
        </is>
      </c>
    </row>
    <row r="1735" ht="12" customHeight="1">
      <c r="A1735" s="3" t="inlineStr">
        <is>
          <t>FURADEIRA 65</t>
        </is>
      </c>
      <c r="B1735" s="1" t="n">
        <v>30009607</v>
      </c>
      <c r="C1735" s="1" t="inlineStr">
        <is>
          <t>Produto simples</t>
        </is>
      </c>
      <c r="D1735" s="1" t="n">
        <v>30009607</v>
      </c>
      <c r="E1735" s="1" t="inlineStr">
        <is>
          <t>TRAV. PES PINTADA INF.325X70X18 MDF-CADEIRA    54</t>
        </is>
      </c>
      <c r="F1735" s="2" t="n">
        <v>1</v>
      </c>
      <c r="G1735" s="2" t="inlineStr">
        <is>
          <t>peça</t>
        </is>
      </c>
      <c r="H1735" s="1" t="n">
        <v>7</v>
      </c>
      <c r="I1735" s="1" t="n">
        <v>0.2</v>
      </c>
      <c r="J1735" s="2" t="inlineStr">
        <is>
          <t>CORTE</t>
        </is>
      </c>
    </row>
    <row r="1736" ht="12" customHeight="1">
      <c r="A1736" s="3" t="inlineStr">
        <is>
          <t>FURADEIRA 65</t>
        </is>
      </c>
      <c r="B1736" s="1" t="n">
        <v>30002002</v>
      </c>
      <c r="C1736" s="1" t="inlineStr">
        <is>
          <t>Produto simples</t>
        </is>
      </c>
      <c r="D1736" s="1" t="n">
        <v>30002002</v>
      </c>
      <c r="E1736" s="1" t="inlineStr">
        <is>
          <t>TRAVESSA INF.ASS 350X97X18 MDF-CADEIRA            54</t>
        </is>
      </c>
      <c r="F1736" s="2" t="n">
        <v>1</v>
      </c>
      <c r="G1736" s="2" t="inlineStr">
        <is>
          <t>peça</t>
        </is>
      </c>
      <c r="H1736" s="1" t="n">
        <v>7</v>
      </c>
      <c r="I1736" s="1" t="n">
        <v>0.2</v>
      </c>
      <c r="J1736" s="2" t="inlineStr">
        <is>
          <t>CORTE</t>
        </is>
      </c>
    </row>
    <row r="1737" ht="12" customHeight="1">
      <c r="A1737" s="3" t="inlineStr">
        <is>
          <t>FURADEIRA 65</t>
        </is>
      </c>
      <c r="B1737" s="1" t="n">
        <v>30003502</v>
      </c>
      <c r="C1737" s="1" t="inlineStr">
        <is>
          <t>Produto simples</t>
        </is>
      </c>
      <c r="D1737" s="1" t="n">
        <v>30003502</v>
      </c>
      <c r="E1737" s="1" t="inlineStr">
        <is>
          <t>TRAVESSA INFERIOR 400X70X18 MDF CADEIRA         54</t>
        </is>
      </c>
      <c r="F1737" s="2" t="n">
        <v>1</v>
      </c>
      <c r="G1737" s="2" t="inlineStr">
        <is>
          <t>peça</t>
        </is>
      </c>
      <c r="H1737" s="1" t="n">
        <v>7</v>
      </c>
      <c r="I1737" s="1" t="n">
        <v>0.2</v>
      </c>
      <c r="J1737" s="2" t="inlineStr">
        <is>
          <t>CORTE</t>
        </is>
      </c>
    </row>
    <row r="1738" ht="12" customHeight="1">
      <c r="A1738" s="3" t="inlineStr">
        <is>
          <t>FURADEIRA 65</t>
        </is>
      </c>
      <c r="B1738" s="1" t="n">
        <v>30008001</v>
      </c>
      <c r="C1738" s="1" t="inlineStr">
        <is>
          <t>Produto simples</t>
        </is>
      </c>
      <c r="D1738" s="1" t="n">
        <v>30008001</v>
      </c>
      <c r="E1738" s="1" t="inlineStr">
        <is>
          <t>TRAV DO ASSENTO 400X97X18 MDF - CADEIRA          54</t>
        </is>
      </c>
      <c r="F1738" s="2" t="n">
        <v>1</v>
      </c>
      <c r="G1738" s="2" t="inlineStr">
        <is>
          <t>peça</t>
        </is>
      </c>
      <c r="H1738" s="1" t="n">
        <v>7</v>
      </c>
      <c r="I1738" s="1" t="n">
        <v>0.2</v>
      </c>
      <c r="J1738" s="2" t="inlineStr">
        <is>
          <t>CORTE</t>
        </is>
      </c>
    </row>
    <row r="1739" ht="12" customHeight="1">
      <c r="A1739" s="3" t="inlineStr">
        <is>
          <t>FURADEIRA 65</t>
        </is>
      </c>
      <c r="B1739" s="1" t="n">
        <v>30004005</v>
      </c>
      <c r="C1739" s="1" t="inlineStr">
        <is>
          <t>Produto simples</t>
        </is>
      </c>
      <c r="D1739" s="1" t="n">
        <v>30004005</v>
      </c>
      <c r="E1739" s="1" t="inlineStr">
        <is>
          <t>TRAVESSA ASSENTO INT. 335X70X18 MDF - CADEIRA54</t>
        </is>
      </c>
      <c r="F1739" s="2" t="n">
        <v>1</v>
      </c>
      <c r="G1739" s="2" t="inlineStr">
        <is>
          <t>peça</t>
        </is>
      </c>
      <c r="H1739" s="1" t="n">
        <v>7</v>
      </c>
      <c r="I1739" s="1" t="n">
        <v>0.2</v>
      </c>
      <c r="J1739" s="2" t="inlineStr">
        <is>
          <t>CORTE</t>
        </is>
      </c>
    </row>
    <row r="1740" ht="12" customHeight="1">
      <c r="A1740" s="3" t="inlineStr">
        <is>
          <t>FURADEIRA 65</t>
        </is>
      </c>
      <c r="B1740" s="1" t="n">
        <v>30004003</v>
      </c>
      <c r="C1740" s="1" t="inlineStr">
        <is>
          <t>Produto simples</t>
        </is>
      </c>
      <c r="D1740" s="1" t="n">
        <v>30004003</v>
      </c>
      <c r="E1740" s="1" t="inlineStr">
        <is>
          <t>TRAVESSA INFERIOR 335X70X18 MDF - CADEIRA       54</t>
        </is>
      </c>
      <c r="F1740" s="2" t="n">
        <v>1</v>
      </c>
      <c r="G1740" s="2" t="inlineStr">
        <is>
          <t>peça</t>
        </is>
      </c>
      <c r="H1740" s="1" t="n">
        <v>7</v>
      </c>
      <c r="I1740" s="1" t="n">
        <v>0.2</v>
      </c>
      <c r="J1740" s="2" t="inlineStr">
        <is>
          <t>CORTE</t>
        </is>
      </c>
    </row>
    <row r="1741" ht="12" customHeight="1">
      <c r="A1741" s="3" t="inlineStr">
        <is>
          <t>FURADEIRA 65</t>
        </is>
      </c>
      <c r="B1741" s="1" t="n">
        <v>30004004</v>
      </c>
      <c r="C1741" s="1" t="inlineStr">
        <is>
          <t>Produto simples</t>
        </is>
      </c>
      <c r="D1741" s="1" t="n">
        <v>30004004</v>
      </c>
      <c r="E1741" s="1" t="inlineStr">
        <is>
          <t>TRAVESSA SUP.FRONTAL 335X70X18 MDF - CADEIR  54</t>
        </is>
      </c>
      <c r="F1741" s="2" t="n">
        <v>1</v>
      </c>
      <c r="G1741" s="2" t="inlineStr">
        <is>
          <t>peça</t>
        </is>
      </c>
      <c r="H1741" s="1" t="n">
        <v>7</v>
      </c>
      <c r="I1741" s="1" t="n">
        <v>0.2</v>
      </c>
      <c r="J1741" s="2" t="inlineStr">
        <is>
          <t>CORTE</t>
        </is>
      </c>
    </row>
    <row r="1742" ht="12" customHeight="1">
      <c r="A1742" s="3" t="inlineStr">
        <is>
          <t>FURADEIRA 65</t>
        </is>
      </c>
      <c r="B1742" s="1" t="n">
        <v>30004002</v>
      </c>
      <c r="C1742" s="1" t="inlineStr">
        <is>
          <t>Produto simples</t>
        </is>
      </c>
      <c r="D1742" s="1" t="n">
        <v>30004002</v>
      </c>
      <c r="E1742" s="1" t="inlineStr">
        <is>
          <t>TRAVESSA MENOR SUP. 335X40 (84)X18 MDF - CADE54</t>
        </is>
      </c>
      <c r="F1742" s="2" t="n">
        <v>1</v>
      </c>
      <c r="G1742" s="2" t="inlineStr">
        <is>
          <t>peça</t>
        </is>
      </c>
      <c r="H1742" s="1" t="n">
        <v>7</v>
      </c>
      <c r="I1742" s="1" t="n">
        <v>0.2</v>
      </c>
      <c r="J1742" s="2" t="inlineStr">
        <is>
          <t>CORTE</t>
        </is>
      </c>
    </row>
    <row r="1743" ht="12" customHeight="1">
      <c r="A1743" s="3" t="inlineStr">
        <is>
          <t>FURADEIRA 65</t>
        </is>
      </c>
      <c r="B1743" s="1" t="n">
        <v>30006008</v>
      </c>
      <c r="C1743" s="1" t="inlineStr">
        <is>
          <t>Produto simples</t>
        </is>
      </c>
      <c r="D1743" s="1" t="n">
        <v>30006008</v>
      </c>
      <c r="E1743" s="1" t="inlineStr">
        <is>
          <t>ASSENTO 480X385X09 MDP - CADEIRA                         54</t>
        </is>
      </c>
      <c r="F1743" s="2" t="n">
        <v>1</v>
      </c>
      <c r="G1743" s="2" t="inlineStr">
        <is>
          <t>peça</t>
        </is>
      </c>
      <c r="H1743" s="1" t="n">
        <v>7</v>
      </c>
      <c r="I1743" s="1" t="n">
        <v>0.2</v>
      </c>
      <c r="J1743" s="2" t="inlineStr">
        <is>
          <t>CORTE</t>
        </is>
      </c>
    </row>
    <row r="1744" ht="12" customHeight="1">
      <c r="A1744" s="3" t="inlineStr">
        <is>
          <t>FURADEIRA 65</t>
        </is>
      </c>
      <c r="B1744" s="1" t="n">
        <v>30006007</v>
      </c>
      <c r="C1744" s="1" t="inlineStr">
        <is>
          <t>Produto simples</t>
        </is>
      </c>
      <c r="D1744" s="1" t="n">
        <v>30006007</v>
      </c>
      <c r="E1744" s="1" t="inlineStr">
        <is>
          <t>PES 450X80 (145)X25 MDF - CADEIRA                            54</t>
        </is>
      </c>
      <c r="F1744" s="2" t="n">
        <v>1</v>
      </c>
      <c r="G1744" s="2" t="inlineStr">
        <is>
          <t>peça</t>
        </is>
      </c>
      <c r="H1744" s="1" t="n">
        <v>7</v>
      </c>
      <c r="I1744" s="1" t="n">
        <v>0.2</v>
      </c>
      <c r="J1744" s="2" t="inlineStr">
        <is>
          <t>CORTE</t>
        </is>
      </c>
    </row>
    <row r="1745" ht="12" customHeight="1">
      <c r="A1745" s="3" t="inlineStr">
        <is>
          <t>FURADEIRA 65</t>
        </is>
      </c>
      <c r="B1745" s="1" t="n">
        <v>30004513</v>
      </c>
      <c r="C1745" s="1" t="inlineStr">
        <is>
          <t>Produto simples</t>
        </is>
      </c>
      <c r="D1745" s="1" t="n">
        <v>30004513</v>
      </c>
      <c r="E1745" s="1" t="inlineStr">
        <is>
          <t>TRAVESSA SUP.FRONTAL 350X70X18 MDF - CADEIR  54</t>
        </is>
      </c>
      <c r="F1745" s="2" t="n">
        <v>1</v>
      </c>
      <c r="G1745" s="2" t="inlineStr">
        <is>
          <t>peça</t>
        </is>
      </c>
      <c r="H1745" s="1" t="n">
        <v>7</v>
      </c>
      <c r="I1745" s="1" t="n">
        <v>0.2</v>
      </c>
      <c r="J1745" s="2" t="inlineStr">
        <is>
          <t>CORTE</t>
        </is>
      </c>
    </row>
    <row r="1746" ht="12" customHeight="1">
      <c r="A1746" s="3" t="inlineStr">
        <is>
          <t>FURADEIRA 65</t>
        </is>
      </c>
      <c r="B1746" s="1" t="n">
        <v>30004516</v>
      </c>
      <c r="C1746" s="1" t="inlineStr">
        <is>
          <t>Produto simples</t>
        </is>
      </c>
      <c r="D1746" s="1" t="n">
        <v>30004516</v>
      </c>
      <c r="E1746" s="1" t="inlineStr">
        <is>
          <t>TRAV.SUP.MENOR 350X70X18 MDF -CADEIRA PARIS 54</t>
        </is>
      </c>
      <c r="F1746" s="2" t="n">
        <v>1</v>
      </c>
      <c r="G1746" s="2" t="inlineStr">
        <is>
          <t>peça</t>
        </is>
      </c>
      <c r="H1746" s="1" t="n">
        <v>7</v>
      </c>
      <c r="I1746" s="1" t="n">
        <v>0.2</v>
      </c>
      <c r="J1746" s="2" t="inlineStr">
        <is>
          <t>CORTE</t>
        </is>
      </c>
    </row>
    <row r="1747" ht="12" customHeight="1">
      <c r="A1747" s="3" t="inlineStr">
        <is>
          <t>FURADEIRA 65</t>
        </is>
      </c>
      <c r="B1747" s="1" t="n">
        <v>30004514</v>
      </c>
      <c r="C1747" s="1" t="inlineStr">
        <is>
          <t>Produto simples</t>
        </is>
      </c>
      <c r="D1747" s="1" t="n">
        <v>30004514</v>
      </c>
      <c r="E1747" s="1" t="inlineStr">
        <is>
          <t>TRAVESSA INFERIOR 350X70X25 MDF - CADEIRA       54</t>
        </is>
      </c>
      <c r="F1747" s="2" t="n">
        <v>1</v>
      </c>
      <c r="G1747" s="2" t="inlineStr">
        <is>
          <t>peça</t>
        </is>
      </c>
      <c r="H1747" s="1" t="n">
        <v>7</v>
      </c>
      <c r="I1747" s="1" t="n">
        <v>0.2</v>
      </c>
      <c r="J1747" s="2" t="inlineStr">
        <is>
          <t>CORTE</t>
        </is>
      </c>
    </row>
    <row r="1748" ht="12" customHeight="1">
      <c r="A1748" s="3" t="inlineStr">
        <is>
          <t>FURADEIRA 65</t>
        </is>
      </c>
      <c r="B1748" s="1" t="n">
        <v>30004515</v>
      </c>
      <c r="C1748" s="1" t="inlineStr">
        <is>
          <t>Produto simples</t>
        </is>
      </c>
      <c r="D1748" s="1" t="n">
        <v>30004515</v>
      </c>
      <c r="E1748" s="1" t="inlineStr">
        <is>
          <t>TRV.ASSENTO INTERM 350X70X18 MDF-CADEIRA PA 54</t>
        </is>
      </c>
      <c r="F1748" s="2" t="n">
        <v>1</v>
      </c>
      <c r="G1748" s="2" t="inlineStr">
        <is>
          <t>peça</t>
        </is>
      </c>
      <c r="H1748" s="1" t="n">
        <v>7</v>
      </c>
      <c r="I1748" s="1" t="n">
        <v>0.2</v>
      </c>
      <c r="J1748" s="2" t="inlineStr">
        <is>
          <t>CORTE</t>
        </is>
      </c>
    </row>
    <row r="1749" ht="12" customHeight="1">
      <c r="A1749" s="3" t="inlineStr">
        <is>
          <t>FURADEIRA 65</t>
        </is>
      </c>
      <c r="B1749" s="1" t="n">
        <v>30004507</v>
      </c>
      <c r="C1749" s="1" t="inlineStr">
        <is>
          <t>Produto simples</t>
        </is>
      </c>
      <c r="D1749" s="1" t="n">
        <v>30004507</v>
      </c>
      <c r="E1749" s="1" t="inlineStr">
        <is>
          <t>ASSENTO 450X400X09 MDP - CADEIRA                         54</t>
        </is>
      </c>
      <c r="F1749" s="2" t="n">
        <v>1</v>
      </c>
      <c r="G1749" s="2" t="inlineStr">
        <is>
          <t>peça</t>
        </is>
      </c>
      <c r="H1749" s="1" t="n">
        <v>7</v>
      </c>
      <c r="I1749" s="1" t="n">
        <v>0.2</v>
      </c>
      <c r="J1749" s="2" t="inlineStr">
        <is>
          <t>CORTE</t>
        </is>
      </c>
    </row>
    <row r="1750" ht="12" customHeight="1">
      <c r="A1750" s="3" t="inlineStr">
        <is>
          <t>FURADEIRA 65</t>
        </is>
      </c>
      <c r="B1750" s="1" t="n">
        <v>30002009</v>
      </c>
      <c r="C1750" s="1" t="inlineStr">
        <is>
          <t>Produto simples</t>
        </is>
      </c>
      <c r="D1750" s="1" t="n">
        <v>30002009</v>
      </c>
      <c r="E1750" s="1" t="inlineStr">
        <is>
          <t>TRAVESSA CHANFRADO 350X110X18 MDF - CADEIRA54</t>
        </is>
      </c>
      <c r="F1750" s="2" t="n">
        <v>1</v>
      </c>
      <c r="G1750" s="2" t="inlineStr">
        <is>
          <t>peça</t>
        </is>
      </c>
      <c r="H1750" s="1" t="n">
        <v>7</v>
      </c>
      <c r="I1750" s="1" t="n">
        <v>0.2</v>
      </c>
      <c r="J1750" s="2" t="inlineStr">
        <is>
          <t>CORTE</t>
        </is>
      </c>
    </row>
    <row r="1751" ht="12" customHeight="1">
      <c r="A1751" s="3" t="inlineStr">
        <is>
          <t>FURADEIRA 65</t>
        </is>
      </c>
      <c r="B1751" s="1" t="n">
        <v>30002009</v>
      </c>
      <c r="C1751" s="1" t="inlineStr">
        <is>
          <t>Produto simples</t>
        </is>
      </c>
      <c r="D1751" s="1" t="n">
        <v>30002009</v>
      </c>
      <c r="E1751" s="1" t="inlineStr">
        <is>
          <t>TRAVESSA CHANFRADO 350X110X18 MDF - CADEIRA54</t>
        </is>
      </c>
      <c r="F1751" s="2" t="n">
        <v>1</v>
      </c>
      <c r="G1751" s="2" t="inlineStr">
        <is>
          <t>peça</t>
        </is>
      </c>
      <c r="H1751" s="1" t="n">
        <v>7</v>
      </c>
      <c r="I1751" s="1" t="n">
        <v>0.2</v>
      </c>
      <c r="J1751" s="2" t="inlineStr">
        <is>
          <t>CORTE</t>
        </is>
      </c>
    </row>
    <row r="1752" ht="12" customHeight="1">
      <c r="A1752" s="3" t="inlineStr">
        <is>
          <t>FURADEIRA 65</t>
        </is>
      </c>
      <c r="B1752" s="1" t="n">
        <v>30002007</v>
      </c>
      <c r="C1752" s="1" t="inlineStr">
        <is>
          <t>Produto simples</t>
        </is>
      </c>
      <c r="D1752" s="1" t="n">
        <v>30002007</v>
      </c>
      <c r="E1752" s="1" t="inlineStr">
        <is>
          <t>TRAVESSA INFERIOR PES 350X70X18 MDF-CADEIRA 54</t>
        </is>
      </c>
      <c r="F1752" s="2" t="n">
        <v>1</v>
      </c>
      <c r="G1752" s="2" t="inlineStr">
        <is>
          <t>peça</t>
        </is>
      </c>
      <c r="H1752" s="1" t="n">
        <v>7</v>
      </c>
      <c r="I1752" s="1" t="n">
        <v>0.2</v>
      </c>
      <c r="J1752" s="2" t="inlineStr">
        <is>
          <t>CORTE</t>
        </is>
      </c>
    </row>
    <row r="1753" ht="12" customHeight="1">
      <c r="A1753" s="3" t="inlineStr">
        <is>
          <t>FURADEIRA 65</t>
        </is>
      </c>
      <c r="B1753" s="1" t="n">
        <v>30002005</v>
      </c>
      <c r="C1753" s="1" t="inlineStr">
        <is>
          <t>Produto simples</t>
        </is>
      </c>
      <c r="D1753" s="1" t="n">
        <v>30002005</v>
      </c>
      <c r="E1753" s="1" t="inlineStr">
        <is>
          <t>TRAVESSA ENCOSTO 350X97X18 MDF - CADEIRA</t>
        </is>
      </c>
      <c r="F1753" s="2" t="n">
        <v>1</v>
      </c>
      <c r="G1753" s="2" t="inlineStr">
        <is>
          <t>peça</t>
        </is>
      </c>
      <c r="H1753" s="1" t="n">
        <v>7</v>
      </c>
      <c r="I1753" s="1" t="n">
        <v>0.2</v>
      </c>
      <c r="J1753" s="2" t="inlineStr">
        <is>
          <t>CORTE</t>
        </is>
      </c>
    </row>
    <row r="1754" ht="12" customHeight="1">
      <c r="A1754" s="3" t="inlineStr">
        <is>
          <t>FURADEIRA 65</t>
        </is>
      </c>
      <c r="B1754" s="1" t="n">
        <v>30002005</v>
      </c>
      <c r="C1754" s="1" t="inlineStr">
        <is>
          <t>Produto simples</t>
        </is>
      </c>
      <c r="D1754" s="1" t="n">
        <v>30002005</v>
      </c>
      <c r="E1754" s="1" t="inlineStr">
        <is>
          <t>TRAVESSA ENCOSTO 350X97X18 MDF - CADEIRA</t>
        </is>
      </c>
      <c r="F1754" s="2" t="n">
        <v>1</v>
      </c>
      <c r="G1754" s="2" t="inlineStr">
        <is>
          <t>peça</t>
        </is>
      </c>
      <c r="H1754" s="1" t="n">
        <v>7</v>
      </c>
      <c r="I1754" s="1" t="n">
        <v>0.2</v>
      </c>
      <c r="J1754" s="2" t="inlineStr">
        <is>
          <t>CORTE</t>
        </is>
      </c>
    </row>
    <row r="1755" ht="12" customHeight="1">
      <c r="A1755" s="3" t="inlineStr">
        <is>
          <t>FURADEIRA 65</t>
        </is>
      </c>
      <c r="B1755" s="1" t="n">
        <v>30002006</v>
      </c>
      <c r="C1755" s="1" t="inlineStr">
        <is>
          <t>Produto simples</t>
        </is>
      </c>
      <c r="D1755" s="1" t="n">
        <v>30002006</v>
      </c>
      <c r="E1755" s="1" t="inlineStr">
        <is>
          <t>ENCOSTO 348X348X15 MDP - CADEIRA</t>
        </is>
      </c>
      <c r="F1755" s="2" t="n">
        <v>1</v>
      </c>
      <c r="G1755" s="2" t="inlineStr">
        <is>
          <t>peça</t>
        </is>
      </c>
      <c r="H1755" s="1" t="n">
        <v>7</v>
      </c>
      <c r="I1755" s="1" t="n">
        <v>0.2</v>
      </c>
      <c r="J1755" s="2" t="inlineStr">
        <is>
          <t>CORTE</t>
        </is>
      </c>
    </row>
    <row r="1756" ht="12" customHeight="1">
      <c r="A1756" s="3" t="inlineStr">
        <is>
          <t>FURADEIRA 65</t>
        </is>
      </c>
      <c r="B1756" s="1" t="n">
        <v>30076001</v>
      </c>
      <c r="C1756" s="1" t="inlineStr">
        <is>
          <t>Produto simples</t>
        </is>
      </c>
      <c r="D1756" s="1" t="n">
        <v>30076001</v>
      </c>
      <c r="E1756" s="1" t="inlineStr">
        <is>
          <t>TRAV. MAIOR 1420X65X18 MDF - MESA AMST. 1,60X0</t>
        </is>
      </c>
      <c r="F1756" s="2" t="n">
        <v>1</v>
      </c>
      <c r="G1756" s="2" t="inlineStr">
        <is>
          <t>peça</t>
        </is>
      </c>
      <c r="H1756" s="1" t="n">
        <v>7</v>
      </c>
      <c r="I1756" s="1" t="n">
        <v>0.2</v>
      </c>
      <c r="J1756" s="2" t="inlineStr">
        <is>
          <t>CORTE</t>
        </is>
      </c>
    </row>
    <row r="1757" ht="12" customHeight="1">
      <c r="A1757" s="3" t="inlineStr">
        <is>
          <t>FURADEIRA 65</t>
        </is>
      </c>
      <c r="B1757" s="1" t="n">
        <v>30072003</v>
      </c>
      <c r="C1757" s="1" t="inlineStr">
        <is>
          <t>Produto simples</t>
        </is>
      </c>
      <c r="D1757" s="1" t="n">
        <v>30072003</v>
      </c>
      <c r="E1757" s="1" t="inlineStr">
        <is>
          <t>TAMP INTERNO 395X395X15 MDP - MESA AMST. 1,20</t>
        </is>
      </c>
      <c r="F1757" s="2" t="n">
        <v>1</v>
      </c>
      <c r="G1757" s="2" t="inlineStr">
        <is>
          <t>peça</t>
        </is>
      </c>
      <c r="H1757" s="1" t="n">
        <v>7</v>
      </c>
      <c r="I1757" s="1" t="n">
        <v>0.2</v>
      </c>
      <c r="J1757" s="2" t="inlineStr">
        <is>
          <t>CORTE</t>
        </is>
      </c>
    </row>
    <row r="1758" ht="12" customHeight="1">
      <c r="A1758" s="3" t="inlineStr">
        <is>
          <t>FURADEIRA 65</t>
        </is>
      </c>
      <c r="B1758" s="1" t="n">
        <v>30072001</v>
      </c>
      <c r="C1758" s="1" t="inlineStr">
        <is>
          <t>Produto simples</t>
        </is>
      </c>
      <c r="D1758" s="1" t="n">
        <v>30072001</v>
      </c>
      <c r="E1758" s="1" t="inlineStr">
        <is>
          <t>BASE 500X500X12 MDP - MESA ASMT. 1,20X1,20</t>
        </is>
      </c>
      <c r="F1758" s="2" t="n">
        <v>1</v>
      </c>
      <c r="G1758" s="2" t="inlineStr">
        <is>
          <t>peça</t>
        </is>
      </c>
      <c r="H1758" s="1" t="n">
        <v>7</v>
      </c>
      <c r="I1758" s="1" t="n">
        <v>0.2</v>
      </c>
      <c r="J1758" s="2" t="inlineStr">
        <is>
          <t>CORTE</t>
        </is>
      </c>
    </row>
    <row r="1759" ht="12" customHeight="1">
      <c r="A1759" s="3" t="inlineStr">
        <is>
          <t>FURADEIRA 65</t>
        </is>
      </c>
      <c r="B1759" s="1" t="n">
        <v>30072002</v>
      </c>
      <c r="C1759" s="1" t="inlineStr">
        <is>
          <t>Produto simples</t>
        </is>
      </c>
      <c r="D1759" s="1" t="n">
        <v>30072002</v>
      </c>
      <c r="E1759" s="1" t="inlineStr">
        <is>
          <t>LAT. DA BASE 750X425X12 MDP - MESA AMST. 1,20X</t>
        </is>
      </c>
      <c r="F1759" s="2" t="n">
        <v>1</v>
      </c>
      <c r="G1759" s="2" t="inlineStr">
        <is>
          <t>peça</t>
        </is>
      </c>
      <c r="H1759" s="1" t="n">
        <v>7</v>
      </c>
      <c r="I1759" s="1" t="n">
        <v>0.2</v>
      </c>
      <c r="J1759" s="2" t="inlineStr">
        <is>
          <t>CORTE</t>
        </is>
      </c>
    </row>
    <row r="1760" ht="12" customHeight="1">
      <c r="A1760" s="3" t="inlineStr">
        <is>
          <t>FURADEIRA 65</t>
        </is>
      </c>
      <c r="B1760" s="1" t="n">
        <v>30072004</v>
      </c>
      <c r="C1760" s="1" t="inlineStr">
        <is>
          <t>Produto simples</t>
        </is>
      </c>
      <c r="D1760" s="1" t="n">
        <v>30072004</v>
      </c>
      <c r="E1760" s="1" t="inlineStr">
        <is>
          <t>TRAV. MAIOR 1160X65 (135)X18 MDF - AMST. 1,20X1,</t>
        </is>
      </c>
      <c r="F1760" s="2" t="n">
        <v>1</v>
      </c>
      <c r="G1760" s="2" t="inlineStr">
        <is>
          <t>peça</t>
        </is>
      </c>
      <c r="H1760" s="1" t="n">
        <v>7</v>
      </c>
      <c r="I1760" s="1" t="n">
        <v>0.2</v>
      </c>
      <c r="J1760" s="2" t="inlineStr">
        <is>
          <t>CORTE</t>
        </is>
      </c>
    </row>
    <row r="1761" ht="12" customHeight="1">
      <c r="A1761" s="3" t="inlineStr">
        <is>
          <t>FURADEIRA 65</t>
        </is>
      </c>
      <c r="B1761" s="1" t="n">
        <v>30072004</v>
      </c>
      <c r="C1761" s="1" t="inlineStr">
        <is>
          <t>Produto simples</t>
        </is>
      </c>
      <c r="D1761" s="1" t="n">
        <v>30072004</v>
      </c>
      <c r="E1761" s="1" t="inlineStr">
        <is>
          <t>TRAV. MAIOR 1160X65 (135)X18 MDF - AMST. 1,20X1,</t>
        </is>
      </c>
      <c r="F1761" s="2" t="n">
        <v>1</v>
      </c>
      <c r="G1761" s="2" t="inlineStr">
        <is>
          <t>peça</t>
        </is>
      </c>
      <c r="H1761" s="1" t="n">
        <v>7</v>
      </c>
      <c r="I1761" s="1" t="n">
        <v>0.2</v>
      </c>
      <c r="J1761" s="2" t="inlineStr">
        <is>
          <t>CORTE</t>
        </is>
      </c>
    </row>
    <row r="1762" ht="12" customHeight="1">
      <c r="A1762" s="3" t="inlineStr">
        <is>
          <t>FURADEIRA 65</t>
        </is>
      </c>
      <c r="B1762" s="1" t="n">
        <v>30072005</v>
      </c>
      <c r="C1762" s="1" t="inlineStr">
        <is>
          <t>Produto simples</t>
        </is>
      </c>
      <c r="D1762" s="1" t="n">
        <v>30072005</v>
      </c>
      <c r="E1762" s="1" t="inlineStr">
        <is>
          <t>TRAV. MENOR 1030X65X18 MDF - MESA AMST. 1,20X</t>
        </is>
      </c>
      <c r="F1762" s="2" t="n">
        <v>1</v>
      </c>
      <c r="G1762" s="2" t="inlineStr">
        <is>
          <t>peça</t>
        </is>
      </c>
      <c r="H1762" s="1" t="n">
        <v>7</v>
      </c>
      <c r="I1762" s="1" t="n">
        <v>0.2</v>
      </c>
      <c r="J1762" s="2" t="inlineStr">
        <is>
          <t>CORTE</t>
        </is>
      </c>
    </row>
    <row r="1763" ht="12" customHeight="1">
      <c r="A1763" s="3" t="inlineStr">
        <is>
          <t>FURADEIRA 65</t>
        </is>
      </c>
      <c r="B1763" s="1" t="n">
        <v>30072006</v>
      </c>
      <c r="C1763" s="1" t="inlineStr">
        <is>
          <t>Produto simples</t>
        </is>
      </c>
      <c r="D1763" s="1" t="n">
        <v>30072006</v>
      </c>
      <c r="E1763" s="1" t="inlineStr">
        <is>
          <t>LAT. C/ FRISO 750X450X12 MDF- MESA AMST. 1,20X1</t>
        </is>
      </c>
      <c r="F1763" s="2" t="n">
        <v>1</v>
      </c>
      <c r="G1763" s="2" t="inlineStr">
        <is>
          <t>peça</t>
        </is>
      </c>
      <c r="H1763" s="1" t="n">
        <v>7</v>
      </c>
      <c r="I1763" s="1" t="n">
        <v>0.2</v>
      </c>
      <c r="J1763" s="2" t="inlineStr">
        <is>
          <t>CORTE</t>
        </is>
      </c>
    </row>
    <row r="1764" ht="12" customHeight="1">
      <c r="A1764" s="3" t="inlineStr">
        <is>
          <t>FURADEIRA 65</t>
        </is>
      </c>
      <c r="B1764" s="1" t="n">
        <v>30050002</v>
      </c>
      <c r="C1764" s="1" t="inlineStr">
        <is>
          <t>Produto simples</t>
        </is>
      </c>
      <c r="D1764" s="1" t="n">
        <v>30050002</v>
      </c>
      <c r="E1764" s="1" t="inlineStr">
        <is>
          <t>PÉ 820X90 (151)X25 MDF - MESA PARIS</t>
        </is>
      </c>
      <c r="F1764" s="2" t="n">
        <v>1</v>
      </c>
      <c r="G1764" s="2" t="inlineStr">
        <is>
          <t>peça</t>
        </is>
      </c>
      <c r="H1764" s="1" t="n">
        <v>7</v>
      </c>
      <c r="I1764" s="1" t="n">
        <v>0.2</v>
      </c>
      <c r="J1764" s="2" t="inlineStr">
        <is>
          <t>CORTE</t>
        </is>
      </c>
    </row>
    <row r="1765" ht="12" customHeight="1">
      <c r="A1765" s="3" t="inlineStr">
        <is>
          <t>FURADEIRA 65</t>
        </is>
      </c>
      <c r="B1765" s="1" t="n">
        <v>30050003</v>
      </c>
      <c r="C1765" s="1" t="inlineStr">
        <is>
          <t>Produto simples</t>
        </is>
      </c>
      <c r="D1765" s="1" t="n">
        <v>30050003</v>
      </c>
      <c r="E1765" s="1" t="inlineStr">
        <is>
          <t>TRAVESSA SUPERIOR 350X90X25 MDF - MESA PARIS54</t>
        </is>
      </c>
      <c r="F1765" s="2" t="n">
        <v>1</v>
      </c>
      <c r="G1765" s="2" t="inlineStr">
        <is>
          <t>peça</t>
        </is>
      </c>
      <c r="H1765" s="1" t="n">
        <v>7</v>
      </c>
      <c r="I1765" s="1" t="n">
        <v>0.2</v>
      </c>
      <c r="J1765" s="2" t="inlineStr">
        <is>
          <t>CORTE</t>
        </is>
      </c>
    </row>
    <row r="1766" ht="12" customHeight="1">
      <c r="A1766" s="3" t="inlineStr">
        <is>
          <t>FURADEIRA 65</t>
        </is>
      </c>
      <c r="B1766" s="1" t="n">
        <v>30050004</v>
      </c>
      <c r="C1766" s="1" t="inlineStr">
        <is>
          <t>Produto simples</t>
        </is>
      </c>
      <c r="D1766" s="1" t="n">
        <v>30050004</v>
      </c>
      <c r="E1766" s="1" t="inlineStr">
        <is>
          <t>TRAVESSA INTERM. 350X70X25 MDF - MESA PARIS    54</t>
        </is>
      </c>
      <c r="F1766" s="2" t="n">
        <v>1</v>
      </c>
      <c r="G1766" s="2" t="inlineStr">
        <is>
          <t>peça</t>
        </is>
      </c>
      <c r="H1766" s="1" t="n">
        <v>7</v>
      </c>
      <c r="I1766" s="1" t="n">
        <v>0.2</v>
      </c>
      <c r="J1766" s="2" t="inlineStr">
        <is>
          <t>CORTE</t>
        </is>
      </c>
    </row>
    <row r="1767" ht="12" customHeight="1">
      <c r="A1767" s="3" t="inlineStr">
        <is>
          <t>FURADEIRA 65</t>
        </is>
      </c>
      <c r="B1767" s="1" t="n">
        <v>30052002</v>
      </c>
      <c r="C1767" s="1" t="inlineStr">
        <is>
          <t>Produto simples</t>
        </is>
      </c>
      <c r="D1767" s="1" t="n">
        <v>30052002</v>
      </c>
      <c r="E1767" s="1" t="inlineStr">
        <is>
          <t>TRAVESSA CHANF. 350X90X25 MDF - MESA PARIS     54</t>
        </is>
      </c>
      <c r="F1767" s="2" t="n">
        <v>1</v>
      </c>
      <c r="G1767" s="2" t="inlineStr">
        <is>
          <t>peça</t>
        </is>
      </c>
      <c r="H1767" s="1" t="n">
        <v>7</v>
      </c>
      <c r="I1767" s="1" t="n">
        <v>0.2</v>
      </c>
      <c r="J1767" s="2" t="inlineStr">
        <is>
          <t>CORTE</t>
        </is>
      </c>
    </row>
    <row r="1768" ht="12" customHeight="1">
      <c r="A1768" s="3" t="inlineStr">
        <is>
          <t>FURADEIRA 65</t>
        </is>
      </c>
      <c r="B1768" s="1" t="n">
        <v>30052003</v>
      </c>
      <c r="C1768" s="1" t="inlineStr">
        <is>
          <t>Produto simples</t>
        </is>
      </c>
      <c r="D1768" s="1" t="n">
        <v>30052003</v>
      </c>
      <c r="E1768" s="1" t="inlineStr">
        <is>
          <t>TRAVESSA CENTRAL 500X70X25 MDF - MESA PARIS  54</t>
        </is>
      </c>
      <c r="F1768" s="2" t="n">
        <v>1</v>
      </c>
      <c r="G1768" s="2" t="inlineStr">
        <is>
          <t>peça</t>
        </is>
      </c>
      <c r="H1768" s="1" t="n">
        <v>7</v>
      </c>
      <c r="I1768" s="1" t="n">
        <v>0.2</v>
      </c>
      <c r="J1768" s="2" t="inlineStr">
        <is>
          <t>CORTE</t>
        </is>
      </c>
    </row>
    <row r="1769" ht="12" customHeight="1">
      <c r="A1769" s="3" t="inlineStr">
        <is>
          <t>FURADEIRA 65</t>
        </is>
      </c>
      <c r="B1769" s="1" t="n">
        <v>30050001</v>
      </c>
      <c r="C1769" s="1" t="inlineStr">
        <is>
          <t>Produto simples</t>
        </is>
      </c>
      <c r="D1769" s="1" t="n">
        <v>30050001</v>
      </c>
      <c r="E1769" s="1" t="inlineStr">
        <is>
          <t>TRAVESSA CHANF. 830X90X25 MDF - MESA PARIS     54</t>
        </is>
      </c>
      <c r="F1769" s="2" t="n">
        <v>1</v>
      </c>
      <c r="G1769" s="2" t="inlineStr">
        <is>
          <t>peça</t>
        </is>
      </c>
      <c r="H1769" s="1" t="n">
        <v>7</v>
      </c>
      <c r="I1769" s="1" t="n">
        <v>0.2</v>
      </c>
      <c r="J1769" s="2" t="inlineStr">
        <is>
          <t>CORTE</t>
        </is>
      </c>
    </row>
    <row r="1770" ht="12" customHeight="1">
      <c r="A1770" s="3" t="inlineStr">
        <is>
          <t>FURADEIRA 65</t>
        </is>
      </c>
      <c r="B1770" s="1" t="n">
        <v>30050005</v>
      </c>
      <c r="C1770" s="1" t="inlineStr">
        <is>
          <t>Produto simples</t>
        </is>
      </c>
      <c r="D1770" s="1" t="n">
        <v>30050005</v>
      </c>
      <c r="E1770" s="1" t="inlineStr">
        <is>
          <t>TRAVESSA CENTRAL 975X70X25 MDF - MESA PARIS  54</t>
        </is>
      </c>
      <c r="F1770" s="2" t="n">
        <v>1</v>
      </c>
      <c r="G1770" s="2" t="inlineStr">
        <is>
          <t>peça</t>
        </is>
      </c>
      <c r="H1770" s="1" t="n">
        <v>7</v>
      </c>
      <c r="I1770" s="1" t="n">
        <v>0.2</v>
      </c>
      <c r="J1770" s="2" t="inlineStr">
        <is>
          <t>CORTE</t>
        </is>
      </c>
    </row>
    <row r="1771" ht="12" customHeight="1">
      <c r="A1771" s="3" t="inlineStr">
        <is>
          <t>FURADEIRA 65</t>
        </is>
      </c>
      <c r="B1771" s="1" t="n">
        <v>30026001</v>
      </c>
      <c r="C1771" s="1" t="inlineStr">
        <is>
          <t>Produto simples</t>
        </is>
      </c>
      <c r="D1771" s="1" t="n">
        <v>30026001</v>
      </c>
      <c r="E1771" s="1" t="inlineStr">
        <is>
          <t>LAT MAIOR 850X760X12 MDF - MESA LISSE 1,60X0,9054</t>
        </is>
      </c>
      <c r="F1771" s="2" t="n">
        <v>1</v>
      </c>
      <c r="G1771" s="2" t="inlineStr">
        <is>
          <t>peça</t>
        </is>
      </c>
      <c r="H1771" s="1" t="n">
        <v>7</v>
      </c>
      <c r="I1771" s="1" t="n">
        <v>0.2</v>
      </c>
      <c r="J1771" s="2" t="inlineStr">
        <is>
          <t>CORTE</t>
        </is>
      </c>
    </row>
    <row r="1772" ht="12" customHeight="1">
      <c r="A1772" s="3" t="inlineStr">
        <is>
          <t>FURADEIRA 65</t>
        </is>
      </c>
      <c r="B1772" s="1" t="n">
        <v>30026002</v>
      </c>
      <c r="C1772" s="1" t="inlineStr">
        <is>
          <t>Produto simples</t>
        </is>
      </c>
      <c r="D1772" s="1" t="n">
        <v>30026002</v>
      </c>
      <c r="E1772" s="1" t="inlineStr">
        <is>
          <t>LAT MENOR 350X760X12 MDF - MESA LISSE 1,60X0,9 54</t>
        </is>
      </c>
      <c r="F1772" s="2" t="n">
        <v>1</v>
      </c>
      <c r="G1772" s="2" t="inlineStr">
        <is>
          <t>peça</t>
        </is>
      </c>
      <c r="H1772" s="1" t="n">
        <v>7</v>
      </c>
      <c r="I1772" s="1" t="n">
        <v>0.2</v>
      </c>
      <c r="J1772" s="2" t="inlineStr">
        <is>
          <t>CORTE</t>
        </is>
      </c>
    </row>
    <row r="1773" ht="12" customHeight="1">
      <c r="A1773" s="3" t="inlineStr">
        <is>
          <t>FURADEIRA 65</t>
        </is>
      </c>
      <c r="B1773" s="1" t="n">
        <v>30026005</v>
      </c>
      <c r="C1773" s="1" t="inlineStr">
        <is>
          <t>Produto simples</t>
        </is>
      </c>
      <c r="D1773" s="1" t="n">
        <v>30026005</v>
      </c>
      <c r="E1773" s="1" t="inlineStr">
        <is>
          <t>BASE 880X382X12 MDF - MESA LISSE 1,60X0,90          54</t>
        </is>
      </c>
      <c r="F1773" s="2" t="n">
        <v>1</v>
      </c>
      <c r="G1773" s="2" t="inlineStr">
        <is>
          <t>peça</t>
        </is>
      </c>
      <c r="H1773" s="1" t="n">
        <v>7</v>
      </c>
      <c r="I1773" s="1" t="n">
        <v>0.2</v>
      </c>
      <c r="J1773" s="2" t="inlineStr">
        <is>
          <t>CORTE</t>
        </is>
      </c>
    </row>
    <row r="1774" ht="12" customHeight="1">
      <c r="A1774" s="3" t="inlineStr">
        <is>
          <t>FURADEIRA 65</t>
        </is>
      </c>
      <c r="B1774" s="1" t="n">
        <v>30026011</v>
      </c>
      <c r="C1774" s="1" t="inlineStr">
        <is>
          <t>Produto simples</t>
        </is>
      </c>
      <c r="D1774" s="1" t="n">
        <v>30026011</v>
      </c>
      <c r="E1774" s="1" t="inlineStr">
        <is>
          <t>TRAV. MAIOR 1420X65X18 MDF - MESA AMST. 1,60X0 54</t>
        </is>
      </c>
      <c r="F1774" s="2" t="n">
        <v>1</v>
      </c>
      <c r="G1774" s="2" t="inlineStr">
        <is>
          <t>peça</t>
        </is>
      </c>
      <c r="H1774" s="1" t="n">
        <v>7</v>
      </c>
      <c r="I1774" s="1" t="n">
        <v>0.2</v>
      </c>
      <c r="J1774" s="2" t="inlineStr">
        <is>
          <t>CORTE</t>
        </is>
      </c>
    </row>
    <row r="1775" ht="12" customHeight="1">
      <c r="A1775" s="3" t="inlineStr">
        <is>
          <t>FURADEIRA 65</t>
        </is>
      </c>
      <c r="B1775" s="1" t="n">
        <v>30026012</v>
      </c>
      <c r="C1775" s="1" t="inlineStr">
        <is>
          <t>Produto simples</t>
        </is>
      </c>
      <c r="D1775" s="1" t="n">
        <v>30026012</v>
      </c>
      <c r="E1775" s="1" t="inlineStr">
        <is>
          <t>TRAV. MENOR 860X65X18 MDF - MESA AMST. 1,60X0 54</t>
        </is>
      </c>
      <c r="F1775" s="2" t="n">
        <v>1</v>
      </c>
      <c r="G1775" s="2" t="inlineStr">
        <is>
          <t>peça</t>
        </is>
      </c>
      <c r="H1775" s="1" t="n">
        <v>7</v>
      </c>
      <c r="I1775" s="1" t="n">
        <v>0.2</v>
      </c>
      <c r="J1775" s="2" t="inlineStr">
        <is>
          <t>CORTE</t>
        </is>
      </c>
    </row>
    <row r="1776" ht="12" customHeight="1">
      <c r="A1776" s="3" t="inlineStr">
        <is>
          <t>FURADEIRA 65</t>
        </is>
      </c>
      <c r="B1776" s="1" t="n">
        <v>30026012</v>
      </c>
      <c r="C1776" s="1" t="inlineStr">
        <is>
          <t>Produto simples</t>
        </is>
      </c>
      <c r="D1776" s="1" t="n">
        <v>30026012</v>
      </c>
      <c r="E1776" s="1" t="inlineStr">
        <is>
          <t>TRAV. MENOR 860X65X18 MDF - MESA AMST. 1,60X0 54</t>
        </is>
      </c>
      <c r="F1776" s="2" t="n">
        <v>1</v>
      </c>
      <c r="G1776" s="2" t="inlineStr">
        <is>
          <t>peça</t>
        </is>
      </c>
      <c r="H1776" s="1" t="n">
        <v>7</v>
      </c>
      <c r="I1776" s="1" t="n">
        <v>0.2</v>
      </c>
      <c r="J1776" s="2" t="inlineStr">
        <is>
          <t>CORTE</t>
        </is>
      </c>
    </row>
    <row r="1777" ht="12" customHeight="1">
      <c r="A1777" s="3" t="inlineStr">
        <is>
          <t>FURADEIRA 65</t>
        </is>
      </c>
      <c r="B1777" s="1" t="n">
        <v>30020003</v>
      </c>
      <c r="C1777" s="1" t="inlineStr">
        <is>
          <t>Produto simples</t>
        </is>
      </c>
      <c r="D1777" s="1" t="n">
        <v>30020003</v>
      </c>
      <c r="E1777" s="1" t="inlineStr">
        <is>
          <t>TAMP INTERNO 500X400X15 MDP - MESA LISSE 1,36X54</t>
        </is>
      </c>
      <c r="F1777" s="2" t="n">
        <v>1</v>
      </c>
      <c r="G1777" s="2" t="inlineStr">
        <is>
          <t>peça</t>
        </is>
      </c>
      <c r="H1777" s="1" t="n">
        <v>7</v>
      </c>
      <c r="I1777" s="1" t="n">
        <v>0.2</v>
      </c>
      <c r="J1777" s="2" t="inlineStr">
        <is>
          <t>CORTE</t>
        </is>
      </c>
    </row>
    <row r="1778" ht="12" customHeight="1">
      <c r="A1778" s="3" t="inlineStr">
        <is>
          <t>FURADEIRA 65</t>
        </is>
      </c>
      <c r="B1778" s="1" t="n">
        <v>30020001</v>
      </c>
      <c r="C1778" s="1" t="inlineStr">
        <is>
          <t>Produto simples</t>
        </is>
      </c>
      <c r="D1778" s="1" t="n">
        <v>30020001</v>
      </c>
      <c r="E1778" s="1" t="inlineStr">
        <is>
          <t>LAT ANGULO 560X760X12 MDF - MESA LISSE 1,36X1, 54</t>
        </is>
      </c>
      <c r="F1778" s="2" t="n">
        <v>1</v>
      </c>
      <c r="G1778" s="2" t="inlineStr">
        <is>
          <t>peça</t>
        </is>
      </c>
      <c r="H1778" s="1" t="n">
        <v>7</v>
      </c>
      <c r="I1778" s="1" t="n">
        <v>0.2</v>
      </c>
      <c r="J1778" s="2" t="inlineStr">
        <is>
          <t>CORTE</t>
        </is>
      </c>
    </row>
    <row r="1779" ht="12" customHeight="1">
      <c r="A1779" s="3" t="inlineStr">
        <is>
          <t>FURADEIRA 65</t>
        </is>
      </c>
      <c r="B1779" s="1" t="n">
        <v>30020004</v>
      </c>
      <c r="C1779" s="1" t="inlineStr">
        <is>
          <t>Produto simples</t>
        </is>
      </c>
      <c r="D1779" s="1" t="n">
        <v>30020004</v>
      </c>
      <c r="E1779" s="1" t="inlineStr">
        <is>
          <t>BASE 620X620X12 MDP - MESA LISSE 1,36X1,36          54</t>
        </is>
      </c>
      <c r="F1779" s="2" t="n">
        <v>1</v>
      </c>
      <c r="G1779" s="2" t="inlineStr">
        <is>
          <t>peça</t>
        </is>
      </c>
      <c r="H1779" s="1" t="n">
        <v>7</v>
      </c>
      <c r="I1779" s="1" t="n">
        <v>0.2</v>
      </c>
      <c r="J1779" s="2" t="inlineStr">
        <is>
          <t>CORTE</t>
        </is>
      </c>
    </row>
    <row r="1780" ht="12" customHeight="1">
      <c r="A1780" s="3" t="inlineStr">
        <is>
          <t>FURADEIRA 65</t>
        </is>
      </c>
      <c r="B1780" s="1" t="n">
        <v>30020021</v>
      </c>
      <c r="C1780" s="1" t="inlineStr">
        <is>
          <t>Produto simples</t>
        </is>
      </c>
      <c r="D1780" s="1" t="n">
        <v>30020021</v>
      </c>
      <c r="E1780" s="1" t="inlineStr">
        <is>
          <t>TRAV. MAIOR 1320X65 (135)X18 MDF - LISSE 1,36X1,354</t>
        </is>
      </c>
      <c r="F1780" s="2" t="n">
        <v>1</v>
      </c>
      <c r="G1780" s="2" t="inlineStr">
        <is>
          <t>peça</t>
        </is>
      </c>
      <c r="H1780" s="1" t="n">
        <v>7</v>
      </c>
      <c r="I1780" s="1" t="n">
        <v>0.2</v>
      </c>
      <c r="J1780" s="2" t="inlineStr">
        <is>
          <t>CORTE</t>
        </is>
      </c>
    </row>
    <row r="1781" ht="12" customHeight="1">
      <c r="A1781" s="3" t="inlineStr">
        <is>
          <t>FURADEIRA 65</t>
        </is>
      </c>
      <c r="B1781" s="1" t="n">
        <v>30020021</v>
      </c>
      <c r="C1781" s="1" t="inlineStr">
        <is>
          <t>Produto simples</t>
        </is>
      </c>
      <c r="D1781" s="1" t="n">
        <v>30020021</v>
      </c>
      <c r="E1781" s="1" t="inlineStr">
        <is>
          <t>TRAV. MAIOR 1320X65 (135)X18 MDF - LISSE 1,36X1,354</t>
        </is>
      </c>
      <c r="F1781" s="2" t="n">
        <v>1</v>
      </c>
      <c r="G1781" s="2" t="inlineStr">
        <is>
          <t>peça</t>
        </is>
      </c>
      <c r="H1781" s="1" t="n">
        <v>7</v>
      </c>
      <c r="I1781" s="1" t="n">
        <v>0.2</v>
      </c>
      <c r="J1781" s="2" t="inlineStr">
        <is>
          <t>CORTE</t>
        </is>
      </c>
    </row>
    <row r="1782" ht="12" customHeight="1">
      <c r="A1782" s="3" t="inlineStr">
        <is>
          <t>FURADEIRA 65</t>
        </is>
      </c>
      <c r="B1782" s="1" t="n">
        <v>30020022</v>
      </c>
      <c r="C1782" s="1" t="inlineStr">
        <is>
          <t>Produto simples</t>
        </is>
      </c>
      <c r="D1782" s="1" t="n">
        <v>30020022</v>
      </c>
      <c r="E1782" s="1" t="inlineStr">
        <is>
          <t>TRAV. MENOR1190X65X18 MDF - MESA LISSE 1,36X1 54</t>
        </is>
      </c>
      <c r="F1782" s="2" t="n">
        <v>1</v>
      </c>
      <c r="G1782" s="2" t="inlineStr">
        <is>
          <t>peça</t>
        </is>
      </c>
      <c r="H1782" s="1" t="n">
        <v>7</v>
      </c>
      <c r="I1782" s="1" t="n">
        <v>0.2</v>
      </c>
      <c r="J1782" s="2" t="inlineStr">
        <is>
          <t>CORTE</t>
        </is>
      </c>
    </row>
    <row r="1783" ht="12" customHeight="1">
      <c r="A1783" s="3" t="inlineStr">
        <is>
          <t>FURADEIRA 65</t>
        </is>
      </c>
      <c r="B1783" s="1" t="n">
        <v>30022001</v>
      </c>
      <c r="C1783" s="1" t="inlineStr">
        <is>
          <t>Produto simples</t>
        </is>
      </c>
      <c r="D1783" s="1" t="n">
        <v>30022001</v>
      </c>
      <c r="E1783" s="1" t="inlineStr">
        <is>
          <t>LAT ANGULO 450X760X12 MDF - MESA LISSE 1,20X1, 54</t>
        </is>
      </c>
      <c r="F1783" s="2" t="n">
        <v>1</v>
      </c>
      <c r="G1783" s="2" t="inlineStr">
        <is>
          <t>peça</t>
        </is>
      </c>
      <c r="H1783" s="1" t="n">
        <v>7</v>
      </c>
      <c r="I1783" s="1" t="n">
        <v>0.2</v>
      </c>
      <c r="J1783" s="2" t="inlineStr">
        <is>
          <t>CORTE</t>
        </is>
      </c>
    </row>
    <row r="1784" ht="12" customHeight="1">
      <c r="A1784" s="3" t="inlineStr">
        <is>
          <t>FURADEIRA 65</t>
        </is>
      </c>
      <c r="B1784" s="1" t="n">
        <v>30024001</v>
      </c>
      <c r="C1784" s="1" t="inlineStr">
        <is>
          <t>Produto simples</t>
        </is>
      </c>
      <c r="D1784" s="1" t="n">
        <v>30024001</v>
      </c>
      <c r="E1784" s="1" t="inlineStr">
        <is>
          <t>BASE 380X380X12 MDP - MESA LISSE 0,90X0,90          54</t>
        </is>
      </c>
      <c r="F1784" s="2" t="n">
        <v>1</v>
      </c>
      <c r="G1784" s="2" t="inlineStr">
        <is>
          <t>peça</t>
        </is>
      </c>
      <c r="H1784" s="1" t="n">
        <v>7</v>
      </c>
      <c r="I1784" s="1" t="n">
        <v>0.2</v>
      </c>
      <c r="J1784" s="2" t="inlineStr">
        <is>
          <t>CORTE</t>
        </is>
      </c>
    </row>
    <row r="1785" ht="12" customHeight="1">
      <c r="A1785" s="3" t="inlineStr">
        <is>
          <t>FURADEIRA 65</t>
        </is>
      </c>
      <c r="B1785" s="1" t="n">
        <v>30024011</v>
      </c>
      <c r="C1785" s="1" t="inlineStr">
        <is>
          <t>Produto simples</t>
        </is>
      </c>
      <c r="D1785" s="1" t="n">
        <v>30024011</v>
      </c>
      <c r="E1785" s="1" t="inlineStr">
        <is>
          <t>TRAV. MAIOR 835X65 (135)X18 MDF - AMST. 90X90     54</t>
        </is>
      </c>
      <c r="F1785" s="2" t="n">
        <v>1</v>
      </c>
      <c r="G1785" s="2" t="inlineStr">
        <is>
          <t>peça</t>
        </is>
      </c>
      <c r="H1785" s="1" t="n">
        <v>7</v>
      </c>
      <c r="I1785" s="1" t="n">
        <v>0.2</v>
      </c>
      <c r="J1785" s="2" t="inlineStr">
        <is>
          <t>CORTE</t>
        </is>
      </c>
    </row>
    <row r="1786" ht="12" customHeight="1">
      <c r="A1786" s="3" t="inlineStr">
        <is>
          <t>FURADEIRA 65</t>
        </is>
      </c>
      <c r="B1786" s="1" t="n">
        <v>30024011</v>
      </c>
      <c r="C1786" s="1" t="inlineStr">
        <is>
          <t>Produto simples</t>
        </is>
      </c>
      <c r="D1786" s="1" t="n">
        <v>30024011</v>
      </c>
      <c r="E1786" s="1" t="inlineStr">
        <is>
          <t>TRAV. MAIOR 835X65 (135)X18 MDF - AMST. 90X90     54</t>
        </is>
      </c>
      <c r="F1786" s="2" t="n">
        <v>1</v>
      </c>
      <c r="G1786" s="2" t="inlineStr">
        <is>
          <t>peça</t>
        </is>
      </c>
      <c r="H1786" s="1" t="n">
        <v>7</v>
      </c>
      <c r="I1786" s="1" t="n">
        <v>0.2</v>
      </c>
      <c r="J1786" s="2" t="inlineStr">
        <is>
          <t>CORTE</t>
        </is>
      </c>
    </row>
    <row r="1787" ht="12" customHeight="1">
      <c r="A1787" s="3" t="inlineStr">
        <is>
          <t>FURADEIRA 65</t>
        </is>
      </c>
      <c r="B1787" s="1" t="n">
        <v>30024012</v>
      </c>
      <c r="C1787" s="1" t="inlineStr">
        <is>
          <t>Produto simples</t>
        </is>
      </c>
      <c r="D1787" s="1" t="n">
        <v>30024012</v>
      </c>
      <c r="E1787" s="1" t="inlineStr">
        <is>
          <t>TRAV. MENOR 700X65X18 MDF - MESA AMST. 90X90  54</t>
        </is>
      </c>
      <c r="F1787" s="2" t="n">
        <v>1</v>
      </c>
      <c r="G1787" s="2" t="inlineStr">
        <is>
          <t>peça</t>
        </is>
      </c>
      <c r="H1787" s="1" t="n">
        <v>7</v>
      </c>
      <c r="I1787" s="1" t="n">
        <v>0.2</v>
      </c>
      <c r="J1787" s="2" t="inlineStr">
        <is>
          <t>CORTE</t>
        </is>
      </c>
    </row>
    <row r="1788" ht="12" customHeight="1">
      <c r="A1788" s="3" t="inlineStr">
        <is>
          <t>FURADEIRA 65</t>
        </is>
      </c>
      <c r="B1788" s="1" t="n">
        <v>30083202</v>
      </c>
      <c r="C1788" s="1" t="inlineStr">
        <is>
          <t>Produto simples</t>
        </is>
      </c>
      <c r="D1788" s="1" t="n">
        <v>30083202</v>
      </c>
      <c r="E1788" s="1" t="inlineStr">
        <is>
          <t>LAT.BAS IN.780X500X12 MDF-MES FLOREN C/V 1,20X54</t>
        </is>
      </c>
      <c r="F1788" s="2" t="n">
        <v>1</v>
      </c>
      <c r="G1788" s="2" t="inlineStr">
        <is>
          <t>peça</t>
        </is>
      </c>
      <c r="H1788" s="1" t="n">
        <v>7</v>
      </c>
      <c r="I1788" s="1" t="n">
        <v>0.2</v>
      </c>
      <c r="J1788" s="2" t="inlineStr">
        <is>
          <t>CORTE</t>
        </is>
      </c>
    </row>
    <row r="1789" ht="12" customHeight="1">
      <c r="A1789" s="3" t="inlineStr">
        <is>
          <t>FURADEIRA 65</t>
        </is>
      </c>
      <c r="B1789" s="1" t="n">
        <v>30030005</v>
      </c>
      <c r="C1789" s="1" t="inlineStr">
        <is>
          <t>Produto simples</t>
        </is>
      </c>
      <c r="D1789" s="1" t="n">
        <v>30030005</v>
      </c>
      <c r="E1789" s="1" t="inlineStr">
        <is>
          <t>LAT TRIA INF. 890(600)X443(680)X12 MDF-MESA VIEN 54</t>
        </is>
      </c>
      <c r="F1789" s="2" t="n">
        <v>1</v>
      </c>
      <c r="G1789" s="2" t="inlineStr">
        <is>
          <t>peça</t>
        </is>
      </c>
      <c r="H1789" s="1" t="n">
        <v>7</v>
      </c>
      <c r="I1789" s="1" t="n">
        <v>0.2</v>
      </c>
      <c r="J1789" s="2" t="inlineStr">
        <is>
          <t>CORTE</t>
        </is>
      </c>
    </row>
    <row r="1790" ht="12" customHeight="1">
      <c r="A1790" s="3" t="inlineStr">
        <is>
          <t>FURADEIRA 65</t>
        </is>
      </c>
      <c r="B1790" s="1" t="n">
        <v>30030011</v>
      </c>
      <c r="C1790" s="1" t="inlineStr">
        <is>
          <t>Produto simples</t>
        </is>
      </c>
      <c r="D1790" s="1" t="n">
        <v>30030011</v>
      </c>
      <c r="E1790" s="1" t="inlineStr">
        <is>
          <t>LAT DIAG 1140X350X15 MDP-MES VIENA 1,0X0,90       54</t>
        </is>
      </c>
      <c r="F1790" s="2" t="n">
        <v>1</v>
      </c>
      <c r="G1790" s="2" t="inlineStr">
        <is>
          <t>peça</t>
        </is>
      </c>
      <c r="H1790" s="1" t="n">
        <v>7</v>
      </c>
      <c r="I1790" s="1" t="n">
        <v>0.2</v>
      </c>
      <c r="J1790" s="2" t="inlineStr">
        <is>
          <t>CORTE</t>
        </is>
      </c>
    </row>
    <row r="1791" ht="12" customHeight="1">
      <c r="A1791" s="3" t="inlineStr">
        <is>
          <t>FURADEIRA 65</t>
        </is>
      </c>
      <c r="B1791" s="1" t="n">
        <v>30030012</v>
      </c>
      <c r="C1791" s="1" t="inlineStr">
        <is>
          <t>Produto simples</t>
        </is>
      </c>
      <c r="D1791" s="1" t="n">
        <v>30030012</v>
      </c>
      <c r="E1791" s="1" t="inlineStr">
        <is>
          <t>LAT MENOR 595X350X15 MDP-MESA VIENA                 54</t>
        </is>
      </c>
      <c r="F1791" s="2" t="n">
        <v>1</v>
      </c>
      <c r="G1791" s="2" t="inlineStr">
        <is>
          <t>peça</t>
        </is>
      </c>
      <c r="H1791" s="1" t="n">
        <v>7</v>
      </c>
      <c r="I1791" s="1" t="n">
        <v>0.2</v>
      </c>
      <c r="J1791" s="2" t="inlineStr">
        <is>
          <t>CORTE</t>
        </is>
      </c>
    </row>
    <row r="1792" ht="12" customHeight="1">
      <c r="A1792" s="3" t="inlineStr">
        <is>
          <t>FURADEIRA 65</t>
        </is>
      </c>
      <c r="B1792" s="1" t="n">
        <v>30090001</v>
      </c>
      <c r="C1792" s="1" t="inlineStr">
        <is>
          <t>Produto simples</t>
        </is>
      </c>
      <c r="D1792" s="1" t="n">
        <v>30090001</v>
      </c>
      <c r="E1792" s="1" t="inlineStr">
        <is>
          <t>PE 770X90X25 MDF - MESA RAVENA                              54</t>
        </is>
      </c>
      <c r="F1792" s="2" t="n">
        <v>1</v>
      </c>
      <c r="G1792" s="2" t="inlineStr">
        <is>
          <t>peça</t>
        </is>
      </c>
      <c r="H1792" s="1" t="n">
        <v>7</v>
      </c>
      <c r="I1792" s="1" t="n">
        <v>0.2</v>
      </c>
      <c r="J1792" s="2" t="inlineStr">
        <is>
          <t>CORTE</t>
        </is>
      </c>
    </row>
    <row r="1793" ht="12" customHeight="1">
      <c r="A1793" s="3" t="inlineStr">
        <is>
          <t>FURADEIRA 65</t>
        </is>
      </c>
      <c r="B1793" s="1" t="n">
        <v>30090001</v>
      </c>
      <c r="C1793" s="1" t="inlineStr">
        <is>
          <t>Produto simples</t>
        </is>
      </c>
      <c r="D1793" s="1" t="n">
        <v>30090001</v>
      </c>
      <c r="E1793" s="1" t="inlineStr">
        <is>
          <t>PE 770X90X25 MDF - MESA RAVENA                              54</t>
        </is>
      </c>
      <c r="F1793" s="2" t="n">
        <v>1</v>
      </c>
      <c r="G1793" s="2" t="inlineStr">
        <is>
          <t>peça</t>
        </is>
      </c>
      <c r="H1793" s="1" t="n">
        <v>7</v>
      </c>
      <c r="I1793" s="1" t="n">
        <v>0.2</v>
      </c>
      <c r="J1793" s="2" t="inlineStr">
        <is>
          <t>CORTE</t>
        </is>
      </c>
    </row>
    <row r="1794" ht="12" customHeight="1">
      <c r="A1794" s="3" t="inlineStr">
        <is>
          <t>FURADEIRA 65</t>
        </is>
      </c>
      <c r="B1794" s="1" t="n">
        <v>30032005</v>
      </c>
      <c r="C1794" s="1" t="inlineStr">
        <is>
          <t>Produto simples</t>
        </is>
      </c>
      <c r="D1794" s="1" t="n">
        <v>30032005</v>
      </c>
      <c r="E1794" s="1" t="inlineStr">
        <is>
          <t>LAT TRIAN INF. 795(580)X400(580)X12 MDF-MESA VIE 54</t>
        </is>
      </c>
      <c r="F1794" s="2" t="n">
        <v>1</v>
      </c>
      <c r="G1794" s="2" t="inlineStr">
        <is>
          <t>peça</t>
        </is>
      </c>
      <c r="H1794" s="1" t="n">
        <v>7</v>
      </c>
      <c r="I1794" s="1" t="n">
        <v>0.2</v>
      </c>
      <c r="J1794" s="2" t="inlineStr">
        <is>
          <t>CORTE</t>
        </is>
      </c>
    </row>
    <row r="1795" ht="12" customHeight="1">
      <c r="A1795" s="3" t="inlineStr">
        <is>
          <t>FURADEIRA 65</t>
        </is>
      </c>
      <c r="B1795" s="1" t="n">
        <v>30032011</v>
      </c>
      <c r="C1795" s="1" t="inlineStr">
        <is>
          <t>Produto simples</t>
        </is>
      </c>
      <c r="D1795" s="1" t="n">
        <v>30032011</v>
      </c>
      <c r="E1795" s="1" t="inlineStr">
        <is>
          <t>LAT DIAG 1050X350X15 MDP-MES VIENA 1,20X0,90     54</t>
        </is>
      </c>
      <c r="F1795" s="2" t="n">
        <v>1</v>
      </c>
      <c r="G1795" s="2" t="inlineStr">
        <is>
          <t>peça</t>
        </is>
      </c>
      <c r="H1795" s="1" t="n">
        <v>7</v>
      </c>
      <c r="I1795" s="1" t="n">
        <v>0.2</v>
      </c>
      <c r="J1795" s="2" t="inlineStr">
        <is>
          <t>CORTE</t>
        </is>
      </c>
    </row>
    <row r="1796" ht="12" customHeight="1">
      <c r="A1796" s="3" t="inlineStr">
        <is>
          <t>FURADEIRA 65</t>
        </is>
      </c>
      <c r="B1796" s="1" t="n">
        <v>30032012</v>
      </c>
      <c r="C1796" s="1" t="inlineStr">
        <is>
          <t>Produto simples</t>
        </is>
      </c>
      <c r="D1796" s="1" t="n">
        <v>30032012</v>
      </c>
      <c r="E1796" s="1" t="inlineStr">
        <is>
          <t>LAT MENOR 565X350X15 MDP-MESA VIENA                 54</t>
        </is>
      </c>
      <c r="F1796" s="2" t="n">
        <v>1</v>
      </c>
      <c r="G1796" s="2" t="inlineStr">
        <is>
          <t>peça</t>
        </is>
      </c>
      <c r="H1796" s="1" t="n">
        <v>7</v>
      </c>
      <c r="I1796" s="1" t="n">
        <v>0.2</v>
      </c>
      <c r="J1796" s="2" t="inlineStr">
        <is>
          <t>CORTE</t>
        </is>
      </c>
    </row>
    <row r="1797" ht="12" customHeight="1">
      <c r="A1797" s="3" t="inlineStr">
        <is>
          <t>FURADEIRA 65</t>
        </is>
      </c>
      <c r="B1797" s="1" t="n">
        <v>30016002</v>
      </c>
      <c r="C1797" s="1" t="inlineStr">
        <is>
          <t>Produto simples</t>
        </is>
      </c>
      <c r="D1797" s="1" t="n">
        <v>30016002</v>
      </c>
      <c r="E1797" s="1" t="inlineStr">
        <is>
          <t>TRAVESSA TAMPO 600X100X15 MDF - MESA VIGO     54</t>
        </is>
      </c>
      <c r="F1797" s="2" t="n">
        <v>1</v>
      </c>
      <c r="G1797" s="2" t="inlineStr">
        <is>
          <t>peça</t>
        </is>
      </c>
      <c r="H1797" s="1" t="n">
        <v>7</v>
      </c>
      <c r="I1797" s="1" t="n">
        <v>0.2</v>
      </c>
      <c r="J1797" s="2" t="inlineStr">
        <is>
          <t>CORTE</t>
        </is>
      </c>
    </row>
    <row r="1798" ht="12" customHeight="1">
      <c r="A1798" s="3" t="inlineStr">
        <is>
          <t>FURADEIRA 65</t>
        </is>
      </c>
      <c r="B1798" s="1" t="n">
        <v>30016003</v>
      </c>
      <c r="C1798" s="1" t="inlineStr">
        <is>
          <t>Produto simples</t>
        </is>
      </c>
      <c r="D1798" s="1" t="n">
        <v>30016003</v>
      </c>
      <c r="E1798" s="1" t="inlineStr">
        <is>
          <t>TRAVESSA INTERNA 345X180X18 MDF - MESA VIGO  54</t>
        </is>
      </c>
      <c r="F1798" s="2" t="n">
        <v>1</v>
      </c>
      <c r="G1798" s="2" t="inlineStr">
        <is>
          <t>peça</t>
        </is>
      </c>
      <c r="H1798" s="1" t="n">
        <v>7</v>
      </c>
      <c r="I1798" s="1" t="n">
        <v>0.2</v>
      </c>
      <c r="J1798" s="2" t="inlineStr">
        <is>
          <t>CORTE</t>
        </is>
      </c>
    </row>
    <row r="1799" ht="12" customHeight="1">
      <c r="A1799" s="3" t="inlineStr">
        <is>
          <t>FURADEIRA 65</t>
        </is>
      </c>
      <c r="B1799" s="1" t="n">
        <v>30012004</v>
      </c>
      <c r="C1799" s="1" t="inlineStr">
        <is>
          <t>Produto simples</t>
        </is>
      </c>
      <c r="D1799" s="1" t="n">
        <v>30012004</v>
      </c>
      <c r="E1799" s="1" t="inlineStr">
        <is>
          <t>TRAVESSA CENTRAL 490X180X15 MDF - MESA VIGO 54</t>
        </is>
      </c>
      <c r="F1799" s="2" t="n">
        <v>1</v>
      </c>
      <c r="G1799" s="2" t="inlineStr">
        <is>
          <t>peça</t>
        </is>
      </c>
      <c r="H1799" s="1" t="n">
        <v>7</v>
      </c>
      <c r="I1799" s="1" t="n">
        <v>0.2</v>
      </c>
      <c r="J1799" s="2" t="inlineStr">
        <is>
          <t>CORTE</t>
        </is>
      </c>
    </row>
    <row r="1800" ht="12" customHeight="1">
      <c r="A1800" s="3" t="inlineStr">
        <is>
          <t>FURADEIRA 65</t>
        </is>
      </c>
      <c r="B1800" s="1" t="n">
        <v>30016005</v>
      </c>
      <c r="C1800" s="1" t="inlineStr">
        <is>
          <t>Produto simples</t>
        </is>
      </c>
      <c r="D1800" s="1" t="n">
        <v>30016005</v>
      </c>
      <c r="E1800" s="1" t="inlineStr">
        <is>
          <t>APOIO PES 405X75 (155)X12 MDF - MESA VIGO           54</t>
        </is>
      </c>
      <c r="F1800" s="2" t="n">
        <v>1</v>
      </c>
      <c r="G1800" s="2" t="inlineStr">
        <is>
          <t>peça</t>
        </is>
      </c>
      <c r="H1800" s="1" t="n">
        <v>7</v>
      </c>
      <c r="I1800" s="1" t="n">
        <v>0.2</v>
      </c>
      <c r="J1800" s="2" t="inlineStr">
        <is>
          <t>CORTE</t>
        </is>
      </c>
    </row>
    <row r="1801" ht="12" customHeight="1">
      <c r="A1801" s="3" t="inlineStr">
        <is>
          <t>FURADEIRA 65</t>
        </is>
      </c>
      <c r="B1801" s="1" t="n">
        <v>30016001</v>
      </c>
      <c r="C1801" s="1" t="inlineStr">
        <is>
          <t>Produto simples</t>
        </is>
      </c>
      <c r="D1801" s="1" t="n">
        <v>30016001</v>
      </c>
      <c r="E1801" s="1" t="inlineStr">
        <is>
          <t>PE 01 780X90 (155)X25 MDF - MESA VIGO                     54</t>
        </is>
      </c>
      <c r="F1801" s="2" t="n">
        <v>1</v>
      </c>
      <c r="G1801" s="2" t="inlineStr">
        <is>
          <t>peça</t>
        </is>
      </c>
      <c r="H1801" s="1" t="n">
        <v>7</v>
      </c>
      <c r="I1801" s="1" t="n">
        <v>0.2</v>
      </c>
      <c r="J1801" s="2" t="inlineStr">
        <is>
          <t>CORTE</t>
        </is>
      </c>
    </row>
    <row r="1802" ht="12" customHeight="1">
      <c r="A1802" s="3" t="inlineStr">
        <is>
          <t>FURADEIRA 65</t>
        </is>
      </c>
      <c r="B1802" s="1" t="n">
        <v>30016004</v>
      </c>
      <c r="C1802" s="1" t="inlineStr">
        <is>
          <t>Produto simples</t>
        </is>
      </c>
      <c r="D1802" s="1" t="n">
        <v>30016004</v>
      </c>
      <c r="E1802" s="1" t="inlineStr">
        <is>
          <t>TRAVESSA CENTRAL 890X180X15 MDF - MESA VIGO 54</t>
        </is>
      </c>
      <c r="F1802" s="2" t="n">
        <v>1</v>
      </c>
      <c r="G1802" s="2" t="inlineStr">
        <is>
          <t>peça</t>
        </is>
      </c>
      <c r="H1802" s="1" t="n">
        <v>7</v>
      </c>
      <c r="I1802" s="1" t="n">
        <v>0.2</v>
      </c>
      <c r="J1802" s="2" t="inlineStr">
        <is>
          <t>CORTE</t>
        </is>
      </c>
    </row>
    <row r="1803" ht="12" customHeight="1">
      <c r="A1803" s="3" t="inlineStr">
        <is>
          <t>FURADEIRA 65</t>
        </is>
      </c>
      <c r="B1803" s="1" t="n">
        <v>30065004</v>
      </c>
      <c r="C1803" s="1" t="inlineStr">
        <is>
          <t>Produto simples</t>
        </is>
      </c>
      <c r="D1803" s="1" t="n">
        <v>30065004</v>
      </c>
      <c r="E1803" s="1" t="inlineStr">
        <is>
          <t>TAMPO 400X400X12 MDP-MESA VEGAS C/V 1,10X1,1 54</t>
        </is>
      </c>
      <c r="F1803" s="2" t="n">
        <v>1</v>
      </c>
      <c r="G1803" s="2" t="inlineStr">
        <is>
          <t>peça</t>
        </is>
      </c>
      <c r="H1803" s="1" t="n">
        <v>7</v>
      </c>
      <c r="I1803" s="1" t="n">
        <v>0.2</v>
      </c>
      <c r="J1803" s="2" t="inlineStr">
        <is>
          <t>CORTE</t>
        </is>
      </c>
    </row>
    <row r="1804" ht="12" customHeight="1">
      <c r="A1804" s="3" t="inlineStr">
        <is>
          <t>FURADEIRA 65</t>
        </is>
      </c>
      <c r="B1804" s="1" t="n">
        <v>30066004</v>
      </c>
      <c r="C1804" s="1" t="inlineStr">
        <is>
          <t>Produto simples</t>
        </is>
      </c>
      <c r="D1804" s="1" t="n">
        <v>30066004</v>
      </c>
      <c r="E1804" s="1" t="inlineStr">
        <is>
          <t>TAMPO 600X600X12 MDP-MESA VEGAS C/V 1,36X1,3 54</t>
        </is>
      </c>
      <c r="F1804" s="2" t="n">
        <v>1</v>
      </c>
      <c r="G1804" s="2" t="inlineStr">
        <is>
          <t>peça</t>
        </is>
      </c>
      <c r="H1804" s="1" t="n">
        <v>7</v>
      </c>
      <c r="I1804" s="1" t="n">
        <v>0.2</v>
      </c>
      <c r="J1804" s="2" t="inlineStr">
        <is>
          <t>CORTE</t>
        </is>
      </c>
    </row>
    <row r="1805" ht="12" customHeight="1">
      <c r="A1805" s="3" t="inlineStr">
        <is>
          <t>FURADEIRA 65</t>
        </is>
      </c>
      <c r="B1805" s="1" t="n">
        <v>30074009</v>
      </c>
      <c r="C1805" s="1" t="inlineStr">
        <is>
          <t>Produto simples</t>
        </is>
      </c>
      <c r="D1805" s="1" t="n">
        <v>30074009</v>
      </c>
      <c r="E1805" s="1" t="inlineStr">
        <is>
          <t>TAMPO 380X380X12 MDP - MESA AMSTERDAM           54</t>
        </is>
      </c>
      <c r="F1805" s="2" t="n">
        <v>1</v>
      </c>
      <c r="G1805" s="2" t="inlineStr">
        <is>
          <t>peça</t>
        </is>
      </c>
      <c r="H1805" s="1" t="n">
        <v>7</v>
      </c>
      <c r="I1805" s="1" t="n">
        <v>0.2</v>
      </c>
      <c r="J1805" s="2" t="inlineStr">
        <is>
          <t>CORTE</t>
        </is>
      </c>
    </row>
    <row r="1806" ht="12" customHeight="1">
      <c r="A1806" s="3" t="inlineStr">
        <is>
          <t>FURADEIRA 65</t>
        </is>
      </c>
      <c r="B1806" s="1" t="n">
        <v>30030013</v>
      </c>
      <c r="C1806" s="1" t="inlineStr">
        <is>
          <t>Produto simples</t>
        </is>
      </c>
      <c r="D1806" s="1" t="n">
        <v>30030013</v>
      </c>
      <c r="E1806" s="1" t="inlineStr">
        <is>
          <t>LAT TRIA SUP. 890(600)X443(680)X12 MDF-BASE VIEN54</t>
        </is>
      </c>
      <c r="F1806" s="2" t="n">
        <v>1</v>
      </c>
      <c r="G1806" s="2" t="inlineStr">
        <is>
          <t>peça</t>
        </is>
      </c>
      <c r="H1806" s="1" t="n">
        <v>7</v>
      </c>
      <c r="I1806" s="1" t="n">
        <v>0.2</v>
      </c>
      <c r="J1806" s="2" t="inlineStr">
        <is>
          <t>CORTE</t>
        </is>
      </c>
    </row>
    <row r="1807" ht="12" customHeight="1">
      <c r="A1807" s="3" t="inlineStr">
        <is>
          <t>FURADEIRA 65</t>
        </is>
      </c>
      <c r="B1807" s="1" t="n">
        <v>30024009</v>
      </c>
      <c r="C1807" s="1" t="inlineStr">
        <is>
          <t>Produto simples</t>
        </is>
      </c>
      <c r="D1807" s="1" t="n">
        <v>30024009</v>
      </c>
      <c r="E1807" s="1" t="inlineStr">
        <is>
          <t>TAMPO 380X380X12 MDP - MESA LISSE 0,90X0,90       54</t>
        </is>
      </c>
      <c r="F1807" s="2" t="n">
        <v>1</v>
      </c>
      <c r="G1807" s="2" t="inlineStr">
        <is>
          <t>peça</t>
        </is>
      </c>
      <c r="H1807" s="1" t="n">
        <v>7</v>
      </c>
      <c r="I1807" s="1" t="n">
        <v>0.2</v>
      </c>
      <c r="J1807" s="2" t="inlineStr">
        <is>
          <t>CORTE</t>
        </is>
      </c>
    </row>
    <row r="1808" ht="12" customHeight="1">
      <c r="A1808" s="3" t="inlineStr">
        <is>
          <t>FURADEIRA 65</t>
        </is>
      </c>
      <c r="B1808" s="1" t="n">
        <v>30026009</v>
      </c>
      <c r="C1808" s="1" t="inlineStr">
        <is>
          <t>Produto simples</t>
        </is>
      </c>
      <c r="D1808" s="1" t="n">
        <v>30026009</v>
      </c>
      <c r="E1808" s="1" t="inlineStr">
        <is>
          <t>TAMPO 880X382X12 MDF - MESA LISSE 1,60X0,90       54</t>
        </is>
      </c>
      <c r="F1808" s="2" t="n">
        <v>1</v>
      </c>
      <c r="G1808" s="2" t="inlineStr">
        <is>
          <t>peça</t>
        </is>
      </c>
      <c r="H1808" s="1" t="n">
        <v>7</v>
      </c>
      <c r="I1808" s="1" t="n">
        <v>0.2</v>
      </c>
      <c r="J1808" s="2" t="inlineStr">
        <is>
          <t>CORTE</t>
        </is>
      </c>
    </row>
    <row r="1809" ht="12" customHeight="1">
      <c r="A1809" s="3" t="inlineStr">
        <is>
          <t>FURADEIRA 65</t>
        </is>
      </c>
      <c r="B1809" s="1" t="n">
        <v>30032008</v>
      </c>
      <c r="C1809" s="1" t="inlineStr">
        <is>
          <t>Produto simples</t>
        </is>
      </c>
      <c r="D1809" s="1" t="n">
        <v>30032008</v>
      </c>
      <c r="E1809" s="1" t="inlineStr">
        <is>
          <t>LAT TRIAN SUP. 795(580)X400(580)X12 MDF-MESA VI</t>
        </is>
      </c>
      <c r="F1809" s="2" t="n">
        <v>1</v>
      </c>
      <c r="G1809" s="2" t="inlineStr">
        <is>
          <t>peça</t>
        </is>
      </c>
      <c r="H1809" s="1" t="n">
        <v>7</v>
      </c>
      <c r="I1809" s="1" t="n">
        <v>0.2</v>
      </c>
      <c r="J1809" s="2" t="inlineStr">
        <is>
          <t>CORTE</t>
        </is>
      </c>
    </row>
    <row r="1810" ht="12" customHeight="1">
      <c r="A1810" s="3" t="inlineStr">
        <is>
          <t>FURADEIRA 65</t>
        </is>
      </c>
      <c r="B1810" s="1" t="n">
        <v>30030009</v>
      </c>
      <c r="C1810" s="1" t="inlineStr">
        <is>
          <t>Produto simples</t>
        </is>
      </c>
      <c r="D1810" s="1" t="n">
        <v>30030009</v>
      </c>
      <c r="E1810" s="1" t="inlineStr">
        <is>
          <t>LAT TRIA SUP. 890(600)X443(680)X12 MDF-MESA VIE</t>
        </is>
      </c>
      <c r="F1810" s="2" t="n">
        <v>1</v>
      </c>
      <c r="G1810" s="2" t="inlineStr">
        <is>
          <t>peça</t>
        </is>
      </c>
      <c r="H1810" s="1" t="n">
        <v>7</v>
      </c>
      <c r="I1810" s="1" t="n">
        <v>0.2</v>
      </c>
      <c r="J1810" s="2" t="inlineStr">
        <is>
          <t>CORTE</t>
        </is>
      </c>
    </row>
    <row r="1811" ht="12" customHeight="1">
      <c r="A1811" s="3" t="inlineStr">
        <is>
          <t>FURADEIRA 65</t>
        </is>
      </c>
      <c r="B1811" s="1" t="n">
        <v>30009602</v>
      </c>
      <c r="C1811" s="1" t="inlineStr">
        <is>
          <t>Produto simples</t>
        </is>
      </c>
      <c r="D1811" s="1" t="n">
        <v>30009602</v>
      </c>
      <c r="E1811" s="1" t="inlineStr">
        <is>
          <t>PES FRONTAL 480X80 (125)X25 MDF - CADEIRA</t>
        </is>
      </c>
      <c r="F1811" s="2" t="n">
        <v>1</v>
      </c>
      <c r="G1811" s="2" t="inlineStr">
        <is>
          <t>peça</t>
        </is>
      </c>
      <c r="H1811" s="1" t="n">
        <v>7</v>
      </c>
      <c r="I1811" s="1" t="n">
        <v>0.2</v>
      </c>
      <c r="J1811" s="2" t="inlineStr">
        <is>
          <t>CORTE</t>
        </is>
      </c>
    </row>
    <row r="1812" ht="12" customHeight="1">
      <c r="A1812" s="3" t="inlineStr">
        <is>
          <t>FURADEIRA 65</t>
        </is>
      </c>
      <c r="B1812" s="1" t="n">
        <v>30003001</v>
      </c>
      <c r="C1812" s="1" t="inlineStr">
        <is>
          <t>Produto simples</t>
        </is>
      </c>
      <c r="D1812" s="1" t="n">
        <v>30003001</v>
      </c>
      <c r="E1812" s="1" t="inlineStr">
        <is>
          <t>ENCOSTO 250X350X15 MDF CADEIRA</t>
        </is>
      </c>
      <c r="F1812" s="2" t="n">
        <v>1</v>
      </c>
      <c r="G1812" s="2" t="inlineStr">
        <is>
          <t>peça</t>
        </is>
      </c>
      <c r="H1812" s="1" t="n">
        <v>7</v>
      </c>
      <c r="I1812" s="1" t="n">
        <v>0.2</v>
      </c>
      <c r="J1812" s="2" t="inlineStr">
        <is>
          <t>CORTE</t>
        </is>
      </c>
    </row>
    <row r="1813" ht="12" customHeight="1">
      <c r="A1813" s="3" t="inlineStr">
        <is>
          <t>FURADEIRA 65</t>
        </is>
      </c>
      <c r="B1813" s="1" t="n">
        <v>30003002</v>
      </c>
      <c r="C1813" s="1" t="inlineStr">
        <is>
          <t>Produto simples</t>
        </is>
      </c>
      <c r="D1813" s="1" t="n">
        <v>30003002</v>
      </c>
      <c r="E1813" s="1" t="inlineStr">
        <is>
          <t>TRAVESSA INF. PÉS 350X70X18 MDF - CADEIRA</t>
        </is>
      </c>
      <c r="F1813" s="2" t="n">
        <v>1</v>
      </c>
      <c r="G1813" s="2" t="inlineStr">
        <is>
          <t>peça</t>
        </is>
      </c>
      <c r="H1813" s="1" t="n">
        <v>7</v>
      </c>
      <c r="I1813" s="1" t="n">
        <v>0.2</v>
      </c>
      <c r="J1813" s="2" t="inlineStr">
        <is>
          <t>CORTE</t>
        </is>
      </c>
    </row>
    <row r="1814" ht="12" customHeight="1">
      <c r="A1814" s="3" t="inlineStr">
        <is>
          <t>FURADEIRA 65</t>
        </is>
      </c>
      <c r="B1814" s="1" t="n">
        <v>30082701</v>
      </c>
      <c r="C1814" s="1" t="inlineStr">
        <is>
          <t>Produto simples</t>
        </is>
      </c>
      <c r="D1814" s="1" t="n">
        <v>30082701</v>
      </c>
      <c r="E1814" s="1" t="inlineStr">
        <is>
          <t>TRAV FRONT 1230X120X15 MDF-MESA SIENA C/V1,3</t>
        </is>
      </c>
      <c r="F1814" s="2" t="n">
        <v>1</v>
      </c>
      <c r="G1814" s="2" t="inlineStr">
        <is>
          <t>peça</t>
        </is>
      </c>
      <c r="H1814" s="1" t="n">
        <v>7</v>
      </c>
      <c r="I1814" s="1" t="n">
        <v>0.2</v>
      </c>
      <c r="J1814" s="2" t="inlineStr">
        <is>
          <t>CORTE</t>
        </is>
      </c>
    </row>
    <row r="1815" ht="12" customHeight="1">
      <c r="A1815" s="3" t="inlineStr">
        <is>
          <t>FURADEIRA 65</t>
        </is>
      </c>
      <c r="B1815" s="1" t="n">
        <v>10014001</v>
      </c>
      <c r="C1815" s="1" t="inlineStr">
        <is>
          <t>Produto simples</t>
        </is>
      </c>
      <c r="D1815" s="1" t="n">
        <v>10014001</v>
      </c>
      <c r="E1815" s="1" t="inlineStr">
        <is>
          <t>BASE 1330X360X15 MDP - APARADOR</t>
        </is>
      </c>
      <c r="F1815" s="2" t="n">
        <v>1</v>
      </c>
      <c r="G1815" s="2" t="inlineStr">
        <is>
          <t>peça</t>
        </is>
      </c>
      <c r="H1815" s="1" t="n">
        <v>7</v>
      </c>
      <c r="I1815" s="1" t="n">
        <v>0.2</v>
      </c>
      <c r="J1815" s="2" t="inlineStr">
        <is>
          <t>CORTE</t>
        </is>
      </c>
    </row>
    <row r="1816" ht="12" customHeight="1">
      <c r="A1816" s="3" t="inlineStr">
        <is>
          <t>FURADEIRA 65</t>
        </is>
      </c>
      <c r="B1816" s="1" t="n">
        <v>10014002</v>
      </c>
      <c r="C1816" s="1" t="inlineStr">
        <is>
          <t>Produto simples</t>
        </is>
      </c>
      <c r="D1816" s="1" t="n">
        <v>10014002</v>
      </c>
      <c r="E1816" s="1" t="inlineStr">
        <is>
          <t>TAMPO 1330X360X15 MDP - APARADOR</t>
        </is>
      </c>
      <c r="F1816" s="2" t="n">
        <v>1</v>
      </c>
      <c r="G1816" s="2" t="inlineStr">
        <is>
          <t>peça</t>
        </is>
      </c>
      <c r="H1816" s="1" t="n">
        <v>7</v>
      </c>
      <c r="I1816" s="1" t="n">
        <v>0.2</v>
      </c>
      <c r="J1816" s="2" t="inlineStr">
        <is>
          <t>CORTE</t>
        </is>
      </c>
    </row>
    <row r="1817" ht="12" customHeight="1">
      <c r="A1817" s="3" t="inlineStr">
        <is>
          <t>FURADEIRA 65</t>
        </is>
      </c>
      <c r="B1817" s="1" t="n">
        <v>10014003</v>
      </c>
      <c r="C1817" s="1" t="inlineStr">
        <is>
          <t>Produto simples</t>
        </is>
      </c>
      <c r="D1817" s="1" t="n">
        <v>10014003</v>
      </c>
      <c r="E1817" s="1" t="inlineStr">
        <is>
          <t>LATERAL DIR. 680X360X12 MDP - APARADOR</t>
        </is>
      </c>
      <c r="F1817" s="2" t="n">
        <v>1</v>
      </c>
      <c r="G1817" s="2" t="inlineStr">
        <is>
          <t>peça</t>
        </is>
      </c>
      <c r="H1817" s="1" t="n">
        <v>7</v>
      </c>
      <c r="I1817" s="1" t="n">
        <v>0.2</v>
      </c>
      <c r="J1817" s="2" t="inlineStr">
        <is>
          <t>CORTE</t>
        </is>
      </c>
    </row>
    <row r="1818" ht="12" customHeight="1">
      <c r="A1818" s="3" t="inlineStr">
        <is>
          <t>FURADEIRA 65</t>
        </is>
      </c>
      <c r="B1818" s="1" t="n">
        <v>10014012</v>
      </c>
      <c r="C1818" s="1" t="inlineStr">
        <is>
          <t>Produto simples</t>
        </is>
      </c>
      <c r="D1818" s="1" t="n">
        <v>10014012</v>
      </c>
      <c r="E1818" s="1" t="inlineStr">
        <is>
          <t>LATERAL ESQ. 680X360X12 MDP - APARADOR</t>
        </is>
      </c>
      <c r="F1818" s="2" t="n">
        <v>1</v>
      </c>
      <c r="G1818" s="2" t="inlineStr">
        <is>
          <t>peça</t>
        </is>
      </c>
      <c r="H1818" s="1" t="n">
        <v>7</v>
      </c>
      <c r="I1818" s="1" t="n">
        <v>0.2</v>
      </c>
      <c r="J1818" s="2" t="inlineStr">
        <is>
          <t>CORTE</t>
        </is>
      </c>
    </row>
    <row r="1819" ht="12" customHeight="1">
      <c r="A1819" s="3" t="inlineStr">
        <is>
          <t>FURADEIRA 65</t>
        </is>
      </c>
      <c r="B1819" s="1" t="n">
        <v>10014004</v>
      </c>
      <c r="C1819" s="1" t="inlineStr">
        <is>
          <t>Produto simples</t>
        </is>
      </c>
      <c r="D1819" s="1" t="n">
        <v>10014004</v>
      </c>
      <c r="E1819" s="1" t="inlineStr">
        <is>
          <t>TRAVESSA 1330X70X12 MDP - APARADOR</t>
        </is>
      </c>
      <c r="F1819" s="2" t="n">
        <v>1</v>
      </c>
      <c r="G1819" s="2" t="inlineStr">
        <is>
          <t>peça</t>
        </is>
      </c>
      <c r="H1819" s="1" t="n">
        <v>7</v>
      </c>
      <c r="I1819" s="1" t="n">
        <v>0.2</v>
      </c>
      <c r="J1819" s="2" t="inlineStr">
        <is>
          <t>CORTE</t>
        </is>
      </c>
    </row>
    <row r="1820" ht="12" customHeight="1">
      <c r="A1820" s="3" t="inlineStr">
        <is>
          <t>FURADEIRA 65</t>
        </is>
      </c>
      <c r="B1820" s="1" t="n">
        <v>10014005</v>
      </c>
      <c r="C1820" s="1" t="inlineStr">
        <is>
          <t>Produto simples</t>
        </is>
      </c>
      <c r="D1820" s="1" t="n">
        <v>10014005</v>
      </c>
      <c r="E1820" s="1" t="inlineStr">
        <is>
          <t>DIVISORIA 580X360X15 MDP - APARADOR</t>
        </is>
      </c>
      <c r="F1820" s="2" t="n">
        <v>1</v>
      </c>
      <c r="G1820" s="2" t="inlineStr">
        <is>
          <t>peça</t>
        </is>
      </c>
      <c r="H1820" s="1" t="n">
        <v>7</v>
      </c>
      <c r="I1820" s="1" t="n">
        <v>0.2</v>
      </c>
      <c r="J1820" s="2" t="inlineStr">
        <is>
          <t>CORTE</t>
        </is>
      </c>
    </row>
    <row r="1821" ht="12" customHeight="1">
      <c r="A1821" s="3" t="inlineStr">
        <is>
          <t>FURADEIRA 65</t>
        </is>
      </c>
      <c r="B1821" s="1" t="n">
        <v>10014007</v>
      </c>
      <c r="C1821" s="1" t="inlineStr">
        <is>
          <t>Produto simples</t>
        </is>
      </c>
      <c r="D1821" s="1" t="n">
        <v>10014007</v>
      </c>
      <c r="E1821" s="1" t="inlineStr">
        <is>
          <t>PORTA 600X445X12 MDP - APARADOR</t>
        </is>
      </c>
      <c r="F1821" s="2" t="n">
        <v>1</v>
      </c>
      <c r="G1821" s="2" t="inlineStr">
        <is>
          <t>peça</t>
        </is>
      </c>
      <c r="H1821" s="1" t="n">
        <v>7</v>
      </c>
      <c r="I1821" s="1" t="n">
        <v>0.2</v>
      </c>
      <c r="J1821" s="2" t="inlineStr">
        <is>
          <t>CORTE</t>
        </is>
      </c>
    </row>
    <row r="1822" ht="12" customHeight="1">
      <c r="A1822" s="3" t="inlineStr">
        <is>
          <t>FURADEIRA 65</t>
        </is>
      </c>
      <c r="B1822" s="1" t="n">
        <v>10014101</v>
      </c>
      <c r="C1822" s="1" t="inlineStr">
        <is>
          <t>Produto simples</t>
        </is>
      </c>
      <c r="D1822" s="1" t="n">
        <v>10014101</v>
      </c>
      <c r="E1822" s="1" t="inlineStr">
        <is>
          <t>FRENTE GAVETA 447X197X12 MDP - APARADOR</t>
        </is>
      </c>
      <c r="F1822" s="2" t="n">
        <v>1</v>
      </c>
      <c r="G1822" s="2" t="inlineStr">
        <is>
          <t>peça</t>
        </is>
      </c>
      <c r="H1822" s="1" t="n">
        <v>7</v>
      </c>
      <c r="I1822" s="1" t="n">
        <v>0.2</v>
      </c>
      <c r="J1822" s="2" t="inlineStr">
        <is>
          <t>CORTE</t>
        </is>
      </c>
    </row>
    <row r="1823" ht="12" customHeight="1">
      <c r="A1823" s="3" t="inlineStr">
        <is>
          <t>FURADEIRA 65</t>
        </is>
      </c>
      <c r="B1823" s="1" t="n">
        <v>2000</v>
      </c>
      <c r="C1823" s="1" t="inlineStr">
        <is>
          <t>Produto simples</t>
        </is>
      </c>
      <c r="D1823" s="1" t="n">
        <v>2000</v>
      </c>
      <c r="E1823" s="1" t="inlineStr">
        <is>
          <t>LATERAL DE GAVETA APARADOR - 300X150X12 MDP</t>
        </is>
      </c>
      <c r="F1823" s="2" t="n">
        <v>1</v>
      </c>
      <c r="G1823" s="2" t="inlineStr">
        <is>
          <t>peça</t>
        </is>
      </c>
      <c r="H1823" s="1" t="n">
        <v>7</v>
      </c>
      <c r="I1823" s="1" t="n">
        <v>0.2</v>
      </c>
      <c r="J1823" s="2" t="inlineStr">
        <is>
          <t>CORTE</t>
        </is>
      </c>
    </row>
    <row r="1824" ht="12" customHeight="1">
      <c r="A1824" s="3" t="inlineStr">
        <is>
          <t>FURADEIRA 65</t>
        </is>
      </c>
      <c r="B1824" s="1" t="n">
        <v>30087006</v>
      </c>
      <c r="C1824" s="1" t="inlineStr">
        <is>
          <t>Produto simples</t>
        </is>
      </c>
      <c r="D1824" s="1" t="n">
        <v>30087006</v>
      </c>
      <c r="E1824" s="1" t="inlineStr">
        <is>
          <t>LAT. COM FRISO 750X335X12 MDF - BASE AMSTERD</t>
        </is>
      </c>
      <c r="F1824" s="2" t="n">
        <v>1</v>
      </c>
      <c r="G1824" s="2" t="inlineStr">
        <is>
          <t>peça</t>
        </is>
      </c>
      <c r="H1824" s="1" t="n">
        <v>7</v>
      </c>
      <c r="I1824" s="1" t="n">
        <v>0.2</v>
      </c>
      <c r="J1824" s="2" t="inlineStr">
        <is>
          <t>CORTE</t>
        </is>
      </c>
    </row>
    <row r="1825" ht="12" customHeight="1">
      <c r="A1825" s="3" t="inlineStr">
        <is>
          <t>FURADEIRA 65</t>
        </is>
      </c>
      <c r="B1825" s="1" t="n">
        <v>10014501</v>
      </c>
      <c r="C1825" s="1" t="inlineStr">
        <is>
          <t>Produto simples</t>
        </is>
      </c>
      <c r="D1825" s="1" t="n">
        <v>10014501</v>
      </c>
      <c r="E1825" s="1" t="inlineStr">
        <is>
          <t>TAMPO 1362X401X15 MDP - BUFFET</t>
        </is>
      </c>
      <c r="F1825" s="2" t="n">
        <v>1</v>
      </c>
      <c r="G1825" s="2" t="inlineStr">
        <is>
          <t>peça</t>
        </is>
      </c>
      <c r="H1825" s="1" t="n">
        <v>7</v>
      </c>
      <c r="I1825" s="1" t="n">
        <v>0.2</v>
      </c>
      <c r="J1825" s="2" t="inlineStr">
        <is>
          <t>CORTE</t>
        </is>
      </c>
    </row>
    <row r="1826" ht="12" customHeight="1">
      <c r="A1826" s="3" t="inlineStr">
        <is>
          <t>FURADEIRA 65</t>
        </is>
      </c>
      <c r="B1826" s="1" t="n">
        <v>10014502</v>
      </c>
      <c r="C1826" s="1" t="inlineStr">
        <is>
          <t>Produto simples</t>
        </is>
      </c>
      <c r="D1826" s="1" t="n">
        <v>10014502</v>
      </c>
      <c r="E1826" s="1" t="inlineStr">
        <is>
          <t>TRAVESSA VERTICAL 536X101X15 MDP - BUFFET</t>
        </is>
      </c>
      <c r="F1826" s="2" t="n">
        <v>1</v>
      </c>
      <c r="G1826" s="2" t="inlineStr">
        <is>
          <t>peça</t>
        </is>
      </c>
      <c r="H1826" s="1" t="n">
        <v>7</v>
      </c>
      <c r="I1826" s="1" t="n">
        <v>0.2</v>
      </c>
      <c r="J1826" s="2" t="inlineStr">
        <is>
          <t>CORTE</t>
        </is>
      </c>
    </row>
    <row r="1827" ht="12" customHeight="1">
      <c r="A1827" s="3" t="inlineStr">
        <is>
          <t>FURADEIRA 65</t>
        </is>
      </c>
      <c r="B1827" s="1" t="n">
        <v>10014503</v>
      </c>
      <c r="C1827" s="1" t="inlineStr">
        <is>
          <t>Produto simples</t>
        </is>
      </c>
      <c r="D1827" s="1" t="n">
        <v>10014503</v>
      </c>
      <c r="E1827" s="1" t="inlineStr">
        <is>
          <t>LATERAL ESQUERDA 720X391X12 MDP - BUFFET</t>
        </is>
      </c>
      <c r="F1827" s="2" t="n">
        <v>1</v>
      </c>
      <c r="G1827" s="2" t="inlineStr">
        <is>
          <t>peça</t>
        </is>
      </c>
      <c r="H1827" s="1" t="n">
        <v>7</v>
      </c>
      <c r="I1827" s="1" t="n">
        <v>0.2</v>
      </c>
      <c r="J1827" s="2" t="inlineStr">
        <is>
          <t>CORTE</t>
        </is>
      </c>
    </row>
    <row r="1828" ht="12" customHeight="1">
      <c r="A1828" s="3" t="inlineStr">
        <is>
          <t>FURADEIRA 65</t>
        </is>
      </c>
      <c r="B1828" s="1" t="n">
        <v>10014511</v>
      </c>
      <c r="C1828" s="1" t="inlineStr">
        <is>
          <t>Produto simples</t>
        </is>
      </c>
      <c r="D1828" s="1" t="n">
        <v>10014511</v>
      </c>
      <c r="E1828" s="1" t="inlineStr">
        <is>
          <t>LATERAL DIREITA 720X391X12 MDP - BUFFET</t>
        </is>
      </c>
      <c r="F1828" s="2" t="n">
        <v>1</v>
      </c>
      <c r="G1828" s="2" t="inlineStr">
        <is>
          <t>peça</t>
        </is>
      </c>
      <c r="H1828" s="1" t="n">
        <v>7</v>
      </c>
      <c r="I1828" s="1" t="n">
        <v>0.2</v>
      </c>
      <c r="J1828" s="2" t="inlineStr">
        <is>
          <t>CORTE</t>
        </is>
      </c>
    </row>
    <row r="1829" ht="12" customHeight="1">
      <c r="A1829" s="3" t="inlineStr">
        <is>
          <t>FURADEIRA 65</t>
        </is>
      </c>
      <c r="B1829" s="1" t="n">
        <v>10014504</v>
      </c>
      <c r="C1829" s="1" t="inlineStr">
        <is>
          <t>Produto simples</t>
        </is>
      </c>
      <c r="D1829" s="1" t="n">
        <v>10014504</v>
      </c>
      <c r="E1829" s="1" t="inlineStr">
        <is>
          <t>BASE 1320X390X12 MDP - BUFFET</t>
        </is>
      </c>
      <c r="F1829" s="2" t="n">
        <v>1</v>
      </c>
      <c r="G1829" s="2" t="inlineStr">
        <is>
          <t>peça</t>
        </is>
      </c>
      <c r="H1829" s="1" t="n">
        <v>7</v>
      </c>
      <c r="I1829" s="1" t="n">
        <v>0.2</v>
      </c>
      <c r="J1829" s="2" t="inlineStr">
        <is>
          <t>CORTE</t>
        </is>
      </c>
    </row>
    <row r="1830" ht="12" customHeight="1">
      <c r="A1830" s="3" t="inlineStr">
        <is>
          <t>FURADEIRA 65</t>
        </is>
      </c>
      <c r="B1830" s="1" t="n">
        <v>10014506</v>
      </c>
      <c r="C1830" s="1" t="inlineStr">
        <is>
          <t>Produto simples</t>
        </is>
      </c>
      <c r="D1830" s="1" t="n">
        <v>10014506</v>
      </c>
      <c r="E1830" s="1" t="inlineStr">
        <is>
          <t>TRAVESSA SUPERIOR 1320X80X12 MDP - BUFFET</t>
        </is>
      </c>
      <c r="F1830" s="2" t="n">
        <v>1</v>
      </c>
      <c r="G1830" s="2" t="inlineStr">
        <is>
          <t>peça</t>
        </is>
      </c>
      <c r="H1830" s="1" t="n">
        <v>7</v>
      </c>
      <c r="I1830" s="1" t="n">
        <v>0.2</v>
      </c>
      <c r="J1830" s="2" t="inlineStr">
        <is>
          <t>CORTE</t>
        </is>
      </c>
    </row>
    <row r="1831" ht="12" customHeight="1">
      <c r="A1831" s="3" t="inlineStr">
        <is>
          <t>FURADEIRA 65</t>
        </is>
      </c>
      <c r="B1831" s="1" t="n">
        <v>10014507</v>
      </c>
      <c r="C1831" s="1" t="inlineStr">
        <is>
          <t>Produto simples</t>
        </is>
      </c>
      <c r="D1831" s="1" t="n">
        <v>10014507</v>
      </c>
      <c r="E1831" s="1" t="inlineStr">
        <is>
          <t>PRATELEIRA 1320X289X12 MDP - BUFFET</t>
        </is>
      </c>
      <c r="F1831" s="2" t="n">
        <v>1</v>
      </c>
      <c r="G1831" s="2" t="inlineStr">
        <is>
          <t>peça</t>
        </is>
      </c>
      <c r="H1831" s="1" t="n">
        <v>7</v>
      </c>
      <c r="I1831" s="1" t="n">
        <v>0.2</v>
      </c>
      <c r="J1831" s="2" t="inlineStr">
        <is>
          <t>CORTE</t>
        </is>
      </c>
    </row>
    <row r="1832" ht="12" customHeight="1">
      <c r="A1832" s="3" t="inlineStr">
        <is>
          <t>FURADEIRA 65</t>
        </is>
      </c>
      <c r="B1832" s="1" t="n">
        <v>10014505</v>
      </c>
      <c r="C1832" s="1" t="inlineStr">
        <is>
          <t>Produto simples</t>
        </is>
      </c>
      <c r="D1832" s="1" t="n">
        <v>10014505</v>
      </c>
      <c r="E1832" s="1" t="inlineStr">
        <is>
          <t>TRAVESSA PORTA 1320X101X12 MDP - BUFFET</t>
        </is>
      </c>
      <c r="F1832" s="2" t="n">
        <v>1</v>
      </c>
      <c r="G1832" s="2" t="inlineStr">
        <is>
          <t>peça</t>
        </is>
      </c>
      <c r="H1832" s="1" t="n">
        <v>7</v>
      </c>
      <c r="I1832" s="1" t="n">
        <v>0.2</v>
      </c>
      <c r="J1832" s="2" t="inlineStr">
        <is>
          <t>CORTE</t>
        </is>
      </c>
    </row>
    <row r="1833" ht="12" customHeight="1">
      <c r="A1833" s="3" t="inlineStr">
        <is>
          <t>FURADEIRA 65</t>
        </is>
      </c>
      <c r="B1833" s="1" t="n">
        <v>10014508</v>
      </c>
      <c r="C1833" s="1" t="inlineStr">
        <is>
          <t>Produto simples</t>
        </is>
      </c>
      <c r="D1833" s="1" t="n">
        <v>10014508</v>
      </c>
      <c r="E1833" s="1" t="inlineStr">
        <is>
          <t>PORTA 582X444X12 MDP - BUFFET</t>
        </is>
      </c>
      <c r="F1833" s="2" t="n">
        <v>1</v>
      </c>
      <c r="G1833" s="2" t="inlineStr">
        <is>
          <t>peça</t>
        </is>
      </c>
      <c r="H1833" s="1" t="n">
        <v>7</v>
      </c>
      <c r="I1833" s="1" t="n">
        <v>0.2</v>
      </c>
      <c r="J1833" s="2" t="inlineStr">
        <is>
          <t>CORTE</t>
        </is>
      </c>
    </row>
    <row r="1834" ht="12" customHeight="1">
      <c r="A1834" s="3" t="inlineStr">
        <is>
          <t>FURADEIRA 65</t>
        </is>
      </c>
      <c r="B1834" s="1" t="n">
        <v>10014512</v>
      </c>
      <c r="C1834" s="1" t="inlineStr">
        <is>
          <t>Produto simples</t>
        </is>
      </c>
      <c r="D1834" s="1" t="n">
        <v>10014512</v>
      </c>
      <c r="E1834" s="1" t="inlineStr">
        <is>
          <t>TRAVESSA 308X71X15 MDP - BUFFET</t>
        </is>
      </c>
      <c r="F1834" s="2" t="n">
        <v>1</v>
      </c>
      <c r="G1834" s="2" t="inlineStr">
        <is>
          <t>peça</t>
        </is>
      </c>
      <c r="H1834" s="1" t="n">
        <v>7</v>
      </c>
      <c r="I1834" s="1" t="n">
        <v>0.2</v>
      </c>
      <c r="J1834" s="2" t="inlineStr">
        <is>
          <t>CORTE</t>
        </is>
      </c>
    </row>
    <row r="1835" ht="12" customHeight="1">
      <c r="A1835" s="3" t="inlineStr">
        <is>
          <t>FURADEIRA 65</t>
        </is>
      </c>
      <c r="B1835" s="1" t="n">
        <v>30022004</v>
      </c>
      <c r="C1835" s="1" t="inlineStr">
        <is>
          <t>Produto simples</t>
        </is>
      </c>
      <c r="D1835" s="1" t="n">
        <v>30022004</v>
      </c>
      <c r="E1835" s="1" t="inlineStr">
        <is>
          <t>BASE 500X500X12 MDP - MESA LISSE 1,20X1,20</t>
        </is>
      </c>
      <c r="F1835" s="2" t="n">
        <v>1</v>
      </c>
      <c r="G1835" s="2" t="inlineStr">
        <is>
          <t>peça</t>
        </is>
      </c>
      <c r="H1835" s="1" t="n">
        <v>7</v>
      </c>
      <c r="I1835" s="1" t="n">
        <v>0.2</v>
      </c>
      <c r="J1835" s="2" t="inlineStr">
        <is>
          <t>CORTE</t>
        </is>
      </c>
    </row>
    <row r="1836" ht="12" customHeight="1">
      <c r="A1836" s="3" t="inlineStr">
        <is>
          <t>FURADEIRA 65</t>
        </is>
      </c>
      <c r="B1836" s="1" t="n">
        <v>30016008</v>
      </c>
      <c r="C1836" s="1" t="inlineStr">
        <is>
          <t>Produto simples</t>
        </is>
      </c>
      <c r="D1836" s="1" t="n">
        <v>30016008</v>
      </c>
      <c r="E1836" s="1" t="inlineStr">
        <is>
          <t>PE 02 780X90 (155)X25 MDF - MESA VIGO</t>
        </is>
      </c>
      <c r="F1836" s="2" t="n">
        <v>1</v>
      </c>
      <c r="G1836" s="2" t="inlineStr">
        <is>
          <t>peça</t>
        </is>
      </c>
      <c r="H1836" s="1" t="n">
        <v>7</v>
      </c>
      <c r="I1836" s="1" t="n">
        <v>0.2</v>
      </c>
      <c r="J1836" s="2" t="inlineStr">
        <is>
          <t>CORTE</t>
        </is>
      </c>
    </row>
    <row r="1837" ht="12" customHeight="1">
      <c r="A1837" s="3" t="inlineStr">
        <is>
          <t>FURADEIRA 65</t>
        </is>
      </c>
      <c r="B1837" s="1" t="n">
        <v>30116003</v>
      </c>
      <c r="C1837" s="1" t="inlineStr">
        <is>
          <t>Produto simples</t>
        </is>
      </c>
      <c r="D1837" s="1" t="n">
        <v>30116003</v>
      </c>
      <c r="E1837" s="1" t="inlineStr">
        <is>
          <t>APOIO 664X264X12 MDP - BASE IMOLA 1,60/1,80</t>
        </is>
      </c>
      <c r="F1837" s="2" t="n">
        <v>1</v>
      </c>
      <c r="G1837" s="2" t="inlineStr">
        <is>
          <t>peça</t>
        </is>
      </c>
      <c r="H1837" s="1" t="n">
        <v>7</v>
      </c>
      <c r="I1837" s="1" t="n">
        <v>0.2</v>
      </c>
      <c r="J1837" s="2" t="inlineStr">
        <is>
          <t>CORTE</t>
        </is>
      </c>
    </row>
    <row r="1838" ht="12" customHeight="1">
      <c r="A1838" s="3" t="inlineStr">
        <is>
          <t>FURADEIRA 65</t>
        </is>
      </c>
      <c r="B1838" s="1" t="n">
        <v>30116001</v>
      </c>
      <c r="C1838" s="1" t="inlineStr">
        <is>
          <t>Produto simples</t>
        </is>
      </c>
      <c r="D1838" s="1" t="n">
        <v>30116001</v>
      </c>
      <c r="E1838" s="1" t="inlineStr">
        <is>
          <t>FECHAMENTO MAIOR 851X348X15 MDF - BASE IMOL</t>
        </is>
      </c>
      <c r="F1838" s="2" t="n">
        <v>1</v>
      </c>
      <c r="G1838" s="2" t="inlineStr">
        <is>
          <t>peça</t>
        </is>
      </c>
      <c r="H1838" s="1" t="n">
        <v>7</v>
      </c>
      <c r="I1838" s="1" t="n">
        <v>0.2</v>
      </c>
      <c r="J1838" s="2" t="inlineStr">
        <is>
          <t>CORTE</t>
        </is>
      </c>
    </row>
    <row r="1839" ht="12" customHeight="1">
      <c r="A1839" s="3" t="inlineStr">
        <is>
          <t>FURADEIRA 65</t>
        </is>
      </c>
      <c r="B1839" s="1" t="n">
        <v>30116002</v>
      </c>
      <c r="C1839" s="1" t="inlineStr">
        <is>
          <t>Produto simples</t>
        </is>
      </c>
      <c r="D1839" s="1" t="n">
        <v>30116002</v>
      </c>
      <c r="E1839" s="1" t="inlineStr">
        <is>
          <t>FECHAMENTO MENOR 464X351X15 MDF - BASE IMO</t>
        </is>
      </c>
      <c r="F1839" s="2" t="n">
        <v>1</v>
      </c>
      <c r="G1839" s="2" t="inlineStr">
        <is>
          <t>peça</t>
        </is>
      </c>
      <c r="H1839" s="1" t="n">
        <v>7</v>
      </c>
      <c r="I1839" s="1" t="n">
        <v>0.2</v>
      </c>
      <c r="J1839" s="2" t="inlineStr">
        <is>
          <t>CORTE</t>
        </is>
      </c>
    </row>
    <row r="1840" ht="12" customHeight="1">
      <c r="A1840" s="3" t="inlineStr">
        <is>
          <t>FURADEIRA 65</t>
        </is>
      </c>
      <c r="B1840" s="1" t="n">
        <v>30116004</v>
      </c>
      <c r="C1840" s="1" t="inlineStr">
        <is>
          <t>Produto simples</t>
        </is>
      </c>
      <c r="D1840" s="1" t="n">
        <v>30116004</v>
      </c>
      <c r="E1840" s="1" t="inlineStr">
        <is>
          <t>TRAVESSA MAIOR 656X136X15 MDP - BASE IMOLA 1</t>
        </is>
      </c>
      <c r="F1840" s="2" t="n">
        <v>1</v>
      </c>
      <c r="G1840" s="2" t="inlineStr">
        <is>
          <t>peça</t>
        </is>
      </c>
      <c r="H1840" s="1" t="n">
        <v>7</v>
      </c>
      <c r="I1840" s="1" t="n">
        <v>0.2</v>
      </c>
      <c r="J1840" s="2" t="inlineStr">
        <is>
          <t>CORTE</t>
        </is>
      </c>
    </row>
    <row r="1841" ht="12" customHeight="1">
      <c r="A1841" s="3" t="inlineStr">
        <is>
          <t>FURADEIRA 65</t>
        </is>
      </c>
      <c r="B1841" s="1" t="n">
        <v>30116005</v>
      </c>
      <c r="C1841" s="1" t="inlineStr">
        <is>
          <t>Produto simples</t>
        </is>
      </c>
      <c r="D1841" s="1" t="n">
        <v>30116005</v>
      </c>
      <c r="E1841" s="1" t="inlineStr">
        <is>
          <t>TRAV MENOR 420(208)X136X15 MDF - BASE IMOLA</t>
        </is>
      </c>
      <c r="F1841" s="2" t="n">
        <v>1</v>
      </c>
      <c r="G1841" s="2" t="inlineStr">
        <is>
          <t>peça</t>
        </is>
      </c>
      <c r="H1841" s="1" t="n">
        <v>7</v>
      </c>
      <c r="I1841" s="1" t="n">
        <v>0.2</v>
      </c>
      <c r="J1841" s="2" t="inlineStr">
        <is>
          <t>CORTE</t>
        </is>
      </c>
    </row>
    <row r="1842" ht="12" customHeight="1">
      <c r="A1842" s="3" t="inlineStr">
        <is>
          <t>FURADEIRA 65</t>
        </is>
      </c>
      <c r="B1842" s="1" t="n">
        <v>30114003</v>
      </c>
      <c r="C1842" s="1" t="inlineStr">
        <is>
          <t>Produto simples</t>
        </is>
      </c>
      <c r="D1842" s="1" t="n">
        <v>30114003</v>
      </c>
      <c r="E1842" s="1" t="inlineStr">
        <is>
          <t>APOIO 422X264X12 MDP - BASE IMOLA 1,35</t>
        </is>
      </c>
      <c r="F1842" s="2" t="n">
        <v>1</v>
      </c>
      <c r="G1842" s="2" t="inlineStr">
        <is>
          <t>peça</t>
        </is>
      </c>
      <c r="H1842" s="1" t="n">
        <v>7</v>
      </c>
      <c r="I1842" s="1" t="n">
        <v>0.2</v>
      </c>
      <c r="J1842" s="2" t="inlineStr">
        <is>
          <t>CORTE</t>
        </is>
      </c>
    </row>
    <row r="1843" ht="12" customHeight="1">
      <c r="A1843" s="3" t="inlineStr">
        <is>
          <t>FURADEIRA 65</t>
        </is>
      </c>
      <c r="B1843" s="1" t="n">
        <v>30114001</v>
      </c>
      <c r="C1843" s="1" t="inlineStr">
        <is>
          <t>Produto simples</t>
        </is>
      </c>
      <c r="D1843" s="1" t="n">
        <v>30114001</v>
      </c>
      <c r="E1843" s="1" t="inlineStr">
        <is>
          <t>FECHAMENTO MAIOR 610X348X15 MDF - BASE IMOL</t>
        </is>
      </c>
      <c r="F1843" s="2" t="n">
        <v>1</v>
      </c>
      <c r="G1843" s="2" t="inlineStr">
        <is>
          <t>peça</t>
        </is>
      </c>
      <c r="H1843" s="1" t="n">
        <v>7</v>
      </c>
      <c r="I1843" s="1" t="n">
        <v>0.2</v>
      </c>
      <c r="J1843" s="2" t="inlineStr">
        <is>
          <t>CORTE</t>
        </is>
      </c>
    </row>
    <row r="1844" ht="12" customHeight="1">
      <c r="A1844" s="3" t="inlineStr">
        <is>
          <t>FURADEIRA 65</t>
        </is>
      </c>
      <c r="B1844" s="1" t="n">
        <v>30114004</v>
      </c>
      <c r="C1844" s="1" t="inlineStr">
        <is>
          <t>Produto simples</t>
        </is>
      </c>
      <c r="D1844" s="1" t="n">
        <v>30114004</v>
      </c>
      <c r="E1844" s="1" t="inlineStr">
        <is>
          <t>TRAVESSA MAIOR 412X136X15 MDP - BASE IMOLA 1</t>
        </is>
      </c>
      <c r="F1844" s="2" t="n">
        <v>1</v>
      </c>
      <c r="G1844" s="2" t="inlineStr">
        <is>
          <t>peça</t>
        </is>
      </c>
      <c r="H1844" s="1" t="n">
        <v>7</v>
      </c>
      <c r="I1844" s="1" t="n">
        <v>0.2</v>
      </c>
      <c r="J1844" s="2" t="inlineStr">
        <is>
          <t>CORTE</t>
        </is>
      </c>
    </row>
    <row r="1845" ht="12" customHeight="1">
      <c r="A1845" s="3" t="inlineStr">
        <is>
          <t>FURADEIRA 65</t>
        </is>
      </c>
      <c r="B1845" s="1" t="n">
        <v>10014105</v>
      </c>
      <c r="C1845" s="1" t="inlineStr">
        <is>
          <t>Produto simples</t>
        </is>
      </c>
      <c r="D1845" s="1" t="n">
        <v>10014105</v>
      </c>
      <c r="E1845" s="1" t="inlineStr">
        <is>
          <t>TAMPO 1330X360X15 MDP - APARADOR C/ GAVETA</t>
        </is>
      </c>
      <c r="F1845" s="2" t="n">
        <v>1</v>
      </c>
      <c r="G1845" s="2" t="inlineStr">
        <is>
          <t>peça</t>
        </is>
      </c>
      <c r="H1845" s="1" t="n">
        <v>7</v>
      </c>
      <c r="I1845" s="1" t="n">
        <v>0.2</v>
      </c>
      <c r="J1845" s="2" t="inlineStr">
        <is>
          <t>CORTE</t>
        </is>
      </c>
    </row>
    <row r="1846" ht="12" customHeight="1">
      <c r="A1846" s="3" t="inlineStr">
        <is>
          <t>FURADEIRA 65</t>
        </is>
      </c>
      <c r="B1846" s="1" t="n">
        <v>10014104</v>
      </c>
      <c r="C1846" s="1" t="inlineStr">
        <is>
          <t>Produto simples</t>
        </is>
      </c>
      <c r="D1846" s="1" t="n">
        <v>10014104</v>
      </c>
      <c r="E1846" s="1" t="inlineStr">
        <is>
          <t>BASE 1330X360X15 MDP - APARADOR C/ GAVETA</t>
        </is>
      </c>
      <c r="F1846" s="2" t="n">
        <v>1</v>
      </c>
      <c r="G1846" s="2" t="inlineStr">
        <is>
          <t>peça</t>
        </is>
      </c>
      <c r="H1846" s="1" t="n">
        <v>7</v>
      </c>
      <c r="I1846" s="1" t="n">
        <v>0.2</v>
      </c>
      <c r="J1846" s="2" t="inlineStr">
        <is>
          <t>CORTE</t>
        </is>
      </c>
    </row>
    <row r="1847" ht="12" customHeight="1">
      <c r="A1847" s="3" t="inlineStr">
        <is>
          <t>FURADEIRA 65</t>
        </is>
      </c>
      <c r="B1847" s="1" t="n">
        <v>10014106</v>
      </c>
      <c r="C1847" s="1" t="inlineStr">
        <is>
          <t>Produto simples</t>
        </is>
      </c>
      <c r="D1847" s="1" t="n">
        <v>10014106</v>
      </c>
      <c r="E1847" s="1" t="inlineStr">
        <is>
          <t>DIVISORIA ESQ 580X360X15 MDP - APARADOR C/ GA</t>
        </is>
      </c>
      <c r="F1847" s="2" t="n">
        <v>1</v>
      </c>
      <c r="G1847" s="2" t="inlineStr">
        <is>
          <t>peça</t>
        </is>
      </c>
      <c r="H1847" s="1" t="n">
        <v>7</v>
      </c>
      <c r="I1847" s="1" t="n">
        <v>0.2</v>
      </c>
      <c r="J1847" s="2" t="inlineStr">
        <is>
          <t>CORTE</t>
        </is>
      </c>
    </row>
    <row r="1848" ht="12" customHeight="1">
      <c r="A1848" s="3" t="inlineStr">
        <is>
          <t>FURADEIRA 65</t>
        </is>
      </c>
      <c r="B1848" s="1" t="n">
        <v>10014107</v>
      </c>
      <c r="C1848" s="1" t="inlineStr">
        <is>
          <t>Produto simples</t>
        </is>
      </c>
      <c r="D1848" s="1" t="n">
        <v>10014107</v>
      </c>
      <c r="E1848" s="1" t="inlineStr">
        <is>
          <t>LATERAL GAVETA 300X150X12 MDP - APARADOR</t>
        </is>
      </c>
      <c r="F1848" s="2" t="n">
        <v>1</v>
      </c>
      <c r="G1848" s="2" t="inlineStr">
        <is>
          <t>peça</t>
        </is>
      </c>
      <c r="H1848" s="1" t="n">
        <v>7</v>
      </c>
      <c r="I1848" s="1" t="n">
        <v>0.2</v>
      </c>
      <c r="J1848" s="2" t="inlineStr">
        <is>
          <t>CORTE</t>
        </is>
      </c>
    </row>
    <row r="1849" ht="12" customHeight="1">
      <c r="A1849" s="3" t="inlineStr">
        <is>
          <t>FURADEIRA 65</t>
        </is>
      </c>
      <c r="B1849" s="1" t="n">
        <v>10014108</v>
      </c>
      <c r="C1849" s="1" t="inlineStr">
        <is>
          <t>Produto simples</t>
        </is>
      </c>
      <c r="D1849" s="1" t="n">
        <v>10014108</v>
      </c>
      <c r="E1849" s="1" t="inlineStr">
        <is>
          <t>CONTRA FUNDO GAVETA 385X128X12 MDP - APARA  54</t>
        </is>
      </c>
      <c r="F1849" s="2" t="n">
        <v>1</v>
      </c>
      <c r="G1849" s="2" t="inlineStr">
        <is>
          <t>peça</t>
        </is>
      </c>
      <c r="H1849" s="1" t="n">
        <v>7</v>
      </c>
      <c r="I1849" s="1" t="n">
        <v>0.2</v>
      </c>
      <c r="J1849" s="2" t="inlineStr">
        <is>
          <t>CORTE</t>
        </is>
      </c>
    </row>
    <row r="1850" ht="12" customHeight="1">
      <c r="A1850" s="3" t="inlineStr">
        <is>
          <t>FURADEIRA 65</t>
        </is>
      </c>
      <c r="B1850" s="1" t="n">
        <v>10014112</v>
      </c>
      <c r="C1850" s="1" t="inlineStr">
        <is>
          <t>Produto simples</t>
        </is>
      </c>
      <c r="D1850" s="1" t="n">
        <v>10014112</v>
      </c>
      <c r="E1850" s="1" t="inlineStr">
        <is>
          <t>DIVISORIA DIR 580X360X15 MDP - APARADOR C/ GAV54</t>
        </is>
      </c>
      <c r="F1850" s="2" t="n">
        <v>1</v>
      </c>
      <c r="G1850" s="2" t="inlineStr">
        <is>
          <t>peça</t>
        </is>
      </c>
      <c r="H1850" s="1" t="n">
        <v>7</v>
      </c>
      <c r="I1850" s="1" t="n">
        <v>0.2</v>
      </c>
      <c r="J1850" s="2" t="inlineStr">
        <is>
          <t>CORTE</t>
        </is>
      </c>
    </row>
    <row r="1851" ht="12" customHeight="1">
      <c r="A1851" s="3" t="inlineStr">
        <is>
          <t>FURADEIRA 65</t>
        </is>
      </c>
      <c r="B1851" s="1" t="n">
        <v>10014513</v>
      </c>
      <c r="C1851" s="1" t="inlineStr">
        <is>
          <t>Produto simples</t>
        </is>
      </c>
      <c r="D1851" s="1" t="n">
        <v>10014513</v>
      </c>
      <c r="E1851" s="1" t="inlineStr">
        <is>
          <t>TRAVESSA INFERIOR 1320X80X12 MDP - BUFFET       54</t>
        </is>
      </c>
      <c r="F1851" s="2" t="n">
        <v>1</v>
      </c>
      <c r="G1851" s="2" t="inlineStr">
        <is>
          <t>peça</t>
        </is>
      </c>
      <c r="H1851" s="1" t="n">
        <v>7</v>
      </c>
      <c r="I1851" s="1" t="n">
        <v>0.2</v>
      </c>
      <c r="J1851" s="2" t="inlineStr">
        <is>
          <t>CORTE</t>
        </is>
      </c>
    </row>
    <row r="1852" ht="12" customHeight="1">
      <c r="A1852" s="3" t="inlineStr">
        <is>
          <t>FURADEIRA 65</t>
        </is>
      </c>
      <c r="B1852" s="1" t="n">
        <v>30088001</v>
      </c>
      <c r="C1852" s="1" t="inlineStr">
        <is>
          <t>Produto simples</t>
        </is>
      </c>
      <c r="D1852" s="1" t="n">
        <v>30088001</v>
      </c>
      <c r="E1852" s="1" t="inlineStr">
        <is>
          <t>LATERAL INTERNA 780X455X15 MDP-MESA PADUA    54</t>
        </is>
      </c>
      <c r="F1852" s="2" t="n">
        <v>1</v>
      </c>
      <c r="G1852" s="2" t="inlineStr">
        <is>
          <t>peça</t>
        </is>
      </c>
      <c r="H1852" s="1" t="n">
        <v>7</v>
      </c>
      <c r="I1852" s="1" t="n">
        <v>0.2</v>
      </c>
      <c r="J1852" s="2" t="inlineStr">
        <is>
          <t>CORTE</t>
        </is>
      </c>
    </row>
    <row r="1853" ht="12" customHeight="1">
      <c r="A1853" s="3" t="inlineStr">
        <is>
          <t>FURADEIRA 65</t>
        </is>
      </c>
      <c r="B1853" s="1" t="n">
        <v>30088202</v>
      </c>
      <c r="C1853" s="1" t="inlineStr">
        <is>
          <t>Produto simples</t>
        </is>
      </c>
      <c r="D1853" s="1" t="n">
        <v>30088202</v>
      </c>
      <c r="E1853" s="1" t="inlineStr">
        <is>
          <t>LATERAL EXTERNA 780X455X12 MDP-MESA PADUA   54</t>
        </is>
      </c>
      <c r="F1853" s="2" t="n">
        <v>1</v>
      </c>
      <c r="G1853" s="2" t="inlineStr">
        <is>
          <t>peça</t>
        </is>
      </c>
      <c r="H1853" s="1" t="n">
        <v>7</v>
      </c>
      <c r="I1853" s="1" t="n">
        <v>0.2</v>
      </c>
      <c r="J1853" s="2" t="inlineStr">
        <is>
          <t>CORTE</t>
        </is>
      </c>
    </row>
    <row r="1854" ht="12" customHeight="1">
      <c r="A1854" s="3" t="inlineStr">
        <is>
          <t>FURADEIRA 65</t>
        </is>
      </c>
      <c r="B1854" s="1" t="n">
        <v>30088201</v>
      </c>
      <c r="C1854" s="1" t="inlineStr">
        <is>
          <t>Produto simples</t>
        </is>
      </c>
      <c r="D1854" s="1" t="n">
        <v>30088201</v>
      </c>
      <c r="E1854" s="1" t="inlineStr">
        <is>
          <t>LATERAL INTERNA 910X770X15 MDP-MESA PADUA    54</t>
        </is>
      </c>
      <c r="F1854" s="2" t="n">
        <v>1</v>
      </c>
      <c r="G1854" s="2" t="inlineStr">
        <is>
          <t>peça</t>
        </is>
      </c>
      <c r="H1854" s="1" t="n">
        <v>7</v>
      </c>
      <c r="I1854" s="1" t="n">
        <v>0.2</v>
      </c>
      <c r="J1854" s="2" t="inlineStr">
        <is>
          <t>CORTE</t>
        </is>
      </c>
    </row>
    <row r="1855" ht="12" customHeight="1">
      <c r="A1855" s="3" t="inlineStr">
        <is>
          <t>FURADEIRA 65</t>
        </is>
      </c>
      <c r="B1855" s="1" t="n">
        <v>30084001</v>
      </c>
      <c r="C1855" s="1" t="inlineStr">
        <is>
          <t>Produto simples</t>
        </is>
      </c>
      <c r="D1855" s="1" t="n">
        <v>30084001</v>
      </c>
      <c r="E1855" s="1" t="inlineStr">
        <is>
          <t>PE MAIOR 730X114 (194)X15 MDP - MESA ATLANTA    54</t>
        </is>
      </c>
      <c r="F1855" s="2" t="n">
        <v>1</v>
      </c>
      <c r="G1855" s="2" t="inlineStr">
        <is>
          <t>peça</t>
        </is>
      </c>
      <c r="H1855" s="1" t="n">
        <v>7</v>
      </c>
      <c r="I1855" s="1" t="n">
        <v>0.2</v>
      </c>
      <c r="J1855" s="2" t="inlineStr">
        <is>
          <t>CORTE</t>
        </is>
      </c>
    </row>
    <row r="1856" ht="12" customHeight="1">
      <c r="A1856" s="3" t="inlineStr">
        <is>
          <t>FURADEIRA 65</t>
        </is>
      </c>
      <c r="B1856" s="1" t="n">
        <v>30084002</v>
      </c>
      <c r="C1856" s="1" t="inlineStr">
        <is>
          <t>Produto simples</t>
        </is>
      </c>
      <c r="D1856" s="1" t="n">
        <v>30084002</v>
      </c>
      <c r="E1856" s="1" t="inlineStr">
        <is>
          <t>PE MENOR 730X95 (164)X15 MDP - MESA ATLANTA    54</t>
        </is>
      </c>
      <c r="F1856" s="2" t="n">
        <v>1</v>
      </c>
      <c r="G1856" s="2" t="inlineStr">
        <is>
          <t>peça</t>
        </is>
      </c>
      <c r="H1856" s="1" t="n">
        <v>7</v>
      </c>
      <c r="I1856" s="1" t="n">
        <v>0.2</v>
      </c>
      <c r="J1856" s="2" t="inlineStr">
        <is>
          <t>CORTE</t>
        </is>
      </c>
    </row>
    <row r="1857" ht="12" customHeight="1">
      <c r="A1857" s="3" t="inlineStr">
        <is>
          <t>FURADEIRA 65</t>
        </is>
      </c>
      <c r="B1857" s="1" t="n">
        <v>30084303</v>
      </c>
      <c r="C1857" s="1" t="inlineStr">
        <is>
          <t>Produto simples</t>
        </is>
      </c>
      <c r="D1857" s="1" t="n">
        <v>30084303</v>
      </c>
      <c r="E1857" s="1" t="inlineStr">
        <is>
          <t>TRAV FRONT 746X120X15 MDP - MESA ATLANTA 0,9054</t>
        </is>
      </c>
      <c r="F1857" s="2" t="n">
        <v>1</v>
      </c>
      <c r="G1857" s="2" t="inlineStr">
        <is>
          <t>peça</t>
        </is>
      </c>
      <c r="H1857" s="1" t="n">
        <v>7</v>
      </c>
      <c r="I1857" s="1" t="n">
        <v>0.2</v>
      </c>
      <c r="J1857" s="2" t="inlineStr">
        <is>
          <t>CORTE</t>
        </is>
      </c>
    </row>
    <row r="1858" ht="12" customHeight="1">
      <c r="A1858" s="3" t="inlineStr">
        <is>
          <t>FURADEIRA 65</t>
        </is>
      </c>
      <c r="B1858" s="1" t="n">
        <v>30084004</v>
      </c>
      <c r="C1858" s="1" t="inlineStr">
        <is>
          <t>Produto simples</t>
        </is>
      </c>
      <c r="D1858" s="1" t="n">
        <v>30084004</v>
      </c>
      <c r="E1858" s="1" t="inlineStr">
        <is>
          <t>TRAVESSA LATERAL 774X120X15 MDP - MESA ATLAN54</t>
        </is>
      </c>
      <c r="F1858" s="2" t="n">
        <v>1</v>
      </c>
      <c r="G1858" s="2" t="inlineStr">
        <is>
          <t>peça</t>
        </is>
      </c>
      <c r="H1858" s="1" t="n">
        <v>7</v>
      </c>
      <c r="I1858" s="1" t="n">
        <v>0.2</v>
      </c>
      <c r="J1858" s="2" t="inlineStr">
        <is>
          <t>CORTE</t>
        </is>
      </c>
    </row>
    <row r="1859" ht="12" customHeight="1">
      <c r="A1859" s="3" t="inlineStr">
        <is>
          <t>FURADEIRA 65</t>
        </is>
      </c>
      <c r="B1859" s="1" t="n">
        <v>30084203</v>
      </c>
      <c r="C1859" s="1" t="inlineStr">
        <is>
          <t>Produto simples</t>
        </is>
      </c>
      <c r="D1859" s="1" t="n">
        <v>30084203</v>
      </c>
      <c r="E1859" s="1" t="inlineStr">
        <is>
          <t>TRAV FRONT 1046X120X15 MDP - MESA ATLANTA 1,254</t>
        </is>
      </c>
      <c r="F1859" s="2" t="n">
        <v>1</v>
      </c>
      <c r="G1859" s="2" t="inlineStr">
        <is>
          <t>peça</t>
        </is>
      </c>
      <c r="H1859" s="1" t="n">
        <v>7</v>
      </c>
      <c r="I1859" s="1" t="n">
        <v>0.2</v>
      </c>
      <c r="J1859" s="2" t="inlineStr">
        <is>
          <t>CORTE</t>
        </is>
      </c>
    </row>
    <row r="1860" ht="12" customHeight="1">
      <c r="A1860" s="3" t="inlineStr">
        <is>
          <t>FURADEIRA 65</t>
        </is>
      </c>
      <c r="B1860" s="1" t="n">
        <v>30084003</v>
      </c>
      <c r="C1860" s="1" t="inlineStr">
        <is>
          <t>Produto simples</t>
        </is>
      </c>
      <c r="D1860" s="1" t="n">
        <v>30084003</v>
      </c>
      <c r="E1860" s="1" t="inlineStr">
        <is>
          <t>TRAV FRONT 1446X120X15 MDP - MESA ATLANTA      54</t>
        </is>
      </c>
      <c r="F1860" s="2" t="n">
        <v>1</v>
      </c>
      <c r="G1860" s="2" t="inlineStr">
        <is>
          <t>peça</t>
        </is>
      </c>
      <c r="H1860" s="1" t="n">
        <v>7</v>
      </c>
      <c r="I1860" s="1" t="n">
        <v>0.2</v>
      </c>
      <c r="J1860" s="2" t="inlineStr">
        <is>
          <t>CORTE</t>
        </is>
      </c>
    </row>
    <row r="1861" ht="12" customHeight="1">
      <c r="A1861" s="3" t="inlineStr">
        <is>
          <t>FURADEIRA 65</t>
        </is>
      </c>
      <c r="B1861" s="1" t="n">
        <v>30009611</v>
      </c>
      <c r="C1861" s="1" t="inlineStr">
        <is>
          <t>Produto simples</t>
        </is>
      </c>
      <c r="D1861" s="1" t="n">
        <v>30009611</v>
      </c>
      <c r="E1861" s="1" t="inlineStr">
        <is>
          <t>PES TRASEIRO 480X80 (125)X25 MDF - CADEIRA         54</t>
        </is>
      </c>
      <c r="F1861" s="2" t="n">
        <v>1</v>
      </c>
      <c r="G1861" s="2" t="inlineStr">
        <is>
          <t>peça</t>
        </is>
      </c>
      <c r="H1861" s="1" t="n">
        <v>7</v>
      </c>
      <c r="I1861" s="1" t="n">
        <v>0.2</v>
      </c>
      <c r="J1861" s="2" t="inlineStr">
        <is>
          <t>CORTE</t>
        </is>
      </c>
    </row>
    <row r="1862" ht="12" customHeight="1">
      <c r="A1862" s="3" t="inlineStr">
        <is>
          <t>FURADEIRA 65</t>
        </is>
      </c>
      <c r="B1862" s="1" t="n">
        <v>30089001</v>
      </c>
      <c r="C1862" s="1" t="inlineStr">
        <is>
          <t>Produto simples</t>
        </is>
      </c>
      <c r="D1862" s="1" t="n">
        <v>30089001</v>
      </c>
      <c r="E1862" s="1" t="inlineStr">
        <is>
          <t>PE MAIOR 756X114 (194)X15 MDF - MESA BRUXELAS 54</t>
        </is>
      </c>
      <c r="F1862" s="2" t="n">
        <v>1</v>
      </c>
      <c r="G1862" s="2" t="inlineStr">
        <is>
          <t>peça</t>
        </is>
      </c>
      <c r="H1862" s="1" t="n">
        <v>7</v>
      </c>
      <c r="I1862" s="1" t="n">
        <v>0.2</v>
      </c>
      <c r="J1862" s="2" t="inlineStr">
        <is>
          <t>CORTE</t>
        </is>
      </c>
    </row>
    <row r="1863" ht="12" customHeight="1">
      <c r="A1863" s="3" t="inlineStr">
        <is>
          <t>FURADEIRA 65</t>
        </is>
      </c>
      <c r="B1863" s="1" t="n">
        <v>30089002</v>
      </c>
      <c r="C1863" s="1" t="inlineStr">
        <is>
          <t>Produto simples</t>
        </is>
      </c>
      <c r="D1863" s="1" t="n">
        <v>30089002</v>
      </c>
      <c r="E1863" s="1" t="inlineStr">
        <is>
          <t>PE MENOR 756X95 (164)X15 MDF - MESA BRUXELAS  54</t>
        </is>
      </c>
      <c r="F1863" s="2" t="n">
        <v>1</v>
      </c>
      <c r="G1863" s="2" t="inlineStr">
        <is>
          <t>peça</t>
        </is>
      </c>
      <c r="H1863" s="1" t="n">
        <v>7</v>
      </c>
      <c r="I1863" s="1" t="n">
        <v>0.2</v>
      </c>
      <c r="J1863" s="2" t="inlineStr">
        <is>
          <t>CORTE</t>
        </is>
      </c>
    </row>
    <row r="1864" ht="12" customHeight="1">
      <c r="A1864" s="3" t="inlineStr">
        <is>
          <t>FURADEIRA 65</t>
        </is>
      </c>
      <c r="B1864" s="1" t="n">
        <v>30089003</v>
      </c>
      <c r="C1864" s="1" t="inlineStr">
        <is>
          <t>Produto simples</t>
        </is>
      </c>
      <c r="D1864" s="1" t="n">
        <v>30089003</v>
      </c>
      <c r="E1864" s="1" t="inlineStr">
        <is>
          <t>TRAV FRONT 1518X105X15 MDF - MESA BRUXELAS   54</t>
        </is>
      </c>
      <c r="F1864" s="2" t="n">
        <v>1</v>
      </c>
      <c r="G1864" s="2" t="inlineStr">
        <is>
          <t>peça</t>
        </is>
      </c>
      <c r="H1864" s="1" t="n">
        <v>7</v>
      </c>
      <c r="I1864" s="1" t="n">
        <v>0.2</v>
      </c>
      <c r="J1864" s="2" t="inlineStr">
        <is>
          <t>CORTE</t>
        </is>
      </c>
    </row>
    <row r="1865" ht="12" customHeight="1">
      <c r="A1865" s="3" t="inlineStr">
        <is>
          <t>FURADEIRA 65</t>
        </is>
      </c>
      <c r="B1865" s="1" t="n">
        <v>30089004</v>
      </c>
      <c r="C1865" s="1" t="inlineStr">
        <is>
          <t>Produto simples</t>
        </is>
      </c>
      <c r="D1865" s="1" t="n">
        <v>30089004</v>
      </c>
      <c r="E1865" s="1" t="inlineStr">
        <is>
          <t>TRAVESSA LATERAL 848X105X15 MDF - MESA BRUX 54</t>
        </is>
      </c>
      <c r="F1865" s="2" t="n">
        <v>1</v>
      </c>
      <c r="G1865" s="2" t="inlineStr">
        <is>
          <t>peça</t>
        </is>
      </c>
      <c r="H1865" s="1" t="n">
        <v>7</v>
      </c>
      <c r="I1865" s="1" t="n">
        <v>0.2</v>
      </c>
      <c r="J1865" s="2" t="inlineStr">
        <is>
          <t>CORTE</t>
        </is>
      </c>
    </row>
    <row r="1866" ht="12" customHeight="1">
      <c r="A1866" s="3" t="inlineStr">
        <is>
          <t>FURADEIRA 65</t>
        </is>
      </c>
      <c r="B1866" s="1" t="n">
        <v>30089005</v>
      </c>
      <c r="C1866" s="1" t="inlineStr">
        <is>
          <t>Produto simples</t>
        </is>
      </c>
      <c r="D1866" s="1" t="n">
        <v>30089005</v>
      </c>
      <c r="E1866" s="1" t="inlineStr">
        <is>
          <t>MOLDURA MAIOR 1590X61X15 MDF - MESA BRUXELA54</t>
        </is>
      </c>
      <c r="F1866" s="2" t="n">
        <v>1</v>
      </c>
      <c r="G1866" s="2" t="inlineStr">
        <is>
          <t>peça</t>
        </is>
      </c>
      <c r="H1866" s="1" t="n">
        <v>7</v>
      </c>
      <c r="I1866" s="1" t="n">
        <v>0.2</v>
      </c>
      <c r="J1866" s="2" t="inlineStr">
        <is>
          <t>CORTE</t>
        </is>
      </c>
    </row>
    <row r="1867" ht="12" customHeight="1">
      <c r="A1867" s="3" t="inlineStr">
        <is>
          <t>FURADEIRA 65</t>
        </is>
      </c>
      <c r="B1867" s="1" t="n">
        <v>30089006</v>
      </c>
      <c r="C1867" s="1" t="inlineStr">
        <is>
          <t>Produto simples</t>
        </is>
      </c>
      <c r="D1867" s="1" t="n">
        <v>30089006</v>
      </c>
      <c r="E1867" s="1" t="inlineStr">
        <is>
          <t>MOLDURA MENOR 890X61X15 MDF - MESA BRUXELA54</t>
        </is>
      </c>
      <c r="F1867" s="2" t="n">
        <v>1</v>
      </c>
      <c r="G1867" s="2" t="inlineStr">
        <is>
          <t>peça</t>
        </is>
      </c>
      <c r="H1867" s="1" t="n">
        <v>7</v>
      </c>
      <c r="I1867" s="1" t="n">
        <v>0.2</v>
      </c>
      <c r="J1867" s="2" t="inlineStr">
        <is>
          <t>CORTE</t>
        </is>
      </c>
    </row>
    <row r="1868" ht="12" customHeight="1">
      <c r="A1868" s="3" t="inlineStr">
        <is>
          <t>FURADEIRA 65</t>
        </is>
      </c>
      <c r="B1868" s="1" t="n">
        <v>30089103</v>
      </c>
      <c r="C1868" s="1" t="inlineStr">
        <is>
          <t>Produto simples</t>
        </is>
      </c>
      <c r="D1868" s="1" t="n">
        <v>30089103</v>
      </c>
      <c r="E1868" s="1" t="inlineStr">
        <is>
          <t>TRAV FRONT 1278X105X15 MDF - MESA BRUXELAS 154</t>
        </is>
      </c>
      <c r="F1868" s="2" t="n">
        <v>1</v>
      </c>
      <c r="G1868" s="2" t="inlineStr">
        <is>
          <t>peça</t>
        </is>
      </c>
      <c r="H1868" s="1" t="n">
        <v>7</v>
      </c>
      <c r="I1868" s="1" t="n">
        <v>0.2</v>
      </c>
      <c r="J1868" s="2" t="inlineStr">
        <is>
          <t>CORTE</t>
        </is>
      </c>
    </row>
    <row r="1869" ht="12" customHeight="1">
      <c r="A1869" s="3" t="inlineStr">
        <is>
          <t>FURADEIRA 65</t>
        </is>
      </c>
      <c r="B1869" s="1" t="n">
        <v>30089105</v>
      </c>
      <c r="C1869" s="1" t="inlineStr">
        <is>
          <t>Produto simples</t>
        </is>
      </c>
      <c r="D1869" s="1" t="n">
        <v>30089105</v>
      </c>
      <c r="E1869" s="1" t="inlineStr">
        <is>
          <t>MOLDURA MAIOR 1350X61X15 MDF - MESA BRUXELA54</t>
        </is>
      </c>
      <c r="F1869" s="2" t="n">
        <v>1</v>
      </c>
      <c r="G1869" s="2" t="inlineStr">
        <is>
          <t>peça</t>
        </is>
      </c>
      <c r="H1869" s="1" t="n">
        <v>7</v>
      </c>
      <c r="I1869" s="1" t="n">
        <v>0.2</v>
      </c>
      <c r="J1869" s="2" t="inlineStr">
        <is>
          <t>CORTE</t>
        </is>
      </c>
    </row>
    <row r="1870" ht="12" customHeight="1">
      <c r="A1870" s="3" t="inlineStr">
        <is>
          <t>FURADEIRA 65</t>
        </is>
      </c>
      <c r="B1870" s="1" t="n">
        <v>10014202</v>
      </c>
      <c r="C1870" s="1" t="inlineStr">
        <is>
          <t>Produto simples</t>
        </is>
      </c>
      <c r="D1870" s="1" t="n">
        <v>10014202</v>
      </c>
      <c r="E1870" s="1" t="inlineStr">
        <is>
          <t>FECHAMENTO I 1090X238X12 MDF - APARADOR DUB 54</t>
        </is>
      </c>
      <c r="F1870" s="2" t="n">
        <v>1</v>
      </c>
      <c r="G1870" s="2" t="inlineStr">
        <is>
          <t>peça</t>
        </is>
      </c>
      <c r="H1870" s="1" t="n">
        <v>7</v>
      </c>
      <c r="I1870" s="1" t="n">
        <v>0.2</v>
      </c>
      <c r="J1870" s="2" t="inlineStr">
        <is>
          <t>CORTE</t>
        </is>
      </c>
    </row>
    <row r="1871" ht="12" customHeight="1">
      <c r="A1871" s="3" t="inlineStr">
        <is>
          <t>FURADEIRA 65</t>
        </is>
      </c>
      <c r="B1871" s="1" t="n">
        <v>10014203</v>
      </c>
      <c r="C1871" s="1" t="inlineStr">
        <is>
          <t>Produto simples</t>
        </is>
      </c>
      <c r="D1871" s="1" t="n">
        <v>10014203</v>
      </c>
      <c r="E1871" s="1" t="inlineStr">
        <is>
          <t>FECHAMENTO II 600X238X12 MDF - APARADOR DUB  54</t>
        </is>
      </c>
      <c r="F1871" s="2" t="n">
        <v>1</v>
      </c>
      <c r="G1871" s="2" t="inlineStr">
        <is>
          <t>peça</t>
        </is>
      </c>
      <c r="H1871" s="1" t="n">
        <v>7</v>
      </c>
      <c r="I1871" s="1" t="n">
        <v>0.2</v>
      </c>
      <c r="J1871" s="2" t="inlineStr">
        <is>
          <t>CORTE</t>
        </is>
      </c>
    </row>
    <row r="1872" ht="12" customHeight="1">
      <c r="A1872" s="3" t="inlineStr">
        <is>
          <t>FURADEIRA 65</t>
        </is>
      </c>
      <c r="B1872" s="1" t="n">
        <v>10014204</v>
      </c>
      <c r="C1872" s="1" t="inlineStr">
        <is>
          <t>Produto simples</t>
        </is>
      </c>
      <c r="D1872" s="1" t="n">
        <v>10014204</v>
      </c>
      <c r="E1872" s="1" t="inlineStr">
        <is>
          <t>FECHAMENTO III 545X270X12 MDF - APARADOR DUB 54</t>
        </is>
      </c>
      <c r="F1872" s="2" t="n">
        <v>1</v>
      </c>
      <c r="G1872" s="2" t="inlineStr">
        <is>
          <t>peça</t>
        </is>
      </c>
      <c r="H1872" s="1" t="n">
        <v>7</v>
      </c>
      <c r="I1872" s="1" t="n">
        <v>0.2</v>
      </c>
      <c r="J1872" s="2" t="inlineStr">
        <is>
          <t>CORTE</t>
        </is>
      </c>
    </row>
    <row r="1873" ht="12" customHeight="1">
      <c r="A1873" s="3" t="inlineStr">
        <is>
          <t>FURADEIRA 65</t>
        </is>
      </c>
      <c r="B1873" s="1" t="n">
        <v>10014205</v>
      </c>
      <c r="C1873" s="1" t="inlineStr">
        <is>
          <t>Produto simples</t>
        </is>
      </c>
      <c r="D1873" s="1" t="n">
        <v>10014205</v>
      </c>
      <c r="E1873" s="1" t="inlineStr">
        <is>
          <t>FECHAMENTO IV 453X270X12 MDF - APARADOR DUB54</t>
        </is>
      </c>
      <c r="F1873" s="2" t="n">
        <v>1</v>
      </c>
      <c r="G1873" s="2" t="inlineStr">
        <is>
          <t>peça</t>
        </is>
      </c>
      <c r="H1873" s="1" t="n">
        <v>7</v>
      </c>
      <c r="I1873" s="1" t="n">
        <v>0.2</v>
      </c>
      <c r="J1873" s="2" t="inlineStr">
        <is>
          <t>CORTE</t>
        </is>
      </c>
    </row>
    <row r="1874" ht="12" customHeight="1">
      <c r="A1874" s="3" t="inlineStr">
        <is>
          <t>FURADEIRA 65</t>
        </is>
      </c>
      <c r="B1874" s="1" t="n">
        <v>10014201</v>
      </c>
      <c r="C1874" s="1" t="inlineStr">
        <is>
          <t>Produto simples</t>
        </is>
      </c>
      <c r="D1874" s="1" t="n">
        <v>10014201</v>
      </c>
      <c r="E1874" s="1" t="inlineStr">
        <is>
          <t>LATERAL 1180X92X15 MDF - APARADOR DUBAI          54</t>
        </is>
      </c>
      <c r="F1874" s="2" t="n">
        <v>1</v>
      </c>
      <c r="G1874" s="2" t="inlineStr">
        <is>
          <t>peça</t>
        </is>
      </c>
      <c r="H1874" s="1" t="n">
        <v>7</v>
      </c>
      <c r="I1874" s="1" t="n">
        <v>0.2</v>
      </c>
      <c r="J1874" s="2" t="inlineStr">
        <is>
          <t>CORTE</t>
        </is>
      </c>
    </row>
    <row r="1875" ht="12" customHeight="1">
      <c r="A1875" s="3" t="inlineStr">
        <is>
          <t>FURADEIRA 65</t>
        </is>
      </c>
      <c r="B1875" s="1" t="n">
        <v>30081504</v>
      </c>
      <c r="C1875" s="1" t="inlineStr">
        <is>
          <t>Produto simples</t>
        </is>
      </c>
      <c r="D1875" s="1" t="n">
        <v>30081504</v>
      </c>
      <c r="E1875" s="1" t="inlineStr">
        <is>
          <t>CONTRA TAMPO 530X530X18 MDF - MESA ANCARA   54</t>
        </is>
      </c>
      <c r="F1875" s="2" t="n">
        <v>1</v>
      </c>
      <c r="G1875" s="2" t="inlineStr">
        <is>
          <t>peça</t>
        </is>
      </c>
      <c r="H1875" s="1" t="n">
        <v>7</v>
      </c>
      <c r="I1875" s="1" t="n">
        <v>0.2</v>
      </c>
      <c r="J1875" s="2" t="inlineStr">
        <is>
          <t>CORTE</t>
        </is>
      </c>
    </row>
    <row r="1876" ht="12" customHeight="1">
      <c r="A1876" s="3" t="inlineStr">
        <is>
          <t>FURADEIRA 65</t>
        </is>
      </c>
      <c r="B1876" s="1" t="n">
        <v>30081501</v>
      </c>
      <c r="C1876" s="1" t="inlineStr">
        <is>
          <t>Produto simples</t>
        </is>
      </c>
      <c r="D1876" s="1" t="n">
        <v>30081501</v>
      </c>
      <c r="E1876" s="1" t="inlineStr">
        <is>
          <t>LATERAL DETALHE 753X590X12 MDF - MESA ANCAR 54</t>
        </is>
      </c>
      <c r="F1876" s="2" t="n">
        <v>1</v>
      </c>
      <c r="G1876" s="2" t="inlineStr">
        <is>
          <t>peça</t>
        </is>
      </c>
      <c r="H1876" s="1" t="n">
        <v>7</v>
      </c>
      <c r="I1876" s="1" t="n">
        <v>0.2</v>
      </c>
      <c r="J1876" s="2" t="inlineStr">
        <is>
          <t>CORTE</t>
        </is>
      </c>
    </row>
    <row r="1877" ht="12" customHeight="1">
      <c r="A1877" s="3" t="inlineStr">
        <is>
          <t>FURADEIRA 65</t>
        </is>
      </c>
      <c r="B1877" s="1" t="n">
        <v>30081502</v>
      </c>
      <c r="C1877" s="1" t="inlineStr">
        <is>
          <t>Produto simples</t>
        </is>
      </c>
      <c r="D1877" s="1" t="n">
        <v>30081502</v>
      </c>
      <c r="E1877" s="1" t="inlineStr">
        <is>
          <t>LATERAL 753X566X12 MDP - MESA ANCARA                54</t>
        </is>
      </c>
      <c r="F1877" s="2" t="n">
        <v>1</v>
      </c>
      <c r="G1877" s="2" t="inlineStr">
        <is>
          <t>peça</t>
        </is>
      </c>
      <c r="H1877" s="1" t="n">
        <v>7</v>
      </c>
      <c r="I1877" s="1" t="n">
        <v>0.2</v>
      </c>
      <c r="J1877" s="2" t="inlineStr">
        <is>
          <t>CORTE</t>
        </is>
      </c>
    </row>
    <row r="1878" ht="12" customHeight="1">
      <c r="A1878" s="3" t="inlineStr">
        <is>
          <t>FURADEIRA 65</t>
        </is>
      </c>
      <c r="B1878" s="1" t="n">
        <v>30081503</v>
      </c>
      <c r="C1878" s="1" t="inlineStr">
        <is>
          <t>Produto simples</t>
        </is>
      </c>
      <c r="D1878" s="1" t="n">
        <v>30081503</v>
      </c>
      <c r="E1878" s="1" t="inlineStr">
        <is>
          <t>BASE 622X622X12 MDP - MESA ANCARA                       54</t>
        </is>
      </c>
      <c r="F1878" s="2" t="n">
        <v>1</v>
      </c>
      <c r="G1878" s="2" t="inlineStr">
        <is>
          <t>peça</t>
        </is>
      </c>
      <c r="H1878" s="1" t="n">
        <v>7</v>
      </c>
      <c r="I1878" s="1" t="n">
        <v>0.2</v>
      </c>
      <c r="J1878" s="2" t="inlineStr">
        <is>
          <t>CORTE</t>
        </is>
      </c>
    </row>
    <row r="1879" ht="12" customHeight="1">
      <c r="A1879" s="3" t="inlineStr">
        <is>
          <t>FURADEIRA 65</t>
        </is>
      </c>
      <c r="B1879" s="1" t="n">
        <v>30145003</v>
      </c>
      <c r="C1879" s="1" t="inlineStr">
        <is>
          <t>Produto simples</t>
        </is>
      </c>
      <c r="D1879" s="1" t="n">
        <v>30145003</v>
      </c>
      <c r="E1879" s="1" t="inlineStr">
        <is>
          <t>APOIO 338X310X12 MDP - BASE MONACO 1,36            54</t>
        </is>
      </c>
      <c r="F1879" s="2" t="n">
        <v>1</v>
      </c>
      <c r="G1879" s="2" t="inlineStr">
        <is>
          <t>peça</t>
        </is>
      </c>
      <c r="H1879" s="1" t="n">
        <v>7</v>
      </c>
      <c r="I1879" s="1" t="n">
        <v>0.2</v>
      </c>
      <c r="J1879" s="2" t="inlineStr">
        <is>
          <t>CORTE</t>
        </is>
      </c>
    </row>
    <row r="1880" ht="12" customHeight="1">
      <c r="A1880" s="3" t="inlineStr">
        <is>
          <t>FURADEIRA 65</t>
        </is>
      </c>
      <c r="B1880" s="1" t="n">
        <v>30145001</v>
      </c>
      <c r="C1880" s="1" t="inlineStr">
        <is>
          <t>Produto simples</t>
        </is>
      </c>
      <c r="D1880" s="1" t="n">
        <v>30145001</v>
      </c>
      <c r="E1880" s="1" t="inlineStr">
        <is>
          <t>FECHAMENTO BORDA 540X349X15 MDP - BASE MON54</t>
        </is>
      </c>
      <c r="F1880" s="2" t="n">
        <v>1</v>
      </c>
      <c r="G1880" s="2" t="inlineStr">
        <is>
          <t>peça</t>
        </is>
      </c>
      <c r="H1880" s="1" t="n">
        <v>7</v>
      </c>
      <c r="I1880" s="1" t="n">
        <v>0.2</v>
      </c>
      <c r="J1880" s="2" t="inlineStr">
        <is>
          <t>CORTE</t>
        </is>
      </c>
    </row>
    <row r="1881" ht="12" customHeight="1">
      <c r="A1881" s="3" t="inlineStr">
        <is>
          <t>FURADEIRA 65</t>
        </is>
      </c>
      <c r="B1881" s="1" t="n">
        <v>30145002</v>
      </c>
      <c r="C1881" s="1" t="inlineStr">
        <is>
          <t>Produto simples</t>
        </is>
      </c>
      <c r="D1881" s="1" t="n">
        <v>30145002</v>
      </c>
      <c r="E1881" s="1" t="inlineStr">
        <is>
          <t>FECHAMENTO 540X349X15 MDP - BASE MONACO 1,354</t>
        </is>
      </c>
      <c r="F1881" s="2" t="n">
        <v>1</v>
      </c>
      <c r="G1881" s="2" t="inlineStr">
        <is>
          <t>peça</t>
        </is>
      </c>
      <c r="H1881" s="1" t="n">
        <v>7</v>
      </c>
      <c r="I1881" s="1" t="n">
        <v>0.2</v>
      </c>
      <c r="J1881" s="2" t="inlineStr">
        <is>
          <t>CORTE</t>
        </is>
      </c>
    </row>
    <row r="1882" ht="12" customHeight="1">
      <c r="A1882" s="3" t="inlineStr">
        <is>
          <t>FURADEIRA 65</t>
        </is>
      </c>
      <c r="B1882" s="1" t="n">
        <v>30145005</v>
      </c>
      <c r="C1882" s="1" t="inlineStr">
        <is>
          <t>Produto simples</t>
        </is>
      </c>
      <c r="D1882" s="1" t="n">
        <v>30145005</v>
      </c>
      <c r="E1882" s="1" t="inlineStr">
        <is>
          <t>TRAV MENOR 248X90X15 MDP - BASE MONACO 1,36  54</t>
        </is>
      </c>
      <c r="F1882" s="2" t="n">
        <v>1</v>
      </c>
      <c r="G1882" s="2" t="inlineStr">
        <is>
          <t>peça</t>
        </is>
      </c>
      <c r="H1882" s="1" t="n">
        <v>7</v>
      </c>
      <c r="I1882" s="1" t="n">
        <v>0.2</v>
      </c>
      <c r="J1882" s="2" t="inlineStr">
        <is>
          <t>CORTE</t>
        </is>
      </c>
    </row>
    <row r="1883" ht="12" customHeight="1">
      <c r="A1883" s="3" t="inlineStr">
        <is>
          <t>FURADEIRA 65</t>
        </is>
      </c>
      <c r="B1883" s="1" t="n">
        <v>30145004</v>
      </c>
      <c r="C1883" s="1" t="inlineStr">
        <is>
          <t>Produto simples</t>
        </is>
      </c>
      <c r="D1883" s="1" t="n">
        <v>30145004</v>
      </c>
      <c r="E1883" s="1" t="inlineStr">
        <is>
          <t>TRAVESSA MAIOR 308X90X15 MDP - BASE MONACO  54</t>
        </is>
      </c>
      <c r="F1883" s="2" t="n">
        <v>1</v>
      </c>
      <c r="G1883" s="2" t="inlineStr">
        <is>
          <t>peça</t>
        </is>
      </c>
      <c r="H1883" s="1" t="n">
        <v>7</v>
      </c>
      <c r="I1883" s="1" t="n">
        <v>0.2</v>
      </c>
      <c r="J1883" s="2" t="inlineStr">
        <is>
          <t>CORTE</t>
        </is>
      </c>
    </row>
    <row r="1884" ht="12" customHeight="1">
      <c r="A1884" s="3" t="inlineStr">
        <is>
          <t>FURADEIRA 65</t>
        </is>
      </c>
      <c r="B1884" s="1" t="n">
        <v>30145006</v>
      </c>
      <c r="C1884" s="1" t="inlineStr">
        <is>
          <t>Produto simples</t>
        </is>
      </c>
      <c r="D1884" s="1" t="n">
        <v>30145006</v>
      </c>
      <c r="E1884" s="1" t="inlineStr">
        <is>
          <t>CONTRA TAMPO 490X470X18 MDF - MESA MONACO  54</t>
        </is>
      </c>
      <c r="F1884" s="2" t="n">
        <v>1</v>
      </c>
      <c r="G1884" s="2" t="inlineStr">
        <is>
          <t>peça</t>
        </is>
      </c>
      <c r="H1884" s="1" t="n">
        <v>7</v>
      </c>
      <c r="I1884" s="1" t="n">
        <v>0.2</v>
      </c>
      <c r="J1884" s="2" t="inlineStr">
        <is>
          <t>CORTE</t>
        </is>
      </c>
    </row>
    <row r="1885" ht="12" customHeight="1">
      <c r="A1885" s="3" t="inlineStr">
        <is>
          <t>FURADEIRA 65</t>
        </is>
      </c>
      <c r="B1885" s="1" t="n">
        <v>10012004</v>
      </c>
      <c r="C1885" s="1" t="inlineStr">
        <is>
          <t>Produto simples</t>
        </is>
      </c>
      <c r="D1885" s="1" t="n">
        <v>10012004</v>
      </c>
      <c r="E1885" s="1" t="inlineStr">
        <is>
          <t>APOIO TMP 1098X60(128)X12 MDP (2PC) US6,2 - TAN 54</t>
        </is>
      </c>
      <c r="F1885" s="2" t="n">
        <v>1</v>
      </c>
      <c r="G1885" s="2" t="inlineStr">
        <is>
          <t>peça</t>
        </is>
      </c>
      <c r="H1885" s="1" t="n">
        <v>7</v>
      </c>
      <c r="I1885" s="1" t="n">
        <v>0.2</v>
      </c>
      <c r="J1885" s="2" t="inlineStr">
        <is>
          <t>CORTE</t>
        </is>
      </c>
    </row>
    <row r="1886" ht="12" customHeight="1">
      <c r="A1886" s="3" t="inlineStr">
        <is>
          <t>FURADEIRA 65</t>
        </is>
      </c>
      <c r="B1886" s="1" t="n">
        <v>10012005</v>
      </c>
      <c r="C1886" s="1" t="inlineStr">
        <is>
          <t>Produto simples</t>
        </is>
      </c>
      <c r="D1886" s="1" t="n">
        <v>10012005</v>
      </c>
      <c r="E1886" s="1" t="inlineStr">
        <is>
          <t>MOLDURA MENOR 770X60 (260)X12 MDF (4PC) – TAN54</t>
        </is>
      </c>
      <c r="F1886" s="2" t="n">
        <v>1</v>
      </c>
      <c r="G1886" s="2" t="inlineStr">
        <is>
          <t>peça</t>
        </is>
      </c>
      <c r="H1886" s="1" t="n">
        <v>7</v>
      </c>
      <c r="I1886" s="1" t="n">
        <v>0.2</v>
      </c>
      <c r="J1886" s="2" t="inlineStr">
        <is>
          <t>CORTE</t>
        </is>
      </c>
    </row>
    <row r="1887" ht="12" customHeight="1">
      <c r="A1887" s="3" t="inlineStr">
        <is>
          <t>FURADEIRA 65</t>
        </is>
      </c>
      <c r="B1887" s="1" t="n">
        <v>10012007</v>
      </c>
      <c r="C1887" s="1" t="inlineStr">
        <is>
          <t>Produto simples</t>
        </is>
      </c>
      <c r="D1887" s="1" t="n">
        <v>10012007</v>
      </c>
      <c r="E1887" s="1" t="inlineStr">
        <is>
          <t>TAMPO 1202X362X15 MDP - APARADOR TANGER       54</t>
        </is>
      </c>
      <c r="F1887" s="2" t="n">
        <v>1</v>
      </c>
      <c r="G1887" s="2" t="inlineStr">
        <is>
          <t>peça</t>
        </is>
      </c>
      <c r="H1887" s="1" t="n">
        <v>7</v>
      </c>
      <c r="I1887" s="1" t="n">
        <v>0.2</v>
      </c>
      <c r="J1887" s="2" t="inlineStr">
        <is>
          <t>CORTE</t>
        </is>
      </c>
    </row>
    <row r="1888" ht="12" customHeight="1">
      <c r="A1888" s="3" t="inlineStr">
        <is>
          <t>FURADEIRA 65</t>
        </is>
      </c>
      <c r="B1888" s="1" t="n">
        <v>10012002</v>
      </c>
      <c r="C1888" s="1" t="inlineStr">
        <is>
          <t>Produto simples</t>
        </is>
      </c>
      <c r="D1888" s="1" t="n">
        <v>10012002</v>
      </c>
      <c r="E1888" s="1" t="inlineStr">
        <is>
          <t>TAMPO INFERIOR 1198X336X12 MDP - APARADOR TA54</t>
        </is>
      </c>
      <c r="F1888" s="2" t="n">
        <v>1</v>
      </c>
      <c r="G1888" s="2" t="inlineStr">
        <is>
          <t>peça</t>
        </is>
      </c>
      <c r="H1888" s="1" t="n">
        <v>7</v>
      </c>
      <c r="I1888" s="1" t="n">
        <v>0.2</v>
      </c>
      <c r="J1888" s="2" t="inlineStr">
        <is>
          <t>CORTE</t>
        </is>
      </c>
    </row>
    <row r="1889" ht="12" customHeight="1">
      <c r="A1889" s="3" t="inlineStr">
        <is>
          <t>FURADEIRA 65</t>
        </is>
      </c>
      <c r="B1889" s="1" t="n">
        <v>10012003</v>
      </c>
      <c r="C1889" s="1" t="inlineStr">
        <is>
          <t>Produto simples</t>
        </is>
      </c>
      <c r="D1889" s="1" t="n">
        <v>10012003</v>
      </c>
      <c r="E1889" s="1" t="inlineStr">
        <is>
          <t>TRAVESSA CENTRAL 1163X222X12 MDP - APARADOR54</t>
        </is>
      </c>
      <c r="F1889" s="2" t="n">
        <v>1</v>
      </c>
      <c r="G1889" s="2" t="inlineStr">
        <is>
          <t>peça</t>
        </is>
      </c>
      <c r="H1889" s="1" t="n">
        <v>7</v>
      </c>
      <c r="I1889" s="1" t="n">
        <v>0.2</v>
      </c>
      <c r="J1889" s="2" t="inlineStr">
        <is>
          <t>CORTE</t>
        </is>
      </c>
    </row>
    <row r="1890" ht="12" customHeight="1">
      <c r="A1890" s="3" t="inlineStr">
        <is>
          <t>FURADEIRA 65</t>
        </is>
      </c>
      <c r="B1890" s="1" t="n">
        <v>30006015</v>
      </c>
      <c r="C1890" s="1" t="inlineStr">
        <is>
          <t>Produto simples</t>
        </is>
      </c>
      <c r="D1890" s="1" t="n">
        <v>30006015</v>
      </c>
      <c r="E1890" s="1" t="inlineStr">
        <is>
          <t>TRAV.DOS PES CHANF. 305X70X18 MDF-CADEIRA      54</t>
        </is>
      </c>
      <c r="F1890" s="2" t="n">
        <v>1</v>
      </c>
      <c r="G1890" s="2" t="inlineStr">
        <is>
          <t>peça</t>
        </is>
      </c>
      <c r="H1890" s="1" t="n">
        <v>7</v>
      </c>
      <c r="I1890" s="1" t="n">
        <v>0.2</v>
      </c>
      <c r="J1890" s="2" t="inlineStr">
        <is>
          <t>CORTE</t>
        </is>
      </c>
    </row>
    <row r="1891" ht="12" customHeight="1">
      <c r="A1891" s="3" t="inlineStr">
        <is>
          <t>FURADEIRA 65</t>
        </is>
      </c>
      <c r="B1891" s="1" t="n">
        <v>30001301</v>
      </c>
      <c r="C1891" s="1" t="inlineStr">
        <is>
          <t>Produto simples</t>
        </is>
      </c>
      <c r="D1891" s="1" t="n">
        <v>30001301</v>
      </c>
      <c r="E1891" s="1" t="inlineStr">
        <is>
          <t>PE TRASEIRO 920X65(911)X25 MDF (11PCS)- CAD PE 54</t>
        </is>
      </c>
      <c r="F1891" s="2" t="n">
        <v>1</v>
      </c>
      <c r="G1891" s="2" t="inlineStr">
        <is>
          <t>peça</t>
        </is>
      </c>
      <c r="H1891" s="1" t="n">
        <v>7</v>
      </c>
      <c r="I1891" s="1" t="n">
        <v>0.2</v>
      </c>
      <c r="J1891" s="2" t="inlineStr">
        <is>
          <t>CORTE</t>
        </is>
      </c>
    </row>
    <row r="1892" ht="12" customHeight="1">
      <c r="A1892" s="3" t="inlineStr">
        <is>
          <t>FURADEIRA 65</t>
        </is>
      </c>
      <c r="B1892" s="1" t="n">
        <v>30001309</v>
      </c>
      <c r="C1892" s="1" t="inlineStr">
        <is>
          <t>Produto simples</t>
        </is>
      </c>
      <c r="D1892" s="1" t="n">
        <v>30001309</v>
      </c>
      <c r="E1892" s="1" t="inlineStr">
        <is>
          <t>TRA CENTR 360X56(911)X25 MDP (14PCS) - PE INTEI  54</t>
        </is>
      </c>
      <c r="F1892" s="2" t="n">
        <v>1</v>
      </c>
      <c r="G1892" s="2" t="inlineStr">
        <is>
          <t>peça</t>
        </is>
      </c>
      <c r="H1892" s="1" t="n">
        <v>7</v>
      </c>
      <c r="I1892" s="1" t="n">
        <v>0.2</v>
      </c>
      <c r="J1892" s="2" t="inlineStr">
        <is>
          <t>CORTE</t>
        </is>
      </c>
    </row>
    <row r="1893" ht="12" customHeight="1">
      <c r="A1893" s="3" t="inlineStr">
        <is>
          <t>FURADEIRA 65</t>
        </is>
      </c>
      <c r="B1893" s="1" t="n">
        <v>30001201</v>
      </c>
      <c r="C1893" s="1" t="inlineStr">
        <is>
          <t>Produto simples</t>
        </is>
      </c>
      <c r="D1893" s="1" t="n">
        <v>30001201</v>
      </c>
      <c r="E1893" s="1" t="inlineStr">
        <is>
          <t>PE TRASEIRO 980X65(911)X25 MDF (11PCS)- CAD PE 54</t>
        </is>
      </c>
      <c r="F1893" s="2" t="n">
        <v>1</v>
      </c>
      <c r="G1893" s="2" t="inlineStr">
        <is>
          <t>peça</t>
        </is>
      </c>
      <c r="H1893" s="1" t="n">
        <v>7</v>
      </c>
      <c r="I1893" s="1" t="n">
        <v>0.2</v>
      </c>
      <c r="J1893" s="2" t="inlineStr">
        <is>
          <t>CORTE</t>
        </is>
      </c>
    </row>
    <row r="1894" ht="12" customHeight="1">
      <c r="A1894" s="3" t="inlineStr">
        <is>
          <t>FURADEIRA 65</t>
        </is>
      </c>
      <c r="B1894" s="1" t="n">
        <v>30001322</v>
      </c>
      <c r="C1894" s="1" t="inlineStr">
        <is>
          <t>Produto simples</t>
        </is>
      </c>
      <c r="D1894" s="1" t="n">
        <v>30001322</v>
      </c>
      <c r="E1894" s="1" t="inlineStr">
        <is>
          <t>TRA CENT 360X56(911)X25 MDP (14PÇS) - PÉ INT MIL 54</t>
        </is>
      </c>
      <c r="F1894" s="2" t="n">
        <v>1</v>
      </c>
      <c r="G1894" s="2" t="inlineStr">
        <is>
          <t>peça</t>
        </is>
      </c>
      <c r="H1894" s="1" t="n">
        <v>7</v>
      </c>
      <c r="I1894" s="1" t="n">
        <v>0.2</v>
      </c>
      <c r="J1894" s="2" t="inlineStr">
        <is>
          <t>CORTE</t>
        </is>
      </c>
    </row>
    <row r="1895" ht="12" customHeight="1">
      <c r="A1895" s="3" t="inlineStr">
        <is>
          <t>FURADEIRA 65</t>
        </is>
      </c>
      <c r="B1895" s="1" t="n">
        <v>30002304</v>
      </c>
      <c r="C1895" s="1" t="inlineStr">
        <is>
          <t>Produto simples</t>
        </is>
      </c>
      <c r="D1895" s="1" t="n">
        <v>30002304</v>
      </c>
      <c r="E1895" s="1" t="inlineStr">
        <is>
          <t>ASSENTO 430X403X09 MDP CAD PE INTEIRO / MADE 54</t>
        </is>
      </c>
      <c r="F1895" s="2" t="n">
        <v>1</v>
      </c>
      <c r="G1895" s="2" t="inlineStr">
        <is>
          <t>peça</t>
        </is>
      </c>
      <c r="H1895" s="1" t="n">
        <v>7</v>
      </c>
      <c r="I1895" s="1" t="n">
        <v>0.2</v>
      </c>
      <c r="J1895" s="2" t="inlineStr">
        <is>
          <t>CORTE</t>
        </is>
      </c>
    </row>
    <row r="1896" ht="12" customHeight="1">
      <c r="A1896" s="3" t="inlineStr">
        <is>
          <t>FURADEIRA 65</t>
        </is>
      </c>
      <c r="B1896" s="1" t="n">
        <v>30002301</v>
      </c>
      <c r="C1896" s="1" t="inlineStr">
        <is>
          <t>Produto simples</t>
        </is>
      </c>
      <c r="D1896" s="1" t="n">
        <v>30002301</v>
      </c>
      <c r="E1896" s="1" t="inlineStr">
        <is>
          <t>PÉ TRASE 980(1000)X45(911)X30 MAD (15) - TOPAZIO 54</t>
        </is>
      </c>
      <c r="F1896" s="2" t="n">
        <v>1</v>
      </c>
      <c r="G1896" s="2" t="inlineStr">
        <is>
          <t>peça</t>
        </is>
      </c>
      <c r="H1896" s="1" t="n">
        <v>7</v>
      </c>
      <c r="I1896" s="1" t="n">
        <v>0.2</v>
      </c>
      <c r="J1896" s="2" t="inlineStr">
        <is>
          <t>CORTE</t>
        </is>
      </c>
    </row>
    <row r="1897" ht="12" customHeight="1">
      <c r="A1897" s="3" t="inlineStr">
        <is>
          <t>FURADEIRA 65</t>
        </is>
      </c>
      <c r="B1897" s="1" t="n">
        <v>20057001</v>
      </c>
      <c r="C1897" s="1" t="inlineStr">
        <is>
          <t>Produto simples</t>
        </is>
      </c>
      <c r="D1897" s="1" t="n">
        <v>20057001</v>
      </c>
      <c r="E1897" s="1" t="inlineStr">
        <is>
          <t>PÉ ESTRU. 760(780)X80(940)X30 MAD (12PÇ)- TOPAZ 54</t>
        </is>
      </c>
      <c r="F1897" s="2" t="n">
        <v>1</v>
      </c>
      <c r="G1897" s="2" t="inlineStr">
        <is>
          <t>peça</t>
        </is>
      </c>
      <c r="H1897" s="1" t="n">
        <v>7</v>
      </c>
      <c r="I1897" s="1" t="n">
        <v>0.2</v>
      </c>
      <c r="J1897" s="2" t="inlineStr">
        <is>
          <t>CORTE</t>
        </is>
      </c>
    </row>
    <row r="1898" ht="12" customHeight="1">
      <c r="A1898" s="3" t="inlineStr">
        <is>
          <t>FURADEIRA 65</t>
        </is>
      </c>
      <c r="B1898" s="1" t="n">
        <v>30002314</v>
      </c>
      <c r="C1898" s="1" t="inlineStr">
        <is>
          <t>Produto simples</t>
        </is>
      </c>
      <c r="D1898" s="1" t="n">
        <v>30002314</v>
      </c>
      <c r="E1898" s="1" t="inlineStr">
        <is>
          <t>LAT ASSENTO 430X80X18 MDF CAD PE INTEIRO / MA 54</t>
        </is>
      </c>
      <c r="F1898" s="2" t="n">
        <v>1</v>
      </c>
      <c r="G1898" s="2" t="inlineStr">
        <is>
          <t>peça</t>
        </is>
      </c>
      <c r="H1898" s="1" t="n">
        <v>7</v>
      </c>
      <c r="I1898" s="1" t="n">
        <v>0.2</v>
      </c>
      <c r="J1898" s="2" t="inlineStr">
        <is>
          <t>CORTE</t>
        </is>
      </c>
    </row>
    <row r="1899" ht="12" customHeight="1">
      <c r="A1899" s="3" t="inlineStr">
        <is>
          <t>FURADEIRA 65</t>
        </is>
      </c>
      <c r="B1899" s="1" t="n">
        <v>20073005</v>
      </c>
      <c r="C1899" s="1" t="inlineStr">
        <is>
          <t>Produto simples</t>
        </is>
      </c>
      <c r="D1899" s="1" t="n">
        <v>20073005</v>
      </c>
      <c r="E1899" s="1" t="inlineStr">
        <is>
          <t>TRAV. CENTRAL 803X78X25 MDF - MESA RUBI            54</t>
        </is>
      </c>
      <c r="F1899" s="2" t="n">
        <v>1</v>
      </c>
      <c r="G1899" s="2" t="inlineStr">
        <is>
          <t>peça</t>
        </is>
      </c>
      <c r="H1899" s="1" t="n">
        <v>7</v>
      </c>
      <c r="I1899" s="1" t="n">
        <v>0.2</v>
      </c>
      <c r="J1899" s="2" t="inlineStr">
        <is>
          <t>CORTE</t>
        </is>
      </c>
    </row>
    <row r="1900" ht="12" customHeight="1">
      <c r="A1900" s="3" t="inlineStr">
        <is>
          <t>FURADEIRA 65</t>
        </is>
      </c>
      <c r="B1900" s="1" t="n">
        <v>20073001</v>
      </c>
      <c r="C1900" s="1" t="inlineStr">
        <is>
          <t>Produto simples</t>
        </is>
      </c>
      <c r="D1900" s="1" t="n">
        <v>20073001</v>
      </c>
      <c r="E1900" s="1" t="inlineStr">
        <is>
          <t>PE DIREITO 775(780)X80(940)X30 MAD (7PC)- RUBI     54</t>
        </is>
      </c>
      <c r="F1900" s="2" t="n">
        <v>1</v>
      </c>
      <c r="G1900" s="2" t="inlineStr">
        <is>
          <t>peça</t>
        </is>
      </c>
      <c r="H1900" s="1" t="n">
        <v>7</v>
      </c>
      <c r="I1900" s="1" t="n">
        <v>0.2</v>
      </c>
      <c r="J1900" s="2" t="inlineStr">
        <is>
          <t>CORTE</t>
        </is>
      </c>
    </row>
    <row r="1901" ht="12" customHeight="1">
      <c r="A1901" s="3" t="inlineStr">
        <is>
          <t>FURADEIRA 65</t>
        </is>
      </c>
      <c r="B1901" s="1" t="n">
        <v>20073006</v>
      </c>
      <c r="C1901" s="1" t="inlineStr">
        <is>
          <t>Produto simples</t>
        </is>
      </c>
      <c r="D1901" s="1" t="n">
        <v>20073006</v>
      </c>
      <c r="E1901" s="1" t="inlineStr">
        <is>
          <t>PE ESQUERDO 775(780)X80(940)X30 MAD (7PC)- RUB54</t>
        </is>
      </c>
      <c r="F1901" s="2" t="n">
        <v>1</v>
      </c>
      <c r="G1901" s="2" t="inlineStr">
        <is>
          <t>peça</t>
        </is>
      </c>
      <c r="H1901" s="1" t="n">
        <v>7</v>
      </c>
      <c r="I1901" s="1" t="n">
        <v>0.2</v>
      </c>
      <c r="J1901" s="2" t="inlineStr">
        <is>
          <t>CORTE</t>
        </is>
      </c>
    </row>
    <row r="1902" ht="12" customHeight="1">
      <c r="A1902" s="3" t="inlineStr">
        <is>
          <t>FURADEIRA 65</t>
        </is>
      </c>
      <c r="B1902" s="1" t="n">
        <v>20073003</v>
      </c>
      <c r="C1902" s="1" t="inlineStr">
        <is>
          <t>Produto simples</t>
        </is>
      </c>
      <c r="D1902" s="1" t="n">
        <v>20073003</v>
      </c>
      <c r="E1902" s="1" t="inlineStr">
        <is>
          <t>TRAV. MENOR 800X80(911)X25 MDF (10PC) - MESA R 54</t>
        </is>
      </c>
      <c r="F1902" s="2" t="n">
        <v>1</v>
      </c>
      <c r="G1902" s="2" t="inlineStr">
        <is>
          <t>peça</t>
        </is>
      </c>
      <c r="H1902" s="1" t="n">
        <v>7</v>
      </c>
      <c r="I1902" s="1" t="n">
        <v>0.2</v>
      </c>
      <c r="J1902" s="2" t="inlineStr">
        <is>
          <t>CORTE</t>
        </is>
      </c>
    </row>
    <row r="1903" ht="12" customHeight="1">
      <c r="A1903" s="3" t="inlineStr">
        <is>
          <t>FURADEIRA 65</t>
        </is>
      </c>
      <c r="B1903" s="1" t="n">
        <v>20078002</v>
      </c>
      <c r="C1903" s="1" t="inlineStr">
        <is>
          <t>Produto simples</t>
        </is>
      </c>
      <c r="D1903" s="1" t="n">
        <v>20078002</v>
      </c>
      <c r="E1903" s="1" t="inlineStr">
        <is>
          <t>TRAV. MAIOR 1532X80(911)X25 MDF (10PC) - RUBI 1,854</t>
        </is>
      </c>
      <c r="F1903" s="2" t="n">
        <v>1</v>
      </c>
      <c r="G1903" s="2" t="inlineStr">
        <is>
          <t>peça</t>
        </is>
      </c>
      <c r="H1903" s="1" t="n">
        <v>7</v>
      </c>
      <c r="I1903" s="1" t="n">
        <v>0.2</v>
      </c>
      <c r="J1903" s="2" t="inlineStr">
        <is>
          <t>CORTE</t>
        </is>
      </c>
    </row>
    <row r="1904" ht="12" customHeight="1">
      <c r="A1904" s="3" t="inlineStr">
        <is>
          <t>FURADEIRA 65</t>
        </is>
      </c>
      <c r="B1904" s="1" t="n">
        <v>20083002</v>
      </c>
      <c r="C1904" s="1" t="inlineStr">
        <is>
          <t>Produto simples</t>
        </is>
      </c>
      <c r="D1904" s="1" t="n">
        <v>20083002</v>
      </c>
      <c r="E1904" s="1" t="inlineStr">
        <is>
          <t>PE MENOR 775X378X18 MDF (18PC) - MESA JACARTA54</t>
        </is>
      </c>
      <c r="F1904" s="2" t="n">
        <v>1</v>
      </c>
      <c r="G1904" s="2" t="inlineStr">
        <is>
          <t>peça</t>
        </is>
      </c>
      <c r="H1904" s="1" t="n">
        <v>7</v>
      </c>
      <c r="I1904" s="1" t="n">
        <v>0.2</v>
      </c>
      <c r="J1904" s="2" t="inlineStr">
        <is>
          <t>CORTE</t>
        </is>
      </c>
    </row>
    <row r="1905" ht="12" customHeight="1">
      <c r="A1905" s="3" t="inlineStr">
        <is>
          <t>FURADEIRA 65</t>
        </is>
      </c>
      <c r="B1905" s="1" t="n">
        <v>20073002</v>
      </c>
      <c r="C1905" s="1" t="inlineStr">
        <is>
          <t>Produto simples</t>
        </is>
      </c>
      <c r="D1905" s="1" t="n">
        <v>20073002</v>
      </c>
      <c r="E1905" s="1" t="inlineStr">
        <is>
          <t>TRAV. MAIOR 1092X80(911)X25 MDF (10PC) - RUBI 1,354</t>
        </is>
      </c>
      <c r="F1905" s="2" t="n">
        <v>1</v>
      </c>
      <c r="G1905" s="2" t="inlineStr">
        <is>
          <t>peça</t>
        </is>
      </c>
      <c r="H1905" s="1" t="n">
        <v>7</v>
      </c>
      <c r="I1905" s="1" t="n">
        <v>0.2</v>
      </c>
      <c r="J1905" s="2" t="inlineStr">
        <is>
          <t>CORTE</t>
        </is>
      </c>
    </row>
    <row r="1906" ht="12" customHeight="1">
      <c r="A1906" s="3" t="inlineStr">
        <is>
          <t>FURADEIRA 65</t>
        </is>
      </c>
      <c r="B1906" s="1" t="n">
        <v>20076002</v>
      </c>
      <c r="C1906" s="1" t="inlineStr">
        <is>
          <t>Produto simples</t>
        </is>
      </c>
      <c r="D1906" s="1" t="n">
        <v>20076002</v>
      </c>
      <c r="E1906" s="1" t="inlineStr">
        <is>
          <t>TRAV. MAIOR 1333X80(911)X25 MDF (10PC) - RUBI 1,654</t>
        </is>
      </c>
      <c r="F1906" s="2" t="n">
        <v>1</v>
      </c>
      <c r="G1906" s="2" t="inlineStr">
        <is>
          <t>peça</t>
        </is>
      </c>
      <c r="H1906" s="1" t="n">
        <v>7</v>
      </c>
      <c r="I1906" s="1" t="n">
        <v>0.2</v>
      </c>
      <c r="J1906" s="2" t="inlineStr">
        <is>
          <t>CORTE</t>
        </is>
      </c>
    </row>
    <row r="1907" ht="12" customHeight="1">
      <c r="A1907" s="3" t="inlineStr">
        <is>
          <t>FURADEIRA 65</t>
        </is>
      </c>
      <c r="B1907" s="1" t="n">
        <v>30002101</v>
      </c>
      <c r="C1907" s="1" t="inlineStr">
        <is>
          <t>Produto simples</t>
        </is>
      </c>
      <c r="D1907" s="1" t="n">
        <v>30002101</v>
      </c>
      <c r="E1907" s="1" t="inlineStr">
        <is>
          <t>PE TRASEIRO 920X60(911)X25 MDF (12PC)- CAD DET 54</t>
        </is>
      </c>
      <c r="F1907" s="2" t="n">
        <v>1</v>
      </c>
      <c r="G1907" s="2" t="inlineStr">
        <is>
          <t>peça</t>
        </is>
      </c>
      <c r="H1907" s="1" t="n">
        <v>7</v>
      </c>
      <c r="I1907" s="1" t="n">
        <v>0.2</v>
      </c>
      <c r="J1907" s="2" t="inlineStr">
        <is>
          <t>CORTE</t>
        </is>
      </c>
    </row>
    <row r="1908" ht="12" customHeight="1">
      <c r="A1908" s="3" t="inlineStr">
        <is>
          <t>FURADEIRA 65</t>
        </is>
      </c>
      <c r="B1908" s="1" t="n">
        <v>91206801</v>
      </c>
      <c r="C1908" s="1" t="inlineStr">
        <is>
          <t>Produto simples</t>
        </is>
      </c>
      <c r="D1908" s="1" t="n">
        <v>91206801</v>
      </c>
      <c r="E1908" s="1" t="inlineStr">
        <is>
          <t>TRAVESSA MAIOR 1986X150X15 MDP - CAMA ATLAN 54</t>
        </is>
      </c>
      <c r="F1908" s="2" t="n">
        <v>1</v>
      </c>
      <c r="G1908" s="2" t="inlineStr">
        <is>
          <t>peça</t>
        </is>
      </c>
      <c r="H1908" s="1" t="n">
        <v>7</v>
      </c>
      <c r="I1908" s="1" t="n">
        <v>0.2</v>
      </c>
      <c r="J1908" s="2" t="inlineStr">
        <is>
          <t>CORTE</t>
        </is>
      </c>
    </row>
    <row r="1909" ht="12" customHeight="1">
      <c r="A1909" s="3" t="inlineStr">
        <is>
          <t>FURADEIRA 65</t>
        </is>
      </c>
      <c r="B1909" s="1" t="n">
        <v>91206802</v>
      </c>
      <c r="C1909" s="1" t="inlineStr">
        <is>
          <t>Produto simples</t>
        </is>
      </c>
      <c r="D1909" s="1" t="n">
        <v>91206802</v>
      </c>
      <c r="E1909" s="1" t="inlineStr">
        <is>
          <t>TRAVESSA 1556X150X12 MDP - CAMA ATLANTA 1,68  54</t>
        </is>
      </c>
      <c r="F1909" s="2" t="n">
        <v>1</v>
      </c>
      <c r="G1909" s="2" t="inlineStr">
        <is>
          <t>peça</t>
        </is>
      </c>
      <c r="H1909" s="1" t="n">
        <v>7</v>
      </c>
      <c r="I1909" s="1" t="n">
        <v>0.2</v>
      </c>
      <c r="J1909" s="2" t="inlineStr">
        <is>
          <t>CORTE</t>
        </is>
      </c>
    </row>
    <row r="1910" ht="12" customHeight="1">
      <c r="A1910" s="3" t="inlineStr">
        <is>
          <t>FURADEIRA 65</t>
        </is>
      </c>
      <c r="B1910" s="1" t="n">
        <v>91206803</v>
      </c>
      <c r="C1910" s="1" t="inlineStr">
        <is>
          <t>Produto simples</t>
        </is>
      </c>
      <c r="D1910" s="1" t="n">
        <v>91206803</v>
      </c>
      <c r="E1910" s="1" t="inlineStr">
        <is>
          <t>TRAVESSA CENTRAL 1556X150X18 MDF -CAMA ATLA54</t>
        </is>
      </c>
      <c r="F1910" s="2" t="n">
        <v>1</v>
      </c>
      <c r="G1910" s="2" t="inlineStr">
        <is>
          <t>peça</t>
        </is>
      </c>
      <c r="H1910" s="1" t="n">
        <v>7</v>
      </c>
      <c r="I1910" s="1" t="n">
        <v>0.2</v>
      </c>
      <c r="J1910" s="2" t="inlineStr">
        <is>
          <t>CORTE</t>
        </is>
      </c>
    </row>
    <row r="1911" ht="12" customHeight="1">
      <c r="A1911" s="3" t="inlineStr">
        <is>
          <t>FURADEIRA 65</t>
        </is>
      </c>
      <c r="B1911" s="1" t="n">
        <v>91206804</v>
      </c>
      <c r="C1911" s="1" t="inlineStr">
        <is>
          <t>Produto simples</t>
        </is>
      </c>
      <c r="D1911" s="1" t="n">
        <v>91206804</v>
      </c>
      <c r="E1911" s="1" t="inlineStr">
        <is>
          <t>LASTRO 1986X100X12 MDP - CAMA ATLANTA              54</t>
        </is>
      </c>
      <c r="F1911" s="2" t="n">
        <v>1</v>
      </c>
      <c r="G1911" s="2" t="inlineStr">
        <is>
          <t>peça</t>
        </is>
      </c>
      <c r="H1911" s="1" t="n">
        <v>7</v>
      </c>
      <c r="I1911" s="1" t="n">
        <v>0.2</v>
      </c>
      <c r="J1911" s="2" t="inlineStr">
        <is>
          <t>CORTE</t>
        </is>
      </c>
    </row>
    <row r="1912" ht="12" customHeight="1">
      <c r="A1912" s="3" t="inlineStr">
        <is>
          <t>FURADEIRA 65</t>
        </is>
      </c>
      <c r="B1912" s="1" t="n">
        <v>91204801</v>
      </c>
      <c r="C1912" s="1" t="inlineStr">
        <is>
          <t>Produto simples</t>
        </is>
      </c>
      <c r="D1912" s="1" t="n">
        <v>91204801</v>
      </c>
      <c r="E1912" s="1" t="inlineStr">
        <is>
          <t>TRAVESSA MAIOR 1896X150X15 MDP - CAMA ATLAN 54</t>
        </is>
      </c>
      <c r="F1912" s="2" t="n">
        <v>1</v>
      </c>
      <c r="G1912" s="2" t="inlineStr">
        <is>
          <t>peça</t>
        </is>
      </c>
      <c r="H1912" s="1" t="n">
        <v>7</v>
      </c>
      <c r="I1912" s="1" t="n">
        <v>0.2</v>
      </c>
      <c r="J1912" s="2" t="inlineStr">
        <is>
          <t>CORTE</t>
        </is>
      </c>
    </row>
    <row r="1913" ht="12" customHeight="1">
      <c r="A1913" s="3" t="inlineStr">
        <is>
          <t>FURADEIRA 65</t>
        </is>
      </c>
      <c r="B1913" s="1" t="n">
        <v>91204802</v>
      </c>
      <c r="C1913" s="1" t="inlineStr">
        <is>
          <t>Produto simples</t>
        </is>
      </c>
      <c r="D1913" s="1" t="n">
        <v>91204802</v>
      </c>
      <c r="E1913" s="1" t="inlineStr">
        <is>
          <t>TRAVESSA 1366X150X12 MDP - CAMA ATLANTA          54</t>
        </is>
      </c>
      <c r="F1913" s="2" t="n">
        <v>1</v>
      </c>
      <c r="G1913" s="2" t="inlineStr">
        <is>
          <t>peça</t>
        </is>
      </c>
      <c r="H1913" s="1" t="n">
        <v>7</v>
      </c>
      <c r="I1913" s="1" t="n">
        <v>0.2</v>
      </c>
      <c r="J1913" s="2" t="inlineStr">
        <is>
          <t>CORTE</t>
        </is>
      </c>
    </row>
    <row r="1914" ht="12" customHeight="1">
      <c r="A1914" s="3" t="inlineStr">
        <is>
          <t>FURADEIRA 65</t>
        </is>
      </c>
      <c r="B1914" s="1" t="n">
        <v>91204803</v>
      </c>
      <c r="C1914" s="1" t="inlineStr">
        <is>
          <t>Produto simples</t>
        </is>
      </c>
      <c r="D1914" s="1" t="n">
        <v>91204803</v>
      </c>
      <c r="E1914" s="1" t="inlineStr">
        <is>
          <t>TRAVESSA CENTRAL 1366X150X18 MDF - CAMA ATL  54</t>
        </is>
      </c>
      <c r="F1914" s="2" t="n">
        <v>1</v>
      </c>
      <c r="G1914" s="2" t="inlineStr">
        <is>
          <t>peça</t>
        </is>
      </c>
      <c r="H1914" s="1" t="n">
        <v>7</v>
      </c>
      <c r="I1914" s="1" t="n">
        <v>0.2</v>
      </c>
      <c r="J1914" s="2" t="inlineStr">
        <is>
          <t>CORTE</t>
        </is>
      </c>
    </row>
    <row r="1915" ht="12" customHeight="1">
      <c r="A1915" s="3" t="inlineStr">
        <is>
          <t>FURADEIRA 65</t>
        </is>
      </c>
      <c r="B1915" s="1" t="n">
        <v>91204804</v>
      </c>
      <c r="C1915" s="1" t="inlineStr">
        <is>
          <t>Produto simples</t>
        </is>
      </c>
      <c r="D1915" s="1" t="n">
        <v>91204804</v>
      </c>
      <c r="E1915" s="1" t="inlineStr">
        <is>
          <t>LASTRO 1896X100X12 MDP - CAMA ATLANTA              54</t>
        </is>
      </c>
      <c r="F1915" s="2" t="n">
        <v>1</v>
      </c>
      <c r="G1915" s="2" t="inlineStr">
        <is>
          <t>peça</t>
        </is>
      </c>
      <c r="H1915" s="1" t="n">
        <v>7</v>
      </c>
      <c r="I1915" s="1" t="n">
        <v>0.2</v>
      </c>
      <c r="J1915" s="2" t="inlineStr">
        <is>
          <t>CORTE</t>
        </is>
      </c>
    </row>
    <row r="1916" ht="12" customHeight="1">
      <c r="A1916" s="3" t="inlineStr">
        <is>
          <t>FURADEIRA 65</t>
        </is>
      </c>
      <c r="B1916" s="1" t="n">
        <v>20072002</v>
      </c>
      <c r="C1916" s="1" t="inlineStr">
        <is>
          <t>Produto simples</t>
        </is>
      </c>
      <c r="D1916" s="1" t="n">
        <v>20072002</v>
      </c>
      <c r="E1916" s="1" t="inlineStr">
        <is>
          <t>TRAV. MAIOR 932X80(911)X25 MDF (10PC) - RUBI 1,2054</t>
        </is>
      </c>
      <c r="F1916" s="2" t="n">
        <v>1</v>
      </c>
      <c r="G1916" s="2" t="inlineStr">
        <is>
          <t>peça</t>
        </is>
      </c>
      <c r="H1916" s="1" t="n">
        <v>7</v>
      </c>
      <c r="I1916" s="1" t="n">
        <v>0.2</v>
      </c>
      <c r="J1916" s="2" t="inlineStr">
        <is>
          <t>CORTE</t>
        </is>
      </c>
    </row>
    <row r="1917" ht="12" customHeight="1">
      <c r="A1917" s="3" t="inlineStr">
        <is>
          <t>FURADEIRA 65</t>
        </is>
      </c>
      <c r="B1917" s="1" t="n">
        <v>20054601</v>
      </c>
      <c r="C1917" s="1" t="inlineStr">
        <is>
          <t>Produto simples</t>
        </is>
      </c>
      <c r="D1917" s="1" t="n">
        <v>20054601</v>
      </c>
      <c r="E1917" s="1" t="inlineStr">
        <is>
          <t>PE ESTRU. 760(810)X80(125)X30 MAD (2PC)- TOPAZIO54</t>
        </is>
      </c>
      <c r="F1917" s="2" t="n">
        <v>1</v>
      </c>
      <c r="G1917" s="2" t="inlineStr">
        <is>
          <t>peça</t>
        </is>
      </c>
      <c r="H1917" s="1" t="n">
        <v>7</v>
      </c>
      <c r="I1917" s="1" t="n">
        <v>0.2</v>
      </c>
      <c r="J1917" s="2" t="inlineStr">
        <is>
          <t>CORTE</t>
        </is>
      </c>
    </row>
    <row r="1918" ht="12" customHeight="1">
      <c r="A1918" s="3" t="inlineStr">
        <is>
          <t>FURADEIRA 65</t>
        </is>
      </c>
      <c r="B1918" s="1" t="n">
        <v>30002822</v>
      </c>
      <c r="C1918" s="1" t="inlineStr">
        <is>
          <t>Produto simples</t>
        </is>
      </c>
      <c r="D1918" s="1" t="n">
        <v>30002822</v>
      </c>
      <c r="E1918" s="1" t="inlineStr">
        <is>
          <t>TRA CENT 360X40(911)X25 MDP (18PCS) - AGATA       54</t>
        </is>
      </c>
      <c r="F1918" s="2" t="n">
        <v>1</v>
      </c>
      <c r="G1918" s="2" t="inlineStr">
        <is>
          <t>peça</t>
        </is>
      </c>
      <c r="H1918" s="1" t="n">
        <v>7</v>
      </c>
      <c r="I1918" s="1" t="n">
        <v>0.2</v>
      </c>
      <c r="J1918" s="2" t="inlineStr">
        <is>
          <t>CORTE</t>
        </is>
      </c>
    </row>
    <row r="1919" ht="12" customHeight="1">
      <c r="A1919" s="3" t="inlineStr">
        <is>
          <t>FURADEIRA 65</t>
        </is>
      </c>
      <c r="B1919" s="1" t="n">
        <v>20013110</v>
      </c>
      <c r="C1919" s="1" t="inlineStr">
        <is>
          <t>Produto simples</t>
        </is>
      </c>
      <c r="D1919" s="1" t="n">
        <v>20013110</v>
      </c>
      <c r="E1919" s="1" t="inlineStr">
        <is>
          <t>PE MAIOR 760X120 (204)X15 MDF - ASSISTENCIA MIA54</t>
        </is>
      </c>
      <c r="F1919" s="2" t="n">
        <v>1</v>
      </c>
      <c r="G1919" s="2" t="inlineStr">
        <is>
          <t>peça</t>
        </is>
      </c>
      <c r="H1919" s="1" t="n">
        <v>7</v>
      </c>
      <c r="I1919" s="1" t="n">
        <v>0.2</v>
      </c>
      <c r="J1919" s="2" t="inlineStr">
        <is>
          <t>CORTE</t>
        </is>
      </c>
    </row>
    <row r="1920" ht="12" customHeight="1">
      <c r="A1920" s="3" t="inlineStr">
        <is>
          <t>FURADEIRA 65</t>
        </is>
      </c>
      <c r="B1920" s="1" t="n">
        <v>20013111</v>
      </c>
      <c r="C1920" s="1" t="inlineStr">
        <is>
          <t>Produto simples</t>
        </is>
      </c>
      <c r="D1920" s="1" t="n">
        <v>20013111</v>
      </c>
      <c r="E1920" s="1" t="inlineStr">
        <is>
          <t>PE MENOR 760X100 (164) X15 MDF - ASSISTENCIA M 54</t>
        </is>
      </c>
      <c r="F1920" s="2" t="n">
        <v>1</v>
      </c>
      <c r="G1920" s="2" t="inlineStr">
        <is>
          <t>peça</t>
        </is>
      </c>
      <c r="H1920" s="1" t="n">
        <v>7</v>
      </c>
      <c r="I1920" s="1" t="n">
        <v>0.2</v>
      </c>
      <c r="J1920" s="2" t="inlineStr">
        <is>
          <t>CORTE</t>
        </is>
      </c>
    </row>
    <row r="1921" ht="12" customHeight="1">
      <c r="A1921" s="3" t="inlineStr">
        <is>
          <t>FURADEIRA 65</t>
        </is>
      </c>
      <c r="B1921" s="1" t="n">
        <v>30124901</v>
      </c>
      <c r="C1921" s="1" t="inlineStr">
        <is>
          <t>Produto simples</t>
        </is>
      </c>
      <c r="D1921" s="1" t="n">
        <v>30124901</v>
      </c>
      <c r="E1921" s="1" t="inlineStr">
        <is>
          <t>PE MENOR 750X680X18 MDF - BASE DUBLIN</t>
        </is>
      </c>
      <c r="F1921" s="2" t="n">
        <v>1</v>
      </c>
      <c r="G1921" s="2" t="inlineStr">
        <is>
          <t>peça</t>
        </is>
      </c>
      <c r="H1921" s="1" t="n">
        <v>7</v>
      </c>
      <c r="I1921" s="1" t="n">
        <v>0.2</v>
      </c>
      <c r="J1921" s="2" t="inlineStr">
        <is>
          <t>CORTE</t>
        </is>
      </c>
    </row>
    <row r="1922" ht="12" customHeight="1">
      <c r="A1922" s="3" t="inlineStr">
        <is>
          <t>FURADEIRA 65</t>
        </is>
      </c>
      <c r="B1922" s="1" t="n">
        <v>30124902</v>
      </c>
      <c r="C1922" s="1" t="inlineStr">
        <is>
          <t>Produto simples</t>
        </is>
      </c>
      <c r="D1922" s="1" t="n">
        <v>30124902</v>
      </c>
      <c r="E1922" s="1" t="inlineStr">
        <is>
          <t>PE ENCAIXE INFERIOR 750X680X18 MDF - DUBLIN 1,  54</t>
        </is>
      </c>
      <c r="F1922" s="2" t="n">
        <v>1</v>
      </c>
      <c r="G1922" s="2" t="inlineStr">
        <is>
          <t>peça</t>
        </is>
      </c>
      <c r="H1922" s="1" t="n">
        <v>7</v>
      </c>
      <c r="I1922" s="1" t="n">
        <v>0.2</v>
      </c>
      <c r="J1922" s="2" t="inlineStr">
        <is>
          <t>CORTE</t>
        </is>
      </c>
    </row>
    <row r="1923" ht="12" customHeight="1">
      <c r="A1923" s="3" t="inlineStr">
        <is>
          <t>FURADEIRA 65</t>
        </is>
      </c>
      <c r="B1923" s="1" t="n">
        <v>20052602</v>
      </c>
      <c r="C1923" s="1" t="inlineStr">
        <is>
          <t>Produto simples</t>
        </is>
      </c>
      <c r="D1923" s="1" t="n">
        <v>20052602</v>
      </c>
      <c r="E1923" s="1" t="inlineStr">
        <is>
          <t>BASE MAIOR 990X124X25 MDF - MESA ATHENAS 1,6054</t>
        </is>
      </c>
      <c r="F1923" s="2" t="n">
        <v>1</v>
      </c>
      <c r="G1923" s="2" t="inlineStr">
        <is>
          <t>peça</t>
        </is>
      </c>
      <c r="H1923" s="1" t="n">
        <v>7</v>
      </c>
      <c r="I1923" s="1" t="n">
        <v>0.2</v>
      </c>
      <c r="J1923" s="2" t="inlineStr">
        <is>
          <t>CORTE</t>
        </is>
      </c>
    </row>
    <row r="1924" ht="12" customHeight="1">
      <c r="A1924" s="3" t="inlineStr">
        <is>
          <t>FURADEIRA 65</t>
        </is>
      </c>
      <c r="B1924" s="1" t="n">
        <v>30004804</v>
      </c>
      <c r="C1924" s="1" t="inlineStr">
        <is>
          <t>Produto simples</t>
        </is>
      </c>
      <c r="D1924" s="1" t="n">
        <v>30004804</v>
      </c>
      <c r="E1924" s="1" t="inlineStr">
        <is>
          <t>ANTIGA MOLDURA ENCOSTO 445X280X15 MDF CAD  54</t>
        </is>
      </c>
      <c r="F1924" s="2" t="n">
        <v>1</v>
      </c>
      <c r="G1924" s="2" t="inlineStr">
        <is>
          <t>peça</t>
        </is>
      </c>
      <c r="H1924" s="1" t="n">
        <v>7</v>
      </c>
      <c r="I1924" s="1" t="n">
        <v>0.2</v>
      </c>
      <c r="J1924" s="2" t="inlineStr">
        <is>
          <t>CORTE</t>
        </is>
      </c>
    </row>
    <row r="1925" ht="12" customHeight="1">
      <c r="A1925" s="3" t="inlineStr">
        <is>
          <t>FURADEIRA 65</t>
        </is>
      </c>
      <c r="B1925" s="1" t="n">
        <v>30004205</v>
      </c>
      <c r="C1925" s="1" t="inlineStr">
        <is>
          <t>Produto simples</t>
        </is>
      </c>
      <c r="D1925" s="1" t="n">
        <v>30004205</v>
      </c>
      <c r="E1925" s="1" t="inlineStr">
        <is>
          <t>PE TRASEIRO 920X58X25 MADEIRA - CAD AMBAR PI  54</t>
        </is>
      </c>
      <c r="F1925" s="2" t="n">
        <v>1</v>
      </c>
      <c r="G1925" s="2" t="inlineStr">
        <is>
          <t>peça</t>
        </is>
      </c>
      <c r="H1925" s="1" t="n">
        <v>7</v>
      </c>
      <c r="I1925" s="1" t="n">
        <v>0.2</v>
      </c>
      <c r="J1925" s="2" t="inlineStr">
        <is>
          <t>CORTE</t>
        </is>
      </c>
    </row>
    <row r="1926" ht="12" customHeight="1">
      <c r="A1926" s="3" t="inlineStr">
        <is>
          <t>FURADEIRA 65</t>
        </is>
      </c>
      <c r="B1926" s="1" t="n">
        <v>30006801</v>
      </c>
      <c r="C1926" s="1" t="inlineStr">
        <is>
          <t>Produto simples</t>
        </is>
      </c>
      <c r="D1926" s="1" t="n">
        <v>30006801</v>
      </c>
      <c r="E1926" s="1" t="inlineStr">
        <is>
          <t>PE TRASEIRO 980X94(911)X25 MDF (8PCS)- CAD GEN54</t>
        </is>
      </c>
      <c r="F1926" s="2" t="n">
        <v>1</v>
      </c>
      <c r="G1926" s="2" t="inlineStr">
        <is>
          <t>peça</t>
        </is>
      </c>
      <c r="H1926" s="1" t="n">
        <v>7</v>
      </c>
      <c r="I1926" s="1" t="n">
        <v>0.2</v>
      </c>
      <c r="J1926" s="2" t="inlineStr">
        <is>
          <t>CORTE</t>
        </is>
      </c>
    </row>
    <row r="1927" ht="12" customHeight="1">
      <c r="A1927" s="3" t="inlineStr">
        <is>
          <t>FURADEIRA 65</t>
        </is>
      </c>
      <c r="B1927" s="1" t="n">
        <v>30001202</v>
      </c>
      <c r="C1927" s="1" t="inlineStr">
        <is>
          <t>Produto simples</t>
        </is>
      </c>
      <c r="D1927" s="1" t="n">
        <v>30001202</v>
      </c>
      <c r="E1927" s="1" t="inlineStr">
        <is>
          <t>PÉ FRONTAL 441X65(911)X25 MDF (16PÇS) - CAD PÉ 54</t>
        </is>
      </c>
      <c r="F1927" s="2" t="n">
        <v>1</v>
      </c>
      <c r="G1927" s="2" t="inlineStr">
        <is>
          <t>peça</t>
        </is>
      </c>
      <c r="H1927" s="1" t="n">
        <v>7</v>
      </c>
      <c r="I1927" s="1" t="n">
        <v>0.2</v>
      </c>
      <c r="J1927" s="2" t="inlineStr">
        <is>
          <t>CORTE</t>
        </is>
      </c>
    </row>
    <row r="1928" ht="12" customHeight="1">
      <c r="A1928" s="3" t="inlineStr">
        <is>
          <t>MONTAGEM DE CADEIRAS</t>
        </is>
      </c>
      <c r="B1928" s="1" t="n">
        <v>30008006</v>
      </c>
      <c r="C1928" s="1" t="inlineStr">
        <is>
          <t>Produto montado</t>
        </is>
      </c>
      <c r="D1928" s="1" t="n">
        <v>30008006</v>
      </c>
      <c r="E1928" s="1" t="inlineStr">
        <is>
          <t>ENCOSTO ESTOFADO - CADEIRA AMSTERDAM</t>
        </is>
      </c>
      <c r="F1928" s="2" t="n">
        <v>1</v>
      </c>
      <c r="G1928" s="2" t="inlineStr">
        <is>
          <t>peça</t>
        </is>
      </c>
      <c r="H1928" s="1" t="n">
        <v>0</v>
      </c>
      <c r="I1928" s="1" t="n">
        <v>1.15</v>
      </c>
      <c r="J1928" s="2" t="inlineStr">
        <is>
          <t>CORTE</t>
        </is>
      </c>
    </row>
    <row r="1929" ht="12" customHeight="1">
      <c r="A1929" s="3" t="inlineStr">
        <is>
          <t>MONTAGEM DE CADEIRAS</t>
        </is>
      </c>
      <c r="B1929" s="1" t="n">
        <v>30007001</v>
      </c>
      <c r="C1929" s="1" t="inlineStr">
        <is>
          <t>Produto montado</t>
        </is>
      </c>
      <c r="D1929" s="1" t="n">
        <v>30007001</v>
      </c>
      <c r="E1929" s="1" t="inlineStr">
        <is>
          <t>ENCOSTO ESTOFADO - CADEIRA FLORENÇA</t>
        </is>
      </c>
      <c r="F1929" s="2" t="n">
        <v>1</v>
      </c>
      <c r="G1929" s="2" t="inlineStr">
        <is>
          <t>peça</t>
        </is>
      </c>
      <c r="H1929" s="1" t="n">
        <v>0</v>
      </c>
      <c r="I1929" s="1" t="n">
        <v>1.15</v>
      </c>
      <c r="J1929" s="2" t="inlineStr">
        <is>
          <t>CORTE</t>
        </is>
      </c>
    </row>
    <row r="1930" ht="12" customHeight="1">
      <c r="A1930" s="3" t="inlineStr">
        <is>
          <t>MONTAGEM DE CADEIRAS</t>
        </is>
      </c>
      <c r="B1930" s="1" t="n">
        <v>30003507</v>
      </c>
      <c r="C1930" s="1" t="inlineStr">
        <is>
          <t>Produto montado</t>
        </is>
      </c>
      <c r="D1930" s="1" t="n">
        <v>30003507</v>
      </c>
      <c r="E1930" s="1" t="inlineStr">
        <is>
          <t>ENCOSTO ESTOFADO - CADEIRA MONTREAL</t>
        </is>
      </c>
      <c r="F1930" s="2" t="n">
        <v>1</v>
      </c>
      <c r="G1930" s="2" t="inlineStr">
        <is>
          <t>peça</t>
        </is>
      </c>
      <c r="H1930" s="1" t="n">
        <v>0</v>
      </c>
      <c r="I1930" s="1" t="n">
        <v>1.15</v>
      </c>
      <c r="J1930" s="2" t="inlineStr">
        <is>
          <t>CORTE</t>
        </is>
      </c>
    </row>
    <row r="1931" ht="12" customHeight="1">
      <c r="A1931" s="3" t="inlineStr">
        <is>
          <t>MONTAGEM DE CADEIRAS</t>
        </is>
      </c>
      <c r="B1931" s="1" t="n">
        <v>30009605</v>
      </c>
      <c r="C1931" s="1" t="inlineStr">
        <is>
          <t>Produto montado</t>
        </is>
      </c>
      <c r="D1931" s="1" t="n">
        <v>30009605</v>
      </c>
      <c r="E1931" s="1" t="inlineStr">
        <is>
          <t>ENCOSTO ESTOFADO - CADEIRA RAVENA</t>
        </is>
      </c>
      <c r="F1931" s="2" t="n">
        <v>1</v>
      </c>
      <c r="G1931" s="2" t="inlineStr">
        <is>
          <t>peça</t>
        </is>
      </c>
      <c r="H1931" s="1" t="n">
        <v>0</v>
      </c>
      <c r="I1931" s="1" t="n">
        <v>1.15</v>
      </c>
      <c r="J1931" s="2" t="inlineStr">
        <is>
          <t>CORTE</t>
        </is>
      </c>
    </row>
    <row r="1932" ht="12" customHeight="1">
      <c r="A1932" s="3" t="inlineStr">
        <is>
          <t>MONTAGEM DE CADEIRAS</t>
        </is>
      </c>
      <c r="B1932" s="1" t="n">
        <v>30006011</v>
      </c>
      <c r="C1932" s="1" t="inlineStr">
        <is>
          <t>Produto montado</t>
        </is>
      </c>
      <c r="D1932" s="1" t="n">
        <v>30006011</v>
      </c>
      <c r="E1932" s="1" t="inlineStr">
        <is>
          <t>ENCOSTO ESTOFADO - CADEIRA SIENA</t>
        </is>
      </c>
      <c r="F1932" s="2" t="n">
        <v>1</v>
      </c>
      <c r="G1932" s="2" t="inlineStr">
        <is>
          <t>peça</t>
        </is>
      </c>
      <c r="H1932" s="1" t="n">
        <v>0</v>
      </c>
      <c r="I1932" s="1" t="n">
        <v>1.15</v>
      </c>
      <c r="J1932" s="2" t="inlineStr">
        <is>
          <t>CORTE</t>
        </is>
      </c>
    </row>
    <row r="1933" ht="12" customHeight="1">
      <c r="A1933" s="3" t="inlineStr">
        <is>
          <t>MONTAGEM DE CADEIRAS</t>
        </is>
      </c>
      <c r="B1933" s="1" t="n">
        <v>30003506</v>
      </c>
      <c r="C1933" s="1" t="inlineStr">
        <is>
          <t>Produto montado</t>
        </is>
      </c>
      <c r="D1933" s="1" t="n">
        <v>30003506</v>
      </c>
      <c r="E1933" s="1" t="inlineStr">
        <is>
          <t>ASSENTO ESTOFADO - CADEIRA MONTREAL</t>
        </is>
      </c>
      <c r="F1933" s="2" t="n">
        <v>1</v>
      </c>
      <c r="G1933" s="2" t="inlineStr">
        <is>
          <t>peça</t>
        </is>
      </c>
      <c r="H1933" s="1" t="n">
        <v>0</v>
      </c>
      <c r="I1933" s="1" t="n">
        <v>1.15</v>
      </c>
      <c r="J1933" s="2" t="inlineStr">
        <is>
          <t>CORTE</t>
        </is>
      </c>
    </row>
    <row r="1934" ht="12" customHeight="1">
      <c r="A1934" s="3" t="inlineStr">
        <is>
          <t>MONTAGEM DE CADEIRAS</t>
        </is>
      </c>
      <c r="B1934" s="1" t="n">
        <v>30009606</v>
      </c>
      <c r="C1934" s="1" t="inlineStr">
        <is>
          <t>Produto montado</t>
        </is>
      </c>
      <c r="D1934" s="1" t="n">
        <v>30009606</v>
      </c>
      <c r="E1934" s="1" t="inlineStr">
        <is>
          <t>ASSENTO ESTOFADO - CADEIRA</t>
        </is>
      </c>
      <c r="F1934" s="2" t="n">
        <v>1</v>
      </c>
      <c r="G1934" s="2" t="inlineStr">
        <is>
          <t>peça</t>
        </is>
      </c>
      <c r="H1934" s="1" t="n">
        <v>0</v>
      </c>
      <c r="I1934" s="1" t="n">
        <v>1.15</v>
      </c>
      <c r="J1934" s="2" t="inlineStr">
        <is>
          <t>CORTE</t>
        </is>
      </c>
    </row>
    <row r="1935" ht="12" customHeight="1">
      <c r="A1935" s="3" t="inlineStr">
        <is>
          <t>MONTAGEM DE CADEIRAS</t>
        </is>
      </c>
      <c r="B1935" s="1" t="n">
        <v>30002208</v>
      </c>
      <c r="C1935" s="1" t="inlineStr">
        <is>
          <t>Produto montado</t>
        </is>
      </c>
      <c r="D1935" s="1" t="n">
        <v>30002208</v>
      </c>
      <c r="E1935" s="1" t="inlineStr">
        <is>
          <t>ENCOSTO ESTOFADO - CADEIRA MIAMI</t>
        </is>
      </c>
      <c r="F1935" s="2" t="n">
        <v>1</v>
      </c>
      <c r="G1935" s="2" t="inlineStr">
        <is>
          <t>peça</t>
        </is>
      </c>
      <c r="H1935" s="1" t="n">
        <v>0</v>
      </c>
      <c r="I1935" s="1" t="n">
        <v>1.15</v>
      </c>
      <c r="J1935" s="2" t="inlineStr">
        <is>
          <t>CORTE</t>
        </is>
      </c>
    </row>
    <row r="1936" ht="12" customHeight="1">
      <c r="A1936" s="3" t="inlineStr">
        <is>
          <t>MONTAGEM DE CADEIRAS</t>
        </is>
      </c>
      <c r="B1936" s="1" t="n">
        <v>30003503</v>
      </c>
      <c r="C1936" s="1" t="inlineStr">
        <is>
          <t>Produto montado</t>
        </is>
      </c>
      <c r="D1936" s="1" t="n">
        <v>30003503</v>
      </c>
      <c r="E1936" s="1" t="inlineStr">
        <is>
          <t>ASSENTO 430X400X09 MDP - CADEIRA MONTREAL</t>
        </is>
      </c>
      <c r="F1936" s="2" t="n">
        <v>1</v>
      </c>
      <c r="G1936" s="2" t="inlineStr">
        <is>
          <t>peça</t>
        </is>
      </c>
      <c r="H1936" s="1" t="n">
        <v>0</v>
      </c>
      <c r="I1936" s="1" t="n">
        <v>1.15</v>
      </c>
      <c r="J1936" s="2" t="inlineStr">
        <is>
          <t>CORTE</t>
        </is>
      </c>
    </row>
    <row r="1937" ht="12" customHeight="1">
      <c r="A1937" s="3" t="inlineStr">
        <is>
          <t>MONTAGEM DE CADEIRAS</t>
        </is>
      </c>
      <c r="B1937" s="1" t="n">
        <v>30003508</v>
      </c>
      <c r="C1937" s="1" t="inlineStr">
        <is>
          <t>Produto montado</t>
        </is>
      </c>
      <c r="D1937" s="1" t="n">
        <v>30003508</v>
      </c>
      <c r="E1937" s="1" t="inlineStr">
        <is>
          <t>TRAVESSA ASSENTO 400X70X18 MDF CADEIRA MON12</t>
        </is>
      </c>
      <c r="F1937" s="2" t="n">
        <v>1</v>
      </c>
      <c r="G1937" s="2" t="inlineStr">
        <is>
          <t>peça</t>
        </is>
      </c>
      <c r="H1937" s="1" t="n">
        <v>0</v>
      </c>
      <c r="I1937" s="1" t="n">
        <v>1.15</v>
      </c>
      <c r="J1937" s="2" t="inlineStr">
        <is>
          <t>CORTE</t>
        </is>
      </c>
    </row>
    <row r="1938" ht="12" customHeight="1">
      <c r="A1938" s="3" t="inlineStr">
        <is>
          <t>MONTAGEM DE CADEIRAS</t>
        </is>
      </c>
      <c r="B1938" s="1" t="n">
        <v>30003501</v>
      </c>
      <c r="C1938" s="1" t="inlineStr">
        <is>
          <t>Produto montado</t>
        </is>
      </c>
      <c r="D1938" s="1" t="n">
        <v>30003501</v>
      </c>
      <c r="E1938" s="1" t="inlineStr">
        <is>
          <t>TRAVESSA 400X35X15 MDP - CADEIRA MONTREAL    12</t>
        </is>
      </c>
      <c r="F1938" s="2" t="n">
        <v>1</v>
      </c>
      <c r="G1938" s="2" t="inlineStr">
        <is>
          <t>peça</t>
        </is>
      </c>
      <c r="H1938" s="1" t="n">
        <v>0</v>
      </c>
      <c r="I1938" s="1" t="n">
        <v>1.15</v>
      </c>
      <c r="J1938" s="2" t="inlineStr">
        <is>
          <t>CORTE</t>
        </is>
      </c>
    </row>
    <row r="1939" ht="12" customHeight="1">
      <c r="A1939" s="3" t="inlineStr">
        <is>
          <t>MONTAGEM DE CADEIRAS</t>
        </is>
      </c>
      <c r="B1939" s="1" t="n">
        <v>30003509</v>
      </c>
      <c r="C1939" s="1" t="inlineStr">
        <is>
          <t>Produto montado</t>
        </is>
      </c>
      <c r="D1939" s="1" t="n">
        <v>30003509</v>
      </c>
      <c r="E1939" s="1" t="inlineStr">
        <is>
          <t>TRAVESSA ENCOSTO 370X40X15 MDF CADEIRA MON12</t>
        </is>
      </c>
      <c r="F1939" s="2" t="n">
        <v>1</v>
      </c>
      <c r="G1939" s="2" t="inlineStr">
        <is>
          <t>peça</t>
        </is>
      </c>
      <c r="H1939" s="1" t="n">
        <v>0</v>
      </c>
      <c r="I1939" s="1" t="n">
        <v>1.15</v>
      </c>
      <c r="J1939" s="2" t="inlineStr">
        <is>
          <t>CORTE</t>
        </is>
      </c>
    </row>
    <row r="1940" ht="12" customHeight="1">
      <c r="A1940" s="3" t="inlineStr">
        <is>
          <t>MONTAGEM DE CADEIRAS</t>
        </is>
      </c>
      <c r="B1940" s="1" t="n">
        <v>30002205</v>
      </c>
      <c r="C1940" s="1" t="inlineStr">
        <is>
          <t>Produto montado</t>
        </is>
      </c>
      <c r="D1940" s="1" t="n">
        <v>30002205</v>
      </c>
      <c r="E1940" s="1" t="inlineStr">
        <is>
          <t>FUNDO 515X345X03 MDF - CADEIRA MIAMI                  12</t>
        </is>
      </c>
      <c r="F1940" s="2" t="n">
        <v>1</v>
      </c>
      <c r="G1940" s="2" t="inlineStr">
        <is>
          <t>peça</t>
        </is>
      </c>
      <c r="H1940" s="1" t="n">
        <v>0</v>
      </c>
      <c r="I1940" s="1" t="n">
        <v>1.15</v>
      </c>
      <c r="J1940" s="2" t="inlineStr">
        <is>
          <t>CORTE</t>
        </is>
      </c>
    </row>
    <row r="1941" ht="12" customHeight="1">
      <c r="A1941" s="3" t="inlineStr">
        <is>
          <t>MONTAGEM DE CADEIRAS</t>
        </is>
      </c>
      <c r="B1941" s="1" t="n">
        <v>30006009</v>
      </c>
      <c r="C1941" s="1" t="inlineStr">
        <is>
          <t>Produto montado</t>
        </is>
      </c>
      <c r="D1941" s="1" t="n">
        <v>30006009</v>
      </c>
      <c r="E1941" s="1" t="inlineStr">
        <is>
          <t>FUNDO 505X150X03 MDF - CADEIRA SIENA                  12</t>
        </is>
      </c>
      <c r="F1941" s="2" t="n">
        <v>1</v>
      </c>
      <c r="G1941" s="2" t="inlineStr">
        <is>
          <t>peça</t>
        </is>
      </c>
      <c r="H1941" s="1" t="n">
        <v>0</v>
      </c>
      <c r="I1941" s="1" t="n">
        <v>1.15</v>
      </c>
      <c r="J1941" s="2" t="inlineStr">
        <is>
          <t>CORTE</t>
        </is>
      </c>
    </row>
    <row r="1942" ht="12" customHeight="1">
      <c r="A1942" s="3" t="inlineStr">
        <is>
          <t>MONTAGEM DE CADEIRAS</t>
        </is>
      </c>
      <c r="B1942" s="1" t="n">
        <v>30006002</v>
      </c>
      <c r="C1942" s="1" t="inlineStr">
        <is>
          <t>Produto montado</t>
        </is>
      </c>
      <c r="D1942" s="1" t="n">
        <v>30006002</v>
      </c>
      <c r="E1942" s="1" t="inlineStr">
        <is>
          <t>TRAVESSA USINADA 390X45X18 MDF - CADEIRA SIE  12</t>
        </is>
      </c>
      <c r="F1942" s="2" t="n">
        <v>1</v>
      </c>
      <c r="G1942" s="2" t="inlineStr">
        <is>
          <t>peça</t>
        </is>
      </c>
      <c r="H1942" s="1" t="n">
        <v>0</v>
      </c>
      <c r="I1942" s="1" t="n">
        <v>1.15</v>
      </c>
      <c r="J1942" s="2" t="inlineStr">
        <is>
          <t>CORTE</t>
        </is>
      </c>
    </row>
    <row r="1943" ht="12" customHeight="1">
      <c r="A1943" s="3" t="inlineStr">
        <is>
          <t>MONTAGEM DE CADEIRAS</t>
        </is>
      </c>
      <c r="B1943" s="1" t="n">
        <v>30001001</v>
      </c>
      <c r="C1943" s="1" t="inlineStr">
        <is>
          <t>Produto montado</t>
        </is>
      </c>
      <c r="D1943" s="1" t="n">
        <v>30001001</v>
      </c>
      <c r="E1943" s="1" t="inlineStr">
        <is>
          <t>ENCOSTO ESTOFADO - CADEIRA C/ ELASTICO           12</t>
        </is>
      </c>
      <c r="F1943" s="2" t="n">
        <v>1</v>
      </c>
      <c r="G1943" s="2" t="inlineStr">
        <is>
          <t>peça</t>
        </is>
      </c>
      <c r="H1943" s="1" t="n">
        <v>0</v>
      </c>
      <c r="I1943" s="1" t="n">
        <v>1.15</v>
      </c>
      <c r="J1943" s="2" t="inlineStr">
        <is>
          <t>CORTE</t>
        </is>
      </c>
    </row>
    <row r="1944" ht="12" customHeight="1">
      <c r="A1944" s="3" t="inlineStr">
        <is>
          <t>MONTAGEM DE CADEIRAS</t>
        </is>
      </c>
      <c r="B1944" s="1" t="n">
        <v>30003517</v>
      </c>
      <c r="C1944" s="1" t="inlineStr">
        <is>
          <t>Produto montado</t>
        </is>
      </c>
      <c r="D1944" s="1" t="n">
        <v>30003517</v>
      </c>
      <c r="E1944" s="1" t="inlineStr">
        <is>
          <t>ENCOSTO ESTOFADO PAPELÃO - CADEIRA MONTRE12</t>
        </is>
      </c>
      <c r="F1944" s="2" t="n">
        <v>1</v>
      </c>
      <c r="G1944" s="2" t="inlineStr">
        <is>
          <t>peça</t>
        </is>
      </c>
      <c r="H1944" s="1" t="n">
        <v>0</v>
      </c>
      <c r="I1944" s="1" t="n">
        <v>1.15</v>
      </c>
      <c r="J1944" s="2" t="inlineStr">
        <is>
          <t>CORTE</t>
        </is>
      </c>
    </row>
    <row r="1945" ht="12" customHeight="1">
      <c r="A1945" s="3" t="inlineStr">
        <is>
          <t>MONTAGEM DE CADEIRAS</t>
        </is>
      </c>
      <c r="B1945" s="1" t="n">
        <v>30009615</v>
      </c>
      <c r="C1945" s="1" t="inlineStr">
        <is>
          <t>Produto montado</t>
        </is>
      </c>
      <c r="D1945" s="1" t="n">
        <v>30009615</v>
      </c>
      <c r="E1945" s="1" t="inlineStr">
        <is>
          <t>ENCOSTO ESTOFADO PAPELÃO - CADEIRA                 12</t>
        </is>
      </c>
      <c r="F1945" s="2" t="n">
        <v>1</v>
      </c>
      <c r="G1945" s="2" t="inlineStr">
        <is>
          <t>peça</t>
        </is>
      </c>
      <c r="H1945" s="1" t="n">
        <v>0</v>
      </c>
      <c r="I1945" s="1" t="n">
        <v>1.15</v>
      </c>
      <c r="J1945" s="2" t="inlineStr">
        <is>
          <t>CORTE</t>
        </is>
      </c>
    </row>
    <row r="1946" ht="12" customHeight="1">
      <c r="A1946" s="3" t="inlineStr">
        <is>
          <t>MONTAGEM DE CADEIRAS</t>
        </is>
      </c>
      <c r="B1946" s="1" t="n">
        <v>30002215</v>
      </c>
      <c r="C1946" s="1" t="inlineStr">
        <is>
          <t>Produto montado</t>
        </is>
      </c>
      <c r="D1946" s="1" t="n">
        <v>30002215</v>
      </c>
      <c r="E1946" s="1" t="inlineStr">
        <is>
          <t>FUNDO 515X345 PAPELÃO - CADEIRA MIAMI                12</t>
        </is>
      </c>
      <c r="F1946" s="2" t="n">
        <v>1</v>
      </c>
      <c r="G1946" s="2" t="inlineStr">
        <is>
          <t>peça</t>
        </is>
      </c>
      <c r="H1946" s="1" t="n">
        <v>0</v>
      </c>
      <c r="I1946" s="1" t="n">
        <v>1.15</v>
      </c>
      <c r="J1946" s="2" t="inlineStr">
        <is>
          <t>CORTE</t>
        </is>
      </c>
    </row>
    <row r="1947" ht="12" customHeight="1">
      <c r="A1947" s="3" t="inlineStr">
        <is>
          <t>MONTAGEM DE CADEIRAS</t>
        </is>
      </c>
      <c r="B1947" s="1" t="n">
        <v>30003515</v>
      </c>
      <c r="C1947" s="1" t="inlineStr">
        <is>
          <t>Produto montado</t>
        </is>
      </c>
      <c r="D1947" s="1" t="n">
        <v>30003515</v>
      </c>
      <c r="E1947" s="1" t="inlineStr">
        <is>
          <t>COSTA 515X395 PAPELÃO - CADEIRA MONTREAL/AM12</t>
        </is>
      </c>
      <c r="F1947" s="2" t="n">
        <v>1</v>
      </c>
      <c r="G1947" s="2" t="inlineStr">
        <is>
          <t>peça</t>
        </is>
      </c>
      <c r="H1947" s="1" t="n">
        <v>0</v>
      </c>
      <c r="I1947" s="1" t="n">
        <v>1.15</v>
      </c>
      <c r="J1947" s="2" t="inlineStr">
        <is>
          <t>CORTE</t>
        </is>
      </c>
    </row>
    <row r="1948" ht="12" customHeight="1">
      <c r="A1948" s="3" t="inlineStr">
        <is>
          <t>MONTAGEM DE CADEIRAS</t>
        </is>
      </c>
      <c r="B1948" s="1" t="n">
        <v>30006019</v>
      </c>
      <c r="C1948" s="1" t="inlineStr">
        <is>
          <t>Produto montado</t>
        </is>
      </c>
      <c r="D1948" s="1" t="n">
        <v>30006019</v>
      </c>
      <c r="E1948" s="1" t="inlineStr">
        <is>
          <t>FUNDO 510X420 PAPELÃO - CADEIRA SIENA               12</t>
        </is>
      </c>
      <c r="F1948" s="2" t="n">
        <v>1</v>
      </c>
      <c r="G1948" s="2" t="inlineStr">
        <is>
          <t>peça</t>
        </is>
      </c>
      <c r="H1948" s="1" t="n">
        <v>0</v>
      </c>
      <c r="I1948" s="1" t="n">
        <v>1.15</v>
      </c>
      <c r="J1948" s="2" t="inlineStr">
        <is>
          <t>CORTE</t>
        </is>
      </c>
    </row>
    <row r="1949" ht="12" customHeight="1">
      <c r="A1949" s="3" t="inlineStr">
        <is>
          <t>MONTAGEM DE CADEIRAS</t>
        </is>
      </c>
      <c r="B1949" s="1" t="n">
        <v>30004517</v>
      </c>
      <c r="C1949" s="1" t="inlineStr">
        <is>
          <t>Produto montado</t>
        </is>
      </c>
      <c r="D1949" s="1" t="n">
        <v>30004517</v>
      </c>
      <c r="E1949" s="1" t="inlineStr">
        <is>
          <t>COSTA 480X415 PAPELÃO - CADEIRA PARIS                12</t>
        </is>
      </c>
      <c r="F1949" s="2" t="n">
        <v>1</v>
      </c>
      <c r="G1949" s="2" t="inlineStr">
        <is>
          <t>peça</t>
        </is>
      </c>
      <c r="H1949" s="1" t="n">
        <v>0</v>
      </c>
      <c r="I1949" s="1" t="n">
        <v>1.15</v>
      </c>
      <c r="J1949" s="2" t="inlineStr">
        <is>
          <t>CORTE</t>
        </is>
      </c>
    </row>
    <row r="1950" ht="12" customHeight="1">
      <c r="A1950" s="3" t="inlineStr">
        <is>
          <t>MONTAGEM DE CADEIRAS</t>
        </is>
      </c>
      <c r="B1950" s="1" t="n">
        <v>30005009</v>
      </c>
      <c r="C1950" s="1" t="inlineStr">
        <is>
          <t>Produto montado</t>
        </is>
      </c>
      <c r="D1950" s="1" t="n">
        <v>30005009</v>
      </c>
      <c r="E1950" s="1" t="inlineStr">
        <is>
          <t>ASSENTO ESTOFADO - CADEIRA                                   12</t>
        </is>
      </c>
      <c r="F1950" s="2" t="n">
        <v>1</v>
      </c>
      <c r="G1950" s="2" t="inlineStr">
        <is>
          <t>peça</t>
        </is>
      </c>
      <c r="H1950" s="1" t="n">
        <v>0</v>
      </c>
      <c r="I1950" s="1" t="n">
        <v>1.15</v>
      </c>
      <c r="J1950" s="2" t="inlineStr">
        <is>
          <t>CORTE</t>
        </is>
      </c>
    </row>
    <row r="1951" ht="12" customHeight="1">
      <c r="A1951" s="3" t="inlineStr">
        <is>
          <t>MONTAGEM DE CADEIRAS</t>
        </is>
      </c>
      <c r="B1951" s="1" t="n">
        <v>30005008</v>
      </c>
      <c r="C1951" s="1" t="inlineStr">
        <is>
          <t>Produto montado</t>
        </is>
      </c>
      <c r="D1951" s="1" t="n">
        <v>30005008</v>
      </c>
      <c r="E1951" s="1" t="inlineStr">
        <is>
          <t>ENCOSTO ESTOFADO - CADEIRA                                   12</t>
        </is>
      </c>
      <c r="F1951" s="2" t="n">
        <v>1</v>
      </c>
      <c r="G1951" s="2" t="inlineStr">
        <is>
          <t>peça</t>
        </is>
      </c>
      <c r="H1951" s="1" t="n">
        <v>0</v>
      </c>
      <c r="I1951" s="1" t="n">
        <v>1.15</v>
      </c>
      <c r="J1951" s="2" t="inlineStr">
        <is>
          <t>CORTE</t>
        </is>
      </c>
    </row>
    <row r="1952" ht="12" customHeight="1">
      <c r="A1952" s="3" t="inlineStr">
        <is>
          <t>MONTAGEM DE CADEIRAS</t>
        </is>
      </c>
      <c r="B1952" s="1" t="n">
        <v>30005006</v>
      </c>
      <c r="C1952" s="1" t="inlineStr">
        <is>
          <t>Produto montado</t>
        </is>
      </c>
      <c r="D1952" s="1" t="n">
        <v>30005006</v>
      </c>
      <c r="E1952" s="1" t="inlineStr">
        <is>
          <t>ENCOSTO 480X440X15 MDP - CADEIRA                         12</t>
        </is>
      </c>
      <c r="F1952" s="2" t="n">
        <v>1</v>
      </c>
      <c r="G1952" s="2" t="inlineStr">
        <is>
          <t>peça</t>
        </is>
      </c>
      <c r="H1952" s="1" t="n">
        <v>0</v>
      </c>
      <c r="I1952" s="1" t="n">
        <v>1.15</v>
      </c>
      <c r="J1952" s="2" t="inlineStr">
        <is>
          <t>CORTE</t>
        </is>
      </c>
    </row>
    <row r="1953" ht="12" customHeight="1">
      <c r="A1953" s="3" t="inlineStr">
        <is>
          <t>MONTAGEM DE CADEIRAS</t>
        </is>
      </c>
      <c r="B1953" s="1" t="n">
        <v>30005616</v>
      </c>
      <c r="C1953" s="1" t="inlineStr">
        <is>
          <t>Produto montado</t>
        </is>
      </c>
      <c r="D1953" s="1" t="n">
        <v>30005616</v>
      </c>
      <c r="E1953" s="1" t="inlineStr">
        <is>
          <t>FUNDO 430X100 PAPELÃO - CADEIRA PADUA              12</t>
        </is>
      </c>
      <c r="F1953" s="2" t="n">
        <v>1</v>
      </c>
      <c r="G1953" s="2" t="inlineStr">
        <is>
          <t>peça</t>
        </is>
      </c>
      <c r="H1953" s="1" t="n">
        <v>0</v>
      </c>
      <c r="I1953" s="1" t="n">
        <v>1.15</v>
      </c>
      <c r="J1953" s="2" t="inlineStr">
        <is>
          <t>CORTE</t>
        </is>
      </c>
    </row>
    <row r="1954" ht="12" customHeight="1">
      <c r="A1954" s="3" t="inlineStr">
        <is>
          <t>MONTAGEM DE CADEIRAS</t>
        </is>
      </c>
      <c r="B1954" s="1" t="n">
        <v>30002202</v>
      </c>
      <c r="C1954" s="1" t="inlineStr">
        <is>
          <t>Produto montado</t>
        </is>
      </c>
      <c r="D1954" s="1" t="n">
        <v>30002202</v>
      </c>
      <c r="E1954" s="1" t="inlineStr">
        <is>
          <t>ASSENTO 360X400X09 MDP - CADEIRA                         12</t>
        </is>
      </c>
      <c r="F1954" s="2" t="n">
        <v>1</v>
      </c>
      <c r="G1954" s="2" t="inlineStr">
        <is>
          <t>peça</t>
        </is>
      </c>
      <c r="H1954" s="1" t="n">
        <v>0</v>
      </c>
      <c r="I1954" s="1" t="n">
        <v>1.15</v>
      </c>
      <c r="J1954" s="2" t="inlineStr">
        <is>
          <t>CORTE</t>
        </is>
      </c>
    </row>
    <row r="1955" ht="12" customHeight="1">
      <c r="A1955" s="3" t="inlineStr">
        <is>
          <t>MONTAGEM DE CADEIRAS</t>
        </is>
      </c>
      <c r="B1955" s="1" t="n">
        <v>30003504</v>
      </c>
      <c r="C1955" s="1" t="inlineStr">
        <is>
          <t>Produto montado</t>
        </is>
      </c>
      <c r="D1955" s="1" t="n">
        <v>30003504</v>
      </c>
      <c r="E1955" s="1" t="inlineStr">
        <is>
          <t>ENCOSTO 492X35X15 MDP - CADEIRA                           12</t>
        </is>
      </c>
      <c r="F1955" s="2" t="n">
        <v>1</v>
      </c>
      <c r="G1955" s="2" t="inlineStr">
        <is>
          <t>peça</t>
        </is>
      </c>
      <c r="H1955" s="1" t="n">
        <v>0</v>
      </c>
      <c r="I1955" s="1" t="n">
        <v>1.15</v>
      </c>
      <c r="J1955" s="2" t="inlineStr">
        <is>
          <t>CORTE</t>
        </is>
      </c>
    </row>
    <row r="1956" ht="12" customHeight="1">
      <c r="A1956" s="3" t="inlineStr">
        <is>
          <t>MONTAGEM DE CADEIRAS</t>
        </is>
      </c>
      <c r="B1956" s="1" t="n">
        <v>30002203</v>
      </c>
      <c r="C1956" s="1" t="inlineStr">
        <is>
          <t>Produto montado</t>
        </is>
      </c>
      <c r="D1956" s="1" t="n">
        <v>30002203</v>
      </c>
      <c r="E1956" s="1" t="inlineStr">
        <is>
          <t>TRAVESSA 347X35X15 MDP - CADEIRA                         12</t>
        </is>
      </c>
      <c r="F1956" s="2" t="n">
        <v>1</v>
      </c>
      <c r="G1956" s="2" t="inlineStr">
        <is>
          <t>peça</t>
        </is>
      </c>
      <c r="H1956" s="1" t="n">
        <v>0</v>
      </c>
      <c r="I1956" s="1" t="n">
        <v>1.15</v>
      </c>
      <c r="J1956" s="2" t="inlineStr">
        <is>
          <t>CORTE</t>
        </is>
      </c>
    </row>
    <row r="1957" ht="12" customHeight="1">
      <c r="A1957" s="3" t="inlineStr">
        <is>
          <t>MONTAGEM DE CADEIRAS</t>
        </is>
      </c>
      <c r="B1957" s="1" t="n">
        <v>30008002</v>
      </c>
      <c r="C1957" s="1" t="inlineStr">
        <is>
          <t>Produto montado</t>
        </is>
      </c>
      <c r="D1957" s="1" t="n">
        <v>30008002</v>
      </c>
      <c r="E1957" s="1" t="inlineStr">
        <is>
          <t>LUA ENCOSTO 40X400X15 MDP - CADEIRA                   12</t>
        </is>
      </c>
      <c r="F1957" s="2" t="n">
        <v>1</v>
      </c>
      <c r="G1957" s="2" t="inlineStr">
        <is>
          <t>peça</t>
        </is>
      </c>
      <c r="H1957" s="1" t="n">
        <v>0</v>
      </c>
      <c r="I1957" s="1" t="n">
        <v>1.15</v>
      </c>
      <c r="J1957" s="2" t="inlineStr">
        <is>
          <t>CORTE</t>
        </is>
      </c>
    </row>
    <row r="1958" ht="12" customHeight="1">
      <c r="A1958" s="3" t="inlineStr">
        <is>
          <t>MONTAGEM DE CADEIRAS</t>
        </is>
      </c>
      <c r="B1958" s="1" t="n">
        <v>30003505</v>
      </c>
      <c r="C1958" s="1" t="inlineStr">
        <is>
          <t>Produto montado</t>
        </is>
      </c>
      <c r="D1958" s="1" t="n">
        <v>30003505</v>
      </c>
      <c r="E1958" s="1" t="inlineStr">
        <is>
          <t>COSTA 515X395X03 MDF - CADEIRA                              12</t>
        </is>
      </c>
      <c r="F1958" s="2" t="n">
        <v>1</v>
      </c>
      <c r="G1958" s="2" t="inlineStr">
        <is>
          <t>peça</t>
        </is>
      </c>
      <c r="H1958" s="1" t="n">
        <v>0</v>
      </c>
      <c r="I1958" s="1" t="n">
        <v>1.15</v>
      </c>
      <c r="J1958" s="2" t="inlineStr">
        <is>
          <t>CORTE</t>
        </is>
      </c>
    </row>
    <row r="1959" ht="12" customHeight="1">
      <c r="A1959" s="3" t="inlineStr">
        <is>
          <t>MONTAGEM DE CADEIRAS</t>
        </is>
      </c>
      <c r="B1959" s="1" t="n">
        <v>30008003</v>
      </c>
      <c r="C1959" s="1" t="inlineStr">
        <is>
          <t>Produto montado</t>
        </is>
      </c>
      <c r="D1959" s="1" t="n">
        <v>30008003</v>
      </c>
      <c r="E1959" s="1" t="inlineStr">
        <is>
          <t>ASSENTO 447X398X12 MDP - CADEIRA                         12</t>
        </is>
      </c>
      <c r="F1959" s="2" t="n">
        <v>1</v>
      </c>
      <c r="G1959" s="2" t="inlineStr">
        <is>
          <t>peça</t>
        </is>
      </c>
      <c r="H1959" s="1" t="n">
        <v>0</v>
      </c>
      <c r="I1959" s="1" t="n">
        <v>1.15</v>
      </c>
      <c r="J1959" s="2" t="inlineStr">
        <is>
          <t>CORTE</t>
        </is>
      </c>
    </row>
    <row r="1960" ht="12" customHeight="1">
      <c r="A1960" s="3" t="inlineStr">
        <is>
          <t>MONTAGEM DE CADEIRAS</t>
        </is>
      </c>
      <c r="B1960" s="1" t="n">
        <v>30009706</v>
      </c>
      <c r="C1960" s="1" t="inlineStr">
        <is>
          <t>Produto montado</t>
        </is>
      </c>
      <c r="D1960" s="1" t="n">
        <v>30009706</v>
      </c>
      <c r="E1960" s="1" t="inlineStr">
        <is>
          <t>TRAV CHANFRADA 390X400(35)X15 MDF - CAD RAVE 12</t>
        </is>
      </c>
      <c r="F1960" s="2" t="n">
        <v>1</v>
      </c>
      <c r="G1960" s="2" t="inlineStr">
        <is>
          <t>peça</t>
        </is>
      </c>
      <c r="H1960" s="1" t="n">
        <v>0</v>
      </c>
      <c r="I1960" s="1" t="n">
        <v>1.15</v>
      </c>
      <c r="J1960" s="2" t="inlineStr">
        <is>
          <t>CORTE</t>
        </is>
      </c>
    </row>
    <row r="1961" ht="12" customHeight="1">
      <c r="A1961" s="3" t="inlineStr">
        <is>
          <t>MONTAGEM DE CADEIRAS</t>
        </is>
      </c>
      <c r="B1961" s="1" t="n">
        <v>30009610</v>
      </c>
      <c r="C1961" s="1" t="inlineStr">
        <is>
          <t>Produto montado</t>
        </is>
      </c>
      <c r="D1961" s="1" t="n">
        <v>30009610</v>
      </c>
      <c r="E1961" s="1" t="inlineStr">
        <is>
          <t>TRAV. SARRA. 390X40(450)X15 MDF - CADEIRA           12</t>
        </is>
      </c>
      <c r="F1961" s="2" t="n">
        <v>1</v>
      </c>
      <c r="G1961" s="2" t="inlineStr">
        <is>
          <t>peça</t>
        </is>
      </c>
      <c r="H1961" s="1" t="n">
        <v>0</v>
      </c>
      <c r="I1961" s="1" t="n">
        <v>1.15</v>
      </c>
      <c r="J1961" s="2" t="inlineStr">
        <is>
          <t>CORTE</t>
        </is>
      </c>
    </row>
    <row r="1962" ht="12" customHeight="1">
      <c r="A1962" s="3" t="inlineStr">
        <is>
          <t>MONTAGEM DE CADEIRAS</t>
        </is>
      </c>
      <c r="B1962" s="1" t="n">
        <v>30004501</v>
      </c>
      <c r="C1962" s="1" t="inlineStr">
        <is>
          <t>Produto montado</t>
        </is>
      </c>
      <c r="D1962" s="1" t="n">
        <v>30004501</v>
      </c>
      <c r="E1962" s="1" t="inlineStr">
        <is>
          <t>TRAVESSA 420X35X15 MDP - CADEIRA                         12</t>
        </is>
      </c>
      <c r="F1962" s="2" t="n">
        <v>1</v>
      </c>
      <c r="G1962" s="2" t="inlineStr">
        <is>
          <t>peça</t>
        </is>
      </c>
      <c r="H1962" s="1" t="n">
        <v>0</v>
      </c>
      <c r="I1962" s="1" t="n">
        <v>1.15</v>
      </c>
      <c r="J1962" s="2" t="inlineStr">
        <is>
          <t>CORTE</t>
        </is>
      </c>
    </row>
    <row r="1963" ht="12" customHeight="1">
      <c r="A1963" s="3" t="inlineStr">
        <is>
          <t>MONTAGEM DE CADEIRAS</t>
        </is>
      </c>
      <c r="B1963" s="1" t="n">
        <v>30004502</v>
      </c>
      <c r="C1963" s="1" t="inlineStr">
        <is>
          <t>Produto montado</t>
        </is>
      </c>
      <c r="D1963" s="1" t="n">
        <v>30004502</v>
      </c>
      <c r="E1963" s="1" t="inlineStr">
        <is>
          <t>TRAVESSA 390X35X15 MDF CADEIRA                            12</t>
        </is>
      </c>
      <c r="F1963" s="2" t="n">
        <v>1</v>
      </c>
      <c r="G1963" s="2" t="inlineStr">
        <is>
          <t>peça</t>
        </is>
      </c>
      <c r="H1963" s="1" t="n">
        <v>0</v>
      </c>
      <c r="I1963" s="1" t="n">
        <v>1.15</v>
      </c>
      <c r="J1963" s="2" t="inlineStr">
        <is>
          <t>CORTE</t>
        </is>
      </c>
    </row>
    <row r="1964" ht="12" customHeight="1">
      <c r="A1964" s="3" t="inlineStr">
        <is>
          <t>MONTAGEM DE CADEIRAS</t>
        </is>
      </c>
      <c r="B1964" s="1" t="n">
        <v>30004006</v>
      </c>
      <c r="C1964" s="1" t="inlineStr">
        <is>
          <t>Produto montado</t>
        </is>
      </c>
      <c r="D1964" s="1" t="n">
        <v>30004006</v>
      </c>
      <c r="E1964" s="1" t="inlineStr">
        <is>
          <t>ENCOSTO 480X392X15 MDP - CADEIRA                         12</t>
        </is>
      </c>
      <c r="F1964" s="2" t="n">
        <v>1</v>
      </c>
      <c r="G1964" s="2" t="inlineStr">
        <is>
          <t>peça</t>
        </is>
      </c>
      <c r="H1964" s="1" t="n">
        <v>0</v>
      </c>
      <c r="I1964" s="1" t="n">
        <v>1.15</v>
      </c>
      <c r="J1964" s="2" t="inlineStr">
        <is>
          <t>CORTE</t>
        </is>
      </c>
    </row>
    <row r="1965" ht="12" customHeight="1">
      <c r="A1965" s="3" t="inlineStr">
        <is>
          <t>MONTAGEM DE CADEIRAS</t>
        </is>
      </c>
      <c r="B1965" s="1" t="n">
        <v>30001412</v>
      </c>
      <c r="C1965" s="1" t="inlineStr">
        <is>
          <t>Produto montado</t>
        </is>
      </c>
      <c r="D1965" s="1" t="n">
        <v>30001412</v>
      </c>
      <c r="E1965" s="1" t="inlineStr">
        <is>
          <t>ENCOSTO ESTOFADO MENOR - CADEIRA PÉ INTEIR  12</t>
        </is>
      </c>
      <c r="F1965" s="2" t="n">
        <v>1</v>
      </c>
      <c r="G1965" s="2" t="inlineStr">
        <is>
          <t>peça</t>
        </is>
      </c>
      <c r="H1965" s="1" t="n">
        <v>0</v>
      </c>
      <c r="I1965" s="1" t="n">
        <v>1.15</v>
      </c>
      <c r="J1965" s="2" t="inlineStr">
        <is>
          <t>CORTE</t>
        </is>
      </c>
    </row>
    <row r="1966" ht="12" customHeight="1">
      <c r="A1966" s="3" t="inlineStr">
        <is>
          <t>MONTAGEM DE CADEIRAS</t>
        </is>
      </c>
      <c r="B1966" s="1" t="n">
        <v>30001201</v>
      </c>
      <c r="C1966" s="1" t="inlineStr">
        <is>
          <t>Produto montado</t>
        </is>
      </c>
      <c r="D1966" s="1" t="n">
        <v>30001201</v>
      </c>
      <c r="E1966" s="1" t="inlineStr">
        <is>
          <t>PE TRASEIRO 980X65(911)X25 MDF (11PCS)- CAD PE 12</t>
        </is>
      </c>
      <c r="F1966" s="2" t="n">
        <v>1</v>
      </c>
      <c r="G1966" s="2" t="inlineStr">
        <is>
          <t>peça</t>
        </is>
      </c>
      <c r="H1966" s="1" t="n">
        <v>0</v>
      </c>
      <c r="I1966" s="1" t="n">
        <v>1.15</v>
      </c>
      <c r="J1966" s="2" t="inlineStr">
        <is>
          <t>CORTE</t>
        </is>
      </c>
    </row>
    <row r="1967" ht="12" customHeight="1">
      <c r="A1967" s="3" t="inlineStr">
        <is>
          <t>MONTAGEM DE CADEIRAS</t>
        </is>
      </c>
      <c r="B1967" s="1" t="n">
        <v>30001322</v>
      </c>
      <c r="C1967" s="1" t="inlineStr">
        <is>
          <t>Produto montado</t>
        </is>
      </c>
      <c r="D1967" s="1" t="n">
        <v>30001322</v>
      </c>
      <c r="E1967" s="1" t="inlineStr">
        <is>
          <t>TRA CENT 360X56(911)X25 MDP (14PÇS) - PÉ INT MIL 12</t>
        </is>
      </c>
      <c r="F1967" s="2" t="n">
        <v>1</v>
      </c>
      <c r="G1967" s="2" t="inlineStr">
        <is>
          <t>peça</t>
        </is>
      </c>
      <c r="H1967" s="1" t="n">
        <v>0</v>
      </c>
      <c r="I1967" s="1" t="n">
        <v>1.15</v>
      </c>
      <c r="J1967" s="2" t="inlineStr">
        <is>
          <t>CORTE</t>
        </is>
      </c>
    </row>
    <row r="1968" ht="12" customHeight="1">
      <c r="A1968" s="3" t="inlineStr">
        <is>
          <t>MONTAGEM DE CADEIRAS</t>
        </is>
      </c>
      <c r="B1968" s="1" t="n">
        <v>30001208</v>
      </c>
      <c r="C1968" s="1" t="inlineStr">
        <is>
          <t>Produto montado</t>
        </is>
      </c>
      <c r="D1968" s="1" t="n">
        <v>30001208</v>
      </c>
      <c r="E1968" s="1" t="inlineStr">
        <is>
          <t>TRAVESSA ESPALDAR 360X40X25 MDF CAD PÉ INTE 12</t>
        </is>
      </c>
      <c r="F1968" s="2" t="n">
        <v>1</v>
      </c>
      <c r="G1968" s="2" t="inlineStr">
        <is>
          <t>peça</t>
        </is>
      </c>
      <c r="H1968" s="1" t="n">
        <v>0</v>
      </c>
      <c r="I1968" s="1" t="n">
        <v>1.15</v>
      </c>
      <c r="J1968" s="2" t="inlineStr">
        <is>
          <t>CORTE</t>
        </is>
      </c>
    </row>
    <row r="1969" ht="12" customHeight="1">
      <c r="A1969" s="3" t="inlineStr">
        <is>
          <t>MONTAGEM DE CADEIRAS</t>
        </is>
      </c>
      <c r="B1969" s="1" t="n">
        <v>30002304</v>
      </c>
      <c r="C1969" s="1" t="inlineStr">
        <is>
          <t>Produto montado</t>
        </is>
      </c>
      <c r="D1969" s="1" t="n">
        <v>30002304</v>
      </c>
      <c r="E1969" s="1" t="inlineStr">
        <is>
          <t>ASSENTO 430X403X09 MDP CAD PE INTEIRO / MADE 12</t>
        </is>
      </c>
      <c r="F1969" s="2" t="n">
        <v>1</v>
      </c>
      <c r="G1969" s="2" t="inlineStr">
        <is>
          <t>peça</t>
        </is>
      </c>
      <c r="H1969" s="1" t="n">
        <v>0</v>
      </c>
      <c r="I1969" s="1" t="n">
        <v>1.15</v>
      </c>
      <c r="J1969" s="2" t="inlineStr">
        <is>
          <t>CORTE</t>
        </is>
      </c>
    </row>
    <row r="1970" ht="12" customHeight="1">
      <c r="A1970" s="3" t="inlineStr">
        <is>
          <t>MONTAGEM DE CADEIRAS</t>
        </is>
      </c>
      <c r="B1970" s="1" t="n">
        <v>30002305</v>
      </c>
      <c r="C1970" s="1" t="inlineStr">
        <is>
          <t>Produto montado</t>
        </is>
      </c>
      <c r="D1970" s="1" t="n">
        <v>30002305</v>
      </c>
      <c r="E1970" s="1" t="inlineStr">
        <is>
          <t>TRAV ASSENTO 367X80X15 MDP CAD PE INTEIRO /M 12</t>
        </is>
      </c>
      <c r="F1970" s="2" t="n">
        <v>1</v>
      </c>
      <c r="G1970" s="2" t="inlineStr">
        <is>
          <t>peça</t>
        </is>
      </c>
      <c r="H1970" s="1" t="n">
        <v>0</v>
      </c>
      <c r="I1970" s="1" t="n">
        <v>1.15</v>
      </c>
      <c r="J1970" s="2" t="inlineStr">
        <is>
          <t>CORTE</t>
        </is>
      </c>
    </row>
    <row r="1971" ht="12" customHeight="1">
      <c r="A1971" s="3" t="inlineStr">
        <is>
          <t>MONTAGEM DE CADEIRAS</t>
        </is>
      </c>
      <c r="B1971" s="1" t="n">
        <v>30002307</v>
      </c>
      <c r="C1971" s="1" t="inlineStr">
        <is>
          <t>Produto montado</t>
        </is>
      </c>
      <c r="D1971" s="1" t="n">
        <v>30002307</v>
      </c>
      <c r="E1971" s="1" t="inlineStr">
        <is>
          <t>TRAVESSA 360X42X15 MDP CAD PÉ INTEIRO              12</t>
        </is>
      </c>
      <c r="F1971" s="2" t="n">
        <v>1</v>
      </c>
      <c r="G1971" s="2" t="inlineStr">
        <is>
          <t>peça</t>
        </is>
      </c>
      <c r="H1971" s="1" t="n">
        <v>0</v>
      </c>
      <c r="I1971" s="1" t="n">
        <v>1.15</v>
      </c>
      <c r="J1971" s="2" t="inlineStr">
        <is>
          <t>CORTE</t>
        </is>
      </c>
    </row>
    <row r="1972" ht="12" customHeight="1">
      <c r="A1972" s="3" t="inlineStr">
        <is>
          <t>MONTAGEM DE CADEIRAS</t>
        </is>
      </c>
      <c r="B1972" s="1" t="n">
        <v>30002322</v>
      </c>
      <c r="C1972" s="1" t="inlineStr">
        <is>
          <t>Produto montado</t>
        </is>
      </c>
      <c r="D1972" s="1" t="n">
        <v>30002322</v>
      </c>
      <c r="E1972" s="1" t="inlineStr">
        <is>
          <t>TRA CENT 360X40(911)X25 MDF (19PÇS) - PÉ INTEIRO12</t>
        </is>
      </c>
      <c r="F1972" s="2" t="n">
        <v>1</v>
      </c>
      <c r="G1972" s="2" t="inlineStr">
        <is>
          <t>peça</t>
        </is>
      </c>
      <c r="H1972" s="1" t="n">
        <v>0</v>
      </c>
      <c r="I1972" s="1" t="n">
        <v>1.15</v>
      </c>
      <c r="J1972" s="2" t="inlineStr">
        <is>
          <t>CORTE</t>
        </is>
      </c>
    </row>
    <row r="1973" ht="12" customHeight="1">
      <c r="A1973" s="3" t="inlineStr">
        <is>
          <t>MONTAGEM DE CADEIRAS</t>
        </is>
      </c>
      <c r="B1973" s="1" t="n">
        <v>30002321</v>
      </c>
      <c r="C1973" s="1" t="inlineStr">
        <is>
          <t>Produto montado</t>
        </is>
      </c>
      <c r="D1973" s="1" t="n">
        <v>30002321</v>
      </c>
      <c r="E1973" s="1" t="inlineStr">
        <is>
          <t>APOIO ESPA 360X40(911)X25 MDF (19PÇS) - TOPAZIO12</t>
        </is>
      </c>
      <c r="F1973" s="2" t="n">
        <v>1</v>
      </c>
      <c r="G1973" s="2" t="inlineStr">
        <is>
          <t>peça</t>
        </is>
      </c>
      <c r="H1973" s="1" t="n">
        <v>0</v>
      </c>
      <c r="I1973" s="1" t="n">
        <v>1.15</v>
      </c>
      <c r="J1973" s="2" t="inlineStr">
        <is>
          <t>CORTE</t>
        </is>
      </c>
    </row>
    <row r="1974" ht="12" customHeight="1">
      <c r="A1974" s="3" t="inlineStr">
        <is>
          <t>MONTAGEM DE CADEIRAS</t>
        </is>
      </c>
      <c r="B1974" s="1" t="n">
        <v>30002314</v>
      </c>
      <c r="C1974" s="1" t="inlineStr">
        <is>
          <t>Produto montado</t>
        </is>
      </c>
      <c r="D1974" s="1" t="n">
        <v>30002314</v>
      </c>
      <c r="E1974" s="1" t="inlineStr">
        <is>
          <t>LAT ASSENTO 430X80X18 MDF CAD PE INTEIRO / MA 12</t>
        </is>
      </c>
      <c r="F1974" s="2" t="n">
        <v>1</v>
      </c>
      <c r="G1974" s="2" t="inlineStr">
        <is>
          <t>peça</t>
        </is>
      </c>
      <c r="H1974" s="1" t="n">
        <v>0</v>
      </c>
      <c r="I1974" s="1" t="n">
        <v>1.15</v>
      </c>
      <c r="J1974" s="2" t="inlineStr">
        <is>
          <t>CORTE</t>
        </is>
      </c>
    </row>
    <row r="1975" ht="12" customHeight="1">
      <c r="A1975" s="3" t="inlineStr">
        <is>
          <t>MONTAGEM DE CADEIRAS</t>
        </is>
      </c>
      <c r="B1975" s="1" t="n">
        <v>30009905</v>
      </c>
      <c r="C1975" s="1" t="inlineStr">
        <is>
          <t>Produto montado</t>
        </is>
      </c>
      <c r="D1975" s="1" t="n">
        <v>30009905</v>
      </c>
      <c r="E1975" s="1" t="inlineStr">
        <is>
          <t>ASSENTO 440X440X15 MDP - CADEIRA RUBI MADEIR 12</t>
        </is>
      </c>
      <c r="F1975" s="2" t="n">
        <v>1</v>
      </c>
      <c r="G1975" s="2" t="inlineStr">
        <is>
          <t>peça</t>
        </is>
      </c>
      <c r="H1975" s="1" t="n">
        <v>0</v>
      </c>
      <c r="I1975" s="1" t="n">
        <v>1.15</v>
      </c>
      <c r="J1975" s="2" t="inlineStr">
        <is>
          <t>CORTE</t>
        </is>
      </c>
    </row>
    <row r="1976" ht="12" customHeight="1">
      <c r="A1976" s="3" t="inlineStr">
        <is>
          <t>MONTAGEM DE CADEIRAS</t>
        </is>
      </c>
      <c r="B1976" s="1" t="n">
        <v>30009101</v>
      </c>
      <c r="C1976" s="1" t="inlineStr">
        <is>
          <t>Produto montado</t>
        </is>
      </c>
      <c r="D1976" s="1" t="n">
        <v>30009101</v>
      </c>
      <c r="E1976" s="1" t="inlineStr">
        <is>
          <t>RIPA TAPEÇARIA 390X20X15 MDF - CAD RUBI MADEI 12</t>
        </is>
      </c>
      <c r="F1976" s="2" t="n">
        <v>1</v>
      </c>
      <c r="G1976" s="2" t="inlineStr">
        <is>
          <t>peça</t>
        </is>
      </c>
      <c r="H1976" s="1" t="n">
        <v>0</v>
      </c>
      <c r="I1976" s="1" t="n">
        <v>1.15</v>
      </c>
      <c r="J1976" s="2" t="inlineStr">
        <is>
          <t>CORTE</t>
        </is>
      </c>
    </row>
    <row r="1977" ht="12" customHeight="1">
      <c r="A1977" s="3" t="inlineStr">
        <is>
          <t>MONTAGEM DE CADEIRAS</t>
        </is>
      </c>
      <c r="B1977" s="1" t="n">
        <v>30002306</v>
      </c>
      <c r="C1977" s="1" t="inlineStr">
        <is>
          <t>Produto montado</t>
        </is>
      </c>
      <c r="D1977" s="1" t="n">
        <v>30002306</v>
      </c>
      <c r="E1977" s="1" t="inlineStr">
        <is>
          <t>FUNDO TRASEIRO 280X410X03 MDF - CADEIRA TOPA12</t>
        </is>
      </c>
      <c r="F1977" s="2" t="n">
        <v>1</v>
      </c>
      <c r="G1977" s="2" t="inlineStr">
        <is>
          <t>peça</t>
        </is>
      </c>
      <c r="H1977" s="1" t="n">
        <v>0</v>
      </c>
      <c r="I1977" s="1" t="n">
        <v>1.15</v>
      </c>
      <c r="J1977" s="2" t="inlineStr">
        <is>
          <t>CORTE</t>
        </is>
      </c>
    </row>
    <row r="1978" ht="12" customHeight="1">
      <c r="A1978" s="3" t="inlineStr">
        <is>
          <t>MONTAGEM DE CADEIRAS</t>
        </is>
      </c>
      <c r="B1978" s="1" t="n">
        <v>30002106</v>
      </c>
      <c r="C1978" s="1" t="inlineStr">
        <is>
          <t>Produto montado</t>
        </is>
      </c>
      <c r="D1978" s="1" t="n">
        <v>30002106</v>
      </c>
      <c r="E1978" s="1" t="inlineStr">
        <is>
          <t>TRAVESSA ENCOSTO 340X56X15 MDP - CAD DETRO 12</t>
        </is>
      </c>
      <c r="F1978" s="2" t="n">
        <v>1</v>
      </c>
      <c r="G1978" s="2" t="inlineStr">
        <is>
          <t>peça</t>
        </is>
      </c>
      <c r="H1978" s="1" t="n">
        <v>0</v>
      </c>
      <c r="I1978" s="1" t="n">
        <v>1.15</v>
      </c>
      <c r="J1978" s="2" t="inlineStr">
        <is>
          <t>CORTE</t>
        </is>
      </c>
    </row>
    <row r="1979" ht="12" customHeight="1">
      <c r="A1979" s="3" t="inlineStr">
        <is>
          <t>MONTAGEM DE CADEIRAS</t>
        </is>
      </c>
      <c r="B1979" s="1" t="n">
        <v>30002107</v>
      </c>
      <c r="C1979" s="1" t="inlineStr">
        <is>
          <t>Produto montado</t>
        </is>
      </c>
      <c r="D1979" s="1" t="n">
        <v>30002107</v>
      </c>
      <c r="E1979" s="1" t="inlineStr">
        <is>
          <t>TRAVESSA ESPALDAR 340X30X25 MDP - CAD DETRO12</t>
        </is>
      </c>
      <c r="F1979" s="2" t="n">
        <v>1</v>
      </c>
      <c r="G1979" s="2" t="inlineStr">
        <is>
          <t>peça</t>
        </is>
      </c>
      <c r="H1979" s="1" t="n">
        <v>0</v>
      </c>
      <c r="I1979" s="1" t="n">
        <v>1.15</v>
      </c>
      <c r="J1979" s="2" t="inlineStr">
        <is>
          <t>CORTE</t>
        </is>
      </c>
    </row>
    <row r="1980" ht="12" customHeight="1">
      <c r="A1980" s="3" t="inlineStr">
        <is>
          <t>MONTAGEM DE CADEIRAS</t>
        </is>
      </c>
      <c r="B1980" s="1" t="n">
        <v>30002101</v>
      </c>
      <c r="C1980" s="1" t="inlineStr">
        <is>
          <t>Produto montado</t>
        </is>
      </c>
      <c r="D1980" s="1" t="n">
        <v>30002101</v>
      </c>
      <c r="E1980" s="1" t="inlineStr">
        <is>
          <t>PE TRASEIRO 920X60(911)X25 MDF (12PC)- CAD DET 12</t>
        </is>
      </c>
      <c r="F1980" s="2" t="n">
        <v>1</v>
      </c>
      <c r="G1980" s="2" t="inlineStr">
        <is>
          <t>peça</t>
        </is>
      </c>
      <c r="H1980" s="1" t="n">
        <v>0</v>
      </c>
      <c r="I1980" s="1" t="n">
        <v>1.15</v>
      </c>
      <c r="J1980" s="2" t="inlineStr">
        <is>
          <t>CORTE</t>
        </is>
      </c>
    </row>
    <row r="1981" ht="12" customHeight="1">
      <c r="A1981" s="3" t="inlineStr">
        <is>
          <t>MONTAGEM DE CADEIRAS</t>
        </is>
      </c>
      <c r="B1981" s="1" t="n">
        <v>30009820</v>
      </c>
      <c r="C1981" s="1" t="inlineStr">
        <is>
          <t>Produto montado</t>
        </is>
      </c>
      <c r="D1981" s="1" t="n">
        <v>30009820</v>
      </c>
      <c r="E1981" s="1" t="inlineStr">
        <is>
          <t>FUNDO 470X230 PAPELÃO - CADEIRA VIGO                 12</t>
        </is>
      </c>
      <c r="F1981" s="2" t="n">
        <v>1</v>
      </c>
      <c r="G1981" s="2" t="inlineStr">
        <is>
          <t>peça</t>
        </is>
      </c>
      <c r="H1981" s="1" t="n">
        <v>0</v>
      </c>
      <c r="I1981" s="1" t="n">
        <v>1.15</v>
      </c>
      <c r="J1981" s="2" t="inlineStr">
        <is>
          <t>CORTE</t>
        </is>
      </c>
    </row>
    <row r="1982" ht="12" customHeight="1">
      <c r="A1982" s="3" t="inlineStr">
        <is>
          <t>MONTAGEM DE CADEIRAS</t>
        </is>
      </c>
      <c r="B1982" s="1" t="n">
        <v>30002821</v>
      </c>
      <c r="C1982" s="1" t="inlineStr">
        <is>
          <t>Produto montado</t>
        </is>
      </c>
      <c r="D1982" s="1" t="n">
        <v>30002821</v>
      </c>
      <c r="E1982" s="1" t="inlineStr">
        <is>
          <t>APOIO ESPA 360X40X25 MDP - AGATA                          12</t>
        </is>
      </c>
      <c r="F1982" s="2" t="n">
        <v>1</v>
      </c>
      <c r="G1982" s="2" t="inlineStr">
        <is>
          <t>peça</t>
        </is>
      </c>
      <c r="H1982" s="1" t="n">
        <v>0</v>
      </c>
      <c r="I1982" s="1" t="n">
        <v>1.15</v>
      </c>
      <c r="J1982" s="2" t="inlineStr">
        <is>
          <t>CORTE</t>
        </is>
      </c>
    </row>
    <row r="1983" ht="12" customHeight="1">
      <c r="A1983" s="3" t="inlineStr">
        <is>
          <t>MONTAGEM DE CADEIRAS</t>
        </is>
      </c>
      <c r="B1983" s="1" t="n">
        <v>30002822</v>
      </c>
      <c r="C1983" s="1" t="inlineStr">
        <is>
          <t>Produto montado</t>
        </is>
      </c>
      <c r="D1983" s="1" t="n">
        <v>30002822</v>
      </c>
      <c r="E1983" s="1" t="inlineStr">
        <is>
          <t>TRA CENT 360X40(911)X25 MDP (18PCS) - AGATA       12</t>
        </is>
      </c>
      <c r="F1983" s="2" t="n">
        <v>1</v>
      </c>
      <c r="G1983" s="2" t="inlineStr">
        <is>
          <t>peça</t>
        </is>
      </c>
      <c r="H1983" s="1" t="n">
        <v>0</v>
      </c>
      <c r="I1983" s="1" t="n">
        <v>1.15</v>
      </c>
      <c r="J1983" s="2" t="inlineStr">
        <is>
          <t>CORTE</t>
        </is>
      </c>
    </row>
    <row r="1984" ht="12" customHeight="1">
      <c r="A1984" s="3" t="inlineStr">
        <is>
          <t>MONTAGEM DE CADEIRAS</t>
        </is>
      </c>
      <c r="B1984" s="1" t="n">
        <v>30003212</v>
      </c>
      <c r="C1984" s="1" t="inlineStr">
        <is>
          <t>Produto montado</t>
        </is>
      </c>
      <c r="D1984" s="1" t="n">
        <v>30003212</v>
      </c>
      <c r="E1984" s="1" t="inlineStr">
        <is>
          <t>ENCOSTO ESTOFADO MENOR - CADEIRA PI NOVA Y 12</t>
        </is>
      </c>
      <c r="F1984" s="2" t="n">
        <v>1</v>
      </c>
      <c r="G1984" s="2" t="inlineStr">
        <is>
          <t>peça</t>
        </is>
      </c>
      <c r="H1984" s="1" t="n">
        <v>0</v>
      </c>
      <c r="I1984" s="1" t="n">
        <v>1.15</v>
      </c>
      <c r="J1984" s="2" t="inlineStr">
        <is>
          <t>CORTE</t>
        </is>
      </c>
    </row>
    <row r="1985" ht="12" customHeight="1">
      <c r="A1985" s="3" t="inlineStr">
        <is>
          <t>MONTAGEM DE CADEIRAS</t>
        </is>
      </c>
      <c r="B1985" s="1" t="n">
        <v>30003303</v>
      </c>
      <c r="C1985" s="1" t="inlineStr">
        <is>
          <t>Produto montado</t>
        </is>
      </c>
      <c r="D1985" s="1" t="n">
        <v>30003303</v>
      </c>
      <c r="E1985" s="1" t="inlineStr">
        <is>
          <t>PE TRASEIRO 483X43(911)X25 MDP (18PCS) - TOPAZ 12</t>
        </is>
      </c>
      <c r="F1985" s="2" t="n">
        <v>1</v>
      </c>
      <c r="G1985" s="2" t="inlineStr">
        <is>
          <t>peça</t>
        </is>
      </c>
      <c r="H1985" s="1" t="n">
        <v>0</v>
      </c>
      <c r="I1985" s="1" t="n">
        <v>1.15</v>
      </c>
      <c r="J1985" s="2" t="inlineStr">
        <is>
          <t>CORTE</t>
        </is>
      </c>
    </row>
    <row r="1986" ht="12" customHeight="1">
      <c r="A1986" s="3" t="inlineStr">
        <is>
          <t>MONTAGEM DE CADEIRAS</t>
        </is>
      </c>
      <c r="B1986" s="1" t="n">
        <v>30003602</v>
      </c>
      <c r="C1986" s="1" t="inlineStr">
        <is>
          <t>Produto montado</t>
        </is>
      </c>
      <c r="D1986" s="1" t="n">
        <v>30003602</v>
      </c>
      <c r="E1986" s="1" t="inlineStr">
        <is>
          <t>ASSENTO 440X455X12 MDP - CADEIRA PEROLA MAD 12</t>
        </is>
      </c>
      <c r="F1986" s="2" t="n">
        <v>1</v>
      </c>
      <c r="G1986" s="2" t="inlineStr">
        <is>
          <t>peça</t>
        </is>
      </c>
      <c r="H1986" s="1" t="n">
        <v>0</v>
      </c>
      <c r="I1986" s="1" t="n">
        <v>1.15</v>
      </c>
      <c r="J1986" s="2" t="inlineStr">
        <is>
          <t>CORTE</t>
        </is>
      </c>
    </row>
    <row r="1987" ht="12" customHeight="1">
      <c r="A1987" s="3" t="inlineStr">
        <is>
          <t>MONTAGEM DE CADEIRAS</t>
        </is>
      </c>
      <c r="B1987" s="1" t="n">
        <v>30002313</v>
      </c>
      <c r="C1987" s="1" t="inlineStr">
        <is>
          <t>Produto montado</t>
        </is>
      </c>
      <c r="D1987" s="1" t="n">
        <v>30002313</v>
      </c>
      <c r="E1987" s="1" t="inlineStr">
        <is>
          <t>ASSENTO ESTOFADO - CAD TOPAZIO PÉ INTEIRO M 12</t>
        </is>
      </c>
      <c r="F1987" s="2" t="n">
        <v>1</v>
      </c>
      <c r="G1987" s="2" t="inlineStr">
        <is>
          <t>peça</t>
        </is>
      </c>
      <c r="H1987" s="1" t="n">
        <v>0</v>
      </c>
      <c r="I1987" s="1" t="n">
        <v>1.15</v>
      </c>
      <c r="J1987" s="2" t="inlineStr">
        <is>
          <t>CORTE</t>
        </is>
      </c>
    </row>
    <row r="1988" ht="12" customHeight="1">
      <c r="A1988" s="3" t="inlineStr">
        <is>
          <t>MONTAGEM DE CADEIRAS</t>
        </is>
      </c>
      <c r="B1988" s="1" t="n">
        <v>30003809</v>
      </c>
      <c r="C1988" s="1" t="inlineStr">
        <is>
          <t>Produto montado</t>
        </is>
      </c>
      <c r="D1988" s="1" t="n">
        <v>30003809</v>
      </c>
      <c r="E1988" s="1" t="inlineStr">
        <is>
          <t>ASSENTO/ENCOSTO ESTOFADO - CADEIRA JADE MA12</t>
        </is>
      </c>
      <c r="F1988" s="2" t="n">
        <v>1</v>
      </c>
      <c r="G1988" s="2" t="inlineStr">
        <is>
          <t>peça</t>
        </is>
      </c>
      <c r="H1988" s="1" t="n">
        <v>0</v>
      </c>
      <c r="I1988" s="1" t="n">
        <v>1.15</v>
      </c>
      <c r="J1988" s="2" t="inlineStr">
        <is>
          <t>CORTE</t>
        </is>
      </c>
    </row>
    <row r="1989" ht="12" customHeight="1">
      <c r="A1989" s="3" t="inlineStr">
        <is>
          <t>MONTAGEM DE CADEIRAS</t>
        </is>
      </c>
      <c r="B1989" s="1" t="n">
        <v>30001212</v>
      </c>
      <c r="C1989" s="1" t="inlineStr">
        <is>
          <t>Produto montado</t>
        </is>
      </c>
      <c r="D1989" s="1" t="n">
        <v>30001212</v>
      </c>
      <c r="E1989" s="1" t="inlineStr">
        <is>
          <t>ENCOSTO ESTOFADO - CADEIRA DUBAI PÉ INTEIRO 12</t>
        </is>
      </c>
      <c r="F1989" s="2" t="n">
        <v>1</v>
      </c>
      <c r="G1989" s="2" t="inlineStr">
        <is>
          <t>peça</t>
        </is>
      </c>
      <c r="H1989" s="1" t="n">
        <v>0</v>
      </c>
      <c r="I1989" s="1" t="n">
        <v>1.15</v>
      </c>
      <c r="J1989" s="2" t="inlineStr">
        <is>
          <t>CORTE</t>
        </is>
      </c>
    </row>
    <row r="1990" ht="12" customHeight="1">
      <c r="A1990" s="3" t="inlineStr">
        <is>
          <t>MONTAGEM DE CADEIRAS</t>
        </is>
      </c>
      <c r="B1990" s="1" t="n">
        <v>30009108</v>
      </c>
      <c r="C1990" s="1" t="inlineStr">
        <is>
          <t>Produto montado</t>
        </is>
      </c>
      <c r="D1990" s="1" t="n">
        <v>30009108</v>
      </c>
      <c r="E1990" s="1" t="inlineStr">
        <is>
          <t>ENCOSTO ESTOFADO - CADEIRA RUBI MADEIRA        12</t>
        </is>
      </c>
      <c r="F1990" s="2" t="n">
        <v>1</v>
      </c>
      <c r="G1990" s="2" t="inlineStr">
        <is>
          <t>peça</t>
        </is>
      </c>
      <c r="H1990" s="1" t="n">
        <v>0</v>
      </c>
      <c r="I1990" s="1" t="n">
        <v>1.15</v>
      </c>
      <c r="J1990" s="2" t="inlineStr">
        <is>
          <t>CORTE</t>
        </is>
      </c>
    </row>
    <row r="1991" ht="12" customHeight="1">
      <c r="A1991" s="3" t="inlineStr">
        <is>
          <t>MONTAGEM DE CADEIRAS</t>
        </is>
      </c>
      <c r="B1991" s="1" t="n">
        <v>30003320</v>
      </c>
      <c r="C1991" s="1" t="inlineStr">
        <is>
          <t>Produto montado</t>
        </is>
      </c>
      <c r="D1991" s="1" t="n">
        <v>30003320</v>
      </c>
      <c r="E1991" s="1" t="inlineStr">
        <is>
          <t>ENCOSTO ESTOFADO - CADEIRA TOPAZIO LIGHT MA12</t>
        </is>
      </c>
      <c r="F1991" s="2" t="n">
        <v>1</v>
      </c>
      <c r="G1991" s="2" t="inlineStr">
        <is>
          <t>peça</t>
        </is>
      </c>
      <c r="H1991" s="1" t="n">
        <v>0</v>
      </c>
      <c r="I1991" s="1" t="n">
        <v>1.15</v>
      </c>
      <c r="J1991" s="2" t="inlineStr">
        <is>
          <t>CORTE</t>
        </is>
      </c>
    </row>
    <row r="1992" ht="12" customHeight="1">
      <c r="A1992" s="3" t="inlineStr">
        <is>
          <t>MONTAGEM DE CADEIRAS</t>
        </is>
      </c>
      <c r="B1992" s="1" t="n">
        <v>30001320</v>
      </c>
      <c r="C1992" s="1" t="inlineStr">
        <is>
          <t>Produto montado</t>
        </is>
      </c>
      <c r="D1992" s="1" t="n">
        <v>30001320</v>
      </c>
      <c r="E1992" s="1" t="inlineStr">
        <is>
          <t>ENCOSTO ESTOFADO BORD - CADEIRA MILÃO PÉ IN 12</t>
        </is>
      </c>
      <c r="F1992" s="2" t="n">
        <v>1</v>
      </c>
      <c r="G1992" s="2" t="inlineStr">
        <is>
          <t>peça</t>
        </is>
      </c>
      <c r="H1992" s="1" t="n">
        <v>0</v>
      </c>
      <c r="I1992" s="1" t="n">
        <v>1.15</v>
      </c>
      <c r="J1992" s="2" t="inlineStr">
        <is>
          <t>CORTE</t>
        </is>
      </c>
    </row>
    <row r="1993" ht="12" customHeight="1">
      <c r="A1993" s="3" t="inlineStr">
        <is>
          <t>MONTAGEM DE CADEIRAS</t>
        </is>
      </c>
      <c r="B1993" s="1" t="n">
        <v>30001312</v>
      </c>
      <c r="C1993" s="1" t="inlineStr">
        <is>
          <t>Produto montado</t>
        </is>
      </c>
      <c r="D1993" s="1" t="n">
        <v>30001312</v>
      </c>
      <c r="E1993" s="1" t="inlineStr">
        <is>
          <t>ENCOSTO ESTOFADO MENOR - CADEIRA PÉ INTEIR  12</t>
        </is>
      </c>
      <c r="F1993" s="2" t="n">
        <v>1</v>
      </c>
      <c r="G1993" s="2" t="inlineStr">
        <is>
          <t>peça</t>
        </is>
      </c>
      <c r="H1993" s="1" t="n">
        <v>0</v>
      </c>
      <c r="I1993" s="1" t="n">
        <v>1.15</v>
      </c>
      <c r="J1993" s="2" t="inlineStr">
        <is>
          <t>CORTE</t>
        </is>
      </c>
    </row>
    <row r="1994" ht="12" customHeight="1">
      <c r="A1994" s="3" t="inlineStr">
        <is>
          <t>MONTAGEM DE CADEIRAS</t>
        </is>
      </c>
      <c r="B1994" s="1" t="n">
        <v>30004202</v>
      </c>
      <c r="C1994" s="1" t="inlineStr">
        <is>
          <t>Produto montado</t>
        </is>
      </c>
      <c r="D1994" s="1" t="n">
        <v>30004202</v>
      </c>
      <c r="E1994" s="1" t="inlineStr">
        <is>
          <t>PE TRASEIRO 423X43(911)X25 MDP (19PCS)-TOPAZIO12</t>
        </is>
      </c>
      <c r="F1994" s="2" t="n">
        <v>1</v>
      </c>
      <c r="G1994" s="2" t="inlineStr">
        <is>
          <t>peça</t>
        </is>
      </c>
      <c r="H1994" s="1" t="n">
        <v>0</v>
      </c>
      <c r="I1994" s="1" t="n">
        <v>1.15</v>
      </c>
      <c r="J1994" s="2" t="inlineStr">
        <is>
          <t>CORTE</t>
        </is>
      </c>
    </row>
    <row r="1995" ht="12" customHeight="1">
      <c r="A1995" s="3" t="inlineStr">
        <is>
          <t>MONTAGEM DE CADEIRAS</t>
        </is>
      </c>
      <c r="B1995" s="1" t="n">
        <v>30004201</v>
      </c>
      <c r="C1995" s="1" t="inlineStr">
        <is>
          <t>Produto montado</t>
        </is>
      </c>
      <c r="D1995" s="1" t="n">
        <v>30004201</v>
      </c>
      <c r="E1995" s="1" t="inlineStr">
        <is>
          <t>ENCOSTO ESTOFADO - CAD AMBAR LIGHT 920 MAD  12</t>
        </is>
      </c>
      <c r="F1995" s="2" t="n">
        <v>1</v>
      </c>
      <c r="G1995" s="2" t="inlineStr">
        <is>
          <t>peça</t>
        </is>
      </c>
      <c r="H1995" s="1" t="n">
        <v>0</v>
      </c>
      <c r="I1995" s="1" t="n">
        <v>1.15</v>
      </c>
      <c r="J1995" s="2" t="inlineStr">
        <is>
          <t>CORTE</t>
        </is>
      </c>
    </row>
    <row r="1996" ht="12" customHeight="1">
      <c r="A1996" s="3" t="inlineStr">
        <is>
          <t>MONTAGEM DE CADEIRAS</t>
        </is>
      </c>
      <c r="B1996" s="1" t="n">
        <v>30005104</v>
      </c>
      <c r="C1996" s="1" t="inlineStr">
        <is>
          <t>Produto montado</t>
        </is>
      </c>
      <c r="D1996" s="1" t="n">
        <v>30005104</v>
      </c>
      <c r="E1996" s="1" t="inlineStr">
        <is>
          <t>ASSENTO 440X440X15 MDP - CADEIRA AMETISTA MA12</t>
        </is>
      </c>
      <c r="F1996" s="2" t="n">
        <v>1</v>
      </c>
      <c r="G1996" s="2" t="inlineStr">
        <is>
          <t>peça</t>
        </is>
      </c>
      <c r="H1996" s="1" t="n">
        <v>0</v>
      </c>
      <c r="I1996" s="1" t="n">
        <v>1.15</v>
      </c>
      <c r="J1996" s="2" t="inlineStr">
        <is>
          <t>CORTE</t>
        </is>
      </c>
    </row>
    <row r="1997" ht="12" customHeight="1">
      <c r="A1997" s="3" t="inlineStr">
        <is>
          <t>MONTAGEM DE CADEIRAS</t>
        </is>
      </c>
      <c r="B1997" s="1" t="n">
        <v>30008511</v>
      </c>
      <c r="C1997" s="1" t="inlineStr">
        <is>
          <t>Produto montado</t>
        </is>
      </c>
      <c r="D1997" s="1" t="n">
        <v>30008511</v>
      </c>
      <c r="E1997" s="1" t="inlineStr">
        <is>
          <t>ASSENTO ESTOFADO - CADEIRA PRATA                      12</t>
        </is>
      </c>
      <c r="F1997" s="2" t="n">
        <v>1</v>
      </c>
      <c r="G1997" s="2" t="inlineStr">
        <is>
          <t>peça</t>
        </is>
      </c>
      <c r="H1997" s="1" t="n">
        <v>0</v>
      </c>
      <c r="I1997" s="1" t="n">
        <v>1.15</v>
      </c>
      <c r="J1997" s="2" t="inlineStr">
        <is>
          <t>CORTE</t>
        </is>
      </c>
    </row>
    <row r="1998" ht="12" customHeight="1">
      <c r="A1998" s="3" t="inlineStr">
        <is>
          <t>MONTAGEM DE CADEIRAS</t>
        </is>
      </c>
      <c r="B1998" s="1" t="n">
        <v>30008512</v>
      </c>
      <c r="C1998" s="1" t="inlineStr">
        <is>
          <t>Produto montado</t>
        </is>
      </c>
      <c r="D1998" s="1" t="n">
        <v>30008512</v>
      </c>
      <c r="E1998" s="1" t="inlineStr">
        <is>
          <t>ENCOSTO ESTOFADO - CADEIRA PRATA                      12</t>
        </is>
      </c>
      <c r="F1998" s="2" t="n">
        <v>1</v>
      </c>
      <c r="G1998" s="2" t="inlineStr">
        <is>
          <t>peça</t>
        </is>
      </c>
      <c r="H1998" s="1" t="n">
        <v>0</v>
      </c>
      <c r="I1998" s="1" t="n">
        <v>1.15</v>
      </c>
      <c r="J1998" s="2" t="inlineStr">
        <is>
          <t>CORTE</t>
        </is>
      </c>
    </row>
    <row r="1999" ht="12" customHeight="1">
      <c r="A1999" s="3" t="inlineStr">
        <is>
          <t>MONTAGEM DE CADEIRAS</t>
        </is>
      </c>
      <c r="B1999" s="1" t="n">
        <v>30008306</v>
      </c>
      <c r="C1999" s="1" t="inlineStr">
        <is>
          <t>Produto montado</t>
        </is>
      </c>
      <c r="D1999" s="1" t="n">
        <v>30008306</v>
      </c>
      <c r="E1999" s="1" t="inlineStr">
        <is>
          <t>ENCOSTO ESTOFADO - CADEIRA PEROLA MONTADA12</t>
        </is>
      </c>
      <c r="F1999" s="2" t="n">
        <v>1</v>
      </c>
      <c r="G1999" s="2" t="inlineStr">
        <is>
          <t>peça</t>
        </is>
      </c>
      <c r="H1999" s="1" t="n">
        <v>0</v>
      </c>
      <c r="I1999" s="1" t="n">
        <v>1.15</v>
      </c>
      <c r="J1999" s="2" t="inlineStr">
        <is>
          <t>CORTE</t>
        </is>
      </c>
    </row>
    <row r="2000" ht="12" customHeight="1">
      <c r="A2000" s="3" t="inlineStr">
        <is>
          <t>MONTAGEM DE CADEIRAS</t>
        </is>
      </c>
      <c r="B2000" s="1" t="n">
        <v>30006801</v>
      </c>
      <c r="C2000" s="1" t="inlineStr">
        <is>
          <t>Produto montado</t>
        </is>
      </c>
      <c r="D2000" s="1" t="n">
        <v>30006801</v>
      </c>
      <c r="E2000" s="1" t="inlineStr">
        <is>
          <t>PE TRASEIRO 980X94(911)X25 MDF (8PCS)- CAD GEN12</t>
        </is>
      </c>
      <c r="F2000" s="2" t="n">
        <v>1</v>
      </c>
      <c r="G2000" s="2" t="inlineStr">
        <is>
          <t>peça</t>
        </is>
      </c>
      <c r="H2000" s="1" t="n">
        <v>0</v>
      </c>
      <c r="I2000" s="1" t="n">
        <v>1.15</v>
      </c>
      <c r="J2000" s="2" t="inlineStr">
        <is>
          <t>CORTE</t>
        </is>
      </c>
    </row>
    <row r="2001" ht="12" customHeight="1">
      <c r="A2001" s="3" t="inlineStr">
        <is>
          <t>MONTAGEM DE CADEIRAS</t>
        </is>
      </c>
      <c r="B2001" s="1" t="n">
        <v>30006806</v>
      </c>
      <c r="C2001" s="1" t="inlineStr">
        <is>
          <t>Produto montado</t>
        </is>
      </c>
      <c r="D2001" s="1" t="n">
        <v>30006806</v>
      </c>
      <c r="E2001" s="1" t="inlineStr">
        <is>
          <t>ENCOSTO ESTOFADO - CADEIRA GENOVA                  12</t>
        </is>
      </c>
      <c r="F2001" s="2" t="n">
        <v>1</v>
      </c>
      <c r="G2001" s="2" t="inlineStr">
        <is>
          <t>peça</t>
        </is>
      </c>
      <c r="H2001" s="1" t="n">
        <v>0</v>
      </c>
      <c r="I2001" s="1" t="n">
        <v>1.15</v>
      </c>
      <c r="J2001" s="2" t="inlineStr">
        <is>
          <t>CORTE</t>
        </is>
      </c>
    </row>
    <row r="2002" ht="12" customHeight="1">
      <c r="A2002" s="3" t="inlineStr">
        <is>
          <t>MONTAGEM DE CADEIRAS</t>
        </is>
      </c>
      <c r="B2002" s="1" t="n">
        <v>30001213</v>
      </c>
      <c r="C2002" s="1" t="inlineStr">
        <is>
          <t>Produto montado</t>
        </is>
      </c>
      <c r="D2002" s="1" t="n">
        <v>30001213</v>
      </c>
      <c r="E2002" s="1" t="inlineStr">
        <is>
          <t>ASSENTO ESTOFADO - CADEIRA PÉ INTEIRO              12</t>
        </is>
      </c>
      <c r="F2002" s="2" t="n">
        <v>1</v>
      </c>
      <c r="G2002" s="2" t="inlineStr">
        <is>
          <t>peça</t>
        </is>
      </c>
      <c r="H2002" s="1" t="n">
        <v>0</v>
      </c>
      <c r="I2002" s="1" t="n">
        <v>1.15</v>
      </c>
      <c r="J2002" s="2" t="inlineStr">
        <is>
          <t>CORTE</t>
        </is>
      </c>
    </row>
    <row r="2003" ht="12" customHeight="1">
      <c r="A2003" s="3" t="inlineStr">
        <is>
          <t>MONTAGEM DE CADEIRAS</t>
        </is>
      </c>
      <c r="B2003" s="1" t="n">
        <v>30009806</v>
      </c>
      <c r="C2003" s="1" t="inlineStr">
        <is>
          <t>Produto montado</t>
        </is>
      </c>
      <c r="D2003" s="1" t="n">
        <v>30009806</v>
      </c>
      <c r="E2003" s="1" t="inlineStr">
        <is>
          <t>ASSENTO ESTOFADO - CADEIRA                                   12</t>
        </is>
      </c>
      <c r="F2003" s="2" t="n">
        <v>1</v>
      </c>
      <c r="G2003" s="2" t="inlineStr">
        <is>
          <t>peça</t>
        </is>
      </c>
      <c r="H2003" s="1" t="n">
        <v>0</v>
      </c>
      <c r="I2003" s="1" t="n">
        <v>1.15</v>
      </c>
      <c r="J2003" s="2" t="inlineStr">
        <is>
          <t>CORTE</t>
        </is>
      </c>
    </row>
    <row r="2004" ht="12" customHeight="1">
      <c r="A2004" s="3" t="inlineStr">
        <is>
          <t>MONTAGEM DE CADEIRAS</t>
        </is>
      </c>
      <c r="B2004" s="1" t="n">
        <v>30005615</v>
      </c>
      <c r="C2004" s="1" t="inlineStr">
        <is>
          <t>Produto montado</t>
        </is>
      </c>
      <c r="D2004" s="1" t="n">
        <v>30005615</v>
      </c>
      <c r="E2004" s="1" t="inlineStr">
        <is>
          <t>ENCOSTO ESTOFADO PAPELÃO - CADEIRA PADUA   12</t>
        </is>
      </c>
      <c r="F2004" s="2" t="n">
        <v>1</v>
      </c>
      <c r="G2004" s="2" t="inlineStr">
        <is>
          <t>peça</t>
        </is>
      </c>
      <c r="H2004" s="1" t="n">
        <v>0</v>
      </c>
      <c r="I2004" s="1" t="n">
        <v>1.15</v>
      </c>
      <c r="J2004" s="2" t="inlineStr">
        <is>
          <t>CORTE</t>
        </is>
      </c>
    </row>
    <row r="2005" ht="12" customHeight="1">
      <c r="A2005" s="3" t="inlineStr">
        <is>
          <t>MONTAGEM DE CADEIRAS</t>
        </is>
      </c>
      <c r="B2005" s="1" t="n">
        <v>30008803</v>
      </c>
      <c r="C2005" s="1" t="inlineStr">
        <is>
          <t>Produto montado</t>
        </is>
      </c>
      <c r="D2005" s="1" t="n">
        <v>30008803</v>
      </c>
      <c r="E2005" s="1" t="inlineStr">
        <is>
          <t>ASSENTO ESTOFADO - CADEIRA                                   12</t>
        </is>
      </c>
      <c r="F2005" s="2" t="n">
        <v>1</v>
      </c>
      <c r="G2005" s="2" t="inlineStr">
        <is>
          <t>peça</t>
        </is>
      </c>
      <c r="H2005" s="1" t="n">
        <v>0</v>
      </c>
      <c r="I2005" s="1" t="n">
        <v>1.15</v>
      </c>
      <c r="J2005" s="2" t="inlineStr">
        <is>
          <t>CORTE</t>
        </is>
      </c>
    </row>
    <row r="2006" ht="12" customHeight="1">
      <c r="A2006" s="3" t="inlineStr">
        <is>
          <t>MONTAGEM DE CADEIRAS</t>
        </is>
      </c>
      <c r="B2006" s="1" t="n">
        <v>30008802</v>
      </c>
      <c r="C2006" s="1" t="inlineStr">
        <is>
          <t>Produto montado</t>
        </is>
      </c>
      <c r="D2006" s="1" t="n">
        <v>30008802</v>
      </c>
      <c r="E2006" s="1" t="inlineStr">
        <is>
          <t>ENCOSTO ESTOFADO - CADEIRA                                   12</t>
        </is>
      </c>
      <c r="F2006" s="2" t="n">
        <v>1</v>
      </c>
      <c r="G2006" s="2" t="inlineStr">
        <is>
          <t>peça</t>
        </is>
      </c>
      <c r="H2006" s="1" t="n">
        <v>0</v>
      </c>
      <c r="I2006" s="1" t="n">
        <v>1.15</v>
      </c>
      <c r="J2006" s="2" t="inlineStr">
        <is>
          <t>CORTE</t>
        </is>
      </c>
    </row>
    <row r="2007" ht="12" customHeight="1">
      <c r="A2007" s="3" t="inlineStr">
        <is>
          <t>MONTAGEM DE CADEIRAS</t>
        </is>
      </c>
      <c r="B2007" s="1" t="n">
        <v>30009909</v>
      </c>
      <c r="C2007" s="1" t="inlineStr">
        <is>
          <t>Produto montado</t>
        </is>
      </c>
      <c r="D2007" s="1" t="n">
        <v>30009909</v>
      </c>
      <c r="E2007" s="1" t="inlineStr">
        <is>
          <t>ASSENTO ESTOFADO - CADEIRA RUBI MADEIRA        12</t>
        </is>
      </c>
      <c r="F2007" s="2" t="n">
        <v>1</v>
      </c>
      <c r="G2007" s="2" t="inlineStr">
        <is>
          <t>peça</t>
        </is>
      </c>
      <c r="H2007" s="1" t="n">
        <v>0</v>
      </c>
      <c r="I2007" s="1" t="n">
        <v>1.15</v>
      </c>
      <c r="J2007" s="2" t="inlineStr">
        <is>
          <t>CORTE</t>
        </is>
      </c>
    </row>
    <row r="2008" ht="12" customHeight="1">
      <c r="A2008" s="3" t="inlineStr">
        <is>
          <t>MONTAGEM DE CADEIRAS</t>
        </is>
      </c>
      <c r="B2008" s="1" t="n">
        <v>30009815</v>
      </c>
      <c r="C2008" s="1" t="inlineStr">
        <is>
          <t>Produto montado</t>
        </is>
      </c>
      <c r="D2008" s="1" t="n">
        <v>30009815</v>
      </c>
      <c r="E2008" s="1" t="inlineStr">
        <is>
          <t>ENCOSTO ESTOFADO PAPELÃO - CADEIRA                 12</t>
        </is>
      </c>
      <c r="F2008" s="2" t="n">
        <v>1</v>
      </c>
      <c r="G2008" s="2" t="inlineStr">
        <is>
          <t>peça</t>
        </is>
      </c>
      <c r="H2008" s="1" t="n">
        <v>0</v>
      </c>
      <c r="I2008" s="1" t="n">
        <v>1.15</v>
      </c>
      <c r="J2008" s="2" t="inlineStr">
        <is>
          <t>CORTE</t>
        </is>
      </c>
    </row>
    <row r="2009" ht="12" customHeight="1">
      <c r="A2009" s="3" t="inlineStr">
        <is>
          <t>MONTAGEM DE CADEIRAS</t>
        </is>
      </c>
      <c r="B2009" s="1" t="n">
        <v>30003920</v>
      </c>
      <c r="C2009" s="1" t="inlineStr">
        <is>
          <t>Produto montado</t>
        </is>
      </c>
      <c r="D2009" s="1" t="n">
        <v>30003920</v>
      </c>
      <c r="E2009" s="1" t="inlineStr">
        <is>
          <t>ENCOSTO ESTOFADO - CAD TRENTO                           12</t>
        </is>
      </c>
      <c r="F2009" s="2" t="n">
        <v>1</v>
      </c>
      <c r="G2009" s="2" t="inlineStr">
        <is>
          <t>peça</t>
        </is>
      </c>
      <c r="H2009" s="1" t="n">
        <v>0</v>
      </c>
      <c r="I2009" s="1" t="n">
        <v>1.15</v>
      </c>
      <c r="J2009" s="2" t="inlineStr">
        <is>
          <t>CORTE</t>
        </is>
      </c>
    </row>
    <row r="2010" ht="12" customHeight="1">
      <c r="A2010" s="3" t="inlineStr">
        <is>
          <t>PADE VELOX</t>
        </is>
      </c>
      <c r="B2010" s="1" t="n">
        <v>30003402</v>
      </c>
      <c r="C2010" s="1" t="inlineStr">
        <is>
          <t>Produto usinado</t>
        </is>
      </c>
      <c r="D2010" s="1" t="n">
        <v>30003402</v>
      </c>
      <c r="E2010" s="1" t="inlineStr">
        <is>
          <t>PE TRASEIRO 920X30(911)X25 MDF (14PC) DIR DAKA 54</t>
        </is>
      </c>
      <c r="F2010" s="2" t="n">
        <v>1</v>
      </c>
      <c r="G2010" s="2" t="inlineStr">
        <is>
          <t>peça</t>
        </is>
      </c>
      <c r="H2010" s="1" t="n">
        <v>20</v>
      </c>
      <c r="I2010" s="1" t="n">
        <v>0.4165</v>
      </c>
      <c r="J2010" s="2" t="inlineStr">
        <is>
          <t>CORTE</t>
        </is>
      </c>
    </row>
    <row r="2011" ht="12" customHeight="1">
      <c r="A2011" s="3" t="inlineStr">
        <is>
          <t>PADE VELOX</t>
        </is>
      </c>
      <c r="B2011" s="1" t="n">
        <v>30003401</v>
      </c>
      <c r="C2011" s="1" t="inlineStr">
        <is>
          <t>Produto usinado</t>
        </is>
      </c>
      <c r="D2011" s="1" t="n">
        <v>30003401</v>
      </c>
      <c r="E2011" s="1" t="inlineStr">
        <is>
          <t>PE TRASEIRO 920X30(911)X25 MDF (14PC) ESQ DAKA54</t>
        </is>
      </c>
      <c r="F2011" s="2" t="n">
        <v>1</v>
      </c>
      <c r="G2011" s="2" t="inlineStr">
        <is>
          <t>peça</t>
        </is>
      </c>
      <c r="H2011" s="1" t="n">
        <v>20</v>
      </c>
      <c r="I2011" s="1" t="n">
        <v>0.4165</v>
      </c>
      <c r="J2011" s="2" t="inlineStr">
        <is>
          <t>CORTE</t>
        </is>
      </c>
    </row>
    <row r="2012" ht="12" customHeight="1">
      <c r="A2012" s="3" t="inlineStr">
        <is>
          <t>PADE VELOX</t>
        </is>
      </c>
      <c r="B2012" s="1" t="n">
        <v>30003902</v>
      </c>
      <c r="C2012" s="1" t="inlineStr">
        <is>
          <t>Produto usinado</t>
        </is>
      </c>
      <c r="D2012" s="1" t="n">
        <v>30003902</v>
      </c>
      <c r="E2012" s="1" t="inlineStr">
        <is>
          <t>PE TRASEIRO 920X30(911)X25 MDF (14PC) DIR TREN 54</t>
        </is>
      </c>
      <c r="F2012" s="2" t="n">
        <v>1</v>
      </c>
      <c r="G2012" s="2" t="inlineStr">
        <is>
          <t>peça</t>
        </is>
      </c>
      <c r="H2012" s="1" t="n">
        <v>20</v>
      </c>
      <c r="I2012" s="1" t="n">
        <v>0.4165</v>
      </c>
      <c r="J2012" s="2" t="inlineStr">
        <is>
          <t>CORTE</t>
        </is>
      </c>
    </row>
    <row r="2013" ht="12" customHeight="1">
      <c r="A2013" s="3" t="inlineStr">
        <is>
          <t>PADE VELOX</t>
        </is>
      </c>
      <c r="B2013" s="1" t="n">
        <v>30003901</v>
      </c>
      <c r="C2013" s="1" t="inlineStr">
        <is>
          <t>Produto usinado</t>
        </is>
      </c>
      <c r="D2013" s="1" t="n">
        <v>30003901</v>
      </c>
      <c r="E2013" s="1" t="inlineStr">
        <is>
          <t>PE TRASEIRO 920X30(911)X25 MDF (14PC) ESQ TREN54</t>
        </is>
      </c>
      <c r="F2013" s="2" t="n">
        <v>1</v>
      </c>
      <c r="G2013" s="2" t="inlineStr">
        <is>
          <t>peça</t>
        </is>
      </c>
      <c r="H2013" s="1" t="n">
        <v>20</v>
      </c>
      <c r="I2013" s="1" t="n">
        <v>0.4165</v>
      </c>
      <c r="J2013" s="2" t="inlineStr">
        <is>
          <t>CORTE</t>
        </is>
      </c>
    </row>
    <row r="2014" ht="12" customHeight="1">
      <c r="A2014" s="3" t="inlineStr">
        <is>
          <t>PADE VELOX</t>
        </is>
      </c>
      <c r="B2014" s="1" t="n">
        <v>30004801</v>
      </c>
      <c r="C2014" s="1" t="inlineStr">
        <is>
          <t>Produto usinado</t>
        </is>
      </c>
      <c r="D2014" s="1" t="n">
        <v>30004801</v>
      </c>
      <c r="E2014" s="1" t="inlineStr">
        <is>
          <t>ANTIGO PE TRA 880X30(911)X25MDF(13PC) ESQ SAN54</t>
        </is>
      </c>
      <c r="F2014" s="2" t="n">
        <v>1</v>
      </c>
      <c r="G2014" s="2" t="inlineStr">
        <is>
          <t>peça</t>
        </is>
      </c>
      <c r="H2014" s="1" t="n">
        <v>20</v>
      </c>
      <c r="I2014" s="1" t="n">
        <v>0.4165</v>
      </c>
      <c r="J2014" s="2" t="inlineStr">
        <is>
          <t>CORTE</t>
        </is>
      </c>
    </row>
    <row r="2015" ht="12" customHeight="1">
      <c r="A2015" s="3" t="inlineStr">
        <is>
          <t>PADE VELOX</t>
        </is>
      </c>
      <c r="B2015" s="1" t="n">
        <v>30004802</v>
      </c>
      <c r="C2015" s="1" t="inlineStr">
        <is>
          <t>Produto usinado</t>
        </is>
      </c>
      <c r="D2015" s="1" t="n">
        <v>30004802</v>
      </c>
      <c r="E2015" s="1" t="inlineStr">
        <is>
          <t>ANTIGO PE TRA 880X30(911)X25MDF(13PC) DIR SAN  54</t>
        </is>
      </c>
      <c r="F2015" s="2" t="n">
        <v>1</v>
      </c>
      <c r="G2015" s="2" t="inlineStr">
        <is>
          <t>peça</t>
        </is>
      </c>
      <c r="H2015" s="1" t="n">
        <v>20</v>
      </c>
      <c r="I2015" s="1" t="n">
        <v>0.4165</v>
      </c>
      <c r="J2015" s="2" t="inlineStr">
        <is>
          <t>CORTE</t>
        </is>
      </c>
    </row>
    <row r="2016" ht="12" customHeight="1">
      <c r="A2016" s="3" t="inlineStr">
        <is>
          <t>PADE VELOX</t>
        </is>
      </c>
      <c r="B2016" s="1" t="n">
        <v>30003607</v>
      </c>
      <c r="C2016" s="1" t="inlineStr">
        <is>
          <t>Produto usinado</t>
        </is>
      </c>
      <c r="D2016" s="1" t="n">
        <v>30003607</v>
      </c>
      <c r="E2016" s="1" t="inlineStr">
        <is>
          <t>PE FRONTAL CAD. SAFIRA/PEROLA 440X35X35           54</t>
        </is>
      </c>
      <c r="F2016" s="2" t="n">
        <v>1</v>
      </c>
      <c r="G2016" s="2" t="inlineStr">
        <is>
          <t>peça</t>
        </is>
      </c>
      <c r="H2016" s="1" t="n">
        <v>30</v>
      </c>
      <c r="I2016" s="1" t="n">
        <v>0.4165</v>
      </c>
      <c r="J2016" s="2" t="inlineStr">
        <is>
          <t>CORTE</t>
        </is>
      </c>
    </row>
    <row r="2017" ht="12" customHeight="1">
      <c r="A2017" s="3" t="inlineStr">
        <is>
          <t>PADE VELOX</t>
        </is>
      </c>
      <c r="B2017" s="1" t="n">
        <v>30003622</v>
      </c>
      <c r="C2017" s="1" t="inlineStr">
        <is>
          <t>Produto usinado</t>
        </is>
      </c>
      <c r="D2017" s="1" t="n">
        <v>30003622</v>
      </c>
      <c r="E2017" s="1" t="inlineStr">
        <is>
          <t>PE FRONTAL DIREITO CAD. SAFIRA/PEROLA 440X45  54</t>
        </is>
      </c>
      <c r="F2017" s="2" t="n">
        <v>1</v>
      </c>
      <c r="G2017" s="2" t="inlineStr">
        <is>
          <t>peça</t>
        </is>
      </c>
      <c r="H2017" s="1" t="n">
        <v>30</v>
      </c>
      <c r="I2017" s="1" t="n">
        <v>0.4165</v>
      </c>
      <c r="J2017" s="2" t="inlineStr">
        <is>
          <t>CORTE</t>
        </is>
      </c>
    </row>
    <row r="2018" ht="12" customHeight="1">
      <c r="A2018" s="3" t="inlineStr">
        <is>
          <t>PADE VELOX</t>
        </is>
      </c>
      <c r="B2018" s="1" t="n">
        <v>30003623</v>
      </c>
      <c r="C2018" s="1" t="inlineStr">
        <is>
          <t>Produto usinado</t>
        </is>
      </c>
      <c r="D2018" s="1" t="n">
        <v>30003623</v>
      </c>
      <c r="E2018" s="1" t="inlineStr">
        <is>
          <t>PE FRONTAL ESQUERDO CAD. SAFIRA/PEROLA 440X54</t>
        </is>
      </c>
      <c r="F2018" s="2" t="n">
        <v>1</v>
      </c>
      <c r="G2018" s="2" t="inlineStr">
        <is>
          <t>peça</t>
        </is>
      </c>
      <c r="H2018" s="1" t="n">
        <v>30</v>
      </c>
      <c r="I2018" s="1" t="n">
        <v>0.4165</v>
      </c>
      <c r="J2018" s="2" t="inlineStr">
        <is>
          <t>CORTE</t>
        </is>
      </c>
    </row>
    <row r="2019" ht="12" customHeight="1">
      <c r="A2019" s="3" t="inlineStr">
        <is>
          <t>PADE VELOX</t>
        </is>
      </c>
      <c r="B2019" s="1" t="n">
        <v>30003621</v>
      </c>
      <c r="C2019" s="1" t="inlineStr">
        <is>
          <t>Produto usinado</t>
        </is>
      </c>
      <c r="D2019" s="1" t="n">
        <v>30003621</v>
      </c>
      <c r="E2019" s="1" t="inlineStr">
        <is>
          <t>PE TRASEIRO DIREITO CAD. PEROLA (775X35X30)     54</t>
        </is>
      </c>
      <c r="F2019" s="2" t="n">
        <v>1</v>
      </c>
      <c r="G2019" s="2" t="inlineStr">
        <is>
          <t>peça</t>
        </is>
      </c>
      <c r="H2019" s="1" t="n">
        <v>30</v>
      </c>
      <c r="I2019" s="1" t="n">
        <v>0.4165</v>
      </c>
      <c r="J2019" s="2" t="inlineStr">
        <is>
          <t>CORTE</t>
        </is>
      </c>
    </row>
    <row r="2020" ht="12" customHeight="1">
      <c r="A2020" s="3" t="inlineStr">
        <is>
          <t>PADE VELOX</t>
        </is>
      </c>
      <c r="B2020" s="1" t="n">
        <v>30003616</v>
      </c>
      <c r="C2020" s="1" t="inlineStr">
        <is>
          <t>Produto usinado</t>
        </is>
      </c>
      <c r="D2020" s="1" t="n">
        <v>30003616</v>
      </c>
      <c r="E2020" s="1" t="inlineStr">
        <is>
          <t>PE TRASEIRO DIREITO CAD. SAFIRA (775X35X30)       54</t>
        </is>
      </c>
      <c r="F2020" s="2" t="n">
        <v>1</v>
      </c>
      <c r="G2020" s="2" t="inlineStr">
        <is>
          <t>peça</t>
        </is>
      </c>
      <c r="H2020" s="1" t="n">
        <v>30</v>
      </c>
      <c r="I2020" s="1" t="n">
        <v>0.4165</v>
      </c>
      <c r="J2020" s="2" t="inlineStr">
        <is>
          <t>CORTE</t>
        </is>
      </c>
    </row>
    <row r="2021" ht="12" customHeight="1">
      <c r="A2021" s="3" t="inlineStr">
        <is>
          <t>PADE VELOX</t>
        </is>
      </c>
      <c r="B2021" s="1" t="n">
        <v>30003619</v>
      </c>
      <c r="C2021" s="1" t="inlineStr">
        <is>
          <t>Produto usinado</t>
        </is>
      </c>
      <c r="D2021" s="1" t="n">
        <v>30003619</v>
      </c>
      <c r="E2021" s="1" t="inlineStr">
        <is>
          <t>PE TRASEIRO ESQUERDO CAD. PEROLA (775X35X3054</t>
        </is>
      </c>
      <c r="F2021" s="2" t="n">
        <v>1</v>
      </c>
      <c r="G2021" s="2" t="inlineStr">
        <is>
          <t>peça</t>
        </is>
      </c>
      <c r="H2021" s="1" t="n">
        <v>30</v>
      </c>
      <c r="I2021" s="1" t="n">
        <v>0.4165</v>
      </c>
      <c r="J2021" s="2" t="inlineStr">
        <is>
          <t>CORTE</t>
        </is>
      </c>
    </row>
    <row r="2022" ht="12" customHeight="1">
      <c r="A2022" s="3" t="inlineStr">
        <is>
          <t>PADE VELOX</t>
        </is>
      </c>
      <c r="B2022" s="1" t="n">
        <v>30003606</v>
      </c>
      <c r="C2022" s="1" t="inlineStr">
        <is>
          <t>Produto usinado</t>
        </is>
      </c>
      <c r="D2022" s="1" t="n">
        <v>30003606</v>
      </c>
      <c r="E2022" s="1" t="inlineStr">
        <is>
          <t>PE TRASEIRO ESQUERDO CAD. SAFIRA (775X35X30) 54</t>
        </is>
      </c>
      <c r="F2022" s="2" t="n">
        <v>1</v>
      </c>
      <c r="G2022" s="2" t="inlineStr">
        <is>
          <t>peça</t>
        </is>
      </c>
      <c r="H2022" s="1" t="n">
        <v>30</v>
      </c>
      <c r="I2022" s="1" t="n">
        <v>0.4165</v>
      </c>
      <c r="J2022" s="2" t="inlineStr">
        <is>
          <t>CORTE</t>
        </is>
      </c>
    </row>
    <row r="2023" ht="12" customHeight="1">
      <c r="A2023" s="3" t="inlineStr">
        <is>
          <t>PADE VELOX</t>
        </is>
      </c>
      <c r="B2023" s="1" t="n">
        <v>30005193</v>
      </c>
      <c r="C2023" s="1" t="inlineStr">
        <is>
          <t>Produto usinado</t>
        </is>
      </c>
      <c r="D2023" s="1" t="n">
        <v>30005193</v>
      </c>
      <c r="E2023" s="1" t="inlineStr">
        <is>
          <t>TRAVESSA SUPERIOR 524X60X30 - CAD AMETISTA    54</t>
        </is>
      </c>
      <c r="F2023" s="2" t="n">
        <v>1</v>
      </c>
      <c r="G2023" s="2" t="inlineStr">
        <is>
          <t>peça</t>
        </is>
      </c>
      <c r="H2023" s="1" t="n">
        <v>30</v>
      </c>
      <c r="I2023" s="1" t="n">
        <v>0.4165</v>
      </c>
      <c r="J2023" s="2" t="inlineStr">
        <is>
          <t>CORTE</t>
        </is>
      </c>
    </row>
    <row r="2024" ht="12" customHeight="1">
      <c r="A2024" s="3" t="inlineStr">
        <is>
          <t>PADE VELOX</t>
        </is>
      </c>
      <c r="B2024" s="1" t="n">
        <v>30005192</v>
      </c>
      <c r="C2024" s="1" t="inlineStr">
        <is>
          <t>Produto usinado</t>
        </is>
      </c>
      <c r="D2024" s="1" t="n">
        <v>30005192</v>
      </c>
      <c r="E2024" s="1" t="inlineStr">
        <is>
          <t>TRAVESSA INFERIOR 524X60X30 - CAD AMETISTA     54</t>
        </is>
      </c>
      <c r="F2024" s="2" t="n">
        <v>1</v>
      </c>
      <c r="G2024" s="2" t="inlineStr">
        <is>
          <t>peça</t>
        </is>
      </c>
      <c r="H2024" s="1" t="n">
        <v>30</v>
      </c>
      <c r="I2024" s="1" t="n">
        <v>0.4165</v>
      </c>
      <c r="J2024" s="2" t="inlineStr">
        <is>
          <t>CORTE</t>
        </is>
      </c>
    </row>
    <row r="2025" ht="12" customHeight="1">
      <c r="A2025" s="3" t="inlineStr">
        <is>
          <t>PADE VELOX</t>
        </is>
      </c>
      <c r="B2025" s="1" t="n">
        <v>30008401</v>
      </c>
      <c r="C2025" s="1" t="inlineStr">
        <is>
          <t>Produto usinado</t>
        </is>
      </c>
      <c r="D2025" s="1" t="n">
        <v>30008401</v>
      </c>
      <c r="E2025" s="1" t="inlineStr">
        <is>
          <t>PE FRONTAL DIREITO CAD. SAFIRA MONTADA 440X454</t>
        </is>
      </c>
      <c r="F2025" s="2" t="n">
        <v>1</v>
      </c>
      <c r="G2025" s="2" t="inlineStr">
        <is>
          <t>peça</t>
        </is>
      </c>
      <c r="H2025" s="1" t="n">
        <v>30</v>
      </c>
      <c r="I2025" s="1" t="n">
        <v>0.4165</v>
      </c>
      <c r="J2025" s="2" t="inlineStr">
        <is>
          <t>CORTE</t>
        </is>
      </c>
    </row>
    <row r="2026" ht="12" customHeight="1">
      <c r="A2026" s="3" t="inlineStr">
        <is>
          <t>PADE VELOX</t>
        </is>
      </c>
      <c r="B2026" s="1" t="n">
        <v>30008501</v>
      </c>
      <c r="C2026" s="1" t="inlineStr">
        <is>
          <t>Produto usinado</t>
        </is>
      </c>
      <c r="D2026" s="1" t="n">
        <v>30008501</v>
      </c>
      <c r="E2026" s="1" t="inlineStr">
        <is>
          <t>PE FRONTAL 455X60(100)X35 MAD (2PCS) PRATA       54</t>
        </is>
      </c>
      <c r="F2026" s="2" t="n">
        <v>1</v>
      </c>
      <c r="G2026" s="2" t="inlineStr">
        <is>
          <t>peça</t>
        </is>
      </c>
      <c r="H2026" s="1" t="n">
        <v>30</v>
      </c>
      <c r="I2026" s="1" t="n">
        <v>0.4165</v>
      </c>
      <c r="J2026" s="2" t="inlineStr">
        <is>
          <t>CORTE</t>
        </is>
      </c>
    </row>
    <row r="2027" ht="12" customHeight="1">
      <c r="A2027" s="3" t="inlineStr">
        <is>
          <t>PADE VELOX</t>
        </is>
      </c>
      <c r="B2027" s="1" t="n">
        <v>30008509</v>
      </c>
      <c r="C2027" s="1" t="inlineStr">
        <is>
          <t>Produto usinado</t>
        </is>
      </c>
      <c r="D2027" s="1" t="n">
        <v>30008509</v>
      </c>
      <c r="E2027" s="1" t="inlineStr">
        <is>
          <t>TRAV ESPALDAR 440X35(911)X15 MDP(23PCS)TOPAZ54</t>
        </is>
      </c>
      <c r="F2027" s="2" t="n">
        <v>1</v>
      </c>
      <c r="G2027" s="2" t="inlineStr">
        <is>
          <t>peça</t>
        </is>
      </c>
      <c r="H2027" s="1" t="n">
        <v>30</v>
      </c>
      <c r="I2027" s="1" t="n">
        <v>0.4165</v>
      </c>
      <c r="J2027" s="2" t="inlineStr">
        <is>
          <t>CORTE</t>
        </is>
      </c>
    </row>
    <row r="2028" ht="12" customHeight="1">
      <c r="A2028" s="3" t="inlineStr">
        <is>
          <t>PADE VELOX</t>
        </is>
      </c>
      <c r="B2028" s="1" t="n">
        <v>30008305</v>
      </c>
      <c r="C2028" s="1" t="inlineStr">
        <is>
          <t>Produto usinado</t>
        </is>
      </c>
      <c r="D2028" s="1" t="n">
        <v>30008305</v>
      </c>
      <c r="E2028" s="1" t="inlineStr">
        <is>
          <t>ENCOSTO COMPENSADO - CADEIRA PEROLA MONT 54</t>
        </is>
      </c>
      <c r="F2028" s="2" t="n">
        <v>1</v>
      </c>
      <c r="G2028" s="2" t="inlineStr">
        <is>
          <t>peça</t>
        </is>
      </c>
      <c r="H2028" s="1" t="n">
        <v>30</v>
      </c>
      <c r="I2028" s="1" t="n">
        <v>0.4165</v>
      </c>
      <c r="J2028" s="2" t="inlineStr">
        <is>
          <t>CORTE</t>
        </is>
      </c>
    </row>
    <row r="2029" ht="12" customHeight="1">
      <c r="A2029" s="3" t="inlineStr">
        <is>
          <t>PADE VELOX</t>
        </is>
      </c>
      <c r="B2029" s="1" t="n">
        <v>30006101</v>
      </c>
      <c r="C2029" s="1" t="inlineStr">
        <is>
          <t>Produto usinado</t>
        </is>
      </c>
      <c r="D2029" s="1" t="n">
        <v>30006101</v>
      </c>
      <c r="E2029" s="1" t="inlineStr">
        <is>
          <t>PE TRAS 880X30(911)X25 MDF (13PC) ESQ SANTIAGO54</t>
        </is>
      </c>
      <c r="F2029" s="2" t="n">
        <v>1</v>
      </c>
      <c r="G2029" s="2" t="inlineStr">
        <is>
          <t>peça</t>
        </is>
      </c>
      <c r="H2029" s="1" t="n">
        <v>20</v>
      </c>
      <c r="I2029" s="1" t="n">
        <v>0.4165</v>
      </c>
      <c r="J2029" s="2" t="inlineStr">
        <is>
          <t>CORTE</t>
        </is>
      </c>
    </row>
    <row r="2030" ht="12" customHeight="1">
      <c r="A2030" s="3" t="inlineStr">
        <is>
          <t>PADE VELOX</t>
        </is>
      </c>
      <c r="B2030" s="1" t="n">
        <v>30006102</v>
      </c>
      <c r="C2030" s="1" t="inlineStr">
        <is>
          <t>Produto usinado</t>
        </is>
      </c>
      <c r="D2030" s="1" t="n">
        <v>30006102</v>
      </c>
      <c r="E2030" s="1" t="inlineStr">
        <is>
          <t>PE TRAS 880X30(911)X25 MDF (13PC) DIR SANTIAGO 54</t>
        </is>
      </c>
      <c r="F2030" s="2" t="n">
        <v>1</v>
      </c>
      <c r="G2030" s="2" t="inlineStr">
        <is>
          <t>peça</t>
        </is>
      </c>
      <c r="H2030" s="1" t="n">
        <v>20</v>
      </c>
      <c r="I2030" s="1" t="n">
        <v>0.4165</v>
      </c>
      <c r="J2030" s="2" t="inlineStr">
        <is>
          <t>CORTE</t>
        </is>
      </c>
    </row>
    <row r="2031" ht="12" customHeight="1">
      <c r="A2031" s="3" t="inlineStr">
        <is>
          <t>PADE VELOX</t>
        </is>
      </c>
      <c r="B2031" s="1" t="n">
        <v>30008502</v>
      </c>
      <c r="C2031" s="1" t="inlineStr">
        <is>
          <t>Produto usinado</t>
        </is>
      </c>
      <c r="D2031" s="1" t="n">
        <v>30008502</v>
      </c>
      <c r="E2031" s="1" t="inlineStr">
        <is>
          <t>PE TRASEIRO 461X60(100)X35 MAD (2PCS) PRATA     54</t>
        </is>
      </c>
      <c r="F2031" s="2" t="n">
        <v>1</v>
      </c>
      <c r="G2031" s="2" t="inlineStr">
        <is>
          <t>peça</t>
        </is>
      </c>
      <c r="H2031" s="1" t="n">
        <v>30</v>
      </c>
      <c r="I2031" s="1" t="n">
        <v>0.4165</v>
      </c>
      <c r="J2031" s="2" t="inlineStr">
        <is>
          <t>CORTE</t>
        </is>
      </c>
    </row>
    <row r="2032" ht="12" customHeight="1">
      <c r="A2032" s="3" t="inlineStr">
        <is>
          <t>PADE VELOX</t>
        </is>
      </c>
      <c r="B2032" s="1" t="n">
        <v>30008301</v>
      </c>
      <c r="C2032" s="1" t="inlineStr">
        <is>
          <t>Produto usinado</t>
        </is>
      </c>
      <c r="D2032" s="1" t="n">
        <v>30008301</v>
      </c>
      <c r="E2032" s="1" t="inlineStr">
        <is>
          <t>PE TRASEIRO DIREITO CAD PEROLA MONTADA (775 54</t>
        </is>
      </c>
      <c r="F2032" s="2" t="n">
        <v>1</v>
      </c>
      <c r="G2032" s="2" t="inlineStr">
        <is>
          <t>peça</t>
        </is>
      </c>
      <c r="H2032" s="1" t="n">
        <v>30</v>
      </c>
      <c r="I2032" s="1" t="n">
        <v>0.4165</v>
      </c>
      <c r="J2032" s="2" t="inlineStr">
        <is>
          <t>CORTE</t>
        </is>
      </c>
    </row>
    <row r="2033" ht="12" customHeight="1">
      <c r="A2033" s="3" t="inlineStr">
        <is>
          <t>PADE VELOX</t>
        </is>
      </c>
      <c r="B2033" s="1" t="n">
        <v>30008403</v>
      </c>
      <c r="C2033" s="1" t="inlineStr">
        <is>
          <t>Produto usinado</t>
        </is>
      </c>
      <c r="D2033" s="1" t="n">
        <v>30008403</v>
      </c>
      <c r="E2033" s="1" t="inlineStr">
        <is>
          <t>PE TRASEIRO DIREITO CAD SAFIRA MONTADA (775X 54</t>
        </is>
      </c>
      <c r="F2033" s="2" t="n">
        <v>1</v>
      </c>
      <c r="G2033" s="2" t="inlineStr">
        <is>
          <t>peça</t>
        </is>
      </c>
      <c r="H2033" s="1" t="n">
        <v>30</v>
      </c>
      <c r="I2033" s="1" t="n">
        <v>0.4165</v>
      </c>
      <c r="J2033" s="2" t="inlineStr">
        <is>
          <t>CORTE</t>
        </is>
      </c>
    </row>
    <row r="2034" ht="12" customHeight="1">
      <c r="A2034" s="3" t="inlineStr">
        <is>
          <t>PADE VELOX</t>
        </is>
      </c>
      <c r="B2034" s="1" t="n">
        <v>200306101</v>
      </c>
      <c r="C2034" s="1" t="inlineStr">
        <is>
          <t>Produto usinado</t>
        </is>
      </c>
      <c r="D2034" s="1" t="n">
        <v>200306101</v>
      </c>
      <c r="E2034" s="1" t="inlineStr">
        <is>
          <t>PE 790(800)X100X50 MDP - MESA GENOVA                   54</t>
        </is>
      </c>
      <c r="F2034" s="2" t="n">
        <v>1</v>
      </c>
      <c r="G2034" s="2" t="inlineStr">
        <is>
          <t>peça</t>
        </is>
      </c>
      <c r="H2034" s="1" t="n">
        <v>30</v>
      </c>
      <c r="I2034" s="1" t="n">
        <v>0.4165</v>
      </c>
      <c r="J2034" s="2" t="inlineStr">
        <is>
          <t>CORTE</t>
        </is>
      </c>
    </row>
    <row r="2035" ht="12" customHeight="1">
      <c r="A2035" s="3" t="inlineStr">
        <is>
          <t>PADE VELOX</t>
        </is>
      </c>
      <c r="B2035" s="1" t="n">
        <v>200306103</v>
      </c>
      <c r="C2035" s="1" t="inlineStr">
        <is>
          <t>Produto usinado</t>
        </is>
      </c>
      <c r="D2035" s="1" t="n">
        <v>200306103</v>
      </c>
      <c r="E2035" s="1" t="inlineStr">
        <is>
          <t>TRAVESSA MENOR 393X120X18 MDF - MESA GENOV 54</t>
        </is>
      </c>
      <c r="F2035" s="2" t="n">
        <v>1</v>
      </c>
      <c r="G2035" s="2" t="inlineStr">
        <is>
          <t>peça</t>
        </is>
      </c>
      <c r="H2035" s="1" t="n">
        <v>30</v>
      </c>
      <c r="I2035" s="1" t="n">
        <v>0.4165</v>
      </c>
      <c r="J2035" s="2" t="inlineStr">
        <is>
          <t>CORTE</t>
        </is>
      </c>
    </row>
    <row r="2036" ht="12" customHeight="1">
      <c r="A2036" s="3" t="inlineStr">
        <is>
          <t>PADE VELOX</t>
        </is>
      </c>
      <c r="B2036" s="1" t="n">
        <v>200306102</v>
      </c>
      <c r="C2036" s="1" t="inlineStr">
        <is>
          <t>Produto usinado</t>
        </is>
      </c>
      <c r="D2036" s="1" t="n">
        <v>200306102</v>
      </c>
      <c r="E2036" s="1" t="inlineStr">
        <is>
          <t>BASE DOS PES 634(653)X95X50 MDP - MESA GENOV 54</t>
        </is>
      </c>
      <c r="F2036" s="2" t="n">
        <v>1</v>
      </c>
      <c r="G2036" s="2" t="inlineStr">
        <is>
          <t>peça</t>
        </is>
      </c>
      <c r="H2036" s="1" t="n">
        <v>30</v>
      </c>
      <c r="I2036" s="1" t="n">
        <v>0.4165</v>
      </c>
      <c r="J2036" s="2" t="inlineStr">
        <is>
          <t>CORTE</t>
        </is>
      </c>
    </row>
    <row r="2037" ht="12" customHeight="1">
      <c r="A2037" s="3" t="inlineStr">
        <is>
          <t>PADE VELOX</t>
        </is>
      </c>
      <c r="B2037" s="1" t="n">
        <v>200308204</v>
      </c>
      <c r="C2037" s="1" t="inlineStr">
        <is>
          <t>Produto usinado</t>
        </is>
      </c>
      <c r="D2037" s="1" t="n">
        <v>200308204</v>
      </c>
      <c r="E2037" s="1" t="inlineStr">
        <is>
          <t>TAMPO MONTADO 1800X900X45 MDF-TAMPO C/ENG 54</t>
        </is>
      </c>
      <c r="F2037" s="2" t="n">
        <v>1</v>
      </c>
      <c r="G2037" s="2" t="inlineStr">
        <is>
          <t>peça</t>
        </is>
      </c>
      <c r="H2037" s="1" t="n">
        <v>30</v>
      </c>
      <c r="I2037" s="1" t="n">
        <v>0.4165</v>
      </c>
      <c r="J2037" s="2" t="inlineStr">
        <is>
          <t>CORTE</t>
        </is>
      </c>
    </row>
    <row r="2038" ht="12" customHeight="1">
      <c r="A2038" s="3" t="inlineStr">
        <is>
          <t>PADE VELOX</t>
        </is>
      </c>
      <c r="B2038" s="1" t="n">
        <v>200308205</v>
      </c>
      <c r="C2038" s="1" t="inlineStr">
        <is>
          <t>Produto usinado</t>
        </is>
      </c>
      <c r="D2038" s="1" t="n">
        <v>200308205</v>
      </c>
      <c r="E2038" s="1" t="inlineStr">
        <is>
          <t>TAMPO MTD 1800X900X45 MDF-TAMPO C/ENGROS R54</t>
        </is>
      </c>
      <c r="F2038" s="2" t="n">
        <v>1</v>
      </c>
      <c r="G2038" s="2" t="inlineStr">
        <is>
          <t>peça</t>
        </is>
      </c>
      <c r="H2038" s="1" t="n">
        <v>30</v>
      </c>
      <c r="I2038" s="1" t="n">
        <v>0.4165</v>
      </c>
      <c r="J2038" s="2" t="inlineStr">
        <is>
          <t>CORTE</t>
        </is>
      </c>
    </row>
    <row r="2039" ht="12" customHeight="1">
      <c r="A2039" s="3" t="inlineStr">
        <is>
          <t>PADE VELOX</t>
        </is>
      </c>
      <c r="B2039" s="1" t="n">
        <v>30008402</v>
      </c>
      <c r="C2039" s="1" t="inlineStr">
        <is>
          <t>Produto usinado</t>
        </is>
      </c>
      <c r="D2039" s="1" t="n">
        <v>30008402</v>
      </c>
      <c r="E2039" s="1" t="inlineStr">
        <is>
          <t>PE FRONTAL ESQUERDO CAD. SAFIRA MONTADA 44 54</t>
        </is>
      </c>
      <c r="F2039" s="2" t="n">
        <v>1</v>
      </c>
      <c r="G2039" s="2" t="inlineStr">
        <is>
          <t>peça</t>
        </is>
      </c>
      <c r="H2039" s="1" t="n">
        <v>30</v>
      </c>
      <c r="I2039" s="1" t="n">
        <v>0.4165</v>
      </c>
      <c r="J2039" s="2" t="inlineStr">
        <is>
          <t>CORTE</t>
        </is>
      </c>
    </row>
    <row r="2040" ht="12" customHeight="1">
      <c r="A2040" s="3" t="inlineStr">
        <is>
          <t>PADE VELOX</t>
        </is>
      </c>
      <c r="B2040" s="1" t="n">
        <v>30008404</v>
      </c>
      <c r="C2040" s="1" t="inlineStr">
        <is>
          <t>Produto usinado</t>
        </is>
      </c>
      <c r="D2040" s="1" t="n">
        <v>30008404</v>
      </c>
      <c r="E2040" s="1" t="inlineStr">
        <is>
          <t>PE TRASEIRO ESQUERDO CAD SAFIRA MONTADA(7754</t>
        </is>
      </c>
      <c r="F2040" s="2" t="n">
        <v>1</v>
      </c>
      <c r="G2040" s="2" t="inlineStr">
        <is>
          <t>peça</t>
        </is>
      </c>
      <c r="H2040" s="1" t="n">
        <v>30</v>
      </c>
      <c r="I2040" s="1" t="n">
        <v>0.4165</v>
      </c>
      <c r="J2040" s="2" t="inlineStr">
        <is>
          <t>CORTE</t>
        </is>
      </c>
    </row>
    <row r="2041" ht="12" customHeight="1">
      <c r="A2041" s="3" t="inlineStr">
        <is>
          <t>PADE VELOX</t>
        </is>
      </c>
      <c r="B2041" s="1" t="n">
        <v>30008302</v>
      </c>
      <c r="C2041" s="1" t="inlineStr">
        <is>
          <t>Produto usinado</t>
        </is>
      </c>
      <c r="D2041" s="1" t="n">
        <v>30008302</v>
      </c>
      <c r="E2041" s="1" t="inlineStr">
        <is>
          <t>PE TRASEIRO ESQUERDO CAD PEROLA MONTADA(754</t>
        </is>
      </c>
      <c r="F2041" s="2" t="n">
        <v>1</v>
      </c>
      <c r="G2041" s="2" t="inlineStr">
        <is>
          <t>peça</t>
        </is>
      </c>
      <c r="H2041" s="1" t="n">
        <v>30</v>
      </c>
      <c r="I2041" s="1" t="n">
        <v>0.4165</v>
      </c>
      <c r="J2041" s="2" t="inlineStr">
        <is>
          <t>CORTE</t>
        </is>
      </c>
    </row>
    <row r="2042" ht="12" customHeight="1">
      <c r="A2042" s="3" t="inlineStr">
        <is>
          <t>PU</t>
        </is>
      </c>
      <c r="B2042" s="1" t="n">
        <v>200276101</v>
      </c>
      <c r="C2042" s="1" t="inlineStr">
        <is>
          <t>Produto com acabamento</t>
        </is>
      </c>
      <c r="D2042" s="1" t="n">
        <v>200276101</v>
      </c>
      <c r="E2042" s="1" t="inlineStr">
        <is>
          <t>PE 700X120(660)X15 (4PCS) MDF - MESA CATEDRAL  11</t>
        </is>
      </c>
      <c r="F2042" s="2" t="n">
        <v>1</v>
      </c>
      <c r="G2042" s="2" t="inlineStr">
        <is>
          <t>peça</t>
        </is>
      </c>
      <c r="H2042" s="1" t="n">
        <v>0</v>
      </c>
      <c r="I2042" s="1" t="n">
        <v>0.1963</v>
      </c>
      <c r="J2042" s="2" t="inlineStr">
        <is>
          <t>CORTE</t>
        </is>
      </c>
    </row>
    <row r="2043" ht="12" customHeight="1">
      <c r="A2043" s="3" t="inlineStr">
        <is>
          <t>PU</t>
        </is>
      </c>
      <c r="B2043" s="1" t="n">
        <v>200277102</v>
      </c>
      <c r="C2043" s="1" t="inlineStr">
        <is>
          <t>Produto com acabamento</t>
        </is>
      </c>
      <c r="D2043" s="1" t="n">
        <v>200277102</v>
      </c>
      <c r="E2043" s="1" t="inlineStr">
        <is>
          <t>BASE 900X450X18 MDF - MESA CATEDRAL II                11</t>
        </is>
      </c>
      <c r="F2043" s="2" t="n">
        <v>1</v>
      </c>
      <c r="G2043" s="2" t="inlineStr">
        <is>
          <t>peça</t>
        </is>
      </c>
      <c r="H2043" s="1" t="n">
        <v>0</v>
      </c>
      <c r="I2043" s="1" t="n">
        <v>0.1963</v>
      </c>
      <c r="J2043" s="2" t="inlineStr">
        <is>
          <t>CORTE</t>
        </is>
      </c>
    </row>
    <row r="2044" ht="12" customHeight="1">
      <c r="A2044" s="3" t="inlineStr">
        <is>
          <t>PU</t>
        </is>
      </c>
      <c r="B2044" s="1" t="n">
        <v>200277101</v>
      </c>
      <c r="C2044" s="1" t="inlineStr">
        <is>
          <t>Produto com acabamento</t>
        </is>
      </c>
      <c r="D2044" s="1" t="n">
        <v>200277101</v>
      </c>
      <c r="E2044" s="1" t="inlineStr">
        <is>
          <t>PE 700X120(660)X18 (4PCS) MDF - MESA CATEDRAL  11</t>
        </is>
      </c>
      <c r="F2044" s="2" t="n">
        <v>1</v>
      </c>
      <c r="G2044" s="2" t="inlineStr">
        <is>
          <t>peça</t>
        </is>
      </c>
      <c r="H2044" s="1" t="n">
        <v>0</v>
      </c>
      <c r="I2044" s="1" t="n">
        <v>0.1963</v>
      </c>
      <c r="J2044" s="2" t="inlineStr">
        <is>
          <t>CORTE</t>
        </is>
      </c>
    </row>
    <row r="2045" ht="12" customHeight="1">
      <c r="A2045" s="3" t="inlineStr">
        <is>
          <t>PU</t>
        </is>
      </c>
      <c r="B2045" s="1" t="n">
        <v>200273101</v>
      </c>
      <c r="C2045" s="1" t="inlineStr">
        <is>
          <t>Produto com acabamento</t>
        </is>
      </c>
      <c r="D2045" s="1" t="n">
        <v>200273101</v>
      </c>
      <c r="E2045" s="1" t="inlineStr">
        <is>
          <t>BASE REDONDA 500X500X18 MDF - MESA CATEDRA  11</t>
        </is>
      </c>
      <c r="F2045" s="2" t="n">
        <v>1</v>
      </c>
      <c r="G2045" s="2" t="inlineStr">
        <is>
          <t>peça</t>
        </is>
      </c>
      <c r="H2045" s="1" t="n">
        <v>0</v>
      </c>
      <c r="I2045" s="1" t="n">
        <v>0.1963</v>
      </c>
      <c r="J2045" s="2" t="inlineStr">
        <is>
          <t>CORTE</t>
        </is>
      </c>
    </row>
    <row r="2046" ht="12" customHeight="1">
      <c r="A2046" s="3" t="inlineStr">
        <is>
          <t>PU</t>
        </is>
      </c>
      <c r="B2046" s="1" t="n">
        <v>30006601</v>
      </c>
      <c r="C2046" s="1" t="inlineStr">
        <is>
          <t>Produto com acabamento</t>
        </is>
      </c>
      <c r="D2046" s="1" t="n">
        <v>30006601</v>
      </c>
      <c r="E2046" s="1" t="inlineStr">
        <is>
          <t>MOLDURA ENCOSTO 400X200X15 (52PCS) MDF -CAD11</t>
        </is>
      </c>
      <c r="F2046" s="2" t="n">
        <v>1</v>
      </c>
      <c r="G2046" s="2" t="inlineStr">
        <is>
          <t>peça</t>
        </is>
      </c>
      <c r="H2046" s="1" t="n">
        <v>0</v>
      </c>
      <c r="I2046" s="1" t="n">
        <v>0.1963</v>
      </c>
      <c r="J2046" s="2" t="inlineStr">
        <is>
          <t>CORTE</t>
        </is>
      </c>
    </row>
    <row r="2047" ht="12" customHeight="1">
      <c r="A2047" s="3" t="inlineStr">
        <is>
          <t>PU</t>
        </is>
      </c>
      <c r="B2047" s="1" t="n">
        <v>30082007</v>
      </c>
      <c r="C2047" s="1" t="inlineStr">
        <is>
          <t>Produto com acabamento</t>
        </is>
      </c>
      <c r="D2047" s="1" t="n">
        <v>30082007</v>
      </c>
      <c r="E2047" s="1" t="inlineStr">
        <is>
          <t>VIDRO 0,90 X 0,90 4MM</t>
        </is>
      </c>
      <c r="F2047" s="2" t="n">
        <v>1</v>
      </c>
      <c r="G2047" s="2" t="inlineStr">
        <is>
          <t>peça</t>
        </is>
      </c>
      <c r="H2047" s="1" t="n">
        <v>0</v>
      </c>
      <c r="I2047" s="1" t="n">
        <v>0.1963</v>
      </c>
      <c r="J2047" s="2" t="inlineStr">
        <is>
          <t>CORTE</t>
        </is>
      </c>
    </row>
    <row r="2048" ht="12" customHeight="1">
      <c r="A2048" s="3" t="inlineStr">
        <is>
          <t>PU</t>
        </is>
      </c>
      <c r="B2048" s="1" t="n">
        <v>30082209</v>
      </c>
      <c r="C2048" s="1" t="inlineStr">
        <is>
          <t>Produto com acabamento</t>
        </is>
      </c>
      <c r="D2048" s="1" t="n">
        <v>30082209</v>
      </c>
      <c r="E2048" s="1" t="inlineStr">
        <is>
          <t>VIDRO 1,20 X 0,90 4MM</t>
        </is>
      </c>
      <c r="F2048" s="2" t="n">
        <v>1</v>
      </c>
      <c r="G2048" s="2" t="inlineStr">
        <is>
          <t>peça</t>
        </is>
      </c>
      <c r="H2048" s="1" t="n">
        <v>0</v>
      </c>
      <c r="I2048" s="1" t="n">
        <v>0.1963</v>
      </c>
      <c r="J2048" s="2" t="inlineStr">
        <is>
          <t>CORTE</t>
        </is>
      </c>
    </row>
    <row r="2049" ht="12" customHeight="1">
      <c r="A2049" s="3" t="inlineStr">
        <is>
          <t>PU</t>
        </is>
      </c>
      <c r="B2049" s="1" t="n">
        <v>30082006</v>
      </c>
      <c r="C2049" s="1" t="inlineStr">
        <is>
          <t>Produto com acabamento</t>
        </is>
      </c>
      <c r="D2049" s="1" t="n">
        <v>30082006</v>
      </c>
      <c r="E2049" s="1" t="inlineStr">
        <is>
          <t>TAMPO 900X900X18 MDF MESA SIENA 0,90X0,90</t>
        </is>
      </c>
      <c r="F2049" s="2" t="n">
        <v>1</v>
      </c>
      <c r="G2049" s="2" t="inlineStr">
        <is>
          <t>peça</t>
        </is>
      </c>
      <c r="H2049" s="1" t="n">
        <v>0</v>
      </c>
      <c r="I2049" s="1" t="n">
        <v>0.1963</v>
      </c>
      <c r="J2049" s="2" t="inlineStr">
        <is>
          <t>CORTE</t>
        </is>
      </c>
    </row>
    <row r="2050" ht="12" customHeight="1">
      <c r="A2050" s="3" t="inlineStr">
        <is>
          <t>PU</t>
        </is>
      </c>
      <c r="B2050" s="1" t="n">
        <v>30082208</v>
      </c>
      <c r="C2050" s="1" t="inlineStr">
        <is>
          <t>Produto com acabamento</t>
        </is>
      </c>
      <c r="D2050" s="1" t="n">
        <v>30082208</v>
      </c>
      <c r="E2050" s="1" t="inlineStr">
        <is>
          <t>TAMPO 1200X900X18 MDF MESA SIENA 1,20X0,90</t>
        </is>
      </c>
      <c r="F2050" s="2" t="n">
        <v>1</v>
      </c>
      <c r="G2050" s="2" t="inlineStr">
        <is>
          <t>peça</t>
        </is>
      </c>
      <c r="H2050" s="1" t="n">
        <v>0</v>
      </c>
      <c r="I2050" s="1" t="n">
        <v>0.1963</v>
      </c>
      <c r="J2050" s="2" t="inlineStr">
        <is>
          <t>CORTE</t>
        </is>
      </c>
    </row>
    <row r="2051" ht="12" customHeight="1">
      <c r="A2051" s="3" t="inlineStr">
        <is>
          <t>PU</t>
        </is>
      </c>
      <c r="B2051" s="1" t="n">
        <v>30082508</v>
      </c>
      <c r="C2051" s="1" t="inlineStr">
        <is>
          <t>Produto com acabamento</t>
        </is>
      </c>
      <c r="D2051" s="1" t="n">
        <v>30082508</v>
      </c>
      <c r="E2051" s="1" t="inlineStr">
        <is>
          <t>TAMPO 1600X900X18 MDF MESA SIENA 1,60X0,90</t>
        </is>
      </c>
      <c r="F2051" s="2" t="n">
        <v>1</v>
      </c>
      <c r="G2051" s="2" t="inlineStr">
        <is>
          <t>peça</t>
        </is>
      </c>
      <c r="H2051" s="1" t="n">
        <v>0</v>
      </c>
      <c r="I2051" s="1" t="n">
        <v>0.1963</v>
      </c>
      <c r="J2051" s="2" t="inlineStr">
        <is>
          <t>CORTE</t>
        </is>
      </c>
    </row>
    <row r="2052" ht="12" customHeight="1">
      <c r="A2052" s="3" t="inlineStr">
        <is>
          <t>PU</t>
        </is>
      </c>
      <c r="B2052" s="1" t="n">
        <v>30080008</v>
      </c>
      <c r="C2052" s="1" t="inlineStr">
        <is>
          <t>Produto com acabamento</t>
        </is>
      </c>
      <c r="D2052" s="1" t="n">
        <v>30080008</v>
      </c>
      <c r="E2052" s="1" t="inlineStr">
        <is>
          <t>(1-7) TAMPO 1360X680X15 MDF - MESA AMST. 1,36X1</t>
        </is>
      </c>
      <c r="F2052" s="2" t="n">
        <v>1</v>
      </c>
      <c r="G2052" s="2" t="inlineStr">
        <is>
          <t>peça</t>
        </is>
      </c>
      <c r="H2052" s="1" t="n">
        <v>0</v>
      </c>
      <c r="I2052" s="1" t="n">
        <v>0.1963</v>
      </c>
      <c r="J2052" s="2" t="inlineStr">
        <is>
          <t>CORTE</t>
        </is>
      </c>
    </row>
    <row r="2053" ht="12" customHeight="1">
      <c r="A2053" s="3" t="inlineStr">
        <is>
          <t>PU</t>
        </is>
      </c>
      <c r="B2053" s="1" t="n">
        <v>30080010</v>
      </c>
      <c r="C2053" s="1" t="inlineStr">
        <is>
          <t>Produto com acabamento</t>
        </is>
      </c>
      <c r="D2053" s="1" t="n">
        <v>30080010</v>
      </c>
      <c r="E2053" s="1" t="inlineStr">
        <is>
          <t>PRATO MENOR 600X600X12 MDF - MESA AMST. 1,36</t>
        </is>
      </c>
      <c r="F2053" s="2" t="n">
        <v>1</v>
      </c>
      <c r="G2053" s="2" t="inlineStr">
        <is>
          <t>peça</t>
        </is>
      </c>
      <c r="H2053" s="1" t="n">
        <v>0</v>
      </c>
      <c r="I2053" s="1" t="n">
        <v>0.1963</v>
      </c>
      <c r="J2053" s="2" t="inlineStr">
        <is>
          <t>CORTE</t>
        </is>
      </c>
    </row>
    <row r="2054" ht="12" customHeight="1">
      <c r="A2054" s="3" t="inlineStr">
        <is>
          <t>PU</t>
        </is>
      </c>
      <c r="B2054" s="1" t="n">
        <v>30080011</v>
      </c>
      <c r="C2054" s="1" t="inlineStr">
        <is>
          <t>Produto com acabamento</t>
        </is>
      </c>
      <c r="D2054" s="1" t="n">
        <v>30080011</v>
      </c>
      <c r="E2054" s="1" t="inlineStr">
        <is>
          <t>PRATO MAIOR 680X680X12 MDF - MESA AMST. 1,36X</t>
        </is>
      </c>
      <c r="F2054" s="2" t="n">
        <v>1</v>
      </c>
      <c r="G2054" s="2" t="inlineStr">
        <is>
          <t>peça</t>
        </is>
      </c>
      <c r="H2054" s="1" t="n">
        <v>0</v>
      </c>
      <c r="I2054" s="1" t="n">
        <v>0.1963</v>
      </c>
      <c r="J2054" s="2" t="inlineStr">
        <is>
          <t>CORTE</t>
        </is>
      </c>
    </row>
    <row r="2055" ht="12" customHeight="1">
      <c r="A2055" s="3" t="inlineStr">
        <is>
          <t>PU</t>
        </is>
      </c>
      <c r="B2055" s="1" t="n">
        <v>30080009</v>
      </c>
      <c r="C2055" s="1" t="inlineStr">
        <is>
          <t>Produto com acabamento</t>
        </is>
      </c>
      <c r="D2055" s="1" t="n">
        <v>30080009</v>
      </c>
      <c r="E2055" s="1" t="inlineStr">
        <is>
          <t>(4) MOLDURA 1360X680X12 MDF - MESA AMST. 1,36X</t>
        </is>
      </c>
      <c r="F2055" s="2" t="n">
        <v>1</v>
      </c>
      <c r="G2055" s="2" t="inlineStr">
        <is>
          <t>peça</t>
        </is>
      </c>
      <c r="H2055" s="1" t="n">
        <v>0</v>
      </c>
      <c r="I2055" s="1" t="n">
        <v>0.1963</v>
      </c>
      <c r="J2055" s="2" t="inlineStr">
        <is>
          <t>CORTE</t>
        </is>
      </c>
    </row>
    <row r="2056" ht="12" customHeight="1">
      <c r="A2056" s="3" t="inlineStr">
        <is>
          <t>PU</t>
        </is>
      </c>
      <c r="B2056" s="1" t="n">
        <v>30076007</v>
      </c>
      <c r="C2056" s="1" t="inlineStr">
        <is>
          <t>Produto com acabamento</t>
        </is>
      </c>
      <c r="D2056" s="1" t="n">
        <v>30076007</v>
      </c>
      <c r="E2056" s="1" t="inlineStr">
        <is>
          <t>MOLDURA 1600X900 MDF12MM MESA AMST. 1,60X0,</t>
        </is>
      </c>
      <c r="F2056" s="2" t="n">
        <v>1</v>
      </c>
      <c r="G2056" s="2" t="inlineStr">
        <is>
          <t>peça</t>
        </is>
      </c>
      <c r="H2056" s="1" t="n">
        <v>0</v>
      </c>
      <c r="I2056" s="1" t="n">
        <v>0.1963</v>
      </c>
      <c r="J2056" s="2" t="inlineStr">
        <is>
          <t>CORTE</t>
        </is>
      </c>
    </row>
    <row r="2057" ht="12" customHeight="1">
      <c r="A2057" s="3" t="inlineStr">
        <is>
          <t>PU</t>
        </is>
      </c>
      <c r="B2057" s="1" t="n">
        <v>30076008</v>
      </c>
      <c r="C2057" s="1" t="inlineStr">
        <is>
          <t>Produto com acabamento</t>
        </is>
      </c>
      <c r="D2057" s="1" t="n">
        <v>30076008</v>
      </c>
      <c r="E2057" s="1" t="inlineStr">
        <is>
          <t>TAMPO 1600X900 MDF 15MM MESA AMST. 1,60X0,90</t>
        </is>
      </c>
      <c r="F2057" s="2" t="n">
        <v>1</v>
      </c>
      <c r="G2057" s="2" t="inlineStr">
        <is>
          <t>peça</t>
        </is>
      </c>
      <c r="H2057" s="1" t="n">
        <v>0</v>
      </c>
      <c r="I2057" s="1" t="n">
        <v>0.1963</v>
      </c>
      <c r="J2057" s="2" t="inlineStr">
        <is>
          <t>CORTE</t>
        </is>
      </c>
    </row>
    <row r="2058" ht="12" customHeight="1">
      <c r="A2058" s="3" t="inlineStr">
        <is>
          <t>PU</t>
        </is>
      </c>
      <c r="B2058" s="1" t="n">
        <v>30074006</v>
      </c>
      <c r="C2058" s="1" t="inlineStr">
        <is>
          <t>Produto com acabamento</t>
        </is>
      </c>
      <c r="D2058" s="1" t="n">
        <v>30074006</v>
      </c>
      <c r="E2058" s="1" t="inlineStr">
        <is>
          <t>MOLDURA 900X900 MDF 12MM - MESA AMST. 0,90X0</t>
        </is>
      </c>
      <c r="F2058" s="2" t="n">
        <v>1</v>
      </c>
      <c r="G2058" s="2" t="inlineStr">
        <is>
          <t>peça</t>
        </is>
      </c>
      <c r="H2058" s="1" t="n">
        <v>0</v>
      </c>
      <c r="I2058" s="1" t="n">
        <v>0.1963</v>
      </c>
      <c r="J2058" s="2" t="inlineStr">
        <is>
          <t>CORTE</t>
        </is>
      </c>
    </row>
    <row r="2059" ht="12" customHeight="1">
      <c r="A2059" s="3" t="inlineStr">
        <is>
          <t>PU</t>
        </is>
      </c>
      <c r="B2059" s="1" t="n">
        <v>30074008</v>
      </c>
      <c r="C2059" s="1" t="inlineStr">
        <is>
          <t>Produto com acabamento</t>
        </is>
      </c>
      <c r="D2059" s="1" t="n">
        <v>30074008</v>
      </c>
      <c r="E2059" s="1" t="inlineStr">
        <is>
          <t>TAMPO 900X900 MDF 15MM - MESA AMST. 0,90X0,90</t>
        </is>
      </c>
      <c r="F2059" s="2" t="n">
        <v>1</v>
      </c>
      <c r="G2059" s="2" t="inlineStr">
        <is>
          <t>peça</t>
        </is>
      </c>
      <c r="H2059" s="1" t="n">
        <v>0</v>
      </c>
      <c r="I2059" s="1" t="n">
        <v>0.1963</v>
      </c>
      <c r="J2059" s="2" t="inlineStr">
        <is>
          <t>CORTE</t>
        </is>
      </c>
    </row>
    <row r="2060" ht="12" customHeight="1">
      <c r="A2060" s="3" t="inlineStr">
        <is>
          <t>PU</t>
        </is>
      </c>
      <c r="B2060" s="1" t="n">
        <v>30008004</v>
      </c>
      <c r="C2060" s="1" t="inlineStr">
        <is>
          <t>Produto com acabamento</t>
        </is>
      </c>
      <c r="D2060" s="1" t="n">
        <v>30008004</v>
      </c>
      <c r="E2060" s="1" t="inlineStr">
        <is>
          <t>CAVALETE MDF 18MM - CADEIRA AMSTERDAM</t>
        </is>
      </c>
      <c r="F2060" s="2" t="n">
        <v>1</v>
      </c>
      <c r="G2060" s="2" t="inlineStr">
        <is>
          <t>peça</t>
        </is>
      </c>
      <c r="H2060" s="1" t="n">
        <v>0</v>
      </c>
      <c r="I2060" s="1" t="n">
        <v>0.1963</v>
      </c>
      <c r="J2060" s="2" t="inlineStr">
        <is>
          <t>CORTE</t>
        </is>
      </c>
    </row>
    <row r="2061" ht="12" customHeight="1">
      <c r="A2061" s="3" t="inlineStr">
        <is>
          <t>PU</t>
        </is>
      </c>
      <c r="B2061" s="1" t="n">
        <v>30002201</v>
      </c>
      <c r="C2061" s="1" t="inlineStr">
        <is>
          <t>Produto com acabamento</t>
        </is>
      </c>
      <c r="D2061" s="1" t="n">
        <v>30002201</v>
      </c>
      <c r="E2061" s="1" t="inlineStr">
        <is>
          <t>CAVALETE MDF 18MM - CADEIRA MIAMI</t>
        </is>
      </c>
      <c r="F2061" s="2" t="n">
        <v>1</v>
      </c>
      <c r="G2061" s="2" t="inlineStr">
        <is>
          <t>peça</t>
        </is>
      </c>
      <c r="H2061" s="1" t="n">
        <v>0</v>
      </c>
      <c r="I2061" s="1" t="n">
        <v>0.1963</v>
      </c>
      <c r="J2061" s="2" t="inlineStr">
        <is>
          <t>CORTE</t>
        </is>
      </c>
    </row>
    <row r="2062" ht="12" customHeight="1">
      <c r="A2062" s="3" t="inlineStr">
        <is>
          <t>PU</t>
        </is>
      </c>
      <c r="B2062" s="1" t="n">
        <v>30004001</v>
      </c>
      <c r="C2062" s="1" t="inlineStr">
        <is>
          <t>Produto com acabamento</t>
        </is>
      </c>
      <c r="D2062" s="1" t="n">
        <v>30004001</v>
      </c>
      <c r="E2062" s="1" t="inlineStr">
        <is>
          <t>CAVALETE MDF 18MM - CADEIRA ROMA</t>
        </is>
      </c>
      <c r="F2062" s="2" t="n">
        <v>1</v>
      </c>
      <c r="G2062" s="2" t="inlineStr">
        <is>
          <t>peça</t>
        </is>
      </c>
      <c r="H2062" s="1" t="n">
        <v>0</v>
      </c>
      <c r="I2062" s="1" t="n">
        <v>0.1963</v>
      </c>
      <c r="J2062" s="2" t="inlineStr">
        <is>
          <t>CORTE</t>
        </is>
      </c>
    </row>
    <row r="2063" ht="12" customHeight="1">
      <c r="A2063" s="3" t="inlineStr">
        <is>
          <t>PU</t>
        </is>
      </c>
      <c r="B2063" s="1" t="n">
        <v>30020020</v>
      </c>
      <c r="C2063" s="1" t="inlineStr">
        <is>
          <t>Produto com acabamento</t>
        </is>
      </c>
      <c r="D2063" s="1" t="n">
        <v>30020020</v>
      </c>
      <c r="E2063" s="1" t="inlineStr">
        <is>
          <t>MOLDURA 1360X680X12 MDF - MESA LISSE 1,36X1,369</t>
        </is>
      </c>
      <c r="F2063" s="2" t="n">
        <v>1</v>
      </c>
      <c r="G2063" s="2" t="inlineStr">
        <is>
          <t>peça</t>
        </is>
      </c>
      <c r="H2063" s="1" t="n">
        <v>0</v>
      </c>
      <c r="I2063" s="1" t="n">
        <v>0.1963</v>
      </c>
      <c r="J2063" s="2" t="inlineStr">
        <is>
          <t>CORTE</t>
        </is>
      </c>
    </row>
    <row r="2064" ht="12" customHeight="1">
      <c r="A2064" s="3" t="inlineStr">
        <is>
          <t>PU</t>
        </is>
      </c>
      <c r="B2064" s="1" t="n">
        <v>30020023</v>
      </c>
      <c r="C2064" s="1" t="inlineStr">
        <is>
          <t>Produto com acabamento</t>
        </is>
      </c>
      <c r="D2064" s="1" t="n">
        <v>30020023</v>
      </c>
      <c r="E2064" s="1" t="inlineStr">
        <is>
          <t>PRATO MENOR 600X600X12 MDF - MESA LISSE 1,36X9</t>
        </is>
      </c>
      <c r="F2064" s="2" t="n">
        <v>1</v>
      </c>
      <c r="G2064" s="2" t="inlineStr">
        <is>
          <t>peça</t>
        </is>
      </c>
      <c r="H2064" s="1" t="n">
        <v>0</v>
      </c>
      <c r="I2064" s="1" t="n">
        <v>0.1963</v>
      </c>
      <c r="J2064" s="2" t="inlineStr">
        <is>
          <t>CORTE</t>
        </is>
      </c>
    </row>
    <row r="2065" ht="12" customHeight="1">
      <c r="A2065" s="3" t="inlineStr">
        <is>
          <t>PU</t>
        </is>
      </c>
      <c r="B2065" s="1" t="n">
        <v>30020025</v>
      </c>
      <c r="C2065" s="1" t="inlineStr">
        <is>
          <t>Produto com acabamento</t>
        </is>
      </c>
      <c r="D2065" s="1" t="n">
        <v>30020025</v>
      </c>
      <c r="E2065" s="1" t="inlineStr">
        <is>
          <t>PRATO MAIOR 680X680X12 MDF - MESA LISSE 1,36X  9</t>
        </is>
      </c>
      <c r="F2065" s="2" t="n">
        <v>1</v>
      </c>
      <c r="G2065" s="2" t="inlineStr">
        <is>
          <t>peça</t>
        </is>
      </c>
      <c r="H2065" s="1" t="n">
        <v>0</v>
      </c>
      <c r="I2065" s="1" t="n">
        <v>0.1963</v>
      </c>
      <c r="J2065" s="2" t="inlineStr">
        <is>
          <t>CORTE</t>
        </is>
      </c>
    </row>
    <row r="2066" ht="12" customHeight="1">
      <c r="A2066" s="3" t="inlineStr">
        <is>
          <t>PU</t>
        </is>
      </c>
      <c r="B2066" s="1" t="n">
        <v>30008004</v>
      </c>
      <c r="C2066" s="1" t="inlineStr">
        <is>
          <t>Produto com acabamento</t>
        </is>
      </c>
      <c r="D2066" s="1" t="n">
        <v>30008004</v>
      </c>
      <c r="E2066" s="1" t="inlineStr">
        <is>
          <t>CAVALETE MDF 18MM - CADEIRA AMSTERDAM           9</t>
        </is>
      </c>
      <c r="F2066" s="2" t="n">
        <v>1</v>
      </c>
      <c r="G2066" s="2" t="inlineStr">
        <is>
          <t>peça</t>
        </is>
      </c>
      <c r="H2066" s="1" t="n">
        <v>0</v>
      </c>
      <c r="I2066" s="1" t="n">
        <v>0.1963</v>
      </c>
      <c r="J2066" s="2" t="inlineStr">
        <is>
          <t>CORTE</t>
        </is>
      </c>
    </row>
    <row r="2067" ht="12" customHeight="1">
      <c r="A2067" s="3" t="inlineStr">
        <is>
          <t>PU</t>
        </is>
      </c>
      <c r="B2067" s="1" t="n">
        <v>30006201</v>
      </c>
      <c r="C2067" s="1" t="inlineStr">
        <is>
          <t>Produto com acabamento</t>
        </is>
      </c>
      <c r="D2067" s="1" t="n">
        <v>30006201</v>
      </c>
      <c r="E2067" s="1" t="inlineStr">
        <is>
          <t>ESPALDAR 405X45X25 MDF - CADEIRA SIENA/FLORE 9</t>
        </is>
      </c>
      <c r="F2067" s="2" t="n">
        <v>1</v>
      </c>
      <c r="G2067" s="2" t="inlineStr">
        <is>
          <t>peça</t>
        </is>
      </c>
      <c r="H2067" s="1" t="n">
        <v>0</v>
      </c>
      <c r="I2067" s="1" t="n">
        <v>0.1963</v>
      </c>
      <c r="J2067" s="2" t="inlineStr">
        <is>
          <t>CORTE</t>
        </is>
      </c>
    </row>
    <row r="2068" ht="12" customHeight="1">
      <c r="A2068" s="3" t="inlineStr">
        <is>
          <t>PU</t>
        </is>
      </c>
      <c r="B2068" s="1" t="n">
        <v>30009604</v>
      </c>
      <c r="C2068" s="1" t="inlineStr">
        <is>
          <t>Produto com acabamento</t>
        </is>
      </c>
      <c r="D2068" s="1" t="n">
        <v>30009604</v>
      </c>
      <c r="E2068" s="1" t="inlineStr">
        <is>
          <t>ESPALDAR 405X45 (540)X25 MDF - CADEIRA RAVENA9</t>
        </is>
      </c>
      <c r="F2068" s="2" t="n">
        <v>1</v>
      </c>
      <c r="G2068" s="2" t="inlineStr">
        <is>
          <t>peça</t>
        </is>
      </c>
      <c r="H2068" s="1" t="n">
        <v>0</v>
      </c>
      <c r="I2068" s="1" t="n">
        <v>0.1963</v>
      </c>
      <c r="J2068" s="2" t="inlineStr">
        <is>
          <t>CORTE</t>
        </is>
      </c>
    </row>
    <row r="2069" ht="12" customHeight="1">
      <c r="A2069" s="3" t="inlineStr">
        <is>
          <t>PU</t>
        </is>
      </c>
      <c r="B2069" s="1" t="n">
        <v>30004510</v>
      </c>
      <c r="C2069" s="1" t="inlineStr">
        <is>
          <t>Produto com acabamento</t>
        </is>
      </c>
      <c r="D2069" s="1" t="n">
        <v>30004510</v>
      </c>
      <c r="E2069" s="1" t="inlineStr">
        <is>
          <t>CAVALETE MDF 25MM - CADEIRA PARIS                       9</t>
        </is>
      </c>
      <c r="F2069" s="2" t="n">
        <v>1</v>
      </c>
      <c r="G2069" s="2" t="inlineStr">
        <is>
          <t>peça</t>
        </is>
      </c>
      <c r="H2069" s="1" t="n">
        <v>0</v>
      </c>
      <c r="I2069" s="1" t="n">
        <v>0.1963</v>
      </c>
      <c r="J2069" s="2" t="inlineStr">
        <is>
          <t>CORTE</t>
        </is>
      </c>
    </row>
    <row r="2070" ht="12" customHeight="1">
      <c r="A2070" s="3" t="inlineStr">
        <is>
          <t>PU</t>
        </is>
      </c>
      <c r="B2070" s="1" t="n">
        <v>30002010</v>
      </c>
      <c r="C2070" s="1" t="inlineStr">
        <is>
          <t>Produto com acabamento</t>
        </is>
      </c>
      <c r="D2070" s="1" t="n">
        <v>30002010</v>
      </c>
      <c r="E2070" s="1" t="inlineStr">
        <is>
          <t>CAVALETE MDF 18MM - CADEIRA LISSE                       9</t>
        </is>
      </c>
      <c r="F2070" s="2" t="n">
        <v>1</v>
      </c>
      <c r="G2070" s="2" t="inlineStr">
        <is>
          <t>peça</t>
        </is>
      </c>
      <c r="H2070" s="1" t="n">
        <v>0</v>
      </c>
      <c r="I2070" s="1" t="n">
        <v>0.1963</v>
      </c>
      <c r="J2070" s="2" t="inlineStr">
        <is>
          <t>CORTE</t>
        </is>
      </c>
    </row>
    <row r="2071" ht="12" customHeight="1">
      <c r="A2071" s="3" t="inlineStr">
        <is>
          <t>PU</t>
        </is>
      </c>
      <c r="B2071" s="1" t="n">
        <v>30082008</v>
      </c>
      <c r="C2071" s="1" t="inlineStr">
        <is>
          <t>Produto com acabamento</t>
        </is>
      </c>
      <c r="D2071" s="1" t="n">
        <v>30082008</v>
      </c>
      <c r="E2071" s="1" t="inlineStr">
        <is>
          <t>TAMPO 1200X600X15 MDF - MESA AMST. 1,20X1,20    9</t>
        </is>
      </c>
      <c r="F2071" s="2" t="n">
        <v>1</v>
      </c>
      <c r="G2071" s="2" t="inlineStr">
        <is>
          <t>peça</t>
        </is>
      </c>
      <c r="H2071" s="1" t="n">
        <v>0</v>
      </c>
      <c r="I2071" s="1" t="n">
        <v>0.1963</v>
      </c>
      <c r="J2071" s="2" t="inlineStr">
        <is>
          <t>CORTE</t>
        </is>
      </c>
    </row>
    <row r="2072" ht="12" customHeight="1">
      <c r="A2072" s="3" t="inlineStr">
        <is>
          <t>PU</t>
        </is>
      </c>
      <c r="B2072" s="1" t="n">
        <v>30082009</v>
      </c>
      <c r="C2072" s="1" t="inlineStr">
        <is>
          <t>Produto com acabamento</t>
        </is>
      </c>
      <c r="D2072" s="1" t="n">
        <v>30082009</v>
      </c>
      <c r="E2072" s="1" t="inlineStr">
        <is>
          <t>MOLDURA 1200X600X12 MDF - MESA AMST. 1,20X1,2 9</t>
        </is>
      </c>
      <c r="F2072" s="2" t="n">
        <v>1</v>
      </c>
      <c r="G2072" s="2" t="inlineStr">
        <is>
          <t>peça</t>
        </is>
      </c>
      <c r="H2072" s="1" t="n">
        <v>0</v>
      </c>
      <c r="I2072" s="1" t="n">
        <v>0.1963</v>
      </c>
      <c r="J2072" s="2" t="inlineStr">
        <is>
          <t>CORTE</t>
        </is>
      </c>
    </row>
    <row r="2073" ht="12" customHeight="1">
      <c r="A2073" s="3" t="inlineStr">
        <is>
          <t>PU</t>
        </is>
      </c>
      <c r="B2073" s="1" t="n">
        <v>30052001</v>
      </c>
      <c r="C2073" s="1" t="inlineStr">
        <is>
          <t>Produto com acabamento</t>
        </is>
      </c>
      <c r="D2073" s="1" t="n">
        <v>30052001</v>
      </c>
      <c r="E2073" s="1" t="inlineStr">
        <is>
          <t>TAMPO OVAL 1200X900X25 MDF - MESA PARIS           9</t>
        </is>
      </c>
      <c r="F2073" s="2" t="n">
        <v>1</v>
      </c>
      <c r="G2073" s="2" t="inlineStr">
        <is>
          <t>peça</t>
        </is>
      </c>
      <c r="H2073" s="1" t="n">
        <v>0</v>
      </c>
      <c r="I2073" s="1" t="n">
        <v>0.1963</v>
      </c>
      <c r="J2073" s="2" t="inlineStr">
        <is>
          <t>CORTE</t>
        </is>
      </c>
    </row>
    <row r="2074" ht="12" customHeight="1">
      <c r="A2074" s="3" t="inlineStr">
        <is>
          <t>PU</t>
        </is>
      </c>
      <c r="B2074" s="1" t="n">
        <v>30083208</v>
      </c>
      <c r="C2074" s="1" t="inlineStr">
        <is>
          <t>Produto com acabamento</t>
        </is>
      </c>
      <c r="D2074" s="1" t="n">
        <v>30083208</v>
      </c>
      <c r="E2074" s="1" t="inlineStr">
        <is>
          <t>TAMPO 1200X900X18 MDF MESA SIENA 1,20X0,90      9</t>
        </is>
      </c>
      <c r="F2074" s="2" t="n">
        <v>1</v>
      </c>
      <c r="G2074" s="2" t="inlineStr">
        <is>
          <t>peça</t>
        </is>
      </c>
      <c r="H2074" s="1" t="n">
        <v>0</v>
      </c>
      <c r="I2074" s="1" t="n">
        <v>0.1963</v>
      </c>
      <c r="J2074" s="2" t="inlineStr">
        <is>
          <t>CORTE</t>
        </is>
      </c>
    </row>
    <row r="2075" ht="12" customHeight="1">
      <c r="A2075" s="3" t="inlineStr">
        <is>
          <t>PU</t>
        </is>
      </c>
      <c r="B2075" s="1" t="n">
        <v>30032107</v>
      </c>
      <c r="C2075" s="1" t="inlineStr">
        <is>
          <t>Produto com acabamento</t>
        </is>
      </c>
      <c r="D2075" s="1" t="n">
        <v>30032107</v>
      </c>
      <c r="E2075" s="1" t="inlineStr">
        <is>
          <t>TAMPO VIDRO 1200X900X25 MDF-MESA VIENA           9</t>
        </is>
      </c>
      <c r="F2075" s="2" t="n">
        <v>1</v>
      </c>
      <c r="G2075" s="2" t="inlineStr">
        <is>
          <t>peça</t>
        </is>
      </c>
      <c r="H2075" s="1" t="n">
        <v>0</v>
      </c>
      <c r="I2075" s="1" t="n">
        <v>0.1963</v>
      </c>
      <c r="J2075" s="2" t="inlineStr">
        <is>
          <t>CORTE</t>
        </is>
      </c>
    </row>
    <row r="2076" ht="12" customHeight="1">
      <c r="A2076" s="3" t="inlineStr">
        <is>
          <t>PU</t>
        </is>
      </c>
      <c r="B2076" s="1" t="n">
        <v>30034107</v>
      </c>
      <c r="C2076" s="1" t="inlineStr">
        <is>
          <t>Produto com acabamento</t>
        </is>
      </c>
      <c r="D2076" s="1" t="n">
        <v>30034107</v>
      </c>
      <c r="E2076" s="1" t="inlineStr">
        <is>
          <t>TAMPO VIDRO 1350X900X25 MDF-MESA VIENA           9</t>
        </is>
      </c>
      <c r="F2076" s="2" t="n">
        <v>1</v>
      </c>
      <c r="G2076" s="2" t="inlineStr">
        <is>
          <t>peça</t>
        </is>
      </c>
      <c r="H2076" s="1" t="n">
        <v>0</v>
      </c>
      <c r="I2076" s="1" t="n">
        <v>0.1963</v>
      </c>
      <c r="J2076" s="2" t="inlineStr">
        <is>
          <t>CORTE</t>
        </is>
      </c>
    </row>
    <row r="2077" ht="12" customHeight="1">
      <c r="A2077" s="3" t="inlineStr">
        <is>
          <t>PU</t>
        </is>
      </c>
      <c r="B2077" s="1" t="n">
        <v>30036107</v>
      </c>
      <c r="C2077" s="1" t="inlineStr">
        <is>
          <t>Produto com acabamento</t>
        </is>
      </c>
      <c r="D2077" s="1" t="n">
        <v>30036107</v>
      </c>
      <c r="E2077" s="1" t="inlineStr">
        <is>
          <t>TAMPO VIDRO 1600X900X25 MDF-MESA VIENA           9</t>
        </is>
      </c>
      <c r="F2077" s="2" t="n">
        <v>1</v>
      </c>
      <c r="G2077" s="2" t="inlineStr">
        <is>
          <t>peça</t>
        </is>
      </c>
      <c r="H2077" s="1" t="n">
        <v>0</v>
      </c>
      <c r="I2077" s="1" t="n">
        <v>0.1963</v>
      </c>
      <c r="J2077" s="2" t="inlineStr">
        <is>
          <t>CORTE</t>
        </is>
      </c>
    </row>
    <row r="2078" ht="12" customHeight="1">
      <c r="A2078" s="3" t="inlineStr">
        <is>
          <t>PU</t>
        </is>
      </c>
      <c r="B2078" s="1" t="n">
        <v>30030107</v>
      </c>
      <c r="C2078" s="1" t="inlineStr">
        <is>
          <t>Produto com acabamento</t>
        </is>
      </c>
      <c r="D2078" s="1" t="n">
        <v>30030107</v>
      </c>
      <c r="E2078" s="1" t="inlineStr">
        <is>
          <t>TAMPO VIDRO 1800X900X25 MDF-MESA VIENA           9</t>
        </is>
      </c>
      <c r="F2078" s="2" t="n">
        <v>1</v>
      </c>
      <c r="G2078" s="2" t="inlineStr">
        <is>
          <t>peça</t>
        </is>
      </c>
      <c r="H2078" s="1" t="n">
        <v>0</v>
      </c>
      <c r="I2078" s="1" t="n">
        <v>0.1963</v>
      </c>
      <c r="J2078" s="2" t="inlineStr">
        <is>
          <t>CORTE</t>
        </is>
      </c>
    </row>
    <row r="2079" ht="12" customHeight="1">
      <c r="A2079" s="3" t="inlineStr">
        <is>
          <t>PU</t>
        </is>
      </c>
      <c r="B2079" s="1" t="n">
        <v>30083101</v>
      </c>
      <c r="C2079" s="1" t="inlineStr">
        <is>
          <t>Produto com acabamento</t>
        </is>
      </c>
      <c r="D2079" s="1" t="n">
        <v>30083101</v>
      </c>
      <c r="E2079" s="1" t="inlineStr">
        <is>
          <t>TAMPO 900X900X18 MDF VITREO - MESA FLORENÇA 9</t>
        </is>
      </c>
      <c r="F2079" s="2" t="n">
        <v>1</v>
      </c>
      <c r="G2079" s="2" t="inlineStr">
        <is>
          <t>peça</t>
        </is>
      </c>
      <c r="H2079" s="1" t="n">
        <v>0</v>
      </c>
      <c r="I2079" s="1" t="n">
        <v>0.1963</v>
      </c>
      <c r="J2079" s="2" t="inlineStr">
        <is>
          <t>CORTE</t>
        </is>
      </c>
    </row>
    <row r="2080" ht="12" customHeight="1">
      <c r="A2080" s="3" t="inlineStr">
        <is>
          <t>PU</t>
        </is>
      </c>
      <c r="B2080" s="1" t="n">
        <v>30083301</v>
      </c>
      <c r="C2080" s="1" t="inlineStr">
        <is>
          <t>Produto com acabamento</t>
        </is>
      </c>
      <c r="D2080" s="1" t="n">
        <v>30083301</v>
      </c>
      <c r="E2080" s="1" t="inlineStr">
        <is>
          <t>TAMPO 1200X900X18 MDF VITREO - MESA FLORENÇ 9</t>
        </is>
      </c>
      <c r="F2080" s="2" t="n">
        <v>1</v>
      </c>
      <c r="G2080" s="2" t="inlineStr">
        <is>
          <t>peça</t>
        </is>
      </c>
      <c r="H2080" s="1" t="n">
        <v>0</v>
      </c>
      <c r="I2080" s="1" t="n">
        <v>0.1963</v>
      </c>
      <c r="J2080" s="2" t="inlineStr">
        <is>
          <t>CORTE</t>
        </is>
      </c>
    </row>
    <row r="2081" ht="12" customHeight="1">
      <c r="A2081" s="3" t="inlineStr">
        <is>
          <t>PU</t>
        </is>
      </c>
      <c r="B2081" s="1" t="n">
        <v>30082401</v>
      </c>
      <c r="C2081" s="1" t="inlineStr">
        <is>
          <t>Produto com acabamento</t>
        </is>
      </c>
      <c r="D2081" s="1" t="n">
        <v>30082401</v>
      </c>
      <c r="E2081" s="1" t="inlineStr">
        <is>
          <t>TAMPO 1350X900X18 MDF VITREO - MESA FLORENÇ 9</t>
        </is>
      </c>
      <c r="F2081" s="2" t="n">
        <v>1</v>
      </c>
      <c r="G2081" s="2" t="inlineStr">
        <is>
          <t>peça</t>
        </is>
      </c>
      <c r="H2081" s="1" t="n">
        <v>0</v>
      </c>
      <c r="I2081" s="1" t="n">
        <v>0.1963</v>
      </c>
      <c r="J2081" s="2" t="inlineStr">
        <is>
          <t>CORTE</t>
        </is>
      </c>
    </row>
    <row r="2082" ht="12" customHeight="1">
      <c r="A2082" s="3" t="inlineStr">
        <is>
          <t>PU</t>
        </is>
      </c>
      <c r="B2082" s="1" t="n">
        <v>30002010</v>
      </c>
      <c r="C2082" s="1" t="inlineStr">
        <is>
          <t>Produto com acabamento</t>
        </is>
      </c>
      <c r="D2082" s="1" t="n">
        <v>30002010</v>
      </c>
      <c r="E2082" s="1" t="inlineStr">
        <is>
          <t>CAVALETE MDF 18MM - CADEIRA LISSE                       9</t>
        </is>
      </c>
      <c r="F2082" s="2" t="n">
        <v>1</v>
      </c>
      <c r="G2082" s="2" t="inlineStr">
        <is>
          <t>peça</t>
        </is>
      </c>
      <c r="H2082" s="1" t="n">
        <v>0</v>
      </c>
      <c r="I2082" s="1" t="n">
        <v>0.1963</v>
      </c>
      <c r="J2082" s="2" t="inlineStr">
        <is>
          <t>CORTE</t>
        </is>
      </c>
    </row>
    <row r="2083" ht="12" customHeight="1">
      <c r="A2083" s="3" t="inlineStr">
        <is>
          <t>PU</t>
        </is>
      </c>
      <c r="B2083" s="1" t="n">
        <v>30009703</v>
      </c>
      <c r="C2083" s="1" t="inlineStr">
        <is>
          <t>Produto com acabamento</t>
        </is>
      </c>
      <c r="D2083" s="1" t="n">
        <v>30009703</v>
      </c>
      <c r="E2083" s="1" t="inlineStr">
        <is>
          <t>ESPALDAR 390X40(911)X25 MDF (24) - CADEIRA GRE 9</t>
        </is>
      </c>
      <c r="F2083" s="2" t="n">
        <v>1</v>
      </c>
      <c r="G2083" s="2" t="inlineStr">
        <is>
          <t>peça</t>
        </is>
      </c>
      <c r="H2083" s="1" t="n">
        <v>0</v>
      </c>
      <c r="I2083" s="1" t="n">
        <v>0.1963</v>
      </c>
      <c r="J2083" s="2" t="inlineStr">
        <is>
          <t>CORTE</t>
        </is>
      </c>
    </row>
    <row r="2084" ht="12" customHeight="1">
      <c r="A2084" s="3" t="inlineStr">
        <is>
          <t>PU</t>
        </is>
      </c>
      <c r="B2084" s="1" t="n">
        <v>30083601</v>
      </c>
      <c r="C2084" s="1" t="inlineStr">
        <is>
          <t>Produto com acabamento</t>
        </is>
      </c>
      <c r="D2084" s="1" t="n">
        <v>30083601</v>
      </c>
      <c r="E2084" s="1" t="inlineStr">
        <is>
          <t>TAMPO 1600X900X18 MDF VITREO - MESA FLORENÇ 9</t>
        </is>
      </c>
      <c r="F2084" s="2" t="n">
        <v>1</v>
      </c>
      <c r="G2084" s="2" t="inlineStr">
        <is>
          <t>peça</t>
        </is>
      </c>
      <c r="H2084" s="1" t="n">
        <v>0</v>
      </c>
      <c r="I2084" s="1" t="n">
        <v>0.1963</v>
      </c>
      <c r="J2084" s="2" t="inlineStr">
        <is>
          <t>CORTE</t>
        </is>
      </c>
    </row>
    <row r="2085" ht="12" customHeight="1">
      <c r="A2085" s="3" t="inlineStr">
        <is>
          <t>PU</t>
        </is>
      </c>
      <c r="B2085" s="1" t="n">
        <v>30003003</v>
      </c>
      <c r="C2085" s="1" t="inlineStr">
        <is>
          <t>Produto com acabamento</t>
        </is>
      </c>
      <c r="D2085" s="1" t="n">
        <v>30003003</v>
      </c>
      <c r="E2085" s="1" t="inlineStr">
        <is>
          <t>CAVALETE MDF 18MM - CADEIRA ATLANTA                 9</t>
        </is>
      </c>
      <c r="F2085" s="2" t="n">
        <v>1</v>
      </c>
      <c r="G2085" s="2" t="inlineStr">
        <is>
          <t>peça</t>
        </is>
      </c>
      <c r="H2085" s="1" t="n">
        <v>0</v>
      </c>
      <c r="I2085" s="1" t="n">
        <v>0.1963</v>
      </c>
      <c r="J2085" s="2" t="inlineStr">
        <is>
          <t>CORTE</t>
        </is>
      </c>
    </row>
    <row r="2086" ht="12" customHeight="1">
      <c r="A2086" s="3" t="inlineStr">
        <is>
          <t>PU</t>
        </is>
      </c>
      <c r="B2086" s="1" t="n">
        <v>30033601</v>
      </c>
      <c r="C2086" s="1" t="inlineStr">
        <is>
          <t>Produto com acabamento</t>
        </is>
      </c>
      <c r="D2086" s="1" t="n">
        <v>30033601</v>
      </c>
      <c r="E2086" s="1" t="inlineStr">
        <is>
          <t>TAMPO P/ VIDRO 1350X1350X25 MDF - MESA LISSE    9</t>
        </is>
      </c>
      <c r="F2086" s="2" t="n">
        <v>1</v>
      </c>
      <c r="G2086" s="2" t="inlineStr">
        <is>
          <t>peça</t>
        </is>
      </c>
      <c r="H2086" s="1" t="n">
        <v>0</v>
      </c>
      <c r="I2086" s="1" t="n">
        <v>0.1963</v>
      </c>
      <c r="J2086" s="2" t="inlineStr">
        <is>
          <t>CORTE</t>
        </is>
      </c>
    </row>
    <row r="2087" ht="12" customHeight="1">
      <c r="A2087" s="3" t="inlineStr">
        <is>
          <t>PU</t>
        </is>
      </c>
      <c r="B2087" s="1" t="n">
        <v>20050002</v>
      </c>
      <c r="C2087" s="1" t="inlineStr">
        <is>
          <t>Produto com acabamento</t>
        </is>
      </c>
      <c r="D2087" s="1" t="n">
        <v>20050002</v>
      </c>
      <c r="E2087" s="1" t="inlineStr">
        <is>
          <t>BASE REDONDA 510X510X12 MDF - MESA TURIM       9</t>
        </is>
      </c>
      <c r="F2087" s="2" t="n">
        <v>1</v>
      </c>
      <c r="G2087" s="2" t="inlineStr">
        <is>
          <t>peça</t>
        </is>
      </c>
      <c r="H2087" s="1" t="n">
        <v>0</v>
      </c>
      <c r="I2087" s="1" t="n">
        <v>0.1963</v>
      </c>
      <c r="J2087" s="2" t="inlineStr">
        <is>
          <t>CORTE</t>
        </is>
      </c>
    </row>
    <row r="2088" ht="12" customHeight="1">
      <c r="A2088" s="3" t="inlineStr">
        <is>
          <t>PU</t>
        </is>
      </c>
      <c r="B2088" s="1" t="n">
        <v>30106001</v>
      </c>
      <c r="C2088" s="1" t="inlineStr">
        <is>
          <t>Produto com acabamento</t>
        </is>
      </c>
      <c r="D2088" s="1" t="n">
        <v>30106001</v>
      </c>
      <c r="E2088" s="1" t="inlineStr">
        <is>
          <t>(3-4) MOLDURA 962X755X15 MDF-BASE BILBAO 1,60/ 9</t>
        </is>
      </c>
      <c r="F2088" s="2" t="n">
        <v>1</v>
      </c>
      <c r="G2088" s="2" t="inlineStr">
        <is>
          <t>peça</t>
        </is>
      </c>
      <c r="H2088" s="1" t="n">
        <v>0</v>
      </c>
      <c r="I2088" s="1" t="n">
        <v>0.1963</v>
      </c>
      <c r="J2088" s="2" t="inlineStr">
        <is>
          <t>CORTE</t>
        </is>
      </c>
    </row>
    <row r="2089" ht="12" customHeight="1">
      <c r="A2089" s="3" t="inlineStr">
        <is>
          <t>PU</t>
        </is>
      </c>
      <c r="B2089" s="1" t="n">
        <v>30104001</v>
      </c>
      <c r="C2089" s="1" t="inlineStr">
        <is>
          <t>Produto com acabamento</t>
        </is>
      </c>
      <c r="D2089" s="1" t="n">
        <v>30104001</v>
      </c>
      <c r="E2089" s="1" t="inlineStr">
        <is>
          <t>(3-4) MOLDURA 862X755X15 MDF - BASE BILBAO 1,359</t>
        </is>
      </c>
      <c r="F2089" s="2" t="n">
        <v>1</v>
      </c>
      <c r="G2089" s="2" t="inlineStr">
        <is>
          <t>peça</t>
        </is>
      </c>
      <c r="H2089" s="1" t="n">
        <v>0</v>
      </c>
      <c r="I2089" s="1" t="n">
        <v>0.1963</v>
      </c>
      <c r="J2089" s="2" t="inlineStr">
        <is>
          <t>CORTE</t>
        </is>
      </c>
    </row>
    <row r="2090" ht="12" customHeight="1">
      <c r="A2090" s="3" t="inlineStr">
        <is>
          <t>PU</t>
        </is>
      </c>
      <c r="B2090" s="1" t="n">
        <v>30054001</v>
      </c>
      <c r="C2090" s="1" t="inlineStr">
        <is>
          <t>Produto com acabamento</t>
        </is>
      </c>
      <c r="D2090" s="1" t="n">
        <v>30054001</v>
      </c>
      <c r="E2090" s="1" t="inlineStr">
        <is>
          <t>TAMPO OVAL 1360X900X25 MDF - MESA PARIS           9</t>
        </is>
      </c>
      <c r="F2090" s="2" t="n">
        <v>1</v>
      </c>
      <c r="G2090" s="2" t="inlineStr">
        <is>
          <t>peça</t>
        </is>
      </c>
      <c r="H2090" s="1" t="n">
        <v>0</v>
      </c>
      <c r="I2090" s="1" t="n">
        <v>0.1963</v>
      </c>
      <c r="J2090" s="2" t="inlineStr">
        <is>
          <t>CORTE</t>
        </is>
      </c>
    </row>
    <row r="2091" ht="12" customHeight="1">
      <c r="A2091" s="3" t="inlineStr">
        <is>
          <t>PU</t>
        </is>
      </c>
      <c r="B2091" s="1" t="n">
        <v>30056001</v>
      </c>
      <c r="C2091" s="1" t="inlineStr">
        <is>
          <t>Produto com acabamento</t>
        </is>
      </c>
      <c r="D2091" s="1" t="n">
        <v>30056001</v>
      </c>
      <c r="E2091" s="1" t="inlineStr">
        <is>
          <t>TAMPO OVAL 1600X900X25 MDF - MESA PARIS           9</t>
        </is>
      </c>
      <c r="F2091" s="2" t="n">
        <v>1</v>
      </c>
      <c r="G2091" s="2" t="inlineStr">
        <is>
          <t>peça</t>
        </is>
      </c>
      <c r="H2091" s="1" t="n">
        <v>0</v>
      </c>
      <c r="I2091" s="1" t="n">
        <v>0.1963</v>
      </c>
      <c r="J2091" s="2" t="inlineStr">
        <is>
          <t>CORTE</t>
        </is>
      </c>
    </row>
    <row r="2092" ht="12" customHeight="1">
      <c r="A2092" s="3" t="inlineStr">
        <is>
          <t>PU</t>
        </is>
      </c>
      <c r="B2092" s="1" t="n">
        <v>30050007</v>
      </c>
      <c r="C2092" s="1" t="inlineStr">
        <is>
          <t>Produto com acabamento</t>
        </is>
      </c>
      <c r="D2092" s="1" t="n">
        <v>30050007</v>
      </c>
      <c r="E2092" s="1" t="inlineStr">
        <is>
          <t>TAMPO OVAL 1800X900X25 MDF - MESA PARIS           9</t>
        </is>
      </c>
      <c r="F2092" s="2" t="n">
        <v>1</v>
      </c>
      <c r="G2092" s="2" t="inlineStr">
        <is>
          <t>peça</t>
        </is>
      </c>
      <c r="H2092" s="1" t="n">
        <v>0</v>
      </c>
      <c r="I2092" s="1" t="n">
        <v>0.1963</v>
      </c>
      <c r="J2092" s="2" t="inlineStr">
        <is>
          <t>CORTE</t>
        </is>
      </c>
    </row>
    <row r="2093" ht="12" customHeight="1">
      <c r="A2093" s="3" t="inlineStr">
        <is>
          <t>PU</t>
        </is>
      </c>
      <c r="B2093" s="1" t="n">
        <v>10014206</v>
      </c>
      <c r="C2093" s="1" t="inlineStr">
        <is>
          <t>Produto com acabamento</t>
        </is>
      </c>
      <c r="D2093" s="1" t="n">
        <v>10014206</v>
      </c>
      <c r="E2093" s="1" t="inlineStr">
        <is>
          <t>TAMPO VITREO 1360X360X25 MDF - APARADOR DUB 9</t>
        </is>
      </c>
      <c r="F2093" s="2" t="n">
        <v>1</v>
      </c>
      <c r="G2093" s="2" t="inlineStr">
        <is>
          <t>peça</t>
        </is>
      </c>
      <c r="H2093" s="1" t="n">
        <v>0</v>
      </c>
      <c r="I2093" s="1" t="n">
        <v>0.1963</v>
      </c>
      <c r="J2093" s="2" t="inlineStr">
        <is>
          <t>CORTE</t>
        </is>
      </c>
    </row>
    <row r="2094" ht="12" customHeight="1">
      <c r="A2094" s="3" t="inlineStr">
        <is>
          <t>PU</t>
        </is>
      </c>
      <c r="B2094" s="1" t="n">
        <v>30034007</v>
      </c>
      <c r="C2094" s="1" t="inlineStr">
        <is>
          <t>Produto com acabamento</t>
        </is>
      </c>
      <c r="D2094" s="1" t="n">
        <v>30034007</v>
      </c>
      <c r="E2094" s="1" t="inlineStr">
        <is>
          <t>TAMPO VITREO 1365X905X25 MDF-MESA VIENA         9</t>
        </is>
      </c>
      <c r="F2094" s="2" t="n">
        <v>1</v>
      </c>
      <c r="G2094" s="2" t="inlineStr">
        <is>
          <t>peça</t>
        </is>
      </c>
      <c r="H2094" s="1" t="n">
        <v>0</v>
      </c>
      <c r="I2094" s="1" t="n">
        <v>0.1963</v>
      </c>
      <c r="J2094" s="2" t="inlineStr">
        <is>
          <t>CORTE</t>
        </is>
      </c>
    </row>
    <row r="2095" ht="12" customHeight="1">
      <c r="A2095" s="3" t="inlineStr">
        <is>
          <t>PU</t>
        </is>
      </c>
      <c r="B2095" s="1" t="n">
        <v>30036007</v>
      </c>
      <c r="C2095" s="1" t="inlineStr">
        <is>
          <t>Produto com acabamento</t>
        </is>
      </c>
      <c r="D2095" s="1" t="n">
        <v>30036007</v>
      </c>
      <c r="E2095" s="1" t="inlineStr">
        <is>
          <t>TAMPO VITREO 1605X905X25 MDF-MESA VIENA         9</t>
        </is>
      </c>
      <c r="F2095" s="2" t="n">
        <v>1</v>
      </c>
      <c r="G2095" s="2" t="inlineStr">
        <is>
          <t>peça</t>
        </is>
      </c>
      <c r="H2095" s="1" t="n">
        <v>0</v>
      </c>
      <c r="I2095" s="1" t="n">
        <v>0.1963</v>
      </c>
      <c r="J2095" s="2" t="inlineStr">
        <is>
          <t>CORTE</t>
        </is>
      </c>
    </row>
    <row r="2096" ht="12" customHeight="1">
      <c r="A2096" s="3" t="inlineStr">
        <is>
          <t>PU</t>
        </is>
      </c>
      <c r="B2096" s="1" t="n">
        <v>30104007</v>
      </c>
      <c r="C2096" s="1" t="inlineStr">
        <is>
          <t>Produto com acabamento</t>
        </is>
      </c>
      <c r="D2096" s="1" t="n">
        <v>30104007</v>
      </c>
      <c r="E2096" s="1" t="inlineStr">
        <is>
          <t>TAMPO VITREO 1365X905X25 MDF-MESA BILBAO (RA9</t>
        </is>
      </c>
      <c r="F2096" s="2" t="n">
        <v>1</v>
      </c>
      <c r="G2096" s="2" t="inlineStr">
        <is>
          <t>peça</t>
        </is>
      </c>
      <c r="H2096" s="1" t="n">
        <v>0</v>
      </c>
      <c r="I2096" s="1" t="n">
        <v>0.1963</v>
      </c>
      <c r="J2096" s="2" t="inlineStr">
        <is>
          <t>CORTE</t>
        </is>
      </c>
    </row>
    <row r="2097" ht="12" customHeight="1">
      <c r="A2097" s="3" t="inlineStr">
        <is>
          <t>PU</t>
        </is>
      </c>
      <c r="B2097" s="1" t="n">
        <v>30106007</v>
      </c>
      <c r="C2097" s="1" t="inlineStr">
        <is>
          <t>Produto com acabamento</t>
        </is>
      </c>
      <c r="D2097" s="1" t="n">
        <v>30106007</v>
      </c>
      <c r="E2097" s="1" t="inlineStr">
        <is>
          <t>TAMPO VITREO 1605X905X25 MDF-MESA BILBAO (RA9</t>
        </is>
      </c>
      <c r="F2097" s="2" t="n">
        <v>1</v>
      </c>
      <c r="G2097" s="2" t="inlineStr">
        <is>
          <t>peça</t>
        </is>
      </c>
      <c r="H2097" s="1" t="n">
        <v>0</v>
      </c>
      <c r="I2097" s="1" t="n">
        <v>0.1963</v>
      </c>
      <c r="J2097" s="2" t="inlineStr">
        <is>
          <t>CORTE</t>
        </is>
      </c>
    </row>
    <row r="2098" ht="12" customHeight="1">
      <c r="A2098" s="3" t="inlineStr">
        <is>
          <t>PU</t>
        </is>
      </c>
      <c r="B2098" s="1" t="n">
        <v>30030007</v>
      </c>
      <c r="C2098" s="1" t="inlineStr">
        <is>
          <t>Produto com acabamento</t>
        </is>
      </c>
      <c r="D2098" s="1" t="n">
        <v>30030007</v>
      </c>
      <c r="E2098" s="1" t="inlineStr">
        <is>
          <t>TAMPO VITREO 1805X905X25 MDF-MESA VIENA         9</t>
        </is>
      </c>
      <c r="F2098" s="2" t="n">
        <v>1</v>
      </c>
      <c r="G2098" s="2" t="inlineStr">
        <is>
          <t>peça</t>
        </is>
      </c>
      <c r="H2098" s="1" t="n">
        <v>0</v>
      </c>
      <c r="I2098" s="1" t="n">
        <v>0.1963</v>
      </c>
      <c r="J2098" s="2" t="inlineStr">
        <is>
          <t>CORTE</t>
        </is>
      </c>
    </row>
    <row r="2099" ht="12" customHeight="1">
      <c r="A2099" s="3" t="inlineStr">
        <is>
          <t>PU</t>
        </is>
      </c>
      <c r="B2099" s="1" t="n">
        <v>30081501</v>
      </c>
      <c r="C2099" s="1" t="inlineStr">
        <is>
          <t>Produto com acabamento</t>
        </is>
      </c>
      <c r="D2099" s="1" t="n">
        <v>30081501</v>
      </c>
      <c r="E2099" s="1" t="inlineStr">
        <is>
          <t>LATERAL DETALHE 753X590X12 MDF - MESA ANCAR 9</t>
        </is>
      </c>
      <c r="F2099" s="2" t="n">
        <v>1</v>
      </c>
      <c r="G2099" s="2" t="inlineStr">
        <is>
          <t>peça</t>
        </is>
      </c>
      <c r="H2099" s="1" t="n">
        <v>0</v>
      </c>
      <c r="I2099" s="1" t="n">
        <v>0.1963</v>
      </c>
      <c r="J2099" s="2" t="inlineStr">
        <is>
          <t>CORTE</t>
        </is>
      </c>
    </row>
    <row r="2100" ht="12" customHeight="1">
      <c r="A2100" s="3" t="inlineStr">
        <is>
          <t>PU</t>
        </is>
      </c>
      <c r="B2100" s="1" t="n">
        <v>30081505</v>
      </c>
      <c r="C2100" s="1" t="inlineStr">
        <is>
          <t>Produto com acabamento</t>
        </is>
      </c>
      <c r="D2100" s="1" t="n">
        <v>30081505</v>
      </c>
      <c r="E2100" s="1" t="inlineStr">
        <is>
          <t>TAMPO 1365X685X25 MDF - MESA ANCARA                  9</t>
        </is>
      </c>
      <c r="F2100" s="2" t="n">
        <v>1</v>
      </c>
      <c r="G2100" s="2" t="inlineStr">
        <is>
          <t>peça</t>
        </is>
      </c>
      <c r="H2100" s="1" t="n">
        <v>0</v>
      </c>
      <c r="I2100" s="1" t="n">
        <v>0.1963</v>
      </c>
      <c r="J2100" s="2" t="inlineStr">
        <is>
          <t>CORTE</t>
        </is>
      </c>
    </row>
    <row r="2101" ht="12" customHeight="1">
      <c r="A2101" s="3" t="inlineStr">
        <is>
          <t>PU</t>
        </is>
      </c>
      <c r="B2101" s="1" t="n">
        <v>30081507</v>
      </c>
      <c r="C2101" s="1" t="inlineStr">
        <is>
          <t>Produto com acabamento</t>
        </is>
      </c>
      <c r="D2101" s="1" t="n">
        <v>30081507</v>
      </c>
      <c r="E2101" s="1" t="inlineStr">
        <is>
          <t>(2)PRATO MENOR 582X582X12 MDF-MESA ANCARA / 9</t>
        </is>
      </c>
      <c r="F2101" s="2" t="n">
        <v>1</v>
      </c>
      <c r="G2101" s="2" t="inlineStr">
        <is>
          <t>peça</t>
        </is>
      </c>
      <c r="H2101" s="1" t="n">
        <v>0</v>
      </c>
      <c r="I2101" s="1" t="n">
        <v>0.1963</v>
      </c>
      <c r="J2101" s="2" t="inlineStr">
        <is>
          <t>CORTE</t>
        </is>
      </c>
    </row>
    <row r="2102" ht="12" customHeight="1">
      <c r="A2102" s="3" t="inlineStr">
        <is>
          <t>PU</t>
        </is>
      </c>
      <c r="B2102" s="1" t="n">
        <v>30081508</v>
      </c>
      <c r="C2102" s="1" t="inlineStr">
        <is>
          <t>Produto com acabamento</t>
        </is>
      </c>
      <c r="D2102" s="1" t="n">
        <v>30081508</v>
      </c>
      <c r="E2102" s="1" t="inlineStr">
        <is>
          <t>(3) PRATO MAIOR 664X664X12 MDF-MESA ANCARA/A9</t>
        </is>
      </c>
      <c r="F2102" s="2" t="n">
        <v>1</v>
      </c>
      <c r="G2102" s="2" t="inlineStr">
        <is>
          <t>peça</t>
        </is>
      </c>
      <c r="H2102" s="1" t="n">
        <v>0</v>
      </c>
      <c r="I2102" s="1" t="n">
        <v>0.1963</v>
      </c>
      <c r="J2102" s="2" t="inlineStr">
        <is>
          <t>CORTE</t>
        </is>
      </c>
    </row>
    <row r="2103" ht="12" customHeight="1">
      <c r="A2103" s="3" t="inlineStr">
        <is>
          <t>PU</t>
        </is>
      </c>
      <c r="B2103" s="1" t="n">
        <v>20051001</v>
      </c>
      <c r="C2103" s="1" t="inlineStr">
        <is>
          <t>Produto com acabamento</t>
        </is>
      </c>
      <c r="D2103" s="1" t="n">
        <v>20051001</v>
      </c>
      <c r="E2103" s="1" t="inlineStr">
        <is>
          <t>TAMPO REDONDO 1035X1035X18 MDF - MESA TURIM9</t>
        </is>
      </c>
      <c r="F2103" s="2" t="n">
        <v>1</v>
      </c>
      <c r="G2103" s="2" t="inlineStr">
        <is>
          <t>peça</t>
        </is>
      </c>
      <c r="H2103" s="1" t="n">
        <v>0</v>
      </c>
      <c r="I2103" s="1" t="n">
        <v>0.1963</v>
      </c>
      <c r="J2103" s="2" t="inlineStr">
        <is>
          <t>CORTE</t>
        </is>
      </c>
    </row>
    <row r="2104" ht="12" customHeight="1">
      <c r="A2104" s="3" t="inlineStr">
        <is>
          <t>PU</t>
        </is>
      </c>
      <c r="B2104" s="1" t="n">
        <v>20050006</v>
      </c>
      <c r="C2104" s="1" t="inlineStr">
        <is>
          <t>Produto com acabamento</t>
        </is>
      </c>
      <c r="D2104" s="1" t="n">
        <v>20050006</v>
      </c>
      <c r="E2104" s="1" t="inlineStr">
        <is>
          <t>TAMPO REDONDO 1035X1035X25 MDF - MESA TURIM9</t>
        </is>
      </c>
      <c r="F2104" s="2" t="n">
        <v>1</v>
      </c>
      <c r="G2104" s="2" t="inlineStr">
        <is>
          <t>peça</t>
        </is>
      </c>
      <c r="H2104" s="1" t="n">
        <v>0</v>
      </c>
      <c r="I2104" s="1" t="n">
        <v>0.1963</v>
      </c>
      <c r="J2104" s="2" t="inlineStr">
        <is>
          <t>CORTE</t>
        </is>
      </c>
    </row>
    <row r="2105" ht="12" customHeight="1">
      <c r="A2105" s="3" t="inlineStr">
        <is>
          <t>PU</t>
        </is>
      </c>
      <c r="B2105" s="1" t="n">
        <v>20020007</v>
      </c>
      <c r="C2105" s="1" t="inlineStr">
        <is>
          <t>Produto com acabamento</t>
        </is>
      </c>
      <c r="D2105" s="1" t="n">
        <v>20020007</v>
      </c>
      <c r="E2105" s="1" t="inlineStr">
        <is>
          <t>TAMPO VITREO 1365X905X18 MDF - MESA DUBAI LIG9</t>
        </is>
      </c>
      <c r="F2105" s="2" t="n">
        <v>1</v>
      </c>
      <c r="G2105" s="2" t="inlineStr">
        <is>
          <t>peça</t>
        </is>
      </c>
      <c r="H2105" s="1" t="n">
        <v>0</v>
      </c>
      <c r="I2105" s="1" t="n">
        <v>0.1963</v>
      </c>
      <c r="J2105" s="2" t="inlineStr">
        <is>
          <t>CORTE</t>
        </is>
      </c>
    </row>
    <row r="2106" ht="12" customHeight="1">
      <c r="A2106" s="3" t="inlineStr">
        <is>
          <t>PU</t>
        </is>
      </c>
      <c r="B2106" s="1" t="n">
        <v>20020507</v>
      </c>
      <c r="C2106" s="1" t="inlineStr">
        <is>
          <t>Produto com acabamento</t>
        </is>
      </c>
      <c r="D2106" s="1" t="n">
        <v>20020507</v>
      </c>
      <c r="E2106" s="1" t="inlineStr">
        <is>
          <t>TAMPO VITREO 1605X905X18 MDF - MESA DUBAI LIG9</t>
        </is>
      </c>
      <c r="F2106" s="2" t="n">
        <v>1</v>
      </c>
      <c r="G2106" s="2" t="inlineStr">
        <is>
          <t>peça</t>
        </is>
      </c>
      <c r="H2106" s="1" t="n">
        <v>0</v>
      </c>
      <c r="I2106" s="1" t="n">
        <v>0.1963</v>
      </c>
      <c r="J2106" s="2" t="inlineStr">
        <is>
          <t>CORTE</t>
        </is>
      </c>
    </row>
    <row r="2107" ht="12" customHeight="1">
      <c r="A2107" s="3" t="inlineStr">
        <is>
          <t>PU</t>
        </is>
      </c>
      <c r="B2107" s="1" t="n">
        <v>30082301</v>
      </c>
      <c r="C2107" s="1" t="inlineStr">
        <is>
          <t>Produto com acabamento</t>
        </is>
      </c>
      <c r="D2107" s="1" t="n">
        <v>30082301</v>
      </c>
      <c r="E2107" s="1" t="inlineStr">
        <is>
          <t>TAMPO 1350X900X18 MDF MESA SIENA 1,35X0,90      9</t>
        </is>
      </c>
      <c r="F2107" s="2" t="n">
        <v>1</v>
      </c>
      <c r="G2107" s="2" t="inlineStr">
        <is>
          <t>peça</t>
        </is>
      </c>
      <c r="H2107" s="1" t="n">
        <v>0</v>
      </c>
      <c r="I2107" s="1" t="n">
        <v>0.1963</v>
      </c>
      <c r="J2107" s="2" t="inlineStr">
        <is>
          <t>CORTE</t>
        </is>
      </c>
    </row>
    <row r="2108" ht="12" customHeight="1">
      <c r="A2108" s="3" t="inlineStr">
        <is>
          <t>PU</t>
        </is>
      </c>
      <c r="B2108" s="1" t="n">
        <v>20052401</v>
      </c>
      <c r="C2108" s="1" t="inlineStr">
        <is>
          <t>Produto com acabamento</t>
        </is>
      </c>
      <c r="D2108" s="1" t="n">
        <v>20052401</v>
      </c>
      <c r="E2108" s="1" t="inlineStr">
        <is>
          <t>TAMPO VITREO 1360X900X18 MDF-MESA ATHENAS   9</t>
        </is>
      </c>
      <c r="F2108" s="2" t="n">
        <v>1</v>
      </c>
      <c r="G2108" s="2" t="inlineStr">
        <is>
          <t>peça</t>
        </is>
      </c>
      <c r="H2108" s="1" t="n">
        <v>0</v>
      </c>
      <c r="I2108" s="1" t="n">
        <v>0.1963</v>
      </c>
      <c r="J2108" s="2" t="inlineStr">
        <is>
          <t>CORTE</t>
        </is>
      </c>
    </row>
    <row r="2109" ht="12" customHeight="1">
      <c r="A2109" s="3" t="inlineStr">
        <is>
          <t>PU</t>
        </is>
      </c>
      <c r="B2109" s="1" t="n">
        <v>20052101</v>
      </c>
      <c r="C2109" s="1" t="inlineStr">
        <is>
          <t>Produto com acabamento</t>
        </is>
      </c>
      <c r="D2109" s="1" t="n">
        <v>20052101</v>
      </c>
      <c r="E2109" s="1" t="inlineStr">
        <is>
          <t>TAMPO VITREO 900X900X18 MDF - MESA ATHENAS   9</t>
        </is>
      </c>
      <c r="F2109" s="2" t="n">
        <v>1</v>
      </c>
      <c r="G2109" s="2" t="inlineStr">
        <is>
          <t>peça</t>
        </is>
      </c>
      <c r="H2109" s="1" t="n">
        <v>0</v>
      </c>
      <c r="I2109" s="1" t="n">
        <v>0.1963</v>
      </c>
      <c r="J2109" s="2" t="inlineStr">
        <is>
          <t>CORTE</t>
        </is>
      </c>
    </row>
    <row r="2110" ht="12" customHeight="1">
      <c r="A2110" s="3" t="inlineStr">
        <is>
          <t>PU</t>
        </is>
      </c>
      <c r="B2110" s="1" t="n">
        <v>30124207</v>
      </c>
      <c r="C2110" s="1" t="inlineStr">
        <is>
          <t>Produto com acabamento</t>
        </is>
      </c>
      <c r="D2110" s="1" t="n">
        <v>30124207</v>
      </c>
      <c r="E2110" s="1" t="inlineStr">
        <is>
          <t>TAMPO VITREO 1365X905X18 MDF-MESA DUBLIN (RA9</t>
        </is>
      </c>
      <c r="F2110" s="2" t="n">
        <v>1</v>
      </c>
      <c r="G2110" s="2" t="inlineStr">
        <is>
          <t>peça</t>
        </is>
      </c>
      <c r="H2110" s="1" t="n">
        <v>0</v>
      </c>
      <c r="I2110" s="1" t="n">
        <v>0.1963</v>
      </c>
      <c r="J2110" s="2" t="inlineStr">
        <is>
          <t>CORTE</t>
        </is>
      </c>
    </row>
    <row r="2111" ht="12" customHeight="1">
      <c r="A2111" s="3" t="inlineStr">
        <is>
          <t>PU</t>
        </is>
      </c>
      <c r="B2111" s="1" t="n">
        <v>30032007</v>
      </c>
      <c r="C2111" s="1" t="inlineStr">
        <is>
          <t>Produto com acabamento</t>
        </is>
      </c>
      <c r="D2111" s="1" t="n">
        <v>30032007</v>
      </c>
      <c r="E2111" s="1" t="inlineStr">
        <is>
          <t>TAMPO VITREO 1205X905X25 MDF-MESA VIENA         9</t>
        </is>
      </c>
      <c r="F2111" s="2" t="n">
        <v>1</v>
      </c>
      <c r="G2111" s="2" t="inlineStr">
        <is>
          <t>peça</t>
        </is>
      </c>
      <c r="H2111" s="1" t="n">
        <v>0</v>
      </c>
      <c r="I2111" s="1" t="n">
        <v>0.1963</v>
      </c>
      <c r="J2111" s="2" t="inlineStr">
        <is>
          <t>CORTE</t>
        </is>
      </c>
    </row>
    <row r="2112" ht="12" customHeight="1">
      <c r="A2112" s="3" t="inlineStr">
        <is>
          <t>PU</t>
        </is>
      </c>
      <c r="B2112" s="1" t="n">
        <v>20052201</v>
      </c>
      <c r="C2112" s="1" t="inlineStr">
        <is>
          <t>Produto com acabamento</t>
        </is>
      </c>
      <c r="D2112" s="1" t="n">
        <v>20052201</v>
      </c>
      <c r="E2112" s="1" t="inlineStr">
        <is>
          <t>TAMPO VITREO 1205X905X18 MDF-MESA ATHENAS   9</t>
        </is>
      </c>
      <c r="F2112" s="2" t="n">
        <v>1</v>
      </c>
      <c r="G2112" s="2" t="inlineStr">
        <is>
          <t>peça</t>
        </is>
      </c>
      <c r="H2112" s="1" t="n">
        <v>0</v>
      </c>
      <c r="I2112" s="1" t="n">
        <v>0.1963</v>
      </c>
      <c r="J2112" s="2" t="inlineStr">
        <is>
          <t>CORTE</t>
        </is>
      </c>
    </row>
    <row r="2113" ht="12" customHeight="1">
      <c r="A2113" s="3" t="inlineStr">
        <is>
          <t>PU</t>
        </is>
      </c>
      <c r="B2113" s="1" t="n">
        <v>30001301</v>
      </c>
      <c r="C2113" s="1" t="inlineStr">
        <is>
          <t>Produto com acabamento</t>
        </is>
      </c>
      <c r="D2113" s="1" t="n">
        <v>30001301</v>
      </c>
      <c r="E2113" s="1" t="inlineStr">
        <is>
          <t>PE TRASEIRO 920X65(911)X25 MDF (11PCS)- CAD PE 9</t>
        </is>
      </c>
      <c r="F2113" s="2" t="n">
        <v>1</v>
      </c>
      <c r="G2113" s="2" t="inlineStr">
        <is>
          <t>peça</t>
        </is>
      </c>
      <c r="H2113" s="1" t="n">
        <v>0</v>
      </c>
      <c r="I2113" s="1" t="n">
        <v>0.1963</v>
      </c>
      <c r="J2113" s="2" t="inlineStr">
        <is>
          <t>CORTE</t>
        </is>
      </c>
    </row>
    <row r="2114" ht="12" customHeight="1">
      <c r="A2114" s="3" t="inlineStr">
        <is>
          <t>PU</t>
        </is>
      </c>
      <c r="B2114" s="1" t="n">
        <v>30001201</v>
      </c>
      <c r="C2114" s="1" t="inlineStr">
        <is>
          <t>Produto com acabamento</t>
        </is>
      </c>
      <c r="D2114" s="1" t="n">
        <v>30001201</v>
      </c>
      <c r="E2114" s="1" t="inlineStr">
        <is>
          <t>PE TRASEIRO 980X65(911)X25 MDF (11PCS)- CAD PE 9</t>
        </is>
      </c>
      <c r="F2114" s="2" t="n">
        <v>1</v>
      </c>
      <c r="G2114" s="2" t="inlineStr">
        <is>
          <t>peça</t>
        </is>
      </c>
      <c r="H2114" s="1" t="n">
        <v>0</v>
      </c>
      <c r="I2114" s="1" t="n">
        <v>0.1963</v>
      </c>
      <c r="J2114" s="2" t="inlineStr">
        <is>
          <t>CORTE</t>
        </is>
      </c>
    </row>
    <row r="2115" ht="12" customHeight="1">
      <c r="A2115" s="3" t="inlineStr">
        <is>
          <t>PU</t>
        </is>
      </c>
      <c r="B2115" s="1" t="n">
        <v>30205001</v>
      </c>
      <c r="C2115" s="1" t="inlineStr">
        <is>
          <t>Produto com acabamento</t>
        </is>
      </c>
      <c r="D2115" s="1" t="n">
        <v>30205001</v>
      </c>
      <c r="E2115" s="1" t="inlineStr">
        <is>
          <t>TAMPO REDONDO 582X582X18 MDF - ESPLANADA     9</t>
        </is>
      </c>
      <c r="F2115" s="2" t="n">
        <v>1</v>
      </c>
      <c r="G2115" s="2" t="inlineStr">
        <is>
          <t>peça</t>
        </is>
      </c>
      <c r="H2115" s="1" t="n">
        <v>0</v>
      </c>
      <c r="I2115" s="1" t="n">
        <v>0.1963</v>
      </c>
      <c r="J2115" s="2" t="inlineStr">
        <is>
          <t>CORTE</t>
        </is>
      </c>
    </row>
    <row r="2116" ht="12" customHeight="1">
      <c r="A2116" s="3" t="inlineStr">
        <is>
          <t>PU</t>
        </is>
      </c>
      <c r="B2116" s="1" t="n">
        <v>30108007</v>
      </c>
      <c r="C2116" s="1" t="inlineStr">
        <is>
          <t>Produto com acabamento</t>
        </is>
      </c>
      <c r="D2116" s="1" t="n">
        <v>30108007</v>
      </c>
      <c r="E2116" s="1" t="inlineStr">
        <is>
          <t>TAMPO VITREO 1800X900X25 MDF-MESA BILBAO (RA9</t>
        </is>
      </c>
      <c r="F2116" s="2" t="n">
        <v>1</v>
      </c>
      <c r="G2116" s="2" t="inlineStr">
        <is>
          <t>peça</t>
        </is>
      </c>
      <c r="H2116" s="1" t="n">
        <v>0</v>
      </c>
      <c r="I2116" s="1" t="n">
        <v>0.1963</v>
      </c>
      <c r="J2116" s="2" t="inlineStr">
        <is>
          <t>CORTE</t>
        </is>
      </c>
    </row>
    <row r="2117" ht="12" customHeight="1">
      <c r="A2117" s="3" t="inlineStr">
        <is>
          <t>PU</t>
        </is>
      </c>
      <c r="B2117" s="1" t="n">
        <v>30002301</v>
      </c>
      <c r="C2117" s="1" t="inlineStr">
        <is>
          <t>Produto com acabamento</t>
        </is>
      </c>
      <c r="D2117" s="1" t="n">
        <v>30002301</v>
      </c>
      <c r="E2117" s="1" t="inlineStr">
        <is>
          <t>PÉ TRASE 980(1000)X45(911)X30 MAD (15) - TOPAZIO 9</t>
        </is>
      </c>
      <c r="F2117" s="2" t="n">
        <v>1</v>
      </c>
      <c r="G2117" s="2" t="inlineStr">
        <is>
          <t>peça</t>
        </is>
      </c>
      <c r="H2117" s="1" t="n">
        <v>0</v>
      </c>
      <c r="I2117" s="1" t="n">
        <v>0.1963</v>
      </c>
      <c r="J2117" s="2" t="inlineStr">
        <is>
          <t>CORTE</t>
        </is>
      </c>
    </row>
    <row r="2118" ht="12" customHeight="1">
      <c r="A2118" s="3" t="inlineStr">
        <is>
          <t>PU</t>
        </is>
      </c>
      <c r="B2118" s="1" t="n">
        <v>20057001</v>
      </c>
      <c r="C2118" s="1" t="inlineStr">
        <is>
          <t>Produto com acabamento</t>
        </is>
      </c>
      <c r="D2118" s="1" t="n">
        <v>20057001</v>
      </c>
      <c r="E2118" s="1" t="inlineStr">
        <is>
          <t>PÉ ESTRU. 760(780)X80(940)X30 MAD (12PÇ)- TOPAZ 9</t>
        </is>
      </c>
      <c r="F2118" s="2" t="n">
        <v>1</v>
      </c>
      <c r="G2118" s="2" t="inlineStr">
        <is>
          <t>peça</t>
        </is>
      </c>
      <c r="H2118" s="1" t="n">
        <v>0</v>
      </c>
      <c r="I2118" s="1" t="n">
        <v>0.1963</v>
      </c>
      <c r="J2118" s="2" t="inlineStr">
        <is>
          <t>CORTE</t>
        </is>
      </c>
    </row>
    <row r="2119" ht="12" customHeight="1">
      <c r="A2119" s="3" t="inlineStr">
        <is>
          <t>PU</t>
        </is>
      </c>
      <c r="B2119" s="1" t="n">
        <v>20086001</v>
      </c>
      <c r="C2119" s="1" t="inlineStr">
        <is>
          <t>Produto com acabamento</t>
        </is>
      </c>
      <c r="D2119" s="1" t="n">
        <v>20086001</v>
      </c>
      <c r="E2119" s="1" t="inlineStr">
        <is>
          <t>TAMPO VITREO 1605X905X18 MDF - JACARTA (RAIO19</t>
        </is>
      </c>
      <c r="F2119" s="2" t="n">
        <v>1</v>
      </c>
      <c r="G2119" s="2" t="inlineStr">
        <is>
          <t>peça</t>
        </is>
      </c>
      <c r="H2119" s="1" t="n">
        <v>0</v>
      </c>
      <c r="I2119" s="1" t="n">
        <v>0.1963</v>
      </c>
      <c r="J2119" s="2" t="inlineStr">
        <is>
          <t>CORTE</t>
        </is>
      </c>
    </row>
    <row r="2120" ht="12" customHeight="1">
      <c r="A2120" s="3" t="inlineStr">
        <is>
          <t>PU</t>
        </is>
      </c>
      <c r="B2120" s="1" t="n">
        <v>20073001</v>
      </c>
      <c r="C2120" s="1" t="inlineStr">
        <is>
          <t>Produto com acabamento</t>
        </is>
      </c>
      <c r="D2120" s="1" t="n">
        <v>20073001</v>
      </c>
      <c r="E2120" s="1" t="inlineStr">
        <is>
          <t>PE DIREITO 775(780)X80(940)X30 MAD (7PC)- RUBI     9</t>
        </is>
      </c>
      <c r="F2120" s="2" t="n">
        <v>1</v>
      </c>
      <c r="G2120" s="2" t="inlineStr">
        <is>
          <t>peça</t>
        </is>
      </c>
      <c r="H2120" s="1" t="n">
        <v>0</v>
      </c>
      <c r="I2120" s="1" t="n">
        <v>0.1963</v>
      </c>
      <c r="J2120" s="2" t="inlineStr">
        <is>
          <t>CORTE</t>
        </is>
      </c>
    </row>
    <row r="2121" ht="12" customHeight="1">
      <c r="A2121" s="3" t="inlineStr">
        <is>
          <t>PU</t>
        </is>
      </c>
      <c r="B2121" s="1" t="n">
        <v>20073006</v>
      </c>
      <c r="C2121" s="1" t="inlineStr">
        <is>
          <t>Produto com acabamento</t>
        </is>
      </c>
      <c r="D2121" s="1" t="n">
        <v>20073006</v>
      </c>
      <c r="E2121" s="1" t="inlineStr">
        <is>
          <t>PE ESQUERDO 775(780)X80(940)X30 MAD (7PC)- RUB9</t>
        </is>
      </c>
      <c r="F2121" s="2" t="n">
        <v>1</v>
      </c>
      <c r="G2121" s="2" t="inlineStr">
        <is>
          <t>peça</t>
        </is>
      </c>
      <c r="H2121" s="1" t="n">
        <v>0</v>
      </c>
      <c r="I2121" s="1" t="n">
        <v>0.1963</v>
      </c>
      <c r="J2121" s="2" t="inlineStr">
        <is>
          <t>CORTE</t>
        </is>
      </c>
    </row>
    <row r="2122" ht="12" customHeight="1">
      <c r="A2122" s="3" t="inlineStr">
        <is>
          <t>PU</t>
        </is>
      </c>
      <c r="B2122" s="1" t="n">
        <v>20073003</v>
      </c>
      <c r="C2122" s="1" t="inlineStr">
        <is>
          <t>Produto com acabamento</t>
        </is>
      </c>
      <c r="D2122" s="1" t="n">
        <v>20073003</v>
      </c>
      <c r="E2122" s="1" t="inlineStr">
        <is>
          <t>TRAV. MENOR 800X80(911)X25 MDF (10PC) - MESA R 9</t>
        </is>
      </c>
      <c r="F2122" s="2" t="n">
        <v>1</v>
      </c>
      <c r="G2122" s="2" t="inlineStr">
        <is>
          <t>peça</t>
        </is>
      </c>
      <c r="H2122" s="1" t="n">
        <v>0</v>
      </c>
      <c r="I2122" s="1" t="n">
        <v>0.1963</v>
      </c>
      <c r="J2122" s="2" t="inlineStr">
        <is>
          <t>CORTE</t>
        </is>
      </c>
    </row>
    <row r="2123" ht="12" customHeight="1">
      <c r="A2123" s="3" t="inlineStr">
        <is>
          <t>PU</t>
        </is>
      </c>
      <c r="B2123" s="1" t="n">
        <v>20078002</v>
      </c>
      <c r="C2123" s="1" t="inlineStr">
        <is>
          <t>Produto com acabamento</t>
        </is>
      </c>
      <c r="D2123" s="1" t="n">
        <v>20078002</v>
      </c>
      <c r="E2123" s="1" t="inlineStr">
        <is>
          <t>TRAV. MAIOR 1532X80(911)X25 MDF (10PC) - RUBI 1,89</t>
        </is>
      </c>
      <c r="F2123" s="2" t="n">
        <v>1</v>
      </c>
      <c r="G2123" s="2" t="inlineStr">
        <is>
          <t>peça</t>
        </is>
      </c>
      <c r="H2123" s="1" t="n">
        <v>0</v>
      </c>
      <c r="I2123" s="1" t="n">
        <v>0.1963</v>
      </c>
      <c r="J2123" s="2" t="inlineStr">
        <is>
          <t>CORTE</t>
        </is>
      </c>
    </row>
    <row r="2124" ht="12" customHeight="1">
      <c r="A2124" s="3" t="inlineStr">
        <is>
          <t>PU</t>
        </is>
      </c>
      <c r="B2124" s="1" t="n">
        <v>20083002</v>
      </c>
      <c r="C2124" s="1" t="inlineStr">
        <is>
          <t>Produto com acabamento</t>
        </is>
      </c>
      <c r="D2124" s="1" t="n">
        <v>20083002</v>
      </c>
      <c r="E2124" s="1" t="inlineStr">
        <is>
          <t>PE MENOR 775X378X18 MDF (18PC) - MESA JACARTA9</t>
        </is>
      </c>
      <c r="F2124" s="2" t="n">
        <v>1</v>
      </c>
      <c r="G2124" s="2" t="inlineStr">
        <is>
          <t>peça</t>
        </is>
      </c>
      <c r="H2124" s="1" t="n">
        <v>0</v>
      </c>
      <c r="I2124" s="1" t="n">
        <v>0.1963</v>
      </c>
      <c r="J2124" s="2" t="inlineStr">
        <is>
          <t>CORTE</t>
        </is>
      </c>
    </row>
    <row r="2125" ht="12" customHeight="1">
      <c r="A2125" s="3" t="inlineStr">
        <is>
          <t>PU</t>
        </is>
      </c>
      <c r="B2125" s="1" t="n">
        <v>20083005</v>
      </c>
      <c r="C2125" s="1" t="inlineStr">
        <is>
          <t>Produto com acabamento</t>
        </is>
      </c>
      <c r="D2125" s="1" t="n">
        <v>20083005</v>
      </c>
      <c r="E2125" s="1" t="inlineStr">
        <is>
          <t>TAMPO VITREO 1365X905X18 MDF - JACARTA (RAIO19</t>
        </is>
      </c>
      <c r="F2125" s="2" t="n">
        <v>1</v>
      </c>
      <c r="G2125" s="2" t="inlineStr">
        <is>
          <t>peça</t>
        </is>
      </c>
      <c r="H2125" s="1" t="n">
        <v>0</v>
      </c>
      <c r="I2125" s="1" t="n">
        <v>0.1963</v>
      </c>
      <c r="J2125" s="2" t="inlineStr">
        <is>
          <t>CORTE</t>
        </is>
      </c>
    </row>
    <row r="2126" ht="12" customHeight="1">
      <c r="A2126" s="3" t="inlineStr">
        <is>
          <t>PU</t>
        </is>
      </c>
      <c r="B2126" s="1" t="n">
        <v>20083001</v>
      </c>
      <c r="C2126" s="1" t="inlineStr">
        <is>
          <t>Produto com acabamento</t>
        </is>
      </c>
      <c r="D2126" s="1" t="n">
        <v>20083001</v>
      </c>
      <c r="E2126" s="1" t="inlineStr">
        <is>
          <t>PE MAIOR 775X755X18 MDF (8PC) - MESA JACARTA   9</t>
        </is>
      </c>
      <c r="F2126" s="2" t="n">
        <v>1</v>
      </c>
      <c r="G2126" s="2" t="inlineStr">
        <is>
          <t>peça</t>
        </is>
      </c>
      <c r="H2126" s="1" t="n">
        <v>0</v>
      </c>
      <c r="I2126" s="1" t="n">
        <v>0.1963</v>
      </c>
      <c r="J2126" s="2" t="inlineStr">
        <is>
          <t>CORTE</t>
        </is>
      </c>
    </row>
    <row r="2127" ht="12" customHeight="1">
      <c r="A2127" s="3" t="inlineStr">
        <is>
          <t>PU</t>
        </is>
      </c>
      <c r="B2127" s="1" t="n">
        <v>20073002</v>
      </c>
      <c r="C2127" s="1" t="inlineStr">
        <is>
          <t>Produto com acabamento</t>
        </is>
      </c>
      <c r="D2127" s="1" t="n">
        <v>20073002</v>
      </c>
      <c r="E2127" s="1" t="inlineStr">
        <is>
          <t>TRAV. MAIOR 1092X80(911)X25 MDF (10PC) - RUBI 1,39</t>
        </is>
      </c>
      <c r="F2127" s="2" t="n">
        <v>1</v>
      </c>
      <c r="G2127" s="2" t="inlineStr">
        <is>
          <t>peça</t>
        </is>
      </c>
      <c r="H2127" s="1" t="n">
        <v>0</v>
      </c>
      <c r="I2127" s="1" t="n">
        <v>0.1963</v>
      </c>
      <c r="J2127" s="2" t="inlineStr">
        <is>
          <t>CORTE</t>
        </is>
      </c>
    </row>
    <row r="2128" ht="12" customHeight="1">
      <c r="A2128" s="3" t="inlineStr">
        <is>
          <t>PU</t>
        </is>
      </c>
      <c r="B2128" s="1" t="n">
        <v>20076002</v>
      </c>
      <c r="C2128" s="1" t="inlineStr">
        <is>
          <t>Produto com acabamento</t>
        </is>
      </c>
      <c r="D2128" s="1" t="n">
        <v>20076002</v>
      </c>
      <c r="E2128" s="1" t="inlineStr">
        <is>
          <t>TRAV. MAIOR 1333X80(911)X25 MDF (10PC) - RUBI 1,69</t>
        </is>
      </c>
      <c r="F2128" s="2" t="n">
        <v>1</v>
      </c>
      <c r="G2128" s="2" t="inlineStr">
        <is>
          <t>peça</t>
        </is>
      </c>
      <c r="H2128" s="1" t="n">
        <v>0</v>
      </c>
      <c r="I2128" s="1" t="n">
        <v>0.1963</v>
      </c>
      <c r="J2128" s="2" t="inlineStr">
        <is>
          <t>CORTE</t>
        </is>
      </c>
    </row>
    <row r="2129" ht="12" customHeight="1">
      <c r="A2129" s="3" t="inlineStr">
        <is>
          <t>PU</t>
        </is>
      </c>
      <c r="B2129" s="1" t="n">
        <v>30002101</v>
      </c>
      <c r="C2129" s="1" t="inlineStr">
        <is>
          <t>Produto com acabamento</t>
        </is>
      </c>
      <c r="D2129" s="1" t="n">
        <v>30002101</v>
      </c>
      <c r="E2129" s="1" t="inlineStr">
        <is>
          <t>PE TRASEIRO 920X60(911)X25 MDF (12PC)- CAD DET 9</t>
        </is>
      </c>
      <c r="F2129" s="2" t="n">
        <v>1</v>
      </c>
      <c r="G2129" s="2" t="inlineStr">
        <is>
          <t>peça</t>
        </is>
      </c>
      <c r="H2129" s="1" t="n">
        <v>0</v>
      </c>
      <c r="I2129" s="1" t="n">
        <v>0.1963</v>
      </c>
      <c r="J2129" s="2" t="inlineStr">
        <is>
          <t>CORTE</t>
        </is>
      </c>
    </row>
    <row r="2130" ht="12" customHeight="1">
      <c r="A2130" s="3" t="inlineStr">
        <is>
          <t>PU</t>
        </is>
      </c>
      <c r="B2130" s="1" t="n">
        <v>20088001</v>
      </c>
      <c r="C2130" s="1" t="inlineStr">
        <is>
          <t>Produto com acabamento</t>
        </is>
      </c>
      <c r="D2130" s="1" t="n">
        <v>20088001</v>
      </c>
      <c r="E2130" s="1" t="inlineStr">
        <is>
          <t>TAMPO VITREO 1800X900X18 MDF - JACARTA (RAIO19</t>
        </is>
      </c>
      <c r="F2130" s="2" t="n">
        <v>1</v>
      </c>
      <c r="G2130" s="2" t="inlineStr">
        <is>
          <t>peça</t>
        </is>
      </c>
      <c r="H2130" s="1" t="n">
        <v>0</v>
      </c>
      <c r="I2130" s="1" t="n">
        <v>0.1963</v>
      </c>
      <c r="J2130" s="2" t="inlineStr">
        <is>
          <t>CORTE</t>
        </is>
      </c>
    </row>
    <row r="2131" ht="12" customHeight="1">
      <c r="A2131" s="3" t="inlineStr">
        <is>
          <t>PU</t>
        </is>
      </c>
      <c r="B2131" s="1" t="n">
        <v>20021101</v>
      </c>
      <c r="C2131" s="1" t="inlineStr">
        <is>
          <t>Produto com acabamento</t>
        </is>
      </c>
      <c r="D2131" s="1" t="n">
        <v>20021101</v>
      </c>
      <c r="E2131" s="1" t="inlineStr">
        <is>
          <t>TAMPO VITREO 1805X905X18 MDF-MESA DUBAI         9</t>
        </is>
      </c>
      <c r="F2131" s="2" t="n">
        <v>1</v>
      </c>
      <c r="G2131" s="2" t="inlineStr">
        <is>
          <t>peça</t>
        </is>
      </c>
      <c r="H2131" s="1" t="n">
        <v>0</v>
      </c>
      <c r="I2131" s="1" t="n">
        <v>0.1963</v>
      </c>
      <c r="J2131" s="2" t="inlineStr">
        <is>
          <t>CORTE</t>
        </is>
      </c>
    </row>
    <row r="2132" ht="12" customHeight="1">
      <c r="A2132" s="3" t="inlineStr">
        <is>
          <t>PU</t>
        </is>
      </c>
      <c r="B2132" s="1" t="n">
        <v>20072002</v>
      </c>
      <c r="C2132" s="1" t="inlineStr">
        <is>
          <t>Produto com acabamento</t>
        </is>
      </c>
      <c r="D2132" s="1" t="n">
        <v>20072002</v>
      </c>
      <c r="E2132" s="1" t="inlineStr">
        <is>
          <t>TRAV. MAIOR 932X80(911)X25 MDF (10PC) - RUBI 1,209</t>
        </is>
      </c>
      <c r="F2132" s="2" t="n">
        <v>1</v>
      </c>
      <c r="G2132" s="2" t="inlineStr">
        <is>
          <t>peça</t>
        </is>
      </c>
      <c r="H2132" s="1" t="n">
        <v>0</v>
      </c>
      <c r="I2132" s="1" t="n">
        <v>0.1963</v>
      </c>
      <c r="J2132" s="2" t="inlineStr">
        <is>
          <t>CORTE</t>
        </is>
      </c>
    </row>
    <row r="2133" ht="12" customHeight="1">
      <c r="A2133" s="3" t="inlineStr">
        <is>
          <t>PU</t>
        </is>
      </c>
      <c r="B2133" s="1" t="n">
        <v>20058407</v>
      </c>
      <c r="C2133" s="1" t="inlineStr">
        <is>
          <t>Produto com acabamento</t>
        </is>
      </c>
      <c r="D2133" s="1" t="n">
        <v>20058407</v>
      </c>
      <c r="E2133" s="1" t="inlineStr">
        <is>
          <t>TAMPO 1365X905X25 MDF - MESA COM VIDRO            9</t>
        </is>
      </c>
      <c r="F2133" s="2" t="n">
        <v>1</v>
      </c>
      <c r="G2133" s="2" t="inlineStr">
        <is>
          <t>peça</t>
        </is>
      </c>
      <c r="H2133" s="1" t="n">
        <v>0</v>
      </c>
      <c r="I2133" s="1" t="n">
        <v>0.1963</v>
      </c>
      <c r="J2133" s="2" t="inlineStr">
        <is>
          <t>CORTE</t>
        </is>
      </c>
    </row>
    <row r="2134" ht="12" customHeight="1">
      <c r="A2134" s="3" t="inlineStr">
        <is>
          <t>PU</t>
        </is>
      </c>
      <c r="B2134" s="1" t="n">
        <v>20058607</v>
      </c>
      <c r="C2134" s="1" t="inlineStr">
        <is>
          <t>Produto com acabamento</t>
        </is>
      </c>
      <c r="D2134" s="1" t="n">
        <v>20058607</v>
      </c>
      <c r="E2134" s="1" t="inlineStr">
        <is>
          <t>TAMPO 1605X905X25 MDF - MESA COM VIDRO            9</t>
        </is>
      </c>
      <c r="F2134" s="2" t="n">
        <v>1</v>
      </c>
      <c r="G2134" s="2" t="inlineStr">
        <is>
          <t>peça</t>
        </is>
      </c>
      <c r="H2134" s="1" t="n">
        <v>0</v>
      </c>
      <c r="I2134" s="1" t="n">
        <v>0.1963</v>
      </c>
      <c r="J2134" s="2" t="inlineStr">
        <is>
          <t>CORTE</t>
        </is>
      </c>
    </row>
    <row r="2135" ht="12" customHeight="1">
      <c r="A2135" s="3" t="inlineStr">
        <is>
          <t>PU</t>
        </is>
      </c>
      <c r="B2135" s="1" t="n">
        <v>20058807</v>
      </c>
      <c r="C2135" s="1" t="inlineStr">
        <is>
          <t>Produto com acabamento</t>
        </is>
      </c>
      <c r="D2135" s="1" t="n">
        <v>20058807</v>
      </c>
      <c r="E2135" s="1" t="inlineStr">
        <is>
          <t>TAMPO 1805X905X25 MDF - MESA COM VIDRO            9</t>
        </is>
      </c>
      <c r="F2135" s="2" t="n">
        <v>1</v>
      </c>
      <c r="G2135" s="2" t="inlineStr">
        <is>
          <t>peça</t>
        </is>
      </c>
      <c r="H2135" s="1" t="n">
        <v>0</v>
      </c>
      <c r="I2135" s="1" t="n">
        <v>0.1963</v>
      </c>
      <c r="J2135" s="2" t="inlineStr">
        <is>
          <t>CORTE</t>
        </is>
      </c>
    </row>
    <row r="2136" ht="12" customHeight="1">
      <c r="A2136" s="3" t="inlineStr">
        <is>
          <t>PU</t>
        </is>
      </c>
      <c r="B2136" s="1" t="n">
        <v>20053207</v>
      </c>
      <c r="C2136" s="1" t="inlineStr">
        <is>
          <t>Produto com acabamento</t>
        </is>
      </c>
      <c r="D2136" s="1" t="n">
        <v>20053207</v>
      </c>
      <c r="E2136" s="1" t="inlineStr">
        <is>
          <t>TAMPO 1205X905X18 MDF - MESA COM VIDRO            9</t>
        </is>
      </c>
      <c r="F2136" s="2" t="n">
        <v>1</v>
      </c>
      <c r="G2136" s="2" t="inlineStr">
        <is>
          <t>peça</t>
        </is>
      </c>
      <c r="H2136" s="1" t="n">
        <v>0</v>
      </c>
      <c r="I2136" s="1" t="n">
        <v>0.1963</v>
      </c>
      <c r="J2136" s="2" t="inlineStr">
        <is>
          <t>CORTE</t>
        </is>
      </c>
    </row>
    <row r="2137" ht="12" customHeight="1">
      <c r="A2137" s="3" t="inlineStr">
        <is>
          <t>PU</t>
        </is>
      </c>
      <c r="B2137" s="1" t="n">
        <v>20053407</v>
      </c>
      <c r="C2137" s="1" t="inlineStr">
        <is>
          <t>Produto com acabamento</t>
        </is>
      </c>
      <c r="D2137" s="1" t="n">
        <v>20053407</v>
      </c>
      <c r="E2137" s="1" t="inlineStr">
        <is>
          <t>TAMPO 1365X905X18 MDF - MESA COM VIDRO            9</t>
        </is>
      </c>
      <c r="F2137" s="2" t="n">
        <v>1</v>
      </c>
      <c r="G2137" s="2" t="inlineStr">
        <is>
          <t>peça</t>
        </is>
      </c>
      <c r="H2137" s="1" t="n">
        <v>0</v>
      </c>
      <c r="I2137" s="1" t="n">
        <v>0.1963</v>
      </c>
      <c r="J2137" s="2" t="inlineStr">
        <is>
          <t>CORTE</t>
        </is>
      </c>
    </row>
    <row r="2138" ht="12" customHeight="1">
      <c r="A2138" s="3" t="inlineStr">
        <is>
          <t>PU</t>
        </is>
      </c>
      <c r="B2138" s="1" t="n">
        <v>20021607</v>
      </c>
      <c r="C2138" s="1" t="inlineStr">
        <is>
          <t>Produto com acabamento</t>
        </is>
      </c>
      <c r="D2138" s="1" t="n">
        <v>20021607</v>
      </c>
      <c r="E2138" s="1" t="inlineStr">
        <is>
          <t>TAMPO 1605X905X18 MDF - MESA COM VIDRO            9</t>
        </is>
      </c>
      <c r="F2138" s="2" t="n">
        <v>1</v>
      </c>
      <c r="G2138" s="2" t="inlineStr">
        <is>
          <t>peça</t>
        </is>
      </c>
      <c r="H2138" s="1" t="n">
        <v>0</v>
      </c>
      <c r="I2138" s="1" t="n">
        <v>0.1963</v>
      </c>
      <c r="J2138" s="2" t="inlineStr">
        <is>
          <t>CORTE</t>
        </is>
      </c>
    </row>
    <row r="2139" ht="12" customHeight="1">
      <c r="A2139" s="3" t="inlineStr">
        <is>
          <t>PU</t>
        </is>
      </c>
      <c r="B2139" s="1" t="n">
        <v>20021807</v>
      </c>
      <c r="C2139" s="1" t="inlineStr">
        <is>
          <t>Produto com acabamento</t>
        </is>
      </c>
      <c r="D2139" s="1" t="n">
        <v>20021807</v>
      </c>
      <c r="E2139" s="1" t="inlineStr">
        <is>
          <t>TAMPO 1805X905X18 MDF - MESA COM VIDRO            9</t>
        </is>
      </c>
      <c r="F2139" s="2" t="n">
        <v>1</v>
      </c>
      <c r="G2139" s="2" t="inlineStr">
        <is>
          <t>peça</t>
        </is>
      </c>
      <c r="H2139" s="1" t="n">
        <v>0</v>
      </c>
      <c r="I2139" s="1" t="n">
        <v>0.1963</v>
      </c>
      <c r="J2139" s="2" t="inlineStr">
        <is>
          <t>CORTE</t>
        </is>
      </c>
    </row>
    <row r="2140" ht="12" customHeight="1">
      <c r="A2140" s="3" t="inlineStr">
        <is>
          <t>PU</t>
        </is>
      </c>
      <c r="B2140" s="1" t="n">
        <v>20053007</v>
      </c>
      <c r="C2140" s="1" t="inlineStr">
        <is>
          <t>Produto com acabamento</t>
        </is>
      </c>
      <c r="D2140" s="1" t="n">
        <v>20053007</v>
      </c>
      <c r="E2140" s="1" t="inlineStr">
        <is>
          <t>TAMPO REDONDO 1035X1035X18 MDF - MESA COM V9</t>
        </is>
      </c>
      <c r="F2140" s="2" t="n">
        <v>1</v>
      </c>
      <c r="G2140" s="2" t="inlineStr">
        <is>
          <t>peça</t>
        </is>
      </c>
      <c r="H2140" s="1" t="n">
        <v>0</v>
      </c>
      <c r="I2140" s="1" t="n">
        <v>0.1963</v>
      </c>
      <c r="J2140" s="2" t="inlineStr">
        <is>
          <t>CORTE</t>
        </is>
      </c>
    </row>
    <row r="2141" ht="12" customHeight="1">
      <c r="A2141" s="3" t="inlineStr">
        <is>
          <t>PU</t>
        </is>
      </c>
      <c r="B2141" s="1" t="n">
        <v>20058007</v>
      </c>
      <c r="C2141" s="1" t="inlineStr">
        <is>
          <t>Produto com acabamento</t>
        </is>
      </c>
      <c r="D2141" s="1" t="n">
        <v>20058007</v>
      </c>
      <c r="E2141" s="1" t="inlineStr">
        <is>
          <t>TAMPO REDONDO 1035X1035X25 MDF - MESA COM V9</t>
        </is>
      </c>
      <c r="F2141" s="2" t="n">
        <v>1</v>
      </c>
      <c r="G2141" s="2" t="inlineStr">
        <is>
          <t>peça</t>
        </is>
      </c>
      <c r="H2141" s="1" t="n">
        <v>0</v>
      </c>
      <c r="I2141" s="1" t="n">
        <v>0.1963</v>
      </c>
      <c r="J2141" s="2" t="inlineStr">
        <is>
          <t>CORTE</t>
        </is>
      </c>
    </row>
    <row r="2142" ht="12" customHeight="1">
      <c r="A2142" s="3" t="inlineStr">
        <is>
          <t>PU</t>
        </is>
      </c>
      <c r="B2142" s="1" t="n">
        <v>20058207</v>
      </c>
      <c r="C2142" s="1" t="inlineStr">
        <is>
          <t>Produto com acabamento</t>
        </is>
      </c>
      <c r="D2142" s="1" t="n">
        <v>20058207</v>
      </c>
      <c r="E2142" s="1" t="inlineStr">
        <is>
          <t>TAMPO 1205X905X25 MDF - MESA COM VIDRO            9</t>
        </is>
      </c>
      <c r="F2142" s="2" t="n">
        <v>1</v>
      </c>
      <c r="G2142" s="2" t="inlineStr">
        <is>
          <t>peça</t>
        </is>
      </c>
      <c r="H2142" s="1" t="n">
        <v>0</v>
      </c>
      <c r="I2142" s="1" t="n">
        <v>0.1963</v>
      </c>
      <c r="J2142" s="2" t="inlineStr">
        <is>
          <t>CORTE</t>
        </is>
      </c>
    </row>
    <row r="2143" ht="12" customHeight="1">
      <c r="A2143" s="3" t="inlineStr">
        <is>
          <t>PU</t>
        </is>
      </c>
      <c r="B2143" s="1" t="n">
        <v>20083212</v>
      </c>
      <c r="C2143" s="1" t="inlineStr">
        <is>
          <t>Produto com acabamento</t>
        </is>
      </c>
      <c r="D2143" s="1" t="n">
        <v>20083212</v>
      </c>
      <c r="E2143" s="1" t="inlineStr">
        <is>
          <t>TAMPO 1365X905X18 MDF - MESA COM VIDRO (RAIO 9</t>
        </is>
      </c>
      <c r="F2143" s="2" t="n">
        <v>1</v>
      </c>
      <c r="G2143" s="2" t="inlineStr">
        <is>
          <t>peça</t>
        </is>
      </c>
      <c r="H2143" s="1" t="n">
        <v>0</v>
      </c>
      <c r="I2143" s="1" t="n">
        <v>0.1963</v>
      </c>
      <c r="J2143" s="2" t="inlineStr">
        <is>
          <t>CORTE</t>
        </is>
      </c>
    </row>
    <row r="2144" ht="12" customHeight="1">
      <c r="A2144" s="3" t="inlineStr">
        <is>
          <t>PU</t>
        </is>
      </c>
      <c r="B2144" s="1" t="n">
        <v>30104012</v>
      </c>
      <c r="C2144" s="1" t="inlineStr">
        <is>
          <t>Produto com acabamento</t>
        </is>
      </c>
      <c r="D2144" s="1" t="n">
        <v>30104012</v>
      </c>
      <c r="E2144" s="1" t="inlineStr">
        <is>
          <t>TAMPO 1365X905X25 MDF - MESA COM VIDRO (RAIO 9</t>
        </is>
      </c>
      <c r="F2144" s="2" t="n">
        <v>1</v>
      </c>
      <c r="G2144" s="2" t="inlineStr">
        <is>
          <t>peça</t>
        </is>
      </c>
      <c r="H2144" s="1" t="n">
        <v>0</v>
      </c>
      <c r="I2144" s="1" t="n">
        <v>0.1963</v>
      </c>
      <c r="J2144" s="2" t="inlineStr">
        <is>
          <t>CORTE</t>
        </is>
      </c>
    </row>
    <row r="2145" ht="12" customHeight="1">
      <c r="A2145" s="3" t="inlineStr">
        <is>
          <t>PU</t>
        </is>
      </c>
      <c r="B2145" s="1" t="n">
        <v>30106012</v>
      </c>
      <c r="C2145" s="1" t="inlineStr">
        <is>
          <t>Produto com acabamento</t>
        </is>
      </c>
      <c r="D2145" s="1" t="n">
        <v>30106012</v>
      </c>
      <c r="E2145" s="1" t="inlineStr">
        <is>
          <t>TAMPO 1605X905X25 MDF - MESA COM VIDRO (RAIO 9</t>
        </is>
      </c>
      <c r="F2145" s="2" t="n">
        <v>1</v>
      </c>
      <c r="G2145" s="2" t="inlineStr">
        <is>
          <t>peça</t>
        </is>
      </c>
      <c r="H2145" s="1" t="n">
        <v>0</v>
      </c>
      <c r="I2145" s="1" t="n">
        <v>0.1963</v>
      </c>
      <c r="J2145" s="2" t="inlineStr">
        <is>
          <t>CORTE</t>
        </is>
      </c>
    </row>
    <row r="2146" ht="12" customHeight="1">
      <c r="A2146" s="3" t="inlineStr">
        <is>
          <t>PU</t>
        </is>
      </c>
      <c r="B2146" s="1" t="n">
        <v>20086212</v>
      </c>
      <c r="C2146" s="1" t="inlineStr">
        <is>
          <t>Produto com acabamento</t>
        </is>
      </c>
      <c r="D2146" s="1" t="n">
        <v>20086212</v>
      </c>
      <c r="E2146" s="1" t="inlineStr">
        <is>
          <t>TAMPO 1605X905X18 MDF - MESA COM VIDRO (RAIO 9</t>
        </is>
      </c>
      <c r="F2146" s="2" t="n">
        <v>1</v>
      </c>
      <c r="G2146" s="2" t="inlineStr">
        <is>
          <t>peça</t>
        </is>
      </c>
      <c r="H2146" s="1" t="n">
        <v>0</v>
      </c>
      <c r="I2146" s="1" t="n">
        <v>0.1963</v>
      </c>
      <c r="J2146" s="2" t="inlineStr">
        <is>
          <t>CORTE</t>
        </is>
      </c>
    </row>
    <row r="2147" ht="12" customHeight="1">
      <c r="A2147" s="3" t="inlineStr">
        <is>
          <t>PU</t>
        </is>
      </c>
      <c r="B2147" s="1" t="n">
        <v>20088212</v>
      </c>
      <c r="C2147" s="1" t="inlineStr">
        <is>
          <t>Produto com acabamento</t>
        </is>
      </c>
      <c r="D2147" s="1" t="n">
        <v>20088212</v>
      </c>
      <c r="E2147" s="1" t="inlineStr">
        <is>
          <t>TAMPO 1800X900X18 MDF - MESA COM VIDRO (RAIO 9</t>
        </is>
      </c>
      <c r="F2147" s="2" t="n">
        <v>1</v>
      </c>
      <c r="G2147" s="2" t="inlineStr">
        <is>
          <t>peça</t>
        </is>
      </c>
      <c r="H2147" s="1" t="n">
        <v>0</v>
      </c>
      <c r="I2147" s="1" t="n">
        <v>0.1963</v>
      </c>
      <c r="J2147" s="2" t="inlineStr">
        <is>
          <t>CORTE</t>
        </is>
      </c>
    </row>
    <row r="2148" ht="12" customHeight="1">
      <c r="A2148" s="3" t="inlineStr">
        <is>
          <t>PU</t>
        </is>
      </c>
      <c r="B2148" s="1" t="n">
        <v>30108012</v>
      </c>
      <c r="C2148" s="1" t="inlineStr">
        <is>
          <t>Produto com acabamento</t>
        </is>
      </c>
      <c r="D2148" s="1" t="n">
        <v>30108012</v>
      </c>
      <c r="E2148" s="1" t="inlineStr">
        <is>
          <t>TAMPO 1805X905X25 MDF - MESA COM VIDRO (RAIO 9</t>
        </is>
      </c>
      <c r="F2148" s="2" t="n">
        <v>1</v>
      </c>
      <c r="G2148" s="2" t="inlineStr">
        <is>
          <t>peça</t>
        </is>
      </c>
      <c r="H2148" s="1" t="n">
        <v>0</v>
      </c>
      <c r="I2148" s="1" t="n">
        <v>0.1963</v>
      </c>
      <c r="J2148" s="2" t="inlineStr">
        <is>
          <t>CORTE</t>
        </is>
      </c>
    </row>
    <row r="2149" ht="12" customHeight="1">
      <c r="A2149" s="3" t="inlineStr">
        <is>
          <t>PU</t>
        </is>
      </c>
      <c r="B2149" s="1" t="n">
        <v>20054601</v>
      </c>
      <c r="C2149" s="1" t="inlineStr">
        <is>
          <t>Produto com acabamento</t>
        </is>
      </c>
      <c r="D2149" s="1" t="n">
        <v>20054601</v>
      </c>
      <c r="E2149" s="1" t="inlineStr">
        <is>
          <t>PE ESTRU. 760(810)X80(125)X30 MAD (2PC)- TOPAZIO9</t>
        </is>
      </c>
      <c r="F2149" s="2" t="n">
        <v>1</v>
      </c>
      <c r="G2149" s="2" t="inlineStr">
        <is>
          <t>peça</t>
        </is>
      </c>
      <c r="H2149" s="1" t="n">
        <v>0</v>
      </c>
      <c r="I2149" s="1" t="n">
        <v>0.1963</v>
      </c>
      <c r="J2149" s="2" t="inlineStr">
        <is>
          <t>CORTE</t>
        </is>
      </c>
    </row>
    <row r="2150" ht="12" customHeight="1">
      <c r="A2150" s="3" t="inlineStr">
        <is>
          <t>PU</t>
        </is>
      </c>
      <c r="B2150" s="1" t="n">
        <v>20031207</v>
      </c>
      <c r="C2150" s="1" t="inlineStr">
        <is>
          <t>Produto com acabamento</t>
        </is>
      </c>
      <c r="D2150" s="1" t="n">
        <v>20031207</v>
      </c>
      <c r="E2150" s="1" t="inlineStr">
        <is>
          <t>TAMPO 1205X905X15 MDF - MESA COM VIDRO            9</t>
        </is>
      </c>
      <c r="F2150" s="2" t="n">
        <v>1</v>
      </c>
      <c r="G2150" s="2" t="inlineStr">
        <is>
          <t>peça</t>
        </is>
      </c>
      <c r="H2150" s="1" t="n">
        <v>0</v>
      </c>
      <c r="I2150" s="1" t="n">
        <v>0.1963</v>
      </c>
      <c r="J2150" s="2" t="inlineStr">
        <is>
          <t>CORTE</t>
        </is>
      </c>
    </row>
    <row r="2151" ht="12" customHeight="1">
      <c r="A2151" s="3" t="inlineStr">
        <is>
          <t>PU</t>
        </is>
      </c>
      <c r="B2151" s="1" t="n">
        <v>20031307</v>
      </c>
      <c r="C2151" s="1" t="inlineStr">
        <is>
          <t>Produto com acabamento</t>
        </is>
      </c>
      <c r="D2151" s="1" t="n">
        <v>20031307</v>
      </c>
      <c r="E2151" s="1" t="inlineStr">
        <is>
          <t>TAMPO 1365X905X15 MDF - MESA COM VIDRO            9</t>
        </is>
      </c>
      <c r="F2151" s="2" t="n">
        <v>1</v>
      </c>
      <c r="G2151" s="2" t="inlineStr">
        <is>
          <t>peça</t>
        </is>
      </c>
      <c r="H2151" s="1" t="n">
        <v>0</v>
      </c>
      <c r="I2151" s="1" t="n">
        <v>0.1963</v>
      </c>
      <c r="J2151" s="2" t="inlineStr">
        <is>
          <t>CORTE</t>
        </is>
      </c>
    </row>
    <row r="2152" ht="12" customHeight="1">
      <c r="A2152" s="3" t="inlineStr">
        <is>
          <t>PU</t>
        </is>
      </c>
      <c r="B2152" s="1" t="n">
        <v>20031607</v>
      </c>
      <c r="C2152" s="1" t="inlineStr">
        <is>
          <t>Produto com acabamento</t>
        </is>
      </c>
      <c r="D2152" s="1" t="n">
        <v>20031607</v>
      </c>
      <c r="E2152" s="1" t="inlineStr">
        <is>
          <t>TAMPO 1605X905X15 MDF - MESA COM VIDRO            9</t>
        </is>
      </c>
      <c r="F2152" s="2" t="n">
        <v>1</v>
      </c>
      <c r="G2152" s="2" t="inlineStr">
        <is>
          <t>peça</t>
        </is>
      </c>
      <c r="H2152" s="1" t="n">
        <v>0</v>
      </c>
      <c r="I2152" s="1" t="n">
        <v>0.1963</v>
      </c>
      <c r="J2152" s="2" t="inlineStr">
        <is>
          <t>CORTE</t>
        </is>
      </c>
    </row>
    <row r="2153" ht="12" customHeight="1">
      <c r="A2153" s="3" t="inlineStr">
        <is>
          <t>PU</t>
        </is>
      </c>
      <c r="B2153" s="1" t="n">
        <v>20053101</v>
      </c>
      <c r="C2153" s="1" t="inlineStr">
        <is>
          <t>Produto com acabamento</t>
        </is>
      </c>
      <c r="D2153" s="1" t="n">
        <v>20053101</v>
      </c>
      <c r="E2153" s="1" t="inlineStr">
        <is>
          <t>TAMPO 900X900X18 MDF - MESA COM VIDRO              9</t>
        </is>
      </c>
      <c r="F2153" s="2" t="n">
        <v>1</v>
      </c>
      <c r="G2153" s="2" t="inlineStr">
        <is>
          <t>peça</t>
        </is>
      </c>
      <c r="H2153" s="1" t="n">
        <v>0</v>
      </c>
      <c r="I2153" s="1" t="n">
        <v>0.1963</v>
      </c>
      <c r="J2153" s="2" t="inlineStr">
        <is>
          <t>CORTE</t>
        </is>
      </c>
    </row>
    <row r="2154" ht="12" customHeight="1">
      <c r="A2154" s="3" t="inlineStr">
        <is>
          <t>PU</t>
        </is>
      </c>
      <c r="B2154" s="1" t="n">
        <v>30003402</v>
      </c>
      <c r="C2154" s="1" t="inlineStr">
        <is>
          <t>Produto com acabamento</t>
        </is>
      </c>
      <c r="D2154" s="1" t="n">
        <v>30003402</v>
      </c>
      <c r="E2154" s="1" t="inlineStr">
        <is>
          <t>PE TRASEIRO 920X30(911)X25 MDF (14PC) DIR DAKA 9</t>
        </is>
      </c>
      <c r="F2154" s="2" t="n">
        <v>1</v>
      </c>
      <c r="G2154" s="2" t="inlineStr">
        <is>
          <t>peça</t>
        </is>
      </c>
      <c r="H2154" s="1" t="n">
        <v>0</v>
      </c>
      <c r="I2154" s="1" t="n">
        <v>0.1963</v>
      </c>
      <c r="J2154" s="2" t="inlineStr">
        <is>
          <t>CORTE</t>
        </is>
      </c>
    </row>
    <row r="2155" ht="12" customHeight="1">
      <c r="A2155" s="3" t="inlineStr">
        <is>
          <t>PU</t>
        </is>
      </c>
      <c r="B2155" s="1" t="n">
        <v>30003401</v>
      </c>
      <c r="C2155" s="1" t="inlineStr">
        <is>
          <t>Produto com acabamento</t>
        </is>
      </c>
      <c r="D2155" s="1" t="n">
        <v>30003401</v>
      </c>
      <c r="E2155" s="1" t="inlineStr">
        <is>
          <t>PE TRASEIRO 920X30(911)X25 MDF (14PC) ESQ DAKA9</t>
        </is>
      </c>
      <c r="F2155" s="2" t="n">
        <v>1</v>
      </c>
      <c r="G2155" s="2" t="inlineStr">
        <is>
          <t>peça</t>
        </is>
      </c>
      <c r="H2155" s="1" t="n">
        <v>0</v>
      </c>
      <c r="I2155" s="1" t="n">
        <v>0.1963</v>
      </c>
      <c r="J2155" s="2" t="inlineStr">
        <is>
          <t>CORTE</t>
        </is>
      </c>
    </row>
    <row r="2156" ht="12" customHeight="1">
      <c r="A2156" s="3" t="inlineStr">
        <is>
          <t>PU</t>
        </is>
      </c>
      <c r="B2156" s="1" t="n">
        <v>20061312</v>
      </c>
      <c r="C2156" s="1" t="inlineStr">
        <is>
          <t>Produto com acabamento</t>
        </is>
      </c>
      <c r="D2156" s="1" t="n">
        <v>20061312</v>
      </c>
      <c r="E2156" s="1" t="inlineStr">
        <is>
          <t>TAMPO 2000X900X18 MDF - MESA COM VIDRO (RAIO 9</t>
        </is>
      </c>
      <c r="F2156" s="2" t="n">
        <v>1</v>
      </c>
      <c r="G2156" s="2" t="inlineStr">
        <is>
          <t>peça</t>
        </is>
      </c>
      <c r="H2156" s="1" t="n">
        <v>0</v>
      </c>
      <c r="I2156" s="1" t="n">
        <v>0.1963</v>
      </c>
      <c r="J2156" s="2" t="inlineStr">
        <is>
          <t>CORTE</t>
        </is>
      </c>
    </row>
    <row r="2157" ht="12" customHeight="1">
      <c r="A2157" s="3" t="inlineStr">
        <is>
          <t>PU</t>
        </is>
      </c>
      <c r="B2157" s="1" t="n">
        <v>20031308</v>
      </c>
      <c r="C2157" s="1" t="inlineStr">
        <is>
          <t>Produto com acabamento</t>
        </is>
      </c>
      <c r="D2157" s="1" t="n">
        <v>20031308</v>
      </c>
      <c r="E2157" s="1" t="inlineStr">
        <is>
          <t>TAMPO VITREO 1365X905X15 MDF                                 9</t>
        </is>
      </c>
      <c r="F2157" s="2" t="n">
        <v>1</v>
      </c>
      <c r="G2157" s="2" t="inlineStr">
        <is>
          <t>peça</t>
        </is>
      </c>
      <c r="H2157" s="1" t="n">
        <v>0</v>
      </c>
      <c r="I2157" s="1" t="n">
        <v>0.1963</v>
      </c>
      <c r="J2157" s="2" t="inlineStr">
        <is>
          <t>CORTE</t>
        </is>
      </c>
    </row>
    <row r="2158" ht="12" customHeight="1">
      <c r="A2158" s="3" t="inlineStr">
        <is>
          <t>PU</t>
        </is>
      </c>
      <c r="B2158" s="1" t="n">
        <v>20031609</v>
      </c>
      <c r="C2158" s="1" t="inlineStr">
        <is>
          <t>Produto com acabamento</t>
        </is>
      </c>
      <c r="D2158" s="1" t="n">
        <v>20031609</v>
      </c>
      <c r="E2158" s="1" t="inlineStr">
        <is>
          <t>TAMPO VITREO 1605X905X15 MDF                                 9</t>
        </is>
      </c>
      <c r="F2158" s="2" t="n">
        <v>1</v>
      </c>
      <c r="G2158" s="2" t="inlineStr">
        <is>
          <t>peça</t>
        </is>
      </c>
      <c r="H2158" s="1" t="n">
        <v>0</v>
      </c>
      <c r="I2158" s="1" t="n">
        <v>0.1963</v>
      </c>
      <c r="J2158" s="2" t="inlineStr">
        <is>
          <t>CORTE</t>
        </is>
      </c>
    </row>
    <row r="2159" ht="12" customHeight="1">
      <c r="A2159" s="3" t="inlineStr">
        <is>
          <t>PU</t>
        </is>
      </c>
      <c r="B2159" s="1" t="n">
        <v>30003902</v>
      </c>
      <c r="C2159" s="1" t="inlineStr">
        <is>
          <t>Produto com acabamento</t>
        </is>
      </c>
      <c r="D2159" s="1" t="n">
        <v>30003902</v>
      </c>
      <c r="E2159" s="1" t="inlineStr">
        <is>
          <t>PE TRASEIRO 920X30(911)X25 MDF (14PC) DIR TREN 9</t>
        </is>
      </c>
      <c r="F2159" s="2" t="n">
        <v>1</v>
      </c>
      <c r="G2159" s="2" t="inlineStr">
        <is>
          <t>peça</t>
        </is>
      </c>
      <c r="H2159" s="1" t="n">
        <v>0</v>
      </c>
      <c r="I2159" s="1" t="n">
        <v>0.1963</v>
      </c>
      <c r="J2159" s="2" t="inlineStr">
        <is>
          <t>CORTE</t>
        </is>
      </c>
    </row>
    <row r="2160" ht="12" customHeight="1">
      <c r="A2160" s="3" t="inlineStr">
        <is>
          <t>PU</t>
        </is>
      </c>
      <c r="B2160" s="1" t="n">
        <v>30003901</v>
      </c>
      <c r="C2160" s="1" t="inlineStr">
        <is>
          <t>Produto com acabamento</t>
        </is>
      </c>
      <c r="D2160" s="1" t="n">
        <v>30003901</v>
      </c>
      <c r="E2160" s="1" t="inlineStr">
        <is>
          <t>PE TRASEIRO 920X30(911)X25 MDF (14PC) ESQ TREN9</t>
        </is>
      </c>
      <c r="F2160" s="2" t="n">
        <v>1</v>
      </c>
      <c r="G2160" s="2" t="inlineStr">
        <is>
          <t>peça</t>
        </is>
      </c>
      <c r="H2160" s="1" t="n">
        <v>0</v>
      </c>
      <c r="I2160" s="1" t="n">
        <v>0.1963</v>
      </c>
      <c r="J2160" s="2" t="inlineStr">
        <is>
          <t>CORTE</t>
        </is>
      </c>
    </row>
    <row r="2161" ht="12" customHeight="1">
      <c r="A2161" s="3" t="inlineStr">
        <is>
          <t>PU</t>
        </is>
      </c>
      <c r="B2161" s="1" t="n">
        <v>30004801</v>
      </c>
      <c r="C2161" s="1" t="inlineStr">
        <is>
          <t>Produto com acabamento</t>
        </is>
      </c>
      <c r="D2161" s="1" t="n">
        <v>30004801</v>
      </c>
      <c r="E2161" s="1" t="inlineStr">
        <is>
          <t>ANTIGO PE TRA 880X30(911)X25MDF(13PC) ESQ SAN9</t>
        </is>
      </c>
      <c r="F2161" s="2" t="n">
        <v>1</v>
      </c>
      <c r="G2161" s="2" t="inlineStr">
        <is>
          <t>peça</t>
        </is>
      </c>
      <c r="H2161" s="1" t="n">
        <v>0</v>
      </c>
      <c r="I2161" s="1" t="n">
        <v>0.1963</v>
      </c>
      <c r="J2161" s="2" t="inlineStr">
        <is>
          <t>CORTE</t>
        </is>
      </c>
    </row>
    <row r="2162" ht="12" customHeight="1">
      <c r="A2162" s="3" t="inlineStr">
        <is>
          <t>PU</t>
        </is>
      </c>
      <c r="B2162" s="1" t="n">
        <v>30004802</v>
      </c>
      <c r="C2162" s="1" t="inlineStr">
        <is>
          <t>Produto com acabamento</t>
        </is>
      </c>
      <c r="D2162" s="1" t="n">
        <v>30004802</v>
      </c>
      <c r="E2162" s="1" t="inlineStr">
        <is>
          <t>ANTIGO PE TRA 880X30(911)X25MDF(13PC) DIR SAN  9</t>
        </is>
      </c>
      <c r="F2162" s="2" t="n">
        <v>1</v>
      </c>
      <c r="G2162" s="2" t="inlineStr">
        <is>
          <t>peça</t>
        </is>
      </c>
      <c r="H2162" s="1" t="n">
        <v>0</v>
      </c>
      <c r="I2162" s="1" t="n">
        <v>0.1963</v>
      </c>
      <c r="J2162" s="2" t="inlineStr">
        <is>
          <t>CORTE</t>
        </is>
      </c>
    </row>
    <row r="2163" ht="12" customHeight="1">
      <c r="A2163" s="3" t="inlineStr">
        <is>
          <t>PU</t>
        </is>
      </c>
      <c r="B2163" s="1" t="n">
        <v>200250104</v>
      </c>
      <c r="C2163" s="1" t="inlineStr">
        <is>
          <t>Produto com acabamento</t>
        </is>
      </c>
      <c r="D2163" s="1" t="n">
        <v>200250104</v>
      </c>
      <c r="E2163" s="1" t="inlineStr">
        <is>
          <t>MOLDURA CURVA 770 MDF MESA MONTEVIDEU         9</t>
        </is>
      </c>
      <c r="F2163" s="2" t="n">
        <v>1</v>
      </c>
      <c r="G2163" s="2" t="inlineStr">
        <is>
          <t>peça</t>
        </is>
      </c>
      <c r="H2163" s="1" t="n">
        <v>0</v>
      </c>
      <c r="I2163" s="1" t="n">
        <v>0.1963</v>
      </c>
      <c r="J2163" s="2" t="inlineStr">
        <is>
          <t>CORTE</t>
        </is>
      </c>
    </row>
    <row r="2164" ht="12" customHeight="1">
      <c r="A2164" s="3" t="inlineStr">
        <is>
          <t>PU</t>
        </is>
      </c>
      <c r="B2164" s="1" t="n">
        <v>30004804</v>
      </c>
      <c r="C2164" s="1" t="inlineStr">
        <is>
          <t>Produto com acabamento</t>
        </is>
      </c>
      <c r="D2164" s="1" t="n">
        <v>30004804</v>
      </c>
      <c r="E2164" s="1" t="inlineStr">
        <is>
          <t>ANTIGA MOLDURA ENCOSTO 445X280X15 MDF CAD  9</t>
        </is>
      </c>
      <c r="F2164" s="2" t="n">
        <v>1</v>
      </c>
      <c r="G2164" s="2" t="inlineStr">
        <is>
          <t>peça</t>
        </is>
      </c>
      <c r="H2164" s="1" t="n">
        <v>0</v>
      </c>
      <c r="I2164" s="1" t="n">
        <v>0.1963</v>
      </c>
      <c r="J2164" s="2" t="inlineStr">
        <is>
          <t>CORTE</t>
        </is>
      </c>
    </row>
    <row r="2165" ht="12" customHeight="1">
      <c r="A2165" s="3" t="inlineStr">
        <is>
          <t>PU</t>
        </is>
      </c>
      <c r="B2165" s="1" t="n">
        <v>20059001</v>
      </c>
      <c r="C2165" s="1" t="inlineStr">
        <is>
          <t>Produto com acabamento</t>
        </is>
      </c>
      <c r="D2165" s="1" t="n">
        <v>20059001</v>
      </c>
      <c r="E2165" s="1" t="inlineStr">
        <is>
          <t>TAMPO 1360X1360X25 MDF - MESA COM VIDRO          9</t>
        </is>
      </c>
      <c r="F2165" s="2" t="n">
        <v>1</v>
      </c>
      <c r="G2165" s="2" t="inlineStr">
        <is>
          <t>peça</t>
        </is>
      </c>
      <c r="H2165" s="1" t="n">
        <v>0</v>
      </c>
      <c r="I2165" s="1" t="n">
        <v>0.1963</v>
      </c>
      <c r="J2165" s="2" t="inlineStr">
        <is>
          <t>CORTE</t>
        </is>
      </c>
    </row>
    <row r="2166" ht="12" customHeight="1">
      <c r="A2166" s="3" t="inlineStr">
        <is>
          <t>PU</t>
        </is>
      </c>
      <c r="B2166" s="1" t="n">
        <v>30006101</v>
      </c>
      <c r="C2166" s="1" t="inlineStr">
        <is>
          <t>Produto com acabamento</t>
        </is>
      </c>
      <c r="D2166" s="1" t="n">
        <v>30006101</v>
      </c>
      <c r="E2166" s="1" t="inlineStr">
        <is>
          <t>PE TRAS 880X30(911)X25 MDF (13PC) ESQ SANTIAGO9</t>
        </is>
      </c>
      <c r="F2166" s="2" t="n">
        <v>1</v>
      </c>
      <c r="G2166" s="2" t="inlineStr">
        <is>
          <t>peça</t>
        </is>
      </c>
      <c r="H2166" s="1" t="n">
        <v>0</v>
      </c>
      <c r="I2166" s="1" t="n">
        <v>0.1963</v>
      </c>
      <c r="J2166" s="2" t="inlineStr">
        <is>
          <t>CORTE</t>
        </is>
      </c>
    </row>
    <row r="2167" ht="12" customHeight="1">
      <c r="A2167" s="3" t="inlineStr">
        <is>
          <t>PU</t>
        </is>
      </c>
      <c r="B2167" s="1" t="n">
        <v>30006102</v>
      </c>
      <c r="C2167" s="1" t="inlineStr">
        <is>
          <t>Produto com acabamento</t>
        </is>
      </c>
      <c r="D2167" s="1" t="n">
        <v>30006102</v>
      </c>
      <c r="E2167" s="1" t="inlineStr">
        <is>
          <t>PE TRAS 880X30(911)X25 MDF (13PC) DIR SANTIAGO 9</t>
        </is>
      </c>
      <c r="F2167" s="2" t="n">
        <v>1</v>
      </c>
      <c r="G2167" s="2" t="inlineStr">
        <is>
          <t>peça</t>
        </is>
      </c>
      <c r="H2167" s="1" t="n">
        <v>0</v>
      </c>
      <c r="I2167" s="1" t="n">
        <v>0.1963</v>
      </c>
      <c r="J2167" s="2" t="inlineStr">
        <is>
          <t>CORTE</t>
        </is>
      </c>
    </row>
    <row r="2168" ht="12" customHeight="1">
      <c r="A2168" s="3" t="inlineStr">
        <is>
          <t>PU</t>
        </is>
      </c>
      <c r="B2168" s="1" t="n">
        <v>30006104</v>
      </c>
      <c r="C2168" s="1" t="inlineStr">
        <is>
          <t>Produto com acabamento</t>
        </is>
      </c>
      <c r="D2168" s="1" t="n">
        <v>30006104</v>
      </c>
      <c r="E2168" s="1" t="inlineStr">
        <is>
          <t>MOLDURA ENCOSTO 445X280X15 MDF - CAD SANTIA9</t>
        </is>
      </c>
      <c r="F2168" s="2" t="n">
        <v>1</v>
      </c>
      <c r="G2168" s="2" t="inlineStr">
        <is>
          <t>peça</t>
        </is>
      </c>
      <c r="H2168" s="1" t="n">
        <v>0</v>
      </c>
      <c r="I2168" s="1" t="n">
        <v>0.1963</v>
      </c>
      <c r="J2168" s="2" t="inlineStr">
        <is>
          <t>CORTE</t>
        </is>
      </c>
    </row>
    <row r="2169" ht="12" customHeight="1">
      <c r="A2169" s="3" t="inlineStr">
        <is>
          <t>PU</t>
        </is>
      </c>
      <c r="B2169" s="1" t="n">
        <v>30006401</v>
      </c>
      <c r="C2169" s="1" t="inlineStr">
        <is>
          <t>Produto com acabamento</t>
        </is>
      </c>
      <c r="D2169" s="1" t="n">
        <v>30006401</v>
      </c>
      <c r="E2169" s="1" t="inlineStr">
        <is>
          <t>CAVALETE SUPERIOR (24PCS) MDF 25MM - CADEIRA9</t>
        </is>
      </c>
      <c r="F2169" s="2" t="n">
        <v>1</v>
      </c>
      <c r="G2169" s="2" t="inlineStr">
        <is>
          <t>peça</t>
        </is>
      </c>
      <c r="H2169" s="1" t="n">
        <v>0</v>
      </c>
      <c r="I2169" s="1" t="n">
        <v>0.1963</v>
      </c>
      <c r="J2169" s="2" t="inlineStr">
        <is>
          <t>CORTE</t>
        </is>
      </c>
    </row>
    <row r="2170" ht="12" customHeight="1">
      <c r="A2170" s="3" t="inlineStr">
        <is>
          <t>PU</t>
        </is>
      </c>
      <c r="B2170" s="1" t="n">
        <v>30006402</v>
      </c>
      <c r="C2170" s="1" t="inlineStr">
        <is>
          <t>Produto com acabamento</t>
        </is>
      </c>
      <c r="D2170" s="1" t="n">
        <v>30006402</v>
      </c>
      <c r="E2170" s="1" t="inlineStr">
        <is>
          <t>CAVALETE INFERIOR (24 PCS) MDF 25MM -CADEIRA  9</t>
        </is>
      </c>
      <c r="F2170" s="2" t="n">
        <v>1</v>
      </c>
      <c r="G2170" s="2" t="inlineStr">
        <is>
          <t>peça</t>
        </is>
      </c>
      <c r="H2170" s="1" t="n">
        <v>0</v>
      </c>
      <c r="I2170" s="1" t="n">
        <v>0.1963</v>
      </c>
      <c r="J2170" s="2" t="inlineStr">
        <is>
          <t>CORTE</t>
        </is>
      </c>
    </row>
    <row r="2171" ht="12" customHeight="1">
      <c r="A2171" s="3" t="inlineStr">
        <is>
          <t>PU</t>
        </is>
      </c>
      <c r="B2171" s="1" t="n">
        <v>200276101</v>
      </c>
      <c r="C2171" s="1" t="inlineStr">
        <is>
          <t>Produto com acabamento</t>
        </is>
      </c>
      <c r="D2171" s="1" t="n">
        <v>200276101</v>
      </c>
      <c r="E2171" s="1" t="inlineStr">
        <is>
          <t>PE 700X120(660)X15 (4PCS) MDF - MESA CATEDRAL  9</t>
        </is>
      </c>
      <c r="F2171" s="2" t="n">
        <v>1</v>
      </c>
      <c r="G2171" s="2" t="inlineStr">
        <is>
          <t>peça</t>
        </is>
      </c>
      <c r="H2171" s="1" t="n">
        <v>0</v>
      </c>
      <c r="I2171" s="1" t="n">
        <v>0.1963</v>
      </c>
      <c r="J2171" s="2" t="inlineStr">
        <is>
          <t>CORTE</t>
        </is>
      </c>
    </row>
    <row r="2172" ht="12" customHeight="1">
      <c r="A2172" s="3" t="inlineStr">
        <is>
          <t>PU</t>
        </is>
      </c>
      <c r="B2172" s="1" t="n">
        <v>200277102</v>
      </c>
      <c r="C2172" s="1" t="inlineStr">
        <is>
          <t>Produto com acabamento</t>
        </is>
      </c>
      <c r="D2172" s="1" t="n">
        <v>200277102</v>
      </c>
      <c r="E2172" s="1" t="inlineStr">
        <is>
          <t>BASE 900X450X18 MDF - MESA CATEDRAL II                9</t>
        </is>
      </c>
      <c r="F2172" s="2" t="n">
        <v>1</v>
      </c>
      <c r="G2172" s="2" t="inlineStr">
        <is>
          <t>peça</t>
        </is>
      </c>
      <c r="H2172" s="1" t="n">
        <v>0</v>
      </c>
      <c r="I2172" s="1" t="n">
        <v>0.1963</v>
      </c>
      <c r="J2172" s="2" t="inlineStr">
        <is>
          <t>CORTE</t>
        </is>
      </c>
    </row>
    <row r="2173" ht="12" customHeight="1">
      <c r="A2173" s="3" t="inlineStr">
        <is>
          <t>PU</t>
        </is>
      </c>
      <c r="B2173" s="1" t="n">
        <v>200277101</v>
      </c>
      <c r="C2173" s="1" t="inlineStr">
        <is>
          <t>Produto com acabamento</t>
        </is>
      </c>
      <c r="D2173" s="1" t="n">
        <v>200277101</v>
      </c>
      <c r="E2173" s="1" t="inlineStr">
        <is>
          <t>PE 700X120(660)X18 (4PCS) MDF - MESA CATEDRAL  9</t>
        </is>
      </c>
      <c r="F2173" s="2" t="n">
        <v>1</v>
      </c>
      <c r="G2173" s="2" t="inlineStr">
        <is>
          <t>peça</t>
        </is>
      </c>
      <c r="H2173" s="1" t="n">
        <v>0</v>
      </c>
      <c r="I2173" s="1" t="n">
        <v>0.1963</v>
      </c>
      <c r="J2173" s="2" t="inlineStr">
        <is>
          <t>CORTE</t>
        </is>
      </c>
    </row>
    <row r="2174" ht="12" customHeight="1">
      <c r="A2174" s="3" t="inlineStr">
        <is>
          <t>PU</t>
        </is>
      </c>
      <c r="B2174" s="1" t="n">
        <v>2002861</v>
      </c>
      <c r="C2174" s="1" t="inlineStr">
        <is>
          <t>Produto com acabamento</t>
        </is>
      </c>
      <c r="D2174" s="1" t="n">
        <v>2002861</v>
      </c>
      <c r="E2174" s="1" t="inlineStr">
        <is>
          <t>TAMPO OVAL 1600X900X18 - VITREO                             9</t>
        </is>
      </c>
      <c r="F2174" s="2" t="n">
        <v>1</v>
      </c>
      <c r="G2174" s="2" t="inlineStr">
        <is>
          <t>peça</t>
        </is>
      </c>
      <c r="H2174" s="1" t="n">
        <v>0</v>
      </c>
      <c r="I2174" s="1" t="n">
        <v>0.1963</v>
      </c>
      <c r="J2174" s="2" t="inlineStr">
        <is>
          <t>CORTE</t>
        </is>
      </c>
    </row>
    <row r="2175" ht="12" customHeight="1">
      <c r="A2175" s="3" t="inlineStr">
        <is>
          <t>PU</t>
        </is>
      </c>
      <c r="B2175" s="1" t="n">
        <v>2002961</v>
      </c>
      <c r="C2175" s="1" t="inlineStr">
        <is>
          <t>Produto com acabamento</t>
        </is>
      </c>
      <c r="D2175" s="1" t="n">
        <v>2002961</v>
      </c>
      <c r="E2175" s="1" t="inlineStr">
        <is>
          <t>TAMPO OVAL 1600X900X18 - C/VIDRO                           9</t>
        </is>
      </c>
      <c r="F2175" s="2" t="n">
        <v>1</v>
      </c>
      <c r="G2175" s="2" t="inlineStr">
        <is>
          <t>peça</t>
        </is>
      </c>
      <c r="H2175" s="1" t="n">
        <v>0</v>
      </c>
      <c r="I2175" s="1" t="n">
        <v>0.1963</v>
      </c>
      <c r="J2175" s="2" t="inlineStr">
        <is>
          <t>CORTE</t>
        </is>
      </c>
    </row>
    <row r="2176" ht="12" customHeight="1">
      <c r="A2176" s="3" t="inlineStr">
        <is>
          <t>PU</t>
        </is>
      </c>
      <c r="B2176" s="1" t="n">
        <v>200273101</v>
      </c>
      <c r="C2176" s="1" t="inlineStr">
        <is>
          <t>Produto com acabamento</t>
        </is>
      </c>
      <c r="D2176" s="1" t="n">
        <v>200273101</v>
      </c>
      <c r="E2176" s="1" t="inlineStr">
        <is>
          <t>BASE REDONDA 500X500X18 MDF - MESA CATEDRA  9</t>
        </is>
      </c>
      <c r="F2176" s="2" t="n">
        <v>1</v>
      </c>
      <c r="G2176" s="2" t="inlineStr">
        <is>
          <t>peça</t>
        </is>
      </c>
      <c r="H2176" s="1" t="n">
        <v>0</v>
      </c>
      <c r="I2176" s="1" t="n">
        <v>0.1963</v>
      </c>
      <c r="J2176" s="2" t="inlineStr">
        <is>
          <t>CORTE</t>
        </is>
      </c>
    </row>
    <row r="2177" ht="12" customHeight="1">
      <c r="A2177" s="3" t="inlineStr">
        <is>
          <t>PU</t>
        </is>
      </c>
      <c r="B2177" s="1" t="n">
        <v>30006801</v>
      </c>
      <c r="C2177" s="1" t="inlineStr">
        <is>
          <t>Produto com acabamento</t>
        </is>
      </c>
      <c r="D2177" s="1" t="n">
        <v>30006801</v>
      </c>
      <c r="E2177" s="1" t="inlineStr">
        <is>
          <t>PE TRASEIRO 980X94(911)X25 MDF (8PCS)- CAD GEN9</t>
        </is>
      </c>
      <c r="F2177" s="2" t="n">
        <v>1</v>
      </c>
      <c r="G2177" s="2" t="inlineStr">
        <is>
          <t>peça</t>
        </is>
      </c>
      <c r="H2177" s="1" t="n">
        <v>0</v>
      </c>
      <c r="I2177" s="1" t="n">
        <v>0.1963</v>
      </c>
      <c r="J2177" s="2" t="inlineStr">
        <is>
          <t>CORTE</t>
        </is>
      </c>
    </row>
    <row r="2178" ht="12" customHeight="1">
      <c r="A2178" s="3" t="inlineStr">
        <is>
          <t>PU</t>
        </is>
      </c>
      <c r="B2178" s="1" t="n">
        <v>2002881</v>
      </c>
      <c r="C2178" s="1" t="inlineStr">
        <is>
          <t>Produto com acabamento</t>
        </is>
      </c>
      <c r="D2178" s="1" t="n">
        <v>2002881</v>
      </c>
      <c r="E2178" s="1" t="inlineStr">
        <is>
          <t>TAMPO OVAL 1800X900X18 - VITREO                             9</t>
        </is>
      </c>
      <c r="F2178" s="2" t="n">
        <v>1</v>
      </c>
      <c r="G2178" s="2" t="inlineStr">
        <is>
          <t>peça</t>
        </is>
      </c>
      <c r="H2178" s="1" t="n">
        <v>0</v>
      </c>
      <c r="I2178" s="1" t="n">
        <v>0.1963</v>
      </c>
      <c r="J2178" s="2" t="inlineStr">
        <is>
          <t>CORTE</t>
        </is>
      </c>
    </row>
    <row r="2179" ht="12" customHeight="1">
      <c r="A2179" s="3" t="inlineStr">
        <is>
          <t>PU</t>
        </is>
      </c>
      <c r="B2179" s="1" t="n">
        <v>20033304</v>
      </c>
      <c r="C2179" s="1" t="inlineStr">
        <is>
          <t>Produto com acabamento</t>
        </is>
      </c>
      <c r="D2179" s="1" t="n">
        <v>20033304</v>
      </c>
      <c r="E2179" s="1" t="inlineStr">
        <is>
          <t>TAMPO 1030X1030X15 MDF - TAMPO AMST. 1,03X1,0  9</t>
        </is>
      </c>
      <c r="F2179" s="2" t="n">
        <v>1</v>
      </c>
      <c r="G2179" s="2" t="inlineStr">
        <is>
          <t>peça</t>
        </is>
      </c>
      <c r="H2179" s="1" t="n">
        <v>0</v>
      </c>
      <c r="I2179" s="1" t="n">
        <v>0.1963</v>
      </c>
      <c r="J2179" s="2" t="inlineStr">
        <is>
          <t>CORTE</t>
        </is>
      </c>
    </row>
    <row r="2180" ht="12" customHeight="1">
      <c r="A2180" s="3" t="inlineStr">
        <is>
          <t>PU</t>
        </is>
      </c>
      <c r="B2180" s="1" t="n">
        <v>20033303</v>
      </c>
      <c r="C2180" s="1" t="inlineStr">
        <is>
          <t>Produto com acabamento</t>
        </is>
      </c>
      <c r="D2180" s="1" t="n">
        <v>20033303</v>
      </c>
      <c r="E2180" s="1" t="inlineStr">
        <is>
          <t>MOLDURA 1030X515X15 MDF - TAMPO AMST. 1,03X1 9</t>
        </is>
      </c>
      <c r="F2180" s="2" t="n">
        <v>1</v>
      </c>
      <c r="G2180" s="2" t="inlineStr">
        <is>
          <t>peça</t>
        </is>
      </c>
      <c r="H2180" s="1" t="n">
        <v>0</v>
      </c>
      <c r="I2180" s="1" t="n">
        <v>0.1963</v>
      </c>
      <c r="J2180" s="2" t="inlineStr">
        <is>
          <t>CORTE</t>
        </is>
      </c>
    </row>
    <row r="2181" ht="12" customHeight="1">
      <c r="A2181" s="3" t="inlineStr">
        <is>
          <t>PU</t>
        </is>
      </c>
      <c r="B2181" s="1" t="n">
        <v>20060011</v>
      </c>
      <c r="C2181" s="1" t="inlineStr">
        <is>
          <t>Produto com acabamento</t>
        </is>
      </c>
      <c r="D2181" s="1" t="n">
        <v>20060011</v>
      </c>
      <c r="E2181" s="1" t="inlineStr">
        <is>
          <t>TAMPO REDONDO 1200X1200X18 MDF - MESA COM V9</t>
        </is>
      </c>
      <c r="F2181" s="2" t="n">
        <v>1</v>
      </c>
      <c r="G2181" s="2" t="inlineStr">
        <is>
          <t>peça</t>
        </is>
      </c>
      <c r="H2181" s="1" t="n">
        <v>0</v>
      </c>
      <c r="I2181" s="1" t="n">
        <v>0.1963</v>
      </c>
      <c r="J2181" s="2" t="inlineStr">
        <is>
          <t>CORTE</t>
        </is>
      </c>
    </row>
    <row r="2182" ht="12" customHeight="1">
      <c r="A2182" s="3" t="inlineStr">
        <is>
          <t>PU</t>
        </is>
      </c>
      <c r="B2182" s="1" t="n">
        <v>30082006</v>
      </c>
      <c r="C2182" s="1" t="inlineStr">
        <is>
          <t>Produto com acabamento</t>
        </is>
      </c>
      <c r="D2182" s="1" t="n">
        <v>30082006</v>
      </c>
      <c r="E2182" s="1" t="inlineStr">
        <is>
          <t>TAMPO 900X900X18 MDF MESA SIENA 0,90X0,90</t>
        </is>
      </c>
      <c r="F2182" s="2" t="n">
        <v>1</v>
      </c>
      <c r="G2182" s="2" t="inlineStr">
        <is>
          <t>peça</t>
        </is>
      </c>
      <c r="H2182" s="1" t="n">
        <v>0</v>
      </c>
      <c r="I2182" s="1" t="n">
        <v>0.1963</v>
      </c>
      <c r="J2182" s="2" t="inlineStr">
        <is>
          <t>CORTE</t>
        </is>
      </c>
    </row>
    <row r="2183" ht="12" customHeight="1">
      <c r="A2183" s="3" t="inlineStr">
        <is>
          <t>PU</t>
        </is>
      </c>
      <c r="B2183" s="1" t="n">
        <v>30082006</v>
      </c>
      <c r="C2183" s="1" t="inlineStr">
        <is>
          <t>Produto com acabamento</t>
        </is>
      </c>
      <c r="D2183" s="1" t="n">
        <v>30082006</v>
      </c>
      <c r="E2183" s="1" t="inlineStr">
        <is>
          <t>TAMPO 900X900X18 MDF MESA SIENA 0,90X0,90</t>
        </is>
      </c>
      <c r="F2183" s="2" t="n">
        <v>1</v>
      </c>
      <c r="G2183" s="2" t="inlineStr">
        <is>
          <t>peça</t>
        </is>
      </c>
      <c r="H2183" s="1" t="n">
        <v>0</v>
      </c>
      <c r="I2183" s="1" t="n">
        <v>0.1963</v>
      </c>
      <c r="J2183" s="2" t="inlineStr">
        <is>
          <t>CORTE</t>
        </is>
      </c>
    </row>
    <row r="2184" ht="12" customHeight="1">
      <c r="A2184" s="3" t="inlineStr">
        <is>
          <t>PU</t>
        </is>
      </c>
      <c r="B2184" s="1" t="n">
        <v>30082208</v>
      </c>
      <c r="C2184" s="1" t="inlineStr">
        <is>
          <t>Produto com acabamento</t>
        </is>
      </c>
      <c r="D2184" s="1" t="n">
        <v>30082208</v>
      </c>
      <c r="E2184" s="1" t="inlineStr">
        <is>
          <t>TAMPO 1200X900X18 MDF MESA SIENA 1,20X0,90</t>
        </is>
      </c>
      <c r="F2184" s="2" t="n">
        <v>1</v>
      </c>
      <c r="G2184" s="2" t="inlineStr">
        <is>
          <t>peça</t>
        </is>
      </c>
      <c r="H2184" s="1" t="n">
        <v>0</v>
      </c>
      <c r="I2184" s="1" t="n">
        <v>0.1963</v>
      </c>
      <c r="J2184" s="2" t="inlineStr">
        <is>
          <t>CORTE</t>
        </is>
      </c>
    </row>
    <row r="2185" ht="12" customHeight="1">
      <c r="A2185" s="3" t="inlineStr">
        <is>
          <t>PU</t>
        </is>
      </c>
      <c r="B2185" s="1" t="n">
        <v>30082208</v>
      </c>
      <c r="C2185" s="1" t="inlineStr">
        <is>
          <t>Produto com acabamento</t>
        </is>
      </c>
      <c r="D2185" s="1" t="n">
        <v>30082208</v>
      </c>
      <c r="E2185" s="1" t="inlineStr">
        <is>
          <t>TAMPO 1200X900X18 MDF MESA SIENA 1,20X0,90</t>
        </is>
      </c>
      <c r="F2185" s="2" t="n">
        <v>1</v>
      </c>
      <c r="G2185" s="2" t="inlineStr">
        <is>
          <t>peça</t>
        </is>
      </c>
      <c r="H2185" s="1" t="n">
        <v>0</v>
      </c>
      <c r="I2185" s="1" t="n">
        <v>0.1963</v>
      </c>
      <c r="J2185" s="2" t="inlineStr">
        <is>
          <t>CORTE</t>
        </is>
      </c>
    </row>
    <row r="2186" ht="12" customHeight="1">
      <c r="A2186" s="3" t="inlineStr">
        <is>
          <t>PU</t>
        </is>
      </c>
      <c r="B2186" s="1" t="n">
        <v>30082508</v>
      </c>
      <c r="C2186" s="1" t="inlineStr">
        <is>
          <t>Produto com acabamento</t>
        </is>
      </c>
      <c r="D2186" s="1" t="n">
        <v>30082508</v>
      </c>
      <c r="E2186" s="1" t="inlineStr">
        <is>
          <t>TAMPO 1600X900X18 MDF MESA SIENA 1,60X0,90</t>
        </is>
      </c>
      <c r="F2186" s="2" t="n">
        <v>1</v>
      </c>
      <c r="G2186" s="2" t="inlineStr">
        <is>
          <t>peça</t>
        </is>
      </c>
      <c r="H2186" s="1" t="n">
        <v>0</v>
      </c>
      <c r="I2186" s="1" t="n">
        <v>0.1963</v>
      </c>
      <c r="J2186" s="2" t="inlineStr">
        <is>
          <t>CORTE</t>
        </is>
      </c>
    </row>
    <row r="2187" ht="12" customHeight="1">
      <c r="A2187" s="3" t="inlineStr">
        <is>
          <t>PU</t>
        </is>
      </c>
      <c r="B2187" s="1" t="n">
        <v>30082508</v>
      </c>
      <c r="C2187" s="1" t="inlineStr">
        <is>
          <t>Produto com acabamento</t>
        </is>
      </c>
      <c r="D2187" s="1" t="n">
        <v>30082508</v>
      </c>
      <c r="E2187" s="1" t="inlineStr">
        <is>
          <t>TAMPO 1600X900X18 MDF MESA SIENA 1,60X0,90</t>
        </is>
      </c>
      <c r="F2187" s="2" t="n">
        <v>1</v>
      </c>
      <c r="G2187" s="2" t="inlineStr">
        <is>
          <t>peça</t>
        </is>
      </c>
      <c r="H2187" s="1" t="n">
        <v>0</v>
      </c>
      <c r="I2187" s="1" t="n">
        <v>0.1963</v>
      </c>
      <c r="J2187" s="2" t="inlineStr">
        <is>
          <t>CORTE</t>
        </is>
      </c>
    </row>
    <row r="2188" ht="12" customHeight="1">
      <c r="A2188" s="3" t="inlineStr">
        <is>
          <t>PU</t>
        </is>
      </c>
      <c r="B2188" s="1" t="n">
        <v>30080008</v>
      </c>
      <c r="C2188" s="1" t="inlineStr">
        <is>
          <t>Produto com acabamento</t>
        </is>
      </c>
      <c r="D2188" s="1" t="n">
        <v>30080008</v>
      </c>
      <c r="E2188" s="1" t="inlineStr">
        <is>
          <t>(1-7) TAMPO 1360X680X15 MDF - MESA AMST. 1,36X1</t>
        </is>
      </c>
      <c r="F2188" s="2" t="n">
        <v>1</v>
      </c>
      <c r="G2188" s="2" t="inlineStr">
        <is>
          <t>peça</t>
        </is>
      </c>
      <c r="H2188" s="1" t="n">
        <v>0</v>
      </c>
      <c r="I2188" s="1" t="n">
        <v>0.1963</v>
      </c>
      <c r="J2188" s="2" t="inlineStr">
        <is>
          <t>CORTE</t>
        </is>
      </c>
    </row>
    <row r="2189" ht="12" customHeight="1">
      <c r="A2189" s="3" t="inlineStr">
        <is>
          <t>PU</t>
        </is>
      </c>
      <c r="B2189" s="1" t="n">
        <v>30080008</v>
      </c>
      <c r="C2189" s="1" t="inlineStr">
        <is>
          <t>Produto com acabamento</t>
        </is>
      </c>
      <c r="D2189" s="1" t="n">
        <v>30080008</v>
      </c>
      <c r="E2189" s="1" t="inlineStr">
        <is>
          <t>(1-7) TAMPO 1360X680X15 MDF - MESA AMST. 1,36X1</t>
        </is>
      </c>
      <c r="F2189" s="2" t="n">
        <v>1</v>
      </c>
      <c r="G2189" s="2" t="inlineStr">
        <is>
          <t>peça</t>
        </is>
      </c>
      <c r="H2189" s="1" t="n">
        <v>0</v>
      </c>
      <c r="I2189" s="1" t="n">
        <v>0.1963</v>
      </c>
      <c r="J2189" s="2" t="inlineStr">
        <is>
          <t>CORTE</t>
        </is>
      </c>
    </row>
    <row r="2190" ht="12" customHeight="1">
      <c r="A2190" s="3" t="inlineStr">
        <is>
          <t>PU</t>
        </is>
      </c>
      <c r="B2190" s="1" t="n">
        <v>30080010</v>
      </c>
      <c r="C2190" s="1" t="inlineStr">
        <is>
          <t>Produto com acabamento</t>
        </is>
      </c>
      <c r="D2190" s="1" t="n">
        <v>30080010</v>
      </c>
      <c r="E2190" s="1" t="inlineStr">
        <is>
          <t>PRATO MENOR 600X600X12 MDF - MESA AMST. 1,36</t>
        </is>
      </c>
      <c r="F2190" s="2" t="n">
        <v>1</v>
      </c>
      <c r="G2190" s="2" t="inlineStr">
        <is>
          <t>peça</t>
        </is>
      </c>
      <c r="H2190" s="1" t="n">
        <v>0</v>
      </c>
      <c r="I2190" s="1" t="n">
        <v>0.1963</v>
      </c>
      <c r="J2190" s="2" t="inlineStr">
        <is>
          <t>CORTE</t>
        </is>
      </c>
    </row>
    <row r="2191" ht="12" customHeight="1">
      <c r="A2191" s="3" t="inlineStr">
        <is>
          <t>PU</t>
        </is>
      </c>
      <c r="B2191" s="1" t="n">
        <v>30080010</v>
      </c>
      <c r="C2191" s="1" t="inlineStr">
        <is>
          <t>Produto com acabamento</t>
        </is>
      </c>
      <c r="D2191" s="1" t="n">
        <v>30080010</v>
      </c>
      <c r="E2191" s="1" t="inlineStr">
        <is>
          <t>PRATO MENOR 600X600X12 MDF - MESA AMST. 1,36</t>
        </is>
      </c>
      <c r="F2191" s="2" t="n">
        <v>1</v>
      </c>
      <c r="G2191" s="2" t="inlineStr">
        <is>
          <t>peça</t>
        </is>
      </c>
      <c r="H2191" s="1" t="n">
        <v>0</v>
      </c>
      <c r="I2191" s="1" t="n">
        <v>0.1963</v>
      </c>
      <c r="J2191" s="2" t="inlineStr">
        <is>
          <t>CORTE</t>
        </is>
      </c>
    </row>
    <row r="2192" ht="12" customHeight="1">
      <c r="A2192" s="3" t="inlineStr">
        <is>
          <t>PU</t>
        </is>
      </c>
      <c r="B2192" s="1" t="n">
        <v>30080011</v>
      </c>
      <c r="C2192" s="1" t="inlineStr">
        <is>
          <t>Produto com acabamento</t>
        </is>
      </c>
      <c r="D2192" s="1" t="n">
        <v>30080011</v>
      </c>
      <c r="E2192" s="1" t="inlineStr">
        <is>
          <t>PRATO MAIOR 680X680X12 MDF - MESA AMST. 1,36X</t>
        </is>
      </c>
      <c r="F2192" s="2" t="n">
        <v>1</v>
      </c>
      <c r="G2192" s="2" t="inlineStr">
        <is>
          <t>peça</t>
        </is>
      </c>
      <c r="H2192" s="1" t="n">
        <v>0</v>
      </c>
      <c r="I2192" s="1" t="n">
        <v>0.1963</v>
      </c>
      <c r="J2192" s="2" t="inlineStr">
        <is>
          <t>CORTE</t>
        </is>
      </c>
    </row>
    <row r="2193" ht="12" customHeight="1">
      <c r="A2193" s="3" t="inlineStr">
        <is>
          <t>PU</t>
        </is>
      </c>
      <c r="B2193" s="1" t="n">
        <v>30080011</v>
      </c>
      <c r="C2193" s="1" t="inlineStr">
        <is>
          <t>Produto com acabamento</t>
        </is>
      </c>
      <c r="D2193" s="1" t="n">
        <v>30080011</v>
      </c>
      <c r="E2193" s="1" t="inlineStr">
        <is>
          <t>PRATO MAIOR 680X680X12 MDF - MESA AMST. 1,36X</t>
        </is>
      </c>
      <c r="F2193" s="2" t="n">
        <v>1</v>
      </c>
      <c r="G2193" s="2" t="inlineStr">
        <is>
          <t>peça</t>
        </is>
      </c>
      <c r="H2193" s="1" t="n">
        <v>0</v>
      </c>
      <c r="I2193" s="1" t="n">
        <v>0.1963</v>
      </c>
      <c r="J2193" s="2" t="inlineStr">
        <is>
          <t>CORTE</t>
        </is>
      </c>
    </row>
    <row r="2194" ht="12" customHeight="1">
      <c r="A2194" s="3" t="inlineStr">
        <is>
          <t>PU</t>
        </is>
      </c>
      <c r="B2194" s="1" t="n">
        <v>30080009</v>
      </c>
      <c r="C2194" s="1" t="inlineStr">
        <is>
          <t>Produto com acabamento</t>
        </is>
      </c>
      <c r="D2194" s="1" t="n">
        <v>30080009</v>
      </c>
      <c r="E2194" s="1" t="inlineStr">
        <is>
          <t>(4) MOLDURA 1360X680X12 MDF - MESA AMST. 1,36X</t>
        </is>
      </c>
      <c r="F2194" s="2" t="n">
        <v>1</v>
      </c>
      <c r="G2194" s="2" t="inlineStr">
        <is>
          <t>peça</t>
        </is>
      </c>
      <c r="H2194" s="1" t="n">
        <v>0</v>
      </c>
      <c r="I2194" s="1" t="n">
        <v>0.1963</v>
      </c>
      <c r="J2194" s="2" t="inlineStr">
        <is>
          <t>CORTE</t>
        </is>
      </c>
    </row>
    <row r="2195" ht="12" customHeight="1">
      <c r="A2195" s="3" t="inlineStr">
        <is>
          <t>PU</t>
        </is>
      </c>
      <c r="B2195" s="1" t="n">
        <v>30080009</v>
      </c>
      <c r="C2195" s="1" t="inlineStr">
        <is>
          <t>Produto com acabamento</t>
        </is>
      </c>
      <c r="D2195" s="1" t="n">
        <v>30080009</v>
      </c>
      <c r="E2195" s="1" t="inlineStr">
        <is>
          <t>(4) MOLDURA 1360X680X12 MDF - MESA AMST. 1,36X</t>
        </is>
      </c>
      <c r="F2195" s="2" t="n">
        <v>1</v>
      </c>
      <c r="G2195" s="2" t="inlineStr">
        <is>
          <t>peça</t>
        </is>
      </c>
      <c r="H2195" s="1" t="n">
        <v>0</v>
      </c>
      <c r="I2195" s="1" t="n">
        <v>0.1963</v>
      </c>
      <c r="J2195" s="2" t="inlineStr">
        <is>
          <t>CORTE</t>
        </is>
      </c>
    </row>
    <row r="2196" ht="12" customHeight="1">
      <c r="A2196" s="3" t="inlineStr">
        <is>
          <t>PU</t>
        </is>
      </c>
      <c r="B2196" s="1" t="n">
        <v>30076007</v>
      </c>
      <c r="C2196" s="1" t="inlineStr">
        <is>
          <t>Produto com acabamento</t>
        </is>
      </c>
      <c r="D2196" s="1" t="n">
        <v>30076007</v>
      </c>
      <c r="E2196" s="1" t="inlineStr">
        <is>
          <t>MOLDURA 1600X900 MDF12MM MESA AMST. 1,60X0,</t>
        </is>
      </c>
      <c r="F2196" s="2" t="n">
        <v>1</v>
      </c>
      <c r="G2196" s="2" t="inlineStr">
        <is>
          <t>peça</t>
        </is>
      </c>
      <c r="H2196" s="1" t="n">
        <v>0</v>
      </c>
      <c r="I2196" s="1" t="n">
        <v>0.1963</v>
      </c>
      <c r="J2196" s="2" t="inlineStr">
        <is>
          <t>CORTE</t>
        </is>
      </c>
    </row>
    <row r="2197" ht="12" customHeight="1">
      <c r="A2197" s="3" t="inlineStr">
        <is>
          <t>PU</t>
        </is>
      </c>
      <c r="B2197" s="1" t="n">
        <v>30076007</v>
      </c>
      <c r="C2197" s="1" t="inlineStr">
        <is>
          <t>Produto com acabamento</t>
        </is>
      </c>
      <c r="D2197" s="1" t="n">
        <v>30076007</v>
      </c>
      <c r="E2197" s="1" t="inlineStr">
        <is>
          <t>MOLDURA 1600X900 MDF12MM MESA AMST. 1,60X0,</t>
        </is>
      </c>
      <c r="F2197" s="2" t="n">
        <v>1</v>
      </c>
      <c r="G2197" s="2" t="inlineStr">
        <is>
          <t>peça</t>
        </is>
      </c>
      <c r="H2197" s="1" t="n">
        <v>0</v>
      </c>
      <c r="I2197" s="1" t="n">
        <v>0.1963</v>
      </c>
      <c r="J2197" s="2" t="inlineStr">
        <is>
          <t>CORTE</t>
        </is>
      </c>
    </row>
    <row r="2198" ht="12" customHeight="1">
      <c r="A2198" s="3" t="inlineStr">
        <is>
          <t>PU</t>
        </is>
      </c>
      <c r="B2198" s="1" t="n">
        <v>30076008</v>
      </c>
      <c r="C2198" s="1" t="inlineStr">
        <is>
          <t>Produto com acabamento</t>
        </is>
      </c>
      <c r="D2198" s="1" t="n">
        <v>30076008</v>
      </c>
      <c r="E2198" s="1" t="inlineStr">
        <is>
          <t>TAMPO 1600X900 MDF 15MM MESA AMST. 1,60X0,90</t>
        </is>
      </c>
      <c r="F2198" s="2" t="n">
        <v>1</v>
      </c>
      <c r="G2198" s="2" t="inlineStr">
        <is>
          <t>peça</t>
        </is>
      </c>
      <c r="H2198" s="1" t="n">
        <v>0</v>
      </c>
      <c r="I2198" s="1" t="n">
        <v>0.1963</v>
      </c>
      <c r="J2198" s="2" t="inlineStr">
        <is>
          <t>CORTE</t>
        </is>
      </c>
    </row>
    <row r="2199" ht="12" customHeight="1">
      <c r="A2199" s="3" t="inlineStr">
        <is>
          <t>PU</t>
        </is>
      </c>
      <c r="B2199" s="1" t="n">
        <v>30076008</v>
      </c>
      <c r="C2199" s="1" t="inlineStr">
        <is>
          <t>Produto com acabamento</t>
        </is>
      </c>
      <c r="D2199" s="1" t="n">
        <v>30076008</v>
      </c>
      <c r="E2199" s="1" t="inlineStr">
        <is>
          <t>TAMPO 1600X900 MDF 15MM MESA AMST. 1,60X0,90</t>
        </is>
      </c>
      <c r="F2199" s="2" t="n">
        <v>1</v>
      </c>
      <c r="G2199" s="2" t="inlineStr">
        <is>
          <t>peça</t>
        </is>
      </c>
      <c r="H2199" s="1" t="n">
        <v>0</v>
      </c>
      <c r="I2199" s="1" t="n">
        <v>0.1963</v>
      </c>
      <c r="J2199" s="2" t="inlineStr">
        <is>
          <t>CORTE</t>
        </is>
      </c>
    </row>
    <row r="2200" ht="12" customHeight="1">
      <c r="A2200" s="3" t="inlineStr">
        <is>
          <t>PU</t>
        </is>
      </c>
      <c r="B2200" s="1" t="n">
        <v>30074006</v>
      </c>
      <c r="C2200" s="1" t="inlineStr">
        <is>
          <t>Produto com acabamento</t>
        </is>
      </c>
      <c r="D2200" s="1" t="n">
        <v>30074006</v>
      </c>
      <c r="E2200" s="1" t="inlineStr">
        <is>
          <t>MOLDURA 900X900 MDF 12MM - MESA AMST. 0,90X0</t>
        </is>
      </c>
      <c r="F2200" s="2" t="n">
        <v>1</v>
      </c>
      <c r="G2200" s="2" t="inlineStr">
        <is>
          <t>peça</t>
        </is>
      </c>
      <c r="H2200" s="1" t="n">
        <v>0</v>
      </c>
      <c r="I2200" s="1" t="n">
        <v>0.1963</v>
      </c>
      <c r="J2200" s="2" t="inlineStr">
        <is>
          <t>CORTE</t>
        </is>
      </c>
    </row>
    <row r="2201" ht="12" customHeight="1">
      <c r="A2201" s="3" t="inlineStr">
        <is>
          <t>PU</t>
        </is>
      </c>
      <c r="B2201" s="1" t="n">
        <v>30074006</v>
      </c>
      <c r="C2201" s="1" t="inlineStr">
        <is>
          <t>Produto com acabamento</t>
        </is>
      </c>
      <c r="D2201" s="1" t="n">
        <v>30074006</v>
      </c>
      <c r="E2201" s="1" t="inlineStr">
        <is>
          <t>MOLDURA 900X900 MDF 12MM - MESA AMST. 0,90X0</t>
        </is>
      </c>
      <c r="F2201" s="2" t="n">
        <v>1</v>
      </c>
      <c r="G2201" s="2" t="inlineStr">
        <is>
          <t>peça</t>
        </is>
      </c>
      <c r="H2201" s="1" t="n">
        <v>0</v>
      </c>
      <c r="I2201" s="1" t="n">
        <v>0.1963</v>
      </c>
      <c r="J2201" s="2" t="inlineStr">
        <is>
          <t>CORTE</t>
        </is>
      </c>
    </row>
    <row r="2202" ht="12" customHeight="1">
      <c r="A2202" s="3" t="inlineStr">
        <is>
          <t>PU</t>
        </is>
      </c>
      <c r="B2202" s="1" t="n">
        <v>30074008</v>
      </c>
      <c r="C2202" s="1" t="inlineStr">
        <is>
          <t>Produto com acabamento</t>
        </is>
      </c>
      <c r="D2202" s="1" t="n">
        <v>30074008</v>
      </c>
      <c r="E2202" s="1" t="inlineStr">
        <is>
          <t>TAMPO 900X900 MDF 15MM - MESA AMST. 0,90X0,90</t>
        </is>
      </c>
      <c r="F2202" s="2" t="n">
        <v>1</v>
      </c>
      <c r="G2202" s="2" t="inlineStr">
        <is>
          <t>peça</t>
        </is>
      </c>
      <c r="H2202" s="1" t="n">
        <v>0</v>
      </c>
      <c r="I2202" s="1" t="n">
        <v>0.1963</v>
      </c>
      <c r="J2202" s="2" t="inlineStr">
        <is>
          <t>CORTE</t>
        </is>
      </c>
    </row>
    <row r="2203" ht="12" customHeight="1">
      <c r="A2203" s="3" t="inlineStr">
        <is>
          <t>PU</t>
        </is>
      </c>
      <c r="B2203" s="1" t="n">
        <v>30074008</v>
      </c>
      <c r="C2203" s="1" t="inlineStr">
        <is>
          <t>Produto com acabamento</t>
        </is>
      </c>
      <c r="D2203" s="1" t="n">
        <v>30074008</v>
      </c>
      <c r="E2203" s="1" t="inlineStr">
        <is>
          <t>TAMPO 900X900 MDF 15MM - MESA AMST. 0,90X0,90</t>
        </is>
      </c>
      <c r="F2203" s="2" t="n">
        <v>1</v>
      </c>
      <c r="G2203" s="2" t="inlineStr">
        <is>
          <t>peça</t>
        </is>
      </c>
      <c r="H2203" s="1" t="n">
        <v>0</v>
      </c>
      <c r="I2203" s="1" t="n">
        <v>0.1963</v>
      </c>
      <c r="J2203" s="2" t="inlineStr">
        <is>
          <t>CORTE</t>
        </is>
      </c>
    </row>
    <row r="2204" ht="12" customHeight="1">
      <c r="A2204" s="3" t="inlineStr">
        <is>
          <t>PU</t>
        </is>
      </c>
      <c r="B2204" s="1" t="n">
        <v>30008004</v>
      </c>
      <c r="C2204" s="1" t="inlineStr">
        <is>
          <t>Produto com acabamento</t>
        </is>
      </c>
      <c r="D2204" s="1" t="n">
        <v>30008004</v>
      </c>
      <c r="E2204" s="1" t="inlineStr">
        <is>
          <t>CAVALETE MDF 18MM - CADEIRA AMSTERDAM</t>
        </is>
      </c>
      <c r="F2204" s="2" t="n">
        <v>1</v>
      </c>
      <c r="G2204" s="2" t="inlineStr">
        <is>
          <t>peça</t>
        </is>
      </c>
      <c r="H2204" s="1" t="n">
        <v>0</v>
      </c>
      <c r="I2204" s="1" t="n">
        <v>0.1963</v>
      </c>
      <c r="J2204" s="2" t="inlineStr">
        <is>
          <t>CORTE</t>
        </is>
      </c>
    </row>
    <row r="2205" ht="12" customHeight="1">
      <c r="A2205" s="3" t="inlineStr">
        <is>
          <t>PU</t>
        </is>
      </c>
      <c r="B2205" s="1" t="n">
        <v>30008004</v>
      </c>
      <c r="C2205" s="1" t="inlineStr">
        <is>
          <t>Produto com acabamento</t>
        </is>
      </c>
      <c r="D2205" s="1" t="n">
        <v>30008004</v>
      </c>
      <c r="E2205" s="1" t="inlineStr">
        <is>
          <t>CAVALETE MDF 18MM - CADEIRA AMSTERDAM</t>
        </is>
      </c>
      <c r="F2205" s="2" t="n">
        <v>1</v>
      </c>
      <c r="G2205" s="2" t="inlineStr">
        <is>
          <t>peça</t>
        </is>
      </c>
      <c r="H2205" s="1" t="n">
        <v>0</v>
      </c>
      <c r="I2205" s="1" t="n">
        <v>0.1963</v>
      </c>
      <c r="J2205" s="2" t="inlineStr">
        <is>
          <t>CORTE</t>
        </is>
      </c>
    </row>
    <row r="2206" ht="12" customHeight="1">
      <c r="A2206" s="3" t="inlineStr">
        <is>
          <t>PU</t>
        </is>
      </c>
      <c r="B2206" s="1" t="n">
        <v>30002201</v>
      </c>
      <c r="C2206" s="1" t="inlineStr">
        <is>
          <t>Produto com acabamento</t>
        </is>
      </c>
      <c r="D2206" s="1" t="n">
        <v>30002201</v>
      </c>
      <c r="E2206" s="1" t="inlineStr">
        <is>
          <t>CAVALETE MDF 18MM - CADEIRA MIAMI</t>
        </is>
      </c>
      <c r="F2206" s="2" t="n">
        <v>1</v>
      </c>
      <c r="G2206" s="2" t="inlineStr">
        <is>
          <t>peça</t>
        </is>
      </c>
      <c r="H2206" s="1" t="n">
        <v>0</v>
      </c>
      <c r="I2206" s="1" t="n">
        <v>0.1963</v>
      </c>
      <c r="J2206" s="2" t="inlineStr">
        <is>
          <t>CORTE</t>
        </is>
      </c>
    </row>
    <row r="2207" ht="12" customHeight="1">
      <c r="A2207" s="3" t="inlineStr">
        <is>
          <t>PU</t>
        </is>
      </c>
      <c r="B2207" s="1" t="n">
        <v>30002201</v>
      </c>
      <c r="C2207" s="1" t="inlineStr">
        <is>
          <t>Produto com acabamento</t>
        </is>
      </c>
      <c r="D2207" s="1" t="n">
        <v>30002201</v>
      </c>
      <c r="E2207" s="1" t="inlineStr">
        <is>
          <t>CAVALETE MDF 18MM - CADEIRA MIAMI</t>
        </is>
      </c>
      <c r="F2207" s="2" t="n">
        <v>1</v>
      </c>
      <c r="G2207" s="2" t="inlineStr">
        <is>
          <t>peça</t>
        </is>
      </c>
      <c r="H2207" s="1" t="n">
        <v>0</v>
      </c>
      <c r="I2207" s="1" t="n">
        <v>0.1963</v>
      </c>
      <c r="J2207" s="2" t="inlineStr">
        <is>
          <t>CORTE</t>
        </is>
      </c>
    </row>
    <row r="2208" ht="12" customHeight="1">
      <c r="A2208" s="3" t="inlineStr">
        <is>
          <t>PU</t>
        </is>
      </c>
      <c r="B2208" s="1" t="n">
        <v>30004001</v>
      </c>
      <c r="C2208" s="1" t="inlineStr">
        <is>
          <t>Produto com acabamento</t>
        </is>
      </c>
      <c r="D2208" s="1" t="n">
        <v>30004001</v>
      </c>
      <c r="E2208" s="1" t="inlineStr">
        <is>
          <t>CAVALETE MDF 18MM - CADEIRA ROMA</t>
        </is>
      </c>
      <c r="F2208" s="2" t="n">
        <v>1</v>
      </c>
      <c r="G2208" s="2" t="inlineStr">
        <is>
          <t>peça</t>
        </is>
      </c>
      <c r="H2208" s="1" t="n">
        <v>0</v>
      </c>
      <c r="I2208" s="1" t="n">
        <v>0.1963</v>
      </c>
      <c r="J2208" s="2" t="inlineStr">
        <is>
          <t>CORTE</t>
        </is>
      </c>
    </row>
    <row r="2209" ht="12" customHeight="1">
      <c r="A2209" s="3" t="inlineStr">
        <is>
          <t>PU</t>
        </is>
      </c>
      <c r="B2209" s="1" t="n">
        <v>30004001</v>
      </c>
      <c r="C2209" s="1" t="inlineStr">
        <is>
          <t>Produto com acabamento</t>
        </is>
      </c>
      <c r="D2209" s="1" t="n">
        <v>30004001</v>
      </c>
      <c r="E2209" s="1" t="inlineStr">
        <is>
          <t>CAVALETE MDF 18MM - CADEIRA ROMA</t>
        </is>
      </c>
      <c r="F2209" s="2" t="n">
        <v>1</v>
      </c>
      <c r="G2209" s="2" t="inlineStr">
        <is>
          <t>peça</t>
        </is>
      </c>
      <c r="H2209" s="1" t="n">
        <v>0</v>
      </c>
      <c r="I2209" s="1" t="n">
        <v>0.1963</v>
      </c>
      <c r="J2209" s="2" t="inlineStr">
        <is>
          <t>CORTE</t>
        </is>
      </c>
    </row>
    <row r="2210" ht="12" customHeight="1">
      <c r="A2210" s="3" t="inlineStr">
        <is>
          <t>PU</t>
        </is>
      </c>
      <c r="B2210" s="1" t="n">
        <v>30020020</v>
      </c>
      <c r="C2210" s="1" t="inlineStr">
        <is>
          <t>Produto com acabamento</t>
        </is>
      </c>
      <c r="D2210" s="1" t="n">
        <v>30020020</v>
      </c>
      <c r="E2210" s="1" t="inlineStr">
        <is>
          <t>MOLDURA 1360X680X12 MDF - MESA LISSE 1,36X1,3611</t>
        </is>
      </c>
      <c r="F2210" s="2" t="n">
        <v>1</v>
      </c>
      <c r="G2210" s="2" t="inlineStr">
        <is>
          <t>peça</t>
        </is>
      </c>
      <c r="H2210" s="1" t="n">
        <v>0</v>
      </c>
      <c r="I2210" s="1" t="n">
        <v>0.1963</v>
      </c>
      <c r="J2210" s="2" t="inlineStr">
        <is>
          <t>CORTE</t>
        </is>
      </c>
    </row>
    <row r="2211" ht="12" customHeight="1">
      <c r="A2211" s="3" t="inlineStr">
        <is>
          <t>PU</t>
        </is>
      </c>
      <c r="B2211" s="1" t="n">
        <v>30020020</v>
      </c>
      <c r="C2211" s="1" t="inlineStr">
        <is>
          <t>Produto com acabamento</t>
        </is>
      </c>
      <c r="D2211" s="1" t="n">
        <v>30020020</v>
      </c>
      <c r="E2211" s="1" t="inlineStr">
        <is>
          <t>MOLDURA 1360X680X12 MDF - MESA LISSE 1,36X1,3611</t>
        </is>
      </c>
      <c r="F2211" s="2" t="n">
        <v>1</v>
      </c>
      <c r="G2211" s="2" t="inlineStr">
        <is>
          <t>peça</t>
        </is>
      </c>
      <c r="H2211" s="1" t="n">
        <v>0</v>
      </c>
      <c r="I2211" s="1" t="n">
        <v>0.1963</v>
      </c>
      <c r="J2211" s="2" t="inlineStr">
        <is>
          <t>CORTE</t>
        </is>
      </c>
    </row>
    <row r="2212" ht="12" customHeight="1">
      <c r="A2212" s="3" t="inlineStr">
        <is>
          <t>PU</t>
        </is>
      </c>
      <c r="B2212" s="1" t="n">
        <v>30020023</v>
      </c>
      <c r="C2212" s="1" t="inlineStr">
        <is>
          <t>Produto com acabamento</t>
        </is>
      </c>
      <c r="D2212" s="1" t="n">
        <v>30020023</v>
      </c>
      <c r="E2212" s="1" t="inlineStr">
        <is>
          <t>PRATO MENOR 600X600X12 MDF - MESA LISSE 1,36X11</t>
        </is>
      </c>
      <c r="F2212" s="2" t="n">
        <v>1</v>
      </c>
      <c r="G2212" s="2" t="inlineStr">
        <is>
          <t>peça</t>
        </is>
      </c>
      <c r="H2212" s="1" t="n">
        <v>0</v>
      </c>
      <c r="I2212" s="1" t="n">
        <v>0.1963</v>
      </c>
      <c r="J2212" s="2" t="inlineStr">
        <is>
          <t>CORTE</t>
        </is>
      </c>
    </row>
    <row r="2213" ht="12" customHeight="1">
      <c r="A2213" s="3" t="inlineStr">
        <is>
          <t>PU</t>
        </is>
      </c>
      <c r="B2213" s="1" t="n">
        <v>30020023</v>
      </c>
      <c r="C2213" s="1" t="inlineStr">
        <is>
          <t>Produto com acabamento</t>
        </is>
      </c>
      <c r="D2213" s="1" t="n">
        <v>30020023</v>
      </c>
      <c r="E2213" s="1" t="inlineStr">
        <is>
          <t>PRATO MENOR 600X600X12 MDF - MESA LISSE 1,36X11</t>
        </is>
      </c>
      <c r="F2213" s="2" t="n">
        <v>1</v>
      </c>
      <c r="G2213" s="2" t="inlineStr">
        <is>
          <t>peça</t>
        </is>
      </c>
      <c r="H2213" s="1" t="n">
        <v>0</v>
      </c>
      <c r="I2213" s="1" t="n">
        <v>0.1963</v>
      </c>
      <c r="J2213" s="2" t="inlineStr">
        <is>
          <t>CORTE</t>
        </is>
      </c>
    </row>
    <row r="2214" ht="12" customHeight="1">
      <c r="A2214" s="3" t="inlineStr">
        <is>
          <t>PU</t>
        </is>
      </c>
      <c r="B2214" s="1" t="n">
        <v>30020025</v>
      </c>
      <c r="C2214" s="1" t="inlineStr">
        <is>
          <t>Produto com acabamento</t>
        </is>
      </c>
      <c r="D2214" s="1" t="n">
        <v>30020025</v>
      </c>
      <c r="E2214" s="1" t="inlineStr">
        <is>
          <t>PRATO MAIOR 680X680X12 MDF - MESA LISSE 1,36X  11</t>
        </is>
      </c>
      <c r="F2214" s="2" t="n">
        <v>1</v>
      </c>
      <c r="G2214" s="2" t="inlineStr">
        <is>
          <t>peça</t>
        </is>
      </c>
      <c r="H2214" s="1" t="n">
        <v>0</v>
      </c>
      <c r="I2214" s="1" t="n">
        <v>0.1963</v>
      </c>
      <c r="J2214" s="2" t="inlineStr">
        <is>
          <t>CORTE</t>
        </is>
      </c>
    </row>
    <row r="2215" ht="12" customHeight="1">
      <c r="A2215" s="3" t="inlineStr">
        <is>
          <t>PU</t>
        </is>
      </c>
      <c r="B2215" s="1" t="n">
        <v>30020025</v>
      </c>
      <c r="C2215" s="1" t="inlineStr">
        <is>
          <t>Produto com acabamento</t>
        </is>
      </c>
      <c r="D2215" s="1" t="n">
        <v>30020025</v>
      </c>
      <c r="E2215" s="1" t="inlineStr">
        <is>
          <t>PRATO MAIOR 680X680X12 MDF - MESA LISSE 1,36X  11</t>
        </is>
      </c>
      <c r="F2215" s="2" t="n">
        <v>1</v>
      </c>
      <c r="G2215" s="2" t="inlineStr">
        <is>
          <t>peça</t>
        </is>
      </c>
      <c r="H2215" s="1" t="n">
        <v>0</v>
      </c>
      <c r="I2215" s="1" t="n">
        <v>0.1963</v>
      </c>
      <c r="J2215" s="2" t="inlineStr">
        <is>
          <t>CORTE</t>
        </is>
      </c>
    </row>
    <row r="2216" ht="12" customHeight="1">
      <c r="A2216" s="3" t="inlineStr">
        <is>
          <t>PU</t>
        </is>
      </c>
      <c r="B2216" s="1" t="n">
        <v>30008004</v>
      </c>
      <c r="C2216" s="1" t="inlineStr">
        <is>
          <t>Produto com acabamento</t>
        </is>
      </c>
      <c r="D2216" s="1" t="n">
        <v>30008004</v>
      </c>
      <c r="E2216" s="1" t="inlineStr">
        <is>
          <t>CAVALETE MDF 18MM - CADEIRA AMSTERDAM           11</t>
        </is>
      </c>
      <c r="F2216" s="2" t="n">
        <v>1</v>
      </c>
      <c r="G2216" s="2" t="inlineStr">
        <is>
          <t>peça</t>
        </is>
      </c>
      <c r="H2216" s="1" t="n">
        <v>0</v>
      </c>
      <c r="I2216" s="1" t="n">
        <v>0.1963</v>
      </c>
      <c r="J2216" s="2" t="inlineStr">
        <is>
          <t>CORTE</t>
        </is>
      </c>
    </row>
    <row r="2217" ht="12" customHeight="1">
      <c r="A2217" s="3" t="inlineStr">
        <is>
          <t>PU</t>
        </is>
      </c>
      <c r="B2217" s="1" t="n">
        <v>30008004</v>
      </c>
      <c r="C2217" s="1" t="inlineStr">
        <is>
          <t>Produto com acabamento</t>
        </is>
      </c>
      <c r="D2217" s="1" t="n">
        <v>30008004</v>
      </c>
      <c r="E2217" s="1" t="inlineStr">
        <is>
          <t>CAVALETE MDF 18MM - CADEIRA AMSTERDAM           11</t>
        </is>
      </c>
      <c r="F2217" s="2" t="n">
        <v>1</v>
      </c>
      <c r="G2217" s="2" t="inlineStr">
        <is>
          <t>peça</t>
        </is>
      </c>
      <c r="H2217" s="1" t="n">
        <v>0</v>
      </c>
      <c r="I2217" s="1" t="n">
        <v>0.1963</v>
      </c>
      <c r="J2217" s="2" t="inlineStr">
        <is>
          <t>CORTE</t>
        </is>
      </c>
    </row>
    <row r="2218" ht="12" customHeight="1">
      <c r="A2218" s="3" t="inlineStr">
        <is>
          <t>PU</t>
        </is>
      </c>
      <c r="B2218" s="1" t="n">
        <v>30006201</v>
      </c>
      <c r="C2218" s="1" t="inlineStr">
        <is>
          <t>Produto com acabamento</t>
        </is>
      </c>
      <c r="D2218" s="1" t="n">
        <v>30006201</v>
      </c>
      <c r="E2218" s="1" t="inlineStr">
        <is>
          <t>ESPALDAR 405X45X25 MDF - CADEIRA SIENA/FLORE 11</t>
        </is>
      </c>
      <c r="F2218" s="2" t="n">
        <v>1</v>
      </c>
      <c r="G2218" s="2" t="inlineStr">
        <is>
          <t>peça</t>
        </is>
      </c>
      <c r="H2218" s="1" t="n">
        <v>0</v>
      </c>
      <c r="I2218" s="1" t="n">
        <v>0.1963</v>
      </c>
      <c r="J2218" s="2" t="inlineStr">
        <is>
          <t>CORTE</t>
        </is>
      </c>
    </row>
    <row r="2219" ht="12" customHeight="1">
      <c r="A2219" s="3" t="inlineStr">
        <is>
          <t>PU</t>
        </is>
      </c>
      <c r="B2219" s="1" t="n">
        <v>30006201</v>
      </c>
      <c r="C2219" s="1" t="inlineStr">
        <is>
          <t>Produto com acabamento</t>
        </is>
      </c>
      <c r="D2219" s="1" t="n">
        <v>30006201</v>
      </c>
      <c r="E2219" s="1" t="inlineStr">
        <is>
          <t>ESPALDAR 405X45X25 MDF - CADEIRA SIENA/FLORE 11</t>
        </is>
      </c>
      <c r="F2219" s="2" t="n">
        <v>1</v>
      </c>
      <c r="G2219" s="2" t="inlineStr">
        <is>
          <t>peça</t>
        </is>
      </c>
      <c r="H2219" s="1" t="n">
        <v>0</v>
      </c>
      <c r="I2219" s="1" t="n">
        <v>0.1963</v>
      </c>
      <c r="J2219" s="2" t="inlineStr">
        <is>
          <t>CORTE</t>
        </is>
      </c>
    </row>
    <row r="2220" ht="12" customHeight="1">
      <c r="A2220" s="3" t="inlineStr">
        <is>
          <t>PU</t>
        </is>
      </c>
      <c r="B2220" s="1" t="n">
        <v>30009604</v>
      </c>
      <c r="C2220" s="1" t="inlineStr">
        <is>
          <t>Produto com acabamento</t>
        </is>
      </c>
      <c r="D2220" s="1" t="n">
        <v>30009604</v>
      </c>
      <c r="E2220" s="1" t="inlineStr">
        <is>
          <t>ESPALDAR 405X45 (540)X25 MDF - CADEIRA RAVENA11</t>
        </is>
      </c>
      <c r="F2220" s="2" t="n">
        <v>1</v>
      </c>
      <c r="G2220" s="2" t="inlineStr">
        <is>
          <t>peça</t>
        </is>
      </c>
      <c r="H2220" s="1" t="n">
        <v>0</v>
      </c>
      <c r="I2220" s="1" t="n">
        <v>0.1963</v>
      </c>
      <c r="J2220" s="2" t="inlineStr">
        <is>
          <t>CORTE</t>
        </is>
      </c>
    </row>
    <row r="2221" ht="12" customHeight="1">
      <c r="A2221" s="3" t="inlineStr">
        <is>
          <t>PU</t>
        </is>
      </c>
      <c r="B2221" s="1" t="n">
        <v>30009604</v>
      </c>
      <c r="C2221" s="1" t="inlineStr">
        <is>
          <t>Produto com acabamento</t>
        </is>
      </c>
      <c r="D2221" s="1" t="n">
        <v>30009604</v>
      </c>
      <c r="E2221" s="1" t="inlineStr">
        <is>
          <t>ESPALDAR 405X45 (540)X25 MDF - CADEIRA RAVENA11</t>
        </is>
      </c>
      <c r="F2221" s="2" t="n">
        <v>1</v>
      </c>
      <c r="G2221" s="2" t="inlineStr">
        <is>
          <t>peça</t>
        </is>
      </c>
      <c r="H2221" s="1" t="n">
        <v>0</v>
      </c>
      <c r="I2221" s="1" t="n">
        <v>0.1963</v>
      </c>
      <c r="J2221" s="2" t="inlineStr">
        <is>
          <t>CORTE</t>
        </is>
      </c>
    </row>
    <row r="2222" ht="12" customHeight="1">
      <c r="A2222" s="3" t="inlineStr">
        <is>
          <t>PU</t>
        </is>
      </c>
      <c r="B2222" s="1" t="n">
        <v>30004510</v>
      </c>
      <c r="C2222" s="1" t="inlineStr">
        <is>
          <t>Produto com acabamento</t>
        </is>
      </c>
      <c r="D2222" s="1" t="n">
        <v>30004510</v>
      </c>
      <c r="E2222" s="1" t="inlineStr">
        <is>
          <t>CAVALETE MDF 25MM - CADEIRA PARIS                       11</t>
        </is>
      </c>
      <c r="F2222" s="2" t="n">
        <v>1</v>
      </c>
      <c r="G2222" s="2" t="inlineStr">
        <is>
          <t>peça</t>
        </is>
      </c>
      <c r="H2222" s="1" t="n">
        <v>0</v>
      </c>
      <c r="I2222" s="1" t="n">
        <v>0.1963</v>
      </c>
      <c r="J2222" s="2" t="inlineStr">
        <is>
          <t>CORTE</t>
        </is>
      </c>
    </row>
    <row r="2223" ht="12" customHeight="1">
      <c r="A2223" s="3" t="inlineStr">
        <is>
          <t>PU</t>
        </is>
      </c>
      <c r="B2223" s="1" t="n">
        <v>30004510</v>
      </c>
      <c r="C2223" s="1" t="inlineStr">
        <is>
          <t>Produto com acabamento</t>
        </is>
      </c>
      <c r="D2223" s="1" t="n">
        <v>30004510</v>
      </c>
      <c r="E2223" s="1" t="inlineStr">
        <is>
          <t>CAVALETE MDF 25MM - CADEIRA PARIS                       11</t>
        </is>
      </c>
      <c r="F2223" s="2" t="n">
        <v>1</v>
      </c>
      <c r="G2223" s="2" t="inlineStr">
        <is>
          <t>peça</t>
        </is>
      </c>
      <c r="H2223" s="1" t="n">
        <v>0</v>
      </c>
      <c r="I2223" s="1" t="n">
        <v>0.1963</v>
      </c>
      <c r="J2223" s="2" t="inlineStr">
        <is>
          <t>CORTE</t>
        </is>
      </c>
    </row>
    <row r="2224" ht="12" customHeight="1">
      <c r="A2224" s="3" t="inlineStr">
        <is>
          <t>PU</t>
        </is>
      </c>
      <c r="B2224" s="1" t="n">
        <v>30002010</v>
      </c>
      <c r="C2224" s="1" t="inlineStr">
        <is>
          <t>Produto com acabamento</t>
        </is>
      </c>
      <c r="D2224" s="1" t="n">
        <v>30002010</v>
      </c>
      <c r="E2224" s="1" t="inlineStr">
        <is>
          <t>CAVALETE MDF 18MM - CADEIRA LISSE                       11</t>
        </is>
      </c>
      <c r="F2224" s="2" t="n">
        <v>1</v>
      </c>
      <c r="G2224" s="2" t="inlineStr">
        <is>
          <t>peça</t>
        </is>
      </c>
      <c r="H2224" s="1" t="n">
        <v>0</v>
      </c>
      <c r="I2224" s="1" t="n">
        <v>0.1963</v>
      </c>
      <c r="J2224" s="2" t="inlineStr">
        <is>
          <t>CORTE</t>
        </is>
      </c>
    </row>
    <row r="2225" ht="12" customHeight="1">
      <c r="A2225" s="3" t="inlineStr">
        <is>
          <t>PU</t>
        </is>
      </c>
      <c r="B2225" s="1" t="n">
        <v>30002010</v>
      </c>
      <c r="C2225" s="1" t="inlineStr">
        <is>
          <t>Produto com acabamento</t>
        </is>
      </c>
      <c r="D2225" s="1" t="n">
        <v>30002010</v>
      </c>
      <c r="E2225" s="1" t="inlineStr">
        <is>
          <t>CAVALETE MDF 18MM - CADEIRA LISSE                       11</t>
        </is>
      </c>
      <c r="F2225" s="2" t="n">
        <v>1</v>
      </c>
      <c r="G2225" s="2" t="inlineStr">
        <is>
          <t>peça</t>
        </is>
      </c>
      <c r="H2225" s="1" t="n">
        <v>0</v>
      </c>
      <c r="I2225" s="1" t="n">
        <v>0.1963</v>
      </c>
      <c r="J2225" s="2" t="inlineStr">
        <is>
          <t>CORTE</t>
        </is>
      </c>
    </row>
    <row r="2226" ht="12" customHeight="1">
      <c r="A2226" s="3" t="inlineStr">
        <is>
          <t>PU</t>
        </is>
      </c>
      <c r="B2226" s="1" t="n">
        <v>30082008</v>
      </c>
      <c r="C2226" s="1" t="inlineStr">
        <is>
          <t>Produto com acabamento</t>
        </is>
      </c>
      <c r="D2226" s="1" t="n">
        <v>30082008</v>
      </c>
      <c r="E2226" s="1" t="inlineStr">
        <is>
          <t>TAMPO 1200X600X15 MDF - MESA AMST. 1,20X1,20    11</t>
        </is>
      </c>
      <c r="F2226" s="2" t="n">
        <v>1</v>
      </c>
      <c r="G2226" s="2" t="inlineStr">
        <is>
          <t>peça</t>
        </is>
      </c>
      <c r="H2226" s="1" t="n">
        <v>0</v>
      </c>
      <c r="I2226" s="1" t="n">
        <v>0.1963</v>
      </c>
      <c r="J2226" s="2" t="inlineStr">
        <is>
          <t>CORTE</t>
        </is>
      </c>
    </row>
    <row r="2227" ht="12" customHeight="1">
      <c r="A2227" s="3" t="inlineStr">
        <is>
          <t>PU</t>
        </is>
      </c>
      <c r="B2227" s="1" t="n">
        <v>30082008</v>
      </c>
      <c r="C2227" s="1" t="inlineStr">
        <is>
          <t>Produto com acabamento</t>
        </is>
      </c>
      <c r="D2227" s="1" t="n">
        <v>30082008</v>
      </c>
      <c r="E2227" s="1" t="inlineStr">
        <is>
          <t>TAMPO 1200X600X15 MDF - MESA AMST. 1,20X1,20    11</t>
        </is>
      </c>
      <c r="F2227" s="2" t="n">
        <v>1</v>
      </c>
      <c r="G2227" s="2" t="inlineStr">
        <is>
          <t>peça</t>
        </is>
      </c>
      <c r="H2227" s="1" t="n">
        <v>0</v>
      </c>
      <c r="I2227" s="1" t="n">
        <v>0.1963</v>
      </c>
      <c r="J2227" s="2" t="inlineStr">
        <is>
          <t>CORTE</t>
        </is>
      </c>
    </row>
    <row r="2228" ht="12" customHeight="1">
      <c r="A2228" s="3" t="inlineStr">
        <is>
          <t>PU</t>
        </is>
      </c>
      <c r="B2228" s="1" t="n">
        <v>30082009</v>
      </c>
      <c r="C2228" s="1" t="inlineStr">
        <is>
          <t>Produto com acabamento</t>
        </is>
      </c>
      <c r="D2228" s="1" t="n">
        <v>30082009</v>
      </c>
      <c r="E2228" s="1" t="inlineStr">
        <is>
          <t>MOLDURA 1200X600X12 MDF - MESA AMST. 1,20X1,2 11</t>
        </is>
      </c>
      <c r="F2228" s="2" t="n">
        <v>1</v>
      </c>
      <c r="G2228" s="2" t="inlineStr">
        <is>
          <t>peça</t>
        </is>
      </c>
      <c r="H2228" s="1" t="n">
        <v>0</v>
      </c>
      <c r="I2228" s="1" t="n">
        <v>0.1963</v>
      </c>
      <c r="J2228" s="2" t="inlineStr">
        <is>
          <t>CORTE</t>
        </is>
      </c>
    </row>
    <row r="2229" ht="12" customHeight="1">
      <c r="A2229" s="3" t="inlineStr">
        <is>
          <t>PU</t>
        </is>
      </c>
      <c r="B2229" s="1" t="n">
        <v>30082009</v>
      </c>
      <c r="C2229" s="1" t="inlineStr">
        <is>
          <t>Produto com acabamento</t>
        </is>
      </c>
      <c r="D2229" s="1" t="n">
        <v>30082009</v>
      </c>
      <c r="E2229" s="1" t="inlineStr">
        <is>
          <t>MOLDURA 1200X600X12 MDF - MESA AMST. 1,20X1,2 11</t>
        </is>
      </c>
      <c r="F2229" s="2" t="n">
        <v>1</v>
      </c>
      <c r="G2229" s="2" t="inlineStr">
        <is>
          <t>peça</t>
        </is>
      </c>
      <c r="H2229" s="1" t="n">
        <v>0</v>
      </c>
      <c r="I2229" s="1" t="n">
        <v>0.1963</v>
      </c>
      <c r="J2229" s="2" t="inlineStr">
        <is>
          <t>CORTE</t>
        </is>
      </c>
    </row>
    <row r="2230" ht="12" customHeight="1">
      <c r="A2230" s="3" t="inlineStr">
        <is>
          <t>PU</t>
        </is>
      </c>
      <c r="B2230" s="1" t="n">
        <v>30052001</v>
      </c>
      <c r="C2230" s="1" t="inlineStr">
        <is>
          <t>Produto com acabamento</t>
        </is>
      </c>
      <c r="D2230" s="1" t="n">
        <v>30052001</v>
      </c>
      <c r="E2230" s="1" t="inlineStr">
        <is>
          <t>TAMPO OVAL 1200X900X25 MDF - MESA PARIS           11</t>
        </is>
      </c>
      <c r="F2230" s="2" t="n">
        <v>1</v>
      </c>
      <c r="G2230" s="2" t="inlineStr">
        <is>
          <t>peça</t>
        </is>
      </c>
      <c r="H2230" s="1" t="n">
        <v>0</v>
      </c>
      <c r="I2230" s="1" t="n">
        <v>0.1963</v>
      </c>
      <c r="J2230" s="2" t="inlineStr">
        <is>
          <t>CORTE</t>
        </is>
      </c>
    </row>
    <row r="2231" ht="12" customHeight="1">
      <c r="A2231" s="3" t="inlineStr">
        <is>
          <t>PU</t>
        </is>
      </c>
      <c r="B2231" s="1" t="n">
        <v>30052001</v>
      </c>
      <c r="C2231" s="1" t="inlineStr">
        <is>
          <t>Produto com acabamento</t>
        </is>
      </c>
      <c r="D2231" s="1" t="n">
        <v>30052001</v>
      </c>
      <c r="E2231" s="1" t="inlineStr">
        <is>
          <t>TAMPO OVAL 1200X900X25 MDF - MESA PARIS           11</t>
        </is>
      </c>
      <c r="F2231" s="2" t="n">
        <v>1</v>
      </c>
      <c r="G2231" s="2" t="inlineStr">
        <is>
          <t>peça</t>
        </is>
      </c>
      <c r="H2231" s="1" t="n">
        <v>0</v>
      </c>
      <c r="I2231" s="1" t="n">
        <v>0.1963</v>
      </c>
      <c r="J2231" s="2" t="inlineStr">
        <is>
          <t>CORTE</t>
        </is>
      </c>
    </row>
    <row r="2232" ht="12" customHeight="1">
      <c r="A2232" s="3" t="inlineStr">
        <is>
          <t>PU</t>
        </is>
      </c>
      <c r="B2232" s="1" t="n">
        <v>30083208</v>
      </c>
      <c r="C2232" s="1" t="inlineStr">
        <is>
          <t>Produto com acabamento</t>
        </is>
      </c>
      <c r="D2232" s="1" t="n">
        <v>30083208</v>
      </c>
      <c r="E2232" s="1" t="inlineStr">
        <is>
          <t>TAMPO 1200X900X18 MDF MESA SIENA 1,20X0,90      11</t>
        </is>
      </c>
      <c r="F2232" s="2" t="n">
        <v>1</v>
      </c>
      <c r="G2232" s="2" t="inlineStr">
        <is>
          <t>peça</t>
        </is>
      </c>
      <c r="H2232" s="1" t="n">
        <v>0</v>
      </c>
      <c r="I2232" s="1" t="n">
        <v>0.1963</v>
      </c>
      <c r="J2232" s="2" t="inlineStr">
        <is>
          <t>CORTE</t>
        </is>
      </c>
    </row>
    <row r="2233" ht="12" customHeight="1">
      <c r="A2233" s="3" t="inlineStr">
        <is>
          <t>PU</t>
        </is>
      </c>
      <c r="B2233" s="1" t="n">
        <v>30083208</v>
      </c>
      <c r="C2233" s="1" t="inlineStr">
        <is>
          <t>Produto com acabamento</t>
        </is>
      </c>
      <c r="D2233" s="1" t="n">
        <v>30083208</v>
      </c>
      <c r="E2233" s="1" t="inlineStr">
        <is>
          <t>TAMPO 1200X900X18 MDF MESA SIENA 1,20X0,90      11</t>
        </is>
      </c>
      <c r="F2233" s="2" t="n">
        <v>1</v>
      </c>
      <c r="G2233" s="2" t="inlineStr">
        <is>
          <t>peça</t>
        </is>
      </c>
      <c r="H2233" s="1" t="n">
        <v>0</v>
      </c>
      <c r="I2233" s="1" t="n">
        <v>0.1963</v>
      </c>
      <c r="J2233" s="2" t="inlineStr">
        <is>
          <t>CORTE</t>
        </is>
      </c>
    </row>
    <row r="2234" ht="12" customHeight="1">
      <c r="A2234" s="3" t="inlineStr">
        <is>
          <t>PU</t>
        </is>
      </c>
      <c r="B2234" s="1" t="n">
        <v>30032107</v>
      </c>
      <c r="C2234" s="1" t="inlineStr">
        <is>
          <t>Produto com acabamento</t>
        </is>
      </c>
      <c r="D2234" s="1" t="n">
        <v>30032107</v>
      </c>
      <c r="E2234" s="1" t="inlineStr">
        <is>
          <t>TAMPO VIDRO 1200X900X25 MDF-MESA VIENA           11</t>
        </is>
      </c>
      <c r="F2234" s="2" t="n">
        <v>1</v>
      </c>
      <c r="G2234" s="2" t="inlineStr">
        <is>
          <t>peça</t>
        </is>
      </c>
      <c r="H2234" s="1" t="n">
        <v>0</v>
      </c>
      <c r="I2234" s="1" t="n">
        <v>0.1963</v>
      </c>
      <c r="J2234" s="2" t="inlineStr">
        <is>
          <t>CORTE</t>
        </is>
      </c>
    </row>
    <row r="2235" ht="12" customHeight="1">
      <c r="A2235" s="3" t="inlineStr">
        <is>
          <t>PU</t>
        </is>
      </c>
      <c r="B2235" s="1" t="n">
        <v>30032107</v>
      </c>
      <c r="C2235" s="1" t="inlineStr">
        <is>
          <t>Produto com acabamento</t>
        </is>
      </c>
      <c r="D2235" s="1" t="n">
        <v>30032107</v>
      </c>
      <c r="E2235" s="1" t="inlineStr">
        <is>
          <t>TAMPO VIDRO 1200X900X25 MDF-MESA VIENA           11</t>
        </is>
      </c>
      <c r="F2235" s="2" t="n">
        <v>1</v>
      </c>
      <c r="G2235" s="2" t="inlineStr">
        <is>
          <t>peça</t>
        </is>
      </c>
      <c r="H2235" s="1" t="n">
        <v>0</v>
      </c>
      <c r="I2235" s="1" t="n">
        <v>0.1963</v>
      </c>
      <c r="J2235" s="2" t="inlineStr">
        <is>
          <t>CORTE</t>
        </is>
      </c>
    </row>
    <row r="2236" ht="12" customHeight="1">
      <c r="A2236" s="3" t="inlineStr">
        <is>
          <t>PU</t>
        </is>
      </c>
      <c r="B2236" s="1" t="n">
        <v>30034107</v>
      </c>
      <c r="C2236" s="1" t="inlineStr">
        <is>
          <t>Produto com acabamento</t>
        </is>
      </c>
      <c r="D2236" s="1" t="n">
        <v>30034107</v>
      </c>
      <c r="E2236" s="1" t="inlineStr">
        <is>
          <t>TAMPO VIDRO 1350X900X25 MDF-MESA VIENA           11</t>
        </is>
      </c>
      <c r="F2236" s="2" t="n">
        <v>1</v>
      </c>
      <c r="G2236" s="2" t="inlineStr">
        <is>
          <t>peça</t>
        </is>
      </c>
      <c r="H2236" s="1" t="n">
        <v>0</v>
      </c>
      <c r="I2236" s="1" t="n">
        <v>0.1963</v>
      </c>
      <c r="J2236" s="2" t="inlineStr">
        <is>
          <t>CORTE</t>
        </is>
      </c>
    </row>
    <row r="2237" ht="12" customHeight="1">
      <c r="A2237" s="3" t="inlineStr">
        <is>
          <t>PU</t>
        </is>
      </c>
      <c r="B2237" s="1" t="n">
        <v>30034107</v>
      </c>
      <c r="C2237" s="1" t="inlineStr">
        <is>
          <t>Produto com acabamento</t>
        </is>
      </c>
      <c r="D2237" s="1" t="n">
        <v>30034107</v>
      </c>
      <c r="E2237" s="1" t="inlineStr">
        <is>
          <t>TAMPO VIDRO 1350X900X25 MDF-MESA VIENA           11</t>
        </is>
      </c>
      <c r="F2237" s="2" t="n">
        <v>1</v>
      </c>
      <c r="G2237" s="2" t="inlineStr">
        <is>
          <t>peça</t>
        </is>
      </c>
      <c r="H2237" s="1" t="n">
        <v>0</v>
      </c>
      <c r="I2237" s="1" t="n">
        <v>0.1963</v>
      </c>
      <c r="J2237" s="2" t="inlineStr">
        <is>
          <t>CORTE</t>
        </is>
      </c>
    </row>
    <row r="2238" ht="12" customHeight="1">
      <c r="A2238" s="3" t="inlineStr">
        <is>
          <t>PU</t>
        </is>
      </c>
      <c r="B2238" s="1" t="n">
        <v>30036107</v>
      </c>
      <c r="C2238" s="1" t="inlineStr">
        <is>
          <t>Produto com acabamento</t>
        </is>
      </c>
      <c r="D2238" s="1" t="n">
        <v>30036107</v>
      </c>
      <c r="E2238" s="1" t="inlineStr">
        <is>
          <t>TAMPO VIDRO 1600X900X25 MDF-MESA VIENA</t>
        </is>
      </c>
      <c r="F2238" s="2" t="n">
        <v>1</v>
      </c>
      <c r="G2238" s="2" t="inlineStr">
        <is>
          <t>peça</t>
        </is>
      </c>
      <c r="H2238" s="1" t="n">
        <v>0</v>
      </c>
      <c r="I2238" s="1" t="n">
        <v>0.1963</v>
      </c>
      <c r="J2238" s="2" t="inlineStr">
        <is>
          <t>CORTE</t>
        </is>
      </c>
    </row>
    <row r="2239" ht="12" customHeight="1">
      <c r="A2239" s="3" t="inlineStr">
        <is>
          <t>PU</t>
        </is>
      </c>
      <c r="B2239" s="1" t="n">
        <v>30036107</v>
      </c>
      <c r="C2239" s="1" t="inlineStr">
        <is>
          <t>Produto com acabamento</t>
        </is>
      </c>
      <c r="D2239" s="1" t="n">
        <v>30036107</v>
      </c>
      <c r="E2239" s="1" t="inlineStr">
        <is>
          <t>TAMPO VIDRO 1600X900X25 MDF-MESA VIENA</t>
        </is>
      </c>
      <c r="F2239" s="2" t="n">
        <v>1</v>
      </c>
      <c r="G2239" s="2" t="inlineStr">
        <is>
          <t>peça</t>
        </is>
      </c>
      <c r="H2239" s="1" t="n">
        <v>0</v>
      </c>
      <c r="I2239" s="1" t="n">
        <v>0.1963</v>
      </c>
      <c r="J2239" s="2" t="inlineStr">
        <is>
          <t>CORTE</t>
        </is>
      </c>
    </row>
    <row r="2240" ht="12" customHeight="1">
      <c r="A2240" s="3" t="inlineStr">
        <is>
          <t>PU</t>
        </is>
      </c>
      <c r="B2240" s="1" t="n">
        <v>30030107</v>
      </c>
      <c r="C2240" s="1" t="inlineStr">
        <is>
          <t>Produto com acabamento</t>
        </is>
      </c>
      <c r="D2240" s="1" t="n">
        <v>30030107</v>
      </c>
      <c r="E2240" s="1" t="inlineStr">
        <is>
          <t>TAMPO VIDRO 1800X900X25 MDF-MESA VIENA</t>
        </is>
      </c>
      <c r="F2240" s="2" t="n">
        <v>1</v>
      </c>
      <c r="G2240" s="2" t="inlineStr">
        <is>
          <t>peça</t>
        </is>
      </c>
      <c r="H2240" s="1" t="n">
        <v>0</v>
      </c>
      <c r="I2240" s="1" t="n">
        <v>0.1963</v>
      </c>
      <c r="J2240" s="2" t="inlineStr">
        <is>
          <t>CORTE</t>
        </is>
      </c>
    </row>
    <row r="2241" ht="12" customHeight="1">
      <c r="A2241" s="3" t="inlineStr">
        <is>
          <t>PU</t>
        </is>
      </c>
      <c r="B2241" s="1" t="n">
        <v>30030107</v>
      </c>
      <c r="C2241" s="1" t="inlineStr">
        <is>
          <t>Produto com acabamento</t>
        </is>
      </c>
      <c r="D2241" s="1" t="n">
        <v>30030107</v>
      </c>
      <c r="E2241" s="1" t="inlineStr">
        <is>
          <t>TAMPO VIDRO 1800X900X25 MDF-MESA VIENA</t>
        </is>
      </c>
      <c r="F2241" s="2" t="n">
        <v>1</v>
      </c>
      <c r="G2241" s="2" t="inlineStr">
        <is>
          <t>peça</t>
        </is>
      </c>
      <c r="H2241" s="1" t="n">
        <v>0</v>
      </c>
      <c r="I2241" s="1" t="n">
        <v>0.1963</v>
      </c>
      <c r="J2241" s="2" t="inlineStr">
        <is>
          <t>CORTE</t>
        </is>
      </c>
    </row>
    <row r="2242" ht="12" customHeight="1">
      <c r="A2242" s="3" t="inlineStr">
        <is>
          <t>PU</t>
        </is>
      </c>
      <c r="B2242" s="1" t="n">
        <v>30083101</v>
      </c>
      <c r="C2242" s="1" t="inlineStr">
        <is>
          <t>Produto com acabamento</t>
        </is>
      </c>
      <c r="D2242" s="1" t="n">
        <v>30083101</v>
      </c>
      <c r="E2242" s="1" t="inlineStr">
        <is>
          <t>TAMPO 900X900X18 MDF VITREO - MESA FLORENÇA</t>
        </is>
      </c>
      <c r="F2242" s="2" t="n">
        <v>1</v>
      </c>
      <c r="G2242" s="2" t="inlineStr">
        <is>
          <t>peça</t>
        </is>
      </c>
      <c r="H2242" s="1" t="n">
        <v>0</v>
      </c>
      <c r="I2242" s="1" t="n">
        <v>0.1963</v>
      </c>
      <c r="J2242" s="2" t="inlineStr">
        <is>
          <t>CORTE</t>
        </is>
      </c>
    </row>
    <row r="2243" ht="12" customHeight="1">
      <c r="A2243" s="3" t="inlineStr">
        <is>
          <t>PU</t>
        </is>
      </c>
      <c r="B2243" s="1" t="n">
        <v>30083101</v>
      </c>
      <c r="C2243" s="1" t="inlineStr">
        <is>
          <t>Produto com acabamento</t>
        </is>
      </c>
      <c r="D2243" s="1" t="n">
        <v>30083101</v>
      </c>
      <c r="E2243" s="1" t="inlineStr">
        <is>
          <t>TAMPO 900X900X18 MDF VITREO - MESA FLORENÇA</t>
        </is>
      </c>
      <c r="F2243" s="2" t="n">
        <v>1</v>
      </c>
      <c r="G2243" s="2" t="inlineStr">
        <is>
          <t>peça</t>
        </is>
      </c>
      <c r="H2243" s="1" t="n">
        <v>0</v>
      </c>
      <c r="I2243" s="1" t="n">
        <v>0.1963</v>
      </c>
      <c r="J2243" s="2" t="inlineStr">
        <is>
          <t>CORTE</t>
        </is>
      </c>
    </row>
    <row r="2244" ht="12" customHeight="1">
      <c r="A2244" s="3" t="inlineStr">
        <is>
          <t>PU</t>
        </is>
      </c>
      <c r="B2244" s="1" t="n">
        <v>30083301</v>
      </c>
      <c r="C2244" s="1" t="inlineStr">
        <is>
          <t>Produto com acabamento</t>
        </is>
      </c>
      <c r="D2244" s="1" t="n">
        <v>30083301</v>
      </c>
      <c r="E2244" s="1" t="inlineStr">
        <is>
          <t>TAMPO 1200X900X18 MDF VITREO - MESA FLORENÇ</t>
        </is>
      </c>
      <c r="F2244" s="2" t="n">
        <v>1</v>
      </c>
      <c r="G2244" s="2" t="inlineStr">
        <is>
          <t>peça</t>
        </is>
      </c>
      <c r="H2244" s="1" t="n">
        <v>0</v>
      </c>
      <c r="I2244" s="1" t="n">
        <v>0.1963</v>
      </c>
      <c r="J2244" s="2" t="inlineStr">
        <is>
          <t>CORTE</t>
        </is>
      </c>
    </row>
    <row r="2245" ht="12" customHeight="1">
      <c r="A2245" s="3" t="inlineStr">
        <is>
          <t>PU</t>
        </is>
      </c>
      <c r="B2245" s="1" t="n">
        <v>30083301</v>
      </c>
      <c r="C2245" s="1" t="inlineStr">
        <is>
          <t>Produto com acabamento</t>
        </is>
      </c>
      <c r="D2245" s="1" t="n">
        <v>30083301</v>
      </c>
      <c r="E2245" s="1" t="inlineStr">
        <is>
          <t>TAMPO 1200X900X18 MDF VITREO - MESA FLORENÇ</t>
        </is>
      </c>
      <c r="F2245" s="2" t="n">
        <v>1</v>
      </c>
      <c r="G2245" s="2" t="inlineStr">
        <is>
          <t>peça</t>
        </is>
      </c>
      <c r="H2245" s="1" t="n">
        <v>0</v>
      </c>
      <c r="I2245" s="1" t="n">
        <v>0.1963</v>
      </c>
      <c r="J2245" s="2" t="inlineStr">
        <is>
          <t>CORTE</t>
        </is>
      </c>
    </row>
    <row r="2246" ht="12" customHeight="1">
      <c r="A2246" s="3" t="inlineStr">
        <is>
          <t>PU</t>
        </is>
      </c>
      <c r="B2246" s="1" t="n">
        <v>30082401</v>
      </c>
      <c r="C2246" s="1" t="inlineStr">
        <is>
          <t>Produto com acabamento</t>
        </is>
      </c>
      <c r="D2246" s="1" t="n">
        <v>30082401</v>
      </c>
      <c r="E2246" s="1" t="inlineStr">
        <is>
          <t>TAMPO 1350X900X18 MDF VITREO - MESA FLORENÇ</t>
        </is>
      </c>
      <c r="F2246" s="2" t="n">
        <v>1</v>
      </c>
      <c r="G2246" s="2" t="inlineStr">
        <is>
          <t>peça</t>
        </is>
      </c>
      <c r="H2246" s="1" t="n">
        <v>0</v>
      </c>
      <c r="I2246" s="1" t="n">
        <v>0.1963</v>
      </c>
      <c r="J2246" s="2" t="inlineStr">
        <is>
          <t>CORTE</t>
        </is>
      </c>
    </row>
    <row r="2247" ht="12" customHeight="1">
      <c r="A2247" s="3" t="inlineStr">
        <is>
          <t>PU</t>
        </is>
      </c>
      <c r="B2247" s="1" t="n">
        <v>30082401</v>
      </c>
      <c r="C2247" s="1" t="inlineStr">
        <is>
          <t>Produto com acabamento</t>
        </is>
      </c>
      <c r="D2247" s="1" t="n">
        <v>30082401</v>
      </c>
      <c r="E2247" s="1" t="inlineStr">
        <is>
          <t>TAMPO 1350X900X18 MDF VITREO - MESA FLORENÇ</t>
        </is>
      </c>
      <c r="F2247" s="2" t="n">
        <v>1</v>
      </c>
      <c r="G2247" s="2" t="inlineStr">
        <is>
          <t>peça</t>
        </is>
      </c>
      <c r="H2247" s="1" t="n">
        <v>0</v>
      </c>
      <c r="I2247" s="1" t="n">
        <v>0.1963</v>
      </c>
      <c r="J2247" s="2" t="inlineStr">
        <is>
          <t>CORTE</t>
        </is>
      </c>
    </row>
    <row r="2248" ht="12" customHeight="1">
      <c r="A2248" s="3" t="inlineStr">
        <is>
          <t>PU</t>
        </is>
      </c>
      <c r="B2248" s="1" t="n">
        <v>30002010</v>
      </c>
      <c r="C2248" s="1" t="inlineStr">
        <is>
          <t>Produto com acabamento</t>
        </is>
      </c>
      <c r="D2248" s="1" t="n">
        <v>30002010</v>
      </c>
      <c r="E2248" s="1" t="inlineStr">
        <is>
          <t>CAVALETE MDF 18MM - CADEIRA LISSE</t>
        </is>
      </c>
      <c r="F2248" s="2" t="n">
        <v>1</v>
      </c>
      <c r="G2248" s="2" t="inlineStr">
        <is>
          <t>peça</t>
        </is>
      </c>
      <c r="H2248" s="1" t="n">
        <v>0</v>
      </c>
      <c r="I2248" s="1" t="n">
        <v>0.1963</v>
      </c>
      <c r="J2248" s="2" t="inlineStr">
        <is>
          <t>CORTE</t>
        </is>
      </c>
    </row>
    <row r="2249" ht="12" customHeight="1">
      <c r="A2249" s="3" t="inlineStr">
        <is>
          <t>PU</t>
        </is>
      </c>
      <c r="B2249" s="1" t="n">
        <v>30002010</v>
      </c>
      <c r="C2249" s="1" t="inlineStr">
        <is>
          <t>Produto com acabamento</t>
        </is>
      </c>
      <c r="D2249" s="1" t="n">
        <v>30002010</v>
      </c>
      <c r="E2249" s="1" t="inlineStr">
        <is>
          <t>CAVALETE MDF 18MM - CADEIRA LISSE</t>
        </is>
      </c>
      <c r="F2249" s="2" t="n">
        <v>1</v>
      </c>
      <c r="G2249" s="2" t="inlineStr">
        <is>
          <t>peça</t>
        </is>
      </c>
      <c r="H2249" s="1" t="n">
        <v>0</v>
      </c>
      <c r="I2249" s="1" t="n">
        <v>0.1963</v>
      </c>
      <c r="J2249" s="2" t="inlineStr">
        <is>
          <t>CORTE</t>
        </is>
      </c>
    </row>
    <row r="2250" ht="12" customHeight="1">
      <c r="A2250" s="3" t="inlineStr">
        <is>
          <t>PU</t>
        </is>
      </c>
      <c r="B2250" s="1" t="n">
        <v>30009703</v>
      </c>
      <c r="C2250" s="1" t="inlineStr">
        <is>
          <t>Produto com acabamento</t>
        </is>
      </c>
      <c r="D2250" s="1" t="n">
        <v>30009703</v>
      </c>
      <c r="E2250" s="1" t="inlineStr">
        <is>
          <t>ESPALDAR 390X40(911)X25 MDF (24) - CADEIRA GRE</t>
        </is>
      </c>
      <c r="F2250" s="2" t="n">
        <v>1</v>
      </c>
      <c r="G2250" s="2" t="inlineStr">
        <is>
          <t>peça</t>
        </is>
      </c>
      <c r="H2250" s="1" t="n">
        <v>0</v>
      </c>
      <c r="I2250" s="1" t="n">
        <v>0.1963</v>
      </c>
      <c r="J2250" s="2" t="inlineStr">
        <is>
          <t>CORTE</t>
        </is>
      </c>
    </row>
    <row r="2251" ht="12" customHeight="1">
      <c r="A2251" s="3" t="inlineStr">
        <is>
          <t>PU</t>
        </is>
      </c>
      <c r="B2251" s="1" t="n">
        <v>30009703</v>
      </c>
      <c r="C2251" s="1" t="inlineStr">
        <is>
          <t>Produto com acabamento</t>
        </is>
      </c>
      <c r="D2251" s="1" t="n">
        <v>30009703</v>
      </c>
      <c r="E2251" s="1" t="inlineStr">
        <is>
          <t>ESPALDAR 390X40(911)X25 MDF (24) - CADEIRA GRE</t>
        </is>
      </c>
      <c r="F2251" s="2" t="n">
        <v>1</v>
      </c>
      <c r="G2251" s="2" t="inlineStr">
        <is>
          <t>peça</t>
        </is>
      </c>
      <c r="H2251" s="1" t="n">
        <v>0</v>
      </c>
      <c r="I2251" s="1" t="n">
        <v>0.1963</v>
      </c>
      <c r="J2251" s="2" t="inlineStr">
        <is>
          <t>CORTE</t>
        </is>
      </c>
    </row>
    <row r="2252" ht="12" customHeight="1">
      <c r="A2252" s="3" t="inlineStr">
        <is>
          <t>PU</t>
        </is>
      </c>
      <c r="B2252" s="1" t="n">
        <v>30083601</v>
      </c>
      <c r="C2252" s="1" t="inlineStr">
        <is>
          <t>Produto com acabamento</t>
        </is>
      </c>
      <c r="D2252" s="1" t="n">
        <v>30083601</v>
      </c>
      <c r="E2252" s="1" t="inlineStr">
        <is>
          <t>TAMPO 1600X900X18 MDF VITREO - MESA FLORENÇ</t>
        </is>
      </c>
      <c r="F2252" s="2" t="n">
        <v>1</v>
      </c>
      <c r="G2252" s="2" t="inlineStr">
        <is>
          <t>peça</t>
        </is>
      </c>
      <c r="H2252" s="1" t="n">
        <v>0</v>
      </c>
      <c r="I2252" s="1" t="n">
        <v>0.1963</v>
      </c>
      <c r="J2252" s="2" t="inlineStr">
        <is>
          <t>CORTE</t>
        </is>
      </c>
    </row>
    <row r="2253" ht="12" customHeight="1">
      <c r="A2253" s="3" t="inlineStr">
        <is>
          <t>PU</t>
        </is>
      </c>
      <c r="B2253" s="1" t="n">
        <v>30083601</v>
      </c>
      <c r="C2253" s="1" t="inlineStr">
        <is>
          <t>Produto com acabamento</t>
        </is>
      </c>
      <c r="D2253" s="1" t="n">
        <v>30083601</v>
      </c>
      <c r="E2253" s="1" t="inlineStr">
        <is>
          <t>TAMPO 1600X900X18 MDF VITREO - MESA FLORENÇ</t>
        </is>
      </c>
      <c r="F2253" s="2" t="n">
        <v>1</v>
      </c>
      <c r="G2253" s="2" t="inlineStr">
        <is>
          <t>peça</t>
        </is>
      </c>
      <c r="H2253" s="1" t="n">
        <v>0</v>
      </c>
      <c r="I2253" s="1" t="n">
        <v>0.1963</v>
      </c>
      <c r="J2253" s="2" t="inlineStr">
        <is>
          <t>CORTE</t>
        </is>
      </c>
    </row>
    <row r="2254" ht="12" customHeight="1">
      <c r="A2254" s="3" t="inlineStr">
        <is>
          <t>PU</t>
        </is>
      </c>
      <c r="B2254" s="1" t="n">
        <v>30003003</v>
      </c>
      <c r="C2254" s="1" t="inlineStr">
        <is>
          <t>Produto com acabamento</t>
        </is>
      </c>
      <c r="D2254" s="1" t="n">
        <v>30003003</v>
      </c>
      <c r="E2254" s="1" t="inlineStr">
        <is>
          <t>CAVALETE MDF 18MM - CADEIRA ATLANTA</t>
        </is>
      </c>
      <c r="F2254" s="2" t="n">
        <v>1</v>
      </c>
      <c r="G2254" s="2" t="inlineStr">
        <is>
          <t>peça</t>
        </is>
      </c>
      <c r="H2254" s="1" t="n">
        <v>0</v>
      </c>
      <c r="I2254" s="1" t="n">
        <v>0.1963</v>
      </c>
      <c r="J2254" s="2" t="inlineStr">
        <is>
          <t>CORTE</t>
        </is>
      </c>
    </row>
    <row r="2255" ht="12" customHeight="1">
      <c r="A2255" s="3" t="inlineStr">
        <is>
          <t>PU</t>
        </is>
      </c>
      <c r="B2255" s="1" t="n">
        <v>30003003</v>
      </c>
      <c r="C2255" s="1" t="inlineStr">
        <is>
          <t>Produto com acabamento</t>
        </is>
      </c>
      <c r="D2255" s="1" t="n">
        <v>30003003</v>
      </c>
      <c r="E2255" s="1" t="inlineStr">
        <is>
          <t>CAVALETE MDF 18MM - CADEIRA ATLANTA</t>
        </is>
      </c>
      <c r="F2255" s="2" t="n">
        <v>1</v>
      </c>
      <c r="G2255" s="2" t="inlineStr">
        <is>
          <t>peça</t>
        </is>
      </c>
      <c r="H2255" s="1" t="n">
        <v>0</v>
      </c>
      <c r="I2255" s="1" t="n">
        <v>0.1963</v>
      </c>
      <c r="J2255" s="2" t="inlineStr">
        <is>
          <t>CORTE</t>
        </is>
      </c>
    </row>
    <row r="2256" ht="12" customHeight="1">
      <c r="A2256" s="3" t="inlineStr">
        <is>
          <t>PU</t>
        </is>
      </c>
      <c r="B2256" s="1" t="n">
        <v>30033601</v>
      </c>
      <c r="C2256" s="1" t="inlineStr">
        <is>
          <t>Produto com acabamento</t>
        </is>
      </c>
      <c r="D2256" s="1" t="n">
        <v>30033601</v>
      </c>
      <c r="E2256" s="1" t="inlineStr">
        <is>
          <t>TAMPO P/ VIDRO 1350X1350X25 MDF - MESA LISSE</t>
        </is>
      </c>
      <c r="F2256" s="2" t="n">
        <v>1</v>
      </c>
      <c r="G2256" s="2" t="inlineStr">
        <is>
          <t>peça</t>
        </is>
      </c>
      <c r="H2256" s="1" t="n">
        <v>0</v>
      </c>
      <c r="I2256" s="1" t="n">
        <v>0.1963</v>
      </c>
      <c r="J2256" s="2" t="inlineStr">
        <is>
          <t>CORTE</t>
        </is>
      </c>
    </row>
    <row r="2257" ht="12" customHeight="1">
      <c r="A2257" s="3" t="inlineStr">
        <is>
          <t>PU</t>
        </is>
      </c>
      <c r="B2257" s="1" t="n">
        <v>30033601</v>
      </c>
      <c r="C2257" s="1" t="inlineStr">
        <is>
          <t>Produto com acabamento</t>
        </is>
      </c>
      <c r="D2257" s="1" t="n">
        <v>30033601</v>
      </c>
      <c r="E2257" s="1" t="inlineStr">
        <is>
          <t>TAMPO P/ VIDRO 1350X1350X25 MDF - MESA LISSE</t>
        </is>
      </c>
      <c r="F2257" s="2" t="n">
        <v>1</v>
      </c>
      <c r="G2257" s="2" t="inlineStr">
        <is>
          <t>peça</t>
        </is>
      </c>
      <c r="H2257" s="1" t="n">
        <v>0</v>
      </c>
      <c r="I2257" s="1" t="n">
        <v>0.1963</v>
      </c>
      <c r="J2257" s="2" t="inlineStr">
        <is>
          <t>CORTE</t>
        </is>
      </c>
    </row>
    <row r="2258" ht="12" customHeight="1">
      <c r="A2258" s="3" t="inlineStr">
        <is>
          <t>PU</t>
        </is>
      </c>
      <c r="B2258" s="1" t="n">
        <v>20050002</v>
      </c>
      <c r="C2258" s="1" t="inlineStr">
        <is>
          <t>Produto com acabamento</t>
        </is>
      </c>
      <c r="D2258" s="1" t="n">
        <v>20050002</v>
      </c>
      <c r="E2258" s="1" t="inlineStr">
        <is>
          <t>BASE REDONDA 510X510X12 MDF - MESA TURIM</t>
        </is>
      </c>
      <c r="F2258" s="2" t="n">
        <v>1</v>
      </c>
      <c r="G2258" s="2" t="inlineStr">
        <is>
          <t>peça</t>
        </is>
      </c>
      <c r="H2258" s="1" t="n">
        <v>0</v>
      </c>
      <c r="I2258" s="1" t="n">
        <v>0.1963</v>
      </c>
      <c r="J2258" s="2" t="inlineStr">
        <is>
          <t>CORTE</t>
        </is>
      </c>
    </row>
    <row r="2259" ht="12" customHeight="1">
      <c r="A2259" s="3" t="inlineStr">
        <is>
          <t>PU</t>
        </is>
      </c>
      <c r="B2259" s="1" t="n">
        <v>20050002</v>
      </c>
      <c r="C2259" s="1" t="inlineStr">
        <is>
          <t>Produto com acabamento</t>
        </is>
      </c>
      <c r="D2259" s="1" t="n">
        <v>20050002</v>
      </c>
      <c r="E2259" s="1" t="inlineStr">
        <is>
          <t>BASE REDONDA 510X510X12 MDF - MESA TURIM</t>
        </is>
      </c>
      <c r="F2259" s="2" t="n">
        <v>1</v>
      </c>
      <c r="G2259" s="2" t="inlineStr">
        <is>
          <t>peça</t>
        </is>
      </c>
      <c r="H2259" s="1" t="n">
        <v>0</v>
      </c>
      <c r="I2259" s="1" t="n">
        <v>0.1963</v>
      </c>
      <c r="J2259" s="2" t="inlineStr">
        <is>
          <t>CORTE</t>
        </is>
      </c>
    </row>
    <row r="2260" ht="12" customHeight="1">
      <c r="A2260" s="3" t="inlineStr">
        <is>
          <t>PU</t>
        </is>
      </c>
      <c r="B2260" s="1" t="n">
        <v>30106001</v>
      </c>
      <c r="C2260" s="1" t="inlineStr">
        <is>
          <t>Produto com acabamento</t>
        </is>
      </c>
      <c r="D2260" s="1" t="n">
        <v>30106001</v>
      </c>
      <c r="E2260" s="1" t="inlineStr">
        <is>
          <t>(3-4) MOLDURA 962X755X15 MDF-BASE BILBAO 1,60/</t>
        </is>
      </c>
      <c r="F2260" s="2" t="n">
        <v>1</v>
      </c>
      <c r="G2260" s="2" t="inlineStr">
        <is>
          <t>peça</t>
        </is>
      </c>
      <c r="H2260" s="1" t="n">
        <v>0</v>
      </c>
      <c r="I2260" s="1" t="n">
        <v>0.1963</v>
      </c>
      <c r="J2260" s="2" t="inlineStr">
        <is>
          <t>CORTE</t>
        </is>
      </c>
    </row>
    <row r="2261" ht="12" customHeight="1">
      <c r="A2261" s="3" t="inlineStr">
        <is>
          <t>PU</t>
        </is>
      </c>
      <c r="B2261" s="1" t="n">
        <v>30106001</v>
      </c>
      <c r="C2261" s="1" t="inlineStr">
        <is>
          <t>Produto com acabamento</t>
        </is>
      </c>
      <c r="D2261" s="1" t="n">
        <v>30106001</v>
      </c>
      <c r="E2261" s="1" t="inlineStr">
        <is>
          <t>(3-4) MOLDURA 962X755X15 MDF-BASE BILBAO 1,60/</t>
        </is>
      </c>
      <c r="F2261" s="2" t="n">
        <v>1</v>
      </c>
      <c r="G2261" s="2" t="inlineStr">
        <is>
          <t>peça</t>
        </is>
      </c>
      <c r="H2261" s="1" t="n">
        <v>0</v>
      </c>
      <c r="I2261" s="1" t="n">
        <v>0.1963</v>
      </c>
      <c r="J2261" s="2" t="inlineStr">
        <is>
          <t>CORTE</t>
        </is>
      </c>
    </row>
    <row r="2262" ht="12" customHeight="1">
      <c r="A2262" s="3" t="inlineStr">
        <is>
          <t>PU</t>
        </is>
      </c>
      <c r="B2262" s="1" t="n">
        <v>30104001</v>
      </c>
      <c r="C2262" s="1" t="inlineStr">
        <is>
          <t>Produto com acabamento</t>
        </is>
      </c>
      <c r="D2262" s="1" t="n">
        <v>30104001</v>
      </c>
      <c r="E2262" s="1" t="inlineStr">
        <is>
          <t>(3-4) MOLDURA 862X755X15 MDF - BASE BILBAO 1,35</t>
        </is>
      </c>
      <c r="F2262" s="2" t="n">
        <v>1</v>
      </c>
      <c r="G2262" s="2" t="inlineStr">
        <is>
          <t>peça</t>
        </is>
      </c>
      <c r="H2262" s="1" t="n">
        <v>0</v>
      </c>
      <c r="I2262" s="1" t="n">
        <v>0.1963</v>
      </c>
      <c r="J2262" s="2" t="inlineStr">
        <is>
          <t>CORTE</t>
        </is>
      </c>
    </row>
    <row r="2263" ht="12" customHeight="1">
      <c r="A2263" s="3" t="inlineStr">
        <is>
          <t>PU</t>
        </is>
      </c>
      <c r="B2263" s="1" t="n">
        <v>30104001</v>
      </c>
      <c r="C2263" s="1" t="inlineStr">
        <is>
          <t>Produto com acabamento</t>
        </is>
      </c>
      <c r="D2263" s="1" t="n">
        <v>30104001</v>
      </c>
      <c r="E2263" s="1" t="inlineStr">
        <is>
          <t>(3-4) MOLDURA 862X755X15 MDF - BASE BILBAO 1,35</t>
        </is>
      </c>
      <c r="F2263" s="2" t="n">
        <v>1</v>
      </c>
      <c r="G2263" s="2" t="inlineStr">
        <is>
          <t>peça</t>
        </is>
      </c>
      <c r="H2263" s="1" t="n">
        <v>0</v>
      </c>
      <c r="I2263" s="1" t="n">
        <v>0.1963</v>
      </c>
      <c r="J2263" s="2" t="inlineStr">
        <is>
          <t>CORTE</t>
        </is>
      </c>
    </row>
    <row r="2264" ht="12" customHeight="1">
      <c r="A2264" s="3" t="inlineStr">
        <is>
          <t>PU</t>
        </is>
      </c>
      <c r="B2264" s="1" t="n">
        <v>30054001</v>
      </c>
      <c r="C2264" s="1" t="inlineStr">
        <is>
          <t>Produto com acabamento</t>
        </is>
      </c>
      <c r="D2264" s="1" t="n">
        <v>30054001</v>
      </c>
      <c r="E2264" s="1" t="inlineStr">
        <is>
          <t>TAMPO OVAL 1360X900X25 MDF - MESA PARIS</t>
        </is>
      </c>
      <c r="F2264" s="2" t="n">
        <v>1</v>
      </c>
      <c r="G2264" s="2" t="inlineStr">
        <is>
          <t>peça</t>
        </is>
      </c>
      <c r="H2264" s="1" t="n">
        <v>0</v>
      </c>
      <c r="I2264" s="1" t="n">
        <v>0.1963</v>
      </c>
      <c r="J2264" s="2" t="inlineStr">
        <is>
          <t>CORTE</t>
        </is>
      </c>
    </row>
    <row r="2265" ht="12" customHeight="1">
      <c r="A2265" s="3" t="inlineStr">
        <is>
          <t>PU</t>
        </is>
      </c>
      <c r="B2265" s="1" t="n">
        <v>30054001</v>
      </c>
      <c r="C2265" s="1" t="inlineStr">
        <is>
          <t>Produto com acabamento</t>
        </is>
      </c>
      <c r="D2265" s="1" t="n">
        <v>30054001</v>
      </c>
      <c r="E2265" s="1" t="inlineStr">
        <is>
          <t>TAMPO OVAL 1360X900X25 MDF - MESA PARIS</t>
        </is>
      </c>
      <c r="F2265" s="2" t="n">
        <v>1</v>
      </c>
      <c r="G2265" s="2" t="inlineStr">
        <is>
          <t>peça</t>
        </is>
      </c>
      <c r="H2265" s="1" t="n">
        <v>0</v>
      </c>
      <c r="I2265" s="1" t="n">
        <v>0.1963</v>
      </c>
      <c r="J2265" s="2" t="inlineStr">
        <is>
          <t>CORTE</t>
        </is>
      </c>
    </row>
    <row r="2266" ht="12" customHeight="1">
      <c r="A2266" s="3" t="inlineStr">
        <is>
          <t>PU</t>
        </is>
      </c>
      <c r="B2266" s="1" t="n">
        <v>30056001</v>
      </c>
      <c r="C2266" s="1" t="inlineStr">
        <is>
          <t>Produto com acabamento</t>
        </is>
      </c>
      <c r="D2266" s="1" t="n">
        <v>30056001</v>
      </c>
      <c r="E2266" s="1" t="inlineStr">
        <is>
          <t>TAMPO OVAL 1600X900X25 MDF - MESA PARIS</t>
        </is>
      </c>
      <c r="F2266" s="2" t="n">
        <v>1</v>
      </c>
      <c r="G2266" s="2" t="inlineStr">
        <is>
          <t>peça</t>
        </is>
      </c>
      <c r="H2266" s="1" t="n">
        <v>0</v>
      </c>
      <c r="I2266" s="1" t="n">
        <v>0.1963</v>
      </c>
      <c r="J2266" s="2" t="inlineStr">
        <is>
          <t>CORTE</t>
        </is>
      </c>
    </row>
    <row r="2267" ht="12" customHeight="1">
      <c r="A2267" s="3" t="inlineStr">
        <is>
          <t>PU</t>
        </is>
      </c>
      <c r="B2267" s="1" t="n">
        <v>30056001</v>
      </c>
      <c r="C2267" s="1" t="inlineStr">
        <is>
          <t>Produto com acabamento</t>
        </is>
      </c>
      <c r="D2267" s="1" t="n">
        <v>30056001</v>
      </c>
      <c r="E2267" s="1" t="inlineStr">
        <is>
          <t>TAMPO OVAL 1600X900X25 MDF - MESA PARIS</t>
        </is>
      </c>
      <c r="F2267" s="2" t="n">
        <v>1</v>
      </c>
      <c r="G2267" s="2" t="inlineStr">
        <is>
          <t>peça</t>
        </is>
      </c>
      <c r="H2267" s="1" t="n">
        <v>0</v>
      </c>
      <c r="I2267" s="1" t="n">
        <v>0.1963</v>
      </c>
      <c r="J2267" s="2" t="inlineStr">
        <is>
          <t>CORTE</t>
        </is>
      </c>
    </row>
    <row r="2268" ht="12" customHeight="1">
      <c r="A2268" s="3" t="inlineStr">
        <is>
          <t>PU</t>
        </is>
      </c>
      <c r="B2268" s="1" t="n">
        <v>30050007</v>
      </c>
      <c r="C2268" s="1" t="inlineStr">
        <is>
          <t>Produto com acabamento</t>
        </is>
      </c>
      <c r="D2268" s="1" t="n">
        <v>30050007</v>
      </c>
      <c r="E2268" s="1" t="inlineStr">
        <is>
          <t>TAMPO OVAL 1800X900X25 MDF - MESA PARIS</t>
        </is>
      </c>
      <c r="F2268" s="2" t="n">
        <v>1</v>
      </c>
      <c r="G2268" s="2" t="inlineStr">
        <is>
          <t>peça</t>
        </is>
      </c>
      <c r="H2268" s="1" t="n">
        <v>0</v>
      </c>
      <c r="I2268" s="1" t="n">
        <v>0.1963</v>
      </c>
      <c r="J2268" s="2" t="inlineStr">
        <is>
          <t>CORTE</t>
        </is>
      </c>
    </row>
    <row r="2269" ht="12" customHeight="1">
      <c r="A2269" s="3" t="inlineStr">
        <is>
          <t>PU</t>
        </is>
      </c>
      <c r="B2269" s="1" t="n">
        <v>30050007</v>
      </c>
      <c r="C2269" s="1" t="inlineStr">
        <is>
          <t>Produto com acabamento</t>
        </is>
      </c>
      <c r="D2269" s="1" t="n">
        <v>30050007</v>
      </c>
      <c r="E2269" s="1" t="inlineStr">
        <is>
          <t>TAMPO OVAL 1800X900X25 MDF - MESA PARIS</t>
        </is>
      </c>
      <c r="F2269" s="2" t="n">
        <v>1</v>
      </c>
      <c r="G2269" s="2" t="inlineStr">
        <is>
          <t>peça</t>
        </is>
      </c>
      <c r="H2269" s="1" t="n">
        <v>0</v>
      </c>
      <c r="I2269" s="1" t="n">
        <v>0.1963</v>
      </c>
      <c r="J2269" s="2" t="inlineStr">
        <is>
          <t>CORTE</t>
        </is>
      </c>
    </row>
    <row r="2270" ht="12" customHeight="1">
      <c r="A2270" s="3" t="inlineStr">
        <is>
          <t>PU</t>
        </is>
      </c>
      <c r="B2270" s="1" t="n">
        <v>10014206</v>
      </c>
      <c r="C2270" s="1" t="inlineStr">
        <is>
          <t>Produto com acabamento</t>
        </is>
      </c>
      <c r="D2270" s="1" t="n">
        <v>10014206</v>
      </c>
      <c r="E2270" s="1" t="inlineStr">
        <is>
          <t>TAMPO VITREO 1360X360X25 MDF - APARADOR DUB</t>
        </is>
      </c>
      <c r="F2270" s="2" t="n">
        <v>1</v>
      </c>
      <c r="G2270" s="2" t="inlineStr">
        <is>
          <t>peça</t>
        </is>
      </c>
      <c r="H2270" s="1" t="n">
        <v>0</v>
      </c>
      <c r="I2270" s="1" t="n">
        <v>0.1963</v>
      </c>
      <c r="J2270" s="2" t="inlineStr">
        <is>
          <t>CORTE</t>
        </is>
      </c>
    </row>
    <row r="2271" ht="12" customHeight="1">
      <c r="A2271" s="3" t="inlineStr">
        <is>
          <t>PU</t>
        </is>
      </c>
      <c r="B2271" s="1" t="n">
        <v>10014206</v>
      </c>
      <c r="C2271" s="1" t="inlineStr">
        <is>
          <t>Produto com acabamento</t>
        </is>
      </c>
      <c r="D2271" s="1" t="n">
        <v>10014206</v>
      </c>
      <c r="E2271" s="1" t="inlineStr">
        <is>
          <t>TAMPO VITREO 1360X360X25 MDF - APARADOR DUB</t>
        </is>
      </c>
      <c r="F2271" s="2" t="n">
        <v>1</v>
      </c>
      <c r="G2271" s="2" t="inlineStr">
        <is>
          <t>peça</t>
        </is>
      </c>
      <c r="H2271" s="1" t="n">
        <v>0</v>
      </c>
      <c r="I2271" s="1" t="n">
        <v>0.1963</v>
      </c>
      <c r="J2271" s="2" t="inlineStr">
        <is>
          <t>CORTE</t>
        </is>
      </c>
    </row>
    <row r="2272" ht="12" customHeight="1">
      <c r="A2272" s="3" t="inlineStr">
        <is>
          <t>PU</t>
        </is>
      </c>
      <c r="B2272" s="1" t="n">
        <v>30034007</v>
      </c>
      <c r="C2272" s="1" t="inlineStr">
        <is>
          <t>Produto com acabamento</t>
        </is>
      </c>
      <c r="D2272" s="1" t="n">
        <v>30034007</v>
      </c>
      <c r="E2272" s="1" t="inlineStr">
        <is>
          <t>TAMPO VITREO 1365X905X25 MDF-MESA VIENA</t>
        </is>
      </c>
      <c r="F2272" s="2" t="n">
        <v>1</v>
      </c>
      <c r="G2272" s="2" t="inlineStr">
        <is>
          <t>peça</t>
        </is>
      </c>
      <c r="H2272" s="1" t="n">
        <v>0</v>
      </c>
      <c r="I2272" s="1" t="n">
        <v>0.1963</v>
      </c>
      <c r="J2272" s="2" t="inlineStr">
        <is>
          <t>CORTE</t>
        </is>
      </c>
    </row>
    <row r="2273" ht="12" customHeight="1">
      <c r="A2273" s="3" t="inlineStr">
        <is>
          <t>PU</t>
        </is>
      </c>
      <c r="B2273" s="1" t="n">
        <v>30034007</v>
      </c>
      <c r="C2273" s="1" t="inlineStr">
        <is>
          <t>Produto com acabamento</t>
        </is>
      </c>
      <c r="D2273" s="1" t="n">
        <v>30034007</v>
      </c>
      <c r="E2273" s="1" t="inlineStr">
        <is>
          <t>TAMPO VITREO 1365X905X25 MDF-MESA VIENA</t>
        </is>
      </c>
      <c r="F2273" s="2" t="n">
        <v>1</v>
      </c>
      <c r="G2273" s="2" t="inlineStr">
        <is>
          <t>peça</t>
        </is>
      </c>
      <c r="H2273" s="1" t="n">
        <v>0</v>
      </c>
      <c r="I2273" s="1" t="n">
        <v>0.1963</v>
      </c>
      <c r="J2273" s="2" t="inlineStr">
        <is>
          <t>CORTE</t>
        </is>
      </c>
    </row>
    <row r="2274" ht="12" customHeight="1">
      <c r="A2274" s="3" t="inlineStr">
        <is>
          <t>PU</t>
        </is>
      </c>
      <c r="B2274" s="1" t="n">
        <v>30036007</v>
      </c>
      <c r="C2274" s="1" t="inlineStr">
        <is>
          <t>Produto com acabamento</t>
        </is>
      </c>
      <c r="D2274" s="1" t="n">
        <v>30036007</v>
      </c>
      <c r="E2274" s="1" t="inlineStr">
        <is>
          <t>TAMPO VITREO 1605X905X25 MDF-MESA VIENA</t>
        </is>
      </c>
      <c r="F2274" s="2" t="n">
        <v>1</v>
      </c>
      <c r="G2274" s="2" t="inlineStr">
        <is>
          <t>peça</t>
        </is>
      </c>
      <c r="H2274" s="1" t="n">
        <v>0</v>
      </c>
      <c r="I2274" s="1" t="n">
        <v>0.1963</v>
      </c>
      <c r="J2274" s="2" t="inlineStr">
        <is>
          <t>CORTE</t>
        </is>
      </c>
    </row>
    <row r="2275" ht="12" customHeight="1">
      <c r="A2275" s="3" t="inlineStr">
        <is>
          <t>PU</t>
        </is>
      </c>
      <c r="B2275" s="1" t="n">
        <v>30036007</v>
      </c>
      <c r="C2275" s="1" t="inlineStr">
        <is>
          <t>Produto com acabamento</t>
        </is>
      </c>
      <c r="D2275" s="1" t="n">
        <v>30036007</v>
      </c>
      <c r="E2275" s="1" t="inlineStr">
        <is>
          <t>TAMPO VITREO 1605X905X25 MDF-MESA VIENA</t>
        </is>
      </c>
      <c r="F2275" s="2" t="n">
        <v>1</v>
      </c>
      <c r="G2275" s="2" t="inlineStr">
        <is>
          <t>peça</t>
        </is>
      </c>
      <c r="H2275" s="1" t="n">
        <v>0</v>
      </c>
      <c r="I2275" s="1" t="n">
        <v>0.1963</v>
      </c>
      <c r="J2275" s="2" t="inlineStr">
        <is>
          <t>CORTE</t>
        </is>
      </c>
    </row>
    <row r="2276" ht="12" customHeight="1">
      <c r="A2276" s="3" t="inlineStr">
        <is>
          <t>PU</t>
        </is>
      </c>
      <c r="B2276" s="1" t="n">
        <v>30104007</v>
      </c>
      <c r="C2276" s="1" t="inlineStr">
        <is>
          <t>Produto com acabamento</t>
        </is>
      </c>
      <c r="D2276" s="1" t="n">
        <v>30104007</v>
      </c>
      <c r="E2276" s="1" t="inlineStr">
        <is>
          <t>TAMPO VITREO 1365X905X25 MDF-MESA BILBAO (RA11</t>
        </is>
      </c>
      <c r="F2276" s="2" t="n">
        <v>1</v>
      </c>
      <c r="G2276" s="2" t="inlineStr">
        <is>
          <t>peça</t>
        </is>
      </c>
      <c r="H2276" s="1" t="n">
        <v>0</v>
      </c>
      <c r="I2276" s="1" t="n">
        <v>0.1963</v>
      </c>
      <c r="J2276" s="2" t="inlineStr">
        <is>
          <t>CORTE</t>
        </is>
      </c>
    </row>
    <row r="2277" ht="12" customHeight="1">
      <c r="A2277" s="3" t="inlineStr">
        <is>
          <t>PU</t>
        </is>
      </c>
      <c r="B2277" s="1" t="n">
        <v>30104007</v>
      </c>
      <c r="C2277" s="1" t="inlineStr">
        <is>
          <t>Produto com acabamento</t>
        </is>
      </c>
      <c r="D2277" s="1" t="n">
        <v>30104007</v>
      </c>
      <c r="E2277" s="1" t="inlineStr">
        <is>
          <t>TAMPO VITREO 1365X905X25 MDF-MESA BILBAO (RA11</t>
        </is>
      </c>
      <c r="F2277" s="2" t="n">
        <v>1</v>
      </c>
      <c r="G2277" s="2" t="inlineStr">
        <is>
          <t>peça</t>
        </is>
      </c>
      <c r="H2277" s="1" t="n">
        <v>0</v>
      </c>
      <c r="I2277" s="1" t="n">
        <v>0.1963</v>
      </c>
      <c r="J2277" s="2" t="inlineStr">
        <is>
          <t>CORTE</t>
        </is>
      </c>
    </row>
    <row r="2278" ht="12" customHeight="1">
      <c r="A2278" s="3" t="inlineStr">
        <is>
          <t>PU</t>
        </is>
      </c>
      <c r="B2278" s="1" t="n">
        <v>30106007</v>
      </c>
      <c r="C2278" s="1" t="inlineStr">
        <is>
          <t>Produto com acabamento</t>
        </is>
      </c>
      <c r="D2278" s="1" t="n">
        <v>30106007</v>
      </c>
      <c r="E2278" s="1" t="inlineStr">
        <is>
          <t>TAMPO VITREO 1605X905X25 MDF-MESA BILBAO (RA11</t>
        </is>
      </c>
      <c r="F2278" s="2" t="n">
        <v>1</v>
      </c>
      <c r="G2278" s="2" t="inlineStr">
        <is>
          <t>peça</t>
        </is>
      </c>
      <c r="H2278" s="1" t="n">
        <v>0</v>
      </c>
      <c r="I2278" s="1" t="n">
        <v>0.1963</v>
      </c>
      <c r="J2278" s="2" t="inlineStr">
        <is>
          <t>CORTE</t>
        </is>
      </c>
    </row>
    <row r="2279" ht="12" customHeight="1">
      <c r="A2279" s="3" t="inlineStr">
        <is>
          <t>PU</t>
        </is>
      </c>
      <c r="B2279" s="1" t="n">
        <v>30106007</v>
      </c>
      <c r="C2279" s="1" t="inlineStr">
        <is>
          <t>Produto com acabamento</t>
        </is>
      </c>
      <c r="D2279" s="1" t="n">
        <v>30106007</v>
      </c>
      <c r="E2279" s="1" t="inlineStr">
        <is>
          <t>TAMPO VITREO 1605X905X25 MDF-MESA BILBAO (RA11</t>
        </is>
      </c>
      <c r="F2279" s="2" t="n">
        <v>1</v>
      </c>
      <c r="G2279" s="2" t="inlineStr">
        <is>
          <t>peça</t>
        </is>
      </c>
      <c r="H2279" s="1" t="n">
        <v>0</v>
      </c>
      <c r="I2279" s="1" t="n">
        <v>0.1963</v>
      </c>
      <c r="J2279" s="2" t="inlineStr">
        <is>
          <t>CORTE</t>
        </is>
      </c>
    </row>
    <row r="2280" ht="12" customHeight="1">
      <c r="A2280" s="3" t="inlineStr">
        <is>
          <t>PU</t>
        </is>
      </c>
      <c r="B2280" s="1" t="n">
        <v>30030007</v>
      </c>
      <c r="C2280" s="1" t="inlineStr">
        <is>
          <t>Produto com acabamento</t>
        </is>
      </c>
      <c r="D2280" s="1" t="n">
        <v>30030007</v>
      </c>
      <c r="E2280" s="1" t="inlineStr">
        <is>
          <t>TAMPO VITREO 1805X905X25 MDF-MESA VIENA         11</t>
        </is>
      </c>
      <c r="F2280" s="2" t="n">
        <v>1</v>
      </c>
      <c r="G2280" s="2" t="inlineStr">
        <is>
          <t>peça</t>
        </is>
      </c>
      <c r="H2280" s="1" t="n">
        <v>0</v>
      </c>
      <c r="I2280" s="1" t="n">
        <v>0.1963</v>
      </c>
      <c r="J2280" s="2" t="inlineStr">
        <is>
          <t>CORTE</t>
        </is>
      </c>
    </row>
    <row r="2281" ht="12" customHeight="1">
      <c r="A2281" s="3" t="inlineStr">
        <is>
          <t>PU</t>
        </is>
      </c>
      <c r="B2281" s="1" t="n">
        <v>30030007</v>
      </c>
      <c r="C2281" s="1" t="inlineStr">
        <is>
          <t>Produto com acabamento</t>
        </is>
      </c>
      <c r="D2281" s="1" t="n">
        <v>30030007</v>
      </c>
      <c r="E2281" s="1" t="inlineStr">
        <is>
          <t>TAMPO VITREO 1805X905X25 MDF-MESA VIENA         11</t>
        </is>
      </c>
      <c r="F2281" s="2" t="n">
        <v>1</v>
      </c>
      <c r="G2281" s="2" t="inlineStr">
        <is>
          <t>peça</t>
        </is>
      </c>
      <c r="H2281" s="1" t="n">
        <v>0</v>
      </c>
      <c r="I2281" s="1" t="n">
        <v>0.1963</v>
      </c>
      <c r="J2281" s="2" t="inlineStr">
        <is>
          <t>CORTE</t>
        </is>
      </c>
    </row>
    <row r="2282" ht="12" customHeight="1">
      <c r="A2282" s="3" t="inlineStr">
        <is>
          <t>PU</t>
        </is>
      </c>
      <c r="B2282" s="1" t="n">
        <v>30081501</v>
      </c>
      <c r="C2282" s="1" t="inlineStr">
        <is>
          <t>Produto com acabamento</t>
        </is>
      </c>
      <c r="D2282" s="1" t="n">
        <v>30081501</v>
      </c>
      <c r="E2282" s="1" t="inlineStr">
        <is>
          <t>LATERAL DETALHE 753X590X12 MDF - MESA ANCAR 11</t>
        </is>
      </c>
      <c r="F2282" s="2" t="n">
        <v>1</v>
      </c>
      <c r="G2282" s="2" t="inlineStr">
        <is>
          <t>peça</t>
        </is>
      </c>
      <c r="H2282" s="1" t="n">
        <v>0</v>
      </c>
      <c r="I2282" s="1" t="n">
        <v>0.1963</v>
      </c>
      <c r="J2282" s="2" t="inlineStr">
        <is>
          <t>CORTE</t>
        </is>
      </c>
    </row>
    <row r="2283" ht="12" customHeight="1">
      <c r="A2283" s="3" t="inlineStr">
        <is>
          <t>PU</t>
        </is>
      </c>
      <c r="B2283" s="1" t="n">
        <v>30081505</v>
      </c>
      <c r="C2283" s="1" t="inlineStr">
        <is>
          <t>Produto com acabamento</t>
        </is>
      </c>
      <c r="D2283" s="1" t="n">
        <v>30081505</v>
      </c>
      <c r="E2283" s="1" t="inlineStr">
        <is>
          <t>TAMPO 1365X685X25 MDF - MESA ANCARA                  11</t>
        </is>
      </c>
      <c r="F2283" s="2" t="n">
        <v>1</v>
      </c>
      <c r="G2283" s="2" t="inlineStr">
        <is>
          <t>peça</t>
        </is>
      </c>
      <c r="H2283" s="1" t="n">
        <v>0</v>
      </c>
      <c r="I2283" s="1" t="n">
        <v>0.1963</v>
      </c>
      <c r="J2283" s="2" t="inlineStr">
        <is>
          <t>CORTE</t>
        </is>
      </c>
    </row>
    <row r="2284" ht="12" customHeight="1">
      <c r="A2284" s="3" t="inlineStr">
        <is>
          <t>PU</t>
        </is>
      </c>
      <c r="B2284" s="1" t="n">
        <v>30081507</v>
      </c>
      <c r="C2284" s="1" t="inlineStr">
        <is>
          <t>Produto com acabamento</t>
        </is>
      </c>
      <c r="D2284" s="1" t="n">
        <v>30081507</v>
      </c>
      <c r="E2284" s="1" t="inlineStr">
        <is>
          <t>(2)PRATO MENOR 582X582X12 MDF-MESA ANCARA / 11</t>
        </is>
      </c>
      <c r="F2284" s="2" t="n">
        <v>1</v>
      </c>
      <c r="G2284" s="2" t="inlineStr">
        <is>
          <t>peça</t>
        </is>
      </c>
      <c r="H2284" s="1" t="n">
        <v>0</v>
      </c>
      <c r="I2284" s="1" t="n">
        <v>0.1963</v>
      </c>
      <c r="J2284" s="2" t="inlineStr">
        <is>
          <t>CORTE</t>
        </is>
      </c>
    </row>
    <row r="2285" ht="12" customHeight="1">
      <c r="A2285" s="3" t="inlineStr">
        <is>
          <t>PU</t>
        </is>
      </c>
      <c r="B2285" s="1" t="n">
        <v>30081508</v>
      </c>
      <c r="C2285" s="1" t="inlineStr">
        <is>
          <t>Produto com acabamento</t>
        </is>
      </c>
      <c r="D2285" s="1" t="n">
        <v>30081508</v>
      </c>
      <c r="E2285" s="1" t="inlineStr">
        <is>
          <t>(3) PRATO MAIOR 664X664X12 MDF-MESA ANCARA/A11</t>
        </is>
      </c>
      <c r="F2285" s="2" t="n">
        <v>1</v>
      </c>
      <c r="G2285" s="2" t="inlineStr">
        <is>
          <t>peça</t>
        </is>
      </c>
      <c r="H2285" s="1" t="n">
        <v>0</v>
      </c>
      <c r="I2285" s="1" t="n">
        <v>0.1963</v>
      </c>
      <c r="J2285" s="2" t="inlineStr">
        <is>
          <t>CORTE</t>
        </is>
      </c>
    </row>
    <row r="2286" ht="12" customHeight="1">
      <c r="A2286" s="3" t="inlineStr">
        <is>
          <t>PU</t>
        </is>
      </c>
      <c r="B2286" s="1" t="n">
        <v>20051001</v>
      </c>
      <c r="C2286" s="1" t="inlineStr">
        <is>
          <t>Produto com acabamento</t>
        </is>
      </c>
      <c r="D2286" s="1" t="n">
        <v>20051001</v>
      </c>
      <c r="E2286" s="1" t="inlineStr">
        <is>
          <t>TAMPO REDONDO 1035X1035X18 MDF - MESA TURIM11</t>
        </is>
      </c>
      <c r="F2286" s="2" t="n">
        <v>1</v>
      </c>
      <c r="G2286" s="2" t="inlineStr">
        <is>
          <t>peça</t>
        </is>
      </c>
      <c r="H2286" s="1" t="n">
        <v>0</v>
      </c>
      <c r="I2286" s="1" t="n">
        <v>0.1963</v>
      </c>
      <c r="J2286" s="2" t="inlineStr">
        <is>
          <t>CORTE</t>
        </is>
      </c>
    </row>
    <row r="2287" ht="12" customHeight="1">
      <c r="A2287" s="3" t="inlineStr">
        <is>
          <t>PU</t>
        </is>
      </c>
      <c r="B2287" s="1" t="n">
        <v>20050006</v>
      </c>
      <c r="C2287" s="1" t="inlineStr">
        <is>
          <t>Produto com acabamento</t>
        </is>
      </c>
      <c r="D2287" s="1" t="n">
        <v>20050006</v>
      </c>
      <c r="E2287" s="1" t="inlineStr">
        <is>
          <t>TAMPO REDONDO 1035X1035X25 MDF - MESA TURIM11</t>
        </is>
      </c>
      <c r="F2287" s="2" t="n">
        <v>1</v>
      </c>
      <c r="G2287" s="2" t="inlineStr">
        <is>
          <t>peça</t>
        </is>
      </c>
      <c r="H2287" s="1" t="n">
        <v>0</v>
      </c>
      <c r="I2287" s="1" t="n">
        <v>0.1963</v>
      </c>
      <c r="J2287" s="2" t="inlineStr">
        <is>
          <t>CORTE</t>
        </is>
      </c>
    </row>
    <row r="2288" ht="12" customHeight="1">
      <c r="A2288" s="3" t="inlineStr">
        <is>
          <t>PU</t>
        </is>
      </c>
      <c r="B2288" s="1" t="n">
        <v>20020007</v>
      </c>
      <c r="C2288" s="1" t="inlineStr">
        <is>
          <t>Produto com acabamento</t>
        </is>
      </c>
      <c r="D2288" s="1" t="n">
        <v>20020007</v>
      </c>
      <c r="E2288" s="1" t="inlineStr">
        <is>
          <t>TAMPO VITREO 1365X905X18 MDF - MESA DUBAI LIG11</t>
        </is>
      </c>
      <c r="F2288" s="2" t="n">
        <v>1</v>
      </c>
      <c r="G2288" s="2" t="inlineStr">
        <is>
          <t>peça</t>
        </is>
      </c>
      <c r="H2288" s="1" t="n">
        <v>0</v>
      </c>
      <c r="I2288" s="1" t="n">
        <v>0.1963</v>
      </c>
      <c r="J2288" s="2" t="inlineStr">
        <is>
          <t>CORTE</t>
        </is>
      </c>
    </row>
    <row r="2289" ht="12" customHeight="1">
      <c r="A2289" s="3" t="inlineStr">
        <is>
          <t>PU</t>
        </is>
      </c>
      <c r="B2289" s="1" t="n">
        <v>20020007</v>
      </c>
      <c r="C2289" s="1" t="inlineStr">
        <is>
          <t>Produto com acabamento</t>
        </is>
      </c>
      <c r="D2289" s="1" t="n">
        <v>20020007</v>
      </c>
      <c r="E2289" s="1" t="inlineStr">
        <is>
          <t>TAMPO VITREO 1365X905X18 MDF - MESA DUBAI LIG11</t>
        </is>
      </c>
      <c r="F2289" s="2" t="n">
        <v>1</v>
      </c>
      <c r="G2289" s="2" t="inlineStr">
        <is>
          <t>peça</t>
        </is>
      </c>
      <c r="H2289" s="1" t="n">
        <v>0</v>
      </c>
      <c r="I2289" s="1" t="n">
        <v>0.1963</v>
      </c>
      <c r="J2289" s="2" t="inlineStr">
        <is>
          <t>CORTE</t>
        </is>
      </c>
    </row>
    <row r="2290" ht="12" customHeight="1">
      <c r="A2290" s="3" t="inlineStr">
        <is>
          <t>PU</t>
        </is>
      </c>
      <c r="B2290" s="1" t="n">
        <v>20020507</v>
      </c>
      <c r="C2290" s="1" t="inlineStr">
        <is>
          <t>Produto com acabamento</t>
        </is>
      </c>
      <c r="D2290" s="1" t="n">
        <v>20020507</v>
      </c>
      <c r="E2290" s="1" t="inlineStr">
        <is>
          <t>TAMPO VITREO 1605X905X18 MDF - MESA DUBAI LIG11</t>
        </is>
      </c>
      <c r="F2290" s="2" t="n">
        <v>1</v>
      </c>
      <c r="G2290" s="2" t="inlineStr">
        <is>
          <t>peça</t>
        </is>
      </c>
      <c r="H2290" s="1" t="n">
        <v>0</v>
      </c>
      <c r="I2290" s="1" t="n">
        <v>0.1963</v>
      </c>
      <c r="J2290" s="2" t="inlineStr">
        <is>
          <t>CORTE</t>
        </is>
      </c>
    </row>
    <row r="2291" ht="12" customHeight="1">
      <c r="A2291" s="3" t="inlineStr">
        <is>
          <t>PU</t>
        </is>
      </c>
      <c r="B2291" s="1" t="n">
        <v>20020507</v>
      </c>
      <c r="C2291" s="1" t="inlineStr">
        <is>
          <t>Produto com acabamento</t>
        </is>
      </c>
      <c r="D2291" s="1" t="n">
        <v>20020507</v>
      </c>
      <c r="E2291" s="1" t="inlineStr">
        <is>
          <t>TAMPO VITREO 1605X905X18 MDF - MESA DUBAI LIG11</t>
        </is>
      </c>
      <c r="F2291" s="2" t="n">
        <v>1</v>
      </c>
      <c r="G2291" s="2" t="inlineStr">
        <is>
          <t>peça</t>
        </is>
      </c>
      <c r="H2291" s="1" t="n">
        <v>0</v>
      </c>
      <c r="I2291" s="1" t="n">
        <v>0.1963</v>
      </c>
      <c r="J2291" s="2" t="inlineStr">
        <is>
          <t>CORTE</t>
        </is>
      </c>
    </row>
    <row r="2292" ht="12" customHeight="1">
      <c r="A2292" s="3" t="inlineStr">
        <is>
          <t>PU</t>
        </is>
      </c>
      <c r="B2292" s="1" t="n">
        <v>30082301</v>
      </c>
      <c r="C2292" s="1" t="inlineStr">
        <is>
          <t>Produto com acabamento</t>
        </is>
      </c>
      <c r="D2292" s="1" t="n">
        <v>30082301</v>
      </c>
      <c r="E2292" s="1" t="inlineStr">
        <is>
          <t>TAMPO 1350X900X18 MDF MESA SIENA 1,35X0,90      11</t>
        </is>
      </c>
      <c r="F2292" s="2" t="n">
        <v>1</v>
      </c>
      <c r="G2292" s="2" t="inlineStr">
        <is>
          <t>peça</t>
        </is>
      </c>
      <c r="H2292" s="1" t="n">
        <v>0</v>
      </c>
      <c r="I2292" s="1" t="n">
        <v>0.1963</v>
      </c>
      <c r="J2292" s="2" t="inlineStr">
        <is>
          <t>CORTE</t>
        </is>
      </c>
    </row>
    <row r="2293" ht="12" customHeight="1">
      <c r="A2293" s="3" t="inlineStr">
        <is>
          <t>PU</t>
        </is>
      </c>
      <c r="B2293" s="1" t="n">
        <v>30082301</v>
      </c>
      <c r="C2293" s="1" t="inlineStr">
        <is>
          <t>Produto com acabamento</t>
        </is>
      </c>
      <c r="D2293" s="1" t="n">
        <v>30082301</v>
      </c>
      <c r="E2293" s="1" t="inlineStr">
        <is>
          <t>TAMPO 1350X900X18 MDF MESA SIENA 1,35X0,90      11</t>
        </is>
      </c>
      <c r="F2293" s="2" t="n">
        <v>1</v>
      </c>
      <c r="G2293" s="2" t="inlineStr">
        <is>
          <t>peça</t>
        </is>
      </c>
      <c r="H2293" s="1" t="n">
        <v>0</v>
      </c>
      <c r="I2293" s="1" t="n">
        <v>0.1963</v>
      </c>
      <c r="J2293" s="2" t="inlineStr">
        <is>
          <t>CORTE</t>
        </is>
      </c>
    </row>
    <row r="2294" ht="12" customHeight="1">
      <c r="A2294" s="3" t="inlineStr">
        <is>
          <t>PU</t>
        </is>
      </c>
      <c r="B2294" s="1" t="n">
        <v>20052401</v>
      </c>
      <c r="C2294" s="1" t="inlineStr">
        <is>
          <t>Produto com acabamento</t>
        </is>
      </c>
      <c r="D2294" s="1" t="n">
        <v>20052401</v>
      </c>
      <c r="E2294" s="1" t="inlineStr">
        <is>
          <t>TAMPO VITREO 1360X900X18 MDF-MESA ATHENAS</t>
        </is>
      </c>
      <c r="F2294" s="2" t="n">
        <v>1</v>
      </c>
      <c r="G2294" s="2" t="inlineStr">
        <is>
          <t>peça</t>
        </is>
      </c>
      <c r="H2294" s="1" t="n">
        <v>0</v>
      </c>
      <c r="I2294" s="1" t="n">
        <v>0.1963</v>
      </c>
      <c r="J2294" s="2" t="inlineStr">
        <is>
          <t>CORTE</t>
        </is>
      </c>
    </row>
    <row r="2295" ht="12" customHeight="1">
      <c r="A2295" s="3" t="inlineStr">
        <is>
          <t>PU</t>
        </is>
      </c>
      <c r="B2295" s="1" t="n">
        <v>20052401</v>
      </c>
      <c r="C2295" s="1" t="inlineStr">
        <is>
          <t>Produto com acabamento</t>
        </is>
      </c>
      <c r="D2295" s="1" t="n">
        <v>20052401</v>
      </c>
      <c r="E2295" s="1" t="inlineStr">
        <is>
          <t>TAMPO VITREO 1360X900X18 MDF-MESA ATHENAS</t>
        </is>
      </c>
      <c r="F2295" s="2" t="n">
        <v>1</v>
      </c>
      <c r="G2295" s="2" t="inlineStr">
        <is>
          <t>peça</t>
        </is>
      </c>
      <c r="H2295" s="1" t="n">
        <v>0</v>
      </c>
      <c r="I2295" s="1" t="n">
        <v>0.1963</v>
      </c>
      <c r="J2295" s="2" t="inlineStr">
        <is>
          <t>CORTE</t>
        </is>
      </c>
    </row>
    <row r="2296" ht="12" customHeight="1">
      <c r="A2296" s="3" t="inlineStr">
        <is>
          <t>PU</t>
        </is>
      </c>
      <c r="B2296" s="1" t="n">
        <v>20052101</v>
      </c>
      <c r="C2296" s="1" t="inlineStr">
        <is>
          <t>Produto com acabamento</t>
        </is>
      </c>
      <c r="D2296" s="1" t="n">
        <v>20052101</v>
      </c>
      <c r="E2296" s="1" t="inlineStr">
        <is>
          <t>TAMPO VITREO 900X900X18 MDF - MESA ATHENAS</t>
        </is>
      </c>
      <c r="F2296" s="2" t="n">
        <v>1</v>
      </c>
      <c r="G2296" s="2" t="inlineStr">
        <is>
          <t>peça</t>
        </is>
      </c>
      <c r="H2296" s="1" t="n">
        <v>0</v>
      </c>
      <c r="I2296" s="1" t="n">
        <v>0.1963</v>
      </c>
      <c r="J2296" s="2" t="inlineStr">
        <is>
          <t>CORTE</t>
        </is>
      </c>
    </row>
    <row r="2297" ht="12" customHeight="1">
      <c r="A2297" s="3" t="inlineStr">
        <is>
          <t>PU</t>
        </is>
      </c>
      <c r="B2297" s="1" t="n">
        <v>20052101</v>
      </c>
      <c r="C2297" s="1" t="inlineStr">
        <is>
          <t>Produto com acabamento</t>
        </is>
      </c>
      <c r="D2297" s="1" t="n">
        <v>20052101</v>
      </c>
      <c r="E2297" s="1" t="inlineStr">
        <is>
          <t>TAMPO VITREO 900X900X18 MDF - MESA ATHENAS</t>
        </is>
      </c>
      <c r="F2297" s="2" t="n">
        <v>1</v>
      </c>
      <c r="G2297" s="2" t="inlineStr">
        <is>
          <t>peça</t>
        </is>
      </c>
      <c r="H2297" s="1" t="n">
        <v>0</v>
      </c>
      <c r="I2297" s="1" t="n">
        <v>0.1963</v>
      </c>
      <c r="J2297" s="2" t="inlineStr">
        <is>
          <t>CORTE</t>
        </is>
      </c>
    </row>
    <row r="2298" ht="12" customHeight="1">
      <c r="A2298" s="3" t="inlineStr">
        <is>
          <t>PU</t>
        </is>
      </c>
      <c r="B2298" s="1" t="n">
        <v>30124207</v>
      </c>
      <c r="C2298" s="1" t="inlineStr">
        <is>
          <t>Produto com acabamento</t>
        </is>
      </c>
      <c r="D2298" s="1" t="n">
        <v>30124207</v>
      </c>
      <c r="E2298" s="1" t="inlineStr">
        <is>
          <t>TAMPO VITREO 1365X905X18 MDF-MESA DUBLIN (RA11</t>
        </is>
      </c>
      <c r="F2298" s="2" t="n">
        <v>1</v>
      </c>
      <c r="G2298" s="2" t="inlineStr">
        <is>
          <t>peça</t>
        </is>
      </c>
      <c r="H2298" s="1" t="n">
        <v>0</v>
      </c>
      <c r="I2298" s="1" t="n">
        <v>0.1963</v>
      </c>
      <c r="J2298" s="2" t="inlineStr">
        <is>
          <t>CORTE</t>
        </is>
      </c>
    </row>
    <row r="2299" ht="12" customHeight="1">
      <c r="A2299" s="3" t="inlineStr">
        <is>
          <t>PU</t>
        </is>
      </c>
      <c r="B2299" s="1" t="n">
        <v>30124207</v>
      </c>
      <c r="C2299" s="1" t="inlineStr">
        <is>
          <t>Produto com acabamento</t>
        </is>
      </c>
      <c r="D2299" s="1" t="n">
        <v>30124207</v>
      </c>
      <c r="E2299" s="1" t="inlineStr">
        <is>
          <t>TAMPO VITREO 1365X905X18 MDF-MESA DUBLIN (RA11</t>
        </is>
      </c>
      <c r="F2299" s="2" t="n">
        <v>1</v>
      </c>
      <c r="G2299" s="2" t="inlineStr">
        <is>
          <t>peça</t>
        </is>
      </c>
      <c r="H2299" s="1" t="n">
        <v>0</v>
      </c>
      <c r="I2299" s="1" t="n">
        <v>0.1963</v>
      </c>
      <c r="J2299" s="2" t="inlineStr">
        <is>
          <t>CORTE</t>
        </is>
      </c>
    </row>
    <row r="2300" ht="12" customHeight="1">
      <c r="A2300" s="3" t="inlineStr">
        <is>
          <t>PU</t>
        </is>
      </c>
      <c r="B2300" s="1" t="n">
        <v>30032007</v>
      </c>
      <c r="C2300" s="1" t="inlineStr">
        <is>
          <t>Produto com acabamento</t>
        </is>
      </c>
      <c r="D2300" s="1" t="n">
        <v>30032007</v>
      </c>
      <c r="E2300" s="1" t="inlineStr">
        <is>
          <t>TAMPO VITREO 1205X905X25 MDF-MESA VIENA         11</t>
        </is>
      </c>
      <c r="F2300" s="2" t="n">
        <v>1</v>
      </c>
      <c r="G2300" s="2" t="inlineStr">
        <is>
          <t>peça</t>
        </is>
      </c>
      <c r="H2300" s="1" t="n">
        <v>0</v>
      </c>
      <c r="I2300" s="1" t="n">
        <v>0.1963</v>
      </c>
      <c r="J2300" s="2" t="inlineStr">
        <is>
          <t>CORTE</t>
        </is>
      </c>
    </row>
    <row r="2301" ht="12" customHeight="1">
      <c r="A2301" s="3" t="inlineStr">
        <is>
          <t>PU</t>
        </is>
      </c>
      <c r="B2301" s="1" t="n">
        <v>20052201</v>
      </c>
      <c r="C2301" s="1" t="inlineStr">
        <is>
          <t>Produto com acabamento</t>
        </is>
      </c>
      <c r="D2301" s="1" t="n">
        <v>20052201</v>
      </c>
      <c r="E2301" s="1" t="inlineStr">
        <is>
          <t>TAMPO VITREO 1205X905X18 MDF-MESA ATHENAS   11</t>
        </is>
      </c>
      <c r="F2301" s="2" t="n">
        <v>1</v>
      </c>
      <c r="G2301" s="2" t="inlineStr">
        <is>
          <t>peça</t>
        </is>
      </c>
      <c r="H2301" s="1" t="n">
        <v>0</v>
      </c>
      <c r="I2301" s="1" t="n">
        <v>0.1963</v>
      </c>
      <c r="J2301" s="2" t="inlineStr">
        <is>
          <t>CORTE</t>
        </is>
      </c>
    </row>
    <row r="2302" ht="12" customHeight="1">
      <c r="A2302" s="3" t="inlineStr">
        <is>
          <t>PU</t>
        </is>
      </c>
      <c r="B2302" s="1" t="n">
        <v>30001301</v>
      </c>
      <c r="C2302" s="1" t="inlineStr">
        <is>
          <t>Produto com acabamento</t>
        </is>
      </c>
      <c r="D2302" s="1" t="n">
        <v>30001301</v>
      </c>
      <c r="E2302" s="1" t="inlineStr">
        <is>
          <t>PE TRASEIRO 920X65(911)X25 MDF (11PCS)- CAD PE 11</t>
        </is>
      </c>
      <c r="F2302" s="2" t="n">
        <v>1</v>
      </c>
      <c r="G2302" s="2" t="inlineStr">
        <is>
          <t>peça</t>
        </is>
      </c>
      <c r="H2302" s="1" t="n">
        <v>0</v>
      </c>
      <c r="I2302" s="1" t="n">
        <v>0.1963</v>
      </c>
      <c r="J2302" s="2" t="inlineStr">
        <is>
          <t>CORTE</t>
        </is>
      </c>
    </row>
    <row r="2303" ht="12" customHeight="1">
      <c r="A2303" s="3" t="inlineStr">
        <is>
          <t>PU</t>
        </is>
      </c>
      <c r="B2303" s="1" t="n">
        <v>30001301</v>
      </c>
      <c r="C2303" s="1" t="inlineStr">
        <is>
          <t>Produto com acabamento</t>
        </is>
      </c>
      <c r="D2303" s="1" t="n">
        <v>30001301</v>
      </c>
      <c r="E2303" s="1" t="inlineStr">
        <is>
          <t>PE TRASEIRO 920X65(911)X25 MDF (11PCS)- CAD PE 11</t>
        </is>
      </c>
      <c r="F2303" s="2" t="n">
        <v>1</v>
      </c>
      <c r="G2303" s="2" t="inlineStr">
        <is>
          <t>peça</t>
        </is>
      </c>
      <c r="H2303" s="1" t="n">
        <v>0</v>
      </c>
      <c r="I2303" s="1" t="n">
        <v>0.1963</v>
      </c>
      <c r="J2303" s="2" t="inlineStr">
        <is>
          <t>CORTE</t>
        </is>
      </c>
    </row>
    <row r="2304" ht="12" customHeight="1">
      <c r="A2304" s="3" t="inlineStr">
        <is>
          <t>PU</t>
        </is>
      </c>
      <c r="B2304" s="1" t="n">
        <v>30001201</v>
      </c>
      <c r="C2304" s="1" t="inlineStr">
        <is>
          <t>Produto com acabamento</t>
        </is>
      </c>
      <c r="D2304" s="1" t="n">
        <v>30001201</v>
      </c>
      <c r="E2304" s="1" t="inlineStr">
        <is>
          <t>PE TRASEIRO 980X65(911)X25 MDF (11PCS)- CAD PE 11</t>
        </is>
      </c>
      <c r="F2304" s="2" t="n">
        <v>1</v>
      </c>
      <c r="G2304" s="2" t="inlineStr">
        <is>
          <t>peça</t>
        </is>
      </c>
      <c r="H2304" s="1" t="n">
        <v>0</v>
      </c>
      <c r="I2304" s="1" t="n">
        <v>0.1963</v>
      </c>
      <c r="J2304" s="2" t="inlineStr">
        <is>
          <t>CORTE</t>
        </is>
      </c>
    </row>
    <row r="2305" ht="12" customHeight="1">
      <c r="A2305" s="3" t="inlineStr">
        <is>
          <t>PU</t>
        </is>
      </c>
      <c r="B2305" s="1" t="n">
        <v>30001201</v>
      </c>
      <c r="C2305" s="1" t="inlineStr">
        <is>
          <t>Produto com acabamento</t>
        </is>
      </c>
      <c r="D2305" s="1" t="n">
        <v>30001201</v>
      </c>
      <c r="E2305" s="1" t="inlineStr">
        <is>
          <t>PE TRASEIRO 980X65(911)X25 MDF (11PCS)- CAD PE 11</t>
        </is>
      </c>
      <c r="F2305" s="2" t="n">
        <v>1</v>
      </c>
      <c r="G2305" s="2" t="inlineStr">
        <is>
          <t>peça</t>
        </is>
      </c>
      <c r="H2305" s="1" t="n">
        <v>0</v>
      </c>
      <c r="I2305" s="1" t="n">
        <v>0.1963</v>
      </c>
      <c r="J2305" s="2" t="inlineStr">
        <is>
          <t>CORTE</t>
        </is>
      </c>
    </row>
    <row r="2306" ht="12" customHeight="1">
      <c r="A2306" s="3" t="inlineStr">
        <is>
          <t>PU</t>
        </is>
      </c>
      <c r="B2306" s="1" t="n">
        <v>30205001</v>
      </c>
      <c r="C2306" s="1" t="inlineStr">
        <is>
          <t>Produto com acabamento</t>
        </is>
      </c>
      <c r="D2306" s="1" t="n">
        <v>30205001</v>
      </c>
      <c r="E2306" s="1" t="inlineStr">
        <is>
          <t>TAMPO REDONDO 582X582X18 MDF - ESPLANADA     11</t>
        </is>
      </c>
      <c r="F2306" s="2" t="n">
        <v>1</v>
      </c>
      <c r="G2306" s="2" t="inlineStr">
        <is>
          <t>peça</t>
        </is>
      </c>
      <c r="H2306" s="1" t="n">
        <v>0</v>
      </c>
      <c r="I2306" s="1" t="n">
        <v>0.1963</v>
      </c>
      <c r="J2306" s="2" t="inlineStr">
        <is>
          <t>CORTE</t>
        </is>
      </c>
    </row>
    <row r="2307" ht="12" customHeight="1">
      <c r="A2307" s="3" t="inlineStr">
        <is>
          <t>PU</t>
        </is>
      </c>
      <c r="B2307" s="1" t="n">
        <v>30205001</v>
      </c>
      <c r="C2307" s="1" t="inlineStr">
        <is>
          <t>Produto com acabamento</t>
        </is>
      </c>
      <c r="D2307" s="1" t="n">
        <v>30205001</v>
      </c>
      <c r="E2307" s="1" t="inlineStr">
        <is>
          <t>TAMPO REDONDO 582X582X18 MDF - ESPLANADA     11</t>
        </is>
      </c>
      <c r="F2307" s="2" t="n">
        <v>1</v>
      </c>
      <c r="G2307" s="2" t="inlineStr">
        <is>
          <t>peça</t>
        </is>
      </c>
      <c r="H2307" s="1" t="n">
        <v>0</v>
      </c>
      <c r="I2307" s="1" t="n">
        <v>0.1963</v>
      </c>
      <c r="J2307" s="2" t="inlineStr">
        <is>
          <t>CORTE</t>
        </is>
      </c>
    </row>
    <row r="2308" ht="12" customHeight="1">
      <c r="A2308" s="3" t="inlineStr">
        <is>
          <t>PU</t>
        </is>
      </c>
      <c r="B2308" s="1" t="n">
        <v>30108007</v>
      </c>
      <c r="C2308" s="1" t="inlineStr">
        <is>
          <t>Produto com acabamento</t>
        </is>
      </c>
      <c r="D2308" s="1" t="n">
        <v>30108007</v>
      </c>
      <c r="E2308" s="1" t="inlineStr">
        <is>
          <t>TAMPO VITREO 1800X900X25 MDF-MESA BILBAO (RA11</t>
        </is>
      </c>
      <c r="F2308" s="2" t="n">
        <v>1</v>
      </c>
      <c r="G2308" s="2" t="inlineStr">
        <is>
          <t>peça</t>
        </is>
      </c>
      <c r="H2308" s="1" t="n">
        <v>0</v>
      </c>
      <c r="I2308" s="1" t="n">
        <v>0.1963</v>
      </c>
      <c r="J2308" s="2" t="inlineStr">
        <is>
          <t>CORTE</t>
        </is>
      </c>
    </row>
    <row r="2309" ht="12" customHeight="1">
      <c r="A2309" s="3" t="inlineStr">
        <is>
          <t>PU</t>
        </is>
      </c>
      <c r="B2309" s="1" t="n">
        <v>30108007</v>
      </c>
      <c r="C2309" s="1" t="inlineStr">
        <is>
          <t>Produto com acabamento</t>
        </is>
      </c>
      <c r="D2309" s="1" t="n">
        <v>30108007</v>
      </c>
      <c r="E2309" s="1" t="inlineStr">
        <is>
          <t>TAMPO VITREO 1800X900X25 MDF-MESA BILBAO (RA11</t>
        </is>
      </c>
      <c r="F2309" s="2" t="n">
        <v>1</v>
      </c>
      <c r="G2309" s="2" t="inlineStr">
        <is>
          <t>peça</t>
        </is>
      </c>
      <c r="H2309" s="1" t="n">
        <v>0</v>
      </c>
      <c r="I2309" s="1" t="n">
        <v>0.1963</v>
      </c>
      <c r="J2309" s="2" t="inlineStr">
        <is>
          <t>CORTE</t>
        </is>
      </c>
    </row>
    <row r="2310" ht="12" customHeight="1">
      <c r="A2310" s="3" t="inlineStr">
        <is>
          <t>PU</t>
        </is>
      </c>
      <c r="B2310" s="1" t="n">
        <v>30002301</v>
      </c>
      <c r="C2310" s="1" t="inlineStr">
        <is>
          <t>Produto com acabamento</t>
        </is>
      </c>
      <c r="D2310" s="1" t="n">
        <v>30002301</v>
      </c>
      <c r="E2310" s="1" t="inlineStr">
        <is>
          <t>PÉ TRASE 980(1000)X45(911)X30 MAD (15) - TOPAZIO 11</t>
        </is>
      </c>
      <c r="F2310" s="2" t="n">
        <v>1</v>
      </c>
      <c r="G2310" s="2" t="inlineStr">
        <is>
          <t>peça</t>
        </is>
      </c>
      <c r="H2310" s="1" t="n">
        <v>0</v>
      </c>
      <c r="I2310" s="1" t="n">
        <v>0.1963</v>
      </c>
      <c r="J2310" s="2" t="inlineStr">
        <is>
          <t>CORTE</t>
        </is>
      </c>
    </row>
    <row r="2311" ht="12" customHeight="1">
      <c r="A2311" s="3" t="inlineStr">
        <is>
          <t>PU</t>
        </is>
      </c>
      <c r="B2311" s="1" t="n">
        <v>30002301</v>
      </c>
      <c r="C2311" s="1" t="inlineStr">
        <is>
          <t>Produto com acabamento</t>
        </is>
      </c>
      <c r="D2311" s="1" t="n">
        <v>30002301</v>
      </c>
      <c r="E2311" s="1" t="inlineStr">
        <is>
          <t>PÉ TRASE 980(1000)X45(911)X30 MAD (15) - TOPAZIO 11</t>
        </is>
      </c>
      <c r="F2311" s="2" t="n">
        <v>1</v>
      </c>
      <c r="G2311" s="2" t="inlineStr">
        <is>
          <t>peça</t>
        </is>
      </c>
      <c r="H2311" s="1" t="n">
        <v>0</v>
      </c>
      <c r="I2311" s="1" t="n">
        <v>0.1963</v>
      </c>
      <c r="J2311" s="2" t="inlineStr">
        <is>
          <t>CORTE</t>
        </is>
      </c>
    </row>
    <row r="2312" ht="12" customHeight="1">
      <c r="A2312" s="3" t="inlineStr">
        <is>
          <t>PU</t>
        </is>
      </c>
      <c r="B2312" s="1" t="n">
        <v>20057001</v>
      </c>
      <c r="C2312" s="1" t="inlineStr">
        <is>
          <t>Produto com acabamento</t>
        </is>
      </c>
      <c r="D2312" s="1" t="n">
        <v>20057001</v>
      </c>
      <c r="E2312" s="1" t="inlineStr">
        <is>
          <t>PÉ ESTRU. 760(780)X80(940)X30 MAD (12PÇ)- TOPAZ 11</t>
        </is>
      </c>
      <c r="F2312" s="2" t="n">
        <v>1</v>
      </c>
      <c r="G2312" s="2" t="inlineStr">
        <is>
          <t>peça</t>
        </is>
      </c>
      <c r="H2312" s="1" t="n">
        <v>0</v>
      </c>
      <c r="I2312" s="1" t="n">
        <v>0.1963</v>
      </c>
      <c r="J2312" s="2" t="inlineStr">
        <is>
          <t>CORTE</t>
        </is>
      </c>
    </row>
    <row r="2313" ht="12" customHeight="1">
      <c r="A2313" s="3" t="inlineStr">
        <is>
          <t>PU</t>
        </is>
      </c>
      <c r="B2313" s="1" t="n">
        <v>20086001</v>
      </c>
      <c r="C2313" s="1" t="inlineStr">
        <is>
          <t>Produto com acabamento</t>
        </is>
      </c>
      <c r="D2313" s="1" t="n">
        <v>20086001</v>
      </c>
      <c r="E2313" s="1" t="inlineStr">
        <is>
          <t>TAMPO VITREO 1605X905X18 MDF - JACARTA (RAIO111</t>
        </is>
      </c>
      <c r="F2313" s="2" t="n">
        <v>1</v>
      </c>
      <c r="G2313" s="2" t="inlineStr">
        <is>
          <t>peça</t>
        </is>
      </c>
      <c r="H2313" s="1" t="n">
        <v>0</v>
      </c>
      <c r="I2313" s="1" t="n">
        <v>0.1963</v>
      </c>
      <c r="J2313" s="2" t="inlineStr">
        <is>
          <t>CORTE</t>
        </is>
      </c>
    </row>
    <row r="2314" ht="12" customHeight="1">
      <c r="A2314" s="3" t="inlineStr">
        <is>
          <t>PU</t>
        </is>
      </c>
      <c r="B2314" s="1" t="n">
        <v>20086001</v>
      </c>
      <c r="C2314" s="1" t="inlineStr">
        <is>
          <t>Produto com acabamento</t>
        </is>
      </c>
      <c r="D2314" s="1" t="n">
        <v>20086001</v>
      </c>
      <c r="E2314" s="1" t="inlineStr">
        <is>
          <t>TAMPO VITREO 1605X905X18 MDF - JACARTA (RAIO111</t>
        </is>
      </c>
      <c r="F2314" s="2" t="n">
        <v>1</v>
      </c>
      <c r="G2314" s="2" t="inlineStr">
        <is>
          <t>peça</t>
        </is>
      </c>
      <c r="H2314" s="1" t="n">
        <v>0</v>
      </c>
      <c r="I2314" s="1" t="n">
        <v>0.1963</v>
      </c>
      <c r="J2314" s="2" t="inlineStr">
        <is>
          <t>CORTE</t>
        </is>
      </c>
    </row>
    <row r="2315" ht="12" customHeight="1">
      <c r="A2315" s="3" t="inlineStr">
        <is>
          <t>PU</t>
        </is>
      </c>
      <c r="B2315" s="1" t="n">
        <v>20073001</v>
      </c>
      <c r="C2315" s="1" t="inlineStr">
        <is>
          <t>Produto com acabamento</t>
        </is>
      </c>
      <c r="D2315" s="1" t="n">
        <v>20073001</v>
      </c>
      <c r="E2315" s="1" t="inlineStr">
        <is>
          <t>PE DIREITO 775(780)X80(940)X30 MAD (7PC)- RUBI     11</t>
        </is>
      </c>
      <c r="F2315" s="2" t="n">
        <v>1</v>
      </c>
      <c r="G2315" s="2" t="inlineStr">
        <is>
          <t>peça</t>
        </is>
      </c>
      <c r="H2315" s="1" t="n">
        <v>0</v>
      </c>
      <c r="I2315" s="1" t="n">
        <v>0.1963</v>
      </c>
      <c r="J2315" s="2" t="inlineStr">
        <is>
          <t>CORTE</t>
        </is>
      </c>
    </row>
    <row r="2316" ht="12" customHeight="1">
      <c r="A2316" s="3" t="inlineStr">
        <is>
          <t>PU</t>
        </is>
      </c>
      <c r="B2316" s="1" t="n">
        <v>20073006</v>
      </c>
      <c r="C2316" s="1" t="inlineStr">
        <is>
          <t>Produto com acabamento</t>
        </is>
      </c>
      <c r="D2316" s="1" t="n">
        <v>20073006</v>
      </c>
      <c r="E2316" s="1" t="inlineStr">
        <is>
          <t>PE ESQUERDO 775(780)X80(940)X30 MAD (7PC)- RUB11</t>
        </is>
      </c>
      <c r="F2316" s="2" t="n">
        <v>1</v>
      </c>
      <c r="G2316" s="2" t="inlineStr">
        <is>
          <t>peça</t>
        </is>
      </c>
      <c r="H2316" s="1" t="n">
        <v>0</v>
      </c>
      <c r="I2316" s="1" t="n">
        <v>0.1963</v>
      </c>
      <c r="J2316" s="2" t="inlineStr">
        <is>
          <t>CORTE</t>
        </is>
      </c>
    </row>
    <row r="2317" ht="12" customHeight="1">
      <c r="A2317" s="3" t="inlineStr">
        <is>
          <t>PU</t>
        </is>
      </c>
      <c r="B2317" s="1" t="n">
        <v>20073003</v>
      </c>
      <c r="C2317" s="1" t="inlineStr">
        <is>
          <t>Produto com acabamento</t>
        </is>
      </c>
      <c r="D2317" s="1" t="n">
        <v>20073003</v>
      </c>
      <c r="E2317" s="1" t="inlineStr">
        <is>
          <t>TRAV. MENOR 800X80(911)X25 MDF (10PC) - MESA R 11</t>
        </is>
      </c>
      <c r="F2317" s="2" t="n">
        <v>1</v>
      </c>
      <c r="G2317" s="2" t="inlineStr">
        <is>
          <t>peça</t>
        </is>
      </c>
      <c r="H2317" s="1" t="n">
        <v>0</v>
      </c>
      <c r="I2317" s="1" t="n">
        <v>0.1963</v>
      </c>
      <c r="J2317" s="2" t="inlineStr">
        <is>
          <t>CORTE</t>
        </is>
      </c>
    </row>
    <row r="2318" ht="12" customHeight="1">
      <c r="A2318" s="3" t="inlineStr">
        <is>
          <t>PU</t>
        </is>
      </c>
      <c r="B2318" s="1" t="n">
        <v>20073003</v>
      </c>
      <c r="C2318" s="1" t="inlineStr">
        <is>
          <t>Produto com acabamento</t>
        </is>
      </c>
      <c r="D2318" s="1" t="n">
        <v>20073003</v>
      </c>
      <c r="E2318" s="1" t="inlineStr">
        <is>
          <t>TRAV. MENOR 800X80(911)X25 MDF (10PC) - MESA R 11</t>
        </is>
      </c>
      <c r="F2318" s="2" t="n">
        <v>1</v>
      </c>
      <c r="G2318" s="2" t="inlineStr">
        <is>
          <t>peça</t>
        </is>
      </c>
      <c r="H2318" s="1" t="n">
        <v>0</v>
      </c>
      <c r="I2318" s="1" t="n">
        <v>0.1963</v>
      </c>
      <c r="J2318" s="2" t="inlineStr">
        <is>
          <t>CORTE</t>
        </is>
      </c>
    </row>
    <row r="2319" ht="12" customHeight="1">
      <c r="A2319" s="3" t="inlineStr">
        <is>
          <t>PU</t>
        </is>
      </c>
      <c r="B2319" s="1" t="n">
        <v>20078002</v>
      </c>
      <c r="C2319" s="1" t="inlineStr">
        <is>
          <t>Produto com acabamento</t>
        </is>
      </c>
      <c r="D2319" s="1" t="n">
        <v>20078002</v>
      </c>
      <c r="E2319" s="1" t="inlineStr">
        <is>
          <t>TRAV. MAIOR 1532X80(911)X25 MDF (10PC) - RUBI 1,811</t>
        </is>
      </c>
      <c r="F2319" s="2" t="n">
        <v>1</v>
      </c>
      <c r="G2319" s="2" t="inlineStr">
        <is>
          <t>peça</t>
        </is>
      </c>
      <c r="H2319" s="1" t="n">
        <v>0</v>
      </c>
      <c r="I2319" s="1" t="n">
        <v>0.1963</v>
      </c>
      <c r="J2319" s="2" t="inlineStr">
        <is>
          <t>CORTE</t>
        </is>
      </c>
    </row>
    <row r="2320" ht="12" customHeight="1">
      <c r="A2320" s="3" t="inlineStr">
        <is>
          <t>PU</t>
        </is>
      </c>
      <c r="B2320" s="1" t="n">
        <v>20078002</v>
      </c>
      <c r="C2320" s="1" t="inlineStr">
        <is>
          <t>Produto com acabamento</t>
        </is>
      </c>
      <c r="D2320" s="1" t="n">
        <v>20078002</v>
      </c>
      <c r="E2320" s="1" t="inlineStr">
        <is>
          <t>TRAV. MAIOR 1532X80(911)X25 MDF (10PC) - RUBI 1,811</t>
        </is>
      </c>
      <c r="F2320" s="2" t="n">
        <v>1</v>
      </c>
      <c r="G2320" s="2" t="inlineStr">
        <is>
          <t>peça</t>
        </is>
      </c>
      <c r="H2320" s="1" t="n">
        <v>0</v>
      </c>
      <c r="I2320" s="1" t="n">
        <v>0.1963</v>
      </c>
      <c r="J2320" s="2" t="inlineStr">
        <is>
          <t>CORTE</t>
        </is>
      </c>
    </row>
    <row r="2321" ht="12" customHeight="1">
      <c r="A2321" s="3" t="inlineStr">
        <is>
          <t>PU</t>
        </is>
      </c>
      <c r="B2321" s="1" t="n">
        <v>20083002</v>
      </c>
      <c r="C2321" s="1" t="inlineStr">
        <is>
          <t>Produto com acabamento</t>
        </is>
      </c>
      <c r="D2321" s="1" t="n">
        <v>20083002</v>
      </c>
      <c r="E2321" s="1" t="inlineStr">
        <is>
          <t>PE MENOR 775X378X18 MDF (18PC) - MESA JACARTA11</t>
        </is>
      </c>
      <c r="F2321" s="2" t="n">
        <v>1</v>
      </c>
      <c r="G2321" s="2" t="inlineStr">
        <is>
          <t>peça</t>
        </is>
      </c>
      <c r="H2321" s="1" t="n">
        <v>0</v>
      </c>
      <c r="I2321" s="1" t="n">
        <v>0.1963</v>
      </c>
      <c r="J2321" s="2" t="inlineStr">
        <is>
          <t>CORTE</t>
        </is>
      </c>
    </row>
    <row r="2322" ht="12" customHeight="1">
      <c r="A2322" s="3" t="inlineStr">
        <is>
          <t>PU</t>
        </is>
      </c>
      <c r="B2322" s="1" t="n">
        <v>20083002</v>
      </c>
      <c r="C2322" s="1" t="inlineStr">
        <is>
          <t>Produto com acabamento</t>
        </is>
      </c>
      <c r="D2322" s="1" t="n">
        <v>20083002</v>
      </c>
      <c r="E2322" s="1" t="inlineStr">
        <is>
          <t>PE MENOR 775X378X18 MDF (18PC) - MESA JACARTA11</t>
        </is>
      </c>
      <c r="F2322" s="2" t="n">
        <v>1</v>
      </c>
      <c r="G2322" s="2" t="inlineStr">
        <is>
          <t>peça</t>
        </is>
      </c>
      <c r="H2322" s="1" t="n">
        <v>0</v>
      </c>
      <c r="I2322" s="1" t="n">
        <v>0.1963</v>
      </c>
      <c r="J2322" s="2" t="inlineStr">
        <is>
          <t>CORTE</t>
        </is>
      </c>
    </row>
    <row r="2323" ht="12" customHeight="1">
      <c r="A2323" s="3" t="inlineStr">
        <is>
          <t>PU</t>
        </is>
      </c>
      <c r="B2323" s="1" t="n">
        <v>20083005</v>
      </c>
      <c r="C2323" s="1" t="inlineStr">
        <is>
          <t>Produto com acabamento</t>
        </is>
      </c>
      <c r="D2323" s="1" t="n">
        <v>20083005</v>
      </c>
      <c r="E2323" s="1" t="inlineStr">
        <is>
          <t>TAMPO VITREO 1365X905X18 MDF - JACARTA (RAIO111</t>
        </is>
      </c>
      <c r="F2323" s="2" t="n">
        <v>1</v>
      </c>
      <c r="G2323" s="2" t="inlineStr">
        <is>
          <t>peça</t>
        </is>
      </c>
      <c r="H2323" s="1" t="n">
        <v>0</v>
      </c>
      <c r="I2323" s="1" t="n">
        <v>0.1963</v>
      </c>
      <c r="J2323" s="2" t="inlineStr">
        <is>
          <t>CORTE</t>
        </is>
      </c>
    </row>
    <row r="2324" ht="12" customHeight="1">
      <c r="A2324" s="3" t="inlineStr">
        <is>
          <t>PU</t>
        </is>
      </c>
      <c r="B2324" s="1" t="n">
        <v>20083005</v>
      </c>
      <c r="C2324" s="1" t="inlineStr">
        <is>
          <t>Produto com acabamento</t>
        </is>
      </c>
      <c r="D2324" s="1" t="n">
        <v>20083005</v>
      </c>
      <c r="E2324" s="1" t="inlineStr">
        <is>
          <t>TAMPO VITREO 1365X905X18 MDF - JACARTA (RAIO111</t>
        </is>
      </c>
      <c r="F2324" s="2" t="n">
        <v>1</v>
      </c>
      <c r="G2324" s="2" t="inlineStr">
        <is>
          <t>peça</t>
        </is>
      </c>
      <c r="H2324" s="1" t="n">
        <v>0</v>
      </c>
      <c r="I2324" s="1" t="n">
        <v>0.1963</v>
      </c>
      <c r="J2324" s="2" t="inlineStr">
        <is>
          <t>CORTE</t>
        </is>
      </c>
    </row>
    <row r="2325" ht="12" customHeight="1">
      <c r="A2325" s="3" t="inlineStr">
        <is>
          <t>PU</t>
        </is>
      </c>
      <c r="B2325" s="1" t="n">
        <v>20083001</v>
      </c>
      <c r="C2325" s="1" t="inlineStr">
        <is>
          <t>Produto com acabamento</t>
        </is>
      </c>
      <c r="D2325" s="1" t="n">
        <v>20083001</v>
      </c>
      <c r="E2325" s="1" t="inlineStr">
        <is>
          <t>PE MAIOR 775X755X18 MDF (8PC) - MESA JACARTA   11</t>
        </is>
      </c>
      <c r="F2325" s="2" t="n">
        <v>1</v>
      </c>
      <c r="G2325" s="2" t="inlineStr">
        <is>
          <t>peça</t>
        </is>
      </c>
      <c r="H2325" s="1" t="n">
        <v>0</v>
      </c>
      <c r="I2325" s="1" t="n">
        <v>0.1963</v>
      </c>
      <c r="J2325" s="2" t="inlineStr">
        <is>
          <t>CORTE</t>
        </is>
      </c>
    </row>
    <row r="2326" ht="12" customHeight="1">
      <c r="A2326" s="3" t="inlineStr">
        <is>
          <t>PU</t>
        </is>
      </c>
      <c r="B2326" s="1" t="n">
        <v>20083001</v>
      </c>
      <c r="C2326" s="1" t="inlineStr">
        <is>
          <t>Produto com acabamento</t>
        </is>
      </c>
      <c r="D2326" s="1" t="n">
        <v>20083001</v>
      </c>
      <c r="E2326" s="1" t="inlineStr">
        <is>
          <t>PE MAIOR 775X755X18 MDF (8PC) - MESA JACARTA   11</t>
        </is>
      </c>
      <c r="F2326" s="2" t="n">
        <v>1</v>
      </c>
      <c r="G2326" s="2" t="inlineStr">
        <is>
          <t>peça</t>
        </is>
      </c>
      <c r="H2326" s="1" t="n">
        <v>0</v>
      </c>
      <c r="I2326" s="1" t="n">
        <v>0.1963</v>
      </c>
      <c r="J2326" s="2" t="inlineStr">
        <is>
          <t>CORTE</t>
        </is>
      </c>
    </row>
    <row r="2327" ht="12" customHeight="1">
      <c r="A2327" s="3" t="inlineStr">
        <is>
          <t>PU</t>
        </is>
      </c>
      <c r="B2327" s="1" t="n">
        <v>20073002</v>
      </c>
      <c r="C2327" s="1" t="inlineStr">
        <is>
          <t>Produto com acabamento</t>
        </is>
      </c>
      <c r="D2327" s="1" t="n">
        <v>20073002</v>
      </c>
      <c r="E2327" s="1" t="inlineStr">
        <is>
          <t>TRAV. MAIOR 1092X80(911)X25 MDF (10PC) - RUBI 1,311</t>
        </is>
      </c>
      <c r="F2327" s="2" t="n">
        <v>1</v>
      </c>
      <c r="G2327" s="2" t="inlineStr">
        <is>
          <t>peça</t>
        </is>
      </c>
      <c r="H2327" s="1" t="n">
        <v>0</v>
      </c>
      <c r="I2327" s="1" t="n">
        <v>0.1963</v>
      </c>
      <c r="J2327" s="2" t="inlineStr">
        <is>
          <t>CORTE</t>
        </is>
      </c>
    </row>
    <row r="2328" ht="12" customHeight="1">
      <c r="A2328" s="3" t="inlineStr">
        <is>
          <t>PU</t>
        </is>
      </c>
      <c r="B2328" s="1" t="n">
        <v>20073002</v>
      </c>
      <c r="C2328" s="1" t="inlineStr">
        <is>
          <t>Produto com acabamento</t>
        </is>
      </c>
      <c r="D2328" s="1" t="n">
        <v>20073002</v>
      </c>
      <c r="E2328" s="1" t="inlineStr">
        <is>
          <t>TRAV. MAIOR 1092X80(911)X25 MDF (10PC) - RUBI 1,311</t>
        </is>
      </c>
      <c r="F2328" s="2" t="n">
        <v>1</v>
      </c>
      <c r="G2328" s="2" t="inlineStr">
        <is>
          <t>peça</t>
        </is>
      </c>
      <c r="H2328" s="1" t="n">
        <v>0</v>
      </c>
      <c r="I2328" s="1" t="n">
        <v>0.1963</v>
      </c>
      <c r="J2328" s="2" t="inlineStr">
        <is>
          <t>CORTE</t>
        </is>
      </c>
    </row>
    <row r="2329" ht="12" customHeight="1">
      <c r="A2329" s="3" t="inlineStr">
        <is>
          <t>PU</t>
        </is>
      </c>
      <c r="B2329" s="1" t="n">
        <v>20076002</v>
      </c>
      <c r="C2329" s="1" t="inlineStr">
        <is>
          <t>Produto com acabamento</t>
        </is>
      </c>
      <c r="D2329" s="1" t="n">
        <v>20076002</v>
      </c>
      <c r="E2329" s="1" t="inlineStr">
        <is>
          <t>TRAV. MAIOR 1333X80(911)X25 MDF (10PC) - RUBI 1,611</t>
        </is>
      </c>
      <c r="F2329" s="2" t="n">
        <v>1</v>
      </c>
      <c r="G2329" s="2" t="inlineStr">
        <is>
          <t>peça</t>
        </is>
      </c>
      <c r="H2329" s="1" t="n">
        <v>0</v>
      </c>
      <c r="I2329" s="1" t="n">
        <v>0.1963</v>
      </c>
      <c r="J2329" s="2" t="inlineStr">
        <is>
          <t>CORTE</t>
        </is>
      </c>
    </row>
    <row r="2330" ht="12" customHeight="1">
      <c r="A2330" s="3" t="inlineStr">
        <is>
          <t>PU</t>
        </is>
      </c>
      <c r="B2330" s="1" t="n">
        <v>20076002</v>
      </c>
      <c r="C2330" s="1" t="inlineStr">
        <is>
          <t>Produto com acabamento</t>
        </is>
      </c>
      <c r="D2330" s="1" t="n">
        <v>20076002</v>
      </c>
      <c r="E2330" s="1" t="inlineStr">
        <is>
          <t>TRAV. MAIOR 1333X80(911)X25 MDF (10PC) - RUBI 1,611</t>
        </is>
      </c>
      <c r="F2330" s="2" t="n">
        <v>1</v>
      </c>
      <c r="G2330" s="2" t="inlineStr">
        <is>
          <t>peça</t>
        </is>
      </c>
      <c r="H2330" s="1" t="n">
        <v>0</v>
      </c>
      <c r="I2330" s="1" t="n">
        <v>0.1963</v>
      </c>
      <c r="J2330" s="2" t="inlineStr">
        <is>
          <t>CORTE</t>
        </is>
      </c>
    </row>
    <row r="2331" ht="12" customHeight="1">
      <c r="A2331" s="3" t="inlineStr">
        <is>
          <t>PU</t>
        </is>
      </c>
      <c r="B2331" s="1" t="n">
        <v>30002101</v>
      </c>
      <c r="C2331" s="1" t="inlineStr">
        <is>
          <t>Produto com acabamento</t>
        </is>
      </c>
      <c r="D2331" s="1" t="n">
        <v>30002101</v>
      </c>
      <c r="E2331" s="1" t="inlineStr">
        <is>
          <t>PE TRASEIRO 920X60(911)X25 MDF (12PC)- CAD DET 11</t>
        </is>
      </c>
      <c r="F2331" s="2" t="n">
        <v>1</v>
      </c>
      <c r="G2331" s="2" t="inlineStr">
        <is>
          <t>peça</t>
        </is>
      </c>
      <c r="H2331" s="1" t="n">
        <v>0</v>
      </c>
      <c r="I2331" s="1" t="n">
        <v>0.1963</v>
      </c>
      <c r="J2331" s="2" t="inlineStr">
        <is>
          <t>CORTE</t>
        </is>
      </c>
    </row>
    <row r="2332" ht="12" customHeight="1">
      <c r="A2332" s="3" t="inlineStr">
        <is>
          <t>PU</t>
        </is>
      </c>
      <c r="B2332" s="1" t="n">
        <v>30002101</v>
      </c>
      <c r="C2332" s="1" t="inlineStr">
        <is>
          <t>Produto com acabamento</t>
        </is>
      </c>
      <c r="D2332" s="1" t="n">
        <v>30002101</v>
      </c>
      <c r="E2332" s="1" t="inlineStr">
        <is>
          <t>PE TRASEIRO 920X60(911)X25 MDF (12PC)- CAD DET 11</t>
        </is>
      </c>
      <c r="F2332" s="2" t="n">
        <v>1</v>
      </c>
      <c r="G2332" s="2" t="inlineStr">
        <is>
          <t>peça</t>
        </is>
      </c>
      <c r="H2332" s="1" t="n">
        <v>0</v>
      </c>
      <c r="I2332" s="1" t="n">
        <v>0.1963</v>
      </c>
      <c r="J2332" s="2" t="inlineStr">
        <is>
          <t>CORTE</t>
        </is>
      </c>
    </row>
    <row r="2333" ht="12" customHeight="1">
      <c r="A2333" s="3" t="inlineStr">
        <is>
          <t>PU</t>
        </is>
      </c>
      <c r="B2333" s="1" t="n">
        <v>20088001</v>
      </c>
      <c r="C2333" s="1" t="inlineStr">
        <is>
          <t>Produto com acabamento</t>
        </is>
      </c>
      <c r="D2333" s="1" t="n">
        <v>20088001</v>
      </c>
      <c r="E2333" s="1" t="inlineStr">
        <is>
          <t>TAMPO VITREO 1800X900X18 MDF - JACARTA (RAIO111</t>
        </is>
      </c>
      <c r="F2333" s="2" t="n">
        <v>1</v>
      </c>
      <c r="G2333" s="2" t="inlineStr">
        <is>
          <t>peça</t>
        </is>
      </c>
      <c r="H2333" s="1" t="n">
        <v>0</v>
      </c>
      <c r="I2333" s="1" t="n">
        <v>0.1963</v>
      </c>
      <c r="J2333" s="2" t="inlineStr">
        <is>
          <t>CORTE</t>
        </is>
      </c>
    </row>
    <row r="2334" ht="12" customHeight="1">
      <c r="A2334" s="3" t="inlineStr">
        <is>
          <t>PU</t>
        </is>
      </c>
      <c r="B2334" s="1" t="n">
        <v>20088001</v>
      </c>
      <c r="C2334" s="1" t="inlineStr">
        <is>
          <t>Produto com acabamento</t>
        </is>
      </c>
      <c r="D2334" s="1" t="n">
        <v>20088001</v>
      </c>
      <c r="E2334" s="1" t="inlineStr">
        <is>
          <t>TAMPO VITREO 1800X900X18 MDF - JACARTA (RAIO111</t>
        </is>
      </c>
      <c r="F2334" s="2" t="n">
        <v>1</v>
      </c>
      <c r="G2334" s="2" t="inlineStr">
        <is>
          <t>peça</t>
        </is>
      </c>
      <c r="H2334" s="1" t="n">
        <v>0</v>
      </c>
      <c r="I2334" s="1" t="n">
        <v>0.1963</v>
      </c>
      <c r="J2334" s="2" t="inlineStr">
        <is>
          <t>CORTE</t>
        </is>
      </c>
    </row>
    <row r="2335" ht="12" customHeight="1">
      <c r="A2335" s="3" t="inlineStr">
        <is>
          <t>PU</t>
        </is>
      </c>
      <c r="B2335" s="1" t="n">
        <v>20021101</v>
      </c>
      <c r="C2335" s="1" t="inlineStr">
        <is>
          <t>Produto com acabamento</t>
        </is>
      </c>
      <c r="D2335" s="1" t="n">
        <v>20021101</v>
      </c>
      <c r="E2335" s="1" t="inlineStr">
        <is>
          <t>TAMPO VITREO 1805X905X18 MDF-MESA DUBAI         11</t>
        </is>
      </c>
      <c r="F2335" s="2" t="n">
        <v>1</v>
      </c>
      <c r="G2335" s="2" t="inlineStr">
        <is>
          <t>peça</t>
        </is>
      </c>
      <c r="H2335" s="1" t="n">
        <v>0</v>
      </c>
      <c r="I2335" s="1" t="n">
        <v>0.1963</v>
      </c>
      <c r="J2335" s="2" t="inlineStr">
        <is>
          <t>CORTE</t>
        </is>
      </c>
    </row>
    <row r="2336" ht="12" customHeight="1">
      <c r="A2336" s="3" t="inlineStr">
        <is>
          <t>PU</t>
        </is>
      </c>
      <c r="B2336" s="1" t="n">
        <v>20021101</v>
      </c>
      <c r="C2336" s="1" t="inlineStr">
        <is>
          <t>Produto com acabamento</t>
        </is>
      </c>
      <c r="D2336" s="1" t="n">
        <v>20021101</v>
      </c>
      <c r="E2336" s="1" t="inlineStr">
        <is>
          <t>TAMPO VITREO 1805X905X18 MDF-MESA DUBAI         11</t>
        </is>
      </c>
      <c r="F2336" s="2" t="n">
        <v>1</v>
      </c>
      <c r="G2336" s="2" t="inlineStr">
        <is>
          <t>peça</t>
        </is>
      </c>
      <c r="H2336" s="1" t="n">
        <v>0</v>
      </c>
      <c r="I2336" s="1" t="n">
        <v>0.1963</v>
      </c>
      <c r="J2336" s="2" t="inlineStr">
        <is>
          <t>CORTE</t>
        </is>
      </c>
    </row>
    <row r="2337" ht="12" customHeight="1">
      <c r="A2337" s="3" t="inlineStr">
        <is>
          <t>PU</t>
        </is>
      </c>
      <c r="B2337" s="1" t="n">
        <v>20072002</v>
      </c>
      <c r="C2337" s="1" t="inlineStr">
        <is>
          <t>Produto com acabamento</t>
        </is>
      </c>
      <c r="D2337" s="1" t="n">
        <v>20072002</v>
      </c>
      <c r="E2337" s="1" t="inlineStr">
        <is>
          <t>TRAV. MAIOR 932X80(911)X25 MDF (10PC) - RUBI 1,2011</t>
        </is>
      </c>
      <c r="F2337" s="2" t="n">
        <v>1</v>
      </c>
      <c r="G2337" s="2" t="inlineStr">
        <is>
          <t>peça</t>
        </is>
      </c>
      <c r="H2337" s="1" t="n">
        <v>0</v>
      </c>
      <c r="I2337" s="1" t="n">
        <v>0.1963</v>
      </c>
      <c r="J2337" s="2" t="inlineStr">
        <is>
          <t>CORTE</t>
        </is>
      </c>
    </row>
    <row r="2338" ht="12" customHeight="1">
      <c r="A2338" s="3" t="inlineStr">
        <is>
          <t>PU</t>
        </is>
      </c>
      <c r="B2338" s="1" t="n">
        <v>20072002</v>
      </c>
      <c r="C2338" s="1" t="inlineStr">
        <is>
          <t>Produto com acabamento</t>
        </is>
      </c>
      <c r="D2338" s="1" t="n">
        <v>20072002</v>
      </c>
      <c r="E2338" s="1" t="inlineStr">
        <is>
          <t>TRAV. MAIOR 932X80(911)X25 MDF (10PC) - RUBI 1,2011</t>
        </is>
      </c>
      <c r="F2338" s="2" t="n">
        <v>1</v>
      </c>
      <c r="G2338" s="2" t="inlineStr">
        <is>
          <t>peça</t>
        </is>
      </c>
      <c r="H2338" s="1" t="n">
        <v>0</v>
      </c>
      <c r="I2338" s="1" t="n">
        <v>0.1963</v>
      </c>
      <c r="J2338" s="2" t="inlineStr">
        <is>
          <t>CORTE</t>
        </is>
      </c>
    </row>
    <row r="2339" ht="12" customHeight="1">
      <c r="A2339" s="3" t="inlineStr">
        <is>
          <t>PU</t>
        </is>
      </c>
      <c r="B2339" s="1" t="n">
        <v>20058407</v>
      </c>
      <c r="C2339" s="1" t="inlineStr">
        <is>
          <t>Produto com acabamento</t>
        </is>
      </c>
      <c r="D2339" s="1" t="n">
        <v>20058407</v>
      </c>
      <c r="E2339" s="1" t="inlineStr">
        <is>
          <t>TAMPO 1365X905X25 MDF - MESA COM VIDRO            11</t>
        </is>
      </c>
      <c r="F2339" s="2" t="n">
        <v>1</v>
      </c>
      <c r="G2339" s="2" t="inlineStr">
        <is>
          <t>peça</t>
        </is>
      </c>
      <c r="H2339" s="1" t="n">
        <v>0</v>
      </c>
      <c r="I2339" s="1" t="n">
        <v>0.1963</v>
      </c>
      <c r="J2339" s="2" t="inlineStr">
        <is>
          <t>CORTE</t>
        </is>
      </c>
    </row>
    <row r="2340" ht="12" customHeight="1">
      <c r="A2340" s="3" t="inlineStr">
        <is>
          <t>PU</t>
        </is>
      </c>
      <c r="B2340" s="1" t="n">
        <v>20058407</v>
      </c>
      <c r="C2340" s="1" t="inlineStr">
        <is>
          <t>Produto com acabamento</t>
        </is>
      </c>
      <c r="D2340" s="1" t="n">
        <v>20058407</v>
      </c>
      <c r="E2340" s="1" t="inlineStr">
        <is>
          <t>TAMPO 1365X905X25 MDF - MESA COM VIDRO            11</t>
        </is>
      </c>
      <c r="F2340" s="2" t="n">
        <v>1</v>
      </c>
      <c r="G2340" s="2" t="inlineStr">
        <is>
          <t>peça</t>
        </is>
      </c>
      <c r="H2340" s="1" t="n">
        <v>0</v>
      </c>
      <c r="I2340" s="1" t="n">
        <v>0.1963</v>
      </c>
      <c r="J2340" s="2" t="inlineStr">
        <is>
          <t>CORTE</t>
        </is>
      </c>
    </row>
    <row r="2341" ht="12" customHeight="1">
      <c r="A2341" s="3" t="inlineStr">
        <is>
          <t>PU</t>
        </is>
      </c>
      <c r="B2341" s="1" t="n">
        <v>20058607</v>
      </c>
      <c r="C2341" s="1" t="inlineStr">
        <is>
          <t>Produto com acabamento</t>
        </is>
      </c>
      <c r="D2341" s="1" t="n">
        <v>20058607</v>
      </c>
      <c r="E2341" s="1" t="inlineStr">
        <is>
          <t>TAMPO 1605X905X25 MDF - MESA COM VIDRO            11</t>
        </is>
      </c>
      <c r="F2341" s="2" t="n">
        <v>1</v>
      </c>
      <c r="G2341" s="2" t="inlineStr">
        <is>
          <t>peça</t>
        </is>
      </c>
      <c r="H2341" s="1" t="n">
        <v>0</v>
      </c>
      <c r="I2341" s="1" t="n">
        <v>0.1963</v>
      </c>
      <c r="J2341" s="2" t="inlineStr">
        <is>
          <t>CORTE</t>
        </is>
      </c>
    </row>
    <row r="2342" ht="12" customHeight="1">
      <c r="A2342" s="3" t="inlineStr">
        <is>
          <t>PU</t>
        </is>
      </c>
      <c r="B2342" s="1" t="n">
        <v>20058607</v>
      </c>
      <c r="C2342" s="1" t="inlineStr">
        <is>
          <t>Produto com acabamento</t>
        </is>
      </c>
      <c r="D2342" s="1" t="n">
        <v>20058607</v>
      </c>
      <c r="E2342" s="1" t="inlineStr">
        <is>
          <t>TAMPO 1605X905X25 MDF - MESA COM VIDRO            11</t>
        </is>
      </c>
      <c r="F2342" s="2" t="n">
        <v>1</v>
      </c>
      <c r="G2342" s="2" t="inlineStr">
        <is>
          <t>peça</t>
        </is>
      </c>
      <c r="H2342" s="1" t="n">
        <v>0</v>
      </c>
      <c r="I2342" s="1" t="n">
        <v>0.1963</v>
      </c>
      <c r="J2342" s="2" t="inlineStr">
        <is>
          <t>CORTE</t>
        </is>
      </c>
    </row>
    <row r="2343" ht="12" customHeight="1">
      <c r="A2343" s="3" t="inlineStr">
        <is>
          <t>PU</t>
        </is>
      </c>
      <c r="B2343" s="1" t="n">
        <v>20058807</v>
      </c>
      <c r="C2343" s="1" t="inlineStr">
        <is>
          <t>Produto com acabamento</t>
        </is>
      </c>
      <c r="D2343" s="1" t="n">
        <v>20058807</v>
      </c>
      <c r="E2343" s="1" t="inlineStr">
        <is>
          <t>TAMPO 1805X905X25 MDF - MESA COM VIDRO            11</t>
        </is>
      </c>
      <c r="F2343" s="2" t="n">
        <v>1</v>
      </c>
      <c r="G2343" s="2" t="inlineStr">
        <is>
          <t>peça</t>
        </is>
      </c>
      <c r="H2343" s="1" t="n">
        <v>0</v>
      </c>
      <c r="I2343" s="1" t="n">
        <v>0.1963</v>
      </c>
      <c r="J2343" s="2" t="inlineStr">
        <is>
          <t>CORTE</t>
        </is>
      </c>
    </row>
    <row r="2344" ht="12" customHeight="1">
      <c r="A2344" s="3" t="inlineStr">
        <is>
          <t>PU</t>
        </is>
      </c>
      <c r="B2344" s="1" t="n">
        <v>20058807</v>
      </c>
      <c r="C2344" s="1" t="inlineStr">
        <is>
          <t>Produto com acabamento</t>
        </is>
      </c>
      <c r="D2344" s="1" t="n">
        <v>20058807</v>
      </c>
      <c r="E2344" s="1" t="inlineStr">
        <is>
          <t>TAMPO 1805X905X25 MDF - MESA COM VIDRO            11</t>
        </is>
      </c>
      <c r="F2344" s="2" t="n">
        <v>1</v>
      </c>
      <c r="G2344" s="2" t="inlineStr">
        <is>
          <t>peça</t>
        </is>
      </c>
      <c r="H2344" s="1" t="n">
        <v>0</v>
      </c>
      <c r="I2344" s="1" t="n">
        <v>0.1963</v>
      </c>
      <c r="J2344" s="2" t="inlineStr">
        <is>
          <t>CORTE</t>
        </is>
      </c>
    </row>
    <row r="2345" ht="12" customHeight="1">
      <c r="A2345" s="3" t="inlineStr">
        <is>
          <t>PU</t>
        </is>
      </c>
      <c r="B2345" s="1" t="n">
        <v>20053207</v>
      </c>
      <c r="C2345" s="1" t="inlineStr">
        <is>
          <t>Produto com acabamento</t>
        </is>
      </c>
      <c r="D2345" s="1" t="n">
        <v>20053207</v>
      </c>
      <c r="E2345" s="1" t="inlineStr">
        <is>
          <t>TAMPO 1205X905X18 MDF - MESA COM VIDRO            11</t>
        </is>
      </c>
      <c r="F2345" s="2" t="n">
        <v>1</v>
      </c>
      <c r="G2345" s="2" t="inlineStr">
        <is>
          <t>peça</t>
        </is>
      </c>
      <c r="H2345" s="1" t="n">
        <v>0</v>
      </c>
      <c r="I2345" s="1" t="n">
        <v>0.1963</v>
      </c>
      <c r="J2345" s="2" t="inlineStr">
        <is>
          <t>CORTE</t>
        </is>
      </c>
    </row>
    <row r="2346" ht="12" customHeight="1">
      <c r="A2346" s="3" t="inlineStr">
        <is>
          <t>PU</t>
        </is>
      </c>
      <c r="B2346" s="1" t="n">
        <v>20053207</v>
      </c>
      <c r="C2346" s="1" t="inlineStr">
        <is>
          <t>Produto com acabamento</t>
        </is>
      </c>
      <c r="D2346" s="1" t="n">
        <v>20053207</v>
      </c>
      <c r="E2346" s="1" t="inlineStr">
        <is>
          <t>TAMPO 1205X905X18 MDF - MESA COM VIDRO            11</t>
        </is>
      </c>
      <c r="F2346" s="2" t="n">
        <v>1</v>
      </c>
      <c r="G2346" s="2" t="inlineStr">
        <is>
          <t>peça</t>
        </is>
      </c>
      <c r="H2346" s="1" t="n">
        <v>0</v>
      </c>
      <c r="I2346" s="1" t="n">
        <v>0.1963</v>
      </c>
      <c r="J2346" s="2" t="inlineStr">
        <is>
          <t>CORTE</t>
        </is>
      </c>
    </row>
    <row r="2347" ht="12" customHeight="1">
      <c r="A2347" s="3" t="inlineStr">
        <is>
          <t>PU</t>
        </is>
      </c>
      <c r="B2347" s="1" t="n">
        <v>20053407</v>
      </c>
      <c r="C2347" s="1" t="inlineStr">
        <is>
          <t>Produto com acabamento</t>
        </is>
      </c>
      <c r="D2347" s="1" t="n">
        <v>20053407</v>
      </c>
      <c r="E2347" s="1" t="inlineStr">
        <is>
          <t>TAMPO 1365X905X18 MDF - MESA COM VIDRO            11</t>
        </is>
      </c>
      <c r="F2347" s="2" t="n">
        <v>1</v>
      </c>
      <c r="G2347" s="2" t="inlineStr">
        <is>
          <t>peça</t>
        </is>
      </c>
      <c r="H2347" s="1" t="n">
        <v>0</v>
      </c>
      <c r="I2347" s="1" t="n">
        <v>0.1963</v>
      </c>
      <c r="J2347" s="2" t="inlineStr">
        <is>
          <t>CORTE</t>
        </is>
      </c>
    </row>
    <row r="2348" ht="12" customHeight="1">
      <c r="A2348" s="3" t="inlineStr">
        <is>
          <t>PU</t>
        </is>
      </c>
      <c r="B2348" s="1" t="n">
        <v>20053407</v>
      </c>
      <c r="C2348" s="1" t="inlineStr">
        <is>
          <t>Produto com acabamento</t>
        </is>
      </c>
      <c r="D2348" s="1" t="n">
        <v>20053407</v>
      </c>
      <c r="E2348" s="1" t="inlineStr">
        <is>
          <t>TAMPO 1365X905X18 MDF - MESA COM VIDRO            11</t>
        </is>
      </c>
      <c r="F2348" s="2" t="n">
        <v>1</v>
      </c>
      <c r="G2348" s="2" t="inlineStr">
        <is>
          <t>peça</t>
        </is>
      </c>
      <c r="H2348" s="1" t="n">
        <v>0</v>
      </c>
      <c r="I2348" s="1" t="n">
        <v>0.1963</v>
      </c>
      <c r="J2348" s="2" t="inlineStr">
        <is>
          <t>CORTE</t>
        </is>
      </c>
    </row>
    <row r="2349" ht="12" customHeight="1">
      <c r="A2349" s="3" t="inlineStr">
        <is>
          <t>PU</t>
        </is>
      </c>
      <c r="B2349" s="1" t="n">
        <v>20021607</v>
      </c>
      <c r="C2349" s="1" t="inlineStr">
        <is>
          <t>Produto com acabamento</t>
        </is>
      </c>
      <c r="D2349" s="1" t="n">
        <v>20021607</v>
      </c>
      <c r="E2349" s="1" t="inlineStr">
        <is>
          <t>TAMPO 1605X905X18 MDF - MESA COM VIDRO            11</t>
        </is>
      </c>
      <c r="F2349" s="2" t="n">
        <v>1</v>
      </c>
      <c r="G2349" s="2" t="inlineStr">
        <is>
          <t>peça</t>
        </is>
      </c>
      <c r="H2349" s="1" t="n">
        <v>0</v>
      </c>
      <c r="I2349" s="1" t="n">
        <v>0.1963</v>
      </c>
      <c r="J2349" s="2" t="inlineStr">
        <is>
          <t>CORTE</t>
        </is>
      </c>
    </row>
    <row r="2350" ht="12" customHeight="1">
      <c r="A2350" s="3" t="inlineStr">
        <is>
          <t>PU</t>
        </is>
      </c>
      <c r="B2350" s="1" t="n">
        <v>20021607</v>
      </c>
      <c r="C2350" s="1" t="inlineStr">
        <is>
          <t>Produto com acabamento</t>
        </is>
      </c>
      <c r="D2350" s="1" t="n">
        <v>20021607</v>
      </c>
      <c r="E2350" s="1" t="inlineStr">
        <is>
          <t>TAMPO 1605X905X18 MDF - MESA COM VIDRO</t>
        </is>
      </c>
      <c r="F2350" s="2" t="n">
        <v>1</v>
      </c>
      <c r="G2350" s="2" t="inlineStr">
        <is>
          <t>peça</t>
        </is>
      </c>
      <c r="H2350" s="1" t="n">
        <v>0</v>
      </c>
      <c r="I2350" s="1" t="n">
        <v>0.1963</v>
      </c>
      <c r="J2350" s="2" t="inlineStr">
        <is>
          <t>CORTE</t>
        </is>
      </c>
    </row>
    <row r="2351" ht="12" customHeight="1">
      <c r="A2351" s="3" t="inlineStr">
        <is>
          <t>PU</t>
        </is>
      </c>
      <c r="B2351" s="1" t="n">
        <v>20021807</v>
      </c>
      <c r="C2351" s="1" t="inlineStr">
        <is>
          <t>Produto com acabamento</t>
        </is>
      </c>
      <c r="D2351" s="1" t="n">
        <v>20021807</v>
      </c>
      <c r="E2351" s="1" t="inlineStr">
        <is>
          <t>TAMPO 1805X905X18 MDF - MESA COM VIDRO</t>
        </is>
      </c>
      <c r="F2351" s="2" t="n">
        <v>1</v>
      </c>
      <c r="G2351" s="2" t="inlineStr">
        <is>
          <t>peça</t>
        </is>
      </c>
      <c r="H2351" s="1" t="n">
        <v>0</v>
      </c>
      <c r="I2351" s="1" t="n">
        <v>0.1963</v>
      </c>
      <c r="J2351" s="2" t="inlineStr">
        <is>
          <t>CORTE</t>
        </is>
      </c>
    </row>
    <row r="2352" ht="12" customHeight="1">
      <c r="A2352" s="3" t="inlineStr">
        <is>
          <t>PU</t>
        </is>
      </c>
      <c r="B2352" s="1" t="n">
        <v>20021807</v>
      </c>
      <c r="C2352" s="1" t="inlineStr">
        <is>
          <t>Produto com acabamento</t>
        </is>
      </c>
      <c r="D2352" s="1" t="n">
        <v>20021807</v>
      </c>
      <c r="E2352" s="1" t="inlineStr">
        <is>
          <t>TAMPO 1805X905X18 MDF - MESA COM VIDRO</t>
        </is>
      </c>
      <c r="F2352" s="2" t="n">
        <v>1</v>
      </c>
      <c r="G2352" s="2" t="inlineStr">
        <is>
          <t>peça</t>
        </is>
      </c>
      <c r="H2352" s="1" t="n">
        <v>0</v>
      </c>
      <c r="I2352" s="1" t="n">
        <v>0.1963</v>
      </c>
      <c r="J2352" s="2" t="inlineStr">
        <is>
          <t>CORTE</t>
        </is>
      </c>
    </row>
    <row r="2353" ht="12" customHeight="1">
      <c r="A2353" s="3" t="inlineStr">
        <is>
          <t>PU</t>
        </is>
      </c>
      <c r="B2353" s="1" t="n">
        <v>20053007</v>
      </c>
      <c r="C2353" s="1" t="inlineStr">
        <is>
          <t>Produto com acabamento</t>
        </is>
      </c>
      <c r="D2353" s="1" t="n">
        <v>20053007</v>
      </c>
      <c r="E2353" s="1" t="inlineStr">
        <is>
          <t>TAMPO REDONDO 1035X1035X18 MDF - MESA COM</t>
        </is>
      </c>
      <c r="F2353" s="2" t="n">
        <v>1</v>
      </c>
      <c r="G2353" s="2" t="inlineStr">
        <is>
          <t>peça</t>
        </is>
      </c>
      <c r="H2353" s="1" t="n">
        <v>0</v>
      </c>
      <c r="I2353" s="1" t="n">
        <v>0.1963</v>
      </c>
      <c r="J2353" s="2" t="inlineStr">
        <is>
          <t>CORTE</t>
        </is>
      </c>
    </row>
    <row r="2354" ht="12" customHeight="1">
      <c r="A2354" s="3" t="inlineStr">
        <is>
          <t>PU</t>
        </is>
      </c>
      <c r="B2354" s="1" t="n">
        <v>20053007</v>
      </c>
      <c r="C2354" s="1" t="inlineStr">
        <is>
          <t>Produto com acabamento</t>
        </is>
      </c>
      <c r="D2354" s="1" t="n">
        <v>20053007</v>
      </c>
      <c r="E2354" s="1" t="inlineStr">
        <is>
          <t>TAMPO REDONDO 1035X1035X18 MDF - MESA COM</t>
        </is>
      </c>
      <c r="F2354" s="2" t="n">
        <v>1</v>
      </c>
      <c r="G2354" s="2" t="inlineStr">
        <is>
          <t>peça</t>
        </is>
      </c>
      <c r="H2354" s="1" t="n">
        <v>0</v>
      </c>
      <c r="I2354" s="1" t="n">
        <v>0.1963</v>
      </c>
      <c r="J2354" s="2" t="inlineStr">
        <is>
          <t>CORTE</t>
        </is>
      </c>
    </row>
    <row r="2355" ht="12" customHeight="1">
      <c r="A2355" s="3" t="inlineStr">
        <is>
          <t>PU</t>
        </is>
      </c>
      <c r="B2355" s="1" t="n">
        <v>20058007</v>
      </c>
      <c r="C2355" s="1" t="inlineStr">
        <is>
          <t>Produto com acabamento</t>
        </is>
      </c>
      <c r="D2355" s="1" t="n">
        <v>20058007</v>
      </c>
      <c r="E2355" s="1" t="inlineStr">
        <is>
          <t>TAMPO REDONDO 1035X1035X25 MDF - MESA COM</t>
        </is>
      </c>
      <c r="F2355" s="2" t="n">
        <v>1</v>
      </c>
      <c r="G2355" s="2" t="inlineStr">
        <is>
          <t>peça</t>
        </is>
      </c>
      <c r="H2355" s="1" t="n">
        <v>0</v>
      </c>
      <c r="I2355" s="1" t="n">
        <v>0.1963</v>
      </c>
      <c r="J2355" s="2" t="inlineStr">
        <is>
          <t>CORTE</t>
        </is>
      </c>
    </row>
    <row r="2356" ht="12" customHeight="1">
      <c r="A2356" s="3" t="inlineStr">
        <is>
          <t>PU</t>
        </is>
      </c>
      <c r="B2356" s="1" t="n">
        <v>20058007</v>
      </c>
      <c r="C2356" s="1" t="inlineStr">
        <is>
          <t>Produto com acabamento</t>
        </is>
      </c>
      <c r="D2356" s="1" t="n">
        <v>20058007</v>
      </c>
      <c r="E2356" s="1" t="inlineStr">
        <is>
          <t>TAMPO REDONDO 1035X1035X25 MDF - MESA COM</t>
        </is>
      </c>
      <c r="F2356" s="2" t="n">
        <v>1</v>
      </c>
      <c r="G2356" s="2" t="inlineStr">
        <is>
          <t>peça</t>
        </is>
      </c>
      <c r="H2356" s="1" t="n">
        <v>0</v>
      </c>
      <c r="I2356" s="1" t="n">
        <v>0.1963</v>
      </c>
      <c r="J2356" s="2" t="inlineStr">
        <is>
          <t>CORTE</t>
        </is>
      </c>
    </row>
    <row r="2357" ht="12" customHeight="1">
      <c r="A2357" s="3" t="inlineStr">
        <is>
          <t>PU</t>
        </is>
      </c>
      <c r="B2357" s="1" t="n">
        <v>20058207</v>
      </c>
      <c r="C2357" s="1" t="inlineStr">
        <is>
          <t>Produto com acabamento</t>
        </is>
      </c>
      <c r="D2357" s="1" t="n">
        <v>20058207</v>
      </c>
      <c r="E2357" s="1" t="inlineStr">
        <is>
          <t>TAMPO 1205X905X25 MDF - MESA COM VIDRO</t>
        </is>
      </c>
      <c r="F2357" s="2" t="n">
        <v>1</v>
      </c>
      <c r="G2357" s="2" t="inlineStr">
        <is>
          <t>peça</t>
        </is>
      </c>
      <c r="H2357" s="1" t="n">
        <v>0</v>
      </c>
      <c r="I2357" s="1" t="n">
        <v>0.1963</v>
      </c>
      <c r="J2357" s="2" t="inlineStr">
        <is>
          <t>CORTE</t>
        </is>
      </c>
    </row>
    <row r="2358" ht="12" customHeight="1">
      <c r="A2358" s="3" t="inlineStr">
        <is>
          <t>PU</t>
        </is>
      </c>
      <c r="B2358" s="1" t="n">
        <v>20058207</v>
      </c>
      <c r="C2358" s="1" t="inlineStr">
        <is>
          <t>Produto com acabamento</t>
        </is>
      </c>
      <c r="D2358" s="1" t="n">
        <v>20058207</v>
      </c>
      <c r="E2358" s="1" t="inlineStr">
        <is>
          <t>TAMPO 1205X905X25 MDF - MESA COM VIDRO</t>
        </is>
      </c>
      <c r="F2358" s="2" t="n">
        <v>1</v>
      </c>
      <c r="G2358" s="2" t="inlineStr">
        <is>
          <t>peça</t>
        </is>
      </c>
      <c r="H2358" s="1" t="n">
        <v>0</v>
      </c>
      <c r="I2358" s="1" t="n">
        <v>0.1963</v>
      </c>
      <c r="J2358" s="2" t="inlineStr">
        <is>
          <t>CORTE</t>
        </is>
      </c>
    </row>
    <row r="2359" ht="12" customHeight="1">
      <c r="A2359" s="3" t="inlineStr">
        <is>
          <t>PU</t>
        </is>
      </c>
      <c r="B2359" s="1" t="n">
        <v>20083212</v>
      </c>
      <c r="C2359" s="1" t="inlineStr">
        <is>
          <t>Produto com acabamento</t>
        </is>
      </c>
      <c r="D2359" s="1" t="n">
        <v>20083212</v>
      </c>
      <c r="E2359" s="1" t="inlineStr">
        <is>
          <t>TAMPO 1365X905X18 MDF - MESA COM VIDRO (RAIO 11</t>
        </is>
      </c>
      <c r="F2359" s="2" t="n">
        <v>1</v>
      </c>
      <c r="G2359" s="2" t="inlineStr">
        <is>
          <t>peça</t>
        </is>
      </c>
      <c r="H2359" s="1" t="n">
        <v>0</v>
      </c>
      <c r="I2359" s="1" t="n">
        <v>0.1963</v>
      </c>
      <c r="J2359" s="2" t="inlineStr">
        <is>
          <t>CORTE</t>
        </is>
      </c>
    </row>
    <row r="2360" ht="12" customHeight="1">
      <c r="A2360" s="3" t="inlineStr">
        <is>
          <t>PU</t>
        </is>
      </c>
      <c r="B2360" s="1" t="n">
        <v>20083212</v>
      </c>
      <c r="C2360" s="1" t="inlineStr">
        <is>
          <t>Produto com acabamento</t>
        </is>
      </c>
      <c r="D2360" s="1" t="n">
        <v>20083212</v>
      </c>
      <c r="E2360" s="1" t="inlineStr">
        <is>
          <t>TAMPO 1365X905X18 MDF - MESA COM VIDRO (RAIO 11</t>
        </is>
      </c>
      <c r="F2360" s="2" t="n">
        <v>1</v>
      </c>
      <c r="G2360" s="2" t="inlineStr">
        <is>
          <t>peça</t>
        </is>
      </c>
      <c r="H2360" s="1" t="n">
        <v>0</v>
      </c>
      <c r="I2360" s="1" t="n">
        <v>0.1963</v>
      </c>
      <c r="J2360" s="2" t="inlineStr">
        <is>
          <t>CORTE</t>
        </is>
      </c>
    </row>
    <row r="2361" ht="12" customHeight="1">
      <c r="A2361" s="3" t="inlineStr">
        <is>
          <t>PU</t>
        </is>
      </c>
      <c r="B2361" s="1" t="n">
        <v>30104012</v>
      </c>
      <c r="C2361" s="1" t="inlineStr">
        <is>
          <t>Produto com acabamento</t>
        </is>
      </c>
      <c r="D2361" s="1" t="n">
        <v>30104012</v>
      </c>
      <c r="E2361" s="1" t="inlineStr">
        <is>
          <t>TAMPO 1365X905X25 MDF - MESA COM VIDRO (RAIO 11</t>
        </is>
      </c>
      <c r="F2361" s="2" t="n">
        <v>1</v>
      </c>
      <c r="G2361" s="2" t="inlineStr">
        <is>
          <t>peça</t>
        </is>
      </c>
      <c r="H2361" s="1" t="n">
        <v>0</v>
      </c>
      <c r="I2361" s="1" t="n">
        <v>0.1963</v>
      </c>
      <c r="J2361" s="2" t="inlineStr">
        <is>
          <t>CORTE</t>
        </is>
      </c>
    </row>
    <row r="2362" ht="12" customHeight="1">
      <c r="A2362" s="3" t="inlineStr">
        <is>
          <t>PU</t>
        </is>
      </c>
      <c r="B2362" s="1" t="n">
        <v>30104012</v>
      </c>
      <c r="C2362" s="1" t="inlineStr">
        <is>
          <t>Produto com acabamento</t>
        </is>
      </c>
      <c r="D2362" s="1" t="n">
        <v>30104012</v>
      </c>
      <c r="E2362" s="1" t="inlineStr">
        <is>
          <t>TAMPO 1365X905X25 MDF - MESA COM VIDRO (RAIO 11</t>
        </is>
      </c>
      <c r="F2362" s="2" t="n">
        <v>1</v>
      </c>
      <c r="G2362" s="2" t="inlineStr">
        <is>
          <t>peça</t>
        </is>
      </c>
      <c r="H2362" s="1" t="n">
        <v>0</v>
      </c>
      <c r="I2362" s="1" t="n">
        <v>0.1963</v>
      </c>
      <c r="J2362" s="2" t="inlineStr">
        <is>
          <t>CORTE</t>
        </is>
      </c>
    </row>
    <row r="2363" ht="12" customHeight="1">
      <c r="A2363" s="3" t="inlineStr">
        <is>
          <t>PU</t>
        </is>
      </c>
      <c r="B2363" s="1" t="n">
        <v>30106012</v>
      </c>
      <c r="C2363" s="1" t="inlineStr">
        <is>
          <t>Produto com acabamento</t>
        </is>
      </c>
      <c r="D2363" s="1" t="n">
        <v>30106012</v>
      </c>
      <c r="E2363" s="1" t="inlineStr">
        <is>
          <t>TAMPO 1605X905X25 MDF - MESA COM VIDRO (RAIO 11</t>
        </is>
      </c>
      <c r="F2363" s="2" t="n">
        <v>1</v>
      </c>
      <c r="G2363" s="2" t="inlineStr">
        <is>
          <t>peça</t>
        </is>
      </c>
      <c r="H2363" s="1" t="n">
        <v>0</v>
      </c>
      <c r="I2363" s="1" t="n">
        <v>0.1963</v>
      </c>
      <c r="J2363" s="2" t="inlineStr">
        <is>
          <t>CORTE</t>
        </is>
      </c>
    </row>
    <row r="2364" ht="12" customHeight="1">
      <c r="A2364" s="3" t="inlineStr">
        <is>
          <t>PU</t>
        </is>
      </c>
      <c r="B2364" s="1" t="n">
        <v>30106012</v>
      </c>
      <c r="C2364" s="1" t="inlineStr">
        <is>
          <t>Produto com acabamento</t>
        </is>
      </c>
      <c r="D2364" s="1" t="n">
        <v>30106012</v>
      </c>
      <c r="E2364" s="1" t="inlineStr">
        <is>
          <t>TAMPO 1605X905X25 MDF - MESA COM VIDRO (RAIO 11</t>
        </is>
      </c>
      <c r="F2364" s="2" t="n">
        <v>1</v>
      </c>
      <c r="G2364" s="2" t="inlineStr">
        <is>
          <t>peça</t>
        </is>
      </c>
      <c r="H2364" s="1" t="n">
        <v>0</v>
      </c>
      <c r="I2364" s="1" t="n">
        <v>0.1963</v>
      </c>
      <c r="J2364" s="2" t="inlineStr">
        <is>
          <t>CORTE</t>
        </is>
      </c>
    </row>
    <row r="2365" ht="12" customHeight="1">
      <c r="A2365" s="3" t="inlineStr">
        <is>
          <t>PU</t>
        </is>
      </c>
      <c r="B2365" s="1" t="n">
        <v>20086212</v>
      </c>
      <c r="C2365" s="1" t="inlineStr">
        <is>
          <t>Produto com acabamento</t>
        </is>
      </c>
      <c r="D2365" s="1" t="n">
        <v>20086212</v>
      </c>
      <c r="E2365" s="1" t="inlineStr">
        <is>
          <t>TAMPO 1605X905X18 MDF - MESA COM VIDRO (RAIO 11</t>
        </is>
      </c>
      <c r="F2365" s="2" t="n">
        <v>1</v>
      </c>
      <c r="G2365" s="2" t="inlineStr">
        <is>
          <t>peça</t>
        </is>
      </c>
      <c r="H2365" s="1" t="n">
        <v>0</v>
      </c>
      <c r="I2365" s="1" t="n">
        <v>0.1963</v>
      </c>
      <c r="J2365" s="2" t="inlineStr">
        <is>
          <t>CORTE</t>
        </is>
      </c>
    </row>
    <row r="2366" ht="12" customHeight="1">
      <c r="A2366" s="3" t="inlineStr">
        <is>
          <t>PU</t>
        </is>
      </c>
      <c r="B2366" s="1" t="n">
        <v>20086212</v>
      </c>
      <c r="C2366" s="1" t="inlineStr">
        <is>
          <t>Produto com acabamento</t>
        </is>
      </c>
      <c r="D2366" s="1" t="n">
        <v>20086212</v>
      </c>
      <c r="E2366" s="1" t="inlineStr">
        <is>
          <t>TAMPO 1605X905X18 MDF - MESA COM VIDRO (RAIO 11</t>
        </is>
      </c>
      <c r="F2366" s="2" t="n">
        <v>1</v>
      </c>
      <c r="G2366" s="2" t="inlineStr">
        <is>
          <t>peça</t>
        </is>
      </c>
      <c r="H2366" s="1" t="n">
        <v>0</v>
      </c>
      <c r="I2366" s="1" t="n">
        <v>0.1963</v>
      </c>
      <c r="J2366" s="2" t="inlineStr">
        <is>
          <t>CORTE</t>
        </is>
      </c>
    </row>
    <row r="2367" ht="12" customHeight="1">
      <c r="A2367" s="3" t="inlineStr">
        <is>
          <t>PU</t>
        </is>
      </c>
      <c r="B2367" s="1" t="n">
        <v>20088212</v>
      </c>
      <c r="C2367" s="1" t="inlineStr">
        <is>
          <t>Produto com acabamento</t>
        </is>
      </c>
      <c r="D2367" s="1" t="n">
        <v>20088212</v>
      </c>
      <c r="E2367" s="1" t="inlineStr">
        <is>
          <t>TAMPO 1800X900X18 MDF - MESA COM VIDRO (RAIO 11</t>
        </is>
      </c>
      <c r="F2367" s="2" t="n">
        <v>1</v>
      </c>
      <c r="G2367" s="2" t="inlineStr">
        <is>
          <t>peça</t>
        </is>
      </c>
      <c r="H2367" s="1" t="n">
        <v>0</v>
      </c>
      <c r="I2367" s="1" t="n">
        <v>0.1963</v>
      </c>
      <c r="J2367" s="2" t="inlineStr">
        <is>
          <t>CORTE</t>
        </is>
      </c>
    </row>
    <row r="2368" ht="12" customHeight="1">
      <c r="A2368" s="3" t="inlineStr">
        <is>
          <t>PU</t>
        </is>
      </c>
      <c r="B2368" s="1" t="n">
        <v>20088212</v>
      </c>
      <c r="C2368" s="1" t="inlineStr">
        <is>
          <t>Produto com acabamento</t>
        </is>
      </c>
      <c r="D2368" s="1" t="n">
        <v>20088212</v>
      </c>
      <c r="E2368" s="1" t="inlineStr">
        <is>
          <t>TAMPO 1800X900X18 MDF - MESA COM VIDRO (RAIO 11</t>
        </is>
      </c>
      <c r="F2368" s="2" t="n">
        <v>1</v>
      </c>
      <c r="G2368" s="2" t="inlineStr">
        <is>
          <t>peça</t>
        </is>
      </c>
      <c r="H2368" s="1" t="n">
        <v>0</v>
      </c>
      <c r="I2368" s="1" t="n">
        <v>0.1963</v>
      </c>
      <c r="J2368" s="2" t="inlineStr">
        <is>
          <t>CORTE</t>
        </is>
      </c>
    </row>
    <row r="2369" ht="12" customHeight="1">
      <c r="A2369" s="3" t="inlineStr">
        <is>
          <t>PU</t>
        </is>
      </c>
      <c r="B2369" s="1" t="n">
        <v>30108012</v>
      </c>
      <c r="C2369" s="1" t="inlineStr">
        <is>
          <t>Produto com acabamento</t>
        </is>
      </c>
      <c r="D2369" s="1" t="n">
        <v>30108012</v>
      </c>
      <c r="E2369" s="1" t="inlineStr">
        <is>
          <t>TAMPO 1805X905X25 MDF - MESA COM VIDRO (RAIO 11</t>
        </is>
      </c>
      <c r="F2369" s="2" t="n">
        <v>1</v>
      </c>
      <c r="G2369" s="2" t="inlineStr">
        <is>
          <t>peça</t>
        </is>
      </c>
      <c r="H2369" s="1" t="n">
        <v>0</v>
      </c>
      <c r="I2369" s="1" t="n">
        <v>0.1963</v>
      </c>
      <c r="J2369" s="2" t="inlineStr">
        <is>
          <t>CORTE</t>
        </is>
      </c>
    </row>
    <row r="2370" ht="12" customHeight="1">
      <c r="A2370" s="3" t="inlineStr">
        <is>
          <t>PU</t>
        </is>
      </c>
      <c r="B2370" s="1" t="n">
        <v>30108012</v>
      </c>
      <c r="C2370" s="1" t="inlineStr">
        <is>
          <t>Produto com acabamento</t>
        </is>
      </c>
      <c r="D2370" s="1" t="n">
        <v>30108012</v>
      </c>
      <c r="E2370" s="1" t="inlineStr">
        <is>
          <t>TAMPO 1805X905X25 MDF - MESA COM VIDRO (RAIO 11</t>
        </is>
      </c>
      <c r="F2370" s="2" t="n">
        <v>1</v>
      </c>
      <c r="G2370" s="2" t="inlineStr">
        <is>
          <t>peça</t>
        </is>
      </c>
      <c r="H2370" s="1" t="n">
        <v>0</v>
      </c>
      <c r="I2370" s="1" t="n">
        <v>0.1963</v>
      </c>
      <c r="J2370" s="2" t="inlineStr">
        <is>
          <t>CORTE</t>
        </is>
      </c>
    </row>
    <row r="2371" ht="12" customHeight="1">
      <c r="A2371" s="3" t="inlineStr">
        <is>
          <t>PU</t>
        </is>
      </c>
      <c r="B2371" s="1" t="n">
        <v>20088212</v>
      </c>
      <c r="C2371" s="1" t="inlineStr">
        <is>
          <t>Produto com acabamento</t>
        </is>
      </c>
      <c r="D2371" s="1" t="n">
        <v>20088212</v>
      </c>
      <c r="E2371" s="1" t="inlineStr">
        <is>
          <t>TAMPO 1800X900X18 MDF - MESA COM VIDRO (RAIO 11</t>
        </is>
      </c>
      <c r="F2371" s="2" t="n">
        <v>1</v>
      </c>
      <c r="G2371" s="2" t="inlineStr">
        <is>
          <t>peça</t>
        </is>
      </c>
      <c r="H2371" s="1" t="n">
        <v>0</v>
      </c>
      <c r="I2371" s="1" t="n">
        <v>0.1963</v>
      </c>
      <c r="J2371" s="2" t="inlineStr">
        <is>
          <t>CORTE</t>
        </is>
      </c>
    </row>
    <row r="2372" ht="12" customHeight="1">
      <c r="A2372" s="3" t="inlineStr">
        <is>
          <t>PU</t>
        </is>
      </c>
      <c r="B2372" s="1" t="n">
        <v>30108012</v>
      </c>
      <c r="C2372" s="1" t="inlineStr">
        <is>
          <t>Produto com acabamento</t>
        </is>
      </c>
      <c r="D2372" s="1" t="n">
        <v>30108012</v>
      </c>
      <c r="E2372" s="1" t="inlineStr">
        <is>
          <t>TAMPO 1805X905X25 MDF - MESA COM VIDRO (RAIO 11</t>
        </is>
      </c>
      <c r="F2372" s="2" t="n">
        <v>1</v>
      </c>
      <c r="G2372" s="2" t="inlineStr">
        <is>
          <t>peça</t>
        </is>
      </c>
      <c r="H2372" s="1" t="n">
        <v>0</v>
      </c>
      <c r="I2372" s="1" t="n">
        <v>0.1963</v>
      </c>
      <c r="J2372" s="2" t="inlineStr">
        <is>
          <t>CORTE</t>
        </is>
      </c>
    </row>
    <row r="2373" ht="12" customHeight="1">
      <c r="A2373" s="3" t="inlineStr">
        <is>
          <t>PU</t>
        </is>
      </c>
      <c r="B2373" s="1" t="n">
        <v>20054601</v>
      </c>
      <c r="C2373" s="1" t="inlineStr">
        <is>
          <t>Produto com acabamento</t>
        </is>
      </c>
      <c r="D2373" s="1" t="n">
        <v>20054601</v>
      </c>
      <c r="E2373" s="1" t="inlineStr">
        <is>
          <t>PE ESTRU. 760(810)X80(125)X30 MAD (2PC)- TOPAZIO11</t>
        </is>
      </c>
      <c r="F2373" s="2" t="n">
        <v>1</v>
      </c>
      <c r="G2373" s="2" t="inlineStr">
        <is>
          <t>peça</t>
        </is>
      </c>
      <c r="H2373" s="1" t="n">
        <v>0</v>
      </c>
      <c r="I2373" s="1" t="n">
        <v>0.1963</v>
      </c>
      <c r="J2373" s="2" t="inlineStr">
        <is>
          <t>CORTE</t>
        </is>
      </c>
    </row>
    <row r="2374" ht="12" customHeight="1">
      <c r="A2374" s="3" t="inlineStr">
        <is>
          <t>PU</t>
        </is>
      </c>
      <c r="B2374" s="1" t="n">
        <v>20031207</v>
      </c>
      <c r="C2374" s="1" t="inlineStr">
        <is>
          <t>Produto com acabamento</t>
        </is>
      </c>
      <c r="D2374" s="1" t="n">
        <v>20031207</v>
      </c>
      <c r="E2374" s="1" t="inlineStr">
        <is>
          <t>TAMPO 1205X905X15 MDF - MESA COM VIDRO            11</t>
        </is>
      </c>
      <c r="F2374" s="2" t="n">
        <v>1</v>
      </c>
      <c r="G2374" s="2" t="inlineStr">
        <is>
          <t>peça</t>
        </is>
      </c>
      <c r="H2374" s="1" t="n">
        <v>0</v>
      </c>
      <c r="I2374" s="1" t="n">
        <v>0.1963</v>
      </c>
      <c r="J2374" s="2" t="inlineStr">
        <is>
          <t>CORTE</t>
        </is>
      </c>
    </row>
    <row r="2375" ht="12" customHeight="1">
      <c r="A2375" s="3" t="inlineStr">
        <is>
          <t>PU</t>
        </is>
      </c>
      <c r="B2375" s="1" t="n">
        <v>20031207</v>
      </c>
      <c r="C2375" s="1" t="inlineStr">
        <is>
          <t>Produto com acabamento</t>
        </is>
      </c>
      <c r="D2375" s="1" t="n">
        <v>20031207</v>
      </c>
      <c r="E2375" s="1" t="inlineStr">
        <is>
          <t>TAMPO 1205X905X15 MDF - MESA COM VIDRO            11</t>
        </is>
      </c>
      <c r="F2375" s="2" t="n">
        <v>1</v>
      </c>
      <c r="G2375" s="2" t="inlineStr">
        <is>
          <t>peça</t>
        </is>
      </c>
      <c r="H2375" s="1" t="n">
        <v>0</v>
      </c>
      <c r="I2375" s="1" t="n">
        <v>0.1963</v>
      </c>
      <c r="J2375" s="2" t="inlineStr">
        <is>
          <t>CORTE</t>
        </is>
      </c>
    </row>
    <row r="2376" ht="12" customHeight="1">
      <c r="A2376" s="3" t="inlineStr">
        <is>
          <t>PU</t>
        </is>
      </c>
      <c r="B2376" s="1" t="n">
        <v>20031307</v>
      </c>
      <c r="C2376" s="1" t="inlineStr">
        <is>
          <t>Produto com acabamento</t>
        </is>
      </c>
      <c r="D2376" s="1" t="n">
        <v>20031307</v>
      </c>
      <c r="E2376" s="1" t="inlineStr">
        <is>
          <t>TAMPO 1365X905X15 MDF - MESA COM VIDRO            11</t>
        </is>
      </c>
      <c r="F2376" s="2" t="n">
        <v>1</v>
      </c>
      <c r="G2376" s="2" t="inlineStr">
        <is>
          <t>peça</t>
        </is>
      </c>
      <c r="H2376" s="1" t="n">
        <v>0</v>
      </c>
      <c r="I2376" s="1" t="n">
        <v>0.1963</v>
      </c>
      <c r="J2376" s="2" t="inlineStr">
        <is>
          <t>CORTE</t>
        </is>
      </c>
    </row>
    <row r="2377" ht="12" customHeight="1">
      <c r="A2377" s="3" t="inlineStr">
        <is>
          <t>PU</t>
        </is>
      </c>
      <c r="B2377" s="1" t="n">
        <v>20031307</v>
      </c>
      <c r="C2377" s="1" t="inlineStr">
        <is>
          <t>Produto com acabamento</t>
        </is>
      </c>
      <c r="D2377" s="1" t="n">
        <v>20031307</v>
      </c>
      <c r="E2377" s="1" t="inlineStr">
        <is>
          <t>TAMPO 1365X905X15 MDF - MESA COM VIDRO            11</t>
        </is>
      </c>
      <c r="F2377" s="2" t="n">
        <v>1</v>
      </c>
      <c r="G2377" s="2" t="inlineStr">
        <is>
          <t>peça</t>
        </is>
      </c>
      <c r="H2377" s="1" t="n">
        <v>0</v>
      </c>
      <c r="I2377" s="1" t="n">
        <v>0.1963</v>
      </c>
      <c r="J2377" s="2" t="inlineStr">
        <is>
          <t>CORTE</t>
        </is>
      </c>
    </row>
    <row r="2378" ht="12" customHeight="1">
      <c r="A2378" s="3" t="inlineStr">
        <is>
          <t>PU</t>
        </is>
      </c>
      <c r="B2378" s="1" t="n">
        <v>20031607</v>
      </c>
      <c r="C2378" s="1" t="inlineStr">
        <is>
          <t>Produto com acabamento</t>
        </is>
      </c>
      <c r="D2378" s="1" t="n">
        <v>20031607</v>
      </c>
      <c r="E2378" s="1" t="inlineStr">
        <is>
          <t>TAMPO 1605X905X15 MDF - MESA COM VIDRO            11</t>
        </is>
      </c>
      <c r="F2378" s="2" t="n">
        <v>1</v>
      </c>
      <c r="G2378" s="2" t="inlineStr">
        <is>
          <t>peça</t>
        </is>
      </c>
      <c r="H2378" s="1" t="n">
        <v>0</v>
      </c>
      <c r="I2378" s="1" t="n">
        <v>0.1963</v>
      </c>
      <c r="J2378" s="2" t="inlineStr">
        <is>
          <t>CORTE</t>
        </is>
      </c>
    </row>
    <row r="2379" ht="12" customHeight="1">
      <c r="A2379" s="3" t="inlineStr">
        <is>
          <t>PU</t>
        </is>
      </c>
      <c r="B2379" s="1" t="n">
        <v>20031607</v>
      </c>
      <c r="C2379" s="1" t="inlineStr">
        <is>
          <t>Produto com acabamento</t>
        </is>
      </c>
      <c r="D2379" s="1" t="n">
        <v>20031607</v>
      </c>
      <c r="E2379" s="1" t="inlineStr">
        <is>
          <t>TAMPO 1605X905X15 MDF - MESA COM VIDRO            11</t>
        </is>
      </c>
      <c r="F2379" s="2" t="n">
        <v>1</v>
      </c>
      <c r="G2379" s="2" t="inlineStr">
        <is>
          <t>peça</t>
        </is>
      </c>
      <c r="H2379" s="1" t="n">
        <v>0</v>
      </c>
      <c r="I2379" s="1" t="n">
        <v>0.1963</v>
      </c>
      <c r="J2379" s="2" t="inlineStr">
        <is>
          <t>CORTE</t>
        </is>
      </c>
    </row>
    <row r="2380" ht="12" customHeight="1">
      <c r="A2380" s="3" t="inlineStr">
        <is>
          <t>PU</t>
        </is>
      </c>
      <c r="B2380" s="1" t="n">
        <v>20053101</v>
      </c>
      <c r="C2380" s="1" t="inlineStr">
        <is>
          <t>Produto com acabamento</t>
        </is>
      </c>
      <c r="D2380" s="1" t="n">
        <v>20053101</v>
      </c>
      <c r="E2380" s="1" t="inlineStr">
        <is>
          <t>TAMPO 900X900X18 MDF - MESA COM VIDRO              11</t>
        </is>
      </c>
      <c r="F2380" s="2" t="n">
        <v>1</v>
      </c>
      <c r="G2380" s="2" t="inlineStr">
        <is>
          <t>peça</t>
        </is>
      </c>
      <c r="H2380" s="1" t="n">
        <v>0</v>
      </c>
      <c r="I2380" s="1" t="n">
        <v>0.1963</v>
      </c>
      <c r="J2380" s="2" t="inlineStr">
        <is>
          <t>CORTE</t>
        </is>
      </c>
    </row>
    <row r="2381" ht="12" customHeight="1">
      <c r="A2381" s="3" t="inlineStr">
        <is>
          <t>PU</t>
        </is>
      </c>
      <c r="B2381" s="1" t="n">
        <v>20053101</v>
      </c>
      <c r="C2381" s="1" t="inlineStr">
        <is>
          <t>Produto com acabamento</t>
        </is>
      </c>
      <c r="D2381" s="1" t="n">
        <v>20053101</v>
      </c>
      <c r="E2381" s="1" t="inlineStr">
        <is>
          <t>TAMPO 900X900X18 MDF - MESA COM VIDRO              11</t>
        </is>
      </c>
      <c r="F2381" s="2" t="n">
        <v>1</v>
      </c>
      <c r="G2381" s="2" t="inlineStr">
        <is>
          <t>peça</t>
        </is>
      </c>
      <c r="H2381" s="1" t="n">
        <v>0</v>
      </c>
      <c r="I2381" s="1" t="n">
        <v>0.1963</v>
      </c>
      <c r="J2381" s="2" t="inlineStr">
        <is>
          <t>CORTE</t>
        </is>
      </c>
    </row>
    <row r="2382" ht="12" customHeight="1">
      <c r="A2382" s="3" t="inlineStr">
        <is>
          <t>PU</t>
        </is>
      </c>
      <c r="B2382" s="1" t="n">
        <v>20061312</v>
      </c>
      <c r="C2382" s="1" t="inlineStr">
        <is>
          <t>Produto com acabamento</t>
        </is>
      </c>
      <c r="D2382" s="1" t="n">
        <v>20061312</v>
      </c>
      <c r="E2382" s="1" t="inlineStr">
        <is>
          <t>TAMPO 2000X900X18 MDF - MESA COM VIDRO (RAIO 11</t>
        </is>
      </c>
      <c r="F2382" s="2" t="n">
        <v>1</v>
      </c>
      <c r="G2382" s="2" t="inlineStr">
        <is>
          <t>peça</t>
        </is>
      </c>
      <c r="H2382" s="1" t="n">
        <v>0</v>
      </c>
      <c r="I2382" s="1" t="n">
        <v>0.1963</v>
      </c>
      <c r="J2382" s="2" t="inlineStr">
        <is>
          <t>CORTE</t>
        </is>
      </c>
    </row>
    <row r="2383" ht="12" customHeight="1">
      <c r="A2383" s="3" t="inlineStr">
        <is>
          <t>PU</t>
        </is>
      </c>
      <c r="B2383" s="1" t="n">
        <v>20061312</v>
      </c>
      <c r="C2383" s="1" t="inlineStr">
        <is>
          <t>Produto com acabamento</t>
        </is>
      </c>
      <c r="D2383" s="1" t="n">
        <v>20061312</v>
      </c>
      <c r="E2383" s="1" t="inlineStr">
        <is>
          <t>TAMPO 2000X900X18 MDF - MESA COM VIDRO (RAIO 11</t>
        </is>
      </c>
      <c r="F2383" s="2" t="n">
        <v>1</v>
      </c>
      <c r="G2383" s="2" t="inlineStr">
        <is>
          <t>peça</t>
        </is>
      </c>
      <c r="H2383" s="1" t="n">
        <v>0</v>
      </c>
      <c r="I2383" s="1" t="n">
        <v>0.1963</v>
      </c>
      <c r="J2383" s="2" t="inlineStr">
        <is>
          <t>CORTE</t>
        </is>
      </c>
    </row>
    <row r="2384" ht="12" customHeight="1">
      <c r="A2384" s="3" t="inlineStr">
        <is>
          <t>PU</t>
        </is>
      </c>
      <c r="B2384" s="1" t="n">
        <v>20061312</v>
      </c>
      <c r="C2384" s="1" t="inlineStr">
        <is>
          <t>Produto com acabamento</t>
        </is>
      </c>
      <c r="D2384" s="1" t="n">
        <v>20061312</v>
      </c>
      <c r="E2384" s="1" t="inlineStr">
        <is>
          <t>TAMPO 2000X900X18 MDF - MESA COM VIDRO (RAIO 11</t>
        </is>
      </c>
      <c r="F2384" s="2" t="n">
        <v>1</v>
      </c>
      <c r="G2384" s="2" t="inlineStr">
        <is>
          <t>peça</t>
        </is>
      </c>
      <c r="H2384" s="1" t="n">
        <v>0</v>
      </c>
      <c r="I2384" s="1" t="n">
        <v>0.1963</v>
      </c>
      <c r="J2384" s="2" t="inlineStr">
        <is>
          <t>CORTE</t>
        </is>
      </c>
    </row>
    <row r="2385" ht="12" customHeight="1">
      <c r="A2385" s="3" t="inlineStr">
        <is>
          <t>PU</t>
        </is>
      </c>
      <c r="B2385" s="1" t="n">
        <v>20031308</v>
      </c>
      <c r="C2385" s="1" t="inlineStr">
        <is>
          <t>Produto com acabamento</t>
        </is>
      </c>
      <c r="D2385" s="1" t="n">
        <v>20031308</v>
      </c>
      <c r="E2385" s="1" t="inlineStr">
        <is>
          <t>TAMPO VITREO 1365X905X15 MDF                                 11</t>
        </is>
      </c>
      <c r="F2385" s="2" t="n">
        <v>1</v>
      </c>
      <c r="G2385" s="2" t="inlineStr">
        <is>
          <t>peça</t>
        </is>
      </c>
      <c r="H2385" s="1" t="n">
        <v>0</v>
      </c>
      <c r="I2385" s="1" t="n">
        <v>0.1963</v>
      </c>
      <c r="J2385" s="2" t="inlineStr">
        <is>
          <t>CORTE</t>
        </is>
      </c>
    </row>
    <row r="2386" ht="12" customHeight="1">
      <c r="A2386" s="3" t="inlineStr">
        <is>
          <t>PU</t>
        </is>
      </c>
      <c r="B2386" s="1" t="n">
        <v>20031308</v>
      </c>
      <c r="C2386" s="1" t="inlineStr">
        <is>
          <t>Produto com acabamento</t>
        </is>
      </c>
      <c r="D2386" s="1" t="n">
        <v>20031308</v>
      </c>
      <c r="E2386" s="1" t="inlineStr">
        <is>
          <t>TAMPO VITREO 1365X905X15 MDF                                 11</t>
        </is>
      </c>
      <c r="F2386" s="2" t="n">
        <v>1</v>
      </c>
      <c r="G2386" s="2" t="inlineStr">
        <is>
          <t>peça</t>
        </is>
      </c>
      <c r="H2386" s="1" t="n">
        <v>0</v>
      </c>
      <c r="I2386" s="1" t="n">
        <v>0.1963</v>
      </c>
      <c r="J2386" s="2" t="inlineStr">
        <is>
          <t>CORTE</t>
        </is>
      </c>
    </row>
    <row r="2387" ht="12" customHeight="1">
      <c r="A2387" s="3" t="inlineStr">
        <is>
          <t>PU</t>
        </is>
      </c>
      <c r="B2387" s="1" t="n">
        <v>20031609</v>
      </c>
      <c r="C2387" s="1" t="inlineStr">
        <is>
          <t>Produto com acabamento</t>
        </is>
      </c>
      <c r="D2387" s="1" t="n">
        <v>20031609</v>
      </c>
      <c r="E2387" s="1" t="inlineStr">
        <is>
          <t>TAMPO VITREO 1605X905X15 MDF                                 11</t>
        </is>
      </c>
      <c r="F2387" s="2" t="n">
        <v>1</v>
      </c>
      <c r="G2387" s="2" t="inlineStr">
        <is>
          <t>peça</t>
        </is>
      </c>
      <c r="H2387" s="1" t="n">
        <v>0</v>
      </c>
      <c r="I2387" s="1" t="n">
        <v>0.1963</v>
      </c>
      <c r="J2387" s="2" t="inlineStr">
        <is>
          <t>CORTE</t>
        </is>
      </c>
    </row>
    <row r="2388" ht="12" customHeight="1">
      <c r="A2388" s="3" t="inlineStr">
        <is>
          <t>PU</t>
        </is>
      </c>
      <c r="B2388" s="1" t="n">
        <v>20031609</v>
      </c>
      <c r="C2388" s="1" t="inlineStr">
        <is>
          <t>Produto com acabamento</t>
        </is>
      </c>
      <c r="D2388" s="1" t="n">
        <v>20031609</v>
      </c>
      <c r="E2388" s="1" t="inlineStr">
        <is>
          <t>TAMPO VITREO 1605X905X15 MDF                                 11</t>
        </is>
      </c>
      <c r="F2388" s="2" t="n">
        <v>1</v>
      </c>
      <c r="G2388" s="2" t="inlineStr">
        <is>
          <t>peça</t>
        </is>
      </c>
      <c r="H2388" s="1" t="n">
        <v>0</v>
      </c>
      <c r="I2388" s="1" t="n">
        <v>0.1963</v>
      </c>
      <c r="J2388" s="2" t="inlineStr">
        <is>
          <t>CORTE</t>
        </is>
      </c>
    </row>
    <row r="2389" ht="12" customHeight="1">
      <c r="A2389" s="3" t="inlineStr">
        <is>
          <t>PU</t>
        </is>
      </c>
      <c r="B2389" s="1" t="n">
        <v>30006401</v>
      </c>
      <c r="C2389" s="1" t="inlineStr">
        <is>
          <t>Produto com acabamento</t>
        </is>
      </c>
      <c r="D2389" s="1" t="n">
        <v>30006401</v>
      </c>
      <c r="E2389" s="1" t="inlineStr">
        <is>
          <t>CAVALETE SUPERIOR (24PCS) MDF 25MM - CADEIRA11</t>
        </is>
      </c>
      <c r="F2389" s="2" t="n">
        <v>1</v>
      </c>
      <c r="G2389" s="2" t="inlineStr">
        <is>
          <t>peça</t>
        </is>
      </c>
      <c r="H2389" s="1" t="n">
        <v>0</v>
      </c>
      <c r="I2389" s="1" t="n">
        <v>0.1963</v>
      </c>
      <c r="J2389" s="2" t="inlineStr">
        <is>
          <t>CORTE</t>
        </is>
      </c>
    </row>
    <row r="2390" ht="12" customHeight="1">
      <c r="A2390" s="3" t="inlineStr">
        <is>
          <t>PU</t>
        </is>
      </c>
      <c r="B2390" s="1" t="n">
        <v>30006401</v>
      </c>
      <c r="C2390" s="1" t="inlineStr">
        <is>
          <t>Produto com acabamento</t>
        </is>
      </c>
      <c r="D2390" s="1" t="n">
        <v>30006401</v>
      </c>
      <c r="E2390" s="1" t="inlineStr">
        <is>
          <t>CAVALETE SUPERIOR (24PCS) MDF 25MM - CADEIRA11</t>
        </is>
      </c>
      <c r="F2390" s="2" t="n">
        <v>1</v>
      </c>
      <c r="G2390" s="2" t="inlineStr">
        <is>
          <t>peça</t>
        </is>
      </c>
      <c r="H2390" s="1" t="n">
        <v>0</v>
      </c>
      <c r="I2390" s="1" t="n">
        <v>0.1963</v>
      </c>
      <c r="J2390" s="2" t="inlineStr">
        <is>
          <t>CORTE</t>
        </is>
      </c>
    </row>
    <row r="2391" ht="12" customHeight="1">
      <c r="A2391" s="3" t="inlineStr">
        <is>
          <t>PU</t>
        </is>
      </c>
      <c r="B2391" s="1" t="n">
        <v>30006402</v>
      </c>
      <c r="C2391" s="1" t="inlineStr">
        <is>
          <t>Produto com acabamento</t>
        </is>
      </c>
      <c r="D2391" s="1" t="n">
        <v>30006402</v>
      </c>
      <c r="E2391" s="1" t="inlineStr">
        <is>
          <t>CAVALETE INFERIOR (24 PCS) MDF 25MM -CADEIRA  11</t>
        </is>
      </c>
      <c r="F2391" s="2" t="n">
        <v>1</v>
      </c>
      <c r="G2391" s="2" t="inlineStr">
        <is>
          <t>peça</t>
        </is>
      </c>
      <c r="H2391" s="1" t="n">
        <v>0</v>
      </c>
      <c r="I2391" s="1" t="n">
        <v>0.1963</v>
      </c>
      <c r="J2391" s="2" t="inlineStr">
        <is>
          <t>CORTE</t>
        </is>
      </c>
    </row>
    <row r="2392" ht="12" customHeight="1">
      <c r="A2392" s="3" t="inlineStr">
        <is>
          <t>PU</t>
        </is>
      </c>
      <c r="B2392" s="1" t="n">
        <v>30006402</v>
      </c>
      <c r="C2392" s="1" t="inlineStr">
        <is>
          <t>Produto com acabamento</t>
        </is>
      </c>
      <c r="D2392" s="1" t="n">
        <v>30006402</v>
      </c>
      <c r="E2392" s="1" t="inlineStr">
        <is>
          <t>CAVALETE INFERIOR (24 PCS) MDF 25MM -CADEIRA  11</t>
        </is>
      </c>
      <c r="F2392" s="2" t="n">
        <v>1</v>
      </c>
      <c r="G2392" s="2" t="inlineStr">
        <is>
          <t>peça</t>
        </is>
      </c>
      <c r="H2392" s="1" t="n">
        <v>0</v>
      </c>
      <c r="I2392" s="1" t="n">
        <v>0.1963</v>
      </c>
      <c r="J2392" s="2" t="inlineStr">
        <is>
          <t>CORTE</t>
        </is>
      </c>
    </row>
    <row r="2393" ht="12" customHeight="1">
      <c r="A2393" s="3" t="inlineStr">
        <is>
          <t>PU</t>
        </is>
      </c>
      <c r="B2393" s="1" t="n">
        <v>2002861</v>
      </c>
      <c r="C2393" s="1" t="inlineStr">
        <is>
          <t>Produto com acabamento</t>
        </is>
      </c>
      <c r="D2393" s="1" t="n">
        <v>2002861</v>
      </c>
      <c r="E2393" s="1" t="inlineStr">
        <is>
          <t>TAMPO OVAL 1600X900X18 - VITREO                             11</t>
        </is>
      </c>
      <c r="F2393" s="2" t="n">
        <v>1</v>
      </c>
      <c r="G2393" s="2" t="inlineStr">
        <is>
          <t>peça</t>
        </is>
      </c>
      <c r="H2393" s="1" t="n">
        <v>0</v>
      </c>
      <c r="I2393" s="1" t="n">
        <v>0.1963</v>
      </c>
      <c r="J2393" s="2" t="inlineStr">
        <is>
          <t>CORTE</t>
        </is>
      </c>
    </row>
    <row r="2394" ht="12" customHeight="1">
      <c r="A2394" s="3" t="inlineStr">
        <is>
          <t>PU</t>
        </is>
      </c>
      <c r="B2394" s="1" t="n">
        <v>2002861</v>
      </c>
      <c r="C2394" s="1" t="inlineStr">
        <is>
          <t>Produto com acabamento</t>
        </is>
      </c>
      <c r="D2394" s="1" t="n">
        <v>2002861</v>
      </c>
      <c r="E2394" s="1" t="inlineStr">
        <is>
          <t>TAMPO OVAL 1600X900X18 - VITREO                             11</t>
        </is>
      </c>
      <c r="F2394" s="2" t="n">
        <v>1</v>
      </c>
      <c r="G2394" s="2" t="inlineStr">
        <is>
          <t>peça</t>
        </is>
      </c>
      <c r="H2394" s="1" t="n">
        <v>0</v>
      </c>
      <c r="I2394" s="1" t="n">
        <v>0.1963</v>
      </c>
      <c r="J2394" s="2" t="inlineStr">
        <is>
          <t>CORTE</t>
        </is>
      </c>
    </row>
    <row r="2395" ht="12" customHeight="1">
      <c r="A2395" s="3" t="inlineStr">
        <is>
          <t>PU</t>
        </is>
      </c>
      <c r="B2395" s="1" t="n">
        <v>2002961</v>
      </c>
      <c r="C2395" s="1" t="inlineStr">
        <is>
          <t>Produto com acabamento</t>
        </is>
      </c>
      <c r="D2395" s="1" t="n">
        <v>2002961</v>
      </c>
      <c r="E2395" s="1" t="inlineStr">
        <is>
          <t>TAMPO OVAL 1600X900X18 - C/VIDRO                           11</t>
        </is>
      </c>
      <c r="F2395" s="2" t="n">
        <v>1</v>
      </c>
      <c r="G2395" s="2" t="inlineStr">
        <is>
          <t>peça</t>
        </is>
      </c>
      <c r="H2395" s="1" t="n">
        <v>0</v>
      </c>
      <c r="I2395" s="1" t="n">
        <v>0.1963</v>
      </c>
      <c r="J2395" s="2" t="inlineStr">
        <is>
          <t>CORTE</t>
        </is>
      </c>
    </row>
    <row r="2396" ht="12" customHeight="1">
      <c r="A2396" s="3" t="inlineStr">
        <is>
          <t>PU</t>
        </is>
      </c>
      <c r="B2396" s="1" t="n">
        <v>2002961</v>
      </c>
      <c r="C2396" s="1" t="inlineStr">
        <is>
          <t>Produto com acabamento</t>
        </is>
      </c>
      <c r="D2396" s="1" t="n">
        <v>2002961</v>
      </c>
      <c r="E2396" s="1" t="inlineStr">
        <is>
          <t>TAMPO OVAL 1600X900X18 - C/VIDRO                           11</t>
        </is>
      </c>
      <c r="F2396" s="2" t="n">
        <v>1</v>
      </c>
      <c r="G2396" s="2" t="inlineStr">
        <is>
          <t>peça</t>
        </is>
      </c>
      <c r="H2396" s="1" t="n">
        <v>0</v>
      </c>
      <c r="I2396" s="1" t="n">
        <v>0.1963</v>
      </c>
      <c r="J2396" s="2" t="inlineStr">
        <is>
          <t>CORTE</t>
        </is>
      </c>
    </row>
    <row r="2397" ht="12" customHeight="1">
      <c r="A2397" s="3" t="inlineStr">
        <is>
          <t>PU</t>
        </is>
      </c>
      <c r="B2397" s="1" t="n">
        <v>30006801</v>
      </c>
      <c r="C2397" s="1" t="inlineStr">
        <is>
          <t>Produto com acabamento</t>
        </is>
      </c>
      <c r="D2397" s="1" t="n">
        <v>30006801</v>
      </c>
      <c r="E2397" s="1" t="inlineStr">
        <is>
          <t>PE TRASEIRO 980X94(911)X25 MDF (8PCS)- CAD GEN11</t>
        </is>
      </c>
      <c r="F2397" s="2" t="n">
        <v>1</v>
      </c>
      <c r="G2397" s="2" t="inlineStr">
        <is>
          <t>peça</t>
        </is>
      </c>
      <c r="H2397" s="1" t="n">
        <v>0</v>
      </c>
      <c r="I2397" s="1" t="n">
        <v>0.1963</v>
      </c>
      <c r="J2397" s="2" t="inlineStr">
        <is>
          <t>CORTE</t>
        </is>
      </c>
    </row>
    <row r="2398" ht="12" customHeight="1">
      <c r="A2398" s="3" t="inlineStr">
        <is>
          <t>PU</t>
        </is>
      </c>
      <c r="B2398" s="1" t="n">
        <v>30006801</v>
      </c>
      <c r="C2398" s="1" t="inlineStr">
        <is>
          <t>Produto com acabamento</t>
        </is>
      </c>
      <c r="D2398" s="1" t="n">
        <v>30006801</v>
      </c>
      <c r="E2398" s="1" t="inlineStr">
        <is>
          <t>PE TRASEIRO 980X94(911)X25 MDF (8PCS)- CAD GEN11</t>
        </is>
      </c>
      <c r="F2398" s="2" t="n">
        <v>1</v>
      </c>
      <c r="G2398" s="2" t="inlineStr">
        <is>
          <t>peça</t>
        </is>
      </c>
      <c r="H2398" s="1" t="n">
        <v>0</v>
      </c>
      <c r="I2398" s="1" t="n">
        <v>0.1963</v>
      </c>
      <c r="J2398" s="2" t="inlineStr">
        <is>
          <t>CORTE</t>
        </is>
      </c>
    </row>
    <row r="2399" ht="12" customHeight="1">
      <c r="A2399" s="3" t="inlineStr">
        <is>
          <t>PU</t>
        </is>
      </c>
      <c r="B2399" s="1" t="n">
        <v>2002881</v>
      </c>
      <c r="C2399" s="1" t="inlineStr">
        <is>
          <t>Produto com acabamento</t>
        </is>
      </c>
      <c r="D2399" s="1" t="n">
        <v>2002881</v>
      </c>
      <c r="E2399" s="1" t="inlineStr">
        <is>
          <t>TAMPO OVAL 1800X900X18 - VITREO                             11</t>
        </is>
      </c>
      <c r="F2399" s="2" t="n">
        <v>1</v>
      </c>
      <c r="G2399" s="2" t="inlineStr">
        <is>
          <t>peça</t>
        </is>
      </c>
      <c r="H2399" s="1" t="n">
        <v>0</v>
      </c>
      <c r="I2399" s="1" t="n">
        <v>0.1963</v>
      </c>
      <c r="J2399" s="2" t="inlineStr">
        <is>
          <t>CORTE</t>
        </is>
      </c>
    </row>
    <row r="2400" ht="12" customHeight="1">
      <c r="A2400" s="3" t="inlineStr">
        <is>
          <t>PU</t>
        </is>
      </c>
      <c r="B2400" s="1" t="n">
        <v>2002881</v>
      </c>
      <c r="C2400" s="1" t="inlineStr">
        <is>
          <t>Produto com acabamento</t>
        </is>
      </c>
      <c r="D2400" s="1" t="n">
        <v>2002881</v>
      </c>
      <c r="E2400" s="1" t="inlineStr">
        <is>
          <t>TAMPO OVAL 1800X900X18 - VITREO                             11</t>
        </is>
      </c>
      <c r="F2400" s="2" t="n">
        <v>1</v>
      </c>
      <c r="G2400" s="2" t="inlineStr">
        <is>
          <t>peça</t>
        </is>
      </c>
      <c r="H2400" s="1" t="n">
        <v>0</v>
      </c>
      <c r="I2400" s="1" t="n">
        <v>0.1963</v>
      </c>
      <c r="J2400" s="2" t="inlineStr">
        <is>
          <t>CORTE</t>
        </is>
      </c>
    </row>
    <row r="2401" ht="12" customHeight="1">
      <c r="A2401" s="3" t="inlineStr">
        <is>
          <t>PU</t>
        </is>
      </c>
      <c r="B2401" s="1" t="n">
        <v>20033304</v>
      </c>
      <c r="C2401" s="1" t="inlineStr">
        <is>
          <t>Produto com acabamento</t>
        </is>
      </c>
      <c r="D2401" s="1" t="n">
        <v>20033304</v>
      </c>
      <c r="E2401" s="1" t="inlineStr">
        <is>
          <t>TAMPO 1030X1030X15 MDF - TAMPO AMST. 1,03X1,0  11</t>
        </is>
      </c>
      <c r="F2401" s="2" t="n">
        <v>1</v>
      </c>
      <c r="G2401" s="2" t="inlineStr">
        <is>
          <t>peça</t>
        </is>
      </c>
      <c r="H2401" s="1" t="n">
        <v>0</v>
      </c>
      <c r="I2401" s="1" t="n">
        <v>0.1963</v>
      </c>
      <c r="J2401" s="2" t="inlineStr">
        <is>
          <t>CORTE</t>
        </is>
      </c>
    </row>
    <row r="2402" ht="12" customHeight="1">
      <c r="A2402" s="3" t="inlineStr">
        <is>
          <t>PU</t>
        </is>
      </c>
      <c r="B2402" s="1" t="n">
        <v>20033304</v>
      </c>
      <c r="C2402" s="1" t="inlineStr">
        <is>
          <t>Produto com acabamento</t>
        </is>
      </c>
      <c r="D2402" s="1" t="n">
        <v>20033304</v>
      </c>
      <c r="E2402" s="1" t="inlineStr">
        <is>
          <t>TAMPO 1030X1030X15 MDF - TAMPO AMST. 1,03X1,0  11</t>
        </is>
      </c>
      <c r="F2402" s="2" t="n">
        <v>1</v>
      </c>
      <c r="G2402" s="2" t="inlineStr">
        <is>
          <t>peça</t>
        </is>
      </c>
      <c r="H2402" s="1" t="n">
        <v>0</v>
      </c>
      <c r="I2402" s="1" t="n">
        <v>0.1963</v>
      </c>
      <c r="J2402" s="2" t="inlineStr">
        <is>
          <t>CORTE</t>
        </is>
      </c>
    </row>
    <row r="2403" ht="12" customHeight="1">
      <c r="A2403" s="3" t="inlineStr">
        <is>
          <t>PU</t>
        </is>
      </c>
      <c r="B2403" s="1" t="n">
        <v>20033303</v>
      </c>
      <c r="C2403" s="1" t="inlineStr">
        <is>
          <t>Produto com acabamento</t>
        </is>
      </c>
      <c r="D2403" s="1" t="n">
        <v>20033303</v>
      </c>
      <c r="E2403" s="1" t="inlineStr">
        <is>
          <t>MOLDURA 1030X515X15 MDF - TAMPO AMST. 1,03X1 11</t>
        </is>
      </c>
      <c r="F2403" s="2" t="n">
        <v>1</v>
      </c>
      <c r="G2403" s="2" t="inlineStr">
        <is>
          <t>peça</t>
        </is>
      </c>
      <c r="H2403" s="1" t="n">
        <v>0</v>
      </c>
      <c r="I2403" s="1" t="n">
        <v>0.1963</v>
      </c>
      <c r="J2403" s="2" t="inlineStr">
        <is>
          <t>CORTE</t>
        </is>
      </c>
    </row>
    <row r="2404" ht="12" customHeight="1">
      <c r="A2404" s="3" t="inlineStr">
        <is>
          <t>PU</t>
        </is>
      </c>
      <c r="B2404" s="1" t="n">
        <v>20033303</v>
      </c>
      <c r="C2404" s="1" t="inlineStr">
        <is>
          <t>Produto com acabamento</t>
        </is>
      </c>
      <c r="D2404" s="1" t="n">
        <v>20033303</v>
      </c>
      <c r="E2404" s="1" t="inlineStr">
        <is>
          <t>MOLDURA 1030X515X15 MDF - TAMPO AMST. 1,03X1 11</t>
        </is>
      </c>
      <c r="F2404" s="2" t="n">
        <v>1</v>
      </c>
      <c r="G2404" s="2" t="inlineStr">
        <is>
          <t>peça</t>
        </is>
      </c>
      <c r="H2404" s="1" t="n">
        <v>0</v>
      </c>
      <c r="I2404" s="1" t="n">
        <v>0.1963</v>
      </c>
      <c r="J2404" s="2" t="inlineStr">
        <is>
          <t>CORTE</t>
        </is>
      </c>
    </row>
    <row r="2405" ht="12" customHeight="1">
      <c r="A2405" s="3" t="inlineStr">
        <is>
          <t>PU</t>
        </is>
      </c>
      <c r="B2405" s="1" t="n">
        <v>20060011</v>
      </c>
      <c r="C2405" s="1" t="inlineStr">
        <is>
          <t>Produto com acabamento</t>
        </is>
      </c>
      <c r="D2405" s="1" t="n">
        <v>20060011</v>
      </c>
      <c r="E2405" s="1" t="inlineStr">
        <is>
          <t>TAMPO REDONDO 1200X1200X18 MDF - MESA COM V11</t>
        </is>
      </c>
      <c r="F2405" s="2" t="n">
        <v>1</v>
      </c>
      <c r="G2405" s="2" t="inlineStr">
        <is>
          <t>peça</t>
        </is>
      </c>
      <c r="H2405" s="1" t="n">
        <v>0</v>
      </c>
      <c r="I2405" s="1" t="n">
        <v>0.1963</v>
      </c>
      <c r="J2405" s="2" t="inlineStr">
        <is>
          <t>CORTE</t>
        </is>
      </c>
    </row>
    <row r="2406" ht="12" customHeight="1">
      <c r="A2406" s="3" t="inlineStr">
        <is>
          <t>PU</t>
        </is>
      </c>
      <c r="B2406" s="1" t="n">
        <v>30082006</v>
      </c>
      <c r="C2406" s="1" t="inlineStr">
        <is>
          <t>Produto com acabamento</t>
        </is>
      </c>
      <c r="D2406" s="1" t="n">
        <v>30082006</v>
      </c>
      <c r="E2406" s="1" t="inlineStr">
        <is>
          <t>TAMPO 900X900X18 MDF MESA SIENA 0,90X0,90</t>
        </is>
      </c>
      <c r="F2406" s="2" t="n">
        <v>1</v>
      </c>
      <c r="G2406" s="2" t="inlineStr">
        <is>
          <t>peça</t>
        </is>
      </c>
      <c r="H2406" s="1" t="n">
        <v>0</v>
      </c>
      <c r="I2406" s="1" t="n">
        <v>0.1963</v>
      </c>
      <c r="J2406" s="2" t="inlineStr">
        <is>
          <t>CORTE</t>
        </is>
      </c>
    </row>
    <row r="2407" ht="12" customHeight="1">
      <c r="A2407" s="3" t="inlineStr">
        <is>
          <t>PU</t>
        </is>
      </c>
      <c r="B2407" s="1" t="n">
        <v>30082208</v>
      </c>
      <c r="C2407" s="1" t="inlineStr">
        <is>
          <t>Produto com acabamento</t>
        </is>
      </c>
      <c r="D2407" s="1" t="n">
        <v>30082208</v>
      </c>
      <c r="E2407" s="1" t="inlineStr">
        <is>
          <t>TAMPO 1200X900X18 MDF MESA SIENA 1,20X0,90</t>
        </is>
      </c>
      <c r="F2407" s="2" t="n">
        <v>1</v>
      </c>
      <c r="G2407" s="2" t="inlineStr">
        <is>
          <t>peça</t>
        </is>
      </c>
      <c r="H2407" s="1" t="n">
        <v>0</v>
      </c>
      <c r="I2407" s="1" t="n">
        <v>0.1963</v>
      </c>
      <c r="J2407" s="2" t="inlineStr">
        <is>
          <t>CORTE</t>
        </is>
      </c>
    </row>
    <row r="2408" ht="12" customHeight="1">
      <c r="A2408" s="3" t="inlineStr">
        <is>
          <t>PU</t>
        </is>
      </c>
      <c r="B2408" s="1" t="n">
        <v>30082508</v>
      </c>
      <c r="C2408" s="1" t="inlineStr">
        <is>
          <t>Produto com acabamento</t>
        </is>
      </c>
      <c r="D2408" s="1" t="n">
        <v>30082508</v>
      </c>
      <c r="E2408" s="1" t="inlineStr">
        <is>
          <t>TAMPO 1600X900X18 MDF MESA SIENA 1,60X0,90</t>
        </is>
      </c>
      <c r="F2408" s="2" t="n">
        <v>1</v>
      </c>
      <c r="G2408" s="2" t="inlineStr">
        <is>
          <t>peça</t>
        </is>
      </c>
      <c r="H2408" s="1" t="n">
        <v>0</v>
      </c>
      <c r="I2408" s="1" t="n">
        <v>0.1963</v>
      </c>
      <c r="J2408" s="2" t="inlineStr">
        <is>
          <t>CORTE</t>
        </is>
      </c>
    </row>
    <row r="2409" ht="12" customHeight="1">
      <c r="A2409" s="3" t="inlineStr">
        <is>
          <t>PU</t>
        </is>
      </c>
      <c r="B2409" s="1" t="n">
        <v>30080008</v>
      </c>
      <c r="C2409" s="1" t="inlineStr">
        <is>
          <t>Produto com acabamento</t>
        </is>
      </c>
      <c r="D2409" s="1" t="n">
        <v>30080008</v>
      </c>
      <c r="E2409" s="1" t="inlineStr">
        <is>
          <t>(1-7) TAMPO 1360X680X15 MDF - MESA AMST. 1,36X1</t>
        </is>
      </c>
      <c r="F2409" s="2" t="n">
        <v>1</v>
      </c>
      <c r="G2409" s="2" t="inlineStr">
        <is>
          <t>peça</t>
        </is>
      </c>
      <c r="H2409" s="1" t="n">
        <v>0</v>
      </c>
      <c r="I2409" s="1" t="n">
        <v>0.1963</v>
      </c>
      <c r="J2409" s="2" t="inlineStr">
        <is>
          <t>CORTE</t>
        </is>
      </c>
    </row>
    <row r="2410" ht="12" customHeight="1">
      <c r="A2410" s="3" t="inlineStr">
        <is>
          <t>PU</t>
        </is>
      </c>
      <c r="B2410" s="1" t="n">
        <v>30080010</v>
      </c>
      <c r="C2410" s="1" t="inlineStr">
        <is>
          <t>Produto com acabamento</t>
        </is>
      </c>
      <c r="D2410" s="1" t="n">
        <v>30080010</v>
      </c>
      <c r="E2410" s="1" t="inlineStr">
        <is>
          <t>PRATO MENOR 600X600X12 MDF - MESA AMST. 1,36</t>
        </is>
      </c>
      <c r="F2410" s="2" t="n">
        <v>1</v>
      </c>
      <c r="G2410" s="2" t="inlineStr">
        <is>
          <t>peça</t>
        </is>
      </c>
      <c r="H2410" s="1" t="n">
        <v>0</v>
      </c>
      <c r="I2410" s="1" t="n">
        <v>0.1963</v>
      </c>
      <c r="J2410" s="2" t="inlineStr">
        <is>
          <t>CORTE</t>
        </is>
      </c>
    </row>
    <row r="2411" ht="12" customHeight="1">
      <c r="A2411" s="3" t="inlineStr">
        <is>
          <t>PU</t>
        </is>
      </c>
      <c r="B2411" s="1" t="n">
        <v>30080011</v>
      </c>
      <c r="C2411" s="1" t="inlineStr">
        <is>
          <t>Produto com acabamento</t>
        </is>
      </c>
      <c r="D2411" s="1" t="n">
        <v>30080011</v>
      </c>
      <c r="E2411" s="1" t="inlineStr">
        <is>
          <t>PRATO MAIOR 680X680X12 MDF - MESA AMST. 1,36X</t>
        </is>
      </c>
      <c r="F2411" s="2" t="n">
        <v>1</v>
      </c>
      <c r="G2411" s="2" t="inlineStr">
        <is>
          <t>peça</t>
        </is>
      </c>
      <c r="H2411" s="1" t="n">
        <v>0</v>
      </c>
      <c r="I2411" s="1" t="n">
        <v>0.1963</v>
      </c>
      <c r="J2411" s="2" t="inlineStr">
        <is>
          <t>CORTE</t>
        </is>
      </c>
    </row>
    <row r="2412" ht="12" customHeight="1">
      <c r="A2412" s="3" t="inlineStr">
        <is>
          <t>PU</t>
        </is>
      </c>
      <c r="B2412" s="1" t="n">
        <v>30080009</v>
      </c>
      <c r="C2412" s="1" t="inlineStr">
        <is>
          <t>Produto com acabamento</t>
        </is>
      </c>
      <c r="D2412" s="1" t="n">
        <v>30080009</v>
      </c>
      <c r="E2412" s="1" t="inlineStr">
        <is>
          <t>(4) MOLDURA 1360X680X12 MDF - MESA AMST. 1,36X</t>
        </is>
      </c>
      <c r="F2412" s="2" t="n">
        <v>1</v>
      </c>
      <c r="G2412" s="2" t="inlineStr">
        <is>
          <t>peça</t>
        </is>
      </c>
      <c r="H2412" s="1" t="n">
        <v>0</v>
      </c>
      <c r="I2412" s="1" t="n">
        <v>0.1963</v>
      </c>
      <c r="J2412" s="2" t="inlineStr">
        <is>
          <t>CORTE</t>
        </is>
      </c>
    </row>
    <row r="2413" ht="12" customHeight="1">
      <c r="A2413" s="3" t="inlineStr">
        <is>
          <t>PU</t>
        </is>
      </c>
      <c r="B2413" s="1" t="n">
        <v>30076007</v>
      </c>
      <c r="C2413" s="1" t="inlineStr">
        <is>
          <t>Produto com acabamento</t>
        </is>
      </c>
      <c r="D2413" s="1" t="n">
        <v>30076007</v>
      </c>
      <c r="E2413" s="1" t="inlineStr">
        <is>
          <t>MOLDURA 1600X900 MDF12MM MESA AMST. 1,60X0,</t>
        </is>
      </c>
      <c r="F2413" s="2" t="n">
        <v>1</v>
      </c>
      <c r="G2413" s="2" t="inlineStr">
        <is>
          <t>peça</t>
        </is>
      </c>
      <c r="H2413" s="1" t="n">
        <v>0</v>
      </c>
      <c r="I2413" s="1" t="n">
        <v>0.1963</v>
      </c>
      <c r="J2413" s="2" t="inlineStr">
        <is>
          <t>CORTE</t>
        </is>
      </c>
    </row>
    <row r="2414" ht="12" customHeight="1">
      <c r="A2414" s="3" t="inlineStr">
        <is>
          <t>PU</t>
        </is>
      </c>
      <c r="B2414" s="1" t="n">
        <v>30076008</v>
      </c>
      <c r="C2414" s="1" t="inlineStr">
        <is>
          <t>Produto com acabamento</t>
        </is>
      </c>
      <c r="D2414" s="1" t="n">
        <v>30076008</v>
      </c>
      <c r="E2414" s="1" t="inlineStr">
        <is>
          <t>TAMPO 1600X900 MDF 15MM MESA AMST. 1,60X0,90</t>
        </is>
      </c>
      <c r="F2414" s="2" t="n">
        <v>1</v>
      </c>
      <c r="G2414" s="2" t="inlineStr">
        <is>
          <t>peça</t>
        </is>
      </c>
      <c r="H2414" s="1" t="n">
        <v>0</v>
      </c>
      <c r="I2414" s="1" t="n">
        <v>0.1963</v>
      </c>
      <c r="J2414" s="2" t="inlineStr">
        <is>
          <t>CORTE</t>
        </is>
      </c>
    </row>
    <row r="2415" ht="12" customHeight="1">
      <c r="A2415" s="3" t="inlineStr">
        <is>
          <t>PU</t>
        </is>
      </c>
      <c r="B2415" s="1" t="n">
        <v>30074006</v>
      </c>
      <c r="C2415" s="1" t="inlineStr">
        <is>
          <t>Produto com acabamento</t>
        </is>
      </c>
      <c r="D2415" s="1" t="n">
        <v>30074006</v>
      </c>
      <c r="E2415" s="1" t="inlineStr">
        <is>
          <t>MOLDURA 900X900 MDF 12MM - MESA AMST. 0,90X0</t>
        </is>
      </c>
      <c r="F2415" s="2" t="n">
        <v>1</v>
      </c>
      <c r="G2415" s="2" t="inlineStr">
        <is>
          <t>peça</t>
        </is>
      </c>
      <c r="H2415" s="1" t="n">
        <v>0</v>
      </c>
      <c r="I2415" s="1" t="n">
        <v>0.1963</v>
      </c>
      <c r="J2415" s="2" t="inlineStr">
        <is>
          <t>CORTE</t>
        </is>
      </c>
    </row>
    <row r="2416" ht="12" customHeight="1">
      <c r="A2416" s="3" t="inlineStr">
        <is>
          <t>PU</t>
        </is>
      </c>
      <c r="B2416" s="1" t="n">
        <v>30074008</v>
      </c>
      <c r="C2416" s="1" t="inlineStr">
        <is>
          <t>Produto com acabamento</t>
        </is>
      </c>
      <c r="D2416" s="1" t="n">
        <v>30074008</v>
      </c>
      <c r="E2416" s="1" t="inlineStr">
        <is>
          <t>TAMPO 900X900 MDF 15MM - MESA AMST. 0,90X0,90</t>
        </is>
      </c>
      <c r="F2416" s="2" t="n">
        <v>1</v>
      </c>
      <c r="G2416" s="2" t="inlineStr">
        <is>
          <t>peça</t>
        </is>
      </c>
      <c r="H2416" s="1" t="n">
        <v>0</v>
      </c>
      <c r="I2416" s="1" t="n">
        <v>0.1963</v>
      </c>
      <c r="J2416" s="2" t="inlineStr">
        <is>
          <t>CORTE</t>
        </is>
      </c>
    </row>
    <row r="2417" ht="12" customHeight="1">
      <c r="A2417" s="3" t="inlineStr">
        <is>
          <t>PU</t>
        </is>
      </c>
      <c r="B2417" s="1" t="n">
        <v>30008004</v>
      </c>
      <c r="C2417" s="1" t="inlineStr">
        <is>
          <t>Produto com acabamento</t>
        </is>
      </c>
      <c r="D2417" s="1" t="n">
        <v>30008004</v>
      </c>
      <c r="E2417" s="1" t="inlineStr">
        <is>
          <t>CAVALETE MDF 18MM - CADEIRA AMSTERDAM</t>
        </is>
      </c>
      <c r="F2417" s="2" t="n">
        <v>1</v>
      </c>
      <c r="G2417" s="2" t="inlineStr">
        <is>
          <t>peça</t>
        </is>
      </c>
      <c r="H2417" s="1" t="n">
        <v>0</v>
      </c>
      <c r="I2417" s="1" t="n">
        <v>0.1963</v>
      </c>
      <c r="J2417" s="2" t="inlineStr">
        <is>
          <t>CORTE</t>
        </is>
      </c>
    </row>
    <row r="2418" ht="12" customHeight="1">
      <c r="A2418" s="3" t="inlineStr">
        <is>
          <t>PU</t>
        </is>
      </c>
      <c r="B2418" s="1" t="n">
        <v>30002201</v>
      </c>
      <c r="C2418" s="1" t="inlineStr">
        <is>
          <t>Produto com acabamento</t>
        </is>
      </c>
      <c r="D2418" s="1" t="n">
        <v>30002201</v>
      </c>
      <c r="E2418" s="1" t="inlineStr">
        <is>
          <t>CAVALETE MDF 18MM - CADEIRA MIAMI</t>
        </is>
      </c>
      <c r="F2418" s="2" t="n">
        <v>1</v>
      </c>
      <c r="G2418" s="2" t="inlineStr">
        <is>
          <t>peça</t>
        </is>
      </c>
      <c r="H2418" s="1" t="n">
        <v>0</v>
      </c>
      <c r="I2418" s="1" t="n">
        <v>0.1963</v>
      </c>
      <c r="J2418" s="2" t="inlineStr">
        <is>
          <t>CORTE</t>
        </is>
      </c>
    </row>
    <row r="2419" ht="12" customHeight="1">
      <c r="A2419" s="3" t="inlineStr">
        <is>
          <t>PU</t>
        </is>
      </c>
      <c r="B2419" s="1" t="n">
        <v>30004001</v>
      </c>
      <c r="C2419" s="1" t="inlineStr">
        <is>
          <t>Produto com acabamento</t>
        </is>
      </c>
      <c r="D2419" s="1" t="n">
        <v>30004001</v>
      </c>
      <c r="E2419" s="1" t="inlineStr">
        <is>
          <t>CAVALETE MDF 18MM - CADEIRA ROMA</t>
        </is>
      </c>
      <c r="F2419" s="2" t="n">
        <v>1</v>
      </c>
      <c r="G2419" s="2" t="inlineStr">
        <is>
          <t>peça</t>
        </is>
      </c>
      <c r="H2419" s="1" t="n">
        <v>0</v>
      </c>
      <c r="I2419" s="1" t="n">
        <v>0.1963</v>
      </c>
      <c r="J2419" s="2" t="inlineStr">
        <is>
          <t>CORTE</t>
        </is>
      </c>
    </row>
    <row r="2420" ht="12" customHeight="1">
      <c r="A2420" s="3" t="inlineStr">
        <is>
          <t>PU</t>
        </is>
      </c>
      <c r="B2420" s="1" t="n">
        <v>30020020</v>
      </c>
      <c r="C2420" s="1" t="inlineStr">
        <is>
          <t>Produto com acabamento</t>
        </is>
      </c>
      <c r="D2420" s="1" t="n">
        <v>30020020</v>
      </c>
      <c r="E2420" s="1" t="inlineStr">
        <is>
          <t>MOLDURA 1360X680X12 MDF - MESA LISSE 1,36X1,368</t>
        </is>
      </c>
      <c r="F2420" s="2" t="n">
        <v>1</v>
      </c>
      <c r="G2420" s="2" t="inlineStr">
        <is>
          <t>peça</t>
        </is>
      </c>
      <c r="H2420" s="1" t="n">
        <v>0</v>
      </c>
      <c r="I2420" s="1" t="n">
        <v>0.1963</v>
      </c>
      <c r="J2420" s="2" t="inlineStr">
        <is>
          <t>CORTE</t>
        </is>
      </c>
    </row>
    <row r="2421" ht="12" customHeight="1">
      <c r="A2421" s="3" t="inlineStr">
        <is>
          <t>PU</t>
        </is>
      </c>
      <c r="B2421" s="1" t="n">
        <v>30020023</v>
      </c>
      <c r="C2421" s="1" t="inlineStr">
        <is>
          <t>Produto com acabamento</t>
        </is>
      </c>
      <c r="D2421" s="1" t="n">
        <v>30020023</v>
      </c>
      <c r="E2421" s="1" t="inlineStr">
        <is>
          <t>PRATO MENOR 600X600X12 MDF - MESA LISSE 1,36X8</t>
        </is>
      </c>
      <c r="F2421" s="2" t="n">
        <v>1</v>
      </c>
      <c r="G2421" s="2" t="inlineStr">
        <is>
          <t>peça</t>
        </is>
      </c>
      <c r="H2421" s="1" t="n">
        <v>0</v>
      </c>
      <c r="I2421" s="1" t="n">
        <v>0.1963</v>
      </c>
      <c r="J2421" s="2" t="inlineStr">
        <is>
          <t>CORTE</t>
        </is>
      </c>
    </row>
    <row r="2422" ht="12" customHeight="1">
      <c r="A2422" s="3" t="inlineStr">
        <is>
          <t>PU</t>
        </is>
      </c>
      <c r="B2422" s="1" t="n">
        <v>30020025</v>
      </c>
      <c r="C2422" s="1" t="inlineStr">
        <is>
          <t>Produto com acabamento</t>
        </is>
      </c>
      <c r="D2422" s="1" t="n">
        <v>30020025</v>
      </c>
      <c r="E2422" s="1" t="inlineStr">
        <is>
          <t>PRATO MAIOR 680X680X12 MDF - MESA LISSE 1,36X  8</t>
        </is>
      </c>
      <c r="F2422" s="2" t="n">
        <v>1</v>
      </c>
      <c r="G2422" s="2" t="inlineStr">
        <is>
          <t>peça</t>
        </is>
      </c>
      <c r="H2422" s="1" t="n">
        <v>0</v>
      </c>
      <c r="I2422" s="1" t="n">
        <v>0.1963</v>
      </c>
      <c r="J2422" s="2" t="inlineStr">
        <is>
          <t>CORTE</t>
        </is>
      </c>
    </row>
    <row r="2423" ht="12" customHeight="1">
      <c r="A2423" s="3" t="inlineStr">
        <is>
          <t>PU</t>
        </is>
      </c>
      <c r="B2423" s="1" t="n">
        <v>30008004</v>
      </c>
      <c r="C2423" s="1" t="inlineStr">
        <is>
          <t>Produto com acabamento</t>
        </is>
      </c>
      <c r="D2423" s="1" t="n">
        <v>30008004</v>
      </c>
      <c r="E2423" s="1" t="inlineStr">
        <is>
          <t>CAVALETE MDF 18MM - CADEIRA AMSTERDAM           8</t>
        </is>
      </c>
      <c r="F2423" s="2" t="n">
        <v>1</v>
      </c>
      <c r="G2423" s="2" t="inlineStr">
        <is>
          <t>peça</t>
        </is>
      </c>
      <c r="H2423" s="1" t="n">
        <v>0</v>
      </c>
      <c r="I2423" s="1" t="n">
        <v>0.1963</v>
      </c>
      <c r="J2423" s="2" t="inlineStr">
        <is>
          <t>CORTE</t>
        </is>
      </c>
    </row>
    <row r="2424" ht="12" customHeight="1">
      <c r="A2424" s="3" t="inlineStr">
        <is>
          <t>PU</t>
        </is>
      </c>
      <c r="B2424" s="1" t="n">
        <v>30006201</v>
      </c>
      <c r="C2424" s="1" t="inlineStr">
        <is>
          <t>Produto com acabamento</t>
        </is>
      </c>
      <c r="D2424" s="1" t="n">
        <v>30006201</v>
      </c>
      <c r="E2424" s="1" t="inlineStr">
        <is>
          <t>ESPALDAR 405X45X25 MDF - CADEIRA SIENA/FLORE 8</t>
        </is>
      </c>
      <c r="F2424" s="2" t="n">
        <v>1</v>
      </c>
      <c r="G2424" s="2" t="inlineStr">
        <is>
          <t>peça</t>
        </is>
      </c>
      <c r="H2424" s="1" t="n">
        <v>0</v>
      </c>
      <c r="I2424" s="1" t="n">
        <v>0.1963</v>
      </c>
      <c r="J2424" s="2" t="inlineStr">
        <is>
          <t>CORTE</t>
        </is>
      </c>
    </row>
    <row r="2425" ht="12" customHeight="1">
      <c r="A2425" s="3" t="inlineStr">
        <is>
          <t>PU</t>
        </is>
      </c>
      <c r="B2425" s="1" t="n">
        <v>30009604</v>
      </c>
      <c r="C2425" s="1" t="inlineStr">
        <is>
          <t>Produto com acabamento</t>
        </is>
      </c>
      <c r="D2425" s="1" t="n">
        <v>30009604</v>
      </c>
      <c r="E2425" s="1" t="inlineStr">
        <is>
          <t>ESPALDAR 405X45 (540)X25 MDF - CADEIRA RAVENA8</t>
        </is>
      </c>
      <c r="F2425" s="2" t="n">
        <v>1</v>
      </c>
      <c r="G2425" s="2" t="inlineStr">
        <is>
          <t>peça</t>
        </is>
      </c>
      <c r="H2425" s="1" t="n">
        <v>0</v>
      </c>
      <c r="I2425" s="1" t="n">
        <v>0.1963</v>
      </c>
      <c r="J2425" s="2" t="inlineStr">
        <is>
          <t>CORTE</t>
        </is>
      </c>
    </row>
    <row r="2426" ht="12" customHeight="1">
      <c r="A2426" s="3" t="inlineStr">
        <is>
          <t>PU</t>
        </is>
      </c>
      <c r="B2426" s="1" t="n">
        <v>30004510</v>
      </c>
      <c r="C2426" s="1" t="inlineStr">
        <is>
          <t>Produto com acabamento</t>
        </is>
      </c>
      <c r="D2426" s="1" t="n">
        <v>30004510</v>
      </c>
      <c r="E2426" s="1" t="inlineStr">
        <is>
          <t>CAVALETE MDF 25MM - CADEIRA PARIS                       8</t>
        </is>
      </c>
      <c r="F2426" s="2" t="n">
        <v>1</v>
      </c>
      <c r="G2426" s="2" t="inlineStr">
        <is>
          <t>peça</t>
        </is>
      </c>
      <c r="H2426" s="1" t="n">
        <v>0</v>
      </c>
      <c r="I2426" s="1" t="n">
        <v>0.1963</v>
      </c>
      <c r="J2426" s="2" t="inlineStr">
        <is>
          <t>CORTE</t>
        </is>
      </c>
    </row>
    <row r="2427" ht="12" customHeight="1">
      <c r="A2427" s="3" t="inlineStr">
        <is>
          <t>PU</t>
        </is>
      </c>
      <c r="B2427" s="1" t="n">
        <v>30002010</v>
      </c>
      <c r="C2427" s="1" t="inlineStr">
        <is>
          <t>Produto com acabamento</t>
        </is>
      </c>
      <c r="D2427" s="1" t="n">
        <v>30002010</v>
      </c>
      <c r="E2427" s="1" t="inlineStr">
        <is>
          <t>CAVALETE MDF 18MM - CADEIRA LISSE                       8</t>
        </is>
      </c>
      <c r="F2427" s="2" t="n">
        <v>1</v>
      </c>
      <c r="G2427" s="2" t="inlineStr">
        <is>
          <t>peça</t>
        </is>
      </c>
      <c r="H2427" s="1" t="n">
        <v>0</v>
      </c>
      <c r="I2427" s="1" t="n">
        <v>0.1963</v>
      </c>
      <c r="J2427" s="2" t="inlineStr">
        <is>
          <t>CORTE</t>
        </is>
      </c>
    </row>
    <row r="2428" ht="12" customHeight="1">
      <c r="A2428" s="3" t="inlineStr">
        <is>
          <t>PU</t>
        </is>
      </c>
      <c r="B2428" s="1" t="n">
        <v>30082008</v>
      </c>
      <c r="C2428" s="1" t="inlineStr">
        <is>
          <t>Produto com acabamento</t>
        </is>
      </c>
      <c r="D2428" s="1" t="n">
        <v>30082008</v>
      </c>
      <c r="E2428" s="1" t="inlineStr">
        <is>
          <t>TAMPO 1200X600X15 MDF - MESA AMST. 1,20X1,20    8</t>
        </is>
      </c>
      <c r="F2428" s="2" t="n">
        <v>1</v>
      </c>
      <c r="G2428" s="2" t="inlineStr">
        <is>
          <t>peça</t>
        </is>
      </c>
      <c r="H2428" s="1" t="n">
        <v>0</v>
      </c>
      <c r="I2428" s="1" t="n">
        <v>0.1963</v>
      </c>
      <c r="J2428" s="2" t="inlineStr">
        <is>
          <t>CORTE</t>
        </is>
      </c>
    </row>
    <row r="2429" ht="12" customHeight="1">
      <c r="A2429" s="3" t="inlineStr">
        <is>
          <t>PU</t>
        </is>
      </c>
      <c r="B2429" s="1" t="n">
        <v>30082009</v>
      </c>
      <c r="C2429" s="1" t="inlineStr">
        <is>
          <t>Produto com acabamento</t>
        </is>
      </c>
      <c r="D2429" s="1" t="n">
        <v>30082009</v>
      </c>
      <c r="E2429" s="1" t="inlineStr">
        <is>
          <t>MOLDURA 1200X600X12 MDF - MESA AMST. 1,20X1,2 8</t>
        </is>
      </c>
      <c r="F2429" s="2" t="n">
        <v>1</v>
      </c>
      <c r="G2429" s="2" t="inlineStr">
        <is>
          <t>peça</t>
        </is>
      </c>
      <c r="H2429" s="1" t="n">
        <v>0</v>
      </c>
      <c r="I2429" s="1" t="n">
        <v>0.1963</v>
      </c>
      <c r="J2429" s="2" t="inlineStr">
        <is>
          <t>CORTE</t>
        </is>
      </c>
    </row>
    <row r="2430" ht="12" customHeight="1">
      <c r="A2430" s="3" t="inlineStr">
        <is>
          <t>PU</t>
        </is>
      </c>
      <c r="B2430" s="1" t="n">
        <v>30052001</v>
      </c>
      <c r="C2430" s="1" t="inlineStr">
        <is>
          <t>Produto com acabamento</t>
        </is>
      </c>
      <c r="D2430" s="1" t="n">
        <v>30052001</v>
      </c>
      <c r="E2430" s="1" t="inlineStr">
        <is>
          <t>TAMPO OVAL 1200X900X25 MDF - MESA PARIS           8</t>
        </is>
      </c>
      <c r="F2430" s="2" t="n">
        <v>1</v>
      </c>
      <c r="G2430" s="2" t="inlineStr">
        <is>
          <t>peça</t>
        </is>
      </c>
      <c r="H2430" s="1" t="n">
        <v>0</v>
      </c>
      <c r="I2430" s="1" t="n">
        <v>0.1963</v>
      </c>
      <c r="J2430" s="2" t="inlineStr">
        <is>
          <t>CORTE</t>
        </is>
      </c>
    </row>
    <row r="2431" ht="12" customHeight="1">
      <c r="A2431" s="3" t="inlineStr">
        <is>
          <t>PU</t>
        </is>
      </c>
      <c r="B2431" s="1" t="n">
        <v>30083208</v>
      </c>
      <c r="C2431" s="1" t="inlineStr">
        <is>
          <t>Produto com acabamento</t>
        </is>
      </c>
      <c r="D2431" s="1" t="n">
        <v>30083208</v>
      </c>
      <c r="E2431" s="1" t="inlineStr">
        <is>
          <t>TAMPO 1200X900X18 MDF MESA SIENA 1,20X0,90      8</t>
        </is>
      </c>
      <c r="F2431" s="2" t="n">
        <v>1</v>
      </c>
      <c r="G2431" s="2" t="inlineStr">
        <is>
          <t>peça</t>
        </is>
      </c>
      <c r="H2431" s="1" t="n">
        <v>0</v>
      </c>
      <c r="I2431" s="1" t="n">
        <v>0.1963</v>
      </c>
      <c r="J2431" s="2" t="inlineStr">
        <is>
          <t>CORTE</t>
        </is>
      </c>
    </row>
    <row r="2432" ht="12" customHeight="1">
      <c r="A2432" s="3" t="inlineStr">
        <is>
          <t>PU</t>
        </is>
      </c>
      <c r="B2432" s="1" t="n">
        <v>30032107</v>
      </c>
      <c r="C2432" s="1" t="inlineStr">
        <is>
          <t>Produto com acabamento</t>
        </is>
      </c>
      <c r="D2432" s="1" t="n">
        <v>30032107</v>
      </c>
      <c r="E2432" s="1" t="inlineStr">
        <is>
          <t>TAMPO VIDRO 1200X900X25 MDF-MESA VIENA           8</t>
        </is>
      </c>
      <c r="F2432" s="2" t="n">
        <v>1</v>
      </c>
      <c r="G2432" s="2" t="inlineStr">
        <is>
          <t>peça</t>
        </is>
      </c>
      <c r="H2432" s="1" t="n">
        <v>0</v>
      </c>
      <c r="I2432" s="1" t="n">
        <v>0.1963</v>
      </c>
      <c r="J2432" s="2" t="inlineStr">
        <is>
          <t>CORTE</t>
        </is>
      </c>
    </row>
    <row r="2433" ht="12" customHeight="1">
      <c r="A2433" s="3" t="inlineStr">
        <is>
          <t>PU</t>
        </is>
      </c>
      <c r="B2433" s="1" t="n">
        <v>30034107</v>
      </c>
      <c r="C2433" s="1" t="inlineStr">
        <is>
          <t>Produto com acabamento</t>
        </is>
      </c>
      <c r="D2433" s="1" t="n">
        <v>30034107</v>
      </c>
      <c r="E2433" s="1" t="inlineStr">
        <is>
          <t>TAMPO VIDRO 1350X900X25 MDF-MESA VIENA           8</t>
        </is>
      </c>
      <c r="F2433" s="2" t="n">
        <v>1</v>
      </c>
      <c r="G2433" s="2" t="inlineStr">
        <is>
          <t>peça</t>
        </is>
      </c>
      <c r="H2433" s="1" t="n">
        <v>0</v>
      </c>
      <c r="I2433" s="1" t="n">
        <v>0.1963</v>
      </c>
      <c r="J2433" s="2" t="inlineStr">
        <is>
          <t>CORTE</t>
        </is>
      </c>
    </row>
    <row r="2434" ht="12" customHeight="1">
      <c r="A2434" s="3" t="inlineStr">
        <is>
          <t>PU</t>
        </is>
      </c>
      <c r="B2434" s="1" t="n">
        <v>30036107</v>
      </c>
      <c r="C2434" s="1" t="inlineStr">
        <is>
          <t>Produto com acabamento</t>
        </is>
      </c>
      <c r="D2434" s="1" t="n">
        <v>30036107</v>
      </c>
      <c r="E2434" s="1" t="inlineStr">
        <is>
          <t>TAMPO VIDRO 1600X900X25 MDF-MESA VIENA           8</t>
        </is>
      </c>
      <c r="F2434" s="2" t="n">
        <v>1</v>
      </c>
      <c r="G2434" s="2" t="inlineStr">
        <is>
          <t>peça</t>
        </is>
      </c>
      <c r="H2434" s="1" t="n">
        <v>0</v>
      </c>
      <c r="I2434" s="1" t="n">
        <v>0.1963</v>
      </c>
      <c r="J2434" s="2" t="inlineStr">
        <is>
          <t>CORTE</t>
        </is>
      </c>
    </row>
    <row r="2435" ht="12" customHeight="1">
      <c r="A2435" s="3" t="inlineStr">
        <is>
          <t>PU</t>
        </is>
      </c>
      <c r="B2435" s="1" t="n">
        <v>30030107</v>
      </c>
      <c r="C2435" s="1" t="inlineStr">
        <is>
          <t>Produto com acabamento</t>
        </is>
      </c>
      <c r="D2435" s="1" t="n">
        <v>30030107</v>
      </c>
      <c r="E2435" s="1" t="inlineStr">
        <is>
          <t>TAMPO VIDRO 1800X900X25 MDF-MESA VIENA           8</t>
        </is>
      </c>
      <c r="F2435" s="2" t="n">
        <v>1</v>
      </c>
      <c r="G2435" s="2" t="inlineStr">
        <is>
          <t>peça</t>
        </is>
      </c>
      <c r="H2435" s="1" t="n">
        <v>0</v>
      </c>
      <c r="I2435" s="1" t="n">
        <v>0.1963</v>
      </c>
      <c r="J2435" s="2" t="inlineStr">
        <is>
          <t>CORTE</t>
        </is>
      </c>
    </row>
    <row r="2436" ht="12" customHeight="1">
      <c r="A2436" s="3" t="inlineStr">
        <is>
          <t>PU</t>
        </is>
      </c>
      <c r="B2436" s="1" t="n">
        <v>30083101</v>
      </c>
      <c r="C2436" s="1" t="inlineStr">
        <is>
          <t>Produto com acabamento</t>
        </is>
      </c>
      <c r="D2436" s="1" t="n">
        <v>30083101</v>
      </c>
      <c r="E2436" s="1" t="inlineStr">
        <is>
          <t>TAMPO 900X900X18 MDF VITREO - MESA FLORENÇA 8</t>
        </is>
      </c>
      <c r="F2436" s="2" t="n">
        <v>1</v>
      </c>
      <c r="G2436" s="2" t="inlineStr">
        <is>
          <t>peça</t>
        </is>
      </c>
      <c r="H2436" s="1" t="n">
        <v>0</v>
      </c>
      <c r="I2436" s="1" t="n">
        <v>0.1963</v>
      </c>
      <c r="J2436" s="2" t="inlineStr">
        <is>
          <t>CORTE</t>
        </is>
      </c>
    </row>
    <row r="2437" ht="12" customHeight="1">
      <c r="A2437" s="3" t="inlineStr">
        <is>
          <t>PU</t>
        </is>
      </c>
      <c r="B2437" s="1" t="n">
        <v>30083301</v>
      </c>
      <c r="C2437" s="1" t="inlineStr">
        <is>
          <t>Produto com acabamento</t>
        </is>
      </c>
      <c r="D2437" s="1" t="n">
        <v>30083301</v>
      </c>
      <c r="E2437" s="1" t="inlineStr">
        <is>
          <t>TAMPO 1200X900X18 MDF VITREO - MESA FLORENÇ 8</t>
        </is>
      </c>
      <c r="F2437" s="2" t="n">
        <v>1</v>
      </c>
      <c r="G2437" s="2" t="inlineStr">
        <is>
          <t>peça</t>
        </is>
      </c>
      <c r="H2437" s="1" t="n">
        <v>0</v>
      </c>
      <c r="I2437" s="1" t="n">
        <v>0.1963</v>
      </c>
      <c r="J2437" s="2" t="inlineStr">
        <is>
          <t>CORTE</t>
        </is>
      </c>
    </row>
    <row r="2438" ht="12" customHeight="1">
      <c r="A2438" s="3" t="inlineStr">
        <is>
          <t>PU</t>
        </is>
      </c>
      <c r="B2438" s="1" t="n">
        <v>30082401</v>
      </c>
      <c r="C2438" s="1" t="inlineStr">
        <is>
          <t>Produto com acabamento</t>
        </is>
      </c>
      <c r="D2438" s="1" t="n">
        <v>30082401</v>
      </c>
      <c r="E2438" s="1" t="inlineStr">
        <is>
          <t>TAMPO 1350X900X18 MDF VITREO - MESA FLORENÇ 8</t>
        </is>
      </c>
      <c r="F2438" s="2" t="n">
        <v>1</v>
      </c>
      <c r="G2438" s="2" t="inlineStr">
        <is>
          <t>peça</t>
        </is>
      </c>
      <c r="H2438" s="1" t="n">
        <v>0</v>
      </c>
      <c r="I2438" s="1" t="n">
        <v>0.1963</v>
      </c>
      <c r="J2438" s="2" t="inlineStr">
        <is>
          <t>CORTE</t>
        </is>
      </c>
    </row>
    <row r="2439" ht="12" customHeight="1">
      <c r="A2439" s="3" t="inlineStr">
        <is>
          <t>PU</t>
        </is>
      </c>
      <c r="B2439" s="1" t="n">
        <v>30002010</v>
      </c>
      <c r="C2439" s="1" t="inlineStr">
        <is>
          <t>Produto com acabamento</t>
        </is>
      </c>
      <c r="D2439" s="1" t="n">
        <v>30002010</v>
      </c>
      <c r="E2439" s="1" t="inlineStr">
        <is>
          <t>CAVALETE MDF 18MM - CADEIRA LISSE                       8</t>
        </is>
      </c>
      <c r="F2439" s="2" t="n">
        <v>1</v>
      </c>
      <c r="G2439" s="2" t="inlineStr">
        <is>
          <t>peça</t>
        </is>
      </c>
      <c r="H2439" s="1" t="n">
        <v>0</v>
      </c>
      <c r="I2439" s="1" t="n">
        <v>0.1963</v>
      </c>
      <c r="J2439" s="2" t="inlineStr">
        <is>
          <t>CORTE</t>
        </is>
      </c>
    </row>
    <row r="2440" ht="12" customHeight="1">
      <c r="A2440" s="3" t="inlineStr">
        <is>
          <t>PU</t>
        </is>
      </c>
      <c r="B2440" s="1" t="n">
        <v>30009703</v>
      </c>
      <c r="C2440" s="1" t="inlineStr">
        <is>
          <t>Produto com acabamento</t>
        </is>
      </c>
      <c r="D2440" s="1" t="n">
        <v>30009703</v>
      </c>
      <c r="E2440" s="1" t="inlineStr">
        <is>
          <t>ESPALDAR 390X40(911)X25 MDF (24) - CADEIRA GRE 8</t>
        </is>
      </c>
      <c r="F2440" s="2" t="n">
        <v>1</v>
      </c>
      <c r="G2440" s="2" t="inlineStr">
        <is>
          <t>peça</t>
        </is>
      </c>
      <c r="H2440" s="1" t="n">
        <v>0</v>
      </c>
      <c r="I2440" s="1" t="n">
        <v>0.1963</v>
      </c>
      <c r="J2440" s="2" t="inlineStr">
        <is>
          <t>CORTE</t>
        </is>
      </c>
    </row>
    <row r="2441" ht="12" customHeight="1">
      <c r="A2441" s="3" t="inlineStr">
        <is>
          <t>PU</t>
        </is>
      </c>
      <c r="B2441" s="1" t="n">
        <v>30083601</v>
      </c>
      <c r="C2441" s="1" t="inlineStr">
        <is>
          <t>Produto com acabamento</t>
        </is>
      </c>
      <c r="D2441" s="1" t="n">
        <v>30083601</v>
      </c>
      <c r="E2441" s="1" t="inlineStr">
        <is>
          <t>TAMPO 1600X900X18 MDF VITREO - MESA FLORENÇ 8</t>
        </is>
      </c>
      <c r="F2441" s="2" t="n">
        <v>1</v>
      </c>
      <c r="G2441" s="2" t="inlineStr">
        <is>
          <t>peça</t>
        </is>
      </c>
      <c r="H2441" s="1" t="n">
        <v>0</v>
      </c>
      <c r="I2441" s="1" t="n">
        <v>0.1963</v>
      </c>
      <c r="J2441" s="2" t="inlineStr">
        <is>
          <t>CORTE</t>
        </is>
      </c>
    </row>
    <row r="2442" ht="12" customHeight="1">
      <c r="A2442" s="3" t="inlineStr">
        <is>
          <t>PU</t>
        </is>
      </c>
      <c r="B2442" s="1" t="n">
        <v>30003003</v>
      </c>
      <c r="C2442" s="1" t="inlineStr">
        <is>
          <t>Produto com acabamento</t>
        </is>
      </c>
      <c r="D2442" s="1" t="n">
        <v>30003003</v>
      </c>
      <c r="E2442" s="1" t="inlineStr">
        <is>
          <t>CAVALETE MDF 18MM - CADEIRA ATLANTA                 8</t>
        </is>
      </c>
      <c r="F2442" s="2" t="n">
        <v>1</v>
      </c>
      <c r="G2442" s="2" t="inlineStr">
        <is>
          <t>peça</t>
        </is>
      </c>
      <c r="H2442" s="1" t="n">
        <v>0</v>
      </c>
      <c r="I2442" s="1" t="n">
        <v>0.1963</v>
      </c>
      <c r="J2442" s="2" t="inlineStr">
        <is>
          <t>CORTE</t>
        </is>
      </c>
    </row>
    <row r="2443" ht="12" customHeight="1">
      <c r="A2443" s="3" t="inlineStr">
        <is>
          <t>PU</t>
        </is>
      </c>
      <c r="B2443" s="1" t="n">
        <v>30033601</v>
      </c>
      <c r="C2443" s="1" t="inlineStr">
        <is>
          <t>Produto com acabamento</t>
        </is>
      </c>
      <c r="D2443" s="1" t="n">
        <v>30033601</v>
      </c>
      <c r="E2443" s="1" t="inlineStr">
        <is>
          <t>TAMPO P/ VIDRO 1350X1350X25 MDF - MESA LISSE    8</t>
        </is>
      </c>
      <c r="F2443" s="2" t="n">
        <v>1</v>
      </c>
      <c r="G2443" s="2" t="inlineStr">
        <is>
          <t>peça</t>
        </is>
      </c>
      <c r="H2443" s="1" t="n">
        <v>0</v>
      </c>
      <c r="I2443" s="1" t="n">
        <v>0.1963</v>
      </c>
      <c r="J2443" s="2" t="inlineStr">
        <is>
          <t>CORTE</t>
        </is>
      </c>
    </row>
    <row r="2444" ht="12" customHeight="1">
      <c r="A2444" s="3" t="inlineStr">
        <is>
          <t>PU</t>
        </is>
      </c>
      <c r="B2444" s="1" t="n">
        <v>20050002</v>
      </c>
      <c r="C2444" s="1" t="inlineStr">
        <is>
          <t>Produto com acabamento</t>
        </is>
      </c>
      <c r="D2444" s="1" t="n">
        <v>20050002</v>
      </c>
      <c r="E2444" s="1" t="inlineStr">
        <is>
          <t>BASE REDONDA 510X510X12 MDF - MESA TURIM       8</t>
        </is>
      </c>
      <c r="F2444" s="2" t="n">
        <v>1</v>
      </c>
      <c r="G2444" s="2" t="inlineStr">
        <is>
          <t>peça</t>
        </is>
      </c>
      <c r="H2444" s="1" t="n">
        <v>0</v>
      </c>
      <c r="I2444" s="1" t="n">
        <v>0.1963</v>
      </c>
      <c r="J2444" s="2" t="inlineStr">
        <is>
          <t>CORTE</t>
        </is>
      </c>
    </row>
    <row r="2445" ht="12" customHeight="1">
      <c r="A2445" s="3" t="inlineStr">
        <is>
          <t>PU</t>
        </is>
      </c>
      <c r="B2445" s="1" t="n">
        <v>30106001</v>
      </c>
      <c r="C2445" s="1" t="inlineStr">
        <is>
          <t>Produto com acabamento</t>
        </is>
      </c>
      <c r="D2445" s="1" t="n">
        <v>30106001</v>
      </c>
      <c r="E2445" s="1" t="inlineStr">
        <is>
          <t>(3-4) MOLDURA 962X755X15 MDF-BASE BILBAO 1,60/ 8</t>
        </is>
      </c>
      <c r="F2445" s="2" t="n">
        <v>1</v>
      </c>
      <c r="G2445" s="2" t="inlineStr">
        <is>
          <t>peça</t>
        </is>
      </c>
      <c r="H2445" s="1" t="n">
        <v>0</v>
      </c>
      <c r="I2445" s="1" t="n">
        <v>0.1963</v>
      </c>
      <c r="J2445" s="2" t="inlineStr">
        <is>
          <t>CORTE</t>
        </is>
      </c>
    </row>
    <row r="2446" ht="12" customHeight="1">
      <c r="A2446" s="3" t="inlineStr">
        <is>
          <t>PU</t>
        </is>
      </c>
      <c r="B2446" s="1" t="n">
        <v>30104001</v>
      </c>
      <c r="C2446" s="1" t="inlineStr">
        <is>
          <t>Produto com acabamento</t>
        </is>
      </c>
      <c r="D2446" s="1" t="n">
        <v>30104001</v>
      </c>
      <c r="E2446" s="1" t="inlineStr">
        <is>
          <t>(3-4) MOLDURA 862X755X15 MDF - BASE BILBAO 1,358</t>
        </is>
      </c>
      <c r="F2446" s="2" t="n">
        <v>1</v>
      </c>
      <c r="G2446" s="2" t="inlineStr">
        <is>
          <t>peça</t>
        </is>
      </c>
      <c r="H2446" s="1" t="n">
        <v>0</v>
      </c>
      <c r="I2446" s="1" t="n">
        <v>0.1963</v>
      </c>
      <c r="J2446" s="2" t="inlineStr">
        <is>
          <t>CORTE</t>
        </is>
      </c>
    </row>
    <row r="2447" ht="12" customHeight="1">
      <c r="A2447" s="3" t="inlineStr">
        <is>
          <t>PU</t>
        </is>
      </c>
      <c r="B2447" s="1" t="n">
        <v>30054001</v>
      </c>
      <c r="C2447" s="1" t="inlineStr">
        <is>
          <t>Produto com acabamento</t>
        </is>
      </c>
      <c r="D2447" s="1" t="n">
        <v>30054001</v>
      </c>
      <c r="E2447" s="1" t="inlineStr">
        <is>
          <t>TAMPO OVAL 1360X900X25 MDF - MESA PARIS           8</t>
        </is>
      </c>
      <c r="F2447" s="2" t="n">
        <v>1</v>
      </c>
      <c r="G2447" s="2" t="inlineStr">
        <is>
          <t>peça</t>
        </is>
      </c>
      <c r="H2447" s="1" t="n">
        <v>0</v>
      </c>
      <c r="I2447" s="1" t="n">
        <v>0.1963</v>
      </c>
      <c r="J2447" s="2" t="inlineStr">
        <is>
          <t>CORTE</t>
        </is>
      </c>
    </row>
    <row r="2448" ht="12" customHeight="1">
      <c r="A2448" s="3" t="inlineStr">
        <is>
          <t>PU</t>
        </is>
      </c>
      <c r="B2448" s="1" t="n">
        <v>30056001</v>
      </c>
      <c r="C2448" s="1" t="inlineStr">
        <is>
          <t>Produto com acabamento</t>
        </is>
      </c>
      <c r="D2448" s="1" t="n">
        <v>30056001</v>
      </c>
      <c r="E2448" s="1" t="inlineStr">
        <is>
          <t>TAMPO OVAL 1600X900X25 MDF - MESA PARIS           8</t>
        </is>
      </c>
      <c r="F2448" s="2" t="n">
        <v>1</v>
      </c>
      <c r="G2448" s="2" t="inlineStr">
        <is>
          <t>peça</t>
        </is>
      </c>
      <c r="H2448" s="1" t="n">
        <v>0</v>
      </c>
      <c r="I2448" s="1" t="n">
        <v>0.1963</v>
      </c>
      <c r="J2448" s="2" t="inlineStr">
        <is>
          <t>CORTE</t>
        </is>
      </c>
    </row>
    <row r="2449" ht="12" customHeight="1">
      <c r="A2449" s="3" t="inlineStr">
        <is>
          <t>PU</t>
        </is>
      </c>
      <c r="B2449" s="1" t="n">
        <v>30050007</v>
      </c>
      <c r="C2449" s="1" t="inlineStr">
        <is>
          <t>Produto com acabamento</t>
        </is>
      </c>
      <c r="D2449" s="1" t="n">
        <v>30050007</v>
      </c>
      <c r="E2449" s="1" t="inlineStr">
        <is>
          <t>TAMPO OVAL 1800X900X25 MDF - MESA PARIS           8</t>
        </is>
      </c>
      <c r="F2449" s="2" t="n">
        <v>1</v>
      </c>
      <c r="G2449" s="2" t="inlineStr">
        <is>
          <t>peça</t>
        </is>
      </c>
      <c r="H2449" s="1" t="n">
        <v>0</v>
      </c>
      <c r="I2449" s="1" t="n">
        <v>0.1963</v>
      </c>
      <c r="J2449" s="2" t="inlineStr">
        <is>
          <t>CORTE</t>
        </is>
      </c>
    </row>
    <row r="2450" ht="12" customHeight="1">
      <c r="A2450" s="3" t="inlineStr">
        <is>
          <t>PU</t>
        </is>
      </c>
      <c r="B2450" s="1" t="n">
        <v>10014206</v>
      </c>
      <c r="C2450" s="1" t="inlineStr">
        <is>
          <t>Produto com acabamento</t>
        </is>
      </c>
      <c r="D2450" s="1" t="n">
        <v>10014206</v>
      </c>
      <c r="E2450" s="1" t="inlineStr">
        <is>
          <t>TAMPO VITREO 1360X360X25 MDF - APARADOR DUB 8</t>
        </is>
      </c>
      <c r="F2450" s="2" t="n">
        <v>1</v>
      </c>
      <c r="G2450" s="2" t="inlineStr">
        <is>
          <t>peça</t>
        </is>
      </c>
      <c r="H2450" s="1" t="n">
        <v>0</v>
      </c>
      <c r="I2450" s="1" t="n">
        <v>0.1963</v>
      </c>
      <c r="J2450" s="2" t="inlineStr">
        <is>
          <t>CORTE</t>
        </is>
      </c>
    </row>
    <row r="2451" ht="12" customHeight="1">
      <c r="A2451" s="3" t="inlineStr">
        <is>
          <t>PU</t>
        </is>
      </c>
      <c r="B2451" s="1" t="n">
        <v>30034007</v>
      </c>
      <c r="C2451" s="1" t="inlineStr">
        <is>
          <t>Produto com acabamento</t>
        </is>
      </c>
      <c r="D2451" s="1" t="n">
        <v>30034007</v>
      </c>
      <c r="E2451" s="1" t="inlineStr">
        <is>
          <t>TAMPO VITREO 1365X905X25 MDF-MESA VIENA         8</t>
        </is>
      </c>
      <c r="F2451" s="2" t="n">
        <v>1</v>
      </c>
      <c r="G2451" s="2" t="inlineStr">
        <is>
          <t>peça</t>
        </is>
      </c>
      <c r="H2451" s="1" t="n">
        <v>0</v>
      </c>
      <c r="I2451" s="1" t="n">
        <v>0.1963</v>
      </c>
      <c r="J2451" s="2" t="inlineStr">
        <is>
          <t>CORTE</t>
        </is>
      </c>
    </row>
    <row r="2452" ht="12" customHeight="1">
      <c r="A2452" s="3" t="inlineStr">
        <is>
          <t>PU</t>
        </is>
      </c>
      <c r="B2452" s="1" t="n">
        <v>30034007</v>
      </c>
      <c r="C2452" s="1" t="inlineStr">
        <is>
          <t>Produto com acabamento</t>
        </is>
      </c>
      <c r="D2452" s="1" t="n">
        <v>30034007</v>
      </c>
      <c r="E2452" s="1" t="inlineStr">
        <is>
          <t>TAMPO VITREO 1365X905X25 MDF-MESA VIENA         8</t>
        </is>
      </c>
      <c r="F2452" s="2" t="n">
        <v>1</v>
      </c>
      <c r="G2452" s="2" t="inlineStr">
        <is>
          <t>peça</t>
        </is>
      </c>
      <c r="H2452" s="1" t="n">
        <v>0</v>
      </c>
      <c r="I2452" s="1" t="n">
        <v>0.1963</v>
      </c>
      <c r="J2452" s="2" t="inlineStr">
        <is>
          <t>CORTE</t>
        </is>
      </c>
    </row>
    <row r="2453" ht="12" customHeight="1">
      <c r="A2453" s="3" t="inlineStr">
        <is>
          <t>PU</t>
        </is>
      </c>
      <c r="B2453" s="1" t="n">
        <v>30036007</v>
      </c>
      <c r="C2453" s="1" t="inlineStr">
        <is>
          <t>Produto com acabamento</t>
        </is>
      </c>
      <c r="D2453" s="1" t="n">
        <v>30036007</v>
      </c>
      <c r="E2453" s="1" t="inlineStr">
        <is>
          <t>TAMPO VITREO 1605X905X25 MDF-MESA VIENA         8</t>
        </is>
      </c>
      <c r="F2453" s="2" t="n">
        <v>1</v>
      </c>
      <c r="G2453" s="2" t="inlineStr">
        <is>
          <t>peça</t>
        </is>
      </c>
      <c r="H2453" s="1" t="n">
        <v>0</v>
      </c>
      <c r="I2453" s="1" t="n">
        <v>0.1963</v>
      </c>
      <c r="J2453" s="2" t="inlineStr">
        <is>
          <t>CORTE</t>
        </is>
      </c>
    </row>
    <row r="2454" ht="12" customHeight="1">
      <c r="A2454" s="3" t="inlineStr">
        <is>
          <t>PU</t>
        </is>
      </c>
      <c r="B2454" s="1" t="n">
        <v>30036007</v>
      </c>
      <c r="C2454" s="1" t="inlineStr">
        <is>
          <t>Produto com acabamento</t>
        </is>
      </c>
      <c r="D2454" s="1" t="n">
        <v>30036007</v>
      </c>
      <c r="E2454" s="1" t="inlineStr">
        <is>
          <t>TAMPO VITREO 1605X905X25 MDF-MESA VIENA         8</t>
        </is>
      </c>
      <c r="F2454" s="2" t="n">
        <v>1</v>
      </c>
      <c r="G2454" s="2" t="inlineStr">
        <is>
          <t>peça</t>
        </is>
      </c>
      <c r="H2454" s="1" t="n">
        <v>0</v>
      </c>
      <c r="I2454" s="1" t="n">
        <v>0.1963</v>
      </c>
      <c r="J2454" s="2" t="inlineStr">
        <is>
          <t>CORTE</t>
        </is>
      </c>
    </row>
    <row r="2455" ht="12" customHeight="1">
      <c r="A2455" s="3" t="inlineStr">
        <is>
          <t>PU</t>
        </is>
      </c>
      <c r="B2455" s="1" t="n">
        <v>30104007</v>
      </c>
      <c r="C2455" s="1" t="inlineStr">
        <is>
          <t>Produto com acabamento</t>
        </is>
      </c>
      <c r="D2455" s="1" t="n">
        <v>30104007</v>
      </c>
      <c r="E2455" s="1" t="inlineStr">
        <is>
          <t>TAMPO VITREO 1365X905X25 MDF-MESA BILBAO (RA8</t>
        </is>
      </c>
      <c r="F2455" s="2" t="n">
        <v>1</v>
      </c>
      <c r="G2455" s="2" t="inlineStr">
        <is>
          <t>peça</t>
        </is>
      </c>
      <c r="H2455" s="1" t="n">
        <v>0</v>
      </c>
      <c r="I2455" s="1" t="n">
        <v>0.1963</v>
      </c>
      <c r="J2455" s="2" t="inlineStr">
        <is>
          <t>CORTE</t>
        </is>
      </c>
    </row>
    <row r="2456" ht="12" customHeight="1">
      <c r="A2456" s="3" t="inlineStr">
        <is>
          <t>PU</t>
        </is>
      </c>
      <c r="B2456" s="1" t="n">
        <v>30104007</v>
      </c>
      <c r="C2456" s="1" t="inlineStr">
        <is>
          <t>Produto com acabamento</t>
        </is>
      </c>
      <c r="D2456" s="1" t="n">
        <v>30104007</v>
      </c>
      <c r="E2456" s="1" t="inlineStr">
        <is>
          <t>TAMPO VITREO 1365X905X25 MDF-MESA BILBAO (RA8</t>
        </is>
      </c>
      <c r="F2456" s="2" t="n">
        <v>1</v>
      </c>
      <c r="G2456" s="2" t="inlineStr">
        <is>
          <t>peça</t>
        </is>
      </c>
      <c r="H2456" s="1" t="n">
        <v>0</v>
      </c>
      <c r="I2456" s="1" t="n">
        <v>0.1963</v>
      </c>
      <c r="J2456" s="2" t="inlineStr">
        <is>
          <t>CORTE</t>
        </is>
      </c>
    </row>
    <row r="2457" ht="12" customHeight="1">
      <c r="A2457" s="3" t="inlineStr">
        <is>
          <t>PU</t>
        </is>
      </c>
      <c r="B2457" s="1" t="n">
        <v>30106007</v>
      </c>
      <c r="C2457" s="1" t="inlineStr">
        <is>
          <t>Produto com acabamento</t>
        </is>
      </c>
      <c r="D2457" s="1" t="n">
        <v>30106007</v>
      </c>
      <c r="E2457" s="1" t="inlineStr">
        <is>
          <t>TAMPO VITREO 1605X905X25 MDF-MESA BILBAO (RA8</t>
        </is>
      </c>
      <c r="F2457" s="2" t="n">
        <v>1</v>
      </c>
      <c r="G2457" s="2" t="inlineStr">
        <is>
          <t>peça</t>
        </is>
      </c>
      <c r="H2457" s="1" t="n">
        <v>0</v>
      </c>
      <c r="I2457" s="1" t="n">
        <v>0.1963</v>
      </c>
      <c r="J2457" s="2" t="inlineStr">
        <is>
          <t>CORTE</t>
        </is>
      </c>
    </row>
    <row r="2458" ht="12" customHeight="1">
      <c r="A2458" s="3" t="inlineStr">
        <is>
          <t>PU</t>
        </is>
      </c>
      <c r="B2458" s="1" t="n">
        <v>30106007</v>
      </c>
      <c r="C2458" s="1" t="inlineStr">
        <is>
          <t>Produto com acabamento</t>
        </is>
      </c>
      <c r="D2458" s="1" t="n">
        <v>30106007</v>
      </c>
      <c r="E2458" s="1" t="inlineStr">
        <is>
          <t>TAMPO VITREO 1605X905X25 MDF-MESA BILBAO (RA8</t>
        </is>
      </c>
      <c r="F2458" s="2" t="n">
        <v>1</v>
      </c>
      <c r="G2458" s="2" t="inlineStr">
        <is>
          <t>peça</t>
        </is>
      </c>
      <c r="H2458" s="1" t="n">
        <v>0</v>
      </c>
      <c r="I2458" s="1" t="n">
        <v>0.1963</v>
      </c>
      <c r="J2458" s="2" t="inlineStr">
        <is>
          <t>CORTE</t>
        </is>
      </c>
    </row>
    <row r="2459" ht="12" customHeight="1">
      <c r="A2459" s="3" t="inlineStr">
        <is>
          <t>PU</t>
        </is>
      </c>
      <c r="B2459" s="1" t="n">
        <v>30030007</v>
      </c>
      <c r="C2459" s="1" t="inlineStr">
        <is>
          <t>Produto com acabamento</t>
        </is>
      </c>
      <c r="D2459" s="1" t="n">
        <v>30030007</v>
      </c>
      <c r="E2459" s="1" t="inlineStr">
        <is>
          <t>TAMPO VITREO 1805X905X25 MDF-MESA VIENA         8</t>
        </is>
      </c>
      <c r="F2459" s="2" t="n">
        <v>1</v>
      </c>
      <c r="G2459" s="2" t="inlineStr">
        <is>
          <t>peça</t>
        </is>
      </c>
      <c r="H2459" s="1" t="n">
        <v>0</v>
      </c>
      <c r="I2459" s="1" t="n">
        <v>0.1963</v>
      </c>
      <c r="J2459" s="2" t="inlineStr">
        <is>
          <t>CORTE</t>
        </is>
      </c>
    </row>
    <row r="2460" ht="12" customHeight="1">
      <c r="A2460" s="3" t="inlineStr">
        <is>
          <t>PU</t>
        </is>
      </c>
      <c r="B2460" s="1" t="n">
        <v>30030007</v>
      </c>
      <c r="C2460" s="1" t="inlineStr">
        <is>
          <t>Produto com acabamento</t>
        </is>
      </c>
      <c r="D2460" s="1" t="n">
        <v>30030007</v>
      </c>
      <c r="E2460" s="1" t="inlineStr">
        <is>
          <t>TAMPO VITREO 1805X905X25 MDF-MESA VIENA         8</t>
        </is>
      </c>
      <c r="F2460" s="2" t="n">
        <v>1</v>
      </c>
      <c r="G2460" s="2" t="inlineStr">
        <is>
          <t>peça</t>
        </is>
      </c>
      <c r="H2460" s="1" t="n">
        <v>0</v>
      </c>
      <c r="I2460" s="1" t="n">
        <v>0.1963</v>
      </c>
      <c r="J2460" s="2" t="inlineStr">
        <is>
          <t>CORTE</t>
        </is>
      </c>
    </row>
    <row r="2461" ht="12" customHeight="1">
      <c r="A2461" s="3" t="inlineStr">
        <is>
          <t>PU</t>
        </is>
      </c>
      <c r="B2461" s="1" t="n">
        <v>30081501</v>
      </c>
      <c r="C2461" s="1" t="inlineStr">
        <is>
          <t>Produto com acabamento</t>
        </is>
      </c>
      <c r="D2461" s="1" t="n">
        <v>30081501</v>
      </c>
      <c r="E2461" s="1" t="inlineStr">
        <is>
          <t>LATERAL DETALHE 753X590X12 MDF - MESA ANCAR 8</t>
        </is>
      </c>
      <c r="F2461" s="2" t="n">
        <v>1</v>
      </c>
      <c r="G2461" s="2" t="inlineStr">
        <is>
          <t>peça</t>
        </is>
      </c>
      <c r="H2461" s="1" t="n">
        <v>0</v>
      </c>
      <c r="I2461" s="1" t="n">
        <v>0.1963</v>
      </c>
      <c r="J2461" s="2" t="inlineStr">
        <is>
          <t>CORTE</t>
        </is>
      </c>
    </row>
    <row r="2462" ht="12" customHeight="1">
      <c r="A2462" s="3" t="inlineStr">
        <is>
          <t>PU</t>
        </is>
      </c>
      <c r="B2462" s="1" t="n">
        <v>30081505</v>
      </c>
      <c r="C2462" s="1" t="inlineStr">
        <is>
          <t>Produto com acabamento</t>
        </is>
      </c>
      <c r="D2462" s="1" t="n">
        <v>30081505</v>
      </c>
      <c r="E2462" s="1" t="inlineStr">
        <is>
          <t>TAMPO 1365X685X25 MDF - MESA ANCARA</t>
        </is>
      </c>
      <c r="F2462" s="2" t="n">
        <v>1</v>
      </c>
      <c r="G2462" s="2" t="inlineStr">
        <is>
          <t>peça</t>
        </is>
      </c>
      <c r="H2462" s="1" t="n">
        <v>0</v>
      </c>
      <c r="I2462" s="1" t="n">
        <v>0.1963</v>
      </c>
      <c r="J2462" s="2" t="inlineStr">
        <is>
          <t>CORTE</t>
        </is>
      </c>
    </row>
    <row r="2463" ht="12" customHeight="1">
      <c r="A2463" s="3" t="inlineStr">
        <is>
          <t>PU</t>
        </is>
      </c>
      <c r="B2463" s="1" t="n">
        <v>30081507</v>
      </c>
      <c r="C2463" s="1" t="inlineStr">
        <is>
          <t>Produto com acabamento</t>
        </is>
      </c>
      <c r="D2463" s="1" t="n">
        <v>30081507</v>
      </c>
      <c r="E2463" s="1" t="inlineStr">
        <is>
          <t>(2)PRATO MENOR 582X582X12 MDF-MESA ANCARA / 8</t>
        </is>
      </c>
      <c r="F2463" s="2" t="n">
        <v>1</v>
      </c>
      <c r="G2463" s="2" t="inlineStr">
        <is>
          <t>peça</t>
        </is>
      </c>
      <c r="H2463" s="1" t="n">
        <v>0</v>
      </c>
      <c r="I2463" s="1" t="n">
        <v>0.1963</v>
      </c>
      <c r="J2463" s="2" t="inlineStr">
        <is>
          <t>CORTE</t>
        </is>
      </c>
    </row>
    <row r="2464" ht="12" customHeight="1">
      <c r="A2464" s="3" t="inlineStr">
        <is>
          <t>PU</t>
        </is>
      </c>
      <c r="B2464" s="1" t="n">
        <v>30081508</v>
      </c>
      <c r="C2464" s="1" t="inlineStr">
        <is>
          <t>Produto com acabamento</t>
        </is>
      </c>
      <c r="D2464" s="1" t="n">
        <v>30081508</v>
      </c>
      <c r="E2464" s="1" t="inlineStr">
        <is>
          <t>(3) PRATO MAIOR 664X664X12 MDF-MESA ANCARA/A8</t>
        </is>
      </c>
      <c r="F2464" s="2" t="n">
        <v>1</v>
      </c>
      <c r="G2464" s="2" t="inlineStr">
        <is>
          <t>peça</t>
        </is>
      </c>
      <c r="H2464" s="1" t="n">
        <v>0</v>
      </c>
      <c r="I2464" s="1" t="n">
        <v>0.1963</v>
      </c>
      <c r="J2464" s="2" t="inlineStr">
        <is>
          <t>CORTE</t>
        </is>
      </c>
    </row>
    <row r="2465" ht="12" customHeight="1">
      <c r="A2465" s="3" t="inlineStr">
        <is>
          <t>PU</t>
        </is>
      </c>
      <c r="B2465" s="1" t="n">
        <v>20051001</v>
      </c>
      <c r="C2465" s="1" t="inlineStr">
        <is>
          <t>Produto com acabamento</t>
        </is>
      </c>
      <c r="D2465" s="1" t="n">
        <v>20051001</v>
      </c>
      <c r="E2465" s="1" t="inlineStr">
        <is>
          <t>TAMPO REDONDO 1035X1035X18 MDF - MESA TURIM8</t>
        </is>
      </c>
      <c r="F2465" s="2" t="n">
        <v>1</v>
      </c>
      <c r="G2465" s="2" t="inlineStr">
        <is>
          <t>peça</t>
        </is>
      </c>
      <c r="H2465" s="1" t="n">
        <v>0</v>
      </c>
      <c r="I2465" s="1" t="n">
        <v>0.1963</v>
      </c>
      <c r="J2465" s="2" t="inlineStr">
        <is>
          <t>CORTE</t>
        </is>
      </c>
    </row>
    <row r="2466" ht="12" customHeight="1">
      <c r="A2466" s="3" t="inlineStr">
        <is>
          <t>PU</t>
        </is>
      </c>
      <c r="B2466" s="1" t="n">
        <v>20050006</v>
      </c>
      <c r="C2466" s="1" t="inlineStr">
        <is>
          <t>Produto com acabamento</t>
        </is>
      </c>
      <c r="D2466" s="1" t="n">
        <v>20050006</v>
      </c>
      <c r="E2466" s="1" t="inlineStr">
        <is>
          <t>TAMPO REDONDO 1035X1035X25 MDF - MESA TURIM8</t>
        </is>
      </c>
      <c r="F2466" s="2" t="n">
        <v>1</v>
      </c>
      <c r="G2466" s="2" t="inlineStr">
        <is>
          <t>peça</t>
        </is>
      </c>
      <c r="H2466" s="1" t="n">
        <v>0</v>
      </c>
      <c r="I2466" s="1" t="n">
        <v>0.1963</v>
      </c>
      <c r="J2466" s="2" t="inlineStr">
        <is>
          <t>CORTE</t>
        </is>
      </c>
    </row>
    <row r="2467" ht="12" customHeight="1">
      <c r="A2467" s="3" t="inlineStr">
        <is>
          <t>PU</t>
        </is>
      </c>
      <c r="B2467" s="1" t="n">
        <v>20020007</v>
      </c>
      <c r="C2467" s="1" t="inlineStr">
        <is>
          <t>Produto com acabamento</t>
        </is>
      </c>
      <c r="D2467" s="1" t="n">
        <v>20020007</v>
      </c>
      <c r="E2467" s="1" t="inlineStr">
        <is>
          <t>TAMPO VITREO 1365X905X18 MDF - MESA DUBAI LIG8</t>
        </is>
      </c>
      <c r="F2467" s="2" t="n">
        <v>1</v>
      </c>
      <c r="G2467" s="2" t="inlineStr">
        <is>
          <t>peça</t>
        </is>
      </c>
      <c r="H2467" s="1" t="n">
        <v>0</v>
      </c>
      <c r="I2467" s="1" t="n">
        <v>0.1963</v>
      </c>
      <c r="J2467" s="2" t="inlineStr">
        <is>
          <t>CORTE</t>
        </is>
      </c>
    </row>
    <row r="2468" ht="12" customHeight="1">
      <c r="A2468" s="3" t="inlineStr">
        <is>
          <t>PU</t>
        </is>
      </c>
      <c r="B2468" s="1" t="n">
        <v>20020007</v>
      </c>
      <c r="C2468" s="1" t="inlineStr">
        <is>
          <t>Produto com acabamento</t>
        </is>
      </c>
      <c r="D2468" s="1" t="n">
        <v>20020007</v>
      </c>
      <c r="E2468" s="1" t="inlineStr">
        <is>
          <t>TAMPO VITREO 1365X905X18 MDF - MESA DUBAI LIG8</t>
        </is>
      </c>
      <c r="F2468" s="2" t="n">
        <v>1</v>
      </c>
      <c r="G2468" s="2" t="inlineStr">
        <is>
          <t>peça</t>
        </is>
      </c>
      <c r="H2468" s="1" t="n">
        <v>0</v>
      </c>
      <c r="I2468" s="1" t="n">
        <v>0.1963</v>
      </c>
      <c r="J2468" s="2" t="inlineStr">
        <is>
          <t>CORTE</t>
        </is>
      </c>
    </row>
    <row r="2469" ht="12" customHeight="1">
      <c r="A2469" s="3" t="inlineStr">
        <is>
          <t>PU</t>
        </is>
      </c>
      <c r="B2469" s="1" t="n">
        <v>20020507</v>
      </c>
      <c r="C2469" s="1" t="inlineStr">
        <is>
          <t>Produto com acabamento</t>
        </is>
      </c>
      <c r="D2469" s="1" t="n">
        <v>20020507</v>
      </c>
      <c r="E2469" s="1" t="inlineStr">
        <is>
          <t>TAMPO VITREO 1605X905X18 MDF - MESA DUBAI LIG8</t>
        </is>
      </c>
      <c r="F2469" s="2" t="n">
        <v>1</v>
      </c>
      <c r="G2469" s="2" t="inlineStr">
        <is>
          <t>peça</t>
        </is>
      </c>
      <c r="H2469" s="1" t="n">
        <v>0</v>
      </c>
      <c r="I2469" s="1" t="n">
        <v>0.1963</v>
      </c>
      <c r="J2469" s="2" t="inlineStr">
        <is>
          <t>CORTE</t>
        </is>
      </c>
    </row>
    <row r="2470" ht="12" customHeight="1">
      <c r="A2470" s="3" t="inlineStr">
        <is>
          <t>PU</t>
        </is>
      </c>
      <c r="B2470" s="1" t="n">
        <v>20020507</v>
      </c>
      <c r="C2470" s="1" t="inlineStr">
        <is>
          <t>Produto com acabamento</t>
        </is>
      </c>
      <c r="D2470" s="1" t="n">
        <v>20020507</v>
      </c>
      <c r="E2470" s="1" t="inlineStr">
        <is>
          <t>TAMPO VITREO 1605X905X18 MDF - MESA DUBAI LIG8</t>
        </is>
      </c>
      <c r="F2470" s="2" t="n">
        <v>1</v>
      </c>
      <c r="G2470" s="2" t="inlineStr">
        <is>
          <t>peça</t>
        </is>
      </c>
      <c r="H2470" s="1" t="n">
        <v>0</v>
      </c>
      <c r="I2470" s="1" t="n">
        <v>0.1963</v>
      </c>
      <c r="J2470" s="2" t="inlineStr">
        <is>
          <t>CORTE</t>
        </is>
      </c>
    </row>
    <row r="2471" ht="12" customHeight="1">
      <c r="A2471" s="3" t="inlineStr">
        <is>
          <t>PU</t>
        </is>
      </c>
      <c r="B2471" s="1" t="n">
        <v>30082301</v>
      </c>
      <c r="C2471" s="1" t="inlineStr">
        <is>
          <t>Produto com acabamento</t>
        </is>
      </c>
      <c r="D2471" s="1" t="n">
        <v>30082301</v>
      </c>
      <c r="E2471" s="1" t="inlineStr">
        <is>
          <t>TAMPO 1350X900X18 MDF MESA SIENA 1,35X0,90      8</t>
        </is>
      </c>
      <c r="F2471" s="2" t="n">
        <v>1</v>
      </c>
      <c r="G2471" s="2" t="inlineStr">
        <is>
          <t>peça</t>
        </is>
      </c>
      <c r="H2471" s="1" t="n">
        <v>0</v>
      </c>
      <c r="I2471" s="1" t="n">
        <v>0.1963</v>
      </c>
      <c r="J2471" s="2" t="inlineStr">
        <is>
          <t>CORTE</t>
        </is>
      </c>
    </row>
    <row r="2472" ht="12" customHeight="1">
      <c r="A2472" s="3" t="inlineStr">
        <is>
          <t>PU</t>
        </is>
      </c>
      <c r="B2472" s="1" t="n">
        <v>20052401</v>
      </c>
      <c r="C2472" s="1" t="inlineStr">
        <is>
          <t>Produto com acabamento</t>
        </is>
      </c>
      <c r="D2472" s="1" t="n">
        <v>20052401</v>
      </c>
      <c r="E2472" s="1" t="inlineStr">
        <is>
          <t>TAMPO VITREO 1360X900X18 MDF-MESA ATHENAS   8</t>
        </is>
      </c>
      <c r="F2472" s="2" t="n">
        <v>1</v>
      </c>
      <c r="G2472" s="2" t="inlineStr">
        <is>
          <t>peça</t>
        </is>
      </c>
      <c r="H2472" s="1" t="n">
        <v>0</v>
      </c>
      <c r="I2472" s="1" t="n">
        <v>0.1963</v>
      </c>
      <c r="J2472" s="2" t="inlineStr">
        <is>
          <t>CORTE</t>
        </is>
      </c>
    </row>
    <row r="2473" ht="12" customHeight="1">
      <c r="A2473" s="3" t="inlineStr">
        <is>
          <t>PU</t>
        </is>
      </c>
      <c r="B2473" s="1" t="n">
        <v>20052401</v>
      </c>
      <c r="C2473" s="1" t="inlineStr">
        <is>
          <t>Produto com acabamento</t>
        </is>
      </c>
      <c r="D2473" s="1" t="n">
        <v>20052401</v>
      </c>
      <c r="E2473" s="1" t="inlineStr">
        <is>
          <t>TAMPO VITREO 1360X900X18 MDF-MESA ATHENAS   8</t>
        </is>
      </c>
      <c r="F2473" s="2" t="n">
        <v>1</v>
      </c>
      <c r="G2473" s="2" t="inlineStr">
        <is>
          <t>peça</t>
        </is>
      </c>
      <c r="H2473" s="1" t="n">
        <v>0</v>
      </c>
      <c r="I2473" s="1" t="n">
        <v>0.1963</v>
      </c>
      <c r="J2473" s="2" t="inlineStr">
        <is>
          <t>CORTE</t>
        </is>
      </c>
    </row>
    <row r="2474" ht="12" customHeight="1">
      <c r="A2474" s="3" t="inlineStr">
        <is>
          <t>PU</t>
        </is>
      </c>
      <c r="B2474" s="1" t="n">
        <v>20052101</v>
      </c>
      <c r="C2474" s="1" t="inlineStr">
        <is>
          <t>Produto com acabamento</t>
        </is>
      </c>
      <c r="D2474" s="1" t="n">
        <v>20052101</v>
      </c>
      <c r="E2474" s="1" t="inlineStr">
        <is>
          <t>TAMPO VITREO 900X900X18 MDF - MESA ATHENAS   8</t>
        </is>
      </c>
      <c r="F2474" s="2" t="n">
        <v>1</v>
      </c>
      <c r="G2474" s="2" t="inlineStr">
        <is>
          <t>peça</t>
        </is>
      </c>
      <c r="H2474" s="1" t="n">
        <v>0</v>
      </c>
      <c r="I2474" s="1" t="n">
        <v>0.1963</v>
      </c>
      <c r="J2474" s="2" t="inlineStr">
        <is>
          <t>CORTE</t>
        </is>
      </c>
    </row>
    <row r="2475" ht="12" customHeight="1">
      <c r="A2475" s="3" t="inlineStr">
        <is>
          <t>PU</t>
        </is>
      </c>
      <c r="B2475" s="1" t="n">
        <v>30124207</v>
      </c>
      <c r="C2475" s="1" t="inlineStr">
        <is>
          <t>Produto com acabamento</t>
        </is>
      </c>
      <c r="D2475" s="1" t="n">
        <v>30124207</v>
      </c>
      <c r="E2475" s="1" t="inlineStr">
        <is>
          <t>TAMPO VITREO 1365X905X18 MDF-MESA DUBLIN (RA8</t>
        </is>
      </c>
      <c r="F2475" s="2" t="n">
        <v>1</v>
      </c>
      <c r="G2475" s="2" t="inlineStr">
        <is>
          <t>peça</t>
        </is>
      </c>
      <c r="H2475" s="1" t="n">
        <v>0</v>
      </c>
      <c r="I2475" s="1" t="n">
        <v>0.1963</v>
      </c>
      <c r="J2475" s="2" t="inlineStr">
        <is>
          <t>CORTE</t>
        </is>
      </c>
    </row>
    <row r="2476" ht="12" customHeight="1">
      <c r="A2476" s="3" t="inlineStr">
        <is>
          <t>PU</t>
        </is>
      </c>
      <c r="B2476" s="1" t="n">
        <v>30124207</v>
      </c>
      <c r="C2476" s="1" t="inlineStr">
        <is>
          <t>Produto com acabamento</t>
        </is>
      </c>
      <c r="D2476" s="1" t="n">
        <v>30124207</v>
      </c>
      <c r="E2476" s="1" t="inlineStr">
        <is>
          <t>TAMPO VITREO 1365X905X18 MDF-MESA DUBLIN (RA8</t>
        </is>
      </c>
      <c r="F2476" s="2" t="n">
        <v>1</v>
      </c>
      <c r="G2476" s="2" t="inlineStr">
        <is>
          <t>peça</t>
        </is>
      </c>
      <c r="H2476" s="1" t="n">
        <v>0</v>
      </c>
      <c r="I2476" s="1" t="n">
        <v>0.1963</v>
      </c>
      <c r="J2476" s="2" t="inlineStr">
        <is>
          <t>CORTE</t>
        </is>
      </c>
    </row>
    <row r="2477" ht="12" customHeight="1">
      <c r="A2477" s="3" t="inlineStr">
        <is>
          <t>PU</t>
        </is>
      </c>
      <c r="B2477" s="1" t="n">
        <v>30032007</v>
      </c>
      <c r="C2477" s="1" t="inlineStr">
        <is>
          <t>Produto com acabamento</t>
        </is>
      </c>
      <c r="D2477" s="1" t="n">
        <v>30032007</v>
      </c>
      <c r="E2477" s="1" t="inlineStr">
        <is>
          <t>TAMPO VITREO 1205X905X25 MDF-MESA VIENA         8</t>
        </is>
      </c>
      <c r="F2477" s="2" t="n">
        <v>1</v>
      </c>
      <c r="G2477" s="2" t="inlineStr">
        <is>
          <t>peça</t>
        </is>
      </c>
      <c r="H2477" s="1" t="n">
        <v>0</v>
      </c>
      <c r="I2477" s="1" t="n">
        <v>0.1963</v>
      </c>
      <c r="J2477" s="2" t="inlineStr">
        <is>
          <t>CORTE</t>
        </is>
      </c>
    </row>
    <row r="2478" ht="12" customHeight="1">
      <c r="A2478" s="3" t="inlineStr">
        <is>
          <t>PU</t>
        </is>
      </c>
      <c r="B2478" s="1" t="n">
        <v>20052201</v>
      </c>
      <c r="C2478" s="1" t="inlineStr">
        <is>
          <t>Produto com acabamento</t>
        </is>
      </c>
      <c r="D2478" s="1" t="n">
        <v>20052201</v>
      </c>
      <c r="E2478" s="1" t="inlineStr">
        <is>
          <t>TAMPO VITREO 1205X905X18 MDF-MESA ATHENAS   8</t>
        </is>
      </c>
      <c r="F2478" s="2" t="n">
        <v>1</v>
      </c>
      <c r="G2478" s="2" t="inlineStr">
        <is>
          <t>peça</t>
        </is>
      </c>
      <c r="H2478" s="1" t="n">
        <v>0</v>
      </c>
      <c r="I2478" s="1" t="n">
        <v>0.1963</v>
      </c>
      <c r="J2478" s="2" t="inlineStr">
        <is>
          <t>CORTE</t>
        </is>
      </c>
    </row>
    <row r="2479" ht="12" customHeight="1">
      <c r="A2479" s="3" t="inlineStr">
        <is>
          <t>PU</t>
        </is>
      </c>
      <c r="B2479" s="1" t="n">
        <v>30001301</v>
      </c>
      <c r="C2479" s="1" t="inlineStr">
        <is>
          <t>Produto com acabamento</t>
        </is>
      </c>
      <c r="D2479" s="1" t="n">
        <v>30001301</v>
      </c>
      <c r="E2479" s="1" t="inlineStr">
        <is>
          <t>PE TRASEIRO 920X65(911)X25 MDF (11PCS)- CAD PE 8</t>
        </is>
      </c>
      <c r="F2479" s="2" t="n">
        <v>1</v>
      </c>
      <c r="G2479" s="2" t="inlineStr">
        <is>
          <t>peça</t>
        </is>
      </c>
      <c r="H2479" s="1" t="n">
        <v>0</v>
      </c>
      <c r="I2479" s="1" t="n">
        <v>0.1963</v>
      </c>
      <c r="J2479" s="2" t="inlineStr">
        <is>
          <t>CORTE</t>
        </is>
      </c>
    </row>
    <row r="2480" ht="12" customHeight="1">
      <c r="A2480" s="3" t="inlineStr">
        <is>
          <t>PU</t>
        </is>
      </c>
      <c r="B2480" s="1" t="n">
        <v>30001201</v>
      </c>
      <c r="C2480" s="1" t="inlineStr">
        <is>
          <t>Produto com acabamento</t>
        </is>
      </c>
      <c r="D2480" s="1" t="n">
        <v>30001201</v>
      </c>
      <c r="E2480" s="1" t="inlineStr">
        <is>
          <t>PE TRASEIRO 980X65(911)X25 MDF (11PCS)- CAD PE 8</t>
        </is>
      </c>
      <c r="F2480" s="2" t="n">
        <v>1</v>
      </c>
      <c r="G2480" s="2" t="inlineStr">
        <is>
          <t>peça</t>
        </is>
      </c>
      <c r="H2480" s="1" t="n">
        <v>0</v>
      </c>
      <c r="I2480" s="1" t="n">
        <v>0.1963</v>
      </c>
      <c r="J2480" s="2" t="inlineStr">
        <is>
          <t>CORTE</t>
        </is>
      </c>
    </row>
    <row r="2481" ht="12" customHeight="1">
      <c r="A2481" s="3" t="inlineStr">
        <is>
          <t>PU</t>
        </is>
      </c>
      <c r="B2481" s="1" t="n">
        <v>30205001</v>
      </c>
      <c r="C2481" s="1" t="inlineStr">
        <is>
          <t>Produto com acabamento</t>
        </is>
      </c>
      <c r="D2481" s="1" t="n">
        <v>30205001</v>
      </c>
      <c r="E2481" s="1" t="inlineStr">
        <is>
          <t>TAMPO REDONDO 582X582X18 MDF - ESPLANADA     8</t>
        </is>
      </c>
      <c r="F2481" s="2" t="n">
        <v>1</v>
      </c>
      <c r="G2481" s="2" t="inlineStr">
        <is>
          <t>peça</t>
        </is>
      </c>
      <c r="H2481" s="1" t="n">
        <v>0</v>
      </c>
      <c r="I2481" s="1" t="n">
        <v>0.1963</v>
      </c>
      <c r="J2481" s="2" t="inlineStr">
        <is>
          <t>CORTE</t>
        </is>
      </c>
    </row>
    <row r="2482" ht="12" customHeight="1">
      <c r="A2482" s="3" t="inlineStr">
        <is>
          <t>PU</t>
        </is>
      </c>
      <c r="B2482" s="1" t="n">
        <v>30108007</v>
      </c>
      <c r="C2482" s="1" t="inlineStr">
        <is>
          <t>Produto com acabamento</t>
        </is>
      </c>
      <c r="D2482" s="1" t="n">
        <v>30108007</v>
      </c>
      <c r="E2482" s="1" t="inlineStr">
        <is>
          <t>TAMPO VITREO 1800X900X25 MDF-MESA BILBAO (RA8</t>
        </is>
      </c>
      <c r="F2482" s="2" t="n">
        <v>1</v>
      </c>
      <c r="G2482" s="2" t="inlineStr">
        <is>
          <t>peça</t>
        </is>
      </c>
      <c r="H2482" s="1" t="n">
        <v>0</v>
      </c>
      <c r="I2482" s="1" t="n">
        <v>0.1963</v>
      </c>
      <c r="J2482" s="2" t="inlineStr">
        <is>
          <t>CORTE</t>
        </is>
      </c>
    </row>
    <row r="2483" ht="12" customHeight="1">
      <c r="A2483" s="3" t="inlineStr">
        <is>
          <t>PU</t>
        </is>
      </c>
      <c r="B2483" s="1" t="n">
        <v>30002301</v>
      </c>
      <c r="C2483" s="1" t="inlineStr">
        <is>
          <t>Produto com acabamento</t>
        </is>
      </c>
      <c r="D2483" s="1" t="n">
        <v>30002301</v>
      </c>
      <c r="E2483" s="1" t="inlineStr">
        <is>
          <t>PÉ TRASE 980(1000)X45(911)X30 MAD (15) - TOPAZIO 8</t>
        </is>
      </c>
      <c r="F2483" s="2" t="n">
        <v>1</v>
      </c>
      <c r="G2483" s="2" t="inlineStr">
        <is>
          <t>peça</t>
        </is>
      </c>
      <c r="H2483" s="1" t="n">
        <v>0</v>
      </c>
      <c r="I2483" s="1" t="n">
        <v>0.1963</v>
      </c>
      <c r="J2483" s="2" t="inlineStr">
        <is>
          <t>CORTE</t>
        </is>
      </c>
    </row>
    <row r="2484" ht="12" customHeight="1">
      <c r="A2484" s="3" t="inlineStr">
        <is>
          <t>PU</t>
        </is>
      </c>
      <c r="B2484" s="1" t="n">
        <v>20057001</v>
      </c>
      <c r="C2484" s="1" t="inlineStr">
        <is>
          <t>Produto com acabamento</t>
        </is>
      </c>
      <c r="D2484" s="1" t="n">
        <v>20057001</v>
      </c>
      <c r="E2484" s="1" t="inlineStr">
        <is>
          <t>PÉ ESTRU. 760(780)X80(940)X30 MAD (12PÇ)- TOPAZ 8</t>
        </is>
      </c>
      <c r="F2484" s="2" t="n">
        <v>1</v>
      </c>
      <c r="G2484" s="2" t="inlineStr">
        <is>
          <t>peça</t>
        </is>
      </c>
      <c r="H2484" s="1" t="n">
        <v>0</v>
      </c>
      <c r="I2484" s="1" t="n">
        <v>0.1963</v>
      </c>
      <c r="J2484" s="2" t="inlineStr">
        <is>
          <t>CORTE</t>
        </is>
      </c>
    </row>
    <row r="2485" ht="12" customHeight="1">
      <c r="A2485" s="3" t="inlineStr">
        <is>
          <t>PU</t>
        </is>
      </c>
      <c r="B2485" s="1" t="n">
        <v>20086001</v>
      </c>
      <c r="C2485" s="1" t="inlineStr">
        <is>
          <t>Produto com acabamento</t>
        </is>
      </c>
      <c r="D2485" s="1" t="n">
        <v>20086001</v>
      </c>
      <c r="E2485" s="1" t="inlineStr">
        <is>
          <t>TAMPO VITREO 1605X905X18 MDF - JACARTA (RAIO18</t>
        </is>
      </c>
      <c r="F2485" s="2" t="n">
        <v>1</v>
      </c>
      <c r="G2485" s="2" t="inlineStr">
        <is>
          <t>peça</t>
        </is>
      </c>
      <c r="H2485" s="1" t="n">
        <v>0</v>
      </c>
      <c r="I2485" s="1" t="n">
        <v>0.1963</v>
      </c>
      <c r="J2485" s="2" t="inlineStr">
        <is>
          <t>CORTE</t>
        </is>
      </c>
    </row>
    <row r="2486" ht="12" customHeight="1">
      <c r="A2486" s="3" t="inlineStr">
        <is>
          <t>PU</t>
        </is>
      </c>
      <c r="B2486" s="1" t="n">
        <v>20086001</v>
      </c>
      <c r="C2486" s="1" t="inlineStr">
        <is>
          <t>Produto com acabamento</t>
        </is>
      </c>
      <c r="D2486" s="1" t="n">
        <v>20086001</v>
      </c>
      <c r="E2486" s="1" t="inlineStr">
        <is>
          <t>TAMPO VITREO 1605X905X18 MDF - JACARTA (RAIO18</t>
        </is>
      </c>
      <c r="F2486" s="2" t="n">
        <v>1</v>
      </c>
      <c r="G2486" s="2" t="inlineStr">
        <is>
          <t>peça</t>
        </is>
      </c>
      <c r="H2486" s="1" t="n">
        <v>0</v>
      </c>
      <c r="I2486" s="1" t="n">
        <v>0.1963</v>
      </c>
      <c r="J2486" s="2" t="inlineStr">
        <is>
          <t>CORTE</t>
        </is>
      </c>
    </row>
    <row r="2487" ht="12" customHeight="1">
      <c r="A2487" s="3" t="inlineStr">
        <is>
          <t>PU</t>
        </is>
      </c>
      <c r="B2487" s="1" t="n">
        <v>20073001</v>
      </c>
      <c r="C2487" s="1" t="inlineStr">
        <is>
          <t>Produto com acabamento</t>
        </is>
      </c>
      <c r="D2487" s="1" t="n">
        <v>20073001</v>
      </c>
      <c r="E2487" s="1" t="inlineStr">
        <is>
          <t>PE DIREITO 775(780)X80(940)X30 MAD (7PC)- RUBI     8</t>
        </is>
      </c>
      <c r="F2487" s="2" t="n">
        <v>1</v>
      </c>
      <c r="G2487" s="2" t="inlineStr">
        <is>
          <t>peça</t>
        </is>
      </c>
      <c r="H2487" s="1" t="n">
        <v>0</v>
      </c>
      <c r="I2487" s="1" t="n">
        <v>0.1963</v>
      </c>
      <c r="J2487" s="2" t="inlineStr">
        <is>
          <t>CORTE</t>
        </is>
      </c>
    </row>
    <row r="2488" ht="12" customHeight="1">
      <c r="A2488" s="3" t="inlineStr">
        <is>
          <t>PU</t>
        </is>
      </c>
      <c r="B2488" s="1" t="n">
        <v>20073006</v>
      </c>
      <c r="C2488" s="1" t="inlineStr">
        <is>
          <t>Produto com acabamento</t>
        </is>
      </c>
      <c r="D2488" s="1" t="n">
        <v>20073006</v>
      </c>
      <c r="E2488" s="1" t="inlineStr">
        <is>
          <t>PE ESQUERDO 775(780)X80(940)X30 MAD (7PC)- RUB8</t>
        </is>
      </c>
      <c r="F2488" s="2" t="n">
        <v>1</v>
      </c>
      <c r="G2488" s="2" t="inlineStr">
        <is>
          <t>peça</t>
        </is>
      </c>
      <c r="H2488" s="1" t="n">
        <v>0</v>
      </c>
      <c r="I2488" s="1" t="n">
        <v>0.1963</v>
      </c>
      <c r="J2488" s="2" t="inlineStr">
        <is>
          <t>CORTE</t>
        </is>
      </c>
    </row>
    <row r="2489" ht="12" customHeight="1">
      <c r="A2489" s="3" t="inlineStr">
        <is>
          <t>PU</t>
        </is>
      </c>
      <c r="B2489" s="1" t="n">
        <v>20073003</v>
      </c>
      <c r="C2489" s="1" t="inlineStr">
        <is>
          <t>Produto com acabamento</t>
        </is>
      </c>
      <c r="D2489" s="1" t="n">
        <v>20073003</v>
      </c>
      <c r="E2489" s="1" t="inlineStr">
        <is>
          <t>TRAV. MENOR 800X80(911)X25 MDF (10PC) - MESA R 8</t>
        </is>
      </c>
      <c r="F2489" s="2" t="n">
        <v>1</v>
      </c>
      <c r="G2489" s="2" t="inlineStr">
        <is>
          <t>peça</t>
        </is>
      </c>
      <c r="H2489" s="1" t="n">
        <v>0</v>
      </c>
      <c r="I2489" s="1" t="n">
        <v>0.1963</v>
      </c>
      <c r="J2489" s="2" t="inlineStr">
        <is>
          <t>CORTE</t>
        </is>
      </c>
    </row>
    <row r="2490" ht="12" customHeight="1">
      <c r="A2490" s="3" t="inlineStr">
        <is>
          <t>PU</t>
        </is>
      </c>
      <c r="B2490" s="1" t="n">
        <v>20078002</v>
      </c>
      <c r="C2490" s="1" t="inlineStr">
        <is>
          <t>Produto com acabamento</t>
        </is>
      </c>
      <c r="D2490" s="1" t="n">
        <v>20078002</v>
      </c>
      <c r="E2490" s="1" t="inlineStr">
        <is>
          <t>TRAV. MAIOR 1532X80(911)X25 MDF (10PC) - RUBI 1,88</t>
        </is>
      </c>
      <c r="F2490" s="2" t="n">
        <v>1</v>
      </c>
      <c r="G2490" s="2" t="inlineStr">
        <is>
          <t>peça</t>
        </is>
      </c>
      <c r="H2490" s="1" t="n">
        <v>0</v>
      </c>
      <c r="I2490" s="1" t="n">
        <v>0.1963</v>
      </c>
      <c r="J2490" s="2" t="inlineStr">
        <is>
          <t>CORTE</t>
        </is>
      </c>
    </row>
    <row r="2491" ht="12" customHeight="1">
      <c r="A2491" s="3" t="inlineStr">
        <is>
          <t>PU</t>
        </is>
      </c>
      <c r="B2491" s="1" t="n">
        <v>20083002</v>
      </c>
      <c r="C2491" s="1" t="inlineStr">
        <is>
          <t>Produto com acabamento</t>
        </is>
      </c>
      <c r="D2491" s="1" t="n">
        <v>20083002</v>
      </c>
      <c r="E2491" s="1" t="inlineStr">
        <is>
          <t>PE MENOR 775X378X18 MDF (18PC) - MESA JACARTA8</t>
        </is>
      </c>
      <c r="F2491" s="2" t="n">
        <v>1</v>
      </c>
      <c r="G2491" s="2" t="inlineStr">
        <is>
          <t>peça</t>
        </is>
      </c>
      <c r="H2491" s="1" t="n">
        <v>0</v>
      </c>
      <c r="I2491" s="1" t="n">
        <v>0.1963</v>
      </c>
      <c r="J2491" s="2" t="inlineStr">
        <is>
          <t>CORTE</t>
        </is>
      </c>
    </row>
    <row r="2492" ht="12" customHeight="1">
      <c r="A2492" s="3" t="inlineStr">
        <is>
          <t>PU</t>
        </is>
      </c>
      <c r="B2492" s="1" t="n">
        <v>20083005</v>
      </c>
      <c r="C2492" s="1" t="inlineStr">
        <is>
          <t>Produto com acabamento</t>
        </is>
      </c>
      <c r="D2492" s="1" t="n">
        <v>20083005</v>
      </c>
      <c r="E2492" s="1" t="inlineStr">
        <is>
          <t>TAMPO VITREO 1365X905X18 MDF - JACARTA (RAIO18</t>
        </is>
      </c>
      <c r="F2492" s="2" t="n">
        <v>1</v>
      </c>
      <c r="G2492" s="2" t="inlineStr">
        <is>
          <t>peça</t>
        </is>
      </c>
      <c r="H2492" s="1" t="n">
        <v>0</v>
      </c>
      <c r="I2492" s="1" t="n">
        <v>0.1963</v>
      </c>
      <c r="J2492" s="2" t="inlineStr">
        <is>
          <t>CORTE</t>
        </is>
      </c>
    </row>
    <row r="2493" ht="12" customHeight="1">
      <c r="A2493" s="3" t="inlineStr">
        <is>
          <t>PU</t>
        </is>
      </c>
      <c r="B2493" s="1" t="n">
        <v>20083005</v>
      </c>
      <c r="C2493" s="1" t="inlineStr">
        <is>
          <t>Produto com acabamento</t>
        </is>
      </c>
      <c r="D2493" s="1" t="n">
        <v>20083005</v>
      </c>
      <c r="E2493" s="1" t="inlineStr">
        <is>
          <t>TAMPO VITREO 1365X905X18 MDF - JACARTA (RAIO18</t>
        </is>
      </c>
      <c r="F2493" s="2" t="n">
        <v>1</v>
      </c>
      <c r="G2493" s="2" t="inlineStr">
        <is>
          <t>peça</t>
        </is>
      </c>
      <c r="H2493" s="1" t="n">
        <v>0</v>
      </c>
      <c r="I2493" s="1" t="n">
        <v>0.1963</v>
      </c>
      <c r="J2493" s="2" t="inlineStr">
        <is>
          <t>CORTE</t>
        </is>
      </c>
    </row>
    <row r="2494" ht="12" customHeight="1">
      <c r="A2494" s="3" t="inlineStr">
        <is>
          <t>PU</t>
        </is>
      </c>
      <c r="B2494" s="1" t="n">
        <v>20083001</v>
      </c>
      <c r="C2494" s="1" t="inlineStr">
        <is>
          <t>Produto com acabamento</t>
        </is>
      </c>
      <c r="D2494" s="1" t="n">
        <v>20083001</v>
      </c>
      <c r="E2494" s="1" t="inlineStr">
        <is>
          <t>PE MAIOR 775X755X18 MDF (8PC) - MESA JACARTA   8</t>
        </is>
      </c>
      <c r="F2494" s="2" t="n">
        <v>1</v>
      </c>
      <c r="G2494" s="2" t="inlineStr">
        <is>
          <t>peça</t>
        </is>
      </c>
      <c r="H2494" s="1" t="n">
        <v>0</v>
      </c>
      <c r="I2494" s="1" t="n">
        <v>0.1963</v>
      </c>
      <c r="J2494" s="2" t="inlineStr">
        <is>
          <t>CORTE</t>
        </is>
      </c>
    </row>
    <row r="2495" ht="12" customHeight="1">
      <c r="A2495" s="3" t="inlineStr">
        <is>
          <t>PU</t>
        </is>
      </c>
      <c r="B2495" s="1" t="n">
        <v>20073002</v>
      </c>
      <c r="C2495" s="1" t="inlineStr">
        <is>
          <t>Produto com acabamento</t>
        </is>
      </c>
      <c r="D2495" s="1" t="n">
        <v>20073002</v>
      </c>
      <c r="E2495" s="1" t="inlineStr">
        <is>
          <t>TRAV. MAIOR 1092X80(911)X25 MDF (10PC) - RUBI 1,38</t>
        </is>
      </c>
      <c r="F2495" s="2" t="n">
        <v>1</v>
      </c>
      <c r="G2495" s="2" t="inlineStr">
        <is>
          <t>peça</t>
        </is>
      </c>
      <c r="H2495" s="1" t="n">
        <v>0</v>
      </c>
      <c r="I2495" s="1" t="n">
        <v>0.1963</v>
      </c>
      <c r="J2495" s="2" t="inlineStr">
        <is>
          <t>CORTE</t>
        </is>
      </c>
    </row>
    <row r="2496" ht="12" customHeight="1">
      <c r="A2496" s="3" t="inlineStr">
        <is>
          <t>PU</t>
        </is>
      </c>
      <c r="B2496" s="1" t="n">
        <v>20076002</v>
      </c>
      <c r="C2496" s="1" t="inlineStr">
        <is>
          <t>Produto com acabamento</t>
        </is>
      </c>
      <c r="D2496" s="1" t="n">
        <v>20076002</v>
      </c>
      <c r="E2496" s="1" t="inlineStr">
        <is>
          <t>TRAV. MAIOR 1333X80(911)X25 MDF (10PC) - RUBI 1,68</t>
        </is>
      </c>
      <c r="F2496" s="2" t="n">
        <v>1</v>
      </c>
      <c r="G2496" s="2" t="inlineStr">
        <is>
          <t>peça</t>
        </is>
      </c>
      <c r="H2496" s="1" t="n">
        <v>0</v>
      </c>
      <c r="I2496" s="1" t="n">
        <v>0.1963</v>
      </c>
      <c r="J2496" s="2" t="inlineStr">
        <is>
          <t>CORTE</t>
        </is>
      </c>
    </row>
    <row r="2497" ht="12" customHeight="1">
      <c r="A2497" s="3" t="inlineStr">
        <is>
          <t>PU</t>
        </is>
      </c>
      <c r="B2497" s="1" t="n">
        <v>30002101</v>
      </c>
      <c r="C2497" s="1" t="inlineStr">
        <is>
          <t>Produto com acabamento</t>
        </is>
      </c>
      <c r="D2497" s="1" t="n">
        <v>30002101</v>
      </c>
      <c r="E2497" s="1" t="inlineStr">
        <is>
          <t>PE TRASEIRO 920X60(911)X25 MDF (12PC)- CAD DET 8</t>
        </is>
      </c>
      <c r="F2497" s="2" t="n">
        <v>1</v>
      </c>
      <c r="G2497" s="2" t="inlineStr">
        <is>
          <t>peça</t>
        </is>
      </c>
      <c r="H2497" s="1" t="n">
        <v>0</v>
      </c>
      <c r="I2497" s="1" t="n">
        <v>0.1963</v>
      </c>
      <c r="J2497" s="2" t="inlineStr">
        <is>
          <t>CORTE</t>
        </is>
      </c>
    </row>
    <row r="2498" ht="12" customHeight="1">
      <c r="A2498" s="3" t="inlineStr">
        <is>
          <t>PU</t>
        </is>
      </c>
      <c r="B2498" s="1" t="n">
        <v>20088001</v>
      </c>
      <c r="C2498" s="1" t="inlineStr">
        <is>
          <t>Produto com acabamento</t>
        </is>
      </c>
      <c r="D2498" s="1" t="n">
        <v>20088001</v>
      </c>
      <c r="E2498" s="1" t="inlineStr">
        <is>
          <t>TAMPO VITREO 1800X900X18 MDF - JACARTA (RAIO18</t>
        </is>
      </c>
      <c r="F2498" s="2" t="n">
        <v>1</v>
      </c>
      <c r="G2498" s="2" t="inlineStr">
        <is>
          <t>peça</t>
        </is>
      </c>
      <c r="H2498" s="1" t="n">
        <v>0</v>
      </c>
      <c r="I2498" s="1" t="n">
        <v>0.1963</v>
      </c>
      <c r="J2498" s="2" t="inlineStr">
        <is>
          <t>CORTE</t>
        </is>
      </c>
    </row>
    <row r="2499" ht="12" customHeight="1">
      <c r="A2499" s="3" t="inlineStr">
        <is>
          <t>PU</t>
        </is>
      </c>
      <c r="B2499" s="1" t="n">
        <v>20088001</v>
      </c>
      <c r="C2499" s="1" t="inlineStr">
        <is>
          <t>Produto com acabamento</t>
        </is>
      </c>
      <c r="D2499" s="1" t="n">
        <v>20088001</v>
      </c>
      <c r="E2499" s="1" t="inlineStr">
        <is>
          <t>TAMPO VITREO 1800X900X18 MDF - JACARTA (RAIO18</t>
        </is>
      </c>
      <c r="F2499" s="2" t="n">
        <v>1</v>
      </c>
      <c r="G2499" s="2" t="inlineStr">
        <is>
          <t>peça</t>
        </is>
      </c>
      <c r="H2499" s="1" t="n">
        <v>0</v>
      </c>
      <c r="I2499" s="1" t="n">
        <v>0.1963</v>
      </c>
      <c r="J2499" s="2" t="inlineStr">
        <is>
          <t>CORTE</t>
        </is>
      </c>
    </row>
    <row r="2500" ht="12" customHeight="1">
      <c r="A2500" s="3" t="inlineStr">
        <is>
          <t>PU</t>
        </is>
      </c>
      <c r="B2500" s="1" t="n">
        <v>20021101</v>
      </c>
      <c r="C2500" s="1" t="inlineStr">
        <is>
          <t>Produto com acabamento</t>
        </is>
      </c>
      <c r="D2500" s="1" t="n">
        <v>20021101</v>
      </c>
      <c r="E2500" s="1" t="inlineStr">
        <is>
          <t>TAMPO VITREO 1805X905X18 MDF-MESA DUBAI         8</t>
        </is>
      </c>
      <c r="F2500" s="2" t="n">
        <v>1</v>
      </c>
      <c r="G2500" s="2" t="inlineStr">
        <is>
          <t>peça</t>
        </is>
      </c>
      <c r="H2500" s="1" t="n">
        <v>0</v>
      </c>
      <c r="I2500" s="1" t="n">
        <v>0.1963</v>
      </c>
      <c r="J2500" s="2" t="inlineStr">
        <is>
          <t>CORTE</t>
        </is>
      </c>
    </row>
    <row r="2501" ht="12" customHeight="1">
      <c r="A2501" s="3" t="inlineStr">
        <is>
          <t>PU</t>
        </is>
      </c>
      <c r="B2501" s="1" t="n">
        <v>20021101</v>
      </c>
      <c r="C2501" s="1" t="inlineStr">
        <is>
          <t>Produto com acabamento</t>
        </is>
      </c>
      <c r="D2501" s="1" t="n">
        <v>20021101</v>
      </c>
      <c r="E2501" s="1" t="inlineStr">
        <is>
          <t>TAMPO VITREO 1805X905X18 MDF-MESA DUBAI         8</t>
        </is>
      </c>
      <c r="F2501" s="2" t="n">
        <v>1</v>
      </c>
      <c r="G2501" s="2" t="inlineStr">
        <is>
          <t>peça</t>
        </is>
      </c>
      <c r="H2501" s="1" t="n">
        <v>0</v>
      </c>
      <c r="I2501" s="1" t="n">
        <v>0.1963</v>
      </c>
      <c r="J2501" s="2" t="inlineStr">
        <is>
          <t>CORTE</t>
        </is>
      </c>
    </row>
    <row r="2502" ht="12" customHeight="1">
      <c r="A2502" s="3" t="inlineStr">
        <is>
          <t>PU</t>
        </is>
      </c>
      <c r="B2502" s="1" t="n">
        <v>20072002</v>
      </c>
      <c r="C2502" s="1" t="inlineStr">
        <is>
          <t>Produto com acabamento</t>
        </is>
      </c>
      <c r="D2502" s="1" t="n">
        <v>20072002</v>
      </c>
      <c r="E2502" s="1" t="inlineStr">
        <is>
          <t>TRAV. MAIOR 932X80(911)X25 MDF (10PC) - RUBI 1,208</t>
        </is>
      </c>
      <c r="F2502" s="2" t="n">
        <v>1</v>
      </c>
      <c r="G2502" s="2" t="inlineStr">
        <is>
          <t>peça</t>
        </is>
      </c>
      <c r="H2502" s="1" t="n">
        <v>0</v>
      </c>
      <c r="I2502" s="1" t="n">
        <v>0.1963</v>
      </c>
      <c r="J2502" s="2" t="inlineStr">
        <is>
          <t>CORTE</t>
        </is>
      </c>
    </row>
    <row r="2503" ht="12" customHeight="1">
      <c r="A2503" s="3" t="inlineStr">
        <is>
          <t>PU</t>
        </is>
      </c>
      <c r="B2503" s="1" t="n">
        <v>20058407</v>
      </c>
      <c r="C2503" s="1" t="inlineStr">
        <is>
          <t>Produto com acabamento</t>
        </is>
      </c>
      <c r="D2503" s="1" t="n">
        <v>20058407</v>
      </c>
      <c r="E2503" s="1" t="inlineStr">
        <is>
          <t>TAMPO 1365X905X25 MDF - MESA COM VIDRO            8</t>
        </is>
      </c>
      <c r="F2503" s="2" t="n">
        <v>1</v>
      </c>
      <c r="G2503" s="2" t="inlineStr">
        <is>
          <t>peça</t>
        </is>
      </c>
      <c r="H2503" s="1" t="n">
        <v>0</v>
      </c>
      <c r="I2503" s="1" t="n">
        <v>0.1963</v>
      </c>
      <c r="J2503" s="2" t="inlineStr">
        <is>
          <t>CORTE</t>
        </is>
      </c>
    </row>
    <row r="2504" ht="12" customHeight="1">
      <c r="A2504" s="3" t="inlineStr">
        <is>
          <t>PU</t>
        </is>
      </c>
      <c r="B2504" s="1" t="n">
        <v>20058407</v>
      </c>
      <c r="C2504" s="1" t="inlineStr">
        <is>
          <t>Produto com acabamento</t>
        </is>
      </c>
      <c r="D2504" s="1" t="n">
        <v>20058407</v>
      </c>
      <c r="E2504" s="1" t="inlineStr">
        <is>
          <t>TAMPO 1365X905X25 MDF - MESA COM VIDRO            8</t>
        </is>
      </c>
      <c r="F2504" s="2" t="n">
        <v>1</v>
      </c>
      <c r="G2504" s="2" t="inlineStr">
        <is>
          <t>peça</t>
        </is>
      </c>
      <c r="H2504" s="1" t="n">
        <v>0</v>
      </c>
      <c r="I2504" s="1" t="n">
        <v>0.1963</v>
      </c>
      <c r="J2504" s="2" t="inlineStr">
        <is>
          <t>CORTE</t>
        </is>
      </c>
    </row>
    <row r="2505" ht="12" customHeight="1">
      <c r="A2505" s="3" t="inlineStr">
        <is>
          <t>PU</t>
        </is>
      </c>
      <c r="B2505" s="1" t="n">
        <v>20058607</v>
      </c>
      <c r="C2505" s="1" t="inlineStr">
        <is>
          <t>Produto com acabamento</t>
        </is>
      </c>
      <c r="D2505" s="1" t="n">
        <v>20058607</v>
      </c>
      <c r="E2505" s="1" t="inlineStr">
        <is>
          <t>TAMPO 1605X905X25 MDF - MESA COM VIDRO            8</t>
        </is>
      </c>
      <c r="F2505" s="2" t="n">
        <v>1</v>
      </c>
      <c r="G2505" s="2" t="inlineStr">
        <is>
          <t>peça</t>
        </is>
      </c>
      <c r="H2505" s="1" t="n">
        <v>0</v>
      </c>
      <c r="I2505" s="1" t="n">
        <v>0.1963</v>
      </c>
      <c r="J2505" s="2" t="inlineStr">
        <is>
          <t>CORTE</t>
        </is>
      </c>
    </row>
    <row r="2506" ht="12" customHeight="1">
      <c r="A2506" s="3" t="inlineStr">
        <is>
          <t>PU</t>
        </is>
      </c>
      <c r="B2506" s="1" t="n">
        <v>20058607</v>
      </c>
      <c r="C2506" s="1" t="inlineStr">
        <is>
          <t>Produto com acabamento</t>
        </is>
      </c>
      <c r="D2506" s="1" t="n">
        <v>20058607</v>
      </c>
      <c r="E2506" s="1" t="inlineStr">
        <is>
          <t>TAMPO 1605X905X25 MDF - MESA COM VIDRO            8</t>
        </is>
      </c>
      <c r="F2506" s="2" t="n">
        <v>1</v>
      </c>
      <c r="G2506" s="2" t="inlineStr">
        <is>
          <t>peça</t>
        </is>
      </c>
      <c r="H2506" s="1" t="n">
        <v>0</v>
      </c>
      <c r="I2506" s="1" t="n">
        <v>0.1963</v>
      </c>
      <c r="J2506" s="2" t="inlineStr">
        <is>
          <t>CORTE</t>
        </is>
      </c>
    </row>
    <row r="2507" ht="12" customHeight="1">
      <c r="A2507" s="3" t="inlineStr">
        <is>
          <t>PU</t>
        </is>
      </c>
      <c r="B2507" s="1" t="n">
        <v>20058807</v>
      </c>
      <c r="C2507" s="1" t="inlineStr">
        <is>
          <t>Produto com acabamento</t>
        </is>
      </c>
      <c r="D2507" s="1" t="n">
        <v>20058807</v>
      </c>
      <c r="E2507" s="1" t="inlineStr">
        <is>
          <t>TAMPO 1805X905X25 MDF - MESA COM VIDRO            8</t>
        </is>
      </c>
      <c r="F2507" s="2" t="n">
        <v>1</v>
      </c>
      <c r="G2507" s="2" t="inlineStr">
        <is>
          <t>peça</t>
        </is>
      </c>
      <c r="H2507" s="1" t="n">
        <v>0</v>
      </c>
      <c r="I2507" s="1" t="n">
        <v>0.1963</v>
      </c>
      <c r="J2507" s="2" t="inlineStr">
        <is>
          <t>CORTE</t>
        </is>
      </c>
    </row>
    <row r="2508" ht="12" customHeight="1">
      <c r="A2508" s="3" t="inlineStr">
        <is>
          <t>PU</t>
        </is>
      </c>
      <c r="B2508" s="1" t="n">
        <v>20058807</v>
      </c>
      <c r="C2508" s="1" t="inlineStr">
        <is>
          <t>Produto com acabamento</t>
        </is>
      </c>
      <c r="D2508" s="1" t="n">
        <v>20058807</v>
      </c>
      <c r="E2508" s="1" t="inlineStr">
        <is>
          <t>TAMPO 1805X905X25 MDF - MESA COM VIDRO            8</t>
        </is>
      </c>
      <c r="F2508" s="2" t="n">
        <v>1</v>
      </c>
      <c r="G2508" s="2" t="inlineStr">
        <is>
          <t>peça</t>
        </is>
      </c>
      <c r="H2508" s="1" t="n">
        <v>0</v>
      </c>
      <c r="I2508" s="1" t="n">
        <v>0.1963</v>
      </c>
      <c r="J2508" s="2" t="inlineStr">
        <is>
          <t>CORTE</t>
        </is>
      </c>
    </row>
    <row r="2509" ht="12" customHeight="1">
      <c r="A2509" s="3" t="inlineStr">
        <is>
          <t>PU</t>
        </is>
      </c>
      <c r="B2509" s="1" t="n">
        <v>20053207</v>
      </c>
      <c r="C2509" s="1" t="inlineStr">
        <is>
          <t>Produto com acabamento</t>
        </is>
      </c>
      <c r="D2509" s="1" t="n">
        <v>20053207</v>
      </c>
      <c r="E2509" s="1" t="inlineStr">
        <is>
          <t>TAMPO 1205X905X18 MDF - MESA COM VIDRO            8</t>
        </is>
      </c>
      <c r="F2509" s="2" t="n">
        <v>1</v>
      </c>
      <c r="G2509" s="2" t="inlineStr">
        <is>
          <t>peça</t>
        </is>
      </c>
      <c r="H2509" s="1" t="n">
        <v>0</v>
      </c>
      <c r="I2509" s="1" t="n">
        <v>0.1963</v>
      </c>
      <c r="J2509" s="2" t="inlineStr">
        <is>
          <t>CORTE</t>
        </is>
      </c>
    </row>
    <row r="2510" ht="12" customHeight="1">
      <c r="A2510" s="3" t="inlineStr">
        <is>
          <t>PU</t>
        </is>
      </c>
      <c r="B2510" s="1" t="n">
        <v>20053207</v>
      </c>
      <c r="C2510" s="1" t="inlineStr">
        <is>
          <t>Produto com acabamento</t>
        </is>
      </c>
      <c r="D2510" s="1" t="n">
        <v>20053207</v>
      </c>
      <c r="E2510" s="1" t="inlineStr">
        <is>
          <t>TAMPO 1205X905X18 MDF - MESA COM VIDRO            8</t>
        </is>
      </c>
      <c r="F2510" s="2" t="n">
        <v>1</v>
      </c>
      <c r="G2510" s="2" t="inlineStr">
        <is>
          <t>peça</t>
        </is>
      </c>
      <c r="H2510" s="1" t="n">
        <v>0</v>
      </c>
      <c r="I2510" s="1" t="n">
        <v>0.1963</v>
      </c>
      <c r="J2510" s="2" t="inlineStr">
        <is>
          <t>CORTE</t>
        </is>
      </c>
    </row>
    <row r="2511" ht="12" customHeight="1">
      <c r="A2511" s="3" t="inlineStr">
        <is>
          <t>PU</t>
        </is>
      </c>
      <c r="B2511" s="1" t="n">
        <v>20053407</v>
      </c>
      <c r="C2511" s="1" t="inlineStr">
        <is>
          <t>Produto com acabamento</t>
        </is>
      </c>
      <c r="D2511" s="1" t="n">
        <v>20053407</v>
      </c>
      <c r="E2511" s="1" t="inlineStr">
        <is>
          <t>TAMPO 1365X905X18 MDF - MESA COM VIDRO            8</t>
        </is>
      </c>
      <c r="F2511" s="2" t="n">
        <v>1</v>
      </c>
      <c r="G2511" s="2" t="inlineStr">
        <is>
          <t>peça</t>
        </is>
      </c>
      <c r="H2511" s="1" t="n">
        <v>0</v>
      </c>
      <c r="I2511" s="1" t="n">
        <v>0.1963</v>
      </c>
      <c r="J2511" s="2" t="inlineStr">
        <is>
          <t>CORTE</t>
        </is>
      </c>
    </row>
    <row r="2512" ht="12" customHeight="1">
      <c r="A2512" s="3" t="inlineStr">
        <is>
          <t>PU</t>
        </is>
      </c>
      <c r="B2512" s="1" t="n">
        <v>20053407</v>
      </c>
      <c r="C2512" s="1" t="inlineStr">
        <is>
          <t>Produto com acabamento</t>
        </is>
      </c>
      <c r="D2512" s="1" t="n">
        <v>20053407</v>
      </c>
      <c r="E2512" s="1" t="inlineStr">
        <is>
          <t>TAMPO 1365X905X18 MDF - MESA COM VIDRO            8</t>
        </is>
      </c>
      <c r="F2512" s="2" t="n">
        <v>1</v>
      </c>
      <c r="G2512" s="2" t="inlineStr">
        <is>
          <t>peça</t>
        </is>
      </c>
      <c r="H2512" s="1" t="n">
        <v>0</v>
      </c>
      <c r="I2512" s="1" t="n">
        <v>0.1963</v>
      </c>
      <c r="J2512" s="2" t="inlineStr">
        <is>
          <t>CORTE</t>
        </is>
      </c>
    </row>
    <row r="2513" ht="12" customHeight="1">
      <c r="A2513" s="3" t="inlineStr">
        <is>
          <t>PU</t>
        </is>
      </c>
      <c r="B2513" s="1" t="n">
        <v>20021607</v>
      </c>
      <c r="C2513" s="1" t="inlineStr">
        <is>
          <t>Produto com acabamento</t>
        </is>
      </c>
      <c r="D2513" s="1" t="n">
        <v>20021607</v>
      </c>
      <c r="E2513" s="1" t="inlineStr">
        <is>
          <t>TAMPO 1605X905X18 MDF - MESA COM VIDRO            8</t>
        </is>
      </c>
      <c r="F2513" s="2" t="n">
        <v>1</v>
      </c>
      <c r="G2513" s="2" t="inlineStr">
        <is>
          <t>peça</t>
        </is>
      </c>
      <c r="H2513" s="1" t="n">
        <v>0</v>
      </c>
      <c r="I2513" s="1" t="n">
        <v>0.1963</v>
      </c>
      <c r="J2513" s="2" t="inlineStr">
        <is>
          <t>CORTE</t>
        </is>
      </c>
    </row>
    <row r="2514" ht="12" customHeight="1">
      <c r="A2514" s="3" t="inlineStr">
        <is>
          <t>PU</t>
        </is>
      </c>
      <c r="B2514" s="1" t="n">
        <v>20021607</v>
      </c>
      <c r="C2514" s="1" t="inlineStr">
        <is>
          <t>Produto com acabamento</t>
        </is>
      </c>
      <c r="D2514" s="1" t="n">
        <v>20021607</v>
      </c>
      <c r="E2514" s="1" t="inlineStr">
        <is>
          <t>TAMPO 1605X905X18 MDF - MESA COM VIDRO            8</t>
        </is>
      </c>
      <c r="F2514" s="2" t="n">
        <v>1</v>
      </c>
      <c r="G2514" s="2" t="inlineStr">
        <is>
          <t>peça</t>
        </is>
      </c>
      <c r="H2514" s="1" t="n">
        <v>0</v>
      </c>
      <c r="I2514" s="1" t="n">
        <v>0.1963</v>
      </c>
      <c r="J2514" s="2" t="inlineStr">
        <is>
          <t>CORTE</t>
        </is>
      </c>
    </row>
    <row r="2515" ht="12" customHeight="1">
      <c r="A2515" s="3" t="inlineStr">
        <is>
          <t>PU</t>
        </is>
      </c>
      <c r="B2515" s="1" t="n">
        <v>20021807</v>
      </c>
      <c r="C2515" s="1" t="inlineStr">
        <is>
          <t>Produto com acabamento</t>
        </is>
      </c>
      <c r="D2515" s="1" t="n">
        <v>20021807</v>
      </c>
      <c r="E2515" s="1" t="inlineStr">
        <is>
          <t>TAMPO 1805X905X18 MDF - MESA COM VIDRO            8</t>
        </is>
      </c>
      <c r="F2515" s="2" t="n">
        <v>1</v>
      </c>
      <c r="G2515" s="2" t="inlineStr">
        <is>
          <t>peça</t>
        </is>
      </c>
      <c r="H2515" s="1" t="n">
        <v>0</v>
      </c>
      <c r="I2515" s="1" t="n">
        <v>0.1963</v>
      </c>
      <c r="J2515" s="2" t="inlineStr">
        <is>
          <t>CORTE</t>
        </is>
      </c>
    </row>
    <row r="2516" ht="12" customHeight="1">
      <c r="A2516" s="3" t="inlineStr">
        <is>
          <t>PU</t>
        </is>
      </c>
      <c r="B2516" s="1" t="n">
        <v>20021807</v>
      </c>
      <c r="C2516" s="1" t="inlineStr">
        <is>
          <t>Produto com acabamento</t>
        </is>
      </c>
      <c r="D2516" s="1" t="n">
        <v>20021807</v>
      </c>
      <c r="E2516" s="1" t="inlineStr">
        <is>
          <t>TAMPO 1805X905X18 MDF - MESA COM VIDRO            8</t>
        </is>
      </c>
      <c r="F2516" s="2" t="n">
        <v>1</v>
      </c>
      <c r="G2516" s="2" t="inlineStr">
        <is>
          <t>peça</t>
        </is>
      </c>
      <c r="H2516" s="1" t="n">
        <v>0</v>
      </c>
      <c r="I2516" s="1" t="n">
        <v>0.1963</v>
      </c>
      <c r="J2516" s="2" t="inlineStr">
        <is>
          <t>CORTE</t>
        </is>
      </c>
    </row>
    <row r="2517" ht="12" customHeight="1">
      <c r="A2517" s="3" t="inlineStr">
        <is>
          <t>PU</t>
        </is>
      </c>
      <c r="B2517" s="1" t="n">
        <v>20053007</v>
      </c>
      <c r="C2517" s="1" t="inlineStr">
        <is>
          <t>Produto com acabamento</t>
        </is>
      </c>
      <c r="D2517" s="1" t="n">
        <v>20053007</v>
      </c>
      <c r="E2517" s="1" t="inlineStr">
        <is>
          <t>TAMPO REDONDO 1035X1035X18 MDF - MESA COM V8</t>
        </is>
      </c>
      <c r="F2517" s="2" t="n">
        <v>1</v>
      </c>
      <c r="G2517" s="2" t="inlineStr">
        <is>
          <t>peça</t>
        </is>
      </c>
      <c r="H2517" s="1" t="n">
        <v>0</v>
      </c>
      <c r="I2517" s="1" t="n">
        <v>0.1963</v>
      </c>
      <c r="J2517" s="2" t="inlineStr">
        <is>
          <t>CORTE</t>
        </is>
      </c>
    </row>
    <row r="2518" ht="12" customHeight="1">
      <c r="A2518" s="3" t="inlineStr">
        <is>
          <t>PU</t>
        </is>
      </c>
      <c r="B2518" s="1" t="n">
        <v>20053007</v>
      </c>
      <c r="C2518" s="1" t="inlineStr">
        <is>
          <t>Produto com acabamento</t>
        </is>
      </c>
      <c r="D2518" s="1" t="n">
        <v>20053007</v>
      </c>
      <c r="E2518" s="1" t="inlineStr">
        <is>
          <t>TAMPO REDONDO 1035X1035X18 MDF - MESA COM V8</t>
        </is>
      </c>
      <c r="F2518" s="2" t="n">
        <v>1</v>
      </c>
      <c r="G2518" s="2" t="inlineStr">
        <is>
          <t>peça</t>
        </is>
      </c>
      <c r="H2518" s="1" t="n">
        <v>0</v>
      </c>
      <c r="I2518" s="1" t="n">
        <v>0.1963</v>
      </c>
      <c r="J2518" s="2" t="inlineStr">
        <is>
          <t>CORTE</t>
        </is>
      </c>
    </row>
    <row r="2519" ht="12" customHeight="1">
      <c r="A2519" s="3" t="inlineStr">
        <is>
          <t>PU</t>
        </is>
      </c>
      <c r="B2519" s="1" t="n">
        <v>20058007</v>
      </c>
      <c r="C2519" s="1" t="inlineStr">
        <is>
          <t>Produto com acabamento</t>
        </is>
      </c>
      <c r="D2519" s="1" t="n">
        <v>20058007</v>
      </c>
      <c r="E2519" s="1" t="inlineStr">
        <is>
          <t>TAMPO REDONDO 1035X1035X25 MDF - MESA COM V8</t>
        </is>
      </c>
      <c r="F2519" s="2" t="n">
        <v>1</v>
      </c>
      <c r="G2519" s="2" t="inlineStr">
        <is>
          <t>peça</t>
        </is>
      </c>
      <c r="H2519" s="1" t="n">
        <v>0</v>
      </c>
      <c r="I2519" s="1" t="n">
        <v>0.1963</v>
      </c>
      <c r="J2519" s="2" t="inlineStr">
        <is>
          <t>CORTE</t>
        </is>
      </c>
    </row>
    <row r="2520" ht="12" customHeight="1">
      <c r="A2520" s="3" t="inlineStr">
        <is>
          <t>PU</t>
        </is>
      </c>
      <c r="B2520" s="1" t="n">
        <v>20058007</v>
      </c>
      <c r="C2520" s="1" t="inlineStr">
        <is>
          <t>Produto com acabamento</t>
        </is>
      </c>
      <c r="D2520" s="1" t="n">
        <v>20058007</v>
      </c>
      <c r="E2520" s="1" t="inlineStr">
        <is>
          <t>TAMPO REDONDO 1035X1035X25 MDF - MESA COM V8</t>
        </is>
      </c>
      <c r="F2520" s="2" t="n">
        <v>1</v>
      </c>
      <c r="G2520" s="2" t="inlineStr">
        <is>
          <t>peça</t>
        </is>
      </c>
      <c r="H2520" s="1" t="n">
        <v>0</v>
      </c>
      <c r="I2520" s="1" t="n">
        <v>0.1963</v>
      </c>
      <c r="J2520" s="2" t="inlineStr">
        <is>
          <t>CORTE</t>
        </is>
      </c>
    </row>
    <row r="2521" ht="12" customHeight="1">
      <c r="A2521" s="3" t="inlineStr">
        <is>
          <t>PU</t>
        </is>
      </c>
      <c r="B2521" s="1" t="n">
        <v>20058207</v>
      </c>
      <c r="C2521" s="1" t="inlineStr">
        <is>
          <t>Produto com acabamento</t>
        </is>
      </c>
      <c r="D2521" s="1" t="n">
        <v>20058207</v>
      </c>
      <c r="E2521" s="1" t="inlineStr">
        <is>
          <t>TAMPO 1205X905X25 MDF - MESA COM VIDRO            8</t>
        </is>
      </c>
      <c r="F2521" s="2" t="n">
        <v>1</v>
      </c>
      <c r="G2521" s="2" t="inlineStr">
        <is>
          <t>peça</t>
        </is>
      </c>
      <c r="H2521" s="1" t="n">
        <v>0</v>
      </c>
      <c r="I2521" s="1" t="n">
        <v>0.1963</v>
      </c>
      <c r="J2521" s="2" t="inlineStr">
        <is>
          <t>CORTE</t>
        </is>
      </c>
    </row>
    <row r="2522" ht="12" customHeight="1">
      <c r="A2522" s="3" t="inlineStr">
        <is>
          <t>PU</t>
        </is>
      </c>
      <c r="B2522" s="1" t="n">
        <v>20058207</v>
      </c>
      <c r="C2522" s="1" t="inlineStr">
        <is>
          <t>Produto com acabamento</t>
        </is>
      </c>
      <c r="D2522" s="1" t="n">
        <v>20058207</v>
      </c>
      <c r="E2522" s="1" t="inlineStr">
        <is>
          <t>TAMPO 1205X905X25 MDF - MESA COM VIDRO            8</t>
        </is>
      </c>
      <c r="F2522" s="2" t="n">
        <v>1</v>
      </c>
      <c r="G2522" s="2" t="inlineStr">
        <is>
          <t>peça</t>
        </is>
      </c>
      <c r="H2522" s="1" t="n">
        <v>0</v>
      </c>
      <c r="I2522" s="1" t="n">
        <v>0.1963</v>
      </c>
      <c r="J2522" s="2" t="inlineStr">
        <is>
          <t>CORTE</t>
        </is>
      </c>
    </row>
    <row r="2523" ht="12" customHeight="1">
      <c r="A2523" s="3" t="inlineStr">
        <is>
          <t>PU</t>
        </is>
      </c>
      <c r="B2523" s="1" t="n">
        <v>20083212</v>
      </c>
      <c r="C2523" s="1" t="inlineStr">
        <is>
          <t>Produto com acabamento</t>
        </is>
      </c>
      <c r="D2523" s="1" t="n">
        <v>20083212</v>
      </c>
      <c r="E2523" s="1" t="inlineStr">
        <is>
          <t>TAMPO 1365X905X18 MDF - MESA COM VIDRO (RAIO 8</t>
        </is>
      </c>
      <c r="F2523" s="2" t="n">
        <v>1</v>
      </c>
      <c r="G2523" s="2" t="inlineStr">
        <is>
          <t>peça</t>
        </is>
      </c>
      <c r="H2523" s="1" t="n">
        <v>0</v>
      </c>
      <c r="I2523" s="1" t="n">
        <v>0.1963</v>
      </c>
      <c r="J2523" s="2" t="inlineStr">
        <is>
          <t>CORTE</t>
        </is>
      </c>
    </row>
    <row r="2524" ht="12" customHeight="1">
      <c r="A2524" s="3" t="inlineStr">
        <is>
          <t>PU</t>
        </is>
      </c>
      <c r="B2524" s="1" t="n">
        <v>20083212</v>
      </c>
      <c r="C2524" s="1" t="inlineStr">
        <is>
          <t>Produto com acabamento</t>
        </is>
      </c>
      <c r="D2524" s="1" t="n">
        <v>20083212</v>
      </c>
      <c r="E2524" s="1" t="inlineStr">
        <is>
          <t>TAMPO 1365X905X18 MDF - MESA COM VIDRO (RAIO 8</t>
        </is>
      </c>
      <c r="F2524" s="2" t="n">
        <v>1</v>
      </c>
      <c r="G2524" s="2" t="inlineStr">
        <is>
          <t>peça</t>
        </is>
      </c>
      <c r="H2524" s="1" t="n">
        <v>0</v>
      </c>
      <c r="I2524" s="1" t="n">
        <v>0.1963</v>
      </c>
      <c r="J2524" s="2" t="inlineStr">
        <is>
          <t>CORTE</t>
        </is>
      </c>
    </row>
    <row r="2525" ht="12" customHeight="1">
      <c r="A2525" s="3" t="inlineStr">
        <is>
          <t>PU</t>
        </is>
      </c>
      <c r="B2525" s="1" t="n">
        <v>30104012</v>
      </c>
      <c r="C2525" s="1" t="inlineStr">
        <is>
          <t>Produto com acabamento</t>
        </is>
      </c>
      <c r="D2525" s="1" t="n">
        <v>30104012</v>
      </c>
      <c r="E2525" s="1" t="inlineStr">
        <is>
          <t>TAMPO 1365X905X25 MDF - MESA COM VIDRO (RAIO 8</t>
        </is>
      </c>
      <c r="F2525" s="2" t="n">
        <v>1</v>
      </c>
      <c r="G2525" s="2" t="inlineStr">
        <is>
          <t>peça</t>
        </is>
      </c>
      <c r="H2525" s="1" t="n">
        <v>0</v>
      </c>
      <c r="I2525" s="1" t="n">
        <v>0.1963</v>
      </c>
      <c r="J2525" s="2" t="inlineStr">
        <is>
          <t>CORTE</t>
        </is>
      </c>
    </row>
    <row r="2526" ht="12" customHeight="1">
      <c r="A2526" s="3" t="inlineStr">
        <is>
          <t>PU</t>
        </is>
      </c>
      <c r="B2526" s="1" t="n">
        <v>30104012</v>
      </c>
      <c r="C2526" s="1" t="inlineStr">
        <is>
          <t>Produto com acabamento</t>
        </is>
      </c>
      <c r="D2526" s="1" t="n">
        <v>30104012</v>
      </c>
      <c r="E2526" s="1" t="inlineStr">
        <is>
          <t>TAMPO 1365X905X25 MDF - MESA COM VIDRO (RAIO 8</t>
        </is>
      </c>
      <c r="F2526" s="2" t="n">
        <v>1</v>
      </c>
      <c r="G2526" s="2" t="inlineStr">
        <is>
          <t>peça</t>
        </is>
      </c>
      <c r="H2526" s="1" t="n">
        <v>0</v>
      </c>
      <c r="I2526" s="1" t="n">
        <v>0.1963</v>
      </c>
      <c r="J2526" s="2" t="inlineStr">
        <is>
          <t>CORTE</t>
        </is>
      </c>
    </row>
    <row r="2527" ht="12" customHeight="1">
      <c r="A2527" s="3" t="inlineStr">
        <is>
          <t>PU</t>
        </is>
      </c>
      <c r="B2527" s="1" t="n">
        <v>30106012</v>
      </c>
      <c r="C2527" s="1" t="inlineStr">
        <is>
          <t>Produto com acabamento</t>
        </is>
      </c>
      <c r="D2527" s="1" t="n">
        <v>30106012</v>
      </c>
      <c r="E2527" s="1" t="inlineStr">
        <is>
          <t>TAMPO 1605X905X25 MDF - MESA COM VIDRO (RAIO 8</t>
        </is>
      </c>
      <c r="F2527" s="2" t="n">
        <v>1</v>
      </c>
      <c r="G2527" s="2" t="inlineStr">
        <is>
          <t>peça</t>
        </is>
      </c>
      <c r="H2527" s="1" t="n">
        <v>0</v>
      </c>
      <c r="I2527" s="1" t="n">
        <v>0.1963</v>
      </c>
      <c r="J2527" s="2" t="inlineStr">
        <is>
          <t>CORTE</t>
        </is>
      </c>
    </row>
    <row r="2528" ht="12" customHeight="1">
      <c r="A2528" s="3" t="inlineStr">
        <is>
          <t>PU</t>
        </is>
      </c>
      <c r="B2528" s="1" t="n">
        <v>30106012</v>
      </c>
      <c r="C2528" s="1" t="inlineStr">
        <is>
          <t>Produto com acabamento</t>
        </is>
      </c>
      <c r="D2528" s="1" t="n">
        <v>30106012</v>
      </c>
      <c r="E2528" s="1" t="inlineStr">
        <is>
          <t>TAMPO 1605X905X25 MDF - MESA COM VIDRO (RAIO 8</t>
        </is>
      </c>
      <c r="F2528" s="2" t="n">
        <v>1</v>
      </c>
      <c r="G2528" s="2" t="inlineStr">
        <is>
          <t>peça</t>
        </is>
      </c>
      <c r="H2528" s="1" t="n">
        <v>0</v>
      </c>
      <c r="I2528" s="1" t="n">
        <v>0.1963</v>
      </c>
      <c r="J2528" s="2" t="inlineStr">
        <is>
          <t>CORTE</t>
        </is>
      </c>
    </row>
    <row r="2529" ht="12" customHeight="1">
      <c r="A2529" s="3" t="inlineStr">
        <is>
          <t>PU</t>
        </is>
      </c>
      <c r="B2529" s="1" t="n">
        <v>20086212</v>
      </c>
      <c r="C2529" s="1" t="inlineStr">
        <is>
          <t>Produto com acabamento</t>
        </is>
      </c>
      <c r="D2529" s="1" t="n">
        <v>20086212</v>
      </c>
      <c r="E2529" s="1" t="inlineStr">
        <is>
          <t>TAMPO 1605X905X18 MDF - MESA COM VIDRO (RAIO 8</t>
        </is>
      </c>
      <c r="F2529" s="2" t="n">
        <v>1</v>
      </c>
      <c r="G2529" s="2" t="inlineStr">
        <is>
          <t>peça</t>
        </is>
      </c>
      <c r="H2529" s="1" t="n">
        <v>0</v>
      </c>
      <c r="I2529" s="1" t="n">
        <v>0.1963</v>
      </c>
      <c r="J2529" s="2" t="inlineStr">
        <is>
          <t>CORTE</t>
        </is>
      </c>
    </row>
    <row r="2530" ht="12" customHeight="1">
      <c r="A2530" s="3" t="inlineStr">
        <is>
          <t>PU</t>
        </is>
      </c>
      <c r="B2530" s="1" t="n">
        <v>20086212</v>
      </c>
      <c r="C2530" s="1" t="inlineStr">
        <is>
          <t>Produto com acabamento</t>
        </is>
      </c>
      <c r="D2530" s="1" t="n">
        <v>20086212</v>
      </c>
      <c r="E2530" s="1" t="inlineStr">
        <is>
          <t>TAMPO 1605X905X18 MDF - MESA COM VIDRO (RAIO 8</t>
        </is>
      </c>
      <c r="F2530" s="2" t="n">
        <v>1</v>
      </c>
      <c r="G2530" s="2" t="inlineStr">
        <is>
          <t>peça</t>
        </is>
      </c>
      <c r="H2530" s="1" t="n">
        <v>0</v>
      </c>
      <c r="I2530" s="1" t="n">
        <v>0.1963</v>
      </c>
      <c r="J2530" s="2" t="inlineStr">
        <is>
          <t>CORTE</t>
        </is>
      </c>
    </row>
    <row r="2531" ht="12" customHeight="1">
      <c r="A2531" s="3" t="inlineStr">
        <is>
          <t>PU</t>
        </is>
      </c>
      <c r="B2531" s="1" t="n">
        <v>20088212</v>
      </c>
      <c r="C2531" s="1" t="inlineStr">
        <is>
          <t>Produto com acabamento</t>
        </is>
      </c>
      <c r="D2531" s="1" t="n">
        <v>20088212</v>
      </c>
      <c r="E2531" s="1" t="inlineStr">
        <is>
          <t>TAMPO 1800X900X18 MDF - MESA COM VIDRO (RAIO 8</t>
        </is>
      </c>
      <c r="F2531" s="2" t="n">
        <v>1</v>
      </c>
      <c r="G2531" s="2" t="inlineStr">
        <is>
          <t>peça</t>
        </is>
      </c>
      <c r="H2531" s="1" t="n">
        <v>0</v>
      </c>
      <c r="I2531" s="1" t="n">
        <v>0.1963</v>
      </c>
      <c r="J2531" s="2" t="inlineStr">
        <is>
          <t>CORTE</t>
        </is>
      </c>
    </row>
    <row r="2532" ht="12" customHeight="1">
      <c r="A2532" s="3" t="inlineStr">
        <is>
          <t>PU</t>
        </is>
      </c>
      <c r="B2532" s="1" t="n">
        <v>20088212</v>
      </c>
      <c r="C2532" s="1" t="inlineStr">
        <is>
          <t>Produto com acabamento</t>
        </is>
      </c>
      <c r="D2532" s="1" t="n">
        <v>20088212</v>
      </c>
      <c r="E2532" s="1" t="inlineStr">
        <is>
          <t>TAMPO 1800X900X18 MDF - MESA COM VIDRO (RAIO 8</t>
        </is>
      </c>
      <c r="F2532" s="2" t="n">
        <v>1</v>
      </c>
      <c r="G2532" s="2" t="inlineStr">
        <is>
          <t>peça</t>
        </is>
      </c>
      <c r="H2532" s="1" t="n">
        <v>0</v>
      </c>
      <c r="I2532" s="1" t="n">
        <v>0.1963</v>
      </c>
      <c r="J2532" s="2" t="inlineStr">
        <is>
          <t>CORTE</t>
        </is>
      </c>
    </row>
    <row r="2533" ht="12" customHeight="1">
      <c r="A2533" s="3" t="inlineStr">
        <is>
          <t>PU</t>
        </is>
      </c>
      <c r="B2533" s="1" t="n">
        <v>30108012</v>
      </c>
      <c r="C2533" s="1" t="inlineStr">
        <is>
          <t>Produto com acabamento</t>
        </is>
      </c>
      <c r="D2533" s="1" t="n">
        <v>30108012</v>
      </c>
      <c r="E2533" s="1" t="inlineStr">
        <is>
          <t>TAMPO 1805X905X25 MDF - MESA COM VIDRO (RAIO 8</t>
        </is>
      </c>
      <c r="F2533" s="2" t="n">
        <v>1</v>
      </c>
      <c r="G2533" s="2" t="inlineStr">
        <is>
          <t>peça</t>
        </is>
      </c>
      <c r="H2533" s="1" t="n">
        <v>0</v>
      </c>
      <c r="I2533" s="1" t="n">
        <v>0.1963</v>
      </c>
      <c r="J2533" s="2" t="inlineStr">
        <is>
          <t>CORTE</t>
        </is>
      </c>
    </row>
    <row r="2534" ht="12" customHeight="1">
      <c r="A2534" s="3" t="inlineStr">
        <is>
          <t>PU</t>
        </is>
      </c>
      <c r="B2534" s="1" t="n">
        <v>30108012</v>
      </c>
      <c r="C2534" s="1" t="inlineStr">
        <is>
          <t>Produto com acabamento</t>
        </is>
      </c>
      <c r="D2534" s="1" t="n">
        <v>30108012</v>
      </c>
      <c r="E2534" s="1" t="inlineStr">
        <is>
          <t>TAMPO 1805X905X25 MDF - MESA COM VIDRO (RAIO 8</t>
        </is>
      </c>
      <c r="F2534" s="2" t="n">
        <v>1</v>
      </c>
      <c r="G2534" s="2" t="inlineStr">
        <is>
          <t>peça</t>
        </is>
      </c>
      <c r="H2534" s="1" t="n">
        <v>0</v>
      </c>
      <c r="I2534" s="1" t="n">
        <v>0.1963</v>
      </c>
      <c r="J2534" s="2" t="inlineStr">
        <is>
          <t>CORTE</t>
        </is>
      </c>
    </row>
    <row r="2535" ht="12" customHeight="1">
      <c r="A2535" s="3" t="inlineStr">
        <is>
          <t>PU</t>
        </is>
      </c>
      <c r="B2535" s="1" t="n">
        <v>20054601</v>
      </c>
      <c r="C2535" s="1" t="inlineStr">
        <is>
          <t>Produto com acabamento</t>
        </is>
      </c>
      <c r="D2535" s="1" t="n">
        <v>20054601</v>
      </c>
      <c r="E2535" s="1" t="inlineStr">
        <is>
          <t>PE ESTRU. 760(810)X80(125)X30 MAD (2PC)- TOPAZIO8</t>
        </is>
      </c>
      <c r="F2535" s="2" t="n">
        <v>1</v>
      </c>
      <c r="G2535" s="2" t="inlineStr">
        <is>
          <t>peça</t>
        </is>
      </c>
      <c r="H2535" s="1" t="n">
        <v>0</v>
      </c>
      <c r="I2535" s="1" t="n">
        <v>0.1963</v>
      </c>
      <c r="J2535" s="2" t="inlineStr">
        <is>
          <t>CORTE</t>
        </is>
      </c>
    </row>
    <row r="2536" ht="12" customHeight="1">
      <c r="A2536" s="3" t="inlineStr">
        <is>
          <t>PU</t>
        </is>
      </c>
      <c r="B2536" s="1" t="n">
        <v>20031207</v>
      </c>
      <c r="C2536" s="1" t="inlineStr">
        <is>
          <t>Produto com acabamento</t>
        </is>
      </c>
      <c r="D2536" s="1" t="n">
        <v>20031207</v>
      </c>
      <c r="E2536" s="1" t="inlineStr">
        <is>
          <t>TAMPO 1205X905X15 MDF - MESA COM VIDRO            8</t>
        </is>
      </c>
      <c r="F2536" s="2" t="n">
        <v>1</v>
      </c>
      <c r="G2536" s="2" t="inlineStr">
        <is>
          <t>peça</t>
        </is>
      </c>
      <c r="H2536" s="1" t="n">
        <v>0</v>
      </c>
      <c r="I2536" s="1" t="n">
        <v>0.1963</v>
      </c>
      <c r="J2536" s="2" t="inlineStr">
        <is>
          <t>CORTE</t>
        </is>
      </c>
    </row>
    <row r="2537" ht="12" customHeight="1">
      <c r="A2537" s="3" t="inlineStr">
        <is>
          <t>PU</t>
        </is>
      </c>
      <c r="B2537" s="1" t="n">
        <v>20031207</v>
      </c>
      <c r="C2537" s="1" t="inlineStr">
        <is>
          <t>Produto com acabamento</t>
        </is>
      </c>
      <c r="D2537" s="1" t="n">
        <v>20031207</v>
      </c>
      <c r="E2537" s="1" t="inlineStr">
        <is>
          <t>TAMPO 1205X905X15 MDF - MESA COM VIDRO            8</t>
        </is>
      </c>
      <c r="F2537" s="2" t="n">
        <v>1</v>
      </c>
      <c r="G2537" s="2" t="inlineStr">
        <is>
          <t>peça</t>
        </is>
      </c>
      <c r="H2537" s="1" t="n">
        <v>0</v>
      </c>
      <c r="I2537" s="1" t="n">
        <v>0.1963</v>
      </c>
      <c r="J2537" s="2" t="inlineStr">
        <is>
          <t>CORTE</t>
        </is>
      </c>
    </row>
    <row r="2538" ht="12" customHeight="1">
      <c r="A2538" s="3" t="inlineStr">
        <is>
          <t>PU</t>
        </is>
      </c>
      <c r="B2538" s="1" t="n">
        <v>20031307</v>
      </c>
      <c r="C2538" s="1" t="inlineStr">
        <is>
          <t>Produto com acabamento</t>
        </is>
      </c>
      <c r="D2538" s="1" t="n">
        <v>20031307</v>
      </c>
      <c r="E2538" s="1" t="inlineStr">
        <is>
          <t>TAMPO 1365X905X15 MDF - MESA COM VIDRO            8</t>
        </is>
      </c>
      <c r="F2538" s="2" t="n">
        <v>1</v>
      </c>
      <c r="G2538" s="2" t="inlineStr">
        <is>
          <t>peça</t>
        </is>
      </c>
      <c r="H2538" s="1" t="n">
        <v>0</v>
      </c>
      <c r="I2538" s="1" t="n">
        <v>0.1963</v>
      </c>
      <c r="J2538" s="2" t="inlineStr">
        <is>
          <t>CORTE</t>
        </is>
      </c>
    </row>
    <row r="2539" ht="12" customHeight="1">
      <c r="A2539" s="3" t="inlineStr">
        <is>
          <t>PU</t>
        </is>
      </c>
      <c r="B2539" s="1" t="n">
        <v>20031307</v>
      </c>
      <c r="C2539" s="1" t="inlineStr">
        <is>
          <t>Produto com acabamento</t>
        </is>
      </c>
      <c r="D2539" s="1" t="n">
        <v>20031307</v>
      </c>
      <c r="E2539" s="1" t="inlineStr">
        <is>
          <t>TAMPO 1365X905X15 MDF - MESA COM VIDRO            8</t>
        </is>
      </c>
      <c r="F2539" s="2" t="n">
        <v>1</v>
      </c>
      <c r="G2539" s="2" t="inlineStr">
        <is>
          <t>peça</t>
        </is>
      </c>
      <c r="H2539" s="1" t="n">
        <v>0</v>
      </c>
      <c r="I2539" s="1" t="n">
        <v>0.1963</v>
      </c>
      <c r="J2539" s="2" t="inlineStr">
        <is>
          <t>CORTE</t>
        </is>
      </c>
    </row>
    <row r="2540" ht="12" customHeight="1">
      <c r="A2540" s="3" t="inlineStr">
        <is>
          <t>PU</t>
        </is>
      </c>
      <c r="B2540" s="1" t="n">
        <v>20031607</v>
      </c>
      <c r="C2540" s="1" t="inlineStr">
        <is>
          <t>Produto com acabamento</t>
        </is>
      </c>
      <c r="D2540" s="1" t="n">
        <v>20031607</v>
      </c>
      <c r="E2540" s="1" t="inlineStr">
        <is>
          <t>TAMPO 1605X905X15 MDF - MESA COM VIDRO            8</t>
        </is>
      </c>
      <c r="F2540" s="2" t="n">
        <v>1</v>
      </c>
      <c r="G2540" s="2" t="inlineStr">
        <is>
          <t>peça</t>
        </is>
      </c>
      <c r="H2540" s="1" t="n">
        <v>0</v>
      </c>
      <c r="I2540" s="1" t="n">
        <v>0.1963</v>
      </c>
      <c r="J2540" s="2" t="inlineStr">
        <is>
          <t>CORTE</t>
        </is>
      </c>
    </row>
    <row r="2541" ht="12" customHeight="1">
      <c r="A2541" s="3" t="inlineStr">
        <is>
          <t>PU</t>
        </is>
      </c>
      <c r="B2541" s="1" t="n">
        <v>20031607</v>
      </c>
      <c r="C2541" s="1" t="inlineStr">
        <is>
          <t>Produto com acabamento</t>
        </is>
      </c>
      <c r="D2541" s="1" t="n">
        <v>20031607</v>
      </c>
      <c r="E2541" s="1" t="inlineStr">
        <is>
          <t>TAMPO 1605X905X15 MDF - MESA COM VIDRO            8</t>
        </is>
      </c>
      <c r="F2541" s="2" t="n">
        <v>1</v>
      </c>
      <c r="G2541" s="2" t="inlineStr">
        <is>
          <t>peça</t>
        </is>
      </c>
      <c r="H2541" s="1" t="n">
        <v>0</v>
      </c>
      <c r="I2541" s="1" t="n">
        <v>0.1963</v>
      </c>
      <c r="J2541" s="2" t="inlineStr">
        <is>
          <t>CORTE</t>
        </is>
      </c>
    </row>
    <row r="2542" ht="12" customHeight="1">
      <c r="A2542" s="3" t="inlineStr">
        <is>
          <t>PU</t>
        </is>
      </c>
      <c r="B2542" s="1" t="n">
        <v>20053101</v>
      </c>
      <c r="C2542" s="1" t="inlineStr">
        <is>
          <t>Produto com acabamento</t>
        </is>
      </c>
      <c r="D2542" s="1" t="n">
        <v>20053101</v>
      </c>
      <c r="E2542" s="1" t="inlineStr">
        <is>
          <t>TAMPO 900X900X18 MDF - MESA COM VIDRO              8</t>
        </is>
      </c>
      <c r="F2542" s="2" t="n">
        <v>1</v>
      </c>
      <c r="G2542" s="2" t="inlineStr">
        <is>
          <t>peça</t>
        </is>
      </c>
      <c r="H2542" s="1" t="n">
        <v>0</v>
      </c>
      <c r="I2542" s="1" t="n">
        <v>0.1963</v>
      </c>
      <c r="J2542" s="2" t="inlineStr">
        <is>
          <t>CORTE</t>
        </is>
      </c>
    </row>
    <row r="2543" ht="12" customHeight="1">
      <c r="A2543" s="3" t="inlineStr">
        <is>
          <t>PU</t>
        </is>
      </c>
      <c r="B2543" s="1" t="n">
        <v>20053101</v>
      </c>
      <c r="C2543" s="1" t="inlineStr">
        <is>
          <t>Produto com acabamento</t>
        </is>
      </c>
      <c r="D2543" s="1" t="n">
        <v>20053101</v>
      </c>
      <c r="E2543" s="1" t="inlineStr">
        <is>
          <t>TAMPO 900X900X18 MDF - MESA COM VIDRO              8</t>
        </is>
      </c>
      <c r="F2543" s="2" t="n">
        <v>1</v>
      </c>
      <c r="G2543" s="2" t="inlineStr">
        <is>
          <t>peça</t>
        </is>
      </c>
      <c r="H2543" s="1" t="n">
        <v>0</v>
      </c>
      <c r="I2543" s="1" t="n">
        <v>0.1963</v>
      </c>
      <c r="J2543" s="2" t="inlineStr">
        <is>
          <t>CORTE</t>
        </is>
      </c>
    </row>
    <row r="2544" ht="12" customHeight="1">
      <c r="A2544" s="3" t="inlineStr">
        <is>
          <t>PU</t>
        </is>
      </c>
      <c r="B2544" s="1" t="n">
        <v>20061312</v>
      </c>
      <c r="C2544" s="1" t="inlineStr">
        <is>
          <t>Produto com acabamento</t>
        </is>
      </c>
      <c r="D2544" s="1" t="n">
        <v>20061312</v>
      </c>
      <c r="E2544" s="1" t="inlineStr">
        <is>
          <t>TAMPO 2000X900X18 MDF - MESA COM VIDRO (RAIO 8</t>
        </is>
      </c>
      <c r="F2544" s="2" t="n">
        <v>1</v>
      </c>
      <c r="G2544" s="2" t="inlineStr">
        <is>
          <t>peça</t>
        </is>
      </c>
      <c r="H2544" s="1" t="n">
        <v>0</v>
      </c>
      <c r="I2544" s="1" t="n">
        <v>0.1963</v>
      </c>
      <c r="J2544" s="2" t="inlineStr">
        <is>
          <t>CORTE</t>
        </is>
      </c>
    </row>
    <row r="2545" ht="12" customHeight="1">
      <c r="A2545" s="3" t="inlineStr">
        <is>
          <t>PU</t>
        </is>
      </c>
      <c r="B2545" s="1" t="n">
        <v>20061312</v>
      </c>
      <c r="C2545" s="1" t="inlineStr">
        <is>
          <t>Produto com acabamento</t>
        </is>
      </c>
      <c r="D2545" s="1" t="n">
        <v>20061312</v>
      </c>
      <c r="E2545" s="1" t="inlineStr">
        <is>
          <t>TAMPO 2000X900X18 MDF - MESA COM VIDRO (RAIO 8</t>
        </is>
      </c>
      <c r="F2545" s="2" t="n">
        <v>1</v>
      </c>
      <c r="G2545" s="2" t="inlineStr">
        <is>
          <t>peça</t>
        </is>
      </c>
      <c r="H2545" s="1" t="n">
        <v>0</v>
      </c>
      <c r="I2545" s="1" t="n">
        <v>0.1963</v>
      </c>
      <c r="J2545" s="2" t="inlineStr">
        <is>
          <t>CORTE</t>
        </is>
      </c>
    </row>
    <row r="2546" ht="12" customHeight="1">
      <c r="A2546" s="3" t="inlineStr">
        <is>
          <t>PU</t>
        </is>
      </c>
      <c r="B2546" s="1" t="n">
        <v>20031308</v>
      </c>
      <c r="C2546" s="1" t="inlineStr">
        <is>
          <t>Produto com acabamento</t>
        </is>
      </c>
      <c r="D2546" s="1" t="n">
        <v>20031308</v>
      </c>
      <c r="E2546" s="1" t="inlineStr">
        <is>
          <t>TAMPO VITREO 1365X905X15 MDF                                 8</t>
        </is>
      </c>
      <c r="F2546" s="2" t="n">
        <v>1</v>
      </c>
      <c r="G2546" s="2" t="inlineStr">
        <is>
          <t>peça</t>
        </is>
      </c>
      <c r="H2546" s="1" t="n">
        <v>0</v>
      </c>
      <c r="I2546" s="1" t="n">
        <v>0.1963</v>
      </c>
      <c r="J2546" s="2" t="inlineStr">
        <is>
          <t>CORTE</t>
        </is>
      </c>
    </row>
    <row r="2547" ht="12" customHeight="1">
      <c r="A2547" s="3" t="inlineStr">
        <is>
          <t>PU</t>
        </is>
      </c>
      <c r="B2547" s="1" t="n">
        <v>20031308</v>
      </c>
      <c r="C2547" s="1" t="inlineStr">
        <is>
          <t>Produto com acabamento</t>
        </is>
      </c>
      <c r="D2547" s="1" t="n">
        <v>20031308</v>
      </c>
      <c r="E2547" s="1" t="inlineStr">
        <is>
          <t>TAMPO VITREO 1365X905X15 MDF                                 8</t>
        </is>
      </c>
      <c r="F2547" s="2" t="n">
        <v>1</v>
      </c>
      <c r="G2547" s="2" t="inlineStr">
        <is>
          <t>peça</t>
        </is>
      </c>
      <c r="H2547" s="1" t="n">
        <v>0</v>
      </c>
      <c r="I2547" s="1" t="n">
        <v>0.1963</v>
      </c>
      <c r="J2547" s="2" t="inlineStr">
        <is>
          <t>CORTE</t>
        </is>
      </c>
    </row>
    <row r="2548" ht="12" customHeight="1">
      <c r="A2548" s="3" t="inlineStr">
        <is>
          <t>PU</t>
        </is>
      </c>
      <c r="B2548" s="1" t="n">
        <v>20031609</v>
      </c>
      <c r="C2548" s="1" t="inlineStr">
        <is>
          <t>Produto com acabamento</t>
        </is>
      </c>
      <c r="D2548" s="1" t="n">
        <v>20031609</v>
      </c>
      <c r="E2548" s="1" t="inlineStr">
        <is>
          <t>TAMPO VITREO 1605X905X15 MDF                                 8</t>
        </is>
      </c>
      <c r="F2548" s="2" t="n">
        <v>1</v>
      </c>
      <c r="G2548" s="2" t="inlineStr">
        <is>
          <t>peça</t>
        </is>
      </c>
      <c r="H2548" s="1" t="n">
        <v>0</v>
      </c>
      <c r="I2548" s="1" t="n">
        <v>0.1963</v>
      </c>
      <c r="J2548" s="2" t="inlineStr">
        <is>
          <t>CORTE</t>
        </is>
      </c>
    </row>
    <row r="2549" ht="12" customHeight="1">
      <c r="A2549" s="3" t="inlineStr">
        <is>
          <t>PU</t>
        </is>
      </c>
      <c r="B2549" s="1" t="n">
        <v>20031609</v>
      </c>
      <c r="C2549" s="1" t="inlineStr">
        <is>
          <t>Produto com acabamento</t>
        </is>
      </c>
      <c r="D2549" s="1" t="n">
        <v>20031609</v>
      </c>
      <c r="E2549" s="1" t="inlineStr">
        <is>
          <t>TAMPO VITREO 1605X905X15 MDF                                 8</t>
        </is>
      </c>
      <c r="F2549" s="2" t="n">
        <v>1</v>
      </c>
      <c r="G2549" s="2" t="inlineStr">
        <is>
          <t>peça</t>
        </is>
      </c>
      <c r="H2549" s="1" t="n">
        <v>0</v>
      </c>
      <c r="I2549" s="1" t="n">
        <v>0.1963</v>
      </c>
      <c r="J2549" s="2" t="inlineStr">
        <is>
          <t>CORTE</t>
        </is>
      </c>
    </row>
    <row r="2550" ht="12" customHeight="1">
      <c r="A2550" s="3" t="inlineStr">
        <is>
          <t>PU</t>
        </is>
      </c>
      <c r="B2550" s="1" t="n">
        <v>30006401</v>
      </c>
      <c r="C2550" s="1" t="inlineStr">
        <is>
          <t>Produto com acabamento</t>
        </is>
      </c>
      <c r="D2550" s="1" t="n">
        <v>30006401</v>
      </c>
      <c r="E2550" s="1" t="inlineStr">
        <is>
          <t>CAVALETE SUPERIOR (24PCS) MDF 25MM - CADEIRA8</t>
        </is>
      </c>
      <c r="F2550" s="2" t="n">
        <v>1</v>
      </c>
      <c r="G2550" s="2" t="inlineStr">
        <is>
          <t>peça</t>
        </is>
      </c>
      <c r="H2550" s="1" t="n">
        <v>0</v>
      </c>
      <c r="I2550" s="1" t="n">
        <v>0.1963</v>
      </c>
      <c r="J2550" s="2" t="inlineStr">
        <is>
          <t>CORTE</t>
        </is>
      </c>
    </row>
    <row r="2551" ht="12" customHeight="1">
      <c r="A2551" s="3" t="inlineStr">
        <is>
          <t>PU</t>
        </is>
      </c>
      <c r="B2551" s="1" t="n">
        <v>30006402</v>
      </c>
      <c r="C2551" s="1" t="inlineStr">
        <is>
          <t>Produto com acabamento</t>
        </is>
      </c>
      <c r="D2551" s="1" t="n">
        <v>30006402</v>
      </c>
      <c r="E2551" s="1" t="inlineStr">
        <is>
          <t>CAVALETE INFERIOR (24 PCS) MDF 25MM -CADEIRA  8</t>
        </is>
      </c>
      <c r="F2551" s="2" t="n">
        <v>1</v>
      </c>
      <c r="G2551" s="2" t="inlineStr">
        <is>
          <t>peça</t>
        </is>
      </c>
      <c r="H2551" s="1" t="n">
        <v>0</v>
      </c>
      <c r="I2551" s="1" t="n">
        <v>0.1963</v>
      </c>
      <c r="J2551" s="2" t="inlineStr">
        <is>
          <t>CORTE</t>
        </is>
      </c>
    </row>
    <row r="2552" ht="12" customHeight="1">
      <c r="A2552" s="3" t="inlineStr">
        <is>
          <t>PU</t>
        </is>
      </c>
      <c r="B2552" s="1" t="n">
        <v>2002861</v>
      </c>
      <c r="C2552" s="1" t="inlineStr">
        <is>
          <t>Produto com acabamento</t>
        </is>
      </c>
      <c r="D2552" s="1" t="n">
        <v>2002861</v>
      </c>
      <c r="E2552" s="1" t="inlineStr">
        <is>
          <t>TAMPO OVAL 1600X900X18 - VITREO                             8</t>
        </is>
      </c>
      <c r="F2552" s="2" t="n">
        <v>1</v>
      </c>
      <c r="G2552" s="2" t="inlineStr">
        <is>
          <t>peça</t>
        </is>
      </c>
      <c r="H2552" s="1" t="n">
        <v>0</v>
      </c>
      <c r="I2552" s="1" t="n">
        <v>0.1963</v>
      </c>
      <c r="J2552" s="2" t="inlineStr">
        <is>
          <t>CORTE</t>
        </is>
      </c>
    </row>
    <row r="2553" ht="12" customHeight="1">
      <c r="A2553" s="3" t="inlineStr">
        <is>
          <t>PU</t>
        </is>
      </c>
      <c r="B2553" s="1" t="n">
        <v>2002961</v>
      </c>
      <c r="C2553" s="1" t="inlineStr">
        <is>
          <t>Produto com acabamento</t>
        </is>
      </c>
      <c r="D2553" s="1" t="n">
        <v>2002961</v>
      </c>
      <c r="E2553" s="1" t="inlineStr">
        <is>
          <t>TAMPO OVAL 1600X900X18 - C/VIDRO                           8</t>
        </is>
      </c>
      <c r="F2553" s="2" t="n">
        <v>1</v>
      </c>
      <c r="G2553" s="2" t="inlineStr">
        <is>
          <t>peça</t>
        </is>
      </c>
      <c r="H2553" s="1" t="n">
        <v>0</v>
      </c>
      <c r="I2553" s="1" t="n">
        <v>0.1963</v>
      </c>
      <c r="J2553" s="2" t="inlineStr">
        <is>
          <t>CORTE</t>
        </is>
      </c>
    </row>
    <row r="2554" ht="12" customHeight="1">
      <c r="A2554" s="3" t="inlineStr">
        <is>
          <t>PU</t>
        </is>
      </c>
      <c r="B2554" s="1" t="n">
        <v>30006801</v>
      </c>
      <c r="C2554" s="1" t="inlineStr">
        <is>
          <t>Produto com acabamento</t>
        </is>
      </c>
      <c r="D2554" s="1" t="n">
        <v>30006801</v>
      </c>
      <c r="E2554" s="1" t="inlineStr">
        <is>
          <t>PE TRASEIRO 980X94(911)X25 MDF (8PCS)- CAD GEN8</t>
        </is>
      </c>
      <c r="F2554" s="2" t="n">
        <v>1</v>
      </c>
      <c r="G2554" s="2" t="inlineStr">
        <is>
          <t>peça</t>
        </is>
      </c>
      <c r="H2554" s="1" t="n">
        <v>0</v>
      </c>
      <c r="I2554" s="1" t="n">
        <v>0.1963</v>
      </c>
      <c r="J2554" s="2" t="inlineStr">
        <is>
          <t>CORTE</t>
        </is>
      </c>
    </row>
    <row r="2555" ht="12" customHeight="1">
      <c r="A2555" s="3" t="inlineStr">
        <is>
          <t>PU</t>
        </is>
      </c>
      <c r="B2555" s="1" t="n">
        <v>2002881</v>
      </c>
      <c r="C2555" s="1" t="inlineStr">
        <is>
          <t>Produto com acabamento</t>
        </is>
      </c>
      <c r="D2555" s="1" t="n">
        <v>2002881</v>
      </c>
      <c r="E2555" s="1" t="inlineStr">
        <is>
          <t>TAMPO OVAL 1800X900X18 - VITREO                             8</t>
        </is>
      </c>
      <c r="F2555" s="2" t="n">
        <v>1</v>
      </c>
      <c r="G2555" s="2" t="inlineStr">
        <is>
          <t>peça</t>
        </is>
      </c>
      <c r="H2555" s="1" t="n">
        <v>0</v>
      </c>
      <c r="I2555" s="1" t="n">
        <v>0.1963</v>
      </c>
      <c r="J2555" s="2" t="inlineStr">
        <is>
          <t>CORTE</t>
        </is>
      </c>
    </row>
    <row r="2556" ht="12" customHeight="1">
      <c r="A2556" s="3" t="inlineStr">
        <is>
          <t>PU</t>
        </is>
      </c>
      <c r="B2556" s="1" t="n">
        <v>20033304</v>
      </c>
      <c r="C2556" s="1" t="inlineStr">
        <is>
          <t>Produto com acabamento</t>
        </is>
      </c>
      <c r="D2556" s="1" t="n">
        <v>20033304</v>
      </c>
      <c r="E2556" s="1" t="inlineStr">
        <is>
          <t>TAMPO 1030X1030X15 MDF - TAMPO AMST. 1,03X1,0  8</t>
        </is>
      </c>
      <c r="F2556" s="2" t="n">
        <v>1</v>
      </c>
      <c r="G2556" s="2" t="inlineStr">
        <is>
          <t>peça</t>
        </is>
      </c>
      <c r="H2556" s="1" t="n">
        <v>0</v>
      </c>
      <c r="I2556" s="1" t="n">
        <v>0.1963</v>
      </c>
      <c r="J2556" s="2" t="inlineStr">
        <is>
          <t>CORTE</t>
        </is>
      </c>
    </row>
    <row r="2557" ht="12" customHeight="1">
      <c r="A2557" s="3" t="inlineStr">
        <is>
          <t>PU</t>
        </is>
      </c>
      <c r="B2557" s="1" t="n">
        <v>20033303</v>
      </c>
      <c r="C2557" s="1" t="inlineStr">
        <is>
          <t>Produto com acabamento</t>
        </is>
      </c>
      <c r="D2557" s="1" t="n">
        <v>20033303</v>
      </c>
      <c r="E2557" s="1" t="inlineStr">
        <is>
          <t>MOLDURA 1030X515X15 MDF - TAMPO AMST. 1,03X1 8</t>
        </is>
      </c>
      <c r="F2557" s="2" t="n">
        <v>1</v>
      </c>
      <c r="G2557" s="2" t="inlineStr">
        <is>
          <t>peça</t>
        </is>
      </c>
      <c r="H2557" s="1" t="n">
        <v>0</v>
      </c>
      <c r="I2557" s="1" t="n">
        <v>0.1963</v>
      </c>
      <c r="J2557" s="2" t="inlineStr">
        <is>
          <t>CORTE</t>
        </is>
      </c>
    </row>
    <row r="2558" ht="12" customHeight="1">
      <c r="A2558" s="3" t="inlineStr">
        <is>
          <t>PU</t>
        </is>
      </c>
      <c r="B2558" s="1" t="n">
        <v>30006601</v>
      </c>
      <c r="C2558" s="1" t="inlineStr">
        <is>
          <t>Produto com acabamento</t>
        </is>
      </c>
      <c r="D2558" s="1" t="n">
        <v>30006601</v>
      </c>
      <c r="E2558" s="1" t="inlineStr">
        <is>
          <t>MOLDURA ENCOSTO 400X200X15 (52PCS) MDF -CAD8</t>
        </is>
      </c>
      <c r="F2558" s="2" t="n">
        <v>1</v>
      </c>
      <c r="G2558" s="2" t="inlineStr">
        <is>
          <t>peça</t>
        </is>
      </c>
      <c r="H2558" s="1" t="n">
        <v>0</v>
      </c>
      <c r="I2558" s="1" t="n">
        <v>0.1963</v>
      </c>
      <c r="J2558" s="2" t="inlineStr">
        <is>
          <t>CORTE</t>
        </is>
      </c>
    </row>
    <row r="2559" ht="12" customHeight="1">
      <c r="A2559" s="3" t="inlineStr">
        <is>
          <t>PU</t>
        </is>
      </c>
      <c r="B2559" s="1" t="n">
        <v>30006601</v>
      </c>
      <c r="C2559" s="1" t="inlineStr">
        <is>
          <t>Produto com acabamento</t>
        </is>
      </c>
      <c r="D2559" s="1" t="n">
        <v>30006601</v>
      </c>
      <c r="E2559" s="1" t="inlineStr">
        <is>
          <t>MOLDURA ENCOSTO 400X200X15 (52PCS) MDF -CAD8</t>
        </is>
      </c>
      <c r="F2559" s="2" t="n">
        <v>1</v>
      </c>
      <c r="G2559" s="2" t="inlineStr">
        <is>
          <t>peça</t>
        </is>
      </c>
      <c r="H2559" s="1" t="n">
        <v>0</v>
      </c>
      <c r="I2559" s="1" t="n">
        <v>0.1963</v>
      </c>
      <c r="J2559" s="2" t="inlineStr">
        <is>
          <t>CORTE</t>
        </is>
      </c>
    </row>
    <row r="2560" ht="12" customHeight="1">
      <c r="A2560" s="3" t="inlineStr">
        <is>
          <t>PU</t>
        </is>
      </c>
      <c r="B2560" s="1" t="n">
        <v>200277101</v>
      </c>
      <c r="C2560" s="1" t="inlineStr">
        <is>
          <t>Produto com acabamento</t>
        </is>
      </c>
      <c r="D2560" s="1" t="n">
        <v>200277101</v>
      </c>
      <c r="E2560" s="1" t="inlineStr">
        <is>
          <t>PE 700X120(660)X18 (4PCS) MDF - MESA CATEDRAL  8</t>
        </is>
      </c>
      <c r="F2560" s="2" t="n">
        <v>1</v>
      </c>
      <c r="G2560" s="2" t="inlineStr">
        <is>
          <t>peça</t>
        </is>
      </c>
      <c r="H2560" s="1" t="n">
        <v>0</v>
      </c>
      <c r="I2560" s="1" t="n">
        <v>0.1963</v>
      </c>
      <c r="J2560" s="2" t="inlineStr">
        <is>
          <t>CORTE</t>
        </is>
      </c>
    </row>
    <row r="2561" ht="12" customHeight="1">
      <c r="A2561" s="3" t="inlineStr">
        <is>
          <t>PU</t>
        </is>
      </c>
      <c r="B2561" s="1" t="n">
        <v>200273101</v>
      </c>
      <c r="C2561" s="1" t="inlineStr">
        <is>
          <t>Produto com acabamento</t>
        </is>
      </c>
      <c r="D2561" s="1" t="n">
        <v>200273101</v>
      </c>
      <c r="E2561" s="1" t="inlineStr">
        <is>
          <t>BASE REDONDA 500X500X18 MDF - MESA CATEDRA  8</t>
        </is>
      </c>
      <c r="F2561" s="2" t="n">
        <v>1</v>
      </c>
      <c r="G2561" s="2" t="inlineStr">
        <is>
          <t>peça</t>
        </is>
      </c>
      <c r="H2561" s="1" t="n">
        <v>0</v>
      </c>
      <c r="I2561" s="1" t="n">
        <v>0.1963</v>
      </c>
      <c r="J2561" s="2" t="inlineStr">
        <is>
          <t>CORTE</t>
        </is>
      </c>
    </row>
    <row r="2562" ht="12" customHeight="1">
      <c r="A2562" s="3" t="inlineStr">
        <is>
          <t>PU</t>
        </is>
      </c>
      <c r="B2562" s="1" t="n">
        <v>20060011</v>
      </c>
      <c r="C2562" s="1" t="inlineStr">
        <is>
          <t>Produto com acabamento</t>
        </is>
      </c>
      <c r="D2562" s="1" t="n">
        <v>20060011</v>
      </c>
      <c r="E2562" s="1" t="inlineStr">
        <is>
          <t>TAMPO REDONDO 1200X1200X18 MDF - MESA COM V8</t>
        </is>
      </c>
      <c r="F2562" s="2" t="n">
        <v>1</v>
      </c>
      <c r="G2562" s="2" t="inlineStr">
        <is>
          <t>peça</t>
        </is>
      </c>
      <c r="H2562" s="1" t="n">
        <v>0</v>
      </c>
      <c r="I2562" s="1" t="n">
        <v>0.1963</v>
      </c>
      <c r="J2562" s="2" t="inlineStr">
        <is>
          <t>CORTE</t>
        </is>
      </c>
    </row>
    <row r="2563" ht="12" customHeight="1">
      <c r="A2563" s="3" t="inlineStr">
        <is>
          <t>PU</t>
        </is>
      </c>
      <c r="B2563" s="1" t="n">
        <v>20060011</v>
      </c>
      <c r="C2563" s="1" t="inlineStr">
        <is>
          <t>Produto com acabamento</t>
        </is>
      </c>
      <c r="D2563" s="1" t="n">
        <v>20060011</v>
      </c>
      <c r="E2563" s="1" t="inlineStr">
        <is>
          <t>TAMPO REDONDO 1200X1200X18 MDF - MESA COM V8</t>
        </is>
      </c>
      <c r="F2563" s="2" t="n">
        <v>1</v>
      </c>
      <c r="G2563" s="2" t="inlineStr">
        <is>
          <t>peça</t>
        </is>
      </c>
      <c r="H2563" s="1" t="n">
        <v>0</v>
      </c>
      <c r="I2563" s="1" t="n">
        <v>0.1963</v>
      </c>
      <c r="J2563" s="2" t="inlineStr">
        <is>
          <t>CORTE</t>
        </is>
      </c>
    </row>
    <row r="2564" ht="12" customHeight="1">
      <c r="A2564" s="3" t="inlineStr">
        <is>
          <t>PU</t>
        </is>
      </c>
      <c r="B2564" s="1" t="n">
        <v>30082007</v>
      </c>
      <c r="C2564" s="1" t="inlineStr">
        <is>
          <t>Produto com acabamento</t>
        </is>
      </c>
      <c r="D2564" s="1" t="n">
        <v>30082007</v>
      </c>
      <c r="E2564" s="1" t="inlineStr">
        <is>
          <t>VIDRO 0,90 X 0,90 4MM</t>
        </is>
      </c>
      <c r="F2564" s="2" t="n">
        <v>1</v>
      </c>
      <c r="G2564" s="2" t="inlineStr">
        <is>
          <t>peça</t>
        </is>
      </c>
      <c r="H2564" s="1" t="n">
        <v>0</v>
      </c>
      <c r="I2564" s="1" t="n">
        <v>0.1963</v>
      </c>
      <c r="J2564" s="2" t="inlineStr">
        <is>
          <t>CORTE</t>
        </is>
      </c>
    </row>
    <row r="2565" ht="12" customHeight="1">
      <c r="A2565" s="3" t="inlineStr">
        <is>
          <t>PU</t>
        </is>
      </c>
      <c r="B2565" s="1" t="n">
        <v>30082209</v>
      </c>
      <c r="C2565" s="1" t="inlineStr">
        <is>
          <t>Produto com acabamento</t>
        </is>
      </c>
      <c r="D2565" s="1" t="n">
        <v>30082209</v>
      </c>
      <c r="E2565" s="1" t="inlineStr">
        <is>
          <t>VIDRO 1,20 X 0,90 4MM</t>
        </is>
      </c>
      <c r="F2565" s="2" t="n">
        <v>1</v>
      </c>
      <c r="G2565" s="2" t="inlineStr">
        <is>
          <t>peça</t>
        </is>
      </c>
      <c r="H2565" s="1" t="n">
        <v>0</v>
      </c>
      <c r="I2565" s="1" t="n">
        <v>0.1963</v>
      </c>
      <c r="J2565" s="2" t="inlineStr">
        <is>
          <t>CORTE</t>
        </is>
      </c>
    </row>
    <row r="2566" ht="12" customHeight="1">
      <c r="A2566" s="3" t="inlineStr">
        <is>
          <t>PU</t>
        </is>
      </c>
      <c r="B2566" s="1" t="n">
        <v>30082006</v>
      </c>
      <c r="C2566" s="1" t="inlineStr">
        <is>
          <t>Produto com acabamento</t>
        </is>
      </c>
      <c r="D2566" s="1" t="n">
        <v>30082006</v>
      </c>
      <c r="E2566" s="1" t="inlineStr">
        <is>
          <t>TAMPO 900X900X18 MDF MESA SIENA 0,90X0,90</t>
        </is>
      </c>
      <c r="F2566" s="2" t="n">
        <v>1</v>
      </c>
      <c r="G2566" s="2" t="inlineStr">
        <is>
          <t>peça</t>
        </is>
      </c>
      <c r="H2566" s="1" t="n">
        <v>0</v>
      </c>
      <c r="I2566" s="1" t="n">
        <v>0.1963</v>
      </c>
      <c r="J2566" s="2" t="inlineStr">
        <is>
          <t>CORTE</t>
        </is>
      </c>
    </row>
    <row r="2567" ht="12" customHeight="1">
      <c r="A2567" s="3" t="inlineStr">
        <is>
          <t>PU</t>
        </is>
      </c>
      <c r="B2567" s="1" t="n">
        <v>30082208</v>
      </c>
      <c r="C2567" s="1" t="inlineStr">
        <is>
          <t>Produto com acabamento</t>
        </is>
      </c>
      <c r="D2567" s="1" t="n">
        <v>30082208</v>
      </c>
      <c r="E2567" s="1" t="inlineStr">
        <is>
          <t>TAMPO 1200X900X18 MDF MESA SIENA 1,20X0,90</t>
        </is>
      </c>
      <c r="F2567" s="2" t="n">
        <v>1</v>
      </c>
      <c r="G2567" s="2" t="inlineStr">
        <is>
          <t>peça</t>
        </is>
      </c>
      <c r="H2567" s="1" t="n">
        <v>0</v>
      </c>
      <c r="I2567" s="1" t="n">
        <v>0.1963</v>
      </c>
      <c r="J2567" s="2" t="inlineStr">
        <is>
          <t>CORTE</t>
        </is>
      </c>
    </row>
    <row r="2568" ht="12" customHeight="1">
      <c r="A2568" s="3" t="inlineStr">
        <is>
          <t>PU</t>
        </is>
      </c>
      <c r="B2568" s="1" t="n">
        <v>30082508</v>
      </c>
      <c r="C2568" s="1" t="inlineStr">
        <is>
          <t>Produto com acabamento</t>
        </is>
      </c>
      <c r="D2568" s="1" t="n">
        <v>30082508</v>
      </c>
      <c r="E2568" s="1" t="inlineStr">
        <is>
          <t>TAMPO 1600X900X18 MDF MESA SIENA 1,60X0,90</t>
        </is>
      </c>
      <c r="F2568" s="2" t="n">
        <v>1</v>
      </c>
      <c r="G2568" s="2" t="inlineStr">
        <is>
          <t>peça</t>
        </is>
      </c>
      <c r="H2568" s="1" t="n">
        <v>0</v>
      </c>
      <c r="I2568" s="1" t="n">
        <v>0.1963</v>
      </c>
      <c r="J2568" s="2" t="inlineStr">
        <is>
          <t>CORTE</t>
        </is>
      </c>
    </row>
    <row r="2569" ht="12" customHeight="1">
      <c r="A2569" s="3" t="inlineStr">
        <is>
          <t>PU</t>
        </is>
      </c>
      <c r="B2569" s="1" t="n">
        <v>30080008</v>
      </c>
      <c r="C2569" s="1" t="inlineStr">
        <is>
          <t>Produto com acabamento</t>
        </is>
      </c>
      <c r="D2569" s="1" t="n">
        <v>30080008</v>
      </c>
      <c r="E2569" s="1" t="inlineStr">
        <is>
          <t>(1-7) TAMPO 1360X680X15 MDF - MESA AMST. 1,36X1</t>
        </is>
      </c>
      <c r="F2569" s="2" t="n">
        <v>1</v>
      </c>
      <c r="G2569" s="2" t="inlineStr">
        <is>
          <t>peça</t>
        </is>
      </c>
      <c r="H2569" s="1" t="n">
        <v>0</v>
      </c>
      <c r="I2569" s="1" t="n">
        <v>0.1963</v>
      </c>
      <c r="J2569" s="2" t="inlineStr">
        <is>
          <t>CORTE</t>
        </is>
      </c>
    </row>
    <row r="2570" ht="12" customHeight="1">
      <c r="A2570" s="3" t="inlineStr">
        <is>
          <t>PU</t>
        </is>
      </c>
      <c r="B2570" s="1" t="n">
        <v>30080010</v>
      </c>
      <c r="C2570" s="1" t="inlineStr">
        <is>
          <t>Produto com acabamento</t>
        </is>
      </c>
      <c r="D2570" s="1" t="n">
        <v>30080010</v>
      </c>
      <c r="E2570" s="1" t="inlineStr">
        <is>
          <t>PRATO MENOR 600X600X12 MDF - MESA AMST. 1,36</t>
        </is>
      </c>
      <c r="F2570" s="2" t="n">
        <v>1</v>
      </c>
      <c r="G2570" s="2" t="inlineStr">
        <is>
          <t>peça</t>
        </is>
      </c>
      <c r="H2570" s="1" t="n">
        <v>0</v>
      </c>
      <c r="I2570" s="1" t="n">
        <v>0.1963</v>
      </c>
      <c r="J2570" s="2" t="inlineStr">
        <is>
          <t>CORTE</t>
        </is>
      </c>
    </row>
    <row r="2571" ht="12" customHeight="1">
      <c r="A2571" s="3" t="inlineStr">
        <is>
          <t>PU</t>
        </is>
      </c>
      <c r="B2571" s="1" t="n">
        <v>30080011</v>
      </c>
      <c r="C2571" s="1" t="inlineStr">
        <is>
          <t>Produto com acabamento</t>
        </is>
      </c>
      <c r="D2571" s="1" t="n">
        <v>30080011</v>
      </c>
      <c r="E2571" s="1" t="inlineStr">
        <is>
          <t>PRATO MAIOR 680X680X12 MDF - MESA AMST. 1,36X</t>
        </is>
      </c>
      <c r="F2571" s="2" t="n">
        <v>1</v>
      </c>
      <c r="G2571" s="2" t="inlineStr">
        <is>
          <t>peça</t>
        </is>
      </c>
      <c r="H2571" s="1" t="n">
        <v>0</v>
      </c>
      <c r="I2571" s="1" t="n">
        <v>0.1963</v>
      </c>
      <c r="J2571" s="2" t="inlineStr">
        <is>
          <t>CORTE</t>
        </is>
      </c>
    </row>
    <row r="2572" ht="12" customHeight="1">
      <c r="A2572" s="3" t="inlineStr">
        <is>
          <t>PU</t>
        </is>
      </c>
      <c r="B2572" s="1" t="n">
        <v>30080009</v>
      </c>
      <c r="C2572" s="1" t="inlineStr">
        <is>
          <t>Produto com acabamento</t>
        </is>
      </c>
      <c r="D2572" s="1" t="n">
        <v>30080009</v>
      </c>
      <c r="E2572" s="1" t="inlineStr">
        <is>
          <t>(4) MOLDURA 1360X680X12 MDF - MESA AMST. 1,36X</t>
        </is>
      </c>
      <c r="F2572" s="2" t="n">
        <v>1</v>
      </c>
      <c r="G2572" s="2" t="inlineStr">
        <is>
          <t>peça</t>
        </is>
      </c>
      <c r="H2572" s="1" t="n">
        <v>0</v>
      </c>
      <c r="I2572" s="1" t="n">
        <v>0.1963</v>
      </c>
      <c r="J2572" s="2" t="inlineStr">
        <is>
          <t>CORTE</t>
        </is>
      </c>
    </row>
    <row r="2573" ht="12" customHeight="1">
      <c r="A2573" s="3" t="inlineStr">
        <is>
          <t>PU</t>
        </is>
      </c>
      <c r="B2573" s="1" t="n">
        <v>30076007</v>
      </c>
      <c r="C2573" s="1" t="inlineStr">
        <is>
          <t>Produto com acabamento</t>
        </is>
      </c>
      <c r="D2573" s="1" t="n">
        <v>30076007</v>
      </c>
      <c r="E2573" s="1" t="inlineStr">
        <is>
          <t>MOLDURA 1600X900 MDF12MM MESA AMST. 1,60X0,</t>
        </is>
      </c>
      <c r="F2573" s="2" t="n">
        <v>1</v>
      </c>
      <c r="G2573" s="2" t="inlineStr">
        <is>
          <t>peça</t>
        </is>
      </c>
      <c r="H2573" s="1" t="n">
        <v>0</v>
      </c>
      <c r="I2573" s="1" t="n">
        <v>0.1963</v>
      </c>
      <c r="J2573" s="2" t="inlineStr">
        <is>
          <t>CORTE</t>
        </is>
      </c>
    </row>
    <row r="2574" ht="12" customHeight="1">
      <c r="A2574" s="3" t="inlineStr">
        <is>
          <t>PU</t>
        </is>
      </c>
      <c r="B2574" s="1" t="n">
        <v>30076008</v>
      </c>
      <c r="C2574" s="1" t="inlineStr">
        <is>
          <t>Produto com acabamento</t>
        </is>
      </c>
      <c r="D2574" s="1" t="n">
        <v>30076008</v>
      </c>
      <c r="E2574" s="1" t="inlineStr">
        <is>
          <t>TAMPO 1600X900 MDF 15MM MESA AMST. 1,60X0,90</t>
        </is>
      </c>
      <c r="F2574" s="2" t="n">
        <v>1</v>
      </c>
      <c r="G2574" s="2" t="inlineStr">
        <is>
          <t>peça</t>
        </is>
      </c>
      <c r="H2574" s="1" t="n">
        <v>0</v>
      </c>
      <c r="I2574" s="1" t="n">
        <v>0.1963</v>
      </c>
      <c r="J2574" s="2" t="inlineStr">
        <is>
          <t>CORTE</t>
        </is>
      </c>
    </row>
    <row r="2575" ht="12" customHeight="1">
      <c r="A2575" s="3" t="inlineStr">
        <is>
          <t>PU</t>
        </is>
      </c>
      <c r="B2575" s="1" t="n">
        <v>30074006</v>
      </c>
      <c r="C2575" s="1" t="inlineStr">
        <is>
          <t>Produto com acabamento</t>
        </is>
      </c>
      <c r="D2575" s="1" t="n">
        <v>30074006</v>
      </c>
      <c r="E2575" s="1" t="inlineStr">
        <is>
          <t>MOLDURA 900X900 MDF 12MM - MESA AMST. 0,90X0</t>
        </is>
      </c>
      <c r="F2575" s="2" t="n">
        <v>1</v>
      </c>
      <c r="G2575" s="2" t="inlineStr">
        <is>
          <t>peça</t>
        </is>
      </c>
      <c r="H2575" s="1" t="n">
        <v>0</v>
      </c>
      <c r="I2575" s="1" t="n">
        <v>0.1963</v>
      </c>
      <c r="J2575" s="2" t="inlineStr">
        <is>
          <t>CORTE</t>
        </is>
      </c>
    </row>
    <row r="2576" ht="12" customHeight="1">
      <c r="A2576" s="3" t="inlineStr">
        <is>
          <t>PU</t>
        </is>
      </c>
      <c r="B2576" s="1" t="n">
        <v>30074008</v>
      </c>
      <c r="C2576" s="1" t="inlineStr">
        <is>
          <t>Produto com acabamento</t>
        </is>
      </c>
      <c r="D2576" s="1" t="n">
        <v>30074008</v>
      </c>
      <c r="E2576" s="1" t="inlineStr">
        <is>
          <t>TAMPO 900X900 MDF 15MM - MESA AMST. 0,90X0,90</t>
        </is>
      </c>
      <c r="F2576" s="2" t="n">
        <v>1</v>
      </c>
      <c r="G2576" s="2" t="inlineStr">
        <is>
          <t>peça</t>
        </is>
      </c>
      <c r="H2576" s="1" t="n">
        <v>0</v>
      </c>
      <c r="I2576" s="1" t="n">
        <v>0.1963</v>
      </c>
      <c r="J2576" s="2" t="inlineStr">
        <is>
          <t>CORTE</t>
        </is>
      </c>
    </row>
    <row r="2577" ht="12" customHeight="1">
      <c r="A2577" s="3" t="inlineStr">
        <is>
          <t>PU</t>
        </is>
      </c>
      <c r="B2577" s="1" t="n">
        <v>30008004</v>
      </c>
      <c r="C2577" s="1" t="inlineStr">
        <is>
          <t>Produto com acabamento</t>
        </is>
      </c>
      <c r="D2577" s="1" t="n">
        <v>30008004</v>
      </c>
      <c r="E2577" s="1" t="inlineStr">
        <is>
          <t>CAVALETE MDF 18MM - CADEIRA AMSTERDAM</t>
        </is>
      </c>
      <c r="F2577" s="2" t="n">
        <v>1</v>
      </c>
      <c r="G2577" s="2" t="inlineStr">
        <is>
          <t>peça</t>
        </is>
      </c>
      <c r="H2577" s="1" t="n">
        <v>0</v>
      </c>
      <c r="I2577" s="1" t="n">
        <v>0.1963</v>
      </c>
      <c r="J2577" s="2" t="inlineStr">
        <is>
          <t>CORTE</t>
        </is>
      </c>
    </row>
    <row r="2578" ht="12" customHeight="1">
      <c r="A2578" s="3" t="inlineStr">
        <is>
          <t>PU</t>
        </is>
      </c>
      <c r="B2578" s="1" t="n">
        <v>30002201</v>
      </c>
      <c r="C2578" s="1" t="inlineStr">
        <is>
          <t>Produto com acabamento</t>
        </is>
      </c>
      <c r="D2578" s="1" t="n">
        <v>30002201</v>
      </c>
      <c r="E2578" s="1" t="inlineStr">
        <is>
          <t>CAVALETE MDF 18MM - CADEIRA MIAMI</t>
        </is>
      </c>
      <c r="F2578" s="2" t="n">
        <v>1</v>
      </c>
      <c r="G2578" s="2" t="inlineStr">
        <is>
          <t>peça</t>
        </is>
      </c>
      <c r="H2578" s="1" t="n">
        <v>0</v>
      </c>
      <c r="I2578" s="1" t="n">
        <v>0.1963</v>
      </c>
      <c r="J2578" s="2" t="inlineStr">
        <is>
          <t>CORTE</t>
        </is>
      </c>
    </row>
    <row r="2579" ht="12" customHeight="1">
      <c r="A2579" s="3" t="inlineStr">
        <is>
          <t>PU</t>
        </is>
      </c>
      <c r="B2579" s="1" t="n">
        <v>30004001</v>
      </c>
      <c r="C2579" s="1" t="inlineStr">
        <is>
          <t>Produto com acabamento</t>
        </is>
      </c>
      <c r="D2579" s="1" t="n">
        <v>30004001</v>
      </c>
      <c r="E2579" s="1" t="inlineStr">
        <is>
          <t>CAVALETE MDF 18MM - CADEIRA ROMA</t>
        </is>
      </c>
      <c r="F2579" s="2" t="n">
        <v>1</v>
      </c>
      <c r="G2579" s="2" t="inlineStr">
        <is>
          <t>peça</t>
        </is>
      </c>
      <c r="H2579" s="1" t="n">
        <v>0</v>
      </c>
      <c r="I2579" s="1" t="n">
        <v>0.1963</v>
      </c>
      <c r="J2579" s="2" t="inlineStr">
        <is>
          <t>CORTE</t>
        </is>
      </c>
    </row>
    <row r="2580" ht="12" customHeight="1">
      <c r="A2580" s="3" t="inlineStr">
        <is>
          <t>PU</t>
        </is>
      </c>
      <c r="B2580" s="1" t="n">
        <v>30020020</v>
      </c>
      <c r="C2580" s="1" t="inlineStr">
        <is>
          <t>Produto com acabamento</t>
        </is>
      </c>
      <c r="D2580" s="1" t="n">
        <v>30020020</v>
      </c>
      <c r="E2580" s="1" t="inlineStr">
        <is>
          <t>MOLDURA 1360X680X12 MDF - MESA LISSE 1,36X1,369</t>
        </is>
      </c>
      <c r="F2580" s="2" t="n">
        <v>1</v>
      </c>
      <c r="G2580" s="2" t="inlineStr">
        <is>
          <t>peça</t>
        </is>
      </c>
      <c r="H2580" s="1" t="n">
        <v>0</v>
      </c>
      <c r="I2580" s="1" t="n">
        <v>0.1963</v>
      </c>
      <c r="J2580" s="2" t="inlineStr">
        <is>
          <t>CORTE</t>
        </is>
      </c>
    </row>
    <row r="2581" ht="12" customHeight="1">
      <c r="A2581" s="3" t="inlineStr">
        <is>
          <t>PU</t>
        </is>
      </c>
      <c r="B2581" s="1" t="n">
        <v>30020023</v>
      </c>
      <c r="C2581" s="1" t="inlineStr">
        <is>
          <t>Produto com acabamento</t>
        </is>
      </c>
      <c r="D2581" s="1" t="n">
        <v>30020023</v>
      </c>
      <c r="E2581" s="1" t="inlineStr">
        <is>
          <t>PRATO MENOR 600X600X12 MDF - MESA LISSE 1,36X9</t>
        </is>
      </c>
      <c r="F2581" s="2" t="n">
        <v>1</v>
      </c>
      <c r="G2581" s="2" t="inlineStr">
        <is>
          <t>peça</t>
        </is>
      </c>
      <c r="H2581" s="1" t="n">
        <v>0</v>
      </c>
      <c r="I2581" s="1" t="n">
        <v>0.1963</v>
      </c>
      <c r="J2581" s="2" t="inlineStr">
        <is>
          <t>CORTE</t>
        </is>
      </c>
    </row>
    <row r="2582" ht="12" customHeight="1">
      <c r="A2582" s="3" t="inlineStr">
        <is>
          <t>PU</t>
        </is>
      </c>
      <c r="B2582" s="1" t="n">
        <v>30020025</v>
      </c>
      <c r="C2582" s="1" t="inlineStr">
        <is>
          <t>Produto com acabamento</t>
        </is>
      </c>
      <c r="D2582" s="1" t="n">
        <v>30020025</v>
      </c>
      <c r="E2582" s="1" t="inlineStr">
        <is>
          <t>PRATO MAIOR 680X680X12 MDF - MESA LISSE 1,36X  9</t>
        </is>
      </c>
      <c r="F2582" s="2" t="n">
        <v>1</v>
      </c>
      <c r="G2582" s="2" t="inlineStr">
        <is>
          <t>peça</t>
        </is>
      </c>
      <c r="H2582" s="1" t="n">
        <v>0</v>
      </c>
      <c r="I2582" s="1" t="n">
        <v>0.1963</v>
      </c>
      <c r="J2582" s="2" t="inlineStr">
        <is>
          <t>CORTE</t>
        </is>
      </c>
    </row>
    <row r="2583" ht="12" customHeight="1">
      <c r="A2583" s="3" t="inlineStr">
        <is>
          <t>PU</t>
        </is>
      </c>
      <c r="B2583" s="1" t="n">
        <v>30008004</v>
      </c>
      <c r="C2583" s="1" t="inlineStr">
        <is>
          <t>Produto com acabamento</t>
        </is>
      </c>
      <c r="D2583" s="1" t="n">
        <v>30008004</v>
      </c>
      <c r="E2583" s="1" t="inlineStr">
        <is>
          <t>CAVALETE MDF 18MM - CADEIRA AMSTERDAM           9</t>
        </is>
      </c>
      <c r="F2583" s="2" t="n">
        <v>1</v>
      </c>
      <c r="G2583" s="2" t="inlineStr">
        <is>
          <t>peça</t>
        </is>
      </c>
      <c r="H2583" s="1" t="n">
        <v>0</v>
      </c>
      <c r="I2583" s="1" t="n">
        <v>0.1963</v>
      </c>
      <c r="J2583" s="2" t="inlineStr">
        <is>
          <t>CORTE</t>
        </is>
      </c>
    </row>
    <row r="2584" ht="12" customHeight="1">
      <c r="A2584" s="3" t="inlineStr">
        <is>
          <t>PU</t>
        </is>
      </c>
      <c r="B2584" s="1" t="n">
        <v>30006201</v>
      </c>
      <c r="C2584" s="1" t="inlineStr">
        <is>
          <t>Produto com acabamento</t>
        </is>
      </c>
      <c r="D2584" s="1" t="n">
        <v>30006201</v>
      </c>
      <c r="E2584" s="1" t="inlineStr">
        <is>
          <t>ESPALDAR 405X45X25 MDF - CADEIRA SIENA/FLORE 9</t>
        </is>
      </c>
      <c r="F2584" s="2" t="n">
        <v>1</v>
      </c>
      <c r="G2584" s="2" t="inlineStr">
        <is>
          <t>peça</t>
        </is>
      </c>
      <c r="H2584" s="1" t="n">
        <v>0</v>
      </c>
      <c r="I2584" s="1" t="n">
        <v>0.1963</v>
      </c>
      <c r="J2584" s="2" t="inlineStr">
        <is>
          <t>CORTE</t>
        </is>
      </c>
    </row>
    <row r="2585" ht="12" customHeight="1">
      <c r="A2585" s="3" t="inlineStr">
        <is>
          <t>PU</t>
        </is>
      </c>
      <c r="B2585" s="1" t="n">
        <v>30009604</v>
      </c>
      <c r="C2585" s="1" t="inlineStr">
        <is>
          <t>Produto com acabamento</t>
        </is>
      </c>
      <c r="D2585" s="1" t="n">
        <v>30009604</v>
      </c>
      <c r="E2585" s="1" t="inlineStr">
        <is>
          <t>ESPALDAR 405X45 (540)X25 MDF - CADEIRA RAVENA9</t>
        </is>
      </c>
      <c r="F2585" s="2" t="n">
        <v>1</v>
      </c>
      <c r="G2585" s="2" t="inlineStr">
        <is>
          <t>peça</t>
        </is>
      </c>
      <c r="H2585" s="1" t="n">
        <v>0</v>
      </c>
      <c r="I2585" s="1" t="n">
        <v>0.1963</v>
      </c>
      <c r="J2585" s="2" t="inlineStr">
        <is>
          <t>CORTE</t>
        </is>
      </c>
    </row>
    <row r="2586" ht="12" customHeight="1">
      <c r="A2586" s="3" t="inlineStr">
        <is>
          <t>PU</t>
        </is>
      </c>
      <c r="B2586" s="1" t="n">
        <v>30004510</v>
      </c>
      <c r="C2586" s="1" t="inlineStr">
        <is>
          <t>Produto com acabamento</t>
        </is>
      </c>
      <c r="D2586" s="1" t="n">
        <v>30004510</v>
      </c>
      <c r="E2586" s="1" t="inlineStr">
        <is>
          <t>CAVALETE MDF 25MM - CADEIRA PARIS                       9</t>
        </is>
      </c>
      <c r="F2586" s="2" t="n">
        <v>1</v>
      </c>
      <c r="G2586" s="2" t="inlineStr">
        <is>
          <t>peça</t>
        </is>
      </c>
      <c r="H2586" s="1" t="n">
        <v>0</v>
      </c>
      <c r="I2586" s="1" t="n">
        <v>0.1963</v>
      </c>
      <c r="J2586" s="2" t="inlineStr">
        <is>
          <t>CORTE</t>
        </is>
      </c>
    </row>
    <row r="2587" ht="12" customHeight="1">
      <c r="A2587" s="3" t="inlineStr">
        <is>
          <t>PU</t>
        </is>
      </c>
      <c r="B2587" s="1" t="n">
        <v>30002010</v>
      </c>
      <c r="C2587" s="1" t="inlineStr">
        <is>
          <t>Produto com acabamento</t>
        </is>
      </c>
      <c r="D2587" s="1" t="n">
        <v>30002010</v>
      </c>
      <c r="E2587" s="1" t="inlineStr">
        <is>
          <t>CAVALETE MDF 18MM - CADEIRA LISSE                       9</t>
        </is>
      </c>
      <c r="F2587" s="2" t="n">
        <v>1</v>
      </c>
      <c r="G2587" s="2" t="inlineStr">
        <is>
          <t>peça</t>
        </is>
      </c>
      <c r="H2587" s="1" t="n">
        <v>0</v>
      </c>
      <c r="I2587" s="1" t="n">
        <v>0.1963</v>
      </c>
      <c r="J2587" s="2" t="inlineStr">
        <is>
          <t>CORTE</t>
        </is>
      </c>
    </row>
    <row r="2588" ht="12" customHeight="1">
      <c r="A2588" s="3" t="inlineStr">
        <is>
          <t>PU</t>
        </is>
      </c>
      <c r="B2588" s="1" t="n">
        <v>30082008</v>
      </c>
      <c r="C2588" s="1" t="inlineStr">
        <is>
          <t>Produto com acabamento</t>
        </is>
      </c>
      <c r="D2588" s="1" t="n">
        <v>30082008</v>
      </c>
      <c r="E2588" s="1" t="inlineStr">
        <is>
          <t>TAMPO 1200X600X15 MDF - MESA AMST. 1,20X1,20    9</t>
        </is>
      </c>
      <c r="F2588" s="2" t="n">
        <v>1</v>
      </c>
      <c r="G2588" s="2" t="inlineStr">
        <is>
          <t>peça</t>
        </is>
      </c>
      <c r="H2588" s="1" t="n">
        <v>0</v>
      </c>
      <c r="I2588" s="1" t="n">
        <v>0.1963</v>
      </c>
      <c r="J2588" s="2" t="inlineStr">
        <is>
          <t>CORTE</t>
        </is>
      </c>
    </row>
    <row r="2589" ht="12" customHeight="1">
      <c r="A2589" s="3" t="inlineStr">
        <is>
          <t>PU</t>
        </is>
      </c>
      <c r="B2589" s="1" t="n">
        <v>30082009</v>
      </c>
      <c r="C2589" s="1" t="inlineStr">
        <is>
          <t>Produto com acabamento</t>
        </is>
      </c>
      <c r="D2589" s="1" t="n">
        <v>30082009</v>
      </c>
      <c r="E2589" s="1" t="inlineStr">
        <is>
          <t>MOLDURA 1200X600X12 MDF - MESA AMST. 1,20X1,2 9</t>
        </is>
      </c>
      <c r="F2589" s="2" t="n">
        <v>1</v>
      </c>
      <c r="G2589" s="2" t="inlineStr">
        <is>
          <t>peça</t>
        </is>
      </c>
      <c r="H2589" s="1" t="n">
        <v>0</v>
      </c>
      <c r="I2589" s="1" t="n">
        <v>0.1963</v>
      </c>
      <c r="J2589" s="2" t="inlineStr">
        <is>
          <t>CORTE</t>
        </is>
      </c>
    </row>
    <row r="2590" ht="12" customHeight="1">
      <c r="A2590" s="3" t="inlineStr">
        <is>
          <t>PU</t>
        </is>
      </c>
      <c r="B2590" s="1" t="n">
        <v>30052001</v>
      </c>
      <c r="C2590" s="1" t="inlineStr">
        <is>
          <t>Produto com acabamento</t>
        </is>
      </c>
      <c r="D2590" s="1" t="n">
        <v>30052001</v>
      </c>
      <c r="E2590" s="1" t="inlineStr">
        <is>
          <t>TAMPO OVAL 1200X900X25 MDF - MESA PARIS           9</t>
        </is>
      </c>
      <c r="F2590" s="2" t="n">
        <v>1</v>
      </c>
      <c r="G2590" s="2" t="inlineStr">
        <is>
          <t>peça</t>
        </is>
      </c>
      <c r="H2590" s="1" t="n">
        <v>0</v>
      </c>
      <c r="I2590" s="1" t="n">
        <v>0.1963</v>
      </c>
      <c r="J2590" s="2" t="inlineStr">
        <is>
          <t>CORTE</t>
        </is>
      </c>
    </row>
    <row r="2591" ht="12" customHeight="1">
      <c r="A2591" s="3" t="inlineStr">
        <is>
          <t>PU</t>
        </is>
      </c>
      <c r="B2591" s="1" t="n">
        <v>30083208</v>
      </c>
      <c r="C2591" s="1" t="inlineStr">
        <is>
          <t>Produto com acabamento</t>
        </is>
      </c>
      <c r="D2591" s="1" t="n">
        <v>30083208</v>
      </c>
      <c r="E2591" s="1" t="inlineStr">
        <is>
          <t>TAMPO 1200X900X18 MDF MESA SIENA 1,20X0,90      9</t>
        </is>
      </c>
      <c r="F2591" s="2" t="n">
        <v>1</v>
      </c>
      <c r="G2591" s="2" t="inlineStr">
        <is>
          <t>peça</t>
        </is>
      </c>
      <c r="H2591" s="1" t="n">
        <v>0</v>
      </c>
      <c r="I2591" s="1" t="n">
        <v>0.1963</v>
      </c>
      <c r="J2591" s="2" t="inlineStr">
        <is>
          <t>CORTE</t>
        </is>
      </c>
    </row>
    <row r="2592" ht="12" customHeight="1">
      <c r="A2592" s="3" t="inlineStr">
        <is>
          <t>PU</t>
        </is>
      </c>
      <c r="B2592" s="1" t="n">
        <v>30032107</v>
      </c>
      <c r="C2592" s="1" t="inlineStr">
        <is>
          <t>Produto com acabamento</t>
        </is>
      </c>
      <c r="D2592" s="1" t="n">
        <v>30032107</v>
      </c>
      <c r="E2592" s="1" t="inlineStr">
        <is>
          <t>TAMPO VIDRO 1200X900X25 MDF-MESA VIENA           9</t>
        </is>
      </c>
      <c r="F2592" s="2" t="n">
        <v>1</v>
      </c>
      <c r="G2592" s="2" t="inlineStr">
        <is>
          <t>peça</t>
        </is>
      </c>
      <c r="H2592" s="1" t="n">
        <v>0</v>
      </c>
      <c r="I2592" s="1" t="n">
        <v>0.1963</v>
      </c>
      <c r="J2592" s="2" t="inlineStr">
        <is>
          <t>CORTE</t>
        </is>
      </c>
    </row>
    <row r="2593" ht="12" customHeight="1">
      <c r="A2593" s="3" t="inlineStr">
        <is>
          <t>PU</t>
        </is>
      </c>
      <c r="B2593" s="1" t="n">
        <v>30034107</v>
      </c>
      <c r="C2593" s="1" t="inlineStr">
        <is>
          <t>Produto com acabamento</t>
        </is>
      </c>
      <c r="D2593" s="1" t="n">
        <v>30034107</v>
      </c>
      <c r="E2593" s="1" t="inlineStr">
        <is>
          <t>TAMPO VIDRO 1350X900X25 MDF-MESA VIENA           9</t>
        </is>
      </c>
      <c r="F2593" s="2" t="n">
        <v>1</v>
      </c>
      <c r="G2593" s="2" t="inlineStr">
        <is>
          <t>peça</t>
        </is>
      </c>
      <c r="H2593" s="1" t="n">
        <v>0</v>
      </c>
      <c r="I2593" s="1" t="n">
        <v>0.1963</v>
      </c>
      <c r="J2593" s="2" t="inlineStr">
        <is>
          <t>CORTE</t>
        </is>
      </c>
    </row>
    <row r="2594" ht="12" customHeight="1">
      <c r="A2594" s="3" t="inlineStr">
        <is>
          <t>PU</t>
        </is>
      </c>
      <c r="B2594" s="1" t="n">
        <v>30036107</v>
      </c>
      <c r="C2594" s="1" t="inlineStr">
        <is>
          <t>Produto com acabamento</t>
        </is>
      </c>
      <c r="D2594" s="1" t="n">
        <v>30036107</v>
      </c>
      <c r="E2594" s="1" t="inlineStr">
        <is>
          <t>TAMPO VIDRO 1600X900X25 MDF-MESA VIENA           9</t>
        </is>
      </c>
      <c r="F2594" s="2" t="n">
        <v>1</v>
      </c>
      <c r="G2594" s="2" t="inlineStr">
        <is>
          <t>peça</t>
        </is>
      </c>
      <c r="H2594" s="1" t="n">
        <v>0</v>
      </c>
      <c r="I2594" s="1" t="n">
        <v>0.1963</v>
      </c>
      <c r="J2594" s="2" t="inlineStr">
        <is>
          <t>CORTE</t>
        </is>
      </c>
    </row>
    <row r="2595" ht="12" customHeight="1">
      <c r="A2595" s="3" t="inlineStr">
        <is>
          <t>PU</t>
        </is>
      </c>
      <c r="B2595" s="1" t="n">
        <v>30030107</v>
      </c>
      <c r="C2595" s="1" t="inlineStr">
        <is>
          <t>Produto com acabamento</t>
        </is>
      </c>
      <c r="D2595" s="1" t="n">
        <v>30030107</v>
      </c>
      <c r="E2595" s="1" t="inlineStr">
        <is>
          <t>TAMPO VIDRO 1800X900X25 MDF-MESA VIENA           9</t>
        </is>
      </c>
      <c r="F2595" s="2" t="n">
        <v>1</v>
      </c>
      <c r="G2595" s="2" t="inlineStr">
        <is>
          <t>peça</t>
        </is>
      </c>
      <c r="H2595" s="1" t="n">
        <v>0</v>
      </c>
      <c r="I2595" s="1" t="n">
        <v>0.1963</v>
      </c>
      <c r="J2595" s="2" t="inlineStr">
        <is>
          <t>CORTE</t>
        </is>
      </c>
    </row>
    <row r="2596" ht="12" customHeight="1">
      <c r="A2596" s="3" t="inlineStr">
        <is>
          <t>PU</t>
        </is>
      </c>
      <c r="B2596" s="1" t="n">
        <v>30083101</v>
      </c>
      <c r="C2596" s="1" t="inlineStr">
        <is>
          <t>Produto com acabamento</t>
        </is>
      </c>
      <c r="D2596" s="1" t="n">
        <v>30083101</v>
      </c>
      <c r="E2596" s="1" t="inlineStr">
        <is>
          <t>TAMPO 900X900X18 MDF VITREO - MESA FLORENÇA 9</t>
        </is>
      </c>
      <c r="F2596" s="2" t="n">
        <v>1</v>
      </c>
      <c r="G2596" s="2" t="inlineStr">
        <is>
          <t>peça</t>
        </is>
      </c>
      <c r="H2596" s="1" t="n">
        <v>0</v>
      </c>
      <c r="I2596" s="1" t="n">
        <v>0.1963</v>
      </c>
      <c r="J2596" s="2" t="inlineStr">
        <is>
          <t>CORTE</t>
        </is>
      </c>
    </row>
    <row r="2597" ht="12" customHeight="1">
      <c r="A2597" s="3" t="inlineStr">
        <is>
          <t>PU</t>
        </is>
      </c>
      <c r="B2597" s="1" t="n">
        <v>30083301</v>
      </c>
      <c r="C2597" s="1" t="inlineStr">
        <is>
          <t>Produto com acabamento</t>
        </is>
      </c>
      <c r="D2597" s="1" t="n">
        <v>30083301</v>
      </c>
      <c r="E2597" s="1" t="inlineStr">
        <is>
          <t>TAMPO 1200X900X18 MDF VITREO - MESA FLORENÇ 9</t>
        </is>
      </c>
      <c r="F2597" s="2" t="n">
        <v>1</v>
      </c>
      <c r="G2597" s="2" t="inlineStr">
        <is>
          <t>peça</t>
        </is>
      </c>
      <c r="H2597" s="1" t="n">
        <v>0</v>
      </c>
      <c r="I2597" s="1" t="n">
        <v>0.1963</v>
      </c>
      <c r="J2597" s="2" t="inlineStr">
        <is>
          <t>CORTE</t>
        </is>
      </c>
    </row>
    <row r="2598" ht="12" customHeight="1">
      <c r="A2598" s="3" t="inlineStr">
        <is>
          <t>PU</t>
        </is>
      </c>
      <c r="B2598" s="1" t="n">
        <v>30082401</v>
      </c>
      <c r="C2598" s="1" t="inlineStr">
        <is>
          <t>Produto com acabamento</t>
        </is>
      </c>
      <c r="D2598" s="1" t="n">
        <v>30082401</v>
      </c>
      <c r="E2598" s="1" t="inlineStr">
        <is>
          <t>TAMPO 1350X900X18 MDF VITREO - MESA FLORENÇ 9</t>
        </is>
      </c>
      <c r="F2598" s="2" t="n">
        <v>1</v>
      </c>
      <c r="G2598" s="2" t="inlineStr">
        <is>
          <t>peça</t>
        </is>
      </c>
      <c r="H2598" s="1" t="n">
        <v>0</v>
      </c>
      <c r="I2598" s="1" t="n">
        <v>0.1963</v>
      </c>
      <c r="J2598" s="2" t="inlineStr">
        <is>
          <t>CORTE</t>
        </is>
      </c>
    </row>
    <row r="2599" ht="12" customHeight="1">
      <c r="A2599" s="3" t="inlineStr">
        <is>
          <t>PU</t>
        </is>
      </c>
      <c r="B2599" s="1" t="n">
        <v>30002010</v>
      </c>
      <c r="C2599" s="1" t="inlineStr">
        <is>
          <t>Produto com acabamento</t>
        </is>
      </c>
      <c r="D2599" s="1" t="n">
        <v>30002010</v>
      </c>
      <c r="E2599" s="1" t="inlineStr">
        <is>
          <t>CAVALETE MDF 18MM - CADEIRA LISSE                       9</t>
        </is>
      </c>
      <c r="F2599" s="2" t="n">
        <v>1</v>
      </c>
      <c r="G2599" s="2" t="inlineStr">
        <is>
          <t>peça</t>
        </is>
      </c>
      <c r="H2599" s="1" t="n">
        <v>0</v>
      </c>
      <c r="I2599" s="1" t="n">
        <v>0.1963</v>
      </c>
      <c r="J2599" s="2" t="inlineStr">
        <is>
          <t>CORTE</t>
        </is>
      </c>
    </row>
    <row r="2600" ht="12" customHeight="1">
      <c r="A2600" s="3" t="inlineStr">
        <is>
          <t>PU</t>
        </is>
      </c>
      <c r="B2600" s="1" t="n">
        <v>30009703</v>
      </c>
      <c r="C2600" s="1" t="inlineStr">
        <is>
          <t>Produto com acabamento</t>
        </is>
      </c>
      <c r="D2600" s="1" t="n">
        <v>30009703</v>
      </c>
      <c r="E2600" s="1" t="inlineStr">
        <is>
          <t>ESPALDAR 390X40(911)X25 MDF (24) - CADEIRA GRE 9</t>
        </is>
      </c>
      <c r="F2600" s="2" t="n">
        <v>1</v>
      </c>
      <c r="G2600" s="2" t="inlineStr">
        <is>
          <t>peça</t>
        </is>
      </c>
      <c r="H2600" s="1" t="n">
        <v>0</v>
      </c>
      <c r="I2600" s="1" t="n">
        <v>0.1963</v>
      </c>
      <c r="J2600" s="2" t="inlineStr">
        <is>
          <t>CORTE</t>
        </is>
      </c>
    </row>
    <row r="2601" ht="12" customHeight="1">
      <c r="A2601" s="3" t="inlineStr">
        <is>
          <t>PU</t>
        </is>
      </c>
      <c r="B2601" s="1" t="n">
        <v>30083601</v>
      </c>
      <c r="C2601" s="1" t="inlineStr">
        <is>
          <t>Produto com acabamento</t>
        </is>
      </c>
      <c r="D2601" s="1" t="n">
        <v>30083601</v>
      </c>
      <c r="E2601" s="1" t="inlineStr">
        <is>
          <t>TAMPO 1600X900X18 MDF VITREO - MESA FLORENÇ 9</t>
        </is>
      </c>
      <c r="F2601" s="2" t="n">
        <v>1</v>
      </c>
      <c r="G2601" s="2" t="inlineStr">
        <is>
          <t>peça</t>
        </is>
      </c>
      <c r="H2601" s="1" t="n">
        <v>0</v>
      </c>
      <c r="I2601" s="1" t="n">
        <v>0.1963</v>
      </c>
      <c r="J2601" s="2" t="inlineStr">
        <is>
          <t>CORTE</t>
        </is>
      </c>
    </row>
    <row r="2602" ht="12" customHeight="1">
      <c r="A2602" s="3" t="inlineStr">
        <is>
          <t>PU</t>
        </is>
      </c>
      <c r="B2602" s="1" t="n">
        <v>30003003</v>
      </c>
      <c r="C2602" s="1" t="inlineStr">
        <is>
          <t>Produto com acabamento</t>
        </is>
      </c>
      <c r="D2602" s="1" t="n">
        <v>30003003</v>
      </c>
      <c r="E2602" s="1" t="inlineStr">
        <is>
          <t>CAVALETE MDF 18MM - CADEIRA ATLANTA                 9</t>
        </is>
      </c>
      <c r="F2602" s="2" t="n">
        <v>1</v>
      </c>
      <c r="G2602" s="2" t="inlineStr">
        <is>
          <t>peça</t>
        </is>
      </c>
      <c r="H2602" s="1" t="n">
        <v>0</v>
      </c>
      <c r="I2602" s="1" t="n">
        <v>0.1963</v>
      </c>
      <c r="J2602" s="2" t="inlineStr">
        <is>
          <t>CORTE</t>
        </is>
      </c>
    </row>
    <row r="2603" ht="12" customHeight="1">
      <c r="A2603" s="3" t="inlineStr">
        <is>
          <t>PU</t>
        </is>
      </c>
      <c r="B2603" s="1" t="n">
        <v>30033601</v>
      </c>
      <c r="C2603" s="1" t="inlineStr">
        <is>
          <t>Produto com acabamento</t>
        </is>
      </c>
      <c r="D2603" s="1" t="n">
        <v>30033601</v>
      </c>
      <c r="E2603" s="1" t="inlineStr">
        <is>
          <t>TAMPO P/ VIDRO 1350X1350X25 MDF - MESA LISSE    9</t>
        </is>
      </c>
      <c r="F2603" s="2" t="n">
        <v>1</v>
      </c>
      <c r="G2603" s="2" t="inlineStr">
        <is>
          <t>peça</t>
        </is>
      </c>
      <c r="H2603" s="1" t="n">
        <v>0</v>
      </c>
      <c r="I2603" s="1" t="n">
        <v>0.1963</v>
      </c>
      <c r="J2603" s="2" t="inlineStr">
        <is>
          <t>CORTE</t>
        </is>
      </c>
    </row>
    <row r="2604" ht="12" customHeight="1">
      <c r="A2604" s="3" t="inlineStr">
        <is>
          <t>PU</t>
        </is>
      </c>
      <c r="B2604" s="1" t="n">
        <v>20050002</v>
      </c>
      <c r="C2604" s="1" t="inlineStr">
        <is>
          <t>Produto com acabamento</t>
        </is>
      </c>
      <c r="D2604" s="1" t="n">
        <v>20050002</v>
      </c>
      <c r="E2604" s="1" t="inlineStr">
        <is>
          <t>BASE REDONDA 510X510X12 MDF - MESA TURIM       9</t>
        </is>
      </c>
      <c r="F2604" s="2" t="n">
        <v>1</v>
      </c>
      <c r="G2604" s="2" t="inlineStr">
        <is>
          <t>peça</t>
        </is>
      </c>
      <c r="H2604" s="1" t="n">
        <v>0</v>
      </c>
      <c r="I2604" s="1" t="n">
        <v>0.1963</v>
      </c>
      <c r="J2604" s="2" t="inlineStr">
        <is>
          <t>CORTE</t>
        </is>
      </c>
    </row>
    <row r="2605" ht="12" customHeight="1">
      <c r="A2605" s="3" t="inlineStr">
        <is>
          <t>PU</t>
        </is>
      </c>
      <c r="B2605" s="1" t="n">
        <v>30106001</v>
      </c>
      <c r="C2605" s="1" t="inlineStr">
        <is>
          <t>Produto com acabamento</t>
        </is>
      </c>
      <c r="D2605" s="1" t="n">
        <v>30106001</v>
      </c>
      <c r="E2605" s="1" t="inlineStr">
        <is>
          <t>(3-4) MOLDURA 962X755X15 MDF-BASE BILBAO 1,60/ 9</t>
        </is>
      </c>
      <c r="F2605" s="2" t="n">
        <v>1</v>
      </c>
      <c r="G2605" s="2" t="inlineStr">
        <is>
          <t>peça</t>
        </is>
      </c>
      <c r="H2605" s="1" t="n">
        <v>0</v>
      </c>
      <c r="I2605" s="1" t="n">
        <v>0.1963</v>
      </c>
      <c r="J2605" s="2" t="inlineStr">
        <is>
          <t>CORTE</t>
        </is>
      </c>
    </row>
    <row r="2606" ht="12" customHeight="1">
      <c r="A2606" s="3" t="inlineStr">
        <is>
          <t>PU</t>
        </is>
      </c>
      <c r="B2606" s="1" t="n">
        <v>30104001</v>
      </c>
      <c r="C2606" s="1" t="inlineStr">
        <is>
          <t>Produto com acabamento</t>
        </is>
      </c>
      <c r="D2606" s="1" t="n">
        <v>30104001</v>
      </c>
      <c r="E2606" s="1" t="inlineStr">
        <is>
          <t>(3-4) MOLDURA 862X755X15 MDF - BASE BILBAO 1,359</t>
        </is>
      </c>
      <c r="F2606" s="2" t="n">
        <v>1</v>
      </c>
      <c r="G2606" s="2" t="inlineStr">
        <is>
          <t>peça</t>
        </is>
      </c>
      <c r="H2606" s="1" t="n">
        <v>0</v>
      </c>
      <c r="I2606" s="1" t="n">
        <v>0.1963</v>
      </c>
      <c r="J2606" s="2" t="inlineStr">
        <is>
          <t>CORTE</t>
        </is>
      </c>
    </row>
    <row r="2607" ht="12" customHeight="1">
      <c r="A2607" s="3" t="inlineStr">
        <is>
          <t>PU</t>
        </is>
      </c>
      <c r="B2607" s="1" t="n">
        <v>30054001</v>
      </c>
      <c r="C2607" s="1" t="inlineStr">
        <is>
          <t>Produto com acabamento</t>
        </is>
      </c>
      <c r="D2607" s="1" t="n">
        <v>30054001</v>
      </c>
      <c r="E2607" s="1" t="inlineStr">
        <is>
          <t>TAMPO OVAL 1360X900X25 MDF - MESA PARIS           9</t>
        </is>
      </c>
      <c r="F2607" s="2" t="n">
        <v>1</v>
      </c>
      <c r="G2607" s="2" t="inlineStr">
        <is>
          <t>peça</t>
        </is>
      </c>
      <c r="H2607" s="1" t="n">
        <v>0</v>
      </c>
      <c r="I2607" s="1" t="n">
        <v>0.1963</v>
      </c>
      <c r="J2607" s="2" t="inlineStr">
        <is>
          <t>CORTE</t>
        </is>
      </c>
    </row>
    <row r="2608" ht="12" customHeight="1">
      <c r="A2608" s="3" t="inlineStr">
        <is>
          <t>PU</t>
        </is>
      </c>
      <c r="B2608" s="1" t="n">
        <v>30056001</v>
      </c>
      <c r="C2608" s="1" t="inlineStr">
        <is>
          <t>Produto com acabamento</t>
        </is>
      </c>
      <c r="D2608" s="1" t="n">
        <v>30056001</v>
      </c>
      <c r="E2608" s="1" t="inlineStr">
        <is>
          <t>TAMPO OVAL 1600X900X25 MDF - MESA PARIS           9</t>
        </is>
      </c>
      <c r="F2608" s="2" t="n">
        <v>1</v>
      </c>
      <c r="G2608" s="2" t="inlineStr">
        <is>
          <t>peça</t>
        </is>
      </c>
      <c r="H2608" s="1" t="n">
        <v>0</v>
      </c>
      <c r="I2608" s="1" t="n">
        <v>0.1963</v>
      </c>
      <c r="J2608" s="2" t="inlineStr">
        <is>
          <t>CORTE</t>
        </is>
      </c>
    </row>
    <row r="2609" ht="12" customHeight="1">
      <c r="A2609" s="3" t="inlineStr">
        <is>
          <t>PU</t>
        </is>
      </c>
      <c r="B2609" s="1" t="n">
        <v>30050007</v>
      </c>
      <c r="C2609" s="1" t="inlineStr">
        <is>
          <t>Produto com acabamento</t>
        </is>
      </c>
      <c r="D2609" s="1" t="n">
        <v>30050007</v>
      </c>
      <c r="E2609" s="1" t="inlineStr">
        <is>
          <t>TAMPO OVAL 1800X900X25 MDF - MESA PARIS           9</t>
        </is>
      </c>
      <c r="F2609" s="2" t="n">
        <v>1</v>
      </c>
      <c r="G2609" s="2" t="inlineStr">
        <is>
          <t>peça</t>
        </is>
      </c>
      <c r="H2609" s="1" t="n">
        <v>0</v>
      </c>
      <c r="I2609" s="1" t="n">
        <v>0.1963</v>
      </c>
      <c r="J2609" s="2" t="inlineStr">
        <is>
          <t>CORTE</t>
        </is>
      </c>
    </row>
    <row r="2610" ht="12" customHeight="1">
      <c r="A2610" s="3" t="inlineStr">
        <is>
          <t>PU</t>
        </is>
      </c>
      <c r="B2610" s="1" t="n">
        <v>10014206</v>
      </c>
      <c r="C2610" s="1" t="inlineStr">
        <is>
          <t>Produto com acabamento</t>
        </is>
      </c>
      <c r="D2610" s="1" t="n">
        <v>10014206</v>
      </c>
      <c r="E2610" s="1" t="inlineStr">
        <is>
          <t>TAMPO VITREO 1360X360X25 MDF - APARADOR DUB 9</t>
        </is>
      </c>
      <c r="F2610" s="2" t="n">
        <v>1</v>
      </c>
      <c r="G2610" s="2" t="inlineStr">
        <is>
          <t>peça</t>
        </is>
      </c>
      <c r="H2610" s="1" t="n">
        <v>0</v>
      </c>
      <c r="I2610" s="1" t="n">
        <v>0.1963</v>
      </c>
      <c r="J2610" s="2" t="inlineStr">
        <is>
          <t>CORTE</t>
        </is>
      </c>
    </row>
    <row r="2611" ht="12" customHeight="1">
      <c r="A2611" s="3" t="inlineStr">
        <is>
          <t>PU</t>
        </is>
      </c>
      <c r="B2611" s="1" t="n">
        <v>30034007</v>
      </c>
      <c r="C2611" s="1" t="inlineStr">
        <is>
          <t>Produto com acabamento</t>
        </is>
      </c>
      <c r="D2611" s="1" t="n">
        <v>30034007</v>
      </c>
      <c r="E2611" s="1" t="inlineStr">
        <is>
          <t>TAMPO VITREO 1365X905X25 MDF-MESA VIENA         9</t>
        </is>
      </c>
      <c r="F2611" s="2" t="n">
        <v>1</v>
      </c>
      <c r="G2611" s="2" t="inlineStr">
        <is>
          <t>peça</t>
        </is>
      </c>
      <c r="H2611" s="1" t="n">
        <v>0</v>
      </c>
      <c r="I2611" s="1" t="n">
        <v>0.1963</v>
      </c>
      <c r="J2611" s="2" t="inlineStr">
        <is>
          <t>CORTE</t>
        </is>
      </c>
    </row>
    <row r="2612" ht="12" customHeight="1">
      <c r="A2612" s="3" t="inlineStr">
        <is>
          <t>PU</t>
        </is>
      </c>
      <c r="B2612" s="1" t="n">
        <v>30036007</v>
      </c>
      <c r="C2612" s="1" t="inlineStr">
        <is>
          <t>Produto com acabamento</t>
        </is>
      </c>
      <c r="D2612" s="1" t="n">
        <v>30036007</v>
      </c>
      <c r="E2612" s="1" t="inlineStr">
        <is>
          <t>TAMPO VITREO 1605X905X25 MDF-MESA VIENA         9</t>
        </is>
      </c>
      <c r="F2612" s="2" t="n">
        <v>1</v>
      </c>
      <c r="G2612" s="2" t="inlineStr">
        <is>
          <t>peça</t>
        </is>
      </c>
      <c r="H2612" s="1" t="n">
        <v>0</v>
      </c>
      <c r="I2612" s="1" t="n">
        <v>0.1963</v>
      </c>
      <c r="J2612" s="2" t="inlineStr">
        <is>
          <t>CORTE</t>
        </is>
      </c>
    </row>
    <row r="2613" ht="12" customHeight="1">
      <c r="A2613" s="3" t="inlineStr">
        <is>
          <t>PU</t>
        </is>
      </c>
      <c r="B2613" s="1" t="n">
        <v>30104007</v>
      </c>
      <c r="C2613" s="1" t="inlineStr">
        <is>
          <t>Produto com acabamento</t>
        </is>
      </c>
      <c r="D2613" s="1" t="n">
        <v>30104007</v>
      </c>
      <c r="E2613" s="1" t="inlineStr">
        <is>
          <t>TAMPO VITREO 1365X905X25 MDF-MESA BILBAO (RA9</t>
        </is>
      </c>
      <c r="F2613" s="2" t="n">
        <v>1</v>
      </c>
      <c r="G2613" s="2" t="inlineStr">
        <is>
          <t>peça</t>
        </is>
      </c>
      <c r="H2613" s="1" t="n">
        <v>0</v>
      </c>
      <c r="I2613" s="1" t="n">
        <v>0.1963</v>
      </c>
      <c r="J2613" s="2" t="inlineStr">
        <is>
          <t>CORTE</t>
        </is>
      </c>
    </row>
    <row r="2614" ht="12" customHeight="1">
      <c r="A2614" s="3" t="inlineStr">
        <is>
          <t>PU</t>
        </is>
      </c>
      <c r="B2614" s="1" t="n">
        <v>30106007</v>
      </c>
      <c r="C2614" s="1" t="inlineStr">
        <is>
          <t>Produto com acabamento</t>
        </is>
      </c>
      <c r="D2614" s="1" t="n">
        <v>30106007</v>
      </c>
      <c r="E2614" s="1" t="inlineStr">
        <is>
          <t>TAMPO VITREO 1605X905X25 MDF-MESA BILBAO (RA9</t>
        </is>
      </c>
      <c r="F2614" s="2" t="n">
        <v>1</v>
      </c>
      <c r="G2614" s="2" t="inlineStr">
        <is>
          <t>peça</t>
        </is>
      </c>
      <c r="H2614" s="1" t="n">
        <v>0</v>
      </c>
      <c r="I2614" s="1" t="n">
        <v>0.1963</v>
      </c>
      <c r="J2614" s="2" t="inlineStr">
        <is>
          <t>CORTE</t>
        </is>
      </c>
    </row>
    <row r="2615" ht="12" customHeight="1">
      <c r="A2615" s="3" t="inlineStr">
        <is>
          <t>PU</t>
        </is>
      </c>
      <c r="B2615" s="1" t="n">
        <v>30030007</v>
      </c>
      <c r="C2615" s="1" t="inlineStr">
        <is>
          <t>Produto com acabamento</t>
        </is>
      </c>
      <c r="D2615" s="1" t="n">
        <v>30030007</v>
      </c>
      <c r="E2615" s="1" t="inlineStr">
        <is>
          <t>TAMPO VITREO 1805X905X25 MDF-MESA VIENA         9</t>
        </is>
      </c>
      <c r="F2615" s="2" t="n">
        <v>1</v>
      </c>
      <c r="G2615" s="2" t="inlineStr">
        <is>
          <t>peça</t>
        </is>
      </c>
      <c r="H2615" s="1" t="n">
        <v>0</v>
      </c>
      <c r="I2615" s="1" t="n">
        <v>0.1963</v>
      </c>
      <c r="J2615" s="2" t="inlineStr">
        <is>
          <t>CORTE</t>
        </is>
      </c>
    </row>
    <row r="2616" ht="12" customHeight="1">
      <c r="A2616" s="3" t="inlineStr">
        <is>
          <t>PU</t>
        </is>
      </c>
      <c r="B2616" s="1" t="n">
        <v>30081501</v>
      </c>
      <c r="C2616" s="1" t="inlineStr">
        <is>
          <t>Produto com acabamento</t>
        </is>
      </c>
      <c r="D2616" s="1" t="n">
        <v>30081501</v>
      </c>
      <c r="E2616" s="1" t="inlineStr">
        <is>
          <t>LATERAL DETALHE 753X590X12 MDF - MESA ANCAR 9</t>
        </is>
      </c>
      <c r="F2616" s="2" t="n">
        <v>1</v>
      </c>
      <c r="G2616" s="2" t="inlineStr">
        <is>
          <t>peça</t>
        </is>
      </c>
      <c r="H2616" s="1" t="n">
        <v>0</v>
      </c>
      <c r="I2616" s="1" t="n">
        <v>0.1963</v>
      </c>
      <c r="J2616" s="2" t="inlineStr">
        <is>
          <t>CORTE</t>
        </is>
      </c>
    </row>
    <row r="2617" ht="12" customHeight="1">
      <c r="A2617" s="3" t="inlineStr">
        <is>
          <t>PU</t>
        </is>
      </c>
      <c r="B2617" s="1" t="n">
        <v>30081505</v>
      </c>
      <c r="C2617" s="1" t="inlineStr">
        <is>
          <t>Produto com acabamento</t>
        </is>
      </c>
      <c r="D2617" s="1" t="n">
        <v>30081505</v>
      </c>
      <c r="E2617" s="1" t="inlineStr">
        <is>
          <t>TAMPO 1365X685X25 MDF - MESA ANCARA                  9</t>
        </is>
      </c>
      <c r="F2617" s="2" t="n">
        <v>1</v>
      </c>
      <c r="G2617" s="2" t="inlineStr">
        <is>
          <t>peça</t>
        </is>
      </c>
      <c r="H2617" s="1" t="n">
        <v>0</v>
      </c>
      <c r="I2617" s="1" t="n">
        <v>0.1963</v>
      </c>
      <c r="J2617" s="2" t="inlineStr">
        <is>
          <t>CORTE</t>
        </is>
      </c>
    </row>
    <row r="2618" ht="12" customHeight="1">
      <c r="A2618" s="3" t="inlineStr">
        <is>
          <t>PU</t>
        </is>
      </c>
      <c r="B2618" s="1" t="n">
        <v>30081507</v>
      </c>
      <c r="C2618" s="1" t="inlineStr">
        <is>
          <t>Produto com acabamento</t>
        </is>
      </c>
      <c r="D2618" s="1" t="n">
        <v>30081507</v>
      </c>
      <c r="E2618" s="1" t="inlineStr">
        <is>
          <t>(2)PRATO MENOR 582X582X12 MDF-MESA ANCARA / 9</t>
        </is>
      </c>
      <c r="F2618" s="2" t="n">
        <v>1</v>
      </c>
      <c r="G2618" s="2" t="inlineStr">
        <is>
          <t>peça</t>
        </is>
      </c>
      <c r="H2618" s="1" t="n">
        <v>0</v>
      </c>
      <c r="I2618" s="1" t="n">
        <v>0.1963</v>
      </c>
      <c r="J2618" s="2" t="inlineStr">
        <is>
          <t>CORTE</t>
        </is>
      </c>
    </row>
    <row r="2619" ht="12" customHeight="1">
      <c r="A2619" s="3" t="inlineStr">
        <is>
          <t>PU</t>
        </is>
      </c>
      <c r="B2619" s="1" t="n">
        <v>30081508</v>
      </c>
      <c r="C2619" s="1" t="inlineStr">
        <is>
          <t>Produto com acabamento</t>
        </is>
      </c>
      <c r="D2619" s="1" t="n">
        <v>30081508</v>
      </c>
      <c r="E2619" s="1" t="inlineStr">
        <is>
          <t>(3) PRATO MAIOR 664X664X12 MDF-MESA ANCARA/A9</t>
        </is>
      </c>
      <c r="F2619" s="2" t="n">
        <v>1</v>
      </c>
      <c r="G2619" s="2" t="inlineStr">
        <is>
          <t>peça</t>
        </is>
      </c>
      <c r="H2619" s="1" t="n">
        <v>0</v>
      </c>
      <c r="I2619" s="1" t="n">
        <v>0.1963</v>
      </c>
      <c r="J2619" s="2" t="inlineStr">
        <is>
          <t>CORTE</t>
        </is>
      </c>
    </row>
    <row r="2620" ht="12" customHeight="1">
      <c r="A2620" s="3" t="inlineStr">
        <is>
          <t>PU</t>
        </is>
      </c>
      <c r="B2620" s="1" t="n">
        <v>20051001</v>
      </c>
      <c r="C2620" s="1" t="inlineStr">
        <is>
          <t>Produto com acabamento</t>
        </is>
      </c>
      <c r="D2620" s="1" t="n">
        <v>20051001</v>
      </c>
      <c r="E2620" s="1" t="inlineStr">
        <is>
          <t>TAMPO REDONDO 1035X1035X18 MDF - MESA TURIM9</t>
        </is>
      </c>
      <c r="F2620" s="2" t="n">
        <v>1</v>
      </c>
      <c r="G2620" s="2" t="inlineStr">
        <is>
          <t>peça</t>
        </is>
      </c>
      <c r="H2620" s="1" t="n">
        <v>0</v>
      </c>
      <c r="I2620" s="1" t="n">
        <v>0.1963</v>
      </c>
      <c r="J2620" s="2" t="inlineStr">
        <is>
          <t>CORTE</t>
        </is>
      </c>
    </row>
    <row r="2621" ht="12" customHeight="1">
      <c r="A2621" s="3" t="inlineStr">
        <is>
          <t>PU</t>
        </is>
      </c>
      <c r="B2621" s="1" t="n">
        <v>20050006</v>
      </c>
      <c r="C2621" s="1" t="inlineStr">
        <is>
          <t>Produto com acabamento</t>
        </is>
      </c>
      <c r="D2621" s="1" t="n">
        <v>20050006</v>
      </c>
      <c r="E2621" s="1" t="inlineStr">
        <is>
          <t>TAMPO REDONDO 1035X1035X25 MDF - MESA TURIM9</t>
        </is>
      </c>
      <c r="F2621" s="2" t="n">
        <v>1</v>
      </c>
      <c r="G2621" s="2" t="inlineStr">
        <is>
          <t>peça</t>
        </is>
      </c>
      <c r="H2621" s="1" t="n">
        <v>0</v>
      </c>
      <c r="I2621" s="1" t="n">
        <v>0.1963</v>
      </c>
      <c r="J2621" s="2" t="inlineStr">
        <is>
          <t>CORTE</t>
        </is>
      </c>
    </row>
    <row r="2622" ht="12" customHeight="1">
      <c r="A2622" s="3" t="inlineStr">
        <is>
          <t>PU</t>
        </is>
      </c>
      <c r="B2622" s="1" t="n">
        <v>20020007</v>
      </c>
      <c r="C2622" s="1" t="inlineStr">
        <is>
          <t>Produto com acabamento</t>
        </is>
      </c>
      <c r="D2622" s="1" t="n">
        <v>20020007</v>
      </c>
      <c r="E2622" s="1" t="inlineStr">
        <is>
          <t>TAMPO VITREO 1365X905X18 MDF - MESA DUBAI LIG9</t>
        </is>
      </c>
      <c r="F2622" s="2" t="n">
        <v>1</v>
      </c>
      <c r="G2622" s="2" t="inlineStr">
        <is>
          <t>peça</t>
        </is>
      </c>
      <c r="H2622" s="1" t="n">
        <v>0</v>
      </c>
      <c r="I2622" s="1" t="n">
        <v>0.1963</v>
      </c>
      <c r="J2622" s="2" t="inlineStr">
        <is>
          <t>CORTE</t>
        </is>
      </c>
    </row>
    <row r="2623" ht="12" customHeight="1">
      <c r="A2623" s="3" t="inlineStr">
        <is>
          <t>PU</t>
        </is>
      </c>
      <c r="B2623" s="1" t="n">
        <v>20020507</v>
      </c>
      <c r="C2623" s="1" t="inlineStr">
        <is>
          <t>Produto com acabamento</t>
        </is>
      </c>
      <c r="D2623" s="1" t="n">
        <v>20020507</v>
      </c>
      <c r="E2623" s="1" t="inlineStr">
        <is>
          <t>TAMPO VITREO 1605X905X18 MDF - MESA DUBAI LIG9</t>
        </is>
      </c>
      <c r="F2623" s="2" t="n">
        <v>1</v>
      </c>
      <c r="G2623" s="2" t="inlineStr">
        <is>
          <t>peça</t>
        </is>
      </c>
      <c r="H2623" s="1" t="n">
        <v>0</v>
      </c>
      <c r="I2623" s="1" t="n">
        <v>0.1963</v>
      </c>
      <c r="J2623" s="2" t="inlineStr">
        <is>
          <t>CORTE</t>
        </is>
      </c>
    </row>
    <row r="2624" ht="12" customHeight="1">
      <c r="A2624" s="3" t="inlineStr">
        <is>
          <t>PU</t>
        </is>
      </c>
      <c r="B2624" s="1" t="n">
        <v>30082301</v>
      </c>
      <c r="C2624" s="1" t="inlineStr">
        <is>
          <t>Produto com acabamento</t>
        </is>
      </c>
      <c r="D2624" s="1" t="n">
        <v>30082301</v>
      </c>
      <c r="E2624" s="1" t="inlineStr">
        <is>
          <t>TAMPO 1350X900X18 MDF MESA SIENA 1,35X0,90      9</t>
        </is>
      </c>
      <c r="F2624" s="2" t="n">
        <v>1</v>
      </c>
      <c r="G2624" s="2" t="inlineStr">
        <is>
          <t>peça</t>
        </is>
      </c>
      <c r="H2624" s="1" t="n">
        <v>0</v>
      </c>
      <c r="I2624" s="1" t="n">
        <v>0.1963</v>
      </c>
      <c r="J2624" s="2" t="inlineStr">
        <is>
          <t>CORTE</t>
        </is>
      </c>
    </row>
    <row r="2625" ht="12" customHeight="1">
      <c r="A2625" s="3" t="inlineStr">
        <is>
          <t>PU</t>
        </is>
      </c>
      <c r="B2625" s="1" t="n">
        <v>20052401</v>
      </c>
      <c r="C2625" s="1" t="inlineStr">
        <is>
          <t>Produto com acabamento</t>
        </is>
      </c>
      <c r="D2625" s="1" t="n">
        <v>20052401</v>
      </c>
      <c r="E2625" s="1" t="inlineStr">
        <is>
          <t>TAMPO VITREO 1360X900X18 MDF-MESA ATHENAS   9</t>
        </is>
      </c>
      <c r="F2625" s="2" t="n">
        <v>1</v>
      </c>
      <c r="G2625" s="2" t="inlineStr">
        <is>
          <t>peça</t>
        </is>
      </c>
      <c r="H2625" s="1" t="n">
        <v>0</v>
      </c>
      <c r="I2625" s="1" t="n">
        <v>0.1963</v>
      </c>
      <c r="J2625" s="2" t="inlineStr">
        <is>
          <t>CORTE</t>
        </is>
      </c>
    </row>
    <row r="2626" ht="12" customHeight="1">
      <c r="A2626" s="3" t="inlineStr">
        <is>
          <t>PU</t>
        </is>
      </c>
      <c r="B2626" s="1" t="n">
        <v>20052101</v>
      </c>
      <c r="C2626" s="1" t="inlineStr">
        <is>
          <t>Produto com acabamento</t>
        </is>
      </c>
      <c r="D2626" s="1" t="n">
        <v>20052101</v>
      </c>
      <c r="E2626" s="1" t="inlineStr">
        <is>
          <t>TAMPO VITREO 900X900X18 MDF - MESA ATHENAS   9</t>
        </is>
      </c>
      <c r="F2626" s="2" t="n">
        <v>1</v>
      </c>
      <c r="G2626" s="2" t="inlineStr">
        <is>
          <t>peça</t>
        </is>
      </c>
      <c r="H2626" s="1" t="n">
        <v>0</v>
      </c>
      <c r="I2626" s="1" t="n">
        <v>0.1963</v>
      </c>
      <c r="J2626" s="2" t="inlineStr">
        <is>
          <t>CORTE</t>
        </is>
      </c>
    </row>
    <row r="2627" ht="12" customHeight="1">
      <c r="A2627" s="3" t="inlineStr">
        <is>
          <t>PU</t>
        </is>
      </c>
      <c r="B2627" s="1" t="n">
        <v>30124207</v>
      </c>
      <c r="C2627" s="1" t="inlineStr">
        <is>
          <t>Produto com acabamento</t>
        </is>
      </c>
      <c r="D2627" s="1" t="n">
        <v>30124207</v>
      </c>
      <c r="E2627" s="1" t="inlineStr">
        <is>
          <t>TAMPO VITREO 1365X905X18 MDF-MESA DUBLIN (RA9</t>
        </is>
      </c>
      <c r="F2627" s="2" t="n">
        <v>1</v>
      </c>
      <c r="G2627" s="2" t="inlineStr">
        <is>
          <t>peça</t>
        </is>
      </c>
      <c r="H2627" s="1" t="n">
        <v>0</v>
      </c>
      <c r="I2627" s="1" t="n">
        <v>0.1963</v>
      </c>
      <c r="J2627" s="2" t="inlineStr">
        <is>
          <t>CORTE</t>
        </is>
      </c>
    </row>
    <row r="2628" ht="12" customHeight="1">
      <c r="A2628" s="3" t="inlineStr">
        <is>
          <t>PU</t>
        </is>
      </c>
      <c r="B2628" s="1" t="n">
        <v>30032007</v>
      </c>
      <c r="C2628" s="1" t="inlineStr">
        <is>
          <t>Produto com acabamento</t>
        </is>
      </c>
      <c r="D2628" s="1" t="n">
        <v>30032007</v>
      </c>
      <c r="E2628" s="1" t="inlineStr">
        <is>
          <t>TAMPO VITREO 1205X905X25 MDF-MESA VIENA         9</t>
        </is>
      </c>
      <c r="F2628" s="2" t="n">
        <v>1</v>
      </c>
      <c r="G2628" s="2" t="inlineStr">
        <is>
          <t>peça</t>
        </is>
      </c>
      <c r="H2628" s="1" t="n">
        <v>0</v>
      </c>
      <c r="I2628" s="1" t="n">
        <v>0.1963</v>
      </c>
      <c r="J2628" s="2" t="inlineStr">
        <is>
          <t>CORTE</t>
        </is>
      </c>
    </row>
    <row r="2629" ht="12" customHeight="1">
      <c r="A2629" s="3" t="inlineStr">
        <is>
          <t>PU</t>
        </is>
      </c>
      <c r="B2629" s="1" t="n">
        <v>20052201</v>
      </c>
      <c r="C2629" s="1" t="inlineStr">
        <is>
          <t>Produto com acabamento</t>
        </is>
      </c>
      <c r="D2629" s="1" t="n">
        <v>20052201</v>
      </c>
      <c r="E2629" s="1" t="inlineStr">
        <is>
          <t>TAMPO VITREO 1205X905X18 MDF-MESA ATHENAS   9</t>
        </is>
      </c>
      <c r="F2629" s="2" t="n">
        <v>1</v>
      </c>
      <c r="G2629" s="2" t="inlineStr">
        <is>
          <t>peça</t>
        </is>
      </c>
      <c r="H2629" s="1" t="n">
        <v>0</v>
      </c>
      <c r="I2629" s="1" t="n">
        <v>0.1963</v>
      </c>
      <c r="J2629" s="2" t="inlineStr">
        <is>
          <t>CORTE</t>
        </is>
      </c>
    </row>
    <row r="2630" ht="12" customHeight="1">
      <c r="A2630" s="3" t="inlineStr">
        <is>
          <t>PU</t>
        </is>
      </c>
      <c r="B2630" s="1" t="n">
        <v>30001301</v>
      </c>
      <c r="C2630" s="1" t="inlineStr">
        <is>
          <t>Produto com acabamento</t>
        </is>
      </c>
      <c r="D2630" s="1" t="n">
        <v>30001301</v>
      </c>
      <c r="E2630" s="1" t="inlineStr">
        <is>
          <t>PE TRASEIRO 920X65(911)X25 MDF (11PCS)- CAD PE 9</t>
        </is>
      </c>
      <c r="F2630" s="2" t="n">
        <v>1</v>
      </c>
      <c r="G2630" s="2" t="inlineStr">
        <is>
          <t>peça</t>
        </is>
      </c>
      <c r="H2630" s="1" t="n">
        <v>0</v>
      </c>
      <c r="I2630" s="1" t="n">
        <v>0.1963</v>
      </c>
      <c r="J2630" s="2" t="inlineStr">
        <is>
          <t>CORTE</t>
        </is>
      </c>
    </row>
    <row r="2631" ht="12" customHeight="1">
      <c r="A2631" s="3" t="inlineStr">
        <is>
          <t>PU</t>
        </is>
      </c>
      <c r="B2631" s="1" t="n">
        <v>30001201</v>
      </c>
      <c r="C2631" s="1" t="inlineStr">
        <is>
          <t>Produto com acabamento</t>
        </is>
      </c>
      <c r="D2631" s="1" t="n">
        <v>30001201</v>
      </c>
      <c r="E2631" s="1" t="inlineStr">
        <is>
          <t>PE TRASEIRO 980X65(911)X25 MDF (11PCS)- CAD PE 9</t>
        </is>
      </c>
      <c r="F2631" s="2" t="n">
        <v>1</v>
      </c>
      <c r="G2631" s="2" t="inlineStr">
        <is>
          <t>peça</t>
        </is>
      </c>
      <c r="H2631" s="1" t="n">
        <v>0</v>
      </c>
      <c r="I2631" s="1" t="n">
        <v>0.1963</v>
      </c>
      <c r="J2631" s="2" t="inlineStr">
        <is>
          <t>CORTE</t>
        </is>
      </c>
    </row>
    <row r="2632" ht="12" customHeight="1">
      <c r="A2632" s="3" t="inlineStr">
        <is>
          <t>PU</t>
        </is>
      </c>
      <c r="B2632" s="1" t="n">
        <v>30205001</v>
      </c>
      <c r="C2632" s="1" t="inlineStr">
        <is>
          <t>Produto com acabamento</t>
        </is>
      </c>
      <c r="D2632" s="1" t="n">
        <v>30205001</v>
      </c>
      <c r="E2632" s="1" t="inlineStr">
        <is>
          <t>TAMPO REDONDO 582X582X18 MDF - ESPLANADA     9</t>
        </is>
      </c>
      <c r="F2632" s="2" t="n">
        <v>1</v>
      </c>
      <c r="G2632" s="2" t="inlineStr">
        <is>
          <t>peça</t>
        </is>
      </c>
      <c r="H2632" s="1" t="n">
        <v>0</v>
      </c>
      <c r="I2632" s="1" t="n">
        <v>0.1963</v>
      </c>
      <c r="J2632" s="2" t="inlineStr">
        <is>
          <t>CORTE</t>
        </is>
      </c>
    </row>
    <row r="2633" ht="12" customHeight="1">
      <c r="A2633" s="3" t="inlineStr">
        <is>
          <t>PU</t>
        </is>
      </c>
      <c r="B2633" s="1" t="n">
        <v>30108007</v>
      </c>
      <c r="C2633" s="1" t="inlineStr">
        <is>
          <t>Produto com acabamento</t>
        </is>
      </c>
      <c r="D2633" s="1" t="n">
        <v>30108007</v>
      </c>
      <c r="E2633" s="1" t="inlineStr">
        <is>
          <t>TAMPO VITREO 1800X900X25 MDF-MESA BILBAO (RA9</t>
        </is>
      </c>
      <c r="F2633" s="2" t="n">
        <v>1</v>
      </c>
      <c r="G2633" s="2" t="inlineStr">
        <is>
          <t>peça</t>
        </is>
      </c>
      <c r="H2633" s="1" t="n">
        <v>0</v>
      </c>
      <c r="I2633" s="1" t="n">
        <v>0.1963</v>
      </c>
      <c r="J2633" s="2" t="inlineStr">
        <is>
          <t>CORTE</t>
        </is>
      </c>
    </row>
    <row r="2634" ht="12" customHeight="1">
      <c r="A2634" s="3" t="inlineStr">
        <is>
          <t>PU</t>
        </is>
      </c>
      <c r="B2634" s="1" t="n">
        <v>30002301</v>
      </c>
      <c r="C2634" s="1" t="inlineStr">
        <is>
          <t>Produto com acabamento</t>
        </is>
      </c>
      <c r="D2634" s="1" t="n">
        <v>30002301</v>
      </c>
      <c r="E2634" s="1" t="inlineStr">
        <is>
          <t>PÉ TRASE 980(1000)X45(911)X30 MAD (15) - TOPAZIO 9</t>
        </is>
      </c>
      <c r="F2634" s="2" t="n">
        <v>1</v>
      </c>
      <c r="G2634" s="2" t="inlineStr">
        <is>
          <t>peça</t>
        </is>
      </c>
      <c r="H2634" s="1" t="n">
        <v>0</v>
      </c>
      <c r="I2634" s="1" t="n">
        <v>0.1963</v>
      </c>
      <c r="J2634" s="2" t="inlineStr">
        <is>
          <t>CORTE</t>
        </is>
      </c>
    </row>
    <row r="2635" ht="12" customHeight="1">
      <c r="A2635" s="3" t="inlineStr">
        <is>
          <t>PU</t>
        </is>
      </c>
      <c r="B2635" s="1" t="n">
        <v>20057001</v>
      </c>
      <c r="C2635" s="1" t="inlineStr">
        <is>
          <t>Produto com acabamento</t>
        </is>
      </c>
      <c r="D2635" s="1" t="n">
        <v>20057001</v>
      </c>
      <c r="E2635" s="1" t="inlineStr">
        <is>
          <t>PÉ ESTRU. 760(780)X80(940)X30 MAD (12PÇ)- TOPAZ 9</t>
        </is>
      </c>
      <c r="F2635" s="2" t="n">
        <v>1</v>
      </c>
      <c r="G2635" s="2" t="inlineStr">
        <is>
          <t>peça</t>
        </is>
      </c>
      <c r="H2635" s="1" t="n">
        <v>0</v>
      </c>
      <c r="I2635" s="1" t="n">
        <v>0.1963</v>
      </c>
      <c r="J2635" s="2" t="inlineStr">
        <is>
          <t>CORTE</t>
        </is>
      </c>
    </row>
    <row r="2636" ht="12" customHeight="1">
      <c r="A2636" s="3" t="inlineStr">
        <is>
          <t>PU</t>
        </is>
      </c>
      <c r="B2636" s="1" t="n">
        <v>20086001</v>
      </c>
      <c r="C2636" s="1" t="inlineStr">
        <is>
          <t>Produto com acabamento</t>
        </is>
      </c>
      <c r="D2636" s="1" t="n">
        <v>20086001</v>
      </c>
      <c r="E2636" s="1" t="inlineStr">
        <is>
          <t>TAMPO VITREO 1605X905X18 MDF - JACARTA (RAIO19</t>
        </is>
      </c>
      <c r="F2636" s="2" t="n">
        <v>1</v>
      </c>
      <c r="G2636" s="2" t="inlineStr">
        <is>
          <t>peça</t>
        </is>
      </c>
      <c r="H2636" s="1" t="n">
        <v>0</v>
      </c>
      <c r="I2636" s="1" t="n">
        <v>0.1963</v>
      </c>
      <c r="J2636" s="2" t="inlineStr">
        <is>
          <t>CORTE</t>
        </is>
      </c>
    </row>
    <row r="2637" ht="12" customHeight="1">
      <c r="A2637" s="3" t="inlineStr">
        <is>
          <t>PU</t>
        </is>
      </c>
      <c r="B2637" s="1" t="n">
        <v>20073001</v>
      </c>
      <c r="C2637" s="1" t="inlineStr">
        <is>
          <t>Produto com acabamento</t>
        </is>
      </c>
      <c r="D2637" s="1" t="n">
        <v>20073001</v>
      </c>
      <c r="E2637" s="1" t="inlineStr">
        <is>
          <t>PE DIREITO 775(780)X80(940)X30 MAD (7PC)- RUBI     9</t>
        </is>
      </c>
      <c r="F2637" s="2" t="n">
        <v>1</v>
      </c>
      <c r="G2637" s="2" t="inlineStr">
        <is>
          <t>peça</t>
        </is>
      </c>
      <c r="H2637" s="1" t="n">
        <v>0</v>
      </c>
      <c r="I2637" s="1" t="n">
        <v>0.1963</v>
      </c>
      <c r="J2637" s="2" t="inlineStr">
        <is>
          <t>CORTE</t>
        </is>
      </c>
    </row>
    <row r="2638" ht="12" customHeight="1">
      <c r="A2638" s="3" t="inlineStr">
        <is>
          <t>PU</t>
        </is>
      </c>
      <c r="B2638" s="1" t="n">
        <v>20073006</v>
      </c>
      <c r="C2638" s="1" t="inlineStr">
        <is>
          <t>Produto com acabamento</t>
        </is>
      </c>
      <c r="D2638" s="1" t="n">
        <v>20073006</v>
      </c>
      <c r="E2638" s="1" t="inlineStr">
        <is>
          <t>PE ESQUERDO 775(780)X80(940)X30 MAD (7PC)- RUB9</t>
        </is>
      </c>
      <c r="F2638" s="2" t="n">
        <v>1</v>
      </c>
      <c r="G2638" s="2" t="inlineStr">
        <is>
          <t>peça</t>
        </is>
      </c>
      <c r="H2638" s="1" t="n">
        <v>0</v>
      </c>
      <c r="I2638" s="1" t="n">
        <v>0.1963</v>
      </c>
      <c r="J2638" s="2" t="inlineStr">
        <is>
          <t>CORTE</t>
        </is>
      </c>
    </row>
    <row r="2639" ht="12" customHeight="1">
      <c r="A2639" s="3" t="inlineStr">
        <is>
          <t>PU</t>
        </is>
      </c>
      <c r="B2639" s="1" t="n">
        <v>20073003</v>
      </c>
      <c r="C2639" s="1" t="inlineStr">
        <is>
          <t>Produto com acabamento</t>
        </is>
      </c>
      <c r="D2639" s="1" t="n">
        <v>20073003</v>
      </c>
      <c r="E2639" s="1" t="inlineStr">
        <is>
          <t>TRAV. MENOR 800X80(911)X25 MDF (10PC) - MESA R 9</t>
        </is>
      </c>
      <c r="F2639" s="2" t="n">
        <v>1</v>
      </c>
      <c r="G2639" s="2" t="inlineStr">
        <is>
          <t>peça</t>
        </is>
      </c>
      <c r="H2639" s="1" t="n">
        <v>0</v>
      </c>
      <c r="I2639" s="1" t="n">
        <v>0.1963</v>
      </c>
      <c r="J2639" s="2" t="inlineStr">
        <is>
          <t>CORTE</t>
        </is>
      </c>
    </row>
    <row r="2640" ht="12" customHeight="1">
      <c r="A2640" s="3" t="inlineStr">
        <is>
          <t>PU</t>
        </is>
      </c>
      <c r="B2640" s="1" t="n">
        <v>20078002</v>
      </c>
      <c r="C2640" s="1" t="inlineStr">
        <is>
          <t>Produto com acabamento</t>
        </is>
      </c>
      <c r="D2640" s="1" t="n">
        <v>20078002</v>
      </c>
      <c r="E2640" s="1" t="inlineStr">
        <is>
          <t>TRAV. MAIOR 1532X80(911)X25 MDF (10PC) - RUBI 1,89</t>
        </is>
      </c>
      <c r="F2640" s="2" t="n">
        <v>1</v>
      </c>
      <c r="G2640" s="2" t="inlineStr">
        <is>
          <t>peça</t>
        </is>
      </c>
      <c r="H2640" s="1" t="n">
        <v>0</v>
      </c>
      <c r="I2640" s="1" t="n">
        <v>0.1963</v>
      </c>
      <c r="J2640" s="2" t="inlineStr">
        <is>
          <t>CORTE</t>
        </is>
      </c>
    </row>
    <row r="2641" ht="12" customHeight="1">
      <c r="A2641" s="3" t="inlineStr">
        <is>
          <t>PU</t>
        </is>
      </c>
      <c r="B2641" s="1" t="n">
        <v>20083002</v>
      </c>
      <c r="C2641" s="1" t="inlineStr">
        <is>
          <t>Produto com acabamento</t>
        </is>
      </c>
      <c r="D2641" s="1" t="n">
        <v>20083002</v>
      </c>
      <c r="E2641" s="1" t="inlineStr">
        <is>
          <t>PE MENOR 775X378X18 MDF (18PC) - MESA JACARTA9</t>
        </is>
      </c>
      <c r="F2641" s="2" t="n">
        <v>1</v>
      </c>
      <c r="G2641" s="2" t="inlineStr">
        <is>
          <t>peça</t>
        </is>
      </c>
      <c r="H2641" s="1" t="n">
        <v>0</v>
      </c>
      <c r="I2641" s="1" t="n">
        <v>0.1963</v>
      </c>
      <c r="J2641" s="2" t="inlineStr">
        <is>
          <t>CORTE</t>
        </is>
      </c>
    </row>
    <row r="2642" ht="12" customHeight="1">
      <c r="A2642" s="3" t="inlineStr">
        <is>
          <t>PU</t>
        </is>
      </c>
      <c r="B2642" s="1" t="n">
        <v>20083005</v>
      </c>
      <c r="C2642" s="1" t="inlineStr">
        <is>
          <t>Produto com acabamento</t>
        </is>
      </c>
      <c r="D2642" s="1" t="n">
        <v>20083005</v>
      </c>
      <c r="E2642" s="1" t="inlineStr">
        <is>
          <t>TAMPO VITREO 1365X905X18 MDF - JACARTA (RAIO19</t>
        </is>
      </c>
      <c r="F2642" s="2" t="n">
        <v>1</v>
      </c>
      <c r="G2642" s="2" t="inlineStr">
        <is>
          <t>peça</t>
        </is>
      </c>
      <c r="H2642" s="1" t="n">
        <v>0</v>
      </c>
      <c r="I2642" s="1" t="n">
        <v>0.1963</v>
      </c>
      <c r="J2642" s="2" t="inlineStr">
        <is>
          <t>CORTE</t>
        </is>
      </c>
    </row>
    <row r="2643" ht="12" customHeight="1">
      <c r="A2643" s="3" t="inlineStr">
        <is>
          <t>PU</t>
        </is>
      </c>
      <c r="B2643" s="1" t="n">
        <v>20083001</v>
      </c>
      <c r="C2643" s="1" t="inlineStr">
        <is>
          <t>Produto com acabamento</t>
        </is>
      </c>
      <c r="D2643" s="1" t="n">
        <v>20083001</v>
      </c>
      <c r="E2643" s="1" t="inlineStr">
        <is>
          <t>PE MAIOR 775X755X18 MDF (8PC) - MESA JACARTA   9</t>
        </is>
      </c>
      <c r="F2643" s="2" t="n">
        <v>1</v>
      </c>
      <c r="G2643" s="2" t="inlineStr">
        <is>
          <t>peça</t>
        </is>
      </c>
      <c r="H2643" s="1" t="n">
        <v>0</v>
      </c>
      <c r="I2643" s="1" t="n">
        <v>0.1963</v>
      </c>
      <c r="J2643" s="2" t="inlineStr">
        <is>
          <t>CORTE</t>
        </is>
      </c>
    </row>
    <row r="2644" ht="12" customHeight="1">
      <c r="A2644" s="3" t="inlineStr">
        <is>
          <t>PU</t>
        </is>
      </c>
      <c r="B2644" s="1" t="n">
        <v>20073002</v>
      </c>
      <c r="C2644" s="1" t="inlineStr">
        <is>
          <t>Produto com acabamento</t>
        </is>
      </c>
      <c r="D2644" s="1" t="n">
        <v>20073002</v>
      </c>
      <c r="E2644" s="1" t="inlineStr">
        <is>
          <t>TRAV. MAIOR 1092X80(911)X25 MDF (10PC) - RUBI 1,39</t>
        </is>
      </c>
      <c r="F2644" s="2" t="n">
        <v>1</v>
      </c>
      <c r="G2644" s="2" t="inlineStr">
        <is>
          <t>peça</t>
        </is>
      </c>
      <c r="H2644" s="1" t="n">
        <v>0</v>
      </c>
      <c r="I2644" s="1" t="n">
        <v>0.1963</v>
      </c>
      <c r="J2644" s="2" t="inlineStr">
        <is>
          <t>CORTE</t>
        </is>
      </c>
    </row>
    <row r="2645" ht="12" customHeight="1">
      <c r="A2645" s="3" t="inlineStr">
        <is>
          <t>PU</t>
        </is>
      </c>
      <c r="B2645" s="1" t="n">
        <v>20076002</v>
      </c>
      <c r="C2645" s="1" t="inlineStr">
        <is>
          <t>Produto com acabamento</t>
        </is>
      </c>
      <c r="D2645" s="1" t="n">
        <v>20076002</v>
      </c>
      <c r="E2645" s="1" t="inlineStr">
        <is>
          <t>TRAV. MAIOR 1333X80(911)X25 MDF (10PC) - RUBI 1,69</t>
        </is>
      </c>
      <c r="F2645" s="2" t="n">
        <v>1</v>
      </c>
      <c r="G2645" s="2" t="inlineStr">
        <is>
          <t>peça</t>
        </is>
      </c>
      <c r="H2645" s="1" t="n">
        <v>0</v>
      </c>
      <c r="I2645" s="1" t="n">
        <v>0.1963</v>
      </c>
      <c r="J2645" s="2" t="inlineStr">
        <is>
          <t>CORTE</t>
        </is>
      </c>
    </row>
    <row r="2646" ht="12" customHeight="1">
      <c r="A2646" s="3" t="inlineStr">
        <is>
          <t>PU</t>
        </is>
      </c>
      <c r="B2646" s="1" t="n">
        <v>30002101</v>
      </c>
      <c r="C2646" s="1" t="inlineStr">
        <is>
          <t>Produto com acabamento</t>
        </is>
      </c>
      <c r="D2646" s="1" t="n">
        <v>30002101</v>
      </c>
      <c r="E2646" s="1" t="inlineStr">
        <is>
          <t>PE TRASEIRO 920X60(911)X25 MDF (12PC)- CAD DET 9</t>
        </is>
      </c>
      <c r="F2646" s="2" t="n">
        <v>1</v>
      </c>
      <c r="G2646" s="2" t="inlineStr">
        <is>
          <t>peça</t>
        </is>
      </c>
      <c r="H2646" s="1" t="n">
        <v>0</v>
      </c>
      <c r="I2646" s="1" t="n">
        <v>0.1963</v>
      </c>
      <c r="J2646" s="2" t="inlineStr">
        <is>
          <t>CORTE</t>
        </is>
      </c>
    </row>
    <row r="2647" ht="12" customHeight="1">
      <c r="A2647" s="3" t="inlineStr">
        <is>
          <t>PU</t>
        </is>
      </c>
      <c r="B2647" s="1" t="n">
        <v>20088001</v>
      </c>
      <c r="C2647" s="1" t="inlineStr">
        <is>
          <t>Produto com acabamento</t>
        </is>
      </c>
      <c r="D2647" s="1" t="n">
        <v>20088001</v>
      </c>
      <c r="E2647" s="1" t="inlineStr">
        <is>
          <t>TAMPO VITREO 1800X900X18 MDF - JACARTA (RAIO19</t>
        </is>
      </c>
      <c r="F2647" s="2" t="n">
        <v>1</v>
      </c>
      <c r="G2647" s="2" t="inlineStr">
        <is>
          <t>peça</t>
        </is>
      </c>
      <c r="H2647" s="1" t="n">
        <v>0</v>
      </c>
      <c r="I2647" s="1" t="n">
        <v>0.1963</v>
      </c>
      <c r="J2647" s="2" t="inlineStr">
        <is>
          <t>CORTE</t>
        </is>
      </c>
    </row>
    <row r="2648" ht="12" customHeight="1">
      <c r="A2648" s="3" t="inlineStr">
        <is>
          <t>PU</t>
        </is>
      </c>
      <c r="B2648" s="1" t="n">
        <v>20021101</v>
      </c>
      <c r="C2648" s="1" t="inlineStr">
        <is>
          <t>Produto com acabamento</t>
        </is>
      </c>
      <c r="D2648" s="1" t="n">
        <v>20021101</v>
      </c>
      <c r="E2648" s="1" t="inlineStr">
        <is>
          <t>TAMPO VITREO 1805X905X18 MDF-MESA DUBAI         9</t>
        </is>
      </c>
      <c r="F2648" s="2" t="n">
        <v>1</v>
      </c>
      <c r="G2648" s="2" t="inlineStr">
        <is>
          <t>peça</t>
        </is>
      </c>
      <c r="H2648" s="1" t="n">
        <v>0</v>
      </c>
      <c r="I2648" s="1" t="n">
        <v>0.1963</v>
      </c>
      <c r="J2648" s="2" t="inlineStr">
        <is>
          <t>CORTE</t>
        </is>
      </c>
    </row>
    <row r="2649" ht="12" customHeight="1">
      <c r="A2649" s="3" t="inlineStr">
        <is>
          <t>PU</t>
        </is>
      </c>
      <c r="B2649" s="1" t="n">
        <v>20072002</v>
      </c>
      <c r="C2649" s="1" t="inlineStr">
        <is>
          <t>Produto com acabamento</t>
        </is>
      </c>
      <c r="D2649" s="1" t="n">
        <v>20072002</v>
      </c>
      <c r="E2649" s="1" t="inlineStr">
        <is>
          <t>TRAV. MAIOR 932X80(911)X25 MDF (10PC) - RUBI 1,209</t>
        </is>
      </c>
      <c r="F2649" s="2" t="n">
        <v>1</v>
      </c>
      <c r="G2649" s="2" t="inlineStr">
        <is>
          <t>peça</t>
        </is>
      </c>
      <c r="H2649" s="1" t="n">
        <v>0</v>
      </c>
      <c r="I2649" s="1" t="n">
        <v>0.1963</v>
      </c>
      <c r="J2649" s="2" t="inlineStr">
        <is>
          <t>CORTE</t>
        </is>
      </c>
    </row>
    <row r="2650" ht="12" customHeight="1">
      <c r="A2650" s="3" t="inlineStr">
        <is>
          <t>PU</t>
        </is>
      </c>
      <c r="B2650" s="1" t="n">
        <v>20058407</v>
      </c>
      <c r="C2650" s="1" t="inlineStr">
        <is>
          <t>Produto com acabamento</t>
        </is>
      </c>
      <c r="D2650" s="1" t="n">
        <v>20058407</v>
      </c>
      <c r="E2650" s="1" t="inlineStr">
        <is>
          <t>TAMPO 1365X905X25 MDF - MESA COM VIDRO            9</t>
        </is>
      </c>
      <c r="F2650" s="2" t="n">
        <v>1</v>
      </c>
      <c r="G2650" s="2" t="inlineStr">
        <is>
          <t>peça</t>
        </is>
      </c>
      <c r="H2650" s="1" t="n">
        <v>0</v>
      </c>
      <c r="I2650" s="1" t="n">
        <v>0.1963</v>
      </c>
      <c r="J2650" s="2" t="inlineStr">
        <is>
          <t>CORTE</t>
        </is>
      </c>
    </row>
    <row r="2651" ht="12" customHeight="1">
      <c r="A2651" s="3" t="inlineStr">
        <is>
          <t>PU</t>
        </is>
      </c>
      <c r="B2651" s="1" t="n">
        <v>20058607</v>
      </c>
      <c r="C2651" s="1" t="inlineStr">
        <is>
          <t>Produto com acabamento</t>
        </is>
      </c>
      <c r="D2651" s="1" t="n">
        <v>20058607</v>
      </c>
      <c r="E2651" s="1" t="inlineStr">
        <is>
          <t>TAMPO 1605X905X25 MDF - MESA COM VIDRO            9</t>
        </is>
      </c>
      <c r="F2651" s="2" t="n">
        <v>1</v>
      </c>
      <c r="G2651" s="2" t="inlineStr">
        <is>
          <t>peça</t>
        </is>
      </c>
      <c r="H2651" s="1" t="n">
        <v>0</v>
      </c>
      <c r="I2651" s="1" t="n">
        <v>0.1963</v>
      </c>
      <c r="J2651" s="2" t="inlineStr">
        <is>
          <t>CORTE</t>
        </is>
      </c>
    </row>
    <row r="2652" ht="12" customHeight="1">
      <c r="A2652" s="3" t="inlineStr">
        <is>
          <t>PU</t>
        </is>
      </c>
      <c r="B2652" s="1" t="n">
        <v>20058807</v>
      </c>
      <c r="C2652" s="1" t="inlineStr">
        <is>
          <t>Produto com acabamento</t>
        </is>
      </c>
      <c r="D2652" s="1" t="n">
        <v>20058807</v>
      </c>
      <c r="E2652" s="1" t="inlineStr">
        <is>
          <t>TAMPO 1805X905X25 MDF - MESA COM VIDRO            9</t>
        </is>
      </c>
      <c r="F2652" s="2" t="n">
        <v>1</v>
      </c>
      <c r="G2652" s="2" t="inlineStr">
        <is>
          <t>peça</t>
        </is>
      </c>
      <c r="H2652" s="1" t="n">
        <v>0</v>
      </c>
      <c r="I2652" s="1" t="n">
        <v>0.1963</v>
      </c>
      <c r="J2652" s="2" t="inlineStr">
        <is>
          <t>CORTE</t>
        </is>
      </c>
    </row>
    <row r="2653" ht="12" customHeight="1">
      <c r="A2653" s="3" t="inlineStr">
        <is>
          <t>PU</t>
        </is>
      </c>
      <c r="B2653" s="1" t="n">
        <v>20053207</v>
      </c>
      <c r="C2653" s="1" t="inlineStr">
        <is>
          <t>Produto com acabamento</t>
        </is>
      </c>
      <c r="D2653" s="1" t="n">
        <v>20053207</v>
      </c>
      <c r="E2653" s="1" t="inlineStr">
        <is>
          <t>TAMPO 1205X905X18 MDF - MESA COM VIDRO            9</t>
        </is>
      </c>
      <c r="F2653" s="2" t="n">
        <v>1</v>
      </c>
      <c r="G2653" s="2" t="inlineStr">
        <is>
          <t>peça</t>
        </is>
      </c>
      <c r="H2653" s="1" t="n">
        <v>0</v>
      </c>
      <c r="I2653" s="1" t="n">
        <v>0.1963</v>
      </c>
      <c r="J2653" s="2" t="inlineStr">
        <is>
          <t>CORTE</t>
        </is>
      </c>
    </row>
    <row r="2654" ht="12" customHeight="1">
      <c r="A2654" s="3" t="inlineStr">
        <is>
          <t>PU</t>
        </is>
      </c>
      <c r="B2654" s="1" t="n">
        <v>20053407</v>
      </c>
      <c r="C2654" s="1" t="inlineStr">
        <is>
          <t>Produto com acabamento</t>
        </is>
      </c>
      <c r="D2654" s="1" t="n">
        <v>20053407</v>
      </c>
      <c r="E2654" s="1" t="inlineStr">
        <is>
          <t>TAMPO 1365X905X18 MDF - MESA COM VIDRO            9</t>
        </is>
      </c>
      <c r="F2654" s="2" t="n">
        <v>1</v>
      </c>
      <c r="G2654" s="2" t="inlineStr">
        <is>
          <t>peça</t>
        </is>
      </c>
      <c r="H2654" s="1" t="n">
        <v>0</v>
      </c>
      <c r="I2654" s="1" t="n">
        <v>0.1963</v>
      </c>
      <c r="J2654" s="2" t="inlineStr">
        <is>
          <t>CORTE</t>
        </is>
      </c>
    </row>
    <row r="2655" ht="12" customHeight="1">
      <c r="A2655" s="3" t="inlineStr">
        <is>
          <t>PU</t>
        </is>
      </c>
      <c r="B2655" s="1" t="n">
        <v>20021607</v>
      </c>
      <c r="C2655" s="1" t="inlineStr">
        <is>
          <t>Produto com acabamento</t>
        </is>
      </c>
      <c r="D2655" s="1" t="n">
        <v>20021607</v>
      </c>
      <c r="E2655" s="1" t="inlineStr">
        <is>
          <t>TAMPO 1605X905X18 MDF - MESA COM VIDRO            9</t>
        </is>
      </c>
      <c r="F2655" s="2" t="n">
        <v>1</v>
      </c>
      <c r="G2655" s="2" t="inlineStr">
        <is>
          <t>peça</t>
        </is>
      </c>
      <c r="H2655" s="1" t="n">
        <v>0</v>
      </c>
      <c r="I2655" s="1" t="n">
        <v>0.1963</v>
      </c>
      <c r="J2655" s="2" t="inlineStr">
        <is>
          <t>CORTE</t>
        </is>
      </c>
    </row>
    <row r="2656" ht="12" customHeight="1">
      <c r="A2656" s="3" t="inlineStr">
        <is>
          <t>PU</t>
        </is>
      </c>
      <c r="B2656" s="1" t="n">
        <v>20021807</v>
      </c>
      <c r="C2656" s="1" t="inlineStr">
        <is>
          <t>Produto com acabamento</t>
        </is>
      </c>
      <c r="D2656" s="1" t="n">
        <v>20021807</v>
      </c>
      <c r="E2656" s="1" t="inlineStr">
        <is>
          <t>TAMPO 1805X905X18 MDF - MESA COM VIDRO            9</t>
        </is>
      </c>
      <c r="F2656" s="2" t="n">
        <v>1</v>
      </c>
      <c r="G2656" s="2" t="inlineStr">
        <is>
          <t>peça</t>
        </is>
      </c>
      <c r="H2656" s="1" t="n">
        <v>0</v>
      </c>
      <c r="I2656" s="1" t="n">
        <v>0.1963</v>
      </c>
      <c r="J2656" s="2" t="inlineStr">
        <is>
          <t>CORTE</t>
        </is>
      </c>
    </row>
    <row r="2657" ht="12" customHeight="1">
      <c r="A2657" s="3" t="inlineStr">
        <is>
          <t>PU</t>
        </is>
      </c>
      <c r="B2657" s="1" t="n">
        <v>20053007</v>
      </c>
      <c r="C2657" s="1" t="inlineStr">
        <is>
          <t>Produto com acabamento</t>
        </is>
      </c>
      <c r="D2657" s="1" t="n">
        <v>20053007</v>
      </c>
      <c r="E2657" s="1" t="inlineStr">
        <is>
          <t>TAMPO REDONDO 1035X1035X18 MDF - MESA COM V9</t>
        </is>
      </c>
      <c r="F2657" s="2" t="n">
        <v>1</v>
      </c>
      <c r="G2657" s="2" t="inlineStr">
        <is>
          <t>peça</t>
        </is>
      </c>
      <c r="H2657" s="1" t="n">
        <v>0</v>
      </c>
      <c r="I2657" s="1" t="n">
        <v>0.1963</v>
      </c>
      <c r="J2657" s="2" t="inlineStr">
        <is>
          <t>CORTE</t>
        </is>
      </c>
    </row>
    <row r="2658" ht="12" customHeight="1">
      <c r="A2658" s="3" t="inlineStr">
        <is>
          <t>PU</t>
        </is>
      </c>
      <c r="B2658" s="1" t="n">
        <v>20058007</v>
      </c>
      <c r="C2658" s="1" t="inlineStr">
        <is>
          <t>Produto com acabamento</t>
        </is>
      </c>
      <c r="D2658" s="1" t="n">
        <v>20058007</v>
      </c>
      <c r="E2658" s="1" t="inlineStr">
        <is>
          <t>TAMPO REDONDO 1035X1035X25 MDF - MESA COM V9</t>
        </is>
      </c>
      <c r="F2658" s="2" t="n">
        <v>1</v>
      </c>
      <c r="G2658" s="2" t="inlineStr">
        <is>
          <t>peça</t>
        </is>
      </c>
      <c r="H2658" s="1" t="n">
        <v>0</v>
      </c>
      <c r="I2658" s="1" t="n">
        <v>0.1963</v>
      </c>
      <c r="J2658" s="2" t="inlineStr">
        <is>
          <t>CORTE</t>
        </is>
      </c>
    </row>
    <row r="2659" ht="12" customHeight="1">
      <c r="A2659" s="3" t="inlineStr">
        <is>
          <t>PU</t>
        </is>
      </c>
      <c r="B2659" s="1" t="n">
        <v>20058207</v>
      </c>
      <c r="C2659" s="1" t="inlineStr">
        <is>
          <t>Produto com acabamento</t>
        </is>
      </c>
      <c r="D2659" s="1" t="n">
        <v>20058207</v>
      </c>
      <c r="E2659" s="1" t="inlineStr">
        <is>
          <t>TAMPO 1205X905X25 MDF - MESA COM VIDRO            9</t>
        </is>
      </c>
      <c r="F2659" s="2" t="n">
        <v>1</v>
      </c>
      <c r="G2659" s="2" t="inlineStr">
        <is>
          <t>peça</t>
        </is>
      </c>
      <c r="H2659" s="1" t="n">
        <v>0</v>
      </c>
      <c r="I2659" s="1" t="n">
        <v>0.1963</v>
      </c>
      <c r="J2659" s="2" t="inlineStr">
        <is>
          <t>CORTE</t>
        </is>
      </c>
    </row>
    <row r="2660" ht="12" customHeight="1">
      <c r="A2660" s="3" t="inlineStr">
        <is>
          <t>PU</t>
        </is>
      </c>
      <c r="B2660" s="1" t="n">
        <v>20083212</v>
      </c>
      <c r="C2660" s="1" t="inlineStr">
        <is>
          <t>Produto com acabamento</t>
        </is>
      </c>
      <c r="D2660" s="1" t="n">
        <v>20083212</v>
      </c>
      <c r="E2660" s="1" t="inlineStr">
        <is>
          <t>TAMPO 1365X905X18 MDF - MESA COM VIDRO (RAIO 9</t>
        </is>
      </c>
      <c r="F2660" s="2" t="n">
        <v>1</v>
      </c>
      <c r="G2660" s="2" t="inlineStr">
        <is>
          <t>peça</t>
        </is>
      </c>
      <c r="H2660" s="1" t="n">
        <v>0</v>
      </c>
      <c r="I2660" s="1" t="n">
        <v>0.1963</v>
      </c>
      <c r="J2660" s="2" t="inlineStr">
        <is>
          <t>CORTE</t>
        </is>
      </c>
    </row>
    <row r="2661" ht="12" customHeight="1">
      <c r="A2661" s="3" t="inlineStr">
        <is>
          <t>PU</t>
        </is>
      </c>
      <c r="B2661" s="1" t="n">
        <v>30104012</v>
      </c>
      <c r="C2661" s="1" t="inlineStr">
        <is>
          <t>Produto com acabamento</t>
        </is>
      </c>
      <c r="D2661" s="1" t="n">
        <v>30104012</v>
      </c>
      <c r="E2661" s="1" t="inlineStr">
        <is>
          <t>TAMPO 1365X905X25 MDF - MESA COM VIDRO (RAIO 9</t>
        </is>
      </c>
      <c r="F2661" s="2" t="n">
        <v>1</v>
      </c>
      <c r="G2661" s="2" t="inlineStr">
        <is>
          <t>peça</t>
        </is>
      </c>
      <c r="H2661" s="1" t="n">
        <v>0</v>
      </c>
      <c r="I2661" s="1" t="n">
        <v>0.1963</v>
      </c>
      <c r="J2661" s="2" t="inlineStr">
        <is>
          <t>CORTE</t>
        </is>
      </c>
    </row>
    <row r="2662" ht="12" customHeight="1">
      <c r="A2662" s="3" t="inlineStr">
        <is>
          <t>PU</t>
        </is>
      </c>
      <c r="B2662" s="1" t="n">
        <v>30106012</v>
      </c>
      <c r="C2662" s="1" t="inlineStr">
        <is>
          <t>Produto com acabamento</t>
        </is>
      </c>
      <c r="D2662" s="1" t="n">
        <v>30106012</v>
      </c>
      <c r="E2662" s="1" t="inlineStr">
        <is>
          <t>TAMPO 1605X905X25 MDF - MESA COM VIDRO (RAIO 9</t>
        </is>
      </c>
      <c r="F2662" s="2" t="n">
        <v>1</v>
      </c>
      <c r="G2662" s="2" t="inlineStr">
        <is>
          <t>peça</t>
        </is>
      </c>
      <c r="H2662" s="1" t="n">
        <v>0</v>
      </c>
      <c r="I2662" s="1" t="n">
        <v>0.1963</v>
      </c>
      <c r="J2662" s="2" t="inlineStr">
        <is>
          <t>CORTE</t>
        </is>
      </c>
    </row>
    <row r="2663" ht="12" customHeight="1">
      <c r="A2663" s="3" t="inlineStr">
        <is>
          <t>PU</t>
        </is>
      </c>
      <c r="B2663" s="1" t="n">
        <v>20086212</v>
      </c>
      <c r="C2663" s="1" t="inlineStr">
        <is>
          <t>Produto com acabamento</t>
        </is>
      </c>
      <c r="D2663" s="1" t="n">
        <v>20086212</v>
      </c>
      <c r="E2663" s="1" t="inlineStr">
        <is>
          <t>TAMPO 1605X905X18 MDF - MESA COM VIDRO (RAIO 9</t>
        </is>
      </c>
      <c r="F2663" s="2" t="n">
        <v>1</v>
      </c>
      <c r="G2663" s="2" t="inlineStr">
        <is>
          <t>peça</t>
        </is>
      </c>
      <c r="H2663" s="1" t="n">
        <v>0</v>
      </c>
      <c r="I2663" s="1" t="n">
        <v>0.1963</v>
      </c>
      <c r="J2663" s="2" t="inlineStr">
        <is>
          <t>CORTE</t>
        </is>
      </c>
    </row>
    <row r="2664" ht="12" customHeight="1">
      <c r="A2664" s="3" t="inlineStr">
        <is>
          <t>PU</t>
        </is>
      </c>
      <c r="B2664" s="1" t="n">
        <v>20088212</v>
      </c>
      <c r="C2664" s="1" t="inlineStr">
        <is>
          <t>Produto com acabamento</t>
        </is>
      </c>
      <c r="D2664" s="1" t="n">
        <v>20088212</v>
      </c>
      <c r="E2664" s="1" t="inlineStr">
        <is>
          <t>TAMPO 1800X900X18 MDF - MESA COM VIDRO (RAIO 9</t>
        </is>
      </c>
      <c r="F2664" s="2" t="n">
        <v>1</v>
      </c>
      <c r="G2664" s="2" t="inlineStr">
        <is>
          <t>peça</t>
        </is>
      </c>
      <c r="H2664" s="1" t="n">
        <v>0</v>
      </c>
      <c r="I2664" s="1" t="n">
        <v>0.1963</v>
      </c>
      <c r="J2664" s="2" t="inlineStr">
        <is>
          <t>CORTE</t>
        </is>
      </c>
    </row>
    <row r="2665" ht="12" customHeight="1">
      <c r="A2665" s="3" t="inlineStr">
        <is>
          <t>PU</t>
        </is>
      </c>
      <c r="B2665" s="1" t="n">
        <v>30108012</v>
      </c>
      <c r="C2665" s="1" t="inlineStr">
        <is>
          <t>Produto com acabamento</t>
        </is>
      </c>
      <c r="D2665" s="1" t="n">
        <v>30108012</v>
      </c>
      <c r="E2665" s="1" t="inlineStr">
        <is>
          <t>TAMPO 1805X905X25 MDF - MESA COM VIDRO (RAIO 9</t>
        </is>
      </c>
      <c r="F2665" s="2" t="n">
        <v>1</v>
      </c>
      <c r="G2665" s="2" t="inlineStr">
        <is>
          <t>peça</t>
        </is>
      </c>
      <c r="H2665" s="1" t="n">
        <v>0</v>
      </c>
      <c r="I2665" s="1" t="n">
        <v>0.1963</v>
      </c>
      <c r="J2665" s="2" t="inlineStr">
        <is>
          <t>CORTE</t>
        </is>
      </c>
    </row>
    <row r="2666" ht="12" customHeight="1">
      <c r="A2666" s="3" t="inlineStr">
        <is>
          <t>PU</t>
        </is>
      </c>
      <c r="B2666" s="1" t="n">
        <v>20054601</v>
      </c>
      <c r="C2666" s="1" t="inlineStr">
        <is>
          <t>Produto com acabamento</t>
        </is>
      </c>
      <c r="D2666" s="1" t="n">
        <v>20054601</v>
      </c>
      <c r="E2666" s="1" t="inlineStr">
        <is>
          <t>PE ESTRU. 760(810)X80(125)X30 MAD (2PC)- TOPAZIO9</t>
        </is>
      </c>
      <c r="F2666" s="2" t="n">
        <v>1</v>
      </c>
      <c r="G2666" s="2" t="inlineStr">
        <is>
          <t>peça</t>
        </is>
      </c>
      <c r="H2666" s="1" t="n">
        <v>0</v>
      </c>
      <c r="I2666" s="1" t="n">
        <v>0.1963</v>
      </c>
      <c r="J2666" s="2" t="inlineStr">
        <is>
          <t>CORTE</t>
        </is>
      </c>
    </row>
    <row r="2667" ht="12" customHeight="1">
      <c r="A2667" s="3" t="inlineStr">
        <is>
          <t>PU</t>
        </is>
      </c>
      <c r="B2667" s="1" t="n">
        <v>20031207</v>
      </c>
      <c r="C2667" s="1" t="inlineStr">
        <is>
          <t>Produto com acabamento</t>
        </is>
      </c>
      <c r="D2667" s="1" t="n">
        <v>20031207</v>
      </c>
      <c r="E2667" s="1" t="inlineStr">
        <is>
          <t>TAMPO 1205X905X15 MDF - MESA COM VIDRO            9</t>
        </is>
      </c>
      <c r="F2667" s="2" t="n">
        <v>1</v>
      </c>
      <c r="G2667" s="2" t="inlineStr">
        <is>
          <t>peça</t>
        </is>
      </c>
      <c r="H2667" s="1" t="n">
        <v>0</v>
      </c>
      <c r="I2667" s="1" t="n">
        <v>0.1963</v>
      </c>
      <c r="J2667" s="2" t="inlineStr">
        <is>
          <t>CORTE</t>
        </is>
      </c>
    </row>
    <row r="2668" ht="12" customHeight="1">
      <c r="A2668" s="3" t="inlineStr">
        <is>
          <t>PU</t>
        </is>
      </c>
      <c r="B2668" s="1" t="n">
        <v>20031307</v>
      </c>
      <c r="C2668" s="1" t="inlineStr">
        <is>
          <t>Produto com acabamento</t>
        </is>
      </c>
      <c r="D2668" s="1" t="n">
        <v>20031307</v>
      </c>
      <c r="E2668" s="1" t="inlineStr">
        <is>
          <t>TAMPO 1365X905X15 MDF - MESA COM VIDRO            9</t>
        </is>
      </c>
      <c r="F2668" s="2" t="n">
        <v>1</v>
      </c>
      <c r="G2668" s="2" t="inlineStr">
        <is>
          <t>peça</t>
        </is>
      </c>
      <c r="H2668" s="1" t="n">
        <v>0</v>
      </c>
      <c r="I2668" s="1" t="n">
        <v>0.1963</v>
      </c>
      <c r="J2668" s="2" t="inlineStr">
        <is>
          <t>CORTE</t>
        </is>
      </c>
    </row>
    <row r="2669" ht="12" customHeight="1">
      <c r="A2669" s="3" t="inlineStr">
        <is>
          <t>PU</t>
        </is>
      </c>
      <c r="B2669" s="1" t="n">
        <v>20031607</v>
      </c>
      <c r="C2669" s="1" t="inlineStr">
        <is>
          <t>Produto com acabamento</t>
        </is>
      </c>
      <c r="D2669" s="1" t="n">
        <v>20031607</v>
      </c>
      <c r="E2669" s="1" t="inlineStr">
        <is>
          <t>TAMPO 1605X905X15 MDF - MESA COM VIDRO            9</t>
        </is>
      </c>
      <c r="F2669" s="2" t="n">
        <v>1</v>
      </c>
      <c r="G2669" s="2" t="inlineStr">
        <is>
          <t>peça</t>
        </is>
      </c>
      <c r="H2669" s="1" t="n">
        <v>0</v>
      </c>
      <c r="I2669" s="1" t="n">
        <v>0.1963</v>
      </c>
      <c r="J2669" s="2" t="inlineStr">
        <is>
          <t>CORTE</t>
        </is>
      </c>
    </row>
    <row r="2670" ht="12" customHeight="1">
      <c r="A2670" s="3" t="inlineStr">
        <is>
          <t>PU</t>
        </is>
      </c>
      <c r="B2670" s="1" t="n">
        <v>20053101</v>
      </c>
      <c r="C2670" s="1" t="inlineStr">
        <is>
          <t>Produto com acabamento</t>
        </is>
      </c>
      <c r="D2670" s="1" t="n">
        <v>20053101</v>
      </c>
      <c r="E2670" s="1" t="inlineStr">
        <is>
          <t>TAMPO 900X900X18 MDF - MESA COM VIDRO              9</t>
        </is>
      </c>
      <c r="F2670" s="2" t="n">
        <v>1</v>
      </c>
      <c r="G2670" s="2" t="inlineStr">
        <is>
          <t>peça</t>
        </is>
      </c>
      <c r="H2670" s="1" t="n">
        <v>0</v>
      </c>
      <c r="I2670" s="1" t="n">
        <v>0.1963</v>
      </c>
      <c r="J2670" s="2" t="inlineStr">
        <is>
          <t>CORTE</t>
        </is>
      </c>
    </row>
    <row r="2671" ht="12" customHeight="1">
      <c r="A2671" s="3" t="inlineStr">
        <is>
          <t>PU</t>
        </is>
      </c>
      <c r="B2671" s="1" t="n">
        <v>30003402</v>
      </c>
      <c r="C2671" s="1" t="inlineStr">
        <is>
          <t>Produto com acabamento</t>
        </is>
      </c>
      <c r="D2671" s="1" t="n">
        <v>30003402</v>
      </c>
      <c r="E2671" s="1" t="inlineStr">
        <is>
          <t>PE TRASEIRO 920X30(911)X25 MDF (14PC) DIR DAKA 9</t>
        </is>
      </c>
      <c r="F2671" s="2" t="n">
        <v>1</v>
      </c>
      <c r="G2671" s="2" t="inlineStr">
        <is>
          <t>peça</t>
        </is>
      </c>
      <c r="H2671" s="1" t="n">
        <v>0</v>
      </c>
      <c r="I2671" s="1" t="n">
        <v>0.1963</v>
      </c>
      <c r="J2671" s="2" t="inlineStr">
        <is>
          <t>CORTE</t>
        </is>
      </c>
    </row>
    <row r="2672" ht="12" customHeight="1">
      <c r="A2672" s="3" t="inlineStr">
        <is>
          <t>PU</t>
        </is>
      </c>
      <c r="B2672" s="1" t="n">
        <v>30003401</v>
      </c>
      <c r="C2672" s="1" t="inlineStr">
        <is>
          <t>Produto com acabamento</t>
        </is>
      </c>
      <c r="D2672" s="1" t="n">
        <v>30003401</v>
      </c>
      <c r="E2672" s="1" t="inlineStr">
        <is>
          <t>PE TRASEIRO 920X30(911)X25 MDF (14PC) ESQ DAKA9</t>
        </is>
      </c>
      <c r="F2672" s="2" t="n">
        <v>1</v>
      </c>
      <c r="G2672" s="2" t="inlineStr">
        <is>
          <t>peça</t>
        </is>
      </c>
      <c r="H2672" s="1" t="n">
        <v>0</v>
      </c>
      <c r="I2672" s="1" t="n">
        <v>0.1963</v>
      </c>
      <c r="J2672" s="2" t="inlineStr">
        <is>
          <t>CORTE</t>
        </is>
      </c>
    </row>
    <row r="2673" ht="12" customHeight="1">
      <c r="A2673" s="3" t="inlineStr">
        <is>
          <t>PU</t>
        </is>
      </c>
      <c r="B2673" s="1" t="n">
        <v>20061312</v>
      </c>
      <c r="C2673" s="1" t="inlineStr">
        <is>
          <t>Produto com acabamento</t>
        </is>
      </c>
      <c r="D2673" s="1" t="n">
        <v>20061312</v>
      </c>
      <c r="E2673" s="1" t="inlineStr">
        <is>
          <t>TAMPO 2000X900X18 MDF - MESA COM VIDRO (RAIO 9</t>
        </is>
      </c>
      <c r="F2673" s="2" t="n">
        <v>1</v>
      </c>
      <c r="G2673" s="2" t="inlineStr">
        <is>
          <t>peça</t>
        </is>
      </c>
      <c r="H2673" s="1" t="n">
        <v>0</v>
      </c>
      <c r="I2673" s="1" t="n">
        <v>0.1963</v>
      </c>
      <c r="J2673" s="2" t="inlineStr">
        <is>
          <t>CORTE</t>
        </is>
      </c>
    </row>
    <row r="2674" ht="12" customHeight="1">
      <c r="A2674" s="3" t="inlineStr">
        <is>
          <t>PU</t>
        </is>
      </c>
      <c r="B2674" s="1" t="n">
        <v>20031308</v>
      </c>
      <c r="C2674" s="1" t="inlineStr">
        <is>
          <t>Produto com acabamento</t>
        </is>
      </c>
      <c r="D2674" s="1" t="n">
        <v>20031308</v>
      </c>
      <c r="E2674" s="1" t="inlineStr">
        <is>
          <t>TAMPO VITREO 1365X905X15 MDF                                 9</t>
        </is>
      </c>
      <c r="F2674" s="2" t="n">
        <v>1</v>
      </c>
      <c r="G2674" s="2" t="inlineStr">
        <is>
          <t>peça</t>
        </is>
      </c>
      <c r="H2674" s="1" t="n">
        <v>0</v>
      </c>
      <c r="I2674" s="1" t="n">
        <v>0.1963</v>
      </c>
      <c r="J2674" s="2" t="inlineStr">
        <is>
          <t>CORTE</t>
        </is>
      </c>
    </row>
    <row r="2675" ht="12" customHeight="1">
      <c r="A2675" s="3" t="inlineStr">
        <is>
          <t>PU</t>
        </is>
      </c>
      <c r="B2675" s="1" t="n">
        <v>20031609</v>
      </c>
      <c r="C2675" s="1" t="inlineStr">
        <is>
          <t>Produto com acabamento</t>
        </is>
      </c>
      <c r="D2675" s="1" t="n">
        <v>20031609</v>
      </c>
      <c r="E2675" s="1" t="inlineStr">
        <is>
          <t>TAMPO VITREO 1605X905X15 MDF                                 9</t>
        </is>
      </c>
      <c r="F2675" s="2" t="n">
        <v>1</v>
      </c>
      <c r="G2675" s="2" t="inlineStr">
        <is>
          <t>peça</t>
        </is>
      </c>
      <c r="H2675" s="1" t="n">
        <v>0</v>
      </c>
      <c r="I2675" s="1" t="n">
        <v>0.1963</v>
      </c>
      <c r="J2675" s="2" t="inlineStr">
        <is>
          <t>CORTE</t>
        </is>
      </c>
    </row>
    <row r="2676" ht="12" customHeight="1">
      <c r="A2676" s="3" t="inlineStr">
        <is>
          <t>PU</t>
        </is>
      </c>
      <c r="B2676" s="1" t="n">
        <v>30003902</v>
      </c>
      <c r="C2676" s="1" t="inlineStr">
        <is>
          <t>Produto com acabamento</t>
        </is>
      </c>
      <c r="D2676" s="1" t="n">
        <v>30003902</v>
      </c>
      <c r="E2676" s="1" t="inlineStr">
        <is>
          <t>PE TRASEIRO 920X30(911)X25 MDF (14PC) DIR TREN 9</t>
        </is>
      </c>
      <c r="F2676" s="2" t="n">
        <v>1</v>
      </c>
      <c r="G2676" s="2" t="inlineStr">
        <is>
          <t>peça</t>
        </is>
      </c>
      <c r="H2676" s="1" t="n">
        <v>0</v>
      </c>
      <c r="I2676" s="1" t="n">
        <v>0.1963</v>
      </c>
      <c r="J2676" s="2" t="inlineStr">
        <is>
          <t>CORTE</t>
        </is>
      </c>
    </row>
    <row r="2677" ht="12" customHeight="1">
      <c r="A2677" s="3" t="inlineStr">
        <is>
          <t>PU</t>
        </is>
      </c>
      <c r="B2677" s="1" t="n">
        <v>30003901</v>
      </c>
      <c r="C2677" s="1" t="inlineStr">
        <is>
          <t>Produto com acabamento</t>
        </is>
      </c>
      <c r="D2677" s="1" t="n">
        <v>30003901</v>
      </c>
      <c r="E2677" s="1" t="inlineStr">
        <is>
          <t>PE TRASEIRO 920X30(911)X25 MDF (14PC) ESQ TREN9</t>
        </is>
      </c>
      <c r="F2677" s="2" t="n">
        <v>1</v>
      </c>
      <c r="G2677" s="2" t="inlineStr">
        <is>
          <t>peça</t>
        </is>
      </c>
      <c r="H2677" s="1" t="n">
        <v>0</v>
      </c>
      <c r="I2677" s="1" t="n">
        <v>0.1963</v>
      </c>
      <c r="J2677" s="2" t="inlineStr">
        <is>
          <t>CORTE</t>
        </is>
      </c>
    </row>
    <row r="2678" ht="12" customHeight="1">
      <c r="A2678" s="3" t="inlineStr">
        <is>
          <t>PU</t>
        </is>
      </c>
      <c r="B2678" s="1" t="n">
        <v>30004801</v>
      </c>
      <c r="C2678" s="1" t="inlineStr">
        <is>
          <t>Produto com acabamento</t>
        </is>
      </c>
      <c r="D2678" s="1" t="n">
        <v>30004801</v>
      </c>
      <c r="E2678" s="1" t="inlineStr">
        <is>
          <t>ANTIGO PE TRA 880X30(911)X25MDF(13PC) ESQ SAN9</t>
        </is>
      </c>
      <c r="F2678" s="2" t="n">
        <v>1</v>
      </c>
      <c r="G2678" s="2" t="inlineStr">
        <is>
          <t>peça</t>
        </is>
      </c>
      <c r="H2678" s="1" t="n">
        <v>0</v>
      </c>
      <c r="I2678" s="1" t="n">
        <v>0.1963</v>
      </c>
      <c r="J2678" s="2" t="inlineStr">
        <is>
          <t>CORTE</t>
        </is>
      </c>
    </row>
    <row r="2679" ht="12" customHeight="1">
      <c r="A2679" s="3" t="inlineStr">
        <is>
          <t>PU</t>
        </is>
      </c>
      <c r="B2679" s="1" t="n">
        <v>30004802</v>
      </c>
      <c r="C2679" s="1" t="inlineStr">
        <is>
          <t>Produto com acabamento</t>
        </is>
      </c>
      <c r="D2679" s="1" t="n">
        <v>30004802</v>
      </c>
      <c r="E2679" s="1" t="inlineStr">
        <is>
          <t>ANTIGO PE TRA 880X30(911)X25MDF(13PC) DIR SAN  9</t>
        </is>
      </c>
      <c r="F2679" s="2" t="n">
        <v>1</v>
      </c>
      <c r="G2679" s="2" t="inlineStr">
        <is>
          <t>peça</t>
        </is>
      </c>
      <c r="H2679" s="1" t="n">
        <v>0</v>
      </c>
      <c r="I2679" s="1" t="n">
        <v>0.1963</v>
      </c>
      <c r="J2679" s="2" t="inlineStr">
        <is>
          <t>CORTE</t>
        </is>
      </c>
    </row>
    <row r="2680" ht="12" customHeight="1">
      <c r="A2680" s="3" t="inlineStr">
        <is>
          <t>PU</t>
        </is>
      </c>
      <c r="B2680" s="1" t="n">
        <v>200250104</v>
      </c>
      <c r="C2680" s="1" t="inlineStr">
        <is>
          <t>Produto com acabamento</t>
        </is>
      </c>
      <c r="D2680" s="1" t="n">
        <v>200250104</v>
      </c>
      <c r="E2680" s="1" t="inlineStr">
        <is>
          <t>MOLDURA CURVA 770 MDF MESA MONTEVIDEU         9</t>
        </is>
      </c>
      <c r="F2680" s="2" t="n">
        <v>1</v>
      </c>
      <c r="G2680" s="2" t="inlineStr">
        <is>
          <t>peça</t>
        </is>
      </c>
      <c r="H2680" s="1" t="n">
        <v>0</v>
      </c>
      <c r="I2680" s="1" t="n">
        <v>0.1963</v>
      </c>
      <c r="J2680" s="2" t="inlineStr">
        <is>
          <t>CORTE</t>
        </is>
      </c>
    </row>
    <row r="2681" ht="12" customHeight="1">
      <c r="A2681" s="3" t="inlineStr">
        <is>
          <t>PU</t>
        </is>
      </c>
      <c r="B2681" s="1" t="n">
        <v>30004804</v>
      </c>
      <c r="C2681" s="1" t="inlineStr">
        <is>
          <t>Produto com acabamento</t>
        </is>
      </c>
      <c r="D2681" s="1" t="n">
        <v>30004804</v>
      </c>
      <c r="E2681" s="1" t="inlineStr">
        <is>
          <t>ANTIGA MOLDURA ENCOSTO 445X280X15 MDF CAD  9</t>
        </is>
      </c>
      <c r="F2681" s="2" t="n">
        <v>1</v>
      </c>
      <c r="G2681" s="2" t="inlineStr">
        <is>
          <t>peça</t>
        </is>
      </c>
      <c r="H2681" s="1" t="n">
        <v>0</v>
      </c>
      <c r="I2681" s="1" t="n">
        <v>0.1963</v>
      </c>
      <c r="J2681" s="2" t="inlineStr">
        <is>
          <t>CORTE</t>
        </is>
      </c>
    </row>
    <row r="2682" ht="12" customHeight="1">
      <c r="A2682" s="3" t="inlineStr">
        <is>
          <t>PU</t>
        </is>
      </c>
      <c r="B2682" s="1" t="n">
        <v>20059001</v>
      </c>
      <c r="C2682" s="1" t="inlineStr">
        <is>
          <t>Produto com acabamento</t>
        </is>
      </c>
      <c r="D2682" s="1" t="n">
        <v>20059001</v>
      </c>
      <c r="E2682" s="1" t="inlineStr">
        <is>
          <t>TAMPO 1360X1360X25 MDF - MESA COM VIDRO          9</t>
        </is>
      </c>
      <c r="F2682" s="2" t="n">
        <v>1</v>
      </c>
      <c r="G2682" s="2" t="inlineStr">
        <is>
          <t>peça</t>
        </is>
      </c>
      <c r="H2682" s="1" t="n">
        <v>0</v>
      </c>
      <c r="I2682" s="1" t="n">
        <v>0.1963</v>
      </c>
      <c r="J2682" s="2" t="inlineStr">
        <is>
          <t>CORTE</t>
        </is>
      </c>
    </row>
    <row r="2683" ht="12" customHeight="1">
      <c r="A2683" s="3" t="inlineStr">
        <is>
          <t>PU</t>
        </is>
      </c>
      <c r="B2683" s="1" t="n">
        <v>30006101</v>
      </c>
      <c r="C2683" s="1" t="inlineStr">
        <is>
          <t>Produto com acabamento</t>
        </is>
      </c>
      <c r="D2683" s="1" t="n">
        <v>30006101</v>
      </c>
      <c r="E2683" s="1" t="inlineStr">
        <is>
          <t>PE TRAS 880X30(911)X25 MDF (13PC) ESQ SANTIAGO9</t>
        </is>
      </c>
      <c r="F2683" s="2" t="n">
        <v>1</v>
      </c>
      <c r="G2683" s="2" t="inlineStr">
        <is>
          <t>peça</t>
        </is>
      </c>
      <c r="H2683" s="1" t="n">
        <v>0</v>
      </c>
      <c r="I2683" s="1" t="n">
        <v>0.1963</v>
      </c>
      <c r="J2683" s="2" t="inlineStr">
        <is>
          <t>CORTE</t>
        </is>
      </c>
    </row>
    <row r="2684" ht="12" customHeight="1">
      <c r="A2684" s="3" t="inlineStr">
        <is>
          <t>PU</t>
        </is>
      </c>
      <c r="B2684" s="1" t="n">
        <v>30006102</v>
      </c>
      <c r="C2684" s="1" t="inlineStr">
        <is>
          <t>Produto com acabamento</t>
        </is>
      </c>
      <c r="D2684" s="1" t="n">
        <v>30006102</v>
      </c>
      <c r="E2684" s="1" t="inlineStr">
        <is>
          <t>PE TRAS 880X30(911)X25 MDF (13PC) DIR SANTIAGO 9</t>
        </is>
      </c>
      <c r="F2684" s="2" t="n">
        <v>1</v>
      </c>
      <c r="G2684" s="2" t="inlineStr">
        <is>
          <t>peça</t>
        </is>
      </c>
      <c r="H2684" s="1" t="n">
        <v>0</v>
      </c>
      <c r="I2684" s="1" t="n">
        <v>0.1963</v>
      </c>
      <c r="J2684" s="2" t="inlineStr">
        <is>
          <t>CORTE</t>
        </is>
      </c>
    </row>
    <row r="2685" ht="12" customHeight="1">
      <c r="A2685" s="3" t="inlineStr">
        <is>
          <t>PU</t>
        </is>
      </c>
      <c r="B2685" s="1" t="n">
        <v>30006104</v>
      </c>
      <c r="C2685" s="1" t="inlineStr">
        <is>
          <t>Produto com acabamento</t>
        </is>
      </c>
      <c r="D2685" s="1" t="n">
        <v>30006104</v>
      </c>
      <c r="E2685" s="1" t="inlineStr">
        <is>
          <t>MOLDURA ENCOSTO 445X280X15 MDF - CAD SANTIA9</t>
        </is>
      </c>
      <c r="F2685" s="2" t="n">
        <v>1</v>
      </c>
      <c r="G2685" s="2" t="inlineStr">
        <is>
          <t>peça</t>
        </is>
      </c>
      <c r="H2685" s="1" t="n">
        <v>0</v>
      </c>
      <c r="I2685" s="1" t="n">
        <v>0.1963</v>
      </c>
      <c r="J2685" s="2" t="inlineStr">
        <is>
          <t>CORTE</t>
        </is>
      </c>
    </row>
    <row r="2686" ht="12" customHeight="1">
      <c r="A2686" s="3" t="inlineStr">
        <is>
          <t>PU</t>
        </is>
      </c>
      <c r="B2686" s="1" t="n">
        <v>30006401</v>
      </c>
      <c r="C2686" s="1" t="inlineStr">
        <is>
          <t>Produto com acabamento</t>
        </is>
      </c>
      <c r="D2686" s="1" t="n">
        <v>30006401</v>
      </c>
      <c r="E2686" s="1" t="inlineStr">
        <is>
          <t>CAVALETE SUPERIOR (24PCS) MDF 25MM - CADEIRA9</t>
        </is>
      </c>
      <c r="F2686" s="2" t="n">
        <v>1</v>
      </c>
      <c r="G2686" s="2" t="inlineStr">
        <is>
          <t>peça</t>
        </is>
      </c>
      <c r="H2686" s="1" t="n">
        <v>0</v>
      </c>
      <c r="I2686" s="1" t="n">
        <v>0.1963</v>
      </c>
      <c r="J2686" s="2" t="inlineStr">
        <is>
          <t>CORTE</t>
        </is>
      </c>
    </row>
    <row r="2687" ht="12" customHeight="1">
      <c r="A2687" s="3" t="inlineStr">
        <is>
          <t>PU</t>
        </is>
      </c>
      <c r="B2687" s="1" t="n">
        <v>30006402</v>
      </c>
      <c r="C2687" s="1" t="inlineStr">
        <is>
          <t>Produto com acabamento</t>
        </is>
      </c>
      <c r="D2687" s="1" t="n">
        <v>30006402</v>
      </c>
      <c r="E2687" s="1" t="inlineStr">
        <is>
          <t>CAVALETE INFERIOR (24 PCS) MDF 25MM -CADEIRA  9</t>
        </is>
      </c>
      <c r="F2687" s="2" t="n">
        <v>1</v>
      </c>
      <c r="G2687" s="2" t="inlineStr">
        <is>
          <t>peça</t>
        </is>
      </c>
      <c r="H2687" s="1" t="n">
        <v>0</v>
      </c>
      <c r="I2687" s="1" t="n">
        <v>0.1963</v>
      </c>
      <c r="J2687" s="2" t="inlineStr">
        <is>
          <t>CORTE</t>
        </is>
      </c>
    </row>
    <row r="2688" ht="12" customHeight="1">
      <c r="A2688" s="3" t="inlineStr">
        <is>
          <t>PU</t>
        </is>
      </c>
      <c r="B2688" s="1" t="n">
        <v>200276101</v>
      </c>
      <c r="C2688" s="1" t="inlineStr">
        <is>
          <t>Produto com acabamento</t>
        </is>
      </c>
      <c r="D2688" s="1" t="n">
        <v>200276101</v>
      </c>
      <c r="E2688" s="1" t="inlineStr">
        <is>
          <t>PE 700X120(660)X15 (4PCS) MDF - MESA CATEDRAL  9</t>
        </is>
      </c>
      <c r="F2688" s="2" t="n">
        <v>1</v>
      </c>
      <c r="G2688" s="2" t="inlineStr">
        <is>
          <t>peça</t>
        </is>
      </c>
      <c r="H2688" s="1" t="n">
        <v>0</v>
      </c>
      <c r="I2688" s="1" t="n">
        <v>0.1963</v>
      </c>
      <c r="J2688" s="2" t="inlineStr">
        <is>
          <t>CORTE</t>
        </is>
      </c>
    </row>
    <row r="2689" ht="12" customHeight="1">
      <c r="A2689" s="3" t="inlineStr">
        <is>
          <t>PU</t>
        </is>
      </c>
      <c r="B2689" s="1" t="n">
        <v>200277102</v>
      </c>
      <c r="C2689" s="1" t="inlineStr">
        <is>
          <t>Produto com acabamento</t>
        </is>
      </c>
      <c r="D2689" s="1" t="n">
        <v>200277102</v>
      </c>
      <c r="E2689" s="1" t="inlineStr">
        <is>
          <t>BASE 900X450X18 MDF - MESA CATEDRAL II                9</t>
        </is>
      </c>
      <c r="F2689" s="2" t="n">
        <v>1</v>
      </c>
      <c r="G2689" s="2" t="inlineStr">
        <is>
          <t>peça</t>
        </is>
      </c>
      <c r="H2689" s="1" t="n">
        <v>0</v>
      </c>
      <c r="I2689" s="1" t="n">
        <v>0.1963</v>
      </c>
      <c r="J2689" s="2" t="inlineStr">
        <is>
          <t>CORTE</t>
        </is>
      </c>
    </row>
    <row r="2690" ht="12" customHeight="1">
      <c r="A2690" s="3" t="inlineStr">
        <is>
          <t>PU</t>
        </is>
      </c>
      <c r="B2690" s="1" t="n">
        <v>200277101</v>
      </c>
      <c r="C2690" s="1" t="inlineStr">
        <is>
          <t>Produto com acabamento</t>
        </is>
      </c>
      <c r="D2690" s="1" t="n">
        <v>200277101</v>
      </c>
      <c r="E2690" s="1" t="inlineStr">
        <is>
          <t>PE 700X120(660)X18 (4PCS) MDF - MESA CATEDRAL  9</t>
        </is>
      </c>
      <c r="F2690" s="2" t="n">
        <v>1</v>
      </c>
      <c r="G2690" s="2" t="inlineStr">
        <is>
          <t>peça</t>
        </is>
      </c>
      <c r="H2690" s="1" t="n">
        <v>0</v>
      </c>
      <c r="I2690" s="1" t="n">
        <v>0.1963</v>
      </c>
      <c r="J2690" s="2" t="inlineStr">
        <is>
          <t>CORTE</t>
        </is>
      </c>
    </row>
    <row r="2691" ht="12" customHeight="1">
      <c r="A2691" s="3" t="inlineStr">
        <is>
          <t>PU</t>
        </is>
      </c>
      <c r="B2691" s="1" t="n">
        <v>2002861</v>
      </c>
      <c r="C2691" s="1" t="inlineStr">
        <is>
          <t>Produto com acabamento</t>
        </is>
      </c>
      <c r="D2691" s="1" t="n">
        <v>2002861</v>
      </c>
      <c r="E2691" s="1" t="inlineStr">
        <is>
          <t>TAMPO OVAL 1600X900X18 - VITREO                             9</t>
        </is>
      </c>
      <c r="F2691" s="2" t="n">
        <v>1</v>
      </c>
      <c r="G2691" s="2" t="inlineStr">
        <is>
          <t>peça</t>
        </is>
      </c>
      <c r="H2691" s="1" t="n">
        <v>0</v>
      </c>
      <c r="I2691" s="1" t="n">
        <v>0.1963</v>
      </c>
      <c r="J2691" s="2" t="inlineStr">
        <is>
          <t>CORTE</t>
        </is>
      </c>
    </row>
    <row r="2692" ht="12" customHeight="1">
      <c r="A2692" s="3" t="inlineStr">
        <is>
          <t>PU</t>
        </is>
      </c>
      <c r="B2692" s="1" t="n">
        <v>2002961</v>
      </c>
      <c r="C2692" s="1" t="inlineStr">
        <is>
          <t>Produto com acabamento</t>
        </is>
      </c>
      <c r="D2692" s="1" t="n">
        <v>2002961</v>
      </c>
      <c r="E2692" s="1" t="inlineStr">
        <is>
          <t>TAMPO OVAL 1600X900X18 - C/VIDRO                           9</t>
        </is>
      </c>
      <c r="F2692" s="2" t="n">
        <v>1</v>
      </c>
      <c r="G2692" s="2" t="inlineStr">
        <is>
          <t>peça</t>
        </is>
      </c>
      <c r="H2692" s="1" t="n">
        <v>0</v>
      </c>
      <c r="I2692" s="1" t="n">
        <v>0.1963</v>
      </c>
      <c r="J2692" s="2" t="inlineStr">
        <is>
          <t>CORTE</t>
        </is>
      </c>
    </row>
    <row r="2693" ht="12" customHeight="1">
      <c r="A2693" s="3" t="inlineStr">
        <is>
          <t>PU</t>
        </is>
      </c>
      <c r="B2693" s="1" t="n">
        <v>200273101</v>
      </c>
      <c r="C2693" s="1" t="inlineStr">
        <is>
          <t>Produto com acabamento</t>
        </is>
      </c>
      <c r="D2693" s="1" t="n">
        <v>200273101</v>
      </c>
      <c r="E2693" s="1" t="inlineStr">
        <is>
          <t>BASE REDONDA 500X500X18 MDF - MESA CATEDRA  9</t>
        </is>
      </c>
      <c r="F2693" s="2" t="n">
        <v>1</v>
      </c>
      <c r="G2693" s="2" t="inlineStr">
        <is>
          <t>peça</t>
        </is>
      </c>
      <c r="H2693" s="1" t="n">
        <v>0</v>
      </c>
      <c r="I2693" s="1" t="n">
        <v>0.1963</v>
      </c>
      <c r="J2693" s="2" t="inlineStr">
        <is>
          <t>CORTE</t>
        </is>
      </c>
    </row>
    <row r="2694" ht="12" customHeight="1">
      <c r="A2694" s="3" t="inlineStr">
        <is>
          <t>PU</t>
        </is>
      </c>
      <c r="B2694" s="1" t="n">
        <v>30006801</v>
      </c>
      <c r="C2694" s="1" t="inlineStr">
        <is>
          <t>Produto com acabamento</t>
        </is>
      </c>
      <c r="D2694" s="1" t="n">
        <v>30006801</v>
      </c>
      <c r="E2694" s="1" t="inlineStr">
        <is>
          <t>PE TRASEIRO 980X94(911)X25 MDF (8PCS)- CAD GEN9</t>
        </is>
      </c>
      <c r="F2694" s="2" t="n">
        <v>1</v>
      </c>
      <c r="G2694" s="2" t="inlineStr">
        <is>
          <t>peça</t>
        </is>
      </c>
      <c r="H2694" s="1" t="n">
        <v>0</v>
      </c>
      <c r="I2694" s="1" t="n">
        <v>0.1963</v>
      </c>
      <c r="J2694" s="2" t="inlineStr">
        <is>
          <t>CORTE</t>
        </is>
      </c>
    </row>
    <row r="2695" ht="12" customHeight="1">
      <c r="A2695" s="3" t="inlineStr">
        <is>
          <t>PU</t>
        </is>
      </c>
      <c r="B2695" s="1" t="n">
        <v>2002881</v>
      </c>
      <c r="C2695" s="1" t="inlineStr">
        <is>
          <t>Produto com acabamento</t>
        </is>
      </c>
      <c r="D2695" s="1" t="n">
        <v>2002881</v>
      </c>
      <c r="E2695" s="1" t="inlineStr">
        <is>
          <t>TAMPO OVAL 1800X900X18 - VITREO                             9</t>
        </is>
      </c>
      <c r="F2695" s="2" t="n">
        <v>1</v>
      </c>
      <c r="G2695" s="2" t="inlineStr">
        <is>
          <t>peça</t>
        </is>
      </c>
      <c r="H2695" s="1" t="n">
        <v>0</v>
      </c>
      <c r="I2695" s="1" t="n">
        <v>0.1963</v>
      </c>
      <c r="J2695" s="2" t="inlineStr">
        <is>
          <t>CORTE</t>
        </is>
      </c>
    </row>
    <row r="2696" ht="12" customHeight="1">
      <c r="A2696" s="3" t="inlineStr">
        <is>
          <t>PU</t>
        </is>
      </c>
      <c r="B2696" s="1" t="n">
        <v>20033304</v>
      </c>
      <c r="C2696" s="1" t="inlineStr">
        <is>
          <t>Produto com acabamento</t>
        </is>
      </c>
      <c r="D2696" s="1" t="n">
        <v>20033304</v>
      </c>
      <c r="E2696" s="1" t="inlineStr">
        <is>
          <t>TAMPO 1030X1030X15 MDF - TAMPO AMST. 1,03X1,0  9</t>
        </is>
      </c>
      <c r="F2696" s="2" t="n">
        <v>1</v>
      </c>
      <c r="G2696" s="2" t="inlineStr">
        <is>
          <t>peça</t>
        </is>
      </c>
      <c r="H2696" s="1" t="n">
        <v>0</v>
      </c>
      <c r="I2696" s="1" t="n">
        <v>0.1963</v>
      </c>
      <c r="J2696" s="2" t="inlineStr">
        <is>
          <t>CORTE</t>
        </is>
      </c>
    </row>
    <row r="2697" ht="12" customHeight="1">
      <c r="A2697" s="3" t="inlineStr">
        <is>
          <t>PU</t>
        </is>
      </c>
      <c r="B2697" s="1" t="n">
        <v>20033303</v>
      </c>
      <c r="C2697" s="1" t="inlineStr">
        <is>
          <t>Produto com acabamento</t>
        </is>
      </c>
      <c r="D2697" s="1" t="n">
        <v>20033303</v>
      </c>
      <c r="E2697" s="1" t="inlineStr">
        <is>
          <t>MOLDURA 1030X515X15 MDF - TAMPO AMST. 1,03X1 9</t>
        </is>
      </c>
      <c r="F2697" s="2" t="n">
        <v>1</v>
      </c>
      <c r="G2697" s="2" t="inlineStr">
        <is>
          <t>peça</t>
        </is>
      </c>
      <c r="H2697" s="1" t="n">
        <v>0</v>
      </c>
      <c r="I2697" s="1" t="n">
        <v>0.1963</v>
      </c>
      <c r="J2697" s="2" t="inlineStr">
        <is>
          <t>CORTE</t>
        </is>
      </c>
    </row>
    <row r="2698" ht="12" customHeight="1">
      <c r="A2698" s="3" t="inlineStr">
        <is>
          <t>PU</t>
        </is>
      </c>
      <c r="B2698" s="1" t="n">
        <v>20060011</v>
      </c>
      <c r="C2698" s="1" t="inlineStr">
        <is>
          <t>Produto com acabamento</t>
        </is>
      </c>
      <c r="D2698" s="1" t="n">
        <v>20060011</v>
      </c>
      <c r="E2698" s="1" t="inlineStr">
        <is>
          <t>TAMPO REDONDO 1200X1200X18 MDF - MESA COM V9</t>
        </is>
      </c>
      <c r="F2698" s="2" t="n">
        <v>1</v>
      </c>
      <c r="G2698" s="2" t="inlineStr">
        <is>
          <t>peça</t>
        </is>
      </c>
      <c r="H2698" s="1" t="n">
        <v>0</v>
      </c>
      <c r="I2698" s="1" t="n">
        <v>0.1963</v>
      </c>
      <c r="J2698" s="2" t="inlineStr">
        <is>
          <t>CORTE</t>
        </is>
      </c>
    </row>
    <row r="2699" ht="12" customHeight="1">
      <c r="A2699" s="3" t="inlineStr">
        <is>
          <t>SERRA FITA</t>
        </is>
      </c>
      <c r="B2699" s="1" t="n">
        <v>30009703</v>
      </c>
      <c r="C2699" s="1" t="inlineStr">
        <is>
          <t>Produto usinado</t>
        </is>
      </c>
      <c r="D2699" s="1" t="n">
        <v>30009703</v>
      </c>
      <c r="E2699" s="1" t="inlineStr">
        <is>
          <t>ESPALDAR 390X40(911)X25 MDF (24) - CADEIRA GRE 1</t>
        </is>
      </c>
      <c r="F2699" s="2" t="n">
        <v>1</v>
      </c>
      <c r="G2699" s="2" t="inlineStr">
        <is>
          <t>peça</t>
        </is>
      </c>
      <c r="H2699" s="1" t="n">
        <v>5</v>
      </c>
      <c r="I2699" s="1" t="n">
        <v>0.0743</v>
      </c>
      <c r="J2699" s="2" t="inlineStr">
        <is>
          <t>CORTE</t>
        </is>
      </c>
    </row>
    <row r="2700" ht="12" customHeight="1">
      <c r="A2700" s="3" t="inlineStr">
        <is>
          <t>SERRA FITA</t>
        </is>
      </c>
      <c r="B2700" s="1" t="n">
        <v>30001301</v>
      </c>
      <c r="C2700" s="1" t="inlineStr">
        <is>
          <t>Produto usinado</t>
        </is>
      </c>
      <c r="D2700" s="1" t="n">
        <v>30001301</v>
      </c>
      <c r="E2700" s="1" t="inlineStr">
        <is>
          <t>PE TRASEIRO 920X65(911)X25 MDF (11PCS)- CAD PE 1</t>
        </is>
      </c>
      <c r="F2700" s="2" t="n">
        <v>1</v>
      </c>
      <c r="G2700" s="2" t="inlineStr">
        <is>
          <t>peça</t>
        </is>
      </c>
      <c r="H2700" s="1" t="n">
        <v>5</v>
      </c>
      <c r="I2700" s="1" t="n">
        <v>0.0743</v>
      </c>
      <c r="J2700" s="2" t="inlineStr">
        <is>
          <t>CORTE</t>
        </is>
      </c>
    </row>
    <row r="2701" ht="12" customHeight="1">
      <c r="A2701" s="3" t="inlineStr">
        <is>
          <t>SERRA FITA</t>
        </is>
      </c>
      <c r="B2701" s="1" t="n">
        <v>30001309</v>
      </c>
      <c r="C2701" s="1" t="inlineStr">
        <is>
          <t>Produto usinado</t>
        </is>
      </c>
      <c r="D2701" s="1" t="n">
        <v>30001309</v>
      </c>
      <c r="E2701" s="1" t="inlineStr">
        <is>
          <t>TRA CENTR 360X56(911)X25 MDP (14PCS) - PE INTEI  1</t>
        </is>
      </c>
      <c r="F2701" s="2" t="n">
        <v>1</v>
      </c>
      <c r="G2701" s="2" t="inlineStr">
        <is>
          <t>peça</t>
        </is>
      </c>
      <c r="H2701" s="1" t="n">
        <v>5</v>
      </c>
      <c r="I2701" s="1" t="n">
        <v>0.0743</v>
      </c>
      <c r="J2701" s="2" t="inlineStr">
        <is>
          <t>CORTE</t>
        </is>
      </c>
    </row>
    <row r="2702" ht="12" customHeight="1">
      <c r="A2702" s="3" t="inlineStr">
        <is>
          <t>SERRA FITA</t>
        </is>
      </c>
      <c r="B2702" s="1" t="n">
        <v>30001201</v>
      </c>
      <c r="C2702" s="1" t="inlineStr">
        <is>
          <t>Produto usinado</t>
        </is>
      </c>
      <c r="D2702" s="1" t="n">
        <v>30001201</v>
      </c>
      <c r="E2702" s="1" t="inlineStr">
        <is>
          <t>PE TRASEIRO 980X65(911)X25 MDF (11PCS)- CAD PE 1</t>
        </is>
      </c>
      <c r="F2702" s="2" t="n">
        <v>1</v>
      </c>
      <c r="G2702" s="2" t="inlineStr">
        <is>
          <t>peça</t>
        </is>
      </c>
      <c r="H2702" s="1" t="n">
        <v>5</v>
      </c>
      <c r="I2702" s="1" t="n">
        <v>0.0743</v>
      </c>
      <c r="J2702" s="2" t="inlineStr">
        <is>
          <t>CORTE</t>
        </is>
      </c>
    </row>
    <row r="2703" ht="12" customHeight="1">
      <c r="A2703" s="3" t="inlineStr">
        <is>
          <t>SERRA FITA</t>
        </is>
      </c>
      <c r="B2703" s="1" t="n">
        <v>30001322</v>
      </c>
      <c r="C2703" s="1" t="inlineStr">
        <is>
          <t>Produto usinado</t>
        </is>
      </c>
      <c r="D2703" s="1" t="n">
        <v>30001322</v>
      </c>
      <c r="E2703" s="1" t="inlineStr">
        <is>
          <t>TRA CENT 360X56(911)X25 MDP (14PÇS) - PÉ INT MIL 1</t>
        </is>
      </c>
      <c r="F2703" s="2" t="n">
        <v>1</v>
      </c>
      <c r="G2703" s="2" t="inlineStr">
        <is>
          <t>peça</t>
        </is>
      </c>
      <c r="H2703" s="1" t="n">
        <v>5</v>
      </c>
      <c r="I2703" s="1" t="n">
        <v>0.0743</v>
      </c>
      <c r="J2703" s="2" t="inlineStr">
        <is>
          <t>CORTE</t>
        </is>
      </c>
    </row>
    <row r="2704" ht="12" customHeight="1">
      <c r="A2704" s="3" t="inlineStr">
        <is>
          <t>SERRA FITA</t>
        </is>
      </c>
      <c r="B2704" s="1" t="n">
        <v>30001321</v>
      </c>
      <c r="C2704" s="1" t="inlineStr">
        <is>
          <t>Produto usinado</t>
        </is>
      </c>
      <c r="D2704" s="1" t="n">
        <v>30001321</v>
      </c>
      <c r="E2704" s="1" t="inlineStr">
        <is>
          <t>APOIO ESPA 360X40(911)X25 MDP (19PÇS) - PÉ INTE 1</t>
        </is>
      </c>
      <c r="F2704" s="2" t="n">
        <v>1</v>
      </c>
      <c r="G2704" s="2" t="inlineStr">
        <is>
          <t>peça</t>
        </is>
      </c>
      <c r="H2704" s="1" t="n">
        <v>5</v>
      </c>
      <c r="I2704" s="1" t="n">
        <v>0.0743</v>
      </c>
      <c r="J2704" s="2" t="inlineStr">
        <is>
          <t>CORTE</t>
        </is>
      </c>
    </row>
    <row r="2705" ht="12" customHeight="1">
      <c r="A2705" s="3" t="inlineStr">
        <is>
          <t>SERRA FITA</t>
        </is>
      </c>
      <c r="B2705" s="1" t="n">
        <v>30002322</v>
      </c>
      <c r="C2705" s="1" t="inlineStr">
        <is>
          <t>Produto usinado</t>
        </is>
      </c>
      <c r="D2705" s="1" t="n">
        <v>30002322</v>
      </c>
      <c r="E2705" s="1" t="inlineStr">
        <is>
          <t>TRA CENT 360X40(911)X25 MDF (19PÇS) - PÉ INTEIRO1</t>
        </is>
      </c>
      <c r="F2705" s="2" t="n">
        <v>1</v>
      </c>
      <c r="G2705" s="2" t="inlineStr">
        <is>
          <t>peça</t>
        </is>
      </c>
      <c r="H2705" s="1" t="n">
        <v>5</v>
      </c>
      <c r="I2705" s="1" t="n">
        <v>0.0743</v>
      </c>
      <c r="J2705" s="2" t="inlineStr">
        <is>
          <t>CORTE</t>
        </is>
      </c>
    </row>
    <row r="2706" ht="12" customHeight="1">
      <c r="A2706" s="3" t="inlineStr">
        <is>
          <t>SERRA FITA</t>
        </is>
      </c>
      <c r="B2706" s="1" t="n">
        <v>30002321</v>
      </c>
      <c r="C2706" s="1" t="inlineStr">
        <is>
          <t>Produto usinado</t>
        </is>
      </c>
      <c r="D2706" s="1" t="n">
        <v>30002321</v>
      </c>
      <c r="E2706" s="1" t="inlineStr">
        <is>
          <t>APOIO ESPA 360X40(911)X25 MDF (19PÇS) - TOPAZIO1</t>
        </is>
      </c>
      <c r="F2706" s="2" t="n">
        <v>1</v>
      </c>
      <c r="G2706" s="2" t="inlineStr">
        <is>
          <t>peça</t>
        </is>
      </c>
      <c r="H2706" s="1" t="n">
        <v>5</v>
      </c>
      <c r="I2706" s="1" t="n">
        <v>0.0743</v>
      </c>
      <c r="J2706" s="2" t="inlineStr">
        <is>
          <t>CORTE</t>
        </is>
      </c>
    </row>
    <row r="2707" ht="12" customHeight="1">
      <c r="A2707" s="3" t="inlineStr">
        <is>
          <t>SERRA FITA</t>
        </is>
      </c>
      <c r="B2707" s="1" t="n">
        <v>20076002</v>
      </c>
      <c r="C2707" s="1" t="inlineStr">
        <is>
          <t>Produto usinado</t>
        </is>
      </c>
      <c r="D2707" s="1" t="n">
        <v>20076002</v>
      </c>
      <c r="E2707" s="1" t="inlineStr">
        <is>
          <t>TRAV. MAIOR 1333X80(911)X25 MDF (10PC) - RUBI 1,61</t>
        </is>
      </c>
      <c r="F2707" s="2" t="n">
        <v>1</v>
      </c>
      <c r="G2707" s="2" t="inlineStr">
        <is>
          <t>peça</t>
        </is>
      </c>
      <c r="H2707" s="1" t="n">
        <v>5</v>
      </c>
      <c r="I2707" s="1" t="n">
        <v>0.0743</v>
      </c>
      <c r="J2707" s="2" t="inlineStr">
        <is>
          <t>CORTE</t>
        </is>
      </c>
    </row>
    <row r="2708" ht="12" customHeight="1">
      <c r="A2708" s="3" t="inlineStr">
        <is>
          <t>SERRA FITA</t>
        </is>
      </c>
      <c r="B2708" s="1" t="n">
        <v>30002101</v>
      </c>
      <c r="C2708" s="1" t="inlineStr">
        <is>
          <t>Produto usinado</t>
        </is>
      </c>
      <c r="D2708" s="1" t="n">
        <v>30002101</v>
      </c>
      <c r="E2708" s="1" t="inlineStr">
        <is>
          <t>PE TRASEIRO 920X60(911)X25 MDF (12PC)- CAD DET 1</t>
        </is>
      </c>
      <c r="F2708" s="2" t="n">
        <v>1</v>
      </c>
      <c r="G2708" s="2" t="inlineStr">
        <is>
          <t>peça</t>
        </is>
      </c>
      <c r="H2708" s="1" t="n">
        <v>5</v>
      </c>
      <c r="I2708" s="1" t="n">
        <v>0.0743</v>
      </c>
      <c r="J2708" s="2" t="inlineStr">
        <is>
          <t>CORTE</t>
        </is>
      </c>
    </row>
    <row r="2709" ht="12" customHeight="1">
      <c r="A2709" s="3" t="inlineStr">
        <is>
          <t>SERRA FITA</t>
        </is>
      </c>
      <c r="B2709" s="1" t="n">
        <v>30003303</v>
      </c>
      <c r="C2709" s="1" t="inlineStr">
        <is>
          <t>Produto usinado</t>
        </is>
      </c>
      <c r="D2709" s="1" t="n">
        <v>30003303</v>
      </c>
      <c r="E2709" s="1" t="inlineStr">
        <is>
          <t>PE TRASEIRO 483X43(911)X25 MDP (18PCS) - TOPAZ 1</t>
        </is>
      </c>
      <c r="F2709" s="2" t="n">
        <v>1</v>
      </c>
      <c r="G2709" s="2" t="inlineStr">
        <is>
          <t>peça</t>
        </is>
      </c>
      <c r="H2709" s="1" t="n">
        <v>5</v>
      </c>
      <c r="I2709" s="1" t="n">
        <v>0.0743</v>
      </c>
      <c r="J2709" s="2" t="inlineStr">
        <is>
          <t>CORTE</t>
        </is>
      </c>
    </row>
    <row r="2710" ht="12" customHeight="1">
      <c r="A2710" s="3" t="inlineStr">
        <is>
          <t>SERRA FITA</t>
        </is>
      </c>
      <c r="B2710" s="1" t="n">
        <v>30003401</v>
      </c>
      <c r="C2710" s="1" t="inlineStr">
        <is>
          <t>Produto usinado</t>
        </is>
      </c>
      <c r="D2710" s="1" t="n">
        <v>30003401</v>
      </c>
      <c r="E2710" s="1" t="inlineStr">
        <is>
          <t>PE TRASEIRO 920X30(911)X25 MDF (14PC) ESQ DAKA1</t>
        </is>
      </c>
      <c r="F2710" s="2" t="n">
        <v>1</v>
      </c>
      <c r="G2710" s="2" t="inlineStr">
        <is>
          <t>peça</t>
        </is>
      </c>
      <c r="H2710" s="1" t="n">
        <v>5</v>
      </c>
      <c r="I2710" s="1" t="n">
        <v>0.0743</v>
      </c>
      <c r="J2710" s="2" t="inlineStr">
        <is>
          <t>CORTE</t>
        </is>
      </c>
    </row>
    <row r="2711" ht="12" customHeight="1">
      <c r="A2711" s="3" t="inlineStr">
        <is>
          <t>SERRA FITA</t>
        </is>
      </c>
      <c r="B2711" s="1" t="n">
        <v>30004202</v>
      </c>
      <c r="C2711" s="1" t="inlineStr">
        <is>
          <t>Produto usinado</t>
        </is>
      </c>
      <c r="D2711" s="1" t="n">
        <v>30004202</v>
      </c>
      <c r="E2711" s="1" t="inlineStr">
        <is>
          <t>PE TRASEIRO 423X43(911)X25 MDP (19PCS)-TOPAZIO1</t>
        </is>
      </c>
      <c r="F2711" s="2" t="n">
        <v>1</v>
      </c>
      <c r="G2711" s="2" t="inlineStr">
        <is>
          <t>peça</t>
        </is>
      </c>
      <c r="H2711" s="1" t="n">
        <v>5</v>
      </c>
      <c r="I2711" s="1" t="n">
        <v>0.0743</v>
      </c>
      <c r="J2711" s="2" t="inlineStr">
        <is>
          <t>CORTE</t>
        </is>
      </c>
    </row>
    <row r="2712" ht="12" customHeight="1">
      <c r="A2712" s="3" t="inlineStr">
        <is>
          <t>SERRA FITA</t>
        </is>
      </c>
      <c r="B2712" s="1" t="n">
        <v>30003902</v>
      </c>
      <c r="C2712" s="1" t="inlineStr">
        <is>
          <t>Produto usinado</t>
        </is>
      </c>
      <c r="D2712" s="1" t="n">
        <v>30003902</v>
      </c>
      <c r="E2712" s="1" t="inlineStr">
        <is>
          <t>PE TRASEIRO 920X30(911)X25 MDF (14PC) DIR TREN 1</t>
        </is>
      </c>
      <c r="F2712" s="2" t="n">
        <v>1</v>
      </c>
      <c r="G2712" s="2" t="inlineStr">
        <is>
          <t>peça</t>
        </is>
      </c>
      <c r="H2712" s="1" t="n">
        <v>5</v>
      </c>
      <c r="I2712" s="1" t="n">
        <v>0.0743</v>
      </c>
      <c r="J2712" s="2" t="inlineStr">
        <is>
          <t>CORTE</t>
        </is>
      </c>
    </row>
    <row r="2713" ht="12" customHeight="1">
      <c r="A2713" s="3" t="inlineStr">
        <is>
          <t>SERRA FITA</t>
        </is>
      </c>
      <c r="B2713" s="1" t="n">
        <v>30003901</v>
      </c>
      <c r="C2713" s="1" t="inlineStr">
        <is>
          <t>Produto usinado</t>
        </is>
      </c>
      <c r="D2713" s="1" t="n">
        <v>30003901</v>
      </c>
      <c r="E2713" s="1" t="inlineStr">
        <is>
          <t>PE TRASEIRO 920X30(911)X25 MDF (14PC) ESQ TREN1</t>
        </is>
      </c>
      <c r="F2713" s="2" t="n">
        <v>1</v>
      </c>
      <c r="G2713" s="2" t="inlineStr">
        <is>
          <t>peça</t>
        </is>
      </c>
      <c r="H2713" s="1" t="n">
        <v>5</v>
      </c>
      <c r="I2713" s="1" t="n">
        <v>0.0743</v>
      </c>
      <c r="J2713" s="2" t="inlineStr">
        <is>
          <t>CORTE</t>
        </is>
      </c>
    </row>
    <row r="2714" ht="12" customHeight="1">
      <c r="A2714" s="3" t="inlineStr">
        <is>
          <t>SERRA FITA</t>
        </is>
      </c>
      <c r="B2714" s="1" t="n">
        <v>30004801</v>
      </c>
      <c r="C2714" s="1" t="inlineStr">
        <is>
          <t>Produto usinado</t>
        </is>
      </c>
      <c r="D2714" s="1" t="n">
        <v>30004801</v>
      </c>
      <c r="E2714" s="1" t="inlineStr">
        <is>
          <t>ANTIGO PE TRA 880X30(911)X25MDF(13PC) ESQ SAN1</t>
        </is>
      </c>
      <c r="F2714" s="2" t="n">
        <v>1</v>
      </c>
      <c r="G2714" s="2" t="inlineStr">
        <is>
          <t>peça</t>
        </is>
      </c>
      <c r="H2714" s="1" t="n">
        <v>5</v>
      </c>
      <c r="I2714" s="1" t="n">
        <v>0.0743</v>
      </c>
      <c r="J2714" s="2" t="inlineStr">
        <is>
          <t>CORTE</t>
        </is>
      </c>
    </row>
    <row r="2715" ht="12" customHeight="1">
      <c r="A2715" s="3" t="inlineStr">
        <is>
          <t>SERRA FITA</t>
        </is>
      </c>
      <c r="B2715" s="1" t="n">
        <v>30004802</v>
      </c>
      <c r="C2715" s="1" t="inlineStr">
        <is>
          <t>Produto usinado</t>
        </is>
      </c>
      <c r="D2715" s="1" t="n">
        <v>30004802</v>
      </c>
      <c r="E2715" s="1" t="inlineStr">
        <is>
          <t>ANTIGO PE TRA 880X30(911)X25MDF(13PC) DIR SAN  1</t>
        </is>
      </c>
      <c r="F2715" s="2" t="n">
        <v>1</v>
      </c>
      <c r="G2715" s="2" t="inlineStr">
        <is>
          <t>peça</t>
        </is>
      </c>
      <c r="H2715" s="1" t="n">
        <v>5</v>
      </c>
      <c r="I2715" s="1" t="n">
        <v>0.0743</v>
      </c>
      <c r="J2715" s="2" t="inlineStr">
        <is>
          <t>CORTE</t>
        </is>
      </c>
    </row>
    <row r="2716" ht="12" customHeight="1">
      <c r="A2716" s="3" t="inlineStr">
        <is>
          <t>SERRA FITA</t>
        </is>
      </c>
      <c r="B2716" s="1" t="n">
        <v>91032406</v>
      </c>
      <c r="C2716" s="1" t="inlineStr">
        <is>
          <t>Produto usinado</t>
        </is>
      </c>
      <c r="D2716" s="1" t="n">
        <v>91032406</v>
      </c>
      <c r="E2716" s="1" t="inlineStr">
        <is>
          <t>CHAPEU 1480X150(911)X09 MDP (5 PCS) - CHICAGO  1</t>
        </is>
      </c>
      <c r="F2716" s="2" t="n">
        <v>1</v>
      </c>
      <c r="G2716" s="2" t="inlineStr">
        <is>
          <t>peça</t>
        </is>
      </c>
      <c r="H2716" s="1" t="n">
        <v>5</v>
      </c>
      <c r="I2716" s="1" t="n">
        <v>0.0743</v>
      </c>
      <c r="J2716" s="2" t="inlineStr">
        <is>
          <t>CORTE</t>
        </is>
      </c>
    </row>
    <row r="2717" ht="12" customHeight="1">
      <c r="A2717" s="3" t="inlineStr">
        <is>
          <t>SERRA FITA</t>
        </is>
      </c>
      <c r="B2717" s="1" t="n">
        <v>91032606</v>
      </c>
      <c r="C2717" s="1" t="inlineStr">
        <is>
          <t>Produto usinado</t>
        </is>
      </c>
      <c r="D2717" s="1" t="n">
        <v>91032606</v>
      </c>
      <c r="E2717" s="1" t="inlineStr">
        <is>
          <t>CHAPEU 1680X150(911)X09 MDP (5 PCS) - CHICAGO  1</t>
        </is>
      </c>
      <c r="F2717" s="2" t="n">
        <v>1</v>
      </c>
      <c r="G2717" s="2" t="inlineStr">
        <is>
          <t>peça</t>
        </is>
      </c>
      <c r="H2717" s="1" t="n">
        <v>5</v>
      </c>
      <c r="I2717" s="1" t="n">
        <v>0.0743</v>
      </c>
      <c r="J2717" s="2" t="inlineStr">
        <is>
          <t>CORTE</t>
        </is>
      </c>
    </row>
    <row r="2718" ht="12" customHeight="1">
      <c r="A2718" s="3" t="inlineStr">
        <is>
          <t>SERRA FITA</t>
        </is>
      </c>
      <c r="B2718" s="1" t="n">
        <v>91033006</v>
      </c>
      <c r="C2718" s="1" t="inlineStr">
        <is>
          <t>Produto usinado</t>
        </is>
      </c>
      <c r="D2718" s="1" t="n">
        <v>91033006</v>
      </c>
      <c r="E2718" s="1" t="inlineStr">
        <is>
          <t>CHAPEU 1000X150(911)X09 MDP (5 PCS) - CHICAGO  1</t>
        </is>
      </c>
      <c r="F2718" s="2" t="n">
        <v>1</v>
      </c>
      <c r="G2718" s="2" t="inlineStr">
        <is>
          <t>peça</t>
        </is>
      </c>
      <c r="H2718" s="1" t="n">
        <v>5</v>
      </c>
      <c r="I2718" s="1" t="n">
        <v>0.0743</v>
      </c>
      <c r="J2718" s="2" t="inlineStr">
        <is>
          <t>CORTE</t>
        </is>
      </c>
    </row>
    <row r="2719" ht="12" customHeight="1">
      <c r="A2719" s="3" t="inlineStr">
        <is>
          <t>SERRA FITA</t>
        </is>
      </c>
      <c r="B2719" s="1" t="n">
        <v>92514001</v>
      </c>
      <c r="C2719" s="1" t="inlineStr">
        <is>
          <t>Produto usinado</t>
        </is>
      </c>
      <c r="D2719" s="1" t="n">
        <v>92514001</v>
      </c>
      <c r="E2719" s="1" t="inlineStr">
        <is>
          <t>PLAQUETA CAB. BRAGA 1100X190(911)X09 MDF (5PC1</t>
        </is>
      </c>
      <c r="F2719" s="2" t="n">
        <v>1</v>
      </c>
      <c r="G2719" s="2" t="inlineStr">
        <is>
          <t>peça</t>
        </is>
      </c>
      <c r="H2719" s="1" t="n">
        <v>5</v>
      </c>
      <c r="I2719" s="1" t="n">
        <v>0.0743</v>
      </c>
      <c r="J2719" s="2" t="inlineStr">
        <is>
          <t>CORTE</t>
        </is>
      </c>
    </row>
    <row r="2720" ht="12" customHeight="1">
      <c r="A2720" s="3" t="inlineStr">
        <is>
          <t>SERRA FITA</t>
        </is>
      </c>
      <c r="B2720" s="1" t="n">
        <v>92014001</v>
      </c>
      <c r="C2720" s="1" t="inlineStr">
        <is>
          <t>Produto usinado</t>
        </is>
      </c>
      <c r="D2720" s="1" t="n">
        <v>92014001</v>
      </c>
      <c r="E2720" s="1" t="inlineStr">
        <is>
          <t>CHAPEU CAB. BARI 1,40 1100X62(911)X09 MDP (13PC1</t>
        </is>
      </c>
      <c r="F2720" s="2" t="n">
        <v>1</v>
      </c>
      <c r="G2720" s="2" t="inlineStr">
        <is>
          <t>peça</t>
        </is>
      </c>
      <c r="H2720" s="1" t="n">
        <v>5</v>
      </c>
      <c r="I2720" s="1" t="n">
        <v>0.0743</v>
      </c>
      <c r="J2720" s="2" t="inlineStr">
        <is>
          <t>CORTE</t>
        </is>
      </c>
    </row>
    <row r="2721" ht="12" customHeight="1">
      <c r="A2721" s="3" t="inlineStr">
        <is>
          <t>SERRA FITA</t>
        </is>
      </c>
      <c r="B2721" s="1" t="n">
        <v>30008507</v>
      </c>
      <c r="C2721" s="1" t="inlineStr">
        <is>
          <t>Produto usinado</t>
        </is>
      </c>
      <c r="D2721" s="1" t="n">
        <v>30008507</v>
      </c>
      <c r="E2721" s="1" t="inlineStr">
        <is>
          <t>LAT ENCOSTO 525X60(911)X18 MDF (12PCS) TOPAZI 1</t>
        </is>
      </c>
      <c r="F2721" s="2" t="n">
        <v>1</v>
      </c>
      <c r="G2721" s="2" t="inlineStr">
        <is>
          <t>peça</t>
        </is>
      </c>
      <c r="H2721" s="1" t="n">
        <v>5</v>
      </c>
      <c r="I2721" s="1" t="n">
        <v>0.0743</v>
      </c>
      <c r="J2721" s="2" t="inlineStr">
        <is>
          <t>CORTE</t>
        </is>
      </c>
    </row>
    <row r="2722" ht="12" customHeight="1">
      <c r="A2722" s="3" t="inlineStr">
        <is>
          <t>SERRA FITA</t>
        </is>
      </c>
      <c r="B2722" s="1" t="n">
        <v>30008509</v>
      </c>
      <c r="C2722" s="1" t="inlineStr">
        <is>
          <t>Produto usinado</t>
        </is>
      </c>
      <c r="D2722" s="1" t="n">
        <v>30008509</v>
      </c>
      <c r="E2722" s="1" t="inlineStr">
        <is>
          <t>TRAV ESPALDAR 440X35(911)X15 MDP(23PCS)TOPAZ1</t>
        </is>
      </c>
      <c r="F2722" s="2" t="n">
        <v>1</v>
      </c>
      <c r="G2722" s="2" t="inlineStr">
        <is>
          <t>peça</t>
        </is>
      </c>
      <c r="H2722" s="1" t="n">
        <v>5</v>
      </c>
      <c r="I2722" s="1" t="n">
        <v>0.0743</v>
      </c>
      <c r="J2722" s="2" t="inlineStr">
        <is>
          <t>CORTE</t>
        </is>
      </c>
    </row>
    <row r="2723" ht="12" customHeight="1">
      <c r="A2723" s="3" t="inlineStr">
        <is>
          <t>SERRA FITA</t>
        </is>
      </c>
      <c r="B2723" s="1" t="n">
        <v>92016001</v>
      </c>
      <c r="C2723" s="1" t="inlineStr">
        <is>
          <t>Produto usinado</t>
        </is>
      </c>
      <c r="D2723" s="1" t="n">
        <v>92016001</v>
      </c>
      <c r="E2723" s="1" t="inlineStr">
        <is>
          <t>CHAPEU CAB. BARI 1,60 1280X62(911)X09 MDP (12PC1</t>
        </is>
      </c>
      <c r="F2723" s="2" t="n">
        <v>1</v>
      </c>
      <c r="G2723" s="2" t="inlineStr">
        <is>
          <t>peça</t>
        </is>
      </c>
      <c r="H2723" s="1" t="n">
        <v>5</v>
      </c>
      <c r="I2723" s="1" t="n">
        <v>0.0743</v>
      </c>
      <c r="J2723" s="2" t="inlineStr">
        <is>
          <t>CORTE</t>
        </is>
      </c>
    </row>
    <row r="2724" ht="12" customHeight="1">
      <c r="A2724" s="3" t="inlineStr">
        <is>
          <t>SERRA FITA</t>
        </is>
      </c>
      <c r="B2724" s="1" t="n">
        <v>30006101</v>
      </c>
      <c r="C2724" s="1" t="inlineStr">
        <is>
          <t>Produto usinado</t>
        </is>
      </c>
      <c r="D2724" s="1" t="n">
        <v>30006101</v>
      </c>
      <c r="E2724" s="1" t="inlineStr">
        <is>
          <t>PE TRAS 880X30(911)X25 MDF (13PC) ESQ SANTIAGO1</t>
        </is>
      </c>
      <c r="F2724" s="2" t="n">
        <v>1</v>
      </c>
      <c r="G2724" s="2" t="inlineStr">
        <is>
          <t>peça</t>
        </is>
      </c>
      <c r="H2724" s="1" t="n">
        <v>5</v>
      </c>
      <c r="I2724" s="1" t="n">
        <v>0.0743</v>
      </c>
      <c r="J2724" s="2" t="inlineStr">
        <is>
          <t>CORTE</t>
        </is>
      </c>
    </row>
    <row r="2725" ht="12" customHeight="1">
      <c r="A2725" s="3" t="inlineStr">
        <is>
          <t>SERRA FITA</t>
        </is>
      </c>
      <c r="B2725" s="1" t="n">
        <v>30006102</v>
      </c>
      <c r="C2725" s="1" t="inlineStr">
        <is>
          <t>Produto usinado</t>
        </is>
      </c>
      <c r="D2725" s="1" t="n">
        <v>30006102</v>
      </c>
      <c r="E2725" s="1" t="inlineStr">
        <is>
          <t>PE TRAS 880X30(911)X25 MDF (13PC) DIR SANTIAGO 1</t>
        </is>
      </c>
      <c r="F2725" s="2" t="n">
        <v>1</v>
      </c>
      <c r="G2725" s="2" t="inlineStr">
        <is>
          <t>peça</t>
        </is>
      </c>
      <c r="H2725" s="1" t="n">
        <v>5</v>
      </c>
      <c r="I2725" s="1" t="n">
        <v>0.0743</v>
      </c>
      <c r="J2725" s="2" t="inlineStr">
        <is>
          <t>CORTE</t>
        </is>
      </c>
    </row>
    <row r="2726" ht="12" customHeight="1">
      <c r="A2726" s="3" t="inlineStr">
        <is>
          <t>SERRA FITA</t>
        </is>
      </c>
      <c r="B2726" s="1" t="n">
        <v>200276101</v>
      </c>
      <c r="C2726" s="1" t="inlineStr">
        <is>
          <t>Produto usinado</t>
        </is>
      </c>
      <c r="D2726" s="1" t="n">
        <v>200276101</v>
      </c>
      <c r="E2726" s="1" t="inlineStr">
        <is>
          <t>PE 700X120(660)X15 (4PCS) MDF - MESA CATEDRAL  1</t>
        </is>
      </c>
      <c r="F2726" s="2" t="n">
        <v>1</v>
      </c>
      <c r="G2726" s="2" t="inlineStr">
        <is>
          <t>peça</t>
        </is>
      </c>
      <c r="H2726" s="1" t="n">
        <v>5</v>
      </c>
      <c r="I2726" s="1" t="n">
        <v>0.0743</v>
      </c>
      <c r="J2726" s="2" t="inlineStr">
        <is>
          <t>CORTE</t>
        </is>
      </c>
    </row>
    <row r="2727" ht="12" customHeight="1">
      <c r="A2727" s="3" t="inlineStr">
        <is>
          <t>SERRA FITA</t>
        </is>
      </c>
      <c r="B2727" s="1" t="n">
        <v>200277101</v>
      </c>
      <c r="C2727" s="1" t="inlineStr">
        <is>
          <t>Produto usinado</t>
        </is>
      </c>
      <c r="D2727" s="1" t="n">
        <v>200277101</v>
      </c>
      <c r="E2727" s="1" t="inlineStr">
        <is>
          <t>PE 700X120(660)X18 (4PCS) MDF - MESA CATEDRAL  1</t>
        </is>
      </c>
      <c r="F2727" s="2" t="n">
        <v>1</v>
      </c>
      <c r="G2727" s="2" t="inlineStr">
        <is>
          <t>peça</t>
        </is>
      </c>
      <c r="H2727" s="1" t="n">
        <v>5</v>
      </c>
      <c r="I2727" s="1" t="n">
        <v>0.0743</v>
      </c>
      <c r="J2727" s="2" t="inlineStr">
        <is>
          <t>CORTE</t>
        </is>
      </c>
    </row>
    <row r="2728" ht="12" customHeight="1">
      <c r="A2728" s="3" t="inlineStr">
        <is>
          <t>SERRA FITA</t>
        </is>
      </c>
      <c r="B2728" s="1" t="n">
        <v>30006801</v>
      </c>
      <c r="C2728" s="1" t="inlineStr">
        <is>
          <t>Produto usinado</t>
        </is>
      </c>
      <c r="D2728" s="1" t="n">
        <v>30006801</v>
      </c>
      <c r="E2728" s="1" t="inlineStr">
        <is>
          <t>PE TRASEIRO 980X94(911)X25 MDF (8PCS)- CAD GEN1</t>
        </is>
      </c>
      <c r="F2728" s="2" t="n">
        <v>1</v>
      </c>
      <c r="G2728" s="2" t="inlineStr">
        <is>
          <t>peça</t>
        </is>
      </c>
      <c r="H2728" s="1" t="n">
        <v>5</v>
      </c>
      <c r="I2728" s="1" t="n">
        <v>0.0743</v>
      </c>
      <c r="J2728" s="2" t="inlineStr">
        <is>
          <t>CORTE</t>
        </is>
      </c>
    </row>
    <row r="2729" ht="12" customHeight="1">
      <c r="A2729" s="3" t="inlineStr">
        <is>
          <t>SERRA FITA</t>
        </is>
      </c>
      <c r="B2729" s="1" t="n">
        <v>30003402</v>
      </c>
      <c r="C2729" s="1" t="inlineStr">
        <is>
          <t>Produto usinado</t>
        </is>
      </c>
      <c r="D2729" s="1" t="n">
        <v>30003402</v>
      </c>
      <c r="E2729" s="1" t="inlineStr">
        <is>
          <t>PE TRASEIRO 920X30(911)X25 MDF (14PC) DIR DAKA 1</t>
        </is>
      </c>
      <c r="F2729" s="2" t="n">
        <v>1</v>
      </c>
      <c r="G2729" s="2" t="inlineStr">
        <is>
          <t>peça</t>
        </is>
      </c>
      <c r="H2729" s="1" t="n">
        <v>5</v>
      </c>
      <c r="I2729" s="1" t="n">
        <v>0.0743</v>
      </c>
      <c r="J2729" s="2" t="inlineStr">
        <is>
          <t>CORTE</t>
        </is>
      </c>
    </row>
    <row r="2730" ht="12" customHeight="1">
      <c r="A2730" s="3" t="inlineStr">
        <is>
          <t>SERRA FITA</t>
        </is>
      </c>
      <c r="B2730" s="1" t="n">
        <v>30003402</v>
      </c>
      <c r="C2730" s="1" t="inlineStr">
        <is>
          <t>Produto usinado</t>
        </is>
      </c>
      <c r="D2730" s="1" t="n">
        <v>30003402</v>
      </c>
      <c r="E2730" s="1" t="inlineStr">
        <is>
          <t>PE TRASEIRO 920X30(911)X25 MDF (14PC) DIR DAKA 54</t>
        </is>
      </c>
      <c r="F2730" s="2" t="n">
        <v>1</v>
      </c>
      <c r="G2730" s="2" t="inlineStr">
        <is>
          <t>peça</t>
        </is>
      </c>
      <c r="H2730" s="1" t="n">
        <v>5</v>
      </c>
      <c r="I2730" s="1" t="n">
        <v>0.0743</v>
      </c>
      <c r="J2730" s="2" t="inlineStr">
        <is>
          <t>CORTE</t>
        </is>
      </c>
    </row>
    <row r="2731" ht="12" customHeight="1">
      <c r="A2731" s="3" t="inlineStr">
        <is>
          <t>SERRA FITA</t>
        </is>
      </c>
      <c r="B2731" s="1" t="n">
        <v>30003401</v>
      </c>
      <c r="C2731" s="1" t="inlineStr">
        <is>
          <t>Produto usinado</t>
        </is>
      </c>
      <c r="D2731" s="1" t="n">
        <v>30003401</v>
      </c>
      <c r="E2731" s="1" t="inlineStr">
        <is>
          <t>PE TRASEIRO 920X30(911)X25 MDF (14PC) ESQ DAKA54</t>
        </is>
      </c>
      <c r="F2731" s="2" t="n">
        <v>1</v>
      </c>
      <c r="G2731" s="2" t="inlineStr">
        <is>
          <t>peça</t>
        </is>
      </c>
      <c r="H2731" s="1" t="n">
        <v>5</v>
      </c>
      <c r="I2731" s="1" t="n">
        <v>0.0743</v>
      </c>
      <c r="J2731" s="2" t="inlineStr">
        <is>
          <t>CORTE</t>
        </is>
      </c>
    </row>
    <row r="2732" ht="12" customHeight="1">
      <c r="A2732" s="3" t="inlineStr">
        <is>
          <t>SERRA FITA</t>
        </is>
      </c>
      <c r="B2732" s="1" t="n">
        <v>30003902</v>
      </c>
      <c r="C2732" s="1" t="inlineStr">
        <is>
          <t>Produto usinado</t>
        </is>
      </c>
      <c r="D2732" s="1" t="n">
        <v>30003902</v>
      </c>
      <c r="E2732" s="1" t="inlineStr">
        <is>
          <t>PE TRASEIRO 920X30(911)X25 MDF (14PC) DIR TREN 54</t>
        </is>
      </c>
      <c r="F2732" s="2" t="n">
        <v>1</v>
      </c>
      <c r="G2732" s="2" t="inlineStr">
        <is>
          <t>peça</t>
        </is>
      </c>
      <c r="H2732" s="1" t="n">
        <v>5</v>
      </c>
      <c r="I2732" s="1" t="n">
        <v>0.0743</v>
      </c>
      <c r="J2732" s="2" t="inlineStr">
        <is>
          <t>CORTE</t>
        </is>
      </c>
    </row>
    <row r="2733" ht="12" customHeight="1">
      <c r="A2733" s="3" t="inlineStr">
        <is>
          <t>SERRA FITA</t>
        </is>
      </c>
      <c r="B2733" s="1" t="n">
        <v>30003901</v>
      </c>
      <c r="C2733" s="1" t="inlineStr">
        <is>
          <t>Produto usinado</t>
        </is>
      </c>
      <c r="D2733" s="1" t="n">
        <v>30003901</v>
      </c>
      <c r="E2733" s="1" t="inlineStr">
        <is>
          <t>PE TRASEIRO 920X30(911)X25 MDF (14PC) ESQ TREN54</t>
        </is>
      </c>
      <c r="F2733" s="2" t="n">
        <v>1</v>
      </c>
      <c r="G2733" s="2" t="inlineStr">
        <is>
          <t>peça</t>
        </is>
      </c>
      <c r="H2733" s="1" t="n">
        <v>5</v>
      </c>
      <c r="I2733" s="1" t="n">
        <v>0.0743</v>
      </c>
      <c r="J2733" s="2" t="inlineStr">
        <is>
          <t>CORTE</t>
        </is>
      </c>
    </row>
    <row r="2734" ht="12" customHeight="1">
      <c r="A2734" s="3" t="inlineStr">
        <is>
          <t>SERRA FITA</t>
        </is>
      </c>
      <c r="B2734" s="1" t="n">
        <v>30004801</v>
      </c>
      <c r="C2734" s="1" t="inlineStr">
        <is>
          <t>Produto usinado</t>
        </is>
      </c>
      <c r="D2734" s="1" t="n">
        <v>30004801</v>
      </c>
      <c r="E2734" s="1" t="inlineStr">
        <is>
          <t>ANTIGO PE TRA 880X30(911)X25MDF(13PC) ESQ SAN54</t>
        </is>
      </c>
      <c r="F2734" s="2" t="n">
        <v>1</v>
      </c>
      <c r="G2734" s="2" t="inlineStr">
        <is>
          <t>peça</t>
        </is>
      </c>
      <c r="H2734" s="1" t="n">
        <v>5</v>
      </c>
      <c r="I2734" s="1" t="n">
        <v>0.0743</v>
      </c>
      <c r="J2734" s="2" t="inlineStr">
        <is>
          <t>CORTE</t>
        </is>
      </c>
    </row>
    <row r="2735" ht="12" customHeight="1">
      <c r="A2735" s="3" t="inlineStr">
        <is>
          <t>SERRA FITA</t>
        </is>
      </c>
      <c r="B2735" s="1" t="n">
        <v>30004802</v>
      </c>
      <c r="C2735" s="1" t="inlineStr">
        <is>
          <t>Produto usinado</t>
        </is>
      </c>
      <c r="D2735" s="1" t="n">
        <v>30004802</v>
      </c>
      <c r="E2735" s="1" t="inlineStr">
        <is>
          <t>ANTIGO PE TRA 880X30(911)X25MDF(13PC) DIR SAN  54</t>
        </is>
      </c>
      <c r="F2735" s="2" t="n">
        <v>1</v>
      </c>
      <c r="G2735" s="2" t="inlineStr">
        <is>
          <t>peça</t>
        </is>
      </c>
      <c r="H2735" s="1" t="n">
        <v>5</v>
      </c>
      <c r="I2735" s="1" t="n">
        <v>0.0743</v>
      </c>
      <c r="J2735" s="2" t="inlineStr">
        <is>
          <t>CORTE</t>
        </is>
      </c>
    </row>
    <row r="2736" ht="12" customHeight="1">
      <c r="A2736" s="3" t="inlineStr">
        <is>
          <t>SERRA FITA</t>
        </is>
      </c>
      <c r="B2736" s="1" t="n">
        <v>30003607</v>
      </c>
      <c r="C2736" s="1" t="inlineStr">
        <is>
          <t>Produto usinado</t>
        </is>
      </c>
      <c r="D2736" s="1" t="n">
        <v>30003607</v>
      </c>
      <c r="E2736" s="1" t="inlineStr">
        <is>
          <t>PE FRONTAL CAD. SAFIRA/PEROLA 440X35X35           54</t>
        </is>
      </c>
      <c r="F2736" s="2" t="n">
        <v>1</v>
      </c>
      <c r="G2736" s="2" t="inlineStr">
        <is>
          <t>peça</t>
        </is>
      </c>
      <c r="H2736" s="1" t="n">
        <v>5</v>
      </c>
      <c r="I2736" s="1" t="n">
        <v>0.0743</v>
      </c>
      <c r="J2736" s="2" t="inlineStr">
        <is>
          <t>CORTE</t>
        </is>
      </c>
    </row>
    <row r="2737" ht="12" customHeight="1">
      <c r="A2737" s="3" t="inlineStr">
        <is>
          <t>SERRA FITA</t>
        </is>
      </c>
      <c r="B2737" s="1" t="n">
        <v>30003622</v>
      </c>
      <c r="C2737" s="1" t="inlineStr">
        <is>
          <t>Produto usinado</t>
        </is>
      </c>
      <c r="D2737" s="1" t="n">
        <v>30003622</v>
      </c>
      <c r="E2737" s="1" t="inlineStr">
        <is>
          <t>PE FRONTAL DIREITO CAD. SAFIRA/PEROLA 440X45  54</t>
        </is>
      </c>
      <c r="F2737" s="2" t="n">
        <v>1</v>
      </c>
      <c r="G2737" s="2" t="inlineStr">
        <is>
          <t>peça</t>
        </is>
      </c>
      <c r="H2737" s="1" t="n">
        <v>5</v>
      </c>
      <c r="I2737" s="1" t="n">
        <v>0.0743</v>
      </c>
      <c r="J2737" s="2" t="inlineStr">
        <is>
          <t>CORTE</t>
        </is>
      </c>
    </row>
    <row r="2738" ht="12" customHeight="1">
      <c r="A2738" s="3" t="inlineStr">
        <is>
          <t>SERRA FITA</t>
        </is>
      </c>
      <c r="B2738" s="1" t="n">
        <v>30003623</v>
      </c>
      <c r="C2738" s="1" t="inlineStr">
        <is>
          <t>Produto usinado</t>
        </is>
      </c>
      <c r="D2738" s="1" t="n">
        <v>30003623</v>
      </c>
      <c r="E2738" s="1" t="inlineStr">
        <is>
          <t>PE FRONTAL ESQUERDO CAD. SAFIRA/PEROLA 440X54</t>
        </is>
      </c>
      <c r="F2738" s="2" t="n">
        <v>1</v>
      </c>
      <c r="G2738" s="2" t="inlineStr">
        <is>
          <t>peça</t>
        </is>
      </c>
      <c r="H2738" s="1" t="n">
        <v>5</v>
      </c>
      <c r="I2738" s="1" t="n">
        <v>0.0743</v>
      </c>
      <c r="J2738" s="2" t="inlineStr">
        <is>
          <t>CORTE</t>
        </is>
      </c>
    </row>
    <row r="2739" ht="12" customHeight="1">
      <c r="A2739" s="3" t="inlineStr">
        <is>
          <t>SERRA FITA</t>
        </is>
      </c>
      <c r="B2739" s="1" t="n">
        <v>30003621</v>
      </c>
      <c r="C2739" s="1" t="inlineStr">
        <is>
          <t>Produto usinado</t>
        </is>
      </c>
      <c r="D2739" s="1" t="n">
        <v>30003621</v>
      </c>
      <c r="E2739" s="1" t="inlineStr">
        <is>
          <t>PE TRASEIRO DIREITO CAD. PEROLA (775X35X30)     54</t>
        </is>
      </c>
      <c r="F2739" s="2" t="n">
        <v>1</v>
      </c>
      <c r="G2739" s="2" t="inlineStr">
        <is>
          <t>peça</t>
        </is>
      </c>
      <c r="H2739" s="1" t="n">
        <v>5</v>
      </c>
      <c r="I2739" s="1" t="n">
        <v>0.0743</v>
      </c>
      <c r="J2739" s="2" t="inlineStr">
        <is>
          <t>CORTE</t>
        </is>
      </c>
    </row>
    <row r="2740" ht="12" customHeight="1">
      <c r="A2740" s="3" t="inlineStr">
        <is>
          <t>SERRA FITA</t>
        </is>
      </c>
      <c r="B2740" s="1" t="n">
        <v>30003616</v>
      </c>
      <c r="C2740" s="1" t="inlineStr">
        <is>
          <t>Produto usinado</t>
        </is>
      </c>
      <c r="D2740" s="1" t="n">
        <v>30003616</v>
      </c>
      <c r="E2740" s="1" t="inlineStr">
        <is>
          <t>PE TRASEIRO DIREITO CAD. SAFIRA (775X35X30)       54</t>
        </is>
      </c>
      <c r="F2740" s="2" t="n">
        <v>1</v>
      </c>
      <c r="G2740" s="2" t="inlineStr">
        <is>
          <t>peça</t>
        </is>
      </c>
      <c r="H2740" s="1" t="n">
        <v>5</v>
      </c>
      <c r="I2740" s="1" t="n">
        <v>0.0743</v>
      </c>
      <c r="J2740" s="2" t="inlineStr">
        <is>
          <t>CORTE</t>
        </is>
      </c>
    </row>
    <row r="2741" ht="12" customHeight="1">
      <c r="A2741" s="3" t="inlineStr">
        <is>
          <t>SERRA FITA</t>
        </is>
      </c>
      <c r="B2741" s="1" t="n">
        <v>30003619</v>
      </c>
      <c r="C2741" s="1" t="inlineStr">
        <is>
          <t>Produto usinado</t>
        </is>
      </c>
      <c r="D2741" s="1" t="n">
        <v>30003619</v>
      </c>
      <c r="E2741" s="1" t="inlineStr">
        <is>
          <t>PE TRASEIRO ESQUERDO CAD. PEROLA (775X35X3054</t>
        </is>
      </c>
      <c r="F2741" s="2" t="n">
        <v>1</v>
      </c>
      <c r="G2741" s="2" t="inlineStr">
        <is>
          <t>peça</t>
        </is>
      </c>
      <c r="H2741" s="1" t="n">
        <v>5</v>
      </c>
      <c r="I2741" s="1" t="n">
        <v>0.0743</v>
      </c>
      <c r="J2741" s="2" t="inlineStr">
        <is>
          <t>CORTE</t>
        </is>
      </c>
    </row>
    <row r="2742" ht="12" customHeight="1">
      <c r="A2742" s="3" t="inlineStr">
        <is>
          <t>SERRA FITA</t>
        </is>
      </c>
      <c r="B2742" s="1" t="n">
        <v>30003606</v>
      </c>
      <c r="C2742" s="1" t="inlineStr">
        <is>
          <t>Produto usinado</t>
        </is>
      </c>
      <c r="D2742" s="1" t="n">
        <v>30003606</v>
      </c>
      <c r="E2742" s="1" t="inlineStr">
        <is>
          <t>PE TRASEIRO ESQUERDO CAD. SAFIRA (775X35X30) 54</t>
        </is>
      </c>
      <c r="F2742" s="2" t="n">
        <v>1</v>
      </c>
      <c r="G2742" s="2" t="inlineStr">
        <is>
          <t>peça</t>
        </is>
      </c>
      <c r="H2742" s="1" t="n">
        <v>5</v>
      </c>
      <c r="I2742" s="1" t="n">
        <v>0.0743</v>
      </c>
      <c r="J2742" s="2" t="inlineStr">
        <is>
          <t>CORTE</t>
        </is>
      </c>
    </row>
    <row r="2743" ht="12" customHeight="1">
      <c r="A2743" s="3" t="inlineStr">
        <is>
          <t>SERRA FITA</t>
        </is>
      </c>
      <c r="B2743" s="1" t="n">
        <v>30005193</v>
      </c>
      <c r="C2743" s="1" t="inlineStr">
        <is>
          <t>Produto usinado</t>
        </is>
      </c>
      <c r="D2743" s="1" t="n">
        <v>30005193</v>
      </c>
      <c r="E2743" s="1" t="inlineStr">
        <is>
          <t>TRAVESSA SUPERIOR 524X60X30 - CAD AMETISTA    54</t>
        </is>
      </c>
      <c r="F2743" s="2" t="n">
        <v>1</v>
      </c>
      <c r="G2743" s="2" t="inlineStr">
        <is>
          <t>peça</t>
        </is>
      </c>
      <c r="H2743" s="1" t="n">
        <v>5</v>
      </c>
      <c r="I2743" s="1" t="n">
        <v>0.0743</v>
      </c>
      <c r="J2743" s="2" t="inlineStr">
        <is>
          <t>CORTE</t>
        </is>
      </c>
    </row>
    <row r="2744" ht="12" customHeight="1">
      <c r="A2744" s="3" t="inlineStr">
        <is>
          <t>SERRA FITA</t>
        </is>
      </c>
      <c r="B2744" s="1" t="n">
        <v>30005192</v>
      </c>
      <c r="C2744" s="1" t="inlineStr">
        <is>
          <t>Produto usinado</t>
        </is>
      </c>
      <c r="D2744" s="1" t="n">
        <v>30005192</v>
      </c>
      <c r="E2744" s="1" t="inlineStr">
        <is>
          <t>TRAVESSA INFERIOR 524X60X30 - CAD AMETISTA     54</t>
        </is>
      </c>
      <c r="F2744" s="2" t="n">
        <v>1</v>
      </c>
      <c r="G2744" s="2" t="inlineStr">
        <is>
          <t>peça</t>
        </is>
      </c>
      <c r="H2744" s="1" t="n">
        <v>5</v>
      </c>
      <c r="I2744" s="1" t="n">
        <v>0.0743</v>
      </c>
      <c r="J2744" s="2" t="inlineStr">
        <is>
          <t>CORTE</t>
        </is>
      </c>
    </row>
    <row r="2745" ht="12" customHeight="1">
      <c r="A2745" s="3" t="inlineStr">
        <is>
          <t>SERRA FITA</t>
        </is>
      </c>
      <c r="B2745" s="1" t="n">
        <v>30008401</v>
      </c>
      <c r="C2745" s="1" t="inlineStr">
        <is>
          <t>Produto usinado</t>
        </is>
      </c>
      <c r="D2745" s="1" t="n">
        <v>30008401</v>
      </c>
      <c r="E2745" s="1" t="inlineStr">
        <is>
          <t>PE FRONTAL DIREITO CAD. SAFIRA MONTADA 440X454</t>
        </is>
      </c>
      <c r="F2745" s="2" t="n">
        <v>1</v>
      </c>
      <c r="G2745" s="2" t="inlineStr">
        <is>
          <t>peça</t>
        </is>
      </c>
      <c r="H2745" s="1" t="n">
        <v>5</v>
      </c>
      <c r="I2745" s="1" t="n">
        <v>0.0743</v>
      </c>
      <c r="J2745" s="2" t="inlineStr">
        <is>
          <t>CORTE</t>
        </is>
      </c>
    </row>
    <row r="2746" ht="12" customHeight="1">
      <c r="A2746" s="3" t="inlineStr">
        <is>
          <t>SERRA FITA</t>
        </is>
      </c>
      <c r="B2746" s="1" t="n">
        <v>30008501</v>
      </c>
      <c r="C2746" s="1" t="inlineStr">
        <is>
          <t>Produto usinado</t>
        </is>
      </c>
      <c r="D2746" s="1" t="n">
        <v>30008501</v>
      </c>
      <c r="E2746" s="1" t="inlineStr">
        <is>
          <t>PE FRONTAL 455X60(100)X35 MAD (2PCS) PRATA       54</t>
        </is>
      </c>
      <c r="F2746" s="2" t="n">
        <v>1</v>
      </c>
      <c r="G2746" s="2" t="inlineStr">
        <is>
          <t>peça</t>
        </is>
      </c>
      <c r="H2746" s="1" t="n">
        <v>5</v>
      </c>
      <c r="I2746" s="1" t="n">
        <v>0.0743</v>
      </c>
      <c r="J2746" s="2" t="inlineStr">
        <is>
          <t>CORTE</t>
        </is>
      </c>
    </row>
    <row r="2747" ht="12" customHeight="1">
      <c r="A2747" s="3" t="inlineStr">
        <is>
          <t>SERRA FITA</t>
        </is>
      </c>
      <c r="B2747" s="1" t="n">
        <v>30008509</v>
      </c>
      <c r="C2747" s="1" t="inlineStr">
        <is>
          <t>Produto usinado</t>
        </is>
      </c>
      <c r="D2747" s="1" t="n">
        <v>30008509</v>
      </c>
      <c r="E2747" s="1" t="inlineStr">
        <is>
          <t>TRAV ESPALDAR 440X35(911)X15 MDP(23PCS)TOPAZ54</t>
        </is>
      </c>
      <c r="F2747" s="2" t="n">
        <v>1</v>
      </c>
      <c r="G2747" s="2" t="inlineStr">
        <is>
          <t>peça</t>
        </is>
      </c>
      <c r="H2747" s="1" t="n">
        <v>5</v>
      </c>
      <c r="I2747" s="1" t="n">
        <v>0.0743</v>
      </c>
      <c r="J2747" s="2" t="inlineStr">
        <is>
          <t>CORTE</t>
        </is>
      </c>
    </row>
    <row r="2748" ht="12" customHeight="1">
      <c r="A2748" s="3" t="inlineStr">
        <is>
          <t>SERRA FITA</t>
        </is>
      </c>
      <c r="B2748" s="1" t="n">
        <v>30008305</v>
      </c>
      <c r="C2748" s="1" t="inlineStr">
        <is>
          <t>Produto usinado</t>
        </is>
      </c>
      <c r="D2748" s="1" t="n">
        <v>30008305</v>
      </c>
      <c r="E2748" s="1" t="inlineStr">
        <is>
          <t>ENCOSTO COMPENSADO - CADEIRA PEROLA MONT 54</t>
        </is>
      </c>
      <c r="F2748" s="2" t="n">
        <v>1</v>
      </c>
      <c r="G2748" s="2" t="inlineStr">
        <is>
          <t>peça</t>
        </is>
      </c>
      <c r="H2748" s="1" t="n">
        <v>5</v>
      </c>
      <c r="I2748" s="1" t="n">
        <v>0.0743</v>
      </c>
      <c r="J2748" s="2" t="inlineStr">
        <is>
          <t>CORTE</t>
        </is>
      </c>
    </row>
    <row r="2749" ht="12" customHeight="1">
      <c r="A2749" s="3" t="inlineStr">
        <is>
          <t>SERRA FITA</t>
        </is>
      </c>
      <c r="B2749" s="1" t="n">
        <v>30006101</v>
      </c>
      <c r="C2749" s="1" t="inlineStr">
        <is>
          <t>Produto usinado</t>
        </is>
      </c>
      <c r="D2749" s="1" t="n">
        <v>30006101</v>
      </c>
      <c r="E2749" s="1" t="inlineStr">
        <is>
          <t>PE TRAS 880X30(911)X25 MDF (13PC) ESQ SANTIAGO54</t>
        </is>
      </c>
      <c r="F2749" s="2" t="n">
        <v>1</v>
      </c>
      <c r="G2749" s="2" t="inlineStr">
        <is>
          <t>peça</t>
        </is>
      </c>
      <c r="H2749" s="1" t="n">
        <v>5</v>
      </c>
      <c r="I2749" s="1" t="n">
        <v>0.0743</v>
      </c>
      <c r="J2749" s="2" t="inlineStr">
        <is>
          <t>CORTE</t>
        </is>
      </c>
    </row>
    <row r="2750" ht="12" customHeight="1">
      <c r="A2750" s="3" t="inlineStr">
        <is>
          <t>SERRA FITA</t>
        </is>
      </c>
      <c r="B2750" s="1" t="n">
        <v>30006102</v>
      </c>
      <c r="C2750" s="1" t="inlineStr">
        <is>
          <t>Produto usinado</t>
        </is>
      </c>
      <c r="D2750" s="1" t="n">
        <v>30006102</v>
      </c>
      <c r="E2750" s="1" t="inlineStr">
        <is>
          <t>PE TRAS 880X30(911)X25 MDF (13PC) DIR SANTIAGO 54</t>
        </is>
      </c>
      <c r="F2750" s="2" t="n">
        <v>1</v>
      </c>
      <c r="G2750" s="2" t="inlineStr">
        <is>
          <t>peça</t>
        </is>
      </c>
      <c r="H2750" s="1" t="n">
        <v>5</v>
      </c>
      <c r="I2750" s="1" t="n">
        <v>0.0743</v>
      </c>
      <c r="J2750" s="2" t="inlineStr">
        <is>
          <t>CORTE</t>
        </is>
      </c>
    </row>
    <row r="2751" ht="12" customHeight="1">
      <c r="A2751" s="3" t="inlineStr">
        <is>
          <t>SERRA FITA</t>
        </is>
      </c>
      <c r="B2751" s="1" t="n">
        <v>30008502</v>
      </c>
      <c r="C2751" s="1" t="inlineStr">
        <is>
          <t>Produto usinado</t>
        </is>
      </c>
      <c r="D2751" s="1" t="n">
        <v>30008502</v>
      </c>
      <c r="E2751" s="1" t="inlineStr">
        <is>
          <t>PE TRASEIRO 461X60(100)X35 MAD (2PCS) PRATA     54</t>
        </is>
      </c>
      <c r="F2751" s="2" t="n">
        <v>1</v>
      </c>
      <c r="G2751" s="2" t="inlineStr">
        <is>
          <t>peça</t>
        </is>
      </c>
      <c r="H2751" s="1" t="n">
        <v>5</v>
      </c>
      <c r="I2751" s="1" t="n">
        <v>0.0743</v>
      </c>
      <c r="J2751" s="2" t="inlineStr">
        <is>
          <t>CORTE</t>
        </is>
      </c>
    </row>
    <row r="2752" ht="12" customHeight="1">
      <c r="A2752" s="3" t="inlineStr">
        <is>
          <t>SERRA FITA</t>
        </is>
      </c>
      <c r="B2752" s="1" t="n">
        <v>30008301</v>
      </c>
      <c r="C2752" s="1" t="inlineStr">
        <is>
          <t>Produto usinado</t>
        </is>
      </c>
      <c r="D2752" s="1" t="n">
        <v>30008301</v>
      </c>
      <c r="E2752" s="1" t="inlineStr">
        <is>
          <t>PE TRASEIRO DIREITO CAD PEROLA MONTADA (775 54</t>
        </is>
      </c>
      <c r="F2752" s="2" t="n">
        <v>1</v>
      </c>
      <c r="G2752" s="2" t="inlineStr">
        <is>
          <t>peça</t>
        </is>
      </c>
      <c r="H2752" s="1" t="n">
        <v>5</v>
      </c>
      <c r="I2752" s="1" t="n">
        <v>0.0743</v>
      </c>
      <c r="J2752" s="2" t="inlineStr">
        <is>
          <t>CORTE</t>
        </is>
      </c>
    </row>
    <row r="2753" ht="12" customHeight="1">
      <c r="A2753" s="3" t="inlineStr">
        <is>
          <t>SERRA FITA</t>
        </is>
      </c>
      <c r="B2753" s="1" t="n">
        <v>30008403</v>
      </c>
      <c r="C2753" s="1" t="inlineStr">
        <is>
          <t>Produto usinado</t>
        </is>
      </c>
      <c r="D2753" s="1" t="n">
        <v>30008403</v>
      </c>
      <c r="E2753" s="1" t="inlineStr">
        <is>
          <t>PE TRASEIRO DIREITO CAD SAFIRA MONTADA (775X 54</t>
        </is>
      </c>
      <c r="F2753" s="2" t="n">
        <v>1</v>
      </c>
      <c r="G2753" s="2" t="inlineStr">
        <is>
          <t>peça</t>
        </is>
      </c>
      <c r="H2753" s="1" t="n">
        <v>5</v>
      </c>
      <c r="I2753" s="1" t="n">
        <v>0.0743</v>
      </c>
      <c r="J2753" s="2" t="inlineStr">
        <is>
          <t>CORTE</t>
        </is>
      </c>
    </row>
    <row r="2754" ht="12" customHeight="1">
      <c r="A2754" s="3" t="inlineStr">
        <is>
          <t>SERRA FITA</t>
        </is>
      </c>
      <c r="B2754" s="1" t="n">
        <v>200306101</v>
      </c>
      <c r="C2754" s="1" t="inlineStr">
        <is>
          <t>Produto usinado</t>
        </is>
      </c>
      <c r="D2754" s="1" t="n">
        <v>200306101</v>
      </c>
      <c r="E2754" s="1" t="inlineStr">
        <is>
          <t>PE 790(800)X100X50 MDP - MESA GENOVA                   54</t>
        </is>
      </c>
      <c r="F2754" s="2" t="n">
        <v>1</v>
      </c>
      <c r="G2754" s="2" t="inlineStr">
        <is>
          <t>peça</t>
        </is>
      </c>
      <c r="H2754" s="1" t="n">
        <v>5</v>
      </c>
      <c r="I2754" s="1" t="n">
        <v>0.0743</v>
      </c>
      <c r="J2754" s="2" t="inlineStr">
        <is>
          <t>CORTE</t>
        </is>
      </c>
    </row>
    <row r="2755" ht="12" customHeight="1">
      <c r="A2755" s="3" t="inlineStr">
        <is>
          <t>SERRA FITA</t>
        </is>
      </c>
      <c r="B2755" s="1" t="n">
        <v>200306103</v>
      </c>
      <c r="C2755" s="1" t="inlineStr">
        <is>
          <t>Produto usinado</t>
        </is>
      </c>
      <c r="D2755" s="1" t="n">
        <v>200306103</v>
      </c>
      <c r="E2755" s="1" t="inlineStr">
        <is>
          <t>TRAVESSA MENOR 393X120X18 MDF - MESA GENOV 54</t>
        </is>
      </c>
      <c r="F2755" s="2" t="n">
        <v>1</v>
      </c>
      <c r="G2755" s="2" t="inlineStr">
        <is>
          <t>peça</t>
        </is>
      </c>
      <c r="H2755" s="1" t="n">
        <v>5</v>
      </c>
      <c r="I2755" s="1" t="n">
        <v>0.0743</v>
      </c>
      <c r="J2755" s="2" t="inlineStr">
        <is>
          <t>CORTE</t>
        </is>
      </c>
    </row>
    <row r="2756" ht="12" customHeight="1">
      <c r="A2756" s="3" t="inlineStr">
        <is>
          <t>SERRA FITA</t>
        </is>
      </c>
      <c r="B2756" s="1" t="n">
        <v>200306102</v>
      </c>
      <c r="C2756" s="1" t="inlineStr">
        <is>
          <t>Produto usinado</t>
        </is>
      </c>
      <c r="D2756" s="1" t="n">
        <v>200306102</v>
      </c>
      <c r="E2756" s="1" t="inlineStr">
        <is>
          <t>BASE DOS PES 634(653)X95X50 MDP - MESA GENOV 54</t>
        </is>
      </c>
      <c r="F2756" s="2" t="n">
        <v>1</v>
      </c>
      <c r="G2756" s="2" t="inlineStr">
        <is>
          <t>peça</t>
        </is>
      </c>
      <c r="H2756" s="1" t="n">
        <v>5</v>
      </c>
      <c r="I2756" s="1" t="n">
        <v>0.0743</v>
      </c>
      <c r="J2756" s="2" t="inlineStr">
        <is>
          <t>CORTE</t>
        </is>
      </c>
    </row>
    <row r="2757" ht="12" customHeight="1">
      <c r="A2757" s="3" t="inlineStr">
        <is>
          <t>SERRA FITA</t>
        </is>
      </c>
      <c r="B2757" s="1" t="n">
        <v>200308204</v>
      </c>
      <c r="C2757" s="1" t="inlineStr">
        <is>
          <t>Produto usinado</t>
        </is>
      </c>
      <c r="D2757" s="1" t="n">
        <v>200308204</v>
      </c>
      <c r="E2757" s="1" t="inlineStr">
        <is>
          <t>TAMPO MONTADO 1800X900X45 MDF-TAMPO C/ENG 54</t>
        </is>
      </c>
      <c r="F2757" s="2" t="n">
        <v>1</v>
      </c>
      <c r="G2757" s="2" t="inlineStr">
        <is>
          <t>peça</t>
        </is>
      </c>
      <c r="H2757" s="1" t="n">
        <v>5</v>
      </c>
      <c r="I2757" s="1" t="n">
        <v>0.0743</v>
      </c>
      <c r="J2757" s="2" t="inlineStr">
        <is>
          <t>CORTE</t>
        </is>
      </c>
    </row>
    <row r="2758" ht="12" customHeight="1">
      <c r="A2758" s="3" t="inlineStr">
        <is>
          <t>SERRA FITA</t>
        </is>
      </c>
      <c r="B2758" s="1" t="n">
        <v>200308205</v>
      </c>
      <c r="C2758" s="1" t="inlineStr">
        <is>
          <t>Produto usinado</t>
        </is>
      </c>
      <c r="D2758" s="1" t="n">
        <v>200308205</v>
      </c>
      <c r="E2758" s="1" t="inlineStr">
        <is>
          <t>TAMPO MTD 1800X900X45 MDF-TAMPO C/ENGROS R54</t>
        </is>
      </c>
      <c r="F2758" s="2" t="n">
        <v>1</v>
      </c>
      <c r="G2758" s="2" t="inlineStr">
        <is>
          <t>peça</t>
        </is>
      </c>
      <c r="H2758" s="1" t="n">
        <v>5</v>
      </c>
      <c r="I2758" s="1" t="n">
        <v>0.0743</v>
      </c>
      <c r="J2758" s="2" t="inlineStr">
        <is>
          <t>CORTE</t>
        </is>
      </c>
    </row>
    <row r="2759" ht="12" customHeight="1">
      <c r="A2759" s="3" t="inlineStr">
        <is>
          <t>SERRA FITA</t>
        </is>
      </c>
      <c r="B2759" s="1" t="n">
        <v>30008402</v>
      </c>
      <c r="C2759" s="1" t="inlineStr">
        <is>
          <t>Produto usinado</t>
        </is>
      </c>
      <c r="D2759" s="1" t="n">
        <v>30008402</v>
      </c>
      <c r="E2759" s="1" t="inlineStr">
        <is>
          <t>PE FRONTAL ESQUERDO CAD. SAFIRA MONTADA 44 54</t>
        </is>
      </c>
      <c r="F2759" s="2" t="n">
        <v>1</v>
      </c>
      <c r="G2759" s="2" t="inlineStr">
        <is>
          <t>peça</t>
        </is>
      </c>
      <c r="H2759" s="1" t="n">
        <v>5</v>
      </c>
      <c r="I2759" s="1" t="n">
        <v>0.0743</v>
      </c>
      <c r="J2759" s="2" t="inlineStr">
        <is>
          <t>CORTE</t>
        </is>
      </c>
    </row>
    <row r="2760" ht="12" customHeight="1">
      <c r="A2760" s="3" t="inlineStr">
        <is>
          <t>SERRA FITA</t>
        </is>
      </c>
      <c r="B2760" s="1" t="n">
        <v>30008404</v>
      </c>
      <c r="C2760" s="1" t="inlineStr">
        <is>
          <t>Produto usinado</t>
        </is>
      </c>
      <c r="D2760" s="1" t="n">
        <v>30008404</v>
      </c>
      <c r="E2760" s="1" t="inlineStr">
        <is>
          <t>PE TRASEIRO ESQUERDO CAD SAFIRA MONTADA(7754</t>
        </is>
      </c>
      <c r="F2760" s="2" t="n">
        <v>1</v>
      </c>
      <c r="G2760" s="2" t="inlineStr">
        <is>
          <t>peça</t>
        </is>
      </c>
      <c r="H2760" s="1" t="n">
        <v>5</v>
      </c>
      <c r="I2760" s="1" t="n">
        <v>0.0743</v>
      </c>
      <c r="J2760" s="2" t="inlineStr">
        <is>
          <t>CORTE</t>
        </is>
      </c>
    </row>
    <row r="2761" ht="12" customHeight="1">
      <c r="A2761" s="3" t="inlineStr">
        <is>
          <t>SERRA FITA</t>
        </is>
      </c>
      <c r="B2761" s="1" t="n">
        <v>30008302</v>
      </c>
      <c r="C2761" s="1" t="inlineStr">
        <is>
          <t>Produto usinado</t>
        </is>
      </c>
      <c r="D2761" s="1" t="n">
        <v>30008302</v>
      </c>
      <c r="E2761" s="1" t="inlineStr">
        <is>
          <t>PE TRASEIRO ESQUERDO CAD PEROLA MONTADA(754</t>
        </is>
      </c>
      <c r="F2761" s="2" t="n">
        <v>1</v>
      </c>
      <c r="G2761" s="2" t="inlineStr">
        <is>
          <t>peça</t>
        </is>
      </c>
      <c r="H2761" s="1" t="n">
        <v>5</v>
      </c>
      <c r="I2761" s="1" t="n">
        <v>0.0743</v>
      </c>
      <c r="J2761" s="2" t="inlineStr">
        <is>
          <t>CORTE</t>
        </is>
      </c>
    </row>
    <row r="2762" ht="12" customHeight="1">
      <c r="A2762" s="3" t="inlineStr">
        <is>
          <t>TAPEÇARIA</t>
        </is>
      </c>
      <c r="B2762" s="1" t="n">
        <v>30002204</v>
      </c>
      <c r="C2762" s="1" t="inlineStr">
        <is>
          <t>Produto montado</t>
        </is>
      </c>
      <c r="D2762" s="1" t="n">
        <v>30002204</v>
      </c>
      <c r="E2762" s="1" t="inlineStr">
        <is>
          <t>CAPA ASSENTO ESTOFADO - CAD.MIAMI/ATLANTA</t>
        </is>
      </c>
      <c r="F2762" s="2" t="n">
        <v>1</v>
      </c>
      <c r="G2762" s="2" t="inlineStr">
        <is>
          <t>peça</t>
        </is>
      </c>
      <c r="H2762" s="1" t="n">
        <v>0</v>
      </c>
      <c r="I2762" s="1" t="n">
        <v>1.75</v>
      </c>
      <c r="J2762" s="2" t="inlineStr">
        <is>
          <t>CORTE</t>
        </is>
      </c>
    </row>
    <row r="2763" ht="12" customHeight="1">
      <c r="A2763" s="3" t="inlineStr">
        <is>
          <t>TAPEÇARIA</t>
        </is>
      </c>
      <c r="B2763" s="1" t="n">
        <v>30003511</v>
      </c>
      <c r="C2763" s="1" t="inlineStr">
        <is>
          <t>Produto montado</t>
        </is>
      </c>
      <c r="D2763" s="1" t="n">
        <v>30003511</v>
      </c>
      <c r="E2763" s="1" t="inlineStr">
        <is>
          <t>CAPA ASSENTO ESTOFADO - CADEIRA MONTREAL</t>
        </is>
      </c>
      <c r="F2763" s="2" t="n">
        <v>1</v>
      </c>
      <c r="G2763" s="2" t="inlineStr">
        <is>
          <t>peça</t>
        </is>
      </c>
      <c r="H2763" s="1" t="n">
        <v>0</v>
      </c>
      <c r="I2763" s="1" t="n">
        <v>1.75</v>
      </c>
      <c r="J2763" s="2" t="inlineStr">
        <is>
          <t>CORTE</t>
        </is>
      </c>
    </row>
    <row r="2764" ht="12" customHeight="1">
      <c r="A2764" s="3" t="inlineStr">
        <is>
          <t>TAPEÇARIA</t>
        </is>
      </c>
      <c r="B2764" s="1" t="n">
        <v>30009011</v>
      </c>
      <c r="C2764" s="1" t="inlineStr">
        <is>
          <t>Produto montado</t>
        </is>
      </c>
      <c r="D2764" s="1" t="n">
        <v>30009011</v>
      </c>
      <c r="E2764" s="1" t="inlineStr">
        <is>
          <t>CAPA ASSENTO ESTOFADO - CADEIRA VEGAS</t>
        </is>
      </c>
      <c r="F2764" s="2" t="n">
        <v>1</v>
      </c>
      <c r="G2764" s="2" t="inlineStr">
        <is>
          <t>peça</t>
        </is>
      </c>
      <c r="H2764" s="1" t="n">
        <v>0</v>
      </c>
      <c r="I2764" s="1" t="n">
        <v>1.75</v>
      </c>
      <c r="J2764" s="2" t="inlineStr">
        <is>
          <t>CORTE</t>
        </is>
      </c>
    </row>
    <row r="2765" ht="12" customHeight="1">
      <c r="A2765" s="3" t="inlineStr">
        <is>
          <t>TAPEÇARIA</t>
        </is>
      </c>
      <c r="B2765" s="1" t="n">
        <v>30008805</v>
      </c>
      <c r="C2765" s="1" t="inlineStr">
        <is>
          <t>Produto montado</t>
        </is>
      </c>
      <c r="D2765" s="1" t="n">
        <v>30008805</v>
      </c>
      <c r="E2765" s="1" t="inlineStr">
        <is>
          <t>CAPA ENCOSTO ESTOFADO - CADEIRA ISTAMBUL</t>
        </is>
      </c>
      <c r="F2765" s="2" t="n">
        <v>1</v>
      </c>
      <c r="G2765" s="2" t="inlineStr">
        <is>
          <t>peça</t>
        </is>
      </c>
      <c r="H2765" s="1" t="n">
        <v>0</v>
      </c>
      <c r="I2765" s="1" t="n">
        <v>1.75</v>
      </c>
      <c r="J2765" s="2" t="inlineStr">
        <is>
          <t>CORTE</t>
        </is>
      </c>
    </row>
    <row r="2766" ht="12" customHeight="1">
      <c r="A2766" s="3" t="inlineStr">
        <is>
          <t>TAPEÇARIA</t>
        </is>
      </c>
      <c r="B2766" s="1" t="n">
        <v>30002209</v>
      </c>
      <c r="C2766" s="1" t="inlineStr">
        <is>
          <t>Produto montado</t>
        </is>
      </c>
      <c r="D2766" s="1" t="n">
        <v>30002209</v>
      </c>
      <c r="E2766" s="1" t="inlineStr">
        <is>
          <t>CAPA ENCOSTO ESTOFADO - CADEIRA MIAMI</t>
        </is>
      </c>
      <c r="F2766" s="2" t="n">
        <v>1</v>
      </c>
      <c r="G2766" s="2" t="inlineStr">
        <is>
          <t>peça</t>
        </is>
      </c>
      <c r="H2766" s="1" t="n">
        <v>0</v>
      </c>
      <c r="I2766" s="1" t="n">
        <v>1.75</v>
      </c>
      <c r="J2766" s="2" t="inlineStr">
        <is>
          <t>CORTE</t>
        </is>
      </c>
    </row>
    <row r="2767" ht="12" customHeight="1">
      <c r="A2767" s="3" t="inlineStr">
        <is>
          <t>TAPEÇARIA</t>
        </is>
      </c>
      <c r="B2767" s="1" t="n">
        <v>30003512</v>
      </c>
      <c r="C2767" s="1" t="inlineStr">
        <is>
          <t>Produto montado</t>
        </is>
      </c>
      <c r="D2767" s="1" t="n">
        <v>30003512</v>
      </c>
      <c r="E2767" s="1" t="inlineStr">
        <is>
          <t>CAPA ENCOSTO ESTOFADO - CADEIRA MONTREAL</t>
        </is>
      </c>
      <c r="F2767" s="2" t="n">
        <v>1</v>
      </c>
      <c r="G2767" s="2" t="inlineStr">
        <is>
          <t>peça</t>
        </is>
      </c>
      <c r="H2767" s="1" t="n">
        <v>0</v>
      </c>
      <c r="I2767" s="1" t="n">
        <v>1.75</v>
      </c>
      <c r="J2767" s="2" t="inlineStr">
        <is>
          <t>CORTE</t>
        </is>
      </c>
    </row>
    <row r="2768" ht="12" customHeight="1">
      <c r="A2768" s="3" t="inlineStr">
        <is>
          <t>TAPEÇARIA</t>
        </is>
      </c>
      <c r="B2768" s="1" t="n">
        <v>30009012</v>
      </c>
      <c r="C2768" s="1" t="inlineStr">
        <is>
          <t>Produto montado</t>
        </is>
      </c>
      <c r="D2768" s="1" t="n">
        <v>30009012</v>
      </c>
      <c r="E2768" s="1" t="inlineStr">
        <is>
          <t>CAPA ENCOSTO ESTOFADO - CADEIRA VEGAS</t>
        </is>
      </c>
      <c r="F2768" s="2" t="n">
        <v>1</v>
      </c>
      <c r="G2768" s="2" t="inlineStr">
        <is>
          <t>peça</t>
        </is>
      </c>
      <c r="H2768" s="1" t="n">
        <v>0</v>
      </c>
      <c r="I2768" s="1" t="n">
        <v>1.75</v>
      </c>
      <c r="J2768" s="2" t="inlineStr">
        <is>
          <t>CORTE</t>
        </is>
      </c>
    </row>
    <row r="2769" ht="12" customHeight="1">
      <c r="A2769" s="3" t="inlineStr">
        <is>
          <t>TAPEÇARIA</t>
        </is>
      </c>
      <c r="B2769" s="1" t="n">
        <v>30008006</v>
      </c>
      <c r="C2769" s="1" t="inlineStr">
        <is>
          <t>Produto montado</t>
        </is>
      </c>
      <c r="D2769" s="1" t="n">
        <v>30008006</v>
      </c>
      <c r="E2769" s="1" t="inlineStr">
        <is>
          <t>ENCOSTO ESTOFADO - CADEIRA AMSTERDAM</t>
        </is>
      </c>
      <c r="F2769" s="2" t="n">
        <v>1</v>
      </c>
      <c r="G2769" s="2" t="inlineStr">
        <is>
          <t>peça</t>
        </is>
      </c>
      <c r="H2769" s="1" t="n">
        <v>0</v>
      </c>
      <c r="I2769" s="1" t="n">
        <v>1.75</v>
      </c>
      <c r="J2769" s="2" t="inlineStr">
        <is>
          <t>CORTE</t>
        </is>
      </c>
    </row>
    <row r="2770" ht="12" customHeight="1">
      <c r="A2770" s="3" t="inlineStr">
        <is>
          <t>TAPEÇARIA</t>
        </is>
      </c>
      <c r="B2770" s="1" t="n">
        <v>30007001</v>
      </c>
      <c r="C2770" s="1" t="inlineStr">
        <is>
          <t>Produto montado</t>
        </is>
      </c>
      <c r="D2770" s="1" t="n">
        <v>30007001</v>
      </c>
      <c r="E2770" s="1" t="inlineStr">
        <is>
          <t>ENCOSTO ESTOFADO - CADEIRA FLORENÇA</t>
        </is>
      </c>
      <c r="F2770" s="2" t="n">
        <v>1</v>
      </c>
      <c r="G2770" s="2" t="inlineStr">
        <is>
          <t>peça</t>
        </is>
      </c>
      <c r="H2770" s="1" t="n">
        <v>0</v>
      </c>
      <c r="I2770" s="1" t="n">
        <v>1.75</v>
      </c>
      <c r="J2770" s="2" t="inlineStr">
        <is>
          <t>CORTE</t>
        </is>
      </c>
    </row>
    <row r="2771" ht="12" customHeight="1">
      <c r="A2771" s="3" t="inlineStr">
        <is>
          <t>TAPEÇARIA</t>
        </is>
      </c>
      <c r="B2771" s="1" t="n">
        <v>30003507</v>
      </c>
      <c r="C2771" s="1" t="inlineStr">
        <is>
          <t>Produto montado</t>
        </is>
      </c>
      <c r="D2771" s="1" t="n">
        <v>30003507</v>
      </c>
      <c r="E2771" s="1" t="inlineStr">
        <is>
          <t>ENCOSTO ESTOFADO - CADEIRA MONTREAL</t>
        </is>
      </c>
      <c r="F2771" s="2" t="n">
        <v>1</v>
      </c>
      <c r="G2771" s="2" t="inlineStr">
        <is>
          <t>peça</t>
        </is>
      </c>
      <c r="H2771" s="1" t="n">
        <v>0</v>
      </c>
      <c r="I2771" s="1" t="n">
        <v>1.75</v>
      </c>
      <c r="J2771" s="2" t="inlineStr">
        <is>
          <t>CORTE</t>
        </is>
      </c>
    </row>
    <row r="2772" ht="12" customHeight="1">
      <c r="A2772" s="3" t="inlineStr">
        <is>
          <t>TAPEÇARIA</t>
        </is>
      </c>
      <c r="B2772" s="1" t="n">
        <v>30009605</v>
      </c>
      <c r="C2772" s="1" t="inlineStr">
        <is>
          <t>Produto montado</t>
        </is>
      </c>
      <c r="D2772" s="1" t="n">
        <v>30009605</v>
      </c>
      <c r="E2772" s="1" t="inlineStr">
        <is>
          <t>ENCOSTO ESTOFADO - CADEIRA RAVENA</t>
        </is>
      </c>
      <c r="F2772" s="2" t="n">
        <v>1</v>
      </c>
      <c r="G2772" s="2" t="inlineStr">
        <is>
          <t>peça</t>
        </is>
      </c>
      <c r="H2772" s="1" t="n">
        <v>0</v>
      </c>
      <c r="I2772" s="1" t="n">
        <v>1.75</v>
      </c>
      <c r="J2772" s="2" t="inlineStr">
        <is>
          <t>CORTE</t>
        </is>
      </c>
    </row>
    <row r="2773" ht="12" customHeight="1">
      <c r="A2773" s="3" t="inlineStr">
        <is>
          <t>TAPEÇARIA</t>
        </is>
      </c>
      <c r="B2773" s="1" t="n">
        <v>30006011</v>
      </c>
      <c r="C2773" s="1" t="inlineStr">
        <is>
          <t>Produto montado</t>
        </is>
      </c>
      <c r="D2773" s="1" t="n">
        <v>30006011</v>
      </c>
      <c r="E2773" s="1" t="inlineStr">
        <is>
          <t>ENCOSTO ESTOFADO - CADEIRA SIENA</t>
        </is>
      </c>
      <c r="F2773" s="2" t="n">
        <v>1</v>
      </c>
      <c r="G2773" s="2" t="inlineStr">
        <is>
          <t>peça</t>
        </is>
      </c>
      <c r="H2773" s="1" t="n">
        <v>0</v>
      </c>
      <c r="I2773" s="1" t="n">
        <v>1.75</v>
      </c>
      <c r="J2773" s="2" t="inlineStr">
        <is>
          <t>CORTE</t>
        </is>
      </c>
    </row>
    <row r="2774" ht="12" customHeight="1">
      <c r="A2774" s="3" t="inlineStr">
        <is>
          <t>TAPEÇARIA</t>
        </is>
      </c>
      <c r="B2774" s="1" t="n">
        <v>30003506</v>
      </c>
      <c r="C2774" s="1" t="inlineStr">
        <is>
          <t>Produto montado</t>
        </is>
      </c>
      <c r="D2774" s="1" t="n">
        <v>30003506</v>
      </c>
      <c r="E2774" s="1" t="inlineStr">
        <is>
          <t>ASSENTO ESTOFADO - CADEIRA MONTREAL</t>
        </is>
      </c>
      <c r="F2774" s="2" t="n">
        <v>1</v>
      </c>
      <c r="G2774" s="2" t="inlineStr">
        <is>
          <t>peça</t>
        </is>
      </c>
      <c r="H2774" s="1" t="n">
        <v>0</v>
      </c>
      <c r="I2774" s="1" t="n">
        <v>1.75</v>
      </c>
      <c r="J2774" s="2" t="inlineStr">
        <is>
          <t>CORTE</t>
        </is>
      </c>
    </row>
    <row r="2775" ht="12" customHeight="1">
      <c r="A2775" s="3" t="inlineStr">
        <is>
          <t>TAPEÇARIA</t>
        </is>
      </c>
      <c r="B2775" s="1" t="n">
        <v>30009606</v>
      </c>
      <c r="C2775" s="1" t="inlineStr">
        <is>
          <t>Produto montado</t>
        </is>
      </c>
      <c r="D2775" s="1" t="n">
        <v>30009606</v>
      </c>
      <c r="E2775" s="1" t="inlineStr">
        <is>
          <t>ASSENTO ESTOFADO - CADEIRA</t>
        </is>
      </c>
      <c r="F2775" s="2" t="n">
        <v>1</v>
      </c>
      <c r="G2775" s="2" t="inlineStr">
        <is>
          <t>peça</t>
        </is>
      </c>
      <c r="H2775" s="1" t="n">
        <v>0</v>
      </c>
      <c r="I2775" s="1" t="n">
        <v>1.75</v>
      </c>
      <c r="J2775" s="2" t="inlineStr">
        <is>
          <t>CORTE</t>
        </is>
      </c>
    </row>
    <row r="2776" ht="12" customHeight="1">
      <c r="A2776" s="3" t="inlineStr">
        <is>
          <t>TAPEÇARIA</t>
        </is>
      </c>
      <c r="B2776" s="1" t="n">
        <v>30002207</v>
      </c>
      <c r="C2776" s="1" t="inlineStr">
        <is>
          <t>Produto montado</t>
        </is>
      </c>
      <c r="D2776" s="1" t="n">
        <v>30002207</v>
      </c>
      <c r="E2776" s="1" t="inlineStr">
        <is>
          <t>ASSENTO ESTOFADO - CADEIRA</t>
        </is>
      </c>
      <c r="F2776" s="2" t="n">
        <v>1</v>
      </c>
      <c r="G2776" s="2" t="inlineStr">
        <is>
          <t>peça</t>
        </is>
      </c>
      <c r="H2776" s="1" t="n">
        <v>0</v>
      </c>
      <c r="I2776" s="1" t="n">
        <v>1.75</v>
      </c>
      <c r="J2776" s="2" t="inlineStr">
        <is>
          <t>CORTE</t>
        </is>
      </c>
    </row>
    <row r="2777" ht="12" customHeight="1">
      <c r="A2777" s="3" t="inlineStr">
        <is>
          <t>TAPEÇARIA</t>
        </is>
      </c>
      <c r="B2777" s="1" t="n">
        <v>30002208</v>
      </c>
      <c r="C2777" s="1" t="inlineStr">
        <is>
          <t>Produto montado</t>
        </is>
      </c>
      <c r="D2777" s="1" t="n">
        <v>30002208</v>
      </c>
      <c r="E2777" s="1" t="inlineStr">
        <is>
          <t>ENCOSTO ESTOFADO - CADEIRA MIAMI</t>
        </is>
      </c>
      <c r="F2777" s="2" t="n">
        <v>1</v>
      </c>
      <c r="G2777" s="2" t="inlineStr">
        <is>
          <t>peça</t>
        </is>
      </c>
      <c r="H2777" s="1" t="n">
        <v>0</v>
      </c>
      <c r="I2777" s="1" t="n">
        <v>1.75</v>
      </c>
      <c r="J2777" s="2" t="inlineStr">
        <is>
          <t>CORTE</t>
        </is>
      </c>
    </row>
    <row r="2778" ht="12" customHeight="1">
      <c r="A2778" s="3" t="inlineStr">
        <is>
          <t>TAPEÇARIA</t>
        </is>
      </c>
      <c r="B2778" s="1" t="n">
        <v>30001001</v>
      </c>
      <c r="C2778" s="1" t="inlineStr">
        <is>
          <t>Produto montado</t>
        </is>
      </c>
      <c r="D2778" s="1" t="n">
        <v>30001001</v>
      </c>
      <c r="E2778" s="1" t="inlineStr">
        <is>
          <t>ENCOSTO ESTOFADO - CADEIRA C/ ELASTICO</t>
        </is>
      </c>
      <c r="F2778" s="2" t="n">
        <v>1</v>
      </c>
      <c r="G2778" s="2" t="inlineStr">
        <is>
          <t>peça</t>
        </is>
      </c>
      <c r="H2778" s="1" t="n">
        <v>0</v>
      </c>
      <c r="I2778" s="1" t="n">
        <v>1.75</v>
      </c>
      <c r="J2778" s="2" t="inlineStr">
        <is>
          <t>CORTE</t>
        </is>
      </c>
    </row>
    <row r="2779" ht="12" customHeight="1">
      <c r="A2779" s="3" t="inlineStr">
        <is>
          <t>TAPEÇARIA</t>
        </is>
      </c>
      <c r="B2779" s="1" t="n">
        <v>30003517</v>
      </c>
      <c r="C2779" s="1" t="inlineStr">
        <is>
          <t>Produto montado</t>
        </is>
      </c>
      <c r="D2779" s="1" t="n">
        <v>30003517</v>
      </c>
      <c r="E2779" s="1" t="inlineStr">
        <is>
          <t>ENCOSTO ESTOFADO PAPELÃO - CADEIRA MONTRE199</t>
        </is>
      </c>
      <c r="F2779" s="2" t="n">
        <v>1</v>
      </c>
      <c r="G2779" s="2" t="inlineStr">
        <is>
          <t>peça</t>
        </is>
      </c>
      <c r="H2779" s="1" t="n">
        <v>0</v>
      </c>
      <c r="I2779" s="1" t="n">
        <v>1.75</v>
      </c>
      <c r="J2779" s="2" t="inlineStr">
        <is>
          <t>CORTE</t>
        </is>
      </c>
    </row>
    <row r="2780" ht="12" customHeight="1">
      <c r="A2780" s="3" t="inlineStr">
        <is>
          <t>TAPEÇARIA</t>
        </is>
      </c>
      <c r="B2780" s="1" t="n">
        <v>30009615</v>
      </c>
      <c r="C2780" s="1" t="inlineStr">
        <is>
          <t>Produto montado</t>
        </is>
      </c>
      <c r="D2780" s="1" t="n">
        <v>30009615</v>
      </c>
      <c r="E2780" s="1" t="inlineStr">
        <is>
          <t>ENCOSTO ESTOFADO PAPELÃO - CADEIRA                 199</t>
        </is>
      </c>
      <c r="F2780" s="2" t="n">
        <v>1</v>
      </c>
      <c r="G2780" s="2" t="inlineStr">
        <is>
          <t>peça</t>
        </is>
      </c>
      <c r="H2780" s="1" t="n">
        <v>0</v>
      </c>
      <c r="I2780" s="1" t="n">
        <v>1.75</v>
      </c>
      <c r="J2780" s="2" t="inlineStr">
        <is>
          <t>CORTE</t>
        </is>
      </c>
    </row>
    <row r="2781" ht="12" customHeight="1">
      <c r="A2781" s="3" t="inlineStr">
        <is>
          <t>TAPEÇARIA</t>
        </is>
      </c>
      <c r="B2781" s="1" t="n">
        <v>30005009</v>
      </c>
      <c r="C2781" s="1" t="inlineStr">
        <is>
          <t>Produto montado</t>
        </is>
      </c>
      <c r="D2781" s="1" t="n">
        <v>30005009</v>
      </c>
      <c r="E2781" s="1" t="inlineStr">
        <is>
          <t>ASSENTO ESTOFADO - CADEIRA                                   199</t>
        </is>
      </c>
      <c r="F2781" s="2" t="n">
        <v>1</v>
      </c>
      <c r="G2781" s="2" t="inlineStr">
        <is>
          <t>peça</t>
        </is>
      </c>
      <c r="H2781" s="1" t="n">
        <v>0</v>
      </c>
      <c r="I2781" s="1" t="n">
        <v>1.75</v>
      </c>
      <c r="J2781" s="2" t="inlineStr">
        <is>
          <t>CORTE</t>
        </is>
      </c>
    </row>
    <row r="2782" ht="12" customHeight="1">
      <c r="A2782" s="3" t="inlineStr">
        <is>
          <t>TAPEÇARIA</t>
        </is>
      </c>
      <c r="B2782" s="1" t="n">
        <v>30005008</v>
      </c>
      <c r="C2782" s="1" t="inlineStr">
        <is>
          <t>Produto montado</t>
        </is>
      </c>
      <c r="D2782" s="1" t="n">
        <v>30005008</v>
      </c>
      <c r="E2782" s="1" t="inlineStr">
        <is>
          <t>ENCOSTO ESTOFADO - CADEIRA                                   199</t>
        </is>
      </c>
      <c r="F2782" s="2" t="n">
        <v>1</v>
      </c>
      <c r="G2782" s="2" t="inlineStr">
        <is>
          <t>peça</t>
        </is>
      </c>
      <c r="H2782" s="1" t="n">
        <v>0</v>
      </c>
      <c r="I2782" s="1" t="n">
        <v>1.75</v>
      </c>
      <c r="J2782" s="2" t="inlineStr">
        <is>
          <t>CORTE</t>
        </is>
      </c>
    </row>
    <row r="2783" ht="12" customHeight="1">
      <c r="A2783" s="3" t="inlineStr">
        <is>
          <t>TAPEÇARIA</t>
        </is>
      </c>
      <c r="B2783" s="1" t="n">
        <v>30002012</v>
      </c>
      <c r="C2783" s="1" t="inlineStr">
        <is>
          <t>Produto montado</t>
        </is>
      </c>
      <c r="D2783" s="1" t="n">
        <v>30002012</v>
      </c>
      <c r="E2783" s="1" t="inlineStr">
        <is>
          <t>CAPA ENCOSTO ESTOFADO - CADEIRA LISSE             199</t>
        </is>
      </c>
      <c r="F2783" s="2" t="n">
        <v>1</v>
      </c>
      <c r="G2783" s="2" t="inlineStr">
        <is>
          <t>peça</t>
        </is>
      </c>
      <c r="H2783" s="1" t="n">
        <v>0</v>
      </c>
      <c r="I2783" s="1" t="n">
        <v>1.75</v>
      </c>
      <c r="J2783" s="2" t="inlineStr">
        <is>
          <t>CORTE</t>
        </is>
      </c>
    </row>
    <row r="2784" ht="12" customHeight="1">
      <c r="A2784" s="3" t="inlineStr">
        <is>
          <t>TAPEÇARIA</t>
        </is>
      </c>
      <c r="B2784" s="1" t="n">
        <v>30005011</v>
      </c>
      <c r="C2784" s="1" t="inlineStr">
        <is>
          <t>Produto montado</t>
        </is>
      </c>
      <c r="D2784" s="1" t="n">
        <v>30005011</v>
      </c>
      <c r="E2784" s="1" t="inlineStr">
        <is>
          <t>CAPA ASSENTO ESTOFADO - CADEIRA                        199</t>
        </is>
      </c>
      <c r="F2784" s="2" t="n">
        <v>1</v>
      </c>
      <c r="G2784" s="2" t="inlineStr">
        <is>
          <t>peça</t>
        </is>
      </c>
      <c r="H2784" s="1" t="n">
        <v>0</v>
      </c>
      <c r="I2784" s="1" t="n">
        <v>1.75</v>
      </c>
      <c r="J2784" s="2" t="inlineStr">
        <is>
          <t>CORTE</t>
        </is>
      </c>
    </row>
    <row r="2785" ht="12" customHeight="1">
      <c r="A2785" s="3" t="inlineStr">
        <is>
          <t>TAPEÇARIA</t>
        </is>
      </c>
      <c r="B2785" s="1" t="n">
        <v>30005012</v>
      </c>
      <c r="C2785" s="1" t="inlineStr">
        <is>
          <t>Produto montado</t>
        </is>
      </c>
      <c r="D2785" s="1" t="n">
        <v>30005012</v>
      </c>
      <c r="E2785" s="1" t="inlineStr">
        <is>
          <t>CAPA ENCOSTO ESTOFADO - CADEIRA                        199</t>
        </is>
      </c>
      <c r="F2785" s="2" t="n">
        <v>1</v>
      </c>
      <c r="G2785" s="2" t="inlineStr">
        <is>
          <t>peça</t>
        </is>
      </c>
      <c r="H2785" s="1" t="n">
        <v>0</v>
      </c>
      <c r="I2785" s="1" t="n">
        <v>1.75</v>
      </c>
      <c r="J2785" s="2" t="inlineStr">
        <is>
          <t>CORTE</t>
        </is>
      </c>
    </row>
    <row r="2786" ht="12" customHeight="1">
      <c r="A2786" s="3" t="inlineStr">
        <is>
          <t>TAPEÇARIA</t>
        </is>
      </c>
      <c r="B2786" s="1" t="n">
        <v>30002008</v>
      </c>
      <c r="C2786" s="1" t="inlineStr">
        <is>
          <t>Produto montado</t>
        </is>
      </c>
      <c r="D2786" s="1" t="n">
        <v>30002008</v>
      </c>
      <c r="E2786" s="1" t="inlineStr">
        <is>
          <t>ENCOSTO ESTOFADO - CADEIRA                                   199</t>
        </is>
      </c>
      <c r="F2786" s="2" t="n">
        <v>1</v>
      </c>
      <c r="G2786" s="2" t="inlineStr">
        <is>
          <t>peça</t>
        </is>
      </c>
      <c r="H2786" s="1" t="n">
        <v>0</v>
      </c>
      <c r="I2786" s="1" t="n">
        <v>1.75</v>
      </c>
      <c r="J2786" s="2" t="inlineStr">
        <is>
          <t>CORTE</t>
        </is>
      </c>
    </row>
    <row r="2787" ht="12" customHeight="1">
      <c r="A2787" s="3" t="inlineStr">
        <is>
          <t>TAPEÇARIA</t>
        </is>
      </c>
      <c r="B2787" s="1" t="n">
        <v>30002008</v>
      </c>
      <c r="C2787" s="1" t="inlineStr">
        <is>
          <t>Produto montado</t>
        </is>
      </c>
      <c r="D2787" s="1" t="n">
        <v>30002008</v>
      </c>
      <c r="E2787" s="1" t="inlineStr">
        <is>
          <t>ENCOSTO ESTOFADO - CADEIRA                                   199</t>
        </is>
      </c>
      <c r="F2787" s="2" t="n">
        <v>1</v>
      </c>
      <c r="G2787" s="2" t="inlineStr">
        <is>
          <t>peça</t>
        </is>
      </c>
      <c r="H2787" s="1" t="n">
        <v>0</v>
      </c>
      <c r="I2787" s="1" t="n">
        <v>1.75</v>
      </c>
      <c r="J2787" s="2" t="inlineStr">
        <is>
          <t>CORTE</t>
        </is>
      </c>
    </row>
    <row r="2788" ht="12" customHeight="1">
      <c r="A2788" s="3" t="inlineStr">
        <is>
          <t>TAPEÇARIA</t>
        </is>
      </c>
      <c r="B2788" s="1" t="n">
        <v>30002030</v>
      </c>
      <c r="C2788" s="1" t="inlineStr">
        <is>
          <t>Produto montado</t>
        </is>
      </c>
      <c r="D2788" s="1" t="n">
        <v>30002030</v>
      </c>
      <c r="E2788" s="1" t="inlineStr">
        <is>
          <t>ENCOSTO 350X350X25 D13                                             199</t>
        </is>
      </c>
      <c r="F2788" s="2" t="n">
        <v>1</v>
      </c>
      <c r="G2788" s="2" t="inlineStr">
        <is>
          <t>peça</t>
        </is>
      </c>
      <c r="H2788" s="1" t="n">
        <v>0</v>
      </c>
      <c r="I2788" s="1" t="n">
        <v>1.75</v>
      </c>
      <c r="J2788" s="2" t="inlineStr">
        <is>
          <t>CORTE</t>
        </is>
      </c>
    </row>
    <row r="2789" ht="12" customHeight="1">
      <c r="A2789" s="3" t="inlineStr">
        <is>
          <t>TAPEÇARIA</t>
        </is>
      </c>
      <c r="B2789" s="1" t="n">
        <v>30009033</v>
      </c>
      <c r="C2789" s="1" t="inlineStr">
        <is>
          <t>Produto montado</t>
        </is>
      </c>
      <c r="D2789" s="1" t="n">
        <v>30009033</v>
      </c>
      <c r="E2789" s="1" t="inlineStr">
        <is>
          <t>LAT ASSENTO 422X130X10 D13                                      199</t>
        </is>
      </c>
      <c r="F2789" s="2" t="n">
        <v>1</v>
      </c>
      <c r="G2789" s="2" t="inlineStr">
        <is>
          <t>peça</t>
        </is>
      </c>
      <c r="H2789" s="1" t="n">
        <v>0</v>
      </c>
      <c r="I2789" s="1" t="n">
        <v>1.75</v>
      </c>
      <c r="J2789" s="2" t="inlineStr">
        <is>
          <t>CORTE</t>
        </is>
      </c>
    </row>
    <row r="2790" ht="12" customHeight="1">
      <c r="A2790" s="3" t="inlineStr">
        <is>
          <t>TAPEÇARIA</t>
        </is>
      </c>
      <c r="B2790" s="1" t="n">
        <v>30009032</v>
      </c>
      <c r="C2790" s="1" t="inlineStr">
        <is>
          <t>Produto montado</t>
        </is>
      </c>
      <c r="D2790" s="1" t="n">
        <v>30009032</v>
      </c>
      <c r="E2790" s="1" t="inlineStr">
        <is>
          <t>ASSENTO 495X415X40 D20                                              199</t>
        </is>
      </c>
      <c r="F2790" s="2" t="n">
        <v>1</v>
      </c>
      <c r="G2790" s="2" t="inlineStr">
        <is>
          <t>peça</t>
        </is>
      </c>
      <c r="H2790" s="1" t="n">
        <v>0</v>
      </c>
      <c r="I2790" s="1" t="n">
        <v>1.75</v>
      </c>
      <c r="J2790" s="2" t="inlineStr">
        <is>
          <t>CORTE</t>
        </is>
      </c>
    </row>
    <row r="2791" ht="12" customHeight="1">
      <c r="A2791" s="3" t="inlineStr">
        <is>
          <t>TAPEÇARIA</t>
        </is>
      </c>
      <c r="B2791" s="1" t="n">
        <v>30005301</v>
      </c>
      <c r="C2791" s="1" t="inlineStr">
        <is>
          <t>Produto montado</t>
        </is>
      </c>
      <c r="D2791" s="1" t="n">
        <v>30005301</v>
      </c>
      <c r="E2791" s="1" t="inlineStr">
        <is>
          <t>CAPA ASSENTO ESTOFADO - CADEIRA MONACO       199</t>
        </is>
      </c>
      <c r="F2791" s="2" t="n">
        <v>1</v>
      </c>
      <c r="G2791" s="2" t="inlineStr">
        <is>
          <t>peça</t>
        </is>
      </c>
      <c r="H2791" s="1" t="n">
        <v>0</v>
      </c>
      <c r="I2791" s="1" t="n">
        <v>1.75</v>
      </c>
      <c r="J2791" s="2" t="inlineStr">
        <is>
          <t>CORTE</t>
        </is>
      </c>
    </row>
    <row r="2792" ht="12" customHeight="1">
      <c r="A2792" s="3" t="inlineStr">
        <is>
          <t>TAPEÇARIA</t>
        </is>
      </c>
      <c r="B2792" s="1" t="n">
        <v>30008803</v>
      </c>
      <c r="C2792" s="1" t="inlineStr">
        <is>
          <t>Produto montado</t>
        </is>
      </c>
      <c r="D2792" s="1" t="n">
        <v>30008803</v>
      </c>
      <c r="E2792" s="1" t="inlineStr">
        <is>
          <t>ASSENTO ESTOFADO - CADEIRA                                   199</t>
        </is>
      </c>
      <c r="F2792" s="2" t="n">
        <v>1</v>
      </c>
      <c r="G2792" s="2" t="inlineStr">
        <is>
          <t>peça</t>
        </is>
      </c>
      <c r="H2792" s="1" t="n">
        <v>0</v>
      </c>
      <c r="I2792" s="1" t="n">
        <v>1.75</v>
      </c>
      <c r="J2792" s="2" t="inlineStr">
        <is>
          <t>CORTE</t>
        </is>
      </c>
    </row>
    <row r="2793" ht="12" customHeight="1">
      <c r="A2793" s="3" t="inlineStr">
        <is>
          <t>TAPEÇARIA</t>
        </is>
      </c>
      <c r="B2793" s="1" t="n">
        <v>30008802</v>
      </c>
      <c r="C2793" s="1" t="inlineStr">
        <is>
          <t>Produto montado</t>
        </is>
      </c>
      <c r="D2793" s="1" t="n">
        <v>30008802</v>
      </c>
      <c r="E2793" s="1" t="inlineStr">
        <is>
          <t>ENCOSTO ESTOFADO - CADEIRA                                   199</t>
        </is>
      </c>
      <c r="F2793" s="2" t="n">
        <v>1</v>
      </c>
      <c r="G2793" s="2" t="inlineStr">
        <is>
          <t>peça</t>
        </is>
      </c>
      <c r="H2793" s="1" t="n">
        <v>0</v>
      </c>
      <c r="I2793" s="1" t="n">
        <v>1.75</v>
      </c>
      <c r="J2793" s="2" t="inlineStr">
        <is>
          <t>CORTE</t>
        </is>
      </c>
    </row>
    <row r="2794" ht="12" customHeight="1">
      <c r="A2794" s="3" t="inlineStr">
        <is>
          <t>TAPEÇARIA</t>
        </is>
      </c>
      <c r="B2794" s="1" t="n">
        <v>30002207</v>
      </c>
      <c r="C2794" s="1" t="inlineStr">
        <is>
          <t>Produto montado</t>
        </is>
      </c>
      <c r="D2794" s="1" t="n">
        <v>30002207</v>
      </c>
      <c r="E2794" s="1" t="inlineStr">
        <is>
          <t>ASSENTO ESTOFADO - CADEIRA                                   199</t>
        </is>
      </c>
      <c r="F2794" s="2" t="n">
        <v>1</v>
      </c>
      <c r="G2794" s="2" t="inlineStr">
        <is>
          <t>peça</t>
        </is>
      </c>
      <c r="H2794" s="1" t="n">
        <v>0</v>
      </c>
      <c r="I2794" s="1" t="n">
        <v>1.75</v>
      </c>
      <c r="J2794" s="2" t="inlineStr">
        <is>
          <t>CORTE</t>
        </is>
      </c>
    </row>
    <row r="2795" ht="12" customHeight="1">
      <c r="A2795" s="3" t="inlineStr">
        <is>
          <t>TAPEÇARIA</t>
        </is>
      </c>
      <c r="B2795" s="1" t="n">
        <v>30005201</v>
      </c>
      <c r="C2795" s="1" t="inlineStr">
        <is>
          <t>Produto montado</t>
        </is>
      </c>
      <c r="D2795" s="1" t="n">
        <v>30005201</v>
      </c>
      <c r="E2795" s="1" t="inlineStr">
        <is>
          <t>CAPA ASSENTO ESTOFADO - CADEIRA IMOLA            199</t>
        </is>
      </c>
      <c r="F2795" s="2" t="n">
        <v>1</v>
      </c>
      <c r="G2795" s="2" t="inlineStr">
        <is>
          <t>peça</t>
        </is>
      </c>
      <c r="H2795" s="1" t="n">
        <v>0</v>
      </c>
      <c r="I2795" s="1" t="n">
        <v>1.75</v>
      </c>
      <c r="J2795" s="2" t="inlineStr">
        <is>
          <t>CORTE</t>
        </is>
      </c>
    </row>
    <row r="2796" ht="12" customHeight="1">
      <c r="A2796" s="3" t="inlineStr">
        <is>
          <t>TAPEÇARIA</t>
        </is>
      </c>
      <c r="B2796" s="1" t="n">
        <v>30005202</v>
      </c>
      <c r="C2796" s="1" t="inlineStr">
        <is>
          <t>Produto montado</t>
        </is>
      </c>
      <c r="D2796" s="1" t="n">
        <v>30005202</v>
      </c>
      <c r="E2796" s="1" t="inlineStr">
        <is>
          <t>CAPA ENCOSTO ESTOFADO - CADEIRA IMOLA            199</t>
        </is>
      </c>
      <c r="F2796" s="2" t="n">
        <v>1</v>
      </c>
      <c r="G2796" s="2" t="inlineStr">
        <is>
          <t>peça</t>
        </is>
      </c>
      <c r="H2796" s="1" t="n">
        <v>0</v>
      </c>
      <c r="I2796" s="1" t="n">
        <v>1.75</v>
      </c>
      <c r="J2796" s="2" t="inlineStr">
        <is>
          <t>CORTE</t>
        </is>
      </c>
    </row>
    <row r="2797" ht="12" customHeight="1">
      <c r="A2797" s="3" t="inlineStr">
        <is>
          <t>TAPEÇARIA</t>
        </is>
      </c>
      <c r="B2797" s="1" t="n">
        <v>30005302</v>
      </c>
      <c r="C2797" s="1" t="inlineStr">
        <is>
          <t>Produto montado</t>
        </is>
      </c>
      <c r="D2797" s="1" t="n">
        <v>30005302</v>
      </c>
      <c r="E2797" s="1" t="inlineStr">
        <is>
          <t>CAPA ENCOSTO ESTOFADO - CADEIRA MONACO       199</t>
        </is>
      </c>
      <c r="F2797" s="2" t="n">
        <v>1</v>
      </c>
      <c r="G2797" s="2" t="inlineStr">
        <is>
          <t>peça</t>
        </is>
      </c>
      <c r="H2797" s="1" t="n">
        <v>0</v>
      </c>
      <c r="I2797" s="1" t="n">
        <v>1.75</v>
      </c>
      <c r="J2797" s="2" t="inlineStr">
        <is>
          <t>CORTE</t>
        </is>
      </c>
    </row>
    <row r="2798" ht="12" customHeight="1">
      <c r="A2798" s="3" t="inlineStr">
        <is>
          <t>TAPEÇARIA</t>
        </is>
      </c>
      <c r="B2798" s="1" t="n">
        <v>30009806</v>
      </c>
      <c r="C2798" s="1" t="inlineStr">
        <is>
          <t>Produto montado</t>
        </is>
      </c>
      <c r="D2798" s="1" t="n">
        <v>30009806</v>
      </c>
      <c r="E2798" s="1" t="inlineStr">
        <is>
          <t>ASSENTO ESTOFADO - CADEIRA                                   199</t>
        </is>
      </c>
      <c r="F2798" s="2" t="n">
        <v>1</v>
      </c>
      <c r="G2798" s="2" t="inlineStr">
        <is>
          <t>peça</t>
        </is>
      </c>
      <c r="H2798" s="1" t="n">
        <v>0</v>
      </c>
      <c r="I2798" s="1" t="n">
        <v>1.75</v>
      </c>
      <c r="J2798" s="2" t="inlineStr">
        <is>
          <t>CORTE</t>
        </is>
      </c>
    </row>
    <row r="2799" ht="12" customHeight="1">
      <c r="A2799" s="3" t="inlineStr">
        <is>
          <t>TAPEÇARIA</t>
        </is>
      </c>
      <c r="B2799" s="1" t="n">
        <v>30009815</v>
      </c>
      <c r="C2799" s="1" t="inlineStr">
        <is>
          <t>Produto montado</t>
        </is>
      </c>
      <c r="D2799" s="1" t="n">
        <v>30009815</v>
      </c>
      <c r="E2799" s="1" t="inlineStr">
        <is>
          <t>ENCOSTO ESTOFADO PAPELÃO - CADEIRA                 199</t>
        </is>
      </c>
      <c r="F2799" s="2" t="n">
        <v>1</v>
      </c>
      <c r="G2799" s="2" t="inlineStr">
        <is>
          <t>peça</t>
        </is>
      </c>
      <c r="H2799" s="1" t="n">
        <v>0</v>
      </c>
      <c r="I2799" s="1" t="n">
        <v>1.75</v>
      </c>
      <c r="J2799" s="2" t="inlineStr">
        <is>
          <t>CORTE</t>
        </is>
      </c>
    </row>
    <row r="2800" ht="12" customHeight="1">
      <c r="A2800" s="3" t="inlineStr">
        <is>
          <t>TAPEÇARIA</t>
        </is>
      </c>
      <c r="B2800" s="1" t="n">
        <v>30005615</v>
      </c>
      <c r="C2800" s="1" t="inlineStr">
        <is>
          <t>Produto montado</t>
        </is>
      </c>
      <c r="D2800" s="1" t="n">
        <v>30005615</v>
      </c>
      <c r="E2800" s="1" t="inlineStr">
        <is>
          <t>ENCOSTO ESTOFADO PAPELÃO - CADEIRA PADUA   199</t>
        </is>
      </c>
      <c r="F2800" s="2" t="n">
        <v>1</v>
      </c>
      <c r="G2800" s="2" t="inlineStr">
        <is>
          <t>peça</t>
        </is>
      </c>
      <c r="H2800" s="1" t="n">
        <v>0</v>
      </c>
      <c r="I2800" s="1" t="n">
        <v>1.75</v>
      </c>
      <c r="J2800" s="2" t="inlineStr">
        <is>
          <t>CORTE</t>
        </is>
      </c>
    </row>
    <row r="2801" ht="12" customHeight="1">
      <c r="A2801" s="3" t="inlineStr">
        <is>
          <t>TAPEÇARIA</t>
        </is>
      </c>
      <c r="B2801" s="1" t="n">
        <v>30006013</v>
      </c>
      <c r="C2801" s="1" t="inlineStr">
        <is>
          <t>Produto montado</t>
        </is>
      </c>
      <c r="D2801" s="1" t="n">
        <v>30006013</v>
      </c>
      <c r="E2801" s="1" t="inlineStr">
        <is>
          <t>CAPA ASSENTO ESTOFADO - CAD.SIENA/SIENA LX    199</t>
        </is>
      </c>
      <c r="F2801" s="2" t="n">
        <v>1</v>
      </c>
      <c r="G2801" s="2" t="inlineStr">
        <is>
          <t>peça</t>
        </is>
      </c>
      <c r="H2801" s="1" t="n">
        <v>0</v>
      </c>
      <c r="I2801" s="1" t="n">
        <v>1.75</v>
      </c>
      <c r="J2801" s="2" t="inlineStr">
        <is>
          <t>CORTE</t>
        </is>
      </c>
    </row>
    <row r="2802" ht="12" customHeight="1">
      <c r="A2802" s="3" t="inlineStr">
        <is>
          <t>TAPEÇARIA</t>
        </is>
      </c>
      <c r="B2802" s="1" t="n">
        <v>30006014</v>
      </c>
      <c r="C2802" s="1" t="inlineStr">
        <is>
          <t>Produto montado</t>
        </is>
      </c>
      <c r="D2802" s="1" t="n">
        <v>30006014</v>
      </c>
      <c r="E2802" s="1" t="inlineStr">
        <is>
          <t>CAPA ENCOSTO ESTOFADO - CAD.SIENA/SIENA LX   199</t>
        </is>
      </c>
      <c r="F2802" s="2" t="n">
        <v>1</v>
      </c>
      <c r="G2802" s="2" t="inlineStr">
        <is>
          <t>peça</t>
        </is>
      </c>
      <c r="H2802" s="1" t="n">
        <v>0</v>
      </c>
      <c r="I2802" s="1" t="n">
        <v>1.75</v>
      </c>
      <c r="J2802" s="2" t="inlineStr">
        <is>
          <t>CORTE</t>
        </is>
      </c>
    </row>
    <row r="2803" ht="12" customHeight="1">
      <c r="A2803" s="3" t="inlineStr">
        <is>
          <t>TAPEÇARIA</t>
        </is>
      </c>
      <c r="B2803" s="1" t="n">
        <v>30006012</v>
      </c>
      <c r="C2803" s="1" t="inlineStr">
        <is>
          <t>Produto montado</t>
        </is>
      </c>
      <c r="D2803" s="1" t="n">
        <v>30006012</v>
      </c>
      <c r="E2803" s="1" t="inlineStr">
        <is>
          <t>ASSENTO ESTOFADO - CADEIRA                                   199</t>
        </is>
      </c>
      <c r="F2803" s="2" t="n">
        <v>1</v>
      </c>
      <c r="G2803" s="2" t="inlineStr">
        <is>
          <t>peça</t>
        </is>
      </c>
      <c r="H2803" s="1" t="n">
        <v>0</v>
      </c>
      <c r="I2803" s="1" t="n">
        <v>1.75</v>
      </c>
      <c r="J2803" s="2" t="inlineStr">
        <is>
          <t>CORTE</t>
        </is>
      </c>
    </row>
    <row r="2804" ht="12" customHeight="1">
      <c r="A2804" s="3" t="inlineStr">
        <is>
          <t>TAPEÇARIA</t>
        </is>
      </c>
      <c r="B2804" s="1" t="n">
        <v>30006021</v>
      </c>
      <c r="C2804" s="1" t="inlineStr">
        <is>
          <t>Produto montado</t>
        </is>
      </c>
      <c r="D2804" s="1" t="n">
        <v>30006021</v>
      </c>
      <c r="E2804" s="1" t="inlineStr">
        <is>
          <t>ENCOSTO ESTOFADO PAPELÃO - CADEIRA                 199</t>
        </is>
      </c>
      <c r="F2804" s="2" t="n">
        <v>1</v>
      </c>
      <c r="G2804" s="2" t="inlineStr">
        <is>
          <t>peça</t>
        </is>
      </c>
      <c r="H2804" s="1" t="n">
        <v>0</v>
      </c>
      <c r="I2804" s="1" t="n">
        <v>1.75</v>
      </c>
      <c r="J2804" s="2" t="inlineStr">
        <is>
          <t>CORTE</t>
        </is>
      </c>
    </row>
    <row r="2805" ht="12" customHeight="1">
      <c r="A2805" s="3" t="inlineStr">
        <is>
          <t>TAPEÇARIA</t>
        </is>
      </c>
      <c r="B2805" s="1" t="n">
        <v>30007011</v>
      </c>
      <c r="C2805" s="1" t="inlineStr">
        <is>
          <t>Produto montado</t>
        </is>
      </c>
      <c r="D2805" s="1" t="n">
        <v>30007011</v>
      </c>
      <c r="E2805" s="1" t="inlineStr">
        <is>
          <t>ENCOSTO ESTOFADO PAPELÃO - CADEIRA                 199</t>
        </is>
      </c>
      <c r="F2805" s="2" t="n">
        <v>1</v>
      </c>
      <c r="G2805" s="2" t="inlineStr">
        <is>
          <t>peça</t>
        </is>
      </c>
      <c r="H2805" s="1" t="n">
        <v>0</v>
      </c>
      <c r="I2805" s="1" t="n">
        <v>1.75</v>
      </c>
      <c r="J2805" s="2" t="inlineStr">
        <is>
          <t>CORTE</t>
        </is>
      </c>
    </row>
    <row r="2806" ht="12" customHeight="1">
      <c r="A2806" s="3" t="inlineStr">
        <is>
          <t>TAPEÇARIA</t>
        </is>
      </c>
      <c r="B2806" s="1" t="n">
        <v>30007003</v>
      </c>
      <c r="C2806" s="1" t="inlineStr">
        <is>
          <t>Produto montado</t>
        </is>
      </c>
      <c r="D2806" s="1" t="n">
        <v>30007003</v>
      </c>
      <c r="E2806" s="1" t="inlineStr">
        <is>
          <t>CAPA ASSENTO ESTOFADO - CAD.FLORENÇA/FLOR  199</t>
        </is>
      </c>
      <c r="F2806" s="2" t="n">
        <v>1</v>
      </c>
      <c r="G2806" s="2" t="inlineStr">
        <is>
          <t>peça</t>
        </is>
      </c>
      <c r="H2806" s="1" t="n">
        <v>0</v>
      </c>
      <c r="I2806" s="1" t="n">
        <v>1.75</v>
      </c>
      <c r="J2806" s="2" t="inlineStr">
        <is>
          <t>CORTE</t>
        </is>
      </c>
    </row>
    <row r="2807" ht="12" customHeight="1">
      <c r="A2807" s="3" t="inlineStr">
        <is>
          <t>TAPEÇARIA</t>
        </is>
      </c>
      <c r="B2807" s="1" t="n">
        <v>30007004</v>
      </c>
      <c r="C2807" s="1" t="inlineStr">
        <is>
          <t>Produto montado</t>
        </is>
      </c>
      <c r="D2807" s="1" t="n">
        <v>30007004</v>
      </c>
      <c r="E2807" s="1" t="inlineStr">
        <is>
          <t>CAPA ENCOSTO ESTOFADO - CAD.FLORENÇA/FLOR 199</t>
        </is>
      </c>
      <c r="F2807" s="2" t="n">
        <v>1</v>
      </c>
      <c r="G2807" s="2" t="inlineStr">
        <is>
          <t>peça</t>
        </is>
      </c>
      <c r="H2807" s="1" t="n">
        <v>0</v>
      </c>
      <c r="I2807" s="1" t="n">
        <v>1.75</v>
      </c>
      <c r="J2807" s="2" t="inlineStr">
        <is>
          <t>CORTE</t>
        </is>
      </c>
    </row>
    <row r="2808" ht="12" customHeight="1">
      <c r="A2808" s="3" t="inlineStr">
        <is>
          <t>TAPEÇARIA</t>
        </is>
      </c>
      <c r="B2808" s="1" t="n">
        <v>30007002</v>
      </c>
      <c r="C2808" s="1" t="inlineStr">
        <is>
          <t>Produto montado</t>
        </is>
      </c>
      <c r="D2808" s="1" t="n">
        <v>30007002</v>
      </c>
      <c r="E2808" s="1" t="inlineStr">
        <is>
          <t>ASSENTO ESTOFADO - CADEIRA                                   199</t>
        </is>
      </c>
      <c r="F2808" s="2" t="n">
        <v>1</v>
      </c>
      <c r="G2808" s="2" t="inlineStr">
        <is>
          <t>peça</t>
        </is>
      </c>
      <c r="H2808" s="1" t="n">
        <v>0</v>
      </c>
      <c r="I2808" s="1" t="n">
        <v>1.75</v>
      </c>
      <c r="J2808" s="2" t="inlineStr">
        <is>
          <t>CORTE</t>
        </is>
      </c>
    </row>
    <row r="2809" ht="12" customHeight="1">
      <c r="A2809" s="3" t="inlineStr">
        <is>
          <t>TAPEÇARIA</t>
        </is>
      </c>
      <c r="B2809" s="1" t="n">
        <v>30008016</v>
      </c>
      <c r="C2809" s="1" t="inlineStr">
        <is>
          <t>Produto montado</t>
        </is>
      </c>
      <c r="D2809" s="1" t="n">
        <v>30008016</v>
      </c>
      <c r="E2809" s="1" t="inlineStr">
        <is>
          <t>ENCOSTO ESTOFADO PAPELÃO - CADEIRA AMSTER 199</t>
        </is>
      </c>
      <c r="F2809" s="2" t="n">
        <v>1</v>
      </c>
      <c r="G2809" s="2" t="inlineStr">
        <is>
          <t>peça</t>
        </is>
      </c>
      <c r="H2809" s="1" t="n">
        <v>0</v>
      </c>
      <c r="I2809" s="1" t="n">
        <v>1.75</v>
      </c>
      <c r="J2809" s="2" t="inlineStr">
        <is>
          <t>CORTE</t>
        </is>
      </c>
    </row>
    <row r="2810" ht="12" customHeight="1">
      <c r="A2810" s="3" t="inlineStr">
        <is>
          <t>TAPEÇARIA</t>
        </is>
      </c>
      <c r="B2810" s="1" t="n">
        <v>30008005</v>
      </c>
      <c r="C2810" s="1" t="inlineStr">
        <is>
          <t>Produto montado</t>
        </is>
      </c>
      <c r="D2810" s="1" t="n">
        <v>30008005</v>
      </c>
      <c r="E2810" s="1" t="inlineStr">
        <is>
          <t>ASSENTO ESTOFADO - CADEIRA                                   199</t>
        </is>
      </c>
      <c r="F2810" s="2" t="n">
        <v>1</v>
      </c>
      <c r="G2810" s="2" t="inlineStr">
        <is>
          <t>peça</t>
        </is>
      </c>
      <c r="H2810" s="1" t="n">
        <v>0</v>
      </c>
      <c r="I2810" s="1" t="n">
        <v>1.75</v>
      </c>
      <c r="J2810" s="2" t="inlineStr">
        <is>
          <t>CORTE</t>
        </is>
      </c>
    </row>
    <row r="2811" ht="12" customHeight="1">
      <c r="A2811" s="3" t="inlineStr">
        <is>
          <t>TAPEÇARIA</t>
        </is>
      </c>
      <c r="B2811" s="1" t="n">
        <v>30008008</v>
      </c>
      <c r="C2811" s="1" t="inlineStr">
        <is>
          <t>Produto montado</t>
        </is>
      </c>
      <c r="D2811" s="1" t="n">
        <v>30008008</v>
      </c>
      <c r="E2811" s="1" t="inlineStr">
        <is>
          <t>CAPA ASSENTO ESTOFADO - CADEIRA AMSTERDAM 199</t>
        </is>
      </c>
      <c r="F2811" s="2" t="n">
        <v>1</v>
      </c>
      <c r="G2811" s="2" t="inlineStr">
        <is>
          <t>peça</t>
        </is>
      </c>
      <c r="H2811" s="1" t="n">
        <v>0</v>
      </c>
      <c r="I2811" s="1" t="n">
        <v>1.75</v>
      </c>
      <c r="J2811" s="2" t="inlineStr">
        <is>
          <t>CORTE</t>
        </is>
      </c>
    </row>
    <row r="2812" ht="12" customHeight="1">
      <c r="A2812" s="3" t="inlineStr">
        <is>
          <t>TAPEÇARIA</t>
        </is>
      </c>
      <c r="B2812" s="1" t="n">
        <v>30008009</v>
      </c>
      <c r="C2812" s="1" t="inlineStr">
        <is>
          <t>Produto montado</t>
        </is>
      </c>
      <c r="D2812" s="1" t="n">
        <v>30008009</v>
      </c>
      <c r="E2812" s="1" t="inlineStr">
        <is>
          <t>CAPA ENCOSTO ESTOFADO - CADEIRA AMSTERDAM199</t>
        </is>
      </c>
      <c r="F2812" s="2" t="n">
        <v>1</v>
      </c>
      <c r="G2812" s="2" t="inlineStr">
        <is>
          <t>peça</t>
        </is>
      </c>
      <c r="H2812" s="1" t="n">
        <v>0</v>
      </c>
      <c r="I2812" s="1" t="n">
        <v>1.75</v>
      </c>
      <c r="J2812" s="2" t="inlineStr">
        <is>
          <t>CORTE</t>
        </is>
      </c>
    </row>
    <row r="2813" ht="12" customHeight="1">
      <c r="A2813" s="3" t="inlineStr">
        <is>
          <t>TAPEÇARIA</t>
        </is>
      </c>
      <c r="B2813" s="1" t="n">
        <v>30009702</v>
      </c>
      <c r="C2813" s="1" t="inlineStr">
        <is>
          <t>Produto montado</t>
        </is>
      </c>
      <c r="D2813" s="1" t="n">
        <v>30009702</v>
      </c>
      <c r="E2813" s="1" t="inlineStr">
        <is>
          <t>ASSENTO ESTOFADO - CADEIRA                                   199</t>
        </is>
      </c>
      <c r="F2813" s="2" t="n">
        <v>1</v>
      </c>
      <c r="G2813" s="2" t="inlineStr">
        <is>
          <t>peça</t>
        </is>
      </c>
      <c r="H2813" s="1" t="n">
        <v>0</v>
      </c>
      <c r="I2813" s="1" t="n">
        <v>1.75</v>
      </c>
      <c r="J2813" s="2" t="inlineStr">
        <is>
          <t>CORTE</t>
        </is>
      </c>
    </row>
    <row r="2814" ht="12" customHeight="1">
      <c r="A2814" s="3" t="inlineStr">
        <is>
          <t>TAPEÇARIA</t>
        </is>
      </c>
      <c r="B2814" s="1" t="n">
        <v>30009701</v>
      </c>
      <c r="C2814" s="1" t="inlineStr">
        <is>
          <t>Produto montado</t>
        </is>
      </c>
      <c r="D2814" s="1" t="n">
        <v>30009701</v>
      </c>
      <c r="E2814" s="1" t="inlineStr">
        <is>
          <t>ENCOSTO ESTOFADO PAPELÃO - CADEIRA                 199</t>
        </is>
      </c>
      <c r="F2814" s="2" t="n">
        <v>1</v>
      </c>
      <c r="G2814" s="2" t="inlineStr">
        <is>
          <t>peça</t>
        </is>
      </c>
      <c r="H2814" s="1" t="n">
        <v>0</v>
      </c>
      <c r="I2814" s="1" t="n">
        <v>1.75</v>
      </c>
      <c r="J2814" s="2" t="inlineStr">
        <is>
          <t>CORTE</t>
        </is>
      </c>
    </row>
    <row r="2815" ht="12" customHeight="1">
      <c r="A2815" s="3" t="inlineStr">
        <is>
          <t>TAPEÇARIA</t>
        </is>
      </c>
      <c r="B2815" s="1" t="n">
        <v>30009509</v>
      </c>
      <c r="C2815" s="1" t="inlineStr">
        <is>
          <t>Produto montado</t>
        </is>
      </c>
      <c r="D2815" s="1" t="n">
        <v>30009509</v>
      </c>
      <c r="E2815" s="1" t="inlineStr">
        <is>
          <t>CAPA ENCOSTO ESTOFADO - CAD. MILÃO                   199</t>
        </is>
      </c>
      <c r="F2815" s="2" t="n">
        <v>1</v>
      </c>
      <c r="G2815" s="2" t="inlineStr">
        <is>
          <t>peça</t>
        </is>
      </c>
      <c r="H2815" s="1" t="n">
        <v>0</v>
      </c>
      <c r="I2815" s="1" t="n">
        <v>1.75</v>
      </c>
      <c r="J2815" s="2" t="inlineStr">
        <is>
          <t>CORTE</t>
        </is>
      </c>
    </row>
    <row r="2816" ht="12" customHeight="1">
      <c r="A2816" s="3" t="inlineStr">
        <is>
          <t>TAPEÇARIA</t>
        </is>
      </c>
      <c r="B2816" s="1" t="n">
        <v>30009508</v>
      </c>
      <c r="C2816" s="1" t="inlineStr">
        <is>
          <t>Produto montado</t>
        </is>
      </c>
      <c r="D2816" s="1" t="n">
        <v>30009508</v>
      </c>
      <c r="E2816" s="1" t="inlineStr">
        <is>
          <t>CAPA ASSENTO ESTOFADO - CAD. MILÃO                    199</t>
        </is>
      </c>
      <c r="F2816" s="2" t="n">
        <v>1</v>
      </c>
      <c r="G2816" s="2" t="inlineStr">
        <is>
          <t>peça</t>
        </is>
      </c>
      <c r="H2816" s="1" t="n">
        <v>0</v>
      </c>
      <c r="I2816" s="1" t="n">
        <v>1.75</v>
      </c>
      <c r="J2816" s="2" t="inlineStr">
        <is>
          <t>CORTE</t>
        </is>
      </c>
    </row>
    <row r="2817" ht="12" customHeight="1">
      <c r="A2817" s="3" t="inlineStr">
        <is>
          <t>TAPEÇARIA</t>
        </is>
      </c>
      <c r="B2817" s="1" t="n">
        <v>30009609</v>
      </c>
      <c r="C2817" s="1" t="inlineStr">
        <is>
          <t>Produto montado</t>
        </is>
      </c>
      <c r="D2817" s="1" t="n">
        <v>30009609</v>
      </c>
      <c r="E2817" s="1" t="inlineStr">
        <is>
          <t>CAPA ENCOSTO ESTOFADO - CAD.RAVENA FIT /RAV 199</t>
        </is>
      </c>
      <c r="F2817" s="2" t="n">
        <v>1</v>
      </c>
      <c r="G2817" s="2" t="inlineStr">
        <is>
          <t>peça</t>
        </is>
      </c>
      <c r="H2817" s="1" t="n">
        <v>0</v>
      </c>
      <c r="I2817" s="1" t="n">
        <v>1.75</v>
      </c>
      <c r="J2817" s="2" t="inlineStr">
        <is>
          <t>CORTE</t>
        </is>
      </c>
    </row>
    <row r="2818" ht="12" customHeight="1">
      <c r="A2818" s="3" t="inlineStr">
        <is>
          <t>TAPEÇARIA</t>
        </is>
      </c>
      <c r="B2818" s="1" t="n">
        <v>30009816</v>
      </c>
      <c r="C2818" s="1" t="inlineStr">
        <is>
          <t>Produto montado</t>
        </is>
      </c>
      <c r="D2818" s="1" t="n">
        <v>30009816</v>
      </c>
      <c r="E2818" s="1" t="inlineStr">
        <is>
          <t>ENCOSTO ESTOFADO PAPELÃO - CADEIRA</t>
        </is>
      </c>
      <c r="F2818" s="2" t="n">
        <v>1</v>
      </c>
      <c r="G2818" s="2" t="inlineStr">
        <is>
          <t>peça</t>
        </is>
      </c>
      <c r="H2818" s="1" t="n">
        <v>0</v>
      </c>
      <c r="I2818" s="1" t="n">
        <v>1.75</v>
      </c>
      <c r="J2818" s="2" t="inlineStr">
        <is>
          <t>CORTE</t>
        </is>
      </c>
    </row>
    <row r="2819" ht="12" customHeight="1">
      <c r="A2819" s="3" t="inlineStr">
        <is>
          <t>TAPEÇARIA</t>
        </is>
      </c>
      <c r="B2819" s="1" t="n">
        <v>30009809</v>
      </c>
      <c r="C2819" s="1" t="inlineStr">
        <is>
          <t>Produto montado</t>
        </is>
      </c>
      <c r="D2819" s="1" t="n">
        <v>30009809</v>
      </c>
      <c r="E2819" s="1" t="inlineStr">
        <is>
          <t>CAPA ENCOSTO ESTOFADO - CADEIRA VIGO</t>
        </is>
      </c>
      <c r="F2819" s="2" t="n">
        <v>1</v>
      </c>
      <c r="G2819" s="2" t="inlineStr">
        <is>
          <t>peça</t>
        </is>
      </c>
      <c r="H2819" s="1" t="n">
        <v>0</v>
      </c>
      <c r="I2819" s="1" t="n">
        <v>1.75</v>
      </c>
      <c r="J2819" s="2" t="inlineStr">
        <is>
          <t>CORTE</t>
        </is>
      </c>
    </row>
    <row r="2820" ht="12" customHeight="1">
      <c r="A2820" s="3" t="inlineStr">
        <is>
          <t>TAPEÇARIA</t>
        </is>
      </c>
      <c r="B2820" s="1" t="n">
        <v>30004512</v>
      </c>
      <c r="C2820" s="1" t="inlineStr">
        <is>
          <t>Produto montado</t>
        </is>
      </c>
      <c r="D2820" s="1" t="n">
        <v>30004512</v>
      </c>
      <c r="E2820" s="1" t="inlineStr">
        <is>
          <t>CAPA ENCOSTO ESTOFADO - CADEIRA PARIS</t>
        </is>
      </c>
      <c r="F2820" s="2" t="n">
        <v>1</v>
      </c>
      <c r="G2820" s="2" t="inlineStr">
        <is>
          <t>peça</t>
        </is>
      </c>
      <c r="H2820" s="1" t="n">
        <v>0</v>
      </c>
      <c r="I2820" s="1" t="n">
        <v>1.75</v>
      </c>
      <c r="J2820" s="2" t="inlineStr">
        <is>
          <t>CORTE</t>
        </is>
      </c>
    </row>
    <row r="2821" ht="12" customHeight="1">
      <c r="A2821" s="3" t="inlineStr">
        <is>
          <t>TAPEÇARIA</t>
        </is>
      </c>
      <c r="B2821" s="1" t="n">
        <v>30004511</v>
      </c>
      <c r="C2821" s="1" t="inlineStr">
        <is>
          <t>Produto montado</t>
        </is>
      </c>
      <c r="D2821" s="1" t="n">
        <v>30004511</v>
      </c>
      <c r="E2821" s="1" t="inlineStr">
        <is>
          <t>CAPA ASSENTO ESTOFADO - CADEIRA PARIS</t>
        </is>
      </c>
      <c r="F2821" s="2" t="n">
        <v>1</v>
      </c>
      <c r="G2821" s="2" t="inlineStr">
        <is>
          <t>peça</t>
        </is>
      </c>
      <c r="H2821" s="1" t="n">
        <v>0</v>
      </c>
      <c r="I2821" s="1" t="n">
        <v>1.75</v>
      </c>
      <c r="J2821" s="2" t="inlineStr">
        <is>
          <t>CORTE</t>
        </is>
      </c>
    </row>
    <row r="2822" ht="12" customHeight="1">
      <c r="A2822" s="3" t="inlineStr">
        <is>
          <t>TAPEÇARIA</t>
        </is>
      </c>
      <c r="B2822" s="1" t="n">
        <v>30004509</v>
      </c>
      <c r="C2822" s="1" t="inlineStr">
        <is>
          <t>Produto montado</t>
        </is>
      </c>
      <c r="D2822" s="1" t="n">
        <v>30004509</v>
      </c>
      <c r="E2822" s="1" t="inlineStr">
        <is>
          <t>ENCOSTO ESTOFADO - CADEIRA</t>
        </is>
      </c>
      <c r="F2822" s="2" t="n">
        <v>1</v>
      </c>
      <c r="G2822" s="2" t="inlineStr">
        <is>
          <t>peça</t>
        </is>
      </c>
      <c r="H2822" s="1" t="n">
        <v>0</v>
      </c>
      <c r="I2822" s="1" t="n">
        <v>1.75</v>
      </c>
      <c r="J2822" s="2" t="inlineStr">
        <is>
          <t>CORTE</t>
        </is>
      </c>
    </row>
    <row r="2823" ht="12" customHeight="1">
      <c r="A2823" s="3" t="inlineStr">
        <is>
          <t>TAPEÇARIA</t>
        </is>
      </c>
      <c r="B2823" s="1" t="n">
        <v>30004508</v>
      </c>
      <c r="C2823" s="1" t="inlineStr">
        <is>
          <t>Produto montado</t>
        </is>
      </c>
      <c r="D2823" s="1" t="n">
        <v>30004508</v>
      </c>
      <c r="E2823" s="1" t="inlineStr">
        <is>
          <t>ASSENTO ESTOFADO - CADEIRA</t>
        </is>
      </c>
      <c r="F2823" s="2" t="n">
        <v>1</v>
      </c>
      <c r="G2823" s="2" t="inlineStr">
        <is>
          <t>peça</t>
        </is>
      </c>
      <c r="H2823" s="1" t="n">
        <v>0</v>
      </c>
      <c r="I2823" s="1" t="n">
        <v>1.75</v>
      </c>
      <c r="J2823" s="2" t="inlineStr">
        <is>
          <t>CORTE</t>
        </is>
      </c>
    </row>
    <row r="2824" ht="12" customHeight="1">
      <c r="A2824" s="3" t="inlineStr">
        <is>
          <t>TAPEÇARIA</t>
        </is>
      </c>
      <c r="B2824" s="1" t="n">
        <v>30004009</v>
      </c>
      <c r="C2824" s="1" t="inlineStr">
        <is>
          <t>Produto montado</t>
        </is>
      </c>
      <c r="D2824" s="1" t="n">
        <v>30004009</v>
      </c>
      <c r="E2824" s="1" t="inlineStr">
        <is>
          <t>ASSENTO ESTOFADO - CADEIRA</t>
        </is>
      </c>
      <c r="F2824" s="2" t="n">
        <v>1</v>
      </c>
      <c r="G2824" s="2" t="inlineStr">
        <is>
          <t>peça</t>
        </is>
      </c>
      <c r="H2824" s="1" t="n">
        <v>0</v>
      </c>
      <c r="I2824" s="1" t="n">
        <v>1.75</v>
      </c>
      <c r="J2824" s="2" t="inlineStr">
        <is>
          <t>CORTE</t>
        </is>
      </c>
    </row>
    <row r="2825" ht="12" customHeight="1">
      <c r="A2825" s="3" t="inlineStr">
        <is>
          <t>TAPEÇARIA</t>
        </is>
      </c>
      <c r="B2825" s="1" t="n">
        <v>30004008</v>
      </c>
      <c r="C2825" s="1" t="inlineStr">
        <is>
          <t>Produto montado</t>
        </is>
      </c>
      <c r="D2825" s="1" t="n">
        <v>30004008</v>
      </c>
      <c r="E2825" s="1" t="inlineStr">
        <is>
          <t>ENCOSTO ESTOFADO - CADEIRA</t>
        </is>
      </c>
      <c r="F2825" s="2" t="n">
        <v>1</v>
      </c>
      <c r="G2825" s="2" t="inlineStr">
        <is>
          <t>peça</t>
        </is>
      </c>
      <c r="H2825" s="1" t="n">
        <v>0</v>
      </c>
      <c r="I2825" s="1" t="n">
        <v>1.75</v>
      </c>
      <c r="J2825" s="2" t="inlineStr">
        <is>
          <t>CORTE</t>
        </is>
      </c>
    </row>
    <row r="2826" ht="12" customHeight="1">
      <c r="A2826" s="3" t="inlineStr">
        <is>
          <t>TAPEÇARIA</t>
        </is>
      </c>
      <c r="B2826" s="1" t="n">
        <v>30004012</v>
      </c>
      <c r="C2826" s="1" t="inlineStr">
        <is>
          <t>Produto montado</t>
        </is>
      </c>
      <c r="D2826" s="1" t="n">
        <v>30004012</v>
      </c>
      <c r="E2826" s="1" t="inlineStr">
        <is>
          <t>CAPA ENCOSTO ESTOFADO - CADEIRA ROMA</t>
        </is>
      </c>
      <c r="F2826" s="2" t="n">
        <v>1</v>
      </c>
      <c r="G2826" s="2" t="inlineStr">
        <is>
          <t>peça</t>
        </is>
      </c>
      <c r="H2826" s="1" t="n">
        <v>0</v>
      </c>
      <c r="I2826" s="1" t="n">
        <v>1.75</v>
      </c>
      <c r="J2826" s="2" t="inlineStr">
        <is>
          <t>CORTE</t>
        </is>
      </c>
    </row>
    <row r="2827" ht="12" customHeight="1">
      <c r="A2827" s="3" t="inlineStr">
        <is>
          <t>TAPEÇARIA</t>
        </is>
      </c>
      <c r="B2827" s="1" t="n">
        <v>30004011</v>
      </c>
      <c r="C2827" s="1" t="inlineStr">
        <is>
          <t>Produto montado</t>
        </is>
      </c>
      <c r="D2827" s="1" t="n">
        <v>30004011</v>
      </c>
      <c r="E2827" s="1" t="inlineStr">
        <is>
          <t>CAPA ASSENTO ESTOFADO - CAD.LISSE/ROMA</t>
        </is>
      </c>
      <c r="F2827" s="2" t="n">
        <v>1</v>
      </c>
      <c r="G2827" s="2" t="inlineStr">
        <is>
          <t>peça</t>
        </is>
      </c>
      <c r="H2827" s="1" t="n">
        <v>0</v>
      </c>
      <c r="I2827" s="1" t="n">
        <v>1.75</v>
      </c>
      <c r="J2827" s="2" t="inlineStr">
        <is>
          <t>CORTE</t>
        </is>
      </c>
    </row>
    <row r="2828" ht="12" customHeight="1">
      <c r="A2828" s="3" t="inlineStr">
        <is>
          <t>TAPEÇARIA</t>
        </is>
      </c>
      <c r="B2828" s="1" t="n">
        <v>30002218</v>
      </c>
      <c r="C2828" s="1" t="inlineStr">
        <is>
          <t>Produto montado</t>
        </is>
      </c>
      <c r="D2828" s="1" t="n">
        <v>30002218</v>
      </c>
      <c r="E2828" s="1" t="inlineStr">
        <is>
          <t>ENCOSTO ESTOFADO PAPELÃO - CADEIRA</t>
        </is>
      </c>
      <c r="F2828" s="2" t="n">
        <v>1</v>
      </c>
      <c r="G2828" s="2" t="inlineStr">
        <is>
          <t>peça</t>
        </is>
      </c>
      <c r="H2828" s="1" t="n">
        <v>0</v>
      </c>
      <c r="I2828" s="1" t="n">
        <v>1.75</v>
      </c>
      <c r="J2828" s="2" t="inlineStr">
        <is>
          <t>CORTE</t>
        </is>
      </c>
    </row>
    <row r="2829" ht="12" customHeight="1">
      <c r="A2829" s="3" t="inlineStr">
        <is>
          <t>TAPEÇARIA</t>
        </is>
      </c>
      <c r="B2829" s="1" t="n">
        <v>30009201</v>
      </c>
      <c r="C2829" s="1" t="inlineStr">
        <is>
          <t>Produto montado</t>
        </is>
      </c>
      <c r="D2829" s="1" t="n">
        <v>30009201</v>
      </c>
      <c r="E2829" s="1" t="inlineStr">
        <is>
          <t>CAPA ENCOSTO ESTOFADO - CADEIRA VENETO</t>
        </is>
      </c>
      <c r="F2829" s="2" t="n">
        <v>1</v>
      </c>
      <c r="G2829" s="2" t="inlineStr">
        <is>
          <t>peça</t>
        </is>
      </c>
      <c r="H2829" s="1" t="n">
        <v>0</v>
      </c>
      <c r="I2829" s="1" t="n">
        <v>1.75</v>
      </c>
      <c r="J2829" s="2" t="inlineStr">
        <is>
          <t>CORTE</t>
        </is>
      </c>
    </row>
    <row r="2830" ht="12" customHeight="1">
      <c r="A2830" s="3" t="inlineStr">
        <is>
          <t>TAPEÇARIA</t>
        </is>
      </c>
      <c r="B2830" s="1" t="n">
        <v>30001311</v>
      </c>
      <c r="C2830" s="1" t="inlineStr">
        <is>
          <t>Produto montado</t>
        </is>
      </c>
      <c r="D2830" s="1" t="n">
        <v>30001311</v>
      </c>
      <c r="E2830" s="1" t="inlineStr">
        <is>
          <t>CAPA ENCOSTO ESTOFADO - CAD. MILAO PÉ INTEIR</t>
        </is>
      </c>
      <c r="F2830" s="2" t="n">
        <v>1</v>
      </c>
      <c r="G2830" s="2" t="inlineStr">
        <is>
          <t>peça</t>
        </is>
      </c>
      <c r="H2830" s="1" t="n">
        <v>0</v>
      </c>
      <c r="I2830" s="1" t="n">
        <v>1.75</v>
      </c>
      <c r="J2830" s="2" t="inlineStr">
        <is>
          <t>CORTE</t>
        </is>
      </c>
    </row>
    <row r="2831" ht="12" customHeight="1">
      <c r="A2831" s="3" t="inlineStr">
        <is>
          <t>TAPEÇARIA</t>
        </is>
      </c>
      <c r="B2831" s="1" t="n">
        <v>30001902</v>
      </c>
      <c r="C2831" s="1" t="inlineStr">
        <is>
          <t>Produto montado</t>
        </is>
      </c>
      <c r="D2831" s="1" t="n">
        <v>30001902</v>
      </c>
      <c r="E2831" s="1" t="inlineStr">
        <is>
          <t>CAPA ENCOSTO ESTOFADO - CAD. IMOLA PÉ INTEIR</t>
        </is>
      </c>
      <c r="F2831" s="2" t="n">
        <v>1</v>
      </c>
      <c r="G2831" s="2" t="inlineStr">
        <is>
          <t>peça</t>
        </is>
      </c>
      <c r="H2831" s="1" t="n">
        <v>0</v>
      </c>
      <c r="I2831" s="1" t="n">
        <v>1.75</v>
      </c>
      <c r="J2831" s="2" t="inlineStr">
        <is>
          <t>CORTE</t>
        </is>
      </c>
    </row>
    <row r="2832" ht="12" customHeight="1">
      <c r="A2832" s="3" t="inlineStr">
        <is>
          <t>TAPEÇARIA</t>
        </is>
      </c>
      <c r="B2832" s="1" t="n">
        <v>30001213</v>
      </c>
      <c r="C2832" s="1" t="inlineStr">
        <is>
          <t>Produto montado</t>
        </is>
      </c>
      <c r="D2832" s="1" t="n">
        <v>30001213</v>
      </c>
      <c r="E2832" s="1" t="inlineStr">
        <is>
          <t>ASSENTO ESTOFADO - CADEIRA PÉ INTEIRO</t>
        </is>
      </c>
      <c r="F2832" s="2" t="n">
        <v>1</v>
      </c>
      <c r="G2832" s="2" t="inlineStr">
        <is>
          <t>peça</t>
        </is>
      </c>
      <c r="H2832" s="1" t="n">
        <v>0</v>
      </c>
      <c r="I2832" s="1" t="n">
        <v>1.75</v>
      </c>
      <c r="J2832" s="2" t="inlineStr">
        <is>
          <t>CORTE</t>
        </is>
      </c>
    </row>
    <row r="2833" ht="12" customHeight="1">
      <c r="A2833" s="3" t="inlineStr">
        <is>
          <t>TAPEÇARIA</t>
        </is>
      </c>
      <c r="B2833" s="1" t="n">
        <v>30001412</v>
      </c>
      <c r="C2833" s="1" t="inlineStr">
        <is>
          <t>Produto montado</t>
        </is>
      </c>
      <c r="D2833" s="1" t="n">
        <v>30001412</v>
      </c>
      <c r="E2833" s="1" t="inlineStr">
        <is>
          <t>ENCOSTO ESTOFADO MENOR - CADEIRA PÉ INTEIR  199</t>
        </is>
      </c>
      <c r="F2833" s="2" t="n">
        <v>1</v>
      </c>
      <c r="G2833" s="2" t="inlineStr">
        <is>
          <t>peça</t>
        </is>
      </c>
      <c r="H2833" s="1" t="n">
        <v>0</v>
      </c>
      <c r="I2833" s="1" t="n">
        <v>1.75</v>
      </c>
      <c r="J2833" s="2" t="inlineStr">
        <is>
          <t>CORTE</t>
        </is>
      </c>
    </row>
    <row r="2834" ht="12" customHeight="1">
      <c r="A2834" s="3" t="inlineStr">
        <is>
          <t>TAPEÇARIA</t>
        </is>
      </c>
      <c r="B2834" s="1" t="n">
        <v>30001312</v>
      </c>
      <c r="C2834" s="1" t="inlineStr">
        <is>
          <t>Produto montado</t>
        </is>
      </c>
      <c r="D2834" s="1" t="n">
        <v>30001312</v>
      </c>
      <c r="E2834" s="1" t="inlineStr">
        <is>
          <t>ENCOSTO ESTOFADO MENOR - CADEIRA PÉ INTEIR  199</t>
        </is>
      </c>
      <c r="F2834" s="2" t="n">
        <v>1</v>
      </c>
      <c r="G2834" s="2" t="inlineStr">
        <is>
          <t>peça</t>
        </is>
      </c>
      <c r="H2834" s="1" t="n">
        <v>0</v>
      </c>
      <c r="I2834" s="1" t="n">
        <v>1.75</v>
      </c>
      <c r="J2834" s="2" t="inlineStr">
        <is>
          <t>CORTE</t>
        </is>
      </c>
    </row>
    <row r="2835" ht="12" customHeight="1">
      <c r="A2835" s="3" t="inlineStr">
        <is>
          <t>TAPEÇARIA</t>
        </is>
      </c>
      <c r="B2835" s="1" t="n">
        <v>30001212</v>
      </c>
      <c r="C2835" s="1" t="inlineStr">
        <is>
          <t>Produto montado</t>
        </is>
      </c>
      <c r="D2835" s="1" t="n">
        <v>30001212</v>
      </c>
      <c r="E2835" s="1" t="inlineStr">
        <is>
          <t>ENCOSTO ESTOFADO - CADEIRA DUBAI PÉ INTEIRO 199</t>
        </is>
      </c>
      <c r="F2835" s="2" t="n">
        <v>1</v>
      </c>
      <c r="G2835" s="2" t="inlineStr">
        <is>
          <t>peça</t>
        </is>
      </c>
      <c r="H2835" s="1" t="n">
        <v>0</v>
      </c>
      <c r="I2835" s="1" t="n">
        <v>1.75</v>
      </c>
      <c r="J2835" s="2" t="inlineStr">
        <is>
          <t>CORTE</t>
        </is>
      </c>
    </row>
    <row r="2836" ht="12" customHeight="1">
      <c r="A2836" s="3" t="inlineStr">
        <is>
          <t>TAPEÇARIA</t>
        </is>
      </c>
      <c r="B2836" s="1" t="n">
        <v>30001320</v>
      </c>
      <c r="C2836" s="1" t="inlineStr">
        <is>
          <t>Produto montado</t>
        </is>
      </c>
      <c r="D2836" s="1" t="n">
        <v>30001320</v>
      </c>
      <c r="E2836" s="1" t="inlineStr">
        <is>
          <t>ENCOSTO ESTOFADO BORD - CADEIRA MILÃO PÉ IN 199</t>
        </is>
      </c>
      <c r="F2836" s="2" t="n">
        <v>1</v>
      </c>
      <c r="G2836" s="2" t="inlineStr">
        <is>
          <t>peça</t>
        </is>
      </c>
      <c r="H2836" s="1" t="n">
        <v>0</v>
      </c>
      <c r="I2836" s="1" t="n">
        <v>1.75</v>
      </c>
      <c r="J2836" s="2" t="inlineStr">
        <is>
          <t>CORTE</t>
        </is>
      </c>
    </row>
    <row r="2837" ht="12" customHeight="1">
      <c r="A2837" s="3" t="inlineStr">
        <is>
          <t>TAPEÇARIA</t>
        </is>
      </c>
      <c r="B2837" s="1" t="n">
        <v>30001701</v>
      </c>
      <c r="C2837" s="1" t="inlineStr">
        <is>
          <t>Produto montado</t>
        </is>
      </c>
      <c r="D2837" s="1" t="n">
        <v>30001701</v>
      </c>
      <c r="E2837" s="1" t="inlineStr">
        <is>
          <t>CAPA ENCOSTO ESTOFADO - CAD MONACO PE INTE199</t>
        </is>
      </c>
      <c r="F2837" s="2" t="n">
        <v>1</v>
      </c>
      <c r="G2837" s="2" t="inlineStr">
        <is>
          <t>peça</t>
        </is>
      </c>
      <c r="H2837" s="1" t="n">
        <v>0</v>
      </c>
      <c r="I2837" s="1" t="n">
        <v>1.75</v>
      </c>
      <c r="J2837" s="2" t="inlineStr">
        <is>
          <t>CORTE</t>
        </is>
      </c>
    </row>
    <row r="2838" ht="12" customHeight="1">
      <c r="A2838" s="3" t="inlineStr">
        <is>
          <t>TAPEÇARIA</t>
        </is>
      </c>
      <c r="B2838" s="1" t="n">
        <v>30001220</v>
      </c>
      <c r="C2838" s="1" t="inlineStr">
        <is>
          <t>Produto montado</t>
        </is>
      </c>
      <c r="D2838" s="1" t="n">
        <v>30001220</v>
      </c>
      <c r="E2838" s="1" t="inlineStr">
        <is>
          <t>ENCOSTO ESTOFADO BORDADO - CADEIRA PÉ INTE 199</t>
        </is>
      </c>
      <c r="F2838" s="2" t="n">
        <v>1</v>
      </c>
      <c r="G2838" s="2" t="inlineStr">
        <is>
          <t>peça</t>
        </is>
      </c>
      <c r="H2838" s="1" t="n">
        <v>0</v>
      </c>
      <c r="I2838" s="1" t="n">
        <v>1.75</v>
      </c>
      <c r="J2838" s="2" t="inlineStr">
        <is>
          <t>CORTE</t>
        </is>
      </c>
    </row>
    <row r="2839" ht="12" customHeight="1">
      <c r="A2839" s="3" t="inlineStr">
        <is>
          <t>TAPEÇARIA</t>
        </is>
      </c>
      <c r="B2839" s="1" t="n">
        <v>30001912</v>
      </c>
      <c r="C2839" s="1" t="inlineStr">
        <is>
          <t>Produto montado</t>
        </is>
      </c>
      <c r="D2839" s="1" t="n">
        <v>30001912</v>
      </c>
      <c r="E2839" s="1" t="inlineStr">
        <is>
          <t>ENCOSTO ESTOFADO - CADEIRA PÉ INTEIRO             199</t>
        </is>
      </c>
      <c r="F2839" s="2" t="n">
        <v>1</v>
      </c>
      <c r="G2839" s="2" t="inlineStr">
        <is>
          <t>peça</t>
        </is>
      </c>
      <c r="H2839" s="1" t="n">
        <v>0</v>
      </c>
      <c r="I2839" s="1" t="n">
        <v>1.75</v>
      </c>
      <c r="J2839" s="2" t="inlineStr">
        <is>
          <t>CORTE</t>
        </is>
      </c>
    </row>
    <row r="2840" ht="12" customHeight="1">
      <c r="A2840" s="3" t="inlineStr">
        <is>
          <t>TAPEÇARIA</t>
        </is>
      </c>
      <c r="B2840" s="1" t="n">
        <v>30001208</v>
      </c>
      <c r="C2840" s="1" t="inlineStr">
        <is>
          <t>Produto montado</t>
        </is>
      </c>
      <c r="D2840" s="1" t="n">
        <v>30001208</v>
      </c>
      <c r="E2840" s="1" t="inlineStr">
        <is>
          <t>TRAVESSA ESPALDAR 360X40X25 MDF CAD PÉ INTE 199</t>
        </is>
      </c>
      <c r="F2840" s="2" t="n">
        <v>1</v>
      </c>
      <c r="G2840" s="2" t="inlineStr">
        <is>
          <t>peça</t>
        </is>
      </c>
      <c r="H2840" s="1" t="n">
        <v>0</v>
      </c>
      <c r="I2840" s="1" t="n">
        <v>1.75</v>
      </c>
      <c r="J2840" s="2" t="inlineStr">
        <is>
          <t>CORTE</t>
        </is>
      </c>
    </row>
    <row r="2841" ht="12" customHeight="1">
      <c r="A2841" s="3" t="inlineStr">
        <is>
          <t>TAPEÇARIA</t>
        </is>
      </c>
      <c r="B2841" s="1" t="n">
        <v>30002113</v>
      </c>
      <c r="C2841" s="1" t="inlineStr">
        <is>
          <t>Produto montado</t>
        </is>
      </c>
      <c r="D2841" s="1" t="n">
        <v>30002113</v>
      </c>
      <c r="E2841" s="1" t="inlineStr">
        <is>
          <t>ASSENTO ESTOFADO - CADEIRA DETROIT                  199</t>
        </is>
      </c>
      <c r="F2841" s="2" t="n">
        <v>1</v>
      </c>
      <c r="G2841" s="2" t="inlineStr">
        <is>
          <t>peça</t>
        </is>
      </c>
      <c r="H2841" s="1" t="n">
        <v>0</v>
      </c>
      <c r="I2841" s="1" t="n">
        <v>1.75</v>
      </c>
      <c r="J2841" s="2" t="inlineStr">
        <is>
          <t>CORTE</t>
        </is>
      </c>
    </row>
    <row r="2842" ht="12" customHeight="1">
      <c r="A2842" s="3" t="inlineStr">
        <is>
          <t>TAPEÇARIA</t>
        </is>
      </c>
      <c r="B2842" s="1" t="n">
        <v>30002112</v>
      </c>
      <c r="C2842" s="1" t="inlineStr">
        <is>
          <t>Produto montado</t>
        </is>
      </c>
      <c r="D2842" s="1" t="n">
        <v>30002112</v>
      </c>
      <c r="E2842" s="1" t="inlineStr">
        <is>
          <t>CAPA ASSENTO ESTOFADO - CAD. DETROIT               199</t>
        </is>
      </c>
      <c r="F2842" s="2" t="n">
        <v>1</v>
      </c>
      <c r="G2842" s="2" t="inlineStr">
        <is>
          <t>peça</t>
        </is>
      </c>
      <c r="H2842" s="1" t="n">
        <v>0</v>
      </c>
      <c r="I2842" s="1" t="n">
        <v>1.75</v>
      </c>
      <c r="J2842" s="2" t="inlineStr">
        <is>
          <t>CORTE</t>
        </is>
      </c>
    </row>
    <row r="2843" ht="12" customHeight="1">
      <c r="A2843" s="3" t="inlineStr">
        <is>
          <t>TAPEÇARIA</t>
        </is>
      </c>
      <c r="B2843" s="1" t="n">
        <v>30002114</v>
      </c>
      <c r="C2843" s="1" t="inlineStr">
        <is>
          <t>Produto montado</t>
        </is>
      </c>
      <c r="D2843" s="1" t="n">
        <v>30002114</v>
      </c>
      <c r="E2843" s="1" t="inlineStr">
        <is>
          <t>ENCOSTO ESTOFADO - CADEIRA DETROIT                  199</t>
        </is>
      </c>
      <c r="F2843" s="2" t="n">
        <v>1</v>
      </c>
      <c r="G2843" s="2" t="inlineStr">
        <is>
          <t>peça</t>
        </is>
      </c>
      <c r="H2843" s="1" t="n">
        <v>0</v>
      </c>
      <c r="I2843" s="1" t="n">
        <v>1.75</v>
      </c>
      <c r="J2843" s="2" t="inlineStr">
        <is>
          <t>CORTE</t>
        </is>
      </c>
    </row>
    <row r="2844" ht="12" customHeight="1">
      <c r="A2844" s="3" t="inlineStr">
        <is>
          <t>TAPEÇARIA</t>
        </is>
      </c>
      <c r="B2844" s="1" t="n">
        <v>30002313</v>
      </c>
      <c r="C2844" s="1" t="inlineStr">
        <is>
          <t>Produto montado</t>
        </is>
      </c>
      <c r="D2844" s="1" t="n">
        <v>30002313</v>
      </c>
      <c r="E2844" s="1" t="inlineStr">
        <is>
          <t>ASSENTO ESTOFADO - CAD TOPAZIO PÉ INTEIRO M 199</t>
        </is>
      </c>
      <c r="F2844" s="2" t="n">
        <v>1</v>
      </c>
      <c r="G2844" s="2" t="inlineStr">
        <is>
          <t>peça</t>
        </is>
      </c>
      <c r="H2844" s="1" t="n">
        <v>0</v>
      </c>
      <c r="I2844" s="1" t="n">
        <v>1.75</v>
      </c>
      <c r="J2844" s="2" t="inlineStr">
        <is>
          <t>CORTE</t>
        </is>
      </c>
    </row>
    <row r="2845" ht="12" customHeight="1">
      <c r="A2845" s="3" t="inlineStr">
        <is>
          <t>TAPEÇARIA</t>
        </is>
      </c>
      <c r="B2845" s="1" t="n">
        <v>30009108</v>
      </c>
      <c r="C2845" s="1" t="inlineStr">
        <is>
          <t>Produto montado</t>
        </is>
      </c>
      <c r="D2845" s="1" t="n">
        <v>30009108</v>
      </c>
      <c r="E2845" s="1" t="inlineStr">
        <is>
          <t>ENCOSTO ESTOFADO - CADEIRA RUBI MADEIRA        199</t>
        </is>
      </c>
      <c r="F2845" s="2" t="n">
        <v>1</v>
      </c>
      <c r="G2845" s="2" t="inlineStr">
        <is>
          <t>peça</t>
        </is>
      </c>
      <c r="H2845" s="1" t="n">
        <v>0</v>
      </c>
      <c r="I2845" s="1" t="n">
        <v>1.75</v>
      </c>
      <c r="J2845" s="2" t="inlineStr">
        <is>
          <t>CORTE</t>
        </is>
      </c>
    </row>
    <row r="2846" ht="12" customHeight="1">
      <c r="A2846" s="3" t="inlineStr">
        <is>
          <t>TAPEÇARIA</t>
        </is>
      </c>
      <c r="B2846" s="1" t="n">
        <v>30009909</v>
      </c>
      <c r="C2846" s="1" t="inlineStr">
        <is>
          <t>Produto montado</t>
        </is>
      </c>
      <c r="D2846" s="1" t="n">
        <v>30009909</v>
      </c>
      <c r="E2846" s="1" t="inlineStr">
        <is>
          <t>ASSENTO ESTOFADO - CADEIRA RUBI MADEIRA        199</t>
        </is>
      </c>
      <c r="F2846" s="2" t="n">
        <v>1</v>
      </c>
      <c r="G2846" s="2" t="inlineStr">
        <is>
          <t>peça</t>
        </is>
      </c>
      <c r="H2846" s="1" t="n">
        <v>0</v>
      </c>
      <c r="I2846" s="1" t="n">
        <v>1.75</v>
      </c>
      <c r="J2846" s="2" t="inlineStr">
        <is>
          <t>CORTE</t>
        </is>
      </c>
    </row>
    <row r="2847" ht="12" customHeight="1">
      <c r="A2847" s="3" t="inlineStr">
        <is>
          <t>TAPEÇARIA</t>
        </is>
      </c>
      <c r="B2847" s="1" t="n">
        <v>30002111</v>
      </c>
      <c r="C2847" s="1" t="inlineStr">
        <is>
          <t>Produto montado</t>
        </is>
      </c>
      <c r="D2847" s="1" t="n">
        <v>30002111</v>
      </c>
      <c r="E2847" s="1" t="inlineStr">
        <is>
          <t>CAPA ENCOSTO ESTOFADO - CAD. DETROIT              199</t>
        </is>
      </c>
      <c r="F2847" s="2" t="n">
        <v>1</v>
      </c>
      <c r="G2847" s="2" t="inlineStr">
        <is>
          <t>peça</t>
        </is>
      </c>
      <c r="H2847" s="1" t="n">
        <v>0</v>
      </c>
      <c r="I2847" s="1" t="n">
        <v>1.75</v>
      </c>
      <c r="J2847" s="2" t="inlineStr">
        <is>
          <t>CORTE</t>
        </is>
      </c>
    </row>
    <row r="2848" ht="12" customHeight="1">
      <c r="A2848" s="3" t="inlineStr">
        <is>
          <t>TAPEÇARIA</t>
        </is>
      </c>
      <c r="B2848" s="1" t="n">
        <v>30002320</v>
      </c>
      <c r="C2848" s="1" t="inlineStr">
        <is>
          <t>Produto montado</t>
        </is>
      </c>
      <c r="D2848" s="1" t="n">
        <v>30002320</v>
      </c>
      <c r="E2848" s="1" t="inlineStr">
        <is>
          <t>ENCOSTO ESTOFADO - CADEIRA TOPAZIO MADEIRA 199</t>
        </is>
      </c>
      <c r="F2848" s="2" t="n">
        <v>1</v>
      </c>
      <c r="G2848" s="2" t="inlineStr">
        <is>
          <t>peça</t>
        </is>
      </c>
      <c r="H2848" s="1" t="n">
        <v>0</v>
      </c>
      <c r="I2848" s="1" t="n">
        <v>1.75</v>
      </c>
      <c r="J2848" s="2" t="inlineStr">
        <is>
          <t>CORTE</t>
        </is>
      </c>
    </row>
    <row r="2849" ht="12" customHeight="1">
      <c r="A2849" s="3" t="inlineStr">
        <is>
          <t>TAPEÇARIA</t>
        </is>
      </c>
      <c r="B2849" s="1" t="n">
        <v>30001910</v>
      </c>
      <c r="C2849" s="1" t="inlineStr">
        <is>
          <t>Produto montado</t>
        </is>
      </c>
      <c r="D2849" s="1" t="n">
        <v>30001910</v>
      </c>
      <c r="E2849" s="1" t="inlineStr">
        <is>
          <t>CAPA ASSENTO ESTOFADO - CAD. IMOLA PÉ INTEIR 199</t>
        </is>
      </c>
      <c r="F2849" s="2" t="n">
        <v>1</v>
      </c>
      <c r="G2849" s="2" t="inlineStr">
        <is>
          <t>peça</t>
        </is>
      </c>
      <c r="H2849" s="1" t="n">
        <v>0</v>
      </c>
      <c r="I2849" s="1" t="n">
        <v>1.75</v>
      </c>
      <c r="J2849" s="2" t="inlineStr">
        <is>
          <t>CORTE</t>
        </is>
      </c>
    </row>
    <row r="2850" ht="12" customHeight="1">
      <c r="A2850" s="3" t="inlineStr">
        <is>
          <t>TAPEÇARIA</t>
        </is>
      </c>
      <c r="B2850" s="1" t="n">
        <v>30002120</v>
      </c>
      <c r="C2850" s="1" t="inlineStr">
        <is>
          <t>Produto montado</t>
        </is>
      </c>
      <c r="D2850" s="1" t="n">
        <v>30002120</v>
      </c>
      <c r="E2850" s="1" t="inlineStr">
        <is>
          <t>PLASTICO 180X1300 - CAD. DETROIT                             199</t>
        </is>
      </c>
      <c r="F2850" s="2" t="n">
        <v>1</v>
      </c>
      <c r="G2850" s="2" t="inlineStr">
        <is>
          <t>peça</t>
        </is>
      </c>
      <c r="H2850" s="1" t="n">
        <v>0</v>
      </c>
      <c r="I2850" s="1" t="n">
        <v>1.75</v>
      </c>
      <c r="J2850" s="2" t="inlineStr">
        <is>
          <t>CORTE</t>
        </is>
      </c>
    </row>
    <row r="2851" ht="12" customHeight="1">
      <c r="A2851" s="3" t="inlineStr">
        <is>
          <t>TAPEÇARIA</t>
        </is>
      </c>
      <c r="B2851" s="1" t="n">
        <v>30002811</v>
      </c>
      <c r="C2851" s="1" t="inlineStr">
        <is>
          <t>Produto montado</t>
        </is>
      </c>
      <c r="D2851" s="1" t="n">
        <v>30002811</v>
      </c>
      <c r="E2851" s="1" t="inlineStr">
        <is>
          <t>CAPA ENCOSTO ESTOFADO - CAD. AGATA MADEIRA 199</t>
        </is>
      </c>
      <c r="F2851" s="2" t="n">
        <v>1</v>
      </c>
      <c r="G2851" s="2" t="inlineStr">
        <is>
          <t>peça</t>
        </is>
      </c>
      <c r="H2851" s="1" t="n">
        <v>0</v>
      </c>
      <c r="I2851" s="1" t="n">
        <v>1.75</v>
      </c>
      <c r="J2851" s="2" t="inlineStr">
        <is>
          <t>CORTE</t>
        </is>
      </c>
    </row>
    <row r="2852" ht="12" customHeight="1">
      <c r="A2852" s="3" t="inlineStr">
        <is>
          <t>TAPEÇARIA</t>
        </is>
      </c>
      <c r="B2852" s="1" t="n">
        <v>30002820</v>
      </c>
      <c r="C2852" s="1" t="inlineStr">
        <is>
          <t>Produto montado</t>
        </is>
      </c>
      <c r="D2852" s="1" t="n">
        <v>30002820</v>
      </c>
      <c r="E2852" s="1" t="inlineStr">
        <is>
          <t>ENCOSTO ESTOFADO - CADEIRA AGATA MADEIRA    199</t>
        </is>
      </c>
      <c r="F2852" s="2" t="n">
        <v>1</v>
      </c>
      <c r="G2852" s="2" t="inlineStr">
        <is>
          <t>peça</t>
        </is>
      </c>
      <c r="H2852" s="1" t="n">
        <v>0</v>
      </c>
      <c r="I2852" s="1" t="n">
        <v>1.75</v>
      </c>
      <c r="J2852" s="2" t="inlineStr">
        <is>
          <t>CORTE</t>
        </is>
      </c>
    </row>
    <row r="2853" ht="12" customHeight="1">
      <c r="A2853" s="3" t="inlineStr">
        <is>
          <t>TAPEÇARIA</t>
        </is>
      </c>
      <c r="B2853" s="1" t="n">
        <v>30003320</v>
      </c>
      <c r="C2853" s="1" t="inlineStr">
        <is>
          <t>Produto montado</t>
        </is>
      </c>
      <c r="D2853" s="1" t="n">
        <v>30003320</v>
      </c>
      <c r="E2853" s="1" t="inlineStr">
        <is>
          <t>ENCOSTO ESTOFADO - CADEIRA TOPAZIO LIGHT MA199</t>
        </is>
      </c>
      <c r="F2853" s="2" t="n">
        <v>1</v>
      </c>
      <c r="G2853" s="2" t="inlineStr">
        <is>
          <t>peça</t>
        </is>
      </c>
      <c r="H2853" s="1" t="n">
        <v>0</v>
      </c>
      <c r="I2853" s="1" t="n">
        <v>1.75</v>
      </c>
      <c r="J2853" s="2" t="inlineStr">
        <is>
          <t>CORTE</t>
        </is>
      </c>
    </row>
    <row r="2854" ht="12" customHeight="1">
      <c r="A2854" s="3" t="inlineStr">
        <is>
          <t>TAPEÇARIA</t>
        </is>
      </c>
      <c r="B2854" s="1" t="n">
        <v>30003212</v>
      </c>
      <c r="C2854" s="1" t="inlineStr">
        <is>
          <t>Produto montado</t>
        </is>
      </c>
      <c r="D2854" s="1" t="n">
        <v>30003212</v>
      </c>
      <c r="E2854" s="1" t="inlineStr">
        <is>
          <t>ENCOSTO ESTOFADO MENOR - CADEIRA PI NOVA Y 199</t>
        </is>
      </c>
      <c r="F2854" s="2" t="n">
        <v>1</v>
      </c>
      <c r="G2854" s="2" t="inlineStr">
        <is>
          <t>peça</t>
        </is>
      </c>
      <c r="H2854" s="1" t="n">
        <v>0</v>
      </c>
      <c r="I2854" s="1" t="n">
        <v>1.75</v>
      </c>
      <c r="J2854" s="2" t="inlineStr">
        <is>
          <t>CORTE</t>
        </is>
      </c>
    </row>
    <row r="2855" ht="12" customHeight="1">
      <c r="A2855" s="3" t="inlineStr">
        <is>
          <t>TAPEÇARIA</t>
        </is>
      </c>
      <c r="B2855" s="1" t="n">
        <v>30003608</v>
      </c>
      <c r="C2855" s="1" t="inlineStr">
        <is>
          <t>Produto montado</t>
        </is>
      </c>
      <c r="D2855" s="1" t="n">
        <v>30003608</v>
      </c>
      <c r="E2855" s="1" t="inlineStr">
        <is>
          <t>ENCOSTO ESTOFADO - CADEIRA PEROLA MADEIRA  199</t>
        </is>
      </c>
      <c r="F2855" s="2" t="n">
        <v>1</v>
      </c>
      <c r="G2855" s="2" t="inlineStr">
        <is>
          <t>peça</t>
        </is>
      </c>
      <c r="H2855" s="1" t="n">
        <v>0</v>
      </c>
      <c r="I2855" s="1" t="n">
        <v>1.75</v>
      </c>
      <c r="J2855" s="2" t="inlineStr">
        <is>
          <t>CORTE</t>
        </is>
      </c>
    </row>
    <row r="2856" ht="12" customHeight="1">
      <c r="A2856" s="3" t="inlineStr">
        <is>
          <t>TAPEÇARIA</t>
        </is>
      </c>
      <c r="B2856" s="1" t="n">
        <v>30003609</v>
      </c>
      <c r="C2856" s="1" t="inlineStr">
        <is>
          <t>Produto montado</t>
        </is>
      </c>
      <c r="D2856" s="1" t="n">
        <v>30003609</v>
      </c>
      <c r="E2856" s="1" t="inlineStr">
        <is>
          <t>ASSENTO ESTOFADO - CADEIRA PEROLA MADEIRA  199</t>
        </is>
      </c>
      <c r="F2856" s="2" t="n">
        <v>1</v>
      </c>
      <c r="G2856" s="2" t="inlineStr">
        <is>
          <t>peça</t>
        </is>
      </c>
      <c r="H2856" s="1" t="n">
        <v>0</v>
      </c>
      <c r="I2856" s="1" t="n">
        <v>1.75</v>
      </c>
      <c r="J2856" s="2" t="inlineStr">
        <is>
          <t>CORTE</t>
        </is>
      </c>
    </row>
    <row r="2857" ht="12" customHeight="1">
      <c r="A2857" s="3" t="inlineStr">
        <is>
          <t>TAPEÇARIA</t>
        </is>
      </c>
      <c r="B2857" s="1" t="n">
        <v>30002820</v>
      </c>
      <c r="C2857" s="1" t="inlineStr">
        <is>
          <t>Produto montado</t>
        </is>
      </c>
      <c r="D2857" s="1" t="n">
        <v>30002820</v>
      </c>
      <c r="E2857" s="1" t="inlineStr">
        <is>
          <t>ENCOSTO ESTOFADO - CADEIRA AGATA MADEIRA    199</t>
        </is>
      </c>
      <c r="F2857" s="2" t="n">
        <v>1</v>
      </c>
      <c r="G2857" s="2" t="inlineStr">
        <is>
          <t>peça</t>
        </is>
      </c>
      <c r="H2857" s="1" t="n">
        <v>0</v>
      </c>
      <c r="I2857" s="1" t="n">
        <v>1.75</v>
      </c>
      <c r="J2857" s="2" t="inlineStr">
        <is>
          <t>CORTE</t>
        </is>
      </c>
    </row>
    <row r="2858" ht="12" customHeight="1">
      <c r="A2858" s="3" t="inlineStr">
        <is>
          <t>TAPEÇARIA</t>
        </is>
      </c>
      <c r="B2858" s="1" t="n">
        <v>30003413</v>
      </c>
      <c r="C2858" s="1" t="inlineStr">
        <is>
          <t>Produto montado</t>
        </is>
      </c>
      <c r="D2858" s="1" t="n">
        <v>30003413</v>
      </c>
      <c r="E2858" s="1" t="inlineStr">
        <is>
          <t>ASSENTO ESTOFADO - CADEIRA DAKAR                      199</t>
        </is>
      </c>
      <c r="F2858" s="2" t="n">
        <v>1</v>
      </c>
      <c r="G2858" s="2" t="inlineStr">
        <is>
          <t>peça</t>
        </is>
      </c>
      <c r="H2858" s="1" t="n">
        <v>0</v>
      </c>
      <c r="I2858" s="1" t="n">
        <v>1.75</v>
      </c>
      <c r="J2858" s="2" t="inlineStr">
        <is>
          <t>CORTE</t>
        </is>
      </c>
    </row>
    <row r="2859" ht="12" customHeight="1">
      <c r="A2859" s="3" t="inlineStr">
        <is>
          <t>TAPEÇARIA</t>
        </is>
      </c>
      <c r="B2859" s="1" t="n">
        <v>30003414</v>
      </c>
      <c r="C2859" s="1" t="inlineStr">
        <is>
          <t>Produto montado</t>
        </is>
      </c>
      <c r="D2859" s="1" t="n">
        <v>30003414</v>
      </c>
      <c r="E2859" s="1" t="inlineStr">
        <is>
          <t>ENCOSTO - CADEIRA DAKAR                                          199</t>
        </is>
      </c>
      <c r="F2859" s="2" t="n">
        <v>1</v>
      </c>
      <c r="G2859" s="2" t="inlineStr">
        <is>
          <t>peça</t>
        </is>
      </c>
      <c r="H2859" s="1" t="n">
        <v>0</v>
      </c>
      <c r="I2859" s="1" t="n">
        <v>1.75</v>
      </c>
      <c r="J2859" s="2" t="inlineStr">
        <is>
          <t>CORTE</t>
        </is>
      </c>
    </row>
    <row r="2860" ht="12" customHeight="1">
      <c r="A2860" s="3" t="inlineStr">
        <is>
          <t>TAPEÇARIA</t>
        </is>
      </c>
      <c r="B2860" s="1" t="n">
        <v>30003809</v>
      </c>
      <c r="C2860" s="1" t="inlineStr">
        <is>
          <t>Produto montado</t>
        </is>
      </c>
      <c r="D2860" s="1" t="n">
        <v>30003809</v>
      </c>
      <c r="E2860" s="1" t="inlineStr">
        <is>
          <t>ASSENTO/ENCOSTO ESTOFADO - CADEIRA JADE MA199</t>
        </is>
      </c>
      <c r="F2860" s="2" t="n">
        <v>1</v>
      </c>
      <c r="G2860" s="2" t="inlineStr">
        <is>
          <t>peça</t>
        </is>
      </c>
      <c r="H2860" s="1" t="n">
        <v>0</v>
      </c>
      <c r="I2860" s="1" t="n">
        <v>1.75</v>
      </c>
      <c r="J2860" s="2" t="inlineStr">
        <is>
          <t>CORTE</t>
        </is>
      </c>
    </row>
    <row r="2861" ht="12" customHeight="1">
      <c r="A2861" s="3" t="inlineStr">
        <is>
          <t>TAPEÇARIA</t>
        </is>
      </c>
      <c r="B2861" s="1" t="n">
        <v>30003404</v>
      </c>
      <c r="C2861" s="1" t="inlineStr">
        <is>
          <t>Produto montado</t>
        </is>
      </c>
      <c r="D2861" s="1" t="n">
        <v>30003404</v>
      </c>
      <c r="E2861" s="1" t="inlineStr">
        <is>
          <t>ASSENTO 430X403X09 MDP - CAD DAKAR                    199</t>
        </is>
      </c>
      <c r="F2861" s="2" t="n">
        <v>1</v>
      </c>
      <c r="G2861" s="2" t="inlineStr">
        <is>
          <t>peça</t>
        </is>
      </c>
      <c r="H2861" s="1" t="n">
        <v>0</v>
      </c>
      <c r="I2861" s="1" t="n">
        <v>1.75</v>
      </c>
      <c r="J2861" s="2" t="inlineStr">
        <is>
          <t>CORTE</t>
        </is>
      </c>
    </row>
    <row r="2862" ht="12" customHeight="1">
      <c r="A2862" s="3" t="inlineStr">
        <is>
          <t>TAPEÇARIA</t>
        </is>
      </c>
      <c r="B2862" s="1" t="n">
        <v>30004702</v>
      </c>
      <c r="C2862" s="1" t="inlineStr">
        <is>
          <t>Produto montado</t>
        </is>
      </c>
      <c r="D2862" s="1" t="n">
        <v>30004702</v>
      </c>
      <c r="E2862" s="1" t="inlineStr">
        <is>
          <t>CAPA ENCOSTO ESTOFADO - CAD DALLAS PÉ INTEI 199</t>
        </is>
      </c>
      <c r="F2862" s="2" t="n">
        <v>1</v>
      </c>
      <c r="G2862" s="2" t="inlineStr">
        <is>
          <t>peça</t>
        </is>
      </c>
      <c r="H2862" s="1" t="n">
        <v>0</v>
      </c>
      <c r="I2862" s="1" t="n">
        <v>1.75</v>
      </c>
      <c r="J2862" s="2" t="inlineStr">
        <is>
          <t>CORTE</t>
        </is>
      </c>
    </row>
    <row r="2863" ht="12" customHeight="1">
      <c r="A2863" s="3" t="inlineStr">
        <is>
          <t>TAPEÇARIA</t>
        </is>
      </c>
      <c r="B2863" s="1" t="n">
        <v>30004201</v>
      </c>
      <c r="C2863" s="1" t="inlineStr">
        <is>
          <t>Produto montado</t>
        </is>
      </c>
      <c r="D2863" s="1" t="n">
        <v>30004201</v>
      </c>
      <c r="E2863" s="1" t="inlineStr">
        <is>
          <t>ENCOSTO ESTOFADO - CAD AMBAR LIGHT 920 MAD  199</t>
        </is>
      </c>
      <c r="F2863" s="2" t="n">
        <v>1</v>
      </c>
      <c r="G2863" s="2" t="inlineStr">
        <is>
          <t>peça</t>
        </is>
      </c>
      <c r="H2863" s="1" t="n">
        <v>0</v>
      </c>
      <c r="I2863" s="1" t="n">
        <v>1.75</v>
      </c>
      <c r="J2863" s="2" t="inlineStr">
        <is>
          <t>CORTE</t>
        </is>
      </c>
    </row>
    <row r="2864" ht="12" customHeight="1">
      <c r="A2864" s="3" t="inlineStr">
        <is>
          <t>TAPEÇARIA</t>
        </is>
      </c>
      <c r="B2864" s="1" t="n">
        <v>30004806</v>
      </c>
      <c r="C2864" s="1" t="inlineStr">
        <is>
          <t>Produto montado</t>
        </is>
      </c>
      <c r="D2864" s="1" t="n">
        <v>30004806</v>
      </c>
      <c r="E2864" s="1" t="inlineStr">
        <is>
          <t>TELINHA ENCOSTO - CADEIRA SANTIAGO                    199</t>
        </is>
      </c>
      <c r="F2864" s="2" t="n">
        <v>1</v>
      </c>
      <c r="G2864" s="2" t="inlineStr">
        <is>
          <t>peça</t>
        </is>
      </c>
      <c r="H2864" s="1" t="n">
        <v>0</v>
      </c>
      <c r="I2864" s="1" t="n">
        <v>1.75</v>
      </c>
      <c r="J2864" s="2" t="inlineStr">
        <is>
          <t>CORTE</t>
        </is>
      </c>
    </row>
    <row r="2865" ht="12" customHeight="1">
      <c r="A2865" s="3" t="inlineStr">
        <is>
          <t>TAPEÇARIA</t>
        </is>
      </c>
      <c r="B2865" s="1" t="n">
        <v>30004301</v>
      </c>
      <c r="C2865" s="1" t="inlineStr">
        <is>
          <t>Produto montado</t>
        </is>
      </c>
      <c r="D2865" s="1" t="n">
        <v>30004301</v>
      </c>
      <c r="E2865" s="1" t="inlineStr">
        <is>
          <t>ENCOSTO ESTOFADO - CAD TOPAZIO LIGHT 920  MA199</t>
        </is>
      </c>
      <c r="F2865" s="2" t="n">
        <v>1</v>
      </c>
      <c r="G2865" s="2" t="inlineStr">
        <is>
          <t>peça</t>
        </is>
      </c>
      <c r="H2865" s="1" t="n">
        <v>0</v>
      </c>
      <c r="I2865" s="1" t="n">
        <v>1.75</v>
      </c>
      <c r="J2865" s="2" t="inlineStr">
        <is>
          <t>CORTE</t>
        </is>
      </c>
    </row>
    <row r="2866" ht="12" customHeight="1">
      <c r="A2866" s="3" t="inlineStr">
        <is>
          <t>TAPEÇARIA</t>
        </is>
      </c>
      <c r="B2866" s="1" t="n">
        <v>30003321</v>
      </c>
      <c r="C2866" s="1" t="inlineStr">
        <is>
          <t>Produto montado</t>
        </is>
      </c>
      <c r="D2866" s="1" t="n">
        <v>30003321</v>
      </c>
      <c r="E2866" s="1" t="inlineStr">
        <is>
          <t>ENCOSTO ESTOF. - CAD. TOPAZIO BORDADO             199</t>
        </is>
      </c>
      <c r="F2866" s="2" t="n">
        <v>1</v>
      </c>
      <c r="G2866" s="2" t="inlineStr">
        <is>
          <t>peça</t>
        </is>
      </c>
      <c r="H2866" s="1" t="n">
        <v>0</v>
      </c>
      <c r="I2866" s="1" t="n">
        <v>1.75</v>
      </c>
      <c r="J2866" s="2" t="inlineStr">
        <is>
          <t>CORTE</t>
        </is>
      </c>
    </row>
    <row r="2867" ht="12" customHeight="1">
      <c r="A2867" s="3" t="inlineStr">
        <is>
          <t>TAPEÇARIA</t>
        </is>
      </c>
      <c r="B2867" s="1" t="n">
        <v>30003920</v>
      </c>
      <c r="C2867" s="1" t="inlineStr">
        <is>
          <t>Produto montado</t>
        </is>
      </c>
      <c r="D2867" s="1" t="n">
        <v>30003920</v>
      </c>
      <c r="E2867" s="1" t="inlineStr">
        <is>
          <t>ENCOSTO ESTOFADO - CAD TRENTO                           199</t>
        </is>
      </c>
      <c r="F2867" s="2" t="n">
        <v>1</v>
      </c>
      <c r="G2867" s="2" t="inlineStr">
        <is>
          <t>peça</t>
        </is>
      </c>
      <c r="H2867" s="1" t="n">
        <v>0</v>
      </c>
      <c r="I2867" s="1" t="n">
        <v>1.75</v>
      </c>
      <c r="J2867" s="2" t="inlineStr">
        <is>
          <t>CORTE</t>
        </is>
      </c>
    </row>
    <row r="2868" ht="12" customHeight="1">
      <c r="A2868" s="3" t="inlineStr">
        <is>
          <t>TAPEÇARIA</t>
        </is>
      </c>
      <c r="B2868" s="1" t="n">
        <v>30005103</v>
      </c>
      <c r="C2868" s="1" t="inlineStr">
        <is>
          <t>Produto montado</t>
        </is>
      </c>
      <c r="D2868" s="1" t="n">
        <v>30005103</v>
      </c>
      <c r="E2868" s="1" t="inlineStr">
        <is>
          <t>ASSENTO ESTOFADO - CADEIRA AMETISTA MADEIR 199</t>
        </is>
      </c>
      <c r="F2868" s="2" t="n">
        <v>1</v>
      </c>
      <c r="G2868" s="2" t="inlineStr">
        <is>
          <t>peça</t>
        </is>
      </c>
      <c r="H2868" s="1" t="n">
        <v>0</v>
      </c>
      <c r="I2868" s="1" t="n">
        <v>1.75</v>
      </c>
      <c r="J2868" s="2" t="inlineStr">
        <is>
          <t>CORTE</t>
        </is>
      </c>
    </row>
    <row r="2869" ht="12" customHeight="1">
      <c r="A2869" s="3" t="inlineStr">
        <is>
          <t>TAPEÇARIA</t>
        </is>
      </c>
      <c r="B2869" s="1" t="n">
        <v>20024602</v>
      </c>
      <c r="C2869" s="1" t="inlineStr">
        <is>
          <t>Produto montado</t>
        </is>
      </c>
      <c r="D2869" s="1" t="n">
        <v>20024602</v>
      </c>
      <c r="E2869" s="1" t="inlineStr">
        <is>
          <t>FUNDO 751X546X15 (10PCS) MDF - MESA TELAVIV 1, 199</t>
        </is>
      </c>
      <c r="F2869" s="2" t="n">
        <v>1</v>
      </c>
      <c r="G2869" s="2" t="inlineStr">
        <is>
          <t>peça</t>
        </is>
      </c>
      <c r="H2869" s="1" t="n">
        <v>0</v>
      </c>
      <c r="I2869" s="1" t="n">
        <v>1.75</v>
      </c>
      <c r="J2869" s="2" t="inlineStr">
        <is>
          <t>CORTE</t>
        </is>
      </c>
    </row>
    <row r="2870" ht="12" customHeight="1">
      <c r="A2870" s="3" t="inlineStr">
        <is>
          <t>TAPEÇARIA</t>
        </is>
      </c>
      <c r="B2870" s="1" t="n">
        <v>30008306</v>
      </c>
      <c r="C2870" s="1" t="inlineStr">
        <is>
          <t>Produto montado</t>
        </is>
      </c>
      <c r="D2870" s="1" t="n">
        <v>30008306</v>
      </c>
      <c r="E2870" s="1" t="inlineStr">
        <is>
          <t>ENCOSTO ESTOFADO - CADEIRA PEROLA MONTADA199</t>
        </is>
      </c>
      <c r="F2870" s="2" t="n">
        <v>1</v>
      </c>
      <c r="G2870" s="2" t="inlineStr">
        <is>
          <t>peça</t>
        </is>
      </c>
      <c r="H2870" s="1" t="n">
        <v>0</v>
      </c>
      <c r="I2870" s="1" t="n">
        <v>1.75</v>
      </c>
      <c r="J2870" s="2" t="inlineStr">
        <is>
          <t>CORTE</t>
        </is>
      </c>
    </row>
    <row r="2871" ht="12" customHeight="1">
      <c r="A2871" s="3" t="inlineStr">
        <is>
          <t>TAPEÇARIA</t>
        </is>
      </c>
      <c r="B2871" s="1" t="n">
        <v>30006106</v>
      </c>
      <c r="C2871" s="1" t="inlineStr">
        <is>
          <t>Produto montado</t>
        </is>
      </c>
      <c r="D2871" s="1" t="n">
        <v>30006106</v>
      </c>
      <c r="E2871" s="1" t="inlineStr">
        <is>
          <t>TELINHA ENCOSTO - CADEIRA SANTIAGO NEW          199</t>
        </is>
      </c>
      <c r="F2871" s="2" t="n">
        <v>1</v>
      </c>
      <c r="G2871" s="2" t="inlineStr">
        <is>
          <t>peça</t>
        </is>
      </c>
      <c r="H2871" s="1" t="n">
        <v>0</v>
      </c>
      <c r="I2871" s="1" t="n">
        <v>1.75</v>
      </c>
      <c r="J2871" s="2" t="inlineStr">
        <is>
          <t>CORTE</t>
        </is>
      </c>
    </row>
    <row r="2872" ht="12" customHeight="1">
      <c r="A2872" s="3" t="inlineStr">
        <is>
          <t>TAPEÇARIA</t>
        </is>
      </c>
      <c r="B2872" s="1" t="n">
        <v>30006107</v>
      </c>
      <c r="C2872" s="1" t="inlineStr">
        <is>
          <t>Produto montado</t>
        </is>
      </c>
      <c r="D2872" s="1" t="n">
        <v>30006107</v>
      </c>
      <c r="E2872" s="1" t="inlineStr">
        <is>
          <t>ASSENTO ESTOFADO - CAD SANTIAGO EXPORTACA 199</t>
        </is>
      </c>
      <c r="F2872" s="2" t="n">
        <v>1</v>
      </c>
      <c r="G2872" s="2" t="inlineStr">
        <is>
          <t>peça</t>
        </is>
      </c>
      <c r="H2872" s="1" t="n">
        <v>0</v>
      </c>
      <c r="I2872" s="1" t="n">
        <v>1.75</v>
      </c>
      <c r="J2872" s="2" t="inlineStr">
        <is>
          <t>CORTE</t>
        </is>
      </c>
    </row>
    <row r="2873" ht="12" customHeight="1">
      <c r="A2873" s="3" t="inlineStr">
        <is>
          <t>TAPEÇARIA</t>
        </is>
      </c>
      <c r="B2873" s="1" t="n">
        <v>30006108</v>
      </c>
      <c r="C2873" s="1" t="inlineStr">
        <is>
          <t>Produto montado</t>
        </is>
      </c>
      <c r="D2873" s="1" t="n">
        <v>30006108</v>
      </c>
      <c r="E2873" s="1" t="inlineStr">
        <is>
          <t>CAPA ASSENTO - CAD SANTIAGO EXPORTACAO        199</t>
        </is>
      </c>
      <c r="F2873" s="2" t="n">
        <v>1</v>
      </c>
      <c r="G2873" s="2" t="inlineStr">
        <is>
          <t>peça</t>
        </is>
      </c>
      <c r="H2873" s="1" t="n">
        <v>0</v>
      </c>
      <c r="I2873" s="1" t="n">
        <v>1.75</v>
      </c>
      <c r="J2873" s="2" t="inlineStr">
        <is>
          <t>CORTE</t>
        </is>
      </c>
    </row>
    <row r="2874" ht="12" customHeight="1">
      <c r="A2874" s="3" t="inlineStr">
        <is>
          <t>TAPEÇARIA</t>
        </is>
      </c>
      <c r="B2874" s="1" t="n">
        <v>30004807</v>
      </c>
      <c r="C2874" s="1" t="inlineStr">
        <is>
          <t>Produto montado</t>
        </is>
      </c>
      <c r="D2874" s="1" t="n">
        <v>30004807</v>
      </c>
      <c r="E2874" s="1" t="inlineStr">
        <is>
          <t>ASSENTO ESTOFADO - CAD SANTIAGO</t>
        </is>
      </c>
      <c r="F2874" s="2" t="n">
        <v>1</v>
      </c>
      <c r="G2874" s="2" t="inlineStr">
        <is>
          <t>peça</t>
        </is>
      </c>
      <c r="H2874" s="1" t="n">
        <v>0</v>
      </c>
      <c r="I2874" s="1" t="n">
        <v>1.75</v>
      </c>
      <c r="J2874" s="2" t="inlineStr">
        <is>
          <t>CORTE</t>
        </is>
      </c>
    </row>
    <row r="2875" ht="12" customHeight="1">
      <c r="A2875" s="3" t="inlineStr">
        <is>
          <t>TAPEÇARIA</t>
        </is>
      </c>
      <c r="B2875" s="1" t="n">
        <v>30006806</v>
      </c>
      <c r="C2875" s="1" t="inlineStr">
        <is>
          <t>Produto montado</t>
        </is>
      </c>
      <c r="D2875" s="1" t="n">
        <v>30006806</v>
      </c>
      <c r="E2875" s="1" t="inlineStr">
        <is>
          <t>ENCOSTO ESTOFADO - CADEIRA GENOVA</t>
        </is>
      </c>
      <c r="F2875" s="2" t="n">
        <v>1</v>
      </c>
      <c r="G2875" s="2" t="inlineStr">
        <is>
          <t>peça</t>
        </is>
      </c>
      <c r="H2875" s="1" t="n">
        <v>0</v>
      </c>
      <c r="I2875" s="1" t="n">
        <v>1.75</v>
      </c>
      <c r="J2875" s="2" t="inlineStr">
        <is>
          <t>CORTE</t>
        </is>
      </c>
    </row>
    <row r="2876" ht="12" customHeight="1">
      <c r="A2876" s="3" t="inlineStr">
        <is>
          <t>TAPEÇARIA</t>
        </is>
      </c>
      <c r="B2876" s="1" t="n">
        <v>30008511</v>
      </c>
      <c r="C2876" s="1" t="inlineStr">
        <is>
          <t>Produto montado</t>
        </is>
      </c>
      <c r="D2876" s="1" t="n">
        <v>30008511</v>
      </c>
      <c r="E2876" s="1" t="inlineStr">
        <is>
          <t>ASSENTO ESTOFADO - CADEIRA PRATA</t>
        </is>
      </c>
      <c r="F2876" s="2" t="n">
        <v>1</v>
      </c>
      <c r="G2876" s="2" t="inlineStr">
        <is>
          <t>peça</t>
        </is>
      </c>
      <c r="H2876" s="1" t="n">
        <v>0</v>
      </c>
      <c r="I2876" s="1" t="n">
        <v>1.75</v>
      </c>
      <c r="J2876" s="2" t="inlineStr">
        <is>
          <t>CORTE</t>
        </is>
      </c>
    </row>
    <row r="2877" ht="12" customHeight="1">
      <c r="A2877" s="3" t="inlineStr">
        <is>
          <t>TAPEÇARIA</t>
        </is>
      </c>
      <c r="B2877" s="1" t="n">
        <v>30008512</v>
      </c>
      <c r="C2877" s="1" t="inlineStr">
        <is>
          <t>Produto montado</t>
        </is>
      </c>
      <c r="D2877" s="1" t="n">
        <v>30008512</v>
      </c>
      <c r="E2877" s="1" t="inlineStr">
        <is>
          <t>ENCOSTO ESTOFADO - CADEIRA PRATA</t>
        </is>
      </c>
      <c r="F2877" s="2" t="n">
        <v>1</v>
      </c>
      <c r="G2877" s="2" t="inlineStr">
        <is>
          <t>peça</t>
        </is>
      </c>
      <c r="H2877" s="1" t="n">
        <v>0</v>
      </c>
      <c r="I2877" s="1" t="n">
        <v>1.75</v>
      </c>
      <c r="J2877" s="2" t="inlineStr">
        <is>
          <t>CORTE</t>
        </is>
      </c>
    </row>
    <row r="2878" ht="12" customHeight="1">
      <c r="A2878" s="3" t="inlineStr">
        <is>
          <t>TAPEÇARIA</t>
        </is>
      </c>
      <c r="B2878" s="1" t="n">
        <v>30008105</v>
      </c>
      <c r="C2878" s="1" t="inlineStr">
        <is>
          <t>Produto montado</t>
        </is>
      </c>
      <c r="D2878" s="1" t="n">
        <v>30008105</v>
      </c>
      <c r="E2878" s="1" t="inlineStr">
        <is>
          <t>ENCOSTO TAPECADO CAD. CORDOBA</t>
        </is>
      </c>
      <c r="F2878" s="2" t="n">
        <v>1</v>
      </c>
      <c r="G2878" s="2" t="inlineStr">
        <is>
          <t>peça</t>
        </is>
      </c>
      <c r="H2878" s="1" t="n">
        <v>0</v>
      </c>
      <c r="I2878" s="1" t="n">
        <v>1.75</v>
      </c>
      <c r="J2878" s="2" t="inlineStr">
        <is>
          <t>CORTE</t>
        </is>
      </c>
    </row>
    <row r="2879" ht="12" customHeight="1">
      <c r="A2879" s="3" t="inlineStr">
        <is>
          <t>TAPEÇARIA</t>
        </is>
      </c>
      <c r="B2879" s="1" t="n">
        <v>30008106</v>
      </c>
      <c r="C2879" s="1" t="inlineStr">
        <is>
          <t>Produto montado</t>
        </is>
      </c>
      <c r="D2879" s="1" t="n">
        <v>30008106</v>
      </c>
      <c r="E2879" s="1" t="inlineStr">
        <is>
          <t>ASSENTO ESTOFADO - CADEIRA CORDOBA</t>
        </is>
      </c>
      <c r="F2879" s="2" t="n">
        <v>1</v>
      </c>
      <c r="G2879" s="2" t="inlineStr">
        <is>
          <t>peça</t>
        </is>
      </c>
      <c r="H2879" s="1" t="n">
        <v>0</v>
      </c>
      <c r="I2879" s="1" t="n">
        <v>1.75</v>
      </c>
      <c r="J2879" s="2" t="inlineStr">
        <is>
          <t>CORTE</t>
        </is>
      </c>
    </row>
    <row r="2880" ht="12" customHeight="1">
      <c r="A2880" s="3" t="inlineStr">
        <is>
          <t>TAPEÇARIA</t>
        </is>
      </c>
      <c r="B2880" s="1" t="n">
        <v>30003708</v>
      </c>
      <c r="C2880" s="1" t="inlineStr">
        <is>
          <t>Produto montado</t>
        </is>
      </c>
      <c r="D2880" s="1" t="n">
        <v>30003708</v>
      </c>
      <c r="E2880" s="1" t="inlineStr">
        <is>
          <t>TELINHA ENCOSTO - CADEIRA SAFIRA MADEIRA</t>
        </is>
      </c>
      <c r="F2880" s="2" t="n">
        <v>1</v>
      </c>
      <c r="G2880" s="2" t="inlineStr">
        <is>
          <t>peça</t>
        </is>
      </c>
      <c r="H2880" s="1" t="n">
        <v>0</v>
      </c>
      <c r="I2880" s="1" t="n">
        <v>1.75</v>
      </c>
      <c r="J2880" s="2" t="inlineStr">
        <is>
          <t>CORTE</t>
        </is>
      </c>
    </row>
    <row r="2881" ht="12" customHeight="1">
      <c r="A2881" s="3" t="inlineStr">
        <is>
          <t>USINAGEM</t>
        </is>
      </c>
      <c r="B2881" s="1" t="n">
        <v>30083501</v>
      </c>
      <c r="C2881" s="1" t="inlineStr">
        <is>
          <t>Produto usinado</t>
        </is>
      </c>
      <c r="D2881" s="1" t="n">
        <v>30083501</v>
      </c>
      <c r="E2881" s="1" t="inlineStr">
        <is>
          <t>LAT BAS INTERNA 780X910X15 MDP-MES FLOREN 1,</t>
        </is>
      </c>
      <c r="F2881" s="2" t="n">
        <v>1</v>
      </c>
      <c r="G2881" s="2" t="inlineStr">
        <is>
          <t>peça</t>
        </is>
      </c>
      <c r="H2881" s="1" t="n">
        <v>1.2</v>
      </c>
      <c r="I2881" s="1" t="n">
        <v>0.03589</v>
      </c>
      <c r="J2881" s="2" t="inlineStr">
        <is>
          <t>CORTE</t>
        </is>
      </c>
    </row>
    <row r="2882" ht="12" customHeight="1">
      <c r="A2882" s="3" t="inlineStr">
        <is>
          <t>USINAGEM</t>
        </is>
      </c>
      <c r="B2882" s="1" t="n">
        <v>30083202</v>
      </c>
      <c r="C2882" s="1" t="inlineStr">
        <is>
          <t>Produto usinado</t>
        </is>
      </c>
      <c r="D2882" s="1" t="n">
        <v>30083202</v>
      </c>
      <c r="E2882" s="1" t="inlineStr">
        <is>
          <t>LAT.BAS IN.780X500X12 MDF-MES FLOREN C/V 1,20X</t>
        </is>
      </c>
      <c r="F2882" s="2" t="n">
        <v>1</v>
      </c>
      <c r="G2882" s="2" t="inlineStr">
        <is>
          <t>peça</t>
        </is>
      </c>
      <c r="H2882" s="1" t="n">
        <v>1.2</v>
      </c>
      <c r="I2882" s="1" t="n">
        <v>0.03589</v>
      </c>
      <c r="J2882" s="2" t="inlineStr">
        <is>
          <t>CORTE</t>
        </is>
      </c>
    </row>
    <row r="2883" ht="12" customHeight="1">
      <c r="A2883" s="3" t="inlineStr">
        <is>
          <t>USINAGEM</t>
        </is>
      </c>
      <c r="B2883" s="1" t="n">
        <v>91014002</v>
      </c>
      <c r="C2883" s="1" t="inlineStr">
        <is>
          <t>Produto usinado</t>
        </is>
      </c>
      <c r="D2883" s="1" t="n">
        <v>91014002</v>
      </c>
      <c r="E2883" s="1" t="inlineStr">
        <is>
          <t>APLIQUE 1065X(120)190X07 MDP - CAB ISTAMBUL</t>
        </is>
      </c>
      <c r="F2883" s="2" t="n">
        <v>1</v>
      </c>
      <c r="G2883" s="2" t="inlineStr">
        <is>
          <t>peça</t>
        </is>
      </c>
      <c r="H2883" s="1" t="n">
        <v>1.2</v>
      </c>
      <c r="I2883" s="1" t="n">
        <v>0.03589</v>
      </c>
      <c r="J2883" s="2" t="inlineStr">
        <is>
          <t>CORTE</t>
        </is>
      </c>
    </row>
    <row r="2884" ht="12" customHeight="1">
      <c r="A2884" s="3" t="inlineStr">
        <is>
          <t>USINAGEM</t>
        </is>
      </c>
      <c r="B2884" s="1" t="n">
        <v>91014007</v>
      </c>
      <c r="C2884" s="1" t="inlineStr">
        <is>
          <t>Produto usinado</t>
        </is>
      </c>
      <c r="D2884" s="1" t="n">
        <v>91014007</v>
      </c>
      <c r="E2884" s="1" t="inlineStr">
        <is>
          <t>PE 95X130X18 MDF - CAB ISTAMBUL</t>
        </is>
      </c>
      <c r="F2884" s="2" t="n">
        <v>1</v>
      </c>
      <c r="G2884" s="2" t="inlineStr">
        <is>
          <t>peça</t>
        </is>
      </c>
      <c r="H2884" s="1" t="n">
        <v>1.2</v>
      </c>
      <c r="I2884" s="1" t="n">
        <v>0.03589</v>
      </c>
      <c r="J2884" s="2" t="inlineStr">
        <is>
          <t>CORTE</t>
        </is>
      </c>
    </row>
    <row r="2885" ht="12" customHeight="1">
      <c r="A2885" s="3" t="inlineStr">
        <is>
          <t>USINAGEM</t>
        </is>
      </c>
      <c r="B2885" s="1" t="n">
        <v>91014004</v>
      </c>
      <c r="C2885" s="1" t="inlineStr">
        <is>
          <t>Produto usinado</t>
        </is>
      </c>
      <c r="D2885" s="1" t="n">
        <v>91014004</v>
      </c>
      <c r="E2885" s="1" t="inlineStr">
        <is>
          <t>MADEIRA 60X40X20 MADEIRA - CAB ISTAMBUL</t>
        </is>
      </c>
      <c r="F2885" s="2" t="n">
        <v>1</v>
      </c>
      <c r="G2885" s="2" t="inlineStr">
        <is>
          <t>peça</t>
        </is>
      </c>
      <c r="H2885" s="1" t="n">
        <v>1.2</v>
      </c>
      <c r="I2885" s="1" t="n">
        <v>0.03589</v>
      </c>
      <c r="J2885" s="2" t="inlineStr">
        <is>
          <t>CORTE</t>
        </is>
      </c>
    </row>
    <row r="2886" ht="12" customHeight="1">
      <c r="A2886" s="3" t="inlineStr">
        <is>
          <t>USINAGEM</t>
        </is>
      </c>
      <c r="B2886" s="1" t="n">
        <v>91319001</v>
      </c>
      <c r="C2886" s="1" t="inlineStr">
        <is>
          <t>Produto usinado</t>
        </is>
      </c>
      <c r="D2886" s="1" t="n">
        <v>91319001</v>
      </c>
      <c r="E2886" s="1" t="inlineStr">
        <is>
          <t>MADEIRA 650X50X20 MADEIRA - CABECEIRA</t>
        </is>
      </c>
      <c r="F2886" s="2" t="n">
        <v>1</v>
      </c>
      <c r="G2886" s="2" t="inlineStr">
        <is>
          <t>peça</t>
        </is>
      </c>
      <c r="H2886" s="1" t="n">
        <v>1.2</v>
      </c>
      <c r="I2886" s="1" t="n">
        <v>0.03589</v>
      </c>
      <c r="J2886" s="2" t="inlineStr">
        <is>
          <t>CORTE</t>
        </is>
      </c>
    </row>
    <row r="2887" ht="12" customHeight="1">
      <c r="A2887" s="3" t="inlineStr">
        <is>
          <t>USINAGEM</t>
        </is>
      </c>
      <c r="B2887" s="1" t="n">
        <v>95510004</v>
      </c>
      <c r="C2887" s="1" t="inlineStr">
        <is>
          <t>Produto usinado</t>
        </is>
      </c>
      <c r="D2887" s="1" t="n">
        <v>95510004</v>
      </c>
      <c r="E2887" s="1" t="inlineStr">
        <is>
          <t>PÉ 160X30X18 MDF - CAB MUNIQUE</t>
        </is>
      </c>
      <c r="F2887" s="2" t="n">
        <v>1</v>
      </c>
      <c r="G2887" s="2" t="inlineStr">
        <is>
          <t>peça</t>
        </is>
      </c>
      <c r="H2887" s="1" t="n">
        <v>1.2</v>
      </c>
      <c r="I2887" s="1" t="n">
        <v>0.03589</v>
      </c>
      <c r="J2887" s="2" t="inlineStr">
        <is>
          <t>CORTE</t>
        </is>
      </c>
    </row>
    <row r="2888" ht="12" customHeight="1">
      <c r="A2888" s="3" t="inlineStr">
        <is>
          <t>USINAGEM</t>
        </is>
      </c>
      <c r="B2888" s="1" t="n">
        <v>93114001</v>
      </c>
      <c r="C2888" s="1" t="inlineStr">
        <is>
          <t>Produto usinado</t>
        </is>
      </c>
      <c r="D2888" s="1" t="n">
        <v>93114001</v>
      </c>
      <c r="E2888" s="1" t="inlineStr">
        <is>
          <t>MADEIRA 30X40X20 MADEIRA - CAB HANOVER</t>
        </is>
      </c>
      <c r="F2888" s="2" t="n">
        <v>1</v>
      </c>
      <c r="G2888" s="2" t="inlineStr">
        <is>
          <t>peça</t>
        </is>
      </c>
      <c r="H2888" s="1" t="n">
        <v>1.2</v>
      </c>
      <c r="I2888" s="1" t="n">
        <v>0.03589</v>
      </c>
      <c r="J2888" s="2" t="inlineStr">
        <is>
          <t>CORTE</t>
        </is>
      </c>
    </row>
    <row r="2889" ht="12" customHeight="1">
      <c r="A2889" s="3" t="inlineStr">
        <is>
          <t>USINAGEM</t>
        </is>
      </c>
      <c r="B2889" s="1" t="n">
        <v>94110008</v>
      </c>
      <c r="C2889" s="1" t="inlineStr">
        <is>
          <t>Produto usinado</t>
        </is>
      </c>
      <c r="D2889" s="1" t="n">
        <v>94110008</v>
      </c>
      <c r="E2889" s="1" t="inlineStr">
        <is>
          <t>TOQUINHO 100X50X18 MDF - DIVERSAS</t>
        </is>
      </c>
      <c r="F2889" s="2" t="n">
        <v>1</v>
      </c>
      <c r="G2889" s="2" t="inlineStr">
        <is>
          <t>peça</t>
        </is>
      </c>
      <c r="H2889" s="1" t="n">
        <v>1.2</v>
      </c>
      <c r="I2889" s="1" t="n">
        <v>0.03589</v>
      </c>
      <c r="J2889" s="2" t="inlineStr">
        <is>
          <t>CORTE</t>
        </is>
      </c>
    </row>
    <row r="2890" ht="12" customHeight="1">
      <c r="A2890" s="3" t="inlineStr">
        <is>
          <t>USINAGEM</t>
        </is>
      </c>
      <c r="B2890" s="1" t="n">
        <v>30088001</v>
      </c>
      <c r="C2890" s="1" t="inlineStr">
        <is>
          <t>Produto usinado</t>
        </is>
      </c>
      <c r="D2890" s="1" t="n">
        <v>30088001</v>
      </c>
      <c r="E2890" s="1" t="inlineStr">
        <is>
          <t>LATERAL INTERNA 780X455X15 MDP-MESA PADUA</t>
        </is>
      </c>
      <c r="F2890" s="2" t="n">
        <v>1</v>
      </c>
      <c r="G2890" s="2" t="inlineStr">
        <is>
          <t>peça</t>
        </is>
      </c>
      <c r="H2890" s="1" t="n">
        <v>1.2</v>
      </c>
      <c r="I2890" s="1" t="n">
        <v>0.03589</v>
      </c>
      <c r="J2890" s="2" t="inlineStr">
        <is>
          <t>CORTE</t>
        </is>
      </c>
    </row>
    <row r="2891" ht="12" customHeight="1">
      <c r="A2891" s="3" t="inlineStr">
        <is>
          <t>USINAGEM</t>
        </is>
      </c>
      <c r="B2891" s="1" t="n">
        <v>30088202</v>
      </c>
      <c r="C2891" s="1" t="inlineStr">
        <is>
          <t>Produto usinado</t>
        </is>
      </c>
      <c r="D2891" s="1" t="n">
        <v>30088202</v>
      </c>
      <c r="E2891" s="1" t="inlineStr">
        <is>
          <t>LATERAL EXTERNA 780X455X12 MDP-MESA PADUA</t>
        </is>
      </c>
      <c r="F2891" s="2" t="n">
        <v>1</v>
      </c>
      <c r="G2891" s="2" t="inlineStr">
        <is>
          <t>peça</t>
        </is>
      </c>
      <c r="H2891" s="1" t="n">
        <v>1.2</v>
      </c>
      <c r="I2891" s="1" t="n">
        <v>0.03589</v>
      </c>
      <c r="J2891" s="2" t="inlineStr">
        <is>
          <t>CORTE</t>
        </is>
      </c>
    </row>
    <row r="2892" ht="12" customHeight="1">
      <c r="A2892" s="3" t="inlineStr">
        <is>
          <t>USINAGEM</t>
        </is>
      </c>
      <c r="B2892" s="1" t="n">
        <v>30088201</v>
      </c>
      <c r="C2892" s="1" t="inlineStr">
        <is>
          <t>Produto usinado</t>
        </is>
      </c>
      <c r="D2892" s="1" t="n">
        <v>30088201</v>
      </c>
      <c r="E2892" s="1" t="inlineStr">
        <is>
          <t>LATERAL INTERNA 910X770X15 MDP-MESA PADUA</t>
        </is>
      </c>
      <c r="F2892" s="2" t="n">
        <v>1</v>
      </c>
      <c r="G2892" s="2" t="inlineStr">
        <is>
          <t>peça</t>
        </is>
      </c>
      <c r="H2892" s="1" t="n">
        <v>1.2</v>
      </c>
      <c r="I2892" s="1" t="n">
        <v>0.03589</v>
      </c>
      <c r="J2892" s="2" t="inlineStr">
        <is>
          <t>CORTE</t>
        </is>
      </c>
    </row>
    <row r="2893" ht="12" customHeight="1">
      <c r="A2893" s="3" t="inlineStr">
        <is>
          <t>USINAGEM</t>
        </is>
      </c>
      <c r="B2893" s="1" t="n">
        <v>30084001</v>
      </c>
      <c r="C2893" s="1" t="inlineStr">
        <is>
          <t>Produto usinado</t>
        </is>
      </c>
      <c r="D2893" s="1" t="n">
        <v>30084001</v>
      </c>
      <c r="E2893" s="1" t="inlineStr">
        <is>
          <t>PE MAIOR 730X114 (194)X15 MDP - MESA ATLANTA</t>
        </is>
      </c>
      <c r="F2893" s="2" t="n">
        <v>1</v>
      </c>
      <c r="G2893" s="2" t="inlineStr">
        <is>
          <t>peça</t>
        </is>
      </c>
      <c r="H2893" s="1" t="n">
        <v>1.2</v>
      </c>
      <c r="I2893" s="1" t="n">
        <v>0.03589</v>
      </c>
      <c r="J2893" s="2" t="inlineStr">
        <is>
          <t>CORTE</t>
        </is>
      </c>
    </row>
    <row r="2894" ht="12" customHeight="1">
      <c r="A2894" s="3" t="inlineStr">
        <is>
          <t>USINAGEM</t>
        </is>
      </c>
      <c r="B2894" s="1" t="n">
        <v>30084002</v>
      </c>
      <c r="C2894" s="1" t="inlineStr">
        <is>
          <t>Produto usinado</t>
        </is>
      </c>
      <c r="D2894" s="1" t="n">
        <v>30084002</v>
      </c>
      <c r="E2894" s="1" t="inlineStr">
        <is>
          <t>PE MENOR 730X95 (164)X15 MDP - MESA ATLANTA</t>
        </is>
      </c>
      <c r="F2894" s="2" t="n">
        <v>1</v>
      </c>
      <c r="G2894" s="2" t="inlineStr">
        <is>
          <t>peça</t>
        </is>
      </c>
      <c r="H2894" s="1" t="n">
        <v>1.2</v>
      </c>
      <c r="I2894" s="1" t="n">
        <v>0.03589</v>
      </c>
      <c r="J2894" s="2" t="inlineStr">
        <is>
          <t>CORTE</t>
        </is>
      </c>
    </row>
    <row r="2895" ht="12" customHeight="1">
      <c r="A2895" s="3" t="inlineStr">
        <is>
          <t>USINAGEM</t>
        </is>
      </c>
      <c r="B2895" s="1" t="n">
        <v>30009611</v>
      </c>
      <c r="C2895" s="1" t="inlineStr">
        <is>
          <t>Produto usinado</t>
        </is>
      </c>
      <c r="D2895" s="1" t="n">
        <v>30009611</v>
      </c>
      <c r="E2895" s="1" t="inlineStr">
        <is>
          <t>PES TRASEIRO 480X80 (125)X25 MDF - CADEIRA</t>
        </is>
      </c>
      <c r="F2895" s="2" t="n">
        <v>1</v>
      </c>
      <c r="G2895" s="2" t="inlineStr">
        <is>
          <t>peça</t>
        </is>
      </c>
      <c r="H2895" s="1" t="n">
        <v>1.2</v>
      </c>
      <c r="I2895" s="1" t="n">
        <v>0.03589</v>
      </c>
      <c r="J2895" s="2" t="inlineStr">
        <is>
          <t>CORTE</t>
        </is>
      </c>
    </row>
    <row r="2896" ht="12" customHeight="1">
      <c r="A2896" s="3" t="inlineStr">
        <is>
          <t>USINAGEM</t>
        </is>
      </c>
      <c r="B2896" s="1" t="n">
        <v>30008811</v>
      </c>
      <c r="C2896" s="1" t="inlineStr">
        <is>
          <t>Produto usinado</t>
        </is>
      </c>
      <c r="D2896" s="1" t="n">
        <v>30008811</v>
      </c>
      <c r="E2896" s="1" t="inlineStr">
        <is>
          <t>TRAVESSA 390X40X20 MADEIRA - CADEIRA</t>
        </is>
      </c>
      <c r="F2896" s="2" t="n">
        <v>1</v>
      </c>
      <c r="G2896" s="2" t="inlineStr">
        <is>
          <t>peça</t>
        </is>
      </c>
      <c r="H2896" s="1" t="n">
        <v>1.2</v>
      </c>
      <c r="I2896" s="1" t="n">
        <v>0.03589</v>
      </c>
      <c r="J2896" s="2" t="inlineStr">
        <is>
          <t>CORTE</t>
        </is>
      </c>
    </row>
    <row r="2897" ht="12" customHeight="1">
      <c r="A2897" s="3" t="inlineStr">
        <is>
          <t>USINAGEM</t>
        </is>
      </c>
      <c r="B2897" s="1" t="n">
        <v>30008810</v>
      </c>
      <c r="C2897" s="1" t="inlineStr">
        <is>
          <t>Produto usinado</t>
        </is>
      </c>
      <c r="D2897" s="1" t="n">
        <v>30008810</v>
      </c>
      <c r="E2897" s="1" t="inlineStr">
        <is>
          <t>TRAVESSA 390X60X20 MADEIRA - CADEIRA</t>
        </is>
      </c>
      <c r="F2897" s="2" t="n">
        <v>1</v>
      </c>
      <c r="G2897" s="2" t="inlineStr">
        <is>
          <t>peça</t>
        </is>
      </c>
      <c r="H2897" s="1" t="n">
        <v>1.2</v>
      </c>
      <c r="I2897" s="1" t="n">
        <v>0.03589</v>
      </c>
      <c r="J2897" s="2" t="inlineStr">
        <is>
          <t>CORTE</t>
        </is>
      </c>
    </row>
    <row r="2898" ht="12" customHeight="1">
      <c r="A2898" s="3" t="inlineStr">
        <is>
          <t>USINAGEM</t>
        </is>
      </c>
      <c r="B2898" s="1" t="n">
        <v>91714001</v>
      </c>
      <c r="C2898" s="1" t="inlineStr">
        <is>
          <t>Produto usinado</t>
        </is>
      </c>
      <c r="D2898" s="1" t="n">
        <v>91714001</v>
      </c>
      <c r="E2898" s="1" t="inlineStr">
        <is>
          <t>PAINEL 1140X510X09 MDP - CAB BARCELONA 1,40</t>
        </is>
      </c>
      <c r="F2898" s="2" t="n">
        <v>1</v>
      </c>
      <c r="G2898" s="2" t="inlineStr">
        <is>
          <t>peça</t>
        </is>
      </c>
      <c r="H2898" s="1" t="n">
        <v>1.2</v>
      </c>
      <c r="I2898" s="1" t="n">
        <v>0.03589</v>
      </c>
      <c r="J2898" s="2" t="inlineStr">
        <is>
          <t>CORTE</t>
        </is>
      </c>
    </row>
    <row r="2899" ht="12" customHeight="1">
      <c r="A2899" s="3" t="inlineStr">
        <is>
          <t>USINAGEM</t>
        </is>
      </c>
      <c r="B2899" s="1" t="n">
        <v>91716001</v>
      </c>
      <c r="C2899" s="1" t="inlineStr">
        <is>
          <t>Produto usinado</t>
        </is>
      </c>
      <c r="D2899" s="1" t="n">
        <v>91716001</v>
      </c>
      <c r="E2899" s="1" t="inlineStr">
        <is>
          <t>PAINEL 1340X510X09 MDP - CAB BARCELONA 1,60</t>
        </is>
      </c>
      <c r="F2899" s="2" t="n">
        <v>1</v>
      </c>
      <c r="G2899" s="2" t="inlineStr">
        <is>
          <t>peça</t>
        </is>
      </c>
      <c r="H2899" s="1" t="n">
        <v>1.2</v>
      </c>
      <c r="I2899" s="1" t="n">
        <v>0.03589</v>
      </c>
      <c r="J2899" s="2" t="inlineStr">
        <is>
          <t>CORTE</t>
        </is>
      </c>
    </row>
    <row r="2900" ht="12" customHeight="1">
      <c r="A2900" s="3" t="inlineStr">
        <is>
          <t>USINAGEM</t>
        </is>
      </c>
      <c r="B2900" s="1" t="n">
        <v>30089001</v>
      </c>
      <c r="C2900" s="1" t="inlineStr">
        <is>
          <t>Produto usinado</t>
        </is>
      </c>
      <c r="D2900" s="1" t="n">
        <v>30089001</v>
      </c>
      <c r="E2900" s="1" t="inlineStr">
        <is>
          <t>PE MAIOR 756X114 (194)X15 MDF - MESA BRUXELAS 4</t>
        </is>
      </c>
      <c r="F2900" s="2" t="n">
        <v>1</v>
      </c>
      <c r="G2900" s="2" t="inlineStr">
        <is>
          <t>peça</t>
        </is>
      </c>
      <c r="H2900" s="1" t="n">
        <v>1.2</v>
      </c>
      <c r="I2900" s="1" t="n">
        <v>0.03589</v>
      </c>
      <c r="J2900" s="2" t="inlineStr">
        <is>
          <t>CORTE</t>
        </is>
      </c>
    </row>
    <row r="2901" ht="12" customHeight="1">
      <c r="A2901" s="3" t="inlineStr">
        <is>
          <t>USINAGEM</t>
        </is>
      </c>
      <c r="B2901" s="1" t="n">
        <v>30089002</v>
      </c>
      <c r="C2901" s="1" t="inlineStr">
        <is>
          <t>Produto usinado</t>
        </is>
      </c>
      <c r="D2901" s="1" t="n">
        <v>30089002</v>
      </c>
      <c r="E2901" s="1" t="inlineStr">
        <is>
          <t>PE MENOR 756X95 (164)X15 MDF - MESA BRUXELAS  4</t>
        </is>
      </c>
      <c r="F2901" s="2" t="n">
        <v>1</v>
      </c>
      <c r="G2901" s="2" t="inlineStr">
        <is>
          <t>peça</t>
        </is>
      </c>
      <c r="H2901" s="1" t="n">
        <v>1.2</v>
      </c>
      <c r="I2901" s="1" t="n">
        <v>0.03589</v>
      </c>
      <c r="J2901" s="2" t="inlineStr">
        <is>
          <t>CORTE</t>
        </is>
      </c>
    </row>
    <row r="2902" ht="12" customHeight="1">
      <c r="A2902" s="3" t="inlineStr">
        <is>
          <t>USINAGEM</t>
        </is>
      </c>
      <c r="B2902" s="1" t="n">
        <v>30089005</v>
      </c>
      <c r="C2902" s="1" t="inlineStr">
        <is>
          <t>Produto usinado</t>
        </is>
      </c>
      <c r="D2902" s="1" t="n">
        <v>30089005</v>
      </c>
      <c r="E2902" s="1" t="inlineStr">
        <is>
          <t>MOLDURA MAIOR 1590X61X15 MDF - MESA BRUXELA4</t>
        </is>
      </c>
      <c r="F2902" s="2" t="n">
        <v>1</v>
      </c>
      <c r="G2902" s="2" t="inlineStr">
        <is>
          <t>peça</t>
        </is>
      </c>
      <c r="H2902" s="1" t="n">
        <v>1.2</v>
      </c>
      <c r="I2902" s="1" t="n">
        <v>0.03589</v>
      </c>
      <c r="J2902" s="2" t="inlineStr">
        <is>
          <t>CORTE</t>
        </is>
      </c>
    </row>
    <row r="2903" ht="12" customHeight="1">
      <c r="A2903" s="3" t="inlineStr">
        <is>
          <t>USINAGEM</t>
        </is>
      </c>
      <c r="B2903" s="1" t="n">
        <v>30089007</v>
      </c>
      <c r="C2903" s="1" t="inlineStr">
        <is>
          <t>Produto usinado</t>
        </is>
      </c>
      <c r="D2903" s="1" t="n">
        <v>30089007</v>
      </c>
      <c r="E2903" s="1" t="inlineStr">
        <is>
          <t>TAMPO 1602X902X12 MDP - MESA BRUXELAS             4</t>
        </is>
      </c>
      <c r="F2903" s="2" t="n">
        <v>1</v>
      </c>
      <c r="G2903" s="2" t="inlineStr">
        <is>
          <t>peça</t>
        </is>
      </c>
      <c r="H2903" s="1" t="n">
        <v>1.2</v>
      </c>
      <c r="I2903" s="1" t="n">
        <v>0.03589</v>
      </c>
      <c r="J2903" s="2" t="inlineStr">
        <is>
          <t>CORTE</t>
        </is>
      </c>
    </row>
    <row r="2904" ht="12" customHeight="1">
      <c r="A2904" s="3" t="inlineStr">
        <is>
          <t>USINAGEM</t>
        </is>
      </c>
      <c r="B2904" s="1" t="n">
        <v>30089006</v>
      </c>
      <c r="C2904" s="1" t="inlineStr">
        <is>
          <t>Produto usinado</t>
        </is>
      </c>
      <c r="D2904" s="1" t="n">
        <v>30089006</v>
      </c>
      <c r="E2904" s="1" t="inlineStr">
        <is>
          <t>MOLDURA MENOR 890X61X15 MDF - MESA BRUXELA4</t>
        </is>
      </c>
      <c r="F2904" s="2" t="n">
        <v>1</v>
      </c>
      <c r="G2904" s="2" t="inlineStr">
        <is>
          <t>peça</t>
        </is>
      </c>
      <c r="H2904" s="1" t="n">
        <v>1.2</v>
      </c>
      <c r="I2904" s="1" t="n">
        <v>0.03589</v>
      </c>
      <c r="J2904" s="2" t="inlineStr">
        <is>
          <t>CORTE</t>
        </is>
      </c>
    </row>
    <row r="2905" ht="12" customHeight="1">
      <c r="A2905" s="3" t="inlineStr">
        <is>
          <t>USINAGEM</t>
        </is>
      </c>
      <c r="B2905" s="1" t="n">
        <v>30089105</v>
      </c>
      <c r="C2905" s="1" t="inlineStr">
        <is>
          <t>Produto usinado</t>
        </is>
      </c>
      <c r="D2905" s="1" t="n">
        <v>30089105</v>
      </c>
      <c r="E2905" s="1" t="inlineStr">
        <is>
          <t>MOLDURA MAIOR 1350X61X15 MDF - MESA BRUXELA4</t>
        </is>
      </c>
      <c r="F2905" s="2" t="n">
        <v>1</v>
      </c>
      <c r="G2905" s="2" t="inlineStr">
        <is>
          <t>peça</t>
        </is>
      </c>
      <c r="H2905" s="1" t="n">
        <v>1.2</v>
      </c>
      <c r="I2905" s="1" t="n">
        <v>0.03589</v>
      </c>
      <c r="J2905" s="2" t="inlineStr">
        <is>
          <t>CORTE</t>
        </is>
      </c>
    </row>
    <row r="2906" ht="12" customHeight="1">
      <c r="A2906" s="3" t="inlineStr">
        <is>
          <t>USINAGEM</t>
        </is>
      </c>
      <c r="B2906" s="1" t="n">
        <v>30089107</v>
      </c>
      <c r="C2906" s="1" t="inlineStr">
        <is>
          <t>Produto usinado</t>
        </is>
      </c>
      <c r="D2906" s="1" t="n">
        <v>30089107</v>
      </c>
      <c r="E2906" s="1" t="inlineStr">
        <is>
          <t>TAMPO 1362X902X12 MDP - MESA BRUXELAS 1,36     4</t>
        </is>
      </c>
      <c r="F2906" s="2" t="n">
        <v>1</v>
      </c>
      <c r="G2906" s="2" t="inlineStr">
        <is>
          <t>peça</t>
        </is>
      </c>
      <c r="H2906" s="1" t="n">
        <v>1.2</v>
      </c>
      <c r="I2906" s="1" t="n">
        <v>0.03589</v>
      </c>
      <c r="J2906" s="2" t="inlineStr">
        <is>
          <t>CORTE</t>
        </is>
      </c>
    </row>
    <row r="2907" ht="12" customHeight="1">
      <c r="A2907" s="3" t="inlineStr">
        <is>
          <t>USINAGEM</t>
        </is>
      </c>
      <c r="B2907" s="1" t="n">
        <v>95519003</v>
      </c>
      <c r="C2907" s="1" t="inlineStr">
        <is>
          <t>Produto usinado</t>
        </is>
      </c>
      <c r="D2907" s="1" t="n">
        <v>95519003</v>
      </c>
      <c r="E2907" s="1" t="inlineStr">
        <is>
          <t>MADEIRA 160X40X20 MADEIRA - CAB MUNIQUE 1,95  4</t>
        </is>
      </c>
      <c r="F2907" s="2" t="n">
        <v>1</v>
      </c>
      <c r="G2907" s="2" t="inlineStr">
        <is>
          <t>peça</t>
        </is>
      </c>
      <c r="H2907" s="1" t="n">
        <v>1.2</v>
      </c>
      <c r="I2907" s="1" t="n">
        <v>0.03589</v>
      </c>
      <c r="J2907" s="2" t="inlineStr">
        <is>
          <t>CORTE</t>
        </is>
      </c>
    </row>
    <row r="2908" ht="12" customHeight="1">
      <c r="A2908" s="3" t="inlineStr">
        <is>
          <t>USINAGEM</t>
        </is>
      </c>
      <c r="B2908" s="1" t="n">
        <v>10014201</v>
      </c>
      <c r="C2908" s="1" t="inlineStr">
        <is>
          <t>Produto usinado</t>
        </is>
      </c>
      <c r="D2908" s="1" t="n">
        <v>10014201</v>
      </c>
      <c r="E2908" s="1" t="inlineStr">
        <is>
          <t>LATERAL 1180X92X15 MDF - APARADOR DUBAI          4</t>
        </is>
      </c>
      <c r="F2908" s="2" t="n">
        <v>1</v>
      </c>
      <c r="G2908" s="2" t="inlineStr">
        <is>
          <t>peça</t>
        </is>
      </c>
      <c r="H2908" s="1" t="n">
        <v>1.2</v>
      </c>
      <c r="I2908" s="1" t="n">
        <v>0.03589</v>
      </c>
      <c r="J2908" s="2" t="inlineStr">
        <is>
          <t>CORTE</t>
        </is>
      </c>
    </row>
    <row r="2909" ht="12" customHeight="1">
      <c r="A2909" s="3" t="inlineStr">
        <is>
          <t>USINAGEM</t>
        </is>
      </c>
      <c r="B2909" s="1" t="n">
        <v>30146002</v>
      </c>
      <c r="C2909" s="1" t="inlineStr">
        <is>
          <t>Produto usinado</t>
        </is>
      </c>
      <c r="D2909" s="1" t="n">
        <v>30146002</v>
      </c>
      <c r="E2909" s="1" t="inlineStr">
        <is>
          <t>FECHAMENTO MENOR 466X340X15 MDP - BASE MON4</t>
        </is>
      </c>
      <c r="F2909" s="2" t="n">
        <v>1</v>
      </c>
      <c r="G2909" s="2" t="inlineStr">
        <is>
          <t>peça</t>
        </is>
      </c>
      <c r="H2909" s="1" t="n">
        <v>1.2</v>
      </c>
      <c r="I2909" s="1" t="n">
        <v>0.03589</v>
      </c>
      <c r="J2909" s="2" t="inlineStr">
        <is>
          <t>CORTE</t>
        </is>
      </c>
    </row>
    <row r="2910" ht="12" customHeight="1">
      <c r="A2910" s="3" t="inlineStr">
        <is>
          <t>USINAGEM</t>
        </is>
      </c>
      <c r="B2910" s="1" t="n">
        <v>20052001</v>
      </c>
      <c r="C2910" s="1" t="inlineStr">
        <is>
          <t>Produto usinado</t>
        </is>
      </c>
      <c r="D2910" s="1" t="n">
        <v>20052001</v>
      </c>
      <c r="E2910" s="1" t="inlineStr">
        <is>
          <t>(2-4) TRAVESSA 742X122X25 MDF - MESA ATHENAS   4</t>
        </is>
      </c>
      <c r="F2910" s="2" t="n">
        <v>1</v>
      </c>
      <c r="G2910" s="2" t="inlineStr">
        <is>
          <t>peça</t>
        </is>
      </c>
      <c r="H2910" s="1" t="n">
        <v>1.2</v>
      </c>
      <c r="I2910" s="1" t="n">
        <v>0.03589</v>
      </c>
      <c r="J2910" s="2" t="inlineStr">
        <is>
          <t>CORTE</t>
        </is>
      </c>
    </row>
    <row r="2911" ht="12" customHeight="1">
      <c r="A2911" s="3" t="inlineStr">
        <is>
          <t>USINAGEM</t>
        </is>
      </c>
      <c r="B2911" s="1" t="n">
        <v>20052003</v>
      </c>
      <c r="C2911" s="1" t="inlineStr">
        <is>
          <t>Produto usinado</t>
        </is>
      </c>
      <c r="D2911" s="1" t="n">
        <v>20052003</v>
      </c>
      <c r="E2911" s="1" t="inlineStr">
        <is>
          <t>(6)BASE MENOR 386 (189)X124X25 MDF - MESA ATHE4</t>
        </is>
      </c>
      <c r="F2911" s="2" t="n">
        <v>1</v>
      </c>
      <c r="G2911" s="2" t="inlineStr">
        <is>
          <t>peça</t>
        </is>
      </c>
      <c r="H2911" s="1" t="n">
        <v>1.2</v>
      </c>
      <c r="I2911" s="1" t="n">
        <v>0.03589</v>
      </c>
      <c r="J2911" s="2" t="inlineStr">
        <is>
          <t>CORTE</t>
        </is>
      </c>
    </row>
    <row r="2912" ht="12" customHeight="1">
      <c r="A2912" s="3" t="inlineStr">
        <is>
          <t>USINAGEM</t>
        </is>
      </c>
      <c r="B2912" s="1" t="n">
        <v>30145001</v>
      </c>
      <c r="C2912" s="1" t="inlineStr">
        <is>
          <t>Produto usinado</t>
        </is>
      </c>
      <c r="D2912" s="1" t="n">
        <v>30145001</v>
      </c>
      <c r="E2912" s="1" t="inlineStr">
        <is>
          <t>FECHAMENTO BORDA 540X349X15 MDP - BASE MON4</t>
        </is>
      </c>
      <c r="F2912" s="2" t="n">
        <v>1</v>
      </c>
      <c r="G2912" s="2" t="inlineStr">
        <is>
          <t>peça</t>
        </is>
      </c>
      <c r="H2912" s="1" t="n">
        <v>1.2</v>
      </c>
      <c r="I2912" s="1" t="n">
        <v>0.03589</v>
      </c>
      <c r="J2912" s="2" t="inlineStr">
        <is>
          <t>CORTE</t>
        </is>
      </c>
    </row>
    <row r="2913" ht="12" customHeight="1">
      <c r="A2913" s="3" t="inlineStr">
        <is>
          <t>USINAGEM</t>
        </is>
      </c>
      <c r="B2913" s="1" t="n">
        <v>30145002</v>
      </c>
      <c r="C2913" s="1" t="inlineStr">
        <is>
          <t>Produto usinado</t>
        </is>
      </c>
      <c r="D2913" s="1" t="n">
        <v>30145002</v>
      </c>
      <c r="E2913" s="1" t="inlineStr">
        <is>
          <t>FECHAMENTO 540X349X15 MDP - BASE MONACO 1,34</t>
        </is>
      </c>
      <c r="F2913" s="2" t="n">
        <v>1</v>
      </c>
      <c r="G2913" s="2" t="inlineStr">
        <is>
          <t>peça</t>
        </is>
      </c>
      <c r="H2913" s="1" t="n">
        <v>1.2</v>
      </c>
      <c r="I2913" s="1" t="n">
        <v>0.03589</v>
      </c>
      <c r="J2913" s="2" t="inlineStr">
        <is>
          <t>CORTE</t>
        </is>
      </c>
    </row>
    <row r="2914" ht="12" customHeight="1">
      <c r="A2914" s="3" t="inlineStr">
        <is>
          <t>USINAGEM</t>
        </is>
      </c>
      <c r="B2914" s="1" t="n">
        <v>20052203</v>
      </c>
      <c r="C2914" s="1" t="inlineStr">
        <is>
          <t>Produto usinado</t>
        </is>
      </c>
      <c r="D2914" s="1" t="n">
        <v>20052203</v>
      </c>
      <c r="E2914" s="1" t="inlineStr">
        <is>
          <t>(6)BASE MENOR 446(220)X124X25 MDF-MESA ATHEN4</t>
        </is>
      </c>
      <c r="F2914" s="2" t="n">
        <v>1</v>
      </c>
      <c r="G2914" s="2" t="inlineStr">
        <is>
          <t>peça</t>
        </is>
      </c>
      <c r="H2914" s="1" t="n">
        <v>1.2</v>
      </c>
      <c r="I2914" s="1" t="n">
        <v>0.03589</v>
      </c>
      <c r="J2914" s="2" t="inlineStr">
        <is>
          <t>CORTE</t>
        </is>
      </c>
    </row>
    <row r="2915" ht="12" customHeight="1">
      <c r="A2915" s="3" t="inlineStr">
        <is>
          <t>USINAGEM</t>
        </is>
      </c>
      <c r="B2915" s="1" t="n">
        <v>10012005</v>
      </c>
      <c r="C2915" s="1" t="inlineStr">
        <is>
          <t>Produto usinado</t>
        </is>
      </c>
      <c r="D2915" s="1" t="n">
        <v>10012005</v>
      </c>
      <c r="E2915" s="1" t="inlineStr">
        <is>
          <t>MOLDURA MENOR 770X60 (260)X12 MDF (4PC) – TAN4</t>
        </is>
      </c>
      <c r="F2915" s="2" t="n">
        <v>1</v>
      </c>
      <c r="G2915" s="2" t="inlineStr">
        <is>
          <t>peça</t>
        </is>
      </c>
      <c r="H2915" s="1" t="n">
        <v>1.2</v>
      </c>
      <c r="I2915" s="1" t="n">
        <v>0.03589</v>
      </c>
      <c r="J2915" s="2" t="inlineStr">
        <is>
          <t>CORTE</t>
        </is>
      </c>
    </row>
    <row r="2916" ht="12" customHeight="1">
      <c r="A2916" s="3" t="inlineStr">
        <is>
          <t>USINAGEM</t>
        </is>
      </c>
      <c r="B2916" s="1" t="n">
        <v>30006015</v>
      </c>
      <c r="C2916" s="1" t="inlineStr">
        <is>
          <t>Produto usinado</t>
        </is>
      </c>
      <c r="D2916" s="1" t="n">
        <v>30006015</v>
      </c>
      <c r="E2916" s="1" t="inlineStr">
        <is>
          <t>TRAV.DOS PES CHANF. 305X70X18 MDF-CADEIRA      4</t>
        </is>
      </c>
      <c r="F2916" s="2" t="n">
        <v>1</v>
      </c>
      <c r="G2916" s="2" t="inlineStr">
        <is>
          <t>peça</t>
        </is>
      </c>
      <c r="H2916" s="1" t="n">
        <v>1.2</v>
      </c>
      <c r="I2916" s="1" t="n">
        <v>0.03589</v>
      </c>
      <c r="J2916" s="2" t="inlineStr">
        <is>
          <t>CORTE</t>
        </is>
      </c>
    </row>
    <row r="2917" ht="12" customHeight="1">
      <c r="A2917" s="3" t="inlineStr">
        <is>
          <t>USINAGEM</t>
        </is>
      </c>
      <c r="B2917" s="1" t="n">
        <v>20057402</v>
      </c>
      <c r="C2917" s="1" t="inlineStr">
        <is>
          <t>Produto usinado</t>
        </is>
      </c>
      <c r="D2917" s="1" t="n">
        <v>20057402</v>
      </c>
      <c r="E2917" s="1" t="inlineStr">
        <is>
          <t>TRAVESSA MAIOR 1130X80X25 MDF - TOPAZIO 1,36   4</t>
        </is>
      </c>
      <c r="F2917" s="2" t="n">
        <v>1</v>
      </c>
      <c r="G2917" s="2" t="inlineStr">
        <is>
          <t>peça</t>
        </is>
      </c>
      <c r="H2917" s="1" t="n">
        <v>1.2</v>
      </c>
      <c r="I2917" s="1" t="n">
        <v>0.03589</v>
      </c>
      <c r="J2917" s="2" t="inlineStr">
        <is>
          <t>CORTE</t>
        </is>
      </c>
    </row>
    <row r="2918" ht="12" customHeight="1">
      <c r="A2918" s="3" t="inlineStr">
        <is>
          <t>USINAGEM</t>
        </is>
      </c>
      <c r="B2918" s="1" t="n">
        <v>20057403</v>
      </c>
      <c r="C2918" s="1" t="inlineStr">
        <is>
          <t>Produto usinado</t>
        </is>
      </c>
      <c r="D2918" s="1" t="n">
        <v>20057403</v>
      </c>
      <c r="E2918" s="1" t="inlineStr">
        <is>
          <t>TRAVESSA MENOR 710X80X25 MDF - TOPAZIO           4</t>
        </is>
      </c>
      <c r="F2918" s="2" t="n">
        <v>1</v>
      </c>
      <c r="G2918" s="2" t="inlineStr">
        <is>
          <t>peça</t>
        </is>
      </c>
      <c r="H2918" s="1" t="n">
        <v>1.2</v>
      </c>
      <c r="I2918" s="1" t="n">
        <v>0.03589</v>
      </c>
      <c r="J2918" s="2" t="inlineStr">
        <is>
          <t>CORTE</t>
        </is>
      </c>
    </row>
    <row r="2919" ht="12" customHeight="1">
      <c r="A2919" s="3" t="inlineStr">
        <is>
          <t>USINAGEM</t>
        </is>
      </c>
      <c r="B2919" s="1" t="n">
        <v>20057002</v>
      </c>
      <c r="C2919" s="1" t="inlineStr">
        <is>
          <t>Produto usinado</t>
        </is>
      </c>
      <c r="D2919" s="1" t="n">
        <v>20057002</v>
      </c>
      <c r="E2919" s="1" t="inlineStr">
        <is>
          <t>TRAVESSA 480X80X25 MDF - TOPAZIO                          4</t>
        </is>
      </c>
      <c r="F2919" s="2" t="n">
        <v>1</v>
      </c>
      <c r="G2919" s="2" t="inlineStr">
        <is>
          <t>peça</t>
        </is>
      </c>
      <c r="H2919" s="1" t="n">
        <v>1.2</v>
      </c>
      <c r="I2919" s="1" t="n">
        <v>0.03589</v>
      </c>
      <c r="J2919" s="2" t="inlineStr">
        <is>
          <t>CORTE</t>
        </is>
      </c>
    </row>
    <row r="2920" ht="12" customHeight="1">
      <c r="A2920" s="3" t="inlineStr">
        <is>
          <t>USINAGEM</t>
        </is>
      </c>
      <c r="B2920" s="1" t="n">
        <v>20057602</v>
      </c>
      <c r="C2920" s="1" t="inlineStr">
        <is>
          <t>Produto usinado</t>
        </is>
      </c>
      <c r="D2920" s="1" t="n">
        <v>20057602</v>
      </c>
      <c r="E2920" s="1" t="inlineStr">
        <is>
          <t>TRAVESSA MAIOR 1365X80X25 MDF - TOPAZIO 1,80   4</t>
        </is>
      </c>
      <c r="F2920" s="2" t="n">
        <v>1</v>
      </c>
      <c r="G2920" s="2" t="inlineStr">
        <is>
          <t>peça</t>
        </is>
      </c>
      <c r="H2920" s="1" t="n">
        <v>1.2</v>
      </c>
      <c r="I2920" s="1" t="n">
        <v>0.03589</v>
      </c>
      <c r="J2920" s="2" t="inlineStr">
        <is>
          <t>CORTE</t>
        </is>
      </c>
    </row>
    <row r="2921" ht="12" customHeight="1">
      <c r="A2921" s="3" t="inlineStr">
        <is>
          <t>USINAGEM</t>
        </is>
      </c>
      <c r="B2921" s="1" t="n">
        <v>91204812</v>
      </c>
      <c r="C2921" s="1" t="inlineStr">
        <is>
          <t>Produto usinado</t>
        </is>
      </c>
      <c r="D2921" s="1" t="n">
        <v>91204812</v>
      </c>
      <c r="E2921" s="1" t="inlineStr">
        <is>
          <t>MADEIRA 150X40X20 MADEIRA - CAMA ATLANTA        4</t>
        </is>
      </c>
      <c r="F2921" s="2" t="n">
        <v>1</v>
      </c>
      <c r="G2921" s="2" t="inlineStr">
        <is>
          <t>peça</t>
        </is>
      </c>
      <c r="H2921" s="1" t="n">
        <v>1.2</v>
      </c>
      <c r="I2921" s="1" t="n">
        <v>0.03589</v>
      </c>
      <c r="J2921" s="2" t="inlineStr">
        <is>
          <t>CORTE</t>
        </is>
      </c>
    </row>
    <row r="2922" ht="12" customHeight="1">
      <c r="A2922" s="3" t="inlineStr">
        <is>
          <t>USINAGEM</t>
        </is>
      </c>
      <c r="B2922" s="1" t="n">
        <v>91204813</v>
      </c>
      <c r="C2922" s="1" t="inlineStr">
        <is>
          <t>Produto usinado</t>
        </is>
      </c>
      <c r="D2922" s="1" t="n">
        <v>91204813</v>
      </c>
      <c r="E2922" s="1" t="inlineStr">
        <is>
          <t>MADEIRA 150X75X20 MADEIRA - CAMA ATLANTA        4</t>
        </is>
      </c>
      <c r="F2922" s="2" t="n">
        <v>1</v>
      </c>
      <c r="G2922" s="2" t="inlineStr">
        <is>
          <t>peça</t>
        </is>
      </c>
      <c r="H2922" s="1" t="n">
        <v>1.2</v>
      </c>
      <c r="I2922" s="1" t="n">
        <v>0.03589</v>
      </c>
      <c r="J2922" s="2" t="inlineStr">
        <is>
          <t>CORTE</t>
        </is>
      </c>
    </row>
    <row r="2923" ht="12" customHeight="1">
      <c r="A2923" s="3" t="inlineStr">
        <is>
          <t>USINAGEM</t>
        </is>
      </c>
      <c r="B2923" s="1" t="n">
        <v>20013110</v>
      </c>
      <c r="C2923" s="1" t="inlineStr">
        <is>
          <t>Produto usinado</t>
        </is>
      </c>
      <c r="D2923" s="1" t="n">
        <v>20013110</v>
      </c>
      <c r="E2923" s="1" t="inlineStr">
        <is>
          <t>PE MAIOR 760X120 (204)X15 MDF - ASSISTENCIA MIA4</t>
        </is>
      </c>
      <c r="F2923" s="2" t="n">
        <v>1</v>
      </c>
      <c r="G2923" s="2" t="inlineStr">
        <is>
          <t>peça</t>
        </is>
      </c>
      <c r="H2923" s="1" t="n">
        <v>1.2</v>
      </c>
      <c r="I2923" s="1" t="n">
        <v>0.03589</v>
      </c>
      <c r="J2923" s="2" t="inlineStr">
        <is>
          <t>CORTE</t>
        </is>
      </c>
    </row>
    <row r="2924" ht="12" customHeight="1">
      <c r="A2924" s="3" t="inlineStr">
        <is>
          <t>USINAGEM</t>
        </is>
      </c>
      <c r="B2924" s="1" t="n">
        <v>20013111</v>
      </c>
      <c r="C2924" s="1" t="inlineStr">
        <is>
          <t>Produto usinado</t>
        </is>
      </c>
      <c r="D2924" s="1" t="n">
        <v>20013111</v>
      </c>
      <c r="E2924" s="1" t="inlineStr">
        <is>
          <t>PE MENOR 760X100 (164) X15 MDF - ASSISTENCIA M 4</t>
        </is>
      </c>
      <c r="F2924" s="2" t="n">
        <v>1</v>
      </c>
      <c r="G2924" s="2" t="inlineStr">
        <is>
          <t>peça</t>
        </is>
      </c>
      <c r="H2924" s="1" t="n">
        <v>1.2</v>
      </c>
      <c r="I2924" s="1" t="n">
        <v>0.03589</v>
      </c>
      <c r="J2924" s="2" t="inlineStr">
        <is>
          <t>CORTE</t>
        </is>
      </c>
    </row>
    <row r="2925" ht="12" customHeight="1">
      <c r="A2925" s="3" t="inlineStr">
        <is>
          <t>USINAGEM</t>
        </is>
      </c>
      <c r="B2925" s="1" t="n">
        <v>20031202</v>
      </c>
      <c r="C2925" s="1" t="inlineStr">
        <is>
          <t>Produto usinado</t>
        </is>
      </c>
      <c r="D2925" s="1" t="n">
        <v>20031202</v>
      </c>
      <c r="E2925" s="1" t="inlineStr">
        <is>
          <t>(4) PE MAIOR 800(818)X100(169)X15 MDF - NOVA YOR4</t>
        </is>
      </c>
      <c r="F2925" s="2" t="n">
        <v>1</v>
      </c>
      <c r="G2925" s="2" t="inlineStr">
        <is>
          <t>peça</t>
        </is>
      </c>
      <c r="H2925" s="1" t="n">
        <v>1.2</v>
      </c>
      <c r="I2925" s="1" t="n">
        <v>0.03589</v>
      </c>
      <c r="J2925" s="2" t="inlineStr">
        <is>
          <t>CORTE</t>
        </is>
      </c>
    </row>
    <row r="2926" ht="12" customHeight="1">
      <c r="A2926" s="3" t="inlineStr">
        <is>
          <t>USINAGEM</t>
        </is>
      </c>
      <c r="B2926" s="1" t="n">
        <v>20031203</v>
      </c>
      <c r="C2926" s="1" t="inlineStr">
        <is>
          <t>Produto usinado</t>
        </is>
      </c>
      <c r="D2926" s="1" t="n">
        <v>20031203</v>
      </c>
      <c r="E2926" s="1" t="inlineStr">
        <is>
          <t>(5) PE MENOR 800(818)X84(138)X15 MDF - NOVA YOR4</t>
        </is>
      </c>
      <c r="F2926" s="2" t="n">
        <v>1</v>
      </c>
      <c r="G2926" s="2" t="inlineStr">
        <is>
          <t>peça</t>
        </is>
      </c>
      <c r="H2926" s="1" t="n">
        <v>1.2</v>
      </c>
      <c r="I2926" s="1" t="n">
        <v>0.03589</v>
      </c>
      <c r="J2926" s="2" t="inlineStr">
        <is>
          <t>CORTE</t>
        </is>
      </c>
    </row>
    <row r="2927" ht="12" customHeight="1">
      <c r="A2927" s="3" t="inlineStr">
        <is>
          <t>USINAGEM</t>
        </is>
      </c>
      <c r="B2927" s="1" t="n">
        <v>20031205</v>
      </c>
      <c r="C2927" s="1" t="inlineStr">
        <is>
          <t>Produto usinado</t>
        </is>
      </c>
      <c r="D2927" s="1" t="n">
        <v>20031205</v>
      </c>
      <c r="E2927" s="1" t="inlineStr">
        <is>
          <t>(2) TRAV MAIOR 942(952)X100X15 MDP-NOVA YORK 14</t>
        </is>
      </c>
      <c r="F2927" s="2" t="n">
        <v>1</v>
      </c>
      <c r="G2927" s="2" t="inlineStr">
        <is>
          <t>peça</t>
        </is>
      </c>
      <c r="H2927" s="1" t="n">
        <v>1.2</v>
      </c>
      <c r="I2927" s="1" t="n">
        <v>0.03589</v>
      </c>
      <c r="J2927" s="2" t="inlineStr">
        <is>
          <t>CORTE</t>
        </is>
      </c>
    </row>
    <row r="2928" ht="12" customHeight="1">
      <c r="A2928" s="3" t="inlineStr">
        <is>
          <t>USINAGEM</t>
        </is>
      </c>
      <c r="B2928" s="1" t="n">
        <v>20031605</v>
      </c>
      <c r="C2928" s="1" t="inlineStr">
        <is>
          <t>Produto usinado</t>
        </is>
      </c>
      <c r="D2928" s="1" t="n">
        <v>20031605</v>
      </c>
      <c r="E2928" s="1" t="inlineStr">
        <is>
          <t>(2)TRAV MAIOR 1342(1352)X100X15 MDP-NOVA YORK4</t>
        </is>
      </c>
      <c r="F2928" s="2" t="n">
        <v>1</v>
      </c>
      <c r="G2928" s="2" t="inlineStr">
        <is>
          <t>peça</t>
        </is>
      </c>
      <c r="H2928" s="1" t="n">
        <v>1.2</v>
      </c>
      <c r="I2928" s="1" t="n">
        <v>0.03589</v>
      </c>
      <c r="J2928" s="2" t="inlineStr">
        <is>
          <t>CORTE</t>
        </is>
      </c>
    </row>
    <row r="2929" ht="12" customHeight="1">
      <c r="A2929" s="3" t="inlineStr">
        <is>
          <t>USINAGEM</t>
        </is>
      </c>
      <c r="B2929" s="1" t="n">
        <v>20031305</v>
      </c>
      <c r="C2929" s="1" t="inlineStr">
        <is>
          <t>Produto usinado</t>
        </is>
      </c>
      <c r="D2929" s="1" t="n">
        <v>20031305</v>
      </c>
      <c r="E2929" s="1" t="inlineStr">
        <is>
          <t>TRAV MAIOR 1102(1112)X100X15 MDP - NOVA YORK  4</t>
        </is>
      </c>
      <c r="F2929" s="2" t="n">
        <v>1</v>
      </c>
      <c r="G2929" s="2" t="inlineStr">
        <is>
          <t>peça</t>
        </is>
      </c>
      <c r="H2929" s="1" t="n">
        <v>1.2</v>
      </c>
      <c r="I2929" s="1" t="n">
        <v>0.03589</v>
      </c>
      <c r="J2929" s="2" t="inlineStr">
        <is>
          <t>CORTE</t>
        </is>
      </c>
    </row>
    <row r="2930" ht="12" customHeight="1">
      <c r="A2930" s="3" t="inlineStr">
        <is>
          <t>USINAGEM</t>
        </is>
      </c>
      <c r="B2930" s="1" t="n">
        <v>20031206</v>
      </c>
      <c r="C2930" s="1" t="inlineStr">
        <is>
          <t>Produto usinado</t>
        </is>
      </c>
      <c r="D2930" s="1" t="n">
        <v>20031206</v>
      </c>
      <c r="E2930" s="1" t="inlineStr">
        <is>
          <t>(3) TRAV MENOR 614(624)X100X15 MDP-NOVA YORK 4</t>
        </is>
      </c>
      <c r="F2930" s="2" t="n">
        <v>1</v>
      </c>
      <c r="G2930" s="2" t="inlineStr">
        <is>
          <t>peça</t>
        </is>
      </c>
      <c r="H2930" s="1" t="n">
        <v>1.2</v>
      </c>
      <c r="I2930" s="1" t="n">
        <v>0.03589</v>
      </c>
      <c r="J2930" s="2" t="inlineStr">
        <is>
          <t>CORTE</t>
        </is>
      </c>
    </row>
    <row r="2931" ht="12" customHeight="1">
      <c r="A2931" s="3" t="inlineStr">
        <is>
          <t>USINAGEM</t>
        </is>
      </c>
      <c r="B2931" s="1" t="n">
        <v>91031102</v>
      </c>
      <c r="C2931" s="1" t="inlineStr">
        <is>
          <t>Produto usinado</t>
        </is>
      </c>
      <c r="D2931" s="1" t="n">
        <v>91031102</v>
      </c>
      <c r="E2931" s="1" t="inlineStr">
        <is>
          <t>TRAVESSA MENOR 605X70X15 MDP - CABECEIRA BA4</t>
        </is>
      </c>
      <c r="F2931" s="2" t="n">
        <v>1</v>
      </c>
      <c r="G2931" s="2" t="inlineStr">
        <is>
          <t>peça</t>
        </is>
      </c>
      <c r="H2931" s="1" t="n">
        <v>1.2</v>
      </c>
      <c r="I2931" s="1" t="n">
        <v>0.03589</v>
      </c>
      <c r="J2931" s="2" t="inlineStr">
        <is>
          <t>CORTE</t>
        </is>
      </c>
    </row>
    <row r="2932" ht="12" customHeight="1">
      <c r="A2932" s="3" t="inlineStr">
        <is>
          <t>USINAGEM</t>
        </is>
      </c>
      <c r="B2932" s="1" t="n">
        <v>91031101</v>
      </c>
      <c r="C2932" s="1" t="inlineStr">
        <is>
          <t>Produto usinado</t>
        </is>
      </c>
      <c r="D2932" s="1" t="n">
        <v>91031101</v>
      </c>
      <c r="E2932" s="1" t="inlineStr">
        <is>
          <t>TRAVESSA MAIOR 965X70X15 MDP - CABECEIRA BAH4</t>
        </is>
      </c>
      <c r="F2932" s="2" t="n">
        <v>1</v>
      </c>
      <c r="G2932" s="2" t="inlineStr">
        <is>
          <t>peça</t>
        </is>
      </c>
      <c r="H2932" s="1" t="n">
        <v>1.2</v>
      </c>
      <c r="I2932" s="1" t="n">
        <v>0.03589</v>
      </c>
      <c r="J2932" s="2" t="inlineStr">
        <is>
          <t>CORTE</t>
        </is>
      </c>
    </row>
    <row r="2933" ht="12" customHeight="1">
      <c r="A2933" s="3" t="inlineStr">
        <is>
          <t>USINAGEM</t>
        </is>
      </c>
      <c r="B2933" s="1" t="n">
        <v>91031501</v>
      </c>
      <c r="C2933" s="1" t="inlineStr">
        <is>
          <t>Produto usinado</t>
        </is>
      </c>
      <c r="D2933" s="1" t="n">
        <v>91031501</v>
      </c>
      <c r="E2933" s="1" t="inlineStr">
        <is>
          <t>TRAVESSA MAIOR 1365X70X15 MDP - CABECEIRA BA4</t>
        </is>
      </c>
      <c r="F2933" s="2" t="n">
        <v>1</v>
      </c>
      <c r="G2933" s="2" t="inlineStr">
        <is>
          <t>peça</t>
        </is>
      </c>
      <c r="H2933" s="1" t="n">
        <v>1.2</v>
      </c>
      <c r="I2933" s="1" t="n">
        <v>0.03589</v>
      </c>
      <c r="J2933" s="2" t="inlineStr">
        <is>
          <t>CORTE</t>
        </is>
      </c>
    </row>
    <row r="2934" ht="12" customHeight="1">
      <c r="A2934" s="3" t="inlineStr">
        <is>
          <t>USINAGEM</t>
        </is>
      </c>
      <c r="B2934" s="1" t="n">
        <v>91031701</v>
      </c>
      <c r="C2934" s="1" t="inlineStr">
        <is>
          <t>Produto usinado</t>
        </is>
      </c>
      <c r="D2934" s="1" t="n">
        <v>91031701</v>
      </c>
      <c r="E2934" s="1" t="inlineStr">
        <is>
          <t>TRAVESSA MAIOR 1565X70X15 MDP - CABECEIRA BA4</t>
        </is>
      </c>
      <c r="F2934" s="2" t="n">
        <v>1</v>
      </c>
      <c r="G2934" s="2" t="inlineStr">
        <is>
          <t>peça</t>
        </is>
      </c>
      <c r="H2934" s="1" t="n">
        <v>1.2</v>
      </c>
      <c r="I2934" s="1" t="n">
        <v>0.03589</v>
      </c>
      <c r="J2934" s="2" t="inlineStr">
        <is>
          <t>CORTE</t>
        </is>
      </c>
    </row>
    <row r="2935" ht="12" customHeight="1">
      <c r="A2935" s="3" t="inlineStr">
        <is>
          <t>USINAGEM</t>
        </is>
      </c>
      <c r="B2935" s="1" t="n">
        <v>91033005</v>
      </c>
      <c r="C2935" s="1" t="inlineStr">
        <is>
          <t>Produto usinado</t>
        </is>
      </c>
      <c r="D2935" s="1" t="n">
        <v>91033005</v>
      </c>
      <c r="E2935" s="1" t="inlineStr">
        <is>
          <t>TRAVESSA CAB. LEON 0,96X0,40X0,02                          4</t>
        </is>
      </c>
      <c r="F2935" s="2" t="n">
        <v>1</v>
      </c>
      <c r="G2935" s="2" t="inlineStr">
        <is>
          <t>peça</t>
        </is>
      </c>
      <c r="H2935" s="1" t="n">
        <v>1.2</v>
      </c>
      <c r="I2935" s="1" t="n">
        <v>0.03589</v>
      </c>
      <c r="J2935" s="2" t="inlineStr">
        <is>
          <t>CORTE</t>
        </is>
      </c>
    </row>
    <row r="2936" ht="12" customHeight="1">
      <c r="A2936" s="3" t="inlineStr">
        <is>
          <t>USINAGEM</t>
        </is>
      </c>
      <c r="B2936" s="1" t="n">
        <v>91033405</v>
      </c>
      <c r="C2936" s="1" t="inlineStr">
        <is>
          <t>Produto usinado</t>
        </is>
      </c>
      <c r="D2936" s="1" t="n">
        <v>91033405</v>
      </c>
      <c r="E2936" s="1" t="inlineStr">
        <is>
          <t>TRAVESSA CAB. LEON 1,44X0,40X0,02                          4</t>
        </is>
      </c>
      <c r="F2936" s="2" t="n">
        <v>1</v>
      </c>
      <c r="G2936" s="2" t="inlineStr">
        <is>
          <t>peça</t>
        </is>
      </c>
      <c r="H2936" s="1" t="n">
        <v>1.2</v>
      </c>
      <c r="I2936" s="1" t="n">
        <v>0.03589</v>
      </c>
      <c r="J2936" s="2" t="inlineStr">
        <is>
          <t>CORTE</t>
        </is>
      </c>
    </row>
    <row r="2937" ht="12" customHeight="1">
      <c r="A2937" s="3" t="inlineStr">
        <is>
          <t>USINAGEM</t>
        </is>
      </c>
      <c r="B2937" s="1" t="n">
        <v>91033605</v>
      </c>
      <c r="C2937" s="1" t="inlineStr">
        <is>
          <t>Produto usinado</t>
        </is>
      </c>
      <c r="D2937" s="1" t="n">
        <v>91033605</v>
      </c>
      <c r="E2937" s="1" t="inlineStr">
        <is>
          <t>TRAVESSA CAB. LEON 1,64X0,40X0,02</t>
        </is>
      </c>
      <c r="F2937" s="2" t="n">
        <v>1</v>
      </c>
      <c r="G2937" s="2" t="inlineStr">
        <is>
          <t>peça</t>
        </is>
      </c>
      <c r="H2937" s="1" t="n">
        <v>1.2</v>
      </c>
      <c r="I2937" s="1" t="n">
        <v>0.03589</v>
      </c>
      <c r="J2937" s="2" t="inlineStr">
        <is>
          <t>CORTE</t>
        </is>
      </c>
    </row>
    <row r="2938" ht="12" customHeight="1">
      <c r="A2938" s="3" t="inlineStr">
        <is>
          <t>USINAGEM</t>
        </is>
      </c>
      <c r="B2938" s="1" t="n">
        <v>20014002</v>
      </c>
      <c r="C2938" s="1" t="inlineStr">
        <is>
          <t>Produto usinado</t>
        </is>
      </c>
      <c r="D2938" s="1" t="n">
        <v>20014002</v>
      </c>
      <c r="E2938" s="1" t="inlineStr">
        <is>
          <t>LAT MENOR BASE INTERNA 307X350X15 MDP - DAKA4</t>
        </is>
      </c>
      <c r="F2938" s="2" t="n">
        <v>1</v>
      </c>
      <c r="G2938" s="2" t="inlineStr">
        <is>
          <t>peça</t>
        </is>
      </c>
      <c r="H2938" s="1" t="n">
        <v>1.2</v>
      </c>
      <c r="I2938" s="1" t="n">
        <v>0.03589</v>
      </c>
      <c r="J2938" s="2" t="inlineStr">
        <is>
          <t>CORTE</t>
        </is>
      </c>
    </row>
    <row r="2939" ht="12" customHeight="1">
      <c r="A2939" s="3" t="inlineStr">
        <is>
          <t>USINAGEM</t>
        </is>
      </c>
      <c r="B2939" s="1" t="n">
        <v>20014003</v>
      </c>
      <c r="C2939" s="1" t="inlineStr">
        <is>
          <t>Produto usinado</t>
        </is>
      </c>
      <c r="D2939" s="1" t="n">
        <v>20014003</v>
      </c>
      <c r="E2939" s="1" t="inlineStr">
        <is>
          <t>LAT MAIOR BASE INTERNA 455X348X15 MDP - DAKAR4</t>
        </is>
      </c>
      <c r="F2939" s="2" t="n">
        <v>1</v>
      </c>
      <c r="G2939" s="2" t="inlineStr">
        <is>
          <t>peça</t>
        </is>
      </c>
      <c r="H2939" s="1" t="n">
        <v>1.2</v>
      </c>
      <c r="I2939" s="1" t="n">
        <v>0.03589</v>
      </c>
      <c r="J2939" s="2" t="inlineStr">
        <is>
          <t>CORTE</t>
        </is>
      </c>
    </row>
    <row r="2940" ht="12" customHeight="1">
      <c r="A2940" s="3" t="inlineStr">
        <is>
          <t>USINAGEM</t>
        </is>
      </c>
      <c r="B2940" s="1" t="n">
        <v>20014004</v>
      </c>
      <c r="C2940" s="1" t="inlineStr">
        <is>
          <t>Produto usinado</t>
        </is>
      </c>
      <c r="D2940" s="1" t="n">
        <v>20014004</v>
      </c>
      <c r="E2940" s="1" t="inlineStr">
        <is>
          <t>LAT BASE INTERNA DETAL 332X100X03 HDF - DAKAR4</t>
        </is>
      </c>
      <c r="F2940" s="2" t="n">
        <v>1</v>
      </c>
      <c r="G2940" s="2" t="inlineStr">
        <is>
          <t>peça</t>
        </is>
      </c>
      <c r="H2940" s="1" t="n">
        <v>1.2</v>
      </c>
      <c r="I2940" s="1" t="n">
        <v>0.03589</v>
      </c>
      <c r="J2940" s="2" t="inlineStr">
        <is>
          <t>CORTE</t>
        </is>
      </c>
    </row>
    <row r="2941" ht="12" customHeight="1">
      <c r="A2941" s="3" t="inlineStr">
        <is>
          <t>USINAGEM</t>
        </is>
      </c>
      <c r="B2941" s="1" t="n">
        <v>20014104</v>
      </c>
      <c r="C2941" s="1" t="inlineStr">
        <is>
          <t>Produto usinado</t>
        </is>
      </c>
      <c r="D2941" s="1" t="n">
        <v>20014104</v>
      </c>
      <c r="E2941" s="1" t="inlineStr">
        <is>
          <t>LAT BASE INTERNA DETAL 552X100X03 HDF - DAKAR4</t>
        </is>
      </c>
      <c r="F2941" s="2" t="n">
        <v>1</v>
      </c>
      <c r="G2941" s="2" t="inlineStr">
        <is>
          <t>peça</t>
        </is>
      </c>
      <c r="H2941" s="1" t="n">
        <v>1.2</v>
      </c>
      <c r="I2941" s="1" t="n">
        <v>0.03589</v>
      </c>
      <c r="J2941" s="2" t="inlineStr">
        <is>
          <t>CORTE</t>
        </is>
      </c>
    </row>
    <row r="2942" ht="12" customHeight="1">
      <c r="A2942" s="3" t="inlineStr">
        <is>
          <t>USINAGEM</t>
        </is>
      </c>
      <c r="B2942" s="1" t="n">
        <v>20014103</v>
      </c>
      <c r="C2942" s="1" t="inlineStr">
        <is>
          <t>Produto usinado</t>
        </is>
      </c>
      <c r="D2942" s="1" t="n">
        <v>20014103</v>
      </c>
      <c r="E2942" s="1" t="inlineStr">
        <is>
          <t>LAT MAIOR BASE INTERNA 675X348X15 MDP - DAKAR4</t>
        </is>
      </c>
      <c r="F2942" s="2" t="n">
        <v>1</v>
      </c>
      <c r="G2942" s="2" t="inlineStr">
        <is>
          <t>peça</t>
        </is>
      </c>
      <c r="H2942" s="1" t="n">
        <v>1.2</v>
      </c>
      <c r="I2942" s="1" t="n">
        <v>0.03589</v>
      </c>
      <c r="J2942" s="2" t="inlineStr">
        <is>
          <t>CORTE</t>
        </is>
      </c>
    </row>
    <row r="2943" ht="12" customHeight="1">
      <c r="A2943" s="3" t="inlineStr">
        <is>
          <t>USINAGEM</t>
        </is>
      </c>
      <c r="B2943" s="1" t="n">
        <v>20014102</v>
      </c>
      <c r="C2943" s="1" t="inlineStr">
        <is>
          <t>Produto usinado</t>
        </is>
      </c>
      <c r="D2943" s="1" t="n">
        <v>20014102</v>
      </c>
      <c r="E2943" s="1" t="inlineStr">
        <is>
          <t>LAT MENOR BASE INTERNA 527X350X15 MDP - DAKA4</t>
        </is>
      </c>
      <c r="F2943" s="2" t="n">
        <v>1</v>
      </c>
      <c r="G2943" s="2" t="inlineStr">
        <is>
          <t>peça</t>
        </is>
      </c>
      <c r="H2943" s="1" t="n">
        <v>1.2</v>
      </c>
      <c r="I2943" s="1" t="n">
        <v>0.03589</v>
      </c>
      <c r="J2943" s="2" t="inlineStr">
        <is>
          <t>CORTE</t>
        </is>
      </c>
    </row>
    <row r="2944" ht="12" customHeight="1">
      <c r="A2944" s="3" t="inlineStr">
        <is>
          <t>USINAGEM</t>
        </is>
      </c>
      <c r="B2944" s="1" t="n">
        <v>20014204</v>
      </c>
      <c r="C2944" s="1" t="inlineStr">
        <is>
          <t>Produto usinado</t>
        </is>
      </c>
      <c r="D2944" s="1" t="n">
        <v>20014204</v>
      </c>
      <c r="E2944" s="1" t="inlineStr">
        <is>
          <t>LAT BASE INTERNA DETAL 789X100X03 HDF - DAKAR4</t>
        </is>
      </c>
      <c r="F2944" s="2" t="n">
        <v>1</v>
      </c>
      <c r="G2944" s="2" t="inlineStr">
        <is>
          <t>peça</t>
        </is>
      </c>
      <c r="H2944" s="1" t="n">
        <v>1.2</v>
      </c>
      <c r="I2944" s="1" t="n">
        <v>0.03589</v>
      </c>
      <c r="J2944" s="2" t="inlineStr">
        <is>
          <t>CORTE</t>
        </is>
      </c>
    </row>
    <row r="2945" ht="12" customHeight="1">
      <c r="A2945" s="3" t="inlineStr">
        <is>
          <t>USINAGEM</t>
        </is>
      </c>
      <c r="B2945" s="1" t="n">
        <v>20014203</v>
      </c>
      <c r="C2945" s="1" t="inlineStr">
        <is>
          <t>Produto usinado</t>
        </is>
      </c>
      <c r="D2945" s="1" t="n">
        <v>20014203</v>
      </c>
      <c r="E2945" s="1" t="inlineStr">
        <is>
          <t>LAT MAIOR BASE INTERNA 913X348X15 MDP - DAKAR4</t>
        </is>
      </c>
      <c r="F2945" s="2" t="n">
        <v>1</v>
      </c>
      <c r="G2945" s="2" t="inlineStr">
        <is>
          <t>peça</t>
        </is>
      </c>
      <c r="H2945" s="1" t="n">
        <v>1.2</v>
      </c>
      <c r="I2945" s="1" t="n">
        <v>0.03589</v>
      </c>
      <c r="J2945" s="2" t="inlineStr">
        <is>
          <t>CORTE</t>
        </is>
      </c>
    </row>
    <row r="2946" ht="12" customHeight="1">
      <c r="A2946" s="3" t="inlineStr">
        <is>
          <t>USINAGEM</t>
        </is>
      </c>
      <c r="B2946" s="1" t="n">
        <v>20014202</v>
      </c>
      <c r="C2946" s="1" t="inlineStr">
        <is>
          <t>Produto usinado</t>
        </is>
      </c>
      <c r="D2946" s="1" t="n">
        <v>20014202</v>
      </c>
      <c r="E2946" s="1" t="inlineStr">
        <is>
          <t>LAT MENOR BASE INTERNA 765X350X15 MDP - DAKA4</t>
        </is>
      </c>
      <c r="F2946" s="2" t="n">
        <v>1</v>
      </c>
      <c r="G2946" s="2" t="inlineStr">
        <is>
          <t>peça</t>
        </is>
      </c>
      <c r="H2946" s="1" t="n">
        <v>1.2</v>
      </c>
      <c r="I2946" s="1" t="n">
        <v>0.03589</v>
      </c>
      <c r="J2946" s="2" t="inlineStr">
        <is>
          <t>CORTE</t>
        </is>
      </c>
    </row>
    <row r="2947" ht="12" customHeight="1">
      <c r="A2947" s="3" t="inlineStr">
        <is>
          <t>USINAGEM</t>
        </is>
      </c>
      <c r="B2947" s="1" t="n">
        <v>30003404</v>
      </c>
      <c r="C2947" s="1" t="inlineStr">
        <is>
          <t>Produto usinado</t>
        </is>
      </c>
      <c r="D2947" s="1" t="n">
        <v>30003404</v>
      </c>
      <c r="E2947" s="1" t="inlineStr">
        <is>
          <t>ASSENTO 430X403X09 MDP - CAD DAKAR                    4</t>
        </is>
      </c>
      <c r="F2947" s="2" t="n">
        <v>1</v>
      </c>
      <c r="G2947" s="2" t="inlineStr">
        <is>
          <t>peça</t>
        </is>
      </c>
      <c r="H2947" s="1" t="n">
        <v>1.2</v>
      </c>
      <c r="I2947" s="1" t="n">
        <v>0.03589</v>
      </c>
      <c r="J2947" s="2" t="inlineStr">
        <is>
          <t>CORTE</t>
        </is>
      </c>
    </row>
    <row r="2948" ht="12" customHeight="1">
      <c r="A2948" s="3" t="inlineStr">
        <is>
          <t>USINAGEM</t>
        </is>
      </c>
      <c r="B2948" s="1" t="n">
        <v>91291101</v>
      </c>
      <c r="C2948" s="1" t="inlineStr">
        <is>
          <t>Produto usinado</t>
        </is>
      </c>
      <c r="D2948" s="1" t="n">
        <v>91291101</v>
      </c>
      <c r="E2948" s="1" t="inlineStr">
        <is>
          <t>PAINEL 1010X430X09 MDP - CAB ATLANTA                   4</t>
        </is>
      </c>
      <c r="F2948" s="2" t="n">
        <v>1</v>
      </c>
      <c r="G2948" s="2" t="inlineStr">
        <is>
          <t>peça</t>
        </is>
      </c>
      <c r="H2948" s="1" t="n">
        <v>1.2</v>
      </c>
      <c r="I2948" s="1" t="n">
        <v>0.03589</v>
      </c>
      <c r="J2948" s="2" t="inlineStr">
        <is>
          <t>CORTE</t>
        </is>
      </c>
    </row>
    <row r="2949" ht="12" customHeight="1">
      <c r="A2949" s="3" t="inlineStr">
        <is>
          <t>USINAGEM</t>
        </is>
      </c>
      <c r="B2949" s="1" t="n">
        <v>91294103</v>
      </c>
      <c r="C2949" s="1" t="inlineStr">
        <is>
          <t>Produto usinado</t>
        </is>
      </c>
      <c r="D2949" s="1" t="n">
        <v>91294103</v>
      </c>
      <c r="E2949" s="1" t="inlineStr">
        <is>
          <t>PAINEL 1430X200X09 MDP - CAB ATLANTA                   4</t>
        </is>
      </c>
      <c r="F2949" s="2" t="n">
        <v>1</v>
      </c>
      <c r="G2949" s="2" t="inlineStr">
        <is>
          <t>peça</t>
        </is>
      </c>
      <c r="H2949" s="1" t="n">
        <v>1.2</v>
      </c>
      <c r="I2949" s="1" t="n">
        <v>0.03589</v>
      </c>
      <c r="J2949" s="2" t="inlineStr">
        <is>
          <t>CORTE</t>
        </is>
      </c>
    </row>
    <row r="2950" ht="12" customHeight="1">
      <c r="A2950" s="3" t="inlineStr">
        <is>
          <t>USINAGEM</t>
        </is>
      </c>
      <c r="B2950" s="1" t="n">
        <v>91294102</v>
      </c>
      <c r="C2950" s="1" t="inlineStr">
        <is>
          <t>Produto usinado</t>
        </is>
      </c>
      <c r="D2950" s="1" t="n">
        <v>91294102</v>
      </c>
      <c r="E2950" s="1" t="inlineStr">
        <is>
          <t>PAINEL 1510X430X09 MDP - CAB ATLANTA                   4</t>
        </is>
      </c>
      <c r="F2950" s="2" t="n">
        <v>1</v>
      </c>
      <c r="G2950" s="2" t="inlineStr">
        <is>
          <t>peça</t>
        </is>
      </c>
      <c r="H2950" s="1" t="n">
        <v>1.2</v>
      </c>
      <c r="I2950" s="1" t="n">
        <v>0.03589</v>
      </c>
      <c r="J2950" s="2" t="inlineStr">
        <is>
          <t>CORTE</t>
        </is>
      </c>
    </row>
    <row r="2951" ht="12" customHeight="1">
      <c r="A2951" s="3" t="inlineStr">
        <is>
          <t>USINAGEM</t>
        </is>
      </c>
      <c r="B2951" s="1" t="n">
        <v>91296103</v>
      </c>
      <c r="C2951" s="1" t="inlineStr">
        <is>
          <t>Produto usinado</t>
        </is>
      </c>
      <c r="D2951" s="1" t="n">
        <v>91296103</v>
      </c>
      <c r="E2951" s="1" t="inlineStr">
        <is>
          <t>PAINEL 1630X200X09 MDP - CAB ATLANTA                   4</t>
        </is>
      </c>
      <c r="F2951" s="2" t="n">
        <v>1</v>
      </c>
      <c r="G2951" s="2" t="inlineStr">
        <is>
          <t>peça</t>
        </is>
      </c>
      <c r="H2951" s="1" t="n">
        <v>1.2</v>
      </c>
      <c r="I2951" s="1" t="n">
        <v>0.03589</v>
      </c>
      <c r="J2951" s="2" t="inlineStr">
        <is>
          <t>CORTE</t>
        </is>
      </c>
    </row>
    <row r="2952" ht="12" customHeight="1">
      <c r="A2952" s="3" t="inlineStr">
        <is>
          <t>USINAGEM</t>
        </is>
      </c>
      <c r="B2952" s="1" t="n">
        <v>91296102</v>
      </c>
      <c r="C2952" s="1" t="inlineStr">
        <is>
          <t>Produto usinado</t>
        </is>
      </c>
      <c r="D2952" s="1" t="n">
        <v>91296102</v>
      </c>
      <c r="E2952" s="1" t="inlineStr">
        <is>
          <t>PAINEL 1705X430X09 MDP - CAB ATLANTA                   4</t>
        </is>
      </c>
      <c r="F2952" s="2" t="n">
        <v>1</v>
      </c>
      <c r="G2952" s="2" t="inlineStr">
        <is>
          <t>peça</t>
        </is>
      </c>
      <c r="H2952" s="1" t="n">
        <v>1.2</v>
      </c>
      <c r="I2952" s="1" t="n">
        <v>0.03589</v>
      </c>
      <c r="J2952" s="2" t="inlineStr">
        <is>
          <t>CORTE</t>
        </is>
      </c>
    </row>
    <row r="2953" ht="12" customHeight="1">
      <c r="A2953" s="3" t="inlineStr">
        <is>
          <t>USINAGEM</t>
        </is>
      </c>
      <c r="B2953" s="1" t="n">
        <v>91299102</v>
      </c>
      <c r="C2953" s="1" t="inlineStr">
        <is>
          <t>Produto usinado</t>
        </is>
      </c>
      <c r="D2953" s="1" t="n">
        <v>91299102</v>
      </c>
      <c r="E2953" s="1" t="inlineStr">
        <is>
          <t>PAINEL 1980X430X09 MDP - CAB ATLANTA                   4</t>
        </is>
      </c>
      <c r="F2953" s="2" t="n">
        <v>1</v>
      </c>
      <c r="G2953" s="2" t="inlineStr">
        <is>
          <t>peça</t>
        </is>
      </c>
      <c r="H2953" s="1" t="n">
        <v>1.2</v>
      </c>
      <c r="I2953" s="1" t="n">
        <v>0.03589</v>
      </c>
      <c r="J2953" s="2" t="inlineStr">
        <is>
          <t>CORTE</t>
        </is>
      </c>
    </row>
    <row r="2954" ht="12" customHeight="1">
      <c r="A2954" s="3" t="inlineStr">
        <is>
          <t>USINAGEM</t>
        </is>
      </c>
      <c r="B2954" s="1" t="n">
        <v>91299101</v>
      </c>
      <c r="C2954" s="1" t="inlineStr">
        <is>
          <t>Produto usinado</t>
        </is>
      </c>
      <c r="D2954" s="1" t="n">
        <v>91299101</v>
      </c>
      <c r="E2954" s="1" t="inlineStr">
        <is>
          <t>PAINEL 2060X430X09 MDP - CAB ATLANTA                   4</t>
        </is>
      </c>
      <c r="F2954" s="2" t="n">
        <v>1</v>
      </c>
      <c r="G2954" s="2" t="inlineStr">
        <is>
          <t>peça</t>
        </is>
      </c>
      <c r="H2954" s="1" t="n">
        <v>1.2</v>
      </c>
      <c r="I2954" s="1" t="n">
        <v>0.03589</v>
      </c>
      <c r="J2954" s="2" t="inlineStr">
        <is>
          <t>CORTE</t>
        </is>
      </c>
    </row>
    <row r="2955" ht="12" customHeight="1">
      <c r="A2955" s="3" t="inlineStr">
        <is>
          <t>USINAGEM</t>
        </is>
      </c>
      <c r="B2955" s="1" t="n">
        <v>91291102</v>
      </c>
      <c r="C2955" s="1" t="inlineStr">
        <is>
          <t>Produto usinado</t>
        </is>
      </c>
      <c r="D2955" s="1" t="n">
        <v>91291102</v>
      </c>
      <c r="E2955" s="1" t="inlineStr">
        <is>
          <t>PAINEL 930X200X09 MDP - CAB ATLANTA                     4</t>
        </is>
      </c>
      <c r="F2955" s="2" t="n">
        <v>1</v>
      </c>
      <c r="G2955" s="2" t="inlineStr">
        <is>
          <t>peça</t>
        </is>
      </c>
      <c r="H2955" s="1" t="n">
        <v>1.2</v>
      </c>
      <c r="I2955" s="1" t="n">
        <v>0.03589</v>
      </c>
      <c r="J2955" s="2" t="inlineStr">
        <is>
          <t>CORTE</t>
        </is>
      </c>
    </row>
    <row r="2956" ht="12" customHeight="1">
      <c r="A2956" s="3" t="inlineStr">
        <is>
          <t>USINAGEM</t>
        </is>
      </c>
      <c r="B2956" s="1" t="n">
        <v>20015302</v>
      </c>
      <c r="C2956" s="1" t="inlineStr">
        <is>
          <t>Produto usinado</t>
        </is>
      </c>
      <c r="D2956" s="1" t="n">
        <v>20015302</v>
      </c>
      <c r="E2956" s="1" t="inlineStr">
        <is>
          <t>LAT MENOR BASE INTERNA 965X350X15 MDP - DAKA4</t>
        </is>
      </c>
      <c r="F2956" s="2" t="n">
        <v>1</v>
      </c>
      <c r="G2956" s="2" t="inlineStr">
        <is>
          <t>peça</t>
        </is>
      </c>
      <c r="H2956" s="1" t="n">
        <v>1.2</v>
      </c>
      <c r="I2956" s="1" t="n">
        <v>0.03589</v>
      </c>
      <c r="J2956" s="2" t="inlineStr">
        <is>
          <t>CORTE</t>
        </is>
      </c>
    </row>
    <row r="2957" ht="12" customHeight="1">
      <c r="A2957" s="3" t="inlineStr">
        <is>
          <t>USINAGEM</t>
        </is>
      </c>
      <c r="B2957" s="1" t="n">
        <v>20015303</v>
      </c>
      <c r="C2957" s="1" t="inlineStr">
        <is>
          <t>Produto usinado</t>
        </is>
      </c>
      <c r="D2957" s="1" t="n">
        <v>20015303</v>
      </c>
      <c r="E2957" s="1" t="inlineStr">
        <is>
          <t>LAT MAIOR BASE INTERNA 1113X348X15 MDP -DAKA 4</t>
        </is>
      </c>
      <c r="F2957" s="2" t="n">
        <v>1</v>
      </c>
      <c r="G2957" s="2" t="inlineStr">
        <is>
          <t>peça</t>
        </is>
      </c>
      <c r="H2957" s="1" t="n">
        <v>1.2</v>
      </c>
      <c r="I2957" s="1" t="n">
        <v>0.03589</v>
      </c>
      <c r="J2957" s="2" t="inlineStr">
        <is>
          <t>CORTE</t>
        </is>
      </c>
    </row>
    <row r="2958" ht="12" customHeight="1">
      <c r="A2958" s="3" t="inlineStr">
        <is>
          <t>USINAGEM</t>
        </is>
      </c>
      <c r="B2958" s="1" t="n">
        <v>20015304</v>
      </c>
      <c r="C2958" s="1" t="inlineStr">
        <is>
          <t>Produto usinado</t>
        </is>
      </c>
      <c r="D2958" s="1" t="n">
        <v>20015304</v>
      </c>
      <c r="E2958" s="1" t="inlineStr">
        <is>
          <t>LAT BASE INTERNA DETAL 999X100X03 HDF - DAKAR4</t>
        </is>
      </c>
      <c r="F2958" s="2" t="n">
        <v>1</v>
      </c>
      <c r="G2958" s="2" t="inlineStr">
        <is>
          <t>peça</t>
        </is>
      </c>
      <c r="H2958" s="1" t="n">
        <v>1.2</v>
      </c>
      <c r="I2958" s="1" t="n">
        <v>0.03589</v>
      </c>
      <c r="J2958" s="2" t="inlineStr">
        <is>
          <t>CORTE</t>
        </is>
      </c>
    </row>
    <row r="2959" ht="12" customHeight="1">
      <c r="A2959" s="3" t="inlineStr">
        <is>
          <t>USINAGEM</t>
        </is>
      </c>
      <c r="B2959" s="1" t="n">
        <v>20017101</v>
      </c>
      <c r="C2959" s="1" t="inlineStr">
        <is>
          <t>Produto usinado</t>
        </is>
      </c>
      <c r="D2959" s="1" t="n">
        <v>20017101</v>
      </c>
      <c r="E2959" s="1" t="inlineStr">
        <is>
          <t>LAT INTERNA 776X675X15 MDP - TRENTO 1,36            4</t>
        </is>
      </c>
      <c r="F2959" s="2" t="n">
        <v>1</v>
      </c>
      <c r="G2959" s="2" t="inlineStr">
        <is>
          <t>peça</t>
        </is>
      </c>
      <c r="H2959" s="1" t="n">
        <v>1.2</v>
      </c>
      <c r="I2959" s="1" t="n">
        <v>0.03589</v>
      </c>
      <c r="J2959" s="2" t="inlineStr">
        <is>
          <t>CORTE</t>
        </is>
      </c>
    </row>
    <row r="2960" ht="12" customHeight="1">
      <c r="A2960" s="3" t="inlineStr">
        <is>
          <t>USINAGEM</t>
        </is>
      </c>
      <c r="B2960" s="1" t="n">
        <v>200171201</v>
      </c>
      <c r="C2960" s="1" t="inlineStr">
        <is>
          <t>Produto usinado</t>
        </is>
      </c>
      <c r="D2960" s="1" t="n">
        <v>200171201</v>
      </c>
      <c r="E2960" s="1" t="inlineStr">
        <is>
          <t>LAT INTERNA 908X776X15 MDP - TRENTO 1,60            4</t>
        </is>
      </c>
      <c r="F2960" s="2" t="n">
        <v>1</v>
      </c>
      <c r="G2960" s="2" t="inlineStr">
        <is>
          <t>peça</t>
        </is>
      </c>
      <c r="H2960" s="1" t="n">
        <v>1.2</v>
      </c>
      <c r="I2960" s="1" t="n">
        <v>0.03589</v>
      </c>
      <c r="J2960" s="2" t="inlineStr">
        <is>
          <t>CORTE</t>
        </is>
      </c>
    </row>
    <row r="2961" ht="12" customHeight="1">
      <c r="A2961" s="3" t="inlineStr">
        <is>
          <t>USINAGEM</t>
        </is>
      </c>
      <c r="B2961" s="1" t="n">
        <v>200171301</v>
      </c>
      <c r="C2961" s="1" t="inlineStr">
        <is>
          <t>Produto usinado</t>
        </is>
      </c>
      <c r="D2961" s="1" t="n">
        <v>200171301</v>
      </c>
      <c r="E2961" s="1" t="inlineStr">
        <is>
          <t>LAT MAIOR 450X769X15 MDP - TRENTO 0,90                4</t>
        </is>
      </c>
      <c r="F2961" s="2" t="n">
        <v>1</v>
      </c>
      <c r="G2961" s="2" t="inlineStr">
        <is>
          <t>peça</t>
        </is>
      </c>
      <c r="H2961" s="1" t="n">
        <v>1.2</v>
      </c>
      <c r="I2961" s="1" t="n">
        <v>0.03589</v>
      </c>
      <c r="J2961" s="2" t="inlineStr">
        <is>
          <t>CORTE</t>
        </is>
      </c>
    </row>
    <row r="2962" ht="12" customHeight="1">
      <c r="A2962" s="3" t="inlineStr">
        <is>
          <t>USINAGEM</t>
        </is>
      </c>
      <c r="B2962" s="1" t="n">
        <v>20057405</v>
      </c>
      <c r="C2962" s="1" t="inlineStr">
        <is>
          <t>Produto usinado</t>
        </is>
      </c>
      <c r="D2962" s="1" t="n">
        <v>20057405</v>
      </c>
      <c r="E2962" s="1" t="inlineStr">
        <is>
          <t>TRAVESSA MAIOR 1130X80X25 MDF-TOPAZIO 1,36 A 4</t>
        </is>
      </c>
      <c r="F2962" s="2" t="n">
        <v>1</v>
      </c>
      <c r="G2962" s="2" t="inlineStr">
        <is>
          <t>peça</t>
        </is>
      </c>
      <c r="H2962" s="1" t="n">
        <v>1.2</v>
      </c>
      <c r="I2962" s="1" t="n">
        <v>0.03589</v>
      </c>
      <c r="J2962" s="2" t="inlineStr">
        <is>
          <t>CORTE</t>
        </is>
      </c>
    </row>
    <row r="2963" ht="12" customHeight="1">
      <c r="A2963" s="3" t="inlineStr">
        <is>
          <t>USINAGEM</t>
        </is>
      </c>
      <c r="B2963" s="1" t="n">
        <v>20057607</v>
      </c>
      <c r="C2963" s="1" t="inlineStr">
        <is>
          <t>Produto usinado</t>
        </is>
      </c>
      <c r="D2963" s="1" t="n">
        <v>20057607</v>
      </c>
      <c r="E2963" s="1" t="inlineStr">
        <is>
          <t>TRAVESSA MAIOR 1365X80X25 MDF-TOPAZIO 1,80 A 4</t>
        </is>
      </c>
      <c r="F2963" s="2" t="n">
        <v>1</v>
      </c>
      <c r="G2963" s="2" t="inlineStr">
        <is>
          <t>peça</t>
        </is>
      </c>
      <c r="H2963" s="1" t="n">
        <v>1.2</v>
      </c>
      <c r="I2963" s="1" t="n">
        <v>0.03589</v>
      </c>
      <c r="J2963" s="2" t="inlineStr">
        <is>
          <t>CORTE</t>
        </is>
      </c>
    </row>
    <row r="2964" ht="12" customHeight="1">
      <c r="A2964" s="3" t="inlineStr">
        <is>
          <t>USINAGEM</t>
        </is>
      </c>
      <c r="B2964" s="1" t="n">
        <v>20055212</v>
      </c>
      <c r="C2964" s="1" t="inlineStr">
        <is>
          <t>Produto usinado</t>
        </is>
      </c>
      <c r="D2964" s="1" t="n">
        <v>20055212</v>
      </c>
      <c r="E2964" s="1" t="inlineStr">
        <is>
          <t>TRAVESSA MAIOR 960X80X25 MADEIRA - AMBAR 1,2 4</t>
        </is>
      </c>
      <c r="F2964" s="2" t="n">
        <v>1</v>
      </c>
      <c r="G2964" s="2" t="inlineStr">
        <is>
          <t>peça</t>
        </is>
      </c>
      <c r="H2964" s="1" t="n">
        <v>1.2</v>
      </c>
      <c r="I2964" s="1" t="n">
        <v>0.03589</v>
      </c>
      <c r="J2964" s="2" t="inlineStr">
        <is>
          <t>CORTE</t>
        </is>
      </c>
    </row>
    <row r="2965" ht="12" customHeight="1">
      <c r="A2965" s="3" t="inlineStr">
        <is>
          <t>USINAGEM</t>
        </is>
      </c>
      <c r="B2965" s="1" t="n">
        <v>30003411</v>
      </c>
      <c r="C2965" s="1" t="inlineStr">
        <is>
          <t>Produto usinado</t>
        </is>
      </c>
      <c r="D2965" s="1" t="n">
        <v>30003411</v>
      </c>
      <c r="E2965" s="1" t="inlineStr">
        <is>
          <t>PE FRONTAL 430X(108)51X25 MDF (ESQUERDO)         4</t>
        </is>
      </c>
      <c r="F2965" s="2" t="n">
        <v>1</v>
      </c>
      <c r="G2965" s="2" t="inlineStr">
        <is>
          <t>peça</t>
        </is>
      </c>
      <c r="H2965" s="1" t="n">
        <v>1.2</v>
      </c>
      <c r="I2965" s="1" t="n">
        <v>0.03589</v>
      </c>
      <c r="J2965" s="2" t="inlineStr">
        <is>
          <t>CORTE</t>
        </is>
      </c>
    </row>
    <row r="2966" ht="12" customHeight="1">
      <c r="A2966" s="3" t="inlineStr">
        <is>
          <t>USINAGEM</t>
        </is>
      </c>
      <c r="B2966" s="1" t="n">
        <v>30003410</v>
      </c>
      <c r="C2966" s="1" t="inlineStr">
        <is>
          <t>Produto usinado</t>
        </is>
      </c>
      <c r="D2966" s="1" t="n">
        <v>30003410</v>
      </c>
      <c r="E2966" s="1" t="inlineStr">
        <is>
          <t>PE FRONTAL 430X(108)51X25 MDF (DIREITO)               4</t>
        </is>
      </c>
      <c r="F2966" s="2" t="n">
        <v>1</v>
      </c>
      <c r="G2966" s="2" t="inlineStr">
        <is>
          <t>peça</t>
        </is>
      </c>
      <c r="H2966" s="1" t="n">
        <v>1.2</v>
      </c>
      <c r="I2966" s="1" t="n">
        <v>0.03589</v>
      </c>
      <c r="J2966" s="2" t="inlineStr">
        <is>
          <t>CORTE</t>
        </is>
      </c>
    </row>
    <row r="2967" ht="12" customHeight="1">
      <c r="A2967" s="3" t="inlineStr">
        <is>
          <t>USINAGEM</t>
        </is>
      </c>
      <c r="B2967" s="1" t="n">
        <v>30001202</v>
      </c>
      <c r="C2967" s="1" t="inlineStr">
        <is>
          <t>Produto usinado</t>
        </is>
      </c>
      <c r="D2967" s="1" t="n">
        <v>30001202</v>
      </c>
      <c r="E2967" s="1" t="inlineStr">
        <is>
          <t>PÉ FRONTAL 441X65(911)X25 MDF (16PÇS) - CAD PÉ 4</t>
        </is>
      </c>
      <c r="F2967" s="2" t="n">
        <v>1</v>
      </c>
      <c r="G2967" s="2" t="inlineStr">
        <is>
          <t>peça</t>
        </is>
      </c>
      <c r="H2967" s="1" t="n">
        <v>1.2</v>
      </c>
      <c r="I2967" s="1" t="n">
        <v>0.03589</v>
      </c>
      <c r="J2967" s="2" t="inlineStr">
        <is>
          <t>CORTE</t>
        </is>
      </c>
    </row>
    <row r="2968" ht="12" customHeight="1">
      <c r="A2968" s="3" t="inlineStr">
        <is>
          <t>USINAGEM</t>
        </is>
      </c>
      <c r="B2968" s="1" t="n">
        <v>30006110</v>
      </c>
      <c r="C2968" s="1" t="inlineStr">
        <is>
          <t>Produto usinado</t>
        </is>
      </c>
      <c r="D2968" s="1" t="n">
        <v>30006110</v>
      </c>
      <c r="E2968" s="1" t="inlineStr">
        <is>
          <t>PE FRONTAL 430X(108)51X25 MDF (DIR) SANTIAGO N4</t>
        </is>
      </c>
      <c r="F2968" s="2" t="n">
        <v>1</v>
      </c>
      <c r="G2968" s="2" t="inlineStr">
        <is>
          <t>peça</t>
        </is>
      </c>
      <c r="H2968" s="1" t="n">
        <v>1.2</v>
      </c>
      <c r="I2968" s="1" t="n">
        <v>0.03589</v>
      </c>
      <c r="J2968" s="2" t="inlineStr">
        <is>
          <t>CORTE</t>
        </is>
      </c>
    </row>
    <row r="2969" ht="12" customHeight="1">
      <c r="A2969" s="3" t="inlineStr">
        <is>
          <t>USINAGEM</t>
        </is>
      </c>
      <c r="B2969" s="1" t="n">
        <v>30006111</v>
      </c>
      <c r="C2969" s="1" t="inlineStr">
        <is>
          <t>Produto usinado</t>
        </is>
      </c>
      <c r="D2969" s="1" t="n">
        <v>30006111</v>
      </c>
      <c r="E2969" s="1" t="inlineStr">
        <is>
          <t>PE FRONTAL 430X(108)51X25MDF (ESQRD) SANTIAG 4</t>
        </is>
      </c>
      <c r="F2969" s="2" t="n">
        <v>1</v>
      </c>
      <c r="G2969" s="2" t="inlineStr">
        <is>
          <t>peça</t>
        </is>
      </c>
      <c r="H2969" s="1" t="n">
        <v>1.2</v>
      </c>
      <c r="I2969" s="1" t="n">
        <v>0.03589</v>
      </c>
      <c r="J2969" s="2" t="inlineStr">
        <is>
          <t>CORTE</t>
        </is>
      </c>
    </row>
    <row r="2970" ht="12" customHeight="1">
      <c r="A2970" s="3" t="inlineStr">
        <is>
          <t>USINAGEM</t>
        </is>
      </c>
      <c r="B2970" s="1" t="n">
        <v>20067601</v>
      </c>
      <c r="C2970" s="1" t="inlineStr">
        <is>
          <t>Produto usinado</t>
        </is>
      </c>
      <c r="D2970" s="1" t="n">
        <v>20067601</v>
      </c>
      <c r="E2970" s="1" t="inlineStr">
        <is>
          <t>BASE MAIOR 940X180X25 MDP - MESA TROIA 1,60      4</t>
        </is>
      </c>
      <c r="F2970" s="2" t="n">
        <v>1</v>
      </c>
      <c r="G2970" s="2" t="inlineStr">
        <is>
          <t>peça</t>
        </is>
      </c>
      <c r="H2970" s="1" t="n">
        <v>1.2</v>
      </c>
      <c r="I2970" s="1" t="n">
        <v>0.03589</v>
      </c>
      <c r="J2970" s="2" t="inlineStr">
        <is>
          <t>CORTE</t>
        </is>
      </c>
    </row>
    <row r="2971" ht="12" customHeight="1">
      <c r="A2971" s="3" t="inlineStr">
        <is>
          <t>USINAGEM</t>
        </is>
      </c>
      <c r="B2971" s="1" t="n">
        <v>20067001</v>
      </c>
      <c r="C2971" s="1" t="inlineStr">
        <is>
          <t>Produto usinado</t>
        </is>
      </c>
      <c r="D2971" s="1" t="n">
        <v>20067001</v>
      </c>
      <c r="E2971" s="1" t="inlineStr">
        <is>
          <t>TRAVESSA 758X180X25 MDP - MESA TROIA                 4</t>
        </is>
      </c>
      <c r="F2971" s="2" t="n">
        <v>1</v>
      </c>
      <c r="G2971" s="2" t="inlineStr">
        <is>
          <t>peça</t>
        </is>
      </c>
      <c r="H2971" s="1" t="n">
        <v>1.2</v>
      </c>
      <c r="I2971" s="1" t="n">
        <v>0.03589</v>
      </c>
      <c r="J2971" s="2" t="inlineStr">
        <is>
          <t>CORTE</t>
        </is>
      </c>
    </row>
    <row r="2972" ht="12" customHeight="1">
      <c r="A2972" s="3" t="inlineStr">
        <is>
          <t>USINAGEM</t>
        </is>
      </c>
      <c r="B2972" s="1" t="n">
        <v>20067202</v>
      </c>
      <c r="C2972" s="1" t="inlineStr">
        <is>
          <t>Produto usinado</t>
        </is>
      </c>
      <c r="D2972" s="1" t="n">
        <v>20067202</v>
      </c>
      <c r="E2972" s="1" t="inlineStr">
        <is>
          <t>BASE MENOR 334(165)X180X25 MDP - MESA TROIA 1 4</t>
        </is>
      </c>
      <c r="F2972" s="2" t="n">
        <v>1</v>
      </c>
      <c r="G2972" s="2" t="inlineStr">
        <is>
          <t>peça</t>
        </is>
      </c>
      <c r="H2972" s="1" t="n">
        <v>1.2</v>
      </c>
      <c r="I2972" s="1" t="n">
        <v>0.03589</v>
      </c>
      <c r="J2972" s="2" t="inlineStr">
        <is>
          <t>CORTE</t>
        </is>
      </c>
    </row>
    <row r="2973" ht="12" customHeight="1">
      <c r="A2973" s="3" t="inlineStr">
        <is>
          <t>USINAGEM</t>
        </is>
      </c>
      <c r="B2973" s="1" t="n">
        <v>20067003</v>
      </c>
      <c r="C2973" s="1" t="inlineStr">
        <is>
          <t>Produto usinado</t>
        </is>
      </c>
      <c r="D2973" s="1" t="n">
        <v>20067003</v>
      </c>
      <c r="E2973" s="1" t="inlineStr">
        <is>
          <t>BASE MENOR 316(156)X180X25 MDP - MESA TROIA 1 4</t>
        </is>
      </c>
      <c r="F2973" s="2" t="n">
        <v>1</v>
      </c>
      <c r="G2973" s="2" t="inlineStr">
        <is>
          <t>peça</t>
        </is>
      </c>
      <c r="H2973" s="1" t="n">
        <v>1.2</v>
      </c>
      <c r="I2973" s="1" t="n">
        <v>0.03589</v>
      </c>
      <c r="J2973" s="2" t="inlineStr">
        <is>
          <t>CORTE</t>
        </is>
      </c>
    </row>
    <row r="2974" ht="12" customHeight="1">
      <c r="A2974" s="3" t="inlineStr">
        <is>
          <t>USINAGEM</t>
        </is>
      </c>
      <c r="B2974" s="1" t="n">
        <v>20067002</v>
      </c>
      <c r="C2974" s="1" t="inlineStr">
        <is>
          <t>Produto usinado</t>
        </is>
      </c>
      <c r="D2974" s="1" t="n">
        <v>20067002</v>
      </c>
      <c r="E2974" s="1" t="inlineStr">
        <is>
          <t>BASE MAIOR 492X180X25 MDP - MESA TROIA 1,03      4</t>
        </is>
      </c>
      <c r="F2974" s="2" t="n">
        <v>1</v>
      </c>
      <c r="G2974" s="2" t="inlineStr">
        <is>
          <t>peça</t>
        </is>
      </c>
      <c r="H2974" s="1" t="n">
        <v>1.2</v>
      </c>
      <c r="I2974" s="1" t="n">
        <v>0.03589</v>
      </c>
      <c r="J2974" s="2" t="inlineStr">
        <is>
          <t>CORTE</t>
        </is>
      </c>
    </row>
    <row r="2975" ht="12" customHeight="1">
      <c r="A2975" s="3" t="inlineStr">
        <is>
          <t>USINAGEM</t>
        </is>
      </c>
      <c r="B2975" s="1" t="n">
        <v>20067201</v>
      </c>
      <c r="C2975" s="1" t="inlineStr">
        <is>
          <t>Produto usinado</t>
        </is>
      </c>
      <c r="D2975" s="1" t="n">
        <v>20067201</v>
      </c>
      <c r="E2975" s="1" t="inlineStr">
        <is>
          <t>BASE MAIOR 692X180X25 MDP - MESA TROIA 1,20      4</t>
        </is>
      </c>
      <c r="F2975" s="2" t="n">
        <v>1</v>
      </c>
      <c r="G2975" s="2" t="inlineStr">
        <is>
          <t>peça</t>
        </is>
      </c>
      <c r="H2975" s="1" t="n">
        <v>1.2</v>
      </c>
      <c r="I2975" s="1" t="n">
        <v>0.03589</v>
      </c>
      <c r="J2975" s="2" t="inlineStr">
        <is>
          <t>CORTE</t>
        </is>
      </c>
    </row>
    <row r="2976" ht="12" customHeight="1">
      <c r="A2976" s="3" t="inlineStr">
        <is>
          <t>USINAGEM</t>
        </is>
      </c>
      <c r="B2976" s="1" t="n">
        <v>30006112</v>
      </c>
      <c r="C2976" s="1" t="inlineStr">
        <is>
          <t>Produto usinado</t>
        </is>
      </c>
      <c r="D2976" s="1" t="n">
        <v>30006112</v>
      </c>
      <c r="E2976" s="1" t="inlineStr">
        <is>
          <t>PE FRONTAL RETO 430X(108)51X25 MDF (DIR) SANT  4</t>
        </is>
      </c>
      <c r="F2976" s="2" t="n">
        <v>1</v>
      </c>
      <c r="G2976" s="2" t="inlineStr">
        <is>
          <t>peça</t>
        </is>
      </c>
      <c r="H2976" s="1" t="n">
        <v>1.2</v>
      </c>
      <c r="I2976" s="1" t="n">
        <v>0.03589</v>
      </c>
      <c r="J2976" s="2" t="inlineStr">
        <is>
          <t>CORTE</t>
        </is>
      </c>
    </row>
    <row r="2977" ht="12" customHeight="1">
      <c r="A2977" s="3" t="inlineStr">
        <is>
          <t>USINAGEM</t>
        </is>
      </c>
      <c r="B2977" s="1" t="n">
        <v>30006113</v>
      </c>
      <c r="C2977" s="1" t="inlineStr">
        <is>
          <t>Produto usinado</t>
        </is>
      </c>
      <c r="D2977" s="1" t="n">
        <v>30006113</v>
      </c>
      <c r="E2977" s="1" t="inlineStr">
        <is>
          <t>PE FRONTAL RETO 430X(108)51X25MDF (ESQRD) SA 4</t>
        </is>
      </c>
      <c r="F2977" s="2" t="n">
        <v>1</v>
      </c>
      <c r="G2977" s="2" t="inlineStr">
        <is>
          <t>peça</t>
        </is>
      </c>
      <c r="H2977" s="1" t="n">
        <v>1.2</v>
      </c>
      <c r="I2977" s="1" t="n">
        <v>0.03589</v>
      </c>
      <c r="J2977" s="2" t="inlineStr">
        <is>
          <t>CORTE</t>
        </is>
      </c>
    </row>
    <row r="2978" ht="12" customHeight="1">
      <c r="A2978" s="3" t="inlineStr">
        <is>
          <t>USINAGEM</t>
        </is>
      </c>
      <c r="B2978" s="1" t="n">
        <v>30006114</v>
      </c>
      <c r="C2978" s="1" t="inlineStr">
        <is>
          <t>Produto usinado</t>
        </is>
      </c>
      <c r="D2978" s="1" t="n">
        <v>30006114</v>
      </c>
      <c r="E2978" s="1" t="inlineStr">
        <is>
          <t>TRAVESSA LATERAL DIREITA 340X70X18 MDF-CD SA4</t>
        </is>
      </c>
      <c r="F2978" s="2" t="n">
        <v>1</v>
      </c>
      <c r="G2978" s="2" t="inlineStr">
        <is>
          <t>peça</t>
        </is>
      </c>
      <c r="H2978" s="1" t="n">
        <v>1.2</v>
      </c>
      <c r="I2978" s="1" t="n">
        <v>0.03589</v>
      </c>
      <c r="J2978" s="2" t="inlineStr">
        <is>
          <t>CORTE</t>
        </is>
      </c>
    </row>
    <row r="2979" ht="12" customHeight="1">
      <c r="A2979" s="3" t="inlineStr">
        <is>
          <t>USINAGEM</t>
        </is>
      </c>
      <c r="B2979" s="1" t="n">
        <v>30006115</v>
      </c>
      <c r="C2979" s="1" t="inlineStr">
        <is>
          <t>Produto usinado</t>
        </is>
      </c>
      <c r="D2979" s="1" t="n">
        <v>30006115</v>
      </c>
      <c r="E2979" s="1" t="inlineStr">
        <is>
          <t>TRAVESSA LATERAL ESQUERD 340X70X18 MDF-CD  4</t>
        </is>
      </c>
      <c r="F2979" s="2" t="n">
        <v>1</v>
      </c>
      <c r="G2979" s="2" t="inlineStr">
        <is>
          <t>peça</t>
        </is>
      </c>
      <c r="H2979" s="1" t="n">
        <v>1.2</v>
      </c>
      <c r="I2979" s="1" t="n">
        <v>0.03589</v>
      </c>
      <c r="J2979" s="2" t="inlineStr">
        <is>
          <t>CORTE</t>
        </is>
      </c>
    </row>
    <row r="2980" ht="12" customHeight="1">
      <c r="A2980" s="3" t="inlineStr">
        <is>
          <t>USINAGEM</t>
        </is>
      </c>
      <c r="B2980" s="1" t="n">
        <v>91204805</v>
      </c>
      <c r="C2980" s="1" t="inlineStr">
        <is>
          <t>Produto usinado</t>
        </is>
      </c>
      <c r="D2980" s="1" t="n">
        <v>91204805</v>
      </c>
      <c r="E2980" s="1" t="inlineStr">
        <is>
          <t>APLIQUE 150X70X15 MDP - CAMA ESTORIL</t>
        </is>
      </c>
      <c r="F2980" s="2" t="n">
        <v>1</v>
      </c>
      <c r="G2980" s="2" t="inlineStr">
        <is>
          <t>peça</t>
        </is>
      </c>
      <c r="H2980" s="1" t="n">
        <v>1.2</v>
      </c>
      <c r="I2980" s="1" t="n">
        <v>0.03589</v>
      </c>
      <c r="J2980" s="2" t="inlineStr">
        <is>
          <t>CORTE</t>
        </is>
      </c>
    </row>
    <row r="2981" ht="12" customHeight="1">
      <c r="A2981" s="3" t="inlineStr">
        <is>
          <t>USINAGEM</t>
        </is>
      </c>
      <c r="B2981" s="1" t="n">
        <v>91196102</v>
      </c>
      <c r="C2981" s="1" t="inlineStr">
        <is>
          <t>Produto usinado</t>
        </is>
      </c>
      <c r="D2981" s="1" t="n">
        <v>91196102</v>
      </c>
      <c r="E2981" s="1" t="inlineStr">
        <is>
          <t>PAINEL 1705X430X09 MDP - CAB ATLANTA</t>
        </is>
      </c>
      <c r="F2981" s="2" t="n">
        <v>1</v>
      </c>
      <c r="G2981" s="2" t="inlineStr">
        <is>
          <t>peça</t>
        </is>
      </c>
      <c r="H2981" s="1" t="n">
        <v>1.2</v>
      </c>
      <c r="I2981" s="1" t="n">
        <v>0.03589</v>
      </c>
      <c r="J2981" s="2" t="inlineStr">
        <is>
          <t>CORTE</t>
        </is>
      </c>
    </row>
    <row r="2982" ht="12" customHeight="1">
      <c r="A2982" s="3" t="inlineStr">
        <is>
          <t>USINAGEM</t>
        </is>
      </c>
      <c r="B2982" s="1" t="n">
        <v>91196103</v>
      </c>
      <c r="C2982" s="1" t="inlineStr">
        <is>
          <t>Produto usinado</t>
        </is>
      </c>
      <c r="D2982" s="1" t="n">
        <v>91196103</v>
      </c>
      <c r="E2982" s="1" t="inlineStr">
        <is>
          <t>PAINEL 1630X200X09 MDP - CAB ATLANTA</t>
        </is>
      </c>
      <c r="F2982" s="2" t="n">
        <v>1</v>
      </c>
      <c r="G2982" s="2" t="inlineStr">
        <is>
          <t>peça</t>
        </is>
      </c>
      <c r="H2982" s="1" t="n">
        <v>1.2</v>
      </c>
      <c r="I2982" s="1" t="n">
        <v>0.03589</v>
      </c>
      <c r="J2982" s="2" t="inlineStr">
        <is>
          <t>CORTE</t>
        </is>
      </c>
    </row>
    <row r="2983" ht="12" customHeight="1">
      <c r="A2983" s="3" t="inlineStr">
        <is>
          <t>USINAGEM</t>
        </is>
      </c>
      <c r="B2983" s="1" t="n">
        <v>91194102</v>
      </c>
      <c r="C2983" s="1" t="inlineStr">
        <is>
          <t>Produto usinado</t>
        </is>
      </c>
      <c r="D2983" s="1" t="n">
        <v>91194102</v>
      </c>
      <c r="E2983" s="1" t="inlineStr">
        <is>
          <t>PAINEL 1510X430X09 MDP - CAB ATLANTA</t>
        </is>
      </c>
      <c r="F2983" s="2" t="n">
        <v>1</v>
      </c>
      <c r="G2983" s="2" t="inlineStr">
        <is>
          <t>peça</t>
        </is>
      </c>
      <c r="H2983" s="1" t="n">
        <v>1.2</v>
      </c>
      <c r="I2983" s="1" t="n">
        <v>0.03589</v>
      </c>
      <c r="J2983" s="2" t="inlineStr">
        <is>
          <t>CORTE</t>
        </is>
      </c>
    </row>
    <row r="2984" ht="12" customHeight="1">
      <c r="A2984" s="3" t="inlineStr">
        <is>
          <t>USINAGEM</t>
        </is>
      </c>
      <c r="B2984" s="1" t="n">
        <v>91194103</v>
      </c>
      <c r="C2984" s="1" t="inlineStr">
        <is>
          <t>Produto usinado</t>
        </is>
      </c>
      <c r="D2984" s="1" t="n">
        <v>91194103</v>
      </c>
      <c r="E2984" s="1" t="inlineStr">
        <is>
          <t>PAINEL 1430X200X09 MDP - CAB ATLANTA</t>
        </is>
      </c>
      <c r="F2984" s="2" t="n">
        <v>1</v>
      </c>
      <c r="G2984" s="2" t="inlineStr">
        <is>
          <t>peça</t>
        </is>
      </c>
      <c r="H2984" s="1" t="n">
        <v>1.2</v>
      </c>
      <c r="I2984" s="1" t="n">
        <v>0.03589</v>
      </c>
      <c r="J2984" s="2" t="inlineStr">
        <is>
          <t>CORTE</t>
        </is>
      </c>
    </row>
    <row r="2985" ht="12" customHeight="1">
      <c r="A2985" s="3" t="inlineStr">
        <is>
          <t>USINAGEM</t>
        </is>
      </c>
      <c r="B2985" s="1" t="n">
        <v>91184015</v>
      </c>
      <c r="C2985" s="1" t="inlineStr">
        <is>
          <t>Produto usinado</t>
        </is>
      </c>
      <c r="D2985" s="1" t="n">
        <v>91184015</v>
      </c>
      <c r="E2985" s="1" t="inlineStr">
        <is>
          <t>MADEIRA 1260X40X20 MADEIRA - CAB MEMPHIS</t>
        </is>
      </c>
      <c r="F2985" s="2" t="n">
        <v>1</v>
      </c>
      <c r="G2985" s="2" t="inlineStr">
        <is>
          <t>peça</t>
        </is>
      </c>
      <c r="H2985" s="1" t="n">
        <v>1.2</v>
      </c>
      <c r="I2985" s="1" t="n">
        <v>0.03589</v>
      </c>
      <c r="J2985" s="2" t="inlineStr">
        <is>
          <t>CORTE</t>
        </is>
      </c>
    </row>
    <row r="2986" ht="12" customHeight="1">
      <c r="A2986" s="3" t="inlineStr">
        <is>
          <t>USINAGEM</t>
        </is>
      </c>
      <c r="B2986" s="1" t="n">
        <v>91033004</v>
      </c>
      <c r="C2986" s="1" t="inlineStr">
        <is>
          <t>Produto usinado</t>
        </is>
      </c>
      <c r="D2986" s="1" t="n">
        <v>91033004</v>
      </c>
      <c r="E2986" s="1" t="inlineStr">
        <is>
          <t>PÉ CAB LEON 0,96X0,40 (2  FUROS DIST 10CM)</t>
        </is>
      </c>
      <c r="F2986" s="2" t="n">
        <v>1</v>
      </c>
      <c r="G2986" s="2" t="inlineStr">
        <is>
          <t>peça</t>
        </is>
      </c>
      <c r="H2986" s="1" t="n">
        <v>1.2</v>
      </c>
      <c r="I2986" s="1" t="n">
        <v>0.03589</v>
      </c>
      <c r="J2986" s="2" t="inlineStr">
        <is>
          <t>CORTE</t>
        </is>
      </c>
    </row>
    <row r="2987" ht="12" customHeight="1">
      <c r="A2987" s="3" t="inlineStr">
        <is>
          <t>USINAGEM</t>
        </is>
      </c>
      <c r="B2987" s="1" t="n">
        <v>91033404</v>
      </c>
      <c r="C2987" s="1" t="inlineStr">
        <is>
          <t>Produto usinado</t>
        </is>
      </c>
      <c r="D2987" s="1" t="n">
        <v>91033404</v>
      </c>
      <c r="E2987" s="1" t="inlineStr">
        <is>
          <t>PÉ CAB LEON 1,44X0,40 (2  FUROS DIST 10CM)</t>
        </is>
      </c>
      <c r="F2987" s="2" t="n">
        <v>1</v>
      </c>
      <c r="G2987" s="2" t="inlineStr">
        <is>
          <t>peça</t>
        </is>
      </c>
      <c r="H2987" s="1" t="n">
        <v>1.2</v>
      </c>
      <c r="I2987" s="1" t="n">
        <v>0.03589</v>
      </c>
      <c r="J2987" s="2" t="inlineStr">
        <is>
          <t>CORTE</t>
        </is>
      </c>
    </row>
    <row r="2988" ht="12" customHeight="1">
      <c r="A2988" s="3" t="inlineStr">
        <is>
          <t>USINAGEM</t>
        </is>
      </c>
      <c r="B2988" s="1" t="n">
        <v>91033604</v>
      </c>
      <c r="C2988" s="1" t="inlineStr">
        <is>
          <t>Produto usinado</t>
        </is>
      </c>
      <c r="D2988" s="1" t="n">
        <v>91033604</v>
      </c>
      <c r="E2988" s="1" t="inlineStr">
        <is>
          <t>PÉ CAB LEON 1,64X0,40 (2  FUROS DIST 10CM)</t>
        </is>
      </c>
      <c r="F2988" s="2" t="n">
        <v>1</v>
      </c>
      <c r="G2988" s="2" t="inlineStr">
        <is>
          <t>peça</t>
        </is>
      </c>
      <c r="H2988" s="1" t="n">
        <v>1.2</v>
      </c>
      <c r="I2988" s="1" t="n">
        <v>0.03589</v>
      </c>
      <c r="J2988" s="2" t="inlineStr">
        <is>
          <t>CORTE</t>
        </is>
      </c>
    </row>
    <row r="2989" ht="12" customHeight="1">
      <c r="A2989" s="3" t="inlineStr">
        <is>
          <t>USINAGEM</t>
        </is>
      </c>
      <c r="B2989" s="1" t="n">
        <v>91191102</v>
      </c>
      <c r="C2989" s="1" t="inlineStr">
        <is>
          <t>Produto usinado</t>
        </is>
      </c>
      <c r="D2989" s="1" t="n">
        <v>91191102</v>
      </c>
      <c r="E2989" s="1" t="inlineStr">
        <is>
          <t>PAINEL 930X200X09 MDP - CAB ATLANTA</t>
        </is>
      </c>
      <c r="F2989" s="2" t="n">
        <v>1</v>
      </c>
      <c r="G2989" s="2" t="inlineStr">
        <is>
          <t>peça</t>
        </is>
      </c>
      <c r="H2989" s="1" t="n">
        <v>1.2</v>
      </c>
      <c r="I2989" s="1" t="n">
        <v>0.03589</v>
      </c>
      <c r="J2989" s="2" t="inlineStr">
        <is>
          <t>CORTE</t>
        </is>
      </c>
    </row>
    <row r="2990" ht="12" customHeight="1">
      <c r="A2990" s="3" t="inlineStr">
        <is>
          <t>USINAGEM</t>
        </is>
      </c>
      <c r="B2990" s="1" t="n">
        <v>91191101</v>
      </c>
      <c r="C2990" s="1" t="inlineStr">
        <is>
          <t>Produto usinado</t>
        </is>
      </c>
      <c r="D2990" s="1" t="n">
        <v>91191101</v>
      </c>
      <c r="E2990" s="1" t="inlineStr">
        <is>
          <t>PAINEL 1010X430X09 MDP - CAB ATLANTA</t>
        </is>
      </c>
      <c r="F2990" s="2" t="n">
        <v>1</v>
      </c>
      <c r="G2990" s="2" t="inlineStr">
        <is>
          <t>peça</t>
        </is>
      </c>
      <c r="H2990" s="1" t="n">
        <v>1.2</v>
      </c>
      <c r="I2990" s="1" t="n">
        <v>0.03589</v>
      </c>
      <c r="J2990" s="2" t="inlineStr">
        <is>
          <t>CORTE</t>
        </is>
      </c>
    </row>
    <row r="2991" ht="12" customHeight="1">
      <c r="A2991" s="3" t="inlineStr">
        <is>
          <t>USINAGEM</t>
        </is>
      </c>
      <c r="B2991" s="1" t="n">
        <v>91199101</v>
      </c>
      <c r="C2991" s="1" t="inlineStr">
        <is>
          <t>Produto usinado</t>
        </is>
      </c>
      <c r="D2991" s="1" t="n">
        <v>91199101</v>
      </c>
      <c r="E2991" s="1" t="inlineStr">
        <is>
          <t>PAINEL 2060X430X09 MDP - CAB ATLANTA</t>
        </is>
      </c>
      <c r="F2991" s="2" t="n">
        <v>1</v>
      </c>
      <c r="G2991" s="2" t="inlineStr">
        <is>
          <t>peça</t>
        </is>
      </c>
      <c r="H2991" s="1" t="n">
        <v>1.2</v>
      </c>
      <c r="I2991" s="1" t="n">
        <v>0.03589</v>
      </c>
      <c r="J2991" s="2" t="inlineStr">
        <is>
          <t>CORTE</t>
        </is>
      </c>
    </row>
    <row r="2992" ht="12" customHeight="1">
      <c r="A2992" s="3" t="inlineStr">
        <is>
          <t>USINAGEM</t>
        </is>
      </c>
      <c r="B2992" s="1" t="n">
        <v>91199102</v>
      </c>
      <c r="C2992" s="1" t="inlineStr">
        <is>
          <t>Produto usinado</t>
        </is>
      </c>
      <c r="D2992" s="1" t="n">
        <v>91199102</v>
      </c>
      <c r="E2992" s="1" t="inlineStr">
        <is>
          <t>PAINEL 1980X200X09 MDP - CAB ATLANTA</t>
        </is>
      </c>
      <c r="F2992" s="2" t="n">
        <v>1</v>
      </c>
      <c r="G2992" s="2" t="inlineStr">
        <is>
          <t>peça</t>
        </is>
      </c>
      <c r="H2992" s="1" t="n">
        <v>1.2</v>
      </c>
      <c r="I2992" s="1" t="n">
        <v>0.03589</v>
      </c>
      <c r="J2992" s="2" t="inlineStr">
        <is>
          <t>CORTE</t>
        </is>
      </c>
    </row>
    <row r="2993" ht="12" customHeight="1">
      <c r="A2993" s="3" t="inlineStr">
        <is>
          <t>USINAGEM</t>
        </is>
      </c>
      <c r="B2993" s="1" t="n">
        <v>91033004</v>
      </c>
      <c r="C2993" s="1" t="inlineStr">
        <is>
          <t>Produto usinado</t>
        </is>
      </c>
      <c r="D2993" s="1" t="n">
        <v>91033004</v>
      </c>
      <c r="E2993" s="1" t="inlineStr">
        <is>
          <t>PÉ CAB LEON 0,96X0,40 (2  FUROS DIST 10CM)</t>
        </is>
      </c>
      <c r="F2993" s="2" t="n">
        <v>1</v>
      </c>
      <c r="G2993" s="2" t="inlineStr">
        <is>
          <t>peça</t>
        </is>
      </c>
      <c r="H2993" s="1" t="n">
        <v>1.2</v>
      </c>
      <c r="I2993" s="1" t="n">
        <v>0.03589</v>
      </c>
      <c r="J2993" s="2" t="inlineStr">
        <is>
          <t>CORTE</t>
        </is>
      </c>
    </row>
    <row r="2994" ht="12" customHeight="1">
      <c r="A2994" s="3" t="inlineStr">
        <is>
          <t>USINAGEM</t>
        </is>
      </c>
      <c r="B2994" s="1" t="n">
        <v>91033404</v>
      </c>
      <c r="C2994" s="1" t="inlineStr">
        <is>
          <t>Produto usinado</t>
        </is>
      </c>
      <c r="D2994" s="1" t="n">
        <v>91033404</v>
      </c>
      <c r="E2994" s="1" t="inlineStr">
        <is>
          <t>PÉ CAB LEON 1,44X0,40 (2  FUROS DIST 10CM)</t>
        </is>
      </c>
      <c r="F2994" s="2" t="n">
        <v>1</v>
      </c>
      <c r="G2994" s="2" t="inlineStr">
        <is>
          <t>peça</t>
        </is>
      </c>
      <c r="H2994" s="1" t="n">
        <v>1.2</v>
      </c>
      <c r="I2994" s="1" t="n">
        <v>0.03589</v>
      </c>
      <c r="J2994" s="2" t="inlineStr">
        <is>
          <t>CORTE</t>
        </is>
      </c>
    </row>
    <row r="2995" ht="12" customHeight="1">
      <c r="A2995" s="3" t="inlineStr">
        <is>
          <t>USINAGEM</t>
        </is>
      </c>
      <c r="B2995" s="1" t="n">
        <v>91033604</v>
      </c>
      <c r="C2995" s="1" t="inlineStr">
        <is>
          <t>Produto usinado</t>
        </is>
      </c>
      <c r="D2995" s="1" t="n">
        <v>91033604</v>
      </c>
      <c r="E2995" s="1" t="inlineStr">
        <is>
          <t>PÉ CAB LEON 1,64X0,40 (2  FUROS DIST 10CM)</t>
        </is>
      </c>
      <c r="F2995" s="2" t="n">
        <v>1</v>
      </c>
      <c r="G2995" s="2" t="inlineStr">
        <is>
          <t>peça</t>
        </is>
      </c>
      <c r="H2995" s="1" t="n">
        <v>1.2</v>
      </c>
      <c r="I2995" s="1" t="n">
        <v>0.03589</v>
      </c>
      <c r="J2995" s="2" t="inlineStr">
        <is>
          <t>CORTE</t>
        </is>
      </c>
    </row>
    <row r="2996" ht="12" customHeight="1">
      <c r="A2996" s="3" t="inlineStr">
        <is>
          <t>USINAGEM</t>
        </is>
      </c>
      <c r="B2996" s="1" t="n">
        <v>92614008</v>
      </c>
      <c r="C2996" s="1" t="inlineStr">
        <is>
          <t>Produto usinado</t>
        </is>
      </c>
      <c r="D2996" s="1" t="n">
        <v>92614008</v>
      </c>
      <c r="E2996" s="1" t="inlineStr">
        <is>
          <t>PE 150X80X18 MDF - CAB VIENA</t>
        </is>
      </c>
      <c r="F2996" s="2" t="n">
        <v>1</v>
      </c>
      <c r="G2996" s="2" t="inlineStr">
        <is>
          <t>peça</t>
        </is>
      </c>
      <c r="H2996" s="1" t="n">
        <v>1.2</v>
      </c>
      <c r="I2996" s="1" t="n">
        <v>0.03589</v>
      </c>
      <c r="J2996" s="2" t="inlineStr">
        <is>
          <t>CORTE</t>
        </is>
      </c>
    </row>
    <row r="2997" ht="12" customHeight="1">
      <c r="A2997" s="3" t="inlineStr">
        <is>
          <t>USINAGEM</t>
        </is>
      </c>
      <c r="B2997" s="1" t="n">
        <v>30003303</v>
      </c>
      <c r="C2997" s="1" t="inlineStr">
        <is>
          <t>Produto usinado</t>
        </is>
      </c>
      <c r="D2997" s="1" t="n">
        <v>30003303</v>
      </c>
      <c r="E2997" s="1" t="inlineStr">
        <is>
          <t>PE TRASEIRO 483X43(911)X25 MDP (18PCS) - TOPAZ 57</t>
        </is>
      </c>
      <c r="F2997" s="2" t="n">
        <v>1</v>
      </c>
      <c r="G2997" s="2" t="inlineStr">
        <is>
          <t>peça</t>
        </is>
      </c>
      <c r="H2997" s="1" t="n">
        <v>1.2</v>
      </c>
      <c r="I2997" s="1" t="n">
        <v>0.03589</v>
      </c>
      <c r="J2997" s="2" t="inlineStr">
        <is>
          <t>CORTE</t>
        </is>
      </c>
    </row>
    <row r="2998" ht="12" customHeight="1">
      <c r="A2998" s="3" t="inlineStr">
        <is>
          <t>USINAGEM</t>
        </is>
      </c>
      <c r="B2998" s="1" t="n">
        <v>30004202</v>
      </c>
      <c r="C2998" s="1" t="inlineStr">
        <is>
          <t>Produto usinado</t>
        </is>
      </c>
      <c r="D2998" s="1" t="n">
        <v>30004202</v>
      </c>
      <c r="E2998" s="1" t="inlineStr">
        <is>
          <t>PE TRASEIRO 423X43(911)X25 MDP (19PCS)-TOPAZIO57</t>
        </is>
      </c>
      <c r="F2998" s="2" t="n">
        <v>1</v>
      </c>
      <c r="G2998" s="2" t="inlineStr">
        <is>
          <t>peça</t>
        </is>
      </c>
      <c r="H2998" s="1" t="n">
        <v>1.2</v>
      </c>
      <c r="I2998" s="1" t="n">
        <v>0.03589</v>
      </c>
      <c r="J2998" s="2" t="inlineStr">
        <is>
          <t>CORTE</t>
        </is>
      </c>
    </row>
    <row r="2999" ht="12" customHeight="1">
      <c r="A2999" s="3" t="inlineStr">
        <is>
          <t>USINAGEM</t>
        </is>
      </c>
      <c r="B2999" s="1" t="n">
        <v>30008003</v>
      </c>
      <c r="C2999" s="1" t="inlineStr">
        <is>
          <t>Produto usinado</t>
        </is>
      </c>
      <c r="D2999" s="1" t="n">
        <v>30008003</v>
      </c>
      <c r="E2999" s="1" t="inlineStr">
        <is>
          <t>ASSENTO 447X398X12 MDP - CADEIRA</t>
        </is>
      </c>
      <c r="F2999" s="2" t="n">
        <v>1</v>
      </c>
      <c r="G2999" s="2" t="inlineStr">
        <is>
          <t>peça</t>
        </is>
      </c>
      <c r="H2999" s="1" t="n">
        <v>1.2</v>
      </c>
      <c r="I2999" s="1" t="n">
        <v>0.03589</v>
      </c>
      <c r="J2999" s="2" t="inlineStr">
        <is>
          <t>CORTE</t>
        </is>
      </c>
    </row>
    <row r="3000" ht="12" customHeight="1">
      <c r="A3000" s="3" t="inlineStr">
        <is>
          <t>USINAGEM</t>
        </is>
      </c>
      <c r="B3000" s="1" t="n">
        <v>30002202</v>
      </c>
      <c r="C3000" s="1" t="inlineStr">
        <is>
          <t>Produto usinado</t>
        </is>
      </c>
      <c r="D3000" s="1" t="n">
        <v>30002202</v>
      </c>
      <c r="E3000" s="1" t="inlineStr">
        <is>
          <t>ASSENTO 360X400X09 MDP - CADEIRA</t>
        </is>
      </c>
      <c r="F3000" s="2" t="n">
        <v>1</v>
      </c>
      <c r="G3000" s="2" t="inlineStr">
        <is>
          <t>peça</t>
        </is>
      </c>
      <c r="H3000" s="1" t="n">
        <v>1.2</v>
      </c>
      <c r="I3000" s="1" t="n">
        <v>0.03589</v>
      </c>
      <c r="J3000" s="2" t="inlineStr">
        <is>
          <t>CORTE</t>
        </is>
      </c>
    </row>
    <row r="3001" ht="12" customHeight="1">
      <c r="A3001" s="3" t="inlineStr">
        <is>
          <t>USINAGEM</t>
        </is>
      </c>
      <c r="B3001" s="1" t="n">
        <v>30004007</v>
      </c>
      <c r="C3001" s="1" t="inlineStr">
        <is>
          <t>Produto usinado</t>
        </is>
      </c>
      <c r="D3001" s="1" t="n">
        <v>30004007</v>
      </c>
      <c r="E3001" s="1" t="inlineStr">
        <is>
          <t>ASSENTO 370X397X09 MDP - CADEIRA</t>
        </is>
      </c>
      <c r="F3001" s="2" t="n">
        <v>1</v>
      </c>
      <c r="G3001" s="2" t="inlineStr">
        <is>
          <t>peça</t>
        </is>
      </c>
      <c r="H3001" s="1" t="n">
        <v>1.2</v>
      </c>
      <c r="I3001" s="1" t="n">
        <v>0.03589</v>
      </c>
      <c r="J3001" s="2" t="inlineStr">
        <is>
          <t>CORTE</t>
        </is>
      </c>
    </row>
    <row r="3002" ht="12" customHeight="1">
      <c r="A3002" s="3" t="inlineStr">
        <is>
          <t>USINAGEM</t>
        </is>
      </c>
      <c r="B3002" s="1" t="n">
        <v>30004006</v>
      </c>
      <c r="C3002" s="1" t="inlineStr">
        <is>
          <t>Produto usinado</t>
        </is>
      </c>
      <c r="D3002" s="1" t="n">
        <v>30004006</v>
      </c>
      <c r="E3002" s="1" t="inlineStr">
        <is>
          <t>ENCOSTO 480X392X15 MDP - CADEIRA</t>
        </is>
      </c>
      <c r="F3002" s="2" t="n">
        <v>1</v>
      </c>
      <c r="G3002" s="2" t="inlineStr">
        <is>
          <t>peça</t>
        </is>
      </c>
      <c r="H3002" s="1" t="n">
        <v>1.2</v>
      </c>
      <c r="I3002" s="1" t="n">
        <v>0.03589</v>
      </c>
      <c r="J3002" s="2" t="inlineStr">
        <is>
          <t>CORTE</t>
        </is>
      </c>
    </row>
    <row r="3003" ht="12" customHeight="1">
      <c r="A3003" s="3" t="inlineStr">
        <is>
          <t>USINAGEM</t>
        </is>
      </c>
      <c r="B3003" s="1" t="n">
        <v>30009703</v>
      </c>
      <c r="C3003" s="1" t="inlineStr">
        <is>
          <t>Produto usinado</t>
        </is>
      </c>
      <c r="D3003" s="1" t="n">
        <v>30009703</v>
      </c>
      <c r="E3003" s="1" t="inlineStr">
        <is>
          <t>ESPALDAR 390X40(911)X25 MDF (24) - CADEIRA GRE</t>
        </is>
      </c>
      <c r="F3003" s="2" t="n">
        <v>1</v>
      </c>
      <c r="G3003" s="2" t="inlineStr">
        <is>
          <t>peça</t>
        </is>
      </c>
      <c r="H3003" s="1" t="n">
        <v>1.2</v>
      </c>
      <c r="I3003" s="1" t="n">
        <v>0.03589</v>
      </c>
      <c r="J3003" s="2" t="inlineStr">
        <is>
          <t>CORTE</t>
        </is>
      </c>
    </row>
    <row r="3004" ht="12" customHeight="1">
      <c r="A3004" s="3" t="inlineStr">
        <is>
          <t>USINAGEM</t>
        </is>
      </c>
      <c r="B3004" s="1" t="n">
        <v>10014202</v>
      </c>
      <c r="C3004" s="1" t="inlineStr">
        <is>
          <t>Produto usinado</t>
        </is>
      </c>
      <c r="D3004" s="1" t="n">
        <v>10014202</v>
      </c>
      <c r="E3004" s="1" t="inlineStr">
        <is>
          <t>FECHAMENTO I 1090X238X12 MDF - APARADOR DUB</t>
        </is>
      </c>
      <c r="F3004" s="2" t="n">
        <v>1</v>
      </c>
      <c r="G3004" s="2" t="inlineStr">
        <is>
          <t>peça</t>
        </is>
      </c>
      <c r="H3004" s="1" t="n">
        <v>1.2</v>
      </c>
      <c r="I3004" s="1" t="n">
        <v>0.03589</v>
      </c>
      <c r="J3004" s="2" t="inlineStr">
        <is>
          <t>CORTE</t>
        </is>
      </c>
    </row>
    <row r="3005" ht="12" customHeight="1">
      <c r="A3005" s="3" t="inlineStr">
        <is>
          <t>USINAGEM</t>
        </is>
      </c>
      <c r="B3005" s="1" t="n">
        <v>10014203</v>
      </c>
      <c r="C3005" s="1" t="inlineStr">
        <is>
          <t>Produto usinado</t>
        </is>
      </c>
      <c r="D3005" s="1" t="n">
        <v>10014203</v>
      </c>
      <c r="E3005" s="1" t="inlineStr">
        <is>
          <t>FECHAMENTO II 600X238X12 MDF - APARADOR DUB</t>
        </is>
      </c>
      <c r="F3005" s="2" t="n">
        <v>1</v>
      </c>
      <c r="G3005" s="2" t="inlineStr">
        <is>
          <t>peça</t>
        </is>
      </c>
      <c r="H3005" s="1" t="n">
        <v>1.2</v>
      </c>
      <c r="I3005" s="1" t="n">
        <v>0.03589</v>
      </c>
      <c r="J3005" s="2" t="inlineStr">
        <is>
          <t>CORTE</t>
        </is>
      </c>
    </row>
    <row r="3006" ht="12" customHeight="1">
      <c r="A3006" s="3" t="inlineStr">
        <is>
          <t>USINAGEM</t>
        </is>
      </c>
      <c r="B3006" s="1" t="n">
        <v>10014204</v>
      </c>
      <c r="C3006" s="1" t="inlineStr">
        <is>
          <t>Produto usinado</t>
        </is>
      </c>
      <c r="D3006" s="1" t="n">
        <v>10014204</v>
      </c>
      <c r="E3006" s="1" t="inlineStr">
        <is>
          <t>FECHAMENTO III 545X270X12 MDF - APARADOR DUB</t>
        </is>
      </c>
      <c r="F3006" s="2" t="n">
        <v>1</v>
      </c>
      <c r="G3006" s="2" t="inlineStr">
        <is>
          <t>peça</t>
        </is>
      </c>
      <c r="H3006" s="1" t="n">
        <v>1.2</v>
      </c>
      <c r="I3006" s="1" t="n">
        <v>0.03589</v>
      </c>
      <c r="J3006" s="2" t="inlineStr">
        <is>
          <t>CORTE</t>
        </is>
      </c>
    </row>
    <row r="3007" ht="12" customHeight="1">
      <c r="A3007" s="3" t="inlineStr">
        <is>
          <t>USINAGEM</t>
        </is>
      </c>
      <c r="B3007" s="1" t="n">
        <v>30009905</v>
      </c>
      <c r="C3007" s="1" t="inlineStr">
        <is>
          <t>Produto usinado</t>
        </is>
      </c>
      <c r="D3007" s="1" t="n">
        <v>30009905</v>
      </c>
      <c r="E3007" s="1" t="inlineStr">
        <is>
          <t>ASSENTO 440X440X15 MDP - CADEIRA RUBI MADEIR</t>
        </is>
      </c>
      <c r="F3007" s="2" t="n">
        <v>1</v>
      </c>
      <c r="G3007" s="2" t="inlineStr">
        <is>
          <t>peça</t>
        </is>
      </c>
      <c r="H3007" s="1" t="n">
        <v>1.2</v>
      </c>
      <c r="I3007" s="1" t="n">
        <v>0.03589</v>
      </c>
      <c r="J3007" s="2" t="inlineStr">
        <is>
          <t>CORTE</t>
        </is>
      </c>
    </row>
    <row r="3008" ht="12" customHeight="1">
      <c r="A3008" s="3" t="inlineStr">
        <is>
          <t>USINAGEM</t>
        </is>
      </c>
      <c r="B3008" s="1" t="n">
        <v>30002104</v>
      </c>
      <c r="C3008" s="1" t="inlineStr">
        <is>
          <t>Produto usinado</t>
        </is>
      </c>
      <c r="D3008" s="1" t="n">
        <v>30002104</v>
      </c>
      <c r="E3008" s="1" t="inlineStr">
        <is>
          <t>ASSENTO 400X360X09 MDP - CAD DETROIT</t>
        </is>
      </c>
      <c r="F3008" s="2" t="n">
        <v>1</v>
      </c>
      <c r="G3008" s="2" t="inlineStr">
        <is>
          <t>peça</t>
        </is>
      </c>
      <c r="H3008" s="1" t="n">
        <v>1.2</v>
      </c>
      <c r="I3008" s="1" t="n">
        <v>0.03589</v>
      </c>
      <c r="J3008" s="2" t="inlineStr">
        <is>
          <t>CORTE</t>
        </is>
      </c>
    </row>
    <row r="3009" ht="12" customHeight="1">
      <c r="A3009" s="3" t="inlineStr">
        <is>
          <t>USINAGEM</t>
        </is>
      </c>
      <c r="B3009" s="1" t="n">
        <v>30005104</v>
      </c>
      <c r="C3009" s="1" t="inlineStr">
        <is>
          <t>Produto usinado</t>
        </is>
      </c>
      <c r="D3009" s="1" t="n">
        <v>30005104</v>
      </c>
      <c r="E3009" s="1" t="inlineStr">
        <is>
          <t>ASSENTO 440X440X15 MDP - CADEIRA AMETISTA MA1</t>
        </is>
      </c>
      <c r="F3009" s="2" t="n">
        <v>1</v>
      </c>
      <c r="G3009" s="2" t="inlineStr">
        <is>
          <t>peça</t>
        </is>
      </c>
      <c r="H3009" s="1" t="n">
        <v>1.2</v>
      </c>
      <c r="I3009" s="1" t="n">
        <v>0.03589</v>
      </c>
      <c r="J3009" s="2" t="inlineStr">
        <is>
          <t>CORTE</t>
        </is>
      </c>
    </row>
    <row r="3010" ht="12" customHeight="1">
      <c r="A3010" s="3" t="inlineStr">
        <is>
          <t>USINAGEM</t>
        </is>
      </c>
      <c r="B3010" s="1" t="n">
        <v>30008101</v>
      </c>
      <c r="C3010" s="1" t="inlineStr">
        <is>
          <t>Produto usinado</t>
        </is>
      </c>
      <c r="D3010" s="1" t="n">
        <v>30008101</v>
      </c>
      <c r="E3010" s="1" t="inlineStr">
        <is>
          <t>ENCOSTO 445X280X15 MDF - CAD CORDOBA              1</t>
        </is>
      </c>
      <c r="F3010" s="2" t="n">
        <v>1</v>
      </c>
      <c r="G3010" s="2" t="inlineStr">
        <is>
          <t>peça</t>
        </is>
      </c>
      <c r="H3010" s="1" t="n">
        <v>1.2</v>
      </c>
      <c r="I3010" s="1" t="n">
        <v>0.03589</v>
      </c>
      <c r="J3010" s="2" t="inlineStr">
        <is>
          <t>CORTE</t>
        </is>
      </c>
    </row>
    <row r="3011" ht="12" customHeight="1">
      <c r="A3011" s="3" t="inlineStr">
        <is>
          <t>USINAGEM</t>
        </is>
      </c>
      <c r="B3011" s="1" t="n">
        <v>30080004</v>
      </c>
      <c r="C3011" s="1" t="inlineStr">
        <is>
          <t>Produto usinado</t>
        </is>
      </c>
      <c r="D3011" s="1" t="n">
        <v>30080004</v>
      </c>
      <c r="E3011" s="1" t="inlineStr">
        <is>
          <t>(6)TRAV. MAIOR 1320X65 (135)X15 MDP-AMST.1,36X1</t>
        </is>
      </c>
      <c r="F3011" s="2" t="n">
        <v>1</v>
      </c>
      <c r="G3011" s="2" t="inlineStr">
        <is>
          <t>peça</t>
        </is>
      </c>
      <c r="H3011" s="1" t="n">
        <v>1.2</v>
      </c>
      <c r="I3011" s="1" t="n">
        <v>0.03589</v>
      </c>
      <c r="J3011" s="2" t="inlineStr">
        <is>
          <t>CORTE</t>
        </is>
      </c>
    </row>
    <row r="3012" ht="12" customHeight="1">
      <c r="A3012" s="3" t="inlineStr">
        <is>
          <t>USINAGEM</t>
        </is>
      </c>
      <c r="B3012" s="1" t="n">
        <v>30008002</v>
      </c>
      <c r="C3012" s="1" t="inlineStr">
        <is>
          <t>Produto usinado</t>
        </is>
      </c>
      <c r="D3012" s="1" t="n">
        <v>30008002</v>
      </c>
      <c r="E3012" s="1" t="inlineStr">
        <is>
          <t>LUA ENCOSTO 40X400X15 MDP - CADEIRA</t>
        </is>
      </c>
      <c r="F3012" s="2" t="n">
        <v>1</v>
      </c>
      <c r="G3012" s="2" t="inlineStr">
        <is>
          <t>peça</t>
        </is>
      </c>
      <c r="H3012" s="1" t="n">
        <v>1.2</v>
      </c>
      <c r="I3012" s="1" t="n">
        <v>0.03589</v>
      </c>
      <c r="J3012" s="2" t="inlineStr">
        <is>
          <t>CORTE</t>
        </is>
      </c>
    </row>
    <row r="3013" ht="12" customHeight="1">
      <c r="A3013" s="3" t="inlineStr">
        <is>
          <t>USINAGEM</t>
        </is>
      </c>
      <c r="B3013" s="1" t="n">
        <v>30009007</v>
      </c>
      <c r="C3013" s="1" t="inlineStr">
        <is>
          <t>Produto usinado</t>
        </is>
      </c>
      <c r="D3013" s="1" t="n">
        <v>30009007</v>
      </c>
      <c r="E3013" s="1" t="inlineStr">
        <is>
          <t>LATERAL 650X100X12 MDP - CADEIRA</t>
        </is>
      </c>
      <c r="F3013" s="2" t="n">
        <v>1</v>
      </c>
      <c r="G3013" s="2" t="inlineStr">
        <is>
          <t>peça</t>
        </is>
      </c>
      <c r="H3013" s="1" t="n">
        <v>1.2</v>
      </c>
      <c r="I3013" s="1" t="n">
        <v>0.03589</v>
      </c>
      <c r="J3013" s="2" t="inlineStr">
        <is>
          <t>CORTE</t>
        </is>
      </c>
    </row>
    <row r="3014" ht="12" customHeight="1">
      <c r="A3014" s="3" t="inlineStr">
        <is>
          <t>USINAGEM</t>
        </is>
      </c>
      <c r="B3014" s="1" t="n">
        <v>30006005</v>
      </c>
      <c r="C3014" s="1" t="inlineStr">
        <is>
          <t>Produto usinado</t>
        </is>
      </c>
      <c r="D3014" s="1" t="n">
        <v>30006005</v>
      </c>
      <c r="E3014" s="1" t="inlineStr">
        <is>
          <t>TRAVESSA 390X75X20 MADEIRA - CADEIRA</t>
        </is>
      </c>
      <c r="F3014" s="2" t="n">
        <v>1</v>
      </c>
      <c r="G3014" s="2" t="inlineStr">
        <is>
          <t>peça</t>
        </is>
      </c>
      <c r="H3014" s="1" t="n">
        <v>1.2</v>
      </c>
      <c r="I3014" s="1" t="n">
        <v>0.03589</v>
      </c>
      <c r="J3014" s="2" t="inlineStr">
        <is>
          <t>CORTE</t>
        </is>
      </c>
    </row>
    <row r="3015" ht="12" customHeight="1">
      <c r="A3015" s="3" t="inlineStr">
        <is>
          <t>USINAGEM</t>
        </is>
      </c>
      <c r="B3015" s="1" t="n">
        <v>30006002</v>
      </c>
      <c r="C3015" s="1" t="inlineStr">
        <is>
          <t>Produto usinado</t>
        </is>
      </c>
      <c r="D3015" s="1" t="n">
        <v>30006002</v>
      </c>
      <c r="E3015" s="1" t="inlineStr">
        <is>
          <t>TRAVESSA USINADA 390X45X18 MDF - CADEIRA SIE</t>
        </is>
      </c>
      <c r="F3015" s="2" t="n">
        <v>1</v>
      </c>
      <c r="G3015" s="2" t="inlineStr">
        <is>
          <t>peça</t>
        </is>
      </c>
      <c r="H3015" s="1" t="n">
        <v>1.2</v>
      </c>
      <c r="I3015" s="1" t="n">
        <v>0.03589</v>
      </c>
      <c r="J3015" s="2" t="inlineStr">
        <is>
          <t>CORTE</t>
        </is>
      </c>
    </row>
    <row r="3016" ht="12" customHeight="1">
      <c r="A3016" s="3" t="inlineStr">
        <is>
          <t>USINAGEM</t>
        </is>
      </c>
      <c r="B3016" s="1" t="n">
        <v>300060010</v>
      </c>
      <c r="C3016" s="1" t="inlineStr">
        <is>
          <t>Produto usinado</t>
        </is>
      </c>
      <c r="D3016" s="1" t="n">
        <v>300060010</v>
      </c>
      <c r="E3016" s="1" t="inlineStr">
        <is>
          <t>LATERAL 590X125X12 MDF - CADEIRA</t>
        </is>
      </c>
      <c r="F3016" s="2" t="n">
        <v>1</v>
      </c>
      <c r="G3016" s="2" t="inlineStr">
        <is>
          <t>peça</t>
        </is>
      </c>
      <c r="H3016" s="1" t="n">
        <v>1.2</v>
      </c>
      <c r="I3016" s="1" t="n">
        <v>0.03589</v>
      </c>
      <c r="J3016" s="2" t="inlineStr">
        <is>
          <t>CORTE</t>
        </is>
      </c>
    </row>
    <row r="3017" ht="12" customHeight="1">
      <c r="A3017" s="3" t="inlineStr">
        <is>
          <t>USINAGEM</t>
        </is>
      </c>
      <c r="B3017" s="1" t="n">
        <v>30009610</v>
      </c>
      <c r="C3017" s="1" t="inlineStr">
        <is>
          <t>Produto usinado</t>
        </is>
      </c>
      <c r="D3017" s="1" t="n">
        <v>30009610</v>
      </c>
      <c r="E3017" s="1" t="inlineStr">
        <is>
          <t>TRAV. SARRA. 390X40(450)X15 MDF - CADEIRA</t>
        </is>
      </c>
      <c r="F3017" s="2" t="n">
        <v>1</v>
      </c>
      <c r="G3017" s="2" t="inlineStr">
        <is>
          <t>peça</t>
        </is>
      </c>
      <c r="H3017" s="1" t="n">
        <v>1.2</v>
      </c>
      <c r="I3017" s="1" t="n">
        <v>0.03589</v>
      </c>
      <c r="J3017" s="2" t="inlineStr">
        <is>
          <t>CORTE</t>
        </is>
      </c>
    </row>
    <row r="3018" ht="12" customHeight="1">
      <c r="A3018" s="3" t="inlineStr">
        <is>
          <t>USINAGEM</t>
        </is>
      </c>
      <c r="B3018" s="1" t="n">
        <v>30006201</v>
      </c>
      <c r="C3018" s="1" t="inlineStr">
        <is>
          <t>Produto usinado</t>
        </is>
      </c>
      <c r="D3018" s="1" t="n">
        <v>30006201</v>
      </c>
      <c r="E3018" s="1" t="inlineStr">
        <is>
          <t>ESPALDAR 405X45X25 MDF - CADEIRA SIENA/FLORE 1</t>
        </is>
      </c>
      <c r="F3018" s="2" t="n">
        <v>1</v>
      </c>
      <c r="G3018" s="2" t="inlineStr">
        <is>
          <t>peça</t>
        </is>
      </c>
      <c r="H3018" s="1" t="n">
        <v>1.2</v>
      </c>
      <c r="I3018" s="1" t="n">
        <v>0.03589</v>
      </c>
      <c r="J3018" s="2" t="inlineStr">
        <is>
          <t>CORTE</t>
        </is>
      </c>
    </row>
    <row r="3019" ht="12" customHeight="1">
      <c r="A3019" s="3" t="inlineStr">
        <is>
          <t>USINAGEM</t>
        </is>
      </c>
      <c r="B3019" s="1" t="n">
        <v>30009604</v>
      </c>
      <c r="C3019" s="1" t="inlineStr">
        <is>
          <t>Produto usinado</t>
        </is>
      </c>
      <c r="D3019" s="1" t="n">
        <v>30009604</v>
      </c>
      <c r="E3019" s="1" t="inlineStr">
        <is>
          <t>ESPALDAR 405X45 (540)X25 MDF - CADEIRA RAVENA1</t>
        </is>
      </c>
      <c r="F3019" s="2" t="n">
        <v>1</v>
      </c>
      <c r="G3019" s="2" t="inlineStr">
        <is>
          <t>peça</t>
        </is>
      </c>
      <c r="H3019" s="1" t="n">
        <v>1.2</v>
      </c>
      <c r="I3019" s="1" t="n">
        <v>0.03589</v>
      </c>
      <c r="J3019" s="2" t="inlineStr">
        <is>
          <t>CORTE</t>
        </is>
      </c>
    </row>
    <row r="3020" ht="12" customHeight="1">
      <c r="A3020" s="3" t="inlineStr">
        <is>
          <t>USINAGEM</t>
        </is>
      </c>
      <c r="B3020" s="1" t="n">
        <v>30004503</v>
      </c>
      <c r="C3020" s="1" t="inlineStr">
        <is>
          <t>Produto usinado</t>
        </is>
      </c>
      <c r="D3020" s="1" t="n">
        <v>30004503</v>
      </c>
      <c r="E3020" s="1" t="inlineStr">
        <is>
          <t>TRAVESSA 420X65X18 MDF CADEIRA                            1</t>
        </is>
      </c>
      <c r="F3020" s="2" t="n">
        <v>1</v>
      </c>
      <c r="G3020" s="2" t="inlineStr">
        <is>
          <t>peça</t>
        </is>
      </c>
      <c r="H3020" s="1" t="n">
        <v>1.2</v>
      </c>
      <c r="I3020" s="1" t="n">
        <v>0.03589</v>
      </c>
      <c r="J3020" s="2" t="inlineStr">
        <is>
          <t>CORTE</t>
        </is>
      </c>
    </row>
    <row r="3021" ht="12" customHeight="1">
      <c r="A3021" s="3" t="inlineStr">
        <is>
          <t>USINAGEM</t>
        </is>
      </c>
      <c r="B3021" s="1" t="n">
        <v>30002009</v>
      </c>
      <c r="C3021" s="1" t="inlineStr">
        <is>
          <t>Produto usinado</t>
        </is>
      </c>
      <c r="D3021" s="1" t="n">
        <v>30002009</v>
      </c>
      <c r="E3021" s="1" t="inlineStr">
        <is>
          <t>TRAVESSA CHANFRADO 350X110X18 MDF - CADEIRA1</t>
        </is>
      </c>
      <c r="F3021" s="2" t="n">
        <v>1</v>
      </c>
      <c r="G3021" s="2" t="inlineStr">
        <is>
          <t>peça</t>
        </is>
      </c>
      <c r="H3021" s="1" t="n">
        <v>1.2</v>
      </c>
      <c r="I3021" s="1" t="n">
        <v>0.03589</v>
      </c>
      <c r="J3021" s="2" t="inlineStr">
        <is>
          <t>CORTE</t>
        </is>
      </c>
    </row>
    <row r="3022" ht="12" customHeight="1">
      <c r="A3022" s="3" t="inlineStr">
        <is>
          <t>USINAGEM</t>
        </is>
      </c>
      <c r="B3022" s="1" t="n">
        <v>30005007</v>
      </c>
      <c r="C3022" s="1" t="inlineStr">
        <is>
          <t>Produto usinado</t>
        </is>
      </c>
      <c r="D3022" s="1" t="n">
        <v>30005007</v>
      </c>
      <c r="E3022" s="1" t="inlineStr">
        <is>
          <t>ASSENTO 440X440X15 MDP - CADEIRA                         1</t>
        </is>
      </c>
      <c r="F3022" s="2" t="n">
        <v>1</v>
      </c>
      <c r="G3022" s="2" t="inlineStr">
        <is>
          <t>peça</t>
        </is>
      </c>
      <c r="H3022" s="1" t="n">
        <v>1.2</v>
      </c>
      <c r="I3022" s="1" t="n">
        <v>0.03589</v>
      </c>
      <c r="J3022" s="2" t="inlineStr">
        <is>
          <t>CORTE</t>
        </is>
      </c>
    </row>
    <row r="3023" ht="12" customHeight="1">
      <c r="A3023" s="3" t="inlineStr">
        <is>
          <t>USINAGEM</t>
        </is>
      </c>
      <c r="B3023" s="1" t="n">
        <v>30005006</v>
      </c>
      <c r="C3023" s="1" t="inlineStr">
        <is>
          <t>Produto usinado</t>
        </is>
      </c>
      <c r="D3023" s="1" t="n">
        <v>30005006</v>
      </c>
      <c r="E3023" s="1" t="inlineStr">
        <is>
          <t>ENCOSTO 480X440X15 MDP - CADEIRA                         1</t>
        </is>
      </c>
      <c r="F3023" s="2" t="n">
        <v>1</v>
      </c>
      <c r="G3023" s="2" t="inlineStr">
        <is>
          <t>peça</t>
        </is>
      </c>
      <c r="H3023" s="1" t="n">
        <v>1.2</v>
      </c>
      <c r="I3023" s="1" t="n">
        <v>0.03589</v>
      </c>
      <c r="J3023" s="2" t="inlineStr">
        <is>
          <t>CORTE</t>
        </is>
      </c>
    </row>
    <row r="3024" ht="12" customHeight="1">
      <c r="A3024" s="3" t="inlineStr">
        <is>
          <t>USINAGEM</t>
        </is>
      </c>
      <c r="B3024" s="1" t="n">
        <v>30009810</v>
      </c>
      <c r="C3024" s="1" t="inlineStr">
        <is>
          <t>Produto usinado</t>
        </is>
      </c>
      <c r="D3024" s="1" t="n">
        <v>30009810</v>
      </c>
      <c r="E3024" s="1" t="inlineStr">
        <is>
          <t>LATERAL 540X90X12 MDF - CADEIRA                             1</t>
        </is>
      </c>
      <c r="F3024" s="2" t="n">
        <v>1</v>
      </c>
      <c r="G3024" s="2" t="inlineStr">
        <is>
          <t>peça</t>
        </is>
      </c>
      <c r="H3024" s="1" t="n">
        <v>1.2</v>
      </c>
      <c r="I3024" s="1" t="n">
        <v>0.03589</v>
      </c>
      <c r="J3024" s="2" t="inlineStr">
        <is>
          <t>CORTE</t>
        </is>
      </c>
    </row>
    <row r="3025" ht="12" customHeight="1">
      <c r="A3025" s="3" t="inlineStr">
        <is>
          <t>USINAGEM</t>
        </is>
      </c>
      <c r="B3025" s="1" t="n">
        <v>30009704</v>
      </c>
      <c r="C3025" s="1" t="inlineStr">
        <is>
          <t>Produto usinado</t>
        </is>
      </c>
      <c r="D3025" s="1" t="n">
        <v>30009704</v>
      </c>
      <c r="E3025" s="1" t="inlineStr">
        <is>
          <t>LATERAL 590X100X12 MDF - CADEIRA                           1</t>
        </is>
      </c>
      <c r="F3025" s="2" t="n">
        <v>1</v>
      </c>
      <c r="G3025" s="2" t="inlineStr">
        <is>
          <t>peça</t>
        </is>
      </c>
      <c r="H3025" s="1" t="n">
        <v>1.2</v>
      </c>
      <c r="I3025" s="1" t="n">
        <v>0.03589</v>
      </c>
      <c r="J3025" s="2" t="inlineStr">
        <is>
          <t>CORTE</t>
        </is>
      </c>
    </row>
    <row r="3026" ht="12" customHeight="1">
      <c r="A3026" s="3" t="inlineStr">
        <is>
          <t>USINAGEM</t>
        </is>
      </c>
      <c r="B3026" s="1" t="n">
        <v>30009705</v>
      </c>
      <c r="C3026" s="1" t="inlineStr">
        <is>
          <t>Produto usinado</t>
        </is>
      </c>
      <c r="D3026" s="1" t="n">
        <v>30009705</v>
      </c>
      <c r="E3026" s="1" t="inlineStr">
        <is>
          <t>TRAV. SARRA. 390X60X15 MDF - CADEIRA                    1</t>
        </is>
      </c>
      <c r="F3026" s="2" t="n">
        <v>1</v>
      </c>
      <c r="G3026" s="2" t="inlineStr">
        <is>
          <t>peça</t>
        </is>
      </c>
      <c r="H3026" s="1" t="n">
        <v>1.2</v>
      </c>
      <c r="I3026" s="1" t="n">
        <v>0.03589</v>
      </c>
      <c r="J3026" s="2" t="inlineStr">
        <is>
          <t>CORTE</t>
        </is>
      </c>
    </row>
    <row r="3027" ht="12" customHeight="1">
      <c r="A3027" s="3" t="inlineStr">
        <is>
          <t>USINAGEM</t>
        </is>
      </c>
      <c r="B3027" s="1" t="n">
        <v>20020002</v>
      </c>
      <c r="C3027" s="1" t="inlineStr">
        <is>
          <t>Produto usinado</t>
        </is>
      </c>
      <c r="D3027" s="1" t="n">
        <v>20020002</v>
      </c>
      <c r="E3027" s="1" t="inlineStr">
        <is>
          <t>(2) FECHAMENTO I 1090X295X12 MDF - BASE DUBAI  1</t>
        </is>
      </c>
      <c r="F3027" s="2" t="n">
        <v>1</v>
      </c>
      <c r="G3027" s="2" t="inlineStr">
        <is>
          <t>peça</t>
        </is>
      </c>
      <c r="H3027" s="1" t="n">
        <v>1.2</v>
      </c>
      <c r="I3027" s="1" t="n">
        <v>0.03589</v>
      </c>
      <c r="J3027" s="2" t="inlineStr">
        <is>
          <t>CORTE</t>
        </is>
      </c>
    </row>
    <row r="3028" ht="12" customHeight="1">
      <c r="A3028" s="3" t="inlineStr">
        <is>
          <t>USINAGEM</t>
        </is>
      </c>
      <c r="B3028" s="1" t="n">
        <v>20020003</v>
      </c>
      <c r="C3028" s="1" t="inlineStr">
        <is>
          <t>Produto usinado</t>
        </is>
      </c>
      <c r="D3028" s="1" t="n">
        <v>20020003</v>
      </c>
      <c r="E3028" s="1" t="inlineStr">
        <is>
          <t>(3) FECHAMENTO II 600X295X12 MDF - BASE DUBAI   1</t>
        </is>
      </c>
      <c r="F3028" s="2" t="n">
        <v>1</v>
      </c>
      <c r="G3028" s="2" t="inlineStr">
        <is>
          <t>peça</t>
        </is>
      </c>
      <c r="H3028" s="1" t="n">
        <v>1.2</v>
      </c>
      <c r="I3028" s="1" t="n">
        <v>0.03589</v>
      </c>
      <c r="J3028" s="2" t="inlineStr">
        <is>
          <t>CORTE</t>
        </is>
      </c>
    </row>
    <row r="3029" ht="12" customHeight="1">
      <c r="A3029" s="3" t="inlineStr">
        <is>
          <t>USINAGEM</t>
        </is>
      </c>
      <c r="B3029" s="1" t="n">
        <v>20020004</v>
      </c>
      <c r="C3029" s="1" t="inlineStr">
        <is>
          <t>Produto usinado</t>
        </is>
      </c>
      <c r="D3029" s="1" t="n">
        <v>20020004</v>
      </c>
      <c r="E3029" s="1" t="inlineStr">
        <is>
          <t>(4) FECHAMENTO III 545X327X12 MDF - BASE DUBAI  1</t>
        </is>
      </c>
      <c r="F3029" s="2" t="n">
        <v>1</v>
      </c>
      <c r="G3029" s="2" t="inlineStr">
        <is>
          <t>peça</t>
        </is>
      </c>
      <c r="H3029" s="1" t="n">
        <v>1.2</v>
      </c>
      <c r="I3029" s="1" t="n">
        <v>0.03589</v>
      </c>
      <c r="J3029" s="2" t="inlineStr">
        <is>
          <t>CORTE</t>
        </is>
      </c>
    </row>
    <row r="3030" ht="12" customHeight="1">
      <c r="A3030" s="3" t="inlineStr">
        <is>
          <t>USINAGEM</t>
        </is>
      </c>
      <c r="B3030" s="1" t="n">
        <v>20020005</v>
      </c>
      <c r="C3030" s="1" t="inlineStr">
        <is>
          <t>Produto usinado</t>
        </is>
      </c>
      <c r="D3030" s="1" t="n">
        <v>20020005</v>
      </c>
      <c r="E3030" s="1" t="inlineStr">
        <is>
          <t>(5) FECHAMENTO IV 453X327X12 MDF - BASE DUBAI  1</t>
        </is>
      </c>
      <c r="F3030" s="2" t="n">
        <v>1</v>
      </c>
      <c r="G3030" s="2" t="inlineStr">
        <is>
          <t>peça</t>
        </is>
      </c>
      <c r="H3030" s="1" t="n">
        <v>1.2</v>
      </c>
      <c r="I3030" s="1" t="n">
        <v>0.03589</v>
      </c>
      <c r="J3030" s="2" t="inlineStr">
        <is>
          <t>CORTE</t>
        </is>
      </c>
    </row>
    <row r="3031" ht="12" customHeight="1">
      <c r="A3031" s="3" t="inlineStr">
        <is>
          <t>USINAGEM</t>
        </is>
      </c>
      <c r="B3031" s="1" t="n">
        <v>91014001</v>
      </c>
      <c r="C3031" s="1" t="inlineStr">
        <is>
          <t>Produto usinado</t>
        </is>
      </c>
      <c r="D3031" s="1" t="n">
        <v>91014001</v>
      </c>
      <c r="E3031" s="1" t="inlineStr">
        <is>
          <t>LATERAL 1100X170X15 MDP - CAB ISTAMBUL              1</t>
        </is>
      </c>
      <c r="F3031" s="2" t="n">
        <v>1</v>
      </c>
      <c r="G3031" s="2" t="inlineStr">
        <is>
          <t>peça</t>
        </is>
      </c>
      <c r="H3031" s="1" t="n">
        <v>1.2</v>
      </c>
      <c r="I3031" s="1" t="n">
        <v>0.03589</v>
      </c>
      <c r="J3031" s="2" t="inlineStr">
        <is>
          <t>CORTE</t>
        </is>
      </c>
    </row>
    <row r="3032" ht="12" customHeight="1">
      <c r="A3032" s="3" t="inlineStr">
        <is>
          <t>USINAGEM</t>
        </is>
      </c>
      <c r="B3032" s="1" t="n">
        <v>91014002</v>
      </c>
      <c r="C3032" s="1" t="inlineStr">
        <is>
          <t>Produto usinado</t>
        </is>
      </c>
      <c r="D3032" s="1" t="n">
        <v>91014002</v>
      </c>
      <c r="E3032" s="1" t="inlineStr">
        <is>
          <t>APLIQUE 1065X(120)190X07 MDP - CAB ISTAMBUL      1</t>
        </is>
      </c>
      <c r="F3032" s="2" t="n">
        <v>1</v>
      </c>
      <c r="G3032" s="2" t="inlineStr">
        <is>
          <t>peça</t>
        </is>
      </c>
      <c r="H3032" s="1" t="n">
        <v>1.2</v>
      </c>
      <c r="I3032" s="1" t="n">
        <v>0.03589</v>
      </c>
      <c r="J3032" s="2" t="inlineStr">
        <is>
          <t>CORTE</t>
        </is>
      </c>
    </row>
    <row r="3033" ht="12" customHeight="1">
      <c r="A3033" s="3" t="inlineStr">
        <is>
          <t>USINAGEM</t>
        </is>
      </c>
      <c r="B3033" s="1" t="n">
        <v>91314001</v>
      </c>
      <c r="C3033" s="1" t="inlineStr">
        <is>
          <t>Produto usinado</t>
        </is>
      </c>
      <c r="D3033" s="1" t="n">
        <v>91314001</v>
      </c>
      <c r="E3033" s="1" t="inlineStr">
        <is>
          <t>TRAVESSA 400X50X18 MDF - CABECEIRA QATAR       1</t>
        </is>
      </c>
      <c r="F3033" s="2" t="n">
        <v>1</v>
      </c>
      <c r="G3033" s="2" t="inlineStr">
        <is>
          <t>peça</t>
        </is>
      </c>
      <c r="H3033" s="1" t="n">
        <v>1.2</v>
      </c>
      <c r="I3033" s="1" t="n">
        <v>0.03589</v>
      </c>
      <c r="J3033" s="2" t="inlineStr">
        <is>
          <t>CORTE</t>
        </is>
      </c>
    </row>
    <row r="3034" ht="12" customHeight="1">
      <c r="A3034" s="3" t="inlineStr">
        <is>
          <t>USINAGEM</t>
        </is>
      </c>
      <c r="B3034" s="1" t="n">
        <v>91316001</v>
      </c>
      <c r="C3034" s="1" t="inlineStr">
        <is>
          <t>Produto usinado</t>
        </is>
      </c>
      <c r="D3034" s="1" t="n">
        <v>91316001</v>
      </c>
      <c r="E3034" s="1" t="inlineStr">
        <is>
          <t>TRAVESSA 500X50X18 MDF - CABECEIRA QATAR       1</t>
        </is>
      </c>
      <c r="F3034" s="2" t="n">
        <v>1</v>
      </c>
      <c r="G3034" s="2" t="inlineStr">
        <is>
          <t>peça</t>
        </is>
      </c>
      <c r="H3034" s="1" t="n">
        <v>1.2</v>
      </c>
      <c r="I3034" s="1" t="n">
        <v>0.03589</v>
      </c>
      <c r="J3034" s="2" t="inlineStr">
        <is>
          <t>CORTE</t>
        </is>
      </c>
    </row>
    <row r="3035" ht="12" customHeight="1">
      <c r="A3035" s="3" t="inlineStr">
        <is>
          <t>USINAGEM</t>
        </is>
      </c>
      <c r="B3035" s="1" t="n">
        <v>91319001</v>
      </c>
      <c r="C3035" s="1" t="inlineStr">
        <is>
          <t>Produto usinado</t>
        </is>
      </c>
      <c r="D3035" s="1" t="n">
        <v>91319001</v>
      </c>
      <c r="E3035" s="1" t="inlineStr">
        <is>
          <t>MADEIRA 650X50X20 MADEIRA - CABECEIRA               1</t>
        </is>
      </c>
      <c r="F3035" s="2" t="n">
        <v>1</v>
      </c>
      <c r="G3035" s="2" t="inlineStr">
        <is>
          <t>peça</t>
        </is>
      </c>
      <c r="H3035" s="1" t="n">
        <v>1.2</v>
      </c>
      <c r="I3035" s="1" t="n">
        <v>0.03589</v>
      </c>
      <c r="J3035" s="2" t="inlineStr">
        <is>
          <t>CORTE</t>
        </is>
      </c>
    </row>
    <row r="3036" ht="12" customHeight="1">
      <c r="A3036" s="3" t="inlineStr">
        <is>
          <t>USINAGEM</t>
        </is>
      </c>
      <c r="B3036" s="1" t="n">
        <v>95510004</v>
      </c>
      <c r="C3036" s="1" t="inlineStr">
        <is>
          <t>Produto usinado</t>
        </is>
      </c>
      <c r="D3036" s="1" t="n">
        <v>95510004</v>
      </c>
      <c r="E3036" s="1" t="inlineStr">
        <is>
          <t>PÉ 160X30X18 MDF - CAB MUNIQUE                              1</t>
        </is>
      </c>
      <c r="F3036" s="2" t="n">
        <v>1</v>
      </c>
      <c r="G3036" s="2" t="inlineStr">
        <is>
          <t>peça</t>
        </is>
      </c>
      <c r="H3036" s="1" t="n">
        <v>1.2</v>
      </c>
      <c r="I3036" s="1" t="n">
        <v>0.03589</v>
      </c>
      <c r="J3036" s="2" t="inlineStr">
        <is>
          <t>CORTE</t>
        </is>
      </c>
    </row>
    <row r="3037" ht="12" customHeight="1">
      <c r="A3037" s="3" t="inlineStr">
        <is>
          <t>USINAGEM</t>
        </is>
      </c>
      <c r="B3037" s="1" t="n">
        <v>30116001</v>
      </c>
      <c r="C3037" s="1" t="inlineStr">
        <is>
          <t>Produto usinado</t>
        </is>
      </c>
      <c r="D3037" s="1" t="n">
        <v>30116001</v>
      </c>
      <c r="E3037" s="1" t="inlineStr">
        <is>
          <t>FECHAMENTO MAIOR 851X348X15 MDF - BASE IMOL 1</t>
        </is>
      </c>
      <c r="F3037" s="2" t="n">
        <v>1</v>
      </c>
      <c r="G3037" s="2" t="inlineStr">
        <is>
          <t>peça</t>
        </is>
      </c>
      <c r="H3037" s="1" t="n">
        <v>1.2</v>
      </c>
      <c r="I3037" s="1" t="n">
        <v>0.03589</v>
      </c>
      <c r="J3037" s="2" t="inlineStr">
        <is>
          <t>CORTE</t>
        </is>
      </c>
    </row>
    <row r="3038" ht="12" customHeight="1">
      <c r="A3038" s="3" t="inlineStr">
        <is>
          <t>USINAGEM</t>
        </is>
      </c>
      <c r="B3038" s="1" t="n">
        <v>30116002</v>
      </c>
      <c r="C3038" s="1" t="inlineStr">
        <is>
          <t>Produto usinado</t>
        </is>
      </c>
      <c r="D3038" s="1" t="n">
        <v>30116002</v>
      </c>
      <c r="E3038" s="1" t="inlineStr">
        <is>
          <t>FECHAMENTO MENOR 464X351X15 MDF - BASE IMO  1</t>
        </is>
      </c>
      <c r="F3038" s="2" t="n">
        <v>1</v>
      </c>
      <c r="G3038" s="2" t="inlineStr">
        <is>
          <t>peça</t>
        </is>
      </c>
      <c r="H3038" s="1" t="n">
        <v>1.2</v>
      </c>
      <c r="I3038" s="1" t="n">
        <v>0.03589</v>
      </c>
      <c r="J3038" s="2" t="inlineStr">
        <is>
          <t>CORTE</t>
        </is>
      </c>
    </row>
    <row r="3039" ht="12" customHeight="1">
      <c r="A3039" s="3" t="inlineStr">
        <is>
          <t>USINAGEM</t>
        </is>
      </c>
      <c r="B3039" s="1" t="n">
        <v>30114001</v>
      </c>
      <c r="C3039" s="1" t="inlineStr">
        <is>
          <t>Produto usinado</t>
        </is>
      </c>
      <c r="D3039" s="1" t="n">
        <v>30114001</v>
      </c>
      <c r="E3039" s="1" t="inlineStr">
        <is>
          <t>FECHAMENTO MAIOR 610X348X15 MDF - BASE IMOL 1</t>
        </is>
      </c>
      <c r="F3039" s="2" t="n">
        <v>1</v>
      </c>
      <c r="G3039" s="2" t="inlineStr">
        <is>
          <t>peça</t>
        </is>
      </c>
      <c r="H3039" s="1" t="n">
        <v>1.2</v>
      </c>
      <c r="I3039" s="1" t="n">
        <v>0.03589</v>
      </c>
      <c r="J3039" s="2" t="inlineStr">
        <is>
          <t>CORTE</t>
        </is>
      </c>
    </row>
    <row r="3040" ht="12" customHeight="1">
      <c r="A3040" s="3" t="inlineStr">
        <is>
          <t>USINAGEM</t>
        </is>
      </c>
      <c r="B3040" s="1" t="n">
        <v>91114001</v>
      </c>
      <c r="C3040" s="1" t="inlineStr">
        <is>
          <t>Produto usinado</t>
        </is>
      </c>
      <c r="D3040" s="1" t="n">
        <v>91114001</v>
      </c>
      <c r="E3040" s="1" t="inlineStr">
        <is>
          <t>LATERAL 1100X170X15 MDP - CAB MOSCOU                1</t>
        </is>
      </c>
      <c r="F3040" s="2" t="n">
        <v>1</v>
      </c>
      <c r="G3040" s="2" t="inlineStr">
        <is>
          <t>peça</t>
        </is>
      </c>
      <c r="H3040" s="1" t="n">
        <v>1.2</v>
      </c>
      <c r="I3040" s="1" t="n">
        <v>0.03589</v>
      </c>
      <c r="J3040" s="2" t="inlineStr">
        <is>
          <t>CORTE</t>
        </is>
      </c>
    </row>
    <row r="3041" ht="12" customHeight="1">
      <c r="A3041" s="3" t="inlineStr">
        <is>
          <t>USINAGEM</t>
        </is>
      </c>
      <c r="B3041" s="1" t="n">
        <v>30009706</v>
      </c>
      <c r="C3041" s="1" t="inlineStr">
        <is>
          <t>Produto usinado</t>
        </is>
      </c>
      <c r="D3041" s="1" t="n">
        <v>30009706</v>
      </c>
      <c r="E3041" s="1" t="inlineStr">
        <is>
          <t>TRAV CHANFRADA 390X400(35)X15 MDF - CAD RAVE 1</t>
        </is>
      </c>
      <c r="F3041" s="2" t="n">
        <v>1</v>
      </c>
      <c r="G3041" s="2" t="inlineStr">
        <is>
          <t>peça</t>
        </is>
      </c>
      <c r="H3041" s="1" t="n">
        <v>1.2</v>
      </c>
      <c r="I3041" s="1" t="n">
        <v>0.03589</v>
      </c>
      <c r="J3041" s="2" t="inlineStr">
        <is>
          <t>CORTE</t>
        </is>
      </c>
    </row>
    <row r="3042" ht="12" customHeight="1">
      <c r="A3042" s="3" t="inlineStr">
        <is>
          <t>USINAGEM</t>
        </is>
      </c>
      <c r="B3042" s="1" t="n">
        <v>98614004</v>
      </c>
      <c r="C3042" s="1" t="inlineStr">
        <is>
          <t>Produto usinado</t>
        </is>
      </c>
      <c r="D3042" s="1" t="n">
        <v>98614004</v>
      </c>
      <c r="E3042" s="1" t="inlineStr">
        <is>
          <t>TRAVESSA 600X50X18 MDF - CAB QATAR                     1</t>
        </is>
      </c>
      <c r="F3042" s="2" t="n">
        <v>1</v>
      </c>
      <c r="G3042" s="2" t="inlineStr">
        <is>
          <t>peça</t>
        </is>
      </c>
      <c r="H3042" s="1" t="n">
        <v>1.2</v>
      </c>
      <c r="I3042" s="1" t="n">
        <v>0.03589</v>
      </c>
      <c r="J3042" s="2" t="inlineStr">
        <is>
          <t>CORTE</t>
        </is>
      </c>
    </row>
    <row r="3043" ht="12" customHeight="1">
      <c r="A3043" s="3" t="inlineStr">
        <is>
          <t>USINAGEM</t>
        </is>
      </c>
      <c r="B3043" s="1" t="n">
        <v>91014007</v>
      </c>
      <c r="C3043" s="1" t="inlineStr">
        <is>
          <t>Produto usinado</t>
        </is>
      </c>
      <c r="D3043" s="1" t="n">
        <v>91014007</v>
      </c>
      <c r="E3043" s="1" t="inlineStr">
        <is>
          <t>PE 95X130X18 MDF - CAB ISTAMBUL                             1</t>
        </is>
      </c>
      <c r="F3043" s="2" t="n">
        <v>1</v>
      </c>
      <c r="G3043" s="2" t="inlineStr">
        <is>
          <t>peça</t>
        </is>
      </c>
      <c r="H3043" s="1" t="n">
        <v>1.2</v>
      </c>
      <c r="I3043" s="1" t="n">
        <v>0.03589</v>
      </c>
      <c r="J3043" s="2" t="inlineStr">
        <is>
          <t>CORTE</t>
        </is>
      </c>
    </row>
    <row r="3044" ht="12" customHeight="1">
      <c r="A3044" s="3" t="inlineStr">
        <is>
          <t>USINAGEM</t>
        </is>
      </c>
      <c r="B3044" s="1" t="n">
        <v>91614002</v>
      </c>
      <c r="C3044" s="1" t="inlineStr">
        <is>
          <t>Produto usinado</t>
        </is>
      </c>
      <c r="D3044" s="1" t="n">
        <v>91614002</v>
      </c>
      <c r="E3044" s="1" t="inlineStr">
        <is>
          <t>PE 120X100X18 MDF - CAB DUBAI                                  1</t>
        </is>
      </c>
      <c r="F3044" s="2" t="n">
        <v>1</v>
      </c>
      <c r="G3044" s="2" t="inlineStr">
        <is>
          <t>peça</t>
        </is>
      </c>
      <c r="H3044" s="1" t="n">
        <v>1.2</v>
      </c>
      <c r="I3044" s="1" t="n">
        <v>0.03589</v>
      </c>
      <c r="J3044" s="2" t="inlineStr">
        <is>
          <t>CORTE</t>
        </is>
      </c>
    </row>
    <row r="3045" ht="12" customHeight="1">
      <c r="A3045" s="3" t="inlineStr">
        <is>
          <t>USINAGEM</t>
        </is>
      </c>
      <c r="B3045" s="1" t="n">
        <v>10012004</v>
      </c>
      <c r="C3045" s="1" t="inlineStr">
        <is>
          <t>Produto usinado</t>
        </is>
      </c>
      <c r="D3045" s="1" t="n">
        <v>10012004</v>
      </c>
      <c r="E3045" s="1" t="inlineStr">
        <is>
          <t>APOIO TMP 1098X60(128)X12 MDP (2PC) US6,2 - TAN 1</t>
        </is>
      </c>
      <c r="F3045" s="2" t="n">
        <v>1</v>
      </c>
      <c r="G3045" s="2" t="inlineStr">
        <is>
          <t>peça</t>
        </is>
      </c>
      <c r="H3045" s="1" t="n">
        <v>1.2</v>
      </c>
      <c r="I3045" s="1" t="n">
        <v>0.03589</v>
      </c>
      <c r="J3045" s="2" t="inlineStr">
        <is>
          <t>CORTE</t>
        </is>
      </c>
    </row>
    <row r="3046" ht="12" customHeight="1">
      <c r="A3046" s="3" t="inlineStr">
        <is>
          <t>USINAGEM</t>
        </is>
      </c>
      <c r="B3046" s="1" t="n">
        <v>30002301</v>
      </c>
      <c r="C3046" s="1" t="inlineStr">
        <is>
          <t>Produto usinado</t>
        </is>
      </c>
      <c r="D3046" s="1" t="n">
        <v>30002301</v>
      </c>
      <c r="E3046" s="1" t="inlineStr">
        <is>
          <t>PÉ TRASE 980(1000)X45(911)X30 MAD (15) - TOPAZIO 1</t>
        </is>
      </c>
      <c r="F3046" s="2" t="n">
        <v>1</v>
      </c>
      <c r="G3046" s="2" t="inlineStr">
        <is>
          <t>peça</t>
        </is>
      </c>
      <c r="H3046" s="1" t="n">
        <v>1.2</v>
      </c>
      <c r="I3046" s="1" t="n">
        <v>0.03589</v>
      </c>
      <c r="J3046" s="2" t="inlineStr">
        <is>
          <t>CORTE</t>
        </is>
      </c>
    </row>
    <row r="3047" ht="12" customHeight="1">
      <c r="A3047" s="3" t="inlineStr">
        <is>
          <t>USINAGEM</t>
        </is>
      </c>
      <c r="B3047" s="1" t="n">
        <v>20057001</v>
      </c>
      <c r="C3047" s="1" t="inlineStr">
        <is>
          <t>Produto usinado</t>
        </is>
      </c>
      <c r="D3047" s="1" t="n">
        <v>20057001</v>
      </c>
      <c r="E3047" s="1" t="inlineStr">
        <is>
          <t>PÉ ESTRU. 760(780)X80(940)X30 MAD (12PÇ)- TOPAZ 1</t>
        </is>
      </c>
      <c r="F3047" s="2" t="n">
        <v>1</v>
      </c>
      <c r="G3047" s="2" t="inlineStr">
        <is>
          <t>peça</t>
        </is>
      </c>
      <c r="H3047" s="1" t="n">
        <v>1.2</v>
      </c>
      <c r="I3047" s="1" t="n">
        <v>0.03589</v>
      </c>
      <c r="J3047" s="2" t="inlineStr">
        <is>
          <t>CORTE</t>
        </is>
      </c>
    </row>
    <row r="3048" ht="12" customHeight="1">
      <c r="A3048" s="3" t="inlineStr">
        <is>
          <t>USINAGEM</t>
        </is>
      </c>
      <c r="B3048" s="1" t="n">
        <v>20054601</v>
      </c>
      <c r="C3048" s="1" t="inlineStr">
        <is>
          <t>Produto usinado</t>
        </is>
      </c>
      <c r="D3048" s="1" t="n">
        <v>20054601</v>
      </c>
      <c r="E3048" s="1" t="inlineStr">
        <is>
          <t>PE ESTRU. 760(810)X80(125)X30 MAD (2PC)- TOPAZIO1</t>
        </is>
      </c>
      <c r="F3048" s="2" t="n">
        <v>1</v>
      </c>
      <c r="G3048" s="2" t="inlineStr">
        <is>
          <t>peça</t>
        </is>
      </c>
      <c r="H3048" s="1" t="n">
        <v>1.2</v>
      </c>
      <c r="I3048" s="1" t="n">
        <v>0.03589</v>
      </c>
      <c r="J3048" s="2" t="inlineStr">
        <is>
          <t>CORTE</t>
        </is>
      </c>
    </row>
    <row r="3049" ht="12" customHeight="1">
      <c r="A3049" s="3" t="inlineStr">
        <is>
          <t>USINAGEM</t>
        </is>
      </c>
      <c r="B3049" s="1" t="n">
        <v>30002822</v>
      </c>
      <c r="C3049" s="1" t="inlineStr">
        <is>
          <t>Produto usinado</t>
        </is>
      </c>
      <c r="D3049" s="1" t="n">
        <v>30002822</v>
      </c>
      <c r="E3049" s="1" t="inlineStr">
        <is>
          <t>TRA CENT 360X40(911)X25 MDP (18PCS) - AGATA       1</t>
        </is>
      </c>
      <c r="F3049" s="2" t="n">
        <v>1</v>
      </c>
      <c r="G3049" s="2" t="inlineStr">
        <is>
          <t>peça</t>
        </is>
      </c>
      <c r="H3049" s="1" t="n">
        <v>1.2</v>
      </c>
      <c r="I3049" s="1" t="n">
        <v>0.03589</v>
      </c>
      <c r="J3049" s="2" t="inlineStr">
        <is>
          <t>CORTE</t>
        </is>
      </c>
    </row>
    <row r="3050" ht="12" customHeight="1">
      <c r="A3050" s="3" t="inlineStr">
        <is>
          <t>USINAGEM</t>
        </is>
      </c>
      <c r="B3050" s="1" t="n">
        <v>91033001</v>
      </c>
      <c r="C3050" s="1" t="inlineStr">
        <is>
          <t>Produto usinado</t>
        </is>
      </c>
      <c r="D3050" s="1" t="n">
        <v>91033001</v>
      </c>
      <c r="E3050" s="1" t="inlineStr">
        <is>
          <t>CHAPA 990X150X09 MDP - ACAPULCO 1,00                  1</t>
        </is>
      </c>
      <c r="F3050" s="2" t="n">
        <v>1</v>
      </c>
      <c r="G3050" s="2" t="inlineStr">
        <is>
          <t>peça</t>
        </is>
      </c>
      <c r="H3050" s="1" t="n">
        <v>1.2</v>
      </c>
      <c r="I3050" s="1" t="n">
        <v>0.03589</v>
      </c>
      <c r="J3050" s="2" t="inlineStr">
        <is>
          <t>CORTE</t>
        </is>
      </c>
    </row>
    <row r="3051" ht="12" customHeight="1">
      <c r="A3051" s="3" t="inlineStr">
        <is>
          <t>USINAGEM</t>
        </is>
      </c>
      <c r="B3051" s="1" t="n">
        <v>91033002</v>
      </c>
      <c r="C3051" s="1" t="inlineStr">
        <is>
          <t>Produto usinado</t>
        </is>
      </c>
      <c r="D3051" s="1" t="n">
        <v>91033002</v>
      </c>
      <c r="E3051" s="1" t="inlineStr">
        <is>
          <t>CHAPA 860X540X09 MDP - ACAPULCO 1,00                  1</t>
        </is>
      </c>
      <c r="F3051" s="2" t="n">
        <v>1</v>
      </c>
      <c r="G3051" s="2" t="inlineStr">
        <is>
          <t>peça</t>
        </is>
      </c>
      <c r="H3051" s="1" t="n">
        <v>1.2</v>
      </c>
      <c r="I3051" s="1" t="n">
        <v>0.03589</v>
      </c>
      <c r="J3051" s="2" t="inlineStr">
        <is>
          <t>CORTE</t>
        </is>
      </c>
    </row>
    <row r="3052" ht="12" customHeight="1">
      <c r="A3052" s="3" t="inlineStr">
        <is>
          <t>USINAGEM</t>
        </is>
      </c>
      <c r="B3052" s="1" t="n">
        <v>91032601</v>
      </c>
      <c r="C3052" s="1" t="inlineStr">
        <is>
          <t>Produto usinado</t>
        </is>
      </c>
      <c r="D3052" s="1" t="n">
        <v>91032601</v>
      </c>
      <c r="E3052" s="1" t="inlineStr">
        <is>
          <t>CHAPA 1670X150X09 MDP - CHICAGO 1,60                   1</t>
        </is>
      </c>
      <c r="F3052" s="2" t="n">
        <v>1</v>
      </c>
      <c r="G3052" s="2" t="inlineStr">
        <is>
          <t>peça</t>
        </is>
      </c>
      <c r="H3052" s="1" t="n">
        <v>1.2</v>
      </c>
      <c r="I3052" s="1" t="n">
        <v>0.03589</v>
      </c>
      <c r="J3052" s="2" t="inlineStr">
        <is>
          <t>CORTE</t>
        </is>
      </c>
    </row>
    <row r="3053" ht="12" customHeight="1">
      <c r="A3053" s="3" t="inlineStr">
        <is>
          <t>USINAGEM</t>
        </is>
      </c>
      <c r="B3053" s="1" t="n">
        <v>91032602</v>
      </c>
      <c r="C3053" s="1" t="inlineStr">
        <is>
          <t>Produto usinado</t>
        </is>
      </c>
      <c r="D3053" s="1" t="n">
        <v>91032602</v>
      </c>
      <c r="E3053" s="1" t="inlineStr">
        <is>
          <t>CHAPA 1540X540X09 MDP - CHICAGO 1,60                   1</t>
        </is>
      </c>
      <c r="F3053" s="2" t="n">
        <v>1</v>
      </c>
      <c r="G3053" s="2" t="inlineStr">
        <is>
          <t>peça</t>
        </is>
      </c>
      <c r="H3053" s="1" t="n">
        <v>1.2</v>
      </c>
      <c r="I3053" s="1" t="n">
        <v>0.03589</v>
      </c>
      <c r="J3053" s="2" t="inlineStr">
        <is>
          <t>CORTE</t>
        </is>
      </c>
    </row>
    <row r="3054" ht="12" customHeight="1">
      <c r="A3054" s="3" t="inlineStr">
        <is>
          <t>USINAGEM</t>
        </is>
      </c>
      <c r="B3054" s="1" t="n">
        <v>91032401</v>
      </c>
      <c r="C3054" s="1" t="inlineStr">
        <is>
          <t>Produto usinado</t>
        </is>
      </c>
      <c r="D3054" s="1" t="n">
        <v>91032401</v>
      </c>
      <c r="E3054" s="1" t="inlineStr">
        <is>
          <t>CHAPA 1470X150X09 MDP - CHICAGO 1,40                   1</t>
        </is>
      </c>
      <c r="F3054" s="2" t="n">
        <v>1</v>
      </c>
      <c r="G3054" s="2" t="inlineStr">
        <is>
          <t>peça</t>
        </is>
      </c>
      <c r="H3054" s="1" t="n">
        <v>1.2</v>
      </c>
      <c r="I3054" s="1" t="n">
        <v>0.03589</v>
      </c>
      <c r="J3054" s="2" t="inlineStr">
        <is>
          <t>CORTE</t>
        </is>
      </c>
    </row>
    <row r="3055" ht="12" customHeight="1">
      <c r="A3055" s="3" t="inlineStr">
        <is>
          <t>USINAGEM</t>
        </is>
      </c>
      <c r="B3055" s="1" t="n">
        <v>91032402</v>
      </c>
      <c r="C3055" s="1" t="inlineStr">
        <is>
          <t>Produto usinado</t>
        </is>
      </c>
      <c r="D3055" s="1" t="n">
        <v>91032402</v>
      </c>
      <c r="E3055" s="1" t="inlineStr">
        <is>
          <t>CHAPA 1340X540X09 MDP - CHICAGO 1,40                   1</t>
        </is>
      </c>
      <c r="F3055" s="2" t="n">
        <v>1</v>
      </c>
      <c r="G3055" s="2" t="inlineStr">
        <is>
          <t>peça</t>
        </is>
      </c>
      <c r="H3055" s="1" t="n">
        <v>1.2</v>
      </c>
      <c r="I3055" s="1" t="n">
        <v>0.03589</v>
      </c>
      <c r="J3055" s="2" t="inlineStr">
        <is>
          <t>CORTE</t>
        </is>
      </c>
    </row>
    <row r="3056" ht="12" customHeight="1">
      <c r="A3056" s="3" t="inlineStr">
        <is>
          <t>USINAGEM</t>
        </is>
      </c>
      <c r="B3056" s="1" t="n">
        <v>30083002</v>
      </c>
      <c r="C3056" s="1" t="inlineStr">
        <is>
          <t>Produto usinado</t>
        </is>
      </c>
      <c r="D3056" s="1" t="n">
        <v>30083002</v>
      </c>
      <c r="E3056" s="1" t="inlineStr">
        <is>
          <t>(4) LAT BAS INTERNA 780X455X15 MDP-MES TRENTO1</t>
        </is>
      </c>
      <c r="F3056" s="2" t="n">
        <v>1</v>
      </c>
      <c r="G3056" s="2" t="inlineStr">
        <is>
          <t>peça</t>
        </is>
      </c>
      <c r="H3056" s="1" t="n">
        <v>1.2</v>
      </c>
      <c r="I3056" s="1" t="n">
        <v>0.03589</v>
      </c>
      <c r="J3056" s="2" t="inlineStr">
        <is>
          <t>CORTE</t>
        </is>
      </c>
    </row>
    <row r="3057" ht="12" customHeight="1">
      <c r="A3057" s="3" t="inlineStr">
        <is>
          <t>USINAGEM</t>
        </is>
      </c>
      <c r="B3057" s="1" t="n">
        <v>20024002</v>
      </c>
      <c r="C3057" s="1" t="inlineStr">
        <is>
          <t>Produto usinado</t>
        </is>
      </c>
      <c r="D3057" s="1" t="n">
        <v>20024002</v>
      </c>
      <c r="E3057" s="1" t="inlineStr">
        <is>
          <t>ENGRO MENOR 758X60X15 MDP - MESA MONTREAL</t>
        </is>
      </c>
      <c r="F3057" s="2" t="n">
        <v>1</v>
      </c>
      <c r="G3057" s="2" t="inlineStr">
        <is>
          <t>peça</t>
        </is>
      </c>
      <c r="H3057" s="1" t="n">
        <v>1.2</v>
      </c>
      <c r="I3057" s="1" t="n">
        <v>0.03589</v>
      </c>
      <c r="J3057" s="2" t="inlineStr">
        <is>
          <t>CORTE</t>
        </is>
      </c>
    </row>
    <row r="3058" ht="12" customHeight="1">
      <c r="A3058" s="3" t="inlineStr">
        <is>
          <t>USINAGEM</t>
        </is>
      </c>
      <c r="B3058" s="1" t="n">
        <v>20012408</v>
      </c>
      <c r="C3058" s="1" t="inlineStr">
        <is>
          <t>Produto usinado</t>
        </is>
      </c>
      <c r="D3058" s="1" t="n">
        <v>20012408</v>
      </c>
      <c r="E3058" s="1" t="inlineStr">
        <is>
          <t>ENGRO MAIOR 1200X60X15 MDP - MESA MONTREAL</t>
        </is>
      </c>
      <c r="F3058" s="2" t="n">
        <v>1</v>
      </c>
      <c r="G3058" s="2" t="inlineStr">
        <is>
          <t>peça</t>
        </is>
      </c>
      <c r="H3058" s="1" t="n">
        <v>1.2</v>
      </c>
      <c r="I3058" s="1" t="n">
        <v>0.03589</v>
      </c>
      <c r="J3058" s="2" t="inlineStr">
        <is>
          <t>CORTE</t>
        </is>
      </c>
    </row>
    <row r="3059" ht="12" customHeight="1">
      <c r="A3059" s="3" t="inlineStr">
        <is>
          <t>USINAGEM</t>
        </is>
      </c>
      <c r="B3059" s="1" t="n">
        <v>20012409</v>
      </c>
      <c r="C3059" s="1" t="inlineStr">
        <is>
          <t>Produto usinado</t>
        </is>
      </c>
      <c r="D3059" s="1" t="n">
        <v>20012409</v>
      </c>
      <c r="E3059" s="1" t="inlineStr">
        <is>
          <t>ENGRO MENOR 802X60X15 MDP - MESA MIAMI</t>
        </is>
      </c>
      <c r="F3059" s="2" t="n">
        <v>1</v>
      </c>
      <c r="G3059" s="2" t="inlineStr">
        <is>
          <t>peça</t>
        </is>
      </c>
      <c r="H3059" s="1" t="n">
        <v>1.2</v>
      </c>
      <c r="I3059" s="1" t="n">
        <v>0.03589</v>
      </c>
      <c r="J3059" s="2" t="inlineStr">
        <is>
          <t>CORTE</t>
        </is>
      </c>
    </row>
    <row r="3060" ht="12" customHeight="1">
      <c r="A3060" s="3" t="inlineStr">
        <is>
          <t>USINAGEM</t>
        </is>
      </c>
      <c r="B3060" s="1" t="n">
        <v>20013104</v>
      </c>
      <c r="C3060" s="1" t="inlineStr">
        <is>
          <t>Produto usinado</t>
        </is>
      </c>
      <c r="D3060" s="1" t="n">
        <v>20013104</v>
      </c>
      <c r="E3060" s="1" t="inlineStr">
        <is>
          <t>ENGRO MAIOR 1246X60X15 MDP - MESA MIAMI 1,37X</t>
        </is>
      </c>
      <c r="F3060" s="2" t="n">
        <v>1</v>
      </c>
      <c r="G3060" s="2" t="inlineStr">
        <is>
          <t>peça</t>
        </is>
      </c>
      <c r="H3060" s="1" t="n">
        <v>1.2</v>
      </c>
      <c r="I3060" s="1" t="n">
        <v>0.03589</v>
      </c>
      <c r="J3060" s="2" t="inlineStr">
        <is>
          <t>CORTE</t>
        </is>
      </c>
    </row>
    <row r="3061" ht="12" customHeight="1">
      <c r="A3061" s="3" t="inlineStr">
        <is>
          <t>USINAGEM</t>
        </is>
      </c>
      <c r="B3061" s="1" t="n">
        <v>20013105</v>
      </c>
      <c r="C3061" s="1" t="inlineStr">
        <is>
          <t>Produto usinado</t>
        </is>
      </c>
      <c r="D3061" s="1" t="n">
        <v>20013105</v>
      </c>
      <c r="E3061" s="1" t="inlineStr">
        <is>
          <t>EXCLUIR</t>
        </is>
      </c>
      <c r="F3061" s="2" t="n">
        <v>1</v>
      </c>
      <c r="G3061" s="2" t="inlineStr">
        <is>
          <t>peça</t>
        </is>
      </c>
      <c r="H3061" s="1" t="n">
        <v>1.2</v>
      </c>
      <c r="I3061" s="1" t="n">
        <v>0.03589</v>
      </c>
      <c r="J3061" s="2" t="inlineStr">
        <is>
          <t>CORTE</t>
        </is>
      </c>
    </row>
    <row r="3062" ht="12" customHeight="1">
      <c r="A3062" s="3" t="inlineStr">
        <is>
          <t>USINAGEM</t>
        </is>
      </c>
      <c r="B3062" s="1" t="n">
        <v>20012404</v>
      </c>
      <c r="C3062" s="1" t="inlineStr">
        <is>
          <t>Produto usinado</t>
        </is>
      </c>
      <c r="D3062" s="1" t="n">
        <v>20012404</v>
      </c>
      <c r="E3062" s="1" t="inlineStr">
        <is>
          <t>TAMPO 1202X802X12 MDP - MESA MIAMI 1,20</t>
        </is>
      </c>
      <c r="F3062" s="2" t="n">
        <v>1</v>
      </c>
      <c r="G3062" s="2" t="inlineStr">
        <is>
          <t>peça</t>
        </is>
      </c>
      <c r="H3062" s="1" t="n">
        <v>1.2</v>
      </c>
      <c r="I3062" s="1" t="n">
        <v>0.03589</v>
      </c>
      <c r="J3062" s="2" t="inlineStr">
        <is>
          <t>CORTE</t>
        </is>
      </c>
    </row>
    <row r="3063" ht="12" customHeight="1">
      <c r="A3063" s="3" t="inlineStr">
        <is>
          <t>USINAGEM</t>
        </is>
      </c>
      <c r="B3063" s="1" t="n">
        <v>20013101</v>
      </c>
      <c r="C3063" s="1" t="inlineStr">
        <is>
          <t>Produto usinado</t>
        </is>
      </c>
      <c r="D3063" s="1" t="n">
        <v>20013101</v>
      </c>
      <c r="E3063" s="1" t="inlineStr">
        <is>
          <t>TAMPO 1368X802X12 MDP - MESA MIAMI 1,37X0,80</t>
        </is>
      </c>
      <c r="F3063" s="2" t="n">
        <v>1</v>
      </c>
      <c r="G3063" s="2" t="inlineStr">
        <is>
          <t>peça</t>
        </is>
      </c>
      <c r="H3063" s="1" t="n">
        <v>1.2</v>
      </c>
      <c r="I3063" s="1" t="n">
        <v>0.03589</v>
      </c>
      <c r="J3063" s="2" t="inlineStr">
        <is>
          <t>CORTE</t>
        </is>
      </c>
    </row>
    <row r="3064" ht="12" customHeight="1">
      <c r="A3064" s="3" t="inlineStr">
        <is>
          <t>USINAGEM</t>
        </is>
      </c>
      <c r="B3064" s="1" t="n">
        <v>20011001</v>
      </c>
      <c r="C3064" s="1" t="inlineStr">
        <is>
          <t>Produto usinado</t>
        </is>
      </c>
      <c r="D3064" s="1" t="n">
        <v>20011001</v>
      </c>
      <c r="E3064" s="1" t="inlineStr">
        <is>
          <t>TAMPO 900X900X12 MDP - MESA MIAMI 0,90</t>
        </is>
      </c>
      <c r="F3064" s="2" t="n">
        <v>1</v>
      </c>
      <c r="G3064" s="2" t="inlineStr">
        <is>
          <t>peça</t>
        </is>
      </c>
      <c r="H3064" s="1" t="n">
        <v>1.2</v>
      </c>
      <c r="I3064" s="1" t="n">
        <v>0.03589</v>
      </c>
      <c r="J3064" s="2" t="inlineStr">
        <is>
          <t>CORTE</t>
        </is>
      </c>
    </row>
    <row r="3065" ht="12" customHeight="1">
      <c r="A3065" s="3" t="inlineStr">
        <is>
          <t>USINAGEM</t>
        </is>
      </c>
      <c r="B3065" s="1" t="n">
        <v>20011002</v>
      </c>
      <c r="C3065" s="1" t="inlineStr">
        <is>
          <t>Produto usinado</t>
        </is>
      </c>
      <c r="D3065" s="1" t="n">
        <v>20011002</v>
      </c>
      <c r="E3065" s="1" t="inlineStr">
        <is>
          <t>ENGRO MAIOR 900X60X15 MDP - MESA MIAMI 0,90</t>
        </is>
      </c>
      <c r="F3065" s="2" t="n">
        <v>1</v>
      </c>
      <c r="G3065" s="2" t="inlineStr">
        <is>
          <t>peça</t>
        </is>
      </c>
      <c r="H3065" s="1" t="n">
        <v>1.2</v>
      </c>
      <c r="I3065" s="1" t="n">
        <v>0.03589</v>
      </c>
      <c r="J3065" s="2" t="inlineStr">
        <is>
          <t>CORTE</t>
        </is>
      </c>
    </row>
    <row r="3066" ht="12" customHeight="1">
      <c r="A3066" s="3" t="inlineStr">
        <is>
          <t>USINAGEM</t>
        </is>
      </c>
      <c r="B3066" s="1" t="n">
        <v>20011003</v>
      </c>
      <c r="C3066" s="1" t="inlineStr">
        <is>
          <t>Produto usinado</t>
        </is>
      </c>
      <c r="D3066" s="1" t="n">
        <v>20011003</v>
      </c>
      <c r="E3066" s="1" t="inlineStr">
        <is>
          <t>ENGRO MENOR 780X60X15 MDP - MESA MIAMI 0,90</t>
        </is>
      </c>
      <c r="F3066" s="2" t="n">
        <v>1</v>
      </c>
      <c r="G3066" s="2" t="inlineStr">
        <is>
          <t>peça</t>
        </is>
      </c>
      <c r="H3066" s="1" t="n">
        <v>1.2</v>
      </c>
      <c r="I3066" s="1" t="n">
        <v>0.03589</v>
      </c>
      <c r="J3066" s="2" t="inlineStr">
        <is>
          <t>CORTE</t>
        </is>
      </c>
    </row>
    <row r="3067" ht="12" customHeight="1">
      <c r="A3067" s="3" t="inlineStr">
        <is>
          <t>USINAGEM</t>
        </is>
      </c>
      <c r="B3067" s="1" t="n">
        <v>30084305</v>
      </c>
      <c r="C3067" s="1" t="inlineStr">
        <is>
          <t>Produto usinado</t>
        </is>
      </c>
      <c r="D3067" s="1" t="n">
        <v>30084305</v>
      </c>
      <c r="E3067" s="1" t="inlineStr">
        <is>
          <t>TAMPO 902X902X15 MDP - MESA ATLANTA 0,90</t>
        </is>
      </c>
      <c r="F3067" s="2" t="n">
        <v>1</v>
      </c>
      <c r="G3067" s="2" t="inlineStr">
        <is>
          <t>peça</t>
        </is>
      </c>
      <c r="H3067" s="1" t="n">
        <v>1.2</v>
      </c>
      <c r="I3067" s="1" t="n">
        <v>0.03589</v>
      </c>
      <c r="J3067" s="2" t="inlineStr">
        <is>
          <t>CORTE</t>
        </is>
      </c>
    </row>
    <row r="3068" ht="12" customHeight="1">
      <c r="A3068" s="3" t="inlineStr">
        <is>
          <t>USINAGEM</t>
        </is>
      </c>
      <c r="B3068" s="1" t="n">
        <v>30212102</v>
      </c>
      <c r="C3068" s="1" t="inlineStr">
        <is>
          <t>Produto usinado</t>
        </is>
      </c>
      <c r="D3068" s="1" t="n">
        <v>30212102</v>
      </c>
      <c r="E3068" s="1" t="inlineStr">
        <is>
          <t>ENGRO MAIOR 1080X60X15 MDP - TAMPO ESPLANAD207</t>
        </is>
      </c>
      <c r="F3068" s="2" t="n">
        <v>1</v>
      </c>
      <c r="G3068" s="2" t="inlineStr">
        <is>
          <t>peça</t>
        </is>
      </c>
      <c r="H3068" s="1" t="n">
        <v>1.2</v>
      </c>
      <c r="I3068" s="1" t="n">
        <v>0.03589</v>
      </c>
      <c r="J3068" s="2" t="inlineStr">
        <is>
          <t>CORTE</t>
        </is>
      </c>
    </row>
    <row r="3069" ht="12" customHeight="1">
      <c r="A3069" s="3" t="inlineStr">
        <is>
          <t>USINAGEM</t>
        </is>
      </c>
      <c r="B3069" s="1" t="n">
        <v>30212103</v>
      </c>
      <c r="C3069" s="1" t="inlineStr">
        <is>
          <t>Produto usinado</t>
        </is>
      </c>
      <c r="D3069" s="1" t="n">
        <v>30212103</v>
      </c>
      <c r="E3069" s="1" t="inlineStr">
        <is>
          <t>ENGRO MENOR 752X60X15 MDP - TAMPO ESPLANAD207</t>
        </is>
      </c>
      <c r="F3069" s="2" t="n">
        <v>1</v>
      </c>
      <c r="G3069" s="2" t="inlineStr">
        <is>
          <t>peça</t>
        </is>
      </c>
      <c r="H3069" s="1" t="n">
        <v>1.2</v>
      </c>
      <c r="I3069" s="1" t="n">
        <v>0.03589</v>
      </c>
      <c r="J3069" s="2" t="inlineStr">
        <is>
          <t>CORTE</t>
        </is>
      </c>
    </row>
    <row r="3070" ht="12" customHeight="1">
      <c r="A3070" s="3" t="inlineStr">
        <is>
          <t>USINAGEM</t>
        </is>
      </c>
      <c r="B3070" s="1" t="n">
        <v>20078002</v>
      </c>
      <c r="C3070" s="1" t="inlineStr">
        <is>
          <t>Produto usinado</t>
        </is>
      </c>
      <c r="D3070" s="1" t="n">
        <v>20078002</v>
      </c>
      <c r="E3070" s="1" t="inlineStr">
        <is>
          <t>TRAV. MAIOR 1532X80(911)X25 MDF (10PC) - RUBI 1,8207</t>
        </is>
      </c>
      <c r="F3070" s="2" t="n">
        <v>1</v>
      </c>
      <c r="G3070" s="2" t="inlineStr">
        <is>
          <t>peça</t>
        </is>
      </c>
      <c r="H3070" s="1" t="n">
        <v>1.2</v>
      </c>
      <c r="I3070" s="1" t="n">
        <v>0.03589</v>
      </c>
      <c r="J3070" s="2" t="inlineStr">
        <is>
          <t>CORTE</t>
        </is>
      </c>
    </row>
    <row r="3071" ht="12" customHeight="1">
      <c r="A3071" s="3" t="inlineStr">
        <is>
          <t>USINAGEM</t>
        </is>
      </c>
      <c r="B3071" s="1" t="n">
        <v>20016101</v>
      </c>
      <c r="C3071" s="1" t="inlineStr">
        <is>
          <t>Produto usinado</t>
        </is>
      </c>
      <c r="D3071" s="1" t="n">
        <v>20016101</v>
      </c>
      <c r="E3071" s="1" t="inlineStr">
        <is>
          <t>TAMPO 1602X802X12 MDP - MESA MIAMI 1,60X0,80     207</t>
        </is>
      </c>
      <c r="F3071" s="2" t="n">
        <v>1</v>
      </c>
      <c r="G3071" s="2" t="inlineStr">
        <is>
          <t>peça</t>
        </is>
      </c>
      <c r="H3071" s="1" t="n">
        <v>1.2</v>
      </c>
      <c r="I3071" s="1" t="n">
        <v>0.03589</v>
      </c>
      <c r="J3071" s="2" t="inlineStr">
        <is>
          <t>CORTE</t>
        </is>
      </c>
    </row>
    <row r="3072" ht="12" customHeight="1">
      <c r="A3072" s="3" t="inlineStr">
        <is>
          <t>USINAGEM</t>
        </is>
      </c>
      <c r="B3072" s="1" t="n">
        <v>20016104</v>
      </c>
      <c r="C3072" s="1" t="inlineStr">
        <is>
          <t>Produto usinado</t>
        </is>
      </c>
      <c r="D3072" s="1" t="n">
        <v>20016104</v>
      </c>
      <c r="E3072" s="1" t="inlineStr">
        <is>
          <t>ENGRO MAIOR 1481X60X15 MDP - MESA MIAMI 1,60X207</t>
        </is>
      </c>
      <c r="F3072" s="2" t="n">
        <v>1</v>
      </c>
      <c r="G3072" s="2" t="inlineStr">
        <is>
          <t>peça</t>
        </is>
      </c>
      <c r="H3072" s="1" t="n">
        <v>1.2</v>
      </c>
      <c r="I3072" s="1" t="n">
        <v>0.03589</v>
      </c>
      <c r="J3072" s="2" t="inlineStr">
        <is>
          <t>CORTE</t>
        </is>
      </c>
    </row>
    <row r="3073" ht="12" customHeight="1">
      <c r="A3073" s="3" t="inlineStr">
        <is>
          <t>USINAGEM</t>
        </is>
      </c>
      <c r="B3073" s="1" t="n">
        <v>20014005</v>
      </c>
      <c r="C3073" s="1" t="inlineStr">
        <is>
          <t>Produto usinado</t>
        </is>
      </c>
      <c r="D3073" s="1" t="n">
        <v>20014005</v>
      </c>
      <c r="E3073" s="1" t="inlineStr">
        <is>
          <t>TAMPO 902X902X12 MDP - MESA DAKAR/MIAMI 0,90   207</t>
        </is>
      </c>
      <c r="F3073" s="2" t="n">
        <v>1</v>
      </c>
      <c r="G3073" s="2" t="inlineStr">
        <is>
          <t>peça</t>
        </is>
      </c>
      <c r="H3073" s="1" t="n">
        <v>1.2</v>
      </c>
      <c r="I3073" s="1" t="n">
        <v>0.03589</v>
      </c>
      <c r="J3073" s="2" t="inlineStr">
        <is>
          <t>CORTE</t>
        </is>
      </c>
    </row>
    <row r="3074" ht="12" customHeight="1">
      <c r="A3074" s="3" t="inlineStr">
        <is>
          <t>USINAGEM</t>
        </is>
      </c>
      <c r="B3074" s="1" t="n">
        <v>20014105</v>
      </c>
      <c r="C3074" s="1" t="inlineStr">
        <is>
          <t>Produto usinado</t>
        </is>
      </c>
      <c r="D3074" s="1" t="n">
        <v>20014105</v>
      </c>
      <c r="E3074" s="1" t="inlineStr">
        <is>
          <t>(1) TAMPO 1368X802X12 MDP-MESA DAKAR/MIAMI 1, 207</t>
        </is>
      </c>
      <c r="F3074" s="2" t="n">
        <v>1</v>
      </c>
      <c r="G3074" s="2" t="inlineStr">
        <is>
          <t>peça</t>
        </is>
      </c>
      <c r="H3074" s="1" t="n">
        <v>1.2</v>
      </c>
      <c r="I3074" s="1" t="n">
        <v>0.03589</v>
      </c>
      <c r="J3074" s="2" t="inlineStr">
        <is>
          <t>CORTE</t>
        </is>
      </c>
    </row>
    <row r="3075" ht="12" customHeight="1">
      <c r="A3075" s="3" t="inlineStr">
        <is>
          <t>USINAGEM</t>
        </is>
      </c>
      <c r="B3075" s="1" t="n">
        <v>20014205</v>
      </c>
      <c r="C3075" s="1" t="inlineStr">
        <is>
          <t>Produto usinado</t>
        </is>
      </c>
      <c r="D3075" s="1" t="n">
        <v>20014205</v>
      </c>
      <c r="E3075" s="1" t="inlineStr">
        <is>
          <t>(1) TAMPO 1602X802X12 MDP - MESA DAKAR/MIAMI 1207</t>
        </is>
      </c>
      <c r="F3075" s="2" t="n">
        <v>1</v>
      </c>
      <c r="G3075" s="2" t="inlineStr">
        <is>
          <t>peça</t>
        </is>
      </c>
      <c r="H3075" s="1" t="n">
        <v>1.2</v>
      </c>
      <c r="I3075" s="1" t="n">
        <v>0.03589</v>
      </c>
      <c r="J3075" s="2" t="inlineStr">
        <is>
          <t>CORTE</t>
        </is>
      </c>
    </row>
    <row r="3076" ht="12" customHeight="1">
      <c r="A3076" s="3" t="inlineStr">
        <is>
          <t>USINAGEM</t>
        </is>
      </c>
      <c r="B3076" s="1" t="n">
        <v>20014007</v>
      </c>
      <c r="C3076" s="1" t="inlineStr">
        <is>
          <t>Produto usinado</t>
        </is>
      </c>
      <c r="D3076" s="1" t="n">
        <v>20014007</v>
      </c>
      <c r="E3076" s="1" t="inlineStr">
        <is>
          <t>ENGRO MENOR 782X60X12 MDP - MESA DAKAR 0,90 207</t>
        </is>
      </c>
      <c r="F3076" s="2" t="n">
        <v>1</v>
      </c>
      <c r="G3076" s="2" t="inlineStr">
        <is>
          <t>peça</t>
        </is>
      </c>
      <c r="H3076" s="1" t="n">
        <v>1.2</v>
      </c>
      <c r="I3076" s="1" t="n">
        <v>0.03589</v>
      </c>
      <c r="J3076" s="2" t="inlineStr">
        <is>
          <t>CORTE</t>
        </is>
      </c>
    </row>
    <row r="3077" ht="12" customHeight="1">
      <c r="A3077" s="3" t="inlineStr">
        <is>
          <t>USINAGEM</t>
        </is>
      </c>
      <c r="B3077" s="1" t="n">
        <v>20014206</v>
      </c>
      <c r="C3077" s="1" t="inlineStr">
        <is>
          <t>Produto usinado</t>
        </is>
      </c>
      <c r="D3077" s="1" t="n">
        <v>20014206</v>
      </c>
      <c r="E3077" s="1" t="inlineStr">
        <is>
          <t>ENGRO MAIOR 1481X60X12 MDP - MESA DAKAR 1,36 207</t>
        </is>
      </c>
      <c r="F3077" s="2" t="n">
        <v>1</v>
      </c>
      <c r="G3077" s="2" t="inlineStr">
        <is>
          <t>peça</t>
        </is>
      </c>
      <c r="H3077" s="1" t="n">
        <v>1.2</v>
      </c>
      <c r="I3077" s="1" t="n">
        <v>0.03589</v>
      </c>
      <c r="J3077" s="2" t="inlineStr">
        <is>
          <t>CORTE</t>
        </is>
      </c>
    </row>
    <row r="3078" ht="12" customHeight="1">
      <c r="A3078" s="3" t="inlineStr">
        <is>
          <t>USINAGEM</t>
        </is>
      </c>
      <c r="B3078" s="1" t="n">
        <v>20014107</v>
      </c>
      <c r="C3078" s="1" t="inlineStr">
        <is>
          <t>Produto usinado</t>
        </is>
      </c>
      <c r="D3078" s="1" t="n">
        <v>20014107</v>
      </c>
      <c r="E3078" s="1" t="inlineStr">
        <is>
          <t>ENGRO MENOR 802X60X12 MDP - MESA DAKAR         207</t>
        </is>
      </c>
      <c r="F3078" s="2" t="n">
        <v>1</v>
      </c>
      <c r="G3078" s="2" t="inlineStr">
        <is>
          <t>peça</t>
        </is>
      </c>
      <c r="H3078" s="1" t="n">
        <v>1.2</v>
      </c>
      <c r="I3078" s="1" t="n">
        <v>0.03589</v>
      </c>
      <c r="J3078" s="2" t="inlineStr">
        <is>
          <t>CORTE</t>
        </is>
      </c>
    </row>
    <row r="3079" ht="12" customHeight="1">
      <c r="A3079" s="3" t="inlineStr">
        <is>
          <t>USINAGEM</t>
        </is>
      </c>
      <c r="B3079" s="1" t="n">
        <v>20014106</v>
      </c>
      <c r="C3079" s="1" t="inlineStr">
        <is>
          <t>Produto usinado</t>
        </is>
      </c>
      <c r="D3079" s="1" t="n">
        <v>20014106</v>
      </c>
      <c r="E3079" s="1" t="inlineStr">
        <is>
          <t>ENGRO MAIOR 1246X60X12 MDP - MESA DAKAR 1,36 207</t>
        </is>
      </c>
      <c r="F3079" s="2" t="n">
        <v>1</v>
      </c>
      <c r="G3079" s="2" t="inlineStr">
        <is>
          <t>peça</t>
        </is>
      </c>
      <c r="H3079" s="1" t="n">
        <v>1.2</v>
      </c>
      <c r="I3079" s="1" t="n">
        <v>0.03589</v>
      </c>
      <c r="J3079" s="2" t="inlineStr">
        <is>
          <t>CORTE</t>
        </is>
      </c>
    </row>
    <row r="3080" ht="12" customHeight="1">
      <c r="A3080" s="3" t="inlineStr">
        <is>
          <t>USINAGEM</t>
        </is>
      </c>
      <c r="B3080" s="1" t="n">
        <v>20014006</v>
      </c>
      <c r="C3080" s="1" t="inlineStr">
        <is>
          <t>Produto usinado</t>
        </is>
      </c>
      <c r="D3080" s="1" t="n">
        <v>20014006</v>
      </c>
      <c r="E3080" s="1" t="inlineStr">
        <is>
          <t>ENGRO MAIOR 902X60X12 MDP - MESA DAKAR 0,90   207</t>
        </is>
      </c>
      <c r="F3080" s="2" t="n">
        <v>1</v>
      </c>
      <c r="G3080" s="2" t="inlineStr">
        <is>
          <t>peça</t>
        </is>
      </c>
      <c r="H3080" s="1" t="n">
        <v>1.2</v>
      </c>
      <c r="I3080" s="1" t="n">
        <v>0.03589</v>
      </c>
      <c r="J3080" s="2" t="inlineStr">
        <is>
          <t>CORTE</t>
        </is>
      </c>
    </row>
    <row r="3081" ht="12" customHeight="1">
      <c r="A3081" s="3" t="inlineStr">
        <is>
          <t>USINAGEM</t>
        </is>
      </c>
      <c r="B3081" s="1" t="n">
        <v>20014305</v>
      </c>
      <c r="C3081" s="1" t="inlineStr">
        <is>
          <t>Produto usinado</t>
        </is>
      </c>
      <c r="D3081" s="1" t="n">
        <v>20014305</v>
      </c>
      <c r="E3081" s="1" t="inlineStr">
        <is>
          <t>(1) TAMPO 1202X802X12 MDP - MESA DAKAR/MIAMI 1207</t>
        </is>
      </c>
      <c r="F3081" s="2" t="n">
        <v>1</v>
      </c>
      <c r="G3081" s="2" t="inlineStr">
        <is>
          <t>peça</t>
        </is>
      </c>
      <c r="H3081" s="1" t="n">
        <v>1.2</v>
      </c>
      <c r="I3081" s="1" t="n">
        <v>0.03589</v>
      </c>
      <c r="J3081" s="2" t="inlineStr">
        <is>
          <t>CORTE</t>
        </is>
      </c>
    </row>
    <row r="3082" ht="12" customHeight="1">
      <c r="A3082" s="3" t="inlineStr">
        <is>
          <t>USINAGEM</t>
        </is>
      </c>
      <c r="B3082" s="1" t="n">
        <v>20014306</v>
      </c>
      <c r="C3082" s="1" t="inlineStr">
        <is>
          <t>Produto usinado</t>
        </is>
      </c>
      <c r="D3082" s="1" t="n">
        <v>20014306</v>
      </c>
      <c r="E3082" s="1" t="inlineStr">
        <is>
          <t>ENGRO MAIOR 1080X60X12 MDP - MESA DAKAR 1,20 207</t>
        </is>
      </c>
      <c r="F3082" s="2" t="n">
        <v>1</v>
      </c>
      <c r="G3082" s="2" t="inlineStr">
        <is>
          <t>peça</t>
        </is>
      </c>
      <c r="H3082" s="1" t="n">
        <v>1.2</v>
      </c>
      <c r="I3082" s="1" t="n">
        <v>0.03589</v>
      </c>
      <c r="J3082" s="2" t="inlineStr">
        <is>
          <t>CORTE</t>
        </is>
      </c>
    </row>
    <row r="3083" ht="12" customHeight="1">
      <c r="A3083" s="3" t="inlineStr">
        <is>
          <t>USINAGEM</t>
        </is>
      </c>
      <c r="B3083" s="1" t="n">
        <v>20014307</v>
      </c>
      <c r="C3083" s="1" t="inlineStr">
        <is>
          <t>Produto usinado</t>
        </is>
      </c>
      <c r="D3083" s="1" t="n">
        <v>20014307</v>
      </c>
      <c r="E3083" s="1" t="inlineStr">
        <is>
          <t>ENGRO MENOR 802X60X12 MDP - MESA DAKAR 1,20 207</t>
        </is>
      </c>
      <c r="F3083" s="2" t="n">
        <v>1</v>
      </c>
      <c r="G3083" s="2" t="inlineStr">
        <is>
          <t>peça</t>
        </is>
      </c>
      <c r="H3083" s="1" t="n">
        <v>1.2</v>
      </c>
      <c r="I3083" s="1" t="n">
        <v>0.03589</v>
      </c>
      <c r="J3083" s="2" t="inlineStr">
        <is>
          <t>CORTE</t>
        </is>
      </c>
    </row>
    <row r="3084" ht="12" customHeight="1">
      <c r="A3084" s="3" t="inlineStr">
        <is>
          <t>USINAGEM</t>
        </is>
      </c>
      <c r="B3084" s="1" t="n">
        <v>20019602</v>
      </c>
      <c r="C3084" s="1" t="inlineStr">
        <is>
          <t>Produto usinado</t>
        </is>
      </c>
      <c r="D3084" s="1" t="n">
        <v>20019602</v>
      </c>
      <c r="E3084" s="1" t="inlineStr">
        <is>
          <t>FUNDO RIPADO 751X546X12 MDF - MESA SANTIAGO 207</t>
        </is>
      </c>
      <c r="F3084" s="2" t="n">
        <v>1</v>
      </c>
      <c r="G3084" s="2" t="inlineStr">
        <is>
          <t>peça</t>
        </is>
      </c>
      <c r="H3084" s="1" t="n">
        <v>1.2</v>
      </c>
      <c r="I3084" s="1" t="n">
        <v>0.03589</v>
      </c>
      <c r="J3084" s="2" t="inlineStr">
        <is>
          <t>CORTE</t>
        </is>
      </c>
    </row>
    <row r="3085" ht="12" customHeight="1">
      <c r="A3085" s="3" t="inlineStr">
        <is>
          <t>USINAGEM</t>
        </is>
      </c>
      <c r="B3085" s="1" t="n">
        <v>20019005</v>
      </c>
      <c r="C3085" s="1" t="inlineStr">
        <is>
          <t>Produto usinado</t>
        </is>
      </c>
      <c r="D3085" s="1" t="n">
        <v>20019005</v>
      </c>
      <c r="E3085" s="1" t="inlineStr">
        <is>
          <t>RIPA 751X70X12 MDF - MESA SANTIAGO                      207</t>
        </is>
      </c>
      <c r="F3085" s="2" t="n">
        <v>1</v>
      </c>
      <c r="G3085" s="2" t="inlineStr">
        <is>
          <t>peça</t>
        </is>
      </c>
      <c r="H3085" s="1" t="n">
        <v>1.2</v>
      </c>
      <c r="I3085" s="1" t="n">
        <v>0.03589</v>
      </c>
      <c r="J3085" s="2" t="inlineStr">
        <is>
          <t>CORTE</t>
        </is>
      </c>
    </row>
    <row r="3086" ht="12" customHeight="1">
      <c r="A3086" s="3" t="inlineStr">
        <is>
          <t>USINAGEM</t>
        </is>
      </c>
      <c r="B3086" s="1" t="n">
        <v>20017010</v>
      </c>
      <c r="C3086" s="1" t="inlineStr">
        <is>
          <t>Produto usinado</t>
        </is>
      </c>
      <c r="D3086" s="1" t="n">
        <v>20017010</v>
      </c>
      <c r="E3086" s="1" t="inlineStr">
        <is>
          <t>TAMPO 902X902X15 MDP - MESA TRENTO 0,90            207</t>
        </is>
      </c>
      <c r="F3086" s="2" t="n">
        <v>1</v>
      </c>
      <c r="G3086" s="2" t="inlineStr">
        <is>
          <t>peça</t>
        </is>
      </c>
      <c r="H3086" s="1" t="n">
        <v>1.2</v>
      </c>
      <c r="I3086" s="1" t="n">
        <v>0.03589</v>
      </c>
      <c r="J3086" s="2" t="inlineStr">
        <is>
          <t>CORTE</t>
        </is>
      </c>
    </row>
    <row r="3087" ht="12" customHeight="1">
      <c r="A3087" s="3" t="inlineStr">
        <is>
          <t>USINAGEM</t>
        </is>
      </c>
      <c r="B3087" s="1" t="n">
        <v>20017110</v>
      </c>
      <c r="C3087" s="1" t="inlineStr">
        <is>
          <t>Produto usinado</t>
        </is>
      </c>
      <c r="D3087" s="1" t="n">
        <v>20017110</v>
      </c>
      <c r="E3087" s="1" t="inlineStr">
        <is>
          <t>TAMPO 1368X802X15 MDP - MESA TRENTO 1,36          207</t>
        </is>
      </c>
      <c r="F3087" s="2" t="n">
        <v>1</v>
      </c>
      <c r="G3087" s="2" t="inlineStr">
        <is>
          <t>peça</t>
        </is>
      </c>
      <c r="H3087" s="1" t="n">
        <v>1.2</v>
      </c>
      <c r="I3087" s="1" t="n">
        <v>0.03589</v>
      </c>
      <c r="J3087" s="2" t="inlineStr">
        <is>
          <t>CORTE</t>
        </is>
      </c>
    </row>
    <row r="3088" ht="12" customHeight="1">
      <c r="A3088" s="3" t="inlineStr">
        <is>
          <t>USINAGEM</t>
        </is>
      </c>
      <c r="B3088" s="1" t="n">
        <v>20017210</v>
      </c>
      <c r="C3088" s="1" t="inlineStr">
        <is>
          <t>Produto usinado</t>
        </is>
      </c>
      <c r="D3088" s="1" t="n">
        <v>20017210</v>
      </c>
      <c r="E3088" s="1" t="inlineStr">
        <is>
          <t>TAMPO 1602X802X15 MDP - MESA TRENTO 1,60          207</t>
        </is>
      </c>
      <c r="F3088" s="2" t="n">
        <v>1</v>
      </c>
      <c r="G3088" s="2" t="inlineStr">
        <is>
          <t>peça</t>
        </is>
      </c>
      <c r="H3088" s="1" t="n">
        <v>1.2</v>
      </c>
      <c r="I3088" s="1" t="n">
        <v>0.03589</v>
      </c>
      <c r="J3088" s="2" t="inlineStr">
        <is>
          <t>CORTE</t>
        </is>
      </c>
    </row>
    <row r="3089" ht="12" customHeight="1">
      <c r="A3089" s="3" t="inlineStr">
        <is>
          <t>USINAGEM</t>
        </is>
      </c>
      <c r="B3089" s="1" t="n">
        <v>91414014</v>
      </c>
      <c r="C3089" s="1" t="inlineStr">
        <is>
          <t>Produto usinado</t>
        </is>
      </c>
      <c r="D3089" s="1" t="n">
        <v>91414014</v>
      </c>
      <c r="E3089" s="1" t="inlineStr">
        <is>
          <t>PAINEL CABECEIRA MALAGA - 1600X550X09 MDP (GR207</t>
        </is>
      </c>
      <c r="F3089" s="2" t="n">
        <v>1</v>
      </c>
      <c r="G3089" s="2" t="inlineStr">
        <is>
          <t>peça</t>
        </is>
      </c>
      <c r="H3089" s="1" t="n">
        <v>1.2</v>
      </c>
      <c r="I3089" s="1" t="n">
        <v>0.03589</v>
      </c>
      <c r="J3089" s="2" t="inlineStr">
        <is>
          <t>CORTE</t>
        </is>
      </c>
    </row>
    <row r="3090" ht="12" customHeight="1">
      <c r="A3090" s="3" t="inlineStr">
        <is>
          <t>USINAGEM</t>
        </is>
      </c>
      <c r="B3090" s="1" t="n">
        <v>20019002</v>
      </c>
      <c r="C3090" s="1" t="inlineStr">
        <is>
          <t>Produto usinado</t>
        </is>
      </c>
      <c r="D3090" s="1" t="n">
        <v>20019002</v>
      </c>
      <c r="E3090" s="1" t="inlineStr">
        <is>
          <t>FUNDO RIPADO 751X446X12 MDF - MESA SANTIAGO 207</t>
        </is>
      </c>
      <c r="F3090" s="2" t="n">
        <v>1</v>
      </c>
      <c r="G3090" s="2" t="inlineStr">
        <is>
          <t>peça</t>
        </is>
      </c>
      <c r="H3090" s="1" t="n">
        <v>1.2</v>
      </c>
      <c r="I3090" s="1" t="n">
        <v>0.03589</v>
      </c>
      <c r="J3090" s="2" t="inlineStr">
        <is>
          <t>CORTE</t>
        </is>
      </c>
    </row>
    <row r="3091" ht="12" customHeight="1">
      <c r="A3091" s="3" t="inlineStr">
        <is>
          <t>USINAGEM</t>
        </is>
      </c>
      <c r="B3091" s="1" t="n">
        <v>92414001</v>
      </c>
      <c r="C3091" s="1" t="inlineStr">
        <is>
          <t>Produto usinado</t>
        </is>
      </c>
      <c r="D3091" s="1" t="n">
        <v>92414001</v>
      </c>
      <c r="E3091" s="1" t="inlineStr">
        <is>
          <t>LATERAL 1100X70X15 MDF - CAB ÁVILA                        207</t>
        </is>
      </c>
      <c r="F3091" s="2" t="n">
        <v>1</v>
      </c>
      <c r="G3091" s="2" t="inlineStr">
        <is>
          <t>peça</t>
        </is>
      </c>
      <c r="H3091" s="1" t="n">
        <v>1.2</v>
      </c>
      <c r="I3091" s="1" t="n">
        <v>0.03589</v>
      </c>
      <c r="J3091" s="2" t="inlineStr">
        <is>
          <t>CORTE</t>
        </is>
      </c>
    </row>
    <row r="3092" ht="12" customHeight="1">
      <c r="A3092" s="3" t="inlineStr">
        <is>
          <t>USINAGEM</t>
        </is>
      </c>
      <c r="B3092" s="1" t="n">
        <v>30004805</v>
      </c>
      <c r="C3092" s="1" t="inlineStr">
        <is>
          <t>Produto usinado</t>
        </is>
      </c>
      <c r="D3092" s="1" t="n">
        <v>30004805</v>
      </c>
      <c r="E3092" s="1" t="inlineStr">
        <is>
          <t>ASSENTO 440X425X09 MDP - CAD SANTIAGO              207</t>
        </is>
      </c>
      <c r="F3092" s="2" t="n">
        <v>1</v>
      </c>
      <c r="G3092" s="2" t="inlineStr">
        <is>
          <t>peça</t>
        </is>
      </c>
      <c r="H3092" s="1" t="n">
        <v>1.2</v>
      </c>
      <c r="I3092" s="1" t="n">
        <v>0.03589</v>
      </c>
      <c r="J3092" s="2" t="inlineStr">
        <is>
          <t>CORTE</t>
        </is>
      </c>
    </row>
    <row r="3093" ht="12" customHeight="1">
      <c r="A3093" s="3" t="inlineStr">
        <is>
          <t>USINAGEM</t>
        </is>
      </c>
      <c r="B3093" s="1" t="n">
        <v>30003602</v>
      </c>
      <c r="C3093" s="1" t="inlineStr">
        <is>
          <t>Produto usinado</t>
        </is>
      </c>
      <c r="D3093" s="1" t="n">
        <v>30003602</v>
      </c>
      <c r="E3093" s="1" t="inlineStr">
        <is>
          <t>ASSENTO 440X455X12 MDP - CADEIRA PEROLA MAD 207</t>
        </is>
      </c>
      <c r="F3093" s="2" t="n">
        <v>1</v>
      </c>
      <c r="G3093" s="2" t="inlineStr">
        <is>
          <t>peça</t>
        </is>
      </c>
      <c r="H3093" s="1" t="n">
        <v>1.2</v>
      </c>
      <c r="I3093" s="1" t="n">
        <v>0.03589</v>
      </c>
      <c r="J3093" s="2" t="inlineStr">
        <is>
          <t>CORTE</t>
        </is>
      </c>
    </row>
    <row r="3094" ht="12" customHeight="1">
      <c r="A3094" s="3" t="inlineStr">
        <is>
          <t>USINAGEM</t>
        </is>
      </c>
      <c r="B3094" s="1" t="n">
        <v>10050002</v>
      </c>
      <c r="C3094" s="1" t="inlineStr">
        <is>
          <t>Produto usinado</t>
        </is>
      </c>
      <c r="D3094" s="1" t="n">
        <v>10050002</v>
      </c>
      <c r="E3094" s="1" t="inlineStr">
        <is>
          <t>LATERAL MOLDURA MALAGA - 550X385X15 MDP        207</t>
        </is>
      </c>
      <c r="F3094" s="2" t="n">
        <v>1</v>
      </c>
      <c r="G3094" s="2" t="inlineStr">
        <is>
          <t>peça</t>
        </is>
      </c>
      <c r="H3094" s="1" t="n">
        <v>1.2</v>
      </c>
      <c r="I3094" s="1" t="n">
        <v>0.03589</v>
      </c>
      <c r="J3094" s="2" t="inlineStr">
        <is>
          <t>CORTE</t>
        </is>
      </c>
    </row>
    <row r="3095" ht="12" customHeight="1">
      <c r="A3095" s="3" t="inlineStr">
        <is>
          <t>USINAGEM</t>
        </is>
      </c>
      <c r="B3095" s="1" t="n">
        <v>30008305</v>
      </c>
      <c r="C3095" s="1" t="inlineStr">
        <is>
          <t>Produto usinado</t>
        </is>
      </c>
      <c r="D3095" s="1" t="n">
        <v>30008305</v>
      </c>
      <c r="E3095" s="1" t="inlineStr">
        <is>
          <t>ENCOSTO COMPENSADO - CADEIRA PEROLA MONT 207</t>
        </is>
      </c>
      <c r="F3095" s="2" t="n">
        <v>1</v>
      </c>
      <c r="G3095" s="2" t="inlineStr">
        <is>
          <t>peça</t>
        </is>
      </c>
      <c r="H3095" s="1" t="n">
        <v>1.2</v>
      </c>
      <c r="I3095" s="1" t="n">
        <v>0.03589</v>
      </c>
      <c r="J3095" s="2" t="inlineStr">
        <is>
          <t>CORTE</t>
        </is>
      </c>
    </row>
    <row r="3096" ht="12" customHeight="1">
      <c r="A3096" s="3" t="inlineStr">
        <is>
          <t>USINAGEM</t>
        </is>
      </c>
      <c r="B3096" s="1" t="n">
        <v>20034302</v>
      </c>
      <c r="C3096" s="1" t="inlineStr">
        <is>
          <t>Produto usinado</t>
        </is>
      </c>
      <c r="D3096" s="1" t="n">
        <v>20034302</v>
      </c>
      <c r="E3096" s="1" t="inlineStr">
        <is>
          <t>FUNDO 751X446X12 MDF - SANTIAGO 1,03                   207</t>
        </is>
      </c>
      <c r="F3096" s="2" t="n">
        <v>1</v>
      </c>
      <c r="G3096" s="2" t="inlineStr">
        <is>
          <t>peça</t>
        </is>
      </c>
      <c r="H3096" s="1" t="n">
        <v>1.2</v>
      </c>
      <c r="I3096" s="1" t="n">
        <v>0.03589</v>
      </c>
      <c r="J3096" s="2" t="inlineStr">
        <is>
          <t>CORTE</t>
        </is>
      </c>
    </row>
    <row r="3097" ht="12" customHeight="1">
      <c r="A3097" s="3" t="inlineStr">
        <is>
          <t>USINAGEM</t>
        </is>
      </c>
      <c r="B3097" s="1" t="n">
        <v>200306201</v>
      </c>
      <c r="C3097" s="1" t="inlineStr">
        <is>
          <t>Produto usinado</t>
        </is>
      </c>
      <c r="D3097" s="1" t="n">
        <v>200306201</v>
      </c>
      <c r="E3097" s="1" t="inlineStr">
        <is>
          <t>TAMPO 1605X905X15 MDF - TAMPO C/ENGROSSO R1207</t>
        </is>
      </c>
      <c r="F3097" s="2" t="n">
        <v>1</v>
      </c>
      <c r="G3097" s="2" t="inlineStr">
        <is>
          <t>peça</t>
        </is>
      </c>
      <c r="H3097" s="1" t="n">
        <v>1.2</v>
      </c>
      <c r="I3097" s="1" t="n">
        <v>0.03589</v>
      </c>
      <c r="J3097" s="2" t="inlineStr">
        <is>
          <t>CORTE</t>
        </is>
      </c>
    </row>
    <row r="3098" ht="12" customHeight="1">
      <c r="A3098" s="3" t="inlineStr">
        <is>
          <t>USINAGEM</t>
        </is>
      </c>
      <c r="B3098" s="1" t="n">
        <v>200306202</v>
      </c>
      <c r="C3098" s="1" t="inlineStr">
        <is>
          <t>Produto usinado</t>
        </is>
      </c>
      <c r="D3098" s="1" t="n">
        <v>200306202</v>
      </c>
      <c r="E3098" s="1" t="inlineStr">
        <is>
          <t>ENGROSSO 1 1405X100X25 MDP - TAMPO C/ENGROS207</t>
        </is>
      </c>
      <c r="F3098" s="2" t="n">
        <v>1</v>
      </c>
      <c r="G3098" s="2" t="inlineStr">
        <is>
          <t>peça</t>
        </is>
      </c>
      <c r="H3098" s="1" t="n">
        <v>1.2</v>
      </c>
      <c r="I3098" s="1" t="n">
        <v>0.03589</v>
      </c>
      <c r="J3098" s="2" t="inlineStr">
        <is>
          <t>CORTE</t>
        </is>
      </c>
    </row>
    <row r="3099" ht="12" customHeight="1">
      <c r="A3099" s="3" t="inlineStr">
        <is>
          <t>USINAGEM</t>
        </is>
      </c>
      <c r="B3099" s="1" t="n">
        <v>200306203</v>
      </c>
      <c r="C3099" s="1" t="inlineStr">
        <is>
          <t>Produto usinado</t>
        </is>
      </c>
      <c r="D3099" s="1" t="n">
        <v>200306203</v>
      </c>
      <c r="E3099" s="1" t="inlineStr">
        <is>
          <t>ENGROSSO 2 905X100X25 MDP - TAMPO C/ENGROS  207</t>
        </is>
      </c>
      <c r="F3099" s="2" t="n">
        <v>1</v>
      </c>
      <c r="G3099" s="2" t="inlineStr">
        <is>
          <t>peça</t>
        </is>
      </c>
      <c r="H3099" s="1" t="n">
        <v>1.2</v>
      </c>
      <c r="I3099" s="1" t="n">
        <v>0.03589</v>
      </c>
      <c r="J3099" s="2" t="inlineStr">
        <is>
          <t>CORTE</t>
        </is>
      </c>
    </row>
    <row r="3100" ht="12" customHeight="1">
      <c r="A3100" s="3" t="inlineStr">
        <is>
          <t>USINAGEM</t>
        </is>
      </c>
      <c r="B3100" s="1" t="n">
        <v>200308202</v>
      </c>
      <c r="C3100" s="1" t="inlineStr">
        <is>
          <t>Produto usinado</t>
        </is>
      </c>
      <c r="D3100" s="1" t="n">
        <v>200308202</v>
      </c>
      <c r="E3100" s="1" t="inlineStr">
        <is>
          <t>ENGROSSO 1 1605X100X25 MDP - TAMPO C/ENGROS207</t>
        </is>
      </c>
      <c r="F3100" s="2" t="n">
        <v>1</v>
      </c>
      <c r="G3100" s="2" t="inlineStr">
        <is>
          <t>peça</t>
        </is>
      </c>
      <c r="H3100" s="1" t="n">
        <v>1.2</v>
      </c>
      <c r="I3100" s="1" t="n">
        <v>0.03589</v>
      </c>
      <c r="J3100" s="2" t="inlineStr">
        <is>
          <t>CORTE</t>
        </is>
      </c>
    </row>
    <row r="3101" ht="12" customHeight="1">
      <c r="A3101" s="3" t="inlineStr">
        <is>
          <t>USINAGEM</t>
        </is>
      </c>
      <c r="B3101" s="1" t="n">
        <v>200308201</v>
      </c>
      <c r="C3101" s="1" t="inlineStr">
        <is>
          <t>Produto usinado</t>
        </is>
      </c>
      <c r="D3101" s="1" t="n">
        <v>200308201</v>
      </c>
      <c r="E3101" s="1" t="inlineStr">
        <is>
          <t>TAMPO 1805X905X15 MDF - TAMPO C/ENGROSSO R1207</t>
        </is>
      </c>
      <c r="F3101" s="2" t="n">
        <v>1</v>
      </c>
      <c r="G3101" s="2" t="inlineStr">
        <is>
          <t>peça</t>
        </is>
      </c>
      <c r="H3101" s="1" t="n">
        <v>1.2</v>
      </c>
      <c r="I3101" s="1" t="n">
        <v>0.03589</v>
      </c>
      <c r="J3101" s="2" t="inlineStr">
        <is>
          <t>CORTE</t>
        </is>
      </c>
    </row>
    <row r="3102" ht="12" customHeight="1">
      <c r="A3102" s="3" t="inlineStr">
        <is>
          <t>USINAGEM</t>
        </is>
      </c>
      <c r="B3102" s="1" t="n">
        <v>200303201</v>
      </c>
      <c r="C3102" s="1" t="inlineStr">
        <is>
          <t>Produto usinado</t>
        </is>
      </c>
      <c r="D3102" s="1" t="n">
        <v>200303201</v>
      </c>
      <c r="E3102" s="1" t="inlineStr">
        <is>
          <t>TAMPO 1365X905X15 MDF - TAMPO C/ENGROSSO R1207</t>
        </is>
      </c>
      <c r="F3102" s="2" t="n">
        <v>1</v>
      </c>
      <c r="G3102" s="2" t="inlineStr">
        <is>
          <t>peça</t>
        </is>
      </c>
      <c r="H3102" s="1" t="n">
        <v>1.2</v>
      </c>
      <c r="I3102" s="1" t="n">
        <v>0.03589</v>
      </c>
      <c r="J3102" s="2" t="inlineStr">
        <is>
          <t>CORTE</t>
        </is>
      </c>
    </row>
    <row r="3103" ht="12" customHeight="1">
      <c r="A3103" s="3" t="inlineStr">
        <is>
          <t>USINAGEM</t>
        </is>
      </c>
      <c r="B3103" s="1" t="n">
        <v>200303202</v>
      </c>
      <c r="C3103" s="1" t="inlineStr">
        <is>
          <t>Produto usinado</t>
        </is>
      </c>
      <c r="D3103" s="1" t="n">
        <v>200303202</v>
      </c>
      <c r="E3103" s="1" t="inlineStr">
        <is>
          <t>ENGROSSO 1 1165X100X25 MDP - TAMPO ENGROSS 207</t>
        </is>
      </c>
      <c r="F3103" s="2" t="n">
        <v>1</v>
      </c>
      <c r="G3103" s="2" t="inlineStr">
        <is>
          <t>peça</t>
        </is>
      </c>
      <c r="H3103" s="1" t="n">
        <v>1.2</v>
      </c>
      <c r="I3103" s="1" t="n">
        <v>0.03589</v>
      </c>
      <c r="J3103" s="2" t="inlineStr">
        <is>
          <t>CORTE</t>
        </is>
      </c>
    </row>
    <row r="3104" ht="12" customHeight="1">
      <c r="A3104" s="3" t="inlineStr">
        <is>
          <t>USINAGEM</t>
        </is>
      </c>
      <c r="B3104" s="1" t="n">
        <v>30006601</v>
      </c>
      <c r="C3104" s="1" t="inlineStr">
        <is>
          <t>Produto usinado</t>
        </is>
      </c>
      <c r="D3104" s="1" t="n">
        <v>30006601</v>
      </c>
      <c r="E3104" s="1" t="inlineStr">
        <is>
          <t>MOLDURA ENCOSTO 400X200X15 (52PCS) MDF -CAD207</t>
        </is>
      </c>
      <c r="F3104" s="2" t="n">
        <v>1</v>
      </c>
      <c r="G3104" s="2" t="inlineStr">
        <is>
          <t>peça</t>
        </is>
      </c>
      <c r="H3104" s="1" t="n">
        <v>1.2</v>
      </c>
      <c r="I3104" s="1" t="n">
        <v>0.03589</v>
      </c>
      <c r="J3104" s="2" t="inlineStr">
        <is>
          <t>CORTE</t>
        </is>
      </c>
    </row>
    <row r="3105" ht="12" customHeight="1">
      <c r="A3105" s="3" t="inlineStr">
        <is>
          <t>USINAGEM</t>
        </is>
      </c>
      <c r="B3105" s="1" t="n">
        <v>20057001</v>
      </c>
      <c r="C3105" s="1" t="inlineStr">
        <is>
          <t>Produto usinado</t>
        </is>
      </c>
      <c r="D3105" s="1" t="n">
        <v>20057001</v>
      </c>
      <c r="E3105" s="1" t="inlineStr">
        <is>
          <t>PÉ ESTRU. 760(780)X80(940)X30 MAD (12PÇ)- TOPAZ 57</t>
        </is>
      </c>
      <c r="F3105" s="2" t="n">
        <v>1</v>
      </c>
      <c r="G3105" s="2" t="inlineStr">
        <is>
          <t>peça</t>
        </is>
      </c>
      <c r="H3105" s="1" t="n">
        <v>1.2</v>
      </c>
      <c r="I3105" s="1" t="n">
        <v>0.03589</v>
      </c>
      <c r="J3105" s="2" t="inlineStr">
        <is>
          <t>CORTE</t>
        </is>
      </c>
    </row>
    <row r="3106" ht="12" customHeight="1">
      <c r="A3106" s="3" t="inlineStr">
        <is>
          <t>USINAGEM</t>
        </is>
      </c>
      <c r="B3106" s="1" t="n">
        <v>20073001</v>
      </c>
      <c r="C3106" s="1" t="inlineStr">
        <is>
          <t>Produto usinado</t>
        </is>
      </c>
      <c r="D3106" s="1" t="n">
        <v>20073001</v>
      </c>
      <c r="E3106" s="1" t="inlineStr">
        <is>
          <t>PE DIREITO 775(780)X80(940)X30 MAD (7PC)- RUBI     57</t>
        </is>
      </c>
      <c r="F3106" s="2" t="n">
        <v>1</v>
      </c>
      <c r="G3106" s="2" t="inlineStr">
        <is>
          <t>peça</t>
        </is>
      </c>
      <c r="H3106" s="1" t="n">
        <v>1.2</v>
      </c>
      <c r="I3106" s="1" t="n">
        <v>0.03589</v>
      </c>
      <c r="J3106" s="2" t="inlineStr">
        <is>
          <t>CORTE</t>
        </is>
      </c>
    </row>
    <row r="3107" ht="12" customHeight="1">
      <c r="A3107" s="3" t="inlineStr">
        <is>
          <t>USINAGEM</t>
        </is>
      </c>
      <c r="B3107" s="1" t="n">
        <v>20073006</v>
      </c>
      <c r="C3107" s="1" t="inlineStr">
        <is>
          <t>Produto usinado</t>
        </is>
      </c>
      <c r="D3107" s="1" t="n">
        <v>20073006</v>
      </c>
      <c r="E3107" s="1" t="inlineStr">
        <is>
          <t>PE ESQUERDO 775(780)X80(940)X30 MAD (7PC)- RUB57</t>
        </is>
      </c>
      <c r="F3107" s="2" t="n">
        <v>1</v>
      </c>
      <c r="G3107" s="2" t="inlineStr">
        <is>
          <t>peça</t>
        </is>
      </c>
      <c r="H3107" s="1" t="n">
        <v>1.2</v>
      </c>
      <c r="I3107" s="1" t="n">
        <v>0.03589</v>
      </c>
      <c r="J3107" s="2" t="inlineStr">
        <is>
          <t>CORTE</t>
        </is>
      </c>
    </row>
    <row r="3108" ht="12" customHeight="1">
      <c r="A3108" s="3" t="inlineStr">
        <is>
          <t>USINAGEM</t>
        </is>
      </c>
      <c r="B3108" s="1" t="n">
        <v>20054601</v>
      </c>
      <c r="C3108" s="1" t="inlineStr">
        <is>
          <t>Produto usinado</t>
        </is>
      </c>
      <c r="D3108" s="1" t="n">
        <v>20054601</v>
      </c>
      <c r="E3108" s="1" t="inlineStr">
        <is>
          <t>PE ESTRU. 760(810)X80(125)X30 MAD (2PC)- TOPAZIO57</t>
        </is>
      </c>
      <c r="F3108" s="2" t="n">
        <v>1</v>
      </c>
      <c r="G3108" s="2" t="inlineStr">
        <is>
          <t>peça</t>
        </is>
      </c>
      <c r="H3108" s="1" t="n">
        <v>1.2</v>
      </c>
      <c r="I3108" s="1" t="n">
        <v>0.03589</v>
      </c>
      <c r="J3108" s="2" t="inlineStr">
        <is>
          <t>CORTE</t>
        </is>
      </c>
    </row>
    <row r="3109" ht="12" customHeight="1">
      <c r="A3109" s="3" t="inlineStr">
        <is>
          <t>USINAGEM</t>
        </is>
      </c>
      <c r="B3109" s="1" t="n">
        <v>30146001</v>
      </c>
      <c r="C3109" s="1" t="inlineStr">
        <is>
          <t>Produto usinado</t>
        </is>
      </c>
      <c r="D3109" s="1" t="n">
        <v>30146001</v>
      </c>
      <c r="E3109" s="1" t="inlineStr">
        <is>
          <t>FECHAMENTO MAIOR 851X340X15 MDP - BASE MON 1</t>
        </is>
      </c>
      <c r="F3109" s="2" t="n">
        <v>1</v>
      </c>
      <c r="G3109" s="2" t="inlineStr">
        <is>
          <t>peça</t>
        </is>
      </c>
      <c r="H3109" s="1" t="n">
        <v>1.2</v>
      </c>
      <c r="I3109" s="1" t="n">
        <v>0.03589</v>
      </c>
      <c r="J3109" s="2" t="inlineStr">
        <is>
          <t>CORTE</t>
        </is>
      </c>
    </row>
    <row r="3110" ht="12" customHeight="1">
      <c r="A3110" s="3" t="inlineStr">
        <is>
          <t>USINAGEM</t>
        </is>
      </c>
      <c r="B3110" s="1" t="n">
        <v>30146001</v>
      </c>
      <c r="C3110" s="1" t="inlineStr">
        <is>
          <t>Produto usinado</t>
        </is>
      </c>
      <c r="D3110" s="1" t="n">
        <v>30146001</v>
      </c>
      <c r="E3110" s="1" t="inlineStr">
        <is>
          <t>FECHAMENTO MAIOR 851X340X15 MDP - BASE MON 1</t>
        </is>
      </c>
      <c r="F3110" s="2" t="n">
        <v>1</v>
      </c>
      <c r="G3110" s="2" t="inlineStr">
        <is>
          <t>peça</t>
        </is>
      </c>
      <c r="H3110" s="1" t="n">
        <v>1.2</v>
      </c>
      <c r="I3110" s="1" t="n">
        <v>0.03589</v>
      </c>
      <c r="J3110" s="2" t="inlineStr">
        <is>
          <t>CORTE</t>
        </is>
      </c>
    </row>
    <row r="3111" ht="12" customHeight="1">
      <c r="A3111" s="3" t="inlineStr">
        <is>
          <t>USINAGEM</t>
        </is>
      </c>
      <c r="B3111" s="1" t="n">
        <v>30083502</v>
      </c>
      <c r="C3111" s="1" t="inlineStr">
        <is>
          <t>Produto usinado</t>
        </is>
      </c>
      <c r="D3111" s="1" t="n">
        <v>30083502</v>
      </c>
      <c r="E3111" s="1" t="inlineStr">
        <is>
          <t>(2) LAT BASE EXTERNA 780X455X12 MDP-MESA TRE 1</t>
        </is>
      </c>
      <c r="F3111" s="2" t="n">
        <v>1</v>
      </c>
      <c r="G3111" s="2" t="inlineStr">
        <is>
          <t>peça</t>
        </is>
      </c>
      <c r="H3111" s="1" t="n">
        <v>1.2</v>
      </c>
      <c r="I3111" s="1" t="n">
        <v>0.03589</v>
      </c>
      <c r="J3111" s="2" t="inlineStr">
        <is>
          <t>CORTE</t>
        </is>
      </c>
    </row>
    <row r="3112" ht="12" customHeight="1">
      <c r="A3112" s="3" t="inlineStr">
        <is>
          <t>USINAGEM</t>
        </is>
      </c>
      <c r="B3112" s="1" t="n">
        <v>30083502</v>
      </c>
      <c r="C3112" s="1" t="inlineStr">
        <is>
          <t>Produto usinado</t>
        </is>
      </c>
      <c r="D3112" s="1" t="n">
        <v>30083502</v>
      </c>
      <c r="E3112" s="1" t="inlineStr">
        <is>
          <t>(2) LAT BASE EXTERNA 780X455X12 MDP-MESA TRE 1</t>
        </is>
      </c>
      <c r="F3112" s="2" t="n">
        <v>1</v>
      </c>
      <c r="G3112" s="2" t="inlineStr">
        <is>
          <t>peça</t>
        </is>
      </c>
      <c r="H3112" s="1" t="n">
        <v>1.2</v>
      </c>
      <c r="I3112" s="1" t="n">
        <v>0.03589</v>
      </c>
      <c r="J3112" s="2" t="inlineStr">
        <is>
          <t>CORTE</t>
        </is>
      </c>
    </row>
    <row r="3113" ht="12" customHeight="1">
      <c r="A3113" s="3" t="inlineStr">
        <is>
          <t>USINAGEM</t>
        </is>
      </c>
      <c r="B3113" s="1" t="n">
        <v>20014001</v>
      </c>
      <c r="C3113" s="1" t="inlineStr">
        <is>
          <t>Produto usinado</t>
        </is>
      </c>
      <c r="D3113" s="1" t="n">
        <v>20014001</v>
      </c>
      <c r="E3113" s="1" t="inlineStr">
        <is>
          <t>LAT BASE EXTERNA 778X453X12 MDP - MESA DAKAR1</t>
        </is>
      </c>
      <c r="F3113" s="2" t="n">
        <v>1</v>
      </c>
      <c r="G3113" s="2" t="inlineStr">
        <is>
          <t>peça</t>
        </is>
      </c>
      <c r="H3113" s="1" t="n">
        <v>1.2</v>
      </c>
      <c r="I3113" s="1" t="n">
        <v>0.03589</v>
      </c>
      <c r="J3113" s="2" t="inlineStr">
        <is>
          <t>CORTE</t>
        </is>
      </c>
    </row>
    <row r="3114" ht="12" customHeight="1">
      <c r="A3114" s="3" t="inlineStr">
        <is>
          <t>USINAGEM</t>
        </is>
      </c>
      <c r="B3114" s="1" t="n">
        <v>20014001</v>
      </c>
      <c r="C3114" s="1" t="inlineStr">
        <is>
          <t>Produto usinado</t>
        </is>
      </c>
      <c r="D3114" s="1" t="n">
        <v>20014001</v>
      </c>
      <c r="E3114" s="1" t="inlineStr">
        <is>
          <t>LAT BASE EXTERNA 778X453X12 MDP - MESA DAKAR1</t>
        </is>
      </c>
      <c r="F3114" s="2" t="n">
        <v>1</v>
      </c>
      <c r="G3114" s="2" t="inlineStr">
        <is>
          <t>peça</t>
        </is>
      </c>
      <c r="H3114" s="1" t="n">
        <v>1.2</v>
      </c>
      <c r="I3114" s="1" t="n">
        <v>0.03589</v>
      </c>
      <c r="J3114" s="2" t="inlineStr">
        <is>
          <t>CORTE</t>
        </is>
      </c>
    </row>
    <row r="3115" ht="12" customHeight="1">
      <c r="A3115" s="3" t="inlineStr">
        <is>
          <t>USINAGEM</t>
        </is>
      </c>
      <c r="B3115" s="1" t="n">
        <v>20013102</v>
      </c>
      <c r="C3115" s="1" t="inlineStr">
        <is>
          <t>Produto usinado</t>
        </is>
      </c>
      <c r="D3115" s="1" t="n">
        <v>20013102</v>
      </c>
      <c r="E3115" s="1" t="inlineStr">
        <is>
          <t>(10)PE MAIOR 760X100 (170) X15 MDF-MIAMI 1,37X0,81</t>
        </is>
      </c>
      <c r="F3115" s="2" t="n">
        <v>1</v>
      </c>
      <c r="G3115" s="2" t="inlineStr">
        <is>
          <t>peça</t>
        </is>
      </c>
      <c r="H3115" s="1" t="n">
        <v>1.2</v>
      </c>
      <c r="I3115" s="1" t="n">
        <v>0.03589</v>
      </c>
      <c r="J3115" s="2" t="inlineStr">
        <is>
          <t>CORTE</t>
        </is>
      </c>
    </row>
    <row r="3116" ht="12" customHeight="1">
      <c r="A3116" s="3" t="inlineStr">
        <is>
          <t>USINAGEM</t>
        </is>
      </c>
      <c r="B3116" s="1" t="n">
        <v>20020001</v>
      </c>
      <c r="C3116" s="1" t="inlineStr">
        <is>
          <t>Produto usinado</t>
        </is>
      </c>
      <c r="D3116" s="1" t="n">
        <v>20020001</v>
      </c>
      <c r="E3116" s="1" t="inlineStr">
        <is>
          <t>(1) LATERAL 1180X92X15 MDF - BASE DUBAI                1</t>
        </is>
      </c>
      <c r="F3116" s="2" t="n">
        <v>1</v>
      </c>
      <c r="G3116" s="2" t="inlineStr">
        <is>
          <t>peça</t>
        </is>
      </c>
      <c r="H3116" s="1" t="n">
        <v>1.2</v>
      </c>
      <c r="I3116" s="1" t="n">
        <v>0.03589</v>
      </c>
      <c r="J3116" s="2" t="inlineStr">
        <is>
          <t>CORTE</t>
        </is>
      </c>
    </row>
    <row r="3117" ht="12" customHeight="1">
      <c r="A3117" s="3" t="inlineStr">
        <is>
          <t>USINAGEM</t>
        </is>
      </c>
      <c r="B3117" s="1" t="n">
        <v>20020001</v>
      </c>
      <c r="C3117" s="1" t="inlineStr">
        <is>
          <t>Produto usinado</t>
        </is>
      </c>
      <c r="D3117" s="1" t="n">
        <v>20020001</v>
      </c>
      <c r="E3117" s="1" t="inlineStr">
        <is>
          <t>(1) LATERAL 1180X92X15 MDF - BASE DUBAI                1</t>
        </is>
      </c>
      <c r="F3117" s="2" t="n">
        <v>1</v>
      </c>
      <c r="G3117" s="2" t="inlineStr">
        <is>
          <t>peça</t>
        </is>
      </c>
      <c r="H3117" s="1" t="n">
        <v>1.2</v>
      </c>
      <c r="I3117" s="1" t="n">
        <v>0.03589</v>
      </c>
      <c r="J3117" s="2" t="inlineStr">
        <is>
          <t>CORTE</t>
        </is>
      </c>
    </row>
    <row r="3118" ht="12" customHeight="1">
      <c r="A3118" s="3" t="inlineStr">
        <is>
          <t>USINAGEM</t>
        </is>
      </c>
      <c r="B3118" s="1" t="n">
        <v>20013103</v>
      </c>
      <c r="C3118" s="1" t="inlineStr">
        <is>
          <t>Produto usinado</t>
        </is>
      </c>
      <c r="D3118" s="1" t="n">
        <v>20013103</v>
      </c>
      <c r="E3118" s="1" t="inlineStr">
        <is>
          <t>(4) PE MENOR 760X85 (135) X15 MDF-MIAMI 1,37X0,801</t>
        </is>
      </c>
      <c r="F3118" s="2" t="n">
        <v>1</v>
      </c>
      <c r="G3118" s="2" t="inlineStr">
        <is>
          <t>peça</t>
        </is>
      </c>
      <c r="H3118" s="1" t="n">
        <v>1.2</v>
      </c>
      <c r="I3118" s="1" t="n">
        <v>0.03589</v>
      </c>
      <c r="J3118" s="2" t="inlineStr">
        <is>
          <t>CORTE</t>
        </is>
      </c>
    </row>
    <row r="3119" ht="12" customHeight="1">
      <c r="A3119" s="3" t="inlineStr">
        <is>
          <t>USINAGEM</t>
        </is>
      </c>
      <c r="B3119" s="1" t="n">
        <v>20033301</v>
      </c>
      <c r="C3119" s="1" t="inlineStr">
        <is>
          <t>Produto usinado</t>
        </is>
      </c>
      <c r="D3119" s="1" t="n">
        <v>20033301</v>
      </c>
      <c r="E3119" s="1" t="inlineStr">
        <is>
          <t>TRAV.MAIOR 980X65(135)X15 MDF-TAMPO AMST.1,031</t>
        </is>
      </c>
      <c r="F3119" s="2" t="n">
        <v>1</v>
      </c>
      <c r="G3119" s="2" t="inlineStr">
        <is>
          <t>peça</t>
        </is>
      </c>
      <c r="H3119" s="1" t="n">
        <v>1.2</v>
      </c>
      <c r="I3119" s="1" t="n">
        <v>0.03589</v>
      </c>
      <c r="J3119" s="2" t="inlineStr">
        <is>
          <t>CORTE</t>
        </is>
      </c>
    </row>
    <row r="3120" ht="12" customHeight="1">
      <c r="A3120" s="3" t="inlineStr">
        <is>
          <t>USINAGEM</t>
        </is>
      </c>
      <c r="B3120" s="1" t="n">
        <v>200306104</v>
      </c>
      <c r="C3120" s="1" t="inlineStr">
        <is>
          <t>Produto usinado</t>
        </is>
      </c>
      <c r="D3120" s="1" t="n">
        <v>200306104</v>
      </c>
      <c r="E3120" s="1" t="inlineStr">
        <is>
          <t>TRAVESSA MAIOR 1000X120X18 MDF - MESA GENOV1</t>
        </is>
      </c>
      <c r="F3120" s="2" t="n">
        <v>1</v>
      </c>
      <c r="G3120" s="2" t="inlineStr">
        <is>
          <t>peça</t>
        </is>
      </c>
      <c r="H3120" s="1" t="n">
        <v>1.2</v>
      </c>
      <c r="I3120" s="1" t="n">
        <v>0.03589</v>
      </c>
      <c r="J3120" s="2" t="inlineStr">
        <is>
          <t>CORTE</t>
        </is>
      </c>
    </row>
    <row r="3121" ht="12" customHeight="1">
      <c r="A3121" s="3" t="inlineStr">
        <is>
          <t>USINAGEM</t>
        </is>
      </c>
      <c r="B3121" s="1" t="n">
        <v>92614007</v>
      </c>
      <c r="C3121" s="1" t="inlineStr">
        <is>
          <t>Produto usinado</t>
        </is>
      </c>
      <c r="D3121" s="1" t="n">
        <v>92614007</v>
      </c>
      <c r="E3121" s="1" t="inlineStr">
        <is>
          <t>MADEIRA 100X40X20 MADEIRA - CAB VIENA</t>
        </is>
      </c>
      <c r="F3121" s="2" t="n">
        <v>1</v>
      </c>
      <c r="G3121" s="2" t="inlineStr">
        <is>
          <t>peça</t>
        </is>
      </c>
      <c r="H3121" s="1" t="n">
        <v>1.2</v>
      </c>
      <c r="I3121" s="1" t="n">
        <v>0.03589</v>
      </c>
      <c r="J3121" s="2" t="inlineStr">
        <is>
          <t>CORTE</t>
        </is>
      </c>
    </row>
    <row r="3122" ht="12" customHeight="1">
      <c r="A3122" s="3" t="inlineStr">
        <is>
          <t>USINAGEM</t>
        </is>
      </c>
      <c r="B3122" s="1" t="n">
        <v>92614006</v>
      </c>
      <c r="C3122" s="1" t="inlineStr">
        <is>
          <t>Produto usinado</t>
        </is>
      </c>
      <c r="D3122" s="1" t="n">
        <v>92614006</v>
      </c>
      <c r="E3122" s="1" t="inlineStr">
        <is>
          <t>MADEIRA 80X40X20 MADEIRA - CAB VIENA</t>
        </is>
      </c>
      <c r="F3122" s="2" t="n">
        <v>1</v>
      </c>
      <c r="G3122" s="2" t="inlineStr">
        <is>
          <t>peça</t>
        </is>
      </c>
      <c r="H3122" s="1" t="n">
        <v>1.2</v>
      </c>
      <c r="I3122" s="1" t="n">
        <v>0.03589</v>
      </c>
      <c r="J3122" s="2" t="inlineStr">
        <is>
          <t>CORTE</t>
        </is>
      </c>
    </row>
    <row r="3123" ht="12" customHeight="1">
      <c r="A3123" s="3" t="inlineStr">
        <is>
          <t>UV</t>
        </is>
      </c>
      <c r="B3123" s="1" t="n">
        <v>30082006</v>
      </c>
      <c r="C3123" s="1" t="inlineStr">
        <is>
          <t>Produto com acabamento</t>
        </is>
      </c>
      <c r="D3123" s="1" t="n">
        <v>30082006</v>
      </c>
      <c r="E3123" s="1" t="inlineStr">
        <is>
          <t>TAMPO 900X900X18 MDF MESA SIENA 0,90X0,90</t>
        </is>
      </c>
      <c r="F3123" s="2" t="n">
        <v>1</v>
      </c>
      <c r="G3123" s="2" t="inlineStr">
        <is>
          <t>peça</t>
        </is>
      </c>
      <c r="H3123" s="1" t="n">
        <v>3.23</v>
      </c>
      <c r="I3123" s="1" t="n">
        <v>0.03826</v>
      </c>
      <c r="J3123" s="2" t="inlineStr">
        <is>
          <t>CORTE</t>
        </is>
      </c>
    </row>
    <row r="3124" ht="12" customHeight="1">
      <c r="A3124" s="3" t="inlineStr">
        <is>
          <t>UV</t>
        </is>
      </c>
      <c r="B3124" s="1" t="n">
        <v>30082208</v>
      </c>
      <c r="C3124" s="1" t="inlineStr">
        <is>
          <t>Produto com acabamento</t>
        </is>
      </c>
      <c r="D3124" s="1" t="n">
        <v>30082208</v>
      </c>
      <c r="E3124" s="1" t="inlineStr">
        <is>
          <t>TAMPO 1200X900X18 MDF MESA SIENA 1,20X0,90</t>
        </is>
      </c>
      <c r="F3124" s="2" t="n">
        <v>1</v>
      </c>
      <c r="G3124" s="2" t="inlineStr">
        <is>
          <t>peça</t>
        </is>
      </c>
      <c r="H3124" s="1" t="n">
        <v>3.23</v>
      </c>
      <c r="I3124" s="1" t="n">
        <v>0.03826</v>
      </c>
      <c r="J3124" s="2" t="inlineStr">
        <is>
          <t>CORTE</t>
        </is>
      </c>
    </row>
    <row r="3125" ht="12" customHeight="1">
      <c r="A3125" s="3" t="inlineStr">
        <is>
          <t>UV</t>
        </is>
      </c>
      <c r="B3125" s="1" t="n">
        <v>30082508</v>
      </c>
      <c r="C3125" s="1" t="inlineStr">
        <is>
          <t>Produto com acabamento</t>
        </is>
      </c>
      <c r="D3125" s="1" t="n">
        <v>30082508</v>
      </c>
      <c r="E3125" s="1" t="inlineStr">
        <is>
          <t>TAMPO 1600X900X18 MDF MESA SIENA 1,60X0,90</t>
        </is>
      </c>
      <c r="F3125" s="2" t="n">
        <v>1</v>
      </c>
      <c r="G3125" s="2" t="inlineStr">
        <is>
          <t>peça</t>
        </is>
      </c>
      <c r="H3125" s="1" t="n">
        <v>3.23</v>
      </c>
      <c r="I3125" s="1" t="n">
        <v>0.03826</v>
      </c>
      <c r="J3125" s="2" t="inlineStr">
        <is>
          <t>CORTE</t>
        </is>
      </c>
    </row>
    <row r="3126" ht="12" customHeight="1">
      <c r="A3126" s="3" t="inlineStr">
        <is>
          <t>UV</t>
        </is>
      </c>
      <c r="B3126" s="1" t="n">
        <v>30082501</v>
      </c>
      <c r="C3126" s="1" t="inlineStr">
        <is>
          <t>Produto com acabamento</t>
        </is>
      </c>
      <c r="D3126" s="1" t="n">
        <v>30082501</v>
      </c>
      <c r="E3126" s="1" t="inlineStr">
        <is>
          <t>PE MAIOR 740X120 (194)X18 MDF - MESA SIENA</t>
        </is>
      </c>
      <c r="F3126" s="2" t="n">
        <v>1</v>
      </c>
      <c r="G3126" s="2" t="inlineStr">
        <is>
          <t>peça</t>
        </is>
      </c>
      <c r="H3126" s="1" t="n">
        <v>3.23</v>
      </c>
      <c r="I3126" s="1" t="n">
        <v>0.03826</v>
      </c>
      <c r="J3126" s="2" t="inlineStr">
        <is>
          <t>CORTE</t>
        </is>
      </c>
    </row>
    <row r="3127" ht="12" customHeight="1">
      <c r="A3127" s="3" t="inlineStr">
        <is>
          <t>UV</t>
        </is>
      </c>
      <c r="B3127" s="1" t="n">
        <v>30082502</v>
      </c>
      <c r="C3127" s="1" t="inlineStr">
        <is>
          <t>Produto com acabamento</t>
        </is>
      </c>
      <c r="D3127" s="1" t="n">
        <v>30082502</v>
      </c>
      <c r="E3127" s="1" t="inlineStr">
        <is>
          <t>PE MENOR 740X100 (164)X18 MDF - MESA SIENA</t>
        </is>
      </c>
      <c r="F3127" s="2" t="n">
        <v>1</v>
      </c>
      <c r="G3127" s="2" t="inlineStr">
        <is>
          <t>peça</t>
        </is>
      </c>
      <c r="H3127" s="1" t="n">
        <v>3.23</v>
      </c>
      <c r="I3127" s="1" t="n">
        <v>0.03826</v>
      </c>
      <c r="J3127" s="2" t="inlineStr">
        <is>
          <t>CORTE</t>
        </is>
      </c>
    </row>
    <row r="3128" ht="12" customHeight="1">
      <c r="A3128" s="3" t="inlineStr">
        <is>
          <t>UV</t>
        </is>
      </c>
      <c r="B3128" s="1" t="n">
        <v>30082504</v>
      </c>
      <c r="C3128" s="1" t="inlineStr">
        <is>
          <t>Produto com acabamento</t>
        </is>
      </c>
      <c r="D3128" s="1" t="n">
        <v>30082504</v>
      </c>
      <c r="E3128" s="1" t="inlineStr">
        <is>
          <t>TRAVESSA LATERAL 810X120X15 MDF-MESA SIENA</t>
        </is>
      </c>
      <c r="F3128" s="2" t="n">
        <v>1</v>
      </c>
      <c r="G3128" s="2" t="inlineStr">
        <is>
          <t>peça</t>
        </is>
      </c>
      <c r="H3128" s="1" t="n">
        <v>3.23</v>
      </c>
      <c r="I3128" s="1" t="n">
        <v>0.03826</v>
      </c>
      <c r="J3128" s="2" t="inlineStr">
        <is>
          <t>CORTE</t>
        </is>
      </c>
    </row>
    <row r="3129" ht="12" customHeight="1">
      <c r="A3129" s="3" t="inlineStr">
        <is>
          <t>UV</t>
        </is>
      </c>
      <c r="B3129" s="1" t="n">
        <v>30082003</v>
      </c>
      <c r="C3129" s="1" t="inlineStr">
        <is>
          <t>Produto com acabamento</t>
        </is>
      </c>
      <c r="D3129" s="1" t="n">
        <v>30082003</v>
      </c>
      <c r="E3129" s="1" t="inlineStr">
        <is>
          <t>TRAV FRONTAL 780X120X15 MDF - MESA SIENA 0,90 5</t>
        </is>
      </c>
      <c r="F3129" s="2" t="n">
        <v>1</v>
      </c>
      <c r="G3129" s="2" t="inlineStr">
        <is>
          <t>peça</t>
        </is>
      </c>
      <c r="H3129" s="1" t="n">
        <v>3.23</v>
      </c>
      <c r="I3129" s="1" t="n">
        <v>0.03826</v>
      </c>
      <c r="J3129" s="2" t="inlineStr">
        <is>
          <t>CORTE</t>
        </is>
      </c>
    </row>
    <row r="3130" ht="12" customHeight="1">
      <c r="A3130" s="3" t="inlineStr">
        <is>
          <t>UV</t>
        </is>
      </c>
      <c r="B3130" s="1" t="n">
        <v>30082203</v>
      </c>
      <c r="C3130" s="1" t="inlineStr">
        <is>
          <t>Produto com acabamento</t>
        </is>
      </c>
      <c r="D3130" s="1" t="n">
        <v>30082203</v>
      </c>
      <c r="E3130" s="1" t="inlineStr">
        <is>
          <t>TRAV FRONT 1080X120X15 MDF-MESA SIENA C/V1,2  5</t>
        </is>
      </c>
      <c r="F3130" s="2" t="n">
        <v>1</v>
      </c>
      <c r="G3130" s="2" t="inlineStr">
        <is>
          <t>peça</t>
        </is>
      </c>
      <c r="H3130" s="1" t="n">
        <v>3.23</v>
      </c>
      <c r="I3130" s="1" t="n">
        <v>0.03826</v>
      </c>
      <c r="J3130" s="2" t="inlineStr">
        <is>
          <t>CORTE</t>
        </is>
      </c>
    </row>
    <row r="3131" ht="12" customHeight="1">
      <c r="A3131" s="3" t="inlineStr">
        <is>
          <t>UV</t>
        </is>
      </c>
      <c r="B3131" s="1" t="n">
        <v>30082503</v>
      </c>
      <c r="C3131" s="1" t="inlineStr">
        <is>
          <t>Produto com acabamento</t>
        </is>
      </c>
      <c r="D3131" s="1" t="n">
        <v>30082503</v>
      </c>
      <c r="E3131" s="1" t="inlineStr">
        <is>
          <t>TRAV FRONT 1480X120X15 MDF-MESA SIENA C/V1,6  5</t>
        </is>
      </c>
      <c r="F3131" s="2" t="n">
        <v>1</v>
      </c>
      <c r="G3131" s="2" t="inlineStr">
        <is>
          <t>peça</t>
        </is>
      </c>
      <c r="H3131" s="1" t="n">
        <v>3.23</v>
      </c>
      <c r="I3131" s="1" t="n">
        <v>0.03826</v>
      </c>
      <c r="J3131" s="2" t="inlineStr">
        <is>
          <t>CORTE</t>
        </is>
      </c>
    </row>
    <row r="3132" ht="12" customHeight="1">
      <c r="A3132" s="3" t="inlineStr">
        <is>
          <t>UV</t>
        </is>
      </c>
      <c r="B3132" s="1" t="n">
        <v>30083002</v>
      </c>
      <c r="C3132" s="1" t="inlineStr">
        <is>
          <t>Produto com acabamento</t>
        </is>
      </c>
      <c r="D3132" s="1" t="n">
        <v>30083002</v>
      </c>
      <c r="E3132" s="1" t="inlineStr">
        <is>
          <t>(4) LAT BAS INTERNA 780X455X15 MDP-MES TRENTO5</t>
        </is>
      </c>
      <c r="F3132" s="2" t="n">
        <v>1</v>
      </c>
      <c r="G3132" s="2" t="inlineStr">
        <is>
          <t>peça</t>
        </is>
      </c>
      <c r="H3132" s="1" t="n">
        <v>3.23</v>
      </c>
      <c r="I3132" s="1" t="n">
        <v>0.03826</v>
      </c>
      <c r="J3132" s="2" t="inlineStr">
        <is>
          <t>CORTE</t>
        </is>
      </c>
    </row>
    <row r="3133" ht="12" customHeight="1">
      <c r="A3133" s="3" t="inlineStr">
        <is>
          <t>UV</t>
        </is>
      </c>
      <c r="B3133" s="1" t="n">
        <v>30083501</v>
      </c>
      <c r="C3133" s="1" t="inlineStr">
        <is>
          <t>Produto com acabamento</t>
        </is>
      </c>
      <c r="D3133" s="1" t="n">
        <v>30083501</v>
      </c>
      <c r="E3133" s="1" t="inlineStr">
        <is>
          <t>LAT BAS INTERNA 780X910X15 MDP-MES FLOREN 1, 5</t>
        </is>
      </c>
      <c r="F3133" s="2" t="n">
        <v>1</v>
      </c>
      <c r="G3133" s="2" t="inlineStr">
        <is>
          <t>peça</t>
        </is>
      </c>
      <c r="H3133" s="1" t="n">
        <v>3.23</v>
      </c>
      <c r="I3133" s="1" t="n">
        <v>0.03826</v>
      </c>
      <c r="J3133" s="2" t="inlineStr">
        <is>
          <t>CORTE</t>
        </is>
      </c>
    </row>
    <row r="3134" ht="12" customHeight="1">
      <c r="A3134" s="3" t="inlineStr">
        <is>
          <t>UV</t>
        </is>
      </c>
      <c r="B3134" s="1" t="n">
        <v>30065002</v>
      </c>
      <c r="C3134" s="1" t="inlineStr">
        <is>
          <t>Produto com acabamento</t>
        </is>
      </c>
      <c r="D3134" s="1" t="n">
        <v>30065002</v>
      </c>
      <c r="E3134" s="1" t="inlineStr">
        <is>
          <t>LAT EXTER 760X370X12 MDF-MESA VEGAS C/V 1,10X5</t>
        </is>
      </c>
      <c r="F3134" s="2" t="n">
        <v>1</v>
      </c>
      <c r="G3134" s="2" t="inlineStr">
        <is>
          <t>peça</t>
        </is>
      </c>
      <c r="H3134" s="1" t="n">
        <v>3.23</v>
      </c>
      <c r="I3134" s="1" t="n">
        <v>0.03826</v>
      </c>
      <c r="J3134" s="2" t="inlineStr">
        <is>
          <t>CORTE</t>
        </is>
      </c>
    </row>
    <row r="3135" ht="12" customHeight="1">
      <c r="A3135" s="3" t="inlineStr">
        <is>
          <t>UV</t>
        </is>
      </c>
      <c r="B3135" s="1" t="n">
        <v>30067002</v>
      </c>
      <c r="C3135" s="1" t="inlineStr">
        <is>
          <t>Produto com acabamento</t>
        </is>
      </c>
      <c r="D3135" s="1" t="n">
        <v>30067002</v>
      </c>
      <c r="E3135" s="1" t="inlineStr">
        <is>
          <t>LAT EXTERNA 760X560X12 MDF - BASE VEGAS 1,36X 5</t>
        </is>
      </c>
      <c r="F3135" s="2" t="n">
        <v>1</v>
      </c>
      <c r="G3135" s="2" t="inlineStr">
        <is>
          <t>peça</t>
        </is>
      </c>
      <c r="H3135" s="1" t="n">
        <v>3.23</v>
      </c>
      <c r="I3135" s="1" t="n">
        <v>0.03826</v>
      </c>
      <c r="J3135" s="2" t="inlineStr">
        <is>
          <t>CORTE</t>
        </is>
      </c>
    </row>
    <row r="3136" ht="12" customHeight="1">
      <c r="A3136" s="3" t="inlineStr">
        <is>
          <t>UV</t>
        </is>
      </c>
      <c r="B3136" s="1" t="n">
        <v>30065003</v>
      </c>
      <c r="C3136" s="1" t="inlineStr">
        <is>
          <t>Produto com acabamento</t>
        </is>
      </c>
      <c r="D3136" s="1" t="n">
        <v>30065003</v>
      </c>
      <c r="E3136" s="1" t="inlineStr">
        <is>
          <t>LAT INTER 760X340X12 MDF-MESA VEGAS C/V 1,10X 5</t>
        </is>
      </c>
      <c r="F3136" s="2" t="n">
        <v>1</v>
      </c>
      <c r="G3136" s="2" t="inlineStr">
        <is>
          <t>peça</t>
        </is>
      </c>
      <c r="H3136" s="1" t="n">
        <v>3.23</v>
      </c>
      <c r="I3136" s="1" t="n">
        <v>0.03826</v>
      </c>
      <c r="J3136" s="2" t="inlineStr">
        <is>
          <t>CORTE</t>
        </is>
      </c>
    </row>
    <row r="3137" ht="12" customHeight="1">
      <c r="A3137" s="3" t="inlineStr">
        <is>
          <t>UV</t>
        </is>
      </c>
      <c r="B3137" s="1" t="n">
        <v>30066003</v>
      </c>
      <c r="C3137" s="1" t="inlineStr">
        <is>
          <t>Produto com acabamento</t>
        </is>
      </c>
      <c r="D3137" s="1" t="n">
        <v>30066003</v>
      </c>
      <c r="E3137" s="1" t="inlineStr">
        <is>
          <t>LAT INTER 760X530X12 MDF-MESA VEGAS C/V 1,36X 5</t>
        </is>
      </c>
      <c r="F3137" s="2" t="n">
        <v>1</v>
      </c>
      <c r="G3137" s="2" t="inlineStr">
        <is>
          <t>peça</t>
        </is>
      </c>
      <c r="H3137" s="1" t="n">
        <v>3.23</v>
      </c>
      <c r="I3137" s="1" t="n">
        <v>0.03826</v>
      </c>
      <c r="J3137" s="2" t="inlineStr">
        <is>
          <t>CORTE</t>
        </is>
      </c>
    </row>
    <row r="3138" ht="12" customHeight="1">
      <c r="A3138" s="3" t="inlineStr">
        <is>
          <t>UV</t>
        </is>
      </c>
      <c r="B3138" s="1" t="n">
        <v>30065001</v>
      </c>
      <c r="C3138" s="1" t="inlineStr">
        <is>
          <t>Produto com acabamento</t>
        </is>
      </c>
      <c r="D3138" s="1" t="n">
        <v>30065001</v>
      </c>
      <c r="E3138" s="1" t="inlineStr">
        <is>
          <t>BASE 400X400X12 MDP-MESA VEGAS C/V 1,10X1,10   5</t>
        </is>
      </c>
      <c r="F3138" s="2" t="n">
        <v>1</v>
      </c>
      <c r="G3138" s="2" t="inlineStr">
        <is>
          <t>peça</t>
        </is>
      </c>
      <c r="H3138" s="1" t="n">
        <v>3.23</v>
      </c>
      <c r="I3138" s="1" t="n">
        <v>0.03826</v>
      </c>
      <c r="J3138" s="2" t="inlineStr">
        <is>
          <t>CORTE</t>
        </is>
      </c>
    </row>
    <row r="3139" ht="12" customHeight="1">
      <c r="A3139" s="3" t="inlineStr">
        <is>
          <t>UV</t>
        </is>
      </c>
      <c r="B3139" s="1" t="n">
        <v>30066001</v>
      </c>
      <c r="C3139" s="1" t="inlineStr">
        <is>
          <t>Produto com acabamento</t>
        </is>
      </c>
      <c r="D3139" s="1" t="n">
        <v>30066001</v>
      </c>
      <c r="E3139" s="1" t="inlineStr">
        <is>
          <t>BASE 600X600X12 MDP-MESA VEGAS C/V 1,36X1,36   5</t>
        </is>
      </c>
      <c r="F3139" s="2" t="n">
        <v>1</v>
      </c>
      <c r="G3139" s="2" t="inlineStr">
        <is>
          <t>peça</t>
        </is>
      </c>
      <c r="H3139" s="1" t="n">
        <v>3.23</v>
      </c>
      <c r="I3139" s="1" t="n">
        <v>0.03826</v>
      </c>
      <c r="J3139" s="2" t="inlineStr">
        <is>
          <t>CORTE</t>
        </is>
      </c>
    </row>
    <row r="3140" ht="12" customHeight="1">
      <c r="A3140" s="3" t="inlineStr">
        <is>
          <t>UV</t>
        </is>
      </c>
      <c r="B3140" s="1" t="n">
        <v>30080001</v>
      </c>
      <c r="C3140" s="1" t="inlineStr">
        <is>
          <t>Produto com acabamento</t>
        </is>
      </c>
      <c r="D3140" s="1" t="n">
        <v>30080001</v>
      </c>
      <c r="E3140" s="1" t="inlineStr">
        <is>
          <t>(2) BASE 620X620X12 MDP - MESA ASMT. 1,36X1,36    5</t>
        </is>
      </c>
      <c r="F3140" s="2" t="n">
        <v>1</v>
      </c>
      <c r="G3140" s="2" t="inlineStr">
        <is>
          <t>peça</t>
        </is>
      </c>
      <c r="H3140" s="1" t="n">
        <v>3.23</v>
      </c>
      <c r="I3140" s="1" t="n">
        <v>0.03826</v>
      </c>
      <c r="J3140" s="2" t="inlineStr">
        <is>
          <t>CORTE</t>
        </is>
      </c>
    </row>
    <row r="3141" ht="12" customHeight="1">
      <c r="A3141" s="3" t="inlineStr">
        <is>
          <t>UV</t>
        </is>
      </c>
      <c r="B3141" s="1" t="n">
        <v>30080002</v>
      </c>
      <c r="C3141" s="1" t="inlineStr">
        <is>
          <t>Produto com acabamento</t>
        </is>
      </c>
      <c r="D3141" s="1" t="n">
        <v>30080002</v>
      </c>
      <c r="E3141" s="1" t="inlineStr">
        <is>
          <t>(3)LAT. DA BASE 750X565X12 MDP-MESA AMST.1,36X5</t>
        </is>
      </c>
      <c r="F3141" s="2" t="n">
        <v>1</v>
      </c>
      <c r="G3141" s="2" t="inlineStr">
        <is>
          <t>peça</t>
        </is>
      </c>
      <c r="H3141" s="1" t="n">
        <v>3.23</v>
      </c>
      <c r="I3141" s="1" t="n">
        <v>0.03826</v>
      </c>
      <c r="J3141" s="2" t="inlineStr">
        <is>
          <t>CORTE</t>
        </is>
      </c>
    </row>
    <row r="3142" ht="12" customHeight="1">
      <c r="A3142" s="3" t="inlineStr">
        <is>
          <t>UV</t>
        </is>
      </c>
      <c r="B3142" s="1" t="n">
        <v>30080006</v>
      </c>
      <c r="C3142" s="1" t="inlineStr">
        <is>
          <t>Produto com acabamento</t>
        </is>
      </c>
      <c r="D3142" s="1" t="n">
        <v>30080006</v>
      </c>
      <c r="E3142" s="1" t="inlineStr">
        <is>
          <t>(1)LAT. C/FRISO 750X590X12 MDF-MESA AMST.1,36X 5</t>
        </is>
      </c>
      <c r="F3142" s="2" t="n">
        <v>1</v>
      </c>
      <c r="G3142" s="2" t="inlineStr">
        <is>
          <t>peça</t>
        </is>
      </c>
      <c r="H3142" s="1" t="n">
        <v>3.23</v>
      </c>
      <c r="I3142" s="1" t="n">
        <v>0.03826</v>
      </c>
      <c r="J3142" s="2" t="inlineStr">
        <is>
          <t>CORTE</t>
        </is>
      </c>
    </row>
    <row r="3143" ht="12" customHeight="1">
      <c r="A3143" s="3" t="inlineStr">
        <is>
          <t>UV</t>
        </is>
      </c>
      <c r="B3143" s="1" t="n">
        <v>30080008</v>
      </c>
      <c r="C3143" s="1" t="inlineStr">
        <is>
          <t>Produto com acabamento</t>
        </is>
      </c>
      <c r="D3143" s="1" t="n">
        <v>30080008</v>
      </c>
      <c r="E3143" s="1" t="inlineStr">
        <is>
          <t>(1-7) TAMPO 1360X680X15 MDF - MESA AMST. 1,36X1 5</t>
        </is>
      </c>
      <c r="F3143" s="2" t="n">
        <v>1</v>
      </c>
      <c r="G3143" s="2" t="inlineStr">
        <is>
          <t>peça</t>
        </is>
      </c>
      <c r="H3143" s="1" t="n">
        <v>3.23</v>
      </c>
      <c r="I3143" s="1" t="n">
        <v>0.03826</v>
      </c>
      <c r="J3143" s="2" t="inlineStr">
        <is>
          <t>CORTE</t>
        </is>
      </c>
    </row>
    <row r="3144" ht="12" customHeight="1">
      <c r="A3144" s="3" t="inlineStr">
        <is>
          <t>UV</t>
        </is>
      </c>
      <c r="B3144" s="1" t="n">
        <v>30080010</v>
      </c>
      <c r="C3144" s="1" t="inlineStr">
        <is>
          <t>Produto com acabamento</t>
        </is>
      </c>
      <c r="D3144" s="1" t="n">
        <v>30080010</v>
      </c>
      <c r="E3144" s="1" t="inlineStr">
        <is>
          <t>PRATO MENOR 600X600X12 MDF - MESA AMST. 1,36  5</t>
        </is>
      </c>
      <c r="F3144" s="2" t="n">
        <v>1</v>
      </c>
      <c r="G3144" s="2" t="inlineStr">
        <is>
          <t>peça</t>
        </is>
      </c>
      <c r="H3144" s="1" t="n">
        <v>3.23</v>
      </c>
      <c r="I3144" s="1" t="n">
        <v>0.03826</v>
      </c>
      <c r="J3144" s="2" t="inlineStr">
        <is>
          <t>CORTE</t>
        </is>
      </c>
    </row>
    <row r="3145" ht="12" customHeight="1">
      <c r="A3145" s="3" t="inlineStr">
        <is>
          <t>UV</t>
        </is>
      </c>
      <c r="B3145" s="1" t="n">
        <v>30080011</v>
      </c>
      <c r="C3145" s="1" t="inlineStr">
        <is>
          <t>Produto com acabamento</t>
        </is>
      </c>
      <c r="D3145" s="1" t="n">
        <v>30080011</v>
      </c>
      <c r="E3145" s="1" t="inlineStr">
        <is>
          <t>PRATO MAIOR 680X680X12 MDF - MESA AMST. 1,36X 5</t>
        </is>
      </c>
      <c r="F3145" s="2" t="n">
        <v>1</v>
      </c>
      <c r="G3145" s="2" t="inlineStr">
        <is>
          <t>peça</t>
        </is>
      </c>
      <c r="H3145" s="1" t="n">
        <v>3.23</v>
      </c>
      <c r="I3145" s="1" t="n">
        <v>0.03826</v>
      </c>
      <c r="J3145" s="2" t="inlineStr">
        <is>
          <t>CORTE</t>
        </is>
      </c>
    </row>
    <row r="3146" ht="12" customHeight="1">
      <c r="A3146" s="3" t="inlineStr">
        <is>
          <t>UV</t>
        </is>
      </c>
      <c r="B3146" s="1" t="n">
        <v>30080009</v>
      </c>
      <c r="C3146" s="1" t="inlineStr">
        <is>
          <t>Produto com acabamento</t>
        </is>
      </c>
      <c r="D3146" s="1" t="n">
        <v>30080009</v>
      </c>
      <c r="E3146" s="1" t="inlineStr">
        <is>
          <t>(4) MOLDURA 1360X680X12 MDF - MESA AMST. 1,36X 5</t>
        </is>
      </c>
      <c r="F3146" s="2" t="n">
        <v>1</v>
      </c>
      <c r="G3146" s="2" t="inlineStr">
        <is>
          <t>peça</t>
        </is>
      </c>
      <c r="H3146" s="1" t="n">
        <v>3.23</v>
      </c>
      <c r="I3146" s="1" t="n">
        <v>0.03826</v>
      </c>
      <c r="J3146" s="2" t="inlineStr">
        <is>
          <t>CORTE</t>
        </is>
      </c>
    </row>
    <row r="3147" ht="12" customHeight="1">
      <c r="A3147" s="3" t="inlineStr">
        <is>
          <t>UV</t>
        </is>
      </c>
      <c r="B3147" s="1" t="n">
        <v>30074004</v>
      </c>
      <c r="C3147" s="1" t="inlineStr">
        <is>
          <t>Produto com acabamento</t>
        </is>
      </c>
      <c r="D3147" s="1" t="n">
        <v>30074004</v>
      </c>
      <c r="E3147" s="1" t="inlineStr">
        <is>
          <t>BASE 380X380X12 MDP - MESA AMSTERDAM               5</t>
        </is>
      </c>
      <c r="F3147" s="2" t="n">
        <v>1</v>
      </c>
      <c r="G3147" s="2" t="inlineStr">
        <is>
          <t>peça</t>
        </is>
      </c>
      <c r="H3147" s="1" t="n">
        <v>3.23</v>
      </c>
      <c r="I3147" s="1" t="n">
        <v>0.03826</v>
      </c>
      <c r="J3147" s="2" t="inlineStr">
        <is>
          <t>CORTE</t>
        </is>
      </c>
    </row>
    <row r="3148" ht="12" customHeight="1">
      <c r="A3148" s="3" t="inlineStr">
        <is>
          <t>UV</t>
        </is>
      </c>
      <c r="B3148" s="1" t="n">
        <v>30074003</v>
      </c>
      <c r="C3148" s="1" t="inlineStr">
        <is>
          <t>Produto com acabamento</t>
        </is>
      </c>
      <c r="D3148" s="1" t="n">
        <v>30074003</v>
      </c>
      <c r="E3148" s="1" t="inlineStr">
        <is>
          <t>LAT. COM FRISO 750X335X12 MDF - MESA AMSTERD 5</t>
        </is>
      </c>
      <c r="F3148" s="2" t="n">
        <v>1</v>
      </c>
      <c r="G3148" s="2" t="inlineStr">
        <is>
          <t>peça</t>
        </is>
      </c>
      <c r="H3148" s="1" t="n">
        <v>3.23</v>
      </c>
      <c r="I3148" s="1" t="n">
        <v>0.03826</v>
      </c>
      <c r="J3148" s="2" t="inlineStr">
        <is>
          <t>CORTE</t>
        </is>
      </c>
    </row>
    <row r="3149" ht="12" customHeight="1">
      <c r="A3149" s="3" t="inlineStr">
        <is>
          <t>UV</t>
        </is>
      </c>
      <c r="B3149" s="1" t="n">
        <v>30074005</v>
      </c>
      <c r="C3149" s="1" t="inlineStr">
        <is>
          <t>Produto com acabamento</t>
        </is>
      </c>
      <c r="D3149" s="1" t="n">
        <v>30074005</v>
      </c>
      <c r="E3149" s="1" t="inlineStr">
        <is>
          <t>LAT. DA BASE 750X310X12 MDP - MESA AMSTERDAM5</t>
        </is>
      </c>
      <c r="F3149" s="2" t="n">
        <v>1</v>
      </c>
      <c r="G3149" s="2" t="inlineStr">
        <is>
          <t>peça</t>
        </is>
      </c>
      <c r="H3149" s="1" t="n">
        <v>3.23</v>
      </c>
      <c r="I3149" s="1" t="n">
        <v>0.03826</v>
      </c>
      <c r="J3149" s="2" t="inlineStr">
        <is>
          <t>CORTE</t>
        </is>
      </c>
    </row>
    <row r="3150" ht="12" customHeight="1">
      <c r="A3150" s="3" t="inlineStr">
        <is>
          <t>UV</t>
        </is>
      </c>
      <c r="B3150" s="1" t="n">
        <v>30076007</v>
      </c>
      <c r="C3150" s="1" t="inlineStr">
        <is>
          <t>Produto com acabamento</t>
        </is>
      </c>
      <c r="D3150" s="1" t="n">
        <v>30076007</v>
      </c>
      <c r="E3150" s="1" t="inlineStr">
        <is>
          <t>MOLDURA 1600X900 MDF12MM MESA AMST. 1,60X0,  5</t>
        </is>
      </c>
      <c r="F3150" s="2" t="n">
        <v>1</v>
      </c>
      <c r="G3150" s="2" t="inlineStr">
        <is>
          <t>peça</t>
        </is>
      </c>
      <c r="H3150" s="1" t="n">
        <v>3.23</v>
      </c>
      <c r="I3150" s="1" t="n">
        <v>0.03826</v>
      </c>
      <c r="J3150" s="2" t="inlineStr">
        <is>
          <t>CORTE</t>
        </is>
      </c>
    </row>
    <row r="3151" ht="12" customHeight="1">
      <c r="A3151" s="3" t="inlineStr">
        <is>
          <t>UV</t>
        </is>
      </c>
      <c r="B3151" s="1" t="n">
        <v>30076008</v>
      </c>
      <c r="C3151" s="1" t="inlineStr">
        <is>
          <t>Produto com acabamento</t>
        </is>
      </c>
      <c r="D3151" s="1" t="n">
        <v>30076008</v>
      </c>
      <c r="E3151" s="1" t="inlineStr">
        <is>
          <t>TAMPO 1600X900 MDF 15MM MESA AMST. 1,60X0,90  5</t>
        </is>
      </c>
      <c r="F3151" s="2" t="n">
        <v>1</v>
      </c>
      <c r="G3151" s="2" t="inlineStr">
        <is>
          <t>peça</t>
        </is>
      </c>
      <c r="H3151" s="1" t="n">
        <v>3.23</v>
      </c>
      <c r="I3151" s="1" t="n">
        <v>0.03826</v>
      </c>
      <c r="J3151" s="2" t="inlineStr">
        <is>
          <t>CORTE</t>
        </is>
      </c>
    </row>
    <row r="3152" ht="12" customHeight="1">
      <c r="A3152" s="3" t="inlineStr">
        <is>
          <t>UV</t>
        </is>
      </c>
      <c r="B3152" s="1" t="n">
        <v>30074006</v>
      </c>
      <c r="C3152" s="1" t="inlineStr">
        <is>
          <t>Produto com acabamento</t>
        </is>
      </c>
      <c r="D3152" s="1" t="n">
        <v>30074006</v>
      </c>
      <c r="E3152" s="1" t="inlineStr">
        <is>
          <t>MOLDURA 900X900 MDF 12MM - MESA AMST. 0,90X0 5</t>
        </is>
      </c>
      <c r="F3152" s="2" t="n">
        <v>1</v>
      </c>
      <c r="G3152" s="2" t="inlineStr">
        <is>
          <t>peça</t>
        </is>
      </c>
      <c r="H3152" s="1" t="n">
        <v>3.23</v>
      </c>
      <c r="I3152" s="1" t="n">
        <v>0.03826</v>
      </c>
      <c r="J3152" s="2" t="inlineStr">
        <is>
          <t>CORTE</t>
        </is>
      </c>
    </row>
    <row r="3153" ht="12" customHeight="1">
      <c r="A3153" s="3" t="inlineStr">
        <is>
          <t>UV</t>
        </is>
      </c>
      <c r="B3153" s="1" t="n">
        <v>30074008</v>
      </c>
      <c r="C3153" s="1" t="inlineStr">
        <is>
          <t>Produto com acabamento</t>
        </is>
      </c>
      <c r="D3153" s="1" t="n">
        <v>30074008</v>
      </c>
      <c r="E3153" s="1" t="inlineStr">
        <is>
          <t>TAMPO 900X900 MDF 15MM - MESA AMST. 0,90X0,90  5</t>
        </is>
      </c>
      <c r="F3153" s="2" t="n">
        <v>1</v>
      </c>
      <c r="G3153" s="2" t="inlineStr">
        <is>
          <t>peça</t>
        </is>
      </c>
      <c r="H3153" s="1" t="n">
        <v>3.23</v>
      </c>
      <c r="I3153" s="1" t="n">
        <v>0.03826</v>
      </c>
      <c r="J3153" s="2" t="inlineStr">
        <is>
          <t>CORTE</t>
        </is>
      </c>
    </row>
    <row r="3154" ht="12" customHeight="1">
      <c r="A3154" s="3" t="inlineStr">
        <is>
          <t>UV</t>
        </is>
      </c>
      <c r="B3154" s="1" t="n">
        <v>30086001</v>
      </c>
      <c r="C3154" s="1" t="inlineStr">
        <is>
          <t>Produto com acabamento</t>
        </is>
      </c>
      <c r="D3154" s="1" t="n">
        <v>30086001</v>
      </c>
      <c r="E3154" s="1" t="inlineStr">
        <is>
          <t>TAMPO 1080X380X12 MDP - MESA AMST 1,60X0,90     5</t>
        </is>
      </c>
      <c r="F3154" s="2" t="n">
        <v>1</v>
      </c>
      <c r="G3154" s="2" t="inlineStr">
        <is>
          <t>peça</t>
        </is>
      </c>
      <c r="H3154" s="1" t="n">
        <v>3.23</v>
      </c>
      <c r="I3154" s="1" t="n">
        <v>0.03826</v>
      </c>
      <c r="J3154" s="2" t="inlineStr">
        <is>
          <t>CORTE</t>
        </is>
      </c>
    </row>
    <row r="3155" ht="12" customHeight="1">
      <c r="A3155" s="3" t="inlineStr">
        <is>
          <t>UV</t>
        </is>
      </c>
      <c r="B3155" s="1" t="n">
        <v>20024003</v>
      </c>
      <c r="C3155" s="1" t="inlineStr">
        <is>
          <t>Produto com acabamento</t>
        </is>
      </c>
      <c r="D3155" s="1" t="n">
        <v>20024003</v>
      </c>
      <c r="E3155" s="1" t="inlineStr">
        <is>
          <t>LATERAL EXTERNA 750X400X12 MDP - MESA MONTR5</t>
        </is>
      </c>
      <c r="F3155" s="2" t="n">
        <v>1</v>
      </c>
      <c r="G3155" s="2" t="inlineStr">
        <is>
          <t>peça</t>
        </is>
      </c>
      <c r="H3155" s="1" t="n">
        <v>3.23</v>
      </c>
      <c r="I3155" s="1" t="n">
        <v>0.03826</v>
      </c>
      <c r="J3155" s="2" t="inlineStr">
        <is>
          <t>CORTE</t>
        </is>
      </c>
    </row>
    <row r="3156" ht="12" customHeight="1">
      <c r="A3156" s="3" t="inlineStr">
        <is>
          <t>UV</t>
        </is>
      </c>
      <c r="B3156" s="1" t="n">
        <v>20024001</v>
      </c>
      <c r="C3156" s="1" t="inlineStr">
        <is>
          <t>Produto com acabamento</t>
        </is>
      </c>
      <c r="D3156" s="1" t="n">
        <v>20024001</v>
      </c>
      <c r="E3156" s="1" t="inlineStr">
        <is>
          <t>TAMPO 1200X880X15 MDP - MESA MONTREAL 1,20X05</t>
        </is>
      </c>
      <c r="F3156" s="2" t="n">
        <v>1</v>
      </c>
      <c r="G3156" s="2" t="inlineStr">
        <is>
          <t>peça</t>
        </is>
      </c>
      <c r="H3156" s="1" t="n">
        <v>3.23</v>
      </c>
      <c r="I3156" s="1" t="n">
        <v>0.03826</v>
      </c>
      <c r="J3156" s="2" t="inlineStr">
        <is>
          <t>CORTE</t>
        </is>
      </c>
    </row>
    <row r="3157" ht="12" customHeight="1">
      <c r="A3157" s="3" t="inlineStr">
        <is>
          <t>UV</t>
        </is>
      </c>
      <c r="B3157" s="1" t="n">
        <v>20026001</v>
      </c>
      <c r="C3157" s="1" t="inlineStr">
        <is>
          <t>Produto com acabamento</t>
        </is>
      </c>
      <c r="D3157" s="1" t="n">
        <v>20026001</v>
      </c>
      <c r="E3157" s="1" t="inlineStr">
        <is>
          <t>TAMPO 1500X880X15 MDP - MESA MONTREAL 1,50X05</t>
        </is>
      </c>
      <c r="F3157" s="2" t="n">
        <v>1</v>
      </c>
      <c r="G3157" s="2" t="inlineStr">
        <is>
          <t>peça</t>
        </is>
      </c>
      <c r="H3157" s="1" t="n">
        <v>3.23</v>
      </c>
      <c r="I3157" s="1" t="n">
        <v>0.03826</v>
      </c>
      <c r="J3157" s="2" t="inlineStr">
        <is>
          <t>CORTE</t>
        </is>
      </c>
    </row>
    <row r="3158" ht="12" customHeight="1">
      <c r="A3158" s="3" t="inlineStr">
        <is>
          <t>UV</t>
        </is>
      </c>
      <c r="B3158" s="1" t="n">
        <v>20024004</v>
      </c>
      <c r="C3158" s="1" t="inlineStr">
        <is>
          <t>Produto com acabamento</t>
        </is>
      </c>
      <c r="D3158" s="1" t="n">
        <v>20024004</v>
      </c>
      <c r="E3158" s="1" t="inlineStr">
        <is>
          <t>VISTA 750X62X03 MDF MESA MONTREAL                     5</t>
        </is>
      </c>
      <c r="F3158" s="2" t="n">
        <v>1</v>
      </c>
      <c r="G3158" s="2" t="inlineStr">
        <is>
          <t>peça</t>
        </is>
      </c>
      <c r="H3158" s="1" t="n">
        <v>3.23</v>
      </c>
      <c r="I3158" s="1" t="n">
        <v>0.03826</v>
      </c>
      <c r="J3158" s="2" t="inlineStr">
        <is>
          <t>CORTE</t>
        </is>
      </c>
    </row>
    <row r="3159" ht="12" customHeight="1">
      <c r="A3159" s="3" t="inlineStr">
        <is>
          <t>UV</t>
        </is>
      </c>
      <c r="B3159" s="1" t="n">
        <v>20024006</v>
      </c>
      <c r="C3159" s="1" t="inlineStr">
        <is>
          <t>Produto com acabamento</t>
        </is>
      </c>
      <c r="D3159" s="1" t="n">
        <v>20024006</v>
      </c>
      <c r="E3159" s="1" t="inlineStr">
        <is>
          <t>BASE 410X100X12 MDP - MESA MONTREAL                  5</t>
        </is>
      </c>
      <c r="F3159" s="2" t="n">
        <v>1</v>
      </c>
      <c r="G3159" s="2" t="inlineStr">
        <is>
          <t>peça</t>
        </is>
      </c>
      <c r="H3159" s="1" t="n">
        <v>3.23</v>
      </c>
      <c r="I3159" s="1" t="n">
        <v>0.03826</v>
      </c>
      <c r="J3159" s="2" t="inlineStr">
        <is>
          <t>CORTE</t>
        </is>
      </c>
    </row>
    <row r="3160" ht="12" customHeight="1">
      <c r="A3160" s="3" t="inlineStr">
        <is>
          <t>UV</t>
        </is>
      </c>
      <c r="B3160" s="1" t="n">
        <v>20024008</v>
      </c>
      <c r="C3160" s="1" t="inlineStr">
        <is>
          <t>Produto com acabamento</t>
        </is>
      </c>
      <c r="D3160" s="1" t="n">
        <v>20024008</v>
      </c>
      <c r="E3160" s="1" t="inlineStr">
        <is>
          <t>TRAVESSA  270X120X15 MDP - MES MONTREAL 1,20 5</t>
        </is>
      </c>
      <c r="F3160" s="2" t="n">
        <v>1</v>
      </c>
      <c r="G3160" s="2" t="inlineStr">
        <is>
          <t>peça</t>
        </is>
      </c>
      <c r="H3160" s="1" t="n">
        <v>3.23</v>
      </c>
      <c r="I3160" s="1" t="n">
        <v>0.03826</v>
      </c>
      <c r="J3160" s="2" t="inlineStr">
        <is>
          <t>CORTE</t>
        </is>
      </c>
    </row>
    <row r="3161" ht="12" customHeight="1">
      <c r="A3161" s="3" t="inlineStr">
        <is>
          <t>UV</t>
        </is>
      </c>
      <c r="B3161" s="1" t="n">
        <v>20026008</v>
      </c>
      <c r="C3161" s="1" t="inlineStr">
        <is>
          <t>Produto com acabamento</t>
        </is>
      </c>
      <c r="D3161" s="1" t="n">
        <v>20026008</v>
      </c>
      <c r="E3161" s="1" t="inlineStr">
        <is>
          <t>TRAVESSA 690X120X15 MDP - MESA MONTREL 1,50X5</t>
        </is>
      </c>
      <c r="F3161" s="2" t="n">
        <v>1</v>
      </c>
      <c r="G3161" s="2" t="inlineStr">
        <is>
          <t>peça</t>
        </is>
      </c>
      <c r="H3161" s="1" t="n">
        <v>3.23</v>
      </c>
      <c r="I3161" s="1" t="n">
        <v>0.03826</v>
      </c>
      <c r="J3161" s="2" t="inlineStr">
        <is>
          <t>CORTE</t>
        </is>
      </c>
    </row>
    <row r="3162" ht="12" customHeight="1">
      <c r="A3162" s="3" t="inlineStr">
        <is>
          <t>UV</t>
        </is>
      </c>
      <c r="B3162" s="1" t="n">
        <v>20024005</v>
      </c>
      <c r="C3162" s="1" t="inlineStr">
        <is>
          <t>Produto com acabamento</t>
        </is>
      </c>
      <c r="D3162" s="1" t="n">
        <v>20024005</v>
      </c>
      <c r="E3162" s="1" t="inlineStr">
        <is>
          <t>LATERAL INTERNA 750X400X12 MDP - MESA MONTR 5</t>
        </is>
      </c>
      <c r="F3162" s="2" t="n">
        <v>1</v>
      </c>
      <c r="G3162" s="2" t="inlineStr">
        <is>
          <t>peça</t>
        </is>
      </c>
      <c r="H3162" s="1" t="n">
        <v>3.23</v>
      </c>
      <c r="I3162" s="1" t="n">
        <v>0.03826</v>
      </c>
      <c r="J3162" s="2" t="inlineStr">
        <is>
          <t>CORTE</t>
        </is>
      </c>
    </row>
    <row r="3163" ht="12" customHeight="1">
      <c r="A3163" s="3" t="inlineStr">
        <is>
          <t>UV</t>
        </is>
      </c>
      <c r="B3163" s="1" t="n">
        <v>20012405</v>
      </c>
      <c r="C3163" s="1" t="inlineStr">
        <is>
          <t>Produto com acabamento</t>
        </is>
      </c>
      <c r="D3163" s="1" t="n">
        <v>20012405</v>
      </c>
      <c r="E3163" s="1" t="inlineStr">
        <is>
          <t>(2) TRAVESSA MAIOR 1030X100X15 MDP-MESA MIAM5</t>
        </is>
      </c>
      <c r="F3163" s="2" t="n">
        <v>1</v>
      </c>
      <c r="G3163" s="2" t="inlineStr">
        <is>
          <t>peça</t>
        </is>
      </c>
      <c r="H3163" s="1" t="n">
        <v>3.23</v>
      </c>
      <c r="I3163" s="1" t="n">
        <v>0.03826</v>
      </c>
      <c r="J3163" s="2" t="inlineStr">
        <is>
          <t>CORTE</t>
        </is>
      </c>
    </row>
    <row r="3164" ht="12" customHeight="1">
      <c r="A3164" s="3" t="inlineStr">
        <is>
          <t>UV</t>
        </is>
      </c>
      <c r="B3164" s="1" t="n">
        <v>20013106</v>
      </c>
      <c r="C3164" s="1" t="inlineStr">
        <is>
          <t>Produto com acabamento</t>
        </is>
      </c>
      <c r="D3164" s="1" t="n">
        <v>20013106</v>
      </c>
      <c r="E3164" s="1" t="inlineStr">
        <is>
          <t>(2)TRAV.MAIOR 1210X100X15 MDP-MESA MIAMI 1,37X5</t>
        </is>
      </c>
      <c r="F3164" s="2" t="n">
        <v>1</v>
      </c>
      <c r="G3164" s="2" t="inlineStr">
        <is>
          <t>peça</t>
        </is>
      </c>
      <c r="H3164" s="1" t="n">
        <v>3.23</v>
      </c>
      <c r="I3164" s="1" t="n">
        <v>0.03826</v>
      </c>
      <c r="J3164" s="2" t="inlineStr">
        <is>
          <t>CORTE</t>
        </is>
      </c>
    </row>
    <row r="3165" ht="12" customHeight="1">
      <c r="A3165" s="3" t="inlineStr">
        <is>
          <t>UV</t>
        </is>
      </c>
      <c r="B3165" s="1" t="n">
        <v>20013107</v>
      </c>
      <c r="C3165" s="1" t="inlineStr">
        <is>
          <t>Produto com acabamento</t>
        </is>
      </c>
      <c r="D3165" s="1" t="n">
        <v>20013107</v>
      </c>
      <c r="E3165" s="1" t="inlineStr">
        <is>
          <t>(3) TRAV.MENOR 610X100X15 MDP-MESA MIAMI 1,37 5</t>
        </is>
      </c>
      <c r="F3165" s="2" t="n">
        <v>1</v>
      </c>
      <c r="G3165" s="2" t="inlineStr">
        <is>
          <t>peça</t>
        </is>
      </c>
      <c r="H3165" s="1" t="n">
        <v>3.23</v>
      </c>
      <c r="I3165" s="1" t="n">
        <v>0.03826</v>
      </c>
      <c r="J3165" s="2" t="inlineStr">
        <is>
          <t>CORTE</t>
        </is>
      </c>
    </row>
    <row r="3166" ht="12" customHeight="1">
      <c r="A3166" s="3" t="inlineStr">
        <is>
          <t>UV</t>
        </is>
      </c>
      <c r="B3166" s="1" t="n">
        <v>20012404</v>
      </c>
      <c r="C3166" s="1" t="inlineStr">
        <is>
          <t>Produto com acabamento</t>
        </is>
      </c>
      <c r="D3166" s="1" t="n">
        <v>20012404</v>
      </c>
      <c r="E3166" s="1" t="inlineStr">
        <is>
          <t>TAMPO 1202X802X12 MDP - MESA MIAMI 1,20              5</t>
        </is>
      </c>
      <c r="F3166" s="2" t="n">
        <v>1</v>
      </c>
      <c r="G3166" s="2" t="inlineStr">
        <is>
          <t>peça</t>
        </is>
      </c>
      <c r="H3166" s="1" t="n">
        <v>3.23</v>
      </c>
      <c r="I3166" s="1" t="n">
        <v>0.03826</v>
      </c>
      <c r="J3166" s="2" t="inlineStr">
        <is>
          <t>CORTE</t>
        </is>
      </c>
    </row>
    <row r="3167" ht="12" customHeight="1">
      <c r="A3167" s="3" t="inlineStr">
        <is>
          <t>UV</t>
        </is>
      </c>
      <c r="B3167" s="1" t="n">
        <v>20013101</v>
      </c>
      <c r="C3167" s="1" t="inlineStr">
        <is>
          <t>Produto com acabamento</t>
        </is>
      </c>
      <c r="D3167" s="1" t="n">
        <v>20013101</v>
      </c>
      <c r="E3167" s="1" t="inlineStr">
        <is>
          <t>TAMPO 1368X802X12 MDP - MESA MIAMI 1,37X0,80     5</t>
        </is>
      </c>
      <c r="F3167" s="2" t="n">
        <v>1</v>
      </c>
      <c r="G3167" s="2" t="inlineStr">
        <is>
          <t>peça</t>
        </is>
      </c>
      <c r="H3167" s="1" t="n">
        <v>3.23</v>
      </c>
      <c r="I3167" s="1" t="n">
        <v>0.03826</v>
      </c>
      <c r="J3167" s="2" t="inlineStr">
        <is>
          <t>CORTE</t>
        </is>
      </c>
    </row>
    <row r="3168" ht="12" customHeight="1">
      <c r="A3168" s="3" t="inlineStr">
        <is>
          <t>UV</t>
        </is>
      </c>
      <c r="B3168" s="1" t="n">
        <v>30090001</v>
      </c>
      <c r="C3168" s="1" t="inlineStr">
        <is>
          <t>Produto com acabamento</t>
        </is>
      </c>
      <c r="D3168" s="1" t="n">
        <v>30090001</v>
      </c>
      <c r="E3168" s="1" t="inlineStr">
        <is>
          <t>PE 770X90X25 MDF - MESA RAVENA                              5</t>
        </is>
      </c>
      <c r="F3168" s="2" t="n">
        <v>1</v>
      </c>
      <c r="G3168" s="2" t="inlineStr">
        <is>
          <t>peça</t>
        </is>
      </c>
      <c r="H3168" s="1" t="n">
        <v>3.23</v>
      </c>
      <c r="I3168" s="1" t="n">
        <v>0.03826</v>
      </c>
      <c r="J3168" s="2" t="inlineStr">
        <is>
          <t>CORTE</t>
        </is>
      </c>
    </row>
    <row r="3169" ht="12" customHeight="1">
      <c r="A3169" s="3" t="inlineStr">
        <is>
          <t>UV</t>
        </is>
      </c>
      <c r="B3169" s="1" t="n">
        <v>30096002</v>
      </c>
      <c r="C3169" s="1" t="inlineStr">
        <is>
          <t>Produto com acabamento</t>
        </is>
      </c>
      <c r="D3169" s="1" t="n">
        <v>30096002</v>
      </c>
      <c r="E3169" s="1" t="inlineStr">
        <is>
          <t>TRAV CENTRAL 1010X90X25 MDF - RAVENA 1,60X0,9 5</t>
        </is>
      </c>
      <c r="F3169" s="2" t="n">
        <v>1</v>
      </c>
      <c r="G3169" s="2" t="inlineStr">
        <is>
          <t>peça</t>
        </is>
      </c>
      <c r="H3169" s="1" t="n">
        <v>3.23</v>
      </c>
      <c r="I3169" s="1" t="n">
        <v>0.03826</v>
      </c>
      <c r="J3169" s="2" t="inlineStr">
        <is>
          <t>CORTE</t>
        </is>
      </c>
    </row>
    <row r="3170" ht="12" customHeight="1">
      <c r="A3170" s="3" t="inlineStr">
        <is>
          <t>UV</t>
        </is>
      </c>
      <c r="B3170" s="1" t="n">
        <v>30096003</v>
      </c>
      <c r="C3170" s="1" t="inlineStr">
        <is>
          <t>Produto com acabamento</t>
        </is>
      </c>
      <c r="D3170" s="1" t="n">
        <v>30096003</v>
      </c>
      <c r="E3170" s="1" t="inlineStr">
        <is>
          <t>TRAV SUPERIOR 880X90X25 MDF-MESA RAVENA 1,6 5</t>
        </is>
      </c>
      <c r="F3170" s="2" t="n">
        <v>1</v>
      </c>
      <c r="G3170" s="2" t="inlineStr">
        <is>
          <t>peça</t>
        </is>
      </c>
      <c r="H3170" s="1" t="n">
        <v>3.23</v>
      </c>
      <c r="I3170" s="1" t="n">
        <v>0.03826</v>
      </c>
      <c r="J3170" s="2" t="inlineStr">
        <is>
          <t>CORTE</t>
        </is>
      </c>
    </row>
    <row r="3171" ht="12" customHeight="1">
      <c r="A3171" s="3" t="inlineStr">
        <is>
          <t>UV</t>
        </is>
      </c>
      <c r="B3171" s="1" t="n">
        <v>30090003</v>
      </c>
      <c r="C3171" s="1" t="inlineStr">
        <is>
          <t>Produto com acabamento</t>
        </is>
      </c>
      <c r="D3171" s="1" t="n">
        <v>30090003</v>
      </c>
      <c r="E3171" s="1" t="inlineStr">
        <is>
          <t>TRAVESSA 220 (450)X90X25 MDF-MESA RAVENA 0,905</t>
        </is>
      </c>
      <c r="F3171" s="2" t="n">
        <v>1</v>
      </c>
      <c r="G3171" s="2" t="inlineStr">
        <is>
          <t>peça</t>
        </is>
      </c>
      <c r="H3171" s="1" t="n">
        <v>3.23</v>
      </c>
      <c r="I3171" s="1" t="n">
        <v>0.03826</v>
      </c>
      <c r="J3171" s="2" t="inlineStr">
        <is>
          <t>CORTE</t>
        </is>
      </c>
    </row>
    <row r="3172" ht="12" customHeight="1">
      <c r="A3172" s="3" t="inlineStr">
        <is>
          <t>UV</t>
        </is>
      </c>
      <c r="B3172" s="1" t="n">
        <v>30090002</v>
      </c>
      <c r="C3172" s="1" t="inlineStr">
        <is>
          <t>Produto com acabamento</t>
        </is>
      </c>
      <c r="D3172" s="1" t="n">
        <v>30090002</v>
      </c>
      <c r="E3172" s="1" t="inlineStr">
        <is>
          <t>TRAVESSA INFERIOR 350X90X25 MDF-MESA RAVEN  5</t>
        </is>
      </c>
      <c r="F3172" s="2" t="n">
        <v>1</v>
      </c>
      <c r="G3172" s="2" t="inlineStr">
        <is>
          <t>peça</t>
        </is>
      </c>
      <c r="H3172" s="1" t="n">
        <v>3.23</v>
      </c>
      <c r="I3172" s="1" t="n">
        <v>0.03826</v>
      </c>
      <c r="J3172" s="2" t="inlineStr">
        <is>
          <t>CORTE</t>
        </is>
      </c>
    </row>
    <row r="3173" ht="12" customHeight="1">
      <c r="A3173" s="3" t="inlineStr">
        <is>
          <t>UV</t>
        </is>
      </c>
      <c r="B3173" s="1" t="n">
        <v>30090004</v>
      </c>
      <c r="C3173" s="1" t="inlineStr">
        <is>
          <t>Produto com acabamento</t>
        </is>
      </c>
      <c r="D3173" s="1" t="n">
        <v>30090004</v>
      </c>
      <c r="E3173" s="1" t="inlineStr">
        <is>
          <t>TRAVESSA INTERM 350X90X25 MDF-MESA RAVENA   5</t>
        </is>
      </c>
      <c r="F3173" s="2" t="n">
        <v>1</v>
      </c>
      <c r="G3173" s="2" t="inlineStr">
        <is>
          <t>peça</t>
        </is>
      </c>
      <c r="H3173" s="1" t="n">
        <v>3.23</v>
      </c>
      <c r="I3173" s="1" t="n">
        <v>0.03826</v>
      </c>
      <c r="J3173" s="2" t="inlineStr">
        <is>
          <t>CORTE</t>
        </is>
      </c>
    </row>
    <row r="3174" ht="12" customHeight="1">
      <c r="A3174" s="3" t="inlineStr">
        <is>
          <t>UV</t>
        </is>
      </c>
      <c r="B3174" s="1" t="n">
        <v>30008004</v>
      </c>
      <c r="C3174" s="1" t="inlineStr">
        <is>
          <t>Produto com acabamento</t>
        </is>
      </c>
      <c r="D3174" s="1" t="n">
        <v>30008004</v>
      </c>
      <c r="E3174" s="1" t="inlineStr">
        <is>
          <t>CAVALETE MDF 18MM - CADEIRA AMSTERDAM           5</t>
        </is>
      </c>
      <c r="F3174" s="2" t="n">
        <v>1</v>
      </c>
      <c r="G3174" s="2" t="inlineStr">
        <is>
          <t>peça</t>
        </is>
      </c>
      <c r="H3174" s="1" t="n">
        <v>3.23</v>
      </c>
      <c r="I3174" s="1" t="n">
        <v>0.03826</v>
      </c>
      <c r="J3174" s="2" t="inlineStr">
        <is>
          <t>CORTE</t>
        </is>
      </c>
    </row>
    <row r="3175" ht="12" customHeight="1">
      <c r="A3175" s="3" t="inlineStr">
        <is>
          <t>UV</t>
        </is>
      </c>
      <c r="B3175" s="1" t="n">
        <v>30002201</v>
      </c>
      <c r="C3175" s="1" t="inlineStr">
        <is>
          <t>Produto com acabamento</t>
        </is>
      </c>
      <c r="D3175" s="1" t="n">
        <v>30002201</v>
      </c>
      <c r="E3175" s="1" t="inlineStr">
        <is>
          <t>CAVALETE MDF 18MM - CADEIRA MIAMI                       5</t>
        </is>
      </c>
      <c r="F3175" s="2" t="n">
        <v>1</v>
      </c>
      <c r="G3175" s="2" t="inlineStr">
        <is>
          <t>peça</t>
        </is>
      </c>
      <c r="H3175" s="1" t="n">
        <v>3.23</v>
      </c>
      <c r="I3175" s="1" t="n">
        <v>0.03826</v>
      </c>
      <c r="J3175" s="2" t="inlineStr">
        <is>
          <t>CORTE</t>
        </is>
      </c>
    </row>
    <row r="3176" ht="12" customHeight="1">
      <c r="A3176" s="3" t="inlineStr">
        <is>
          <t>UV</t>
        </is>
      </c>
      <c r="B3176" s="1" t="n">
        <v>30004001</v>
      </c>
      <c r="C3176" s="1" t="inlineStr">
        <is>
          <t>Produto com acabamento</t>
        </is>
      </c>
      <c r="D3176" s="1" t="n">
        <v>30004001</v>
      </c>
      <c r="E3176" s="1" t="inlineStr">
        <is>
          <t>CAVALETE MDF 18MM - CADEIRA ROMA                       5</t>
        </is>
      </c>
      <c r="F3176" s="2" t="n">
        <v>1</v>
      </c>
      <c r="G3176" s="2" t="inlineStr">
        <is>
          <t>peça</t>
        </is>
      </c>
      <c r="H3176" s="1" t="n">
        <v>3.23</v>
      </c>
      <c r="I3176" s="1" t="n">
        <v>0.03826</v>
      </c>
      <c r="J3176" s="2" t="inlineStr">
        <is>
          <t>CORTE</t>
        </is>
      </c>
    </row>
    <row r="3177" ht="12" customHeight="1">
      <c r="A3177" s="3" t="inlineStr">
        <is>
          <t>UV</t>
        </is>
      </c>
      <c r="B3177" s="1" t="n">
        <v>30009607</v>
      </c>
      <c r="C3177" s="1" t="inlineStr">
        <is>
          <t>Produto com acabamento</t>
        </is>
      </c>
      <c r="D3177" s="1" t="n">
        <v>30009607</v>
      </c>
      <c r="E3177" s="1" t="inlineStr">
        <is>
          <t>TRAV. PES PINTADA INF.325X70X18 MDF-CADEIRA    5</t>
        </is>
      </c>
      <c r="F3177" s="2" t="n">
        <v>1</v>
      </c>
      <c r="G3177" s="2" t="inlineStr">
        <is>
          <t>peça</t>
        </is>
      </c>
      <c r="H3177" s="1" t="n">
        <v>3.23</v>
      </c>
      <c r="I3177" s="1" t="n">
        <v>0.03826</v>
      </c>
      <c r="J3177" s="2" t="inlineStr">
        <is>
          <t>CORTE</t>
        </is>
      </c>
    </row>
    <row r="3178" ht="12" customHeight="1">
      <c r="A3178" s="3" t="inlineStr">
        <is>
          <t>UV</t>
        </is>
      </c>
      <c r="B3178" s="1" t="n">
        <v>30002002</v>
      </c>
      <c r="C3178" s="1" t="inlineStr">
        <is>
          <t>Produto com acabamento</t>
        </is>
      </c>
      <c r="D3178" s="1" t="n">
        <v>30002002</v>
      </c>
      <c r="E3178" s="1" t="inlineStr">
        <is>
          <t>TRAVESSA INF.ASS 350X97X18 MDF-CADEIRA            5</t>
        </is>
      </c>
      <c r="F3178" s="2" t="n">
        <v>1</v>
      </c>
      <c r="G3178" s="2" t="inlineStr">
        <is>
          <t>peça</t>
        </is>
      </c>
      <c r="H3178" s="1" t="n">
        <v>3.23</v>
      </c>
      <c r="I3178" s="1" t="n">
        <v>0.03826</v>
      </c>
      <c r="J3178" s="2" t="inlineStr">
        <is>
          <t>CORTE</t>
        </is>
      </c>
    </row>
    <row r="3179" ht="12" customHeight="1">
      <c r="A3179" s="3" t="inlineStr">
        <is>
          <t>UV</t>
        </is>
      </c>
      <c r="B3179" s="1" t="n">
        <v>30003502</v>
      </c>
      <c r="C3179" s="1" t="inlineStr">
        <is>
          <t>Produto com acabamento</t>
        </is>
      </c>
      <c r="D3179" s="1" t="n">
        <v>30003502</v>
      </c>
      <c r="E3179" s="1" t="inlineStr">
        <is>
          <t>TRAVESSA INFERIOR 400X70X18 MDF CADEIRA</t>
        </is>
      </c>
      <c r="F3179" s="2" t="n">
        <v>1</v>
      </c>
      <c r="G3179" s="2" t="inlineStr">
        <is>
          <t>peça</t>
        </is>
      </c>
      <c r="H3179" s="1" t="n">
        <v>3.23</v>
      </c>
      <c r="I3179" s="1" t="n">
        <v>0.03826</v>
      </c>
      <c r="J3179" s="2" t="inlineStr">
        <is>
          <t>CORTE</t>
        </is>
      </c>
    </row>
    <row r="3180" ht="12" customHeight="1">
      <c r="A3180" s="3" t="inlineStr">
        <is>
          <t>UV</t>
        </is>
      </c>
      <c r="B3180" s="1" t="n">
        <v>30008001</v>
      </c>
      <c r="C3180" s="1" t="inlineStr">
        <is>
          <t>Produto com acabamento</t>
        </is>
      </c>
      <c r="D3180" s="1" t="n">
        <v>30008001</v>
      </c>
      <c r="E3180" s="1" t="inlineStr">
        <is>
          <t>TRAV DO ASSENTO 400X97X18 MDF - CADEIRA</t>
        </is>
      </c>
      <c r="F3180" s="2" t="n">
        <v>1</v>
      </c>
      <c r="G3180" s="2" t="inlineStr">
        <is>
          <t>peça</t>
        </is>
      </c>
      <c r="H3180" s="1" t="n">
        <v>3.23</v>
      </c>
      <c r="I3180" s="1" t="n">
        <v>0.03826</v>
      </c>
      <c r="J3180" s="2" t="inlineStr">
        <is>
          <t>CORTE</t>
        </is>
      </c>
    </row>
    <row r="3181" ht="12" customHeight="1">
      <c r="A3181" s="3" t="inlineStr">
        <is>
          <t>UV</t>
        </is>
      </c>
      <c r="B3181" s="1" t="n">
        <v>30004003</v>
      </c>
      <c r="C3181" s="1" t="inlineStr">
        <is>
          <t>Produto com acabamento</t>
        </is>
      </c>
      <c r="D3181" s="1" t="n">
        <v>30004003</v>
      </c>
      <c r="E3181" s="1" t="inlineStr">
        <is>
          <t>TRAVESSA INFERIOR 335X70X18 MDF - CADEIRA</t>
        </is>
      </c>
      <c r="F3181" s="2" t="n">
        <v>1</v>
      </c>
      <c r="G3181" s="2" t="inlineStr">
        <is>
          <t>peça</t>
        </is>
      </c>
      <c r="H3181" s="1" t="n">
        <v>3.23</v>
      </c>
      <c r="I3181" s="1" t="n">
        <v>0.03826</v>
      </c>
      <c r="J3181" s="2" t="inlineStr">
        <is>
          <t>CORTE</t>
        </is>
      </c>
    </row>
    <row r="3182" ht="12" customHeight="1">
      <c r="A3182" s="3" t="inlineStr">
        <is>
          <t>UV</t>
        </is>
      </c>
      <c r="B3182" s="1" t="n">
        <v>30004002</v>
      </c>
      <c r="C3182" s="1" t="inlineStr">
        <is>
          <t>Produto com acabamento</t>
        </is>
      </c>
      <c r="D3182" s="1" t="n">
        <v>30004002</v>
      </c>
      <c r="E3182" s="1" t="inlineStr">
        <is>
          <t>TRAVESSA MENOR SUP. 335X40 (84)X18 MDF - CADE5</t>
        </is>
      </c>
      <c r="F3182" s="2" t="n">
        <v>1</v>
      </c>
      <c r="G3182" s="2" t="inlineStr">
        <is>
          <t>peça</t>
        </is>
      </c>
      <c r="H3182" s="1" t="n">
        <v>3.23</v>
      </c>
      <c r="I3182" s="1" t="n">
        <v>0.03826</v>
      </c>
      <c r="J3182" s="2" t="inlineStr">
        <is>
          <t>CORTE</t>
        </is>
      </c>
    </row>
    <row r="3183" ht="12" customHeight="1">
      <c r="A3183" s="3" t="inlineStr">
        <is>
          <t>UV</t>
        </is>
      </c>
      <c r="B3183" s="1" t="n">
        <v>30004004</v>
      </c>
      <c r="C3183" s="1" t="inlineStr">
        <is>
          <t>Produto com acabamento</t>
        </is>
      </c>
      <c r="D3183" s="1" t="n">
        <v>30004004</v>
      </c>
      <c r="E3183" s="1" t="inlineStr">
        <is>
          <t>TRAVESSA SUP.FRONTAL 335X70X18 MDF - CADEIR  5</t>
        </is>
      </c>
      <c r="F3183" s="2" t="n">
        <v>1</v>
      </c>
      <c r="G3183" s="2" t="inlineStr">
        <is>
          <t>peça</t>
        </is>
      </c>
      <c r="H3183" s="1" t="n">
        <v>3.23</v>
      </c>
      <c r="I3183" s="1" t="n">
        <v>0.03826</v>
      </c>
      <c r="J3183" s="2" t="inlineStr">
        <is>
          <t>CORTE</t>
        </is>
      </c>
    </row>
    <row r="3184" ht="12" customHeight="1">
      <c r="A3184" s="3" t="inlineStr">
        <is>
          <t>UV</t>
        </is>
      </c>
      <c r="B3184" s="1" t="n">
        <v>30020020</v>
      </c>
      <c r="C3184" s="1" t="inlineStr">
        <is>
          <t>Produto com acabamento</t>
        </is>
      </c>
      <c r="D3184" s="1" t="n">
        <v>30020020</v>
      </c>
      <c r="E3184" s="1" t="inlineStr">
        <is>
          <t>MOLDURA 1360X680X12 MDF - MESA LISSE 1,36X1,365</t>
        </is>
      </c>
      <c r="F3184" s="2" t="n">
        <v>1</v>
      </c>
      <c r="G3184" s="2" t="inlineStr">
        <is>
          <t>peça</t>
        </is>
      </c>
      <c r="H3184" s="1" t="n">
        <v>3.23</v>
      </c>
      <c r="I3184" s="1" t="n">
        <v>0.03826</v>
      </c>
      <c r="J3184" s="2" t="inlineStr">
        <is>
          <t>CORTE</t>
        </is>
      </c>
    </row>
    <row r="3185" ht="12" customHeight="1">
      <c r="A3185" s="3" t="inlineStr">
        <is>
          <t>UV</t>
        </is>
      </c>
      <c r="B3185" s="1" t="n">
        <v>30020023</v>
      </c>
      <c r="C3185" s="1" t="inlineStr">
        <is>
          <t>Produto com acabamento</t>
        </is>
      </c>
      <c r="D3185" s="1" t="n">
        <v>30020023</v>
      </c>
      <c r="E3185" s="1" t="inlineStr">
        <is>
          <t>PRATO MENOR 600X600X12 MDF - MESA LISSE 1,36X5</t>
        </is>
      </c>
      <c r="F3185" s="2" t="n">
        <v>1</v>
      </c>
      <c r="G3185" s="2" t="inlineStr">
        <is>
          <t>peça</t>
        </is>
      </c>
      <c r="H3185" s="1" t="n">
        <v>3.23</v>
      </c>
      <c r="I3185" s="1" t="n">
        <v>0.03826</v>
      </c>
      <c r="J3185" s="2" t="inlineStr">
        <is>
          <t>CORTE</t>
        </is>
      </c>
    </row>
    <row r="3186" ht="12" customHeight="1">
      <c r="A3186" s="3" t="inlineStr">
        <is>
          <t>UV</t>
        </is>
      </c>
      <c r="B3186" s="1" t="n">
        <v>30020025</v>
      </c>
      <c r="C3186" s="1" t="inlineStr">
        <is>
          <t>Produto com acabamento</t>
        </is>
      </c>
      <c r="D3186" s="1" t="n">
        <v>30020025</v>
      </c>
      <c r="E3186" s="1" t="inlineStr">
        <is>
          <t>PRATO MAIOR 680X680X12 MDF - MESA LISSE 1,36X  5</t>
        </is>
      </c>
      <c r="F3186" s="2" t="n">
        <v>1</v>
      </c>
      <c r="G3186" s="2" t="inlineStr">
        <is>
          <t>peça</t>
        </is>
      </c>
      <c r="H3186" s="1" t="n">
        <v>3.23</v>
      </c>
      <c r="I3186" s="1" t="n">
        <v>0.03826</v>
      </c>
      <c r="J3186" s="2" t="inlineStr">
        <is>
          <t>CORTE</t>
        </is>
      </c>
    </row>
    <row r="3187" ht="12" customHeight="1">
      <c r="A3187" s="3" t="inlineStr">
        <is>
          <t>UV</t>
        </is>
      </c>
      <c r="B3187" s="1" t="n">
        <v>30006007</v>
      </c>
      <c r="C3187" s="1" t="inlineStr">
        <is>
          <t>Produto com acabamento</t>
        </is>
      </c>
      <c r="D3187" s="1" t="n">
        <v>30006007</v>
      </c>
      <c r="E3187" s="1" t="inlineStr">
        <is>
          <t>PES 450X80 (145)X25 MDF - CADEIRA                            5</t>
        </is>
      </c>
      <c r="F3187" s="2" t="n">
        <v>1</v>
      </c>
      <c r="G3187" s="2" t="inlineStr">
        <is>
          <t>peça</t>
        </is>
      </c>
      <c r="H3187" s="1" t="n">
        <v>3.23</v>
      </c>
      <c r="I3187" s="1" t="n">
        <v>0.03826</v>
      </c>
      <c r="J3187" s="2" t="inlineStr">
        <is>
          <t>CORTE</t>
        </is>
      </c>
    </row>
    <row r="3188" ht="12" customHeight="1">
      <c r="A3188" s="3" t="inlineStr">
        <is>
          <t>UV</t>
        </is>
      </c>
      <c r="B3188" s="1" t="n">
        <v>30008004</v>
      </c>
      <c r="C3188" s="1" t="inlineStr">
        <is>
          <t>Produto com acabamento</t>
        </is>
      </c>
      <c r="D3188" s="1" t="n">
        <v>30008004</v>
      </c>
      <c r="E3188" s="1" t="inlineStr">
        <is>
          <t>CAVALETE MDF 18MM - CADEIRA AMSTERDAM           5</t>
        </is>
      </c>
      <c r="F3188" s="2" t="n">
        <v>1</v>
      </c>
      <c r="G3188" s="2" t="inlineStr">
        <is>
          <t>peça</t>
        </is>
      </c>
      <c r="H3188" s="1" t="n">
        <v>3.23</v>
      </c>
      <c r="I3188" s="1" t="n">
        <v>0.03826</v>
      </c>
      <c r="J3188" s="2" t="inlineStr">
        <is>
          <t>CORTE</t>
        </is>
      </c>
    </row>
    <row r="3189" ht="12" customHeight="1">
      <c r="A3189" s="3" t="inlineStr">
        <is>
          <t>UV</t>
        </is>
      </c>
      <c r="B3189" s="1" t="n">
        <v>30006201</v>
      </c>
      <c r="C3189" s="1" t="inlineStr">
        <is>
          <t>Produto com acabamento</t>
        </is>
      </c>
      <c r="D3189" s="1" t="n">
        <v>30006201</v>
      </c>
      <c r="E3189" s="1" t="inlineStr">
        <is>
          <t>ESPALDAR 405X45X25 MDF - CADEIRA SIENA/FLORE 5</t>
        </is>
      </c>
      <c r="F3189" s="2" t="n">
        <v>1</v>
      </c>
      <c r="G3189" s="2" t="inlineStr">
        <is>
          <t>peça</t>
        </is>
      </c>
      <c r="H3189" s="1" t="n">
        <v>3.23</v>
      </c>
      <c r="I3189" s="1" t="n">
        <v>0.03826</v>
      </c>
      <c r="J3189" s="2" t="inlineStr">
        <is>
          <t>CORTE</t>
        </is>
      </c>
    </row>
    <row r="3190" ht="12" customHeight="1">
      <c r="A3190" s="3" t="inlineStr">
        <is>
          <t>UV</t>
        </is>
      </c>
      <c r="B3190" s="1" t="n">
        <v>30009604</v>
      </c>
      <c r="C3190" s="1" t="inlineStr">
        <is>
          <t>Produto com acabamento</t>
        </is>
      </c>
      <c r="D3190" s="1" t="n">
        <v>30009604</v>
      </c>
      <c r="E3190" s="1" t="inlineStr">
        <is>
          <t>ESPALDAR 405X45 (540)X25 MDF - CADEIRA RAVENA5</t>
        </is>
      </c>
      <c r="F3190" s="2" t="n">
        <v>1</v>
      </c>
      <c r="G3190" s="2" t="inlineStr">
        <is>
          <t>peça</t>
        </is>
      </c>
      <c r="H3190" s="1" t="n">
        <v>3.23</v>
      </c>
      <c r="I3190" s="1" t="n">
        <v>0.03826</v>
      </c>
      <c r="J3190" s="2" t="inlineStr">
        <is>
          <t>CORTE</t>
        </is>
      </c>
    </row>
    <row r="3191" ht="12" customHeight="1">
      <c r="A3191" s="3" t="inlineStr">
        <is>
          <t>UV</t>
        </is>
      </c>
      <c r="B3191" s="1" t="n">
        <v>30004510</v>
      </c>
      <c r="C3191" s="1" t="inlineStr">
        <is>
          <t>Produto com acabamento</t>
        </is>
      </c>
      <c r="D3191" s="1" t="n">
        <v>30004510</v>
      </c>
      <c r="E3191" s="1" t="inlineStr">
        <is>
          <t>CAVALETE MDF 25MM - CADEIRA PARIS                       5</t>
        </is>
      </c>
      <c r="F3191" s="2" t="n">
        <v>1</v>
      </c>
      <c r="G3191" s="2" t="inlineStr">
        <is>
          <t>peça</t>
        </is>
      </c>
      <c r="H3191" s="1" t="n">
        <v>3.23</v>
      </c>
      <c r="I3191" s="1" t="n">
        <v>0.03826</v>
      </c>
      <c r="J3191" s="2" t="inlineStr">
        <is>
          <t>CORTE</t>
        </is>
      </c>
    </row>
    <row r="3192" ht="12" customHeight="1">
      <c r="A3192" s="3" t="inlineStr">
        <is>
          <t>UV</t>
        </is>
      </c>
      <c r="B3192" s="1" t="n">
        <v>30004513</v>
      </c>
      <c r="C3192" s="1" t="inlineStr">
        <is>
          <t>Produto com acabamento</t>
        </is>
      </c>
      <c r="D3192" s="1" t="n">
        <v>30004513</v>
      </c>
      <c r="E3192" s="1" t="inlineStr">
        <is>
          <t>TRAVESSA SUP.FRONTAL 350X70X18 MDF - CADEIR  5</t>
        </is>
      </c>
      <c r="F3192" s="2" t="n">
        <v>1</v>
      </c>
      <c r="G3192" s="2" t="inlineStr">
        <is>
          <t>peça</t>
        </is>
      </c>
      <c r="H3192" s="1" t="n">
        <v>3.23</v>
      </c>
      <c r="I3192" s="1" t="n">
        <v>0.03826</v>
      </c>
      <c r="J3192" s="2" t="inlineStr">
        <is>
          <t>CORTE</t>
        </is>
      </c>
    </row>
    <row r="3193" ht="12" customHeight="1">
      <c r="A3193" s="3" t="inlineStr">
        <is>
          <t>UV</t>
        </is>
      </c>
      <c r="B3193" s="1" t="n">
        <v>30004516</v>
      </c>
      <c r="C3193" s="1" t="inlineStr">
        <is>
          <t>Produto com acabamento</t>
        </is>
      </c>
      <c r="D3193" s="1" t="n">
        <v>30004516</v>
      </c>
      <c r="E3193" s="1" t="inlineStr">
        <is>
          <t>TRAV.SUP.MENOR 350X70X18 MDF -CADEIRA PARIS 5</t>
        </is>
      </c>
      <c r="F3193" s="2" t="n">
        <v>1</v>
      </c>
      <c r="G3193" s="2" t="inlineStr">
        <is>
          <t>peça</t>
        </is>
      </c>
      <c r="H3193" s="1" t="n">
        <v>3.23</v>
      </c>
      <c r="I3193" s="1" t="n">
        <v>0.03826</v>
      </c>
      <c r="J3193" s="2" t="inlineStr">
        <is>
          <t>CORTE</t>
        </is>
      </c>
    </row>
    <row r="3194" ht="12" customHeight="1">
      <c r="A3194" s="3" t="inlineStr">
        <is>
          <t>UV</t>
        </is>
      </c>
      <c r="B3194" s="1" t="n">
        <v>30004514</v>
      </c>
      <c r="C3194" s="1" t="inlineStr">
        <is>
          <t>Produto com acabamento</t>
        </is>
      </c>
      <c r="D3194" s="1" t="n">
        <v>30004514</v>
      </c>
      <c r="E3194" s="1" t="inlineStr">
        <is>
          <t>TRAVESSA INFERIOR 350X70X25 MDF - CADEIRA       5</t>
        </is>
      </c>
      <c r="F3194" s="2" t="n">
        <v>1</v>
      </c>
      <c r="G3194" s="2" t="inlineStr">
        <is>
          <t>peça</t>
        </is>
      </c>
      <c r="H3194" s="1" t="n">
        <v>3.23</v>
      </c>
      <c r="I3194" s="1" t="n">
        <v>0.03826</v>
      </c>
      <c r="J3194" s="2" t="inlineStr">
        <is>
          <t>CORTE</t>
        </is>
      </c>
    </row>
    <row r="3195" ht="12" customHeight="1">
      <c r="A3195" s="3" t="inlineStr">
        <is>
          <t>UV</t>
        </is>
      </c>
      <c r="B3195" s="1" t="n">
        <v>30002010</v>
      </c>
      <c r="C3195" s="1" t="inlineStr">
        <is>
          <t>Produto com acabamento</t>
        </is>
      </c>
      <c r="D3195" s="1" t="n">
        <v>30002010</v>
      </c>
      <c r="E3195" s="1" t="inlineStr">
        <is>
          <t>CAVALETE MDF 18MM - CADEIRA LISSE                       5</t>
        </is>
      </c>
      <c r="F3195" s="2" t="n">
        <v>1</v>
      </c>
      <c r="G3195" s="2" t="inlineStr">
        <is>
          <t>peça</t>
        </is>
      </c>
      <c r="H3195" s="1" t="n">
        <v>3.23</v>
      </c>
      <c r="I3195" s="1" t="n">
        <v>0.03826</v>
      </c>
      <c r="J3195" s="2" t="inlineStr">
        <is>
          <t>CORTE</t>
        </is>
      </c>
    </row>
    <row r="3196" ht="12" customHeight="1">
      <c r="A3196" s="3" t="inlineStr">
        <is>
          <t>UV</t>
        </is>
      </c>
      <c r="B3196" s="1" t="n">
        <v>30002009</v>
      </c>
      <c r="C3196" s="1" t="inlineStr">
        <is>
          <t>Produto com acabamento</t>
        </is>
      </c>
      <c r="D3196" s="1" t="n">
        <v>30002009</v>
      </c>
      <c r="E3196" s="1" t="inlineStr">
        <is>
          <t>TRAVESSA CHANFRADO 350X110X18 MDF - CADEIRA5</t>
        </is>
      </c>
      <c r="F3196" s="2" t="n">
        <v>1</v>
      </c>
      <c r="G3196" s="2" t="inlineStr">
        <is>
          <t>peça</t>
        </is>
      </c>
      <c r="H3196" s="1" t="n">
        <v>3.23</v>
      </c>
      <c r="I3196" s="1" t="n">
        <v>0.03826</v>
      </c>
      <c r="J3196" s="2" t="inlineStr">
        <is>
          <t>CORTE</t>
        </is>
      </c>
    </row>
    <row r="3197" ht="12" customHeight="1">
      <c r="A3197" s="3" t="inlineStr">
        <is>
          <t>UV</t>
        </is>
      </c>
      <c r="B3197" s="1" t="n">
        <v>30002007</v>
      </c>
      <c r="C3197" s="1" t="inlineStr">
        <is>
          <t>Produto com acabamento</t>
        </is>
      </c>
      <c r="D3197" s="1" t="n">
        <v>30002007</v>
      </c>
      <c r="E3197" s="1" t="inlineStr">
        <is>
          <t>TRAVESSA INFERIOR PES 350X70X18 MDF-CADEIRA 5</t>
        </is>
      </c>
      <c r="F3197" s="2" t="n">
        <v>1</v>
      </c>
      <c r="G3197" s="2" t="inlineStr">
        <is>
          <t>peça</t>
        </is>
      </c>
      <c r="H3197" s="1" t="n">
        <v>3.23</v>
      </c>
      <c r="I3197" s="1" t="n">
        <v>0.03826</v>
      </c>
      <c r="J3197" s="2" t="inlineStr">
        <is>
          <t>CORTE</t>
        </is>
      </c>
    </row>
    <row r="3198" ht="12" customHeight="1">
      <c r="A3198" s="3" t="inlineStr">
        <is>
          <t>UV</t>
        </is>
      </c>
      <c r="B3198" s="1" t="n">
        <v>30002005</v>
      </c>
      <c r="C3198" s="1" t="inlineStr">
        <is>
          <t>Produto com acabamento</t>
        </is>
      </c>
      <c r="D3198" s="1" t="n">
        <v>30002005</v>
      </c>
      <c r="E3198" s="1" t="inlineStr">
        <is>
          <t>TRAVESSA ENCOSTO 350X97X18 MDF - CADEIRA       5</t>
        </is>
      </c>
      <c r="F3198" s="2" t="n">
        <v>1</v>
      </c>
      <c r="G3198" s="2" t="inlineStr">
        <is>
          <t>peça</t>
        </is>
      </c>
      <c r="H3198" s="1" t="n">
        <v>3.23</v>
      </c>
      <c r="I3198" s="1" t="n">
        <v>0.03826</v>
      </c>
      <c r="J3198" s="2" t="inlineStr">
        <is>
          <t>CORTE</t>
        </is>
      </c>
    </row>
    <row r="3199" ht="12" customHeight="1">
      <c r="A3199" s="3" t="inlineStr">
        <is>
          <t>UV</t>
        </is>
      </c>
      <c r="B3199" s="1" t="n">
        <v>30072001</v>
      </c>
      <c r="C3199" s="1" t="inlineStr">
        <is>
          <t>Produto com acabamento</t>
        </is>
      </c>
      <c r="D3199" s="1" t="n">
        <v>30072001</v>
      </c>
      <c r="E3199" s="1" t="inlineStr">
        <is>
          <t>BASE 500X500X12 MDP - MESA ASMT. 1,20X1,20         5</t>
        </is>
      </c>
      <c r="F3199" s="2" t="n">
        <v>1</v>
      </c>
      <c r="G3199" s="2" t="inlineStr">
        <is>
          <t>peça</t>
        </is>
      </c>
      <c r="H3199" s="1" t="n">
        <v>3.23</v>
      </c>
      <c r="I3199" s="1" t="n">
        <v>0.03826</v>
      </c>
      <c r="J3199" s="2" t="inlineStr">
        <is>
          <t>CORTE</t>
        </is>
      </c>
    </row>
    <row r="3200" ht="12" customHeight="1">
      <c r="A3200" s="3" t="inlineStr">
        <is>
          <t>UV</t>
        </is>
      </c>
      <c r="B3200" s="1" t="n">
        <v>30072002</v>
      </c>
      <c r="C3200" s="1" t="inlineStr">
        <is>
          <t>Produto com acabamento</t>
        </is>
      </c>
      <c r="D3200" s="1" t="n">
        <v>30072002</v>
      </c>
      <c r="E3200" s="1" t="inlineStr">
        <is>
          <t>LAT. DA BASE 750X425X12 MDP - MESA AMST. 1,20X  5</t>
        </is>
      </c>
      <c r="F3200" s="2" t="n">
        <v>1</v>
      </c>
      <c r="G3200" s="2" t="inlineStr">
        <is>
          <t>peça</t>
        </is>
      </c>
      <c r="H3200" s="1" t="n">
        <v>3.23</v>
      </c>
      <c r="I3200" s="1" t="n">
        <v>0.03826</v>
      </c>
      <c r="J3200" s="2" t="inlineStr">
        <is>
          <t>CORTE</t>
        </is>
      </c>
    </row>
    <row r="3201" ht="12" customHeight="1">
      <c r="A3201" s="3" t="inlineStr">
        <is>
          <t>UV</t>
        </is>
      </c>
      <c r="B3201" s="1" t="n">
        <v>30082008</v>
      </c>
      <c r="C3201" s="1" t="inlineStr">
        <is>
          <t>Produto com acabamento</t>
        </is>
      </c>
      <c r="D3201" s="1" t="n">
        <v>30082008</v>
      </c>
      <c r="E3201" s="1" t="inlineStr">
        <is>
          <t>TAMPO 1200X600X15 MDF - MESA AMST. 1,20X1,20    5</t>
        </is>
      </c>
      <c r="F3201" s="2" t="n">
        <v>1</v>
      </c>
      <c r="G3201" s="2" t="inlineStr">
        <is>
          <t>peça</t>
        </is>
      </c>
      <c r="H3201" s="1" t="n">
        <v>3.23</v>
      </c>
      <c r="I3201" s="1" t="n">
        <v>0.03826</v>
      </c>
      <c r="J3201" s="2" t="inlineStr">
        <is>
          <t>CORTE</t>
        </is>
      </c>
    </row>
    <row r="3202" ht="12" customHeight="1">
      <c r="A3202" s="3" t="inlineStr">
        <is>
          <t>UV</t>
        </is>
      </c>
      <c r="B3202" s="1" t="n">
        <v>30082009</v>
      </c>
      <c r="C3202" s="1" t="inlineStr">
        <is>
          <t>Produto com acabamento</t>
        </is>
      </c>
      <c r="D3202" s="1" t="n">
        <v>30082009</v>
      </c>
      <c r="E3202" s="1" t="inlineStr">
        <is>
          <t>MOLDURA 1200X600X12 MDF - MESA AMST. 1,20X1,2 5</t>
        </is>
      </c>
      <c r="F3202" s="2" t="n">
        <v>1</v>
      </c>
      <c r="G3202" s="2" t="inlineStr">
        <is>
          <t>peça</t>
        </is>
      </c>
      <c r="H3202" s="1" t="n">
        <v>3.23</v>
      </c>
      <c r="I3202" s="1" t="n">
        <v>0.03826</v>
      </c>
      <c r="J3202" s="2" t="inlineStr">
        <is>
          <t>CORTE</t>
        </is>
      </c>
    </row>
    <row r="3203" ht="12" customHeight="1">
      <c r="A3203" s="3" t="inlineStr">
        <is>
          <t>UV</t>
        </is>
      </c>
      <c r="B3203" s="1" t="n">
        <v>30072006</v>
      </c>
      <c r="C3203" s="1" t="inlineStr">
        <is>
          <t>Produto com acabamento</t>
        </is>
      </c>
      <c r="D3203" s="1" t="n">
        <v>30072006</v>
      </c>
      <c r="E3203" s="1" t="inlineStr">
        <is>
          <t>LAT. C/ FRISO 750X450X12 MDF- MESA AMST. 1,20X1 5</t>
        </is>
      </c>
      <c r="F3203" s="2" t="n">
        <v>1</v>
      </c>
      <c r="G3203" s="2" t="inlineStr">
        <is>
          <t>peça</t>
        </is>
      </c>
      <c r="H3203" s="1" t="n">
        <v>3.23</v>
      </c>
      <c r="I3203" s="1" t="n">
        <v>0.03826</v>
      </c>
      <c r="J3203" s="2" t="inlineStr">
        <is>
          <t>CORTE</t>
        </is>
      </c>
    </row>
    <row r="3204" ht="12" customHeight="1">
      <c r="A3204" s="3" t="inlineStr">
        <is>
          <t>UV</t>
        </is>
      </c>
      <c r="B3204" s="1" t="n">
        <v>30050002</v>
      </c>
      <c r="C3204" s="1" t="inlineStr">
        <is>
          <t>Produto com acabamento</t>
        </is>
      </c>
      <c r="D3204" s="1" t="n">
        <v>30050002</v>
      </c>
      <c r="E3204" s="1" t="inlineStr">
        <is>
          <t>PÉ 820X90 (151)X25 MDF - MESA PARIS                        5</t>
        </is>
      </c>
      <c r="F3204" s="2" t="n">
        <v>1</v>
      </c>
      <c r="G3204" s="2" t="inlineStr">
        <is>
          <t>peça</t>
        </is>
      </c>
      <c r="H3204" s="1" t="n">
        <v>3.23</v>
      </c>
      <c r="I3204" s="1" t="n">
        <v>0.03826</v>
      </c>
      <c r="J3204" s="2" t="inlineStr">
        <is>
          <t>CORTE</t>
        </is>
      </c>
    </row>
    <row r="3205" ht="12" customHeight="1">
      <c r="A3205" s="3" t="inlineStr">
        <is>
          <t>UV</t>
        </is>
      </c>
      <c r="B3205" s="1" t="n">
        <v>30050003</v>
      </c>
      <c r="C3205" s="1" t="inlineStr">
        <is>
          <t>Produto com acabamento</t>
        </is>
      </c>
      <c r="D3205" s="1" t="n">
        <v>30050003</v>
      </c>
      <c r="E3205" s="1" t="inlineStr">
        <is>
          <t>TRAVESSA SUPERIOR 350X90X25 MDF - MESA PARIS5</t>
        </is>
      </c>
      <c r="F3205" s="2" t="n">
        <v>1</v>
      </c>
      <c r="G3205" s="2" t="inlineStr">
        <is>
          <t>peça</t>
        </is>
      </c>
      <c r="H3205" s="1" t="n">
        <v>3.23</v>
      </c>
      <c r="I3205" s="1" t="n">
        <v>0.03826</v>
      </c>
      <c r="J3205" s="2" t="inlineStr">
        <is>
          <t>CORTE</t>
        </is>
      </c>
    </row>
    <row r="3206" ht="12" customHeight="1">
      <c r="A3206" s="3" t="inlineStr">
        <is>
          <t>UV</t>
        </is>
      </c>
      <c r="B3206" s="1" t="n">
        <v>30050004</v>
      </c>
      <c r="C3206" s="1" t="inlineStr">
        <is>
          <t>Produto com acabamento</t>
        </is>
      </c>
      <c r="D3206" s="1" t="n">
        <v>30050004</v>
      </c>
      <c r="E3206" s="1" t="inlineStr">
        <is>
          <t>TRAVESSA INTERM. 350X70X25 MDF - MESA PARIS    5</t>
        </is>
      </c>
      <c r="F3206" s="2" t="n">
        <v>1</v>
      </c>
      <c r="G3206" s="2" t="inlineStr">
        <is>
          <t>peça</t>
        </is>
      </c>
      <c r="H3206" s="1" t="n">
        <v>3.23</v>
      </c>
      <c r="I3206" s="1" t="n">
        <v>0.03826</v>
      </c>
      <c r="J3206" s="2" t="inlineStr">
        <is>
          <t>CORTE</t>
        </is>
      </c>
    </row>
    <row r="3207" ht="12" customHeight="1">
      <c r="A3207" s="3" t="inlineStr">
        <is>
          <t>UV</t>
        </is>
      </c>
      <c r="B3207" s="1" t="n">
        <v>30052002</v>
      </c>
      <c r="C3207" s="1" t="inlineStr">
        <is>
          <t>Produto com acabamento</t>
        </is>
      </c>
      <c r="D3207" s="1" t="n">
        <v>30052002</v>
      </c>
      <c r="E3207" s="1" t="inlineStr">
        <is>
          <t>TRAVESSA CHANF. 350X90X25 MDF - MESA PARIS     5</t>
        </is>
      </c>
      <c r="F3207" s="2" t="n">
        <v>1</v>
      </c>
      <c r="G3207" s="2" t="inlineStr">
        <is>
          <t>peça</t>
        </is>
      </c>
      <c r="H3207" s="1" t="n">
        <v>3.23</v>
      </c>
      <c r="I3207" s="1" t="n">
        <v>0.03826</v>
      </c>
      <c r="J3207" s="2" t="inlineStr">
        <is>
          <t>CORTE</t>
        </is>
      </c>
    </row>
    <row r="3208" ht="12" customHeight="1">
      <c r="A3208" s="3" t="inlineStr">
        <is>
          <t>UV</t>
        </is>
      </c>
      <c r="B3208" s="1" t="n">
        <v>30052003</v>
      </c>
      <c r="C3208" s="1" t="inlineStr">
        <is>
          <t>Produto com acabamento</t>
        </is>
      </c>
      <c r="D3208" s="1" t="n">
        <v>30052003</v>
      </c>
      <c r="E3208" s="1" t="inlineStr">
        <is>
          <t>TRAVESSA CENTRAL 500X70X25 MDF - MESA PARIS  5</t>
        </is>
      </c>
      <c r="F3208" s="2" t="n">
        <v>1</v>
      </c>
      <c r="G3208" s="2" t="inlineStr">
        <is>
          <t>peça</t>
        </is>
      </c>
      <c r="H3208" s="1" t="n">
        <v>3.23</v>
      </c>
      <c r="I3208" s="1" t="n">
        <v>0.03826</v>
      </c>
      <c r="J3208" s="2" t="inlineStr">
        <is>
          <t>CORTE</t>
        </is>
      </c>
    </row>
    <row r="3209" ht="12" customHeight="1">
      <c r="A3209" s="3" t="inlineStr">
        <is>
          <t>UV</t>
        </is>
      </c>
      <c r="B3209" s="1" t="n">
        <v>30052001</v>
      </c>
      <c r="C3209" s="1" t="inlineStr">
        <is>
          <t>Produto com acabamento</t>
        </is>
      </c>
      <c r="D3209" s="1" t="n">
        <v>30052001</v>
      </c>
      <c r="E3209" s="1" t="inlineStr">
        <is>
          <t>TAMPO OVAL 1200X900X25 MDF - MESA PARIS           5</t>
        </is>
      </c>
      <c r="F3209" s="2" t="n">
        <v>1</v>
      </c>
      <c r="G3209" s="2" t="inlineStr">
        <is>
          <t>peça</t>
        </is>
      </c>
      <c r="H3209" s="1" t="n">
        <v>3.23</v>
      </c>
      <c r="I3209" s="1" t="n">
        <v>0.03826</v>
      </c>
      <c r="J3209" s="2" t="inlineStr">
        <is>
          <t>CORTE</t>
        </is>
      </c>
    </row>
    <row r="3210" ht="12" customHeight="1">
      <c r="A3210" s="3" t="inlineStr">
        <is>
          <t>UV</t>
        </is>
      </c>
      <c r="B3210" s="1" t="n">
        <v>30050001</v>
      </c>
      <c r="C3210" s="1" t="inlineStr">
        <is>
          <t>Produto com acabamento</t>
        </is>
      </c>
      <c r="D3210" s="1" t="n">
        <v>30050001</v>
      </c>
      <c r="E3210" s="1" t="inlineStr">
        <is>
          <t>TRAVESSA CHANF. 830X90X25 MDF - MESA PARIS     5</t>
        </is>
      </c>
      <c r="F3210" s="2" t="n">
        <v>1</v>
      </c>
      <c r="G3210" s="2" t="inlineStr">
        <is>
          <t>peça</t>
        </is>
      </c>
      <c r="H3210" s="1" t="n">
        <v>3.23</v>
      </c>
      <c r="I3210" s="1" t="n">
        <v>0.03826</v>
      </c>
      <c r="J3210" s="2" t="inlineStr">
        <is>
          <t>CORTE</t>
        </is>
      </c>
    </row>
    <row r="3211" ht="12" customHeight="1">
      <c r="A3211" s="3" t="inlineStr">
        <is>
          <t>UV</t>
        </is>
      </c>
      <c r="B3211" s="1" t="n">
        <v>30050005</v>
      </c>
      <c r="C3211" s="1" t="inlineStr">
        <is>
          <t>Produto com acabamento</t>
        </is>
      </c>
      <c r="D3211" s="1" t="n">
        <v>30050005</v>
      </c>
      <c r="E3211" s="1" t="inlineStr">
        <is>
          <t>TRAVESSA CENTRAL 975X70X25 MDF - MESA PARIS  5</t>
        </is>
      </c>
      <c r="F3211" s="2" t="n">
        <v>1</v>
      </c>
      <c r="G3211" s="2" t="inlineStr">
        <is>
          <t>peça</t>
        </is>
      </c>
      <c r="H3211" s="1" t="n">
        <v>3.23</v>
      </c>
      <c r="I3211" s="1" t="n">
        <v>0.03826</v>
      </c>
      <c r="J3211" s="2" t="inlineStr">
        <is>
          <t>CORTE</t>
        </is>
      </c>
    </row>
    <row r="3212" ht="12" customHeight="1">
      <c r="A3212" s="3" t="inlineStr">
        <is>
          <t>UV</t>
        </is>
      </c>
      <c r="B3212" s="1" t="n">
        <v>30026001</v>
      </c>
      <c r="C3212" s="1" t="inlineStr">
        <is>
          <t>Produto com acabamento</t>
        </is>
      </c>
      <c r="D3212" s="1" t="n">
        <v>30026001</v>
      </c>
      <c r="E3212" s="1" t="inlineStr">
        <is>
          <t>LAT MAIOR 850X760X12 MDF - MESA LISSE 1,60X0,905</t>
        </is>
      </c>
      <c r="F3212" s="2" t="n">
        <v>1</v>
      </c>
      <c r="G3212" s="2" t="inlineStr">
        <is>
          <t>peça</t>
        </is>
      </c>
      <c r="H3212" s="1" t="n">
        <v>3.23</v>
      </c>
      <c r="I3212" s="1" t="n">
        <v>0.03826</v>
      </c>
      <c r="J3212" s="2" t="inlineStr">
        <is>
          <t>CORTE</t>
        </is>
      </c>
    </row>
    <row r="3213" ht="12" customHeight="1">
      <c r="A3213" s="3" t="inlineStr">
        <is>
          <t>UV</t>
        </is>
      </c>
      <c r="B3213" s="1" t="n">
        <v>30026002</v>
      </c>
      <c r="C3213" s="1" t="inlineStr">
        <is>
          <t>Produto com acabamento</t>
        </is>
      </c>
      <c r="D3213" s="1" t="n">
        <v>30026002</v>
      </c>
      <c r="E3213" s="1" t="inlineStr">
        <is>
          <t>LAT MENOR 350X760X12 MDF - MESA LISSE 1,60X0,9 5</t>
        </is>
      </c>
      <c r="F3213" s="2" t="n">
        <v>1</v>
      </c>
      <c r="G3213" s="2" t="inlineStr">
        <is>
          <t>peça</t>
        </is>
      </c>
      <c r="H3213" s="1" t="n">
        <v>3.23</v>
      </c>
      <c r="I3213" s="1" t="n">
        <v>0.03826</v>
      </c>
      <c r="J3213" s="2" t="inlineStr">
        <is>
          <t>CORTE</t>
        </is>
      </c>
    </row>
    <row r="3214" ht="12" customHeight="1">
      <c r="A3214" s="3" t="inlineStr">
        <is>
          <t>UV</t>
        </is>
      </c>
      <c r="B3214" s="1" t="n">
        <v>30026003</v>
      </c>
      <c r="C3214" s="1" t="inlineStr">
        <is>
          <t>Produto com acabamento</t>
        </is>
      </c>
      <c r="D3214" s="1" t="n">
        <v>30026003</v>
      </c>
      <c r="E3214" s="1" t="inlineStr">
        <is>
          <t>FUNDO MAIOR 850X760X03 MDF - MESA LISSE 1,60X 5</t>
        </is>
      </c>
      <c r="F3214" s="2" t="n">
        <v>1</v>
      </c>
      <c r="G3214" s="2" t="inlineStr">
        <is>
          <t>peça</t>
        </is>
      </c>
      <c r="H3214" s="1" t="n">
        <v>3.23</v>
      </c>
      <c r="I3214" s="1" t="n">
        <v>0.03826</v>
      </c>
      <c r="J3214" s="2" t="inlineStr">
        <is>
          <t>CORTE</t>
        </is>
      </c>
    </row>
    <row r="3215" ht="12" customHeight="1">
      <c r="A3215" s="3" t="inlineStr">
        <is>
          <t>UV</t>
        </is>
      </c>
      <c r="B3215" s="1" t="n">
        <v>30026004</v>
      </c>
      <c r="C3215" s="1" t="inlineStr">
        <is>
          <t>Produto com acabamento</t>
        </is>
      </c>
      <c r="D3215" s="1" t="n">
        <v>30026004</v>
      </c>
      <c r="E3215" s="1" t="inlineStr">
        <is>
          <t>FUNDO MENOR 350X760X03 MDF - MESA LISSE 1,60X5</t>
        </is>
      </c>
      <c r="F3215" s="2" t="n">
        <v>1</v>
      </c>
      <c r="G3215" s="2" t="inlineStr">
        <is>
          <t>peça</t>
        </is>
      </c>
      <c r="H3215" s="1" t="n">
        <v>3.23</v>
      </c>
      <c r="I3215" s="1" t="n">
        <v>0.03826</v>
      </c>
      <c r="J3215" s="2" t="inlineStr">
        <is>
          <t>CORTE</t>
        </is>
      </c>
    </row>
    <row r="3216" ht="12" customHeight="1">
      <c r="A3216" s="3" t="inlineStr">
        <is>
          <t>UV</t>
        </is>
      </c>
      <c r="B3216" s="1" t="n">
        <v>30026005</v>
      </c>
      <c r="C3216" s="1" t="inlineStr">
        <is>
          <t>Produto com acabamento</t>
        </is>
      </c>
      <c r="D3216" s="1" t="n">
        <v>30026005</v>
      </c>
      <c r="E3216" s="1" t="inlineStr">
        <is>
          <t>BASE 880X382X12 MDF - MESA LISSE 1,60X0,90          5</t>
        </is>
      </c>
      <c r="F3216" s="2" t="n">
        <v>1</v>
      </c>
      <c r="G3216" s="2" t="inlineStr">
        <is>
          <t>peça</t>
        </is>
      </c>
      <c r="H3216" s="1" t="n">
        <v>3.23</v>
      </c>
      <c r="I3216" s="1" t="n">
        <v>0.03826</v>
      </c>
      <c r="J3216" s="2" t="inlineStr">
        <is>
          <t>CORTE</t>
        </is>
      </c>
    </row>
    <row r="3217" ht="12" customHeight="1">
      <c r="A3217" s="3" t="inlineStr">
        <is>
          <t>UV</t>
        </is>
      </c>
      <c r="B3217" s="1" t="n">
        <v>30020001</v>
      </c>
      <c r="C3217" s="1" t="inlineStr">
        <is>
          <t>Produto com acabamento</t>
        </is>
      </c>
      <c r="D3217" s="1" t="n">
        <v>30020001</v>
      </c>
      <c r="E3217" s="1" t="inlineStr">
        <is>
          <t>LAT ANGULO 560X760X12 MDF - MESA LISSE 1,36X1, 5</t>
        </is>
      </c>
      <c r="F3217" s="2" t="n">
        <v>1</v>
      </c>
      <c r="G3217" s="2" t="inlineStr">
        <is>
          <t>peça</t>
        </is>
      </c>
      <c r="H3217" s="1" t="n">
        <v>3.23</v>
      </c>
      <c r="I3217" s="1" t="n">
        <v>0.03826</v>
      </c>
      <c r="J3217" s="2" t="inlineStr">
        <is>
          <t>CORTE</t>
        </is>
      </c>
    </row>
    <row r="3218" ht="12" customHeight="1">
      <c r="A3218" s="3" t="inlineStr">
        <is>
          <t>UV</t>
        </is>
      </c>
      <c r="B3218" s="1" t="n">
        <v>30020002</v>
      </c>
      <c r="C3218" s="1" t="inlineStr">
        <is>
          <t>Produto com acabamento</t>
        </is>
      </c>
      <c r="D3218" s="1" t="n">
        <v>30020002</v>
      </c>
      <c r="E3218" s="1" t="inlineStr">
        <is>
          <t>FUNDO ANGULO 560X760X03 MDF - MESA LISSE 1,365</t>
        </is>
      </c>
      <c r="F3218" s="2" t="n">
        <v>1</v>
      </c>
      <c r="G3218" s="2" t="inlineStr">
        <is>
          <t>peça</t>
        </is>
      </c>
      <c r="H3218" s="1" t="n">
        <v>3.23</v>
      </c>
      <c r="I3218" s="1" t="n">
        <v>0.03826</v>
      </c>
      <c r="J3218" s="2" t="inlineStr">
        <is>
          <t>CORTE</t>
        </is>
      </c>
    </row>
    <row r="3219" ht="12" customHeight="1">
      <c r="A3219" s="3" t="inlineStr">
        <is>
          <t>UV</t>
        </is>
      </c>
      <c r="B3219" s="1" t="n">
        <v>30020004</v>
      </c>
      <c r="C3219" s="1" t="inlineStr">
        <is>
          <t>Produto com acabamento</t>
        </is>
      </c>
      <c r="D3219" s="1" t="n">
        <v>30020004</v>
      </c>
      <c r="E3219" s="1" t="inlineStr">
        <is>
          <t>BASE 620X620X12 MDP - MESA LISSE 1,36X1,36          5</t>
        </is>
      </c>
      <c r="F3219" s="2" t="n">
        <v>1</v>
      </c>
      <c r="G3219" s="2" t="inlineStr">
        <is>
          <t>peça</t>
        </is>
      </c>
      <c r="H3219" s="1" t="n">
        <v>3.23</v>
      </c>
      <c r="I3219" s="1" t="n">
        <v>0.03826</v>
      </c>
      <c r="J3219" s="2" t="inlineStr">
        <is>
          <t>CORTE</t>
        </is>
      </c>
    </row>
    <row r="3220" ht="12" customHeight="1">
      <c r="A3220" s="3" t="inlineStr">
        <is>
          <t>UV</t>
        </is>
      </c>
      <c r="B3220" s="1" t="n">
        <v>30022001</v>
      </c>
      <c r="C3220" s="1" t="inlineStr">
        <is>
          <t>Produto com acabamento</t>
        </is>
      </c>
      <c r="D3220" s="1" t="n">
        <v>30022001</v>
      </c>
      <c r="E3220" s="1" t="inlineStr">
        <is>
          <t>LAT ANGULO 450X760X12 MDF - MESA LISSE 1,20X1, 5</t>
        </is>
      </c>
      <c r="F3220" s="2" t="n">
        <v>1</v>
      </c>
      <c r="G3220" s="2" t="inlineStr">
        <is>
          <t>peça</t>
        </is>
      </c>
      <c r="H3220" s="1" t="n">
        <v>3.23</v>
      </c>
      <c r="I3220" s="1" t="n">
        <v>0.03826</v>
      </c>
      <c r="J3220" s="2" t="inlineStr">
        <is>
          <t>CORTE</t>
        </is>
      </c>
    </row>
    <row r="3221" ht="12" customHeight="1">
      <c r="A3221" s="3" t="inlineStr">
        <is>
          <t>UV</t>
        </is>
      </c>
      <c r="B3221" s="1" t="n">
        <v>30022002</v>
      </c>
      <c r="C3221" s="1" t="inlineStr">
        <is>
          <t>Produto com acabamento</t>
        </is>
      </c>
      <c r="D3221" s="1" t="n">
        <v>30022002</v>
      </c>
      <c r="E3221" s="1" t="inlineStr">
        <is>
          <t>FUNDO ANGULO 450X760X03 MDF - MESA LISSE 1,205</t>
        </is>
      </c>
      <c r="F3221" s="2" t="n">
        <v>1</v>
      </c>
      <c r="G3221" s="2" t="inlineStr">
        <is>
          <t>peça</t>
        </is>
      </c>
      <c r="H3221" s="1" t="n">
        <v>3.23</v>
      </c>
      <c r="I3221" s="1" t="n">
        <v>0.03826</v>
      </c>
      <c r="J3221" s="2" t="inlineStr">
        <is>
          <t>CORTE</t>
        </is>
      </c>
    </row>
    <row r="3222" ht="12" customHeight="1">
      <c r="A3222" s="3" t="inlineStr">
        <is>
          <t>UV</t>
        </is>
      </c>
      <c r="B3222" s="1" t="n">
        <v>30024001</v>
      </c>
      <c r="C3222" s="1" t="inlineStr">
        <is>
          <t>Produto com acabamento</t>
        </is>
      </c>
      <c r="D3222" s="1" t="n">
        <v>30024001</v>
      </c>
      <c r="E3222" s="1" t="inlineStr">
        <is>
          <t>BASE 380X380X12 MDP - MESA LISSE 0,90X0,90          5</t>
        </is>
      </c>
      <c r="F3222" s="2" t="n">
        <v>1</v>
      </c>
      <c r="G3222" s="2" t="inlineStr">
        <is>
          <t>peça</t>
        </is>
      </c>
      <c r="H3222" s="1" t="n">
        <v>3.23</v>
      </c>
      <c r="I3222" s="1" t="n">
        <v>0.03826</v>
      </c>
      <c r="J3222" s="2" t="inlineStr">
        <is>
          <t>CORTE</t>
        </is>
      </c>
    </row>
    <row r="3223" ht="12" customHeight="1">
      <c r="A3223" s="3" t="inlineStr">
        <is>
          <t>UV</t>
        </is>
      </c>
      <c r="B3223" s="1" t="n">
        <v>30083202</v>
      </c>
      <c r="C3223" s="1" t="inlineStr">
        <is>
          <t>Produto com acabamento</t>
        </is>
      </c>
      <c r="D3223" s="1" t="n">
        <v>30083202</v>
      </c>
      <c r="E3223" s="1" t="inlineStr">
        <is>
          <t>LAT.BAS IN.780X500X12 MDF-MES FLOREN C/V 1,20X5</t>
        </is>
      </c>
      <c r="F3223" s="2" t="n">
        <v>1</v>
      </c>
      <c r="G3223" s="2" t="inlineStr">
        <is>
          <t>peça</t>
        </is>
      </c>
      <c r="H3223" s="1" t="n">
        <v>3.23</v>
      </c>
      <c r="I3223" s="1" t="n">
        <v>0.03826</v>
      </c>
      <c r="J3223" s="2" t="inlineStr">
        <is>
          <t>CORTE</t>
        </is>
      </c>
    </row>
    <row r="3224" ht="12" customHeight="1">
      <c r="A3224" s="3" t="inlineStr">
        <is>
          <t>UV</t>
        </is>
      </c>
      <c r="B3224" s="1" t="n">
        <v>30083208</v>
      </c>
      <c r="C3224" s="1" t="inlineStr">
        <is>
          <t>Produto com acabamento</t>
        </is>
      </c>
      <c r="D3224" s="1" t="n">
        <v>30083208</v>
      </c>
      <c r="E3224" s="1" t="inlineStr">
        <is>
          <t>TAMPO 1200X900X18 MDF MESA SIENA 1,20X0,90      5</t>
        </is>
      </c>
      <c r="F3224" s="2" t="n">
        <v>1</v>
      </c>
      <c r="G3224" s="2" t="inlineStr">
        <is>
          <t>peça</t>
        </is>
      </c>
      <c r="H3224" s="1" t="n">
        <v>3.23</v>
      </c>
      <c r="I3224" s="1" t="n">
        <v>0.03826</v>
      </c>
      <c r="J3224" s="2" t="inlineStr">
        <is>
          <t>CORTE</t>
        </is>
      </c>
    </row>
    <row r="3225" ht="12" customHeight="1">
      <c r="A3225" s="3" t="inlineStr">
        <is>
          <t>UV</t>
        </is>
      </c>
      <c r="B3225" s="1" t="n">
        <v>30030005</v>
      </c>
      <c r="C3225" s="1" t="inlineStr">
        <is>
          <t>Produto com acabamento</t>
        </is>
      </c>
      <c r="D3225" s="1" t="n">
        <v>30030005</v>
      </c>
      <c r="E3225" s="1" t="inlineStr">
        <is>
          <t>LAT TRIA INF. 890(600)X443(680)X12 MDF-MESA VIEN 5</t>
        </is>
      </c>
      <c r="F3225" s="2" t="n">
        <v>1</v>
      </c>
      <c r="G3225" s="2" t="inlineStr">
        <is>
          <t>peça</t>
        </is>
      </c>
      <c r="H3225" s="1" t="n">
        <v>3.23</v>
      </c>
      <c r="I3225" s="1" t="n">
        <v>0.03826</v>
      </c>
      <c r="J3225" s="2" t="inlineStr">
        <is>
          <t>CORTE</t>
        </is>
      </c>
    </row>
    <row r="3226" ht="12" customHeight="1">
      <c r="A3226" s="3" t="inlineStr">
        <is>
          <t>UV</t>
        </is>
      </c>
      <c r="B3226" s="1" t="n">
        <v>30030011</v>
      </c>
      <c r="C3226" s="1" t="inlineStr">
        <is>
          <t>Produto com acabamento</t>
        </is>
      </c>
      <c r="D3226" s="1" t="n">
        <v>30030011</v>
      </c>
      <c r="E3226" s="1" t="inlineStr">
        <is>
          <t>LAT DIAG 1140X350X15 MDP-MES VIENA 1,0X0,90       5</t>
        </is>
      </c>
      <c r="F3226" s="2" t="n">
        <v>1</v>
      </c>
      <c r="G3226" s="2" t="inlineStr">
        <is>
          <t>peça</t>
        </is>
      </c>
      <c r="H3226" s="1" t="n">
        <v>3.23</v>
      </c>
      <c r="I3226" s="1" t="n">
        <v>0.03826</v>
      </c>
      <c r="J3226" s="2" t="inlineStr">
        <is>
          <t>CORTE</t>
        </is>
      </c>
    </row>
    <row r="3227" ht="12" customHeight="1">
      <c r="A3227" s="3" t="inlineStr">
        <is>
          <t>UV</t>
        </is>
      </c>
      <c r="B3227" s="1" t="n">
        <v>30030012</v>
      </c>
      <c r="C3227" s="1" t="inlineStr">
        <is>
          <t>Produto com acabamento</t>
        </is>
      </c>
      <c r="D3227" s="1" t="n">
        <v>30030012</v>
      </c>
      <c r="E3227" s="1" t="inlineStr">
        <is>
          <t>LAT MENOR 595X350X15 MDP-MESA VIENA                 5</t>
        </is>
      </c>
      <c r="F3227" s="2" t="n">
        <v>1</v>
      </c>
      <c r="G3227" s="2" t="inlineStr">
        <is>
          <t>peça</t>
        </is>
      </c>
      <c r="H3227" s="1" t="n">
        <v>3.23</v>
      </c>
      <c r="I3227" s="1" t="n">
        <v>0.03826</v>
      </c>
      <c r="J3227" s="2" t="inlineStr">
        <is>
          <t>CORTE</t>
        </is>
      </c>
    </row>
    <row r="3228" ht="12" customHeight="1">
      <c r="A3228" s="3" t="inlineStr">
        <is>
          <t>UV</t>
        </is>
      </c>
      <c r="B3228" s="1" t="n">
        <v>30032005</v>
      </c>
      <c r="C3228" s="1" t="inlineStr">
        <is>
          <t>Produto com acabamento</t>
        </is>
      </c>
      <c r="D3228" s="1" t="n">
        <v>30032005</v>
      </c>
      <c r="E3228" s="1" t="inlineStr">
        <is>
          <t>LAT TRIAN INF. 795(580)X400(580)X12 MDF-MESA VIE 5</t>
        </is>
      </c>
      <c r="F3228" s="2" t="n">
        <v>1</v>
      </c>
      <c r="G3228" s="2" t="inlineStr">
        <is>
          <t>peça</t>
        </is>
      </c>
      <c r="H3228" s="1" t="n">
        <v>3.23</v>
      </c>
      <c r="I3228" s="1" t="n">
        <v>0.03826</v>
      </c>
      <c r="J3228" s="2" t="inlineStr">
        <is>
          <t>CORTE</t>
        </is>
      </c>
    </row>
    <row r="3229" ht="12" customHeight="1">
      <c r="A3229" s="3" t="inlineStr">
        <is>
          <t>UV</t>
        </is>
      </c>
      <c r="B3229" s="1" t="n">
        <v>30032011</v>
      </c>
      <c r="C3229" s="1" t="inlineStr">
        <is>
          <t>Produto com acabamento</t>
        </is>
      </c>
      <c r="D3229" s="1" t="n">
        <v>30032011</v>
      </c>
      <c r="E3229" s="1" t="inlineStr">
        <is>
          <t>LAT DIAG 1050X350X15 MDP-MES VIENA 1,20X0,90     5</t>
        </is>
      </c>
      <c r="F3229" s="2" t="n">
        <v>1</v>
      </c>
      <c r="G3229" s="2" t="inlineStr">
        <is>
          <t>peça</t>
        </is>
      </c>
      <c r="H3229" s="1" t="n">
        <v>3.23</v>
      </c>
      <c r="I3229" s="1" t="n">
        <v>0.03826</v>
      </c>
      <c r="J3229" s="2" t="inlineStr">
        <is>
          <t>CORTE</t>
        </is>
      </c>
    </row>
    <row r="3230" ht="12" customHeight="1">
      <c r="A3230" s="3" t="inlineStr">
        <is>
          <t>UV</t>
        </is>
      </c>
      <c r="B3230" s="1" t="n">
        <v>30032012</v>
      </c>
      <c r="C3230" s="1" t="inlineStr">
        <is>
          <t>Produto com acabamento</t>
        </is>
      </c>
      <c r="D3230" s="1" t="n">
        <v>30032012</v>
      </c>
      <c r="E3230" s="1" t="inlineStr">
        <is>
          <t>LAT MENOR 565X350X15 MDP-MESA VIENA                 5</t>
        </is>
      </c>
      <c r="F3230" s="2" t="n">
        <v>1</v>
      </c>
      <c r="G3230" s="2" t="inlineStr">
        <is>
          <t>peça</t>
        </is>
      </c>
      <c r="H3230" s="1" t="n">
        <v>3.23</v>
      </c>
      <c r="I3230" s="1" t="n">
        <v>0.03826</v>
      </c>
      <c r="J3230" s="2" t="inlineStr">
        <is>
          <t>CORTE</t>
        </is>
      </c>
    </row>
    <row r="3231" ht="12" customHeight="1">
      <c r="A3231" s="3" t="inlineStr">
        <is>
          <t>UV</t>
        </is>
      </c>
      <c r="B3231" s="1" t="n">
        <v>30034007</v>
      </c>
      <c r="C3231" s="1" t="inlineStr">
        <is>
          <t>Produto com acabamento</t>
        </is>
      </c>
      <c r="D3231" s="1" t="n">
        <v>30034007</v>
      </c>
      <c r="E3231" s="1" t="inlineStr">
        <is>
          <t>TAMPO VITREO 1365X905X25 MDF-MESA VIENA         5</t>
        </is>
      </c>
      <c r="F3231" s="2" t="n">
        <v>1</v>
      </c>
      <c r="G3231" s="2" t="inlineStr">
        <is>
          <t>peça</t>
        </is>
      </c>
      <c r="H3231" s="1" t="n">
        <v>3.23</v>
      </c>
      <c r="I3231" s="1" t="n">
        <v>0.03826</v>
      </c>
      <c r="J3231" s="2" t="inlineStr">
        <is>
          <t>CORTE</t>
        </is>
      </c>
    </row>
    <row r="3232" ht="12" customHeight="1">
      <c r="A3232" s="3" t="inlineStr">
        <is>
          <t>UV</t>
        </is>
      </c>
      <c r="B3232" s="1" t="n">
        <v>30032107</v>
      </c>
      <c r="C3232" s="1" t="inlineStr">
        <is>
          <t>Produto com acabamento</t>
        </is>
      </c>
      <c r="D3232" s="1" t="n">
        <v>30032107</v>
      </c>
      <c r="E3232" s="1" t="inlineStr">
        <is>
          <t>TAMPO VIDRO 1200X900X25 MDF-MESA VIENA           5</t>
        </is>
      </c>
      <c r="F3232" s="2" t="n">
        <v>1</v>
      </c>
      <c r="G3232" s="2" t="inlineStr">
        <is>
          <t>peça</t>
        </is>
      </c>
      <c r="H3232" s="1" t="n">
        <v>3.23</v>
      </c>
      <c r="I3232" s="1" t="n">
        <v>0.03826</v>
      </c>
      <c r="J3232" s="2" t="inlineStr">
        <is>
          <t>CORTE</t>
        </is>
      </c>
    </row>
    <row r="3233" ht="12" customHeight="1">
      <c r="A3233" s="3" t="inlineStr">
        <is>
          <t>UV</t>
        </is>
      </c>
      <c r="B3233" s="1" t="n">
        <v>30034107</v>
      </c>
      <c r="C3233" s="1" t="inlineStr">
        <is>
          <t>Produto com acabamento</t>
        </is>
      </c>
      <c r="D3233" s="1" t="n">
        <v>30034107</v>
      </c>
      <c r="E3233" s="1" t="inlineStr">
        <is>
          <t>TAMPO VIDRO 1350X900X25 MDF-MESA VIENA           5</t>
        </is>
      </c>
      <c r="F3233" s="2" t="n">
        <v>1</v>
      </c>
      <c r="G3233" s="2" t="inlineStr">
        <is>
          <t>peça</t>
        </is>
      </c>
      <c r="H3233" s="1" t="n">
        <v>3.23</v>
      </c>
      <c r="I3233" s="1" t="n">
        <v>0.03826</v>
      </c>
      <c r="J3233" s="2" t="inlineStr">
        <is>
          <t>CORTE</t>
        </is>
      </c>
    </row>
    <row r="3234" ht="12" customHeight="1">
      <c r="A3234" s="3" t="inlineStr">
        <is>
          <t>UV</t>
        </is>
      </c>
      <c r="B3234" s="1" t="n">
        <v>30036107</v>
      </c>
      <c r="C3234" s="1" t="inlineStr">
        <is>
          <t>Produto com acabamento</t>
        </is>
      </c>
      <c r="D3234" s="1" t="n">
        <v>30036107</v>
      </c>
      <c r="E3234" s="1" t="inlineStr">
        <is>
          <t>TAMPO VIDRO 1600X900X25 MDF-MESA VIENA           5</t>
        </is>
      </c>
      <c r="F3234" s="2" t="n">
        <v>1</v>
      </c>
      <c r="G3234" s="2" t="inlineStr">
        <is>
          <t>peça</t>
        </is>
      </c>
      <c r="H3234" s="1" t="n">
        <v>3.23</v>
      </c>
      <c r="I3234" s="1" t="n">
        <v>0.03826</v>
      </c>
      <c r="J3234" s="2" t="inlineStr">
        <is>
          <t>CORTE</t>
        </is>
      </c>
    </row>
    <row r="3235" ht="12" customHeight="1">
      <c r="A3235" s="3" t="inlineStr">
        <is>
          <t>UV</t>
        </is>
      </c>
      <c r="B3235" s="1" t="n">
        <v>30030107</v>
      </c>
      <c r="C3235" s="1" t="inlineStr">
        <is>
          <t>Produto com acabamento</t>
        </is>
      </c>
      <c r="D3235" s="1" t="n">
        <v>30030107</v>
      </c>
      <c r="E3235" s="1" t="inlineStr">
        <is>
          <t>TAMPO VIDRO 1800X900X25 MDF-MESA VIENA</t>
        </is>
      </c>
      <c r="F3235" s="2" t="n">
        <v>1</v>
      </c>
      <c r="G3235" s="2" t="inlineStr">
        <is>
          <t>peça</t>
        </is>
      </c>
      <c r="H3235" s="1" t="n">
        <v>3.23</v>
      </c>
      <c r="I3235" s="1" t="n">
        <v>0.03826</v>
      </c>
      <c r="J3235" s="2" t="inlineStr">
        <is>
          <t>CORTE</t>
        </is>
      </c>
    </row>
    <row r="3236" ht="12" customHeight="1">
      <c r="A3236" s="3" t="inlineStr">
        <is>
          <t>UV</t>
        </is>
      </c>
      <c r="B3236" s="1" t="n">
        <v>30012004</v>
      </c>
      <c r="C3236" s="1" t="inlineStr">
        <is>
          <t>Produto com acabamento</t>
        </is>
      </c>
      <c r="D3236" s="1" t="n">
        <v>30012004</v>
      </c>
      <c r="E3236" s="1" t="inlineStr">
        <is>
          <t>TRAVESSA CENTRAL 490X180X15 MDF - MESA VIGO</t>
        </is>
      </c>
      <c r="F3236" s="2" t="n">
        <v>1</v>
      </c>
      <c r="G3236" s="2" t="inlineStr">
        <is>
          <t>peça</t>
        </is>
      </c>
      <c r="H3236" s="1" t="n">
        <v>3.23</v>
      </c>
      <c r="I3236" s="1" t="n">
        <v>0.03826</v>
      </c>
      <c r="J3236" s="2" t="inlineStr">
        <is>
          <t>CORTE</t>
        </is>
      </c>
    </row>
    <row r="3237" ht="12" customHeight="1">
      <c r="A3237" s="3" t="inlineStr">
        <is>
          <t>UV</t>
        </is>
      </c>
      <c r="B3237" s="1" t="n">
        <v>30016006</v>
      </c>
      <c r="C3237" s="1" t="inlineStr">
        <is>
          <t>Produto com acabamento</t>
        </is>
      </c>
      <c r="D3237" s="1" t="n">
        <v>30016006</v>
      </c>
      <c r="E3237" s="1" t="inlineStr">
        <is>
          <t>ACABAMENTO PES 750X354X03 MDF - MESA VIGO</t>
        </is>
      </c>
      <c r="F3237" s="2" t="n">
        <v>1</v>
      </c>
      <c r="G3237" s="2" t="inlineStr">
        <is>
          <t>peça</t>
        </is>
      </c>
      <c r="H3237" s="1" t="n">
        <v>3.23</v>
      </c>
      <c r="I3237" s="1" t="n">
        <v>0.03826</v>
      </c>
      <c r="J3237" s="2" t="inlineStr">
        <is>
          <t>CORTE</t>
        </is>
      </c>
    </row>
    <row r="3238" ht="12" customHeight="1">
      <c r="A3238" s="3" t="inlineStr">
        <is>
          <t>UV</t>
        </is>
      </c>
      <c r="B3238" s="1" t="n">
        <v>30016005</v>
      </c>
      <c r="C3238" s="1" t="inlineStr">
        <is>
          <t>Produto com acabamento</t>
        </is>
      </c>
      <c r="D3238" s="1" t="n">
        <v>30016005</v>
      </c>
      <c r="E3238" s="1" t="inlineStr">
        <is>
          <t>APOIO PES 405X75 (155)X12 MDF - MESA VIGO</t>
        </is>
      </c>
      <c r="F3238" s="2" t="n">
        <v>1</v>
      </c>
      <c r="G3238" s="2" t="inlineStr">
        <is>
          <t>peça</t>
        </is>
      </c>
      <c r="H3238" s="1" t="n">
        <v>3.23</v>
      </c>
      <c r="I3238" s="1" t="n">
        <v>0.03826</v>
      </c>
      <c r="J3238" s="2" t="inlineStr">
        <is>
          <t>CORTE</t>
        </is>
      </c>
    </row>
    <row r="3239" ht="12" customHeight="1">
      <c r="A3239" s="3" t="inlineStr">
        <is>
          <t>UV</t>
        </is>
      </c>
      <c r="B3239" s="1" t="n">
        <v>30016001</v>
      </c>
      <c r="C3239" s="1" t="inlineStr">
        <is>
          <t>Produto com acabamento</t>
        </is>
      </c>
      <c r="D3239" s="1" t="n">
        <v>30016001</v>
      </c>
      <c r="E3239" s="1" t="inlineStr">
        <is>
          <t>PE 01 780X90 (155)X25 MDF - MESA VIGO</t>
        </is>
      </c>
      <c r="F3239" s="2" t="n">
        <v>1</v>
      </c>
      <c r="G3239" s="2" t="inlineStr">
        <is>
          <t>peça</t>
        </is>
      </c>
      <c r="H3239" s="1" t="n">
        <v>3.23</v>
      </c>
      <c r="I3239" s="1" t="n">
        <v>0.03826</v>
      </c>
      <c r="J3239" s="2" t="inlineStr">
        <is>
          <t>CORTE</t>
        </is>
      </c>
    </row>
    <row r="3240" ht="12" customHeight="1">
      <c r="A3240" s="3" t="inlineStr">
        <is>
          <t>UV</t>
        </is>
      </c>
      <c r="B3240" s="1" t="n">
        <v>30016004</v>
      </c>
      <c r="C3240" s="1" t="inlineStr">
        <is>
          <t>Produto com acabamento</t>
        </is>
      </c>
      <c r="D3240" s="1" t="n">
        <v>30016004</v>
      </c>
      <c r="E3240" s="1" t="inlineStr">
        <is>
          <t>TRAVESSA CENTRAL 890X180X15 MDF - MESA VIGO</t>
        </is>
      </c>
      <c r="F3240" s="2" t="n">
        <v>1</v>
      </c>
      <c r="G3240" s="2" t="inlineStr">
        <is>
          <t>peça</t>
        </is>
      </c>
      <c r="H3240" s="1" t="n">
        <v>3.23</v>
      </c>
      <c r="I3240" s="1" t="n">
        <v>0.03826</v>
      </c>
      <c r="J3240" s="2" t="inlineStr">
        <is>
          <t>CORTE</t>
        </is>
      </c>
    </row>
    <row r="3241" ht="12" customHeight="1">
      <c r="A3241" s="3" t="inlineStr">
        <is>
          <t>UV</t>
        </is>
      </c>
      <c r="B3241" s="1" t="n">
        <v>30065004</v>
      </c>
      <c r="C3241" s="1" t="inlineStr">
        <is>
          <t>Produto com acabamento</t>
        </is>
      </c>
      <c r="D3241" s="1" t="n">
        <v>30065004</v>
      </c>
      <c r="E3241" s="1" t="inlineStr">
        <is>
          <t>TAMPO 400X400X12 MDP-MESA VEGAS C/V 1,10X1,1</t>
        </is>
      </c>
      <c r="F3241" s="2" t="n">
        <v>1</v>
      </c>
      <c r="G3241" s="2" t="inlineStr">
        <is>
          <t>peça</t>
        </is>
      </c>
      <c r="H3241" s="1" t="n">
        <v>3.23</v>
      </c>
      <c r="I3241" s="1" t="n">
        <v>0.03826</v>
      </c>
      <c r="J3241" s="2" t="inlineStr">
        <is>
          <t>CORTE</t>
        </is>
      </c>
    </row>
    <row r="3242" ht="12" customHeight="1">
      <c r="A3242" s="3" t="inlineStr">
        <is>
          <t>UV</t>
        </is>
      </c>
      <c r="B3242" s="1" t="n">
        <v>30066004</v>
      </c>
      <c r="C3242" s="1" t="inlineStr">
        <is>
          <t>Produto com acabamento</t>
        </is>
      </c>
      <c r="D3242" s="1" t="n">
        <v>30066004</v>
      </c>
      <c r="E3242" s="1" t="inlineStr">
        <is>
          <t>TAMPO 600X600X12 MDP-MESA VEGAS C/V 1,36X1,3</t>
        </is>
      </c>
      <c r="F3242" s="2" t="n">
        <v>1</v>
      </c>
      <c r="G3242" s="2" t="inlineStr">
        <is>
          <t>peça</t>
        </is>
      </c>
      <c r="H3242" s="1" t="n">
        <v>3.23</v>
      </c>
      <c r="I3242" s="1" t="n">
        <v>0.03826</v>
      </c>
      <c r="J3242" s="2" t="inlineStr">
        <is>
          <t>CORTE</t>
        </is>
      </c>
    </row>
    <row r="3243" ht="12" customHeight="1">
      <c r="A3243" s="3" t="inlineStr">
        <is>
          <t>UV</t>
        </is>
      </c>
      <c r="B3243" s="1" t="n">
        <v>30074009</v>
      </c>
      <c r="C3243" s="1" t="inlineStr">
        <is>
          <t>Produto com acabamento</t>
        </is>
      </c>
      <c r="D3243" s="1" t="n">
        <v>30074009</v>
      </c>
      <c r="E3243" s="1" t="inlineStr">
        <is>
          <t>TAMPO 380X380X12 MDP - MESA AMSTERDAM</t>
        </is>
      </c>
      <c r="F3243" s="2" t="n">
        <v>1</v>
      </c>
      <c r="G3243" s="2" t="inlineStr">
        <is>
          <t>peça</t>
        </is>
      </c>
      <c r="H3243" s="1" t="n">
        <v>3.23</v>
      </c>
      <c r="I3243" s="1" t="n">
        <v>0.03826</v>
      </c>
      <c r="J3243" s="2" t="inlineStr">
        <is>
          <t>CORTE</t>
        </is>
      </c>
    </row>
    <row r="3244" ht="12" customHeight="1">
      <c r="A3244" s="3" t="inlineStr">
        <is>
          <t>UV</t>
        </is>
      </c>
      <c r="B3244" s="1" t="n">
        <v>30030013</v>
      </c>
      <c r="C3244" s="1" t="inlineStr">
        <is>
          <t>Produto com acabamento</t>
        </is>
      </c>
      <c r="D3244" s="1" t="n">
        <v>30030013</v>
      </c>
      <c r="E3244" s="1" t="inlineStr">
        <is>
          <t>LAT TRIA SUP. 890(600)X443(680)X12 MDF-BASE VIEN5</t>
        </is>
      </c>
      <c r="F3244" s="2" t="n">
        <v>1</v>
      </c>
      <c r="G3244" s="2" t="inlineStr">
        <is>
          <t>peça</t>
        </is>
      </c>
      <c r="H3244" s="1" t="n">
        <v>3.23</v>
      </c>
      <c r="I3244" s="1" t="n">
        <v>0.03826</v>
      </c>
      <c r="J3244" s="2" t="inlineStr">
        <is>
          <t>CORTE</t>
        </is>
      </c>
    </row>
    <row r="3245" ht="12" customHeight="1">
      <c r="A3245" s="3" t="inlineStr">
        <is>
          <t>UV</t>
        </is>
      </c>
      <c r="B3245" s="1" t="n">
        <v>30024009</v>
      </c>
      <c r="C3245" s="1" t="inlineStr">
        <is>
          <t>Produto com acabamento</t>
        </is>
      </c>
      <c r="D3245" s="1" t="n">
        <v>30024009</v>
      </c>
      <c r="E3245" s="1" t="inlineStr">
        <is>
          <t>TAMPO 380X380X12 MDP - MESA LISSE 0,90X0,90       5</t>
        </is>
      </c>
      <c r="F3245" s="2" t="n">
        <v>1</v>
      </c>
      <c r="G3245" s="2" t="inlineStr">
        <is>
          <t>peça</t>
        </is>
      </c>
      <c r="H3245" s="1" t="n">
        <v>3.23</v>
      </c>
      <c r="I3245" s="1" t="n">
        <v>0.03826</v>
      </c>
      <c r="J3245" s="2" t="inlineStr">
        <is>
          <t>CORTE</t>
        </is>
      </c>
    </row>
    <row r="3246" ht="12" customHeight="1">
      <c r="A3246" s="3" t="inlineStr">
        <is>
          <t>UV</t>
        </is>
      </c>
      <c r="B3246" s="1" t="n">
        <v>30026009</v>
      </c>
      <c r="C3246" s="1" t="inlineStr">
        <is>
          <t>Produto com acabamento</t>
        </is>
      </c>
      <c r="D3246" s="1" t="n">
        <v>30026009</v>
      </c>
      <c r="E3246" s="1" t="inlineStr">
        <is>
          <t>TAMPO 880X382X12 MDF - MESA LISSE 1,60X0,90       5</t>
        </is>
      </c>
      <c r="F3246" s="2" t="n">
        <v>1</v>
      </c>
      <c r="G3246" s="2" t="inlineStr">
        <is>
          <t>peça</t>
        </is>
      </c>
      <c r="H3246" s="1" t="n">
        <v>3.23</v>
      </c>
      <c r="I3246" s="1" t="n">
        <v>0.03826</v>
      </c>
      <c r="J3246" s="2" t="inlineStr">
        <is>
          <t>CORTE</t>
        </is>
      </c>
    </row>
    <row r="3247" ht="12" customHeight="1">
      <c r="A3247" s="3" t="inlineStr">
        <is>
          <t>UV</t>
        </is>
      </c>
      <c r="B3247" s="1" t="n">
        <v>30032008</v>
      </c>
      <c r="C3247" s="1" t="inlineStr">
        <is>
          <t>Produto com acabamento</t>
        </is>
      </c>
      <c r="D3247" s="1" t="n">
        <v>30032008</v>
      </c>
      <c r="E3247" s="1" t="inlineStr">
        <is>
          <t>LAT TRIAN SUP. 795(580)X400(580)X12 MDF-MESA VI 5</t>
        </is>
      </c>
      <c r="F3247" s="2" t="n">
        <v>1</v>
      </c>
      <c r="G3247" s="2" t="inlineStr">
        <is>
          <t>peça</t>
        </is>
      </c>
      <c r="H3247" s="1" t="n">
        <v>3.23</v>
      </c>
      <c r="I3247" s="1" t="n">
        <v>0.03826</v>
      </c>
      <c r="J3247" s="2" t="inlineStr">
        <is>
          <t>CORTE</t>
        </is>
      </c>
    </row>
    <row r="3248" ht="12" customHeight="1">
      <c r="A3248" s="3" t="inlineStr">
        <is>
          <t>UV</t>
        </is>
      </c>
      <c r="B3248" s="1" t="n">
        <v>30030009</v>
      </c>
      <c r="C3248" s="1" t="inlineStr">
        <is>
          <t>Produto com acabamento</t>
        </is>
      </c>
      <c r="D3248" s="1" t="n">
        <v>30030009</v>
      </c>
      <c r="E3248" s="1" t="inlineStr">
        <is>
          <t>LAT TRIA SUP. 890(600)X443(680)X12 MDF-MESA VIE  5</t>
        </is>
      </c>
      <c r="F3248" s="2" t="n">
        <v>1</v>
      </c>
      <c r="G3248" s="2" t="inlineStr">
        <is>
          <t>peça</t>
        </is>
      </c>
      <c r="H3248" s="1" t="n">
        <v>3.23</v>
      </c>
      <c r="I3248" s="1" t="n">
        <v>0.03826</v>
      </c>
      <c r="J3248" s="2" t="inlineStr">
        <is>
          <t>CORTE</t>
        </is>
      </c>
    </row>
    <row r="3249" ht="12" customHeight="1">
      <c r="A3249" s="3" t="inlineStr">
        <is>
          <t>UV</t>
        </is>
      </c>
      <c r="B3249" s="1" t="n">
        <v>30083101</v>
      </c>
      <c r="C3249" s="1" t="inlineStr">
        <is>
          <t>Produto com acabamento</t>
        </is>
      </c>
      <c r="D3249" s="1" t="n">
        <v>30083101</v>
      </c>
      <c r="E3249" s="1" t="inlineStr">
        <is>
          <t>TAMPO 900X900X18 MDF VITREO - MESA FLORENÇA 5</t>
        </is>
      </c>
      <c r="F3249" s="2" t="n">
        <v>1</v>
      </c>
      <c r="G3249" s="2" t="inlineStr">
        <is>
          <t>peça</t>
        </is>
      </c>
      <c r="H3249" s="1" t="n">
        <v>3.23</v>
      </c>
      <c r="I3249" s="1" t="n">
        <v>0.03826</v>
      </c>
      <c r="J3249" s="2" t="inlineStr">
        <is>
          <t>CORTE</t>
        </is>
      </c>
    </row>
    <row r="3250" ht="12" customHeight="1">
      <c r="A3250" s="3" t="inlineStr">
        <is>
          <t>UV</t>
        </is>
      </c>
      <c r="B3250" s="1" t="n">
        <v>30083101</v>
      </c>
      <c r="C3250" s="1" t="inlineStr">
        <is>
          <t>Produto com acabamento</t>
        </is>
      </c>
      <c r="D3250" s="1" t="n">
        <v>30083101</v>
      </c>
      <c r="E3250" s="1" t="inlineStr">
        <is>
          <t>TAMPO 900X900X18 MDF VITREO - MESA FLORENÇA 5</t>
        </is>
      </c>
      <c r="F3250" s="2" t="n">
        <v>1</v>
      </c>
      <c r="G3250" s="2" t="inlineStr">
        <is>
          <t>peça</t>
        </is>
      </c>
      <c r="H3250" s="1" t="n">
        <v>3.23</v>
      </c>
      <c r="I3250" s="1" t="n">
        <v>0.03826</v>
      </c>
      <c r="J3250" s="2" t="inlineStr">
        <is>
          <t>CORTE</t>
        </is>
      </c>
    </row>
    <row r="3251" ht="12" customHeight="1">
      <c r="A3251" s="3" t="inlineStr">
        <is>
          <t>UV</t>
        </is>
      </c>
      <c r="B3251" s="1" t="n">
        <v>30083301</v>
      </c>
      <c r="C3251" s="1" t="inlineStr">
        <is>
          <t>Produto com acabamento</t>
        </is>
      </c>
      <c r="D3251" s="1" t="n">
        <v>30083301</v>
      </c>
      <c r="E3251" s="1" t="inlineStr">
        <is>
          <t>TAMPO 1200X900X18 MDF VITREO - MESA FLORENÇ 5</t>
        </is>
      </c>
      <c r="F3251" s="2" t="n">
        <v>1</v>
      </c>
      <c r="G3251" s="2" t="inlineStr">
        <is>
          <t>peça</t>
        </is>
      </c>
      <c r="H3251" s="1" t="n">
        <v>3.23</v>
      </c>
      <c r="I3251" s="1" t="n">
        <v>0.03826</v>
      </c>
      <c r="J3251" s="2" t="inlineStr">
        <is>
          <t>CORTE</t>
        </is>
      </c>
    </row>
    <row r="3252" ht="12" customHeight="1">
      <c r="A3252" s="3" t="inlineStr">
        <is>
          <t>UV</t>
        </is>
      </c>
      <c r="B3252" s="1" t="n">
        <v>30083301</v>
      </c>
      <c r="C3252" s="1" t="inlineStr">
        <is>
          <t>Produto com acabamento</t>
        </is>
      </c>
      <c r="D3252" s="1" t="n">
        <v>30083301</v>
      </c>
      <c r="E3252" s="1" t="inlineStr">
        <is>
          <t>TAMPO 1200X900X18 MDF VITREO - MESA FLORENÇ 5</t>
        </is>
      </c>
      <c r="F3252" s="2" t="n">
        <v>1</v>
      </c>
      <c r="G3252" s="2" t="inlineStr">
        <is>
          <t>peça</t>
        </is>
      </c>
      <c r="H3252" s="1" t="n">
        <v>3.23</v>
      </c>
      <c r="I3252" s="1" t="n">
        <v>0.03826</v>
      </c>
      <c r="J3252" s="2" t="inlineStr">
        <is>
          <t>CORTE</t>
        </is>
      </c>
    </row>
    <row r="3253" ht="12" customHeight="1">
      <c r="A3253" s="3" t="inlineStr">
        <is>
          <t>UV</t>
        </is>
      </c>
      <c r="B3253" s="1" t="n">
        <v>30082401</v>
      </c>
      <c r="C3253" s="1" t="inlineStr">
        <is>
          <t>Produto com acabamento</t>
        </is>
      </c>
      <c r="D3253" s="1" t="n">
        <v>30082401</v>
      </c>
      <c r="E3253" s="1" t="inlineStr">
        <is>
          <t>TAMPO 1350X900X18 MDF VITREO - MESA FLORENÇ 5</t>
        </is>
      </c>
      <c r="F3253" s="2" t="n">
        <v>1</v>
      </c>
      <c r="G3253" s="2" t="inlineStr">
        <is>
          <t>peça</t>
        </is>
      </c>
      <c r="H3253" s="1" t="n">
        <v>3.23</v>
      </c>
      <c r="I3253" s="1" t="n">
        <v>0.03826</v>
      </c>
      <c r="J3253" s="2" t="inlineStr">
        <is>
          <t>CORTE</t>
        </is>
      </c>
    </row>
    <row r="3254" ht="12" customHeight="1">
      <c r="A3254" s="3" t="inlineStr">
        <is>
          <t>UV</t>
        </is>
      </c>
      <c r="B3254" s="1" t="n">
        <v>30082401</v>
      </c>
      <c r="C3254" s="1" t="inlineStr">
        <is>
          <t>Produto com acabamento</t>
        </is>
      </c>
      <c r="D3254" s="1" t="n">
        <v>30082401</v>
      </c>
      <c r="E3254" s="1" t="inlineStr">
        <is>
          <t>TAMPO 1350X900X18 MDF VITREO - MESA FLORENÇ 5</t>
        </is>
      </c>
      <c r="F3254" s="2" t="n">
        <v>1</v>
      </c>
      <c r="G3254" s="2" t="inlineStr">
        <is>
          <t>peça</t>
        </is>
      </c>
      <c r="H3254" s="1" t="n">
        <v>3.23</v>
      </c>
      <c r="I3254" s="1" t="n">
        <v>0.03826</v>
      </c>
      <c r="J3254" s="2" t="inlineStr">
        <is>
          <t>CORTE</t>
        </is>
      </c>
    </row>
    <row r="3255" ht="12" customHeight="1">
      <c r="A3255" s="3" t="inlineStr">
        <is>
          <t>UV</t>
        </is>
      </c>
      <c r="B3255" s="1" t="n">
        <v>30009602</v>
      </c>
      <c r="C3255" s="1" t="inlineStr">
        <is>
          <t>Produto com acabamento</t>
        </is>
      </c>
      <c r="D3255" s="1" t="n">
        <v>30009602</v>
      </c>
      <c r="E3255" s="1" t="inlineStr">
        <is>
          <t>PES FRONTAL 480X80 (125)X25 MDF - CADEIRA          5</t>
        </is>
      </c>
      <c r="F3255" s="2" t="n">
        <v>1</v>
      </c>
      <c r="G3255" s="2" t="inlineStr">
        <is>
          <t>peça</t>
        </is>
      </c>
      <c r="H3255" s="1" t="n">
        <v>3.23</v>
      </c>
      <c r="I3255" s="1" t="n">
        <v>0.03826</v>
      </c>
      <c r="J3255" s="2" t="inlineStr">
        <is>
          <t>CORTE</t>
        </is>
      </c>
    </row>
    <row r="3256" ht="12" customHeight="1">
      <c r="A3256" s="3" t="inlineStr">
        <is>
          <t>UV</t>
        </is>
      </c>
      <c r="B3256" s="1" t="n">
        <v>30002010</v>
      </c>
      <c r="C3256" s="1" t="inlineStr">
        <is>
          <t>Produto com acabamento</t>
        </is>
      </c>
      <c r="D3256" s="1" t="n">
        <v>30002010</v>
      </c>
      <c r="E3256" s="1" t="inlineStr">
        <is>
          <t>CAVALETE MDF 18MM - CADEIRA LISSE                       5</t>
        </is>
      </c>
      <c r="F3256" s="2" t="n">
        <v>1</v>
      </c>
      <c r="G3256" s="2" t="inlineStr">
        <is>
          <t>peça</t>
        </is>
      </c>
      <c r="H3256" s="1" t="n">
        <v>3.23</v>
      </c>
      <c r="I3256" s="1" t="n">
        <v>0.03826</v>
      </c>
      <c r="J3256" s="2" t="inlineStr">
        <is>
          <t>CORTE</t>
        </is>
      </c>
    </row>
    <row r="3257" ht="12" customHeight="1">
      <c r="A3257" s="3" t="inlineStr">
        <is>
          <t>UV</t>
        </is>
      </c>
      <c r="B3257" s="1" t="n">
        <v>30003001</v>
      </c>
      <c r="C3257" s="1" t="inlineStr">
        <is>
          <t>Produto com acabamento</t>
        </is>
      </c>
      <c r="D3257" s="1" t="n">
        <v>30003001</v>
      </c>
      <c r="E3257" s="1" t="inlineStr">
        <is>
          <t>ENCOSTO 250X350X15 MDF CADEIRA                           5</t>
        </is>
      </c>
      <c r="F3257" s="2" t="n">
        <v>1</v>
      </c>
      <c r="G3257" s="2" t="inlineStr">
        <is>
          <t>peça</t>
        </is>
      </c>
      <c r="H3257" s="1" t="n">
        <v>3.23</v>
      </c>
      <c r="I3257" s="1" t="n">
        <v>0.03826</v>
      </c>
      <c r="J3257" s="2" t="inlineStr">
        <is>
          <t>CORTE</t>
        </is>
      </c>
    </row>
    <row r="3258" ht="12" customHeight="1">
      <c r="A3258" s="3" t="inlineStr">
        <is>
          <t>UV</t>
        </is>
      </c>
      <c r="B3258" s="1" t="n">
        <v>30003002</v>
      </c>
      <c r="C3258" s="1" t="inlineStr">
        <is>
          <t>Produto com acabamento</t>
        </is>
      </c>
      <c r="D3258" s="1" t="n">
        <v>30003002</v>
      </c>
      <c r="E3258" s="1" t="inlineStr">
        <is>
          <t>TRAVESSA INF. PÉS 350X70X18 MDF - CADEIRA         5</t>
        </is>
      </c>
      <c r="F3258" s="2" t="n">
        <v>1</v>
      </c>
      <c r="G3258" s="2" t="inlineStr">
        <is>
          <t>peça</t>
        </is>
      </c>
      <c r="H3258" s="1" t="n">
        <v>3.23</v>
      </c>
      <c r="I3258" s="1" t="n">
        <v>0.03826</v>
      </c>
      <c r="J3258" s="2" t="inlineStr">
        <is>
          <t>CORTE</t>
        </is>
      </c>
    </row>
    <row r="3259" ht="12" customHeight="1">
      <c r="A3259" s="3" t="inlineStr">
        <is>
          <t>UV</t>
        </is>
      </c>
      <c r="B3259" s="1" t="n">
        <v>30082701</v>
      </c>
      <c r="C3259" s="1" t="inlineStr">
        <is>
          <t>Produto com acabamento</t>
        </is>
      </c>
      <c r="D3259" s="1" t="n">
        <v>30082701</v>
      </c>
      <c r="E3259" s="1" t="inlineStr">
        <is>
          <t>TRAV FRONT 1230X120X15 MDF-MESA SIENA C/V1,3  5</t>
        </is>
      </c>
      <c r="F3259" s="2" t="n">
        <v>1</v>
      </c>
      <c r="G3259" s="2" t="inlineStr">
        <is>
          <t>peça</t>
        </is>
      </c>
      <c r="H3259" s="1" t="n">
        <v>3.23</v>
      </c>
      <c r="I3259" s="1" t="n">
        <v>0.03826</v>
      </c>
      <c r="J3259" s="2" t="inlineStr">
        <is>
          <t>CORTE</t>
        </is>
      </c>
    </row>
    <row r="3260" ht="12" customHeight="1">
      <c r="A3260" s="3" t="inlineStr">
        <is>
          <t>UV</t>
        </is>
      </c>
      <c r="B3260" s="1" t="n">
        <v>30083601</v>
      </c>
      <c r="C3260" s="1" t="inlineStr">
        <is>
          <t>Produto com acabamento</t>
        </is>
      </c>
      <c r="D3260" s="1" t="n">
        <v>30083601</v>
      </c>
      <c r="E3260" s="1" t="inlineStr">
        <is>
          <t>TAMPO 1600X900X18 MDF VITREO - MESA FLORENÇ 5</t>
        </is>
      </c>
      <c r="F3260" s="2" t="n">
        <v>1</v>
      </c>
      <c r="G3260" s="2" t="inlineStr">
        <is>
          <t>peça</t>
        </is>
      </c>
      <c r="H3260" s="1" t="n">
        <v>3.23</v>
      </c>
      <c r="I3260" s="1" t="n">
        <v>0.03826</v>
      </c>
      <c r="J3260" s="2" t="inlineStr">
        <is>
          <t>CORTE</t>
        </is>
      </c>
    </row>
    <row r="3261" ht="12" customHeight="1">
      <c r="A3261" s="3" t="inlineStr">
        <is>
          <t>UV</t>
        </is>
      </c>
      <c r="B3261" s="1" t="n">
        <v>30083601</v>
      </c>
      <c r="C3261" s="1" t="inlineStr">
        <is>
          <t>Produto com acabamento</t>
        </is>
      </c>
      <c r="D3261" s="1" t="n">
        <v>30083601</v>
      </c>
      <c r="E3261" s="1" t="inlineStr">
        <is>
          <t>TAMPO 1600X900X18 MDF VITREO - MESA FLORENÇ 5</t>
        </is>
      </c>
      <c r="F3261" s="2" t="n">
        <v>1</v>
      </c>
      <c r="G3261" s="2" t="inlineStr">
        <is>
          <t>peça</t>
        </is>
      </c>
      <c r="H3261" s="1" t="n">
        <v>3.23</v>
      </c>
      <c r="I3261" s="1" t="n">
        <v>0.03826</v>
      </c>
      <c r="J3261" s="2" t="inlineStr">
        <is>
          <t>CORTE</t>
        </is>
      </c>
    </row>
    <row r="3262" ht="12" customHeight="1">
      <c r="A3262" s="3" t="inlineStr">
        <is>
          <t>UV</t>
        </is>
      </c>
      <c r="B3262" s="1" t="n">
        <v>20020002</v>
      </c>
      <c r="C3262" s="1" t="inlineStr">
        <is>
          <t>Produto com acabamento</t>
        </is>
      </c>
      <c r="D3262" s="1" t="n">
        <v>20020002</v>
      </c>
      <c r="E3262" s="1" t="inlineStr">
        <is>
          <t>(2) FECHAMENTO I 1090X295X12 MDF - BASE DUBAI  5</t>
        </is>
      </c>
      <c r="F3262" s="2" t="n">
        <v>1</v>
      </c>
      <c r="G3262" s="2" t="inlineStr">
        <is>
          <t>peça</t>
        </is>
      </c>
      <c r="H3262" s="1" t="n">
        <v>3.23</v>
      </c>
      <c r="I3262" s="1" t="n">
        <v>0.03826</v>
      </c>
      <c r="J3262" s="2" t="inlineStr">
        <is>
          <t>CORTE</t>
        </is>
      </c>
    </row>
    <row r="3263" ht="12" customHeight="1">
      <c r="A3263" s="3" t="inlineStr">
        <is>
          <t>UV</t>
        </is>
      </c>
      <c r="B3263" s="1" t="n">
        <v>20020003</v>
      </c>
      <c r="C3263" s="1" t="inlineStr">
        <is>
          <t>Produto com acabamento</t>
        </is>
      </c>
      <c r="D3263" s="1" t="n">
        <v>20020003</v>
      </c>
      <c r="E3263" s="1" t="inlineStr">
        <is>
          <t>(3) FECHAMENTO II 600X295X12 MDF - BASE DUBAI   5</t>
        </is>
      </c>
      <c r="F3263" s="2" t="n">
        <v>1</v>
      </c>
      <c r="G3263" s="2" t="inlineStr">
        <is>
          <t>peça</t>
        </is>
      </c>
      <c r="H3263" s="1" t="n">
        <v>3.23</v>
      </c>
      <c r="I3263" s="1" t="n">
        <v>0.03826</v>
      </c>
      <c r="J3263" s="2" t="inlineStr">
        <is>
          <t>CORTE</t>
        </is>
      </c>
    </row>
    <row r="3264" ht="12" customHeight="1">
      <c r="A3264" s="3" t="inlineStr">
        <is>
          <t>UV</t>
        </is>
      </c>
      <c r="B3264" s="1" t="n">
        <v>20020004</v>
      </c>
      <c r="C3264" s="1" t="inlineStr">
        <is>
          <t>Produto com acabamento</t>
        </is>
      </c>
      <c r="D3264" s="1" t="n">
        <v>20020004</v>
      </c>
      <c r="E3264" s="1" t="inlineStr">
        <is>
          <t>(4) FECHAMENTO III 545X327X12 MDF - BASE DUBAI  5</t>
        </is>
      </c>
      <c r="F3264" s="2" t="n">
        <v>1</v>
      </c>
      <c r="G3264" s="2" t="inlineStr">
        <is>
          <t>peça</t>
        </is>
      </c>
      <c r="H3264" s="1" t="n">
        <v>3.23</v>
      </c>
      <c r="I3264" s="1" t="n">
        <v>0.03826</v>
      </c>
      <c r="J3264" s="2" t="inlineStr">
        <is>
          <t>CORTE</t>
        </is>
      </c>
    </row>
    <row r="3265" ht="12" customHeight="1">
      <c r="A3265" s="3" t="inlineStr">
        <is>
          <t>UV</t>
        </is>
      </c>
      <c r="B3265" s="1" t="n">
        <v>20020005</v>
      </c>
      <c r="C3265" s="1" t="inlineStr">
        <is>
          <t>Produto com acabamento</t>
        </is>
      </c>
      <c r="D3265" s="1" t="n">
        <v>20020005</v>
      </c>
      <c r="E3265" s="1" t="inlineStr">
        <is>
          <t>(5) FECHAMENTO IV 453X327X12 MDF - BASE DUBAI  5</t>
        </is>
      </c>
      <c r="F3265" s="2" t="n">
        <v>1</v>
      </c>
      <c r="G3265" s="2" t="inlineStr">
        <is>
          <t>peça</t>
        </is>
      </c>
      <c r="H3265" s="1" t="n">
        <v>3.23</v>
      </c>
      <c r="I3265" s="1" t="n">
        <v>0.03826</v>
      </c>
      <c r="J3265" s="2" t="inlineStr">
        <is>
          <t>CORTE</t>
        </is>
      </c>
    </row>
    <row r="3266" ht="12" customHeight="1">
      <c r="A3266" s="3" t="inlineStr">
        <is>
          <t>UV</t>
        </is>
      </c>
      <c r="B3266" s="1" t="n">
        <v>10014001</v>
      </c>
      <c r="C3266" s="1" t="inlineStr">
        <is>
          <t>Produto com acabamento</t>
        </is>
      </c>
      <c r="D3266" s="1" t="n">
        <v>10014001</v>
      </c>
      <c r="E3266" s="1" t="inlineStr">
        <is>
          <t>BASE 1330X360X15 MDP - APARADOR                           5</t>
        </is>
      </c>
      <c r="F3266" s="2" t="n">
        <v>1</v>
      </c>
      <c r="G3266" s="2" t="inlineStr">
        <is>
          <t>peça</t>
        </is>
      </c>
      <c r="H3266" s="1" t="n">
        <v>3.23</v>
      </c>
      <c r="I3266" s="1" t="n">
        <v>0.03826</v>
      </c>
      <c r="J3266" s="2" t="inlineStr">
        <is>
          <t>CORTE</t>
        </is>
      </c>
    </row>
    <row r="3267" ht="12" customHeight="1">
      <c r="A3267" s="3" t="inlineStr">
        <is>
          <t>UV</t>
        </is>
      </c>
      <c r="B3267" s="1" t="n">
        <v>10014002</v>
      </c>
      <c r="C3267" s="1" t="inlineStr">
        <is>
          <t>Produto com acabamento</t>
        </is>
      </c>
      <c r="D3267" s="1" t="n">
        <v>10014002</v>
      </c>
      <c r="E3267" s="1" t="inlineStr">
        <is>
          <t>TAMPO 1330X360X15 MDP - APARADOR                       5</t>
        </is>
      </c>
      <c r="F3267" s="2" t="n">
        <v>1</v>
      </c>
      <c r="G3267" s="2" t="inlineStr">
        <is>
          <t>peça</t>
        </is>
      </c>
      <c r="H3267" s="1" t="n">
        <v>3.23</v>
      </c>
      <c r="I3267" s="1" t="n">
        <v>0.03826</v>
      </c>
      <c r="J3267" s="2" t="inlineStr">
        <is>
          <t>CORTE</t>
        </is>
      </c>
    </row>
    <row r="3268" ht="12" customHeight="1">
      <c r="A3268" s="3" t="inlineStr">
        <is>
          <t>UV</t>
        </is>
      </c>
      <c r="B3268" s="1" t="n">
        <v>10014003</v>
      </c>
      <c r="C3268" s="1" t="inlineStr">
        <is>
          <t>Produto com acabamento</t>
        </is>
      </c>
      <c r="D3268" s="1" t="n">
        <v>10014003</v>
      </c>
      <c r="E3268" s="1" t="inlineStr">
        <is>
          <t>LATERAL DIR. 680X360X12 MDP - APARADOR              5</t>
        </is>
      </c>
      <c r="F3268" s="2" t="n">
        <v>1</v>
      </c>
      <c r="G3268" s="2" t="inlineStr">
        <is>
          <t>peça</t>
        </is>
      </c>
      <c r="H3268" s="1" t="n">
        <v>3.23</v>
      </c>
      <c r="I3268" s="1" t="n">
        <v>0.03826</v>
      </c>
      <c r="J3268" s="2" t="inlineStr">
        <is>
          <t>CORTE</t>
        </is>
      </c>
    </row>
    <row r="3269" ht="12" customHeight="1">
      <c r="A3269" s="3" t="inlineStr">
        <is>
          <t>UV</t>
        </is>
      </c>
      <c r="B3269" s="1" t="n">
        <v>10014012</v>
      </c>
      <c r="C3269" s="1" t="inlineStr">
        <is>
          <t>Produto com acabamento</t>
        </is>
      </c>
      <c r="D3269" s="1" t="n">
        <v>10014012</v>
      </c>
      <c r="E3269" s="1" t="inlineStr">
        <is>
          <t>LATERAL ESQ. 680X360X12 MDP - APARADOR             5</t>
        </is>
      </c>
      <c r="F3269" s="2" t="n">
        <v>1</v>
      </c>
      <c r="G3269" s="2" t="inlineStr">
        <is>
          <t>peça</t>
        </is>
      </c>
      <c r="H3269" s="1" t="n">
        <v>3.23</v>
      </c>
      <c r="I3269" s="1" t="n">
        <v>0.03826</v>
      </c>
      <c r="J3269" s="2" t="inlineStr">
        <is>
          <t>CORTE</t>
        </is>
      </c>
    </row>
    <row r="3270" ht="12" customHeight="1">
      <c r="A3270" s="3" t="inlineStr">
        <is>
          <t>UV</t>
        </is>
      </c>
      <c r="B3270" s="1" t="n">
        <v>10014004</v>
      </c>
      <c r="C3270" s="1" t="inlineStr">
        <is>
          <t>Produto com acabamento</t>
        </is>
      </c>
      <c r="D3270" s="1" t="n">
        <v>10014004</v>
      </c>
      <c r="E3270" s="1" t="inlineStr">
        <is>
          <t>TRAVESSA 1330X70X12 MDP - APARADOR                   5</t>
        </is>
      </c>
      <c r="F3270" s="2" t="n">
        <v>1</v>
      </c>
      <c r="G3270" s="2" t="inlineStr">
        <is>
          <t>peça</t>
        </is>
      </c>
      <c r="H3270" s="1" t="n">
        <v>3.23</v>
      </c>
      <c r="I3270" s="1" t="n">
        <v>0.03826</v>
      </c>
      <c r="J3270" s="2" t="inlineStr">
        <is>
          <t>CORTE</t>
        </is>
      </c>
    </row>
    <row r="3271" ht="12" customHeight="1">
      <c r="A3271" s="3" t="inlineStr">
        <is>
          <t>UV</t>
        </is>
      </c>
      <c r="B3271" s="1" t="n">
        <v>10014005</v>
      </c>
      <c r="C3271" s="1" t="inlineStr">
        <is>
          <t>Produto com acabamento</t>
        </is>
      </c>
      <c r="D3271" s="1" t="n">
        <v>10014005</v>
      </c>
      <c r="E3271" s="1" t="inlineStr">
        <is>
          <t>DIVISORIA 580X360X15 MDP - APARADOR                    5</t>
        </is>
      </c>
      <c r="F3271" s="2" t="n">
        <v>1</v>
      </c>
      <c r="G3271" s="2" t="inlineStr">
        <is>
          <t>peça</t>
        </is>
      </c>
      <c r="H3271" s="1" t="n">
        <v>3.23</v>
      </c>
      <c r="I3271" s="1" t="n">
        <v>0.03826</v>
      </c>
      <c r="J3271" s="2" t="inlineStr">
        <is>
          <t>CORTE</t>
        </is>
      </c>
    </row>
    <row r="3272" ht="12" customHeight="1">
      <c r="A3272" s="3" t="inlineStr">
        <is>
          <t>UV</t>
        </is>
      </c>
      <c r="B3272" s="1" t="n">
        <v>10014006</v>
      </c>
      <c r="C3272" s="1" t="inlineStr">
        <is>
          <t>Produto com acabamento</t>
        </is>
      </c>
      <c r="D3272" s="1" t="n">
        <v>10014006</v>
      </c>
      <c r="E3272" s="1" t="inlineStr">
        <is>
          <t>PRATELEIRA 432X340X12 MDP - APARADOR                5</t>
        </is>
      </c>
      <c r="F3272" s="2" t="n">
        <v>1</v>
      </c>
      <c r="G3272" s="2" t="inlineStr">
        <is>
          <t>peça</t>
        </is>
      </c>
      <c r="H3272" s="1" t="n">
        <v>3.23</v>
      </c>
      <c r="I3272" s="1" t="n">
        <v>0.03826</v>
      </c>
      <c r="J3272" s="2" t="inlineStr">
        <is>
          <t>CORTE</t>
        </is>
      </c>
    </row>
    <row r="3273" ht="12" customHeight="1">
      <c r="A3273" s="3" t="inlineStr">
        <is>
          <t>UV</t>
        </is>
      </c>
      <c r="B3273" s="1" t="n">
        <v>10014007</v>
      </c>
      <c r="C3273" s="1" t="inlineStr">
        <is>
          <t>Produto com acabamento</t>
        </is>
      </c>
      <c r="D3273" s="1" t="n">
        <v>10014007</v>
      </c>
      <c r="E3273" s="1" t="inlineStr">
        <is>
          <t>PORTA 600X445X12 MDP - APARADOR                          5</t>
        </is>
      </c>
      <c r="F3273" s="2" t="n">
        <v>1</v>
      </c>
      <c r="G3273" s="2" t="inlineStr">
        <is>
          <t>peça</t>
        </is>
      </c>
      <c r="H3273" s="1" t="n">
        <v>3.23</v>
      </c>
      <c r="I3273" s="1" t="n">
        <v>0.03826</v>
      </c>
      <c r="J3273" s="2" t="inlineStr">
        <is>
          <t>CORTE</t>
        </is>
      </c>
    </row>
    <row r="3274" ht="12" customHeight="1">
      <c r="A3274" s="3" t="inlineStr">
        <is>
          <t>UV</t>
        </is>
      </c>
      <c r="B3274" s="1" t="n">
        <v>10014008</v>
      </c>
      <c r="C3274" s="1" t="inlineStr">
        <is>
          <t>Produto com acabamento</t>
        </is>
      </c>
      <c r="D3274" s="1" t="n">
        <v>10014008</v>
      </c>
      <c r="E3274" s="1" t="inlineStr">
        <is>
          <t>FUNDO 896X604X03 MDF - APARADOR                          5</t>
        </is>
      </c>
      <c r="F3274" s="2" t="n">
        <v>1</v>
      </c>
      <c r="G3274" s="2" t="inlineStr">
        <is>
          <t>peça</t>
        </is>
      </c>
      <c r="H3274" s="1" t="n">
        <v>3.23</v>
      </c>
      <c r="I3274" s="1" t="n">
        <v>0.03826</v>
      </c>
      <c r="J3274" s="2" t="inlineStr">
        <is>
          <t>CORTE</t>
        </is>
      </c>
    </row>
    <row r="3275" ht="12" customHeight="1">
      <c r="A3275" s="3" t="inlineStr">
        <is>
          <t>UV</t>
        </is>
      </c>
      <c r="B3275" s="1" t="n">
        <v>10014011</v>
      </c>
      <c r="C3275" s="1" t="inlineStr">
        <is>
          <t>Produto com acabamento</t>
        </is>
      </c>
      <c r="D3275" s="1" t="n">
        <v>10014011</v>
      </c>
      <c r="E3275" s="1" t="inlineStr">
        <is>
          <t>PRATELEIRA MAIOR 882X340X12 MDP - APARADOR   5</t>
        </is>
      </c>
      <c r="F3275" s="2" t="n">
        <v>1</v>
      </c>
      <c r="G3275" s="2" t="inlineStr">
        <is>
          <t>peça</t>
        </is>
      </c>
      <c r="H3275" s="1" t="n">
        <v>3.23</v>
      </c>
      <c r="I3275" s="1" t="n">
        <v>0.03826</v>
      </c>
      <c r="J3275" s="2" t="inlineStr">
        <is>
          <t>CORTE</t>
        </is>
      </c>
    </row>
    <row r="3276" ht="12" customHeight="1">
      <c r="A3276" s="3" t="inlineStr">
        <is>
          <t>UV</t>
        </is>
      </c>
      <c r="B3276" s="1" t="n">
        <v>10014101</v>
      </c>
      <c r="C3276" s="1" t="inlineStr">
        <is>
          <t>Produto com acabamento</t>
        </is>
      </c>
      <c r="D3276" s="1" t="n">
        <v>10014101</v>
      </c>
      <c r="E3276" s="1" t="inlineStr">
        <is>
          <t>FRENTE GAVETA 447X197X12 MDP - APARADOR        5</t>
        </is>
      </c>
      <c r="F3276" s="2" t="n">
        <v>1</v>
      </c>
      <c r="G3276" s="2" t="inlineStr">
        <is>
          <t>peça</t>
        </is>
      </c>
      <c r="H3276" s="1" t="n">
        <v>3.23</v>
      </c>
      <c r="I3276" s="1" t="n">
        <v>0.03826</v>
      </c>
      <c r="J3276" s="2" t="inlineStr">
        <is>
          <t>CORTE</t>
        </is>
      </c>
    </row>
    <row r="3277" ht="12" customHeight="1">
      <c r="A3277" s="3" t="inlineStr">
        <is>
          <t>UV</t>
        </is>
      </c>
      <c r="B3277" s="1" t="n">
        <v>10014102</v>
      </c>
      <c r="C3277" s="1" t="inlineStr">
        <is>
          <t>Produto com acabamento</t>
        </is>
      </c>
      <c r="D3277" s="1" t="n">
        <v>10014102</v>
      </c>
      <c r="E3277" s="1" t="inlineStr">
        <is>
          <t>FUNDO GAVETA 397X306X03 MDF - APARADOR          5</t>
        </is>
      </c>
      <c r="F3277" s="2" t="n">
        <v>1</v>
      </c>
      <c r="G3277" s="2" t="inlineStr">
        <is>
          <t>peça</t>
        </is>
      </c>
      <c r="H3277" s="1" t="n">
        <v>3.23</v>
      </c>
      <c r="I3277" s="1" t="n">
        <v>0.03826</v>
      </c>
      <c r="J3277" s="2" t="inlineStr">
        <is>
          <t>CORTE</t>
        </is>
      </c>
    </row>
    <row r="3278" ht="12" customHeight="1">
      <c r="A3278" s="3" t="inlineStr">
        <is>
          <t>UV</t>
        </is>
      </c>
      <c r="B3278" s="1" t="n">
        <v>2000</v>
      </c>
      <c r="C3278" s="1" t="inlineStr">
        <is>
          <t>Produto com acabamento</t>
        </is>
      </c>
      <c r="D3278" s="1" t="n">
        <v>2000</v>
      </c>
      <c r="E3278" s="1" t="inlineStr">
        <is>
          <t>LATERAL DE GAVETA APARADOR - 300X150X12 MDP 5</t>
        </is>
      </c>
      <c r="F3278" s="2" t="n">
        <v>1</v>
      </c>
      <c r="G3278" s="2" t="inlineStr">
        <is>
          <t>peça</t>
        </is>
      </c>
      <c r="H3278" s="1" t="n">
        <v>3.23</v>
      </c>
      <c r="I3278" s="1" t="n">
        <v>0.03826</v>
      </c>
      <c r="J3278" s="2" t="inlineStr">
        <is>
          <t>CORTE</t>
        </is>
      </c>
    </row>
    <row r="3279" ht="12" customHeight="1">
      <c r="A3279" s="3" t="inlineStr">
        <is>
          <t>UV</t>
        </is>
      </c>
      <c r="B3279" s="1" t="n">
        <v>2001</v>
      </c>
      <c r="C3279" s="1" t="inlineStr">
        <is>
          <t>Produto com acabamento</t>
        </is>
      </c>
      <c r="D3279" s="1" t="n">
        <v>2001</v>
      </c>
      <c r="E3279" s="1" t="inlineStr">
        <is>
          <t>CONTRAFUNDO DE GAVETA APARADOR - 385X128X  5</t>
        </is>
      </c>
      <c r="F3279" s="2" t="n">
        <v>1</v>
      </c>
      <c r="G3279" s="2" t="inlineStr">
        <is>
          <t>peça</t>
        </is>
      </c>
      <c r="H3279" s="1" t="n">
        <v>3.23</v>
      </c>
      <c r="I3279" s="1" t="n">
        <v>0.03826</v>
      </c>
      <c r="J3279" s="2" t="inlineStr">
        <is>
          <t>CORTE</t>
        </is>
      </c>
    </row>
    <row r="3280" ht="12" customHeight="1">
      <c r="A3280" s="3" t="inlineStr">
        <is>
          <t>UV</t>
        </is>
      </c>
      <c r="B3280" s="1" t="n">
        <v>30003003</v>
      </c>
      <c r="C3280" s="1" t="inlineStr">
        <is>
          <t>Produto com acabamento</t>
        </is>
      </c>
      <c r="D3280" s="1" t="n">
        <v>30003003</v>
      </c>
      <c r="E3280" s="1" t="inlineStr">
        <is>
          <t>CAVALETE MDF 18MM - CADEIRA ATLANTA                 5</t>
        </is>
      </c>
      <c r="F3280" s="2" t="n">
        <v>1</v>
      </c>
      <c r="G3280" s="2" t="inlineStr">
        <is>
          <t>peça</t>
        </is>
      </c>
      <c r="H3280" s="1" t="n">
        <v>3.23</v>
      </c>
      <c r="I3280" s="1" t="n">
        <v>0.03826</v>
      </c>
      <c r="J3280" s="2" t="inlineStr">
        <is>
          <t>CORTE</t>
        </is>
      </c>
    </row>
    <row r="3281" ht="12" customHeight="1">
      <c r="A3281" s="3" t="inlineStr">
        <is>
          <t>UV</t>
        </is>
      </c>
      <c r="B3281" s="1" t="n">
        <v>20011004</v>
      </c>
      <c r="C3281" s="1" t="inlineStr">
        <is>
          <t>Produto com acabamento</t>
        </is>
      </c>
      <c r="D3281" s="1" t="n">
        <v>20011004</v>
      </c>
      <c r="E3281" s="1" t="inlineStr">
        <is>
          <t>TRAVESSA MAIOR 740X100X15 MDP - MESA MIAMI 0, 5</t>
        </is>
      </c>
      <c r="F3281" s="2" t="n">
        <v>1</v>
      </c>
      <c r="G3281" s="2" t="inlineStr">
        <is>
          <t>peça</t>
        </is>
      </c>
      <c r="H3281" s="1" t="n">
        <v>3.23</v>
      </c>
      <c r="I3281" s="1" t="n">
        <v>0.03826</v>
      </c>
      <c r="J3281" s="2" t="inlineStr">
        <is>
          <t>CORTE</t>
        </is>
      </c>
    </row>
    <row r="3282" ht="12" customHeight="1">
      <c r="A3282" s="3" t="inlineStr">
        <is>
          <t>UV</t>
        </is>
      </c>
      <c r="B3282" s="1" t="n">
        <v>20011005</v>
      </c>
      <c r="C3282" s="1" t="inlineStr">
        <is>
          <t>Produto com acabamento</t>
        </is>
      </c>
      <c r="D3282" s="1" t="n">
        <v>20011005</v>
      </c>
      <c r="E3282" s="1" t="inlineStr">
        <is>
          <t>TRAV. MENOR 710X100X15 MDP - MESA MIAMI 0,90    5</t>
        </is>
      </c>
      <c r="F3282" s="2" t="n">
        <v>1</v>
      </c>
      <c r="G3282" s="2" t="inlineStr">
        <is>
          <t>peça</t>
        </is>
      </c>
      <c r="H3282" s="1" t="n">
        <v>3.23</v>
      </c>
      <c r="I3282" s="1" t="n">
        <v>0.03826</v>
      </c>
      <c r="J3282" s="2" t="inlineStr">
        <is>
          <t>CORTE</t>
        </is>
      </c>
    </row>
    <row r="3283" ht="12" customHeight="1">
      <c r="A3283" s="3" t="inlineStr">
        <is>
          <t>UV</t>
        </is>
      </c>
      <c r="B3283" s="1" t="n">
        <v>20011001</v>
      </c>
      <c r="C3283" s="1" t="inlineStr">
        <is>
          <t>Produto com acabamento</t>
        </is>
      </c>
      <c r="D3283" s="1" t="n">
        <v>20011001</v>
      </c>
      <c r="E3283" s="1" t="inlineStr">
        <is>
          <t>TAMPO 900X900X12 MDP - MESA MIAMI 0,90                5</t>
        </is>
      </c>
      <c r="F3283" s="2" t="n">
        <v>1</v>
      </c>
      <c r="G3283" s="2" t="inlineStr">
        <is>
          <t>peça</t>
        </is>
      </c>
      <c r="H3283" s="1" t="n">
        <v>3.23</v>
      </c>
      <c r="I3283" s="1" t="n">
        <v>0.03826</v>
      </c>
      <c r="J3283" s="2" t="inlineStr">
        <is>
          <t>CORTE</t>
        </is>
      </c>
    </row>
    <row r="3284" ht="12" customHeight="1">
      <c r="A3284" s="3" t="inlineStr">
        <is>
          <t>UV</t>
        </is>
      </c>
      <c r="B3284" s="1" t="n">
        <v>30087006</v>
      </c>
      <c r="C3284" s="1" t="inlineStr">
        <is>
          <t>Produto com acabamento</t>
        </is>
      </c>
      <c r="D3284" s="1" t="n">
        <v>30087006</v>
      </c>
      <c r="E3284" s="1" t="inlineStr">
        <is>
          <t>LAT. COM FRISO 750X335X12 MDF - BASE AMSTERD 5</t>
        </is>
      </c>
      <c r="F3284" s="2" t="n">
        <v>1</v>
      </c>
      <c r="G3284" s="2" t="inlineStr">
        <is>
          <t>peça</t>
        </is>
      </c>
      <c r="H3284" s="1" t="n">
        <v>3.23</v>
      </c>
      <c r="I3284" s="1" t="n">
        <v>0.03826</v>
      </c>
      <c r="J3284" s="2" t="inlineStr">
        <is>
          <t>CORTE</t>
        </is>
      </c>
    </row>
    <row r="3285" ht="12" customHeight="1">
      <c r="A3285" s="3" t="inlineStr">
        <is>
          <t>UV</t>
        </is>
      </c>
      <c r="B3285" s="1" t="n">
        <v>30033601</v>
      </c>
      <c r="C3285" s="1" t="inlineStr">
        <is>
          <t>Produto com acabamento</t>
        </is>
      </c>
      <c r="D3285" s="1" t="n">
        <v>30033601</v>
      </c>
      <c r="E3285" s="1" t="inlineStr">
        <is>
          <t>TAMPO P/ VIDRO 1350X1350X25 MDF - MESA LISSE    5</t>
        </is>
      </c>
      <c r="F3285" s="2" t="n">
        <v>1</v>
      </c>
      <c r="G3285" s="2" t="inlineStr">
        <is>
          <t>peça</t>
        </is>
      </c>
      <c r="H3285" s="1" t="n">
        <v>3.23</v>
      </c>
      <c r="I3285" s="1" t="n">
        <v>0.03826</v>
      </c>
      <c r="J3285" s="2" t="inlineStr">
        <is>
          <t>CORTE</t>
        </is>
      </c>
    </row>
    <row r="3286" ht="12" customHeight="1">
      <c r="A3286" s="3" t="inlineStr">
        <is>
          <t>UV</t>
        </is>
      </c>
      <c r="B3286" s="1" t="n">
        <v>10014013</v>
      </c>
      <c r="C3286" s="1" t="inlineStr">
        <is>
          <t>Produto com acabamento</t>
        </is>
      </c>
      <c r="D3286" s="1" t="n">
        <v>10014013</v>
      </c>
      <c r="E3286" s="1" t="inlineStr">
        <is>
          <t>FUNDO 453X604X03 MDF - APARADOR                          5</t>
        </is>
      </c>
      <c r="F3286" s="2" t="n">
        <v>1</v>
      </c>
      <c r="G3286" s="2" t="inlineStr">
        <is>
          <t>peça</t>
        </is>
      </c>
      <c r="H3286" s="1" t="n">
        <v>3.23</v>
      </c>
      <c r="I3286" s="1" t="n">
        <v>0.03826</v>
      </c>
      <c r="J3286" s="2" t="inlineStr">
        <is>
          <t>CORTE</t>
        </is>
      </c>
    </row>
    <row r="3287" ht="12" customHeight="1">
      <c r="A3287" s="3" t="inlineStr">
        <is>
          <t>UV</t>
        </is>
      </c>
      <c r="B3287" s="1" t="n">
        <v>10014509</v>
      </c>
      <c r="C3287" s="1" t="inlineStr">
        <is>
          <t>Produto com acabamento</t>
        </is>
      </c>
      <c r="D3287" s="1" t="n">
        <v>10014509</v>
      </c>
      <c r="E3287" s="1" t="inlineStr">
        <is>
          <t>FUNDO 1340X325X03 MDF - BUFFET                              5</t>
        </is>
      </c>
      <c r="F3287" s="2" t="n">
        <v>1</v>
      </c>
      <c r="G3287" s="2" t="inlineStr">
        <is>
          <t>peça</t>
        </is>
      </c>
      <c r="H3287" s="1" t="n">
        <v>3.23</v>
      </c>
      <c r="I3287" s="1" t="n">
        <v>0.03826</v>
      </c>
      <c r="J3287" s="2" t="inlineStr">
        <is>
          <t>CORTE</t>
        </is>
      </c>
    </row>
    <row r="3288" ht="12" customHeight="1">
      <c r="A3288" s="3" t="inlineStr">
        <is>
          <t>UV</t>
        </is>
      </c>
      <c r="B3288" s="1" t="n">
        <v>10014501</v>
      </c>
      <c r="C3288" s="1" t="inlineStr">
        <is>
          <t>Produto com acabamento</t>
        </is>
      </c>
      <c r="D3288" s="1" t="n">
        <v>10014501</v>
      </c>
      <c r="E3288" s="1" t="inlineStr">
        <is>
          <t>TAMPO 1362X401X15 MDP - BUFFET                              5</t>
        </is>
      </c>
      <c r="F3288" s="2" t="n">
        <v>1</v>
      </c>
      <c r="G3288" s="2" t="inlineStr">
        <is>
          <t>peça</t>
        </is>
      </c>
      <c r="H3288" s="1" t="n">
        <v>3.23</v>
      </c>
      <c r="I3288" s="1" t="n">
        <v>0.03826</v>
      </c>
      <c r="J3288" s="2" t="inlineStr">
        <is>
          <t>CORTE</t>
        </is>
      </c>
    </row>
    <row r="3289" ht="12" customHeight="1">
      <c r="A3289" s="3" t="inlineStr">
        <is>
          <t>UV</t>
        </is>
      </c>
      <c r="B3289" s="1" t="n">
        <v>10014502</v>
      </c>
      <c r="C3289" s="1" t="inlineStr">
        <is>
          <t>Produto com acabamento</t>
        </is>
      </c>
      <c r="D3289" s="1" t="n">
        <v>10014502</v>
      </c>
      <c r="E3289" s="1" t="inlineStr">
        <is>
          <t>TRAVESSA VERTICAL 536X101X15 MDP - BUFFET       5</t>
        </is>
      </c>
      <c r="F3289" s="2" t="n">
        <v>1</v>
      </c>
      <c r="G3289" s="2" t="inlineStr">
        <is>
          <t>peça</t>
        </is>
      </c>
      <c r="H3289" s="1" t="n">
        <v>3.23</v>
      </c>
      <c r="I3289" s="1" t="n">
        <v>0.03826</v>
      </c>
      <c r="J3289" s="2" t="inlineStr">
        <is>
          <t>CORTE</t>
        </is>
      </c>
    </row>
    <row r="3290" ht="12" customHeight="1">
      <c r="A3290" s="3" t="inlineStr">
        <is>
          <t>UV</t>
        </is>
      </c>
      <c r="B3290" s="1" t="n">
        <v>10014503</v>
      </c>
      <c r="C3290" s="1" t="inlineStr">
        <is>
          <t>Produto com acabamento</t>
        </is>
      </c>
      <c r="D3290" s="1" t="n">
        <v>10014503</v>
      </c>
      <c r="E3290" s="1" t="inlineStr">
        <is>
          <t>LATERAL ESQUERDA 720X391X12 MDP - BUFFET       5</t>
        </is>
      </c>
      <c r="F3290" s="2" t="n">
        <v>1</v>
      </c>
      <c r="G3290" s="2" t="inlineStr">
        <is>
          <t>peça</t>
        </is>
      </c>
      <c r="H3290" s="1" t="n">
        <v>3.23</v>
      </c>
      <c r="I3290" s="1" t="n">
        <v>0.03826</v>
      </c>
      <c r="J3290" s="2" t="inlineStr">
        <is>
          <t>CORTE</t>
        </is>
      </c>
    </row>
    <row r="3291" ht="12" customHeight="1">
      <c r="A3291" s="3" t="inlineStr">
        <is>
          <t>UV</t>
        </is>
      </c>
      <c r="B3291" s="1" t="n">
        <v>10014511</v>
      </c>
      <c r="C3291" s="1" t="inlineStr">
        <is>
          <t>Produto com acabamento</t>
        </is>
      </c>
      <c r="D3291" s="1" t="n">
        <v>10014511</v>
      </c>
      <c r="E3291" s="1" t="inlineStr">
        <is>
          <t>LATERAL DIREITA 720X391X12 MDP - BUFFET</t>
        </is>
      </c>
      <c r="F3291" s="2" t="n">
        <v>1</v>
      </c>
      <c r="G3291" s="2" t="inlineStr">
        <is>
          <t>peça</t>
        </is>
      </c>
      <c r="H3291" s="1" t="n">
        <v>3.23</v>
      </c>
      <c r="I3291" s="1" t="n">
        <v>0.03826</v>
      </c>
      <c r="J3291" s="2" t="inlineStr">
        <is>
          <t>CORTE</t>
        </is>
      </c>
    </row>
    <row r="3292" ht="12" customHeight="1">
      <c r="A3292" s="3" t="inlineStr">
        <is>
          <t>UV</t>
        </is>
      </c>
      <c r="B3292" s="1" t="n">
        <v>10014504</v>
      </c>
      <c r="C3292" s="1" t="inlineStr">
        <is>
          <t>Produto com acabamento</t>
        </is>
      </c>
      <c r="D3292" s="1" t="n">
        <v>10014504</v>
      </c>
      <c r="E3292" s="1" t="inlineStr">
        <is>
          <t>BASE 1320X390X12 MDP - BUFFET</t>
        </is>
      </c>
      <c r="F3292" s="2" t="n">
        <v>1</v>
      </c>
      <c r="G3292" s="2" t="inlineStr">
        <is>
          <t>peça</t>
        </is>
      </c>
      <c r="H3292" s="1" t="n">
        <v>3.23</v>
      </c>
      <c r="I3292" s="1" t="n">
        <v>0.03826</v>
      </c>
      <c r="J3292" s="2" t="inlineStr">
        <is>
          <t>CORTE</t>
        </is>
      </c>
    </row>
    <row r="3293" ht="12" customHeight="1">
      <c r="A3293" s="3" t="inlineStr">
        <is>
          <t>UV</t>
        </is>
      </c>
      <c r="B3293" s="1" t="n">
        <v>10014506</v>
      </c>
      <c r="C3293" s="1" t="inlineStr">
        <is>
          <t>Produto com acabamento</t>
        </is>
      </c>
      <c r="D3293" s="1" t="n">
        <v>10014506</v>
      </c>
      <c r="E3293" s="1" t="inlineStr">
        <is>
          <t>TRAVESSA SUPERIOR 1320X80X12 MDP - BUFFET</t>
        </is>
      </c>
      <c r="F3293" s="2" t="n">
        <v>1</v>
      </c>
      <c r="G3293" s="2" t="inlineStr">
        <is>
          <t>peça</t>
        </is>
      </c>
      <c r="H3293" s="1" t="n">
        <v>3.23</v>
      </c>
      <c r="I3293" s="1" t="n">
        <v>0.03826</v>
      </c>
      <c r="J3293" s="2" t="inlineStr">
        <is>
          <t>CORTE</t>
        </is>
      </c>
    </row>
    <row r="3294" ht="12" customHeight="1">
      <c r="A3294" s="3" t="inlineStr">
        <is>
          <t>UV</t>
        </is>
      </c>
      <c r="B3294" s="1" t="n">
        <v>10014507</v>
      </c>
      <c r="C3294" s="1" t="inlineStr">
        <is>
          <t>Produto com acabamento</t>
        </is>
      </c>
      <c r="D3294" s="1" t="n">
        <v>10014507</v>
      </c>
      <c r="E3294" s="1" t="inlineStr">
        <is>
          <t>PRATELEIRA 1320X289X12 MDP - BUFFET</t>
        </is>
      </c>
      <c r="F3294" s="2" t="n">
        <v>1</v>
      </c>
      <c r="G3294" s="2" t="inlineStr">
        <is>
          <t>peça</t>
        </is>
      </c>
      <c r="H3294" s="1" t="n">
        <v>3.23</v>
      </c>
      <c r="I3294" s="1" t="n">
        <v>0.03826</v>
      </c>
      <c r="J3294" s="2" t="inlineStr">
        <is>
          <t>CORTE</t>
        </is>
      </c>
    </row>
    <row r="3295" ht="12" customHeight="1">
      <c r="A3295" s="3" t="inlineStr">
        <is>
          <t>UV</t>
        </is>
      </c>
      <c r="B3295" s="1" t="n">
        <v>10014505</v>
      </c>
      <c r="C3295" s="1" t="inlineStr">
        <is>
          <t>Produto com acabamento</t>
        </is>
      </c>
      <c r="D3295" s="1" t="n">
        <v>10014505</v>
      </c>
      <c r="E3295" s="1" t="inlineStr">
        <is>
          <t>TRAVESSA PORTA 1320X101X12 MDP - BUFFET</t>
        </is>
      </c>
      <c r="F3295" s="2" t="n">
        <v>1</v>
      </c>
      <c r="G3295" s="2" t="inlineStr">
        <is>
          <t>peça</t>
        </is>
      </c>
      <c r="H3295" s="1" t="n">
        <v>3.23</v>
      </c>
      <c r="I3295" s="1" t="n">
        <v>0.03826</v>
      </c>
      <c r="J3295" s="2" t="inlineStr">
        <is>
          <t>CORTE</t>
        </is>
      </c>
    </row>
    <row r="3296" ht="12" customHeight="1">
      <c r="A3296" s="3" t="inlineStr">
        <is>
          <t>UV</t>
        </is>
      </c>
      <c r="B3296" s="1" t="n">
        <v>10014508</v>
      </c>
      <c r="C3296" s="1" t="inlineStr">
        <is>
          <t>Produto com acabamento</t>
        </is>
      </c>
      <c r="D3296" s="1" t="n">
        <v>10014508</v>
      </c>
      <c r="E3296" s="1" t="inlineStr">
        <is>
          <t>PORTA 582X444X12 MDP - BUFFET</t>
        </is>
      </c>
      <c r="F3296" s="2" t="n">
        <v>1</v>
      </c>
      <c r="G3296" s="2" t="inlineStr">
        <is>
          <t>peça</t>
        </is>
      </c>
      <c r="H3296" s="1" t="n">
        <v>3.23</v>
      </c>
      <c r="I3296" s="1" t="n">
        <v>0.03826</v>
      </c>
      <c r="J3296" s="2" t="inlineStr">
        <is>
          <t>CORTE</t>
        </is>
      </c>
    </row>
    <row r="3297" ht="12" customHeight="1">
      <c r="A3297" s="3" t="inlineStr">
        <is>
          <t>UV</t>
        </is>
      </c>
      <c r="B3297" s="1" t="n">
        <v>10014512</v>
      </c>
      <c r="C3297" s="1" t="inlineStr">
        <is>
          <t>Produto com acabamento</t>
        </is>
      </c>
      <c r="D3297" s="1" t="n">
        <v>10014512</v>
      </c>
      <c r="E3297" s="1" t="inlineStr">
        <is>
          <t>TRAVESSA 308X71X15 MDP - BUFFET</t>
        </is>
      </c>
      <c r="F3297" s="2" t="n">
        <v>1</v>
      </c>
      <c r="G3297" s="2" t="inlineStr">
        <is>
          <t>peça</t>
        </is>
      </c>
      <c r="H3297" s="1" t="n">
        <v>3.23</v>
      </c>
      <c r="I3297" s="1" t="n">
        <v>0.03826</v>
      </c>
      <c r="J3297" s="2" t="inlineStr">
        <is>
          <t>CORTE</t>
        </is>
      </c>
    </row>
    <row r="3298" ht="12" customHeight="1">
      <c r="A3298" s="3" t="inlineStr">
        <is>
          <t>UV</t>
        </is>
      </c>
      <c r="B3298" s="1" t="n">
        <v>30031001</v>
      </c>
      <c r="C3298" s="1" t="inlineStr">
        <is>
          <t>Produto com acabamento</t>
        </is>
      </c>
      <c r="D3298" s="1" t="n">
        <v>30031001</v>
      </c>
      <c r="E3298" s="1" t="inlineStr">
        <is>
          <t>TAMPO 912X390X12 MDP-BASE VIENA</t>
        </is>
      </c>
      <c r="F3298" s="2" t="n">
        <v>1</v>
      </c>
      <c r="G3298" s="2" t="inlineStr">
        <is>
          <t>peça</t>
        </is>
      </c>
      <c r="H3298" s="1" t="n">
        <v>3.23</v>
      </c>
      <c r="I3298" s="1" t="n">
        <v>0.03826</v>
      </c>
      <c r="J3298" s="2" t="inlineStr">
        <is>
          <t>CORTE</t>
        </is>
      </c>
    </row>
    <row r="3299" ht="12" customHeight="1">
      <c r="A3299" s="3" t="inlineStr">
        <is>
          <t>UV</t>
        </is>
      </c>
      <c r="B3299" s="1" t="n">
        <v>30022004</v>
      </c>
      <c r="C3299" s="1" t="inlineStr">
        <is>
          <t>Produto com acabamento</t>
        </is>
      </c>
      <c r="D3299" s="1" t="n">
        <v>30022004</v>
      </c>
      <c r="E3299" s="1" t="inlineStr">
        <is>
          <t>BASE 500X500X12 MDP - MESA LISSE 1,20X1,20</t>
        </is>
      </c>
      <c r="F3299" s="2" t="n">
        <v>1</v>
      </c>
      <c r="G3299" s="2" t="inlineStr">
        <is>
          <t>peça</t>
        </is>
      </c>
      <c r="H3299" s="1" t="n">
        <v>3.23</v>
      </c>
      <c r="I3299" s="1" t="n">
        <v>0.03826</v>
      </c>
      <c r="J3299" s="2" t="inlineStr">
        <is>
          <t>CORTE</t>
        </is>
      </c>
    </row>
    <row r="3300" ht="12" customHeight="1">
      <c r="A3300" s="3" t="inlineStr">
        <is>
          <t>UV</t>
        </is>
      </c>
      <c r="B3300" s="1" t="n">
        <v>30016008</v>
      </c>
      <c r="C3300" s="1" t="inlineStr">
        <is>
          <t>Produto com acabamento</t>
        </is>
      </c>
      <c r="D3300" s="1" t="n">
        <v>30016008</v>
      </c>
      <c r="E3300" s="1" t="inlineStr">
        <is>
          <t>PE 02 780X90 (155)X25 MDF - MESA VIGO</t>
        </is>
      </c>
      <c r="F3300" s="2" t="n">
        <v>1</v>
      </c>
      <c r="G3300" s="2" t="inlineStr">
        <is>
          <t>peça</t>
        </is>
      </c>
      <c r="H3300" s="1" t="n">
        <v>3.23</v>
      </c>
      <c r="I3300" s="1" t="n">
        <v>0.03826</v>
      </c>
      <c r="J3300" s="2" t="inlineStr">
        <is>
          <t>CORTE</t>
        </is>
      </c>
    </row>
    <row r="3301" ht="12" customHeight="1">
      <c r="A3301" s="3" t="inlineStr">
        <is>
          <t>UV</t>
        </is>
      </c>
      <c r="B3301" s="1" t="n">
        <v>20050002</v>
      </c>
      <c r="C3301" s="1" t="inlineStr">
        <is>
          <t>Produto com acabamento</t>
        </is>
      </c>
      <c r="D3301" s="1" t="n">
        <v>20050002</v>
      </c>
      <c r="E3301" s="1" t="inlineStr">
        <is>
          <t>BASE REDONDA 510X510X12 MDF - MESA TURIM</t>
        </is>
      </c>
      <c r="F3301" s="2" t="n">
        <v>1</v>
      </c>
      <c r="G3301" s="2" t="inlineStr">
        <is>
          <t>peça</t>
        </is>
      </c>
      <c r="H3301" s="1" t="n">
        <v>3.23</v>
      </c>
      <c r="I3301" s="1" t="n">
        <v>0.03826</v>
      </c>
      <c r="J3301" s="2" t="inlineStr">
        <is>
          <t>CORTE</t>
        </is>
      </c>
    </row>
    <row r="3302" ht="12" customHeight="1">
      <c r="A3302" s="3" t="inlineStr">
        <is>
          <t>UV</t>
        </is>
      </c>
      <c r="B3302" s="1" t="n">
        <v>20050001</v>
      </c>
      <c r="C3302" s="1" t="inlineStr">
        <is>
          <t>Produto com acabamento</t>
        </is>
      </c>
      <c r="D3302" s="1" t="n">
        <v>20050001</v>
      </c>
      <c r="E3302" s="1" t="inlineStr">
        <is>
          <t>TRAVESSA 1 750X154X15 MDP - MESA TURIM</t>
        </is>
      </c>
      <c r="F3302" s="2" t="n">
        <v>1</v>
      </c>
      <c r="G3302" s="2" t="inlineStr">
        <is>
          <t>peça</t>
        </is>
      </c>
      <c r="H3302" s="1" t="n">
        <v>3.23</v>
      </c>
      <c r="I3302" s="1" t="n">
        <v>0.03826</v>
      </c>
      <c r="J3302" s="2" t="inlineStr">
        <is>
          <t>CORTE</t>
        </is>
      </c>
    </row>
    <row r="3303" ht="12" customHeight="1">
      <c r="A3303" s="3" t="inlineStr">
        <is>
          <t>UV</t>
        </is>
      </c>
      <c r="B3303" s="1" t="n">
        <v>20050008</v>
      </c>
      <c r="C3303" s="1" t="inlineStr">
        <is>
          <t>Produto com acabamento</t>
        </is>
      </c>
      <c r="D3303" s="1" t="n">
        <v>20050008</v>
      </c>
      <c r="E3303" s="1" t="inlineStr">
        <is>
          <t>TRAVESSA 2 750X152X15 MDP - MESA TURIM</t>
        </is>
      </c>
      <c r="F3303" s="2" t="n">
        <v>1</v>
      </c>
      <c r="G3303" s="2" t="inlineStr">
        <is>
          <t>peça</t>
        </is>
      </c>
      <c r="H3303" s="1" t="n">
        <v>3.23</v>
      </c>
      <c r="I3303" s="1" t="n">
        <v>0.03826</v>
      </c>
      <c r="J3303" s="2" t="inlineStr">
        <is>
          <t>CORTE</t>
        </is>
      </c>
    </row>
    <row r="3304" ht="12" customHeight="1">
      <c r="A3304" s="3" t="inlineStr">
        <is>
          <t>UV</t>
        </is>
      </c>
      <c r="B3304" s="1" t="n">
        <v>30124001</v>
      </c>
      <c r="C3304" s="1" t="inlineStr">
        <is>
          <t>Produto com acabamento</t>
        </is>
      </c>
      <c r="D3304" s="1" t="n">
        <v>30124001</v>
      </c>
      <c r="E3304" s="1" t="inlineStr">
        <is>
          <t>(1) PE MAIOR 830X750X25 MDF - BASE DUBLIN</t>
        </is>
      </c>
      <c r="F3304" s="2" t="n">
        <v>1</v>
      </c>
      <c r="G3304" s="2" t="inlineStr">
        <is>
          <t>peça</t>
        </is>
      </c>
      <c r="H3304" s="1" t="n">
        <v>3.23</v>
      </c>
      <c r="I3304" s="1" t="n">
        <v>0.03826</v>
      </c>
      <c r="J3304" s="2" t="inlineStr">
        <is>
          <t>CORTE</t>
        </is>
      </c>
    </row>
    <row r="3305" ht="12" customHeight="1">
      <c r="A3305" s="3" t="inlineStr">
        <is>
          <t>UV</t>
        </is>
      </c>
      <c r="B3305" s="1" t="n">
        <v>30124002</v>
      </c>
      <c r="C3305" s="1" t="inlineStr">
        <is>
          <t>Produto com acabamento</t>
        </is>
      </c>
      <c r="D3305" s="1" t="n">
        <v>30124002</v>
      </c>
      <c r="E3305" s="1" t="inlineStr">
        <is>
          <t>PE MENOR 750X680X25 MDF - BASE DUBLIN</t>
        </is>
      </c>
      <c r="F3305" s="2" t="n">
        <v>1</v>
      </c>
      <c r="G3305" s="2" t="inlineStr">
        <is>
          <t>peça</t>
        </is>
      </c>
      <c r="H3305" s="1" t="n">
        <v>3.23</v>
      </c>
      <c r="I3305" s="1" t="n">
        <v>0.03826</v>
      </c>
      <c r="J3305" s="2" t="inlineStr">
        <is>
          <t>CORTE</t>
        </is>
      </c>
    </row>
    <row r="3306" ht="12" customHeight="1">
      <c r="A3306" s="3" t="inlineStr">
        <is>
          <t>UV</t>
        </is>
      </c>
      <c r="B3306" s="1" t="n">
        <v>30106001</v>
      </c>
      <c r="C3306" s="1" t="inlineStr">
        <is>
          <t>Produto com acabamento</t>
        </is>
      </c>
      <c r="D3306" s="1" t="n">
        <v>30106001</v>
      </c>
      <c r="E3306" s="1" t="inlineStr">
        <is>
          <t>(3-4) MOLDURA 962X755X15 MDF-BASE BILBAO 1,60/</t>
        </is>
      </c>
      <c r="F3306" s="2" t="n">
        <v>1</v>
      </c>
      <c r="G3306" s="2" t="inlineStr">
        <is>
          <t>peça</t>
        </is>
      </c>
      <c r="H3306" s="1" t="n">
        <v>3.23</v>
      </c>
      <c r="I3306" s="1" t="n">
        <v>0.03826</v>
      </c>
      <c r="J3306" s="2" t="inlineStr">
        <is>
          <t>CORTE</t>
        </is>
      </c>
    </row>
    <row r="3307" ht="12" customHeight="1">
      <c r="A3307" s="3" t="inlineStr">
        <is>
          <t>UV</t>
        </is>
      </c>
      <c r="B3307" s="1" t="n">
        <v>30106002</v>
      </c>
      <c r="C3307" s="1" t="inlineStr">
        <is>
          <t>Produto com acabamento</t>
        </is>
      </c>
      <c r="D3307" s="1" t="n">
        <v>30106002</v>
      </c>
      <c r="E3307" s="1" t="inlineStr">
        <is>
          <t>(2) LATERAL 778X336X12 MDP - BASE BILBAO</t>
        </is>
      </c>
      <c r="F3307" s="2" t="n">
        <v>1</v>
      </c>
      <c r="G3307" s="2" t="inlineStr">
        <is>
          <t>peça</t>
        </is>
      </c>
      <c r="H3307" s="1" t="n">
        <v>3.23</v>
      </c>
      <c r="I3307" s="1" t="n">
        <v>0.03826</v>
      </c>
      <c r="J3307" s="2" t="inlineStr">
        <is>
          <t>CORTE</t>
        </is>
      </c>
    </row>
    <row r="3308" ht="12" customHeight="1">
      <c r="A3308" s="3" t="inlineStr">
        <is>
          <t>UV</t>
        </is>
      </c>
      <c r="B3308" s="1" t="n">
        <v>30106005</v>
      </c>
      <c r="C3308" s="1" t="inlineStr">
        <is>
          <t>Produto com acabamento</t>
        </is>
      </c>
      <c r="D3308" s="1" t="n">
        <v>30106005</v>
      </c>
      <c r="E3308" s="1" t="inlineStr">
        <is>
          <t>(7) FECHAMENTO 640X348X03 MDF - BASE BILBAO</t>
        </is>
      </c>
      <c r="F3308" s="2" t="n">
        <v>1</v>
      </c>
      <c r="G3308" s="2" t="inlineStr">
        <is>
          <t>peça</t>
        </is>
      </c>
      <c r="H3308" s="1" t="n">
        <v>3.23</v>
      </c>
      <c r="I3308" s="1" t="n">
        <v>0.03826</v>
      </c>
      <c r="J3308" s="2" t="inlineStr">
        <is>
          <t>CORTE</t>
        </is>
      </c>
    </row>
    <row r="3309" ht="12" customHeight="1">
      <c r="A3309" s="3" t="inlineStr">
        <is>
          <t>UV</t>
        </is>
      </c>
      <c r="B3309" s="1" t="n">
        <v>30116001</v>
      </c>
      <c r="C3309" s="1" t="inlineStr">
        <is>
          <t>Produto com acabamento</t>
        </is>
      </c>
      <c r="D3309" s="1" t="n">
        <v>30116001</v>
      </c>
      <c r="E3309" s="1" t="inlineStr">
        <is>
          <t>FECHAMENTO MAIOR 851X348X15 MDF - BASE IMOL</t>
        </is>
      </c>
      <c r="F3309" s="2" t="n">
        <v>1</v>
      </c>
      <c r="G3309" s="2" t="inlineStr">
        <is>
          <t>peça</t>
        </is>
      </c>
      <c r="H3309" s="1" t="n">
        <v>3.23</v>
      </c>
      <c r="I3309" s="1" t="n">
        <v>0.03826</v>
      </c>
      <c r="J3309" s="2" t="inlineStr">
        <is>
          <t>CORTE</t>
        </is>
      </c>
    </row>
    <row r="3310" ht="12" customHeight="1">
      <c r="A3310" s="3" t="inlineStr">
        <is>
          <t>UV</t>
        </is>
      </c>
      <c r="B3310" s="1" t="n">
        <v>30116002</v>
      </c>
      <c r="C3310" s="1" t="inlineStr">
        <is>
          <t>Produto com acabamento</t>
        </is>
      </c>
      <c r="D3310" s="1" t="n">
        <v>30116002</v>
      </c>
      <c r="E3310" s="1" t="inlineStr">
        <is>
          <t>FECHAMENTO MENOR 464X351X15 MDF - BASE IMO</t>
        </is>
      </c>
      <c r="F3310" s="2" t="n">
        <v>1</v>
      </c>
      <c r="G3310" s="2" t="inlineStr">
        <is>
          <t>peça</t>
        </is>
      </c>
      <c r="H3310" s="1" t="n">
        <v>3.23</v>
      </c>
      <c r="I3310" s="1" t="n">
        <v>0.03826</v>
      </c>
      <c r="J3310" s="2" t="inlineStr">
        <is>
          <t>CORTE</t>
        </is>
      </c>
    </row>
    <row r="3311" ht="12" customHeight="1">
      <c r="A3311" s="3" t="inlineStr">
        <is>
          <t>UV</t>
        </is>
      </c>
      <c r="B3311" s="1" t="n">
        <v>30116004</v>
      </c>
      <c r="C3311" s="1" t="inlineStr">
        <is>
          <t>Produto com acabamento</t>
        </is>
      </c>
      <c r="D3311" s="1" t="n">
        <v>30116004</v>
      </c>
      <c r="E3311" s="1" t="inlineStr">
        <is>
          <t>TRAVESSA MAIOR 656X136X15 MDP - BASE IMOLA 1</t>
        </is>
      </c>
      <c r="F3311" s="2" t="n">
        <v>1</v>
      </c>
      <c r="G3311" s="2" t="inlineStr">
        <is>
          <t>peça</t>
        </is>
      </c>
      <c r="H3311" s="1" t="n">
        <v>3.23</v>
      </c>
      <c r="I3311" s="1" t="n">
        <v>0.03826</v>
      </c>
      <c r="J3311" s="2" t="inlineStr">
        <is>
          <t>CORTE</t>
        </is>
      </c>
    </row>
    <row r="3312" ht="12" customHeight="1">
      <c r="A3312" s="3" t="inlineStr">
        <is>
          <t>UV</t>
        </is>
      </c>
      <c r="B3312" s="1" t="n">
        <v>30116005</v>
      </c>
      <c r="C3312" s="1" t="inlineStr">
        <is>
          <t>Produto com acabamento</t>
        </is>
      </c>
      <c r="D3312" s="1" t="n">
        <v>30116005</v>
      </c>
      <c r="E3312" s="1" t="inlineStr">
        <is>
          <t>TRAV MENOR 420(208)X136X15 MDF - BASE IMOLA</t>
        </is>
      </c>
      <c r="F3312" s="2" t="n">
        <v>1</v>
      </c>
      <c r="G3312" s="2" t="inlineStr">
        <is>
          <t>peça</t>
        </is>
      </c>
      <c r="H3312" s="1" t="n">
        <v>3.23</v>
      </c>
      <c r="I3312" s="1" t="n">
        <v>0.03826</v>
      </c>
      <c r="J3312" s="2" t="inlineStr">
        <is>
          <t>CORTE</t>
        </is>
      </c>
    </row>
    <row r="3313" ht="12" customHeight="1">
      <c r="A3313" s="3" t="inlineStr">
        <is>
          <t>UV</t>
        </is>
      </c>
      <c r="B3313" s="1" t="n">
        <v>30104001</v>
      </c>
      <c r="C3313" s="1" t="inlineStr">
        <is>
          <t>Produto com acabamento</t>
        </is>
      </c>
      <c r="D3313" s="1" t="n">
        <v>30104001</v>
      </c>
      <c r="E3313" s="1" t="inlineStr">
        <is>
          <t>(3-4) MOLDURA 862X755X15 MDF - BASE BILBAO 1,35</t>
        </is>
      </c>
      <c r="F3313" s="2" t="n">
        <v>1</v>
      </c>
      <c r="G3313" s="2" t="inlineStr">
        <is>
          <t>peça</t>
        </is>
      </c>
      <c r="H3313" s="1" t="n">
        <v>3.23</v>
      </c>
      <c r="I3313" s="1" t="n">
        <v>0.03826</v>
      </c>
      <c r="J3313" s="2" t="inlineStr">
        <is>
          <t>CORTE</t>
        </is>
      </c>
    </row>
    <row r="3314" ht="12" customHeight="1">
      <c r="A3314" s="3" t="inlineStr">
        <is>
          <t>UV</t>
        </is>
      </c>
      <c r="B3314" s="1" t="n">
        <v>30104003</v>
      </c>
      <c r="C3314" s="1" t="inlineStr">
        <is>
          <t>Produto com acabamento</t>
        </is>
      </c>
      <c r="D3314" s="1" t="n">
        <v>30104003</v>
      </c>
      <c r="E3314" s="1" t="inlineStr">
        <is>
          <t>(5) TRAVA 336X300X12 MDP - BASE BILBAO 1,35</t>
        </is>
      </c>
      <c r="F3314" s="2" t="n">
        <v>1</v>
      </c>
      <c r="G3314" s="2" t="inlineStr">
        <is>
          <t>peça</t>
        </is>
      </c>
      <c r="H3314" s="1" t="n">
        <v>3.23</v>
      </c>
      <c r="I3314" s="1" t="n">
        <v>0.03826</v>
      </c>
      <c r="J3314" s="2" t="inlineStr">
        <is>
          <t>CORTE</t>
        </is>
      </c>
    </row>
    <row r="3315" ht="12" customHeight="1">
      <c r="A3315" s="3" t="inlineStr">
        <is>
          <t>UV</t>
        </is>
      </c>
      <c r="B3315" s="1" t="n">
        <v>30114001</v>
      </c>
      <c r="C3315" s="1" t="inlineStr">
        <is>
          <t>Produto com acabamento</t>
        </is>
      </c>
      <c r="D3315" s="1" t="n">
        <v>30114001</v>
      </c>
      <c r="E3315" s="1" t="inlineStr">
        <is>
          <t>FECHAMENTO MAIOR 610X348X15 MDF - BASE IMOL</t>
        </is>
      </c>
      <c r="F3315" s="2" t="n">
        <v>1</v>
      </c>
      <c r="G3315" s="2" t="inlineStr">
        <is>
          <t>peça</t>
        </is>
      </c>
      <c r="H3315" s="1" t="n">
        <v>3.23</v>
      </c>
      <c r="I3315" s="1" t="n">
        <v>0.03826</v>
      </c>
      <c r="J3315" s="2" t="inlineStr">
        <is>
          <t>CORTE</t>
        </is>
      </c>
    </row>
    <row r="3316" ht="12" customHeight="1">
      <c r="A3316" s="3" t="inlineStr">
        <is>
          <t>UV</t>
        </is>
      </c>
      <c r="B3316" s="1" t="n">
        <v>30114004</v>
      </c>
      <c r="C3316" s="1" t="inlineStr">
        <is>
          <t>Produto com acabamento</t>
        </is>
      </c>
      <c r="D3316" s="1" t="n">
        <v>30114004</v>
      </c>
      <c r="E3316" s="1" t="inlineStr">
        <is>
          <t>TRAVESSA MAIOR 412X136X15 MDP - BASE IMOLA 1</t>
        </is>
      </c>
      <c r="F3316" s="2" t="n">
        <v>1</v>
      </c>
      <c r="G3316" s="2" t="inlineStr">
        <is>
          <t>peça</t>
        </is>
      </c>
      <c r="H3316" s="1" t="n">
        <v>3.23</v>
      </c>
      <c r="I3316" s="1" t="n">
        <v>0.03826</v>
      </c>
      <c r="J3316" s="2" t="inlineStr">
        <is>
          <t>CORTE</t>
        </is>
      </c>
    </row>
    <row r="3317" ht="12" customHeight="1">
      <c r="A3317" s="3" t="inlineStr">
        <is>
          <t>UV</t>
        </is>
      </c>
      <c r="B3317" s="1" t="n">
        <v>30106003</v>
      </c>
      <c r="C3317" s="1" t="inlineStr">
        <is>
          <t>Produto com acabamento</t>
        </is>
      </c>
      <c r="D3317" s="1" t="n">
        <v>30106003</v>
      </c>
      <c r="E3317" s="1" t="inlineStr">
        <is>
          <t>(5) TRAVA 386X336X12 MDP - BASE BILBAO 1,60/1,80</t>
        </is>
      </c>
      <c r="F3317" s="2" t="n">
        <v>1</v>
      </c>
      <c r="G3317" s="2" t="inlineStr">
        <is>
          <t>peça</t>
        </is>
      </c>
      <c r="H3317" s="1" t="n">
        <v>3.23</v>
      </c>
      <c r="I3317" s="1" t="n">
        <v>0.03826</v>
      </c>
      <c r="J3317" s="2" t="inlineStr">
        <is>
          <t>CORTE</t>
        </is>
      </c>
    </row>
    <row r="3318" ht="12" customHeight="1">
      <c r="A3318" s="3" t="inlineStr">
        <is>
          <t>UV</t>
        </is>
      </c>
      <c r="B3318" s="1" t="n">
        <v>30054001</v>
      </c>
      <c r="C3318" s="1" t="inlineStr">
        <is>
          <t>Produto com acabamento</t>
        </is>
      </c>
      <c r="D3318" s="1" t="n">
        <v>30054001</v>
      </c>
      <c r="E3318" s="1" t="inlineStr">
        <is>
          <t>TAMPO OVAL 1360X900X25 MDF - MESA PARIS</t>
        </is>
      </c>
      <c r="F3318" s="2" t="n">
        <v>1</v>
      </c>
      <c r="G3318" s="2" t="inlineStr">
        <is>
          <t>peça</t>
        </is>
      </c>
      <c r="H3318" s="1" t="n">
        <v>3.23</v>
      </c>
      <c r="I3318" s="1" t="n">
        <v>0.03826</v>
      </c>
      <c r="J3318" s="2" t="inlineStr">
        <is>
          <t>CORTE</t>
        </is>
      </c>
    </row>
    <row r="3319" ht="12" customHeight="1">
      <c r="A3319" s="3" t="inlineStr">
        <is>
          <t>UV</t>
        </is>
      </c>
      <c r="B3319" s="1" t="n">
        <v>30056001</v>
      </c>
      <c r="C3319" s="1" t="inlineStr">
        <is>
          <t>Produto com acabamento</t>
        </is>
      </c>
      <c r="D3319" s="1" t="n">
        <v>30056001</v>
      </c>
      <c r="E3319" s="1" t="inlineStr">
        <is>
          <t>TAMPO OVAL 1600X900X25 MDF - MESA PARIS</t>
        </is>
      </c>
      <c r="F3319" s="2" t="n">
        <v>1</v>
      </c>
      <c r="G3319" s="2" t="inlineStr">
        <is>
          <t>peça</t>
        </is>
      </c>
      <c r="H3319" s="1" t="n">
        <v>3.23</v>
      </c>
      <c r="I3319" s="1" t="n">
        <v>0.03826</v>
      </c>
      <c r="J3319" s="2" t="inlineStr">
        <is>
          <t>CORTE</t>
        </is>
      </c>
    </row>
    <row r="3320" ht="12" customHeight="1">
      <c r="A3320" s="3" t="inlineStr">
        <is>
          <t>UV</t>
        </is>
      </c>
      <c r="B3320" s="1" t="n">
        <v>30050007</v>
      </c>
      <c r="C3320" s="1" t="inlineStr">
        <is>
          <t>Produto com acabamento</t>
        </is>
      </c>
      <c r="D3320" s="1" t="n">
        <v>30050007</v>
      </c>
      <c r="E3320" s="1" t="inlineStr">
        <is>
          <t>TAMPO OVAL 1800X900X25 MDF - MESA PARIS</t>
        </is>
      </c>
      <c r="F3320" s="2" t="n">
        <v>1</v>
      </c>
      <c r="G3320" s="2" t="inlineStr">
        <is>
          <t>peça</t>
        </is>
      </c>
      <c r="H3320" s="1" t="n">
        <v>3.23</v>
      </c>
      <c r="I3320" s="1" t="n">
        <v>0.03826</v>
      </c>
      <c r="J3320" s="2" t="inlineStr">
        <is>
          <t>CORTE</t>
        </is>
      </c>
    </row>
    <row r="3321" ht="12" customHeight="1">
      <c r="A3321" s="3" t="inlineStr">
        <is>
          <t>UV</t>
        </is>
      </c>
      <c r="B3321" s="1" t="n">
        <v>10014105</v>
      </c>
      <c r="C3321" s="1" t="inlineStr">
        <is>
          <t>Produto com acabamento</t>
        </is>
      </c>
      <c r="D3321" s="1" t="n">
        <v>10014105</v>
      </c>
      <c r="E3321" s="1" t="inlineStr">
        <is>
          <t>TAMPO 1330X360X15 MDP - APARADOR C/ GAVETA</t>
        </is>
      </c>
      <c r="F3321" s="2" t="n">
        <v>1</v>
      </c>
      <c r="G3321" s="2" t="inlineStr">
        <is>
          <t>peça</t>
        </is>
      </c>
      <c r="H3321" s="1" t="n">
        <v>3.23</v>
      </c>
      <c r="I3321" s="1" t="n">
        <v>0.03826</v>
      </c>
      <c r="J3321" s="2" t="inlineStr">
        <is>
          <t>CORTE</t>
        </is>
      </c>
    </row>
    <row r="3322" ht="12" customHeight="1">
      <c r="A3322" s="3" t="inlineStr">
        <is>
          <t>UV</t>
        </is>
      </c>
      <c r="B3322" s="1" t="n">
        <v>10014104</v>
      </c>
      <c r="C3322" s="1" t="inlineStr">
        <is>
          <t>Produto com acabamento</t>
        </is>
      </c>
      <c r="D3322" s="1" t="n">
        <v>10014104</v>
      </c>
      <c r="E3322" s="1" t="inlineStr">
        <is>
          <t>BASE 1330X360X15 MDP - APARADOR C/ GAVETA</t>
        </is>
      </c>
      <c r="F3322" s="2" t="n">
        <v>1</v>
      </c>
      <c r="G3322" s="2" t="inlineStr">
        <is>
          <t>peça</t>
        </is>
      </c>
      <c r="H3322" s="1" t="n">
        <v>3.23</v>
      </c>
      <c r="I3322" s="1" t="n">
        <v>0.03826</v>
      </c>
      <c r="J3322" s="2" t="inlineStr">
        <is>
          <t>CORTE</t>
        </is>
      </c>
    </row>
    <row r="3323" ht="12" customHeight="1">
      <c r="A3323" s="3" t="inlineStr">
        <is>
          <t>UV</t>
        </is>
      </c>
      <c r="B3323" s="1" t="n">
        <v>10014106</v>
      </c>
      <c r="C3323" s="1" t="inlineStr">
        <is>
          <t>Produto com acabamento</t>
        </is>
      </c>
      <c r="D3323" s="1" t="n">
        <v>10014106</v>
      </c>
      <c r="E3323" s="1" t="inlineStr">
        <is>
          <t>DIVISORIA ESQ 580X360X15 MDP - APARADOR C/ GA</t>
        </is>
      </c>
      <c r="F3323" s="2" t="n">
        <v>1</v>
      </c>
      <c r="G3323" s="2" t="inlineStr">
        <is>
          <t>peça</t>
        </is>
      </c>
      <c r="H3323" s="1" t="n">
        <v>3.23</v>
      </c>
      <c r="I3323" s="1" t="n">
        <v>0.03826</v>
      </c>
      <c r="J3323" s="2" t="inlineStr">
        <is>
          <t>CORTE</t>
        </is>
      </c>
    </row>
    <row r="3324" ht="12" customHeight="1">
      <c r="A3324" s="3" t="inlineStr">
        <is>
          <t>UV</t>
        </is>
      </c>
      <c r="B3324" s="1" t="n">
        <v>10014107</v>
      </c>
      <c r="C3324" s="1" t="inlineStr">
        <is>
          <t>Produto com acabamento</t>
        </is>
      </c>
      <c r="D3324" s="1" t="n">
        <v>10014107</v>
      </c>
      <c r="E3324" s="1" t="inlineStr">
        <is>
          <t>LATERAL GAVETA 300X150X12 MDP - APARADOR</t>
        </is>
      </c>
      <c r="F3324" s="2" t="n">
        <v>1</v>
      </c>
      <c r="G3324" s="2" t="inlineStr">
        <is>
          <t>peça</t>
        </is>
      </c>
      <c r="H3324" s="1" t="n">
        <v>3.23</v>
      </c>
      <c r="I3324" s="1" t="n">
        <v>0.03826</v>
      </c>
      <c r="J3324" s="2" t="inlineStr">
        <is>
          <t>CORTE</t>
        </is>
      </c>
    </row>
    <row r="3325" ht="12" customHeight="1">
      <c r="A3325" s="3" t="inlineStr">
        <is>
          <t>UV</t>
        </is>
      </c>
      <c r="B3325" s="1" t="n">
        <v>10014108</v>
      </c>
      <c r="C3325" s="1" t="inlineStr">
        <is>
          <t>Produto com acabamento</t>
        </is>
      </c>
      <c r="D3325" s="1" t="n">
        <v>10014108</v>
      </c>
      <c r="E3325" s="1" t="inlineStr">
        <is>
          <t>CONTRA FUNDO GAVETA 385X128X12 MDP - APARA</t>
        </is>
      </c>
      <c r="F3325" s="2" t="n">
        <v>1</v>
      </c>
      <c r="G3325" s="2" t="inlineStr">
        <is>
          <t>peça</t>
        </is>
      </c>
      <c r="H3325" s="1" t="n">
        <v>3.23</v>
      </c>
      <c r="I3325" s="1" t="n">
        <v>0.03826</v>
      </c>
      <c r="J3325" s="2" t="inlineStr">
        <is>
          <t>CORTE</t>
        </is>
      </c>
    </row>
    <row r="3326" ht="12" customHeight="1">
      <c r="A3326" s="3" t="inlineStr">
        <is>
          <t>UV</t>
        </is>
      </c>
      <c r="B3326" s="1" t="n">
        <v>10014111</v>
      </c>
      <c r="C3326" s="1" t="inlineStr">
        <is>
          <t>Produto com acabamento</t>
        </is>
      </c>
      <c r="D3326" s="1" t="n">
        <v>10014111</v>
      </c>
      <c r="E3326" s="1" t="inlineStr">
        <is>
          <t>FUNDO 1353X605X03 MDF - APARADOR</t>
        </is>
      </c>
      <c r="F3326" s="2" t="n">
        <v>1</v>
      </c>
      <c r="G3326" s="2" t="inlineStr">
        <is>
          <t>peça</t>
        </is>
      </c>
      <c r="H3326" s="1" t="n">
        <v>3.23</v>
      </c>
      <c r="I3326" s="1" t="n">
        <v>0.03826</v>
      </c>
      <c r="J3326" s="2" t="inlineStr">
        <is>
          <t>CORTE</t>
        </is>
      </c>
    </row>
    <row r="3327" ht="12" customHeight="1">
      <c r="A3327" s="3" t="inlineStr">
        <is>
          <t>UV</t>
        </is>
      </c>
      <c r="B3327" s="1" t="n">
        <v>10014112</v>
      </c>
      <c r="C3327" s="1" t="inlineStr">
        <is>
          <t>Produto com acabamento</t>
        </is>
      </c>
      <c r="D3327" s="1" t="n">
        <v>10014112</v>
      </c>
      <c r="E3327" s="1" t="inlineStr">
        <is>
          <t>DIVISORIA DIR 580X360X15 MDP - APARADOR C/ GAV5</t>
        </is>
      </c>
      <c r="F3327" s="2" t="n">
        <v>1</v>
      </c>
      <c r="G3327" s="2" t="inlineStr">
        <is>
          <t>peça</t>
        </is>
      </c>
      <c r="H3327" s="1" t="n">
        <v>3.23</v>
      </c>
      <c r="I3327" s="1" t="n">
        <v>0.03826</v>
      </c>
      <c r="J3327" s="2" t="inlineStr">
        <is>
          <t>CORTE</t>
        </is>
      </c>
    </row>
    <row r="3328" ht="12" customHeight="1">
      <c r="A3328" s="3" t="inlineStr">
        <is>
          <t>UV</t>
        </is>
      </c>
      <c r="B3328" s="1" t="n">
        <v>10014513</v>
      </c>
      <c r="C3328" s="1" t="inlineStr">
        <is>
          <t>Produto com acabamento</t>
        </is>
      </c>
      <c r="D3328" s="1" t="n">
        <v>10014513</v>
      </c>
      <c r="E3328" s="1" t="inlineStr">
        <is>
          <t>TRAVESSA INFERIOR 1320X80X12 MDP - BUFFET       5</t>
        </is>
      </c>
      <c r="F3328" s="2" t="n">
        <v>1</v>
      </c>
      <c r="G3328" s="2" t="inlineStr">
        <is>
          <t>peça</t>
        </is>
      </c>
      <c r="H3328" s="1" t="n">
        <v>3.23</v>
      </c>
      <c r="I3328" s="1" t="n">
        <v>0.03826</v>
      </c>
      <c r="J3328" s="2" t="inlineStr">
        <is>
          <t>CORTE</t>
        </is>
      </c>
    </row>
    <row r="3329" ht="12" customHeight="1">
      <c r="A3329" s="3" t="inlineStr">
        <is>
          <t>UV</t>
        </is>
      </c>
      <c r="B3329" s="1" t="n">
        <v>30088001</v>
      </c>
      <c r="C3329" s="1" t="inlineStr">
        <is>
          <t>Produto com acabamento</t>
        </is>
      </c>
      <c r="D3329" s="1" t="n">
        <v>30088001</v>
      </c>
      <c r="E3329" s="1" t="inlineStr">
        <is>
          <t>LATERAL INTERNA 780X455X15 MDP-MESA PADUA    5</t>
        </is>
      </c>
      <c r="F3329" s="2" t="n">
        <v>1</v>
      </c>
      <c r="G3329" s="2" t="inlineStr">
        <is>
          <t>peça</t>
        </is>
      </c>
      <c r="H3329" s="1" t="n">
        <v>3.23</v>
      </c>
      <c r="I3329" s="1" t="n">
        <v>0.03826</v>
      </c>
      <c r="J3329" s="2" t="inlineStr">
        <is>
          <t>CORTE</t>
        </is>
      </c>
    </row>
    <row r="3330" ht="12" customHeight="1">
      <c r="A3330" s="3" t="inlineStr">
        <is>
          <t>UV</t>
        </is>
      </c>
      <c r="B3330" s="1" t="n">
        <v>30088202</v>
      </c>
      <c r="C3330" s="1" t="inlineStr">
        <is>
          <t>Produto com acabamento</t>
        </is>
      </c>
      <c r="D3330" s="1" t="n">
        <v>30088202</v>
      </c>
      <c r="E3330" s="1" t="inlineStr">
        <is>
          <t>LATERAL EXTERNA 780X455X12 MDP-MESA PADUA   5</t>
        </is>
      </c>
      <c r="F3330" s="2" t="n">
        <v>1</v>
      </c>
      <c r="G3330" s="2" t="inlineStr">
        <is>
          <t>peça</t>
        </is>
      </c>
      <c r="H3330" s="1" t="n">
        <v>3.23</v>
      </c>
      <c r="I3330" s="1" t="n">
        <v>0.03826</v>
      </c>
      <c r="J3330" s="2" t="inlineStr">
        <is>
          <t>CORTE</t>
        </is>
      </c>
    </row>
    <row r="3331" ht="12" customHeight="1">
      <c r="A3331" s="3" t="inlineStr">
        <is>
          <t>UV</t>
        </is>
      </c>
      <c r="B3331" s="1" t="n">
        <v>30088201</v>
      </c>
      <c r="C3331" s="1" t="inlineStr">
        <is>
          <t>Produto com acabamento</t>
        </is>
      </c>
      <c r="D3331" s="1" t="n">
        <v>30088201</v>
      </c>
      <c r="E3331" s="1" t="inlineStr">
        <is>
          <t>LATERAL INTERNA 910X770X15 MDP-MESA PADUA    5</t>
        </is>
      </c>
      <c r="F3331" s="2" t="n">
        <v>1</v>
      </c>
      <c r="G3331" s="2" t="inlineStr">
        <is>
          <t>peça</t>
        </is>
      </c>
      <c r="H3331" s="1" t="n">
        <v>3.23</v>
      </c>
      <c r="I3331" s="1" t="n">
        <v>0.03826</v>
      </c>
      <c r="J3331" s="2" t="inlineStr">
        <is>
          <t>CORTE</t>
        </is>
      </c>
    </row>
    <row r="3332" ht="12" customHeight="1">
      <c r="A3332" s="3" t="inlineStr">
        <is>
          <t>UV</t>
        </is>
      </c>
      <c r="B3332" s="1" t="n">
        <v>30084305</v>
      </c>
      <c r="C3332" s="1" t="inlineStr">
        <is>
          <t>Produto com acabamento</t>
        </is>
      </c>
      <c r="D3332" s="1" t="n">
        <v>30084305</v>
      </c>
      <c r="E3332" s="1" t="inlineStr">
        <is>
          <t>TAMPO 902X902X15 MDP - MESA ATLANTA 0,90          5</t>
        </is>
      </c>
      <c r="F3332" s="2" t="n">
        <v>1</v>
      </c>
      <c r="G3332" s="2" t="inlineStr">
        <is>
          <t>peça</t>
        </is>
      </c>
      <c r="H3332" s="1" t="n">
        <v>3.23</v>
      </c>
      <c r="I3332" s="1" t="n">
        <v>0.03826</v>
      </c>
      <c r="J3332" s="2" t="inlineStr">
        <is>
          <t>CORTE</t>
        </is>
      </c>
    </row>
    <row r="3333" ht="12" customHeight="1">
      <c r="A3333" s="3" t="inlineStr">
        <is>
          <t>UV</t>
        </is>
      </c>
      <c r="B3333" s="1" t="n">
        <v>30084105</v>
      </c>
      <c r="C3333" s="1" t="inlineStr">
        <is>
          <t>Produto com acabamento</t>
        </is>
      </c>
      <c r="D3333" s="1" t="n">
        <v>30084105</v>
      </c>
      <c r="E3333" s="1" t="inlineStr">
        <is>
          <t>TAMPO 1362X902X15 MDP - MESA PADUA 1,36            5</t>
        </is>
      </c>
      <c r="F3333" s="2" t="n">
        <v>1</v>
      </c>
      <c r="G3333" s="2" t="inlineStr">
        <is>
          <t>peça</t>
        </is>
      </c>
      <c r="H3333" s="1" t="n">
        <v>3.23</v>
      </c>
      <c r="I3333" s="1" t="n">
        <v>0.03826</v>
      </c>
      <c r="J3333" s="2" t="inlineStr">
        <is>
          <t>CORTE</t>
        </is>
      </c>
    </row>
    <row r="3334" ht="12" customHeight="1">
      <c r="A3334" s="3" t="inlineStr">
        <is>
          <t>UV</t>
        </is>
      </c>
      <c r="B3334" s="1" t="n">
        <v>30084001</v>
      </c>
      <c r="C3334" s="1" t="inlineStr">
        <is>
          <t>Produto com acabamento</t>
        </is>
      </c>
      <c r="D3334" s="1" t="n">
        <v>30084001</v>
      </c>
      <c r="E3334" s="1" t="inlineStr">
        <is>
          <t>PE MAIOR 730X114 (194)X15 MDP - MESA ATLANTA    5</t>
        </is>
      </c>
      <c r="F3334" s="2" t="n">
        <v>1</v>
      </c>
      <c r="G3334" s="2" t="inlineStr">
        <is>
          <t>peça</t>
        </is>
      </c>
      <c r="H3334" s="1" t="n">
        <v>3.23</v>
      </c>
      <c r="I3334" s="1" t="n">
        <v>0.03826</v>
      </c>
      <c r="J3334" s="2" t="inlineStr">
        <is>
          <t>CORTE</t>
        </is>
      </c>
    </row>
    <row r="3335" ht="12" customHeight="1">
      <c r="A3335" s="3" t="inlineStr">
        <is>
          <t>UV</t>
        </is>
      </c>
      <c r="B3335" s="1" t="n">
        <v>30084002</v>
      </c>
      <c r="C3335" s="1" t="inlineStr">
        <is>
          <t>Produto com acabamento</t>
        </is>
      </c>
      <c r="D3335" s="1" t="n">
        <v>30084002</v>
      </c>
      <c r="E3335" s="1" t="inlineStr">
        <is>
          <t>PE MENOR 730X95 (164)X15 MDP - MESA ATLANTA    5</t>
        </is>
      </c>
      <c r="F3335" s="2" t="n">
        <v>1</v>
      </c>
      <c r="G3335" s="2" t="inlineStr">
        <is>
          <t>peça</t>
        </is>
      </c>
      <c r="H3335" s="1" t="n">
        <v>3.23</v>
      </c>
      <c r="I3335" s="1" t="n">
        <v>0.03826</v>
      </c>
      <c r="J3335" s="2" t="inlineStr">
        <is>
          <t>CORTE</t>
        </is>
      </c>
    </row>
    <row r="3336" ht="12" customHeight="1">
      <c r="A3336" s="3" t="inlineStr">
        <is>
          <t>UV</t>
        </is>
      </c>
      <c r="B3336" s="1" t="n">
        <v>30084303</v>
      </c>
      <c r="C3336" s="1" t="inlineStr">
        <is>
          <t>Produto com acabamento</t>
        </is>
      </c>
      <c r="D3336" s="1" t="n">
        <v>30084303</v>
      </c>
      <c r="E3336" s="1" t="inlineStr">
        <is>
          <t>TRAV FRONT 746X120X15 MDP - MESA ATLANTA 0,905</t>
        </is>
      </c>
      <c r="F3336" s="2" t="n">
        <v>1</v>
      </c>
      <c r="G3336" s="2" t="inlineStr">
        <is>
          <t>peça</t>
        </is>
      </c>
      <c r="H3336" s="1" t="n">
        <v>3.23</v>
      </c>
      <c r="I3336" s="1" t="n">
        <v>0.03826</v>
      </c>
      <c r="J3336" s="2" t="inlineStr">
        <is>
          <t>CORTE</t>
        </is>
      </c>
    </row>
    <row r="3337" ht="12" customHeight="1">
      <c r="A3337" s="3" t="inlineStr">
        <is>
          <t>UV</t>
        </is>
      </c>
      <c r="B3337" s="1" t="n">
        <v>30084004</v>
      </c>
      <c r="C3337" s="1" t="inlineStr">
        <is>
          <t>Produto com acabamento</t>
        </is>
      </c>
      <c r="D3337" s="1" t="n">
        <v>30084004</v>
      </c>
      <c r="E3337" s="1" t="inlineStr">
        <is>
          <t>TRAVESSA LATERAL 774X120X15 MDP - MESA ATLAN5</t>
        </is>
      </c>
      <c r="F3337" s="2" t="n">
        <v>1</v>
      </c>
      <c r="G3337" s="2" t="inlineStr">
        <is>
          <t>peça</t>
        </is>
      </c>
      <c r="H3337" s="1" t="n">
        <v>3.23</v>
      </c>
      <c r="I3337" s="1" t="n">
        <v>0.03826</v>
      </c>
      <c r="J3337" s="2" t="inlineStr">
        <is>
          <t>CORTE</t>
        </is>
      </c>
    </row>
    <row r="3338" ht="12" customHeight="1">
      <c r="A3338" s="3" t="inlineStr">
        <is>
          <t>UV</t>
        </is>
      </c>
      <c r="B3338" s="1" t="n">
        <v>30084203</v>
      </c>
      <c r="C3338" s="1" t="inlineStr">
        <is>
          <t>Produto com acabamento</t>
        </is>
      </c>
      <c r="D3338" s="1" t="n">
        <v>30084203</v>
      </c>
      <c r="E3338" s="1" t="inlineStr">
        <is>
          <t>TRAV FRONT 1046X120X15 MDP - MESA ATLANTA 1,25</t>
        </is>
      </c>
      <c r="F3338" s="2" t="n">
        <v>1</v>
      </c>
      <c r="G3338" s="2" t="inlineStr">
        <is>
          <t>peça</t>
        </is>
      </c>
      <c r="H3338" s="1" t="n">
        <v>3.23</v>
      </c>
      <c r="I3338" s="1" t="n">
        <v>0.03826</v>
      </c>
      <c r="J3338" s="2" t="inlineStr">
        <is>
          <t>CORTE</t>
        </is>
      </c>
    </row>
    <row r="3339" ht="12" customHeight="1">
      <c r="A3339" s="3" t="inlineStr">
        <is>
          <t>UV</t>
        </is>
      </c>
      <c r="B3339" s="1" t="n">
        <v>30084003</v>
      </c>
      <c r="C3339" s="1" t="inlineStr">
        <is>
          <t>Produto com acabamento</t>
        </is>
      </c>
      <c r="D3339" s="1" t="n">
        <v>30084003</v>
      </c>
      <c r="E3339" s="1" t="inlineStr">
        <is>
          <t>TRAV FRONT 1446X120X15 MDP - MESA ATLANTA      5</t>
        </is>
      </c>
      <c r="F3339" s="2" t="n">
        <v>1</v>
      </c>
      <c r="G3339" s="2" t="inlineStr">
        <is>
          <t>peça</t>
        </is>
      </c>
      <c r="H3339" s="1" t="n">
        <v>3.23</v>
      </c>
      <c r="I3339" s="1" t="n">
        <v>0.03826</v>
      </c>
      <c r="J3339" s="2" t="inlineStr">
        <is>
          <t>CORTE</t>
        </is>
      </c>
    </row>
    <row r="3340" ht="12" customHeight="1">
      <c r="A3340" s="3" t="inlineStr">
        <is>
          <t>UV</t>
        </is>
      </c>
      <c r="B3340" s="1" t="n">
        <v>30009611</v>
      </c>
      <c r="C3340" s="1" t="inlineStr">
        <is>
          <t>Produto com acabamento</t>
        </is>
      </c>
      <c r="D3340" s="1" t="n">
        <v>30009611</v>
      </c>
      <c r="E3340" s="1" t="inlineStr">
        <is>
          <t>PES TRASEIRO 480X80 (125)X25 MDF - CADEIRA         5</t>
        </is>
      </c>
      <c r="F3340" s="2" t="n">
        <v>1</v>
      </c>
      <c r="G3340" s="2" t="inlineStr">
        <is>
          <t>peça</t>
        </is>
      </c>
      <c r="H3340" s="1" t="n">
        <v>3.23</v>
      </c>
      <c r="I3340" s="1" t="n">
        <v>0.03826</v>
      </c>
      <c r="J3340" s="2" t="inlineStr">
        <is>
          <t>CORTE</t>
        </is>
      </c>
    </row>
    <row r="3341" ht="12" customHeight="1">
      <c r="A3341" s="3" t="inlineStr">
        <is>
          <t>UV</t>
        </is>
      </c>
      <c r="B3341" s="1" t="n">
        <v>30088010</v>
      </c>
      <c r="C3341" s="1" t="inlineStr">
        <is>
          <t>Produto com acabamento</t>
        </is>
      </c>
      <c r="D3341" s="1" t="n">
        <v>30088010</v>
      </c>
      <c r="E3341" s="1" t="inlineStr">
        <is>
          <t>TAMPO 902X902X15 MDP - MESA PADUA 0,90              5</t>
        </is>
      </c>
      <c r="F3341" s="2" t="n">
        <v>1</v>
      </c>
      <c r="G3341" s="2" t="inlineStr">
        <is>
          <t>peça</t>
        </is>
      </c>
      <c r="H3341" s="1" t="n">
        <v>3.23</v>
      </c>
      <c r="I3341" s="1" t="n">
        <v>0.03826</v>
      </c>
      <c r="J3341" s="2" t="inlineStr">
        <is>
          <t>CORTE</t>
        </is>
      </c>
    </row>
    <row r="3342" ht="12" customHeight="1">
      <c r="A3342" s="3" t="inlineStr">
        <is>
          <t>UV</t>
        </is>
      </c>
      <c r="B3342" s="1" t="n">
        <v>30088005</v>
      </c>
      <c r="C3342" s="1" t="inlineStr">
        <is>
          <t>Produto com acabamento</t>
        </is>
      </c>
      <c r="D3342" s="1" t="n">
        <v>30088005</v>
      </c>
      <c r="E3342" s="1" t="inlineStr">
        <is>
          <t>TAMPO 1602X902X15 MDP - MESA PADUA 1,60            5</t>
        </is>
      </c>
      <c r="F3342" s="2" t="n">
        <v>1</v>
      </c>
      <c r="G3342" s="2" t="inlineStr">
        <is>
          <t>peça</t>
        </is>
      </c>
      <c r="H3342" s="1" t="n">
        <v>3.23</v>
      </c>
      <c r="I3342" s="1" t="n">
        <v>0.03826</v>
      </c>
      <c r="J3342" s="2" t="inlineStr">
        <is>
          <t>CORTE</t>
        </is>
      </c>
    </row>
    <row r="3343" ht="12" customHeight="1">
      <c r="A3343" s="3" t="inlineStr">
        <is>
          <t>UV</t>
        </is>
      </c>
      <c r="B3343" s="1" t="n">
        <v>30084205</v>
      </c>
      <c r="C3343" s="1" t="inlineStr">
        <is>
          <t>Produto com acabamento</t>
        </is>
      </c>
      <c r="D3343" s="1" t="n">
        <v>30084205</v>
      </c>
      <c r="E3343" s="1" t="inlineStr">
        <is>
          <t>TAMPO 1202X902X15 MDP - MESA ATLANTA 1,20        5</t>
        </is>
      </c>
      <c r="F3343" s="2" t="n">
        <v>1</v>
      </c>
      <c r="G3343" s="2" t="inlineStr">
        <is>
          <t>peça</t>
        </is>
      </c>
      <c r="H3343" s="1" t="n">
        <v>3.23</v>
      </c>
      <c r="I3343" s="1" t="n">
        <v>0.03826</v>
      </c>
      <c r="J3343" s="2" t="inlineStr">
        <is>
          <t>CORTE</t>
        </is>
      </c>
    </row>
    <row r="3344" ht="12" customHeight="1">
      <c r="A3344" s="3" t="inlineStr">
        <is>
          <t>UV</t>
        </is>
      </c>
      <c r="B3344" s="1" t="n">
        <v>30084005</v>
      </c>
      <c r="C3344" s="1" t="inlineStr">
        <is>
          <t>Produto com acabamento</t>
        </is>
      </c>
      <c r="D3344" s="1" t="n">
        <v>30084005</v>
      </c>
      <c r="E3344" s="1" t="inlineStr">
        <is>
          <t>TAMPO 1602X902X15 MDP - MESA ATLANTA 1,60        5</t>
        </is>
      </c>
      <c r="F3344" s="2" t="n">
        <v>1</v>
      </c>
      <c r="G3344" s="2" t="inlineStr">
        <is>
          <t>peça</t>
        </is>
      </c>
      <c r="H3344" s="1" t="n">
        <v>3.23</v>
      </c>
      <c r="I3344" s="1" t="n">
        <v>0.03826</v>
      </c>
      <c r="J3344" s="2" t="inlineStr">
        <is>
          <t>CORTE</t>
        </is>
      </c>
    </row>
    <row r="3345" ht="12" customHeight="1">
      <c r="A3345" s="3" t="inlineStr">
        <is>
          <t>UV</t>
        </is>
      </c>
      <c r="B3345" s="1" t="n">
        <v>30089001</v>
      </c>
      <c r="C3345" s="1" t="inlineStr">
        <is>
          <t>Produto com acabamento</t>
        </is>
      </c>
      <c r="D3345" s="1" t="n">
        <v>30089001</v>
      </c>
      <c r="E3345" s="1" t="inlineStr">
        <is>
          <t>PE MAIOR 756X114 (194)X15 MDF - MESA BRUXELAS 5</t>
        </is>
      </c>
      <c r="F3345" s="2" t="n">
        <v>1</v>
      </c>
      <c r="G3345" s="2" t="inlineStr">
        <is>
          <t>peça</t>
        </is>
      </c>
      <c r="H3345" s="1" t="n">
        <v>3.23</v>
      </c>
      <c r="I3345" s="1" t="n">
        <v>0.03826</v>
      </c>
      <c r="J3345" s="2" t="inlineStr">
        <is>
          <t>CORTE</t>
        </is>
      </c>
    </row>
    <row r="3346" ht="12" customHeight="1">
      <c r="A3346" s="3" t="inlineStr">
        <is>
          <t>UV</t>
        </is>
      </c>
      <c r="B3346" s="1" t="n">
        <v>30089002</v>
      </c>
      <c r="C3346" s="1" t="inlineStr">
        <is>
          <t>Produto com acabamento</t>
        </is>
      </c>
      <c r="D3346" s="1" t="n">
        <v>30089002</v>
      </c>
      <c r="E3346" s="1" t="inlineStr">
        <is>
          <t>PE MENOR 756X95 (164)X15 MDF - MESA BRUXELAS  5</t>
        </is>
      </c>
      <c r="F3346" s="2" t="n">
        <v>1</v>
      </c>
      <c r="G3346" s="2" t="inlineStr">
        <is>
          <t>peça</t>
        </is>
      </c>
      <c r="H3346" s="1" t="n">
        <v>3.23</v>
      </c>
      <c r="I3346" s="1" t="n">
        <v>0.03826</v>
      </c>
      <c r="J3346" s="2" t="inlineStr">
        <is>
          <t>CORTE</t>
        </is>
      </c>
    </row>
    <row r="3347" ht="12" customHeight="1">
      <c r="A3347" s="3" t="inlineStr">
        <is>
          <t>UV</t>
        </is>
      </c>
      <c r="B3347" s="1" t="n">
        <v>30089003</v>
      </c>
      <c r="C3347" s="1" t="inlineStr">
        <is>
          <t>Produto com acabamento</t>
        </is>
      </c>
      <c r="D3347" s="1" t="n">
        <v>30089003</v>
      </c>
      <c r="E3347" s="1" t="inlineStr">
        <is>
          <t>TRAV FRONT 1518X105X15 MDF - MESA BRUXELAS   5</t>
        </is>
      </c>
      <c r="F3347" s="2" t="n">
        <v>1</v>
      </c>
      <c r="G3347" s="2" t="inlineStr">
        <is>
          <t>peça</t>
        </is>
      </c>
      <c r="H3347" s="1" t="n">
        <v>3.23</v>
      </c>
      <c r="I3347" s="1" t="n">
        <v>0.03826</v>
      </c>
      <c r="J3347" s="2" t="inlineStr">
        <is>
          <t>CORTE</t>
        </is>
      </c>
    </row>
    <row r="3348" ht="12" customHeight="1">
      <c r="A3348" s="3" t="inlineStr">
        <is>
          <t>UV</t>
        </is>
      </c>
      <c r="B3348" s="1" t="n">
        <v>30089004</v>
      </c>
      <c r="C3348" s="1" t="inlineStr">
        <is>
          <t>Produto com acabamento</t>
        </is>
      </c>
      <c r="D3348" s="1" t="n">
        <v>30089004</v>
      </c>
      <c r="E3348" s="1" t="inlineStr">
        <is>
          <t>TRAVESSA LATERAL 848X105X15 MDF - MESA BRUX 5</t>
        </is>
      </c>
      <c r="F3348" s="2" t="n">
        <v>1</v>
      </c>
      <c r="G3348" s="2" t="inlineStr">
        <is>
          <t>peça</t>
        </is>
      </c>
      <c r="H3348" s="1" t="n">
        <v>3.23</v>
      </c>
      <c r="I3348" s="1" t="n">
        <v>0.03826</v>
      </c>
      <c r="J3348" s="2" t="inlineStr">
        <is>
          <t>CORTE</t>
        </is>
      </c>
    </row>
    <row r="3349" ht="12" customHeight="1">
      <c r="A3349" s="3" t="inlineStr">
        <is>
          <t>UV</t>
        </is>
      </c>
      <c r="B3349" s="1" t="n">
        <v>30089007</v>
      </c>
      <c r="C3349" s="1" t="inlineStr">
        <is>
          <t>Produto com acabamento</t>
        </is>
      </c>
      <c r="D3349" s="1" t="n">
        <v>30089007</v>
      </c>
      <c r="E3349" s="1" t="inlineStr">
        <is>
          <t>TAMPO 1602X902X12 MDP - MESA BRUXELAS             5</t>
        </is>
      </c>
      <c r="F3349" s="2" t="n">
        <v>1</v>
      </c>
      <c r="G3349" s="2" t="inlineStr">
        <is>
          <t>peça</t>
        </is>
      </c>
      <c r="H3349" s="1" t="n">
        <v>3.23</v>
      </c>
      <c r="I3349" s="1" t="n">
        <v>0.03826</v>
      </c>
      <c r="J3349" s="2" t="inlineStr">
        <is>
          <t>CORTE</t>
        </is>
      </c>
    </row>
    <row r="3350" ht="12" customHeight="1">
      <c r="A3350" s="3" t="inlineStr">
        <is>
          <t>UV</t>
        </is>
      </c>
      <c r="B3350" s="1" t="n">
        <v>30089103</v>
      </c>
      <c r="C3350" s="1" t="inlineStr">
        <is>
          <t>Produto com acabamento</t>
        </is>
      </c>
      <c r="D3350" s="1" t="n">
        <v>30089103</v>
      </c>
      <c r="E3350" s="1" t="inlineStr">
        <is>
          <t>TRAV FRONT 1278X105X15 MDF - MESA BRUXELAS 15</t>
        </is>
      </c>
      <c r="F3350" s="2" t="n">
        <v>1</v>
      </c>
      <c r="G3350" s="2" t="inlineStr">
        <is>
          <t>peça</t>
        </is>
      </c>
      <c r="H3350" s="1" t="n">
        <v>3.23</v>
      </c>
      <c r="I3350" s="1" t="n">
        <v>0.03826</v>
      </c>
      <c r="J3350" s="2" t="inlineStr">
        <is>
          <t>CORTE</t>
        </is>
      </c>
    </row>
    <row r="3351" ht="12" customHeight="1">
      <c r="A3351" s="3" t="inlineStr">
        <is>
          <t>UV</t>
        </is>
      </c>
      <c r="B3351" s="1" t="n">
        <v>30089107</v>
      </c>
      <c r="C3351" s="1" t="inlineStr">
        <is>
          <t>Produto com acabamento</t>
        </is>
      </c>
      <c r="D3351" s="1" t="n">
        <v>30089107</v>
      </c>
      <c r="E3351" s="1" t="inlineStr">
        <is>
          <t>TAMPO 1362X902X12 MDP - MESA BRUXELAS 1,36     5</t>
        </is>
      </c>
      <c r="F3351" s="2" t="n">
        <v>1</v>
      </c>
      <c r="G3351" s="2" t="inlineStr">
        <is>
          <t>peça</t>
        </is>
      </c>
      <c r="H3351" s="1" t="n">
        <v>3.23</v>
      </c>
      <c r="I3351" s="1" t="n">
        <v>0.03826</v>
      </c>
      <c r="J3351" s="2" t="inlineStr">
        <is>
          <t>CORTE</t>
        </is>
      </c>
    </row>
    <row r="3352" ht="12" customHeight="1">
      <c r="A3352" s="3" t="inlineStr">
        <is>
          <t>UV</t>
        </is>
      </c>
      <c r="B3352" s="1" t="n">
        <v>10014202</v>
      </c>
      <c r="C3352" s="1" t="inlineStr">
        <is>
          <t>Produto com acabamento</t>
        </is>
      </c>
      <c r="D3352" s="1" t="n">
        <v>10014202</v>
      </c>
      <c r="E3352" s="1" t="inlineStr">
        <is>
          <t>FECHAMENTO I 1090X238X12 MDF - APARADOR DUB 5</t>
        </is>
      </c>
      <c r="F3352" s="2" t="n">
        <v>1</v>
      </c>
      <c r="G3352" s="2" t="inlineStr">
        <is>
          <t>peça</t>
        </is>
      </c>
      <c r="H3352" s="1" t="n">
        <v>3.23</v>
      </c>
      <c r="I3352" s="1" t="n">
        <v>0.03826</v>
      </c>
      <c r="J3352" s="2" t="inlineStr">
        <is>
          <t>CORTE</t>
        </is>
      </c>
    </row>
    <row r="3353" ht="12" customHeight="1">
      <c r="A3353" s="3" t="inlineStr">
        <is>
          <t>UV</t>
        </is>
      </c>
      <c r="B3353" s="1" t="n">
        <v>10014203</v>
      </c>
      <c r="C3353" s="1" t="inlineStr">
        <is>
          <t>Produto com acabamento</t>
        </is>
      </c>
      <c r="D3353" s="1" t="n">
        <v>10014203</v>
      </c>
      <c r="E3353" s="1" t="inlineStr">
        <is>
          <t>FECHAMENTO II 600X238X12 MDF - APARADOR DUB  5</t>
        </is>
      </c>
      <c r="F3353" s="2" t="n">
        <v>1</v>
      </c>
      <c r="G3353" s="2" t="inlineStr">
        <is>
          <t>peça</t>
        </is>
      </c>
      <c r="H3353" s="1" t="n">
        <v>3.23</v>
      </c>
      <c r="I3353" s="1" t="n">
        <v>0.03826</v>
      </c>
      <c r="J3353" s="2" t="inlineStr">
        <is>
          <t>CORTE</t>
        </is>
      </c>
    </row>
    <row r="3354" ht="12" customHeight="1">
      <c r="A3354" s="3" t="inlineStr">
        <is>
          <t>UV</t>
        </is>
      </c>
      <c r="B3354" s="1" t="n">
        <v>10014204</v>
      </c>
      <c r="C3354" s="1" t="inlineStr">
        <is>
          <t>Produto com acabamento</t>
        </is>
      </c>
      <c r="D3354" s="1" t="n">
        <v>10014204</v>
      </c>
      <c r="E3354" s="1" t="inlineStr">
        <is>
          <t>FECHAMENTO III 545X270X12 MDF - APARADOR DUB 5</t>
        </is>
      </c>
      <c r="F3354" s="2" t="n">
        <v>1</v>
      </c>
      <c r="G3354" s="2" t="inlineStr">
        <is>
          <t>peça</t>
        </is>
      </c>
      <c r="H3354" s="1" t="n">
        <v>3.23</v>
      </c>
      <c r="I3354" s="1" t="n">
        <v>0.03826</v>
      </c>
      <c r="J3354" s="2" t="inlineStr">
        <is>
          <t>CORTE</t>
        </is>
      </c>
    </row>
    <row r="3355" ht="12" customHeight="1">
      <c r="A3355" s="3" t="inlineStr">
        <is>
          <t>UV</t>
        </is>
      </c>
      <c r="B3355" s="1" t="n">
        <v>10014205</v>
      </c>
      <c r="C3355" s="1" t="inlineStr">
        <is>
          <t>Produto com acabamento</t>
        </is>
      </c>
      <c r="D3355" s="1" t="n">
        <v>10014205</v>
      </c>
      <c r="E3355" s="1" t="inlineStr">
        <is>
          <t>FECHAMENTO IV 453X270X12 MDF - APARADOR DUB5</t>
        </is>
      </c>
      <c r="F3355" s="2" t="n">
        <v>1</v>
      </c>
      <c r="G3355" s="2" t="inlineStr">
        <is>
          <t>peça</t>
        </is>
      </c>
      <c r="H3355" s="1" t="n">
        <v>3.23</v>
      </c>
      <c r="I3355" s="1" t="n">
        <v>0.03826</v>
      </c>
      <c r="J3355" s="2" t="inlineStr">
        <is>
          <t>CORTE</t>
        </is>
      </c>
    </row>
    <row r="3356" ht="12" customHeight="1">
      <c r="A3356" s="3" t="inlineStr">
        <is>
          <t>UV</t>
        </is>
      </c>
      <c r="B3356" s="1" t="n">
        <v>10014201</v>
      </c>
      <c r="C3356" s="1" t="inlineStr">
        <is>
          <t>Produto com acabamento</t>
        </is>
      </c>
      <c r="D3356" s="1" t="n">
        <v>10014201</v>
      </c>
      <c r="E3356" s="1" t="inlineStr">
        <is>
          <t>LATERAL 1180X92X15 MDF - APARADOR DUBAI          5</t>
        </is>
      </c>
      <c r="F3356" s="2" t="n">
        <v>1</v>
      </c>
      <c r="G3356" s="2" t="inlineStr">
        <is>
          <t>peça</t>
        </is>
      </c>
      <c r="H3356" s="1" t="n">
        <v>3.23</v>
      </c>
      <c r="I3356" s="1" t="n">
        <v>0.03826</v>
      </c>
      <c r="J3356" s="2" t="inlineStr">
        <is>
          <t>CORTE</t>
        </is>
      </c>
    </row>
    <row r="3357" ht="12" customHeight="1">
      <c r="A3357" s="3" t="inlineStr">
        <is>
          <t>UV</t>
        </is>
      </c>
      <c r="B3357" s="1" t="n">
        <v>10014206</v>
      </c>
      <c r="C3357" s="1" t="inlineStr">
        <is>
          <t>Produto com acabamento</t>
        </is>
      </c>
      <c r="D3357" s="1" t="n">
        <v>10014206</v>
      </c>
      <c r="E3357" s="1" t="inlineStr">
        <is>
          <t>TAMPO VITREO 1360X360X25 MDF - APARADOR DUB 5</t>
        </is>
      </c>
      <c r="F3357" s="2" t="n">
        <v>1</v>
      </c>
      <c r="G3357" s="2" t="inlineStr">
        <is>
          <t>peça</t>
        </is>
      </c>
      <c r="H3357" s="1" t="n">
        <v>3.23</v>
      </c>
      <c r="I3357" s="1" t="n">
        <v>0.03826</v>
      </c>
      <c r="J3357" s="2" t="inlineStr">
        <is>
          <t>CORTE</t>
        </is>
      </c>
    </row>
    <row r="3358" ht="12" customHeight="1">
      <c r="A3358" s="3" t="inlineStr">
        <is>
          <t>UV</t>
        </is>
      </c>
      <c r="B3358" s="1" t="n">
        <v>30036007</v>
      </c>
      <c r="C3358" s="1" t="inlineStr">
        <is>
          <t>Produto com acabamento</t>
        </is>
      </c>
      <c r="D3358" s="1" t="n">
        <v>30036007</v>
      </c>
      <c r="E3358" s="1" t="inlineStr">
        <is>
          <t>TAMPO VITREO 1605X905X25 MDF-MESA VIENA         5</t>
        </is>
      </c>
      <c r="F3358" s="2" t="n">
        <v>1</v>
      </c>
      <c r="G3358" s="2" t="inlineStr">
        <is>
          <t>peça</t>
        </is>
      </c>
      <c r="H3358" s="1" t="n">
        <v>3.23</v>
      </c>
      <c r="I3358" s="1" t="n">
        <v>0.03826</v>
      </c>
      <c r="J3358" s="2" t="inlineStr">
        <is>
          <t>CORTE</t>
        </is>
      </c>
    </row>
    <row r="3359" ht="12" customHeight="1">
      <c r="A3359" s="3" t="inlineStr">
        <is>
          <t>UV</t>
        </is>
      </c>
      <c r="B3359" s="1" t="n">
        <v>30104007</v>
      </c>
      <c r="C3359" s="1" t="inlineStr">
        <is>
          <t>Produto com acabamento</t>
        </is>
      </c>
      <c r="D3359" s="1" t="n">
        <v>30104007</v>
      </c>
      <c r="E3359" s="1" t="inlineStr">
        <is>
          <t>TAMPO VITREO 1365X905X25 MDF-MESA BILBAO (RA5</t>
        </is>
      </c>
      <c r="F3359" s="2" t="n">
        <v>1</v>
      </c>
      <c r="G3359" s="2" t="inlineStr">
        <is>
          <t>peça</t>
        </is>
      </c>
      <c r="H3359" s="1" t="n">
        <v>3.23</v>
      </c>
      <c r="I3359" s="1" t="n">
        <v>0.03826</v>
      </c>
      <c r="J3359" s="2" t="inlineStr">
        <is>
          <t>CORTE</t>
        </is>
      </c>
    </row>
    <row r="3360" ht="12" customHeight="1">
      <c r="A3360" s="3" t="inlineStr">
        <is>
          <t>UV</t>
        </is>
      </c>
      <c r="B3360" s="1" t="n">
        <v>30106007</v>
      </c>
      <c r="C3360" s="1" t="inlineStr">
        <is>
          <t>Produto com acabamento</t>
        </is>
      </c>
      <c r="D3360" s="1" t="n">
        <v>30106007</v>
      </c>
      <c r="E3360" s="1" t="inlineStr">
        <is>
          <t>TAMPO VITREO 1605X905X25 MDF-MESA BILBAO (RA5</t>
        </is>
      </c>
      <c r="F3360" s="2" t="n">
        <v>1</v>
      </c>
      <c r="G3360" s="2" t="inlineStr">
        <is>
          <t>peça</t>
        </is>
      </c>
      <c r="H3360" s="1" t="n">
        <v>3.23</v>
      </c>
      <c r="I3360" s="1" t="n">
        <v>0.03826</v>
      </c>
      <c r="J3360" s="2" t="inlineStr">
        <is>
          <t>CORTE</t>
        </is>
      </c>
    </row>
    <row r="3361" ht="12" customHeight="1">
      <c r="A3361" s="3" t="inlineStr">
        <is>
          <t>UV</t>
        </is>
      </c>
      <c r="B3361" s="1" t="n">
        <v>30030007</v>
      </c>
      <c r="C3361" s="1" t="inlineStr">
        <is>
          <t>Produto com acabamento</t>
        </is>
      </c>
      <c r="D3361" s="1" t="n">
        <v>30030007</v>
      </c>
      <c r="E3361" s="1" t="inlineStr">
        <is>
          <t>TAMPO VITREO 1805X905X25 MDF-MESA VIENA         5</t>
        </is>
      </c>
      <c r="F3361" s="2" t="n">
        <v>1</v>
      </c>
      <c r="G3361" s="2" t="inlineStr">
        <is>
          <t>peça</t>
        </is>
      </c>
      <c r="H3361" s="1" t="n">
        <v>3.23</v>
      </c>
      <c r="I3361" s="1" t="n">
        <v>0.03826</v>
      </c>
      <c r="J3361" s="2" t="inlineStr">
        <is>
          <t>CORTE</t>
        </is>
      </c>
    </row>
    <row r="3362" ht="12" customHeight="1">
      <c r="A3362" s="3" t="inlineStr">
        <is>
          <t>UV</t>
        </is>
      </c>
      <c r="B3362" s="1" t="n">
        <v>30146002</v>
      </c>
      <c r="C3362" s="1" t="inlineStr">
        <is>
          <t>Produto com acabamento</t>
        </is>
      </c>
      <c r="D3362" s="1" t="n">
        <v>30146002</v>
      </c>
      <c r="E3362" s="1" t="inlineStr">
        <is>
          <t>FECHAMENTO MENOR 466X340X15 MDP - BASE MON5</t>
        </is>
      </c>
      <c r="F3362" s="2" t="n">
        <v>1</v>
      </c>
      <c r="G3362" s="2" t="inlineStr">
        <is>
          <t>peça</t>
        </is>
      </c>
      <c r="H3362" s="1" t="n">
        <v>3.23</v>
      </c>
      <c r="I3362" s="1" t="n">
        <v>0.03826</v>
      </c>
      <c r="J3362" s="2" t="inlineStr">
        <is>
          <t>CORTE</t>
        </is>
      </c>
    </row>
    <row r="3363" ht="12" customHeight="1">
      <c r="A3363" s="3" t="inlineStr">
        <is>
          <t>UV</t>
        </is>
      </c>
      <c r="B3363" s="1" t="n">
        <v>30146003</v>
      </c>
      <c r="C3363" s="1" t="inlineStr">
        <is>
          <t>Produto com acabamento</t>
        </is>
      </c>
      <c r="D3363" s="1" t="n">
        <v>30146003</v>
      </c>
      <c r="E3363" s="1" t="inlineStr">
        <is>
          <t>APOIO 712X292X12 MDP - BASE MONACO (6)               5</t>
        </is>
      </c>
      <c r="F3363" s="2" t="n">
        <v>1</v>
      </c>
      <c r="G3363" s="2" t="inlineStr">
        <is>
          <t>peça</t>
        </is>
      </c>
      <c r="H3363" s="1" t="n">
        <v>3.23</v>
      </c>
      <c r="I3363" s="1" t="n">
        <v>0.03826</v>
      </c>
      <c r="J3363" s="2" t="inlineStr">
        <is>
          <t>CORTE</t>
        </is>
      </c>
    </row>
    <row r="3364" ht="12" customHeight="1">
      <c r="A3364" s="3" t="inlineStr">
        <is>
          <t>UV</t>
        </is>
      </c>
      <c r="B3364" s="1" t="n">
        <v>30146004</v>
      </c>
      <c r="C3364" s="1" t="inlineStr">
        <is>
          <t>Produto com acabamento</t>
        </is>
      </c>
      <c r="D3364" s="1" t="n">
        <v>30146004</v>
      </c>
      <c r="E3364" s="1" t="inlineStr">
        <is>
          <t>TRAVESSA MAIOR 682X90X15 MDP - BASE MONACO  5</t>
        </is>
      </c>
      <c r="F3364" s="2" t="n">
        <v>1</v>
      </c>
      <c r="G3364" s="2" t="inlineStr">
        <is>
          <t>peça</t>
        </is>
      </c>
      <c r="H3364" s="1" t="n">
        <v>3.23</v>
      </c>
      <c r="I3364" s="1" t="n">
        <v>0.03826</v>
      </c>
      <c r="J3364" s="2" t="inlineStr">
        <is>
          <t>CORTE</t>
        </is>
      </c>
    </row>
    <row r="3365" ht="12" customHeight="1">
      <c r="A3365" s="3" t="inlineStr">
        <is>
          <t>UV</t>
        </is>
      </c>
      <c r="B3365" s="1" t="n">
        <v>30146005</v>
      </c>
      <c r="C3365" s="1" t="inlineStr">
        <is>
          <t>Produto com acabamento</t>
        </is>
      </c>
      <c r="D3365" s="1" t="n">
        <v>30146005</v>
      </c>
      <c r="E3365" s="1" t="inlineStr">
        <is>
          <t>TRAV MENOR 230X90X15 MDP - BASE MONACO (5)    5</t>
        </is>
      </c>
      <c r="F3365" s="2" t="n">
        <v>1</v>
      </c>
      <c r="G3365" s="2" t="inlineStr">
        <is>
          <t>peça</t>
        </is>
      </c>
      <c r="H3365" s="1" t="n">
        <v>3.23</v>
      </c>
      <c r="I3365" s="1" t="n">
        <v>0.03826</v>
      </c>
      <c r="J3365" s="2" t="inlineStr">
        <is>
          <t>CORTE</t>
        </is>
      </c>
    </row>
    <row r="3366" ht="12" customHeight="1">
      <c r="A3366" s="3" t="inlineStr">
        <is>
          <t>UV</t>
        </is>
      </c>
      <c r="B3366" s="1" t="n">
        <v>30081501</v>
      </c>
      <c r="C3366" s="1" t="inlineStr">
        <is>
          <t>Produto com acabamento</t>
        </is>
      </c>
      <c r="D3366" s="1" t="n">
        <v>30081501</v>
      </c>
      <c r="E3366" s="1" t="inlineStr">
        <is>
          <t>LATERAL DETALHE 753X590X12 MDF - MESA ANCAR 5</t>
        </is>
      </c>
      <c r="F3366" s="2" t="n">
        <v>1</v>
      </c>
      <c r="G3366" s="2" t="inlineStr">
        <is>
          <t>peça</t>
        </is>
      </c>
      <c r="H3366" s="1" t="n">
        <v>3.23</v>
      </c>
      <c r="I3366" s="1" t="n">
        <v>0.03826</v>
      </c>
      <c r="J3366" s="2" t="inlineStr">
        <is>
          <t>CORTE</t>
        </is>
      </c>
    </row>
    <row r="3367" ht="12" customHeight="1">
      <c r="A3367" s="3" t="inlineStr">
        <is>
          <t>UV</t>
        </is>
      </c>
      <c r="B3367" s="1" t="n">
        <v>30081502</v>
      </c>
      <c r="C3367" s="1" t="inlineStr">
        <is>
          <t>Produto com acabamento</t>
        </is>
      </c>
      <c r="D3367" s="1" t="n">
        <v>30081502</v>
      </c>
      <c r="E3367" s="1" t="inlineStr">
        <is>
          <t>LATERAL 753X566X12 MDP - MESA ANCARA                5</t>
        </is>
      </c>
      <c r="F3367" s="2" t="n">
        <v>1</v>
      </c>
      <c r="G3367" s="2" t="inlineStr">
        <is>
          <t>peça</t>
        </is>
      </c>
      <c r="H3367" s="1" t="n">
        <v>3.23</v>
      </c>
      <c r="I3367" s="1" t="n">
        <v>0.03826</v>
      </c>
      <c r="J3367" s="2" t="inlineStr">
        <is>
          <t>CORTE</t>
        </is>
      </c>
    </row>
    <row r="3368" ht="12" customHeight="1">
      <c r="A3368" s="3" t="inlineStr">
        <is>
          <t>UV</t>
        </is>
      </c>
      <c r="B3368" s="1" t="n">
        <v>30081503</v>
      </c>
      <c r="C3368" s="1" t="inlineStr">
        <is>
          <t>Produto com acabamento</t>
        </is>
      </c>
      <c r="D3368" s="1" t="n">
        <v>30081503</v>
      </c>
      <c r="E3368" s="1" t="inlineStr">
        <is>
          <t>BASE 622X622X12 MDP - MESA ANCARA                       5</t>
        </is>
      </c>
      <c r="F3368" s="2" t="n">
        <v>1</v>
      </c>
      <c r="G3368" s="2" t="inlineStr">
        <is>
          <t>peça</t>
        </is>
      </c>
      <c r="H3368" s="1" t="n">
        <v>3.23</v>
      </c>
      <c r="I3368" s="1" t="n">
        <v>0.03826</v>
      </c>
      <c r="J3368" s="2" t="inlineStr">
        <is>
          <t>CORTE</t>
        </is>
      </c>
    </row>
    <row r="3369" ht="12" customHeight="1">
      <c r="A3369" s="3" t="inlineStr">
        <is>
          <t>UV</t>
        </is>
      </c>
      <c r="B3369" s="1" t="n">
        <v>30081506</v>
      </c>
      <c r="C3369" s="1" t="inlineStr">
        <is>
          <t>Produto com acabamento</t>
        </is>
      </c>
      <c r="D3369" s="1" t="n">
        <v>30081506</v>
      </c>
      <c r="E3369" s="1" t="inlineStr">
        <is>
          <t>FUNDO 753X530X03 MDF - MESA ANCARA                    5</t>
        </is>
      </c>
      <c r="F3369" s="2" t="n">
        <v>1</v>
      </c>
      <c r="G3369" s="2" t="inlineStr">
        <is>
          <t>peça</t>
        </is>
      </c>
      <c r="H3369" s="1" t="n">
        <v>3.23</v>
      </c>
      <c r="I3369" s="1" t="n">
        <v>0.03826</v>
      </c>
      <c r="J3369" s="2" t="inlineStr">
        <is>
          <t>CORTE</t>
        </is>
      </c>
    </row>
    <row r="3370" ht="12" customHeight="1">
      <c r="A3370" s="3" t="inlineStr">
        <is>
          <t>UV</t>
        </is>
      </c>
      <c r="B3370" s="1" t="n">
        <v>30081505</v>
      </c>
      <c r="C3370" s="1" t="inlineStr">
        <is>
          <t>Produto com acabamento</t>
        </is>
      </c>
      <c r="D3370" s="1" t="n">
        <v>30081505</v>
      </c>
      <c r="E3370" s="1" t="inlineStr">
        <is>
          <t>TAMPO 1365X685X25 MDF - MESA ANCARA                  5</t>
        </is>
      </c>
      <c r="F3370" s="2" t="n">
        <v>1</v>
      </c>
      <c r="G3370" s="2" t="inlineStr">
        <is>
          <t>peça</t>
        </is>
      </c>
      <c r="H3370" s="1" t="n">
        <v>3.23</v>
      </c>
      <c r="I3370" s="1" t="n">
        <v>0.03826</v>
      </c>
      <c r="J3370" s="2" t="inlineStr">
        <is>
          <t>CORTE</t>
        </is>
      </c>
    </row>
    <row r="3371" ht="12" customHeight="1">
      <c r="A3371" s="3" t="inlineStr">
        <is>
          <t>UV</t>
        </is>
      </c>
      <c r="B3371" s="1" t="n">
        <v>30081507</v>
      </c>
      <c r="C3371" s="1" t="inlineStr">
        <is>
          <t>Produto com acabamento</t>
        </is>
      </c>
      <c r="D3371" s="1" t="n">
        <v>30081507</v>
      </c>
      <c r="E3371" s="1" t="inlineStr">
        <is>
          <t>(2)PRATO MENOR 582X582X12 MDF-MESA ANCARA / 5</t>
        </is>
      </c>
      <c r="F3371" s="2" t="n">
        <v>1</v>
      </c>
      <c r="G3371" s="2" t="inlineStr">
        <is>
          <t>peça</t>
        </is>
      </c>
      <c r="H3371" s="1" t="n">
        <v>3.23</v>
      </c>
      <c r="I3371" s="1" t="n">
        <v>0.03826</v>
      </c>
      <c r="J3371" s="2" t="inlineStr">
        <is>
          <t>CORTE</t>
        </is>
      </c>
    </row>
    <row r="3372" ht="12" customHeight="1">
      <c r="A3372" s="3" t="inlineStr">
        <is>
          <t>UV</t>
        </is>
      </c>
      <c r="B3372" s="1" t="n">
        <v>30081508</v>
      </c>
      <c r="C3372" s="1" t="inlineStr">
        <is>
          <t>Produto com acabamento</t>
        </is>
      </c>
      <c r="D3372" s="1" t="n">
        <v>30081508</v>
      </c>
      <c r="E3372" s="1" t="inlineStr">
        <is>
          <t>(3) PRATO MAIOR 664X664X12 MDF-MESA ANCARA/A5</t>
        </is>
      </c>
      <c r="F3372" s="2" t="n">
        <v>1</v>
      </c>
      <c r="G3372" s="2" t="inlineStr">
        <is>
          <t>peça</t>
        </is>
      </c>
      <c r="H3372" s="1" t="n">
        <v>3.23</v>
      </c>
      <c r="I3372" s="1" t="n">
        <v>0.03826</v>
      </c>
      <c r="J3372" s="2" t="inlineStr">
        <is>
          <t>CORTE</t>
        </is>
      </c>
    </row>
    <row r="3373" ht="12" customHeight="1">
      <c r="A3373" s="3" t="inlineStr">
        <is>
          <t>UV</t>
        </is>
      </c>
      <c r="B3373" s="1" t="n">
        <v>20051001</v>
      </c>
      <c r="C3373" s="1" t="inlineStr">
        <is>
          <t>Produto com acabamento</t>
        </is>
      </c>
      <c r="D3373" s="1" t="n">
        <v>20051001</v>
      </c>
      <c r="E3373" s="1" t="inlineStr">
        <is>
          <t>TAMPO REDONDO 1035X1035X18 MDF - MESA TURIM5</t>
        </is>
      </c>
      <c r="F3373" s="2" t="n">
        <v>1</v>
      </c>
      <c r="G3373" s="2" t="inlineStr">
        <is>
          <t>peça</t>
        </is>
      </c>
      <c r="H3373" s="1" t="n">
        <v>3.23</v>
      </c>
      <c r="I3373" s="1" t="n">
        <v>0.03826</v>
      </c>
      <c r="J3373" s="2" t="inlineStr">
        <is>
          <t>CORTE</t>
        </is>
      </c>
    </row>
    <row r="3374" ht="12" customHeight="1">
      <c r="A3374" s="3" t="inlineStr">
        <is>
          <t>UV</t>
        </is>
      </c>
      <c r="B3374" s="1" t="n">
        <v>20050006</v>
      </c>
      <c r="C3374" s="1" t="inlineStr">
        <is>
          <t>Produto com acabamento</t>
        </is>
      </c>
      <c r="D3374" s="1" t="n">
        <v>20050006</v>
      </c>
      <c r="E3374" s="1" t="inlineStr">
        <is>
          <t>TAMPO REDONDO 1035X1035X25 MDF - MESA TURIM5</t>
        </is>
      </c>
      <c r="F3374" s="2" t="n">
        <v>1</v>
      </c>
      <c r="G3374" s="2" t="inlineStr">
        <is>
          <t>peça</t>
        </is>
      </c>
      <c r="H3374" s="1" t="n">
        <v>3.23</v>
      </c>
      <c r="I3374" s="1" t="n">
        <v>0.03826</v>
      </c>
      <c r="J3374" s="2" t="inlineStr">
        <is>
          <t>CORTE</t>
        </is>
      </c>
    </row>
    <row r="3375" ht="12" customHeight="1">
      <c r="A3375" s="3" t="inlineStr">
        <is>
          <t>UV</t>
        </is>
      </c>
      <c r="B3375" s="1" t="n">
        <v>20020007</v>
      </c>
      <c r="C3375" s="1" t="inlineStr">
        <is>
          <t>Produto com acabamento</t>
        </is>
      </c>
      <c r="D3375" s="1" t="n">
        <v>20020007</v>
      </c>
      <c r="E3375" s="1" t="inlineStr">
        <is>
          <t>TAMPO VITREO 1365X905X18 MDF - MESA DUBAI LIG5</t>
        </is>
      </c>
      <c r="F3375" s="2" t="n">
        <v>1</v>
      </c>
      <c r="G3375" s="2" t="inlineStr">
        <is>
          <t>peça</t>
        </is>
      </c>
      <c r="H3375" s="1" t="n">
        <v>3.23</v>
      </c>
      <c r="I3375" s="1" t="n">
        <v>0.03826</v>
      </c>
      <c r="J3375" s="2" t="inlineStr">
        <is>
          <t>CORTE</t>
        </is>
      </c>
    </row>
    <row r="3376" ht="12" customHeight="1">
      <c r="A3376" s="3" t="inlineStr">
        <is>
          <t>UV</t>
        </is>
      </c>
      <c r="B3376" s="1" t="n">
        <v>20020507</v>
      </c>
      <c r="C3376" s="1" t="inlineStr">
        <is>
          <t>Produto com acabamento</t>
        </is>
      </c>
      <c r="D3376" s="1" t="n">
        <v>20020507</v>
      </c>
      <c r="E3376" s="1" t="inlineStr">
        <is>
          <t>TAMPO VITREO 1605X905X18 MDF - MESA DUBAI LIG5</t>
        </is>
      </c>
      <c r="F3376" s="2" t="n">
        <v>1</v>
      </c>
      <c r="G3376" s="2" t="inlineStr">
        <is>
          <t>peça</t>
        </is>
      </c>
      <c r="H3376" s="1" t="n">
        <v>3.23</v>
      </c>
      <c r="I3376" s="1" t="n">
        <v>0.03826</v>
      </c>
      <c r="J3376" s="2" t="inlineStr">
        <is>
          <t>CORTE</t>
        </is>
      </c>
    </row>
    <row r="3377" ht="12" customHeight="1">
      <c r="A3377" s="3" t="inlineStr">
        <is>
          <t>UV</t>
        </is>
      </c>
      <c r="B3377" s="1" t="n">
        <v>20052001</v>
      </c>
      <c r="C3377" s="1" t="inlineStr">
        <is>
          <t>Produto com acabamento</t>
        </is>
      </c>
      <c r="D3377" s="1" t="n">
        <v>20052001</v>
      </c>
      <c r="E3377" s="1" t="inlineStr">
        <is>
          <t>(2-4) TRAVESSA 742X122X25 MDF - MESA ATHENAS   5</t>
        </is>
      </c>
      <c r="F3377" s="2" t="n">
        <v>1</v>
      </c>
      <c r="G3377" s="2" t="inlineStr">
        <is>
          <t>peça</t>
        </is>
      </c>
      <c r="H3377" s="1" t="n">
        <v>3.23</v>
      </c>
      <c r="I3377" s="1" t="n">
        <v>0.03826</v>
      </c>
      <c r="J3377" s="2" t="inlineStr">
        <is>
          <t>CORTE</t>
        </is>
      </c>
    </row>
    <row r="3378" ht="12" customHeight="1">
      <c r="A3378" s="3" t="inlineStr">
        <is>
          <t>UV</t>
        </is>
      </c>
      <c r="B3378" s="1" t="n">
        <v>20052002</v>
      </c>
      <c r="C3378" s="1" t="inlineStr">
        <is>
          <t>Produto com acabamento</t>
        </is>
      </c>
      <c r="D3378" s="1" t="n">
        <v>20052002</v>
      </c>
      <c r="E3378" s="1" t="inlineStr">
        <is>
          <t>(5) BASE MAIOR 542X124X25 MDF - MESA ATHENAS   5</t>
        </is>
      </c>
      <c r="F3378" s="2" t="n">
        <v>1</v>
      </c>
      <c r="G3378" s="2" t="inlineStr">
        <is>
          <t>peça</t>
        </is>
      </c>
      <c r="H3378" s="1" t="n">
        <v>3.23</v>
      </c>
      <c r="I3378" s="1" t="n">
        <v>0.03826</v>
      </c>
      <c r="J3378" s="2" t="inlineStr">
        <is>
          <t>CORTE</t>
        </is>
      </c>
    </row>
    <row r="3379" ht="12" customHeight="1">
      <c r="A3379" s="3" t="inlineStr">
        <is>
          <t>UV</t>
        </is>
      </c>
      <c r="B3379" s="1" t="n">
        <v>20052003</v>
      </c>
      <c r="C3379" s="1" t="inlineStr">
        <is>
          <t>Produto com acabamento</t>
        </is>
      </c>
      <c r="D3379" s="1" t="n">
        <v>20052003</v>
      </c>
      <c r="E3379" s="1" t="inlineStr">
        <is>
          <t>(6)BASE MENOR 386 (189)X124X25 MDF - MESA ATHE5</t>
        </is>
      </c>
      <c r="F3379" s="2" t="n">
        <v>1</v>
      </c>
      <c r="G3379" s="2" t="inlineStr">
        <is>
          <t>peça</t>
        </is>
      </c>
      <c r="H3379" s="1" t="n">
        <v>3.23</v>
      </c>
      <c r="I3379" s="1" t="n">
        <v>0.03826</v>
      </c>
      <c r="J3379" s="2" t="inlineStr">
        <is>
          <t>CORTE</t>
        </is>
      </c>
    </row>
    <row r="3380" ht="12" customHeight="1">
      <c r="A3380" s="3" t="inlineStr">
        <is>
          <t>UV</t>
        </is>
      </c>
      <c r="B3380" s="1" t="n">
        <v>30145003</v>
      </c>
      <c r="C3380" s="1" t="inlineStr">
        <is>
          <t>Produto com acabamento</t>
        </is>
      </c>
      <c r="D3380" s="1" t="n">
        <v>30145003</v>
      </c>
      <c r="E3380" s="1" t="inlineStr">
        <is>
          <t>APOIO 338X310X12 MDP - BASE MONACO 1,36            5</t>
        </is>
      </c>
      <c r="F3380" s="2" t="n">
        <v>1</v>
      </c>
      <c r="G3380" s="2" t="inlineStr">
        <is>
          <t>peça</t>
        </is>
      </c>
      <c r="H3380" s="1" t="n">
        <v>3.23</v>
      </c>
      <c r="I3380" s="1" t="n">
        <v>0.03826</v>
      </c>
      <c r="J3380" s="2" t="inlineStr">
        <is>
          <t>CORTE</t>
        </is>
      </c>
    </row>
    <row r="3381" ht="12" customHeight="1">
      <c r="A3381" s="3" t="inlineStr">
        <is>
          <t>UV</t>
        </is>
      </c>
      <c r="B3381" s="1" t="n">
        <v>30145001</v>
      </c>
      <c r="C3381" s="1" t="inlineStr">
        <is>
          <t>Produto com acabamento</t>
        </is>
      </c>
      <c r="D3381" s="1" t="n">
        <v>30145001</v>
      </c>
      <c r="E3381" s="1" t="inlineStr">
        <is>
          <t>FECHAMENTO BORDA 540X349X15 MDP - BASE MON5</t>
        </is>
      </c>
      <c r="F3381" s="2" t="n">
        <v>1</v>
      </c>
      <c r="G3381" s="2" t="inlineStr">
        <is>
          <t>peça</t>
        </is>
      </c>
      <c r="H3381" s="1" t="n">
        <v>3.23</v>
      </c>
      <c r="I3381" s="1" t="n">
        <v>0.03826</v>
      </c>
      <c r="J3381" s="2" t="inlineStr">
        <is>
          <t>CORTE</t>
        </is>
      </c>
    </row>
    <row r="3382" ht="12" customHeight="1">
      <c r="A3382" s="3" t="inlineStr">
        <is>
          <t>UV</t>
        </is>
      </c>
      <c r="B3382" s="1" t="n">
        <v>30145002</v>
      </c>
      <c r="C3382" s="1" t="inlineStr">
        <is>
          <t>Produto com acabamento</t>
        </is>
      </c>
      <c r="D3382" s="1" t="n">
        <v>30145002</v>
      </c>
      <c r="E3382" s="1" t="inlineStr">
        <is>
          <t>FECHAMENTO 540X349X15 MDP - BASE MONACO 1,35</t>
        </is>
      </c>
      <c r="F3382" s="2" t="n">
        <v>1</v>
      </c>
      <c r="G3382" s="2" t="inlineStr">
        <is>
          <t>peça</t>
        </is>
      </c>
      <c r="H3382" s="1" t="n">
        <v>3.23</v>
      </c>
      <c r="I3382" s="1" t="n">
        <v>0.03826</v>
      </c>
      <c r="J3382" s="2" t="inlineStr">
        <is>
          <t>CORTE</t>
        </is>
      </c>
    </row>
    <row r="3383" ht="12" customHeight="1">
      <c r="A3383" s="3" t="inlineStr">
        <is>
          <t>UV</t>
        </is>
      </c>
      <c r="B3383" s="1" t="n">
        <v>30145005</v>
      </c>
      <c r="C3383" s="1" t="inlineStr">
        <is>
          <t>Produto com acabamento</t>
        </is>
      </c>
      <c r="D3383" s="1" t="n">
        <v>30145005</v>
      </c>
      <c r="E3383" s="1" t="inlineStr">
        <is>
          <t>TRAV MENOR 248X90X15 MDP - BASE MONACO 1,36  5</t>
        </is>
      </c>
      <c r="F3383" s="2" t="n">
        <v>1</v>
      </c>
      <c r="G3383" s="2" t="inlineStr">
        <is>
          <t>peça</t>
        </is>
      </c>
      <c r="H3383" s="1" t="n">
        <v>3.23</v>
      </c>
      <c r="I3383" s="1" t="n">
        <v>0.03826</v>
      </c>
      <c r="J3383" s="2" t="inlineStr">
        <is>
          <t>CORTE</t>
        </is>
      </c>
    </row>
    <row r="3384" ht="12" customHeight="1">
      <c r="A3384" s="3" t="inlineStr">
        <is>
          <t>UV</t>
        </is>
      </c>
      <c r="B3384" s="1" t="n">
        <v>30145004</v>
      </c>
      <c r="C3384" s="1" t="inlineStr">
        <is>
          <t>Produto com acabamento</t>
        </is>
      </c>
      <c r="D3384" s="1" t="n">
        <v>30145004</v>
      </c>
      <c r="E3384" s="1" t="inlineStr">
        <is>
          <t>TRAVESSA MAIOR 308X90X15 MDP - BASE MONACO  5</t>
        </is>
      </c>
      <c r="F3384" s="2" t="n">
        <v>1</v>
      </c>
      <c r="G3384" s="2" t="inlineStr">
        <is>
          <t>peça</t>
        </is>
      </c>
      <c r="H3384" s="1" t="n">
        <v>3.23</v>
      </c>
      <c r="I3384" s="1" t="n">
        <v>0.03826</v>
      </c>
      <c r="J3384" s="2" t="inlineStr">
        <is>
          <t>CORTE</t>
        </is>
      </c>
    </row>
    <row r="3385" ht="12" customHeight="1">
      <c r="A3385" s="3" t="inlineStr">
        <is>
          <t>UV</t>
        </is>
      </c>
      <c r="B3385" s="1" t="n">
        <v>30082301</v>
      </c>
      <c r="C3385" s="1" t="inlineStr">
        <is>
          <t>Produto com acabamento</t>
        </is>
      </c>
      <c r="D3385" s="1" t="n">
        <v>30082301</v>
      </c>
      <c r="E3385" s="1" t="inlineStr">
        <is>
          <t>TAMPO 1350X900X18 MDF MESA SIENA 1,35X0,90      5</t>
        </is>
      </c>
      <c r="F3385" s="2" t="n">
        <v>1</v>
      </c>
      <c r="G3385" s="2" t="inlineStr">
        <is>
          <t>peça</t>
        </is>
      </c>
      <c r="H3385" s="1" t="n">
        <v>3.23</v>
      </c>
      <c r="I3385" s="1" t="n">
        <v>0.03826</v>
      </c>
      <c r="J3385" s="2" t="inlineStr">
        <is>
          <t>CORTE</t>
        </is>
      </c>
    </row>
    <row r="3386" ht="12" customHeight="1">
      <c r="A3386" s="3" t="inlineStr">
        <is>
          <t>UV</t>
        </is>
      </c>
      <c r="B3386" s="1" t="n">
        <v>20052202</v>
      </c>
      <c r="C3386" s="1" t="inlineStr">
        <is>
          <t>Produto com acabamento</t>
        </is>
      </c>
      <c r="D3386" s="1" t="n">
        <v>20052202</v>
      </c>
      <c r="E3386" s="1" t="inlineStr">
        <is>
          <t>(5) BASE MAIOR 742X124X25 MDF - MESA ATHENAS   5</t>
        </is>
      </c>
      <c r="F3386" s="2" t="n">
        <v>1</v>
      </c>
      <c r="G3386" s="2" t="inlineStr">
        <is>
          <t>peça</t>
        </is>
      </c>
      <c r="H3386" s="1" t="n">
        <v>3.23</v>
      </c>
      <c r="I3386" s="1" t="n">
        <v>0.03826</v>
      </c>
      <c r="J3386" s="2" t="inlineStr">
        <is>
          <t>CORTE</t>
        </is>
      </c>
    </row>
    <row r="3387" ht="12" customHeight="1">
      <c r="A3387" s="3" t="inlineStr">
        <is>
          <t>UV</t>
        </is>
      </c>
      <c r="B3387" s="1" t="n">
        <v>20052203</v>
      </c>
      <c r="C3387" s="1" t="inlineStr">
        <is>
          <t>Produto com acabamento</t>
        </is>
      </c>
      <c r="D3387" s="1" t="n">
        <v>20052203</v>
      </c>
      <c r="E3387" s="1" t="inlineStr">
        <is>
          <t>(6)BASE MENOR 446(220)X124X25 MDF-MESA ATHEN5</t>
        </is>
      </c>
      <c r="F3387" s="2" t="n">
        <v>1</v>
      </c>
      <c r="G3387" s="2" t="inlineStr">
        <is>
          <t>peça</t>
        </is>
      </c>
      <c r="H3387" s="1" t="n">
        <v>3.23</v>
      </c>
      <c r="I3387" s="1" t="n">
        <v>0.03826</v>
      </c>
      <c r="J3387" s="2" t="inlineStr">
        <is>
          <t>CORTE</t>
        </is>
      </c>
    </row>
    <row r="3388" ht="12" customHeight="1">
      <c r="A3388" s="3" t="inlineStr">
        <is>
          <t>UV</t>
        </is>
      </c>
      <c r="B3388" s="1" t="n">
        <v>20052401</v>
      </c>
      <c r="C3388" s="1" t="inlineStr">
        <is>
          <t>Produto com acabamento</t>
        </is>
      </c>
      <c r="D3388" s="1" t="n">
        <v>20052401</v>
      </c>
      <c r="E3388" s="1" t="inlineStr">
        <is>
          <t>TAMPO VITREO 1360X900X18 MDF-MESA ATHENAS   5</t>
        </is>
      </c>
      <c r="F3388" s="2" t="n">
        <v>1</v>
      </c>
      <c r="G3388" s="2" t="inlineStr">
        <is>
          <t>peça</t>
        </is>
      </c>
      <c r="H3388" s="1" t="n">
        <v>3.23</v>
      </c>
      <c r="I3388" s="1" t="n">
        <v>0.03826</v>
      </c>
      <c r="J3388" s="2" t="inlineStr">
        <is>
          <t>CORTE</t>
        </is>
      </c>
    </row>
    <row r="3389" ht="12" customHeight="1">
      <c r="A3389" s="3" t="inlineStr">
        <is>
          <t>UV</t>
        </is>
      </c>
      <c r="B3389" s="1" t="n">
        <v>20012701</v>
      </c>
      <c r="C3389" s="1" t="inlineStr">
        <is>
          <t>Produto com acabamento</t>
        </is>
      </c>
      <c r="D3389" s="1" t="n">
        <v>20012701</v>
      </c>
      <c r="E3389" s="1" t="inlineStr">
        <is>
          <t>TAMPO 1200X800X12 MDP - MESA MIAMI II 1,20           5</t>
        </is>
      </c>
      <c r="F3389" s="2" t="n">
        <v>1</v>
      </c>
      <c r="G3389" s="2" t="inlineStr">
        <is>
          <t>peça</t>
        </is>
      </c>
      <c r="H3389" s="1" t="n">
        <v>3.23</v>
      </c>
      <c r="I3389" s="1" t="n">
        <v>0.03826</v>
      </c>
      <c r="J3389" s="2" t="inlineStr">
        <is>
          <t>CORTE</t>
        </is>
      </c>
    </row>
    <row r="3390" ht="12" customHeight="1">
      <c r="A3390" s="3" t="inlineStr">
        <is>
          <t>UV</t>
        </is>
      </c>
      <c r="B3390" s="1" t="n">
        <v>10012006</v>
      </c>
      <c r="C3390" s="1" t="inlineStr">
        <is>
          <t>Produto com acabamento</t>
        </is>
      </c>
      <c r="D3390" s="1" t="n">
        <v>10012006</v>
      </c>
      <c r="E3390" s="1" t="inlineStr">
        <is>
          <t>MOLDURA MAIOR 1077X61X12 MDF - APARADOR TAN5</t>
        </is>
      </c>
      <c r="F3390" s="2" t="n">
        <v>1</v>
      </c>
      <c r="G3390" s="2" t="inlineStr">
        <is>
          <t>peça</t>
        </is>
      </c>
      <c r="H3390" s="1" t="n">
        <v>3.23</v>
      </c>
      <c r="I3390" s="1" t="n">
        <v>0.03826</v>
      </c>
      <c r="J3390" s="2" t="inlineStr">
        <is>
          <t>CORTE</t>
        </is>
      </c>
    </row>
    <row r="3391" ht="12" customHeight="1">
      <c r="A3391" s="3" t="inlineStr">
        <is>
          <t>UV</t>
        </is>
      </c>
      <c r="B3391" s="1" t="n">
        <v>10012005</v>
      </c>
      <c r="C3391" s="1" t="inlineStr">
        <is>
          <t>Produto com acabamento</t>
        </is>
      </c>
      <c r="D3391" s="1" t="n">
        <v>10012005</v>
      </c>
      <c r="E3391" s="1" t="inlineStr">
        <is>
          <t>MOLDURA MENOR 770X60 (260)X12 MDF (4PC) – TAN5</t>
        </is>
      </c>
      <c r="F3391" s="2" t="n">
        <v>1</v>
      </c>
      <c r="G3391" s="2" t="inlineStr">
        <is>
          <t>peça</t>
        </is>
      </c>
      <c r="H3391" s="1" t="n">
        <v>3.23</v>
      </c>
      <c r="I3391" s="1" t="n">
        <v>0.03826</v>
      </c>
      <c r="J3391" s="2" t="inlineStr">
        <is>
          <t>CORTE</t>
        </is>
      </c>
    </row>
    <row r="3392" ht="12" customHeight="1">
      <c r="A3392" s="3" t="inlineStr">
        <is>
          <t>UV</t>
        </is>
      </c>
      <c r="B3392" s="1" t="n">
        <v>10012007</v>
      </c>
      <c r="C3392" s="1" t="inlineStr">
        <is>
          <t>Produto com acabamento</t>
        </is>
      </c>
      <c r="D3392" s="1" t="n">
        <v>10012007</v>
      </c>
      <c r="E3392" s="1" t="inlineStr">
        <is>
          <t>TAMPO 1202X362X15 MDP - APARADOR TANGER       5</t>
        </is>
      </c>
      <c r="F3392" s="2" t="n">
        <v>1</v>
      </c>
      <c r="G3392" s="2" t="inlineStr">
        <is>
          <t>peça</t>
        </is>
      </c>
      <c r="H3392" s="1" t="n">
        <v>3.23</v>
      </c>
      <c r="I3392" s="1" t="n">
        <v>0.03826</v>
      </c>
      <c r="J3392" s="2" t="inlineStr">
        <is>
          <t>CORTE</t>
        </is>
      </c>
    </row>
    <row r="3393" ht="12" customHeight="1">
      <c r="A3393" s="3" t="inlineStr">
        <is>
          <t>UV</t>
        </is>
      </c>
      <c r="B3393" s="1" t="n">
        <v>10012002</v>
      </c>
      <c r="C3393" s="1" t="inlineStr">
        <is>
          <t>Produto com acabamento</t>
        </is>
      </c>
      <c r="D3393" s="1" t="n">
        <v>10012002</v>
      </c>
      <c r="E3393" s="1" t="inlineStr">
        <is>
          <t>TAMPO INFERIOR 1198X336X12 MDP - APARADOR TA5</t>
        </is>
      </c>
      <c r="F3393" s="2" t="n">
        <v>1</v>
      </c>
      <c r="G3393" s="2" t="inlineStr">
        <is>
          <t>peça</t>
        </is>
      </c>
      <c r="H3393" s="1" t="n">
        <v>3.23</v>
      </c>
      <c r="I3393" s="1" t="n">
        <v>0.03826</v>
      </c>
      <c r="J3393" s="2" t="inlineStr">
        <is>
          <t>CORTE</t>
        </is>
      </c>
    </row>
    <row r="3394" ht="12" customHeight="1">
      <c r="A3394" s="3" t="inlineStr">
        <is>
          <t>UV</t>
        </is>
      </c>
      <c r="B3394" s="1" t="n">
        <v>10012003</v>
      </c>
      <c r="C3394" s="1" t="inlineStr">
        <is>
          <t>Produto com acabamento</t>
        </is>
      </c>
      <c r="D3394" s="1" t="n">
        <v>10012003</v>
      </c>
      <c r="E3394" s="1" t="inlineStr">
        <is>
          <t>TRAVESSA CENTRAL 1163X222X12 MDP - APARADOR5</t>
        </is>
      </c>
      <c r="F3394" s="2" t="n">
        <v>1</v>
      </c>
      <c r="G3394" s="2" t="inlineStr">
        <is>
          <t>peça</t>
        </is>
      </c>
      <c r="H3394" s="1" t="n">
        <v>3.23</v>
      </c>
      <c r="I3394" s="1" t="n">
        <v>0.03826</v>
      </c>
      <c r="J3394" s="2" t="inlineStr">
        <is>
          <t>CORTE</t>
        </is>
      </c>
    </row>
    <row r="3395" ht="12" customHeight="1">
      <c r="A3395" s="3" t="inlineStr">
        <is>
          <t>UV</t>
        </is>
      </c>
      <c r="B3395" s="1" t="n">
        <v>20052101</v>
      </c>
      <c r="C3395" s="1" t="inlineStr">
        <is>
          <t>Produto com acabamento</t>
        </is>
      </c>
      <c r="D3395" s="1" t="n">
        <v>20052101</v>
      </c>
      <c r="E3395" s="1" t="inlineStr">
        <is>
          <t>TAMPO VITREO 900X900X18 MDF - MESA ATHENAS   5</t>
        </is>
      </c>
      <c r="F3395" s="2" t="n">
        <v>1</v>
      </c>
      <c r="G3395" s="2" t="inlineStr">
        <is>
          <t>peça</t>
        </is>
      </c>
      <c r="H3395" s="1" t="n">
        <v>3.23</v>
      </c>
      <c r="I3395" s="1" t="n">
        <v>0.03826</v>
      </c>
      <c r="J3395" s="2" t="inlineStr">
        <is>
          <t>CORTE</t>
        </is>
      </c>
    </row>
    <row r="3396" ht="12" customHeight="1">
      <c r="A3396" s="3" t="inlineStr">
        <is>
          <t>UV</t>
        </is>
      </c>
      <c r="B3396" s="1" t="n">
        <v>30214001</v>
      </c>
      <c r="C3396" s="1" t="inlineStr">
        <is>
          <t>Produto com acabamento</t>
        </is>
      </c>
      <c r="D3396" s="1" t="n">
        <v>30214001</v>
      </c>
      <c r="E3396" s="1" t="inlineStr">
        <is>
          <t>TAMPO MARMORE 1402X752X15 MDP - ESPLANADA  5</t>
        </is>
      </c>
      <c r="F3396" s="2" t="n">
        <v>1</v>
      </c>
      <c r="G3396" s="2" t="inlineStr">
        <is>
          <t>peça</t>
        </is>
      </c>
      <c r="H3396" s="1" t="n">
        <v>3.23</v>
      </c>
      <c r="I3396" s="1" t="n">
        <v>0.03826</v>
      </c>
      <c r="J3396" s="2" t="inlineStr">
        <is>
          <t>CORTE</t>
        </is>
      </c>
    </row>
    <row r="3397" ht="12" customHeight="1">
      <c r="A3397" s="3" t="inlineStr">
        <is>
          <t>UV</t>
        </is>
      </c>
      <c r="B3397" s="1" t="n">
        <v>30210001</v>
      </c>
      <c r="C3397" s="1" t="inlineStr">
        <is>
          <t>Produto com acabamento</t>
        </is>
      </c>
      <c r="D3397" s="1" t="n">
        <v>30210001</v>
      </c>
      <c r="E3397" s="1" t="inlineStr">
        <is>
          <t>TAMPO MARMORE 1002X602X15 MDP - ESPLANADA  5</t>
        </is>
      </c>
      <c r="F3397" s="2" t="n">
        <v>1</v>
      </c>
      <c r="G3397" s="2" t="inlineStr">
        <is>
          <t>peça</t>
        </is>
      </c>
      <c r="H3397" s="1" t="n">
        <v>3.23</v>
      </c>
      <c r="I3397" s="1" t="n">
        <v>0.03826</v>
      </c>
      <c r="J3397" s="2" t="inlineStr">
        <is>
          <t>CORTE</t>
        </is>
      </c>
    </row>
    <row r="3398" ht="12" customHeight="1">
      <c r="A3398" s="3" t="inlineStr">
        <is>
          <t>UV</t>
        </is>
      </c>
      <c r="B3398" s="1" t="n">
        <v>30207001</v>
      </c>
      <c r="C3398" s="1" t="inlineStr">
        <is>
          <t>Produto com acabamento</t>
        </is>
      </c>
      <c r="D3398" s="1" t="n">
        <v>30207001</v>
      </c>
      <c r="E3398" s="1" t="inlineStr">
        <is>
          <t>TAMPO MARMORE 702X702X15 MDP - ESPLANADA    5</t>
        </is>
      </c>
      <c r="F3398" s="2" t="n">
        <v>1</v>
      </c>
      <c r="G3398" s="2" t="inlineStr">
        <is>
          <t>peça</t>
        </is>
      </c>
      <c r="H3398" s="1" t="n">
        <v>3.23</v>
      </c>
      <c r="I3398" s="1" t="n">
        <v>0.03826</v>
      </c>
      <c r="J3398" s="2" t="inlineStr">
        <is>
          <t>CORTE</t>
        </is>
      </c>
    </row>
    <row r="3399" ht="12" customHeight="1">
      <c r="A3399" s="3" t="inlineStr">
        <is>
          <t>UV</t>
        </is>
      </c>
      <c r="B3399" s="1" t="n">
        <v>30212001</v>
      </c>
      <c r="C3399" s="1" t="inlineStr">
        <is>
          <t>Produto com acabamento</t>
        </is>
      </c>
      <c r="D3399" s="1" t="n">
        <v>30212001</v>
      </c>
      <c r="E3399" s="1" t="inlineStr">
        <is>
          <t>TAMPO MARMORE 1202X752X15 MDP - ESPLANADA  5</t>
        </is>
      </c>
      <c r="F3399" s="2" t="n">
        <v>1</v>
      </c>
      <c r="G3399" s="2" t="inlineStr">
        <is>
          <t>peça</t>
        </is>
      </c>
      <c r="H3399" s="1" t="n">
        <v>3.23</v>
      </c>
      <c r="I3399" s="1" t="n">
        <v>0.03826</v>
      </c>
      <c r="J3399" s="2" t="inlineStr">
        <is>
          <t>CORTE</t>
        </is>
      </c>
    </row>
    <row r="3400" ht="12" customHeight="1">
      <c r="A3400" s="3" t="inlineStr">
        <is>
          <t>UV</t>
        </is>
      </c>
      <c r="B3400" s="1" t="n">
        <v>30126001</v>
      </c>
      <c r="C3400" s="1" t="inlineStr">
        <is>
          <t>Produto com acabamento</t>
        </is>
      </c>
      <c r="D3400" s="1" t="n">
        <v>30126001</v>
      </c>
      <c r="E3400" s="1" t="inlineStr">
        <is>
          <t>PE MAIOR 1000X750X25 MDF - BASE DUBLIN 1,60       5</t>
        </is>
      </c>
      <c r="F3400" s="2" t="n">
        <v>1</v>
      </c>
      <c r="G3400" s="2" t="inlineStr">
        <is>
          <t>peça</t>
        </is>
      </c>
      <c r="H3400" s="1" t="n">
        <v>3.23</v>
      </c>
      <c r="I3400" s="1" t="n">
        <v>0.03826</v>
      </c>
      <c r="J3400" s="2" t="inlineStr">
        <is>
          <t>CORTE</t>
        </is>
      </c>
    </row>
    <row r="3401" ht="12" customHeight="1">
      <c r="A3401" s="3" t="inlineStr">
        <is>
          <t>UV</t>
        </is>
      </c>
      <c r="B3401" s="1" t="n">
        <v>30124207</v>
      </c>
      <c r="C3401" s="1" t="inlineStr">
        <is>
          <t>Produto com acabamento</t>
        </is>
      </c>
      <c r="D3401" s="1" t="n">
        <v>30124207</v>
      </c>
      <c r="E3401" s="1" t="inlineStr">
        <is>
          <t>TAMPO VITREO 1365X905X18 MDF-MESA DUBLIN (RA5</t>
        </is>
      </c>
      <c r="F3401" s="2" t="n">
        <v>1</v>
      </c>
      <c r="G3401" s="2" t="inlineStr">
        <is>
          <t>peça</t>
        </is>
      </c>
      <c r="H3401" s="1" t="n">
        <v>3.23</v>
      </c>
      <c r="I3401" s="1" t="n">
        <v>0.03826</v>
      </c>
      <c r="J3401" s="2" t="inlineStr">
        <is>
          <t>CORTE</t>
        </is>
      </c>
    </row>
    <row r="3402" ht="12" customHeight="1">
      <c r="A3402" s="3" t="inlineStr">
        <is>
          <t>UV</t>
        </is>
      </c>
      <c r="B3402" s="1" t="n">
        <v>30032007</v>
      </c>
      <c r="C3402" s="1" t="inlineStr">
        <is>
          <t>Produto com acabamento</t>
        </is>
      </c>
      <c r="D3402" s="1" t="n">
        <v>30032007</v>
      </c>
      <c r="E3402" s="1" t="inlineStr">
        <is>
          <t>TAMPO VITREO 1205X905X25 MDF-MESA VIENA         5</t>
        </is>
      </c>
      <c r="F3402" s="2" t="n">
        <v>1</v>
      </c>
      <c r="G3402" s="2" t="inlineStr">
        <is>
          <t>peça</t>
        </is>
      </c>
      <c r="H3402" s="1" t="n">
        <v>3.23</v>
      </c>
      <c r="I3402" s="1" t="n">
        <v>0.03826</v>
      </c>
      <c r="J3402" s="2" t="inlineStr">
        <is>
          <t>CORTE</t>
        </is>
      </c>
    </row>
    <row r="3403" ht="12" customHeight="1">
      <c r="A3403" s="3" t="inlineStr">
        <is>
          <t>UV</t>
        </is>
      </c>
      <c r="B3403" s="1" t="n">
        <v>20052201</v>
      </c>
      <c r="C3403" s="1" t="inlineStr">
        <is>
          <t>Produto com acabamento</t>
        </is>
      </c>
      <c r="D3403" s="1" t="n">
        <v>20052201</v>
      </c>
      <c r="E3403" s="1" t="inlineStr">
        <is>
          <t>TAMPO VITREO 1205X905X18 MDF-MESA ATHENAS   5</t>
        </is>
      </c>
      <c r="F3403" s="2" t="n">
        <v>1</v>
      </c>
      <c r="G3403" s="2" t="inlineStr">
        <is>
          <t>peça</t>
        </is>
      </c>
      <c r="H3403" s="1" t="n">
        <v>3.23</v>
      </c>
      <c r="I3403" s="1" t="n">
        <v>0.03826</v>
      </c>
      <c r="J3403" s="2" t="inlineStr">
        <is>
          <t>CORTE</t>
        </is>
      </c>
    </row>
    <row r="3404" ht="12" customHeight="1">
      <c r="A3404" s="3" t="inlineStr">
        <is>
          <t>UV</t>
        </is>
      </c>
      <c r="B3404" s="1" t="n">
        <v>30001301</v>
      </c>
      <c r="C3404" s="1" t="inlineStr">
        <is>
          <t>Produto com acabamento</t>
        </is>
      </c>
      <c r="D3404" s="1" t="n">
        <v>30001301</v>
      </c>
      <c r="E3404" s="1" t="inlineStr">
        <is>
          <t>PE TRASEIRO 920X65(911)X25 MDF (11PCS)- CAD PE 5</t>
        </is>
      </c>
      <c r="F3404" s="2" t="n">
        <v>1</v>
      </c>
      <c r="G3404" s="2" t="inlineStr">
        <is>
          <t>peça</t>
        </is>
      </c>
      <c r="H3404" s="1" t="n">
        <v>3.23</v>
      </c>
      <c r="I3404" s="1" t="n">
        <v>0.03826</v>
      </c>
      <c r="J3404" s="2" t="inlineStr">
        <is>
          <t>CORTE</t>
        </is>
      </c>
    </row>
    <row r="3405" ht="12" customHeight="1">
      <c r="A3405" s="3" t="inlineStr">
        <is>
          <t>UV</t>
        </is>
      </c>
      <c r="B3405" s="1" t="n">
        <v>30001201</v>
      </c>
      <c r="C3405" s="1" t="inlineStr">
        <is>
          <t>Produto com acabamento</t>
        </is>
      </c>
      <c r="D3405" s="1" t="n">
        <v>30001201</v>
      </c>
      <c r="E3405" s="1" t="inlineStr">
        <is>
          <t>PE TRASEIRO 980X65(911)X25 MDF (11PCS)- CAD PE 5</t>
        </is>
      </c>
      <c r="F3405" s="2" t="n">
        <v>1</v>
      </c>
      <c r="G3405" s="2" t="inlineStr">
        <is>
          <t>peça</t>
        </is>
      </c>
      <c r="H3405" s="1" t="n">
        <v>3.23</v>
      </c>
      <c r="I3405" s="1" t="n">
        <v>0.03826</v>
      </c>
      <c r="J3405" s="2" t="inlineStr">
        <is>
          <t>CORTE</t>
        </is>
      </c>
    </row>
    <row r="3406" ht="12" customHeight="1">
      <c r="A3406" s="3" t="inlineStr">
        <is>
          <t>UV</t>
        </is>
      </c>
      <c r="B3406" s="1" t="n">
        <v>30207101</v>
      </c>
      <c r="C3406" s="1" t="inlineStr">
        <is>
          <t>Produto com acabamento</t>
        </is>
      </c>
      <c r="D3406" s="1" t="n">
        <v>30207101</v>
      </c>
      <c r="E3406" s="1" t="inlineStr">
        <is>
          <t>TAMPO 702X702X12 MDP – ENCABEÇADO ESPLANAD5</t>
        </is>
      </c>
      <c r="F3406" s="2" t="n">
        <v>1</v>
      </c>
      <c r="G3406" s="2" t="inlineStr">
        <is>
          <t>peça</t>
        </is>
      </c>
      <c r="H3406" s="1" t="n">
        <v>3.23</v>
      </c>
      <c r="I3406" s="1" t="n">
        <v>0.03826</v>
      </c>
      <c r="J3406" s="2" t="inlineStr">
        <is>
          <t>CORTE</t>
        </is>
      </c>
    </row>
    <row r="3407" ht="12" customHeight="1">
      <c r="A3407" s="3" t="inlineStr">
        <is>
          <t>UV</t>
        </is>
      </c>
      <c r="B3407" s="1" t="n">
        <v>30212101</v>
      </c>
      <c r="C3407" s="1" t="inlineStr">
        <is>
          <t>Produto com acabamento</t>
        </is>
      </c>
      <c r="D3407" s="1" t="n">
        <v>30212101</v>
      </c>
      <c r="E3407" s="1" t="inlineStr">
        <is>
          <t>TAMPO 1202X752X12 MDP - ENCABEÇADO ESPLANA 5</t>
        </is>
      </c>
      <c r="F3407" s="2" t="n">
        <v>1</v>
      </c>
      <c r="G3407" s="2" t="inlineStr">
        <is>
          <t>peça</t>
        </is>
      </c>
      <c r="H3407" s="1" t="n">
        <v>3.23</v>
      </c>
      <c r="I3407" s="1" t="n">
        <v>0.03826</v>
      </c>
      <c r="J3407" s="2" t="inlineStr">
        <is>
          <t>CORTE</t>
        </is>
      </c>
    </row>
    <row r="3408" ht="12" customHeight="1">
      <c r="A3408" s="3" t="inlineStr">
        <is>
          <t>UV</t>
        </is>
      </c>
      <c r="B3408" s="1" t="n">
        <v>30214101</v>
      </c>
      <c r="C3408" s="1" t="inlineStr">
        <is>
          <t>Produto com acabamento</t>
        </is>
      </c>
      <c r="D3408" s="1" t="n">
        <v>30214101</v>
      </c>
      <c r="E3408" s="1" t="inlineStr">
        <is>
          <t>TAMPO 1402X752X12 MDP - ENCABEÇADO ESPLANA 5</t>
        </is>
      </c>
      <c r="F3408" s="2" t="n">
        <v>1</v>
      </c>
      <c r="G3408" s="2" t="inlineStr">
        <is>
          <t>peça</t>
        </is>
      </c>
      <c r="H3408" s="1" t="n">
        <v>3.23</v>
      </c>
      <c r="I3408" s="1" t="n">
        <v>0.03826</v>
      </c>
      <c r="J3408" s="2" t="inlineStr">
        <is>
          <t>CORTE</t>
        </is>
      </c>
    </row>
    <row r="3409" ht="12" customHeight="1">
      <c r="A3409" s="3" t="inlineStr">
        <is>
          <t>UV</t>
        </is>
      </c>
      <c r="B3409" s="1" t="n">
        <v>30205001</v>
      </c>
      <c r="C3409" s="1" t="inlineStr">
        <is>
          <t>Produto com acabamento</t>
        </is>
      </c>
      <c r="D3409" s="1" t="n">
        <v>30205001</v>
      </c>
      <c r="E3409" s="1" t="inlineStr">
        <is>
          <t>TAMPO REDONDO 582X582X18 MDF - ESPLANADA     5</t>
        </is>
      </c>
      <c r="F3409" s="2" t="n">
        <v>1</v>
      </c>
      <c r="G3409" s="2" t="inlineStr">
        <is>
          <t>peça</t>
        </is>
      </c>
      <c r="H3409" s="1" t="n">
        <v>3.23</v>
      </c>
      <c r="I3409" s="1" t="n">
        <v>0.03826</v>
      </c>
      <c r="J3409" s="2" t="inlineStr">
        <is>
          <t>CORTE</t>
        </is>
      </c>
    </row>
    <row r="3410" ht="12" customHeight="1">
      <c r="A3410" s="3" t="inlineStr">
        <is>
          <t>UV</t>
        </is>
      </c>
      <c r="B3410" s="1" t="n">
        <v>30108007</v>
      </c>
      <c r="C3410" s="1" t="inlineStr">
        <is>
          <t>Produto com acabamento</t>
        </is>
      </c>
      <c r="D3410" s="1" t="n">
        <v>30108007</v>
      </c>
      <c r="E3410" s="1" t="inlineStr">
        <is>
          <t>TAMPO VITREO 1800X900X25 MDF-MESA BILBAO (RA5</t>
        </is>
      </c>
      <c r="F3410" s="2" t="n">
        <v>1</v>
      </c>
      <c r="G3410" s="2" t="inlineStr">
        <is>
          <t>peça</t>
        </is>
      </c>
      <c r="H3410" s="1" t="n">
        <v>3.23</v>
      </c>
      <c r="I3410" s="1" t="n">
        <v>0.03826</v>
      </c>
      <c r="J3410" s="2" t="inlineStr">
        <is>
          <t>CORTE</t>
        </is>
      </c>
    </row>
    <row r="3411" ht="12" customHeight="1">
      <c r="A3411" s="3" t="inlineStr">
        <is>
          <t>UV</t>
        </is>
      </c>
      <c r="B3411" s="1" t="n">
        <v>30210101</v>
      </c>
      <c r="C3411" s="1" t="inlineStr">
        <is>
          <t>Produto com acabamento</t>
        </is>
      </c>
      <c r="D3411" s="1" t="n">
        <v>30210101</v>
      </c>
      <c r="E3411" s="1" t="inlineStr">
        <is>
          <t>TAMPO 1002X602X12 MDP - ENCABEÇADO ESPLANA 5</t>
        </is>
      </c>
      <c r="F3411" s="2" t="n">
        <v>1</v>
      </c>
      <c r="G3411" s="2" t="inlineStr">
        <is>
          <t>peça</t>
        </is>
      </c>
      <c r="H3411" s="1" t="n">
        <v>3.23</v>
      </c>
      <c r="I3411" s="1" t="n">
        <v>0.03826</v>
      </c>
      <c r="J3411" s="2" t="inlineStr">
        <is>
          <t>CORTE</t>
        </is>
      </c>
    </row>
    <row r="3412" ht="12" customHeight="1">
      <c r="A3412" s="3" t="inlineStr">
        <is>
          <t>UV</t>
        </is>
      </c>
      <c r="B3412" s="1" t="n">
        <v>30002301</v>
      </c>
      <c r="C3412" s="1" t="inlineStr">
        <is>
          <t>Produto com acabamento</t>
        </is>
      </c>
      <c r="D3412" s="1" t="n">
        <v>30002301</v>
      </c>
      <c r="E3412" s="1" t="inlineStr">
        <is>
          <t>PÉ TRASE 980(1000)X45(911)X30 MAD (15) - TOPAZIO 5</t>
        </is>
      </c>
      <c r="F3412" s="2" t="n">
        <v>1</v>
      </c>
      <c r="G3412" s="2" t="inlineStr">
        <is>
          <t>peça</t>
        </is>
      </c>
      <c r="H3412" s="1" t="n">
        <v>3.23</v>
      </c>
      <c r="I3412" s="1" t="n">
        <v>0.03826</v>
      </c>
      <c r="J3412" s="2" t="inlineStr">
        <is>
          <t>CORTE</t>
        </is>
      </c>
    </row>
    <row r="3413" ht="12" customHeight="1">
      <c r="A3413" s="3" t="inlineStr">
        <is>
          <t>UV</t>
        </is>
      </c>
      <c r="B3413" s="1" t="n">
        <v>20057001</v>
      </c>
      <c r="C3413" s="1" t="inlineStr">
        <is>
          <t>Produto com acabamento</t>
        </is>
      </c>
      <c r="D3413" s="1" t="n">
        <v>20057001</v>
      </c>
      <c r="E3413" s="1" t="inlineStr">
        <is>
          <t>PÉ ESTRU. 760(780)X80(940)X30 MAD (12PÇ)- TOPAZ 5</t>
        </is>
      </c>
      <c r="F3413" s="2" t="n">
        <v>1</v>
      </c>
      <c r="G3413" s="2" t="inlineStr">
        <is>
          <t>peça</t>
        </is>
      </c>
      <c r="H3413" s="1" t="n">
        <v>3.23</v>
      </c>
      <c r="I3413" s="1" t="n">
        <v>0.03826</v>
      </c>
      <c r="J3413" s="2" t="inlineStr">
        <is>
          <t>CORTE</t>
        </is>
      </c>
    </row>
    <row r="3414" ht="12" customHeight="1">
      <c r="A3414" s="3" t="inlineStr">
        <is>
          <t>UV</t>
        </is>
      </c>
      <c r="B3414" s="1" t="n">
        <v>20057402</v>
      </c>
      <c r="C3414" s="1" t="inlineStr">
        <is>
          <t>Produto com acabamento</t>
        </is>
      </c>
      <c r="D3414" s="1" t="n">
        <v>20057402</v>
      </c>
      <c r="E3414" s="1" t="inlineStr">
        <is>
          <t>TRAVESSA MAIOR 1130X80X25 MDF - TOPAZIO 1,36   5</t>
        </is>
      </c>
      <c r="F3414" s="2" t="n">
        <v>1</v>
      </c>
      <c r="G3414" s="2" t="inlineStr">
        <is>
          <t>peça</t>
        </is>
      </c>
      <c r="H3414" s="1" t="n">
        <v>3.23</v>
      </c>
      <c r="I3414" s="1" t="n">
        <v>0.03826</v>
      </c>
      <c r="J3414" s="2" t="inlineStr">
        <is>
          <t>CORTE</t>
        </is>
      </c>
    </row>
    <row r="3415" ht="12" customHeight="1">
      <c r="A3415" s="3" t="inlineStr">
        <is>
          <t>UV</t>
        </is>
      </c>
      <c r="B3415" s="1" t="n">
        <v>20057403</v>
      </c>
      <c r="C3415" s="1" t="inlineStr">
        <is>
          <t>Produto com acabamento</t>
        </is>
      </c>
      <c r="D3415" s="1" t="n">
        <v>20057403</v>
      </c>
      <c r="E3415" s="1" t="inlineStr">
        <is>
          <t>TRAVESSA MENOR 710X80X25 MDF - TOPAZIO           5</t>
        </is>
      </c>
      <c r="F3415" s="2" t="n">
        <v>1</v>
      </c>
      <c r="G3415" s="2" t="inlineStr">
        <is>
          <t>peça</t>
        </is>
      </c>
      <c r="H3415" s="1" t="n">
        <v>3.23</v>
      </c>
      <c r="I3415" s="1" t="n">
        <v>0.03826</v>
      </c>
      <c r="J3415" s="2" t="inlineStr">
        <is>
          <t>CORTE</t>
        </is>
      </c>
    </row>
    <row r="3416" ht="12" customHeight="1">
      <c r="A3416" s="3" t="inlineStr">
        <is>
          <t>UV</t>
        </is>
      </c>
      <c r="B3416" s="1" t="n">
        <v>20057002</v>
      </c>
      <c r="C3416" s="1" t="inlineStr">
        <is>
          <t>Produto com acabamento</t>
        </is>
      </c>
      <c r="D3416" s="1" t="n">
        <v>20057002</v>
      </c>
      <c r="E3416" s="1" t="inlineStr">
        <is>
          <t>TRAVESSA 480X80X25 MDF - TOPAZIO                          5</t>
        </is>
      </c>
      <c r="F3416" s="2" t="n">
        <v>1</v>
      </c>
      <c r="G3416" s="2" t="inlineStr">
        <is>
          <t>peça</t>
        </is>
      </c>
      <c r="H3416" s="1" t="n">
        <v>3.23</v>
      </c>
      <c r="I3416" s="1" t="n">
        <v>0.03826</v>
      </c>
      <c r="J3416" s="2" t="inlineStr">
        <is>
          <t>CORTE</t>
        </is>
      </c>
    </row>
    <row r="3417" ht="12" customHeight="1">
      <c r="A3417" s="3" t="inlineStr">
        <is>
          <t>UV</t>
        </is>
      </c>
      <c r="B3417" s="1" t="n">
        <v>20057602</v>
      </c>
      <c r="C3417" s="1" t="inlineStr">
        <is>
          <t>Produto com acabamento</t>
        </is>
      </c>
      <c r="D3417" s="1" t="n">
        <v>20057602</v>
      </c>
      <c r="E3417" s="1" t="inlineStr">
        <is>
          <t>TRAVESSA MAIOR 1365X80X25 MDF - TOPAZIO 1,80   5</t>
        </is>
      </c>
      <c r="F3417" s="2" t="n">
        <v>1</v>
      </c>
      <c r="G3417" s="2" t="inlineStr">
        <is>
          <t>peça</t>
        </is>
      </c>
      <c r="H3417" s="1" t="n">
        <v>3.23</v>
      </c>
      <c r="I3417" s="1" t="n">
        <v>0.03826</v>
      </c>
      <c r="J3417" s="2" t="inlineStr">
        <is>
          <t>CORTE</t>
        </is>
      </c>
    </row>
    <row r="3418" ht="12" customHeight="1">
      <c r="A3418" s="3" t="inlineStr">
        <is>
          <t>UV</t>
        </is>
      </c>
      <c r="B3418" s="1" t="n">
        <v>30124602</v>
      </c>
      <c r="C3418" s="1" t="inlineStr">
        <is>
          <t>Produto com acabamento</t>
        </is>
      </c>
      <c r="D3418" s="1" t="n">
        <v>30124602</v>
      </c>
      <c r="E3418" s="1" t="inlineStr">
        <is>
          <t>PE ENCAIXE INFERIOR 750X680X25 MDF - DUBLIN 1,  5</t>
        </is>
      </c>
      <c r="F3418" s="2" t="n">
        <v>1</v>
      </c>
      <c r="G3418" s="2" t="inlineStr">
        <is>
          <t>peça</t>
        </is>
      </c>
      <c r="H3418" s="1" t="n">
        <v>3.23</v>
      </c>
      <c r="I3418" s="1" t="n">
        <v>0.03826</v>
      </c>
      <c r="J3418" s="2" t="inlineStr">
        <is>
          <t>CORTE</t>
        </is>
      </c>
    </row>
    <row r="3419" ht="12" customHeight="1">
      <c r="A3419" s="3" t="inlineStr">
        <is>
          <t>UV</t>
        </is>
      </c>
      <c r="B3419" s="1" t="n">
        <v>20086001</v>
      </c>
      <c r="C3419" s="1" t="inlineStr">
        <is>
          <t>Produto com acabamento</t>
        </is>
      </c>
      <c r="D3419" s="1" t="n">
        <v>20086001</v>
      </c>
      <c r="E3419" s="1" t="inlineStr">
        <is>
          <t>TAMPO VITREO 1605X905X18 MDF - JACARTA (RAIO15</t>
        </is>
      </c>
      <c r="F3419" s="2" t="n">
        <v>1</v>
      </c>
      <c r="G3419" s="2" t="inlineStr">
        <is>
          <t>peça</t>
        </is>
      </c>
      <c r="H3419" s="1" t="n">
        <v>3.23</v>
      </c>
      <c r="I3419" s="1" t="n">
        <v>0.03826</v>
      </c>
      <c r="J3419" s="2" t="inlineStr">
        <is>
          <t>CORTE</t>
        </is>
      </c>
    </row>
    <row r="3420" ht="12" customHeight="1">
      <c r="A3420" s="3" t="inlineStr">
        <is>
          <t>UV</t>
        </is>
      </c>
      <c r="B3420" s="1" t="n">
        <v>20073001</v>
      </c>
      <c r="C3420" s="1" t="inlineStr">
        <is>
          <t>Produto com acabamento</t>
        </is>
      </c>
      <c r="D3420" s="1" t="n">
        <v>20073001</v>
      </c>
      <c r="E3420" s="1" t="inlineStr">
        <is>
          <t>PE DIREITO 775(780)X80(940)X30 MAD (7PC)- RUBI     5</t>
        </is>
      </c>
      <c r="F3420" s="2" t="n">
        <v>1</v>
      </c>
      <c r="G3420" s="2" t="inlineStr">
        <is>
          <t>peça</t>
        </is>
      </c>
      <c r="H3420" s="1" t="n">
        <v>3.23</v>
      </c>
      <c r="I3420" s="1" t="n">
        <v>0.03826</v>
      </c>
      <c r="J3420" s="2" t="inlineStr">
        <is>
          <t>CORTE</t>
        </is>
      </c>
    </row>
    <row r="3421" ht="12" customHeight="1">
      <c r="A3421" s="3" t="inlineStr">
        <is>
          <t>UV</t>
        </is>
      </c>
      <c r="B3421" s="1" t="n">
        <v>20073006</v>
      </c>
      <c r="C3421" s="1" t="inlineStr">
        <is>
          <t>Produto com acabamento</t>
        </is>
      </c>
      <c r="D3421" s="1" t="n">
        <v>20073006</v>
      </c>
      <c r="E3421" s="1" t="inlineStr">
        <is>
          <t>PE ESQUERDO 775(780)X80(940)X30 MAD (7PC)- RUB5</t>
        </is>
      </c>
      <c r="F3421" s="2" t="n">
        <v>1</v>
      </c>
      <c r="G3421" s="2" t="inlineStr">
        <is>
          <t>peça</t>
        </is>
      </c>
      <c r="H3421" s="1" t="n">
        <v>3.23</v>
      </c>
      <c r="I3421" s="1" t="n">
        <v>0.03826</v>
      </c>
      <c r="J3421" s="2" t="inlineStr">
        <is>
          <t>CORTE</t>
        </is>
      </c>
    </row>
    <row r="3422" ht="12" customHeight="1">
      <c r="A3422" s="3" t="inlineStr">
        <is>
          <t>UV</t>
        </is>
      </c>
      <c r="B3422" s="1" t="n">
        <v>20073003</v>
      </c>
      <c r="C3422" s="1" t="inlineStr">
        <is>
          <t>Produto com acabamento</t>
        </is>
      </c>
      <c r="D3422" s="1" t="n">
        <v>20073003</v>
      </c>
      <c r="E3422" s="1" t="inlineStr">
        <is>
          <t>TRAV. MENOR 800X80(911)X25 MDF (10PC) - MESA R 5</t>
        </is>
      </c>
      <c r="F3422" s="2" t="n">
        <v>1</v>
      </c>
      <c r="G3422" s="2" t="inlineStr">
        <is>
          <t>peça</t>
        </is>
      </c>
      <c r="H3422" s="1" t="n">
        <v>3.23</v>
      </c>
      <c r="I3422" s="1" t="n">
        <v>0.03826</v>
      </c>
      <c r="J3422" s="2" t="inlineStr">
        <is>
          <t>CORTE</t>
        </is>
      </c>
    </row>
    <row r="3423" ht="12" customHeight="1">
      <c r="A3423" s="3" t="inlineStr">
        <is>
          <t>UV</t>
        </is>
      </c>
      <c r="B3423" s="1" t="n">
        <v>20078002</v>
      </c>
      <c r="C3423" s="1" t="inlineStr">
        <is>
          <t>Produto com acabamento</t>
        </is>
      </c>
      <c r="D3423" s="1" t="n">
        <v>20078002</v>
      </c>
      <c r="E3423" s="1" t="inlineStr">
        <is>
          <t>TRAV. MAIOR 1532X80(911)X25 MDF (10PC) - RUBI 1,85</t>
        </is>
      </c>
      <c r="F3423" s="2" t="n">
        <v>1</v>
      </c>
      <c r="G3423" s="2" t="inlineStr">
        <is>
          <t>peça</t>
        </is>
      </c>
      <c r="H3423" s="1" t="n">
        <v>3.23</v>
      </c>
      <c r="I3423" s="1" t="n">
        <v>0.03826</v>
      </c>
      <c r="J3423" s="2" t="inlineStr">
        <is>
          <t>CORTE</t>
        </is>
      </c>
    </row>
    <row r="3424" ht="12" customHeight="1">
      <c r="A3424" s="3" t="inlineStr">
        <is>
          <t>UV</t>
        </is>
      </c>
      <c r="B3424" s="1" t="n">
        <v>20083005</v>
      </c>
      <c r="C3424" s="1" t="inlineStr">
        <is>
          <t>Produto com acabamento</t>
        </is>
      </c>
      <c r="D3424" s="1" t="n">
        <v>20083005</v>
      </c>
      <c r="E3424" s="1" t="inlineStr">
        <is>
          <t>TAMPO VITREO 1365X905X18 MDF - JACARTA (RAIO15</t>
        </is>
      </c>
      <c r="F3424" s="2" t="n">
        <v>1</v>
      </c>
      <c r="G3424" s="2" t="inlineStr">
        <is>
          <t>peça</t>
        </is>
      </c>
      <c r="H3424" s="1" t="n">
        <v>3.23</v>
      </c>
      <c r="I3424" s="1" t="n">
        <v>0.03826</v>
      </c>
      <c r="J3424" s="2" t="inlineStr">
        <is>
          <t>CORTE</t>
        </is>
      </c>
    </row>
    <row r="3425" ht="12" customHeight="1">
      <c r="A3425" s="3" t="inlineStr">
        <is>
          <t>UV</t>
        </is>
      </c>
      <c r="B3425" s="1" t="n">
        <v>20083001</v>
      </c>
      <c r="C3425" s="1" t="inlineStr">
        <is>
          <t>Produto com acabamento</t>
        </is>
      </c>
      <c r="D3425" s="1" t="n">
        <v>20083001</v>
      </c>
      <c r="E3425" s="1" t="inlineStr">
        <is>
          <t>PE MAIOR 775X755X18 MDF (8PC) - MESA JACARTA   5</t>
        </is>
      </c>
      <c r="F3425" s="2" t="n">
        <v>1</v>
      </c>
      <c r="G3425" s="2" t="inlineStr">
        <is>
          <t>peça</t>
        </is>
      </c>
      <c r="H3425" s="1" t="n">
        <v>3.23</v>
      </c>
      <c r="I3425" s="1" t="n">
        <v>0.03826</v>
      </c>
      <c r="J3425" s="2" t="inlineStr">
        <is>
          <t>CORTE</t>
        </is>
      </c>
    </row>
    <row r="3426" ht="12" customHeight="1">
      <c r="A3426" s="3" t="inlineStr">
        <is>
          <t>UV</t>
        </is>
      </c>
      <c r="B3426" s="1" t="n">
        <v>20083002</v>
      </c>
      <c r="C3426" s="1" t="inlineStr">
        <is>
          <t>Produto com acabamento</t>
        </is>
      </c>
      <c r="D3426" s="1" t="n">
        <v>20083002</v>
      </c>
      <c r="E3426" s="1" t="inlineStr">
        <is>
          <t>PE MENOR 775X378X18 MDF (18PC) - MESA JACARTA5</t>
        </is>
      </c>
      <c r="F3426" s="2" t="n">
        <v>1</v>
      </c>
      <c r="G3426" s="2" t="inlineStr">
        <is>
          <t>peça</t>
        </is>
      </c>
      <c r="H3426" s="1" t="n">
        <v>3.23</v>
      </c>
      <c r="I3426" s="1" t="n">
        <v>0.03826</v>
      </c>
      <c r="J3426" s="2" t="inlineStr">
        <is>
          <t>CORTE</t>
        </is>
      </c>
    </row>
    <row r="3427" ht="12" customHeight="1">
      <c r="A3427" s="3" t="inlineStr">
        <is>
          <t>UV</t>
        </is>
      </c>
      <c r="B3427" s="1" t="n">
        <v>20073002</v>
      </c>
      <c r="C3427" s="1" t="inlineStr">
        <is>
          <t>Produto com acabamento</t>
        </is>
      </c>
      <c r="D3427" s="1" t="n">
        <v>20073002</v>
      </c>
      <c r="E3427" s="1" t="inlineStr">
        <is>
          <t>TRAV. MAIOR 1092X80(911)X25 MDF (10PC) - RUBI 1,35</t>
        </is>
      </c>
      <c r="F3427" s="2" t="n">
        <v>1</v>
      </c>
      <c r="G3427" s="2" t="inlineStr">
        <is>
          <t>peça</t>
        </is>
      </c>
      <c r="H3427" s="1" t="n">
        <v>3.23</v>
      </c>
      <c r="I3427" s="1" t="n">
        <v>0.03826</v>
      </c>
      <c r="J3427" s="2" t="inlineStr">
        <is>
          <t>CORTE</t>
        </is>
      </c>
    </row>
    <row r="3428" ht="12" customHeight="1">
      <c r="A3428" s="3" t="inlineStr">
        <is>
          <t>UV</t>
        </is>
      </c>
      <c r="B3428" s="1" t="n">
        <v>20076002</v>
      </c>
      <c r="C3428" s="1" t="inlineStr">
        <is>
          <t>Produto com acabamento</t>
        </is>
      </c>
      <c r="D3428" s="1" t="n">
        <v>20076002</v>
      </c>
      <c r="E3428" s="1" t="inlineStr">
        <is>
          <t>TRAV. MAIOR 1333X80(911)X25 MDF (10PC) - RUBI 1,65</t>
        </is>
      </c>
      <c r="F3428" s="2" t="n">
        <v>1</v>
      </c>
      <c r="G3428" s="2" t="inlineStr">
        <is>
          <t>peça</t>
        </is>
      </c>
      <c r="H3428" s="1" t="n">
        <v>3.23</v>
      </c>
      <c r="I3428" s="1" t="n">
        <v>0.03826</v>
      </c>
      <c r="J3428" s="2" t="inlineStr">
        <is>
          <t>CORTE</t>
        </is>
      </c>
    </row>
    <row r="3429" ht="12" customHeight="1">
      <c r="A3429" s="3" t="inlineStr">
        <is>
          <t>UV</t>
        </is>
      </c>
      <c r="B3429" s="1" t="n">
        <v>30002102</v>
      </c>
      <c r="C3429" s="1" t="inlineStr">
        <is>
          <t>Produto com acabamento</t>
        </is>
      </c>
      <c r="D3429" s="1" t="n">
        <v>30002102</v>
      </c>
      <c r="E3429" s="1" t="inlineStr">
        <is>
          <t>PÉ FRONTAL 430X62X25 MDF - CAD DETROIT              5</t>
        </is>
      </c>
      <c r="F3429" s="2" t="n">
        <v>1</v>
      </c>
      <c r="G3429" s="2" t="inlineStr">
        <is>
          <t>peça</t>
        </is>
      </c>
      <c r="H3429" s="1" t="n">
        <v>3.23</v>
      </c>
      <c r="I3429" s="1" t="n">
        <v>0.03826</v>
      </c>
      <c r="J3429" s="2" t="inlineStr">
        <is>
          <t>CORTE</t>
        </is>
      </c>
    </row>
    <row r="3430" ht="12" customHeight="1">
      <c r="A3430" s="3" t="inlineStr">
        <is>
          <t>UV</t>
        </is>
      </c>
      <c r="B3430" s="1" t="n">
        <v>30002103</v>
      </c>
      <c r="C3430" s="1" t="inlineStr">
        <is>
          <t>Produto com acabamento</t>
        </is>
      </c>
      <c r="D3430" s="1" t="n">
        <v>30002103</v>
      </c>
      <c r="E3430" s="1" t="inlineStr">
        <is>
          <t>LATERAL ASSENTO 295X80X18 MDF - CAD DETROIT  5</t>
        </is>
      </c>
      <c r="F3430" s="2" t="n">
        <v>1</v>
      </c>
      <c r="G3430" s="2" t="inlineStr">
        <is>
          <t>peça</t>
        </is>
      </c>
      <c r="H3430" s="1" t="n">
        <v>3.23</v>
      </c>
      <c r="I3430" s="1" t="n">
        <v>0.03826</v>
      </c>
      <c r="J3430" s="2" t="inlineStr">
        <is>
          <t>CORTE</t>
        </is>
      </c>
    </row>
    <row r="3431" ht="12" customHeight="1">
      <c r="A3431" s="3" t="inlineStr">
        <is>
          <t>UV</t>
        </is>
      </c>
      <c r="B3431" s="1" t="n">
        <v>30002105</v>
      </c>
      <c r="C3431" s="1" t="inlineStr">
        <is>
          <t>Produto com acabamento</t>
        </is>
      </c>
      <c r="D3431" s="1" t="n">
        <v>30002105</v>
      </c>
      <c r="E3431" s="1" t="inlineStr">
        <is>
          <t>TRAVESSA ASSENTO 340X70X15 MDF - CAD DETROI 5</t>
        </is>
      </c>
      <c r="F3431" s="2" t="n">
        <v>1</v>
      </c>
      <c r="G3431" s="2" t="inlineStr">
        <is>
          <t>peça</t>
        </is>
      </c>
      <c r="H3431" s="1" t="n">
        <v>3.23</v>
      </c>
      <c r="I3431" s="1" t="n">
        <v>0.03826</v>
      </c>
      <c r="J3431" s="2" t="inlineStr">
        <is>
          <t>CORTE</t>
        </is>
      </c>
    </row>
    <row r="3432" ht="12" customHeight="1">
      <c r="A3432" s="3" t="inlineStr">
        <is>
          <t>UV</t>
        </is>
      </c>
      <c r="B3432" s="1" t="n">
        <v>30002101</v>
      </c>
      <c r="C3432" s="1" t="inlineStr">
        <is>
          <t>Produto com acabamento</t>
        </is>
      </c>
      <c r="D3432" s="1" t="n">
        <v>30002101</v>
      </c>
      <c r="E3432" s="1" t="inlineStr">
        <is>
          <t>PE TRASEIRO 920X60(911)X25 MDF (12PC)- CAD DET 5</t>
        </is>
      </c>
      <c r="F3432" s="2" t="n">
        <v>1</v>
      </c>
      <c r="G3432" s="2" t="inlineStr">
        <is>
          <t>peça</t>
        </is>
      </c>
      <c r="H3432" s="1" t="n">
        <v>3.23</v>
      </c>
      <c r="I3432" s="1" t="n">
        <v>0.03826</v>
      </c>
      <c r="J3432" s="2" t="inlineStr">
        <is>
          <t>CORTE</t>
        </is>
      </c>
    </row>
    <row r="3433" ht="12" customHeight="1">
      <c r="A3433" s="3" t="inlineStr">
        <is>
          <t>UV</t>
        </is>
      </c>
      <c r="B3433" s="1" t="n">
        <v>20088001</v>
      </c>
      <c r="C3433" s="1" t="inlineStr">
        <is>
          <t>Produto com acabamento</t>
        </is>
      </c>
      <c r="D3433" s="1" t="n">
        <v>20088001</v>
      </c>
      <c r="E3433" s="1" t="inlineStr">
        <is>
          <t>TAMPO VITREO 1800X900X18 MDF - JACARTA (RAIO15</t>
        </is>
      </c>
      <c r="F3433" s="2" t="n">
        <v>1</v>
      </c>
      <c r="G3433" s="2" t="inlineStr">
        <is>
          <t>peça</t>
        </is>
      </c>
      <c r="H3433" s="1" t="n">
        <v>3.23</v>
      </c>
      <c r="I3433" s="1" t="n">
        <v>0.03826</v>
      </c>
      <c r="J3433" s="2" t="inlineStr">
        <is>
          <t>CORTE</t>
        </is>
      </c>
    </row>
    <row r="3434" ht="12" customHeight="1">
      <c r="A3434" s="3" t="inlineStr">
        <is>
          <t>UV</t>
        </is>
      </c>
      <c r="B3434" s="1" t="n">
        <v>20021101</v>
      </c>
      <c r="C3434" s="1" t="inlineStr">
        <is>
          <t>Produto com acabamento</t>
        </is>
      </c>
      <c r="D3434" s="1" t="n">
        <v>20021101</v>
      </c>
      <c r="E3434" s="1" t="inlineStr">
        <is>
          <t>TAMPO VITREO 1805X905X18 MDF-MESA DUBAI         5</t>
        </is>
      </c>
      <c r="F3434" s="2" t="n">
        <v>1</v>
      </c>
      <c r="G3434" s="2" t="inlineStr">
        <is>
          <t>peça</t>
        </is>
      </c>
      <c r="H3434" s="1" t="n">
        <v>3.23</v>
      </c>
      <c r="I3434" s="1" t="n">
        <v>0.03826</v>
      </c>
      <c r="J3434" s="2" t="inlineStr">
        <is>
          <t>CORTE</t>
        </is>
      </c>
    </row>
    <row r="3435" ht="12" customHeight="1">
      <c r="A3435" s="3" t="inlineStr">
        <is>
          <t>UV</t>
        </is>
      </c>
      <c r="B3435" s="1" t="n">
        <v>30124801</v>
      </c>
      <c r="C3435" s="1" t="inlineStr">
        <is>
          <t>Produto com acabamento</t>
        </is>
      </c>
      <c r="D3435" s="1" t="n">
        <v>30124801</v>
      </c>
      <c r="E3435" s="1" t="inlineStr">
        <is>
          <t>(2) PE MENOR 750X680X18 MDF - BASE DUBLIN          5</t>
        </is>
      </c>
      <c r="F3435" s="2" t="n">
        <v>1</v>
      </c>
      <c r="G3435" s="2" t="inlineStr">
        <is>
          <t>peça</t>
        </is>
      </c>
      <c r="H3435" s="1" t="n">
        <v>3.23</v>
      </c>
      <c r="I3435" s="1" t="n">
        <v>0.03826</v>
      </c>
      <c r="J3435" s="2" t="inlineStr">
        <is>
          <t>CORTE</t>
        </is>
      </c>
    </row>
    <row r="3436" ht="12" customHeight="1">
      <c r="A3436" s="3" t="inlineStr">
        <is>
          <t>UV</t>
        </is>
      </c>
      <c r="B3436" s="1" t="n">
        <v>30124802</v>
      </c>
      <c r="C3436" s="1" t="inlineStr">
        <is>
          <t>Produto com acabamento</t>
        </is>
      </c>
      <c r="D3436" s="1" t="n">
        <v>30124802</v>
      </c>
      <c r="E3436" s="1" t="inlineStr">
        <is>
          <t>(4) PE ENCAIXE INFERIOR 750X680X18 MDF-DUBLIN  5</t>
        </is>
      </c>
      <c r="F3436" s="2" t="n">
        <v>1</v>
      </c>
      <c r="G3436" s="2" t="inlineStr">
        <is>
          <t>peça</t>
        </is>
      </c>
      <c r="H3436" s="1" t="n">
        <v>3.23</v>
      </c>
      <c r="I3436" s="1" t="n">
        <v>0.03826</v>
      </c>
      <c r="J3436" s="2" t="inlineStr">
        <is>
          <t>CORTE</t>
        </is>
      </c>
    </row>
    <row r="3437" ht="12" customHeight="1">
      <c r="A3437" s="3" t="inlineStr">
        <is>
          <t>UV</t>
        </is>
      </c>
      <c r="B3437" s="1" t="n">
        <v>20072002</v>
      </c>
      <c r="C3437" s="1" t="inlineStr">
        <is>
          <t>Produto com acabamento</t>
        </is>
      </c>
      <c r="D3437" s="1" t="n">
        <v>20072002</v>
      </c>
      <c r="E3437" s="1" t="inlineStr">
        <is>
          <t>TRAV. MAIOR 932X80(911)X25 MDF (10PC) - RUBI 1,205</t>
        </is>
      </c>
      <c r="F3437" s="2" t="n">
        <v>1</v>
      </c>
      <c r="G3437" s="2" t="inlineStr">
        <is>
          <t>peça</t>
        </is>
      </c>
      <c r="H3437" s="1" t="n">
        <v>3.23</v>
      </c>
      <c r="I3437" s="1" t="n">
        <v>0.03826</v>
      </c>
      <c r="J3437" s="2" t="inlineStr">
        <is>
          <t>CORTE</t>
        </is>
      </c>
    </row>
    <row r="3438" ht="12" customHeight="1">
      <c r="A3438" s="3" t="inlineStr">
        <is>
          <t>UV</t>
        </is>
      </c>
      <c r="B3438" s="1" t="n">
        <v>20058407</v>
      </c>
      <c r="C3438" s="1" t="inlineStr">
        <is>
          <t>Produto com acabamento</t>
        </is>
      </c>
      <c r="D3438" s="1" t="n">
        <v>20058407</v>
      </c>
      <c r="E3438" s="1" t="inlineStr">
        <is>
          <t>TAMPO 1365X905X25 MDF - MESA COM VIDRO            5</t>
        </is>
      </c>
      <c r="F3438" s="2" t="n">
        <v>1</v>
      </c>
      <c r="G3438" s="2" t="inlineStr">
        <is>
          <t>peça</t>
        </is>
      </c>
      <c r="H3438" s="1" t="n">
        <v>3.23</v>
      </c>
      <c r="I3438" s="1" t="n">
        <v>0.03826</v>
      </c>
      <c r="J3438" s="2" t="inlineStr">
        <is>
          <t>CORTE</t>
        </is>
      </c>
    </row>
    <row r="3439" ht="12" customHeight="1">
      <c r="A3439" s="3" t="inlineStr">
        <is>
          <t>UV</t>
        </is>
      </c>
      <c r="B3439" s="1" t="n">
        <v>20058607</v>
      </c>
      <c r="C3439" s="1" t="inlineStr">
        <is>
          <t>Produto com acabamento</t>
        </is>
      </c>
      <c r="D3439" s="1" t="n">
        <v>20058607</v>
      </c>
      <c r="E3439" s="1" t="inlineStr">
        <is>
          <t>TAMPO 1605X905X25 MDF - MESA COM VIDRO            5</t>
        </is>
      </c>
      <c r="F3439" s="2" t="n">
        <v>1</v>
      </c>
      <c r="G3439" s="2" t="inlineStr">
        <is>
          <t>peça</t>
        </is>
      </c>
      <c r="H3439" s="1" t="n">
        <v>3.23</v>
      </c>
      <c r="I3439" s="1" t="n">
        <v>0.03826</v>
      </c>
      <c r="J3439" s="2" t="inlineStr">
        <is>
          <t>CORTE</t>
        </is>
      </c>
    </row>
    <row r="3440" ht="12" customHeight="1">
      <c r="A3440" s="3" t="inlineStr">
        <is>
          <t>UV</t>
        </is>
      </c>
      <c r="B3440" s="1" t="n">
        <v>20058807</v>
      </c>
      <c r="C3440" s="1" t="inlineStr">
        <is>
          <t>Produto com acabamento</t>
        </is>
      </c>
      <c r="D3440" s="1" t="n">
        <v>20058807</v>
      </c>
      <c r="E3440" s="1" t="inlineStr">
        <is>
          <t>TAMPO 1805X905X25 MDF - MESA COM VIDRO            5</t>
        </is>
      </c>
      <c r="F3440" s="2" t="n">
        <v>1</v>
      </c>
      <c r="G3440" s="2" t="inlineStr">
        <is>
          <t>peça</t>
        </is>
      </c>
      <c r="H3440" s="1" t="n">
        <v>3.23</v>
      </c>
      <c r="I3440" s="1" t="n">
        <v>0.03826</v>
      </c>
      <c r="J3440" s="2" t="inlineStr">
        <is>
          <t>CORTE</t>
        </is>
      </c>
    </row>
    <row r="3441" ht="12" customHeight="1">
      <c r="A3441" s="3" t="inlineStr">
        <is>
          <t>UV</t>
        </is>
      </c>
      <c r="B3441" s="1" t="n">
        <v>20053207</v>
      </c>
      <c r="C3441" s="1" t="inlineStr">
        <is>
          <t>Produto com acabamento</t>
        </is>
      </c>
      <c r="D3441" s="1" t="n">
        <v>20053207</v>
      </c>
      <c r="E3441" s="1" t="inlineStr">
        <is>
          <t>TAMPO 1205X905X18 MDF - MESA COM VIDRO            5</t>
        </is>
      </c>
      <c r="F3441" s="2" t="n">
        <v>1</v>
      </c>
      <c r="G3441" s="2" t="inlineStr">
        <is>
          <t>peça</t>
        </is>
      </c>
      <c r="H3441" s="1" t="n">
        <v>3.23</v>
      </c>
      <c r="I3441" s="1" t="n">
        <v>0.03826</v>
      </c>
      <c r="J3441" s="2" t="inlineStr">
        <is>
          <t>CORTE</t>
        </is>
      </c>
    </row>
    <row r="3442" ht="12" customHeight="1">
      <c r="A3442" s="3" t="inlineStr">
        <is>
          <t>UV</t>
        </is>
      </c>
      <c r="B3442" s="1" t="n">
        <v>20053407</v>
      </c>
      <c r="C3442" s="1" t="inlineStr">
        <is>
          <t>Produto com acabamento</t>
        </is>
      </c>
      <c r="D3442" s="1" t="n">
        <v>20053407</v>
      </c>
      <c r="E3442" s="1" t="inlineStr">
        <is>
          <t>TAMPO 1365X905X18 MDF - MESA COM VIDRO            5</t>
        </is>
      </c>
      <c r="F3442" s="2" t="n">
        <v>1</v>
      </c>
      <c r="G3442" s="2" t="inlineStr">
        <is>
          <t>peça</t>
        </is>
      </c>
      <c r="H3442" s="1" t="n">
        <v>3.23</v>
      </c>
      <c r="I3442" s="1" t="n">
        <v>0.03826</v>
      </c>
      <c r="J3442" s="2" t="inlineStr">
        <is>
          <t>CORTE</t>
        </is>
      </c>
    </row>
    <row r="3443" ht="12" customHeight="1">
      <c r="A3443" s="3" t="inlineStr">
        <is>
          <t>UV</t>
        </is>
      </c>
      <c r="B3443" s="1" t="n">
        <v>20021607</v>
      </c>
      <c r="C3443" s="1" t="inlineStr">
        <is>
          <t>Produto com acabamento</t>
        </is>
      </c>
      <c r="D3443" s="1" t="n">
        <v>20021607</v>
      </c>
      <c r="E3443" s="1" t="inlineStr">
        <is>
          <t>TAMPO 1605X905X18 MDF - MESA COM VIDRO            5</t>
        </is>
      </c>
      <c r="F3443" s="2" t="n">
        <v>1</v>
      </c>
      <c r="G3443" s="2" t="inlineStr">
        <is>
          <t>peça</t>
        </is>
      </c>
      <c r="H3443" s="1" t="n">
        <v>3.23</v>
      </c>
      <c r="I3443" s="1" t="n">
        <v>0.03826</v>
      </c>
      <c r="J3443" s="2" t="inlineStr">
        <is>
          <t>CORTE</t>
        </is>
      </c>
    </row>
    <row r="3444" ht="12" customHeight="1">
      <c r="A3444" s="3" t="inlineStr">
        <is>
          <t>UV</t>
        </is>
      </c>
      <c r="B3444" s="1" t="n">
        <v>20021807</v>
      </c>
      <c r="C3444" s="1" t="inlineStr">
        <is>
          <t>Produto com acabamento</t>
        </is>
      </c>
      <c r="D3444" s="1" t="n">
        <v>20021807</v>
      </c>
      <c r="E3444" s="1" t="inlineStr">
        <is>
          <t>TAMPO 1805X905X18 MDF - MESA COM VIDRO            5</t>
        </is>
      </c>
      <c r="F3444" s="2" t="n">
        <v>1</v>
      </c>
      <c r="G3444" s="2" t="inlineStr">
        <is>
          <t>peça</t>
        </is>
      </c>
      <c r="H3444" s="1" t="n">
        <v>3.23</v>
      </c>
      <c r="I3444" s="1" t="n">
        <v>0.03826</v>
      </c>
      <c r="J3444" s="2" t="inlineStr">
        <is>
          <t>CORTE</t>
        </is>
      </c>
    </row>
    <row r="3445" ht="12" customHeight="1">
      <c r="A3445" s="3" t="inlineStr">
        <is>
          <t>UV</t>
        </is>
      </c>
      <c r="B3445" s="1" t="n">
        <v>20053007</v>
      </c>
      <c r="C3445" s="1" t="inlineStr">
        <is>
          <t>Produto com acabamento</t>
        </is>
      </c>
      <c r="D3445" s="1" t="n">
        <v>20053007</v>
      </c>
      <c r="E3445" s="1" t="inlineStr">
        <is>
          <t>TAMPO REDONDO 1035X1035X18 MDF - MESA COM V5</t>
        </is>
      </c>
      <c r="F3445" s="2" t="n">
        <v>1</v>
      </c>
      <c r="G3445" s="2" t="inlineStr">
        <is>
          <t>peça</t>
        </is>
      </c>
      <c r="H3445" s="1" t="n">
        <v>3.23</v>
      </c>
      <c r="I3445" s="1" t="n">
        <v>0.03826</v>
      </c>
      <c r="J3445" s="2" t="inlineStr">
        <is>
          <t>CORTE</t>
        </is>
      </c>
    </row>
    <row r="3446" ht="12" customHeight="1">
      <c r="A3446" s="3" t="inlineStr">
        <is>
          <t>UV</t>
        </is>
      </c>
      <c r="B3446" s="1" t="n">
        <v>20058007</v>
      </c>
      <c r="C3446" s="1" t="inlineStr">
        <is>
          <t>Produto com acabamento</t>
        </is>
      </c>
      <c r="D3446" s="1" t="n">
        <v>20058007</v>
      </c>
      <c r="E3446" s="1" t="inlineStr">
        <is>
          <t>TAMPO REDONDO 1035X1035X25 MDF - MESA COM V5</t>
        </is>
      </c>
      <c r="F3446" s="2" t="n">
        <v>1</v>
      </c>
      <c r="G3446" s="2" t="inlineStr">
        <is>
          <t>peça</t>
        </is>
      </c>
      <c r="H3446" s="1" t="n">
        <v>3.23</v>
      </c>
      <c r="I3446" s="1" t="n">
        <v>0.03826</v>
      </c>
      <c r="J3446" s="2" t="inlineStr">
        <is>
          <t>CORTE</t>
        </is>
      </c>
    </row>
    <row r="3447" ht="12" customHeight="1">
      <c r="A3447" s="3" t="inlineStr">
        <is>
          <t>UV</t>
        </is>
      </c>
      <c r="B3447" s="1" t="n">
        <v>20058207</v>
      </c>
      <c r="C3447" s="1" t="inlineStr">
        <is>
          <t>Produto com acabamento</t>
        </is>
      </c>
      <c r="D3447" s="1" t="n">
        <v>20058207</v>
      </c>
      <c r="E3447" s="1" t="inlineStr">
        <is>
          <t>TAMPO 1205X905X25 MDF - MESA COM VIDRO            5</t>
        </is>
      </c>
      <c r="F3447" s="2" t="n">
        <v>1</v>
      </c>
      <c r="G3447" s="2" t="inlineStr">
        <is>
          <t>peça</t>
        </is>
      </c>
      <c r="H3447" s="1" t="n">
        <v>3.23</v>
      </c>
      <c r="I3447" s="1" t="n">
        <v>0.03826</v>
      </c>
      <c r="J3447" s="2" t="inlineStr">
        <is>
          <t>CORTE</t>
        </is>
      </c>
    </row>
    <row r="3448" ht="12" customHeight="1">
      <c r="A3448" s="3" t="inlineStr">
        <is>
          <t>UV</t>
        </is>
      </c>
      <c r="B3448" s="1" t="n">
        <v>20083212</v>
      </c>
      <c r="C3448" s="1" t="inlineStr">
        <is>
          <t>Produto com acabamento</t>
        </is>
      </c>
      <c r="D3448" s="1" t="n">
        <v>20083212</v>
      </c>
      <c r="E3448" s="1" t="inlineStr">
        <is>
          <t>TAMPO 1365X905X18 MDF - MESA COM VIDRO (RAIO 5</t>
        </is>
      </c>
      <c r="F3448" s="2" t="n">
        <v>1</v>
      </c>
      <c r="G3448" s="2" t="inlineStr">
        <is>
          <t>peça</t>
        </is>
      </c>
      <c r="H3448" s="1" t="n">
        <v>3.23</v>
      </c>
      <c r="I3448" s="1" t="n">
        <v>0.03826</v>
      </c>
      <c r="J3448" s="2" t="inlineStr">
        <is>
          <t>CORTE</t>
        </is>
      </c>
    </row>
    <row r="3449" ht="12" customHeight="1">
      <c r="A3449" s="3" t="inlineStr">
        <is>
          <t>UV</t>
        </is>
      </c>
      <c r="B3449" s="1" t="n">
        <v>30104012</v>
      </c>
      <c r="C3449" s="1" t="inlineStr">
        <is>
          <t>Produto com acabamento</t>
        </is>
      </c>
      <c r="D3449" s="1" t="n">
        <v>30104012</v>
      </c>
      <c r="E3449" s="1" t="inlineStr">
        <is>
          <t>TAMPO 1365X905X25 MDF - MESA COM VIDRO (RAIO 5</t>
        </is>
      </c>
      <c r="F3449" s="2" t="n">
        <v>1</v>
      </c>
      <c r="G3449" s="2" t="inlineStr">
        <is>
          <t>peça</t>
        </is>
      </c>
      <c r="H3449" s="1" t="n">
        <v>3.23</v>
      </c>
      <c r="I3449" s="1" t="n">
        <v>0.03826</v>
      </c>
      <c r="J3449" s="2" t="inlineStr">
        <is>
          <t>CORTE</t>
        </is>
      </c>
    </row>
    <row r="3450" ht="12" customHeight="1">
      <c r="A3450" s="3" t="inlineStr">
        <is>
          <t>UV</t>
        </is>
      </c>
      <c r="B3450" s="1" t="n">
        <v>30106012</v>
      </c>
      <c r="C3450" s="1" t="inlineStr">
        <is>
          <t>Produto com acabamento</t>
        </is>
      </c>
      <c r="D3450" s="1" t="n">
        <v>30106012</v>
      </c>
      <c r="E3450" s="1" t="inlineStr">
        <is>
          <t>TAMPO 1605X905X25 MDF - MESA COM VIDRO (RAIO 5</t>
        </is>
      </c>
      <c r="F3450" s="2" t="n">
        <v>1</v>
      </c>
      <c r="G3450" s="2" t="inlineStr">
        <is>
          <t>peça</t>
        </is>
      </c>
      <c r="H3450" s="1" t="n">
        <v>3.23</v>
      </c>
      <c r="I3450" s="1" t="n">
        <v>0.03826</v>
      </c>
      <c r="J3450" s="2" t="inlineStr">
        <is>
          <t>CORTE</t>
        </is>
      </c>
    </row>
    <row r="3451" ht="12" customHeight="1">
      <c r="A3451" s="3" t="inlineStr">
        <is>
          <t>UV</t>
        </is>
      </c>
      <c r="B3451" s="1" t="n">
        <v>20086212</v>
      </c>
      <c r="C3451" s="1" t="inlineStr">
        <is>
          <t>Produto com acabamento</t>
        </is>
      </c>
      <c r="D3451" s="1" t="n">
        <v>20086212</v>
      </c>
      <c r="E3451" s="1" t="inlineStr">
        <is>
          <t>TAMPO 1605X905X18 MDF - MESA COM VIDRO (RAIO 5</t>
        </is>
      </c>
      <c r="F3451" s="2" t="n">
        <v>1</v>
      </c>
      <c r="G3451" s="2" t="inlineStr">
        <is>
          <t>peça</t>
        </is>
      </c>
      <c r="H3451" s="1" t="n">
        <v>3.23</v>
      </c>
      <c r="I3451" s="1" t="n">
        <v>0.03826</v>
      </c>
      <c r="J3451" s="2" t="inlineStr">
        <is>
          <t>CORTE</t>
        </is>
      </c>
    </row>
    <row r="3452" ht="12" customHeight="1">
      <c r="A3452" s="3" t="inlineStr">
        <is>
          <t>UV</t>
        </is>
      </c>
      <c r="B3452" s="1" t="n">
        <v>20088212</v>
      </c>
      <c r="C3452" s="1" t="inlineStr">
        <is>
          <t>Produto com acabamento</t>
        </is>
      </c>
      <c r="D3452" s="1" t="n">
        <v>20088212</v>
      </c>
      <c r="E3452" s="1" t="inlineStr">
        <is>
          <t>TAMPO 1800X900X18 MDF - MESA COM VIDRO (RAIO 5</t>
        </is>
      </c>
      <c r="F3452" s="2" t="n">
        <v>1</v>
      </c>
      <c r="G3452" s="2" t="inlineStr">
        <is>
          <t>peça</t>
        </is>
      </c>
      <c r="H3452" s="1" t="n">
        <v>3.23</v>
      </c>
      <c r="I3452" s="1" t="n">
        <v>0.03826</v>
      </c>
      <c r="J3452" s="2" t="inlineStr">
        <is>
          <t>CORTE</t>
        </is>
      </c>
    </row>
    <row r="3453" ht="12" customHeight="1">
      <c r="A3453" s="3" t="inlineStr">
        <is>
          <t>UV</t>
        </is>
      </c>
      <c r="B3453" s="1" t="n">
        <v>30108012</v>
      </c>
      <c r="C3453" s="1" t="inlineStr">
        <is>
          <t>Produto com acabamento</t>
        </is>
      </c>
      <c r="D3453" s="1" t="n">
        <v>30108012</v>
      </c>
      <c r="E3453" s="1" t="inlineStr">
        <is>
          <t>TAMPO 1805X905X25 MDF - MESA COM VIDRO (RAIO 5</t>
        </is>
      </c>
      <c r="F3453" s="2" t="n">
        <v>1</v>
      </c>
      <c r="G3453" s="2" t="inlineStr">
        <is>
          <t>peça</t>
        </is>
      </c>
      <c r="H3453" s="1" t="n">
        <v>3.23</v>
      </c>
      <c r="I3453" s="1" t="n">
        <v>0.03826</v>
      </c>
      <c r="J3453" s="2" t="inlineStr">
        <is>
          <t>CORTE</t>
        </is>
      </c>
    </row>
    <row r="3454" ht="12" customHeight="1">
      <c r="A3454" s="3" t="inlineStr">
        <is>
          <t>UV</t>
        </is>
      </c>
      <c r="B3454" s="1" t="n">
        <v>20054601</v>
      </c>
      <c r="C3454" s="1" t="inlineStr">
        <is>
          <t>Produto com acabamento</t>
        </is>
      </c>
      <c r="D3454" s="1" t="n">
        <v>20054601</v>
      </c>
      <c r="E3454" s="1" t="inlineStr">
        <is>
          <t>PE ESTRU. 760(810)X80(125)X30 MAD (2PC)- TOPAZIO5</t>
        </is>
      </c>
      <c r="F3454" s="2" t="n">
        <v>1</v>
      </c>
      <c r="G3454" s="2" t="inlineStr">
        <is>
          <t>peça</t>
        </is>
      </c>
      <c r="H3454" s="1" t="n">
        <v>3.23</v>
      </c>
      <c r="I3454" s="1" t="n">
        <v>0.03826</v>
      </c>
      <c r="J3454" s="2" t="inlineStr">
        <is>
          <t>CORTE</t>
        </is>
      </c>
    </row>
    <row r="3455" ht="12" customHeight="1">
      <c r="A3455" s="3" t="inlineStr">
        <is>
          <t>UV</t>
        </is>
      </c>
      <c r="B3455" s="1" t="n">
        <v>91200002</v>
      </c>
      <c r="C3455" s="1" t="inlineStr">
        <is>
          <t>Produto com acabamento</t>
        </is>
      </c>
      <c r="D3455" s="1" t="n">
        <v>91200002</v>
      </c>
      <c r="E3455" s="1" t="inlineStr">
        <is>
          <t>LATERAL MENOR 924X301X15 MDP - CAMA BOX 0,90 5</t>
        </is>
      </c>
      <c r="F3455" s="2" t="n">
        <v>1</v>
      </c>
      <c r="G3455" s="2" t="inlineStr">
        <is>
          <t>peça</t>
        </is>
      </c>
      <c r="H3455" s="1" t="n">
        <v>3.23</v>
      </c>
      <c r="I3455" s="1" t="n">
        <v>0.03826</v>
      </c>
      <c r="J3455" s="2" t="inlineStr">
        <is>
          <t>CORTE</t>
        </is>
      </c>
    </row>
    <row r="3456" ht="12" customHeight="1">
      <c r="A3456" s="3" t="inlineStr">
        <is>
          <t>UV</t>
        </is>
      </c>
      <c r="B3456" s="1" t="n">
        <v>91204001</v>
      </c>
      <c r="C3456" s="1" t="inlineStr">
        <is>
          <t>Produto com acabamento</t>
        </is>
      </c>
      <c r="D3456" s="1" t="n">
        <v>91204001</v>
      </c>
      <c r="E3456" s="1" t="inlineStr">
        <is>
          <t>(1-8)LATERAL MAIOR 1890X300X15 MDP - CAMA BOX 5</t>
        </is>
      </c>
      <c r="F3456" s="2" t="n">
        <v>1</v>
      </c>
      <c r="G3456" s="2" t="inlineStr">
        <is>
          <t>peça</t>
        </is>
      </c>
      <c r="H3456" s="1" t="n">
        <v>3.23</v>
      </c>
      <c r="I3456" s="1" t="n">
        <v>0.03826</v>
      </c>
      <c r="J3456" s="2" t="inlineStr">
        <is>
          <t>CORTE</t>
        </is>
      </c>
    </row>
    <row r="3457" ht="12" customHeight="1">
      <c r="A3457" s="3" t="inlineStr">
        <is>
          <t>UV</t>
        </is>
      </c>
      <c r="B3457" s="1" t="n">
        <v>91204002</v>
      </c>
      <c r="C3457" s="1" t="inlineStr">
        <is>
          <t>Produto com acabamento</t>
        </is>
      </c>
      <c r="D3457" s="1" t="n">
        <v>91204002</v>
      </c>
      <c r="E3457" s="1" t="inlineStr">
        <is>
          <t>(5) LATERAL MENOR 1424X301X15 MDP - CAMA BOX  5</t>
        </is>
      </c>
      <c r="F3457" s="2" t="n">
        <v>1</v>
      </c>
      <c r="G3457" s="2" t="inlineStr">
        <is>
          <t>peça</t>
        </is>
      </c>
      <c r="H3457" s="1" t="n">
        <v>3.23</v>
      </c>
      <c r="I3457" s="1" t="n">
        <v>0.03826</v>
      </c>
      <c r="J3457" s="2" t="inlineStr">
        <is>
          <t>CORTE</t>
        </is>
      </c>
    </row>
    <row r="3458" ht="12" customHeight="1">
      <c r="A3458" s="3" t="inlineStr">
        <is>
          <t>UV</t>
        </is>
      </c>
      <c r="B3458" s="1" t="n">
        <v>91206001</v>
      </c>
      <c r="C3458" s="1" t="inlineStr">
        <is>
          <t>Produto com acabamento</t>
        </is>
      </c>
      <c r="D3458" s="1" t="n">
        <v>91206001</v>
      </c>
      <c r="E3458" s="1" t="inlineStr">
        <is>
          <t>LATERAL MAIOR 1990X300X15 MDP - CAMA BOX         5</t>
        </is>
      </c>
      <c r="F3458" s="2" t="n">
        <v>1</v>
      </c>
      <c r="G3458" s="2" t="inlineStr">
        <is>
          <t>peça</t>
        </is>
      </c>
      <c r="H3458" s="1" t="n">
        <v>3.23</v>
      </c>
      <c r="I3458" s="1" t="n">
        <v>0.03826</v>
      </c>
      <c r="J3458" s="2" t="inlineStr">
        <is>
          <t>CORTE</t>
        </is>
      </c>
    </row>
    <row r="3459" ht="12" customHeight="1">
      <c r="A3459" s="3" t="inlineStr">
        <is>
          <t>UV</t>
        </is>
      </c>
      <c r="B3459" s="1" t="n">
        <v>91206002</v>
      </c>
      <c r="C3459" s="1" t="inlineStr">
        <is>
          <t>Produto com acabamento</t>
        </is>
      </c>
      <c r="D3459" s="1" t="n">
        <v>91206002</v>
      </c>
      <c r="E3459" s="1" t="inlineStr">
        <is>
          <t>LATERAL MENOR 1624X301X15 MDP - CAMA BOX</t>
        </is>
      </c>
      <c r="F3459" s="2" t="n">
        <v>1</v>
      </c>
      <c r="G3459" s="2" t="inlineStr">
        <is>
          <t>peça</t>
        </is>
      </c>
      <c r="H3459" s="1" t="n">
        <v>3.23</v>
      </c>
      <c r="I3459" s="1" t="n">
        <v>0.03826</v>
      </c>
      <c r="J3459" s="2" t="inlineStr">
        <is>
          <t>CORTE</t>
        </is>
      </c>
    </row>
    <row r="3460" ht="12" customHeight="1">
      <c r="A3460" s="3" t="inlineStr">
        <is>
          <t>UV</t>
        </is>
      </c>
      <c r="B3460" s="1" t="n">
        <v>30009703</v>
      </c>
      <c r="C3460" s="1" t="inlineStr">
        <is>
          <t>Produto com acabamento</t>
        </is>
      </c>
      <c r="D3460" s="1" t="n">
        <v>30009703</v>
      </c>
      <c r="E3460" s="1" t="inlineStr">
        <is>
          <t>ESPALDAR 390X40(911)X25 MDF (24) - CADEIRA GRE 5</t>
        </is>
      </c>
      <c r="F3460" s="2" t="n">
        <v>1</v>
      </c>
      <c r="G3460" s="2" t="inlineStr">
        <is>
          <t>peça</t>
        </is>
      </c>
      <c r="H3460" s="1" t="n">
        <v>3.23</v>
      </c>
      <c r="I3460" s="1" t="n">
        <v>0.03826</v>
      </c>
      <c r="J3460" s="2" t="inlineStr">
        <is>
          <t>CORTE</t>
        </is>
      </c>
    </row>
    <row r="3461" ht="12" customHeight="1">
      <c r="A3461" s="3" t="inlineStr">
        <is>
          <t>UV</t>
        </is>
      </c>
      <c r="B3461" s="1" t="n">
        <v>20016101</v>
      </c>
      <c r="C3461" s="1" t="inlineStr">
        <is>
          <t>Produto com acabamento</t>
        </is>
      </c>
      <c r="D3461" s="1" t="n">
        <v>20016101</v>
      </c>
      <c r="E3461" s="1" t="inlineStr">
        <is>
          <t>TAMPO 1602X802X12 MDP - MESA MIAMI 1,60X0,80     5</t>
        </is>
      </c>
      <c r="F3461" s="2" t="n">
        <v>1</v>
      </c>
      <c r="G3461" s="2" t="inlineStr">
        <is>
          <t>peça</t>
        </is>
      </c>
      <c r="H3461" s="1" t="n">
        <v>3.23</v>
      </c>
      <c r="I3461" s="1" t="n">
        <v>0.03826</v>
      </c>
      <c r="J3461" s="2" t="inlineStr">
        <is>
          <t>CORTE</t>
        </is>
      </c>
    </row>
    <row r="3462" ht="12" customHeight="1">
      <c r="A3462" s="3" t="inlineStr">
        <is>
          <t>UV</t>
        </is>
      </c>
      <c r="B3462" s="1" t="n">
        <v>20016106</v>
      </c>
      <c r="C3462" s="1" t="inlineStr">
        <is>
          <t>Produto com acabamento</t>
        </is>
      </c>
      <c r="D3462" s="1" t="n">
        <v>20016106</v>
      </c>
      <c r="E3462" s="1" t="inlineStr">
        <is>
          <t>(2)TRAV.MAIOR 1442X100X15 MDP-MESA MIAMI 1,60X5</t>
        </is>
      </c>
      <c r="F3462" s="2" t="n">
        <v>1</v>
      </c>
      <c r="G3462" s="2" t="inlineStr">
        <is>
          <t>peça</t>
        </is>
      </c>
      <c r="H3462" s="1" t="n">
        <v>3.23</v>
      </c>
      <c r="I3462" s="1" t="n">
        <v>0.03826</v>
      </c>
      <c r="J3462" s="2" t="inlineStr">
        <is>
          <t>CORTE</t>
        </is>
      </c>
    </row>
    <row r="3463" ht="12" customHeight="1">
      <c r="A3463" s="3" t="inlineStr">
        <is>
          <t>UV</t>
        </is>
      </c>
      <c r="B3463" s="1" t="n">
        <v>20031207</v>
      </c>
      <c r="C3463" s="1" t="inlineStr">
        <is>
          <t>Produto com acabamento</t>
        </is>
      </c>
      <c r="D3463" s="1" t="n">
        <v>20031207</v>
      </c>
      <c r="E3463" s="1" t="inlineStr">
        <is>
          <t>TAMPO 1205X905X15 MDF - MESA COM VIDRO            5</t>
        </is>
      </c>
      <c r="F3463" s="2" t="n">
        <v>1</v>
      </c>
      <c r="G3463" s="2" t="inlineStr">
        <is>
          <t>peça</t>
        </is>
      </c>
      <c r="H3463" s="1" t="n">
        <v>3.23</v>
      </c>
      <c r="I3463" s="1" t="n">
        <v>0.03826</v>
      </c>
      <c r="J3463" s="2" t="inlineStr">
        <is>
          <t>CORTE</t>
        </is>
      </c>
    </row>
    <row r="3464" ht="12" customHeight="1">
      <c r="A3464" s="3" t="inlineStr">
        <is>
          <t>UV</t>
        </is>
      </c>
      <c r="B3464" s="1" t="n">
        <v>20031307</v>
      </c>
      <c r="C3464" s="1" t="inlineStr">
        <is>
          <t>Produto com acabamento</t>
        </is>
      </c>
      <c r="D3464" s="1" t="n">
        <v>20031307</v>
      </c>
      <c r="E3464" s="1" t="inlineStr">
        <is>
          <t>TAMPO 1365X905X15 MDF - MESA COM VIDRO            5</t>
        </is>
      </c>
      <c r="F3464" s="2" t="n">
        <v>1</v>
      </c>
      <c r="G3464" s="2" t="inlineStr">
        <is>
          <t>peça</t>
        </is>
      </c>
      <c r="H3464" s="1" t="n">
        <v>3.23</v>
      </c>
      <c r="I3464" s="1" t="n">
        <v>0.03826</v>
      </c>
      <c r="J3464" s="2" t="inlineStr">
        <is>
          <t>CORTE</t>
        </is>
      </c>
    </row>
    <row r="3465" ht="12" customHeight="1">
      <c r="A3465" s="3" t="inlineStr">
        <is>
          <t>UV</t>
        </is>
      </c>
      <c r="B3465" s="1" t="n">
        <v>20031607</v>
      </c>
      <c r="C3465" s="1" t="inlineStr">
        <is>
          <t>Produto com acabamento</t>
        </is>
      </c>
      <c r="D3465" s="1" t="n">
        <v>20031607</v>
      </c>
      <c r="E3465" s="1" t="inlineStr">
        <is>
          <t>TAMPO 1605X905X15 MDF - MESA COM VIDRO            5</t>
        </is>
      </c>
      <c r="F3465" s="2" t="n">
        <v>1</v>
      </c>
      <c r="G3465" s="2" t="inlineStr">
        <is>
          <t>peça</t>
        </is>
      </c>
      <c r="H3465" s="1" t="n">
        <v>3.23</v>
      </c>
      <c r="I3465" s="1" t="n">
        <v>0.03826</v>
      </c>
      <c r="J3465" s="2" t="inlineStr">
        <is>
          <t>CORTE</t>
        </is>
      </c>
    </row>
    <row r="3466" ht="12" customHeight="1">
      <c r="A3466" s="3" t="inlineStr">
        <is>
          <t>UV</t>
        </is>
      </c>
      <c r="B3466" s="1" t="n">
        <v>20053101</v>
      </c>
      <c r="C3466" s="1" t="inlineStr">
        <is>
          <t>Produto com acabamento</t>
        </is>
      </c>
      <c r="D3466" s="1" t="n">
        <v>20053101</v>
      </c>
      <c r="E3466" s="1" t="inlineStr">
        <is>
          <t>TAMPO 900X900X18 MDF - MESA COM VIDRO              5</t>
        </is>
      </c>
      <c r="F3466" s="2" t="n">
        <v>1</v>
      </c>
      <c r="G3466" s="2" t="inlineStr">
        <is>
          <t>peça</t>
        </is>
      </c>
      <c r="H3466" s="1" t="n">
        <v>3.23</v>
      </c>
      <c r="I3466" s="1" t="n">
        <v>0.03826</v>
      </c>
      <c r="J3466" s="2" t="inlineStr">
        <is>
          <t>CORTE</t>
        </is>
      </c>
    </row>
    <row r="3467" ht="12" customHeight="1">
      <c r="A3467" s="3" t="inlineStr">
        <is>
          <t>UV</t>
        </is>
      </c>
      <c r="B3467" s="1" t="n">
        <v>20013110</v>
      </c>
      <c r="C3467" s="1" t="inlineStr">
        <is>
          <t>Produto com acabamento</t>
        </is>
      </c>
      <c r="D3467" s="1" t="n">
        <v>20013110</v>
      </c>
      <c r="E3467" s="1" t="inlineStr">
        <is>
          <t>PE MAIOR 760X120 (204)X15 MDF - ASSISTENCIA MIA5</t>
        </is>
      </c>
      <c r="F3467" s="2" t="n">
        <v>1</v>
      </c>
      <c r="G3467" s="2" t="inlineStr">
        <is>
          <t>peça</t>
        </is>
      </c>
      <c r="H3467" s="1" t="n">
        <v>3.23</v>
      </c>
      <c r="I3467" s="1" t="n">
        <v>0.03826</v>
      </c>
      <c r="J3467" s="2" t="inlineStr">
        <is>
          <t>CORTE</t>
        </is>
      </c>
    </row>
    <row r="3468" ht="12" customHeight="1">
      <c r="A3468" s="3" t="inlineStr">
        <is>
          <t>UV</t>
        </is>
      </c>
      <c r="B3468" s="1" t="n">
        <v>20013111</v>
      </c>
      <c r="C3468" s="1" t="inlineStr">
        <is>
          <t>Produto com acabamento</t>
        </is>
      </c>
      <c r="D3468" s="1" t="n">
        <v>20013111</v>
      </c>
      <c r="E3468" s="1" t="inlineStr">
        <is>
          <t>PE MENOR 760X100 (164) X15 MDF - ASSISTENCIA M 5</t>
        </is>
      </c>
      <c r="F3468" s="2" t="n">
        <v>1</v>
      </c>
      <c r="G3468" s="2" t="inlineStr">
        <is>
          <t>peça</t>
        </is>
      </c>
      <c r="H3468" s="1" t="n">
        <v>3.23</v>
      </c>
      <c r="I3468" s="1" t="n">
        <v>0.03826</v>
      </c>
      <c r="J3468" s="2" t="inlineStr">
        <is>
          <t>CORTE</t>
        </is>
      </c>
    </row>
    <row r="3469" ht="12" customHeight="1">
      <c r="A3469" s="3" t="inlineStr">
        <is>
          <t>UV</t>
        </is>
      </c>
      <c r="B3469" s="1" t="n">
        <v>20031202</v>
      </c>
      <c r="C3469" s="1" t="inlineStr">
        <is>
          <t>Produto com acabamento</t>
        </is>
      </c>
      <c r="D3469" s="1" t="n">
        <v>20031202</v>
      </c>
      <c r="E3469" s="1" t="inlineStr">
        <is>
          <t>(4) PE MAIOR 800(818)X100(169)X15 MDF - NOVA YOR5</t>
        </is>
      </c>
      <c r="F3469" s="2" t="n">
        <v>1</v>
      </c>
      <c r="G3469" s="2" t="inlineStr">
        <is>
          <t>peça</t>
        </is>
      </c>
      <c r="H3469" s="1" t="n">
        <v>3.23</v>
      </c>
      <c r="I3469" s="1" t="n">
        <v>0.03826</v>
      </c>
      <c r="J3469" s="2" t="inlineStr">
        <is>
          <t>CORTE</t>
        </is>
      </c>
    </row>
    <row r="3470" ht="12" customHeight="1">
      <c r="A3470" s="3" t="inlineStr">
        <is>
          <t>UV</t>
        </is>
      </c>
      <c r="B3470" s="1" t="n">
        <v>20031203</v>
      </c>
      <c r="C3470" s="1" t="inlineStr">
        <is>
          <t>Produto com acabamento</t>
        </is>
      </c>
      <c r="D3470" s="1" t="n">
        <v>20031203</v>
      </c>
      <c r="E3470" s="1" t="inlineStr">
        <is>
          <t>(5) PE MENOR 800(818)X84(138)X15 MDF - NOVA YOR5</t>
        </is>
      </c>
      <c r="F3470" s="2" t="n">
        <v>1</v>
      </c>
      <c r="G3470" s="2" t="inlineStr">
        <is>
          <t>peça</t>
        </is>
      </c>
      <c r="H3470" s="1" t="n">
        <v>3.23</v>
      </c>
      <c r="I3470" s="1" t="n">
        <v>0.03826</v>
      </c>
      <c r="J3470" s="2" t="inlineStr">
        <is>
          <t>CORTE</t>
        </is>
      </c>
    </row>
    <row r="3471" ht="12" customHeight="1">
      <c r="A3471" s="3" t="inlineStr">
        <is>
          <t>UV</t>
        </is>
      </c>
      <c r="B3471" s="1" t="n">
        <v>20031205</v>
      </c>
      <c r="C3471" s="1" t="inlineStr">
        <is>
          <t>Produto com acabamento</t>
        </is>
      </c>
      <c r="D3471" s="1" t="n">
        <v>20031205</v>
      </c>
      <c r="E3471" s="1" t="inlineStr">
        <is>
          <t>(2) TRAV MAIOR 942(952)X100X15 MDP-NOVA YORK 15</t>
        </is>
      </c>
      <c r="F3471" s="2" t="n">
        <v>1</v>
      </c>
      <c r="G3471" s="2" t="inlineStr">
        <is>
          <t>peça</t>
        </is>
      </c>
      <c r="H3471" s="1" t="n">
        <v>3.23</v>
      </c>
      <c r="I3471" s="1" t="n">
        <v>0.03826</v>
      </c>
      <c r="J3471" s="2" t="inlineStr">
        <is>
          <t>CORTE</t>
        </is>
      </c>
    </row>
    <row r="3472" ht="12" customHeight="1">
      <c r="A3472" s="3" t="inlineStr">
        <is>
          <t>UV</t>
        </is>
      </c>
      <c r="B3472" s="1" t="n">
        <v>20031605</v>
      </c>
      <c r="C3472" s="1" t="inlineStr">
        <is>
          <t>Produto com acabamento</t>
        </is>
      </c>
      <c r="D3472" s="1" t="n">
        <v>20031605</v>
      </c>
      <c r="E3472" s="1" t="inlineStr">
        <is>
          <t>(2)TRAV MAIOR 1342(1352)X100X15 MDP-NOVA YORK5</t>
        </is>
      </c>
      <c r="F3472" s="2" t="n">
        <v>1</v>
      </c>
      <c r="G3472" s="2" t="inlineStr">
        <is>
          <t>peça</t>
        </is>
      </c>
      <c r="H3472" s="1" t="n">
        <v>3.23</v>
      </c>
      <c r="I3472" s="1" t="n">
        <v>0.03826</v>
      </c>
      <c r="J3472" s="2" t="inlineStr">
        <is>
          <t>CORTE</t>
        </is>
      </c>
    </row>
    <row r="3473" ht="12" customHeight="1">
      <c r="A3473" s="3" t="inlineStr">
        <is>
          <t>UV</t>
        </is>
      </c>
      <c r="B3473" s="1" t="n">
        <v>20031305</v>
      </c>
      <c r="C3473" s="1" t="inlineStr">
        <is>
          <t>Produto com acabamento</t>
        </is>
      </c>
      <c r="D3473" s="1" t="n">
        <v>20031305</v>
      </c>
      <c r="E3473" s="1" t="inlineStr">
        <is>
          <t>TRAV MAIOR 1102(1112)X100X15 MDP - NOVA YORK  5</t>
        </is>
      </c>
      <c r="F3473" s="2" t="n">
        <v>1</v>
      </c>
      <c r="G3473" s="2" t="inlineStr">
        <is>
          <t>peça</t>
        </is>
      </c>
      <c r="H3473" s="1" t="n">
        <v>3.23</v>
      </c>
      <c r="I3473" s="1" t="n">
        <v>0.03826</v>
      </c>
      <c r="J3473" s="2" t="inlineStr">
        <is>
          <t>CORTE</t>
        </is>
      </c>
    </row>
    <row r="3474" ht="12" customHeight="1">
      <c r="A3474" s="3" t="inlineStr">
        <is>
          <t>UV</t>
        </is>
      </c>
      <c r="B3474" s="1" t="n">
        <v>20031206</v>
      </c>
      <c r="C3474" s="1" t="inlineStr">
        <is>
          <t>Produto com acabamento</t>
        </is>
      </c>
      <c r="D3474" s="1" t="n">
        <v>20031206</v>
      </c>
      <c r="E3474" s="1" t="inlineStr">
        <is>
          <t>(3) TRAV MENOR 614(624)X100X15 MDP-NOVA YORK 5</t>
        </is>
      </c>
      <c r="F3474" s="2" t="n">
        <v>1</v>
      </c>
      <c r="G3474" s="2" t="inlineStr">
        <is>
          <t>peça</t>
        </is>
      </c>
      <c r="H3474" s="1" t="n">
        <v>3.23</v>
      </c>
      <c r="I3474" s="1" t="n">
        <v>0.03826</v>
      </c>
      <c r="J3474" s="2" t="inlineStr">
        <is>
          <t>CORTE</t>
        </is>
      </c>
    </row>
    <row r="3475" ht="12" customHeight="1">
      <c r="A3475" s="3" t="inlineStr">
        <is>
          <t>UV</t>
        </is>
      </c>
      <c r="B3475" s="1" t="n">
        <v>20014005</v>
      </c>
      <c r="C3475" s="1" t="inlineStr">
        <is>
          <t>Produto com acabamento</t>
        </is>
      </c>
      <c r="D3475" s="1" t="n">
        <v>20014005</v>
      </c>
      <c r="E3475" s="1" t="inlineStr">
        <is>
          <t>TAMPO 902X902X12 MDP - MESA DAKAR/MIAMI 0,90   5</t>
        </is>
      </c>
      <c r="F3475" s="2" t="n">
        <v>1</v>
      </c>
      <c r="G3475" s="2" t="inlineStr">
        <is>
          <t>peça</t>
        </is>
      </c>
      <c r="H3475" s="1" t="n">
        <v>3.23</v>
      </c>
      <c r="I3475" s="1" t="n">
        <v>0.03826</v>
      </c>
      <c r="J3475" s="2" t="inlineStr">
        <is>
          <t>CORTE</t>
        </is>
      </c>
    </row>
    <row r="3476" ht="12" customHeight="1">
      <c r="A3476" s="3" t="inlineStr">
        <is>
          <t>UV</t>
        </is>
      </c>
      <c r="B3476" s="1" t="n">
        <v>20014105</v>
      </c>
      <c r="C3476" s="1" t="inlineStr">
        <is>
          <t>Produto com acabamento</t>
        </is>
      </c>
      <c r="D3476" s="1" t="n">
        <v>20014105</v>
      </c>
      <c r="E3476" s="1" t="inlineStr">
        <is>
          <t>(1) TAMPO 1368X802X12 MDP-MESA DAKAR/MIAMI 1, 5</t>
        </is>
      </c>
      <c r="F3476" s="2" t="n">
        <v>1</v>
      </c>
      <c r="G3476" s="2" t="inlineStr">
        <is>
          <t>peça</t>
        </is>
      </c>
      <c r="H3476" s="1" t="n">
        <v>3.23</v>
      </c>
      <c r="I3476" s="1" t="n">
        <v>0.03826</v>
      </c>
      <c r="J3476" s="2" t="inlineStr">
        <is>
          <t>CORTE</t>
        </is>
      </c>
    </row>
    <row r="3477" ht="12" customHeight="1">
      <c r="A3477" s="3" t="inlineStr">
        <is>
          <t>UV</t>
        </is>
      </c>
      <c r="B3477" s="1" t="n">
        <v>20014205</v>
      </c>
      <c r="C3477" s="1" t="inlineStr">
        <is>
          <t>Produto com acabamento</t>
        </is>
      </c>
      <c r="D3477" s="1" t="n">
        <v>20014205</v>
      </c>
      <c r="E3477" s="1" t="inlineStr">
        <is>
          <t>(1) TAMPO 1602X802X12 MDP - MESA DAKAR/MIAMI 15</t>
        </is>
      </c>
      <c r="F3477" s="2" t="n">
        <v>1</v>
      </c>
      <c r="G3477" s="2" t="inlineStr">
        <is>
          <t>peça</t>
        </is>
      </c>
      <c r="H3477" s="1" t="n">
        <v>3.23</v>
      </c>
      <c r="I3477" s="1" t="n">
        <v>0.03826</v>
      </c>
      <c r="J3477" s="2" t="inlineStr">
        <is>
          <t>CORTE</t>
        </is>
      </c>
    </row>
    <row r="3478" ht="12" customHeight="1">
      <c r="A3478" s="3" t="inlineStr">
        <is>
          <t>UV</t>
        </is>
      </c>
      <c r="B3478" s="1" t="n">
        <v>20014002</v>
      </c>
      <c r="C3478" s="1" t="inlineStr">
        <is>
          <t>Produto com acabamento</t>
        </is>
      </c>
      <c r="D3478" s="1" t="n">
        <v>20014002</v>
      </c>
      <c r="E3478" s="1" t="inlineStr">
        <is>
          <t>LAT MENOR BASE INTERNA 307X350X15 MDP - DAKA5</t>
        </is>
      </c>
      <c r="F3478" s="2" t="n">
        <v>1</v>
      </c>
      <c r="G3478" s="2" t="inlineStr">
        <is>
          <t>peça</t>
        </is>
      </c>
      <c r="H3478" s="1" t="n">
        <v>3.23</v>
      </c>
      <c r="I3478" s="1" t="n">
        <v>0.03826</v>
      </c>
      <c r="J3478" s="2" t="inlineStr">
        <is>
          <t>CORTE</t>
        </is>
      </c>
    </row>
    <row r="3479" ht="12" customHeight="1">
      <c r="A3479" s="3" t="inlineStr">
        <is>
          <t>UV</t>
        </is>
      </c>
      <c r="B3479" s="1" t="n">
        <v>20014003</v>
      </c>
      <c r="C3479" s="1" t="inlineStr">
        <is>
          <t>Produto com acabamento</t>
        </is>
      </c>
      <c r="D3479" s="1" t="n">
        <v>20014003</v>
      </c>
      <c r="E3479" s="1" t="inlineStr">
        <is>
          <t>LAT MAIOR BASE INTERNA 455X348X15 MDP - DAKAR5</t>
        </is>
      </c>
      <c r="F3479" s="2" t="n">
        <v>1</v>
      </c>
      <c r="G3479" s="2" t="inlineStr">
        <is>
          <t>peça</t>
        </is>
      </c>
      <c r="H3479" s="1" t="n">
        <v>3.23</v>
      </c>
      <c r="I3479" s="1" t="n">
        <v>0.03826</v>
      </c>
      <c r="J3479" s="2" t="inlineStr">
        <is>
          <t>CORTE</t>
        </is>
      </c>
    </row>
    <row r="3480" ht="12" customHeight="1">
      <c r="A3480" s="3" t="inlineStr">
        <is>
          <t>UV</t>
        </is>
      </c>
      <c r="B3480" s="1" t="n">
        <v>20014004</v>
      </c>
      <c r="C3480" s="1" t="inlineStr">
        <is>
          <t>Produto com acabamento</t>
        </is>
      </c>
      <c r="D3480" s="1" t="n">
        <v>20014004</v>
      </c>
      <c r="E3480" s="1" t="inlineStr">
        <is>
          <t>LAT BASE INTERNA DETAL 332X100X03 HDF - DAKAR5</t>
        </is>
      </c>
      <c r="F3480" s="2" t="n">
        <v>1</v>
      </c>
      <c r="G3480" s="2" t="inlineStr">
        <is>
          <t>peça</t>
        </is>
      </c>
      <c r="H3480" s="1" t="n">
        <v>3.23</v>
      </c>
      <c r="I3480" s="1" t="n">
        <v>0.03826</v>
      </c>
      <c r="J3480" s="2" t="inlineStr">
        <is>
          <t>CORTE</t>
        </is>
      </c>
    </row>
    <row r="3481" ht="12" customHeight="1">
      <c r="A3481" s="3" t="inlineStr">
        <is>
          <t>UV</t>
        </is>
      </c>
      <c r="B3481" s="1" t="n">
        <v>20014104</v>
      </c>
      <c r="C3481" s="1" t="inlineStr">
        <is>
          <t>Produto com acabamento</t>
        </is>
      </c>
      <c r="D3481" s="1" t="n">
        <v>20014104</v>
      </c>
      <c r="E3481" s="1" t="inlineStr">
        <is>
          <t>LAT BASE INTERNA DETAL 552X100X03 HDF - DAKAR5</t>
        </is>
      </c>
      <c r="F3481" s="2" t="n">
        <v>1</v>
      </c>
      <c r="G3481" s="2" t="inlineStr">
        <is>
          <t>peça</t>
        </is>
      </c>
      <c r="H3481" s="1" t="n">
        <v>3.23</v>
      </c>
      <c r="I3481" s="1" t="n">
        <v>0.03826</v>
      </c>
      <c r="J3481" s="2" t="inlineStr">
        <is>
          <t>CORTE</t>
        </is>
      </c>
    </row>
    <row r="3482" ht="12" customHeight="1">
      <c r="A3482" s="3" t="inlineStr">
        <is>
          <t>UV</t>
        </is>
      </c>
      <c r="B3482" s="1" t="n">
        <v>20014103</v>
      </c>
      <c r="C3482" s="1" t="inlineStr">
        <is>
          <t>Produto com acabamento</t>
        </is>
      </c>
      <c r="D3482" s="1" t="n">
        <v>20014103</v>
      </c>
      <c r="E3482" s="1" t="inlineStr">
        <is>
          <t>LAT MAIOR BASE INTERNA 675X348X15 MDP - DAKAR5</t>
        </is>
      </c>
      <c r="F3482" s="2" t="n">
        <v>1</v>
      </c>
      <c r="G3482" s="2" t="inlineStr">
        <is>
          <t>peça</t>
        </is>
      </c>
      <c r="H3482" s="1" t="n">
        <v>3.23</v>
      </c>
      <c r="I3482" s="1" t="n">
        <v>0.03826</v>
      </c>
      <c r="J3482" s="2" t="inlineStr">
        <is>
          <t>CORTE</t>
        </is>
      </c>
    </row>
    <row r="3483" ht="12" customHeight="1">
      <c r="A3483" s="3" t="inlineStr">
        <is>
          <t>UV</t>
        </is>
      </c>
      <c r="B3483" s="1" t="n">
        <v>20014102</v>
      </c>
      <c r="C3483" s="1" t="inlineStr">
        <is>
          <t>Produto com acabamento</t>
        </is>
      </c>
      <c r="D3483" s="1" t="n">
        <v>20014102</v>
      </c>
      <c r="E3483" s="1" t="inlineStr">
        <is>
          <t>LAT MENOR BASE INTERNA 527X350X15 MDP - DAKA5</t>
        </is>
      </c>
      <c r="F3483" s="2" t="n">
        <v>1</v>
      </c>
      <c r="G3483" s="2" t="inlineStr">
        <is>
          <t>peça</t>
        </is>
      </c>
      <c r="H3483" s="1" t="n">
        <v>3.23</v>
      </c>
      <c r="I3483" s="1" t="n">
        <v>0.03826</v>
      </c>
      <c r="J3483" s="2" t="inlineStr">
        <is>
          <t>CORTE</t>
        </is>
      </c>
    </row>
    <row r="3484" ht="12" customHeight="1">
      <c r="A3484" s="3" t="inlineStr">
        <is>
          <t>UV</t>
        </is>
      </c>
      <c r="B3484" s="1" t="n">
        <v>20014204</v>
      </c>
      <c r="C3484" s="1" t="inlineStr">
        <is>
          <t>Produto com acabamento</t>
        </is>
      </c>
      <c r="D3484" s="1" t="n">
        <v>20014204</v>
      </c>
      <c r="E3484" s="1" t="inlineStr">
        <is>
          <t>LAT BASE INTERNA DETAL 789X100X03 HDF - DAKAR5</t>
        </is>
      </c>
      <c r="F3484" s="2" t="n">
        <v>1</v>
      </c>
      <c r="G3484" s="2" t="inlineStr">
        <is>
          <t>peça</t>
        </is>
      </c>
      <c r="H3484" s="1" t="n">
        <v>3.23</v>
      </c>
      <c r="I3484" s="1" t="n">
        <v>0.03826</v>
      </c>
      <c r="J3484" s="2" t="inlineStr">
        <is>
          <t>CORTE</t>
        </is>
      </c>
    </row>
    <row r="3485" ht="12" customHeight="1">
      <c r="A3485" s="3" t="inlineStr">
        <is>
          <t>UV</t>
        </is>
      </c>
      <c r="B3485" s="1" t="n">
        <v>20014203</v>
      </c>
      <c r="C3485" s="1" t="inlineStr">
        <is>
          <t>Produto com acabamento</t>
        </is>
      </c>
      <c r="D3485" s="1" t="n">
        <v>20014203</v>
      </c>
      <c r="E3485" s="1" t="inlineStr">
        <is>
          <t>LAT MAIOR BASE INTERNA 913X348X15 MDP - DAKAR5</t>
        </is>
      </c>
      <c r="F3485" s="2" t="n">
        <v>1</v>
      </c>
      <c r="G3485" s="2" t="inlineStr">
        <is>
          <t>peça</t>
        </is>
      </c>
      <c r="H3485" s="1" t="n">
        <v>3.23</v>
      </c>
      <c r="I3485" s="1" t="n">
        <v>0.03826</v>
      </c>
      <c r="J3485" s="2" t="inlineStr">
        <is>
          <t>CORTE</t>
        </is>
      </c>
    </row>
    <row r="3486" ht="12" customHeight="1">
      <c r="A3486" s="3" t="inlineStr">
        <is>
          <t>UV</t>
        </is>
      </c>
      <c r="B3486" s="1" t="n">
        <v>20014202</v>
      </c>
      <c r="C3486" s="1" t="inlineStr">
        <is>
          <t>Produto com acabamento</t>
        </is>
      </c>
      <c r="D3486" s="1" t="n">
        <v>20014202</v>
      </c>
      <c r="E3486" s="1" t="inlineStr">
        <is>
          <t>LAT MENOR BASE INTERNA 765X350X15 MDP - DAKA5</t>
        </is>
      </c>
      <c r="F3486" s="2" t="n">
        <v>1</v>
      </c>
      <c r="G3486" s="2" t="inlineStr">
        <is>
          <t>peça</t>
        </is>
      </c>
      <c r="H3486" s="1" t="n">
        <v>3.23</v>
      </c>
      <c r="I3486" s="1" t="n">
        <v>0.03826</v>
      </c>
      <c r="J3486" s="2" t="inlineStr">
        <is>
          <t>CORTE</t>
        </is>
      </c>
    </row>
    <row r="3487" ht="12" customHeight="1">
      <c r="A3487" s="3" t="inlineStr">
        <is>
          <t>UV</t>
        </is>
      </c>
      <c r="B3487" s="1" t="n">
        <v>30003405</v>
      </c>
      <c r="C3487" s="1" t="inlineStr">
        <is>
          <t>Produto com acabamento</t>
        </is>
      </c>
      <c r="D3487" s="1" t="n">
        <v>30003405</v>
      </c>
      <c r="E3487" s="1" t="inlineStr">
        <is>
          <t>TRAVESSA ASSENTO 360X70X18 MDF - C DAKAR/SA 5</t>
        </is>
      </c>
      <c r="F3487" s="2" t="n">
        <v>1</v>
      </c>
      <c r="G3487" s="2" t="inlineStr">
        <is>
          <t>peça</t>
        </is>
      </c>
      <c r="H3487" s="1" t="n">
        <v>3.23</v>
      </c>
      <c r="I3487" s="1" t="n">
        <v>0.03826</v>
      </c>
      <c r="J3487" s="2" t="inlineStr">
        <is>
          <t>CORTE</t>
        </is>
      </c>
    </row>
    <row r="3488" ht="12" customHeight="1">
      <c r="A3488" s="3" t="inlineStr">
        <is>
          <t>UV</t>
        </is>
      </c>
      <c r="B3488" s="1" t="n">
        <v>30003403</v>
      </c>
      <c r="C3488" s="1" t="inlineStr">
        <is>
          <t>Produto com acabamento</t>
        </is>
      </c>
      <c r="D3488" s="1" t="n">
        <v>30003403</v>
      </c>
      <c r="E3488" s="1" t="inlineStr">
        <is>
          <t>LATERAL ASSENTO 298X70X18 MDF - DAKAR              5</t>
        </is>
      </c>
      <c r="F3488" s="2" t="n">
        <v>1</v>
      </c>
      <c r="G3488" s="2" t="inlineStr">
        <is>
          <t>peça</t>
        </is>
      </c>
      <c r="H3488" s="1" t="n">
        <v>3.23</v>
      </c>
      <c r="I3488" s="1" t="n">
        <v>0.03826</v>
      </c>
      <c r="J3488" s="2" t="inlineStr">
        <is>
          <t>CORTE</t>
        </is>
      </c>
    </row>
    <row r="3489" ht="12" customHeight="1">
      <c r="A3489" s="3" t="inlineStr">
        <is>
          <t>UV</t>
        </is>
      </c>
      <c r="B3489" s="1" t="n">
        <v>30003407</v>
      </c>
      <c r="C3489" s="1" t="inlineStr">
        <is>
          <t>Produto com acabamento</t>
        </is>
      </c>
      <c r="D3489" s="1" t="n">
        <v>30003407</v>
      </c>
      <c r="E3489" s="1" t="inlineStr">
        <is>
          <t>TRAVESSA ENCOSTO 360X72X15 MDP - CAD DAKAR 5</t>
        </is>
      </c>
      <c r="F3489" s="2" t="n">
        <v>1</v>
      </c>
      <c r="G3489" s="2" t="inlineStr">
        <is>
          <t>peça</t>
        </is>
      </c>
      <c r="H3489" s="1" t="n">
        <v>3.23</v>
      </c>
      <c r="I3489" s="1" t="n">
        <v>0.03826</v>
      </c>
      <c r="J3489" s="2" t="inlineStr">
        <is>
          <t>CORTE</t>
        </is>
      </c>
    </row>
    <row r="3490" ht="12" customHeight="1">
      <c r="A3490" s="3" t="inlineStr">
        <is>
          <t>UV</t>
        </is>
      </c>
      <c r="B3490" s="1" t="n">
        <v>30003402</v>
      </c>
      <c r="C3490" s="1" t="inlineStr">
        <is>
          <t>Produto com acabamento</t>
        </is>
      </c>
      <c r="D3490" s="1" t="n">
        <v>30003402</v>
      </c>
      <c r="E3490" s="1" t="inlineStr">
        <is>
          <t>PE TRASEIRO 920X30(911)X25 MDF (14PC) DIR DAKA 5</t>
        </is>
      </c>
      <c r="F3490" s="2" t="n">
        <v>1</v>
      </c>
      <c r="G3490" s="2" t="inlineStr">
        <is>
          <t>peça</t>
        </is>
      </c>
      <c r="H3490" s="1" t="n">
        <v>3.23</v>
      </c>
      <c r="I3490" s="1" t="n">
        <v>0.03826</v>
      </c>
      <c r="J3490" s="2" t="inlineStr">
        <is>
          <t>CORTE</t>
        </is>
      </c>
    </row>
    <row r="3491" ht="12" customHeight="1">
      <c r="A3491" s="3" t="inlineStr">
        <is>
          <t>UV</t>
        </is>
      </c>
      <c r="B3491" s="1" t="n">
        <v>30003401</v>
      </c>
      <c r="C3491" s="1" t="inlineStr">
        <is>
          <t>Produto com acabamento</t>
        </is>
      </c>
      <c r="D3491" s="1" t="n">
        <v>30003401</v>
      </c>
      <c r="E3491" s="1" t="inlineStr">
        <is>
          <t>PE TRASEIRO 920X30(911)X25 MDF (14PC) ESQ DAKA5</t>
        </is>
      </c>
      <c r="F3491" s="2" t="n">
        <v>1</v>
      </c>
      <c r="G3491" s="2" t="inlineStr">
        <is>
          <t>peça</t>
        </is>
      </c>
      <c r="H3491" s="1" t="n">
        <v>3.23</v>
      </c>
      <c r="I3491" s="1" t="n">
        <v>0.03826</v>
      </c>
      <c r="J3491" s="2" t="inlineStr">
        <is>
          <t>CORTE</t>
        </is>
      </c>
    </row>
    <row r="3492" ht="12" customHeight="1">
      <c r="A3492" s="3" t="inlineStr">
        <is>
          <t>UV</t>
        </is>
      </c>
      <c r="B3492" s="1" t="n">
        <v>20061312</v>
      </c>
      <c r="C3492" s="1" t="inlineStr">
        <is>
          <t>Produto com acabamento</t>
        </is>
      </c>
      <c r="D3492" s="1" t="n">
        <v>20061312</v>
      </c>
      <c r="E3492" s="1" t="inlineStr">
        <is>
          <t>TAMPO 2000X900X18 MDF - MESA COM VIDRO (RAIO 5</t>
        </is>
      </c>
      <c r="F3492" s="2" t="n">
        <v>1</v>
      </c>
      <c r="G3492" s="2" t="inlineStr">
        <is>
          <t>peça</t>
        </is>
      </c>
      <c r="H3492" s="1" t="n">
        <v>3.23</v>
      </c>
      <c r="I3492" s="1" t="n">
        <v>0.03826</v>
      </c>
      <c r="J3492" s="2" t="inlineStr">
        <is>
          <t>CORTE</t>
        </is>
      </c>
    </row>
    <row r="3493" ht="12" customHeight="1">
      <c r="A3493" s="3" t="inlineStr">
        <is>
          <t>UV</t>
        </is>
      </c>
      <c r="B3493" s="1" t="n">
        <v>30124901</v>
      </c>
      <c r="C3493" s="1" t="inlineStr">
        <is>
          <t>Produto com acabamento</t>
        </is>
      </c>
      <c r="D3493" s="1" t="n">
        <v>30124901</v>
      </c>
      <c r="E3493" s="1" t="inlineStr">
        <is>
          <t>PE MENOR 750X680X18 MDF - BASE DUBLIN                5</t>
        </is>
      </c>
      <c r="F3493" s="2" t="n">
        <v>1</v>
      </c>
      <c r="G3493" s="2" t="inlineStr">
        <is>
          <t>peça</t>
        </is>
      </c>
      <c r="H3493" s="1" t="n">
        <v>3.23</v>
      </c>
      <c r="I3493" s="1" t="n">
        <v>0.03826</v>
      </c>
      <c r="J3493" s="2" t="inlineStr">
        <is>
          <t>CORTE</t>
        </is>
      </c>
    </row>
    <row r="3494" ht="12" customHeight="1">
      <c r="A3494" s="3" t="inlineStr">
        <is>
          <t>UV</t>
        </is>
      </c>
      <c r="B3494" s="1" t="n">
        <v>30124902</v>
      </c>
      <c r="C3494" s="1" t="inlineStr">
        <is>
          <t>Produto com acabamento</t>
        </is>
      </c>
      <c r="D3494" s="1" t="n">
        <v>30124902</v>
      </c>
      <c r="E3494" s="1" t="inlineStr">
        <is>
          <t>PE ENCAIXE INFERIOR 750X680X18 MDF - DUBLIN 1,  5</t>
        </is>
      </c>
      <c r="F3494" s="2" t="n">
        <v>1</v>
      </c>
      <c r="G3494" s="2" t="inlineStr">
        <is>
          <t>peça</t>
        </is>
      </c>
      <c r="H3494" s="1" t="n">
        <v>3.23</v>
      </c>
      <c r="I3494" s="1" t="n">
        <v>0.03826</v>
      </c>
      <c r="J3494" s="2" t="inlineStr">
        <is>
          <t>CORTE</t>
        </is>
      </c>
    </row>
    <row r="3495" ht="12" customHeight="1">
      <c r="A3495" s="3" t="inlineStr">
        <is>
          <t>UV</t>
        </is>
      </c>
      <c r="B3495" s="1" t="n">
        <v>20031308</v>
      </c>
      <c r="C3495" s="1" t="inlineStr">
        <is>
          <t>Produto com acabamento</t>
        </is>
      </c>
      <c r="D3495" s="1" t="n">
        <v>20031308</v>
      </c>
      <c r="E3495" s="1" t="inlineStr">
        <is>
          <t>TAMPO VITREO 1365X905X15 MDF                                 5</t>
        </is>
      </c>
      <c r="F3495" s="2" t="n">
        <v>1</v>
      </c>
      <c r="G3495" s="2" t="inlineStr">
        <is>
          <t>peça</t>
        </is>
      </c>
      <c r="H3495" s="1" t="n">
        <v>3.23</v>
      </c>
      <c r="I3495" s="1" t="n">
        <v>0.03826</v>
      </c>
      <c r="J3495" s="2" t="inlineStr">
        <is>
          <t>CORTE</t>
        </is>
      </c>
    </row>
    <row r="3496" ht="12" customHeight="1">
      <c r="A3496" s="3" t="inlineStr">
        <is>
          <t>UV</t>
        </is>
      </c>
      <c r="B3496" s="1" t="n">
        <v>20031609</v>
      </c>
      <c r="C3496" s="1" t="inlineStr">
        <is>
          <t>Produto com acabamento</t>
        </is>
      </c>
      <c r="D3496" s="1" t="n">
        <v>20031609</v>
      </c>
      <c r="E3496" s="1" t="inlineStr">
        <is>
          <t>TAMPO VITREO 1605X905X15 MDF                                 5</t>
        </is>
      </c>
      <c r="F3496" s="2" t="n">
        <v>1</v>
      </c>
      <c r="G3496" s="2" t="inlineStr">
        <is>
          <t>peça</t>
        </is>
      </c>
      <c r="H3496" s="1" t="n">
        <v>3.23</v>
      </c>
      <c r="I3496" s="1" t="n">
        <v>0.03826</v>
      </c>
      <c r="J3496" s="2" t="inlineStr">
        <is>
          <t>CORTE</t>
        </is>
      </c>
    </row>
    <row r="3497" ht="12" customHeight="1">
      <c r="A3497" s="3" t="inlineStr">
        <is>
          <t>UV</t>
        </is>
      </c>
      <c r="B3497" s="1" t="n">
        <v>20014305</v>
      </c>
      <c r="C3497" s="1" t="inlineStr">
        <is>
          <t>Produto com acabamento</t>
        </is>
      </c>
      <c r="D3497" s="1" t="n">
        <v>20014305</v>
      </c>
      <c r="E3497" s="1" t="inlineStr">
        <is>
          <t>(1) TAMPO 1202X802X12 MDP - MESA DAKAR/MIAMI 15</t>
        </is>
      </c>
      <c r="F3497" s="2" t="n">
        <v>1</v>
      </c>
      <c r="G3497" s="2" t="inlineStr">
        <is>
          <t>peça</t>
        </is>
      </c>
      <c r="H3497" s="1" t="n">
        <v>3.23</v>
      </c>
      <c r="I3497" s="1" t="n">
        <v>0.03826</v>
      </c>
      <c r="J3497" s="2" t="inlineStr">
        <is>
          <t>CORTE</t>
        </is>
      </c>
    </row>
    <row r="3498" ht="12" customHeight="1">
      <c r="A3498" s="3" t="inlineStr">
        <is>
          <t>UV</t>
        </is>
      </c>
      <c r="B3498" s="1" t="n">
        <v>20052602</v>
      </c>
      <c r="C3498" s="1" t="inlineStr">
        <is>
          <t>Produto com acabamento</t>
        </is>
      </c>
      <c r="D3498" s="1" t="n">
        <v>20052602</v>
      </c>
      <c r="E3498" s="1" t="inlineStr">
        <is>
          <t>BASE MAIOR 990X124X25 MDF - MESA ATHENAS 1,605</t>
        </is>
      </c>
      <c r="F3498" s="2" t="n">
        <v>1</v>
      </c>
      <c r="G3498" s="2" t="inlineStr">
        <is>
          <t>peça</t>
        </is>
      </c>
      <c r="H3498" s="1" t="n">
        <v>3.23</v>
      </c>
      <c r="I3498" s="1" t="n">
        <v>0.03826</v>
      </c>
      <c r="J3498" s="2" t="inlineStr">
        <is>
          <t>CORTE</t>
        </is>
      </c>
    </row>
    <row r="3499" ht="12" customHeight="1">
      <c r="A3499" s="3" t="inlineStr">
        <is>
          <t>UV</t>
        </is>
      </c>
      <c r="B3499" s="1" t="n">
        <v>20015302</v>
      </c>
      <c r="C3499" s="1" t="inlineStr">
        <is>
          <t>Produto com acabamento</t>
        </is>
      </c>
      <c r="D3499" s="1" t="n">
        <v>20015302</v>
      </c>
      <c r="E3499" s="1" t="inlineStr">
        <is>
          <t>LAT MENOR BASE INTERNA 965X350X15 MDP - DAKA5</t>
        </is>
      </c>
      <c r="F3499" s="2" t="n">
        <v>1</v>
      </c>
      <c r="G3499" s="2" t="inlineStr">
        <is>
          <t>peça</t>
        </is>
      </c>
      <c r="H3499" s="1" t="n">
        <v>3.23</v>
      </c>
      <c r="I3499" s="1" t="n">
        <v>0.03826</v>
      </c>
      <c r="J3499" s="2" t="inlineStr">
        <is>
          <t>CORTE</t>
        </is>
      </c>
    </row>
    <row r="3500" ht="12" customHeight="1">
      <c r="A3500" s="3" t="inlineStr">
        <is>
          <t>UV</t>
        </is>
      </c>
      <c r="B3500" s="1" t="n">
        <v>20015303</v>
      </c>
      <c r="C3500" s="1" t="inlineStr">
        <is>
          <t>Produto com acabamento</t>
        </is>
      </c>
      <c r="D3500" s="1" t="n">
        <v>20015303</v>
      </c>
      <c r="E3500" s="1" t="inlineStr">
        <is>
          <t>LAT MAIOR BASE INTERNA 1113X348X15 MDP -DAKA 5</t>
        </is>
      </c>
      <c r="F3500" s="2" t="n">
        <v>1</v>
      </c>
      <c r="G3500" s="2" t="inlineStr">
        <is>
          <t>peça</t>
        </is>
      </c>
      <c r="H3500" s="1" t="n">
        <v>3.23</v>
      </c>
      <c r="I3500" s="1" t="n">
        <v>0.03826</v>
      </c>
      <c r="J3500" s="2" t="inlineStr">
        <is>
          <t>CORTE</t>
        </is>
      </c>
    </row>
    <row r="3501" ht="12" customHeight="1">
      <c r="A3501" s="3" t="inlineStr">
        <is>
          <t>UV</t>
        </is>
      </c>
      <c r="B3501" s="1" t="n">
        <v>20015304</v>
      </c>
      <c r="C3501" s="1" t="inlineStr">
        <is>
          <t>Produto com acabamento</t>
        </is>
      </c>
      <c r="D3501" s="1" t="n">
        <v>20015304</v>
      </c>
      <c r="E3501" s="1" t="inlineStr">
        <is>
          <t>LAT BASE INTERNA DETAL 999X100X03 HDF - DAKAR5</t>
        </is>
      </c>
      <c r="F3501" s="2" t="n">
        <v>1</v>
      </c>
      <c r="G3501" s="2" t="inlineStr">
        <is>
          <t>peça</t>
        </is>
      </c>
      <c r="H3501" s="1" t="n">
        <v>3.23</v>
      </c>
      <c r="I3501" s="1" t="n">
        <v>0.03826</v>
      </c>
      <c r="J3501" s="2" t="inlineStr">
        <is>
          <t>CORTE</t>
        </is>
      </c>
    </row>
    <row r="3502" ht="12" customHeight="1">
      <c r="A3502" s="3" t="inlineStr">
        <is>
          <t>UV</t>
        </is>
      </c>
      <c r="B3502" s="1" t="n">
        <v>30003902</v>
      </c>
      <c r="C3502" s="1" t="inlineStr">
        <is>
          <t>Produto com acabamento</t>
        </is>
      </c>
      <c r="D3502" s="1" t="n">
        <v>30003902</v>
      </c>
      <c r="E3502" s="1" t="inlineStr">
        <is>
          <t>PE TRASEIRO 920X30(911)X25 MDF (14PC) DIR TREN 5</t>
        </is>
      </c>
      <c r="F3502" s="2" t="n">
        <v>1</v>
      </c>
      <c r="G3502" s="2" t="inlineStr">
        <is>
          <t>peça</t>
        </is>
      </c>
      <c r="H3502" s="1" t="n">
        <v>3.23</v>
      </c>
      <c r="I3502" s="1" t="n">
        <v>0.03826</v>
      </c>
      <c r="J3502" s="2" t="inlineStr">
        <is>
          <t>CORTE</t>
        </is>
      </c>
    </row>
    <row r="3503" ht="12" customHeight="1">
      <c r="A3503" s="3" t="inlineStr">
        <is>
          <t>UV</t>
        </is>
      </c>
      <c r="B3503" s="1" t="n">
        <v>30003901</v>
      </c>
      <c r="C3503" s="1" t="inlineStr">
        <is>
          <t>Produto com acabamento</t>
        </is>
      </c>
      <c r="D3503" s="1" t="n">
        <v>30003901</v>
      </c>
      <c r="E3503" s="1" t="inlineStr">
        <is>
          <t>PE TRASEIRO 920X30(911)X25 MDF (14PC) ESQ TREN5</t>
        </is>
      </c>
      <c r="F3503" s="2" t="n">
        <v>1</v>
      </c>
      <c r="G3503" s="2" t="inlineStr">
        <is>
          <t>peça</t>
        </is>
      </c>
      <c r="H3503" s="1" t="n">
        <v>3.23</v>
      </c>
      <c r="I3503" s="1" t="n">
        <v>0.03826</v>
      </c>
      <c r="J3503" s="2" t="inlineStr">
        <is>
          <t>CORTE</t>
        </is>
      </c>
    </row>
    <row r="3504" ht="12" customHeight="1">
      <c r="A3504" s="3" t="inlineStr">
        <is>
          <t>UV</t>
        </is>
      </c>
      <c r="B3504" s="1" t="n">
        <v>20017101</v>
      </c>
      <c r="C3504" s="1" t="inlineStr">
        <is>
          <t>Produto com acabamento</t>
        </is>
      </c>
      <c r="D3504" s="1" t="n">
        <v>20017101</v>
      </c>
      <c r="E3504" s="1" t="inlineStr">
        <is>
          <t>LAT INTERNA 776X675X15 MDP - TRENTO 1,36            5</t>
        </is>
      </c>
      <c r="F3504" s="2" t="n">
        <v>1</v>
      </c>
      <c r="G3504" s="2" t="inlineStr">
        <is>
          <t>peça</t>
        </is>
      </c>
      <c r="H3504" s="1" t="n">
        <v>3.23</v>
      </c>
      <c r="I3504" s="1" t="n">
        <v>0.03826</v>
      </c>
      <c r="J3504" s="2" t="inlineStr">
        <is>
          <t>CORTE</t>
        </is>
      </c>
    </row>
    <row r="3505" ht="12" customHeight="1">
      <c r="A3505" s="3" t="inlineStr">
        <is>
          <t>UV</t>
        </is>
      </c>
      <c r="B3505" s="1" t="n">
        <v>20014202</v>
      </c>
      <c r="C3505" s="1" t="inlineStr">
        <is>
          <t>Produto com acabamento</t>
        </is>
      </c>
      <c r="D3505" s="1" t="n">
        <v>20014202</v>
      </c>
      <c r="E3505" s="1" t="inlineStr">
        <is>
          <t>LAT MENOR BASE INTERNA 765X350X15 MDP - DAKA5</t>
        </is>
      </c>
      <c r="F3505" s="2" t="n">
        <v>1</v>
      </c>
      <c r="G3505" s="2" t="inlineStr">
        <is>
          <t>peça</t>
        </is>
      </c>
      <c r="H3505" s="1" t="n">
        <v>3.23</v>
      </c>
      <c r="I3505" s="1" t="n">
        <v>0.03826</v>
      </c>
      <c r="J3505" s="2" t="inlineStr">
        <is>
          <t>CORTE</t>
        </is>
      </c>
    </row>
    <row r="3506" ht="12" customHeight="1">
      <c r="A3506" s="3" t="inlineStr">
        <is>
          <t>UV</t>
        </is>
      </c>
      <c r="B3506" s="1" t="n">
        <v>20015302</v>
      </c>
      <c r="C3506" s="1" t="inlineStr">
        <is>
          <t>Produto com acabamento</t>
        </is>
      </c>
      <c r="D3506" s="1" t="n">
        <v>20015302</v>
      </c>
      <c r="E3506" s="1" t="inlineStr">
        <is>
          <t>LAT MENOR BASE INTERNA 965X350X15 MDP - DAKA5</t>
        </is>
      </c>
      <c r="F3506" s="2" t="n">
        <v>1</v>
      </c>
      <c r="G3506" s="2" t="inlineStr">
        <is>
          <t>peça</t>
        </is>
      </c>
      <c r="H3506" s="1" t="n">
        <v>3.23</v>
      </c>
      <c r="I3506" s="1" t="n">
        <v>0.03826</v>
      </c>
      <c r="J3506" s="2" t="inlineStr">
        <is>
          <t>CORTE</t>
        </is>
      </c>
    </row>
    <row r="3507" ht="12" customHeight="1">
      <c r="A3507" s="3" t="inlineStr">
        <is>
          <t>UV</t>
        </is>
      </c>
      <c r="B3507" s="1" t="n">
        <v>30004801</v>
      </c>
      <c r="C3507" s="1" t="inlineStr">
        <is>
          <t>Produto com acabamento</t>
        </is>
      </c>
      <c r="D3507" s="1" t="n">
        <v>30004801</v>
      </c>
      <c r="E3507" s="1" t="inlineStr">
        <is>
          <t>ANTIGO PE TRA 880X30(911)X25MDF(13PC) ESQ SAN5</t>
        </is>
      </c>
      <c r="F3507" s="2" t="n">
        <v>1</v>
      </c>
      <c r="G3507" s="2" t="inlineStr">
        <is>
          <t>peça</t>
        </is>
      </c>
      <c r="H3507" s="1" t="n">
        <v>3.23</v>
      </c>
      <c r="I3507" s="1" t="n">
        <v>0.03826</v>
      </c>
      <c r="J3507" s="2" t="inlineStr">
        <is>
          <t>CORTE</t>
        </is>
      </c>
    </row>
    <row r="3508" ht="12" customHeight="1">
      <c r="A3508" s="3" t="inlineStr">
        <is>
          <t>UV</t>
        </is>
      </c>
      <c r="B3508" s="1" t="n">
        <v>30004802</v>
      </c>
      <c r="C3508" s="1" t="inlineStr">
        <is>
          <t>Produto com acabamento</t>
        </is>
      </c>
      <c r="D3508" s="1" t="n">
        <v>30004802</v>
      </c>
      <c r="E3508" s="1" t="inlineStr">
        <is>
          <t>ANTIGO PE TRA 880X30(911)X25MDF(13PC) DIR SAN  5</t>
        </is>
      </c>
      <c r="F3508" s="2" t="n">
        <v>1</v>
      </c>
      <c r="G3508" s="2" t="inlineStr">
        <is>
          <t>peça</t>
        </is>
      </c>
      <c r="H3508" s="1" t="n">
        <v>3.23</v>
      </c>
      <c r="I3508" s="1" t="n">
        <v>0.03826</v>
      </c>
      <c r="J3508" s="2" t="inlineStr">
        <is>
          <t>CORTE</t>
        </is>
      </c>
    </row>
    <row r="3509" ht="12" customHeight="1">
      <c r="A3509" s="3" t="inlineStr">
        <is>
          <t>UV</t>
        </is>
      </c>
      <c r="B3509" s="1" t="n">
        <v>200171201</v>
      </c>
      <c r="C3509" s="1" t="inlineStr">
        <is>
          <t>Produto com acabamento</t>
        </is>
      </c>
      <c r="D3509" s="1" t="n">
        <v>200171201</v>
      </c>
      <c r="E3509" s="1" t="inlineStr">
        <is>
          <t>LAT INTERNA 908X776X15 MDP - TRENTO 1,60            5</t>
        </is>
      </c>
      <c r="F3509" s="2" t="n">
        <v>1</v>
      </c>
      <c r="G3509" s="2" t="inlineStr">
        <is>
          <t>peça</t>
        </is>
      </c>
      <c r="H3509" s="1" t="n">
        <v>3.23</v>
      </c>
      <c r="I3509" s="1" t="n">
        <v>0.03826</v>
      </c>
      <c r="J3509" s="2" t="inlineStr">
        <is>
          <t>CORTE</t>
        </is>
      </c>
    </row>
    <row r="3510" ht="12" customHeight="1">
      <c r="A3510" s="3" t="inlineStr">
        <is>
          <t>UV</t>
        </is>
      </c>
      <c r="B3510" s="1" t="n">
        <v>200171301</v>
      </c>
      <c r="C3510" s="1" t="inlineStr">
        <is>
          <t>Produto com acabamento</t>
        </is>
      </c>
      <c r="D3510" s="1" t="n">
        <v>200171301</v>
      </c>
      <c r="E3510" s="1" t="inlineStr">
        <is>
          <t>LAT MAIOR 450X769X15 MDP - TRENTO 0,90                5</t>
        </is>
      </c>
      <c r="F3510" s="2" t="n">
        <v>1</v>
      </c>
      <c r="G3510" s="2" t="inlineStr">
        <is>
          <t>peça</t>
        </is>
      </c>
      <c r="H3510" s="1" t="n">
        <v>3.23</v>
      </c>
      <c r="I3510" s="1" t="n">
        <v>0.03826</v>
      </c>
      <c r="J3510" s="2" t="inlineStr">
        <is>
          <t>CORTE</t>
        </is>
      </c>
    </row>
    <row r="3511" ht="12" customHeight="1">
      <c r="A3511" s="3" t="inlineStr">
        <is>
          <t>UV</t>
        </is>
      </c>
      <c r="B3511" s="1" t="n">
        <v>10050006</v>
      </c>
      <c r="C3511" s="1" t="inlineStr">
        <is>
          <t>Produto com acabamento</t>
        </is>
      </c>
      <c r="D3511" s="1" t="n">
        <v>10050006</v>
      </c>
      <c r="E3511" s="1" t="inlineStr">
        <is>
          <t>BASE CAIXOTE MALAGA - 385X384X15 MDP                 5</t>
        </is>
      </c>
      <c r="F3511" s="2" t="n">
        <v>1</v>
      </c>
      <c r="G3511" s="2" t="inlineStr">
        <is>
          <t>peça</t>
        </is>
      </c>
      <c r="H3511" s="1" t="n">
        <v>3.23</v>
      </c>
      <c r="I3511" s="1" t="n">
        <v>0.03826</v>
      </c>
      <c r="J3511" s="2" t="inlineStr">
        <is>
          <t>CORTE</t>
        </is>
      </c>
    </row>
    <row r="3512" ht="12" customHeight="1">
      <c r="A3512" s="3" t="inlineStr">
        <is>
          <t>UV</t>
        </is>
      </c>
      <c r="B3512" s="1" t="n">
        <v>10050008</v>
      </c>
      <c r="C3512" s="1" t="inlineStr">
        <is>
          <t>Produto com acabamento</t>
        </is>
      </c>
      <c r="D3512" s="1" t="n">
        <v>10050008</v>
      </c>
      <c r="E3512" s="1" t="inlineStr">
        <is>
          <t>FUNDO CAIXOTE MALAGA - 415X400X03 HDF              5</t>
        </is>
      </c>
      <c r="F3512" s="2" t="n">
        <v>1</v>
      </c>
      <c r="G3512" s="2" t="inlineStr">
        <is>
          <t>peça</t>
        </is>
      </c>
      <c r="H3512" s="1" t="n">
        <v>3.23</v>
      </c>
      <c r="I3512" s="1" t="n">
        <v>0.03826</v>
      </c>
      <c r="J3512" s="2" t="inlineStr">
        <is>
          <t>CORTE</t>
        </is>
      </c>
    </row>
    <row r="3513" ht="12" customHeight="1">
      <c r="A3513" s="3" t="inlineStr">
        <is>
          <t>UV</t>
        </is>
      </c>
      <c r="B3513" s="1" t="n">
        <v>10050007</v>
      </c>
      <c r="C3513" s="1" t="inlineStr">
        <is>
          <t>Produto com acabamento</t>
        </is>
      </c>
      <c r="D3513" s="1" t="n">
        <v>10050007</v>
      </c>
      <c r="E3513" s="1" t="inlineStr">
        <is>
          <t>BATENTE CAIXOTE MALAGA - 385X384X15 MDF          5</t>
        </is>
      </c>
      <c r="F3513" s="2" t="n">
        <v>1</v>
      </c>
      <c r="G3513" s="2" t="inlineStr">
        <is>
          <t>peça</t>
        </is>
      </c>
      <c r="H3513" s="1" t="n">
        <v>3.23</v>
      </c>
      <c r="I3513" s="1" t="n">
        <v>0.03826</v>
      </c>
      <c r="J3513" s="2" t="inlineStr">
        <is>
          <t>CORTE</t>
        </is>
      </c>
    </row>
    <row r="3514" ht="12" customHeight="1">
      <c r="A3514" s="3" t="inlineStr">
        <is>
          <t>UV</t>
        </is>
      </c>
      <c r="B3514" s="1" t="n">
        <v>10050001</v>
      </c>
      <c r="C3514" s="1" t="inlineStr">
        <is>
          <t>Produto com acabamento</t>
        </is>
      </c>
      <c r="D3514" s="1" t="n">
        <v>10050001</v>
      </c>
      <c r="E3514" s="1" t="inlineStr">
        <is>
          <t>TOPO MOLDURA MALAGA - 452X390X15 MDP              5</t>
        </is>
      </c>
      <c r="F3514" s="2" t="n">
        <v>1</v>
      </c>
      <c r="G3514" s="2" t="inlineStr">
        <is>
          <t>peça</t>
        </is>
      </c>
      <c r="H3514" s="1" t="n">
        <v>3.23</v>
      </c>
      <c r="I3514" s="1" t="n">
        <v>0.03826</v>
      </c>
      <c r="J3514" s="2" t="inlineStr">
        <is>
          <t>CORTE</t>
        </is>
      </c>
    </row>
    <row r="3515" ht="12" customHeight="1">
      <c r="A3515" s="3" t="inlineStr">
        <is>
          <t>UV</t>
        </is>
      </c>
      <c r="B3515" s="1" t="n">
        <v>10050030</v>
      </c>
      <c r="C3515" s="1" t="inlineStr">
        <is>
          <t>Produto com acabamento</t>
        </is>
      </c>
      <c r="D3515" s="1" t="n">
        <v>10050030</v>
      </c>
      <c r="E3515" s="1" t="inlineStr">
        <is>
          <t>EMB. GAB. JERI (632X472X268)</t>
        </is>
      </c>
      <c r="F3515" s="2" t="n">
        <v>1</v>
      </c>
      <c r="G3515" s="2" t="inlineStr">
        <is>
          <t>peça</t>
        </is>
      </c>
      <c r="H3515" s="1" t="n">
        <v>3.23</v>
      </c>
      <c r="I3515" s="1" t="n">
        <v>0.03826</v>
      </c>
      <c r="J3515" s="2" t="inlineStr">
        <is>
          <t>CORTE</t>
        </is>
      </c>
    </row>
    <row r="3516" ht="12" customHeight="1">
      <c r="A3516" s="3" t="inlineStr">
        <is>
          <t>UV</t>
        </is>
      </c>
      <c r="B3516" s="1" t="n">
        <v>10050004</v>
      </c>
      <c r="C3516" s="1" t="inlineStr">
        <is>
          <t>Produto com acabamento</t>
        </is>
      </c>
      <c r="D3516" s="1" t="n">
        <v>10050004</v>
      </c>
      <c r="E3516" s="1" t="inlineStr">
        <is>
          <t>LATERAL DIREITA CAIXOTE MALAGA - 412X385X15 M</t>
        </is>
      </c>
      <c r="F3516" s="2" t="n">
        <v>1</v>
      </c>
      <c r="G3516" s="2" t="inlineStr">
        <is>
          <t>peça</t>
        </is>
      </c>
      <c r="H3516" s="1" t="n">
        <v>3.23</v>
      </c>
      <c r="I3516" s="1" t="n">
        <v>0.03826</v>
      </c>
      <c r="J3516" s="2" t="inlineStr">
        <is>
          <t>CORTE</t>
        </is>
      </c>
    </row>
    <row r="3517" ht="12" customHeight="1">
      <c r="A3517" s="3" t="inlineStr">
        <is>
          <t>UV</t>
        </is>
      </c>
      <c r="B3517" s="1" t="n">
        <v>10050005</v>
      </c>
      <c r="C3517" s="1" t="inlineStr">
        <is>
          <t>Produto com acabamento</t>
        </is>
      </c>
      <c r="D3517" s="1" t="n">
        <v>10050005</v>
      </c>
      <c r="E3517" s="1" t="inlineStr">
        <is>
          <t>LATERAL ESQUERDA CAIXOTE MALAGA - 412X385X1</t>
        </is>
      </c>
      <c r="F3517" s="2" t="n">
        <v>1</v>
      </c>
      <c r="G3517" s="2" t="inlineStr">
        <is>
          <t>peça</t>
        </is>
      </c>
      <c r="H3517" s="1" t="n">
        <v>3.23</v>
      </c>
      <c r="I3517" s="1" t="n">
        <v>0.03826</v>
      </c>
      <c r="J3517" s="2" t="inlineStr">
        <is>
          <t>CORTE</t>
        </is>
      </c>
    </row>
    <row r="3518" ht="12" customHeight="1">
      <c r="A3518" s="3" t="inlineStr">
        <is>
          <t>UV</t>
        </is>
      </c>
      <c r="B3518" s="1" t="n">
        <v>10050011</v>
      </c>
      <c r="C3518" s="1" t="inlineStr">
        <is>
          <t>Produto com acabamento</t>
        </is>
      </c>
      <c r="D3518" s="1" t="n">
        <v>10050011</v>
      </c>
      <c r="E3518" s="1" t="inlineStr">
        <is>
          <t>FRENTE GAVETA MALAGA - 408X204X15 MDP</t>
        </is>
      </c>
      <c r="F3518" s="2" t="n">
        <v>1</v>
      </c>
      <c r="G3518" s="2" t="inlineStr">
        <is>
          <t>peça</t>
        </is>
      </c>
      <c r="H3518" s="1" t="n">
        <v>3.23</v>
      </c>
      <c r="I3518" s="1" t="n">
        <v>0.03826</v>
      </c>
      <c r="J3518" s="2" t="inlineStr">
        <is>
          <t>CORTE</t>
        </is>
      </c>
    </row>
    <row r="3519" ht="12" customHeight="1">
      <c r="A3519" s="3" t="inlineStr">
        <is>
          <t>UV</t>
        </is>
      </c>
      <c r="B3519" s="1" t="n">
        <v>10050015</v>
      </c>
      <c r="C3519" s="1" t="inlineStr">
        <is>
          <t>Produto com acabamento</t>
        </is>
      </c>
      <c r="D3519" s="1" t="n">
        <v>10050015</v>
      </c>
      <c r="E3519" s="1" t="inlineStr">
        <is>
          <t>FUNDO GAVETA MALAGA - 350X347X03 HDF</t>
        </is>
      </c>
      <c r="F3519" s="2" t="n">
        <v>1</v>
      </c>
      <c r="G3519" s="2" t="inlineStr">
        <is>
          <t>peça</t>
        </is>
      </c>
      <c r="H3519" s="1" t="n">
        <v>3.23</v>
      </c>
      <c r="I3519" s="1" t="n">
        <v>0.03826</v>
      </c>
      <c r="J3519" s="2" t="inlineStr">
        <is>
          <t>CORTE</t>
        </is>
      </c>
    </row>
    <row r="3520" ht="12" customHeight="1">
      <c r="A3520" s="3" t="inlineStr">
        <is>
          <t>UV</t>
        </is>
      </c>
      <c r="B3520" s="1" t="n">
        <v>10050014</v>
      </c>
      <c r="C3520" s="1" t="inlineStr">
        <is>
          <t>Produto com acabamento</t>
        </is>
      </c>
      <c r="D3520" s="1" t="n">
        <v>10050014</v>
      </c>
      <c r="E3520" s="1" t="inlineStr">
        <is>
          <t>TRASEIRA GAVETA MALAGA - 359X170X12 MDP</t>
        </is>
      </c>
      <c r="F3520" s="2" t="n">
        <v>1</v>
      </c>
      <c r="G3520" s="2" t="inlineStr">
        <is>
          <t>peça</t>
        </is>
      </c>
      <c r="H3520" s="1" t="n">
        <v>3.23</v>
      </c>
      <c r="I3520" s="1" t="n">
        <v>0.03826</v>
      </c>
      <c r="J3520" s="2" t="inlineStr">
        <is>
          <t>CORTE</t>
        </is>
      </c>
    </row>
    <row r="3521" ht="12" customHeight="1">
      <c r="A3521" s="3" t="inlineStr">
        <is>
          <t>UV</t>
        </is>
      </c>
      <c r="B3521" s="1" t="n">
        <v>10050012</v>
      </c>
      <c r="C3521" s="1" t="inlineStr">
        <is>
          <t>Produto com acabamento</t>
        </is>
      </c>
      <c r="D3521" s="1" t="n">
        <v>10050012</v>
      </c>
      <c r="E3521" s="1" t="inlineStr">
        <is>
          <t>LATERAL DIREITA GAVETA MALAGA - 338X170X12 M</t>
        </is>
      </c>
      <c r="F3521" s="2" t="n">
        <v>1</v>
      </c>
      <c r="G3521" s="2" t="inlineStr">
        <is>
          <t>peça</t>
        </is>
      </c>
      <c r="H3521" s="1" t="n">
        <v>3.23</v>
      </c>
      <c r="I3521" s="1" t="n">
        <v>0.03826</v>
      </c>
      <c r="J3521" s="2" t="inlineStr">
        <is>
          <t>CORTE</t>
        </is>
      </c>
    </row>
    <row r="3522" ht="12" customHeight="1">
      <c r="A3522" s="3" t="inlineStr">
        <is>
          <t>UV</t>
        </is>
      </c>
      <c r="B3522" s="1" t="n">
        <v>10050013</v>
      </c>
      <c r="C3522" s="1" t="inlineStr">
        <is>
          <t>Produto com acabamento</t>
        </is>
      </c>
      <c r="D3522" s="1" t="n">
        <v>10050013</v>
      </c>
      <c r="E3522" s="1" t="inlineStr">
        <is>
          <t>LATERAL ESQUERDA GAVETA MALAGA - 338X170X1</t>
        </is>
      </c>
      <c r="F3522" s="2" t="n">
        <v>1</v>
      </c>
      <c r="G3522" s="2" t="inlineStr">
        <is>
          <t>peça</t>
        </is>
      </c>
      <c r="H3522" s="1" t="n">
        <v>3.23</v>
      </c>
      <c r="I3522" s="1" t="n">
        <v>0.03826</v>
      </c>
      <c r="J3522" s="2" t="inlineStr">
        <is>
          <t>CORTE</t>
        </is>
      </c>
    </row>
    <row r="3523" ht="12" customHeight="1">
      <c r="A3523" s="3" t="inlineStr">
        <is>
          <t>UV</t>
        </is>
      </c>
      <c r="B3523" s="1" t="n">
        <v>200250101</v>
      </c>
      <c r="C3523" s="1" t="inlineStr">
        <is>
          <t>Produto com acabamento</t>
        </is>
      </c>
      <c r="D3523" s="1" t="n">
        <v>200250101</v>
      </c>
      <c r="E3523" s="1" t="inlineStr">
        <is>
          <t>LATERAL 770X480X15 MDF MESA MONTEVIDEU</t>
        </is>
      </c>
      <c r="F3523" s="2" t="n">
        <v>1</v>
      </c>
      <c r="G3523" s="2" t="inlineStr">
        <is>
          <t>peça</t>
        </is>
      </c>
      <c r="H3523" s="1" t="n">
        <v>3.23</v>
      </c>
      <c r="I3523" s="1" t="n">
        <v>0.03826</v>
      </c>
      <c r="J3523" s="2" t="inlineStr">
        <is>
          <t>CORTE</t>
        </is>
      </c>
    </row>
    <row r="3524" ht="12" customHeight="1">
      <c r="A3524" s="3" t="inlineStr">
        <is>
          <t>UV</t>
        </is>
      </c>
      <c r="B3524" s="1" t="n">
        <v>20019601</v>
      </c>
      <c r="C3524" s="1" t="inlineStr">
        <is>
          <t>Produto com acabamento</t>
        </is>
      </c>
      <c r="D3524" s="1" t="n">
        <v>20019601</v>
      </c>
      <c r="E3524" s="1" t="inlineStr">
        <is>
          <t>(2-5) LATERAL 751X546X12 MDF - MESA SANTIAGO 1</t>
        </is>
      </c>
      <c r="F3524" s="2" t="n">
        <v>1</v>
      </c>
      <c r="G3524" s="2" t="inlineStr">
        <is>
          <t>peça</t>
        </is>
      </c>
      <c r="H3524" s="1" t="n">
        <v>3.23</v>
      </c>
      <c r="I3524" s="1" t="n">
        <v>0.03826</v>
      </c>
      <c r="J3524" s="2" t="inlineStr">
        <is>
          <t>CORTE</t>
        </is>
      </c>
    </row>
    <row r="3525" ht="12" customHeight="1">
      <c r="A3525" s="3" t="inlineStr">
        <is>
          <t>UV</t>
        </is>
      </c>
      <c r="B3525" s="1" t="n">
        <v>20019603</v>
      </c>
      <c r="C3525" s="1" t="inlineStr">
        <is>
          <t>Produto com acabamento</t>
        </is>
      </c>
      <c r="D3525" s="1" t="n">
        <v>20019603</v>
      </c>
      <c r="E3525" s="1" t="inlineStr">
        <is>
          <t>(3) BASE 572X572X12 MDF - MESA SANTIAGO 1,36</t>
        </is>
      </c>
      <c r="F3525" s="2" t="n">
        <v>1</v>
      </c>
      <c r="G3525" s="2" t="inlineStr">
        <is>
          <t>peça</t>
        </is>
      </c>
      <c r="H3525" s="1" t="n">
        <v>3.23</v>
      </c>
      <c r="I3525" s="1" t="n">
        <v>0.03826</v>
      </c>
      <c r="J3525" s="2" t="inlineStr">
        <is>
          <t>CORTE</t>
        </is>
      </c>
    </row>
    <row r="3526" ht="12" customHeight="1">
      <c r="A3526" s="3" t="inlineStr">
        <is>
          <t>UV</t>
        </is>
      </c>
      <c r="B3526" s="1" t="n">
        <v>20019602</v>
      </c>
      <c r="C3526" s="1" t="inlineStr">
        <is>
          <t>Produto com acabamento</t>
        </is>
      </c>
      <c r="D3526" s="1" t="n">
        <v>20019602</v>
      </c>
      <c r="E3526" s="1" t="inlineStr">
        <is>
          <t>FUNDO RIPADO 751X546X12 MDF - MESA SANTIAGO</t>
        </is>
      </c>
      <c r="F3526" s="2" t="n">
        <v>1</v>
      </c>
      <c r="G3526" s="2" t="inlineStr">
        <is>
          <t>peça</t>
        </is>
      </c>
      <c r="H3526" s="1" t="n">
        <v>3.23</v>
      </c>
      <c r="I3526" s="1" t="n">
        <v>0.03826</v>
      </c>
      <c r="J3526" s="2" t="inlineStr">
        <is>
          <t>CORTE</t>
        </is>
      </c>
    </row>
    <row r="3527" ht="12" customHeight="1">
      <c r="A3527" s="3" t="inlineStr">
        <is>
          <t>UV</t>
        </is>
      </c>
      <c r="B3527" s="1" t="n">
        <v>20019005</v>
      </c>
      <c r="C3527" s="1" t="inlineStr">
        <is>
          <t>Produto com acabamento</t>
        </is>
      </c>
      <c r="D3527" s="1" t="n">
        <v>20019005</v>
      </c>
      <c r="E3527" s="1" t="inlineStr">
        <is>
          <t>RIPA 751X70X12 MDF - MESA SANTIAGO</t>
        </is>
      </c>
      <c r="F3527" s="2" t="n">
        <v>1</v>
      </c>
      <c r="G3527" s="2" t="inlineStr">
        <is>
          <t>peça</t>
        </is>
      </c>
      <c r="H3527" s="1" t="n">
        <v>3.23</v>
      </c>
      <c r="I3527" s="1" t="n">
        <v>0.03826</v>
      </c>
      <c r="J3527" s="2" t="inlineStr">
        <is>
          <t>CORTE</t>
        </is>
      </c>
    </row>
    <row r="3528" ht="12" customHeight="1">
      <c r="A3528" s="3" t="inlineStr">
        <is>
          <t>UV</t>
        </is>
      </c>
      <c r="B3528" s="1" t="n">
        <v>30004804</v>
      </c>
      <c r="C3528" s="1" t="inlineStr">
        <is>
          <t>Produto com acabamento</t>
        </is>
      </c>
      <c r="D3528" s="1" t="n">
        <v>30004804</v>
      </c>
      <c r="E3528" s="1" t="inlineStr">
        <is>
          <t>ANTIGA MOLDURA ENCOSTO 445X280X15 MDF CAD  5</t>
        </is>
      </c>
      <c r="F3528" s="2" t="n">
        <v>1</v>
      </c>
      <c r="G3528" s="2" t="inlineStr">
        <is>
          <t>peça</t>
        </is>
      </c>
      <c r="H3528" s="1" t="n">
        <v>3.23</v>
      </c>
      <c r="I3528" s="1" t="n">
        <v>0.03826</v>
      </c>
      <c r="J3528" s="2" t="inlineStr">
        <is>
          <t>CORTE</t>
        </is>
      </c>
    </row>
    <row r="3529" ht="12" customHeight="1">
      <c r="A3529" s="3" t="inlineStr">
        <is>
          <t>UV</t>
        </is>
      </c>
      <c r="B3529" s="1" t="n">
        <v>30004803</v>
      </c>
      <c r="C3529" s="1" t="inlineStr">
        <is>
          <t>Produto com acabamento</t>
        </is>
      </c>
      <c r="D3529" s="1" t="n">
        <v>30004803</v>
      </c>
      <c r="E3529" s="1" t="inlineStr">
        <is>
          <t>TRAVESSA LATERAL 340X70X18 MDF - CAD SANTIAG5</t>
        </is>
      </c>
      <c r="F3529" s="2" t="n">
        <v>1</v>
      </c>
      <c r="G3529" s="2" t="inlineStr">
        <is>
          <t>peça</t>
        </is>
      </c>
      <c r="H3529" s="1" t="n">
        <v>3.23</v>
      </c>
      <c r="I3529" s="1" t="n">
        <v>0.03826</v>
      </c>
      <c r="J3529" s="2" t="inlineStr">
        <is>
          <t>CORTE</t>
        </is>
      </c>
    </row>
    <row r="3530" ht="12" customHeight="1">
      <c r="A3530" s="3" t="inlineStr">
        <is>
          <t>UV</t>
        </is>
      </c>
      <c r="B3530" s="1" t="n">
        <v>20017010</v>
      </c>
      <c r="C3530" s="1" t="inlineStr">
        <is>
          <t>Produto com acabamento</t>
        </is>
      </c>
      <c r="D3530" s="1" t="n">
        <v>20017010</v>
      </c>
      <c r="E3530" s="1" t="inlineStr">
        <is>
          <t>TAMPO 902X902X15 MDP - MESA TRENTO 0,90            5</t>
        </is>
      </c>
      <c r="F3530" s="2" t="n">
        <v>1</v>
      </c>
      <c r="G3530" s="2" t="inlineStr">
        <is>
          <t>peça</t>
        </is>
      </c>
      <c r="H3530" s="1" t="n">
        <v>3.23</v>
      </c>
      <c r="I3530" s="1" t="n">
        <v>0.03826</v>
      </c>
      <c r="J3530" s="2" t="inlineStr">
        <is>
          <t>CORTE</t>
        </is>
      </c>
    </row>
    <row r="3531" ht="12" customHeight="1">
      <c r="A3531" s="3" t="inlineStr">
        <is>
          <t>UV</t>
        </is>
      </c>
      <c r="B3531" s="1" t="n">
        <v>20017110</v>
      </c>
      <c r="C3531" s="1" t="inlineStr">
        <is>
          <t>Produto com acabamento</t>
        </is>
      </c>
      <c r="D3531" s="1" t="n">
        <v>20017110</v>
      </c>
      <c r="E3531" s="1" t="inlineStr">
        <is>
          <t>TAMPO 1368X802X15 MDP - MESA TRENTO 1,36          5</t>
        </is>
      </c>
      <c r="F3531" s="2" t="n">
        <v>1</v>
      </c>
      <c r="G3531" s="2" t="inlineStr">
        <is>
          <t>peça</t>
        </is>
      </c>
      <c r="H3531" s="1" t="n">
        <v>3.23</v>
      </c>
      <c r="I3531" s="1" t="n">
        <v>0.03826</v>
      </c>
      <c r="J3531" s="2" t="inlineStr">
        <is>
          <t>CORTE</t>
        </is>
      </c>
    </row>
    <row r="3532" ht="12" customHeight="1">
      <c r="A3532" s="3" t="inlineStr">
        <is>
          <t>UV</t>
        </is>
      </c>
      <c r="B3532" s="1" t="n">
        <v>20017210</v>
      </c>
      <c r="C3532" s="1" t="inlineStr">
        <is>
          <t>Produto com acabamento</t>
        </is>
      </c>
      <c r="D3532" s="1" t="n">
        <v>20017210</v>
      </c>
      <c r="E3532" s="1" t="inlineStr">
        <is>
          <t>TAMPO 1602X802X15 MDP - MESA TRENTO 1,60          5</t>
        </is>
      </c>
      <c r="F3532" s="2" t="n">
        <v>1</v>
      </c>
      <c r="G3532" s="2" t="inlineStr">
        <is>
          <t>peça</t>
        </is>
      </c>
      <c r="H3532" s="1" t="n">
        <v>3.23</v>
      </c>
      <c r="I3532" s="1" t="n">
        <v>0.03826</v>
      </c>
      <c r="J3532" s="2" t="inlineStr">
        <is>
          <t>CORTE</t>
        </is>
      </c>
    </row>
    <row r="3533" ht="12" customHeight="1">
      <c r="A3533" s="3" t="inlineStr">
        <is>
          <t>UV</t>
        </is>
      </c>
      <c r="B3533" s="1" t="n">
        <v>91414010</v>
      </c>
      <c r="C3533" s="1" t="inlineStr">
        <is>
          <t>Produto com acabamento</t>
        </is>
      </c>
      <c r="D3533" s="1" t="n">
        <v>91414010</v>
      </c>
      <c r="E3533" s="1" t="inlineStr">
        <is>
          <t>PAINEL TRASEIRO MALAGA - 1200X605X15 MDF         5</t>
        </is>
      </c>
      <c r="F3533" s="2" t="n">
        <v>1</v>
      </c>
      <c r="G3533" s="2" t="inlineStr">
        <is>
          <t>peça</t>
        </is>
      </c>
      <c r="H3533" s="1" t="n">
        <v>3.23</v>
      </c>
      <c r="I3533" s="1" t="n">
        <v>0.03826</v>
      </c>
      <c r="J3533" s="2" t="inlineStr">
        <is>
          <t>CORTE</t>
        </is>
      </c>
    </row>
    <row r="3534" ht="12" customHeight="1">
      <c r="A3534" s="3" t="inlineStr">
        <is>
          <t>UV</t>
        </is>
      </c>
      <c r="B3534" s="1" t="n">
        <v>10050501</v>
      </c>
      <c r="C3534" s="1" t="inlineStr">
        <is>
          <t>Produto com acabamento</t>
        </is>
      </c>
      <c r="D3534" s="1" t="n">
        <v>10050501</v>
      </c>
      <c r="E3534" s="1" t="inlineStr">
        <is>
          <t>FUNDO BAU MALAGA 900X420X15 MDF                         5</t>
        </is>
      </c>
      <c r="F3534" s="2" t="n">
        <v>1</v>
      </c>
      <c r="G3534" s="2" t="inlineStr">
        <is>
          <t>peça</t>
        </is>
      </c>
      <c r="H3534" s="1" t="n">
        <v>3.23</v>
      </c>
      <c r="I3534" s="1" t="n">
        <v>0.03826</v>
      </c>
      <c r="J3534" s="2" t="inlineStr">
        <is>
          <t>CORTE</t>
        </is>
      </c>
    </row>
    <row r="3535" ht="12" customHeight="1">
      <c r="A3535" s="3" t="inlineStr">
        <is>
          <t>UV</t>
        </is>
      </c>
      <c r="B3535" s="1" t="n">
        <v>10050503</v>
      </c>
      <c r="C3535" s="1" t="inlineStr">
        <is>
          <t>Produto com acabamento</t>
        </is>
      </c>
      <c r="D3535" s="1" t="n">
        <v>10050503</v>
      </c>
      <c r="E3535" s="1" t="inlineStr">
        <is>
          <t>LATERAL MAIOR BAU MALAGA 900X265X15 MDF         5</t>
        </is>
      </c>
      <c r="F3535" s="2" t="n">
        <v>1</v>
      </c>
      <c r="G3535" s="2" t="inlineStr">
        <is>
          <t>peça</t>
        </is>
      </c>
      <c r="H3535" s="1" t="n">
        <v>3.23</v>
      </c>
      <c r="I3535" s="1" t="n">
        <v>0.03826</v>
      </c>
      <c r="J3535" s="2" t="inlineStr">
        <is>
          <t>CORTE</t>
        </is>
      </c>
    </row>
    <row r="3536" ht="12" customHeight="1">
      <c r="A3536" s="3" t="inlineStr">
        <is>
          <t>UV</t>
        </is>
      </c>
      <c r="B3536" s="1" t="n">
        <v>10050502</v>
      </c>
      <c r="C3536" s="1" t="inlineStr">
        <is>
          <t>Produto com acabamento</t>
        </is>
      </c>
      <c r="D3536" s="1" t="n">
        <v>10050502</v>
      </c>
      <c r="E3536" s="1" t="inlineStr">
        <is>
          <t>FUNDO NICHO BAU MALAGA 460X450X18 MDF            5</t>
        </is>
      </c>
      <c r="F3536" s="2" t="n">
        <v>1</v>
      </c>
      <c r="G3536" s="2" t="inlineStr">
        <is>
          <t>peça</t>
        </is>
      </c>
      <c r="H3536" s="1" t="n">
        <v>3.23</v>
      </c>
      <c r="I3536" s="1" t="n">
        <v>0.03826</v>
      </c>
      <c r="J3536" s="2" t="inlineStr">
        <is>
          <t>CORTE</t>
        </is>
      </c>
    </row>
    <row r="3537" ht="12" customHeight="1">
      <c r="A3537" s="3" t="inlineStr">
        <is>
          <t>UV</t>
        </is>
      </c>
      <c r="B3537" s="1" t="n">
        <v>10050506</v>
      </c>
      <c r="C3537" s="1" t="inlineStr">
        <is>
          <t>Produto com acabamento</t>
        </is>
      </c>
      <c r="D3537" s="1" t="n">
        <v>10050506</v>
      </c>
      <c r="E3537" s="1" t="inlineStr">
        <is>
          <t>TAMPO NICHO 460X450X18 MDF                                    5</t>
        </is>
      </c>
      <c r="F3537" s="2" t="n">
        <v>1</v>
      </c>
      <c r="G3537" s="2" t="inlineStr">
        <is>
          <t>peça</t>
        </is>
      </c>
      <c r="H3537" s="1" t="n">
        <v>3.23</v>
      </c>
      <c r="I3537" s="1" t="n">
        <v>0.03826</v>
      </c>
      <c r="J3537" s="2" t="inlineStr">
        <is>
          <t>CORTE</t>
        </is>
      </c>
    </row>
    <row r="3538" ht="12" customHeight="1">
      <c r="A3538" s="3" t="inlineStr">
        <is>
          <t>UV</t>
        </is>
      </c>
      <c r="B3538" s="1" t="n">
        <v>10050504</v>
      </c>
      <c r="C3538" s="1" t="inlineStr">
        <is>
          <t>Produto com acabamento</t>
        </is>
      </c>
      <c r="D3538" s="1" t="n">
        <v>10050504</v>
      </c>
      <c r="E3538" s="1" t="inlineStr">
        <is>
          <t>LATERAL MENOR BAU MALAGA 420X250X15 MDF       5</t>
        </is>
      </c>
      <c r="F3538" s="2" t="n">
        <v>1</v>
      </c>
      <c r="G3538" s="2" t="inlineStr">
        <is>
          <t>peça</t>
        </is>
      </c>
      <c r="H3538" s="1" t="n">
        <v>3.23</v>
      </c>
      <c r="I3538" s="1" t="n">
        <v>0.03826</v>
      </c>
      <c r="J3538" s="2" t="inlineStr">
        <is>
          <t>CORTE</t>
        </is>
      </c>
    </row>
    <row r="3539" ht="12" customHeight="1">
      <c r="A3539" s="3" t="inlineStr">
        <is>
          <t>UV</t>
        </is>
      </c>
      <c r="B3539" s="1" t="n">
        <v>10050505</v>
      </c>
      <c r="C3539" s="1" t="inlineStr">
        <is>
          <t>Produto com acabamento</t>
        </is>
      </c>
      <c r="D3539" s="1" t="n">
        <v>10050505</v>
      </c>
      <c r="E3539" s="1" t="inlineStr">
        <is>
          <t>LATERAL NICHO 450X229X18 MDF                                 5</t>
        </is>
      </c>
      <c r="F3539" s="2" t="n">
        <v>1</v>
      </c>
      <c r="G3539" s="2" t="inlineStr">
        <is>
          <t>peça</t>
        </is>
      </c>
      <c r="H3539" s="1" t="n">
        <v>3.23</v>
      </c>
      <c r="I3539" s="1" t="n">
        <v>0.03826</v>
      </c>
      <c r="J3539" s="2" t="inlineStr">
        <is>
          <t>CORTE</t>
        </is>
      </c>
    </row>
    <row r="3540" ht="12" customHeight="1">
      <c r="A3540" s="3" t="inlineStr">
        <is>
          <t>UV</t>
        </is>
      </c>
      <c r="B3540" s="1" t="n">
        <v>10050507</v>
      </c>
      <c r="C3540" s="1" t="inlineStr">
        <is>
          <t>Produto com acabamento</t>
        </is>
      </c>
      <c r="D3540" s="1" t="n">
        <v>10050507</v>
      </c>
      <c r="E3540" s="1" t="inlineStr">
        <is>
          <t>PES BAU MALAGA 360X120X25 MDF                              5</t>
        </is>
      </c>
      <c r="F3540" s="2" t="n">
        <v>1</v>
      </c>
      <c r="G3540" s="2" t="inlineStr">
        <is>
          <t>peça</t>
        </is>
      </c>
      <c r="H3540" s="1" t="n">
        <v>3.23</v>
      </c>
      <c r="I3540" s="1" t="n">
        <v>0.03826</v>
      </c>
      <c r="J3540" s="2" t="inlineStr">
        <is>
          <t>CORTE</t>
        </is>
      </c>
    </row>
    <row r="3541" ht="12" customHeight="1">
      <c r="A3541" s="3" t="inlineStr">
        <is>
          <t>UV</t>
        </is>
      </c>
      <c r="B3541" s="1" t="n">
        <v>10050508</v>
      </c>
      <c r="C3541" s="1" t="inlineStr">
        <is>
          <t>Produto com acabamento</t>
        </is>
      </c>
      <c r="D3541" s="1" t="n">
        <v>10050508</v>
      </c>
      <c r="E3541" s="1" t="inlineStr">
        <is>
          <t>TRAVESSA PES BAU MALAGA 600X118X18 MDF          5</t>
        </is>
      </c>
      <c r="F3541" s="2" t="n">
        <v>1</v>
      </c>
      <c r="G3541" s="2" t="inlineStr">
        <is>
          <t>peça</t>
        </is>
      </c>
      <c r="H3541" s="1" t="n">
        <v>3.23</v>
      </c>
      <c r="I3541" s="1" t="n">
        <v>0.03826</v>
      </c>
      <c r="J3541" s="2" t="inlineStr">
        <is>
          <t>CORTE</t>
        </is>
      </c>
    </row>
    <row r="3542" ht="12" customHeight="1">
      <c r="A3542" s="3" t="inlineStr">
        <is>
          <t>UV</t>
        </is>
      </c>
      <c r="B3542" s="1" t="n">
        <v>20019002</v>
      </c>
      <c r="C3542" s="1" t="inlineStr">
        <is>
          <t>Produto com acabamento</t>
        </is>
      </c>
      <c r="D3542" s="1" t="n">
        <v>20019002</v>
      </c>
      <c r="E3542" s="1" t="inlineStr">
        <is>
          <t>FUNDO RIPADO 751X446X12 MDF - MESA SANTIAGO 5</t>
        </is>
      </c>
      <c r="F3542" s="2" t="n">
        <v>1</v>
      </c>
      <c r="G3542" s="2" t="inlineStr">
        <is>
          <t>peça</t>
        </is>
      </c>
      <c r="H3542" s="1" t="n">
        <v>3.23</v>
      </c>
      <c r="I3542" s="1" t="n">
        <v>0.03826</v>
      </c>
      <c r="J3542" s="2" t="inlineStr">
        <is>
          <t>CORTE</t>
        </is>
      </c>
    </row>
    <row r="3543" ht="12" customHeight="1">
      <c r="A3543" s="3" t="inlineStr">
        <is>
          <t>UV</t>
        </is>
      </c>
      <c r="B3543" s="1" t="n">
        <v>20019001</v>
      </c>
      <c r="C3543" s="1" t="inlineStr">
        <is>
          <t>Produto com acabamento</t>
        </is>
      </c>
      <c r="D3543" s="1" t="n">
        <v>20019001</v>
      </c>
      <c r="E3543" s="1" t="inlineStr">
        <is>
          <t>(2-4) LATERAL 751X124X12 MDF - MESA SANTIAGO    5</t>
        </is>
      </c>
      <c r="F3543" s="2" t="n">
        <v>1</v>
      </c>
      <c r="G3543" s="2" t="inlineStr">
        <is>
          <t>peça</t>
        </is>
      </c>
      <c r="H3543" s="1" t="n">
        <v>3.23</v>
      </c>
      <c r="I3543" s="1" t="n">
        <v>0.03826</v>
      </c>
      <c r="J3543" s="2" t="inlineStr">
        <is>
          <t>CORTE</t>
        </is>
      </c>
    </row>
    <row r="3544" ht="12" customHeight="1">
      <c r="A3544" s="3" t="inlineStr">
        <is>
          <t>UV</t>
        </is>
      </c>
      <c r="B3544" s="1" t="n">
        <v>20019003</v>
      </c>
      <c r="C3544" s="1" t="inlineStr">
        <is>
          <t>Produto com acabamento</t>
        </is>
      </c>
      <c r="D3544" s="1" t="n">
        <v>20019003</v>
      </c>
      <c r="E3544" s="1" t="inlineStr">
        <is>
          <t>(5) BASE 474X152X12 MDF - MESA SANTIAGO              5</t>
        </is>
      </c>
      <c r="F3544" s="2" t="n">
        <v>1</v>
      </c>
      <c r="G3544" s="2" t="inlineStr">
        <is>
          <t>peça</t>
        </is>
      </c>
      <c r="H3544" s="1" t="n">
        <v>3.23</v>
      </c>
      <c r="I3544" s="1" t="n">
        <v>0.03826</v>
      </c>
      <c r="J3544" s="2" t="inlineStr">
        <is>
          <t>CORTE</t>
        </is>
      </c>
    </row>
    <row r="3545" ht="12" customHeight="1">
      <c r="A3545" s="3" t="inlineStr">
        <is>
          <t>UV</t>
        </is>
      </c>
      <c r="B3545" s="1" t="n">
        <v>10050003</v>
      </c>
      <c r="C3545" s="1" t="inlineStr">
        <is>
          <t>Produto com acabamento</t>
        </is>
      </c>
      <c r="D3545" s="1" t="n">
        <v>10050003</v>
      </c>
      <c r="E3545" s="1" t="inlineStr">
        <is>
          <t>TOPO CAIXOTE MALAGA - 414X387X15 MDP                5</t>
        </is>
      </c>
      <c r="F3545" s="2" t="n">
        <v>1</v>
      </c>
      <c r="G3545" s="2" t="inlineStr">
        <is>
          <t>peça</t>
        </is>
      </c>
      <c r="H3545" s="1" t="n">
        <v>3.23</v>
      </c>
      <c r="I3545" s="1" t="n">
        <v>0.03826</v>
      </c>
      <c r="J3545" s="2" t="inlineStr">
        <is>
          <t>CORTE</t>
        </is>
      </c>
    </row>
    <row r="3546" ht="12" customHeight="1">
      <c r="A3546" s="3" t="inlineStr">
        <is>
          <t>UV</t>
        </is>
      </c>
      <c r="B3546" s="1" t="n">
        <v>914140910</v>
      </c>
      <c r="C3546" s="1" t="inlineStr">
        <is>
          <t>Produto com acabamento</t>
        </is>
      </c>
      <c r="D3546" s="1" t="n">
        <v>914140910</v>
      </c>
      <c r="E3546" s="1" t="inlineStr">
        <is>
          <t>(2) PAINEL TRASEIRO MALAGA - 1200X605X15 MDP    5</t>
        </is>
      </c>
      <c r="F3546" s="2" t="n">
        <v>1</v>
      </c>
      <c r="G3546" s="2" t="inlineStr">
        <is>
          <t>peça</t>
        </is>
      </c>
      <c r="H3546" s="1" t="n">
        <v>3.23</v>
      </c>
      <c r="I3546" s="1" t="n">
        <v>0.03826</v>
      </c>
      <c r="J3546" s="2" t="inlineStr">
        <is>
          <t>CORTE</t>
        </is>
      </c>
    </row>
    <row r="3547" ht="12" customHeight="1">
      <c r="A3547" s="3" t="inlineStr">
        <is>
          <t>UV</t>
        </is>
      </c>
      <c r="B3547" s="1" t="n">
        <v>20057405</v>
      </c>
      <c r="C3547" s="1" t="inlineStr">
        <is>
          <t>Produto com acabamento</t>
        </is>
      </c>
      <c r="D3547" s="1" t="n">
        <v>20057405</v>
      </c>
      <c r="E3547" s="1" t="inlineStr">
        <is>
          <t>TRAVESSA MAIOR 1130X80X25 MDF-TOPAZIO 1,36 A 5</t>
        </is>
      </c>
      <c r="F3547" s="2" t="n">
        <v>1</v>
      </c>
      <c r="G3547" s="2" t="inlineStr">
        <is>
          <t>peça</t>
        </is>
      </c>
      <c r="H3547" s="1" t="n">
        <v>3.23</v>
      </c>
      <c r="I3547" s="1" t="n">
        <v>0.03826</v>
      </c>
      <c r="J3547" s="2" t="inlineStr">
        <is>
          <t>CORTE</t>
        </is>
      </c>
    </row>
    <row r="3548" ht="12" customHeight="1">
      <c r="A3548" s="3" t="inlineStr">
        <is>
          <t>UV</t>
        </is>
      </c>
      <c r="B3548" s="1" t="n">
        <v>20057607</v>
      </c>
      <c r="C3548" s="1" t="inlineStr">
        <is>
          <t>Produto com acabamento</t>
        </is>
      </c>
      <c r="D3548" s="1" t="n">
        <v>20057607</v>
      </c>
      <c r="E3548" s="1" t="inlineStr">
        <is>
          <t>TRAVESSA MAIOR 1365X80X25 MDF-TOPAZIO 1,80 A 5</t>
        </is>
      </c>
      <c r="F3548" s="2" t="n">
        <v>1</v>
      </c>
      <c r="G3548" s="2" t="inlineStr">
        <is>
          <t>peça</t>
        </is>
      </c>
      <c r="H3548" s="1" t="n">
        <v>3.23</v>
      </c>
      <c r="I3548" s="1" t="n">
        <v>0.03826</v>
      </c>
      <c r="J3548" s="2" t="inlineStr">
        <is>
          <t>CORTE</t>
        </is>
      </c>
    </row>
    <row r="3549" ht="12" customHeight="1">
      <c r="A3549" s="3" t="inlineStr">
        <is>
          <t>UV</t>
        </is>
      </c>
      <c r="B3549" s="1" t="n">
        <v>20024601</v>
      </c>
      <c r="C3549" s="1" t="inlineStr">
        <is>
          <t>Produto com acabamento</t>
        </is>
      </c>
      <c r="D3549" s="1" t="n">
        <v>20024601</v>
      </c>
      <c r="E3549" s="1" t="inlineStr">
        <is>
          <t>LATERAL 751X572X12 MDF - MESA TELINHA 1,36        5</t>
        </is>
      </c>
      <c r="F3549" s="2" t="n">
        <v>1</v>
      </c>
      <c r="G3549" s="2" t="inlineStr">
        <is>
          <t>peça</t>
        </is>
      </c>
      <c r="H3549" s="1" t="n">
        <v>3.23</v>
      </c>
      <c r="I3549" s="1" t="n">
        <v>0.03826</v>
      </c>
      <c r="J3549" s="2" t="inlineStr">
        <is>
          <t>CORTE</t>
        </is>
      </c>
    </row>
    <row r="3550" ht="12" customHeight="1">
      <c r="A3550" s="3" t="inlineStr">
        <is>
          <t>UV</t>
        </is>
      </c>
      <c r="B3550" s="1" t="n">
        <v>20024603</v>
      </c>
      <c r="C3550" s="1" t="inlineStr">
        <is>
          <t>Produto com acabamento</t>
        </is>
      </c>
      <c r="D3550" s="1" t="n">
        <v>20024603</v>
      </c>
      <c r="E3550" s="1" t="inlineStr">
        <is>
          <t>BASE 572X572X12 MDF - MESA TELINHA 1,36               5</t>
        </is>
      </c>
      <c r="F3550" s="2" t="n">
        <v>1</v>
      </c>
      <c r="G3550" s="2" t="inlineStr">
        <is>
          <t>peça</t>
        </is>
      </c>
      <c r="H3550" s="1" t="n">
        <v>3.23</v>
      </c>
      <c r="I3550" s="1" t="n">
        <v>0.03826</v>
      </c>
      <c r="J3550" s="2" t="inlineStr">
        <is>
          <t>CORTE</t>
        </is>
      </c>
    </row>
    <row r="3551" ht="12" customHeight="1">
      <c r="A3551" s="3" t="inlineStr">
        <is>
          <t>UV</t>
        </is>
      </c>
      <c r="B3551" s="1" t="n">
        <v>20024602</v>
      </c>
      <c r="C3551" s="1" t="inlineStr">
        <is>
          <t>Produto com acabamento</t>
        </is>
      </c>
      <c r="D3551" s="1" t="n">
        <v>20024602</v>
      </c>
      <c r="E3551" s="1" t="inlineStr">
        <is>
          <t>FUNDO 751X546X15 (10PCS) MDF - MESA TELAVIV 1, 5</t>
        </is>
      </c>
      <c r="F3551" s="2" t="n">
        <v>1</v>
      </c>
      <c r="G3551" s="2" t="inlineStr">
        <is>
          <t>peça</t>
        </is>
      </c>
      <c r="H3551" s="1" t="n">
        <v>3.23</v>
      </c>
      <c r="I3551" s="1" t="n">
        <v>0.03826</v>
      </c>
      <c r="J3551" s="2" t="inlineStr">
        <is>
          <t>CORTE</t>
        </is>
      </c>
    </row>
    <row r="3552" ht="12" customHeight="1">
      <c r="A3552" s="3" t="inlineStr">
        <is>
          <t>UV</t>
        </is>
      </c>
      <c r="B3552" s="1" t="n">
        <v>30006101</v>
      </c>
      <c r="C3552" s="1" t="inlineStr">
        <is>
          <t>Produto com acabamento</t>
        </is>
      </c>
      <c r="D3552" s="1" t="n">
        <v>30006101</v>
      </c>
      <c r="E3552" s="1" t="inlineStr">
        <is>
          <t>PE TRAS 880X30(911)X25 MDF (13PC) ESQ SANTIAGO5</t>
        </is>
      </c>
      <c r="F3552" s="2" t="n">
        <v>1</v>
      </c>
      <c r="G3552" s="2" t="inlineStr">
        <is>
          <t>peça</t>
        </is>
      </c>
      <c r="H3552" s="1" t="n">
        <v>3.23</v>
      </c>
      <c r="I3552" s="1" t="n">
        <v>0.03826</v>
      </c>
      <c r="J3552" s="2" t="inlineStr">
        <is>
          <t>CORTE</t>
        </is>
      </c>
    </row>
    <row r="3553" ht="12" customHeight="1">
      <c r="A3553" s="3" t="inlineStr">
        <is>
          <t>UV</t>
        </is>
      </c>
      <c r="B3553" s="1" t="n">
        <v>30006102</v>
      </c>
      <c r="C3553" s="1" t="inlineStr">
        <is>
          <t>Produto com acabamento</t>
        </is>
      </c>
      <c r="D3553" s="1" t="n">
        <v>30006102</v>
      </c>
      <c r="E3553" s="1" t="inlineStr">
        <is>
          <t>PE TRAS 880X30(911)X25 MDF (13PC) DIR SANTIAGO 5</t>
        </is>
      </c>
      <c r="F3553" s="2" t="n">
        <v>1</v>
      </c>
      <c r="G3553" s="2" t="inlineStr">
        <is>
          <t>peça</t>
        </is>
      </c>
      <c r="H3553" s="1" t="n">
        <v>3.23</v>
      </c>
      <c r="I3553" s="1" t="n">
        <v>0.03826</v>
      </c>
      <c r="J3553" s="2" t="inlineStr">
        <is>
          <t>CORTE</t>
        </is>
      </c>
    </row>
    <row r="3554" ht="12" customHeight="1">
      <c r="A3554" s="3" t="inlineStr">
        <is>
          <t>UV</t>
        </is>
      </c>
      <c r="B3554" s="1" t="n">
        <v>30006103</v>
      </c>
      <c r="C3554" s="1" t="inlineStr">
        <is>
          <t>Produto com acabamento</t>
        </is>
      </c>
      <c r="D3554" s="1" t="n">
        <v>30006103</v>
      </c>
      <c r="E3554" s="1" t="inlineStr">
        <is>
          <t>TRAVESSA LATERAL 340X70X18 MDF - CAD SANTIAG5</t>
        </is>
      </c>
      <c r="F3554" s="2" t="n">
        <v>1</v>
      </c>
      <c r="G3554" s="2" t="inlineStr">
        <is>
          <t>peça</t>
        </is>
      </c>
      <c r="H3554" s="1" t="n">
        <v>3.23</v>
      </c>
      <c r="I3554" s="1" t="n">
        <v>0.03826</v>
      </c>
      <c r="J3554" s="2" t="inlineStr">
        <is>
          <t>CORTE</t>
        </is>
      </c>
    </row>
    <row r="3555" ht="12" customHeight="1">
      <c r="A3555" s="3" t="inlineStr">
        <is>
          <t>UV</t>
        </is>
      </c>
      <c r="B3555" s="1" t="n">
        <v>30006104</v>
      </c>
      <c r="C3555" s="1" t="inlineStr">
        <is>
          <t>Produto com acabamento</t>
        </is>
      </c>
      <c r="D3555" s="1" t="n">
        <v>30006104</v>
      </c>
      <c r="E3555" s="1" t="inlineStr">
        <is>
          <t>MOLDURA ENCOSTO 445X280X15 MDF - CAD SANTIA5</t>
        </is>
      </c>
      <c r="F3555" s="2" t="n">
        <v>1</v>
      </c>
      <c r="G3555" s="2" t="inlineStr">
        <is>
          <t>peça</t>
        </is>
      </c>
      <c r="H3555" s="1" t="n">
        <v>3.23</v>
      </c>
      <c r="I3555" s="1" t="n">
        <v>0.03826</v>
      </c>
      <c r="J3555" s="2" t="inlineStr">
        <is>
          <t>CORTE</t>
        </is>
      </c>
    </row>
    <row r="3556" ht="12" customHeight="1">
      <c r="A3556" s="3" t="inlineStr">
        <is>
          <t>UV</t>
        </is>
      </c>
      <c r="B3556" s="1" t="n">
        <v>30006105</v>
      </c>
      <c r="C3556" s="1" t="inlineStr">
        <is>
          <t>Produto com acabamento</t>
        </is>
      </c>
      <c r="D3556" s="1" t="n">
        <v>30006105</v>
      </c>
      <c r="E3556" s="1" t="inlineStr">
        <is>
          <t>TRAVESSA ASSENTO 360X70X18 MDF - SANTIAGO E 5</t>
        </is>
      </c>
      <c r="F3556" s="2" t="n">
        <v>1</v>
      </c>
      <c r="G3556" s="2" t="inlineStr">
        <is>
          <t>peça</t>
        </is>
      </c>
      <c r="H3556" s="1" t="n">
        <v>3.23</v>
      </c>
      <c r="I3556" s="1" t="n">
        <v>0.03826</v>
      </c>
      <c r="J3556" s="2" t="inlineStr">
        <is>
          <t>CORTE</t>
        </is>
      </c>
    </row>
    <row r="3557" ht="12" customHeight="1">
      <c r="A3557" s="3" t="inlineStr">
        <is>
          <t>UV</t>
        </is>
      </c>
      <c r="B3557" s="1" t="n">
        <v>30146001</v>
      </c>
      <c r="C3557" s="1" t="inlineStr">
        <is>
          <t>Produto com acabamento</t>
        </is>
      </c>
      <c r="D3557" s="1" t="n">
        <v>30146001</v>
      </c>
      <c r="E3557" s="1" t="inlineStr">
        <is>
          <t>FECHAMENTO MAIOR 851X340X15 MDP - BASE MON 5</t>
        </is>
      </c>
      <c r="F3557" s="2" t="n">
        <v>1</v>
      </c>
      <c r="G3557" s="2" t="inlineStr">
        <is>
          <t>peça</t>
        </is>
      </c>
      <c r="H3557" s="1" t="n">
        <v>3.23</v>
      </c>
      <c r="I3557" s="1" t="n">
        <v>0.03826</v>
      </c>
      <c r="J3557" s="2" t="inlineStr">
        <is>
          <t>CORTE</t>
        </is>
      </c>
    </row>
    <row r="3558" ht="12" customHeight="1">
      <c r="A3558" s="3" t="inlineStr">
        <is>
          <t>UV</t>
        </is>
      </c>
      <c r="B3558" s="1" t="n">
        <v>30083502</v>
      </c>
      <c r="C3558" s="1" t="inlineStr">
        <is>
          <t>Produto com acabamento</t>
        </is>
      </c>
      <c r="D3558" s="1" t="n">
        <v>30083502</v>
      </c>
      <c r="E3558" s="1" t="inlineStr">
        <is>
          <t>(2) LAT BASE EXTERNA 780X455X12 MDP-MESA TRE 5</t>
        </is>
      </c>
      <c r="F3558" s="2" t="n">
        <v>1</v>
      </c>
      <c r="G3558" s="2" t="inlineStr">
        <is>
          <t>peça</t>
        </is>
      </c>
      <c r="H3558" s="1" t="n">
        <v>3.23</v>
      </c>
      <c r="I3558" s="1" t="n">
        <v>0.03826</v>
      </c>
      <c r="J3558" s="2" t="inlineStr">
        <is>
          <t>CORTE</t>
        </is>
      </c>
    </row>
    <row r="3559" ht="12" customHeight="1">
      <c r="A3559" s="3" t="inlineStr">
        <is>
          <t>UV</t>
        </is>
      </c>
      <c r="B3559" s="1" t="n">
        <v>30083502</v>
      </c>
      <c r="C3559" s="1" t="inlineStr">
        <is>
          <t>Produto com acabamento</t>
        </is>
      </c>
      <c r="D3559" s="1" t="n">
        <v>30083502</v>
      </c>
      <c r="E3559" s="1" t="inlineStr">
        <is>
          <t>(2) LAT BASE EXTERNA 780X455X12 MDP-MESA TRE 5</t>
        </is>
      </c>
      <c r="F3559" s="2" t="n">
        <v>1</v>
      </c>
      <c r="G3559" s="2" t="inlineStr">
        <is>
          <t>peça</t>
        </is>
      </c>
      <c r="H3559" s="1" t="n">
        <v>3.23</v>
      </c>
      <c r="I3559" s="1" t="n">
        <v>0.03826</v>
      </c>
      <c r="J3559" s="2" t="inlineStr">
        <is>
          <t>CORTE</t>
        </is>
      </c>
    </row>
    <row r="3560" ht="12" customHeight="1">
      <c r="A3560" s="3" t="inlineStr">
        <is>
          <t>UV</t>
        </is>
      </c>
      <c r="B3560" s="1" t="n">
        <v>20014001</v>
      </c>
      <c r="C3560" s="1" t="inlineStr">
        <is>
          <t>Produto com acabamento</t>
        </is>
      </c>
      <c r="D3560" s="1" t="n">
        <v>20014001</v>
      </c>
      <c r="E3560" s="1" t="inlineStr">
        <is>
          <t>LAT BASE EXTERNA 778X453X12 MDP - MESA DAKAR5</t>
        </is>
      </c>
      <c r="F3560" s="2" t="n">
        <v>1</v>
      </c>
      <c r="G3560" s="2" t="inlineStr">
        <is>
          <t>peça</t>
        </is>
      </c>
      <c r="H3560" s="1" t="n">
        <v>3.23</v>
      </c>
      <c r="I3560" s="1" t="n">
        <v>0.03826</v>
      </c>
      <c r="J3560" s="2" t="inlineStr">
        <is>
          <t>CORTE</t>
        </is>
      </c>
    </row>
    <row r="3561" ht="12" customHeight="1">
      <c r="A3561" s="3" t="inlineStr">
        <is>
          <t>UV</t>
        </is>
      </c>
      <c r="B3561" s="1" t="n">
        <v>20014001</v>
      </c>
      <c r="C3561" s="1" t="inlineStr">
        <is>
          <t>Produto com acabamento</t>
        </is>
      </c>
      <c r="D3561" s="1" t="n">
        <v>20014001</v>
      </c>
      <c r="E3561" s="1" t="inlineStr">
        <is>
          <t>LAT BASE EXTERNA 778X453X12 MDP - MESA DAKAR5</t>
        </is>
      </c>
      <c r="F3561" s="2" t="n">
        <v>1</v>
      </c>
      <c r="G3561" s="2" t="inlineStr">
        <is>
          <t>peça</t>
        </is>
      </c>
      <c r="H3561" s="1" t="n">
        <v>3.23</v>
      </c>
      <c r="I3561" s="1" t="n">
        <v>0.03826</v>
      </c>
      <c r="J3561" s="2" t="inlineStr">
        <is>
          <t>CORTE</t>
        </is>
      </c>
    </row>
    <row r="3562" ht="12" customHeight="1">
      <c r="A3562" s="3" t="inlineStr">
        <is>
          <t>UV</t>
        </is>
      </c>
      <c r="B3562" s="1" t="n">
        <v>20013102</v>
      </c>
      <c r="C3562" s="1" t="inlineStr">
        <is>
          <t>Produto com acabamento</t>
        </is>
      </c>
      <c r="D3562" s="1" t="n">
        <v>20013102</v>
      </c>
      <c r="E3562" s="1" t="inlineStr">
        <is>
          <t>(10)PE MAIOR 760X100 (170) X15 MDF-MIAMI 1,37X0,85</t>
        </is>
      </c>
      <c r="F3562" s="2" t="n">
        <v>1</v>
      </c>
      <c r="G3562" s="2" t="inlineStr">
        <is>
          <t>peça</t>
        </is>
      </c>
      <c r="H3562" s="1" t="n">
        <v>3.23</v>
      </c>
      <c r="I3562" s="1" t="n">
        <v>0.03826</v>
      </c>
      <c r="J3562" s="2" t="inlineStr">
        <is>
          <t>CORTE</t>
        </is>
      </c>
    </row>
    <row r="3563" ht="12" customHeight="1">
      <c r="A3563" s="3" t="inlineStr">
        <is>
          <t>UV</t>
        </is>
      </c>
      <c r="B3563" s="1" t="n">
        <v>20020001</v>
      </c>
      <c r="C3563" s="1" t="inlineStr">
        <is>
          <t>Produto com acabamento</t>
        </is>
      </c>
      <c r="D3563" s="1" t="n">
        <v>20020001</v>
      </c>
      <c r="E3563" s="1" t="inlineStr">
        <is>
          <t>(1) LATERAL 1180X92X15 MDF - BASE DUBAI                5</t>
        </is>
      </c>
      <c r="F3563" s="2" t="n">
        <v>1</v>
      </c>
      <c r="G3563" s="2" t="inlineStr">
        <is>
          <t>peça</t>
        </is>
      </c>
      <c r="H3563" s="1" t="n">
        <v>3.23</v>
      </c>
      <c r="I3563" s="1" t="n">
        <v>0.03826</v>
      </c>
      <c r="J3563" s="2" t="inlineStr">
        <is>
          <t>CORTE</t>
        </is>
      </c>
    </row>
    <row r="3564" ht="12" customHeight="1">
      <c r="A3564" s="3" t="inlineStr">
        <is>
          <t>UV</t>
        </is>
      </c>
      <c r="B3564" s="1" t="n">
        <v>20020001</v>
      </c>
      <c r="C3564" s="1" t="inlineStr">
        <is>
          <t>Produto com acabamento</t>
        </is>
      </c>
      <c r="D3564" s="1" t="n">
        <v>20020001</v>
      </c>
      <c r="E3564" s="1" t="inlineStr">
        <is>
          <t>(1) LATERAL 1180X92X15 MDF - BASE DUBAI                5</t>
        </is>
      </c>
      <c r="F3564" s="2" t="n">
        <v>1</v>
      </c>
      <c r="G3564" s="2" t="inlineStr">
        <is>
          <t>peça</t>
        </is>
      </c>
      <c r="H3564" s="1" t="n">
        <v>3.23</v>
      </c>
      <c r="I3564" s="1" t="n">
        <v>0.03826</v>
      </c>
      <c r="J3564" s="2" t="inlineStr">
        <is>
          <t>CORTE</t>
        </is>
      </c>
    </row>
    <row r="3565" ht="12" customHeight="1">
      <c r="A3565" s="3" t="inlineStr">
        <is>
          <t>UV</t>
        </is>
      </c>
      <c r="B3565" s="1" t="n">
        <v>20013103</v>
      </c>
      <c r="C3565" s="1" t="inlineStr">
        <is>
          <t>Produto com acabamento</t>
        </is>
      </c>
      <c r="D3565" s="1" t="n">
        <v>20013103</v>
      </c>
      <c r="E3565" s="1" t="inlineStr">
        <is>
          <t>(4) PE MENOR 760X85 (135) X15 MDF-MIAMI 1,37X0,805</t>
        </is>
      </c>
      <c r="F3565" s="2" t="n">
        <v>1</v>
      </c>
      <c r="G3565" s="2" t="inlineStr">
        <is>
          <t>peça</t>
        </is>
      </c>
      <c r="H3565" s="1" t="n">
        <v>3.23</v>
      </c>
      <c r="I3565" s="1" t="n">
        <v>0.03826</v>
      </c>
      <c r="J3565" s="2" t="inlineStr">
        <is>
          <t>CORTE</t>
        </is>
      </c>
    </row>
    <row r="3566" ht="12" customHeight="1">
      <c r="A3566" s="3" t="inlineStr">
        <is>
          <t>UV</t>
        </is>
      </c>
      <c r="B3566" s="1" t="n">
        <v>30006401</v>
      </c>
      <c r="C3566" s="1" t="inlineStr">
        <is>
          <t>Produto com acabamento</t>
        </is>
      </c>
      <c r="D3566" s="1" t="n">
        <v>30006401</v>
      </c>
      <c r="E3566" s="1" t="inlineStr">
        <is>
          <t>CAVALETE SUPERIOR (24PCS) MDF 25MM - CADEIRA5</t>
        </is>
      </c>
      <c r="F3566" s="2" t="n">
        <v>1</v>
      </c>
      <c r="G3566" s="2" t="inlineStr">
        <is>
          <t>peça</t>
        </is>
      </c>
      <c r="H3566" s="1" t="n">
        <v>3.23</v>
      </c>
      <c r="I3566" s="1" t="n">
        <v>0.03826</v>
      </c>
      <c r="J3566" s="2" t="inlineStr">
        <is>
          <t>CORTE</t>
        </is>
      </c>
    </row>
    <row r="3567" ht="12" customHeight="1">
      <c r="A3567" s="3" t="inlineStr">
        <is>
          <t>UV</t>
        </is>
      </c>
      <c r="B3567" s="1" t="n">
        <v>30006402</v>
      </c>
      <c r="C3567" s="1" t="inlineStr">
        <is>
          <t>Produto com acabamento</t>
        </is>
      </c>
      <c r="D3567" s="1" t="n">
        <v>30006402</v>
      </c>
      <c r="E3567" s="1" t="inlineStr">
        <is>
          <t>CAVALETE INFERIOR (24 PCS) MDF 25MM -CADEIRA  5</t>
        </is>
      </c>
      <c r="F3567" s="2" t="n">
        <v>1</v>
      </c>
      <c r="G3567" s="2" t="inlineStr">
        <is>
          <t>peça</t>
        </is>
      </c>
      <c r="H3567" s="1" t="n">
        <v>3.23</v>
      </c>
      <c r="I3567" s="1" t="n">
        <v>0.03826</v>
      </c>
      <c r="J3567" s="2" t="inlineStr">
        <is>
          <t>CORTE</t>
        </is>
      </c>
    </row>
    <row r="3568" ht="12" customHeight="1">
      <c r="A3568" s="3" t="inlineStr">
        <is>
          <t>UV</t>
        </is>
      </c>
      <c r="B3568" s="1" t="n">
        <v>20055212</v>
      </c>
      <c r="C3568" s="1" t="inlineStr">
        <is>
          <t>Produto com acabamento</t>
        </is>
      </c>
      <c r="D3568" s="1" t="n">
        <v>20055212</v>
      </c>
      <c r="E3568" s="1" t="inlineStr">
        <is>
          <t>TRAVESSA MAIOR 960X80X25 MADEIRA - AMBAR 1,2 5</t>
        </is>
      </c>
      <c r="F3568" s="2" t="n">
        <v>1</v>
      </c>
      <c r="G3568" s="2" t="inlineStr">
        <is>
          <t>peça</t>
        </is>
      </c>
      <c r="H3568" s="1" t="n">
        <v>3.23</v>
      </c>
      <c r="I3568" s="1" t="n">
        <v>0.03826</v>
      </c>
      <c r="J3568" s="2" t="inlineStr">
        <is>
          <t>CORTE</t>
        </is>
      </c>
    </row>
    <row r="3569" ht="12" customHeight="1">
      <c r="A3569" s="3" t="inlineStr">
        <is>
          <t>UV</t>
        </is>
      </c>
      <c r="B3569" s="1" t="n">
        <v>20034601</v>
      </c>
      <c r="C3569" s="1" t="inlineStr">
        <is>
          <t>Produto com acabamento</t>
        </is>
      </c>
      <c r="D3569" s="1" t="n">
        <v>20034601</v>
      </c>
      <c r="E3569" s="1" t="inlineStr">
        <is>
          <t>LATERAL 751X300X12 MDF - SANTIAGO UNICA 1,60    5</t>
        </is>
      </c>
      <c r="F3569" s="2" t="n">
        <v>1</v>
      </c>
      <c r="G3569" s="2" t="inlineStr">
        <is>
          <t>peça</t>
        </is>
      </c>
      <c r="H3569" s="1" t="n">
        <v>3.23</v>
      </c>
      <c r="I3569" s="1" t="n">
        <v>0.03826</v>
      </c>
      <c r="J3569" s="2" t="inlineStr">
        <is>
          <t>CORTE</t>
        </is>
      </c>
    </row>
    <row r="3570" ht="12" customHeight="1">
      <c r="A3570" s="3" t="inlineStr">
        <is>
          <t>UV</t>
        </is>
      </c>
      <c r="B3570" s="1" t="n">
        <v>20034602</v>
      </c>
      <c r="C3570" s="1" t="inlineStr">
        <is>
          <t>Produto com acabamento</t>
        </is>
      </c>
      <c r="D3570" s="1" t="n">
        <v>20034602</v>
      </c>
      <c r="E3570" s="1" t="inlineStr">
        <is>
          <t>FUNDO 751X746X12 MDF - SANTIAGO UNICA 1,60       5</t>
        </is>
      </c>
      <c r="F3570" s="2" t="n">
        <v>1</v>
      </c>
      <c r="G3570" s="2" t="inlineStr">
        <is>
          <t>peça</t>
        </is>
      </c>
      <c r="H3570" s="1" t="n">
        <v>3.23</v>
      </c>
      <c r="I3570" s="1" t="n">
        <v>0.03826</v>
      </c>
      <c r="J3570" s="2" t="inlineStr">
        <is>
          <t>CORTE</t>
        </is>
      </c>
    </row>
    <row r="3571" ht="12" customHeight="1">
      <c r="A3571" s="3" t="inlineStr">
        <is>
          <t>UV</t>
        </is>
      </c>
      <c r="B3571" s="1" t="n">
        <v>20034603</v>
      </c>
      <c r="C3571" s="1" t="inlineStr">
        <is>
          <t>Produto com acabamento</t>
        </is>
      </c>
      <c r="D3571" s="1" t="n">
        <v>20034603</v>
      </c>
      <c r="E3571" s="1" t="inlineStr">
        <is>
          <t>BASE 772X326X12 MDF - SANTIAGO UNICA 1,60          5</t>
        </is>
      </c>
      <c r="F3571" s="2" t="n">
        <v>1</v>
      </c>
      <c r="G3571" s="2" t="inlineStr">
        <is>
          <t>peça</t>
        </is>
      </c>
      <c r="H3571" s="1" t="n">
        <v>3.23</v>
      </c>
      <c r="I3571" s="1" t="n">
        <v>0.03826</v>
      </c>
      <c r="J3571" s="2" t="inlineStr">
        <is>
          <t>CORTE</t>
        </is>
      </c>
    </row>
    <row r="3572" ht="12" customHeight="1">
      <c r="A3572" s="3" t="inlineStr">
        <is>
          <t>UV</t>
        </is>
      </c>
      <c r="B3572" s="1" t="n">
        <v>20034301</v>
      </c>
      <c r="C3572" s="1" t="inlineStr">
        <is>
          <t>Produto com acabamento</t>
        </is>
      </c>
      <c r="D3572" s="1" t="n">
        <v>20034301</v>
      </c>
      <c r="E3572" s="1" t="inlineStr">
        <is>
          <t>LATERAL EXTERNA 751X446X12 MDF - SANTIAGO 1,05</t>
        </is>
      </c>
      <c r="F3572" s="2" t="n">
        <v>1</v>
      </c>
      <c r="G3572" s="2" t="inlineStr">
        <is>
          <t>peça</t>
        </is>
      </c>
      <c r="H3572" s="1" t="n">
        <v>3.23</v>
      </c>
      <c r="I3572" s="1" t="n">
        <v>0.03826</v>
      </c>
      <c r="J3572" s="2" t="inlineStr">
        <is>
          <t>CORTE</t>
        </is>
      </c>
    </row>
    <row r="3573" ht="12" customHeight="1">
      <c r="A3573" s="3" t="inlineStr">
        <is>
          <t>UV</t>
        </is>
      </c>
      <c r="B3573" s="1" t="n">
        <v>20034302</v>
      </c>
      <c r="C3573" s="1" t="inlineStr">
        <is>
          <t>Produto com acabamento</t>
        </is>
      </c>
      <c r="D3573" s="1" t="n">
        <v>20034302</v>
      </c>
      <c r="E3573" s="1" t="inlineStr">
        <is>
          <t>FUNDO 751X446X12 MDF - SANTIAGO 1,03                   5</t>
        </is>
      </c>
      <c r="F3573" s="2" t="n">
        <v>1</v>
      </c>
      <c r="G3573" s="2" t="inlineStr">
        <is>
          <t>peça</t>
        </is>
      </c>
      <c r="H3573" s="1" t="n">
        <v>3.23</v>
      </c>
      <c r="I3573" s="1" t="n">
        <v>0.03826</v>
      </c>
      <c r="J3573" s="2" t="inlineStr">
        <is>
          <t>CORTE</t>
        </is>
      </c>
    </row>
    <row r="3574" ht="12" customHeight="1">
      <c r="A3574" s="3" t="inlineStr">
        <is>
          <t>UV</t>
        </is>
      </c>
      <c r="B3574" s="1" t="n">
        <v>20034303</v>
      </c>
      <c r="C3574" s="1" t="inlineStr">
        <is>
          <t>Produto com acabamento</t>
        </is>
      </c>
      <c r="D3574" s="1" t="n">
        <v>20034303</v>
      </c>
      <c r="E3574" s="1" t="inlineStr">
        <is>
          <t>BASE 472X472X12 MDF - SANTIAGO 1,03                      5</t>
        </is>
      </c>
      <c r="F3574" s="2" t="n">
        <v>1</v>
      </c>
      <c r="G3574" s="2" t="inlineStr">
        <is>
          <t>peça</t>
        </is>
      </c>
      <c r="H3574" s="1" t="n">
        <v>3.23</v>
      </c>
      <c r="I3574" s="1" t="n">
        <v>0.03826</v>
      </c>
      <c r="J3574" s="2" t="inlineStr">
        <is>
          <t>CORTE</t>
        </is>
      </c>
    </row>
    <row r="3575" ht="12" customHeight="1">
      <c r="A3575" s="3" t="inlineStr">
        <is>
          <t>UV</t>
        </is>
      </c>
      <c r="B3575" s="1" t="n">
        <v>200276101</v>
      </c>
      <c r="C3575" s="1" t="inlineStr">
        <is>
          <t>Produto com acabamento</t>
        </is>
      </c>
      <c r="D3575" s="1" t="n">
        <v>200276101</v>
      </c>
      <c r="E3575" s="1" t="inlineStr">
        <is>
          <t>PE 700X120(660)X15 (4PCS) MDF - MESA CATEDRAL  5</t>
        </is>
      </c>
      <c r="F3575" s="2" t="n">
        <v>1</v>
      </c>
      <c r="G3575" s="2" t="inlineStr">
        <is>
          <t>peça</t>
        </is>
      </c>
      <c r="H3575" s="1" t="n">
        <v>3.23</v>
      </c>
      <c r="I3575" s="1" t="n">
        <v>0.03826</v>
      </c>
      <c r="J3575" s="2" t="inlineStr">
        <is>
          <t>CORTE</t>
        </is>
      </c>
    </row>
    <row r="3576" ht="12" customHeight="1">
      <c r="A3576" s="3" t="inlineStr">
        <is>
          <t>UV</t>
        </is>
      </c>
      <c r="B3576" s="1" t="n">
        <v>200277102</v>
      </c>
      <c r="C3576" s="1" t="inlineStr">
        <is>
          <t>Produto com acabamento</t>
        </is>
      </c>
      <c r="D3576" s="1" t="n">
        <v>200277102</v>
      </c>
      <c r="E3576" s="1" t="inlineStr">
        <is>
          <t>BASE 900X450X18 MDF - MESA CATEDRAL II                5</t>
        </is>
      </c>
      <c r="F3576" s="2" t="n">
        <v>1</v>
      </c>
      <c r="G3576" s="2" t="inlineStr">
        <is>
          <t>peça</t>
        </is>
      </c>
      <c r="H3576" s="1" t="n">
        <v>3.23</v>
      </c>
      <c r="I3576" s="1" t="n">
        <v>0.03826</v>
      </c>
      <c r="J3576" s="2" t="inlineStr">
        <is>
          <t>CORTE</t>
        </is>
      </c>
    </row>
    <row r="3577" ht="12" customHeight="1">
      <c r="A3577" s="3" t="inlineStr">
        <is>
          <t>UV</t>
        </is>
      </c>
      <c r="B3577" s="1" t="n">
        <v>200277101</v>
      </c>
      <c r="C3577" s="1" t="inlineStr">
        <is>
          <t>Produto com acabamento</t>
        </is>
      </c>
      <c r="D3577" s="1" t="n">
        <v>200277101</v>
      </c>
      <c r="E3577" s="1" t="inlineStr">
        <is>
          <t>PE 700X120(660)X18 (4PCS) MDF - MESA CATEDRAL  5</t>
        </is>
      </c>
      <c r="F3577" s="2" t="n">
        <v>1</v>
      </c>
      <c r="G3577" s="2" t="inlineStr">
        <is>
          <t>peça</t>
        </is>
      </c>
      <c r="H3577" s="1" t="n">
        <v>3.23</v>
      </c>
      <c r="I3577" s="1" t="n">
        <v>0.03826</v>
      </c>
      <c r="J3577" s="2" t="inlineStr">
        <is>
          <t>CORTE</t>
        </is>
      </c>
    </row>
    <row r="3578" ht="12" customHeight="1">
      <c r="A3578" s="3" t="inlineStr">
        <is>
          <t>UV</t>
        </is>
      </c>
      <c r="B3578" s="1" t="n">
        <v>2002861</v>
      </c>
      <c r="C3578" s="1" t="inlineStr">
        <is>
          <t>Produto com acabamento</t>
        </is>
      </c>
      <c r="D3578" s="1" t="n">
        <v>2002861</v>
      </c>
      <c r="E3578" s="1" t="inlineStr">
        <is>
          <t>TAMPO OVAL 1600X900X18 - VITREO                             5</t>
        </is>
      </c>
      <c r="F3578" s="2" t="n">
        <v>1</v>
      </c>
      <c r="G3578" s="2" t="inlineStr">
        <is>
          <t>peça</t>
        </is>
      </c>
      <c r="H3578" s="1" t="n">
        <v>3.23</v>
      </c>
      <c r="I3578" s="1" t="n">
        <v>0.03826</v>
      </c>
      <c r="J3578" s="2" t="inlineStr">
        <is>
          <t>CORTE</t>
        </is>
      </c>
    </row>
    <row r="3579" ht="12" customHeight="1">
      <c r="A3579" s="3" t="inlineStr">
        <is>
          <t>UV</t>
        </is>
      </c>
      <c r="B3579" s="1" t="n">
        <v>2002961</v>
      </c>
      <c r="C3579" s="1" t="inlineStr">
        <is>
          <t>Produto com acabamento</t>
        </is>
      </c>
      <c r="D3579" s="1" t="n">
        <v>2002961</v>
      </c>
      <c r="E3579" s="1" t="inlineStr">
        <is>
          <t>TAMPO OVAL 1600X900X18 - C/VIDRO                           5</t>
        </is>
      </c>
      <c r="F3579" s="2" t="n">
        <v>1</v>
      </c>
      <c r="G3579" s="2" t="inlineStr">
        <is>
          <t>peça</t>
        </is>
      </c>
      <c r="H3579" s="1" t="n">
        <v>3.23</v>
      </c>
      <c r="I3579" s="1" t="n">
        <v>0.03826</v>
      </c>
      <c r="J3579" s="2" t="inlineStr">
        <is>
          <t>CORTE</t>
        </is>
      </c>
    </row>
    <row r="3580" ht="12" customHeight="1">
      <c r="A3580" s="3" t="inlineStr">
        <is>
          <t>UV</t>
        </is>
      </c>
      <c r="B3580" s="1" t="n">
        <v>200273101</v>
      </c>
      <c r="C3580" s="1" t="inlineStr">
        <is>
          <t>Produto com acabamento</t>
        </is>
      </c>
      <c r="D3580" s="1" t="n">
        <v>200273101</v>
      </c>
      <c r="E3580" s="1" t="inlineStr">
        <is>
          <t>BASE REDONDA 500X500X18 MDF - MESA CATEDRA  5</t>
        </is>
      </c>
      <c r="F3580" s="2" t="n">
        <v>1</v>
      </c>
      <c r="G3580" s="2" t="inlineStr">
        <is>
          <t>peça</t>
        </is>
      </c>
      <c r="H3580" s="1" t="n">
        <v>3.23</v>
      </c>
      <c r="I3580" s="1" t="n">
        <v>0.03826</v>
      </c>
      <c r="J3580" s="2" t="inlineStr">
        <is>
          <t>CORTE</t>
        </is>
      </c>
    </row>
    <row r="3581" ht="12" customHeight="1">
      <c r="A3581" s="3" t="inlineStr">
        <is>
          <t>UV</t>
        </is>
      </c>
      <c r="B3581" s="1" t="n">
        <v>20019606</v>
      </c>
      <c r="C3581" s="1" t="inlineStr">
        <is>
          <t>Produto com acabamento</t>
        </is>
      </c>
      <c r="D3581" s="1" t="n">
        <v>20019606</v>
      </c>
      <c r="E3581" s="1" t="inlineStr">
        <is>
          <t>(1-6) LATERAL RIPADA - MESA SANTIAGO 1,36            5</t>
        </is>
      </c>
      <c r="F3581" s="2" t="n">
        <v>1</v>
      </c>
      <c r="G3581" s="2" t="inlineStr">
        <is>
          <t>peça</t>
        </is>
      </c>
      <c r="H3581" s="1" t="n">
        <v>3.23</v>
      </c>
      <c r="I3581" s="1" t="n">
        <v>0.03826</v>
      </c>
      <c r="J3581" s="2" t="inlineStr">
        <is>
          <t>CORTE</t>
        </is>
      </c>
    </row>
    <row r="3582" ht="12" customHeight="1">
      <c r="A3582" s="3" t="inlineStr">
        <is>
          <t>UV</t>
        </is>
      </c>
      <c r="B3582" s="1" t="n">
        <v>30006801</v>
      </c>
      <c r="C3582" s="1" t="inlineStr">
        <is>
          <t>Produto com acabamento</t>
        </is>
      </c>
      <c r="D3582" s="1" t="n">
        <v>30006801</v>
      </c>
      <c r="E3582" s="1" t="inlineStr">
        <is>
          <t>PE TRASEIRO 980X94(911)X25 MDF (8PCS)- CAD GEN5</t>
        </is>
      </c>
      <c r="F3582" s="2" t="n">
        <v>1</v>
      </c>
      <c r="G3582" s="2" t="inlineStr">
        <is>
          <t>peça</t>
        </is>
      </c>
      <c r="H3582" s="1" t="n">
        <v>3.23</v>
      </c>
      <c r="I3582" s="1" t="n">
        <v>0.03826</v>
      </c>
      <c r="J3582" s="2" t="inlineStr">
        <is>
          <t>CORTE</t>
        </is>
      </c>
    </row>
    <row r="3583" ht="12" customHeight="1">
      <c r="A3583" s="3" t="inlineStr">
        <is>
          <t>UV</t>
        </is>
      </c>
      <c r="B3583" s="1" t="n">
        <v>2002881</v>
      </c>
      <c r="C3583" s="1" t="inlineStr">
        <is>
          <t>Produto com acabamento</t>
        </is>
      </c>
      <c r="D3583" s="1" t="n">
        <v>2002881</v>
      </c>
      <c r="E3583" s="1" t="inlineStr">
        <is>
          <t>TAMPO OVAL 1800X900X18 - VITREO                             5</t>
        </is>
      </c>
      <c r="F3583" s="2" t="n">
        <v>1</v>
      </c>
      <c r="G3583" s="2" t="inlineStr">
        <is>
          <t>peça</t>
        </is>
      </c>
      <c r="H3583" s="1" t="n">
        <v>3.23</v>
      </c>
      <c r="I3583" s="1" t="n">
        <v>0.03826</v>
      </c>
      <c r="J3583" s="2" t="inlineStr">
        <is>
          <t>CORTE</t>
        </is>
      </c>
    </row>
    <row r="3584" ht="12" customHeight="1">
      <c r="A3584" s="3" t="inlineStr">
        <is>
          <t>UV</t>
        </is>
      </c>
      <c r="B3584" s="1" t="n">
        <v>20033304</v>
      </c>
      <c r="C3584" s="1" t="inlineStr">
        <is>
          <t>Produto com acabamento</t>
        </is>
      </c>
      <c r="D3584" s="1" t="n">
        <v>20033304</v>
      </c>
      <c r="E3584" s="1" t="inlineStr">
        <is>
          <t>TAMPO 1030X1030X15 MDF - TAMPO AMST. 1,03X1,0  5</t>
        </is>
      </c>
      <c r="F3584" s="2" t="n">
        <v>1</v>
      </c>
      <c r="G3584" s="2" t="inlineStr">
        <is>
          <t>peça</t>
        </is>
      </c>
      <c r="H3584" s="1" t="n">
        <v>3.23</v>
      </c>
      <c r="I3584" s="1" t="n">
        <v>0.03826</v>
      </c>
      <c r="J3584" s="2" t="inlineStr">
        <is>
          <t>CORTE</t>
        </is>
      </c>
    </row>
    <row r="3585" ht="12" customHeight="1">
      <c r="A3585" s="3" t="inlineStr">
        <is>
          <t>UV</t>
        </is>
      </c>
      <c r="B3585" s="1" t="n">
        <v>20033303</v>
      </c>
      <c r="C3585" s="1" t="inlineStr">
        <is>
          <t>Produto com acabamento</t>
        </is>
      </c>
      <c r="D3585" s="1" t="n">
        <v>20033303</v>
      </c>
      <c r="E3585" s="1" t="inlineStr">
        <is>
          <t>MOLDURA 1030X515X15 MDF - TAMPO AMST. 1,03X1 5</t>
        </is>
      </c>
      <c r="F3585" s="2" t="n">
        <v>1</v>
      </c>
      <c r="G3585" s="2" t="inlineStr">
        <is>
          <t>peça</t>
        </is>
      </c>
      <c r="H3585" s="1" t="n">
        <v>3.23</v>
      </c>
      <c r="I3585" s="1" t="n">
        <v>0.03826</v>
      </c>
      <c r="J3585" s="2" t="inlineStr">
        <is>
          <t>CORTE</t>
        </is>
      </c>
    </row>
    <row r="3586" ht="12" customHeight="1">
      <c r="A3586" s="3" t="inlineStr">
        <is>
          <t>UV</t>
        </is>
      </c>
      <c r="B3586" s="1" t="n">
        <v>200306101</v>
      </c>
      <c r="C3586" s="1" t="inlineStr">
        <is>
          <t>Produto com acabamento</t>
        </is>
      </c>
      <c r="D3586" s="1" t="n">
        <v>200306101</v>
      </c>
      <c r="E3586" s="1" t="inlineStr">
        <is>
          <t>PE 790(800)X100X50 MDP - MESA GENOVA                   5</t>
        </is>
      </c>
      <c r="F3586" s="2" t="n">
        <v>1</v>
      </c>
      <c r="G3586" s="2" t="inlineStr">
        <is>
          <t>peça</t>
        </is>
      </c>
      <c r="H3586" s="1" t="n">
        <v>3.23</v>
      </c>
      <c r="I3586" s="1" t="n">
        <v>0.03826</v>
      </c>
      <c r="J3586" s="2" t="inlineStr">
        <is>
          <t>CORTE</t>
        </is>
      </c>
    </row>
    <row r="3587" ht="12" customHeight="1">
      <c r="A3587" s="3" t="inlineStr">
        <is>
          <t>UV</t>
        </is>
      </c>
      <c r="B3587" s="1" t="n">
        <v>200306103</v>
      </c>
      <c r="C3587" s="1" t="inlineStr">
        <is>
          <t>Produto com acabamento</t>
        </is>
      </c>
      <c r="D3587" s="1" t="n">
        <v>200306103</v>
      </c>
      <c r="E3587" s="1" t="inlineStr">
        <is>
          <t>TRAVESSA MENOR 393X120X18 MDF - MESA GENOV 5</t>
        </is>
      </c>
      <c r="F3587" s="2" t="n">
        <v>1</v>
      </c>
      <c r="G3587" s="2" t="inlineStr">
        <is>
          <t>peça</t>
        </is>
      </c>
      <c r="H3587" s="1" t="n">
        <v>3.23</v>
      </c>
      <c r="I3587" s="1" t="n">
        <v>0.03826</v>
      </c>
      <c r="J3587" s="2" t="inlineStr">
        <is>
          <t>CORTE</t>
        </is>
      </c>
    </row>
    <row r="3588" ht="12" customHeight="1">
      <c r="A3588" s="3" t="inlineStr">
        <is>
          <t>UV</t>
        </is>
      </c>
      <c r="B3588" s="1" t="n">
        <v>200306104</v>
      </c>
      <c r="C3588" s="1" t="inlineStr">
        <is>
          <t>Produto com acabamento</t>
        </is>
      </c>
      <c r="D3588" s="1" t="n">
        <v>200306104</v>
      </c>
      <c r="E3588" s="1" t="inlineStr">
        <is>
          <t>TRAVESSA MAIOR 1000X120X18 MDF - MESA GENOV5</t>
        </is>
      </c>
      <c r="F3588" s="2" t="n">
        <v>1</v>
      </c>
      <c r="G3588" s="2" t="inlineStr">
        <is>
          <t>peça</t>
        </is>
      </c>
      <c r="H3588" s="1" t="n">
        <v>3.23</v>
      </c>
      <c r="I3588" s="1" t="n">
        <v>0.03826</v>
      </c>
      <c r="J3588" s="2" t="inlineStr">
        <is>
          <t>CORTE</t>
        </is>
      </c>
    </row>
    <row r="3589" ht="12" customHeight="1">
      <c r="A3589" s="3" t="inlineStr">
        <is>
          <t>UV</t>
        </is>
      </c>
      <c r="B3589" s="1" t="n">
        <v>200306102</v>
      </c>
      <c r="C3589" s="1" t="inlineStr">
        <is>
          <t>Produto com acabamento</t>
        </is>
      </c>
      <c r="D3589" s="1" t="n">
        <v>200306102</v>
      </c>
      <c r="E3589" s="1" t="inlineStr">
        <is>
          <t>BASE DOS PES 634(653)X95X50 MDP - MESA GENOV 5</t>
        </is>
      </c>
      <c r="F3589" s="2" t="n">
        <v>1</v>
      </c>
      <c r="G3589" s="2" t="inlineStr">
        <is>
          <t>peça</t>
        </is>
      </c>
      <c r="H3589" s="1" t="n">
        <v>3.23</v>
      </c>
      <c r="I3589" s="1" t="n">
        <v>0.03826</v>
      </c>
      <c r="J3589" s="2" t="inlineStr">
        <is>
          <t>CORTE</t>
        </is>
      </c>
    </row>
    <row r="3590" ht="12" customHeight="1">
      <c r="A3590" s="3" t="inlineStr">
        <is>
          <t>UV</t>
        </is>
      </c>
      <c r="B3590" s="1" t="n">
        <v>200306204</v>
      </c>
      <c r="C3590" s="1" t="inlineStr">
        <is>
          <t>Produto com acabamento</t>
        </is>
      </c>
      <c r="D3590" s="1" t="n">
        <v>200306204</v>
      </c>
      <c r="E3590" s="1" t="inlineStr">
        <is>
          <t>TAMPO MONTADO 1600X900X45 MDF-TAMPO C/ENG 5</t>
        </is>
      </c>
      <c r="F3590" s="2" t="n">
        <v>1</v>
      </c>
      <c r="G3590" s="2" t="inlineStr">
        <is>
          <t>peça</t>
        </is>
      </c>
      <c r="H3590" s="1" t="n">
        <v>3.23</v>
      </c>
      <c r="I3590" s="1" t="n">
        <v>0.03826</v>
      </c>
      <c r="J3590" s="2" t="inlineStr">
        <is>
          <t>CORTE</t>
        </is>
      </c>
    </row>
    <row r="3591" ht="12" customHeight="1">
      <c r="A3591" s="3" t="inlineStr">
        <is>
          <t>UV</t>
        </is>
      </c>
      <c r="B3591" s="1" t="n">
        <v>30006601</v>
      </c>
      <c r="C3591" s="1" t="inlineStr">
        <is>
          <t>Produto com acabamento</t>
        </is>
      </c>
      <c r="D3591" s="1" t="n">
        <v>30006601</v>
      </c>
      <c r="E3591" s="1" t="inlineStr">
        <is>
          <t>MOLDURA ENCOSTO 400X200X15 (52PCS) MDF -CAD5</t>
        </is>
      </c>
      <c r="F3591" s="2" t="n">
        <v>1</v>
      </c>
      <c r="G3591" s="2" t="inlineStr">
        <is>
          <t>peça</t>
        </is>
      </c>
      <c r="H3591" s="1" t="n">
        <v>3.23</v>
      </c>
      <c r="I3591" s="1" t="n">
        <v>0.03826</v>
      </c>
      <c r="J3591" s="2" t="inlineStr">
        <is>
          <t>CORTE</t>
        </is>
      </c>
    </row>
    <row r="3592" ht="12" customHeight="1">
      <c r="A3592" s="3" t="inlineStr">
        <is>
          <t>UV</t>
        </is>
      </c>
      <c r="B3592" s="1" t="n">
        <v>200308101</v>
      </c>
      <c r="C3592" s="1" t="inlineStr">
        <is>
          <t>Produto com acabamento</t>
        </is>
      </c>
      <c r="D3592" s="1" t="n">
        <v>200308101</v>
      </c>
      <c r="E3592" s="1" t="inlineStr">
        <is>
          <t>TRAVESSA 1200X120X18 MDF - MESA GENOVA 1,80   5</t>
        </is>
      </c>
      <c r="F3592" s="2" t="n">
        <v>1</v>
      </c>
      <c r="G3592" s="2" t="inlineStr">
        <is>
          <t>peça</t>
        </is>
      </c>
      <c r="H3592" s="1" t="n">
        <v>3.23</v>
      </c>
      <c r="I3592" s="1" t="n">
        <v>0.03826</v>
      </c>
      <c r="J3592" s="2" t="inlineStr">
        <is>
          <t>CORTE</t>
        </is>
      </c>
    </row>
    <row r="3593" ht="12" customHeight="1">
      <c r="A3593" s="3" t="inlineStr">
        <is>
          <t>UV</t>
        </is>
      </c>
      <c r="B3593" s="1" t="n">
        <v>200308204</v>
      </c>
      <c r="C3593" s="1" t="inlineStr">
        <is>
          <t>Produto com acabamento</t>
        </is>
      </c>
      <c r="D3593" s="1" t="n">
        <v>200308204</v>
      </c>
      <c r="E3593" s="1" t="inlineStr">
        <is>
          <t>TAMPO MONTADO 1800X900X45 MDF-TAMPO C/ENG 5</t>
        </is>
      </c>
      <c r="F3593" s="2" t="n">
        <v>1</v>
      </c>
      <c r="G3593" s="2" t="inlineStr">
        <is>
          <t>peça</t>
        </is>
      </c>
      <c r="H3593" s="1" t="n">
        <v>3.23</v>
      </c>
      <c r="I3593" s="1" t="n">
        <v>0.03826</v>
      </c>
      <c r="J3593" s="2" t="inlineStr">
        <is>
          <t>CORTE</t>
        </is>
      </c>
    </row>
    <row r="3594" ht="12" customHeight="1">
      <c r="A3594" s="3" t="inlineStr">
        <is>
          <t>UV</t>
        </is>
      </c>
      <c r="B3594" s="1" t="n">
        <v>200303204</v>
      </c>
      <c r="C3594" s="1" t="inlineStr">
        <is>
          <t>Produto com acabamento</t>
        </is>
      </c>
      <c r="D3594" s="1" t="n">
        <v>200303204</v>
      </c>
      <c r="E3594" s="1" t="inlineStr">
        <is>
          <t>TAMPO ENGROSSADO (R100) - 1360X900X40 MDF      5</t>
        </is>
      </c>
      <c r="F3594" s="2" t="n">
        <v>1</v>
      </c>
      <c r="G3594" s="2" t="inlineStr">
        <is>
          <t>peça</t>
        </is>
      </c>
      <c r="H3594" s="1" t="n">
        <v>3.23</v>
      </c>
      <c r="I3594" s="1" t="n">
        <v>0.03826</v>
      </c>
      <c r="J3594" s="2" t="inlineStr">
        <is>
          <t>CORTE</t>
        </is>
      </c>
    </row>
    <row r="3595" ht="12" customHeight="1">
      <c r="A3595" s="3" t="inlineStr">
        <is>
          <t>UV</t>
        </is>
      </c>
      <c r="B3595" s="1" t="n">
        <v>200306205</v>
      </c>
      <c r="C3595" s="1" t="inlineStr">
        <is>
          <t>Produto com acabamento</t>
        </is>
      </c>
      <c r="D3595" s="1" t="n">
        <v>200306205</v>
      </c>
      <c r="E3595" s="1" t="inlineStr">
        <is>
          <t>TAMPO MTD 1600X900X45 MDF-TAMPO C/ENGROS R5</t>
        </is>
      </c>
      <c r="F3595" s="2" t="n">
        <v>1</v>
      </c>
      <c r="G3595" s="2" t="inlineStr">
        <is>
          <t>peça</t>
        </is>
      </c>
      <c r="H3595" s="1" t="n">
        <v>3.23</v>
      </c>
      <c r="I3595" s="1" t="n">
        <v>0.03826</v>
      </c>
      <c r="J3595" s="2" t="inlineStr">
        <is>
          <t>CORTE</t>
        </is>
      </c>
    </row>
    <row r="3596" ht="12" customHeight="1">
      <c r="A3596" s="3" t="inlineStr">
        <is>
          <t>UV</t>
        </is>
      </c>
      <c r="B3596" s="1" t="n">
        <v>200308205</v>
      </c>
      <c r="C3596" s="1" t="inlineStr">
        <is>
          <t>Produto com acabamento</t>
        </is>
      </c>
      <c r="D3596" s="1" t="n">
        <v>200308205</v>
      </c>
      <c r="E3596" s="1" t="inlineStr">
        <is>
          <t>TAMPO MTD 1800X900X45 MDF-TAMPO C/ENGROS R5</t>
        </is>
      </c>
      <c r="F3596" s="2" t="n">
        <v>1</v>
      </c>
      <c r="G3596" s="2" t="inlineStr">
        <is>
          <t>peça</t>
        </is>
      </c>
      <c r="H3596" s="1" t="n">
        <v>3.23</v>
      </c>
      <c r="I3596" s="1" t="n">
        <v>0.03826</v>
      </c>
      <c r="J3596" s="2" t="inlineStr">
        <is>
          <t>CORTE</t>
        </is>
      </c>
    </row>
    <row r="3597" ht="12" customHeight="1">
      <c r="A3597" s="3" t="inlineStr">
        <is>
          <t>UV</t>
        </is>
      </c>
      <c r="B3597" s="1" t="n">
        <v>30003410</v>
      </c>
      <c r="C3597" s="1" t="inlineStr">
        <is>
          <t>Produto com acabamento</t>
        </is>
      </c>
      <c r="D3597" s="1" t="n">
        <v>30003410</v>
      </c>
      <c r="E3597" s="1" t="inlineStr">
        <is>
          <t>PE FRONTAL 430X(108)51X25 MDF (DIREITO)               5</t>
        </is>
      </c>
      <c r="F3597" s="2" t="n">
        <v>1</v>
      </c>
      <c r="G3597" s="2" t="inlineStr">
        <is>
          <t>peça</t>
        </is>
      </c>
      <c r="H3597" s="1" t="n">
        <v>3.23</v>
      </c>
      <c r="I3597" s="1" t="n">
        <v>0.03826</v>
      </c>
      <c r="J3597" s="2" t="inlineStr">
        <is>
          <t>CORTE</t>
        </is>
      </c>
    </row>
    <row r="3598" ht="12" customHeight="1">
      <c r="A3598" s="3" t="inlineStr">
        <is>
          <t>UV</t>
        </is>
      </c>
      <c r="B3598" s="1" t="n">
        <v>30003411</v>
      </c>
      <c r="C3598" s="1" t="inlineStr">
        <is>
          <t>Produto com acabamento</t>
        </is>
      </c>
      <c r="D3598" s="1" t="n">
        <v>30003411</v>
      </c>
      <c r="E3598" s="1" t="inlineStr">
        <is>
          <t>PE FRONTAL 430X(108)51X25 MDF (ESQUERDO)         5</t>
        </is>
      </c>
      <c r="F3598" s="2" t="n">
        <v>1</v>
      </c>
      <c r="G3598" s="2" t="inlineStr">
        <is>
          <t>peça</t>
        </is>
      </c>
      <c r="H3598" s="1" t="n">
        <v>3.23</v>
      </c>
      <c r="I3598" s="1" t="n">
        <v>0.03826</v>
      </c>
      <c r="J3598" s="2" t="inlineStr">
        <is>
          <t>CORTE</t>
        </is>
      </c>
    </row>
    <row r="3599" ht="12" customHeight="1">
      <c r="A3599" s="3" t="inlineStr">
        <is>
          <t>UV</t>
        </is>
      </c>
      <c r="B3599" s="1" t="n">
        <v>30001202</v>
      </c>
      <c r="C3599" s="1" t="inlineStr">
        <is>
          <t>Produto com acabamento</t>
        </is>
      </c>
      <c r="D3599" s="1" t="n">
        <v>30001202</v>
      </c>
      <c r="E3599" s="1" t="inlineStr">
        <is>
          <t>PÉ FRONTAL 441X65(911)X25 MDF (16PÇS) - CAD PÉ 5</t>
        </is>
      </c>
      <c r="F3599" s="2" t="n">
        <v>1</v>
      </c>
      <c r="G3599" s="2" t="inlineStr">
        <is>
          <t>peça</t>
        </is>
      </c>
      <c r="H3599" s="1" t="n">
        <v>3.23</v>
      </c>
      <c r="I3599" s="1" t="n">
        <v>0.03826</v>
      </c>
      <c r="J3599" s="2" t="inlineStr">
        <is>
          <t>CORTE</t>
        </is>
      </c>
    </row>
    <row r="3600" ht="12" customHeight="1">
      <c r="A3600" s="3" t="inlineStr">
        <is>
          <t>UV</t>
        </is>
      </c>
      <c r="B3600" s="1" t="n">
        <v>30006110</v>
      </c>
      <c r="C3600" s="1" t="inlineStr">
        <is>
          <t>Produto com acabamento</t>
        </is>
      </c>
      <c r="D3600" s="1" t="n">
        <v>30006110</v>
      </c>
      <c r="E3600" s="1" t="inlineStr">
        <is>
          <t>PE FRONTAL 430X(108)51X25 MDF (DIR) SANTIAGO N5</t>
        </is>
      </c>
      <c r="F3600" s="2" t="n">
        <v>1</v>
      </c>
      <c r="G3600" s="2" t="inlineStr">
        <is>
          <t>peça</t>
        </is>
      </c>
      <c r="H3600" s="1" t="n">
        <v>3.23</v>
      </c>
      <c r="I3600" s="1" t="n">
        <v>0.03826</v>
      </c>
      <c r="J3600" s="2" t="inlineStr">
        <is>
          <t>CORTE</t>
        </is>
      </c>
    </row>
    <row r="3601" ht="12" customHeight="1">
      <c r="A3601" s="3" t="inlineStr">
        <is>
          <t>UV</t>
        </is>
      </c>
      <c r="B3601" s="1" t="n">
        <v>30006111</v>
      </c>
      <c r="C3601" s="1" t="inlineStr">
        <is>
          <t>Produto com acabamento</t>
        </is>
      </c>
      <c r="D3601" s="1" t="n">
        <v>30006111</v>
      </c>
      <c r="E3601" s="1" t="inlineStr">
        <is>
          <t>PE FRONTAL 430X(108)51X25MDF (ESQRD) SANTIAG 5</t>
        </is>
      </c>
      <c r="F3601" s="2" t="n">
        <v>1</v>
      </c>
      <c r="G3601" s="2" t="inlineStr">
        <is>
          <t>peça</t>
        </is>
      </c>
      <c r="H3601" s="1" t="n">
        <v>3.23</v>
      </c>
      <c r="I3601" s="1" t="n">
        <v>0.03826</v>
      </c>
      <c r="J3601" s="2" t="inlineStr">
        <is>
          <t>CORTE</t>
        </is>
      </c>
    </row>
    <row r="3602" ht="12" customHeight="1">
      <c r="A3602" s="3" t="inlineStr">
        <is>
          <t>UV</t>
        </is>
      </c>
      <c r="B3602" s="1" t="n">
        <v>200303205</v>
      </c>
      <c r="C3602" s="1" t="inlineStr">
        <is>
          <t>Produto com acabamento</t>
        </is>
      </c>
      <c r="D3602" s="1" t="n">
        <v>200303205</v>
      </c>
      <c r="E3602" s="1" t="inlineStr">
        <is>
          <t>TAMPO ENGROSSADO R100 C/ VIDRO 1360X900X40  5</t>
        </is>
      </c>
      <c r="F3602" s="2" t="n">
        <v>1</v>
      </c>
      <c r="G3602" s="2" t="inlineStr">
        <is>
          <t>peça</t>
        </is>
      </c>
      <c r="H3602" s="1" t="n">
        <v>3.23</v>
      </c>
      <c r="I3602" s="1" t="n">
        <v>0.03826</v>
      </c>
      <c r="J3602" s="2" t="inlineStr">
        <is>
          <t>CORTE</t>
        </is>
      </c>
    </row>
    <row r="3603" ht="12" customHeight="1">
      <c r="A3603" s="3" t="inlineStr">
        <is>
          <t>UV</t>
        </is>
      </c>
      <c r="B3603" s="1" t="n">
        <v>20060011</v>
      </c>
      <c r="C3603" s="1" t="inlineStr">
        <is>
          <t>Produto com acabamento</t>
        </is>
      </c>
      <c r="D3603" s="1" t="n">
        <v>20060011</v>
      </c>
      <c r="E3603" s="1" t="inlineStr">
        <is>
          <t>TAMPO REDONDO 1200X1200X18 MDF - MESA COM V5</t>
        </is>
      </c>
      <c r="F3603" s="2" t="n">
        <v>1</v>
      </c>
      <c r="G3603" s="2" t="inlineStr">
        <is>
          <t>peça</t>
        </is>
      </c>
      <c r="H3603" s="1" t="n">
        <v>3.23</v>
      </c>
      <c r="I3603" s="1" t="n">
        <v>0.03826</v>
      </c>
      <c r="J3603" s="2" t="inlineStr">
        <is>
          <t>CORTE</t>
        </is>
      </c>
    </row>
    <row r="3604" ht="12" customHeight="1">
      <c r="A3604" s="3" t="inlineStr">
        <is>
          <t>UV</t>
        </is>
      </c>
      <c r="B3604" s="1" t="n">
        <v>20067601</v>
      </c>
      <c r="C3604" s="1" t="inlineStr">
        <is>
          <t>Produto com acabamento</t>
        </is>
      </c>
      <c r="D3604" s="1" t="n">
        <v>20067601</v>
      </c>
      <c r="E3604" s="1" t="inlineStr">
        <is>
          <t>BASE MAIOR 940X180X25 MDP - MESA TROIA 1,60      5</t>
        </is>
      </c>
      <c r="F3604" s="2" t="n">
        <v>1</v>
      </c>
      <c r="G3604" s="2" t="inlineStr">
        <is>
          <t>peça</t>
        </is>
      </c>
      <c r="H3604" s="1" t="n">
        <v>3.23</v>
      </c>
      <c r="I3604" s="1" t="n">
        <v>0.03826</v>
      </c>
      <c r="J3604" s="2" t="inlineStr">
        <is>
          <t>CORTE</t>
        </is>
      </c>
    </row>
    <row r="3605" ht="12" customHeight="1">
      <c r="A3605" s="3" t="inlineStr">
        <is>
          <t>UV</t>
        </is>
      </c>
      <c r="B3605" s="1" t="n">
        <v>20067001</v>
      </c>
      <c r="C3605" s="1" t="inlineStr">
        <is>
          <t>Produto com acabamento</t>
        </is>
      </c>
      <c r="D3605" s="1" t="n">
        <v>20067001</v>
      </c>
      <c r="E3605" s="1" t="inlineStr">
        <is>
          <t>TRAVESSA 758X180X25 MDP - MESA TROIA                 5</t>
        </is>
      </c>
      <c r="F3605" s="2" t="n">
        <v>1</v>
      </c>
      <c r="G3605" s="2" t="inlineStr">
        <is>
          <t>peça</t>
        </is>
      </c>
      <c r="H3605" s="1" t="n">
        <v>3.23</v>
      </c>
      <c r="I3605" s="1" t="n">
        <v>0.03826</v>
      </c>
      <c r="J3605" s="2" t="inlineStr">
        <is>
          <t>CORTE</t>
        </is>
      </c>
    </row>
    <row r="3606" ht="12" customHeight="1">
      <c r="A3606" s="3" t="inlineStr">
        <is>
          <t>UV</t>
        </is>
      </c>
      <c r="B3606" s="1" t="n">
        <v>20067202</v>
      </c>
      <c r="C3606" s="1" t="inlineStr">
        <is>
          <t>Produto com acabamento</t>
        </is>
      </c>
      <c r="D3606" s="1" t="n">
        <v>20067202</v>
      </c>
      <c r="E3606" s="1" t="inlineStr">
        <is>
          <t>BASE MENOR 334(165)X180X25 MDP - MESA TROIA 1 5</t>
        </is>
      </c>
      <c r="F3606" s="2" t="n">
        <v>1</v>
      </c>
      <c r="G3606" s="2" t="inlineStr">
        <is>
          <t>peça</t>
        </is>
      </c>
      <c r="H3606" s="1" t="n">
        <v>3.23</v>
      </c>
      <c r="I3606" s="1" t="n">
        <v>0.03826</v>
      </c>
      <c r="J3606" s="2" t="inlineStr">
        <is>
          <t>CORTE</t>
        </is>
      </c>
    </row>
    <row r="3607" ht="12" customHeight="1">
      <c r="A3607" s="3" t="inlineStr">
        <is>
          <t>UV</t>
        </is>
      </c>
      <c r="B3607" s="1" t="n">
        <v>20067003</v>
      </c>
      <c r="C3607" s="1" t="inlineStr">
        <is>
          <t>Produto com acabamento</t>
        </is>
      </c>
      <c r="D3607" s="1" t="n">
        <v>20067003</v>
      </c>
      <c r="E3607" s="1" t="inlineStr">
        <is>
          <t>BASE MENOR 316(156)X180X25 MDP - MESA TROIA 1 5</t>
        </is>
      </c>
      <c r="F3607" s="2" t="n">
        <v>1</v>
      </c>
      <c r="G3607" s="2" t="inlineStr">
        <is>
          <t>peça</t>
        </is>
      </c>
      <c r="H3607" s="1" t="n">
        <v>3.23</v>
      </c>
      <c r="I3607" s="1" t="n">
        <v>0.03826</v>
      </c>
      <c r="J3607" s="2" t="inlineStr">
        <is>
          <t>CORTE</t>
        </is>
      </c>
    </row>
    <row r="3608" ht="12" customHeight="1">
      <c r="A3608" s="3" t="inlineStr">
        <is>
          <t>UV</t>
        </is>
      </c>
      <c r="B3608" s="1" t="n">
        <v>20067002</v>
      </c>
      <c r="C3608" s="1" t="inlineStr">
        <is>
          <t>Produto com acabamento</t>
        </is>
      </c>
      <c r="D3608" s="1" t="n">
        <v>20067002</v>
      </c>
      <c r="E3608" s="1" t="inlineStr">
        <is>
          <t>BASE MAIOR 492X180X25 MDP - MESA TROIA 1,03      5</t>
        </is>
      </c>
      <c r="F3608" s="2" t="n">
        <v>1</v>
      </c>
      <c r="G3608" s="2" t="inlineStr">
        <is>
          <t>peça</t>
        </is>
      </c>
      <c r="H3608" s="1" t="n">
        <v>3.23</v>
      </c>
      <c r="I3608" s="1" t="n">
        <v>0.03826</v>
      </c>
      <c r="J3608" s="2" t="inlineStr">
        <is>
          <t>CORTE</t>
        </is>
      </c>
    </row>
    <row r="3609" ht="12" customHeight="1">
      <c r="A3609" s="3" t="inlineStr">
        <is>
          <t>UV</t>
        </is>
      </c>
      <c r="B3609" s="1" t="n">
        <v>20067201</v>
      </c>
      <c r="C3609" s="1" t="inlineStr">
        <is>
          <t>Produto com acabamento</t>
        </is>
      </c>
      <c r="D3609" s="1" t="n">
        <v>20067201</v>
      </c>
      <c r="E3609" s="1" t="inlineStr">
        <is>
          <t>BASE MAIOR 692X180X25 MDP - MESA TROIA 1,20      5</t>
        </is>
      </c>
      <c r="F3609" s="2" t="n">
        <v>1</v>
      </c>
      <c r="G3609" s="2" t="inlineStr">
        <is>
          <t>peça</t>
        </is>
      </c>
      <c r="H3609" s="1" t="n">
        <v>3.23</v>
      </c>
      <c r="I3609" s="1" t="n">
        <v>0.03826</v>
      </c>
      <c r="J3609" s="2" t="inlineStr">
        <is>
          <t>CORTE</t>
        </is>
      </c>
    </row>
    <row r="3610" ht="12" customHeight="1">
      <c r="A3610" s="3" t="inlineStr">
        <is>
          <t>UV</t>
        </is>
      </c>
      <c r="B3610" s="1" t="n">
        <v>30006112</v>
      </c>
      <c r="C3610" s="1" t="inlineStr">
        <is>
          <t>Produto com acabamento</t>
        </is>
      </c>
      <c r="D3610" s="1" t="n">
        <v>30006112</v>
      </c>
      <c r="E3610" s="1" t="inlineStr">
        <is>
          <t>PE FRONTAL RETO 430X(108)51X25 MDF (DIR) SANT  5</t>
        </is>
      </c>
      <c r="F3610" s="2" t="n">
        <v>1</v>
      </c>
      <c r="G3610" s="2" t="inlineStr">
        <is>
          <t>peça</t>
        </is>
      </c>
      <c r="H3610" s="1" t="n">
        <v>3.23</v>
      </c>
      <c r="I3610" s="1" t="n">
        <v>0.03826</v>
      </c>
      <c r="J3610" s="2" t="inlineStr">
        <is>
          <t>CORTE</t>
        </is>
      </c>
    </row>
    <row r="3611" ht="12" customHeight="1">
      <c r="A3611" s="3" t="inlineStr">
        <is>
          <t>UV</t>
        </is>
      </c>
      <c r="B3611" s="1" t="n">
        <v>30006113</v>
      </c>
      <c r="C3611" s="1" t="inlineStr">
        <is>
          <t>Produto com acabamento</t>
        </is>
      </c>
      <c r="D3611" s="1" t="n">
        <v>30006113</v>
      </c>
      <c r="E3611" s="1" t="inlineStr">
        <is>
          <t>PE FRONTAL RETO 430X(108)51X25MDF (ESQRD) SA 5</t>
        </is>
      </c>
      <c r="F3611" s="2" t="n">
        <v>1</v>
      </c>
      <c r="G3611" s="2" t="inlineStr">
        <is>
          <t>peça</t>
        </is>
      </c>
      <c r="H3611" s="1" t="n">
        <v>3.23</v>
      </c>
      <c r="I3611" s="1" t="n">
        <v>0.03826</v>
      </c>
      <c r="J3611" s="2" t="inlineStr">
        <is>
          <t>CORTE</t>
        </is>
      </c>
    </row>
    <row r="3612" ht="12" customHeight="1">
      <c r="A3612" s="3" t="inlineStr">
        <is>
          <t>UV</t>
        </is>
      </c>
      <c r="B3612" s="1" t="n">
        <v>30006114</v>
      </c>
      <c r="C3612" s="1" t="inlineStr">
        <is>
          <t>Produto com acabamento</t>
        </is>
      </c>
      <c r="D3612" s="1" t="n">
        <v>30006114</v>
      </c>
      <c r="E3612" s="1" t="inlineStr">
        <is>
          <t>TRAVESSA LATERAL DIREITA 340X70X18 MDF-CD SA5</t>
        </is>
      </c>
      <c r="F3612" s="2" t="n">
        <v>1</v>
      </c>
      <c r="G3612" s="2" t="inlineStr">
        <is>
          <t>peça</t>
        </is>
      </c>
      <c r="H3612" s="1" t="n">
        <v>3.23</v>
      </c>
      <c r="I3612" s="1" t="n">
        <v>0.03826</v>
      </c>
      <c r="J3612" s="2" t="inlineStr">
        <is>
          <t>CORTE</t>
        </is>
      </c>
    </row>
    <row r="3613" ht="12" customHeight="1">
      <c r="A3613" s="3" t="inlineStr">
        <is>
          <t>UV</t>
        </is>
      </c>
      <c r="B3613" s="1" t="n">
        <v>30006115</v>
      </c>
      <c r="C3613" s="1" t="inlineStr">
        <is>
          <t>Produto com acabamento</t>
        </is>
      </c>
      <c r="D3613" s="1" t="n">
        <v>30006115</v>
      </c>
      <c r="E3613" s="1" t="inlineStr">
        <is>
          <t>TRAVESSA LATERAL ESQUERD 340X70X18 MDF-CD  5</t>
        </is>
      </c>
      <c r="F3613" s="2" t="n">
        <v>1</v>
      </c>
      <c r="G3613" s="2" t="inlineStr">
        <is>
          <t>peça</t>
        </is>
      </c>
      <c r="H3613" s="1" t="n">
        <v>3.23</v>
      </c>
      <c r="I3613" s="1" t="n">
        <v>0.03826</v>
      </c>
      <c r="J3613" s="2" t="inlineStr">
        <is>
          <t>CORTE</t>
        </is>
      </c>
    </row>
  </sheetData>
  <autoFilter ref="A1:J3613"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6"/>
  <sheetViews>
    <sheetView zoomScaleNormal="100" workbookViewId="0">
      <pane ySplit="1" topLeftCell="A29" activePane="bottomLeft" state="frozen"/>
      <selection pane="bottomLeft" activeCell="A1" sqref="A1:XFD1"/>
    </sheetView>
  </sheetViews>
  <sheetFormatPr baseColWidth="8" defaultColWidth="23.54296875" defaultRowHeight="13.5" customHeight="1"/>
  <cols>
    <col width="24" customWidth="1" style="1" min="1" max="1"/>
    <col width="32" customWidth="1" style="1" min="2" max="2"/>
    <col width="18" customWidth="1" style="1" min="3" max="3"/>
    <col width="12" customWidth="1" style="1" min="4" max="4"/>
    <col width="16" customWidth="1" style="1" min="5" max="5"/>
    <col width="22" customWidth="1" style="1" min="6" max="6"/>
    <col width="20" customWidth="1" style="5" min="7" max="7"/>
    <col width="26" customWidth="1" style="1" min="8" max="8"/>
    <col width="16" customWidth="1" style="1" min="9" max="9"/>
    <col width="23.54296875" customWidth="1" style="1" min="10" max="19"/>
    <col width="23.54296875" customWidth="1" style="1" min="20" max="16384"/>
  </cols>
  <sheetData>
    <row r="1" ht="22.5" customFormat="1" customHeight="1" s="29">
      <c r="A1" s="30" t="inlineStr">
        <is>
          <t>Setor</t>
        </is>
      </c>
      <c r="B1" s="30" t="inlineStr">
        <is>
          <t>Maquina/Posto</t>
        </is>
      </c>
      <c r="C1" s="30" t="inlineStr">
        <is>
          <t>Responsavel</t>
        </is>
      </c>
      <c r="D1" s="30" t="inlineStr">
        <is>
          <t>Turnos/dia</t>
        </is>
      </c>
      <c r="E1" s="30" t="inlineStr">
        <is>
          <t>Horas por turno</t>
        </is>
      </c>
      <c r="F1" s="30" t="inlineStr">
        <is>
          <t>Horas disponiveis/dia</t>
        </is>
      </c>
      <c r="G1" s="31" t="inlineStr">
        <is>
          <t>Eficiencia planejada %</t>
        </is>
      </c>
      <c r="H1" s="30" t="inlineStr">
        <is>
          <t>Capacidade efetiva (min/dia)</t>
        </is>
      </c>
      <c r="I1" s="30" t="inlineStr">
        <is>
          <t>Setup medio (min)</t>
        </is>
      </c>
    </row>
    <row r="2" ht="14.5" customHeight="1">
      <c r="A2" s="2" t="inlineStr">
        <is>
          <t>CORTE</t>
        </is>
      </c>
      <c r="B2" s="2" t="inlineStr">
        <is>
          <t>SECCIONADORA 10</t>
        </is>
      </c>
      <c r="C2" s="2" t="inlineStr">
        <is>
          <t>GUSTAVO</t>
        </is>
      </c>
      <c r="D2" s="2" t="n">
        <v>1</v>
      </c>
      <c r="E2" s="2" t="n">
        <v>8.800000000000001</v>
      </c>
      <c r="F2" s="2">
        <f>IF(OR(D2="",E2=""),"",D2*E2)</f>
        <v/>
      </c>
      <c r="G2" s="6" t="n">
        <v>0.9</v>
      </c>
      <c r="H2" s="2">
        <f>IF(OR(F2="",G2=""),"",F2*60*G2)</f>
        <v/>
      </c>
      <c r="I2" s="2" t="n"/>
    </row>
    <row r="3" ht="14.5" customHeight="1">
      <c r="A3" s="2" t="inlineStr">
        <is>
          <t>CORTE</t>
        </is>
      </c>
      <c r="B3" s="2" t="inlineStr">
        <is>
          <t>SECCIONADORA 11</t>
        </is>
      </c>
      <c r="C3" s="2" t="inlineStr">
        <is>
          <t>GUSTAVO</t>
        </is>
      </c>
      <c r="D3" s="2" t="n">
        <v>1</v>
      </c>
      <c r="E3" s="2" t="n">
        <v>8.800000000000001</v>
      </c>
      <c r="F3" s="2">
        <f>IF(OR(D3="",E3=""),"",D3*E3)</f>
        <v/>
      </c>
      <c r="G3" s="6" t="n">
        <v>0.9</v>
      </c>
      <c r="H3" s="2">
        <f>IF(OR(F3="",G3=""),"",F3*60*G3)</f>
        <v/>
      </c>
      <c r="I3" s="2" t="n"/>
    </row>
    <row r="4" ht="14.5" customHeight="1">
      <c r="A4" s="2" t="inlineStr">
        <is>
          <t>SERRA FITA</t>
        </is>
      </c>
      <c r="B4" s="2" t="inlineStr">
        <is>
          <t>SERRA FITA</t>
        </is>
      </c>
      <c r="C4" s="2" t="inlineStr">
        <is>
          <t>THIAGO</t>
        </is>
      </c>
      <c r="D4" s="2" t="n">
        <v>1</v>
      </c>
      <c r="E4" s="2" t="n">
        <v>8.800000000000001</v>
      </c>
      <c r="F4" s="2">
        <f>IF(OR(D4="",E4=""),"",D4*E4)</f>
        <v/>
      </c>
      <c r="G4" s="6" t="n">
        <v>0.9</v>
      </c>
      <c r="H4" s="2">
        <f>IF(OR(F4="",G4=""),"",F4*60*G4)</f>
        <v/>
      </c>
      <c r="I4" s="2" t="n"/>
    </row>
    <row r="5" ht="14.5" customHeight="1">
      <c r="A5" s="2" t="inlineStr">
        <is>
          <t>PADE VELOX</t>
        </is>
      </c>
      <c r="B5" s="2" t="inlineStr">
        <is>
          <t>PADE VELOX</t>
        </is>
      </c>
      <c r="C5" s="2" t="inlineStr">
        <is>
          <t>THIAGO</t>
        </is>
      </c>
      <c r="D5" s="2" t="n">
        <v>1</v>
      </c>
      <c r="E5" s="2" t="n">
        <v>8.800000000000001</v>
      </c>
      <c r="F5" s="2">
        <f>IF(OR(D5="",E5=""),"",D5*E5)</f>
        <v/>
      </c>
      <c r="G5" s="6" t="n">
        <v>0.9</v>
      </c>
      <c r="H5" s="2">
        <f>IF(OR(F5="",G5=""),"",F5*60*G5)</f>
        <v/>
      </c>
      <c r="I5" s="2" t="n"/>
    </row>
    <row r="6" ht="14.5" customHeight="1">
      <c r="A6" s="2" t="inlineStr">
        <is>
          <t>CNC NESTING</t>
        </is>
      </c>
      <c r="B6" s="2" t="inlineStr">
        <is>
          <t>CNC NESTING</t>
        </is>
      </c>
      <c r="C6" s="2" t="inlineStr">
        <is>
          <t>ANDERSON</t>
        </is>
      </c>
      <c r="D6" s="2" t="n">
        <v>1</v>
      </c>
      <c r="E6" s="2" t="n">
        <v>8.800000000000001</v>
      </c>
      <c r="F6" s="2">
        <f>IF(OR(D6="",E6=""),"",D6*E6)</f>
        <v/>
      </c>
      <c r="G6" s="6" t="n">
        <v>0.96</v>
      </c>
      <c r="H6" s="2">
        <f>IF(OR(F6="",G6=""),"",F6*60*G6)</f>
        <v/>
      </c>
      <c r="I6" s="2" t="n"/>
    </row>
    <row r="7" ht="14.5" customHeight="1">
      <c r="A7" s="2" t="inlineStr">
        <is>
          <t>COPIADORA</t>
        </is>
      </c>
      <c r="B7" s="2" t="inlineStr">
        <is>
          <t>COPIADORA</t>
        </is>
      </c>
      <c r="C7" s="2" t="inlineStr">
        <is>
          <t>ANDERSON</t>
        </is>
      </c>
      <c r="D7" s="2" t="n">
        <v>1</v>
      </c>
      <c r="E7" s="2" t="n">
        <v>8.800000000000001</v>
      </c>
      <c r="F7" s="2">
        <f>IF(OR(D7="",E7=""),"",D7*E7)</f>
        <v/>
      </c>
      <c r="G7" s="6" t="n">
        <v>0.92</v>
      </c>
      <c r="H7" s="2">
        <f>IF(OR(F7="",G7=""),"",F7*60*G7)</f>
        <v/>
      </c>
      <c r="I7" s="2" t="n"/>
    </row>
    <row r="8" ht="14.5" customHeight="1">
      <c r="A8" s="2" t="inlineStr">
        <is>
          <t>USINAGEM</t>
        </is>
      </c>
      <c r="B8" s="2" t="inlineStr">
        <is>
          <t>USINAGEM</t>
        </is>
      </c>
      <c r="C8" s="2" t="inlineStr">
        <is>
          <t>VAGNER</t>
        </is>
      </c>
      <c r="D8" s="2" t="n">
        <v>1</v>
      </c>
      <c r="E8" s="2" t="n">
        <v>8.800000000000001</v>
      </c>
      <c r="F8" s="2">
        <f>IF(OR(D8="",E8=""),"",D8*E8)</f>
        <v/>
      </c>
      <c r="G8" s="6" t="n">
        <v>0.92</v>
      </c>
      <c r="H8" s="2">
        <f>IF(OR(F8="",G8=""),"",F8*60*G8)</f>
        <v/>
      </c>
      <c r="I8" s="2" t="n"/>
    </row>
    <row r="9" ht="14.5" customHeight="1">
      <c r="A9" s="2" t="inlineStr">
        <is>
          <t>MONTAGEM DE TAMPOS</t>
        </is>
      </c>
      <c r="B9" s="2" t="inlineStr">
        <is>
          <t>MONTAGEM DE TAMPOS</t>
        </is>
      </c>
      <c r="C9" s="2" t="inlineStr">
        <is>
          <t>VAGNER</t>
        </is>
      </c>
      <c r="D9" s="2" t="n">
        <v>1</v>
      </c>
      <c r="E9" s="2" t="n">
        <v>8.800000000000001</v>
      </c>
      <c r="F9" s="2">
        <f>IF(OR(D9="",E9=""),"",D9*E9)</f>
        <v/>
      </c>
      <c r="G9" s="6" t="n">
        <v>0.98</v>
      </c>
      <c r="H9" s="2">
        <f>IF(OR(F9="",G9=""),"",F9*60*G9)</f>
        <v/>
      </c>
      <c r="I9" s="2" t="n"/>
    </row>
    <row r="10" ht="14.5" customHeight="1">
      <c r="A10" s="2" t="inlineStr">
        <is>
          <t>PU</t>
        </is>
      </c>
      <c r="B10" s="2" t="inlineStr">
        <is>
          <t>PU</t>
        </is>
      </c>
      <c r="C10" s="2" t="inlineStr">
        <is>
          <t>DAVID</t>
        </is>
      </c>
      <c r="D10" s="2" t="n">
        <v>1</v>
      </c>
      <c r="E10" s="2" t="n">
        <v>8.800000000000001</v>
      </c>
      <c r="F10" s="2">
        <f>IF(OR(D10="",E10=""),"",D10*E10)</f>
        <v/>
      </c>
      <c r="G10" s="6" t="n">
        <v>0.95</v>
      </c>
      <c r="H10" s="2">
        <f>IF(OR(F10="",G10=""),"",F10*60*G10)</f>
        <v/>
      </c>
      <c r="I10" s="2" t="n"/>
    </row>
    <row r="11" ht="14.5" customHeight="1">
      <c r="A11" s="2" t="inlineStr">
        <is>
          <t>FURADEIRA</t>
        </is>
      </c>
      <c r="B11" s="2" t="inlineStr">
        <is>
          <t>FURADEIRA 20</t>
        </is>
      </c>
      <c r="C11" s="2" t="inlineStr">
        <is>
          <t>EDINILSON</t>
        </is>
      </c>
      <c r="D11" s="2" t="n">
        <v>1</v>
      </c>
      <c r="E11" s="2" t="n">
        <v>8.800000000000001</v>
      </c>
      <c r="F11" s="2">
        <f>IF(OR(D11="",E11=""),"",D11*E11)</f>
        <v/>
      </c>
      <c r="G11" s="6" t="n">
        <v>0.8</v>
      </c>
      <c r="H11" s="2">
        <f>IF(OR(F11="",G11=""),"",F11*60*G11)</f>
        <v/>
      </c>
      <c r="I11" s="2" t="n"/>
    </row>
    <row r="12" ht="14.5" customHeight="1">
      <c r="A12" s="2" t="inlineStr">
        <is>
          <t>FURADEIRA</t>
        </is>
      </c>
      <c r="B12" s="2" t="inlineStr">
        <is>
          <t>FURADEIRA 21</t>
        </is>
      </c>
      <c r="C12" s="2" t="inlineStr">
        <is>
          <t>EDINILSON</t>
        </is>
      </c>
      <c r="D12" s="2" t="n">
        <v>1</v>
      </c>
      <c r="E12" s="2" t="n">
        <v>8.800000000000001</v>
      </c>
      <c r="F12" s="2">
        <f>IF(OR(D12="",E12=""),"",D12*E12)</f>
        <v/>
      </c>
      <c r="G12" s="6" t="n">
        <v>0.8</v>
      </c>
      <c r="H12" s="2">
        <f>IF(OR(F12="",G12=""),"",F12*60*G12)</f>
        <v/>
      </c>
      <c r="I12" s="2" t="n"/>
    </row>
    <row r="13" ht="14.5" customHeight="1">
      <c r="A13" s="2" t="inlineStr">
        <is>
          <t>FURADEIRA</t>
        </is>
      </c>
      <c r="B13" s="2" t="inlineStr">
        <is>
          <t>FURADEIRA 22</t>
        </is>
      </c>
      <c r="C13" s="2" t="inlineStr">
        <is>
          <t>EDINILSON</t>
        </is>
      </c>
      <c r="D13" s="2" t="n">
        <v>1</v>
      </c>
      <c r="E13" s="2" t="n">
        <v>8.800000000000001</v>
      </c>
      <c r="F13" s="2">
        <f>IF(OR(D13="",E13=""),"",D13*E13)</f>
        <v/>
      </c>
      <c r="G13" s="6" t="n">
        <v>0.8</v>
      </c>
      <c r="H13" s="2">
        <f>IF(OR(F13="",G13=""),"",F13*60*G13)</f>
        <v/>
      </c>
      <c r="I13" s="2" t="n"/>
    </row>
    <row r="14" ht="14.5" customHeight="1">
      <c r="A14" s="2" t="inlineStr">
        <is>
          <t>FURADEIRA</t>
        </is>
      </c>
      <c r="B14" s="2" t="inlineStr">
        <is>
          <t>FURADEIRA 65</t>
        </is>
      </c>
      <c r="C14" s="2" t="inlineStr">
        <is>
          <t>EDINILSON</t>
        </is>
      </c>
      <c r="D14" s="2" t="n">
        <v>1</v>
      </c>
      <c r="E14" s="2" t="n">
        <v>8.800000000000001</v>
      </c>
      <c r="F14" s="2">
        <f>IF(OR(D14="",E14=""),"",D14*E14)</f>
        <v/>
      </c>
      <c r="G14" s="6" t="n">
        <v>0.8</v>
      </c>
      <c r="H14" s="2">
        <f>IF(OR(F14="",G14=""),"",F14*60*G14)</f>
        <v/>
      </c>
      <c r="I14" s="2" t="n"/>
    </row>
    <row r="15" ht="14.5" customHeight="1">
      <c r="A15" s="2" t="inlineStr">
        <is>
          <t>COLADEIRA</t>
        </is>
      </c>
      <c r="B15" s="2" t="inlineStr">
        <is>
          <t>COLADEIRA 23</t>
        </is>
      </c>
      <c r="C15" s="2" t="inlineStr">
        <is>
          <t>ERICA</t>
        </is>
      </c>
      <c r="D15" s="2" t="n">
        <v>1</v>
      </c>
      <c r="E15" s="2" t="n">
        <v>8.800000000000001</v>
      </c>
      <c r="F15" s="2">
        <f>IF(OR(D15="",E15=""),"",D15*E15)</f>
        <v/>
      </c>
      <c r="G15" s="6" t="n">
        <v>0.9</v>
      </c>
      <c r="H15" s="2">
        <f>IF(OR(F15="",G15=""),"",F15*60*G15)</f>
        <v/>
      </c>
      <c r="I15" s="2" t="n"/>
    </row>
    <row r="16" ht="14.5" customHeight="1">
      <c r="A16" s="2" t="inlineStr">
        <is>
          <t>COLADEIRA</t>
        </is>
      </c>
      <c r="B16" s="2" t="inlineStr">
        <is>
          <t>COLADEIRA 122</t>
        </is>
      </c>
      <c r="C16" s="2" t="inlineStr">
        <is>
          <t>ERICA</t>
        </is>
      </c>
      <c r="D16" s="2" t="n">
        <v>1</v>
      </c>
      <c r="E16" s="2" t="n">
        <v>8.800000000000001</v>
      </c>
      <c r="F16" s="2">
        <f>IF(OR(D16="",E16=""),"",D16*E16)</f>
        <v/>
      </c>
      <c r="G16" s="6" t="n">
        <v>0.9</v>
      </c>
      <c r="H16" s="2">
        <f>IF(OR(F16="",G16=""),"",F16*60*G16)</f>
        <v/>
      </c>
      <c r="I16" s="2" t="n"/>
    </row>
    <row r="17" ht="14.5" customHeight="1">
      <c r="A17" s="2" t="inlineStr">
        <is>
          <t>COLADEIRA</t>
        </is>
      </c>
      <c r="B17" s="2" t="inlineStr">
        <is>
          <t>COLADEIRA 126</t>
        </is>
      </c>
      <c r="C17" s="2" t="inlineStr">
        <is>
          <t>ERICA</t>
        </is>
      </c>
      <c r="D17" s="2" t="n">
        <v>1</v>
      </c>
      <c r="E17" s="2" t="n">
        <v>8.800000000000001</v>
      </c>
      <c r="F17" s="2">
        <f>IF(OR(D17="",E17=""),"",D17*E17)</f>
        <v/>
      </c>
      <c r="G17" s="6" t="n">
        <v>0.9</v>
      </c>
      <c r="H17" s="2">
        <f>IF(OR(F17="",G17=""),"",F17*60*G17)</f>
        <v/>
      </c>
      <c r="I17" s="2" t="n"/>
    </row>
    <row r="18" ht="14.5" customHeight="1">
      <c r="A18" s="2" t="inlineStr">
        <is>
          <t>COLADEIRA</t>
        </is>
      </c>
      <c r="B18" s="2" t="inlineStr">
        <is>
          <t>COLADEIRA 24</t>
        </is>
      </c>
      <c r="C18" s="2" t="inlineStr">
        <is>
          <t>ERICA</t>
        </is>
      </c>
      <c r="D18" s="2" t="n">
        <v>1</v>
      </c>
      <c r="E18" s="2" t="n">
        <v>8.800000000000001</v>
      </c>
      <c r="F18" s="2">
        <f>IF(OR(D18="",E18=""),"",D18*E18)</f>
        <v/>
      </c>
      <c r="G18" s="6" t="n">
        <v>0.9</v>
      </c>
      <c r="H18" s="2">
        <f>IF(OR(F18="",G18=""),"",F18*60*G18)</f>
        <v/>
      </c>
      <c r="I18" s="2" t="n"/>
    </row>
    <row r="19" ht="14.5" customHeight="1">
      <c r="A19" s="2" t="inlineStr">
        <is>
          <t>UV</t>
        </is>
      </c>
      <c r="B19" s="2" t="inlineStr">
        <is>
          <t>UV</t>
        </is>
      </c>
      <c r="C19" s="2" t="inlineStr">
        <is>
          <t>VINICIUS</t>
        </is>
      </c>
      <c r="D19" s="2" t="n">
        <v>1</v>
      </c>
      <c r="E19" s="2" t="n">
        <v>8.800000000000001</v>
      </c>
      <c r="F19" s="2">
        <f>IF(OR(D19="",E19=""),"",D19*E19)</f>
        <v/>
      </c>
      <c r="G19" s="6" t="n">
        <v>0.85</v>
      </c>
      <c r="H19" s="2">
        <f>IF(OR(F19="",G19=""),"",F19*60*G19)</f>
        <v/>
      </c>
      <c r="I19" s="2" t="n"/>
    </row>
    <row r="20" ht="16.5" customHeight="1">
      <c r="A20" s="2" t="inlineStr">
        <is>
          <t>MONTAGEM DE CADEIRAS</t>
        </is>
      </c>
      <c r="B20" s="2" t="inlineStr">
        <is>
          <t>MONTAGEM DE CADEIRAS</t>
        </is>
      </c>
      <c r="C20" s="2" t="inlineStr">
        <is>
          <t>SIMONE</t>
        </is>
      </c>
      <c r="D20" s="2" t="n">
        <v>1</v>
      </c>
      <c r="E20" s="2" t="n">
        <v>26.4</v>
      </c>
      <c r="F20" s="2">
        <f>IF(OR(D20="",E20=""),"",D20*E20)</f>
        <v/>
      </c>
      <c r="G20" s="6" t="n">
        <v>1</v>
      </c>
      <c r="H20" s="2">
        <f>IF(OR(F20="",G20=""),"",F20*60*G20)</f>
        <v/>
      </c>
      <c r="I20" s="2" t="n"/>
    </row>
    <row r="21" ht="14.25" customHeight="1">
      <c r="A21" s="2" t="inlineStr">
        <is>
          <t>COLA DE ESPUMA</t>
        </is>
      </c>
      <c r="B21" s="2" t="inlineStr">
        <is>
          <t>COLA DE ESPUMA</t>
        </is>
      </c>
      <c r="C21" s="2" t="inlineStr">
        <is>
          <t>SIMONE</t>
        </is>
      </c>
      <c r="D21" s="2" t="n">
        <v>1</v>
      </c>
      <c r="E21" s="2" t="n">
        <v>17.6</v>
      </c>
      <c r="F21" s="2">
        <f>IF(OR(D21="",E21=""),"",D21*E21)</f>
        <v/>
      </c>
      <c r="G21" s="6" t="n">
        <v>1</v>
      </c>
      <c r="H21" s="2">
        <f>IF(OR(F21="",G21=""),"",F21*60*G21)</f>
        <v/>
      </c>
      <c r="I21" s="2" t="n"/>
    </row>
    <row r="22" ht="14.5" customHeight="1">
      <c r="A22" s="2" t="inlineStr">
        <is>
          <t>TAPEÇARIA</t>
        </is>
      </c>
      <c r="B22" s="2" t="inlineStr">
        <is>
          <t>TAPEÇARIA</t>
        </is>
      </c>
      <c r="C22" s="2" t="inlineStr">
        <is>
          <t>SIMONE</t>
        </is>
      </c>
      <c r="D22" s="2" t="n">
        <v>1</v>
      </c>
      <c r="E22" s="2" t="n">
        <v>56.8</v>
      </c>
      <c r="F22" s="2">
        <f>IF(OR(D22="",E22=""),"",D22*E22)</f>
        <v/>
      </c>
      <c r="G22" s="6" t="n">
        <v>1</v>
      </c>
      <c r="H22" s="2">
        <f>IF(OR(F22="",G22=""),"",F22*60*G22)</f>
        <v/>
      </c>
      <c r="I22" s="2" t="n"/>
    </row>
    <row r="23" ht="14.5" customHeight="1">
      <c r="A23" s="2" t="inlineStr">
        <is>
          <t>CARTONAGEM</t>
        </is>
      </c>
      <c r="B23" s="2" t="inlineStr">
        <is>
          <t>CARTONAGEM</t>
        </is>
      </c>
      <c r="C23" s="2" t="inlineStr">
        <is>
          <t>MICHEL</t>
        </is>
      </c>
      <c r="D23" s="2" t="n">
        <v>1</v>
      </c>
      <c r="E23" s="2" t="n">
        <v>8.800000000000001</v>
      </c>
      <c r="F23" s="2">
        <f>IF(OR(D23="",E23=""),"",D23*E23)</f>
        <v/>
      </c>
      <c r="G23" s="6" t="n">
        <v>0.9</v>
      </c>
      <c r="H23" s="2">
        <f>IF(OR(F23="",G23=""),"",F23*60*G23)</f>
        <v/>
      </c>
      <c r="I23" s="2" t="n"/>
    </row>
    <row r="24" ht="14.5" customHeight="1">
      <c r="A24" s="2" t="inlineStr">
        <is>
          <t>EMBALAGEM</t>
        </is>
      </c>
      <c r="B24" s="2" t="inlineStr">
        <is>
          <t>EMBALAGEM</t>
        </is>
      </c>
      <c r="C24" s="2" t="inlineStr">
        <is>
          <t>TAINA</t>
        </is>
      </c>
      <c r="D24" s="2" t="n">
        <v>1</v>
      </c>
      <c r="E24" s="2" t="n">
        <v>8.800000000000001</v>
      </c>
      <c r="F24" s="2">
        <f>IF(OR(D24="",E24=""),"",D24*E24)</f>
        <v/>
      </c>
      <c r="G24" s="6" t="n">
        <v>0.93</v>
      </c>
      <c r="H24" s="2">
        <f>IF(OR(F24="",G24=""),"",F24*60*G24)</f>
        <v/>
      </c>
      <c r="I24" s="2" t="n"/>
    </row>
    <row r="25" ht="14.5" customHeight="1">
      <c r="A25" s="2" t="inlineStr">
        <is>
          <t>VIDRO</t>
        </is>
      </c>
      <c r="B25" s="2" t="inlineStr">
        <is>
          <t>VIDRO</t>
        </is>
      </c>
      <c r="C25" s="2" t="inlineStr">
        <is>
          <t>TAINA</t>
        </is>
      </c>
      <c r="D25" s="2" t="n">
        <v>1</v>
      </c>
      <c r="E25" s="2" t="n">
        <v>8.800000000000001</v>
      </c>
      <c r="F25" s="2">
        <f>IF(OR(D25="",E25=""),"",D25*E25)</f>
        <v/>
      </c>
      <c r="G25" s="6" t="n">
        <v>1</v>
      </c>
      <c r="H25" s="2">
        <f>IF(OR(F25="",G25=""),"",F25*60*G25)</f>
        <v/>
      </c>
      <c r="I25" s="2" t="n"/>
    </row>
    <row r="26" ht="14.5" customHeight="1">
      <c r="A26" s="2" t="inlineStr">
        <is>
          <t>COSTURA</t>
        </is>
      </c>
      <c r="B26" s="2" t="inlineStr">
        <is>
          <t>COSTURA</t>
        </is>
      </c>
      <c r="C26" s="2" t="inlineStr">
        <is>
          <t>FERNANDA</t>
        </is>
      </c>
      <c r="D26" s="2" t="n">
        <v>1</v>
      </c>
      <c r="E26" s="2" t="n">
        <v>17.6</v>
      </c>
      <c r="F26" s="2">
        <f>IF(OR(D26="",E26=""),"",D26*E26)</f>
        <v/>
      </c>
      <c r="G26" s="6" t="n">
        <v>1</v>
      </c>
      <c r="H26" s="2">
        <f>IF(OR(F26="",G26=""),"",F26*60*G26)</f>
        <v/>
      </c>
      <c r="I26" s="2" t="n"/>
    </row>
    <row r="27" ht="14.5" customHeight="1">
      <c r="A27" s="2" t="inlineStr">
        <is>
          <t>CORTE DE TECIDO</t>
        </is>
      </c>
      <c r="B27" s="2" t="inlineStr">
        <is>
          <t>CORTE DE TECIDO</t>
        </is>
      </c>
      <c r="C27" s="2" t="inlineStr">
        <is>
          <t>FERNANDA</t>
        </is>
      </c>
      <c r="D27" s="2" t="n">
        <v>1</v>
      </c>
      <c r="E27" s="2" t="n">
        <v>8.800000000000001</v>
      </c>
      <c r="F27" s="2">
        <f>IF(OR(D27="",E27=""),"",D27*E27)</f>
        <v/>
      </c>
      <c r="G27" s="6" t="n">
        <v>1</v>
      </c>
      <c r="H27" s="2">
        <f>IF(OR(F27="",G27=""),"",F27*60*G27)</f>
        <v/>
      </c>
      <c r="I27" s="2" t="n"/>
    </row>
    <row r="28" ht="14.5" customHeight="1">
      <c r="A28" s="28" t="inlineStr">
        <is>
          <t>FURADEIRA</t>
        </is>
      </c>
      <c r="B28" s="28" t="inlineStr">
        <is>
          <t>10 FURADEIRAS</t>
        </is>
      </c>
      <c r="C28" s="28" t="inlineStr">
        <is>
          <t>EDINILSON</t>
        </is>
      </c>
      <c r="D28" s="28" t="n">
        <v>1</v>
      </c>
      <c r="E28" s="28" t="n">
        <v>8.800000000000001</v>
      </c>
      <c r="F28" s="28">
        <f>IF(OR(D28="",E28=""),"",D28*E28)</f>
        <v/>
      </c>
      <c r="G28" s="6" t="n">
        <v>0.8</v>
      </c>
      <c r="H28" s="28">
        <f>IF(OR(F28="",G28=""),"",F28*60*G28)</f>
        <v/>
      </c>
      <c r="I28" s="28" t="n"/>
    </row>
    <row r="29" ht="14.5" customHeight="1">
      <c r="A29" s="28" t="inlineStr">
        <is>
          <t>USINAGEM</t>
        </is>
      </c>
      <c r="B29" s="28" t="inlineStr">
        <is>
          <t>11 USINAGEM</t>
        </is>
      </c>
      <c r="C29" s="28" t="inlineStr">
        <is>
          <t>VAGNER</t>
        </is>
      </c>
      <c r="D29" s="28" t="n">
        <v>1</v>
      </c>
      <c r="E29" s="28" t="n">
        <v>8.800000000000001</v>
      </c>
      <c r="F29" s="28">
        <f>IF(OR(D29="",E29=""),"",D29*E29)</f>
        <v/>
      </c>
      <c r="G29" s="6" t="n">
        <v>0.92</v>
      </c>
      <c r="H29" s="28">
        <f>IF(OR(F29="",G29=""),"",F29*60*G29)</f>
        <v/>
      </c>
      <c r="I29" s="28" t="n"/>
    </row>
    <row r="30" ht="14.5" customHeight="1">
      <c r="A30" s="28" t="inlineStr">
        <is>
          <t>TAPEÇARIA</t>
        </is>
      </c>
      <c r="B30" s="28" t="inlineStr">
        <is>
          <t>32 TAPEÇARIA</t>
        </is>
      </c>
      <c r="C30" s="28" t="inlineStr">
        <is>
          <t>SIMONE</t>
        </is>
      </c>
      <c r="D30" s="28" t="n">
        <v>1</v>
      </c>
      <c r="E30" s="28" t="n">
        <v>56.8</v>
      </c>
      <c r="F30" s="28">
        <f>IF(OR(D30="",E30=""),"",D30*E30)</f>
        <v/>
      </c>
      <c r="G30" s="6" t="n">
        <v>1</v>
      </c>
      <c r="H30" s="28">
        <f>IF(OR(F30="",G30=""),"",F30*60*G30)</f>
        <v/>
      </c>
      <c r="I30" s="28" t="n"/>
    </row>
    <row r="31" ht="14.5" customHeight="1">
      <c r="A31" s="28" t="inlineStr">
        <is>
          <t>MONTAGEM DE CADEIRAS</t>
        </is>
      </c>
      <c r="B31" s="28" t="inlineStr">
        <is>
          <t>33 MONTAGEM CADEIRA</t>
        </is>
      </c>
      <c r="C31" s="28" t="inlineStr">
        <is>
          <t>SIMONE</t>
        </is>
      </c>
      <c r="D31" s="28" t="n">
        <v>1</v>
      </c>
      <c r="E31" s="28" t="n">
        <v>26.4</v>
      </c>
      <c r="F31" s="28">
        <f>IF(OR(D31="",E31=""),"",D31*E31)</f>
        <v/>
      </c>
      <c r="G31" s="6" t="n">
        <v>1</v>
      </c>
      <c r="H31" s="28">
        <f>IF(OR(F31="",G31=""),"",F31*60*G31)</f>
        <v/>
      </c>
      <c r="I31" s="28" t="n"/>
    </row>
    <row r="32" ht="14.5" customHeight="1">
      <c r="A32" s="28" t="inlineStr">
        <is>
          <t>PU</t>
        </is>
      </c>
      <c r="B32" s="28" t="inlineStr">
        <is>
          <t>36 PINTURA P.U.</t>
        </is>
      </c>
      <c r="C32" s="28" t="inlineStr">
        <is>
          <t>DAVID</t>
        </is>
      </c>
      <c r="D32" s="28" t="n">
        <v>1</v>
      </c>
      <c r="E32" s="28" t="n">
        <v>8.800000000000001</v>
      </c>
      <c r="F32" s="28">
        <f>IF(OR(D32="",E32=""),"",D32*E32)</f>
        <v/>
      </c>
      <c r="G32" s="6" t="n">
        <v>0.95</v>
      </c>
      <c r="H32" s="28">
        <f>IF(OR(F32="",G32=""),"",F32*60*G32)</f>
        <v/>
      </c>
      <c r="I32" s="28" t="n"/>
    </row>
    <row r="33" ht="14.5" customHeight="1">
      <c r="A33" s="28" t="inlineStr">
        <is>
          <t>CORTE</t>
        </is>
      </c>
      <c r="B33" s="28" t="inlineStr">
        <is>
          <t>46 SECCIONADORA 1</t>
        </is>
      </c>
      <c r="C33" s="28" t="inlineStr">
        <is>
          <t>GUSTAVO</t>
        </is>
      </c>
      <c r="D33" s="28" t="n">
        <v>1</v>
      </c>
      <c r="E33" s="28" t="n">
        <v>8.800000000000001</v>
      </c>
      <c r="F33" s="28">
        <f>IF(OR(D33="",E33=""),"",D33*E33)</f>
        <v/>
      </c>
      <c r="G33" s="6" t="n">
        <v>0.9</v>
      </c>
      <c r="H33" s="28">
        <f>IF(OR(F33="",G33=""),"",F33*60*G33)</f>
        <v/>
      </c>
      <c r="I33" s="28" t="n"/>
    </row>
    <row r="34" ht="14.5" customHeight="1">
      <c r="A34" s="28" t="inlineStr">
        <is>
          <t>COLA DE ESPUMA</t>
        </is>
      </c>
      <c r="B34" s="28" t="inlineStr">
        <is>
          <t>49 COLA DE ESPUMA</t>
        </is>
      </c>
      <c r="C34" s="28" t="inlineStr">
        <is>
          <t>SIMONE</t>
        </is>
      </c>
      <c r="D34" s="28" t="n">
        <v>1</v>
      </c>
      <c r="E34" s="28" t="n">
        <v>17.6</v>
      </c>
      <c r="F34" s="28">
        <f>IF(OR(D34="",E34=""),"",D34*E34)</f>
        <v/>
      </c>
      <c r="G34" s="6" t="n">
        <v>1</v>
      </c>
      <c r="H34" s="28">
        <f>IF(OR(F34="",G34=""),"",F34*60*G34)</f>
        <v/>
      </c>
      <c r="I34" s="28" t="n"/>
    </row>
    <row r="35" ht="14.5" customHeight="1">
      <c r="A35" s="28" t="inlineStr">
        <is>
          <t>CORTE</t>
        </is>
      </c>
      <c r="B35" s="28" t="inlineStr">
        <is>
          <t>50 SECCIONADORA 2</t>
        </is>
      </c>
      <c r="C35" s="28" t="inlineStr">
        <is>
          <t>GUSTAVO</t>
        </is>
      </c>
      <c r="D35" s="28" t="n">
        <v>1</v>
      </c>
      <c r="E35" s="28" t="n">
        <v>8.800000000000001</v>
      </c>
      <c r="F35" s="28">
        <f>IF(OR(D35="",E35=""),"",D35*E35)</f>
        <v/>
      </c>
      <c r="G35" s="6" t="n">
        <v>0.9</v>
      </c>
      <c r="H35" s="28">
        <f>IF(OR(F35="",G35=""),"",F35*60*G35)</f>
        <v/>
      </c>
      <c r="I35" s="28" t="n"/>
    </row>
    <row r="36" ht="14.5" customHeight="1">
      <c r="A36" s="28" t="inlineStr">
        <is>
          <t>COPIADORA</t>
        </is>
      </c>
      <c r="B36" s="28" t="inlineStr">
        <is>
          <t>56 COPIADORA</t>
        </is>
      </c>
      <c r="C36" s="28" t="inlineStr">
        <is>
          <t>ANDERSON</t>
        </is>
      </c>
      <c r="D36" s="28" t="n">
        <v>1</v>
      </c>
      <c r="E36" s="28" t="n">
        <v>8.800000000000001</v>
      </c>
      <c r="F36" s="28">
        <f>IF(OR(D36="",E36=""),"",D36*E36)</f>
        <v/>
      </c>
      <c r="G36" s="6" t="n">
        <v>0.92</v>
      </c>
      <c r="H36" s="28">
        <f>IF(OR(F36="",G36=""),"",F36*60*G36)</f>
        <v/>
      </c>
      <c r="I36" s="28" t="n"/>
    </row>
    <row r="37" ht="14.5" customHeight="1">
      <c r="A37" s="28" t="inlineStr">
        <is>
          <t>EMBALAGEM</t>
        </is>
      </c>
      <c r="B37" s="28" t="inlineStr">
        <is>
          <t>58 FABRICAÇÃO EMBALAGEM</t>
        </is>
      </c>
      <c r="C37" s="28" t="inlineStr">
        <is>
          <t>TAINA</t>
        </is>
      </c>
      <c r="D37" s="28" t="n">
        <v>1</v>
      </c>
      <c r="E37" s="28" t="n">
        <v>8.800000000000001</v>
      </c>
      <c r="F37" s="28">
        <f>IF(OR(D37="",E37=""),"",D37*E37)</f>
        <v/>
      </c>
      <c r="G37" s="6" t="n">
        <v>0.93</v>
      </c>
      <c r="H37" s="28">
        <f>IF(OR(F37="",G37=""),"",F37*60*G37)</f>
        <v/>
      </c>
      <c r="I37" s="28" t="n"/>
    </row>
    <row r="38" ht="14.5" customHeight="1">
      <c r="A38" s="28" t="inlineStr">
        <is>
          <t>UV</t>
        </is>
      </c>
      <c r="B38" s="28" t="inlineStr">
        <is>
          <t>6 PINTURA UV</t>
        </is>
      </c>
      <c r="C38" s="28" t="inlineStr">
        <is>
          <t>VINICIUS</t>
        </is>
      </c>
      <c r="D38" s="28" t="n">
        <v>1</v>
      </c>
      <c r="E38" s="28" t="n">
        <v>8.800000000000001</v>
      </c>
      <c r="F38" s="28">
        <f>IF(OR(D38="",E38=""),"",D38*E38)</f>
        <v/>
      </c>
      <c r="G38" s="6" t="n">
        <v>0.85</v>
      </c>
      <c r="H38" s="28">
        <f>IF(OR(F38="",G38=""),"",F38*60*G38)</f>
        <v/>
      </c>
      <c r="I38" s="28" t="n"/>
    </row>
    <row r="39" ht="14.5" customHeight="1">
      <c r="A39" s="28" t="inlineStr">
        <is>
          <t>CNC NESTING</t>
        </is>
      </c>
      <c r="B39" s="28" t="inlineStr">
        <is>
          <t>60 USINAGEM AUTOMATIZADA</t>
        </is>
      </c>
      <c r="C39" s="28" t="inlineStr">
        <is>
          <t>ANDERSON</t>
        </is>
      </c>
      <c r="D39" s="28" t="n">
        <v>1</v>
      </c>
      <c r="E39" s="28" t="n">
        <v>8.800000000000001</v>
      </c>
      <c r="F39" s="28">
        <f>IF(OR(D39="",E39=""),"",D39*E39)</f>
        <v/>
      </c>
      <c r="G39" s="6" t="n">
        <v>0.96</v>
      </c>
      <c r="H39" s="28">
        <f>IF(OR(F39="",G39=""),"",F39*60*G39)</f>
        <v/>
      </c>
      <c r="I39" s="28" t="n"/>
    </row>
    <row r="40" ht="14.5" customHeight="1">
      <c r="A40" s="28" t="inlineStr">
        <is>
          <t>EMBALAGEM</t>
        </is>
      </c>
      <c r="B40" s="28" t="inlineStr">
        <is>
          <t>8 EMBALAGEM</t>
        </is>
      </c>
      <c r="C40" s="28" t="inlineStr">
        <is>
          <t>TAINA</t>
        </is>
      </c>
      <c r="D40" s="28" t="n">
        <v>1</v>
      </c>
      <c r="E40" s="28" t="n">
        <v>8.800000000000001</v>
      </c>
      <c r="F40" s="28">
        <f>IF(OR(D40="",E40=""),"",D40*E40)</f>
        <v/>
      </c>
      <c r="G40" s="6" t="n">
        <v>0.93</v>
      </c>
      <c r="H40" s="28">
        <f>IF(OR(F40="",G40=""),"",F40*60*G40)</f>
        <v/>
      </c>
      <c r="I40" s="28" t="n"/>
    </row>
    <row r="41" ht="14.5" customHeight="1">
      <c r="A41" s="28" t="inlineStr">
        <is>
          <t>COLADEIRA</t>
        </is>
      </c>
      <c r="B41" s="28" t="inlineStr">
        <is>
          <t>9 COLADEIRAS</t>
        </is>
      </c>
      <c r="C41" s="28" t="inlineStr">
        <is>
          <t>ERICA</t>
        </is>
      </c>
      <c r="D41" s="28" t="n">
        <v>1</v>
      </c>
      <c r="E41" s="28" t="n">
        <v>8.800000000000001</v>
      </c>
      <c r="F41" s="28">
        <f>IF(OR(D41="",E41=""),"",D41*E41)</f>
        <v/>
      </c>
      <c r="G41" s="6" t="n">
        <v>0.9</v>
      </c>
      <c r="H41" s="28">
        <f>IF(OR(F41="",G41=""),"",F41*60*G41)</f>
        <v/>
      </c>
      <c r="I41" s="28" t="n"/>
    </row>
    <row r="42" ht="14.5" customHeight="1">
      <c r="A42" s="28" t="inlineStr">
        <is>
          <t>CNC NESTING</t>
        </is>
      </c>
      <c r="B42" s="28" t="inlineStr">
        <is>
          <t>CNC</t>
        </is>
      </c>
      <c r="C42" s="28" t="inlineStr">
        <is>
          <t>ANDERSON</t>
        </is>
      </c>
      <c r="D42" s="28" t="n">
        <v>1</v>
      </c>
      <c r="E42" s="28" t="n">
        <v>8.800000000000001</v>
      </c>
      <c r="F42" s="28">
        <f>IF(OR(D42="",E42=""),"",D42*E42)</f>
        <v/>
      </c>
      <c r="G42" s="6" t="n">
        <v>0.96</v>
      </c>
      <c r="H42" s="28">
        <f>IF(OR(F42="",G42=""),"",F42*60*G42)</f>
        <v/>
      </c>
      <c r="I42" s="28" t="n"/>
    </row>
    <row r="43" ht="14.5" customHeight="1">
      <c r="A43" s="2" t="n"/>
      <c r="B43" s="2" t="n"/>
      <c r="C43" s="2" t="n"/>
      <c r="D43" s="2" t="n"/>
      <c r="E43" s="2" t="n"/>
      <c r="F43" s="2">
        <f>IF(OR(D43="",E43=""),"",D43*E43)</f>
        <v/>
      </c>
      <c r="G43" s="6" t="n"/>
      <c r="H43" s="2">
        <f>IF(OR(F43="",G43=""),"",F43*60*G43)</f>
        <v/>
      </c>
      <c r="I43" s="2" t="n"/>
    </row>
    <row r="44" ht="14.5" customHeight="1">
      <c r="A44" s="2" t="n"/>
      <c r="B44" s="2" t="n"/>
      <c r="C44" s="2" t="n"/>
      <c r="D44" s="2" t="n"/>
      <c r="E44" s="2" t="n"/>
      <c r="F44" s="2">
        <f>IF(OR(D44="",E44=""),"",D44*E44)</f>
        <v/>
      </c>
      <c r="G44" s="6" t="n"/>
      <c r="H44" s="2">
        <f>IF(OR(F44="",G44=""),"",F44*60*G44)</f>
        <v/>
      </c>
      <c r="I44" s="2" t="n"/>
    </row>
    <row r="45" ht="14.5" customHeight="1">
      <c r="A45" s="2" t="n"/>
      <c r="B45" s="2" t="n"/>
      <c r="C45" s="2" t="n"/>
      <c r="D45" s="2" t="n"/>
      <c r="E45" s="2" t="n"/>
      <c r="F45" s="2">
        <f>IF(OR(D45="",E45=""),"",D45*E45)</f>
        <v/>
      </c>
      <c r="G45" s="6" t="n"/>
      <c r="H45" s="2">
        <f>IF(OR(F45="",G45=""),"",F45*60*G45)</f>
        <v/>
      </c>
      <c r="I45" s="2" t="n"/>
    </row>
    <row r="46" ht="14.5" customHeight="1">
      <c r="A46" s="2" t="n"/>
      <c r="B46" s="2" t="n"/>
      <c r="C46" s="2" t="n"/>
      <c r="D46" s="2" t="n"/>
      <c r="E46" s="2" t="n"/>
      <c r="F46" s="2">
        <f>IF(OR(D46="",E46=""),"",D46*E46)</f>
        <v/>
      </c>
      <c r="G46" s="6" t="n"/>
      <c r="H46" s="2">
        <f>IF(OR(F46="",G46=""),"",F46*60*G46)</f>
        <v/>
      </c>
      <c r="I46" s="2" t="n"/>
    </row>
    <row r="47" ht="14.5" customHeight="1">
      <c r="A47" s="2" t="n"/>
      <c r="B47" s="2" t="n"/>
      <c r="C47" s="2" t="n"/>
      <c r="D47" s="2" t="n"/>
      <c r="E47" s="2" t="n"/>
      <c r="F47" s="2">
        <f>IF(OR(D47="",E47=""),"",D47*E47)</f>
        <v/>
      </c>
      <c r="G47" s="6" t="n"/>
      <c r="H47" s="2">
        <f>IF(OR(F47="",G47=""),"",F47*60*G47)</f>
        <v/>
      </c>
      <c r="I47" s="2" t="n"/>
    </row>
    <row r="48" ht="14.5" customHeight="1">
      <c r="A48" s="2" t="n"/>
      <c r="B48" s="2" t="n"/>
      <c r="C48" s="2" t="n"/>
      <c r="D48" s="2" t="n"/>
      <c r="E48" s="2" t="n"/>
      <c r="F48" s="2">
        <f>IF(OR(D48="",E48=""),"",D48*E48)</f>
        <v/>
      </c>
      <c r="G48" s="6" t="n"/>
      <c r="H48" s="2">
        <f>IF(OR(F48="",G48=""),"",F48*60*G48)</f>
        <v/>
      </c>
      <c r="I48" s="2" t="n"/>
    </row>
    <row r="49" ht="14.5" customHeight="1">
      <c r="A49" s="2" t="n"/>
      <c r="B49" s="2" t="n"/>
      <c r="C49" s="2" t="n"/>
      <c r="D49" s="2" t="n"/>
      <c r="E49" s="2" t="n"/>
      <c r="F49" s="2">
        <f>IF(OR(D49="",E49=""),"",D49*E49)</f>
        <v/>
      </c>
      <c r="G49" s="6" t="n"/>
      <c r="H49" s="2">
        <f>IF(OR(F49="",G49=""),"",F49*60*G49)</f>
        <v/>
      </c>
      <c r="I49" s="2" t="n"/>
    </row>
    <row r="50" ht="14.5" customHeight="1">
      <c r="A50" s="2" t="n"/>
      <c r="B50" s="2" t="n"/>
      <c r="C50" s="2" t="n"/>
      <c r="D50" s="2" t="n"/>
      <c r="E50" s="2" t="n"/>
      <c r="F50" s="2">
        <f>IF(OR(D50="",E50=""),"",D50*E50)</f>
        <v/>
      </c>
      <c r="G50" s="6" t="n"/>
      <c r="H50" s="2">
        <f>IF(OR(F50="",G50=""),"",F50*60*G50)</f>
        <v/>
      </c>
      <c r="I50" s="2" t="n"/>
    </row>
    <row r="51" ht="14.5" customHeight="1">
      <c r="A51" s="2" t="n"/>
      <c r="B51" s="2" t="n"/>
      <c r="C51" s="2" t="n"/>
      <c r="D51" s="2" t="n"/>
      <c r="E51" s="2" t="n"/>
      <c r="F51" s="2">
        <f>IF(OR(D51="",E51=""),"",D51*E51)</f>
        <v/>
      </c>
      <c r="G51" s="6" t="n"/>
      <c r="H51" s="2">
        <f>IF(OR(F51="",G51=""),"",F51*60*G51)</f>
        <v/>
      </c>
      <c r="I51" s="2" t="n"/>
    </row>
    <row r="52" ht="14.5" customHeight="1">
      <c r="A52" s="2" t="n"/>
      <c r="B52" s="2" t="n"/>
      <c r="C52" s="2" t="n"/>
      <c r="D52" s="2" t="n"/>
      <c r="E52" s="2" t="n"/>
      <c r="F52" s="2">
        <f>IF(OR(D52="",E52=""),"",D52*E52)</f>
        <v/>
      </c>
      <c r="G52" s="6" t="n"/>
      <c r="H52" s="2">
        <f>IF(OR(F52="",G52=""),"",F52*60*G52)</f>
        <v/>
      </c>
      <c r="I52" s="2" t="n"/>
    </row>
    <row r="53" ht="14.5" customHeight="1">
      <c r="A53" s="2" t="n"/>
      <c r="B53" s="2" t="n"/>
      <c r="C53" s="2" t="n"/>
      <c r="D53" s="2" t="n"/>
      <c r="E53" s="2" t="n"/>
      <c r="F53" s="2">
        <f>IF(OR(D53="",E53=""),"",D53*E53)</f>
        <v/>
      </c>
      <c r="G53" s="6" t="n"/>
      <c r="H53" s="2">
        <f>IF(OR(F53="",G53=""),"",F53*60*G53)</f>
        <v/>
      </c>
      <c r="I53" s="2" t="n"/>
    </row>
    <row r="54" ht="14.5" customHeight="1">
      <c r="A54" s="2" t="n"/>
      <c r="B54" s="2" t="n"/>
      <c r="C54" s="2" t="n"/>
      <c r="D54" s="2" t="n"/>
      <c r="E54" s="2" t="n"/>
      <c r="F54" s="2">
        <f>IF(OR(D54="",E54=""),"",D54*E54)</f>
        <v/>
      </c>
      <c r="G54" s="6" t="n"/>
      <c r="H54" s="2">
        <f>IF(OR(F54="",G54=""),"",F54*60*G54)</f>
        <v/>
      </c>
      <c r="I54" s="2" t="n"/>
    </row>
    <row r="55" ht="14.5" customHeight="1">
      <c r="A55" s="2" t="n"/>
      <c r="B55" s="2" t="n"/>
      <c r="C55" s="2" t="n"/>
      <c r="D55" s="2" t="n"/>
      <c r="E55" s="2" t="n"/>
      <c r="F55" s="2">
        <f>IF(OR(D55="",E55=""),"",D55*E55)</f>
        <v/>
      </c>
      <c r="G55" s="6" t="n"/>
      <c r="H55" s="2">
        <f>IF(OR(F55="",G55=""),"",F55*60*G55)</f>
        <v/>
      </c>
      <c r="I55" s="2" t="n"/>
    </row>
    <row r="56" ht="14.5" customHeight="1">
      <c r="A56" s="2" t="n"/>
      <c r="B56" s="2" t="n"/>
      <c r="C56" s="2" t="n"/>
      <c r="D56" s="2" t="n"/>
      <c r="E56" s="2" t="n"/>
      <c r="F56" s="2">
        <f>IF(OR(D56="",E56=""),"",D56*E56)</f>
        <v/>
      </c>
      <c r="G56" s="6" t="n"/>
      <c r="H56" s="2">
        <f>IF(OR(F56="",G56=""),"",F56*60*G56)</f>
        <v/>
      </c>
      <c r="I56" s="2" t="n"/>
    </row>
    <row r="57" ht="14.5" customHeight="1">
      <c r="A57" s="2" t="n"/>
      <c r="B57" s="2" t="n"/>
      <c r="C57" s="2" t="n"/>
      <c r="D57" s="2" t="n"/>
      <c r="E57" s="2" t="n"/>
      <c r="F57" s="2">
        <f>IF(OR(D57="",E57=""),"",D57*E57)</f>
        <v/>
      </c>
      <c r="G57" s="6" t="n"/>
      <c r="H57" s="2">
        <f>IF(OR(F57="",G57=""),"",F57*60*G57)</f>
        <v/>
      </c>
      <c r="I57" s="2" t="n"/>
    </row>
    <row r="58" ht="14.5" customHeight="1">
      <c r="A58" s="2" t="n"/>
      <c r="B58" s="2" t="n"/>
      <c r="C58" s="2" t="n"/>
      <c r="D58" s="2" t="n"/>
      <c r="E58" s="2" t="n"/>
      <c r="F58" s="2">
        <f>IF(OR(D58="",E58=""),"",D58*E58)</f>
        <v/>
      </c>
      <c r="G58" s="6" t="n"/>
      <c r="H58" s="2">
        <f>IF(OR(F58="",G58=""),"",F58*60*G58)</f>
        <v/>
      </c>
      <c r="I58" s="2" t="n"/>
    </row>
    <row r="59" ht="14.5" customHeight="1">
      <c r="A59" s="2" t="n"/>
      <c r="B59" s="2" t="n"/>
      <c r="C59" s="2" t="n"/>
      <c r="D59" s="2" t="n"/>
      <c r="E59" s="2" t="n"/>
      <c r="F59" s="2">
        <f>IF(OR(D59="",E59=""),"",D59*E59)</f>
        <v/>
      </c>
      <c r="G59" s="6" t="n"/>
      <c r="H59" s="2">
        <f>IF(OR(F59="",G59=""),"",F59*60*G59)</f>
        <v/>
      </c>
      <c r="I59" s="2" t="n"/>
    </row>
    <row r="60" ht="14.5" customHeight="1">
      <c r="A60" s="2" t="n"/>
      <c r="B60" s="2" t="n"/>
      <c r="C60" s="2" t="n"/>
      <c r="D60" s="2" t="n"/>
      <c r="E60" s="2" t="n"/>
      <c r="F60" s="2">
        <f>IF(OR(D60="",E60=""),"",D60*E60)</f>
        <v/>
      </c>
      <c r="G60" s="6" t="n"/>
      <c r="H60" s="2">
        <f>IF(OR(F60="",G60=""),"",F60*60*G60)</f>
        <v/>
      </c>
      <c r="I60" s="2" t="n"/>
    </row>
    <row r="61" ht="14.5" customHeight="1">
      <c r="A61" s="2" t="n"/>
      <c r="B61" s="2" t="n"/>
      <c r="C61" s="2" t="n"/>
      <c r="D61" s="2" t="n"/>
      <c r="E61" s="2" t="n"/>
      <c r="F61" s="2">
        <f>IF(OR(D61="",E61=""),"",D61*E61)</f>
        <v/>
      </c>
      <c r="G61" s="6" t="n"/>
      <c r="H61" s="2">
        <f>IF(OR(F61="",G61=""),"",F61*60*G61)</f>
        <v/>
      </c>
      <c r="I61" s="2" t="n"/>
    </row>
    <row r="62" ht="14.5" customHeight="1">
      <c r="A62" s="2" t="n"/>
      <c r="B62" s="2" t="n"/>
      <c r="C62" s="2" t="n"/>
      <c r="D62" s="2" t="n"/>
      <c r="E62" s="2" t="n"/>
      <c r="F62" s="2">
        <f>IF(OR(D62="",E62=""),"",D62*E62)</f>
        <v/>
      </c>
      <c r="G62" s="6" t="n"/>
      <c r="H62" s="2">
        <f>IF(OR(F62="",G62=""),"",F62*60*G62)</f>
        <v/>
      </c>
      <c r="I62" s="2" t="n"/>
    </row>
    <row r="63" ht="14.5" customHeight="1">
      <c r="A63" s="2" t="n"/>
      <c r="B63" s="2" t="n"/>
      <c r="C63" s="2" t="n"/>
      <c r="D63" s="2" t="n"/>
      <c r="E63" s="2" t="n"/>
      <c r="F63" s="2">
        <f>IF(OR(D63="",E63=""),"",D63*E63)</f>
        <v/>
      </c>
      <c r="G63" s="6" t="n"/>
      <c r="H63" s="2">
        <f>IF(OR(F63="",G63=""),"",F63*60*G63)</f>
        <v/>
      </c>
      <c r="I63" s="2" t="n"/>
    </row>
    <row r="64" ht="14.5" customHeight="1">
      <c r="A64" s="2" t="n"/>
      <c r="B64" s="2" t="n"/>
      <c r="C64" s="2" t="n"/>
      <c r="D64" s="2" t="n"/>
      <c r="E64" s="2" t="n"/>
      <c r="F64" s="2">
        <f>IF(OR(D64="",E64=""),"",D64*E64)</f>
        <v/>
      </c>
      <c r="G64" s="6" t="n"/>
      <c r="H64" s="2">
        <f>IF(OR(F64="",G64=""),"",F64*60*G64)</f>
        <v/>
      </c>
      <c r="I64" s="2" t="n"/>
    </row>
    <row r="65" ht="14.5" customHeight="1">
      <c r="A65" s="2" t="n"/>
      <c r="B65" s="2" t="n"/>
      <c r="C65" s="2" t="n"/>
      <c r="D65" s="2" t="n"/>
      <c r="E65" s="2" t="n"/>
      <c r="F65" s="2">
        <f>IF(OR(D65="",E65=""),"",D65*E65)</f>
        <v/>
      </c>
      <c r="G65" s="6" t="n"/>
      <c r="H65" s="2">
        <f>IF(OR(F65="",G65=""),"",F65*60*G65)</f>
        <v/>
      </c>
      <c r="I65" s="2" t="n"/>
    </row>
    <row r="66" ht="14.5" customHeight="1">
      <c r="A66" s="2" t="n"/>
      <c r="B66" s="2" t="n"/>
      <c r="C66" s="2" t="n"/>
      <c r="D66" s="2" t="n"/>
      <c r="E66" s="2" t="n"/>
      <c r="F66" s="2">
        <f>IF(OR(D66="",E66=""),"",D66*E66)</f>
        <v/>
      </c>
      <c r="G66" s="6" t="n"/>
      <c r="H66" s="2">
        <f>IF(OR(F66="",G66=""),"",F66*60*G66)</f>
        <v/>
      </c>
      <c r="I66" s="2" t="n"/>
    </row>
    <row r="67" ht="14.5" customHeight="1">
      <c r="A67" s="2" t="n"/>
      <c r="B67" s="2" t="n"/>
      <c r="C67" s="2" t="n"/>
      <c r="D67" s="2" t="n"/>
      <c r="E67" s="2" t="n"/>
      <c r="F67" s="2">
        <f>IF(OR(D67="",E67=""),"",D67*E67)</f>
        <v/>
      </c>
      <c r="G67" s="6" t="n"/>
      <c r="H67" s="2">
        <f>IF(OR(F67="",G67=""),"",F67*60*G67)</f>
        <v/>
      </c>
      <c r="I67" s="2" t="n"/>
    </row>
    <row r="68" ht="14.5" customHeight="1">
      <c r="A68" s="2" t="n"/>
      <c r="B68" s="2" t="n"/>
      <c r="C68" s="2" t="n"/>
      <c r="D68" s="2" t="n"/>
      <c r="E68" s="2" t="n"/>
      <c r="F68" s="2">
        <f>IF(OR(D68="",E68=""),"",D68*E68)</f>
        <v/>
      </c>
      <c r="G68" s="6" t="n"/>
      <c r="H68" s="2">
        <f>IF(OR(F68="",G68=""),"",F68*60*G68)</f>
        <v/>
      </c>
      <c r="I68" s="2" t="n"/>
    </row>
    <row r="69" ht="14.5" customHeight="1">
      <c r="A69" s="2" t="n"/>
      <c r="B69" s="2" t="n"/>
      <c r="C69" s="2" t="n"/>
      <c r="D69" s="2" t="n"/>
      <c r="E69" s="2" t="n"/>
      <c r="F69" s="2">
        <f>IF(OR(D69="",E69=""),"",D69*E69)</f>
        <v/>
      </c>
      <c r="G69" s="6" t="n"/>
      <c r="H69" s="2">
        <f>IF(OR(F69="",G69=""),"",F69*60*G69)</f>
        <v/>
      </c>
      <c r="I69" s="2" t="n"/>
    </row>
    <row r="70" ht="14.5" customHeight="1">
      <c r="A70" s="2" t="n"/>
      <c r="B70" s="2" t="n"/>
      <c r="C70" s="2" t="n"/>
      <c r="D70" s="2" t="n"/>
      <c r="E70" s="2" t="n"/>
      <c r="F70" s="2">
        <f>IF(OR(D70="",E70=""),"",D70*E70)</f>
        <v/>
      </c>
      <c r="G70" s="6" t="n"/>
      <c r="H70" s="2">
        <f>IF(OR(F70="",G70=""),"",F70*60*G70)</f>
        <v/>
      </c>
      <c r="I70" s="2" t="n"/>
    </row>
    <row r="71" ht="14.5" customHeight="1">
      <c r="A71" s="2" t="n"/>
      <c r="B71" s="2" t="n"/>
      <c r="C71" s="2" t="n"/>
      <c r="D71" s="2" t="n"/>
      <c r="E71" s="2" t="n"/>
      <c r="F71" s="2">
        <f>IF(OR(D71="",E71=""),"",D71*E71)</f>
        <v/>
      </c>
      <c r="G71" s="6" t="n"/>
      <c r="H71" s="2">
        <f>IF(OR(F71="",G71=""),"",F71*60*G71)</f>
        <v/>
      </c>
      <c r="I71" s="2" t="n"/>
    </row>
    <row r="72" ht="14.5" customHeight="1">
      <c r="A72" s="2" t="n"/>
      <c r="B72" s="2" t="n"/>
      <c r="C72" s="2" t="n"/>
      <c r="D72" s="2" t="n"/>
      <c r="E72" s="2" t="n"/>
      <c r="F72" s="2">
        <f>IF(OR(D72="",E72=""),"",D72*E72)</f>
        <v/>
      </c>
      <c r="G72" s="6" t="n"/>
      <c r="H72" s="2">
        <f>IF(OR(F72="",G72=""),"",F72*60*G72)</f>
        <v/>
      </c>
      <c r="I72" s="2" t="n"/>
    </row>
    <row r="73" ht="14.5" customHeight="1">
      <c r="A73" s="2" t="n"/>
      <c r="B73" s="2" t="n"/>
      <c r="C73" s="2" t="n"/>
      <c r="D73" s="2" t="n"/>
      <c r="E73" s="2" t="n"/>
      <c r="F73" s="2">
        <f>IF(OR(D73="",E73=""),"",D73*E73)</f>
        <v/>
      </c>
      <c r="G73" s="6" t="n"/>
      <c r="H73" s="2">
        <f>IF(OR(F73="",G73=""),"",F73*60*G73)</f>
        <v/>
      </c>
      <c r="I73" s="2" t="n"/>
    </row>
    <row r="74" ht="14.5" customHeight="1">
      <c r="A74" s="2" t="n"/>
      <c r="B74" s="2" t="n"/>
      <c r="C74" s="2" t="n"/>
      <c r="D74" s="2" t="n"/>
      <c r="E74" s="2" t="n"/>
      <c r="F74" s="2">
        <f>IF(OR(D74="",E74=""),"",D74*E74)</f>
        <v/>
      </c>
      <c r="G74" s="6" t="n"/>
      <c r="H74" s="2">
        <f>IF(OR(F74="",G74=""),"",F74*60*G74)</f>
        <v/>
      </c>
      <c r="I74" s="2" t="n"/>
    </row>
    <row r="75" ht="14.5" customHeight="1">
      <c r="A75" s="2" t="n"/>
      <c r="B75" s="2" t="n"/>
      <c r="C75" s="2" t="n"/>
      <c r="D75" s="2" t="n"/>
      <c r="E75" s="2" t="n"/>
      <c r="F75" s="2">
        <f>IF(OR(D75="",E75=""),"",D75*E75)</f>
        <v/>
      </c>
      <c r="G75" s="6" t="n"/>
      <c r="H75" s="2">
        <f>IF(OR(F75="",G75=""),"",F75*60*G75)</f>
        <v/>
      </c>
      <c r="I75" s="2" t="n"/>
    </row>
    <row r="76" ht="14.5" customHeight="1">
      <c r="A76" s="2" t="n"/>
      <c r="B76" s="2" t="n"/>
      <c r="C76" s="2" t="n"/>
      <c r="D76" s="2" t="n"/>
      <c r="E76" s="2" t="n"/>
      <c r="F76" s="2">
        <f>IF(OR(D76="",E76=""),"",D76*E76)</f>
        <v/>
      </c>
      <c r="G76" s="6" t="n"/>
      <c r="H76" s="2">
        <f>IF(OR(F76="",G76=""),"",F76*60*G76)</f>
        <v/>
      </c>
      <c r="I76" s="2" t="n"/>
    </row>
    <row r="77" ht="14.5" customHeight="1">
      <c r="A77" s="2" t="n"/>
      <c r="B77" s="2" t="n"/>
      <c r="C77" s="2" t="n"/>
      <c r="D77" s="2" t="n"/>
      <c r="E77" s="2" t="n"/>
      <c r="F77" s="2">
        <f>IF(OR(D77="",E77=""),"",D77*E77)</f>
        <v/>
      </c>
      <c r="G77" s="6" t="n"/>
      <c r="H77" s="2">
        <f>IF(OR(F77="",G77=""),"",F77*60*G77)</f>
        <v/>
      </c>
      <c r="I77" s="2" t="n"/>
    </row>
    <row r="78" ht="14.5" customHeight="1">
      <c r="A78" s="2" t="n"/>
      <c r="B78" s="2" t="n"/>
      <c r="C78" s="2" t="n"/>
      <c r="D78" s="2" t="n"/>
      <c r="E78" s="2" t="n"/>
      <c r="F78" s="2">
        <f>IF(OR(D78="",E78=""),"",D78*E78)</f>
        <v/>
      </c>
      <c r="G78" s="6" t="n"/>
      <c r="H78" s="2">
        <f>IF(OR(F78="",G78=""),"",F78*60*G78)</f>
        <v/>
      </c>
      <c r="I78" s="2" t="n"/>
    </row>
    <row r="79" ht="14.5" customHeight="1">
      <c r="A79" s="2" t="n"/>
      <c r="B79" s="2" t="n"/>
      <c r="C79" s="2" t="n"/>
      <c r="D79" s="2" t="n"/>
      <c r="E79" s="2" t="n"/>
      <c r="F79" s="2">
        <f>IF(OR(D79="",E79=""),"",D79*E79)</f>
        <v/>
      </c>
      <c r="G79" s="6" t="n"/>
      <c r="H79" s="2">
        <f>IF(OR(F79="",G79=""),"",F79*60*G79)</f>
        <v/>
      </c>
      <c r="I79" s="2" t="n"/>
    </row>
    <row r="80" ht="14.5" customHeight="1">
      <c r="A80" s="2" t="n"/>
      <c r="B80" s="2" t="n"/>
      <c r="C80" s="2" t="n"/>
      <c r="D80" s="2" t="n"/>
      <c r="E80" s="2" t="n"/>
      <c r="F80" s="2">
        <f>IF(OR(D80="",E80=""),"",D80*E80)</f>
        <v/>
      </c>
      <c r="G80" s="6" t="n"/>
      <c r="H80" s="2">
        <f>IF(OR(F80="",G80=""),"",F80*60*G80)</f>
        <v/>
      </c>
      <c r="I80" s="2" t="n"/>
    </row>
    <row r="81" ht="14.5" customHeight="1">
      <c r="A81" s="2" t="n"/>
      <c r="B81" s="2" t="n"/>
      <c r="C81" s="2" t="n"/>
      <c r="D81" s="2" t="n"/>
      <c r="E81" s="2" t="n"/>
      <c r="F81" s="2">
        <f>IF(OR(D81="",E81=""),"",D81*E81)</f>
        <v/>
      </c>
      <c r="G81" s="6" t="n"/>
      <c r="H81" s="2">
        <f>IF(OR(F81="",G81=""),"",F81*60*G81)</f>
        <v/>
      </c>
      <c r="I81" s="2" t="n"/>
    </row>
    <row r="82" ht="14.5" customHeight="1">
      <c r="A82" s="2" t="n"/>
      <c r="B82" s="2" t="n"/>
      <c r="C82" s="2" t="n"/>
      <c r="D82" s="2" t="n"/>
      <c r="E82" s="2" t="n"/>
      <c r="F82" s="2">
        <f>IF(OR(D82="",E82=""),"",D82*E82)</f>
        <v/>
      </c>
      <c r="G82" s="6" t="n"/>
      <c r="H82" s="2">
        <f>IF(OR(F82="",G82=""),"",F82*60*G82)</f>
        <v/>
      </c>
      <c r="I82" s="2" t="n"/>
    </row>
    <row r="83" ht="14.5" customHeight="1">
      <c r="A83" s="2" t="n"/>
      <c r="B83" s="2" t="n"/>
      <c r="C83" s="2" t="n"/>
      <c r="D83" s="2" t="n"/>
      <c r="E83" s="2" t="n"/>
      <c r="F83" s="2">
        <f>IF(OR(D83="",E83=""),"",D83*E83)</f>
        <v/>
      </c>
      <c r="G83" s="6" t="n"/>
      <c r="H83" s="2">
        <f>IF(OR(F83="",G83=""),"",F83*60*G83)</f>
        <v/>
      </c>
      <c r="I83" s="2" t="n"/>
    </row>
    <row r="84" ht="14.5" customHeight="1">
      <c r="A84" s="2" t="n"/>
      <c r="B84" s="2" t="n"/>
      <c r="C84" s="2" t="n"/>
      <c r="D84" s="2" t="n"/>
      <c r="E84" s="2" t="n"/>
      <c r="F84" s="2">
        <f>IF(OR(D84="",E84=""),"",D84*E84)</f>
        <v/>
      </c>
      <c r="G84" s="6" t="n"/>
      <c r="H84" s="2">
        <f>IF(OR(F84="",G84=""),"",F84*60*G84)</f>
        <v/>
      </c>
      <c r="I84" s="2" t="n"/>
    </row>
    <row r="85" ht="14.5" customHeight="1">
      <c r="A85" s="2" t="n"/>
      <c r="B85" s="2" t="n"/>
      <c r="C85" s="2" t="n"/>
      <c r="D85" s="2" t="n"/>
      <c r="E85" s="2" t="n"/>
      <c r="F85" s="2">
        <f>IF(OR(D85="",E85=""),"",D85*E85)</f>
        <v/>
      </c>
      <c r="G85" s="6" t="n"/>
      <c r="H85" s="2">
        <f>IF(OR(F85="",G85=""),"",F85*60*G85)</f>
        <v/>
      </c>
      <c r="I85" s="2" t="n"/>
    </row>
    <row r="86" ht="14.5" customHeight="1">
      <c r="A86" s="2" t="n"/>
      <c r="B86" s="2" t="n"/>
      <c r="C86" s="2" t="n"/>
      <c r="D86" s="2" t="n"/>
      <c r="E86" s="2" t="n"/>
      <c r="F86" s="2">
        <f>IF(OR(D86="",E86=""),"",D86*E86)</f>
        <v/>
      </c>
      <c r="G86" s="6" t="n"/>
      <c r="H86" s="2">
        <f>IF(OR(F86="",G86=""),"",F86*60*G86)</f>
        <v/>
      </c>
      <c r="I86" s="2" t="n"/>
    </row>
    <row r="87" ht="14.5" customHeight="1">
      <c r="A87" s="2" t="n"/>
      <c r="B87" s="2" t="n"/>
      <c r="C87" s="2" t="n"/>
      <c r="D87" s="2" t="n"/>
      <c r="E87" s="2" t="n"/>
      <c r="F87" s="2">
        <f>IF(OR(D87="",E87=""),"",D87*E87)</f>
        <v/>
      </c>
      <c r="G87" s="6" t="n"/>
      <c r="H87" s="2">
        <f>IF(OR(F87="",G87=""),"",F87*60*G87)</f>
        <v/>
      </c>
      <c r="I87" s="2" t="n"/>
    </row>
    <row r="88" ht="14.5" customHeight="1">
      <c r="A88" s="2" t="n"/>
      <c r="B88" s="2" t="n"/>
      <c r="C88" s="2" t="n"/>
      <c r="D88" s="2" t="n"/>
      <c r="E88" s="2" t="n"/>
      <c r="F88" s="2">
        <f>IF(OR(D88="",E88=""),"",D88*E88)</f>
        <v/>
      </c>
      <c r="G88" s="6" t="n"/>
      <c r="H88" s="2">
        <f>IF(OR(F88="",G88=""),"",F88*60*G88)</f>
        <v/>
      </c>
      <c r="I88" s="2" t="n"/>
    </row>
    <row r="89" ht="14.5" customHeight="1">
      <c r="A89" s="2" t="n"/>
      <c r="B89" s="2" t="n"/>
      <c r="C89" s="2" t="n"/>
      <c r="D89" s="2" t="n"/>
      <c r="E89" s="2" t="n"/>
      <c r="F89" s="2">
        <f>IF(OR(D89="",E89=""),"",D89*E89)</f>
        <v/>
      </c>
      <c r="G89" s="6" t="n"/>
      <c r="H89" s="2">
        <f>IF(OR(F89="",G89=""),"",F89*60*G89)</f>
        <v/>
      </c>
      <c r="I89" s="2" t="n"/>
    </row>
    <row r="90" ht="14.5" customHeight="1">
      <c r="A90" s="2" t="n"/>
      <c r="B90" s="2" t="n"/>
      <c r="C90" s="2" t="n"/>
      <c r="D90" s="2" t="n"/>
      <c r="E90" s="2" t="n"/>
      <c r="F90" s="2">
        <f>IF(OR(D90="",E90=""),"",D90*E90)</f>
        <v/>
      </c>
      <c r="G90" s="6" t="n"/>
      <c r="H90" s="2">
        <f>IF(OR(F90="",G90=""),"",F90*60*G90)</f>
        <v/>
      </c>
      <c r="I90" s="2" t="n"/>
    </row>
    <row r="91" ht="14.5" customHeight="1">
      <c r="A91" s="2" t="n"/>
      <c r="B91" s="2" t="n"/>
      <c r="C91" s="2" t="n"/>
      <c r="D91" s="2" t="n"/>
      <c r="E91" s="2" t="n"/>
      <c r="F91" s="2">
        <f>IF(OR(D91="",E91=""),"",D91*E91)</f>
        <v/>
      </c>
      <c r="G91" s="6" t="n"/>
      <c r="H91" s="2">
        <f>IF(OR(F91="",G91=""),"",F91*60*G91)</f>
        <v/>
      </c>
      <c r="I91" s="2" t="n"/>
    </row>
    <row r="92" ht="14.5" customHeight="1">
      <c r="A92" s="2" t="n"/>
      <c r="B92" s="2" t="n"/>
      <c r="C92" s="2" t="n"/>
      <c r="D92" s="2" t="n"/>
      <c r="E92" s="2" t="n"/>
      <c r="F92" s="2">
        <f>IF(OR(D92="",E92=""),"",D92*E92)</f>
        <v/>
      </c>
      <c r="G92" s="6" t="n"/>
      <c r="H92" s="2">
        <f>IF(OR(F92="",G92=""),"",F92*60*G92)</f>
        <v/>
      </c>
      <c r="I92" s="2" t="n"/>
    </row>
    <row r="93" ht="14.5" customHeight="1">
      <c r="A93" s="2" t="n"/>
      <c r="B93" s="2" t="n"/>
      <c r="C93" s="2" t="n"/>
      <c r="D93" s="2" t="n"/>
      <c r="E93" s="2" t="n"/>
      <c r="F93" s="2">
        <f>IF(OR(D93="",E93=""),"",D93*E93)</f>
        <v/>
      </c>
      <c r="G93" s="6" t="n"/>
      <c r="H93" s="2">
        <f>IF(OR(F93="",G93=""),"",F93*60*G93)</f>
        <v/>
      </c>
      <c r="I93" s="2" t="n"/>
    </row>
    <row r="94" ht="14.5" customHeight="1">
      <c r="A94" s="2" t="n"/>
      <c r="B94" s="2" t="n"/>
      <c r="C94" s="2" t="n"/>
      <c r="D94" s="2" t="n"/>
      <c r="E94" s="2" t="n"/>
      <c r="F94" s="2">
        <f>IF(OR(D94="",E94=""),"",D94*E94)</f>
        <v/>
      </c>
      <c r="G94" s="6" t="n"/>
      <c r="H94" s="2">
        <f>IF(OR(F94="",G94=""),"",F94*60*G94)</f>
        <v/>
      </c>
      <c r="I94" s="2" t="n"/>
    </row>
    <row r="95" ht="14.5" customHeight="1">
      <c r="A95" s="2" t="n"/>
      <c r="B95" s="2" t="n"/>
      <c r="C95" s="2" t="n"/>
      <c r="D95" s="2" t="n"/>
      <c r="E95" s="2" t="n"/>
      <c r="F95" s="2">
        <f>IF(OR(D95="",E95=""),"",D95*E95)</f>
        <v/>
      </c>
      <c r="G95" s="6" t="n"/>
      <c r="H95" s="2">
        <f>IF(OR(F95="",G95=""),"",F95*60*G95)</f>
        <v/>
      </c>
      <c r="I95" s="2" t="n"/>
    </row>
    <row r="96" ht="14.5" customHeight="1">
      <c r="A96" s="2" t="n"/>
      <c r="B96" s="2" t="n"/>
      <c r="C96" s="2" t="n"/>
      <c r="D96" s="2" t="n"/>
      <c r="E96" s="2" t="n"/>
      <c r="F96" s="2">
        <f>IF(OR(D96="",E96=""),"",D96*E96)</f>
        <v/>
      </c>
      <c r="G96" s="6" t="n"/>
      <c r="H96" s="2">
        <f>IF(OR(F96="",G96=""),"",F96*60*G96)</f>
        <v/>
      </c>
      <c r="I96" s="2" t="n"/>
    </row>
    <row r="97" ht="14.5" customHeight="1">
      <c r="A97" s="2" t="n"/>
      <c r="B97" s="2" t="n"/>
      <c r="C97" s="2" t="n"/>
      <c r="D97" s="2" t="n"/>
      <c r="E97" s="2" t="n"/>
      <c r="F97" s="2">
        <f>IF(OR(D97="",E97=""),"",D97*E97)</f>
        <v/>
      </c>
      <c r="G97" s="6" t="n"/>
      <c r="H97" s="2">
        <f>IF(OR(F97="",G97=""),"",F97*60*G97)</f>
        <v/>
      </c>
      <c r="I97" s="2" t="n"/>
    </row>
    <row r="98" ht="14.5" customHeight="1">
      <c r="A98" s="2" t="n"/>
      <c r="B98" s="2" t="n"/>
      <c r="C98" s="2" t="n"/>
      <c r="D98" s="2" t="n"/>
      <c r="E98" s="2" t="n"/>
      <c r="F98" s="2">
        <f>IF(OR(D98="",E98=""),"",D98*E98)</f>
        <v/>
      </c>
      <c r="G98" s="6" t="n"/>
      <c r="H98" s="2">
        <f>IF(OR(F98="",G98=""),"",F98*60*G98)</f>
        <v/>
      </c>
      <c r="I98" s="2" t="n"/>
    </row>
    <row r="99" ht="14.5" customHeight="1">
      <c r="A99" s="2" t="n"/>
      <c r="B99" s="2" t="n"/>
      <c r="C99" s="2" t="n"/>
      <c r="D99" s="2" t="n"/>
      <c r="E99" s="2" t="n"/>
      <c r="F99" s="2">
        <f>IF(OR(D99="",E99=""),"",D99*E99)</f>
        <v/>
      </c>
      <c r="G99" s="6" t="n"/>
      <c r="H99" s="2">
        <f>IF(OR(F99="",G99=""),"",F99*60*G99)</f>
        <v/>
      </c>
      <c r="I99" s="2" t="n"/>
    </row>
    <row r="100" ht="14.5" customHeight="1">
      <c r="A100" s="2" t="n"/>
      <c r="B100" s="2" t="n"/>
      <c r="C100" s="2" t="n"/>
      <c r="D100" s="2" t="n"/>
      <c r="E100" s="2" t="n"/>
      <c r="F100" s="2">
        <f>IF(OR(D100="",E100=""),"",D100*E100)</f>
        <v/>
      </c>
      <c r="G100" s="6" t="n"/>
      <c r="H100" s="2">
        <f>IF(OR(F100="",G100=""),"",F100*60*G100)</f>
        <v/>
      </c>
      <c r="I100" s="2" t="n"/>
    </row>
    <row r="101" ht="14.5" customHeight="1">
      <c r="A101" s="2" t="n"/>
      <c r="B101" s="2" t="n"/>
      <c r="C101" s="2" t="n"/>
      <c r="D101" s="2" t="n"/>
      <c r="E101" s="2" t="n"/>
      <c r="F101" s="2">
        <f>IF(OR(D101="",E101=""),"",D101*E101)</f>
        <v/>
      </c>
      <c r="G101" s="6" t="n"/>
      <c r="H101" s="2">
        <f>IF(OR(F101="",G101=""),"",F101*60*G101)</f>
        <v/>
      </c>
      <c r="I101" s="2" t="n"/>
    </row>
    <row r="102" ht="14.5" customHeight="1">
      <c r="A102" s="2" t="n"/>
      <c r="B102" s="2" t="n"/>
      <c r="C102" s="2" t="n"/>
      <c r="D102" s="2" t="n"/>
      <c r="E102" s="2" t="n"/>
      <c r="F102" s="2">
        <f>IF(OR(D102="",E102=""),"",D102*E102)</f>
        <v/>
      </c>
      <c r="G102" s="6" t="n"/>
      <c r="H102" s="2">
        <f>IF(OR(F102="",G102=""),"",F102*60*G102)</f>
        <v/>
      </c>
      <c r="I102" s="2" t="n"/>
    </row>
    <row r="103" ht="14.5" customHeight="1">
      <c r="A103" s="2" t="n"/>
      <c r="B103" s="2" t="n"/>
      <c r="C103" s="2" t="n"/>
      <c r="D103" s="2" t="n"/>
      <c r="E103" s="2" t="n"/>
      <c r="F103" s="2">
        <f>IF(OR(D103="",E103=""),"",D103*E103)</f>
        <v/>
      </c>
      <c r="G103" s="6" t="n"/>
      <c r="H103" s="2">
        <f>IF(OR(F103="",G103=""),"",F103*60*G103)</f>
        <v/>
      </c>
      <c r="I103" s="2" t="n"/>
    </row>
    <row r="104" ht="14.5" customHeight="1">
      <c r="A104" s="2" t="n"/>
      <c r="B104" s="2" t="n"/>
      <c r="C104" s="2" t="n"/>
      <c r="D104" s="2" t="n"/>
      <c r="E104" s="2" t="n"/>
      <c r="F104" s="2">
        <f>IF(OR(D104="",E104=""),"",D104*E104)</f>
        <v/>
      </c>
      <c r="G104" s="6" t="n"/>
      <c r="H104" s="2">
        <f>IF(OR(F104="",G104=""),"",F104*60*G104)</f>
        <v/>
      </c>
      <c r="I104" s="2" t="n"/>
    </row>
    <row r="105" ht="14.5" customHeight="1">
      <c r="A105" s="2" t="n"/>
      <c r="B105" s="2" t="n"/>
      <c r="C105" s="2" t="n"/>
      <c r="D105" s="2" t="n"/>
      <c r="E105" s="2" t="n"/>
      <c r="F105" s="2">
        <f>IF(OR(D105="",E105=""),"",D105*E105)</f>
        <v/>
      </c>
      <c r="G105" s="6" t="n"/>
      <c r="H105" s="2">
        <f>IF(OR(F105="",G105=""),"",F105*60*G105)</f>
        <v/>
      </c>
      <c r="I105" s="2" t="n"/>
    </row>
    <row r="106" ht="14.5" customHeight="1">
      <c r="A106" s="2" t="n"/>
      <c r="B106" s="2" t="n"/>
      <c r="C106" s="2" t="n"/>
      <c r="D106" s="2" t="n"/>
      <c r="E106" s="2" t="n"/>
      <c r="F106" s="2">
        <f>IF(OR(D106="",E106=""),"",D106*E106)</f>
        <v/>
      </c>
      <c r="G106" s="6" t="n"/>
      <c r="H106" s="2">
        <f>IF(OR(F106="",G106=""),"",F106*60*G106)</f>
        <v/>
      </c>
      <c r="I106" s="2" t="n"/>
    </row>
    <row r="107" ht="14.5" customHeight="1">
      <c r="A107" s="2" t="n"/>
      <c r="B107" s="2" t="n"/>
      <c r="C107" s="2" t="n"/>
      <c r="D107" s="2" t="n"/>
      <c r="E107" s="2" t="n"/>
      <c r="F107" s="2">
        <f>IF(OR(D107="",E107=""),"",D107*E107)</f>
        <v/>
      </c>
      <c r="G107" s="6" t="n"/>
      <c r="H107" s="2">
        <f>IF(OR(F107="",G107=""),"",F107*60*G107)</f>
        <v/>
      </c>
      <c r="I107" s="2" t="n"/>
    </row>
    <row r="108" ht="14.5" customHeight="1">
      <c r="A108" s="2" t="n"/>
      <c r="B108" s="2" t="n"/>
      <c r="C108" s="2" t="n"/>
      <c r="D108" s="2" t="n"/>
      <c r="E108" s="2" t="n"/>
      <c r="F108" s="2">
        <f>IF(OR(D108="",E108=""),"",D108*E108)</f>
        <v/>
      </c>
      <c r="G108" s="6" t="n"/>
      <c r="H108" s="2">
        <f>IF(OR(F108="",G108=""),"",F108*60*G108)</f>
        <v/>
      </c>
      <c r="I108" s="2" t="n"/>
    </row>
    <row r="109" ht="14.5" customHeight="1">
      <c r="A109" s="2" t="n"/>
      <c r="B109" s="2" t="n"/>
      <c r="C109" s="2" t="n"/>
      <c r="D109" s="2" t="n"/>
      <c r="E109" s="2" t="n"/>
      <c r="F109" s="2">
        <f>IF(OR(D109="",E109=""),"",D109*E109)</f>
        <v/>
      </c>
      <c r="G109" s="6" t="n"/>
      <c r="H109" s="2">
        <f>IF(OR(F109="",G109=""),"",F109*60*G109)</f>
        <v/>
      </c>
      <c r="I109" s="2" t="n"/>
    </row>
    <row r="110" ht="14.5" customHeight="1">
      <c r="A110" s="2" t="n"/>
      <c r="B110" s="2" t="n"/>
      <c r="C110" s="2" t="n"/>
      <c r="D110" s="2" t="n"/>
      <c r="E110" s="2" t="n"/>
      <c r="F110" s="2">
        <f>IF(OR(D110="",E110=""),"",D110*E110)</f>
        <v/>
      </c>
      <c r="G110" s="6" t="n"/>
      <c r="H110" s="2">
        <f>IF(OR(F110="",G110=""),"",F110*60*G110)</f>
        <v/>
      </c>
      <c r="I110" s="2" t="n"/>
    </row>
    <row r="111" ht="14.5" customHeight="1">
      <c r="A111" s="2" t="n"/>
      <c r="B111" s="2" t="n"/>
      <c r="C111" s="2" t="n"/>
      <c r="D111" s="2" t="n"/>
      <c r="E111" s="2" t="n"/>
      <c r="F111" s="2">
        <f>IF(OR(D111="",E111=""),"",D111*E111)</f>
        <v/>
      </c>
      <c r="G111" s="6" t="n"/>
      <c r="H111" s="2">
        <f>IF(OR(F111="",G111=""),"",F111*60*G111)</f>
        <v/>
      </c>
      <c r="I111" s="2" t="n"/>
    </row>
    <row r="112" ht="14.5" customHeight="1">
      <c r="A112" s="2" t="n"/>
      <c r="B112" s="2" t="n"/>
      <c r="C112" s="2" t="n"/>
      <c r="D112" s="2" t="n"/>
      <c r="E112" s="2" t="n"/>
      <c r="F112" s="2">
        <f>IF(OR(D112="",E112=""),"",D112*E112)</f>
        <v/>
      </c>
      <c r="G112" s="6" t="n"/>
      <c r="H112" s="2">
        <f>IF(OR(F112="",G112=""),"",F112*60*G112)</f>
        <v/>
      </c>
      <c r="I112" s="2" t="n"/>
    </row>
    <row r="113" ht="14.5" customHeight="1">
      <c r="A113" s="2" t="n"/>
      <c r="B113" s="2" t="n"/>
      <c r="C113" s="2" t="n"/>
      <c r="D113" s="2" t="n"/>
      <c r="E113" s="2" t="n"/>
      <c r="F113" s="2">
        <f>IF(OR(D113="",E113=""),"",D113*E113)</f>
        <v/>
      </c>
      <c r="G113" s="6" t="n"/>
      <c r="H113" s="2">
        <f>IF(OR(F113="",G113=""),"",F113*60*G113)</f>
        <v/>
      </c>
      <c r="I113" s="2" t="n"/>
    </row>
    <row r="114" ht="14.5" customHeight="1">
      <c r="A114" s="2" t="n"/>
      <c r="B114" s="2" t="n"/>
      <c r="C114" s="2" t="n"/>
      <c r="D114" s="2" t="n"/>
      <c r="E114" s="2" t="n"/>
      <c r="F114" s="2">
        <f>IF(OR(D114="",E114=""),"",D114*E114)</f>
        <v/>
      </c>
      <c r="G114" s="6" t="n"/>
      <c r="H114" s="2">
        <f>IF(OR(F114="",G114=""),"",F114*60*G114)</f>
        <v/>
      </c>
      <c r="I114" s="2" t="n"/>
    </row>
    <row r="115" ht="14.5" customHeight="1">
      <c r="A115" s="2" t="n"/>
      <c r="B115" s="2" t="n"/>
      <c r="C115" s="2" t="n"/>
      <c r="D115" s="2" t="n"/>
      <c r="E115" s="2" t="n"/>
      <c r="F115" s="2">
        <f>IF(OR(D115="",E115=""),"",D115*E115)</f>
        <v/>
      </c>
      <c r="G115" s="6" t="n"/>
      <c r="H115" s="2">
        <f>IF(OR(F115="",G115=""),"",F115*60*G115)</f>
        <v/>
      </c>
      <c r="I115" s="2" t="n"/>
    </row>
    <row r="116" ht="14.5" customHeight="1">
      <c r="A116" s="2" t="n"/>
      <c r="B116" s="2" t="n"/>
      <c r="C116" s="2" t="n"/>
      <c r="D116" s="2" t="n"/>
      <c r="E116" s="2" t="n"/>
      <c r="F116" s="2">
        <f>IF(OR(D116="",E116=""),"",D116*E116)</f>
        <v/>
      </c>
      <c r="G116" s="6" t="n"/>
      <c r="H116" s="2">
        <f>IF(OR(F116="",G116=""),"",F116*60*G116)</f>
        <v/>
      </c>
      <c r="I116" s="2" t="n"/>
    </row>
    <row r="117" ht="14.5" customHeight="1">
      <c r="A117" s="2" t="n"/>
      <c r="B117" s="2" t="n"/>
      <c r="C117" s="2" t="n"/>
      <c r="D117" s="2" t="n"/>
      <c r="E117" s="2" t="n"/>
      <c r="F117" s="2">
        <f>IF(OR(D117="",E117=""),"",D117*E117)</f>
        <v/>
      </c>
      <c r="G117" s="6" t="n"/>
      <c r="H117" s="2">
        <f>IF(OR(F117="",G117=""),"",F117*60*G117)</f>
        <v/>
      </c>
      <c r="I117" s="2" t="n"/>
    </row>
    <row r="118" ht="14.5" customHeight="1">
      <c r="A118" s="2" t="n"/>
      <c r="B118" s="2" t="n"/>
      <c r="C118" s="2" t="n"/>
      <c r="D118" s="2" t="n"/>
      <c r="E118" s="2" t="n"/>
      <c r="F118" s="2">
        <f>IF(OR(D118="",E118=""),"",D118*E118)</f>
        <v/>
      </c>
      <c r="G118" s="6" t="n"/>
      <c r="H118" s="2">
        <f>IF(OR(F118="",G118=""),"",F118*60*G118)</f>
        <v/>
      </c>
      <c r="I118" s="2" t="n"/>
    </row>
    <row r="119" ht="14.5" customHeight="1">
      <c r="A119" s="2" t="n"/>
      <c r="B119" s="2" t="n"/>
      <c r="C119" s="2" t="n"/>
      <c r="D119" s="2" t="n"/>
      <c r="E119" s="2" t="n"/>
      <c r="F119" s="2">
        <f>IF(OR(D119="",E119=""),"",D119*E119)</f>
        <v/>
      </c>
      <c r="G119" s="6" t="n"/>
      <c r="H119" s="2">
        <f>IF(OR(F119="",G119=""),"",F119*60*G119)</f>
        <v/>
      </c>
      <c r="I119" s="2" t="n"/>
    </row>
    <row r="120" ht="14.5" customHeight="1">
      <c r="A120" s="2" t="n"/>
      <c r="B120" s="2" t="n"/>
      <c r="C120" s="2" t="n"/>
      <c r="D120" s="2" t="n"/>
      <c r="E120" s="2" t="n"/>
      <c r="F120" s="2">
        <f>IF(OR(D120="",E120=""),"",D120*E120)</f>
        <v/>
      </c>
      <c r="G120" s="6" t="n"/>
      <c r="H120" s="2">
        <f>IF(OR(F120="",G120=""),"",F120*60*G120)</f>
        <v/>
      </c>
      <c r="I120" s="2" t="n"/>
    </row>
    <row r="121" ht="14.5" customHeight="1">
      <c r="A121" s="2" t="n"/>
      <c r="B121" s="2" t="n"/>
      <c r="C121" s="2" t="n"/>
      <c r="D121" s="2" t="n"/>
      <c r="E121" s="2" t="n"/>
      <c r="F121" s="2">
        <f>IF(OR(D121="",E121=""),"",D121*E121)</f>
        <v/>
      </c>
      <c r="G121" s="6" t="n"/>
      <c r="H121" s="2">
        <f>IF(OR(F121="",G121=""),"",F121*60*G121)</f>
        <v/>
      </c>
      <c r="I121" s="2" t="n"/>
    </row>
    <row r="122" ht="14.5" customHeight="1">
      <c r="A122" s="2" t="n"/>
      <c r="B122" s="2" t="n"/>
      <c r="C122" s="2" t="n"/>
      <c r="D122" s="2" t="n"/>
      <c r="E122" s="2" t="n"/>
      <c r="F122" s="2">
        <f>IF(OR(D122="",E122=""),"",D122*E122)</f>
        <v/>
      </c>
      <c r="G122" s="6" t="n"/>
      <c r="H122" s="2">
        <f>IF(OR(F122="",G122=""),"",F122*60*G122)</f>
        <v/>
      </c>
      <c r="I122" s="2" t="n"/>
    </row>
    <row r="123" ht="14.5" customHeight="1">
      <c r="A123" s="2" t="n"/>
      <c r="B123" s="2" t="n"/>
      <c r="C123" s="2" t="n"/>
      <c r="D123" s="2" t="n"/>
      <c r="E123" s="2" t="n"/>
      <c r="F123" s="2">
        <f>IF(OR(D123="",E123=""),"",D123*E123)</f>
        <v/>
      </c>
      <c r="G123" s="6" t="n"/>
      <c r="H123" s="2">
        <f>IF(OR(F123="",G123=""),"",F123*60*G123)</f>
        <v/>
      </c>
      <c r="I123" s="2" t="n"/>
    </row>
    <row r="124" ht="14.5" customHeight="1">
      <c r="A124" s="2" t="n"/>
      <c r="B124" s="2" t="n"/>
      <c r="C124" s="2" t="n"/>
      <c r="D124" s="2" t="n"/>
      <c r="E124" s="2" t="n"/>
      <c r="F124" s="2">
        <f>IF(OR(D124="",E124=""),"",D124*E124)</f>
        <v/>
      </c>
      <c r="G124" s="6" t="n"/>
      <c r="H124" s="2">
        <f>IF(OR(F124="",G124=""),"",F124*60*G124)</f>
        <v/>
      </c>
      <c r="I124" s="2" t="n"/>
    </row>
    <row r="125" ht="14.5" customHeight="1">
      <c r="A125" s="2" t="n"/>
      <c r="B125" s="2" t="n"/>
      <c r="C125" s="2" t="n"/>
      <c r="D125" s="2" t="n"/>
      <c r="E125" s="2" t="n"/>
      <c r="F125" s="2">
        <f>IF(OR(D125="",E125=""),"",D125*E125)</f>
        <v/>
      </c>
      <c r="G125" s="6" t="n"/>
      <c r="H125" s="2">
        <f>IF(OR(F125="",G125=""),"",F125*60*G125)</f>
        <v/>
      </c>
      <c r="I125" s="2" t="n"/>
    </row>
    <row r="126" ht="14.5" customHeight="1">
      <c r="A126" s="2" t="n"/>
      <c r="B126" s="2" t="n"/>
      <c r="C126" s="2" t="n"/>
      <c r="D126" s="2" t="n"/>
      <c r="E126" s="2" t="n"/>
      <c r="F126" s="2">
        <f>IF(OR(D126="",E126=""),"",D126*E126)</f>
        <v/>
      </c>
      <c r="G126" s="6" t="n"/>
      <c r="H126" s="2">
        <f>IF(OR(F126="",G126=""),"",F126*60*G126)</f>
        <v/>
      </c>
      <c r="I126" s="2" t="n"/>
    </row>
    <row r="127" ht="14.5" customHeight="1">
      <c r="A127" s="2" t="n"/>
      <c r="B127" s="2" t="n"/>
      <c r="C127" s="2" t="n"/>
      <c r="D127" s="2" t="n"/>
      <c r="E127" s="2" t="n"/>
      <c r="F127" s="2">
        <f>IF(OR(D127="",E127=""),"",D127*E127)</f>
        <v/>
      </c>
      <c r="G127" s="6" t="n"/>
      <c r="H127" s="2">
        <f>IF(OR(F127="",G127=""),"",F127*60*G127)</f>
        <v/>
      </c>
      <c r="I127" s="2" t="n"/>
    </row>
    <row r="128" ht="14.5" customHeight="1">
      <c r="A128" s="2" t="n"/>
      <c r="B128" s="2" t="n"/>
      <c r="C128" s="2" t="n"/>
      <c r="D128" s="2" t="n"/>
      <c r="E128" s="2" t="n"/>
      <c r="F128" s="2">
        <f>IF(OR(D128="",E128=""),"",D128*E128)</f>
        <v/>
      </c>
      <c r="G128" s="6" t="n"/>
      <c r="H128" s="2">
        <f>IF(OR(F128="",G128=""),"",F128*60*G128)</f>
        <v/>
      </c>
      <c r="I128" s="2" t="n"/>
    </row>
    <row r="129" ht="14.5" customHeight="1">
      <c r="A129" s="2" t="n"/>
      <c r="B129" s="2" t="n"/>
      <c r="C129" s="2" t="n"/>
      <c r="D129" s="2" t="n"/>
      <c r="E129" s="2" t="n"/>
      <c r="F129" s="2">
        <f>IF(OR(D129="",E129=""),"",D129*E129)</f>
        <v/>
      </c>
      <c r="G129" s="6" t="n"/>
      <c r="H129" s="2">
        <f>IF(OR(F129="",G129=""),"",F129*60*G129)</f>
        <v/>
      </c>
      <c r="I129" s="2" t="n"/>
    </row>
    <row r="130" ht="14.5" customHeight="1">
      <c r="A130" s="2" t="n"/>
      <c r="B130" s="2" t="n"/>
      <c r="C130" s="2" t="n"/>
      <c r="D130" s="2" t="n"/>
      <c r="E130" s="2" t="n"/>
      <c r="F130" s="2">
        <f>IF(OR(D130="",E130=""),"",D130*E130)</f>
        <v/>
      </c>
      <c r="G130" s="6" t="n"/>
      <c r="H130" s="2">
        <f>IF(OR(F130="",G130=""),"",F130*60*G130)</f>
        <v/>
      </c>
      <c r="I130" s="2" t="n"/>
    </row>
    <row r="131" ht="14.5" customHeight="1">
      <c r="A131" s="2" t="n"/>
      <c r="B131" s="2" t="n"/>
      <c r="C131" s="2" t="n"/>
      <c r="D131" s="2" t="n"/>
      <c r="E131" s="2" t="n"/>
      <c r="F131" s="2">
        <f>IF(OR(D131="",E131=""),"",D131*E131)</f>
        <v/>
      </c>
      <c r="G131" s="6" t="n"/>
      <c r="H131" s="2">
        <f>IF(OR(F131="",G131=""),"",F131*60*G131)</f>
        <v/>
      </c>
      <c r="I131" s="2" t="n"/>
    </row>
    <row r="132" ht="14.5" customHeight="1">
      <c r="A132" s="2" t="n"/>
      <c r="B132" s="2" t="n"/>
      <c r="C132" s="2" t="n"/>
      <c r="D132" s="2" t="n"/>
      <c r="E132" s="2" t="n"/>
      <c r="F132" s="2">
        <f>IF(OR(D132="",E132=""),"",D132*E132)</f>
        <v/>
      </c>
      <c r="G132" s="6" t="n"/>
      <c r="H132" s="2">
        <f>IF(OR(F132="",G132=""),"",F132*60*G132)</f>
        <v/>
      </c>
      <c r="I132" s="2" t="n"/>
    </row>
    <row r="133" ht="14.5" customHeight="1">
      <c r="A133" s="2" t="n"/>
      <c r="B133" s="2" t="n"/>
      <c r="C133" s="2" t="n"/>
      <c r="D133" s="2" t="n"/>
      <c r="E133" s="2" t="n"/>
      <c r="F133" s="2">
        <f>IF(OR(D133="",E133=""),"",D133*E133)</f>
        <v/>
      </c>
      <c r="G133" s="6" t="n"/>
      <c r="H133" s="2">
        <f>IF(OR(F133="",G133=""),"",F133*60*G133)</f>
        <v/>
      </c>
      <c r="I133" s="2" t="n"/>
    </row>
    <row r="134" ht="14.5" customHeight="1">
      <c r="A134" s="2" t="n"/>
      <c r="B134" s="2" t="n"/>
      <c r="C134" s="2" t="n"/>
      <c r="D134" s="2" t="n"/>
      <c r="E134" s="2" t="n"/>
      <c r="F134" s="2">
        <f>IF(OR(D134="",E134=""),"",D134*E134)</f>
        <v/>
      </c>
      <c r="G134" s="6" t="n"/>
      <c r="H134" s="2">
        <f>IF(OR(F134="",G134=""),"",F134*60*G134)</f>
        <v/>
      </c>
      <c r="I134" s="2" t="n"/>
    </row>
    <row r="135" ht="14.5" customHeight="1">
      <c r="A135" s="2" t="n"/>
      <c r="B135" s="2" t="n"/>
      <c r="C135" s="2" t="n"/>
      <c r="D135" s="2" t="n"/>
      <c r="E135" s="2" t="n"/>
      <c r="F135" s="2">
        <f>IF(OR(D135="",E135=""),"",D135*E135)</f>
        <v/>
      </c>
      <c r="G135" s="6" t="n"/>
      <c r="H135" s="2">
        <f>IF(OR(F135="",G135=""),"",F135*60*G135)</f>
        <v/>
      </c>
      <c r="I135" s="2" t="n"/>
    </row>
    <row r="136" ht="14.5" customHeight="1">
      <c r="A136" s="2" t="n"/>
      <c r="B136" s="2" t="n"/>
      <c r="C136" s="2" t="n"/>
      <c r="D136" s="2" t="n"/>
      <c r="E136" s="2" t="n"/>
      <c r="F136" s="2">
        <f>IF(OR(D136="",E136=""),"",D136*E136)</f>
        <v/>
      </c>
      <c r="G136" s="6" t="n"/>
      <c r="H136" s="2">
        <f>IF(OR(F136="",G136=""),"",F136*60*G136)</f>
        <v/>
      </c>
      <c r="I136" s="2" t="n"/>
    </row>
    <row r="137" ht="14.5" customHeight="1">
      <c r="A137" s="2" t="n"/>
      <c r="B137" s="2" t="n"/>
      <c r="C137" s="2" t="n"/>
      <c r="D137" s="2" t="n"/>
      <c r="E137" s="2" t="n"/>
      <c r="F137" s="2">
        <f>IF(OR(D137="",E137=""),"",D137*E137)</f>
        <v/>
      </c>
      <c r="G137" s="6" t="n"/>
      <c r="H137" s="2">
        <f>IF(OR(F137="",G137=""),"",F137*60*G137)</f>
        <v/>
      </c>
      <c r="I137" s="2" t="n"/>
    </row>
    <row r="138" ht="14.5" customHeight="1">
      <c r="A138" s="2" t="n"/>
      <c r="B138" s="2" t="n"/>
      <c r="C138" s="2" t="n"/>
      <c r="D138" s="2" t="n"/>
      <c r="E138" s="2" t="n"/>
      <c r="F138" s="2">
        <f>IF(OR(D138="",E138=""),"",D138*E138)</f>
        <v/>
      </c>
      <c r="G138" s="6" t="n"/>
      <c r="H138" s="2">
        <f>IF(OR(F138="",G138=""),"",F138*60*G138)</f>
        <v/>
      </c>
      <c r="I138" s="2" t="n"/>
    </row>
    <row r="139" ht="14.5" customHeight="1">
      <c r="A139" s="2" t="n"/>
      <c r="B139" s="2" t="n"/>
      <c r="C139" s="2" t="n"/>
      <c r="D139" s="2" t="n"/>
      <c r="E139" s="2" t="n"/>
      <c r="F139" s="2">
        <f>IF(OR(D139="",E139=""),"",D139*E139)</f>
        <v/>
      </c>
      <c r="G139" s="6" t="n"/>
      <c r="H139" s="2">
        <f>IF(OR(F139="",G139=""),"",F139*60*G139)</f>
        <v/>
      </c>
      <c r="I139" s="2" t="n"/>
    </row>
    <row r="140" ht="14.5" customHeight="1">
      <c r="A140" s="2" t="n"/>
      <c r="B140" s="2" t="n"/>
      <c r="C140" s="2" t="n"/>
      <c r="D140" s="2" t="n"/>
      <c r="E140" s="2" t="n"/>
      <c r="F140" s="2">
        <f>IF(OR(D140="",E140=""),"",D140*E140)</f>
        <v/>
      </c>
      <c r="G140" s="6" t="n"/>
      <c r="H140" s="2">
        <f>IF(OR(F140="",G140=""),"",F140*60*G140)</f>
        <v/>
      </c>
      <c r="I140" s="2" t="n"/>
    </row>
    <row r="141" ht="14.5" customHeight="1">
      <c r="A141" s="2" t="n"/>
      <c r="B141" s="2" t="n"/>
      <c r="C141" s="2" t="n"/>
      <c r="D141" s="2" t="n"/>
      <c r="E141" s="2" t="n"/>
      <c r="F141" s="2">
        <f>IF(OR(D141="",E141=""),"",D141*E141)</f>
        <v/>
      </c>
      <c r="G141" s="6" t="n"/>
      <c r="H141" s="2">
        <f>IF(OR(F141="",G141=""),"",F141*60*G141)</f>
        <v/>
      </c>
      <c r="I141" s="2" t="n"/>
    </row>
    <row r="142" ht="14.5" customHeight="1">
      <c r="A142" s="2" t="n"/>
      <c r="B142" s="2" t="n"/>
      <c r="C142" s="2" t="n"/>
      <c r="D142" s="2" t="n"/>
      <c r="E142" s="2" t="n"/>
      <c r="F142" s="2">
        <f>IF(OR(D142="",E142=""),"",D142*E142)</f>
        <v/>
      </c>
      <c r="G142" s="6" t="n"/>
      <c r="H142" s="2">
        <f>IF(OR(F142="",G142=""),"",F142*60*G142)</f>
        <v/>
      </c>
      <c r="I142" s="2" t="n"/>
    </row>
    <row r="143" ht="14.5" customHeight="1">
      <c r="A143" s="2" t="n"/>
      <c r="B143" s="2" t="n"/>
      <c r="C143" s="2" t="n"/>
      <c r="D143" s="2" t="n"/>
      <c r="E143" s="2" t="n"/>
      <c r="F143" s="2">
        <f>IF(OR(D143="",E143=""),"",D143*E143)</f>
        <v/>
      </c>
      <c r="G143" s="6" t="n"/>
      <c r="H143" s="2">
        <f>IF(OR(F143="",G143=""),"",F143*60*G143)</f>
        <v/>
      </c>
      <c r="I143" s="2" t="n"/>
    </row>
    <row r="144" ht="14.5" customHeight="1">
      <c r="A144" s="2" t="n"/>
      <c r="B144" s="2" t="n"/>
      <c r="C144" s="2" t="n"/>
      <c r="D144" s="2" t="n"/>
      <c r="E144" s="2" t="n"/>
      <c r="F144" s="2">
        <f>IF(OR(D144="",E144=""),"",D144*E144)</f>
        <v/>
      </c>
      <c r="G144" s="6" t="n"/>
      <c r="H144" s="2">
        <f>IF(OR(F144="",G144=""),"",F144*60*G144)</f>
        <v/>
      </c>
      <c r="I144" s="2" t="n"/>
    </row>
    <row r="145" ht="14.5" customHeight="1">
      <c r="A145" s="2" t="n"/>
      <c r="B145" s="2" t="n"/>
      <c r="C145" s="2" t="n"/>
      <c r="D145" s="2" t="n"/>
      <c r="E145" s="2" t="n"/>
      <c r="F145" s="2">
        <f>IF(OR(D145="",E145=""),"",D145*E145)</f>
        <v/>
      </c>
      <c r="G145" s="6" t="n"/>
      <c r="H145" s="2">
        <f>IF(OR(F145="",G145=""),"",F145*60*G145)</f>
        <v/>
      </c>
      <c r="I145" s="2" t="n"/>
    </row>
    <row r="146" ht="14.5" customHeight="1">
      <c r="A146" s="2" t="n"/>
      <c r="B146" s="2" t="n"/>
      <c r="C146" s="2" t="n"/>
      <c r="D146" s="2" t="n"/>
      <c r="E146" s="2" t="n"/>
      <c r="F146" s="2">
        <f>IF(OR(D146="",E146=""),"",D146*E146)</f>
        <v/>
      </c>
      <c r="G146" s="6" t="n"/>
      <c r="H146" s="2">
        <f>IF(OR(F146="",G146=""),"",F146*60*G146)</f>
        <v/>
      </c>
      <c r="I146" s="2" t="n"/>
    </row>
    <row r="147" ht="14.5" customHeight="1">
      <c r="A147" s="2" t="n"/>
      <c r="B147" s="2" t="n"/>
      <c r="C147" s="2" t="n"/>
      <c r="D147" s="2" t="n"/>
      <c r="E147" s="2" t="n"/>
      <c r="F147" s="2">
        <f>IF(OR(D147="",E147=""),"",D147*E147)</f>
        <v/>
      </c>
      <c r="G147" s="6" t="n"/>
      <c r="H147" s="2">
        <f>IF(OR(F147="",G147=""),"",F147*60*G147)</f>
        <v/>
      </c>
      <c r="I147" s="2" t="n"/>
    </row>
    <row r="148" ht="14.5" customHeight="1">
      <c r="A148" s="2" t="n"/>
      <c r="B148" s="2" t="n"/>
      <c r="C148" s="2" t="n"/>
      <c r="D148" s="2" t="n"/>
      <c r="E148" s="2" t="n"/>
      <c r="F148" s="2">
        <f>IF(OR(D148="",E148=""),"",D148*E148)</f>
        <v/>
      </c>
      <c r="G148" s="6" t="n"/>
      <c r="H148" s="2">
        <f>IF(OR(F148="",G148=""),"",F148*60*G148)</f>
        <v/>
      </c>
      <c r="I148" s="2" t="n"/>
    </row>
    <row r="149" ht="14.5" customHeight="1">
      <c r="A149" s="2" t="n"/>
      <c r="B149" s="2" t="n"/>
      <c r="C149" s="2" t="n"/>
      <c r="D149" s="2" t="n"/>
      <c r="E149" s="2" t="n"/>
      <c r="F149" s="2">
        <f>IF(OR(D149="",E149=""),"",D149*E149)</f>
        <v/>
      </c>
      <c r="G149" s="6" t="n"/>
      <c r="H149" s="2">
        <f>IF(OR(F149="",G149=""),"",F149*60*G149)</f>
        <v/>
      </c>
      <c r="I149" s="2" t="n"/>
    </row>
    <row r="150" ht="14.5" customHeight="1">
      <c r="A150" s="2" t="n"/>
      <c r="B150" s="2" t="n"/>
      <c r="C150" s="2" t="n"/>
      <c r="D150" s="2" t="n"/>
      <c r="E150" s="2" t="n"/>
      <c r="F150" s="2">
        <f>IF(OR(D150="",E150=""),"",D150*E150)</f>
        <v/>
      </c>
      <c r="G150" s="6" t="n"/>
      <c r="H150" s="2">
        <f>IF(OR(F150="",G150=""),"",F150*60*G150)</f>
        <v/>
      </c>
      <c r="I150" s="2" t="n"/>
    </row>
    <row r="151" ht="14.5" customHeight="1">
      <c r="A151" s="2" t="n"/>
      <c r="B151" s="2" t="n"/>
      <c r="C151" s="2" t="n"/>
      <c r="D151" s="2" t="n"/>
      <c r="E151" s="2" t="n"/>
      <c r="F151" s="2">
        <f>IF(OR(D151="",E151=""),"",D151*E151)</f>
        <v/>
      </c>
      <c r="G151" s="6" t="n"/>
      <c r="H151" s="2">
        <f>IF(OR(F151="",G151=""),"",F151*60*G151)</f>
        <v/>
      </c>
      <c r="I151" s="2" t="n"/>
    </row>
    <row r="152" ht="14.5" customHeight="1">
      <c r="A152" s="2" t="n"/>
      <c r="B152" s="2" t="n"/>
      <c r="C152" s="2" t="n"/>
      <c r="D152" s="2" t="n"/>
      <c r="E152" s="2" t="n"/>
      <c r="F152" s="2">
        <f>IF(OR(D152="",E152=""),"",D152*E152)</f>
        <v/>
      </c>
      <c r="G152" s="6" t="n"/>
      <c r="H152" s="2">
        <f>IF(OR(F152="",G152=""),"",F152*60*G152)</f>
        <v/>
      </c>
      <c r="I152" s="2" t="n"/>
    </row>
    <row r="153" ht="14.5" customHeight="1">
      <c r="A153" s="2" t="n"/>
      <c r="B153" s="2" t="n"/>
      <c r="C153" s="2" t="n"/>
      <c r="D153" s="2" t="n"/>
      <c r="E153" s="2" t="n"/>
      <c r="F153" s="2">
        <f>IF(OR(D153="",E153=""),"",D153*E153)</f>
        <v/>
      </c>
      <c r="G153" s="6" t="n"/>
      <c r="H153" s="2">
        <f>IF(OR(F153="",G153=""),"",F153*60*G153)</f>
        <v/>
      </c>
      <c r="I153" s="2" t="n"/>
    </row>
    <row r="154" ht="14.5" customHeight="1">
      <c r="A154" s="2" t="n"/>
      <c r="B154" s="2" t="n"/>
      <c r="C154" s="2" t="n"/>
      <c r="D154" s="2" t="n"/>
      <c r="E154" s="2" t="n"/>
      <c r="F154" s="2">
        <f>IF(OR(D154="",E154=""),"",D154*E154)</f>
        <v/>
      </c>
      <c r="G154" s="6" t="n"/>
      <c r="H154" s="2">
        <f>IF(OR(F154="",G154=""),"",F154*60*G154)</f>
        <v/>
      </c>
      <c r="I154" s="2" t="n"/>
    </row>
    <row r="155" ht="14.5" customHeight="1">
      <c r="A155" s="2" t="n"/>
      <c r="B155" s="2" t="n"/>
      <c r="C155" s="2" t="n"/>
      <c r="D155" s="2" t="n"/>
      <c r="E155" s="2" t="n"/>
      <c r="F155" s="2">
        <f>IF(OR(D155="",E155=""),"",D155*E155)</f>
        <v/>
      </c>
      <c r="G155" s="6" t="n"/>
      <c r="H155" s="2">
        <f>IF(OR(F155="",G155=""),"",F155*60*G155)</f>
        <v/>
      </c>
      <c r="I155" s="2" t="n"/>
    </row>
    <row r="156" ht="14.5" customHeight="1">
      <c r="A156" s="2" t="n"/>
      <c r="B156" s="2" t="n"/>
      <c r="C156" s="2" t="n"/>
      <c r="D156" s="2" t="n"/>
      <c r="E156" s="2" t="n"/>
      <c r="F156" s="2">
        <f>IF(OR(D156="",E156=""),"",D156*E156)</f>
        <v/>
      </c>
      <c r="G156" s="6" t="n"/>
      <c r="H156" s="2">
        <f>IF(OR(F156="",G156=""),"",F156*60*G156)</f>
        <v/>
      </c>
      <c r="I156" s="2" t="n"/>
    </row>
    <row r="157" ht="14.5" customHeight="1">
      <c r="A157" s="2" t="n"/>
      <c r="B157" s="2" t="n"/>
      <c r="C157" s="2" t="n"/>
      <c r="D157" s="2" t="n"/>
      <c r="E157" s="2" t="n"/>
      <c r="F157" s="2">
        <f>IF(OR(D157="",E157=""),"",D157*E157)</f>
        <v/>
      </c>
      <c r="G157" s="6" t="n"/>
      <c r="H157" s="2">
        <f>IF(OR(F157="",G157=""),"",F157*60*G157)</f>
        <v/>
      </c>
      <c r="I157" s="2" t="n"/>
    </row>
    <row r="158" ht="14.5" customHeight="1">
      <c r="A158" s="2" t="n"/>
      <c r="B158" s="2" t="n"/>
      <c r="C158" s="2" t="n"/>
      <c r="D158" s="2" t="n"/>
      <c r="E158" s="2" t="n"/>
      <c r="F158" s="2">
        <f>IF(OR(D158="",E158=""),"",D158*E158)</f>
        <v/>
      </c>
      <c r="G158" s="6" t="n"/>
      <c r="H158" s="2">
        <f>IF(OR(F158="",G158=""),"",F158*60*G158)</f>
        <v/>
      </c>
      <c r="I158" s="2" t="n"/>
    </row>
    <row r="159" ht="14.5" customHeight="1">
      <c r="A159" s="2" t="n"/>
      <c r="B159" s="2" t="n"/>
      <c r="C159" s="2" t="n"/>
      <c r="D159" s="2" t="n"/>
      <c r="E159" s="2" t="n"/>
      <c r="F159" s="2">
        <f>IF(OR(D159="",E159=""),"",D159*E159)</f>
        <v/>
      </c>
      <c r="G159" s="6" t="n"/>
      <c r="H159" s="2">
        <f>IF(OR(F159="",G159=""),"",F159*60*G159)</f>
        <v/>
      </c>
      <c r="I159" s="2" t="n"/>
    </row>
    <row r="160" ht="14.5" customHeight="1">
      <c r="A160" s="2" t="n"/>
      <c r="B160" s="2" t="n"/>
      <c r="C160" s="2" t="n"/>
      <c r="D160" s="2" t="n"/>
      <c r="E160" s="2" t="n"/>
      <c r="F160" s="2">
        <f>IF(OR(D160="",E160=""),"",D160*E160)</f>
        <v/>
      </c>
      <c r="G160" s="6" t="n"/>
      <c r="H160" s="2">
        <f>IF(OR(F160="",G160=""),"",F160*60*G160)</f>
        <v/>
      </c>
      <c r="I160" s="2" t="n"/>
    </row>
    <row r="161" ht="14.5" customHeight="1">
      <c r="A161" s="2" t="n"/>
      <c r="B161" s="2" t="n"/>
      <c r="C161" s="2" t="n"/>
      <c r="D161" s="2" t="n"/>
      <c r="E161" s="2" t="n"/>
      <c r="F161" s="2">
        <f>IF(OR(D161="",E161=""),"",D161*E161)</f>
        <v/>
      </c>
      <c r="G161" s="6" t="n"/>
      <c r="H161" s="2">
        <f>IF(OR(F161="",G161=""),"",F161*60*G161)</f>
        <v/>
      </c>
      <c r="I161" s="2" t="n"/>
    </row>
    <row r="162" ht="14.5" customHeight="1">
      <c r="A162" s="2" t="n"/>
      <c r="B162" s="2" t="n"/>
      <c r="C162" s="2" t="n"/>
      <c r="D162" s="2" t="n"/>
      <c r="E162" s="2" t="n"/>
      <c r="F162" s="2">
        <f>IF(OR(D162="",E162=""),"",D162*E162)</f>
        <v/>
      </c>
      <c r="G162" s="6" t="n"/>
      <c r="H162" s="2">
        <f>IF(OR(F162="",G162=""),"",F162*60*G162)</f>
        <v/>
      </c>
      <c r="I162" s="2" t="n"/>
    </row>
    <row r="163" ht="14.5" customHeight="1">
      <c r="A163" s="2" t="n"/>
      <c r="B163" s="2" t="n"/>
      <c r="C163" s="2" t="n"/>
      <c r="D163" s="2" t="n"/>
      <c r="E163" s="2" t="n"/>
      <c r="F163" s="2">
        <f>IF(OR(D163="",E163=""),"",D163*E163)</f>
        <v/>
      </c>
      <c r="G163" s="6" t="n"/>
      <c r="H163" s="2">
        <f>IF(OR(F163="",G163=""),"",F163*60*G163)</f>
        <v/>
      </c>
      <c r="I163" s="2" t="n"/>
    </row>
    <row r="164" ht="14.5" customHeight="1">
      <c r="A164" s="2" t="n"/>
      <c r="B164" s="2" t="n"/>
      <c r="C164" s="2" t="n"/>
      <c r="D164" s="2" t="n"/>
      <c r="E164" s="2" t="n"/>
      <c r="F164" s="2">
        <f>IF(OR(D164="",E164=""),"",D164*E164)</f>
        <v/>
      </c>
      <c r="G164" s="6" t="n"/>
      <c r="H164" s="2">
        <f>IF(OR(F164="",G164=""),"",F164*60*G164)</f>
        <v/>
      </c>
      <c r="I164" s="2" t="n"/>
    </row>
    <row r="165" ht="14.5" customHeight="1">
      <c r="A165" s="2" t="n"/>
      <c r="B165" s="2" t="n"/>
      <c r="C165" s="2" t="n"/>
      <c r="D165" s="2" t="n"/>
      <c r="E165" s="2" t="n"/>
      <c r="F165" s="2">
        <f>IF(OR(D165="",E165=""),"",D165*E165)</f>
        <v/>
      </c>
      <c r="G165" s="6" t="n"/>
      <c r="H165" s="2">
        <f>IF(OR(F165="",G165=""),"",F165*60*G165)</f>
        <v/>
      </c>
      <c r="I165" s="2" t="n"/>
    </row>
    <row r="166" ht="14.5" customHeight="1">
      <c r="A166" s="2" t="n"/>
      <c r="B166" s="2" t="n"/>
      <c r="C166" s="2" t="n"/>
      <c r="D166" s="2" t="n"/>
      <c r="E166" s="2" t="n"/>
      <c r="F166" s="2">
        <f>IF(OR(D166="",E166=""),"",D166*E166)</f>
        <v/>
      </c>
      <c r="G166" s="6" t="n"/>
      <c r="H166" s="2">
        <f>IF(OR(F166="",G166=""),"",F166*60*G166)</f>
        <v/>
      </c>
      <c r="I166" s="2" t="n"/>
    </row>
    <row r="167" ht="14.5" customHeight="1">
      <c r="A167" s="2" t="n"/>
      <c r="B167" s="2" t="n"/>
      <c r="C167" s="2" t="n"/>
      <c r="D167" s="2" t="n"/>
      <c r="E167" s="2" t="n"/>
      <c r="F167" s="2">
        <f>IF(OR(D167="",E167=""),"",D167*E167)</f>
        <v/>
      </c>
      <c r="G167" s="6" t="n"/>
      <c r="H167" s="2">
        <f>IF(OR(F167="",G167=""),"",F167*60*G167)</f>
        <v/>
      </c>
      <c r="I167" s="2" t="n"/>
    </row>
    <row r="168" ht="14.5" customHeight="1">
      <c r="A168" s="2" t="n"/>
      <c r="B168" s="2" t="n"/>
      <c r="C168" s="2" t="n"/>
      <c r="D168" s="2" t="n"/>
      <c r="E168" s="2" t="n"/>
      <c r="F168" s="2">
        <f>IF(OR(D168="",E168=""),"",D168*E168)</f>
        <v/>
      </c>
      <c r="G168" s="6" t="n"/>
      <c r="H168" s="2">
        <f>IF(OR(F168="",G168=""),"",F168*60*G168)</f>
        <v/>
      </c>
      <c r="I168" s="2" t="n"/>
    </row>
    <row r="169" ht="14.5" customHeight="1">
      <c r="A169" s="2" t="n"/>
      <c r="B169" s="2" t="n"/>
      <c r="C169" s="2" t="n"/>
      <c r="D169" s="2" t="n"/>
      <c r="E169" s="2" t="n"/>
      <c r="F169" s="2">
        <f>IF(OR(D169="",E169=""),"",D169*E169)</f>
        <v/>
      </c>
      <c r="G169" s="6" t="n"/>
      <c r="H169" s="2">
        <f>IF(OR(F169="",G169=""),"",F169*60*G169)</f>
        <v/>
      </c>
      <c r="I169" s="2" t="n"/>
    </row>
    <row r="170" ht="14.5" customHeight="1">
      <c r="A170" s="2" t="n"/>
      <c r="B170" s="2" t="n"/>
      <c r="C170" s="2" t="n"/>
      <c r="D170" s="2" t="n"/>
      <c r="E170" s="2" t="n"/>
      <c r="F170" s="2">
        <f>IF(OR(D170="",E170=""),"",D170*E170)</f>
        <v/>
      </c>
      <c r="G170" s="6" t="n"/>
      <c r="H170" s="2">
        <f>IF(OR(F170="",G170=""),"",F170*60*G170)</f>
        <v/>
      </c>
      <c r="I170" s="2" t="n"/>
    </row>
    <row r="171" ht="14.5" customHeight="1">
      <c r="A171" s="2" t="n"/>
      <c r="B171" s="2" t="n"/>
      <c r="C171" s="2" t="n"/>
      <c r="D171" s="2" t="n"/>
      <c r="E171" s="2" t="n"/>
      <c r="F171" s="2">
        <f>IF(OR(D171="",E171=""),"",D171*E171)</f>
        <v/>
      </c>
      <c r="G171" s="6" t="n"/>
      <c r="H171" s="2">
        <f>IF(OR(F171="",G171=""),"",F171*60*G171)</f>
        <v/>
      </c>
      <c r="I171" s="2" t="n"/>
    </row>
    <row r="172" ht="14.5" customHeight="1">
      <c r="A172" s="2" t="n"/>
      <c r="B172" s="2" t="n"/>
      <c r="C172" s="2" t="n"/>
      <c r="D172" s="2" t="n"/>
      <c r="E172" s="2" t="n"/>
      <c r="F172" s="2">
        <f>IF(OR(D172="",E172=""),"",D172*E172)</f>
        <v/>
      </c>
      <c r="G172" s="6" t="n"/>
      <c r="H172" s="2">
        <f>IF(OR(F172="",G172=""),"",F172*60*G172)</f>
        <v/>
      </c>
      <c r="I172" s="2" t="n"/>
    </row>
    <row r="173" ht="14.5" customHeight="1">
      <c r="A173" s="2" t="n"/>
      <c r="B173" s="2" t="n"/>
      <c r="C173" s="2" t="n"/>
      <c r="D173" s="2" t="n"/>
      <c r="E173" s="2" t="n"/>
      <c r="F173" s="2">
        <f>IF(OR(D173="",E173=""),"",D173*E173)</f>
        <v/>
      </c>
      <c r="G173" s="6" t="n"/>
      <c r="H173" s="2">
        <f>IF(OR(F173="",G173=""),"",F173*60*G173)</f>
        <v/>
      </c>
      <c r="I173" s="2" t="n"/>
    </row>
    <row r="174" ht="14.5" customHeight="1">
      <c r="A174" s="2" t="n"/>
      <c r="B174" s="2" t="n"/>
      <c r="C174" s="2" t="n"/>
      <c r="D174" s="2" t="n"/>
      <c r="E174" s="2" t="n"/>
      <c r="F174" s="2">
        <f>IF(OR(D174="",E174=""),"",D174*E174)</f>
        <v/>
      </c>
      <c r="G174" s="6" t="n"/>
      <c r="H174" s="2">
        <f>IF(OR(F174="",G174=""),"",F174*60*G174)</f>
        <v/>
      </c>
      <c r="I174" s="2" t="n"/>
    </row>
    <row r="175" ht="14.5" customHeight="1">
      <c r="A175" s="2" t="n"/>
      <c r="B175" s="2" t="n"/>
      <c r="C175" s="2" t="n"/>
      <c r="D175" s="2" t="n"/>
      <c r="E175" s="2" t="n"/>
      <c r="F175" s="2">
        <f>IF(OR(D175="",E175=""),"",D175*E175)</f>
        <v/>
      </c>
      <c r="G175" s="6" t="n"/>
      <c r="H175" s="2">
        <f>IF(OR(F175="",G175=""),"",F175*60*G175)</f>
        <v/>
      </c>
      <c r="I175" s="2" t="n"/>
    </row>
    <row r="176" ht="14.5" customHeight="1">
      <c r="A176" s="2" t="n"/>
      <c r="B176" s="2" t="n"/>
      <c r="C176" s="2" t="n"/>
      <c r="D176" s="2" t="n"/>
      <c r="E176" s="2" t="n"/>
      <c r="F176" s="2">
        <f>IF(OR(D176="",E176=""),"",D176*E176)</f>
        <v/>
      </c>
      <c r="G176" s="6" t="n"/>
      <c r="H176" s="2">
        <f>IF(OR(F176="",G176=""),"",F176*60*G176)</f>
        <v/>
      </c>
      <c r="I176" s="2" t="n"/>
    </row>
    <row r="177" ht="14.5" customHeight="1">
      <c r="A177" s="2" t="n"/>
      <c r="B177" s="2" t="n"/>
      <c r="C177" s="2" t="n"/>
      <c r="D177" s="2" t="n"/>
      <c r="E177" s="2" t="n"/>
      <c r="F177" s="2">
        <f>IF(OR(D177="",E177=""),"",D177*E177)</f>
        <v/>
      </c>
      <c r="G177" s="6" t="n"/>
      <c r="H177" s="2">
        <f>IF(OR(F177="",G177=""),"",F177*60*G177)</f>
        <v/>
      </c>
      <c r="I177" s="2" t="n"/>
    </row>
    <row r="178" ht="14.5" customHeight="1">
      <c r="A178" s="2" t="n"/>
      <c r="B178" s="2" t="n"/>
      <c r="C178" s="2" t="n"/>
      <c r="D178" s="2" t="n"/>
      <c r="E178" s="2" t="n"/>
      <c r="F178" s="2">
        <f>IF(OR(D178="",E178=""),"",D178*E178)</f>
        <v/>
      </c>
      <c r="G178" s="6" t="n"/>
      <c r="H178" s="2">
        <f>IF(OR(F178="",G178=""),"",F178*60*G178)</f>
        <v/>
      </c>
      <c r="I178" s="2" t="n"/>
    </row>
    <row r="179" ht="14.5" customHeight="1">
      <c r="A179" s="2" t="n"/>
      <c r="B179" s="2" t="n"/>
      <c r="C179" s="2" t="n"/>
      <c r="D179" s="2" t="n"/>
      <c r="E179" s="2" t="n"/>
      <c r="F179" s="2">
        <f>IF(OR(D179="",E179=""),"",D179*E179)</f>
        <v/>
      </c>
      <c r="G179" s="6" t="n"/>
      <c r="H179" s="2">
        <f>IF(OR(F179="",G179=""),"",F179*60*G179)</f>
        <v/>
      </c>
      <c r="I179" s="2" t="n"/>
    </row>
    <row r="180" ht="14.5" customHeight="1">
      <c r="A180" s="2" t="n"/>
      <c r="B180" s="2" t="n"/>
      <c r="C180" s="2" t="n"/>
      <c r="D180" s="2" t="n"/>
      <c r="E180" s="2" t="n"/>
      <c r="F180" s="2">
        <f>IF(OR(D180="",E180=""),"",D180*E180)</f>
        <v/>
      </c>
      <c r="G180" s="6" t="n"/>
      <c r="H180" s="2">
        <f>IF(OR(F180="",G180=""),"",F180*60*G180)</f>
        <v/>
      </c>
      <c r="I180" s="2" t="n"/>
    </row>
    <row r="181" ht="14.5" customHeight="1">
      <c r="A181" s="2" t="n"/>
      <c r="B181" s="2" t="n"/>
      <c r="C181" s="2" t="n"/>
      <c r="D181" s="2" t="n"/>
      <c r="E181" s="2" t="n"/>
      <c r="F181" s="2">
        <f>IF(OR(D181="",E181=""),"",D181*E181)</f>
        <v/>
      </c>
      <c r="G181" s="6" t="n"/>
      <c r="H181" s="2">
        <f>IF(OR(F181="",G181=""),"",F181*60*G181)</f>
        <v/>
      </c>
      <c r="I181" s="2" t="n"/>
    </row>
    <row r="182" ht="14.5" customHeight="1">
      <c r="A182" s="2" t="n"/>
      <c r="B182" s="2" t="n"/>
      <c r="C182" s="2" t="n"/>
      <c r="D182" s="2" t="n"/>
      <c r="E182" s="2" t="n"/>
      <c r="F182" s="2">
        <f>IF(OR(D182="",E182=""),"",D182*E182)</f>
        <v/>
      </c>
      <c r="G182" s="6" t="n"/>
      <c r="H182" s="2">
        <f>IF(OR(F182="",G182=""),"",F182*60*G182)</f>
        <v/>
      </c>
      <c r="I182" s="2" t="n"/>
    </row>
    <row r="183" ht="14.5" customHeight="1">
      <c r="A183" s="2" t="n"/>
      <c r="B183" s="2" t="n"/>
      <c r="C183" s="2" t="n"/>
      <c r="D183" s="2" t="n"/>
      <c r="E183" s="2" t="n"/>
      <c r="F183" s="2">
        <f>IF(OR(D183="",E183=""),"",D183*E183)</f>
        <v/>
      </c>
      <c r="G183" s="6" t="n"/>
      <c r="H183" s="2">
        <f>IF(OR(F183="",G183=""),"",F183*60*G183)</f>
        <v/>
      </c>
      <c r="I183" s="2" t="n"/>
    </row>
    <row r="184" ht="14.5" customHeight="1">
      <c r="A184" s="2" t="n"/>
      <c r="B184" s="2" t="n"/>
      <c r="C184" s="2" t="n"/>
      <c r="D184" s="2" t="n"/>
      <c r="E184" s="2" t="n"/>
      <c r="F184" s="2">
        <f>IF(OR(D184="",E184=""),"",D184*E184)</f>
        <v/>
      </c>
      <c r="G184" s="6" t="n"/>
      <c r="H184" s="2">
        <f>IF(OR(F184="",G184=""),"",F184*60*G184)</f>
        <v/>
      </c>
      <c r="I184" s="2" t="n"/>
    </row>
    <row r="185" ht="14.5" customHeight="1">
      <c r="A185" s="2" t="n"/>
      <c r="B185" s="2" t="n"/>
      <c r="C185" s="2" t="n"/>
      <c r="D185" s="2" t="n"/>
      <c r="E185" s="2" t="n"/>
      <c r="F185" s="2">
        <f>IF(OR(D185="",E185=""),"",D185*E185)</f>
        <v/>
      </c>
      <c r="G185" s="6" t="n"/>
      <c r="H185" s="2">
        <f>IF(OR(F185="",G185=""),"",F185*60*G185)</f>
        <v/>
      </c>
      <c r="I185" s="2" t="n"/>
    </row>
    <row r="186" ht="14.5" customHeight="1">
      <c r="A186" s="2" t="n"/>
      <c r="B186" s="2" t="n"/>
      <c r="C186" s="2" t="n"/>
      <c r="D186" s="2" t="n"/>
      <c r="E186" s="2" t="n"/>
      <c r="F186" s="2">
        <f>IF(OR(D186="",E186=""),"",D186*E186)</f>
        <v/>
      </c>
      <c r="G186" s="6" t="n"/>
      <c r="H186" s="2">
        <f>IF(OR(F186="",G186=""),"",F186*60*G186)</f>
        <v/>
      </c>
      <c r="I186" s="2" t="n"/>
    </row>
    <row r="187" ht="14.5" customHeight="1">
      <c r="A187" s="2" t="n"/>
      <c r="B187" s="2" t="n"/>
      <c r="C187" s="2" t="n"/>
      <c r="D187" s="2" t="n"/>
      <c r="E187" s="2" t="n"/>
      <c r="F187" s="2">
        <f>IF(OR(D187="",E187=""),"",D187*E187)</f>
        <v/>
      </c>
      <c r="G187" s="6" t="n"/>
      <c r="H187" s="2">
        <f>IF(OR(F187="",G187=""),"",F187*60*G187)</f>
        <v/>
      </c>
      <c r="I187" s="2" t="n"/>
    </row>
    <row r="188" ht="14.5" customHeight="1">
      <c r="A188" s="2" t="n"/>
      <c r="B188" s="2" t="n"/>
      <c r="C188" s="2" t="n"/>
      <c r="D188" s="2" t="n"/>
      <c r="E188" s="2" t="n"/>
      <c r="F188" s="2">
        <f>IF(OR(D188="",E188=""),"",D188*E188)</f>
        <v/>
      </c>
      <c r="G188" s="6" t="n"/>
      <c r="H188" s="2">
        <f>IF(OR(F188="",G188=""),"",F188*60*G188)</f>
        <v/>
      </c>
      <c r="I188" s="2" t="n"/>
    </row>
    <row r="189" ht="14.5" customHeight="1">
      <c r="A189" s="2" t="n"/>
      <c r="B189" s="2" t="n"/>
      <c r="C189" s="2" t="n"/>
      <c r="D189" s="2" t="n"/>
      <c r="E189" s="2" t="n"/>
      <c r="F189" s="2">
        <f>IF(OR(D189="",E189=""),"",D189*E189)</f>
        <v/>
      </c>
      <c r="G189" s="6" t="n"/>
      <c r="H189" s="2">
        <f>IF(OR(F189="",G189=""),"",F189*60*G189)</f>
        <v/>
      </c>
      <c r="I189" s="2" t="n"/>
    </row>
    <row r="190" ht="14.5" customHeight="1">
      <c r="A190" s="2" t="n"/>
      <c r="B190" s="2" t="n"/>
      <c r="C190" s="2" t="n"/>
      <c r="D190" s="2" t="n"/>
      <c r="E190" s="2" t="n"/>
      <c r="F190" s="2">
        <f>IF(OR(D190="",E190=""),"",D190*E190)</f>
        <v/>
      </c>
      <c r="G190" s="6" t="n"/>
      <c r="H190" s="2">
        <f>IF(OR(F190="",G190=""),"",F190*60*G190)</f>
        <v/>
      </c>
      <c r="I190" s="2" t="n"/>
    </row>
    <row r="191" ht="14.5" customHeight="1">
      <c r="A191" s="2" t="n"/>
      <c r="B191" s="2" t="n"/>
      <c r="C191" s="2" t="n"/>
      <c r="D191" s="2" t="n"/>
      <c r="E191" s="2" t="n"/>
      <c r="F191" s="2">
        <f>IF(OR(D191="",E191=""),"",D191*E191)</f>
        <v/>
      </c>
      <c r="G191" s="6" t="n"/>
      <c r="H191" s="2">
        <f>IF(OR(F191="",G191=""),"",F191*60*G191)</f>
        <v/>
      </c>
      <c r="I191" s="2" t="n"/>
    </row>
    <row r="192" ht="14.5" customHeight="1">
      <c r="A192" s="2" t="n"/>
      <c r="B192" s="2" t="n"/>
      <c r="C192" s="2" t="n"/>
      <c r="D192" s="2" t="n"/>
      <c r="E192" s="2" t="n"/>
      <c r="F192" s="2">
        <f>IF(OR(D192="",E192=""),"",D192*E192)</f>
        <v/>
      </c>
      <c r="G192" s="6" t="n"/>
      <c r="H192" s="2">
        <f>IF(OR(F192="",G192=""),"",F192*60*G192)</f>
        <v/>
      </c>
      <c r="I192" s="2" t="n"/>
    </row>
    <row r="193" ht="14.5" customHeight="1">
      <c r="A193" s="2" t="n"/>
      <c r="B193" s="2" t="n"/>
      <c r="C193" s="2" t="n"/>
      <c r="D193" s="2" t="n"/>
      <c r="E193" s="2" t="n"/>
      <c r="F193" s="2">
        <f>IF(OR(D193="",E193=""),"",D193*E193)</f>
        <v/>
      </c>
      <c r="G193" s="6" t="n"/>
      <c r="H193" s="2">
        <f>IF(OR(F193="",G193=""),"",F193*60*G193)</f>
        <v/>
      </c>
      <c r="I193" s="2" t="n"/>
    </row>
    <row r="194" ht="14.5" customHeight="1">
      <c r="A194" s="2" t="n"/>
      <c r="B194" s="2" t="n"/>
      <c r="C194" s="2" t="n"/>
      <c r="D194" s="2" t="n"/>
      <c r="E194" s="2" t="n"/>
      <c r="F194" s="2">
        <f>IF(OR(D194="",E194=""),"",D194*E194)</f>
        <v/>
      </c>
      <c r="G194" s="6" t="n"/>
      <c r="H194" s="2">
        <f>IF(OR(F194="",G194=""),"",F194*60*G194)</f>
        <v/>
      </c>
      <c r="I194" s="2" t="n"/>
    </row>
    <row r="195" ht="14.5" customHeight="1">
      <c r="A195" s="2" t="n"/>
      <c r="B195" s="2" t="n"/>
      <c r="C195" s="2" t="n"/>
      <c r="D195" s="2" t="n"/>
      <c r="E195" s="2" t="n"/>
      <c r="F195" s="2">
        <f>IF(OR(D195="",E195=""),"",D195*E195)</f>
        <v/>
      </c>
      <c r="G195" s="6" t="n"/>
      <c r="H195" s="2">
        <f>IF(OR(F195="",G195=""),"",F195*60*G195)</f>
        <v/>
      </c>
      <c r="I195" s="2" t="n"/>
    </row>
    <row r="196" ht="14.5" customHeight="1">
      <c r="A196" s="2" t="n"/>
      <c r="B196" s="2" t="n"/>
      <c r="C196" s="2" t="n"/>
      <c r="D196" s="2" t="n"/>
      <c r="E196" s="2" t="n"/>
      <c r="F196" s="2">
        <f>IF(OR(D196="",E196=""),"",D196*E196)</f>
        <v/>
      </c>
      <c r="G196" s="6" t="n"/>
      <c r="H196" s="2">
        <f>IF(OR(F196="",G196=""),"",F196*60*G196)</f>
        <v/>
      </c>
      <c r="I196" s="2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 filterMode="1">
    <tabColor rgb="FF00B0F0"/>
    <outlinePr summaryBelow="1" summaryRight="1"/>
    <pageSetUpPr/>
  </sheetPr>
  <dimension ref="A1:AB592"/>
  <sheetViews>
    <sheetView zoomScaleNormal="100" workbookViewId="0">
      <pane ySplit="1" topLeftCell="A2" activePane="bottomLeft" state="frozen"/>
      <selection pane="bottomLeft" activeCell="C348" sqref="C348"/>
    </sheetView>
  </sheetViews>
  <sheetFormatPr baseColWidth="8" defaultColWidth="8.54296875" defaultRowHeight="11.25" customHeight="1"/>
  <cols>
    <col width="14" customWidth="1" style="3" min="1" max="1"/>
    <col width="12" customWidth="1" style="3" min="2" max="2"/>
    <col width="28" customWidth="1" style="27" min="3" max="3"/>
    <col width="18" customWidth="1" style="3" min="4" max="4"/>
    <col width="20" customWidth="1" style="3" min="5" max="5"/>
    <col width="16" customWidth="1" style="3" min="6" max="7"/>
    <col width="8.54296875" customWidth="1" style="1" min="8" max="18"/>
    <col width="2.1796875" customWidth="1" style="1" min="19" max="19"/>
    <col width="2.7265625" customWidth="1" style="1" min="20" max="20"/>
    <col width="3.453125" customWidth="1" style="1" min="21" max="21"/>
    <col width="3.7265625" customWidth="1" style="1" min="22" max="22"/>
    <col width="2.7265625" customWidth="1" style="1" min="23" max="23"/>
    <col width="5.453125" customWidth="1" style="1" min="24" max="24"/>
    <col width="5.08984375" customWidth="1" style="1" min="25" max="25"/>
    <col width="3.453125" customWidth="1" style="1" min="26" max="26"/>
    <col width="4.90625" customWidth="1" style="1" min="27" max="27"/>
    <col width="10.90625" customWidth="1" style="1" min="28" max="28"/>
    <col width="8.54296875" customWidth="1" style="1" min="29" max="37"/>
    <col width="8.54296875" customWidth="1" style="1" min="38" max="16384"/>
  </cols>
  <sheetData>
    <row r="1" ht="34.5" customFormat="1" customHeight="1" s="29">
      <c r="A1" s="32" t="inlineStr">
        <is>
          <t>Data Entrega</t>
        </is>
      </c>
      <c r="B1" s="32" t="inlineStr">
        <is>
          <t>LOTE</t>
        </is>
      </c>
      <c r="C1" s="32" t="inlineStr">
        <is>
          <t>EQUIPAMENTO</t>
        </is>
      </c>
      <c r="D1" s="32" t="inlineStr">
        <is>
          <t>Total Peças Estimado</t>
        </is>
      </c>
      <c r="E1" s="32" t="inlineStr">
        <is>
          <t>Dias Atraso/Adiantamento</t>
        </is>
      </c>
      <c r="F1" s="32" t="inlineStr">
        <is>
          <t>Qtde Produzida</t>
        </is>
      </c>
      <c r="G1" s="32" t="inlineStr">
        <is>
          <t>Qtde em Aberto</t>
        </is>
      </c>
      <c r="H1" s="29" t="inlineStr">
        <is>
          <t>CHAVE_LOTE_EQUIPAMENTO</t>
        </is>
      </c>
    </row>
    <row r="2" hidden="1" ht="14.25" customHeight="1">
      <c r="A2" s="4">
        <f>IF(OR($B2="",$C2=""),"",IFERROR(INDEX('5_ACOMPANHAMENTO'!$A$3:$A$4922,MATCH(1,INDEX(('5_ACOMPANHAMENTO'!$AD$3:$AD$4922=TRIM($C2&amp;""))*('5_ACOMPANHAMENTO'!$AC$3:$AC$4922&lt;&gt;"")*((((I2&lt;&gt;"")*ISNUMBER(SEARCH("|"&amp;I2&amp;"|",'5_ACOMPANHAMENTO'!$AC$3:$AC$4922)))+((J2&lt;&gt;"")*ISNUMBER(SEARCH("|"&amp;J2&amp;"|",'5_ACOMPANHAMENTO'!$AC$3:$AC$4922)))+((K2&lt;&gt;"")*ISNUMBER(SEARCH("|"&amp;K2&amp;"|",'5_ACOMPANHAMENTO'!$AC$3:$AC$4922)))+((L2&lt;&gt;"")*ISNUMBER(SEARCH("|"&amp;L2&amp;"|",'5_ACOMPANHAMENTO'!$AC$3:$AC$4922)))+((M2&lt;&gt;"")*ISNUMBER(SEARCH("|"&amp;M2&amp;"|",'5_ACOMPANHAMENTO'!$AC$3:$AC$4922)))+((N2&lt;&gt;"")*ISNUMBER(SEARCH("|"&amp;N2&amp;"|",'5_ACOMPANHAMENTO'!$AC$3:$AC$4922)))+((O2&lt;&gt;"")*ISNUMBER(SEARCH("|"&amp;O2&amp;"|",'5_ACOMPANHAMENTO'!$AC$3:$AC$4922)))+((P2&lt;&gt;"")*ISNUMBER(SEARCH("|"&amp;P2&amp;"|",'5_ACOMPANHAMENTO'!$AC$3:$AC$4922)))+((Q2&lt;&gt;"")*ISNUMBER(SEARCH("|"&amp;Q2&amp;"|",'5_ACOMPANHAMENTO'!$AC$3:$AC$4922)))+((R2&lt;&gt;"")*ISNUMBER(SEARCH("|"&amp;R2&amp;"|",'5_ACOMPANHAMENTO'!$AC$3:$AC$4922)))+((S2&lt;&gt;"")*ISNUMBER(SEARCH("|"&amp;S2&amp;"|",'5_ACOMPANHAMENTO'!$AC$3:$AC$4922)))+((T2&lt;&gt;"")*ISNUMBER(SEARCH("|"&amp;T2&amp;"|",'5_ACOMPANHAMENTO'!$AC$3:$AC$4922)))+((U2&lt;&gt;"")*ISNUMBER(SEARCH("|"&amp;U2&amp;"|",'5_ACOMPANHAMENTO'!$AC$3:$AC$4922)))+((V2&lt;&gt;"")*ISNUMBER(SEARCH("|"&amp;V2&amp;"|",'5_ACOMPANHAMENTO'!$AC$3:$AC$4922)))+((W2&lt;&gt;"")*ISNUMBER(SEARCH("|"&amp;W2&amp;"|",'5_ACOMPANHAMENTO'!$AC$3:$AC$4922)))+((X2&lt;&gt;"")*ISNUMBER(SEARCH("|"&amp;X2&amp;"|",'5_ACOMPANHAMENTO'!$AC$3:$AC$4922)))+((Y2&lt;&gt;"")*ISNUMBER(SEARCH("|"&amp;Y2&amp;"|",'5_ACOMPANHAMENTO'!$AC$3:$AC$4922)))+((Z2&lt;&gt;"")*ISNUMBER(SEARCH("|"&amp;Z2&amp;"|",'5_ACOMPANHAMENTO'!$AC$3:$AC$4922)))+((AA2&lt;&gt;"")*ISNUMBER(SEARCH("|"&amp;AA2&amp;"|",'5_ACOMPANHAMENTO'!$AC$3:$AC$4922)))+((AB2&lt;&gt;"")*ISNUMBER(SEARCH("|"&amp;AB2&amp;"|",'5_ACOMPANHAMENTO'!$AC$3:$AC$4922))))&gt;0),0),0)),""))</f>
        <v/>
      </c>
      <c r="B2" s="4" t="n">
        <v>10176</v>
      </c>
      <c r="C2" s="4" t="inlineStr">
        <is>
          <t>SECCIONADORA 10</t>
        </is>
      </c>
      <c r="D2" s="4">
        <f>IF(OR($B2="",$C2=""),"",IFERROR(SUMPRODUCT(--(('5_ACOMPANHAMENTO'!$AD$3:$AD$4922=TRIM($C2&amp;""))*('5_ACOMPANHAMENTO'!$AC$3:$AC$4922&lt;&gt;"")*((((I2&lt;&gt;"")*ISNUMBER(SEARCH("|"&amp;I2&amp;"|",'5_ACOMPANHAMENTO'!$AC$3:$AC$4922)))+((J2&lt;&gt;"")*ISNUMBER(SEARCH("|"&amp;J2&amp;"|",'5_ACOMPANHAMENTO'!$AC$3:$AC$4922)))+((K2&lt;&gt;"")*ISNUMBER(SEARCH("|"&amp;K2&amp;"|",'5_ACOMPANHAMENTO'!$AC$3:$AC$4922)))+((L2&lt;&gt;"")*ISNUMBER(SEARCH("|"&amp;L2&amp;"|",'5_ACOMPANHAMENTO'!$AC$3:$AC$4922)))+((M2&lt;&gt;"")*ISNUMBER(SEARCH("|"&amp;M2&amp;"|",'5_ACOMPANHAMENTO'!$AC$3:$AC$4922)))+((N2&lt;&gt;"")*ISNUMBER(SEARCH("|"&amp;N2&amp;"|",'5_ACOMPANHAMENTO'!$AC$3:$AC$4922)))+((O2&lt;&gt;"")*ISNUMBER(SEARCH("|"&amp;O2&amp;"|",'5_ACOMPANHAMENTO'!$AC$3:$AC$4922)))+((P2&lt;&gt;"")*ISNUMBER(SEARCH("|"&amp;P2&amp;"|",'5_ACOMPANHAMENTO'!$AC$3:$AC$4922)))+((Q2&lt;&gt;"")*ISNUMBER(SEARCH("|"&amp;Q2&amp;"|",'5_ACOMPANHAMENTO'!$AC$3:$AC$4922)))+((R2&lt;&gt;"")*ISNUMBER(SEARCH("|"&amp;R2&amp;"|",'5_ACOMPANHAMENTO'!$AC$3:$AC$4922)))+((S2&lt;&gt;"")*ISNUMBER(SEARCH("|"&amp;S2&amp;"|",'5_ACOMPANHAMENTO'!$AC$3:$AC$4922)))+((T2&lt;&gt;"")*ISNUMBER(SEARCH("|"&amp;T2&amp;"|",'5_ACOMPANHAMENTO'!$AC$3:$AC$4922)))+((U2&lt;&gt;"")*ISNUMBER(SEARCH("|"&amp;U2&amp;"|",'5_ACOMPANHAMENTO'!$AC$3:$AC$4922)))+((V2&lt;&gt;"")*ISNUMBER(SEARCH("|"&amp;V2&amp;"|",'5_ACOMPANHAMENTO'!$AC$3:$AC$4922)))+((W2&lt;&gt;"")*ISNUMBER(SEARCH("|"&amp;W2&amp;"|",'5_ACOMPANHAMENTO'!$AC$3:$AC$4922)))+((X2&lt;&gt;"")*ISNUMBER(SEARCH("|"&amp;X2&amp;"|",'5_ACOMPANHAMENTO'!$AC$3:$AC$4922)))+((Y2&lt;&gt;"")*ISNUMBER(SEARCH("|"&amp;Y2&amp;"|",'5_ACOMPANHAMENTO'!$AC$3:$AC$4922)))+((Z2&lt;&gt;"")*ISNUMBER(SEARCH("|"&amp;Z2&amp;"|",'5_ACOMPANHAMENTO'!$AC$3:$AC$4922)))+((AA2&lt;&gt;"")*ISNUMBER(SEARCH("|"&amp;AA2&amp;"|",'5_ACOMPANHAMENTO'!$AC$3:$AC$4922)))+((AB2&lt;&gt;"")*ISNUMBER(SEARCH("|"&amp;AB2&amp;"|",'5_ACOMPANHAMENTO'!$AC$3:$AC$4922))))&gt;0)),'5_ACOMPANHAMENTO'!$J$3:$J$4922),0))</f>
        <v/>
      </c>
      <c r="E2" s="4">
        <f>IF(G2=0,"FINALIZADO",IF(TODAY()&gt;A2,"ATRASADO "&amp;TODAY()-A2&amp;" DIAS","ADIANTADO "&amp;A2-TODAY()&amp;" DIAS"))</f>
        <v/>
      </c>
      <c r="F2" s="7">
        <f>IF(OR($B2="",$C2=""),"",IFERROR(SUMPRODUCT(--(('5_ACOMPANHAMENTO'!$AD$3:$AD$4922=TRIM($C2&amp;""))*('5_ACOMPANHAMENTO'!$AC$3:$AC$4922&lt;&gt;"")*((((I2&lt;&gt;"")*ISNUMBER(SEARCH("|"&amp;I2&amp;"|",'5_ACOMPANHAMENTO'!$AC$3:$AC$4922)))+((J2&lt;&gt;"")*ISNUMBER(SEARCH("|"&amp;J2&amp;"|",'5_ACOMPANHAMENTO'!$AC$3:$AC$4922)))+((K2&lt;&gt;"")*ISNUMBER(SEARCH("|"&amp;K2&amp;"|",'5_ACOMPANHAMENTO'!$AC$3:$AC$4922)))+((L2&lt;&gt;"")*ISNUMBER(SEARCH("|"&amp;L2&amp;"|",'5_ACOMPANHAMENTO'!$AC$3:$AC$4922)))+((M2&lt;&gt;"")*ISNUMBER(SEARCH("|"&amp;M2&amp;"|",'5_ACOMPANHAMENTO'!$AC$3:$AC$4922)))+((N2&lt;&gt;"")*ISNUMBER(SEARCH("|"&amp;N2&amp;"|",'5_ACOMPANHAMENTO'!$AC$3:$AC$4922)))+((O2&lt;&gt;"")*ISNUMBER(SEARCH("|"&amp;O2&amp;"|",'5_ACOMPANHAMENTO'!$AC$3:$AC$4922)))+((P2&lt;&gt;"")*ISNUMBER(SEARCH("|"&amp;P2&amp;"|",'5_ACOMPANHAMENTO'!$AC$3:$AC$4922)))+((Q2&lt;&gt;"")*ISNUMBER(SEARCH("|"&amp;Q2&amp;"|",'5_ACOMPANHAMENTO'!$AC$3:$AC$4922)))+((R2&lt;&gt;"")*ISNUMBER(SEARCH("|"&amp;R2&amp;"|",'5_ACOMPANHAMENTO'!$AC$3:$AC$4922)))+((S2&lt;&gt;"")*ISNUMBER(SEARCH("|"&amp;S2&amp;"|",'5_ACOMPANHAMENTO'!$AC$3:$AC$4922)))+((T2&lt;&gt;"")*ISNUMBER(SEARCH("|"&amp;T2&amp;"|",'5_ACOMPANHAMENTO'!$AC$3:$AC$4922)))+((U2&lt;&gt;"")*ISNUMBER(SEARCH("|"&amp;U2&amp;"|",'5_ACOMPANHAMENTO'!$AC$3:$AC$4922)))+((V2&lt;&gt;"")*ISNUMBER(SEARCH("|"&amp;V2&amp;"|",'5_ACOMPANHAMENTO'!$AC$3:$AC$4922)))+((W2&lt;&gt;"")*ISNUMBER(SEARCH("|"&amp;W2&amp;"|",'5_ACOMPANHAMENTO'!$AC$3:$AC$4922)))+((X2&lt;&gt;"")*ISNUMBER(SEARCH("|"&amp;X2&amp;"|",'5_ACOMPANHAMENTO'!$AC$3:$AC$4922)))+((Y2&lt;&gt;"")*ISNUMBER(SEARCH("|"&amp;Y2&amp;"|",'5_ACOMPANHAMENTO'!$AC$3:$AC$4922)))+((Z2&lt;&gt;"")*ISNUMBER(SEARCH("|"&amp;Z2&amp;"|",'5_ACOMPANHAMENTO'!$AC$3:$AC$4922)))+((AA2&lt;&gt;"")*ISNUMBER(SEARCH("|"&amp;AA2&amp;"|",'5_ACOMPANHAMENTO'!$AC$3:$AC$4922)))+((AB2&lt;&gt;"")*ISNUMBER(SEARCH("|"&amp;AB2&amp;"|",'5_ACOMPANHAMENTO'!$AC$3:$AC$4922))))&gt;0)),'5_ACOMPANHAMENTO'!$O$3:$O$4922),0))</f>
        <v/>
      </c>
      <c r="G2" s="7">
        <f>IF(OR($B2="",$C2=""),"",D2-F2)</f>
        <v/>
      </c>
      <c r="H2" s="1">
        <f>IF(OR($B2="",$C2=""),"",TRIM($B2&amp;"")&amp;"|"&amp;TRIM($C2&amp;""))</f>
        <v/>
      </c>
      <c r="I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",99)),1,99)))</f>
        <v/>
      </c>
      <c r="J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",99)),100,99)))</f>
        <v/>
      </c>
      <c r="K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",99)),199,99)))</f>
        <v/>
      </c>
      <c r="L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",99)),298,99)))</f>
        <v/>
      </c>
      <c r="M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",99)),397,99)))</f>
        <v/>
      </c>
      <c r="N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",99)),496,99)))</f>
        <v/>
      </c>
      <c r="O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",99)),595,99)))</f>
        <v/>
      </c>
      <c r="P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",99)),694,99)))</f>
        <v/>
      </c>
      <c r="Q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",99)),793,99)))</f>
        <v/>
      </c>
      <c r="R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",99)),892,99)))</f>
        <v/>
      </c>
      <c r="S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",99)),991,99)))</f>
        <v/>
      </c>
      <c r="T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",99)),1090,99)))</f>
        <v/>
      </c>
      <c r="U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",99)),1189,99)))</f>
        <v/>
      </c>
      <c r="V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",99)),1288,99)))</f>
        <v/>
      </c>
      <c r="W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",99)),1387,99)))</f>
        <v/>
      </c>
      <c r="X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",99)),1486,99)))</f>
        <v/>
      </c>
      <c r="Y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",99)),1585,99)))</f>
        <v/>
      </c>
      <c r="Z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",99)),1684,99)))</f>
        <v/>
      </c>
      <c r="AA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",99)),1783,99)))</f>
        <v/>
      </c>
      <c r="AB2" s="1">
        <f>IF($B2="","",TRIM(MID(SUBSTITUTE(TRIM(SUBSTITUTE(SUBSTITUTE(SUBSTITUTE(SUBSTITUTE(SUBSTITUTE(SUBSTITUTE(SUBSTITUTE(SUBSTITUTE(SUBSTITUTE(SUBSTITUTE(SUBSTITUTE(SUBSTITUTE(SUBSTITUTE(SUBSTITUTE(TRIM($B2&amp;""),CHAR(10)," "),CHAR(13)," "),"."," "),";"," "),","," "),"/"," "),"+"," "),"-"," "),"  "," "),"  "," "),"  "," "),"  "," "),"  "," "),"  "," "))," ",REPT(" ",99)),1882,99)))</f>
        <v/>
      </c>
    </row>
    <row r="3" hidden="1" ht="14.25" customHeight="1">
      <c r="A3" s="4">
        <f>IF(OR($B3="",$C3=""),"",IFERROR(INDEX('5_ACOMPANHAMENTO'!$A$3:$A$4922,MATCH(1,INDEX(('5_ACOMPANHAMENTO'!$AD$3:$AD$4922=TRIM($C3&amp;""))*('5_ACOMPANHAMENTO'!$AC$3:$AC$4922&lt;&gt;"")*((((I3&lt;&gt;"")*ISNUMBER(SEARCH("|"&amp;I3&amp;"|",'5_ACOMPANHAMENTO'!$AC$3:$AC$4922)))+((J3&lt;&gt;"")*ISNUMBER(SEARCH("|"&amp;J3&amp;"|",'5_ACOMPANHAMENTO'!$AC$3:$AC$4922)))+((K3&lt;&gt;"")*ISNUMBER(SEARCH("|"&amp;K3&amp;"|",'5_ACOMPANHAMENTO'!$AC$3:$AC$4922)))+((L3&lt;&gt;"")*ISNUMBER(SEARCH("|"&amp;L3&amp;"|",'5_ACOMPANHAMENTO'!$AC$3:$AC$4922)))+((M3&lt;&gt;"")*ISNUMBER(SEARCH("|"&amp;M3&amp;"|",'5_ACOMPANHAMENTO'!$AC$3:$AC$4922)))+((N3&lt;&gt;"")*ISNUMBER(SEARCH("|"&amp;N3&amp;"|",'5_ACOMPANHAMENTO'!$AC$3:$AC$4922)))+((O3&lt;&gt;"")*ISNUMBER(SEARCH("|"&amp;O3&amp;"|",'5_ACOMPANHAMENTO'!$AC$3:$AC$4922)))+((P3&lt;&gt;"")*ISNUMBER(SEARCH("|"&amp;P3&amp;"|",'5_ACOMPANHAMENTO'!$AC$3:$AC$4922)))+((Q3&lt;&gt;"")*ISNUMBER(SEARCH("|"&amp;Q3&amp;"|",'5_ACOMPANHAMENTO'!$AC$3:$AC$4922)))+((R3&lt;&gt;"")*ISNUMBER(SEARCH("|"&amp;R3&amp;"|",'5_ACOMPANHAMENTO'!$AC$3:$AC$4922)))+((S3&lt;&gt;"")*ISNUMBER(SEARCH("|"&amp;S3&amp;"|",'5_ACOMPANHAMENTO'!$AC$3:$AC$4922)))+((T3&lt;&gt;"")*ISNUMBER(SEARCH("|"&amp;T3&amp;"|",'5_ACOMPANHAMENTO'!$AC$3:$AC$4922)))+((U3&lt;&gt;"")*ISNUMBER(SEARCH("|"&amp;U3&amp;"|",'5_ACOMPANHAMENTO'!$AC$3:$AC$4922)))+((V3&lt;&gt;"")*ISNUMBER(SEARCH("|"&amp;V3&amp;"|",'5_ACOMPANHAMENTO'!$AC$3:$AC$4922)))+((W3&lt;&gt;"")*ISNUMBER(SEARCH("|"&amp;W3&amp;"|",'5_ACOMPANHAMENTO'!$AC$3:$AC$4922)))+((X3&lt;&gt;"")*ISNUMBER(SEARCH("|"&amp;X3&amp;"|",'5_ACOMPANHAMENTO'!$AC$3:$AC$4922)))+((Y3&lt;&gt;"")*ISNUMBER(SEARCH("|"&amp;Y3&amp;"|",'5_ACOMPANHAMENTO'!$AC$3:$AC$4922)))+((Z3&lt;&gt;"")*ISNUMBER(SEARCH("|"&amp;Z3&amp;"|",'5_ACOMPANHAMENTO'!$AC$3:$AC$4922)))+((AA3&lt;&gt;"")*ISNUMBER(SEARCH("|"&amp;AA3&amp;"|",'5_ACOMPANHAMENTO'!$AC$3:$AC$4922)))+((AB3&lt;&gt;"")*ISNUMBER(SEARCH("|"&amp;AB3&amp;"|",'5_ACOMPANHAMENTO'!$AC$3:$AC$4922))))&gt;0),0),0)),""))</f>
        <v/>
      </c>
      <c r="B3" s="4" t="n">
        <v>10176</v>
      </c>
      <c r="C3" s="4" t="inlineStr">
        <is>
          <t>SECCIONADORA 11</t>
        </is>
      </c>
      <c r="D3" s="4">
        <f>IF(OR($B3="",$C3=""),"",IFERROR(SUMPRODUCT(--(('5_ACOMPANHAMENTO'!$AD$3:$AD$4922=TRIM($C3&amp;""))*('5_ACOMPANHAMENTO'!$AC$3:$AC$4922&lt;&gt;"")*((((I3&lt;&gt;"")*ISNUMBER(SEARCH("|"&amp;I3&amp;"|",'5_ACOMPANHAMENTO'!$AC$3:$AC$4922)))+((J3&lt;&gt;"")*ISNUMBER(SEARCH("|"&amp;J3&amp;"|",'5_ACOMPANHAMENTO'!$AC$3:$AC$4922)))+((K3&lt;&gt;"")*ISNUMBER(SEARCH("|"&amp;K3&amp;"|",'5_ACOMPANHAMENTO'!$AC$3:$AC$4922)))+((L3&lt;&gt;"")*ISNUMBER(SEARCH("|"&amp;L3&amp;"|",'5_ACOMPANHAMENTO'!$AC$3:$AC$4922)))+((M3&lt;&gt;"")*ISNUMBER(SEARCH("|"&amp;M3&amp;"|",'5_ACOMPANHAMENTO'!$AC$3:$AC$4922)))+((N3&lt;&gt;"")*ISNUMBER(SEARCH("|"&amp;N3&amp;"|",'5_ACOMPANHAMENTO'!$AC$3:$AC$4922)))+((O3&lt;&gt;"")*ISNUMBER(SEARCH("|"&amp;O3&amp;"|",'5_ACOMPANHAMENTO'!$AC$3:$AC$4922)))+((P3&lt;&gt;"")*ISNUMBER(SEARCH("|"&amp;P3&amp;"|",'5_ACOMPANHAMENTO'!$AC$3:$AC$4922)))+((Q3&lt;&gt;"")*ISNUMBER(SEARCH("|"&amp;Q3&amp;"|",'5_ACOMPANHAMENTO'!$AC$3:$AC$4922)))+((R3&lt;&gt;"")*ISNUMBER(SEARCH("|"&amp;R3&amp;"|",'5_ACOMPANHAMENTO'!$AC$3:$AC$4922)))+((S3&lt;&gt;"")*ISNUMBER(SEARCH("|"&amp;S3&amp;"|",'5_ACOMPANHAMENTO'!$AC$3:$AC$4922)))+((T3&lt;&gt;"")*ISNUMBER(SEARCH("|"&amp;T3&amp;"|",'5_ACOMPANHAMENTO'!$AC$3:$AC$4922)))+((U3&lt;&gt;"")*ISNUMBER(SEARCH("|"&amp;U3&amp;"|",'5_ACOMPANHAMENTO'!$AC$3:$AC$4922)))+((V3&lt;&gt;"")*ISNUMBER(SEARCH("|"&amp;V3&amp;"|",'5_ACOMPANHAMENTO'!$AC$3:$AC$4922)))+((W3&lt;&gt;"")*ISNUMBER(SEARCH("|"&amp;W3&amp;"|",'5_ACOMPANHAMENTO'!$AC$3:$AC$4922)))+((X3&lt;&gt;"")*ISNUMBER(SEARCH("|"&amp;X3&amp;"|",'5_ACOMPANHAMENTO'!$AC$3:$AC$4922)))+((Y3&lt;&gt;"")*ISNUMBER(SEARCH("|"&amp;Y3&amp;"|",'5_ACOMPANHAMENTO'!$AC$3:$AC$4922)))+((Z3&lt;&gt;"")*ISNUMBER(SEARCH("|"&amp;Z3&amp;"|",'5_ACOMPANHAMENTO'!$AC$3:$AC$4922)))+((AA3&lt;&gt;"")*ISNUMBER(SEARCH("|"&amp;AA3&amp;"|",'5_ACOMPANHAMENTO'!$AC$3:$AC$4922)))+((AB3&lt;&gt;"")*ISNUMBER(SEARCH("|"&amp;AB3&amp;"|",'5_ACOMPANHAMENTO'!$AC$3:$AC$4922))))&gt;0)),'5_ACOMPANHAMENTO'!$J$3:$J$4922),0))</f>
        <v/>
      </c>
      <c r="E3" s="4">
        <f>IF(G3=0,"FINALIZADO",IF(TODAY()&gt;A3,"ATRASADO "&amp;TODAY()-A3&amp;" DIAS","ADIANTADO "&amp;A3-TODAY()&amp;" DIAS"))</f>
        <v/>
      </c>
      <c r="F3" s="7">
        <f>IF(OR($B3="",$C3=""),"",IFERROR(SUMPRODUCT(--(('5_ACOMPANHAMENTO'!$AD$3:$AD$4922=TRIM($C3&amp;""))*('5_ACOMPANHAMENTO'!$AC$3:$AC$4922&lt;&gt;"")*((((I3&lt;&gt;"")*ISNUMBER(SEARCH("|"&amp;I3&amp;"|",'5_ACOMPANHAMENTO'!$AC$3:$AC$4922)))+((J3&lt;&gt;"")*ISNUMBER(SEARCH("|"&amp;J3&amp;"|",'5_ACOMPANHAMENTO'!$AC$3:$AC$4922)))+((K3&lt;&gt;"")*ISNUMBER(SEARCH("|"&amp;K3&amp;"|",'5_ACOMPANHAMENTO'!$AC$3:$AC$4922)))+((L3&lt;&gt;"")*ISNUMBER(SEARCH("|"&amp;L3&amp;"|",'5_ACOMPANHAMENTO'!$AC$3:$AC$4922)))+((M3&lt;&gt;"")*ISNUMBER(SEARCH("|"&amp;M3&amp;"|",'5_ACOMPANHAMENTO'!$AC$3:$AC$4922)))+((N3&lt;&gt;"")*ISNUMBER(SEARCH("|"&amp;N3&amp;"|",'5_ACOMPANHAMENTO'!$AC$3:$AC$4922)))+((O3&lt;&gt;"")*ISNUMBER(SEARCH("|"&amp;O3&amp;"|",'5_ACOMPANHAMENTO'!$AC$3:$AC$4922)))+((P3&lt;&gt;"")*ISNUMBER(SEARCH("|"&amp;P3&amp;"|",'5_ACOMPANHAMENTO'!$AC$3:$AC$4922)))+((Q3&lt;&gt;"")*ISNUMBER(SEARCH("|"&amp;Q3&amp;"|",'5_ACOMPANHAMENTO'!$AC$3:$AC$4922)))+((R3&lt;&gt;"")*ISNUMBER(SEARCH("|"&amp;R3&amp;"|",'5_ACOMPANHAMENTO'!$AC$3:$AC$4922)))+((S3&lt;&gt;"")*ISNUMBER(SEARCH("|"&amp;S3&amp;"|",'5_ACOMPANHAMENTO'!$AC$3:$AC$4922)))+((T3&lt;&gt;"")*ISNUMBER(SEARCH("|"&amp;T3&amp;"|",'5_ACOMPANHAMENTO'!$AC$3:$AC$4922)))+((U3&lt;&gt;"")*ISNUMBER(SEARCH("|"&amp;U3&amp;"|",'5_ACOMPANHAMENTO'!$AC$3:$AC$4922)))+((V3&lt;&gt;"")*ISNUMBER(SEARCH("|"&amp;V3&amp;"|",'5_ACOMPANHAMENTO'!$AC$3:$AC$4922)))+((W3&lt;&gt;"")*ISNUMBER(SEARCH("|"&amp;W3&amp;"|",'5_ACOMPANHAMENTO'!$AC$3:$AC$4922)))+((X3&lt;&gt;"")*ISNUMBER(SEARCH("|"&amp;X3&amp;"|",'5_ACOMPANHAMENTO'!$AC$3:$AC$4922)))+((Y3&lt;&gt;"")*ISNUMBER(SEARCH("|"&amp;Y3&amp;"|",'5_ACOMPANHAMENTO'!$AC$3:$AC$4922)))+((Z3&lt;&gt;"")*ISNUMBER(SEARCH("|"&amp;Z3&amp;"|",'5_ACOMPANHAMENTO'!$AC$3:$AC$4922)))+((AA3&lt;&gt;"")*ISNUMBER(SEARCH("|"&amp;AA3&amp;"|",'5_ACOMPANHAMENTO'!$AC$3:$AC$4922)))+((AB3&lt;&gt;"")*ISNUMBER(SEARCH("|"&amp;AB3&amp;"|",'5_ACOMPANHAMENTO'!$AC$3:$AC$4922))))&gt;0)),'5_ACOMPANHAMENTO'!$O$3:$O$4922),0))</f>
        <v/>
      </c>
      <c r="G3" s="7">
        <f>IF(OR($B3="",$C3=""),"",D3-F3)</f>
        <v/>
      </c>
      <c r="H3" s="1">
        <f>IF(OR($B3="",$C3=""),"",TRIM($B3&amp;"")&amp;"|"&amp;TRIM($C3&amp;""))</f>
        <v/>
      </c>
      <c r="I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",99)),1,99)))</f>
        <v/>
      </c>
      <c r="J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",99)),100,99)))</f>
        <v/>
      </c>
      <c r="K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",99)),199,99)))</f>
        <v/>
      </c>
      <c r="L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",99)),298,99)))</f>
        <v/>
      </c>
      <c r="M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",99)),397,99)))</f>
        <v/>
      </c>
      <c r="N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",99)),496,99)))</f>
        <v/>
      </c>
      <c r="O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",99)),595,99)))</f>
        <v/>
      </c>
      <c r="P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",99)),694,99)))</f>
        <v/>
      </c>
      <c r="Q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",99)),793,99)))</f>
        <v/>
      </c>
      <c r="R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",99)),892,99)))</f>
        <v/>
      </c>
      <c r="S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",99)),991,99)))</f>
        <v/>
      </c>
      <c r="T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",99)),1090,99)))</f>
        <v/>
      </c>
      <c r="U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",99)),1189,99)))</f>
        <v/>
      </c>
      <c r="V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",99)),1288,99)))</f>
        <v/>
      </c>
      <c r="W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",99)),1387,99)))</f>
        <v/>
      </c>
      <c r="X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",99)),1486,99)))</f>
        <v/>
      </c>
      <c r="Y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",99)),1585,99)))</f>
        <v/>
      </c>
      <c r="Z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",99)),1684,99)))</f>
        <v/>
      </c>
      <c r="AA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",99)),1783,99)))</f>
        <v/>
      </c>
      <c r="AB3" s="1">
        <f>IF($B3="","",TRIM(MID(SUBSTITUTE(TRIM(SUBSTITUTE(SUBSTITUTE(SUBSTITUTE(SUBSTITUTE(SUBSTITUTE(SUBSTITUTE(SUBSTITUTE(SUBSTITUTE(SUBSTITUTE(SUBSTITUTE(SUBSTITUTE(SUBSTITUTE(SUBSTITUTE(SUBSTITUTE(TRIM($B3&amp;""),CHAR(10),"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",REPT(" ",99)),1882,99)))</f>
        <v/>
      </c>
    </row>
    <row r="4" hidden="1" ht="14.25" customHeight="1">
      <c r="A4" s="4">
        <f>IF(OR($B4="",$C4=""),"",IFERROR(INDEX('5_ACOMPANHAMENTO'!$A$3:$A$4922,MATCH(1,INDEX(('5_ACOMPANHAMENTO'!$AD$3:$AD$4922=TRIM($C4&amp;""))*('5_ACOMPANHAMENTO'!$AC$3:$AC$4922&lt;&gt;"")*((((I4&lt;&gt;"")*ISNUMBER(SEARCH("|"&amp;I4&amp;"|",'5_ACOMPANHAMENTO'!$AC$3:$AC$4922)))+((J4&lt;&gt;"")*ISNUMBER(SEARCH("|"&amp;J4&amp;"|",'5_ACOMPANHAMENTO'!$AC$3:$AC$4922)))+((K4&lt;&gt;"")*ISNUMBER(SEARCH("|"&amp;K4&amp;"|",'5_ACOMPANHAMENTO'!$AC$3:$AC$4922)))+((L4&lt;&gt;"")*ISNUMBER(SEARCH("|"&amp;L4&amp;"|",'5_ACOMPANHAMENTO'!$AC$3:$AC$4922)))+((M4&lt;&gt;"")*ISNUMBER(SEARCH("|"&amp;M4&amp;"|",'5_ACOMPANHAMENTO'!$AC$3:$AC$4922)))+((N4&lt;&gt;"")*ISNUMBER(SEARCH("|"&amp;N4&amp;"|",'5_ACOMPANHAMENTO'!$AC$3:$AC$4922)))+((O4&lt;&gt;"")*ISNUMBER(SEARCH("|"&amp;O4&amp;"|",'5_ACOMPANHAMENTO'!$AC$3:$AC$4922)))+((P4&lt;&gt;"")*ISNUMBER(SEARCH("|"&amp;P4&amp;"|",'5_ACOMPANHAMENTO'!$AC$3:$AC$4922)))+((Q4&lt;&gt;"")*ISNUMBER(SEARCH("|"&amp;Q4&amp;"|",'5_ACOMPANHAMENTO'!$AC$3:$AC$4922)))+((R4&lt;&gt;"")*ISNUMBER(SEARCH("|"&amp;R4&amp;"|",'5_ACOMPANHAMENTO'!$AC$3:$AC$4922)))+((S4&lt;&gt;"")*ISNUMBER(SEARCH("|"&amp;S4&amp;"|",'5_ACOMPANHAMENTO'!$AC$3:$AC$4922)))+((T4&lt;&gt;"")*ISNUMBER(SEARCH("|"&amp;T4&amp;"|",'5_ACOMPANHAMENTO'!$AC$3:$AC$4922)))+((U4&lt;&gt;"")*ISNUMBER(SEARCH("|"&amp;U4&amp;"|",'5_ACOMPANHAMENTO'!$AC$3:$AC$4922)))+((V4&lt;&gt;"")*ISNUMBER(SEARCH("|"&amp;V4&amp;"|",'5_ACOMPANHAMENTO'!$AC$3:$AC$4922)))+((W4&lt;&gt;"")*ISNUMBER(SEARCH("|"&amp;W4&amp;"|",'5_ACOMPANHAMENTO'!$AC$3:$AC$4922)))+((X4&lt;&gt;"")*ISNUMBER(SEARCH("|"&amp;X4&amp;"|",'5_ACOMPANHAMENTO'!$AC$3:$AC$4922)))+((Y4&lt;&gt;"")*ISNUMBER(SEARCH("|"&amp;Y4&amp;"|",'5_ACOMPANHAMENTO'!$AC$3:$AC$4922)))+((Z4&lt;&gt;"")*ISNUMBER(SEARCH("|"&amp;Z4&amp;"|",'5_ACOMPANHAMENTO'!$AC$3:$AC$4922)))+((AA4&lt;&gt;"")*ISNUMBER(SEARCH("|"&amp;AA4&amp;"|",'5_ACOMPANHAMENTO'!$AC$3:$AC$4922)))+((AB4&lt;&gt;"")*ISNUMBER(SEARCH("|"&amp;AB4&amp;"|",'5_ACOMPANHAMENTO'!$AC$3:$AC$4922))))&gt;0),0),0)),""))</f>
        <v/>
      </c>
      <c r="B4" s="4" t="n">
        <v>10176</v>
      </c>
      <c r="C4" s="4" t="inlineStr">
        <is>
          <t>SERRA FITA</t>
        </is>
      </c>
      <c r="D4" s="4">
        <f>IF(OR($B4="",$C4=""),"",IFERROR(SUMPRODUCT(--(('5_ACOMPANHAMENTO'!$AD$3:$AD$4922=TRIM($C4&amp;""))*('5_ACOMPANHAMENTO'!$AC$3:$AC$4922&lt;&gt;"")*((((I4&lt;&gt;"")*ISNUMBER(SEARCH("|"&amp;I4&amp;"|",'5_ACOMPANHAMENTO'!$AC$3:$AC$4922)))+((J4&lt;&gt;"")*ISNUMBER(SEARCH("|"&amp;J4&amp;"|",'5_ACOMPANHAMENTO'!$AC$3:$AC$4922)))+((K4&lt;&gt;"")*ISNUMBER(SEARCH("|"&amp;K4&amp;"|",'5_ACOMPANHAMENTO'!$AC$3:$AC$4922)))+((L4&lt;&gt;"")*ISNUMBER(SEARCH("|"&amp;L4&amp;"|",'5_ACOMPANHAMENTO'!$AC$3:$AC$4922)))+((M4&lt;&gt;"")*ISNUMBER(SEARCH("|"&amp;M4&amp;"|",'5_ACOMPANHAMENTO'!$AC$3:$AC$4922)))+((N4&lt;&gt;"")*ISNUMBER(SEARCH("|"&amp;N4&amp;"|",'5_ACOMPANHAMENTO'!$AC$3:$AC$4922)))+((O4&lt;&gt;"")*ISNUMBER(SEARCH("|"&amp;O4&amp;"|",'5_ACOMPANHAMENTO'!$AC$3:$AC$4922)))+((P4&lt;&gt;"")*ISNUMBER(SEARCH("|"&amp;P4&amp;"|",'5_ACOMPANHAMENTO'!$AC$3:$AC$4922)))+((Q4&lt;&gt;"")*ISNUMBER(SEARCH("|"&amp;Q4&amp;"|",'5_ACOMPANHAMENTO'!$AC$3:$AC$4922)))+((R4&lt;&gt;"")*ISNUMBER(SEARCH("|"&amp;R4&amp;"|",'5_ACOMPANHAMENTO'!$AC$3:$AC$4922)))+((S4&lt;&gt;"")*ISNUMBER(SEARCH("|"&amp;S4&amp;"|",'5_ACOMPANHAMENTO'!$AC$3:$AC$4922)))+((T4&lt;&gt;"")*ISNUMBER(SEARCH("|"&amp;T4&amp;"|",'5_ACOMPANHAMENTO'!$AC$3:$AC$4922)))+((U4&lt;&gt;"")*ISNUMBER(SEARCH("|"&amp;U4&amp;"|",'5_ACOMPANHAMENTO'!$AC$3:$AC$4922)))+((V4&lt;&gt;"")*ISNUMBER(SEARCH("|"&amp;V4&amp;"|",'5_ACOMPANHAMENTO'!$AC$3:$AC$4922)))+((W4&lt;&gt;"")*ISNUMBER(SEARCH("|"&amp;W4&amp;"|",'5_ACOMPANHAMENTO'!$AC$3:$AC$4922)))+((X4&lt;&gt;"")*ISNUMBER(SEARCH("|"&amp;X4&amp;"|",'5_ACOMPANHAMENTO'!$AC$3:$AC$4922)))+((Y4&lt;&gt;"")*ISNUMBER(SEARCH("|"&amp;Y4&amp;"|",'5_ACOMPANHAMENTO'!$AC$3:$AC$4922)))+((Z4&lt;&gt;"")*ISNUMBER(SEARCH("|"&amp;Z4&amp;"|",'5_ACOMPANHAMENTO'!$AC$3:$AC$4922)))+((AA4&lt;&gt;"")*ISNUMBER(SEARCH("|"&amp;AA4&amp;"|",'5_ACOMPANHAMENTO'!$AC$3:$AC$4922)))+((AB4&lt;&gt;"")*ISNUMBER(SEARCH("|"&amp;AB4&amp;"|",'5_ACOMPANHAMENTO'!$AC$3:$AC$4922))))&gt;0)),'5_ACOMPANHAMENTO'!$J$3:$J$4922),0))</f>
        <v/>
      </c>
      <c r="E4" s="4">
        <f>IF(G4=0,"FINALIZADO",IF(TODAY()&gt;A4,"ATRASADO "&amp;TODAY()-A4&amp;" DIAS","ADIANTADO "&amp;A4-TODAY()&amp;" DIAS"))</f>
        <v/>
      </c>
      <c r="F4" s="7">
        <f>IF(OR($B4="",$C4=""),"",IFERROR(SUMPRODUCT(--(('5_ACOMPANHAMENTO'!$AD$3:$AD$4922=TRIM($C4&amp;""))*('5_ACOMPANHAMENTO'!$AC$3:$AC$4922&lt;&gt;"")*((((I4&lt;&gt;"")*ISNUMBER(SEARCH("|"&amp;I4&amp;"|",'5_ACOMPANHAMENTO'!$AC$3:$AC$4922)))+((J4&lt;&gt;"")*ISNUMBER(SEARCH("|"&amp;J4&amp;"|",'5_ACOMPANHAMENTO'!$AC$3:$AC$4922)))+((K4&lt;&gt;"")*ISNUMBER(SEARCH("|"&amp;K4&amp;"|",'5_ACOMPANHAMENTO'!$AC$3:$AC$4922)))+((L4&lt;&gt;"")*ISNUMBER(SEARCH("|"&amp;L4&amp;"|",'5_ACOMPANHAMENTO'!$AC$3:$AC$4922)))+((M4&lt;&gt;"")*ISNUMBER(SEARCH("|"&amp;M4&amp;"|",'5_ACOMPANHAMENTO'!$AC$3:$AC$4922)))+((N4&lt;&gt;"")*ISNUMBER(SEARCH("|"&amp;N4&amp;"|",'5_ACOMPANHAMENTO'!$AC$3:$AC$4922)))+((O4&lt;&gt;"")*ISNUMBER(SEARCH("|"&amp;O4&amp;"|",'5_ACOMPANHAMENTO'!$AC$3:$AC$4922)))+((P4&lt;&gt;"")*ISNUMBER(SEARCH("|"&amp;P4&amp;"|",'5_ACOMPANHAMENTO'!$AC$3:$AC$4922)))+((Q4&lt;&gt;"")*ISNUMBER(SEARCH("|"&amp;Q4&amp;"|",'5_ACOMPANHAMENTO'!$AC$3:$AC$4922)))+((R4&lt;&gt;"")*ISNUMBER(SEARCH("|"&amp;R4&amp;"|",'5_ACOMPANHAMENTO'!$AC$3:$AC$4922)))+((S4&lt;&gt;"")*ISNUMBER(SEARCH("|"&amp;S4&amp;"|",'5_ACOMPANHAMENTO'!$AC$3:$AC$4922)))+((T4&lt;&gt;"")*ISNUMBER(SEARCH("|"&amp;T4&amp;"|",'5_ACOMPANHAMENTO'!$AC$3:$AC$4922)))+((U4&lt;&gt;"")*ISNUMBER(SEARCH("|"&amp;U4&amp;"|",'5_ACOMPANHAMENTO'!$AC$3:$AC$4922)))+((V4&lt;&gt;"")*ISNUMBER(SEARCH("|"&amp;V4&amp;"|",'5_ACOMPANHAMENTO'!$AC$3:$AC$4922)))+((W4&lt;&gt;"")*ISNUMBER(SEARCH("|"&amp;W4&amp;"|",'5_ACOMPANHAMENTO'!$AC$3:$AC$4922)))+((X4&lt;&gt;"")*ISNUMBER(SEARCH("|"&amp;X4&amp;"|",'5_ACOMPANHAMENTO'!$AC$3:$AC$4922)))+((Y4&lt;&gt;"")*ISNUMBER(SEARCH("|"&amp;Y4&amp;"|",'5_ACOMPANHAMENTO'!$AC$3:$AC$4922)))+((Z4&lt;&gt;"")*ISNUMBER(SEARCH("|"&amp;Z4&amp;"|",'5_ACOMPANHAMENTO'!$AC$3:$AC$4922)))+((AA4&lt;&gt;"")*ISNUMBER(SEARCH("|"&amp;AA4&amp;"|",'5_ACOMPANHAMENTO'!$AC$3:$AC$4922)))+((AB4&lt;&gt;"")*ISNUMBER(SEARCH("|"&amp;AB4&amp;"|",'5_ACOMPANHAMENTO'!$AC$3:$AC$4922))))&gt;0)),'5_ACOMPANHAMENTO'!$O$3:$O$4922),0))</f>
        <v/>
      </c>
      <c r="G4" s="7">
        <f>IF(OR($B4="",$C4=""),"",D4-F4)</f>
        <v/>
      </c>
      <c r="H4" s="1">
        <f>IF(OR($B4="",$C4=""),"",TRIM($B4&amp;"")&amp;"|"&amp;TRIM($C4&amp;""))</f>
        <v/>
      </c>
      <c r="I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",99)),1,99)))</f>
        <v/>
      </c>
      <c r="J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",99)),100,99)))</f>
        <v/>
      </c>
      <c r="K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",99)),199,99)))</f>
        <v/>
      </c>
      <c r="L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",99)),298,99)))</f>
        <v/>
      </c>
      <c r="M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",99)),397,99)))</f>
        <v/>
      </c>
      <c r="N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",99)),496,99)))</f>
        <v/>
      </c>
      <c r="O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",99)),595,99)))</f>
        <v/>
      </c>
      <c r="P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",99)),694,99)))</f>
        <v/>
      </c>
      <c r="Q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",99)),793,99)))</f>
        <v/>
      </c>
      <c r="R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",99)),892,99)))</f>
        <v/>
      </c>
      <c r="S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",99)),991,99)))</f>
        <v/>
      </c>
      <c r="T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",99)),1090,99)))</f>
        <v/>
      </c>
      <c r="U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",99)),1189,99)))</f>
        <v/>
      </c>
      <c r="V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",99)),1288,99)))</f>
        <v/>
      </c>
      <c r="W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",99)),1387,99)))</f>
        <v/>
      </c>
      <c r="X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",99)),1486,99)))</f>
        <v/>
      </c>
      <c r="Y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",99)),1585,99)))</f>
        <v/>
      </c>
      <c r="Z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",99)),1684,99)))</f>
        <v/>
      </c>
      <c r="AA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",99)),1783,99)))</f>
        <v/>
      </c>
      <c r="AB4" s="1">
        <f>IF($B4="","",TRIM(MID(SUBSTITUTE(TRIM(SUBSTITUTE(SUBSTITUTE(SUBSTITUTE(SUBSTITUTE(SUBSTITUTE(SUBSTITUTE(SUBSTITUTE(SUBSTITUTE(SUBSTITUTE(SUBSTITUTE(SUBSTITUTE(SUBSTITUTE(SUBSTITUTE(SUBSTITUTE(TRIM($B4&amp;""),CHAR(10),"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",REPT(" ",99)),1882,99)))</f>
        <v/>
      </c>
    </row>
    <row r="5" hidden="1" ht="14.25" customHeight="1">
      <c r="A5" s="4">
        <f>IF(OR($B5="",$C5=""),"",IFERROR(INDEX('5_ACOMPANHAMENTO'!$A$3:$A$4922,MATCH(1,INDEX(('5_ACOMPANHAMENTO'!$AD$3:$AD$4922=TRIM($C5&amp;""))*('5_ACOMPANHAMENTO'!$AC$3:$AC$4922&lt;&gt;"")*((((I5&lt;&gt;"")*ISNUMBER(SEARCH("|"&amp;I5&amp;"|",'5_ACOMPANHAMENTO'!$AC$3:$AC$4922)))+((J5&lt;&gt;"")*ISNUMBER(SEARCH("|"&amp;J5&amp;"|",'5_ACOMPANHAMENTO'!$AC$3:$AC$4922)))+((K5&lt;&gt;"")*ISNUMBER(SEARCH("|"&amp;K5&amp;"|",'5_ACOMPANHAMENTO'!$AC$3:$AC$4922)))+((L5&lt;&gt;"")*ISNUMBER(SEARCH("|"&amp;L5&amp;"|",'5_ACOMPANHAMENTO'!$AC$3:$AC$4922)))+((M5&lt;&gt;"")*ISNUMBER(SEARCH("|"&amp;M5&amp;"|",'5_ACOMPANHAMENTO'!$AC$3:$AC$4922)))+((N5&lt;&gt;"")*ISNUMBER(SEARCH("|"&amp;N5&amp;"|",'5_ACOMPANHAMENTO'!$AC$3:$AC$4922)))+((O5&lt;&gt;"")*ISNUMBER(SEARCH("|"&amp;O5&amp;"|",'5_ACOMPANHAMENTO'!$AC$3:$AC$4922)))+((P5&lt;&gt;"")*ISNUMBER(SEARCH("|"&amp;P5&amp;"|",'5_ACOMPANHAMENTO'!$AC$3:$AC$4922)))+((Q5&lt;&gt;"")*ISNUMBER(SEARCH("|"&amp;Q5&amp;"|",'5_ACOMPANHAMENTO'!$AC$3:$AC$4922)))+((R5&lt;&gt;"")*ISNUMBER(SEARCH("|"&amp;R5&amp;"|",'5_ACOMPANHAMENTO'!$AC$3:$AC$4922)))+((S5&lt;&gt;"")*ISNUMBER(SEARCH("|"&amp;S5&amp;"|",'5_ACOMPANHAMENTO'!$AC$3:$AC$4922)))+((T5&lt;&gt;"")*ISNUMBER(SEARCH("|"&amp;T5&amp;"|",'5_ACOMPANHAMENTO'!$AC$3:$AC$4922)))+((U5&lt;&gt;"")*ISNUMBER(SEARCH("|"&amp;U5&amp;"|",'5_ACOMPANHAMENTO'!$AC$3:$AC$4922)))+((V5&lt;&gt;"")*ISNUMBER(SEARCH("|"&amp;V5&amp;"|",'5_ACOMPANHAMENTO'!$AC$3:$AC$4922)))+((W5&lt;&gt;"")*ISNUMBER(SEARCH("|"&amp;W5&amp;"|",'5_ACOMPANHAMENTO'!$AC$3:$AC$4922)))+((X5&lt;&gt;"")*ISNUMBER(SEARCH("|"&amp;X5&amp;"|",'5_ACOMPANHAMENTO'!$AC$3:$AC$4922)))+((Y5&lt;&gt;"")*ISNUMBER(SEARCH("|"&amp;Y5&amp;"|",'5_ACOMPANHAMENTO'!$AC$3:$AC$4922)))+((Z5&lt;&gt;"")*ISNUMBER(SEARCH("|"&amp;Z5&amp;"|",'5_ACOMPANHAMENTO'!$AC$3:$AC$4922)))+((AA5&lt;&gt;"")*ISNUMBER(SEARCH("|"&amp;AA5&amp;"|",'5_ACOMPANHAMENTO'!$AC$3:$AC$4922)))+((AB5&lt;&gt;"")*ISNUMBER(SEARCH("|"&amp;AB5&amp;"|",'5_ACOMPANHAMENTO'!$AC$3:$AC$4922))))&gt;0),0),0)),""))</f>
        <v/>
      </c>
      <c r="B5" s="4" t="n">
        <v>10176</v>
      </c>
      <c r="C5" s="4" t="inlineStr">
        <is>
          <t>PADE VELOX</t>
        </is>
      </c>
      <c r="D5" s="4">
        <f>IF(OR($B5="",$C5=""),"",IFERROR(SUMPRODUCT(--(('5_ACOMPANHAMENTO'!$AD$3:$AD$4922=TRIM($C5&amp;""))*('5_ACOMPANHAMENTO'!$AC$3:$AC$4922&lt;&gt;"")*((((I5&lt;&gt;"")*ISNUMBER(SEARCH("|"&amp;I5&amp;"|",'5_ACOMPANHAMENTO'!$AC$3:$AC$4922)))+((J5&lt;&gt;"")*ISNUMBER(SEARCH("|"&amp;J5&amp;"|",'5_ACOMPANHAMENTO'!$AC$3:$AC$4922)))+((K5&lt;&gt;"")*ISNUMBER(SEARCH("|"&amp;K5&amp;"|",'5_ACOMPANHAMENTO'!$AC$3:$AC$4922)))+((L5&lt;&gt;"")*ISNUMBER(SEARCH("|"&amp;L5&amp;"|",'5_ACOMPANHAMENTO'!$AC$3:$AC$4922)))+((M5&lt;&gt;"")*ISNUMBER(SEARCH("|"&amp;M5&amp;"|",'5_ACOMPANHAMENTO'!$AC$3:$AC$4922)))+((N5&lt;&gt;"")*ISNUMBER(SEARCH("|"&amp;N5&amp;"|",'5_ACOMPANHAMENTO'!$AC$3:$AC$4922)))+((O5&lt;&gt;"")*ISNUMBER(SEARCH("|"&amp;O5&amp;"|",'5_ACOMPANHAMENTO'!$AC$3:$AC$4922)))+((P5&lt;&gt;"")*ISNUMBER(SEARCH("|"&amp;P5&amp;"|",'5_ACOMPANHAMENTO'!$AC$3:$AC$4922)))+((Q5&lt;&gt;"")*ISNUMBER(SEARCH("|"&amp;Q5&amp;"|",'5_ACOMPANHAMENTO'!$AC$3:$AC$4922)))+((R5&lt;&gt;"")*ISNUMBER(SEARCH("|"&amp;R5&amp;"|",'5_ACOMPANHAMENTO'!$AC$3:$AC$4922)))+((S5&lt;&gt;"")*ISNUMBER(SEARCH("|"&amp;S5&amp;"|",'5_ACOMPANHAMENTO'!$AC$3:$AC$4922)))+((T5&lt;&gt;"")*ISNUMBER(SEARCH("|"&amp;T5&amp;"|",'5_ACOMPANHAMENTO'!$AC$3:$AC$4922)))+((U5&lt;&gt;"")*ISNUMBER(SEARCH("|"&amp;U5&amp;"|",'5_ACOMPANHAMENTO'!$AC$3:$AC$4922)))+((V5&lt;&gt;"")*ISNUMBER(SEARCH("|"&amp;V5&amp;"|",'5_ACOMPANHAMENTO'!$AC$3:$AC$4922)))+((W5&lt;&gt;"")*ISNUMBER(SEARCH("|"&amp;W5&amp;"|",'5_ACOMPANHAMENTO'!$AC$3:$AC$4922)))+((X5&lt;&gt;"")*ISNUMBER(SEARCH("|"&amp;X5&amp;"|",'5_ACOMPANHAMENTO'!$AC$3:$AC$4922)))+((Y5&lt;&gt;"")*ISNUMBER(SEARCH("|"&amp;Y5&amp;"|",'5_ACOMPANHAMENTO'!$AC$3:$AC$4922)))+((Z5&lt;&gt;"")*ISNUMBER(SEARCH("|"&amp;Z5&amp;"|",'5_ACOMPANHAMENTO'!$AC$3:$AC$4922)))+((AA5&lt;&gt;"")*ISNUMBER(SEARCH("|"&amp;AA5&amp;"|",'5_ACOMPANHAMENTO'!$AC$3:$AC$4922)))+((AB5&lt;&gt;"")*ISNUMBER(SEARCH("|"&amp;AB5&amp;"|",'5_ACOMPANHAMENTO'!$AC$3:$AC$4922))))&gt;0)),'5_ACOMPANHAMENTO'!$J$3:$J$4922),0))</f>
        <v/>
      </c>
      <c r="E5" s="4">
        <f>IF(G5=0,"FINALIZADO",IF(TODAY()&gt;A5,"ATRASADO "&amp;TODAY()-A5&amp;" DIAS","ADIANTADO "&amp;A5-TODAY()&amp;" DIAS"))</f>
        <v/>
      </c>
      <c r="F5" s="7">
        <f>IF(OR($B5="",$C5=""),"",IFERROR(SUMPRODUCT(--(('5_ACOMPANHAMENTO'!$AD$3:$AD$4922=TRIM($C5&amp;""))*('5_ACOMPANHAMENTO'!$AC$3:$AC$4922&lt;&gt;"")*((((I5&lt;&gt;"")*ISNUMBER(SEARCH("|"&amp;I5&amp;"|",'5_ACOMPANHAMENTO'!$AC$3:$AC$4922)))+((J5&lt;&gt;"")*ISNUMBER(SEARCH("|"&amp;J5&amp;"|",'5_ACOMPANHAMENTO'!$AC$3:$AC$4922)))+((K5&lt;&gt;"")*ISNUMBER(SEARCH("|"&amp;K5&amp;"|",'5_ACOMPANHAMENTO'!$AC$3:$AC$4922)))+((L5&lt;&gt;"")*ISNUMBER(SEARCH("|"&amp;L5&amp;"|",'5_ACOMPANHAMENTO'!$AC$3:$AC$4922)))+((M5&lt;&gt;"")*ISNUMBER(SEARCH("|"&amp;M5&amp;"|",'5_ACOMPANHAMENTO'!$AC$3:$AC$4922)))+((N5&lt;&gt;"")*ISNUMBER(SEARCH("|"&amp;N5&amp;"|",'5_ACOMPANHAMENTO'!$AC$3:$AC$4922)))+((O5&lt;&gt;"")*ISNUMBER(SEARCH("|"&amp;O5&amp;"|",'5_ACOMPANHAMENTO'!$AC$3:$AC$4922)))+((P5&lt;&gt;"")*ISNUMBER(SEARCH("|"&amp;P5&amp;"|",'5_ACOMPANHAMENTO'!$AC$3:$AC$4922)))+((Q5&lt;&gt;"")*ISNUMBER(SEARCH("|"&amp;Q5&amp;"|",'5_ACOMPANHAMENTO'!$AC$3:$AC$4922)))+((R5&lt;&gt;"")*ISNUMBER(SEARCH("|"&amp;R5&amp;"|",'5_ACOMPANHAMENTO'!$AC$3:$AC$4922)))+((S5&lt;&gt;"")*ISNUMBER(SEARCH("|"&amp;S5&amp;"|",'5_ACOMPANHAMENTO'!$AC$3:$AC$4922)))+((T5&lt;&gt;"")*ISNUMBER(SEARCH("|"&amp;T5&amp;"|",'5_ACOMPANHAMENTO'!$AC$3:$AC$4922)))+((U5&lt;&gt;"")*ISNUMBER(SEARCH("|"&amp;U5&amp;"|",'5_ACOMPANHAMENTO'!$AC$3:$AC$4922)))+((V5&lt;&gt;"")*ISNUMBER(SEARCH("|"&amp;V5&amp;"|",'5_ACOMPANHAMENTO'!$AC$3:$AC$4922)))+((W5&lt;&gt;"")*ISNUMBER(SEARCH("|"&amp;W5&amp;"|",'5_ACOMPANHAMENTO'!$AC$3:$AC$4922)))+((X5&lt;&gt;"")*ISNUMBER(SEARCH("|"&amp;X5&amp;"|",'5_ACOMPANHAMENTO'!$AC$3:$AC$4922)))+((Y5&lt;&gt;"")*ISNUMBER(SEARCH("|"&amp;Y5&amp;"|",'5_ACOMPANHAMENTO'!$AC$3:$AC$4922)))+((Z5&lt;&gt;"")*ISNUMBER(SEARCH("|"&amp;Z5&amp;"|",'5_ACOMPANHAMENTO'!$AC$3:$AC$4922)))+((AA5&lt;&gt;"")*ISNUMBER(SEARCH("|"&amp;AA5&amp;"|",'5_ACOMPANHAMENTO'!$AC$3:$AC$4922)))+((AB5&lt;&gt;"")*ISNUMBER(SEARCH("|"&amp;AB5&amp;"|",'5_ACOMPANHAMENTO'!$AC$3:$AC$4922))))&gt;0)),'5_ACOMPANHAMENTO'!$O$3:$O$4922),0))</f>
        <v/>
      </c>
      <c r="G5" s="7">
        <f>IF(OR($B5="",$C5=""),"",D5-F5)</f>
        <v/>
      </c>
      <c r="H5" s="1">
        <f>IF(OR($B5="",$C5=""),"",TRIM($B5&amp;"")&amp;"|"&amp;TRIM($C5&amp;""))</f>
        <v/>
      </c>
      <c r="I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",99)),1,99)))</f>
        <v/>
      </c>
      <c r="J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",99)),100,99)))</f>
        <v/>
      </c>
      <c r="K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",99)),199,99)))</f>
        <v/>
      </c>
      <c r="L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",99)),298,99)))</f>
        <v/>
      </c>
      <c r="M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",99)),397,99)))</f>
        <v/>
      </c>
      <c r="N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",99)),496,99)))</f>
        <v/>
      </c>
      <c r="O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",99)),595,99)))</f>
        <v/>
      </c>
      <c r="P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",99)),694,99)))</f>
        <v/>
      </c>
      <c r="Q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",99)),793,99)))</f>
        <v/>
      </c>
      <c r="R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",99)),892,99)))</f>
        <v/>
      </c>
      <c r="S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",99)),991,99)))</f>
        <v/>
      </c>
      <c r="T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",99)),1090,99)))</f>
        <v/>
      </c>
      <c r="U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",99)),1189,99)))</f>
        <v/>
      </c>
      <c r="V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",99)),1288,99)))</f>
        <v/>
      </c>
      <c r="W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",99)),1387,99)))</f>
        <v/>
      </c>
      <c r="X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",99)),1486,99)))</f>
        <v/>
      </c>
      <c r="Y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",99)),1585,99)))</f>
        <v/>
      </c>
      <c r="Z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",99)),1684,99)))</f>
        <v/>
      </c>
      <c r="AA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",99)),1783,99)))</f>
        <v/>
      </c>
      <c r="AB5" s="1">
        <f>IF($B5="","",TRIM(MID(SUBSTITUTE(TRIM(SUBSTITUTE(SUBSTITUTE(SUBSTITUTE(SUBSTITUTE(SUBSTITUTE(SUBSTITUTE(SUBSTITUTE(SUBSTITUTE(SUBSTITUTE(SUBSTITUTE(SUBSTITUTE(SUBSTITUTE(SUBSTITUTE(SUBSTITUTE(TRIM($B5&amp;""),CHAR(10),"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",REPT(" ",99)),1882,99)))</f>
        <v/>
      </c>
    </row>
    <row r="6" hidden="1" ht="14.25" customHeight="1">
      <c r="A6" s="4">
        <f>IF(OR($B6="",$C6=""),"",IFERROR(INDEX('5_ACOMPANHAMENTO'!$A$3:$A$4922,MATCH(1,INDEX(('5_ACOMPANHAMENTO'!$AD$3:$AD$4922=TRIM($C6&amp;""))*('5_ACOMPANHAMENTO'!$AC$3:$AC$4922&lt;&gt;"")*((((I6&lt;&gt;"")*ISNUMBER(SEARCH("|"&amp;I6&amp;"|",'5_ACOMPANHAMENTO'!$AC$3:$AC$4922)))+((J6&lt;&gt;"")*ISNUMBER(SEARCH("|"&amp;J6&amp;"|",'5_ACOMPANHAMENTO'!$AC$3:$AC$4922)))+((K6&lt;&gt;"")*ISNUMBER(SEARCH("|"&amp;K6&amp;"|",'5_ACOMPANHAMENTO'!$AC$3:$AC$4922)))+((L6&lt;&gt;"")*ISNUMBER(SEARCH("|"&amp;L6&amp;"|",'5_ACOMPANHAMENTO'!$AC$3:$AC$4922)))+((M6&lt;&gt;"")*ISNUMBER(SEARCH("|"&amp;M6&amp;"|",'5_ACOMPANHAMENTO'!$AC$3:$AC$4922)))+((N6&lt;&gt;"")*ISNUMBER(SEARCH("|"&amp;N6&amp;"|",'5_ACOMPANHAMENTO'!$AC$3:$AC$4922)))+((O6&lt;&gt;"")*ISNUMBER(SEARCH("|"&amp;O6&amp;"|",'5_ACOMPANHAMENTO'!$AC$3:$AC$4922)))+((P6&lt;&gt;"")*ISNUMBER(SEARCH("|"&amp;P6&amp;"|",'5_ACOMPANHAMENTO'!$AC$3:$AC$4922)))+((Q6&lt;&gt;"")*ISNUMBER(SEARCH("|"&amp;Q6&amp;"|",'5_ACOMPANHAMENTO'!$AC$3:$AC$4922)))+((R6&lt;&gt;"")*ISNUMBER(SEARCH("|"&amp;R6&amp;"|",'5_ACOMPANHAMENTO'!$AC$3:$AC$4922)))+((S6&lt;&gt;"")*ISNUMBER(SEARCH("|"&amp;S6&amp;"|",'5_ACOMPANHAMENTO'!$AC$3:$AC$4922)))+((T6&lt;&gt;"")*ISNUMBER(SEARCH("|"&amp;T6&amp;"|",'5_ACOMPANHAMENTO'!$AC$3:$AC$4922)))+((U6&lt;&gt;"")*ISNUMBER(SEARCH("|"&amp;U6&amp;"|",'5_ACOMPANHAMENTO'!$AC$3:$AC$4922)))+((V6&lt;&gt;"")*ISNUMBER(SEARCH("|"&amp;V6&amp;"|",'5_ACOMPANHAMENTO'!$AC$3:$AC$4922)))+((W6&lt;&gt;"")*ISNUMBER(SEARCH("|"&amp;W6&amp;"|",'5_ACOMPANHAMENTO'!$AC$3:$AC$4922)))+((X6&lt;&gt;"")*ISNUMBER(SEARCH("|"&amp;X6&amp;"|",'5_ACOMPANHAMENTO'!$AC$3:$AC$4922)))+((Y6&lt;&gt;"")*ISNUMBER(SEARCH("|"&amp;Y6&amp;"|",'5_ACOMPANHAMENTO'!$AC$3:$AC$4922)))+((Z6&lt;&gt;"")*ISNUMBER(SEARCH("|"&amp;Z6&amp;"|",'5_ACOMPANHAMENTO'!$AC$3:$AC$4922)))+((AA6&lt;&gt;"")*ISNUMBER(SEARCH("|"&amp;AA6&amp;"|",'5_ACOMPANHAMENTO'!$AC$3:$AC$4922)))+((AB6&lt;&gt;"")*ISNUMBER(SEARCH("|"&amp;AB6&amp;"|",'5_ACOMPANHAMENTO'!$AC$3:$AC$4922))))&gt;0),0),0)),""))</f>
        <v/>
      </c>
      <c r="B6" s="4" t="n">
        <v>10176</v>
      </c>
      <c r="C6" s="4" t="inlineStr">
        <is>
          <t>CNC NESTING</t>
        </is>
      </c>
      <c r="D6" s="4">
        <f>IF(OR($B6="",$C6=""),"",IFERROR(SUMPRODUCT(--(('5_ACOMPANHAMENTO'!$AD$3:$AD$4922=TRIM($C6&amp;""))*('5_ACOMPANHAMENTO'!$AC$3:$AC$4922&lt;&gt;"")*((((I6&lt;&gt;"")*ISNUMBER(SEARCH("|"&amp;I6&amp;"|",'5_ACOMPANHAMENTO'!$AC$3:$AC$4922)))+((J6&lt;&gt;"")*ISNUMBER(SEARCH("|"&amp;J6&amp;"|",'5_ACOMPANHAMENTO'!$AC$3:$AC$4922)))+((K6&lt;&gt;"")*ISNUMBER(SEARCH("|"&amp;K6&amp;"|",'5_ACOMPANHAMENTO'!$AC$3:$AC$4922)))+((L6&lt;&gt;"")*ISNUMBER(SEARCH("|"&amp;L6&amp;"|",'5_ACOMPANHAMENTO'!$AC$3:$AC$4922)))+((M6&lt;&gt;"")*ISNUMBER(SEARCH("|"&amp;M6&amp;"|",'5_ACOMPANHAMENTO'!$AC$3:$AC$4922)))+((N6&lt;&gt;"")*ISNUMBER(SEARCH("|"&amp;N6&amp;"|",'5_ACOMPANHAMENTO'!$AC$3:$AC$4922)))+((O6&lt;&gt;"")*ISNUMBER(SEARCH("|"&amp;O6&amp;"|",'5_ACOMPANHAMENTO'!$AC$3:$AC$4922)))+((P6&lt;&gt;"")*ISNUMBER(SEARCH("|"&amp;P6&amp;"|",'5_ACOMPANHAMENTO'!$AC$3:$AC$4922)))+((Q6&lt;&gt;"")*ISNUMBER(SEARCH("|"&amp;Q6&amp;"|",'5_ACOMPANHAMENTO'!$AC$3:$AC$4922)))+((R6&lt;&gt;"")*ISNUMBER(SEARCH("|"&amp;R6&amp;"|",'5_ACOMPANHAMENTO'!$AC$3:$AC$4922)))+((S6&lt;&gt;"")*ISNUMBER(SEARCH("|"&amp;S6&amp;"|",'5_ACOMPANHAMENTO'!$AC$3:$AC$4922)))+((T6&lt;&gt;"")*ISNUMBER(SEARCH("|"&amp;T6&amp;"|",'5_ACOMPANHAMENTO'!$AC$3:$AC$4922)))+((U6&lt;&gt;"")*ISNUMBER(SEARCH("|"&amp;U6&amp;"|",'5_ACOMPANHAMENTO'!$AC$3:$AC$4922)))+((V6&lt;&gt;"")*ISNUMBER(SEARCH("|"&amp;V6&amp;"|",'5_ACOMPANHAMENTO'!$AC$3:$AC$4922)))+((W6&lt;&gt;"")*ISNUMBER(SEARCH("|"&amp;W6&amp;"|",'5_ACOMPANHAMENTO'!$AC$3:$AC$4922)))+((X6&lt;&gt;"")*ISNUMBER(SEARCH("|"&amp;X6&amp;"|",'5_ACOMPANHAMENTO'!$AC$3:$AC$4922)))+((Y6&lt;&gt;"")*ISNUMBER(SEARCH("|"&amp;Y6&amp;"|",'5_ACOMPANHAMENTO'!$AC$3:$AC$4922)))+((Z6&lt;&gt;"")*ISNUMBER(SEARCH("|"&amp;Z6&amp;"|",'5_ACOMPANHAMENTO'!$AC$3:$AC$4922)))+((AA6&lt;&gt;"")*ISNUMBER(SEARCH("|"&amp;AA6&amp;"|",'5_ACOMPANHAMENTO'!$AC$3:$AC$4922)))+((AB6&lt;&gt;"")*ISNUMBER(SEARCH("|"&amp;AB6&amp;"|",'5_ACOMPANHAMENTO'!$AC$3:$AC$4922))))&gt;0)),'5_ACOMPANHAMENTO'!$J$3:$J$4922),0))</f>
        <v/>
      </c>
      <c r="E6" s="4">
        <f>IF(G6=0,"FINALIZADO",IF(TODAY()&gt;A6,"ATRASADO "&amp;TODAY()-A6&amp;" DIAS","ADIANTADO "&amp;A6-TODAY()&amp;" DIAS"))</f>
        <v/>
      </c>
      <c r="F6" s="7">
        <f>IF(OR($B6="",$C6=""),"",IFERROR(SUMPRODUCT(--(('5_ACOMPANHAMENTO'!$AD$3:$AD$4922=TRIM($C6&amp;""))*('5_ACOMPANHAMENTO'!$AC$3:$AC$4922&lt;&gt;"")*((((I6&lt;&gt;"")*ISNUMBER(SEARCH("|"&amp;I6&amp;"|",'5_ACOMPANHAMENTO'!$AC$3:$AC$4922)))+((J6&lt;&gt;"")*ISNUMBER(SEARCH("|"&amp;J6&amp;"|",'5_ACOMPANHAMENTO'!$AC$3:$AC$4922)))+((K6&lt;&gt;"")*ISNUMBER(SEARCH("|"&amp;K6&amp;"|",'5_ACOMPANHAMENTO'!$AC$3:$AC$4922)))+((L6&lt;&gt;"")*ISNUMBER(SEARCH("|"&amp;L6&amp;"|",'5_ACOMPANHAMENTO'!$AC$3:$AC$4922)))+((M6&lt;&gt;"")*ISNUMBER(SEARCH("|"&amp;M6&amp;"|",'5_ACOMPANHAMENTO'!$AC$3:$AC$4922)))+((N6&lt;&gt;"")*ISNUMBER(SEARCH("|"&amp;N6&amp;"|",'5_ACOMPANHAMENTO'!$AC$3:$AC$4922)))+((O6&lt;&gt;"")*ISNUMBER(SEARCH("|"&amp;O6&amp;"|",'5_ACOMPANHAMENTO'!$AC$3:$AC$4922)))+((P6&lt;&gt;"")*ISNUMBER(SEARCH("|"&amp;P6&amp;"|",'5_ACOMPANHAMENTO'!$AC$3:$AC$4922)))+((Q6&lt;&gt;"")*ISNUMBER(SEARCH("|"&amp;Q6&amp;"|",'5_ACOMPANHAMENTO'!$AC$3:$AC$4922)))+((R6&lt;&gt;"")*ISNUMBER(SEARCH("|"&amp;R6&amp;"|",'5_ACOMPANHAMENTO'!$AC$3:$AC$4922)))+((S6&lt;&gt;"")*ISNUMBER(SEARCH("|"&amp;S6&amp;"|",'5_ACOMPANHAMENTO'!$AC$3:$AC$4922)))+((T6&lt;&gt;"")*ISNUMBER(SEARCH("|"&amp;T6&amp;"|",'5_ACOMPANHAMENTO'!$AC$3:$AC$4922)))+((U6&lt;&gt;"")*ISNUMBER(SEARCH("|"&amp;U6&amp;"|",'5_ACOMPANHAMENTO'!$AC$3:$AC$4922)))+((V6&lt;&gt;"")*ISNUMBER(SEARCH("|"&amp;V6&amp;"|",'5_ACOMPANHAMENTO'!$AC$3:$AC$4922)))+((W6&lt;&gt;"")*ISNUMBER(SEARCH("|"&amp;W6&amp;"|",'5_ACOMPANHAMENTO'!$AC$3:$AC$4922)))+((X6&lt;&gt;"")*ISNUMBER(SEARCH("|"&amp;X6&amp;"|",'5_ACOMPANHAMENTO'!$AC$3:$AC$4922)))+((Y6&lt;&gt;"")*ISNUMBER(SEARCH("|"&amp;Y6&amp;"|",'5_ACOMPANHAMENTO'!$AC$3:$AC$4922)))+((Z6&lt;&gt;"")*ISNUMBER(SEARCH("|"&amp;Z6&amp;"|",'5_ACOMPANHAMENTO'!$AC$3:$AC$4922)))+((AA6&lt;&gt;"")*ISNUMBER(SEARCH("|"&amp;AA6&amp;"|",'5_ACOMPANHAMENTO'!$AC$3:$AC$4922)))+((AB6&lt;&gt;"")*ISNUMBER(SEARCH("|"&amp;AB6&amp;"|",'5_ACOMPANHAMENTO'!$AC$3:$AC$4922))))&gt;0)),'5_ACOMPANHAMENTO'!$O$3:$O$4922),0))</f>
        <v/>
      </c>
      <c r="G6" s="7">
        <f>IF(OR($B6="",$C6=""),"",D6-F6)</f>
        <v/>
      </c>
      <c r="H6" s="1">
        <f>IF(OR($B6="",$C6=""),"",TRIM($B6&amp;"")&amp;"|"&amp;TRIM($C6&amp;""))</f>
        <v/>
      </c>
      <c r="I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",99)),1,99)))</f>
        <v/>
      </c>
      <c r="J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",99)),100,99)))</f>
        <v/>
      </c>
      <c r="K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",99)),199,99)))</f>
        <v/>
      </c>
      <c r="L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",99)),298,99)))</f>
        <v/>
      </c>
      <c r="M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",99)),397,99)))</f>
        <v/>
      </c>
      <c r="N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",99)),496,99)))</f>
        <v/>
      </c>
      <c r="O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",99)),595,99)))</f>
        <v/>
      </c>
      <c r="P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",99)),694,99)))</f>
        <v/>
      </c>
      <c r="Q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",99)),793,99)))</f>
        <v/>
      </c>
      <c r="R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",99)),892,99)))</f>
        <v/>
      </c>
      <c r="S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",99)),991,99)))</f>
        <v/>
      </c>
      <c r="T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",99)),1090,99)))</f>
        <v/>
      </c>
      <c r="U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",99)),1189,99)))</f>
        <v/>
      </c>
      <c r="V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",99)),1288,99)))</f>
        <v/>
      </c>
      <c r="W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",99)),1387,99)))</f>
        <v/>
      </c>
      <c r="X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",99)),1486,99)))</f>
        <v/>
      </c>
      <c r="Y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",99)),1585,99)))</f>
        <v/>
      </c>
      <c r="Z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",99)),1684,99)))</f>
        <v/>
      </c>
      <c r="AA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",99)),1783,99)))</f>
        <v/>
      </c>
      <c r="AB6" s="1">
        <f>IF($B6="","",TRIM(MID(SUBSTITUTE(TRIM(SUBSTITUTE(SUBSTITUTE(SUBSTITUTE(SUBSTITUTE(SUBSTITUTE(SUBSTITUTE(SUBSTITUTE(SUBSTITUTE(SUBSTITUTE(SUBSTITUTE(SUBSTITUTE(SUBSTITUTE(SUBSTITUTE(SUBSTITUTE(TRIM($B6&amp;""),CHAR(10),"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",REPT(" ",99)),1882,99)))</f>
        <v/>
      </c>
    </row>
    <row r="7" hidden="1" ht="14.25" customHeight="1">
      <c r="A7" s="4">
        <f>IF(OR($B7="",$C7=""),"",IFERROR(INDEX('5_ACOMPANHAMENTO'!$A$3:$A$4922,MATCH(1,INDEX(('5_ACOMPANHAMENTO'!$AD$3:$AD$4922=TRIM($C7&amp;""))*('5_ACOMPANHAMENTO'!$AC$3:$AC$4922&lt;&gt;"")*((((I7&lt;&gt;"")*ISNUMBER(SEARCH("|"&amp;I7&amp;"|",'5_ACOMPANHAMENTO'!$AC$3:$AC$4922)))+((J7&lt;&gt;"")*ISNUMBER(SEARCH("|"&amp;J7&amp;"|",'5_ACOMPANHAMENTO'!$AC$3:$AC$4922)))+((K7&lt;&gt;"")*ISNUMBER(SEARCH("|"&amp;K7&amp;"|",'5_ACOMPANHAMENTO'!$AC$3:$AC$4922)))+((L7&lt;&gt;"")*ISNUMBER(SEARCH("|"&amp;L7&amp;"|",'5_ACOMPANHAMENTO'!$AC$3:$AC$4922)))+((M7&lt;&gt;"")*ISNUMBER(SEARCH("|"&amp;M7&amp;"|",'5_ACOMPANHAMENTO'!$AC$3:$AC$4922)))+((N7&lt;&gt;"")*ISNUMBER(SEARCH("|"&amp;N7&amp;"|",'5_ACOMPANHAMENTO'!$AC$3:$AC$4922)))+((O7&lt;&gt;"")*ISNUMBER(SEARCH("|"&amp;O7&amp;"|",'5_ACOMPANHAMENTO'!$AC$3:$AC$4922)))+((P7&lt;&gt;"")*ISNUMBER(SEARCH("|"&amp;P7&amp;"|",'5_ACOMPANHAMENTO'!$AC$3:$AC$4922)))+((Q7&lt;&gt;"")*ISNUMBER(SEARCH("|"&amp;Q7&amp;"|",'5_ACOMPANHAMENTO'!$AC$3:$AC$4922)))+((R7&lt;&gt;"")*ISNUMBER(SEARCH("|"&amp;R7&amp;"|",'5_ACOMPANHAMENTO'!$AC$3:$AC$4922)))+((S7&lt;&gt;"")*ISNUMBER(SEARCH("|"&amp;S7&amp;"|",'5_ACOMPANHAMENTO'!$AC$3:$AC$4922)))+((T7&lt;&gt;"")*ISNUMBER(SEARCH("|"&amp;T7&amp;"|",'5_ACOMPANHAMENTO'!$AC$3:$AC$4922)))+((U7&lt;&gt;"")*ISNUMBER(SEARCH("|"&amp;U7&amp;"|",'5_ACOMPANHAMENTO'!$AC$3:$AC$4922)))+((V7&lt;&gt;"")*ISNUMBER(SEARCH("|"&amp;V7&amp;"|",'5_ACOMPANHAMENTO'!$AC$3:$AC$4922)))+((W7&lt;&gt;"")*ISNUMBER(SEARCH("|"&amp;W7&amp;"|",'5_ACOMPANHAMENTO'!$AC$3:$AC$4922)))+((X7&lt;&gt;"")*ISNUMBER(SEARCH("|"&amp;X7&amp;"|",'5_ACOMPANHAMENTO'!$AC$3:$AC$4922)))+((Y7&lt;&gt;"")*ISNUMBER(SEARCH("|"&amp;Y7&amp;"|",'5_ACOMPANHAMENTO'!$AC$3:$AC$4922)))+((Z7&lt;&gt;"")*ISNUMBER(SEARCH("|"&amp;Z7&amp;"|",'5_ACOMPANHAMENTO'!$AC$3:$AC$4922)))+((AA7&lt;&gt;"")*ISNUMBER(SEARCH("|"&amp;AA7&amp;"|",'5_ACOMPANHAMENTO'!$AC$3:$AC$4922)))+((AB7&lt;&gt;"")*ISNUMBER(SEARCH("|"&amp;AB7&amp;"|",'5_ACOMPANHAMENTO'!$AC$3:$AC$4922))))&gt;0),0),0)),""))</f>
        <v/>
      </c>
      <c r="B7" s="4" t="n">
        <v>10176</v>
      </c>
      <c r="C7" s="4" t="inlineStr">
        <is>
          <t>COPIADORA</t>
        </is>
      </c>
      <c r="D7" s="4">
        <f>IF(OR($B7="",$C7=""),"",IFERROR(SUMPRODUCT(--(('5_ACOMPANHAMENTO'!$AD$3:$AD$4922=TRIM($C7&amp;""))*('5_ACOMPANHAMENTO'!$AC$3:$AC$4922&lt;&gt;"")*((((I7&lt;&gt;"")*ISNUMBER(SEARCH("|"&amp;I7&amp;"|",'5_ACOMPANHAMENTO'!$AC$3:$AC$4922)))+((J7&lt;&gt;"")*ISNUMBER(SEARCH("|"&amp;J7&amp;"|",'5_ACOMPANHAMENTO'!$AC$3:$AC$4922)))+((K7&lt;&gt;"")*ISNUMBER(SEARCH("|"&amp;K7&amp;"|",'5_ACOMPANHAMENTO'!$AC$3:$AC$4922)))+((L7&lt;&gt;"")*ISNUMBER(SEARCH("|"&amp;L7&amp;"|",'5_ACOMPANHAMENTO'!$AC$3:$AC$4922)))+((M7&lt;&gt;"")*ISNUMBER(SEARCH("|"&amp;M7&amp;"|",'5_ACOMPANHAMENTO'!$AC$3:$AC$4922)))+((N7&lt;&gt;"")*ISNUMBER(SEARCH("|"&amp;N7&amp;"|",'5_ACOMPANHAMENTO'!$AC$3:$AC$4922)))+((O7&lt;&gt;"")*ISNUMBER(SEARCH("|"&amp;O7&amp;"|",'5_ACOMPANHAMENTO'!$AC$3:$AC$4922)))+((P7&lt;&gt;"")*ISNUMBER(SEARCH("|"&amp;P7&amp;"|",'5_ACOMPANHAMENTO'!$AC$3:$AC$4922)))+((Q7&lt;&gt;"")*ISNUMBER(SEARCH("|"&amp;Q7&amp;"|",'5_ACOMPANHAMENTO'!$AC$3:$AC$4922)))+((R7&lt;&gt;"")*ISNUMBER(SEARCH("|"&amp;R7&amp;"|",'5_ACOMPANHAMENTO'!$AC$3:$AC$4922)))+((S7&lt;&gt;"")*ISNUMBER(SEARCH("|"&amp;S7&amp;"|",'5_ACOMPANHAMENTO'!$AC$3:$AC$4922)))+((T7&lt;&gt;"")*ISNUMBER(SEARCH("|"&amp;T7&amp;"|",'5_ACOMPANHAMENTO'!$AC$3:$AC$4922)))+((U7&lt;&gt;"")*ISNUMBER(SEARCH("|"&amp;U7&amp;"|",'5_ACOMPANHAMENTO'!$AC$3:$AC$4922)))+((V7&lt;&gt;"")*ISNUMBER(SEARCH("|"&amp;V7&amp;"|",'5_ACOMPANHAMENTO'!$AC$3:$AC$4922)))+((W7&lt;&gt;"")*ISNUMBER(SEARCH("|"&amp;W7&amp;"|",'5_ACOMPANHAMENTO'!$AC$3:$AC$4922)))+((X7&lt;&gt;"")*ISNUMBER(SEARCH("|"&amp;X7&amp;"|",'5_ACOMPANHAMENTO'!$AC$3:$AC$4922)))+((Y7&lt;&gt;"")*ISNUMBER(SEARCH("|"&amp;Y7&amp;"|",'5_ACOMPANHAMENTO'!$AC$3:$AC$4922)))+((Z7&lt;&gt;"")*ISNUMBER(SEARCH("|"&amp;Z7&amp;"|",'5_ACOMPANHAMENTO'!$AC$3:$AC$4922)))+((AA7&lt;&gt;"")*ISNUMBER(SEARCH("|"&amp;AA7&amp;"|",'5_ACOMPANHAMENTO'!$AC$3:$AC$4922)))+((AB7&lt;&gt;"")*ISNUMBER(SEARCH("|"&amp;AB7&amp;"|",'5_ACOMPANHAMENTO'!$AC$3:$AC$4922))))&gt;0)),'5_ACOMPANHAMENTO'!$J$3:$J$4922),0))</f>
        <v/>
      </c>
      <c r="E7" s="4">
        <f>IF(G7=0,"FINALIZADO",IF(TODAY()&gt;A7,"ATRASADO "&amp;TODAY()-A7&amp;" DIAS","ADIANTADO "&amp;A7-TODAY()&amp;" DIAS"))</f>
        <v/>
      </c>
      <c r="F7" s="7">
        <f>IF(OR($B7="",$C7=""),"",IFERROR(SUMPRODUCT(--(('5_ACOMPANHAMENTO'!$AD$3:$AD$4922=TRIM($C7&amp;""))*('5_ACOMPANHAMENTO'!$AC$3:$AC$4922&lt;&gt;"")*((((I7&lt;&gt;"")*ISNUMBER(SEARCH("|"&amp;I7&amp;"|",'5_ACOMPANHAMENTO'!$AC$3:$AC$4922)))+((J7&lt;&gt;"")*ISNUMBER(SEARCH("|"&amp;J7&amp;"|",'5_ACOMPANHAMENTO'!$AC$3:$AC$4922)))+((K7&lt;&gt;"")*ISNUMBER(SEARCH("|"&amp;K7&amp;"|",'5_ACOMPANHAMENTO'!$AC$3:$AC$4922)))+((L7&lt;&gt;"")*ISNUMBER(SEARCH("|"&amp;L7&amp;"|",'5_ACOMPANHAMENTO'!$AC$3:$AC$4922)))+((M7&lt;&gt;"")*ISNUMBER(SEARCH("|"&amp;M7&amp;"|",'5_ACOMPANHAMENTO'!$AC$3:$AC$4922)))+((N7&lt;&gt;"")*ISNUMBER(SEARCH("|"&amp;N7&amp;"|",'5_ACOMPANHAMENTO'!$AC$3:$AC$4922)))+((O7&lt;&gt;"")*ISNUMBER(SEARCH("|"&amp;O7&amp;"|",'5_ACOMPANHAMENTO'!$AC$3:$AC$4922)))+((P7&lt;&gt;"")*ISNUMBER(SEARCH("|"&amp;P7&amp;"|",'5_ACOMPANHAMENTO'!$AC$3:$AC$4922)))+((Q7&lt;&gt;"")*ISNUMBER(SEARCH("|"&amp;Q7&amp;"|",'5_ACOMPANHAMENTO'!$AC$3:$AC$4922)))+((R7&lt;&gt;"")*ISNUMBER(SEARCH("|"&amp;R7&amp;"|",'5_ACOMPANHAMENTO'!$AC$3:$AC$4922)))+((S7&lt;&gt;"")*ISNUMBER(SEARCH("|"&amp;S7&amp;"|",'5_ACOMPANHAMENTO'!$AC$3:$AC$4922)))+((T7&lt;&gt;"")*ISNUMBER(SEARCH("|"&amp;T7&amp;"|",'5_ACOMPANHAMENTO'!$AC$3:$AC$4922)))+((U7&lt;&gt;"")*ISNUMBER(SEARCH("|"&amp;U7&amp;"|",'5_ACOMPANHAMENTO'!$AC$3:$AC$4922)))+((V7&lt;&gt;"")*ISNUMBER(SEARCH("|"&amp;V7&amp;"|",'5_ACOMPANHAMENTO'!$AC$3:$AC$4922)))+((W7&lt;&gt;"")*ISNUMBER(SEARCH("|"&amp;W7&amp;"|",'5_ACOMPANHAMENTO'!$AC$3:$AC$4922)))+((X7&lt;&gt;"")*ISNUMBER(SEARCH("|"&amp;X7&amp;"|",'5_ACOMPANHAMENTO'!$AC$3:$AC$4922)))+((Y7&lt;&gt;"")*ISNUMBER(SEARCH("|"&amp;Y7&amp;"|",'5_ACOMPANHAMENTO'!$AC$3:$AC$4922)))+((Z7&lt;&gt;"")*ISNUMBER(SEARCH("|"&amp;Z7&amp;"|",'5_ACOMPANHAMENTO'!$AC$3:$AC$4922)))+((AA7&lt;&gt;"")*ISNUMBER(SEARCH("|"&amp;AA7&amp;"|",'5_ACOMPANHAMENTO'!$AC$3:$AC$4922)))+((AB7&lt;&gt;"")*ISNUMBER(SEARCH("|"&amp;AB7&amp;"|",'5_ACOMPANHAMENTO'!$AC$3:$AC$4922))))&gt;0)),'5_ACOMPANHAMENTO'!$O$3:$O$4922),0))</f>
        <v/>
      </c>
      <c r="G7" s="7">
        <f>IF(OR($B7="",$C7=""),"",D7-F7)</f>
        <v/>
      </c>
      <c r="H7" s="1">
        <f>IF(OR($B7="",$C7=""),"",TRIM($B7&amp;"")&amp;"|"&amp;TRIM($C7&amp;""))</f>
        <v/>
      </c>
      <c r="I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",99)),1,99)))</f>
        <v/>
      </c>
      <c r="J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",99)),100,99)))</f>
        <v/>
      </c>
      <c r="K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",99)),199,99)))</f>
        <v/>
      </c>
      <c r="L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",99)),298,99)))</f>
        <v/>
      </c>
      <c r="M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",99)),397,99)))</f>
        <v/>
      </c>
      <c r="N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",99)),496,99)))</f>
        <v/>
      </c>
      <c r="O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",99)),595,99)))</f>
        <v/>
      </c>
      <c r="P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",99)),694,99)))</f>
        <v/>
      </c>
      <c r="Q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",99)),793,99)))</f>
        <v/>
      </c>
      <c r="R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",99)),892,99)))</f>
        <v/>
      </c>
      <c r="S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",99)),991,99)))</f>
        <v/>
      </c>
      <c r="T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",99)),1090,99)))</f>
        <v/>
      </c>
      <c r="U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",99)),1189,99)))</f>
        <v/>
      </c>
      <c r="V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",99)),1288,99)))</f>
        <v/>
      </c>
      <c r="W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",99)),1387,99)))</f>
        <v/>
      </c>
      <c r="X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",99)),1486,99)))</f>
        <v/>
      </c>
      <c r="Y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",99)),1585,99)))</f>
        <v/>
      </c>
      <c r="Z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",99)),1684,99)))</f>
        <v/>
      </c>
      <c r="AA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",99)),1783,99)))</f>
        <v/>
      </c>
      <c r="AB7" s="1">
        <f>IF($B7="","",TRIM(MID(SUBSTITUTE(TRIM(SUBSTITUTE(SUBSTITUTE(SUBSTITUTE(SUBSTITUTE(SUBSTITUTE(SUBSTITUTE(SUBSTITUTE(SUBSTITUTE(SUBSTITUTE(SUBSTITUTE(SUBSTITUTE(SUBSTITUTE(SUBSTITUTE(SUBSTITUTE(TRIM($B7&amp;""),CHAR(10),"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",REPT(" ",99)),1882,99)))</f>
        <v/>
      </c>
    </row>
    <row r="8" hidden="1" ht="14.25" customHeight="1">
      <c r="A8" s="4">
        <f>IF(OR($B8="",$C8=""),"",IFERROR(INDEX('5_ACOMPANHAMENTO'!$A$3:$A$4922,MATCH(1,INDEX(('5_ACOMPANHAMENTO'!$AD$3:$AD$4922=TRIM($C8&amp;""))*('5_ACOMPANHAMENTO'!$AC$3:$AC$4922&lt;&gt;"")*((((I8&lt;&gt;"")*ISNUMBER(SEARCH("|"&amp;I8&amp;"|",'5_ACOMPANHAMENTO'!$AC$3:$AC$4922)))+((J8&lt;&gt;"")*ISNUMBER(SEARCH("|"&amp;J8&amp;"|",'5_ACOMPANHAMENTO'!$AC$3:$AC$4922)))+((K8&lt;&gt;"")*ISNUMBER(SEARCH("|"&amp;K8&amp;"|",'5_ACOMPANHAMENTO'!$AC$3:$AC$4922)))+((L8&lt;&gt;"")*ISNUMBER(SEARCH("|"&amp;L8&amp;"|",'5_ACOMPANHAMENTO'!$AC$3:$AC$4922)))+((M8&lt;&gt;"")*ISNUMBER(SEARCH("|"&amp;M8&amp;"|",'5_ACOMPANHAMENTO'!$AC$3:$AC$4922)))+((N8&lt;&gt;"")*ISNUMBER(SEARCH("|"&amp;N8&amp;"|",'5_ACOMPANHAMENTO'!$AC$3:$AC$4922)))+((O8&lt;&gt;"")*ISNUMBER(SEARCH("|"&amp;O8&amp;"|",'5_ACOMPANHAMENTO'!$AC$3:$AC$4922)))+((P8&lt;&gt;"")*ISNUMBER(SEARCH("|"&amp;P8&amp;"|",'5_ACOMPANHAMENTO'!$AC$3:$AC$4922)))+((Q8&lt;&gt;"")*ISNUMBER(SEARCH("|"&amp;Q8&amp;"|",'5_ACOMPANHAMENTO'!$AC$3:$AC$4922)))+((R8&lt;&gt;"")*ISNUMBER(SEARCH("|"&amp;R8&amp;"|",'5_ACOMPANHAMENTO'!$AC$3:$AC$4922)))+((S8&lt;&gt;"")*ISNUMBER(SEARCH("|"&amp;S8&amp;"|",'5_ACOMPANHAMENTO'!$AC$3:$AC$4922)))+((T8&lt;&gt;"")*ISNUMBER(SEARCH("|"&amp;T8&amp;"|",'5_ACOMPANHAMENTO'!$AC$3:$AC$4922)))+((U8&lt;&gt;"")*ISNUMBER(SEARCH("|"&amp;U8&amp;"|",'5_ACOMPANHAMENTO'!$AC$3:$AC$4922)))+((V8&lt;&gt;"")*ISNUMBER(SEARCH("|"&amp;V8&amp;"|",'5_ACOMPANHAMENTO'!$AC$3:$AC$4922)))+((W8&lt;&gt;"")*ISNUMBER(SEARCH("|"&amp;W8&amp;"|",'5_ACOMPANHAMENTO'!$AC$3:$AC$4922)))+((X8&lt;&gt;"")*ISNUMBER(SEARCH("|"&amp;X8&amp;"|",'5_ACOMPANHAMENTO'!$AC$3:$AC$4922)))+((Y8&lt;&gt;"")*ISNUMBER(SEARCH("|"&amp;Y8&amp;"|",'5_ACOMPANHAMENTO'!$AC$3:$AC$4922)))+((Z8&lt;&gt;"")*ISNUMBER(SEARCH("|"&amp;Z8&amp;"|",'5_ACOMPANHAMENTO'!$AC$3:$AC$4922)))+((AA8&lt;&gt;"")*ISNUMBER(SEARCH("|"&amp;AA8&amp;"|",'5_ACOMPANHAMENTO'!$AC$3:$AC$4922)))+((AB8&lt;&gt;"")*ISNUMBER(SEARCH("|"&amp;AB8&amp;"|",'5_ACOMPANHAMENTO'!$AC$3:$AC$4922))))&gt;0),0),0)),""))</f>
        <v/>
      </c>
      <c r="B8" s="4" t="n">
        <v>10176</v>
      </c>
      <c r="C8" s="4" t="inlineStr">
        <is>
          <t>USINAGEM</t>
        </is>
      </c>
      <c r="D8" s="4">
        <f>IF(OR($B8="",$C8=""),"",IFERROR(SUMPRODUCT(--(('5_ACOMPANHAMENTO'!$AD$3:$AD$4922=TRIM($C8&amp;""))*('5_ACOMPANHAMENTO'!$AC$3:$AC$4922&lt;&gt;"")*((((I8&lt;&gt;"")*ISNUMBER(SEARCH("|"&amp;I8&amp;"|",'5_ACOMPANHAMENTO'!$AC$3:$AC$4922)))+((J8&lt;&gt;"")*ISNUMBER(SEARCH("|"&amp;J8&amp;"|",'5_ACOMPANHAMENTO'!$AC$3:$AC$4922)))+((K8&lt;&gt;"")*ISNUMBER(SEARCH("|"&amp;K8&amp;"|",'5_ACOMPANHAMENTO'!$AC$3:$AC$4922)))+((L8&lt;&gt;"")*ISNUMBER(SEARCH("|"&amp;L8&amp;"|",'5_ACOMPANHAMENTO'!$AC$3:$AC$4922)))+((M8&lt;&gt;"")*ISNUMBER(SEARCH("|"&amp;M8&amp;"|",'5_ACOMPANHAMENTO'!$AC$3:$AC$4922)))+((N8&lt;&gt;"")*ISNUMBER(SEARCH("|"&amp;N8&amp;"|",'5_ACOMPANHAMENTO'!$AC$3:$AC$4922)))+((O8&lt;&gt;"")*ISNUMBER(SEARCH("|"&amp;O8&amp;"|",'5_ACOMPANHAMENTO'!$AC$3:$AC$4922)))+((P8&lt;&gt;"")*ISNUMBER(SEARCH("|"&amp;P8&amp;"|",'5_ACOMPANHAMENTO'!$AC$3:$AC$4922)))+((Q8&lt;&gt;"")*ISNUMBER(SEARCH("|"&amp;Q8&amp;"|",'5_ACOMPANHAMENTO'!$AC$3:$AC$4922)))+((R8&lt;&gt;"")*ISNUMBER(SEARCH("|"&amp;R8&amp;"|",'5_ACOMPANHAMENTO'!$AC$3:$AC$4922)))+((S8&lt;&gt;"")*ISNUMBER(SEARCH("|"&amp;S8&amp;"|",'5_ACOMPANHAMENTO'!$AC$3:$AC$4922)))+((T8&lt;&gt;"")*ISNUMBER(SEARCH("|"&amp;T8&amp;"|",'5_ACOMPANHAMENTO'!$AC$3:$AC$4922)))+((U8&lt;&gt;"")*ISNUMBER(SEARCH("|"&amp;U8&amp;"|",'5_ACOMPANHAMENTO'!$AC$3:$AC$4922)))+((V8&lt;&gt;"")*ISNUMBER(SEARCH("|"&amp;V8&amp;"|",'5_ACOMPANHAMENTO'!$AC$3:$AC$4922)))+((W8&lt;&gt;"")*ISNUMBER(SEARCH("|"&amp;W8&amp;"|",'5_ACOMPANHAMENTO'!$AC$3:$AC$4922)))+((X8&lt;&gt;"")*ISNUMBER(SEARCH("|"&amp;X8&amp;"|",'5_ACOMPANHAMENTO'!$AC$3:$AC$4922)))+((Y8&lt;&gt;"")*ISNUMBER(SEARCH("|"&amp;Y8&amp;"|",'5_ACOMPANHAMENTO'!$AC$3:$AC$4922)))+((Z8&lt;&gt;"")*ISNUMBER(SEARCH("|"&amp;Z8&amp;"|",'5_ACOMPANHAMENTO'!$AC$3:$AC$4922)))+((AA8&lt;&gt;"")*ISNUMBER(SEARCH("|"&amp;AA8&amp;"|",'5_ACOMPANHAMENTO'!$AC$3:$AC$4922)))+((AB8&lt;&gt;"")*ISNUMBER(SEARCH("|"&amp;AB8&amp;"|",'5_ACOMPANHAMENTO'!$AC$3:$AC$4922))))&gt;0)),'5_ACOMPANHAMENTO'!$J$3:$J$4922),0))</f>
        <v/>
      </c>
      <c r="E8" s="4">
        <f>IF(G8=0,"FINALIZADO",IF(TODAY()&gt;A8,"ATRASADO "&amp;TODAY()-A8&amp;" DIAS","ADIANTADO "&amp;A8-TODAY()&amp;" DIAS"))</f>
        <v/>
      </c>
      <c r="F8" s="7">
        <f>IF(OR($B8="",$C8=""),"",IFERROR(SUMPRODUCT(--(('5_ACOMPANHAMENTO'!$AD$3:$AD$4922=TRIM($C8&amp;""))*('5_ACOMPANHAMENTO'!$AC$3:$AC$4922&lt;&gt;"")*((((I8&lt;&gt;"")*ISNUMBER(SEARCH("|"&amp;I8&amp;"|",'5_ACOMPANHAMENTO'!$AC$3:$AC$4922)))+((J8&lt;&gt;"")*ISNUMBER(SEARCH("|"&amp;J8&amp;"|",'5_ACOMPANHAMENTO'!$AC$3:$AC$4922)))+((K8&lt;&gt;"")*ISNUMBER(SEARCH("|"&amp;K8&amp;"|",'5_ACOMPANHAMENTO'!$AC$3:$AC$4922)))+((L8&lt;&gt;"")*ISNUMBER(SEARCH("|"&amp;L8&amp;"|",'5_ACOMPANHAMENTO'!$AC$3:$AC$4922)))+((M8&lt;&gt;"")*ISNUMBER(SEARCH("|"&amp;M8&amp;"|",'5_ACOMPANHAMENTO'!$AC$3:$AC$4922)))+((N8&lt;&gt;"")*ISNUMBER(SEARCH("|"&amp;N8&amp;"|",'5_ACOMPANHAMENTO'!$AC$3:$AC$4922)))+((O8&lt;&gt;"")*ISNUMBER(SEARCH("|"&amp;O8&amp;"|",'5_ACOMPANHAMENTO'!$AC$3:$AC$4922)))+((P8&lt;&gt;"")*ISNUMBER(SEARCH("|"&amp;P8&amp;"|",'5_ACOMPANHAMENTO'!$AC$3:$AC$4922)))+((Q8&lt;&gt;"")*ISNUMBER(SEARCH("|"&amp;Q8&amp;"|",'5_ACOMPANHAMENTO'!$AC$3:$AC$4922)))+((R8&lt;&gt;"")*ISNUMBER(SEARCH("|"&amp;R8&amp;"|",'5_ACOMPANHAMENTO'!$AC$3:$AC$4922)))+((S8&lt;&gt;"")*ISNUMBER(SEARCH("|"&amp;S8&amp;"|",'5_ACOMPANHAMENTO'!$AC$3:$AC$4922)))+((T8&lt;&gt;"")*ISNUMBER(SEARCH("|"&amp;T8&amp;"|",'5_ACOMPANHAMENTO'!$AC$3:$AC$4922)))+((U8&lt;&gt;"")*ISNUMBER(SEARCH("|"&amp;U8&amp;"|",'5_ACOMPANHAMENTO'!$AC$3:$AC$4922)))+((V8&lt;&gt;"")*ISNUMBER(SEARCH("|"&amp;V8&amp;"|",'5_ACOMPANHAMENTO'!$AC$3:$AC$4922)))+((W8&lt;&gt;"")*ISNUMBER(SEARCH("|"&amp;W8&amp;"|",'5_ACOMPANHAMENTO'!$AC$3:$AC$4922)))+((X8&lt;&gt;"")*ISNUMBER(SEARCH("|"&amp;X8&amp;"|",'5_ACOMPANHAMENTO'!$AC$3:$AC$4922)))+((Y8&lt;&gt;"")*ISNUMBER(SEARCH("|"&amp;Y8&amp;"|",'5_ACOMPANHAMENTO'!$AC$3:$AC$4922)))+((Z8&lt;&gt;"")*ISNUMBER(SEARCH("|"&amp;Z8&amp;"|",'5_ACOMPANHAMENTO'!$AC$3:$AC$4922)))+((AA8&lt;&gt;"")*ISNUMBER(SEARCH("|"&amp;AA8&amp;"|",'5_ACOMPANHAMENTO'!$AC$3:$AC$4922)))+((AB8&lt;&gt;"")*ISNUMBER(SEARCH("|"&amp;AB8&amp;"|",'5_ACOMPANHAMENTO'!$AC$3:$AC$4922))))&gt;0)),'5_ACOMPANHAMENTO'!$O$3:$O$4922),0))</f>
        <v/>
      </c>
      <c r="G8" s="7">
        <f>IF(OR($B8="",$C8=""),"",D8-F8)</f>
        <v/>
      </c>
      <c r="H8" s="1">
        <f>IF(OR($B8="",$C8=""),"",TRIM($B8&amp;"")&amp;"|"&amp;TRIM($C8&amp;""))</f>
        <v/>
      </c>
      <c r="I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",99)),1,99)))</f>
        <v/>
      </c>
      <c r="J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",99)),100,99)))</f>
        <v/>
      </c>
      <c r="K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",99)),199,99)))</f>
        <v/>
      </c>
      <c r="L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",99)),298,99)))</f>
        <v/>
      </c>
      <c r="M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",99)),397,99)))</f>
        <v/>
      </c>
      <c r="N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",99)),496,99)))</f>
        <v/>
      </c>
      <c r="O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",99)),595,99)))</f>
        <v/>
      </c>
      <c r="P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",99)),694,99)))</f>
        <v/>
      </c>
      <c r="Q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",99)),793,99)))</f>
        <v/>
      </c>
      <c r="R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",99)),892,99)))</f>
        <v/>
      </c>
      <c r="S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",99)),991,99)))</f>
        <v/>
      </c>
      <c r="T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",99)),1090,99)))</f>
        <v/>
      </c>
      <c r="U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",99)),1189,99)))</f>
        <v/>
      </c>
      <c r="V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",99)),1288,99)))</f>
        <v/>
      </c>
      <c r="W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",99)),1387,99)))</f>
        <v/>
      </c>
      <c r="X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",99)),1486,99)))</f>
        <v/>
      </c>
      <c r="Y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",99)),1585,99)))</f>
        <v/>
      </c>
      <c r="Z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",99)),1684,99)))</f>
        <v/>
      </c>
      <c r="AA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",99)),1783,99)))</f>
        <v/>
      </c>
      <c r="AB8" s="1">
        <f>IF($B8="","",TRIM(MID(SUBSTITUTE(TRIM(SUBSTITUTE(SUBSTITUTE(SUBSTITUTE(SUBSTITUTE(SUBSTITUTE(SUBSTITUTE(SUBSTITUTE(SUBSTITUTE(SUBSTITUTE(SUBSTITUTE(SUBSTITUTE(SUBSTITUTE(SUBSTITUTE(SUBSTITUTE(TRIM($B8&amp;""),CHAR(10),"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",REPT(" ",99)),1882,99)))</f>
        <v/>
      </c>
    </row>
    <row r="9" hidden="1" ht="14.25" customHeight="1">
      <c r="A9" s="4">
        <f>IF(OR($B9="",$C9=""),"",IFERROR(INDEX('5_ACOMPANHAMENTO'!$A$3:$A$4922,MATCH(1,INDEX(('5_ACOMPANHAMENTO'!$AD$3:$AD$4922=TRIM($C9&amp;""))*('5_ACOMPANHAMENTO'!$AC$3:$AC$4922&lt;&gt;"")*((((I9&lt;&gt;"")*ISNUMBER(SEARCH("|"&amp;I9&amp;"|",'5_ACOMPANHAMENTO'!$AC$3:$AC$4922)))+((J9&lt;&gt;"")*ISNUMBER(SEARCH("|"&amp;J9&amp;"|",'5_ACOMPANHAMENTO'!$AC$3:$AC$4922)))+((K9&lt;&gt;"")*ISNUMBER(SEARCH("|"&amp;K9&amp;"|",'5_ACOMPANHAMENTO'!$AC$3:$AC$4922)))+((L9&lt;&gt;"")*ISNUMBER(SEARCH("|"&amp;L9&amp;"|",'5_ACOMPANHAMENTO'!$AC$3:$AC$4922)))+((M9&lt;&gt;"")*ISNUMBER(SEARCH("|"&amp;M9&amp;"|",'5_ACOMPANHAMENTO'!$AC$3:$AC$4922)))+((N9&lt;&gt;"")*ISNUMBER(SEARCH("|"&amp;N9&amp;"|",'5_ACOMPANHAMENTO'!$AC$3:$AC$4922)))+((O9&lt;&gt;"")*ISNUMBER(SEARCH("|"&amp;O9&amp;"|",'5_ACOMPANHAMENTO'!$AC$3:$AC$4922)))+((P9&lt;&gt;"")*ISNUMBER(SEARCH("|"&amp;P9&amp;"|",'5_ACOMPANHAMENTO'!$AC$3:$AC$4922)))+((Q9&lt;&gt;"")*ISNUMBER(SEARCH("|"&amp;Q9&amp;"|",'5_ACOMPANHAMENTO'!$AC$3:$AC$4922)))+((R9&lt;&gt;"")*ISNUMBER(SEARCH("|"&amp;R9&amp;"|",'5_ACOMPANHAMENTO'!$AC$3:$AC$4922)))+((S9&lt;&gt;"")*ISNUMBER(SEARCH("|"&amp;S9&amp;"|",'5_ACOMPANHAMENTO'!$AC$3:$AC$4922)))+((T9&lt;&gt;"")*ISNUMBER(SEARCH("|"&amp;T9&amp;"|",'5_ACOMPANHAMENTO'!$AC$3:$AC$4922)))+((U9&lt;&gt;"")*ISNUMBER(SEARCH("|"&amp;U9&amp;"|",'5_ACOMPANHAMENTO'!$AC$3:$AC$4922)))+((V9&lt;&gt;"")*ISNUMBER(SEARCH("|"&amp;V9&amp;"|",'5_ACOMPANHAMENTO'!$AC$3:$AC$4922)))+((W9&lt;&gt;"")*ISNUMBER(SEARCH("|"&amp;W9&amp;"|",'5_ACOMPANHAMENTO'!$AC$3:$AC$4922)))+((X9&lt;&gt;"")*ISNUMBER(SEARCH("|"&amp;X9&amp;"|",'5_ACOMPANHAMENTO'!$AC$3:$AC$4922)))+((Y9&lt;&gt;"")*ISNUMBER(SEARCH("|"&amp;Y9&amp;"|",'5_ACOMPANHAMENTO'!$AC$3:$AC$4922)))+((Z9&lt;&gt;"")*ISNUMBER(SEARCH("|"&amp;Z9&amp;"|",'5_ACOMPANHAMENTO'!$AC$3:$AC$4922)))+((AA9&lt;&gt;"")*ISNUMBER(SEARCH("|"&amp;AA9&amp;"|",'5_ACOMPANHAMENTO'!$AC$3:$AC$4922)))+((AB9&lt;&gt;"")*ISNUMBER(SEARCH("|"&amp;AB9&amp;"|",'5_ACOMPANHAMENTO'!$AC$3:$AC$4922))))&gt;0),0),0)),""))</f>
        <v/>
      </c>
      <c r="B9" s="4" t="n">
        <v>10176</v>
      </c>
      <c r="C9" s="4" t="inlineStr">
        <is>
          <t>MONTAGEM DE TAMPOS</t>
        </is>
      </c>
      <c r="D9" s="4">
        <f>IF(OR($B9="",$C9=""),"",IFERROR(SUMPRODUCT(--(('5_ACOMPANHAMENTO'!$AD$3:$AD$4922=TRIM($C9&amp;""))*('5_ACOMPANHAMENTO'!$AC$3:$AC$4922&lt;&gt;"")*((((I9&lt;&gt;"")*ISNUMBER(SEARCH("|"&amp;I9&amp;"|",'5_ACOMPANHAMENTO'!$AC$3:$AC$4922)))+((J9&lt;&gt;"")*ISNUMBER(SEARCH("|"&amp;J9&amp;"|",'5_ACOMPANHAMENTO'!$AC$3:$AC$4922)))+((K9&lt;&gt;"")*ISNUMBER(SEARCH("|"&amp;K9&amp;"|",'5_ACOMPANHAMENTO'!$AC$3:$AC$4922)))+((L9&lt;&gt;"")*ISNUMBER(SEARCH("|"&amp;L9&amp;"|",'5_ACOMPANHAMENTO'!$AC$3:$AC$4922)))+((M9&lt;&gt;"")*ISNUMBER(SEARCH("|"&amp;M9&amp;"|",'5_ACOMPANHAMENTO'!$AC$3:$AC$4922)))+((N9&lt;&gt;"")*ISNUMBER(SEARCH("|"&amp;N9&amp;"|",'5_ACOMPANHAMENTO'!$AC$3:$AC$4922)))+((O9&lt;&gt;"")*ISNUMBER(SEARCH("|"&amp;O9&amp;"|",'5_ACOMPANHAMENTO'!$AC$3:$AC$4922)))+((P9&lt;&gt;"")*ISNUMBER(SEARCH("|"&amp;P9&amp;"|",'5_ACOMPANHAMENTO'!$AC$3:$AC$4922)))+((Q9&lt;&gt;"")*ISNUMBER(SEARCH("|"&amp;Q9&amp;"|",'5_ACOMPANHAMENTO'!$AC$3:$AC$4922)))+((R9&lt;&gt;"")*ISNUMBER(SEARCH("|"&amp;R9&amp;"|",'5_ACOMPANHAMENTO'!$AC$3:$AC$4922)))+((S9&lt;&gt;"")*ISNUMBER(SEARCH("|"&amp;S9&amp;"|",'5_ACOMPANHAMENTO'!$AC$3:$AC$4922)))+((T9&lt;&gt;"")*ISNUMBER(SEARCH("|"&amp;T9&amp;"|",'5_ACOMPANHAMENTO'!$AC$3:$AC$4922)))+((U9&lt;&gt;"")*ISNUMBER(SEARCH("|"&amp;U9&amp;"|",'5_ACOMPANHAMENTO'!$AC$3:$AC$4922)))+((V9&lt;&gt;"")*ISNUMBER(SEARCH("|"&amp;V9&amp;"|",'5_ACOMPANHAMENTO'!$AC$3:$AC$4922)))+((W9&lt;&gt;"")*ISNUMBER(SEARCH("|"&amp;W9&amp;"|",'5_ACOMPANHAMENTO'!$AC$3:$AC$4922)))+((X9&lt;&gt;"")*ISNUMBER(SEARCH("|"&amp;X9&amp;"|",'5_ACOMPANHAMENTO'!$AC$3:$AC$4922)))+((Y9&lt;&gt;"")*ISNUMBER(SEARCH("|"&amp;Y9&amp;"|",'5_ACOMPANHAMENTO'!$AC$3:$AC$4922)))+((Z9&lt;&gt;"")*ISNUMBER(SEARCH("|"&amp;Z9&amp;"|",'5_ACOMPANHAMENTO'!$AC$3:$AC$4922)))+((AA9&lt;&gt;"")*ISNUMBER(SEARCH("|"&amp;AA9&amp;"|",'5_ACOMPANHAMENTO'!$AC$3:$AC$4922)))+((AB9&lt;&gt;"")*ISNUMBER(SEARCH("|"&amp;AB9&amp;"|",'5_ACOMPANHAMENTO'!$AC$3:$AC$4922))))&gt;0)),'5_ACOMPANHAMENTO'!$J$3:$J$4922),0))</f>
        <v/>
      </c>
      <c r="E9" s="4">
        <f>IF(G9=0,"FINALIZADO",IF(TODAY()&gt;A9,"ATRASADO "&amp;TODAY()-A9&amp;" DIAS","ADIANTADO "&amp;A9-TODAY()&amp;" DIAS"))</f>
        <v/>
      </c>
      <c r="F9" s="7">
        <f>IF(OR($B9="",$C9=""),"",IFERROR(SUMPRODUCT(--(('5_ACOMPANHAMENTO'!$AD$3:$AD$4922=TRIM($C9&amp;""))*('5_ACOMPANHAMENTO'!$AC$3:$AC$4922&lt;&gt;"")*((((I9&lt;&gt;"")*ISNUMBER(SEARCH("|"&amp;I9&amp;"|",'5_ACOMPANHAMENTO'!$AC$3:$AC$4922)))+((J9&lt;&gt;"")*ISNUMBER(SEARCH("|"&amp;J9&amp;"|",'5_ACOMPANHAMENTO'!$AC$3:$AC$4922)))+((K9&lt;&gt;"")*ISNUMBER(SEARCH("|"&amp;K9&amp;"|",'5_ACOMPANHAMENTO'!$AC$3:$AC$4922)))+((L9&lt;&gt;"")*ISNUMBER(SEARCH("|"&amp;L9&amp;"|",'5_ACOMPANHAMENTO'!$AC$3:$AC$4922)))+((M9&lt;&gt;"")*ISNUMBER(SEARCH("|"&amp;M9&amp;"|",'5_ACOMPANHAMENTO'!$AC$3:$AC$4922)))+((N9&lt;&gt;"")*ISNUMBER(SEARCH("|"&amp;N9&amp;"|",'5_ACOMPANHAMENTO'!$AC$3:$AC$4922)))+((O9&lt;&gt;"")*ISNUMBER(SEARCH("|"&amp;O9&amp;"|",'5_ACOMPANHAMENTO'!$AC$3:$AC$4922)))+((P9&lt;&gt;"")*ISNUMBER(SEARCH("|"&amp;P9&amp;"|",'5_ACOMPANHAMENTO'!$AC$3:$AC$4922)))+((Q9&lt;&gt;"")*ISNUMBER(SEARCH("|"&amp;Q9&amp;"|",'5_ACOMPANHAMENTO'!$AC$3:$AC$4922)))+((R9&lt;&gt;"")*ISNUMBER(SEARCH("|"&amp;R9&amp;"|",'5_ACOMPANHAMENTO'!$AC$3:$AC$4922)))+((S9&lt;&gt;"")*ISNUMBER(SEARCH("|"&amp;S9&amp;"|",'5_ACOMPANHAMENTO'!$AC$3:$AC$4922)))+((T9&lt;&gt;"")*ISNUMBER(SEARCH("|"&amp;T9&amp;"|",'5_ACOMPANHAMENTO'!$AC$3:$AC$4922)))+((U9&lt;&gt;"")*ISNUMBER(SEARCH("|"&amp;U9&amp;"|",'5_ACOMPANHAMENTO'!$AC$3:$AC$4922)))+((V9&lt;&gt;"")*ISNUMBER(SEARCH("|"&amp;V9&amp;"|",'5_ACOMPANHAMENTO'!$AC$3:$AC$4922)))+((W9&lt;&gt;"")*ISNUMBER(SEARCH("|"&amp;W9&amp;"|",'5_ACOMPANHAMENTO'!$AC$3:$AC$4922)))+((X9&lt;&gt;"")*ISNUMBER(SEARCH("|"&amp;X9&amp;"|",'5_ACOMPANHAMENTO'!$AC$3:$AC$4922)))+((Y9&lt;&gt;"")*ISNUMBER(SEARCH("|"&amp;Y9&amp;"|",'5_ACOMPANHAMENTO'!$AC$3:$AC$4922)))+((Z9&lt;&gt;"")*ISNUMBER(SEARCH("|"&amp;Z9&amp;"|",'5_ACOMPANHAMENTO'!$AC$3:$AC$4922)))+((AA9&lt;&gt;"")*ISNUMBER(SEARCH("|"&amp;AA9&amp;"|",'5_ACOMPANHAMENTO'!$AC$3:$AC$4922)))+((AB9&lt;&gt;"")*ISNUMBER(SEARCH("|"&amp;AB9&amp;"|",'5_ACOMPANHAMENTO'!$AC$3:$AC$4922))))&gt;0)),'5_ACOMPANHAMENTO'!$O$3:$O$4922),0))</f>
        <v/>
      </c>
      <c r="G9" s="7">
        <f>IF(OR($B9="",$C9=""),"",D9-F9)</f>
        <v/>
      </c>
      <c r="H9" s="1">
        <f>IF(OR($B9="",$C9=""),"",TRIM($B9&amp;"")&amp;"|"&amp;TRIM($C9&amp;""))</f>
        <v/>
      </c>
      <c r="I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",99)),1,99)))</f>
        <v/>
      </c>
      <c r="J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",99)),100,99)))</f>
        <v/>
      </c>
      <c r="K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",99)),199,99)))</f>
        <v/>
      </c>
      <c r="L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",99)),298,99)))</f>
        <v/>
      </c>
      <c r="M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",99)),397,99)))</f>
        <v/>
      </c>
      <c r="N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",99)),496,99)))</f>
        <v/>
      </c>
      <c r="O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",99)),595,99)))</f>
        <v/>
      </c>
      <c r="P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",99)),694,99)))</f>
        <v/>
      </c>
      <c r="Q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",99)),793,99)))</f>
        <v/>
      </c>
      <c r="R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",99)),892,99)))</f>
        <v/>
      </c>
      <c r="S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",99)),991,99)))</f>
        <v/>
      </c>
      <c r="T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",99)),1090,99)))</f>
        <v/>
      </c>
      <c r="U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",99)),1189,99)))</f>
        <v/>
      </c>
      <c r="V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",99)),1288,99)))</f>
        <v/>
      </c>
      <c r="W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",99)),1387,99)))</f>
        <v/>
      </c>
      <c r="X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",99)),1486,99)))</f>
        <v/>
      </c>
      <c r="Y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",99)),1585,99)))</f>
        <v/>
      </c>
      <c r="Z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",99)),1684,99)))</f>
        <v/>
      </c>
      <c r="AA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",99)),1783,99)))</f>
        <v/>
      </c>
      <c r="AB9" s="1">
        <f>IF($B9="","",TRIM(MID(SUBSTITUTE(TRIM(SUBSTITUTE(SUBSTITUTE(SUBSTITUTE(SUBSTITUTE(SUBSTITUTE(SUBSTITUTE(SUBSTITUTE(SUBSTITUTE(SUBSTITUTE(SUBSTITUTE(SUBSTITUTE(SUBSTITUTE(SUBSTITUTE(SUBSTITUTE(TRIM($B9&amp;""),CHAR(10),"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",REPT(" ",99)),1882,99)))</f>
        <v/>
      </c>
    </row>
    <row r="10" hidden="1" ht="14.25" customHeight="1">
      <c r="A10" s="4">
        <f>IF(OR($B10="",$C10=""),"",IFERROR(INDEX('5_ACOMPANHAMENTO'!$A$3:$A$4922,MATCH(1,INDEX(('5_ACOMPANHAMENTO'!$AD$3:$AD$4922=TRIM($C10&amp;""))*('5_ACOMPANHAMENTO'!$AC$3:$AC$4922&lt;&gt;"")*((((I10&lt;&gt;"")*ISNUMBER(SEARCH("|"&amp;I10&amp;"|",'5_ACOMPANHAMENTO'!$AC$3:$AC$4922)))+((J10&lt;&gt;"")*ISNUMBER(SEARCH("|"&amp;J10&amp;"|",'5_ACOMPANHAMENTO'!$AC$3:$AC$4922)))+((K10&lt;&gt;"")*ISNUMBER(SEARCH("|"&amp;K10&amp;"|",'5_ACOMPANHAMENTO'!$AC$3:$AC$4922)))+((L10&lt;&gt;"")*ISNUMBER(SEARCH("|"&amp;L10&amp;"|",'5_ACOMPANHAMENTO'!$AC$3:$AC$4922)))+((M10&lt;&gt;"")*ISNUMBER(SEARCH("|"&amp;M10&amp;"|",'5_ACOMPANHAMENTO'!$AC$3:$AC$4922)))+((N10&lt;&gt;"")*ISNUMBER(SEARCH("|"&amp;N10&amp;"|",'5_ACOMPANHAMENTO'!$AC$3:$AC$4922)))+((O10&lt;&gt;"")*ISNUMBER(SEARCH("|"&amp;O10&amp;"|",'5_ACOMPANHAMENTO'!$AC$3:$AC$4922)))+((P10&lt;&gt;"")*ISNUMBER(SEARCH("|"&amp;P10&amp;"|",'5_ACOMPANHAMENTO'!$AC$3:$AC$4922)))+((Q10&lt;&gt;"")*ISNUMBER(SEARCH("|"&amp;Q10&amp;"|",'5_ACOMPANHAMENTO'!$AC$3:$AC$4922)))+((R10&lt;&gt;"")*ISNUMBER(SEARCH("|"&amp;R10&amp;"|",'5_ACOMPANHAMENTO'!$AC$3:$AC$4922)))+((S10&lt;&gt;"")*ISNUMBER(SEARCH("|"&amp;S10&amp;"|",'5_ACOMPANHAMENTO'!$AC$3:$AC$4922)))+((T10&lt;&gt;"")*ISNUMBER(SEARCH("|"&amp;T10&amp;"|",'5_ACOMPANHAMENTO'!$AC$3:$AC$4922)))+((U10&lt;&gt;"")*ISNUMBER(SEARCH("|"&amp;U10&amp;"|",'5_ACOMPANHAMENTO'!$AC$3:$AC$4922)))+((V10&lt;&gt;"")*ISNUMBER(SEARCH("|"&amp;V10&amp;"|",'5_ACOMPANHAMENTO'!$AC$3:$AC$4922)))+((W10&lt;&gt;"")*ISNUMBER(SEARCH("|"&amp;W10&amp;"|",'5_ACOMPANHAMENTO'!$AC$3:$AC$4922)))+((X10&lt;&gt;"")*ISNUMBER(SEARCH("|"&amp;X10&amp;"|",'5_ACOMPANHAMENTO'!$AC$3:$AC$4922)))+((Y10&lt;&gt;"")*ISNUMBER(SEARCH("|"&amp;Y10&amp;"|",'5_ACOMPANHAMENTO'!$AC$3:$AC$4922)))+((Z10&lt;&gt;"")*ISNUMBER(SEARCH("|"&amp;Z10&amp;"|",'5_ACOMPANHAMENTO'!$AC$3:$AC$4922)))+((AA10&lt;&gt;"")*ISNUMBER(SEARCH("|"&amp;AA10&amp;"|",'5_ACOMPANHAMENTO'!$AC$3:$AC$4922)))+((AB10&lt;&gt;"")*ISNUMBER(SEARCH("|"&amp;AB10&amp;"|",'5_ACOMPANHAMENTO'!$AC$3:$AC$4922))))&gt;0),0),0)),""))</f>
        <v/>
      </c>
      <c r="B10" s="4" t="n">
        <v>10176</v>
      </c>
      <c r="C10" s="4" t="inlineStr">
        <is>
          <t>PU</t>
        </is>
      </c>
      <c r="D10" s="4">
        <f>IF(OR($B10="",$C10=""),"",IFERROR(SUMPRODUCT(--(('5_ACOMPANHAMENTO'!$AD$3:$AD$4922=TRIM($C10&amp;""))*('5_ACOMPANHAMENTO'!$AC$3:$AC$4922&lt;&gt;"")*((((I10&lt;&gt;"")*ISNUMBER(SEARCH("|"&amp;I10&amp;"|",'5_ACOMPANHAMENTO'!$AC$3:$AC$4922)))+((J10&lt;&gt;"")*ISNUMBER(SEARCH("|"&amp;J10&amp;"|",'5_ACOMPANHAMENTO'!$AC$3:$AC$4922)))+((K10&lt;&gt;"")*ISNUMBER(SEARCH("|"&amp;K10&amp;"|",'5_ACOMPANHAMENTO'!$AC$3:$AC$4922)))+((L10&lt;&gt;"")*ISNUMBER(SEARCH("|"&amp;L10&amp;"|",'5_ACOMPANHAMENTO'!$AC$3:$AC$4922)))+((M10&lt;&gt;"")*ISNUMBER(SEARCH("|"&amp;M10&amp;"|",'5_ACOMPANHAMENTO'!$AC$3:$AC$4922)))+((N10&lt;&gt;"")*ISNUMBER(SEARCH("|"&amp;N10&amp;"|",'5_ACOMPANHAMENTO'!$AC$3:$AC$4922)))+((O10&lt;&gt;"")*ISNUMBER(SEARCH("|"&amp;O10&amp;"|",'5_ACOMPANHAMENTO'!$AC$3:$AC$4922)))+((P10&lt;&gt;"")*ISNUMBER(SEARCH("|"&amp;P10&amp;"|",'5_ACOMPANHAMENTO'!$AC$3:$AC$4922)))+((Q10&lt;&gt;"")*ISNUMBER(SEARCH("|"&amp;Q10&amp;"|",'5_ACOMPANHAMENTO'!$AC$3:$AC$4922)))+((R10&lt;&gt;"")*ISNUMBER(SEARCH("|"&amp;R10&amp;"|",'5_ACOMPANHAMENTO'!$AC$3:$AC$4922)))+((S10&lt;&gt;"")*ISNUMBER(SEARCH("|"&amp;S10&amp;"|",'5_ACOMPANHAMENTO'!$AC$3:$AC$4922)))+((T10&lt;&gt;"")*ISNUMBER(SEARCH("|"&amp;T10&amp;"|",'5_ACOMPANHAMENTO'!$AC$3:$AC$4922)))+((U10&lt;&gt;"")*ISNUMBER(SEARCH("|"&amp;U10&amp;"|",'5_ACOMPANHAMENTO'!$AC$3:$AC$4922)))+((V10&lt;&gt;"")*ISNUMBER(SEARCH("|"&amp;V10&amp;"|",'5_ACOMPANHAMENTO'!$AC$3:$AC$4922)))+((W10&lt;&gt;"")*ISNUMBER(SEARCH("|"&amp;W10&amp;"|",'5_ACOMPANHAMENTO'!$AC$3:$AC$4922)))+((X10&lt;&gt;"")*ISNUMBER(SEARCH("|"&amp;X10&amp;"|",'5_ACOMPANHAMENTO'!$AC$3:$AC$4922)))+((Y10&lt;&gt;"")*ISNUMBER(SEARCH("|"&amp;Y10&amp;"|",'5_ACOMPANHAMENTO'!$AC$3:$AC$4922)))+((Z10&lt;&gt;"")*ISNUMBER(SEARCH("|"&amp;Z10&amp;"|",'5_ACOMPANHAMENTO'!$AC$3:$AC$4922)))+((AA10&lt;&gt;"")*ISNUMBER(SEARCH("|"&amp;AA10&amp;"|",'5_ACOMPANHAMENTO'!$AC$3:$AC$4922)))+((AB10&lt;&gt;"")*ISNUMBER(SEARCH("|"&amp;AB10&amp;"|",'5_ACOMPANHAMENTO'!$AC$3:$AC$4922))))&gt;0)),'5_ACOMPANHAMENTO'!$J$3:$J$4922),0))</f>
        <v/>
      </c>
      <c r="E10" s="4">
        <f>IF(G10=0,"FINALIZADO",IF(TODAY()&gt;A10,"ATRASADO "&amp;TODAY()-A10&amp;" DIAS","ADIANTADO "&amp;A10-TODAY()&amp;" DIAS"))</f>
        <v/>
      </c>
      <c r="F10" s="7">
        <f>IF(OR($B10="",$C10=""),"",IFERROR(SUMPRODUCT(--(('5_ACOMPANHAMENTO'!$AD$3:$AD$4922=TRIM($C10&amp;""))*('5_ACOMPANHAMENTO'!$AC$3:$AC$4922&lt;&gt;"")*((((I10&lt;&gt;"")*ISNUMBER(SEARCH("|"&amp;I10&amp;"|",'5_ACOMPANHAMENTO'!$AC$3:$AC$4922)))+((J10&lt;&gt;"")*ISNUMBER(SEARCH("|"&amp;J10&amp;"|",'5_ACOMPANHAMENTO'!$AC$3:$AC$4922)))+((K10&lt;&gt;"")*ISNUMBER(SEARCH("|"&amp;K10&amp;"|",'5_ACOMPANHAMENTO'!$AC$3:$AC$4922)))+((L10&lt;&gt;"")*ISNUMBER(SEARCH("|"&amp;L10&amp;"|",'5_ACOMPANHAMENTO'!$AC$3:$AC$4922)))+((M10&lt;&gt;"")*ISNUMBER(SEARCH("|"&amp;M10&amp;"|",'5_ACOMPANHAMENTO'!$AC$3:$AC$4922)))+((N10&lt;&gt;"")*ISNUMBER(SEARCH("|"&amp;N10&amp;"|",'5_ACOMPANHAMENTO'!$AC$3:$AC$4922)))+((O10&lt;&gt;"")*ISNUMBER(SEARCH("|"&amp;O10&amp;"|",'5_ACOMPANHAMENTO'!$AC$3:$AC$4922)))+((P10&lt;&gt;"")*ISNUMBER(SEARCH("|"&amp;P10&amp;"|",'5_ACOMPANHAMENTO'!$AC$3:$AC$4922)))+((Q10&lt;&gt;"")*ISNUMBER(SEARCH("|"&amp;Q10&amp;"|",'5_ACOMPANHAMENTO'!$AC$3:$AC$4922)))+((R10&lt;&gt;"")*ISNUMBER(SEARCH("|"&amp;R10&amp;"|",'5_ACOMPANHAMENTO'!$AC$3:$AC$4922)))+((S10&lt;&gt;"")*ISNUMBER(SEARCH("|"&amp;S10&amp;"|",'5_ACOMPANHAMENTO'!$AC$3:$AC$4922)))+((T10&lt;&gt;"")*ISNUMBER(SEARCH("|"&amp;T10&amp;"|",'5_ACOMPANHAMENTO'!$AC$3:$AC$4922)))+((U10&lt;&gt;"")*ISNUMBER(SEARCH("|"&amp;U10&amp;"|",'5_ACOMPANHAMENTO'!$AC$3:$AC$4922)))+((V10&lt;&gt;"")*ISNUMBER(SEARCH("|"&amp;V10&amp;"|",'5_ACOMPANHAMENTO'!$AC$3:$AC$4922)))+((W10&lt;&gt;"")*ISNUMBER(SEARCH("|"&amp;W10&amp;"|",'5_ACOMPANHAMENTO'!$AC$3:$AC$4922)))+((X10&lt;&gt;"")*ISNUMBER(SEARCH("|"&amp;X10&amp;"|",'5_ACOMPANHAMENTO'!$AC$3:$AC$4922)))+((Y10&lt;&gt;"")*ISNUMBER(SEARCH("|"&amp;Y10&amp;"|",'5_ACOMPANHAMENTO'!$AC$3:$AC$4922)))+((Z10&lt;&gt;"")*ISNUMBER(SEARCH("|"&amp;Z10&amp;"|",'5_ACOMPANHAMENTO'!$AC$3:$AC$4922)))+((AA10&lt;&gt;"")*ISNUMBER(SEARCH("|"&amp;AA10&amp;"|",'5_ACOMPANHAMENTO'!$AC$3:$AC$4922)))+((AB10&lt;&gt;"")*ISNUMBER(SEARCH("|"&amp;AB10&amp;"|",'5_ACOMPANHAMENTO'!$AC$3:$AC$4922))))&gt;0)),'5_ACOMPANHAMENTO'!$O$3:$O$4922),0))</f>
        <v/>
      </c>
      <c r="G10" s="7">
        <f>IF(OR($B10="",$C10=""),"",D10-F10)</f>
        <v/>
      </c>
      <c r="H10" s="1">
        <f>IF(OR($B10="",$C10=""),"",TRIM($B10&amp;"")&amp;"|"&amp;TRIM($C10&amp;""))</f>
        <v/>
      </c>
      <c r="I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",99)),1,99)))</f>
        <v/>
      </c>
      <c r="J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",99)),100,99)))</f>
        <v/>
      </c>
      <c r="K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",99)),199,99)))</f>
        <v/>
      </c>
      <c r="L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",99)),298,99)))</f>
        <v/>
      </c>
      <c r="M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",99)),397,99)))</f>
        <v/>
      </c>
      <c r="N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",99)),496,99)))</f>
        <v/>
      </c>
      <c r="O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",99)),595,99)))</f>
        <v/>
      </c>
      <c r="P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",99)),694,99)))</f>
        <v/>
      </c>
      <c r="Q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",99)),793,99)))</f>
        <v/>
      </c>
      <c r="R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",99)),892,99)))</f>
        <v/>
      </c>
      <c r="S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",99)),991,99)))</f>
        <v/>
      </c>
      <c r="T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",99)),1090,99)))</f>
        <v/>
      </c>
      <c r="U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",99)),1189,99)))</f>
        <v/>
      </c>
      <c r="V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",99)),1288,99)))</f>
        <v/>
      </c>
      <c r="W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",99)),1387,99)))</f>
        <v/>
      </c>
      <c r="X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",99)),1486,99)))</f>
        <v/>
      </c>
      <c r="Y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",99)),1585,99)))</f>
        <v/>
      </c>
      <c r="Z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",99)),1684,99)))</f>
        <v/>
      </c>
      <c r="AA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",99)),1783,99)))</f>
        <v/>
      </c>
      <c r="AB10" s="1">
        <f>IF($B10="","",TRIM(MID(SUBSTITUTE(TRIM(SUBSTITUTE(SUBSTITUTE(SUBSTITUTE(SUBSTITUTE(SUBSTITUTE(SUBSTITUTE(SUBSTITUTE(SUBSTITUTE(SUBSTITUTE(SUBSTITUTE(SUBSTITUTE(SUBSTITUTE(SUBSTITUTE(SUBSTITUTE(TRIM($B10&amp;""),CHAR(10),"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",REPT(" ",99)),1882,99)))</f>
        <v/>
      </c>
    </row>
    <row r="11" hidden="1" ht="14.25" customHeight="1">
      <c r="A11" s="4">
        <f>IF(OR($B11="",$C11=""),"",IFERROR(INDEX('5_ACOMPANHAMENTO'!$A$3:$A$4922,MATCH(1,INDEX(('5_ACOMPANHAMENTO'!$AD$3:$AD$4922=TRIM($C11&amp;""))*('5_ACOMPANHAMENTO'!$AC$3:$AC$4922&lt;&gt;"")*((((I11&lt;&gt;"")*ISNUMBER(SEARCH("|"&amp;I11&amp;"|",'5_ACOMPANHAMENTO'!$AC$3:$AC$4922)))+((J11&lt;&gt;"")*ISNUMBER(SEARCH("|"&amp;J11&amp;"|",'5_ACOMPANHAMENTO'!$AC$3:$AC$4922)))+((K11&lt;&gt;"")*ISNUMBER(SEARCH("|"&amp;K11&amp;"|",'5_ACOMPANHAMENTO'!$AC$3:$AC$4922)))+((L11&lt;&gt;"")*ISNUMBER(SEARCH("|"&amp;L11&amp;"|",'5_ACOMPANHAMENTO'!$AC$3:$AC$4922)))+((M11&lt;&gt;"")*ISNUMBER(SEARCH("|"&amp;M11&amp;"|",'5_ACOMPANHAMENTO'!$AC$3:$AC$4922)))+((N11&lt;&gt;"")*ISNUMBER(SEARCH("|"&amp;N11&amp;"|",'5_ACOMPANHAMENTO'!$AC$3:$AC$4922)))+((O11&lt;&gt;"")*ISNUMBER(SEARCH("|"&amp;O11&amp;"|",'5_ACOMPANHAMENTO'!$AC$3:$AC$4922)))+((P11&lt;&gt;"")*ISNUMBER(SEARCH("|"&amp;P11&amp;"|",'5_ACOMPANHAMENTO'!$AC$3:$AC$4922)))+((Q11&lt;&gt;"")*ISNUMBER(SEARCH("|"&amp;Q11&amp;"|",'5_ACOMPANHAMENTO'!$AC$3:$AC$4922)))+((R11&lt;&gt;"")*ISNUMBER(SEARCH("|"&amp;R11&amp;"|",'5_ACOMPANHAMENTO'!$AC$3:$AC$4922)))+((S11&lt;&gt;"")*ISNUMBER(SEARCH("|"&amp;S11&amp;"|",'5_ACOMPANHAMENTO'!$AC$3:$AC$4922)))+((T11&lt;&gt;"")*ISNUMBER(SEARCH("|"&amp;T11&amp;"|",'5_ACOMPANHAMENTO'!$AC$3:$AC$4922)))+((U11&lt;&gt;"")*ISNUMBER(SEARCH("|"&amp;U11&amp;"|",'5_ACOMPANHAMENTO'!$AC$3:$AC$4922)))+((V11&lt;&gt;"")*ISNUMBER(SEARCH("|"&amp;V11&amp;"|",'5_ACOMPANHAMENTO'!$AC$3:$AC$4922)))+((W11&lt;&gt;"")*ISNUMBER(SEARCH("|"&amp;W11&amp;"|",'5_ACOMPANHAMENTO'!$AC$3:$AC$4922)))+((X11&lt;&gt;"")*ISNUMBER(SEARCH("|"&amp;X11&amp;"|",'5_ACOMPANHAMENTO'!$AC$3:$AC$4922)))+((Y11&lt;&gt;"")*ISNUMBER(SEARCH("|"&amp;Y11&amp;"|",'5_ACOMPANHAMENTO'!$AC$3:$AC$4922)))+((Z11&lt;&gt;"")*ISNUMBER(SEARCH("|"&amp;Z11&amp;"|",'5_ACOMPANHAMENTO'!$AC$3:$AC$4922)))+((AA11&lt;&gt;"")*ISNUMBER(SEARCH("|"&amp;AA11&amp;"|",'5_ACOMPANHAMENTO'!$AC$3:$AC$4922)))+((AB11&lt;&gt;"")*ISNUMBER(SEARCH("|"&amp;AB11&amp;"|",'5_ACOMPANHAMENTO'!$AC$3:$AC$4922))))&gt;0),0),0)),""))</f>
        <v/>
      </c>
      <c r="B11" s="4" t="n">
        <v>10176</v>
      </c>
      <c r="C11" s="4" t="inlineStr">
        <is>
          <t>FURADEIRA 20</t>
        </is>
      </c>
      <c r="D11" s="4">
        <f>IF(OR($B11="",$C11=""),"",IFERROR(SUMPRODUCT(--(('5_ACOMPANHAMENTO'!$AD$3:$AD$4922=TRIM($C11&amp;""))*('5_ACOMPANHAMENTO'!$AC$3:$AC$4922&lt;&gt;"")*((((I11&lt;&gt;"")*ISNUMBER(SEARCH("|"&amp;I11&amp;"|",'5_ACOMPANHAMENTO'!$AC$3:$AC$4922)))+((J11&lt;&gt;"")*ISNUMBER(SEARCH("|"&amp;J11&amp;"|",'5_ACOMPANHAMENTO'!$AC$3:$AC$4922)))+((K11&lt;&gt;"")*ISNUMBER(SEARCH("|"&amp;K11&amp;"|",'5_ACOMPANHAMENTO'!$AC$3:$AC$4922)))+((L11&lt;&gt;"")*ISNUMBER(SEARCH("|"&amp;L11&amp;"|",'5_ACOMPANHAMENTO'!$AC$3:$AC$4922)))+((M11&lt;&gt;"")*ISNUMBER(SEARCH("|"&amp;M11&amp;"|",'5_ACOMPANHAMENTO'!$AC$3:$AC$4922)))+((N11&lt;&gt;"")*ISNUMBER(SEARCH("|"&amp;N11&amp;"|",'5_ACOMPANHAMENTO'!$AC$3:$AC$4922)))+((O11&lt;&gt;"")*ISNUMBER(SEARCH("|"&amp;O11&amp;"|",'5_ACOMPANHAMENTO'!$AC$3:$AC$4922)))+((P11&lt;&gt;"")*ISNUMBER(SEARCH("|"&amp;P11&amp;"|",'5_ACOMPANHAMENTO'!$AC$3:$AC$4922)))+((Q11&lt;&gt;"")*ISNUMBER(SEARCH("|"&amp;Q11&amp;"|",'5_ACOMPANHAMENTO'!$AC$3:$AC$4922)))+((R11&lt;&gt;"")*ISNUMBER(SEARCH("|"&amp;R11&amp;"|",'5_ACOMPANHAMENTO'!$AC$3:$AC$4922)))+((S11&lt;&gt;"")*ISNUMBER(SEARCH("|"&amp;S11&amp;"|",'5_ACOMPANHAMENTO'!$AC$3:$AC$4922)))+((T11&lt;&gt;"")*ISNUMBER(SEARCH("|"&amp;T11&amp;"|",'5_ACOMPANHAMENTO'!$AC$3:$AC$4922)))+((U11&lt;&gt;"")*ISNUMBER(SEARCH("|"&amp;U11&amp;"|",'5_ACOMPANHAMENTO'!$AC$3:$AC$4922)))+((V11&lt;&gt;"")*ISNUMBER(SEARCH("|"&amp;V11&amp;"|",'5_ACOMPANHAMENTO'!$AC$3:$AC$4922)))+((W11&lt;&gt;"")*ISNUMBER(SEARCH("|"&amp;W11&amp;"|",'5_ACOMPANHAMENTO'!$AC$3:$AC$4922)))+((X11&lt;&gt;"")*ISNUMBER(SEARCH("|"&amp;X11&amp;"|",'5_ACOMPANHAMENTO'!$AC$3:$AC$4922)))+((Y11&lt;&gt;"")*ISNUMBER(SEARCH("|"&amp;Y11&amp;"|",'5_ACOMPANHAMENTO'!$AC$3:$AC$4922)))+((Z11&lt;&gt;"")*ISNUMBER(SEARCH("|"&amp;Z11&amp;"|",'5_ACOMPANHAMENTO'!$AC$3:$AC$4922)))+((AA11&lt;&gt;"")*ISNUMBER(SEARCH("|"&amp;AA11&amp;"|",'5_ACOMPANHAMENTO'!$AC$3:$AC$4922)))+((AB11&lt;&gt;"")*ISNUMBER(SEARCH("|"&amp;AB11&amp;"|",'5_ACOMPANHAMENTO'!$AC$3:$AC$4922))))&gt;0)),'5_ACOMPANHAMENTO'!$J$3:$J$4922),0))</f>
        <v/>
      </c>
      <c r="E11" s="4">
        <f>IF(G11=0,"FINALIZADO",IF(TODAY()&gt;A11,"ATRASADO "&amp;TODAY()-A11&amp;" DIAS","ADIANTADO "&amp;A11-TODAY()&amp;" DIAS"))</f>
        <v/>
      </c>
      <c r="F11" s="7">
        <f>IF(OR($B11="",$C11=""),"",IFERROR(SUMPRODUCT(--(('5_ACOMPANHAMENTO'!$AD$3:$AD$4922=TRIM($C11&amp;""))*('5_ACOMPANHAMENTO'!$AC$3:$AC$4922&lt;&gt;"")*((((I11&lt;&gt;"")*ISNUMBER(SEARCH("|"&amp;I11&amp;"|",'5_ACOMPANHAMENTO'!$AC$3:$AC$4922)))+((J11&lt;&gt;"")*ISNUMBER(SEARCH("|"&amp;J11&amp;"|",'5_ACOMPANHAMENTO'!$AC$3:$AC$4922)))+((K11&lt;&gt;"")*ISNUMBER(SEARCH("|"&amp;K11&amp;"|",'5_ACOMPANHAMENTO'!$AC$3:$AC$4922)))+((L11&lt;&gt;"")*ISNUMBER(SEARCH("|"&amp;L11&amp;"|",'5_ACOMPANHAMENTO'!$AC$3:$AC$4922)))+((M11&lt;&gt;"")*ISNUMBER(SEARCH("|"&amp;M11&amp;"|",'5_ACOMPANHAMENTO'!$AC$3:$AC$4922)))+((N11&lt;&gt;"")*ISNUMBER(SEARCH("|"&amp;N11&amp;"|",'5_ACOMPANHAMENTO'!$AC$3:$AC$4922)))+((O11&lt;&gt;"")*ISNUMBER(SEARCH("|"&amp;O11&amp;"|",'5_ACOMPANHAMENTO'!$AC$3:$AC$4922)))+((P11&lt;&gt;"")*ISNUMBER(SEARCH("|"&amp;P11&amp;"|",'5_ACOMPANHAMENTO'!$AC$3:$AC$4922)))+((Q11&lt;&gt;"")*ISNUMBER(SEARCH("|"&amp;Q11&amp;"|",'5_ACOMPANHAMENTO'!$AC$3:$AC$4922)))+((R11&lt;&gt;"")*ISNUMBER(SEARCH("|"&amp;R11&amp;"|",'5_ACOMPANHAMENTO'!$AC$3:$AC$4922)))+((S11&lt;&gt;"")*ISNUMBER(SEARCH("|"&amp;S11&amp;"|",'5_ACOMPANHAMENTO'!$AC$3:$AC$4922)))+((T11&lt;&gt;"")*ISNUMBER(SEARCH("|"&amp;T11&amp;"|",'5_ACOMPANHAMENTO'!$AC$3:$AC$4922)))+((U11&lt;&gt;"")*ISNUMBER(SEARCH("|"&amp;U11&amp;"|",'5_ACOMPANHAMENTO'!$AC$3:$AC$4922)))+((V11&lt;&gt;"")*ISNUMBER(SEARCH("|"&amp;V11&amp;"|",'5_ACOMPANHAMENTO'!$AC$3:$AC$4922)))+((W11&lt;&gt;"")*ISNUMBER(SEARCH("|"&amp;W11&amp;"|",'5_ACOMPANHAMENTO'!$AC$3:$AC$4922)))+((X11&lt;&gt;"")*ISNUMBER(SEARCH("|"&amp;X11&amp;"|",'5_ACOMPANHAMENTO'!$AC$3:$AC$4922)))+((Y11&lt;&gt;"")*ISNUMBER(SEARCH("|"&amp;Y11&amp;"|",'5_ACOMPANHAMENTO'!$AC$3:$AC$4922)))+((Z11&lt;&gt;"")*ISNUMBER(SEARCH("|"&amp;Z11&amp;"|",'5_ACOMPANHAMENTO'!$AC$3:$AC$4922)))+((AA11&lt;&gt;"")*ISNUMBER(SEARCH("|"&amp;AA11&amp;"|",'5_ACOMPANHAMENTO'!$AC$3:$AC$4922)))+((AB11&lt;&gt;"")*ISNUMBER(SEARCH("|"&amp;AB11&amp;"|",'5_ACOMPANHAMENTO'!$AC$3:$AC$4922))))&gt;0)),'5_ACOMPANHAMENTO'!$O$3:$O$4922),0))</f>
        <v/>
      </c>
      <c r="G11" s="7">
        <f>IF(OR($B11="",$C11=""),"",D11-F11)</f>
        <v/>
      </c>
      <c r="H11" s="1">
        <f>IF(OR($B11="",$C11=""),"",TRIM($B11&amp;"")&amp;"|"&amp;TRIM($C11&amp;""))</f>
        <v/>
      </c>
      <c r="I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",99)),1,99)))</f>
        <v/>
      </c>
      <c r="J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",99)),100,99)))</f>
        <v/>
      </c>
      <c r="K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",99)),199,99)))</f>
        <v/>
      </c>
      <c r="L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",99)),298,99)))</f>
        <v/>
      </c>
      <c r="M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",99)),397,99)))</f>
        <v/>
      </c>
      <c r="N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",99)),496,99)))</f>
        <v/>
      </c>
      <c r="O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",99)),595,99)))</f>
        <v/>
      </c>
      <c r="P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",99)),694,99)))</f>
        <v/>
      </c>
      <c r="Q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",99)),793,99)))</f>
        <v/>
      </c>
      <c r="R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",99)),892,99)))</f>
        <v/>
      </c>
      <c r="S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",99)),991,99)))</f>
        <v/>
      </c>
      <c r="T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",99)),1090,99)))</f>
        <v/>
      </c>
      <c r="U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",99)),1189,99)))</f>
        <v/>
      </c>
      <c r="V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",99)),1288,99)))</f>
        <v/>
      </c>
      <c r="W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",99)),1387,99)))</f>
        <v/>
      </c>
      <c r="X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",99)),1486,99)))</f>
        <v/>
      </c>
      <c r="Y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",99)),1585,99)))</f>
        <v/>
      </c>
      <c r="Z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",99)),1684,99)))</f>
        <v/>
      </c>
      <c r="AA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",99)),1783,99)))</f>
        <v/>
      </c>
      <c r="AB11" s="1">
        <f>IF($B11="","",TRIM(MID(SUBSTITUTE(TRIM(SUBSTITUTE(SUBSTITUTE(SUBSTITUTE(SUBSTITUTE(SUBSTITUTE(SUBSTITUTE(SUBSTITUTE(SUBSTITUTE(SUBSTITUTE(SUBSTITUTE(SUBSTITUTE(SUBSTITUTE(SUBSTITUTE(SUBSTITUTE(TRIM($B11&amp;""),CHAR(10),"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",REPT(" ",99)),1882,99)))</f>
        <v/>
      </c>
    </row>
    <row r="12" hidden="1" ht="14.25" customHeight="1">
      <c r="A12" s="4">
        <f>IF(OR($B12="",$C12=""),"",IFERROR(INDEX('5_ACOMPANHAMENTO'!$A$3:$A$4922,MATCH(1,INDEX(('5_ACOMPANHAMENTO'!$AD$3:$AD$4922=TRIM($C12&amp;""))*('5_ACOMPANHAMENTO'!$AC$3:$AC$4922&lt;&gt;"")*((((I12&lt;&gt;"")*ISNUMBER(SEARCH("|"&amp;I12&amp;"|",'5_ACOMPANHAMENTO'!$AC$3:$AC$4922)))+((J12&lt;&gt;"")*ISNUMBER(SEARCH("|"&amp;J12&amp;"|",'5_ACOMPANHAMENTO'!$AC$3:$AC$4922)))+((K12&lt;&gt;"")*ISNUMBER(SEARCH("|"&amp;K12&amp;"|",'5_ACOMPANHAMENTO'!$AC$3:$AC$4922)))+((L12&lt;&gt;"")*ISNUMBER(SEARCH("|"&amp;L12&amp;"|",'5_ACOMPANHAMENTO'!$AC$3:$AC$4922)))+((M12&lt;&gt;"")*ISNUMBER(SEARCH("|"&amp;M12&amp;"|",'5_ACOMPANHAMENTO'!$AC$3:$AC$4922)))+((N12&lt;&gt;"")*ISNUMBER(SEARCH("|"&amp;N12&amp;"|",'5_ACOMPANHAMENTO'!$AC$3:$AC$4922)))+((O12&lt;&gt;"")*ISNUMBER(SEARCH("|"&amp;O12&amp;"|",'5_ACOMPANHAMENTO'!$AC$3:$AC$4922)))+((P12&lt;&gt;"")*ISNUMBER(SEARCH("|"&amp;P12&amp;"|",'5_ACOMPANHAMENTO'!$AC$3:$AC$4922)))+((Q12&lt;&gt;"")*ISNUMBER(SEARCH("|"&amp;Q12&amp;"|",'5_ACOMPANHAMENTO'!$AC$3:$AC$4922)))+((R12&lt;&gt;"")*ISNUMBER(SEARCH("|"&amp;R12&amp;"|",'5_ACOMPANHAMENTO'!$AC$3:$AC$4922)))+((S12&lt;&gt;"")*ISNUMBER(SEARCH("|"&amp;S12&amp;"|",'5_ACOMPANHAMENTO'!$AC$3:$AC$4922)))+((T12&lt;&gt;"")*ISNUMBER(SEARCH("|"&amp;T12&amp;"|",'5_ACOMPANHAMENTO'!$AC$3:$AC$4922)))+((U12&lt;&gt;"")*ISNUMBER(SEARCH("|"&amp;U12&amp;"|",'5_ACOMPANHAMENTO'!$AC$3:$AC$4922)))+((V12&lt;&gt;"")*ISNUMBER(SEARCH("|"&amp;V12&amp;"|",'5_ACOMPANHAMENTO'!$AC$3:$AC$4922)))+((W12&lt;&gt;"")*ISNUMBER(SEARCH("|"&amp;W12&amp;"|",'5_ACOMPANHAMENTO'!$AC$3:$AC$4922)))+((X12&lt;&gt;"")*ISNUMBER(SEARCH("|"&amp;X12&amp;"|",'5_ACOMPANHAMENTO'!$AC$3:$AC$4922)))+((Y12&lt;&gt;"")*ISNUMBER(SEARCH("|"&amp;Y12&amp;"|",'5_ACOMPANHAMENTO'!$AC$3:$AC$4922)))+((Z12&lt;&gt;"")*ISNUMBER(SEARCH("|"&amp;Z12&amp;"|",'5_ACOMPANHAMENTO'!$AC$3:$AC$4922)))+((AA12&lt;&gt;"")*ISNUMBER(SEARCH("|"&amp;AA12&amp;"|",'5_ACOMPANHAMENTO'!$AC$3:$AC$4922)))+((AB12&lt;&gt;"")*ISNUMBER(SEARCH("|"&amp;AB12&amp;"|",'5_ACOMPANHAMENTO'!$AC$3:$AC$4922))))&gt;0),0),0)),""))</f>
        <v/>
      </c>
      <c r="B12" s="4" t="n">
        <v>10176</v>
      </c>
      <c r="C12" s="4" t="inlineStr">
        <is>
          <t>FURADEIRA 21</t>
        </is>
      </c>
      <c r="D12" s="4">
        <f>IF(OR($B12="",$C12=""),"",IFERROR(SUMPRODUCT(--(('5_ACOMPANHAMENTO'!$AD$3:$AD$4922=TRIM($C12&amp;""))*('5_ACOMPANHAMENTO'!$AC$3:$AC$4922&lt;&gt;"")*((((I12&lt;&gt;"")*ISNUMBER(SEARCH("|"&amp;I12&amp;"|",'5_ACOMPANHAMENTO'!$AC$3:$AC$4922)))+((J12&lt;&gt;"")*ISNUMBER(SEARCH("|"&amp;J12&amp;"|",'5_ACOMPANHAMENTO'!$AC$3:$AC$4922)))+((K12&lt;&gt;"")*ISNUMBER(SEARCH("|"&amp;K12&amp;"|",'5_ACOMPANHAMENTO'!$AC$3:$AC$4922)))+((L12&lt;&gt;"")*ISNUMBER(SEARCH("|"&amp;L12&amp;"|",'5_ACOMPANHAMENTO'!$AC$3:$AC$4922)))+((M12&lt;&gt;"")*ISNUMBER(SEARCH("|"&amp;M12&amp;"|",'5_ACOMPANHAMENTO'!$AC$3:$AC$4922)))+((N12&lt;&gt;"")*ISNUMBER(SEARCH("|"&amp;N12&amp;"|",'5_ACOMPANHAMENTO'!$AC$3:$AC$4922)))+((O12&lt;&gt;"")*ISNUMBER(SEARCH("|"&amp;O12&amp;"|",'5_ACOMPANHAMENTO'!$AC$3:$AC$4922)))+((P12&lt;&gt;"")*ISNUMBER(SEARCH("|"&amp;P12&amp;"|",'5_ACOMPANHAMENTO'!$AC$3:$AC$4922)))+((Q12&lt;&gt;"")*ISNUMBER(SEARCH("|"&amp;Q12&amp;"|",'5_ACOMPANHAMENTO'!$AC$3:$AC$4922)))+((R12&lt;&gt;"")*ISNUMBER(SEARCH("|"&amp;R12&amp;"|",'5_ACOMPANHAMENTO'!$AC$3:$AC$4922)))+((S12&lt;&gt;"")*ISNUMBER(SEARCH("|"&amp;S12&amp;"|",'5_ACOMPANHAMENTO'!$AC$3:$AC$4922)))+((T12&lt;&gt;"")*ISNUMBER(SEARCH("|"&amp;T12&amp;"|",'5_ACOMPANHAMENTO'!$AC$3:$AC$4922)))+((U12&lt;&gt;"")*ISNUMBER(SEARCH("|"&amp;U12&amp;"|",'5_ACOMPANHAMENTO'!$AC$3:$AC$4922)))+((V12&lt;&gt;"")*ISNUMBER(SEARCH("|"&amp;V12&amp;"|",'5_ACOMPANHAMENTO'!$AC$3:$AC$4922)))+((W12&lt;&gt;"")*ISNUMBER(SEARCH("|"&amp;W12&amp;"|",'5_ACOMPANHAMENTO'!$AC$3:$AC$4922)))+((X12&lt;&gt;"")*ISNUMBER(SEARCH("|"&amp;X12&amp;"|",'5_ACOMPANHAMENTO'!$AC$3:$AC$4922)))+((Y12&lt;&gt;"")*ISNUMBER(SEARCH("|"&amp;Y12&amp;"|",'5_ACOMPANHAMENTO'!$AC$3:$AC$4922)))+((Z12&lt;&gt;"")*ISNUMBER(SEARCH("|"&amp;Z12&amp;"|",'5_ACOMPANHAMENTO'!$AC$3:$AC$4922)))+((AA12&lt;&gt;"")*ISNUMBER(SEARCH("|"&amp;AA12&amp;"|",'5_ACOMPANHAMENTO'!$AC$3:$AC$4922)))+((AB12&lt;&gt;"")*ISNUMBER(SEARCH("|"&amp;AB12&amp;"|",'5_ACOMPANHAMENTO'!$AC$3:$AC$4922))))&gt;0)),'5_ACOMPANHAMENTO'!$J$3:$J$4922),0))</f>
        <v/>
      </c>
      <c r="E12" s="4">
        <f>IF(G12=0,"FINALIZADO",IF(TODAY()&gt;A12,"ATRASADO "&amp;TODAY()-A12&amp;" DIAS","ADIANTADO "&amp;A12-TODAY()&amp;" DIAS"))</f>
        <v/>
      </c>
      <c r="F12" s="7">
        <f>IF(OR($B12="",$C12=""),"",IFERROR(SUMPRODUCT(--(('5_ACOMPANHAMENTO'!$AD$3:$AD$4922=TRIM($C12&amp;""))*('5_ACOMPANHAMENTO'!$AC$3:$AC$4922&lt;&gt;"")*((((I12&lt;&gt;"")*ISNUMBER(SEARCH("|"&amp;I12&amp;"|",'5_ACOMPANHAMENTO'!$AC$3:$AC$4922)))+((J12&lt;&gt;"")*ISNUMBER(SEARCH("|"&amp;J12&amp;"|",'5_ACOMPANHAMENTO'!$AC$3:$AC$4922)))+((K12&lt;&gt;"")*ISNUMBER(SEARCH("|"&amp;K12&amp;"|",'5_ACOMPANHAMENTO'!$AC$3:$AC$4922)))+((L12&lt;&gt;"")*ISNUMBER(SEARCH("|"&amp;L12&amp;"|",'5_ACOMPANHAMENTO'!$AC$3:$AC$4922)))+((M12&lt;&gt;"")*ISNUMBER(SEARCH("|"&amp;M12&amp;"|",'5_ACOMPANHAMENTO'!$AC$3:$AC$4922)))+((N12&lt;&gt;"")*ISNUMBER(SEARCH("|"&amp;N12&amp;"|",'5_ACOMPANHAMENTO'!$AC$3:$AC$4922)))+((O12&lt;&gt;"")*ISNUMBER(SEARCH("|"&amp;O12&amp;"|",'5_ACOMPANHAMENTO'!$AC$3:$AC$4922)))+((P12&lt;&gt;"")*ISNUMBER(SEARCH("|"&amp;P12&amp;"|",'5_ACOMPANHAMENTO'!$AC$3:$AC$4922)))+((Q12&lt;&gt;"")*ISNUMBER(SEARCH("|"&amp;Q12&amp;"|",'5_ACOMPANHAMENTO'!$AC$3:$AC$4922)))+((R12&lt;&gt;"")*ISNUMBER(SEARCH("|"&amp;R12&amp;"|",'5_ACOMPANHAMENTO'!$AC$3:$AC$4922)))+((S12&lt;&gt;"")*ISNUMBER(SEARCH("|"&amp;S12&amp;"|",'5_ACOMPANHAMENTO'!$AC$3:$AC$4922)))+((T12&lt;&gt;"")*ISNUMBER(SEARCH("|"&amp;T12&amp;"|",'5_ACOMPANHAMENTO'!$AC$3:$AC$4922)))+((U12&lt;&gt;"")*ISNUMBER(SEARCH("|"&amp;U12&amp;"|",'5_ACOMPANHAMENTO'!$AC$3:$AC$4922)))+((V12&lt;&gt;"")*ISNUMBER(SEARCH("|"&amp;V12&amp;"|",'5_ACOMPANHAMENTO'!$AC$3:$AC$4922)))+((W12&lt;&gt;"")*ISNUMBER(SEARCH("|"&amp;W12&amp;"|",'5_ACOMPANHAMENTO'!$AC$3:$AC$4922)))+((X12&lt;&gt;"")*ISNUMBER(SEARCH("|"&amp;X12&amp;"|",'5_ACOMPANHAMENTO'!$AC$3:$AC$4922)))+((Y12&lt;&gt;"")*ISNUMBER(SEARCH("|"&amp;Y12&amp;"|",'5_ACOMPANHAMENTO'!$AC$3:$AC$4922)))+((Z12&lt;&gt;"")*ISNUMBER(SEARCH("|"&amp;Z12&amp;"|",'5_ACOMPANHAMENTO'!$AC$3:$AC$4922)))+((AA12&lt;&gt;"")*ISNUMBER(SEARCH("|"&amp;AA12&amp;"|",'5_ACOMPANHAMENTO'!$AC$3:$AC$4922)))+((AB12&lt;&gt;"")*ISNUMBER(SEARCH("|"&amp;AB12&amp;"|",'5_ACOMPANHAMENTO'!$AC$3:$AC$4922))))&gt;0)),'5_ACOMPANHAMENTO'!$O$3:$O$4922),0))</f>
        <v/>
      </c>
      <c r="G12" s="7">
        <f>IF(OR($B12="",$C12=""),"",D12-F12)</f>
        <v/>
      </c>
      <c r="H12" s="1">
        <f>IF(OR($B12="",$C12=""),"",TRIM($B12&amp;"")&amp;"|"&amp;TRIM($C12&amp;""))</f>
        <v/>
      </c>
      <c r="I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",99)),1,99)))</f>
        <v/>
      </c>
      <c r="J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",99)),100,99)))</f>
        <v/>
      </c>
      <c r="K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",99)),199,99)))</f>
        <v/>
      </c>
      <c r="L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",99)),298,99)))</f>
        <v/>
      </c>
      <c r="M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",99)),397,99)))</f>
        <v/>
      </c>
      <c r="N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",99)),496,99)))</f>
        <v/>
      </c>
      <c r="O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",99)),595,99)))</f>
        <v/>
      </c>
      <c r="P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",99)),694,99)))</f>
        <v/>
      </c>
      <c r="Q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",99)),793,99)))</f>
        <v/>
      </c>
      <c r="R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",99)),892,99)))</f>
        <v/>
      </c>
      <c r="S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",99)),991,99)))</f>
        <v/>
      </c>
      <c r="T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",99)),1090,99)))</f>
        <v/>
      </c>
      <c r="U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",99)),1189,99)))</f>
        <v/>
      </c>
      <c r="V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",99)),1288,99)))</f>
        <v/>
      </c>
      <c r="W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",99)),1387,99)))</f>
        <v/>
      </c>
      <c r="X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",99)),1486,99)))</f>
        <v/>
      </c>
      <c r="Y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",99)),1585,99)))</f>
        <v/>
      </c>
      <c r="Z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",99)),1684,99)))</f>
        <v/>
      </c>
      <c r="AA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",99)),1783,99)))</f>
        <v/>
      </c>
      <c r="AB12" s="1">
        <f>IF($B12="","",TRIM(MID(SUBSTITUTE(TRIM(SUBSTITUTE(SUBSTITUTE(SUBSTITUTE(SUBSTITUTE(SUBSTITUTE(SUBSTITUTE(SUBSTITUTE(SUBSTITUTE(SUBSTITUTE(SUBSTITUTE(SUBSTITUTE(SUBSTITUTE(SUBSTITUTE(SUBSTITUTE(TRIM($B12&amp;""),CHAR(10),"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",REPT(" ",99)),1882,99)))</f>
        <v/>
      </c>
    </row>
    <row r="13" hidden="1" ht="14.25" customHeight="1">
      <c r="A13" s="4">
        <f>IF(OR($B13="",$C13=""),"",IFERROR(INDEX('5_ACOMPANHAMENTO'!$A$3:$A$4922,MATCH(1,INDEX(('5_ACOMPANHAMENTO'!$AD$3:$AD$4922=TRIM($C13&amp;""))*('5_ACOMPANHAMENTO'!$AC$3:$AC$4922&lt;&gt;"")*((((I13&lt;&gt;"")*ISNUMBER(SEARCH("|"&amp;I13&amp;"|",'5_ACOMPANHAMENTO'!$AC$3:$AC$4922)))+((J13&lt;&gt;"")*ISNUMBER(SEARCH("|"&amp;J13&amp;"|",'5_ACOMPANHAMENTO'!$AC$3:$AC$4922)))+((K13&lt;&gt;"")*ISNUMBER(SEARCH("|"&amp;K13&amp;"|",'5_ACOMPANHAMENTO'!$AC$3:$AC$4922)))+((L13&lt;&gt;"")*ISNUMBER(SEARCH("|"&amp;L13&amp;"|",'5_ACOMPANHAMENTO'!$AC$3:$AC$4922)))+((M13&lt;&gt;"")*ISNUMBER(SEARCH("|"&amp;M13&amp;"|",'5_ACOMPANHAMENTO'!$AC$3:$AC$4922)))+((N13&lt;&gt;"")*ISNUMBER(SEARCH("|"&amp;N13&amp;"|",'5_ACOMPANHAMENTO'!$AC$3:$AC$4922)))+((O13&lt;&gt;"")*ISNUMBER(SEARCH("|"&amp;O13&amp;"|",'5_ACOMPANHAMENTO'!$AC$3:$AC$4922)))+((P13&lt;&gt;"")*ISNUMBER(SEARCH("|"&amp;P13&amp;"|",'5_ACOMPANHAMENTO'!$AC$3:$AC$4922)))+((Q13&lt;&gt;"")*ISNUMBER(SEARCH("|"&amp;Q13&amp;"|",'5_ACOMPANHAMENTO'!$AC$3:$AC$4922)))+((R13&lt;&gt;"")*ISNUMBER(SEARCH("|"&amp;R13&amp;"|",'5_ACOMPANHAMENTO'!$AC$3:$AC$4922)))+((S13&lt;&gt;"")*ISNUMBER(SEARCH("|"&amp;S13&amp;"|",'5_ACOMPANHAMENTO'!$AC$3:$AC$4922)))+((T13&lt;&gt;"")*ISNUMBER(SEARCH("|"&amp;T13&amp;"|",'5_ACOMPANHAMENTO'!$AC$3:$AC$4922)))+((U13&lt;&gt;"")*ISNUMBER(SEARCH("|"&amp;U13&amp;"|",'5_ACOMPANHAMENTO'!$AC$3:$AC$4922)))+((V13&lt;&gt;"")*ISNUMBER(SEARCH("|"&amp;V13&amp;"|",'5_ACOMPANHAMENTO'!$AC$3:$AC$4922)))+((W13&lt;&gt;"")*ISNUMBER(SEARCH("|"&amp;W13&amp;"|",'5_ACOMPANHAMENTO'!$AC$3:$AC$4922)))+((X13&lt;&gt;"")*ISNUMBER(SEARCH("|"&amp;X13&amp;"|",'5_ACOMPANHAMENTO'!$AC$3:$AC$4922)))+((Y13&lt;&gt;"")*ISNUMBER(SEARCH("|"&amp;Y13&amp;"|",'5_ACOMPANHAMENTO'!$AC$3:$AC$4922)))+((Z13&lt;&gt;"")*ISNUMBER(SEARCH("|"&amp;Z13&amp;"|",'5_ACOMPANHAMENTO'!$AC$3:$AC$4922)))+((AA13&lt;&gt;"")*ISNUMBER(SEARCH("|"&amp;AA13&amp;"|",'5_ACOMPANHAMENTO'!$AC$3:$AC$4922)))+((AB13&lt;&gt;"")*ISNUMBER(SEARCH("|"&amp;AB13&amp;"|",'5_ACOMPANHAMENTO'!$AC$3:$AC$4922))))&gt;0),0),0)),""))</f>
        <v/>
      </c>
      <c r="B13" s="4" t="n">
        <v>10176</v>
      </c>
      <c r="C13" s="4" t="inlineStr">
        <is>
          <t>FURADEIRA 22</t>
        </is>
      </c>
      <c r="D13" s="4">
        <f>IF(OR($B13="",$C13=""),"",IFERROR(SUMPRODUCT(--(('5_ACOMPANHAMENTO'!$AD$3:$AD$4922=TRIM($C13&amp;""))*('5_ACOMPANHAMENTO'!$AC$3:$AC$4922&lt;&gt;"")*((((I13&lt;&gt;"")*ISNUMBER(SEARCH("|"&amp;I13&amp;"|",'5_ACOMPANHAMENTO'!$AC$3:$AC$4922)))+((J13&lt;&gt;"")*ISNUMBER(SEARCH("|"&amp;J13&amp;"|",'5_ACOMPANHAMENTO'!$AC$3:$AC$4922)))+((K13&lt;&gt;"")*ISNUMBER(SEARCH("|"&amp;K13&amp;"|",'5_ACOMPANHAMENTO'!$AC$3:$AC$4922)))+((L13&lt;&gt;"")*ISNUMBER(SEARCH("|"&amp;L13&amp;"|",'5_ACOMPANHAMENTO'!$AC$3:$AC$4922)))+((M13&lt;&gt;"")*ISNUMBER(SEARCH("|"&amp;M13&amp;"|",'5_ACOMPANHAMENTO'!$AC$3:$AC$4922)))+((N13&lt;&gt;"")*ISNUMBER(SEARCH("|"&amp;N13&amp;"|",'5_ACOMPANHAMENTO'!$AC$3:$AC$4922)))+((O13&lt;&gt;"")*ISNUMBER(SEARCH("|"&amp;O13&amp;"|",'5_ACOMPANHAMENTO'!$AC$3:$AC$4922)))+((P13&lt;&gt;"")*ISNUMBER(SEARCH("|"&amp;P13&amp;"|",'5_ACOMPANHAMENTO'!$AC$3:$AC$4922)))+((Q13&lt;&gt;"")*ISNUMBER(SEARCH("|"&amp;Q13&amp;"|",'5_ACOMPANHAMENTO'!$AC$3:$AC$4922)))+((R13&lt;&gt;"")*ISNUMBER(SEARCH("|"&amp;R13&amp;"|",'5_ACOMPANHAMENTO'!$AC$3:$AC$4922)))+((S13&lt;&gt;"")*ISNUMBER(SEARCH("|"&amp;S13&amp;"|",'5_ACOMPANHAMENTO'!$AC$3:$AC$4922)))+((T13&lt;&gt;"")*ISNUMBER(SEARCH("|"&amp;T13&amp;"|",'5_ACOMPANHAMENTO'!$AC$3:$AC$4922)))+((U13&lt;&gt;"")*ISNUMBER(SEARCH("|"&amp;U13&amp;"|",'5_ACOMPANHAMENTO'!$AC$3:$AC$4922)))+((V13&lt;&gt;"")*ISNUMBER(SEARCH("|"&amp;V13&amp;"|",'5_ACOMPANHAMENTO'!$AC$3:$AC$4922)))+((W13&lt;&gt;"")*ISNUMBER(SEARCH("|"&amp;W13&amp;"|",'5_ACOMPANHAMENTO'!$AC$3:$AC$4922)))+((X13&lt;&gt;"")*ISNUMBER(SEARCH("|"&amp;X13&amp;"|",'5_ACOMPANHAMENTO'!$AC$3:$AC$4922)))+((Y13&lt;&gt;"")*ISNUMBER(SEARCH("|"&amp;Y13&amp;"|",'5_ACOMPANHAMENTO'!$AC$3:$AC$4922)))+((Z13&lt;&gt;"")*ISNUMBER(SEARCH("|"&amp;Z13&amp;"|",'5_ACOMPANHAMENTO'!$AC$3:$AC$4922)))+((AA13&lt;&gt;"")*ISNUMBER(SEARCH("|"&amp;AA13&amp;"|",'5_ACOMPANHAMENTO'!$AC$3:$AC$4922)))+((AB13&lt;&gt;"")*ISNUMBER(SEARCH("|"&amp;AB13&amp;"|",'5_ACOMPANHAMENTO'!$AC$3:$AC$4922))))&gt;0)),'5_ACOMPANHAMENTO'!$J$3:$J$4922),0))</f>
        <v/>
      </c>
      <c r="E13" s="4">
        <f>IF(G13=0,"FINALIZADO",IF(TODAY()&gt;A13,"ATRASADO "&amp;TODAY()-A13&amp;" DIAS","ADIANTADO "&amp;A13-TODAY()&amp;" DIAS"))</f>
        <v/>
      </c>
      <c r="F13" s="7">
        <f>IF(OR($B13="",$C13=""),"",IFERROR(SUMPRODUCT(--(('5_ACOMPANHAMENTO'!$AD$3:$AD$4922=TRIM($C13&amp;""))*('5_ACOMPANHAMENTO'!$AC$3:$AC$4922&lt;&gt;"")*((((I13&lt;&gt;"")*ISNUMBER(SEARCH("|"&amp;I13&amp;"|",'5_ACOMPANHAMENTO'!$AC$3:$AC$4922)))+((J13&lt;&gt;"")*ISNUMBER(SEARCH("|"&amp;J13&amp;"|",'5_ACOMPANHAMENTO'!$AC$3:$AC$4922)))+((K13&lt;&gt;"")*ISNUMBER(SEARCH("|"&amp;K13&amp;"|",'5_ACOMPANHAMENTO'!$AC$3:$AC$4922)))+((L13&lt;&gt;"")*ISNUMBER(SEARCH("|"&amp;L13&amp;"|",'5_ACOMPANHAMENTO'!$AC$3:$AC$4922)))+((M13&lt;&gt;"")*ISNUMBER(SEARCH("|"&amp;M13&amp;"|",'5_ACOMPANHAMENTO'!$AC$3:$AC$4922)))+((N13&lt;&gt;"")*ISNUMBER(SEARCH("|"&amp;N13&amp;"|",'5_ACOMPANHAMENTO'!$AC$3:$AC$4922)))+((O13&lt;&gt;"")*ISNUMBER(SEARCH("|"&amp;O13&amp;"|",'5_ACOMPANHAMENTO'!$AC$3:$AC$4922)))+((P13&lt;&gt;"")*ISNUMBER(SEARCH("|"&amp;P13&amp;"|",'5_ACOMPANHAMENTO'!$AC$3:$AC$4922)))+((Q13&lt;&gt;"")*ISNUMBER(SEARCH("|"&amp;Q13&amp;"|",'5_ACOMPANHAMENTO'!$AC$3:$AC$4922)))+((R13&lt;&gt;"")*ISNUMBER(SEARCH("|"&amp;R13&amp;"|",'5_ACOMPANHAMENTO'!$AC$3:$AC$4922)))+((S13&lt;&gt;"")*ISNUMBER(SEARCH("|"&amp;S13&amp;"|",'5_ACOMPANHAMENTO'!$AC$3:$AC$4922)))+((T13&lt;&gt;"")*ISNUMBER(SEARCH("|"&amp;T13&amp;"|",'5_ACOMPANHAMENTO'!$AC$3:$AC$4922)))+((U13&lt;&gt;"")*ISNUMBER(SEARCH("|"&amp;U13&amp;"|",'5_ACOMPANHAMENTO'!$AC$3:$AC$4922)))+((V13&lt;&gt;"")*ISNUMBER(SEARCH("|"&amp;V13&amp;"|",'5_ACOMPANHAMENTO'!$AC$3:$AC$4922)))+((W13&lt;&gt;"")*ISNUMBER(SEARCH("|"&amp;W13&amp;"|",'5_ACOMPANHAMENTO'!$AC$3:$AC$4922)))+((X13&lt;&gt;"")*ISNUMBER(SEARCH("|"&amp;X13&amp;"|",'5_ACOMPANHAMENTO'!$AC$3:$AC$4922)))+((Y13&lt;&gt;"")*ISNUMBER(SEARCH("|"&amp;Y13&amp;"|",'5_ACOMPANHAMENTO'!$AC$3:$AC$4922)))+((Z13&lt;&gt;"")*ISNUMBER(SEARCH("|"&amp;Z13&amp;"|",'5_ACOMPANHAMENTO'!$AC$3:$AC$4922)))+((AA13&lt;&gt;"")*ISNUMBER(SEARCH("|"&amp;AA13&amp;"|",'5_ACOMPANHAMENTO'!$AC$3:$AC$4922)))+((AB13&lt;&gt;"")*ISNUMBER(SEARCH("|"&amp;AB13&amp;"|",'5_ACOMPANHAMENTO'!$AC$3:$AC$4922))))&gt;0)),'5_ACOMPANHAMENTO'!$O$3:$O$4922),0))</f>
        <v/>
      </c>
      <c r="G13" s="7">
        <f>IF(OR($B13="",$C13=""),"",D13-F13)</f>
        <v/>
      </c>
      <c r="H13" s="1">
        <f>IF(OR($B13="",$C13=""),"",TRIM($B13&amp;"")&amp;"|"&amp;TRIM($C13&amp;""))</f>
        <v/>
      </c>
      <c r="I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",99)),1,99)))</f>
        <v/>
      </c>
      <c r="J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",99)),100,99)))</f>
        <v/>
      </c>
      <c r="K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",99)),199,99)))</f>
        <v/>
      </c>
      <c r="L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",99)),298,99)))</f>
        <v/>
      </c>
      <c r="M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",99)),397,99)))</f>
        <v/>
      </c>
      <c r="N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",99)),496,99)))</f>
        <v/>
      </c>
      <c r="O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",99)),595,99)))</f>
        <v/>
      </c>
      <c r="P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",99)),694,99)))</f>
        <v/>
      </c>
      <c r="Q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",99)),793,99)))</f>
        <v/>
      </c>
      <c r="R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",99)),892,99)))</f>
        <v/>
      </c>
      <c r="S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",99)),991,99)))</f>
        <v/>
      </c>
      <c r="T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",99)),1090,99)))</f>
        <v/>
      </c>
      <c r="U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",99)),1189,99)))</f>
        <v/>
      </c>
      <c r="V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",99)),1288,99)))</f>
        <v/>
      </c>
      <c r="W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",99)),1387,99)))</f>
        <v/>
      </c>
      <c r="X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",99)),1486,99)))</f>
        <v/>
      </c>
      <c r="Y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",99)),1585,99)))</f>
        <v/>
      </c>
      <c r="Z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",99)),1684,99)))</f>
        <v/>
      </c>
      <c r="AA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",99)),1783,99)))</f>
        <v/>
      </c>
      <c r="AB13" s="1">
        <f>IF($B13="","",TRIM(MID(SUBSTITUTE(TRIM(SUBSTITUTE(SUBSTITUTE(SUBSTITUTE(SUBSTITUTE(SUBSTITUTE(SUBSTITUTE(SUBSTITUTE(SUBSTITUTE(SUBSTITUTE(SUBSTITUTE(SUBSTITUTE(SUBSTITUTE(SUBSTITUTE(SUBSTITUTE(TRIM($B13&amp;""),CHAR(10),"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",REPT(" ",99)),1882,99)))</f>
        <v/>
      </c>
    </row>
    <row r="14" hidden="1" ht="14.25" customHeight="1">
      <c r="A14" s="4">
        <f>IF(OR($B14="",$C14=""),"",IFERROR(INDEX('5_ACOMPANHAMENTO'!$A$3:$A$4922,MATCH(1,INDEX(('5_ACOMPANHAMENTO'!$AD$3:$AD$4922=TRIM($C14&amp;""))*('5_ACOMPANHAMENTO'!$AC$3:$AC$4922&lt;&gt;"")*((((I14&lt;&gt;"")*ISNUMBER(SEARCH("|"&amp;I14&amp;"|",'5_ACOMPANHAMENTO'!$AC$3:$AC$4922)))+((J14&lt;&gt;"")*ISNUMBER(SEARCH("|"&amp;J14&amp;"|",'5_ACOMPANHAMENTO'!$AC$3:$AC$4922)))+((K14&lt;&gt;"")*ISNUMBER(SEARCH("|"&amp;K14&amp;"|",'5_ACOMPANHAMENTO'!$AC$3:$AC$4922)))+((L14&lt;&gt;"")*ISNUMBER(SEARCH("|"&amp;L14&amp;"|",'5_ACOMPANHAMENTO'!$AC$3:$AC$4922)))+((M14&lt;&gt;"")*ISNUMBER(SEARCH("|"&amp;M14&amp;"|",'5_ACOMPANHAMENTO'!$AC$3:$AC$4922)))+((N14&lt;&gt;"")*ISNUMBER(SEARCH("|"&amp;N14&amp;"|",'5_ACOMPANHAMENTO'!$AC$3:$AC$4922)))+((O14&lt;&gt;"")*ISNUMBER(SEARCH("|"&amp;O14&amp;"|",'5_ACOMPANHAMENTO'!$AC$3:$AC$4922)))+((P14&lt;&gt;"")*ISNUMBER(SEARCH("|"&amp;P14&amp;"|",'5_ACOMPANHAMENTO'!$AC$3:$AC$4922)))+((Q14&lt;&gt;"")*ISNUMBER(SEARCH("|"&amp;Q14&amp;"|",'5_ACOMPANHAMENTO'!$AC$3:$AC$4922)))+((R14&lt;&gt;"")*ISNUMBER(SEARCH("|"&amp;R14&amp;"|",'5_ACOMPANHAMENTO'!$AC$3:$AC$4922)))+((S14&lt;&gt;"")*ISNUMBER(SEARCH("|"&amp;S14&amp;"|",'5_ACOMPANHAMENTO'!$AC$3:$AC$4922)))+((T14&lt;&gt;"")*ISNUMBER(SEARCH("|"&amp;T14&amp;"|",'5_ACOMPANHAMENTO'!$AC$3:$AC$4922)))+((U14&lt;&gt;"")*ISNUMBER(SEARCH("|"&amp;U14&amp;"|",'5_ACOMPANHAMENTO'!$AC$3:$AC$4922)))+((V14&lt;&gt;"")*ISNUMBER(SEARCH("|"&amp;V14&amp;"|",'5_ACOMPANHAMENTO'!$AC$3:$AC$4922)))+((W14&lt;&gt;"")*ISNUMBER(SEARCH("|"&amp;W14&amp;"|",'5_ACOMPANHAMENTO'!$AC$3:$AC$4922)))+((X14&lt;&gt;"")*ISNUMBER(SEARCH("|"&amp;X14&amp;"|",'5_ACOMPANHAMENTO'!$AC$3:$AC$4922)))+((Y14&lt;&gt;"")*ISNUMBER(SEARCH("|"&amp;Y14&amp;"|",'5_ACOMPANHAMENTO'!$AC$3:$AC$4922)))+((Z14&lt;&gt;"")*ISNUMBER(SEARCH("|"&amp;Z14&amp;"|",'5_ACOMPANHAMENTO'!$AC$3:$AC$4922)))+((AA14&lt;&gt;"")*ISNUMBER(SEARCH("|"&amp;AA14&amp;"|",'5_ACOMPANHAMENTO'!$AC$3:$AC$4922)))+((AB14&lt;&gt;"")*ISNUMBER(SEARCH("|"&amp;AB14&amp;"|",'5_ACOMPANHAMENTO'!$AC$3:$AC$4922))))&gt;0),0),0)),""))</f>
        <v/>
      </c>
      <c r="B14" s="4" t="n">
        <v>10176</v>
      </c>
      <c r="C14" s="4" t="inlineStr">
        <is>
          <t>FURADEIRA 65</t>
        </is>
      </c>
      <c r="D14" s="4">
        <f>IF(OR($B14="",$C14=""),"",IFERROR(SUMPRODUCT(--(('5_ACOMPANHAMENTO'!$AD$3:$AD$4922=TRIM($C14&amp;""))*('5_ACOMPANHAMENTO'!$AC$3:$AC$4922&lt;&gt;"")*((((I14&lt;&gt;"")*ISNUMBER(SEARCH("|"&amp;I14&amp;"|",'5_ACOMPANHAMENTO'!$AC$3:$AC$4922)))+((J14&lt;&gt;"")*ISNUMBER(SEARCH("|"&amp;J14&amp;"|",'5_ACOMPANHAMENTO'!$AC$3:$AC$4922)))+((K14&lt;&gt;"")*ISNUMBER(SEARCH("|"&amp;K14&amp;"|",'5_ACOMPANHAMENTO'!$AC$3:$AC$4922)))+((L14&lt;&gt;"")*ISNUMBER(SEARCH("|"&amp;L14&amp;"|",'5_ACOMPANHAMENTO'!$AC$3:$AC$4922)))+((M14&lt;&gt;"")*ISNUMBER(SEARCH("|"&amp;M14&amp;"|",'5_ACOMPANHAMENTO'!$AC$3:$AC$4922)))+((N14&lt;&gt;"")*ISNUMBER(SEARCH("|"&amp;N14&amp;"|",'5_ACOMPANHAMENTO'!$AC$3:$AC$4922)))+((O14&lt;&gt;"")*ISNUMBER(SEARCH("|"&amp;O14&amp;"|",'5_ACOMPANHAMENTO'!$AC$3:$AC$4922)))+((P14&lt;&gt;"")*ISNUMBER(SEARCH("|"&amp;P14&amp;"|",'5_ACOMPANHAMENTO'!$AC$3:$AC$4922)))+((Q14&lt;&gt;"")*ISNUMBER(SEARCH("|"&amp;Q14&amp;"|",'5_ACOMPANHAMENTO'!$AC$3:$AC$4922)))+((R14&lt;&gt;"")*ISNUMBER(SEARCH("|"&amp;R14&amp;"|",'5_ACOMPANHAMENTO'!$AC$3:$AC$4922)))+((S14&lt;&gt;"")*ISNUMBER(SEARCH("|"&amp;S14&amp;"|",'5_ACOMPANHAMENTO'!$AC$3:$AC$4922)))+((T14&lt;&gt;"")*ISNUMBER(SEARCH("|"&amp;T14&amp;"|",'5_ACOMPANHAMENTO'!$AC$3:$AC$4922)))+((U14&lt;&gt;"")*ISNUMBER(SEARCH("|"&amp;U14&amp;"|",'5_ACOMPANHAMENTO'!$AC$3:$AC$4922)))+((V14&lt;&gt;"")*ISNUMBER(SEARCH("|"&amp;V14&amp;"|",'5_ACOMPANHAMENTO'!$AC$3:$AC$4922)))+((W14&lt;&gt;"")*ISNUMBER(SEARCH("|"&amp;W14&amp;"|",'5_ACOMPANHAMENTO'!$AC$3:$AC$4922)))+((X14&lt;&gt;"")*ISNUMBER(SEARCH("|"&amp;X14&amp;"|",'5_ACOMPANHAMENTO'!$AC$3:$AC$4922)))+((Y14&lt;&gt;"")*ISNUMBER(SEARCH("|"&amp;Y14&amp;"|",'5_ACOMPANHAMENTO'!$AC$3:$AC$4922)))+((Z14&lt;&gt;"")*ISNUMBER(SEARCH("|"&amp;Z14&amp;"|",'5_ACOMPANHAMENTO'!$AC$3:$AC$4922)))+((AA14&lt;&gt;"")*ISNUMBER(SEARCH("|"&amp;AA14&amp;"|",'5_ACOMPANHAMENTO'!$AC$3:$AC$4922)))+((AB14&lt;&gt;"")*ISNUMBER(SEARCH("|"&amp;AB14&amp;"|",'5_ACOMPANHAMENTO'!$AC$3:$AC$4922))))&gt;0)),'5_ACOMPANHAMENTO'!$J$3:$J$4922),0))</f>
        <v/>
      </c>
      <c r="E14" s="4">
        <f>IF(G14=0,"FINALIZADO",IF(TODAY()&gt;A14,"ATRASADO "&amp;TODAY()-A14&amp;" DIAS","ADIANTADO "&amp;A14-TODAY()&amp;" DIAS"))</f>
        <v/>
      </c>
      <c r="F14" s="7">
        <f>IF(OR($B14="",$C14=""),"",IFERROR(SUMPRODUCT(--(('5_ACOMPANHAMENTO'!$AD$3:$AD$4922=TRIM($C14&amp;""))*('5_ACOMPANHAMENTO'!$AC$3:$AC$4922&lt;&gt;"")*((((I14&lt;&gt;"")*ISNUMBER(SEARCH("|"&amp;I14&amp;"|",'5_ACOMPANHAMENTO'!$AC$3:$AC$4922)))+((J14&lt;&gt;"")*ISNUMBER(SEARCH("|"&amp;J14&amp;"|",'5_ACOMPANHAMENTO'!$AC$3:$AC$4922)))+((K14&lt;&gt;"")*ISNUMBER(SEARCH("|"&amp;K14&amp;"|",'5_ACOMPANHAMENTO'!$AC$3:$AC$4922)))+((L14&lt;&gt;"")*ISNUMBER(SEARCH("|"&amp;L14&amp;"|",'5_ACOMPANHAMENTO'!$AC$3:$AC$4922)))+((M14&lt;&gt;"")*ISNUMBER(SEARCH("|"&amp;M14&amp;"|",'5_ACOMPANHAMENTO'!$AC$3:$AC$4922)))+((N14&lt;&gt;"")*ISNUMBER(SEARCH("|"&amp;N14&amp;"|",'5_ACOMPANHAMENTO'!$AC$3:$AC$4922)))+((O14&lt;&gt;"")*ISNUMBER(SEARCH("|"&amp;O14&amp;"|",'5_ACOMPANHAMENTO'!$AC$3:$AC$4922)))+((P14&lt;&gt;"")*ISNUMBER(SEARCH("|"&amp;P14&amp;"|",'5_ACOMPANHAMENTO'!$AC$3:$AC$4922)))+((Q14&lt;&gt;"")*ISNUMBER(SEARCH("|"&amp;Q14&amp;"|",'5_ACOMPANHAMENTO'!$AC$3:$AC$4922)))+((R14&lt;&gt;"")*ISNUMBER(SEARCH("|"&amp;R14&amp;"|",'5_ACOMPANHAMENTO'!$AC$3:$AC$4922)))+((S14&lt;&gt;"")*ISNUMBER(SEARCH("|"&amp;S14&amp;"|",'5_ACOMPANHAMENTO'!$AC$3:$AC$4922)))+((T14&lt;&gt;"")*ISNUMBER(SEARCH("|"&amp;T14&amp;"|",'5_ACOMPANHAMENTO'!$AC$3:$AC$4922)))+((U14&lt;&gt;"")*ISNUMBER(SEARCH("|"&amp;U14&amp;"|",'5_ACOMPANHAMENTO'!$AC$3:$AC$4922)))+((V14&lt;&gt;"")*ISNUMBER(SEARCH("|"&amp;V14&amp;"|",'5_ACOMPANHAMENTO'!$AC$3:$AC$4922)))+((W14&lt;&gt;"")*ISNUMBER(SEARCH("|"&amp;W14&amp;"|",'5_ACOMPANHAMENTO'!$AC$3:$AC$4922)))+((X14&lt;&gt;"")*ISNUMBER(SEARCH("|"&amp;X14&amp;"|",'5_ACOMPANHAMENTO'!$AC$3:$AC$4922)))+((Y14&lt;&gt;"")*ISNUMBER(SEARCH("|"&amp;Y14&amp;"|",'5_ACOMPANHAMENTO'!$AC$3:$AC$4922)))+((Z14&lt;&gt;"")*ISNUMBER(SEARCH("|"&amp;Z14&amp;"|",'5_ACOMPANHAMENTO'!$AC$3:$AC$4922)))+((AA14&lt;&gt;"")*ISNUMBER(SEARCH("|"&amp;AA14&amp;"|",'5_ACOMPANHAMENTO'!$AC$3:$AC$4922)))+((AB14&lt;&gt;"")*ISNUMBER(SEARCH("|"&amp;AB14&amp;"|",'5_ACOMPANHAMENTO'!$AC$3:$AC$4922))))&gt;0)),'5_ACOMPANHAMENTO'!$O$3:$O$4922),0))</f>
        <v/>
      </c>
      <c r="G14" s="7">
        <f>IF(OR($B14="",$C14=""),"",D14-F14)</f>
        <v/>
      </c>
      <c r="H14" s="1">
        <f>IF(OR($B14="",$C14=""),"",TRIM($B14&amp;"")&amp;"|"&amp;TRIM($C14&amp;""))</f>
        <v/>
      </c>
      <c r="I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",99)),1,99)))</f>
        <v/>
      </c>
      <c r="J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",99)),100,99)))</f>
        <v/>
      </c>
      <c r="K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",99)),199,99)))</f>
        <v/>
      </c>
      <c r="L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",99)),298,99)))</f>
        <v/>
      </c>
      <c r="M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",99)),397,99)))</f>
        <v/>
      </c>
      <c r="N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",99)),496,99)))</f>
        <v/>
      </c>
      <c r="O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",99)),595,99)))</f>
        <v/>
      </c>
      <c r="P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",99)),694,99)))</f>
        <v/>
      </c>
      <c r="Q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",99)),793,99)))</f>
        <v/>
      </c>
      <c r="R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",99)),892,99)))</f>
        <v/>
      </c>
      <c r="S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",99)),991,99)))</f>
        <v/>
      </c>
      <c r="T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",99)),1090,99)))</f>
        <v/>
      </c>
      <c r="U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",99)),1189,99)))</f>
        <v/>
      </c>
      <c r="V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",99)),1288,99)))</f>
        <v/>
      </c>
      <c r="W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",99)),1387,99)))</f>
        <v/>
      </c>
      <c r="X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",99)),1486,99)))</f>
        <v/>
      </c>
      <c r="Y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",99)),1585,99)))</f>
        <v/>
      </c>
      <c r="Z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",99)),1684,99)))</f>
        <v/>
      </c>
      <c r="AA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",99)),1783,99)))</f>
        <v/>
      </c>
      <c r="AB14" s="1">
        <f>IF($B14="","",TRIM(MID(SUBSTITUTE(TRIM(SUBSTITUTE(SUBSTITUTE(SUBSTITUTE(SUBSTITUTE(SUBSTITUTE(SUBSTITUTE(SUBSTITUTE(SUBSTITUTE(SUBSTITUTE(SUBSTITUTE(SUBSTITUTE(SUBSTITUTE(SUBSTITUTE(SUBSTITUTE(TRIM($B14&amp;""),CHAR(10),"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",REPT(" ",99)),1882,99)))</f>
        <v/>
      </c>
    </row>
    <row r="15" hidden="1" ht="14.25" customHeight="1">
      <c r="A15" s="4">
        <f>IF(OR($B15="",$C15=""),"",IFERROR(INDEX('5_ACOMPANHAMENTO'!$A$3:$A$4922,MATCH(1,INDEX(('5_ACOMPANHAMENTO'!$AD$3:$AD$4922=TRIM($C15&amp;""))*('5_ACOMPANHAMENTO'!$AC$3:$AC$4922&lt;&gt;"")*((((I15&lt;&gt;"")*ISNUMBER(SEARCH("|"&amp;I15&amp;"|",'5_ACOMPANHAMENTO'!$AC$3:$AC$4922)))+((J15&lt;&gt;"")*ISNUMBER(SEARCH("|"&amp;J15&amp;"|",'5_ACOMPANHAMENTO'!$AC$3:$AC$4922)))+((K15&lt;&gt;"")*ISNUMBER(SEARCH("|"&amp;K15&amp;"|",'5_ACOMPANHAMENTO'!$AC$3:$AC$4922)))+((L15&lt;&gt;"")*ISNUMBER(SEARCH("|"&amp;L15&amp;"|",'5_ACOMPANHAMENTO'!$AC$3:$AC$4922)))+((M15&lt;&gt;"")*ISNUMBER(SEARCH("|"&amp;M15&amp;"|",'5_ACOMPANHAMENTO'!$AC$3:$AC$4922)))+((N15&lt;&gt;"")*ISNUMBER(SEARCH("|"&amp;N15&amp;"|",'5_ACOMPANHAMENTO'!$AC$3:$AC$4922)))+((O15&lt;&gt;"")*ISNUMBER(SEARCH("|"&amp;O15&amp;"|",'5_ACOMPANHAMENTO'!$AC$3:$AC$4922)))+((P15&lt;&gt;"")*ISNUMBER(SEARCH("|"&amp;P15&amp;"|",'5_ACOMPANHAMENTO'!$AC$3:$AC$4922)))+((Q15&lt;&gt;"")*ISNUMBER(SEARCH("|"&amp;Q15&amp;"|",'5_ACOMPANHAMENTO'!$AC$3:$AC$4922)))+((R15&lt;&gt;"")*ISNUMBER(SEARCH("|"&amp;R15&amp;"|",'5_ACOMPANHAMENTO'!$AC$3:$AC$4922)))+((S15&lt;&gt;"")*ISNUMBER(SEARCH("|"&amp;S15&amp;"|",'5_ACOMPANHAMENTO'!$AC$3:$AC$4922)))+((T15&lt;&gt;"")*ISNUMBER(SEARCH("|"&amp;T15&amp;"|",'5_ACOMPANHAMENTO'!$AC$3:$AC$4922)))+((U15&lt;&gt;"")*ISNUMBER(SEARCH("|"&amp;U15&amp;"|",'5_ACOMPANHAMENTO'!$AC$3:$AC$4922)))+((V15&lt;&gt;"")*ISNUMBER(SEARCH("|"&amp;V15&amp;"|",'5_ACOMPANHAMENTO'!$AC$3:$AC$4922)))+((W15&lt;&gt;"")*ISNUMBER(SEARCH("|"&amp;W15&amp;"|",'5_ACOMPANHAMENTO'!$AC$3:$AC$4922)))+((X15&lt;&gt;"")*ISNUMBER(SEARCH("|"&amp;X15&amp;"|",'5_ACOMPANHAMENTO'!$AC$3:$AC$4922)))+((Y15&lt;&gt;"")*ISNUMBER(SEARCH("|"&amp;Y15&amp;"|",'5_ACOMPANHAMENTO'!$AC$3:$AC$4922)))+((Z15&lt;&gt;"")*ISNUMBER(SEARCH("|"&amp;Z15&amp;"|",'5_ACOMPANHAMENTO'!$AC$3:$AC$4922)))+((AA15&lt;&gt;"")*ISNUMBER(SEARCH("|"&amp;AA15&amp;"|",'5_ACOMPANHAMENTO'!$AC$3:$AC$4922)))+((AB15&lt;&gt;"")*ISNUMBER(SEARCH("|"&amp;AB15&amp;"|",'5_ACOMPANHAMENTO'!$AC$3:$AC$4922))))&gt;0),0),0)),""))</f>
        <v/>
      </c>
      <c r="B15" s="4" t="n">
        <v>10176</v>
      </c>
      <c r="C15" s="4" t="inlineStr">
        <is>
          <t>COLADEIRA 126</t>
        </is>
      </c>
      <c r="D15" s="4">
        <f>IF(OR($B15="",$C15=""),"",IFERROR(SUMPRODUCT(--(('5_ACOMPANHAMENTO'!$AD$3:$AD$4922=TRIM($C15&amp;""))*('5_ACOMPANHAMENTO'!$AC$3:$AC$4922&lt;&gt;"")*((((I15&lt;&gt;"")*ISNUMBER(SEARCH("|"&amp;I15&amp;"|",'5_ACOMPANHAMENTO'!$AC$3:$AC$4922)))+((J15&lt;&gt;"")*ISNUMBER(SEARCH("|"&amp;J15&amp;"|",'5_ACOMPANHAMENTO'!$AC$3:$AC$4922)))+((K15&lt;&gt;"")*ISNUMBER(SEARCH("|"&amp;K15&amp;"|",'5_ACOMPANHAMENTO'!$AC$3:$AC$4922)))+((L15&lt;&gt;"")*ISNUMBER(SEARCH("|"&amp;L15&amp;"|",'5_ACOMPANHAMENTO'!$AC$3:$AC$4922)))+((M15&lt;&gt;"")*ISNUMBER(SEARCH("|"&amp;M15&amp;"|",'5_ACOMPANHAMENTO'!$AC$3:$AC$4922)))+((N15&lt;&gt;"")*ISNUMBER(SEARCH("|"&amp;N15&amp;"|",'5_ACOMPANHAMENTO'!$AC$3:$AC$4922)))+((O15&lt;&gt;"")*ISNUMBER(SEARCH("|"&amp;O15&amp;"|",'5_ACOMPANHAMENTO'!$AC$3:$AC$4922)))+((P15&lt;&gt;"")*ISNUMBER(SEARCH("|"&amp;P15&amp;"|",'5_ACOMPANHAMENTO'!$AC$3:$AC$4922)))+((Q15&lt;&gt;"")*ISNUMBER(SEARCH("|"&amp;Q15&amp;"|",'5_ACOMPANHAMENTO'!$AC$3:$AC$4922)))+((R15&lt;&gt;"")*ISNUMBER(SEARCH("|"&amp;R15&amp;"|",'5_ACOMPANHAMENTO'!$AC$3:$AC$4922)))+((S15&lt;&gt;"")*ISNUMBER(SEARCH("|"&amp;S15&amp;"|",'5_ACOMPANHAMENTO'!$AC$3:$AC$4922)))+((T15&lt;&gt;"")*ISNUMBER(SEARCH("|"&amp;T15&amp;"|",'5_ACOMPANHAMENTO'!$AC$3:$AC$4922)))+((U15&lt;&gt;"")*ISNUMBER(SEARCH("|"&amp;U15&amp;"|",'5_ACOMPANHAMENTO'!$AC$3:$AC$4922)))+((V15&lt;&gt;"")*ISNUMBER(SEARCH("|"&amp;V15&amp;"|",'5_ACOMPANHAMENTO'!$AC$3:$AC$4922)))+((W15&lt;&gt;"")*ISNUMBER(SEARCH("|"&amp;W15&amp;"|",'5_ACOMPANHAMENTO'!$AC$3:$AC$4922)))+((X15&lt;&gt;"")*ISNUMBER(SEARCH("|"&amp;X15&amp;"|",'5_ACOMPANHAMENTO'!$AC$3:$AC$4922)))+((Y15&lt;&gt;"")*ISNUMBER(SEARCH("|"&amp;Y15&amp;"|",'5_ACOMPANHAMENTO'!$AC$3:$AC$4922)))+((Z15&lt;&gt;"")*ISNUMBER(SEARCH("|"&amp;Z15&amp;"|",'5_ACOMPANHAMENTO'!$AC$3:$AC$4922)))+((AA15&lt;&gt;"")*ISNUMBER(SEARCH("|"&amp;AA15&amp;"|",'5_ACOMPANHAMENTO'!$AC$3:$AC$4922)))+((AB15&lt;&gt;"")*ISNUMBER(SEARCH("|"&amp;AB15&amp;"|",'5_ACOMPANHAMENTO'!$AC$3:$AC$4922))))&gt;0)),'5_ACOMPANHAMENTO'!$J$3:$J$4922),0))</f>
        <v/>
      </c>
      <c r="E15" s="4">
        <f>IF(G15=0,"FINALIZADO",IF(TODAY()&gt;A15,"ATRASADO "&amp;TODAY()-A15&amp;" DIAS","ADIANTADO "&amp;A15-TODAY()&amp;" DIAS"))</f>
        <v/>
      </c>
      <c r="F15" s="7">
        <f>IF(OR($B15="",$C15=""),"",IFERROR(SUMPRODUCT(--(('5_ACOMPANHAMENTO'!$AD$3:$AD$4922=TRIM($C15&amp;""))*('5_ACOMPANHAMENTO'!$AC$3:$AC$4922&lt;&gt;"")*((((I15&lt;&gt;"")*ISNUMBER(SEARCH("|"&amp;I15&amp;"|",'5_ACOMPANHAMENTO'!$AC$3:$AC$4922)))+((J15&lt;&gt;"")*ISNUMBER(SEARCH("|"&amp;J15&amp;"|",'5_ACOMPANHAMENTO'!$AC$3:$AC$4922)))+((K15&lt;&gt;"")*ISNUMBER(SEARCH("|"&amp;K15&amp;"|",'5_ACOMPANHAMENTO'!$AC$3:$AC$4922)))+((L15&lt;&gt;"")*ISNUMBER(SEARCH("|"&amp;L15&amp;"|",'5_ACOMPANHAMENTO'!$AC$3:$AC$4922)))+((M15&lt;&gt;"")*ISNUMBER(SEARCH("|"&amp;M15&amp;"|",'5_ACOMPANHAMENTO'!$AC$3:$AC$4922)))+((N15&lt;&gt;"")*ISNUMBER(SEARCH("|"&amp;N15&amp;"|",'5_ACOMPANHAMENTO'!$AC$3:$AC$4922)))+((O15&lt;&gt;"")*ISNUMBER(SEARCH("|"&amp;O15&amp;"|",'5_ACOMPANHAMENTO'!$AC$3:$AC$4922)))+((P15&lt;&gt;"")*ISNUMBER(SEARCH("|"&amp;P15&amp;"|",'5_ACOMPANHAMENTO'!$AC$3:$AC$4922)))+((Q15&lt;&gt;"")*ISNUMBER(SEARCH("|"&amp;Q15&amp;"|",'5_ACOMPANHAMENTO'!$AC$3:$AC$4922)))+((R15&lt;&gt;"")*ISNUMBER(SEARCH("|"&amp;R15&amp;"|",'5_ACOMPANHAMENTO'!$AC$3:$AC$4922)))+((S15&lt;&gt;"")*ISNUMBER(SEARCH("|"&amp;S15&amp;"|",'5_ACOMPANHAMENTO'!$AC$3:$AC$4922)))+((T15&lt;&gt;"")*ISNUMBER(SEARCH("|"&amp;T15&amp;"|",'5_ACOMPANHAMENTO'!$AC$3:$AC$4922)))+((U15&lt;&gt;"")*ISNUMBER(SEARCH("|"&amp;U15&amp;"|",'5_ACOMPANHAMENTO'!$AC$3:$AC$4922)))+((V15&lt;&gt;"")*ISNUMBER(SEARCH("|"&amp;V15&amp;"|",'5_ACOMPANHAMENTO'!$AC$3:$AC$4922)))+((W15&lt;&gt;"")*ISNUMBER(SEARCH("|"&amp;W15&amp;"|",'5_ACOMPANHAMENTO'!$AC$3:$AC$4922)))+((X15&lt;&gt;"")*ISNUMBER(SEARCH("|"&amp;X15&amp;"|",'5_ACOMPANHAMENTO'!$AC$3:$AC$4922)))+((Y15&lt;&gt;"")*ISNUMBER(SEARCH("|"&amp;Y15&amp;"|",'5_ACOMPANHAMENTO'!$AC$3:$AC$4922)))+((Z15&lt;&gt;"")*ISNUMBER(SEARCH("|"&amp;Z15&amp;"|",'5_ACOMPANHAMENTO'!$AC$3:$AC$4922)))+((AA15&lt;&gt;"")*ISNUMBER(SEARCH("|"&amp;AA15&amp;"|",'5_ACOMPANHAMENTO'!$AC$3:$AC$4922)))+((AB15&lt;&gt;"")*ISNUMBER(SEARCH("|"&amp;AB15&amp;"|",'5_ACOMPANHAMENTO'!$AC$3:$AC$4922))))&gt;0)),'5_ACOMPANHAMENTO'!$O$3:$O$4922),0))</f>
        <v/>
      </c>
      <c r="G15" s="7">
        <f>IF(OR($B15="",$C15=""),"",D15-F15)</f>
        <v/>
      </c>
      <c r="H15" s="1">
        <f>IF(OR($B15="",$C15=""),"",TRIM($B15&amp;"")&amp;"|"&amp;TRIM($C15&amp;""))</f>
        <v/>
      </c>
      <c r="I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",99)),1,99)))</f>
        <v/>
      </c>
      <c r="J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",99)),100,99)))</f>
        <v/>
      </c>
      <c r="K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",99)),199,99)))</f>
        <v/>
      </c>
      <c r="L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",99)),298,99)))</f>
        <v/>
      </c>
      <c r="M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",99)),397,99)))</f>
        <v/>
      </c>
      <c r="N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",99)),496,99)))</f>
        <v/>
      </c>
      <c r="O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",99)),595,99)))</f>
        <v/>
      </c>
      <c r="P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",99)),694,99)))</f>
        <v/>
      </c>
      <c r="Q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",99)),793,99)))</f>
        <v/>
      </c>
      <c r="R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",99)),892,99)))</f>
        <v/>
      </c>
      <c r="S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",99)),991,99)))</f>
        <v/>
      </c>
      <c r="T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",99)),1090,99)))</f>
        <v/>
      </c>
      <c r="U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",99)),1189,99)))</f>
        <v/>
      </c>
      <c r="V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",99)),1288,99)))</f>
        <v/>
      </c>
      <c r="W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",99)),1387,99)))</f>
        <v/>
      </c>
      <c r="X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",99)),1486,99)))</f>
        <v/>
      </c>
      <c r="Y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",99)),1585,99)))</f>
        <v/>
      </c>
      <c r="Z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",99)),1684,99)))</f>
        <v/>
      </c>
      <c r="AA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",99)),1783,99)))</f>
        <v/>
      </c>
      <c r="AB15" s="1">
        <f>IF($B15="","",TRIM(MID(SUBSTITUTE(TRIM(SUBSTITUTE(SUBSTITUTE(SUBSTITUTE(SUBSTITUTE(SUBSTITUTE(SUBSTITUTE(SUBSTITUTE(SUBSTITUTE(SUBSTITUTE(SUBSTITUTE(SUBSTITUTE(SUBSTITUTE(SUBSTITUTE(SUBSTITUTE(TRIM($B15&amp;""),CHAR(10),"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",REPT(" ",99)),1882,99)))</f>
        <v/>
      </c>
    </row>
    <row r="16" hidden="1" ht="14.25" customHeight="1">
      <c r="A16" s="4">
        <f>IF(OR($B16="",$C16=""),"",IFERROR(INDEX('5_ACOMPANHAMENTO'!$A$3:$A$4922,MATCH(1,INDEX(('5_ACOMPANHAMENTO'!$AD$3:$AD$4922=TRIM($C16&amp;""))*('5_ACOMPANHAMENTO'!$AC$3:$AC$4922&lt;&gt;"")*((((I16&lt;&gt;"")*ISNUMBER(SEARCH("|"&amp;I16&amp;"|",'5_ACOMPANHAMENTO'!$AC$3:$AC$4922)))+((J16&lt;&gt;"")*ISNUMBER(SEARCH("|"&amp;J16&amp;"|",'5_ACOMPANHAMENTO'!$AC$3:$AC$4922)))+((K16&lt;&gt;"")*ISNUMBER(SEARCH("|"&amp;K16&amp;"|",'5_ACOMPANHAMENTO'!$AC$3:$AC$4922)))+((L16&lt;&gt;"")*ISNUMBER(SEARCH("|"&amp;L16&amp;"|",'5_ACOMPANHAMENTO'!$AC$3:$AC$4922)))+((M16&lt;&gt;"")*ISNUMBER(SEARCH("|"&amp;M16&amp;"|",'5_ACOMPANHAMENTO'!$AC$3:$AC$4922)))+((N16&lt;&gt;"")*ISNUMBER(SEARCH("|"&amp;N16&amp;"|",'5_ACOMPANHAMENTO'!$AC$3:$AC$4922)))+((O16&lt;&gt;"")*ISNUMBER(SEARCH("|"&amp;O16&amp;"|",'5_ACOMPANHAMENTO'!$AC$3:$AC$4922)))+((P16&lt;&gt;"")*ISNUMBER(SEARCH("|"&amp;P16&amp;"|",'5_ACOMPANHAMENTO'!$AC$3:$AC$4922)))+((Q16&lt;&gt;"")*ISNUMBER(SEARCH("|"&amp;Q16&amp;"|",'5_ACOMPANHAMENTO'!$AC$3:$AC$4922)))+((R16&lt;&gt;"")*ISNUMBER(SEARCH("|"&amp;R16&amp;"|",'5_ACOMPANHAMENTO'!$AC$3:$AC$4922)))+((S16&lt;&gt;"")*ISNUMBER(SEARCH("|"&amp;S16&amp;"|",'5_ACOMPANHAMENTO'!$AC$3:$AC$4922)))+((T16&lt;&gt;"")*ISNUMBER(SEARCH("|"&amp;T16&amp;"|",'5_ACOMPANHAMENTO'!$AC$3:$AC$4922)))+((U16&lt;&gt;"")*ISNUMBER(SEARCH("|"&amp;U16&amp;"|",'5_ACOMPANHAMENTO'!$AC$3:$AC$4922)))+((V16&lt;&gt;"")*ISNUMBER(SEARCH("|"&amp;V16&amp;"|",'5_ACOMPANHAMENTO'!$AC$3:$AC$4922)))+((W16&lt;&gt;"")*ISNUMBER(SEARCH("|"&amp;W16&amp;"|",'5_ACOMPANHAMENTO'!$AC$3:$AC$4922)))+((X16&lt;&gt;"")*ISNUMBER(SEARCH("|"&amp;X16&amp;"|",'5_ACOMPANHAMENTO'!$AC$3:$AC$4922)))+((Y16&lt;&gt;"")*ISNUMBER(SEARCH("|"&amp;Y16&amp;"|",'5_ACOMPANHAMENTO'!$AC$3:$AC$4922)))+((Z16&lt;&gt;"")*ISNUMBER(SEARCH("|"&amp;Z16&amp;"|",'5_ACOMPANHAMENTO'!$AC$3:$AC$4922)))+((AA16&lt;&gt;"")*ISNUMBER(SEARCH("|"&amp;AA16&amp;"|",'5_ACOMPANHAMENTO'!$AC$3:$AC$4922)))+((AB16&lt;&gt;"")*ISNUMBER(SEARCH("|"&amp;AB16&amp;"|",'5_ACOMPANHAMENTO'!$AC$3:$AC$4922))))&gt;0),0),0)),""))</f>
        <v/>
      </c>
      <c r="B16" s="4" t="n">
        <v>10176</v>
      </c>
      <c r="C16" s="4" t="inlineStr">
        <is>
          <t>COLADEIRA 24</t>
        </is>
      </c>
      <c r="D16" s="4">
        <f>IF(OR($B16="",$C16=""),"",IFERROR(SUMPRODUCT(--(('5_ACOMPANHAMENTO'!$AD$3:$AD$4922=TRIM($C16&amp;""))*('5_ACOMPANHAMENTO'!$AC$3:$AC$4922&lt;&gt;"")*((((I16&lt;&gt;"")*ISNUMBER(SEARCH("|"&amp;I16&amp;"|",'5_ACOMPANHAMENTO'!$AC$3:$AC$4922)))+((J16&lt;&gt;"")*ISNUMBER(SEARCH("|"&amp;J16&amp;"|",'5_ACOMPANHAMENTO'!$AC$3:$AC$4922)))+((K16&lt;&gt;"")*ISNUMBER(SEARCH("|"&amp;K16&amp;"|",'5_ACOMPANHAMENTO'!$AC$3:$AC$4922)))+((L16&lt;&gt;"")*ISNUMBER(SEARCH("|"&amp;L16&amp;"|",'5_ACOMPANHAMENTO'!$AC$3:$AC$4922)))+((M16&lt;&gt;"")*ISNUMBER(SEARCH("|"&amp;M16&amp;"|",'5_ACOMPANHAMENTO'!$AC$3:$AC$4922)))+((N16&lt;&gt;"")*ISNUMBER(SEARCH("|"&amp;N16&amp;"|",'5_ACOMPANHAMENTO'!$AC$3:$AC$4922)))+((O16&lt;&gt;"")*ISNUMBER(SEARCH("|"&amp;O16&amp;"|",'5_ACOMPANHAMENTO'!$AC$3:$AC$4922)))+((P16&lt;&gt;"")*ISNUMBER(SEARCH("|"&amp;P16&amp;"|",'5_ACOMPANHAMENTO'!$AC$3:$AC$4922)))+((Q16&lt;&gt;"")*ISNUMBER(SEARCH("|"&amp;Q16&amp;"|",'5_ACOMPANHAMENTO'!$AC$3:$AC$4922)))+((R16&lt;&gt;"")*ISNUMBER(SEARCH("|"&amp;R16&amp;"|",'5_ACOMPANHAMENTO'!$AC$3:$AC$4922)))+((S16&lt;&gt;"")*ISNUMBER(SEARCH("|"&amp;S16&amp;"|",'5_ACOMPANHAMENTO'!$AC$3:$AC$4922)))+((T16&lt;&gt;"")*ISNUMBER(SEARCH("|"&amp;T16&amp;"|",'5_ACOMPANHAMENTO'!$AC$3:$AC$4922)))+((U16&lt;&gt;"")*ISNUMBER(SEARCH("|"&amp;U16&amp;"|",'5_ACOMPANHAMENTO'!$AC$3:$AC$4922)))+((V16&lt;&gt;"")*ISNUMBER(SEARCH("|"&amp;V16&amp;"|",'5_ACOMPANHAMENTO'!$AC$3:$AC$4922)))+((W16&lt;&gt;"")*ISNUMBER(SEARCH("|"&amp;W16&amp;"|",'5_ACOMPANHAMENTO'!$AC$3:$AC$4922)))+((X16&lt;&gt;"")*ISNUMBER(SEARCH("|"&amp;X16&amp;"|",'5_ACOMPANHAMENTO'!$AC$3:$AC$4922)))+((Y16&lt;&gt;"")*ISNUMBER(SEARCH("|"&amp;Y16&amp;"|",'5_ACOMPANHAMENTO'!$AC$3:$AC$4922)))+((Z16&lt;&gt;"")*ISNUMBER(SEARCH("|"&amp;Z16&amp;"|",'5_ACOMPANHAMENTO'!$AC$3:$AC$4922)))+((AA16&lt;&gt;"")*ISNUMBER(SEARCH("|"&amp;AA16&amp;"|",'5_ACOMPANHAMENTO'!$AC$3:$AC$4922)))+((AB16&lt;&gt;"")*ISNUMBER(SEARCH("|"&amp;AB16&amp;"|",'5_ACOMPANHAMENTO'!$AC$3:$AC$4922))))&gt;0)),'5_ACOMPANHAMENTO'!$J$3:$J$4922),0))</f>
        <v/>
      </c>
      <c r="E16" s="4">
        <f>IF(G16=0,"FINALIZADO",IF(TODAY()&gt;A16,"ATRASADO "&amp;TODAY()-A16&amp;" DIAS","ADIANTADO "&amp;A16-TODAY()&amp;" DIAS"))</f>
        <v/>
      </c>
      <c r="F16" s="7">
        <f>IF(OR($B16="",$C16=""),"",IFERROR(SUMPRODUCT(--(('5_ACOMPANHAMENTO'!$AD$3:$AD$4922=TRIM($C16&amp;""))*('5_ACOMPANHAMENTO'!$AC$3:$AC$4922&lt;&gt;"")*((((I16&lt;&gt;"")*ISNUMBER(SEARCH("|"&amp;I16&amp;"|",'5_ACOMPANHAMENTO'!$AC$3:$AC$4922)))+((J16&lt;&gt;"")*ISNUMBER(SEARCH("|"&amp;J16&amp;"|",'5_ACOMPANHAMENTO'!$AC$3:$AC$4922)))+((K16&lt;&gt;"")*ISNUMBER(SEARCH("|"&amp;K16&amp;"|",'5_ACOMPANHAMENTO'!$AC$3:$AC$4922)))+((L16&lt;&gt;"")*ISNUMBER(SEARCH("|"&amp;L16&amp;"|",'5_ACOMPANHAMENTO'!$AC$3:$AC$4922)))+((M16&lt;&gt;"")*ISNUMBER(SEARCH("|"&amp;M16&amp;"|",'5_ACOMPANHAMENTO'!$AC$3:$AC$4922)))+((N16&lt;&gt;"")*ISNUMBER(SEARCH("|"&amp;N16&amp;"|",'5_ACOMPANHAMENTO'!$AC$3:$AC$4922)))+((O16&lt;&gt;"")*ISNUMBER(SEARCH("|"&amp;O16&amp;"|",'5_ACOMPANHAMENTO'!$AC$3:$AC$4922)))+((P16&lt;&gt;"")*ISNUMBER(SEARCH("|"&amp;P16&amp;"|",'5_ACOMPANHAMENTO'!$AC$3:$AC$4922)))+((Q16&lt;&gt;"")*ISNUMBER(SEARCH("|"&amp;Q16&amp;"|",'5_ACOMPANHAMENTO'!$AC$3:$AC$4922)))+((R16&lt;&gt;"")*ISNUMBER(SEARCH("|"&amp;R16&amp;"|",'5_ACOMPANHAMENTO'!$AC$3:$AC$4922)))+((S16&lt;&gt;"")*ISNUMBER(SEARCH("|"&amp;S16&amp;"|",'5_ACOMPANHAMENTO'!$AC$3:$AC$4922)))+((T16&lt;&gt;"")*ISNUMBER(SEARCH("|"&amp;T16&amp;"|",'5_ACOMPANHAMENTO'!$AC$3:$AC$4922)))+((U16&lt;&gt;"")*ISNUMBER(SEARCH("|"&amp;U16&amp;"|",'5_ACOMPANHAMENTO'!$AC$3:$AC$4922)))+((V16&lt;&gt;"")*ISNUMBER(SEARCH("|"&amp;V16&amp;"|",'5_ACOMPANHAMENTO'!$AC$3:$AC$4922)))+((W16&lt;&gt;"")*ISNUMBER(SEARCH("|"&amp;W16&amp;"|",'5_ACOMPANHAMENTO'!$AC$3:$AC$4922)))+((X16&lt;&gt;"")*ISNUMBER(SEARCH("|"&amp;X16&amp;"|",'5_ACOMPANHAMENTO'!$AC$3:$AC$4922)))+((Y16&lt;&gt;"")*ISNUMBER(SEARCH("|"&amp;Y16&amp;"|",'5_ACOMPANHAMENTO'!$AC$3:$AC$4922)))+((Z16&lt;&gt;"")*ISNUMBER(SEARCH("|"&amp;Z16&amp;"|",'5_ACOMPANHAMENTO'!$AC$3:$AC$4922)))+((AA16&lt;&gt;"")*ISNUMBER(SEARCH("|"&amp;AA16&amp;"|",'5_ACOMPANHAMENTO'!$AC$3:$AC$4922)))+((AB16&lt;&gt;"")*ISNUMBER(SEARCH("|"&amp;AB16&amp;"|",'5_ACOMPANHAMENTO'!$AC$3:$AC$4922))))&gt;0)),'5_ACOMPANHAMENTO'!$O$3:$O$4922),0))</f>
        <v/>
      </c>
      <c r="G16" s="7">
        <f>IF(OR($B16="",$C16=""),"",D16-F16)</f>
        <v/>
      </c>
      <c r="H16" s="1">
        <f>IF(OR($B16="",$C16=""),"",TRIM($B16&amp;"")&amp;"|"&amp;TRIM($C16&amp;""))</f>
        <v/>
      </c>
      <c r="I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",99)),1,99)))</f>
        <v/>
      </c>
      <c r="J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",99)),100,99)))</f>
        <v/>
      </c>
      <c r="K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",99)),199,99)))</f>
        <v/>
      </c>
      <c r="L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",99)),298,99)))</f>
        <v/>
      </c>
      <c r="M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",99)),397,99)))</f>
        <v/>
      </c>
      <c r="N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",99)),496,99)))</f>
        <v/>
      </c>
      <c r="O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",99)),595,99)))</f>
        <v/>
      </c>
      <c r="P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",99)),694,99)))</f>
        <v/>
      </c>
      <c r="Q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",99)),793,99)))</f>
        <v/>
      </c>
      <c r="R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",99)),892,99)))</f>
        <v/>
      </c>
      <c r="S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",99)),991,99)))</f>
        <v/>
      </c>
      <c r="T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",99)),1090,99)))</f>
        <v/>
      </c>
      <c r="U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",99)),1189,99)))</f>
        <v/>
      </c>
      <c r="V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",99)),1288,99)))</f>
        <v/>
      </c>
      <c r="W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",99)),1387,99)))</f>
        <v/>
      </c>
      <c r="X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",99)),1486,99)))</f>
        <v/>
      </c>
      <c r="Y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",99)),1585,99)))</f>
        <v/>
      </c>
      <c r="Z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",99)),1684,99)))</f>
        <v/>
      </c>
      <c r="AA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",99)),1783,99)))</f>
        <v/>
      </c>
      <c r="AB16" s="1">
        <f>IF($B16="","",TRIM(MID(SUBSTITUTE(TRIM(SUBSTITUTE(SUBSTITUTE(SUBSTITUTE(SUBSTITUTE(SUBSTITUTE(SUBSTITUTE(SUBSTITUTE(SUBSTITUTE(SUBSTITUTE(SUBSTITUTE(SUBSTITUTE(SUBSTITUTE(SUBSTITUTE(SUBSTITUTE(TRIM($B16&amp;""),CHAR(10),"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",REPT(" ",99)),1882,99)))</f>
        <v/>
      </c>
    </row>
    <row r="17" hidden="1" ht="14.25" customHeight="1">
      <c r="A17" s="4">
        <f>IF(OR($B17="",$C17=""),"",IFERROR(INDEX('5_ACOMPANHAMENTO'!$A$3:$A$4922,MATCH(1,INDEX(('5_ACOMPANHAMENTO'!$AD$3:$AD$4922=TRIM($C17&amp;""))*('5_ACOMPANHAMENTO'!$AC$3:$AC$4922&lt;&gt;"")*((((I17&lt;&gt;"")*ISNUMBER(SEARCH("|"&amp;I17&amp;"|",'5_ACOMPANHAMENTO'!$AC$3:$AC$4922)))+((J17&lt;&gt;"")*ISNUMBER(SEARCH("|"&amp;J17&amp;"|",'5_ACOMPANHAMENTO'!$AC$3:$AC$4922)))+((K17&lt;&gt;"")*ISNUMBER(SEARCH("|"&amp;K17&amp;"|",'5_ACOMPANHAMENTO'!$AC$3:$AC$4922)))+((L17&lt;&gt;"")*ISNUMBER(SEARCH("|"&amp;L17&amp;"|",'5_ACOMPANHAMENTO'!$AC$3:$AC$4922)))+((M17&lt;&gt;"")*ISNUMBER(SEARCH("|"&amp;M17&amp;"|",'5_ACOMPANHAMENTO'!$AC$3:$AC$4922)))+((N17&lt;&gt;"")*ISNUMBER(SEARCH("|"&amp;N17&amp;"|",'5_ACOMPANHAMENTO'!$AC$3:$AC$4922)))+((O17&lt;&gt;"")*ISNUMBER(SEARCH("|"&amp;O17&amp;"|",'5_ACOMPANHAMENTO'!$AC$3:$AC$4922)))+((P17&lt;&gt;"")*ISNUMBER(SEARCH("|"&amp;P17&amp;"|",'5_ACOMPANHAMENTO'!$AC$3:$AC$4922)))+((Q17&lt;&gt;"")*ISNUMBER(SEARCH("|"&amp;Q17&amp;"|",'5_ACOMPANHAMENTO'!$AC$3:$AC$4922)))+((R17&lt;&gt;"")*ISNUMBER(SEARCH("|"&amp;R17&amp;"|",'5_ACOMPANHAMENTO'!$AC$3:$AC$4922)))+((S17&lt;&gt;"")*ISNUMBER(SEARCH("|"&amp;S17&amp;"|",'5_ACOMPANHAMENTO'!$AC$3:$AC$4922)))+((T17&lt;&gt;"")*ISNUMBER(SEARCH("|"&amp;T17&amp;"|",'5_ACOMPANHAMENTO'!$AC$3:$AC$4922)))+((U17&lt;&gt;"")*ISNUMBER(SEARCH("|"&amp;U17&amp;"|",'5_ACOMPANHAMENTO'!$AC$3:$AC$4922)))+((V17&lt;&gt;"")*ISNUMBER(SEARCH("|"&amp;V17&amp;"|",'5_ACOMPANHAMENTO'!$AC$3:$AC$4922)))+((W17&lt;&gt;"")*ISNUMBER(SEARCH("|"&amp;W17&amp;"|",'5_ACOMPANHAMENTO'!$AC$3:$AC$4922)))+((X17&lt;&gt;"")*ISNUMBER(SEARCH("|"&amp;X17&amp;"|",'5_ACOMPANHAMENTO'!$AC$3:$AC$4922)))+((Y17&lt;&gt;"")*ISNUMBER(SEARCH("|"&amp;Y17&amp;"|",'5_ACOMPANHAMENTO'!$AC$3:$AC$4922)))+((Z17&lt;&gt;"")*ISNUMBER(SEARCH("|"&amp;Z17&amp;"|",'5_ACOMPANHAMENTO'!$AC$3:$AC$4922)))+((AA17&lt;&gt;"")*ISNUMBER(SEARCH("|"&amp;AA17&amp;"|",'5_ACOMPANHAMENTO'!$AC$3:$AC$4922)))+((AB17&lt;&gt;"")*ISNUMBER(SEARCH("|"&amp;AB17&amp;"|",'5_ACOMPANHAMENTO'!$AC$3:$AC$4922))))&gt;0),0),0)),""))</f>
        <v/>
      </c>
      <c r="B17" s="4" t="n">
        <v>10176</v>
      </c>
      <c r="C17" s="4" t="inlineStr">
        <is>
          <t>UV</t>
        </is>
      </c>
      <c r="D17" s="4">
        <f>IF(OR($B17="",$C17=""),"",IFERROR(SUMPRODUCT(--(('5_ACOMPANHAMENTO'!$AD$3:$AD$4922=TRIM($C17&amp;""))*('5_ACOMPANHAMENTO'!$AC$3:$AC$4922&lt;&gt;"")*((((I17&lt;&gt;"")*ISNUMBER(SEARCH("|"&amp;I17&amp;"|",'5_ACOMPANHAMENTO'!$AC$3:$AC$4922)))+((J17&lt;&gt;"")*ISNUMBER(SEARCH("|"&amp;J17&amp;"|",'5_ACOMPANHAMENTO'!$AC$3:$AC$4922)))+((K17&lt;&gt;"")*ISNUMBER(SEARCH("|"&amp;K17&amp;"|",'5_ACOMPANHAMENTO'!$AC$3:$AC$4922)))+((L17&lt;&gt;"")*ISNUMBER(SEARCH("|"&amp;L17&amp;"|",'5_ACOMPANHAMENTO'!$AC$3:$AC$4922)))+((M17&lt;&gt;"")*ISNUMBER(SEARCH("|"&amp;M17&amp;"|",'5_ACOMPANHAMENTO'!$AC$3:$AC$4922)))+((N17&lt;&gt;"")*ISNUMBER(SEARCH("|"&amp;N17&amp;"|",'5_ACOMPANHAMENTO'!$AC$3:$AC$4922)))+((O17&lt;&gt;"")*ISNUMBER(SEARCH("|"&amp;O17&amp;"|",'5_ACOMPANHAMENTO'!$AC$3:$AC$4922)))+((P17&lt;&gt;"")*ISNUMBER(SEARCH("|"&amp;P17&amp;"|",'5_ACOMPANHAMENTO'!$AC$3:$AC$4922)))+((Q17&lt;&gt;"")*ISNUMBER(SEARCH("|"&amp;Q17&amp;"|",'5_ACOMPANHAMENTO'!$AC$3:$AC$4922)))+((R17&lt;&gt;"")*ISNUMBER(SEARCH("|"&amp;R17&amp;"|",'5_ACOMPANHAMENTO'!$AC$3:$AC$4922)))+((S17&lt;&gt;"")*ISNUMBER(SEARCH("|"&amp;S17&amp;"|",'5_ACOMPANHAMENTO'!$AC$3:$AC$4922)))+((T17&lt;&gt;"")*ISNUMBER(SEARCH("|"&amp;T17&amp;"|",'5_ACOMPANHAMENTO'!$AC$3:$AC$4922)))+((U17&lt;&gt;"")*ISNUMBER(SEARCH("|"&amp;U17&amp;"|",'5_ACOMPANHAMENTO'!$AC$3:$AC$4922)))+((V17&lt;&gt;"")*ISNUMBER(SEARCH("|"&amp;V17&amp;"|",'5_ACOMPANHAMENTO'!$AC$3:$AC$4922)))+((W17&lt;&gt;"")*ISNUMBER(SEARCH("|"&amp;W17&amp;"|",'5_ACOMPANHAMENTO'!$AC$3:$AC$4922)))+((X17&lt;&gt;"")*ISNUMBER(SEARCH("|"&amp;X17&amp;"|",'5_ACOMPANHAMENTO'!$AC$3:$AC$4922)))+((Y17&lt;&gt;"")*ISNUMBER(SEARCH("|"&amp;Y17&amp;"|",'5_ACOMPANHAMENTO'!$AC$3:$AC$4922)))+((Z17&lt;&gt;"")*ISNUMBER(SEARCH("|"&amp;Z17&amp;"|",'5_ACOMPANHAMENTO'!$AC$3:$AC$4922)))+((AA17&lt;&gt;"")*ISNUMBER(SEARCH("|"&amp;AA17&amp;"|",'5_ACOMPANHAMENTO'!$AC$3:$AC$4922)))+((AB17&lt;&gt;"")*ISNUMBER(SEARCH("|"&amp;AB17&amp;"|",'5_ACOMPANHAMENTO'!$AC$3:$AC$4922))))&gt;0)),'5_ACOMPANHAMENTO'!$J$3:$J$4922),0))</f>
        <v/>
      </c>
      <c r="E17" s="4">
        <f>IF(G17=0,"FINALIZADO",IF(TODAY()&gt;A17,"ATRASADO "&amp;TODAY()-A17&amp;" DIAS","ADIANTADO "&amp;A17-TODAY()&amp;" DIAS"))</f>
        <v/>
      </c>
      <c r="F17" s="7">
        <f>IF(OR($B17="",$C17=""),"",IFERROR(SUMPRODUCT(--(('5_ACOMPANHAMENTO'!$AD$3:$AD$4922=TRIM($C17&amp;""))*('5_ACOMPANHAMENTO'!$AC$3:$AC$4922&lt;&gt;"")*((((I17&lt;&gt;"")*ISNUMBER(SEARCH("|"&amp;I17&amp;"|",'5_ACOMPANHAMENTO'!$AC$3:$AC$4922)))+((J17&lt;&gt;"")*ISNUMBER(SEARCH("|"&amp;J17&amp;"|",'5_ACOMPANHAMENTO'!$AC$3:$AC$4922)))+((K17&lt;&gt;"")*ISNUMBER(SEARCH("|"&amp;K17&amp;"|",'5_ACOMPANHAMENTO'!$AC$3:$AC$4922)))+((L17&lt;&gt;"")*ISNUMBER(SEARCH("|"&amp;L17&amp;"|",'5_ACOMPANHAMENTO'!$AC$3:$AC$4922)))+((M17&lt;&gt;"")*ISNUMBER(SEARCH("|"&amp;M17&amp;"|",'5_ACOMPANHAMENTO'!$AC$3:$AC$4922)))+((N17&lt;&gt;"")*ISNUMBER(SEARCH("|"&amp;N17&amp;"|",'5_ACOMPANHAMENTO'!$AC$3:$AC$4922)))+((O17&lt;&gt;"")*ISNUMBER(SEARCH("|"&amp;O17&amp;"|",'5_ACOMPANHAMENTO'!$AC$3:$AC$4922)))+((P17&lt;&gt;"")*ISNUMBER(SEARCH("|"&amp;P17&amp;"|",'5_ACOMPANHAMENTO'!$AC$3:$AC$4922)))+((Q17&lt;&gt;"")*ISNUMBER(SEARCH("|"&amp;Q17&amp;"|",'5_ACOMPANHAMENTO'!$AC$3:$AC$4922)))+((R17&lt;&gt;"")*ISNUMBER(SEARCH("|"&amp;R17&amp;"|",'5_ACOMPANHAMENTO'!$AC$3:$AC$4922)))+((S17&lt;&gt;"")*ISNUMBER(SEARCH("|"&amp;S17&amp;"|",'5_ACOMPANHAMENTO'!$AC$3:$AC$4922)))+((T17&lt;&gt;"")*ISNUMBER(SEARCH("|"&amp;T17&amp;"|",'5_ACOMPANHAMENTO'!$AC$3:$AC$4922)))+((U17&lt;&gt;"")*ISNUMBER(SEARCH("|"&amp;U17&amp;"|",'5_ACOMPANHAMENTO'!$AC$3:$AC$4922)))+((V17&lt;&gt;"")*ISNUMBER(SEARCH("|"&amp;V17&amp;"|",'5_ACOMPANHAMENTO'!$AC$3:$AC$4922)))+((W17&lt;&gt;"")*ISNUMBER(SEARCH("|"&amp;W17&amp;"|",'5_ACOMPANHAMENTO'!$AC$3:$AC$4922)))+((X17&lt;&gt;"")*ISNUMBER(SEARCH("|"&amp;X17&amp;"|",'5_ACOMPANHAMENTO'!$AC$3:$AC$4922)))+((Y17&lt;&gt;"")*ISNUMBER(SEARCH("|"&amp;Y17&amp;"|",'5_ACOMPANHAMENTO'!$AC$3:$AC$4922)))+((Z17&lt;&gt;"")*ISNUMBER(SEARCH("|"&amp;Z17&amp;"|",'5_ACOMPANHAMENTO'!$AC$3:$AC$4922)))+((AA17&lt;&gt;"")*ISNUMBER(SEARCH("|"&amp;AA17&amp;"|",'5_ACOMPANHAMENTO'!$AC$3:$AC$4922)))+((AB17&lt;&gt;"")*ISNUMBER(SEARCH("|"&amp;AB17&amp;"|",'5_ACOMPANHAMENTO'!$AC$3:$AC$4922))))&gt;0)),'5_ACOMPANHAMENTO'!$O$3:$O$4922),0))</f>
        <v/>
      </c>
      <c r="G17" s="7">
        <f>IF(OR($B17="",$C17=""),"",D17-F17)</f>
        <v/>
      </c>
      <c r="H17" s="1">
        <f>IF(OR($B17="",$C17=""),"",TRIM($B17&amp;"")&amp;"|"&amp;TRIM($C17&amp;""))</f>
        <v/>
      </c>
      <c r="I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",99)),1,99)))</f>
        <v/>
      </c>
      <c r="J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",99)),100,99)))</f>
        <v/>
      </c>
      <c r="K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",99)),199,99)))</f>
        <v/>
      </c>
      <c r="L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",99)),298,99)))</f>
        <v/>
      </c>
      <c r="M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",99)),397,99)))</f>
        <v/>
      </c>
      <c r="N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",99)),496,99)))</f>
        <v/>
      </c>
      <c r="O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",99)),595,99)))</f>
        <v/>
      </c>
      <c r="P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",99)),694,99)))</f>
        <v/>
      </c>
      <c r="Q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",99)),793,99)))</f>
        <v/>
      </c>
      <c r="R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",99)),892,99)))</f>
        <v/>
      </c>
      <c r="S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",99)),991,99)))</f>
        <v/>
      </c>
      <c r="T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",99)),1090,99)))</f>
        <v/>
      </c>
      <c r="U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",99)),1189,99)))</f>
        <v/>
      </c>
      <c r="V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",99)),1288,99)))</f>
        <v/>
      </c>
      <c r="W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",99)),1387,99)))</f>
        <v/>
      </c>
      <c r="X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",99)),1486,99)))</f>
        <v/>
      </c>
      <c r="Y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",99)),1585,99)))</f>
        <v/>
      </c>
      <c r="Z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",99)),1684,99)))</f>
        <v/>
      </c>
      <c r="AA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",99)),1783,99)))</f>
        <v/>
      </c>
      <c r="AB17" s="1">
        <f>IF($B17="","",TRIM(MID(SUBSTITUTE(TRIM(SUBSTITUTE(SUBSTITUTE(SUBSTITUTE(SUBSTITUTE(SUBSTITUTE(SUBSTITUTE(SUBSTITUTE(SUBSTITUTE(SUBSTITUTE(SUBSTITUTE(SUBSTITUTE(SUBSTITUTE(SUBSTITUTE(SUBSTITUTE(TRIM($B17&amp;""),CHAR(10),"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",REPT(" ",99)),1882,99)))</f>
        <v/>
      </c>
    </row>
    <row r="18" hidden="1" ht="14.25" customHeight="1">
      <c r="A18" s="4">
        <f>IF(OR($B18="",$C18=""),"",IFERROR(INDEX('5_ACOMPANHAMENTO'!$A$3:$A$4922,MATCH(1,INDEX(('5_ACOMPANHAMENTO'!$AD$3:$AD$4922=TRIM($C18&amp;""))*('5_ACOMPANHAMENTO'!$AC$3:$AC$4922&lt;&gt;"")*((((I18&lt;&gt;"")*ISNUMBER(SEARCH("|"&amp;I18&amp;"|",'5_ACOMPANHAMENTO'!$AC$3:$AC$4922)))+((J18&lt;&gt;"")*ISNUMBER(SEARCH("|"&amp;J18&amp;"|",'5_ACOMPANHAMENTO'!$AC$3:$AC$4922)))+((K18&lt;&gt;"")*ISNUMBER(SEARCH("|"&amp;K18&amp;"|",'5_ACOMPANHAMENTO'!$AC$3:$AC$4922)))+((L18&lt;&gt;"")*ISNUMBER(SEARCH("|"&amp;L18&amp;"|",'5_ACOMPANHAMENTO'!$AC$3:$AC$4922)))+((M18&lt;&gt;"")*ISNUMBER(SEARCH("|"&amp;M18&amp;"|",'5_ACOMPANHAMENTO'!$AC$3:$AC$4922)))+((N18&lt;&gt;"")*ISNUMBER(SEARCH("|"&amp;N18&amp;"|",'5_ACOMPANHAMENTO'!$AC$3:$AC$4922)))+((O18&lt;&gt;"")*ISNUMBER(SEARCH("|"&amp;O18&amp;"|",'5_ACOMPANHAMENTO'!$AC$3:$AC$4922)))+((P18&lt;&gt;"")*ISNUMBER(SEARCH("|"&amp;P18&amp;"|",'5_ACOMPANHAMENTO'!$AC$3:$AC$4922)))+((Q18&lt;&gt;"")*ISNUMBER(SEARCH("|"&amp;Q18&amp;"|",'5_ACOMPANHAMENTO'!$AC$3:$AC$4922)))+((R18&lt;&gt;"")*ISNUMBER(SEARCH("|"&amp;R18&amp;"|",'5_ACOMPANHAMENTO'!$AC$3:$AC$4922)))+((S18&lt;&gt;"")*ISNUMBER(SEARCH("|"&amp;S18&amp;"|",'5_ACOMPANHAMENTO'!$AC$3:$AC$4922)))+((T18&lt;&gt;"")*ISNUMBER(SEARCH("|"&amp;T18&amp;"|",'5_ACOMPANHAMENTO'!$AC$3:$AC$4922)))+((U18&lt;&gt;"")*ISNUMBER(SEARCH("|"&amp;U18&amp;"|",'5_ACOMPANHAMENTO'!$AC$3:$AC$4922)))+((V18&lt;&gt;"")*ISNUMBER(SEARCH("|"&amp;V18&amp;"|",'5_ACOMPANHAMENTO'!$AC$3:$AC$4922)))+((W18&lt;&gt;"")*ISNUMBER(SEARCH("|"&amp;W18&amp;"|",'5_ACOMPANHAMENTO'!$AC$3:$AC$4922)))+((X18&lt;&gt;"")*ISNUMBER(SEARCH("|"&amp;X18&amp;"|",'5_ACOMPANHAMENTO'!$AC$3:$AC$4922)))+((Y18&lt;&gt;"")*ISNUMBER(SEARCH("|"&amp;Y18&amp;"|",'5_ACOMPANHAMENTO'!$AC$3:$AC$4922)))+((Z18&lt;&gt;"")*ISNUMBER(SEARCH("|"&amp;Z18&amp;"|",'5_ACOMPANHAMENTO'!$AC$3:$AC$4922)))+((AA18&lt;&gt;"")*ISNUMBER(SEARCH("|"&amp;AA18&amp;"|",'5_ACOMPANHAMENTO'!$AC$3:$AC$4922)))+((AB18&lt;&gt;"")*ISNUMBER(SEARCH("|"&amp;AB18&amp;"|",'5_ACOMPANHAMENTO'!$AC$3:$AC$4922))))&gt;0),0),0)),""))</f>
        <v/>
      </c>
      <c r="B18" s="4" t="n">
        <v>10176</v>
      </c>
      <c r="C18" s="25" t="inlineStr">
        <is>
          <t>MONTAGEM DE CADEIRAS</t>
        </is>
      </c>
      <c r="D18" s="4">
        <f>IF(OR($B18="",$C18=""),"",IFERROR(SUMPRODUCT(--(('5_ACOMPANHAMENTO'!$AD$3:$AD$4922=TRIM($C18&amp;""))*('5_ACOMPANHAMENTO'!$AC$3:$AC$4922&lt;&gt;"")*((((I18&lt;&gt;"")*ISNUMBER(SEARCH("|"&amp;I18&amp;"|",'5_ACOMPANHAMENTO'!$AC$3:$AC$4922)))+((J18&lt;&gt;"")*ISNUMBER(SEARCH("|"&amp;J18&amp;"|",'5_ACOMPANHAMENTO'!$AC$3:$AC$4922)))+((K18&lt;&gt;"")*ISNUMBER(SEARCH("|"&amp;K18&amp;"|",'5_ACOMPANHAMENTO'!$AC$3:$AC$4922)))+((L18&lt;&gt;"")*ISNUMBER(SEARCH("|"&amp;L18&amp;"|",'5_ACOMPANHAMENTO'!$AC$3:$AC$4922)))+((M18&lt;&gt;"")*ISNUMBER(SEARCH("|"&amp;M18&amp;"|",'5_ACOMPANHAMENTO'!$AC$3:$AC$4922)))+((N18&lt;&gt;"")*ISNUMBER(SEARCH("|"&amp;N18&amp;"|",'5_ACOMPANHAMENTO'!$AC$3:$AC$4922)))+((O18&lt;&gt;"")*ISNUMBER(SEARCH("|"&amp;O18&amp;"|",'5_ACOMPANHAMENTO'!$AC$3:$AC$4922)))+((P18&lt;&gt;"")*ISNUMBER(SEARCH("|"&amp;P18&amp;"|",'5_ACOMPANHAMENTO'!$AC$3:$AC$4922)))+((Q18&lt;&gt;"")*ISNUMBER(SEARCH("|"&amp;Q18&amp;"|",'5_ACOMPANHAMENTO'!$AC$3:$AC$4922)))+((R18&lt;&gt;"")*ISNUMBER(SEARCH("|"&amp;R18&amp;"|",'5_ACOMPANHAMENTO'!$AC$3:$AC$4922)))+((S18&lt;&gt;"")*ISNUMBER(SEARCH("|"&amp;S18&amp;"|",'5_ACOMPANHAMENTO'!$AC$3:$AC$4922)))+((T18&lt;&gt;"")*ISNUMBER(SEARCH("|"&amp;T18&amp;"|",'5_ACOMPANHAMENTO'!$AC$3:$AC$4922)))+((U18&lt;&gt;"")*ISNUMBER(SEARCH("|"&amp;U18&amp;"|",'5_ACOMPANHAMENTO'!$AC$3:$AC$4922)))+((V18&lt;&gt;"")*ISNUMBER(SEARCH("|"&amp;V18&amp;"|",'5_ACOMPANHAMENTO'!$AC$3:$AC$4922)))+((W18&lt;&gt;"")*ISNUMBER(SEARCH("|"&amp;W18&amp;"|",'5_ACOMPANHAMENTO'!$AC$3:$AC$4922)))+((X18&lt;&gt;"")*ISNUMBER(SEARCH("|"&amp;X18&amp;"|",'5_ACOMPANHAMENTO'!$AC$3:$AC$4922)))+((Y18&lt;&gt;"")*ISNUMBER(SEARCH("|"&amp;Y18&amp;"|",'5_ACOMPANHAMENTO'!$AC$3:$AC$4922)))+((Z18&lt;&gt;"")*ISNUMBER(SEARCH("|"&amp;Z18&amp;"|",'5_ACOMPANHAMENTO'!$AC$3:$AC$4922)))+((AA18&lt;&gt;"")*ISNUMBER(SEARCH("|"&amp;AA18&amp;"|",'5_ACOMPANHAMENTO'!$AC$3:$AC$4922)))+((AB18&lt;&gt;"")*ISNUMBER(SEARCH("|"&amp;AB18&amp;"|",'5_ACOMPANHAMENTO'!$AC$3:$AC$4922))))&gt;0)),'5_ACOMPANHAMENTO'!$J$3:$J$4922),0))</f>
        <v/>
      </c>
      <c r="E18" s="4">
        <f>IF(G18=0,"FINALIZADO",IF(TODAY()&gt;A18,"ATRASADO "&amp;TODAY()-A18&amp;" DIAS","ADIANTADO "&amp;A18-TODAY()&amp;" DIAS"))</f>
        <v/>
      </c>
      <c r="F18" s="7">
        <f>IF(OR($B18="",$C18=""),"",IFERROR(SUMPRODUCT(--(('5_ACOMPANHAMENTO'!$AD$3:$AD$4922=TRIM($C18&amp;""))*('5_ACOMPANHAMENTO'!$AC$3:$AC$4922&lt;&gt;"")*((((I18&lt;&gt;"")*ISNUMBER(SEARCH("|"&amp;I18&amp;"|",'5_ACOMPANHAMENTO'!$AC$3:$AC$4922)))+((J18&lt;&gt;"")*ISNUMBER(SEARCH("|"&amp;J18&amp;"|",'5_ACOMPANHAMENTO'!$AC$3:$AC$4922)))+((K18&lt;&gt;"")*ISNUMBER(SEARCH("|"&amp;K18&amp;"|",'5_ACOMPANHAMENTO'!$AC$3:$AC$4922)))+((L18&lt;&gt;"")*ISNUMBER(SEARCH("|"&amp;L18&amp;"|",'5_ACOMPANHAMENTO'!$AC$3:$AC$4922)))+((M18&lt;&gt;"")*ISNUMBER(SEARCH("|"&amp;M18&amp;"|",'5_ACOMPANHAMENTO'!$AC$3:$AC$4922)))+((N18&lt;&gt;"")*ISNUMBER(SEARCH("|"&amp;N18&amp;"|",'5_ACOMPANHAMENTO'!$AC$3:$AC$4922)))+((O18&lt;&gt;"")*ISNUMBER(SEARCH("|"&amp;O18&amp;"|",'5_ACOMPANHAMENTO'!$AC$3:$AC$4922)))+((P18&lt;&gt;"")*ISNUMBER(SEARCH("|"&amp;P18&amp;"|",'5_ACOMPANHAMENTO'!$AC$3:$AC$4922)))+((Q18&lt;&gt;"")*ISNUMBER(SEARCH("|"&amp;Q18&amp;"|",'5_ACOMPANHAMENTO'!$AC$3:$AC$4922)))+((R18&lt;&gt;"")*ISNUMBER(SEARCH("|"&amp;R18&amp;"|",'5_ACOMPANHAMENTO'!$AC$3:$AC$4922)))+((S18&lt;&gt;"")*ISNUMBER(SEARCH("|"&amp;S18&amp;"|",'5_ACOMPANHAMENTO'!$AC$3:$AC$4922)))+((T18&lt;&gt;"")*ISNUMBER(SEARCH("|"&amp;T18&amp;"|",'5_ACOMPANHAMENTO'!$AC$3:$AC$4922)))+((U18&lt;&gt;"")*ISNUMBER(SEARCH("|"&amp;U18&amp;"|",'5_ACOMPANHAMENTO'!$AC$3:$AC$4922)))+((V18&lt;&gt;"")*ISNUMBER(SEARCH("|"&amp;V18&amp;"|",'5_ACOMPANHAMENTO'!$AC$3:$AC$4922)))+((W18&lt;&gt;"")*ISNUMBER(SEARCH("|"&amp;W18&amp;"|",'5_ACOMPANHAMENTO'!$AC$3:$AC$4922)))+((X18&lt;&gt;"")*ISNUMBER(SEARCH("|"&amp;X18&amp;"|",'5_ACOMPANHAMENTO'!$AC$3:$AC$4922)))+((Y18&lt;&gt;"")*ISNUMBER(SEARCH("|"&amp;Y18&amp;"|",'5_ACOMPANHAMENTO'!$AC$3:$AC$4922)))+((Z18&lt;&gt;"")*ISNUMBER(SEARCH("|"&amp;Z18&amp;"|",'5_ACOMPANHAMENTO'!$AC$3:$AC$4922)))+((AA18&lt;&gt;"")*ISNUMBER(SEARCH("|"&amp;AA18&amp;"|",'5_ACOMPANHAMENTO'!$AC$3:$AC$4922)))+((AB18&lt;&gt;"")*ISNUMBER(SEARCH("|"&amp;AB18&amp;"|",'5_ACOMPANHAMENTO'!$AC$3:$AC$4922))))&gt;0)),'5_ACOMPANHAMENTO'!$O$3:$O$4922),0))</f>
        <v/>
      </c>
      <c r="G18" s="7">
        <f>IF(OR($B18="",$C18=""),"",D18-F18)</f>
        <v/>
      </c>
      <c r="H18" s="1">
        <f>IF(OR($B18="",$C18=""),"",TRIM($B18&amp;"")&amp;"|"&amp;TRIM($C18&amp;""))</f>
        <v/>
      </c>
      <c r="I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",99)),1,99)))</f>
        <v/>
      </c>
      <c r="J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",99)),100,99)))</f>
        <v/>
      </c>
      <c r="K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",99)),199,99)))</f>
        <v/>
      </c>
      <c r="L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",99)),298,99)))</f>
        <v/>
      </c>
      <c r="M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",99)),397,99)))</f>
        <v/>
      </c>
      <c r="N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",99)),496,99)))</f>
        <v/>
      </c>
      <c r="O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",99)),595,99)))</f>
        <v/>
      </c>
      <c r="P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",99)),694,99)))</f>
        <v/>
      </c>
      <c r="Q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",99)),793,99)))</f>
        <v/>
      </c>
      <c r="R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",99)),892,99)))</f>
        <v/>
      </c>
      <c r="S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",99)),991,99)))</f>
        <v/>
      </c>
      <c r="T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",99)),1090,99)))</f>
        <v/>
      </c>
      <c r="U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",99)),1189,99)))</f>
        <v/>
      </c>
      <c r="V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",99)),1288,99)))</f>
        <v/>
      </c>
      <c r="W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",99)),1387,99)))</f>
        <v/>
      </c>
      <c r="X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",99)),1486,99)))</f>
        <v/>
      </c>
      <c r="Y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",99)),1585,99)))</f>
        <v/>
      </c>
      <c r="Z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",99)),1684,99)))</f>
        <v/>
      </c>
      <c r="AA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",99)),1783,99)))</f>
        <v/>
      </c>
      <c r="AB18" s="1">
        <f>IF($B18="","",TRIM(MID(SUBSTITUTE(TRIM(SUBSTITUTE(SUBSTITUTE(SUBSTITUTE(SUBSTITUTE(SUBSTITUTE(SUBSTITUTE(SUBSTITUTE(SUBSTITUTE(SUBSTITUTE(SUBSTITUTE(SUBSTITUTE(SUBSTITUTE(SUBSTITUTE(SUBSTITUTE(TRIM($B18&amp;""),CHAR(10),"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",REPT(" ",99)),1882,99)))</f>
        <v/>
      </c>
    </row>
    <row r="19" hidden="1" ht="14.25" customHeight="1">
      <c r="A19" s="4">
        <f>IF(OR($B19="",$C19=""),"",IFERROR(INDEX('5_ACOMPANHAMENTO'!$A$3:$A$4922,MATCH(1,INDEX(('5_ACOMPANHAMENTO'!$AD$3:$AD$4922=TRIM($C19&amp;""))*('5_ACOMPANHAMENTO'!$AC$3:$AC$4922&lt;&gt;"")*((((I19&lt;&gt;"")*ISNUMBER(SEARCH("|"&amp;I19&amp;"|",'5_ACOMPANHAMENTO'!$AC$3:$AC$4922)))+((J19&lt;&gt;"")*ISNUMBER(SEARCH("|"&amp;J19&amp;"|",'5_ACOMPANHAMENTO'!$AC$3:$AC$4922)))+((K19&lt;&gt;"")*ISNUMBER(SEARCH("|"&amp;K19&amp;"|",'5_ACOMPANHAMENTO'!$AC$3:$AC$4922)))+((L19&lt;&gt;"")*ISNUMBER(SEARCH("|"&amp;L19&amp;"|",'5_ACOMPANHAMENTO'!$AC$3:$AC$4922)))+((M19&lt;&gt;"")*ISNUMBER(SEARCH("|"&amp;M19&amp;"|",'5_ACOMPANHAMENTO'!$AC$3:$AC$4922)))+((N19&lt;&gt;"")*ISNUMBER(SEARCH("|"&amp;N19&amp;"|",'5_ACOMPANHAMENTO'!$AC$3:$AC$4922)))+((O19&lt;&gt;"")*ISNUMBER(SEARCH("|"&amp;O19&amp;"|",'5_ACOMPANHAMENTO'!$AC$3:$AC$4922)))+((P19&lt;&gt;"")*ISNUMBER(SEARCH("|"&amp;P19&amp;"|",'5_ACOMPANHAMENTO'!$AC$3:$AC$4922)))+((Q19&lt;&gt;"")*ISNUMBER(SEARCH("|"&amp;Q19&amp;"|",'5_ACOMPANHAMENTO'!$AC$3:$AC$4922)))+((R19&lt;&gt;"")*ISNUMBER(SEARCH("|"&amp;R19&amp;"|",'5_ACOMPANHAMENTO'!$AC$3:$AC$4922)))+((S19&lt;&gt;"")*ISNUMBER(SEARCH("|"&amp;S19&amp;"|",'5_ACOMPANHAMENTO'!$AC$3:$AC$4922)))+((T19&lt;&gt;"")*ISNUMBER(SEARCH("|"&amp;T19&amp;"|",'5_ACOMPANHAMENTO'!$AC$3:$AC$4922)))+((U19&lt;&gt;"")*ISNUMBER(SEARCH("|"&amp;U19&amp;"|",'5_ACOMPANHAMENTO'!$AC$3:$AC$4922)))+((V19&lt;&gt;"")*ISNUMBER(SEARCH("|"&amp;V19&amp;"|",'5_ACOMPANHAMENTO'!$AC$3:$AC$4922)))+((W19&lt;&gt;"")*ISNUMBER(SEARCH("|"&amp;W19&amp;"|",'5_ACOMPANHAMENTO'!$AC$3:$AC$4922)))+((X19&lt;&gt;"")*ISNUMBER(SEARCH("|"&amp;X19&amp;"|",'5_ACOMPANHAMENTO'!$AC$3:$AC$4922)))+((Y19&lt;&gt;"")*ISNUMBER(SEARCH("|"&amp;Y19&amp;"|",'5_ACOMPANHAMENTO'!$AC$3:$AC$4922)))+((Z19&lt;&gt;"")*ISNUMBER(SEARCH("|"&amp;Z19&amp;"|",'5_ACOMPANHAMENTO'!$AC$3:$AC$4922)))+((AA19&lt;&gt;"")*ISNUMBER(SEARCH("|"&amp;AA19&amp;"|",'5_ACOMPANHAMENTO'!$AC$3:$AC$4922)))+((AB19&lt;&gt;"")*ISNUMBER(SEARCH("|"&amp;AB19&amp;"|",'5_ACOMPANHAMENTO'!$AC$3:$AC$4922))))&gt;0),0),0)),""))</f>
        <v/>
      </c>
      <c r="B19" s="4" t="n">
        <v>10176</v>
      </c>
      <c r="C19" s="4" t="inlineStr">
        <is>
          <t>COLA DE ESPUMA</t>
        </is>
      </c>
      <c r="D19" s="4">
        <f>IF(OR($B19="",$C19=""),"",IFERROR(SUMPRODUCT(--(('5_ACOMPANHAMENTO'!$AD$3:$AD$4922=TRIM($C19&amp;""))*('5_ACOMPANHAMENTO'!$AC$3:$AC$4922&lt;&gt;"")*((((I19&lt;&gt;"")*ISNUMBER(SEARCH("|"&amp;I19&amp;"|",'5_ACOMPANHAMENTO'!$AC$3:$AC$4922)))+((J19&lt;&gt;"")*ISNUMBER(SEARCH("|"&amp;J19&amp;"|",'5_ACOMPANHAMENTO'!$AC$3:$AC$4922)))+((K19&lt;&gt;"")*ISNUMBER(SEARCH("|"&amp;K19&amp;"|",'5_ACOMPANHAMENTO'!$AC$3:$AC$4922)))+((L19&lt;&gt;"")*ISNUMBER(SEARCH("|"&amp;L19&amp;"|",'5_ACOMPANHAMENTO'!$AC$3:$AC$4922)))+((M19&lt;&gt;"")*ISNUMBER(SEARCH("|"&amp;M19&amp;"|",'5_ACOMPANHAMENTO'!$AC$3:$AC$4922)))+((N19&lt;&gt;"")*ISNUMBER(SEARCH("|"&amp;N19&amp;"|",'5_ACOMPANHAMENTO'!$AC$3:$AC$4922)))+((O19&lt;&gt;"")*ISNUMBER(SEARCH("|"&amp;O19&amp;"|",'5_ACOMPANHAMENTO'!$AC$3:$AC$4922)))+((P19&lt;&gt;"")*ISNUMBER(SEARCH("|"&amp;P19&amp;"|",'5_ACOMPANHAMENTO'!$AC$3:$AC$4922)))+((Q19&lt;&gt;"")*ISNUMBER(SEARCH("|"&amp;Q19&amp;"|",'5_ACOMPANHAMENTO'!$AC$3:$AC$4922)))+((R19&lt;&gt;"")*ISNUMBER(SEARCH("|"&amp;R19&amp;"|",'5_ACOMPANHAMENTO'!$AC$3:$AC$4922)))+((S19&lt;&gt;"")*ISNUMBER(SEARCH("|"&amp;S19&amp;"|",'5_ACOMPANHAMENTO'!$AC$3:$AC$4922)))+((T19&lt;&gt;"")*ISNUMBER(SEARCH("|"&amp;T19&amp;"|",'5_ACOMPANHAMENTO'!$AC$3:$AC$4922)))+((U19&lt;&gt;"")*ISNUMBER(SEARCH("|"&amp;U19&amp;"|",'5_ACOMPANHAMENTO'!$AC$3:$AC$4922)))+((V19&lt;&gt;"")*ISNUMBER(SEARCH("|"&amp;V19&amp;"|",'5_ACOMPANHAMENTO'!$AC$3:$AC$4922)))+((W19&lt;&gt;"")*ISNUMBER(SEARCH("|"&amp;W19&amp;"|",'5_ACOMPANHAMENTO'!$AC$3:$AC$4922)))+((X19&lt;&gt;"")*ISNUMBER(SEARCH("|"&amp;X19&amp;"|",'5_ACOMPANHAMENTO'!$AC$3:$AC$4922)))+((Y19&lt;&gt;"")*ISNUMBER(SEARCH("|"&amp;Y19&amp;"|",'5_ACOMPANHAMENTO'!$AC$3:$AC$4922)))+((Z19&lt;&gt;"")*ISNUMBER(SEARCH("|"&amp;Z19&amp;"|",'5_ACOMPANHAMENTO'!$AC$3:$AC$4922)))+((AA19&lt;&gt;"")*ISNUMBER(SEARCH("|"&amp;AA19&amp;"|",'5_ACOMPANHAMENTO'!$AC$3:$AC$4922)))+((AB19&lt;&gt;"")*ISNUMBER(SEARCH("|"&amp;AB19&amp;"|",'5_ACOMPANHAMENTO'!$AC$3:$AC$4922))))&gt;0)),'5_ACOMPANHAMENTO'!$J$3:$J$4922),0))</f>
        <v/>
      </c>
      <c r="E19" s="4">
        <f>IF(G19=0,"FINALIZADO",IF(TODAY()&gt;A19,"ATRASADO "&amp;TODAY()-A19&amp;" DIAS","ADIANTADO "&amp;A19-TODAY()&amp;" DIAS"))</f>
        <v/>
      </c>
      <c r="F19" s="7">
        <f>IF(OR($B19="",$C19=""),"",IFERROR(SUMPRODUCT(--(('5_ACOMPANHAMENTO'!$AD$3:$AD$4922=TRIM($C19&amp;""))*('5_ACOMPANHAMENTO'!$AC$3:$AC$4922&lt;&gt;"")*((((I19&lt;&gt;"")*ISNUMBER(SEARCH("|"&amp;I19&amp;"|",'5_ACOMPANHAMENTO'!$AC$3:$AC$4922)))+((J19&lt;&gt;"")*ISNUMBER(SEARCH("|"&amp;J19&amp;"|",'5_ACOMPANHAMENTO'!$AC$3:$AC$4922)))+((K19&lt;&gt;"")*ISNUMBER(SEARCH("|"&amp;K19&amp;"|",'5_ACOMPANHAMENTO'!$AC$3:$AC$4922)))+((L19&lt;&gt;"")*ISNUMBER(SEARCH("|"&amp;L19&amp;"|",'5_ACOMPANHAMENTO'!$AC$3:$AC$4922)))+((M19&lt;&gt;"")*ISNUMBER(SEARCH("|"&amp;M19&amp;"|",'5_ACOMPANHAMENTO'!$AC$3:$AC$4922)))+((N19&lt;&gt;"")*ISNUMBER(SEARCH("|"&amp;N19&amp;"|",'5_ACOMPANHAMENTO'!$AC$3:$AC$4922)))+((O19&lt;&gt;"")*ISNUMBER(SEARCH("|"&amp;O19&amp;"|",'5_ACOMPANHAMENTO'!$AC$3:$AC$4922)))+((P19&lt;&gt;"")*ISNUMBER(SEARCH("|"&amp;P19&amp;"|",'5_ACOMPANHAMENTO'!$AC$3:$AC$4922)))+((Q19&lt;&gt;"")*ISNUMBER(SEARCH("|"&amp;Q19&amp;"|",'5_ACOMPANHAMENTO'!$AC$3:$AC$4922)))+((R19&lt;&gt;"")*ISNUMBER(SEARCH("|"&amp;R19&amp;"|",'5_ACOMPANHAMENTO'!$AC$3:$AC$4922)))+((S19&lt;&gt;"")*ISNUMBER(SEARCH("|"&amp;S19&amp;"|",'5_ACOMPANHAMENTO'!$AC$3:$AC$4922)))+((T19&lt;&gt;"")*ISNUMBER(SEARCH("|"&amp;T19&amp;"|",'5_ACOMPANHAMENTO'!$AC$3:$AC$4922)))+((U19&lt;&gt;"")*ISNUMBER(SEARCH("|"&amp;U19&amp;"|",'5_ACOMPANHAMENTO'!$AC$3:$AC$4922)))+((V19&lt;&gt;"")*ISNUMBER(SEARCH("|"&amp;V19&amp;"|",'5_ACOMPANHAMENTO'!$AC$3:$AC$4922)))+((W19&lt;&gt;"")*ISNUMBER(SEARCH("|"&amp;W19&amp;"|",'5_ACOMPANHAMENTO'!$AC$3:$AC$4922)))+((X19&lt;&gt;"")*ISNUMBER(SEARCH("|"&amp;X19&amp;"|",'5_ACOMPANHAMENTO'!$AC$3:$AC$4922)))+((Y19&lt;&gt;"")*ISNUMBER(SEARCH("|"&amp;Y19&amp;"|",'5_ACOMPANHAMENTO'!$AC$3:$AC$4922)))+((Z19&lt;&gt;"")*ISNUMBER(SEARCH("|"&amp;Z19&amp;"|",'5_ACOMPANHAMENTO'!$AC$3:$AC$4922)))+((AA19&lt;&gt;"")*ISNUMBER(SEARCH("|"&amp;AA19&amp;"|",'5_ACOMPANHAMENTO'!$AC$3:$AC$4922)))+((AB19&lt;&gt;"")*ISNUMBER(SEARCH("|"&amp;AB19&amp;"|",'5_ACOMPANHAMENTO'!$AC$3:$AC$4922))))&gt;0)),'5_ACOMPANHAMENTO'!$O$3:$O$4922),0))</f>
        <v/>
      </c>
      <c r="G19" s="7">
        <f>IF(OR($B19="",$C19=""),"",D19-F19)</f>
        <v/>
      </c>
      <c r="H19" s="1">
        <f>IF(OR($B19="",$C19=""),"",TRIM($B19&amp;"")&amp;"|"&amp;TRIM($C19&amp;""))</f>
        <v/>
      </c>
      <c r="I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",99)),1,99)))</f>
        <v/>
      </c>
      <c r="J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",99)),100,99)))</f>
        <v/>
      </c>
      <c r="K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",99)),199,99)))</f>
        <v/>
      </c>
      <c r="L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",99)),298,99)))</f>
        <v/>
      </c>
      <c r="M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",99)),397,99)))</f>
        <v/>
      </c>
      <c r="N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",99)),496,99)))</f>
        <v/>
      </c>
      <c r="O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",99)),595,99)))</f>
        <v/>
      </c>
      <c r="P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",99)),694,99)))</f>
        <v/>
      </c>
      <c r="Q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",99)),793,99)))</f>
        <v/>
      </c>
      <c r="R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",99)),892,99)))</f>
        <v/>
      </c>
      <c r="S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",99)),991,99)))</f>
        <v/>
      </c>
      <c r="T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",99)),1090,99)))</f>
        <v/>
      </c>
      <c r="U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",99)),1189,99)))</f>
        <v/>
      </c>
      <c r="V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",99)),1288,99)))</f>
        <v/>
      </c>
      <c r="W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",99)),1387,99)))</f>
        <v/>
      </c>
      <c r="X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",99)),1486,99)))</f>
        <v/>
      </c>
      <c r="Y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",99)),1585,99)))</f>
        <v/>
      </c>
      <c r="Z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",99)),1684,99)))</f>
        <v/>
      </c>
      <c r="AA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",99)),1783,99)))</f>
        <v/>
      </c>
      <c r="AB19" s="1">
        <f>IF($B19="","",TRIM(MID(SUBSTITUTE(TRIM(SUBSTITUTE(SUBSTITUTE(SUBSTITUTE(SUBSTITUTE(SUBSTITUTE(SUBSTITUTE(SUBSTITUTE(SUBSTITUTE(SUBSTITUTE(SUBSTITUTE(SUBSTITUTE(SUBSTITUTE(SUBSTITUTE(SUBSTITUTE(TRIM($B19&amp;""),CHAR(10),"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",REPT(" ",99)),1882,99)))</f>
        <v/>
      </c>
    </row>
    <row r="20" hidden="1" ht="14.25" customHeight="1">
      <c r="A20" s="4">
        <f>IF(OR($B20="",$C20=""),"",IFERROR(INDEX('5_ACOMPANHAMENTO'!$A$3:$A$4922,MATCH(1,INDEX(('5_ACOMPANHAMENTO'!$AD$3:$AD$4922=TRIM($C20&amp;""))*('5_ACOMPANHAMENTO'!$AC$3:$AC$4922&lt;&gt;"")*((((I20&lt;&gt;"")*ISNUMBER(SEARCH("|"&amp;I20&amp;"|",'5_ACOMPANHAMENTO'!$AC$3:$AC$4922)))+((J20&lt;&gt;"")*ISNUMBER(SEARCH("|"&amp;J20&amp;"|",'5_ACOMPANHAMENTO'!$AC$3:$AC$4922)))+((K20&lt;&gt;"")*ISNUMBER(SEARCH("|"&amp;K20&amp;"|",'5_ACOMPANHAMENTO'!$AC$3:$AC$4922)))+((L20&lt;&gt;"")*ISNUMBER(SEARCH("|"&amp;L20&amp;"|",'5_ACOMPANHAMENTO'!$AC$3:$AC$4922)))+((M20&lt;&gt;"")*ISNUMBER(SEARCH("|"&amp;M20&amp;"|",'5_ACOMPANHAMENTO'!$AC$3:$AC$4922)))+((N20&lt;&gt;"")*ISNUMBER(SEARCH("|"&amp;N20&amp;"|",'5_ACOMPANHAMENTO'!$AC$3:$AC$4922)))+((O20&lt;&gt;"")*ISNUMBER(SEARCH("|"&amp;O20&amp;"|",'5_ACOMPANHAMENTO'!$AC$3:$AC$4922)))+((P20&lt;&gt;"")*ISNUMBER(SEARCH("|"&amp;P20&amp;"|",'5_ACOMPANHAMENTO'!$AC$3:$AC$4922)))+((Q20&lt;&gt;"")*ISNUMBER(SEARCH("|"&amp;Q20&amp;"|",'5_ACOMPANHAMENTO'!$AC$3:$AC$4922)))+((R20&lt;&gt;"")*ISNUMBER(SEARCH("|"&amp;R20&amp;"|",'5_ACOMPANHAMENTO'!$AC$3:$AC$4922)))+((S20&lt;&gt;"")*ISNUMBER(SEARCH("|"&amp;S20&amp;"|",'5_ACOMPANHAMENTO'!$AC$3:$AC$4922)))+((T20&lt;&gt;"")*ISNUMBER(SEARCH("|"&amp;T20&amp;"|",'5_ACOMPANHAMENTO'!$AC$3:$AC$4922)))+((U20&lt;&gt;"")*ISNUMBER(SEARCH("|"&amp;U20&amp;"|",'5_ACOMPANHAMENTO'!$AC$3:$AC$4922)))+((V20&lt;&gt;"")*ISNUMBER(SEARCH("|"&amp;V20&amp;"|",'5_ACOMPANHAMENTO'!$AC$3:$AC$4922)))+((W20&lt;&gt;"")*ISNUMBER(SEARCH("|"&amp;W20&amp;"|",'5_ACOMPANHAMENTO'!$AC$3:$AC$4922)))+((X20&lt;&gt;"")*ISNUMBER(SEARCH("|"&amp;X20&amp;"|",'5_ACOMPANHAMENTO'!$AC$3:$AC$4922)))+((Y20&lt;&gt;"")*ISNUMBER(SEARCH("|"&amp;Y20&amp;"|",'5_ACOMPANHAMENTO'!$AC$3:$AC$4922)))+((Z20&lt;&gt;"")*ISNUMBER(SEARCH("|"&amp;Z20&amp;"|",'5_ACOMPANHAMENTO'!$AC$3:$AC$4922)))+((AA20&lt;&gt;"")*ISNUMBER(SEARCH("|"&amp;AA20&amp;"|",'5_ACOMPANHAMENTO'!$AC$3:$AC$4922)))+((AB20&lt;&gt;"")*ISNUMBER(SEARCH("|"&amp;AB20&amp;"|",'5_ACOMPANHAMENTO'!$AC$3:$AC$4922))))&gt;0),0),0)),""))</f>
        <v/>
      </c>
      <c r="B20" s="4" t="n">
        <v>10176</v>
      </c>
      <c r="C20" s="25" t="inlineStr">
        <is>
          <t>TAPEÇARIA</t>
        </is>
      </c>
      <c r="D20" s="4">
        <f>IF(OR($B20="",$C20=""),"",IFERROR(SUMPRODUCT(--(('5_ACOMPANHAMENTO'!$AD$3:$AD$4922=TRIM($C20&amp;""))*('5_ACOMPANHAMENTO'!$AC$3:$AC$4922&lt;&gt;"")*((((I20&lt;&gt;"")*ISNUMBER(SEARCH("|"&amp;I20&amp;"|",'5_ACOMPANHAMENTO'!$AC$3:$AC$4922)))+((J20&lt;&gt;"")*ISNUMBER(SEARCH("|"&amp;J20&amp;"|",'5_ACOMPANHAMENTO'!$AC$3:$AC$4922)))+((K20&lt;&gt;"")*ISNUMBER(SEARCH("|"&amp;K20&amp;"|",'5_ACOMPANHAMENTO'!$AC$3:$AC$4922)))+((L20&lt;&gt;"")*ISNUMBER(SEARCH("|"&amp;L20&amp;"|",'5_ACOMPANHAMENTO'!$AC$3:$AC$4922)))+((M20&lt;&gt;"")*ISNUMBER(SEARCH("|"&amp;M20&amp;"|",'5_ACOMPANHAMENTO'!$AC$3:$AC$4922)))+((N20&lt;&gt;"")*ISNUMBER(SEARCH("|"&amp;N20&amp;"|",'5_ACOMPANHAMENTO'!$AC$3:$AC$4922)))+((O20&lt;&gt;"")*ISNUMBER(SEARCH("|"&amp;O20&amp;"|",'5_ACOMPANHAMENTO'!$AC$3:$AC$4922)))+((P20&lt;&gt;"")*ISNUMBER(SEARCH("|"&amp;P20&amp;"|",'5_ACOMPANHAMENTO'!$AC$3:$AC$4922)))+((Q20&lt;&gt;"")*ISNUMBER(SEARCH("|"&amp;Q20&amp;"|",'5_ACOMPANHAMENTO'!$AC$3:$AC$4922)))+((R20&lt;&gt;"")*ISNUMBER(SEARCH("|"&amp;R20&amp;"|",'5_ACOMPANHAMENTO'!$AC$3:$AC$4922)))+((S20&lt;&gt;"")*ISNUMBER(SEARCH("|"&amp;S20&amp;"|",'5_ACOMPANHAMENTO'!$AC$3:$AC$4922)))+((T20&lt;&gt;"")*ISNUMBER(SEARCH("|"&amp;T20&amp;"|",'5_ACOMPANHAMENTO'!$AC$3:$AC$4922)))+((U20&lt;&gt;"")*ISNUMBER(SEARCH("|"&amp;U20&amp;"|",'5_ACOMPANHAMENTO'!$AC$3:$AC$4922)))+((V20&lt;&gt;"")*ISNUMBER(SEARCH("|"&amp;V20&amp;"|",'5_ACOMPANHAMENTO'!$AC$3:$AC$4922)))+((W20&lt;&gt;"")*ISNUMBER(SEARCH("|"&amp;W20&amp;"|",'5_ACOMPANHAMENTO'!$AC$3:$AC$4922)))+((X20&lt;&gt;"")*ISNUMBER(SEARCH("|"&amp;X20&amp;"|",'5_ACOMPANHAMENTO'!$AC$3:$AC$4922)))+((Y20&lt;&gt;"")*ISNUMBER(SEARCH("|"&amp;Y20&amp;"|",'5_ACOMPANHAMENTO'!$AC$3:$AC$4922)))+((Z20&lt;&gt;"")*ISNUMBER(SEARCH("|"&amp;Z20&amp;"|",'5_ACOMPANHAMENTO'!$AC$3:$AC$4922)))+((AA20&lt;&gt;"")*ISNUMBER(SEARCH("|"&amp;AA20&amp;"|",'5_ACOMPANHAMENTO'!$AC$3:$AC$4922)))+((AB20&lt;&gt;"")*ISNUMBER(SEARCH("|"&amp;AB20&amp;"|",'5_ACOMPANHAMENTO'!$AC$3:$AC$4922))))&gt;0)),'5_ACOMPANHAMENTO'!$J$3:$J$4922),0))</f>
        <v/>
      </c>
      <c r="E20" s="4">
        <f>IF(G20=0,"FINALIZADO",IF(TODAY()&gt;A20,"ATRASADO "&amp;TODAY()-A20&amp;" DIAS","ADIANTADO "&amp;A20-TODAY()&amp;" DIAS"))</f>
        <v/>
      </c>
      <c r="F20" s="7">
        <f>IF(OR($B20="",$C20=""),"",IFERROR(SUMPRODUCT(--(('5_ACOMPANHAMENTO'!$AD$3:$AD$4922=TRIM($C20&amp;""))*('5_ACOMPANHAMENTO'!$AC$3:$AC$4922&lt;&gt;"")*((((I20&lt;&gt;"")*ISNUMBER(SEARCH("|"&amp;I20&amp;"|",'5_ACOMPANHAMENTO'!$AC$3:$AC$4922)))+((J20&lt;&gt;"")*ISNUMBER(SEARCH("|"&amp;J20&amp;"|",'5_ACOMPANHAMENTO'!$AC$3:$AC$4922)))+((K20&lt;&gt;"")*ISNUMBER(SEARCH("|"&amp;K20&amp;"|",'5_ACOMPANHAMENTO'!$AC$3:$AC$4922)))+((L20&lt;&gt;"")*ISNUMBER(SEARCH("|"&amp;L20&amp;"|",'5_ACOMPANHAMENTO'!$AC$3:$AC$4922)))+((M20&lt;&gt;"")*ISNUMBER(SEARCH("|"&amp;M20&amp;"|",'5_ACOMPANHAMENTO'!$AC$3:$AC$4922)))+((N20&lt;&gt;"")*ISNUMBER(SEARCH("|"&amp;N20&amp;"|",'5_ACOMPANHAMENTO'!$AC$3:$AC$4922)))+((O20&lt;&gt;"")*ISNUMBER(SEARCH("|"&amp;O20&amp;"|",'5_ACOMPANHAMENTO'!$AC$3:$AC$4922)))+((P20&lt;&gt;"")*ISNUMBER(SEARCH("|"&amp;P20&amp;"|",'5_ACOMPANHAMENTO'!$AC$3:$AC$4922)))+((Q20&lt;&gt;"")*ISNUMBER(SEARCH("|"&amp;Q20&amp;"|",'5_ACOMPANHAMENTO'!$AC$3:$AC$4922)))+((R20&lt;&gt;"")*ISNUMBER(SEARCH("|"&amp;R20&amp;"|",'5_ACOMPANHAMENTO'!$AC$3:$AC$4922)))+((S20&lt;&gt;"")*ISNUMBER(SEARCH("|"&amp;S20&amp;"|",'5_ACOMPANHAMENTO'!$AC$3:$AC$4922)))+((T20&lt;&gt;"")*ISNUMBER(SEARCH("|"&amp;T20&amp;"|",'5_ACOMPANHAMENTO'!$AC$3:$AC$4922)))+((U20&lt;&gt;"")*ISNUMBER(SEARCH("|"&amp;U20&amp;"|",'5_ACOMPANHAMENTO'!$AC$3:$AC$4922)))+((V20&lt;&gt;"")*ISNUMBER(SEARCH("|"&amp;V20&amp;"|",'5_ACOMPANHAMENTO'!$AC$3:$AC$4922)))+((W20&lt;&gt;"")*ISNUMBER(SEARCH("|"&amp;W20&amp;"|",'5_ACOMPANHAMENTO'!$AC$3:$AC$4922)))+((X20&lt;&gt;"")*ISNUMBER(SEARCH("|"&amp;X20&amp;"|",'5_ACOMPANHAMENTO'!$AC$3:$AC$4922)))+((Y20&lt;&gt;"")*ISNUMBER(SEARCH("|"&amp;Y20&amp;"|",'5_ACOMPANHAMENTO'!$AC$3:$AC$4922)))+((Z20&lt;&gt;"")*ISNUMBER(SEARCH("|"&amp;Z20&amp;"|",'5_ACOMPANHAMENTO'!$AC$3:$AC$4922)))+((AA20&lt;&gt;"")*ISNUMBER(SEARCH("|"&amp;AA20&amp;"|",'5_ACOMPANHAMENTO'!$AC$3:$AC$4922)))+((AB20&lt;&gt;"")*ISNUMBER(SEARCH("|"&amp;AB20&amp;"|",'5_ACOMPANHAMENTO'!$AC$3:$AC$4922))))&gt;0)),'5_ACOMPANHAMENTO'!$O$3:$O$4922),0))</f>
        <v/>
      </c>
      <c r="G20" s="7">
        <f>IF(OR($B20="",$C20=""),"",D20-F20)</f>
        <v/>
      </c>
      <c r="H20" s="1">
        <f>IF(OR($B20="",$C20=""),"",TRIM($B20&amp;"")&amp;"|"&amp;TRIM($C20&amp;""))</f>
        <v/>
      </c>
      <c r="I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",99)),1,99)))</f>
        <v/>
      </c>
      <c r="J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",99)),100,99)))</f>
        <v/>
      </c>
      <c r="K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",99)),199,99)))</f>
        <v/>
      </c>
      <c r="L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",99)),298,99)))</f>
        <v/>
      </c>
      <c r="M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",99)),397,99)))</f>
        <v/>
      </c>
      <c r="N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",99)),496,99)))</f>
        <v/>
      </c>
      <c r="O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",99)),595,99)))</f>
        <v/>
      </c>
      <c r="P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",99)),694,99)))</f>
        <v/>
      </c>
      <c r="Q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",99)),793,99)))</f>
        <v/>
      </c>
      <c r="R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",99)),892,99)))</f>
        <v/>
      </c>
      <c r="S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",99)),991,99)))</f>
        <v/>
      </c>
      <c r="T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",99)),1090,99)))</f>
        <v/>
      </c>
      <c r="U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",99)),1189,99)))</f>
        <v/>
      </c>
      <c r="V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",99)),1288,99)))</f>
        <v/>
      </c>
      <c r="W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",99)),1387,99)))</f>
        <v/>
      </c>
      <c r="X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",99)),1486,99)))</f>
        <v/>
      </c>
      <c r="Y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",99)),1585,99)))</f>
        <v/>
      </c>
      <c r="Z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",99)),1684,99)))</f>
        <v/>
      </c>
      <c r="AA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",99)),1783,99)))</f>
        <v/>
      </c>
      <c r="AB20" s="1">
        <f>IF($B20="","",TRIM(MID(SUBSTITUTE(TRIM(SUBSTITUTE(SUBSTITUTE(SUBSTITUTE(SUBSTITUTE(SUBSTITUTE(SUBSTITUTE(SUBSTITUTE(SUBSTITUTE(SUBSTITUTE(SUBSTITUTE(SUBSTITUTE(SUBSTITUTE(SUBSTITUTE(SUBSTITUTE(TRIM($B20&amp;""),CHAR(10),"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",REPT(" ",99)),1882,99)))</f>
        <v/>
      </c>
    </row>
    <row r="21" hidden="1" ht="14.25" customHeight="1">
      <c r="A21" s="4">
        <f>IF(OR($B21="",$C21=""),"",IFERROR(INDEX('5_ACOMPANHAMENTO'!$A$3:$A$4922,MATCH(1,INDEX(('5_ACOMPANHAMENTO'!$AD$3:$AD$4922=TRIM($C21&amp;""))*('5_ACOMPANHAMENTO'!$AC$3:$AC$4922&lt;&gt;"")*((((I21&lt;&gt;"")*ISNUMBER(SEARCH("|"&amp;I21&amp;"|",'5_ACOMPANHAMENTO'!$AC$3:$AC$4922)))+((J21&lt;&gt;"")*ISNUMBER(SEARCH("|"&amp;J21&amp;"|",'5_ACOMPANHAMENTO'!$AC$3:$AC$4922)))+((K21&lt;&gt;"")*ISNUMBER(SEARCH("|"&amp;K21&amp;"|",'5_ACOMPANHAMENTO'!$AC$3:$AC$4922)))+((L21&lt;&gt;"")*ISNUMBER(SEARCH("|"&amp;L21&amp;"|",'5_ACOMPANHAMENTO'!$AC$3:$AC$4922)))+((M21&lt;&gt;"")*ISNUMBER(SEARCH("|"&amp;M21&amp;"|",'5_ACOMPANHAMENTO'!$AC$3:$AC$4922)))+((N21&lt;&gt;"")*ISNUMBER(SEARCH("|"&amp;N21&amp;"|",'5_ACOMPANHAMENTO'!$AC$3:$AC$4922)))+((O21&lt;&gt;"")*ISNUMBER(SEARCH("|"&amp;O21&amp;"|",'5_ACOMPANHAMENTO'!$AC$3:$AC$4922)))+((P21&lt;&gt;"")*ISNUMBER(SEARCH("|"&amp;P21&amp;"|",'5_ACOMPANHAMENTO'!$AC$3:$AC$4922)))+((Q21&lt;&gt;"")*ISNUMBER(SEARCH("|"&amp;Q21&amp;"|",'5_ACOMPANHAMENTO'!$AC$3:$AC$4922)))+((R21&lt;&gt;"")*ISNUMBER(SEARCH("|"&amp;R21&amp;"|",'5_ACOMPANHAMENTO'!$AC$3:$AC$4922)))+((S21&lt;&gt;"")*ISNUMBER(SEARCH("|"&amp;S21&amp;"|",'5_ACOMPANHAMENTO'!$AC$3:$AC$4922)))+((T21&lt;&gt;"")*ISNUMBER(SEARCH("|"&amp;T21&amp;"|",'5_ACOMPANHAMENTO'!$AC$3:$AC$4922)))+((U21&lt;&gt;"")*ISNUMBER(SEARCH("|"&amp;U21&amp;"|",'5_ACOMPANHAMENTO'!$AC$3:$AC$4922)))+((V21&lt;&gt;"")*ISNUMBER(SEARCH("|"&amp;V21&amp;"|",'5_ACOMPANHAMENTO'!$AC$3:$AC$4922)))+((W21&lt;&gt;"")*ISNUMBER(SEARCH("|"&amp;W21&amp;"|",'5_ACOMPANHAMENTO'!$AC$3:$AC$4922)))+((X21&lt;&gt;"")*ISNUMBER(SEARCH("|"&amp;X21&amp;"|",'5_ACOMPANHAMENTO'!$AC$3:$AC$4922)))+((Y21&lt;&gt;"")*ISNUMBER(SEARCH("|"&amp;Y21&amp;"|",'5_ACOMPANHAMENTO'!$AC$3:$AC$4922)))+((Z21&lt;&gt;"")*ISNUMBER(SEARCH("|"&amp;Z21&amp;"|",'5_ACOMPANHAMENTO'!$AC$3:$AC$4922)))+((AA21&lt;&gt;"")*ISNUMBER(SEARCH("|"&amp;AA21&amp;"|",'5_ACOMPANHAMENTO'!$AC$3:$AC$4922)))+((AB21&lt;&gt;"")*ISNUMBER(SEARCH("|"&amp;AB21&amp;"|",'5_ACOMPANHAMENTO'!$AC$3:$AC$4922))))&gt;0),0),0)),""))</f>
        <v/>
      </c>
      <c r="B21" s="4" t="n">
        <v>10176</v>
      </c>
      <c r="C21" s="4" t="inlineStr">
        <is>
          <t>CARTONAGEM</t>
        </is>
      </c>
      <c r="D21" s="4">
        <f>IF(OR($B21="",$C21=""),"",IFERROR(SUMPRODUCT(--(('5_ACOMPANHAMENTO'!$AD$3:$AD$4922=TRIM($C21&amp;""))*('5_ACOMPANHAMENTO'!$AC$3:$AC$4922&lt;&gt;"")*((((I21&lt;&gt;"")*ISNUMBER(SEARCH("|"&amp;I21&amp;"|",'5_ACOMPANHAMENTO'!$AC$3:$AC$4922)))+((J21&lt;&gt;"")*ISNUMBER(SEARCH("|"&amp;J21&amp;"|",'5_ACOMPANHAMENTO'!$AC$3:$AC$4922)))+((K21&lt;&gt;"")*ISNUMBER(SEARCH("|"&amp;K21&amp;"|",'5_ACOMPANHAMENTO'!$AC$3:$AC$4922)))+((L21&lt;&gt;"")*ISNUMBER(SEARCH("|"&amp;L21&amp;"|",'5_ACOMPANHAMENTO'!$AC$3:$AC$4922)))+((M21&lt;&gt;"")*ISNUMBER(SEARCH("|"&amp;M21&amp;"|",'5_ACOMPANHAMENTO'!$AC$3:$AC$4922)))+((N21&lt;&gt;"")*ISNUMBER(SEARCH("|"&amp;N21&amp;"|",'5_ACOMPANHAMENTO'!$AC$3:$AC$4922)))+((O21&lt;&gt;"")*ISNUMBER(SEARCH("|"&amp;O21&amp;"|",'5_ACOMPANHAMENTO'!$AC$3:$AC$4922)))+((P21&lt;&gt;"")*ISNUMBER(SEARCH("|"&amp;P21&amp;"|",'5_ACOMPANHAMENTO'!$AC$3:$AC$4922)))+((Q21&lt;&gt;"")*ISNUMBER(SEARCH("|"&amp;Q21&amp;"|",'5_ACOMPANHAMENTO'!$AC$3:$AC$4922)))+((R21&lt;&gt;"")*ISNUMBER(SEARCH("|"&amp;R21&amp;"|",'5_ACOMPANHAMENTO'!$AC$3:$AC$4922)))+((S21&lt;&gt;"")*ISNUMBER(SEARCH("|"&amp;S21&amp;"|",'5_ACOMPANHAMENTO'!$AC$3:$AC$4922)))+((T21&lt;&gt;"")*ISNUMBER(SEARCH("|"&amp;T21&amp;"|",'5_ACOMPANHAMENTO'!$AC$3:$AC$4922)))+((U21&lt;&gt;"")*ISNUMBER(SEARCH("|"&amp;U21&amp;"|",'5_ACOMPANHAMENTO'!$AC$3:$AC$4922)))+((V21&lt;&gt;"")*ISNUMBER(SEARCH("|"&amp;V21&amp;"|",'5_ACOMPANHAMENTO'!$AC$3:$AC$4922)))+((W21&lt;&gt;"")*ISNUMBER(SEARCH("|"&amp;W21&amp;"|",'5_ACOMPANHAMENTO'!$AC$3:$AC$4922)))+((X21&lt;&gt;"")*ISNUMBER(SEARCH("|"&amp;X21&amp;"|",'5_ACOMPANHAMENTO'!$AC$3:$AC$4922)))+((Y21&lt;&gt;"")*ISNUMBER(SEARCH("|"&amp;Y21&amp;"|",'5_ACOMPANHAMENTO'!$AC$3:$AC$4922)))+((Z21&lt;&gt;"")*ISNUMBER(SEARCH("|"&amp;Z21&amp;"|",'5_ACOMPANHAMENTO'!$AC$3:$AC$4922)))+((AA21&lt;&gt;"")*ISNUMBER(SEARCH("|"&amp;AA21&amp;"|",'5_ACOMPANHAMENTO'!$AC$3:$AC$4922)))+((AB21&lt;&gt;"")*ISNUMBER(SEARCH("|"&amp;AB21&amp;"|",'5_ACOMPANHAMENTO'!$AC$3:$AC$4922))))&gt;0)),'5_ACOMPANHAMENTO'!$J$3:$J$4922),0))</f>
        <v/>
      </c>
      <c r="E21" s="4">
        <f>IF(G21=0,"FINALIZADO",IF(TODAY()&gt;A21,"ATRASADO "&amp;TODAY()-A21&amp;" DIAS","ADIANTADO "&amp;A21-TODAY()&amp;" DIAS"))</f>
        <v/>
      </c>
      <c r="F21" s="7">
        <f>IF(OR($B21="",$C21=""),"",IFERROR(SUMPRODUCT(--(('5_ACOMPANHAMENTO'!$AD$3:$AD$4922=TRIM($C21&amp;""))*('5_ACOMPANHAMENTO'!$AC$3:$AC$4922&lt;&gt;"")*((((I21&lt;&gt;"")*ISNUMBER(SEARCH("|"&amp;I21&amp;"|",'5_ACOMPANHAMENTO'!$AC$3:$AC$4922)))+((J21&lt;&gt;"")*ISNUMBER(SEARCH("|"&amp;J21&amp;"|",'5_ACOMPANHAMENTO'!$AC$3:$AC$4922)))+((K21&lt;&gt;"")*ISNUMBER(SEARCH("|"&amp;K21&amp;"|",'5_ACOMPANHAMENTO'!$AC$3:$AC$4922)))+((L21&lt;&gt;"")*ISNUMBER(SEARCH("|"&amp;L21&amp;"|",'5_ACOMPANHAMENTO'!$AC$3:$AC$4922)))+((M21&lt;&gt;"")*ISNUMBER(SEARCH("|"&amp;M21&amp;"|",'5_ACOMPANHAMENTO'!$AC$3:$AC$4922)))+((N21&lt;&gt;"")*ISNUMBER(SEARCH("|"&amp;N21&amp;"|",'5_ACOMPANHAMENTO'!$AC$3:$AC$4922)))+((O21&lt;&gt;"")*ISNUMBER(SEARCH("|"&amp;O21&amp;"|",'5_ACOMPANHAMENTO'!$AC$3:$AC$4922)))+((P21&lt;&gt;"")*ISNUMBER(SEARCH("|"&amp;P21&amp;"|",'5_ACOMPANHAMENTO'!$AC$3:$AC$4922)))+((Q21&lt;&gt;"")*ISNUMBER(SEARCH("|"&amp;Q21&amp;"|",'5_ACOMPANHAMENTO'!$AC$3:$AC$4922)))+((R21&lt;&gt;"")*ISNUMBER(SEARCH("|"&amp;R21&amp;"|",'5_ACOMPANHAMENTO'!$AC$3:$AC$4922)))+((S21&lt;&gt;"")*ISNUMBER(SEARCH("|"&amp;S21&amp;"|",'5_ACOMPANHAMENTO'!$AC$3:$AC$4922)))+((T21&lt;&gt;"")*ISNUMBER(SEARCH("|"&amp;T21&amp;"|",'5_ACOMPANHAMENTO'!$AC$3:$AC$4922)))+((U21&lt;&gt;"")*ISNUMBER(SEARCH("|"&amp;U21&amp;"|",'5_ACOMPANHAMENTO'!$AC$3:$AC$4922)))+((V21&lt;&gt;"")*ISNUMBER(SEARCH("|"&amp;V21&amp;"|",'5_ACOMPANHAMENTO'!$AC$3:$AC$4922)))+((W21&lt;&gt;"")*ISNUMBER(SEARCH("|"&amp;W21&amp;"|",'5_ACOMPANHAMENTO'!$AC$3:$AC$4922)))+((X21&lt;&gt;"")*ISNUMBER(SEARCH("|"&amp;X21&amp;"|",'5_ACOMPANHAMENTO'!$AC$3:$AC$4922)))+((Y21&lt;&gt;"")*ISNUMBER(SEARCH("|"&amp;Y21&amp;"|",'5_ACOMPANHAMENTO'!$AC$3:$AC$4922)))+((Z21&lt;&gt;"")*ISNUMBER(SEARCH("|"&amp;Z21&amp;"|",'5_ACOMPANHAMENTO'!$AC$3:$AC$4922)))+((AA21&lt;&gt;"")*ISNUMBER(SEARCH("|"&amp;AA21&amp;"|",'5_ACOMPANHAMENTO'!$AC$3:$AC$4922)))+((AB21&lt;&gt;"")*ISNUMBER(SEARCH("|"&amp;AB21&amp;"|",'5_ACOMPANHAMENTO'!$AC$3:$AC$4922))))&gt;0)),'5_ACOMPANHAMENTO'!$O$3:$O$4922),0))</f>
        <v/>
      </c>
      <c r="G21" s="7">
        <f>IF(OR($B21="",$C21=""),"",D21-F21)</f>
        <v/>
      </c>
      <c r="H21" s="1">
        <f>IF(OR($B21="",$C21=""),"",TRIM($B21&amp;"")&amp;"|"&amp;TRIM($C21&amp;""))</f>
        <v/>
      </c>
      <c r="I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",99)),1,99)))</f>
        <v/>
      </c>
      <c r="J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",99)),100,99)))</f>
        <v/>
      </c>
      <c r="K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",99)),199,99)))</f>
        <v/>
      </c>
      <c r="L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",99)),298,99)))</f>
        <v/>
      </c>
      <c r="M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",99)),397,99)))</f>
        <v/>
      </c>
      <c r="N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",99)),496,99)))</f>
        <v/>
      </c>
      <c r="O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",99)),595,99)))</f>
        <v/>
      </c>
      <c r="P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",99)),694,99)))</f>
        <v/>
      </c>
      <c r="Q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",99)),793,99)))</f>
        <v/>
      </c>
      <c r="R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",99)),892,99)))</f>
        <v/>
      </c>
      <c r="S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",99)),991,99)))</f>
        <v/>
      </c>
      <c r="T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",99)),1090,99)))</f>
        <v/>
      </c>
      <c r="U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",99)),1189,99)))</f>
        <v/>
      </c>
      <c r="V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",99)),1288,99)))</f>
        <v/>
      </c>
      <c r="W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",99)),1387,99)))</f>
        <v/>
      </c>
      <c r="X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",99)),1486,99)))</f>
        <v/>
      </c>
      <c r="Y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",99)),1585,99)))</f>
        <v/>
      </c>
      <c r="Z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",99)),1684,99)))</f>
        <v/>
      </c>
      <c r="AA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",99)),1783,99)))</f>
        <v/>
      </c>
      <c r="AB21" s="1">
        <f>IF($B21="","",TRIM(MID(SUBSTITUTE(TRIM(SUBSTITUTE(SUBSTITUTE(SUBSTITUTE(SUBSTITUTE(SUBSTITUTE(SUBSTITUTE(SUBSTITUTE(SUBSTITUTE(SUBSTITUTE(SUBSTITUTE(SUBSTITUTE(SUBSTITUTE(SUBSTITUTE(SUBSTITUTE(TRIM($B21&amp;""),CHAR(10),"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",REPT(" ",99)),1882,99)))</f>
        <v/>
      </c>
    </row>
    <row r="22" hidden="1" ht="14.25" customHeight="1">
      <c r="A22" s="4">
        <f>IF(OR($B22="",$C22=""),"",IFERROR(INDEX('5_ACOMPANHAMENTO'!$A$3:$A$4922,MATCH(1,INDEX(('5_ACOMPANHAMENTO'!$AD$3:$AD$4922=TRIM($C22&amp;""))*('5_ACOMPANHAMENTO'!$AC$3:$AC$4922&lt;&gt;"")*((((I22&lt;&gt;"")*ISNUMBER(SEARCH("|"&amp;I22&amp;"|",'5_ACOMPANHAMENTO'!$AC$3:$AC$4922)))+((J22&lt;&gt;"")*ISNUMBER(SEARCH("|"&amp;J22&amp;"|",'5_ACOMPANHAMENTO'!$AC$3:$AC$4922)))+((K22&lt;&gt;"")*ISNUMBER(SEARCH("|"&amp;K22&amp;"|",'5_ACOMPANHAMENTO'!$AC$3:$AC$4922)))+((L22&lt;&gt;"")*ISNUMBER(SEARCH("|"&amp;L22&amp;"|",'5_ACOMPANHAMENTO'!$AC$3:$AC$4922)))+((M22&lt;&gt;"")*ISNUMBER(SEARCH("|"&amp;M22&amp;"|",'5_ACOMPANHAMENTO'!$AC$3:$AC$4922)))+((N22&lt;&gt;"")*ISNUMBER(SEARCH("|"&amp;N22&amp;"|",'5_ACOMPANHAMENTO'!$AC$3:$AC$4922)))+((O22&lt;&gt;"")*ISNUMBER(SEARCH("|"&amp;O22&amp;"|",'5_ACOMPANHAMENTO'!$AC$3:$AC$4922)))+((P22&lt;&gt;"")*ISNUMBER(SEARCH("|"&amp;P22&amp;"|",'5_ACOMPANHAMENTO'!$AC$3:$AC$4922)))+((Q22&lt;&gt;"")*ISNUMBER(SEARCH("|"&amp;Q22&amp;"|",'5_ACOMPANHAMENTO'!$AC$3:$AC$4922)))+((R22&lt;&gt;"")*ISNUMBER(SEARCH("|"&amp;R22&amp;"|",'5_ACOMPANHAMENTO'!$AC$3:$AC$4922)))+((S22&lt;&gt;"")*ISNUMBER(SEARCH("|"&amp;S22&amp;"|",'5_ACOMPANHAMENTO'!$AC$3:$AC$4922)))+((T22&lt;&gt;"")*ISNUMBER(SEARCH("|"&amp;T22&amp;"|",'5_ACOMPANHAMENTO'!$AC$3:$AC$4922)))+((U22&lt;&gt;"")*ISNUMBER(SEARCH("|"&amp;U22&amp;"|",'5_ACOMPANHAMENTO'!$AC$3:$AC$4922)))+((V22&lt;&gt;"")*ISNUMBER(SEARCH("|"&amp;V22&amp;"|",'5_ACOMPANHAMENTO'!$AC$3:$AC$4922)))+((W22&lt;&gt;"")*ISNUMBER(SEARCH("|"&amp;W22&amp;"|",'5_ACOMPANHAMENTO'!$AC$3:$AC$4922)))+((X22&lt;&gt;"")*ISNUMBER(SEARCH("|"&amp;X22&amp;"|",'5_ACOMPANHAMENTO'!$AC$3:$AC$4922)))+((Y22&lt;&gt;"")*ISNUMBER(SEARCH("|"&amp;Y22&amp;"|",'5_ACOMPANHAMENTO'!$AC$3:$AC$4922)))+((Z22&lt;&gt;"")*ISNUMBER(SEARCH("|"&amp;Z22&amp;"|",'5_ACOMPANHAMENTO'!$AC$3:$AC$4922)))+((AA22&lt;&gt;"")*ISNUMBER(SEARCH("|"&amp;AA22&amp;"|",'5_ACOMPANHAMENTO'!$AC$3:$AC$4922)))+((AB22&lt;&gt;"")*ISNUMBER(SEARCH("|"&amp;AB22&amp;"|",'5_ACOMPANHAMENTO'!$AC$3:$AC$4922))))&gt;0),0),0)),""))</f>
        <v/>
      </c>
      <c r="B22" s="4" t="n">
        <v>10176</v>
      </c>
      <c r="C22" s="25" t="inlineStr">
        <is>
          <t>EMBALAGEM</t>
        </is>
      </c>
      <c r="D22" s="4">
        <f>IF(OR($B22="",$C22=""),"",IFERROR(SUMPRODUCT(--(('5_ACOMPANHAMENTO'!$AD$3:$AD$4922=TRIM($C22&amp;""))*('5_ACOMPANHAMENTO'!$AC$3:$AC$4922&lt;&gt;"")*((((I22&lt;&gt;"")*ISNUMBER(SEARCH("|"&amp;I22&amp;"|",'5_ACOMPANHAMENTO'!$AC$3:$AC$4922)))+((J22&lt;&gt;"")*ISNUMBER(SEARCH("|"&amp;J22&amp;"|",'5_ACOMPANHAMENTO'!$AC$3:$AC$4922)))+((K22&lt;&gt;"")*ISNUMBER(SEARCH("|"&amp;K22&amp;"|",'5_ACOMPANHAMENTO'!$AC$3:$AC$4922)))+((L22&lt;&gt;"")*ISNUMBER(SEARCH("|"&amp;L22&amp;"|",'5_ACOMPANHAMENTO'!$AC$3:$AC$4922)))+((M22&lt;&gt;"")*ISNUMBER(SEARCH("|"&amp;M22&amp;"|",'5_ACOMPANHAMENTO'!$AC$3:$AC$4922)))+((N22&lt;&gt;"")*ISNUMBER(SEARCH("|"&amp;N22&amp;"|",'5_ACOMPANHAMENTO'!$AC$3:$AC$4922)))+((O22&lt;&gt;"")*ISNUMBER(SEARCH("|"&amp;O22&amp;"|",'5_ACOMPANHAMENTO'!$AC$3:$AC$4922)))+((P22&lt;&gt;"")*ISNUMBER(SEARCH("|"&amp;P22&amp;"|",'5_ACOMPANHAMENTO'!$AC$3:$AC$4922)))+((Q22&lt;&gt;"")*ISNUMBER(SEARCH("|"&amp;Q22&amp;"|",'5_ACOMPANHAMENTO'!$AC$3:$AC$4922)))+((R22&lt;&gt;"")*ISNUMBER(SEARCH("|"&amp;R22&amp;"|",'5_ACOMPANHAMENTO'!$AC$3:$AC$4922)))+((S22&lt;&gt;"")*ISNUMBER(SEARCH("|"&amp;S22&amp;"|",'5_ACOMPANHAMENTO'!$AC$3:$AC$4922)))+((T22&lt;&gt;"")*ISNUMBER(SEARCH("|"&amp;T22&amp;"|",'5_ACOMPANHAMENTO'!$AC$3:$AC$4922)))+((U22&lt;&gt;"")*ISNUMBER(SEARCH("|"&amp;U22&amp;"|",'5_ACOMPANHAMENTO'!$AC$3:$AC$4922)))+((V22&lt;&gt;"")*ISNUMBER(SEARCH("|"&amp;V22&amp;"|",'5_ACOMPANHAMENTO'!$AC$3:$AC$4922)))+((W22&lt;&gt;"")*ISNUMBER(SEARCH("|"&amp;W22&amp;"|",'5_ACOMPANHAMENTO'!$AC$3:$AC$4922)))+((X22&lt;&gt;"")*ISNUMBER(SEARCH("|"&amp;X22&amp;"|",'5_ACOMPANHAMENTO'!$AC$3:$AC$4922)))+((Y22&lt;&gt;"")*ISNUMBER(SEARCH("|"&amp;Y22&amp;"|",'5_ACOMPANHAMENTO'!$AC$3:$AC$4922)))+((Z22&lt;&gt;"")*ISNUMBER(SEARCH("|"&amp;Z22&amp;"|",'5_ACOMPANHAMENTO'!$AC$3:$AC$4922)))+((AA22&lt;&gt;"")*ISNUMBER(SEARCH("|"&amp;AA22&amp;"|",'5_ACOMPANHAMENTO'!$AC$3:$AC$4922)))+((AB22&lt;&gt;"")*ISNUMBER(SEARCH("|"&amp;AB22&amp;"|",'5_ACOMPANHAMENTO'!$AC$3:$AC$4922))))&gt;0)),'5_ACOMPANHAMENTO'!$J$3:$J$4922),0))</f>
        <v/>
      </c>
      <c r="E22" s="4">
        <f>IF(G22=0,"FINALIZADO",IF(TODAY()&gt;A22,"ATRASADO "&amp;TODAY()-A22&amp;" DIAS","ADIANTADO "&amp;A22-TODAY()&amp;" DIAS"))</f>
        <v/>
      </c>
      <c r="F22" s="7">
        <f>IF(OR($B22="",$C22=""),"",IFERROR(SUMPRODUCT(--(('5_ACOMPANHAMENTO'!$AD$3:$AD$4922=TRIM($C22&amp;""))*('5_ACOMPANHAMENTO'!$AC$3:$AC$4922&lt;&gt;"")*((((I22&lt;&gt;"")*ISNUMBER(SEARCH("|"&amp;I22&amp;"|",'5_ACOMPANHAMENTO'!$AC$3:$AC$4922)))+((J22&lt;&gt;"")*ISNUMBER(SEARCH("|"&amp;J22&amp;"|",'5_ACOMPANHAMENTO'!$AC$3:$AC$4922)))+((K22&lt;&gt;"")*ISNUMBER(SEARCH("|"&amp;K22&amp;"|",'5_ACOMPANHAMENTO'!$AC$3:$AC$4922)))+((L22&lt;&gt;"")*ISNUMBER(SEARCH("|"&amp;L22&amp;"|",'5_ACOMPANHAMENTO'!$AC$3:$AC$4922)))+((M22&lt;&gt;"")*ISNUMBER(SEARCH("|"&amp;M22&amp;"|",'5_ACOMPANHAMENTO'!$AC$3:$AC$4922)))+((N22&lt;&gt;"")*ISNUMBER(SEARCH("|"&amp;N22&amp;"|",'5_ACOMPANHAMENTO'!$AC$3:$AC$4922)))+((O22&lt;&gt;"")*ISNUMBER(SEARCH("|"&amp;O22&amp;"|",'5_ACOMPANHAMENTO'!$AC$3:$AC$4922)))+((P22&lt;&gt;"")*ISNUMBER(SEARCH("|"&amp;P22&amp;"|",'5_ACOMPANHAMENTO'!$AC$3:$AC$4922)))+((Q22&lt;&gt;"")*ISNUMBER(SEARCH("|"&amp;Q22&amp;"|",'5_ACOMPANHAMENTO'!$AC$3:$AC$4922)))+((R22&lt;&gt;"")*ISNUMBER(SEARCH("|"&amp;R22&amp;"|",'5_ACOMPANHAMENTO'!$AC$3:$AC$4922)))+((S22&lt;&gt;"")*ISNUMBER(SEARCH("|"&amp;S22&amp;"|",'5_ACOMPANHAMENTO'!$AC$3:$AC$4922)))+((T22&lt;&gt;"")*ISNUMBER(SEARCH("|"&amp;T22&amp;"|",'5_ACOMPANHAMENTO'!$AC$3:$AC$4922)))+((U22&lt;&gt;"")*ISNUMBER(SEARCH("|"&amp;U22&amp;"|",'5_ACOMPANHAMENTO'!$AC$3:$AC$4922)))+((V22&lt;&gt;"")*ISNUMBER(SEARCH("|"&amp;V22&amp;"|",'5_ACOMPANHAMENTO'!$AC$3:$AC$4922)))+((W22&lt;&gt;"")*ISNUMBER(SEARCH("|"&amp;W22&amp;"|",'5_ACOMPANHAMENTO'!$AC$3:$AC$4922)))+((X22&lt;&gt;"")*ISNUMBER(SEARCH("|"&amp;X22&amp;"|",'5_ACOMPANHAMENTO'!$AC$3:$AC$4922)))+((Y22&lt;&gt;"")*ISNUMBER(SEARCH("|"&amp;Y22&amp;"|",'5_ACOMPANHAMENTO'!$AC$3:$AC$4922)))+((Z22&lt;&gt;"")*ISNUMBER(SEARCH("|"&amp;Z22&amp;"|",'5_ACOMPANHAMENTO'!$AC$3:$AC$4922)))+((AA22&lt;&gt;"")*ISNUMBER(SEARCH("|"&amp;AA22&amp;"|",'5_ACOMPANHAMENTO'!$AC$3:$AC$4922)))+((AB22&lt;&gt;"")*ISNUMBER(SEARCH("|"&amp;AB22&amp;"|",'5_ACOMPANHAMENTO'!$AC$3:$AC$4922))))&gt;0)),'5_ACOMPANHAMENTO'!$O$3:$O$4922),0))</f>
        <v/>
      </c>
      <c r="G22" s="7">
        <f>IF(OR($B22="",$C22=""),"",D22-F22)</f>
        <v/>
      </c>
      <c r="H22" s="1">
        <f>IF(OR($B22="",$C22=""),"",TRIM($B22&amp;"")&amp;"|"&amp;TRIM($C22&amp;""))</f>
        <v/>
      </c>
      <c r="I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",99)),1,99)))</f>
        <v/>
      </c>
      <c r="J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",99)),100,99)))</f>
        <v/>
      </c>
      <c r="K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",99)),199,99)))</f>
        <v/>
      </c>
      <c r="L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",99)),298,99)))</f>
        <v/>
      </c>
      <c r="M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",99)),397,99)))</f>
        <v/>
      </c>
      <c r="N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",99)),496,99)))</f>
        <v/>
      </c>
      <c r="O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",99)),595,99)))</f>
        <v/>
      </c>
      <c r="P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",99)),694,99)))</f>
        <v/>
      </c>
      <c r="Q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",99)),793,99)))</f>
        <v/>
      </c>
      <c r="R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",99)),892,99)))</f>
        <v/>
      </c>
      <c r="S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",99)),991,99)))</f>
        <v/>
      </c>
      <c r="T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",99)),1090,99)))</f>
        <v/>
      </c>
      <c r="U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",99)),1189,99)))</f>
        <v/>
      </c>
      <c r="V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",99)),1288,99)))</f>
        <v/>
      </c>
      <c r="W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",99)),1387,99)))</f>
        <v/>
      </c>
      <c r="X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",99)),1486,99)))</f>
        <v/>
      </c>
      <c r="Y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",99)),1585,99)))</f>
        <v/>
      </c>
      <c r="Z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",99)),1684,99)))</f>
        <v/>
      </c>
      <c r="AA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",99)),1783,99)))</f>
        <v/>
      </c>
      <c r="AB22" s="1">
        <f>IF($B22="","",TRIM(MID(SUBSTITUTE(TRIM(SUBSTITUTE(SUBSTITUTE(SUBSTITUTE(SUBSTITUTE(SUBSTITUTE(SUBSTITUTE(SUBSTITUTE(SUBSTITUTE(SUBSTITUTE(SUBSTITUTE(SUBSTITUTE(SUBSTITUTE(SUBSTITUTE(SUBSTITUTE(TRIM($B22&amp;""),CHAR(10),"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",REPT(" ",99)),1882,99)))</f>
        <v/>
      </c>
    </row>
    <row r="23" hidden="1" ht="14.25" customHeight="1">
      <c r="A23" s="4">
        <f>IF(OR($B23="",$C23=""),"",IFERROR(INDEX('5_ACOMPANHAMENTO'!$A$3:$A$4922,MATCH(1,INDEX(('5_ACOMPANHAMENTO'!$AD$3:$AD$4922=TRIM($C23&amp;""))*('5_ACOMPANHAMENTO'!$AC$3:$AC$4922&lt;&gt;"")*((((I23&lt;&gt;"")*ISNUMBER(SEARCH("|"&amp;I23&amp;"|",'5_ACOMPANHAMENTO'!$AC$3:$AC$4922)))+((J23&lt;&gt;"")*ISNUMBER(SEARCH("|"&amp;J23&amp;"|",'5_ACOMPANHAMENTO'!$AC$3:$AC$4922)))+((K23&lt;&gt;"")*ISNUMBER(SEARCH("|"&amp;K23&amp;"|",'5_ACOMPANHAMENTO'!$AC$3:$AC$4922)))+((L23&lt;&gt;"")*ISNUMBER(SEARCH("|"&amp;L23&amp;"|",'5_ACOMPANHAMENTO'!$AC$3:$AC$4922)))+((M23&lt;&gt;"")*ISNUMBER(SEARCH("|"&amp;M23&amp;"|",'5_ACOMPANHAMENTO'!$AC$3:$AC$4922)))+((N23&lt;&gt;"")*ISNUMBER(SEARCH("|"&amp;N23&amp;"|",'5_ACOMPANHAMENTO'!$AC$3:$AC$4922)))+((O23&lt;&gt;"")*ISNUMBER(SEARCH("|"&amp;O23&amp;"|",'5_ACOMPANHAMENTO'!$AC$3:$AC$4922)))+((P23&lt;&gt;"")*ISNUMBER(SEARCH("|"&amp;P23&amp;"|",'5_ACOMPANHAMENTO'!$AC$3:$AC$4922)))+((Q23&lt;&gt;"")*ISNUMBER(SEARCH("|"&amp;Q23&amp;"|",'5_ACOMPANHAMENTO'!$AC$3:$AC$4922)))+((R23&lt;&gt;"")*ISNUMBER(SEARCH("|"&amp;R23&amp;"|",'5_ACOMPANHAMENTO'!$AC$3:$AC$4922)))+((S23&lt;&gt;"")*ISNUMBER(SEARCH("|"&amp;S23&amp;"|",'5_ACOMPANHAMENTO'!$AC$3:$AC$4922)))+((T23&lt;&gt;"")*ISNUMBER(SEARCH("|"&amp;T23&amp;"|",'5_ACOMPANHAMENTO'!$AC$3:$AC$4922)))+((U23&lt;&gt;"")*ISNUMBER(SEARCH("|"&amp;U23&amp;"|",'5_ACOMPANHAMENTO'!$AC$3:$AC$4922)))+((V23&lt;&gt;"")*ISNUMBER(SEARCH("|"&amp;V23&amp;"|",'5_ACOMPANHAMENTO'!$AC$3:$AC$4922)))+((W23&lt;&gt;"")*ISNUMBER(SEARCH("|"&amp;W23&amp;"|",'5_ACOMPANHAMENTO'!$AC$3:$AC$4922)))+((X23&lt;&gt;"")*ISNUMBER(SEARCH("|"&amp;X23&amp;"|",'5_ACOMPANHAMENTO'!$AC$3:$AC$4922)))+((Y23&lt;&gt;"")*ISNUMBER(SEARCH("|"&amp;Y23&amp;"|",'5_ACOMPANHAMENTO'!$AC$3:$AC$4922)))+((Z23&lt;&gt;"")*ISNUMBER(SEARCH("|"&amp;Z23&amp;"|",'5_ACOMPANHAMENTO'!$AC$3:$AC$4922)))+((AA23&lt;&gt;"")*ISNUMBER(SEARCH("|"&amp;AA23&amp;"|",'5_ACOMPANHAMENTO'!$AC$3:$AC$4922)))+((AB23&lt;&gt;"")*ISNUMBER(SEARCH("|"&amp;AB23&amp;"|",'5_ACOMPANHAMENTO'!$AC$3:$AC$4922))))&gt;0),0),0)),""))</f>
        <v/>
      </c>
      <c r="B23" s="4" t="n">
        <v>10176</v>
      </c>
      <c r="C23" s="4" t="inlineStr">
        <is>
          <t>VIDRO</t>
        </is>
      </c>
      <c r="D23" s="4">
        <f>IF(OR($B23="",$C23=""),"",IFERROR(SUMPRODUCT(--(('5_ACOMPANHAMENTO'!$AD$3:$AD$4922=TRIM($C23&amp;""))*('5_ACOMPANHAMENTO'!$AC$3:$AC$4922&lt;&gt;"")*((((I23&lt;&gt;"")*ISNUMBER(SEARCH("|"&amp;I23&amp;"|",'5_ACOMPANHAMENTO'!$AC$3:$AC$4922)))+((J23&lt;&gt;"")*ISNUMBER(SEARCH("|"&amp;J23&amp;"|",'5_ACOMPANHAMENTO'!$AC$3:$AC$4922)))+((K23&lt;&gt;"")*ISNUMBER(SEARCH("|"&amp;K23&amp;"|",'5_ACOMPANHAMENTO'!$AC$3:$AC$4922)))+((L23&lt;&gt;"")*ISNUMBER(SEARCH("|"&amp;L23&amp;"|",'5_ACOMPANHAMENTO'!$AC$3:$AC$4922)))+((M23&lt;&gt;"")*ISNUMBER(SEARCH("|"&amp;M23&amp;"|",'5_ACOMPANHAMENTO'!$AC$3:$AC$4922)))+((N23&lt;&gt;"")*ISNUMBER(SEARCH("|"&amp;N23&amp;"|",'5_ACOMPANHAMENTO'!$AC$3:$AC$4922)))+((O23&lt;&gt;"")*ISNUMBER(SEARCH("|"&amp;O23&amp;"|",'5_ACOMPANHAMENTO'!$AC$3:$AC$4922)))+((P23&lt;&gt;"")*ISNUMBER(SEARCH("|"&amp;P23&amp;"|",'5_ACOMPANHAMENTO'!$AC$3:$AC$4922)))+((Q23&lt;&gt;"")*ISNUMBER(SEARCH("|"&amp;Q23&amp;"|",'5_ACOMPANHAMENTO'!$AC$3:$AC$4922)))+((R23&lt;&gt;"")*ISNUMBER(SEARCH("|"&amp;R23&amp;"|",'5_ACOMPANHAMENTO'!$AC$3:$AC$4922)))+((S23&lt;&gt;"")*ISNUMBER(SEARCH("|"&amp;S23&amp;"|",'5_ACOMPANHAMENTO'!$AC$3:$AC$4922)))+((T23&lt;&gt;"")*ISNUMBER(SEARCH("|"&amp;T23&amp;"|",'5_ACOMPANHAMENTO'!$AC$3:$AC$4922)))+((U23&lt;&gt;"")*ISNUMBER(SEARCH("|"&amp;U23&amp;"|",'5_ACOMPANHAMENTO'!$AC$3:$AC$4922)))+((V23&lt;&gt;"")*ISNUMBER(SEARCH("|"&amp;V23&amp;"|",'5_ACOMPANHAMENTO'!$AC$3:$AC$4922)))+((W23&lt;&gt;"")*ISNUMBER(SEARCH("|"&amp;W23&amp;"|",'5_ACOMPANHAMENTO'!$AC$3:$AC$4922)))+((X23&lt;&gt;"")*ISNUMBER(SEARCH("|"&amp;X23&amp;"|",'5_ACOMPANHAMENTO'!$AC$3:$AC$4922)))+((Y23&lt;&gt;"")*ISNUMBER(SEARCH("|"&amp;Y23&amp;"|",'5_ACOMPANHAMENTO'!$AC$3:$AC$4922)))+((Z23&lt;&gt;"")*ISNUMBER(SEARCH("|"&amp;Z23&amp;"|",'5_ACOMPANHAMENTO'!$AC$3:$AC$4922)))+((AA23&lt;&gt;"")*ISNUMBER(SEARCH("|"&amp;AA23&amp;"|",'5_ACOMPANHAMENTO'!$AC$3:$AC$4922)))+((AB23&lt;&gt;"")*ISNUMBER(SEARCH("|"&amp;AB23&amp;"|",'5_ACOMPANHAMENTO'!$AC$3:$AC$4922))))&gt;0)),'5_ACOMPANHAMENTO'!$J$3:$J$4922),0))</f>
        <v/>
      </c>
      <c r="E23" s="4">
        <f>IF(G23=0,"FINALIZADO",IF(TODAY()&gt;A23,"ATRASADO "&amp;TODAY()-A23&amp;" DIAS","ADIANTADO "&amp;A23-TODAY()&amp;" DIAS"))</f>
        <v/>
      </c>
      <c r="F23" s="7">
        <f>IF(OR($B23="",$C23=""),"",IFERROR(SUMPRODUCT(--(('5_ACOMPANHAMENTO'!$AD$3:$AD$4922=TRIM($C23&amp;""))*('5_ACOMPANHAMENTO'!$AC$3:$AC$4922&lt;&gt;"")*((((I23&lt;&gt;"")*ISNUMBER(SEARCH("|"&amp;I23&amp;"|",'5_ACOMPANHAMENTO'!$AC$3:$AC$4922)))+((J23&lt;&gt;"")*ISNUMBER(SEARCH("|"&amp;J23&amp;"|",'5_ACOMPANHAMENTO'!$AC$3:$AC$4922)))+((K23&lt;&gt;"")*ISNUMBER(SEARCH("|"&amp;K23&amp;"|",'5_ACOMPANHAMENTO'!$AC$3:$AC$4922)))+((L23&lt;&gt;"")*ISNUMBER(SEARCH("|"&amp;L23&amp;"|",'5_ACOMPANHAMENTO'!$AC$3:$AC$4922)))+((M23&lt;&gt;"")*ISNUMBER(SEARCH("|"&amp;M23&amp;"|",'5_ACOMPANHAMENTO'!$AC$3:$AC$4922)))+((N23&lt;&gt;"")*ISNUMBER(SEARCH("|"&amp;N23&amp;"|",'5_ACOMPANHAMENTO'!$AC$3:$AC$4922)))+((O23&lt;&gt;"")*ISNUMBER(SEARCH("|"&amp;O23&amp;"|",'5_ACOMPANHAMENTO'!$AC$3:$AC$4922)))+((P23&lt;&gt;"")*ISNUMBER(SEARCH("|"&amp;P23&amp;"|",'5_ACOMPANHAMENTO'!$AC$3:$AC$4922)))+((Q23&lt;&gt;"")*ISNUMBER(SEARCH("|"&amp;Q23&amp;"|",'5_ACOMPANHAMENTO'!$AC$3:$AC$4922)))+((R23&lt;&gt;"")*ISNUMBER(SEARCH("|"&amp;R23&amp;"|",'5_ACOMPANHAMENTO'!$AC$3:$AC$4922)))+((S23&lt;&gt;"")*ISNUMBER(SEARCH("|"&amp;S23&amp;"|",'5_ACOMPANHAMENTO'!$AC$3:$AC$4922)))+((T23&lt;&gt;"")*ISNUMBER(SEARCH("|"&amp;T23&amp;"|",'5_ACOMPANHAMENTO'!$AC$3:$AC$4922)))+((U23&lt;&gt;"")*ISNUMBER(SEARCH("|"&amp;U23&amp;"|",'5_ACOMPANHAMENTO'!$AC$3:$AC$4922)))+((V23&lt;&gt;"")*ISNUMBER(SEARCH("|"&amp;V23&amp;"|",'5_ACOMPANHAMENTO'!$AC$3:$AC$4922)))+((W23&lt;&gt;"")*ISNUMBER(SEARCH("|"&amp;W23&amp;"|",'5_ACOMPANHAMENTO'!$AC$3:$AC$4922)))+((X23&lt;&gt;"")*ISNUMBER(SEARCH("|"&amp;X23&amp;"|",'5_ACOMPANHAMENTO'!$AC$3:$AC$4922)))+((Y23&lt;&gt;"")*ISNUMBER(SEARCH("|"&amp;Y23&amp;"|",'5_ACOMPANHAMENTO'!$AC$3:$AC$4922)))+((Z23&lt;&gt;"")*ISNUMBER(SEARCH("|"&amp;Z23&amp;"|",'5_ACOMPANHAMENTO'!$AC$3:$AC$4922)))+((AA23&lt;&gt;"")*ISNUMBER(SEARCH("|"&amp;AA23&amp;"|",'5_ACOMPANHAMENTO'!$AC$3:$AC$4922)))+((AB23&lt;&gt;"")*ISNUMBER(SEARCH("|"&amp;AB23&amp;"|",'5_ACOMPANHAMENTO'!$AC$3:$AC$4922))))&gt;0)),'5_ACOMPANHAMENTO'!$O$3:$O$4922),0))</f>
        <v/>
      </c>
      <c r="G23" s="7">
        <f>IF(OR($B23="",$C23=""),"",D23-F23)</f>
        <v/>
      </c>
      <c r="H23" s="1">
        <f>IF(OR($B23="",$C23=""),"",TRIM($B23&amp;"")&amp;"|"&amp;TRIM($C23&amp;""))</f>
        <v/>
      </c>
      <c r="I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",99)),1,99)))</f>
        <v/>
      </c>
      <c r="J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",99)),100,99)))</f>
        <v/>
      </c>
      <c r="K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",99)),199,99)))</f>
        <v/>
      </c>
      <c r="L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",99)),298,99)))</f>
        <v/>
      </c>
      <c r="M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",99)),397,99)))</f>
        <v/>
      </c>
      <c r="N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",99)),496,99)))</f>
        <v/>
      </c>
      <c r="O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",99)),595,99)))</f>
        <v/>
      </c>
      <c r="P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",99)),694,99)))</f>
        <v/>
      </c>
      <c r="Q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",99)),793,99)))</f>
        <v/>
      </c>
      <c r="R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",99)),892,99)))</f>
        <v/>
      </c>
      <c r="S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",99)),991,99)))</f>
        <v/>
      </c>
      <c r="T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",99)),1090,99)))</f>
        <v/>
      </c>
      <c r="U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",99)),1189,99)))</f>
        <v/>
      </c>
      <c r="V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",99)),1288,99)))</f>
        <v/>
      </c>
      <c r="W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",99)),1387,99)))</f>
        <v/>
      </c>
      <c r="X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",99)),1486,99)))</f>
        <v/>
      </c>
      <c r="Y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",99)),1585,99)))</f>
        <v/>
      </c>
      <c r="Z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",99)),1684,99)))</f>
        <v/>
      </c>
      <c r="AA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",99)),1783,99)))</f>
        <v/>
      </c>
      <c r="AB23" s="1">
        <f>IF($B23="","",TRIM(MID(SUBSTITUTE(TRIM(SUBSTITUTE(SUBSTITUTE(SUBSTITUTE(SUBSTITUTE(SUBSTITUTE(SUBSTITUTE(SUBSTITUTE(SUBSTITUTE(SUBSTITUTE(SUBSTITUTE(SUBSTITUTE(SUBSTITUTE(SUBSTITUTE(SUBSTITUTE(TRIM($B23&amp;""),CHAR(10),"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",REPT(" ",99)),1882,99)))</f>
        <v/>
      </c>
    </row>
    <row r="24" hidden="1" ht="14.25" customHeight="1">
      <c r="A24" s="4">
        <f>IF(OR($B24="",$C24=""),"",IFERROR(INDEX('5_ACOMPANHAMENTO'!$A$3:$A$4922,MATCH(1,INDEX(('5_ACOMPANHAMENTO'!$AD$3:$AD$4922=TRIM($C24&amp;""))*('5_ACOMPANHAMENTO'!$AC$3:$AC$4922&lt;&gt;"")*((((I24&lt;&gt;"")*ISNUMBER(SEARCH("|"&amp;I24&amp;"|",'5_ACOMPANHAMENTO'!$AC$3:$AC$4922)))+((J24&lt;&gt;"")*ISNUMBER(SEARCH("|"&amp;J24&amp;"|",'5_ACOMPANHAMENTO'!$AC$3:$AC$4922)))+((K24&lt;&gt;"")*ISNUMBER(SEARCH("|"&amp;K24&amp;"|",'5_ACOMPANHAMENTO'!$AC$3:$AC$4922)))+((L24&lt;&gt;"")*ISNUMBER(SEARCH("|"&amp;L24&amp;"|",'5_ACOMPANHAMENTO'!$AC$3:$AC$4922)))+((M24&lt;&gt;"")*ISNUMBER(SEARCH("|"&amp;M24&amp;"|",'5_ACOMPANHAMENTO'!$AC$3:$AC$4922)))+((N24&lt;&gt;"")*ISNUMBER(SEARCH("|"&amp;N24&amp;"|",'5_ACOMPANHAMENTO'!$AC$3:$AC$4922)))+((O24&lt;&gt;"")*ISNUMBER(SEARCH("|"&amp;O24&amp;"|",'5_ACOMPANHAMENTO'!$AC$3:$AC$4922)))+((P24&lt;&gt;"")*ISNUMBER(SEARCH("|"&amp;P24&amp;"|",'5_ACOMPANHAMENTO'!$AC$3:$AC$4922)))+((Q24&lt;&gt;"")*ISNUMBER(SEARCH("|"&amp;Q24&amp;"|",'5_ACOMPANHAMENTO'!$AC$3:$AC$4922)))+((R24&lt;&gt;"")*ISNUMBER(SEARCH("|"&amp;R24&amp;"|",'5_ACOMPANHAMENTO'!$AC$3:$AC$4922)))+((S24&lt;&gt;"")*ISNUMBER(SEARCH("|"&amp;S24&amp;"|",'5_ACOMPANHAMENTO'!$AC$3:$AC$4922)))+((T24&lt;&gt;"")*ISNUMBER(SEARCH("|"&amp;T24&amp;"|",'5_ACOMPANHAMENTO'!$AC$3:$AC$4922)))+((U24&lt;&gt;"")*ISNUMBER(SEARCH("|"&amp;U24&amp;"|",'5_ACOMPANHAMENTO'!$AC$3:$AC$4922)))+((V24&lt;&gt;"")*ISNUMBER(SEARCH("|"&amp;V24&amp;"|",'5_ACOMPANHAMENTO'!$AC$3:$AC$4922)))+((W24&lt;&gt;"")*ISNUMBER(SEARCH("|"&amp;W24&amp;"|",'5_ACOMPANHAMENTO'!$AC$3:$AC$4922)))+((X24&lt;&gt;"")*ISNUMBER(SEARCH("|"&amp;X24&amp;"|",'5_ACOMPANHAMENTO'!$AC$3:$AC$4922)))+((Y24&lt;&gt;"")*ISNUMBER(SEARCH("|"&amp;Y24&amp;"|",'5_ACOMPANHAMENTO'!$AC$3:$AC$4922)))+((Z24&lt;&gt;"")*ISNUMBER(SEARCH("|"&amp;Z24&amp;"|",'5_ACOMPANHAMENTO'!$AC$3:$AC$4922)))+((AA24&lt;&gt;"")*ISNUMBER(SEARCH("|"&amp;AA24&amp;"|",'5_ACOMPANHAMENTO'!$AC$3:$AC$4922)))+((AB24&lt;&gt;"")*ISNUMBER(SEARCH("|"&amp;AB24&amp;"|",'5_ACOMPANHAMENTO'!$AC$3:$AC$4922))))&gt;0),0),0)),""))</f>
        <v/>
      </c>
      <c r="B24" s="4" t="n">
        <v>10176</v>
      </c>
      <c r="C24" s="4" t="inlineStr">
        <is>
          <t>COSTURA</t>
        </is>
      </c>
      <c r="D24" s="4">
        <f>IF(OR($B24="",$C24=""),"",IFERROR(SUMPRODUCT(--(('5_ACOMPANHAMENTO'!$AD$3:$AD$4922=TRIM($C24&amp;""))*('5_ACOMPANHAMENTO'!$AC$3:$AC$4922&lt;&gt;"")*((((I24&lt;&gt;"")*ISNUMBER(SEARCH("|"&amp;I24&amp;"|",'5_ACOMPANHAMENTO'!$AC$3:$AC$4922)))+((J24&lt;&gt;"")*ISNUMBER(SEARCH("|"&amp;J24&amp;"|",'5_ACOMPANHAMENTO'!$AC$3:$AC$4922)))+((K24&lt;&gt;"")*ISNUMBER(SEARCH("|"&amp;K24&amp;"|",'5_ACOMPANHAMENTO'!$AC$3:$AC$4922)))+((L24&lt;&gt;"")*ISNUMBER(SEARCH("|"&amp;L24&amp;"|",'5_ACOMPANHAMENTO'!$AC$3:$AC$4922)))+((M24&lt;&gt;"")*ISNUMBER(SEARCH("|"&amp;M24&amp;"|",'5_ACOMPANHAMENTO'!$AC$3:$AC$4922)))+((N24&lt;&gt;"")*ISNUMBER(SEARCH("|"&amp;N24&amp;"|",'5_ACOMPANHAMENTO'!$AC$3:$AC$4922)))+((O24&lt;&gt;"")*ISNUMBER(SEARCH("|"&amp;O24&amp;"|",'5_ACOMPANHAMENTO'!$AC$3:$AC$4922)))+((P24&lt;&gt;"")*ISNUMBER(SEARCH("|"&amp;P24&amp;"|",'5_ACOMPANHAMENTO'!$AC$3:$AC$4922)))+((Q24&lt;&gt;"")*ISNUMBER(SEARCH("|"&amp;Q24&amp;"|",'5_ACOMPANHAMENTO'!$AC$3:$AC$4922)))+((R24&lt;&gt;"")*ISNUMBER(SEARCH("|"&amp;R24&amp;"|",'5_ACOMPANHAMENTO'!$AC$3:$AC$4922)))+((S24&lt;&gt;"")*ISNUMBER(SEARCH("|"&amp;S24&amp;"|",'5_ACOMPANHAMENTO'!$AC$3:$AC$4922)))+((T24&lt;&gt;"")*ISNUMBER(SEARCH("|"&amp;T24&amp;"|",'5_ACOMPANHAMENTO'!$AC$3:$AC$4922)))+((U24&lt;&gt;"")*ISNUMBER(SEARCH("|"&amp;U24&amp;"|",'5_ACOMPANHAMENTO'!$AC$3:$AC$4922)))+((V24&lt;&gt;"")*ISNUMBER(SEARCH("|"&amp;V24&amp;"|",'5_ACOMPANHAMENTO'!$AC$3:$AC$4922)))+((W24&lt;&gt;"")*ISNUMBER(SEARCH("|"&amp;W24&amp;"|",'5_ACOMPANHAMENTO'!$AC$3:$AC$4922)))+((X24&lt;&gt;"")*ISNUMBER(SEARCH("|"&amp;X24&amp;"|",'5_ACOMPANHAMENTO'!$AC$3:$AC$4922)))+((Y24&lt;&gt;"")*ISNUMBER(SEARCH("|"&amp;Y24&amp;"|",'5_ACOMPANHAMENTO'!$AC$3:$AC$4922)))+((Z24&lt;&gt;"")*ISNUMBER(SEARCH("|"&amp;Z24&amp;"|",'5_ACOMPANHAMENTO'!$AC$3:$AC$4922)))+((AA24&lt;&gt;"")*ISNUMBER(SEARCH("|"&amp;AA24&amp;"|",'5_ACOMPANHAMENTO'!$AC$3:$AC$4922)))+((AB24&lt;&gt;"")*ISNUMBER(SEARCH("|"&amp;AB24&amp;"|",'5_ACOMPANHAMENTO'!$AC$3:$AC$4922))))&gt;0)),'5_ACOMPANHAMENTO'!$J$3:$J$4922),0))</f>
        <v/>
      </c>
      <c r="E24" s="4">
        <f>IF(G24=0,"FINALIZADO",IF(TODAY()&gt;A24,"ATRASADO "&amp;TODAY()-A24&amp;" DIAS","ADIANTADO "&amp;A24-TODAY()&amp;" DIAS"))</f>
        <v/>
      </c>
      <c r="F24" s="7">
        <f>IF(OR($B24="",$C24=""),"",IFERROR(SUMPRODUCT(--(('5_ACOMPANHAMENTO'!$AD$3:$AD$4922=TRIM($C24&amp;""))*('5_ACOMPANHAMENTO'!$AC$3:$AC$4922&lt;&gt;"")*((((I24&lt;&gt;"")*ISNUMBER(SEARCH("|"&amp;I24&amp;"|",'5_ACOMPANHAMENTO'!$AC$3:$AC$4922)))+((J24&lt;&gt;"")*ISNUMBER(SEARCH("|"&amp;J24&amp;"|",'5_ACOMPANHAMENTO'!$AC$3:$AC$4922)))+((K24&lt;&gt;"")*ISNUMBER(SEARCH("|"&amp;K24&amp;"|",'5_ACOMPANHAMENTO'!$AC$3:$AC$4922)))+((L24&lt;&gt;"")*ISNUMBER(SEARCH("|"&amp;L24&amp;"|",'5_ACOMPANHAMENTO'!$AC$3:$AC$4922)))+((M24&lt;&gt;"")*ISNUMBER(SEARCH("|"&amp;M24&amp;"|",'5_ACOMPANHAMENTO'!$AC$3:$AC$4922)))+((N24&lt;&gt;"")*ISNUMBER(SEARCH("|"&amp;N24&amp;"|",'5_ACOMPANHAMENTO'!$AC$3:$AC$4922)))+((O24&lt;&gt;"")*ISNUMBER(SEARCH("|"&amp;O24&amp;"|",'5_ACOMPANHAMENTO'!$AC$3:$AC$4922)))+((P24&lt;&gt;"")*ISNUMBER(SEARCH("|"&amp;P24&amp;"|",'5_ACOMPANHAMENTO'!$AC$3:$AC$4922)))+((Q24&lt;&gt;"")*ISNUMBER(SEARCH("|"&amp;Q24&amp;"|",'5_ACOMPANHAMENTO'!$AC$3:$AC$4922)))+((R24&lt;&gt;"")*ISNUMBER(SEARCH("|"&amp;R24&amp;"|",'5_ACOMPANHAMENTO'!$AC$3:$AC$4922)))+((S24&lt;&gt;"")*ISNUMBER(SEARCH("|"&amp;S24&amp;"|",'5_ACOMPANHAMENTO'!$AC$3:$AC$4922)))+((T24&lt;&gt;"")*ISNUMBER(SEARCH("|"&amp;T24&amp;"|",'5_ACOMPANHAMENTO'!$AC$3:$AC$4922)))+((U24&lt;&gt;"")*ISNUMBER(SEARCH("|"&amp;U24&amp;"|",'5_ACOMPANHAMENTO'!$AC$3:$AC$4922)))+((V24&lt;&gt;"")*ISNUMBER(SEARCH("|"&amp;V24&amp;"|",'5_ACOMPANHAMENTO'!$AC$3:$AC$4922)))+((W24&lt;&gt;"")*ISNUMBER(SEARCH("|"&amp;W24&amp;"|",'5_ACOMPANHAMENTO'!$AC$3:$AC$4922)))+((X24&lt;&gt;"")*ISNUMBER(SEARCH("|"&amp;X24&amp;"|",'5_ACOMPANHAMENTO'!$AC$3:$AC$4922)))+((Y24&lt;&gt;"")*ISNUMBER(SEARCH("|"&amp;Y24&amp;"|",'5_ACOMPANHAMENTO'!$AC$3:$AC$4922)))+((Z24&lt;&gt;"")*ISNUMBER(SEARCH("|"&amp;Z24&amp;"|",'5_ACOMPANHAMENTO'!$AC$3:$AC$4922)))+((AA24&lt;&gt;"")*ISNUMBER(SEARCH("|"&amp;AA24&amp;"|",'5_ACOMPANHAMENTO'!$AC$3:$AC$4922)))+((AB24&lt;&gt;"")*ISNUMBER(SEARCH("|"&amp;AB24&amp;"|",'5_ACOMPANHAMENTO'!$AC$3:$AC$4922))))&gt;0)),'5_ACOMPANHAMENTO'!$O$3:$O$4922),0))</f>
        <v/>
      </c>
      <c r="G24" s="7">
        <f>IF(OR($B24="",$C24=""),"",D24-F24)</f>
        <v/>
      </c>
      <c r="H24" s="1">
        <f>IF(OR($B24="",$C24=""),"",TRIM($B24&amp;"")&amp;"|"&amp;TRIM($C24&amp;""))</f>
        <v/>
      </c>
      <c r="I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",99)),1,99)))</f>
        <v/>
      </c>
      <c r="J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",99)),100,99)))</f>
        <v/>
      </c>
      <c r="K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",99)),199,99)))</f>
        <v/>
      </c>
      <c r="L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",99)),298,99)))</f>
        <v/>
      </c>
      <c r="M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",99)),397,99)))</f>
        <v/>
      </c>
      <c r="N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",99)),496,99)))</f>
        <v/>
      </c>
      <c r="O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",99)),595,99)))</f>
        <v/>
      </c>
      <c r="P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",99)),694,99)))</f>
        <v/>
      </c>
      <c r="Q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",99)),793,99)))</f>
        <v/>
      </c>
      <c r="R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",99)),892,99)))</f>
        <v/>
      </c>
      <c r="S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",99)),991,99)))</f>
        <v/>
      </c>
      <c r="T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",99)),1090,99)))</f>
        <v/>
      </c>
      <c r="U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",99)),1189,99)))</f>
        <v/>
      </c>
      <c r="V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",99)),1288,99)))</f>
        <v/>
      </c>
      <c r="W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",99)),1387,99)))</f>
        <v/>
      </c>
      <c r="X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",99)),1486,99)))</f>
        <v/>
      </c>
      <c r="Y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",99)),1585,99)))</f>
        <v/>
      </c>
      <c r="Z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",99)),1684,99)))</f>
        <v/>
      </c>
      <c r="AA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",99)),1783,99)))</f>
        <v/>
      </c>
      <c r="AB24" s="1">
        <f>IF($B24="","",TRIM(MID(SUBSTITUTE(TRIM(SUBSTITUTE(SUBSTITUTE(SUBSTITUTE(SUBSTITUTE(SUBSTITUTE(SUBSTITUTE(SUBSTITUTE(SUBSTITUTE(SUBSTITUTE(SUBSTITUTE(SUBSTITUTE(SUBSTITUTE(SUBSTITUTE(SUBSTITUTE(TRIM($B24&amp;""),CHAR(10),"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",REPT(" ",99)),1882,99)))</f>
        <v/>
      </c>
    </row>
    <row r="25" hidden="1" ht="14.25" customHeight="1">
      <c r="A25" s="4">
        <f>IF(OR($B25="",$C25=""),"",IFERROR(INDEX('5_ACOMPANHAMENTO'!$A$3:$A$4922,MATCH(1,INDEX(('5_ACOMPANHAMENTO'!$AD$3:$AD$4922=TRIM($C25&amp;""))*('5_ACOMPANHAMENTO'!$AC$3:$AC$4922&lt;&gt;"")*((((I25&lt;&gt;"")*ISNUMBER(SEARCH("|"&amp;I25&amp;"|",'5_ACOMPANHAMENTO'!$AC$3:$AC$4922)))+((J25&lt;&gt;"")*ISNUMBER(SEARCH("|"&amp;J25&amp;"|",'5_ACOMPANHAMENTO'!$AC$3:$AC$4922)))+((K25&lt;&gt;"")*ISNUMBER(SEARCH("|"&amp;K25&amp;"|",'5_ACOMPANHAMENTO'!$AC$3:$AC$4922)))+((L25&lt;&gt;"")*ISNUMBER(SEARCH("|"&amp;L25&amp;"|",'5_ACOMPANHAMENTO'!$AC$3:$AC$4922)))+((M25&lt;&gt;"")*ISNUMBER(SEARCH("|"&amp;M25&amp;"|",'5_ACOMPANHAMENTO'!$AC$3:$AC$4922)))+((N25&lt;&gt;"")*ISNUMBER(SEARCH("|"&amp;N25&amp;"|",'5_ACOMPANHAMENTO'!$AC$3:$AC$4922)))+((O25&lt;&gt;"")*ISNUMBER(SEARCH("|"&amp;O25&amp;"|",'5_ACOMPANHAMENTO'!$AC$3:$AC$4922)))+((P25&lt;&gt;"")*ISNUMBER(SEARCH("|"&amp;P25&amp;"|",'5_ACOMPANHAMENTO'!$AC$3:$AC$4922)))+((Q25&lt;&gt;"")*ISNUMBER(SEARCH("|"&amp;Q25&amp;"|",'5_ACOMPANHAMENTO'!$AC$3:$AC$4922)))+((R25&lt;&gt;"")*ISNUMBER(SEARCH("|"&amp;R25&amp;"|",'5_ACOMPANHAMENTO'!$AC$3:$AC$4922)))+((S25&lt;&gt;"")*ISNUMBER(SEARCH("|"&amp;S25&amp;"|",'5_ACOMPANHAMENTO'!$AC$3:$AC$4922)))+((T25&lt;&gt;"")*ISNUMBER(SEARCH("|"&amp;T25&amp;"|",'5_ACOMPANHAMENTO'!$AC$3:$AC$4922)))+((U25&lt;&gt;"")*ISNUMBER(SEARCH("|"&amp;U25&amp;"|",'5_ACOMPANHAMENTO'!$AC$3:$AC$4922)))+((V25&lt;&gt;"")*ISNUMBER(SEARCH("|"&amp;V25&amp;"|",'5_ACOMPANHAMENTO'!$AC$3:$AC$4922)))+((W25&lt;&gt;"")*ISNUMBER(SEARCH("|"&amp;W25&amp;"|",'5_ACOMPANHAMENTO'!$AC$3:$AC$4922)))+((X25&lt;&gt;"")*ISNUMBER(SEARCH("|"&amp;X25&amp;"|",'5_ACOMPANHAMENTO'!$AC$3:$AC$4922)))+((Y25&lt;&gt;"")*ISNUMBER(SEARCH("|"&amp;Y25&amp;"|",'5_ACOMPANHAMENTO'!$AC$3:$AC$4922)))+((Z25&lt;&gt;"")*ISNUMBER(SEARCH("|"&amp;Z25&amp;"|",'5_ACOMPANHAMENTO'!$AC$3:$AC$4922)))+((AA25&lt;&gt;"")*ISNUMBER(SEARCH("|"&amp;AA25&amp;"|",'5_ACOMPANHAMENTO'!$AC$3:$AC$4922)))+((AB25&lt;&gt;"")*ISNUMBER(SEARCH("|"&amp;AB25&amp;"|",'5_ACOMPANHAMENTO'!$AC$3:$AC$4922))))&gt;0),0),0)),""))</f>
        <v/>
      </c>
      <c r="B25" s="4" t="n">
        <v>10176</v>
      </c>
      <c r="C25" s="4" t="inlineStr">
        <is>
          <t>CORTE DE TECIDO</t>
        </is>
      </c>
      <c r="D25" s="4">
        <f>IF(OR($B25="",$C25=""),"",IFERROR(SUMPRODUCT(--(('5_ACOMPANHAMENTO'!$AD$3:$AD$4922=TRIM($C25&amp;""))*('5_ACOMPANHAMENTO'!$AC$3:$AC$4922&lt;&gt;"")*((((I25&lt;&gt;"")*ISNUMBER(SEARCH("|"&amp;I25&amp;"|",'5_ACOMPANHAMENTO'!$AC$3:$AC$4922)))+((J25&lt;&gt;"")*ISNUMBER(SEARCH("|"&amp;J25&amp;"|",'5_ACOMPANHAMENTO'!$AC$3:$AC$4922)))+((K25&lt;&gt;"")*ISNUMBER(SEARCH("|"&amp;K25&amp;"|",'5_ACOMPANHAMENTO'!$AC$3:$AC$4922)))+((L25&lt;&gt;"")*ISNUMBER(SEARCH("|"&amp;L25&amp;"|",'5_ACOMPANHAMENTO'!$AC$3:$AC$4922)))+((M25&lt;&gt;"")*ISNUMBER(SEARCH("|"&amp;M25&amp;"|",'5_ACOMPANHAMENTO'!$AC$3:$AC$4922)))+((N25&lt;&gt;"")*ISNUMBER(SEARCH("|"&amp;N25&amp;"|",'5_ACOMPANHAMENTO'!$AC$3:$AC$4922)))+((O25&lt;&gt;"")*ISNUMBER(SEARCH("|"&amp;O25&amp;"|",'5_ACOMPANHAMENTO'!$AC$3:$AC$4922)))+((P25&lt;&gt;"")*ISNUMBER(SEARCH("|"&amp;P25&amp;"|",'5_ACOMPANHAMENTO'!$AC$3:$AC$4922)))+((Q25&lt;&gt;"")*ISNUMBER(SEARCH("|"&amp;Q25&amp;"|",'5_ACOMPANHAMENTO'!$AC$3:$AC$4922)))+((R25&lt;&gt;"")*ISNUMBER(SEARCH("|"&amp;R25&amp;"|",'5_ACOMPANHAMENTO'!$AC$3:$AC$4922)))+((S25&lt;&gt;"")*ISNUMBER(SEARCH("|"&amp;S25&amp;"|",'5_ACOMPANHAMENTO'!$AC$3:$AC$4922)))+((T25&lt;&gt;"")*ISNUMBER(SEARCH("|"&amp;T25&amp;"|",'5_ACOMPANHAMENTO'!$AC$3:$AC$4922)))+((U25&lt;&gt;"")*ISNUMBER(SEARCH("|"&amp;U25&amp;"|",'5_ACOMPANHAMENTO'!$AC$3:$AC$4922)))+((V25&lt;&gt;"")*ISNUMBER(SEARCH("|"&amp;V25&amp;"|",'5_ACOMPANHAMENTO'!$AC$3:$AC$4922)))+((W25&lt;&gt;"")*ISNUMBER(SEARCH("|"&amp;W25&amp;"|",'5_ACOMPANHAMENTO'!$AC$3:$AC$4922)))+((X25&lt;&gt;"")*ISNUMBER(SEARCH("|"&amp;X25&amp;"|",'5_ACOMPANHAMENTO'!$AC$3:$AC$4922)))+((Y25&lt;&gt;"")*ISNUMBER(SEARCH("|"&amp;Y25&amp;"|",'5_ACOMPANHAMENTO'!$AC$3:$AC$4922)))+((Z25&lt;&gt;"")*ISNUMBER(SEARCH("|"&amp;Z25&amp;"|",'5_ACOMPANHAMENTO'!$AC$3:$AC$4922)))+((AA25&lt;&gt;"")*ISNUMBER(SEARCH("|"&amp;AA25&amp;"|",'5_ACOMPANHAMENTO'!$AC$3:$AC$4922)))+((AB25&lt;&gt;"")*ISNUMBER(SEARCH("|"&amp;AB25&amp;"|",'5_ACOMPANHAMENTO'!$AC$3:$AC$4922))))&gt;0)),'5_ACOMPANHAMENTO'!$J$3:$J$4922),0))</f>
        <v/>
      </c>
      <c r="E25" s="4">
        <f>IF(G25=0,"FINALIZADO",IF(TODAY()&gt;A25,"ATRASADO "&amp;TODAY()-A25&amp;" DIAS","ADIANTADO "&amp;A25-TODAY()&amp;" DIAS"))</f>
        <v/>
      </c>
      <c r="F25" s="7">
        <f>IF(OR($B25="",$C25=""),"",IFERROR(SUMPRODUCT(--(('5_ACOMPANHAMENTO'!$AD$3:$AD$4922=TRIM($C25&amp;""))*('5_ACOMPANHAMENTO'!$AC$3:$AC$4922&lt;&gt;"")*((((I25&lt;&gt;"")*ISNUMBER(SEARCH("|"&amp;I25&amp;"|",'5_ACOMPANHAMENTO'!$AC$3:$AC$4922)))+((J25&lt;&gt;"")*ISNUMBER(SEARCH("|"&amp;J25&amp;"|",'5_ACOMPANHAMENTO'!$AC$3:$AC$4922)))+((K25&lt;&gt;"")*ISNUMBER(SEARCH("|"&amp;K25&amp;"|",'5_ACOMPANHAMENTO'!$AC$3:$AC$4922)))+((L25&lt;&gt;"")*ISNUMBER(SEARCH("|"&amp;L25&amp;"|",'5_ACOMPANHAMENTO'!$AC$3:$AC$4922)))+((M25&lt;&gt;"")*ISNUMBER(SEARCH("|"&amp;M25&amp;"|",'5_ACOMPANHAMENTO'!$AC$3:$AC$4922)))+((N25&lt;&gt;"")*ISNUMBER(SEARCH("|"&amp;N25&amp;"|",'5_ACOMPANHAMENTO'!$AC$3:$AC$4922)))+((O25&lt;&gt;"")*ISNUMBER(SEARCH("|"&amp;O25&amp;"|",'5_ACOMPANHAMENTO'!$AC$3:$AC$4922)))+((P25&lt;&gt;"")*ISNUMBER(SEARCH("|"&amp;P25&amp;"|",'5_ACOMPANHAMENTO'!$AC$3:$AC$4922)))+((Q25&lt;&gt;"")*ISNUMBER(SEARCH("|"&amp;Q25&amp;"|",'5_ACOMPANHAMENTO'!$AC$3:$AC$4922)))+((R25&lt;&gt;"")*ISNUMBER(SEARCH("|"&amp;R25&amp;"|",'5_ACOMPANHAMENTO'!$AC$3:$AC$4922)))+((S25&lt;&gt;"")*ISNUMBER(SEARCH("|"&amp;S25&amp;"|",'5_ACOMPANHAMENTO'!$AC$3:$AC$4922)))+((T25&lt;&gt;"")*ISNUMBER(SEARCH("|"&amp;T25&amp;"|",'5_ACOMPANHAMENTO'!$AC$3:$AC$4922)))+((U25&lt;&gt;"")*ISNUMBER(SEARCH("|"&amp;U25&amp;"|",'5_ACOMPANHAMENTO'!$AC$3:$AC$4922)))+((V25&lt;&gt;"")*ISNUMBER(SEARCH("|"&amp;V25&amp;"|",'5_ACOMPANHAMENTO'!$AC$3:$AC$4922)))+((W25&lt;&gt;"")*ISNUMBER(SEARCH("|"&amp;W25&amp;"|",'5_ACOMPANHAMENTO'!$AC$3:$AC$4922)))+((X25&lt;&gt;"")*ISNUMBER(SEARCH("|"&amp;X25&amp;"|",'5_ACOMPANHAMENTO'!$AC$3:$AC$4922)))+((Y25&lt;&gt;"")*ISNUMBER(SEARCH("|"&amp;Y25&amp;"|",'5_ACOMPANHAMENTO'!$AC$3:$AC$4922)))+((Z25&lt;&gt;"")*ISNUMBER(SEARCH("|"&amp;Z25&amp;"|",'5_ACOMPANHAMENTO'!$AC$3:$AC$4922)))+((AA25&lt;&gt;"")*ISNUMBER(SEARCH("|"&amp;AA25&amp;"|",'5_ACOMPANHAMENTO'!$AC$3:$AC$4922)))+((AB25&lt;&gt;"")*ISNUMBER(SEARCH("|"&amp;AB25&amp;"|",'5_ACOMPANHAMENTO'!$AC$3:$AC$4922))))&gt;0)),'5_ACOMPANHAMENTO'!$O$3:$O$4922),0))</f>
        <v/>
      </c>
      <c r="G25" s="7">
        <f>IF(OR($B25="",$C25=""),"",D25-F25)</f>
        <v/>
      </c>
      <c r="H25" s="1">
        <f>IF(OR($B25="",$C25=""),"",TRIM($B25&amp;"")&amp;"|"&amp;TRIM($C25&amp;""))</f>
        <v/>
      </c>
      <c r="I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",99)),1,99)))</f>
        <v/>
      </c>
      <c r="J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",99)),100,99)))</f>
        <v/>
      </c>
      <c r="K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",99)),199,99)))</f>
        <v/>
      </c>
      <c r="L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",99)),298,99)))</f>
        <v/>
      </c>
      <c r="M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",99)),397,99)))</f>
        <v/>
      </c>
      <c r="N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",99)),496,99)))</f>
        <v/>
      </c>
      <c r="O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",99)),595,99)))</f>
        <v/>
      </c>
      <c r="P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",99)),694,99)))</f>
        <v/>
      </c>
      <c r="Q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",99)),793,99)))</f>
        <v/>
      </c>
      <c r="R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",99)),892,99)))</f>
        <v/>
      </c>
      <c r="S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",99)),991,99)))</f>
        <v/>
      </c>
      <c r="T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",99)),1090,99)))</f>
        <v/>
      </c>
      <c r="U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",99)),1189,99)))</f>
        <v/>
      </c>
      <c r="V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",99)),1288,99)))</f>
        <v/>
      </c>
      <c r="W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",99)),1387,99)))</f>
        <v/>
      </c>
      <c r="X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",99)),1486,99)))</f>
        <v/>
      </c>
      <c r="Y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",99)),1585,99)))</f>
        <v/>
      </c>
      <c r="Z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",99)),1684,99)))</f>
        <v/>
      </c>
      <c r="AA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",99)),1783,99)))</f>
        <v/>
      </c>
      <c r="AB25" s="1">
        <f>IF($B25="","",TRIM(MID(SUBSTITUTE(TRIM(SUBSTITUTE(SUBSTITUTE(SUBSTITUTE(SUBSTITUTE(SUBSTITUTE(SUBSTITUTE(SUBSTITUTE(SUBSTITUTE(SUBSTITUTE(SUBSTITUTE(SUBSTITUTE(SUBSTITUTE(SUBSTITUTE(SUBSTITUTE(TRIM($B25&amp;""),CHAR(10),"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",REPT(" ",99)),1882,99)))</f>
        <v/>
      </c>
    </row>
    <row r="26" hidden="1" ht="14.25" customHeight="1">
      <c r="A26" s="4">
        <f>IF(OR($B26="",$C26=""),"",IFERROR(INDEX('5_ACOMPANHAMENTO'!$A$3:$A$4922,MATCH(1,INDEX(('5_ACOMPANHAMENTO'!$AD$3:$AD$4922=TRIM($C26&amp;""))*('5_ACOMPANHAMENTO'!$AC$3:$AC$4922&lt;&gt;"")*((((I26&lt;&gt;"")*ISNUMBER(SEARCH("|"&amp;I26&amp;"|",'5_ACOMPANHAMENTO'!$AC$3:$AC$4922)))+((J26&lt;&gt;"")*ISNUMBER(SEARCH("|"&amp;J26&amp;"|",'5_ACOMPANHAMENTO'!$AC$3:$AC$4922)))+((K26&lt;&gt;"")*ISNUMBER(SEARCH("|"&amp;K26&amp;"|",'5_ACOMPANHAMENTO'!$AC$3:$AC$4922)))+((L26&lt;&gt;"")*ISNUMBER(SEARCH("|"&amp;L26&amp;"|",'5_ACOMPANHAMENTO'!$AC$3:$AC$4922)))+((M26&lt;&gt;"")*ISNUMBER(SEARCH("|"&amp;M26&amp;"|",'5_ACOMPANHAMENTO'!$AC$3:$AC$4922)))+((N26&lt;&gt;"")*ISNUMBER(SEARCH("|"&amp;N26&amp;"|",'5_ACOMPANHAMENTO'!$AC$3:$AC$4922)))+((O26&lt;&gt;"")*ISNUMBER(SEARCH("|"&amp;O26&amp;"|",'5_ACOMPANHAMENTO'!$AC$3:$AC$4922)))+((P26&lt;&gt;"")*ISNUMBER(SEARCH("|"&amp;P26&amp;"|",'5_ACOMPANHAMENTO'!$AC$3:$AC$4922)))+((Q26&lt;&gt;"")*ISNUMBER(SEARCH("|"&amp;Q26&amp;"|",'5_ACOMPANHAMENTO'!$AC$3:$AC$4922)))+((R26&lt;&gt;"")*ISNUMBER(SEARCH("|"&amp;R26&amp;"|",'5_ACOMPANHAMENTO'!$AC$3:$AC$4922)))+((S26&lt;&gt;"")*ISNUMBER(SEARCH("|"&amp;S26&amp;"|",'5_ACOMPANHAMENTO'!$AC$3:$AC$4922)))+((T26&lt;&gt;"")*ISNUMBER(SEARCH("|"&amp;T26&amp;"|",'5_ACOMPANHAMENTO'!$AC$3:$AC$4922)))+((U26&lt;&gt;"")*ISNUMBER(SEARCH("|"&amp;U26&amp;"|",'5_ACOMPANHAMENTO'!$AC$3:$AC$4922)))+((V26&lt;&gt;"")*ISNUMBER(SEARCH("|"&amp;V26&amp;"|",'5_ACOMPANHAMENTO'!$AC$3:$AC$4922)))+((W26&lt;&gt;"")*ISNUMBER(SEARCH("|"&amp;W26&amp;"|",'5_ACOMPANHAMENTO'!$AC$3:$AC$4922)))+((X26&lt;&gt;"")*ISNUMBER(SEARCH("|"&amp;X26&amp;"|",'5_ACOMPANHAMENTO'!$AC$3:$AC$4922)))+((Y26&lt;&gt;"")*ISNUMBER(SEARCH("|"&amp;Y26&amp;"|",'5_ACOMPANHAMENTO'!$AC$3:$AC$4922)))+((Z26&lt;&gt;"")*ISNUMBER(SEARCH("|"&amp;Z26&amp;"|",'5_ACOMPANHAMENTO'!$AC$3:$AC$4922)))+((AA26&lt;&gt;"")*ISNUMBER(SEARCH("|"&amp;AA26&amp;"|",'5_ACOMPANHAMENTO'!$AC$3:$AC$4922)))+((AB26&lt;&gt;"")*ISNUMBER(SEARCH("|"&amp;AB26&amp;"|",'5_ACOMPANHAMENTO'!$AC$3:$AC$4922))))&gt;0),0),0)),""))</f>
        <v/>
      </c>
      <c r="B26" s="4" t="n">
        <v>10147</v>
      </c>
      <c r="C26" s="4" t="inlineStr">
        <is>
          <t>SECCIONADORA 10</t>
        </is>
      </c>
      <c r="D26" s="4">
        <f>IF(OR($B26="",$C26=""),"",IFERROR(SUMPRODUCT(--(('5_ACOMPANHAMENTO'!$AD$3:$AD$4922=TRIM($C26&amp;""))*('5_ACOMPANHAMENTO'!$AC$3:$AC$4922&lt;&gt;"")*((((I26&lt;&gt;"")*ISNUMBER(SEARCH("|"&amp;I26&amp;"|",'5_ACOMPANHAMENTO'!$AC$3:$AC$4922)))+((J26&lt;&gt;"")*ISNUMBER(SEARCH("|"&amp;J26&amp;"|",'5_ACOMPANHAMENTO'!$AC$3:$AC$4922)))+((K26&lt;&gt;"")*ISNUMBER(SEARCH("|"&amp;K26&amp;"|",'5_ACOMPANHAMENTO'!$AC$3:$AC$4922)))+((L26&lt;&gt;"")*ISNUMBER(SEARCH("|"&amp;L26&amp;"|",'5_ACOMPANHAMENTO'!$AC$3:$AC$4922)))+((M26&lt;&gt;"")*ISNUMBER(SEARCH("|"&amp;M26&amp;"|",'5_ACOMPANHAMENTO'!$AC$3:$AC$4922)))+((N26&lt;&gt;"")*ISNUMBER(SEARCH("|"&amp;N26&amp;"|",'5_ACOMPANHAMENTO'!$AC$3:$AC$4922)))+((O26&lt;&gt;"")*ISNUMBER(SEARCH("|"&amp;O26&amp;"|",'5_ACOMPANHAMENTO'!$AC$3:$AC$4922)))+((P26&lt;&gt;"")*ISNUMBER(SEARCH("|"&amp;P26&amp;"|",'5_ACOMPANHAMENTO'!$AC$3:$AC$4922)))+((Q26&lt;&gt;"")*ISNUMBER(SEARCH("|"&amp;Q26&amp;"|",'5_ACOMPANHAMENTO'!$AC$3:$AC$4922)))+((R26&lt;&gt;"")*ISNUMBER(SEARCH("|"&amp;R26&amp;"|",'5_ACOMPANHAMENTO'!$AC$3:$AC$4922)))+((S26&lt;&gt;"")*ISNUMBER(SEARCH("|"&amp;S26&amp;"|",'5_ACOMPANHAMENTO'!$AC$3:$AC$4922)))+((T26&lt;&gt;"")*ISNUMBER(SEARCH("|"&amp;T26&amp;"|",'5_ACOMPANHAMENTO'!$AC$3:$AC$4922)))+((U26&lt;&gt;"")*ISNUMBER(SEARCH("|"&amp;U26&amp;"|",'5_ACOMPANHAMENTO'!$AC$3:$AC$4922)))+((V26&lt;&gt;"")*ISNUMBER(SEARCH("|"&amp;V26&amp;"|",'5_ACOMPANHAMENTO'!$AC$3:$AC$4922)))+((W26&lt;&gt;"")*ISNUMBER(SEARCH("|"&amp;W26&amp;"|",'5_ACOMPANHAMENTO'!$AC$3:$AC$4922)))+((X26&lt;&gt;"")*ISNUMBER(SEARCH("|"&amp;X26&amp;"|",'5_ACOMPANHAMENTO'!$AC$3:$AC$4922)))+((Y26&lt;&gt;"")*ISNUMBER(SEARCH("|"&amp;Y26&amp;"|",'5_ACOMPANHAMENTO'!$AC$3:$AC$4922)))+((Z26&lt;&gt;"")*ISNUMBER(SEARCH("|"&amp;Z26&amp;"|",'5_ACOMPANHAMENTO'!$AC$3:$AC$4922)))+((AA26&lt;&gt;"")*ISNUMBER(SEARCH("|"&amp;AA26&amp;"|",'5_ACOMPANHAMENTO'!$AC$3:$AC$4922)))+((AB26&lt;&gt;"")*ISNUMBER(SEARCH("|"&amp;AB26&amp;"|",'5_ACOMPANHAMENTO'!$AC$3:$AC$4922))))&gt;0)),'5_ACOMPANHAMENTO'!$J$3:$J$4922),0))</f>
        <v/>
      </c>
      <c r="E26" s="4">
        <f>IF(G26=0,"FINALIZADO",IF(TODAY()&gt;A26,"ATRASADO "&amp;TODAY()-A26&amp;" DIAS","ADIANTADO "&amp;A26-TODAY()&amp;" DIAS"))</f>
        <v/>
      </c>
      <c r="F26" s="7">
        <f>IF(OR($B26="",$C26=""),"",IFERROR(SUMPRODUCT(--(('5_ACOMPANHAMENTO'!$AD$3:$AD$4922=TRIM($C26&amp;""))*('5_ACOMPANHAMENTO'!$AC$3:$AC$4922&lt;&gt;"")*((((I26&lt;&gt;"")*ISNUMBER(SEARCH("|"&amp;I26&amp;"|",'5_ACOMPANHAMENTO'!$AC$3:$AC$4922)))+((J26&lt;&gt;"")*ISNUMBER(SEARCH("|"&amp;J26&amp;"|",'5_ACOMPANHAMENTO'!$AC$3:$AC$4922)))+((K26&lt;&gt;"")*ISNUMBER(SEARCH("|"&amp;K26&amp;"|",'5_ACOMPANHAMENTO'!$AC$3:$AC$4922)))+((L26&lt;&gt;"")*ISNUMBER(SEARCH("|"&amp;L26&amp;"|",'5_ACOMPANHAMENTO'!$AC$3:$AC$4922)))+((M26&lt;&gt;"")*ISNUMBER(SEARCH("|"&amp;M26&amp;"|",'5_ACOMPANHAMENTO'!$AC$3:$AC$4922)))+((N26&lt;&gt;"")*ISNUMBER(SEARCH("|"&amp;N26&amp;"|",'5_ACOMPANHAMENTO'!$AC$3:$AC$4922)))+((O26&lt;&gt;"")*ISNUMBER(SEARCH("|"&amp;O26&amp;"|",'5_ACOMPANHAMENTO'!$AC$3:$AC$4922)))+((P26&lt;&gt;"")*ISNUMBER(SEARCH("|"&amp;P26&amp;"|",'5_ACOMPANHAMENTO'!$AC$3:$AC$4922)))+((Q26&lt;&gt;"")*ISNUMBER(SEARCH("|"&amp;Q26&amp;"|",'5_ACOMPANHAMENTO'!$AC$3:$AC$4922)))+((R26&lt;&gt;"")*ISNUMBER(SEARCH("|"&amp;R26&amp;"|",'5_ACOMPANHAMENTO'!$AC$3:$AC$4922)))+((S26&lt;&gt;"")*ISNUMBER(SEARCH("|"&amp;S26&amp;"|",'5_ACOMPANHAMENTO'!$AC$3:$AC$4922)))+((T26&lt;&gt;"")*ISNUMBER(SEARCH("|"&amp;T26&amp;"|",'5_ACOMPANHAMENTO'!$AC$3:$AC$4922)))+((U26&lt;&gt;"")*ISNUMBER(SEARCH("|"&amp;U26&amp;"|",'5_ACOMPANHAMENTO'!$AC$3:$AC$4922)))+((V26&lt;&gt;"")*ISNUMBER(SEARCH("|"&amp;V26&amp;"|",'5_ACOMPANHAMENTO'!$AC$3:$AC$4922)))+((W26&lt;&gt;"")*ISNUMBER(SEARCH("|"&amp;W26&amp;"|",'5_ACOMPANHAMENTO'!$AC$3:$AC$4922)))+((X26&lt;&gt;"")*ISNUMBER(SEARCH("|"&amp;X26&amp;"|",'5_ACOMPANHAMENTO'!$AC$3:$AC$4922)))+((Y26&lt;&gt;"")*ISNUMBER(SEARCH("|"&amp;Y26&amp;"|",'5_ACOMPANHAMENTO'!$AC$3:$AC$4922)))+((Z26&lt;&gt;"")*ISNUMBER(SEARCH("|"&amp;Z26&amp;"|",'5_ACOMPANHAMENTO'!$AC$3:$AC$4922)))+((AA26&lt;&gt;"")*ISNUMBER(SEARCH("|"&amp;AA26&amp;"|",'5_ACOMPANHAMENTO'!$AC$3:$AC$4922)))+((AB26&lt;&gt;"")*ISNUMBER(SEARCH("|"&amp;AB26&amp;"|",'5_ACOMPANHAMENTO'!$AC$3:$AC$4922))))&gt;0)),'5_ACOMPANHAMENTO'!$O$3:$O$4922),0))</f>
        <v/>
      </c>
      <c r="G26" s="7">
        <f>IF(OR($B26="",$C26=""),"",D26-F26)</f>
        <v/>
      </c>
      <c r="H26" s="1">
        <f>IF(OR($B26="",$C26=""),"",TRIM($B26&amp;"")&amp;"|"&amp;TRIM($C26&amp;""))</f>
        <v/>
      </c>
      <c r="I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",99)),1,99)))</f>
        <v/>
      </c>
      <c r="J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",99)),100,99)))</f>
        <v/>
      </c>
      <c r="K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",99)),199,99)))</f>
        <v/>
      </c>
      <c r="L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",99)),298,99)))</f>
        <v/>
      </c>
      <c r="M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",99)),397,99)))</f>
        <v/>
      </c>
      <c r="N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",99)),496,99)))</f>
        <v/>
      </c>
      <c r="O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",99)),595,99)))</f>
        <v/>
      </c>
      <c r="P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",99)),694,99)))</f>
        <v/>
      </c>
      <c r="Q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",99)),793,99)))</f>
        <v/>
      </c>
      <c r="R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",99)),892,99)))</f>
        <v/>
      </c>
      <c r="S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",99)),991,99)))</f>
        <v/>
      </c>
      <c r="T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",99)),1090,99)))</f>
        <v/>
      </c>
      <c r="U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",99)),1189,99)))</f>
        <v/>
      </c>
      <c r="V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",99)),1288,99)))</f>
        <v/>
      </c>
      <c r="W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",99)),1387,99)))</f>
        <v/>
      </c>
      <c r="X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",99)),1486,99)))</f>
        <v/>
      </c>
      <c r="Y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",99)),1585,99)))</f>
        <v/>
      </c>
      <c r="Z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",99)),1684,99)))</f>
        <v/>
      </c>
      <c r="AA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",99)),1783,99)))</f>
        <v/>
      </c>
      <c r="AB26" s="1">
        <f>IF($B26="","",TRIM(MID(SUBSTITUTE(TRIM(SUBSTITUTE(SUBSTITUTE(SUBSTITUTE(SUBSTITUTE(SUBSTITUTE(SUBSTITUTE(SUBSTITUTE(SUBSTITUTE(SUBSTITUTE(SUBSTITUTE(SUBSTITUTE(SUBSTITUTE(SUBSTITUTE(SUBSTITUTE(TRIM($B26&amp;""),CHAR(10),"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",REPT(" ",99)),1882,99)))</f>
        <v/>
      </c>
    </row>
    <row r="27" hidden="1" ht="14.25" customHeight="1">
      <c r="A27" s="4">
        <f>IF(OR($B27="",$C27=""),"",IFERROR(INDEX('5_ACOMPANHAMENTO'!$A$3:$A$4922,MATCH(1,INDEX(('5_ACOMPANHAMENTO'!$AD$3:$AD$4922=TRIM($C27&amp;""))*('5_ACOMPANHAMENTO'!$AC$3:$AC$4922&lt;&gt;"")*((((I27&lt;&gt;"")*ISNUMBER(SEARCH("|"&amp;I27&amp;"|",'5_ACOMPANHAMENTO'!$AC$3:$AC$4922)))+((J27&lt;&gt;"")*ISNUMBER(SEARCH("|"&amp;J27&amp;"|",'5_ACOMPANHAMENTO'!$AC$3:$AC$4922)))+((K27&lt;&gt;"")*ISNUMBER(SEARCH("|"&amp;K27&amp;"|",'5_ACOMPANHAMENTO'!$AC$3:$AC$4922)))+((L27&lt;&gt;"")*ISNUMBER(SEARCH("|"&amp;L27&amp;"|",'5_ACOMPANHAMENTO'!$AC$3:$AC$4922)))+((M27&lt;&gt;"")*ISNUMBER(SEARCH("|"&amp;M27&amp;"|",'5_ACOMPANHAMENTO'!$AC$3:$AC$4922)))+((N27&lt;&gt;"")*ISNUMBER(SEARCH("|"&amp;N27&amp;"|",'5_ACOMPANHAMENTO'!$AC$3:$AC$4922)))+((O27&lt;&gt;"")*ISNUMBER(SEARCH("|"&amp;O27&amp;"|",'5_ACOMPANHAMENTO'!$AC$3:$AC$4922)))+((P27&lt;&gt;"")*ISNUMBER(SEARCH("|"&amp;P27&amp;"|",'5_ACOMPANHAMENTO'!$AC$3:$AC$4922)))+((Q27&lt;&gt;"")*ISNUMBER(SEARCH("|"&amp;Q27&amp;"|",'5_ACOMPANHAMENTO'!$AC$3:$AC$4922)))+((R27&lt;&gt;"")*ISNUMBER(SEARCH("|"&amp;R27&amp;"|",'5_ACOMPANHAMENTO'!$AC$3:$AC$4922)))+((S27&lt;&gt;"")*ISNUMBER(SEARCH("|"&amp;S27&amp;"|",'5_ACOMPANHAMENTO'!$AC$3:$AC$4922)))+((T27&lt;&gt;"")*ISNUMBER(SEARCH("|"&amp;T27&amp;"|",'5_ACOMPANHAMENTO'!$AC$3:$AC$4922)))+((U27&lt;&gt;"")*ISNUMBER(SEARCH("|"&amp;U27&amp;"|",'5_ACOMPANHAMENTO'!$AC$3:$AC$4922)))+((V27&lt;&gt;"")*ISNUMBER(SEARCH("|"&amp;V27&amp;"|",'5_ACOMPANHAMENTO'!$AC$3:$AC$4922)))+((W27&lt;&gt;"")*ISNUMBER(SEARCH("|"&amp;W27&amp;"|",'5_ACOMPANHAMENTO'!$AC$3:$AC$4922)))+((X27&lt;&gt;"")*ISNUMBER(SEARCH("|"&amp;X27&amp;"|",'5_ACOMPANHAMENTO'!$AC$3:$AC$4922)))+((Y27&lt;&gt;"")*ISNUMBER(SEARCH("|"&amp;Y27&amp;"|",'5_ACOMPANHAMENTO'!$AC$3:$AC$4922)))+((Z27&lt;&gt;"")*ISNUMBER(SEARCH("|"&amp;Z27&amp;"|",'5_ACOMPANHAMENTO'!$AC$3:$AC$4922)))+((AA27&lt;&gt;"")*ISNUMBER(SEARCH("|"&amp;AA27&amp;"|",'5_ACOMPANHAMENTO'!$AC$3:$AC$4922)))+((AB27&lt;&gt;"")*ISNUMBER(SEARCH("|"&amp;AB27&amp;"|",'5_ACOMPANHAMENTO'!$AC$3:$AC$4922))))&gt;0),0),0)),""))</f>
        <v/>
      </c>
      <c r="B27" s="4" t="n">
        <v>10147</v>
      </c>
      <c r="C27" s="4" t="inlineStr">
        <is>
          <t>SECCIONADORA 11</t>
        </is>
      </c>
      <c r="D27" s="4">
        <f>IF(OR($B27="",$C27=""),"",IFERROR(SUMPRODUCT(--(('5_ACOMPANHAMENTO'!$AD$3:$AD$4922=TRIM($C27&amp;""))*('5_ACOMPANHAMENTO'!$AC$3:$AC$4922&lt;&gt;"")*((((I27&lt;&gt;"")*ISNUMBER(SEARCH("|"&amp;I27&amp;"|",'5_ACOMPANHAMENTO'!$AC$3:$AC$4922)))+((J27&lt;&gt;"")*ISNUMBER(SEARCH("|"&amp;J27&amp;"|",'5_ACOMPANHAMENTO'!$AC$3:$AC$4922)))+((K27&lt;&gt;"")*ISNUMBER(SEARCH("|"&amp;K27&amp;"|",'5_ACOMPANHAMENTO'!$AC$3:$AC$4922)))+((L27&lt;&gt;"")*ISNUMBER(SEARCH("|"&amp;L27&amp;"|",'5_ACOMPANHAMENTO'!$AC$3:$AC$4922)))+((M27&lt;&gt;"")*ISNUMBER(SEARCH("|"&amp;M27&amp;"|",'5_ACOMPANHAMENTO'!$AC$3:$AC$4922)))+((N27&lt;&gt;"")*ISNUMBER(SEARCH("|"&amp;N27&amp;"|",'5_ACOMPANHAMENTO'!$AC$3:$AC$4922)))+((O27&lt;&gt;"")*ISNUMBER(SEARCH("|"&amp;O27&amp;"|",'5_ACOMPANHAMENTO'!$AC$3:$AC$4922)))+((P27&lt;&gt;"")*ISNUMBER(SEARCH("|"&amp;P27&amp;"|",'5_ACOMPANHAMENTO'!$AC$3:$AC$4922)))+((Q27&lt;&gt;"")*ISNUMBER(SEARCH("|"&amp;Q27&amp;"|",'5_ACOMPANHAMENTO'!$AC$3:$AC$4922)))+((R27&lt;&gt;"")*ISNUMBER(SEARCH("|"&amp;R27&amp;"|",'5_ACOMPANHAMENTO'!$AC$3:$AC$4922)))+((S27&lt;&gt;"")*ISNUMBER(SEARCH("|"&amp;S27&amp;"|",'5_ACOMPANHAMENTO'!$AC$3:$AC$4922)))+((T27&lt;&gt;"")*ISNUMBER(SEARCH("|"&amp;T27&amp;"|",'5_ACOMPANHAMENTO'!$AC$3:$AC$4922)))+((U27&lt;&gt;"")*ISNUMBER(SEARCH("|"&amp;U27&amp;"|",'5_ACOMPANHAMENTO'!$AC$3:$AC$4922)))+((V27&lt;&gt;"")*ISNUMBER(SEARCH("|"&amp;V27&amp;"|",'5_ACOMPANHAMENTO'!$AC$3:$AC$4922)))+((W27&lt;&gt;"")*ISNUMBER(SEARCH("|"&amp;W27&amp;"|",'5_ACOMPANHAMENTO'!$AC$3:$AC$4922)))+((X27&lt;&gt;"")*ISNUMBER(SEARCH("|"&amp;X27&amp;"|",'5_ACOMPANHAMENTO'!$AC$3:$AC$4922)))+((Y27&lt;&gt;"")*ISNUMBER(SEARCH("|"&amp;Y27&amp;"|",'5_ACOMPANHAMENTO'!$AC$3:$AC$4922)))+((Z27&lt;&gt;"")*ISNUMBER(SEARCH("|"&amp;Z27&amp;"|",'5_ACOMPANHAMENTO'!$AC$3:$AC$4922)))+((AA27&lt;&gt;"")*ISNUMBER(SEARCH("|"&amp;AA27&amp;"|",'5_ACOMPANHAMENTO'!$AC$3:$AC$4922)))+((AB27&lt;&gt;"")*ISNUMBER(SEARCH("|"&amp;AB27&amp;"|",'5_ACOMPANHAMENTO'!$AC$3:$AC$4922))))&gt;0)),'5_ACOMPANHAMENTO'!$J$3:$J$4922),0))</f>
        <v/>
      </c>
      <c r="E27" s="4">
        <f>IF(G27=0,"FINALIZADO",IF(TODAY()&gt;A27,"ATRASADO "&amp;TODAY()-A27&amp;" DIAS","ADIANTADO "&amp;A27-TODAY()&amp;" DIAS"))</f>
        <v/>
      </c>
      <c r="F27" s="7">
        <f>IF(OR($B27="",$C27=""),"",IFERROR(SUMPRODUCT(--(('5_ACOMPANHAMENTO'!$AD$3:$AD$4922=TRIM($C27&amp;""))*('5_ACOMPANHAMENTO'!$AC$3:$AC$4922&lt;&gt;"")*((((I27&lt;&gt;"")*ISNUMBER(SEARCH("|"&amp;I27&amp;"|",'5_ACOMPANHAMENTO'!$AC$3:$AC$4922)))+((J27&lt;&gt;"")*ISNUMBER(SEARCH("|"&amp;J27&amp;"|",'5_ACOMPANHAMENTO'!$AC$3:$AC$4922)))+((K27&lt;&gt;"")*ISNUMBER(SEARCH("|"&amp;K27&amp;"|",'5_ACOMPANHAMENTO'!$AC$3:$AC$4922)))+((L27&lt;&gt;"")*ISNUMBER(SEARCH("|"&amp;L27&amp;"|",'5_ACOMPANHAMENTO'!$AC$3:$AC$4922)))+((M27&lt;&gt;"")*ISNUMBER(SEARCH("|"&amp;M27&amp;"|",'5_ACOMPANHAMENTO'!$AC$3:$AC$4922)))+((N27&lt;&gt;"")*ISNUMBER(SEARCH("|"&amp;N27&amp;"|",'5_ACOMPANHAMENTO'!$AC$3:$AC$4922)))+((O27&lt;&gt;"")*ISNUMBER(SEARCH("|"&amp;O27&amp;"|",'5_ACOMPANHAMENTO'!$AC$3:$AC$4922)))+((P27&lt;&gt;"")*ISNUMBER(SEARCH("|"&amp;P27&amp;"|",'5_ACOMPANHAMENTO'!$AC$3:$AC$4922)))+((Q27&lt;&gt;"")*ISNUMBER(SEARCH("|"&amp;Q27&amp;"|",'5_ACOMPANHAMENTO'!$AC$3:$AC$4922)))+((R27&lt;&gt;"")*ISNUMBER(SEARCH("|"&amp;R27&amp;"|",'5_ACOMPANHAMENTO'!$AC$3:$AC$4922)))+((S27&lt;&gt;"")*ISNUMBER(SEARCH("|"&amp;S27&amp;"|",'5_ACOMPANHAMENTO'!$AC$3:$AC$4922)))+((T27&lt;&gt;"")*ISNUMBER(SEARCH("|"&amp;T27&amp;"|",'5_ACOMPANHAMENTO'!$AC$3:$AC$4922)))+((U27&lt;&gt;"")*ISNUMBER(SEARCH("|"&amp;U27&amp;"|",'5_ACOMPANHAMENTO'!$AC$3:$AC$4922)))+((V27&lt;&gt;"")*ISNUMBER(SEARCH("|"&amp;V27&amp;"|",'5_ACOMPANHAMENTO'!$AC$3:$AC$4922)))+((W27&lt;&gt;"")*ISNUMBER(SEARCH("|"&amp;W27&amp;"|",'5_ACOMPANHAMENTO'!$AC$3:$AC$4922)))+((X27&lt;&gt;"")*ISNUMBER(SEARCH("|"&amp;X27&amp;"|",'5_ACOMPANHAMENTO'!$AC$3:$AC$4922)))+((Y27&lt;&gt;"")*ISNUMBER(SEARCH("|"&amp;Y27&amp;"|",'5_ACOMPANHAMENTO'!$AC$3:$AC$4922)))+((Z27&lt;&gt;"")*ISNUMBER(SEARCH("|"&amp;Z27&amp;"|",'5_ACOMPANHAMENTO'!$AC$3:$AC$4922)))+((AA27&lt;&gt;"")*ISNUMBER(SEARCH("|"&amp;AA27&amp;"|",'5_ACOMPANHAMENTO'!$AC$3:$AC$4922)))+((AB27&lt;&gt;"")*ISNUMBER(SEARCH("|"&amp;AB27&amp;"|",'5_ACOMPANHAMENTO'!$AC$3:$AC$4922))))&gt;0)),'5_ACOMPANHAMENTO'!$O$3:$O$4922),0))</f>
        <v/>
      </c>
      <c r="G27" s="7">
        <f>IF(OR($B27="",$C27=""),"",D27-F27)</f>
        <v/>
      </c>
      <c r="H27" s="1">
        <f>IF(OR($B27="",$C27=""),"",TRIM($B27&amp;"")&amp;"|"&amp;TRIM($C27&amp;""))</f>
        <v/>
      </c>
      <c r="I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",99)),1,99)))</f>
        <v/>
      </c>
      <c r="J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",99)),100,99)))</f>
        <v/>
      </c>
      <c r="K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",99)),199,99)))</f>
        <v/>
      </c>
      <c r="L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",99)),298,99)))</f>
        <v/>
      </c>
      <c r="M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",99)),397,99)))</f>
        <v/>
      </c>
      <c r="N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",99)),496,99)))</f>
        <v/>
      </c>
      <c r="O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",99)),595,99)))</f>
        <v/>
      </c>
      <c r="P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",99)),694,99)))</f>
        <v/>
      </c>
      <c r="Q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",99)),793,99)))</f>
        <v/>
      </c>
      <c r="R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",99)),892,99)))</f>
        <v/>
      </c>
      <c r="S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",99)),991,99)))</f>
        <v/>
      </c>
      <c r="T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",99)),1090,99)))</f>
        <v/>
      </c>
      <c r="U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",99)),1189,99)))</f>
        <v/>
      </c>
      <c r="V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",99)),1288,99)))</f>
        <v/>
      </c>
      <c r="W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",99)),1387,99)))</f>
        <v/>
      </c>
      <c r="X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",99)),1486,99)))</f>
        <v/>
      </c>
      <c r="Y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",99)),1585,99)))</f>
        <v/>
      </c>
      <c r="Z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",99)),1684,99)))</f>
        <v/>
      </c>
      <c r="AA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",99)),1783,99)))</f>
        <v/>
      </c>
      <c r="AB27" s="1">
        <f>IF($B27="","",TRIM(MID(SUBSTITUTE(TRIM(SUBSTITUTE(SUBSTITUTE(SUBSTITUTE(SUBSTITUTE(SUBSTITUTE(SUBSTITUTE(SUBSTITUTE(SUBSTITUTE(SUBSTITUTE(SUBSTITUTE(SUBSTITUTE(SUBSTITUTE(SUBSTITUTE(SUBSTITUTE(TRIM($B27&amp;""),CHAR(10),"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",REPT(" ",99)),1882,99)))</f>
        <v/>
      </c>
    </row>
    <row r="28" hidden="1" ht="14.25" customHeight="1">
      <c r="A28" s="4">
        <f>IF(OR($B28="",$C28=""),"",IFERROR(INDEX('5_ACOMPANHAMENTO'!$A$3:$A$4922,MATCH(1,INDEX(('5_ACOMPANHAMENTO'!$AD$3:$AD$4922=TRIM($C28&amp;""))*('5_ACOMPANHAMENTO'!$AC$3:$AC$4922&lt;&gt;"")*((((I28&lt;&gt;"")*ISNUMBER(SEARCH("|"&amp;I28&amp;"|",'5_ACOMPANHAMENTO'!$AC$3:$AC$4922)))+((J28&lt;&gt;"")*ISNUMBER(SEARCH("|"&amp;J28&amp;"|",'5_ACOMPANHAMENTO'!$AC$3:$AC$4922)))+((K28&lt;&gt;"")*ISNUMBER(SEARCH("|"&amp;K28&amp;"|",'5_ACOMPANHAMENTO'!$AC$3:$AC$4922)))+((L28&lt;&gt;"")*ISNUMBER(SEARCH("|"&amp;L28&amp;"|",'5_ACOMPANHAMENTO'!$AC$3:$AC$4922)))+((M28&lt;&gt;"")*ISNUMBER(SEARCH("|"&amp;M28&amp;"|",'5_ACOMPANHAMENTO'!$AC$3:$AC$4922)))+((N28&lt;&gt;"")*ISNUMBER(SEARCH("|"&amp;N28&amp;"|",'5_ACOMPANHAMENTO'!$AC$3:$AC$4922)))+((O28&lt;&gt;"")*ISNUMBER(SEARCH("|"&amp;O28&amp;"|",'5_ACOMPANHAMENTO'!$AC$3:$AC$4922)))+((P28&lt;&gt;"")*ISNUMBER(SEARCH("|"&amp;P28&amp;"|",'5_ACOMPANHAMENTO'!$AC$3:$AC$4922)))+((Q28&lt;&gt;"")*ISNUMBER(SEARCH("|"&amp;Q28&amp;"|",'5_ACOMPANHAMENTO'!$AC$3:$AC$4922)))+((R28&lt;&gt;"")*ISNUMBER(SEARCH("|"&amp;R28&amp;"|",'5_ACOMPANHAMENTO'!$AC$3:$AC$4922)))+((S28&lt;&gt;"")*ISNUMBER(SEARCH("|"&amp;S28&amp;"|",'5_ACOMPANHAMENTO'!$AC$3:$AC$4922)))+((T28&lt;&gt;"")*ISNUMBER(SEARCH("|"&amp;T28&amp;"|",'5_ACOMPANHAMENTO'!$AC$3:$AC$4922)))+((U28&lt;&gt;"")*ISNUMBER(SEARCH("|"&amp;U28&amp;"|",'5_ACOMPANHAMENTO'!$AC$3:$AC$4922)))+((V28&lt;&gt;"")*ISNUMBER(SEARCH("|"&amp;V28&amp;"|",'5_ACOMPANHAMENTO'!$AC$3:$AC$4922)))+((W28&lt;&gt;"")*ISNUMBER(SEARCH("|"&amp;W28&amp;"|",'5_ACOMPANHAMENTO'!$AC$3:$AC$4922)))+((X28&lt;&gt;"")*ISNUMBER(SEARCH("|"&amp;X28&amp;"|",'5_ACOMPANHAMENTO'!$AC$3:$AC$4922)))+((Y28&lt;&gt;"")*ISNUMBER(SEARCH("|"&amp;Y28&amp;"|",'5_ACOMPANHAMENTO'!$AC$3:$AC$4922)))+((Z28&lt;&gt;"")*ISNUMBER(SEARCH("|"&amp;Z28&amp;"|",'5_ACOMPANHAMENTO'!$AC$3:$AC$4922)))+((AA28&lt;&gt;"")*ISNUMBER(SEARCH("|"&amp;AA28&amp;"|",'5_ACOMPANHAMENTO'!$AC$3:$AC$4922)))+((AB28&lt;&gt;"")*ISNUMBER(SEARCH("|"&amp;AB28&amp;"|",'5_ACOMPANHAMENTO'!$AC$3:$AC$4922))))&gt;0),0),0)),""))</f>
        <v/>
      </c>
      <c r="B28" s="4" t="n">
        <v>10147</v>
      </c>
      <c r="C28" s="4" t="inlineStr">
        <is>
          <t>SERRA FITA</t>
        </is>
      </c>
      <c r="D28" s="4">
        <f>IF(OR($B28="",$C28=""),"",IFERROR(SUMPRODUCT(--(('5_ACOMPANHAMENTO'!$AD$3:$AD$4922=TRIM($C28&amp;""))*('5_ACOMPANHAMENTO'!$AC$3:$AC$4922&lt;&gt;"")*((((I28&lt;&gt;"")*ISNUMBER(SEARCH("|"&amp;I28&amp;"|",'5_ACOMPANHAMENTO'!$AC$3:$AC$4922)))+((J28&lt;&gt;"")*ISNUMBER(SEARCH("|"&amp;J28&amp;"|",'5_ACOMPANHAMENTO'!$AC$3:$AC$4922)))+((K28&lt;&gt;"")*ISNUMBER(SEARCH("|"&amp;K28&amp;"|",'5_ACOMPANHAMENTO'!$AC$3:$AC$4922)))+((L28&lt;&gt;"")*ISNUMBER(SEARCH("|"&amp;L28&amp;"|",'5_ACOMPANHAMENTO'!$AC$3:$AC$4922)))+((M28&lt;&gt;"")*ISNUMBER(SEARCH("|"&amp;M28&amp;"|",'5_ACOMPANHAMENTO'!$AC$3:$AC$4922)))+((N28&lt;&gt;"")*ISNUMBER(SEARCH("|"&amp;N28&amp;"|",'5_ACOMPANHAMENTO'!$AC$3:$AC$4922)))+((O28&lt;&gt;"")*ISNUMBER(SEARCH("|"&amp;O28&amp;"|",'5_ACOMPANHAMENTO'!$AC$3:$AC$4922)))+((P28&lt;&gt;"")*ISNUMBER(SEARCH("|"&amp;P28&amp;"|",'5_ACOMPANHAMENTO'!$AC$3:$AC$4922)))+((Q28&lt;&gt;"")*ISNUMBER(SEARCH("|"&amp;Q28&amp;"|",'5_ACOMPANHAMENTO'!$AC$3:$AC$4922)))+((R28&lt;&gt;"")*ISNUMBER(SEARCH("|"&amp;R28&amp;"|",'5_ACOMPANHAMENTO'!$AC$3:$AC$4922)))+((S28&lt;&gt;"")*ISNUMBER(SEARCH("|"&amp;S28&amp;"|",'5_ACOMPANHAMENTO'!$AC$3:$AC$4922)))+((T28&lt;&gt;"")*ISNUMBER(SEARCH("|"&amp;T28&amp;"|",'5_ACOMPANHAMENTO'!$AC$3:$AC$4922)))+((U28&lt;&gt;"")*ISNUMBER(SEARCH("|"&amp;U28&amp;"|",'5_ACOMPANHAMENTO'!$AC$3:$AC$4922)))+((V28&lt;&gt;"")*ISNUMBER(SEARCH("|"&amp;V28&amp;"|",'5_ACOMPANHAMENTO'!$AC$3:$AC$4922)))+((W28&lt;&gt;"")*ISNUMBER(SEARCH("|"&amp;W28&amp;"|",'5_ACOMPANHAMENTO'!$AC$3:$AC$4922)))+((X28&lt;&gt;"")*ISNUMBER(SEARCH("|"&amp;X28&amp;"|",'5_ACOMPANHAMENTO'!$AC$3:$AC$4922)))+((Y28&lt;&gt;"")*ISNUMBER(SEARCH("|"&amp;Y28&amp;"|",'5_ACOMPANHAMENTO'!$AC$3:$AC$4922)))+((Z28&lt;&gt;"")*ISNUMBER(SEARCH("|"&amp;Z28&amp;"|",'5_ACOMPANHAMENTO'!$AC$3:$AC$4922)))+((AA28&lt;&gt;"")*ISNUMBER(SEARCH("|"&amp;AA28&amp;"|",'5_ACOMPANHAMENTO'!$AC$3:$AC$4922)))+((AB28&lt;&gt;"")*ISNUMBER(SEARCH("|"&amp;AB28&amp;"|",'5_ACOMPANHAMENTO'!$AC$3:$AC$4922))))&gt;0)),'5_ACOMPANHAMENTO'!$J$3:$J$4922),0))</f>
        <v/>
      </c>
      <c r="E28" s="4">
        <f>IF(G28=0,"FINALIZADO",IF(TODAY()&gt;A28,"ATRASADO "&amp;TODAY()-A28&amp;" DIAS","ADIANTADO "&amp;A28-TODAY()&amp;" DIAS"))</f>
        <v/>
      </c>
      <c r="F28" s="7">
        <f>IF(OR($B28="",$C28=""),"",IFERROR(SUMPRODUCT(--(('5_ACOMPANHAMENTO'!$AD$3:$AD$4922=TRIM($C28&amp;""))*('5_ACOMPANHAMENTO'!$AC$3:$AC$4922&lt;&gt;"")*((((I28&lt;&gt;"")*ISNUMBER(SEARCH("|"&amp;I28&amp;"|",'5_ACOMPANHAMENTO'!$AC$3:$AC$4922)))+((J28&lt;&gt;"")*ISNUMBER(SEARCH("|"&amp;J28&amp;"|",'5_ACOMPANHAMENTO'!$AC$3:$AC$4922)))+((K28&lt;&gt;"")*ISNUMBER(SEARCH("|"&amp;K28&amp;"|",'5_ACOMPANHAMENTO'!$AC$3:$AC$4922)))+((L28&lt;&gt;"")*ISNUMBER(SEARCH("|"&amp;L28&amp;"|",'5_ACOMPANHAMENTO'!$AC$3:$AC$4922)))+((M28&lt;&gt;"")*ISNUMBER(SEARCH("|"&amp;M28&amp;"|",'5_ACOMPANHAMENTO'!$AC$3:$AC$4922)))+((N28&lt;&gt;"")*ISNUMBER(SEARCH("|"&amp;N28&amp;"|",'5_ACOMPANHAMENTO'!$AC$3:$AC$4922)))+((O28&lt;&gt;"")*ISNUMBER(SEARCH("|"&amp;O28&amp;"|",'5_ACOMPANHAMENTO'!$AC$3:$AC$4922)))+((P28&lt;&gt;"")*ISNUMBER(SEARCH("|"&amp;P28&amp;"|",'5_ACOMPANHAMENTO'!$AC$3:$AC$4922)))+((Q28&lt;&gt;"")*ISNUMBER(SEARCH("|"&amp;Q28&amp;"|",'5_ACOMPANHAMENTO'!$AC$3:$AC$4922)))+((R28&lt;&gt;"")*ISNUMBER(SEARCH("|"&amp;R28&amp;"|",'5_ACOMPANHAMENTO'!$AC$3:$AC$4922)))+((S28&lt;&gt;"")*ISNUMBER(SEARCH("|"&amp;S28&amp;"|",'5_ACOMPANHAMENTO'!$AC$3:$AC$4922)))+((T28&lt;&gt;"")*ISNUMBER(SEARCH("|"&amp;T28&amp;"|",'5_ACOMPANHAMENTO'!$AC$3:$AC$4922)))+((U28&lt;&gt;"")*ISNUMBER(SEARCH("|"&amp;U28&amp;"|",'5_ACOMPANHAMENTO'!$AC$3:$AC$4922)))+((V28&lt;&gt;"")*ISNUMBER(SEARCH("|"&amp;V28&amp;"|",'5_ACOMPANHAMENTO'!$AC$3:$AC$4922)))+((W28&lt;&gt;"")*ISNUMBER(SEARCH("|"&amp;W28&amp;"|",'5_ACOMPANHAMENTO'!$AC$3:$AC$4922)))+((X28&lt;&gt;"")*ISNUMBER(SEARCH("|"&amp;X28&amp;"|",'5_ACOMPANHAMENTO'!$AC$3:$AC$4922)))+((Y28&lt;&gt;"")*ISNUMBER(SEARCH("|"&amp;Y28&amp;"|",'5_ACOMPANHAMENTO'!$AC$3:$AC$4922)))+((Z28&lt;&gt;"")*ISNUMBER(SEARCH("|"&amp;Z28&amp;"|",'5_ACOMPANHAMENTO'!$AC$3:$AC$4922)))+((AA28&lt;&gt;"")*ISNUMBER(SEARCH("|"&amp;AA28&amp;"|",'5_ACOMPANHAMENTO'!$AC$3:$AC$4922)))+((AB28&lt;&gt;"")*ISNUMBER(SEARCH("|"&amp;AB28&amp;"|",'5_ACOMPANHAMENTO'!$AC$3:$AC$4922))))&gt;0)),'5_ACOMPANHAMENTO'!$O$3:$O$4922),0))</f>
        <v/>
      </c>
      <c r="G28" s="7">
        <f>IF(OR($B28="",$C28=""),"",D28-F28)</f>
        <v/>
      </c>
      <c r="H28" s="1">
        <f>IF(OR($B28="",$C28=""),"",TRIM($B28&amp;"")&amp;"|"&amp;TRIM($C28&amp;""))</f>
        <v/>
      </c>
      <c r="I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",99)),1,99)))</f>
        <v/>
      </c>
      <c r="J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",99)),100,99)))</f>
        <v/>
      </c>
      <c r="K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",99)),199,99)))</f>
        <v/>
      </c>
      <c r="L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",99)),298,99)))</f>
        <v/>
      </c>
      <c r="M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",99)),397,99)))</f>
        <v/>
      </c>
      <c r="N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",99)),496,99)))</f>
        <v/>
      </c>
      <c r="O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",99)),595,99)))</f>
        <v/>
      </c>
      <c r="P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",99)),694,99)))</f>
        <v/>
      </c>
      <c r="Q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",99)),793,99)))</f>
        <v/>
      </c>
      <c r="R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",99)),892,99)))</f>
        <v/>
      </c>
      <c r="S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",99)),991,99)))</f>
        <v/>
      </c>
      <c r="T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",99)),1090,99)))</f>
        <v/>
      </c>
      <c r="U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",99)),1189,99)))</f>
        <v/>
      </c>
      <c r="V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",99)),1288,99)))</f>
        <v/>
      </c>
      <c r="W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",99)),1387,99)))</f>
        <v/>
      </c>
      <c r="X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",99)),1486,99)))</f>
        <v/>
      </c>
      <c r="Y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",99)),1585,99)))</f>
        <v/>
      </c>
      <c r="Z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",99)),1684,99)))</f>
        <v/>
      </c>
      <c r="AA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",99)),1783,99)))</f>
        <v/>
      </c>
      <c r="AB28" s="1">
        <f>IF($B28="","",TRIM(MID(SUBSTITUTE(TRIM(SUBSTITUTE(SUBSTITUTE(SUBSTITUTE(SUBSTITUTE(SUBSTITUTE(SUBSTITUTE(SUBSTITUTE(SUBSTITUTE(SUBSTITUTE(SUBSTITUTE(SUBSTITUTE(SUBSTITUTE(SUBSTITUTE(SUBSTITUTE(TRIM($B28&amp;""),CHAR(10),"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",REPT(" ",99)),1882,99)))</f>
        <v/>
      </c>
    </row>
    <row r="29" hidden="1" ht="14.25" customHeight="1">
      <c r="A29" s="4">
        <f>IF(OR($B29="",$C29=""),"",IFERROR(INDEX('5_ACOMPANHAMENTO'!$A$3:$A$4922,MATCH(1,INDEX(('5_ACOMPANHAMENTO'!$AD$3:$AD$4922=TRIM($C29&amp;""))*('5_ACOMPANHAMENTO'!$AC$3:$AC$4922&lt;&gt;"")*((((I29&lt;&gt;"")*ISNUMBER(SEARCH("|"&amp;I29&amp;"|",'5_ACOMPANHAMENTO'!$AC$3:$AC$4922)))+((J29&lt;&gt;"")*ISNUMBER(SEARCH("|"&amp;J29&amp;"|",'5_ACOMPANHAMENTO'!$AC$3:$AC$4922)))+((K29&lt;&gt;"")*ISNUMBER(SEARCH("|"&amp;K29&amp;"|",'5_ACOMPANHAMENTO'!$AC$3:$AC$4922)))+((L29&lt;&gt;"")*ISNUMBER(SEARCH("|"&amp;L29&amp;"|",'5_ACOMPANHAMENTO'!$AC$3:$AC$4922)))+((M29&lt;&gt;"")*ISNUMBER(SEARCH("|"&amp;M29&amp;"|",'5_ACOMPANHAMENTO'!$AC$3:$AC$4922)))+((N29&lt;&gt;"")*ISNUMBER(SEARCH("|"&amp;N29&amp;"|",'5_ACOMPANHAMENTO'!$AC$3:$AC$4922)))+((O29&lt;&gt;"")*ISNUMBER(SEARCH("|"&amp;O29&amp;"|",'5_ACOMPANHAMENTO'!$AC$3:$AC$4922)))+((P29&lt;&gt;"")*ISNUMBER(SEARCH("|"&amp;P29&amp;"|",'5_ACOMPANHAMENTO'!$AC$3:$AC$4922)))+((Q29&lt;&gt;"")*ISNUMBER(SEARCH("|"&amp;Q29&amp;"|",'5_ACOMPANHAMENTO'!$AC$3:$AC$4922)))+((R29&lt;&gt;"")*ISNUMBER(SEARCH("|"&amp;R29&amp;"|",'5_ACOMPANHAMENTO'!$AC$3:$AC$4922)))+((S29&lt;&gt;"")*ISNUMBER(SEARCH("|"&amp;S29&amp;"|",'5_ACOMPANHAMENTO'!$AC$3:$AC$4922)))+((T29&lt;&gt;"")*ISNUMBER(SEARCH("|"&amp;T29&amp;"|",'5_ACOMPANHAMENTO'!$AC$3:$AC$4922)))+((U29&lt;&gt;"")*ISNUMBER(SEARCH("|"&amp;U29&amp;"|",'5_ACOMPANHAMENTO'!$AC$3:$AC$4922)))+((V29&lt;&gt;"")*ISNUMBER(SEARCH("|"&amp;V29&amp;"|",'5_ACOMPANHAMENTO'!$AC$3:$AC$4922)))+((W29&lt;&gt;"")*ISNUMBER(SEARCH("|"&amp;W29&amp;"|",'5_ACOMPANHAMENTO'!$AC$3:$AC$4922)))+((X29&lt;&gt;"")*ISNUMBER(SEARCH("|"&amp;X29&amp;"|",'5_ACOMPANHAMENTO'!$AC$3:$AC$4922)))+((Y29&lt;&gt;"")*ISNUMBER(SEARCH("|"&amp;Y29&amp;"|",'5_ACOMPANHAMENTO'!$AC$3:$AC$4922)))+((Z29&lt;&gt;"")*ISNUMBER(SEARCH("|"&amp;Z29&amp;"|",'5_ACOMPANHAMENTO'!$AC$3:$AC$4922)))+((AA29&lt;&gt;"")*ISNUMBER(SEARCH("|"&amp;AA29&amp;"|",'5_ACOMPANHAMENTO'!$AC$3:$AC$4922)))+((AB29&lt;&gt;"")*ISNUMBER(SEARCH("|"&amp;AB29&amp;"|",'5_ACOMPANHAMENTO'!$AC$3:$AC$4922))))&gt;0),0),0)),""))</f>
        <v/>
      </c>
      <c r="B29" s="4" t="n">
        <v>10147</v>
      </c>
      <c r="C29" s="4" t="inlineStr">
        <is>
          <t>PADE VELOX</t>
        </is>
      </c>
      <c r="D29" s="4">
        <f>IF(OR($B29="",$C29=""),"",IFERROR(SUMPRODUCT(--(('5_ACOMPANHAMENTO'!$AD$3:$AD$4922=TRIM($C29&amp;""))*('5_ACOMPANHAMENTO'!$AC$3:$AC$4922&lt;&gt;"")*((((I29&lt;&gt;"")*ISNUMBER(SEARCH("|"&amp;I29&amp;"|",'5_ACOMPANHAMENTO'!$AC$3:$AC$4922)))+((J29&lt;&gt;"")*ISNUMBER(SEARCH("|"&amp;J29&amp;"|",'5_ACOMPANHAMENTO'!$AC$3:$AC$4922)))+((K29&lt;&gt;"")*ISNUMBER(SEARCH("|"&amp;K29&amp;"|",'5_ACOMPANHAMENTO'!$AC$3:$AC$4922)))+((L29&lt;&gt;"")*ISNUMBER(SEARCH("|"&amp;L29&amp;"|",'5_ACOMPANHAMENTO'!$AC$3:$AC$4922)))+((M29&lt;&gt;"")*ISNUMBER(SEARCH("|"&amp;M29&amp;"|",'5_ACOMPANHAMENTO'!$AC$3:$AC$4922)))+((N29&lt;&gt;"")*ISNUMBER(SEARCH("|"&amp;N29&amp;"|",'5_ACOMPANHAMENTO'!$AC$3:$AC$4922)))+((O29&lt;&gt;"")*ISNUMBER(SEARCH("|"&amp;O29&amp;"|",'5_ACOMPANHAMENTO'!$AC$3:$AC$4922)))+((P29&lt;&gt;"")*ISNUMBER(SEARCH("|"&amp;P29&amp;"|",'5_ACOMPANHAMENTO'!$AC$3:$AC$4922)))+((Q29&lt;&gt;"")*ISNUMBER(SEARCH("|"&amp;Q29&amp;"|",'5_ACOMPANHAMENTO'!$AC$3:$AC$4922)))+((R29&lt;&gt;"")*ISNUMBER(SEARCH("|"&amp;R29&amp;"|",'5_ACOMPANHAMENTO'!$AC$3:$AC$4922)))+((S29&lt;&gt;"")*ISNUMBER(SEARCH("|"&amp;S29&amp;"|",'5_ACOMPANHAMENTO'!$AC$3:$AC$4922)))+((T29&lt;&gt;"")*ISNUMBER(SEARCH("|"&amp;T29&amp;"|",'5_ACOMPANHAMENTO'!$AC$3:$AC$4922)))+((U29&lt;&gt;"")*ISNUMBER(SEARCH("|"&amp;U29&amp;"|",'5_ACOMPANHAMENTO'!$AC$3:$AC$4922)))+((V29&lt;&gt;"")*ISNUMBER(SEARCH("|"&amp;V29&amp;"|",'5_ACOMPANHAMENTO'!$AC$3:$AC$4922)))+((W29&lt;&gt;"")*ISNUMBER(SEARCH("|"&amp;W29&amp;"|",'5_ACOMPANHAMENTO'!$AC$3:$AC$4922)))+((X29&lt;&gt;"")*ISNUMBER(SEARCH("|"&amp;X29&amp;"|",'5_ACOMPANHAMENTO'!$AC$3:$AC$4922)))+((Y29&lt;&gt;"")*ISNUMBER(SEARCH("|"&amp;Y29&amp;"|",'5_ACOMPANHAMENTO'!$AC$3:$AC$4922)))+((Z29&lt;&gt;"")*ISNUMBER(SEARCH("|"&amp;Z29&amp;"|",'5_ACOMPANHAMENTO'!$AC$3:$AC$4922)))+((AA29&lt;&gt;"")*ISNUMBER(SEARCH("|"&amp;AA29&amp;"|",'5_ACOMPANHAMENTO'!$AC$3:$AC$4922)))+((AB29&lt;&gt;"")*ISNUMBER(SEARCH("|"&amp;AB29&amp;"|",'5_ACOMPANHAMENTO'!$AC$3:$AC$4922))))&gt;0)),'5_ACOMPANHAMENTO'!$J$3:$J$4922),0))</f>
        <v/>
      </c>
      <c r="E29" s="4">
        <f>IF(G29=0,"FINALIZADO",IF(TODAY()&gt;A29,"ATRASADO "&amp;TODAY()-A29&amp;" DIAS","ADIANTADO "&amp;A29-TODAY()&amp;" DIAS"))</f>
        <v/>
      </c>
      <c r="F29" s="7">
        <f>IF(OR($B29="",$C29=""),"",IFERROR(SUMPRODUCT(--(('5_ACOMPANHAMENTO'!$AD$3:$AD$4922=TRIM($C29&amp;""))*('5_ACOMPANHAMENTO'!$AC$3:$AC$4922&lt;&gt;"")*((((I29&lt;&gt;"")*ISNUMBER(SEARCH("|"&amp;I29&amp;"|",'5_ACOMPANHAMENTO'!$AC$3:$AC$4922)))+((J29&lt;&gt;"")*ISNUMBER(SEARCH("|"&amp;J29&amp;"|",'5_ACOMPANHAMENTO'!$AC$3:$AC$4922)))+((K29&lt;&gt;"")*ISNUMBER(SEARCH("|"&amp;K29&amp;"|",'5_ACOMPANHAMENTO'!$AC$3:$AC$4922)))+((L29&lt;&gt;"")*ISNUMBER(SEARCH("|"&amp;L29&amp;"|",'5_ACOMPANHAMENTO'!$AC$3:$AC$4922)))+((M29&lt;&gt;"")*ISNUMBER(SEARCH("|"&amp;M29&amp;"|",'5_ACOMPANHAMENTO'!$AC$3:$AC$4922)))+((N29&lt;&gt;"")*ISNUMBER(SEARCH("|"&amp;N29&amp;"|",'5_ACOMPANHAMENTO'!$AC$3:$AC$4922)))+((O29&lt;&gt;"")*ISNUMBER(SEARCH("|"&amp;O29&amp;"|",'5_ACOMPANHAMENTO'!$AC$3:$AC$4922)))+((P29&lt;&gt;"")*ISNUMBER(SEARCH("|"&amp;P29&amp;"|",'5_ACOMPANHAMENTO'!$AC$3:$AC$4922)))+((Q29&lt;&gt;"")*ISNUMBER(SEARCH("|"&amp;Q29&amp;"|",'5_ACOMPANHAMENTO'!$AC$3:$AC$4922)))+((R29&lt;&gt;"")*ISNUMBER(SEARCH("|"&amp;R29&amp;"|",'5_ACOMPANHAMENTO'!$AC$3:$AC$4922)))+((S29&lt;&gt;"")*ISNUMBER(SEARCH("|"&amp;S29&amp;"|",'5_ACOMPANHAMENTO'!$AC$3:$AC$4922)))+((T29&lt;&gt;"")*ISNUMBER(SEARCH("|"&amp;T29&amp;"|",'5_ACOMPANHAMENTO'!$AC$3:$AC$4922)))+((U29&lt;&gt;"")*ISNUMBER(SEARCH("|"&amp;U29&amp;"|",'5_ACOMPANHAMENTO'!$AC$3:$AC$4922)))+((V29&lt;&gt;"")*ISNUMBER(SEARCH("|"&amp;V29&amp;"|",'5_ACOMPANHAMENTO'!$AC$3:$AC$4922)))+((W29&lt;&gt;"")*ISNUMBER(SEARCH("|"&amp;W29&amp;"|",'5_ACOMPANHAMENTO'!$AC$3:$AC$4922)))+((X29&lt;&gt;"")*ISNUMBER(SEARCH("|"&amp;X29&amp;"|",'5_ACOMPANHAMENTO'!$AC$3:$AC$4922)))+((Y29&lt;&gt;"")*ISNUMBER(SEARCH("|"&amp;Y29&amp;"|",'5_ACOMPANHAMENTO'!$AC$3:$AC$4922)))+((Z29&lt;&gt;"")*ISNUMBER(SEARCH("|"&amp;Z29&amp;"|",'5_ACOMPANHAMENTO'!$AC$3:$AC$4922)))+((AA29&lt;&gt;"")*ISNUMBER(SEARCH("|"&amp;AA29&amp;"|",'5_ACOMPANHAMENTO'!$AC$3:$AC$4922)))+((AB29&lt;&gt;"")*ISNUMBER(SEARCH("|"&amp;AB29&amp;"|",'5_ACOMPANHAMENTO'!$AC$3:$AC$4922))))&gt;0)),'5_ACOMPANHAMENTO'!$O$3:$O$4922),0))</f>
        <v/>
      </c>
      <c r="G29" s="7">
        <f>IF(OR($B29="",$C29=""),"",D29-F29)</f>
        <v/>
      </c>
      <c r="H29" s="1">
        <f>IF(OR($B29="",$C29=""),"",TRIM($B29&amp;"")&amp;"|"&amp;TRIM($C29&amp;""))</f>
        <v/>
      </c>
      <c r="I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",99)),1,99)))</f>
        <v/>
      </c>
      <c r="J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",99)),100,99)))</f>
        <v/>
      </c>
      <c r="K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",99)),199,99)))</f>
        <v/>
      </c>
      <c r="L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",99)),298,99)))</f>
        <v/>
      </c>
      <c r="M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",99)),397,99)))</f>
        <v/>
      </c>
      <c r="N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",99)),496,99)))</f>
        <v/>
      </c>
      <c r="O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",99)),595,99)))</f>
        <v/>
      </c>
      <c r="P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",99)),694,99)))</f>
        <v/>
      </c>
      <c r="Q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",99)),793,99)))</f>
        <v/>
      </c>
      <c r="R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",99)),892,99)))</f>
        <v/>
      </c>
      <c r="S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",99)),991,99)))</f>
        <v/>
      </c>
      <c r="T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",99)),1090,99)))</f>
        <v/>
      </c>
      <c r="U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",99)),1189,99)))</f>
        <v/>
      </c>
      <c r="V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",99)),1288,99)))</f>
        <v/>
      </c>
      <c r="W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",99)),1387,99)))</f>
        <v/>
      </c>
      <c r="X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",99)),1486,99)))</f>
        <v/>
      </c>
      <c r="Y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",99)),1585,99)))</f>
        <v/>
      </c>
      <c r="Z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",99)),1684,99)))</f>
        <v/>
      </c>
      <c r="AA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",99)),1783,99)))</f>
        <v/>
      </c>
      <c r="AB29" s="1">
        <f>IF($B29="","",TRIM(MID(SUBSTITUTE(TRIM(SUBSTITUTE(SUBSTITUTE(SUBSTITUTE(SUBSTITUTE(SUBSTITUTE(SUBSTITUTE(SUBSTITUTE(SUBSTITUTE(SUBSTITUTE(SUBSTITUTE(SUBSTITUTE(SUBSTITUTE(SUBSTITUTE(SUBSTITUTE(TRIM($B29&amp;""),CHAR(10),"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",REPT(" ",99)),1882,99)))</f>
        <v/>
      </c>
    </row>
    <row r="30" hidden="1" ht="14.25" customHeight="1">
      <c r="A30" s="4">
        <f>IF(OR($B30="",$C30=""),"",IFERROR(INDEX('5_ACOMPANHAMENTO'!$A$3:$A$4922,MATCH(1,INDEX(('5_ACOMPANHAMENTO'!$AD$3:$AD$4922=TRIM($C30&amp;""))*('5_ACOMPANHAMENTO'!$AC$3:$AC$4922&lt;&gt;"")*((((I30&lt;&gt;"")*ISNUMBER(SEARCH("|"&amp;I30&amp;"|",'5_ACOMPANHAMENTO'!$AC$3:$AC$4922)))+((J30&lt;&gt;"")*ISNUMBER(SEARCH("|"&amp;J30&amp;"|",'5_ACOMPANHAMENTO'!$AC$3:$AC$4922)))+((K30&lt;&gt;"")*ISNUMBER(SEARCH("|"&amp;K30&amp;"|",'5_ACOMPANHAMENTO'!$AC$3:$AC$4922)))+((L30&lt;&gt;"")*ISNUMBER(SEARCH("|"&amp;L30&amp;"|",'5_ACOMPANHAMENTO'!$AC$3:$AC$4922)))+((M30&lt;&gt;"")*ISNUMBER(SEARCH("|"&amp;M30&amp;"|",'5_ACOMPANHAMENTO'!$AC$3:$AC$4922)))+((N30&lt;&gt;"")*ISNUMBER(SEARCH("|"&amp;N30&amp;"|",'5_ACOMPANHAMENTO'!$AC$3:$AC$4922)))+((O30&lt;&gt;"")*ISNUMBER(SEARCH("|"&amp;O30&amp;"|",'5_ACOMPANHAMENTO'!$AC$3:$AC$4922)))+((P30&lt;&gt;"")*ISNUMBER(SEARCH("|"&amp;P30&amp;"|",'5_ACOMPANHAMENTO'!$AC$3:$AC$4922)))+((Q30&lt;&gt;"")*ISNUMBER(SEARCH("|"&amp;Q30&amp;"|",'5_ACOMPANHAMENTO'!$AC$3:$AC$4922)))+((R30&lt;&gt;"")*ISNUMBER(SEARCH("|"&amp;R30&amp;"|",'5_ACOMPANHAMENTO'!$AC$3:$AC$4922)))+((S30&lt;&gt;"")*ISNUMBER(SEARCH("|"&amp;S30&amp;"|",'5_ACOMPANHAMENTO'!$AC$3:$AC$4922)))+((T30&lt;&gt;"")*ISNUMBER(SEARCH("|"&amp;T30&amp;"|",'5_ACOMPANHAMENTO'!$AC$3:$AC$4922)))+((U30&lt;&gt;"")*ISNUMBER(SEARCH("|"&amp;U30&amp;"|",'5_ACOMPANHAMENTO'!$AC$3:$AC$4922)))+((V30&lt;&gt;"")*ISNUMBER(SEARCH("|"&amp;V30&amp;"|",'5_ACOMPANHAMENTO'!$AC$3:$AC$4922)))+((W30&lt;&gt;"")*ISNUMBER(SEARCH("|"&amp;W30&amp;"|",'5_ACOMPANHAMENTO'!$AC$3:$AC$4922)))+((X30&lt;&gt;"")*ISNUMBER(SEARCH("|"&amp;X30&amp;"|",'5_ACOMPANHAMENTO'!$AC$3:$AC$4922)))+((Y30&lt;&gt;"")*ISNUMBER(SEARCH("|"&amp;Y30&amp;"|",'5_ACOMPANHAMENTO'!$AC$3:$AC$4922)))+((Z30&lt;&gt;"")*ISNUMBER(SEARCH("|"&amp;Z30&amp;"|",'5_ACOMPANHAMENTO'!$AC$3:$AC$4922)))+((AA30&lt;&gt;"")*ISNUMBER(SEARCH("|"&amp;AA30&amp;"|",'5_ACOMPANHAMENTO'!$AC$3:$AC$4922)))+((AB30&lt;&gt;"")*ISNUMBER(SEARCH("|"&amp;AB30&amp;"|",'5_ACOMPANHAMENTO'!$AC$3:$AC$4922))))&gt;0),0),0)),""))</f>
        <v/>
      </c>
      <c r="B30" s="4" t="n">
        <v>10147</v>
      </c>
      <c r="C30" s="4" t="inlineStr">
        <is>
          <t>CNC NESTING</t>
        </is>
      </c>
      <c r="D30" s="4">
        <f>IF(OR($B30="",$C30=""),"",IFERROR(SUMPRODUCT(--(('5_ACOMPANHAMENTO'!$AD$3:$AD$4922=TRIM($C30&amp;""))*('5_ACOMPANHAMENTO'!$AC$3:$AC$4922&lt;&gt;"")*((((I30&lt;&gt;"")*ISNUMBER(SEARCH("|"&amp;I30&amp;"|",'5_ACOMPANHAMENTO'!$AC$3:$AC$4922)))+((J30&lt;&gt;"")*ISNUMBER(SEARCH("|"&amp;J30&amp;"|",'5_ACOMPANHAMENTO'!$AC$3:$AC$4922)))+((K30&lt;&gt;"")*ISNUMBER(SEARCH("|"&amp;K30&amp;"|",'5_ACOMPANHAMENTO'!$AC$3:$AC$4922)))+((L30&lt;&gt;"")*ISNUMBER(SEARCH("|"&amp;L30&amp;"|",'5_ACOMPANHAMENTO'!$AC$3:$AC$4922)))+((M30&lt;&gt;"")*ISNUMBER(SEARCH("|"&amp;M30&amp;"|",'5_ACOMPANHAMENTO'!$AC$3:$AC$4922)))+((N30&lt;&gt;"")*ISNUMBER(SEARCH("|"&amp;N30&amp;"|",'5_ACOMPANHAMENTO'!$AC$3:$AC$4922)))+((O30&lt;&gt;"")*ISNUMBER(SEARCH("|"&amp;O30&amp;"|",'5_ACOMPANHAMENTO'!$AC$3:$AC$4922)))+((P30&lt;&gt;"")*ISNUMBER(SEARCH("|"&amp;P30&amp;"|",'5_ACOMPANHAMENTO'!$AC$3:$AC$4922)))+((Q30&lt;&gt;"")*ISNUMBER(SEARCH("|"&amp;Q30&amp;"|",'5_ACOMPANHAMENTO'!$AC$3:$AC$4922)))+((R30&lt;&gt;"")*ISNUMBER(SEARCH("|"&amp;R30&amp;"|",'5_ACOMPANHAMENTO'!$AC$3:$AC$4922)))+((S30&lt;&gt;"")*ISNUMBER(SEARCH("|"&amp;S30&amp;"|",'5_ACOMPANHAMENTO'!$AC$3:$AC$4922)))+((T30&lt;&gt;"")*ISNUMBER(SEARCH("|"&amp;T30&amp;"|",'5_ACOMPANHAMENTO'!$AC$3:$AC$4922)))+((U30&lt;&gt;"")*ISNUMBER(SEARCH("|"&amp;U30&amp;"|",'5_ACOMPANHAMENTO'!$AC$3:$AC$4922)))+((V30&lt;&gt;"")*ISNUMBER(SEARCH("|"&amp;V30&amp;"|",'5_ACOMPANHAMENTO'!$AC$3:$AC$4922)))+((W30&lt;&gt;"")*ISNUMBER(SEARCH("|"&amp;W30&amp;"|",'5_ACOMPANHAMENTO'!$AC$3:$AC$4922)))+((X30&lt;&gt;"")*ISNUMBER(SEARCH("|"&amp;X30&amp;"|",'5_ACOMPANHAMENTO'!$AC$3:$AC$4922)))+((Y30&lt;&gt;"")*ISNUMBER(SEARCH("|"&amp;Y30&amp;"|",'5_ACOMPANHAMENTO'!$AC$3:$AC$4922)))+((Z30&lt;&gt;"")*ISNUMBER(SEARCH("|"&amp;Z30&amp;"|",'5_ACOMPANHAMENTO'!$AC$3:$AC$4922)))+((AA30&lt;&gt;"")*ISNUMBER(SEARCH("|"&amp;AA30&amp;"|",'5_ACOMPANHAMENTO'!$AC$3:$AC$4922)))+((AB30&lt;&gt;"")*ISNUMBER(SEARCH("|"&amp;AB30&amp;"|",'5_ACOMPANHAMENTO'!$AC$3:$AC$4922))))&gt;0)),'5_ACOMPANHAMENTO'!$J$3:$J$4922),0))</f>
        <v/>
      </c>
      <c r="E30" s="4">
        <f>IF(G30=0,"FINALIZADO",IF(TODAY()&gt;A30,"ATRASADO "&amp;TODAY()-A30&amp;" DIAS","ADIANTADO "&amp;A30-TODAY()&amp;" DIAS"))</f>
        <v/>
      </c>
      <c r="F30" s="7">
        <f>IF(OR($B30="",$C30=""),"",IFERROR(SUMPRODUCT(--(('5_ACOMPANHAMENTO'!$AD$3:$AD$4922=TRIM($C30&amp;""))*('5_ACOMPANHAMENTO'!$AC$3:$AC$4922&lt;&gt;"")*((((I30&lt;&gt;"")*ISNUMBER(SEARCH("|"&amp;I30&amp;"|",'5_ACOMPANHAMENTO'!$AC$3:$AC$4922)))+((J30&lt;&gt;"")*ISNUMBER(SEARCH("|"&amp;J30&amp;"|",'5_ACOMPANHAMENTO'!$AC$3:$AC$4922)))+((K30&lt;&gt;"")*ISNUMBER(SEARCH("|"&amp;K30&amp;"|",'5_ACOMPANHAMENTO'!$AC$3:$AC$4922)))+((L30&lt;&gt;"")*ISNUMBER(SEARCH("|"&amp;L30&amp;"|",'5_ACOMPANHAMENTO'!$AC$3:$AC$4922)))+((M30&lt;&gt;"")*ISNUMBER(SEARCH("|"&amp;M30&amp;"|",'5_ACOMPANHAMENTO'!$AC$3:$AC$4922)))+((N30&lt;&gt;"")*ISNUMBER(SEARCH("|"&amp;N30&amp;"|",'5_ACOMPANHAMENTO'!$AC$3:$AC$4922)))+((O30&lt;&gt;"")*ISNUMBER(SEARCH("|"&amp;O30&amp;"|",'5_ACOMPANHAMENTO'!$AC$3:$AC$4922)))+((P30&lt;&gt;"")*ISNUMBER(SEARCH("|"&amp;P30&amp;"|",'5_ACOMPANHAMENTO'!$AC$3:$AC$4922)))+((Q30&lt;&gt;"")*ISNUMBER(SEARCH("|"&amp;Q30&amp;"|",'5_ACOMPANHAMENTO'!$AC$3:$AC$4922)))+((R30&lt;&gt;"")*ISNUMBER(SEARCH("|"&amp;R30&amp;"|",'5_ACOMPANHAMENTO'!$AC$3:$AC$4922)))+((S30&lt;&gt;"")*ISNUMBER(SEARCH("|"&amp;S30&amp;"|",'5_ACOMPANHAMENTO'!$AC$3:$AC$4922)))+((T30&lt;&gt;"")*ISNUMBER(SEARCH("|"&amp;T30&amp;"|",'5_ACOMPANHAMENTO'!$AC$3:$AC$4922)))+((U30&lt;&gt;"")*ISNUMBER(SEARCH("|"&amp;U30&amp;"|",'5_ACOMPANHAMENTO'!$AC$3:$AC$4922)))+((V30&lt;&gt;"")*ISNUMBER(SEARCH("|"&amp;V30&amp;"|",'5_ACOMPANHAMENTO'!$AC$3:$AC$4922)))+((W30&lt;&gt;"")*ISNUMBER(SEARCH("|"&amp;W30&amp;"|",'5_ACOMPANHAMENTO'!$AC$3:$AC$4922)))+((X30&lt;&gt;"")*ISNUMBER(SEARCH("|"&amp;X30&amp;"|",'5_ACOMPANHAMENTO'!$AC$3:$AC$4922)))+((Y30&lt;&gt;"")*ISNUMBER(SEARCH("|"&amp;Y30&amp;"|",'5_ACOMPANHAMENTO'!$AC$3:$AC$4922)))+((Z30&lt;&gt;"")*ISNUMBER(SEARCH("|"&amp;Z30&amp;"|",'5_ACOMPANHAMENTO'!$AC$3:$AC$4922)))+((AA30&lt;&gt;"")*ISNUMBER(SEARCH("|"&amp;AA30&amp;"|",'5_ACOMPANHAMENTO'!$AC$3:$AC$4922)))+((AB30&lt;&gt;"")*ISNUMBER(SEARCH("|"&amp;AB30&amp;"|",'5_ACOMPANHAMENTO'!$AC$3:$AC$4922))))&gt;0)),'5_ACOMPANHAMENTO'!$O$3:$O$4922),0))</f>
        <v/>
      </c>
      <c r="G30" s="7">
        <f>IF(OR($B30="",$C30=""),"",D30-F30)</f>
        <v/>
      </c>
      <c r="H30" s="1">
        <f>IF(OR($B30="",$C30=""),"",TRIM($B30&amp;"")&amp;"|"&amp;TRIM($C30&amp;""))</f>
        <v/>
      </c>
      <c r="I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",99)),1,99)))</f>
        <v/>
      </c>
      <c r="J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",99)),100,99)))</f>
        <v/>
      </c>
      <c r="K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",99)),199,99)))</f>
        <v/>
      </c>
      <c r="L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",99)),298,99)))</f>
        <v/>
      </c>
      <c r="M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",99)),397,99)))</f>
        <v/>
      </c>
      <c r="N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",99)),496,99)))</f>
        <v/>
      </c>
      <c r="O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",99)),595,99)))</f>
        <v/>
      </c>
      <c r="P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",99)),694,99)))</f>
        <v/>
      </c>
      <c r="Q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",99)),793,99)))</f>
        <v/>
      </c>
      <c r="R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",99)),892,99)))</f>
        <v/>
      </c>
      <c r="S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",99)),991,99)))</f>
        <v/>
      </c>
      <c r="T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",99)),1090,99)))</f>
        <v/>
      </c>
      <c r="U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",99)),1189,99)))</f>
        <v/>
      </c>
      <c r="V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",99)),1288,99)))</f>
        <v/>
      </c>
      <c r="W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",99)),1387,99)))</f>
        <v/>
      </c>
      <c r="X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",99)),1486,99)))</f>
        <v/>
      </c>
      <c r="Y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",99)),1585,99)))</f>
        <v/>
      </c>
      <c r="Z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",99)),1684,99)))</f>
        <v/>
      </c>
      <c r="AA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",99)),1783,99)))</f>
        <v/>
      </c>
      <c r="AB30" s="1">
        <f>IF($B30="","",TRIM(MID(SUBSTITUTE(TRIM(SUBSTITUTE(SUBSTITUTE(SUBSTITUTE(SUBSTITUTE(SUBSTITUTE(SUBSTITUTE(SUBSTITUTE(SUBSTITUTE(SUBSTITUTE(SUBSTITUTE(SUBSTITUTE(SUBSTITUTE(SUBSTITUTE(SUBSTITUTE(TRIM($B30&amp;""),CHAR(10),"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",REPT(" ",99)),1882,99)))</f>
        <v/>
      </c>
    </row>
    <row r="31" hidden="1" ht="14.25" customHeight="1">
      <c r="A31" s="4">
        <f>IF(OR($B31="",$C31=""),"",IFERROR(INDEX('5_ACOMPANHAMENTO'!$A$3:$A$4922,MATCH(1,INDEX(('5_ACOMPANHAMENTO'!$AD$3:$AD$4922=TRIM($C31&amp;""))*('5_ACOMPANHAMENTO'!$AC$3:$AC$4922&lt;&gt;"")*((((I31&lt;&gt;"")*ISNUMBER(SEARCH("|"&amp;I31&amp;"|",'5_ACOMPANHAMENTO'!$AC$3:$AC$4922)))+((J31&lt;&gt;"")*ISNUMBER(SEARCH("|"&amp;J31&amp;"|",'5_ACOMPANHAMENTO'!$AC$3:$AC$4922)))+((K31&lt;&gt;"")*ISNUMBER(SEARCH("|"&amp;K31&amp;"|",'5_ACOMPANHAMENTO'!$AC$3:$AC$4922)))+((L31&lt;&gt;"")*ISNUMBER(SEARCH("|"&amp;L31&amp;"|",'5_ACOMPANHAMENTO'!$AC$3:$AC$4922)))+((M31&lt;&gt;"")*ISNUMBER(SEARCH("|"&amp;M31&amp;"|",'5_ACOMPANHAMENTO'!$AC$3:$AC$4922)))+((N31&lt;&gt;"")*ISNUMBER(SEARCH("|"&amp;N31&amp;"|",'5_ACOMPANHAMENTO'!$AC$3:$AC$4922)))+((O31&lt;&gt;"")*ISNUMBER(SEARCH("|"&amp;O31&amp;"|",'5_ACOMPANHAMENTO'!$AC$3:$AC$4922)))+((P31&lt;&gt;"")*ISNUMBER(SEARCH("|"&amp;P31&amp;"|",'5_ACOMPANHAMENTO'!$AC$3:$AC$4922)))+((Q31&lt;&gt;"")*ISNUMBER(SEARCH("|"&amp;Q31&amp;"|",'5_ACOMPANHAMENTO'!$AC$3:$AC$4922)))+((R31&lt;&gt;"")*ISNUMBER(SEARCH("|"&amp;R31&amp;"|",'5_ACOMPANHAMENTO'!$AC$3:$AC$4922)))+((S31&lt;&gt;"")*ISNUMBER(SEARCH("|"&amp;S31&amp;"|",'5_ACOMPANHAMENTO'!$AC$3:$AC$4922)))+((T31&lt;&gt;"")*ISNUMBER(SEARCH("|"&amp;T31&amp;"|",'5_ACOMPANHAMENTO'!$AC$3:$AC$4922)))+((U31&lt;&gt;"")*ISNUMBER(SEARCH("|"&amp;U31&amp;"|",'5_ACOMPANHAMENTO'!$AC$3:$AC$4922)))+((V31&lt;&gt;"")*ISNUMBER(SEARCH("|"&amp;V31&amp;"|",'5_ACOMPANHAMENTO'!$AC$3:$AC$4922)))+((W31&lt;&gt;"")*ISNUMBER(SEARCH("|"&amp;W31&amp;"|",'5_ACOMPANHAMENTO'!$AC$3:$AC$4922)))+((X31&lt;&gt;"")*ISNUMBER(SEARCH("|"&amp;X31&amp;"|",'5_ACOMPANHAMENTO'!$AC$3:$AC$4922)))+((Y31&lt;&gt;"")*ISNUMBER(SEARCH("|"&amp;Y31&amp;"|",'5_ACOMPANHAMENTO'!$AC$3:$AC$4922)))+((Z31&lt;&gt;"")*ISNUMBER(SEARCH("|"&amp;Z31&amp;"|",'5_ACOMPANHAMENTO'!$AC$3:$AC$4922)))+((AA31&lt;&gt;"")*ISNUMBER(SEARCH("|"&amp;AA31&amp;"|",'5_ACOMPANHAMENTO'!$AC$3:$AC$4922)))+((AB31&lt;&gt;"")*ISNUMBER(SEARCH("|"&amp;AB31&amp;"|",'5_ACOMPANHAMENTO'!$AC$3:$AC$4922))))&gt;0),0),0)),""))</f>
        <v/>
      </c>
      <c r="B31" s="4" t="n">
        <v>10147</v>
      </c>
      <c r="C31" s="4" t="inlineStr">
        <is>
          <t>COPIADORA</t>
        </is>
      </c>
      <c r="D31" s="4">
        <f>IF(OR($B31="",$C31=""),"",IFERROR(SUMPRODUCT(--(('5_ACOMPANHAMENTO'!$AD$3:$AD$4922=TRIM($C31&amp;""))*('5_ACOMPANHAMENTO'!$AC$3:$AC$4922&lt;&gt;"")*((((I31&lt;&gt;"")*ISNUMBER(SEARCH("|"&amp;I31&amp;"|",'5_ACOMPANHAMENTO'!$AC$3:$AC$4922)))+((J31&lt;&gt;"")*ISNUMBER(SEARCH("|"&amp;J31&amp;"|",'5_ACOMPANHAMENTO'!$AC$3:$AC$4922)))+((K31&lt;&gt;"")*ISNUMBER(SEARCH("|"&amp;K31&amp;"|",'5_ACOMPANHAMENTO'!$AC$3:$AC$4922)))+((L31&lt;&gt;"")*ISNUMBER(SEARCH("|"&amp;L31&amp;"|",'5_ACOMPANHAMENTO'!$AC$3:$AC$4922)))+((M31&lt;&gt;"")*ISNUMBER(SEARCH("|"&amp;M31&amp;"|",'5_ACOMPANHAMENTO'!$AC$3:$AC$4922)))+((N31&lt;&gt;"")*ISNUMBER(SEARCH("|"&amp;N31&amp;"|",'5_ACOMPANHAMENTO'!$AC$3:$AC$4922)))+((O31&lt;&gt;"")*ISNUMBER(SEARCH("|"&amp;O31&amp;"|",'5_ACOMPANHAMENTO'!$AC$3:$AC$4922)))+((P31&lt;&gt;"")*ISNUMBER(SEARCH("|"&amp;P31&amp;"|",'5_ACOMPANHAMENTO'!$AC$3:$AC$4922)))+((Q31&lt;&gt;"")*ISNUMBER(SEARCH("|"&amp;Q31&amp;"|",'5_ACOMPANHAMENTO'!$AC$3:$AC$4922)))+((R31&lt;&gt;"")*ISNUMBER(SEARCH("|"&amp;R31&amp;"|",'5_ACOMPANHAMENTO'!$AC$3:$AC$4922)))+((S31&lt;&gt;"")*ISNUMBER(SEARCH("|"&amp;S31&amp;"|",'5_ACOMPANHAMENTO'!$AC$3:$AC$4922)))+((T31&lt;&gt;"")*ISNUMBER(SEARCH("|"&amp;T31&amp;"|",'5_ACOMPANHAMENTO'!$AC$3:$AC$4922)))+((U31&lt;&gt;"")*ISNUMBER(SEARCH("|"&amp;U31&amp;"|",'5_ACOMPANHAMENTO'!$AC$3:$AC$4922)))+((V31&lt;&gt;"")*ISNUMBER(SEARCH("|"&amp;V31&amp;"|",'5_ACOMPANHAMENTO'!$AC$3:$AC$4922)))+((W31&lt;&gt;"")*ISNUMBER(SEARCH("|"&amp;W31&amp;"|",'5_ACOMPANHAMENTO'!$AC$3:$AC$4922)))+((X31&lt;&gt;"")*ISNUMBER(SEARCH("|"&amp;X31&amp;"|",'5_ACOMPANHAMENTO'!$AC$3:$AC$4922)))+((Y31&lt;&gt;"")*ISNUMBER(SEARCH("|"&amp;Y31&amp;"|",'5_ACOMPANHAMENTO'!$AC$3:$AC$4922)))+((Z31&lt;&gt;"")*ISNUMBER(SEARCH("|"&amp;Z31&amp;"|",'5_ACOMPANHAMENTO'!$AC$3:$AC$4922)))+((AA31&lt;&gt;"")*ISNUMBER(SEARCH("|"&amp;AA31&amp;"|",'5_ACOMPANHAMENTO'!$AC$3:$AC$4922)))+((AB31&lt;&gt;"")*ISNUMBER(SEARCH("|"&amp;AB31&amp;"|",'5_ACOMPANHAMENTO'!$AC$3:$AC$4922))))&gt;0)),'5_ACOMPANHAMENTO'!$J$3:$J$4922),0))</f>
        <v/>
      </c>
      <c r="E31" s="4">
        <f>IF(G31=0,"FINALIZADO",IF(TODAY()&gt;A31,"ATRASADO "&amp;TODAY()-A31&amp;" DIAS","ADIANTADO "&amp;A31-TODAY()&amp;" DIAS"))</f>
        <v/>
      </c>
      <c r="F31" s="7">
        <f>IF(OR($B31="",$C31=""),"",IFERROR(SUMPRODUCT(--(('5_ACOMPANHAMENTO'!$AD$3:$AD$4922=TRIM($C31&amp;""))*('5_ACOMPANHAMENTO'!$AC$3:$AC$4922&lt;&gt;"")*((((I31&lt;&gt;"")*ISNUMBER(SEARCH("|"&amp;I31&amp;"|",'5_ACOMPANHAMENTO'!$AC$3:$AC$4922)))+((J31&lt;&gt;"")*ISNUMBER(SEARCH("|"&amp;J31&amp;"|",'5_ACOMPANHAMENTO'!$AC$3:$AC$4922)))+((K31&lt;&gt;"")*ISNUMBER(SEARCH("|"&amp;K31&amp;"|",'5_ACOMPANHAMENTO'!$AC$3:$AC$4922)))+((L31&lt;&gt;"")*ISNUMBER(SEARCH("|"&amp;L31&amp;"|",'5_ACOMPANHAMENTO'!$AC$3:$AC$4922)))+((M31&lt;&gt;"")*ISNUMBER(SEARCH("|"&amp;M31&amp;"|",'5_ACOMPANHAMENTO'!$AC$3:$AC$4922)))+((N31&lt;&gt;"")*ISNUMBER(SEARCH("|"&amp;N31&amp;"|",'5_ACOMPANHAMENTO'!$AC$3:$AC$4922)))+((O31&lt;&gt;"")*ISNUMBER(SEARCH("|"&amp;O31&amp;"|",'5_ACOMPANHAMENTO'!$AC$3:$AC$4922)))+((P31&lt;&gt;"")*ISNUMBER(SEARCH("|"&amp;P31&amp;"|",'5_ACOMPANHAMENTO'!$AC$3:$AC$4922)))+((Q31&lt;&gt;"")*ISNUMBER(SEARCH("|"&amp;Q31&amp;"|",'5_ACOMPANHAMENTO'!$AC$3:$AC$4922)))+((R31&lt;&gt;"")*ISNUMBER(SEARCH("|"&amp;R31&amp;"|",'5_ACOMPANHAMENTO'!$AC$3:$AC$4922)))+((S31&lt;&gt;"")*ISNUMBER(SEARCH("|"&amp;S31&amp;"|",'5_ACOMPANHAMENTO'!$AC$3:$AC$4922)))+((T31&lt;&gt;"")*ISNUMBER(SEARCH("|"&amp;T31&amp;"|",'5_ACOMPANHAMENTO'!$AC$3:$AC$4922)))+((U31&lt;&gt;"")*ISNUMBER(SEARCH("|"&amp;U31&amp;"|",'5_ACOMPANHAMENTO'!$AC$3:$AC$4922)))+((V31&lt;&gt;"")*ISNUMBER(SEARCH("|"&amp;V31&amp;"|",'5_ACOMPANHAMENTO'!$AC$3:$AC$4922)))+((W31&lt;&gt;"")*ISNUMBER(SEARCH("|"&amp;W31&amp;"|",'5_ACOMPANHAMENTO'!$AC$3:$AC$4922)))+((X31&lt;&gt;"")*ISNUMBER(SEARCH("|"&amp;X31&amp;"|",'5_ACOMPANHAMENTO'!$AC$3:$AC$4922)))+((Y31&lt;&gt;"")*ISNUMBER(SEARCH("|"&amp;Y31&amp;"|",'5_ACOMPANHAMENTO'!$AC$3:$AC$4922)))+((Z31&lt;&gt;"")*ISNUMBER(SEARCH("|"&amp;Z31&amp;"|",'5_ACOMPANHAMENTO'!$AC$3:$AC$4922)))+((AA31&lt;&gt;"")*ISNUMBER(SEARCH("|"&amp;AA31&amp;"|",'5_ACOMPANHAMENTO'!$AC$3:$AC$4922)))+((AB31&lt;&gt;"")*ISNUMBER(SEARCH("|"&amp;AB31&amp;"|",'5_ACOMPANHAMENTO'!$AC$3:$AC$4922))))&gt;0)),'5_ACOMPANHAMENTO'!$O$3:$O$4922),0))</f>
        <v/>
      </c>
      <c r="G31" s="7">
        <f>IF(OR($B31="",$C31=""),"",D31-F31)</f>
        <v/>
      </c>
      <c r="H31" s="1">
        <f>IF(OR($B31="",$C31=""),"",TRIM($B31&amp;"")&amp;"|"&amp;TRIM($C31&amp;""))</f>
        <v/>
      </c>
      <c r="I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",99)),1,99)))</f>
        <v/>
      </c>
      <c r="J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",99)),100,99)))</f>
        <v/>
      </c>
      <c r="K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",99)),199,99)))</f>
        <v/>
      </c>
      <c r="L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",99)),298,99)))</f>
        <v/>
      </c>
      <c r="M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",99)),397,99)))</f>
        <v/>
      </c>
      <c r="N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",99)),496,99)))</f>
        <v/>
      </c>
      <c r="O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",99)),595,99)))</f>
        <v/>
      </c>
      <c r="P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",99)),694,99)))</f>
        <v/>
      </c>
      <c r="Q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",99)),793,99)))</f>
        <v/>
      </c>
      <c r="R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",99)),892,99)))</f>
        <v/>
      </c>
      <c r="S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",99)),991,99)))</f>
        <v/>
      </c>
      <c r="T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",99)),1090,99)))</f>
        <v/>
      </c>
      <c r="U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",99)),1189,99)))</f>
        <v/>
      </c>
      <c r="V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",99)),1288,99)))</f>
        <v/>
      </c>
      <c r="W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",99)),1387,99)))</f>
        <v/>
      </c>
      <c r="X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",99)),1486,99)))</f>
        <v/>
      </c>
      <c r="Y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",99)),1585,99)))</f>
        <v/>
      </c>
      <c r="Z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",99)),1684,99)))</f>
        <v/>
      </c>
      <c r="AA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",99)),1783,99)))</f>
        <v/>
      </c>
      <c r="AB31" s="1">
        <f>IF($B31="","",TRIM(MID(SUBSTITUTE(TRIM(SUBSTITUTE(SUBSTITUTE(SUBSTITUTE(SUBSTITUTE(SUBSTITUTE(SUBSTITUTE(SUBSTITUTE(SUBSTITUTE(SUBSTITUTE(SUBSTITUTE(SUBSTITUTE(SUBSTITUTE(SUBSTITUTE(SUBSTITUTE(TRIM($B31&amp;""),CHAR(10),"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",REPT(" ",99)),1882,99)))</f>
        <v/>
      </c>
    </row>
    <row r="32" hidden="1" ht="14.25" customHeight="1">
      <c r="A32" s="4">
        <f>IF(OR($B32="",$C32=""),"",IFERROR(INDEX('5_ACOMPANHAMENTO'!$A$3:$A$4922,MATCH(1,INDEX(('5_ACOMPANHAMENTO'!$AD$3:$AD$4922=TRIM($C32&amp;""))*('5_ACOMPANHAMENTO'!$AC$3:$AC$4922&lt;&gt;"")*((((I32&lt;&gt;"")*ISNUMBER(SEARCH("|"&amp;I32&amp;"|",'5_ACOMPANHAMENTO'!$AC$3:$AC$4922)))+((J32&lt;&gt;"")*ISNUMBER(SEARCH("|"&amp;J32&amp;"|",'5_ACOMPANHAMENTO'!$AC$3:$AC$4922)))+((K32&lt;&gt;"")*ISNUMBER(SEARCH("|"&amp;K32&amp;"|",'5_ACOMPANHAMENTO'!$AC$3:$AC$4922)))+((L32&lt;&gt;"")*ISNUMBER(SEARCH("|"&amp;L32&amp;"|",'5_ACOMPANHAMENTO'!$AC$3:$AC$4922)))+((M32&lt;&gt;"")*ISNUMBER(SEARCH("|"&amp;M32&amp;"|",'5_ACOMPANHAMENTO'!$AC$3:$AC$4922)))+((N32&lt;&gt;"")*ISNUMBER(SEARCH("|"&amp;N32&amp;"|",'5_ACOMPANHAMENTO'!$AC$3:$AC$4922)))+((O32&lt;&gt;"")*ISNUMBER(SEARCH("|"&amp;O32&amp;"|",'5_ACOMPANHAMENTO'!$AC$3:$AC$4922)))+((P32&lt;&gt;"")*ISNUMBER(SEARCH("|"&amp;P32&amp;"|",'5_ACOMPANHAMENTO'!$AC$3:$AC$4922)))+((Q32&lt;&gt;"")*ISNUMBER(SEARCH("|"&amp;Q32&amp;"|",'5_ACOMPANHAMENTO'!$AC$3:$AC$4922)))+((R32&lt;&gt;"")*ISNUMBER(SEARCH("|"&amp;R32&amp;"|",'5_ACOMPANHAMENTO'!$AC$3:$AC$4922)))+((S32&lt;&gt;"")*ISNUMBER(SEARCH("|"&amp;S32&amp;"|",'5_ACOMPANHAMENTO'!$AC$3:$AC$4922)))+((T32&lt;&gt;"")*ISNUMBER(SEARCH("|"&amp;T32&amp;"|",'5_ACOMPANHAMENTO'!$AC$3:$AC$4922)))+((U32&lt;&gt;"")*ISNUMBER(SEARCH("|"&amp;U32&amp;"|",'5_ACOMPANHAMENTO'!$AC$3:$AC$4922)))+((V32&lt;&gt;"")*ISNUMBER(SEARCH("|"&amp;V32&amp;"|",'5_ACOMPANHAMENTO'!$AC$3:$AC$4922)))+((W32&lt;&gt;"")*ISNUMBER(SEARCH("|"&amp;W32&amp;"|",'5_ACOMPANHAMENTO'!$AC$3:$AC$4922)))+((X32&lt;&gt;"")*ISNUMBER(SEARCH("|"&amp;X32&amp;"|",'5_ACOMPANHAMENTO'!$AC$3:$AC$4922)))+((Y32&lt;&gt;"")*ISNUMBER(SEARCH("|"&amp;Y32&amp;"|",'5_ACOMPANHAMENTO'!$AC$3:$AC$4922)))+((Z32&lt;&gt;"")*ISNUMBER(SEARCH("|"&amp;Z32&amp;"|",'5_ACOMPANHAMENTO'!$AC$3:$AC$4922)))+((AA32&lt;&gt;"")*ISNUMBER(SEARCH("|"&amp;AA32&amp;"|",'5_ACOMPANHAMENTO'!$AC$3:$AC$4922)))+((AB32&lt;&gt;"")*ISNUMBER(SEARCH("|"&amp;AB32&amp;"|",'5_ACOMPANHAMENTO'!$AC$3:$AC$4922))))&gt;0),0),0)),""))</f>
        <v/>
      </c>
      <c r="B32" s="4" t="n">
        <v>10147</v>
      </c>
      <c r="C32" s="4" t="inlineStr">
        <is>
          <t>USINAGEM</t>
        </is>
      </c>
      <c r="D32" s="4">
        <f>IF(OR($B32="",$C32=""),"",IFERROR(SUMPRODUCT(--(('5_ACOMPANHAMENTO'!$AD$3:$AD$4922=TRIM($C32&amp;""))*('5_ACOMPANHAMENTO'!$AC$3:$AC$4922&lt;&gt;"")*((((I32&lt;&gt;"")*ISNUMBER(SEARCH("|"&amp;I32&amp;"|",'5_ACOMPANHAMENTO'!$AC$3:$AC$4922)))+((J32&lt;&gt;"")*ISNUMBER(SEARCH("|"&amp;J32&amp;"|",'5_ACOMPANHAMENTO'!$AC$3:$AC$4922)))+((K32&lt;&gt;"")*ISNUMBER(SEARCH("|"&amp;K32&amp;"|",'5_ACOMPANHAMENTO'!$AC$3:$AC$4922)))+((L32&lt;&gt;"")*ISNUMBER(SEARCH("|"&amp;L32&amp;"|",'5_ACOMPANHAMENTO'!$AC$3:$AC$4922)))+((M32&lt;&gt;"")*ISNUMBER(SEARCH("|"&amp;M32&amp;"|",'5_ACOMPANHAMENTO'!$AC$3:$AC$4922)))+((N32&lt;&gt;"")*ISNUMBER(SEARCH("|"&amp;N32&amp;"|",'5_ACOMPANHAMENTO'!$AC$3:$AC$4922)))+((O32&lt;&gt;"")*ISNUMBER(SEARCH("|"&amp;O32&amp;"|",'5_ACOMPANHAMENTO'!$AC$3:$AC$4922)))+((P32&lt;&gt;"")*ISNUMBER(SEARCH("|"&amp;P32&amp;"|",'5_ACOMPANHAMENTO'!$AC$3:$AC$4922)))+((Q32&lt;&gt;"")*ISNUMBER(SEARCH("|"&amp;Q32&amp;"|",'5_ACOMPANHAMENTO'!$AC$3:$AC$4922)))+((R32&lt;&gt;"")*ISNUMBER(SEARCH("|"&amp;R32&amp;"|",'5_ACOMPANHAMENTO'!$AC$3:$AC$4922)))+((S32&lt;&gt;"")*ISNUMBER(SEARCH("|"&amp;S32&amp;"|",'5_ACOMPANHAMENTO'!$AC$3:$AC$4922)))+((T32&lt;&gt;"")*ISNUMBER(SEARCH("|"&amp;T32&amp;"|",'5_ACOMPANHAMENTO'!$AC$3:$AC$4922)))+((U32&lt;&gt;"")*ISNUMBER(SEARCH("|"&amp;U32&amp;"|",'5_ACOMPANHAMENTO'!$AC$3:$AC$4922)))+((V32&lt;&gt;"")*ISNUMBER(SEARCH("|"&amp;V32&amp;"|",'5_ACOMPANHAMENTO'!$AC$3:$AC$4922)))+((W32&lt;&gt;"")*ISNUMBER(SEARCH("|"&amp;W32&amp;"|",'5_ACOMPANHAMENTO'!$AC$3:$AC$4922)))+((X32&lt;&gt;"")*ISNUMBER(SEARCH("|"&amp;X32&amp;"|",'5_ACOMPANHAMENTO'!$AC$3:$AC$4922)))+((Y32&lt;&gt;"")*ISNUMBER(SEARCH("|"&amp;Y32&amp;"|",'5_ACOMPANHAMENTO'!$AC$3:$AC$4922)))+((Z32&lt;&gt;"")*ISNUMBER(SEARCH("|"&amp;Z32&amp;"|",'5_ACOMPANHAMENTO'!$AC$3:$AC$4922)))+((AA32&lt;&gt;"")*ISNUMBER(SEARCH("|"&amp;AA32&amp;"|",'5_ACOMPANHAMENTO'!$AC$3:$AC$4922)))+((AB32&lt;&gt;"")*ISNUMBER(SEARCH("|"&amp;AB32&amp;"|",'5_ACOMPANHAMENTO'!$AC$3:$AC$4922))))&gt;0)),'5_ACOMPANHAMENTO'!$J$3:$J$4922),0))</f>
        <v/>
      </c>
      <c r="E32" s="4">
        <f>IF(G32=0,"FINALIZADO",IF(TODAY()&gt;A32,"ATRASADO "&amp;TODAY()-A32&amp;" DIAS","ADIANTADO "&amp;A32-TODAY()&amp;" DIAS"))</f>
        <v/>
      </c>
      <c r="F32" s="7">
        <f>IF(OR($B32="",$C32=""),"",IFERROR(SUMPRODUCT(--(('5_ACOMPANHAMENTO'!$AD$3:$AD$4922=TRIM($C32&amp;""))*('5_ACOMPANHAMENTO'!$AC$3:$AC$4922&lt;&gt;"")*((((I32&lt;&gt;"")*ISNUMBER(SEARCH("|"&amp;I32&amp;"|",'5_ACOMPANHAMENTO'!$AC$3:$AC$4922)))+((J32&lt;&gt;"")*ISNUMBER(SEARCH("|"&amp;J32&amp;"|",'5_ACOMPANHAMENTO'!$AC$3:$AC$4922)))+((K32&lt;&gt;"")*ISNUMBER(SEARCH("|"&amp;K32&amp;"|",'5_ACOMPANHAMENTO'!$AC$3:$AC$4922)))+((L32&lt;&gt;"")*ISNUMBER(SEARCH("|"&amp;L32&amp;"|",'5_ACOMPANHAMENTO'!$AC$3:$AC$4922)))+((M32&lt;&gt;"")*ISNUMBER(SEARCH("|"&amp;M32&amp;"|",'5_ACOMPANHAMENTO'!$AC$3:$AC$4922)))+((N32&lt;&gt;"")*ISNUMBER(SEARCH("|"&amp;N32&amp;"|",'5_ACOMPANHAMENTO'!$AC$3:$AC$4922)))+((O32&lt;&gt;"")*ISNUMBER(SEARCH("|"&amp;O32&amp;"|",'5_ACOMPANHAMENTO'!$AC$3:$AC$4922)))+((P32&lt;&gt;"")*ISNUMBER(SEARCH("|"&amp;P32&amp;"|",'5_ACOMPANHAMENTO'!$AC$3:$AC$4922)))+((Q32&lt;&gt;"")*ISNUMBER(SEARCH("|"&amp;Q32&amp;"|",'5_ACOMPANHAMENTO'!$AC$3:$AC$4922)))+((R32&lt;&gt;"")*ISNUMBER(SEARCH("|"&amp;R32&amp;"|",'5_ACOMPANHAMENTO'!$AC$3:$AC$4922)))+((S32&lt;&gt;"")*ISNUMBER(SEARCH("|"&amp;S32&amp;"|",'5_ACOMPANHAMENTO'!$AC$3:$AC$4922)))+((T32&lt;&gt;"")*ISNUMBER(SEARCH("|"&amp;T32&amp;"|",'5_ACOMPANHAMENTO'!$AC$3:$AC$4922)))+((U32&lt;&gt;"")*ISNUMBER(SEARCH("|"&amp;U32&amp;"|",'5_ACOMPANHAMENTO'!$AC$3:$AC$4922)))+((V32&lt;&gt;"")*ISNUMBER(SEARCH("|"&amp;V32&amp;"|",'5_ACOMPANHAMENTO'!$AC$3:$AC$4922)))+((W32&lt;&gt;"")*ISNUMBER(SEARCH("|"&amp;W32&amp;"|",'5_ACOMPANHAMENTO'!$AC$3:$AC$4922)))+((X32&lt;&gt;"")*ISNUMBER(SEARCH("|"&amp;X32&amp;"|",'5_ACOMPANHAMENTO'!$AC$3:$AC$4922)))+((Y32&lt;&gt;"")*ISNUMBER(SEARCH("|"&amp;Y32&amp;"|",'5_ACOMPANHAMENTO'!$AC$3:$AC$4922)))+((Z32&lt;&gt;"")*ISNUMBER(SEARCH("|"&amp;Z32&amp;"|",'5_ACOMPANHAMENTO'!$AC$3:$AC$4922)))+((AA32&lt;&gt;"")*ISNUMBER(SEARCH("|"&amp;AA32&amp;"|",'5_ACOMPANHAMENTO'!$AC$3:$AC$4922)))+((AB32&lt;&gt;"")*ISNUMBER(SEARCH("|"&amp;AB32&amp;"|",'5_ACOMPANHAMENTO'!$AC$3:$AC$4922))))&gt;0)),'5_ACOMPANHAMENTO'!$O$3:$O$4922),0))</f>
        <v/>
      </c>
      <c r="G32" s="7">
        <f>IF(OR($B32="",$C32=""),"",D32-F32)</f>
        <v/>
      </c>
      <c r="H32" s="1">
        <f>IF(OR($B32="",$C32=""),"",TRIM($B32&amp;"")&amp;"|"&amp;TRIM($C32&amp;""))</f>
        <v/>
      </c>
      <c r="I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",99)),1,99)))</f>
        <v/>
      </c>
      <c r="J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",99)),100,99)))</f>
        <v/>
      </c>
      <c r="K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",99)),199,99)))</f>
        <v/>
      </c>
      <c r="L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",99)),298,99)))</f>
        <v/>
      </c>
      <c r="M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",99)),397,99)))</f>
        <v/>
      </c>
      <c r="N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",99)),496,99)))</f>
        <v/>
      </c>
      <c r="O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",99)),595,99)))</f>
        <v/>
      </c>
      <c r="P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",99)),694,99)))</f>
        <v/>
      </c>
      <c r="Q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",99)),793,99)))</f>
        <v/>
      </c>
      <c r="R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",99)),892,99)))</f>
        <v/>
      </c>
      <c r="S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",99)),991,99)))</f>
        <v/>
      </c>
      <c r="T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",99)),1090,99)))</f>
        <v/>
      </c>
      <c r="U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",99)),1189,99)))</f>
        <v/>
      </c>
      <c r="V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",99)),1288,99)))</f>
        <v/>
      </c>
      <c r="W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",99)),1387,99)))</f>
        <v/>
      </c>
      <c r="X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",99)),1486,99)))</f>
        <v/>
      </c>
      <c r="Y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",99)),1585,99)))</f>
        <v/>
      </c>
      <c r="Z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",99)),1684,99)))</f>
        <v/>
      </c>
      <c r="AA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",99)),1783,99)))</f>
        <v/>
      </c>
      <c r="AB32" s="1">
        <f>IF($B32="","",TRIM(MID(SUBSTITUTE(TRIM(SUBSTITUTE(SUBSTITUTE(SUBSTITUTE(SUBSTITUTE(SUBSTITUTE(SUBSTITUTE(SUBSTITUTE(SUBSTITUTE(SUBSTITUTE(SUBSTITUTE(SUBSTITUTE(SUBSTITUTE(SUBSTITUTE(SUBSTITUTE(TRIM($B32&amp;""),CHAR(10),"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",REPT(" ",99)),1882,99)))</f>
        <v/>
      </c>
    </row>
    <row r="33" hidden="1" ht="14.25" customHeight="1">
      <c r="A33" s="4">
        <f>IF(OR($B33="",$C33=""),"",IFERROR(INDEX('5_ACOMPANHAMENTO'!$A$3:$A$4922,MATCH(1,INDEX(('5_ACOMPANHAMENTO'!$AD$3:$AD$4922=TRIM($C33&amp;""))*('5_ACOMPANHAMENTO'!$AC$3:$AC$4922&lt;&gt;"")*((((I33&lt;&gt;"")*ISNUMBER(SEARCH("|"&amp;I33&amp;"|",'5_ACOMPANHAMENTO'!$AC$3:$AC$4922)))+((J33&lt;&gt;"")*ISNUMBER(SEARCH("|"&amp;J33&amp;"|",'5_ACOMPANHAMENTO'!$AC$3:$AC$4922)))+((K33&lt;&gt;"")*ISNUMBER(SEARCH("|"&amp;K33&amp;"|",'5_ACOMPANHAMENTO'!$AC$3:$AC$4922)))+((L33&lt;&gt;"")*ISNUMBER(SEARCH("|"&amp;L33&amp;"|",'5_ACOMPANHAMENTO'!$AC$3:$AC$4922)))+((M33&lt;&gt;"")*ISNUMBER(SEARCH("|"&amp;M33&amp;"|",'5_ACOMPANHAMENTO'!$AC$3:$AC$4922)))+((N33&lt;&gt;"")*ISNUMBER(SEARCH("|"&amp;N33&amp;"|",'5_ACOMPANHAMENTO'!$AC$3:$AC$4922)))+((O33&lt;&gt;"")*ISNUMBER(SEARCH("|"&amp;O33&amp;"|",'5_ACOMPANHAMENTO'!$AC$3:$AC$4922)))+((P33&lt;&gt;"")*ISNUMBER(SEARCH("|"&amp;P33&amp;"|",'5_ACOMPANHAMENTO'!$AC$3:$AC$4922)))+((Q33&lt;&gt;"")*ISNUMBER(SEARCH("|"&amp;Q33&amp;"|",'5_ACOMPANHAMENTO'!$AC$3:$AC$4922)))+((R33&lt;&gt;"")*ISNUMBER(SEARCH("|"&amp;R33&amp;"|",'5_ACOMPANHAMENTO'!$AC$3:$AC$4922)))+((S33&lt;&gt;"")*ISNUMBER(SEARCH("|"&amp;S33&amp;"|",'5_ACOMPANHAMENTO'!$AC$3:$AC$4922)))+((T33&lt;&gt;"")*ISNUMBER(SEARCH("|"&amp;T33&amp;"|",'5_ACOMPANHAMENTO'!$AC$3:$AC$4922)))+((U33&lt;&gt;"")*ISNUMBER(SEARCH("|"&amp;U33&amp;"|",'5_ACOMPANHAMENTO'!$AC$3:$AC$4922)))+((V33&lt;&gt;"")*ISNUMBER(SEARCH("|"&amp;V33&amp;"|",'5_ACOMPANHAMENTO'!$AC$3:$AC$4922)))+((W33&lt;&gt;"")*ISNUMBER(SEARCH("|"&amp;W33&amp;"|",'5_ACOMPANHAMENTO'!$AC$3:$AC$4922)))+((X33&lt;&gt;"")*ISNUMBER(SEARCH("|"&amp;X33&amp;"|",'5_ACOMPANHAMENTO'!$AC$3:$AC$4922)))+((Y33&lt;&gt;"")*ISNUMBER(SEARCH("|"&amp;Y33&amp;"|",'5_ACOMPANHAMENTO'!$AC$3:$AC$4922)))+((Z33&lt;&gt;"")*ISNUMBER(SEARCH("|"&amp;Z33&amp;"|",'5_ACOMPANHAMENTO'!$AC$3:$AC$4922)))+((AA33&lt;&gt;"")*ISNUMBER(SEARCH("|"&amp;AA33&amp;"|",'5_ACOMPANHAMENTO'!$AC$3:$AC$4922)))+((AB33&lt;&gt;"")*ISNUMBER(SEARCH("|"&amp;AB33&amp;"|",'5_ACOMPANHAMENTO'!$AC$3:$AC$4922))))&gt;0),0),0)),""))</f>
        <v/>
      </c>
      <c r="B33" s="4" t="n">
        <v>10147</v>
      </c>
      <c r="C33" s="4" t="inlineStr">
        <is>
          <t>MONTAGEM DE TAMPOS</t>
        </is>
      </c>
      <c r="D33" s="4">
        <f>IF(OR($B33="",$C33=""),"",IFERROR(SUMPRODUCT(--(('5_ACOMPANHAMENTO'!$AD$3:$AD$4922=TRIM($C33&amp;""))*('5_ACOMPANHAMENTO'!$AC$3:$AC$4922&lt;&gt;"")*((((I33&lt;&gt;"")*ISNUMBER(SEARCH("|"&amp;I33&amp;"|",'5_ACOMPANHAMENTO'!$AC$3:$AC$4922)))+((J33&lt;&gt;"")*ISNUMBER(SEARCH("|"&amp;J33&amp;"|",'5_ACOMPANHAMENTO'!$AC$3:$AC$4922)))+((K33&lt;&gt;"")*ISNUMBER(SEARCH("|"&amp;K33&amp;"|",'5_ACOMPANHAMENTO'!$AC$3:$AC$4922)))+((L33&lt;&gt;"")*ISNUMBER(SEARCH("|"&amp;L33&amp;"|",'5_ACOMPANHAMENTO'!$AC$3:$AC$4922)))+((M33&lt;&gt;"")*ISNUMBER(SEARCH("|"&amp;M33&amp;"|",'5_ACOMPANHAMENTO'!$AC$3:$AC$4922)))+((N33&lt;&gt;"")*ISNUMBER(SEARCH("|"&amp;N33&amp;"|",'5_ACOMPANHAMENTO'!$AC$3:$AC$4922)))+((O33&lt;&gt;"")*ISNUMBER(SEARCH("|"&amp;O33&amp;"|",'5_ACOMPANHAMENTO'!$AC$3:$AC$4922)))+((P33&lt;&gt;"")*ISNUMBER(SEARCH("|"&amp;P33&amp;"|",'5_ACOMPANHAMENTO'!$AC$3:$AC$4922)))+((Q33&lt;&gt;"")*ISNUMBER(SEARCH("|"&amp;Q33&amp;"|",'5_ACOMPANHAMENTO'!$AC$3:$AC$4922)))+((R33&lt;&gt;"")*ISNUMBER(SEARCH("|"&amp;R33&amp;"|",'5_ACOMPANHAMENTO'!$AC$3:$AC$4922)))+((S33&lt;&gt;"")*ISNUMBER(SEARCH("|"&amp;S33&amp;"|",'5_ACOMPANHAMENTO'!$AC$3:$AC$4922)))+((T33&lt;&gt;"")*ISNUMBER(SEARCH("|"&amp;T33&amp;"|",'5_ACOMPANHAMENTO'!$AC$3:$AC$4922)))+((U33&lt;&gt;"")*ISNUMBER(SEARCH("|"&amp;U33&amp;"|",'5_ACOMPANHAMENTO'!$AC$3:$AC$4922)))+((V33&lt;&gt;"")*ISNUMBER(SEARCH("|"&amp;V33&amp;"|",'5_ACOMPANHAMENTO'!$AC$3:$AC$4922)))+((W33&lt;&gt;"")*ISNUMBER(SEARCH("|"&amp;W33&amp;"|",'5_ACOMPANHAMENTO'!$AC$3:$AC$4922)))+((X33&lt;&gt;"")*ISNUMBER(SEARCH("|"&amp;X33&amp;"|",'5_ACOMPANHAMENTO'!$AC$3:$AC$4922)))+((Y33&lt;&gt;"")*ISNUMBER(SEARCH("|"&amp;Y33&amp;"|",'5_ACOMPANHAMENTO'!$AC$3:$AC$4922)))+((Z33&lt;&gt;"")*ISNUMBER(SEARCH("|"&amp;Z33&amp;"|",'5_ACOMPANHAMENTO'!$AC$3:$AC$4922)))+((AA33&lt;&gt;"")*ISNUMBER(SEARCH("|"&amp;AA33&amp;"|",'5_ACOMPANHAMENTO'!$AC$3:$AC$4922)))+((AB33&lt;&gt;"")*ISNUMBER(SEARCH("|"&amp;AB33&amp;"|",'5_ACOMPANHAMENTO'!$AC$3:$AC$4922))))&gt;0)),'5_ACOMPANHAMENTO'!$J$3:$J$4922),0))</f>
        <v/>
      </c>
      <c r="E33" s="4">
        <f>IF(G33=0,"FINALIZADO",IF(TODAY()&gt;A33,"ATRASADO "&amp;TODAY()-A33&amp;" DIAS","ADIANTADO "&amp;A33-TODAY()&amp;" DIAS"))</f>
        <v/>
      </c>
      <c r="F33" s="7">
        <f>IF(OR($B33="",$C33=""),"",IFERROR(SUMPRODUCT(--(('5_ACOMPANHAMENTO'!$AD$3:$AD$4922=TRIM($C33&amp;""))*('5_ACOMPANHAMENTO'!$AC$3:$AC$4922&lt;&gt;"")*((((I33&lt;&gt;"")*ISNUMBER(SEARCH("|"&amp;I33&amp;"|",'5_ACOMPANHAMENTO'!$AC$3:$AC$4922)))+((J33&lt;&gt;"")*ISNUMBER(SEARCH("|"&amp;J33&amp;"|",'5_ACOMPANHAMENTO'!$AC$3:$AC$4922)))+((K33&lt;&gt;"")*ISNUMBER(SEARCH("|"&amp;K33&amp;"|",'5_ACOMPANHAMENTO'!$AC$3:$AC$4922)))+((L33&lt;&gt;"")*ISNUMBER(SEARCH("|"&amp;L33&amp;"|",'5_ACOMPANHAMENTO'!$AC$3:$AC$4922)))+((M33&lt;&gt;"")*ISNUMBER(SEARCH("|"&amp;M33&amp;"|",'5_ACOMPANHAMENTO'!$AC$3:$AC$4922)))+((N33&lt;&gt;"")*ISNUMBER(SEARCH("|"&amp;N33&amp;"|",'5_ACOMPANHAMENTO'!$AC$3:$AC$4922)))+((O33&lt;&gt;"")*ISNUMBER(SEARCH("|"&amp;O33&amp;"|",'5_ACOMPANHAMENTO'!$AC$3:$AC$4922)))+((P33&lt;&gt;"")*ISNUMBER(SEARCH("|"&amp;P33&amp;"|",'5_ACOMPANHAMENTO'!$AC$3:$AC$4922)))+((Q33&lt;&gt;"")*ISNUMBER(SEARCH("|"&amp;Q33&amp;"|",'5_ACOMPANHAMENTO'!$AC$3:$AC$4922)))+((R33&lt;&gt;"")*ISNUMBER(SEARCH("|"&amp;R33&amp;"|",'5_ACOMPANHAMENTO'!$AC$3:$AC$4922)))+((S33&lt;&gt;"")*ISNUMBER(SEARCH("|"&amp;S33&amp;"|",'5_ACOMPANHAMENTO'!$AC$3:$AC$4922)))+((T33&lt;&gt;"")*ISNUMBER(SEARCH("|"&amp;T33&amp;"|",'5_ACOMPANHAMENTO'!$AC$3:$AC$4922)))+((U33&lt;&gt;"")*ISNUMBER(SEARCH("|"&amp;U33&amp;"|",'5_ACOMPANHAMENTO'!$AC$3:$AC$4922)))+((V33&lt;&gt;"")*ISNUMBER(SEARCH("|"&amp;V33&amp;"|",'5_ACOMPANHAMENTO'!$AC$3:$AC$4922)))+((W33&lt;&gt;"")*ISNUMBER(SEARCH("|"&amp;W33&amp;"|",'5_ACOMPANHAMENTO'!$AC$3:$AC$4922)))+((X33&lt;&gt;"")*ISNUMBER(SEARCH("|"&amp;X33&amp;"|",'5_ACOMPANHAMENTO'!$AC$3:$AC$4922)))+((Y33&lt;&gt;"")*ISNUMBER(SEARCH("|"&amp;Y33&amp;"|",'5_ACOMPANHAMENTO'!$AC$3:$AC$4922)))+((Z33&lt;&gt;"")*ISNUMBER(SEARCH("|"&amp;Z33&amp;"|",'5_ACOMPANHAMENTO'!$AC$3:$AC$4922)))+((AA33&lt;&gt;"")*ISNUMBER(SEARCH("|"&amp;AA33&amp;"|",'5_ACOMPANHAMENTO'!$AC$3:$AC$4922)))+((AB33&lt;&gt;"")*ISNUMBER(SEARCH("|"&amp;AB33&amp;"|",'5_ACOMPANHAMENTO'!$AC$3:$AC$4922))))&gt;0)),'5_ACOMPANHAMENTO'!$O$3:$O$4922),0))</f>
        <v/>
      </c>
      <c r="G33" s="7">
        <f>IF(OR($B33="",$C33=""),"",D33-F33)</f>
        <v/>
      </c>
      <c r="H33" s="1">
        <f>IF(OR($B33="",$C33=""),"",TRIM($B33&amp;"")&amp;"|"&amp;TRIM($C33&amp;""))</f>
        <v/>
      </c>
      <c r="I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",99)),1,99)))</f>
        <v/>
      </c>
      <c r="J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",99)),100,99)))</f>
        <v/>
      </c>
      <c r="K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",99)),199,99)))</f>
        <v/>
      </c>
      <c r="L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",99)),298,99)))</f>
        <v/>
      </c>
      <c r="M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",99)),397,99)))</f>
        <v/>
      </c>
      <c r="N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",99)),496,99)))</f>
        <v/>
      </c>
      <c r="O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",99)),595,99)))</f>
        <v/>
      </c>
      <c r="P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",99)),694,99)))</f>
        <v/>
      </c>
      <c r="Q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",99)),793,99)))</f>
        <v/>
      </c>
      <c r="R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",99)),892,99)))</f>
        <v/>
      </c>
      <c r="S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",99)),991,99)))</f>
        <v/>
      </c>
      <c r="T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",99)),1090,99)))</f>
        <v/>
      </c>
      <c r="U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",99)),1189,99)))</f>
        <v/>
      </c>
      <c r="V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",99)),1288,99)))</f>
        <v/>
      </c>
      <c r="W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",99)),1387,99)))</f>
        <v/>
      </c>
      <c r="X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",99)),1486,99)))</f>
        <v/>
      </c>
      <c r="Y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",99)),1585,99)))</f>
        <v/>
      </c>
      <c r="Z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",99)),1684,99)))</f>
        <v/>
      </c>
      <c r="AA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",99)),1783,99)))</f>
        <v/>
      </c>
      <c r="AB33" s="1">
        <f>IF($B33="","",TRIM(MID(SUBSTITUTE(TRIM(SUBSTITUTE(SUBSTITUTE(SUBSTITUTE(SUBSTITUTE(SUBSTITUTE(SUBSTITUTE(SUBSTITUTE(SUBSTITUTE(SUBSTITUTE(SUBSTITUTE(SUBSTITUTE(SUBSTITUTE(SUBSTITUTE(SUBSTITUTE(TRIM($B33&amp;""),CHAR(10),"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",REPT(" ",99)),1882,99)))</f>
        <v/>
      </c>
    </row>
    <row r="34" hidden="1" ht="14.25" customHeight="1">
      <c r="A34" s="4">
        <f>IF(OR($B34="",$C34=""),"",IFERROR(INDEX('5_ACOMPANHAMENTO'!$A$3:$A$4922,MATCH(1,INDEX(('5_ACOMPANHAMENTO'!$AD$3:$AD$4922=TRIM($C34&amp;""))*('5_ACOMPANHAMENTO'!$AC$3:$AC$4922&lt;&gt;"")*((((I34&lt;&gt;"")*ISNUMBER(SEARCH("|"&amp;I34&amp;"|",'5_ACOMPANHAMENTO'!$AC$3:$AC$4922)))+((J34&lt;&gt;"")*ISNUMBER(SEARCH("|"&amp;J34&amp;"|",'5_ACOMPANHAMENTO'!$AC$3:$AC$4922)))+((K34&lt;&gt;"")*ISNUMBER(SEARCH("|"&amp;K34&amp;"|",'5_ACOMPANHAMENTO'!$AC$3:$AC$4922)))+((L34&lt;&gt;"")*ISNUMBER(SEARCH("|"&amp;L34&amp;"|",'5_ACOMPANHAMENTO'!$AC$3:$AC$4922)))+((M34&lt;&gt;"")*ISNUMBER(SEARCH("|"&amp;M34&amp;"|",'5_ACOMPANHAMENTO'!$AC$3:$AC$4922)))+((N34&lt;&gt;"")*ISNUMBER(SEARCH("|"&amp;N34&amp;"|",'5_ACOMPANHAMENTO'!$AC$3:$AC$4922)))+((O34&lt;&gt;"")*ISNUMBER(SEARCH("|"&amp;O34&amp;"|",'5_ACOMPANHAMENTO'!$AC$3:$AC$4922)))+((P34&lt;&gt;"")*ISNUMBER(SEARCH("|"&amp;P34&amp;"|",'5_ACOMPANHAMENTO'!$AC$3:$AC$4922)))+((Q34&lt;&gt;"")*ISNUMBER(SEARCH("|"&amp;Q34&amp;"|",'5_ACOMPANHAMENTO'!$AC$3:$AC$4922)))+((R34&lt;&gt;"")*ISNUMBER(SEARCH("|"&amp;R34&amp;"|",'5_ACOMPANHAMENTO'!$AC$3:$AC$4922)))+((S34&lt;&gt;"")*ISNUMBER(SEARCH("|"&amp;S34&amp;"|",'5_ACOMPANHAMENTO'!$AC$3:$AC$4922)))+((T34&lt;&gt;"")*ISNUMBER(SEARCH("|"&amp;T34&amp;"|",'5_ACOMPANHAMENTO'!$AC$3:$AC$4922)))+((U34&lt;&gt;"")*ISNUMBER(SEARCH("|"&amp;U34&amp;"|",'5_ACOMPANHAMENTO'!$AC$3:$AC$4922)))+((V34&lt;&gt;"")*ISNUMBER(SEARCH("|"&amp;V34&amp;"|",'5_ACOMPANHAMENTO'!$AC$3:$AC$4922)))+((W34&lt;&gt;"")*ISNUMBER(SEARCH("|"&amp;W34&amp;"|",'5_ACOMPANHAMENTO'!$AC$3:$AC$4922)))+((X34&lt;&gt;"")*ISNUMBER(SEARCH("|"&amp;X34&amp;"|",'5_ACOMPANHAMENTO'!$AC$3:$AC$4922)))+((Y34&lt;&gt;"")*ISNUMBER(SEARCH("|"&amp;Y34&amp;"|",'5_ACOMPANHAMENTO'!$AC$3:$AC$4922)))+((Z34&lt;&gt;"")*ISNUMBER(SEARCH("|"&amp;Z34&amp;"|",'5_ACOMPANHAMENTO'!$AC$3:$AC$4922)))+((AA34&lt;&gt;"")*ISNUMBER(SEARCH("|"&amp;AA34&amp;"|",'5_ACOMPANHAMENTO'!$AC$3:$AC$4922)))+((AB34&lt;&gt;"")*ISNUMBER(SEARCH("|"&amp;AB34&amp;"|",'5_ACOMPANHAMENTO'!$AC$3:$AC$4922))))&gt;0),0),0)),""))</f>
        <v/>
      </c>
      <c r="B34" s="4" t="n">
        <v>10147</v>
      </c>
      <c r="C34" s="4" t="inlineStr">
        <is>
          <t>PU</t>
        </is>
      </c>
      <c r="D34" s="4">
        <f>IF(OR($B34="",$C34=""),"",IFERROR(SUMPRODUCT(--(('5_ACOMPANHAMENTO'!$AD$3:$AD$4922=TRIM($C34&amp;""))*('5_ACOMPANHAMENTO'!$AC$3:$AC$4922&lt;&gt;"")*((((I34&lt;&gt;"")*ISNUMBER(SEARCH("|"&amp;I34&amp;"|",'5_ACOMPANHAMENTO'!$AC$3:$AC$4922)))+((J34&lt;&gt;"")*ISNUMBER(SEARCH("|"&amp;J34&amp;"|",'5_ACOMPANHAMENTO'!$AC$3:$AC$4922)))+((K34&lt;&gt;"")*ISNUMBER(SEARCH("|"&amp;K34&amp;"|",'5_ACOMPANHAMENTO'!$AC$3:$AC$4922)))+((L34&lt;&gt;"")*ISNUMBER(SEARCH("|"&amp;L34&amp;"|",'5_ACOMPANHAMENTO'!$AC$3:$AC$4922)))+((M34&lt;&gt;"")*ISNUMBER(SEARCH("|"&amp;M34&amp;"|",'5_ACOMPANHAMENTO'!$AC$3:$AC$4922)))+((N34&lt;&gt;"")*ISNUMBER(SEARCH("|"&amp;N34&amp;"|",'5_ACOMPANHAMENTO'!$AC$3:$AC$4922)))+((O34&lt;&gt;"")*ISNUMBER(SEARCH("|"&amp;O34&amp;"|",'5_ACOMPANHAMENTO'!$AC$3:$AC$4922)))+((P34&lt;&gt;"")*ISNUMBER(SEARCH("|"&amp;P34&amp;"|",'5_ACOMPANHAMENTO'!$AC$3:$AC$4922)))+((Q34&lt;&gt;"")*ISNUMBER(SEARCH("|"&amp;Q34&amp;"|",'5_ACOMPANHAMENTO'!$AC$3:$AC$4922)))+((R34&lt;&gt;"")*ISNUMBER(SEARCH("|"&amp;R34&amp;"|",'5_ACOMPANHAMENTO'!$AC$3:$AC$4922)))+((S34&lt;&gt;"")*ISNUMBER(SEARCH("|"&amp;S34&amp;"|",'5_ACOMPANHAMENTO'!$AC$3:$AC$4922)))+((T34&lt;&gt;"")*ISNUMBER(SEARCH("|"&amp;T34&amp;"|",'5_ACOMPANHAMENTO'!$AC$3:$AC$4922)))+((U34&lt;&gt;"")*ISNUMBER(SEARCH("|"&amp;U34&amp;"|",'5_ACOMPANHAMENTO'!$AC$3:$AC$4922)))+((V34&lt;&gt;"")*ISNUMBER(SEARCH("|"&amp;V34&amp;"|",'5_ACOMPANHAMENTO'!$AC$3:$AC$4922)))+((W34&lt;&gt;"")*ISNUMBER(SEARCH("|"&amp;W34&amp;"|",'5_ACOMPANHAMENTO'!$AC$3:$AC$4922)))+((X34&lt;&gt;"")*ISNUMBER(SEARCH("|"&amp;X34&amp;"|",'5_ACOMPANHAMENTO'!$AC$3:$AC$4922)))+((Y34&lt;&gt;"")*ISNUMBER(SEARCH("|"&amp;Y34&amp;"|",'5_ACOMPANHAMENTO'!$AC$3:$AC$4922)))+((Z34&lt;&gt;"")*ISNUMBER(SEARCH("|"&amp;Z34&amp;"|",'5_ACOMPANHAMENTO'!$AC$3:$AC$4922)))+((AA34&lt;&gt;"")*ISNUMBER(SEARCH("|"&amp;AA34&amp;"|",'5_ACOMPANHAMENTO'!$AC$3:$AC$4922)))+((AB34&lt;&gt;"")*ISNUMBER(SEARCH("|"&amp;AB34&amp;"|",'5_ACOMPANHAMENTO'!$AC$3:$AC$4922))))&gt;0)),'5_ACOMPANHAMENTO'!$J$3:$J$4922),0))</f>
        <v/>
      </c>
      <c r="E34" s="4">
        <f>IF(G34=0,"FINALIZADO",IF(TODAY()&gt;A34,"ATRASADO "&amp;TODAY()-A34&amp;" DIAS","ADIANTADO "&amp;A34-TODAY()&amp;" DIAS"))</f>
        <v/>
      </c>
      <c r="F34" s="7">
        <f>IF(OR($B34="",$C34=""),"",IFERROR(SUMPRODUCT(--(('5_ACOMPANHAMENTO'!$AD$3:$AD$4922=TRIM($C34&amp;""))*('5_ACOMPANHAMENTO'!$AC$3:$AC$4922&lt;&gt;"")*((((I34&lt;&gt;"")*ISNUMBER(SEARCH("|"&amp;I34&amp;"|",'5_ACOMPANHAMENTO'!$AC$3:$AC$4922)))+((J34&lt;&gt;"")*ISNUMBER(SEARCH("|"&amp;J34&amp;"|",'5_ACOMPANHAMENTO'!$AC$3:$AC$4922)))+((K34&lt;&gt;"")*ISNUMBER(SEARCH("|"&amp;K34&amp;"|",'5_ACOMPANHAMENTO'!$AC$3:$AC$4922)))+((L34&lt;&gt;"")*ISNUMBER(SEARCH("|"&amp;L34&amp;"|",'5_ACOMPANHAMENTO'!$AC$3:$AC$4922)))+((M34&lt;&gt;"")*ISNUMBER(SEARCH("|"&amp;M34&amp;"|",'5_ACOMPANHAMENTO'!$AC$3:$AC$4922)))+((N34&lt;&gt;"")*ISNUMBER(SEARCH("|"&amp;N34&amp;"|",'5_ACOMPANHAMENTO'!$AC$3:$AC$4922)))+((O34&lt;&gt;"")*ISNUMBER(SEARCH("|"&amp;O34&amp;"|",'5_ACOMPANHAMENTO'!$AC$3:$AC$4922)))+((P34&lt;&gt;"")*ISNUMBER(SEARCH("|"&amp;P34&amp;"|",'5_ACOMPANHAMENTO'!$AC$3:$AC$4922)))+((Q34&lt;&gt;"")*ISNUMBER(SEARCH("|"&amp;Q34&amp;"|",'5_ACOMPANHAMENTO'!$AC$3:$AC$4922)))+((R34&lt;&gt;"")*ISNUMBER(SEARCH("|"&amp;R34&amp;"|",'5_ACOMPANHAMENTO'!$AC$3:$AC$4922)))+((S34&lt;&gt;"")*ISNUMBER(SEARCH("|"&amp;S34&amp;"|",'5_ACOMPANHAMENTO'!$AC$3:$AC$4922)))+((T34&lt;&gt;"")*ISNUMBER(SEARCH("|"&amp;T34&amp;"|",'5_ACOMPANHAMENTO'!$AC$3:$AC$4922)))+((U34&lt;&gt;"")*ISNUMBER(SEARCH("|"&amp;U34&amp;"|",'5_ACOMPANHAMENTO'!$AC$3:$AC$4922)))+((V34&lt;&gt;"")*ISNUMBER(SEARCH("|"&amp;V34&amp;"|",'5_ACOMPANHAMENTO'!$AC$3:$AC$4922)))+((W34&lt;&gt;"")*ISNUMBER(SEARCH("|"&amp;W34&amp;"|",'5_ACOMPANHAMENTO'!$AC$3:$AC$4922)))+((X34&lt;&gt;"")*ISNUMBER(SEARCH("|"&amp;X34&amp;"|",'5_ACOMPANHAMENTO'!$AC$3:$AC$4922)))+((Y34&lt;&gt;"")*ISNUMBER(SEARCH("|"&amp;Y34&amp;"|",'5_ACOMPANHAMENTO'!$AC$3:$AC$4922)))+((Z34&lt;&gt;"")*ISNUMBER(SEARCH("|"&amp;Z34&amp;"|",'5_ACOMPANHAMENTO'!$AC$3:$AC$4922)))+((AA34&lt;&gt;"")*ISNUMBER(SEARCH("|"&amp;AA34&amp;"|",'5_ACOMPANHAMENTO'!$AC$3:$AC$4922)))+((AB34&lt;&gt;"")*ISNUMBER(SEARCH("|"&amp;AB34&amp;"|",'5_ACOMPANHAMENTO'!$AC$3:$AC$4922))))&gt;0)),'5_ACOMPANHAMENTO'!$O$3:$O$4922),0))</f>
        <v/>
      </c>
      <c r="G34" s="7">
        <f>IF(OR($B34="",$C34=""),"",D34-F34)</f>
        <v/>
      </c>
      <c r="H34" s="1">
        <f>IF(OR($B34="",$C34=""),"",TRIM($B34&amp;"")&amp;"|"&amp;TRIM($C34&amp;""))</f>
        <v/>
      </c>
      <c r="I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",99)),1,99)))</f>
        <v/>
      </c>
      <c r="J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",99)),100,99)))</f>
        <v/>
      </c>
      <c r="K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",99)),199,99)))</f>
        <v/>
      </c>
      <c r="L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",99)),298,99)))</f>
        <v/>
      </c>
      <c r="M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",99)),397,99)))</f>
        <v/>
      </c>
      <c r="N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",99)),496,99)))</f>
        <v/>
      </c>
      <c r="O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",99)),595,99)))</f>
        <v/>
      </c>
      <c r="P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",99)),694,99)))</f>
        <v/>
      </c>
      <c r="Q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",99)),793,99)))</f>
        <v/>
      </c>
      <c r="R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",99)),892,99)))</f>
        <v/>
      </c>
      <c r="S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",99)),991,99)))</f>
        <v/>
      </c>
      <c r="T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",99)),1090,99)))</f>
        <v/>
      </c>
      <c r="U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",99)),1189,99)))</f>
        <v/>
      </c>
      <c r="V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",99)),1288,99)))</f>
        <v/>
      </c>
      <c r="W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",99)),1387,99)))</f>
        <v/>
      </c>
      <c r="X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",99)),1486,99)))</f>
        <v/>
      </c>
      <c r="Y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",99)),1585,99)))</f>
        <v/>
      </c>
      <c r="Z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",99)),1684,99)))</f>
        <v/>
      </c>
      <c r="AA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",99)),1783,99)))</f>
        <v/>
      </c>
      <c r="AB34" s="1">
        <f>IF($B34="","",TRIM(MID(SUBSTITUTE(TRIM(SUBSTITUTE(SUBSTITUTE(SUBSTITUTE(SUBSTITUTE(SUBSTITUTE(SUBSTITUTE(SUBSTITUTE(SUBSTITUTE(SUBSTITUTE(SUBSTITUTE(SUBSTITUTE(SUBSTITUTE(SUBSTITUTE(SUBSTITUTE(TRIM($B34&amp;""),CHAR(10),"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",REPT(" ",99)),1882,99)))</f>
        <v/>
      </c>
    </row>
    <row r="35" hidden="1" ht="14.25" customHeight="1">
      <c r="A35" s="4">
        <f>IF(OR($B35="",$C35=""),"",IFERROR(INDEX('5_ACOMPANHAMENTO'!$A$3:$A$4922,MATCH(1,INDEX(('5_ACOMPANHAMENTO'!$AD$3:$AD$4922=TRIM($C35&amp;""))*('5_ACOMPANHAMENTO'!$AC$3:$AC$4922&lt;&gt;"")*((((I35&lt;&gt;"")*ISNUMBER(SEARCH("|"&amp;I35&amp;"|",'5_ACOMPANHAMENTO'!$AC$3:$AC$4922)))+((J35&lt;&gt;"")*ISNUMBER(SEARCH("|"&amp;J35&amp;"|",'5_ACOMPANHAMENTO'!$AC$3:$AC$4922)))+((K35&lt;&gt;"")*ISNUMBER(SEARCH("|"&amp;K35&amp;"|",'5_ACOMPANHAMENTO'!$AC$3:$AC$4922)))+((L35&lt;&gt;"")*ISNUMBER(SEARCH("|"&amp;L35&amp;"|",'5_ACOMPANHAMENTO'!$AC$3:$AC$4922)))+((M35&lt;&gt;"")*ISNUMBER(SEARCH("|"&amp;M35&amp;"|",'5_ACOMPANHAMENTO'!$AC$3:$AC$4922)))+((N35&lt;&gt;"")*ISNUMBER(SEARCH("|"&amp;N35&amp;"|",'5_ACOMPANHAMENTO'!$AC$3:$AC$4922)))+((O35&lt;&gt;"")*ISNUMBER(SEARCH("|"&amp;O35&amp;"|",'5_ACOMPANHAMENTO'!$AC$3:$AC$4922)))+((P35&lt;&gt;"")*ISNUMBER(SEARCH("|"&amp;P35&amp;"|",'5_ACOMPANHAMENTO'!$AC$3:$AC$4922)))+((Q35&lt;&gt;"")*ISNUMBER(SEARCH("|"&amp;Q35&amp;"|",'5_ACOMPANHAMENTO'!$AC$3:$AC$4922)))+((R35&lt;&gt;"")*ISNUMBER(SEARCH("|"&amp;R35&amp;"|",'5_ACOMPANHAMENTO'!$AC$3:$AC$4922)))+((S35&lt;&gt;"")*ISNUMBER(SEARCH("|"&amp;S35&amp;"|",'5_ACOMPANHAMENTO'!$AC$3:$AC$4922)))+((T35&lt;&gt;"")*ISNUMBER(SEARCH("|"&amp;T35&amp;"|",'5_ACOMPANHAMENTO'!$AC$3:$AC$4922)))+((U35&lt;&gt;"")*ISNUMBER(SEARCH("|"&amp;U35&amp;"|",'5_ACOMPANHAMENTO'!$AC$3:$AC$4922)))+((V35&lt;&gt;"")*ISNUMBER(SEARCH("|"&amp;V35&amp;"|",'5_ACOMPANHAMENTO'!$AC$3:$AC$4922)))+((W35&lt;&gt;"")*ISNUMBER(SEARCH("|"&amp;W35&amp;"|",'5_ACOMPANHAMENTO'!$AC$3:$AC$4922)))+((X35&lt;&gt;"")*ISNUMBER(SEARCH("|"&amp;X35&amp;"|",'5_ACOMPANHAMENTO'!$AC$3:$AC$4922)))+((Y35&lt;&gt;"")*ISNUMBER(SEARCH("|"&amp;Y35&amp;"|",'5_ACOMPANHAMENTO'!$AC$3:$AC$4922)))+((Z35&lt;&gt;"")*ISNUMBER(SEARCH("|"&amp;Z35&amp;"|",'5_ACOMPANHAMENTO'!$AC$3:$AC$4922)))+((AA35&lt;&gt;"")*ISNUMBER(SEARCH("|"&amp;AA35&amp;"|",'5_ACOMPANHAMENTO'!$AC$3:$AC$4922)))+((AB35&lt;&gt;"")*ISNUMBER(SEARCH("|"&amp;AB35&amp;"|",'5_ACOMPANHAMENTO'!$AC$3:$AC$4922))))&gt;0),0),0)),""))</f>
        <v/>
      </c>
      <c r="B35" s="4" t="n">
        <v>10147</v>
      </c>
      <c r="C35" s="4" t="inlineStr">
        <is>
          <t>FURADEIRA 20</t>
        </is>
      </c>
      <c r="D35" s="4">
        <f>IF(OR($B35="",$C35=""),"",IFERROR(SUMPRODUCT(--(('5_ACOMPANHAMENTO'!$AD$3:$AD$4922=TRIM($C35&amp;""))*('5_ACOMPANHAMENTO'!$AC$3:$AC$4922&lt;&gt;"")*((((I35&lt;&gt;"")*ISNUMBER(SEARCH("|"&amp;I35&amp;"|",'5_ACOMPANHAMENTO'!$AC$3:$AC$4922)))+((J35&lt;&gt;"")*ISNUMBER(SEARCH("|"&amp;J35&amp;"|",'5_ACOMPANHAMENTO'!$AC$3:$AC$4922)))+((K35&lt;&gt;"")*ISNUMBER(SEARCH("|"&amp;K35&amp;"|",'5_ACOMPANHAMENTO'!$AC$3:$AC$4922)))+((L35&lt;&gt;"")*ISNUMBER(SEARCH("|"&amp;L35&amp;"|",'5_ACOMPANHAMENTO'!$AC$3:$AC$4922)))+((M35&lt;&gt;"")*ISNUMBER(SEARCH("|"&amp;M35&amp;"|",'5_ACOMPANHAMENTO'!$AC$3:$AC$4922)))+((N35&lt;&gt;"")*ISNUMBER(SEARCH("|"&amp;N35&amp;"|",'5_ACOMPANHAMENTO'!$AC$3:$AC$4922)))+((O35&lt;&gt;"")*ISNUMBER(SEARCH("|"&amp;O35&amp;"|",'5_ACOMPANHAMENTO'!$AC$3:$AC$4922)))+((P35&lt;&gt;"")*ISNUMBER(SEARCH("|"&amp;P35&amp;"|",'5_ACOMPANHAMENTO'!$AC$3:$AC$4922)))+((Q35&lt;&gt;"")*ISNUMBER(SEARCH("|"&amp;Q35&amp;"|",'5_ACOMPANHAMENTO'!$AC$3:$AC$4922)))+((R35&lt;&gt;"")*ISNUMBER(SEARCH("|"&amp;R35&amp;"|",'5_ACOMPANHAMENTO'!$AC$3:$AC$4922)))+((S35&lt;&gt;"")*ISNUMBER(SEARCH("|"&amp;S35&amp;"|",'5_ACOMPANHAMENTO'!$AC$3:$AC$4922)))+((T35&lt;&gt;"")*ISNUMBER(SEARCH("|"&amp;T35&amp;"|",'5_ACOMPANHAMENTO'!$AC$3:$AC$4922)))+((U35&lt;&gt;"")*ISNUMBER(SEARCH("|"&amp;U35&amp;"|",'5_ACOMPANHAMENTO'!$AC$3:$AC$4922)))+((V35&lt;&gt;"")*ISNUMBER(SEARCH("|"&amp;V35&amp;"|",'5_ACOMPANHAMENTO'!$AC$3:$AC$4922)))+((W35&lt;&gt;"")*ISNUMBER(SEARCH("|"&amp;W35&amp;"|",'5_ACOMPANHAMENTO'!$AC$3:$AC$4922)))+((X35&lt;&gt;"")*ISNUMBER(SEARCH("|"&amp;X35&amp;"|",'5_ACOMPANHAMENTO'!$AC$3:$AC$4922)))+((Y35&lt;&gt;"")*ISNUMBER(SEARCH("|"&amp;Y35&amp;"|",'5_ACOMPANHAMENTO'!$AC$3:$AC$4922)))+((Z35&lt;&gt;"")*ISNUMBER(SEARCH("|"&amp;Z35&amp;"|",'5_ACOMPANHAMENTO'!$AC$3:$AC$4922)))+((AA35&lt;&gt;"")*ISNUMBER(SEARCH("|"&amp;AA35&amp;"|",'5_ACOMPANHAMENTO'!$AC$3:$AC$4922)))+((AB35&lt;&gt;"")*ISNUMBER(SEARCH("|"&amp;AB35&amp;"|",'5_ACOMPANHAMENTO'!$AC$3:$AC$4922))))&gt;0)),'5_ACOMPANHAMENTO'!$J$3:$J$4922),0))</f>
        <v/>
      </c>
      <c r="E35" s="4">
        <f>IF(G35=0,"FINALIZADO",IF(TODAY()&gt;A35,"ATRASADO "&amp;TODAY()-A35&amp;" DIAS","ADIANTADO "&amp;A35-TODAY()&amp;" DIAS"))</f>
        <v/>
      </c>
      <c r="F35" s="7">
        <f>IF(OR($B35="",$C35=""),"",IFERROR(SUMPRODUCT(--(('5_ACOMPANHAMENTO'!$AD$3:$AD$4922=TRIM($C35&amp;""))*('5_ACOMPANHAMENTO'!$AC$3:$AC$4922&lt;&gt;"")*((((I35&lt;&gt;"")*ISNUMBER(SEARCH("|"&amp;I35&amp;"|",'5_ACOMPANHAMENTO'!$AC$3:$AC$4922)))+((J35&lt;&gt;"")*ISNUMBER(SEARCH("|"&amp;J35&amp;"|",'5_ACOMPANHAMENTO'!$AC$3:$AC$4922)))+((K35&lt;&gt;"")*ISNUMBER(SEARCH("|"&amp;K35&amp;"|",'5_ACOMPANHAMENTO'!$AC$3:$AC$4922)))+((L35&lt;&gt;"")*ISNUMBER(SEARCH("|"&amp;L35&amp;"|",'5_ACOMPANHAMENTO'!$AC$3:$AC$4922)))+((M35&lt;&gt;"")*ISNUMBER(SEARCH("|"&amp;M35&amp;"|",'5_ACOMPANHAMENTO'!$AC$3:$AC$4922)))+((N35&lt;&gt;"")*ISNUMBER(SEARCH("|"&amp;N35&amp;"|",'5_ACOMPANHAMENTO'!$AC$3:$AC$4922)))+((O35&lt;&gt;"")*ISNUMBER(SEARCH("|"&amp;O35&amp;"|",'5_ACOMPANHAMENTO'!$AC$3:$AC$4922)))+((P35&lt;&gt;"")*ISNUMBER(SEARCH("|"&amp;P35&amp;"|",'5_ACOMPANHAMENTO'!$AC$3:$AC$4922)))+((Q35&lt;&gt;"")*ISNUMBER(SEARCH("|"&amp;Q35&amp;"|",'5_ACOMPANHAMENTO'!$AC$3:$AC$4922)))+((R35&lt;&gt;"")*ISNUMBER(SEARCH("|"&amp;R35&amp;"|",'5_ACOMPANHAMENTO'!$AC$3:$AC$4922)))+((S35&lt;&gt;"")*ISNUMBER(SEARCH("|"&amp;S35&amp;"|",'5_ACOMPANHAMENTO'!$AC$3:$AC$4922)))+((T35&lt;&gt;"")*ISNUMBER(SEARCH("|"&amp;T35&amp;"|",'5_ACOMPANHAMENTO'!$AC$3:$AC$4922)))+((U35&lt;&gt;"")*ISNUMBER(SEARCH("|"&amp;U35&amp;"|",'5_ACOMPANHAMENTO'!$AC$3:$AC$4922)))+((V35&lt;&gt;"")*ISNUMBER(SEARCH("|"&amp;V35&amp;"|",'5_ACOMPANHAMENTO'!$AC$3:$AC$4922)))+((W35&lt;&gt;"")*ISNUMBER(SEARCH("|"&amp;W35&amp;"|",'5_ACOMPANHAMENTO'!$AC$3:$AC$4922)))+((X35&lt;&gt;"")*ISNUMBER(SEARCH("|"&amp;X35&amp;"|",'5_ACOMPANHAMENTO'!$AC$3:$AC$4922)))+((Y35&lt;&gt;"")*ISNUMBER(SEARCH("|"&amp;Y35&amp;"|",'5_ACOMPANHAMENTO'!$AC$3:$AC$4922)))+((Z35&lt;&gt;"")*ISNUMBER(SEARCH("|"&amp;Z35&amp;"|",'5_ACOMPANHAMENTO'!$AC$3:$AC$4922)))+((AA35&lt;&gt;"")*ISNUMBER(SEARCH("|"&amp;AA35&amp;"|",'5_ACOMPANHAMENTO'!$AC$3:$AC$4922)))+((AB35&lt;&gt;"")*ISNUMBER(SEARCH("|"&amp;AB35&amp;"|",'5_ACOMPANHAMENTO'!$AC$3:$AC$4922))))&gt;0)),'5_ACOMPANHAMENTO'!$O$3:$O$4922),0))</f>
        <v/>
      </c>
      <c r="G35" s="7">
        <f>IF(OR($B35="",$C35=""),"",D35-F35)</f>
        <v/>
      </c>
      <c r="H35" s="1">
        <f>IF(OR($B35="",$C35=""),"",TRIM($B35&amp;"")&amp;"|"&amp;TRIM($C35&amp;""))</f>
        <v/>
      </c>
      <c r="I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",99)),1,99)))</f>
        <v/>
      </c>
      <c r="J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",99)),100,99)))</f>
        <v/>
      </c>
      <c r="K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",99)),199,99)))</f>
        <v/>
      </c>
      <c r="L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",99)),298,99)))</f>
        <v/>
      </c>
      <c r="M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",99)),397,99)))</f>
        <v/>
      </c>
      <c r="N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",99)),496,99)))</f>
        <v/>
      </c>
      <c r="O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",99)),595,99)))</f>
        <v/>
      </c>
      <c r="P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",99)),694,99)))</f>
        <v/>
      </c>
      <c r="Q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",99)),793,99)))</f>
        <v/>
      </c>
      <c r="R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",99)),892,99)))</f>
        <v/>
      </c>
      <c r="S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",99)),991,99)))</f>
        <v/>
      </c>
      <c r="T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",99)),1090,99)))</f>
        <v/>
      </c>
      <c r="U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",99)),1189,99)))</f>
        <v/>
      </c>
      <c r="V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",99)),1288,99)))</f>
        <v/>
      </c>
      <c r="W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",99)),1387,99)))</f>
        <v/>
      </c>
      <c r="X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",99)),1486,99)))</f>
        <v/>
      </c>
      <c r="Y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",99)),1585,99)))</f>
        <v/>
      </c>
      <c r="Z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",99)),1684,99)))</f>
        <v/>
      </c>
      <c r="AA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",99)),1783,99)))</f>
        <v/>
      </c>
      <c r="AB35" s="1">
        <f>IF($B35="","",TRIM(MID(SUBSTITUTE(TRIM(SUBSTITUTE(SUBSTITUTE(SUBSTITUTE(SUBSTITUTE(SUBSTITUTE(SUBSTITUTE(SUBSTITUTE(SUBSTITUTE(SUBSTITUTE(SUBSTITUTE(SUBSTITUTE(SUBSTITUTE(SUBSTITUTE(SUBSTITUTE(TRIM($B35&amp;""),CHAR(10),"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",REPT(" ",99)),1882,99)))</f>
        <v/>
      </c>
    </row>
    <row r="36" hidden="1" ht="14.25" customHeight="1">
      <c r="A36" s="4">
        <f>IF(OR($B36="",$C36=""),"",IFERROR(INDEX('5_ACOMPANHAMENTO'!$A$3:$A$4922,MATCH(1,INDEX(('5_ACOMPANHAMENTO'!$AD$3:$AD$4922=TRIM($C36&amp;""))*('5_ACOMPANHAMENTO'!$AC$3:$AC$4922&lt;&gt;"")*((((I36&lt;&gt;"")*ISNUMBER(SEARCH("|"&amp;I36&amp;"|",'5_ACOMPANHAMENTO'!$AC$3:$AC$4922)))+((J36&lt;&gt;"")*ISNUMBER(SEARCH("|"&amp;J36&amp;"|",'5_ACOMPANHAMENTO'!$AC$3:$AC$4922)))+((K36&lt;&gt;"")*ISNUMBER(SEARCH("|"&amp;K36&amp;"|",'5_ACOMPANHAMENTO'!$AC$3:$AC$4922)))+((L36&lt;&gt;"")*ISNUMBER(SEARCH("|"&amp;L36&amp;"|",'5_ACOMPANHAMENTO'!$AC$3:$AC$4922)))+((M36&lt;&gt;"")*ISNUMBER(SEARCH("|"&amp;M36&amp;"|",'5_ACOMPANHAMENTO'!$AC$3:$AC$4922)))+((N36&lt;&gt;"")*ISNUMBER(SEARCH("|"&amp;N36&amp;"|",'5_ACOMPANHAMENTO'!$AC$3:$AC$4922)))+((O36&lt;&gt;"")*ISNUMBER(SEARCH("|"&amp;O36&amp;"|",'5_ACOMPANHAMENTO'!$AC$3:$AC$4922)))+((P36&lt;&gt;"")*ISNUMBER(SEARCH("|"&amp;P36&amp;"|",'5_ACOMPANHAMENTO'!$AC$3:$AC$4922)))+((Q36&lt;&gt;"")*ISNUMBER(SEARCH("|"&amp;Q36&amp;"|",'5_ACOMPANHAMENTO'!$AC$3:$AC$4922)))+((R36&lt;&gt;"")*ISNUMBER(SEARCH("|"&amp;R36&amp;"|",'5_ACOMPANHAMENTO'!$AC$3:$AC$4922)))+((S36&lt;&gt;"")*ISNUMBER(SEARCH("|"&amp;S36&amp;"|",'5_ACOMPANHAMENTO'!$AC$3:$AC$4922)))+((T36&lt;&gt;"")*ISNUMBER(SEARCH("|"&amp;T36&amp;"|",'5_ACOMPANHAMENTO'!$AC$3:$AC$4922)))+((U36&lt;&gt;"")*ISNUMBER(SEARCH("|"&amp;U36&amp;"|",'5_ACOMPANHAMENTO'!$AC$3:$AC$4922)))+((V36&lt;&gt;"")*ISNUMBER(SEARCH("|"&amp;V36&amp;"|",'5_ACOMPANHAMENTO'!$AC$3:$AC$4922)))+((W36&lt;&gt;"")*ISNUMBER(SEARCH("|"&amp;W36&amp;"|",'5_ACOMPANHAMENTO'!$AC$3:$AC$4922)))+((X36&lt;&gt;"")*ISNUMBER(SEARCH("|"&amp;X36&amp;"|",'5_ACOMPANHAMENTO'!$AC$3:$AC$4922)))+((Y36&lt;&gt;"")*ISNUMBER(SEARCH("|"&amp;Y36&amp;"|",'5_ACOMPANHAMENTO'!$AC$3:$AC$4922)))+((Z36&lt;&gt;"")*ISNUMBER(SEARCH("|"&amp;Z36&amp;"|",'5_ACOMPANHAMENTO'!$AC$3:$AC$4922)))+((AA36&lt;&gt;"")*ISNUMBER(SEARCH("|"&amp;AA36&amp;"|",'5_ACOMPANHAMENTO'!$AC$3:$AC$4922)))+((AB36&lt;&gt;"")*ISNUMBER(SEARCH("|"&amp;AB36&amp;"|",'5_ACOMPANHAMENTO'!$AC$3:$AC$4922))))&gt;0),0),0)),""))</f>
        <v/>
      </c>
      <c r="B36" s="4" t="n">
        <v>10147</v>
      </c>
      <c r="C36" s="4" t="inlineStr">
        <is>
          <t>FURADEIRA 21</t>
        </is>
      </c>
      <c r="D36" s="4">
        <f>IF(OR($B36="",$C36=""),"",IFERROR(SUMPRODUCT(--(('5_ACOMPANHAMENTO'!$AD$3:$AD$4922=TRIM($C36&amp;""))*('5_ACOMPANHAMENTO'!$AC$3:$AC$4922&lt;&gt;"")*((((I36&lt;&gt;"")*ISNUMBER(SEARCH("|"&amp;I36&amp;"|",'5_ACOMPANHAMENTO'!$AC$3:$AC$4922)))+((J36&lt;&gt;"")*ISNUMBER(SEARCH("|"&amp;J36&amp;"|",'5_ACOMPANHAMENTO'!$AC$3:$AC$4922)))+((K36&lt;&gt;"")*ISNUMBER(SEARCH("|"&amp;K36&amp;"|",'5_ACOMPANHAMENTO'!$AC$3:$AC$4922)))+((L36&lt;&gt;"")*ISNUMBER(SEARCH("|"&amp;L36&amp;"|",'5_ACOMPANHAMENTO'!$AC$3:$AC$4922)))+((M36&lt;&gt;"")*ISNUMBER(SEARCH("|"&amp;M36&amp;"|",'5_ACOMPANHAMENTO'!$AC$3:$AC$4922)))+((N36&lt;&gt;"")*ISNUMBER(SEARCH("|"&amp;N36&amp;"|",'5_ACOMPANHAMENTO'!$AC$3:$AC$4922)))+((O36&lt;&gt;"")*ISNUMBER(SEARCH("|"&amp;O36&amp;"|",'5_ACOMPANHAMENTO'!$AC$3:$AC$4922)))+((P36&lt;&gt;"")*ISNUMBER(SEARCH("|"&amp;P36&amp;"|",'5_ACOMPANHAMENTO'!$AC$3:$AC$4922)))+((Q36&lt;&gt;"")*ISNUMBER(SEARCH("|"&amp;Q36&amp;"|",'5_ACOMPANHAMENTO'!$AC$3:$AC$4922)))+((R36&lt;&gt;"")*ISNUMBER(SEARCH("|"&amp;R36&amp;"|",'5_ACOMPANHAMENTO'!$AC$3:$AC$4922)))+((S36&lt;&gt;"")*ISNUMBER(SEARCH("|"&amp;S36&amp;"|",'5_ACOMPANHAMENTO'!$AC$3:$AC$4922)))+((T36&lt;&gt;"")*ISNUMBER(SEARCH("|"&amp;T36&amp;"|",'5_ACOMPANHAMENTO'!$AC$3:$AC$4922)))+((U36&lt;&gt;"")*ISNUMBER(SEARCH("|"&amp;U36&amp;"|",'5_ACOMPANHAMENTO'!$AC$3:$AC$4922)))+((V36&lt;&gt;"")*ISNUMBER(SEARCH("|"&amp;V36&amp;"|",'5_ACOMPANHAMENTO'!$AC$3:$AC$4922)))+((W36&lt;&gt;"")*ISNUMBER(SEARCH("|"&amp;W36&amp;"|",'5_ACOMPANHAMENTO'!$AC$3:$AC$4922)))+((X36&lt;&gt;"")*ISNUMBER(SEARCH("|"&amp;X36&amp;"|",'5_ACOMPANHAMENTO'!$AC$3:$AC$4922)))+((Y36&lt;&gt;"")*ISNUMBER(SEARCH("|"&amp;Y36&amp;"|",'5_ACOMPANHAMENTO'!$AC$3:$AC$4922)))+((Z36&lt;&gt;"")*ISNUMBER(SEARCH("|"&amp;Z36&amp;"|",'5_ACOMPANHAMENTO'!$AC$3:$AC$4922)))+((AA36&lt;&gt;"")*ISNUMBER(SEARCH("|"&amp;AA36&amp;"|",'5_ACOMPANHAMENTO'!$AC$3:$AC$4922)))+((AB36&lt;&gt;"")*ISNUMBER(SEARCH("|"&amp;AB36&amp;"|",'5_ACOMPANHAMENTO'!$AC$3:$AC$4922))))&gt;0)),'5_ACOMPANHAMENTO'!$J$3:$J$4922),0))</f>
        <v/>
      </c>
      <c r="E36" s="4">
        <f>IF(G36=0,"FINALIZADO",IF(TODAY()&gt;A36,"ATRASADO "&amp;TODAY()-A36&amp;" DIAS","ADIANTADO "&amp;A36-TODAY()&amp;" DIAS"))</f>
        <v/>
      </c>
      <c r="F36" s="7">
        <f>IF(OR($B36="",$C36=""),"",IFERROR(SUMPRODUCT(--(('5_ACOMPANHAMENTO'!$AD$3:$AD$4922=TRIM($C36&amp;""))*('5_ACOMPANHAMENTO'!$AC$3:$AC$4922&lt;&gt;"")*((((I36&lt;&gt;"")*ISNUMBER(SEARCH("|"&amp;I36&amp;"|",'5_ACOMPANHAMENTO'!$AC$3:$AC$4922)))+((J36&lt;&gt;"")*ISNUMBER(SEARCH("|"&amp;J36&amp;"|",'5_ACOMPANHAMENTO'!$AC$3:$AC$4922)))+((K36&lt;&gt;"")*ISNUMBER(SEARCH("|"&amp;K36&amp;"|",'5_ACOMPANHAMENTO'!$AC$3:$AC$4922)))+((L36&lt;&gt;"")*ISNUMBER(SEARCH("|"&amp;L36&amp;"|",'5_ACOMPANHAMENTO'!$AC$3:$AC$4922)))+((M36&lt;&gt;"")*ISNUMBER(SEARCH("|"&amp;M36&amp;"|",'5_ACOMPANHAMENTO'!$AC$3:$AC$4922)))+((N36&lt;&gt;"")*ISNUMBER(SEARCH("|"&amp;N36&amp;"|",'5_ACOMPANHAMENTO'!$AC$3:$AC$4922)))+((O36&lt;&gt;"")*ISNUMBER(SEARCH("|"&amp;O36&amp;"|",'5_ACOMPANHAMENTO'!$AC$3:$AC$4922)))+((P36&lt;&gt;"")*ISNUMBER(SEARCH("|"&amp;P36&amp;"|",'5_ACOMPANHAMENTO'!$AC$3:$AC$4922)))+((Q36&lt;&gt;"")*ISNUMBER(SEARCH("|"&amp;Q36&amp;"|",'5_ACOMPANHAMENTO'!$AC$3:$AC$4922)))+((R36&lt;&gt;"")*ISNUMBER(SEARCH("|"&amp;R36&amp;"|",'5_ACOMPANHAMENTO'!$AC$3:$AC$4922)))+((S36&lt;&gt;"")*ISNUMBER(SEARCH("|"&amp;S36&amp;"|",'5_ACOMPANHAMENTO'!$AC$3:$AC$4922)))+((T36&lt;&gt;"")*ISNUMBER(SEARCH("|"&amp;T36&amp;"|",'5_ACOMPANHAMENTO'!$AC$3:$AC$4922)))+((U36&lt;&gt;"")*ISNUMBER(SEARCH("|"&amp;U36&amp;"|",'5_ACOMPANHAMENTO'!$AC$3:$AC$4922)))+((V36&lt;&gt;"")*ISNUMBER(SEARCH("|"&amp;V36&amp;"|",'5_ACOMPANHAMENTO'!$AC$3:$AC$4922)))+((W36&lt;&gt;"")*ISNUMBER(SEARCH("|"&amp;W36&amp;"|",'5_ACOMPANHAMENTO'!$AC$3:$AC$4922)))+((X36&lt;&gt;"")*ISNUMBER(SEARCH("|"&amp;X36&amp;"|",'5_ACOMPANHAMENTO'!$AC$3:$AC$4922)))+((Y36&lt;&gt;"")*ISNUMBER(SEARCH("|"&amp;Y36&amp;"|",'5_ACOMPANHAMENTO'!$AC$3:$AC$4922)))+((Z36&lt;&gt;"")*ISNUMBER(SEARCH("|"&amp;Z36&amp;"|",'5_ACOMPANHAMENTO'!$AC$3:$AC$4922)))+((AA36&lt;&gt;"")*ISNUMBER(SEARCH("|"&amp;AA36&amp;"|",'5_ACOMPANHAMENTO'!$AC$3:$AC$4922)))+((AB36&lt;&gt;"")*ISNUMBER(SEARCH("|"&amp;AB36&amp;"|",'5_ACOMPANHAMENTO'!$AC$3:$AC$4922))))&gt;0)),'5_ACOMPANHAMENTO'!$O$3:$O$4922),0))</f>
        <v/>
      </c>
      <c r="G36" s="7">
        <f>IF(OR($B36="",$C36=""),"",D36-F36)</f>
        <v/>
      </c>
      <c r="H36" s="1">
        <f>IF(OR($B36="",$C36=""),"",TRIM($B36&amp;"")&amp;"|"&amp;TRIM($C36&amp;""))</f>
        <v/>
      </c>
      <c r="I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",99)),1,99)))</f>
        <v/>
      </c>
      <c r="J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",99)),100,99)))</f>
        <v/>
      </c>
      <c r="K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",99)),199,99)))</f>
        <v/>
      </c>
      <c r="L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",99)),298,99)))</f>
        <v/>
      </c>
      <c r="M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",99)),397,99)))</f>
        <v/>
      </c>
      <c r="N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",99)),496,99)))</f>
        <v/>
      </c>
      <c r="O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",99)),595,99)))</f>
        <v/>
      </c>
      <c r="P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",99)),694,99)))</f>
        <v/>
      </c>
      <c r="Q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",99)),793,99)))</f>
        <v/>
      </c>
      <c r="R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",99)),892,99)))</f>
        <v/>
      </c>
      <c r="S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",99)),991,99)))</f>
        <v/>
      </c>
      <c r="T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",99)),1090,99)))</f>
        <v/>
      </c>
      <c r="U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",99)),1189,99)))</f>
        <v/>
      </c>
      <c r="V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",99)),1288,99)))</f>
        <v/>
      </c>
      <c r="W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",99)),1387,99)))</f>
        <v/>
      </c>
      <c r="X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",99)),1486,99)))</f>
        <v/>
      </c>
      <c r="Y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",99)),1585,99)))</f>
        <v/>
      </c>
      <c r="Z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",99)),1684,99)))</f>
        <v/>
      </c>
      <c r="AA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",99)),1783,99)))</f>
        <v/>
      </c>
      <c r="AB36" s="1">
        <f>IF($B36="","",TRIM(MID(SUBSTITUTE(TRIM(SUBSTITUTE(SUBSTITUTE(SUBSTITUTE(SUBSTITUTE(SUBSTITUTE(SUBSTITUTE(SUBSTITUTE(SUBSTITUTE(SUBSTITUTE(SUBSTITUTE(SUBSTITUTE(SUBSTITUTE(SUBSTITUTE(SUBSTITUTE(TRIM($B36&amp;""),CHAR(10),"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",REPT(" ",99)),1882,99)))</f>
        <v/>
      </c>
    </row>
    <row r="37" hidden="1" ht="14.25" customHeight="1">
      <c r="A37" s="4">
        <f>IF(OR($B37="",$C37=""),"",IFERROR(INDEX('5_ACOMPANHAMENTO'!$A$3:$A$4922,MATCH(1,INDEX(('5_ACOMPANHAMENTO'!$AD$3:$AD$4922=TRIM($C37&amp;""))*('5_ACOMPANHAMENTO'!$AC$3:$AC$4922&lt;&gt;"")*((((I37&lt;&gt;"")*ISNUMBER(SEARCH("|"&amp;I37&amp;"|",'5_ACOMPANHAMENTO'!$AC$3:$AC$4922)))+((J37&lt;&gt;"")*ISNUMBER(SEARCH("|"&amp;J37&amp;"|",'5_ACOMPANHAMENTO'!$AC$3:$AC$4922)))+((K37&lt;&gt;"")*ISNUMBER(SEARCH("|"&amp;K37&amp;"|",'5_ACOMPANHAMENTO'!$AC$3:$AC$4922)))+((L37&lt;&gt;"")*ISNUMBER(SEARCH("|"&amp;L37&amp;"|",'5_ACOMPANHAMENTO'!$AC$3:$AC$4922)))+((M37&lt;&gt;"")*ISNUMBER(SEARCH("|"&amp;M37&amp;"|",'5_ACOMPANHAMENTO'!$AC$3:$AC$4922)))+((N37&lt;&gt;"")*ISNUMBER(SEARCH("|"&amp;N37&amp;"|",'5_ACOMPANHAMENTO'!$AC$3:$AC$4922)))+((O37&lt;&gt;"")*ISNUMBER(SEARCH("|"&amp;O37&amp;"|",'5_ACOMPANHAMENTO'!$AC$3:$AC$4922)))+((P37&lt;&gt;"")*ISNUMBER(SEARCH("|"&amp;P37&amp;"|",'5_ACOMPANHAMENTO'!$AC$3:$AC$4922)))+((Q37&lt;&gt;"")*ISNUMBER(SEARCH("|"&amp;Q37&amp;"|",'5_ACOMPANHAMENTO'!$AC$3:$AC$4922)))+((R37&lt;&gt;"")*ISNUMBER(SEARCH("|"&amp;R37&amp;"|",'5_ACOMPANHAMENTO'!$AC$3:$AC$4922)))+((S37&lt;&gt;"")*ISNUMBER(SEARCH("|"&amp;S37&amp;"|",'5_ACOMPANHAMENTO'!$AC$3:$AC$4922)))+((T37&lt;&gt;"")*ISNUMBER(SEARCH("|"&amp;T37&amp;"|",'5_ACOMPANHAMENTO'!$AC$3:$AC$4922)))+((U37&lt;&gt;"")*ISNUMBER(SEARCH("|"&amp;U37&amp;"|",'5_ACOMPANHAMENTO'!$AC$3:$AC$4922)))+((V37&lt;&gt;"")*ISNUMBER(SEARCH("|"&amp;V37&amp;"|",'5_ACOMPANHAMENTO'!$AC$3:$AC$4922)))+((W37&lt;&gt;"")*ISNUMBER(SEARCH("|"&amp;W37&amp;"|",'5_ACOMPANHAMENTO'!$AC$3:$AC$4922)))+((X37&lt;&gt;"")*ISNUMBER(SEARCH("|"&amp;X37&amp;"|",'5_ACOMPANHAMENTO'!$AC$3:$AC$4922)))+((Y37&lt;&gt;"")*ISNUMBER(SEARCH("|"&amp;Y37&amp;"|",'5_ACOMPANHAMENTO'!$AC$3:$AC$4922)))+((Z37&lt;&gt;"")*ISNUMBER(SEARCH("|"&amp;Z37&amp;"|",'5_ACOMPANHAMENTO'!$AC$3:$AC$4922)))+((AA37&lt;&gt;"")*ISNUMBER(SEARCH("|"&amp;AA37&amp;"|",'5_ACOMPANHAMENTO'!$AC$3:$AC$4922)))+((AB37&lt;&gt;"")*ISNUMBER(SEARCH("|"&amp;AB37&amp;"|",'5_ACOMPANHAMENTO'!$AC$3:$AC$4922))))&gt;0),0),0)),""))</f>
        <v/>
      </c>
      <c r="B37" s="4" t="n">
        <v>10147</v>
      </c>
      <c r="C37" s="4" t="inlineStr">
        <is>
          <t>FURADEIRA 22</t>
        </is>
      </c>
      <c r="D37" s="4">
        <f>IF(OR($B37="",$C37=""),"",IFERROR(SUMPRODUCT(--(('5_ACOMPANHAMENTO'!$AD$3:$AD$4922=TRIM($C37&amp;""))*('5_ACOMPANHAMENTO'!$AC$3:$AC$4922&lt;&gt;"")*((((I37&lt;&gt;"")*ISNUMBER(SEARCH("|"&amp;I37&amp;"|",'5_ACOMPANHAMENTO'!$AC$3:$AC$4922)))+((J37&lt;&gt;"")*ISNUMBER(SEARCH("|"&amp;J37&amp;"|",'5_ACOMPANHAMENTO'!$AC$3:$AC$4922)))+((K37&lt;&gt;"")*ISNUMBER(SEARCH("|"&amp;K37&amp;"|",'5_ACOMPANHAMENTO'!$AC$3:$AC$4922)))+((L37&lt;&gt;"")*ISNUMBER(SEARCH("|"&amp;L37&amp;"|",'5_ACOMPANHAMENTO'!$AC$3:$AC$4922)))+((M37&lt;&gt;"")*ISNUMBER(SEARCH("|"&amp;M37&amp;"|",'5_ACOMPANHAMENTO'!$AC$3:$AC$4922)))+((N37&lt;&gt;"")*ISNUMBER(SEARCH("|"&amp;N37&amp;"|",'5_ACOMPANHAMENTO'!$AC$3:$AC$4922)))+((O37&lt;&gt;"")*ISNUMBER(SEARCH("|"&amp;O37&amp;"|",'5_ACOMPANHAMENTO'!$AC$3:$AC$4922)))+((P37&lt;&gt;"")*ISNUMBER(SEARCH("|"&amp;P37&amp;"|",'5_ACOMPANHAMENTO'!$AC$3:$AC$4922)))+((Q37&lt;&gt;"")*ISNUMBER(SEARCH("|"&amp;Q37&amp;"|",'5_ACOMPANHAMENTO'!$AC$3:$AC$4922)))+((R37&lt;&gt;"")*ISNUMBER(SEARCH("|"&amp;R37&amp;"|",'5_ACOMPANHAMENTO'!$AC$3:$AC$4922)))+((S37&lt;&gt;"")*ISNUMBER(SEARCH("|"&amp;S37&amp;"|",'5_ACOMPANHAMENTO'!$AC$3:$AC$4922)))+((T37&lt;&gt;"")*ISNUMBER(SEARCH("|"&amp;T37&amp;"|",'5_ACOMPANHAMENTO'!$AC$3:$AC$4922)))+((U37&lt;&gt;"")*ISNUMBER(SEARCH("|"&amp;U37&amp;"|",'5_ACOMPANHAMENTO'!$AC$3:$AC$4922)))+((V37&lt;&gt;"")*ISNUMBER(SEARCH("|"&amp;V37&amp;"|",'5_ACOMPANHAMENTO'!$AC$3:$AC$4922)))+((W37&lt;&gt;"")*ISNUMBER(SEARCH("|"&amp;W37&amp;"|",'5_ACOMPANHAMENTO'!$AC$3:$AC$4922)))+((X37&lt;&gt;"")*ISNUMBER(SEARCH("|"&amp;X37&amp;"|",'5_ACOMPANHAMENTO'!$AC$3:$AC$4922)))+((Y37&lt;&gt;"")*ISNUMBER(SEARCH("|"&amp;Y37&amp;"|",'5_ACOMPANHAMENTO'!$AC$3:$AC$4922)))+((Z37&lt;&gt;"")*ISNUMBER(SEARCH("|"&amp;Z37&amp;"|",'5_ACOMPANHAMENTO'!$AC$3:$AC$4922)))+((AA37&lt;&gt;"")*ISNUMBER(SEARCH("|"&amp;AA37&amp;"|",'5_ACOMPANHAMENTO'!$AC$3:$AC$4922)))+((AB37&lt;&gt;"")*ISNUMBER(SEARCH("|"&amp;AB37&amp;"|",'5_ACOMPANHAMENTO'!$AC$3:$AC$4922))))&gt;0)),'5_ACOMPANHAMENTO'!$J$3:$J$4922),0))</f>
        <v/>
      </c>
      <c r="E37" s="4">
        <f>IF(G37=0,"FINALIZADO",IF(TODAY()&gt;A37,"ATRASADO "&amp;TODAY()-A37&amp;" DIAS","ADIANTADO "&amp;A37-TODAY()&amp;" DIAS"))</f>
        <v/>
      </c>
      <c r="F37" s="7">
        <f>IF(OR($B37="",$C37=""),"",IFERROR(SUMPRODUCT(--(('5_ACOMPANHAMENTO'!$AD$3:$AD$4922=TRIM($C37&amp;""))*('5_ACOMPANHAMENTO'!$AC$3:$AC$4922&lt;&gt;"")*((((I37&lt;&gt;"")*ISNUMBER(SEARCH("|"&amp;I37&amp;"|",'5_ACOMPANHAMENTO'!$AC$3:$AC$4922)))+((J37&lt;&gt;"")*ISNUMBER(SEARCH("|"&amp;J37&amp;"|",'5_ACOMPANHAMENTO'!$AC$3:$AC$4922)))+((K37&lt;&gt;"")*ISNUMBER(SEARCH("|"&amp;K37&amp;"|",'5_ACOMPANHAMENTO'!$AC$3:$AC$4922)))+((L37&lt;&gt;"")*ISNUMBER(SEARCH("|"&amp;L37&amp;"|",'5_ACOMPANHAMENTO'!$AC$3:$AC$4922)))+((M37&lt;&gt;"")*ISNUMBER(SEARCH("|"&amp;M37&amp;"|",'5_ACOMPANHAMENTO'!$AC$3:$AC$4922)))+((N37&lt;&gt;"")*ISNUMBER(SEARCH("|"&amp;N37&amp;"|",'5_ACOMPANHAMENTO'!$AC$3:$AC$4922)))+((O37&lt;&gt;"")*ISNUMBER(SEARCH("|"&amp;O37&amp;"|",'5_ACOMPANHAMENTO'!$AC$3:$AC$4922)))+((P37&lt;&gt;"")*ISNUMBER(SEARCH("|"&amp;P37&amp;"|",'5_ACOMPANHAMENTO'!$AC$3:$AC$4922)))+((Q37&lt;&gt;"")*ISNUMBER(SEARCH("|"&amp;Q37&amp;"|",'5_ACOMPANHAMENTO'!$AC$3:$AC$4922)))+((R37&lt;&gt;"")*ISNUMBER(SEARCH("|"&amp;R37&amp;"|",'5_ACOMPANHAMENTO'!$AC$3:$AC$4922)))+((S37&lt;&gt;"")*ISNUMBER(SEARCH("|"&amp;S37&amp;"|",'5_ACOMPANHAMENTO'!$AC$3:$AC$4922)))+((T37&lt;&gt;"")*ISNUMBER(SEARCH("|"&amp;T37&amp;"|",'5_ACOMPANHAMENTO'!$AC$3:$AC$4922)))+((U37&lt;&gt;"")*ISNUMBER(SEARCH("|"&amp;U37&amp;"|",'5_ACOMPANHAMENTO'!$AC$3:$AC$4922)))+((V37&lt;&gt;"")*ISNUMBER(SEARCH("|"&amp;V37&amp;"|",'5_ACOMPANHAMENTO'!$AC$3:$AC$4922)))+((W37&lt;&gt;"")*ISNUMBER(SEARCH("|"&amp;W37&amp;"|",'5_ACOMPANHAMENTO'!$AC$3:$AC$4922)))+((X37&lt;&gt;"")*ISNUMBER(SEARCH("|"&amp;X37&amp;"|",'5_ACOMPANHAMENTO'!$AC$3:$AC$4922)))+((Y37&lt;&gt;"")*ISNUMBER(SEARCH("|"&amp;Y37&amp;"|",'5_ACOMPANHAMENTO'!$AC$3:$AC$4922)))+((Z37&lt;&gt;"")*ISNUMBER(SEARCH("|"&amp;Z37&amp;"|",'5_ACOMPANHAMENTO'!$AC$3:$AC$4922)))+((AA37&lt;&gt;"")*ISNUMBER(SEARCH("|"&amp;AA37&amp;"|",'5_ACOMPANHAMENTO'!$AC$3:$AC$4922)))+((AB37&lt;&gt;"")*ISNUMBER(SEARCH("|"&amp;AB37&amp;"|",'5_ACOMPANHAMENTO'!$AC$3:$AC$4922))))&gt;0)),'5_ACOMPANHAMENTO'!$O$3:$O$4922),0))</f>
        <v/>
      </c>
      <c r="G37" s="7">
        <f>IF(OR($B37="",$C37=""),"",D37-F37)</f>
        <v/>
      </c>
      <c r="H37" s="1">
        <f>IF(OR($B37="",$C37=""),"",TRIM($B37&amp;"")&amp;"|"&amp;TRIM($C37&amp;""))</f>
        <v/>
      </c>
      <c r="I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",99)),1,99)))</f>
        <v/>
      </c>
      <c r="J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",99)),100,99)))</f>
        <v/>
      </c>
      <c r="K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",99)),199,99)))</f>
        <v/>
      </c>
      <c r="L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",99)),298,99)))</f>
        <v/>
      </c>
      <c r="M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",99)),397,99)))</f>
        <v/>
      </c>
      <c r="N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",99)),496,99)))</f>
        <v/>
      </c>
      <c r="O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",99)),595,99)))</f>
        <v/>
      </c>
      <c r="P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",99)),694,99)))</f>
        <v/>
      </c>
      <c r="Q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",99)),793,99)))</f>
        <v/>
      </c>
      <c r="R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",99)),892,99)))</f>
        <v/>
      </c>
      <c r="S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",99)),991,99)))</f>
        <v/>
      </c>
      <c r="T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",99)),1090,99)))</f>
        <v/>
      </c>
      <c r="U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",99)),1189,99)))</f>
        <v/>
      </c>
      <c r="V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",99)),1288,99)))</f>
        <v/>
      </c>
      <c r="W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",99)),1387,99)))</f>
        <v/>
      </c>
      <c r="X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",99)),1486,99)))</f>
        <v/>
      </c>
      <c r="Y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",99)),1585,99)))</f>
        <v/>
      </c>
      <c r="Z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",99)),1684,99)))</f>
        <v/>
      </c>
      <c r="AA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",99)),1783,99)))</f>
        <v/>
      </c>
      <c r="AB37" s="1">
        <f>IF($B37="","",TRIM(MID(SUBSTITUTE(TRIM(SUBSTITUTE(SUBSTITUTE(SUBSTITUTE(SUBSTITUTE(SUBSTITUTE(SUBSTITUTE(SUBSTITUTE(SUBSTITUTE(SUBSTITUTE(SUBSTITUTE(SUBSTITUTE(SUBSTITUTE(SUBSTITUTE(SUBSTITUTE(TRIM($B37&amp;""),CHAR(10),"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",REPT(" ",99)),1882,99)))</f>
        <v/>
      </c>
    </row>
    <row r="38" hidden="1" ht="14.25" customHeight="1">
      <c r="A38" s="4">
        <f>IF(OR($B38="",$C38=""),"",IFERROR(INDEX('5_ACOMPANHAMENTO'!$A$3:$A$4922,MATCH(1,INDEX(('5_ACOMPANHAMENTO'!$AD$3:$AD$4922=TRIM($C38&amp;""))*('5_ACOMPANHAMENTO'!$AC$3:$AC$4922&lt;&gt;"")*((((I38&lt;&gt;"")*ISNUMBER(SEARCH("|"&amp;I38&amp;"|",'5_ACOMPANHAMENTO'!$AC$3:$AC$4922)))+((J38&lt;&gt;"")*ISNUMBER(SEARCH("|"&amp;J38&amp;"|",'5_ACOMPANHAMENTO'!$AC$3:$AC$4922)))+((K38&lt;&gt;"")*ISNUMBER(SEARCH("|"&amp;K38&amp;"|",'5_ACOMPANHAMENTO'!$AC$3:$AC$4922)))+((L38&lt;&gt;"")*ISNUMBER(SEARCH("|"&amp;L38&amp;"|",'5_ACOMPANHAMENTO'!$AC$3:$AC$4922)))+((M38&lt;&gt;"")*ISNUMBER(SEARCH("|"&amp;M38&amp;"|",'5_ACOMPANHAMENTO'!$AC$3:$AC$4922)))+((N38&lt;&gt;"")*ISNUMBER(SEARCH("|"&amp;N38&amp;"|",'5_ACOMPANHAMENTO'!$AC$3:$AC$4922)))+((O38&lt;&gt;"")*ISNUMBER(SEARCH("|"&amp;O38&amp;"|",'5_ACOMPANHAMENTO'!$AC$3:$AC$4922)))+((P38&lt;&gt;"")*ISNUMBER(SEARCH("|"&amp;P38&amp;"|",'5_ACOMPANHAMENTO'!$AC$3:$AC$4922)))+((Q38&lt;&gt;"")*ISNUMBER(SEARCH("|"&amp;Q38&amp;"|",'5_ACOMPANHAMENTO'!$AC$3:$AC$4922)))+((R38&lt;&gt;"")*ISNUMBER(SEARCH("|"&amp;R38&amp;"|",'5_ACOMPANHAMENTO'!$AC$3:$AC$4922)))+((S38&lt;&gt;"")*ISNUMBER(SEARCH("|"&amp;S38&amp;"|",'5_ACOMPANHAMENTO'!$AC$3:$AC$4922)))+((T38&lt;&gt;"")*ISNUMBER(SEARCH("|"&amp;T38&amp;"|",'5_ACOMPANHAMENTO'!$AC$3:$AC$4922)))+((U38&lt;&gt;"")*ISNUMBER(SEARCH("|"&amp;U38&amp;"|",'5_ACOMPANHAMENTO'!$AC$3:$AC$4922)))+((V38&lt;&gt;"")*ISNUMBER(SEARCH("|"&amp;V38&amp;"|",'5_ACOMPANHAMENTO'!$AC$3:$AC$4922)))+((W38&lt;&gt;"")*ISNUMBER(SEARCH("|"&amp;W38&amp;"|",'5_ACOMPANHAMENTO'!$AC$3:$AC$4922)))+((X38&lt;&gt;"")*ISNUMBER(SEARCH("|"&amp;X38&amp;"|",'5_ACOMPANHAMENTO'!$AC$3:$AC$4922)))+((Y38&lt;&gt;"")*ISNUMBER(SEARCH("|"&amp;Y38&amp;"|",'5_ACOMPANHAMENTO'!$AC$3:$AC$4922)))+((Z38&lt;&gt;"")*ISNUMBER(SEARCH("|"&amp;Z38&amp;"|",'5_ACOMPANHAMENTO'!$AC$3:$AC$4922)))+((AA38&lt;&gt;"")*ISNUMBER(SEARCH("|"&amp;AA38&amp;"|",'5_ACOMPANHAMENTO'!$AC$3:$AC$4922)))+((AB38&lt;&gt;"")*ISNUMBER(SEARCH("|"&amp;AB38&amp;"|",'5_ACOMPANHAMENTO'!$AC$3:$AC$4922))))&gt;0),0),0)),""))</f>
        <v/>
      </c>
      <c r="B38" s="4" t="n">
        <v>10147</v>
      </c>
      <c r="C38" s="4" t="inlineStr">
        <is>
          <t>FURADEIRA 65</t>
        </is>
      </c>
      <c r="D38" s="4">
        <f>IF(OR($B38="",$C38=""),"",IFERROR(SUMPRODUCT(--(('5_ACOMPANHAMENTO'!$AD$3:$AD$4922=TRIM($C38&amp;""))*('5_ACOMPANHAMENTO'!$AC$3:$AC$4922&lt;&gt;"")*((((I38&lt;&gt;"")*ISNUMBER(SEARCH("|"&amp;I38&amp;"|",'5_ACOMPANHAMENTO'!$AC$3:$AC$4922)))+((J38&lt;&gt;"")*ISNUMBER(SEARCH("|"&amp;J38&amp;"|",'5_ACOMPANHAMENTO'!$AC$3:$AC$4922)))+((K38&lt;&gt;"")*ISNUMBER(SEARCH("|"&amp;K38&amp;"|",'5_ACOMPANHAMENTO'!$AC$3:$AC$4922)))+((L38&lt;&gt;"")*ISNUMBER(SEARCH("|"&amp;L38&amp;"|",'5_ACOMPANHAMENTO'!$AC$3:$AC$4922)))+((M38&lt;&gt;"")*ISNUMBER(SEARCH("|"&amp;M38&amp;"|",'5_ACOMPANHAMENTO'!$AC$3:$AC$4922)))+((N38&lt;&gt;"")*ISNUMBER(SEARCH("|"&amp;N38&amp;"|",'5_ACOMPANHAMENTO'!$AC$3:$AC$4922)))+((O38&lt;&gt;"")*ISNUMBER(SEARCH("|"&amp;O38&amp;"|",'5_ACOMPANHAMENTO'!$AC$3:$AC$4922)))+((P38&lt;&gt;"")*ISNUMBER(SEARCH("|"&amp;P38&amp;"|",'5_ACOMPANHAMENTO'!$AC$3:$AC$4922)))+((Q38&lt;&gt;"")*ISNUMBER(SEARCH("|"&amp;Q38&amp;"|",'5_ACOMPANHAMENTO'!$AC$3:$AC$4922)))+((R38&lt;&gt;"")*ISNUMBER(SEARCH("|"&amp;R38&amp;"|",'5_ACOMPANHAMENTO'!$AC$3:$AC$4922)))+((S38&lt;&gt;"")*ISNUMBER(SEARCH("|"&amp;S38&amp;"|",'5_ACOMPANHAMENTO'!$AC$3:$AC$4922)))+((T38&lt;&gt;"")*ISNUMBER(SEARCH("|"&amp;T38&amp;"|",'5_ACOMPANHAMENTO'!$AC$3:$AC$4922)))+((U38&lt;&gt;"")*ISNUMBER(SEARCH("|"&amp;U38&amp;"|",'5_ACOMPANHAMENTO'!$AC$3:$AC$4922)))+((V38&lt;&gt;"")*ISNUMBER(SEARCH("|"&amp;V38&amp;"|",'5_ACOMPANHAMENTO'!$AC$3:$AC$4922)))+((W38&lt;&gt;"")*ISNUMBER(SEARCH("|"&amp;W38&amp;"|",'5_ACOMPANHAMENTO'!$AC$3:$AC$4922)))+((X38&lt;&gt;"")*ISNUMBER(SEARCH("|"&amp;X38&amp;"|",'5_ACOMPANHAMENTO'!$AC$3:$AC$4922)))+((Y38&lt;&gt;"")*ISNUMBER(SEARCH("|"&amp;Y38&amp;"|",'5_ACOMPANHAMENTO'!$AC$3:$AC$4922)))+((Z38&lt;&gt;"")*ISNUMBER(SEARCH("|"&amp;Z38&amp;"|",'5_ACOMPANHAMENTO'!$AC$3:$AC$4922)))+((AA38&lt;&gt;"")*ISNUMBER(SEARCH("|"&amp;AA38&amp;"|",'5_ACOMPANHAMENTO'!$AC$3:$AC$4922)))+((AB38&lt;&gt;"")*ISNUMBER(SEARCH("|"&amp;AB38&amp;"|",'5_ACOMPANHAMENTO'!$AC$3:$AC$4922))))&gt;0)),'5_ACOMPANHAMENTO'!$J$3:$J$4922),0))</f>
        <v/>
      </c>
      <c r="E38" s="4">
        <f>IF(G38=0,"FINALIZADO",IF(TODAY()&gt;A38,"ATRASADO "&amp;TODAY()-A38&amp;" DIAS","ADIANTADO "&amp;A38-TODAY()&amp;" DIAS"))</f>
        <v/>
      </c>
      <c r="F38" s="7">
        <f>IF(OR($B38="",$C38=""),"",IFERROR(SUMPRODUCT(--(('5_ACOMPANHAMENTO'!$AD$3:$AD$4922=TRIM($C38&amp;""))*('5_ACOMPANHAMENTO'!$AC$3:$AC$4922&lt;&gt;"")*((((I38&lt;&gt;"")*ISNUMBER(SEARCH("|"&amp;I38&amp;"|",'5_ACOMPANHAMENTO'!$AC$3:$AC$4922)))+((J38&lt;&gt;"")*ISNUMBER(SEARCH("|"&amp;J38&amp;"|",'5_ACOMPANHAMENTO'!$AC$3:$AC$4922)))+((K38&lt;&gt;"")*ISNUMBER(SEARCH("|"&amp;K38&amp;"|",'5_ACOMPANHAMENTO'!$AC$3:$AC$4922)))+((L38&lt;&gt;"")*ISNUMBER(SEARCH("|"&amp;L38&amp;"|",'5_ACOMPANHAMENTO'!$AC$3:$AC$4922)))+((M38&lt;&gt;"")*ISNUMBER(SEARCH("|"&amp;M38&amp;"|",'5_ACOMPANHAMENTO'!$AC$3:$AC$4922)))+((N38&lt;&gt;"")*ISNUMBER(SEARCH("|"&amp;N38&amp;"|",'5_ACOMPANHAMENTO'!$AC$3:$AC$4922)))+((O38&lt;&gt;"")*ISNUMBER(SEARCH("|"&amp;O38&amp;"|",'5_ACOMPANHAMENTO'!$AC$3:$AC$4922)))+((P38&lt;&gt;"")*ISNUMBER(SEARCH("|"&amp;P38&amp;"|",'5_ACOMPANHAMENTO'!$AC$3:$AC$4922)))+((Q38&lt;&gt;"")*ISNUMBER(SEARCH("|"&amp;Q38&amp;"|",'5_ACOMPANHAMENTO'!$AC$3:$AC$4922)))+((R38&lt;&gt;"")*ISNUMBER(SEARCH("|"&amp;R38&amp;"|",'5_ACOMPANHAMENTO'!$AC$3:$AC$4922)))+((S38&lt;&gt;"")*ISNUMBER(SEARCH("|"&amp;S38&amp;"|",'5_ACOMPANHAMENTO'!$AC$3:$AC$4922)))+((T38&lt;&gt;"")*ISNUMBER(SEARCH("|"&amp;T38&amp;"|",'5_ACOMPANHAMENTO'!$AC$3:$AC$4922)))+((U38&lt;&gt;"")*ISNUMBER(SEARCH("|"&amp;U38&amp;"|",'5_ACOMPANHAMENTO'!$AC$3:$AC$4922)))+((V38&lt;&gt;"")*ISNUMBER(SEARCH("|"&amp;V38&amp;"|",'5_ACOMPANHAMENTO'!$AC$3:$AC$4922)))+((W38&lt;&gt;"")*ISNUMBER(SEARCH("|"&amp;W38&amp;"|",'5_ACOMPANHAMENTO'!$AC$3:$AC$4922)))+((X38&lt;&gt;"")*ISNUMBER(SEARCH("|"&amp;X38&amp;"|",'5_ACOMPANHAMENTO'!$AC$3:$AC$4922)))+((Y38&lt;&gt;"")*ISNUMBER(SEARCH("|"&amp;Y38&amp;"|",'5_ACOMPANHAMENTO'!$AC$3:$AC$4922)))+((Z38&lt;&gt;"")*ISNUMBER(SEARCH("|"&amp;Z38&amp;"|",'5_ACOMPANHAMENTO'!$AC$3:$AC$4922)))+((AA38&lt;&gt;"")*ISNUMBER(SEARCH("|"&amp;AA38&amp;"|",'5_ACOMPANHAMENTO'!$AC$3:$AC$4922)))+((AB38&lt;&gt;"")*ISNUMBER(SEARCH("|"&amp;AB38&amp;"|",'5_ACOMPANHAMENTO'!$AC$3:$AC$4922))))&gt;0)),'5_ACOMPANHAMENTO'!$O$3:$O$4922),0))</f>
        <v/>
      </c>
      <c r="G38" s="7">
        <f>IF(OR($B38="",$C38=""),"",D38-F38)</f>
        <v/>
      </c>
      <c r="H38" s="1">
        <f>IF(OR($B38="",$C38=""),"",TRIM($B38&amp;"")&amp;"|"&amp;TRIM($C38&amp;""))</f>
        <v/>
      </c>
      <c r="I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",99)),1,99)))</f>
        <v/>
      </c>
      <c r="J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",99)),100,99)))</f>
        <v/>
      </c>
      <c r="K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",99)),199,99)))</f>
        <v/>
      </c>
      <c r="L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",99)),298,99)))</f>
        <v/>
      </c>
      <c r="M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",99)),397,99)))</f>
        <v/>
      </c>
      <c r="N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",99)),496,99)))</f>
        <v/>
      </c>
      <c r="O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",99)),595,99)))</f>
        <v/>
      </c>
      <c r="P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",99)),694,99)))</f>
        <v/>
      </c>
      <c r="Q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",99)),793,99)))</f>
        <v/>
      </c>
      <c r="R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",99)),892,99)))</f>
        <v/>
      </c>
      <c r="S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",99)),991,99)))</f>
        <v/>
      </c>
      <c r="T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",99)),1090,99)))</f>
        <v/>
      </c>
      <c r="U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",99)),1189,99)))</f>
        <v/>
      </c>
      <c r="V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",99)),1288,99)))</f>
        <v/>
      </c>
      <c r="W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",99)),1387,99)))</f>
        <v/>
      </c>
      <c r="X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",99)),1486,99)))</f>
        <v/>
      </c>
      <c r="Y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",99)),1585,99)))</f>
        <v/>
      </c>
      <c r="Z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",99)),1684,99)))</f>
        <v/>
      </c>
      <c r="AA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",99)),1783,99)))</f>
        <v/>
      </c>
      <c r="AB38" s="1">
        <f>IF($B38="","",TRIM(MID(SUBSTITUTE(TRIM(SUBSTITUTE(SUBSTITUTE(SUBSTITUTE(SUBSTITUTE(SUBSTITUTE(SUBSTITUTE(SUBSTITUTE(SUBSTITUTE(SUBSTITUTE(SUBSTITUTE(SUBSTITUTE(SUBSTITUTE(SUBSTITUTE(SUBSTITUTE(TRIM($B38&amp;""),CHAR(10),"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",REPT(" ",99)),1882,99)))</f>
        <v/>
      </c>
    </row>
    <row r="39" hidden="1" ht="14.25" customHeight="1">
      <c r="A39" s="4">
        <f>IF(OR($B39="",$C39=""),"",IFERROR(INDEX('5_ACOMPANHAMENTO'!$A$3:$A$4922,MATCH(1,INDEX(('5_ACOMPANHAMENTO'!$AD$3:$AD$4922=TRIM($C39&amp;""))*('5_ACOMPANHAMENTO'!$AC$3:$AC$4922&lt;&gt;"")*((((I39&lt;&gt;"")*ISNUMBER(SEARCH("|"&amp;I39&amp;"|",'5_ACOMPANHAMENTO'!$AC$3:$AC$4922)))+((J39&lt;&gt;"")*ISNUMBER(SEARCH("|"&amp;J39&amp;"|",'5_ACOMPANHAMENTO'!$AC$3:$AC$4922)))+((K39&lt;&gt;"")*ISNUMBER(SEARCH("|"&amp;K39&amp;"|",'5_ACOMPANHAMENTO'!$AC$3:$AC$4922)))+((L39&lt;&gt;"")*ISNUMBER(SEARCH("|"&amp;L39&amp;"|",'5_ACOMPANHAMENTO'!$AC$3:$AC$4922)))+((M39&lt;&gt;"")*ISNUMBER(SEARCH("|"&amp;M39&amp;"|",'5_ACOMPANHAMENTO'!$AC$3:$AC$4922)))+((N39&lt;&gt;"")*ISNUMBER(SEARCH("|"&amp;N39&amp;"|",'5_ACOMPANHAMENTO'!$AC$3:$AC$4922)))+((O39&lt;&gt;"")*ISNUMBER(SEARCH("|"&amp;O39&amp;"|",'5_ACOMPANHAMENTO'!$AC$3:$AC$4922)))+((P39&lt;&gt;"")*ISNUMBER(SEARCH("|"&amp;P39&amp;"|",'5_ACOMPANHAMENTO'!$AC$3:$AC$4922)))+((Q39&lt;&gt;"")*ISNUMBER(SEARCH("|"&amp;Q39&amp;"|",'5_ACOMPANHAMENTO'!$AC$3:$AC$4922)))+((R39&lt;&gt;"")*ISNUMBER(SEARCH("|"&amp;R39&amp;"|",'5_ACOMPANHAMENTO'!$AC$3:$AC$4922)))+((S39&lt;&gt;"")*ISNUMBER(SEARCH("|"&amp;S39&amp;"|",'5_ACOMPANHAMENTO'!$AC$3:$AC$4922)))+((T39&lt;&gt;"")*ISNUMBER(SEARCH("|"&amp;T39&amp;"|",'5_ACOMPANHAMENTO'!$AC$3:$AC$4922)))+((U39&lt;&gt;"")*ISNUMBER(SEARCH("|"&amp;U39&amp;"|",'5_ACOMPANHAMENTO'!$AC$3:$AC$4922)))+((V39&lt;&gt;"")*ISNUMBER(SEARCH("|"&amp;V39&amp;"|",'5_ACOMPANHAMENTO'!$AC$3:$AC$4922)))+((W39&lt;&gt;"")*ISNUMBER(SEARCH("|"&amp;W39&amp;"|",'5_ACOMPANHAMENTO'!$AC$3:$AC$4922)))+((X39&lt;&gt;"")*ISNUMBER(SEARCH("|"&amp;X39&amp;"|",'5_ACOMPANHAMENTO'!$AC$3:$AC$4922)))+((Y39&lt;&gt;"")*ISNUMBER(SEARCH("|"&amp;Y39&amp;"|",'5_ACOMPANHAMENTO'!$AC$3:$AC$4922)))+((Z39&lt;&gt;"")*ISNUMBER(SEARCH("|"&amp;Z39&amp;"|",'5_ACOMPANHAMENTO'!$AC$3:$AC$4922)))+((AA39&lt;&gt;"")*ISNUMBER(SEARCH("|"&amp;AA39&amp;"|",'5_ACOMPANHAMENTO'!$AC$3:$AC$4922)))+((AB39&lt;&gt;"")*ISNUMBER(SEARCH("|"&amp;AB39&amp;"|",'5_ACOMPANHAMENTO'!$AC$3:$AC$4922))))&gt;0),0),0)),""))</f>
        <v/>
      </c>
      <c r="B39" s="4" t="n">
        <v>10147</v>
      </c>
      <c r="C39" s="4" t="inlineStr">
        <is>
          <t>COLADEIRA 23</t>
        </is>
      </c>
      <c r="D39" s="4">
        <f>IF(OR($B39="",$C39=""),"",IFERROR(SUMPRODUCT(--(('5_ACOMPANHAMENTO'!$AD$3:$AD$4922=TRIM($C39&amp;""))*('5_ACOMPANHAMENTO'!$AC$3:$AC$4922&lt;&gt;"")*((((I39&lt;&gt;"")*ISNUMBER(SEARCH("|"&amp;I39&amp;"|",'5_ACOMPANHAMENTO'!$AC$3:$AC$4922)))+((J39&lt;&gt;"")*ISNUMBER(SEARCH("|"&amp;J39&amp;"|",'5_ACOMPANHAMENTO'!$AC$3:$AC$4922)))+((K39&lt;&gt;"")*ISNUMBER(SEARCH("|"&amp;K39&amp;"|",'5_ACOMPANHAMENTO'!$AC$3:$AC$4922)))+((L39&lt;&gt;"")*ISNUMBER(SEARCH("|"&amp;L39&amp;"|",'5_ACOMPANHAMENTO'!$AC$3:$AC$4922)))+((M39&lt;&gt;"")*ISNUMBER(SEARCH("|"&amp;M39&amp;"|",'5_ACOMPANHAMENTO'!$AC$3:$AC$4922)))+((N39&lt;&gt;"")*ISNUMBER(SEARCH("|"&amp;N39&amp;"|",'5_ACOMPANHAMENTO'!$AC$3:$AC$4922)))+((O39&lt;&gt;"")*ISNUMBER(SEARCH("|"&amp;O39&amp;"|",'5_ACOMPANHAMENTO'!$AC$3:$AC$4922)))+((P39&lt;&gt;"")*ISNUMBER(SEARCH("|"&amp;P39&amp;"|",'5_ACOMPANHAMENTO'!$AC$3:$AC$4922)))+((Q39&lt;&gt;"")*ISNUMBER(SEARCH("|"&amp;Q39&amp;"|",'5_ACOMPANHAMENTO'!$AC$3:$AC$4922)))+((R39&lt;&gt;"")*ISNUMBER(SEARCH("|"&amp;R39&amp;"|",'5_ACOMPANHAMENTO'!$AC$3:$AC$4922)))+((S39&lt;&gt;"")*ISNUMBER(SEARCH("|"&amp;S39&amp;"|",'5_ACOMPANHAMENTO'!$AC$3:$AC$4922)))+((T39&lt;&gt;"")*ISNUMBER(SEARCH("|"&amp;T39&amp;"|",'5_ACOMPANHAMENTO'!$AC$3:$AC$4922)))+((U39&lt;&gt;"")*ISNUMBER(SEARCH("|"&amp;U39&amp;"|",'5_ACOMPANHAMENTO'!$AC$3:$AC$4922)))+((V39&lt;&gt;"")*ISNUMBER(SEARCH("|"&amp;V39&amp;"|",'5_ACOMPANHAMENTO'!$AC$3:$AC$4922)))+((W39&lt;&gt;"")*ISNUMBER(SEARCH("|"&amp;W39&amp;"|",'5_ACOMPANHAMENTO'!$AC$3:$AC$4922)))+((X39&lt;&gt;"")*ISNUMBER(SEARCH("|"&amp;X39&amp;"|",'5_ACOMPANHAMENTO'!$AC$3:$AC$4922)))+((Y39&lt;&gt;"")*ISNUMBER(SEARCH("|"&amp;Y39&amp;"|",'5_ACOMPANHAMENTO'!$AC$3:$AC$4922)))+((Z39&lt;&gt;"")*ISNUMBER(SEARCH("|"&amp;Z39&amp;"|",'5_ACOMPANHAMENTO'!$AC$3:$AC$4922)))+((AA39&lt;&gt;"")*ISNUMBER(SEARCH("|"&amp;AA39&amp;"|",'5_ACOMPANHAMENTO'!$AC$3:$AC$4922)))+((AB39&lt;&gt;"")*ISNUMBER(SEARCH("|"&amp;AB39&amp;"|",'5_ACOMPANHAMENTO'!$AC$3:$AC$4922))))&gt;0)),'5_ACOMPANHAMENTO'!$J$3:$J$4922),0))</f>
        <v/>
      </c>
      <c r="E39" s="4">
        <f>IF(G39=0,"FINALIZADO",IF(TODAY()&gt;A39,"ATRASADO "&amp;TODAY()-A39&amp;" DIAS","ADIANTADO "&amp;A39-TODAY()&amp;" DIAS"))</f>
        <v/>
      </c>
      <c r="F39" s="7">
        <f>IF(OR($B39="",$C39=""),"",IFERROR(SUMPRODUCT(--(('5_ACOMPANHAMENTO'!$AD$3:$AD$4922=TRIM($C39&amp;""))*('5_ACOMPANHAMENTO'!$AC$3:$AC$4922&lt;&gt;"")*((((I39&lt;&gt;"")*ISNUMBER(SEARCH("|"&amp;I39&amp;"|",'5_ACOMPANHAMENTO'!$AC$3:$AC$4922)))+((J39&lt;&gt;"")*ISNUMBER(SEARCH("|"&amp;J39&amp;"|",'5_ACOMPANHAMENTO'!$AC$3:$AC$4922)))+((K39&lt;&gt;"")*ISNUMBER(SEARCH("|"&amp;K39&amp;"|",'5_ACOMPANHAMENTO'!$AC$3:$AC$4922)))+((L39&lt;&gt;"")*ISNUMBER(SEARCH("|"&amp;L39&amp;"|",'5_ACOMPANHAMENTO'!$AC$3:$AC$4922)))+((M39&lt;&gt;"")*ISNUMBER(SEARCH("|"&amp;M39&amp;"|",'5_ACOMPANHAMENTO'!$AC$3:$AC$4922)))+((N39&lt;&gt;"")*ISNUMBER(SEARCH("|"&amp;N39&amp;"|",'5_ACOMPANHAMENTO'!$AC$3:$AC$4922)))+((O39&lt;&gt;"")*ISNUMBER(SEARCH("|"&amp;O39&amp;"|",'5_ACOMPANHAMENTO'!$AC$3:$AC$4922)))+((P39&lt;&gt;"")*ISNUMBER(SEARCH("|"&amp;P39&amp;"|",'5_ACOMPANHAMENTO'!$AC$3:$AC$4922)))+((Q39&lt;&gt;"")*ISNUMBER(SEARCH("|"&amp;Q39&amp;"|",'5_ACOMPANHAMENTO'!$AC$3:$AC$4922)))+((R39&lt;&gt;"")*ISNUMBER(SEARCH("|"&amp;R39&amp;"|",'5_ACOMPANHAMENTO'!$AC$3:$AC$4922)))+((S39&lt;&gt;"")*ISNUMBER(SEARCH("|"&amp;S39&amp;"|",'5_ACOMPANHAMENTO'!$AC$3:$AC$4922)))+((T39&lt;&gt;"")*ISNUMBER(SEARCH("|"&amp;T39&amp;"|",'5_ACOMPANHAMENTO'!$AC$3:$AC$4922)))+((U39&lt;&gt;"")*ISNUMBER(SEARCH("|"&amp;U39&amp;"|",'5_ACOMPANHAMENTO'!$AC$3:$AC$4922)))+((V39&lt;&gt;"")*ISNUMBER(SEARCH("|"&amp;V39&amp;"|",'5_ACOMPANHAMENTO'!$AC$3:$AC$4922)))+((W39&lt;&gt;"")*ISNUMBER(SEARCH("|"&amp;W39&amp;"|",'5_ACOMPANHAMENTO'!$AC$3:$AC$4922)))+((X39&lt;&gt;"")*ISNUMBER(SEARCH("|"&amp;X39&amp;"|",'5_ACOMPANHAMENTO'!$AC$3:$AC$4922)))+((Y39&lt;&gt;"")*ISNUMBER(SEARCH("|"&amp;Y39&amp;"|",'5_ACOMPANHAMENTO'!$AC$3:$AC$4922)))+((Z39&lt;&gt;"")*ISNUMBER(SEARCH("|"&amp;Z39&amp;"|",'5_ACOMPANHAMENTO'!$AC$3:$AC$4922)))+((AA39&lt;&gt;"")*ISNUMBER(SEARCH("|"&amp;AA39&amp;"|",'5_ACOMPANHAMENTO'!$AC$3:$AC$4922)))+((AB39&lt;&gt;"")*ISNUMBER(SEARCH("|"&amp;AB39&amp;"|",'5_ACOMPANHAMENTO'!$AC$3:$AC$4922))))&gt;0)),'5_ACOMPANHAMENTO'!$O$3:$O$4922),0))</f>
        <v/>
      </c>
      <c r="G39" s="7">
        <f>IF(OR($B39="",$C39=""),"",D39-F39)</f>
        <v/>
      </c>
      <c r="H39" s="1">
        <f>IF(OR($B39="",$C39=""),"",TRIM($B39&amp;"")&amp;"|"&amp;TRIM($C39&amp;""))</f>
        <v/>
      </c>
      <c r="I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",99)),1,99)))</f>
        <v/>
      </c>
      <c r="J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",99)),100,99)))</f>
        <v/>
      </c>
      <c r="K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",99)),199,99)))</f>
        <v/>
      </c>
      <c r="L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",99)),298,99)))</f>
        <v/>
      </c>
      <c r="M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",99)),397,99)))</f>
        <v/>
      </c>
      <c r="N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",99)),496,99)))</f>
        <v/>
      </c>
      <c r="O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",99)),595,99)))</f>
        <v/>
      </c>
      <c r="P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",99)),694,99)))</f>
        <v/>
      </c>
      <c r="Q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",99)),793,99)))</f>
        <v/>
      </c>
      <c r="R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",99)),892,99)))</f>
        <v/>
      </c>
      <c r="S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",99)),991,99)))</f>
        <v/>
      </c>
      <c r="T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",99)),1090,99)))</f>
        <v/>
      </c>
      <c r="U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",99)),1189,99)))</f>
        <v/>
      </c>
      <c r="V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",99)),1288,99)))</f>
        <v/>
      </c>
      <c r="W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",99)),1387,99)))</f>
        <v/>
      </c>
      <c r="X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",99)),1486,99)))</f>
        <v/>
      </c>
      <c r="Y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",99)),1585,99)))</f>
        <v/>
      </c>
      <c r="Z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",99)),1684,99)))</f>
        <v/>
      </c>
      <c r="AA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",99)),1783,99)))</f>
        <v/>
      </c>
      <c r="AB39" s="1">
        <f>IF($B39="","",TRIM(MID(SUBSTITUTE(TRIM(SUBSTITUTE(SUBSTITUTE(SUBSTITUTE(SUBSTITUTE(SUBSTITUTE(SUBSTITUTE(SUBSTITUTE(SUBSTITUTE(SUBSTITUTE(SUBSTITUTE(SUBSTITUTE(SUBSTITUTE(SUBSTITUTE(SUBSTITUTE(TRIM($B39&amp;""),CHAR(10),"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",REPT(" ",99)),1882,99)))</f>
        <v/>
      </c>
    </row>
    <row r="40" hidden="1" ht="14.25" customHeight="1">
      <c r="A40" s="4">
        <f>IF(OR($B40="",$C40=""),"",IFERROR(INDEX('5_ACOMPANHAMENTO'!$A$3:$A$4922,MATCH(1,INDEX(('5_ACOMPANHAMENTO'!$AD$3:$AD$4922=TRIM($C40&amp;""))*('5_ACOMPANHAMENTO'!$AC$3:$AC$4922&lt;&gt;"")*((((I40&lt;&gt;"")*ISNUMBER(SEARCH("|"&amp;I40&amp;"|",'5_ACOMPANHAMENTO'!$AC$3:$AC$4922)))+((J40&lt;&gt;"")*ISNUMBER(SEARCH("|"&amp;J40&amp;"|",'5_ACOMPANHAMENTO'!$AC$3:$AC$4922)))+((K40&lt;&gt;"")*ISNUMBER(SEARCH("|"&amp;K40&amp;"|",'5_ACOMPANHAMENTO'!$AC$3:$AC$4922)))+((L40&lt;&gt;"")*ISNUMBER(SEARCH("|"&amp;L40&amp;"|",'5_ACOMPANHAMENTO'!$AC$3:$AC$4922)))+((M40&lt;&gt;"")*ISNUMBER(SEARCH("|"&amp;M40&amp;"|",'5_ACOMPANHAMENTO'!$AC$3:$AC$4922)))+((N40&lt;&gt;"")*ISNUMBER(SEARCH("|"&amp;N40&amp;"|",'5_ACOMPANHAMENTO'!$AC$3:$AC$4922)))+((O40&lt;&gt;"")*ISNUMBER(SEARCH("|"&amp;O40&amp;"|",'5_ACOMPANHAMENTO'!$AC$3:$AC$4922)))+((P40&lt;&gt;"")*ISNUMBER(SEARCH("|"&amp;P40&amp;"|",'5_ACOMPANHAMENTO'!$AC$3:$AC$4922)))+((Q40&lt;&gt;"")*ISNUMBER(SEARCH("|"&amp;Q40&amp;"|",'5_ACOMPANHAMENTO'!$AC$3:$AC$4922)))+((R40&lt;&gt;"")*ISNUMBER(SEARCH("|"&amp;R40&amp;"|",'5_ACOMPANHAMENTO'!$AC$3:$AC$4922)))+((S40&lt;&gt;"")*ISNUMBER(SEARCH("|"&amp;S40&amp;"|",'5_ACOMPANHAMENTO'!$AC$3:$AC$4922)))+((T40&lt;&gt;"")*ISNUMBER(SEARCH("|"&amp;T40&amp;"|",'5_ACOMPANHAMENTO'!$AC$3:$AC$4922)))+((U40&lt;&gt;"")*ISNUMBER(SEARCH("|"&amp;U40&amp;"|",'5_ACOMPANHAMENTO'!$AC$3:$AC$4922)))+((V40&lt;&gt;"")*ISNUMBER(SEARCH("|"&amp;V40&amp;"|",'5_ACOMPANHAMENTO'!$AC$3:$AC$4922)))+((W40&lt;&gt;"")*ISNUMBER(SEARCH("|"&amp;W40&amp;"|",'5_ACOMPANHAMENTO'!$AC$3:$AC$4922)))+((X40&lt;&gt;"")*ISNUMBER(SEARCH("|"&amp;X40&amp;"|",'5_ACOMPANHAMENTO'!$AC$3:$AC$4922)))+((Y40&lt;&gt;"")*ISNUMBER(SEARCH("|"&amp;Y40&amp;"|",'5_ACOMPANHAMENTO'!$AC$3:$AC$4922)))+((Z40&lt;&gt;"")*ISNUMBER(SEARCH("|"&amp;Z40&amp;"|",'5_ACOMPANHAMENTO'!$AC$3:$AC$4922)))+((AA40&lt;&gt;"")*ISNUMBER(SEARCH("|"&amp;AA40&amp;"|",'5_ACOMPANHAMENTO'!$AC$3:$AC$4922)))+((AB40&lt;&gt;"")*ISNUMBER(SEARCH("|"&amp;AB40&amp;"|",'5_ACOMPANHAMENTO'!$AC$3:$AC$4922))))&gt;0),0),0)),""))</f>
        <v/>
      </c>
      <c r="B40" s="4" t="n">
        <v>10147</v>
      </c>
      <c r="C40" s="4" t="inlineStr">
        <is>
          <t>COLADEIRA 126</t>
        </is>
      </c>
      <c r="D40" s="4">
        <f>IF(OR($B40="",$C40=""),"",IFERROR(SUMPRODUCT(--(('5_ACOMPANHAMENTO'!$AD$3:$AD$4922=TRIM($C40&amp;""))*('5_ACOMPANHAMENTO'!$AC$3:$AC$4922&lt;&gt;"")*((((I40&lt;&gt;"")*ISNUMBER(SEARCH("|"&amp;I40&amp;"|",'5_ACOMPANHAMENTO'!$AC$3:$AC$4922)))+((J40&lt;&gt;"")*ISNUMBER(SEARCH("|"&amp;J40&amp;"|",'5_ACOMPANHAMENTO'!$AC$3:$AC$4922)))+((K40&lt;&gt;"")*ISNUMBER(SEARCH("|"&amp;K40&amp;"|",'5_ACOMPANHAMENTO'!$AC$3:$AC$4922)))+((L40&lt;&gt;"")*ISNUMBER(SEARCH("|"&amp;L40&amp;"|",'5_ACOMPANHAMENTO'!$AC$3:$AC$4922)))+((M40&lt;&gt;"")*ISNUMBER(SEARCH("|"&amp;M40&amp;"|",'5_ACOMPANHAMENTO'!$AC$3:$AC$4922)))+((N40&lt;&gt;"")*ISNUMBER(SEARCH("|"&amp;N40&amp;"|",'5_ACOMPANHAMENTO'!$AC$3:$AC$4922)))+((O40&lt;&gt;"")*ISNUMBER(SEARCH("|"&amp;O40&amp;"|",'5_ACOMPANHAMENTO'!$AC$3:$AC$4922)))+((P40&lt;&gt;"")*ISNUMBER(SEARCH("|"&amp;P40&amp;"|",'5_ACOMPANHAMENTO'!$AC$3:$AC$4922)))+((Q40&lt;&gt;"")*ISNUMBER(SEARCH("|"&amp;Q40&amp;"|",'5_ACOMPANHAMENTO'!$AC$3:$AC$4922)))+((R40&lt;&gt;"")*ISNUMBER(SEARCH("|"&amp;R40&amp;"|",'5_ACOMPANHAMENTO'!$AC$3:$AC$4922)))+((S40&lt;&gt;"")*ISNUMBER(SEARCH("|"&amp;S40&amp;"|",'5_ACOMPANHAMENTO'!$AC$3:$AC$4922)))+((T40&lt;&gt;"")*ISNUMBER(SEARCH("|"&amp;T40&amp;"|",'5_ACOMPANHAMENTO'!$AC$3:$AC$4922)))+((U40&lt;&gt;"")*ISNUMBER(SEARCH("|"&amp;U40&amp;"|",'5_ACOMPANHAMENTO'!$AC$3:$AC$4922)))+((V40&lt;&gt;"")*ISNUMBER(SEARCH("|"&amp;V40&amp;"|",'5_ACOMPANHAMENTO'!$AC$3:$AC$4922)))+((W40&lt;&gt;"")*ISNUMBER(SEARCH("|"&amp;W40&amp;"|",'5_ACOMPANHAMENTO'!$AC$3:$AC$4922)))+((X40&lt;&gt;"")*ISNUMBER(SEARCH("|"&amp;X40&amp;"|",'5_ACOMPANHAMENTO'!$AC$3:$AC$4922)))+((Y40&lt;&gt;"")*ISNUMBER(SEARCH("|"&amp;Y40&amp;"|",'5_ACOMPANHAMENTO'!$AC$3:$AC$4922)))+((Z40&lt;&gt;"")*ISNUMBER(SEARCH("|"&amp;Z40&amp;"|",'5_ACOMPANHAMENTO'!$AC$3:$AC$4922)))+((AA40&lt;&gt;"")*ISNUMBER(SEARCH("|"&amp;AA40&amp;"|",'5_ACOMPANHAMENTO'!$AC$3:$AC$4922)))+((AB40&lt;&gt;"")*ISNUMBER(SEARCH("|"&amp;AB40&amp;"|",'5_ACOMPANHAMENTO'!$AC$3:$AC$4922))))&gt;0)),'5_ACOMPANHAMENTO'!$J$3:$J$4922),0))</f>
        <v/>
      </c>
      <c r="E40" s="4">
        <f>IF(G40=0,"FINALIZADO",IF(TODAY()&gt;A40,"ATRASADO "&amp;TODAY()-A40&amp;" DIAS","ADIANTADO "&amp;A40-TODAY()&amp;" DIAS"))</f>
        <v/>
      </c>
      <c r="F40" s="7">
        <f>IF(OR($B40="",$C40=""),"",IFERROR(SUMPRODUCT(--(('5_ACOMPANHAMENTO'!$AD$3:$AD$4922=TRIM($C40&amp;""))*('5_ACOMPANHAMENTO'!$AC$3:$AC$4922&lt;&gt;"")*((((I40&lt;&gt;"")*ISNUMBER(SEARCH("|"&amp;I40&amp;"|",'5_ACOMPANHAMENTO'!$AC$3:$AC$4922)))+((J40&lt;&gt;"")*ISNUMBER(SEARCH("|"&amp;J40&amp;"|",'5_ACOMPANHAMENTO'!$AC$3:$AC$4922)))+((K40&lt;&gt;"")*ISNUMBER(SEARCH("|"&amp;K40&amp;"|",'5_ACOMPANHAMENTO'!$AC$3:$AC$4922)))+((L40&lt;&gt;"")*ISNUMBER(SEARCH("|"&amp;L40&amp;"|",'5_ACOMPANHAMENTO'!$AC$3:$AC$4922)))+((M40&lt;&gt;"")*ISNUMBER(SEARCH("|"&amp;M40&amp;"|",'5_ACOMPANHAMENTO'!$AC$3:$AC$4922)))+((N40&lt;&gt;"")*ISNUMBER(SEARCH("|"&amp;N40&amp;"|",'5_ACOMPANHAMENTO'!$AC$3:$AC$4922)))+((O40&lt;&gt;"")*ISNUMBER(SEARCH("|"&amp;O40&amp;"|",'5_ACOMPANHAMENTO'!$AC$3:$AC$4922)))+((P40&lt;&gt;"")*ISNUMBER(SEARCH("|"&amp;P40&amp;"|",'5_ACOMPANHAMENTO'!$AC$3:$AC$4922)))+((Q40&lt;&gt;"")*ISNUMBER(SEARCH("|"&amp;Q40&amp;"|",'5_ACOMPANHAMENTO'!$AC$3:$AC$4922)))+((R40&lt;&gt;"")*ISNUMBER(SEARCH("|"&amp;R40&amp;"|",'5_ACOMPANHAMENTO'!$AC$3:$AC$4922)))+((S40&lt;&gt;"")*ISNUMBER(SEARCH("|"&amp;S40&amp;"|",'5_ACOMPANHAMENTO'!$AC$3:$AC$4922)))+((T40&lt;&gt;"")*ISNUMBER(SEARCH("|"&amp;T40&amp;"|",'5_ACOMPANHAMENTO'!$AC$3:$AC$4922)))+((U40&lt;&gt;"")*ISNUMBER(SEARCH("|"&amp;U40&amp;"|",'5_ACOMPANHAMENTO'!$AC$3:$AC$4922)))+((V40&lt;&gt;"")*ISNUMBER(SEARCH("|"&amp;V40&amp;"|",'5_ACOMPANHAMENTO'!$AC$3:$AC$4922)))+((W40&lt;&gt;"")*ISNUMBER(SEARCH("|"&amp;W40&amp;"|",'5_ACOMPANHAMENTO'!$AC$3:$AC$4922)))+((X40&lt;&gt;"")*ISNUMBER(SEARCH("|"&amp;X40&amp;"|",'5_ACOMPANHAMENTO'!$AC$3:$AC$4922)))+((Y40&lt;&gt;"")*ISNUMBER(SEARCH("|"&amp;Y40&amp;"|",'5_ACOMPANHAMENTO'!$AC$3:$AC$4922)))+((Z40&lt;&gt;"")*ISNUMBER(SEARCH("|"&amp;Z40&amp;"|",'5_ACOMPANHAMENTO'!$AC$3:$AC$4922)))+((AA40&lt;&gt;"")*ISNUMBER(SEARCH("|"&amp;AA40&amp;"|",'5_ACOMPANHAMENTO'!$AC$3:$AC$4922)))+((AB40&lt;&gt;"")*ISNUMBER(SEARCH("|"&amp;AB40&amp;"|",'5_ACOMPANHAMENTO'!$AC$3:$AC$4922))))&gt;0)),'5_ACOMPANHAMENTO'!$O$3:$O$4922),0))</f>
        <v/>
      </c>
      <c r="G40" s="7">
        <f>IF(OR($B40="",$C40=""),"",D40-F40)</f>
        <v/>
      </c>
      <c r="H40" s="1">
        <f>IF(OR($B40="",$C40=""),"",TRIM($B40&amp;"")&amp;"|"&amp;TRIM($C40&amp;""))</f>
        <v/>
      </c>
      <c r="I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",99)),1,99)))</f>
        <v/>
      </c>
      <c r="J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",99)),100,99)))</f>
        <v/>
      </c>
      <c r="K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",99)),199,99)))</f>
        <v/>
      </c>
      <c r="L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",99)),298,99)))</f>
        <v/>
      </c>
      <c r="M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",99)),397,99)))</f>
        <v/>
      </c>
      <c r="N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",99)),496,99)))</f>
        <v/>
      </c>
      <c r="O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",99)),595,99)))</f>
        <v/>
      </c>
      <c r="P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",99)),694,99)))</f>
        <v/>
      </c>
      <c r="Q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",99)),793,99)))</f>
        <v/>
      </c>
      <c r="R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",99)),892,99)))</f>
        <v/>
      </c>
      <c r="S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",99)),991,99)))</f>
        <v/>
      </c>
      <c r="T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",99)),1090,99)))</f>
        <v/>
      </c>
      <c r="U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",99)),1189,99)))</f>
        <v/>
      </c>
      <c r="V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",99)),1288,99)))</f>
        <v/>
      </c>
      <c r="W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",99)),1387,99)))</f>
        <v/>
      </c>
      <c r="X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",99)),1486,99)))</f>
        <v/>
      </c>
      <c r="Y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",99)),1585,99)))</f>
        <v/>
      </c>
      <c r="Z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",99)),1684,99)))</f>
        <v/>
      </c>
      <c r="AA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",99)),1783,99)))</f>
        <v/>
      </c>
      <c r="AB40" s="1">
        <f>IF($B40="","",TRIM(MID(SUBSTITUTE(TRIM(SUBSTITUTE(SUBSTITUTE(SUBSTITUTE(SUBSTITUTE(SUBSTITUTE(SUBSTITUTE(SUBSTITUTE(SUBSTITUTE(SUBSTITUTE(SUBSTITUTE(SUBSTITUTE(SUBSTITUTE(SUBSTITUTE(SUBSTITUTE(TRIM($B40&amp;""),CHAR(10),"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",REPT(" ",99)),1882,99)))</f>
        <v/>
      </c>
    </row>
    <row r="41" hidden="1" ht="14.25" customHeight="1">
      <c r="A41" s="4">
        <f>IF(OR($B41="",$C41=""),"",IFERROR(INDEX('5_ACOMPANHAMENTO'!$A$3:$A$4922,MATCH(1,INDEX(('5_ACOMPANHAMENTO'!$AD$3:$AD$4922=TRIM($C41&amp;""))*('5_ACOMPANHAMENTO'!$AC$3:$AC$4922&lt;&gt;"")*((((I41&lt;&gt;"")*ISNUMBER(SEARCH("|"&amp;I41&amp;"|",'5_ACOMPANHAMENTO'!$AC$3:$AC$4922)))+((J41&lt;&gt;"")*ISNUMBER(SEARCH("|"&amp;J41&amp;"|",'5_ACOMPANHAMENTO'!$AC$3:$AC$4922)))+((K41&lt;&gt;"")*ISNUMBER(SEARCH("|"&amp;K41&amp;"|",'5_ACOMPANHAMENTO'!$AC$3:$AC$4922)))+((L41&lt;&gt;"")*ISNUMBER(SEARCH("|"&amp;L41&amp;"|",'5_ACOMPANHAMENTO'!$AC$3:$AC$4922)))+((M41&lt;&gt;"")*ISNUMBER(SEARCH("|"&amp;M41&amp;"|",'5_ACOMPANHAMENTO'!$AC$3:$AC$4922)))+((N41&lt;&gt;"")*ISNUMBER(SEARCH("|"&amp;N41&amp;"|",'5_ACOMPANHAMENTO'!$AC$3:$AC$4922)))+((O41&lt;&gt;"")*ISNUMBER(SEARCH("|"&amp;O41&amp;"|",'5_ACOMPANHAMENTO'!$AC$3:$AC$4922)))+((P41&lt;&gt;"")*ISNUMBER(SEARCH("|"&amp;P41&amp;"|",'5_ACOMPANHAMENTO'!$AC$3:$AC$4922)))+((Q41&lt;&gt;"")*ISNUMBER(SEARCH("|"&amp;Q41&amp;"|",'5_ACOMPANHAMENTO'!$AC$3:$AC$4922)))+((R41&lt;&gt;"")*ISNUMBER(SEARCH("|"&amp;R41&amp;"|",'5_ACOMPANHAMENTO'!$AC$3:$AC$4922)))+((S41&lt;&gt;"")*ISNUMBER(SEARCH("|"&amp;S41&amp;"|",'5_ACOMPANHAMENTO'!$AC$3:$AC$4922)))+((T41&lt;&gt;"")*ISNUMBER(SEARCH("|"&amp;T41&amp;"|",'5_ACOMPANHAMENTO'!$AC$3:$AC$4922)))+((U41&lt;&gt;"")*ISNUMBER(SEARCH("|"&amp;U41&amp;"|",'5_ACOMPANHAMENTO'!$AC$3:$AC$4922)))+((V41&lt;&gt;"")*ISNUMBER(SEARCH("|"&amp;V41&amp;"|",'5_ACOMPANHAMENTO'!$AC$3:$AC$4922)))+((W41&lt;&gt;"")*ISNUMBER(SEARCH("|"&amp;W41&amp;"|",'5_ACOMPANHAMENTO'!$AC$3:$AC$4922)))+((X41&lt;&gt;"")*ISNUMBER(SEARCH("|"&amp;X41&amp;"|",'5_ACOMPANHAMENTO'!$AC$3:$AC$4922)))+((Y41&lt;&gt;"")*ISNUMBER(SEARCH("|"&amp;Y41&amp;"|",'5_ACOMPANHAMENTO'!$AC$3:$AC$4922)))+((Z41&lt;&gt;"")*ISNUMBER(SEARCH("|"&amp;Z41&amp;"|",'5_ACOMPANHAMENTO'!$AC$3:$AC$4922)))+((AA41&lt;&gt;"")*ISNUMBER(SEARCH("|"&amp;AA41&amp;"|",'5_ACOMPANHAMENTO'!$AC$3:$AC$4922)))+((AB41&lt;&gt;"")*ISNUMBER(SEARCH("|"&amp;AB41&amp;"|",'5_ACOMPANHAMENTO'!$AC$3:$AC$4922))))&gt;0),0),0)),""))</f>
        <v/>
      </c>
      <c r="B41" s="4" t="n">
        <v>10147</v>
      </c>
      <c r="C41" s="4" t="inlineStr">
        <is>
          <t>COLADEIRA 24</t>
        </is>
      </c>
      <c r="D41" s="4">
        <f>IF(OR($B41="",$C41=""),"",IFERROR(SUMPRODUCT(--(('5_ACOMPANHAMENTO'!$AD$3:$AD$4922=TRIM($C41&amp;""))*('5_ACOMPANHAMENTO'!$AC$3:$AC$4922&lt;&gt;"")*((((I41&lt;&gt;"")*ISNUMBER(SEARCH("|"&amp;I41&amp;"|",'5_ACOMPANHAMENTO'!$AC$3:$AC$4922)))+((J41&lt;&gt;"")*ISNUMBER(SEARCH("|"&amp;J41&amp;"|",'5_ACOMPANHAMENTO'!$AC$3:$AC$4922)))+((K41&lt;&gt;"")*ISNUMBER(SEARCH("|"&amp;K41&amp;"|",'5_ACOMPANHAMENTO'!$AC$3:$AC$4922)))+((L41&lt;&gt;"")*ISNUMBER(SEARCH("|"&amp;L41&amp;"|",'5_ACOMPANHAMENTO'!$AC$3:$AC$4922)))+((M41&lt;&gt;"")*ISNUMBER(SEARCH("|"&amp;M41&amp;"|",'5_ACOMPANHAMENTO'!$AC$3:$AC$4922)))+((N41&lt;&gt;"")*ISNUMBER(SEARCH("|"&amp;N41&amp;"|",'5_ACOMPANHAMENTO'!$AC$3:$AC$4922)))+((O41&lt;&gt;"")*ISNUMBER(SEARCH("|"&amp;O41&amp;"|",'5_ACOMPANHAMENTO'!$AC$3:$AC$4922)))+((P41&lt;&gt;"")*ISNUMBER(SEARCH("|"&amp;P41&amp;"|",'5_ACOMPANHAMENTO'!$AC$3:$AC$4922)))+((Q41&lt;&gt;"")*ISNUMBER(SEARCH("|"&amp;Q41&amp;"|",'5_ACOMPANHAMENTO'!$AC$3:$AC$4922)))+((R41&lt;&gt;"")*ISNUMBER(SEARCH("|"&amp;R41&amp;"|",'5_ACOMPANHAMENTO'!$AC$3:$AC$4922)))+((S41&lt;&gt;"")*ISNUMBER(SEARCH("|"&amp;S41&amp;"|",'5_ACOMPANHAMENTO'!$AC$3:$AC$4922)))+((T41&lt;&gt;"")*ISNUMBER(SEARCH("|"&amp;T41&amp;"|",'5_ACOMPANHAMENTO'!$AC$3:$AC$4922)))+((U41&lt;&gt;"")*ISNUMBER(SEARCH("|"&amp;U41&amp;"|",'5_ACOMPANHAMENTO'!$AC$3:$AC$4922)))+((V41&lt;&gt;"")*ISNUMBER(SEARCH("|"&amp;V41&amp;"|",'5_ACOMPANHAMENTO'!$AC$3:$AC$4922)))+((W41&lt;&gt;"")*ISNUMBER(SEARCH("|"&amp;W41&amp;"|",'5_ACOMPANHAMENTO'!$AC$3:$AC$4922)))+((X41&lt;&gt;"")*ISNUMBER(SEARCH("|"&amp;X41&amp;"|",'5_ACOMPANHAMENTO'!$AC$3:$AC$4922)))+((Y41&lt;&gt;"")*ISNUMBER(SEARCH("|"&amp;Y41&amp;"|",'5_ACOMPANHAMENTO'!$AC$3:$AC$4922)))+((Z41&lt;&gt;"")*ISNUMBER(SEARCH("|"&amp;Z41&amp;"|",'5_ACOMPANHAMENTO'!$AC$3:$AC$4922)))+((AA41&lt;&gt;"")*ISNUMBER(SEARCH("|"&amp;AA41&amp;"|",'5_ACOMPANHAMENTO'!$AC$3:$AC$4922)))+((AB41&lt;&gt;"")*ISNUMBER(SEARCH("|"&amp;AB41&amp;"|",'5_ACOMPANHAMENTO'!$AC$3:$AC$4922))))&gt;0)),'5_ACOMPANHAMENTO'!$J$3:$J$4922),0))</f>
        <v/>
      </c>
      <c r="E41" s="4">
        <f>IF(G41=0,"FINALIZADO",IF(TODAY()&gt;A41,"ATRASADO "&amp;TODAY()-A41&amp;" DIAS","ADIANTADO "&amp;A41-TODAY()&amp;" DIAS"))</f>
        <v/>
      </c>
      <c r="F41" s="7">
        <f>IF(OR($B41="",$C41=""),"",IFERROR(SUMPRODUCT(--(('5_ACOMPANHAMENTO'!$AD$3:$AD$4922=TRIM($C41&amp;""))*('5_ACOMPANHAMENTO'!$AC$3:$AC$4922&lt;&gt;"")*((((I41&lt;&gt;"")*ISNUMBER(SEARCH("|"&amp;I41&amp;"|",'5_ACOMPANHAMENTO'!$AC$3:$AC$4922)))+((J41&lt;&gt;"")*ISNUMBER(SEARCH("|"&amp;J41&amp;"|",'5_ACOMPANHAMENTO'!$AC$3:$AC$4922)))+((K41&lt;&gt;"")*ISNUMBER(SEARCH("|"&amp;K41&amp;"|",'5_ACOMPANHAMENTO'!$AC$3:$AC$4922)))+((L41&lt;&gt;"")*ISNUMBER(SEARCH("|"&amp;L41&amp;"|",'5_ACOMPANHAMENTO'!$AC$3:$AC$4922)))+((M41&lt;&gt;"")*ISNUMBER(SEARCH("|"&amp;M41&amp;"|",'5_ACOMPANHAMENTO'!$AC$3:$AC$4922)))+((N41&lt;&gt;"")*ISNUMBER(SEARCH("|"&amp;N41&amp;"|",'5_ACOMPANHAMENTO'!$AC$3:$AC$4922)))+((O41&lt;&gt;"")*ISNUMBER(SEARCH("|"&amp;O41&amp;"|",'5_ACOMPANHAMENTO'!$AC$3:$AC$4922)))+((P41&lt;&gt;"")*ISNUMBER(SEARCH("|"&amp;P41&amp;"|",'5_ACOMPANHAMENTO'!$AC$3:$AC$4922)))+((Q41&lt;&gt;"")*ISNUMBER(SEARCH("|"&amp;Q41&amp;"|",'5_ACOMPANHAMENTO'!$AC$3:$AC$4922)))+((R41&lt;&gt;"")*ISNUMBER(SEARCH("|"&amp;R41&amp;"|",'5_ACOMPANHAMENTO'!$AC$3:$AC$4922)))+((S41&lt;&gt;"")*ISNUMBER(SEARCH("|"&amp;S41&amp;"|",'5_ACOMPANHAMENTO'!$AC$3:$AC$4922)))+((T41&lt;&gt;"")*ISNUMBER(SEARCH("|"&amp;T41&amp;"|",'5_ACOMPANHAMENTO'!$AC$3:$AC$4922)))+((U41&lt;&gt;"")*ISNUMBER(SEARCH("|"&amp;U41&amp;"|",'5_ACOMPANHAMENTO'!$AC$3:$AC$4922)))+((V41&lt;&gt;"")*ISNUMBER(SEARCH("|"&amp;V41&amp;"|",'5_ACOMPANHAMENTO'!$AC$3:$AC$4922)))+((W41&lt;&gt;"")*ISNUMBER(SEARCH("|"&amp;W41&amp;"|",'5_ACOMPANHAMENTO'!$AC$3:$AC$4922)))+((X41&lt;&gt;"")*ISNUMBER(SEARCH("|"&amp;X41&amp;"|",'5_ACOMPANHAMENTO'!$AC$3:$AC$4922)))+((Y41&lt;&gt;"")*ISNUMBER(SEARCH("|"&amp;Y41&amp;"|",'5_ACOMPANHAMENTO'!$AC$3:$AC$4922)))+((Z41&lt;&gt;"")*ISNUMBER(SEARCH("|"&amp;Z41&amp;"|",'5_ACOMPANHAMENTO'!$AC$3:$AC$4922)))+((AA41&lt;&gt;"")*ISNUMBER(SEARCH("|"&amp;AA41&amp;"|",'5_ACOMPANHAMENTO'!$AC$3:$AC$4922)))+((AB41&lt;&gt;"")*ISNUMBER(SEARCH("|"&amp;AB41&amp;"|",'5_ACOMPANHAMENTO'!$AC$3:$AC$4922))))&gt;0)),'5_ACOMPANHAMENTO'!$O$3:$O$4922),0))</f>
        <v/>
      </c>
      <c r="G41" s="7">
        <f>IF(OR($B41="",$C41=""),"",D41-F41)</f>
        <v/>
      </c>
      <c r="H41" s="1">
        <f>IF(OR($B41="",$C41=""),"",TRIM($B41&amp;"")&amp;"|"&amp;TRIM($C41&amp;""))</f>
        <v/>
      </c>
      <c r="I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",99)),1,99)))</f>
        <v/>
      </c>
      <c r="J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",99)),100,99)))</f>
        <v/>
      </c>
      <c r="K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",99)),199,99)))</f>
        <v/>
      </c>
      <c r="L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",99)),298,99)))</f>
        <v/>
      </c>
      <c r="M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",99)),397,99)))</f>
        <v/>
      </c>
      <c r="N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",99)),496,99)))</f>
        <v/>
      </c>
      <c r="O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",99)),595,99)))</f>
        <v/>
      </c>
      <c r="P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",99)),694,99)))</f>
        <v/>
      </c>
      <c r="Q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",99)),793,99)))</f>
        <v/>
      </c>
      <c r="R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",99)),892,99)))</f>
        <v/>
      </c>
      <c r="S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",99)),991,99)))</f>
        <v/>
      </c>
      <c r="T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",99)),1090,99)))</f>
        <v/>
      </c>
      <c r="U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",99)),1189,99)))</f>
        <v/>
      </c>
      <c r="V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",99)),1288,99)))</f>
        <v/>
      </c>
      <c r="W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",99)),1387,99)))</f>
        <v/>
      </c>
      <c r="X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",99)),1486,99)))</f>
        <v/>
      </c>
      <c r="Y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",99)),1585,99)))</f>
        <v/>
      </c>
      <c r="Z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",99)),1684,99)))</f>
        <v/>
      </c>
      <c r="AA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",99)),1783,99)))</f>
        <v/>
      </c>
      <c r="AB41" s="1">
        <f>IF($B41="","",TRIM(MID(SUBSTITUTE(TRIM(SUBSTITUTE(SUBSTITUTE(SUBSTITUTE(SUBSTITUTE(SUBSTITUTE(SUBSTITUTE(SUBSTITUTE(SUBSTITUTE(SUBSTITUTE(SUBSTITUTE(SUBSTITUTE(SUBSTITUTE(SUBSTITUTE(SUBSTITUTE(TRIM($B41&amp;""),CHAR(10),"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",REPT(" ",99)),1882,99)))</f>
        <v/>
      </c>
    </row>
    <row r="42" hidden="1" ht="14.25" customHeight="1">
      <c r="A42" s="4">
        <f>IF(OR($B42="",$C42=""),"",IFERROR(INDEX('5_ACOMPANHAMENTO'!$A$3:$A$4922,MATCH(1,INDEX(('5_ACOMPANHAMENTO'!$AD$3:$AD$4922=TRIM($C42&amp;""))*('5_ACOMPANHAMENTO'!$AC$3:$AC$4922&lt;&gt;"")*((((I42&lt;&gt;"")*ISNUMBER(SEARCH("|"&amp;I42&amp;"|",'5_ACOMPANHAMENTO'!$AC$3:$AC$4922)))+((J42&lt;&gt;"")*ISNUMBER(SEARCH("|"&amp;J42&amp;"|",'5_ACOMPANHAMENTO'!$AC$3:$AC$4922)))+((K42&lt;&gt;"")*ISNUMBER(SEARCH("|"&amp;K42&amp;"|",'5_ACOMPANHAMENTO'!$AC$3:$AC$4922)))+((L42&lt;&gt;"")*ISNUMBER(SEARCH("|"&amp;L42&amp;"|",'5_ACOMPANHAMENTO'!$AC$3:$AC$4922)))+((M42&lt;&gt;"")*ISNUMBER(SEARCH("|"&amp;M42&amp;"|",'5_ACOMPANHAMENTO'!$AC$3:$AC$4922)))+((N42&lt;&gt;"")*ISNUMBER(SEARCH("|"&amp;N42&amp;"|",'5_ACOMPANHAMENTO'!$AC$3:$AC$4922)))+((O42&lt;&gt;"")*ISNUMBER(SEARCH("|"&amp;O42&amp;"|",'5_ACOMPANHAMENTO'!$AC$3:$AC$4922)))+((P42&lt;&gt;"")*ISNUMBER(SEARCH("|"&amp;P42&amp;"|",'5_ACOMPANHAMENTO'!$AC$3:$AC$4922)))+((Q42&lt;&gt;"")*ISNUMBER(SEARCH("|"&amp;Q42&amp;"|",'5_ACOMPANHAMENTO'!$AC$3:$AC$4922)))+((R42&lt;&gt;"")*ISNUMBER(SEARCH("|"&amp;R42&amp;"|",'5_ACOMPANHAMENTO'!$AC$3:$AC$4922)))+((S42&lt;&gt;"")*ISNUMBER(SEARCH("|"&amp;S42&amp;"|",'5_ACOMPANHAMENTO'!$AC$3:$AC$4922)))+((T42&lt;&gt;"")*ISNUMBER(SEARCH("|"&amp;T42&amp;"|",'5_ACOMPANHAMENTO'!$AC$3:$AC$4922)))+((U42&lt;&gt;"")*ISNUMBER(SEARCH("|"&amp;U42&amp;"|",'5_ACOMPANHAMENTO'!$AC$3:$AC$4922)))+((V42&lt;&gt;"")*ISNUMBER(SEARCH("|"&amp;V42&amp;"|",'5_ACOMPANHAMENTO'!$AC$3:$AC$4922)))+((W42&lt;&gt;"")*ISNUMBER(SEARCH("|"&amp;W42&amp;"|",'5_ACOMPANHAMENTO'!$AC$3:$AC$4922)))+((X42&lt;&gt;"")*ISNUMBER(SEARCH("|"&amp;X42&amp;"|",'5_ACOMPANHAMENTO'!$AC$3:$AC$4922)))+((Y42&lt;&gt;"")*ISNUMBER(SEARCH("|"&amp;Y42&amp;"|",'5_ACOMPANHAMENTO'!$AC$3:$AC$4922)))+((Z42&lt;&gt;"")*ISNUMBER(SEARCH("|"&amp;Z42&amp;"|",'5_ACOMPANHAMENTO'!$AC$3:$AC$4922)))+((AA42&lt;&gt;"")*ISNUMBER(SEARCH("|"&amp;AA42&amp;"|",'5_ACOMPANHAMENTO'!$AC$3:$AC$4922)))+((AB42&lt;&gt;"")*ISNUMBER(SEARCH("|"&amp;AB42&amp;"|",'5_ACOMPANHAMENTO'!$AC$3:$AC$4922))))&gt;0),0),0)),""))</f>
        <v/>
      </c>
      <c r="B42" s="4" t="n">
        <v>10147</v>
      </c>
      <c r="C42" s="25" t="inlineStr">
        <is>
          <t>UV</t>
        </is>
      </c>
      <c r="D42" s="4">
        <f>IF(OR($B42="",$C42=""),"",IFERROR(SUMPRODUCT(--(('5_ACOMPANHAMENTO'!$AD$3:$AD$4922=TRIM($C42&amp;""))*('5_ACOMPANHAMENTO'!$AC$3:$AC$4922&lt;&gt;"")*((((I42&lt;&gt;"")*ISNUMBER(SEARCH("|"&amp;I42&amp;"|",'5_ACOMPANHAMENTO'!$AC$3:$AC$4922)))+((J42&lt;&gt;"")*ISNUMBER(SEARCH("|"&amp;J42&amp;"|",'5_ACOMPANHAMENTO'!$AC$3:$AC$4922)))+((K42&lt;&gt;"")*ISNUMBER(SEARCH("|"&amp;K42&amp;"|",'5_ACOMPANHAMENTO'!$AC$3:$AC$4922)))+((L42&lt;&gt;"")*ISNUMBER(SEARCH("|"&amp;L42&amp;"|",'5_ACOMPANHAMENTO'!$AC$3:$AC$4922)))+((M42&lt;&gt;"")*ISNUMBER(SEARCH("|"&amp;M42&amp;"|",'5_ACOMPANHAMENTO'!$AC$3:$AC$4922)))+((N42&lt;&gt;"")*ISNUMBER(SEARCH("|"&amp;N42&amp;"|",'5_ACOMPANHAMENTO'!$AC$3:$AC$4922)))+((O42&lt;&gt;"")*ISNUMBER(SEARCH("|"&amp;O42&amp;"|",'5_ACOMPANHAMENTO'!$AC$3:$AC$4922)))+((P42&lt;&gt;"")*ISNUMBER(SEARCH("|"&amp;P42&amp;"|",'5_ACOMPANHAMENTO'!$AC$3:$AC$4922)))+((Q42&lt;&gt;"")*ISNUMBER(SEARCH("|"&amp;Q42&amp;"|",'5_ACOMPANHAMENTO'!$AC$3:$AC$4922)))+((R42&lt;&gt;"")*ISNUMBER(SEARCH("|"&amp;R42&amp;"|",'5_ACOMPANHAMENTO'!$AC$3:$AC$4922)))+((S42&lt;&gt;"")*ISNUMBER(SEARCH("|"&amp;S42&amp;"|",'5_ACOMPANHAMENTO'!$AC$3:$AC$4922)))+((T42&lt;&gt;"")*ISNUMBER(SEARCH("|"&amp;T42&amp;"|",'5_ACOMPANHAMENTO'!$AC$3:$AC$4922)))+((U42&lt;&gt;"")*ISNUMBER(SEARCH("|"&amp;U42&amp;"|",'5_ACOMPANHAMENTO'!$AC$3:$AC$4922)))+((V42&lt;&gt;"")*ISNUMBER(SEARCH("|"&amp;V42&amp;"|",'5_ACOMPANHAMENTO'!$AC$3:$AC$4922)))+((W42&lt;&gt;"")*ISNUMBER(SEARCH("|"&amp;W42&amp;"|",'5_ACOMPANHAMENTO'!$AC$3:$AC$4922)))+((X42&lt;&gt;"")*ISNUMBER(SEARCH("|"&amp;X42&amp;"|",'5_ACOMPANHAMENTO'!$AC$3:$AC$4922)))+((Y42&lt;&gt;"")*ISNUMBER(SEARCH("|"&amp;Y42&amp;"|",'5_ACOMPANHAMENTO'!$AC$3:$AC$4922)))+((Z42&lt;&gt;"")*ISNUMBER(SEARCH("|"&amp;Z42&amp;"|",'5_ACOMPANHAMENTO'!$AC$3:$AC$4922)))+((AA42&lt;&gt;"")*ISNUMBER(SEARCH("|"&amp;AA42&amp;"|",'5_ACOMPANHAMENTO'!$AC$3:$AC$4922)))+((AB42&lt;&gt;"")*ISNUMBER(SEARCH("|"&amp;AB42&amp;"|",'5_ACOMPANHAMENTO'!$AC$3:$AC$4922))))&gt;0)),'5_ACOMPANHAMENTO'!$J$3:$J$4922),0))</f>
        <v/>
      </c>
      <c r="E42" s="4">
        <f>IF(G42=0,"FINALIZADO",IF(TODAY()&gt;A42,"ATRASADO "&amp;TODAY()-A42&amp;" DIAS","ADIANTADO "&amp;A42-TODAY()&amp;" DIAS"))</f>
        <v/>
      </c>
      <c r="F42" s="7">
        <f>IF(OR($B42="",$C42=""),"",IFERROR(SUMPRODUCT(--(('5_ACOMPANHAMENTO'!$AD$3:$AD$4922=TRIM($C42&amp;""))*('5_ACOMPANHAMENTO'!$AC$3:$AC$4922&lt;&gt;"")*((((I42&lt;&gt;"")*ISNUMBER(SEARCH("|"&amp;I42&amp;"|",'5_ACOMPANHAMENTO'!$AC$3:$AC$4922)))+((J42&lt;&gt;"")*ISNUMBER(SEARCH("|"&amp;J42&amp;"|",'5_ACOMPANHAMENTO'!$AC$3:$AC$4922)))+((K42&lt;&gt;"")*ISNUMBER(SEARCH("|"&amp;K42&amp;"|",'5_ACOMPANHAMENTO'!$AC$3:$AC$4922)))+((L42&lt;&gt;"")*ISNUMBER(SEARCH("|"&amp;L42&amp;"|",'5_ACOMPANHAMENTO'!$AC$3:$AC$4922)))+((M42&lt;&gt;"")*ISNUMBER(SEARCH("|"&amp;M42&amp;"|",'5_ACOMPANHAMENTO'!$AC$3:$AC$4922)))+((N42&lt;&gt;"")*ISNUMBER(SEARCH("|"&amp;N42&amp;"|",'5_ACOMPANHAMENTO'!$AC$3:$AC$4922)))+((O42&lt;&gt;"")*ISNUMBER(SEARCH("|"&amp;O42&amp;"|",'5_ACOMPANHAMENTO'!$AC$3:$AC$4922)))+((P42&lt;&gt;"")*ISNUMBER(SEARCH("|"&amp;P42&amp;"|",'5_ACOMPANHAMENTO'!$AC$3:$AC$4922)))+((Q42&lt;&gt;"")*ISNUMBER(SEARCH("|"&amp;Q42&amp;"|",'5_ACOMPANHAMENTO'!$AC$3:$AC$4922)))+((R42&lt;&gt;"")*ISNUMBER(SEARCH("|"&amp;R42&amp;"|",'5_ACOMPANHAMENTO'!$AC$3:$AC$4922)))+((S42&lt;&gt;"")*ISNUMBER(SEARCH("|"&amp;S42&amp;"|",'5_ACOMPANHAMENTO'!$AC$3:$AC$4922)))+((T42&lt;&gt;"")*ISNUMBER(SEARCH("|"&amp;T42&amp;"|",'5_ACOMPANHAMENTO'!$AC$3:$AC$4922)))+((U42&lt;&gt;"")*ISNUMBER(SEARCH("|"&amp;U42&amp;"|",'5_ACOMPANHAMENTO'!$AC$3:$AC$4922)))+((V42&lt;&gt;"")*ISNUMBER(SEARCH("|"&amp;V42&amp;"|",'5_ACOMPANHAMENTO'!$AC$3:$AC$4922)))+((W42&lt;&gt;"")*ISNUMBER(SEARCH("|"&amp;W42&amp;"|",'5_ACOMPANHAMENTO'!$AC$3:$AC$4922)))+((X42&lt;&gt;"")*ISNUMBER(SEARCH("|"&amp;X42&amp;"|",'5_ACOMPANHAMENTO'!$AC$3:$AC$4922)))+((Y42&lt;&gt;"")*ISNUMBER(SEARCH("|"&amp;Y42&amp;"|",'5_ACOMPANHAMENTO'!$AC$3:$AC$4922)))+((Z42&lt;&gt;"")*ISNUMBER(SEARCH("|"&amp;Z42&amp;"|",'5_ACOMPANHAMENTO'!$AC$3:$AC$4922)))+((AA42&lt;&gt;"")*ISNUMBER(SEARCH("|"&amp;AA42&amp;"|",'5_ACOMPANHAMENTO'!$AC$3:$AC$4922)))+((AB42&lt;&gt;"")*ISNUMBER(SEARCH("|"&amp;AB42&amp;"|",'5_ACOMPANHAMENTO'!$AC$3:$AC$4922))))&gt;0)),'5_ACOMPANHAMENTO'!$O$3:$O$4922),0))</f>
        <v/>
      </c>
      <c r="G42" s="7">
        <f>IF(OR($B42="",$C42=""),"",D42-F42)</f>
        <v/>
      </c>
      <c r="H42" s="1">
        <f>IF(OR($B42="",$C42=""),"",TRIM($B42&amp;"")&amp;"|"&amp;TRIM($C42&amp;""))</f>
        <v/>
      </c>
      <c r="I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",99)),1,99)))</f>
        <v/>
      </c>
      <c r="J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",99)),100,99)))</f>
        <v/>
      </c>
      <c r="K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",99)),199,99)))</f>
        <v/>
      </c>
      <c r="L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",99)),298,99)))</f>
        <v/>
      </c>
      <c r="M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",99)),397,99)))</f>
        <v/>
      </c>
      <c r="N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",99)),496,99)))</f>
        <v/>
      </c>
      <c r="O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",99)),595,99)))</f>
        <v/>
      </c>
      <c r="P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",99)),694,99)))</f>
        <v/>
      </c>
      <c r="Q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",99)),793,99)))</f>
        <v/>
      </c>
      <c r="R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",99)),892,99)))</f>
        <v/>
      </c>
      <c r="S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",99)),991,99)))</f>
        <v/>
      </c>
      <c r="T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",99)),1090,99)))</f>
        <v/>
      </c>
      <c r="U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",99)),1189,99)))</f>
        <v/>
      </c>
      <c r="V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",99)),1288,99)))</f>
        <v/>
      </c>
      <c r="W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",99)),1387,99)))</f>
        <v/>
      </c>
      <c r="X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",99)),1486,99)))</f>
        <v/>
      </c>
      <c r="Y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",99)),1585,99)))</f>
        <v/>
      </c>
      <c r="Z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",99)),1684,99)))</f>
        <v/>
      </c>
      <c r="AA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",99)),1783,99)))</f>
        <v/>
      </c>
      <c r="AB42" s="1">
        <f>IF($B42="","",TRIM(MID(SUBSTITUTE(TRIM(SUBSTITUTE(SUBSTITUTE(SUBSTITUTE(SUBSTITUTE(SUBSTITUTE(SUBSTITUTE(SUBSTITUTE(SUBSTITUTE(SUBSTITUTE(SUBSTITUTE(SUBSTITUTE(SUBSTITUTE(SUBSTITUTE(SUBSTITUTE(TRIM($B42&amp;""),CHAR(10),"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",REPT(" ",99)),1882,99)))</f>
        <v/>
      </c>
    </row>
    <row r="43" hidden="1" ht="14.25" customHeight="1">
      <c r="A43" s="4">
        <f>IF(OR($B43="",$C43=""),"",IFERROR(INDEX('5_ACOMPANHAMENTO'!$A$3:$A$4922,MATCH(1,INDEX(('5_ACOMPANHAMENTO'!$AD$3:$AD$4922=TRIM($C43&amp;""))*('5_ACOMPANHAMENTO'!$AC$3:$AC$4922&lt;&gt;"")*((((I43&lt;&gt;"")*ISNUMBER(SEARCH("|"&amp;I43&amp;"|",'5_ACOMPANHAMENTO'!$AC$3:$AC$4922)))+((J43&lt;&gt;"")*ISNUMBER(SEARCH("|"&amp;J43&amp;"|",'5_ACOMPANHAMENTO'!$AC$3:$AC$4922)))+((K43&lt;&gt;"")*ISNUMBER(SEARCH("|"&amp;K43&amp;"|",'5_ACOMPANHAMENTO'!$AC$3:$AC$4922)))+((L43&lt;&gt;"")*ISNUMBER(SEARCH("|"&amp;L43&amp;"|",'5_ACOMPANHAMENTO'!$AC$3:$AC$4922)))+((M43&lt;&gt;"")*ISNUMBER(SEARCH("|"&amp;M43&amp;"|",'5_ACOMPANHAMENTO'!$AC$3:$AC$4922)))+((N43&lt;&gt;"")*ISNUMBER(SEARCH("|"&amp;N43&amp;"|",'5_ACOMPANHAMENTO'!$AC$3:$AC$4922)))+((O43&lt;&gt;"")*ISNUMBER(SEARCH("|"&amp;O43&amp;"|",'5_ACOMPANHAMENTO'!$AC$3:$AC$4922)))+((P43&lt;&gt;"")*ISNUMBER(SEARCH("|"&amp;P43&amp;"|",'5_ACOMPANHAMENTO'!$AC$3:$AC$4922)))+((Q43&lt;&gt;"")*ISNUMBER(SEARCH("|"&amp;Q43&amp;"|",'5_ACOMPANHAMENTO'!$AC$3:$AC$4922)))+((R43&lt;&gt;"")*ISNUMBER(SEARCH("|"&amp;R43&amp;"|",'5_ACOMPANHAMENTO'!$AC$3:$AC$4922)))+((S43&lt;&gt;"")*ISNUMBER(SEARCH("|"&amp;S43&amp;"|",'5_ACOMPANHAMENTO'!$AC$3:$AC$4922)))+((T43&lt;&gt;"")*ISNUMBER(SEARCH("|"&amp;T43&amp;"|",'5_ACOMPANHAMENTO'!$AC$3:$AC$4922)))+((U43&lt;&gt;"")*ISNUMBER(SEARCH("|"&amp;U43&amp;"|",'5_ACOMPANHAMENTO'!$AC$3:$AC$4922)))+((V43&lt;&gt;"")*ISNUMBER(SEARCH("|"&amp;V43&amp;"|",'5_ACOMPANHAMENTO'!$AC$3:$AC$4922)))+((W43&lt;&gt;"")*ISNUMBER(SEARCH("|"&amp;W43&amp;"|",'5_ACOMPANHAMENTO'!$AC$3:$AC$4922)))+((X43&lt;&gt;"")*ISNUMBER(SEARCH("|"&amp;X43&amp;"|",'5_ACOMPANHAMENTO'!$AC$3:$AC$4922)))+((Y43&lt;&gt;"")*ISNUMBER(SEARCH("|"&amp;Y43&amp;"|",'5_ACOMPANHAMENTO'!$AC$3:$AC$4922)))+((Z43&lt;&gt;"")*ISNUMBER(SEARCH("|"&amp;Z43&amp;"|",'5_ACOMPANHAMENTO'!$AC$3:$AC$4922)))+((AA43&lt;&gt;"")*ISNUMBER(SEARCH("|"&amp;AA43&amp;"|",'5_ACOMPANHAMENTO'!$AC$3:$AC$4922)))+((AB43&lt;&gt;"")*ISNUMBER(SEARCH("|"&amp;AB43&amp;"|",'5_ACOMPANHAMENTO'!$AC$3:$AC$4922))))&gt;0),0),0)),""))</f>
        <v/>
      </c>
      <c r="B43" s="4" t="n">
        <v>10147</v>
      </c>
      <c r="C43" s="4" t="inlineStr">
        <is>
          <t>MONTAGEM DE CADEIRAS</t>
        </is>
      </c>
      <c r="D43" s="4">
        <f>IF(OR($B43="",$C43=""),"",IFERROR(SUMPRODUCT(--(('5_ACOMPANHAMENTO'!$AD$3:$AD$4922=TRIM($C43&amp;""))*('5_ACOMPANHAMENTO'!$AC$3:$AC$4922&lt;&gt;"")*((((I43&lt;&gt;"")*ISNUMBER(SEARCH("|"&amp;I43&amp;"|",'5_ACOMPANHAMENTO'!$AC$3:$AC$4922)))+((J43&lt;&gt;"")*ISNUMBER(SEARCH("|"&amp;J43&amp;"|",'5_ACOMPANHAMENTO'!$AC$3:$AC$4922)))+((K43&lt;&gt;"")*ISNUMBER(SEARCH("|"&amp;K43&amp;"|",'5_ACOMPANHAMENTO'!$AC$3:$AC$4922)))+((L43&lt;&gt;"")*ISNUMBER(SEARCH("|"&amp;L43&amp;"|",'5_ACOMPANHAMENTO'!$AC$3:$AC$4922)))+((M43&lt;&gt;"")*ISNUMBER(SEARCH("|"&amp;M43&amp;"|",'5_ACOMPANHAMENTO'!$AC$3:$AC$4922)))+((N43&lt;&gt;"")*ISNUMBER(SEARCH("|"&amp;N43&amp;"|",'5_ACOMPANHAMENTO'!$AC$3:$AC$4922)))+((O43&lt;&gt;"")*ISNUMBER(SEARCH("|"&amp;O43&amp;"|",'5_ACOMPANHAMENTO'!$AC$3:$AC$4922)))+((P43&lt;&gt;"")*ISNUMBER(SEARCH("|"&amp;P43&amp;"|",'5_ACOMPANHAMENTO'!$AC$3:$AC$4922)))+((Q43&lt;&gt;"")*ISNUMBER(SEARCH("|"&amp;Q43&amp;"|",'5_ACOMPANHAMENTO'!$AC$3:$AC$4922)))+((R43&lt;&gt;"")*ISNUMBER(SEARCH("|"&amp;R43&amp;"|",'5_ACOMPANHAMENTO'!$AC$3:$AC$4922)))+((S43&lt;&gt;"")*ISNUMBER(SEARCH("|"&amp;S43&amp;"|",'5_ACOMPANHAMENTO'!$AC$3:$AC$4922)))+((T43&lt;&gt;"")*ISNUMBER(SEARCH("|"&amp;T43&amp;"|",'5_ACOMPANHAMENTO'!$AC$3:$AC$4922)))+((U43&lt;&gt;"")*ISNUMBER(SEARCH("|"&amp;U43&amp;"|",'5_ACOMPANHAMENTO'!$AC$3:$AC$4922)))+((V43&lt;&gt;"")*ISNUMBER(SEARCH("|"&amp;V43&amp;"|",'5_ACOMPANHAMENTO'!$AC$3:$AC$4922)))+((W43&lt;&gt;"")*ISNUMBER(SEARCH("|"&amp;W43&amp;"|",'5_ACOMPANHAMENTO'!$AC$3:$AC$4922)))+((X43&lt;&gt;"")*ISNUMBER(SEARCH("|"&amp;X43&amp;"|",'5_ACOMPANHAMENTO'!$AC$3:$AC$4922)))+((Y43&lt;&gt;"")*ISNUMBER(SEARCH("|"&amp;Y43&amp;"|",'5_ACOMPANHAMENTO'!$AC$3:$AC$4922)))+((Z43&lt;&gt;"")*ISNUMBER(SEARCH("|"&amp;Z43&amp;"|",'5_ACOMPANHAMENTO'!$AC$3:$AC$4922)))+((AA43&lt;&gt;"")*ISNUMBER(SEARCH("|"&amp;AA43&amp;"|",'5_ACOMPANHAMENTO'!$AC$3:$AC$4922)))+((AB43&lt;&gt;"")*ISNUMBER(SEARCH("|"&amp;AB43&amp;"|",'5_ACOMPANHAMENTO'!$AC$3:$AC$4922))))&gt;0)),'5_ACOMPANHAMENTO'!$J$3:$J$4922),0))</f>
        <v/>
      </c>
      <c r="E43" s="4">
        <f>IF(G43=0,"FINALIZADO",IF(TODAY()&gt;A43,"ATRASADO "&amp;TODAY()-A43&amp;" DIAS","ADIANTADO "&amp;A43-TODAY()&amp;" DIAS"))</f>
        <v/>
      </c>
      <c r="F43" s="7">
        <f>IF(OR($B43="",$C43=""),"",IFERROR(SUMPRODUCT(--(('5_ACOMPANHAMENTO'!$AD$3:$AD$4922=TRIM($C43&amp;""))*('5_ACOMPANHAMENTO'!$AC$3:$AC$4922&lt;&gt;"")*((((I43&lt;&gt;"")*ISNUMBER(SEARCH("|"&amp;I43&amp;"|",'5_ACOMPANHAMENTO'!$AC$3:$AC$4922)))+((J43&lt;&gt;"")*ISNUMBER(SEARCH("|"&amp;J43&amp;"|",'5_ACOMPANHAMENTO'!$AC$3:$AC$4922)))+((K43&lt;&gt;"")*ISNUMBER(SEARCH("|"&amp;K43&amp;"|",'5_ACOMPANHAMENTO'!$AC$3:$AC$4922)))+((L43&lt;&gt;"")*ISNUMBER(SEARCH("|"&amp;L43&amp;"|",'5_ACOMPANHAMENTO'!$AC$3:$AC$4922)))+((M43&lt;&gt;"")*ISNUMBER(SEARCH("|"&amp;M43&amp;"|",'5_ACOMPANHAMENTO'!$AC$3:$AC$4922)))+((N43&lt;&gt;"")*ISNUMBER(SEARCH("|"&amp;N43&amp;"|",'5_ACOMPANHAMENTO'!$AC$3:$AC$4922)))+((O43&lt;&gt;"")*ISNUMBER(SEARCH("|"&amp;O43&amp;"|",'5_ACOMPANHAMENTO'!$AC$3:$AC$4922)))+((P43&lt;&gt;"")*ISNUMBER(SEARCH("|"&amp;P43&amp;"|",'5_ACOMPANHAMENTO'!$AC$3:$AC$4922)))+((Q43&lt;&gt;"")*ISNUMBER(SEARCH("|"&amp;Q43&amp;"|",'5_ACOMPANHAMENTO'!$AC$3:$AC$4922)))+((R43&lt;&gt;"")*ISNUMBER(SEARCH("|"&amp;R43&amp;"|",'5_ACOMPANHAMENTO'!$AC$3:$AC$4922)))+((S43&lt;&gt;"")*ISNUMBER(SEARCH("|"&amp;S43&amp;"|",'5_ACOMPANHAMENTO'!$AC$3:$AC$4922)))+((T43&lt;&gt;"")*ISNUMBER(SEARCH("|"&amp;T43&amp;"|",'5_ACOMPANHAMENTO'!$AC$3:$AC$4922)))+((U43&lt;&gt;"")*ISNUMBER(SEARCH("|"&amp;U43&amp;"|",'5_ACOMPANHAMENTO'!$AC$3:$AC$4922)))+((V43&lt;&gt;"")*ISNUMBER(SEARCH("|"&amp;V43&amp;"|",'5_ACOMPANHAMENTO'!$AC$3:$AC$4922)))+((W43&lt;&gt;"")*ISNUMBER(SEARCH("|"&amp;W43&amp;"|",'5_ACOMPANHAMENTO'!$AC$3:$AC$4922)))+((X43&lt;&gt;"")*ISNUMBER(SEARCH("|"&amp;X43&amp;"|",'5_ACOMPANHAMENTO'!$AC$3:$AC$4922)))+((Y43&lt;&gt;"")*ISNUMBER(SEARCH("|"&amp;Y43&amp;"|",'5_ACOMPANHAMENTO'!$AC$3:$AC$4922)))+((Z43&lt;&gt;"")*ISNUMBER(SEARCH("|"&amp;Z43&amp;"|",'5_ACOMPANHAMENTO'!$AC$3:$AC$4922)))+((AA43&lt;&gt;"")*ISNUMBER(SEARCH("|"&amp;AA43&amp;"|",'5_ACOMPANHAMENTO'!$AC$3:$AC$4922)))+((AB43&lt;&gt;"")*ISNUMBER(SEARCH("|"&amp;AB43&amp;"|",'5_ACOMPANHAMENTO'!$AC$3:$AC$4922))))&gt;0)),'5_ACOMPANHAMENTO'!$O$3:$O$4922),0))</f>
        <v/>
      </c>
      <c r="G43" s="7">
        <f>IF(OR($B43="",$C43=""),"",D43-F43)</f>
        <v/>
      </c>
      <c r="H43" s="1">
        <f>IF(OR($B43="",$C43=""),"",TRIM($B43&amp;"")&amp;"|"&amp;TRIM($C43&amp;""))</f>
        <v/>
      </c>
      <c r="I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",99)),1,99)))</f>
        <v/>
      </c>
      <c r="J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",99)),100,99)))</f>
        <v/>
      </c>
      <c r="K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",99)),199,99)))</f>
        <v/>
      </c>
      <c r="L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",99)),298,99)))</f>
        <v/>
      </c>
      <c r="M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",99)),397,99)))</f>
        <v/>
      </c>
      <c r="N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",99)),496,99)))</f>
        <v/>
      </c>
      <c r="O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",99)),595,99)))</f>
        <v/>
      </c>
      <c r="P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",99)),694,99)))</f>
        <v/>
      </c>
      <c r="Q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",99)),793,99)))</f>
        <v/>
      </c>
      <c r="R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",99)),892,99)))</f>
        <v/>
      </c>
      <c r="S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",99)),991,99)))</f>
        <v/>
      </c>
      <c r="T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",99)),1090,99)))</f>
        <v/>
      </c>
      <c r="U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",99)),1189,99)))</f>
        <v/>
      </c>
      <c r="V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",99)),1288,99)))</f>
        <v/>
      </c>
      <c r="W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",99)),1387,99)))</f>
        <v/>
      </c>
      <c r="X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",99)),1486,99)))</f>
        <v/>
      </c>
      <c r="Y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",99)),1585,99)))</f>
        <v/>
      </c>
      <c r="Z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",99)),1684,99)))</f>
        <v/>
      </c>
      <c r="AA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",99)),1783,99)))</f>
        <v/>
      </c>
      <c r="AB43" s="1">
        <f>IF($B43="","",TRIM(MID(SUBSTITUTE(TRIM(SUBSTITUTE(SUBSTITUTE(SUBSTITUTE(SUBSTITUTE(SUBSTITUTE(SUBSTITUTE(SUBSTITUTE(SUBSTITUTE(SUBSTITUTE(SUBSTITUTE(SUBSTITUTE(SUBSTITUTE(SUBSTITUTE(SUBSTITUTE(TRIM($B43&amp;""),CHAR(10),"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",REPT(" ",99)),1882,99)))</f>
        <v/>
      </c>
    </row>
    <row r="44" hidden="1" ht="14.25" customHeight="1">
      <c r="A44" s="4">
        <f>IF(OR($B44="",$C44=""),"",IFERROR(INDEX('5_ACOMPANHAMENTO'!$A$3:$A$4922,MATCH(1,INDEX(('5_ACOMPANHAMENTO'!$AD$3:$AD$4922=TRIM($C44&amp;""))*('5_ACOMPANHAMENTO'!$AC$3:$AC$4922&lt;&gt;"")*((((I44&lt;&gt;"")*ISNUMBER(SEARCH("|"&amp;I44&amp;"|",'5_ACOMPANHAMENTO'!$AC$3:$AC$4922)))+((J44&lt;&gt;"")*ISNUMBER(SEARCH("|"&amp;J44&amp;"|",'5_ACOMPANHAMENTO'!$AC$3:$AC$4922)))+((K44&lt;&gt;"")*ISNUMBER(SEARCH("|"&amp;K44&amp;"|",'5_ACOMPANHAMENTO'!$AC$3:$AC$4922)))+((L44&lt;&gt;"")*ISNUMBER(SEARCH("|"&amp;L44&amp;"|",'5_ACOMPANHAMENTO'!$AC$3:$AC$4922)))+((M44&lt;&gt;"")*ISNUMBER(SEARCH("|"&amp;M44&amp;"|",'5_ACOMPANHAMENTO'!$AC$3:$AC$4922)))+((N44&lt;&gt;"")*ISNUMBER(SEARCH("|"&amp;N44&amp;"|",'5_ACOMPANHAMENTO'!$AC$3:$AC$4922)))+((O44&lt;&gt;"")*ISNUMBER(SEARCH("|"&amp;O44&amp;"|",'5_ACOMPANHAMENTO'!$AC$3:$AC$4922)))+((P44&lt;&gt;"")*ISNUMBER(SEARCH("|"&amp;P44&amp;"|",'5_ACOMPANHAMENTO'!$AC$3:$AC$4922)))+((Q44&lt;&gt;"")*ISNUMBER(SEARCH("|"&amp;Q44&amp;"|",'5_ACOMPANHAMENTO'!$AC$3:$AC$4922)))+((R44&lt;&gt;"")*ISNUMBER(SEARCH("|"&amp;R44&amp;"|",'5_ACOMPANHAMENTO'!$AC$3:$AC$4922)))+((S44&lt;&gt;"")*ISNUMBER(SEARCH("|"&amp;S44&amp;"|",'5_ACOMPANHAMENTO'!$AC$3:$AC$4922)))+((T44&lt;&gt;"")*ISNUMBER(SEARCH("|"&amp;T44&amp;"|",'5_ACOMPANHAMENTO'!$AC$3:$AC$4922)))+((U44&lt;&gt;"")*ISNUMBER(SEARCH("|"&amp;U44&amp;"|",'5_ACOMPANHAMENTO'!$AC$3:$AC$4922)))+((V44&lt;&gt;"")*ISNUMBER(SEARCH("|"&amp;V44&amp;"|",'5_ACOMPANHAMENTO'!$AC$3:$AC$4922)))+((W44&lt;&gt;"")*ISNUMBER(SEARCH("|"&amp;W44&amp;"|",'5_ACOMPANHAMENTO'!$AC$3:$AC$4922)))+((X44&lt;&gt;"")*ISNUMBER(SEARCH("|"&amp;X44&amp;"|",'5_ACOMPANHAMENTO'!$AC$3:$AC$4922)))+((Y44&lt;&gt;"")*ISNUMBER(SEARCH("|"&amp;Y44&amp;"|",'5_ACOMPANHAMENTO'!$AC$3:$AC$4922)))+((Z44&lt;&gt;"")*ISNUMBER(SEARCH("|"&amp;Z44&amp;"|",'5_ACOMPANHAMENTO'!$AC$3:$AC$4922)))+((AA44&lt;&gt;"")*ISNUMBER(SEARCH("|"&amp;AA44&amp;"|",'5_ACOMPANHAMENTO'!$AC$3:$AC$4922)))+((AB44&lt;&gt;"")*ISNUMBER(SEARCH("|"&amp;AB44&amp;"|",'5_ACOMPANHAMENTO'!$AC$3:$AC$4922))))&gt;0),0),0)),""))</f>
        <v/>
      </c>
      <c r="B44" s="4" t="n">
        <v>10147</v>
      </c>
      <c r="C44" s="4" t="inlineStr">
        <is>
          <t>COLA DE ESPUMA</t>
        </is>
      </c>
      <c r="D44" s="4">
        <f>IF(OR($B44="",$C44=""),"",IFERROR(SUMPRODUCT(--(('5_ACOMPANHAMENTO'!$AD$3:$AD$4922=TRIM($C44&amp;""))*('5_ACOMPANHAMENTO'!$AC$3:$AC$4922&lt;&gt;"")*((((I44&lt;&gt;"")*ISNUMBER(SEARCH("|"&amp;I44&amp;"|",'5_ACOMPANHAMENTO'!$AC$3:$AC$4922)))+((J44&lt;&gt;"")*ISNUMBER(SEARCH("|"&amp;J44&amp;"|",'5_ACOMPANHAMENTO'!$AC$3:$AC$4922)))+((K44&lt;&gt;"")*ISNUMBER(SEARCH("|"&amp;K44&amp;"|",'5_ACOMPANHAMENTO'!$AC$3:$AC$4922)))+((L44&lt;&gt;"")*ISNUMBER(SEARCH("|"&amp;L44&amp;"|",'5_ACOMPANHAMENTO'!$AC$3:$AC$4922)))+((M44&lt;&gt;"")*ISNUMBER(SEARCH("|"&amp;M44&amp;"|",'5_ACOMPANHAMENTO'!$AC$3:$AC$4922)))+((N44&lt;&gt;"")*ISNUMBER(SEARCH("|"&amp;N44&amp;"|",'5_ACOMPANHAMENTO'!$AC$3:$AC$4922)))+((O44&lt;&gt;"")*ISNUMBER(SEARCH("|"&amp;O44&amp;"|",'5_ACOMPANHAMENTO'!$AC$3:$AC$4922)))+((P44&lt;&gt;"")*ISNUMBER(SEARCH("|"&amp;P44&amp;"|",'5_ACOMPANHAMENTO'!$AC$3:$AC$4922)))+((Q44&lt;&gt;"")*ISNUMBER(SEARCH("|"&amp;Q44&amp;"|",'5_ACOMPANHAMENTO'!$AC$3:$AC$4922)))+((R44&lt;&gt;"")*ISNUMBER(SEARCH("|"&amp;R44&amp;"|",'5_ACOMPANHAMENTO'!$AC$3:$AC$4922)))+((S44&lt;&gt;"")*ISNUMBER(SEARCH("|"&amp;S44&amp;"|",'5_ACOMPANHAMENTO'!$AC$3:$AC$4922)))+((T44&lt;&gt;"")*ISNUMBER(SEARCH("|"&amp;T44&amp;"|",'5_ACOMPANHAMENTO'!$AC$3:$AC$4922)))+((U44&lt;&gt;"")*ISNUMBER(SEARCH("|"&amp;U44&amp;"|",'5_ACOMPANHAMENTO'!$AC$3:$AC$4922)))+((V44&lt;&gt;"")*ISNUMBER(SEARCH("|"&amp;V44&amp;"|",'5_ACOMPANHAMENTO'!$AC$3:$AC$4922)))+((W44&lt;&gt;"")*ISNUMBER(SEARCH("|"&amp;W44&amp;"|",'5_ACOMPANHAMENTO'!$AC$3:$AC$4922)))+((X44&lt;&gt;"")*ISNUMBER(SEARCH("|"&amp;X44&amp;"|",'5_ACOMPANHAMENTO'!$AC$3:$AC$4922)))+((Y44&lt;&gt;"")*ISNUMBER(SEARCH("|"&amp;Y44&amp;"|",'5_ACOMPANHAMENTO'!$AC$3:$AC$4922)))+((Z44&lt;&gt;"")*ISNUMBER(SEARCH("|"&amp;Z44&amp;"|",'5_ACOMPANHAMENTO'!$AC$3:$AC$4922)))+((AA44&lt;&gt;"")*ISNUMBER(SEARCH("|"&amp;AA44&amp;"|",'5_ACOMPANHAMENTO'!$AC$3:$AC$4922)))+((AB44&lt;&gt;"")*ISNUMBER(SEARCH("|"&amp;AB44&amp;"|",'5_ACOMPANHAMENTO'!$AC$3:$AC$4922))))&gt;0)),'5_ACOMPANHAMENTO'!$J$3:$J$4922),0))</f>
        <v/>
      </c>
      <c r="E44" s="4">
        <f>IF(G44=0,"FINALIZADO",IF(TODAY()&gt;A44,"ATRASADO "&amp;TODAY()-A44&amp;" DIAS","ADIANTADO "&amp;A44-TODAY()&amp;" DIAS"))</f>
        <v/>
      </c>
      <c r="F44" s="7">
        <f>IF(OR($B44="",$C44=""),"",IFERROR(SUMPRODUCT(--(('5_ACOMPANHAMENTO'!$AD$3:$AD$4922=TRIM($C44&amp;""))*('5_ACOMPANHAMENTO'!$AC$3:$AC$4922&lt;&gt;"")*((((I44&lt;&gt;"")*ISNUMBER(SEARCH("|"&amp;I44&amp;"|",'5_ACOMPANHAMENTO'!$AC$3:$AC$4922)))+((J44&lt;&gt;"")*ISNUMBER(SEARCH("|"&amp;J44&amp;"|",'5_ACOMPANHAMENTO'!$AC$3:$AC$4922)))+((K44&lt;&gt;"")*ISNUMBER(SEARCH("|"&amp;K44&amp;"|",'5_ACOMPANHAMENTO'!$AC$3:$AC$4922)))+((L44&lt;&gt;"")*ISNUMBER(SEARCH("|"&amp;L44&amp;"|",'5_ACOMPANHAMENTO'!$AC$3:$AC$4922)))+((M44&lt;&gt;"")*ISNUMBER(SEARCH("|"&amp;M44&amp;"|",'5_ACOMPANHAMENTO'!$AC$3:$AC$4922)))+((N44&lt;&gt;"")*ISNUMBER(SEARCH("|"&amp;N44&amp;"|",'5_ACOMPANHAMENTO'!$AC$3:$AC$4922)))+((O44&lt;&gt;"")*ISNUMBER(SEARCH("|"&amp;O44&amp;"|",'5_ACOMPANHAMENTO'!$AC$3:$AC$4922)))+((P44&lt;&gt;"")*ISNUMBER(SEARCH("|"&amp;P44&amp;"|",'5_ACOMPANHAMENTO'!$AC$3:$AC$4922)))+((Q44&lt;&gt;"")*ISNUMBER(SEARCH("|"&amp;Q44&amp;"|",'5_ACOMPANHAMENTO'!$AC$3:$AC$4922)))+((R44&lt;&gt;"")*ISNUMBER(SEARCH("|"&amp;R44&amp;"|",'5_ACOMPANHAMENTO'!$AC$3:$AC$4922)))+((S44&lt;&gt;"")*ISNUMBER(SEARCH("|"&amp;S44&amp;"|",'5_ACOMPANHAMENTO'!$AC$3:$AC$4922)))+((T44&lt;&gt;"")*ISNUMBER(SEARCH("|"&amp;T44&amp;"|",'5_ACOMPANHAMENTO'!$AC$3:$AC$4922)))+((U44&lt;&gt;"")*ISNUMBER(SEARCH("|"&amp;U44&amp;"|",'5_ACOMPANHAMENTO'!$AC$3:$AC$4922)))+((V44&lt;&gt;"")*ISNUMBER(SEARCH("|"&amp;V44&amp;"|",'5_ACOMPANHAMENTO'!$AC$3:$AC$4922)))+((W44&lt;&gt;"")*ISNUMBER(SEARCH("|"&amp;W44&amp;"|",'5_ACOMPANHAMENTO'!$AC$3:$AC$4922)))+((X44&lt;&gt;"")*ISNUMBER(SEARCH("|"&amp;X44&amp;"|",'5_ACOMPANHAMENTO'!$AC$3:$AC$4922)))+((Y44&lt;&gt;"")*ISNUMBER(SEARCH("|"&amp;Y44&amp;"|",'5_ACOMPANHAMENTO'!$AC$3:$AC$4922)))+((Z44&lt;&gt;"")*ISNUMBER(SEARCH("|"&amp;Z44&amp;"|",'5_ACOMPANHAMENTO'!$AC$3:$AC$4922)))+((AA44&lt;&gt;"")*ISNUMBER(SEARCH("|"&amp;AA44&amp;"|",'5_ACOMPANHAMENTO'!$AC$3:$AC$4922)))+((AB44&lt;&gt;"")*ISNUMBER(SEARCH("|"&amp;AB44&amp;"|",'5_ACOMPANHAMENTO'!$AC$3:$AC$4922))))&gt;0)),'5_ACOMPANHAMENTO'!$O$3:$O$4922),0))</f>
        <v/>
      </c>
      <c r="G44" s="7">
        <f>IF(OR($B44="",$C44=""),"",D44-F44)</f>
        <v/>
      </c>
      <c r="H44" s="1">
        <f>IF(OR($B44="",$C44=""),"",TRIM($B44&amp;"")&amp;"|"&amp;TRIM($C44&amp;""))</f>
        <v/>
      </c>
      <c r="I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",99)),1,99)))</f>
        <v/>
      </c>
      <c r="J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",99)),100,99)))</f>
        <v/>
      </c>
      <c r="K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",99)),199,99)))</f>
        <v/>
      </c>
      <c r="L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",99)),298,99)))</f>
        <v/>
      </c>
      <c r="M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",99)),397,99)))</f>
        <v/>
      </c>
      <c r="N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",99)),496,99)))</f>
        <v/>
      </c>
      <c r="O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",99)),595,99)))</f>
        <v/>
      </c>
      <c r="P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",99)),694,99)))</f>
        <v/>
      </c>
      <c r="Q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",99)),793,99)))</f>
        <v/>
      </c>
      <c r="R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",99)),892,99)))</f>
        <v/>
      </c>
      <c r="S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",99)),991,99)))</f>
        <v/>
      </c>
      <c r="T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",99)),1090,99)))</f>
        <v/>
      </c>
      <c r="U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",99)),1189,99)))</f>
        <v/>
      </c>
      <c r="V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",99)),1288,99)))</f>
        <v/>
      </c>
      <c r="W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",99)),1387,99)))</f>
        <v/>
      </c>
      <c r="X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",99)),1486,99)))</f>
        <v/>
      </c>
      <c r="Y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",99)),1585,99)))</f>
        <v/>
      </c>
      <c r="Z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",99)),1684,99)))</f>
        <v/>
      </c>
      <c r="AA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",99)),1783,99)))</f>
        <v/>
      </c>
      <c r="AB44" s="1">
        <f>IF($B44="","",TRIM(MID(SUBSTITUTE(TRIM(SUBSTITUTE(SUBSTITUTE(SUBSTITUTE(SUBSTITUTE(SUBSTITUTE(SUBSTITUTE(SUBSTITUTE(SUBSTITUTE(SUBSTITUTE(SUBSTITUTE(SUBSTITUTE(SUBSTITUTE(SUBSTITUTE(SUBSTITUTE(TRIM($B44&amp;""),CHAR(10),"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",REPT(" ",99)),1882,99)))</f>
        <v/>
      </c>
    </row>
    <row r="45" hidden="1" ht="14.25" customHeight="1">
      <c r="A45" s="4">
        <f>IF(OR($B45="",$C45=""),"",IFERROR(INDEX('5_ACOMPANHAMENTO'!$A$3:$A$4922,MATCH(1,INDEX(('5_ACOMPANHAMENTO'!$AD$3:$AD$4922=TRIM($C45&amp;""))*('5_ACOMPANHAMENTO'!$AC$3:$AC$4922&lt;&gt;"")*((((I45&lt;&gt;"")*ISNUMBER(SEARCH("|"&amp;I45&amp;"|",'5_ACOMPANHAMENTO'!$AC$3:$AC$4922)))+((J45&lt;&gt;"")*ISNUMBER(SEARCH("|"&amp;J45&amp;"|",'5_ACOMPANHAMENTO'!$AC$3:$AC$4922)))+((K45&lt;&gt;"")*ISNUMBER(SEARCH("|"&amp;K45&amp;"|",'5_ACOMPANHAMENTO'!$AC$3:$AC$4922)))+((L45&lt;&gt;"")*ISNUMBER(SEARCH("|"&amp;L45&amp;"|",'5_ACOMPANHAMENTO'!$AC$3:$AC$4922)))+((M45&lt;&gt;"")*ISNUMBER(SEARCH("|"&amp;M45&amp;"|",'5_ACOMPANHAMENTO'!$AC$3:$AC$4922)))+((N45&lt;&gt;"")*ISNUMBER(SEARCH("|"&amp;N45&amp;"|",'5_ACOMPANHAMENTO'!$AC$3:$AC$4922)))+((O45&lt;&gt;"")*ISNUMBER(SEARCH("|"&amp;O45&amp;"|",'5_ACOMPANHAMENTO'!$AC$3:$AC$4922)))+((P45&lt;&gt;"")*ISNUMBER(SEARCH("|"&amp;P45&amp;"|",'5_ACOMPANHAMENTO'!$AC$3:$AC$4922)))+((Q45&lt;&gt;"")*ISNUMBER(SEARCH("|"&amp;Q45&amp;"|",'5_ACOMPANHAMENTO'!$AC$3:$AC$4922)))+((R45&lt;&gt;"")*ISNUMBER(SEARCH("|"&amp;R45&amp;"|",'5_ACOMPANHAMENTO'!$AC$3:$AC$4922)))+((S45&lt;&gt;"")*ISNUMBER(SEARCH("|"&amp;S45&amp;"|",'5_ACOMPANHAMENTO'!$AC$3:$AC$4922)))+((T45&lt;&gt;"")*ISNUMBER(SEARCH("|"&amp;T45&amp;"|",'5_ACOMPANHAMENTO'!$AC$3:$AC$4922)))+((U45&lt;&gt;"")*ISNUMBER(SEARCH("|"&amp;U45&amp;"|",'5_ACOMPANHAMENTO'!$AC$3:$AC$4922)))+((V45&lt;&gt;"")*ISNUMBER(SEARCH("|"&amp;V45&amp;"|",'5_ACOMPANHAMENTO'!$AC$3:$AC$4922)))+((W45&lt;&gt;"")*ISNUMBER(SEARCH("|"&amp;W45&amp;"|",'5_ACOMPANHAMENTO'!$AC$3:$AC$4922)))+((X45&lt;&gt;"")*ISNUMBER(SEARCH("|"&amp;X45&amp;"|",'5_ACOMPANHAMENTO'!$AC$3:$AC$4922)))+((Y45&lt;&gt;"")*ISNUMBER(SEARCH("|"&amp;Y45&amp;"|",'5_ACOMPANHAMENTO'!$AC$3:$AC$4922)))+((Z45&lt;&gt;"")*ISNUMBER(SEARCH("|"&amp;Z45&amp;"|",'5_ACOMPANHAMENTO'!$AC$3:$AC$4922)))+((AA45&lt;&gt;"")*ISNUMBER(SEARCH("|"&amp;AA45&amp;"|",'5_ACOMPANHAMENTO'!$AC$3:$AC$4922)))+((AB45&lt;&gt;"")*ISNUMBER(SEARCH("|"&amp;AB45&amp;"|",'5_ACOMPANHAMENTO'!$AC$3:$AC$4922))))&gt;0),0),0)),""))</f>
        <v/>
      </c>
      <c r="B45" s="4" t="n">
        <v>10147</v>
      </c>
      <c r="C45" s="4" t="inlineStr">
        <is>
          <t>TAPEÇARIA</t>
        </is>
      </c>
      <c r="D45" s="4">
        <f>IF(OR($B45="",$C45=""),"",IFERROR(SUMPRODUCT(--(('5_ACOMPANHAMENTO'!$AD$3:$AD$4922=TRIM($C45&amp;""))*('5_ACOMPANHAMENTO'!$AC$3:$AC$4922&lt;&gt;"")*((((I45&lt;&gt;"")*ISNUMBER(SEARCH("|"&amp;I45&amp;"|",'5_ACOMPANHAMENTO'!$AC$3:$AC$4922)))+((J45&lt;&gt;"")*ISNUMBER(SEARCH("|"&amp;J45&amp;"|",'5_ACOMPANHAMENTO'!$AC$3:$AC$4922)))+((K45&lt;&gt;"")*ISNUMBER(SEARCH("|"&amp;K45&amp;"|",'5_ACOMPANHAMENTO'!$AC$3:$AC$4922)))+((L45&lt;&gt;"")*ISNUMBER(SEARCH("|"&amp;L45&amp;"|",'5_ACOMPANHAMENTO'!$AC$3:$AC$4922)))+((M45&lt;&gt;"")*ISNUMBER(SEARCH("|"&amp;M45&amp;"|",'5_ACOMPANHAMENTO'!$AC$3:$AC$4922)))+((N45&lt;&gt;"")*ISNUMBER(SEARCH("|"&amp;N45&amp;"|",'5_ACOMPANHAMENTO'!$AC$3:$AC$4922)))+((O45&lt;&gt;"")*ISNUMBER(SEARCH("|"&amp;O45&amp;"|",'5_ACOMPANHAMENTO'!$AC$3:$AC$4922)))+((P45&lt;&gt;"")*ISNUMBER(SEARCH("|"&amp;P45&amp;"|",'5_ACOMPANHAMENTO'!$AC$3:$AC$4922)))+((Q45&lt;&gt;"")*ISNUMBER(SEARCH("|"&amp;Q45&amp;"|",'5_ACOMPANHAMENTO'!$AC$3:$AC$4922)))+((R45&lt;&gt;"")*ISNUMBER(SEARCH("|"&amp;R45&amp;"|",'5_ACOMPANHAMENTO'!$AC$3:$AC$4922)))+((S45&lt;&gt;"")*ISNUMBER(SEARCH("|"&amp;S45&amp;"|",'5_ACOMPANHAMENTO'!$AC$3:$AC$4922)))+((T45&lt;&gt;"")*ISNUMBER(SEARCH("|"&amp;T45&amp;"|",'5_ACOMPANHAMENTO'!$AC$3:$AC$4922)))+((U45&lt;&gt;"")*ISNUMBER(SEARCH("|"&amp;U45&amp;"|",'5_ACOMPANHAMENTO'!$AC$3:$AC$4922)))+((V45&lt;&gt;"")*ISNUMBER(SEARCH("|"&amp;V45&amp;"|",'5_ACOMPANHAMENTO'!$AC$3:$AC$4922)))+((W45&lt;&gt;"")*ISNUMBER(SEARCH("|"&amp;W45&amp;"|",'5_ACOMPANHAMENTO'!$AC$3:$AC$4922)))+((X45&lt;&gt;"")*ISNUMBER(SEARCH("|"&amp;X45&amp;"|",'5_ACOMPANHAMENTO'!$AC$3:$AC$4922)))+((Y45&lt;&gt;"")*ISNUMBER(SEARCH("|"&amp;Y45&amp;"|",'5_ACOMPANHAMENTO'!$AC$3:$AC$4922)))+((Z45&lt;&gt;"")*ISNUMBER(SEARCH("|"&amp;Z45&amp;"|",'5_ACOMPANHAMENTO'!$AC$3:$AC$4922)))+((AA45&lt;&gt;"")*ISNUMBER(SEARCH("|"&amp;AA45&amp;"|",'5_ACOMPANHAMENTO'!$AC$3:$AC$4922)))+((AB45&lt;&gt;"")*ISNUMBER(SEARCH("|"&amp;AB45&amp;"|",'5_ACOMPANHAMENTO'!$AC$3:$AC$4922))))&gt;0)),'5_ACOMPANHAMENTO'!$J$3:$J$4922),0))</f>
        <v/>
      </c>
      <c r="E45" s="4">
        <f>IF(G45=0,"FINALIZADO",IF(TODAY()&gt;A45,"ATRASADO "&amp;TODAY()-A45&amp;" DIAS","ADIANTADO "&amp;A45-TODAY()&amp;" DIAS"))</f>
        <v/>
      </c>
      <c r="F45" s="7">
        <f>IF(OR($B45="",$C45=""),"",IFERROR(SUMPRODUCT(--(('5_ACOMPANHAMENTO'!$AD$3:$AD$4922=TRIM($C45&amp;""))*('5_ACOMPANHAMENTO'!$AC$3:$AC$4922&lt;&gt;"")*((((I45&lt;&gt;"")*ISNUMBER(SEARCH("|"&amp;I45&amp;"|",'5_ACOMPANHAMENTO'!$AC$3:$AC$4922)))+((J45&lt;&gt;"")*ISNUMBER(SEARCH("|"&amp;J45&amp;"|",'5_ACOMPANHAMENTO'!$AC$3:$AC$4922)))+((K45&lt;&gt;"")*ISNUMBER(SEARCH("|"&amp;K45&amp;"|",'5_ACOMPANHAMENTO'!$AC$3:$AC$4922)))+((L45&lt;&gt;"")*ISNUMBER(SEARCH("|"&amp;L45&amp;"|",'5_ACOMPANHAMENTO'!$AC$3:$AC$4922)))+((M45&lt;&gt;"")*ISNUMBER(SEARCH("|"&amp;M45&amp;"|",'5_ACOMPANHAMENTO'!$AC$3:$AC$4922)))+((N45&lt;&gt;"")*ISNUMBER(SEARCH("|"&amp;N45&amp;"|",'5_ACOMPANHAMENTO'!$AC$3:$AC$4922)))+((O45&lt;&gt;"")*ISNUMBER(SEARCH("|"&amp;O45&amp;"|",'5_ACOMPANHAMENTO'!$AC$3:$AC$4922)))+((P45&lt;&gt;"")*ISNUMBER(SEARCH("|"&amp;P45&amp;"|",'5_ACOMPANHAMENTO'!$AC$3:$AC$4922)))+((Q45&lt;&gt;"")*ISNUMBER(SEARCH("|"&amp;Q45&amp;"|",'5_ACOMPANHAMENTO'!$AC$3:$AC$4922)))+((R45&lt;&gt;"")*ISNUMBER(SEARCH("|"&amp;R45&amp;"|",'5_ACOMPANHAMENTO'!$AC$3:$AC$4922)))+((S45&lt;&gt;"")*ISNUMBER(SEARCH("|"&amp;S45&amp;"|",'5_ACOMPANHAMENTO'!$AC$3:$AC$4922)))+((T45&lt;&gt;"")*ISNUMBER(SEARCH("|"&amp;T45&amp;"|",'5_ACOMPANHAMENTO'!$AC$3:$AC$4922)))+((U45&lt;&gt;"")*ISNUMBER(SEARCH("|"&amp;U45&amp;"|",'5_ACOMPANHAMENTO'!$AC$3:$AC$4922)))+((V45&lt;&gt;"")*ISNUMBER(SEARCH("|"&amp;V45&amp;"|",'5_ACOMPANHAMENTO'!$AC$3:$AC$4922)))+((W45&lt;&gt;"")*ISNUMBER(SEARCH("|"&amp;W45&amp;"|",'5_ACOMPANHAMENTO'!$AC$3:$AC$4922)))+((X45&lt;&gt;"")*ISNUMBER(SEARCH("|"&amp;X45&amp;"|",'5_ACOMPANHAMENTO'!$AC$3:$AC$4922)))+((Y45&lt;&gt;"")*ISNUMBER(SEARCH("|"&amp;Y45&amp;"|",'5_ACOMPANHAMENTO'!$AC$3:$AC$4922)))+((Z45&lt;&gt;"")*ISNUMBER(SEARCH("|"&amp;Z45&amp;"|",'5_ACOMPANHAMENTO'!$AC$3:$AC$4922)))+((AA45&lt;&gt;"")*ISNUMBER(SEARCH("|"&amp;AA45&amp;"|",'5_ACOMPANHAMENTO'!$AC$3:$AC$4922)))+((AB45&lt;&gt;"")*ISNUMBER(SEARCH("|"&amp;AB45&amp;"|",'5_ACOMPANHAMENTO'!$AC$3:$AC$4922))))&gt;0)),'5_ACOMPANHAMENTO'!$O$3:$O$4922),0))</f>
        <v/>
      </c>
      <c r="G45" s="7">
        <f>IF(OR($B45="",$C45=""),"",D45-F45)</f>
        <v/>
      </c>
      <c r="H45" s="1">
        <f>IF(OR($B45="",$C45=""),"",TRIM($B45&amp;"")&amp;"|"&amp;TRIM($C45&amp;""))</f>
        <v/>
      </c>
      <c r="I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",99)),1,99)))</f>
        <v/>
      </c>
      <c r="J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",99)),100,99)))</f>
        <v/>
      </c>
      <c r="K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",99)),199,99)))</f>
        <v/>
      </c>
      <c r="L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",99)),298,99)))</f>
        <v/>
      </c>
      <c r="M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",99)),397,99)))</f>
        <v/>
      </c>
      <c r="N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",99)),496,99)))</f>
        <v/>
      </c>
      <c r="O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",99)),595,99)))</f>
        <v/>
      </c>
      <c r="P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",99)),694,99)))</f>
        <v/>
      </c>
      <c r="Q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",99)),793,99)))</f>
        <v/>
      </c>
      <c r="R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",99)),892,99)))</f>
        <v/>
      </c>
      <c r="S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",99)),991,99)))</f>
        <v/>
      </c>
      <c r="T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",99)),1090,99)))</f>
        <v/>
      </c>
      <c r="U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",99)),1189,99)))</f>
        <v/>
      </c>
      <c r="V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",99)),1288,99)))</f>
        <v/>
      </c>
      <c r="W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",99)),1387,99)))</f>
        <v/>
      </c>
      <c r="X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",99)),1486,99)))</f>
        <v/>
      </c>
      <c r="Y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",99)),1585,99)))</f>
        <v/>
      </c>
      <c r="Z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",99)),1684,99)))</f>
        <v/>
      </c>
      <c r="AA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",99)),1783,99)))</f>
        <v/>
      </c>
      <c r="AB45" s="1">
        <f>IF($B45="","",TRIM(MID(SUBSTITUTE(TRIM(SUBSTITUTE(SUBSTITUTE(SUBSTITUTE(SUBSTITUTE(SUBSTITUTE(SUBSTITUTE(SUBSTITUTE(SUBSTITUTE(SUBSTITUTE(SUBSTITUTE(SUBSTITUTE(SUBSTITUTE(SUBSTITUTE(SUBSTITUTE(TRIM($B45&amp;""),CHAR(10),"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",REPT(" ",99)),1882,99)))</f>
        <v/>
      </c>
    </row>
    <row r="46" hidden="1" ht="14.25" customHeight="1">
      <c r="A46" s="4">
        <f>IF(OR($B46="",$C46=""),"",IFERROR(INDEX('5_ACOMPANHAMENTO'!$A$3:$A$4922,MATCH(1,INDEX(('5_ACOMPANHAMENTO'!$AD$3:$AD$4922=TRIM($C46&amp;""))*('5_ACOMPANHAMENTO'!$AC$3:$AC$4922&lt;&gt;"")*((((I46&lt;&gt;"")*ISNUMBER(SEARCH("|"&amp;I46&amp;"|",'5_ACOMPANHAMENTO'!$AC$3:$AC$4922)))+((J46&lt;&gt;"")*ISNUMBER(SEARCH("|"&amp;J46&amp;"|",'5_ACOMPANHAMENTO'!$AC$3:$AC$4922)))+((K46&lt;&gt;"")*ISNUMBER(SEARCH("|"&amp;K46&amp;"|",'5_ACOMPANHAMENTO'!$AC$3:$AC$4922)))+((L46&lt;&gt;"")*ISNUMBER(SEARCH("|"&amp;L46&amp;"|",'5_ACOMPANHAMENTO'!$AC$3:$AC$4922)))+((M46&lt;&gt;"")*ISNUMBER(SEARCH("|"&amp;M46&amp;"|",'5_ACOMPANHAMENTO'!$AC$3:$AC$4922)))+((N46&lt;&gt;"")*ISNUMBER(SEARCH("|"&amp;N46&amp;"|",'5_ACOMPANHAMENTO'!$AC$3:$AC$4922)))+((O46&lt;&gt;"")*ISNUMBER(SEARCH("|"&amp;O46&amp;"|",'5_ACOMPANHAMENTO'!$AC$3:$AC$4922)))+((P46&lt;&gt;"")*ISNUMBER(SEARCH("|"&amp;P46&amp;"|",'5_ACOMPANHAMENTO'!$AC$3:$AC$4922)))+((Q46&lt;&gt;"")*ISNUMBER(SEARCH("|"&amp;Q46&amp;"|",'5_ACOMPANHAMENTO'!$AC$3:$AC$4922)))+((R46&lt;&gt;"")*ISNUMBER(SEARCH("|"&amp;R46&amp;"|",'5_ACOMPANHAMENTO'!$AC$3:$AC$4922)))+((S46&lt;&gt;"")*ISNUMBER(SEARCH("|"&amp;S46&amp;"|",'5_ACOMPANHAMENTO'!$AC$3:$AC$4922)))+((T46&lt;&gt;"")*ISNUMBER(SEARCH("|"&amp;T46&amp;"|",'5_ACOMPANHAMENTO'!$AC$3:$AC$4922)))+((U46&lt;&gt;"")*ISNUMBER(SEARCH("|"&amp;U46&amp;"|",'5_ACOMPANHAMENTO'!$AC$3:$AC$4922)))+((V46&lt;&gt;"")*ISNUMBER(SEARCH("|"&amp;V46&amp;"|",'5_ACOMPANHAMENTO'!$AC$3:$AC$4922)))+((W46&lt;&gt;"")*ISNUMBER(SEARCH("|"&amp;W46&amp;"|",'5_ACOMPANHAMENTO'!$AC$3:$AC$4922)))+((X46&lt;&gt;"")*ISNUMBER(SEARCH("|"&amp;X46&amp;"|",'5_ACOMPANHAMENTO'!$AC$3:$AC$4922)))+((Y46&lt;&gt;"")*ISNUMBER(SEARCH("|"&amp;Y46&amp;"|",'5_ACOMPANHAMENTO'!$AC$3:$AC$4922)))+((Z46&lt;&gt;"")*ISNUMBER(SEARCH("|"&amp;Z46&amp;"|",'5_ACOMPANHAMENTO'!$AC$3:$AC$4922)))+((AA46&lt;&gt;"")*ISNUMBER(SEARCH("|"&amp;AA46&amp;"|",'5_ACOMPANHAMENTO'!$AC$3:$AC$4922)))+((AB46&lt;&gt;"")*ISNUMBER(SEARCH("|"&amp;AB46&amp;"|",'5_ACOMPANHAMENTO'!$AC$3:$AC$4922))))&gt;0),0),0)),""))</f>
        <v/>
      </c>
      <c r="B46" s="4" t="n">
        <v>10147</v>
      </c>
      <c r="C46" s="4" t="inlineStr">
        <is>
          <t>CARTONAGEM</t>
        </is>
      </c>
      <c r="D46" s="4">
        <f>IF(OR($B46="",$C46=""),"",IFERROR(SUMPRODUCT(--(('5_ACOMPANHAMENTO'!$AD$3:$AD$4922=TRIM($C46&amp;""))*('5_ACOMPANHAMENTO'!$AC$3:$AC$4922&lt;&gt;"")*((((I46&lt;&gt;"")*ISNUMBER(SEARCH("|"&amp;I46&amp;"|",'5_ACOMPANHAMENTO'!$AC$3:$AC$4922)))+((J46&lt;&gt;"")*ISNUMBER(SEARCH("|"&amp;J46&amp;"|",'5_ACOMPANHAMENTO'!$AC$3:$AC$4922)))+((K46&lt;&gt;"")*ISNUMBER(SEARCH("|"&amp;K46&amp;"|",'5_ACOMPANHAMENTO'!$AC$3:$AC$4922)))+((L46&lt;&gt;"")*ISNUMBER(SEARCH("|"&amp;L46&amp;"|",'5_ACOMPANHAMENTO'!$AC$3:$AC$4922)))+((M46&lt;&gt;"")*ISNUMBER(SEARCH("|"&amp;M46&amp;"|",'5_ACOMPANHAMENTO'!$AC$3:$AC$4922)))+((N46&lt;&gt;"")*ISNUMBER(SEARCH("|"&amp;N46&amp;"|",'5_ACOMPANHAMENTO'!$AC$3:$AC$4922)))+((O46&lt;&gt;"")*ISNUMBER(SEARCH("|"&amp;O46&amp;"|",'5_ACOMPANHAMENTO'!$AC$3:$AC$4922)))+((P46&lt;&gt;"")*ISNUMBER(SEARCH("|"&amp;P46&amp;"|",'5_ACOMPANHAMENTO'!$AC$3:$AC$4922)))+((Q46&lt;&gt;"")*ISNUMBER(SEARCH("|"&amp;Q46&amp;"|",'5_ACOMPANHAMENTO'!$AC$3:$AC$4922)))+((R46&lt;&gt;"")*ISNUMBER(SEARCH("|"&amp;R46&amp;"|",'5_ACOMPANHAMENTO'!$AC$3:$AC$4922)))+((S46&lt;&gt;"")*ISNUMBER(SEARCH("|"&amp;S46&amp;"|",'5_ACOMPANHAMENTO'!$AC$3:$AC$4922)))+((T46&lt;&gt;"")*ISNUMBER(SEARCH("|"&amp;T46&amp;"|",'5_ACOMPANHAMENTO'!$AC$3:$AC$4922)))+((U46&lt;&gt;"")*ISNUMBER(SEARCH("|"&amp;U46&amp;"|",'5_ACOMPANHAMENTO'!$AC$3:$AC$4922)))+((V46&lt;&gt;"")*ISNUMBER(SEARCH("|"&amp;V46&amp;"|",'5_ACOMPANHAMENTO'!$AC$3:$AC$4922)))+((W46&lt;&gt;"")*ISNUMBER(SEARCH("|"&amp;W46&amp;"|",'5_ACOMPANHAMENTO'!$AC$3:$AC$4922)))+((X46&lt;&gt;"")*ISNUMBER(SEARCH("|"&amp;X46&amp;"|",'5_ACOMPANHAMENTO'!$AC$3:$AC$4922)))+((Y46&lt;&gt;"")*ISNUMBER(SEARCH("|"&amp;Y46&amp;"|",'5_ACOMPANHAMENTO'!$AC$3:$AC$4922)))+((Z46&lt;&gt;"")*ISNUMBER(SEARCH("|"&amp;Z46&amp;"|",'5_ACOMPANHAMENTO'!$AC$3:$AC$4922)))+((AA46&lt;&gt;"")*ISNUMBER(SEARCH("|"&amp;AA46&amp;"|",'5_ACOMPANHAMENTO'!$AC$3:$AC$4922)))+((AB46&lt;&gt;"")*ISNUMBER(SEARCH("|"&amp;AB46&amp;"|",'5_ACOMPANHAMENTO'!$AC$3:$AC$4922))))&gt;0)),'5_ACOMPANHAMENTO'!$J$3:$J$4922),0))</f>
        <v/>
      </c>
      <c r="E46" s="4">
        <f>IF(G46=0,"FINALIZADO",IF(TODAY()&gt;A46,"ATRASADO "&amp;TODAY()-A46&amp;" DIAS","ADIANTADO "&amp;A46-TODAY()&amp;" DIAS"))</f>
        <v/>
      </c>
      <c r="F46" s="7">
        <f>IF(OR($B46="",$C46=""),"",IFERROR(SUMPRODUCT(--(('5_ACOMPANHAMENTO'!$AD$3:$AD$4922=TRIM($C46&amp;""))*('5_ACOMPANHAMENTO'!$AC$3:$AC$4922&lt;&gt;"")*((((I46&lt;&gt;"")*ISNUMBER(SEARCH("|"&amp;I46&amp;"|",'5_ACOMPANHAMENTO'!$AC$3:$AC$4922)))+((J46&lt;&gt;"")*ISNUMBER(SEARCH("|"&amp;J46&amp;"|",'5_ACOMPANHAMENTO'!$AC$3:$AC$4922)))+((K46&lt;&gt;"")*ISNUMBER(SEARCH("|"&amp;K46&amp;"|",'5_ACOMPANHAMENTO'!$AC$3:$AC$4922)))+((L46&lt;&gt;"")*ISNUMBER(SEARCH("|"&amp;L46&amp;"|",'5_ACOMPANHAMENTO'!$AC$3:$AC$4922)))+((M46&lt;&gt;"")*ISNUMBER(SEARCH("|"&amp;M46&amp;"|",'5_ACOMPANHAMENTO'!$AC$3:$AC$4922)))+((N46&lt;&gt;"")*ISNUMBER(SEARCH("|"&amp;N46&amp;"|",'5_ACOMPANHAMENTO'!$AC$3:$AC$4922)))+((O46&lt;&gt;"")*ISNUMBER(SEARCH("|"&amp;O46&amp;"|",'5_ACOMPANHAMENTO'!$AC$3:$AC$4922)))+((P46&lt;&gt;"")*ISNUMBER(SEARCH("|"&amp;P46&amp;"|",'5_ACOMPANHAMENTO'!$AC$3:$AC$4922)))+((Q46&lt;&gt;"")*ISNUMBER(SEARCH("|"&amp;Q46&amp;"|",'5_ACOMPANHAMENTO'!$AC$3:$AC$4922)))+((R46&lt;&gt;"")*ISNUMBER(SEARCH("|"&amp;R46&amp;"|",'5_ACOMPANHAMENTO'!$AC$3:$AC$4922)))+((S46&lt;&gt;"")*ISNUMBER(SEARCH("|"&amp;S46&amp;"|",'5_ACOMPANHAMENTO'!$AC$3:$AC$4922)))+((T46&lt;&gt;"")*ISNUMBER(SEARCH("|"&amp;T46&amp;"|",'5_ACOMPANHAMENTO'!$AC$3:$AC$4922)))+((U46&lt;&gt;"")*ISNUMBER(SEARCH("|"&amp;U46&amp;"|",'5_ACOMPANHAMENTO'!$AC$3:$AC$4922)))+((V46&lt;&gt;"")*ISNUMBER(SEARCH("|"&amp;V46&amp;"|",'5_ACOMPANHAMENTO'!$AC$3:$AC$4922)))+((W46&lt;&gt;"")*ISNUMBER(SEARCH("|"&amp;W46&amp;"|",'5_ACOMPANHAMENTO'!$AC$3:$AC$4922)))+((X46&lt;&gt;"")*ISNUMBER(SEARCH("|"&amp;X46&amp;"|",'5_ACOMPANHAMENTO'!$AC$3:$AC$4922)))+((Y46&lt;&gt;"")*ISNUMBER(SEARCH("|"&amp;Y46&amp;"|",'5_ACOMPANHAMENTO'!$AC$3:$AC$4922)))+((Z46&lt;&gt;"")*ISNUMBER(SEARCH("|"&amp;Z46&amp;"|",'5_ACOMPANHAMENTO'!$AC$3:$AC$4922)))+((AA46&lt;&gt;"")*ISNUMBER(SEARCH("|"&amp;AA46&amp;"|",'5_ACOMPANHAMENTO'!$AC$3:$AC$4922)))+((AB46&lt;&gt;"")*ISNUMBER(SEARCH("|"&amp;AB46&amp;"|",'5_ACOMPANHAMENTO'!$AC$3:$AC$4922))))&gt;0)),'5_ACOMPANHAMENTO'!$O$3:$O$4922),0))</f>
        <v/>
      </c>
      <c r="G46" s="7">
        <f>IF(OR($B46="",$C46=""),"",D46-F46)</f>
        <v/>
      </c>
      <c r="H46" s="1">
        <f>IF(OR($B46="",$C46=""),"",TRIM($B46&amp;"")&amp;"|"&amp;TRIM($C46&amp;""))</f>
        <v/>
      </c>
      <c r="I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",99)),1,99)))</f>
        <v/>
      </c>
      <c r="J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",99)),100,99)))</f>
        <v/>
      </c>
      <c r="K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",99)),199,99)))</f>
        <v/>
      </c>
      <c r="L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",99)),298,99)))</f>
        <v/>
      </c>
      <c r="M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",99)),397,99)))</f>
        <v/>
      </c>
      <c r="N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",99)),496,99)))</f>
        <v/>
      </c>
      <c r="O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",99)),595,99)))</f>
        <v/>
      </c>
      <c r="P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",99)),694,99)))</f>
        <v/>
      </c>
      <c r="Q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",99)),793,99)))</f>
        <v/>
      </c>
      <c r="R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",99)),892,99)))</f>
        <v/>
      </c>
      <c r="S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",99)),991,99)))</f>
        <v/>
      </c>
      <c r="T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",99)),1090,99)))</f>
        <v/>
      </c>
      <c r="U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",99)),1189,99)))</f>
        <v/>
      </c>
      <c r="V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",99)),1288,99)))</f>
        <v/>
      </c>
      <c r="W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",99)),1387,99)))</f>
        <v/>
      </c>
      <c r="X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",99)),1486,99)))</f>
        <v/>
      </c>
      <c r="Y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",99)),1585,99)))</f>
        <v/>
      </c>
      <c r="Z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",99)),1684,99)))</f>
        <v/>
      </c>
      <c r="AA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",99)),1783,99)))</f>
        <v/>
      </c>
      <c r="AB46" s="1">
        <f>IF($B46="","",TRIM(MID(SUBSTITUTE(TRIM(SUBSTITUTE(SUBSTITUTE(SUBSTITUTE(SUBSTITUTE(SUBSTITUTE(SUBSTITUTE(SUBSTITUTE(SUBSTITUTE(SUBSTITUTE(SUBSTITUTE(SUBSTITUTE(SUBSTITUTE(SUBSTITUTE(SUBSTITUTE(TRIM($B46&amp;""),CHAR(10),"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",REPT(" ",99)),1882,99)))</f>
        <v/>
      </c>
    </row>
    <row r="47" hidden="1" ht="14.25" customHeight="1">
      <c r="A47" s="4">
        <f>IF(OR($B47="",$C47=""),"",IFERROR(INDEX('5_ACOMPANHAMENTO'!$A$3:$A$4922,MATCH(1,INDEX(('5_ACOMPANHAMENTO'!$AD$3:$AD$4922=TRIM($C47&amp;""))*('5_ACOMPANHAMENTO'!$AC$3:$AC$4922&lt;&gt;"")*((((I47&lt;&gt;"")*ISNUMBER(SEARCH("|"&amp;I47&amp;"|",'5_ACOMPANHAMENTO'!$AC$3:$AC$4922)))+((J47&lt;&gt;"")*ISNUMBER(SEARCH("|"&amp;J47&amp;"|",'5_ACOMPANHAMENTO'!$AC$3:$AC$4922)))+((K47&lt;&gt;"")*ISNUMBER(SEARCH("|"&amp;K47&amp;"|",'5_ACOMPANHAMENTO'!$AC$3:$AC$4922)))+((L47&lt;&gt;"")*ISNUMBER(SEARCH("|"&amp;L47&amp;"|",'5_ACOMPANHAMENTO'!$AC$3:$AC$4922)))+((M47&lt;&gt;"")*ISNUMBER(SEARCH("|"&amp;M47&amp;"|",'5_ACOMPANHAMENTO'!$AC$3:$AC$4922)))+((N47&lt;&gt;"")*ISNUMBER(SEARCH("|"&amp;N47&amp;"|",'5_ACOMPANHAMENTO'!$AC$3:$AC$4922)))+((O47&lt;&gt;"")*ISNUMBER(SEARCH("|"&amp;O47&amp;"|",'5_ACOMPANHAMENTO'!$AC$3:$AC$4922)))+((P47&lt;&gt;"")*ISNUMBER(SEARCH("|"&amp;P47&amp;"|",'5_ACOMPANHAMENTO'!$AC$3:$AC$4922)))+((Q47&lt;&gt;"")*ISNUMBER(SEARCH("|"&amp;Q47&amp;"|",'5_ACOMPANHAMENTO'!$AC$3:$AC$4922)))+((R47&lt;&gt;"")*ISNUMBER(SEARCH("|"&amp;R47&amp;"|",'5_ACOMPANHAMENTO'!$AC$3:$AC$4922)))+((S47&lt;&gt;"")*ISNUMBER(SEARCH("|"&amp;S47&amp;"|",'5_ACOMPANHAMENTO'!$AC$3:$AC$4922)))+((T47&lt;&gt;"")*ISNUMBER(SEARCH("|"&amp;T47&amp;"|",'5_ACOMPANHAMENTO'!$AC$3:$AC$4922)))+((U47&lt;&gt;"")*ISNUMBER(SEARCH("|"&amp;U47&amp;"|",'5_ACOMPANHAMENTO'!$AC$3:$AC$4922)))+((V47&lt;&gt;"")*ISNUMBER(SEARCH("|"&amp;V47&amp;"|",'5_ACOMPANHAMENTO'!$AC$3:$AC$4922)))+((W47&lt;&gt;"")*ISNUMBER(SEARCH("|"&amp;W47&amp;"|",'5_ACOMPANHAMENTO'!$AC$3:$AC$4922)))+((X47&lt;&gt;"")*ISNUMBER(SEARCH("|"&amp;X47&amp;"|",'5_ACOMPANHAMENTO'!$AC$3:$AC$4922)))+((Y47&lt;&gt;"")*ISNUMBER(SEARCH("|"&amp;Y47&amp;"|",'5_ACOMPANHAMENTO'!$AC$3:$AC$4922)))+((Z47&lt;&gt;"")*ISNUMBER(SEARCH("|"&amp;Z47&amp;"|",'5_ACOMPANHAMENTO'!$AC$3:$AC$4922)))+((AA47&lt;&gt;"")*ISNUMBER(SEARCH("|"&amp;AA47&amp;"|",'5_ACOMPANHAMENTO'!$AC$3:$AC$4922)))+((AB47&lt;&gt;"")*ISNUMBER(SEARCH("|"&amp;AB47&amp;"|",'5_ACOMPANHAMENTO'!$AC$3:$AC$4922))))&gt;0),0),0)),""))</f>
        <v/>
      </c>
      <c r="B47" s="4" t="n">
        <v>10147</v>
      </c>
      <c r="C47" s="4" t="inlineStr">
        <is>
          <t>EMBALAGEM</t>
        </is>
      </c>
      <c r="D47" s="4">
        <f>IF(OR($B47="",$C47=""),"",IFERROR(SUMPRODUCT(--(('5_ACOMPANHAMENTO'!$AD$3:$AD$4922=TRIM($C47&amp;""))*('5_ACOMPANHAMENTO'!$AC$3:$AC$4922&lt;&gt;"")*((((I47&lt;&gt;"")*ISNUMBER(SEARCH("|"&amp;I47&amp;"|",'5_ACOMPANHAMENTO'!$AC$3:$AC$4922)))+((J47&lt;&gt;"")*ISNUMBER(SEARCH("|"&amp;J47&amp;"|",'5_ACOMPANHAMENTO'!$AC$3:$AC$4922)))+((K47&lt;&gt;"")*ISNUMBER(SEARCH("|"&amp;K47&amp;"|",'5_ACOMPANHAMENTO'!$AC$3:$AC$4922)))+((L47&lt;&gt;"")*ISNUMBER(SEARCH("|"&amp;L47&amp;"|",'5_ACOMPANHAMENTO'!$AC$3:$AC$4922)))+((M47&lt;&gt;"")*ISNUMBER(SEARCH("|"&amp;M47&amp;"|",'5_ACOMPANHAMENTO'!$AC$3:$AC$4922)))+((N47&lt;&gt;"")*ISNUMBER(SEARCH("|"&amp;N47&amp;"|",'5_ACOMPANHAMENTO'!$AC$3:$AC$4922)))+((O47&lt;&gt;"")*ISNUMBER(SEARCH("|"&amp;O47&amp;"|",'5_ACOMPANHAMENTO'!$AC$3:$AC$4922)))+((P47&lt;&gt;"")*ISNUMBER(SEARCH("|"&amp;P47&amp;"|",'5_ACOMPANHAMENTO'!$AC$3:$AC$4922)))+((Q47&lt;&gt;"")*ISNUMBER(SEARCH("|"&amp;Q47&amp;"|",'5_ACOMPANHAMENTO'!$AC$3:$AC$4922)))+((R47&lt;&gt;"")*ISNUMBER(SEARCH("|"&amp;R47&amp;"|",'5_ACOMPANHAMENTO'!$AC$3:$AC$4922)))+((S47&lt;&gt;"")*ISNUMBER(SEARCH("|"&amp;S47&amp;"|",'5_ACOMPANHAMENTO'!$AC$3:$AC$4922)))+((T47&lt;&gt;"")*ISNUMBER(SEARCH("|"&amp;T47&amp;"|",'5_ACOMPANHAMENTO'!$AC$3:$AC$4922)))+((U47&lt;&gt;"")*ISNUMBER(SEARCH("|"&amp;U47&amp;"|",'5_ACOMPANHAMENTO'!$AC$3:$AC$4922)))+((V47&lt;&gt;"")*ISNUMBER(SEARCH("|"&amp;V47&amp;"|",'5_ACOMPANHAMENTO'!$AC$3:$AC$4922)))+((W47&lt;&gt;"")*ISNUMBER(SEARCH("|"&amp;W47&amp;"|",'5_ACOMPANHAMENTO'!$AC$3:$AC$4922)))+((X47&lt;&gt;"")*ISNUMBER(SEARCH("|"&amp;X47&amp;"|",'5_ACOMPANHAMENTO'!$AC$3:$AC$4922)))+((Y47&lt;&gt;"")*ISNUMBER(SEARCH("|"&amp;Y47&amp;"|",'5_ACOMPANHAMENTO'!$AC$3:$AC$4922)))+((Z47&lt;&gt;"")*ISNUMBER(SEARCH("|"&amp;Z47&amp;"|",'5_ACOMPANHAMENTO'!$AC$3:$AC$4922)))+((AA47&lt;&gt;"")*ISNUMBER(SEARCH("|"&amp;AA47&amp;"|",'5_ACOMPANHAMENTO'!$AC$3:$AC$4922)))+((AB47&lt;&gt;"")*ISNUMBER(SEARCH("|"&amp;AB47&amp;"|",'5_ACOMPANHAMENTO'!$AC$3:$AC$4922))))&gt;0)),'5_ACOMPANHAMENTO'!$J$3:$J$4922),0))</f>
        <v/>
      </c>
      <c r="E47" s="4">
        <f>IF(G47=0,"FINALIZADO",IF(TODAY()&gt;A47,"ATRASADO "&amp;TODAY()-A47&amp;" DIAS","ADIANTADO "&amp;A47-TODAY()&amp;" DIAS"))</f>
        <v/>
      </c>
      <c r="F47" s="7">
        <f>IF(OR($B47="",$C47=""),"",IFERROR(SUMPRODUCT(--(('5_ACOMPANHAMENTO'!$AD$3:$AD$4922=TRIM($C47&amp;""))*('5_ACOMPANHAMENTO'!$AC$3:$AC$4922&lt;&gt;"")*((((I47&lt;&gt;"")*ISNUMBER(SEARCH("|"&amp;I47&amp;"|",'5_ACOMPANHAMENTO'!$AC$3:$AC$4922)))+((J47&lt;&gt;"")*ISNUMBER(SEARCH("|"&amp;J47&amp;"|",'5_ACOMPANHAMENTO'!$AC$3:$AC$4922)))+((K47&lt;&gt;"")*ISNUMBER(SEARCH("|"&amp;K47&amp;"|",'5_ACOMPANHAMENTO'!$AC$3:$AC$4922)))+((L47&lt;&gt;"")*ISNUMBER(SEARCH("|"&amp;L47&amp;"|",'5_ACOMPANHAMENTO'!$AC$3:$AC$4922)))+((M47&lt;&gt;"")*ISNUMBER(SEARCH("|"&amp;M47&amp;"|",'5_ACOMPANHAMENTO'!$AC$3:$AC$4922)))+((N47&lt;&gt;"")*ISNUMBER(SEARCH("|"&amp;N47&amp;"|",'5_ACOMPANHAMENTO'!$AC$3:$AC$4922)))+((O47&lt;&gt;"")*ISNUMBER(SEARCH("|"&amp;O47&amp;"|",'5_ACOMPANHAMENTO'!$AC$3:$AC$4922)))+((P47&lt;&gt;"")*ISNUMBER(SEARCH("|"&amp;P47&amp;"|",'5_ACOMPANHAMENTO'!$AC$3:$AC$4922)))+((Q47&lt;&gt;"")*ISNUMBER(SEARCH("|"&amp;Q47&amp;"|",'5_ACOMPANHAMENTO'!$AC$3:$AC$4922)))+((R47&lt;&gt;"")*ISNUMBER(SEARCH("|"&amp;R47&amp;"|",'5_ACOMPANHAMENTO'!$AC$3:$AC$4922)))+((S47&lt;&gt;"")*ISNUMBER(SEARCH("|"&amp;S47&amp;"|",'5_ACOMPANHAMENTO'!$AC$3:$AC$4922)))+((T47&lt;&gt;"")*ISNUMBER(SEARCH("|"&amp;T47&amp;"|",'5_ACOMPANHAMENTO'!$AC$3:$AC$4922)))+((U47&lt;&gt;"")*ISNUMBER(SEARCH("|"&amp;U47&amp;"|",'5_ACOMPANHAMENTO'!$AC$3:$AC$4922)))+((V47&lt;&gt;"")*ISNUMBER(SEARCH("|"&amp;V47&amp;"|",'5_ACOMPANHAMENTO'!$AC$3:$AC$4922)))+((W47&lt;&gt;"")*ISNUMBER(SEARCH("|"&amp;W47&amp;"|",'5_ACOMPANHAMENTO'!$AC$3:$AC$4922)))+((X47&lt;&gt;"")*ISNUMBER(SEARCH("|"&amp;X47&amp;"|",'5_ACOMPANHAMENTO'!$AC$3:$AC$4922)))+((Y47&lt;&gt;"")*ISNUMBER(SEARCH("|"&amp;Y47&amp;"|",'5_ACOMPANHAMENTO'!$AC$3:$AC$4922)))+((Z47&lt;&gt;"")*ISNUMBER(SEARCH("|"&amp;Z47&amp;"|",'5_ACOMPANHAMENTO'!$AC$3:$AC$4922)))+((AA47&lt;&gt;"")*ISNUMBER(SEARCH("|"&amp;AA47&amp;"|",'5_ACOMPANHAMENTO'!$AC$3:$AC$4922)))+((AB47&lt;&gt;"")*ISNUMBER(SEARCH("|"&amp;AB47&amp;"|",'5_ACOMPANHAMENTO'!$AC$3:$AC$4922))))&gt;0)),'5_ACOMPANHAMENTO'!$O$3:$O$4922),0))</f>
        <v/>
      </c>
      <c r="G47" s="7">
        <f>IF(OR($B47="",$C47=""),"",D47-F47)</f>
        <v/>
      </c>
      <c r="H47" s="1">
        <f>IF(OR($B47="",$C47=""),"",TRIM($B47&amp;"")&amp;"|"&amp;TRIM($C47&amp;""))</f>
        <v/>
      </c>
      <c r="I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",99)),1,99)))</f>
        <v/>
      </c>
      <c r="J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",99)),100,99)))</f>
        <v/>
      </c>
      <c r="K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",99)),199,99)))</f>
        <v/>
      </c>
      <c r="L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",99)),298,99)))</f>
        <v/>
      </c>
      <c r="M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",99)),397,99)))</f>
        <v/>
      </c>
      <c r="N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",99)),496,99)))</f>
        <v/>
      </c>
      <c r="O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",99)),595,99)))</f>
        <v/>
      </c>
      <c r="P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",99)),694,99)))</f>
        <v/>
      </c>
      <c r="Q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",99)),793,99)))</f>
        <v/>
      </c>
      <c r="R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",99)),892,99)))</f>
        <v/>
      </c>
      <c r="S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",99)),991,99)))</f>
        <v/>
      </c>
      <c r="T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",99)),1090,99)))</f>
        <v/>
      </c>
      <c r="U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",99)),1189,99)))</f>
        <v/>
      </c>
      <c r="V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",99)),1288,99)))</f>
        <v/>
      </c>
      <c r="W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",99)),1387,99)))</f>
        <v/>
      </c>
      <c r="X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",99)),1486,99)))</f>
        <v/>
      </c>
      <c r="Y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",99)),1585,99)))</f>
        <v/>
      </c>
      <c r="Z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",99)),1684,99)))</f>
        <v/>
      </c>
      <c r="AA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",99)),1783,99)))</f>
        <v/>
      </c>
      <c r="AB47" s="1">
        <f>IF($B47="","",TRIM(MID(SUBSTITUTE(TRIM(SUBSTITUTE(SUBSTITUTE(SUBSTITUTE(SUBSTITUTE(SUBSTITUTE(SUBSTITUTE(SUBSTITUTE(SUBSTITUTE(SUBSTITUTE(SUBSTITUTE(SUBSTITUTE(SUBSTITUTE(SUBSTITUTE(SUBSTITUTE(TRIM($B47&amp;""),CHAR(10),"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",REPT(" ",99)),1882,99)))</f>
        <v/>
      </c>
    </row>
    <row r="48" hidden="1" ht="14.25" customHeight="1">
      <c r="A48" s="4">
        <f>IF(OR($B48="",$C48=""),"",IFERROR(INDEX('5_ACOMPANHAMENTO'!$A$3:$A$4922,MATCH(1,INDEX(('5_ACOMPANHAMENTO'!$AD$3:$AD$4922=TRIM($C48&amp;""))*('5_ACOMPANHAMENTO'!$AC$3:$AC$4922&lt;&gt;"")*((((I48&lt;&gt;"")*ISNUMBER(SEARCH("|"&amp;I48&amp;"|",'5_ACOMPANHAMENTO'!$AC$3:$AC$4922)))+((J48&lt;&gt;"")*ISNUMBER(SEARCH("|"&amp;J48&amp;"|",'5_ACOMPANHAMENTO'!$AC$3:$AC$4922)))+((K48&lt;&gt;"")*ISNUMBER(SEARCH("|"&amp;K48&amp;"|",'5_ACOMPANHAMENTO'!$AC$3:$AC$4922)))+((L48&lt;&gt;"")*ISNUMBER(SEARCH("|"&amp;L48&amp;"|",'5_ACOMPANHAMENTO'!$AC$3:$AC$4922)))+((M48&lt;&gt;"")*ISNUMBER(SEARCH("|"&amp;M48&amp;"|",'5_ACOMPANHAMENTO'!$AC$3:$AC$4922)))+((N48&lt;&gt;"")*ISNUMBER(SEARCH("|"&amp;N48&amp;"|",'5_ACOMPANHAMENTO'!$AC$3:$AC$4922)))+((O48&lt;&gt;"")*ISNUMBER(SEARCH("|"&amp;O48&amp;"|",'5_ACOMPANHAMENTO'!$AC$3:$AC$4922)))+((P48&lt;&gt;"")*ISNUMBER(SEARCH("|"&amp;P48&amp;"|",'5_ACOMPANHAMENTO'!$AC$3:$AC$4922)))+((Q48&lt;&gt;"")*ISNUMBER(SEARCH("|"&amp;Q48&amp;"|",'5_ACOMPANHAMENTO'!$AC$3:$AC$4922)))+((R48&lt;&gt;"")*ISNUMBER(SEARCH("|"&amp;R48&amp;"|",'5_ACOMPANHAMENTO'!$AC$3:$AC$4922)))+((S48&lt;&gt;"")*ISNUMBER(SEARCH("|"&amp;S48&amp;"|",'5_ACOMPANHAMENTO'!$AC$3:$AC$4922)))+((T48&lt;&gt;"")*ISNUMBER(SEARCH("|"&amp;T48&amp;"|",'5_ACOMPANHAMENTO'!$AC$3:$AC$4922)))+((U48&lt;&gt;"")*ISNUMBER(SEARCH("|"&amp;U48&amp;"|",'5_ACOMPANHAMENTO'!$AC$3:$AC$4922)))+((V48&lt;&gt;"")*ISNUMBER(SEARCH("|"&amp;V48&amp;"|",'5_ACOMPANHAMENTO'!$AC$3:$AC$4922)))+((W48&lt;&gt;"")*ISNUMBER(SEARCH("|"&amp;W48&amp;"|",'5_ACOMPANHAMENTO'!$AC$3:$AC$4922)))+((X48&lt;&gt;"")*ISNUMBER(SEARCH("|"&amp;X48&amp;"|",'5_ACOMPANHAMENTO'!$AC$3:$AC$4922)))+((Y48&lt;&gt;"")*ISNUMBER(SEARCH("|"&amp;Y48&amp;"|",'5_ACOMPANHAMENTO'!$AC$3:$AC$4922)))+((Z48&lt;&gt;"")*ISNUMBER(SEARCH("|"&amp;Z48&amp;"|",'5_ACOMPANHAMENTO'!$AC$3:$AC$4922)))+((AA48&lt;&gt;"")*ISNUMBER(SEARCH("|"&amp;AA48&amp;"|",'5_ACOMPANHAMENTO'!$AC$3:$AC$4922)))+((AB48&lt;&gt;"")*ISNUMBER(SEARCH("|"&amp;AB48&amp;"|",'5_ACOMPANHAMENTO'!$AC$3:$AC$4922))))&gt;0),0),0)),""))</f>
        <v/>
      </c>
      <c r="B48" s="4" t="n">
        <v>10147</v>
      </c>
      <c r="C48" s="4" t="inlineStr">
        <is>
          <t>VIDRO</t>
        </is>
      </c>
      <c r="D48" s="4">
        <f>IF(OR($B48="",$C48=""),"",IFERROR(SUMPRODUCT(--(('5_ACOMPANHAMENTO'!$AD$3:$AD$4922=TRIM($C48&amp;""))*('5_ACOMPANHAMENTO'!$AC$3:$AC$4922&lt;&gt;"")*((((I48&lt;&gt;"")*ISNUMBER(SEARCH("|"&amp;I48&amp;"|",'5_ACOMPANHAMENTO'!$AC$3:$AC$4922)))+((J48&lt;&gt;"")*ISNUMBER(SEARCH("|"&amp;J48&amp;"|",'5_ACOMPANHAMENTO'!$AC$3:$AC$4922)))+((K48&lt;&gt;"")*ISNUMBER(SEARCH("|"&amp;K48&amp;"|",'5_ACOMPANHAMENTO'!$AC$3:$AC$4922)))+((L48&lt;&gt;"")*ISNUMBER(SEARCH("|"&amp;L48&amp;"|",'5_ACOMPANHAMENTO'!$AC$3:$AC$4922)))+((M48&lt;&gt;"")*ISNUMBER(SEARCH("|"&amp;M48&amp;"|",'5_ACOMPANHAMENTO'!$AC$3:$AC$4922)))+((N48&lt;&gt;"")*ISNUMBER(SEARCH("|"&amp;N48&amp;"|",'5_ACOMPANHAMENTO'!$AC$3:$AC$4922)))+((O48&lt;&gt;"")*ISNUMBER(SEARCH("|"&amp;O48&amp;"|",'5_ACOMPANHAMENTO'!$AC$3:$AC$4922)))+((P48&lt;&gt;"")*ISNUMBER(SEARCH("|"&amp;P48&amp;"|",'5_ACOMPANHAMENTO'!$AC$3:$AC$4922)))+((Q48&lt;&gt;"")*ISNUMBER(SEARCH("|"&amp;Q48&amp;"|",'5_ACOMPANHAMENTO'!$AC$3:$AC$4922)))+((R48&lt;&gt;"")*ISNUMBER(SEARCH("|"&amp;R48&amp;"|",'5_ACOMPANHAMENTO'!$AC$3:$AC$4922)))+((S48&lt;&gt;"")*ISNUMBER(SEARCH("|"&amp;S48&amp;"|",'5_ACOMPANHAMENTO'!$AC$3:$AC$4922)))+((T48&lt;&gt;"")*ISNUMBER(SEARCH("|"&amp;T48&amp;"|",'5_ACOMPANHAMENTO'!$AC$3:$AC$4922)))+((U48&lt;&gt;"")*ISNUMBER(SEARCH("|"&amp;U48&amp;"|",'5_ACOMPANHAMENTO'!$AC$3:$AC$4922)))+((V48&lt;&gt;"")*ISNUMBER(SEARCH("|"&amp;V48&amp;"|",'5_ACOMPANHAMENTO'!$AC$3:$AC$4922)))+((W48&lt;&gt;"")*ISNUMBER(SEARCH("|"&amp;W48&amp;"|",'5_ACOMPANHAMENTO'!$AC$3:$AC$4922)))+((X48&lt;&gt;"")*ISNUMBER(SEARCH("|"&amp;X48&amp;"|",'5_ACOMPANHAMENTO'!$AC$3:$AC$4922)))+((Y48&lt;&gt;"")*ISNUMBER(SEARCH("|"&amp;Y48&amp;"|",'5_ACOMPANHAMENTO'!$AC$3:$AC$4922)))+((Z48&lt;&gt;"")*ISNUMBER(SEARCH("|"&amp;Z48&amp;"|",'5_ACOMPANHAMENTO'!$AC$3:$AC$4922)))+((AA48&lt;&gt;"")*ISNUMBER(SEARCH("|"&amp;AA48&amp;"|",'5_ACOMPANHAMENTO'!$AC$3:$AC$4922)))+((AB48&lt;&gt;"")*ISNUMBER(SEARCH("|"&amp;AB48&amp;"|",'5_ACOMPANHAMENTO'!$AC$3:$AC$4922))))&gt;0)),'5_ACOMPANHAMENTO'!$J$3:$J$4922),0))</f>
        <v/>
      </c>
      <c r="E48" s="4">
        <f>IF(G48=0,"FINALIZADO",IF(TODAY()&gt;A48,"ATRASADO "&amp;TODAY()-A48&amp;" DIAS","ADIANTADO "&amp;A48-TODAY()&amp;" DIAS"))</f>
        <v/>
      </c>
      <c r="F48" s="7">
        <f>IF(OR($B48="",$C48=""),"",IFERROR(SUMPRODUCT(--(('5_ACOMPANHAMENTO'!$AD$3:$AD$4922=TRIM($C48&amp;""))*('5_ACOMPANHAMENTO'!$AC$3:$AC$4922&lt;&gt;"")*((((I48&lt;&gt;"")*ISNUMBER(SEARCH("|"&amp;I48&amp;"|",'5_ACOMPANHAMENTO'!$AC$3:$AC$4922)))+((J48&lt;&gt;"")*ISNUMBER(SEARCH("|"&amp;J48&amp;"|",'5_ACOMPANHAMENTO'!$AC$3:$AC$4922)))+((K48&lt;&gt;"")*ISNUMBER(SEARCH("|"&amp;K48&amp;"|",'5_ACOMPANHAMENTO'!$AC$3:$AC$4922)))+((L48&lt;&gt;"")*ISNUMBER(SEARCH("|"&amp;L48&amp;"|",'5_ACOMPANHAMENTO'!$AC$3:$AC$4922)))+((M48&lt;&gt;"")*ISNUMBER(SEARCH("|"&amp;M48&amp;"|",'5_ACOMPANHAMENTO'!$AC$3:$AC$4922)))+((N48&lt;&gt;"")*ISNUMBER(SEARCH("|"&amp;N48&amp;"|",'5_ACOMPANHAMENTO'!$AC$3:$AC$4922)))+((O48&lt;&gt;"")*ISNUMBER(SEARCH("|"&amp;O48&amp;"|",'5_ACOMPANHAMENTO'!$AC$3:$AC$4922)))+((P48&lt;&gt;"")*ISNUMBER(SEARCH("|"&amp;P48&amp;"|",'5_ACOMPANHAMENTO'!$AC$3:$AC$4922)))+((Q48&lt;&gt;"")*ISNUMBER(SEARCH("|"&amp;Q48&amp;"|",'5_ACOMPANHAMENTO'!$AC$3:$AC$4922)))+((R48&lt;&gt;"")*ISNUMBER(SEARCH("|"&amp;R48&amp;"|",'5_ACOMPANHAMENTO'!$AC$3:$AC$4922)))+((S48&lt;&gt;"")*ISNUMBER(SEARCH("|"&amp;S48&amp;"|",'5_ACOMPANHAMENTO'!$AC$3:$AC$4922)))+((T48&lt;&gt;"")*ISNUMBER(SEARCH("|"&amp;T48&amp;"|",'5_ACOMPANHAMENTO'!$AC$3:$AC$4922)))+((U48&lt;&gt;"")*ISNUMBER(SEARCH("|"&amp;U48&amp;"|",'5_ACOMPANHAMENTO'!$AC$3:$AC$4922)))+((V48&lt;&gt;"")*ISNUMBER(SEARCH("|"&amp;V48&amp;"|",'5_ACOMPANHAMENTO'!$AC$3:$AC$4922)))+((W48&lt;&gt;"")*ISNUMBER(SEARCH("|"&amp;W48&amp;"|",'5_ACOMPANHAMENTO'!$AC$3:$AC$4922)))+((X48&lt;&gt;"")*ISNUMBER(SEARCH("|"&amp;X48&amp;"|",'5_ACOMPANHAMENTO'!$AC$3:$AC$4922)))+((Y48&lt;&gt;"")*ISNUMBER(SEARCH("|"&amp;Y48&amp;"|",'5_ACOMPANHAMENTO'!$AC$3:$AC$4922)))+((Z48&lt;&gt;"")*ISNUMBER(SEARCH("|"&amp;Z48&amp;"|",'5_ACOMPANHAMENTO'!$AC$3:$AC$4922)))+((AA48&lt;&gt;"")*ISNUMBER(SEARCH("|"&amp;AA48&amp;"|",'5_ACOMPANHAMENTO'!$AC$3:$AC$4922)))+((AB48&lt;&gt;"")*ISNUMBER(SEARCH("|"&amp;AB48&amp;"|",'5_ACOMPANHAMENTO'!$AC$3:$AC$4922))))&gt;0)),'5_ACOMPANHAMENTO'!$O$3:$O$4922),0))</f>
        <v/>
      </c>
      <c r="G48" s="7">
        <f>IF(OR($B48="",$C48=""),"",D48-F48)</f>
        <v/>
      </c>
      <c r="H48" s="1">
        <f>IF(OR($B48="",$C48=""),"",TRIM($B48&amp;"")&amp;"|"&amp;TRIM($C48&amp;""))</f>
        <v/>
      </c>
      <c r="I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",99)),1,99)))</f>
        <v/>
      </c>
      <c r="J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",99)),100,99)))</f>
        <v/>
      </c>
      <c r="K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",99)),199,99)))</f>
        <v/>
      </c>
      <c r="L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",99)),298,99)))</f>
        <v/>
      </c>
      <c r="M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",99)),397,99)))</f>
        <v/>
      </c>
      <c r="N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",99)),496,99)))</f>
        <v/>
      </c>
      <c r="O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",99)),595,99)))</f>
        <v/>
      </c>
      <c r="P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",99)),694,99)))</f>
        <v/>
      </c>
      <c r="Q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",99)),793,99)))</f>
        <v/>
      </c>
      <c r="R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",99)),892,99)))</f>
        <v/>
      </c>
      <c r="S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",99)),991,99)))</f>
        <v/>
      </c>
      <c r="T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",99)),1090,99)))</f>
        <v/>
      </c>
      <c r="U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",99)),1189,99)))</f>
        <v/>
      </c>
      <c r="V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",99)),1288,99)))</f>
        <v/>
      </c>
      <c r="W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",99)),1387,99)))</f>
        <v/>
      </c>
      <c r="X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",99)),1486,99)))</f>
        <v/>
      </c>
      <c r="Y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",99)),1585,99)))</f>
        <v/>
      </c>
      <c r="Z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",99)),1684,99)))</f>
        <v/>
      </c>
      <c r="AA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",99)),1783,99)))</f>
        <v/>
      </c>
      <c r="AB48" s="1">
        <f>IF($B48="","",TRIM(MID(SUBSTITUTE(TRIM(SUBSTITUTE(SUBSTITUTE(SUBSTITUTE(SUBSTITUTE(SUBSTITUTE(SUBSTITUTE(SUBSTITUTE(SUBSTITUTE(SUBSTITUTE(SUBSTITUTE(SUBSTITUTE(SUBSTITUTE(SUBSTITUTE(SUBSTITUTE(TRIM($B48&amp;""),CHAR(10),"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",REPT(" ",99)),1882,99)))</f>
        <v/>
      </c>
    </row>
    <row r="49" hidden="1" ht="14.25" customHeight="1">
      <c r="A49" s="4">
        <f>IF(OR($B49="",$C49=""),"",IFERROR(INDEX('5_ACOMPANHAMENTO'!$A$3:$A$4922,MATCH(1,INDEX(('5_ACOMPANHAMENTO'!$AD$3:$AD$4922=TRIM($C49&amp;""))*('5_ACOMPANHAMENTO'!$AC$3:$AC$4922&lt;&gt;"")*((((I49&lt;&gt;"")*ISNUMBER(SEARCH("|"&amp;I49&amp;"|",'5_ACOMPANHAMENTO'!$AC$3:$AC$4922)))+((J49&lt;&gt;"")*ISNUMBER(SEARCH("|"&amp;J49&amp;"|",'5_ACOMPANHAMENTO'!$AC$3:$AC$4922)))+((K49&lt;&gt;"")*ISNUMBER(SEARCH("|"&amp;K49&amp;"|",'5_ACOMPANHAMENTO'!$AC$3:$AC$4922)))+((L49&lt;&gt;"")*ISNUMBER(SEARCH("|"&amp;L49&amp;"|",'5_ACOMPANHAMENTO'!$AC$3:$AC$4922)))+((M49&lt;&gt;"")*ISNUMBER(SEARCH("|"&amp;M49&amp;"|",'5_ACOMPANHAMENTO'!$AC$3:$AC$4922)))+((N49&lt;&gt;"")*ISNUMBER(SEARCH("|"&amp;N49&amp;"|",'5_ACOMPANHAMENTO'!$AC$3:$AC$4922)))+((O49&lt;&gt;"")*ISNUMBER(SEARCH("|"&amp;O49&amp;"|",'5_ACOMPANHAMENTO'!$AC$3:$AC$4922)))+((P49&lt;&gt;"")*ISNUMBER(SEARCH("|"&amp;P49&amp;"|",'5_ACOMPANHAMENTO'!$AC$3:$AC$4922)))+((Q49&lt;&gt;"")*ISNUMBER(SEARCH("|"&amp;Q49&amp;"|",'5_ACOMPANHAMENTO'!$AC$3:$AC$4922)))+((R49&lt;&gt;"")*ISNUMBER(SEARCH("|"&amp;R49&amp;"|",'5_ACOMPANHAMENTO'!$AC$3:$AC$4922)))+((S49&lt;&gt;"")*ISNUMBER(SEARCH("|"&amp;S49&amp;"|",'5_ACOMPANHAMENTO'!$AC$3:$AC$4922)))+((T49&lt;&gt;"")*ISNUMBER(SEARCH("|"&amp;T49&amp;"|",'5_ACOMPANHAMENTO'!$AC$3:$AC$4922)))+((U49&lt;&gt;"")*ISNUMBER(SEARCH("|"&amp;U49&amp;"|",'5_ACOMPANHAMENTO'!$AC$3:$AC$4922)))+((V49&lt;&gt;"")*ISNUMBER(SEARCH("|"&amp;V49&amp;"|",'5_ACOMPANHAMENTO'!$AC$3:$AC$4922)))+((W49&lt;&gt;"")*ISNUMBER(SEARCH("|"&amp;W49&amp;"|",'5_ACOMPANHAMENTO'!$AC$3:$AC$4922)))+((X49&lt;&gt;"")*ISNUMBER(SEARCH("|"&amp;X49&amp;"|",'5_ACOMPANHAMENTO'!$AC$3:$AC$4922)))+((Y49&lt;&gt;"")*ISNUMBER(SEARCH("|"&amp;Y49&amp;"|",'5_ACOMPANHAMENTO'!$AC$3:$AC$4922)))+((Z49&lt;&gt;"")*ISNUMBER(SEARCH("|"&amp;Z49&amp;"|",'5_ACOMPANHAMENTO'!$AC$3:$AC$4922)))+((AA49&lt;&gt;"")*ISNUMBER(SEARCH("|"&amp;AA49&amp;"|",'5_ACOMPANHAMENTO'!$AC$3:$AC$4922)))+((AB49&lt;&gt;"")*ISNUMBER(SEARCH("|"&amp;AB49&amp;"|",'5_ACOMPANHAMENTO'!$AC$3:$AC$4922))))&gt;0),0),0)),""))</f>
        <v/>
      </c>
      <c r="B49" s="4" t="n">
        <v>10147</v>
      </c>
      <c r="C49" s="4" t="inlineStr">
        <is>
          <t>COSTURA</t>
        </is>
      </c>
      <c r="D49" s="4">
        <f>IF(OR($B49="",$C49=""),"",IFERROR(SUMPRODUCT(--(('5_ACOMPANHAMENTO'!$AD$3:$AD$4922=TRIM($C49&amp;""))*('5_ACOMPANHAMENTO'!$AC$3:$AC$4922&lt;&gt;"")*((((I49&lt;&gt;"")*ISNUMBER(SEARCH("|"&amp;I49&amp;"|",'5_ACOMPANHAMENTO'!$AC$3:$AC$4922)))+((J49&lt;&gt;"")*ISNUMBER(SEARCH("|"&amp;J49&amp;"|",'5_ACOMPANHAMENTO'!$AC$3:$AC$4922)))+((K49&lt;&gt;"")*ISNUMBER(SEARCH("|"&amp;K49&amp;"|",'5_ACOMPANHAMENTO'!$AC$3:$AC$4922)))+((L49&lt;&gt;"")*ISNUMBER(SEARCH("|"&amp;L49&amp;"|",'5_ACOMPANHAMENTO'!$AC$3:$AC$4922)))+((M49&lt;&gt;"")*ISNUMBER(SEARCH("|"&amp;M49&amp;"|",'5_ACOMPANHAMENTO'!$AC$3:$AC$4922)))+((N49&lt;&gt;"")*ISNUMBER(SEARCH("|"&amp;N49&amp;"|",'5_ACOMPANHAMENTO'!$AC$3:$AC$4922)))+((O49&lt;&gt;"")*ISNUMBER(SEARCH("|"&amp;O49&amp;"|",'5_ACOMPANHAMENTO'!$AC$3:$AC$4922)))+((P49&lt;&gt;"")*ISNUMBER(SEARCH("|"&amp;P49&amp;"|",'5_ACOMPANHAMENTO'!$AC$3:$AC$4922)))+((Q49&lt;&gt;"")*ISNUMBER(SEARCH("|"&amp;Q49&amp;"|",'5_ACOMPANHAMENTO'!$AC$3:$AC$4922)))+((R49&lt;&gt;"")*ISNUMBER(SEARCH("|"&amp;R49&amp;"|",'5_ACOMPANHAMENTO'!$AC$3:$AC$4922)))+((S49&lt;&gt;"")*ISNUMBER(SEARCH("|"&amp;S49&amp;"|",'5_ACOMPANHAMENTO'!$AC$3:$AC$4922)))+((T49&lt;&gt;"")*ISNUMBER(SEARCH("|"&amp;T49&amp;"|",'5_ACOMPANHAMENTO'!$AC$3:$AC$4922)))+((U49&lt;&gt;"")*ISNUMBER(SEARCH("|"&amp;U49&amp;"|",'5_ACOMPANHAMENTO'!$AC$3:$AC$4922)))+((V49&lt;&gt;"")*ISNUMBER(SEARCH("|"&amp;V49&amp;"|",'5_ACOMPANHAMENTO'!$AC$3:$AC$4922)))+((W49&lt;&gt;"")*ISNUMBER(SEARCH("|"&amp;W49&amp;"|",'5_ACOMPANHAMENTO'!$AC$3:$AC$4922)))+((X49&lt;&gt;"")*ISNUMBER(SEARCH("|"&amp;X49&amp;"|",'5_ACOMPANHAMENTO'!$AC$3:$AC$4922)))+((Y49&lt;&gt;"")*ISNUMBER(SEARCH("|"&amp;Y49&amp;"|",'5_ACOMPANHAMENTO'!$AC$3:$AC$4922)))+((Z49&lt;&gt;"")*ISNUMBER(SEARCH("|"&amp;Z49&amp;"|",'5_ACOMPANHAMENTO'!$AC$3:$AC$4922)))+((AA49&lt;&gt;"")*ISNUMBER(SEARCH("|"&amp;AA49&amp;"|",'5_ACOMPANHAMENTO'!$AC$3:$AC$4922)))+((AB49&lt;&gt;"")*ISNUMBER(SEARCH("|"&amp;AB49&amp;"|",'5_ACOMPANHAMENTO'!$AC$3:$AC$4922))))&gt;0)),'5_ACOMPANHAMENTO'!$J$3:$J$4922),0))</f>
        <v/>
      </c>
      <c r="E49" s="4">
        <f>IF(G49=0,"FINALIZADO",IF(TODAY()&gt;A49,"ATRASADO "&amp;TODAY()-A49&amp;" DIAS","ADIANTADO "&amp;A49-TODAY()&amp;" DIAS"))</f>
        <v/>
      </c>
      <c r="F49" s="7">
        <f>IF(OR($B49="",$C49=""),"",IFERROR(SUMPRODUCT(--(('5_ACOMPANHAMENTO'!$AD$3:$AD$4922=TRIM($C49&amp;""))*('5_ACOMPANHAMENTO'!$AC$3:$AC$4922&lt;&gt;"")*((((I49&lt;&gt;"")*ISNUMBER(SEARCH("|"&amp;I49&amp;"|",'5_ACOMPANHAMENTO'!$AC$3:$AC$4922)))+((J49&lt;&gt;"")*ISNUMBER(SEARCH("|"&amp;J49&amp;"|",'5_ACOMPANHAMENTO'!$AC$3:$AC$4922)))+((K49&lt;&gt;"")*ISNUMBER(SEARCH("|"&amp;K49&amp;"|",'5_ACOMPANHAMENTO'!$AC$3:$AC$4922)))+((L49&lt;&gt;"")*ISNUMBER(SEARCH("|"&amp;L49&amp;"|",'5_ACOMPANHAMENTO'!$AC$3:$AC$4922)))+((M49&lt;&gt;"")*ISNUMBER(SEARCH("|"&amp;M49&amp;"|",'5_ACOMPANHAMENTO'!$AC$3:$AC$4922)))+((N49&lt;&gt;"")*ISNUMBER(SEARCH("|"&amp;N49&amp;"|",'5_ACOMPANHAMENTO'!$AC$3:$AC$4922)))+((O49&lt;&gt;"")*ISNUMBER(SEARCH("|"&amp;O49&amp;"|",'5_ACOMPANHAMENTO'!$AC$3:$AC$4922)))+((P49&lt;&gt;"")*ISNUMBER(SEARCH("|"&amp;P49&amp;"|",'5_ACOMPANHAMENTO'!$AC$3:$AC$4922)))+((Q49&lt;&gt;"")*ISNUMBER(SEARCH("|"&amp;Q49&amp;"|",'5_ACOMPANHAMENTO'!$AC$3:$AC$4922)))+((R49&lt;&gt;"")*ISNUMBER(SEARCH("|"&amp;R49&amp;"|",'5_ACOMPANHAMENTO'!$AC$3:$AC$4922)))+((S49&lt;&gt;"")*ISNUMBER(SEARCH("|"&amp;S49&amp;"|",'5_ACOMPANHAMENTO'!$AC$3:$AC$4922)))+((T49&lt;&gt;"")*ISNUMBER(SEARCH("|"&amp;T49&amp;"|",'5_ACOMPANHAMENTO'!$AC$3:$AC$4922)))+((U49&lt;&gt;"")*ISNUMBER(SEARCH("|"&amp;U49&amp;"|",'5_ACOMPANHAMENTO'!$AC$3:$AC$4922)))+((V49&lt;&gt;"")*ISNUMBER(SEARCH("|"&amp;V49&amp;"|",'5_ACOMPANHAMENTO'!$AC$3:$AC$4922)))+((W49&lt;&gt;"")*ISNUMBER(SEARCH("|"&amp;W49&amp;"|",'5_ACOMPANHAMENTO'!$AC$3:$AC$4922)))+((X49&lt;&gt;"")*ISNUMBER(SEARCH("|"&amp;X49&amp;"|",'5_ACOMPANHAMENTO'!$AC$3:$AC$4922)))+((Y49&lt;&gt;"")*ISNUMBER(SEARCH("|"&amp;Y49&amp;"|",'5_ACOMPANHAMENTO'!$AC$3:$AC$4922)))+((Z49&lt;&gt;"")*ISNUMBER(SEARCH("|"&amp;Z49&amp;"|",'5_ACOMPANHAMENTO'!$AC$3:$AC$4922)))+((AA49&lt;&gt;"")*ISNUMBER(SEARCH("|"&amp;AA49&amp;"|",'5_ACOMPANHAMENTO'!$AC$3:$AC$4922)))+((AB49&lt;&gt;"")*ISNUMBER(SEARCH("|"&amp;AB49&amp;"|",'5_ACOMPANHAMENTO'!$AC$3:$AC$4922))))&gt;0)),'5_ACOMPANHAMENTO'!$O$3:$O$4922),0))</f>
        <v/>
      </c>
      <c r="G49" s="7">
        <f>IF(OR($B49="",$C49=""),"",D49-F49)</f>
        <v/>
      </c>
      <c r="H49" s="1">
        <f>IF(OR($B49="",$C49=""),"",TRIM($B49&amp;"")&amp;"|"&amp;TRIM($C49&amp;""))</f>
        <v/>
      </c>
      <c r="I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",99)),1,99)))</f>
        <v/>
      </c>
      <c r="J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",99)),100,99)))</f>
        <v/>
      </c>
      <c r="K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",99)),199,99)))</f>
        <v/>
      </c>
      <c r="L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",99)),298,99)))</f>
        <v/>
      </c>
      <c r="M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",99)),397,99)))</f>
        <v/>
      </c>
      <c r="N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",99)),496,99)))</f>
        <v/>
      </c>
      <c r="O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",99)),595,99)))</f>
        <v/>
      </c>
      <c r="P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",99)),694,99)))</f>
        <v/>
      </c>
      <c r="Q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",99)),793,99)))</f>
        <v/>
      </c>
      <c r="R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",99)),892,99)))</f>
        <v/>
      </c>
      <c r="S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",99)),991,99)))</f>
        <v/>
      </c>
      <c r="T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",99)),1090,99)))</f>
        <v/>
      </c>
      <c r="U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",99)),1189,99)))</f>
        <v/>
      </c>
      <c r="V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",99)),1288,99)))</f>
        <v/>
      </c>
      <c r="W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",99)),1387,99)))</f>
        <v/>
      </c>
      <c r="X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",99)),1486,99)))</f>
        <v/>
      </c>
      <c r="Y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",99)),1585,99)))</f>
        <v/>
      </c>
      <c r="Z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",99)),1684,99)))</f>
        <v/>
      </c>
      <c r="AA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",99)),1783,99)))</f>
        <v/>
      </c>
      <c r="AB49" s="1">
        <f>IF($B49="","",TRIM(MID(SUBSTITUTE(TRIM(SUBSTITUTE(SUBSTITUTE(SUBSTITUTE(SUBSTITUTE(SUBSTITUTE(SUBSTITUTE(SUBSTITUTE(SUBSTITUTE(SUBSTITUTE(SUBSTITUTE(SUBSTITUTE(SUBSTITUTE(SUBSTITUTE(SUBSTITUTE(TRIM($B49&amp;""),CHAR(10),"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",REPT(" ",99)),1882,99)))</f>
        <v/>
      </c>
    </row>
    <row r="50" hidden="1" ht="14.25" customHeight="1">
      <c r="A50" s="4">
        <f>IF(OR($B50="",$C50=""),"",IFERROR(INDEX('5_ACOMPANHAMENTO'!$A$3:$A$4922,MATCH(1,INDEX(('5_ACOMPANHAMENTO'!$AD$3:$AD$4922=TRIM($C50&amp;""))*('5_ACOMPANHAMENTO'!$AC$3:$AC$4922&lt;&gt;"")*((((I50&lt;&gt;"")*ISNUMBER(SEARCH("|"&amp;I50&amp;"|",'5_ACOMPANHAMENTO'!$AC$3:$AC$4922)))+((J50&lt;&gt;"")*ISNUMBER(SEARCH("|"&amp;J50&amp;"|",'5_ACOMPANHAMENTO'!$AC$3:$AC$4922)))+((K50&lt;&gt;"")*ISNUMBER(SEARCH("|"&amp;K50&amp;"|",'5_ACOMPANHAMENTO'!$AC$3:$AC$4922)))+((L50&lt;&gt;"")*ISNUMBER(SEARCH("|"&amp;L50&amp;"|",'5_ACOMPANHAMENTO'!$AC$3:$AC$4922)))+((M50&lt;&gt;"")*ISNUMBER(SEARCH("|"&amp;M50&amp;"|",'5_ACOMPANHAMENTO'!$AC$3:$AC$4922)))+((N50&lt;&gt;"")*ISNUMBER(SEARCH("|"&amp;N50&amp;"|",'5_ACOMPANHAMENTO'!$AC$3:$AC$4922)))+((O50&lt;&gt;"")*ISNUMBER(SEARCH("|"&amp;O50&amp;"|",'5_ACOMPANHAMENTO'!$AC$3:$AC$4922)))+((P50&lt;&gt;"")*ISNUMBER(SEARCH("|"&amp;P50&amp;"|",'5_ACOMPANHAMENTO'!$AC$3:$AC$4922)))+((Q50&lt;&gt;"")*ISNUMBER(SEARCH("|"&amp;Q50&amp;"|",'5_ACOMPANHAMENTO'!$AC$3:$AC$4922)))+((R50&lt;&gt;"")*ISNUMBER(SEARCH("|"&amp;R50&amp;"|",'5_ACOMPANHAMENTO'!$AC$3:$AC$4922)))+((S50&lt;&gt;"")*ISNUMBER(SEARCH("|"&amp;S50&amp;"|",'5_ACOMPANHAMENTO'!$AC$3:$AC$4922)))+((T50&lt;&gt;"")*ISNUMBER(SEARCH("|"&amp;T50&amp;"|",'5_ACOMPANHAMENTO'!$AC$3:$AC$4922)))+((U50&lt;&gt;"")*ISNUMBER(SEARCH("|"&amp;U50&amp;"|",'5_ACOMPANHAMENTO'!$AC$3:$AC$4922)))+((V50&lt;&gt;"")*ISNUMBER(SEARCH("|"&amp;V50&amp;"|",'5_ACOMPANHAMENTO'!$AC$3:$AC$4922)))+((W50&lt;&gt;"")*ISNUMBER(SEARCH("|"&amp;W50&amp;"|",'5_ACOMPANHAMENTO'!$AC$3:$AC$4922)))+((X50&lt;&gt;"")*ISNUMBER(SEARCH("|"&amp;X50&amp;"|",'5_ACOMPANHAMENTO'!$AC$3:$AC$4922)))+((Y50&lt;&gt;"")*ISNUMBER(SEARCH("|"&amp;Y50&amp;"|",'5_ACOMPANHAMENTO'!$AC$3:$AC$4922)))+((Z50&lt;&gt;"")*ISNUMBER(SEARCH("|"&amp;Z50&amp;"|",'5_ACOMPANHAMENTO'!$AC$3:$AC$4922)))+((AA50&lt;&gt;"")*ISNUMBER(SEARCH("|"&amp;AA50&amp;"|",'5_ACOMPANHAMENTO'!$AC$3:$AC$4922)))+((AB50&lt;&gt;"")*ISNUMBER(SEARCH("|"&amp;AB50&amp;"|",'5_ACOMPANHAMENTO'!$AC$3:$AC$4922))))&gt;0),0),0)),""))</f>
        <v/>
      </c>
      <c r="B50" s="4" t="n">
        <v>10147</v>
      </c>
      <c r="C50" s="4" t="inlineStr">
        <is>
          <t>CORTE DE TECIDO</t>
        </is>
      </c>
      <c r="D50" s="4">
        <f>IF(OR($B50="",$C50=""),"",IFERROR(SUMPRODUCT(--(('5_ACOMPANHAMENTO'!$AD$3:$AD$4922=TRIM($C50&amp;""))*('5_ACOMPANHAMENTO'!$AC$3:$AC$4922&lt;&gt;"")*((((I50&lt;&gt;"")*ISNUMBER(SEARCH("|"&amp;I50&amp;"|",'5_ACOMPANHAMENTO'!$AC$3:$AC$4922)))+((J50&lt;&gt;"")*ISNUMBER(SEARCH("|"&amp;J50&amp;"|",'5_ACOMPANHAMENTO'!$AC$3:$AC$4922)))+((K50&lt;&gt;"")*ISNUMBER(SEARCH("|"&amp;K50&amp;"|",'5_ACOMPANHAMENTO'!$AC$3:$AC$4922)))+((L50&lt;&gt;"")*ISNUMBER(SEARCH("|"&amp;L50&amp;"|",'5_ACOMPANHAMENTO'!$AC$3:$AC$4922)))+((M50&lt;&gt;"")*ISNUMBER(SEARCH("|"&amp;M50&amp;"|",'5_ACOMPANHAMENTO'!$AC$3:$AC$4922)))+((N50&lt;&gt;"")*ISNUMBER(SEARCH("|"&amp;N50&amp;"|",'5_ACOMPANHAMENTO'!$AC$3:$AC$4922)))+((O50&lt;&gt;"")*ISNUMBER(SEARCH("|"&amp;O50&amp;"|",'5_ACOMPANHAMENTO'!$AC$3:$AC$4922)))+((P50&lt;&gt;"")*ISNUMBER(SEARCH("|"&amp;P50&amp;"|",'5_ACOMPANHAMENTO'!$AC$3:$AC$4922)))+((Q50&lt;&gt;"")*ISNUMBER(SEARCH("|"&amp;Q50&amp;"|",'5_ACOMPANHAMENTO'!$AC$3:$AC$4922)))+((R50&lt;&gt;"")*ISNUMBER(SEARCH("|"&amp;R50&amp;"|",'5_ACOMPANHAMENTO'!$AC$3:$AC$4922)))+((S50&lt;&gt;"")*ISNUMBER(SEARCH("|"&amp;S50&amp;"|",'5_ACOMPANHAMENTO'!$AC$3:$AC$4922)))+((T50&lt;&gt;"")*ISNUMBER(SEARCH("|"&amp;T50&amp;"|",'5_ACOMPANHAMENTO'!$AC$3:$AC$4922)))+((U50&lt;&gt;"")*ISNUMBER(SEARCH("|"&amp;U50&amp;"|",'5_ACOMPANHAMENTO'!$AC$3:$AC$4922)))+((V50&lt;&gt;"")*ISNUMBER(SEARCH("|"&amp;V50&amp;"|",'5_ACOMPANHAMENTO'!$AC$3:$AC$4922)))+((W50&lt;&gt;"")*ISNUMBER(SEARCH("|"&amp;W50&amp;"|",'5_ACOMPANHAMENTO'!$AC$3:$AC$4922)))+((X50&lt;&gt;"")*ISNUMBER(SEARCH("|"&amp;X50&amp;"|",'5_ACOMPANHAMENTO'!$AC$3:$AC$4922)))+((Y50&lt;&gt;"")*ISNUMBER(SEARCH("|"&amp;Y50&amp;"|",'5_ACOMPANHAMENTO'!$AC$3:$AC$4922)))+((Z50&lt;&gt;"")*ISNUMBER(SEARCH("|"&amp;Z50&amp;"|",'5_ACOMPANHAMENTO'!$AC$3:$AC$4922)))+((AA50&lt;&gt;"")*ISNUMBER(SEARCH("|"&amp;AA50&amp;"|",'5_ACOMPANHAMENTO'!$AC$3:$AC$4922)))+((AB50&lt;&gt;"")*ISNUMBER(SEARCH("|"&amp;AB50&amp;"|",'5_ACOMPANHAMENTO'!$AC$3:$AC$4922))))&gt;0)),'5_ACOMPANHAMENTO'!$J$3:$J$4922),0))</f>
        <v/>
      </c>
      <c r="E50" s="4">
        <f>IF(G50=0,"FINALIZADO",IF(TODAY()&gt;A50,"ATRASADO "&amp;TODAY()-A50&amp;" DIAS","ADIANTADO "&amp;A50-TODAY()&amp;" DIAS"))</f>
        <v/>
      </c>
      <c r="F50" s="7">
        <f>IF(OR($B50="",$C50=""),"",IFERROR(SUMPRODUCT(--(('5_ACOMPANHAMENTO'!$AD$3:$AD$4922=TRIM($C50&amp;""))*('5_ACOMPANHAMENTO'!$AC$3:$AC$4922&lt;&gt;"")*((((I50&lt;&gt;"")*ISNUMBER(SEARCH("|"&amp;I50&amp;"|",'5_ACOMPANHAMENTO'!$AC$3:$AC$4922)))+((J50&lt;&gt;"")*ISNUMBER(SEARCH("|"&amp;J50&amp;"|",'5_ACOMPANHAMENTO'!$AC$3:$AC$4922)))+((K50&lt;&gt;"")*ISNUMBER(SEARCH("|"&amp;K50&amp;"|",'5_ACOMPANHAMENTO'!$AC$3:$AC$4922)))+((L50&lt;&gt;"")*ISNUMBER(SEARCH("|"&amp;L50&amp;"|",'5_ACOMPANHAMENTO'!$AC$3:$AC$4922)))+((M50&lt;&gt;"")*ISNUMBER(SEARCH("|"&amp;M50&amp;"|",'5_ACOMPANHAMENTO'!$AC$3:$AC$4922)))+((N50&lt;&gt;"")*ISNUMBER(SEARCH("|"&amp;N50&amp;"|",'5_ACOMPANHAMENTO'!$AC$3:$AC$4922)))+((O50&lt;&gt;"")*ISNUMBER(SEARCH("|"&amp;O50&amp;"|",'5_ACOMPANHAMENTO'!$AC$3:$AC$4922)))+((P50&lt;&gt;"")*ISNUMBER(SEARCH("|"&amp;P50&amp;"|",'5_ACOMPANHAMENTO'!$AC$3:$AC$4922)))+((Q50&lt;&gt;"")*ISNUMBER(SEARCH("|"&amp;Q50&amp;"|",'5_ACOMPANHAMENTO'!$AC$3:$AC$4922)))+((R50&lt;&gt;"")*ISNUMBER(SEARCH("|"&amp;R50&amp;"|",'5_ACOMPANHAMENTO'!$AC$3:$AC$4922)))+((S50&lt;&gt;"")*ISNUMBER(SEARCH("|"&amp;S50&amp;"|",'5_ACOMPANHAMENTO'!$AC$3:$AC$4922)))+((T50&lt;&gt;"")*ISNUMBER(SEARCH("|"&amp;T50&amp;"|",'5_ACOMPANHAMENTO'!$AC$3:$AC$4922)))+((U50&lt;&gt;"")*ISNUMBER(SEARCH("|"&amp;U50&amp;"|",'5_ACOMPANHAMENTO'!$AC$3:$AC$4922)))+((V50&lt;&gt;"")*ISNUMBER(SEARCH("|"&amp;V50&amp;"|",'5_ACOMPANHAMENTO'!$AC$3:$AC$4922)))+((W50&lt;&gt;"")*ISNUMBER(SEARCH("|"&amp;W50&amp;"|",'5_ACOMPANHAMENTO'!$AC$3:$AC$4922)))+((X50&lt;&gt;"")*ISNUMBER(SEARCH("|"&amp;X50&amp;"|",'5_ACOMPANHAMENTO'!$AC$3:$AC$4922)))+((Y50&lt;&gt;"")*ISNUMBER(SEARCH("|"&amp;Y50&amp;"|",'5_ACOMPANHAMENTO'!$AC$3:$AC$4922)))+((Z50&lt;&gt;"")*ISNUMBER(SEARCH("|"&amp;Z50&amp;"|",'5_ACOMPANHAMENTO'!$AC$3:$AC$4922)))+((AA50&lt;&gt;"")*ISNUMBER(SEARCH("|"&amp;AA50&amp;"|",'5_ACOMPANHAMENTO'!$AC$3:$AC$4922)))+((AB50&lt;&gt;"")*ISNUMBER(SEARCH("|"&amp;AB50&amp;"|",'5_ACOMPANHAMENTO'!$AC$3:$AC$4922))))&gt;0)),'5_ACOMPANHAMENTO'!$O$3:$O$4922),0))</f>
        <v/>
      </c>
      <c r="G50" s="7">
        <f>IF(OR($B50="",$C50=""),"",D50-F50)</f>
        <v/>
      </c>
      <c r="H50" s="1">
        <f>IF(OR($B50="",$C50=""),"",TRIM($B50&amp;"")&amp;"|"&amp;TRIM($C50&amp;""))</f>
        <v/>
      </c>
      <c r="I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",99)),1,99)))</f>
        <v/>
      </c>
      <c r="J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",99)),100,99)))</f>
        <v/>
      </c>
      <c r="K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",99)),199,99)))</f>
        <v/>
      </c>
      <c r="L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",99)),298,99)))</f>
        <v/>
      </c>
      <c r="M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",99)),397,99)))</f>
        <v/>
      </c>
      <c r="N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",99)),496,99)))</f>
        <v/>
      </c>
      <c r="O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",99)),595,99)))</f>
        <v/>
      </c>
      <c r="P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",99)),694,99)))</f>
        <v/>
      </c>
      <c r="Q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",99)),793,99)))</f>
        <v/>
      </c>
      <c r="R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",99)),892,99)))</f>
        <v/>
      </c>
      <c r="S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",99)),991,99)))</f>
        <v/>
      </c>
      <c r="T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",99)),1090,99)))</f>
        <v/>
      </c>
      <c r="U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",99)),1189,99)))</f>
        <v/>
      </c>
      <c r="V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",99)),1288,99)))</f>
        <v/>
      </c>
      <c r="W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",99)),1387,99)))</f>
        <v/>
      </c>
      <c r="X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",99)),1486,99)))</f>
        <v/>
      </c>
      <c r="Y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",99)),1585,99)))</f>
        <v/>
      </c>
      <c r="Z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",99)),1684,99)))</f>
        <v/>
      </c>
      <c r="AA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",99)),1783,99)))</f>
        <v/>
      </c>
      <c r="AB50" s="1">
        <f>IF($B50="","",TRIM(MID(SUBSTITUTE(TRIM(SUBSTITUTE(SUBSTITUTE(SUBSTITUTE(SUBSTITUTE(SUBSTITUTE(SUBSTITUTE(SUBSTITUTE(SUBSTITUTE(SUBSTITUTE(SUBSTITUTE(SUBSTITUTE(SUBSTITUTE(SUBSTITUTE(SUBSTITUTE(TRIM($B50&amp;""),CHAR(10),"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",REPT(" ",99)),1882,99)))</f>
        <v/>
      </c>
    </row>
    <row r="51" hidden="1" ht="14.25" customHeight="1">
      <c r="A51" s="4">
        <f>IF(OR($B51="",$C51=""),"",IFERROR(INDEX('5_ACOMPANHAMENTO'!$A$3:$A$4922,MATCH(1,INDEX(('5_ACOMPANHAMENTO'!$AD$3:$AD$4922=TRIM($C51&amp;""))*('5_ACOMPANHAMENTO'!$AC$3:$AC$4922&lt;&gt;"")*((((I51&lt;&gt;"")*ISNUMBER(SEARCH("|"&amp;I51&amp;"|",'5_ACOMPANHAMENTO'!$AC$3:$AC$4922)))+((J51&lt;&gt;"")*ISNUMBER(SEARCH("|"&amp;J51&amp;"|",'5_ACOMPANHAMENTO'!$AC$3:$AC$4922)))+((K51&lt;&gt;"")*ISNUMBER(SEARCH("|"&amp;K51&amp;"|",'5_ACOMPANHAMENTO'!$AC$3:$AC$4922)))+((L51&lt;&gt;"")*ISNUMBER(SEARCH("|"&amp;L51&amp;"|",'5_ACOMPANHAMENTO'!$AC$3:$AC$4922)))+((M51&lt;&gt;"")*ISNUMBER(SEARCH("|"&amp;M51&amp;"|",'5_ACOMPANHAMENTO'!$AC$3:$AC$4922)))+((N51&lt;&gt;"")*ISNUMBER(SEARCH("|"&amp;N51&amp;"|",'5_ACOMPANHAMENTO'!$AC$3:$AC$4922)))+((O51&lt;&gt;"")*ISNUMBER(SEARCH("|"&amp;O51&amp;"|",'5_ACOMPANHAMENTO'!$AC$3:$AC$4922)))+((P51&lt;&gt;"")*ISNUMBER(SEARCH("|"&amp;P51&amp;"|",'5_ACOMPANHAMENTO'!$AC$3:$AC$4922)))+((Q51&lt;&gt;"")*ISNUMBER(SEARCH("|"&amp;Q51&amp;"|",'5_ACOMPANHAMENTO'!$AC$3:$AC$4922)))+((R51&lt;&gt;"")*ISNUMBER(SEARCH("|"&amp;R51&amp;"|",'5_ACOMPANHAMENTO'!$AC$3:$AC$4922)))+((S51&lt;&gt;"")*ISNUMBER(SEARCH("|"&amp;S51&amp;"|",'5_ACOMPANHAMENTO'!$AC$3:$AC$4922)))+((T51&lt;&gt;"")*ISNUMBER(SEARCH("|"&amp;T51&amp;"|",'5_ACOMPANHAMENTO'!$AC$3:$AC$4922)))+((U51&lt;&gt;"")*ISNUMBER(SEARCH("|"&amp;U51&amp;"|",'5_ACOMPANHAMENTO'!$AC$3:$AC$4922)))+((V51&lt;&gt;"")*ISNUMBER(SEARCH("|"&amp;V51&amp;"|",'5_ACOMPANHAMENTO'!$AC$3:$AC$4922)))+((W51&lt;&gt;"")*ISNUMBER(SEARCH("|"&amp;W51&amp;"|",'5_ACOMPANHAMENTO'!$AC$3:$AC$4922)))+((X51&lt;&gt;"")*ISNUMBER(SEARCH("|"&amp;X51&amp;"|",'5_ACOMPANHAMENTO'!$AC$3:$AC$4922)))+((Y51&lt;&gt;"")*ISNUMBER(SEARCH("|"&amp;Y51&amp;"|",'5_ACOMPANHAMENTO'!$AC$3:$AC$4922)))+((Z51&lt;&gt;"")*ISNUMBER(SEARCH("|"&amp;Z51&amp;"|",'5_ACOMPANHAMENTO'!$AC$3:$AC$4922)))+((AA51&lt;&gt;"")*ISNUMBER(SEARCH("|"&amp;AA51&amp;"|",'5_ACOMPANHAMENTO'!$AC$3:$AC$4922)))+((AB51&lt;&gt;"")*ISNUMBER(SEARCH("|"&amp;AB51&amp;"|",'5_ACOMPANHAMENTO'!$AC$3:$AC$4922))))&gt;0),0),0)),""))</f>
        <v/>
      </c>
      <c r="B51" s="4" t="n">
        <v>10147</v>
      </c>
      <c r="C51" s="4" t="inlineStr">
        <is>
          <t>CARTONAGEM</t>
        </is>
      </c>
      <c r="D51" s="4">
        <f>IF(OR($B51="",$C51=""),"",IFERROR(SUMPRODUCT(--(('5_ACOMPANHAMENTO'!$AD$3:$AD$4922=TRIM($C51&amp;""))*('5_ACOMPANHAMENTO'!$AC$3:$AC$4922&lt;&gt;"")*((((I51&lt;&gt;"")*ISNUMBER(SEARCH("|"&amp;I51&amp;"|",'5_ACOMPANHAMENTO'!$AC$3:$AC$4922)))+((J51&lt;&gt;"")*ISNUMBER(SEARCH("|"&amp;J51&amp;"|",'5_ACOMPANHAMENTO'!$AC$3:$AC$4922)))+((K51&lt;&gt;"")*ISNUMBER(SEARCH("|"&amp;K51&amp;"|",'5_ACOMPANHAMENTO'!$AC$3:$AC$4922)))+((L51&lt;&gt;"")*ISNUMBER(SEARCH("|"&amp;L51&amp;"|",'5_ACOMPANHAMENTO'!$AC$3:$AC$4922)))+((M51&lt;&gt;"")*ISNUMBER(SEARCH("|"&amp;M51&amp;"|",'5_ACOMPANHAMENTO'!$AC$3:$AC$4922)))+((N51&lt;&gt;"")*ISNUMBER(SEARCH("|"&amp;N51&amp;"|",'5_ACOMPANHAMENTO'!$AC$3:$AC$4922)))+((O51&lt;&gt;"")*ISNUMBER(SEARCH("|"&amp;O51&amp;"|",'5_ACOMPANHAMENTO'!$AC$3:$AC$4922)))+((P51&lt;&gt;"")*ISNUMBER(SEARCH("|"&amp;P51&amp;"|",'5_ACOMPANHAMENTO'!$AC$3:$AC$4922)))+((Q51&lt;&gt;"")*ISNUMBER(SEARCH("|"&amp;Q51&amp;"|",'5_ACOMPANHAMENTO'!$AC$3:$AC$4922)))+((R51&lt;&gt;"")*ISNUMBER(SEARCH("|"&amp;R51&amp;"|",'5_ACOMPANHAMENTO'!$AC$3:$AC$4922)))+((S51&lt;&gt;"")*ISNUMBER(SEARCH("|"&amp;S51&amp;"|",'5_ACOMPANHAMENTO'!$AC$3:$AC$4922)))+((T51&lt;&gt;"")*ISNUMBER(SEARCH("|"&amp;T51&amp;"|",'5_ACOMPANHAMENTO'!$AC$3:$AC$4922)))+((U51&lt;&gt;"")*ISNUMBER(SEARCH("|"&amp;U51&amp;"|",'5_ACOMPANHAMENTO'!$AC$3:$AC$4922)))+((V51&lt;&gt;"")*ISNUMBER(SEARCH("|"&amp;V51&amp;"|",'5_ACOMPANHAMENTO'!$AC$3:$AC$4922)))+((W51&lt;&gt;"")*ISNUMBER(SEARCH("|"&amp;W51&amp;"|",'5_ACOMPANHAMENTO'!$AC$3:$AC$4922)))+((X51&lt;&gt;"")*ISNUMBER(SEARCH("|"&amp;X51&amp;"|",'5_ACOMPANHAMENTO'!$AC$3:$AC$4922)))+((Y51&lt;&gt;"")*ISNUMBER(SEARCH("|"&amp;Y51&amp;"|",'5_ACOMPANHAMENTO'!$AC$3:$AC$4922)))+((Z51&lt;&gt;"")*ISNUMBER(SEARCH("|"&amp;Z51&amp;"|",'5_ACOMPANHAMENTO'!$AC$3:$AC$4922)))+((AA51&lt;&gt;"")*ISNUMBER(SEARCH("|"&amp;AA51&amp;"|",'5_ACOMPANHAMENTO'!$AC$3:$AC$4922)))+((AB51&lt;&gt;"")*ISNUMBER(SEARCH("|"&amp;AB51&amp;"|",'5_ACOMPANHAMENTO'!$AC$3:$AC$4922))))&gt;0)),'5_ACOMPANHAMENTO'!$J$3:$J$4922),0))</f>
        <v/>
      </c>
      <c r="E51" s="4">
        <f>IF(G51=0,"FINALIZADO",IF(TODAY()&gt;A51,"ATRASADO "&amp;TODAY()-A51&amp;" DIAS","ADIANTADO "&amp;A51-TODAY()&amp;" DIAS"))</f>
        <v/>
      </c>
      <c r="F51" s="7">
        <f>IF(OR($B51="",$C51=""),"",IFERROR(SUMPRODUCT(--(('5_ACOMPANHAMENTO'!$AD$3:$AD$4922=TRIM($C51&amp;""))*('5_ACOMPANHAMENTO'!$AC$3:$AC$4922&lt;&gt;"")*((((I51&lt;&gt;"")*ISNUMBER(SEARCH("|"&amp;I51&amp;"|",'5_ACOMPANHAMENTO'!$AC$3:$AC$4922)))+((J51&lt;&gt;"")*ISNUMBER(SEARCH("|"&amp;J51&amp;"|",'5_ACOMPANHAMENTO'!$AC$3:$AC$4922)))+((K51&lt;&gt;"")*ISNUMBER(SEARCH("|"&amp;K51&amp;"|",'5_ACOMPANHAMENTO'!$AC$3:$AC$4922)))+((L51&lt;&gt;"")*ISNUMBER(SEARCH("|"&amp;L51&amp;"|",'5_ACOMPANHAMENTO'!$AC$3:$AC$4922)))+((M51&lt;&gt;"")*ISNUMBER(SEARCH("|"&amp;M51&amp;"|",'5_ACOMPANHAMENTO'!$AC$3:$AC$4922)))+((N51&lt;&gt;"")*ISNUMBER(SEARCH("|"&amp;N51&amp;"|",'5_ACOMPANHAMENTO'!$AC$3:$AC$4922)))+((O51&lt;&gt;"")*ISNUMBER(SEARCH("|"&amp;O51&amp;"|",'5_ACOMPANHAMENTO'!$AC$3:$AC$4922)))+((P51&lt;&gt;"")*ISNUMBER(SEARCH("|"&amp;P51&amp;"|",'5_ACOMPANHAMENTO'!$AC$3:$AC$4922)))+((Q51&lt;&gt;"")*ISNUMBER(SEARCH("|"&amp;Q51&amp;"|",'5_ACOMPANHAMENTO'!$AC$3:$AC$4922)))+((R51&lt;&gt;"")*ISNUMBER(SEARCH("|"&amp;R51&amp;"|",'5_ACOMPANHAMENTO'!$AC$3:$AC$4922)))+((S51&lt;&gt;"")*ISNUMBER(SEARCH("|"&amp;S51&amp;"|",'5_ACOMPANHAMENTO'!$AC$3:$AC$4922)))+((T51&lt;&gt;"")*ISNUMBER(SEARCH("|"&amp;T51&amp;"|",'5_ACOMPANHAMENTO'!$AC$3:$AC$4922)))+((U51&lt;&gt;"")*ISNUMBER(SEARCH("|"&amp;U51&amp;"|",'5_ACOMPANHAMENTO'!$AC$3:$AC$4922)))+((V51&lt;&gt;"")*ISNUMBER(SEARCH("|"&amp;V51&amp;"|",'5_ACOMPANHAMENTO'!$AC$3:$AC$4922)))+((W51&lt;&gt;"")*ISNUMBER(SEARCH("|"&amp;W51&amp;"|",'5_ACOMPANHAMENTO'!$AC$3:$AC$4922)))+((X51&lt;&gt;"")*ISNUMBER(SEARCH("|"&amp;X51&amp;"|",'5_ACOMPANHAMENTO'!$AC$3:$AC$4922)))+((Y51&lt;&gt;"")*ISNUMBER(SEARCH("|"&amp;Y51&amp;"|",'5_ACOMPANHAMENTO'!$AC$3:$AC$4922)))+((Z51&lt;&gt;"")*ISNUMBER(SEARCH("|"&amp;Z51&amp;"|",'5_ACOMPANHAMENTO'!$AC$3:$AC$4922)))+((AA51&lt;&gt;"")*ISNUMBER(SEARCH("|"&amp;AA51&amp;"|",'5_ACOMPANHAMENTO'!$AC$3:$AC$4922)))+((AB51&lt;&gt;"")*ISNUMBER(SEARCH("|"&amp;AB51&amp;"|",'5_ACOMPANHAMENTO'!$AC$3:$AC$4922))))&gt;0)),'5_ACOMPANHAMENTO'!$O$3:$O$4922),0))</f>
        <v/>
      </c>
      <c r="G51" s="7">
        <f>IF(OR($B51="",$C51=""),"",D51-F51)</f>
        <v/>
      </c>
      <c r="H51" s="1">
        <f>IF(OR($B51="",$C51=""),"",TRIM($B51&amp;"")&amp;"|"&amp;TRIM($C51&amp;""))</f>
        <v/>
      </c>
      <c r="I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",99)),1,99)))</f>
        <v/>
      </c>
      <c r="J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",99)),100,99)))</f>
        <v/>
      </c>
      <c r="K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",99)),199,99)))</f>
        <v/>
      </c>
      <c r="L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",99)),298,99)))</f>
        <v/>
      </c>
      <c r="M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",99)),397,99)))</f>
        <v/>
      </c>
      <c r="N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",99)),496,99)))</f>
        <v/>
      </c>
      <c r="O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",99)),595,99)))</f>
        <v/>
      </c>
      <c r="P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",99)),694,99)))</f>
        <v/>
      </c>
      <c r="Q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",99)),793,99)))</f>
        <v/>
      </c>
      <c r="R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",99)),892,99)))</f>
        <v/>
      </c>
      <c r="S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",99)),991,99)))</f>
        <v/>
      </c>
      <c r="T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",99)),1090,99)))</f>
        <v/>
      </c>
      <c r="U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",99)),1189,99)))</f>
        <v/>
      </c>
      <c r="V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",99)),1288,99)))</f>
        <v/>
      </c>
      <c r="W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",99)),1387,99)))</f>
        <v/>
      </c>
      <c r="X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",99)),1486,99)))</f>
        <v/>
      </c>
      <c r="Y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",99)),1585,99)))</f>
        <v/>
      </c>
      <c r="Z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",99)),1684,99)))</f>
        <v/>
      </c>
      <c r="AA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",99)),1783,99)))</f>
        <v/>
      </c>
      <c r="AB51" s="1">
        <f>IF($B51="","",TRIM(MID(SUBSTITUTE(TRIM(SUBSTITUTE(SUBSTITUTE(SUBSTITUTE(SUBSTITUTE(SUBSTITUTE(SUBSTITUTE(SUBSTITUTE(SUBSTITUTE(SUBSTITUTE(SUBSTITUTE(SUBSTITUTE(SUBSTITUTE(SUBSTITUTE(SUBSTITUTE(TRIM($B51&amp;""),CHAR(10),"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",REPT(" ",99)),1882,99)))</f>
        <v/>
      </c>
    </row>
    <row r="52" hidden="1" ht="14.25" customHeight="1">
      <c r="A52" s="4">
        <f>IF(OR($B52="",$C52=""),"",IFERROR(INDEX('5_ACOMPANHAMENTO'!$A$3:$A$4922,MATCH(1,INDEX(('5_ACOMPANHAMENTO'!$AD$3:$AD$4922=TRIM($C52&amp;""))*('5_ACOMPANHAMENTO'!$AC$3:$AC$4922&lt;&gt;"")*((((I52&lt;&gt;"")*ISNUMBER(SEARCH("|"&amp;I52&amp;"|",'5_ACOMPANHAMENTO'!$AC$3:$AC$4922)))+((J52&lt;&gt;"")*ISNUMBER(SEARCH("|"&amp;J52&amp;"|",'5_ACOMPANHAMENTO'!$AC$3:$AC$4922)))+((K52&lt;&gt;"")*ISNUMBER(SEARCH("|"&amp;K52&amp;"|",'5_ACOMPANHAMENTO'!$AC$3:$AC$4922)))+((L52&lt;&gt;"")*ISNUMBER(SEARCH("|"&amp;L52&amp;"|",'5_ACOMPANHAMENTO'!$AC$3:$AC$4922)))+((M52&lt;&gt;"")*ISNUMBER(SEARCH("|"&amp;M52&amp;"|",'5_ACOMPANHAMENTO'!$AC$3:$AC$4922)))+((N52&lt;&gt;"")*ISNUMBER(SEARCH("|"&amp;N52&amp;"|",'5_ACOMPANHAMENTO'!$AC$3:$AC$4922)))+((O52&lt;&gt;"")*ISNUMBER(SEARCH("|"&amp;O52&amp;"|",'5_ACOMPANHAMENTO'!$AC$3:$AC$4922)))+((P52&lt;&gt;"")*ISNUMBER(SEARCH("|"&amp;P52&amp;"|",'5_ACOMPANHAMENTO'!$AC$3:$AC$4922)))+((Q52&lt;&gt;"")*ISNUMBER(SEARCH("|"&amp;Q52&amp;"|",'5_ACOMPANHAMENTO'!$AC$3:$AC$4922)))+((R52&lt;&gt;"")*ISNUMBER(SEARCH("|"&amp;R52&amp;"|",'5_ACOMPANHAMENTO'!$AC$3:$AC$4922)))+((S52&lt;&gt;"")*ISNUMBER(SEARCH("|"&amp;S52&amp;"|",'5_ACOMPANHAMENTO'!$AC$3:$AC$4922)))+((T52&lt;&gt;"")*ISNUMBER(SEARCH("|"&amp;T52&amp;"|",'5_ACOMPANHAMENTO'!$AC$3:$AC$4922)))+((U52&lt;&gt;"")*ISNUMBER(SEARCH("|"&amp;U52&amp;"|",'5_ACOMPANHAMENTO'!$AC$3:$AC$4922)))+((V52&lt;&gt;"")*ISNUMBER(SEARCH("|"&amp;V52&amp;"|",'5_ACOMPANHAMENTO'!$AC$3:$AC$4922)))+((W52&lt;&gt;"")*ISNUMBER(SEARCH("|"&amp;W52&amp;"|",'5_ACOMPANHAMENTO'!$AC$3:$AC$4922)))+((X52&lt;&gt;"")*ISNUMBER(SEARCH("|"&amp;X52&amp;"|",'5_ACOMPANHAMENTO'!$AC$3:$AC$4922)))+((Y52&lt;&gt;"")*ISNUMBER(SEARCH("|"&amp;Y52&amp;"|",'5_ACOMPANHAMENTO'!$AC$3:$AC$4922)))+((Z52&lt;&gt;"")*ISNUMBER(SEARCH("|"&amp;Z52&amp;"|",'5_ACOMPANHAMENTO'!$AC$3:$AC$4922)))+((AA52&lt;&gt;"")*ISNUMBER(SEARCH("|"&amp;AA52&amp;"|",'5_ACOMPANHAMENTO'!$AC$3:$AC$4922)))+((AB52&lt;&gt;"")*ISNUMBER(SEARCH("|"&amp;AB52&amp;"|",'5_ACOMPANHAMENTO'!$AC$3:$AC$4922))))&gt;0),0),0)),""))</f>
        <v/>
      </c>
      <c r="B52" s="4" t="n">
        <v>10163</v>
      </c>
      <c r="C52" s="4" t="inlineStr">
        <is>
          <t>SECCIONADORA 10</t>
        </is>
      </c>
      <c r="D52" s="4">
        <f>IF(OR($B52="",$C52=""),"",IFERROR(SUMPRODUCT(--(('5_ACOMPANHAMENTO'!$AD$3:$AD$4922=TRIM($C52&amp;""))*('5_ACOMPANHAMENTO'!$AC$3:$AC$4922&lt;&gt;"")*((((I52&lt;&gt;"")*ISNUMBER(SEARCH("|"&amp;I52&amp;"|",'5_ACOMPANHAMENTO'!$AC$3:$AC$4922)))+((J52&lt;&gt;"")*ISNUMBER(SEARCH("|"&amp;J52&amp;"|",'5_ACOMPANHAMENTO'!$AC$3:$AC$4922)))+((K52&lt;&gt;"")*ISNUMBER(SEARCH("|"&amp;K52&amp;"|",'5_ACOMPANHAMENTO'!$AC$3:$AC$4922)))+((L52&lt;&gt;"")*ISNUMBER(SEARCH("|"&amp;L52&amp;"|",'5_ACOMPANHAMENTO'!$AC$3:$AC$4922)))+((M52&lt;&gt;"")*ISNUMBER(SEARCH("|"&amp;M52&amp;"|",'5_ACOMPANHAMENTO'!$AC$3:$AC$4922)))+((N52&lt;&gt;"")*ISNUMBER(SEARCH("|"&amp;N52&amp;"|",'5_ACOMPANHAMENTO'!$AC$3:$AC$4922)))+((O52&lt;&gt;"")*ISNUMBER(SEARCH("|"&amp;O52&amp;"|",'5_ACOMPANHAMENTO'!$AC$3:$AC$4922)))+((P52&lt;&gt;"")*ISNUMBER(SEARCH("|"&amp;P52&amp;"|",'5_ACOMPANHAMENTO'!$AC$3:$AC$4922)))+((Q52&lt;&gt;"")*ISNUMBER(SEARCH("|"&amp;Q52&amp;"|",'5_ACOMPANHAMENTO'!$AC$3:$AC$4922)))+((R52&lt;&gt;"")*ISNUMBER(SEARCH("|"&amp;R52&amp;"|",'5_ACOMPANHAMENTO'!$AC$3:$AC$4922)))+((S52&lt;&gt;"")*ISNUMBER(SEARCH("|"&amp;S52&amp;"|",'5_ACOMPANHAMENTO'!$AC$3:$AC$4922)))+((T52&lt;&gt;"")*ISNUMBER(SEARCH("|"&amp;T52&amp;"|",'5_ACOMPANHAMENTO'!$AC$3:$AC$4922)))+((U52&lt;&gt;"")*ISNUMBER(SEARCH("|"&amp;U52&amp;"|",'5_ACOMPANHAMENTO'!$AC$3:$AC$4922)))+((V52&lt;&gt;"")*ISNUMBER(SEARCH("|"&amp;V52&amp;"|",'5_ACOMPANHAMENTO'!$AC$3:$AC$4922)))+((W52&lt;&gt;"")*ISNUMBER(SEARCH("|"&amp;W52&amp;"|",'5_ACOMPANHAMENTO'!$AC$3:$AC$4922)))+((X52&lt;&gt;"")*ISNUMBER(SEARCH("|"&amp;X52&amp;"|",'5_ACOMPANHAMENTO'!$AC$3:$AC$4922)))+((Y52&lt;&gt;"")*ISNUMBER(SEARCH("|"&amp;Y52&amp;"|",'5_ACOMPANHAMENTO'!$AC$3:$AC$4922)))+((Z52&lt;&gt;"")*ISNUMBER(SEARCH("|"&amp;Z52&amp;"|",'5_ACOMPANHAMENTO'!$AC$3:$AC$4922)))+((AA52&lt;&gt;"")*ISNUMBER(SEARCH("|"&amp;AA52&amp;"|",'5_ACOMPANHAMENTO'!$AC$3:$AC$4922)))+((AB52&lt;&gt;"")*ISNUMBER(SEARCH("|"&amp;AB52&amp;"|",'5_ACOMPANHAMENTO'!$AC$3:$AC$4922))))&gt;0)),'5_ACOMPANHAMENTO'!$J$3:$J$4922),0))</f>
        <v/>
      </c>
      <c r="E52" s="4">
        <f>IF(G52=0,"FINALIZADO",IF(TODAY()&gt;A52,"ATRASADO "&amp;TODAY()-A52&amp;" DIAS","ADIANTADO "&amp;A52-TODAY()&amp;" DIAS"))</f>
        <v/>
      </c>
      <c r="F52" s="7">
        <f>IF(OR($B52="",$C52=""),"",IFERROR(SUMPRODUCT(--(('5_ACOMPANHAMENTO'!$AD$3:$AD$4922=TRIM($C52&amp;""))*('5_ACOMPANHAMENTO'!$AC$3:$AC$4922&lt;&gt;"")*((((I52&lt;&gt;"")*ISNUMBER(SEARCH("|"&amp;I52&amp;"|",'5_ACOMPANHAMENTO'!$AC$3:$AC$4922)))+((J52&lt;&gt;"")*ISNUMBER(SEARCH("|"&amp;J52&amp;"|",'5_ACOMPANHAMENTO'!$AC$3:$AC$4922)))+((K52&lt;&gt;"")*ISNUMBER(SEARCH("|"&amp;K52&amp;"|",'5_ACOMPANHAMENTO'!$AC$3:$AC$4922)))+((L52&lt;&gt;"")*ISNUMBER(SEARCH("|"&amp;L52&amp;"|",'5_ACOMPANHAMENTO'!$AC$3:$AC$4922)))+((M52&lt;&gt;"")*ISNUMBER(SEARCH("|"&amp;M52&amp;"|",'5_ACOMPANHAMENTO'!$AC$3:$AC$4922)))+((N52&lt;&gt;"")*ISNUMBER(SEARCH("|"&amp;N52&amp;"|",'5_ACOMPANHAMENTO'!$AC$3:$AC$4922)))+((O52&lt;&gt;"")*ISNUMBER(SEARCH("|"&amp;O52&amp;"|",'5_ACOMPANHAMENTO'!$AC$3:$AC$4922)))+((P52&lt;&gt;"")*ISNUMBER(SEARCH("|"&amp;P52&amp;"|",'5_ACOMPANHAMENTO'!$AC$3:$AC$4922)))+((Q52&lt;&gt;"")*ISNUMBER(SEARCH("|"&amp;Q52&amp;"|",'5_ACOMPANHAMENTO'!$AC$3:$AC$4922)))+((R52&lt;&gt;"")*ISNUMBER(SEARCH("|"&amp;R52&amp;"|",'5_ACOMPANHAMENTO'!$AC$3:$AC$4922)))+((S52&lt;&gt;"")*ISNUMBER(SEARCH("|"&amp;S52&amp;"|",'5_ACOMPANHAMENTO'!$AC$3:$AC$4922)))+((T52&lt;&gt;"")*ISNUMBER(SEARCH("|"&amp;T52&amp;"|",'5_ACOMPANHAMENTO'!$AC$3:$AC$4922)))+((U52&lt;&gt;"")*ISNUMBER(SEARCH("|"&amp;U52&amp;"|",'5_ACOMPANHAMENTO'!$AC$3:$AC$4922)))+((V52&lt;&gt;"")*ISNUMBER(SEARCH("|"&amp;V52&amp;"|",'5_ACOMPANHAMENTO'!$AC$3:$AC$4922)))+((W52&lt;&gt;"")*ISNUMBER(SEARCH("|"&amp;W52&amp;"|",'5_ACOMPANHAMENTO'!$AC$3:$AC$4922)))+((X52&lt;&gt;"")*ISNUMBER(SEARCH("|"&amp;X52&amp;"|",'5_ACOMPANHAMENTO'!$AC$3:$AC$4922)))+((Y52&lt;&gt;"")*ISNUMBER(SEARCH("|"&amp;Y52&amp;"|",'5_ACOMPANHAMENTO'!$AC$3:$AC$4922)))+((Z52&lt;&gt;"")*ISNUMBER(SEARCH("|"&amp;Z52&amp;"|",'5_ACOMPANHAMENTO'!$AC$3:$AC$4922)))+((AA52&lt;&gt;"")*ISNUMBER(SEARCH("|"&amp;AA52&amp;"|",'5_ACOMPANHAMENTO'!$AC$3:$AC$4922)))+((AB52&lt;&gt;"")*ISNUMBER(SEARCH("|"&amp;AB52&amp;"|",'5_ACOMPANHAMENTO'!$AC$3:$AC$4922))))&gt;0)),'5_ACOMPANHAMENTO'!$O$3:$O$4922),0))</f>
        <v/>
      </c>
      <c r="G52" s="7">
        <f>IF(OR($B52="",$C52=""),"",D52-F52)</f>
        <v/>
      </c>
      <c r="H52" s="1">
        <f>IF(OR($B52="",$C52=""),"",TRIM($B52&amp;"")&amp;"|"&amp;TRIM($C52&amp;""))</f>
        <v/>
      </c>
      <c r="I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",99)),1,99)))</f>
        <v/>
      </c>
      <c r="J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",99)),100,99)))</f>
        <v/>
      </c>
      <c r="K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",99)),199,99)))</f>
        <v/>
      </c>
      <c r="L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",99)),298,99)))</f>
        <v/>
      </c>
      <c r="M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",99)),397,99)))</f>
        <v/>
      </c>
      <c r="N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",99)),496,99)))</f>
        <v/>
      </c>
      <c r="O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",99)),595,99)))</f>
        <v/>
      </c>
      <c r="P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",99)),694,99)))</f>
        <v/>
      </c>
      <c r="Q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",99)),793,99)))</f>
        <v/>
      </c>
      <c r="R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",99)),892,99)))</f>
        <v/>
      </c>
      <c r="S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",99)),991,99)))</f>
        <v/>
      </c>
      <c r="T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",99)),1090,99)))</f>
        <v/>
      </c>
      <c r="U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",99)),1189,99)))</f>
        <v/>
      </c>
      <c r="V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",99)),1288,99)))</f>
        <v/>
      </c>
      <c r="W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",99)),1387,99)))</f>
        <v/>
      </c>
      <c r="X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",99)),1486,99)))</f>
        <v/>
      </c>
      <c r="Y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",99)),1585,99)))</f>
        <v/>
      </c>
      <c r="Z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",99)),1684,99)))</f>
        <v/>
      </c>
      <c r="AA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",99)),1783,99)))</f>
        <v/>
      </c>
      <c r="AB52" s="1">
        <f>IF($B52="","",TRIM(MID(SUBSTITUTE(TRIM(SUBSTITUTE(SUBSTITUTE(SUBSTITUTE(SUBSTITUTE(SUBSTITUTE(SUBSTITUTE(SUBSTITUTE(SUBSTITUTE(SUBSTITUTE(SUBSTITUTE(SUBSTITUTE(SUBSTITUTE(SUBSTITUTE(SUBSTITUTE(TRIM($B52&amp;""),CHAR(10),"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",REPT(" ",99)),1882,99)))</f>
        <v/>
      </c>
    </row>
    <row r="53" hidden="1" ht="14.25" customHeight="1">
      <c r="A53" s="4">
        <f>IF(OR($B53="",$C53=""),"",IFERROR(INDEX('5_ACOMPANHAMENTO'!$A$3:$A$4922,MATCH(1,INDEX(('5_ACOMPANHAMENTO'!$AD$3:$AD$4922=TRIM($C53&amp;""))*('5_ACOMPANHAMENTO'!$AC$3:$AC$4922&lt;&gt;"")*((((I53&lt;&gt;"")*ISNUMBER(SEARCH("|"&amp;I53&amp;"|",'5_ACOMPANHAMENTO'!$AC$3:$AC$4922)))+((J53&lt;&gt;"")*ISNUMBER(SEARCH("|"&amp;J53&amp;"|",'5_ACOMPANHAMENTO'!$AC$3:$AC$4922)))+((K53&lt;&gt;"")*ISNUMBER(SEARCH("|"&amp;K53&amp;"|",'5_ACOMPANHAMENTO'!$AC$3:$AC$4922)))+((L53&lt;&gt;"")*ISNUMBER(SEARCH("|"&amp;L53&amp;"|",'5_ACOMPANHAMENTO'!$AC$3:$AC$4922)))+((M53&lt;&gt;"")*ISNUMBER(SEARCH("|"&amp;M53&amp;"|",'5_ACOMPANHAMENTO'!$AC$3:$AC$4922)))+((N53&lt;&gt;"")*ISNUMBER(SEARCH("|"&amp;N53&amp;"|",'5_ACOMPANHAMENTO'!$AC$3:$AC$4922)))+((O53&lt;&gt;"")*ISNUMBER(SEARCH("|"&amp;O53&amp;"|",'5_ACOMPANHAMENTO'!$AC$3:$AC$4922)))+((P53&lt;&gt;"")*ISNUMBER(SEARCH("|"&amp;P53&amp;"|",'5_ACOMPANHAMENTO'!$AC$3:$AC$4922)))+((Q53&lt;&gt;"")*ISNUMBER(SEARCH("|"&amp;Q53&amp;"|",'5_ACOMPANHAMENTO'!$AC$3:$AC$4922)))+((R53&lt;&gt;"")*ISNUMBER(SEARCH("|"&amp;R53&amp;"|",'5_ACOMPANHAMENTO'!$AC$3:$AC$4922)))+((S53&lt;&gt;"")*ISNUMBER(SEARCH("|"&amp;S53&amp;"|",'5_ACOMPANHAMENTO'!$AC$3:$AC$4922)))+((T53&lt;&gt;"")*ISNUMBER(SEARCH("|"&amp;T53&amp;"|",'5_ACOMPANHAMENTO'!$AC$3:$AC$4922)))+((U53&lt;&gt;"")*ISNUMBER(SEARCH("|"&amp;U53&amp;"|",'5_ACOMPANHAMENTO'!$AC$3:$AC$4922)))+((V53&lt;&gt;"")*ISNUMBER(SEARCH("|"&amp;V53&amp;"|",'5_ACOMPANHAMENTO'!$AC$3:$AC$4922)))+((W53&lt;&gt;"")*ISNUMBER(SEARCH("|"&amp;W53&amp;"|",'5_ACOMPANHAMENTO'!$AC$3:$AC$4922)))+((X53&lt;&gt;"")*ISNUMBER(SEARCH("|"&amp;X53&amp;"|",'5_ACOMPANHAMENTO'!$AC$3:$AC$4922)))+((Y53&lt;&gt;"")*ISNUMBER(SEARCH("|"&amp;Y53&amp;"|",'5_ACOMPANHAMENTO'!$AC$3:$AC$4922)))+((Z53&lt;&gt;"")*ISNUMBER(SEARCH("|"&amp;Z53&amp;"|",'5_ACOMPANHAMENTO'!$AC$3:$AC$4922)))+((AA53&lt;&gt;"")*ISNUMBER(SEARCH("|"&amp;AA53&amp;"|",'5_ACOMPANHAMENTO'!$AC$3:$AC$4922)))+((AB53&lt;&gt;"")*ISNUMBER(SEARCH("|"&amp;AB53&amp;"|",'5_ACOMPANHAMENTO'!$AC$3:$AC$4922))))&gt;0),0),0)),""))</f>
        <v/>
      </c>
      <c r="B53" s="4" t="n">
        <v>10163</v>
      </c>
      <c r="C53" s="4" t="inlineStr">
        <is>
          <t>SECCIONADORA 11</t>
        </is>
      </c>
      <c r="D53" s="4">
        <f>IF(OR($B53="",$C53=""),"",IFERROR(SUMPRODUCT(--(('5_ACOMPANHAMENTO'!$AD$3:$AD$4922=TRIM($C53&amp;""))*('5_ACOMPANHAMENTO'!$AC$3:$AC$4922&lt;&gt;"")*((((I53&lt;&gt;"")*ISNUMBER(SEARCH("|"&amp;I53&amp;"|",'5_ACOMPANHAMENTO'!$AC$3:$AC$4922)))+((J53&lt;&gt;"")*ISNUMBER(SEARCH("|"&amp;J53&amp;"|",'5_ACOMPANHAMENTO'!$AC$3:$AC$4922)))+((K53&lt;&gt;"")*ISNUMBER(SEARCH("|"&amp;K53&amp;"|",'5_ACOMPANHAMENTO'!$AC$3:$AC$4922)))+((L53&lt;&gt;"")*ISNUMBER(SEARCH("|"&amp;L53&amp;"|",'5_ACOMPANHAMENTO'!$AC$3:$AC$4922)))+((M53&lt;&gt;"")*ISNUMBER(SEARCH("|"&amp;M53&amp;"|",'5_ACOMPANHAMENTO'!$AC$3:$AC$4922)))+((N53&lt;&gt;"")*ISNUMBER(SEARCH("|"&amp;N53&amp;"|",'5_ACOMPANHAMENTO'!$AC$3:$AC$4922)))+((O53&lt;&gt;"")*ISNUMBER(SEARCH("|"&amp;O53&amp;"|",'5_ACOMPANHAMENTO'!$AC$3:$AC$4922)))+((P53&lt;&gt;"")*ISNUMBER(SEARCH("|"&amp;P53&amp;"|",'5_ACOMPANHAMENTO'!$AC$3:$AC$4922)))+((Q53&lt;&gt;"")*ISNUMBER(SEARCH("|"&amp;Q53&amp;"|",'5_ACOMPANHAMENTO'!$AC$3:$AC$4922)))+((R53&lt;&gt;"")*ISNUMBER(SEARCH("|"&amp;R53&amp;"|",'5_ACOMPANHAMENTO'!$AC$3:$AC$4922)))+((S53&lt;&gt;"")*ISNUMBER(SEARCH("|"&amp;S53&amp;"|",'5_ACOMPANHAMENTO'!$AC$3:$AC$4922)))+((T53&lt;&gt;"")*ISNUMBER(SEARCH("|"&amp;T53&amp;"|",'5_ACOMPANHAMENTO'!$AC$3:$AC$4922)))+((U53&lt;&gt;"")*ISNUMBER(SEARCH("|"&amp;U53&amp;"|",'5_ACOMPANHAMENTO'!$AC$3:$AC$4922)))+((V53&lt;&gt;"")*ISNUMBER(SEARCH("|"&amp;V53&amp;"|",'5_ACOMPANHAMENTO'!$AC$3:$AC$4922)))+((W53&lt;&gt;"")*ISNUMBER(SEARCH("|"&amp;W53&amp;"|",'5_ACOMPANHAMENTO'!$AC$3:$AC$4922)))+((X53&lt;&gt;"")*ISNUMBER(SEARCH("|"&amp;X53&amp;"|",'5_ACOMPANHAMENTO'!$AC$3:$AC$4922)))+((Y53&lt;&gt;"")*ISNUMBER(SEARCH("|"&amp;Y53&amp;"|",'5_ACOMPANHAMENTO'!$AC$3:$AC$4922)))+((Z53&lt;&gt;"")*ISNUMBER(SEARCH("|"&amp;Z53&amp;"|",'5_ACOMPANHAMENTO'!$AC$3:$AC$4922)))+((AA53&lt;&gt;"")*ISNUMBER(SEARCH("|"&amp;AA53&amp;"|",'5_ACOMPANHAMENTO'!$AC$3:$AC$4922)))+((AB53&lt;&gt;"")*ISNUMBER(SEARCH("|"&amp;AB53&amp;"|",'5_ACOMPANHAMENTO'!$AC$3:$AC$4922))))&gt;0)),'5_ACOMPANHAMENTO'!$J$3:$J$4922),0))</f>
        <v/>
      </c>
      <c r="E53" s="4">
        <f>IF(G53=0,"FINALIZADO",IF(TODAY()&gt;A53,"ATRASADO "&amp;TODAY()-A53&amp;" DIAS","ADIANTADO "&amp;A53-TODAY()&amp;" DIAS"))</f>
        <v/>
      </c>
      <c r="F53" s="7">
        <f>IF(OR($B53="",$C53=""),"",IFERROR(SUMPRODUCT(--(('5_ACOMPANHAMENTO'!$AD$3:$AD$4922=TRIM($C53&amp;""))*('5_ACOMPANHAMENTO'!$AC$3:$AC$4922&lt;&gt;"")*((((I53&lt;&gt;"")*ISNUMBER(SEARCH("|"&amp;I53&amp;"|",'5_ACOMPANHAMENTO'!$AC$3:$AC$4922)))+((J53&lt;&gt;"")*ISNUMBER(SEARCH("|"&amp;J53&amp;"|",'5_ACOMPANHAMENTO'!$AC$3:$AC$4922)))+((K53&lt;&gt;"")*ISNUMBER(SEARCH("|"&amp;K53&amp;"|",'5_ACOMPANHAMENTO'!$AC$3:$AC$4922)))+((L53&lt;&gt;"")*ISNUMBER(SEARCH("|"&amp;L53&amp;"|",'5_ACOMPANHAMENTO'!$AC$3:$AC$4922)))+((M53&lt;&gt;"")*ISNUMBER(SEARCH("|"&amp;M53&amp;"|",'5_ACOMPANHAMENTO'!$AC$3:$AC$4922)))+((N53&lt;&gt;"")*ISNUMBER(SEARCH("|"&amp;N53&amp;"|",'5_ACOMPANHAMENTO'!$AC$3:$AC$4922)))+((O53&lt;&gt;"")*ISNUMBER(SEARCH("|"&amp;O53&amp;"|",'5_ACOMPANHAMENTO'!$AC$3:$AC$4922)))+((P53&lt;&gt;"")*ISNUMBER(SEARCH("|"&amp;P53&amp;"|",'5_ACOMPANHAMENTO'!$AC$3:$AC$4922)))+((Q53&lt;&gt;"")*ISNUMBER(SEARCH("|"&amp;Q53&amp;"|",'5_ACOMPANHAMENTO'!$AC$3:$AC$4922)))+((R53&lt;&gt;"")*ISNUMBER(SEARCH("|"&amp;R53&amp;"|",'5_ACOMPANHAMENTO'!$AC$3:$AC$4922)))+((S53&lt;&gt;"")*ISNUMBER(SEARCH("|"&amp;S53&amp;"|",'5_ACOMPANHAMENTO'!$AC$3:$AC$4922)))+((T53&lt;&gt;"")*ISNUMBER(SEARCH("|"&amp;T53&amp;"|",'5_ACOMPANHAMENTO'!$AC$3:$AC$4922)))+((U53&lt;&gt;"")*ISNUMBER(SEARCH("|"&amp;U53&amp;"|",'5_ACOMPANHAMENTO'!$AC$3:$AC$4922)))+((V53&lt;&gt;"")*ISNUMBER(SEARCH("|"&amp;V53&amp;"|",'5_ACOMPANHAMENTO'!$AC$3:$AC$4922)))+((W53&lt;&gt;"")*ISNUMBER(SEARCH("|"&amp;W53&amp;"|",'5_ACOMPANHAMENTO'!$AC$3:$AC$4922)))+((X53&lt;&gt;"")*ISNUMBER(SEARCH("|"&amp;X53&amp;"|",'5_ACOMPANHAMENTO'!$AC$3:$AC$4922)))+((Y53&lt;&gt;"")*ISNUMBER(SEARCH("|"&amp;Y53&amp;"|",'5_ACOMPANHAMENTO'!$AC$3:$AC$4922)))+((Z53&lt;&gt;"")*ISNUMBER(SEARCH("|"&amp;Z53&amp;"|",'5_ACOMPANHAMENTO'!$AC$3:$AC$4922)))+((AA53&lt;&gt;"")*ISNUMBER(SEARCH("|"&amp;AA53&amp;"|",'5_ACOMPANHAMENTO'!$AC$3:$AC$4922)))+((AB53&lt;&gt;"")*ISNUMBER(SEARCH("|"&amp;AB53&amp;"|",'5_ACOMPANHAMENTO'!$AC$3:$AC$4922))))&gt;0)),'5_ACOMPANHAMENTO'!$O$3:$O$4922),0))</f>
        <v/>
      </c>
      <c r="G53" s="7">
        <f>IF(OR($B53="",$C53=""),"",D53-F53)</f>
        <v/>
      </c>
      <c r="H53" s="1">
        <f>IF(OR($B53="",$C53=""),"",TRIM($B53&amp;"")&amp;"|"&amp;TRIM($C53&amp;""))</f>
        <v/>
      </c>
      <c r="I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",99)),1,99)))</f>
        <v/>
      </c>
      <c r="J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",99)),100,99)))</f>
        <v/>
      </c>
      <c r="K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",99)),199,99)))</f>
        <v/>
      </c>
      <c r="L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",99)),298,99)))</f>
        <v/>
      </c>
      <c r="M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",99)),397,99)))</f>
        <v/>
      </c>
      <c r="N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",99)),496,99)))</f>
        <v/>
      </c>
      <c r="O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",99)),595,99)))</f>
        <v/>
      </c>
      <c r="P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",99)),694,99)))</f>
        <v/>
      </c>
      <c r="Q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",99)),793,99)))</f>
        <v/>
      </c>
      <c r="R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",99)),892,99)))</f>
        <v/>
      </c>
      <c r="S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",99)),991,99)))</f>
        <v/>
      </c>
      <c r="T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",99)),1090,99)))</f>
        <v/>
      </c>
      <c r="U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",99)),1189,99)))</f>
        <v/>
      </c>
      <c r="V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",99)),1288,99)))</f>
        <v/>
      </c>
      <c r="W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",99)),1387,99)))</f>
        <v/>
      </c>
      <c r="X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",99)),1486,99)))</f>
        <v/>
      </c>
      <c r="Y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",99)),1585,99)))</f>
        <v/>
      </c>
      <c r="Z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",99)),1684,99)))</f>
        <v/>
      </c>
      <c r="AA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",99)),1783,99)))</f>
        <v/>
      </c>
      <c r="AB53" s="1">
        <f>IF($B53="","",TRIM(MID(SUBSTITUTE(TRIM(SUBSTITUTE(SUBSTITUTE(SUBSTITUTE(SUBSTITUTE(SUBSTITUTE(SUBSTITUTE(SUBSTITUTE(SUBSTITUTE(SUBSTITUTE(SUBSTITUTE(SUBSTITUTE(SUBSTITUTE(SUBSTITUTE(SUBSTITUTE(TRIM($B53&amp;""),CHAR(10),"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",REPT(" ",99)),1882,99)))</f>
        <v/>
      </c>
    </row>
    <row r="54" hidden="1" ht="14.25" customHeight="1">
      <c r="A54" s="4">
        <f>IF(OR($B54="",$C54=""),"",IFERROR(INDEX('5_ACOMPANHAMENTO'!$A$3:$A$4922,MATCH(1,INDEX(('5_ACOMPANHAMENTO'!$AD$3:$AD$4922=TRIM($C54&amp;""))*('5_ACOMPANHAMENTO'!$AC$3:$AC$4922&lt;&gt;"")*((((I54&lt;&gt;"")*ISNUMBER(SEARCH("|"&amp;I54&amp;"|",'5_ACOMPANHAMENTO'!$AC$3:$AC$4922)))+((J54&lt;&gt;"")*ISNUMBER(SEARCH("|"&amp;J54&amp;"|",'5_ACOMPANHAMENTO'!$AC$3:$AC$4922)))+((K54&lt;&gt;"")*ISNUMBER(SEARCH("|"&amp;K54&amp;"|",'5_ACOMPANHAMENTO'!$AC$3:$AC$4922)))+((L54&lt;&gt;"")*ISNUMBER(SEARCH("|"&amp;L54&amp;"|",'5_ACOMPANHAMENTO'!$AC$3:$AC$4922)))+((M54&lt;&gt;"")*ISNUMBER(SEARCH("|"&amp;M54&amp;"|",'5_ACOMPANHAMENTO'!$AC$3:$AC$4922)))+((N54&lt;&gt;"")*ISNUMBER(SEARCH("|"&amp;N54&amp;"|",'5_ACOMPANHAMENTO'!$AC$3:$AC$4922)))+((O54&lt;&gt;"")*ISNUMBER(SEARCH("|"&amp;O54&amp;"|",'5_ACOMPANHAMENTO'!$AC$3:$AC$4922)))+((P54&lt;&gt;"")*ISNUMBER(SEARCH("|"&amp;P54&amp;"|",'5_ACOMPANHAMENTO'!$AC$3:$AC$4922)))+((Q54&lt;&gt;"")*ISNUMBER(SEARCH("|"&amp;Q54&amp;"|",'5_ACOMPANHAMENTO'!$AC$3:$AC$4922)))+((R54&lt;&gt;"")*ISNUMBER(SEARCH("|"&amp;R54&amp;"|",'5_ACOMPANHAMENTO'!$AC$3:$AC$4922)))+((S54&lt;&gt;"")*ISNUMBER(SEARCH("|"&amp;S54&amp;"|",'5_ACOMPANHAMENTO'!$AC$3:$AC$4922)))+((T54&lt;&gt;"")*ISNUMBER(SEARCH("|"&amp;T54&amp;"|",'5_ACOMPANHAMENTO'!$AC$3:$AC$4922)))+((U54&lt;&gt;"")*ISNUMBER(SEARCH("|"&amp;U54&amp;"|",'5_ACOMPANHAMENTO'!$AC$3:$AC$4922)))+((V54&lt;&gt;"")*ISNUMBER(SEARCH("|"&amp;V54&amp;"|",'5_ACOMPANHAMENTO'!$AC$3:$AC$4922)))+((W54&lt;&gt;"")*ISNUMBER(SEARCH("|"&amp;W54&amp;"|",'5_ACOMPANHAMENTO'!$AC$3:$AC$4922)))+((X54&lt;&gt;"")*ISNUMBER(SEARCH("|"&amp;X54&amp;"|",'5_ACOMPANHAMENTO'!$AC$3:$AC$4922)))+((Y54&lt;&gt;"")*ISNUMBER(SEARCH("|"&amp;Y54&amp;"|",'5_ACOMPANHAMENTO'!$AC$3:$AC$4922)))+((Z54&lt;&gt;"")*ISNUMBER(SEARCH("|"&amp;Z54&amp;"|",'5_ACOMPANHAMENTO'!$AC$3:$AC$4922)))+((AA54&lt;&gt;"")*ISNUMBER(SEARCH("|"&amp;AA54&amp;"|",'5_ACOMPANHAMENTO'!$AC$3:$AC$4922)))+((AB54&lt;&gt;"")*ISNUMBER(SEARCH("|"&amp;AB54&amp;"|",'5_ACOMPANHAMENTO'!$AC$3:$AC$4922))))&gt;0),0),0)),""))</f>
        <v/>
      </c>
      <c r="B54" s="4" t="n">
        <v>10163</v>
      </c>
      <c r="C54" s="4" t="inlineStr">
        <is>
          <t>SERRA FITA</t>
        </is>
      </c>
      <c r="D54" s="4">
        <f>IF(OR($B54="",$C54=""),"",IFERROR(SUMPRODUCT(--(('5_ACOMPANHAMENTO'!$AD$3:$AD$4922=TRIM($C54&amp;""))*('5_ACOMPANHAMENTO'!$AC$3:$AC$4922&lt;&gt;"")*((((I54&lt;&gt;"")*ISNUMBER(SEARCH("|"&amp;I54&amp;"|",'5_ACOMPANHAMENTO'!$AC$3:$AC$4922)))+((J54&lt;&gt;"")*ISNUMBER(SEARCH("|"&amp;J54&amp;"|",'5_ACOMPANHAMENTO'!$AC$3:$AC$4922)))+((K54&lt;&gt;"")*ISNUMBER(SEARCH("|"&amp;K54&amp;"|",'5_ACOMPANHAMENTO'!$AC$3:$AC$4922)))+((L54&lt;&gt;"")*ISNUMBER(SEARCH("|"&amp;L54&amp;"|",'5_ACOMPANHAMENTO'!$AC$3:$AC$4922)))+((M54&lt;&gt;"")*ISNUMBER(SEARCH("|"&amp;M54&amp;"|",'5_ACOMPANHAMENTO'!$AC$3:$AC$4922)))+((N54&lt;&gt;"")*ISNUMBER(SEARCH("|"&amp;N54&amp;"|",'5_ACOMPANHAMENTO'!$AC$3:$AC$4922)))+((O54&lt;&gt;"")*ISNUMBER(SEARCH("|"&amp;O54&amp;"|",'5_ACOMPANHAMENTO'!$AC$3:$AC$4922)))+((P54&lt;&gt;"")*ISNUMBER(SEARCH("|"&amp;P54&amp;"|",'5_ACOMPANHAMENTO'!$AC$3:$AC$4922)))+((Q54&lt;&gt;"")*ISNUMBER(SEARCH("|"&amp;Q54&amp;"|",'5_ACOMPANHAMENTO'!$AC$3:$AC$4922)))+((R54&lt;&gt;"")*ISNUMBER(SEARCH("|"&amp;R54&amp;"|",'5_ACOMPANHAMENTO'!$AC$3:$AC$4922)))+((S54&lt;&gt;"")*ISNUMBER(SEARCH("|"&amp;S54&amp;"|",'5_ACOMPANHAMENTO'!$AC$3:$AC$4922)))+((T54&lt;&gt;"")*ISNUMBER(SEARCH("|"&amp;T54&amp;"|",'5_ACOMPANHAMENTO'!$AC$3:$AC$4922)))+((U54&lt;&gt;"")*ISNUMBER(SEARCH("|"&amp;U54&amp;"|",'5_ACOMPANHAMENTO'!$AC$3:$AC$4922)))+((V54&lt;&gt;"")*ISNUMBER(SEARCH("|"&amp;V54&amp;"|",'5_ACOMPANHAMENTO'!$AC$3:$AC$4922)))+((W54&lt;&gt;"")*ISNUMBER(SEARCH("|"&amp;W54&amp;"|",'5_ACOMPANHAMENTO'!$AC$3:$AC$4922)))+((X54&lt;&gt;"")*ISNUMBER(SEARCH("|"&amp;X54&amp;"|",'5_ACOMPANHAMENTO'!$AC$3:$AC$4922)))+((Y54&lt;&gt;"")*ISNUMBER(SEARCH("|"&amp;Y54&amp;"|",'5_ACOMPANHAMENTO'!$AC$3:$AC$4922)))+((Z54&lt;&gt;"")*ISNUMBER(SEARCH("|"&amp;Z54&amp;"|",'5_ACOMPANHAMENTO'!$AC$3:$AC$4922)))+((AA54&lt;&gt;"")*ISNUMBER(SEARCH("|"&amp;AA54&amp;"|",'5_ACOMPANHAMENTO'!$AC$3:$AC$4922)))+((AB54&lt;&gt;"")*ISNUMBER(SEARCH("|"&amp;AB54&amp;"|",'5_ACOMPANHAMENTO'!$AC$3:$AC$4922))))&gt;0)),'5_ACOMPANHAMENTO'!$J$3:$J$4922),0))</f>
        <v/>
      </c>
      <c r="E54" s="4">
        <f>IF(G54=0,"FINALIZADO",IF(TODAY()&gt;A54,"ATRASADO "&amp;TODAY()-A54&amp;" DIAS","ADIANTADO "&amp;A54-TODAY()&amp;" DIAS"))</f>
        <v/>
      </c>
      <c r="F54" s="7">
        <f>IF(OR($B54="",$C54=""),"",IFERROR(SUMPRODUCT(--(('5_ACOMPANHAMENTO'!$AD$3:$AD$4922=TRIM($C54&amp;""))*('5_ACOMPANHAMENTO'!$AC$3:$AC$4922&lt;&gt;"")*((((I54&lt;&gt;"")*ISNUMBER(SEARCH("|"&amp;I54&amp;"|",'5_ACOMPANHAMENTO'!$AC$3:$AC$4922)))+((J54&lt;&gt;"")*ISNUMBER(SEARCH("|"&amp;J54&amp;"|",'5_ACOMPANHAMENTO'!$AC$3:$AC$4922)))+((K54&lt;&gt;"")*ISNUMBER(SEARCH("|"&amp;K54&amp;"|",'5_ACOMPANHAMENTO'!$AC$3:$AC$4922)))+((L54&lt;&gt;"")*ISNUMBER(SEARCH("|"&amp;L54&amp;"|",'5_ACOMPANHAMENTO'!$AC$3:$AC$4922)))+((M54&lt;&gt;"")*ISNUMBER(SEARCH("|"&amp;M54&amp;"|",'5_ACOMPANHAMENTO'!$AC$3:$AC$4922)))+((N54&lt;&gt;"")*ISNUMBER(SEARCH("|"&amp;N54&amp;"|",'5_ACOMPANHAMENTO'!$AC$3:$AC$4922)))+((O54&lt;&gt;"")*ISNUMBER(SEARCH("|"&amp;O54&amp;"|",'5_ACOMPANHAMENTO'!$AC$3:$AC$4922)))+((P54&lt;&gt;"")*ISNUMBER(SEARCH("|"&amp;P54&amp;"|",'5_ACOMPANHAMENTO'!$AC$3:$AC$4922)))+((Q54&lt;&gt;"")*ISNUMBER(SEARCH("|"&amp;Q54&amp;"|",'5_ACOMPANHAMENTO'!$AC$3:$AC$4922)))+((R54&lt;&gt;"")*ISNUMBER(SEARCH("|"&amp;R54&amp;"|",'5_ACOMPANHAMENTO'!$AC$3:$AC$4922)))+((S54&lt;&gt;"")*ISNUMBER(SEARCH("|"&amp;S54&amp;"|",'5_ACOMPANHAMENTO'!$AC$3:$AC$4922)))+((T54&lt;&gt;"")*ISNUMBER(SEARCH("|"&amp;T54&amp;"|",'5_ACOMPANHAMENTO'!$AC$3:$AC$4922)))+((U54&lt;&gt;"")*ISNUMBER(SEARCH("|"&amp;U54&amp;"|",'5_ACOMPANHAMENTO'!$AC$3:$AC$4922)))+((V54&lt;&gt;"")*ISNUMBER(SEARCH("|"&amp;V54&amp;"|",'5_ACOMPANHAMENTO'!$AC$3:$AC$4922)))+((W54&lt;&gt;"")*ISNUMBER(SEARCH("|"&amp;W54&amp;"|",'5_ACOMPANHAMENTO'!$AC$3:$AC$4922)))+((X54&lt;&gt;"")*ISNUMBER(SEARCH("|"&amp;X54&amp;"|",'5_ACOMPANHAMENTO'!$AC$3:$AC$4922)))+((Y54&lt;&gt;"")*ISNUMBER(SEARCH("|"&amp;Y54&amp;"|",'5_ACOMPANHAMENTO'!$AC$3:$AC$4922)))+((Z54&lt;&gt;"")*ISNUMBER(SEARCH("|"&amp;Z54&amp;"|",'5_ACOMPANHAMENTO'!$AC$3:$AC$4922)))+((AA54&lt;&gt;"")*ISNUMBER(SEARCH("|"&amp;AA54&amp;"|",'5_ACOMPANHAMENTO'!$AC$3:$AC$4922)))+((AB54&lt;&gt;"")*ISNUMBER(SEARCH("|"&amp;AB54&amp;"|",'5_ACOMPANHAMENTO'!$AC$3:$AC$4922))))&gt;0)),'5_ACOMPANHAMENTO'!$O$3:$O$4922),0))</f>
        <v/>
      </c>
      <c r="G54" s="7">
        <f>IF(OR($B54="",$C54=""),"",D54-F54)</f>
        <v/>
      </c>
      <c r="H54" s="1">
        <f>IF(OR($B54="",$C54=""),"",TRIM($B54&amp;"")&amp;"|"&amp;TRIM($C54&amp;""))</f>
        <v/>
      </c>
      <c r="I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",99)),1,99)))</f>
        <v/>
      </c>
      <c r="J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",99)),100,99)))</f>
        <v/>
      </c>
      <c r="K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",99)),199,99)))</f>
        <v/>
      </c>
      <c r="L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",99)),298,99)))</f>
        <v/>
      </c>
      <c r="M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",99)),397,99)))</f>
        <v/>
      </c>
      <c r="N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",99)),496,99)))</f>
        <v/>
      </c>
      <c r="O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",99)),595,99)))</f>
        <v/>
      </c>
      <c r="P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",99)),694,99)))</f>
        <v/>
      </c>
      <c r="Q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",99)),793,99)))</f>
        <v/>
      </c>
      <c r="R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",99)),892,99)))</f>
        <v/>
      </c>
      <c r="S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",99)),991,99)))</f>
        <v/>
      </c>
      <c r="T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",99)),1090,99)))</f>
        <v/>
      </c>
      <c r="U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",99)),1189,99)))</f>
        <v/>
      </c>
      <c r="V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",99)),1288,99)))</f>
        <v/>
      </c>
      <c r="W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",99)),1387,99)))</f>
        <v/>
      </c>
      <c r="X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",99)),1486,99)))</f>
        <v/>
      </c>
      <c r="Y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",99)),1585,99)))</f>
        <v/>
      </c>
      <c r="Z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",99)),1684,99)))</f>
        <v/>
      </c>
      <c r="AA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",99)),1783,99)))</f>
        <v/>
      </c>
      <c r="AB54" s="1">
        <f>IF($B54="","",TRIM(MID(SUBSTITUTE(TRIM(SUBSTITUTE(SUBSTITUTE(SUBSTITUTE(SUBSTITUTE(SUBSTITUTE(SUBSTITUTE(SUBSTITUTE(SUBSTITUTE(SUBSTITUTE(SUBSTITUTE(SUBSTITUTE(SUBSTITUTE(SUBSTITUTE(SUBSTITUTE(TRIM($B54&amp;""),CHAR(10),"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",REPT(" ",99)),1882,99)))</f>
        <v/>
      </c>
    </row>
    <row r="55" hidden="1" ht="14.25" customHeight="1">
      <c r="A55" s="4">
        <f>IF(OR($B55="",$C55=""),"",IFERROR(INDEX('5_ACOMPANHAMENTO'!$A$3:$A$4922,MATCH(1,INDEX(('5_ACOMPANHAMENTO'!$AD$3:$AD$4922=TRIM($C55&amp;""))*('5_ACOMPANHAMENTO'!$AC$3:$AC$4922&lt;&gt;"")*((((I55&lt;&gt;"")*ISNUMBER(SEARCH("|"&amp;I55&amp;"|",'5_ACOMPANHAMENTO'!$AC$3:$AC$4922)))+((J55&lt;&gt;"")*ISNUMBER(SEARCH("|"&amp;J55&amp;"|",'5_ACOMPANHAMENTO'!$AC$3:$AC$4922)))+((K55&lt;&gt;"")*ISNUMBER(SEARCH("|"&amp;K55&amp;"|",'5_ACOMPANHAMENTO'!$AC$3:$AC$4922)))+((L55&lt;&gt;"")*ISNUMBER(SEARCH("|"&amp;L55&amp;"|",'5_ACOMPANHAMENTO'!$AC$3:$AC$4922)))+((M55&lt;&gt;"")*ISNUMBER(SEARCH("|"&amp;M55&amp;"|",'5_ACOMPANHAMENTO'!$AC$3:$AC$4922)))+((N55&lt;&gt;"")*ISNUMBER(SEARCH("|"&amp;N55&amp;"|",'5_ACOMPANHAMENTO'!$AC$3:$AC$4922)))+((O55&lt;&gt;"")*ISNUMBER(SEARCH("|"&amp;O55&amp;"|",'5_ACOMPANHAMENTO'!$AC$3:$AC$4922)))+((P55&lt;&gt;"")*ISNUMBER(SEARCH("|"&amp;P55&amp;"|",'5_ACOMPANHAMENTO'!$AC$3:$AC$4922)))+((Q55&lt;&gt;"")*ISNUMBER(SEARCH("|"&amp;Q55&amp;"|",'5_ACOMPANHAMENTO'!$AC$3:$AC$4922)))+((R55&lt;&gt;"")*ISNUMBER(SEARCH("|"&amp;R55&amp;"|",'5_ACOMPANHAMENTO'!$AC$3:$AC$4922)))+((S55&lt;&gt;"")*ISNUMBER(SEARCH("|"&amp;S55&amp;"|",'5_ACOMPANHAMENTO'!$AC$3:$AC$4922)))+((T55&lt;&gt;"")*ISNUMBER(SEARCH("|"&amp;T55&amp;"|",'5_ACOMPANHAMENTO'!$AC$3:$AC$4922)))+((U55&lt;&gt;"")*ISNUMBER(SEARCH("|"&amp;U55&amp;"|",'5_ACOMPANHAMENTO'!$AC$3:$AC$4922)))+((V55&lt;&gt;"")*ISNUMBER(SEARCH("|"&amp;V55&amp;"|",'5_ACOMPANHAMENTO'!$AC$3:$AC$4922)))+((W55&lt;&gt;"")*ISNUMBER(SEARCH("|"&amp;W55&amp;"|",'5_ACOMPANHAMENTO'!$AC$3:$AC$4922)))+((X55&lt;&gt;"")*ISNUMBER(SEARCH("|"&amp;X55&amp;"|",'5_ACOMPANHAMENTO'!$AC$3:$AC$4922)))+((Y55&lt;&gt;"")*ISNUMBER(SEARCH("|"&amp;Y55&amp;"|",'5_ACOMPANHAMENTO'!$AC$3:$AC$4922)))+((Z55&lt;&gt;"")*ISNUMBER(SEARCH("|"&amp;Z55&amp;"|",'5_ACOMPANHAMENTO'!$AC$3:$AC$4922)))+((AA55&lt;&gt;"")*ISNUMBER(SEARCH("|"&amp;AA55&amp;"|",'5_ACOMPANHAMENTO'!$AC$3:$AC$4922)))+((AB55&lt;&gt;"")*ISNUMBER(SEARCH("|"&amp;AB55&amp;"|",'5_ACOMPANHAMENTO'!$AC$3:$AC$4922))))&gt;0),0),0)),""))</f>
        <v/>
      </c>
      <c r="B55" s="4" t="n">
        <v>10163</v>
      </c>
      <c r="C55" s="4" t="inlineStr">
        <is>
          <t>PADE VELOX</t>
        </is>
      </c>
      <c r="D55" s="4">
        <f>IF(OR($B55="",$C55=""),"",IFERROR(SUMPRODUCT(--(('5_ACOMPANHAMENTO'!$AD$3:$AD$4922=TRIM($C55&amp;""))*('5_ACOMPANHAMENTO'!$AC$3:$AC$4922&lt;&gt;"")*((((I55&lt;&gt;"")*ISNUMBER(SEARCH("|"&amp;I55&amp;"|",'5_ACOMPANHAMENTO'!$AC$3:$AC$4922)))+((J55&lt;&gt;"")*ISNUMBER(SEARCH("|"&amp;J55&amp;"|",'5_ACOMPANHAMENTO'!$AC$3:$AC$4922)))+((K55&lt;&gt;"")*ISNUMBER(SEARCH("|"&amp;K55&amp;"|",'5_ACOMPANHAMENTO'!$AC$3:$AC$4922)))+((L55&lt;&gt;"")*ISNUMBER(SEARCH("|"&amp;L55&amp;"|",'5_ACOMPANHAMENTO'!$AC$3:$AC$4922)))+((M55&lt;&gt;"")*ISNUMBER(SEARCH("|"&amp;M55&amp;"|",'5_ACOMPANHAMENTO'!$AC$3:$AC$4922)))+((N55&lt;&gt;"")*ISNUMBER(SEARCH("|"&amp;N55&amp;"|",'5_ACOMPANHAMENTO'!$AC$3:$AC$4922)))+((O55&lt;&gt;"")*ISNUMBER(SEARCH("|"&amp;O55&amp;"|",'5_ACOMPANHAMENTO'!$AC$3:$AC$4922)))+((P55&lt;&gt;"")*ISNUMBER(SEARCH("|"&amp;P55&amp;"|",'5_ACOMPANHAMENTO'!$AC$3:$AC$4922)))+((Q55&lt;&gt;"")*ISNUMBER(SEARCH("|"&amp;Q55&amp;"|",'5_ACOMPANHAMENTO'!$AC$3:$AC$4922)))+((R55&lt;&gt;"")*ISNUMBER(SEARCH("|"&amp;R55&amp;"|",'5_ACOMPANHAMENTO'!$AC$3:$AC$4922)))+((S55&lt;&gt;"")*ISNUMBER(SEARCH("|"&amp;S55&amp;"|",'5_ACOMPANHAMENTO'!$AC$3:$AC$4922)))+((T55&lt;&gt;"")*ISNUMBER(SEARCH("|"&amp;T55&amp;"|",'5_ACOMPANHAMENTO'!$AC$3:$AC$4922)))+((U55&lt;&gt;"")*ISNUMBER(SEARCH("|"&amp;U55&amp;"|",'5_ACOMPANHAMENTO'!$AC$3:$AC$4922)))+((V55&lt;&gt;"")*ISNUMBER(SEARCH("|"&amp;V55&amp;"|",'5_ACOMPANHAMENTO'!$AC$3:$AC$4922)))+((W55&lt;&gt;"")*ISNUMBER(SEARCH("|"&amp;W55&amp;"|",'5_ACOMPANHAMENTO'!$AC$3:$AC$4922)))+((X55&lt;&gt;"")*ISNUMBER(SEARCH("|"&amp;X55&amp;"|",'5_ACOMPANHAMENTO'!$AC$3:$AC$4922)))+((Y55&lt;&gt;"")*ISNUMBER(SEARCH("|"&amp;Y55&amp;"|",'5_ACOMPANHAMENTO'!$AC$3:$AC$4922)))+((Z55&lt;&gt;"")*ISNUMBER(SEARCH("|"&amp;Z55&amp;"|",'5_ACOMPANHAMENTO'!$AC$3:$AC$4922)))+((AA55&lt;&gt;"")*ISNUMBER(SEARCH("|"&amp;AA55&amp;"|",'5_ACOMPANHAMENTO'!$AC$3:$AC$4922)))+((AB55&lt;&gt;"")*ISNUMBER(SEARCH("|"&amp;AB55&amp;"|",'5_ACOMPANHAMENTO'!$AC$3:$AC$4922))))&gt;0)),'5_ACOMPANHAMENTO'!$J$3:$J$4922),0))</f>
        <v/>
      </c>
      <c r="E55" s="4">
        <f>IF(G55=0,"FINALIZADO",IF(TODAY()&gt;A55,"ATRASADO "&amp;TODAY()-A55&amp;" DIAS","ADIANTADO "&amp;A55-TODAY()&amp;" DIAS"))</f>
        <v/>
      </c>
      <c r="F55" s="7">
        <f>IF(OR($B55="",$C55=""),"",IFERROR(SUMPRODUCT(--(('5_ACOMPANHAMENTO'!$AD$3:$AD$4922=TRIM($C55&amp;""))*('5_ACOMPANHAMENTO'!$AC$3:$AC$4922&lt;&gt;"")*((((I55&lt;&gt;"")*ISNUMBER(SEARCH("|"&amp;I55&amp;"|",'5_ACOMPANHAMENTO'!$AC$3:$AC$4922)))+((J55&lt;&gt;"")*ISNUMBER(SEARCH("|"&amp;J55&amp;"|",'5_ACOMPANHAMENTO'!$AC$3:$AC$4922)))+((K55&lt;&gt;"")*ISNUMBER(SEARCH("|"&amp;K55&amp;"|",'5_ACOMPANHAMENTO'!$AC$3:$AC$4922)))+((L55&lt;&gt;"")*ISNUMBER(SEARCH("|"&amp;L55&amp;"|",'5_ACOMPANHAMENTO'!$AC$3:$AC$4922)))+((M55&lt;&gt;"")*ISNUMBER(SEARCH("|"&amp;M55&amp;"|",'5_ACOMPANHAMENTO'!$AC$3:$AC$4922)))+((N55&lt;&gt;"")*ISNUMBER(SEARCH("|"&amp;N55&amp;"|",'5_ACOMPANHAMENTO'!$AC$3:$AC$4922)))+((O55&lt;&gt;"")*ISNUMBER(SEARCH("|"&amp;O55&amp;"|",'5_ACOMPANHAMENTO'!$AC$3:$AC$4922)))+((P55&lt;&gt;"")*ISNUMBER(SEARCH("|"&amp;P55&amp;"|",'5_ACOMPANHAMENTO'!$AC$3:$AC$4922)))+((Q55&lt;&gt;"")*ISNUMBER(SEARCH("|"&amp;Q55&amp;"|",'5_ACOMPANHAMENTO'!$AC$3:$AC$4922)))+((R55&lt;&gt;"")*ISNUMBER(SEARCH("|"&amp;R55&amp;"|",'5_ACOMPANHAMENTO'!$AC$3:$AC$4922)))+((S55&lt;&gt;"")*ISNUMBER(SEARCH("|"&amp;S55&amp;"|",'5_ACOMPANHAMENTO'!$AC$3:$AC$4922)))+((T55&lt;&gt;"")*ISNUMBER(SEARCH("|"&amp;T55&amp;"|",'5_ACOMPANHAMENTO'!$AC$3:$AC$4922)))+((U55&lt;&gt;"")*ISNUMBER(SEARCH("|"&amp;U55&amp;"|",'5_ACOMPANHAMENTO'!$AC$3:$AC$4922)))+((V55&lt;&gt;"")*ISNUMBER(SEARCH("|"&amp;V55&amp;"|",'5_ACOMPANHAMENTO'!$AC$3:$AC$4922)))+((W55&lt;&gt;"")*ISNUMBER(SEARCH("|"&amp;W55&amp;"|",'5_ACOMPANHAMENTO'!$AC$3:$AC$4922)))+((X55&lt;&gt;"")*ISNUMBER(SEARCH("|"&amp;X55&amp;"|",'5_ACOMPANHAMENTO'!$AC$3:$AC$4922)))+((Y55&lt;&gt;"")*ISNUMBER(SEARCH("|"&amp;Y55&amp;"|",'5_ACOMPANHAMENTO'!$AC$3:$AC$4922)))+((Z55&lt;&gt;"")*ISNUMBER(SEARCH("|"&amp;Z55&amp;"|",'5_ACOMPANHAMENTO'!$AC$3:$AC$4922)))+((AA55&lt;&gt;"")*ISNUMBER(SEARCH("|"&amp;AA55&amp;"|",'5_ACOMPANHAMENTO'!$AC$3:$AC$4922)))+((AB55&lt;&gt;"")*ISNUMBER(SEARCH("|"&amp;AB55&amp;"|",'5_ACOMPANHAMENTO'!$AC$3:$AC$4922))))&gt;0)),'5_ACOMPANHAMENTO'!$O$3:$O$4922),0))</f>
        <v/>
      </c>
      <c r="G55" s="7">
        <f>IF(OR($B55="",$C55=""),"",D55-F55)</f>
        <v/>
      </c>
      <c r="H55" s="1">
        <f>IF(OR($B55="",$C55=""),"",TRIM($B55&amp;"")&amp;"|"&amp;TRIM($C55&amp;""))</f>
        <v/>
      </c>
      <c r="I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",99)),1,99)))</f>
        <v/>
      </c>
      <c r="J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",99)),100,99)))</f>
        <v/>
      </c>
      <c r="K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",99)),199,99)))</f>
        <v/>
      </c>
      <c r="L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",99)),298,99)))</f>
        <v/>
      </c>
      <c r="M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",99)),397,99)))</f>
        <v/>
      </c>
      <c r="N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",99)),496,99)))</f>
        <v/>
      </c>
      <c r="O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",99)),595,99)))</f>
        <v/>
      </c>
      <c r="P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",99)),694,99)))</f>
        <v/>
      </c>
      <c r="Q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",99)),793,99)))</f>
        <v/>
      </c>
      <c r="R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",99)),892,99)))</f>
        <v/>
      </c>
      <c r="S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",99)),991,99)))</f>
        <v/>
      </c>
      <c r="T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",99)),1090,99)))</f>
        <v/>
      </c>
      <c r="U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",99)),1189,99)))</f>
        <v/>
      </c>
      <c r="V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",99)),1288,99)))</f>
        <v/>
      </c>
      <c r="W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",99)),1387,99)))</f>
        <v/>
      </c>
      <c r="X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",99)),1486,99)))</f>
        <v/>
      </c>
      <c r="Y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",99)),1585,99)))</f>
        <v/>
      </c>
      <c r="Z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",99)),1684,99)))</f>
        <v/>
      </c>
      <c r="AA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",99)),1783,99)))</f>
        <v/>
      </c>
      <c r="AB55" s="1">
        <f>IF($B55="","",TRIM(MID(SUBSTITUTE(TRIM(SUBSTITUTE(SUBSTITUTE(SUBSTITUTE(SUBSTITUTE(SUBSTITUTE(SUBSTITUTE(SUBSTITUTE(SUBSTITUTE(SUBSTITUTE(SUBSTITUTE(SUBSTITUTE(SUBSTITUTE(SUBSTITUTE(SUBSTITUTE(TRIM($B55&amp;""),CHAR(10),"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",REPT(" ",99)),1882,99)))</f>
        <v/>
      </c>
    </row>
    <row r="56" hidden="1" ht="14.25" customHeight="1">
      <c r="A56" s="4">
        <f>IF(OR($B56="",$C56=""),"",IFERROR(INDEX('5_ACOMPANHAMENTO'!$A$3:$A$4922,MATCH(1,INDEX(('5_ACOMPANHAMENTO'!$AD$3:$AD$4922=TRIM($C56&amp;""))*('5_ACOMPANHAMENTO'!$AC$3:$AC$4922&lt;&gt;"")*((((I56&lt;&gt;"")*ISNUMBER(SEARCH("|"&amp;I56&amp;"|",'5_ACOMPANHAMENTO'!$AC$3:$AC$4922)))+((J56&lt;&gt;"")*ISNUMBER(SEARCH("|"&amp;J56&amp;"|",'5_ACOMPANHAMENTO'!$AC$3:$AC$4922)))+((K56&lt;&gt;"")*ISNUMBER(SEARCH("|"&amp;K56&amp;"|",'5_ACOMPANHAMENTO'!$AC$3:$AC$4922)))+((L56&lt;&gt;"")*ISNUMBER(SEARCH("|"&amp;L56&amp;"|",'5_ACOMPANHAMENTO'!$AC$3:$AC$4922)))+((M56&lt;&gt;"")*ISNUMBER(SEARCH("|"&amp;M56&amp;"|",'5_ACOMPANHAMENTO'!$AC$3:$AC$4922)))+((N56&lt;&gt;"")*ISNUMBER(SEARCH("|"&amp;N56&amp;"|",'5_ACOMPANHAMENTO'!$AC$3:$AC$4922)))+((O56&lt;&gt;"")*ISNUMBER(SEARCH("|"&amp;O56&amp;"|",'5_ACOMPANHAMENTO'!$AC$3:$AC$4922)))+((P56&lt;&gt;"")*ISNUMBER(SEARCH("|"&amp;P56&amp;"|",'5_ACOMPANHAMENTO'!$AC$3:$AC$4922)))+((Q56&lt;&gt;"")*ISNUMBER(SEARCH("|"&amp;Q56&amp;"|",'5_ACOMPANHAMENTO'!$AC$3:$AC$4922)))+((R56&lt;&gt;"")*ISNUMBER(SEARCH("|"&amp;R56&amp;"|",'5_ACOMPANHAMENTO'!$AC$3:$AC$4922)))+((S56&lt;&gt;"")*ISNUMBER(SEARCH("|"&amp;S56&amp;"|",'5_ACOMPANHAMENTO'!$AC$3:$AC$4922)))+((T56&lt;&gt;"")*ISNUMBER(SEARCH("|"&amp;T56&amp;"|",'5_ACOMPANHAMENTO'!$AC$3:$AC$4922)))+((U56&lt;&gt;"")*ISNUMBER(SEARCH("|"&amp;U56&amp;"|",'5_ACOMPANHAMENTO'!$AC$3:$AC$4922)))+((V56&lt;&gt;"")*ISNUMBER(SEARCH("|"&amp;V56&amp;"|",'5_ACOMPANHAMENTO'!$AC$3:$AC$4922)))+((W56&lt;&gt;"")*ISNUMBER(SEARCH("|"&amp;W56&amp;"|",'5_ACOMPANHAMENTO'!$AC$3:$AC$4922)))+((X56&lt;&gt;"")*ISNUMBER(SEARCH("|"&amp;X56&amp;"|",'5_ACOMPANHAMENTO'!$AC$3:$AC$4922)))+((Y56&lt;&gt;"")*ISNUMBER(SEARCH("|"&amp;Y56&amp;"|",'5_ACOMPANHAMENTO'!$AC$3:$AC$4922)))+((Z56&lt;&gt;"")*ISNUMBER(SEARCH("|"&amp;Z56&amp;"|",'5_ACOMPANHAMENTO'!$AC$3:$AC$4922)))+((AA56&lt;&gt;"")*ISNUMBER(SEARCH("|"&amp;AA56&amp;"|",'5_ACOMPANHAMENTO'!$AC$3:$AC$4922)))+((AB56&lt;&gt;"")*ISNUMBER(SEARCH("|"&amp;AB56&amp;"|",'5_ACOMPANHAMENTO'!$AC$3:$AC$4922))))&gt;0),0),0)),""))</f>
        <v/>
      </c>
      <c r="B56" s="4" t="n">
        <v>10163</v>
      </c>
      <c r="C56" s="4" t="inlineStr">
        <is>
          <t>CNC NESTING</t>
        </is>
      </c>
      <c r="D56" s="4">
        <f>IF(OR($B56="",$C56=""),"",IFERROR(SUMPRODUCT(--(('5_ACOMPANHAMENTO'!$AD$3:$AD$4922=TRIM($C56&amp;""))*('5_ACOMPANHAMENTO'!$AC$3:$AC$4922&lt;&gt;"")*((((I56&lt;&gt;"")*ISNUMBER(SEARCH("|"&amp;I56&amp;"|",'5_ACOMPANHAMENTO'!$AC$3:$AC$4922)))+((J56&lt;&gt;"")*ISNUMBER(SEARCH("|"&amp;J56&amp;"|",'5_ACOMPANHAMENTO'!$AC$3:$AC$4922)))+((K56&lt;&gt;"")*ISNUMBER(SEARCH("|"&amp;K56&amp;"|",'5_ACOMPANHAMENTO'!$AC$3:$AC$4922)))+((L56&lt;&gt;"")*ISNUMBER(SEARCH("|"&amp;L56&amp;"|",'5_ACOMPANHAMENTO'!$AC$3:$AC$4922)))+((M56&lt;&gt;"")*ISNUMBER(SEARCH("|"&amp;M56&amp;"|",'5_ACOMPANHAMENTO'!$AC$3:$AC$4922)))+((N56&lt;&gt;"")*ISNUMBER(SEARCH("|"&amp;N56&amp;"|",'5_ACOMPANHAMENTO'!$AC$3:$AC$4922)))+((O56&lt;&gt;"")*ISNUMBER(SEARCH("|"&amp;O56&amp;"|",'5_ACOMPANHAMENTO'!$AC$3:$AC$4922)))+((P56&lt;&gt;"")*ISNUMBER(SEARCH("|"&amp;P56&amp;"|",'5_ACOMPANHAMENTO'!$AC$3:$AC$4922)))+((Q56&lt;&gt;"")*ISNUMBER(SEARCH("|"&amp;Q56&amp;"|",'5_ACOMPANHAMENTO'!$AC$3:$AC$4922)))+((R56&lt;&gt;"")*ISNUMBER(SEARCH("|"&amp;R56&amp;"|",'5_ACOMPANHAMENTO'!$AC$3:$AC$4922)))+((S56&lt;&gt;"")*ISNUMBER(SEARCH("|"&amp;S56&amp;"|",'5_ACOMPANHAMENTO'!$AC$3:$AC$4922)))+((T56&lt;&gt;"")*ISNUMBER(SEARCH("|"&amp;T56&amp;"|",'5_ACOMPANHAMENTO'!$AC$3:$AC$4922)))+((U56&lt;&gt;"")*ISNUMBER(SEARCH("|"&amp;U56&amp;"|",'5_ACOMPANHAMENTO'!$AC$3:$AC$4922)))+((V56&lt;&gt;"")*ISNUMBER(SEARCH("|"&amp;V56&amp;"|",'5_ACOMPANHAMENTO'!$AC$3:$AC$4922)))+((W56&lt;&gt;"")*ISNUMBER(SEARCH("|"&amp;W56&amp;"|",'5_ACOMPANHAMENTO'!$AC$3:$AC$4922)))+((X56&lt;&gt;"")*ISNUMBER(SEARCH("|"&amp;X56&amp;"|",'5_ACOMPANHAMENTO'!$AC$3:$AC$4922)))+((Y56&lt;&gt;"")*ISNUMBER(SEARCH("|"&amp;Y56&amp;"|",'5_ACOMPANHAMENTO'!$AC$3:$AC$4922)))+((Z56&lt;&gt;"")*ISNUMBER(SEARCH("|"&amp;Z56&amp;"|",'5_ACOMPANHAMENTO'!$AC$3:$AC$4922)))+((AA56&lt;&gt;"")*ISNUMBER(SEARCH("|"&amp;AA56&amp;"|",'5_ACOMPANHAMENTO'!$AC$3:$AC$4922)))+((AB56&lt;&gt;"")*ISNUMBER(SEARCH("|"&amp;AB56&amp;"|",'5_ACOMPANHAMENTO'!$AC$3:$AC$4922))))&gt;0)),'5_ACOMPANHAMENTO'!$J$3:$J$4922),0))</f>
        <v/>
      </c>
      <c r="E56" s="4">
        <f>IF(G56=0,"FINALIZADO",IF(TODAY()&gt;A56,"ATRASADO "&amp;TODAY()-A56&amp;" DIAS","ADIANTADO "&amp;A56-TODAY()&amp;" DIAS"))</f>
        <v/>
      </c>
      <c r="F56" s="7">
        <f>IF(OR($B56="",$C56=""),"",IFERROR(SUMPRODUCT(--(('5_ACOMPANHAMENTO'!$AD$3:$AD$4922=TRIM($C56&amp;""))*('5_ACOMPANHAMENTO'!$AC$3:$AC$4922&lt;&gt;"")*((((I56&lt;&gt;"")*ISNUMBER(SEARCH("|"&amp;I56&amp;"|",'5_ACOMPANHAMENTO'!$AC$3:$AC$4922)))+((J56&lt;&gt;"")*ISNUMBER(SEARCH("|"&amp;J56&amp;"|",'5_ACOMPANHAMENTO'!$AC$3:$AC$4922)))+((K56&lt;&gt;"")*ISNUMBER(SEARCH("|"&amp;K56&amp;"|",'5_ACOMPANHAMENTO'!$AC$3:$AC$4922)))+((L56&lt;&gt;"")*ISNUMBER(SEARCH("|"&amp;L56&amp;"|",'5_ACOMPANHAMENTO'!$AC$3:$AC$4922)))+((M56&lt;&gt;"")*ISNUMBER(SEARCH("|"&amp;M56&amp;"|",'5_ACOMPANHAMENTO'!$AC$3:$AC$4922)))+((N56&lt;&gt;"")*ISNUMBER(SEARCH("|"&amp;N56&amp;"|",'5_ACOMPANHAMENTO'!$AC$3:$AC$4922)))+((O56&lt;&gt;"")*ISNUMBER(SEARCH("|"&amp;O56&amp;"|",'5_ACOMPANHAMENTO'!$AC$3:$AC$4922)))+((P56&lt;&gt;"")*ISNUMBER(SEARCH("|"&amp;P56&amp;"|",'5_ACOMPANHAMENTO'!$AC$3:$AC$4922)))+((Q56&lt;&gt;"")*ISNUMBER(SEARCH("|"&amp;Q56&amp;"|",'5_ACOMPANHAMENTO'!$AC$3:$AC$4922)))+((R56&lt;&gt;"")*ISNUMBER(SEARCH("|"&amp;R56&amp;"|",'5_ACOMPANHAMENTO'!$AC$3:$AC$4922)))+((S56&lt;&gt;"")*ISNUMBER(SEARCH("|"&amp;S56&amp;"|",'5_ACOMPANHAMENTO'!$AC$3:$AC$4922)))+((T56&lt;&gt;"")*ISNUMBER(SEARCH("|"&amp;T56&amp;"|",'5_ACOMPANHAMENTO'!$AC$3:$AC$4922)))+((U56&lt;&gt;"")*ISNUMBER(SEARCH("|"&amp;U56&amp;"|",'5_ACOMPANHAMENTO'!$AC$3:$AC$4922)))+((V56&lt;&gt;"")*ISNUMBER(SEARCH("|"&amp;V56&amp;"|",'5_ACOMPANHAMENTO'!$AC$3:$AC$4922)))+((W56&lt;&gt;"")*ISNUMBER(SEARCH("|"&amp;W56&amp;"|",'5_ACOMPANHAMENTO'!$AC$3:$AC$4922)))+((X56&lt;&gt;"")*ISNUMBER(SEARCH("|"&amp;X56&amp;"|",'5_ACOMPANHAMENTO'!$AC$3:$AC$4922)))+((Y56&lt;&gt;"")*ISNUMBER(SEARCH("|"&amp;Y56&amp;"|",'5_ACOMPANHAMENTO'!$AC$3:$AC$4922)))+((Z56&lt;&gt;"")*ISNUMBER(SEARCH("|"&amp;Z56&amp;"|",'5_ACOMPANHAMENTO'!$AC$3:$AC$4922)))+((AA56&lt;&gt;"")*ISNUMBER(SEARCH("|"&amp;AA56&amp;"|",'5_ACOMPANHAMENTO'!$AC$3:$AC$4922)))+((AB56&lt;&gt;"")*ISNUMBER(SEARCH("|"&amp;AB56&amp;"|",'5_ACOMPANHAMENTO'!$AC$3:$AC$4922))))&gt;0)),'5_ACOMPANHAMENTO'!$O$3:$O$4922),0))</f>
        <v/>
      </c>
      <c r="G56" s="7">
        <f>IF(OR($B56="",$C56=""),"",D56-F56)</f>
        <v/>
      </c>
      <c r="H56" s="1">
        <f>IF(OR($B56="",$C56=""),"",TRIM($B56&amp;"")&amp;"|"&amp;TRIM($C56&amp;""))</f>
        <v/>
      </c>
      <c r="I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",99)),1,99)))</f>
        <v/>
      </c>
      <c r="J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",99)),100,99)))</f>
        <v/>
      </c>
      <c r="K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",99)),199,99)))</f>
        <v/>
      </c>
      <c r="L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",99)),298,99)))</f>
        <v/>
      </c>
      <c r="M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",99)),397,99)))</f>
        <v/>
      </c>
      <c r="N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",99)),496,99)))</f>
        <v/>
      </c>
      <c r="O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",99)),595,99)))</f>
        <v/>
      </c>
      <c r="P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",99)),694,99)))</f>
        <v/>
      </c>
      <c r="Q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",99)),793,99)))</f>
        <v/>
      </c>
      <c r="R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",99)),892,99)))</f>
        <v/>
      </c>
      <c r="S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",99)),991,99)))</f>
        <v/>
      </c>
      <c r="T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",99)),1090,99)))</f>
        <v/>
      </c>
      <c r="U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",99)),1189,99)))</f>
        <v/>
      </c>
      <c r="V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",99)),1288,99)))</f>
        <v/>
      </c>
      <c r="W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",99)),1387,99)))</f>
        <v/>
      </c>
      <c r="X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",99)),1486,99)))</f>
        <v/>
      </c>
      <c r="Y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",99)),1585,99)))</f>
        <v/>
      </c>
      <c r="Z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",99)),1684,99)))</f>
        <v/>
      </c>
      <c r="AA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",99)),1783,99)))</f>
        <v/>
      </c>
      <c r="AB56" s="1">
        <f>IF($B56="","",TRIM(MID(SUBSTITUTE(TRIM(SUBSTITUTE(SUBSTITUTE(SUBSTITUTE(SUBSTITUTE(SUBSTITUTE(SUBSTITUTE(SUBSTITUTE(SUBSTITUTE(SUBSTITUTE(SUBSTITUTE(SUBSTITUTE(SUBSTITUTE(SUBSTITUTE(SUBSTITUTE(TRIM($B56&amp;""),CHAR(10),"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",REPT(" ",99)),1882,99)))</f>
        <v/>
      </c>
    </row>
    <row r="57" hidden="1" ht="14.25" customHeight="1">
      <c r="A57" s="4">
        <f>IF(OR($B57="",$C57=""),"",IFERROR(INDEX('5_ACOMPANHAMENTO'!$A$3:$A$4922,MATCH(1,INDEX(('5_ACOMPANHAMENTO'!$AD$3:$AD$4922=TRIM($C57&amp;""))*('5_ACOMPANHAMENTO'!$AC$3:$AC$4922&lt;&gt;"")*((((I57&lt;&gt;"")*ISNUMBER(SEARCH("|"&amp;I57&amp;"|",'5_ACOMPANHAMENTO'!$AC$3:$AC$4922)))+((J57&lt;&gt;"")*ISNUMBER(SEARCH("|"&amp;J57&amp;"|",'5_ACOMPANHAMENTO'!$AC$3:$AC$4922)))+((K57&lt;&gt;"")*ISNUMBER(SEARCH("|"&amp;K57&amp;"|",'5_ACOMPANHAMENTO'!$AC$3:$AC$4922)))+((L57&lt;&gt;"")*ISNUMBER(SEARCH("|"&amp;L57&amp;"|",'5_ACOMPANHAMENTO'!$AC$3:$AC$4922)))+((M57&lt;&gt;"")*ISNUMBER(SEARCH("|"&amp;M57&amp;"|",'5_ACOMPANHAMENTO'!$AC$3:$AC$4922)))+((N57&lt;&gt;"")*ISNUMBER(SEARCH("|"&amp;N57&amp;"|",'5_ACOMPANHAMENTO'!$AC$3:$AC$4922)))+((O57&lt;&gt;"")*ISNUMBER(SEARCH("|"&amp;O57&amp;"|",'5_ACOMPANHAMENTO'!$AC$3:$AC$4922)))+((P57&lt;&gt;"")*ISNUMBER(SEARCH("|"&amp;P57&amp;"|",'5_ACOMPANHAMENTO'!$AC$3:$AC$4922)))+((Q57&lt;&gt;"")*ISNUMBER(SEARCH("|"&amp;Q57&amp;"|",'5_ACOMPANHAMENTO'!$AC$3:$AC$4922)))+((R57&lt;&gt;"")*ISNUMBER(SEARCH("|"&amp;R57&amp;"|",'5_ACOMPANHAMENTO'!$AC$3:$AC$4922)))+((S57&lt;&gt;"")*ISNUMBER(SEARCH("|"&amp;S57&amp;"|",'5_ACOMPANHAMENTO'!$AC$3:$AC$4922)))+((T57&lt;&gt;"")*ISNUMBER(SEARCH("|"&amp;T57&amp;"|",'5_ACOMPANHAMENTO'!$AC$3:$AC$4922)))+((U57&lt;&gt;"")*ISNUMBER(SEARCH("|"&amp;U57&amp;"|",'5_ACOMPANHAMENTO'!$AC$3:$AC$4922)))+((V57&lt;&gt;"")*ISNUMBER(SEARCH("|"&amp;V57&amp;"|",'5_ACOMPANHAMENTO'!$AC$3:$AC$4922)))+((W57&lt;&gt;"")*ISNUMBER(SEARCH("|"&amp;W57&amp;"|",'5_ACOMPANHAMENTO'!$AC$3:$AC$4922)))+((X57&lt;&gt;"")*ISNUMBER(SEARCH("|"&amp;X57&amp;"|",'5_ACOMPANHAMENTO'!$AC$3:$AC$4922)))+((Y57&lt;&gt;"")*ISNUMBER(SEARCH("|"&amp;Y57&amp;"|",'5_ACOMPANHAMENTO'!$AC$3:$AC$4922)))+((Z57&lt;&gt;"")*ISNUMBER(SEARCH("|"&amp;Z57&amp;"|",'5_ACOMPANHAMENTO'!$AC$3:$AC$4922)))+((AA57&lt;&gt;"")*ISNUMBER(SEARCH("|"&amp;AA57&amp;"|",'5_ACOMPANHAMENTO'!$AC$3:$AC$4922)))+((AB57&lt;&gt;"")*ISNUMBER(SEARCH("|"&amp;AB57&amp;"|",'5_ACOMPANHAMENTO'!$AC$3:$AC$4922))))&gt;0),0),0)),""))</f>
        <v/>
      </c>
      <c r="B57" s="4" t="n">
        <v>10163</v>
      </c>
      <c r="C57" s="4" t="inlineStr">
        <is>
          <t>COPIADORA</t>
        </is>
      </c>
      <c r="D57" s="4">
        <f>IF(OR($B57="",$C57=""),"",IFERROR(SUMPRODUCT(--(('5_ACOMPANHAMENTO'!$AD$3:$AD$4922=TRIM($C57&amp;""))*('5_ACOMPANHAMENTO'!$AC$3:$AC$4922&lt;&gt;"")*((((I57&lt;&gt;"")*ISNUMBER(SEARCH("|"&amp;I57&amp;"|",'5_ACOMPANHAMENTO'!$AC$3:$AC$4922)))+((J57&lt;&gt;"")*ISNUMBER(SEARCH("|"&amp;J57&amp;"|",'5_ACOMPANHAMENTO'!$AC$3:$AC$4922)))+((K57&lt;&gt;"")*ISNUMBER(SEARCH("|"&amp;K57&amp;"|",'5_ACOMPANHAMENTO'!$AC$3:$AC$4922)))+((L57&lt;&gt;"")*ISNUMBER(SEARCH("|"&amp;L57&amp;"|",'5_ACOMPANHAMENTO'!$AC$3:$AC$4922)))+((M57&lt;&gt;"")*ISNUMBER(SEARCH("|"&amp;M57&amp;"|",'5_ACOMPANHAMENTO'!$AC$3:$AC$4922)))+((N57&lt;&gt;"")*ISNUMBER(SEARCH("|"&amp;N57&amp;"|",'5_ACOMPANHAMENTO'!$AC$3:$AC$4922)))+((O57&lt;&gt;"")*ISNUMBER(SEARCH("|"&amp;O57&amp;"|",'5_ACOMPANHAMENTO'!$AC$3:$AC$4922)))+((P57&lt;&gt;"")*ISNUMBER(SEARCH("|"&amp;P57&amp;"|",'5_ACOMPANHAMENTO'!$AC$3:$AC$4922)))+((Q57&lt;&gt;"")*ISNUMBER(SEARCH("|"&amp;Q57&amp;"|",'5_ACOMPANHAMENTO'!$AC$3:$AC$4922)))+((R57&lt;&gt;"")*ISNUMBER(SEARCH("|"&amp;R57&amp;"|",'5_ACOMPANHAMENTO'!$AC$3:$AC$4922)))+((S57&lt;&gt;"")*ISNUMBER(SEARCH("|"&amp;S57&amp;"|",'5_ACOMPANHAMENTO'!$AC$3:$AC$4922)))+((T57&lt;&gt;"")*ISNUMBER(SEARCH("|"&amp;T57&amp;"|",'5_ACOMPANHAMENTO'!$AC$3:$AC$4922)))+((U57&lt;&gt;"")*ISNUMBER(SEARCH("|"&amp;U57&amp;"|",'5_ACOMPANHAMENTO'!$AC$3:$AC$4922)))+((V57&lt;&gt;"")*ISNUMBER(SEARCH("|"&amp;V57&amp;"|",'5_ACOMPANHAMENTO'!$AC$3:$AC$4922)))+((W57&lt;&gt;"")*ISNUMBER(SEARCH("|"&amp;W57&amp;"|",'5_ACOMPANHAMENTO'!$AC$3:$AC$4922)))+((X57&lt;&gt;"")*ISNUMBER(SEARCH("|"&amp;X57&amp;"|",'5_ACOMPANHAMENTO'!$AC$3:$AC$4922)))+((Y57&lt;&gt;"")*ISNUMBER(SEARCH("|"&amp;Y57&amp;"|",'5_ACOMPANHAMENTO'!$AC$3:$AC$4922)))+((Z57&lt;&gt;"")*ISNUMBER(SEARCH("|"&amp;Z57&amp;"|",'5_ACOMPANHAMENTO'!$AC$3:$AC$4922)))+((AA57&lt;&gt;"")*ISNUMBER(SEARCH("|"&amp;AA57&amp;"|",'5_ACOMPANHAMENTO'!$AC$3:$AC$4922)))+((AB57&lt;&gt;"")*ISNUMBER(SEARCH("|"&amp;AB57&amp;"|",'5_ACOMPANHAMENTO'!$AC$3:$AC$4922))))&gt;0)),'5_ACOMPANHAMENTO'!$J$3:$J$4922),0))</f>
        <v/>
      </c>
      <c r="E57" s="4">
        <f>IF(G57=0,"FINALIZADO",IF(TODAY()&gt;A57,"ATRASADO "&amp;TODAY()-A57&amp;" DIAS","ADIANTADO "&amp;A57-TODAY()&amp;" DIAS"))</f>
        <v/>
      </c>
      <c r="F57" s="7">
        <f>IF(OR($B57="",$C57=""),"",IFERROR(SUMPRODUCT(--(('5_ACOMPANHAMENTO'!$AD$3:$AD$4922=TRIM($C57&amp;""))*('5_ACOMPANHAMENTO'!$AC$3:$AC$4922&lt;&gt;"")*((((I57&lt;&gt;"")*ISNUMBER(SEARCH("|"&amp;I57&amp;"|",'5_ACOMPANHAMENTO'!$AC$3:$AC$4922)))+((J57&lt;&gt;"")*ISNUMBER(SEARCH("|"&amp;J57&amp;"|",'5_ACOMPANHAMENTO'!$AC$3:$AC$4922)))+((K57&lt;&gt;"")*ISNUMBER(SEARCH("|"&amp;K57&amp;"|",'5_ACOMPANHAMENTO'!$AC$3:$AC$4922)))+((L57&lt;&gt;"")*ISNUMBER(SEARCH("|"&amp;L57&amp;"|",'5_ACOMPANHAMENTO'!$AC$3:$AC$4922)))+((M57&lt;&gt;"")*ISNUMBER(SEARCH("|"&amp;M57&amp;"|",'5_ACOMPANHAMENTO'!$AC$3:$AC$4922)))+((N57&lt;&gt;"")*ISNUMBER(SEARCH("|"&amp;N57&amp;"|",'5_ACOMPANHAMENTO'!$AC$3:$AC$4922)))+((O57&lt;&gt;"")*ISNUMBER(SEARCH("|"&amp;O57&amp;"|",'5_ACOMPANHAMENTO'!$AC$3:$AC$4922)))+((P57&lt;&gt;"")*ISNUMBER(SEARCH("|"&amp;P57&amp;"|",'5_ACOMPANHAMENTO'!$AC$3:$AC$4922)))+((Q57&lt;&gt;"")*ISNUMBER(SEARCH("|"&amp;Q57&amp;"|",'5_ACOMPANHAMENTO'!$AC$3:$AC$4922)))+((R57&lt;&gt;"")*ISNUMBER(SEARCH("|"&amp;R57&amp;"|",'5_ACOMPANHAMENTO'!$AC$3:$AC$4922)))+((S57&lt;&gt;"")*ISNUMBER(SEARCH("|"&amp;S57&amp;"|",'5_ACOMPANHAMENTO'!$AC$3:$AC$4922)))+((T57&lt;&gt;"")*ISNUMBER(SEARCH("|"&amp;T57&amp;"|",'5_ACOMPANHAMENTO'!$AC$3:$AC$4922)))+((U57&lt;&gt;"")*ISNUMBER(SEARCH("|"&amp;U57&amp;"|",'5_ACOMPANHAMENTO'!$AC$3:$AC$4922)))+((V57&lt;&gt;"")*ISNUMBER(SEARCH("|"&amp;V57&amp;"|",'5_ACOMPANHAMENTO'!$AC$3:$AC$4922)))+((W57&lt;&gt;"")*ISNUMBER(SEARCH("|"&amp;W57&amp;"|",'5_ACOMPANHAMENTO'!$AC$3:$AC$4922)))+((X57&lt;&gt;"")*ISNUMBER(SEARCH("|"&amp;X57&amp;"|",'5_ACOMPANHAMENTO'!$AC$3:$AC$4922)))+((Y57&lt;&gt;"")*ISNUMBER(SEARCH("|"&amp;Y57&amp;"|",'5_ACOMPANHAMENTO'!$AC$3:$AC$4922)))+((Z57&lt;&gt;"")*ISNUMBER(SEARCH("|"&amp;Z57&amp;"|",'5_ACOMPANHAMENTO'!$AC$3:$AC$4922)))+((AA57&lt;&gt;"")*ISNUMBER(SEARCH("|"&amp;AA57&amp;"|",'5_ACOMPANHAMENTO'!$AC$3:$AC$4922)))+((AB57&lt;&gt;"")*ISNUMBER(SEARCH("|"&amp;AB57&amp;"|",'5_ACOMPANHAMENTO'!$AC$3:$AC$4922))))&gt;0)),'5_ACOMPANHAMENTO'!$O$3:$O$4922),0))</f>
        <v/>
      </c>
      <c r="G57" s="7">
        <f>IF(OR($B57="",$C57=""),"",D57-F57)</f>
        <v/>
      </c>
      <c r="H57" s="1">
        <f>IF(OR($B57="",$C57=""),"",TRIM($B57&amp;"")&amp;"|"&amp;TRIM($C57&amp;""))</f>
        <v/>
      </c>
      <c r="I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",99)),1,99)))</f>
        <v/>
      </c>
      <c r="J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",99)),100,99)))</f>
        <v/>
      </c>
      <c r="K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",99)),199,99)))</f>
        <v/>
      </c>
      <c r="L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",99)),298,99)))</f>
        <v/>
      </c>
      <c r="M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",99)),397,99)))</f>
        <v/>
      </c>
      <c r="N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",99)),496,99)))</f>
        <v/>
      </c>
      <c r="O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",99)),595,99)))</f>
        <v/>
      </c>
      <c r="P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",99)),694,99)))</f>
        <v/>
      </c>
      <c r="Q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",99)),793,99)))</f>
        <v/>
      </c>
      <c r="R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",99)),892,99)))</f>
        <v/>
      </c>
      <c r="S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",99)),991,99)))</f>
        <v/>
      </c>
      <c r="T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",99)),1090,99)))</f>
        <v/>
      </c>
      <c r="U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",99)),1189,99)))</f>
        <v/>
      </c>
      <c r="V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",99)),1288,99)))</f>
        <v/>
      </c>
      <c r="W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",99)),1387,99)))</f>
        <v/>
      </c>
      <c r="X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",99)),1486,99)))</f>
        <v/>
      </c>
      <c r="Y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",99)),1585,99)))</f>
        <v/>
      </c>
      <c r="Z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",99)),1684,99)))</f>
        <v/>
      </c>
      <c r="AA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",99)),1783,99)))</f>
        <v/>
      </c>
      <c r="AB57" s="1">
        <f>IF($B57="","",TRIM(MID(SUBSTITUTE(TRIM(SUBSTITUTE(SUBSTITUTE(SUBSTITUTE(SUBSTITUTE(SUBSTITUTE(SUBSTITUTE(SUBSTITUTE(SUBSTITUTE(SUBSTITUTE(SUBSTITUTE(SUBSTITUTE(SUBSTITUTE(SUBSTITUTE(SUBSTITUTE(TRIM($B57&amp;""),CHAR(10),"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",REPT(" ",99)),1882,99)))</f>
        <v/>
      </c>
    </row>
    <row r="58" hidden="1" ht="14.25" customHeight="1">
      <c r="A58" s="4">
        <f>IF(OR($B58="",$C58=""),"",IFERROR(INDEX('5_ACOMPANHAMENTO'!$A$3:$A$4922,MATCH(1,INDEX(('5_ACOMPANHAMENTO'!$AD$3:$AD$4922=TRIM($C58&amp;""))*('5_ACOMPANHAMENTO'!$AC$3:$AC$4922&lt;&gt;"")*((((I58&lt;&gt;"")*ISNUMBER(SEARCH("|"&amp;I58&amp;"|",'5_ACOMPANHAMENTO'!$AC$3:$AC$4922)))+((J58&lt;&gt;"")*ISNUMBER(SEARCH("|"&amp;J58&amp;"|",'5_ACOMPANHAMENTO'!$AC$3:$AC$4922)))+((K58&lt;&gt;"")*ISNUMBER(SEARCH("|"&amp;K58&amp;"|",'5_ACOMPANHAMENTO'!$AC$3:$AC$4922)))+((L58&lt;&gt;"")*ISNUMBER(SEARCH("|"&amp;L58&amp;"|",'5_ACOMPANHAMENTO'!$AC$3:$AC$4922)))+((M58&lt;&gt;"")*ISNUMBER(SEARCH("|"&amp;M58&amp;"|",'5_ACOMPANHAMENTO'!$AC$3:$AC$4922)))+((N58&lt;&gt;"")*ISNUMBER(SEARCH("|"&amp;N58&amp;"|",'5_ACOMPANHAMENTO'!$AC$3:$AC$4922)))+((O58&lt;&gt;"")*ISNUMBER(SEARCH("|"&amp;O58&amp;"|",'5_ACOMPANHAMENTO'!$AC$3:$AC$4922)))+((P58&lt;&gt;"")*ISNUMBER(SEARCH("|"&amp;P58&amp;"|",'5_ACOMPANHAMENTO'!$AC$3:$AC$4922)))+((Q58&lt;&gt;"")*ISNUMBER(SEARCH("|"&amp;Q58&amp;"|",'5_ACOMPANHAMENTO'!$AC$3:$AC$4922)))+((R58&lt;&gt;"")*ISNUMBER(SEARCH("|"&amp;R58&amp;"|",'5_ACOMPANHAMENTO'!$AC$3:$AC$4922)))+((S58&lt;&gt;"")*ISNUMBER(SEARCH("|"&amp;S58&amp;"|",'5_ACOMPANHAMENTO'!$AC$3:$AC$4922)))+((T58&lt;&gt;"")*ISNUMBER(SEARCH("|"&amp;T58&amp;"|",'5_ACOMPANHAMENTO'!$AC$3:$AC$4922)))+((U58&lt;&gt;"")*ISNUMBER(SEARCH("|"&amp;U58&amp;"|",'5_ACOMPANHAMENTO'!$AC$3:$AC$4922)))+((V58&lt;&gt;"")*ISNUMBER(SEARCH("|"&amp;V58&amp;"|",'5_ACOMPANHAMENTO'!$AC$3:$AC$4922)))+((W58&lt;&gt;"")*ISNUMBER(SEARCH("|"&amp;W58&amp;"|",'5_ACOMPANHAMENTO'!$AC$3:$AC$4922)))+((X58&lt;&gt;"")*ISNUMBER(SEARCH("|"&amp;X58&amp;"|",'5_ACOMPANHAMENTO'!$AC$3:$AC$4922)))+((Y58&lt;&gt;"")*ISNUMBER(SEARCH("|"&amp;Y58&amp;"|",'5_ACOMPANHAMENTO'!$AC$3:$AC$4922)))+((Z58&lt;&gt;"")*ISNUMBER(SEARCH("|"&amp;Z58&amp;"|",'5_ACOMPANHAMENTO'!$AC$3:$AC$4922)))+((AA58&lt;&gt;"")*ISNUMBER(SEARCH("|"&amp;AA58&amp;"|",'5_ACOMPANHAMENTO'!$AC$3:$AC$4922)))+((AB58&lt;&gt;"")*ISNUMBER(SEARCH("|"&amp;AB58&amp;"|",'5_ACOMPANHAMENTO'!$AC$3:$AC$4922))))&gt;0),0),0)),""))</f>
        <v/>
      </c>
      <c r="B58" s="4" t="n">
        <v>10163</v>
      </c>
      <c r="C58" s="4" t="inlineStr">
        <is>
          <t>USINAGEM</t>
        </is>
      </c>
      <c r="D58" s="4">
        <f>IF(OR($B58="",$C58=""),"",IFERROR(SUMPRODUCT(--(('5_ACOMPANHAMENTO'!$AD$3:$AD$4922=TRIM($C58&amp;""))*('5_ACOMPANHAMENTO'!$AC$3:$AC$4922&lt;&gt;"")*((((I58&lt;&gt;"")*ISNUMBER(SEARCH("|"&amp;I58&amp;"|",'5_ACOMPANHAMENTO'!$AC$3:$AC$4922)))+((J58&lt;&gt;"")*ISNUMBER(SEARCH("|"&amp;J58&amp;"|",'5_ACOMPANHAMENTO'!$AC$3:$AC$4922)))+((K58&lt;&gt;"")*ISNUMBER(SEARCH("|"&amp;K58&amp;"|",'5_ACOMPANHAMENTO'!$AC$3:$AC$4922)))+((L58&lt;&gt;"")*ISNUMBER(SEARCH("|"&amp;L58&amp;"|",'5_ACOMPANHAMENTO'!$AC$3:$AC$4922)))+((M58&lt;&gt;"")*ISNUMBER(SEARCH("|"&amp;M58&amp;"|",'5_ACOMPANHAMENTO'!$AC$3:$AC$4922)))+((N58&lt;&gt;"")*ISNUMBER(SEARCH("|"&amp;N58&amp;"|",'5_ACOMPANHAMENTO'!$AC$3:$AC$4922)))+((O58&lt;&gt;"")*ISNUMBER(SEARCH("|"&amp;O58&amp;"|",'5_ACOMPANHAMENTO'!$AC$3:$AC$4922)))+((P58&lt;&gt;"")*ISNUMBER(SEARCH("|"&amp;P58&amp;"|",'5_ACOMPANHAMENTO'!$AC$3:$AC$4922)))+((Q58&lt;&gt;"")*ISNUMBER(SEARCH("|"&amp;Q58&amp;"|",'5_ACOMPANHAMENTO'!$AC$3:$AC$4922)))+((R58&lt;&gt;"")*ISNUMBER(SEARCH("|"&amp;R58&amp;"|",'5_ACOMPANHAMENTO'!$AC$3:$AC$4922)))+((S58&lt;&gt;"")*ISNUMBER(SEARCH("|"&amp;S58&amp;"|",'5_ACOMPANHAMENTO'!$AC$3:$AC$4922)))+((T58&lt;&gt;"")*ISNUMBER(SEARCH("|"&amp;T58&amp;"|",'5_ACOMPANHAMENTO'!$AC$3:$AC$4922)))+((U58&lt;&gt;"")*ISNUMBER(SEARCH("|"&amp;U58&amp;"|",'5_ACOMPANHAMENTO'!$AC$3:$AC$4922)))+((V58&lt;&gt;"")*ISNUMBER(SEARCH("|"&amp;V58&amp;"|",'5_ACOMPANHAMENTO'!$AC$3:$AC$4922)))+((W58&lt;&gt;"")*ISNUMBER(SEARCH("|"&amp;W58&amp;"|",'5_ACOMPANHAMENTO'!$AC$3:$AC$4922)))+((X58&lt;&gt;"")*ISNUMBER(SEARCH("|"&amp;X58&amp;"|",'5_ACOMPANHAMENTO'!$AC$3:$AC$4922)))+((Y58&lt;&gt;"")*ISNUMBER(SEARCH("|"&amp;Y58&amp;"|",'5_ACOMPANHAMENTO'!$AC$3:$AC$4922)))+((Z58&lt;&gt;"")*ISNUMBER(SEARCH("|"&amp;Z58&amp;"|",'5_ACOMPANHAMENTO'!$AC$3:$AC$4922)))+((AA58&lt;&gt;"")*ISNUMBER(SEARCH("|"&amp;AA58&amp;"|",'5_ACOMPANHAMENTO'!$AC$3:$AC$4922)))+((AB58&lt;&gt;"")*ISNUMBER(SEARCH("|"&amp;AB58&amp;"|",'5_ACOMPANHAMENTO'!$AC$3:$AC$4922))))&gt;0)),'5_ACOMPANHAMENTO'!$J$3:$J$4922),0))</f>
        <v/>
      </c>
      <c r="E58" s="4">
        <f>IF(G58=0,"FINALIZADO",IF(TODAY()&gt;A58,"ATRASADO "&amp;TODAY()-A58&amp;" DIAS","ADIANTADO "&amp;A58-TODAY()&amp;" DIAS"))</f>
        <v/>
      </c>
      <c r="F58" s="7">
        <f>IF(OR($B58="",$C58=""),"",IFERROR(SUMPRODUCT(--(('5_ACOMPANHAMENTO'!$AD$3:$AD$4922=TRIM($C58&amp;""))*('5_ACOMPANHAMENTO'!$AC$3:$AC$4922&lt;&gt;"")*((((I58&lt;&gt;"")*ISNUMBER(SEARCH("|"&amp;I58&amp;"|",'5_ACOMPANHAMENTO'!$AC$3:$AC$4922)))+((J58&lt;&gt;"")*ISNUMBER(SEARCH("|"&amp;J58&amp;"|",'5_ACOMPANHAMENTO'!$AC$3:$AC$4922)))+((K58&lt;&gt;"")*ISNUMBER(SEARCH("|"&amp;K58&amp;"|",'5_ACOMPANHAMENTO'!$AC$3:$AC$4922)))+((L58&lt;&gt;"")*ISNUMBER(SEARCH("|"&amp;L58&amp;"|",'5_ACOMPANHAMENTO'!$AC$3:$AC$4922)))+((M58&lt;&gt;"")*ISNUMBER(SEARCH("|"&amp;M58&amp;"|",'5_ACOMPANHAMENTO'!$AC$3:$AC$4922)))+((N58&lt;&gt;"")*ISNUMBER(SEARCH("|"&amp;N58&amp;"|",'5_ACOMPANHAMENTO'!$AC$3:$AC$4922)))+((O58&lt;&gt;"")*ISNUMBER(SEARCH("|"&amp;O58&amp;"|",'5_ACOMPANHAMENTO'!$AC$3:$AC$4922)))+((P58&lt;&gt;"")*ISNUMBER(SEARCH("|"&amp;P58&amp;"|",'5_ACOMPANHAMENTO'!$AC$3:$AC$4922)))+((Q58&lt;&gt;"")*ISNUMBER(SEARCH("|"&amp;Q58&amp;"|",'5_ACOMPANHAMENTO'!$AC$3:$AC$4922)))+((R58&lt;&gt;"")*ISNUMBER(SEARCH("|"&amp;R58&amp;"|",'5_ACOMPANHAMENTO'!$AC$3:$AC$4922)))+((S58&lt;&gt;"")*ISNUMBER(SEARCH("|"&amp;S58&amp;"|",'5_ACOMPANHAMENTO'!$AC$3:$AC$4922)))+((T58&lt;&gt;"")*ISNUMBER(SEARCH("|"&amp;T58&amp;"|",'5_ACOMPANHAMENTO'!$AC$3:$AC$4922)))+((U58&lt;&gt;"")*ISNUMBER(SEARCH("|"&amp;U58&amp;"|",'5_ACOMPANHAMENTO'!$AC$3:$AC$4922)))+((V58&lt;&gt;"")*ISNUMBER(SEARCH("|"&amp;V58&amp;"|",'5_ACOMPANHAMENTO'!$AC$3:$AC$4922)))+((W58&lt;&gt;"")*ISNUMBER(SEARCH("|"&amp;W58&amp;"|",'5_ACOMPANHAMENTO'!$AC$3:$AC$4922)))+((X58&lt;&gt;"")*ISNUMBER(SEARCH("|"&amp;X58&amp;"|",'5_ACOMPANHAMENTO'!$AC$3:$AC$4922)))+((Y58&lt;&gt;"")*ISNUMBER(SEARCH("|"&amp;Y58&amp;"|",'5_ACOMPANHAMENTO'!$AC$3:$AC$4922)))+((Z58&lt;&gt;"")*ISNUMBER(SEARCH("|"&amp;Z58&amp;"|",'5_ACOMPANHAMENTO'!$AC$3:$AC$4922)))+((AA58&lt;&gt;"")*ISNUMBER(SEARCH("|"&amp;AA58&amp;"|",'5_ACOMPANHAMENTO'!$AC$3:$AC$4922)))+((AB58&lt;&gt;"")*ISNUMBER(SEARCH("|"&amp;AB58&amp;"|",'5_ACOMPANHAMENTO'!$AC$3:$AC$4922))))&gt;0)),'5_ACOMPANHAMENTO'!$O$3:$O$4922),0))</f>
        <v/>
      </c>
      <c r="G58" s="7">
        <f>IF(OR($B58="",$C58=""),"",D58-F58)</f>
        <v/>
      </c>
      <c r="H58" s="1">
        <f>IF(OR($B58="",$C58=""),"",TRIM($B58&amp;"")&amp;"|"&amp;TRIM($C58&amp;""))</f>
        <v/>
      </c>
      <c r="I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",99)),1,99)))</f>
        <v/>
      </c>
      <c r="J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",99)),100,99)))</f>
        <v/>
      </c>
      <c r="K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",99)),199,99)))</f>
        <v/>
      </c>
      <c r="L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",99)),298,99)))</f>
        <v/>
      </c>
      <c r="M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",99)),397,99)))</f>
        <v/>
      </c>
      <c r="N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",99)),496,99)))</f>
        <v/>
      </c>
      <c r="O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",99)),595,99)))</f>
        <v/>
      </c>
      <c r="P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",99)),694,99)))</f>
        <v/>
      </c>
      <c r="Q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",99)),793,99)))</f>
        <v/>
      </c>
      <c r="R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",99)),892,99)))</f>
        <v/>
      </c>
      <c r="S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",99)),991,99)))</f>
        <v/>
      </c>
      <c r="T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",99)),1090,99)))</f>
        <v/>
      </c>
      <c r="U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",99)),1189,99)))</f>
        <v/>
      </c>
      <c r="V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",99)),1288,99)))</f>
        <v/>
      </c>
      <c r="W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",99)),1387,99)))</f>
        <v/>
      </c>
      <c r="X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",99)),1486,99)))</f>
        <v/>
      </c>
      <c r="Y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",99)),1585,99)))</f>
        <v/>
      </c>
      <c r="Z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",99)),1684,99)))</f>
        <v/>
      </c>
      <c r="AA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",99)),1783,99)))</f>
        <v/>
      </c>
      <c r="AB58" s="1">
        <f>IF($B58="","",TRIM(MID(SUBSTITUTE(TRIM(SUBSTITUTE(SUBSTITUTE(SUBSTITUTE(SUBSTITUTE(SUBSTITUTE(SUBSTITUTE(SUBSTITUTE(SUBSTITUTE(SUBSTITUTE(SUBSTITUTE(SUBSTITUTE(SUBSTITUTE(SUBSTITUTE(SUBSTITUTE(TRIM($B58&amp;""),CHAR(10),"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",REPT(" ",99)),1882,99)))</f>
        <v/>
      </c>
    </row>
    <row r="59" hidden="1" ht="14.25" customHeight="1">
      <c r="A59" s="4">
        <f>IF(OR($B59="",$C59=""),"",IFERROR(INDEX('5_ACOMPANHAMENTO'!$A$3:$A$4922,MATCH(1,INDEX(('5_ACOMPANHAMENTO'!$AD$3:$AD$4922=TRIM($C59&amp;""))*('5_ACOMPANHAMENTO'!$AC$3:$AC$4922&lt;&gt;"")*((((I59&lt;&gt;"")*ISNUMBER(SEARCH("|"&amp;I59&amp;"|",'5_ACOMPANHAMENTO'!$AC$3:$AC$4922)))+((J59&lt;&gt;"")*ISNUMBER(SEARCH("|"&amp;J59&amp;"|",'5_ACOMPANHAMENTO'!$AC$3:$AC$4922)))+((K59&lt;&gt;"")*ISNUMBER(SEARCH("|"&amp;K59&amp;"|",'5_ACOMPANHAMENTO'!$AC$3:$AC$4922)))+((L59&lt;&gt;"")*ISNUMBER(SEARCH("|"&amp;L59&amp;"|",'5_ACOMPANHAMENTO'!$AC$3:$AC$4922)))+((M59&lt;&gt;"")*ISNUMBER(SEARCH("|"&amp;M59&amp;"|",'5_ACOMPANHAMENTO'!$AC$3:$AC$4922)))+((N59&lt;&gt;"")*ISNUMBER(SEARCH("|"&amp;N59&amp;"|",'5_ACOMPANHAMENTO'!$AC$3:$AC$4922)))+((O59&lt;&gt;"")*ISNUMBER(SEARCH("|"&amp;O59&amp;"|",'5_ACOMPANHAMENTO'!$AC$3:$AC$4922)))+((P59&lt;&gt;"")*ISNUMBER(SEARCH("|"&amp;P59&amp;"|",'5_ACOMPANHAMENTO'!$AC$3:$AC$4922)))+((Q59&lt;&gt;"")*ISNUMBER(SEARCH("|"&amp;Q59&amp;"|",'5_ACOMPANHAMENTO'!$AC$3:$AC$4922)))+((R59&lt;&gt;"")*ISNUMBER(SEARCH("|"&amp;R59&amp;"|",'5_ACOMPANHAMENTO'!$AC$3:$AC$4922)))+((S59&lt;&gt;"")*ISNUMBER(SEARCH("|"&amp;S59&amp;"|",'5_ACOMPANHAMENTO'!$AC$3:$AC$4922)))+((T59&lt;&gt;"")*ISNUMBER(SEARCH("|"&amp;T59&amp;"|",'5_ACOMPANHAMENTO'!$AC$3:$AC$4922)))+((U59&lt;&gt;"")*ISNUMBER(SEARCH("|"&amp;U59&amp;"|",'5_ACOMPANHAMENTO'!$AC$3:$AC$4922)))+((V59&lt;&gt;"")*ISNUMBER(SEARCH("|"&amp;V59&amp;"|",'5_ACOMPANHAMENTO'!$AC$3:$AC$4922)))+((W59&lt;&gt;"")*ISNUMBER(SEARCH("|"&amp;W59&amp;"|",'5_ACOMPANHAMENTO'!$AC$3:$AC$4922)))+((X59&lt;&gt;"")*ISNUMBER(SEARCH("|"&amp;X59&amp;"|",'5_ACOMPANHAMENTO'!$AC$3:$AC$4922)))+((Y59&lt;&gt;"")*ISNUMBER(SEARCH("|"&amp;Y59&amp;"|",'5_ACOMPANHAMENTO'!$AC$3:$AC$4922)))+((Z59&lt;&gt;"")*ISNUMBER(SEARCH("|"&amp;Z59&amp;"|",'5_ACOMPANHAMENTO'!$AC$3:$AC$4922)))+((AA59&lt;&gt;"")*ISNUMBER(SEARCH("|"&amp;AA59&amp;"|",'5_ACOMPANHAMENTO'!$AC$3:$AC$4922)))+((AB59&lt;&gt;"")*ISNUMBER(SEARCH("|"&amp;AB59&amp;"|",'5_ACOMPANHAMENTO'!$AC$3:$AC$4922))))&gt;0),0),0)),""))</f>
        <v/>
      </c>
      <c r="B59" s="4" t="n">
        <v>10163</v>
      </c>
      <c r="C59" s="4" t="inlineStr">
        <is>
          <t>MONTAGEM DE TAMPOS</t>
        </is>
      </c>
      <c r="D59" s="4">
        <f>IF(OR($B59="",$C59=""),"",IFERROR(SUMPRODUCT(--(('5_ACOMPANHAMENTO'!$AD$3:$AD$4922=TRIM($C59&amp;""))*('5_ACOMPANHAMENTO'!$AC$3:$AC$4922&lt;&gt;"")*((((I59&lt;&gt;"")*ISNUMBER(SEARCH("|"&amp;I59&amp;"|",'5_ACOMPANHAMENTO'!$AC$3:$AC$4922)))+((J59&lt;&gt;"")*ISNUMBER(SEARCH("|"&amp;J59&amp;"|",'5_ACOMPANHAMENTO'!$AC$3:$AC$4922)))+((K59&lt;&gt;"")*ISNUMBER(SEARCH("|"&amp;K59&amp;"|",'5_ACOMPANHAMENTO'!$AC$3:$AC$4922)))+((L59&lt;&gt;"")*ISNUMBER(SEARCH("|"&amp;L59&amp;"|",'5_ACOMPANHAMENTO'!$AC$3:$AC$4922)))+((M59&lt;&gt;"")*ISNUMBER(SEARCH("|"&amp;M59&amp;"|",'5_ACOMPANHAMENTO'!$AC$3:$AC$4922)))+((N59&lt;&gt;"")*ISNUMBER(SEARCH("|"&amp;N59&amp;"|",'5_ACOMPANHAMENTO'!$AC$3:$AC$4922)))+((O59&lt;&gt;"")*ISNUMBER(SEARCH("|"&amp;O59&amp;"|",'5_ACOMPANHAMENTO'!$AC$3:$AC$4922)))+((P59&lt;&gt;"")*ISNUMBER(SEARCH("|"&amp;P59&amp;"|",'5_ACOMPANHAMENTO'!$AC$3:$AC$4922)))+((Q59&lt;&gt;"")*ISNUMBER(SEARCH("|"&amp;Q59&amp;"|",'5_ACOMPANHAMENTO'!$AC$3:$AC$4922)))+((R59&lt;&gt;"")*ISNUMBER(SEARCH("|"&amp;R59&amp;"|",'5_ACOMPANHAMENTO'!$AC$3:$AC$4922)))+((S59&lt;&gt;"")*ISNUMBER(SEARCH("|"&amp;S59&amp;"|",'5_ACOMPANHAMENTO'!$AC$3:$AC$4922)))+((T59&lt;&gt;"")*ISNUMBER(SEARCH("|"&amp;T59&amp;"|",'5_ACOMPANHAMENTO'!$AC$3:$AC$4922)))+((U59&lt;&gt;"")*ISNUMBER(SEARCH("|"&amp;U59&amp;"|",'5_ACOMPANHAMENTO'!$AC$3:$AC$4922)))+((V59&lt;&gt;"")*ISNUMBER(SEARCH("|"&amp;V59&amp;"|",'5_ACOMPANHAMENTO'!$AC$3:$AC$4922)))+((W59&lt;&gt;"")*ISNUMBER(SEARCH("|"&amp;W59&amp;"|",'5_ACOMPANHAMENTO'!$AC$3:$AC$4922)))+((X59&lt;&gt;"")*ISNUMBER(SEARCH("|"&amp;X59&amp;"|",'5_ACOMPANHAMENTO'!$AC$3:$AC$4922)))+((Y59&lt;&gt;"")*ISNUMBER(SEARCH("|"&amp;Y59&amp;"|",'5_ACOMPANHAMENTO'!$AC$3:$AC$4922)))+((Z59&lt;&gt;"")*ISNUMBER(SEARCH("|"&amp;Z59&amp;"|",'5_ACOMPANHAMENTO'!$AC$3:$AC$4922)))+((AA59&lt;&gt;"")*ISNUMBER(SEARCH("|"&amp;AA59&amp;"|",'5_ACOMPANHAMENTO'!$AC$3:$AC$4922)))+((AB59&lt;&gt;"")*ISNUMBER(SEARCH("|"&amp;AB59&amp;"|",'5_ACOMPANHAMENTO'!$AC$3:$AC$4922))))&gt;0)),'5_ACOMPANHAMENTO'!$J$3:$J$4922),0))</f>
        <v/>
      </c>
      <c r="E59" s="4">
        <f>IF(G59=0,"FINALIZADO",IF(TODAY()&gt;A59,"ATRASADO "&amp;TODAY()-A59&amp;" DIAS","ADIANTADO "&amp;A59-TODAY()&amp;" DIAS"))</f>
        <v/>
      </c>
      <c r="F59" s="7">
        <f>IF(OR($B59="",$C59=""),"",IFERROR(SUMPRODUCT(--(('5_ACOMPANHAMENTO'!$AD$3:$AD$4922=TRIM($C59&amp;""))*('5_ACOMPANHAMENTO'!$AC$3:$AC$4922&lt;&gt;"")*((((I59&lt;&gt;"")*ISNUMBER(SEARCH("|"&amp;I59&amp;"|",'5_ACOMPANHAMENTO'!$AC$3:$AC$4922)))+((J59&lt;&gt;"")*ISNUMBER(SEARCH("|"&amp;J59&amp;"|",'5_ACOMPANHAMENTO'!$AC$3:$AC$4922)))+((K59&lt;&gt;"")*ISNUMBER(SEARCH("|"&amp;K59&amp;"|",'5_ACOMPANHAMENTO'!$AC$3:$AC$4922)))+((L59&lt;&gt;"")*ISNUMBER(SEARCH("|"&amp;L59&amp;"|",'5_ACOMPANHAMENTO'!$AC$3:$AC$4922)))+((M59&lt;&gt;"")*ISNUMBER(SEARCH("|"&amp;M59&amp;"|",'5_ACOMPANHAMENTO'!$AC$3:$AC$4922)))+((N59&lt;&gt;"")*ISNUMBER(SEARCH("|"&amp;N59&amp;"|",'5_ACOMPANHAMENTO'!$AC$3:$AC$4922)))+((O59&lt;&gt;"")*ISNUMBER(SEARCH("|"&amp;O59&amp;"|",'5_ACOMPANHAMENTO'!$AC$3:$AC$4922)))+((P59&lt;&gt;"")*ISNUMBER(SEARCH("|"&amp;P59&amp;"|",'5_ACOMPANHAMENTO'!$AC$3:$AC$4922)))+((Q59&lt;&gt;"")*ISNUMBER(SEARCH("|"&amp;Q59&amp;"|",'5_ACOMPANHAMENTO'!$AC$3:$AC$4922)))+((R59&lt;&gt;"")*ISNUMBER(SEARCH("|"&amp;R59&amp;"|",'5_ACOMPANHAMENTO'!$AC$3:$AC$4922)))+((S59&lt;&gt;"")*ISNUMBER(SEARCH("|"&amp;S59&amp;"|",'5_ACOMPANHAMENTO'!$AC$3:$AC$4922)))+((T59&lt;&gt;"")*ISNUMBER(SEARCH("|"&amp;T59&amp;"|",'5_ACOMPANHAMENTO'!$AC$3:$AC$4922)))+((U59&lt;&gt;"")*ISNUMBER(SEARCH("|"&amp;U59&amp;"|",'5_ACOMPANHAMENTO'!$AC$3:$AC$4922)))+((V59&lt;&gt;"")*ISNUMBER(SEARCH("|"&amp;V59&amp;"|",'5_ACOMPANHAMENTO'!$AC$3:$AC$4922)))+((W59&lt;&gt;"")*ISNUMBER(SEARCH("|"&amp;W59&amp;"|",'5_ACOMPANHAMENTO'!$AC$3:$AC$4922)))+((X59&lt;&gt;"")*ISNUMBER(SEARCH("|"&amp;X59&amp;"|",'5_ACOMPANHAMENTO'!$AC$3:$AC$4922)))+((Y59&lt;&gt;"")*ISNUMBER(SEARCH("|"&amp;Y59&amp;"|",'5_ACOMPANHAMENTO'!$AC$3:$AC$4922)))+((Z59&lt;&gt;"")*ISNUMBER(SEARCH("|"&amp;Z59&amp;"|",'5_ACOMPANHAMENTO'!$AC$3:$AC$4922)))+((AA59&lt;&gt;"")*ISNUMBER(SEARCH("|"&amp;AA59&amp;"|",'5_ACOMPANHAMENTO'!$AC$3:$AC$4922)))+((AB59&lt;&gt;"")*ISNUMBER(SEARCH("|"&amp;AB59&amp;"|",'5_ACOMPANHAMENTO'!$AC$3:$AC$4922))))&gt;0)),'5_ACOMPANHAMENTO'!$O$3:$O$4922),0))</f>
        <v/>
      </c>
      <c r="G59" s="7">
        <f>IF(OR($B59="",$C59=""),"",D59-F59)</f>
        <v/>
      </c>
      <c r="H59" s="1">
        <f>IF(OR($B59="",$C59=""),"",TRIM($B59&amp;"")&amp;"|"&amp;TRIM($C59&amp;""))</f>
        <v/>
      </c>
      <c r="I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",99)),1,99)))</f>
        <v/>
      </c>
      <c r="J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",99)),100,99)))</f>
        <v/>
      </c>
      <c r="K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",99)),199,99)))</f>
        <v/>
      </c>
      <c r="L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",99)),298,99)))</f>
        <v/>
      </c>
      <c r="M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",99)),397,99)))</f>
        <v/>
      </c>
      <c r="N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",99)),496,99)))</f>
        <v/>
      </c>
      <c r="O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",99)),595,99)))</f>
        <v/>
      </c>
      <c r="P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",99)),694,99)))</f>
        <v/>
      </c>
      <c r="Q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",99)),793,99)))</f>
        <v/>
      </c>
      <c r="R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",99)),892,99)))</f>
        <v/>
      </c>
      <c r="S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",99)),991,99)))</f>
        <v/>
      </c>
      <c r="T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",99)),1090,99)))</f>
        <v/>
      </c>
      <c r="U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",99)),1189,99)))</f>
        <v/>
      </c>
      <c r="V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",99)),1288,99)))</f>
        <v/>
      </c>
      <c r="W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",99)),1387,99)))</f>
        <v/>
      </c>
      <c r="X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",99)),1486,99)))</f>
        <v/>
      </c>
      <c r="Y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",99)),1585,99)))</f>
        <v/>
      </c>
      <c r="Z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",99)),1684,99)))</f>
        <v/>
      </c>
      <c r="AA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",99)),1783,99)))</f>
        <v/>
      </c>
      <c r="AB59" s="1">
        <f>IF($B59="","",TRIM(MID(SUBSTITUTE(TRIM(SUBSTITUTE(SUBSTITUTE(SUBSTITUTE(SUBSTITUTE(SUBSTITUTE(SUBSTITUTE(SUBSTITUTE(SUBSTITUTE(SUBSTITUTE(SUBSTITUTE(SUBSTITUTE(SUBSTITUTE(SUBSTITUTE(SUBSTITUTE(TRIM($B59&amp;""),CHAR(10),"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",REPT(" ",99)),1882,99)))</f>
        <v/>
      </c>
    </row>
    <row r="60" hidden="1" ht="14.25" customHeight="1">
      <c r="A60" s="4">
        <f>IF(OR($B60="",$C60=""),"",IFERROR(INDEX('5_ACOMPANHAMENTO'!$A$3:$A$4922,MATCH(1,INDEX(('5_ACOMPANHAMENTO'!$AD$3:$AD$4922=TRIM($C60&amp;""))*('5_ACOMPANHAMENTO'!$AC$3:$AC$4922&lt;&gt;"")*((((I60&lt;&gt;"")*ISNUMBER(SEARCH("|"&amp;I60&amp;"|",'5_ACOMPANHAMENTO'!$AC$3:$AC$4922)))+((J60&lt;&gt;"")*ISNUMBER(SEARCH("|"&amp;J60&amp;"|",'5_ACOMPANHAMENTO'!$AC$3:$AC$4922)))+((K60&lt;&gt;"")*ISNUMBER(SEARCH("|"&amp;K60&amp;"|",'5_ACOMPANHAMENTO'!$AC$3:$AC$4922)))+((L60&lt;&gt;"")*ISNUMBER(SEARCH("|"&amp;L60&amp;"|",'5_ACOMPANHAMENTO'!$AC$3:$AC$4922)))+((M60&lt;&gt;"")*ISNUMBER(SEARCH("|"&amp;M60&amp;"|",'5_ACOMPANHAMENTO'!$AC$3:$AC$4922)))+((N60&lt;&gt;"")*ISNUMBER(SEARCH("|"&amp;N60&amp;"|",'5_ACOMPANHAMENTO'!$AC$3:$AC$4922)))+((O60&lt;&gt;"")*ISNUMBER(SEARCH("|"&amp;O60&amp;"|",'5_ACOMPANHAMENTO'!$AC$3:$AC$4922)))+((P60&lt;&gt;"")*ISNUMBER(SEARCH("|"&amp;P60&amp;"|",'5_ACOMPANHAMENTO'!$AC$3:$AC$4922)))+((Q60&lt;&gt;"")*ISNUMBER(SEARCH("|"&amp;Q60&amp;"|",'5_ACOMPANHAMENTO'!$AC$3:$AC$4922)))+((R60&lt;&gt;"")*ISNUMBER(SEARCH("|"&amp;R60&amp;"|",'5_ACOMPANHAMENTO'!$AC$3:$AC$4922)))+((S60&lt;&gt;"")*ISNUMBER(SEARCH("|"&amp;S60&amp;"|",'5_ACOMPANHAMENTO'!$AC$3:$AC$4922)))+((T60&lt;&gt;"")*ISNUMBER(SEARCH("|"&amp;T60&amp;"|",'5_ACOMPANHAMENTO'!$AC$3:$AC$4922)))+((U60&lt;&gt;"")*ISNUMBER(SEARCH("|"&amp;U60&amp;"|",'5_ACOMPANHAMENTO'!$AC$3:$AC$4922)))+((V60&lt;&gt;"")*ISNUMBER(SEARCH("|"&amp;V60&amp;"|",'5_ACOMPANHAMENTO'!$AC$3:$AC$4922)))+((W60&lt;&gt;"")*ISNUMBER(SEARCH("|"&amp;W60&amp;"|",'5_ACOMPANHAMENTO'!$AC$3:$AC$4922)))+((X60&lt;&gt;"")*ISNUMBER(SEARCH("|"&amp;X60&amp;"|",'5_ACOMPANHAMENTO'!$AC$3:$AC$4922)))+((Y60&lt;&gt;"")*ISNUMBER(SEARCH("|"&amp;Y60&amp;"|",'5_ACOMPANHAMENTO'!$AC$3:$AC$4922)))+((Z60&lt;&gt;"")*ISNUMBER(SEARCH("|"&amp;Z60&amp;"|",'5_ACOMPANHAMENTO'!$AC$3:$AC$4922)))+((AA60&lt;&gt;"")*ISNUMBER(SEARCH("|"&amp;AA60&amp;"|",'5_ACOMPANHAMENTO'!$AC$3:$AC$4922)))+((AB60&lt;&gt;"")*ISNUMBER(SEARCH("|"&amp;AB60&amp;"|",'5_ACOMPANHAMENTO'!$AC$3:$AC$4922))))&gt;0),0),0)),""))</f>
        <v/>
      </c>
      <c r="B60" s="4" t="n">
        <v>10163</v>
      </c>
      <c r="C60" s="4" t="inlineStr">
        <is>
          <t>PU</t>
        </is>
      </c>
      <c r="D60" s="4">
        <f>IF(OR($B60="",$C60=""),"",IFERROR(SUMPRODUCT(--(('5_ACOMPANHAMENTO'!$AD$3:$AD$4922=TRIM($C60&amp;""))*('5_ACOMPANHAMENTO'!$AC$3:$AC$4922&lt;&gt;"")*((((I60&lt;&gt;"")*ISNUMBER(SEARCH("|"&amp;I60&amp;"|",'5_ACOMPANHAMENTO'!$AC$3:$AC$4922)))+((J60&lt;&gt;"")*ISNUMBER(SEARCH("|"&amp;J60&amp;"|",'5_ACOMPANHAMENTO'!$AC$3:$AC$4922)))+((K60&lt;&gt;"")*ISNUMBER(SEARCH("|"&amp;K60&amp;"|",'5_ACOMPANHAMENTO'!$AC$3:$AC$4922)))+((L60&lt;&gt;"")*ISNUMBER(SEARCH("|"&amp;L60&amp;"|",'5_ACOMPANHAMENTO'!$AC$3:$AC$4922)))+((M60&lt;&gt;"")*ISNUMBER(SEARCH("|"&amp;M60&amp;"|",'5_ACOMPANHAMENTO'!$AC$3:$AC$4922)))+((N60&lt;&gt;"")*ISNUMBER(SEARCH("|"&amp;N60&amp;"|",'5_ACOMPANHAMENTO'!$AC$3:$AC$4922)))+((O60&lt;&gt;"")*ISNUMBER(SEARCH("|"&amp;O60&amp;"|",'5_ACOMPANHAMENTO'!$AC$3:$AC$4922)))+((P60&lt;&gt;"")*ISNUMBER(SEARCH("|"&amp;P60&amp;"|",'5_ACOMPANHAMENTO'!$AC$3:$AC$4922)))+((Q60&lt;&gt;"")*ISNUMBER(SEARCH("|"&amp;Q60&amp;"|",'5_ACOMPANHAMENTO'!$AC$3:$AC$4922)))+((R60&lt;&gt;"")*ISNUMBER(SEARCH("|"&amp;R60&amp;"|",'5_ACOMPANHAMENTO'!$AC$3:$AC$4922)))+((S60&lt;&gt;"")*ISNUMBER(SEARCH("|"&amp;S60&amp;"|",'5_ACOMPANHAMENTO'!$AC$3:$AC$4922)))+((T60&lt;&gt;"")*ISNUMBER(SEARCH("|"&amp;T60&amp;"|",'5_ACOMPANHAMENTO'!$AC$3:$AC$4922)))+((U60&lt;&gt;"")*ISNUMBER(SEARCH("|"&amp;U60&amp;"|",'5_ACOMPANHAMENTO'!$AC$3:$AC$4922)))+((V60&lt;&gt;"")*ISNUMBER(SEARCH("|"&amp;V60&amp;"|",'5_ACOMPANHAMENTO'!$AC$3:$AC$4922)))+((W60&lt;&gt;"")*ISNUMBER(SEARCH("|"&amp;W60&amp;"|",'5_ACOMPANHAMENTO'!$AC$3:$AC$4922)))+((X60&lt;&gt;"")*ISNUMBER(SEARCH("|"&amp;X60&amp;"|",'5_ACOMPANHAMENTO'!$AC$3:$AC$4922)))+((Y60&lt;&gt;"")*ISNUMBER(SEARCH("|"&amp;Y60&amp;"|",'5_ACOMPANHAMENTO'!$AC$3:$AC$4922)))+((Z60&lt;&gt;"")*ISNUMBER(SEARCH("|"&amp;Z60&amp;"|",'5_ACOMPANHAMENTO'!$AC$3:$AC$4922)))+((AA60&lt;&gt;"")*ISNUMBER(SEARCH("|"&amp;AA60&amp;"|",'5_ACOMPANHAMENTO'!$AC$3:$AC$4922)))+((AB60&lt;&gt;"")*ISNUMBER(SEARCH("|"&amp;AB60&amp;"|",'5_ACOMPANHAMENTO'!$AC$3:$AC$4922))))&gt;0)),'5_ACOMPANHAMENTO'!$J$3:$J$4922),0))</f>
        <v/>
      </c>
      <c r="E60" s="4">
        <f>IF(G60=0,"FINALIZADO",IF(TODAY()&gt;A60,"ATRASADO "&amp;TODAY()-A60&amp;" DIAS","ADIANTADO "&amp;A60-TODAY()&amp;" DIAS"))</f>
        <v/>
      </c>
      <c r="F60" s="7">
        <f>IF(OR($B60="",$C60=""),"",IFERROR(SUMPRODUCT(--(('5_ACOMPANHAMENTO'!$AD$3:$AD$4922=TRIM($C60&amp;""))*('5_ACOMPANHAMENTO'!$AC$3:$AC$4922&lt;&gt;"")*((((I60&lt;&gt;"")*ISNUMBER(SEARCH("|"&amp;I60&amp;"|",'5_ACOMPANHAMENTO'!$AC$3:$AC$4922)))+((J60&lt;&gt;"")*ISNUMBER(SEARCH("|"&amp;J60&amp;"|",'5_ACOMPANHAMENTO'!$AC$3:$AC$4922)))+((K60&lt;&gt;"")*ISNUMBER(SEARCH("|"&amp;K60&amp;"|",'5_ACOMPANHAMENTO'!$AC$3:$AC$4922)))+((L60&lt;&gt;"")*ISNUMBER(SEARCH("|"&amp;L60&amp;"|",'5_ACOMPANHAMENTO'!$AC$3:$AC$4922)))+((M60&lt;&gt;"")*ISNUMBER(SEARCH("|"&amp;M60&amp;"|",'5_ACOMPANHAMENTO'!$AC$3:$AC$4922)))+((N60&lt;&gt;"")*ISNUMBER(SEARCH("|"&amp;N60&amp;"|",'5_ACOMPANHAMENTO'!$AC$3:$AC$4922)))+((O60&lt;&gt;"")*ISNUMBER(SEARCH("|"&amp;O60&amp;"|",'5_ACOMPANHAMENTO'!$AC$3:$AC$4922)))+((P60&lt;&gt;"")*ISNUMBER(SEARCH("|"&amp;P60&amp;"|",'5_ACOMPANHAMENTO'!$AC$3:$AC$4922)))+((Q60&lt;&gt;"")*ISNUMBER(SEARCH("|"&amp;Q60&amp;"|",'5_ACOMPANHAMENTO'!$AC$3:$AC$4922)))+((R60&lt;&gt;"")*ISNUMBER(SEARCH("|"&amp;R60&amp;"|",'5_ACOMPANHAMENTO'!$AC$3:$AC$4922)))+((S60&lt;&gt;"")*ISNUMBER(SEARCH("|"&amp;S60&amp;"|",'5_ACOMPANHAMENTO'!$AC$3:$AC$4922)))+((T60&lt;&gt;"")*ISNUMBER(SEARCH("|"&amp;T60&amp;"|",'5_ACOMPANHAMENTO'!$AC$3:$AC$4922)))+((U60&lt;&gt;"")*ISNUMBER(SEARCH("|"&amp;U60&amp;"|",'5_ACOMPANHAMENTO'!$AC$3:$AC$4922)))+((V60&lt;&gt;"")*ISNUMBER(SEARCH("|"&amp;V60&amp;"|",'5_ACOMPANHAMENTO'!$AC$3:$AC$4922)))+((W60&lt;&gt;"")*ISNUMBER(SEARCH("|"&amp;W60&amp;"|",'5_ACOMPANHAMENTO'!$AC$3:$AC$4922)))+((X60&lt;&gt;"")*ISNUMBER(SEARCH("|"&amp;X60&amp;"|",'5_ACOMPANHAMENTO'!$AC$3:$AC$4922)))+((Y60&lt;&gt;"")*ISNUMBER(SEARCH("|"&amp;Y60&amp;"|",'5_ACOMPANHAMENTO'!$AC$3:$AC$4922)))+((Z60&lt;&gt;"")*ISNUMBER(SEARCH("|"&amp;Z60&amp;"|",'5_ACOMPANHAMENTO'!$AC$3:$AC$4922)))+((AA60&lt;&gt;"")*ISNUMBER(SEARCH("|"&amp;AA60&amp;"|",'5_ACOMPANHAMENTO'!$AC$3:$AC$4922)))+((AB60&lt;&gt;"")*ISNUMBER(SEARCH("|"&amp;AB60&amp;"|",'5_ACOMPANHAMENTO'!$AC$3:$AC$4922))))&gt;0)),'5_ACOMPANHAMENTO'!$O$3:$O$4922),0))</f>
        <v/>
      </c>
      <c r="G60" s="7">
        <f>IF(OR($B60="",$C60=""),"",D60-F60)</f>
        <v/>
      </c>
      <c r="H60" s="1">
        <f>IF(OR($B60="",$C60=""),"",TRIM($B60&amp;"")&amp;"|"&amp;TRIM($C60&amp;""))</f>
        <v/>
      </c>
      <c r="I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",99)),1,99)))</f>
        <v/>
      </c>
      <c r="J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",99)),100,99)))</f>
        <v/>
      </c>
      <c r="K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",99)),199,99)))</f>
        <v/>
      </c>
      <c r="L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",99)),298,99)))</f>
        <v/>
      </c>
      <c r="M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",99)),397,99)))</f>
        <v/>
      </c>
      <c r="N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",99)),496,99)))</f>
        <v/>
      </c>
      <c r="O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",99)),595,99)))</f>
        <v/>
      </c>
      <c r="P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",99)),694,99)))</f>
        <v/>
      </c>
      <c r="Q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",99)),793,99)))</f>
        <v/>
      </c>
      <c r="R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",99)),892,99)))</f>
        <v/>
      </c>
      <c r="S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",99)),991,99)))</f>
        <v/>
      </c>
      <c r="T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",99)),1090,99)))</f>
        <v/>
      </c>
      <c r="U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",99)),1189,99)))</f>
        <v/>
      </c>
      <c r="V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",99)),1288,99)))</f>
        <v/>
      </c>
      <c r="W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",99)),1387,99)))</f>
        <v/>
      </c>
      <c r="X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",99)),1486,99)))</f>
        <v/>
      </c>
      <c r="Y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",99)),1585,99)))</f>
        <v/>
      </c>
      <c r="Z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",99)),1684,99)))</f>
        <v/>
      </c>
      <c r="AA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",99)),1783,99)))</f>
        <v/>
      </c>
      <c r="AB60" s="1">
        <f>IF($B60="","",TRIM(MID(SUBSTITUTE(TRIM(SUBSTITUTE(SUBSTITUTE(SUBSTITUTE(SUBSTITUTE(SUBSTITUTE(SUBSTITUTE(SUBSTITUTE(SUBSTITUTE(SUBSTITUTE(SUBSTITUTE(SUBSTITUTE(SUBSTITUTE(SUBSTITUTE(SUBSTITUTE(TRIM($B60&amp;""),CHAR(10),"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",REPT(" ",99)),1882,99)))</f>
        <v/>
      </c>
    </row>
    <row r="61" hidden="1" ht="14.25" customHeight="1">
      <c r="A61" s="4">
        <f>IF(OR($B61="",$C61=""),"",IFERROR(INDEX('5_ACOMPANHAMENTO'!$A$3:$A$4922,MATCH(1,INDEX(('5_ACOMPANHAMENTO'!$AD$3:$AD$4922=TRIM($C61&amp;""))*('5_ACOMPANHAMENTO'!$AC$3:$AC$4922&lt;&gt;"")*((((I61&lt;&gt;"")*ISNUMBER(SEARCH("|"&amp;I61&amp;"|",'5_ACOMPANHAMENTO'!$AC$3:$AC$4922)))+((J61&lt;&gt;"")*ISNUMBER(SEARCH("|"&amp;J61&amp;"|",'5_ACOMPANHAMENTO'!$AC$3:$AC$4922)))+((K61&lt;&gt;"")*ISNUMBER(SEARCH("|"&amp;K61&amp;"|",'5_ACOMPANHAMENTO'!$AC$3:$AC$4922)))+((L61&lt;&gt;"")*ISNUMBER(SEARCH("|"&amp;L61&amp;"|",'5_ACOMPANHAMENTO'!$AC$3:$AC$4922)))+((M61&lt;&gt;"")*ISNUMBER(SEARCH("|"&amp;M61&amp;"|",'5_ACOMPANHAMENTO'!$AC$3:$AC$4922)))+((N61&lt;&gt;"")*ISNUMBER(SEARCH("|"&amp;N61&amp;"|",'5_ACOMPANHAMENTO'!$AC$3:$AC$4922)))+((O61&lt;&gt;"")*ISNUMBER(SEARCH("|"&amp;O61&amp;"|",'5_ACOMPANHAMENTO'!$AC$3:$AC$4922)))+((P61&lt;&gt;"")*ISNUMBER(SEARCH("|"&amp;P61&amp;"|",'5_ACOMPANHAMENTO'!$AC$3:$AC$4922)))+((Q61&lt;&gt;"")*ISNUMBER(SEARCH("|"&amp;Q61&amp;"|",'5_ACOMPANHAMENTO'!$AC$3:$AC$4922)))+((R61&lt;&gt;"")*ISNUMBER(SEARCH("|"&amp;R61&amp;"|",'5_ACOMPANHAMENTO'!$AC$3:$AC$4922)))+((S61&lt;&gt;"")*ISNUMBER(SEARCH("|"&amp;S61&amp;"|",'5_ACOMPANHAMENTO'!$AC$3:$AC$4922)))+((T61&lt;&gt;"")*ISNUMBER(SEARCH("|"&amp;T61&amp;"|",'5_ACOMPANHAMENTO'!$AC$3:$AC$4922)))+((U61&lt;&gt;"")*ISNUMBER(SEARCH("|"&amp;U61&amp;"|",'5_ACOMPANHAMENTO'!$AC$3:$AC$4922)))+((V61&lt;&gt;"")*ISNUMBER(SEARCH("|"&amp;V61&amp;"|",'5_ACOMPANHAMENTO'!$AC$3:$AC$4922)))+((W61&lt;&gt;"")*ISNUMBER(SEARCH("|"&amp;W61&amp;"|",'5_ACOMPANHAMENTO'!$AC$3:$AC$4922)))+((X61&lt;&gt;"")*ISNUMBER(SEARCH("|"&amp;X61&amp;"|",'5_ACOMPANHAMENTO'!$AC$3:$AC$4922)))+((Y61&lt;&gt;"")*ISNUMBER(SEARCH("|"&amp;Y61&amp;"|",'5_ACOMPANHAMENTO'!$AC$3:$AC$4922)))+((Z61&lt;&gt;"")*ISNUMBER(SEARCH("|"&amp;Z61&amp;"|",'5_ACOMPANHAMENTO'!$AC$3:$AC$4922)))+((AA61&lt;&gt;"")*ISNUMBER(SEARCH("|"&amp;AA61&amp;"|",'5_ACOMPANHAMENTO'!$AC$3:$AC$4922)))+((AB61&lt;&gt;"")*ISNUMBER(SEARCH("|"&amp;AB61&amp;"|",'5_ACOMPANHAMENTO'!$AC$3:$AC$4922))))&gt;0),0),0)),""))</f>
        <v/>
      </c>
      <c r="B61" s="4" t="n">
        <v>10163</v>
      </c>
      <c r="C61" s="4" t="inlineStr">
        <is>
          <t>FURADEIRA 20</t>
        </is>
      </c>
      <c r="D61" s="4">
        <f>IF(OR($B61="",$C61=""),"",IFERROR(SUMPRODUCT(--(('5_ACOMPANHAMENTO'!$AD$3:$AD$4922=TRIM($C61&amp;""))*('5_ACOMPANHAMENTO'!$AC$3:$AC$4922&lt;&gt;"")*((((I61&lt;&gt;"")*ISNUMBER(SEARCH("|"&amp;I61&amp;"|",'5_ACOMPANHAMENTO'!$AC$3:$AC$4922)))+((J61&lt;&gt;"")*ISNUMBER(SEARCH("|"&amp;J61&amp;"|",'5_ACOMPANHAMENTO'!$AC$3:$AC$4922)))+((K61&lt;&gt;"")*ISNUMBER(SEARCH("|"&amp;K61&amp;"|",'5_ACOMPANHAMENTO'!$AC$3:$AC$4922)))+((L61&lt;&gt;"")*ISNUMBER(SEARCH("|"&amp;L61&amp;"|",'5_ACOMPANHAMENTO'!$AC$3:$AC$4922)))+((M61&lt;&gt;"")*ISNUMBER(SEARCH("|"&amp;M61&amp;"|",'5_ACOMPANHAMENTO'!$AC$3:$AC$4922)))+((N61&lt;&gt;"")*ISNUMBER(SEARCH("|"&amp;N61&amp;"|",'5_ACOMPANHAMENTO'!$AC$3:$AC$4922)))+((O61&lt;&gt;"")*ISNUMBER(SEARCH("|"&amp;O61&amp;"|",'5_ACOMPANHAMENTO'!$AC$3:$AC$4922)))+((P61&lt;&gt;"")*ISNUMBER(SEARCH("|"&amp;P61&amp;"|",'5_ACOMPANHAMENTO'!$AC$3:$AC$4922)))+((Q61&lt;&gt;"")*ISNUMBER(SEARCH("|"&amp;Q61&amp;"|",'5_ACOMPANHAMENTO'!$AC$3:$AC$4922)))+((R61&lt;&gt;"")*ISNUMBER(SEARCH("|"&amp;R61&amp;"|",'5_ACOMPANHAMENTO'!$AC$3:$AC$4922)))+((S61&lt;&gt;"")*ISNUMBER(SEARCH("|"&amp;S61&amp;"|",'5_ACOMPANHAMENTO'!$AC$3:$AC$4922)))+((T61&lt;&gt;"")*ISNUMBER(SEARCH("|"&amp;T61&amp;"|",'5_ACOMPANHAMENTO'!$AC$3:$AC$4922)))+((U61&lt;&gt;"")*ISNUMBER(SEARCH("|"&amp;U61&amp;"|",'5_ACOMPANHAMENTO'!$AC$3:$AC$4922)))+((V61&lt;&gt;"")*ISNUMBER(SEARCH("|"&amp;V61&amp;"|",'5_ACOMPANHAMENTO'!$AC$3:$AC$4922)))+((W61&lt;&gt;"")*ISNUMBER(SEARCH("|"&amp;W61&amp;"|",'5_ACOMPANHAMENTO'!$AC$3:$AC$4922)))+((X61&lt;&gt;"")*ISNUMBER(SEARCH("|"&amp;X61&amp;"|",'5_ACOMPANHAMENTO'!$AC$3:$AC$4922)))+((Y61&lt;&gt;"")*ISNUMBER(SEARCH("|"&amp;Y61&amp;"|",'5_ACOMPANHAMENTO'!$AC$3:$AC$4922)))+((Z61&lt;&gt;"")*ISNUMBER(SEARCH("|"&amp;Z61&amp;"|",'5_ACOMPANHAMENTO'!$AC$3:$AC$4922)))+((AA61&lt;&gt;"")*ISNUMBER(SEARCH("|"&amp;AA61&amp;"|",'5_ACOMPANHAMENTO'!$AC$3:$AC$4922)))+((AB61&lt;&gt;"")*ISNUMBER(SEARCH("|"&amp;AB61&amp;"|",'5_ACOMPANHAMENTO'!$AC$3:$AC$4922))))&gt;0)),'5_ACOMPANHAMENTO'!$J$3:$J$4922),0))</f>
        <v/>
      </c>
      <c r="E61" s="4">
        <f>IF(G61=0,"FINALIZADO",IF(TODAY()&gt;A61,"ATRASADO "&amp;TODAY()-A61&amp;" DIAS","ADIANTADO "&amp;A61-TODAY()&amp;" DIAS"))</f>
        <v/>
      </c>
      <c r="F61" s="7">
        <f>IF(OR($B61="",$C61=""),"",IFERROR(SUMPRODUCT(--(('5_ACOMPANHAMENTO'!$AD$3:$AD$4922=TRIM($C61&amp;""))*('5_ACOMPANHAMENTO'!$AC$3:$AC$4922&lt;&gt;"")*((((I61&lt;&gt;"")*ISNUMBER(SEARCH("|"&amp;I61&amp;"|",'5_ACOMPANHAMENTO'!$AC$3:$AC$4922)))+((J61&lt;&gt;"")*ISNUMBER(SEARCH("|"&amp;J61&amp;"|",'5_ACOMPANHAMENTO'!$AC$3:$AC$4922)))+((K61&lt;&gt;"")*ISNUMBER(SEARCH("|"&amp;K61&amp;"|",'5_ACOMPANHAMENTO'!$AC$3:$AC$4922)))+((L61&lt;&gt;"")*ISNUMBER(SEARCH("|"&amp;L61&amp;"|",'5_ACOMPANHAMENTO'!$AC$3:$AC$4922)))+((M61&lt;&gt;"")*ISNUMBER(SEARCH("|"&amp;M61&amp;"|",'5_ACOMPANHAMENTO'!$AC$3:$AC$4922)))+((N61&lt;&gt;"")*ISNUMBER(SEARCH("|"&amp;N61&amp;"|",'5_ACOMPANHAMENTO'!$AC$3:$AC$4922)))+((O61&lt;&gt;"")*ISNUMBER(SEARCH("|"&amp;O61&amp;"|",'5_ACOMPANHAMENTO'!$AC$3:$AC$4922)))+((P61&lt;&gt;"")*ISNUMBER(SEARCH("|"&amp;P61&amp;"|",'5_ACOMPANHAMENTO'!$AC$3:$AC$4922)))+((Q61&lt;&gt;"")*ISNUMBER(SEARCH("|"&amp;Q61&amp;"|",'5_ACOMPANHAMENTO'!$AC$3:$AC$4922)))+((R61&lt;&gt;"")*ISNUMBER(SEARCH("|"&amp;R61&amp;"|",'5_ACOMPANHAMENTO'!$AC$3:$AC$4922)))+((S61&lt;&gt;"")*ISNUMBER(SEARCH("|"&amp;S61&amp;"|",'5_ACOMPANHAMENTO'!$AC$3:$AC$4922)))+((T61&lt;&gt;"")*ISNUMBER(SEARCH("|"&amp;T61&amp;"|",'5_ACOMPANHAMENTO'!$AC$3:$AC$4922)))+((U61&lt;&gt;"")*ISNUMBER(SEARCH("|"&amp;U61&amp;"|",'5_ACOMPANHAMENTO'!$AC$3:$AC$4922)))+((V61&lt;&gt;"")*ISNUMBER(SEARCH("|"&amp;V61&amp;"|",'5_ACOMPANHAMENTO'!$AC$3:$AC$4922)))+((W61&lt;&gt;"")*ISNUMBER(SEARCH("|"&amp;W61&amp;"|",'5_ACOMPANHAMENTO'!$AC$3:$AC$4922)))+((X61&lt;&gt;"")*ISNUMBER(SEARCH("|"&amp;X61&amp;"|",'5_ACOMPANHAMENTO'!$AC$3:$AC$4922)))+((Y61&lt;&gt;"")*ISNUMBER(SEARCH("|"&amp;Y61&amp;"|",'5_ACOMPANHAMENTO'!$AC$3:$AC$4922)))+((Z61&lt;&gt;"")*ISNUMBER(SEARCH("|"&amp;Z61&amp;"|",'5_ACOMPANHAMENTO'!$AC$3:$AC$4922)))+((AA61&lt;&gt;"")*ISNUMBER(SEARCH("|"&amp;AA61&amp;"|",'5_ACOMPANHAMENTO'!$AC$3:$AC$4922)))+((AB61&lt;&gt;"")*ISNUMBER(SEARCH("|"&amp;AB61&amp;"|",'5_ACOMPANHAMENTO'!$AC$3:$AC$4922))))&gt;0)),'5_ACOMPANHAMENTO'!$O$3:$O$4922),0))</f>
        <v/>
      </c>
      <c r="G61" s="7">
        <f>IF(OR($B61="",$C61=""),"",D61-F61)</f>
        <v/>
      </c>
      <c r="H61" s="1">
        <f>IF(OR($B61="",$C61=""),"",TRIM($B61&amp;"")&amp;"|"&amp;TRIM($C61&amp;""))</f>
        <v/>
      </c>
      <c r="I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",99)),1,99)))</f>
        <v/>
      </c>
      <c r="J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",99)),100,99)))</f>
        <v/>
      </c>
      <c r="K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",99)),199,99)))</f>
        <v/>
      </c>
      <c r="L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",99)),298,99)))</f>
        <v/>
      </c>
      <c r="M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",99)),397,99)))</f>
        <v/>
      </c>
      <c r="N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",99)),496,99)))</f>
        <v/>
      </c>
      <c r="O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",99)),595,99)))</f>
        <v/>
      </c>
      <c r="P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",99)),694,99)))</f>
        <v/>
      </c>
      <c r="Q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",99)),793,99)))</f>
        <v/>
      </c>
      <c r="R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",99)),892,99)))</f>
        <v/>
      </c>
      <c r="S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",99)),991,99)))</f>
        <v/>
      </c>
      <c r="T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",99)),1090,99)))</f>
        <v/>
      </c>
      <c r="U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",99)),1189,99)))</f>
        <v/>
      </c>
      <c r="V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",99)),1288,99)))</f>
        <v/>
      </c>
      <c r="W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",99)),1387,99)))</f>
        <v/>
      </c>
      <c r="X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",99)),1486,99)))</f>
        <v/>
      </c>
      <c r="Y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",99)),1585,99)))</f>
        <v/>
      </c>
      <c r="Z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",99)),1684,99)))</f>
        <v/>
      </c>
      <c r="AA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",99)),1783,99)))</f>
        <v/>
      </c>
      <c r="AB61" s="1">
        <f>IF($B61="","",TRIM(MID(SUBSTITUTE(TRIM(SUBSTITUTE(SUBSTITUTE(SUBSTITUTE(SUBSTITUTE(SUBSTITUTE(SUBSTITUTE(SUBSTITUTE(SUBSTITUTE(SUBSTITUTE(SUBSTITUTE(SUBSTITUTE(SUBSTITUTE(SUBSTITUTE(SUBSTITUTE(TRIM($B61&amp;""),CHAR(10),"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",REPT(" ",99)),1882,99)))</f>
        <v/>
      </c>
    </row>
    <row r="62" hidden="1" ht="14.25" customHeight="1">
      <c r="A62" s="4">
        <f>IF(OR($B62="",$C62=""),"",IFERROR(INDEX('5_ACOMPANHAMENTO'!$A$3:$A$4922,MATCH(1,INDEX(('5_ACOMPANHAMENTO'!$AD$3:$AD$4922=TRIM($C62&amp;""))*('5_ACOMPANHAMENTO'!$AC$3:$AC$4922&lt;&gt;"")*((((I62&lt;&gt;"")*ISNUMBER(SEARCH("|"&amp;I62&amp;"|",'5_ACOMPANHAMENTO'!$AC$3:$AC$4922)))+((J62&lt;&gt;"")*ISNUMBER(SEARCH("|"&amp;J62&amp;"|",'5_ACOMPANHAMENTO'!$AC$3:$AC$4922)))+((K62&lt;&gt;"")*ISNUMBER(SEARCH("|"&amp;K62&amp;"|",'5_ACOMPANHAMENTO'!$AC$3:$AC$4922)))+((L62&lt;&gt;"")*ISNUMBER(SEARCH("|"&amp;L62&amp;"|",'5_ACOMPANHAMENTO'!$AC$3:$AC$4922)))+((M62&lt;&gt;"")*ISNUMBER(SEARCH("|"&amp;M62&amp;"|",'5_ACOMPANHAMENTO'!$AC$3:$AC$4922)))+((N62&lt;&gt;"")*ISNUMBER(SEARCH("|"&amp;N62&amp;"|",'5_ACOMPANHAMENTO'!$AC$3:$AC$4922)))+((O62&lt;&gt;"")*ISNUMBER(SEARCH("|"&amp;O62&amp;"|",'5_ACOMPANHAMENTO'!$AC$3:$AC$4922)))+((P62&lt;&gt;"")*ISNUMBER(SEARCH("|"&amp;P62&amp;"|",'5_ACOMPANHAMENTO'!$AC$3:$AC$4922)))+((Q62&lt;&gt;"")*ISNUMBER(SEARCH("|"&amp;Q62&amp;"|",'5_ACOMPANHAMENTO'!$AC$3:$AC$4922)))+((R62&lt;&gt;"")*ISNUMBER(SEARCH("|"&amp;R62&amp;"|",'5_ACOMPANHAMENTO'!$AC$3:$AC$4922)))+((S62&lt;&gt;"")*ISNUMBER(SEARCH("|"&amp;S62&amp;"|",'5_ACOMPANHAMENTO'!$AC$3:$AC$4922)))+((T62&lt;&gt;"")*ISNUMBER(SEARCH("|"&amp;T62&amp;"|",'5_ACOMPANHAMENTO'!$AC$3:$AC$4922)))+((U62&lt;&gt;"")*ISNUMBER(SEARCH("|"&amp;U62&amp;"|",'5_ACOMPANHAMENTO'!$AC$3:$AC$4922)))+((V62&lt;&gt;"")*ISNUMBER(SEARCH("|"&amp;V62&amp;"|",'5_ACOMPANHAMENTO'!$AC$3:$AC$4922)))+((W62&lt;&gt;"")*ISNUMBER(SEARCH("|"&amp;W62&amp;"|",'5_ACOMPANHAMENTO'!$AC$3:$AC$4922)))+((X62&lt;&gt;"")*ISNUMBER(SEARCH("|"&amp;X62&amp;"|",'5_ACOMPANHAMENTO'!$AC$3:$AC$4922)))+((Y62&lt;&gt;"")*ISNUMBER(SEARCH("|"&amp;Y62&amp;"|",'5_ACOMPANHAMENTO'!$AC$3:$AC$4922)))+((Z62&lt;&gt;"")*ISNUMBER(SEARCH("|"&amp;Z62&amp;"|",'5_ACOMPANHAMENTO'!$AC$3:$AC$4922)))+((AA62&lt;&gt;"")*ISNUMBER(SEARCH("|"&amp;AA62&amp;"|",'5_ACOMPANHAMENTO'!$AC$3:$AC$4922)))+((AB62&lt;&gt;"")*ISNUMBER(SEARCH("|"&amp;AB62&amp;"|",'5_ACOMPANHAMENTO'!$AC$3:$AC$4922))))&gt;0),0),0)),""))</f>
        <v/>
      </c>
      <c r="B62" s="4" t="n">
        <v>10163</v>
      </c>
      <c r="C62" s="4" t="inlineStr">
        <is>
          <t>FURADEIRA 21</t>
        </is>
      </c>
      <c r="D62" s="4">
        <f>IF(OR($B62="",$C62=""),"",IFERROR(SUMPRODUCT(--(('5_ACOMPANHAMENTO'!$AD$3:$AD$4922=TRIM($C62&amp;""))*('5_ACOMPANHAMENTO'!$AC$3:$AC$4922&lt;&gt;"")*((((I62&lt;&gt;"")*ISNUMBER(SEARCH("|"&amp;I62&amp;"|",'5_ACOMPANHAMENTO'!$AC$3:$AC$4922)))+((J62&lt;&gt;"")*ISNUMBER(SEARCH("|"&amp;J62&amp;"|",'5_ACOMPANHAMENTO'!$AC$3:$AC$4922)))+((K62&lt;&gt;"")*ISNUMBER(SEARCH("|"&amp;K62&amp;"|",'5_ACOMPANHAMENTO'!$AC$3:$AC$4922)))+((L62&lt;&gt;"")*ISNUMBER(SEARCH("|"&amp;L62&amp;"|",'5_ACOMPANHAMENTO'!$AC$3:$AC$4922)))+((M62&lt;&gt;"")*ISNUMBER(SEARCH("|"&amp;M62&amp;"|",'5_ACOMPANHAMENTO'!$AC$3:$AC$4922)))+((N62&lt;&gt;"")*ISNUMBER(SEARCH("|"&amp;N62&amp;"|",'5_ACOMPANHAMENTO'!$AC$3:$AC$4922)))+((O62&lt;&gt;"")*ISNUMBER(SEARCH("|"&amp;O62&amp;"|",'5_ACOMPANHAMENTO'!$AC$3:$AC$4922)))+((P62&lt;&gt;"")*ISNUMBER(SEARCH("|"&amp;P62&amp;"|",'5_ACOMPANHAMENTO'!$AC$3:$AC$4922)))+((Q62&lt;&gt;"")*ISNUMBER(SEARCH("|"&amp;Q62&amp;"|",'5_ACOMPANHAMENTO'!$AC$3:$AC$4922)))+((R62&lt;&gt;"")*ISNUMBER(SEARCH("|"&amp;R62&amp;"|",'5_ACOMPANHAMENTO'!$AC$3:$AC$4922)))+((S62&lt;&gt;"")*ISNUMBER(SEARCH("|"&amp;S62&amp;"|",'5_ACOMPANHAMENTO'!$AC$3:$AC$4922)))+((T62&lt;&gt;"")*ISNUMBER(SEARCH("|"&amp;T62&amp;"|",'5_ACOMPANHAMENTO'!$AC$3:$AC$4922)))+((U62&lt;&gt;"")*ISNUMBER(SEARCH("|"&amp;U62&amp;"|",'5_ACOMPANHAMENTO'!$AC$3:$AC$4922)))+((V62&lt;&gt;"")*ISNUMBER(SEARCH("|"&amp;V62&amp;"|",'5_ACOMPANHAMENTO'!$AC$3:$AC$4922)))+((W62&lt;&gt;"")*ISNUMBER(SEARCH("|"&amp;W62&amp;"|",'5_ACOMPANHAMENTO'!$AC$3:$AC$4922)))+((X62&lt;&gt;"")*ISNUMBER(SEARCH("|"&amp;X62&amp;"|",'5_ACOMPANHAMENTO'!$AC$3:$AC$4922)))+((Y62&lt;&gt;"")*ISNUMBER(SEARCH("|"&amp;Y62&amp;"|",'5_ACOMPANHAMENTO'!$AC$3:$AC$4922)))+((Z62&lt;&gt;"")*ISNUMBER(SEARCH("|"&amp;Z62&amp;"|",'5_ACOMPANHAMENTO'!$AC$3:$AC$4922)))+((AA62&lt;&gt;"")*ISNUMBER(SEARCH("|"&amp;AA62&amp;"|",'5_ACOMPANHAMENTO'!$AC$3:$AC$4922)))+((AB62&lt;&gt;"")*ISNUMBER(SEARCH("|"&amp;AB62&amp;"|",'5_ACOMPANHAMENTO'!$AC$3:$AC$4922))))&gt;0)),'5_ACOMPANHAMENTO'!$J$3:$J$4922),0))</f>
        <v/>
      </c>
      <c r="E62" s="4">
        <f>IF(G62=0,"FINALIZADO",IF(TODAY()&gt;A62,"ATRASADO "&amp;TODAY()-A62&amp;" DIAS","ADIANTADO "&amp;A62-TODAY()&amp;" DIAS"))</f>
        <v/>
      </c>
      <c r="F62" s="7">
        <f>IF(OR($B62="",$C62=""),"",IFERROR(SUMPRODUCT(--(('5_ACOMPANHAMENTO'!$AD$3:$AD$4922=TRIM($C62&amp;""))*('5_ACOMPANHAMENTO'!$AC$3:$AC$4922&lt;&gt;"")*((((I62&lt;&gt;"")*ISNUMBER(SEARCH("|"&amp;I62&amp;"|",'5_ACOMPANHAMENTO'!$AC$3:$AC$4922)))+((J62&lt;&gt;"")*ISNUMBER(SEARCH("|"&amp;J62&amp;"|",'5_ACOMPANHAMENTO'!$AC$3:$AC$4922)))+((K62&lt;&gt;"")*ISNUMBER(SEARCH("|"&amp;K62&amp;"|",'5_ACOMPANHAMENTO'!$AC$3:$AC$4922)))+((L62&lt;&gt;"")*ISNUMBER(SEARCH("|"&amp;L62&amp;"|",'5_ACOMPANHAMENTO'!$AC$3:$AC$4922)))+((M62&lt;&gt;"")*ISNUMBER(SEARCH("|"&amp;M62&amp;"|",'5_ACOMPANHAMENTO'!$AC$3:$AC$4922)))+((N62&lt;&gt;"")*ISNUMBER(SEARCH("|"&amp;N62&amp;"|",'5_ACOMPANHAMENTO'!$AC$3:$AC$4922)))+((O62&lt;&gt;"")*ISNUMBER(SEARCH("|"&amp;O62&amp;"|",'5_ACOMPANHAMENTO'!$AC$3:$AC$4922)))+((P62&lt;&gt;"")*ISNUMBER(SEARCH("|"&amp;P62&amp;"|",'5_ACOMPANHAMENTO'!$AC$3:$AC$4922)))+((Q62&lt;&gt;"")*ISNUMBER(SEARCH("|"&amp;Q62&amp;"|",'5_ACOMPANHAMENTO'!$AC$3:$AC$4922)))+((R62&lt;&gt;"")*ISNUMBER(SEARCH("|"&amp;R62&amp;"|",'5_ACOMPANHAMENTO'!$AC$3:$AC$4922)))+((S62&lt;&gt;"")*ISNUMBER(SEARCH("|"&amp;S62&amp;"|",'5_ACOMPANHAMENTO'!$AC$3:$AC$4922)))+((T62&lt;&gt;"")*ISNUMBER(SEARCH("|"&amp;T62&amp;"|",'5_ACOMPANHAMENTO'!$AC$3:$AC$4922)))+((U62&lt;&gt;"")*ISNUMBER(SEARCH("|"&amp;U62&amp;"|",'5_ACOMPANHAMENTO'!$AC$3:$AC$4922)))+((V62&lt;&gt;"")*ISNUMBER(SEARCH("|"&amp;V62&amp;"|",'5_ACOMPANHAMENTO'!$AC$3:$AC$4922)))+((W62&lt;&gt;"")*ISNUMBER(SEARCH("|"&amp;W62&amp;"|",'5_ACOMPANHAMENTO'!$AC$3:$AC$4922)))+((X62&lt;&gt;"")*ISNUMBER(SEARCH("|"&amp;X62&amp;"|",'5_ACOMPANHAMENTO'!$AC$3:$AC$4922)))+((Y62&lt;&gt;"")*ISNUMBER(SEARCH("|"&amp;Y62&amp;"|",'5_ACOMPANHAMENTO'!$AC$3:$AC$4922)))+((Z62&lt;&gt;"")*ISNUMBER(SEARCH("|"&amp;Z62&amp;"|",'5_ACOMPANHAMENTO'!$AC$3:$AC$4922)))+((AA62&lt;&gt;"")*ISNUMBER(SEARCH("|"&amp;AA62&amp;"|",'5_ACOMPANHAMENTO'!$AC$3:$AC$4922)))+((AB62&lt;&gt;"")*ISNUMBER(SEARCH("|"&amp;AB62&amp;"|",'5_ACOMPANHAMENTO'!$AC$3:$AC$4922))))&gt;0)),'5_ACOMPANHAMENTO'!$O$3:$O$4922),0))</f>
        <v/>
      </c>
      <c r="G62" s="7">
        <f>IF(OR($B62="",$C62=""),"",D62-F62)</f>
        <v/>
      </c>
      <c r="H62" s="1">
        <f>IF(OR($B62="",$C62=""),"",TRIM($B62&amp;"")&amp;"|"&amp;TRIM($C62&amp;""))</f>
        <v/>
      </c>
      <c r="I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",99)),1,99)))</f>
        <v/>
      </c>
      <c r="J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",99)),100,99)))</f>
        <v/>
      </c>
      <c r="K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",99)),199,99)))</f>
        <v/>
      </c>
      <c r="L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",99)),298,99)))</f>
        <v/>
      </c>
      <c r="M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",99)),397,99)))</f>
        <v/>
      </c>
      <c r="N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",99)),496,99)))</f>
        <v/>
      </c>
      <c r="O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",99)),595,99)))</f>
        <v/>
      </c>
      <c r="P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",99)),694,99)))</f>
        <v/>
      </c>
      <c r="Q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",99)),793,99)))</f>
        <v/>
      </c>
      <c r="R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",99)),892,99)))</f>
        <v/>
      </c>
      <c r="S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",99)),991,99)))</f>
        <v/>
      </c>
      <c r="T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",99)),1090,99)))</f>
        <v/>
      </c>
      <c r="U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",99)),1189,99)))</f>
        <v/>
      </c>
      <c r="V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",99)),1288,99)))</f>
        <v/>
      </c>
      <c r="W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",99)),1387,99)))</f>
        <v/>
      </c>
      <c r="X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",99)),1486,99)))</f>
        <v/>
      </c>
      <c r="Y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",99)),1585,99)))</f>
        <v/>
      </c>
      <c r="Z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",99)),1684,99)))</f>
        <v/>
      </c>
      <c r="AA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",99)),1783,99)))</f>
        <v/>
      </c>
      <c r="AB62" s="1">
        <f>IF($B62="","",TRIM(MID(SUBSTITUTE(TRIM(SUBSTITUTE(SUBSTITUTE(SUBSTITUTE(SUBSTITUTE(SUBSTITUTE(SUBSTITUTE(SUBSTITUTE(SUBSTITUTE(SUBSTITUTE(SUBSTITUTE(SUBSTITUTE(SUBSTITUTE(SUBSTITUTE(SUBSTITUTE(TRIM($B62&amp;""),CHAR(10),"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",REPT(" ",99)),1882,99)))</f>
        <v/>
      </c>
    </row>
    <row r="63" hidden="1" ht="14.25" customHeight="1">
      <c r="A63" s="4">
        <f>IF(OR($B63="",$C63=""),"",IFERROR(INDEX('5_ACOMPANHAMENTO'!$A$3:$A$4922,MATCH(1,INDEX(('5_ACOMPANHAMENTO'!$AD$3:$AD$4922=TRIM($C63&amp;""))*('5_ACOMPANHAMENTO'!$AC$3:$AC$4922&lt;&gt;"")*((((I63&lt;&gt;"")*ISNUMBER(SEARCH("|"&amp;I63&amp;"|",'5_ACOMPANHAMENTO'!$AC$3:$AC$4922)))+((J63&lt;&gt;"")*ISNUMBER(SEARCH("|"&amp;J63&amp;"|",'5_ACOMPANHAMENTO'!$AC$3:$AC$4922)))+((K63&lt;&gt;"")*ISNUMBER(SEARCH("|"&amp;K63&amp;"|",'5_ACOMPANHAMENTO'!$AC$3:$AC$4922)))+((L63&lt;&gt;"")*ISNUMBER(SEARCH("|"&amp;L63&amp;"|",'5_ACOMPANHAMENTO'!$AC$3:$AC$4922)))+((M63&lt;&gt;"")*ISNUMBER(SEARCH("|"&amp;M63&amp;"|",'5_ACOMPANHAMENTO'!$AC$3:$AC$4922)))+((N63&lt;&gt;"")*ISNUMBER(SEARCH("|"&amp;N63&amp;"|",'5_ACOMPANHAMENTO'!$AC$3:$AC$4922)))+((O63&lt;&gt;"")*ISNUMBER(SEARCH("|"&amp;O63&amp;"|",'5_ACOMPANHAMENTO'!$AC$3:$AC$4922)))+((P63&lt;&gt;"")*ISNUMBER(SEARCH("|"&amp;P63&amp;"|",'5_ACOMPANHAMENTO'!$AC$3:$AC$4922)))+((Q63&lt;&gt;"")*ISNUMBER(SEARCH("|"&amp;Q63&amp;"|",'5_ACOMPANHAMENTO'!$AC$3:$AC$4922)))+((R63&lt;&gt;"")*ISNUMBER(SEARCH("|"&amp;R63&amp;"|",'5_ACOMPANHAMENTO'!$AC$3:$AC$4922)))+((S63&lt;&gt;"")*ISNUMBER(SEARCH("|"&amp;S63&amp;"|",'5_ACOMPANHAMENTO'!$AC$3:$AC$4922)))+((T63&lt;&gt;"")*ISNUMBER(SEARCH("|"&amp;T63&amp;"|",'5_ACOMPANHAMENTO'!$AC$3:$AC$4922)))+((U63&lt;&gt;"")*ISNUMBER(SEARCH("|"&amp;U63&amp;"|",'5_ACOMPANHAMENTO'!$AC$3:$AC$4922)))+((V63&lt;&gt;"")*ISNUMBER(SEARCH("|"&amp;V63&amp;"|",'5_ACOMPANHAMENTO'!$AC$3:$AC$4922)))+((W63&lt;&gt;"")*ISNUMBER(SEARCH("|"&amp;W63&amp;"|",'5_ACOMPANHAMENTO'!$AC$3:$AC$4922)))+((X63&lt;&gt;"")*ISNUMBER(SEARCH("|"&amp;X63&amp;"|",'5_ACOMPANHAMENTO'!$AC$3:$AC$4922)))+((Y63&lt;&gt;"")*ISNUMBER(SEARCH("|"&amp;Y63&amp;"|",'5_ACOMPANHAMENTO'!$AC$3:$AC$4922)))+((Z63&lt;&gt;"")*ISNUMBER(SEARCH("|"&amp;Z63&amp;"|",'5_ACOMPANHAMENTO'!$AC$3:$AC$4922)))+((AA63&lt;&gt;"")*ISNUMBER(SEARCH("|"&amp;AA63&amp;"|",'5_ACOMPANHAMENTO'!$AC$3:$AC$4922)))+((AB63&lt;&gt;"")*ISNUMBER(SEARCH("|"&amp;AB63&amp;"|",'5_ACOMPANHAMENTO'!$AC$3:$AC$4922))))&gt;0),0),0)),""))</f>
        <v/>
      </c>
      <c r="B63" s="4" t="n">
        <v>10163</v>
      </c>
      <c r="C63" s="4" t="inlineStr">
        <is>
          <t>FURADEIRA 22</t>
        </is>
      </c>
      <c r="D63" s="4">
        <f>IF(OR($B63="",$C63=""),"",IFERROR(SUMPRODUCT(--(('5_ACOMPANHAMENTO'!$AD$3:$AD$4922=TRIM($C63&amp;""))*('5_ACOMPANHAMENTO'!$AC$3:$AC$4922&lt;&gt;"")*((((I63&lt;&gt;"")*ISNUMBER(SEARCH("|"&amp;I63&amp;"|",'5_ACOMPANHAMENTO'!$AC$3:$AC$4922)))+((J63&lt;&gt;"")*ISNUMBER(SEARCH("|"&amp;J63&amp;"|",'5_ACOMPANHAMENTO'!$AC$3:$AC$4922)))+((K63&lt;&gt;"")*ISNUMBER(SEARCH("|"&amp;K63&amp;"|",'5_ACOMPANHAMENTO'!$AC$3:$AC$4922)))+((L63&lt;&gt;"")*ISNUMBER(SEARCH("|"&amp;L63&amp;"|",'5_ACOMPANHAMENTO'!$AC$3:$AC$4922)))+((M63&lt;&gt;"")*ISNUMBER(SEARCH("|"&amp;M63&amp;"|",'5_ACOMPANHAMENTO'!$AC$3:$AC$4922)))+((N63&lt;&gt;"")*ISNUMBER(SEARCH("|"&amp;N63&amp;"|",'5_ACOMPANHAMENTO'!$AC$3:$AC$4922)))+((O63&lt;&gt;"")*ISNUMBER(SEARCH("|"&amp;O63&amp;"|",'5_ACOMPANHAMENTO'!$AC$3:$AC$4922)))+((P63&lt;&gt;"")*ISNUMBER(SEARCH("|"&amp;P63&amp;"|",'5_ACOMPANHAMENTO'!$AC$3:$AC$4922)))+((Q63&lt;&gt;"")*ISNUMBER(SEARCH("|"&amp;Q63&amp;"|",'5_ACOMPANHAMENTO'!$AC$3:$AC$4922)))+((R63&lt;&gt;"")*ISNUMBER(SEARCH("|"&amp;R63&amp;"|",'5_ACOMPANHAMENTO'!$AC$3:$AC$4922)))+((S63&lt;&gt;"")*ISNUMBER(SEARCH("|"&amp;S63&amp;"|",'5_ACOMPANHAMENTO'!$AC$3:$AC$4922)))+((T63&lt;&gt;"")*ISNUMBER(SEARCH("|"&amp;T63&amp;"|",'5_ACOMPANHAMENTO'!$AC$3:$AC$4922)))+((U63&lt;&gt;"")*ISNUMBER(SEARCH("|"&amp;U63&amp;"|",'5_ACOMPANHAMENTO'!$AC$3:$AC$4922)))+((V63&lt;&gt;"")*ISNUMBER(SEARCH("|"&amp;V63&amp;"|",'5_ACOMPANHAMENTO'!$AC$3:$AC$4922)))+((W63&lt;&gt;"")*ISNUMBER(SEARCH("|"&amp;W63&amp;"|",'5_ACOMPANHAMENTO'!$AC$3:$AC$4922)))+((X63&lt;&gt;"")*ISNUMBER(SEARCH("|"&amp;X63&amp;"|",'5_ACOMPANHAMENTO'!$AC$3:$AC$4922)))+((Y63&lt;&gt;"")*ISNUMBER(SEARCH("|"&amp;Y63&amp;"|",'5_ACOMPANHAMENTO'!$AC$3:$AC$4922)))+((Z63&lt;&gt;"")*ISNUMBER(SEARCH("|"&amp;Z63&amp;"|",'5_ACOMPANHAMENTO'!$AC$3:$AC$4922)))+((AA63&lt;&gt;"")*ISNUMBER(SEARCH("|"&amp;AA63&amp;"|",'5_ACOMPANHAMENTO'!$AC$3:$AC$4922)))+((AB63&lt;&gt;"")*ISNUMBER(SEARCH("|"&amp;AB63&amp;"|",'5_ACOMPANHAMENTO'!$AC$3:$AC$4922))))&gt;0)),'5_ACOMPANHAMENTO'!$J$3:$J$4922),0))</f>
        <v/>
      </c>
      <c r="E63" s="4">
        <f>IF(G63=0,"FINALIZADO",IF(TODAY()&gt;A63,"ATRASADO "&amp;TODAY()-A63&amp;" DIAS","ADIANTADO "&amp;A63-TODAY()&amp;" DIAS"))</f>
        <v/>
      </c>
      <c r="F63" s="7">
        <f>IF(OR($B63="",$C63=""),"",IFERROR(SUMPRODUCT(--(('5_ACOMPANHAMENTO'!$AD$3:$AD$4922=TRIM($C63&amp;""))*('5_ACOMPANHAMENTO'!$AC$3:$AC$4922&lt;&gt;"")*((((I63&lt;&gt;"")*ISNUMBER(SEARCH("|"&amp;I63&amp;"|",'5_ACOMPANHAMENTO'!$AC$3:$AC$4922)))+((J63&lt;&gt;"")*ISNUMBER(SEARCH("|"&amp;J63&amp;"|",'5_ACOMPANHAMENTO'!$AC$3:$AC$4922)))+((K63&lt;&gt;"")*ISNUMBER(SEARCH("|"&amp;K63&amp;"|",'5_ACOMPANHAMENTO'!$AC$3:$AC$4922)))+((L63&lt;&gt;"")*ISNUMBER(SEARCH("|"&amp;L63&amp;"|",'5_ACOMPANHAMENTO'!$AC$3:$AC$4922)))+((M63&lt;&gt;"")*ISNUMBER(SEARCH("|"&amp;M63&amp;"|",'5_ACOMPANHAMENTO'!$AC$3:$AC$4922)))+((N63&lt;&gt;"")*ISNUMBER(SEARCH("|"&amp;N63&amp;"|",'5_ACOMPANHAMENTO'!$AC$3:$AC$4922)))+((O63&lt;&gt;"")*ISNUMBER(SEARCH("|"&amp;O63&amp;"|",'5_ACOMPANHAMENTO'!$AC$3:$AC$4922)))+((P63&lt;&gt;"")*ISNUMBER(SEARCH("|"&amp;P63&amp;"|",'5_ACOMPANHAMENTO'!$AC$3:$AC$4922)))+((Q63&lt;&gt;"")*ISNUMBER(SEARCH("|"&amp;Q63&amp;"|",'5_ACOMPANHAMENTO'!$AC$3:$AC$4922)))+((R63&lt;&gt;"")*ISNUMBER(SEARCH("|"&amp;R63&amp;"|",'5_ACOMPANHAMENTO'!$AC$3:$AC$4922)))+((S63&lt;&gt;"")*ISNUMBER(SEARCH("|"&amp;S63&amp;"|",'5_ACOMPANHAMENTO'!$AC$3:$AC$4922)))+((T63&lt;&gt;"")*ISNUMBER(SEARCH("|"&amp;T63&amp;"|",'5_ACOMPANHAMENTO'!$AC$3:$AC$4922)))+((U63&lt;&gt;"")*ISNUMBER(SEARCH("|"&amp;U63&amp;"|",'5_ACOMPANHAMENTO'!$AC$3:$AC$4922)))+((V63&lt;&gt;"")*ISNUMBER(SEARCH("|"&amp;V63&amp;"|",'5_ACOMPANHAMENTO'!$AC$3:$AC$4922)))+((W63&lt;&gt;"")*ISNUMBER(SEARCH("|"&amp;W63&amp;"|",'5_ACOMPANHAMENTO'!$AC$3:$AC$4922)))+((X63&lt;&gt;"")*ISNUMBER(SEARCH("|"&amp;X63&amp;"|",'5_ACOMPANHAMENTO'!$AC$3:$AC$4922)))+((Y63&lt;&gt;"")*ISNUMBER(SEARCH("|"&amp;Y63&amp;"|",'5_ACOMPANHAMENTO'!$AC$3:$AC$4922)))+((Z63&lt;&gt;"")*ISNUMBER(SEARCH("|"&amp;Z63&amp;"|",'5_ACOMPANHAMENTO'!$AC$3:$AC$4922)))+((AA63&lt;&gt;"")*ISNUMBER(SEARCH("|"&amp;AA63&amp;"|",'5_ACOMPANHAMENTO'!$AC$3:$AC$4922)))+((AB63&lt;&gt;"")*ISNUMBER(SEARCH("|"&amp;AB63&amp;"|",'5_ACOMPANHAMENTO'!$AC$3:$AC$4922))))&gt;0)),'5_ACOMPANHAMENTO'!$O$3:$O$4922),0))</f>
        <v/>
      </c>
      <c r="G63" s="7">
        <f>IF(OR($B63="",$C63=""),"",D63-F63)</f>
        <v/>
      </c>
      <c r="H63" s="1">
        <f>IF(OR($B63="",$C63=""),"",TRIM($B63&amp;"")&amp;"|"&amp;TRIM($C63&amp;""))</f>
        <v/>
      </c>
      <c r="I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",99)),1,99)))</f>
        <v/>
      </c>
      <c r="J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",99)),100,99)))</f>
        <v/>
      </c>
      <c r="K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",99)),199,99)))</f>
        <v/>
      </c>
      <c r="L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",99)),298,99)))</f>
        <v/>
      </c>
      <c r="M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",99)),397,99)))</f>
        <v/>
      </c>
      <c r="N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",99)),496,99)))</f>
        <v/>
      </c>
      <c r="O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",99)),595,99)))</f>
        <v/>
      </c>
      <c r="P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",99)),694,99)))</f>
        <v/>
      </c>
      <c r="Q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",99)),793,99)))</f>
        <v/>
      </c>
      <c r="R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",99)),892,99)))</f>
        <v/>
      </c>
      <c r="S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",99)),991,99)))</f>
        <v/>
      </c>
      <c r="T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",99)),1090,99)))</f>
        <v/>
      </c>
      <c r="U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",99)),1189,99)))</f>
        <v/>
      </c>
      <c r="V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",99)),1288,99)))</f>
        <v/>
      </c>
      <c r="W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",99)),1387,99)))</f>
        <v/>
      </c>
      <c r="X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",99)),1486,99)))</f>
        <v/>
      </c>
      <c r="Y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",99)),1585,99)))</f>
        <v/>
      </c>
      <c r="Z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",99)),1684,99)))</f>
        <v/>
      </c>
      <c r="AA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",99)),1783,99)))</f>
        <v/>
      </c>
      <c r="AB63" s="1">
        <f>IF($B63="","",TRIM(MID(SUBSTITUTE(TRIM(SUBSTITUTE(SUBSTITUTE(SUBSTITUTE(SUBSTITUTE(SUBSTITUTE(SUBSTITUTE(SUBSTITUTE(SUBSTITUTE(SUBSTITUTE(SUBSTITUTE(SUBSTITUTE(SUBSTITUTE(SUBSTITUTE(SUBSTITUTE(TRIM($B63&amp;""),CHAR(10),"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",REPT(" ",99)),1882,99)))</f>
        <v/>
      </c>
    </row>
    <row r="64" hidden="1" ht="14.25" customHeight="1">
      <c r="A64" s="4">
        <f>IF(OR($B64="",$C64=""),"",IFERROR(INDEX('5_ACOMPANHAMENTO'!$A$3:$A$4922,MATCH(1,INDEX(('5_ACOMPANHAMENTO'!$AD$3:$AD$4922=TRIM($C64&amp;""))*('5_ACOMPANHAMENTO'!$AC$3:$AC$4922&lt;&gt;"")*((((I64&lt;&gt;"")*ISNUMBER(SEARCH("|"&amp;I64&amp;"|",'5_ACOMPANHAMENTO'!$AC$3:$AC$4922)))+((J64&lt;&gt;"")*ISNUMBER(SEARCH("|"&amp;J64&amp;"|",'5_ACOMPANHAMENTO'!$AC$3:$AC$4922)))+((K64&lt;&gt;"")*ISNUMBER(SEARCH("|"&amp;K64&amp;"|",'5_ACOMPANHAMENTO'!$AC$3:$AC$4922)))+((L64&lt;&gt;"")*ISNUMBER(SEARCH("|"&amp;L64&amp;"|",'5_ACOMPANHAMENTO'!$AC$3:$AC$4922)))+((M64&lt;&gt;"")*ISNUMBER(SEARCH("|"&amp;M64&amp;"|",'5_ACOMPANHAMENTO'!$AC$3:$AC$4922)))+((N64&lt;&gt;"")*ISNUMBER(SEARCH("|"&amp;N64&amp;"|",'5_ACOMPANHAMENTO'!$AC$3:$AC$4922)))+((O64&lt;&gt;"")*ISNUMBER(SEARCH("|"&amp;O64&amp;"|",'5_ACOMPANHAMENTO'!$AC$3:$AC$4922)))+((P64&lt;&gt;"")*ISNUMBER(SEARCH("|"&amp;P64&amp;"|",'5_ACOMPANHAMENTO'!$AC$3:$AC$4922)))+((Q64&lt;&gt;"")*ISNUMBER(SEARCH("|"&amp;Q64&amp;"|",'5_ACOMPANHAMENTO'!$AC$3:$AC$4922)))+((R64&lt;&gt;"")*ISNUMBER(SEARCH("|"&amp;R64&amp;"|",'5_ACOMPANHAMENTO'!$AC$3:$AC$4922)))+((S64&lt;&gt;"")*ISNUMBER(SEARCH("|"&amp;S64&amp;"|",'5_ACOMPANHAMENTO'!$AC$3:$AC$4922)))+((T64&lt;&gt;"")*ISNUMBER(SEARCH("|"&amp;T64&amp;"|",'5_ACOMPANHAMENTO'!$AC$3:$AC$4922)))+((U64&lt;&gt;"")*ISNUMBER(SEARCH("|"&amp;U64&amp;"|",'5_ACOMPANHAMENTO'!$AC$3:$AC$4922)))+((V64&lt;&gt;"")*ISNUMBER(SEARCH("|"&amp;V64&amp;"|",'5_ACOMPANHAMENTO'!$AC$3:$AC$4922)))+((W64&lt;&gt;"")*ISNUMBER(SEARCH("|"&amp;W64&amp;"|",'5_ACOMPANHAMENTO'!$AC$3:$AC$4922)))+((X64&lt;&gt;"")*ISNUMBER(SEARCH("|"&amp;X64&amp;"|",'5_ACOMPANHAMENTO'!$AC$3:$AC$4922)))+((Y64&lt;&gt;"")*ISNUMBER(SEARCH("|"&amp;Y64&amp;"|",'5_ACOMPANHAMENTO'!$AC$3:$AC$4922)))+((Z64&lt;&gt;"")*ISNUMBER(SEARCH("|"&amp;Z64&amp;"|",'5_ACOMPANHAMENTO'!$AC$3:$AC$4922)))+((AA64&lt;&gt;"")*ISNUMBER(SEARCH("|"&amp;AA64&amp;"|",'5_ACOMPANHAMENTO'!$AC$3:$AC$4922)))+((AB64&lt;&gt;"")*ISNUMBER(SEARCH("|"&amp;AB64&amp;"|",'5_ACOMPANHAMENTO'!$AC$3:$AC$4922))))&gt;0),0),0)),""))</f>
        <v/>
      </c>
      <c r="B64" s="4" t="n">
        <v>10163</v>
      </c>
      <c r="C64" s="4" t="inlineStr">
        <is>
          <t>FURADEIRA 65</t>
        </is>
      </c>
      <c r="D64" s="4">
        <f>IF(OR($B64="",$C64=""),"",IFERROR(SUMPRODUCT(--(('5_ACOMPANHAMENTO'!$AD$3:$AD$4922=TRIM($C64&amp;""))*('5_ACOMPANHAMENTO'!$AC$3:$AC$4922&lt;&gt;"")*((((I64&lt;&gt;"")*ISNUMBER(SEARCH("|"&amp;I64&amp;"|",'5_ACOMPANHAMENTO'!$AC$3:$AC$4922)))+((J64&lt;&gt;"")*ISNUMBER(SEARCH("|"&amp;J64&amp;"|",'5_ACOMPANHAMENTO'!$AC$3:$AC$4922)))+((K64&lt;&gt;"")*ISNUMBER(SEARCH("|"&amp;K64&amp;"|",'5_ACOMPANHAMENTO'!$AC$3:$AC$4922)))+((L64&lt;&gt;"")*ISNUMBER(SEARCH("|"&amp;L64&amp;"|",'5_ACOMPANHAMENTO'!$AC$3:$AC$4922)))+((M64&lt;&gt;"")*ISNUMBER(SEARCH("|"&amp;M64&amp;"|",'5_ACOMPANHAMENTO'!$AC$3:$AC$4922)))+((N64&lt;&gt;"")*ISNUMBER(SEARCH("|"&amp;N64&amp;"|",'5_ACOMPANHAMENTO'!$AC$3:$AC$4922)))+((O64&lt;&gt;"")*ISNUMBER(SEARCH("|"&amp;O64&amp;"|",'5_ACOMPANHAMENTO'!$AC$3:$AC$4922)))+((P64&lt;&gt;"")*ISNUMBER(SEARCH("|"&amp;P64&amp;"|",'5_ACOMPANHAMENTO'!$AC$3:$AC$4922)))+((Q64&lt;&gt;"")*ISNUMBER(SEARCH("|"&amp;Q64&amp;"|",'5_ACOMPANHAMENTO'!$AC$3:$AC$4922)))+((R64&lt;&gt;"")*ISNUMBER(SEARCH("|"&amp;R64&amp;"|",'5_ACOMPANHAMENTO'!$AC$3:$AC$4922)))+((S64&lt;&gt;"")*ISNUMBER(SEARCH("|"&amp;S64&amp;"|",'5_ACOMPANHAMENTO'!$AC$3:$AC$4922)))+((T64&lt;&gt;"")*ISNUMBER(SEARCH("|"&amp;T64&amp;"|",'5_ACOMPANHAMENTO'!$AC$3:$AC$4922)))+((U64&lt;&gt;"")*ISNUMBER(SEARCH("|"&amp;U64&amp;"|",'5_ACOMPANHAMENTO'!$AC$3:$AC$4922)))+((V64&lt;&gt;"")*ISNUMBER(SEARCH("|"&amp;V64&amp;"|",'5_ACOMPANHAMENTO'!$AC$3:$AC$4922)))+((W64&lt;&gt;"")*ISNUMBER(SEARCH("|"&amp;W64&amp;"|",'5_ACOMPANHAMENTO'!$AC$3:$AC$4922)))+((X64&lt;&gt;"")*ISNUMBER(SEARCH("|"&amp;X64&amp;"|",'5_ACOMPANHAMENTO'!$AC$3:$AC$4922)))+((Y64&lt;&gt;"")*ISNUMBER(SEARCH("|"&amp;Y64&amp;"|",'5_ACOMPANHAMENTO'!$AC$3:$AC$4922)))+((Z64&lt;&gt;"")*ISNUMBER(SEARCH("|"&amp;Z64&amp;"|",'5_ACOMPANHAMENTO'!$AC$3:$AC$4922)))+((AA64&lt;&gt;"")*ISNUMBER(SEARCH("|"&amp;AA64&amp;"|",'5_ACOMPANHAMENTO'!$AC$3:$AC$4922)))+((AB64&lt;&gt;"")*ISNUMBER(SEARCH("|"&amp;AB64&amp;"|",'5_ACOMPANHAMENTO'!$AC$3:$AC$4922))))&gt;0)),'5_ACOMPANHAMENTO'!$J$3:$J$4922),0))</f>
        <v/>
      </c>
      <c r="E64" s="4">
        <f>IF(G64=0,"FINALIZADO",IF(TODAY()&gt;A64,"ATRASADO "&amp;TODAY()-A64&amp;" DIAS","ADIANTADO "&amp;A64-TODAY()&amp;" DIAS"))</f>
        <v/>
      </c>
      <c r="F64" s="7">
        <f>IF(OR($B64="",$C64=""),"",IFERROR(SUMPRODUCT(--(('5_ACOMPANHAMENTO'!$AD$3:$AD$4922=TRIM($C64&amp;""))*('5_ACOMPANHAMENTO'!$AC$3:$AC$4922&lt;&gt;"")*((((I64&lt;&gt;"")*ISNUMBER(SEARCH("|"&amp;I64&amp;"|",'5_ACOMPANHAMENTO'!$AC$3:$AC$4922)))+((J64&lt;&gt;"")*ISNUMBER(SEARCH("|"&amp;J64&amp;"|",'5_ACOMPANHAMENTO'!$AC$3:$AC$4922)))+((K64&lt;&gt;"")*ISNUMBER(SEARCH("|"&amp;K64&amp;"|",'5_ACOMPANHAMENTO'!$AC$3:$AC$4922)))+((L64&lt;&gt;"")*ISNUMBER(SEARCH("|"&amp;L64&amp;"|",'5_ACOMPANHAMENTO'!$AC$3:$AC$4922)))+((M64&lt;&gt;"")*ISNUMBER(SEARCH("|"&amp;M64&amp;"|",'5_ACOMPANHAMENTO'!$AC$3:$AC$4922)))+((N64&lt;&gt;"")*ISNUMBER(SEARCH("|"&amp;N64&amp;"|",'5_ACOMPANHAMENTO'!$AC$3:$AC$4922)))+((O64&lt;&gt;"")*ISNUMBER(SEARCH("|"&amp;O64&amp;"|",'5_ACOMPANHAMENTO'!$AC$3:$AC$4922)))+((P64&lt;&gt;"")*ISNUMBER(SEARCH("|"&amp;P64&amp;"|",'5_ACOMPANHAMENTO'!$AC$3:$AC$4922)))+((Q64&lt;&gt;"")*ISNUMBER(SEARCH("|"&amp;Q64&amp;"|",'5_ACOMPANHAMENTO'!$AC$3:$AC$4922)))+((R64&lt;&gt;"")*ISNUMBER(SEARCH("|"&amp;R64&amp;"|",'5_ACOMPANHAMENTO'!$AC$3:$AC$4922)))+((S64&lt;&gt;"")*ISNUMBER(SEARCH("|"&amp;S64&amp;"|",'5_ACOMPANHAMENTO'!$AC$3:$AC$4922)))+((T64&lt;&gt;"")*ISNUMBER(SEARCH("|"&amp;T64&amp;"|",'5_ACOMPANHAMENTO'!$AC$3:$AC$4922)))+((U64&lt;&gt;"")*ISNUMBER(SEARCH("|"&amp;U64&amp;"|",'5_ACOMPANHAMENTO'!$AC$3:$AC$4922)))+((V64&lt;&gt;"")*ISNUMBER(SEARCH("|"&amp;V64&amp;"|",'5_ACOMPANHAMENTO'!$AC$3:$AC$4922)))+((W64&lt;&gt;"")*ISNUMBER(SEARCH("|"&amp;W64&amp;"|",'5_ACOMPANHAMENTO'!$AC$3:$AC$4922)))+((X64&lt;&gt;"")*ISNUMBER(SEARCH("|"&amp;X64&amp;"|",'5_ACOMPANHAMENTO'!$AC$3:$AC$4922)))+((Y64&lt;&gt;"")*ISNUMBER(SEARCH("|"&amp;Y64&amp;"|",'5_ACOMPANHAMENTO'!$AC$3:$AC$4922)))+((Z64&lt;&gt;"")*ISNUMBER(SEARCH("|"&amp;Z64&amp;"|",'5_ACOMPANHAMENTO'!$AC$3:$AC$4922)))+((AA64&lt;&gt;"")*ISNUMBER(SEARCH("|"&amp;AA64&amp;"|",'5_ACOMPANHAMENTO'!$AC$3:$AC$4922)))+((AB64&lt;&gt;"")*ISNUMBER(SEARCH("|"&amp;AB64&amp;"|",'5_ACOMPANHAMENTO'!$AC$3:$AC$4922))))&gt;0)),'5_ACOMPANHAMENTO'!$O$3:$O$4922),0))</f>
        <v/>
      </c>
      <c r="G64" s="7">
        <f>IF(OR($B64="",$C64=""),"",D64-F64)</f>
        <v/>
      </c>
      <c r="H64" s="1">
        <f>IF(OR($B64="",$C64=""),"",TRIM($B64&amp;"")&amp;"|"&amp;TRIM($C64&amp;""))</f>
        <v/>
      </c>
      <c r="I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",99)),1,99)))</f>
        <v/>
      </c>
      <c r="J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",99)),100,99)))</f>
        <v/>
      </c>
      <c r="K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",99)),199,99)))</f>
        <v/>
      </c>
      <c r="L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",99)),298,99)))</f>
        <v/>
      </c>
      <c r="M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",99)),397,99)))</f>
        <v/>
      </c>
      <c r="N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",99)),496,99)))</f>
        <v/>
      </c>
      <c r="O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",99)),595,99)))</f>
        <v/>
      </c>
      <c r="P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",99)),694,99)))</f>
        <v/>
      </c>
      <c r="Q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",99)),793,99)))</f>
        <v/>
      </c>
      <c r="R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",99)),892,99)))</f>
        <v/>
      </c>
      <c r="S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",99)),991,99)))</f>
        <v/>
      </c>
      <c r="T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",99)),1090,99)))</f>
        <v/>
      </c>
      <c r="U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",99)),1189,99)))</f>
        <v/>
      </c>
      <c r="V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",99)),1288,99)))</f>
        <v/>
      </c>
      <c r="W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",99)),1387,99)))</f>
        <v/>
      </c>
      <c r="X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",99)),1486,99)))</f>
        <v/>
      </c>
      <c r="Y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",99)),1585,99)))</f>
        <v/>
      </c>
      <c r="Z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",99)),1684,99)))</f>
        <v/>
      </c>
      <c r="AA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",99)),1783,99)))</f>
        <v/>
      </c>
      <c r="AB64" s="1">
        <f>IF($B64="","",TRIM(MID(SUBSTITUTE(TRIM(SUBSTITUTE(SUBSTITUTE(SUBSTITUTE(SUBSTITUTE(SUBSTITUTE(SUBSTITUTE(SUBSTITUTE(SUBSTITUTE(SUBSTITUTE(SUBSTITUTE(SUBSTITUTE(SUBSTITUTE(SUBSTITUTE(SUBSTITUTE(TRIM($B64&amp;""),CHAR(10),"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",REPT(" ",99)),1882,99)))</f>
        <v/>
      </c>
    </row>
    <row r="65" hidden="1" ht="14.25" customHeight="1">
      <c r="A65" s="4">
        <f>IF(OR($B65="",$C65=""),"",IFERROR(INDEX('5_ACOMPANHAMENTO'!$A$3:$A$4922,MATCH(1,INDEX(('5_ACOMPANHAMENTO'!$AD$3:$AD$4922=TRIM($C65&amp;""))*('5_ACOMPANHAMENTO'!$AC$3:$AC$4922&lt;&gt;"")*((((I65&lt;&gt;"")*ISNUMBER(SEARCH("|"&amp;I65&amp;"|",'5_ACOMPANHAMENTO'!$AC$3:$AC$4922)))+((J65&lt;&gt;"")*ISNUMBER(SEARCH("|"&amp;J65&amp;"|",'5_ACOMPANHAMENTO'!$AC$3:$AC$4922)))+((K65&lt;&gt;"")*ISNUMBER(SEARCH("|"&amp;K65&amp;"|",'5_ACOMPANHAMENTO'!$AC$3:$AC$4922)))+((L65&lt;&gt;"")*ISNUMBER(SEARCH("|"&amp;L65&amp;"|",'5_ACOMPANHAMENTO'!$AC$3:$AC$4922)))+((M65&lt;&gt;"")*ISNUMBER(SEARCH("|"&amp;M65&amp;"|",'5_ACOMPANHAMENTO'!$AC$3:$AC$4922)))+((N65&lt;&gt;"")*ISNUMBER(SEARCH("|"&amp;N65&amp;"|",'5_ACOMPANHAMENTO'!$AC$3:$AC$4922)))+((O65&lt;&gt;"")*ISNUMBER(SEARCH("|"&amp;O65&amp;"|",'5_ACOMPANHAMENTO'!$AC$3:$AC$4922)))+((P65&lt;&gt;"")*ISNUMBER(SEARCH("|"&amp;P65&amp;"|",'5_ACOMPANHAMENTO'!$AC$3:$AC$4922)))+((Q65&lt;&gt;"")*ISNUMBER(SEARCH("|"&amp;Q65&amp;"|",'5_ACOMPANHAMENTO'!$AC$3:$AC$4922)))+((R65&lt;&gt;"")*ISNUMBER(SEARCH("|"&amp;R65&amp;"|",'5_ACOMPANHAMENTO'!$AC$3:$AC$4922)))+((S65&lt;&gt;"")*ISNUMBER(SEARCH("|"&amp;S65&amp;"|",'5_ACOMPANHAMENTO'!$AC$3:$AC$4922)))+((T65&lt;&gt;"")*ISNUMBER(SEARCH("|"&amp;T65&amp;"|",'5_ACOMPANHAMENTO'!$AC$3:$AC$4922)))+((U65&lt;&gt;"")*ISNUMBER(SEARCH("|"&amp;U65&amp;"|",'5_ACOMPANHAMENTO'!$AC$3:$AC$4922)))+((V65&lt;&gt;"")*ISNUMBER(SEARCH("|"&amp;V65&amp;"|",'5_ACOMPANHAMENTO'!$AC$3:$AC$4922)))+((W65&lt;&gt;"")*ISNUMBER(SEARCH("|"&amp;W65&amp;"|",'5_ACOMPANHAMENTO'!$AC$3:$AC$4922)))+((X65&lt;&gt;"")*ISNUMBER(SEARCH("|"&amp;X65&amp;"|",'5_ACOMPANHAMENTO'!$AC$3:$AC$4922)))+((Y65&lt;&gt;"")*ISNUMBER(SEARCH("|"&amp;Y65&amp;"|",'5_ACOMPANHAMENTO'!$AC$3:$AC$4922)))+((Z65&lt;&gt;"")*ISNUMBER(SEARCH("|"&amp;Z65&amp;"|",'5_ACOMPANHAMENTO'!$AC$3:$AC$4922)))+((AA65&lt;&gt;"")*ISNUMBER(SEARCH("|"&amp;AA65&amp;"|",'5_ACOMPANHAMENTO'!$AC$3:$AC$4922)))+((AB65&lt;&gt;"")*ISNUMBER(SEARCH("|"&amp;AB65&amp;"|",'5_ACOMPANHAMENTO'!$AC$3:$AC$4922))))&gt;0),0),0)),""))</f>
        <v/>
      </c>
      <c r="B65" s="4" t="n">
        <v>10163</v>
      </c>
      <c r="C65" s="4" t="inlineStr">
        <is>
          <t>COLADEIRA 23</t>
        </is>
      </c>
      <c r="D65" s="4">
        <f>IF(OR($B65="",$C65=""),"",IFERROR(SUMPRODUCT(--(('5_ACOMPANHAMENTO'!$AD$3:$AD$4922=TRIM($C65&amp;""))*('5_ACOMPANHAMENTO'!$AC$3:$AC$4922&lt;&gt;"")*((((I65&lt;&gt;"")*ISNUMBER(SEARCH("|"&amp;I65&amp;"|",'5_ACOMPANHAMENTO'!$AC$3:$AC$4922)))+((J65&lt;&gt;"")*ISNUMBER(SEARCH("|"&amp;J65&amp;"|",'5_ACOMPANHAMENTO'!$AC$3:$AC$4922)))+((K65&lt;&gt;"")*ISNUMBER(SEARCH("|"&amp;K65&amp;"|",'5_ACOMPANHAMENTO'!$AC$3:$AC$4922)))+((L65&lt;&gt;"")*ISNUMBER(SEARCH("|"&amp;L65&amp;"|",'5_ACOMPANHAMENTO'!$AC$3:$AC$4922)))+((M65&lt;&gt;"")*ISNUMBER(SEARCH("|"&amp;M65&amp;"|",'5_ACOMPANHAMENTO'!$AC$3:$AC$4922)))+((N65&lt;&gt;"")*ISNUMBER(SEARCH("|"&amp;N65&amp;"|",'5_ACOMPANHAMENTO'!$AC$3:$AC$4922)))+((O65&lt;&gt;"")*ISNUMBER(SEARCH("|"&amp;O65&amp;"|",'5_ACOMPANHAMENTO'!$AC$3:$AC$4922)))+((P65&lt;&gt;"")*ISNUMBER(SEARCH("|"&amp;P65&amp;"|",'5_ACOMPANHAMENTO'!$AC$3:$AC$4922)))+((Q65&lt;&gt;"")*ISNUMBER(SEARCH("|"&amp;Q65&amp;"|",'5_ACOMPANHAMENTO'!$AC$3:$AC$4922)))+((R65&lt;&gt;"")*ISNUMBER(SEARCH("|"&amp;R65&amp;"|",'5_ACOMPANHAMENTO'!$AC$3:$AC$4922)))+((S65&lt;&gt;"")*ISNUMBER(SEARCH("|"&amp;S65&amp;"|",'5_ACOMPANHAMENTO'!$AC$3:$AC$4922)))+((T65&lt;&gt;"")*ISNUMBER(SEARCH("|"&amp;T65&amp;"|",'5_ACOMPANHAMENTO'!$AC$3:$AC$4922)))+((U65&lt;&gt;"")*ISNUMBER(SEARCH("|"&amp;U65&amp;"|",'5_ACOMPANHAMENTO'!$AC$3:$AC$4922)))+((V65&lt;&gt;"")*ISNUMBER(SEARCH("|"&amp;V65&amp;"|",'5_ACOMPANHAMENTO'!$AC$3:$AC$4922)))+((W65&lt;&gt;"")*ISNUMBER(SEARCH("|"&amp;W65&amp;"|",'5_ACOMPANHAMENTO'!$AC$3:$AC$4922)))+((X65&lt;&gt;"")*ISNUMBER(SEARCH("|"&amp;X65&amp;"|",'5_ACOMPANHAMENTO'!$AC$3:$AC$4922)))+((Y65&lt;&gt;"")*ISNUMBER(SEARCH("|"&amp;Y65&amp;"|",'5_ACOMPANHAMENTO'!$AC$3:$AC$4922)))+((Z65&lt;&gt;"")*ISNUMBER(SEARCH("|"&amp;Z65&amp;"|",'5_ACOMPANHAMENTO'!$AC$3:$AC$4922)))+((AA65&lt;&gt;"")*ISNUMBER(SEARCH("|"&amp;AA65&amp;"|",'5_ACOMPANHAMENTO'!$AC$3:$AC$4922)))+((AB65&lt;&gt;"")*ISNUMBER(SEARCH("|"&amp;AB65&amp;"|",'5_ACOMPANHAMENTO'!$AC$3:$AC$4922))))&gt;0)),'5_ACOMPANHAMENTO'!$J$3:$J$4922),0))</f>
        <v/>
      </c>
      <c r="E65" s="4">
        <f>IF(G65=0,"FINALIZADO",IF(TODAY()&gt;A65,"ATRASADO "&amp;TODAY()-A65&amp;" DIAS","ADIANTADO "&amp;A65-TODAY()&amp;" DIAS"))</f>
        <v/>
      </c>
      <c r="F65" s="7">
        <f>IF(OR($B65="",$C65=""),"",IFERROR(SUMPRODUCT(--(('5_ACOMPANHAMENTO'!$AD$3:$AD$4922=TRIM($C65&amp;""))*('5_ACOMPANHAMENTO'!$AC$3:$AC$4922&lt;&gt;"")*((((I65&lt;&gt;"")*ISNUMBER(SEARCH("|"&amp;I65&amp;"|",'5_ACOMPANHAMENTO'!$AC$3:$AC$4922)))+((J65&lt;&gt;"")*ISNUMBER(SEARCH("|"&amp;J65&amp;"|",'5_ACOMPANHAMENTO'!$AC$3:$AC$4922)))+((K65&lt;&gt;"")*ISNUMBER(SEARCH("|"&amp;K65&amp;"|",'5_ACOMPANHAMENTO'!$AC$3:$AC$4922)))+((L65&lt;&gt;"")*ISNUMBER(SEARCH("|"&amp;L65&amp;"|",'5_ACOMPANHAMENTO'!$AC$3:$AC$4922)))+((M65&lt;&gt;"")*ISNUMBER(SEARCH("|"&amp;M65&amp;"|",'5_ACOMPANHAMENTO'!$AC$3:$AC$4922)))+((N65&lt;&gt;"")*ISNUMBER(SEARCH("|"&amp;N65&amp;"|",'5_ACOMPANHAMENTO'!$AC$3:$AC$4922)))+((O65&lt;&gt;"")*ISNUMBER(SEARCH("|"&amp;O65&amp;"|",'5_ACOMPANHAMENTO'!$AC$3:$AC$4922)))+((P65&lt;&gt;"")*ISNUMBER(SEARCH("|"&amp;P65&amp;"|",'5_ACOMPANHAMENTO'!$AC$3:$AC$4922)))+((Q65&lt;&gt;"")*ISNUMBER(SEARCH("|"&amp;Q65&amp;"|",'5_ACOMPANHAMENTO'!$AC$3:$AC$4922)))+((R65&lt;&gt;"")*ISNUMBER(SEARCH("|"&amp;R65&amp;"|",'5_ACOMPANHAMENTO'!$AC$3:$AC$4922)))+((S65&lt;&gt;"")*ISNUMBER(SEARCH("|"&amp;S65&amp;"|",'5_ACOMPANHAMENTO'!$AC$3:$AC$4922)))+((T65&lt;&gt;"")*ISNUMBER(SEARCH("|"&amp;T65&amp;"|",'5_ACOMPANHAMENTO'!$AC$3:$AC$4922)))+((U65&lt;&gt;"")*ISNUMBER(SEARCH("|"&amp;U65&amp;"|",'5_ACOMPANHAMENTO'!$AC$3:$AC$4922)))+((V65&lt;&gt;"")*ISNUMBER(SEARCH("|"&amp;V65&amp;"|",'5_ACOMPANHAMENTO'!$AC$3:$AC$4922)))+((W65&lt;&gt;"")*ISNUMBER(SEARCH("|"&amp;W65&amp;"|",'5_ACOMPANHAMENTO'!$AC$3:$AC$4922)))+((X65&lt;&gt;"")*ISNUMBER(SEARCH("|"&amp;X65&amp;"|",'5_ACOMPANHAMENTO'!$AC$3:$AC$4922)))+((Y65&lt;&gt;"")*ISNUMBER(SEARCH("|"&amp;Y65&amp;"|",'5_ACOMPANHAMENTO'!$AC$3:$AC$4922)))+((Z65&lt;&gt;"")*ISNUMBER(SEARCH("|"&amp;Z65&amp;"|",'5_ACOMPANHAMENTO'!$AC$3:$AC$4922)))+((AA65&lt;&gt;"")*ISNUMBER(SEARCH("|"&amp;AA65&amp;"|",'5_ACOMPANHAMENTO'!$AC$3:$AC$4922)))+((AB65&lt;&gt;"")*ISNUMBER(SEARCH("|"&amp;AB65&amp;"|",'5_ACOMPANHAMENTO'!$AC$3:$AC$4922))))&gt;0)),'5_ACOMPANHAMENTO'!$O$3:$O$4922),0))</f>
        <v/>
      </c>
      <c r="G65" s="7">
        <f>IF(OR($B65="",$C65=""),"",D65-F65)</f>
        <v/>
      </c>
      <c r="H65" s="1">
        <f>IF(OR($B65="",$C65=""),"",TRIM($B65&amp;"")&amp;"|"&amp;TRIM($C65&amp;""))</f>
        <v/>
      </c>
      <c r="I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",99)),1,99)))</f>
        <v/>
      </c>
      <c r="J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",99)),100,99)))</f>
        <v/>
      </c>
      <c r="K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",99)),199,99)))</f>
        <v/>
      </c>
      <c r="L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",99)),298,99)))</f>
        <v/>
      </c>
      <c r="M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",99)),397,99)))</f>
        <v/>
      </c>
      <c r="N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",99)),496,99)))</f>
        <v/>
      </c>
      <c r="O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",99)),595,99)))</f>
        <v/>
      </c>
      <c r="P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",99)),694,99)))</f>
        <v/>
      </c>
      <c r="Q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",99)),793,99)))</f>
        <v/>
      </c>
      <c r="R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",99)),892,99)))</f>
        <v/>
      </c>
      <c r="S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",99)),991,99)))</f>
        <v/>
      </c>
      <c r="T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",99)),1090,99)))</f>
        <v/>
      </c>
      <c r="U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",99)),1189,99)))</f>
        <v/>
      </c>
      <c r="V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",99)),1288,99)))</f>
        <v/>
      </c>
      <c r="W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",99)),1387,99)))</f>
        <v/>
      </c>
      <c r="X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",99)),1486,99)))</f>
        <v/>
      </c>
      <c r="Y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",99)),1585,99)))</f>
        <v/>
      </c>
      <c r="Z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",99)),1684,99)))</f>
        <v/>
      </c>
      <c r="AA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",99)),1783,99)))</f>
        <v/>
      </c>
      <c r="AB65" s="1">
        <f>IF($B65="","",TRIM(MID(SUBSTITUTE(TRIM(SUBSTITUTE(SUBSTITUTE(SUBSTITUTE(SUBSTITUTE(SUBSTITUTE(SUBSTITUTE(SUBSTITUTE(SUBSTITUTE(SUBSTITUTE(SUBSTITUTE(SUBSTITUTE(SUBSTITUTE(SUBSTITUTE(SUBSTITUTE(TRIM($B65&amp;""),CHAR(10),"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",REPT(" ",99)),1882,99)))</f>
        <v/>
      </c>
    </row>
    <row r="66" hidden="1" ht="14.25" customHeight="1">
      <c r="A66" s="4">
        <f>IF(OR($B66="",$C66=""),"",IFERROR(INDEX('5_ACOMPANHAMENTO'!$A$3:$A$4922,MATCH(1,INDEX(('5_ACOMPANHAMENTO'!$AD$3:$AD$4922=TRIM($C66&amp;""))*('5_ACOMPANHAMENTO'!$AC$3:$AC$4922&lt;&gt;"")*((((I66&lt;&gt;"")*ISNUMBER(SEARCH("|"&amp;I66&amp;"|",'5_ACOMPANHAMENTO'!$AC$3:$AC$4922)))+((J66&lt;&gt;"")*ISNUMBER(SEARCH("|"&amp;J66&amp;"|",'5_ACOMPANHAMENTO'!$AC$3:$AC$4922)))+((K66&lt;&gt;"")*ISNUMBER(SEARCH("|"&amp;K66&amp;"|",'5_ACOMPANHAMENTO'!$AC$3:$AC$4922)))+((L66&lt;&gt;"")*ISNUMBER(SEARCH("|"&amp;L66&amp;"|",'5_ACOMPANHAMENTO'!$AC$3:$AC$4922)))+((M66&lt;&gt;"")*ISNUMBER(SEARCH("|"&amp;M66&amp;"|",'5_ACOMPANHAMENTO'!$AC$3:$AC$4922)))+((N66&lt;&gt;"")*ISNUMBER(SEARCH("|"&amp;N66&amp;"|",'5_ACOMPANHAMENTO'!$AC$3:$AC$4922)))+((O66&lt;&gt;"")*ISNUMBER(SEARCH("|"&amp;O66&amp;"|",'5_ACOMPANHAMENTO'!$AC$3:$AC$4922)))+((P66&lt;&gt;"")*ISNUMBER(SEARCH("|"&amp;P66&amp;"|",'5_ACOMPANHAMENTO'!$AC$3:$AC$4922)))+((Q66&lt;&gt;"")*ISNUMBER(SEARCH("|"&amp;Q66&amp;"|",'5_ACOMPANHAMENTO'!$AC$3:$AC$4922)))+((R66&lt;&gt;"")*ISNUMBER(SEARCH("|"&amp;R66&amp;"|",'5_ACOMPANHAMENTO'!$AC$3:$AC$4922)))+((S66&lt;&gt;"")*ISNUMBER(SEARCH("|"&amp;S66&amp;"|",'5_ACOMPANHAMENTO'!$AC$3:$AC$4922)))+((T66&lt;&gt;"")*ISNUMBER(SEARCH("|"&amp;T66&amp;"|",'5_ACOMPANHAMENTO'!$AC$3:$AC$4922)))+((U66&lt;&gt;"")*ISNUMBER(SEARCH("|"&amp;U66&amp;"|",'5_ACOMPANHAMENTO'!$AC$3:$AC$4922)))+((V66&lt;&gt;"")*ISNUMBER(SEARCH("|"&amp;V66&amp;"|",'5_ACOMPANHAMENTO'!$AC$3:$AC$4922)))+((W66&lt;&gt;"")*ISNUMBER(SEARCH("|"&amp;W66&amp;"|",'5_ACOMPANHAMENTO'!$AC$3:$AC$4922)))+((X66&lt;&gt;"")*ISNUMBER(SEARCH("|"&amp;X66&amp;"|",'5_ACOMPANHAMENTO'!$AC$3:$AC$4922)))+((Y66&lt;&gt;"")*ISNUMBER(SEARCH("|"&amp;Y66&amp;"|",'5_ACOMPANHAMENTO'!$AC$3:$AC$4922)))+((Z66&lt;&gt;"")*ISNUMBER(SEARCH("|"&amp;Z66&amp;"|",'5_ACOMPANHAMENTO'!$AC$3:$AC$4922)))+((AA66&lt;&gt;"")*ISNUMBER(SEARCH("|"&amp;AA66&amp;"|",'5_ACOMPANHAMENTO'!$AC$3:$AC$4922)))+((AB66&lt;&gt;"")*ISNUMBER(SEARCH("|"&amp;AB66&amp;"|",'5_ACOMPANHAMENTO'!$AC$3:$AC$4922))))&gt;0),0),0)),""))</f>
        <v/>
      </c>
      <c r="B66" s="4" t="n">
        <v>10163</v>
      </c>
      <c r="C66" s="4" t="inlineStr">
        <is>
          <t>COLADEIRA 126</t>
        </is>
      </c>
      <c r="D66" s="4">
        <f>IF(OR($B66="",$C66=""),"",IFERROR(SUMPRODUCT(--(('5_ACOMPANHAMENTO'!$AD$3:$AD$4922=TRIM($C66&amp;""))*('5_ACOMPANHAMENTO'!$AC$3:$AC$4922&lt;&gt;"")*((((I66&lt;&gt;"")*ISNUMBER(SEARCH("|"&amp;I66&amp;"|",'5_ACOMPANHAMENTO'!$AC$3:$AC$4922)))+((J66&lt;&gt;"")*ISNUMBER(SEARCH("|"&amp;J66&amp;"|",'5_ACOMPANHAMENTO'!$AC$3:$AC$4922)))+((K66&lt;&gt;"")*ISNUMBER(SEARCH("|"&amp;K66&amp;"|",'5_ACOMPANHAMENTO'!$AC$3:$AC$4922)))+((L66&lt;&gt;"")*ISNUMBER(SEARCH("|"&amp;L66&amp;"|",'5_ACOMPANHAMENTO'!$AC$3:$AC$4922)))+((M66&lt;&gt;"")*ISNUMBER(SEARCH("|"&amp;M66&amp;"|",'5_ACOMPANHAMENTO'!$AC$3:$AC$4922)))+((N66&lt;&gt;"")*ISNUMBER(SEARCH("|"&amp;N66&amp;"|",'5_ACOMPANHAMENTO'!$AC$3:$AC$4922)))+((O66&lt;&gt;"")*ISNUMBER(SEARCH("|"&amp;O66&amp;"|",'5_ACOMPANHAMENTO'!$AC$3:$AC$4922)))+((P66&lt;&gt;"")*ISNUMBER(SEARCH("|"&amp;P66&amp;"|",'5_ACOMPANHAMENTO'!$AC$3:$AC$4922)))+((Q66&lt;&gt;"")*ISNUMBER(SEARCH("|"&amp;Q66&amp;"|",'5_ACOMPANHAMENTO'!$AC$3:$AC$4922)))+((R66&lt;&gt;"")*ISNUMBER(SEARCH("|"&amp;R66&amp;"|",'5_ACOMPANHAMENTO'!$AC$3:$AC$4922)))+((S66&lt;&gt;"")*ISNUMBER(SEARCH("|"&amp;S66&amp;"|",'5_ACOMPANHAMENTO'!$AC$3:$AC$4922)))+((T66&lt;&gt;"")*ISNUMBER(SEARCH("|"&amp;T66&amp;"|",'5_ACOMPANHAMENTO'!$AC$3:$AC$4922)))+((U66&lt;&gt;"")*ISNUMBER(SEARCH("|"&amp;U66&amp;"|",'5_ACOMPANHAMENTO'!$AC$3:$AC$4922)))+((V66&lt;&gt;"")*ISNUMBER(SEARCH("|"&amp;V66&amp;"|",'5_ACOMPANHAMENTO'!$AC$3:$AC$4922)))+((W66&lt;&gt;"")*ISNUMBER(SEARCH("|"&amp;W66&amp;"|",'5_ACOMPANHAMENTO'!$AC$3:$AC$4922)))+((X66&lt;&gt;"")*ISNUMBER(SEARCH("|"&amp;X66&amp;"|",'5_ACOMPANHAMENTO'!$AC$3:$AC$4922)))+((Y66&lt;&gt;"")*ISNUMBER(SEARCH("|"&amp;Y66&amp;"|",'5_ACOMPANHAMENTO'!$AC$3:$AC$4922)))+((Z66&lt;&gt;"")*ISNUMBER(SEARCH("|"&amp;Z66&amp;"|",'5_ACOMPANHAMENTO'!$AC$3:$AC$4922)))+((AA66&lt;&gt;"")*ISNUMBER(SEARCH("|"&amp;AA66&amp;"|",'5_ACOMPANHAMENTO'!$AC$3:$AC$4922)))+((AB66&lt;&gt;"")*ISNUMBER(SEARCH("|"&amp;AB66&amp;"|",'5_ACOMPANHAMENTO'!$AC$3:$AC$4922))))&gt;0)),'5_ACOMPANHAMENTO'!$J$3:$J$4922),0))</f>
        <v/>
      </c>
      <c r="E66" s="4">
        <f>IF(G66=0,"FINALIZADO",IF(TODAY()&gt;A66,"ATRASADO "&amp;TODAY()-A66&amp;" DIAS","ADIANTADO "&amp;A66-TODAY()&amp;" DIAS"))</f>
        <v/>
      </c>
      <c r="F66" s="7">
        <f>IF(OR($B66="",$C66=""),"",IFERROR(SUMPRODUCT(--(('5_ACOMPANHAMENTO'!$AD$3:$AD$4922=TRIM($C66&amp;""))*('5_ACOMPANHAMENTO'!$AC$3:$AC$4922&lt;&gt;"")*((((I66&lt;&gt;"")*ISNUMBER(SEARCH("|"&amp;I66&amp;"|",'5_ACOMPANHAMENTO'!$AC$3:$AC$4922)))+((J66&lt;&gt;"")*ISNUMBER(SEARCH("|"&amp;J66&amp;"|",'5_ACOMPANHAMENTO'!$AC$3:$AC$4922)))+((K66&lt;&gt;"")*ISNUMBER(SEARCH("|"&amp;K66&amp;"|",'5_ACOMPANHAMENTO'!$AC$3:$AC$4922)))+((L66&lt;&gt;"")*ISNUMBER(SEARCH("|"&amp;L66&amp;"|",'5_ACOMPANHAMENTO'!$AC$3:$AC$4922)))+((M66&lt;&gt;"")*ISNUMBER(SEARCH("|"&amp;M66&amp;"|",'5_ACOMPANHAMENTO'!$AC$3:$AC$4922)))+((N66&lt;&gt;"")*ISNUMBER(SEARCH("|"&amp;N66&amp;"|",'5_ACOMPANHAMENTO'!$AC$3:$AC$4922)))+((O66&lt;&gt;"")*ISNUMBER(SEARCH("|"&amp;O66&amp;"|",'5_ACOMPANHAMENTO'!$AC$3:$AC$4922)))+((P66&lt;&gt;"")*ISNUMBER(SEARCH("|"&amp;P66&amp;"|",'5_ACOMPANHAMENTO'!$AC$3:$AC$4922)))+((Q66&lt;&gt;"")*ISNUMBER(SEARCH("|"&amp;Q66&amp;"|",'5_ACOMPANHAMENTO'!$AC$3:$AC$4922)))+((R66&lt;&gt;"")*ISNUMBER(SEARCH("|"&amp;R66&amp;"|",'5_ACOMPANHAMENTO'!$AC$3:$AC$4922)))+((S66&lt;&gt;"")*ISNUMBER(SEARCH("|"&amp;S66&amp;"|",'5_ACOMPANHAMENTO'!$AC$3:$AC$4922)))+((T66&lt;&gt;"")*ISNUMBER(SEARCH("|"&amp;T66&amp;"|",'5_ACOMPANHAMENTO'!$AC$3:$AC$4922)))+((U66&lt;&gt;"")*ISNUMBER(SEARCH("|"&amp;U66&amp;"|",'5_ACOMPANHAMENTO'!$AC$3:$AC$4922)))+((V66&lt;&gt;"")*ISNUMBER(SEARCH("|"&amp;V66&amp;"|",'5_ACOMPANHAMENTO'!$AC$3:$AC$4922)))+((W66&lt;&gt;"")*ISNUMBER(SEARCH("|"&amp;W66&amp;"|",'5_ACOMPANHAMENTO'!$AC$3:$AC$4922)))+((X66&lt;&gt;"")*ISNUMBER(SEARCH("|"&amp;X66&amp;"|",'5_ACOMPANHAMENTO'!$AC$3:$AC$4922)))+((Y66&lt;&gt;"")*ISNUMBER(SEARCH("|"&amp;Y66&amp;"|",'5_ACOMPANHAMENTO'!$AC$3:$AC$4922)))+((Z66&lt;&gt;"")*ISNUMBER(SEARCH("|"&amp;Z66&amp;"|",'5_ACOMPANHAMENTO'!$AC$3:$AC$4922)))+((AA66&lt;&gt;"")*ISNUMBER(SEARCH("|"&amp;AA66&amp;"|",'5_ACOMPANHAMENTO'!$AC$3:$AC$4922)))+((AB66&lt;&gt;"")*ISNUMBER(SEARCH("|"&amp;AB66&amp;"|",'5_ACOMPANHAMENTO'!$AC$3:$AC$4922))))&gt;0)),'5_ACOMPANHAMENTO'!$O$3:$O$4922),0))</f>
        <v/>
      </c>
      <c r="G66" s="7">
        <f>IF(OR($B66="",$C66=""),"",D66-F66)</f>
        <v/>
      </c>
      <c r="H66" s="1">
        <f>IF(OR($B66="",$C66=""),"",TRIM($B66&amp;"")&amp;"|"&amp;TRIM($C66&amp;""))</f>
        <v/>
      </c>
      <c r="I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",99)),1,99)))</f>
        <v/>
      </c>
      <c r="J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",99)),100,99)))</f>
        <v/>
      </c>
      <c r="K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",99)),199,99)))</f>
        <v/>
      </c>
      <c r="L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",99)),298,99)))</f>
        <v/>
      </c>
      <c r="M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",99)),397,99)))</f>
        <v/>
      </c>
      <c r="N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",99)),496,99)))</f>
        <v/>
      </c>
      <c r="O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",99)),595,99)))</f>
        <v/>
      </c>
      <c r="P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",99)),694,99)))</f>
        <v/>
      </c>
      <c r="Q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",99)),793,99)))</f>
        <v/>
      </c>
      <c r="R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",99)),892,99)))</f>
        <v/>
      </c>
      <c r="S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",99)),991,99)))</f>
        <v/>
      </c>
      <c r="T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",99)),1090,99)))</f>
        <v/>
      </c>
      <c r="U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",99)),1189,99)))</f>
        <v/>
      </c>
      <c r="V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",99)),1288,99)))</f>
        <v/>
      </c>
      <c r="W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",99)),1387,99)))</f>
        <v/>
      </c>
      <c r="X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",99)),1486,99)))</f>
        <v/>
      </c>
      <c r="Y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",99)),1585,99)))</f>
        <v/>
      </c>
      <c r="Z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",99)),1684,99)))</f>
        <v/>
      </c>
      <c r="AA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",99)),1783,99)))</f>
        <v/>
      </c>
      <c r="AB66" s="1">
        <f>IF($B66="","",TRIM(MID(SUBSTITUTE(TRIM(SUBSTITUTE(SUBSTITUTE(SUBSTITUTE(SUBSTITUTE(SUBSTITUTE(SUBSTITUTE(SUBSTITUTE(SUBSTITUTE(SUBSTITUTE(SUBSTITUTE(SUBSTITUTE(SUBSTITUTE(SUBSTITUTE(SUBSTITUTE(TRIM($B66&amp;""),CHAR(10),"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",REPT(" ",99)),1882,99)))</f>
        <v/>
      </c>
    </row>
    <row r="67" hidden="1" ht="14.25" customHeight="1">
      <c r="A67" s="4">
        <f>IF(OR($B67="",$C67=""),"",IFERROR(INDEX('5_ACOMPANHAMENTO'!$A$3:$A$4922,MATCH(1,INDEX(('5_ACOMPANHAMENTO'!$AD$3:$AD$4922=TRIM($C67&amp;""))*('5_ACOMPANHAMENTO'!$AC$3:$AC$4922&lt;&gt;"")*((((I67&lt;&gt;"")*ISNUMBER(SEARCH("|"&amp;I67&amp;"|",'5_ACOMPANHAMENTO'!$AC$3:$AC$4922)))+((J67&lt;&gt;"")*ISNUMBER(SEARCH("|"&amp;J67&amp;"|",'5_ACOMPANHAMENTO'!$AC$3:$AC$4922)))+((K67&lt;&gt;"")*ISNUMBER(SEARCH("|"&amp;K67&amp;"|",'5_ACOMPANHAMENTO'!$AC$3:$AC$4922)))+((L67&lt;&gt;"")*ISNUMBER(SEARCH("|"&amp;L67&amp;"|",'5_ACOMPANHAMENTO'!$AC$3:$AC$4922)))+((M67&lt;&gt;"")*ISNUMBER(SEARCH("|"&amp;M67&amp;"|",'5_ACOMPANHAMENTO'!$AC$3:$AC$4922)))+((N67&lt;&gt;"")*ISNUMBER(SEARCH("|"&amp;N67&amp;"|",'5_ACOMPANHAMENTO'!$AC$3:$AC$4922)))+((O67&lt;&gt;"")*ISNUMBER(SEARCH("|"&amp;O67&amp;"|",'5_ACOMPANHAMENTO'!$AC$3:$AC$4922)))+((P67&lt;&gt;"")*ISNUMBER(SEARCH("|"&amp;P67&amp;"|",'5_ACOMPANHAMENTO'!$AC$3:$AC$4922)))+((Q67&lt;&gt;"")*ISNUMBER(SEARCH("|"&amp;Q67&amp;"|",'5_ACOMPANHAMENTO'!$AC$3:$AC$4922)))+((R67&lt;&gt;"")*ISNUMBER(SEARCH("|"&amp;R67&amp;"|",'5_ACOMPANHAMENTO'!$AC$3:$AC$4922)))+((S67&lt;&gt;"")*ISNUMBER(SEARCH("|"&amp;S67&amp;"|",'5_ACOMPANHAMENTO'!$AC$3:$AC$4922)))+((T67&lt;&gt;"")*ISNUMBER(SEARCH("|"&amp;T67&amp;"|",'5_ACOMPANHAMENTO'!$AC$3:$AC$4922)))+((U67&lt;&gt;"")*ISNUMBER(SEARCH("|"&amp;U67&amp;"|",'5_ACOMPANHAMENTO'!$AC$3:$AC$4922)))+((V67&lt;&gt;"")*ISNUMBER(SEARCH("|"&amp;V67&amp;"|",'5_ACOMPANHAMENTO'!$AC$3:$AC$4922)))+((W67&lt;&gt;"")*ISNUMBER(SEARCH("|"&amp;W67&amp;"|",'5_ACOMPANHAMENTO'!$AC$3:$AC$4922)))+((X67&lt;&gt;"")*ISNUMBER(SEARCH("|"&amp;X67&amp;"|",'5_ACOMPANHAMENTO'!$AC$3:$AC$4922)))+((Y67&lt;&gt;"")*ISNUMBER(SEARCH("|"&amp;Y67&amp;"|",'5_ACOMPANHAMENTO'!$AC$3:$AC$4922)))+((Z67&lt;&gt;"")*ISNUMBER(SEARCH("|"&amp;Z67&amp;"|",'5_ACOMPANHAMENTO'!$AC$3:$AC$4922)))+((AA67&lt;&gt;"")*ISNUMBER(SEARCH("|"&amp;AA67&amp;"|",'5_ACOMPANHAMENTO'!$AC$3:$AC$4922)))+((AB67&lt;&gt;"")*ISNUMBER(SEARCH("|"&amp;AB67&amp;"|",'5_ACOMPANHAMENTO'!$AC$3:$AC$4922))))&gt;0),0),0)),""))</f>
        <v/>
      </c>
      <c r="B67" s="4" t="n">
        <v>10163</v>
      </c>
      <c r="C67" s="4" t="inlineStr">
        <is>
          <t>COLADEIRA 24</t>
        </is>
      </c>
      <c r="D67" s="4">
        <f>IF(OR($B67="",$C67=""),"",IFERROR(SUMPRODUCT(--(('5_ACOMPANHAMENTO'!$AD$3:$AD$4922=TRIM($C67&amp;""))*('5_ACOMPANHAMENTO'!$AC$3:$AC$4922&lt;&gt;"")*((((I67&lt;&gt;"")*ISNUMBER(SEARCH("|"&amp;I67&amp;"|",'5_ACOMPANHAMENTO'!$AC$3:$AC$4922)))+((J67&lt;&gt;"")*ISNUMBER(SEARCH("|"&amp;J67&amp;"|",'5_ACOMPANHAMENTO'!$AC$3:$AC$4922)))+((K67&lt;&gt;"")*ISNUMBER(SEARCH("|"&amp;K67&amp;"|",'5_ACOMPANHAMENTO'!$AC$3:$AC$4922)))+((L67&lt;&gt;"")*ISNUMBER(SEARCH("|"&amp;L67&amp;"|",'5_ACOMPANHAMENTO'!$AC$3:$AC$4922)))+((M67&lt;&gt;"")*ISNUMBER(SEARCH("|"&amp;M67&amp;"|",'5_ACOMPANHAMENTO'!$AC$3:$AC$4922)))+((N67&lt;&gt;"")*ISNUMBER(SEARCH("|"&amp;N67&amp;"|",'5_ACOMPANHAMENTO'!$AC$3:$AC$4922)))+((O67&lt;&gt;"")*ISNUMBER(SEARCH("|"&amp;O67&amp;"|",'5_ACOMPANHAMENTO'!$AC$3:$AC$4922)))+((P67&lt;&gt;"")*ISNUMBER(SEARCH("|"&amp;P67&amp;"|",'5_ACOMPANHAMENTO'!$AC$3:$AC$4922)))+((Q67&lt;&gt;"")*ISNUMBER(SEARCH("|"&amp;Q67&amp;"|",'5_ACOMPANHAMENTO'!$AC$3:$AC$4922)))+((R67&lt;&gt;"")*ISNUMBER(SEARCH("|"&amp;R67&amp;"|",'5_ACOMPANHAMENTO'!$AC$3:$AC$4922)))+((S67&lt;&gt;"")*ISNUMBER(SEARCH("|"&amp;S67&amp;"|",'5_ACOMPANHAMENTO'!$AC$3:$AC$4922)))+((T67&lt;&gt;"")*ISNUMBER(SEARCH("|"&amp;T67&amp;"|",'5_ACOMPANHAMENTO'!$AC$3:$AC$4922)))+((U67&lt;&gt;"")*ISNUMBER(SEARCH("|"&amp;U67&amp;"|",'5_ACOMPANHAMENTO'!$AC$3:$AC$4922)))+((V67&lt;&gt;"")*ISNUMBER(SEARCH("|"&amp;V67&amp;"|",'5_ACOMPANHAMENTO'!$AC$3:$AC$4922)))+((W67&lt;&gt;"")*ISNUMBER(SEARCH("|"&amp;W67&amp;"|",'5_ACOMPANHAMENTO'!$AC$3:$AC$4922)))+((X67&lt;&gt;"")*ISNUMBER(SEARCH("|"&amp;X67&amp;"|",'5_ACOMPANHAMENTO'!$AC$3:$AC$4922)))+((Y67&lt;&gt;"")*ISNUMBER(SEARCH("|"&amp;Y67&amp;"|",'5_ACOMPANHAMENTO'!$AC$3:$AC$4922)))+((Z67&lt;&gt;"")*ISNUMBER(SEARCH("|"&amp;Z67&amp;"|",'5_ACOMPANHAMENTO'!$AC$3:$AC$4922)))+((AA67&lt;&gt;"")*ISNUMBER(SEARCH("|"&amp;AA67&amp;"|",'5_ACOMPANHAMENTO'!$AC$3:$AC$4922)))+((AB67&lt;&gt;"")*ISNUMBER(SEARCH("|"&amp;AB67&amp;"|",'5_ACOMPANHAMENTO'!$AC$3:$AC$4922))))&gt;0)),'5_ACOMPANHAMENTO'!$J$3:$J$4922),0))</f>
        <v/>
      </c>
      <c r="E67" s="4">
        <f>IF(G67=0,"FINALIZADO",IF(TODAY()&gt;A67,"ATRASADO "&amp;TODAY()-A67&amp;" DIAS","ADIANTADO "&amp;A67-TODAY()&amp;" DIAS"))</f>
        <v/>
      </c>
      <c r="F67" s="7">
        <f>IF(OR($B67="",$C67=""),"",IFERROR(SUMPRODUCT(--(('5_ACOMPANHAMENTO'!$AD$3:$AD$4922=TRIM($C67&amp;""))*('5_ACOMPANHAMENTO'!$AC$3:$AC$4922&lt;&gt;"")*((((I67&lt;&gt;"")*ISNUMBER(SEARCH("|"&amp;I67&amp;"|",'5_ACOMPANHAMENTO'!$AC$3:$AC$4922)))+((J67&lt;&gt;"")*ISNUMBER(SEARCH("|"&amp;J67&amp;"|",'5_ACOMPANHAMENTO'!$AC$3:$AC$4922)))+((K67&lt;&gt;"")*ISNUMBER(SEARCH("|"&amp;K67&amp;"|",'5_ACOMPANHAMENTO'!$AC$3:$AC$4922)))+((L67&lt;&gt;"")*ISNUMBER(SEARCH("|"&amp;L67&amp;"|",'5_ACOMPANHAMENTO'!$AC$3:$AC$4922)))+((M67&lt;&gt;"")*ISNUMBER(SEARCH("|"&amp;M67&amp;"|",'5_ACOMPANHAMENTO'!$AC$3:$AC$4922)))+((N67&lt;&gt;"")*ISNUMBER(SEARCH("|"&amp;N67&amp;"|",'5_ACOMPANHAMENTO'!$AC$3:$AC$4922)))+((O67&lt;&gt;"")*ISNUMBER(SEARCH("|"&amp;O67&amp;"|",'5_ACOMPANHAMENTO'!$AC$3:$AC$4922)))+((P67&lt;&gt;"")*ISNUMBER(SEARCH("|"&amp;P67&amp;"|",'5_ACOMPANHAMENTO'!$AC$3:$AC$4922)))+((Q67&lt;&gt;"")*ISNUMBER(SEARCH("|"&amp;Q67&amp;"|",'5_ACOMPANHAMENTO'!$AC$3:$AC$4922)))+((R67&lt;&gt;"")*ISNUMBER(SEARCH("|"&amp;R67&amp;"|",'5_ACOMPANHAMENTO'!$AC$3:$AC$4922)))+((S67&lt;&gt;"")*ISNUMBER(SEARCH("|"&amp;S67&amp;"|",'5_ACOMPANHAMENTO'!$AC$3:$AC$4922)))+((T67&lt;&gt;"")*ISNUMBER(SEARCH("|"&amp;T67&amp;"|",'5_ACOMPANHAMENTO'!$AC$3:$AC$4922)))+((U67&lt;&gt;"")*ISNUMBER(SEARCH("|"&amp;U67&amp;"|",'5_ACOMPANHAMENTO'!$AC$3:$AC$4922)))+((V67&lt;&gt;"")*ISNUMBER(SEARCH("|"&amp;V67&amp;"|",'5_ACOMPANHAMENTO'!$AC$3:$AC$4922)))+((W67&lt;&gt;"")*ISNUMBER(SEARCH("|"&amp;W67&amp;"|",'5_ACOMPANHAMENTO'!$AC$3:$AC$4922)))+((X67&lt;&gt;"")*ISNUMBER(SEARCH("|"&amp;X67&amp;"|",'5_ACOMPANHAMENTO'!$AC$3:$AC$4922)))+((Y67&lt;&gt;"")*ISNUMBER(SEARCH("|"&amp;Y67&amp;"|",'5_ACOMPANHAMENTO'!$AC$3:$AC$4922)))+((Z67&lt;&gt;"")*ISNUMBER(SEARCH("|"&amp;Z67&amp;"|",'5_ACOMPANHAMENTO'!$AC$3:$AC$4922)))+((AA67&lt;&gt;"")*ISNUMBER(SEARCH("|"&amp;AA67&amp;"|",'5_ACOMPANHAMENTO'!$AC$3:$AC$4922)))+((AB67&lt;&gt;"")*ISNUMBER(SEARCH("|"&amp;AB67&amp;"|",'5_ACOMPANHAMENTO'!$AC$3:$AC$4922))))&gt;0)),'5_ACOMPANHAMENTO'!$O$3:$O$4922),0))</f>
        <v/>
      </c>
      <c r="G67" s="7">
        <f>IF(OR($B67="",$C67=""),"",D67-F67)</f>
        <v/>
      </c>
      <c r="H67" s="1">
        <f>IF(OR($B67="",$C67=""),"",TRIM($B67&amp;"")&amp;"|"&amp;TRIM($C67&amp;""))</f>
        <v/>
      </c>
      <c r="I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",99)),1,99)))</f>
        <v/>
      </c>
      <c r="J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",99)),100,99)))</f>
        <v/>
      </c>
      <c r="K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",99)),199,99)))</f>
        <v/>
      </c>
      <c r="L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",99)),298,99)))</f>
        <v/>
      </c>
      <c r="M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",99)),397,99)))</f>
        <v/>
      </c>
      <c r="N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",99)),496,99)))</f>
        <v/>
      </c>
      <c r="O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",99)),595,99)))</f>
        <v/>
      </c>
      <c r="P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",99)),694,99)))</f>
        <v/>
      </c>
      <c r="Q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",99)),793,99)))</f>
        <v/>
      </c>
      <c r="R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",99)),892,99)))</f>
        <v/>
      </c>
      <c r="S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",99)),991,99)))</f>
        <v/>
      </c>
      <c r="T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",99)),1090,99)))</f>
        <v/>
      </c>
      <c r="U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",99)),1189,99)))</f>
        <v/>
      </c>
      <c r="V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",99)),1288,99)))</f>
        <v/>
      </c>
      <c r="W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",99)),1387,99)))</f>
        <v/>
      </c>
      <c r="X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",99)),1486,99)))</f>
        <v/>
      </c>
      <c r="Y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",99)),1585,99)))</f>
        <v/>
      </c>
      <c r="Z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",99)),1684,99)))</f>
        <v/>
      </c>
      <c r="AA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",99)),1783,99)))</f>
        <v/>
      </c>
      <c r="AB67" s="1">
        <f>IF($B67="","",TRIM(MID(SUBSTITUTE(TRIM(SUBSTITUTE(SUBSTITUTE(SUBSTITUTE(SUBSTITUTE(SUBSTITUTE(SUBSTITUTE(SUBSTITUTE(SUBSTITUTE(SUBSTITUTE(SUBSTITUTE(SUBSTITUTE(SUBSTITUTE(SUBSTITUTE(SUBSTITUTE(TRIM($B67&amp;""),CHAR(10),"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",REPT(" ",99)),1882,99)))</f>
        <v/>
      </c>
    </row>
    <row r="68" hidden="1" ht="14.25" customHeight="1">
      <c r="A68" s="4">
        <f>IF(OR($B68="",$C68=""),"",IFERROR(INDEX('5_ACOMPANHAMENTO'!$A$3:$A$4922,MATCH(1,INDEX(('5_ACOMPANHAMENTO'!$AD$3:$AD$4922=TRIM($C68&amp;""))*('5_ACOMPANHAMENTO'!$AC$3:$AC$4922&lt;&gt;"")*((((I68&lt;&gt;"")*ISNUMBER(SEARCH("|"&amp;I68&amp;"|",'5_ACOMPANHAMENTO'!$AC$3:$AC$4922)))+((J68&lt;&gt;"")*ISNUMBER(SEARCH("|"&amp;J68&amp;"|",'5_ACOMPANHAMENTO'!$AC$3:$AC$4922)))+((K68&lt;&gt;"")*ISNUMBER(SEARCH("|"&amp;K68&amp;"|",'5_ACOMPANHAMENTO'!$AC$3:$AC$4922)))+((L68&lt;&gt;"")*ISNUMBER(SEARCH("|"&amp;L68&amp;"|",'5_ACOMPANHAMENTO'!$AC$3:$AC$4922)))+((M68&lt;&gt;"")*ISNUMBER(SEARCH("|"&amp;M68&amp;"|",'5_ACOMPANHAMENTO'!$AC$3:$AC$4922)))+((N68&lt;&gt;"")*ISNUMBER(SEARCH("|"&amp;N68&amp;"|",'5_ACOMPANHAMENTO'!$AC$3:$AC$4922)))+((O68&lt;&gt;"")*ISNUMBER(SEARCH("|"&amp;O68&amp;"|",'5_ACOMPANHAMENTO'!$AC$3:$AC$4922)))+((P68&lt;&gt;"")*ISNUMBER(SEARCH("|"&amp;P68&amp;"|",'5_ACOMPANHAMENTO'!$AC$3:$AC$4922)))+((Q68&lt;&gt;"")*ISNUMBER(SEARCH("|"&amp;Q68&amp;"|",'5_ACOMPANHAMENTO'!$AC$3:$AC$4922)))+((R68&lt;&gt;"")*ISNUMBER(SEARCH("|"&amp;R68&amp;"|",'5_ACOMPANHAMENTO'!$AC$3:$AC$4922)))+((S68&lt;&gt;"")*ISNUMBER(SEARCH("|"&amp;S68&amp;"|",'5_ACOMPANHAMENTO'!$AC$3:$AC$4922)))+((T68&lt;&gt;"")*ISNUMBER(SEARCH("|"&amp;T68&amp;"|",'5_ACOMPANHAMENTO'!$AC$3:$AC$4922)))+((U68&lt;&gt;"")*ISNUMBER(SEARCH("|"&amp;U68&amp;"|",'5_ACOMPANHAMENTO'!$AC$3:$AC$4922)))+((V68&lt;&gt;"")*ISNUMBER(SEARCH("|"&amp;V68&amp;"|",'5_ACOMPANHAMENTO'!$AC$3:$AC$4922)))+((W68&lt;&gt;"")*ISNUMBER(SEARCH("|"&amp;W68&amp;"|",'5_ACOMPANHAMENTO'!$AC$3:$AC$4922)))+((X68&lt;&gt;"")*ISNUMBER(SEARCH("|"&amp;X68&amp;"|",'5_ACOMPANHAMENTO'!$AC$3:$AC$4922)))+((Y68&lt;&gt;"")*ISNUMBER(SEARCH("|"&amp;Y68&amp;"|",'5_ACOMPANHAMENTO'!$AC$3:$AC$4922)))+((Z68&lt;&gt;"")*ISNUMBER(SEARCH("|"&amp;Z68&amp;"|",'5_ACOMPANHAMENTO'!$AC$3:$AC$4922)))+((AA68&lt;&gt;"")*ISNUMBER(SEARCH("|"&amp;AA68&amp;"|",'5_ACOMPANHAMENTO'!$AC$3:$AC$4922)))+((AB68&lt;&gt;"")*ISNUMBER(SEARCH("|"&amp;AB68&amp;"|",'5_ACOMPANHAMENTO'!$AC$3:$AC$4922))))&gt;0),0),0)),""))</f>
        <v/>
      </c>
      <c r="B68" s="4" t="n">
        <v>10163</v>
      </c>
      <c r="C68" s="25" t="inlineStr">
        <is>
          <t>UV</t>
        </is>
      </c>
      <c r="D68" s="4">
        <f>IF(OR($B68="",$C68=""),"",IFERROR(SUMPRODUCT(--(('5_ACOMPANHAMENTO'!$AD$3:$AD$4922=TRIM($C68&amp;""))*('5_ACOMPANHAMENTO'!$AC$3:$AC$4922&lt;&gt;"")*((((I68&lt;&gt;"")*ISNUMBER(SEARCH("|"&amp;I68&amp;"|",'5_ACOMPANHAMENTO'!$AC$3:$AC$4922)))+((J68&lt;&gt;"")*ISNUMBER(SEARCH("|"&amp;J68&amp;"|",'5_ACOMPANHAMENTO'!$AC$3:$AC$4922)))+((K68&lt;&gt;"")*ISNUMBER(SEARCH("|"&amp;K68&amp;"|",'5_ACOMPANHAMENTO'!$AC$3:$AC$4922)))+((L68&lt;&gt;"")*ISNUMBER(SEARCH("|"&amp;L68&amp;"|",'5_ACOMPANHAMENTO'!$AC$3:$AC$4922)))+((M68&lt;&gt;"")*ISNUMBER(SEARCH("|"&amp;M68&amp;"|",'5_ACOMPANHAMENTO'!$AC$3:$AC$4922)))+((N68&lt;&gt;"")*ISNUMBER(SEARCH("|"&amp;N68&amp;"|",'5_ACOMPANHAMENTO'!$AC$3:$AC$4922)))+((O68&lt;&gt;"")*ISNUMBER(SEARCH("|"&amp;O68&amp;"|",'5_ACOMPANHAMENTO'!$AC$3:$AC$4922)))+((P68&lt;&gt;"")*ISNUMBER(SEARCH("|"&amp;P68&amp;"|",'5_ACOMPANHAMENTO'!$AC$3:$AC$4922)))+((Q68&lt;&gt;"")*ISNUMBER(SEARCH("|"&amp;Q68&amp;"|",'5_ACOMPANHAMENTO'!$AC$3:$AC$4922)))+((R68&lt;&gt;"")*ISNUMBER(SEARCH("|"&amp;R68&amp;"|",'5_ACOMPANHAMENTO'!$AC$3:$AC$4922)))+((S68&lt;&gt;"")*ISNUMBER(SEARCH("|"&amp;S68&amp;"|",'5_ACOMPANHAMENTO'!$AC$3:$AC$4922)))+((T68&lt;&gt;"")*ISNUMBER(SEARCH("|"&amp;T68&amp;"|",'5_ACOMPANHAMENTO'!$AC$3:$AC$4922)))+((U68&lt;&gt;"")*ISNUMBER(SEARCH("|"&amp;U68&amp;"|",'5_ACOMPANHAMENTO'!$AC$3:$AC$4922)))+((V68&lt;&gt;"")*ISNUMBER(SEARCH("|"&amp;V68&amp;"|",'5_ACOMPANHAMENTO'!$AC$3:$AC$4922)))+((W68&lt;&gt;"")*ISNUMBER(SEARCH("|"&amp;W68&amp;"|",'5_ACOMPANHAMENTO'!$AC$3:$AC$4922)))+((X68&lt;&gt;"")*ISNUMBER(SEARCH("|"&amp;X68&amp;"|",'5_ACOMPANHAMENTO'!$AC$3:$AC$4922)))+((Y68&lt;&gt;"")*ISNUMBER(SEARCH("|"&amp;Y68&amp;"|",'5_ACOMPANHAMENTO'!$AC$3:$AC$4922)))+((Z68&lt;&gt;"")*ISNUMBER(SEARCH("|"&amp;Z68&amp;"|",'5_ACOMPANHAMENTO'!$AC$3:$AC$4922)))+((AA68&lt;&gt;"")*ISNUMBER(SEARCH("|"&amp;AA68&amp;"|",'5_ACOMPANHAMENTO'!$AC$3:$AC$4922)))+((AB68&lt;&gt;"")*ISNUMBER(SEARCH("|"&amp;AB68&amp;"|",'5_ACOMPANHAMENTO'!$AC$3:$AC$4922))))&gt;0)),'5_ACOMPANHAMENTO'!$J$3:$J$4922),0))</f>
        <v/>
      </c>
      <c r="E68" s="4">
        <f>IF(G68=0,"FINALIZADO",IF(TODAY()&gt;A68,"ATRASADO "&amp;TODAY()-A68&amp;" DIAS","ADIANTADO "&amp;A68-TODAY()&amp;" DIAS"))</f>
        <v/>
      </c>
      <c r="F68" s="7">
        <f>IF(OR($B68="",$C68=""),"",IFERROR(SUMPRODUCT(--(('5_ACOMPANHAMENTO'!$AD$3:$AD$4922=TRIM($C68&amp;""))*('5_ACOMPANHAMENTO'!$AC$3:$AC$4922&lt;&gt;"")*((((I68&lt;&gt;"")*ISNUMBER(SEARCH("|"&amp;I68&amp;"|",'5_ACOMPANHAMENTO'!$AC$3:$AC$4922)))+((J68&lt;&gt;"")*ISNUMBER(SEARCH("|"&amp;J68&amp;"|",'5_ACOMPANHAMENTO'!$AC$3:$AC$4922)))+((K68&lt;&gt;"")*ISNUMBER(SEARCH("|"&amp;K68&amp;"|",'5_ACOMPANHAMENTO'!$AC$3:$AC$4922)))+((L68&lt;&gt;"")*ISNUMBER(SEARCH("|"&amp;L68&amp;"|",'5_ACOMPANHAMENTO'!$AC$3:$AC$4922)))+((M68&lt;&gt;"")*ISNUMBER(SEARCH("|"&amp;M68&amp;"|",'5_ACOMPANHAMENTO'!$AC$3:$AC$4922)))+((N68&lt;&gt;"")*ISNUMBER(SEARCH("|"&amp;N68&amp;"|",'5_ACOMPANHAMENTO'!$AC$3:$AC$4922)))+((O68&lt;&gt;"")*ISNUMBER(SEARCH("|"&amp;O68&amp;"|",'5_ACOMPANHAMENTO'!$AC$3:$AC$4922)))+((P68&lt;&gt;"")*ISNUMBER(SEARCH("|"&amp;P68&amp;"|",'5_ACOMPANHAMENTO'!$AC$3:$AC$4922)))+((Q68&lt;&gt;"")*ISNUMBER(SEARCH("|"&amp;Q68&amp;"|",'5_ACOMPANHAMENTO'!$AC$3:$AC$4922)))+((R68&lt;&gt;"")*ISNUMBER(SEARCH("|"&amp;R68&amp;"|",'5_ACOMPANHAMENTO'!$AC$3:$AC$4922)))+((S68&lt;&gt;"")*ISNUMBER(SEARCH("|"&amp;S68&amp;"|",'5_ACOMPANHAMENTO'!$AC$3:$AC$4922)))+((T68&lt;&gt;"")*ISNUMBER(SEARCH("|"&amp;T68&amp;"|",'5_ACOMPANHAMENTO'!$AC$3:$AC$4922)))+((U68&lt;&gt;"")*ISNUMBER(SEARCH("|"&amp;U68&amp;"|",'5_ACOMPANHAMENTO'!$AC$3:$AC$4922)))+((V68&lt;&gt;"")*ISNUMBER(SEARCH("|"&amp;V68&amp;"|",'5_ACOMPANHAMENTO'!$AC$3:$AC$4922)))+((W68&lt;&gt;"")*ISNUMBER(SEARCH("|"&amp;W68&amp;"|",'5_ACOMPANHAMENTO'!$AC$3:$AC$4922)))+((X68&lt;&gt;"")*ISNUMBER(SEARCH("|"&amp;X68&amp;"|",'5_ACOMPANHAMENTO'!$AC$3:$AC$4922)))+((Y68&lt;&gt;"")*ISNUMBER(SEARCH("|"&amp;Y68&amp;"|",'5_ACOMPANHAMENTO'!$AC$3:$AC$4922)))+((Z68&lt;&gt;"")*ISNUMBER(SEARCH("|"&amp;Z68&amp;"|",'5_ACOMPANHAMENTO'!$AC$3:$AC$4922)))+((AA68&lt;&gt;"")*ISNUMBER(SEARCH("|"&amp;AA68&amp;"|",'5_ACOMPANHAMENTO'!$AC$3:$AC$4922)))+((AB68&lt;&gt;"")*ISNUMBER(SEARCH("|"&amp;AB68&amp;"|",'5_ACOMPANHAMENTO'!$AC$3:$AC$4922))))&gt;0)),'5_ACOMPANHAMENTO'!$O$3:$O$4922),0))</f>
        <v/>
      </c>
      <c r="G68" s="7">
        <f>IF(OR($B68="",$C68=""),"",D68-F68)</f>
        <v/>
      </c>
      <c r="H68" s="1">
        <f>IF(OR($B68="",$C68=""),"",TRIM($B68&amp;"")&amp;"|"&amp;TRIM($C68&amp;""))</f>
        <v/>
      </c>
      <c r="I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",99)),1,99)))</f>
        <v/>
      </c>
      <c r="J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",99)),100,99)))</f>
        <v/>
      </c>
      <c r="K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",99)),199,99)))</f>
        <v/>
      </c>
      <c r="L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",99)),298,99)))</f>
        <v/>
      </c>
      <c r="M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",99)),397,99)))</f>
        <v/>
      </c>
      <c r="N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",99)),496,99)))</f>
        <v/>
      </c>
      <c r="O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",99)),595,99)))</f>
        <v/>
      </c>
      <c r="P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",99)),694,99)))</f>
        <v/>
      </c>
      <c r="Q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",99)),793,99)))</f>
        <v/>
      </c>
      <c r="R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",99)),892,99)))</f>
        <v/>
      </c>
      <c r="S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",99)),991,99)))</f>
        <v/>
      </c>
      <c r="T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",99)),1090,99)))</f>
        <v/>
      </c>
      <c r="U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",99)),1189,99)))</f>
        <v/>
      </c>
      <c r="V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",99)),1288,99)))</f>
        <v/>
      </c>
      <c r="W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",99)),1387,99)))</f>
        <v/>
      </c>
      <c r="X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",99)),1486,99)))</f>
        <v/>
      </c>
      <c r="Y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",99)),1585,99)))</f>
        <v/>
      </c>
      <c r="Z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",99)),1684,99)))</f>
        <v/>
      </c>
      <c r="AA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",99)),1783,99)))</f>
        <v/>
      </c>
      <c r="AB68" s="1">
        <f>IF($B68="","",TRIM(MID(SUBSTITUTE(TRIM(SUBSTITUTE(SUBSTITUTE(SUBSTITUTE(SUBSTITUTE(SUBSTITUTE(SUBSTITUTE(SUBSTITUTE(SUBSTITUTE(SUBSTITUTE(SUBSTITUTE(SUBSTITUTE(SUBSTITUTE(SUBSTITUTE(SUBSTITUTE(TRIM($B68&amp;""),CHAR(10),"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",REPT(" ",99)),1882,99)))</f>
        <v/>
      </c>
    </row>
    <row r="69" hidden="1" ht="14.25" customHeight="1">
      <c r="A69" s="4">
        <f>IF(OR($B69="",$C69=""),"",IFERROR(INDEX('5_ACOMPANHAMENTO'!$A$3:$A$4922,MATCH(1,INDEX(('5_ACOMPANHAMENTO'!$AD$3:$AD$4922=TRIM($C69&amp;""))*('5_ACOMPANHAMENTO'!$AC$3:$AC$4922&lt;&gt;"")*((((I69&lt;&gt;"")*ISNUMBER(SEARCH("|"&amp;I69&amp;"|",'5_ACOMPANHAMENTO'!$AC$3:$AC$4922)))+((J69&lt;&gt;"")*ISNUMBER(SEARCH("|"&amp;J69&amp;"|",'5_ACOMPANHAMENTO'!$AC$3:$AC$4922)))+((K69&lt;&gt;"")*ISNUMBER(SEARCH("|"&amp;K69&amp;"|",'5_ACOMPANHAMENTO'!$AC$3:$AC$4922)))+((L69&lt;&gt;"")*ISNUMBER(SEARCH("|"&amp;L69&amp;"|",'5_ACOMPANHAMENTO'!$AC$3:$AC$4922)))+((M69&lt;&gt;"")*ISNUMBER(SEARCH("|"&amp;M69&amp;"|",'5_ACOMPANHAMENTO'!$AC$3:$AC$4922)))+((N69&lt;&gt;"")*ISNUMBER(SEARCH("|"&amp;N69&amp;"|",'5_ACOMPANHAMENTO'!$AC$3:$AC$4922)))+((O69&lt;&gt;"")*ISNUMBER(SEARCH("|"&amp;O69&amp;"|",'5_ACOMPANHAMENTO'!$AC$3:$AC$4922)))+((P69&lt;&gt;"")*ISNUMBER(SEARCH("|"&amp;P69&amp;"|",'5_ACOMPANHAMENTO'!$AC$3:$AC$4922)))+((Q69&lt;&gt;"")*ISNUMBER(SEARCH("|"&amp;Q69&amp;"|",'5_ACOMPANHAMENTO'!$AC$3:$AC$4922)))+((R69&lt;&gt;"")*ISNUMBER(SEARCH("|"&amp;R69&amp;"|",'5_ACOMPANHAMENTO'!$AC$3:$AC$4922)))+((S69&lt;&gt;"")*ISNUMBER(SEARCH("|"&amp;S69&amp;"|",'5_ACOMPANHAMENTO'!$AC$3:$AC$4922)))+((T69&lt;&gt;"")*ISNUMBER(SEARCH("|"&amp;T69&amp;"|",'5_ACOMPANHAMENTO'!$AC$3:$AC$4922)))+((U69&lt;&gt;"")*ISNUMBER(SEARCH("|"&amp;U69&amp;"|",'5_ACOMPANHAMENTO'!$AC$3:$AC$4922)))+((V69&lt;&gt;"")*ISNUMBER(SEARCH("|"&amp;V69&amp;"|",'5_ACOMPANHAMENTO'!$AC$3:$AC$4922)))+((W69&lt;&gt;"")*ISNUMBER(SEARCH("|"&amp;W69&amp;"|",'5_ACOMPANHAMENTO'!$AC$3:$AC$4922)))+((X69&lt;&gt;"")*ISNUMBER(SEARCH("|"&amp;X69&amp;"|",'5_ACOMPANHAMENTO'!$AC$3:$AC$4922)))+((Y69&lt;&gt;"")*ISNUMBER(SEARCH("|"&amp;Y69&amp;"|",'5_ACOMPANHAMENTO'!$AC$3:$AC$4922)))+((Z69&lt;&gt;"")*ISNUMBER(SEARCH("|"&amp;Z69&amp;"|",'5_ACOMPANHAMENTO'!$AC$3:$AC$4922)))+((AA69&lt;&gt;"")*ISNUMBER(SEARCH("|"&amp;AA69&amp;"|",'5_ACOMPANHAMENTO'!$AC$3:$AC$4922)))+((AB69&lt;&gt;"")*ISNUMBER(SEARCH("|"&amp;AB69&amp;"|",'5_ACOMPANHAMENTO'!$AC$3:$AC$4922))))&gt;0),0),0)),""))</f>
        <v/>
      </c>
      <c r="B69" s="4" t="n">
        <v>10163</v>
      </c>
      <c r="C69" s="4" t="inlineStr">
        <is>
          <t>COLA DE ESPUMA</t>
        </is>
      </c>
      <c r="D69" s="4">
        <f>IF(OR($B69="",$C69=""),"",IFERROR(SUMPRODUCT(--(('5_ACOMPANHAMENTO'!$AD$3:$AD$4922=TRIM($C69&amp;""))*('5_ACOMPANHAMENTO'!$AC$3:$AC$4922&lt;&gt;"")*((((I69&lt;&gt;"")*ISNUMBER(SEARCH("|"&amp;I69&amp;"|",'5_ACOMPANHAMENTO'!$AC$3:$AC$4922)))+((J69&lt;&gt;"")*ISNUMBER(SEARCH("|"&amp;J69&amp;"|",'5_ACOMPANHAMENTO'!$AC$3:$AC$4922)))+((K69&lt;&gt;"")*ISNUMBER(SEARCH("|"&amp;K69&amp;"|",'5_ACOMPANHAMENTO'!$AC$3:$AC$4922)))+((L69&lt;&gt;"")*ISNUMBER(SEARCH("|"&amp;L69&amp;"|",'5_ACOMPANHAMENTO'!$AC$3:$AC$4922)))+((M69&lt;&gt;"")*ISNUMBER(SEARCH("|"&amp;M69&amp;"|",'5_ACOMPANHAMENTO'!$AC$3:$AC$4922)))+((N69&lt;&gt;"")*ISNUMBER(SEARCH("|"&amp;N69&amp;"|",'5_ACOMPANHAMENTO'!$AC$3:$AC$4922)))+((O69&lt;&gt;"")*ISNUMBER(SEARCH("|"&amp;O69&amp;"|",'5_ACOMPANHAMENTO'!$AC$3:$AC$4922)))+((P69&lt;&gt;"")*ISNUMBER(SEARCH("|"&amp;P69&amp;"|",'5_ACOMPANHAMENTO'!$AC$3:$AC$4922)))+((Q69&lt;&gt;"")*ISNUMBER(SEARCH("|"&amp;Q69&amp;"|",'5_ACOMPANHAMENTO'!$AC$3:$AC$4922)))+((R69&lt;&gt;"")*ISNUMBER(SEARCH("|"&amp;R69&amp;"|",'5_ACOMPANHAMENTO'!$AC$3:$AC$4922)))+((S69&lt;&gt;"")*ISNUMBER(SEARCH("|"&amp;S69&amp;"|",'5_ACOMPANHAMENTO'!$AC$3:$AC$4922)))+((T69&lt;&gt;"")*ISNUMBER(SEARCH("|"&amp;T69&amp;"|",'5_ACOMPANHAMENTO'!$AC$3:$AC$4922)))+((U69&lt;&gt;"")*ISNUMBER(SEARCH("|"&amp;U69&amp;"|",'5_ACOMPANHAMENTO'!$AC$3:$AC$4922)))+((V69&lt;&gt;"")*ISNUMBER(SEARCH("|"&amp;V69&amp;"|",'5_ACOMPANHAMENTO'!$AC$3:$AC$4922)))+((W69&lt;&gt;"")*ISNUMBER(SEARCH("|"&amp;W69&amp;"|",'5_ACOMPANHAMENTO'!$AC$3:$AC$4922)))+((X69&lt;&gt;"")*ISNUMBER(SEARCH("|"&amp;X69&amp;"|",'5_ACOMPANHAMENTO'!$AC$3:$AC$4922)))+((Y69&lt;&gt;"")*ISNUMBER(SEARCH("|"&amp;Y69&amp;"|",'5_ACOMPANHAMENTO'!$AC$3:$AC$4922)))+((Z69&lt;&gt;"")*ISNUMBER(SEARCH("|"&amp;Z69&amp;"|",'5_ACOMPANHAMENTO'!$AC$3:$AC$4922)))+((AA69&lt;&gt;"")*ISNUMBER(SEARCH("|"&amp;AA69&amp;"|",'5_ACOMPANHAMENTO'!$AC$3:$AC$4922)))+((AB69&lt;&gt;"")*ISNUMBER(SEARCH("|"&amp;AB69&amp;"|",'5_ACOMPANHAMENTO'!$AC$3:$AC$4922))))&gt;0)),'5_ACOMPANHAMENTO'!$J$3:$J$4922),0))</f>
        <v/>
      </c>
      <c r="E69" s="4">
        <f>IF(G69=0,"FINALIZADO",IF(TODAY()&gt;A69,"ATRASADO "&amp;TODAY()-A69&amp;" DIAS","ADIANTADO "&amp;A69-TODAY()&amp;" DIAS"))</f>
        <v/>
      </c>
      <c r="F69" s="7">
        <f>IF(OR($B69="",$C69=""),"",IFERROR(SUMPRODUCT(--(('5_ACOMPANHAMENTO'!$AD$3:$AD$4922=TRIM($C69&amp;""))*('5_ACOMPANHAMENTO'!$AC$3:$AC$4922&lt;&gt;"")*((((I69&lt;&gt;"")*ISNUMBER(SEARCH("|"&amp;I69&amp;"|",'5_ACOMPANHAMENTO'!$AC$3:$AC$4922)))+((J69&lt;&gt;"")*ISNUMBER(SEARCH("|"&amp;J69&amp;"|",'5_ACOMPANHAMENTO'!$AC$3:$AC$4922)))+((K69&lt;&gt;"")*ISNUMBER(SEARCH("|"&amp;K69&amp;"|",'5_ACOMPANHAMENTO'!$AC$3:$AC$4922)))+((L69&lt;&gt;"")*ISNUMBER(SEARCH("|"&amp;L69&amp;"|",'5_ACOMPANHAMENTO'!$AC$3:$AC$4922)))+((M69&lt;&gt;"")*ISNUMBER(SEARCH("|"&amp;M69&amp;"|",'5_ACOMPANHAMENTO'!$AC$3:$AC$4922)))+((N69&lt;&gt;"")*ISNUMBER(SEARCH("|"&amp;N69&amp;"|",'5_ACOMPANHAMENTO'!$AC$3:$AC$4922)))+((O69&lt;&gt;"")*ISNUMBER(SEARCH("|"&amp;O69&amp;"|",'5_ACOMPANHAMENTO'!$AC$3:$AC$4922)))+((P69&lt;&gt;"")*ISNUMBER(SEARCH("|"&amp;P69&amp;"|",'5_ACOMPANHAMENTO'!$AC$3:$AC$4922)))+((Q69&lt;&gt;"")*ISNUMBER(SEARCH("|"&amp;Q69&amp;"|",'5_ACOMPANHAMENTO'!$AC$3:$AC$4922)))+((R69&lt;&gt;"")*ISNUMBER(SEARCH("|"&amp;R69&amp;"|",'5_ACOMPANHAMENTO'!$AC$3:$AC$4922)))+((S69&lt;&gt;"")*ISNUMBER(SEARCH("|"&amp;S69&amp;"|",'5_ACOMPANHAMENTO'!$AC$3:$AC$4922)))+((T69&lt;&gt;"")*ISNUMBER(SEARCH("|"&amp;T69&amp;"|",'5_ACOMPANHAMENTO'!$AC$3:$AC$4922)))+((U69&lt;&gt;"")*ISNUMBER(SEARCH("|"&amp;U69&amp;"|",'5_ACOMPANHAMENTO'!$AC$3:$AC$4922)))+((V69&lt;&gt;"")*ISNUMBER(SEARCH("|"&amp;V69&amp;"|",'5_ACOMPANHAMENTO'!$AC$3:$AC$4922)))+((W69&lt;&gt;"")*ISNUMBER(SEARCH("|"&amp;W69&amp;"|",'5_ACOMPANHAMENTO'!$AC$3:$AC$4922)))+((X69&lt;&gt;"")*ISNUMBER(SEARCH("|"&amp;X69&amp;"|",'5_ACOMPANHAMENTO'!$AC$3:$AC$4922)))+((Y69&lt;&gt;"")*ISNUMBER(SEARCH("|"&amp;Y69&amp;"|",'5_ACOMPANHAMENTO'!$AC$3:$AC$4922)))+((Z69&lt;&gt;"")*ISNUMBER(SEARCH("|"&amp;Z69&amp;"|",'5_ACOMPANHAMENTO'!$AC$3:$AC$4922)))+((AA69&lt;&gt;"")*ISNUMBER(SEARCH("|"&amp;AA69&amp;"|",'5_ACOMPANHAMENTO'!$AC$3:$AC$4922)))+((AB69&lt;&gt;"")*ISNUMBER(SEARCH("|"&amp;AB69&amp;"|",'5_ACOMPANHAMENTO'!$AC$3:$AC$4922))))&gt;0)),'5_ACOMPANHAMENTO'!$O$3:$O$4922),0))</f>
        <v/>
      </c>
      <c r="G69" s="7">
        <f>IF(OR($B69="",$C69=""),"",D69-F69)</f>
        <v/>
      </c>
      <c r="H69" s="1">
        <f>IF(OR($B69="",$C69=""),"",TRIM($B69&amp;"")&amp;"|"&amp;TRIM($C69&amp;""))</f>
        <v/>
      </c>
      <c r="I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",99)),1,99)))</f>
        <v/>
      </c>
      <c r="J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",99)),100,99)))</f>
        <v/>
      </c>
      <c r="K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",99)),199,99)))</f>
        <v/>
      </c>
      <c r="L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",99)),298,99)))</f>
        <v/>
      </c>
      <c r="M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",99)),397,99)))</f>
        <v/>
      </c>
      <c r="N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",99)),496,99)))</f>
        <v/>
      </c>
      <c r="O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",99)),595,99)))</f>
        <v/>
      </c>
      <c r="P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",99)),694,99)))</f>
        <v/>
      </c>
      <c r="Q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",99)),793,99)))</f>
        <v/>
      </c>
      <c r="R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",99)),892,99)))</f>
        <v/>
      </c>
      <c r="S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",99)),991,99)))</f>
        <v/>
      </c>
      <c r="T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",99)),1090,99)))</f>
        <v/>
      </c>
      <c r="U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",99)),1189,99)))</f>
        <v/>
      </c>
      <c r="V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",99)),1288,99)))</f>
        <v/>
      </c>
      <c r="W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",99)),1387,99)))</f>
        <v/>
      </c>
      <c r="X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",99)),1486,99)))</f>
        <v/>
      </c>
      <c r="Y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",99)),1585,99)))</f>
        <v/>
      </c>
      <c r="Z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",99)),1684,99)))</f>
        <v/>
      </c>
      <c r="AA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",99)),1783,99)))</f>
        <v/>
      </c>
      <c r="AB69" s="1">
        <f>IF($B69="","",TRIM(MID(SUBSTITUTE(TRIM(SUBSTITUTE(SUBSTITUTE(SUBSTITUTE(SUBSTITUTE(SUBSTITUTE(SUBSTITUTE(SUBSTITUTE(SUBSTITUTE(SUBSTITUTE(SUBSTITUTE(SUBSTITUTE(SUBSTITUTE(SUBSTITUTE(SUBSTITUTE(TRIM($B69&amp;""),CHAR(10),"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",REPT(" ",99)),1882,99)))</f>
        <v/>
      </c>
    </row>
    <row r="70" hidden="1" ht="14.25" customHeight="1">
      <c r="A70" s="4">
        <f>IF(OR($B70="",$C70=""),"",IFERROR(INDEX('5_ACOMPANHAMENTO'!$A$3:$A$4922,MATCH(1,INDEX(('5_ACOMPANHAMENTO'!$AD$3:$AD$4922=TRIM($C70&amp;""))*('5_ACOMPANHAMENTO'!$AC$3:$AC$4922&lt;&gt;"")*((((I70&lt;&gt;"")*ISNUMBER(SEARCH("|"&amp;I70&amp;"|",'5_ACOMPANHAMENTO'!$AC$3:$AC$4922)))+((J70&lt;&gt;"")*ISNUMBER(SEARCH("|"&amp;J70&amp;"|",'5_ACOMPANHAMENTO'!$AC$3:$AC$4922)))+((K70&lt;&gt;"")*ISNUMBER(SEARCH("|"&amp;K70&amp;"|",'5_ACOMPANHAMENTO'!$AC$3:$AC$4922)))+((L70&lt;&gt;"")*ISNUMBER(SEARCH("|"&amp;L70&amp;"|",'5_ACOMPANHAMENTO'!$AC$3:$AC$4922)))+((M70&lt;&gt;"")*ISNUMBER(SEARCH("|"&amp;M70&amp;"|",'5_ACOMPANHAMENTO'!$AC$3:$AC$4922)))+((N70&lt;&gt;"")*ISNUMBER(SEARCH("|"&amp;N70&amp;"|",'5_ACOMPANHAMENTO'!$AC$3:$AC$4922)))+((O70&lt;&gt;"")*ISNUMBER(SEARCH("|"&amp;O70&amp;"|",'5_ACOMPANHAMENTO'!$AC$3:$AC$4922)))+((P70&lt;&gt;"")*ISNUMBER(SEARCH("|"&amp;P70&amp;"|",'5_ACOMPANHAMENTO'!$AC$3:$AC$4922)))+((Q70&lt;&gt;"")*ISNUMBER(SEARCH("|"&amp;Q70&amp;"|",'5_ACOMPANHAMENTO'!$AC$3:$AC$4922)))+((R70&lt;&gt;"")*ISNUMBER(SEARCH("|"&amp;R70&amp;"|",'5_ACOMPANHAMENTO'!$AC$3:$AC$4922)))+((S70&lt;&gt;"")*ISNUMBER(SEARCH("|"&amp;S70&amp;"|",'5_ACOMPANHAMENTO'!$AC$3:$AC$4922)))+((T70&lt;&gt;"")*ISNUMBER(SEARCH("|"&amp;T70&amp;"|",'5_ACOMPANHAMENTO'!$AC$3:$AC$4922)))+((U70&lt;&gt;"")*ISNUMBER(SEARCH("|"&amp;U70&amp;"|",'5_ACOMPANHAMENTO'!$AC$3:$AC$4922)))+((V70&lt;&gt;"")*ISNUMBER(SEARCH("|"&amp;V70&amp;"|",'5_ACOMPANHAMENTO'!$AC$3:$AC$4922)))+((W70&lt;&gt;"")*ISNUMBER(SEARCH("|"&amp;W70&amp;"|",'5_ACOMPANHAMENTO'!$AC$3:$AC$4922)))+((X70&lt;&gt;"")*ISNUMBER(SEARCH("|"&amp;X70&amp;"|",'5_ACOMPANHAMENTO'!$AC$3:$AC$4922)))+((Y70&lt;&gt;"")*ISNUMBER(SEARCH("|"&amp;Y70&amp;"|",'5_ACOMPANHAMENTO'!$AC$3:$AC$4922)))+((Z70&lt;&gt;"")*ISNUMBER(SEARCH("|"&amp;Z70&amp;"|",'5_ACOMPANHAMENTO'!$AC$3:$AC$4922)))+((AA70&lt;&gt;"")*ISNUMBER(SEARCH("|"&amp;AA70&amp;"|",'5_ACOMPANHAMENTO'!$AC$3:$AC$4922)))+((AB70&lt;&gt;"")*ISNUMBER(SEARCH("|"&amp;AB70&amp;"|",'5_ACOMPANHAMENTO'!$AC$3:$AC$4922))))&gt;0),0),0)),""))</f>
        <v/>
      </c>
      <c r="B70" s="4" t="n">
        <v>10163</v>
      </c>
      <c r="C70" s="4" t="inlineStr">
        <is>
          <t>CARTONAGEM</t>
        </is>
      </c>
      <c r="D70" s="4">
        <f>IF(OR($B70="",$C70=""),"",IFERROR(SUMPRODUCT(--(('5_ACOMPANHAMENTO'!$AD$3:$AD$4922=TRIM($C70&amp;""))*('5_ACOMPANHAMENTO'!$AC$3:$AC$4922&lt;&gt;"")*((((I70&lt;&gt;"")*ISNUMBER(SEARCH("|"&amp;I70&amp;"|",'5_ACOMPANHAMENTO'!$AC$3:$AC$4922)))+((J70&lt;&gt;"")*ISNUMBER(SEARCH("|"&amp;J70&amp;"|",'5_ACOMPANHAMENTO'!$AC$3:$AC$4922)))+((K70&lt;&gt;"")*ISNUMBER(SEARCH("|"&amp;K70&amp;"|",'5_ACOMPANHAMENTO'!$AC$3:$AC$4922)))+((L70&lt;&gt;"")*ISNUMBER(SEARCH("|"&amp;L70&amp;"|",'5_ACOMPANHAMENTO'!$AC$3:$AC$4922)))+((M70&lt;&gt;"")*ISNUMBER(SEARCH("|"&amp;M70&amp;"|",'5_ACOMPANHAMENTO'!$AC$3:$AC$4922)))+((N70&lt;&gt;"")*ISNUMBER(SEARCH("|"&amp;N70&amp;"|",'5_ACOMPANHAMENTO'!$AC$3:$AC$4922)))+((O70&lt;&gt;"")*ISNUMBER(SEARCH("|"&amp;O70&amp;"|",'5_ACOMPANHAMENTO'!$AC$3:$AC$4922)))+((P70&lt;&gt;"")*ISNUMBER(SEARCH("|"&amp;P70&amp;"|",'5_ACOMPANHAMENTO'!$AC$3:$AC$4922)))+((Q70&lt;&gt;"")*ISNUMBER(SEARCH("|"&amp;Q70&amp;"|",'5_ACOMPANHAMENTO'!$AC$3:$AC$4922)))+((R70&lt;&gt;"")*ISNUMBER(SEARCH("|"&amp;R70&amp;"|",'5_ACOMPANHAMENTO'!$AC$3:$AC$4922)))+((S70&lt;&gt;"")*ISNUMBER(SEARCH("|"&amp;S70&amp;"|",'5_ACOMPANHAMENTO'!$AC$3:$AC$4922)))+((T70&lt;&gt;"")*ISNUMBER(SEARCH("|"&amp;T70&amp;"|",'5_ACOMPANHAMENTO'!$AC$3:$AC$4922)))+((U70&lt;&gt;"")*ISNUMBER(SEARCH("|"&amp;U70&amp;"|",'5_ACOMPANHAMENTO'!$AC$3:$AC$4922)))+((V70&lt;&gt;"")*ISNUMBER(SEARCH("|"&amp;V70&amp;"|",'5_ACOMPANHAMENTO'!$AC$3:$AC$4922)))+((W70&lt;&gt;"")*ISNUMBER(SEARCH("|"&amp;W70&amp;"|",'5_ACOMPANHAMENTO'!$AC$3:$AC$4922)))+((X70&lt;&gt;"")*ISNUMBER(SEARCH("|"&amp;X70&amp;"|",'5_ACOMPANHAMENTO'!$AC$3:$AC$4922)))+((Y70&lt;&gt;"")*ISNUMBER(SEARCH("|"&amp;Y70&amp;"|",'5_ACOMPANHAMENTO'!$AC$3:$AC$4922)))+((Z70&lt;&gt;"")*ISNUMBER(SEARCH("|"&amp;Z70&amp;"|",'5_ACOMPANHAMENTO'!$AC$3:$AC$4922)))+((AA70&lt;&gt;"")*ISNUMBER(SEARCH("|"&amp;AA70&amp;"|",'5_ACOMPANHAMENTO'!$AC$3:$AC$4922)))+((AB70&lt;&gt;"")*ISNUMBER(SEARCH("|"&amp;AB70&amp;"|",'5_ACOMPANHAMENTO'!$AC$3:$AC$4922))))&gt;0)),'5_ACOMPANHAMENTO'!$J$3:$J$4922),0))</f>
        <v/>
      </c>
      <c r="E70" s="4">
        <f>IF(G70=0,"FINALIZADO",IF(TODAY()&gt;A70,"ATRASADO "&amp;TODAY()-A70&amp;" DIAS","ADIANTADO "&amp;A70-TODAY()&amp;" DIAS"))</f>
        <v/>
      </c>
      <c r="F70" s="7">
        <f>IF(OR($B70="",$C70=""),"",IFERROR(SUMPRODUCT(--(('5_ACOMPANHAMENTO'!$AD$3:$AD$4922=TRIM($C70&amp;""))*('5_ACOMPANHAMENTO'!$AC$3:$AC$4922&lt;&gt;"")*((((I70&lt;&gt;"")*ISNUMBER(SEARCH("|"&amp;I70&amp;"|",'5_ACOMPANHAMENTO'!$AC$3:$AC$4922)))+((J70&lt;&gt;"")*ISNUMBER(SEARCH("|"&amp;J70&amp;"|",'5_ACOMPANHAMENTO'!$AC$3:$AC$4922)))+((K70&lt;&gt;"")*ISNUMBER(SEARCH("|"&amp;K70&amp;"|",'5_ACOMPANHAMENTO'!$AC$3:$AC$4922)))+((L70&lt;&gt;"")*ISNUMBER(SEARCH("|"&amp;L70&amp;"|",'5_ACOMPANHAMENTO'!$AC$3:$AC$4922)))+((M70&lt;&gt;"")*ISNUMBER(SEARCH("|"&amp;M70&amp;"|",'5_ACOMPANHAMENTO'!$AC$3:$AC$4922)))+((N70&lt;&gt;"")*ISNUMBER(SEARCH("|"&amp;N70&amp;"|",'5_ACOMPANHAMENTO'!$AC$3:$AC$4922)))+((O70&lt;&gt;"")*ISNUMBER(SEARCH("|"&amp;O70&amp;"|",'5_ACOMPANHAMENTO'!$AC$3:$AC$4922)))+((P70&lt;&gt;"")*ISNUMBER(SEARCH("|"&amp;P70&amp;"|",'5_ACOMPANHAMENTO'!$AC$3:$AC$4922)))+((Q70&lt;&gt;"")*ISNUMBER(SEARCH("|"&amp;Q70&amp;"|",'5_ACOMPANHAMENTO'!$AC$3:$AC$4922)))+((R70&lt;&gt;"")*ISNUMBER(SEARCH("|"&amp;R70&amp;"|",'5_ACOMPANHAMENTO'!$AC$3:$AC$4922)))+((S70&lt;&gt;"")*ISNUMBER(SEARCH("|"&amp;S70&amp;"|",'5_ACOMPANHAMENTO'!$AC$3:$AC$4922)))+((T70&lt;&gt;"")*ISNUMBER(SEARCH("|"&amp;T70&amp;"|",'5_ACOMPANHAMENTO'!$AC$3:$AC$4922)))+((U70&lt;&gt;"")*ISNUMBER(SEARCH("|"&amp;U70&amp;"|",'5_ACOMPANHAMENTO'!$AC$3:$AC$4922)))+((V70&lt;&gt;"")*ISNUMBER(SEARCH("|"&amp;V70&amp;"|",'5_ACOMPANHAMENTO'!$AC$3:$AC$4922)))+((W70&lt;&gt;"")*ISNUMBER(SEARCH("|"&amp;W70&amp;"|",'5_ACOMPANHAMENTO'!$AC$3:$AC$4922)))+((X70&lt;&gt;"")*ISNUMBER(SEARCH("|"&amp;X70&amp;"|",'5_ACOMPANHAMENTO'!$AC$3:$AC$4922)))+((Y70&lt;&gt;"")*ISNUMBER(SEARCH("|"&amp;Y70&amp;"|",'5_ACOMPANHAMENTO'!$AC$3:$AC$4922)))+((Z70&lt;&gt;"")*ISNUMBER(SEARCH("|"&amp;Z70&amp;"|",'5_ACOMPANHAMENTO'!$AC$3:$AC$4922)))+((AA70&lt;&gt;"")*ISNUMBER(SEARCH("|"&amp;AA70&amp;"|",'5_ACOMPANHAMENTO'!$AC$3:$AC$4922)))+((AB70&lt;&gt;"")*ISNUMBER(SEARCH("|"&amp;AB70&amp;"|",'5_ACOMPANHAMENTO'!$AC$3:$AC$4922))))&gt;0)),'5_ACOMPANHAMENTO'!$O$3:$O$4922),0))</f>
        <v/>
      </c>
      <c r="G70" s="7">
        <f>IF(OR($B70="",$C70=""),"",D70-F70)</f>
        <v/>
      </c>
      <c r="H70" s="1">
        <f>IF(OR($B70="",$C70=""),"",TRIM($B70&amp;"")&amp;"|"&amp;TRIM($C70&amp;""))</f>
        <v/>
      </c>
      <c r="I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",99)),1,99)))</f>
        <v/>
      </c>
      <c r="J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",99)),100,99)))</f>
        <v/>
      </c>
      <c r="K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",99)),199,99)))</f>
        <v/>
      </c>
      <c r="L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",99)),298,99)))</f>
        <v/>
      </c>
      <c r="M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",99)),397,99)))</f>
        <v/>
      </c>
      <c r="N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",99)),496,99)))</f>
        <v/>
      </c>
      <c r="O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",99)),595,99)))</f>
        <v/>
      </c>
      <c r="P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",99)),694,99)))</f>
        <v/>
      </c>
      <c r="Q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",99)),793,99)))</f>
        <v/>
      </c>
      <c r="R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",99)),892,99)))</f>
        <v/>
      </c>
      <c r="S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",99)),991,99)))</f>
        <v/>
      </c>
      <c r="T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",99)),1090,99)))</f>
        <v/>
      </c>
      <c r="U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",99)),1189,99)))</f>
        <v/>
      </c>
      <c r="V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",99)),1288,99)))</f>
        <v/>
      </c>
      <c r="W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",99)),1387,99)))</f>
        <v/>
      </c>
      <c r="X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",99)),1486,99)))</f>
        <v/>
      </c>
      <c r="Y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",99)),1585,99)))</f>
        <v/>
      </c>
      <c r="Z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",99)),1684,99)))</f>
        <v/>
      </c>
      <c r="AA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",99)),1783,99)))</f>
        <v/>
      </c>
      <c r="AB70" s="1">
        <f>IF($B70="","",TRIM(MID(SUBSTITUTE(TRIM(SUBSTITUTE(SUBSTITUTE(SUBSTITUTE(SUBSTITUTE(SUBSTITUTE(SUBSTITUTE(SUBSTITUTE(SUBSTITUTE(SUBSTITUTE(SUBSTITUTE(SUBSTITUTE(SUBSTITUTE(SUBSTITUTE(SUBSTITUTE(TRIM($B70&amp;""),CHAR(10),"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",REPT(" ",99)),1882,99)))</f>
        <v/>
      </c>
    </row>
    <row r="71" hidden="1" ht="14.25" customHeight="1">
      <c r="A71" s="4">
        <f>IF(OR($B71="",$C71=""),"",IFERROR(INDEX('5_ACOMPANHAMENTO'!$A$3:$A$4922,MATCH(1,INDEX(('5_ACOMPANHAMENTO'!$AD$3:$AD$4922=TRIM($C71&amp;""))*('5_ACOMPANHAMENTO'!$AC$3:$AC$4922&lt;&gt;"")*((((I71&lt;&gt;"")*ISNUMBER(SEARCH("|"&amp;I71&amp;"|",'5_ACOMPANHAMENTO'!$AC$3:$AC$4922)))+((J71&lt;&gt;"")*ISNUMBER(SEARCH("|"&amp;J71&amp;"|",'5_ACOMPANHAMENTO'!$AC$3:$AC$4922)))+((K71&lt;&gt;"")*ISNUMBER(SEARCH("|"&amp;K71&amp;"|",'5_ACOMPANHAMENTO'!$AC$3:$AC$4922)))+((L71&lt;&gt;"")*ISNUMBER(SEARCH("|"&amp;L71&amp;"|",'5_ACOMPANHAMENTO'!$AC$3:$AC$4922)))+((M71&lt;&gt;"")*ISNUMBER(SEARCH("|"&amp;M71&amp;"|",'5_ACOMPANHAMENTO'!$AC$3:$AC$4922)))+((N71&lt;&gt;"")*ISNUMBER(SEARCH("|"&amp;N71&amp;"|",'5_ACOMPANHAMENTO'!$AC$3:$AC$4922)))+((O71&lt;&gt;"")*ISNUMBER(SEARCH("|"&amp;O71&amp;"|",'5_ACOMPANHAMENTO'!$AC$3:$AC$4922)))+((P71&lt;&gt;"")*ISNUMBER(SEARCH("|"&amp;P71&amp;"|",'5_ACOMPANHAMENTO'!$AC$3:$AC$4922)))+((Q71&lt;&gt;"")*ISNUMBER(SEARCH("|"&amp;Q71&amp;"|",'5_ACOMPANHAMENTO'!$AC$3:$AC$4922)))+((R71&lt;&gt;"")*ISNUMBER(SEARCH("|"&amp;R71&amp;"|",'5_ACOMPANHAMENTO'!$AC$3:$AC$4922)))+((S71&lt;&gt;"")*ISNUMBER(SEARCH("|"&amp;S71&amp;"|",'5_ACOMPANHAMENTO'!$AC$3:$AC$4922)))+((T71&lt;&gt;"")*ISNUMBER(SEARCH("|"&amp;T71&amp;"|",'5_ACOMPANHAMENTO'!$AC$3:$AC$4922)))+((U71&lt;&gt;"")*ISNUMBER(SEARCH("|"&amp;U71&amp;"|",'5_ACOMPANHAMENTO'!$AC$3:$AC$4922)))+((V71&lt;&gt;"")*ISNUMBER(SEARCH("|"&amp;V71&amp;"|",'5_ACOMPANHAMENTO'!$AC$3:$AC$4922)))+((W71&lt;&gt;"")*ISNUMBER(SEARCH("|"&amp;W71&amp;"|",'5_ACOMPANHAMENTO'!$AC$3:$AC$4922)))+((X71&lt;&gt;"")*ISNUMBER(SEARCH("|"&amp;X71&amp;"|",'5_ACOMPANHAMENTO'!$AC$3:$AC$4922)))+((Y71&lt;&gt;"")*ISNUMBER(SEARCH("|"&amp;Y71&amp;"|",'5_ACOMPANHAMENTO'!$AC$3:$AC$4922)))+((Z71&lt;&gt;"")*ISNUMBER(SEARCH("|"&amp;Z71&amp;"|",'5_ACOMPANHAMENTO'!$AC$3:$AC$4922)))+((AA71&lt;&gt;"")*ISNUMBER(SEARCH("|"&amp;AA71&amp;"|",'5_ACOMPANHAMENTO'!$AC$3:$AC$4922)))+((AB71&lt;&gt;"")*ISNUMBER(SEARCH("|"&amp;AB71&amp;"|",'5_ACOMPANHAMENTO'!$AC$3:$AC$4922))))&gt;0),0),0)),""))</f>
        <v/>
      </c>
      <c r="B71" s="4" t="n">
        <v>10163</v>
      </c>
      <c r="C71" s="4" t="inlineStr">
        <is>
          <t>VIDRO</t>
        </is>
      </c>
      <c r="D71" s="4">
        <f>IF(OR($B71="",$C71=""),"",IFERROR(SUMPRODUCT(--(('5_ACOMPANHAMENTO'!$AD$3:$AD$4922=TRIM($C71&amp;""))*('5_ACOMPANHAMENTO'!$AC$3:$AC$4922&lt;&gt;"")*((((I71&lt;&gt;"")*ISNUMBER(SEARCH("|"&amp;I71&amp;"|",'5_ACOMPANHAMENTO'!$AC$3:$AC$4922)))+((J71&lt;&gt;"")*ISNUMBER(SEARCH("|"&amp;J71&amp;"|",'5_ACOMPANHAMENTO'!$AC$3:$AC$4922)))+((K71&lt;&gt;"")*ISNUMBER(SEARCH("|"&amp;K71&amp;"|",'5_ACOMPANHAMENTO'!$AC$3:$AC$4922)))+((L71&lt;&gt;"")*ISNUMBER(SEARCH("|"&amp;L71&amp;"|",'5_ACOMPANHAMENTO'!$AC$3:$AC$4922)))+((M71&lt;&gt;"")*ISNUMBER(SEARCH("|"&amp;M71&amp;"|",'5_ACOMPANHAMENTO'!$AC$3:$AC$4922)))+((N71&lt;&gt;"")*ISNUMBER(SEARCH("|"&amp;N71&amp;"|",'5_ACOMPANHAMENTO'!$AC$3:$AC$4922)))+((O71&lt;&gt;"")*ISNUMBER(SEARCH("|"&amp;O71&amp;"|",'5_ACOMPANHAMENTO'!$AC$3:$AC$4922)))+((P71&lt;&gt;"")*ISNUMBER(SEARCH("|"&amp;P71&amp;"|",'5_ACOMPANHAMENTO'!$AC$3:$AC$4922)))+((Q71&lt;&gt;"")*ISNUMBER(SEARCH("|"&amp;Q71&amp;"|",'5_ACOMPANHAMENTO'!$AC$3:$AC$4922)))+((R71&lt;&gt;"")*ISNUMBER(SEARCH("|"&amp;R71&amp;"|",'5_ACOMPANHAMENTO'!$AC$3:$AC$4922)))+((S71&lt;&gt;"")*ISNUMBER(SEARCH("|"&amp;S71&amp;"|",'5_ACOMPANHAMENTO'!$AC$3:$AC$4922)))+((T71&lt;&gt;"")*ISNUMBER(SEARCH("|"&amp;T71&amp;"|",'5_ACOMPANHAMENTO'!$AC$3:$AC$4922)))+((U71&lt;&gt;"")*ISNUMBER(SEARCH("|"&amp;U71&amp;"|",'5_ACOMPANHAMENTO'!$AC$3:$AC$4922)))+((V71&lt;&gt;"")*ISNUMBER(SEARCH("|"&amp;V71&amp;"|",'5_ACOMPANHAMENTO'!$AC$3:$AC$4922)))+((W71&lt;&gt;"")*ISNUMBER(SEARCH("|"&amp;W71&amp;"|",'5_ACOMPANHAMENTO'!$AC$3:$AC$4922)))+((X71&lt;&gt;"")*ISNUMBER(SEARCH("|"&amp;X71&amp;"|",'5_ACOMPANHAMENTO'!$AC$3:$AC$4922)))+((Y71&lt;&gt;"")*ISNUMBER(SEARCH("|"&amp;Y71&amp;"|",'5_ACOMPANHAMENTO'!$AC$3:$AC$4922)))+((Z71&lt;&gt;"")*ISNUMBER(SEARCH("|"&amp;Z71&amp;"|",'5_ACOMPANHAMENTO'!$AC$3:$AC$4922)))+((AA71&lt;&gt;"")*ISNUMBER(SEARCH("|"&amp;AA71&amp;"|",'5_ACOMPANHAMENTO'!$AC$3:$AC$4922)))+((AB71&lt;&gt;"")*ISNUMBER(SEARCH("|"&amp;AB71&amp;"|",'5_ACOMPANHAMENTO'!$AC$3:$AC$4922))))&gt;0)),'5_ACOMPANHAMENTO'!$J$3:$J$4922),0))</f>
        <v/>
      </c>
      <c r="E71" s="4">
        <f>IF(G71=0,"FINALIZADO",IF(TODAY()&gt;A71,"ATRASADO "&amp;TODAY()-A71&amp;" DIAS","ADIANTADO "&amp;A71-TODAY()&amp;" DIAS"))</f>
        <v/>
      </c>
      <c r="F71" s="7">
        <f>IF(OR($B71="",$C71=""),"",IFERROR(SUMPRODUCT(--(('5_ACOMPANHAMENTO'!$AD$3:$AD$4922=TRIM($C71&amp;""))*('5_ACOMPANHAMENTO'!$AC$3:$AC$4922&lt;&gt;"")*((((I71&lt;&gt;"")*ISNUMBER(SEARCH("|"&amp;I71&amp;"|",'5_ACOMPANHAMENTO'!$AC$3:$AC$4922)))+((J71&lt;&gt;"")*ISNUMBER(SEARCH("|"&amp;J71&amp;"|",'5_ACOMPANHAMENTO'!$AC$3:$AC$4922)))+((K71&lt;&gt;"")*ISNUMBER(SEARCH("|"&amp;K71&amp;"|",'5_ACOMPANHAMENTO'!$AC$3:$AC$4922)))+((L71&lt;&gt;"")*ISNUMBER(SEARCH("|"&amp;L71&amp;"|",'5_ACOMPANHAMENTO'!$AC$3:$AC$4922)))+((M71&lt;&gt;"")*ISNUMBER(SEARCH("|"&amp;M71&amp;"|",'5_ACOMPANHAMENTO'!$AC$3:$AC$4922)))+((N71&lt;&gt;"")*ISNUMBER(SEARCH("|"&amp;N71&amp;"|",'5_ACOMPANHAMENTO'!$AC$3:$AC$4922)))+((O71&lt;&gt;"")*ISNUMBER(SEARCH("|"&amp;O71&amp;"|",'5_ACOMPANHAMENTO'!$AC$3:$AC$4922)))+((P71&lt;&gt;"")*ISNUMBER(SEARCH("|"&amp;P71&amp;"|",'5_ACOMPANHAMENTO'!$AC$3:$AC$4922)))+((Q71&lt;&gt;"")*ISNUMBER(SEARCH("|"&amp;Q71&amp;"|",'5_ACOMPANHAMENTO'!$AC$3:$AC$4922)))+((R71&lt;&gt;"")*ISNUMBER(SEARCH("|"&amp;R71&amp;"|",'5_ACOMPANHAMENTO'!$AC$3:$AC$4922)))+((S71&lt;&gt;"")*ISNUMBER(SEARCH("|"&amp;S71&amp;"|",'5_ACOMPANHAMENTO'!$AC$3:$AC$4922)))+((T71&lt;&gt;"")*ISNUMBER(SEARCH("|"&amp;T71&amp;"|",'5_ACOMPANHAMENTO'!$AC$3:$AC$4922)))+((U71&lt;&gt;"")*ISNUMBER(SEARCH("|"&amp;U71&amp;"|",'5_ACOMPANHAMENTO'!$AC$3:$AC$4922)))+((V71&lt;&gt;"")*ISNUMBER(SEARCH("|"&amp;V71&amp;"|",'5_ACOMPANHAMENTO'!$AC$3:$AC$4922)))+((W71&lt;&gt;"")*ISNUMBER(SEARCH("|"&amp;W71&amp;"|",'5_ACOMPANHAMENTO'!$AC$3:$AC$4922)))+((X71&lt;&gt;"")*ISNUMBER(SEARCH("|"&amp;X71&amp;"|",'5_ACOMPANHAMENTO'!$AC$3:$AC$4922)))+((Y71&lt;&gt;"")*ISNUMBER(SEARCH("|"&amp;Y71&amp;"|",'5_ACOMPANHAMENTO'!$AC$3:$AC$4922)))+((Z71&lt;&gt;"")*ISNUMBER(SEARCH("|"&amp;Z71&amp;"|",'5_ACOMPANHAMENTO'!$AC$3:$AC$4922)))+((AA71&lt;&gt;"")*ISNUMBER(SEARCH("|"&amp;AA71&amp;"|",'5_ACOMPANHAMENTO'!$AC$3:$AC$4922)))+((AB71&lt;&gt;"")*ISNUMBER(SEARCH("|"&amp;AB71&amp;"|",'5_ACOMPANHAMENTO'!$AC$3:$AC$4922))))&gt;0)),'5_ACOMPANHAMENTO'!$O$3:$O$4922),0))</f>
        <v/>
      </c>
      <c r="G71" s="7">
        <f>IF(OR($B71="",$C71=""),"",D71-F71)</f>
        <v/>
      </c>
      <c r="H71" s="1">
        <f>IF(OR($B71="",$C71=""),"",TRIM($B71&amp;"")&amp;"|"&amp;TRIM($C71&amp;""))</f>
        <v/>
      </c>
      <c r="I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",99)),1,99)))</f>
        <v/>
      </c>
      <c r="J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",99)),100,99)))</f>
        <v/>
      </c>
      <c r="K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",99)),199,99)))</f>
        <v/>
      </c>
      <c r="L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",99)),298,99)))</f>
        <v/>
      </c>
      <c r="M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",99)),397,99)))</f>
        <v/>
      </c>
      <c r="N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",99)),496,99)))</f>
        <v/>
      </c>
      <c r="O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",99)),595,99)))</f>
        <v/>
      </c>
      <c r="P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",99)),694,99)))</f>
        <v/>
      </c>
      <c r="Q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",99)),793,99)))</f>
        <v/>
      </c>
      <c r="R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",99)),892,99)))</f>
        <v/>
      </c>
      <c r="S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",99)),991,99)))</f>
        <v/>
      </c>
      <c r="T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",99)),1090,99)))</f>
        <v/>
      </c>
      <c r="U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",99)),1189,99)))</f>
        <v/>
      </c>
      <c r="V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",99)),1288,99)))</f>
        <v/>
      </c>
      <c r="W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",99)),1387,99)))</f>
        <v/>
      </c>
      <c r="X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",99)),1486,99)))</f>
        <v/>
      </c>
      <c r="Y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",99)),1585,99)))</f>
        <v/>
      </c>
      <c r="Z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",99)),1684,99)))</f>
        <v/>
      </c>
      <c r="AA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",99)),1783,99)))</f>
        <v/>
      </c>
      <c r="AB71" s="1">
        <f>IF($B71="","",TRIM(MID(SUBSTITUTE(TRIM(SUBSTITUTE(SUBSTITUTE(SUBSTITUTE(SUBSTITUTE(SUBSTITUTE(SUBSTITUTE(SUBSTITUTE(SUBSTITUTE(SUBSTITUTE(SUBSTITUTE(SUBSTITUTE(SUBSTITUTE(SUBSTITUTE(SUBSTITUTE(TRIM($B71&amp;""),CHAR(10),"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",REPT(" ",99)),1882,99)))</f>
        <v/>
      </c>
    </row>
    <row r="72" hidden="1" ht="14.25" customHeight="1">
      <c r="A72" s="4">
        <f>IF(OR($B72="",$C72=""),"",IFERROR(INDEX('5_ACOMPANHAMENTO'!$A$3:$A$4922,MATCH(1,INDEX(('5_ACOMPANHAMENTO'!$AD$3:$AD$4922=TRIM($C72&amp;""))*('5_ACOMPANHAMENTO'!$AC$3:$AC$4922&lt;&gt;"")*((((I72&lt;&gt;"")*ISNUMBER(SEARCH("|"&amp;I72&amp;"|",'5_ACOMPANHAMENTO'!$AC$3:$AC$4922)))+((J72&lt;&gt;"")*ISNUMBER(SEARCH("|"&amp;J72&amp;"|",'5_ACOMPANHAMENTO'!$AC$3:$AC$4922)))+((K72&lt;&gt;"")*ISNUMBER(SEARCH("|"&amp;K72&amp;"|",'5_ACOMPANHAMENTO'!$AC$3:$AC$4922)))+((L72&lt;&gt;"")*ISNUMBER(SEARCH("|"&amp;L72&amp;"|",'5_ACOMPANHAMENTO'!$AC$3:$AC$4922)))+((M72&lt;&gt;"")*ISNUMBER(SEARCH("|"&amp;M72&amp;"|",'5_ACOMPANHAMENTO'!$AC$3:$AC$4922)))+((N72&lt;&gt;"")*ISNUMBER(SEARCH("|"&amp;N72&amp;"|",'5_ACOMPANHAMENTO'!$AC$3:$AC$4922)))+((O72&lt;&gt;"")*ISNUMBER(SEARCH("|"&amp;O72&amp;"|",'5_ACOMPANHAMENTO'!$AC$3:$AC$4922)))+((P72&lt;&gt;"")*ISNUMBER(SEARCH("|"&amp;P72&amp;"|",'5_ACOMPANHAMENTO'!$AC$3:$AC$4922)))+((Q72&lt;&gt;"")*ISNUMBER(SEARCH("|"&amp;Q72&amp;"|",'5_ACOMPANHAMENTO'!$AC$3:$AC$4922)))+((R72&lt;&gt;"")*ISNUMBER(SEARCH("|"&amp;R72&amp;"|",'5_ACOMPANHAMENTO'!$AC$3:$AC$4922)))+((S72&lt;&gt;"")*ISNUMBER(SEARCH("|"&amp;S72&amp;"|",'5_ACOMPANHAMENTO'!$AC$3:$AC$4922)))+((T72&lt;&gt;"")*ISNUMBER(SEARCH("|"&amp;T72&amp;"|",'5_ACOMPANHAMENTO'!$AC$3:$AC$4922)))+((U72&lt;&gt;"")*ISNUMBER(SEARCH("|"&amp;U72&amp;"|",'5_ACOMPANHAMENTO'!$AC$3:$AC$4922)))+((V72&lt;&gt;"")*ISNUMBER(SEARCH("|"&amp;V72&amp;"|",'5_ACOMPANHAMENTO'!$AC$3:$AC$4922)))+((W72&lt;&gt;"")*ISNUMBER(SEARCH("|"&amp;W72&amp;"|",'5_ACOMPANHAMENTO'!$AC$3:$AC$4922)))+((X72&lt;&gt;"")*ISNUMBER(SEARCH("|"&amp;X72&amp;"|",'5_ACOMPANHAMENTO'!$AC$3:$AC$4922)))+((Y72&lt;&gt;"")*ISNUMBER(SEARCH("|"&amp;Y72&amp;"|",'5_ACOMPANHAMENTO'!$AC$3:$AC$4922)))+((Z72&lt;&gt;"")*ISNUMBER(SEARCH("|"&amp;Z72&amp;"|",'5_ACOMPANHAMENTO'!$AC$3:$AC$4922)))+((AA72&lt;&gt;"")*ISNUMBER(SEARCH("|"&amp;AA72&amp;"|",'5_ACOMPANHAMENTO'!$AC$3:$AC$4922)))+((AB72&lt;&gt;"")*ISNUMBER(SEARCH("|"&amp;AB72&amp;"|",'5_ACOMPANHAMENTO'!$AC$3:$AC$4922))))&gt;0),0),0)),""))</f>
        <v/>
      </c>
      <c r="B72" s="4" t="n">
        <v>10163</v>
      </c>
      <c r="C72" s="4" t="inlineStr">
        <is>
          <t>COSTURA</t>
        </is>
      </c>
      <c r="D72" s="4">
        <f>IF(OR($B72="",$C72=""),"",IFERROR(SUMPRODUCT(--(('5_ACOMPANHAMENTO'!$AD$3:$AD$4922=TRIM($C72&amp;""))*('5_ACOMPANHAMENTO'!$AC$3:$AC$4922&lt;&gt;"")*((((I72&lt;&gt;"")*ISNUMBER(SEARCH("|"&amp;I72&amp;"|",'5_ACOMPANHAMENTO'!$AC$3:$AC$4922)))+((J72&lt;&gt;"")*ISNUMBER(SEARCH("|"&amp;J72&amp;"|",'5_ACOMPANHAMENTO'!$AC$3:$AC$4922)))+((K72&lt;&gt;"")*ISNUMBER(SEARCH("|"&amp;K72&amp;"|",'5_ACOMPANHAMENTO'!$AC$3:$AC$4922)))+((L72&lt;&gt;"")*ISNUMBER(SEARCH("|"&amp;L72&amp;"|",'5_ACOMPANHAMENTO'!$AC$3:$AC$4922)))+((M72&lt;&gt;"")*ISNUMBER(SEARCH("|"&amp;M72&amp;"|",'5_ACOMPANHAMENTO'!$AC$3:$AC$4922)))+((N72&lt;&gt;"")*ISNUMBER(SEARCH("|"&amp;N72&amp;"|",'5_ACOMPANHAMENTO'!$AC$3:$AC$4922)))+((O72&lt;&gt;"")*ISNUMBER(SEARCH("|"&amp;O72&amp;"|",'5_ACOMPANHAMENTO'!$AC$3:$AC$4922)))+((P72&lt;&gt;"")*ISNUMBER(SEARCH("|"&amp;P72&amp;"|",'5_ACOMPANHAMENTO'!$AC$3:$AC$4922)))+((Q72&lt;&gt;"")*ISNUMBER(SEARCH("|"&amp;Q72&amp;"|",'5_ACOMPANHAMENTO'!$AC$3:$AC$4922)))+((R72&lt;&gt;"")*ISNUMBER(SEARCH("|"&amp;R72&amp;"|",'5_ACOMPANHAMENTO'!$AC$3:$AC$4922)))+((S72&lt;&gt;"")*ISNUMBER(SEARCH("|"&amp;S72&amp;"|",'5_ACOMPANHAMENTO'!$AC$3:$AC$4922)))+((T72&lt;&gt;"")*ISNUMBER(SEARCH("|"&amp;T72&amp;"|",'5_ACOMPANHAMENTO'!$AC$3:$AC$4922)))+((U72&lt;&gt;"")*ISNUMBER(SEARCH("|"&amp;U72&amp;"|",'5_ACOMPANHAMENTO'!$AC$3:$AC$4922)))+((V72&lt;&gt;"")*ISNUMBER(SEARCH("|"&amp;V72&amp;"|",'5_ACOMPANHAMENTO'!$AC$3:$AC$4922)))+((W72&lt;&gt;"")*ISNUMBER(SEARCH("|"&amp;W72&amp;"|",'5_ACOMPANHAMENTO'!$AC$3:$AC$4922)))+((X72&lt;&gt;"")*ISNUMBER(SEARCH("|"&amp;X72&amp;"|",'5_ACOMPANHAMENTO'!$AC$3:$AC$4922)))+((Y72&lt;&gt;"")*ISNUMBER(SEARCH("|"&amp;Y72&amp;"|",'5_ACOMPANHAMENTO'!$AC$3:$AC$4922)))+((Z72&lt;&gt;"")*ISNUMBER(SEARCH("|"&amp;Z72&amp;"|",'5_ACOMPANHAMENTO'!$AC$3:$AC$4922)))+((AA72&lt;&gt;"")*ISNUMBER(SEARCH("|"&amp;AA72&amp;"|",'5_ACOMPANHAMENTO'!$AC$3:$AC$4922)))+((AB72&lt;&gt;"")*ISNUMBER(SEARCH("|"&amp;AB72&amp;"|",'5_ACOMPANHAMENTO'!$AC$3:$AC$4922))))&gt;0)),'5_ACOMPANHAMENTO'!$J$3:$J$4922),0))</f>
        <v/>
      </c>
      <c r="E72" s="4">
        <f>IF(G72=0,"FINALIZADO",IF(TODAY()&gt;A72,"ATRASADO "&amp;TODAY()-A72&amp;" DIAS","ADIANTADO "&amp;A72-TODAY()&amp;" DIAS"))</f>
        <v/>
      </c>
      <c r="F72" s="7">
        <f>IF(OR($B72="",$C72=""),"",IFERROR(SUMPRODUCT(--(('5_ACOMPANHAMENTO'!$AD$3:$AD$4922=TRIM($C72&amp;""))*('5_ACOMPANHAMENTO'!$AC$3:$AC$4922&lt;&gt;"")*((((I72&lt;&gt;"")*ISNUMBER(SEARCH("|"&amp;I72&amp;"|",'5_ACOMPANHAMENTO'!$AC$3:$AC$4922)))+((J72&lt;&gt;"")*ISNUMBER(SEARCH("|"&amp;J72&amp;"|",'5_ACOMPANHAMENTO'!$AC$3:$AC$4922)))+((K72&lt;&gt;"")*ISNUMBER(SEARCH("|"&amp;K72&amp;"|",'5_ACOMPANHAMENTO'!$AC$3:$AC$4922)))+((L72&lt;&gt;"")*ISNUMBER(SEARCH("|"&amp;L72&amp;"|",'5_ACOMPANHAMENTO'!$AC$3:$AC$4922)))+((M72&lt;&gt;"")*ISNUMBER(SEARCH("|"&amp;M72&amp;"|",'5_ACOMPANHAMENTO'!$AC$3:$AC$4922)))+((N72&lt;&gt;"")*ISNUMBER(SEARCH("|"&amp;N72&amp;"|",'5_ACOMPANHAMENTO'!$AC$3:$AC$4922)))+((O72&lt;&gt;"")*ISNUMBER(SEARCH("|"&amp;O72&amp;"|",'5_ACOMPANHAMENTO'!$AC$3:$AC$4922)))+((P72&lt;&gt;"")*ISNUMBER(SEARCH("|"&amp;P72&amp;"|",'5_ACOMPANHAMENTO'!$AC$3:$AC$4922)))+((Q72&lt;&gt;"")*ISNUMBER(SEARCH("|"&amp;Q72&amp;"|",'5_ACOMPANHAMENTO'!$AC$3:$AC$4922)))+((R72&lt;&gt;"")*ISNUMBER(SEARCH("|"&amp;R72&amp;"|",'5_ACOMPANHAMENTO'!$AC$3:$AC$4922)))+((S72&lt;&gt;"")*ISNUMBER(SEARCH("|"&amp;S72&amp;"|",'5_ACOMPANHAMENTO'!$AC$3:$AC$4922)))+((T72&lt;&gt;"")*ISNUMBER(SEARCH("|"&amp;T72&amp;"|",'5_ACOMPANHAMENTO'!$AC$3:$AC$4922)))+((U72&lt;&gt;"")*ISNUMBER(SEARCH("|"&amp;U72&amp;"|",'5_ACOMPANHAMENTO'!$AC$3:$AC$4922)))+((V72&lt;&gt;"")*ISNUMBER(SEARCH("|"&amp;V72&amp;"|",'5_ACOMPANHAMENTO'!$AC$3:$AC$4922)))+((W72&lt;&gt;"")*ISNUMBER(SEARCH("|"&amp;W72&amp;"|",'5_ACOMPANHAMENTO'!$AC$3:$AC$4922)))+((X72&lt;&gt;"")*ISNUMBER(SEARCH("|"&amp;X72&amp;"|",'5_ACOMPANHAMENTO'!$AC$3:$AC$4922)))+((Y72&lt;&gt;"")*ISNUMBER(SEARCH("|"&amp;Y72&amp;"|",'5_ACOMPANHAMENTO'!$AC$3:$AC$4922)))+((Z72&lt;&gt;"")*ISNUMBER(SEARCH("|"&amp;Z72&amp;"|",'5_ACOMPANHAMENTO'!$AC$3:$AC$4922)))+((AA72&lt;&gt;"")*ISNUMBER(SEARCH("|"&amp;AA72&amp;"|",'5_ACOMPANHAMENTO'!$AC$3:$AC$4922)))+((AB72&lt;&gt;"")*ISNUMBER(SEARCH("|"&amp;AB72&amp;"|",'5_ACOMPANHAMENTO'!$AC$3:$AC$4922))))&gt;0)),'5_ACOMPANHAMENTO'!$O$3:$O$4922),0))</f>
        <v/>
      </c>
      <c r="G72" s="7">
        <f>IF(OR($B72="",$C72=""),"",D72-F72)</f>
        <v/>
      </c>
      <c r="H72" s="1">
        <f>IF(OR($B72="",$C72=""),"",TRIM($B72&amp;"")&amp;"|"&amp;TRIM($C72&amp;""))</f>
        <v/>
      </c>
      <c r="I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",99)),1,99)))</f>
        <v/>
      </c>
      <c r="J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",99)),100,99)))</f>
        <v/>
      </c>
      <c r="K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",99)),199,99)))</f>
        <v/>
      </c>
      <c r="L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",99)),298,99)))</f>
        <v/>
      </c>
      <c r="M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",99)),397,99)))</f>
        <v/>
      </c>
      <c r="N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",99)),496,99)))</f>
        <v/>
      </c>
      <c r="O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",99)),595,99)))</f>
        <v/>
      </c>
      <c r="P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",99)),694,99)))</f>
        <v/>
      </c>
      <c r="Q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",99)),793,99)))</f>
        <v/>
      </c>
      <c r="R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",99)),892,99)))</f>
        <v/>
      </c>
      <c r="S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",99)),991,99)))</f>
        <v/>
      </c>
      <c r="T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",99)),1090,99)))</f>
        <v/>
      </c>
      <c r="U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",99)),1189,99)))</f>
        <v/>
      </c>
      <c r="V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",99)),1288,99)))</f>
        <v/>
      </c>
      <c r="W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",99)),1387,99)))</f>
        <v/>
      </c>
      <c r="X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",99)),1486,99)))</f>
        <v/>
      </c>
      <c r="Y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",99)),1585,99)))</f>
        <v/>
      </c>
      <c r="Z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",99)),1684,99)))</f>
        <v/>
      </c>
      <c r="AA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",99)),1783,99)))</f>
        <v/>
      </c>
      <c r="AB72" s="1">
        <f>IF($B72="","",TRIM(MID(SUBSTITUTE(TRIM(SUBSTITUTE(SUBSTITUTE(SUBSTITUTE(SUBSTITUTE(SUBSTITUTE(SUBSTITUTE(SUBSTITUTE(SUBSTITUTE(SUBSTITUTE(SUBSTITUTE(SUBSTITUTE(SUBSTITUTE(SUBSTITUTE(SUBSTITUTE(TRIM($B72&amp;""),CHAR(10),"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",REPT(" ",99)),1882,99)))</f>
        <v/>
      </c>
    </row>
    <row r="73" hidden="1" ht="14.25" customHeight="1">
      <c r="A73" s="4">
        <f>IF(OR($B73="",$C73=""),"",IFERROR(INDEX('5_ACOMPANHAMENTO'!$A$3:$A$4922,MATCH(1,INDEX(('5_ACOMPANHAMENTO'!$AD$3:$AD$4922=TRIM($C73&amp;""))*('5_ACOMPANHAMENTO'!$AC$3:$AC$4922&lt;&gt;"")*((((I73&lt;&gt;"")*ISNUMBER(SEARCH("|"&amp;I73&amp;"|",'5_ACOMPANHAMENTO'!$AC$3:$AC$4922)))+((J73&lt;&gt;"")*ISNUMBER(SEARCH("|"&amp;J73&amp;"|",'5_ACOMPANHAMENTO'!$AC$3:$AC$4922)))+((K73&lt;&gt;"")*ISNUMBER(SEARCH("|"&amp;K73&amp;"|",'5_ACOMPANHAMENTO'!$AC$3:$AC$4922)))+((L73&lt;&gt;"")*ISNUMBER(SEARCH("|"&amp;L73&amp;"|",'5_ACOMPANHAMENTO'!$AC$3:$AC$4922)))+((M73&lt;&gt;"")*ISNUMBER(SEARCH("|"&amp;M73&amp;"|",'5_ACOMPANHAMENTO'!$AC$3:$AC$4922)))+((N73&lt;&gt;"")*ISNUMBER(SEARCH("|"&amp;N73&amp;"|",'5_ACOMPANHAMENTO'!$AC$3:$AC$4922)))+((O73&lt;&gt;"")*ISNUMBER(SEARCH("|"&amp;O73&amp;"|",'5_ACOMPANHAMENTO'!$AC$3:$AC$4922)))+((P73&lt;&gt;"")*ISNUMBER(SEARCH("|"&amp;P73&amp;"|",'5_ACOMPANHAMENTO'!$AC$3:$AC$4922)))+((Q73&lt;&gt;"")*ISNUMBER(SEARCH("|"&amp;Q73&amp;"|",'5_ACOMPANHAMENTO'!$AC$3:$AC$4922)))+((R73&lt;&gt;"")*ISNUMBER(SEARCH("|"&amp;R73&amp;"|",'5_ACOMPANHAMENTO'!$AC$3:$AC$4922)))+((S73&lt;&gt;"")*ISNUMBER(SEARCH("|"&amp;S73&amp;"|",'5_ACOMPANHAMENTO'!$AC$3:$AC$4922)))+((T73&lt;&gt;"")*ISNUMBER(SEARCH("|"&amp;T73&amp;"|",'5_ACOMPANHAMENTO'!$AC$3:$AC$4922)))+((U73&lt;&gt;"")*ISNUMBER(SEARCH("|"&amp;U73&amp;"|",'5_ACOMPANHAMENTO'!$AC$3:$AC$4922)))+((V73&lt;&gt;"")*ISNUMBER(SEARCH("|"&amp;V73&amp;"|",'5_ACOMPANHAMENTO'!$AC$3:$AC$4922)))+((W73&lt;&gt;"")*ISNUMBER(SEARCH("|"&amp;W73&amp;"|",'5_ACOMPANHAMENTO'!$AC$3:$AC$4922)))+((X73&lt;&gt;"")*ISNUMBER(SEARCH("|"&amp;X73&amp;"|",'5_ACOMPANHAMENTO'!$AC$3:$AC$4922)))+((Y73&lt;&gt;"")*ISNUMBER(SEARCH("|"&amp;Y73&amp;"|",'5_ACOMPANHAMENTO'!$AC$3:$AC$4922)))+((Z73&lt;&gt;"")*ISNUMBER(SEARCH("|"&amp;Z73&amp;"|",'5_ACOMPANHAMENTO'!$AC$3:$AC$4922)))+((AA73&lt;&gt;"")*ISNUMBER(SEARCH("|"&amp;AA73&amp;"|",'5_ACOMPANHAMENTO'!$AC$3:$AC$4922)))+((AB73&lt;&gt;"")*ISNUMBER(SEARCH("|"&amp;AB73&amp;"|",'5_ACOMPANHAMENTO'!$AC$3:$AC$4922))))&gt;0),0),0)),""))</f>
        <v/>
      </c>
      <c r="B73" s="4" t="n">
        <v>10163</v>
      </c>
      <c r="C73" s="4" t="inlineStr">
        <is>
          <t>CORTE DE TECIDO</t>
        </is>
      </c>
      <c r="D73" s="4">
        <f>IF(OR($B73="",$C73=""),"",IFERROR(SUMPRODUCT(--(('5_ACOMPANHAMENTO'!$AD$3:$AD$4922=TRIM($C73&amp;""))*('5_ACOMPANHAMENTO'!$AC$3:$AC$4922&lt;&gt;"")*((((I73&lt;&gt;"")*ISNUMBER(SEARCH("|"&amp;I73&amp;"|",'5_ACOMPANHAMENTO'!$AC$3:$AC$4922)))+((J73&lt;&gt;"")*ISNUMBER(SEARCH("|"&amp;J73&amp;"|",'5_ACOMPANHAMENTO'!$AC$3:$AC$4922)))+((K73&lt;&gt;"")*ISNUMBER(SEARCH("|"&amp;K73&amp;"|",'5_ACOMPANHAMENTO'!$AC$3:$AC$4922)))+((L73&lt;&gt;"")*ISNUMBER(SEARCH("|"&amp;L73&amp;"|",'5_ACOMPANHAMENTO'!$AC$3:$AC$4922)))+((M73&lt;&gt;"")*ISNUMBER(SEARCH("|"&amp;M73&amp;"|",'5_ACOMPANHAMENTO'!$AC$3:$AC$4922)))+((N73&lt;&gt;"")*ISNUMBER(SEARCH("|"&amp;N73&amp;"|",'5_ACOMPANHAMENTO'!$AC$3:$AC$4922)))+((O73&lt;&gt;"")*ISNUMBER(SEARCH("|"&amp;O73&amp;"|",'5_ACOMPANHAMENTO'!$AC$3:$AC$4922)))+((P73&lt;&gt;"")*ISNUMBER(SEARCH("|"&amp;P73&amp;"|",'5_ACOMPANHAMENTO'!$AC$3:$AC$4922)))+((Q73&lt;&gt;"")*ISNUMBER(SEARCH("|"&amp;Q73&amp;"|",'5_ACOMPANHAMENTO'!$AC$3:$AC$4922)))+((R73&lt;&gt;"")*ISNUMBER(SEARCH("|"&amp;R73&amp;"|",'5_ACOMPANHAMENTO'!$AC$3:$AC$4922)))+((S73&lt;&gt;"")*ISNUMBER(SEARCH("|"&amp;S73&amp;"|",'5_ACOMPANHAMENTO'!$AC$3:$AC$4922)))+((T73&lt;&gt;"")*ISNUMBER(SEARCH("|"&amp;T73&amp;"|",'5_ACOMPANHAMENTO'!$AC$3:$AC$4922)))+((U73&lt;&gt;"")*ISNUMBER(SEARCH("|"&amp;U73&amp;"|",'5_ACOMPANHAMENTO'!$AC$3:$AC$4922)))+((V73&lt;&gt;"")*ISNUMBER(SEARCH("|"&amp;V73&amp;"|",'5_ACOMPANHAMENTO'!$AC$3:$AC$4922)))+((W73&lt;&gt;"")*ISNUMBER(SEARCH("|"&amp;W73&amp;"|",'5_ACOMPANHAMENTO'!$AC$3:$AC$4922)))+((X73&lt;&gt;"")*ISNUMBER(SEARCH("|"&amp;X73&amp;"|",'5_ACOMPANHAMENTO'!$AC$3:$AC$4922)))+((Y73&lt;&gt;"")*ISNUMBER(SEARCH("|"&amp;Y73&amp;"|",'5_ACOMPANHAMENTO'!$AC$3:$AC$4922)))+((Z73&lt;&gt;"")*ISNUMBER(SEARCH("|"&amp;Z73&amp;"|",'5_ACOMPANHAMENTO'!$AC$3:$AC$4922)))+((AA73&lt;&gt;"")*ISNUMBER(SEARCH("|"&amp;AA73&amp;"|",'5_ACOMPANHAMENTO'!$AC$3:$AC$4922)))+((AB73&lt;&gt;"")*ISNUMBER(SEARCH("|"&amp;AB73&amp;"|",'5_ACOMPANHAMENTO'!$AC$3:$AC$4922))))&gt;0)),'5_ACOMPANHAMENTO'!$J$3:$J$4922),0))</f>
        <v/>
      </c>
      <c r="E73" s="4">
        <f>IF(G73=0,"FINALIZADO",IF(TODAY()&gt;A73,"ATRASADO "&amp;TODAY()-A73&amp;" DIAS","ADIANTADO "&amp;A73-TODAY()&amp;" DIAS"))</f>
        <v/>
      </c>
      <c r="F73" s="7">
        <f>IF(OR($B73="",$C73=""),"",IFERROR(SUMPRODUCT(--(('5_ACOMPANHAMENTO'!$AD$3:$AD$4922=TRIM($C73&amp;""))*('5_ACOMPANHAMENTO'!$AC$3:$AC$4922&lt;&gt;"")*((((I73&lt;&gt;"")*ISNUMBER(SEARCH("|"&amp;I73&amp;"|",'5_ACOMPANHAMENTO'!$AC$3:$AC$4922)))+((J73&lt;&gt;"")*ISNUMBER(SEARCH("|"&amp;J73&amp;"|",'5_ACOMPANHAMENTO'!$AC$3:$AC$4922)))+((K73&lt;&gt;"")*ISNUMBER(SEARCH("|"&amp;K73&amp;"|",'5_ACOMPANHAMENTO'!$AC$3:$AC$4922)))+((L73&lt;&gt;"")*ISNUMBER(SEARCH("|"&amp;L73&amp;"|",'5_ACOMPANHAMENTO'!$AC$3:$AC$4922)))+((M73&lt;&gt;"")*ISNUMBER(SEARCH("|"&amp;M73&amp;"|",'5_ACOMPANHAMENTO'!$AC$3:$AC$4922)))+((N73&lt;&gt;"")*ISNUMBER(SEARCH("|"&amp;N73&amp;"|",'5_ACOMPANHAMENTO'!$AC$3:$AC$4922)))+((O73&lt;&gt;"")*ISNUMBER(SEARCH("|"&amp;O73&amp;"|",'5_ACOMPANHAMENTO'!$AC$3:$AC$4922)))+((P73&lt;&gt;"")*ISNUMBER(SEARCH("|"&amp;P73&amp;"|",'5_ACOMPANHAMENTO'!$AC$3:$AC$4922)))+((Q73&lt;&gt;"")*ISNUMBER(SEARCH("|"&amp;Q73&amp;"|",'5_ACOMPANHAMENTO'!$AC$3:$AC$4922)))+((R73&lt;&gt;"")*ISNUMBER(SEARCH("|"&amp;R73&amp;"|",'5_ACOMPANHAMENTO'!$AC$3:$AC$4922)))+((S73&lt;&gt;"")*ISNUMBER(SEARCH("|"&amp;S73&amp;"|",'5_ACOMPANHAMENTO'!$AC$3:$AC$4922)))+((T73&lt;&gt;"")*ISNUMBER(SEARCH("|"&amp;T73&amp;"|",'5_ACOMPANHAMENTO'!$AC$3:$AC$4922)))+((U73&lt;&gt;"")*ISNUMBER(SEARCH("|"&amp;U73&amp;"|",'5_ACOMPANHAMENTO'!$AC$3:$AC$4922)))+((V73&lt;&gt;"")*ISNUMBER(SEARCH("|"&amp;V73&amp;"|",'5_ACOMPANHAMENTO'!$AC$3:$AC$4922)))+((W73&lt;&gt;"")*ISNUMBER(SEARCH("|"&amp;W73&amp;"|",'5_ACOMPANHAMENTO'!$AC$3:$AC$4922)))+((X73&lt;&gt;"")*ISNUMBER(SEARCH("|"&amp;X73&amp;"|",'5_ACOMPANHAMENTO'!$AC$3:$AC$4922)))+((Y73&lt;&gt;"")*ISNUMBER(SEARCH("|"&amp;Y73&amp;"|",'5_ACOMPANHAMENTO'!$AC$3:$AC$4922)))+((Z73&lt;&gt;"")*ISNUMBER(SEARCH("|"&amp;Z73&amp;"|",'5_ACOMPANHAMENTO'!$AC$3:$AC$4922)))+((AA73&lt;&gt;"")*ISNUMBER(SEARCH("|"&amp;AA73&amp;"|",'5_ACOMPANHAMENTO'!$AC$3:$AC$4922)))+((AB73&lt;&gt;"")*ISNUMBER(SEARCH("|"&amp;AB73&amp;"|",'5_ACOMPANHAMENTO'!$AC$3:$AC$4922))))&gt;0)),'5_ACOMPANHAMENTO'!$O$3:$O$4922),0))</f>
        <v/>
      </c>
      <c r="G73" s="7">
        <f>IF(OR($B73="",$C73=""),"",D73-F73)</f>
        <v/>
      </c>
      <c r="H73" s="1">
        <f>IF(OR($B73="",$C73=""),"",TRIM($B73&amp;"")&amp;"|"&amp;TRIM($C73&amp;""))</f>
        <v/>
      </c>
      <c r="I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",99)),1,99)))</f>
        <v/>
      </c>
      <c r="J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",99)),100,99)))</f>
        <v/>
      </c>
      <c r="K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",99)),199,99)))</f>
        <v/>
      </c>
      <c r="L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",99)),298,99)))</f>
        <v/>
      </c>
      <c r="M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",99)),397,99)))</f>
        <v/>
      </c>
      <c r="N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",99)),496,99)))</f>
        <v/>
      </c>
      <c r="O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",99)),595,99)))</f>
        <v/>
      </c>
      <c r="P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",99)),694,99)))</f>
        <v/>
      </c>
      <c r="Q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",99)),793,99)))</f>
        <v/>
      </c>
      <c r="R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",99)),892,99)))</f>
        <v/>
      </c>
      <c r="S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",99)),991,99)))</f>
        <v/>
      </c>
      <c r="T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",99)),1090,99)))</f>
        <v/>
      </c>
      <c r="U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",99)),1189,99)))</f>
        <v/>
      </c>
      <c r="V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",99)),1288,99)))</f>
        <v/>
      </c>
      <c r="W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",99)),1387,99)))</f>
        <v/>
      </c>
      <c r="X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",99)),1486,99)))</f>
        <v/>
      </c>
      <c r="Y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",99)),1585,99)))</f>
        <v/>
      </c>
      <c r="Z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",99)),1684,99)))</f>
        <v/>
      </c>
      <c r="AA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",99)),1783,99)))</f>
        <v/>
      </c>
      <c r="AB73" s="1">
        <f>IF($B73="","",TRIM(MID(SUBSTITUTE(TRIM(SUBSTITUTE(SUBSTITUTE(SUBSTITUTE(SUBSTITUTE(SUBSTITUTE(SUBSTITUTE(SUBSTITUTE(SUBSTITUTE(SUBSTITUTE(SUBSTITUTE(SUBSTITUTE(SUBSTITUTE(SUBSTITUTE(SUBSTITUTE(TRIM($B73&amp;""),CHAR(10),"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",REPT(" ",99)),1882,99)))</f>
        <v/>
      </c>
    </row>
    <row r="74" hidden="1" ht="14.25" customHeight="1">
      <c r="A74" s="4">
        <f>IF(OR($B74="",$C74=""),"",IFERROR(INDEX('5_ACOMPANHAMENTO'!$A$3:$A$4922,MATCH(1,INDEX(('5_ACOMPANHAMENTO'!$AD$3:$AD$4922=TRIM($C74&amp;""))*('5_ACOMPANHAMENTO'!$AC$3:$AC$4922&lt;&gt;"")*((((I74&lt;&gt;"")*ISNUMBER(SEARCH("|"&amp;I74&amp;"|",'5_ACOMPANHAMENTO'!$AC$3:$AC$4922)))+((J74&lt;&gt;"")*ISNUMBER(SEARCH("|"&amp;J74&amp;"|",'5_ACOMPANHAMENTO'!$AC$3:$AC$4922)))+((K74&lt;&gt;"")*ISNUMBER(SEARCH("|"&amp;K74&amp;"|",'5_ACOMPANHAMENTO'!$AC$3:$AC$4922)))+((L74&lt;&gt;"")*ISNUMBER(SEARCH("|"&amp;L74&amp;"|",'5_ACOMPANHAMENTO'!$AC$3:$AC$4922)))+((M74&lt;&gt;"")*ISNUMBER(SEARCH("|"&amp;M74&amp;"|",'5_ACOMPANHAMENTO'!$AC$3:$AC$4922)))+((N74&lt;&gt;"")*ISNUMBER(SEARCH("|"&amp;N74&amp;"|",'5_ACOMPANHAMENTO'!$AC$3:$AC$4922)))+((O74&lt;&gt;"")*ISNUMBER(SEARCH("|"&amp;O74&amp;"|",'5_ACOMPANHAMENTO'!$AC$3:$AC$4922)))+((P74&lt;&gt;"")*ISNUMBER(SEARCH("|"&amp;P74&amp;"|",'5_ACOMPANHAMENTO'!$AC$3:$AC$4922)))+((Q74&lt;&gt;"")*ISNUMBER(SEARCH("|"&amp;Q74&amp;"|",'5_ACOMPANHAMENTO'!$AC$3:$AC$4922)))+((R74&lt;&gt;"")*ISNUMBER(SEARCH("|"&amp;R74&amp;"|",'5_ACOMPANHAMENTO'!$AC$3:$AC$4922)))+((S74&lt;&gt;"")*ISNUMBER(SEARCH("|"&amp;S74&amp;"|",'5_ACOMPANHAMENTO'!$AC$3:$AC$4922)))+((T74&lt;&gt;"")*ISNUMBER(SEARCH("|"&amp;T74&amp;"|",'5_ACOMPANHAMENTO'!$AC$3:$AC$4922)))+((U74&lt;&gt;"")*ISNUMBER(SEARCH("|"&amp;U74&amp;"|",'5_ACOMPANHAMENTO'!$AC$3:$AC$4922)))+((V74&lt;&gt;"")*ISNUMBER(SEARCH("|"&amp;V74&amp;"|",'5_ACOMPANHAMENTO'!$AC$3:$AC$4922)))+((W74&lt;&gt;"")*ISNUMBER(SEARCH("|"&amp;W74&amp;"|",'5_ACOMPANHAMENTO'!$AC$3:$AC$4922)))+((X74&lt;&gt;"")*ISNUMBER(SEARCH("|"&amp;X74&amp;"|",'5_ACOMPANHAMENTO'!$AC$3:$AC$4922)))+((Y74&lt;&gt;"")*ISNUMBER(SEARCH("|"&amp;Y74&amp;"|",'5_ACOMPANHAMENTO'!$AC$3:$AC$4922)))+((Z74&lt;&gt;"")*ISNUMBER(SEARCH("|"&amp;Z74&amp;"|",'5_ACOMPANHAMENTO'!$AC$3:$AC$4922)))+((AA74&lt;&gt;"")*ISNUMBER(SEARCH("|"&amp;AA74&amp;"|",'5_ACOMPANHAMENTO'!$AC$3:$AC$4922)))+((AB74&lt;&gt;"")*ISNUMBER(SEARCH("|"&amp;AB74&amp;"|",'5_ACOMPANHAMENTO'!$AC$3:$AC$4922))))&gt;0),0),0)),""))</f>
        <v/>
      </c>
      <c r="B74" s="4" t="n">
        <v>10163</v>
      </c>
      <c r="C74" s="4" t="inlineStr">
        <is>
          <t>CARTONAGEM</t>
        </is>
      </c>
      <c r="D74" s="4">
        <f>IF(OR($B74="",$C74=""),"",IFERROR(SUMPRODUCT(--(('5_ACOMPANHAMENTO'!$AD$3:$AD$4922=TRIM($C74&amp;""))*('5_ACOMPANHAMENTO'!$AC$3:$AC$4922&lt;&gt;"")*((((I74&lt;&gt;"")*ISNUMBER(SEARCH("|"&amp;I74&amp;"|",'5_ACOMPANHAMENTO'!$AC$3:$AC$4922)))+((J74&lt;&gt;"")*ISNUMBER(SEARCH("|"&amp;J74&amp;"|",'5_ACOMPANHAMENTO'!$AC$3:$AC$4922)))+((K74&lt;&gt;"")*ISNUMBER(SEARCH("|"&amp;K74&amp;"|",'5_ACOMPANHAMENTO'!$AC$3:$AC$4922)))+((L74&lt;&gt;"")*ISNUMBER(SEARCH("|"&amp;L74&amp;"|",'5_ACOMPANHAMENTO'!$AC$3:$AC$4922)))+((M74&lt;&gt;"")*ISNUMBER(SEARCH("|"&amp;M74&amp;"|",'5_ACOMPANHAMENTO'!$AC$3:$AC$4922)))+((N74&lt;&gt;"")*ISNUMBER(SEARCH("|"&amp;N74&amp;"|",'5_ACOMPANHAMENTO'!$AC$3:$AC$4922)))+((O74&lt;&gt;"")*ISNUMBER(SEARCH("|"&amp;O74&amp;"|",'5_ACOMPANHAMENTO'!$AC$3:$AC$4922)))+((P74&lt;&gt;"")*ISNUMBER(SEARCH("|"&amp;P74&amp;"|",'5_ACOMPANHAMENTO'!$AC$3:$AC$4922)))+((Q74&lt;&gt;"")*ISNUMBER(SEARCH("|"&amp;Q74&amp;"|",'5_ACOMPANHAMENTO'!$AC$3:$AC$4922)))+((R74&lt;&gt;"")*ISNUMBER(SEARCH("|"&amp;R74&amp;"|",'5_ACOMPANHAMENTO'!$AC$3:$AC$4922)))+((S74&lt;&gt;"")*ISNUMBER(SEARCH("|"&amp;S74&amp;"|",'5_ACOMPANHAMENTO'!$AC$3:$AC$4922)))+((T74&lt;&gt;"")*ISNUMBER(SEARCH("|"&amp;T74&amp;"|",'5_ACOMPANHAMENTO'!$AC$3:$AC$4922)))+((U74&lt;&gt;"")*ISNUMBER(SEARCH("|"&amp;U74&amp;"|",'5_ACOMPANHAMENTO'!$AC$3:$AC$4922)))+((V74&lt;&gt;"")*ISNUMBER(SEARCH("|"&amp;V74&amp;"|",'5_ACOMPANHAMENTO'!$AC$3:$AC$4922)))+((W74&lt;&gt;"")*ISNUMBER(SEARCH("|"&amp;W74&amp;"|",'5_ACOMPANHAMENTO'!$AC$3:$AC$4922)))+((X74&lt;&gt;"")*ISNUMBER(SEARCH("|"&amp;X74&amp;"|",'5_ACOMPANHAMENTO'!$AC$3:$AC$4922)))+((Y74&lt;&gt;"")*ISNUMBER(SEARCH("|"&amp;Y74&amp;"|",'5_ACOMPANHAMENTO'!$AC$3:$AC$4922)))+((Z74&lt;&gt;"")*ISNUMBER(SEARCH("|"&amp;Z74&amp;"|",'5_ACOMPANHAMENTO'!$AC$3:$AC$4922)))+((AA74&lt;&gt;"")*ISNUMBER(SEARCH("|"&amp;AA74&amp;"|",'5_ACOMPANHAMENTO'!$AC$3:$AC$4922)))+((AB74&lt;&gt;"")*ISNUMBER(SEARCH("|"&amp;AB74&amp;"|",'5_ACOMPANHAMENTO'!$AC$3:$AC$4922))))&gt;0)),'5_ACOMPANHAMENTO'!$J$3:$J$4922),0))</f>
        <v/>
      </c>
      <c r="E74" s="4">
        <f>IF(G74=0,"FINALIZADO",IF(TODAY()&gt;A74,"ATRASADO "&amp;TODAY()-A74&amp;" DIAS","ADIANTADO "&amp;A74-TODAY()&amp;" DIAS"))</f>
        <v/>
      </c>
      <c r="F74" s="7">
        <f>IF(OR($B74="",$C74=""),"",IFERROR(SUMPRODUCT(--(('5_ACOMPANHAMENTO'!$AD$3:$AD$4922=TRIM($C74&amp;""))*('5_ACOMPANHAMENTO'!$AC$3:$AC$4922&lt;&gt;"")*((((I74&lt;&gt;"")*ISNUMBER(SEARCH("|"&amp;I74&amp;"|",'5_ACOMPANHAMENTO'!$AC$3:$AC$4922)))+((J74&lt;&gt;"")*ISNUMBER(SEARCH("|"&amp;J74&amp;"|",'5_ACOMPANHAMENTO'!$AC$3:$AC$4922)))+((K74&lt;&gt;"")*ISNUMBER(SEARCH("|"&amp;K74&amp;"|",'5_ACOMPANHAMENTO'!$AC$3:$AC$4922)))+((L74&lt;&gt;"")*ISNUMBER(SEARCH("|"&amp;L74&amp;"|",'5_ACOMPANHAMENTO'!$AC$3:$AC$4922)))+((M74&lt;&gt;"")*ISNUMBER(SEARCH("|"&amp;M74&amp;"|",'5_ACOMPANHAMENTO'!$AC$3:$AC$4922)))+((N74&lt;&gt;"")*ISNUMBER(SEARCH("|"&amp;N74&amp;"|",'5_ACOMPANHAMENTO'!$AC$3:$AC$4922)))+((O74&lt;&gt;"")*ISNUMBER(SEARCH("|"&amp;O74&amp;"|",'5_ACOMPANHAMENTO'!$AC$3:$AC$4922)))+((P74&lt;&gt;"")*ISNUMBER(SEARCH("|"&amp;P74&amp;"|",'5_ACOMPANHAMENTO'!$AC$3:$AC$4922)))+((Q74&lt;&gt;"")*ISNUMBER(SEARCH("|"&amp;Q74&amp;"|",'5_ACOMPANHAMENTO'!$AC$3:$AC$4922)))+((R74&lt;&gt;"")*ISNUMBER(SEARCH("|"&amp;R74&amp;"|",'5_ACOMPANHAMENTO'!$AC$3:$AC$4922)))+((S74&lt;&gt;"")*ISNUMBER(SEARCH("|"&amp;S74&amp;"|",'5_ACOMPANHAMENTO'!$AC$3:$AC$4922)))+((T74&lt;&gt;"")*ISNUMBER(SEARCH("|"&amp;T74&amp;"|",'5_ACOMPANHAMENTO'!$AC$3:$AC$4922)))+((U74&lt;&gt;"")*ISNUMBER(SEARCH("|"&amp;U74&amp;"|",'5_ACOMPANHAMENTO'!$AC$3:$AC$4922)))+((V74&lt;&gt;"")*ISNUMBER(SEARCH("|"&amp;V74&amp;"|",'5_ACOMPANHAMENTO'!$AC$3:$AC$4922)))+((W74&lt;&gt;"")*ISNUMBER(SEARCH("|"&amp;W74&amp;"|",'5_ACOMPANHAMENTO'!$AC$3:$AC$4922)))+((X74&lt;&gt;"")*ISNUMBER(SEARCH("|"&amp;X74&amp;"|",'5_ACOMPANHAMENTO'!$AC$3:$AC$4922)))+((Y74&lt;&gt;"")*ISNUMBER(SEARCH("|"&amp;Y74&amp;"|",'5_ACOMPANHAMENTO'!$AC$3:$AC$4922)))+((Z74&lt;&gt;"")*ISNUMBER(SEARCH("|"&amp;Z74&amp;"|",'5_ACOMPANHAMENTO'!$AC$3:$AC$4922)))+((AA74&lt;&gt;"")*ISNUMBER(SEARCH("|"&amp;AA74&amp;"|",'5_ACOMPANHAMENTO'!$AC$3:$AC$4922)))+((AB74&lt;&gt;"")*ISNUMBER(SEARCH("|"&amp;AB74&amp;"|",'5_ACOMPANHAMENTO'!$AC$3:$AC$4922))))&gt;0)),'5_ACOMPANHAMENTO'!$O$3:$O$4922),0))</f>
        <v/>
      </c>
      <c r="G74" s="7">
        <f>IF(OR($B74="",$C74=""),"",D74-F74)</f>
        <v/>
      </c>
      <c r="H74" s="1">
        <f>IF(OR($B74="",$C74=""),"",TRIM($B74&amp;"")&amp;"|"&amp;TRIM($C74&amp;""))</f>
        <v/>
      </c>
      <c r="I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",99)),1,99)))</f>
        <v/>
      </c>
      <c r="J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",99)),100,99)))</f>
        <v/>
      </c>
      <c r="K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",99)),199,99)))</f>
        <v/>
      </c>
      <c r="L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",99)),298,99)))</f>
        <v/>
      </c>
      <c r="M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",99)),397,99)))</f>
        <v/>
      </c>
      <c r="N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",99)),496,99)))</f>
        <v/>
      </c>
      <c r="O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",99)),595,99)))</f>
        <v/>
      </c>
      <c r="P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",99)),694,99)))</f>
        <v/>
      </c>
      <c r="Q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",99)),793,99)))</f>
        <v/>
      </c>
      <c r="R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",99)),892,99)))</f>
        <v/>
      </c>
      <c r="S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",99)),991,99)))</f>
        <v/>
      </c>
      <c r="T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",99)),1090,99)))</f>
        <v/>
      </c>
      <c r="U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",99)),1189,99)))</f>
        <v/>
      </c>
      <c r="V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",99)),1288,99)))</f>
        <v/>
      </c>
      <c r="W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",99)),1387,99)))</f>
        <v/>
      </c>
      <c r="X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",99)),1486,99)))</f>
        <v/>
      </c>
      <c r="Y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",99)),1585,99)))</f>
        <v/>
      </c>
      <c r="Z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",99)),1684,99)))</f>
        <v/>
      </c>
      <c r="AA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",99)),1783,99)))</f>
        <v/>
      </c>
      <c r="AB74" s="1">
        <f>IF($B74="","",TRIM(MID(SUBSTITUTE(TRIM(SUBSTITUTE(SUBSTITUTE(SUBSTITUTE(SUBSTITUTE(SUBSTITUTE(SUBSTITUTE(SUBSTITUTE(SUBSTITUTE(SUBSTITUTE(SUBSTITUTE(SUBSTITUTE(SUBSTITUTE(SUBSTITUTE(SUBSTITUTE(TRIM($B74&amp;""),CHAR(10),"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",REPT(" ",99)),1882,99)))</f>
        <v/>
      </c>
    </row>
    <row r="75" hidden="1" ht="14.25" customHeight="1">
      <c r="A75" s="4">
        <f>IF(OR($B75="",$C75=""),"",IFERROR(INDEX('5_ACOMPANHAMENTO'!$A$3:$A$4922,MATCH(1,INDEX(('5_ACOMPANHAMENTO'!$AD$3:$AD$4922=TRIM($C75&amp;""))*('5_ACOMPANHAMENTO'!$AC$3:$AC$4922&lt;&gt;"")*((((I75&lt;&gt;"")*ISNUMBER(SEARCH("|"&amp;I75&amp;"|",'5_ACOMPANHAMENTO'!$AC$3:$AC$4922)))+((J75&lt;&gt;"")*ISNUMBER(SEARCH("|"&amp;J75&amp;"|",'5_ACOMPANHAMENTO'!$AC$3:$AC$4922)))+((K75&lt;&gt;"")*ISNUMBER(SEARCH("|"&amp;K75&amp;"|",'5_ACOMPANHAMENTO'!$AC$3:$AC$4922)))+((L75&lt;&gt;"")*ISNUMBER(SEARCH("|"&amp;L75&amp;"|",'5_ACOMPANHAMENTO'!$AC$3:$AC$4922)))+((M75&lt;&gt;"")*ISNUMBER(SEARCH("|"&amp;M75&amp;"|",'5_ACOMPANHAMENTO'!$AC$3:$AC$4922)))+((N75&lt;&gt;"")*ISNUMBER(SEARCH("|"&amp;N75&amp;"|",'5_ACOMPANHAMENTO'!$AC$3:$AC$4922)))+((O75&lt;&gt;"")*ISNUMBER(SEARCH("|"&amp;O75&amp;"|",'5_ACOMPANHAMENTO'!$AC$3:$AC$4922)))+((P75&lt;&gt;"")*ISNUMBER(SEARCH("|"&amp;P75&amp;"|",'5_ACOMPANHAMENTO'!$AC$3:$AC$4922)))+((Q75&lt;&gt;"")*ISNUMBER(SEARCH("|"&amp;Q75&amp;"|",'5_ACOMPANHAMENTO'!$AC$3:$AC$4922)))+((R75&lt;&gt;"")*ISNUMBER(SEARCH("|"&amp;R75&amp;"|",'5_ACOMPANHAMENTO'!$AC$3:$AC$4922)))+((S75&lt;&gt;"")*ISNUMBER(SEARCH("|"&amp;S75&amp;"|",'5_ACOMPANHAMENTO'!$AC$3:$AC$4922)))+((T75&lt;&gt;"")*ISNUMBER(SEARCH("|"&amp;T75&amp;"|",'5_ACOMPANHAMENTO'!$AC$3:$AC$4922)))+((U75&lt;&gt;"")*ISNUMBER(SEARCH("|"&amp;U75&amp;"|",'5_ACOMPANHAMENTO'!$AC$3:$AC$4922)))+((V75&lt;&gt;"")*ISNUMBER(SEARCH("|"&amp;V75&amp;"|",'5_ACOMPANHAMENTO'!$AC$3:$AC$4922)))+((W75&lt;&gt;"")*ISNUMBER(SEARCH("|"&amp;W75&amp;"|",'5_ACOMPANHAMENTO'!$AC$3:$AC$4922)))+((X75&lt;&gt;"")*ISNUMBER(SEARCH("|"&amp;X75&amp;"|",'5_ACOMPANHAMENTO'!$AC$3:$AC$4922)))+((Y75&lt;&gt;"")*ISNUMBER(SEARCH("|"&amp;Y75&amp;"|",'5_ACOMPANHAMENTO'!$AC$3:$AC$4922)))+((Z75&lt;&gt;"")*ISNUMBER(SEARCH("|"&amp;Z75&amp;"|",'5_ACOMPANHAMENTO'!$AC$3:$AC$4922)))+((AA75&lt;&gt;"")*ISNUMBER(SEARCH("|"&amp;AA75&amp;"|",'5_ACOMPANHAMENTO'!$AC$3:$AC$4922)))+((AB75&lt;&gt;"")*ISNUMBER(SEARCH("|"&amp;AB75&amp;"|",'5_ACOMPANHAMENTO'!$AC$3:$AC$4922))))&gt;0),0),0)),""))</f>
        <v/>
      </c>
      <c r="B75" s="4" t="inlineStr">
        <is>
          <t>10163, 10147</t>
        </is>
      </c>
      <c r="C75" s="2" t="inlineStr">
        <is>
          <t>SECCIONADORA 10</t>
        </is>
      </c>
      <c r="D75" s="4">
        <f>IF(OR($B75="",$C75=""),"",IFERROR(SUMPRODUCT(--(('5_ACOMPANHAMENTO'!$AD$3:$AD$4922=TRIM($C75&amp;""))*('5_ACOMPANHAMENTO'!$AC$3:$AC$4922&lt;&gt;"")*((((I75&lt;&gt;"")*ISNUMBER(SEARCH("|"&amp;I75&amp;"|",'5_ACOMPANHAMENTO'!$AC$3:$AC$4922)))+((J75&lt;&gt;"")*ISNUMBER(SEARCH("|"&amp;J75&amp;"|",'5_ACOMPANHAMENTO'!$AC$3:$AC$4922)))+((K75&lt;&gt;"")*ISNUMBER(SEARCH("|"&amp;K75&amp;"|",'5_ACOMPANHAMENTO'!$AC$3:$AC$4922)))+((L75&lt;&gt;"")*ISNUMBER(SEARCH("|"&amp;L75&amp;"|",'5_ACOMPANHAMENTO'!$AC$3:$AC$4922)))+((M75&lt;&gt;"")*ISNUMBER(SEARCH("|"&amp;M75&amp;"|",'5_ACOMPANHAMENTO'!$AC$3:$AC$4922)))+((N75&lt;&gt;"")*ISNUMBER(SEARCH("|"&amp;N75&amp;"|",'5_ACOMPANHAMENTO'!$AC$3:$AC$4922)))+((O75&lt;&gt;"")*ISNUMBER(SEARCH("|"&amp;O75&amp;"|",'5_ACOMPANHAMENTO'!$AC$3:$AC$4922)))+((P75&lt;&gt;"")*ISNUMBER(SEARCH("|"&amp;P75&amp;"|",'5_ACOMPANHAMENTO'!$AC$3:$AC$4922)))+((Q75&lt;&gt;"")*ISNUMBER(SEARCH("|"&amp;Q75&amp;"|",'5_ACOMPANHAMENTO'!$AC$3:$AC$4922)))+((R75&lt;&gt;"")*ISNUMBER(SEARCH("|"&amp;R75&amp;"|",'5_ACOMPANHAMENTO'!$AC$3:$AC$4922)))+((S75&lt;&gt;"")*ISNUMBER(SEARCH("|"&amp;S75&amp;"|",'5_ACOMPANHAMENTO'!$AC$3:$AC$4922)))+((T75&lt;&gt;"")*ISNUMBER(SEARCH("|"&amp;T75&amp;"|",'5_ACOMPANHAMENTO'!$AC$3:$AC$4922)))+((U75&lt;&gt;"")*ISNUMBER(SEARCH("|"&amp;U75&amp;"|",'5_ACOMPANHAMENTO'!$AC$3:$AC$4922)))+((V75&lt;&gt;"")*ISNUMBER(SEARCH("|"&amp;V75&amp;"|",'5_ACOMPANHAMENTO'!$AC$3:$AC$4922)))+((W75&lt;&gt;"")*ISNUMBER(SEARCH("|"&amp;W75&amp;"|",'5_ACOMPANHAMENTO'!$AC$3:$AC$4922)))+((X75&lt;&gt;"")*ISNUMBER(SEARCH("|"&amp;X75&amp;"|",'5_ACOMPANHAMENTO'!$AC$3:$AC$4922)))+((Y75&lt;&gt;"")*ISNUMBER(SEARCH("|"&amp;Y75&amp;"|",'5_ACOMPANHAMENTO'!$AC$3:$AC$4922)))+((Z75&lt;&gt;"")*ISNUMBER(SEARCH("|"&amp;Z75&amp;"|",'5_ACOMPANHAMENTO'!$AC$3:$AC$4922)))+((AA75&lt;&gt;"")*ISNUMBER(SEARCH("|"&amp;AA75&amp;"|",'5_ACOMPANHAMENTO'!$AC$3:$AC$4922)))+((AB75&lt;&gt;"")*ISNUMBER(SEARCH("|"&amp;AB75&amp;"|",'5_ACOMPANHAMENTO'!$AC$3:$AC$4922))))&gt;0)),'5_ACOMPANHAMENTO'!$J$3:$J$4922),0))</f>
        <v/>
      </c>
      <c r="E75" s="4">
        <f>IF(G75=0,"FINALIZADO",IF(TODAY()&gt;A75,"ATRASADO "&amp;TODAY()-A75&amp;" DIAS","ADIANTADO "&amp;A75-TODAY()&amp;" DIAS"))</f>
        <v/>
      </c>
      <c r="F75" s="7">
        <f>IF(OR($B75="",$C75=""),"",IFERROR(SUMPRODUCT(--(('5_ACOMPANHAMENTO'!$AD$3:$AD$4922=TRIM($C75&amp;""))*('5_ACOMPANHAMENTO'!$AC$3:$AC$4922&lt;&gt;"")*((((I75&lt;&gt;"")*ISNUMBER(SEARCH("|"&amp;I75&amp;"|",'5_ACOMPANHAMENTO'!$AC$3:$AC$4922)))+((J75&lt;&gt;"")*ISNUMBER(SEARCH("|"&amp;J75&amp;"|",'5_ACOMPANHAMENTO'!$AC$3:$AC$4922)))+((K75&lt;&gt;"")*ISNUMBER(SEARCH("|"&amp;K75&amp;"|",'5_ACOMPANHAMENTO'!$AC$3:$AC$4922)))+((L75&lt;&gt;"")*ISNUMBER(SEARCH("|"&amp;L75&amp;"|",'5_ACOMPANHAMENTO'!$AC$3:$AC$4922)))+((M75&lt;&gt;"")*ISNUMBER(SEARCH("|"&amp;M75&amp;"|",'5_ACOMPANHAMENTO'!$AC$3:$AC$4922)))+((N75&lt;&gt;"")*ISNUMBER(SEARCH("|"&amp;N75&amp;"|",'5_ACOMPANHAMENTO'!$AC$3:$AC$4922)))+((O75&lt;&gt;"")*ISNUMBER(SEARCH("|"&amp;O75&amp;"|",'5_ACOMPANHAMENTO'!$AC$3:$AC$4922)))+((P75&lt;&gt;"")*ISNUMBER(SEARCH("|"&amp;P75&amp;"|",'5_ACOMPANHAMENTO'!$AC$3:$AC$4922)))+((Q75&lt;&gt;"")*ISNUMBER(SEARCH("|"&amp;Q75&amp;"|",'5_ACOMPANHAMENTO'!$AC$3:$AC$4922)))+((R75&lt;&gt;"")*ISNUMBER(SEARCH("|"&amp;R75&amp;"|",'5_ACOMPANHAMENTO'!$AC$3:$AC$4922)))+((S75&lt;&gt;"")*ISNUMBER(SEARCH("|"&amp;S75&amp;"|",'5_ACOMPANHAMENTO'!$AC$3:$AC$4922)))+((T75&lt;&gt;"")*ISNUMBER(SEARCH("|"&amp;T75&amp;"|",'5_ACOMPANHAMENTO'!$AC$3:$AC$4922)))+((U75&lt;&gt;"")*ISNUMBER(SEARCH("|"&amp;U75&amp;"|",'5_ACOMPANHAMENTO'!$AC$3:$AC$4922)))+((V75&lt;&gt;"")*ISNUMBER(SEARCH("|"&amp;V75&amp;"|",'5_ACOMPANHAMENTO'!$AC$3:$AC$4922)))+((W75&lt;&gt;"")*ISNUMBER(SEARCH("|"&amp;W75&amp;"|",'5_ACOMPANHAMENTO'!$AC$3:$AC$4922)))+((X75&lt;&gt;"")*ISNUMBER(SEARCH("|"&amp;X75&amp;"|",'5_ACOMPANHAMENTO'!$AC$3:$AC$4922)))+((Y75&lt;&gt;"")*ISNUMBER(SEARCH("|"&amp;Y75&amp;"|",'5_ACOMPANHAMENTO'!$AC$3:$AC$4922)))+((Z75&lt;&gt;"")*ISNUMBER(SEARCH("|"&amp;Z75&amp;"|",'5_ACOMPANHAMENTO'!$AC$3:$AC$4922)))+((AA75&lt;&gt;"")*ISNUMBER(SEARCH("|"&amp;AA75&amp;"|",'5_ACOMPANHAMENTO'!$AC$3:$AC$4922)))+((AB75&lt;&gt;"")*ISNUMBER(SEARCH("|"&amp;AB75&amp;"|",'5_ACOMPANHAMENTO'!$AC$3:$AC$4922))))&gt;0)),'5_ACOMPANHAMENTO'!$O$3:$O$4922),0))</f>
        <v/>
      </c>
      <c r="G75" s="7">
        <f>IF(OR($B75="",$C75=""),"",D75-F75)</f>
        <v/>
      </c>
      <c r="H75">
        <f>IF(OR($B75="",$C75=""),"",TRIM($B75&amp;"")&amp;"|"&amp;TRIM($C75&amp;""))</f>
        <v/>
      </c>
      <c r="I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",99)),1,99)))</f>
        <v/>
      </c>
      <c r="J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",99)),100,99)))</f>
        <v/>
      </c>
      <c r="K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",99)),199,99)))</f>
        <v/>
      </c>
      <c r="L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",99)),298,99)))</f>
        <v/>
      </c>
      <c r="M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",99)),397,99)))</f>
        <v/>
      </c>
      <c r="N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",99)),496,99)))</f>
        <v/>
      </c>
      <c r="O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",99)),595,99)))</f>
        <v/>
      </c>
      <c r="P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",99)),694,99)))</f>
        <v/>
      </c>
      <c r="Q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",99)),793,99)))</f>
        <v/>
      </c>
      <c r="R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",99)),892,99)))</f>
        <v/>
      </c>
      <c r="S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",99)),991,99)))</f>
        <v/>
      </c>
      <c r="T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",99)),1090,99)))</f>
        <v/>
      </c>
      <c r="U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",99)),1189,99)))</f>
        <v/>
      </c>
      <c r="V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",99)),1288,99)))</f>
        <v/>
      </c>
      <c r="W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",99)),1387,99)))</f>
        <v/>
      </c>
      <c r="X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",99)),1486,99)))</f>
        <v/>
      </c>
      <c r="Y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",99)),1585,99)))</f>
        <v/>
      </c>
      <c r="Z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",99)),1684,99)))</f>
        <v/>
      </c>
      <c r="AA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",99)),1783,99)))</f>
        <v/>
      </c>
      <c r="AB75" s="1">
        <f>IF($B75="","",TRIM(MID(SUBSTITUTE(TRIM(SUBSTITUTE(SUBSTITUTE(SUBSTITUTE(SUBSTITUTE(SUBSTITUTE(SUBSTITUTE(SUBSTITUTE(SUBSTITUTE(SUBSTITUTE(SUBSTITUTE(SUBSTITUTE(SUBSTITUTE(SUBSTITUTE(SUBSTITUTE(TRIM($B75&amp;""),CHAR(10),"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",REPT(" ",99)),1882,99)))</f>
        <v/>
      </c>
    </row>
    <row r="76" hidden="1" ht="14.25" customHeight="1">
      <c r="A76" s="4">
        <f>IF(OR($B76="",$C76=""),"",IFERROR(INDEX('5_ACOMPANHAMENTO'!$A$3:$A$4922,MATCH(1,INDEX(('5_ACOMPANHAMENTO'!$AD$3:$AD$4922=TRIM($C76&amp;""))*('5_ACOMPANHAMENTO'!$AC$3:$AC$4922&lt;&gt;"")*((((I76&lt;&gt;"")*ISNUMBER(SEARCH("|"&amp;I76&amp;"|",'5_ACOMPANHAMENTO'!$AC$3:$AC$4922)))+((J76&lt;&gt;"")*ISNUMBER(SEARCH("|"&amp;J76&amp;"|",'5_ACOMPANHAMENTO'!$AC$3:$AC$4922)))+((K76&lt;&gt;"")*ISNUMBER(SEARCH("|"&amp;K76&amp;"|",'5_ACOMPANHAMENTO'!$AC$3:$AC$4922)))+((L76&lt;&gt;"")*ISNUMBER(SEARCH("|"&amp;L76&amp;"|",'5_ACOMPANHAMENTO'!$AC$3:$AC$4922)))+((M76&lt;&gt;"")*ISNUMBER(SEARCH("|"&amp;M76&amp;"|",'5_ACOMPANHAMENTO'!$AC$3:$AC$4922)))+((N76&lt;&gt;"")*ISNUMBER(SEARCH("|"&amp;N76&amp;"|",'5_ACOMPANHAMENTO'!$AC$3:$AC$4922)))+((O76&lt;&gt;"")*ISNUMBER(SEARCH("|"&amp;O76&amp;"|",'5_ACOMPANHAMENTO'!$AC$3:$AC$4922)))+((P76&lt;&gt;"")*ISNUMBER(SEARCH("|"&amp;P76&amp;"|",'5_ACOMPANHAMENTO'!$AC$3:$AC$4922)))+((Q76&lt;&gt;"")*ISNUMBER(SEARCH("|"&amp;Q76&amp;"|",'5_ACOMPANHAMENTO'!$AC$3:$AC$4922)))+((R76&lt;&gt;"")*ISNUMBER(SEARCH("|"&amp;R76&amp;"|",'5_ACOMPANHAMENTO'!$AC$3:$AC$4922)))+((S76&lt;&gt;"")*ISNUMBER(SEARCH("|"&amp;S76&amp;"|",'5_ACOMPANHAMENTO'!$AC$3:$AC$4922)))+((T76&lt;&gt;"")*ISNUMBER(SEARCH("|"&amp;T76&amp;"|",'5_ACOMPANHAMENTO'!$AC$3:$AC$4922)))+((U76&lt;&gt;"")*ISNUMBER(SEARCH("|"&amp;U76&amp;"|",'5_ACOMPANHAMENTO'!$AC$3:$AC$4922)))+((V76&lt;&gt;"")*ISNUMBER(SEARCH("|"&amp;V76&amp;"|",'5_ACOMPANHAMENTO'!$AC$3:$AC$4922)))+((W76&lt;&gt;"")*ISNUMBER(SEARCH("|"&amp;W76&amp;"|",'5_ACOMPANHAMENTO'!$AC$3:$AC$4922)))+((X76&lt;&gt;"")*ISNUMBER(SEARCH("|"&amp;X76&amp;"|",'5_ACOMPANHAMENTO'!$AC$3:$AC$4922)))+((Y76&lt;&gt;"")*ISNUMBER(SEARCH("|"&amp;Y76&amp;"|",'5_ACOMPANHAMENTO'!$AC$3:$AC$4922)))+((Z76&lt;&gt;"")*ISNUMBER(SEARCH("|"&amp;Z76&amp;"|",'5_ACOMPANHAMENTO'!$AC$3:$AC$4922)))+((AA76&lt;&gt;"")*ISNUMBER(SEARCH("|"&amp;AA76&amp;"|",'5_ACOMPANHAMENTO'!$AC$3:$AC$4922)))+((AB76&lt;&gt;"")*ISNUMBER(SEARCH("|"&amp;AB76&amp;"|",'5_ACOMPANHAMENTO'!$AC$3:$AC$4922))))&gt;0),0),0)),""))</f>
        <v/>
      </c>
      <c r="B76" s="4" t="inlineStr">
        <is>
          <t>10163, 10147</t>
        </is>
      </c>
      <c r="C76" s="2" t="inlineStr">
        <is>
          <t>SECCIONADORA 11</t>
        </is>
      </c>
      <c r="D76" s="4">
        <f>IF(OR($B76="",$C76=""),"",IFERROR(SUMPRODUCT(--(('5_ACOMPANHAMENTO'!$AD$3:$AD$4922=TRIM($C76&amp;""))*('5_ACOMPANHAMENTO'!$AC$3:$AC$4922&lt;&gt;"")*((((I76&lt;&gt;"")*ISNUMBER(SEARCH("|"&amp;I76&amp;"|",'5_ACOMPANHAMENTO'!$AC$3:$AC$4922)))+((J76&lt;&gt;"")*ISNUMBER(SEARCH("|"&amp;J76&amp;"|",'5_ACOMPANHAMENTO'!$AC$3:$AC$4922)))+((K76&lt;&gt;"")*ISNUMBER(SEARCH("|"&amp;K76&amp;"|",'5_ACOMPANHAMENTO'!$AC$3:$AC$4922)))+((L76&lt;&gt;"")*ISNUMBER(SEARCH("|"&amp;L76&amp;"|",'5_ACOMPANHAMENTO'!$AC$3:$AC$4922)))+((M76&lt;&gt;"")*ISNUMBER(SEARCH("|"&amp;M76&amp;"|",'5_ACOMPANHAMENTO'!$AC$3:$AC$4922)))+((N76&lt;&gt;"")*ISNUMBER(SEARCH("|"&amp;N76&amp;"|",'5_ACOMPANHAMENTO'!$AC$3:$AC$4922)))+((O76&lt;&gt;"")*ISNUMBER(SEARCH("|"&amp;O76&amp;"|",'5_ACOMPANHAMENTO'!$AC$3:$AC$4922)))+((P76&lt;&gt;"")*ISNUMBER(SEARCH("|"&amp;P76&amp;"|",'5_ACOMPANHAMENTO'!$AC$3:$AC$4922)))+((Q76&lt;&gt;"")*ISNUMBER(SEARCH("|"&amp;Q76&amp;"|",'5_ACOMPANHAMENTO'!$AC$3:$AC$4922)))+((R76&lt;&gt;"")*ISNUMBER(SEARCH("|"&amp;R76&amp;"|",'5_ACOMPANHAMENTO'!$AC$3:$AC$4922)))+((S76&lt;&gt;"")*ISNUMBER(SEARCH("|"&amp;S76&amp;"|",'5_ACOMPANHAMENTO'!$AC$3:$AC$4922)))+((T76&lt;&gt;"")*ISNUMBER(SEARCH("|"&amp;T76&amp;"|",'5_ACOMPANHAMENTO'!$AC$3:$AC$4922)))+((U76&lt;&gt;"")*ISNUMBER(SEARCH("|"&amp;U76&amp;"|",'5_ACOMPANHAMENTO'!$AC$3:$AC$4922)))+((V76&lt;&gt;"")*ISNUMBER(SEARCH("|"&amp;V76&amp;"|",'5_ACOMPANHAMENTO'!$AC$3:$AC$4922)))+((W76&lt;&gt;"")*ISNUMBER(SEARCH("|"&amp;W76&amp;"|",'5_ACOMPANHAMENTO'!$AC$3:$AC$4922)))+((X76&lt;&gt;"")*ISNUMBER(SEARCH("|"&amp;X76&amp;"|",'5_ACOMPANHAMENTO'!$AC$3:$AC$4922)))+((Y76&lt;&gt;"")*ISNUMBER(SEARCH("|"&amp;Y76&amp;"|",'5_ACOMPANHAMENTO'!$AC$3:$AC$4922)))+((Z76&lt;&gt;"")*ISNUMBER(SEARCH("|"&amp;Z76&amp;"|",'5_ACOMPANHAMENTO'!$AC$3:$AC$4922)))+((AA76&lt;&gt;"")*ISNUMBER(SEARCH("|"&amp;AA76&amp;"|",'5_ACOMPANHAMENTO'!$AC$3:$AC$4922)))+((AB76&lt;&gt;"")*ISNUMBER(SEARCH("|"&amp;AB76&amp;"|",'5_ACOMPANHAMENTO'!$AC$3:$AC$4922))))&gt;0)),'5_ACOMPANHAMENTO'!$J$3:$J$4922),0))</f>
        <v/>
      </c>
      <c r="E76" s="4">
        <f>IF(G76=0,"FINALIZADO",IF(TODAY()&gt;A76,"ATRASADO "&amp;TODAY()-A76&amp;" DIAS","ADIANTADO "&amp;A76-TODAY()&amp;" DIAS"))</f>
        <v/>
      </c>
      <c r="F76" s="7">
        <f>IF(OR($B76="",$C76=""),"",IFERROR(SUMPRODUCT(--(('5_ACOMPANHAMENTO'!$AD$3:$AD$4922=TRIM($C76&amp;""))*('5_ACOMPANHAMENTO'!$AC$3:$AC$4922&lt;&gt;"")*((((I76&lt;&gt;"")*ISNUMBER(SEARCH("|"&amp;I76&amp;"|",'5_ACOMPANHAMENTO'!$AC$3:$AC$4922)))+((J76&lt;&gt;"")*ISNUMBER(SEARCH("|"&amp;J76&amp;"|",'5_ACOMPANHAMENTO'!$AC$3:$AC$4922)))+((K76&lt;&gt;"")*ISNUMBER(SEARCH("|"&amp;K76&amp;"|",'5_ACOMPANHAMENTO'!$AC$3:$AC$4922)))+((L76&lt;&gt;"")*ISNUMBER(SEARCH("|"&amp;L76&amp;"|",'5_ACOMPANHAMENTO'!$AC$3:$AC$4922)))+((M76&lt;&gt;"")*ISNUMBER(SEARCH("|"&amp;M76&amp;"|",'5_ACOMPANHAMENTO'!$AC$3:$AC$4922)))+((N76&lt;&gt;"")*ISNUMBER(SEARCH("|"&amp;N76&amp;"|",'5_ACOMPANHAMENTO'!$AC$3:$AC$4922)))+((O76&lt;&gt;"")*ISNUMBER(SEARCH("|"&amp;O76&amp;"|",'5_ACOMPANHAMENTO'!$AC$3:$AC$4922)))+((P76&lt;&gt;"")*ISNUMBER(SEARCH("|"&amp;P76&amp;"|",'5_ACOMPANHAMENTO'!$AC$3:$AC$4922)))+((Q76&lt;&gt;"")*ISNUMBER(SEARCH("|"&amp;Q76&amp;"|",'5_ACOMPANHAMENTO'!$AC$3:$AC$4922)))+((R76&lt;&gt;"")*ISNUMBER(SEARCH("|"&amp;R76&amp;"|",'5_ACOMPANHAMENTO'!$AC$3:$AC$4922)))+((S76&lt;&gt;"")*ISNUMBER(SEARCH("|"&amp;S76&amp;"|",'5_ACOMPANHAMENTO'!$AC$3:$AC$4922)))+((T76&lt;&gt;"")*ISNUMBER(SEARCH("|"&amp;T76&amp;"|",'5_ACOMPANHAMENTO'!$AC$3:$AC$4922)))+((U76&lt;&gt;"")*ISNUMBER(SEARCH("|"&amp;U76&amp;"|",'5_ACOMPANHAMENTO'!$AC$3:$AC$4922)))+((V76&lt;&gt;"")*ISNUMBER(SEARCH("|"&amp;V76&amp;"|",'5_ACOMPANHAMENTO'!$AC$3:$AC$4922)))+((W76&lt;&gt;"")*ISNUMBER(SEARCH("|"&amp;W76&amp;"|",'5_ACOMPANHAMENTO'!$AC$3:$AC$4922)))+((X76&lt;&gt;"")*ISNUMBER(SEARCH("|"&amp;X76&amp;"|",'5_ACOMPANHAMENTO'!$AC$3:$AC$4922)))+((Y76&lt;&gt;"")*ISNUMBER(SEARCH("|"&amp;Y76&amp;"|",'5_ACOMPANHAMENTO'!$AC$3:$AC$4922)))+((Z76&lt;&gt;"")*ISNUMBER(SEARCH("|"&amp;Z76&amp;"|",'5_ACOMPANHAMENTO'!$AC$3:$AC$4922)))+((AA76&lt;&gt;"")*ISNUMBER(SEARCH("|"&amp;AA76&amp;"|",'5_ACOMPANHAMENTO'!$AC$3:$AC$4922)))+((AB76&lt;&gt;"")*ISNUMBER(SEARCH("|"&amp;AB76&amp;"|",'5_ACOMPANHAMENTO'!$AC$3:$AC$4922))))&gt;0)),'5_ACOMPANHAMENTO'!$O$3:$O$4922),0))</f>
        <v/>
      </c>
      <c r="G76" s="7">
        <f>IF(OR($B76="",$C76=""),"",D76-F76)</f>
        <v/>
      </c>
      <c r="H76">
        <f>IF(OR($B76="",$C76=""),"",TRIM($B76&amp;"")&amp;"|"&amp;TRIM($C76&amp;""))</f>
        <v/>
      </c>
      <c r="I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",99)),1,99)))</f>
        <v/>
      </c>
      <c r="J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",99)),100,99)))</f>
        <v/>
      </c>
      <c r="K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",99)),199,99)))</f>
        <v/>
      </c>
      <c r="L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",99)),298,99)))</f>
        <v/>
      </c>
      <c r="M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",99)),397,99)))</f>
        <v/>
      </c>
      <c r="N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",99)),496,99)))</f>
        <v/>
      </c>
      <c r="O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",99)),595,99)))</f>
        <v/>
      </c>
      <c r="P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",99)),694,99)))</f>
        <v/>
      </c>
      <c r="Q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",99)),793,99)))</f>
        <v/>
      </c>
      <c r="R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",99)),892,99)))</f>
        <v/>
      </c>
      <c r="S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",99)),991,99)))</f>
        <v/>
      </c>
      <c r="T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",99)),1090,99)))</f>
        <v/>
      </c>
      <c r="U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",99)),1189,99)))</f>
        <v/>
      </c>
      <c r="V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",99)),1288,99)))</f>
        <v/>
      </c>
      <c r="W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",99)),1387,99)))</f>
        <v/>
      </c>
      <c r="X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",99)),1486,99)))</f>
        <v/>
      </c>
      <c r="Y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",99)),1585,99)))</f>
        <v/>
      </c>
      <c r="Z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",99)),1684,99)))</f>
        <v/>
      </c>
      <c r="AA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",99)),1783,99)))</f>
        <v/>
      </c>
      <c r="AB76" s="1">
        <f>IF($B76="","",TRIM(MID(SUBSTITUTE(TRIM(SUBSTITUTE(SUBSTITUTE(SUBSTITUTE(SUBSTITUTE(SUBSTITUTE(SUBSTITUTE(SUBSTITUTE(SUBSTITUTE(SUBSTITUTE(SUBSTITUTE(SUBSTITUTE(SUBSTITUTE(SUBSTITUTE(SUBSTITUTE(TRIM($B76&amp;""),CHAR(10),"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",REPT(" ",99)),1882,99)))</f>
        <v/>
      </c>
    </row>
    <row r="77" hidden="1" ht="14.25" customHeight="1">
      <c r="A77" s="4">
        <f>IF(OR($B77="",$C77=""),"",IFERROR(INDEX('5_ACOMPANHAMENTO'!$A$3:$A$4922,MATCH(1,INDEX(('5_ACOMPANHAMENTO'!$AD$3:$AD$4922=TRIM($C77&amp;""))*('5_ACOMPANHAMENTO'!$AC$3:$AC$4922&lt;&gt;"")*((((I77&lt;&gt;"")*ISNUMBER(SEARCH("|"&amp;I77&amp;"|",'5_ACOMPANHAMENTO'!$AC$3:$AC$4922)))+((J77&lt;&gt;"")*ISNUMBER(SEARCH("|"&amp;J77&amp;"|",'5_ACOMPANHAMENTO'!$AC$3:$AC$4922)))+((K77&lt;&gt;"")*ISNUMBER(SEARCH("|"&amp;K77&amp;"|",'5_ACOMPANHAMENTO'!$AC$3:$AC$4922)))+((L77&lt;&gt;"")*ISNUMBER(SEARCH("|"&amp;L77&amp;"|",'5_ACOMPANHAMENTO'!$AC$3:$AC$4922)))+((M77&lt;&gt;"")*ISNUMBER(SEARCH("|"&amp;M77&amp;"|",'5_ACOMPANHAMENTO'!$AC$3:$AC$4922)))+((N77&lt;&gt;"")*ISNUMBER(SEARCH("|"&amp;N77&amp;"|",'5_ACOMPANHAMENTO'!$AC$3:$AC$4922)))+((O77&lt;&gt;"")*ISNUMBER(SEARCH("|"&amp;O77&amp;"|",'5_ACOMPANHAMENTO'!$AC$3:$AC$4922)))+((P77&lt;&gt;"")*ISNUMBER(SEARCH("|"&amp;P77&amp;"|",'5_ACOMPANHAMENTO'!$AC$3:$AC$4922)))+((Q77&lt;&gt;"")*ISNUMBER(SEARCH("|"&amp;Q77&amp;"|",'5_ACOMPANHAMENTO'!$AC$3:$AC$4922)))+((R77&lt;&gt;"")*ISNUMBER(SEARCH("|"&amp;R77&amp;"|",'5_ACOMPANHAMENTO'!$AC$3:$AC$4922)))+((S77&lt;&gt;"")*ISNUMBER(SEARCH("|"&amp;S77&amp;"|",'5_ACOMPANHAMENTO'!$AC$3:$AC$4922)))+((T77&lt;&gt;"")*ISNUMBER(SEARCH("|"&amp;T77&amp;"|",'5_ACOMPANHAMENTO'!$AC$3:$AC$4922)))+((U77&lt;&gt;"")*ISNUMBER(SEARCH("|"&amp;U77&amp;"|",'5_ACOMPANHAMENTO'!$AC$3:$AC$4922)))+((V77&lt;&gt;"")*ISNUMBER(SEARCH("|"&amp;V77&amp;"|",'5_ACOMPANHAMENTO'!$AC$3:$AC$4922)))+((W77&lt;&gt;"")*ISNUMBER(SEARCH("|"&amp;W77&amp;"|",'5_ACOMPANHAMENTO'!$AC$3:$AC$4922)))+((X77&lt;&gt;"")*ISNUMBER(SEARCH("|"&amp;X77&amp;"|",'5_ACOMPANHAMENTO'!$AC$3:$AC$4922)))+((Y77&lt;&gt;"")*ISNUMBER(SEARCH("|"&amp;Y77&amp;"|",'5_ACOMPANHAMENTO'!$AC$3:$AC$4922)))+((Z77&lt;&gt;"")*ISNUMBER(SEARCH("|"&amp;Z77&amp;"|",'5_ACOMPANHAMENTO'!$AC$3:$AC$4922)))+((AA77&lt;&gt;"")*ISNUMBER(SEARCH("|"&amp;AA77&amp;"|",'5_ACOMPANHAMENTO'!$AC$3:$AC$4922)))+((AB77&lt;&gt;"")*ISNUMBER(SEARCH("|"&amp;AB77&amp;"|",'5_ACOMPANHAMENTO'!$AC$3:$AC$4922))))&gt;0),0),0)),""))</f>
        <v/>
      </c>
      <c r="B77" s="4" t="inlineStr">
        <is>
          <t>10163, 10147</t>
        </is>
      </c>
      <c r="C77" s="2" t="inlineStr">
        <is>
          <t>SERRA FITA</t>
        </is>
      </c>
      <c r="D77" s="4">
        <f>IF(OR($B77="",$C77=""),"",IFERROR(SUMPRODUCT(--(('5_ACOMPANHAMENTO'!$AD$3:$AD$4922=TRIM($C77&amp;""))*('5_ACOMPANHAMENTO'!$AC$3:$AC$4922&lt;&gt;"")*((((I77&lt;&gt;"")*ISNUMBER(SEARCH("|"&amp;I77&amp;"|",'5_ACOMPANHAMENTO'!$AC$3:$AC$4922)))+((J77&lt;&gt;"")*ISNUMBER(SEARCH("|"&amp;J77&amp;"|",'5_ACOMPANHAMENTO'!$AC$3:$AC$4922)))+((K77&lt;&gt;"")*ISNUMBER(SEARCH("|"&amp;K77&amp;"|",'5_ACOMPANHAMENTO'!$AC$3:$AC$4922)))+((L77&lt;&gt;"")*ISNUMBER(SEARCH("|"&amp;L77&amp;"|",'5_ACOMPANHAMENTO'!$AC$3:$AC$4922)))+((M77&lt;&gt;"")*ISNUMBER(SEARCH("|"&amp;M77&amp;"|",'5_ACOMPANHAMENTO'!$AC$3:$AC$4922)))+((N77&lt;&gt;"")*ISNUMBER(SEARCH("|"&amp;N77&amp;"|",'5_ACOMPANHAMENTO'!$AC$3:$AC$4922)))+((O77&lt;&gt;"")*ISNUMBER(SEARCH("|"&amp;O77&amp;"|",'5_ACOMPANHAMENTO'!$AC$3:$AC$4922)))+((P77&lt;&gt;"")*ISNUMBER(SEARCH("|"&amp;P77&amp;"|",'5_ACOMPANHAMENTO'!$AC$3:$AC$4922)))+((Q77&lt;&gt;"")*ISNUMBER(SEARCH("|"&amp;Q77&amp;"|",'5_ACOMPANHAMENTO'!$AC$3:$AC$4922)))+((R77&lt;&gt;"")*ISNUMBER(SEARCH("|"&amp;R77&amp;"|",'5_ACOMPANHAMENTO'!$AC$3:$AC$4922)))+((S77&lt;&gt;"")*ISNUMBER(SEARCH("|"&amp;S77&amp;"|",'5_ACOMPANHAMENTO'!$AC$3:$AC$4922)))+((T77&lt;&gt;"")*ISNUMBER(SEARCH("|"&amp;T77&amp;"|",'5_ACOMPANHAMENTO'!$AC$3:$AC$4922)))+((U77&lt;&gt;"")*ISNUMBER(SEARCH("|"&amp;U77&amp;"|",'5_ACOMPANHAMENTO'!$AC$3:$AC$4922)))+((V77&lt;&gt;"")*ISNUMBER(SEARCH("|"&amp;V77&amp;"|",'5_ACOMPANHAMENTO'!$AC$3:$AC$4922)))+((W77&lt;&gt;"")*ISNUMBER(SEARCH("|"&amp;W77&amp;"|",'5_ACOMPANHAMENTO'!$AC$3:$AC$4922)))+((X77&lt;&gt;"")*ISNUMBER(SEARCH("|"&amp;X77&amp;"|",'5_ACOMPANHAMENTO'!$AC$3:$AC$4922)))+((Y77&lt;&gt;"")*ISNUMBER(SEARCH("|"&amp;Y77&amp;"|",'5_ACOMPANHAMENTO'!$AC$3:$AC$4922)))+((Z77&lt;&gt;"")*ISNUMBER(SEARCH("|"&amp;Z77&amp;"|",'5_ACOMPANHAMENTO'!$AC$3:$AC$4922)))+((AA77&lt;&gt;"")*ISNUMBER(SEARCH("|"&amp;AA77&amp;"|",'5_ACOMPANHAMENTO'!$AC$3:$AC$4922)))+((AB77&lt;&gt;"")*ISNUMBER(SEARCH("|"&amp;AB77&amp;"|",'5_ACOMPANHAMENTO'!$AC$3:$AC$4922))))&gt;0)),'5_ACOMPANHAMENTO'!$J$3:$J$4922),0))</f>
        <v/>
      </c>
      <c r="E77" s="4">
        <f>IF(G77=0,"FINALIZADO",IF(TODAY()&gt;A77,"ATRASADO "&amp;TODAY()-A77&amp;" DIAS","ADIANTADO "&amp;A77-TODAY()&amp;" DIAS"))</f>
        <v/>
      </c>
      <c r="F77" s="7">
        <f>IF(OR($B77="",$C77=""),"",IFERROR(SUMPRODUCT(--(('5_ACOMPANHAMENTO'!$AD$3:$AD$4922=TRIM($C77&amp;""))*('5_ACOMPANHAMENTO'!$AC$3:$AC$4922&lt;&gt;"")*((((I77&lt;&gt;"")*ISNUMBER(SEARCH("|"&amp;I77&amp;"|",'5_ACOMPANHAMENTO'!$AC$3:$AC$4922)))+((J77&lt;&gt;"")*ISNUMBER(SEARCH("|"&amp;J77&amp;"|",'5_ACOMPANHAMENTO'!$AC$3:$AC$4922)))+((K77&lt;&gt;"")*ISNUMBER(SEARCH("|"&amp;K77&amp;"|",'5_ACOMPANHAMENTO'!$AC$3:$AC$4922)))+((L77&lt;&gt;"")*ISNUMBER(SEARCH("|"&amp;L77&amp;"|",'5_ACOMPANHAMENTO'!$AC$3:$AC$4922)))+((M77&lt;&gt;"")*ISNUMBER(SEARCH("|"&amp;M77&amp;"|",'5_ACOMPANHAMENTO'!$AC$3:$AC$4922)))+((N77&lt;&gt;"")*ISNUMBER(SEARCH("|"&amp;N77&amp;"|",'5_ACOMPANHAMENTO'!$AC$3:$AC$4922)))+((O77&lt;&gt;"")*ISNUMBER(SEARCH("|"&amp;O77&amp;"|",'5_ACOMPANHAMENTO'!$AC$3:$AC$4922)))+((P77&lt;&gt;"")*ISNUMBER(SEARCH("|"&amp;P77&amp;"|",'5_ACOMPANHAMENTO'!$AC$3:$AC$4922)))+((Q77&lt;&gt;"")*ISNUMBER(SEARCH("|"&amp;Q77&amp;"|",'5_ACOMPANHAMENTO'!$AC$3:$AC$4922)))+((R77&lt;&gt;"")*ISNUMBER(SEARCH("|"&amp;R77&amp;"|",'5_ACOMPANHAMENTO'!$AC$3:$AC$4922)))+((S77&lt;&gt;"")*ISNUMBER(SEARCH("|"&amp;S77&amp;"|",'5_ACOMPANHAMENTO'!$AC$3:$AC$4922)))+((T77&lt;&gt;"")*ISNUMBER(SEARCH("|"&amp;T77&amp;"|",'5_ACOMPANHAMENTO'!$AC$3:$AC$4922)))+((U77&lt;&gt;"")*ISNUMBER(SEARCH("|"&amp;U77&amp;"|",'5_ACOMPANHAMENTO'!$AC$3:$AC$4922)))+((V77&lt;&gt;"")*ISNUMBER(SEARCH("|"&amp;V77&amp;"|",'5_ACOMPANHAMENTO'!$AC$3:$AC$4922)))+((W77&lt;&gt;"")*ISNUMBER(SEARCH("|"&amp;W77&amp;"|",'5_ACOMPANHAMENTO'!$AC$3:$AC$4922)))+((X77&lt;&gt;"")*ISNUMBER(SEARCH("|"&amp;X77&amp;"|",'5_ACOMPANHAMENTO'!$AC$3:$AC$4922)))+((Y77&lt;&gt;"")*ISNUMBER(SEARCH("|"&amp;Y77&amp;"|",'5_ACOMPANHAMENTO'!$AC$3:$AC$4922)))+((Z77&lt;&gt;"")*ISNUMBER(SEARCH("|"&amp;Z77&amp;"|",'5_ACOMPANHAMENTO'!$AC$3:$AC$4922)))+((AA77&lt;&gt;"")*ISNUMBER(SEARCH("|"&amp;AA77&amp;"|",'5_ACOMPANHAMENTO'!$AC$3:$AC$4922)))+((AB77&lt;&gt;"")*ISNUMBER(SEARCH("|"&amp;AB77&amp;"|",'5_ACOMPANHAMENTO'!$AC$3:$AC$4922))))&gt;0)),'5_ACOMPANHAMENTO'!$O$3:$O$4922),0))</f>
        <v/>
      </c>
      <c r="G77" s="7">
        <f>IF(OR($B77="",$C77=""),"",D77-F77)</f>
        <v/>
      </c>
      <c r="H77">
        <f>IF(OR($B77="",$C77=""),"",TRIM($B77&amp;"")&amp;"|"&amp;TRIM($C77&amp;""))</f>
        <v/>
      </c>
      <c r="I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",99)),1,99)))</f>
        <v/>
      </c>
      <c r="J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",99)),100,99)))</f>
        <v/>
      </c>
      <c r="K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",99)),199,99)))</f>
        <v/>
      </c>
      <c r="L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",99)),298,99)))</f>
        <v/>
      </c>
      <c r="M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",99)),397,99)))</f>
        <v/>
      </c>
      <c r="N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",99)),496,99)))</f>
        <v/>
      </c>
      <c r="O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",99)),595,99)))</f>
        <v/>
      </c>
      <c r="P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",99)),694,99)))</f>
        <v/>
      </c>
      <c r="Q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",99)),793,99)))</f>
        <v/>
      </c>
      <c r="R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",99)),892,99)))</f>
        <v/>
      </c>
      <c r="S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",99)),991,99)))</f>
        <v/>
      </c>
      <c r="T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",99)),1090,99)))</f>
        <v/>
      </c>
      <c r="U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",99)),1189,99)))</f>
        <v/>
      </c>
      <c r="V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",99)),1288,99)))</f>
        <v/>
      </c>
      <c r="W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",99)),1387,99)))</f>
        <v/>
      </c>
      <c r="X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",99)),1486,99)))</f>
        <v/>
      </c>
      <c r="Y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",99)),1585,99)))</f>
        <v/>
      </c>
      <c r="Z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",99)),1684,99)))</f>
        <v/>
      </c>
      <c r="AA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",99)),1783,99)))</f>
        <v/>
      </c>
      <c r="AB77" s="1">
        <f>IF($B77="","",TRIM(MID(SUBSTITUTE(TRIM(SUBSTITUTE(SUBSTITUTE(SUBSTITUTE(SUBSTITUTE(SUBSTITUTE(SUBSTITUTE(SUBSTITUTE(SUBSTITUTE(SUBSTITUTE(SUBSTITUTE(SUBSTITUTE(SUBSTITUTE(SUBSTITUTE(SUBSTITUTE(TRIM($B77&amp;""),CHAR(10),"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",REPT(" ",99)),1882,99)))</f>
        <v/>
      </c>
    </row>
    <row r="78" hidden="1" ht="14.25" customHeight="1">
      <c r="A78" s="4">
        <f>IF(OR($B78="",$C78=""),"",IFERROR(INDEX('5_ACOMPANHAMENTO'!$A$3:$A$4922,MATCH(1,INDEX(('5_ACOMPANHAMENTO'!$AD$3:$AD$4922=TRIM($C78&amp;""))*('5_ACOMPANHAMENTO'!$AC$3:$AC$4922&lt;&gt;"")*((((I78&lt;&gt;"")*ISNUMBER(SEARCH("|"&amp;I78&amp;"|",'5_ACOMPANHAMENTO'!$AC$3:$AC$4922)))+((J78&lt;&gt;"")*ISNUMBER(SEARCH("|"&amp;J78&amp;"|",'5_ACOMPANHAMENTO'!$AC$3:$AC$4922)))+((K78&lt;&gt;"")*ISNUMBER(SEARCH("|"&amp;K78&amp;"|",'5_ACOMPANHAMENTO'!$AC$3:$AC$4922)))+((L78&lt;&gt;"")*ISNUMBER(SEARCH("|"&amp;L78&amp;"|",'5_ACOMPANHAMENTO'!$AC$3:$AC$4922)))+((M78&lt;&gt;"")*ISNUMBER(SEARCH("|"&amp;M78&amp;"|",'5_ACOMPANHAMENTO'!$AC$3:$AC$4922)))+((N78&lt;&gt;"")*ISNUMBER(SEARCH("|"&amp;N78&amp;"|",'5_ACOMPANHAMENTO'!$AC$3:$AC$4922)))+((O78&lt;&gt;"")*ISNUMBER(SEARCH("|"&amp;O78&amp;"|",'5_ACOMPANHAMENTO'!$AC$3:$AC$4922)))+((P78&lt;&gt;"")*ISNUMBER(SEARCH("|"&amp;P78&amp;"|",'5_ACOMPANHAMENTO'!$AC$3:$AC$4922)))+((Q78&lt;&gt;"")*ISNUMBER(SEARCH("|"&amp;Q78&amp;"|",'5_ACOMPANHAMENTO'!$AC$3:$AC$4922)))+((R78&lt;&gt;"")*ISNUMBER(SEARCH("|"&amp;R78&amp;"|",'5_ACOMPANHAMENTO'!$AC$3:$AC$4922)))+((S78&lt;&gt;"")*ISNUMBER(SEARCH("|"&amp;S78&amp;"|",'5_ACOMPANHAMENTO'!$AC$3:$AC$4922)))+((T78&lt;&gt;"")*ISNUMBER(SEARCH("|"&amp;T78&amp;"|",'5_ACOMPANHAMENTO'!$AC$3:$AC$4922)))+((U78&lt;&gt;"")*ISNUMBER(SEARCH("|"&amp;U78&amp;"|",'5_ACOMPANHAMENTO'!$AC$3:$AC$4922)))+((V78&lt;&gt;"")*ISNUMBER(SEARCH("|"&amp;V78&amp;"|",'5_ACOMPANHAMENTO'!$AC$3:$AC$4922)))+((W78&lt;&gt;"")*ISNUMBER(SEARCH("|"&amp;W78&amp;"|",'5_ACOMPANHAMENTO'!$AC$3:$AC$4922)))+((X78&lt;&gt;"")*ISNUMBER(SEARCH("|"&amp;X78&amp;"|",'5_ACOMPANHAMENTO'!$AC$3:$AC$4922)))+((Y78&lt;&gt;"")*ISNUMBER(SEARCH("|"&amp;Y78&amp;"|",'5_ACOMPANHAMENTO'!$AC$3:$AC$4922)))+((Z78&lt;&gt;"")*ISNUMBER(SEARCH("|"&amp;Z78&amp;"|",'5_ACOMPANHAMENTO'!$AC$3:$AC$4922)))+((AA78&lt;&gt;"")*ISNUMBER(SEARCH("|"&amp;AA78&amp;"|",'5_ACOMPANHAMENTO'!$AC$3:$AC$4922)))+((AB78&lt;&gt;"")*ISNUMBER(SEARCH("|"&amp;AB78&amp;"|",'5_ACOMPANHAMENTO'!$AC$3:$AC$4922))))&gt;0),0),0)),""))</f>
        <v/>
      </c>
      <c r="B78" s="4" t="inlineStr">
        <is>
          <t>10163, 10147</t>
        </is>
      </c>
      <c r="C78" s="2" t="inlineStr">
        <is>
          <t>PADE VELOX</t>
        </is>
      </c>
      <c r="D78" s="4">
        <f>IF(OR($B78="",$C78=""),"",IFERROR(SUMPRODUCT(--(('5_ACOMPANHAMENTO'!$AD$3:$AD$4922=TRIM($C78&amp;""))*('5_ACOMPANHAMENTO'!$AC$3:$AC$4922&lt;&gt;"")*((((I78&lt;&gt;"")*ISNUMBER(SEARCH("|"&amp;I78&amp;"|",'5_ACOMPANHAMENTO'!$AC$3:$AC$4922)))+((J78&lt;&gt;"")*ISNUMBER(SEARCH("|"&amp;J78&amp;"|",'5_ACOMPANHAMENTO'!$AC$3:$AC$4922)))+((K78&lt;&gt;"")*ISNUMBER(SEARCH("|"&amp;K78&amp;"|",'5_ACOMPANHAMENTO'!$AC$3:$AC$4922)))+((L78&lt;&gt;"")*ISNUMBER(SEARCH("|"&amp;L78&amp;"|",'5_ACOMPANHAMENTO'!$AC$3:$AC$4922)))+((M78&lt;&gt;"")*ISNUMBER(SEARCH("|"&amp;M78&amp;"|",'5_ACOMPANHAMENTO'!$AC$3:$AC$4922)))+((N78&lt;&gt;"")*ISNUMBER(SEARCH("|"&amp;N78&amp;"|",'5_ACOMPANHAMENTO'!$AC$3:$AC$4922)))+((O78&lt;&gt;"")*ISNUMBER(SEARCH("|"&amp;O78&amp;"|",'5_ACOMPANHAMENTO'!$AC$3:$AC$4922)))+((P78&lt;&gt;"")*ISNUMBER(SEARCH("|"&amp;P78&amp;"|",'5_ACOMPANHAMENTO'!$AC$3:$AC$4922)))+((Q78&lt;&gt;"")*ISNUMBER(SEARCH("|"&amp;Q78&amp;"|",'5_ACOMPANHAMENTO'!$AC$3:$AC$4922)))+((R78&lt;&gt;"")*ISNUMBER(SEARCH("|"&amp;R78&amp;"|",'5_ACOMPANHAMENTO'!$AC$3:$AC$4922)))+((S78&lt;&gt;"")*ISNUMBER(SEARCH("|"&amp;S78&amp;"|",'5_ACOMPANHAMENTO'!$AC$3:$AC$4922)))+((T78&lt;&gt;"")*ISNUMBER(SEARCH("|"&amp;T78&amp;"|",'5_ACOMPANHAMENTO'!$AC$3:$AC$4922)))+((U78&lt;&gt;"")*ISNUMBER(SEARCH("|"&amp;U78&amp;"|",'5_ACOMPANHAMENTO'!$AC$3:$AC$4922)))+((V78&lt;&gt;"")*ISNUMBER(SEARCH("|"&amp;V78&amp;"|",'5_ACOMPANHAMENTO'!$AC$3:$AC$4922)))+((W78&lt;&gt;"")*ISNUMBER(SEARCH("|"&amp;W78&amp;"|",'5_ACOMPANHAMENTO'!$AC$3:$AC$4922)))+((X78&lt;&gt;"")*ISNUMBER(SEARCH("|"&amp;X78&amp;"|",'5_ACOMPANHAMENTO'!$AC$3:$AC$4922)))+((Y78&lt;&gt;"")*ISNUMBER(SEARCH("|"&amp;Y78&amp;"|",'5_ACOMPANHAMENTO'!$AC$3:$AC$4922)))+((Z78&lt;&gt;"")*ISNUMBER(SEARCH("|"&amp;Z78&amp;"|",'5_ACOMPANHAMENTO'!$AC$3:$AC$4922)))+((AA78&lt;&gt;"")*ISNUMBER(SEARCH("|"&amp;AA78&amp;"|",'5_ACOMPANHAMENTO'!$AC$3:$AC$4922)))+((AB78&lt;&gt;"")*ISNUMBER(SEARCH("|"&amp;AB78&amp;"|",'5_ACOMPANHAMENTO'!$AC$3:$AC$4922))))&gt;0)),'5_ACOMPANHAMENTO'!$J$3:$J$4922),0))</f>
        <v/>
      </c>
      <c r="E78" s="4">
        <f>IF(G78=0,"FINALIZADO",IF(TODAY()&gt;A78,"ATRASADO "&amp;TODAY()-A78&amp;" DIAS","ADIANTADO "&amp;A78-TODAY()&amp;" DIAS"))</f>
        <v/>
      </c>
      <c r="F78" s="7">
        <f>IF(OR($B78="",$C78=""),"",IFERROR(SUMPRODUCT(--(('5_ACOMPANHAMENTO'!$AD$3:$AD$4922=TRIM($C78&amp;""))*('5_ACOMPANHAMENTO'!$AC$3:$AC$4922&lt;&gt;"")*((((I78&lt;&gt;"")*ISNUMBER(SEARCH("|"&amp;I78&amp;"|",'5_ACOMPANHAMENTO'!$AC$3:$AC$4922)))+((J78&lt;&gt;"")*ISNUMBER(SEARCH("|"&amp;J78&amp;"|",'5_ACOMPANHAMENTO'!$AC$3:$AC$4922)))+((K78&lt;&gt;"")*ISNUMBER(SEARCH("|"&amp;K78&amp;"|",'5_ACOMPANHAMENTO'!$AC$3:$AC$4922)))+((L78&lt;&gt;"")*ISNUMBER(SEARCH("|"&amp;L78&amp;"|",'5_ACOMPANHAMENTO'!$AC$3:$AC$4922)))+((M78&lt;&gt;"")*ISNUMBER(SEARCH("|"&amp;M78&amp;"|",'5_ACOMPANHAMENTO'!$AC$3:$AC$4922)))+((N78&lt;&gt;"")*ISNUMBER(SEARCH("|"&amp;N78&amp;"|",'5_ACOMPANHAMENTO'!$AC$3:$AC$4922)))+((O78&lt;&gt;"")*ISNUMBER(SEARCH("|"&amp;O78&amp;"|",'5_ACOMPANHAMENTO'!$AC$3:$AC$4922)))+((P78&lt;&gt;"")*ISNUMBER(SEARCH("|"&amp;P78&amp;"|",'5_ACOMPANHAMENTO'!$AC$3:$AC$4922)))+((Q78&lt;&gt;"")*ISNUMBER(SEARCH("|"&amp;Q78&amp;"|",'5_ACOMPANHAMENTO'!$AC$3:$AC$4922)))+((R78&lt;&gt;"")*ISNUMBER(SEARCH("|"&amp;R78&amp;"|",'5_ACOMPANHAMENTO'!$AC$3:$AC$4922)))+((S78&lt;&gt;"")*ISNUMBER(SEARCH("|"&amp;S78&amp;"|",'5_ACOMPANHAMENTO'!$AC$3:$AC$4922)))+((T78&lt;&gt;"")*ISNUMBER(SEARCH("|"&amp;T78&amp;"|",'5_ACOMPANHAMENTO'!$AC$3:$AC$4922)))+((U78&lt;&gt;"")*ISNUMBER(SEARCH("|"&amp;U78&amp;"|",'5_ACOMPANHAMENTO'!$AC$3:$AC$4922)))+((V78&lt;&gt;"")*ISNUMBER(SEARCH("|"&amp;V78&amp;"|",'5_ACOMPANHAMENTO'!$AC$3:$AC$4922)))+((W78&lt;&gt;"")*ISNUMBER(SEARCH("|"&amp;W78&amp;"|",'5_ACOMPANHAMENTO'!$AC$3:$AC$4922)))+((X78&lt;&gt;"")*ISNUMBER(SEARCH("|"&amp;X78&amp;"|",'5_ACOMPANHAMENTO'!$AC$3:$AC$4922)))+((Y78&lt;&gt;"")*ISNUMBER(SEARCH("|"&amp;Y78&amp;"|",'5_ACOMPANHAMENTO'!$AC$3:$AC$4922)))+((Z78&lt;&gt;"")*ISNUMBER(SEARCH("|"&amp;Z78&amp;"|",'5_ACOMPANHAMENTO'!$AC$3:$AC$4922)))+((AA78&lt;&gt;"")*ISNUMBER(SEARCH("|"&amp;AA78&amp;"|",'5_ACOMPANHAMENTO'!$AC$3:$AC$4922)))+((AB78&lt;&gt;"")*ISNUMBER(SEARCH("|"&amp;AB78&amp;"|",'5_ACOMPANHAMENTO'!$AC$3:$AC$4922))))&gt;0)),'5_ACOMPANHAMENTO'!$O$3:$O$4922),0))</f>
        <v/>
      </c>
      <c r="G78" s="7">
        <f>IF(OR($B78="",$C78=""),"",D78-F78)</f>
        <v/>
      </c>
      <c r="H78">
        <f>IF(OR($B78="",$C78=""),"",TRIM($B78&amp;"")&amp;"|"&amp;TRIM($C78&amp;""))</f>
        <v/>
      </c>
      <c r="I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",99)),1,99)))</f>
        <v/>
      </c>
      <c r="J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",99)),100,99)))</f>
        <v/>
      </c>
      <c r="K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",99)),199,99)))</f>
        <v/>
      </c>
      <c r="L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",99)),298,99)))</f>
        <v/>
      </c>
      <c r="M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",99)),397,99)))</f>
        <v/>
      </c>
      <c r="N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",99)),496,99)))</f>
        <v/>
      </c>
      <c r="O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",99)),595,99)))</f>
        <v/>
      </c>
      <c r="P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",99)),694,99)))</f>
        <v/>
      </c>
      <c r="Q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",99)),793,99)))</f>
        <v/>
      </c>
      <c r="R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",99)),892,99)))</f>
        <v/>
      </c>
      <c r="S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",99)),991,99)))</f>
        <v/>
      </c>
      <c r="T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",99)),1090,99)))</f>
        <v/>
      </c>
      <c r="U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",99)),1189,99)))</f>
        <v/>
      </c>
      <c r="V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",99)),1288,99)))</f>
        <v/>
      </c>
      <c r="W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",99)),1387,99)))</f>
        <v/>
      </c>
      <c r="X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",99)),1486,99)))</f>
        <v/>
      </c>
      <c r="Y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",99)),1585,99)))</f>
        <v/>
      </c>
      <c r="Z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",99)),1684,99)))</f>
        <v/>
      </c>
      <c r="AA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",99)),1783,99)))</f>
        <v/>
      </c>
      <c r="AB78" s="1">
        <f>IF($B78="","",TRIM(MID(SUBSTITUTE(TRIM(SUBSTITUTE(SUBSTITUTE(SUBSTITUTE(SUBSTITUTE(SUBSTITUTE(SUBSTITUTE(SUBSTITUTE(SUBSTITUTE(SUBSTITUTE(SUBSTITUTE(SUBSTITUTE(SUBSTITUTE(SUBSTITUTE(SUBSTITUTE(TRIM($B78&amp;""),CHAR(10),"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",REPT(" ",99)),1882,99)))</f>
        <v/>
      </c>
    </row>
    <row r="79" hidden="1" ht="14.25" customHeight="1">
      <c r="A79" s="4">
        <f>IF(OR($B79="",$C79=""),"",IFERROR(INDEX('5_ACOMPANHAMENTO'!$A$3:$A$4922,MATCH(1,INDEX(('5_ACOMPANHAMENTO'!$AD$3:$AD$4922=TRIM($C79&amp;""))*('5_ACOMPANHAMENTO'!$AC$3:$AC$4922&lt;&gt;"")*((((I79&lt;&gt;"")*ISNUMBER(SEARCH("|"&amp;I79&amp;"|",'5_ACOMPANHAMENTO'!$AC$3:$AC$4922)))+((J79&lt;&gt;"")*ISNUMBER(SEARCH("|"&amp;J79&amp;"|",'5_ACOMPANHAMENTO'!$AC$3:$AC$4922)))+((K79&lt;&gt;"")*ISNUMBER(SEARCH("|"&amp;K79&amp;"|",'5_ACOMPANHAMENTO'!$AC$3:$AC$4922)))+((L79&lt;&gt;"")*ISNUMBER(SEARCH("|"&amp;L79&amp;"|",'5_ACOMPANHAMENTO'!$AC$3:$AC$4922)))+((M79&lt;&gt;"")*ISNUMBER(SEARCH("|"&amp;M79&amp;"|",'5_ACOMPANHAMENTO'!$AC$3:$AC$4922)))+((N79&lt;&gt;"")*ISNUMBER(SEARCH("|"&amp;N79&amp;"|",'5_ACOMPANHAMENTO'!$AC$3:$AC$4922)))+((O79&lt;&gt;"")*ISNUMBER(SEARCH("|"&amp;O79&amp;"|",'5_ACOMPANHAMENTO'!$AC$3:$AC$4922)))+((P79&lt;&gt;"")*ISNUMBER(SEARCH("|"&amp;P79&amp;"|",'5_ACOMPANHAMENTO'!$AC$3:$AC$4922)))+((Q79&lt;&gt;"")*ISNUMBER(SEARCH("|"&amp;Q79&amp;"|",'5_ACOMPANHAMENTO'!$AC$3:$AC$4922)))+((R79&lt;&gt;"")*ISNUMBER(SEARCH("|"&amp;R79&amp;"|",'5_ACOMPANHAMENTO'!$AC$3:$AC$4922)))+((S79&lt;&gt;"")*ISNUMBER(SEARCH("|"&amp;S79&amp;"|",'5_ACOMPANHAMENTO'!$AC$3:$AC$4922)))+((T79&lt;&gt;"")*ISNUMBER(SEARCH("|"&amp;T79&amp;"|",'5_ACOMPANHAMENTO'!$AC$3:$AC$4922)))+((U79&lt;&gt;"")*ISNUMBER(SEARCH("|"&amp;U79&amp;"|",'5_ACOMPANHAMENTO'!$AC$3:$AC$4922)))+((V79&lt;&gt;"")*ISNUMBER(SEARCH("|"&amp;V79&amp;"|",'5_ACOMPANHAMENTO'!$AC$3:$AC$4922)))+((W79&lt;&gt;"")*ISNUMBER(SEARCH("|"&amp;W79&amp;"|",'5_ACOMPANHAMENTO'!$AC$3:$AC$4922)))+((X79&lt;&gt;"")*ISNUMBER(SEARCH("|"&amp;X79&amp;"|",'5_ACOMPANHAMENTO'!$AC$3:$AC$4922)))+((Y79&lt;&gt;"")*ISNUMBER(SEARCH("|"&amp;Y79&amp;"|",'5_ACOMPANHAMENTO'!$AC$3:$AC$4922)))+((Z79&lt;&gt;"")*ISNUMBER(SEARCH("|"&amp;Z79&amp;"|",'5_ACOMPANHAMENTO'!$AC$3:$AC$4922)))+((AA79&lt;&gt;"")*ISNUMBER(SEARCH("|"&amp;AA79&amp;"|",'5_ACOMPANHAMENTO'!$AC$3:$AC$4922)))+((AB79&lt;&gt;"")*ISNUMBER(SEARCH("|"&amp;AB79&amp;"|",'5_ACOMPANHAMENTO'!$AC$3:$AC$4922))))&gt;0),0),0)),""))</f>
        <v/>
      </c>
      <c r="B79" s="4" t="inlineStr">
        <is>
          <t>10163, 10147</t>
        </is>
      </c>
      <c r="C79" s="2" t="inlineStr">
        <is>
          <t>CNC NESTING</t>
        </is>
      </c>
      <c r="D79" s="4">
        <f>IF(OR($B79="",$C79=""),"",IFERROR(SUMPRODUCT(--(('5_ACOMPANHAMENTO'!$AD$3:$AD$4922=TRIM($C79&amp;""))*('5_ACOMPANHAMENTO'!$AC$3:$AC$4922&lt;&gt;"")*((((I79&lt;&gt;"")*ISNUMBER(SEARCH("|"&amp;I79&amp;"|",'5_ACOMPANHAMENTO'!$AC$3:$AC$4922)))+((J79&lt;&gt;"")*ISNUMBER(SEARCH("|"&amp;J79&amp;"|",'5_ACOMPANHAMENTO'!$AC$3:$AC$4922)))+((K79&lt;&gt;"")*ISNUMBER(SEARCH("|"&amp;K79&amp;"|",'5_ACOMPANHAMENTO'!$AC$3:$AC$4922)))+((L79&lt;&gt;"")*ISNUMBER(SEARCH("|"&amp;L79&amp;"|",'5_ACOMPANHAMENTO'!$AC$3:$AC$4922)))+((M79&lt;&gt;"")*ISNUMBER(SEARCH("|"&amp;M79&amp;"|",'5_ACOMPANHAMENTO'!$AC$3:$AC$4922)))+((N79&lt;&gt;"")*ISNUMBER(SEARCH("|"&amp;N79&amp;"|",'5_ACOMPANHAMENTO'!$AC$3:$AC$4922)))+((O79&lt;&gt;"")*ISNUMBER(SEARCH("|"&amp;O79&amp;"|",'5_ACOMPANHAMENTO'!$AC$3:$AC$4922)))+((P79&lt;&gt;"")*ISNUMBER(SEARCH("|"&amp;P79&amp;"|",'5_ACOMPANHAMENTO'!$AC$3:$AC$4922)))+((Q79&lt;&gt;"")*ISNUMBER(SEARCH("|"&amp;Q79&amp;"|",'5_ACOMPANHAMENTO'!$AC$3:$AC$4922)))+((R79&lt;&gt;"")*ISNUMBER(SEARCH("|"&amp;R79&amp;"|",'5_ACOMPANHAMENTO'!$AC$3:$AC$4922)))+((S79&lt;&gt;"")*ISNUMBER(SEARCH("|"&amp;S79&amp;"|",'5_ACOMPANHAMENTO'!$AC$3:$AC$4922)))+((T79&lt;&gt;"")*ISNUMBER(SEARCH("|"&amp;T79&amp;"|",'5_ACOMPANHAMENTO'!$AC$3:$AC$4922)))+((U79&lt;&gt;"")*ISNUMBER(SEARCH("|"&amp;U79&amp;"|",'5_ACOMPANHAMENTO'!$AC$3:$AC$4922)))+((V79&lt;&gt;"")*ISNUMBER(SEARCH("|"&amp;V79&amp;"|",'5_ACOMPANHAMENTO'!$AC$3:$AC$4922)))+((W79&lt;&gt;"")*ISNUMBER(SEARCH("|"&amp;W79&amp;"|",'5_ACOMPANHAMENTO'!$AC$3:$AC$4922)))+((X79&lt;&gt;"")*ISNUMBER(SEARCH("|"&amp;X79&amp;"|",'5_ACOMPANHAMENTO'!$AC$3:$AC$4922)))+((Y79&lt;&gt;"")*ISNUMBER(SEARCH("|"&amp;Y79&amp;"|",'5_ACOMPANHAMENTO'!$AC$3:$AC$4922)))+((Z79&lt;&gt;"")*ISNUMBER(SEARCH("|"&amp;Z79&amp;"|",'5_ACOMPANHAMENTO'!$AC$3:$AC$4922)))+((AA79&lt;&gt;"")*ISNUMBER(SEARCH("|"&amp;AA79&amp;"|",'5_ACOMPANHAMENTO'!$AC$3:$AC$4922)))+((AB79&lt;&gt;"")*ISNUMBER(SEARCH("|"&amp;AB79&amp;"|",'5_ACOMPANHAMENTO'!$AC$3:$AC$4922))))&gt;0)),'5_ACOMPANHAMENTO'!$J$3:$J$4922),0))</f>
        <v/>
      </c>
      <c r="E79" s="4">
        <f>IF(G79=0,"FINALIZADO",IF(TODAY()&gt;A79,"ATRASADO "&amp;TODAY()-A79&amp;" DIAS","ADIANTADO "&amp;A79-TODAY()&amp;" DIAS"))</f>
        <v/>
      </c>
      <c r="F79" s="7">
        <f>IF(OR($B79="",$C79=""),"",IFERROR(SUMPRODUCT(--(('5_ACOMPANHAMENTO'!$AD$3:$AD$4922=TRIM($C79&amp;""))*('5_ACOMPANHAMENTO'!$AC$3:$AC$4922&lt;&gt;"")*((((I79&lt;&gt;"")*ISNUMBER(SEARCH("|"&amp;I79&amp;"|",'5_ACOMPANHAMENTO'!$AC$3:$AC$4922)))+((J79&lt;&gt;"")*ISNUMBER(SEARCH("|"&amp;J79&amp;"|",'5_ACOMPANHAMENTO'!$AC$3:$AC$4922)))+((K79&lt;&gt;"")*ISNUMBER(SEARCH("|"&amp;K79&amp;"|",'5_ACOMPANHAMENTO'!$AC$3:$AC$4922)))+((L79&lt;&gt;"")*ISNUMBER(SEARCH("|"&amp;L79&amp;"|",'5_ACOMPANHAMENTO'!$AC$3:$AC$4922)))+((M79&lt;&gt;"")*ISNUMBER(SEARCH("|"&amp;M79&amp;"|",'5_ACOMPANHAMENTO'!$AC$3:$AC$4922)))+((N79&lt;&gt;"")*ISNUMBER(SEARCH("|"&amp;N79&amp;"|",'5_ACOMPANHAMENTO'!$AC$3:$AC$4922)))+((O79&lt;&gt;"")*ISNUMBER(SEARCH("|"&amp;O79&amp;"|",'5_ACOMPANHAMENTO'!$AC$3:$AC$4922)))+((P79&lt;&gt;"")*ISNUMBER(SEARCH("|"&amp;P79&amp;"|",'5_ACOMPANHAMENTO'!$AC$3:$AC$4922)))+((Q79&lt;&gt;"")*ISNUMBER(SEARCH("|"&amp;Q79&amp;"|",'5_ACOMPANHAMENTO'!$AC$3:$AC$4922)))+((R79&lt;&gt;"")*ISNUMBER(SEARCH("|"&amp;R79&amp;"|",'5_ACOMPANHAMENTO'!$AC$3:$AC$4922)))+((S79&lt;&gt;"")*ISNUMBER(SEARCH("|"&amp;S79&amp;"|",'5_ACOMPANHAMENTO'!$AC$3:$AC$4922)))+((T79&lt;&gt;"")*ISNUMBER(SEARCH("|"&amp;T79&amp;"|",'5_ACOMPANHAMENTO'!$AC$3:$AC$4922)))+((U79&lt;&gt;"")*ISNUMBER(SEARCH("|"&amp;U79&amp;"|",'5_ACOMPANHAMENTO'!$AC$3:$AC$4922)))+((V79&lt;&gt;"")*ISNUMBER(SEARCH("|"&amp;V79&amp;"|",'5_ACOMPANHAMENTO'!$AC$3:$AC$4922)))+((W79&lt;&gt;"")*ISNUMBER(SEARCH("|"&amp;W79&amp;"|",'5_ACOMPANHAMENTO'!$AC$3:$AC$4922)))+((X79&lt;&gt;"")*ISNUMBER(SEARCH("|"&amp;X79&amp;"|",'5_ACOMPANHAMENTO'!$AC$3:$AC$4922)))+((Y79&lt;&gt;"")*ISNUMBER(SEARCH("|"&amp;Y79&amp;"|",'5_ACOMPANHAMENTO'!$AC$3:$AC$4922)))+((Z79&lt;&gt;"")*ISNUMBER(SEARCH("|"&amp;Z79&amp;"|",'5_ACOMPANHAMENTO'!$AC$3:$AC$4922)))+((AA79&lt;&gt;"")*ISNUMBER(SEARCH("|"&amp;AA79&amp;"|",'5_ACOMPANHAMENTO'!$AC$3:$AC$4922)))+((AB79&lt;&gt;"")*ISNUMBER(SEARCH("|"&amp;AB79&amp;"|",'5_ACOMPANHAMENTO'!$AC$3:$AC$4922))))&gt;0)),'5_ACOMPANHAMENTO'!$O$3:$O$4922),0))</f>
        <v/>
      </c>
      <c r="G79" s="7">
        <f>IF(OR($B79="",$C79=""),"",D79-F79)</f>
        <v/>
      </c>
      <c r="H79">
        <f>IF(OR($B79="",$C79=""),"",TRIM($B79&amp;"")&amp;"|"&amp;TRIM($C79&amp;""))</f>
        <v/>
      </c>
      <c r="I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",99)),1,99)))</f>
        <v/>
      </c>
      <c r="J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",99)),100,99)))</f>
        <v/>
      </c>
      <c r="K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",99)),199,99)))</f>
        <v/>
      </c>
      <c r="L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",99)),298,99)))</f>
        <v/>
      </c>
      <c r="M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",99)),397,99)))</f>
        <v/>
      </c>
      <c r="N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",99)),496,99)))</f>
        <v/>
      </c>
      <c r="O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",99)),595,99)))</f>
        <v/>
      </c>
      <c r="P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",99)),694,99)))</f>
        <v/>
      </c>
      <c r="Q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",99)),793,99)))</f>
        <v/>
      </c>
      <c r="R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",99)),892,99)))</f>
        <v/>
      </c>
      <c r="S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",99)),991,99)))</f>
        <v/>
      </c>
      <c r="T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",99)),1090,99)))</f>
        <v/>
      </c>
      <c r="U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",99)),1189,99)))</f>
        <v/>
      </c>
      <c r="V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",99)),1288,99)))</f>
        <v/>
      </c>
      <c r="W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",99)),1387,99)))</f>
        <v/>
      </c>
      <c r="X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",99)),1486,99)))</f>
        <v/>
      </c>
      <c r="Y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",99)),1585,99)))</f>
        <v/>
      </c>
      <c r="Z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",99)),1684,99)))</f>
        <v/>
      </c>
      <c r="AA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",99)),1783,99)))</f>
        <v/>
      </c>
      <c r="AB79" s="1">
        <f>IF($B79="","",TRIM(MID(SUBSTITUTE(TRIM(SUBSTITUTE(SUBSTITUTE(SUBSTITUTE(SUBSTITUTE(SUBSTITUTE(SUBSTITUTE(SUBSTITUTE(SUBSTITUTE(SUBSTITUTE(SUBSTITUTE(SUBSTITUTE(SUBSTITUTE(SUBSTITUTE(SUBSTITUTE(TRIM($B79&amp;""),CHAR(10),"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",REPT(" ",99)),1882,99)))</f>
        <v/>
      </c>
    </row>
    <row r="80" hidden="1" ht="14.25" customHeight="1">
      <c r="A80" s="4">
        <f>IF(OR($B80="",$C80=""),"",IFERROR(INDEX('5_ACOMPANHAMENTO'!$A$3:$A$4922,MATCH(1,INDEX(('5_ACOMPANHAMENTO'!$AD$3:$AD$4922=TRIM($C80&amp;""))*('5_ACOMPANHAMENTO'!$AC$3:$AC$4922&lt;&gt;"")*((((I80&lt;&gt;"")*ISNUMBER(SEARCH("|"&amp;I80&amp;"|",'5_ACOMPANHAMENTO'!$AC$3:$AC$4922)))+((J80&lt;&gt;"")*ISNUMBER(SEARCH("|"&amp;J80&amp;"|",'5_ACOMPANHAMENTO'!$AC$3:$AC$4922)))+((K80&lt;&gt;"")*ISNUMBER(SEARCH("|"&amp;K80&amp;"|",'5_ACOMPANHAMENTO'!$AC$3:$AC$4922)))+((L80&lt;&gt;"")*ISNUMBER(SEARCH("|"&amp;L80&amp;"|",'5_ACOMPANHAMENTO'!$AC$3:$AC$4922)))+((M80&lt;&gt;"")*ISNUMBER(SEARCH("|"&amp;M80&amp;"|",'5_ACOMPANHAMENTO'!$AC$3:$AC$4922)))+((N80&lt;&gt;"")*ISNUMBER(SEARCH("|"&amp;N80&amp;"|",'5_ACOMPANHAMENTO'!$AC$3:$AC$4922)))+((O80&lt;&gt;"")*ISNUMBER(SEARCH("|"&amp;O80&amp;"|",'5_ACOMPANHAMENTO'!$AC$3:$AC$4922)))+((P80&lt;&gt;"")*ISNUMBER(SEARCH("|"&amp;P80&amp;"|",'5_ACOMPANHAMENTO'!$AC$3:$AC$4922)))+((Q80&lt;&gt;"")*ISNUMBER(SEARCH("|"&amp;Q80&amp;"|",'5_ACOMPANHAMENTO'!$AC$3:$AC$4922)))+((R80&lt;&gt;"")*ISNUMBER(SEARCH("|"&amp;R80&amp;"|",'5_ACOMPANHAMENTO'!$AC$3:$AC$4922)))+((S80&lt;&gt;"")*ISNUMBER(SEARCH("|"&amp;S80&amp;"|",'5_ACOMPANHAMENTO'!$AC$3:$AC$4922)))+((T80&lt;&gt;"")*ISNUMBER(SEARCH("|"&amp;T80&amp;"|",'5_ACOMPANHAMENTO'!$AC$3:$AC$4922)))+((U80&lt;&gt;"")*ISNUMBER(SEARCH("|"&amp;U80&amp;"|",'5_ACOMPANHAMENTO'!$AC$3:$AC$4922)))+((V80&lt;&gt;"")*ISNUMBER(SEARCH("|"&amp;V80&amp;"|",'5_ACOMPANHAMENTO'!$AC$3:$AC$4922)))+((W80&lt;&gt;"")*ISNUMBER(SEARCH("|"&amp;W80&amp;"|",'5_ACOMPANHAMENTO'!$AC$3:$AC$4922)))+((X80&lt;&gt;"")*ISNUMBER(SEARCH("|"&amp;X80&amp;"|",'5_ACOMPANHAMENTO'!$AC$3:$AC$4922)))+((Y80&lt;&gt;"")*ISNUMBER(SEARCH("|"&amp;Y80&amp;"|",'5_ACOMPANHAMENTO'!$AC$3:$AC$4922)))+((Z80&lt;&gt;"")*ISNUMBER(SEARCH("|"&amp;Z80&amp;"|",'5_ACOMPANHAMENTO'!$AC$3:$AC$4922)))+((AA80&lt;&gt;"")*ISNUMBER(SEARCH("|"&amp;AA80&amp;"|",'5_ACOMPANHAMENTO'!$AC$3:$AC$4922)))+((AB80&lt;&gt;"")*ISNUMBER(SEARCH("|"&amp;AB80&amp;"|",'5_ACOMPANHAMENTO'!$AC$3:$AC$4922))))&gt;0),0),0)),""))</f>
        <v/>
      </c>
      <c r="B80" s="4" t="inlineStr">
        <is>
          <t>10163, 10147</t>
        </is>
      </c>
      <c r="C80" s="2" t="inlineStr">
        <is>
          <t>COPIADORA</t>
        </is>
      </c>
      <c r="D80" s="4">
        <f>IF(OR($B80="",$C80=""),"",IFERROR(SUMPRODUCT(--(('5_ACOMPANHAMENTO'!$AD$3:$AD$4922=TRIM($C80&amp;""))*('5_ACOMPANHAMENTO'!$AC$3:$AC$4922&lt;&gt;"")*((((I80&lt;&gt;"")*ISNUMBER(SEARCH("|"&amp;I80&amp;"|",'5_ACOMPANHAMENTO'!$AC$3:$AC$4922)))+((J80&lt;&gt;"")*ISNUMBER(SEARCH("|"&amp;J80&amp;"|",'5_ACOMPANHAMENTO'!$AC$3:$AC$4922)))+((K80&lt;&gt;"")*ISNUMBER(SEARCH("|"&amp;K80&amp;"|",'5_ACOMPANHAMENTO'!$AC$3:$AC$4922)))+((L80&lt;&gt;"")*ISNUMBER(SEARCH("|"&amp;L80&amp;"|",'5_ACOMPANHAMENTO'!$AC$3:$AC$4922)))+((M80&lt;&gt;"")*ISNUMBER(SEARCH("|"&amp;M80&amp;"|",'5_ACOMPANHAMENTO'!$AC$3:$AC$4922)))+((N80&lt;&gt;"")*ISNUMBER(SEARCH("|"&amp;N80&amp;"|",'5_ACOMPANHAMENTO'!$AC$3:$AC$4922)))+((O80&lt;&gt;"")*ISNUMBER(SEARCH("|"&amp;O80&amp;"|",'5_ACOMPANHAMENTO'!$AC$3:$AC$4922)))+((P80&lt;&gt;"")*ISNUMBER(SEARCH("|"&amp;P80&amp;"|",'5_ACOMPANHAMENTO'!$AC$3:$AC$4922)))+((Q80&lt;&gt;"")*ISNUMBER(SEARCH("|"&amp;Q80&amp;"|",'5_ACOMPANHAMENTO'!$AC$3:$AC$4922)))+((R80&lt;&gt;"")*ISNUMBER(SEARCH("|"&amp;R80&amp;"|",'5_ACOMPANHAMENTO'!$AC$3:$AC$4922)))+((S80&lt;&gt;"")*ISNUMBER(SEARCH("|"&amp;S80&amp;"|",'5_ACOMPANHAMENTO'!$AC$3:$AC$4922)))+((T80&lt;&gt;"")*ISNUMBER(SEARCH("|"&amp;T80&amp;"|",'5_ACOMPANHAMENTO'!$AC$3:$AC$4922)))+((U80&lt;&gt;"")*ISNUMBER(SEARCH("|"&amp;U80&amp;"|",'5_ACOMPANHAMENTO'!$AC$3:$AC$4922)))+((V80&lt;&gt;"")*ISNUMBER(SEARCH("|"&amp;V80&amp;"|",'5_ACOMPANHAMENTO'!$AC$3:$AC$4922)))+((W80&lt;&gt;"")*ISNUMBER(SEARCH("|"&amp;W80&amp;"|",'5_ACOMPANHAMENTO'!$AC$3:$AC$4922)))+((X80&lt;&gt;"")*ISNUMBER(SEARCH("|"&amp;X80&amp;"|",'5_ACOMPANHAMENTO'!$AC$3:$AC$4922)))+((Y80&lt;&gt;"")*ISNUMBER(SEARCH("|"&amp;Y80&amp;"|",'5_ACOMPANHAMENTO'!$AC$3:$AC$4922)))+((Z80&lt;&gt;"")*ISNUMBER(SEARCH("|"&amp;Z80&amp;"|",'5_ACOMPANHAMENTO'!$AC$3:$AC$4922)))+((AA80&lt;&gt;"")*ISNUMBER(SEARCH("|"&amp;AA80&amp;"|",'5_ACOMPANHAMENTO'!$AC$3:$AC$4922)))+((AB80&lt;&gt;"")*ISNUMBER(SEARCH("|"&amp;AB80&amp;"|",'5_ACOMPANHAMENTO'!$AC$3:$AC$4922))))&gt;0)),'5_ACOMPANHAMENTO'!$J$3:$J$4922),0))</f>
        <v/>
      </c>
      <c r="E80" s="4">
        <f>IF(G80=0,"FINALIZADO",IF(TODAY()&gt;A80,"ATRASADO "&amp;TODAY()-A80&amp;" DIAS","ADIANTADO "&amp;A80-TODAY()&amp;" DIAS"))</f>
        <v/>
      </c>
      <c r="F80" s="7">
        <f>IF(OR($B80="",$C80=""),"",IFERROR(SUMPRODUCT(--(('5_ACOMPANHAMENTO'!$AD$3:$AD$4922=TRIM($C80&amp;""))*('5_ACOMPANHAMENTO'!$AC$3:$AC$4922&lt;&gt;"")*((((I80&lt;&gt;"")*ISNUMBER(SEARCH("|"&amp;I80&amp;"|",'5_ACOMPANHAMENTO'!$AC$3:$AC$4922)))+((J80&lt;&gt;"")*ISNUMBER(SEARCH("|"&amp;J80&amp;"|",'5_ACOMPANHAMENTO'!$AC$3:$AC$4922)))+((K80&lt;&gt;"")*ISNUMBER(SEARCH("|"&amp;K80&amp;"|",'5_ACOMPANHAMENTO'!$AC$3:$AC$4922)))+((L80&lt;&gt;"")*ISNUMBER(SEARCH("|"&amp;L80&amp;"|",'5_ACOMPANHAMENTO'!$AC$3:$AC$4922)))+((M80&lt;&gt;"")*ISNUMBER(SEARCH("|"&amp;M80&amp;"|",'5_ACOMPANHAMENTO'!$AC$3:$AC$4922)))+((N80&lt;&gt;"")*ISNUMBER(SEARCH("|"&amp;N80&amp;"|",'5_ACOMPANHAMENTO'!$AC$3:$AC$4922)))+((O80&lt;&gt;"")*ISNUMBER(SEARCH("|"&amp;O80&amp;"|",'5_ACOMPANHAMENTO'!$AC$3:$AC$4922)))+((P80&lt;&gt;"")*ISNUMBER(SEARCH("|"&amp;P80&amp;"|",'5_ACOMPANHAMENTO'!$AC$3:$AC$4922)))+((Q80&lt;&gt;"")*ISNUMBER(SEARCH("|"&amp;Q80&amp;"|",'5_ACOMPANHAMENTO'!$AC$3:$AC$4922)))+((R80&lt;&gt;"")*ISNUMBER(SEARCH("|"&amp;R80&amp;"|",'5_ACOMPANHAMENTO'!$AC$3:$AC$4922)))+((S80&lt;&gt;"")*ISNUMBER(SEARCH("|"&amp;S80&amp;"|",'5_ACOMPANHAMENTO'!$AC$3:$AC$4922)))+((T80&lt;&gt;"")*ISNUMBER(SEARCH("|"&amp;T80&amp;"|",'5_ACOMPANHAMENTO'!$AC$3:$AC$4922)))+((U80&lt;&gt;"")*ISNUMBER(SEARCH("|"&amp;U80&amp;"|",'5_ACOMPANHAMENTO'!$AC$3:$AC$4922)))+((V80&lt;&gt;"")*ISNUMBER(SEARCH("|"&amp;V80&amp;"|",'5_ACOMPANHAMENTO'!$AC$3:$AC$4922)))+((W80&lt;&gt;"")*ISNUMBER(SEARCH("|"&amp;W80&amp;"|",'5_ACOMPANHAMENTO'!$AC$3:$AC$4922)))+((X80&lt;&gt;"")*ISNUMBER(SEARCH("|"&amp;X80&amp;"|",'5_ACOMPANHAMENTO'!$AC$3:$AC$4922)))+((Y80&lt;&gt;"")*ISNUMBER(SEARCH("|"&amp;Y80&amp;"|",'5_ACOMPANHAMENTO'!$AC$3:$AC$4922)))+((Z80&lt;&gt;"")*ISNUMBER(SEARCH("|"&amp;Z80&amp;"|",'5_ACOMPANHAMENTO'!$AC$3:$AC$4922)))+((AA80&lt;&gt;"")*ISNUMBER(SEARCH("|"&amp;AA80&amp;"|",'5_ACOMPANHAMENTO'!$AC$3:$AC$4922)))+((AB80&lt;&gt;"")*ISNUMBER(SEARCH("|"&amp;AB80&amp;"|",'5_ACOMPANHAMENTO'!$AC$3:$AC$4922))))&gt;0)),'5_ACOMPANHAMENTO'!$O$3:$O$4922),0))</f>
        <v/>
      </c>
      <c r="G80" s="7">
        <f>IF(OR($B80="",$C80=""),"",D80-F80)</f>
        <v/>
      </c>
      <c r="H80">
        <f>IF(OR($B80="",$C80=""),"",TRIM($B80&amp;"")&amp;"|"&amp;TRIM($C80&amp;""))</f>
        <v/>
      </c>
      <c r="I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",99)),1,99)))</f>
        <v/>
      </c>
      <c r="J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",99)),100,99)))</f>
        <v/>
      </c>
      <c r="K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",99)),199,99)))</f>
        <v/>
      </c>
      <c r="L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",99)),298,99)))</f>
        <v/>
      </c>
      <c r="M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",99)),397,99)))</f>
        <v/>
      </c>
      <c r="N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",99)),496,99)))</f>
        <v/>
      </c>
      <c r="O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",99)),595,99)))</f>
        <v/>
      </c>
      <c r="P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",99)),694,99)))</f>
        <v/>
      </c>
      <c r="Q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",99)),793,99)))</f>
        <v/>
      </c>
      <c r="R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",99)),892,99)))</f>
        <v/>
      </c>
      <c r="S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",99)),991,99)))</f>
        <v/>
      </c>
      <c r="T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",99)),1090,99)))</f>
        <v/>
      </c>
      <c r="U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",99)),1189,99)))</f>
        <v/>
      </c>
      <c r="V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",99)),1288,99)))</f>
        <v/>
      </c>
      <c r="W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",99)),1387,99)))</f>
        <v/>
      </c>
      <c r="X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",99)),1486,99)))</f>
        <v/>
      </c>
      <c r="Y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",99)),1585,99)))</f>
        <v/>
      </c>
      <c r="Z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",99)),1684,99)))</f>
        <v/>
      </c>
      <c r="AA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",99)),1783,99)))</f>
        <v/>
      </c>
      <c r="AB80" s="1">
        <f>IF($B80="","",TRIM(MID(SUBSTITUTE(TRIM(SUBSTITUTE(SUBSTITUTE(SUBSTITUTE(SUBSTITUTE(SUBSTITUTE(SUBSTITUTE(SUBSTITUTE(SUBSTITUTE(SUBSTITUTE(SUBSTITUTE(SUBSTITUTE(SUBSTITUTE(SUBSTITUTE(SUBSTITUTE(TRIM($B80&amp;""),CHAR(10),"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",REPT(" ",99)),1882,99)))</f>
        <v/>
      </c>
    </row>
    <row r="81" hidden="1" ht="14.25" customHeight="1">
      <c r="A81" s="4">
        <f>IF(OR($B81="",$C81=""),"",IFERROR(INDEX('5_ACOMPANHAMENTO'!$A$3:$A$4922,MATCH(1,INDEX(('5_ACOMPANHAMENTO'!$AD$3:$AD$4922=TRIM($C81&amp;""))*('5_ACOMPANHAMENTO'!$AC$3:$AC$4922&lt;&gt;"")*((((I81&lt;&gt;"")*ISNUMBER(SEARCH("|"&amp;I81&amp;"|",'5_ACOMPANHAMENTO'!$AC$3:$AC$4922)))+((J81&lt;&gt;"")*ISNUMBER(SEARCH("|"&amp;J81&amp;"|",'5_ACOMPANHAMENTO'!$AC$3:$AC$4922)))+((K81&lt;&gt;"")*ISNUMBER(SEARCH("|"&amp;K81&amp;"|",'5_ACOMPANHAMENTO'!$AC$3:$AC$4922)))+((L81&lt;&gt;"")*ISNUMBER(SEARCH("|"&amp;L81&amp;"|",'5_ACOMPANHAMENTO'!$AC$3:$AC$4922)))+((M81&lt;&gt;"")*ISNUMBER(SEARCH("|"&amp;M81&amp;"|",'5_ACOMPANHAMENTO'!$AC$3:$AC$4922)))+((N81&lt;&gt;"")*ISNUMBER(SEARCH("|"&amp;N81&amp;"|",'5_ACOMPANHAMENTO'!$AC$3:$AC$4922)))+((O81&lt;&gt;"")*ISNUMBER(SEARCH("|"&amp;O81&amp;"|",'5_ACOMPANHAMENTO'!$AC$3:$AC$4922)))+((P81&lt;&gt;"")*ISNUMBER(SEARCH("|"&amp;P81&amp;"|",'5_ACOMPANHAMENTO'!$AC$3:$AC$4922)))+((Q81&lt;&gt;"")*ISNUMBER(SEARCH("|"&amp;Q81&amp;"|",'5_ACOMPANHAMENTO'!$AC$3:$AC$4922)))+((R81&lt;&gt;"")*ISNUMBER(SEARCH("|"&amp;R81&amp;"|",'5_ACOMPANHAMENTO'!$AC$3:$AC$4922)))+((S81&lt;&gt;"")*ISNUMBER(SEARCH("|"&amp;S81&amp;"|",'5_ACOMPANHAMENTO'!$AC$3:$AC$4922)))+((T81&lt;&gt;"")*ISNUMBER(SEARCH("|"&amp;T81&amp;"|",'5_ACOMPANHAMENTO'!$AC$3:$AC$4922)))+((U81&lt;&gt;"")*ISNUMBER(SEARCH("|"&amp;U81&amp;"|",'5_ACOMPANHAMENTO'!$AC$3:$AC$4922)))+((V81&lt;&gt;"")*ISNUMBER(SEARCH("|"&amp;V81&amp;"|",'5_ACOMPANHAMENTO'!$AC$3:$AC$4922)))+((W81&lt;&gt;"")*ISNUMBER(SEARCH("|"&amp;W81&amp;"|",'5_ACOMPANHAMENTO'!$AC$3:$AC$4922)))+((X81&lt;&gt;"")*ISNUMBER(SEARCH("|"&amp;X81&amp;"|",'5_ACOMPANHAMENTO'!$AC$3:$AC$4922)))+((Y81&lt;&gt;"")*ISNUMBER(SEARCH("|"&amp;Y81&amp;"|",'5_ACOMPANHAMENTO'!$AC$3:$AC$4922)))+((Z81&lt;&gt;"")*ISNUMBER(SEARCH("|"&amp;Z81&amp;"|",'5_ACOMPANHAMENTO'!$AC$3:$AC$4922)))+((AA81&lt;&gt;"")*ISNUMBER(SEARCH("|"&amp;AA81&amp;"|",'5_ACOMPANHAMENTO'!$AC$3:$AC$4922)))+((AB81&lt;&gt;"")*ISNUMBER(SEARCH("|"&amp;AB81&amp;"|",'5_ACOMPANHAMENTO'!$AC$3:$AC$4922))))&gt;0),0),0)),""))</f>
        <v/>
      </c>
      <c r="B81" s="4" t="inlineStr">
        <is>
          <t>10163, 10147</t>
        </is>
      </c>
      <c r="C81" s="2" t="inlineStr">
        <is>
          <t>USINAGEM</t>
        </is>
      </c>
      <c r="D81" s="4">
        <f>IF(OR($B81="",$C81=""),"",IFERROR(SUMPRODUCT(--(('5_ACOMPANHAMENTO'!$AD$3:$AD$4922=TRIM($C81&amp;""))*('5_ACOMPANHAMENTO'!$AC$3:$AC$4922&lt;&gt;"")*((((I81&lt;&gt;"")*ISNUMBER(SEARCH("|"&amp;I81&amp;"|",'5_ACOMPANHAMENTO'!$AC$3:$AC$4922)))+((J81&lt;&gt;"")*ISNUMBER(SEARCH("|"&amp;J81&amp;"|",'5_ACOMPANHAMENTO'!$AC$3:$AC$4922)))+((K81&lt;&gt;"")*ISNUMBER(SEARCH("|"&amp;K81&amp;"|",'5_ACOMPANHAMENTO'!$AC$3:$AC$4922)))+((L81&lt;&gt;"")*ISNUMBER(SEARCH("|"&amp;L81&amp;"|",'5_ACOMPANHAMENTO'!$AC$3:$AC$4922)))+((M81&lt;&gt;"")*ISNUMBER(SEARCH("|"&amp;M81&amp;"|",'5_ACOMPANHAMENTO'!$AC$3:$AC$4922)))+((N81&lt;&gt;"")*ISNUMBER(SEARCH("|"&amp;N81&amp;"|",'5_ACOMPANHAMENTO'!$AC$3:$AC$4922)))+((O81&lt;&gt;"")*ISNUMBER(SEARCH("|"&amp;O81&amp;"|",'5_ACOMPANHAMENTO'!$AC$3:$AC$4922)))+((P81&lt;&gt;"")*ISNUMBER(SEARCH("|"&amp;P81&amp;"|",'5_ACOMPANHAMENTO'!$AC$3:$AC$4922)))+((Q81&lt;&gt;"")*ISNUMBER(SEARCH("|"&amp;Q81&amp;"|",'5_ACOMPANHAMENTO'!$AC$3:$AC$4922)))+((R81&lt;&gt;"")*ISNUMBER(SEARCH("|"&amp;R81&amp;"|",'5_ACOMPANHAMENTO'!$AC$3:$AC$4922)))+((S81&lt;&gt;"")*ISNUMBER(SEARCH("|"&amp;S81&amp;"|",'5_ACOMPANHAMENTO'!$AC$3:$AC$4922)))+((T81&lt;&gt;"")*ISNUMBER(SEARCH("|"&amp;T81&amp;"|",'5_ACOMPANHAMENTO'!$AC$3:$AC$4922)))+((U81&lt;&gt;"")*ISNUMBER(SEARCH("|"&amp;U81&amp;"|",'5_ACOMPANHAMENTO'!$AC$3:$AC$4922)))+((V81&lt;&gt;"")*ISNUMBER(SEARCH("|"&amp;V81&amp;"|",'5_ACOMPANHAMENTO'!$AC$3:$AC$4922)))+((W81&lt;&gt;"")*ISNUMBER(SEARCH("|"&amp;W81&amp;"|",'5_ACOMPANHAMENTO'!$AC$3:$AC$4922)))+((X81&lt;&gt;"")*ISNUMBER(SEARCH("|"&amp;X81&amp;"|",'5_ACOMPANHAMENTO'!$AC$3:$AC$4922)))+((Y81&lt;&gt;"")*ISNUMBER(SEARCH("|"&amp;Y81&amp;"|",'5_ACOMPANHAMENTO'!$AC$3:$AC$4922)))+((Z81&lt;&gt;"")*ISNUMBER(SEARCH("|"&amp;Z81&amp;"|",'5_ACOMPANHAMENTO'!$AC$3:$AC$4922)))+((AA81&lt;&gt;"")*ISNUMBER(SEARCH("|"&amp;AA81&amp;"|",'5_ACOMPANHAMENTO'!$AC$3:$AC$4922)))+((AB81&lt;&gt;"")*ISNUMBER(SEARCH("|"&amp;AB81&amp;"|",'5_ACOMPANHAMENTO'!$AC$3:$AC$4922))))&gt;0)),'5_ACOMPANHAMENTO'!$J$3:$J$4922),0))</f>
        <v/>
      </c>
      <c r="E81" s="4">
        <f>IF(G81=0,"FINALIZADO",IF(TODAY()&gt;A81,"ATRASADO "&amp;TODAY()-A81&amp;" DIAS","ADIANTADO "&amp;A81-TODAY()&amp;" DIAS"))</f>
        <v/>
      </c>
      <c r="F81" s="7">
        <f>IF(OR($B81="",$C81=""),"",IFERROR(SUMPRODUCT(--(('5_ACOMPANHAMENTO'!$AD$3:$AD$4922=TRIM($C81&amp;""))*('5_ACOMPANHAMENTO'!$AC$3:$AC$4922&lt;&gt;"")*((((I81&lt;&gt;"")*ISNUMBER(SEARCH("|"&amp;I81&amp;"|",'5_ACOMPANHAMENTO'!$AC$3:$AC$4922)))+((J81&lt;&gt;"")*ISNUMBER(SEARCH("|"&amp;J81&amp;"|",'5_ACOMPANHAMENTO'!$AC$3:$AC$4922)))+((K81&lt;&gt;"")*ISNUMBER(SEARCH("|"&amp;K81&amp;"|",'5_ACOMPANHAMENTO'!$AC$3:$AC$4922)))+((L81&lt;&gt;"")*ISNUMBER(SEARCH("|"&amp;L81&amp;"|",'5_ACOMPANHAMENTO'!$AC$3:$AC$4922)))+((M81&lt;&gt;"")*ISNUMBER(SEARCH("|"&amp;M81&amp;"|",'5_ACOMPANHAMENTO'!$AC$3:$AC$4922)))+((N81&lt;&gt;"")*ISNUMBER(SEARCH("|"&amp;N81&amp;"|",'5_ACOMPANHAMENTO'!$AC$3:$AC$4922)))+((O81&lt;&gt;"")*ISNUMBER(SEARCH("|"&amp;O81&amp;"|",'5_ACOMPANHAMENTO'!$AC$3:$AC$4922)))+((P81&lt;&gt;"")*ISNUMBER(SEARCH("|"&amp;P81&amp;"|",'5_ACOMPANHAMENTO'!$AC$3:$AC$4922)))+((Q81&lt;&gt;"")*ISNUMBER(SEARCH("|"&amp;Q81&amp;"|",'5_ACOMPANHAMENTO'!$AC$3:$AC$4922)))+((R81&lt;&gt;"")*ISNUMBER(SEARCH("|"&amp;R81&amp;"|",'5_ACOMPANHAMENTO'!$AC$3:$AC$4922)))+((S81&lt;&gt;"")*ISNUMBER(SEARCH("|"&amp;S81&amp;"|",'5_ACOMPANHAMENTO'!$AC$3:$AC$4922)))+((T81&lt;&gt;"")*ISNUMBER(SEARCH("|"&amp;T81&amp;"|",'5_ACOMPANHAMENTO'!$AC$3:$AC$4922)))+((U81&lt;&gt;"")*ISNUMBER(SEARCH("|"&amp;U81&amp;"|",'5_ACOMPANHAMENTO'!$AC$3:$AC$4922)))+((V81&lt;&gt;"")*ISNUMBER(SEARCH("|"&amp;V81&amp;"|",'5_ACOMPANHAMENTO'!$AC$3:$AC$4922)))+((W81&lt;&gt;"")*ISNUMBER(SEARCH("|"&amp;W81&amp;"|",'5_ACOMPANHAMENTO'!$AC$3:$AC$4922)))+((X81&lt;&gt;"")*ISNUMBER(SEARCH("|"&amp;X81&amp;"|",'5_ACOMPANHAMENTO'!$AC$3:$AC$4922)))+((Y81&lt;&gt;"")*ISNUMBER(SEARCH("|"&amp;Y81&amp;"|",'5_ACOMPANHAMENTO'!$AC$3:$AC$4922)))+((Z81&lt;&gt;"")*ISNUMBER(SEARCH("|"&amp;Z81&amp;"|",'5_ACOMPANHAMENTO'!$AC$3:$AC$4922)))+((AA81&lt;&gt;"")*ISNUMBER(SEARCH("|"&amp;AA81&amp;"|",'5_ACOMPANHAMENTO'!$AC$3:$AC$4922)))+((AB81&lt;&gt;"")*ISNUMBER(SEARCH("|"&amp;AB81&amp;"|",'5_ACOMPANHAMENTO'!$AC$3:$AC$4922))))&gt;0)),'5_ACOMPANHAMENTO'!$O$3:$O$4922),0))</f>
        <v/>
      </c>
      <c r="G81" s="7">
        <f>IF(OR($B81="",$C81=""),"",D81-F81)</f>
        <v/>
      </c>
      <c r="H81">
        <f>IF(OR($B81="",$C81=""),"",TRIM($B81&amp;"")&amp;"|"&amp;TRIM($C81&amp;""))</f>
        <v/>
      </c>
      <c r="I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",99)),1,99)))</f>
        <v/>
      </c>
      <c r="J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",99)),100,99)))</f>
        <v/>
      </c>
      <c r="K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",99)),199,99)))</f>
        <v/>
      </c>
      <c r="L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",99)),298,99)))</f>
        <v/>
      </c>
      <c r="M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",99)),397,99)))</f>
        <v/>
      </c>
      <c r="N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",99)),496,99)))</f>
        <v/>
      </c>
      <c r="O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",99)),595,99)))</f>
        <v/>
      </c>
      <c r="P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",99)),694,99)))</f>
        <v/>
      </c>
      <c r="Q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",99)),793,99)))</f>
        <v/>
      </c>
      <c r="R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",99)),892,99)))</f>
        <v/>
      </c>
      <c r="S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",99)),991,99)))</f>
        <v/>
      </c>
      <c r="T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",99)),1090,99)))</f>
        <v/>
      </c>
      <c r="U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",99)),1189,99)))</f>
        <v/>
      </c>
      <c r="V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",99)),1288,99)))</f>
        <v/>
      </c>
      <c r="W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",99)),1387,99)))</f>
        <v/>
      </c>
      <c r="X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",99)),1486,99)))</f>
        <v/>
      </c>
      <c r="Y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",99)),1585,99)))</f>
        <v/>
      </c>
      <c r="Z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",99)),1684,99)))</f>
        <v/>
      </c>
      <c r="AA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",99)),1783,99)))</f>
        <v/>
      </c>
      <c r="AB81" s="1">
        <f>IF($B81="","",TRIM(MID(SUBSTITUTE(TRIM(SUBSTITUTE(SUBSTITUTE(SUBSTITUTE(SUBSTITUTE(SUBSTITUTE(SUBSTITUTE(SUBSTITUTE(SUBSTITUTE(SUBSTITUTE(SUBSTITUTE(SUBSTITUTE(SUBSTITUTE(SUBSTITUTE(SUBSTITUTE(TRIM($B81&amp;""),CHAR(10),"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",REPT(" ",99)),1882,99)))</f>
        <v/>
      </c>
    </row>
    <row r="82" hidden="1" ht="14.25" customHeight="1">
      <c r="A82" s="4">
        <f>IF(OR($B82="",$C82=""),"",IFERROR(INDEX('5_ACOMPANHAMENTO'!$A$3:$A$4922,MATCH(1,INDEX(('5_ACOMPANHAMENTO'!$AD$3:$AD$4922=TRIM($C82&amp;""))*('5_ACOMPANHAMENTO'!$AC$3:$AC$4922&lt;&gt;"")*((((I82&lt;&gt;"")*ISNUMBER(SEARCH("|"&amp;I82&amp;"|",'5_ACOMPANHAMENTO'!$AC$3:$AC$4922)))+((J82&lt;&gt;"")*ISNUMBER(SEARCH("|"&amp;J82&amp;"|",'5_ACOMPANHAMENTO'!$AC$3:$AC$4922)))+((K82&lt;&gt;"")*ISNUMBER(SEARCH("|"&amp;K82&amp;"|",'5_ACOMPANHAMENTO'!$AC$3:$AC$4922)))+((L82&lt;&gt;"")*ISNUMBER(SEARCH("|"&amp;L82&amp;"|",'5_ACOMPANHAMENTO'!$AC$3:$AC$4922)))+((M82&lt;&gt;"")*ISNUMBER(SEARCH("|"&amp;M82&amp;"|",'5_ACOMPANHAMENTO'!$AC$3:$AC$4922)))+((N82&lt;&gt;"")*ISNUMBER(SEARCH("|"&amp;N82&amp;"|",'5_ACOMPANHAMENTO'!$AC$3:$AC$4922)))+((O82&lt;&gt;"")*ISNUMBER(SEARCH("|"&amp;O82&amp;"|",'5_ACOMPANHAMENTO'!$AC$3:$AC$4922)))+((P82&lt;&gt;"")*ISNUMBER(SEARCH("|"&amp;P82&amp;"|",'5_ACOMPANHAMENTO'!$AC$3:$AC$4922)))+((Q82&lt;&gt;"")*ISNUMBER(SEARCH("|"&amp;Q82&amp;"|",'5_ACOMPANHAMENTO'!$AC$3:$AC$4922)))+((R82&lt;&gt;"")*ISNUMBER(SEARCH("|"&amp;R82&amp;"|",'5_ACOMPANHAMENTO'!$AC$3:$AC$4922)))+((S82&lt;&gt;"")*ISNUMBER(SEARCH("|"&amp;S82&amp;"|",'5_ACOMPANHAMENTO'!$AC$3:$AC$4922)))+((T82&lt;&gt;"")*ISNUMBER(SEARCH("|"&amp;T82&amp;"|",'5_ACOMPANHAMENTO'!$AC$3:$AC$4922)))+((U82&lt;&gt;"")*ISNUMBER(SEARCH("|"&amp;U82&amp;"|",'5_ACOMPANHAMENTO'!$AC$3:$AC$4922)))+((V82&lt;&gt;"")*ISNUMBER(SEARCH("|"&amp;V82&amp;"|",'5_ACOMPANHAMENTO'!$AC$3:$AC$4922)))+((W82&lt;&gt;"")*ISNUMBER(SEARCH("|"&amp;W82&amp;"|",'5_ACOMPANHAMENTO'!$AC$3:$AC$4922)))+((X82&lt;&gt;"")*ISNUMBER(SEARCH("|"&amp;X82&amp;"|",'5_ACOMPANHAMENTO'!$AC$3:$AC$4922)))+((Y82&lt;&gt;"")*ISNUMBER(SEARCH("|"&amp;Y82&amp;"|",'5_ACOMPANHAMENTO'!$AC$3:$AC$4922)))+((Z82&lt;&gt;"")*ISNUMBER(SEARCH("|"&amp;Z82&amp;"|",'5_ACOMPANHAMENTO'!$AC$3:$AC$4922)))+((AA82&lt;&gt;"")*ISNUMBER(SEARCH("|"&amp;AA82&amp;"|",'5_ACOMPANHAMENTO'!$AC$3:$AC$4922)))+((AB82&lt;&gt;"")*ISNUMBER(SEARCH("|"&amp;AB82&amp;"|",'5_ACOMPANHAMENTO'!$AC$3:$AC$4922))))&gt;0),0),0)),""))</f>
        <v/>
      </c>
      <c r="B82" s="4" t="inlineStr">
        <is>
          <t>10163, 10147</t>
        </is>
      </c>
      <c r="C82" s="2" t="inlineStr">
        <is>
          <t>MONTAGEM DE TAMPOS</t>
        </is>
      </c>
      <c r="D82" s="4">
        <f>IF(OR($B82="",$C82=""),"",IFERROR(SUMPRODUCT(--(('5_ACOMPANHAMENTO'!$AD$3:$AD$4922=TRIM($C82&amp;""))*('5_ACOMPANHAMENTO'!$AC$3:$AC$4922&lt;&gt;"")*((((I82&lt;&gt;"")*ISNUMBER(SEARCH("|"&amp;I82&amp;"|",'5_ACOMPANHAMENTO'!$AC$3:$AC$4922)))+((J82&lt;&gt;"")*ISNUMBER(SEARCH("|"&amp;J82&amp;"|",'5_ACOMPANHAMENTO'!$AC$3:$AC$4922)))+((K82&lt;&gt;"")*ISNUMBER(SEARCH("|"&amp;K82&amp;"|",'5_ACOMPANHAMENTO'!$AC$3:$AC$4922)))+((L82&lt;&gt;"")*ISNUMBER(SEARCH("|"&amp;L82&amp;"|",'5_ACOMPANHAMENTO'!$AC$3:$AC$4922)))+((M82&lt;&gt;"")*ISNUMBER(SEARCH("|"&amp;M82&amp;"|",'5_ACOMPANHAMENTO'!$AC$3:$AC$4922)))+((N82&lt;&gt;"")*ISNUMBER(SEARCH("|"&amp;N82&amp;"|",'5_ACOMPANHAMENTO'!$AC$3:$AC$4922)))+((O82&lt;&gt;"")*ISNUMBER(SEARCH("|"&amp;O82&amp;"|",'5_ACOMPANHAMENTO'!$AC$3:$AC$4922)))+((P82&lt;&gt;"")*ISNUMBER(SEARCH("|"&amp;P82&amp;"|",'5_ACOMPANHAMENTO'!$AC$3:$AC$4922)))+((Q82&lt;&gt;"")*ISNUMBER(SEARCH("|"&amp;Q82&amp;"|",'5_ACOMPANHAMENTO'!$AC$3:$AC$4922)))+((R82&lt;&gt;"")*ISNUMBER(SEARCH("|"&amp;R82&amp;"|",'5_ACOMPANHAMENTO'!$AC$3:$AC$4922)))+((S82&lt;&gt;"")*ISNUMBER(SEARCH("|"&amp;S82&amp;"|",'5_ACOMPANHAMENTO'!$AC$3:$AC$4922)))+((T82&lt;&gt;"")*ISNUMBER(SEARCH("|"&amp;T82&amp;"|",'5_ACOMPANHAMENTO'!$AC$3:$AC$4922)))+((U82&lt;&gt;"")*ISNUMBER(SEARCH("|"&amp;U82&amp;"|",'5_ACOMPANHAMENTO'!$AC$3:$AC$4922)))+((V82&lt;&gt;"")*ISNUMBER(SEARCH("|"&amp;V82&amp;"|",'5_ACOMPANHAMENTO'!$AC$3:$AC$4922)))+((W82&lt;&gt;"")*ISNUMBER(SEARCH("|"&amp;W82&amp;"|",'5_ACOMPANHAMENTO'!$AC$3:$AC$4922)))+((X82&lt;&gt;"")*ISNUMBER(SEARCH("|"&amp;X82&amp;"|",'5_ACOMPANHAMENTO'!$AC$3:$AC$4922)))+((Y82&lt;&gt;"")*ISNUMBER(SEARCH("|"&amp;Y82&amp;"|",'5_ACOMPANHAMENTO'!$AC$3:$AC$4922)))+((Z82&lt;&gt;"")*ISNUMBER(SEARCH("|"&amp;Z82&amp;"|",'5_ACOMPANHAMENTO'!$AC$3:$AC$4922)))+((AA82&lt;&gt;"")*ISNUMBER(SEARCH("|"&amp;AA82&amp;"|",'5_ACOMPANHAMENTO'!$AC$3:$AC$4922)))+((AB82&lt;&gt;"")*ISNUMBER(SEARCH("|"&amp;AB82&amp;"|",'5_ACOMPANHAMENTO'!$AC$3:$AC$4922))))&gt;0)),'5_ACOMPANHAMENTO'!$J$3:$J$4922),0))</f>
        <v/>
      </c>
      <c r="E82" s="4">
        <f>IF(G82=0,"FINALIZADO",IF(TODAY()&gt;A82,"ATRASADO "&amp;TODAY()-A82&amp;" DIAS","ADIANTADO "&amp;A82-TODAY()&amp;" DIAS"))</f>
        <v/>
      </c>
      <c r="F82" s="7">
        <f>IF(OR($B82="",$C82=""),"",IFERROR(SUMPRODUCT(--(('5_ACOMPANHAMENTO'!$AD$3:$AD$4922=TRIM($C82&amp;""))*('5_ACOMPANHAMENTO'!$AC$3:$AC$4922&lt;&gt;"")*((((I82&lt;&gt;"")*ISNUMBER(SEARCH("|"&amp;I82&amp;"|",'5_ACOMPANHAMENTO'!$AC$3:$AC$4922)))+((J82&lt;&gt;"")*ISNUMBER(SEARCH("|"&amp;J82&amp;"|",'5_ACOMPANHAMENTO'!$AC$3:$AC$4922)))+((K82&lt;&gt;"")*ISNUMBER(SEARCH("|"&amp;K82&amp;"|",'5_ACOMPANHAMENTO'!$AC$3:$AC$4922)))+((L82&lt;&gt;"")*ISNUMBER(SEARCH("|"&amp;L82&amp;"|",'5_ACOMPANHAMENTO'!$AC$3:$AC$4922)))+((M82&lt;&gt;"")*ISNUMBER(SEARCH("|"&amp;M82&amp;"|",'5_ACOMPANHAMENTO'!$AC$3:$AC$4922)))+((N82&lt;&gt;"")*ISNUMBER(SEARCH("|"&amp;N82&amp;"|",'5_ACOMPANHAMENTO'!$AC$3:$AC$4922)))+((O82&lt;&gt;"")*ISNUMBER(SEARCH("|"&amp;O82&amp;"|",'5_ACOMPANHAMENTO'!$AC$3:$AC$4922)))+((P82&lt;&gt;"")*ISNUMBER(SEARCH("|"&amp;P82&amp;"|",'5_ACOMPANHAMENTO'!$AC$3:$AC$4922)))+((Q82&lt;&gt;"")*ISNUMBER(SEARCH("|"&amp;Q82&amp;"|",'5_ACOMPANHAMENTO'!$AC$3:$AC$4922)))+((R82&lt;&gt;"")*ISNUMBER(SEARCH("|"&amp;R82&amp;"|",'5_ACOMPANHAMENTO'!$AC$3:$AC$4922)))+((S82&lt;&gt;"")*ISNUMBER(SEARCH("|"&amp;S82&amp;"|",'5_ACOMPANHAMENTO'!$AC$3:$AC$4922)))+((T82&lt;&gt;"")*ISNUMBER(SEARCH("|"&amp;T82&amp;"|",'5_ACOMPANHAMENTO'!$AC$3:$AC$4922)))+((U82&lt;&gt;"")*ISNUMBER(SEARCH("|"&amp;U82&amp;"|",'5_ACOMPANHAMENTO'!$AC$3:$AC$4922)))+((V82&lt;&gt;"")*ISNUMBER(SEARCH("|"&amp;V82&amp;"|",'5_ACOMPANHAMENTO'!$AC$3:$AC$4922)))+((W82&lt;&gt;"")*ISNUMBER(SEARCH("|"&amp;W82&amp;"|",'5_ACOMPANHAMENTO'!$AC$3:$AC$4922)))+((X82&lt;&gt;"")*ISNUMBER(SEARCH("|"&amp;X82&amp;"|",'5_ACOMPANHAMENTO'!$AC$3:$AC$4922)))+((Y82&lt;&gt;"")*ISNUMBER(SEARCH("|"&amp;Y82&amp;"|",'5_ACOMPANHAMENTO'!$AC$3:$AC$4922)))+((Z82&lt;&gt;"")*ISNUMBER(SEARCH("|"&amp;Z82&amp;"|",'5_ACOMPANHAMENTO'!$AC$3:$AC$4922)))+((AA82&lt;&gt;"")*ISNUMBER(SEARCH("|"&amp;AA82&amp;"|",'5_ACOMPANHAMENTO'!$AC$3:$AC$4922)))+((AB82&lt;&gt;"")*ISNUMBER(SEARCH("|"&amp;AB82&amp;"|",'5_ACOMPANHAMENTO'!$AC$3:$AC$4922))))&gt;0)),'5_ACOMPANHAMENTO'!$O$3:$O$4922),0))</f>
        <v/>
      </c>
      <c r="G82" s="7">
        <f>IF(OR($B82="",$C82=""),"",D82-F82)</f>
        <v/>
      </c>
      <c r="H82">
        <f>IF(OR($B82="",$C82=""),"",TRIM($B82&amp;"")&amp;"|"&amp;TRIM($C82&amp;""))</f>
        <v/>
      </c>
      <c r="I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",99)),1,99)))</f>
        <v/>
      </c>
      <c r="J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",99)),100,99)))</f>
        <v/>
      </c>
      <c r="K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",99)),199,99)))</f>
        <v/>
      </c>
      <c r="L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",99)),298,99)))</f>
        <v/>
      </c>
      <c r="M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",99)),397,99)))</f>
        <v/>
      </c>
      <c r="N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",99)),496,99)))</f>
        <v/>
      </c>
      <c r="O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",99)),595,99)))</f>
        <v/>
      </c>
      <c r="P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",99)),694,99)))</f>
        <v/>
      </c>
      <c r="Q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",99)),793,99)))</f>
        <v/>
      </c>
      <c r="R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",99)),892,99)))</f>
        <v/>
      </c>
      <c r="S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",99)),991,99)))</f>
        <v/>
      </c>
      <c r="T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",99)),1090,99)))</f>
        <v/>
      </c>
      <c r="U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",99)),1189,99)))</f>
        <v/>
      </c>
      <c r="V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",99)),1288,99)))</f>
        <v/>
      </c>
      <c r="W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",99)),1387,99)))</f>
        <v/>
      </c>
      <c r="X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",99)),1486,99)))</f>
        <v/>
      </c>
      <c r="Y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",99)),1585,99)))</f>
        <v/>
      </c>
      <c r="Z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",99)),1684,99)))</f>
        <v/>
      </c>
      <c r="AA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",99)),1783,99)))</f>
        <v/>
      </c>
      <c r="AB82" s="1">
        <f>IF($B82="","",TRIM(MID(SUBSTITUTE(TRIM(SUBSTITUTE(SUBSTITUTE(SUBSTITUTE(SUBSTITUTE(SUBSTITUTE(SUBSTITUTE(SUBSTITUTE(SUBSTITUTE(SUBSTITUTE(SUBSTITUTE(SUBSTITUTE(SUBSTITUTE(SUBSTITUTE(SUBSTITUTE(TRIM($B82&amp;""),CHAR(10),"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",REPT(" ",99)),1882,99)))</f>
        <v/>
      </c>
    </row>
    <row r="83" hidden="1" ht="14.25" customHeight="1">
      <c r="A83" s="4">
        <f>IF(OR($B83="",$C83=""),"",IFERROR(INDEX('5_ACOMPANHAMENTO'!$A$3:$A$4922,MATCH(1,INDEX(('5_ACOMPANHAMENTO'!$AD$3:$AD$4922=TRIM($C83&amp;""))*('5_ACOMPANHAMENTO'!$AC$3:$AC$4922&lt;&gt;"")*((((I83&lt;&gt;"")*ISNUMBER(SEARCH("|"&amp;I83&amp;"|",'5_ACOMPANHAMENTO'!$AC$3:$AC$4922)))+((J83&lt;&gt;"")*ISNUMBER(SEARCH("|"&amp;J83&amp;"|",'5_ACOMPANHAMENTO'!$AC$3:$AC$4922)))+((K83&lt;&gt;"")*ISNUMBER(SEARCH("|"&amp;K83&amp;"|",'5_ACOMPANHAMENTO'!$AC$3:$AC$4922)))+((L83&lt;&gt;"")*ISNUMBER(SEARCH("|"&amp;L83&amp;"|",'5_ACOMPANHAMENTO'!$AC$3:$AC$4922)))+((M83&lt;&gt;"")*ISNUMBER(SEARCH("|"&amp;M83&amp;"|",'5_ACOMPANHAMENTO'!$AC$3:$AC$4922)))+((N83&lt;&gt;"")*ISNUMBER(SEARCH("|"&amp;N83&amp;"|",'5_ACOMPANHAMENTO'!$AC$3:$AC$4922)))+((O83&lt;&gt;"")*ISNUMBER(SEARCH("|"&amp;O83&amp;"|",'5_ACOMPANHAMENTO'!$AC$3:$AC$4922)))+((P83&lt;&gt;"")*ISNUMBER(SEARCH("|"&amp;P83&amp;"|",'5_ACOMPANHAMENTO'!$AC$3:$AC$4922)))+((Q83&lt;&gt;"")*ISNUMBER(SEARCH("|"&amp;Q83&amp;"|",'5_ACOMPANHAMENTO'!$AC$3:$AC$4922)))+((R83&lt;&gt;"")*ISNUMBER(SEARCH("|"&amp;R83&amp;"|",'5_ACOMPANHAMENTO'!$AC$3:$AC$4922)))+((S83&lt;&gt;"")*ISNUMBER(SEARCH("|"&amp;S83&amp;"|",'5_ACOMPANHAMENTO'!$AC$3:$AC$4922)))+((T83&lt;&gt;"")*ISNUMBER(SEARCH("|"&amp;T83&amp;"|",'5_ACOMPANHAMENTO'!$AC$3:$AC$4922)))+((U83&lt;&gt;"")*ISNUMBER(SEARCH("|"&amp;U83&amp;"|",'5_ACOMPANHAMENTO'!$AC$3:$AC$4922)))+((V83&lt;&gt;"")*ISNUMBER(SEARCH("|"&amp;V83&amp;"|",'5_ACOMPANHAMENTO'!$AC$3:$AC$4922)))+((W83&lt;&gt;"")*ISNUMBER(SEARCH("|"&amp;W83&amp;"|",'5_ACOMPANHAMENTO'!$AC$3:$AC$4922)))+((X83&lt;&gt;"")*ISNUMBER(SEARCH("|"&amp;X83&amp;"|",'5_ACOMPANHAMENTO'!$AC$3:$AC$4922)))+((Y83&lt;&gt;"")*ISNUMBER(SEARCH("|"&amp;Y83&amp;"|",'5_ACOMPANHAMENTO'!$AC$3:$AC$4922)))+((Z83&lt;&gt;"")*ISNUMBER(SEARCH("|"&amp;Z83&amp;"|",'5_ACOMPANHAMENTO'!$AC$3:$AC$4922)))+((AA83&lt;&gt;"")*ISNUMBER(SEARCH("|"&amp;AA83&amp;"|",'5_ACOMPANHAMENTO'!$AC$3:$AC$4922)))+((AB83&lt;&gt;"")*ISNUMBER(SEARCH("|"&amp;AB83&amp;"|",'5_ACOMPANHAMENTO'!$AC$3:$AC$4922))))&gt;0),0),0)),""))</f>
        <v/>
      </c>
      <c r="B83" s="4" t="inlineStr">
        <is>
          <t>10163, 10147</t>
        </is>
      </c>
      <c r="C83" s="2" t="inlineStr">
        <is>
          <t>PU</t>
        </is>
      </c>
      <c r="D83" s="4">
        <f>IF(OR($B83="",$C83=""),"",IFERROR(SUMPRODUCT(--(('5_ACOMPANHAMENTO'!$AD$3:$AD$4922=TRIM($C83&amp;""))*('5_ACOMPANHAMENTO'!$AC$3:$AC$4922&lt;&gt;"")*((((I83&lt;&gt;"")*ISNUMBER(SEARCH("|"&amp;I83&amp;"|",'5_ACOMPANHAMENTO'!$AC$3:$AC$4922)))+((J83&lt;&gt;"")*ISNUMBER(SEARCH("|"&amp;J83&amp;"|",'5_ACOMPANHAMENTO'!$AC$3:$AC$4922)))+((K83&lt;&gt;"")*ISNUMBER(SEARCH("|"&amp;K83&amp;"|",'5_ACOMPANHAMENTO'!$AC$3:$AC$4922)))+((L83&lt;&gt;"")*ISNUMBER(SEARCH("|"&amp;L83&amp;"|",'5_ACOMPANHAMENTO'!$AC$3:$AC$4922)))+((M83&lt;&gt;"")*ISNUMBER(SEARCH("|"&amp;M83&amp;"|",'5_ACOMPANHAMENTO'!$AC$3:$AC$4922)))+((N83&lt;&gt;"")*ISNUMBER(SEARCH("|"&amp;N83&amp;"|",'5_ACOMPANHAMENTO'!$AC$3:$AC$4922)))+((O83&lt;&gt;"")*ISNUMBER(SEARCH("|"&amp;O83&amp;"|",'5_ACOMPANHAMENTO'!$AC$3:$AC$4922)))+((P83&lt;&gt;"")*ISNUMBER(SEARCH("|"&amp;P83&amp;"|",'5_ACOMPANHAMENTO'!$AC$3:$AC$4922)))+((Q83&lt;&gt;"")*ISNUMBER(SEARCH("|"&amp;Q83&amp;"|",'5_ACOMPANHAMENTO'!$AC$3:$AC$4922)))+((R83&lt;&gt;"")*ISNUMBER(SEARCH("|"&amp;R83&amp;"|",'5_ACOMPANHAMENTO'!$AC$3:$AC$4922)))+((S83&lt;&gt;"")*ISNUMBER(SEARCH("|"&amp;S83&amp;"|",'5_ACOMPANHAMENTO'!$AC$3:$AC$4922)))+((T83&lt;&gt;"")*ISNUMBER(SEARCH("|"&amp;T83&amp;"|",'5_ACOMPANHAMENTO'!$AC$3:$AC$4922)))+((U83&lt;&gt;"")*ISNUMBER(SEARCH("|"&amp;U83&amp;"|",'5_ACOMPANHAMENTO'!$AC$3:$AC$4922)))+((V83&lt;&gt;"")*ISNUMBER(SEARCH("|"&amp;V83&amp;"|",'5_ACOMPANHAMENTO'!$AC$3:$AC$4922)))+((W83&lt;&gt;"")*ISNUMBER(SEARCH("|"&amp;W83&amp;"|",'5_ACOMPANHAMENTO'!$AC$3:$AC$4922)))+((X83&lt;&gt;"")*ISNUMBER(SEARCH("|"&amp;X83&amp;"|",'5_ACOMPANHAMENTO'!$AC$3:$AC$4922)))+((Y83&lt;&gt;"")*ISNUMBER(SEARCH("|"&amp;Y83&amp;"|",'5_ACOMPANHAMENTO'!$AC$3:$AC$4922)))+((Z83&lt;&gt;"")*ISNUMBER(SEARCH("|"&amp;Z83&amp;"|",'5_ACOMPANHAMENTO'!$AC$3:$AC$4922)))+((AA83&lt;&gt;"")*ISNUMBER(SEARCH("|"&amp;AA83&amp;"|",'5_ACOMPANHAMENTO'!$AC$3:$AC$4922)))+((AB83&lt;&gt;"")*ISNUMBER(SEARCH("|"&amp;AB83&amp;"|",'5_ACOMPANHAMENTO'!$AC$3:$AC$4922))))&gt;0)),'5_ACOMPANHAMENTO'!$J$3:$J$4922),0))</f>
        <v/>
      </c>
      <c r="E83" s="4">
        <f>IF(G83=0,"FINALIZADO",IF(TODAY()&gt;A83,"ATRASADO "&amp;TODAY()-A83&amp;" DIAS","ADIANTADO "&amp;A83-TODAY()&amp;" DIAS"))</f>
        <v/>
      </c>
      <c r="F83" s="7">
        <f>IF(OR($B83="",$C83=""),"",IFERROR(SUMPRODUCT(--(('5_ACOMPANHAMENTO'!$AD$3:$AD$4922=TRIM($C83&amp;""))*('5_ACOMPANHAMENTO'!$AC$3:$AC$4922&lt;&gt;"")*((((I83&lt;&gt;"")*ISNUMBER(SEARCH("|"&amp;I83&amp;"|",'5_ACOMPANHAMENTO'!$AC$3:$AC$4922)))+((J83&lt;&gt;"")*ISNUMBER(SEARCH("|"&amp;J83&amp;"|",'5_ACOMPANHAMENTO'!$AC$3:$AC$4922)))+((K83&lt;&gt;"")*ISNUMBER(SEARCH("|"&amp;K83&amp;"|",'5_ACOMPANHAMENTO'!$AC$3:$AC$4922)))+((L83&lt;&gt;"")*ISNUMBER(SEARCH("|"&amp;L83&amp;"|",'5_ACOMPANHAMENTO'!$AC$3:$AC$4922)))+((M83&lt;&gt;"")*ISNUMBER(SEARCH("|"&amp;M83&amp;"|",'5_ACOMPANHAMENTO'!$AC$3:$AC$4922)))+((N83&lt;&gt;"")*ISNUMBER(SEARCH("|"&amp;N83&amp;"|",'5_ACOMPANHAMENTO'!$AC$3:$AC$4922)))+((O83&lt;&gt;"")*ISNUMBER(SEARCH("|"&amp;O83&amp;"|",'5_ACOMPANHAMENTO'!$AC$3:$AC$4922)))+((P83&lt;&gt;"")*ISNUMBER(SEARCH("|"&amp;P83&amp;"|",'5_ACOMPANHAMENTO'!$AC$3:$AC$4922)))+((Q83&lt;&gt;"")*ISNUMBER(SEARCH("|"&amp;Q83&amp;"|",'5_ACOMPANHAMENTO'!$AC$3:$AC$4922)))+((R83&lt;&gt;"")*ISNUMBER(SEARCH("|"&amp;R83&amp;"|",'5_ACOMPANHAMENTO'!$AC$3:$AC$4922)))+((S83&lt;&gt;"")*ISNUMBER(SEARCH("|"&amp;S83&amp;"|",'5_ACOMPANHAMENTO'!$AC$3:$AC$4922)))+((T83&lt;&gt;"")*ISNUMBER(SEARCH("|"&amp;T83&amp;"|",'5_ACOMPANHAMENTO'!$AC$3:$AC$4922)))+((U83&lt;&gt;"")*ISNUMBER(SEARCH("|"&amp;U83&amp;"|",'5_ACOMPANHAMENTO'!$AC$3:$AC$4922)))+((V83&lt;&gt;"")*ISNUMBER(SEARCH("|"&amp;V83&amp;"|",'5_ACOMPANHAMENTO'!$AC$3:$AC$4922)))+((W83&lt;&gt;"")*ISNUMBER(SEARCH("|"&amp;W83&amp;"|",'5_ACOMPANHAMENTO'!$AC$3:$AC$4922)))+((X83&lt;&gt;"")*ISNUMBER(SEARCH("|"&amp;X83&amp;"|",'5_ACOMPANHAMENTO'!$AC$3:$AC$4922)))+((Y83&lt;&gt;"")*ISNUMBER(SEARCH("|"&amp;Y83&amp;"|",'5_ACOMPANHAMENTO'!$AC$3:$AC$4922)))+((Z83&lt;&gt;"")*ISNUMBER(SEARCH("|"&amp;Z83&amp;"|",'5_ACOMPANHAMENTO'!$AC$3:$AC$4922)))+((AA83&lt;&gt;"")*ISNUMBER(SEARCH("|"&amp;AA83&amp;"|",'5_ACOMPANHAMENTO'!$AC$3:$AC$4922)))+((AB83&lt;&gt;"")*ISNUMBER(SEARCH("|"&amp;AB83&amp;"|",'5_ACOMPANHAMENTO'!$AC$3:$AC$4922))))&gt;0)),'5_ACOMPANHAMENTO'!$O$3:$O$4922),0))</f>
        <v/>
      </c>
      <c r="G83" s="7">
        <f>IF(OR($B83="",$C83=""),"",D83-F83)</f>
        <v/>
      </c>
      <c r="H83">
        <f>IF(OR($B83="",$C83=""),"",TRIM($B83&amp;"")&amp;"|"&amp;TRIM($C83&amp;""))</f>
        <v/>
      </c>
      <c r="I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",99)),1,99)))</f>
        <v/>
      </c>
      <c r="J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",99)),100,99)))</f>
        <v/>
      </c>
      <c r="K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",99)),199,99)))</f>
        <v/>
      </c>
      <c r="L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",99)),298,99)))</f>
        <v/>
      </c>
      <c r="M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",99)),397,99)))</f>
        <v/>
      </c>
      <c r="N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",99)),496,99)))</f>
        <v/>
      </c>
      <c r="O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",99)),595,99)))</f>
        <v/>
      </c>
      <c r="P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",99)),694,99)))</f>
        <v/>
      </c>
      <c r="Q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",99)),793,99)))</f>
        <v/>
      </c>
      <c r="R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",99)),892,99)))</f>
        <v/>
      </c>
      <c r="S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",99)),991,99)))</f>
        <v/>
      </c>
      <c r="T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",99)),1090,99)))</f>
        <v/>
      </c>
      <c r="U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",99)),1189,99)))</f>
        <v/>
      </c>
      <c r="V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",99)),1288,99)))</f>
        <v/>
      </c>
      <c r="W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",99)),1387,99)))</f>
        <v/>
      </c>
      <c r="X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",99)),1486,99)))</f>
        <v/>
      </c>
      <c r="Y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",99)),1585,99)))</f>
        <v/>
      </c>
      <c r="Z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",99)),1684,99)))</f>
        <v/>
      </c>
      <c r="AA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",99)),1783,99)))</f>
        <v/>
      </c>
      <c r="AB83" s="1">
        <f>IF($B83="","",TRIM(MID(SUBSTITUTE(TRIM(SUBSTITUTE(SUBSTITUTE(SUBSTITUTE(SUBSTITUTE(SUBSTITUTE(SUBSTITUTE(SUBSTITUTE(SUBSTITUTE(SUBSTITUTE(SUBSTITUTE(SUBSTITUTE(SUBSTITUTE(SUBSTITUTE(SUBSTITUTE(TRIM($B83&amp;""),CHAR(10),"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",REPT(" ",99)),1882,99)))</f>
        <v/>
      </c>
    </row>
    <row r="84" hidden="1" ht="14.25" customHeight="1">
      <c r="A84" s="4">
        <f>IF(OR($B84="",$C84=""),"",IFERROR(INDEX('5_ACOMPANHAMENTO'!$A$3:$A$4922,MATCH(1,INDEX(('5_ACOMPANHAMENTO'!$AD$3:$AD$4922=TRIM($C84&amp;""))*('5_ACOMPANHAMENTO'!$AC$3:$AC$4922&lt;&gt;"")*((((I84&lt;&gt;"")*ISNUMBER(SEARCH("|"&amp;I84&amp;"|",'5_ACOMPANHAMENTO'!$AC$3:$AC$4922)))+((J84&lt;&gt;"")*ISNUMBER(SEARCH("|"&amp;J84&amp;"|",'5_ACOMPANHAMENTO'!$AC$3:$AC$4922)))+((K84&lt;&gt;"")*ISNUMBER(SEARCH("|"&amp;K84&amp;"|",'5_ACOMPANHAMENTO'!$AC$3:$AC$4922)))+((L84&lt;&gt;"")*ISNUMBER(SEARCH("|"&amp;L84&amp;"|",'5_ACOMPANHAMENTO'!$AC$3:$AC$4922)))+((M84&lt;&gt;"")*ISNUMBER(SEARCH("|"&amp;M84&amp;"|",'5_ACOMPANHAMENTO'!$AC$3:$AC$4922)))+((N84&lt;&gt;"")*ISNUMBER(SEARCH("|"&amp;N84&amp;"|",'5_ACOMPANHAMENTO'!$AC$3:$AC$4922)))+((O84&lt;&gt;"")*ISNUMBER(SEARCH("|"&amp;O84&amp;"|",'5_ACOMPANHAMENTO'!$AC$3:$AC$4922)))+((P84&lt;&gt;"")*ISNUMBER(SEARCH("|"&amp;P84&amp;"|",'5_ACOMPANHAMENTO'!$AC$3:$AC$4922)))+((Q84&lt;&gt;"")*ISNUMBER(SEARCH("|"&amp;Q84&amp;"|",'5_ACOMPANHAMENTO'!$AC$3:$AC$4922)))+((R84&lt;&gt;"")*ISNUMBER(SEARCH("|"&amp;R84&amp;"|",'5_ACOMPANHAMENTO'!$AC$3:$AC$4922)))+((S84&lt;&gt;"")*ISNUMBER(SEARCH("|"&amp;S84&amp;"|",'5_ACOMPANHAMENTO'!$AC$3:$AC$4922)))+((T84&lt;&gt;"")*ISNUMBER(SEARCH("|"&amp;T84&amp;"|",'5_ACOMPANHAMENTO'!$AC$3:$AC$4922)))+((U84&lt;&gt;"")*ISNUMBER(SEARCH("|"&amp;U84&amp;"|",'5_ACOMPANHAMENTO'!$AC$3:$AC$4922)))+((V84&lt;&gt;"")*ISNUMBER(SEARCH("|"&amp;V84&amp;"|",'5_ACOMPANHAMENTO'!$AC$3:$AC$4922)))+((W84&lt;&gt;"")*ISNUMBER(SEARCH("|"&amp;W84&amp;"|",'5_ACOMPANHAMENTO'!$AC$3:$AC$4922)))+((X84&lt;&gt;"")*ISNUMBER(SEARCH("|"&amp;X84&amp;"|",'5_ACOMPANHAMENTO'!$AC$3:$AC$4922)))+((Y84&lt;&gt;"")*ISNUMBER(SEARCH("|"&amp;Y84&amp;"|",'5_ACOMPANHAMENTO'!$AC$3:$AC$4922)))+((Z84&lt;&gt;"")*ISNUMBER(SEARCH("|"&amp;Z84&amp;"|",'5_ACOMPANHAMENTO'!$AC$3:$AC$4922)))+((AA84&lt;&gt;"")*ISNUMBER(SEARCH("|"&amp;AA84&amp;"|",'5_ACOMPANHAMENTO'!$AC$3:$AC$4922)))+((AB84&lt;&gt;"")*ISNUMBER(SEARCH("|"&amp;AB84&amp;"|",'5_ACOMPANHAMENTO'!$AC$3:$AC$4922))))&gt;0),0),0)),""))</f>
        <v/>
      </c>
      <c r="B84" s="4" t="inlineStr">
        <is>
          <t>10163, 10147</t>
        </is>
      </c>
      <c r="C84" s="2" t="inlineStr">
        <is>
          <t>FURADEIRA 20</t>
        </is>
      </c>
      <c r="D84" s="4">
        <f>IF(OR($B84="",$C84=""),"",IFERROR(SUMPRODUCT(--(('5_ACOMPANHAMENTO'!$AD$3:$AD$4922=TRIM($C84&amp;""))*('5_ACOMPANHAMENTO'!$AC$3:$AC$4922&lt;&gt;"")*((((I84&lt;&gt;"")*ISNUMBER(SEARCH("|"&amp;I84&amp;"|",'5_ACOMPANHAMENTO'!$AC$3:$AC$4922)))+((J84&lt;&gt;"")*ISNUMBER(SEARCH("|"&amp;J84&amp;"|",'5_ACOMPANHAMENTO'!$AC$3:$AC$4922)))+((K84&lt;&gt;"")*ISNUMBER(SEARCH("|"&amp;K84&amp;"|",'5_ACOMPANHAMENTO'!$AC$3:$AC$4922)))+((L84&lt;&gt;"")*ISNUMBER(SEARCH("|"&amp;L84&amp;"|",'5_ACOMPANHAMENTO'!$AC$3:$AC$4922)))+((M84&lt;&gt;"")*ISNUMBER(SEARCH("|"&amp;M84&amp;"|",'5_ACOMPANHAMENTO'!$AC$3:$AC$4922)))+((N84&lt;&gt;"")*ISNUMBER(SEARCH("|"&amp;N84&amp;"|",'5_ACOMPANHAMENTO'!$AC$3:$AC$4922)))+((O84&lt;&gt;"")*ISNUMBER(SEARCH("|"&amp;O84&amp;"|",'5_ACOMPANHAMENTO'!$AC$3:$AC$4922)))+((P84&lt;&gt;"")*ISNUMBER(SEARCH("|"&amp;P84&amp;"|",'5_ACOMPANHAMENTO'!$AC$3:$AC$4922)))+((Q84&lt;&gt;"")*ISNUMBER(SEARCH("|"&amp;Q84&amp;"|",'5_ACOMPANHAMENTO'!$AC$3:$AC$4922)))+((R84&lt;&gt;"")*ISNUMBER(SEARCH("|"&amp;R84&amp;"|",'5_ACOMPANHAMENTO'!$AC$3:$AC$4922)))+((S84&lt;&gt;"")*ISNUMBER(SEARCH("|"&amp;S84&amp;"|",'5_ACOMPANHAMENTO'!$AC$3:$AC$4922)))+((T84&lt;&gt;"")*ISNUMBER(SEARCH("|"&amp;T84&amp;"|",'5_ACOMPANHAMENTO'!$AC$3:$AC$4922)))+((U84&lt;&gt;"")*ISNUMBER(SEARCH("|"&amp;U84&amp;"|",'5_ACOMPANHAMENTO'!$AC$3:$AC$4922)))+((V84&lt;&gt;"")*ISNUMBER(SEARCH("|"&amp;V84&amp;"|",'5_ACOMPANHAMENTO'!$AC$3:$AC$4922)))+((W84&lt;&gt;"")*ISNUMBER(SEARCH("|"&amp;W84&amp;"|",'5_ACOMPANHAMENTO'!$AC$3:$AC$4922)))+((X84&lt;&gt;"")*ISNUMBER(SEARCH("|"&amp;X84&amp;"|",'5_ACOMPANHAMENTO'!$AC$3:$AC$4922)))+((Y84&lt;&gt;"")*ISNUMBER(SEARCH("|"&amp;Y84&amp;"|",'5_ACOMPANHAMENTO'!$AC$3:$AC$4922)))+((Z84&lt;&gt;"")*ISNUMBER(SEARCH("|"&amp;Z84&amp;"|",'5_ACOMPANHAMENTO'!$AC$3:$AC$4922)))+((AA84&lt;&gt;"")*ISNUMBER(SEARCH("|"&amp;AA84&amp;"|",'5_ACOMPANHAMENTO'!$AC$3:$AC$4922)))+((AB84&lt;&gt;"")*ISNUMBER(SEARCH("|"&amp;AB84&amp;"|",'5_ACOMPANHAMENTO'!$AC$3:$AC$4922))))&gt;0)),'5_ACOMPANHAMENTO'!$J$3:$J$4922),0))</f>
        <v/>
      </c>
      <c r="E84" s="4">
        <f>IF(G84=0,"FINALIZADO",IF(TODAY()&gt;A84,"ATRASADO "&amp;TODAY()-A84&amp;" DIAS","ADIANTADO "&amp;A84-TODAY()&amp;" DIAS"))</f>
        <v/>
      </c>
      <c r="F84" s="7">
        <f>IF(OR($B84="",$C84=""),"",IFERROR(SUMPRODUCT(--(('5_ACOMPANHAMENTO'!$AD$3:$AD$4922=TRIM($C84&amp;""))*('5_ACOMPANHAMENTO'!$AC$3:$AC$4922&lt;&gt;"")*((((I84&lt;&gt;"")*ISNUMBER(SEARCH("|"&amp;I84&amp;"|",'5_ACOMPANHAMENTO'!$AC$3:$AC$4922)))+((J84&lt;&gt;"")*ISNUMBER(SEARCH("|"&amp;J84&amp;"|",'5_ACOMPANHAMENTO'!$AC$3:$AC$4922)))+((K84&lt;&gt;"")*ISNUMBER(SEARCH("|"&amp;K84&amp;"|",'5_ACOMPANHAMENTO'!$AC$3:$AC$4922)))+((L84&lt;&gt;"")*ISNUMBER(SEARCH("|"&amp;L84&amp;"|",'5_ACOMPANHAMENTO'!$AC$3:$AC$4922)))+((M84&lt;&gt;"")*ISNUMBER(SEARCH("|"&amp;M84&amp;"|",'5_ACOMPANHAMENTO'!$AC$3:$AC$4922)))+((N84&lt;&gt;"")*ISNUMBER(SEARCH("|"&amp;N84&amp;"|",'5_ACOMPANHAMENTO'!$AC$3:$AC$4922)))+((O84&lt;&gt;"")*ISNUMBER(SEARCH("|"&amp;O84&amp;"|",'5_ACOMPANHAMENTO'!$AC$3:$AC$4922)))+((P84&lt;&gt;"")*ISNUMBER(SEARCH("|"&amp;P84&amp;"|",'5_ACOMPANHAMENTO'!$AC$3:$AC$4922)))+((Q84&lt;&gt;"")*ISNUMBER(SEARCH("|"&amp;Q84&amp;"|",'5_ACOMPANHAMENTO'!$AC$3:$AC$4922)))+((R84&lt;&gt;"")*ISNUMBER(SEARCH("|"&amp;R84&amp;"|",'5_ACOMPANHAMENTO'!$AC$3:$AC$4922)))+((S84&lt;&gt;"")*ISNUMBER(SEARCH("|"&amp;S84&amp;"|",'5_ACOMPANHAMENTO'!$AC$3:$AC$4922)))+((T84&lt;&gt;"")*ISNUMBER(SEARCH("|"&amp;T84&amp;"|",'5_ACOMPANHAMENTO'!$AC$3:$AC$4922)))+((U84&lt;&gt;"")*ISNUMBER(SEARCH("|"&amp;U84&amp;"|",'5_ACOMPANHAMENTO'!$AC$3:$AC$4922)))+((V84&lt;&gt;"")*ISNUMBER(SEARCH("|"&amp;V84&amp;"|",'5_ACOMPANHAMENTO'!$AC$3:$AC$4922)))+((W84&lt;&gt;"")*ISNUMBER(SEARCH("|"&amp;W84&amp;"|",'5_ACOMPANHAMENTO'!$AC$3:$AC$4922)))+((X84&lt;&gt;"")*ISNUMBER(SEARCH("|"&amp;X84&amp;"|",'5_ACOMPANHAMENTO'!$AC$3:$AC$4922)))+((Y84&lt;&gt;"")*ISNUMBER(SEARCH("|"&amp;Y84&amp;"|",'5_ACOMPANHAMENTO'!$AC$3:$AC$4922)))+((Z84&lt;&gt;"")*ISNUMBER(SEARCH("|"&amp;Z84&amp;"|",'5_ACOMPANHAMENTO'!$AC$3:$AC$4922)))+((AA84&lt;&gt;"")*ISNUMBER(SEARCH("|"&amp;AA84&amp;"|",'5_ACOMPANHAMENTO'!$AC$3:$AC$4922)))+((AB84&lt;&gt;"")*ISNUMBER(SEARCH("|"&amp;AB84&amp;"|",'5_ACOMPANHAMENTO'!$AC$3:$AC$4922))))&gt;0)),'5_ACOMPANHAMENTO'!$O$3:$O$4922),0))</f>
        <v/>
      </c>
      <c r="G84" s="7">
        <f>IF(OR($B84="",$C84=""),"",D84-F84)</f>
        <v/>
      </c>
      <c r="H84">
        <f>IF(OR($B84="",$C84=""),"",TRIM($B84&amp;"")&amp;"|"&amp;TRIM($C84&amp;""))</f>
        <v/>
      </c>
      <c r="I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",99)),1,99)))</f>
        <v/>
      </c>
      <c r="J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",99)),100,99)))</f>
        <v/>
      </c>
      <c r="K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",99)),199,99)))</f>
        <v/>
      </c>
      <c r="L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",99)),298,99)))</f>
        <v/>
      </c>
      <c r="M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",99)),397,99)))</f>
        <v/>
      </c>
      <c r="N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",99)),496,99)))</f>
        <v/>
      </c>
      <c r="O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",99)),595,99)))</f>
        <v/>
      </c>
      <c r="P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",99)),694,99)))</f>
        <v/>
      </c>
      <c r="Q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",99)),793,99)))</f>
        <v/>
      </c>
      <c r="R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",99)),892,99)))</f>
        <v/>
      </c>
      <c r="S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",99)),991,99)))</f>
        <v/>
      </c>
      <c r="T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",99)),1090,99)))</f>
        <v/>
      </c>
      <c r="U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",99)),1189,99)))</f>
        <v/>
      </c>
      <c r="V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",99)),1288,99)))</f>
        <v/>
      </c>
      <c r="W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",99)),1387,99)))</f>
        <v/>
      </c>
      <c r="X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",99)),1486,99)))</f>
        <v/>
      </c>
      <c r="Y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",99)),1585,99)))</f>
        <v/>
      </c>
      <c r="Z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",99)),1684,99)))</f>
        <v/>
      </c>
      <c r="AA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",99)),1783,99)))</f>
        <v/>
      </c>
      <c r="AB84" s="1">
        <f>IF($B84="","",TRIM(MID(SUBSTITUTE(TRIM(SUBSTITUTE(SUBSTITUTE(SUBSTITUTE(SUBSTITUTE(SUBSTITUTE(SUBSTITUTE(SUBSTITUTE(SUBSTITUTE(SUBSTITUTE(SUBSTITUTE(SUBSTITUTE(SUBSTITUTE(SUBSTITUTE(SUBSTITUTE(TRIM($B84&amp;""),CHAR(10),"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",REPT(" ",99)),1882,99)))</f>
        <v/>
      </c>
    </row>
    <row r="85" hidden="1" ht="14.25" customHeight="1">
      <c r="A85" s="4">
        <f>IF(OR($B85="",$C85=""),"",IFERROR(INDEX('5_ACOMPANHAMENTO'!$A$3:$A$4922,MATCH(1,INDEX(('5_ACOMPANHAMENTO'!$AD$3:$AD$4922=TRIM($C85&amp;""))*('5_ACOMPANHAMENTO'!$AC$3:$AC$4922&lt;&gt;"")*((((I85&lt;&gt;"")*ISNUMBER(SEARCH("|"&amp;I85&amp;"|",'5_ACOMPANHAMENTO'!$AC$3:$AC$4922)))+((J85&lt;&gt;"")*ISNUMBER(SEARCH("|"&amp;J85&amp;"|",'5_ACOMPANHAMENTO'!$AC$3:$AC$4922)))+((K85&lt;&gt;"")*ISNUMBER(SEARCH("|"&amp;K85&amp;"|",'5_ACOMPANHAMENTO'!$AC$3:$AC$4922)))+((L85&lt;&gt;"")*ISNUMBER(SEARCH("|"&amp;L85&amp;"|",'5_ACOMPANHAMENTO'!$AC$3:$AC$4922)))+((M85&lt;&gt;"")*ISNUMBER(SEARCH("|"&amp;M85&amp;"|",'5_ACOMPANHAMENTO'!$AC$3:$AC$4922)))+((N85&lt;&gt;"")*ISNUMBER(SEARCH("|"&amp;N85&amp;"|",'5_ACOMPANHAMENTO'!$AC$3:$AC$4922)))+((O85&lt;&gt;"")*ISNUMBER(SEARCH("|"&amp;O85&amp;"|",'5_ACOMPANHAMENTO'!$AC$3:$AC$4922)))+((P85&lt;&gt;"")*ISNUMBER(SEARCH("|"&amp;P85&amp;"|",'5_ACOMPANHAMENTO'!$AC$3:$AC$4922)))+((Q85&lt;&gt;"")*ISNUMBER(SEARCH("|"&amp;Q85&amp;"|",'5_ACOMPANHAMENTO'!$AC$3:$AC$4922)))+((R85&lt;&gt;"")*ISNUMBER(SEARCH("|"&amp;R85&amp;"|",'5_ACOMPANHAMENTO'!$AC$3:$AC$4922)))+((S85&lt;&gt;"")*ISNUMBER(SEARCH("|"&amp;S85&amp;"|",'5_ACOMPANHAMENTO'!$AC$3:$AC$4922)))+((T85&lt;&gt;"")*ISNUMBER(SEARCH("|"&amp;T85&amp;"|",'5_ACOMPANHAMENTO'!$AC$3:$AC$4922)))+((U85&lt;&gt;"")*ISNUMBER(SEARCH("|"&amp;U85&amp;"|",'5_ACOMPANHAMENTO'!$AC$3:$AC$4922)))+((V85&lt;&gt;"")*ISNUMBER(SEARCH("|"&amp;V85&amp;"|",'5_ACOMPANHAMENTO'!$AC$3:$AC$4922)))+((W85&lt;&gt;"")*ISNUMBER(SEARCH("|"&amp;W85&amp;"|",'5_ACOMPANHAMENTO'!$AC$3:$AC$4922)))+((X85&lt;&gt;"")*ISNUMBER(SEARCH("|"&amp;X85&amp;"|",'5_ACOMPANHAMENTO'!$AC$3:$AC$4922)))+((Y85&lt;&gt;"")*ISNUMBER(SEARCH("|"&amp;Y85&amp;"|",'5_ACOMPANHAMENTO'!$AC$3:$AC$4922)))+((Z85&lt;&gt;"")*ISNUMBER(SEARCH("|"&amp;Z85&amp;"|",'5_ACOMPANHAMENTO'!$AC$3:$AC$4922)))+((AA85&lt;&gt;"")*ISNUMBER(SEARCH("|"&amp;AA85&amp;"|",'5_ACOMPANHAMENTO'!$AC$3:$AC$4922)))+((AB85&lt;&gt;"")*ISNUMBER(SEARCH("|"&amp;AB85&amp;"|",'5_ACOMPANHAMENTO'!$AC$3:$AC$4922))))&gt;0),0),0)),""))</f>
        <v/>
      </c>
      <c r="B85" s="4" t="inlineStr">
        <is>
          <t>10163, 10147</t>
        </is>
      </c>
      <c r="C85" s="2" t="inlineStr">
        <is>
          <t>FURADEIRA 21</t>
        </is>
      </c>
      <c r="D85" s="4">
        <f>IF(OR($B85="",$C85=""),"",IFERROR(SUMPRODUCT(--(('5_ACOMPANHAMENTO'!$AD$3:$AD$4922=TRIM($C85&amp;""))*('5_ACOMPANHAMENTO'!$AC$3:$AC$4922&lt;&gt;"")*((((I85&lt;&gt;"")*ISNUMBER(SEARCH("|"&amp;I85&amp;"|",'5_ACOMPANHAMENTO'!$AC$3:$AC$4922)))+((J85&lt;&gt;"")*ISNUMBER(SEARCH("|"&amp;J85&amp;"|",'5_ACOMPANHAMENTO'!$AC$3:$AC$4922)))+((K85&lt;&gt;"")*ISNUMBER(SEARCH("|"&amp;K85&amp;"|",'5_ACOMPANHAMENTO'!$AC$3:$AC$4922)))+((L85&lt;&gt;"")*ISNUMBER(SEARCH("|"&amp;L85&amp;"|",'5_ACOMPANHAMENTO'!$AC$3:$AC$4922)))+((M85&lt;&gt;"")*ISNUMBER(SEARCH("|"&amp;M85&amp;"|",'5_ACOMPANHAMENTO'!$AC$3:$AC$4922)))+((N85&lt;&gt;"")*ISNUMBER(SEARCH("|"&amp;N85&amp;"|",'5_ACOMPANHAMENTO'!$AC$3:$AC$4922)))+((O85&lt;&gt;"")*ISNUMBER(SEARCH("|"&amp;O85&amp;"|",'5_ACOMPANHAMENTO'!$AC$3:$AC$4922)))+((P85&lt;&gt;"")*ISNUMBER(SEARCH("|"&amp;P85&amp;"|",'5_ACOMPANHAMENTO'!$AC$3:$AC$4922)))+((Q85&lt;&gt;"")*ISNUMBER(SEARCH("|"&amp;Q85&amp;"|",'5_ACOMPANHAMENTO'!$AC$3:$AC$4922)))+((R85&lt;&gt;"")*ISNUMBER(SEARCH("|"&amp;R85&amp;"|",'5_ACOMPANHAMENTO'!$AC$3:$AC$4922)))+((S85&lt;&gt;"")*ISNUMBER(SEARCH("|"&amp;S85&amp;"|",'5_ACOMPANHAMENTO'!$AC$3:$AC$4922)))+((T85&lt;&gt;"")*ISNUMBER(SEARCH("|"&amp;T85&amp;"|",'5_ACOMPANHAMENTO'!$AC$3:$AC$4922)))+((U85&lt;&gt;"")*ISNUMBER(SEARCH("|"&amp;U85&amp;"|",'5_ACOMPANHAMENTO'!$AC$3:$AC$4922)))+((V85&lt;&gt;"")*ISNUMBER(SEARCH("|"&amp;V85&amp;"|",'5_ACOMPANHAMENTO'!$AC$3:$AC$4922)))+((W85&lt;&gt;"")*ISNUMBER(SEARCH("|"&amp;W85&amp;"|",'5_ACOMPANHAMENTO'!$AC$3:$AC$4922)))+((X85&lt;&gt;"")*ISNUMBER(SEARCH("|"&amp;X85&amp;"|",'5_ACOMPANHAMENTO'!$AC$3:$AC$4922)))+((Y85&lt;&gt;"")*ISNUMBER(SEARCH("|"&amp;Y85&amp;"|",'5_ACOMPANHAMENTO'!$AC$3:$AC$4922)))+((Z85&lt;&gt;"")*ISNUMBER(SEARCH("|"&amp;Z85&amp;"|",'5_ACOMPANHAMENTO'!$AC$3:$AC$4922)))+((AA85&lt;&gt;"")*ISNUMBER(SEARCH("|"&amp;AA85&amp;"|",'5_ACOMPANHAMENTO'!$AC$3:$AC$4922)))+((AB85&lt;&gt;"")*ISNUMBER(SEARCH("|"&amp;AB85&amp;"|",'5_ACOMPANHAMENTO'!$AC$3:$AC$4922))))&gt;0)),'5_ACOMPANHAMENTO'!$J$3:$J$4922),0))</f>
        <v/>
      </c>
      <c r="E85" s="4">
        <f>IF(G85=0,"FINALIZADO",IF(TODAY()&gt;A85,"ATRASADO "&amp;TODAY()-A85&amp;" DIAS","ADIANTADO "&amp;A85-TODAY()&amp;" DIAS"))</f>
        <v/>
      </c>
      <c r="F85" s="7">
        <f>IF(OR($B85="",$C85=""),"",IFERROR(SUMPRODUCT(--(('5_ACOMPANHAMENTO'!$AD$3:$AD$4922=TRIM($C85&amp;""))*('5_ACOMPANHAMENTO'!$AC$3:$AC$4922&lt;&gt;"")*((((I85&lt;&gt;"")*ISNUMBER(SEARCH("|"&amp;I85&amp;"|",'5_ACOMPANHAMENTO'!$AC$3:$AC$4922)))+((J85&lt;&gt;"")*ISNUMBER(SEARCH("|"&amp;J85&amp;"|",'5_ACOMPANHAMENTO'!$AC$3:$AC$4922)))+((K85&lt;&gt;"")*ISNUMBER(SEARCH("|"&amp;K85&amp;"|",'5_ACOMPANHAMENTO'!$AC$3:$AC$4922)))+((L85&lt;&gt;"")*ISNUMBER(SEARCH("|"&amp;L85&amp;"|",'5_ACOMPANHAMENTO'!$AC$3:$AC$4922)))+((M85&lt;&gt;"")*ISNUMBER(SEARCH("|"&amp;M85&amp;"|",'5_ACOMPANHAMENTO'!$AC$3:$AC$4922)))+((N85&lt;&gt;"")*ISNUMBER(SEARCH("|"&amp;N85&amp;"|",'5_ACOMPANHAMENTO'!$AC$3:$AC$4922)))+((O85&lt;&gt;"")*ISNUMBER(SEARCH("|"&amp;O85&amp;"|",'5_ACOMPANHAMENTO'!$AC$3:$AC$4922)))+((P85&lt;&gt;"")*ISNUMBER(SEARCH("|"&amp;P85&amp;"|",'5_ACOMPANHAMENTO'!$AC$3:$AC$4922)))+((Q85&lt;&gt;"")*ISNUMBER(SEARCH("|"&amp;Q85&amp;"|",'5_ACOMPANHAMENTO'!$AC$3:$AC$4922)))+((R85&lt;&gt;"")*ISNUMBER(SEARCH("|"&amp;R85&amp;"|",'5_ACOMPANHAMENTO'!$AC$3:$AC$4922)))+((S85&lt;&gt;"")*ISNUMBER(SEARCH("|"&amp;S85&amp;"|",'5_ACOMPANHAMENTO'!$AC$3:$AC$4922)))+((T85&lt;&gt;"")*ISNUMBER(SEARCH("|"&amp;T85&amp;"|",'5_ACOMPANHAMENTO'!$AC$3:$AC$4922)))+((U85&lt;&gt;"")*ISNUMBER(SEARCH("|"&amp;U85&amp;"|",'5_ACOMPANHAMENTO'!$AC$3:$AC$4922)))+((V85&lt;&gt;"")*ISNUMBER(SEARCH("|"&amp;V85&amp;"|",'5_ACOMPANHAMENTO'!$AC$3:$AC$4922)))+((W85&lt;&gt;"")*ISNUMBER(SEARCH("|"&amp;W85&amp;"|",'5_ACOMPANHAMENTO'!$AC$3:$AC$4922)))+((X85&lt;&gt;"")*ISNUMBER(SEARCH("|"&amp;X85&amp;"|",'5_ACOMPANHAMENTO'!$AC$3:$AC$4922)))+((Y85&lt;&gt;"")*ISNUMBER(SEARCH("|"&amp;Y85&amp;"|",'5_ACOMPANHAMENTO'!$AC$3:$AC$4922)))+((Z85&lt;&gt;"")*ISNUMBER(SEARCH("|"&amp;Z85&amp;"|",'5_ACOMPANHAMENTO'!$AC$3:$AC$4922)))+((AA85&lt;&gt;"")*ISNUMBER(SEARCH("|"&amp;AA85&amp;"|",'5_ACOMPANHAMENTO'!$AC$3:$AC$4922)))+((AB85&lt;&gt;"")*ISNUMBER(SEARCH("|"&amp;AB85&amp;"|",'5_ACOMPANHAMENTO'!$AC$3:$AC$4922))))&gt;0)),'5_ACOMPANHAMENTO'!$O$3:$O$4922),0))</f>
        <v/>
      </c>
      <c r="G85" s="7">
        <f>IF(OR($B85="",$C85=""),"",D85-F85)</f>
        <v/>
      </c>
      <c r="H85">
        <f>IF(OR($B85="",$C85=""),"",TRIM($B85&amp;"")&amp;"|"&amp;TRIM($C85&amp;""))</f>
        <v/>
      </c>
      <c r="I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",99)),1,99)))</f>
        <v/>
      </c>
      <c r="J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",99)),100,99)))</f>
        <v/>
      </c>
      <c r="K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",99)),199,99)))</f>
        <v/>
      </c>
      <c r="L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",99)),298,99)))</f>
        <v/>
      </c>
      <c r="M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",99)),397,99)))</f>
        <v/>
      </c>
      <c r="N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",99)),496,99)))</f>
        <v/>
      </c>
      <c r="O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",99)),595,99)))</f>
        <v/>
      </c>
      <c r="P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",99)),694,99)))</f>
        <v/>
      </c>
      <c r="Q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",99)),793,99)))</f>
        <v/>
      </c>
      <c r="R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",99)),892,99)))</f>
        <v/>
      </c>
      <c r="S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",99)),991,99)))</f>
        <v/>
      </c>
      <c r="T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",99)),1090,99)))</f>
        <v/>
      </c>
      <c r="U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",99)),1189,99)))</f>
        <v/>
      </c>
      <c r="V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",99)),1288,99)))</f>
        <v/>
      </c>
      <c r="W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",99)),1387,99)))</f>
        <v/>
      </c>
      <c r="X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",99)),1486,99)))</f>
        <v/>
      </c>
      <c r="Y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",99)),1585,99)))</f>
        <v/>
      </c>
      <c r="Z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",99)),1684,99)))</f>
        <v/>
      </c>
      <c r="AA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",99)),1783,99)))</f>
        <v/>
      </c>
      <c r="AB85" s="1">
        <f>IF($B85="","",TRIM(MID(SUBSTITUTE(TRIM(SUBSTITUTE(SUBSTITUTE(SUBSTITUTE(SUBSTITUTE(SUBSTITUTE(SUBSTITUTE(SUBSTITUTE(SUBSTITUTE(SUBSTITUTE(SUBSTITUTE(SUBSTITUTE(SUBSTITUTE(SUBSTITUTE(SUBSTITUTE(TRIM($B85&amp;""),CHAR(10),"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",REPT(" ",99)),1882,99)))</f>
        <v/>
      </c>
    </row>
    <row r="86" hidden="1" ht="14.25" customHeight="1">
      <c r="A86" s="4">
        <f>IF(OR($B86="",$C86=""),"",IFERROR(INDEX('5_ACOMPANHAMENTO'!$A$3:$A$4922,MATCH(1,INDEX(('5_ACOMPANHAMENTO'!$AD$3:$AD$4922=TRIM($C86&amp;""))*('5_ACOMPANHAMENTO'!$AC$3:$AC$4922&lt;&gt;"")*((((I86&lt;&gt;"")*ISNUMBER(SEARCH("|"&amp;I86&amp;"|",'5_ACOMPANHAMENTO'!$AC$3:$AC$4922)))+((J86&lt;&gt;"")*ISNUMBER(SEARCH("|"&amp;J86&amp;"|",'5_ACOMPANHAMENTO'!$AC$3:$AC$4922)))+((K86&lt;&gt;"")*ISNUMBER(SEARCH("|"&amp;K86&amp;"|",'5_ACOMPANHAMENTO'!$AC$3:$AC$4922)))+((L86&lt;&gt;"")*ISNUMBER(SEARCH("|"&amp;L86&amp;"|",'5_ACOMPANHAMENTO'!$AC$3:$AC$4922)))+((M86&lt;&gt;"")*ISNUMBER(SEARCH("|"&amp;M86&amp;"|",'5_ACOMPANHAMENTO'!$AC$3:$AC$4922)))+((N86&lt;&gt;"")*ISNUMBER(SEARCH("|"&amp;N86&amp;"|",'5_ACOMPANHAMENTO'!$AC$3:$AC$4922)))+((O86&lt;&gt;"")*ISNUMBER(SEARCH("|"&amp;O86&amp;"|",'5_ACOMPANHAMENTO'!$AC$3:$AC$4922)))+((P86&lt;&gt;"")*ISNUMBER(SEARCH("|"&amp;P86&amp;"|",'5_ACOMPANHAMENTO'!$AC$3:$AC$4922)))+((Q86&lt;&gt;"")*ISNUMBER(SEARCH("|"&amp;Q86&amp;"|",'5_ACOMPANHAMENTO'!$AC$3:$AC$4922)))+((R86&lt;&gt;"")*ISNUMBER(SEARCH("|"&amp;R86&amp;"|",'5_ACOMPANHAMENTO'!$AC$3:$AC$4922)))+((S86&lt;&gt;"")*ISNUMBER(SEARCH("|"&amp;S86&amp;"|",'5_ACOMPANHAMENTO'!$AC$3:$AC$4922)))+((T86&lt;&gt;"")*ISNUMBER(SEARCH("|"&amp;T86&amp;"|",'5_ACOMPANHAMENTO'!$AC$3:$AC$4922)))+((U86&lt;&gt;"")*ISNUMBER(SEARCH("|"&amp;U86&amp;"|",'5_ACOMPANHAMENTO'!$AC$3:$AC$4922)))+((V86&lt;&gt;"")*ISNUMBER(SEARCH("|"&amp;V86&amp;"|",'5_ACOMPANHAMENTO'!$AC$3:$AC$4922)))+((W86&lt;&gt;"")*ISNUMBER(SEARCH("|"&amp;W86&amp;"|",'5_ACOMPANHAMENTO'!$AC$3:$AC$4922)))+((X86&lt;&gt;"")*ISNUMBER(SEARCH("|"&amp;X86&amp;"|",'5_ACOMPANHAMENTO'!$AC$3:$AC$4922)))+((Y86&lt;&gt;"")*ISNUMBER(SEARCH("|"&amp;Y86&amp;"|",'5_ACOMPANHAMENTO'!$AC$3:$AC$4922)))+((Z86&lt;&gt;"")*ISNUMBER(SEARCH("|"&amp;Z86&amp;"|",'5_ACOMPANHAMENTO'!$AC$3:$AC$4922)))+((AA86&lt;&gt;"")*ISNUMBER(SEARCH("|"&amp;AA86&amp;"|",'5_ACOMPANHAMENTO'!$AC$3:$AC$4922)))+((AB86&lt;&gt;"")*ISNUMBER(SEARCH("|"&amp;AB86&amp;"|",'5_ACOMPANHAMENTO'!$AC$3:$AC$4922))))&gt;0),0),0)),""))</f>
        <v/>
      </c>
      <c r="B86" s="4" t="inlineStr">
        <is>
          <t>10163, 10147</t>
        </is>
      </c>
      <c r="C86" s="2" t="inlineStr">
        <is>
          <t>FURADEIRA 22</t>
        </is>
      </c>
      <c r="D86" s="4">
        <f>IF(OR($B86="",$C86=""),"",IFERROR(SUMPRODUCT(--(('5_ACOMPANHAMENTO'!$AD$3:$AD$4922=TRIM($C86&amp;""))*('5_ACOMPANHAMENTO'!$AC$3:$AC$4922&lt;&gt;"")*((((I86&lt;&gt;"")*ISNUMBER(SEARCH("|"&amp;I86&amp;"|",'5_ACOMPANHAMENTO'!$AC$3:$AC$4922)))+((J86&lt;&gt;"")*ISNUMBER(SEARCH("|"&amp;J86&amp;"|",'5_ACOMPANHAMENTO'!$AC$3:$AC$4922)))+((K86&lt;&gt;"")*ISNUMBER(SEARCH("|"&amp;K86&amp;"|",'5_ACOMPANHAMENTO'!$AC$3:$AC$4922)))+((L86&lt;&gt;"")*ISNUMBER(SEARCH("|"&amp;L86&amp;"|",'5_ACOMPANHAMENTO'!$AC$3:$AC$4922)))+((M86&lt;&gt;"")*ISNUMBER(SEARCH("|"&amp;M86&amp;"|",'5_ACOMPANHAMENTO'!$AC$3:$AC$4922)))+((N86&lt;&gt;"")*ISNUMBER(SEARCH("|"&amp;N86&amp;"|",'5_ACOMPANHAMENTO'!$AC$3:$AC$4922)))+((O86&lt;&gt;"")*ISNUMBER(SEARCH("|"&amp;O86&amp;"|",'5_ACOMPANHAMENTO'!$AC$3:$AC$4922)))+((P86&lt;&gt;"")*ISNUMBER(SEARCH("|"&amp;P86&amp;"|",'5_ACOMPANHAMENTO'!$AC$3:$AC$4922)))+((Q86&lt;&gt;"")*ISNUMBER(SEARCH("|"&amp;Q86&amp;"|",'5_ACOMPANHAMENTO'!$AC$3:$AC$4922)))+((R86&lt;&gt;"")*ISNUMBER(SEARCH("|"&amp;R86&amp;"|",'5_ACOMPANHAMENTO'!$AC$3:$AC$4922)))+((S86&lt;&gt;"")*ISNUMBER(SEARCH("|"&amp;S86&amp;"|",'5_ACOMPANHAMENTO'!$AC$3:$AC$4922)))+((T86&lt;&gt;"")*ISNUMBER(SEARCH("|"&amp;T86&amp;"|",'5_ACOMPANHAMENTO'!$AC$3:$AC$4922)))+((U86&lt;&gt;"")*ISNUMBER(SEARCH("|"&amp;U86&amp;"|",'5_ACOMPANHAMENTO'!$AC$3:$AC$4922)))+((V86&lt;&gt;"")*ISNUMBER(SEARCH("|"&amp;V86&amp;"|",'5_ACOMPANHAMENTO'!$AC$3:$AC$4922)))+((W86&lt;&gt;"")*ISNUMBER(SEARCH("|"&amp;W86&amp;"|",'5_ACOMPANHAMENTO'!$AC$3:$AC$4922)))+((X86&lt;&gt;"")*ISNUMBER(SEARCH("|"&amp;X86&amp;"|",'5_ACOMPANHAMENTO'!$AC$3:$AC$4922)))+((Y86&lt;&gt;"")*ISNUMBER(SEARCH("|"&amp;Y86&amp;"|",'5_ACOMPANHAMENTO'!$AC$3:$AC$4922)))+((Z86&lt;&gt;"")*ISNUMBER(SEARCH("|"&amp;Z86&amp;"|",'5_ACOMPANHAMENTO'!$AC$3:$AC$4922)))+((AA86&lt;&gt;"")*ISNUMBER(SEARCH("|"&amp;AA86&amp;"|",'5_ACOMPANHAMENTO'!$AC$3:$AC$4922)))+((AB86&lt;&gt;"")*ISNUMBER(SEARCH("|"&amp;AB86&amp;"|",'5_ACOMPANHAMENTO'!$AC$3:$AC$4922))))&gt;0)),'5_ACOMPANHAMENTO'!$J$3:$J$4922),0))</f>
        <v/>
      </c>
      <c r="E86" s="4">
        <f>IF(G86=0,"FINALIZADO",IF(TODAY()&gt;A86,"ATRASADO "&amp;TODAY()-A86&amp;" DIAS","ADIANTADO "&amp;A86-TODAY()&amp;" DIAS"))</f>
        <v/>
      </c>
      <c r="F86" s="7">
        <f>IF(OR($B86="",$C86=""),"",IFERROR(SUMPRODUCT(--(('5_ACOMPANHAMENTO'!$AD$3:$AD$4922=TRIM($C86&amp;""))*('5_ACOMPANHAMENTO'!$AC$3:$AC$4922&lt;&gt;"")*((((I86&lt;&gt;"")*ISNUMBER(SEARCH("|"&amp;I86&amp;"|",'5_ACOMPANHAMENTO'!$AC$3:$AC$4922)))+((J86&lt;&gt;"")*ISNUMBER(SEARCH("|"&amp;J86&amp;"|",'5_ACOMPANHAMENTO'!$AC$3:$AC$4922)))+((K86&lt;&gt;"")*ISNUMBER(SEARCH("|"&amp;K86&amp;"|",'5_ACOMPANHAMENTO'!$AC$3:$AC$4922)))+((L86&lt;&gt;"")*ISNUMBER(SEARCH("|"&amp;L86&amp;"|",'5_ACOMPANHAMENTO'!$AC$3:$AC$4922)))+((M86&lt;&gt;"")*ISNUMBER(SEARCH("|"&amp;M86&amp;"|",'5_ACOMPANHAMENTO'!$AC$3:$AC$4922)))+((N86&lt;&gt;"")*ISNUMBER(SEARCH("|"&amp;N86&amp;"|",'5_ACOMPANHAMENTO'!$AC$3:$AC$4922)))+((O86&lt;&gt;"")*ISNUMBER(SEARCH("|"&amp;O86&amp;"|",'5_ACOMPANHAMENTO'!$AC$3:$AC$4922)))+((P86&lt;&gt;"")*ISNUMBER(SEARCH("|"&amp;P86&amp;"|",'5_ACOMPANHAMENTO'!$AC$3:$AC$4922)))+((Q86&lt;&gt;"")*ISNUMBER(SEARCH("|"&amp;Q86&amp;"|",'5_ACOMPANHAMENTO'!$AC$3:$AC$4922)))+((R86&lt;&gt;"")*ISNUMBER(SEARCH("|"&amp;R86&amp;"|",'5_ACOMPANHAMENTO'!$AC$3:$AC$4922)))+((S86&lt;&gt;"")*ISNUMBER(SEARCH("|"&amp;S86&amp;"|",'5_ACOMPANHAMENTO'!$AC$3:$AC$4922)))+((T86&lt;&gt;"")*ISNUMBER(SEARCH("|"&amp;T86&amp;"|",'5_ACOMPANHAMENTO'!$AC$3:$AC$4922)))+((U86&lt;&gt;"")*ISNUMBER(SEARCH("|"&amp;U86&amp;"|",'5_ACOMPANHAMENTO'!$AC$3:$AC$4922)))+((V86&lt;&gt;"")*ISNUMBER(SEARCH("|"&amp;V86&amp;"|",'5_ACOMPANHAMENTO'!$AC$3:$AC$4922)))+((W86&lt;&gt;"")*ISNUMBER(SEARCH("|"&amp;W86&amp;"|",'5_ACOMPANHAMENTO'!$AC$3:$AC$4922)))+((X86&lt;&gt;"")*ISNUMBER(SEARCH("|"&amp;X86&amp;"|",'5_ACOMPANHAMENTO'!$AC$3:$AC$4922)))+((Y86&lt;&gt;"")*ISNUMBER(SEARCH("|"&amp;Y86&amp;"|",'5_ACOMPANHAMENTO'!$AC$3:$AC$4922)))+((Z86&lt;&gt;"")*ISNUMBER(SEARCH("|"&amp;Z86&amp;"|",'5_ACOMPANHAMENTO'!$AC$3:$AC$4922)))+((AA86&lt;&gt;"")*ISNUMBER(SEARCH("|"&amp;AA86&amp;"|",'5_ACOMPANHAMENTO'!$AC$3:$AC$4922)))+((AB86&lt;&gt;"")*ISNUMBER(SEARCH("|"&amp;AB86&amp;"|",'5_ACOMPANHAMENTO'!$AC$3:$AC$4922))))&gt;0)),'5_ACOMPANHAMENTO'!$O$3:$O$4922),0))</f>
        <v/>
      </c>
      <c r="G86" s="7">
        <f>IF(OR($B86="",$C86=""),"",D86-F86)</f>
        <v/>
      </c>
      <c r="H86">
        <f>IF(OR($B86="",$C86=""),"",TRIM($B86&amp;"")&amp;"|"&amp;TRIM($C86&amp;""))</f>
        <v/>
      </c>
      <c r="I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",99)),1,99)))</f>
        <v/>
      </c>
      <c r="J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",99)),100,99)))</f>
        <v/>
      </c>
      <c r="K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",99)),199,99)))</f>
        <v/>
      </c>
      <c r="L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",99)),298,99)))</f>
        <v/>
      </c>
      <c r="M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",99)),397,99)))</f>
        <v/>
      </c>
      <c r="N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",99)),496,99)))</f>
        <v/>
      </c>
      <c r="O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",99)),595,99)))</f>
        <v/>
      </c>
      <c r="P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",99)),694,99)))</f>
        <v/>
      </c>
      <c r="Q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",99)),793,99)))</f>
        <v/>
      </c>
      <c r="R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",99)),892,99)))</f>
        <v/>
      </c>
      <c r="S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",99)),991,99)))</f>
        <v/>
      </c>
      <c r="T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",99)),1090,99)))</f>
        <v/>
      </c>
      <c r="U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",99)),1189,99)))</f>
        <v/>
      </c>
      <c r="V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",99)),1288,99)))</f>
        <v/>
      </c>
      <c r="W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",99)),1387,99)))</f>
        <v/>
      </c>
      <c r="X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",99)),1486,99)))</f>
        <v/>
      </c>
      <c r="Y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",99)),1585,99)))</f>
        <v/>
      </c>
      <c r="Z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",99)),1684,99)))</f>
        <v/>
      </c>
      <c r="AA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",99)),1783,99)))</f>
        <v/>
      </c>
      <c r="AB86" s="1">
        <f>IF($B86="","",TRIM(MID(SUBSTITUTE(TRIM(SUBSTITUTE(SUBSTITUTE(SUBSTITUTE(SUBSTITUTE(SUBSTITUTE(SUBSTITUTE(SUBSTITUTE(SUBSTITUTE(SUBSTITUTE(SUBSTITUTE(SUBSTITUTE(SUBSTITUTE(SUBSTITUTE(SUBSTITUTE(TRIM($B86&amp;""),CHAR(10),"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",REPT(" ",99)),1882,99)))</f>
        <v/>
      </c>
    </row>
    <row r="87" hidden="1" ht="14.25" customHeight="1">
      <c r="A87" s="4">
        <f>IF(OR($B87="",$C87=""),"",IFERROR(INDEX('5_ACOMPANHAMENTO'!$A$3:$A$4922,MATCH(1,INDEX(('5_ACOMPANHAMENTO'!$AD$3:$AD$4922=TRIM($C87&amp;""))*('5_ACOMPANHAMENTO'!$AC$3:$AC$4922&lt;&gt;"")*((((I87&lt;&gt;"")*ISNUMBER(SEARCH("|"&amp;I87&amp;"|",'5_ACOMPANHAMENTO'!$AC$3:$AC$4922)))+((J87&lt;&gt;"")*ISNUMBER(SEARCH("|"&amp;J87&amp;"|",'5_ACOMPANHAMENTO'!$AC$3:$AC$4922)))+((K87&lt;&gt;"")*ISNUMBER(SEARCH("|"&amp;K87&amp;"|",'5_ACOMPANHAMENTO'!$AC$3:$AC$4922)))+((L87&lt;&gt;"")*ISNUMBER(SEARCH("|"&amp;L87&amp;"|",'5_ACOMPANHAMENTO'!$AC$3:$AC$4922)))+((M87&lt;&gt;"")*ISNUMBER(SEARCH("|"&amp;M87&amp;"|",'5_ACOMPANHAMENTO'!$AC$3:$AC$4922)))+((N87&lt;&gt;"")*ISNUMBER(SEARCH("|"&amp;N87&amp;"|",'5_ACOMPANHAMENTO'!$AC$3:$AC$4922)))+((O87&lt;&gt;"")*ISNUMBER(SEARCH("|"&amp;O87&amp;"|",'5_ACOMPANHAMENTO'!$AC$3:$AC$4922)))+((P87&lt;&gt;"")*ISNUMBER(SEARCH("|"&amp;P87&amp;"|",'5_ACOMPANHAMENTO'!$AC$3:$AC$4922)))+((Q87&lt;&gt;"")*ISNUMBER(SEARCH("|"&amp;Q87&amp;"|",'5_ACOMPANHAMENTO'!$AC$3:$AC$4922)))+((R87&lt;&gt;"")*ISNUMBER(SEARCH("|"&amp;R87&amp;"|",'5_ACOMPANHAMENTO'!$AC$3:$AC$4922)))+((S87&lt;&gt;"")*ISNUMBER(SEARCH("|"&amp;S87&amp;"|",'5_ACOMPANHAMENTO'!$AC$3:$AC$4922)))+((T87&lt;&gt;"")*ISNUMBER(SEARCH("|"&amp;T87&amp;"|",'5_ACOMPANHAMENTO'!$AC$3:$AC$4922)))+((U87&lt;&gt;"")*ISNUMBER(SEARCH("|"&amp;U87&amp;"|",'5_ACOMPANHAMENTO'!$AC$3:$AC$4922)))+((V87&lt;&gt;"")*ISNUMBER(SEARCH("|"&amp;V87&amp;"|",'5_ACOMPANHAMENTO'!$AC$3:$AC$4922)))+((W87&lt;&gt;"")*ISNUMBER(SEARCH("|"&amp;W87&amp;"|",'5_ACOMPANHAMENTO'!$AC$3:$AC$4922)))+((X87&lt;&gt;"")*ISNUMBER(SEARCH("|"&amp;X87&amp;"|",'5_ACOMPANHAMENTO'!$AC$3:$AC$4922)))+((Y87&lt;&gt;"")*ISNUMBER(SEARCH("|"&amp;Y87&amp;"|",'5_ACOMPANHAMENTO'!$AC$3:$AC$4922)))+((Z87&lt;&gt;"")*ISNUMBER(SEARCH("|"&amp;Z87&amp;"|",'5_ACOMPANHAMENTO'!$AC$3:$AC$4922)))+((AA87&lt;&gt;"")*ISNUMBER(SEARCH("|"&amp;AA87&amp;"|",'5_ACOMPANHAMENTO'!$AC$3:$AC$4922)))+((AB87&lt;&gt;"")*ISNUMBER(SEARCH("|"&amp;AB87&amp;"|",'5_ACOMPANHAMENTO'!$AC$3:$AC$4922))))&gt;0),0),0)),""))</f>
        <v/>
      </c>
      <c r="B87" s="4" t="inlineStr">
        <is>
          <t>10163, 10147</t>
        </is>
      </c>
      <c r="C87" s="2" t="inlineStr">
        <is>
          <t>FURADEIRA 65</t>
        </is>
      </c>
      <c r="D87" s="4">
        <f>IF(OR($B87="",$C87=""),"",IFERROR(SUMPRODUCT(--(('5_ACOMPANHAMENTO'!$AD$3:$AD$4922=TRIM($C87&amp;""))*('5_ACOMPANHAMENTO'!$AC$3:$AC$4922&lt;&gt;"")*((((I87&lt;&gt;"")*ISNUMBER(SEARCH("|"&amp;I87&amp;"|",'5_ACOMPANHAMENTO'!$AC$3:$AC$4922)))+((J87&lt;&gt;"")*ISNUMBER(SEARCH("|"&amp;J87&amp;"|",'5_ACOMPANHAMENTO'!$AC$3:$AC$4922)))+((K87&lt;&gt;"")*ISNUMBER(SEARCH("|"&amp;K87&amp;"|",'5_ACOMPANHAMENTO'!$AC$3:$AC$4922)))+((L87&lt;&gt;"")*ISNUMBER(SEARCH("|"&amp;L87&amp;"|",'5_ACOMPANHAMENTO'!$AC$3:$AC$4922)))+((M87&lt;&gt;"")*ISNUMBER(SEARCH("|"&amp;M87&amp;"|",'5_ACOMPANHAMENTO'!$AC$3:$AC$4922)))+((N87&lt;&gt;"")*ISNUMBER(SEARCH("|"&amp;N87&amp;"|",'5_ACOMPANHAMENTO'!$AC$3:$AC$4922)))+((O87&lt;&gt;"")*ISNUMBER(SEARCH("|"&amp;O87&amp;"|",'5_ACOMPANHAMENTO'!$AC$3:$AC$4922)))+((P87&lt;&gt;"")*ISNUMBER(SEARCH("|"&amp;P87&amp;"|",'5_ACOMPANHAMENTO'!$AC$3:$AC$4922)))+((Q87&lt;&gt;"")*ISNUMBER(SEARCH("|"&amp;Q87&amp;"|",'5_ACOMPANHAMENTO'!$AC$3:$AC$4922)))+((R87&lt;&gt;"")*ISNUMBER(SEARCH("|"&amp;R87&amp;"|",'5_ACOMPANHAMENTO'!$AC$3:$AC$4922)))+((S87&lt;&gt;"")*ISNUMBER(SEARCH("|"&amp;S87&amp;"|",'5_ACOMPANHAMENTO'!$AC$3:$AC$4922)))+((T87&lt;&gt;"")*ISNUMBER(SEARCH("|"&amp;T87&amp;"|",'5_ACOMPANHAMENTO'!$AC$3:$AC$4922)))+((U87&lt;&gt;"")*ISNUMBER(SEARCH("|"&amp;U87&amp;"|",'5_ACOMPANHAMENTO'!$AC$3:$AC$4922)))+((V87&lt;&gt;"")*ISNUMBER(SEARCH("|"&amp;V87&amp;"|",'5_ACOMPANHAMENTO'!$AC$3:$AC$4922)))+((W87&lt;&gt;"")*ISNUMBER(SEARCH("|"&amp;W87&amp;"|",'5_ACOMPANHAMENTO'!$AC$3:$AC$4922)))+((X87&lt;&gt;"")*ISNUMBER(SEARCH("|"&amp;X87&amp;"|",'5_ACOMPANHAMENTO'!$AC$3:$AC$4922)))+((Y87&lt;&gt;"")*ISNUMBER(SEARCH("|"&amp;Y87&amp;"|",'5_ACOMPANHAMENTO'!$AC$3:$AC$4922)))+((Z87&lt;&gt;"")*ISNUMBER(SEARCH("|"&amp;Z87&amp;"|",'5_ACOMPANHAMENTO'!$AC$3:$AC$4922)))+((AA87&lt;&gt;"")*ISNUMBER(SEARCH("|"&amp;AA87&amp;"|",'5_ACOMPANHAMENTO'!$AC$3:$AC$4922)))+((AB87&lt;&gt;"")*ISNUMBER(SEARCH("|"&amp;AB87&amp;"|",'5_ACOMPANHAMENTO'!$AC$3:$AC$4922))))&gt;0)),'5_ACOMPANHAMENTO'!$J$3:$J$4922),0))</f>
        <v/>
      </c>
      <c r="E87" s="4">
        <f>IF(G87=0,"FINALIZADO",IF(TODAY()&gt;A87,"ATRASADO "&amp;TODAY()-A87&amp;" DIAS","ADIANTADO "&amp;A87-TODAY()&amp;" DIAS"))</f>
        <v/>
      </c>
      <c r="F87" s="7">
        <f>IF(OR($B87="",$C87=""),"",IFERROR(SUMPRODUCT(--(('5_ACOMPANHAMENTO'!$AD$3:$AD$4922=TRIM($C87&amp;""))*('5_ACOMPANHAMENTO'!$AC$3:$AC$4922&lt;&gt;"")*((((I87&lt;&gt;"")*ISNUMBER(SEARCH("|"&amp;I87&amp;"|",'5_ACOMPANHAMENTO'!$AC$3:$AC$4922)))+((J87&lt;&gt;"")*ISNUMBER(SEARCH("|"&amp;J87&amp;"|",'5_ACOMPANHAMENTO'!$AC$3:$AC$4922)))+((K87&lt;&gt;"")*ISNUMBER(SEARCH("|"&amp;K87&amp;"|",'5_ACOMPANHAMENTO'!$AC$3:$AC$4922)))+((L87&lt;&gt;"")*ISNUMBER(SEARCH("|"&amp;L87&amp;"|",'5_ACOMPANHAMENTO'!$AC$3:$AC$4922)))+((M87&lt;&gt;"")*ISNUMBER(SEARCH("|"&amp;M87&amp;"|",'5_ACOMPANHAMENTO'!$AC$3:$AC$4922)))+((N87&lt;&gt;"")*ISNUMBER(SEARCH("|"&amp;N87&amp;"|",'5_ACOMPANHAMENTO'!$AC$3:$AC$4922)))+((O87&lt;&gt;"")*ISNUMBER(SEARCH("|"&amp;O87&amp;"|",'5_ACOMPANHAMENTO'!$AC$3:$AC$4922)))+((P87&lt;&gt;"")*ISNUMBER(SEARCH("|"&amp;P87&amp;"|",'5_ACOMPANHAMENTO'!$AC$3:$AC$4922)))+((Q87&lt;&gt;"")*ISNUMBER(SEARCH("|"&amp;Q87&amp;"|",'5_ACOMPANHAMENTO'!$AC$3:$AC$4922)))+((R87&lt;&gt;"")*ISNUMBER(SEARCH("|"&amp;R87&amp;"|",'5_ACOMPANHAMENTO'!$AC$3:$AC$4922)))+((S87&lt;&gt;"")*ISNUMBER(SEARCH("|"&amp;S87&amp;"|",'5_ACOMPANHAMENTO'!$AC$3:$AC$4922)))+((T87&lt;&gt;"")*ISNUMBER(SEARCH("|"&amp;T87&amp;"|",'5_ACOMPANHAMENTO'!$AC$3:$AC$4922)))+((U87&lt;&gt;"")*ISNUMBER(SEARCH("|"&amp;U87&amp;"|",'5_ACOMPANHAMENTO'!$AC$3:$AC$4922)))+((V87&lt;&gt;"")*ISNUMBER(SEARCH("|"&amp;V87&amp;"|",'5_ACOMPANHAMENTO'!$AC$3:$AC$4922)))+((W87&lt;&gt;"")*ISNUMBER(SEARCH("|"&amp;W87&amp;"|",'5_ACOMPANHAMENTO'!$AC$3:$AC$4922)))+((X87&lt;&gt;"")*ISNUMBER(SEARCH("|"&amp;X87&amp;"|",'5_ACOMPANHAMENTO'!$AC$3:$AC$4922)))+((Y87&lt;&gt;"")*ISNUMBER(SEARCH("|"&amp;Y87&amp;"|",'5_ACOMPANHAMENTO'!$AC$3:$AC$4922)))+((Z87&lt;&gt;"")*ISNUMBER(SEARCH("|"&amp;Z87&amp;"|",'5_ACOMPANHAMENTO'!$AC$3:$AC$4922)))+((AA87&lt;&gt;"")*ISNUMBER(SEARCH("|"&amp;AA87&amp;"|",'5_ACOMPANHAMENTO'!$AC$3:$AC$4922)))+((AB87&lt;&gt;"")*ISNUMBER(SEARCH("|"&amp;AB87&amp;"|",'5_ACOMPANHAMENTO'!$AC$3:$AC$4922))))&gt;0)),'5_ACOMPANHAMENTO'!$O$3:$O$4922),0))</f>
        <v/>
      </c>
      <c r="G87" s="7">
        <f>IF(OR($B87="",$C87=""),"",D87-F87)</f>
        <v/>
      </c>
      <c r="H87">
        <f>IF(OR($B87="",$C87=""),"",TRIM($B87&amp;"")&amp;"|"&amp;TRIM($C87&amp;""))</f>
        <v/>
      </c>
      <c r="I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",99)),1,99)))</f>
        <v/>
      </c>
      <c r="J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",99)),100,99)))</f>
        <v/>
      </c>
      <c r="K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",99)),199,99)))</f>
        <v/>
      </c>
      <c r="L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",99)),298,99)))</f>
        <v/>
      </c>
      <c r="M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",99)),397,99)))</f>
        <v/>
      </c>
      <c r="N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",99)),496,99)))</f>
        <v/>
      </c>
      <c r="O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",99)),595,99)))</f>
        <v/>
      </c>
      <c r="P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",99)),694,99)))</f>
        <v/>
      </c>
      <c r="Q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",99)),793,99)))</f>
        <v/>
      </c>
      <c r="R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",99)),892,99)))</f>
        <v/>
      </c>
      <c r="S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",99)),991,99)))</f>
        <v/>
      </c>
      <c r="T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",99)),1090,99)))</f>
        <v/>
      </c>
      <c r="U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",99)),1189,99)))</f>
        <v/>
      </c>
      <c r="V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",99)),1288,99)))</f>
        <v/>
      </c>
      <c r="W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",99)),1387,99)))</f>
        <v/>
      </c>
      <c r="X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",99)),1486,99)))</f>
        <v/>
      </c>
      <c r="Y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",99)),1585,99)))</f>
        <v/>
      </c>
      <c r="Z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",99)),1684,99)))</f>
        <v/>
      </c>
      <c r="AA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",99)),1783,99)))</f>
        <v/>
      </c>
      <c r="AB87" s="1">
        <f>IF($B87="","",TRIM(MID(SUBSTITUTE(TRIM(SUBSTITUTE(SUBSTITUTE(SUBSTITUTE(SUBSTITUTE(SUBSTITUTE(SUBSTITUTE(SUBSTITUTE(SUBSTITUTE(SUBSTITUTE(SUBSTITUTE(SUBSTITUTE(SUBSTITUTE(SUBSTITUTE(SUBSTITUTE(TRIM($B87&amp;""),CHAR(10),"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",REPT(" ",99)),1882,99)))</f>
        <v/>
      </c>
    </row>
    <row r="88" hidden="1" ht="14.25" customHeight="1">
      <c r="A88" s="4">
        <f>IF(OR($B88="",$C88=""),"",IFERROR(INDEX('5_ACOMPANHAMENTO'!$A$3:$A$4922,MATCH(1,INDEX(('5_ACOMPANHAMENTO'!$AD$3:$AD$4922=TRIM($C88&amp;""))*('5_ACOMPANHAMENTO'!$AC$3:$AC$4922&lt;&gt;"")*((((I88&lt;&gt;"")*ISNUMBER(SEARCH("|"&amp;I88&amp;"|",'5_ACOMPANHAMENTO'!$AC$3:$AC$4922)))+((J88&lt;&gt;"")*ISNUMBER(SEARCH("|"&amp;J88&amp;"|",'5_ACOMPANHAMENTO'!$AC$3:$AC$4922)))+((K88&lt;&gt;"")*ISNUMBER(SEARCH("|"&amp;K88&amp;"|",'5_ACOMPANHAMENTO'!$AC$3:$AC$4922)))+((L88&lt;&gt;"")*ISNUMBER(SEARCH("|"&amp;L88&amp;"|",'5_ACOMPANHAMENTO'!$AC$3:$AC$4922)))+((M88&lt;&gt;"")*ISNUMBER(SEARCH("|"&amp;M88&amp;"|",'5_ACOMPANHAMENTO'!$AC$3:$AC$4922)))+((N88&lt;&gt;"")*ISNUMBER(SEARCH("|"&amp;N88&amp;"|",'5_ACOMPANHAMENTO'!$AC$3:$AC$4922)))+((O88&lt;&gt;"")*ISNUMBER(SEARCH("|"&amp;O88&amp;"|",'5_ACOMPANHAMENTO'!$AC$3:$AC$4922)))+((P88&lt;&gt;"")*ISNUMBER(SEARCH("|"&amp;P88&amp;"|",'5_ACOMPANHAMENTO'!$AC$3:$AC$4922)))+((Q88&lt;&gt;"")*ISNUMBER(SEARCH("|"&amp;Q88&amp;"|",'5_ACOMPANHAMENTO'!$AC$3:$AC$4922)))+((R88&lt;&gt;"")*ISNUMBER(SEARCH("|"&amp;R88&amp;"|",'5_ACOMPANHAMENTO'!$AC$3:$AC$4922)))+((S88&lt;&gt;"")*ISNUMBER(SEARCH("|"&amp;S88&amp;"|",'5_ACOMPANHAMENTO'!$AC$3:$AC$4922)))+((T88&lt;&gt;"")*ISNUMBER(SEARCH("|"&amp;T88&amp;"|",'5_ACOMPANHAMENTO'!$AC$3:$AC$4922)))+((U88&lt;&gt;"")*ISNUMBER(SEARCH("|"&amp;U88&amp;"|",'5_ACOMPANHAMENTO'!$AC$3:$AC$4922)))+((V88&lt;&gt;"")*ISNUMBER(SEARCH("|"&amp;V88&amp;"|",'5_ACOMPANHAMENTO'!$AC$3:$AC$4922)))+((W88&lt;&gt;"")*ISNUMBER(SEARCH("|"&amp;W88&amp;"|",'5_ACOMPANHAMENTO'!$AC$3:$AC$4922)))+((X88&lt;&gt;"")*ISNUMBER(SEARCH("|"&amp;X88&amp;"|",'5_ACOMPANHAMENTO'!$AC$3:$AC$4922)))+((Y88&lt;&gt;"")*ISNUMBER(SEARCH("|"&amp;Y88&amp;"|",'5_ACOMPANHAMENTO'!$AC$3:$AC$4922)))+((Z88&lt;&gt;"")*ISNUMBER(SEARCH("|"&amp;Z88&amp;"|",'5_ACOMPANHAMENTO'!$AC$3:$AC$4922)))+((AA88&lt;&gt;"")*ISNUMBER(SEARCH("|"&amp;AA88&amp;"|",'5_ACOMPANHAMENTO'!$AC$3:$AC$4922)))+((AB88&lt;&gt;"")*ISNUMBER(SEARCH("|"&amp;AB88&amp;"|",'5_ACOMPANHAMENTO'!$AC$3:$AC$4922))))&gt;0),0),0)),""))</f>
        <v/>
      </c>
      <c r="B88" s="4" t="inlineStr">
        <is>
          <t>10163, 10147</t>
        </is>
      </c>
      <c r="C88" s="2" t="inlineStr">
        <is>
          <t>COLADEIRA 23</t>
        </is>
      </c>
      <c r="D88" s="4">
        <f>IF(OR($B88="",$C88=""),"",IFERROR(SUMPRODUCT(--(('5_ACOMPANHAMENTO'!$AD$3:$AD$4922=TRIM($C88&amp;""))*('5_ACOMPANHAMENTO'!$AC$3:$AC$4922&lt;&gt;"")*((((I88&lt;&gt;"")*ISNUMBER(SEARCH("|"&amp;I88&amp;"|",'5_ACOMPANHAMENTO'!$AC$3:$AC$4922)))+((J88&lt;&gt;"")*ISNUMBER(SEARCH("|"&amp;J88&amp;"|",'5_ACOMPANHAMENTO'!$AC$3:$AC$4922)))+((K88&lt;&gt;"")*ISNUMBER(SEARCH("|"&amp;K88&amp;"|",'5_ACOMPANHAMENTO'!$AC$3:$AC$4922)))+((L88&lt;&gt;"")*ISNUMBER(SEARCH("|"&amp;L88&amp;"|",'5_ACOMPANHAMENTO'!$AC$3:$AC$4922)))+((M88&lt;&gt;"")*ISNUMBER(SEARCH("|"&amp;M88&amp;"|",'5_ACOMPANHAMENTO'!$AC$3:$AC$4922)))+((N88&lt;&gt;"")*ISNUMBER(SEARCH("|"&amp;N88&amp;"|",'5_ACOMPANHAMENTO'!$AC$3:$AC$4922)))+((O88&lt;&gt;"")*ISNUMBER(SEARCH("|"&amp;O88&amp;"|",'5_ACOMPANHAMENTO'!$AC$3:$AC$4922)))+((P88&lt;&gt;"")*ISNUMBER(SEARCH("|"&amp;P88&amp;"|",'5_ACOMPANHAMENTO'!$AC$3:$AC$4922)))+((Q88&lt;&gt;"")*ISNUMBER(SEARCH("|"&amp;Q88&amp;"|",'5_ACOMPANHAMENTO'!$AC$3:$AC$4922)))+((R88&lt;&gt;"")*ISNUMBER(SEARCH("|"&amp;R88&amp;"|",'5_ACOMPANHAMENTO'!$AC$3:$AC$4922)))+((S88&lt;&gt;"")*ISNUMBER(SEARCH("|"&amp;S88&amp;"|",'5_ACOMPANHAMENTO'!$AC$3:$AC$4922)))+((T88&lt;&gt;"")*ISNUMBER(SEARCH("|"&amp;T88&amp;"|",'5_ACOMPANHAMENTO'!$AC$3:$AC$4922)))+((U88&lt;&gt;"")*ISNUMBER(SEARCH("|"&amp;U88&amp;"|",'5_ACOMPANHAMENTO'!$AC$3:$AC$4922)))+((V88&lt;&gt;"")*ISNUMBER(SEARCH("|"&amp;V88&amp;"|",'5_ACOMPANHAMENTO'!$AC$3:$AC$4922)))+((W88&lt;&gt;"")*ISNUMBER(SEARCH("|"&amp;W88&amp;"|",'5_ACOMPANHAMENTO'!$AC$3:$AC$4922)))+((X88&lt;&gt;"")*ISNUMBER(SEARCH("|"&amp;X88&amp;"|",'5_ACOMPANHAMENTO'!$AC$3:$AC$4922)))+((Y88&lt;&gt;"")*ISNUMBER(SEARCH("|"&amp;Y88&amp;"|",'5_ACOMPANHAMENTO'!$AC$3:$AC$4922)))+((Z88&lt;&gt;"")*ISNUMBER(SEARCH("|"&amp;Z88&amp;"|",'5_ACOMPANHAMENTO'!$AC$3:$AC$4922)))+((AA88&lt;&gt;"")*ISNUMBER(SEARCH("|"&amp;AA88&amp;"|",'5_ACOMPANHAMENTO'!$AC$3:$AC$4922)))+((AB88&lt;&gt;"")*ISNUMBER(SEARCH("|"&amp;AB88&amp;"|",'5_ACOMPANHAMENTO'!$AC$3:$AC$4922))))&gt;0)),'5_ACOMPANHAMENTO'!$J$3:$J$4922),0))</f>
        <v/>
      </c>
      <c r="E88" s="4">
        <f>IF(G88=0,"FINALIZADO",IF(TODAY()&gt;A88,"ATRASADO "&amp;TODAY()-A88&amp;" DIAS","ADIANTADO "&amp;A88-TODAY()&amp;" DIAS"))</f>
        <v/>
      </c>
      <c r="F88" s="7">
        <f>IF(OR($B88="",$C88=""),"",IFERROR(SUMPRODUCT(--(('5_ACOMPANHAMENTO'!$AD$3:$AD$4922=TRIM($C88&amp;""))*('5_ACOMPANHAMENTO'!$AC$3:$AC$4922&lt;&gt;"")*((((I88&lt;&gt;"")*ISNUMBER(SEARCH("|"&amp;I88&amp;"|",'5_ACOMPANHAMENTO'!$AC$3:$AC$4922)))+((J88&lt;&gt;"")*ISNUMBER(SEARCH("|"&amp;J88&amp;"|",'5_ACOMPANHAMENTO'!$AC$3:$AC$4922)))+((K88&lt;&gt;"")*ISNUMBER(SEARCH("|"&amp;K88&amp;"|",'5_ACOMPANHAMENTO'!$AC$3:$AC$4922)))+((L88&lt;&gt;"")*ISNUMBER(SEARCH("|"&amp;L88&amp;"|",'5_ACOMPANHAMENTO'!$AC$3:$AC$4922)))+((M88&lt;&gt;"")*ISNUMBER(SEARCH("|"&amp;M88&amp;"|",'5_ACOMPANHAMENTO'!$AC$3:$AC$4922)))+((N88&lt;&gt;"")*ISNUMBER(SEARCH("|"&amp;N88&amp;"|",'5_ACOMPANHAMENTO'!$AC$3:$AC$4922)))+((O88&lt;&gt;"")*ISNUMBER(SEARCH("|"&amp;O88&amp;"|",'5_ACOMPANHAMENTO'!$AC$3:$AC$4922)))+((P88&lt;&gt;"")*ISNUMBER(SEARCH("|"&amp;P88&amp;"|",'5_ACOMPANHAMENTO'!$AC$3:$AC$4922)))+((Q88&lt;&gt;"")*ISNUMBER(SEARCH("|"&amp;Q88&amp;"|",'5_ACOMPANHAMENTO'!$AC$3:$AC$4922)))+((R88&lt;&gt;"")*ISNUMBER(SEARCH("|"&amp;R88&amp;"|",'5_ACOMPANHAMENTO'!$AC$3:$AC$4922)))+((S88&lt;&gt;"")*ISNUMBER(SEARCH("|"&amp;S88&amp;"|",'5_ACOMPANHAMENTO'!$AC$3:$AC$4922)))+((T88&lt;&gt;"")*ISNUMBER(SEARCH("|"&amp;T88&amp;"|",'5_ACOMPANHAMENTO'!$AC$3:$AC$4922)))+((U88&lt;&gt;"")*ISNUMBER(SEARCH("|"&amp;U88&amp;"|",'5_ACOMPANHAMENTO'!$AC$3:$AC$4922)))+((V88&lt;&gt;"")*ISNUMBER(SEARCH("|"&amp;V88&amp;"|",'5_ACOMPANHAMENTO'!$AC$3:$AC$4922)))+((W88&lt;&gt;"")*ISNUMBER(SEARCH("|"&amp;W88&amp;"|",'5_ACOMPANHAMENTO'!$AC$3:$AC$4922)))+((X88&lt;&gt;"")*ISNUMBER(SEARCH("|"&amp;X88&amp;"|",'5_ACOMPANHAMENTO'!$AC$3:$AC$4922)))+((Y88&lt;&gt;"")*ISNUMBER(SEARCH("|"&amp;Y88&amp;"|",'5_ACOMPANHAMENTO'!$AC$3:$AC$4922)))+((Z88&lt;&gt;"")*ISNUMBER(SEARCH("|"&amp;Z88&amp;"|",'5_ACOMPANHAMENTO'!$AC$3:$AC$4922)))+((AA88&lt;&gt;"")*ISNUMBER(SEARCH("|"&amp;AA88&amp;"|",'5_ACOMPANHAMENTO'!$AC$3:$AC$4922)))+((AB88&lt;&gt;"")*ISNUMBER(SEARCH("|"&amp;AB88&amp;"|",'5_ACOMPANHAMENTO'!$AC$3:$AC$4922))))&gt;0)),'5_ACOMPANHAMENTO'!$O$3:$O$4922),0))</f>
        <v/>
      </c>
      <c r="G88" s="7">
        <f>IF(OR($B88="",$C88=""),"",D88-F88)</f>
        <v/>
      </c>
      <c r="H88">
        <f>IF(OR($B88="",$C88=""),"",TRIM($B88&amp;"")&amp;"|"&amp;TRIM($C88&amp;""))</f>
        <v/>
      </c>
      <c r="I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",99)),1,99)))</f>
        <v/>
      </c>
      <c r="J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",99)),100,99)))</f>
        <v/>
      </c>
      <c r="K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",99)),199,99)))</f>
        <v/>
      </c>
      <c r="L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",99)),298,99)))</f>
        <v/>
      </c>
      <c r="M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",99)),397,99)))</f>
        <v/>
      </c>
      <c r="N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",99)),496,99)))</f>
        <v/>
      </c>
      <c r="O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",99)),595,99)))</f>
        <v/>
      </c>
      <c r="P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",99)),694,99)))</f>
        <v/>
      </c>
      <c r="Q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",99)),793,99)))</f>
        <v/>
      </c>
      <c r="R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",99)),892,99)))</f>
        <v/>
      </c>
      <c r="S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",99)),991,99)))</f>
        <v/>
      </c>
      <c r="T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",99)),1090,99)))</f>
        <v/>
      </c>
      <c r="U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",99)),1189,99)))</f>
        <v/>
      </c>
      <c r="V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",99)),1288,99)))</f>
        <v/>
      </c>
      <c r="W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",99)),1387,99)))</f>
        <v/>
      </c>
      <c r="X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",99)),1486,99)))</f>
        <v/>
      </c>
      <c r="Y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",99)),1585,99)))</f>
        <v/>
      </c>
      <c r="Z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",99)),1684,99)))</f>
        <v/>
      </c>
      <c r="AA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",99)),1783,99)))</f>
        <v/>
      </c>
      <c r="AB88" s="1">
        <f>IF($B88="","",TRIM(MID(SUBSTITUTE(TRIM(SUBSTITUTE(SUBSTITUTE(SUBSTITUTE(SUBSTITUTE(SUBSTITUTE(SUBSTITUTE(SUBSTITUTE(SUBSTITUTE(SUBSTITUTE(SUBSTITUTE(SUBSTITUTE(SUBSTITUTE(SUBSTITUTE(SUBSTITUTE(TRIM($B88&amp;""),CHAR(10),"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",REPT(" ",99)),1882,99)))</f>
        <v/>
      </c>
    </row>
    <row r="89" hidden="1" ht="14.25" customHeight="1">
      <c r="A89" s="4">
        <f>IF(OR($B89="",$C89=""),"",IFERROR(INDEX('5_ACOMPANHAMENTO'!$A$3:$A$4922,MATCH(1,INDEX(('5_ACOMPANHAMENTO'!$AD$3:$AD$4922=TRIM($C89&amp;""))*('5_ACOMPANHAMENTO'!$AC$3:$AC$4922&lt;&gt;"")*((((I89&lt;&gt;"")*ISNUMBER(SEARCH("|"&amp;I89&amp;"|",'5_ACOMPANHAMENTO'!$AC$3:$AC$4922)))+((J89&lt;&gt;"")*ISNUMBER(SEARCH("|"&amp;J89&amp;"|",'5_ACOMPANHAMENTO'!$AC$3:$AC$4922)))+((K89&lt;&gt;"")*ISNUMBER(SEARCH("|"&amp;K89&amp;"|",'5_ACOMPANHAMENTO'!$AC$3:$AC$4922)))+((L89&lt;&gt;"")*ISNUMBER(SEARCH("|"&amp;L89&amp;"|",'5_ACOMPANHAMENTO'!$AC$3:$AC$4922)))+((M89&lt;&gt;"")*ISNUMBER(SEARCH("|"&amp;M89&amp;"|",'5_ACOMPANHAMENTO'!$AC$3:$AC$4922)))+((N89&lt;&gt;"")*ISNUMBER(SEARCH("|"&amp;N89&amp;"|",'5_ACOMPANHAMENTO'!$AC$3:$AC$4922)))+((O89&lt;&gt;"")*ISNUMBER(SEARCH("|"&amp;O89&amp;"|",'5_ACOMPANHAMENTO'!$AC$3:$AC$4922)))+((P89&lt;&gt;"")*ISNUMBER(SEARCH("|"&amp;P89&amp;"|",'5_ACOMPANHAMENTO'!$AC$3:$AC$4922)))+((Q89&lt;&gt;"")*ISNUMBER(SEARCH("|"&amp;Q89&amp;"|",'5_ACOMPANHAMENTO'!$AC$3:$AC$4922)))+((R89&lt;&gt;"")*ISNUMBER(SEARCH("|"&amp;R89&amp;"|",'5_ACOMPANHAMENTO'!$AC$3:$AC$4922)))+((S89&lt;&gt;"")*ISNUMBER(SEARCH("|"&amp;S89&amp;"|",'5_ACOMPANHAMENTO'!$AC$3:$AC$4922)))+((T89&lt;&gt;"")*ISNUMBER(SEARCH("|"&amp;T89&amp;"|",'5_ACOMPANHAMENTO'!$AC$3:$AC$4922)))+((U89&lt;&gt;"")*ISNUMBER(SEARCH("|"&amp;U89&amp;"|",'5_ACOMPANHAMENTO'!$AC$3:$AC$4922)))+((V89&lt;&gt;"")*ISNUMBER(SEARCH("|"&amp;V89&amp;"|",'5_ACOMPANHAMENTO'!$AC$3:$AC$4922)))+((W89&lt;&gt;"")*ISNUMBER(SEARCH("|"&amp;W89&amp;"|",'5_ACOMPANHAMENTO'!$AC$3:$AC$4922)))+((X89&lt;&gt;"")*ISNUMBER(SEARCH("|"&amp;X89&amp;"|",'5_ACOMPANHAMENTO'!$AC$3:$AC$4922)))+((Y89&lt;&gt;"")*ISNUMBER(SEARCH("|"&amp;Y89&amp;"|",'5_ACOMPANHAMENTO'!$AC$3:$AC$4922)))+((Z89&lt;&gt;"")*ISNUMBER(SEARCH("|"&amp;Z89&amp;"|",'5_ACOMPANHAMENTO'!$AC$3:$AC$4922)))+((AA89&lt;&gt;"")*ISNUMBER(SEARCH("|"&amp;AA89&amp;"|",'5_ACOMPANHAMENTO'!$AC$3:$AC$4922)))+((AB89&lt;&gt;"")*ISNUMBER(SEARCH("|"&amp;AB89&amp;"|",'5_ACOMPANHAMENTO'!$AC$3:$AC$4922))))&gt;0),0),0)),""))</f>
        <v/>
      </c>
      <c r="B89" s="4" t="inlineStr">
        <is>
          <t>10163, 10147</t>
        </is>
      </c>
      <c r="C89" s="2" t="inlineStr">
        <is>
          <t>COLADEIRA 126</t>
        </is>
      </c>
      <c r="D89" s="4">
        <f>IF(OR($B89="",$C89=""),"",IFERROR(SUMPRODUCT(--(('5_ACOMPANHAMENTO'!$AD$3:$AD$4922=TRIM($C89&amp;""))*('5_ACOMPANHAMENTO'!$AC$3:$AC$4922&lt;&gt;"")*((((I89&lt;&gt;"")*ISNUMBER(SEARCH("|"&amp;I89&amp;"|",'5_ACOMPANHAMENTO'!$AC$3:$AC$4922)))+((J89&lt;&gt;"")*ISNUMBER(SEARCH("|"&amp;J89&amp;"|",'5_ACOMPANHAMENTO'!$AC$3:$AC$4922)))+((K89&lt;&gt;"")*ISNUMBER(SEARCH("|"&amp;K89&amp;"|",'5_ACOMPANHAMENTO'!$AC$3:$AC$4922)))+((L89&lt;&gt;"")*ISNUMBER(SEARCH("|"&amp;L89&amp;"|",'5_ACOMPANHAMENTO'!$AC$3:$AC$4922)))+((M89&lt;&gt;"")*ISNUMBER(SEARCH("|"&amp;M89&amp;"|",'5_ACOMPANHAMENTO'!$AC$3:$AC$4922)))+((N89&lt;&gt;"")*ISNUMBER(SEARCH("|"&amp;N89&amp;"|",'5_ACOMPANHAMENTO'!$AC$3:$AC$4922)))+((O89&lt;&gt;"")*ISNUMBER(SEARCH("|"&amp;O89&amp;"|",'5_ACOMPANHAMENTO'!$AC$3:$AC$4922)))+((P89&lt;&gt;"")*ISNUMBER(SEARCH("|"&amp;P89&amp;"|",'5_ACOMPANHAMENTO'!$AC$3:$AC$4922)))+((Q89&lt;&gt;"")*ISNUMBER(SEARCH("|"&amp;Q89&amp;"|",'5_ACOMPANHAMENTO'!$AC$3:$AC$4922)))+((R89&lt;&gt;"")*ISNUMBER(SEARCH("|"&amp;R89&amp;"|",'5_ACOMPANHAMENTO'!$AC$3:$AC$4922)))+((S89&lt;&gt;"")*ISNUMBER(SEARCH("|"&amp;S89&amp;"|",'5_ACOMPANHAMENTO'!$AC$3:$AC$4922)))+((T89&lt;&gt;"")*ISNUMBER(SEARCH("|"&amp;T89&amp;"|",'5_ACOMPANHAMENTO'!$AC$3:$AC$4922)))+((U89&lt;&gt;"")*ISNUMBER(SEARCH("|"&amp;U89&amp;"|",'5_ACOMPANHAMENTO'!$AC$3:$AC$4922)))+((V89&lt;&gt;"")*ISNUMBER(SEARCH("|"&amp;V89&amp;"|",'5_ACOMPANHAMENTO'!$AC$3:$AC$4922)))+((W89&lt;&gt;"")*ISNUMBER(SEARCH("|"&amp;W89&amp;"|",'5_ACOMPANHAMENTO'!$AC$3:$AC$4922)))+((X89&lt;&gt;"")*ISNUMBER(SEARCH("|"&amp;X89&amp;"|",'5_ACOMPANHAMENTO'!$AC$3:$AC$4922)))+((Y89&lt;&gt;"")*ISNUMBER(SEARCH("|"&amp;Y89&amp;"|",'5_ACOMPANHAMENTO'!$AC$3:$AC$4922)))+((Z89&lt;&gt;"")*ISNUMBER(SEARCH("|"&amp;Z89&amp;"|",'5_ACOMPANHAMENTO'!$AC$3:$AC$4922)))+((AA89&lt;&gt;"")*ISNUMBER(SEARCH("|"&amp;AA89&amp;"|",'5_ACOMPANHAMENTO'!$AC$3:$AC$4922)))+((AB89&lt;&gt;"")*ISNUMBER(SEARCH("|"&amp;AB89&amp;"|",'5_ACOMPANHAMENTO'!$AC$3:$AC$4922))))&gt;0)),'5_ACOMPANHAMENTO'!$J$3:$J$4922),0))</f>
        <v/>
      </c>
      <c r="E89" s="4">
        <f>IF(G89=0,"FINALIZADO",IF(TODAY()&gt;A89,"ATRASADO "&amp;TODAY()-A89&amp;" DIAS","ADIANTADO "&amp;A89-TODAY()&amp;" DIAS"))</f>
        <v/>
      </c>
      <c r="F89" s="7">
        <f>IF(OR($B89="",$C89=""),"",IFERROR(SUMPRODUCT(--(('5_ACOMPANHAMENTO'!$AD$3:$AD$4922=TRIM($C89&amp;""))*('5_ACOMPANHAMENTO'!$AC$3:$AC$4922&lt;&gt;"")*((((I89&lt;&gt;"")*ISNUMBER(SEARCH("|"&amp;I89&amp;"|",'5_ACOMPANHAMENTO'!$AC$3:$AC$4922)))+((J89&lt;&gt;"")*ISNUMBER(SEARCH("|"&amp;J89&amp;"|",'5_ACOMPANHAMENTO'!$AC$3:$AC$4922)))+((K89&lt;&gt;"")*ISNUMBER(SEARCH("|"&amp;K89&amp;"|",'5_ACOMPANHAMENTO'!$AC$3:$AC$4922)))+((L89&lt;&gt;"")*ISNUMBER(SEARCH("|"&amp;L89&amp;"|",'5_ACOMPANHAMENTO'!$AC$3:$AC$4922)))+((M89&lt;&gt;"")*ISNUMBER(SEARCH("|"&amp;M89&amp;"|",'5_ACOMPANHAMENTO'!$AC$3:$AC$4922)))+((N89&lt;&gt;"")*ISNUMBER(SEARCH("|"&amp;N89&amp;"|",'5_ACOMPANHAMENTO'!$AC$3:$AC$4922)))+((O89&lt;&gt;"")*ISNUMBER(SEARCH("|"&amp;O89&amp;"|",'5_ACOMPANHAMENTO'!$AC$3:$AC$4922)))+((P89&lt;&gt;"")*ISNUMBER(SEARCH("|"&amp;P89&amp;"|",'5_ACOMPANHAMENTO'!$AC$3:$AC$4922)))+((Q89&lt;&gt;"")*ISNUMBER(SEARCH("|"&amp;Q89&amp;"|",'5_ACOMPANHAMENTO'!$AC$3:$AC$4922)))+((R89&lt;&gt;"")*ISNUMBER(SEARCH("|"&amp;R89&amp;"|",'5_ACOMPANHAMENTO'!$AC$3:$AC$4922)))+((S89&lt;&gt;"")*ISNUMBER(SEARCH("|"&amp;S89&amp;"|",'5_ACOMPANHAMENTO'!$AC$3:$AC$4922)))+((T89&lt;&gt;"")*ISNUMBER(SEARCH("|"&amp;T89&amp;"|",'5_ACOMPANHAMENTO'!$AC$3:$AC$4922)))+((U89&lt;&gt;"")*ISNUMBER(SEARCH("|"&amp;U89&amp;"|",'5_ACOMPANHAMENTO'!$AC$3:$AC$4922)))+((V89&lt;&gt;"")*ISNUMBER(SEARCH("|"&amp;V89&amp;"|",'5_ACOMPANHAMENTO'!$AC$3:$AC$4922)))+((W89&lt;&gt;"")*ISNUMBER(SEARCH("|"&amp;W89&amp;"|",'5_ACOMPANHAMENTO'!$AC$3:$AC$4922)))+((X89&lt;&gt;"")*ISNUMBER(SEARCH("|"&amp;X89&amp;"|",'5_ACOMPANHAMENTO'!$AC$3:$AC$4922)))+((Y89&lt;&gt;"")*ISNUMBER(SEARCH("|"&amp;Y89&amp;"|",'5_ACOMPANHAMENTO'!$AC$3:$AC$4922)))+((Z89&lt;&gt;"")*ISNUMBER(SEARCH("|"&amp;Z89&amp;"|",'5_ACOMPANHAMENTO'!$AC$3:$AC$4922)))+((AA89&lt;&gt;"")*ISNUMBER(SEARCH("|"&amp;AA89&amp;"|",'5_ACOMPANHAMENTO'!$AC$3:$AC$4922)))+((AB89&lt;&gt;"")*ISNUMBER(SEARCH("|"&amp;AB89&amp;"|",'5_ACOMPANHAMENTO'!$AC$3:$AC$4922))))&gt;0)),'5_ACOMPANHAMENTO'!$O$3:$O$4922),0))</f>
        <v/>
      </c>
      <c r="G89" s="7">
        <f>IF(OR($B89="",$C89=""),"",D89-F89)</f>
        <v/>
      </c>
      <c r="H89">
        <f>IF(OR($B89="",$C89=""),"",TRIM($B89&amp;"")&amp;"|"&amp;TRIM($C89&amp;""))</f>
        <v/>
      </c>
      <c r="I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",99)),1,99)))</f>
        <v/>
      </c>
      <c r="J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",99)),100,99)))</f>
        <v/>
      </c>
      <c r="K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",99)),199,99)))</f>
        <v/>
      </c>
      <c r="L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",99)),298,99)))</f>
        <v/>
      </c>
      <c r="M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",99)),397,99)))</f>
        <v/>
      </c>
      <c r="N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",99)),496,99)))</f>
        <v/>
      </c>
      <c r="O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",99)),595,99)))</f>
        <v/>
      </c>
      <c r="P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",99)),694,99)))</f>
        <v/>
      </c>
      <c r="Q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",99)),793,99)))</f>
        <v/>
      </c>
      <c r="R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",99)),892,99)))</f>
        <v/>
      </c>
      <c r="S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",99)),991,99)))</f>
        <v/>
      </c>
      <c r="T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",99)),1090,99)))</f>
        <v/>
      </c>
      <c r="U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",99)),1189,99)))</f>
        <v/>
      </c>
      <c r="V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",99)),1288,99)))</f>
        <v/>
      </c>
      <c r="W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",99)),1387,99)))</f>
        <v/>
      </c>
      <c r="X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",99)),1486,99)))</f>
        <v/>
      </c>
      <c r="Y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",99)),1585,99)))</f>
        <v/>
      </c>
      <c r="Z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",99)),1684,99)))</f>
        <v/>
      </c>
      <c r="AA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",99)),1783,99)))</f>
        <v/>
      </c>
      <c r="AB89" s="1">
        <f>IF($B89="","",TRIM(MID(SUBSTITUTE(TRIM(SUBSTITUTE(SUBSTITUTE(SUBSTITUTE(SUBSTITUTE(SUBSTITUTE(SUBSTITUTE(SUBSTITUTE(SUBSTITUTE(SUBSTITUTE(SUBSTITUTE(SUBSTITUTE(SUBSTITUTE(SUBSTITUTE(SUBSTITUTE(TRIM($B89&amp;""),CHAR(10),"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",REPT(" ",99)),1882,99)))</f>
        <v/>
      </c>
    </row>
    <row r="90" hidden="1" ht="14.25" customHeight="1">
      <c r="A90" s="4">
        <f>IF(OR($B90="",$C90=""),"",IFERROR(INDEX('5_ACOMPANHAMENTO'!$A$3:$A$4922,MATCH(1,INDEX(('5_ACOMPANHAMENTO'!$AD$3:$AD$4922=TRIM($C90&amp;""))*('5_ACOMPANHAMENTO'!$AC$3:$AC$4922&lt;&gt;"")*((((I90&lt;&gt;"")*ISNUMBER(SEARCH("|"&amp;I90&amp;"|",'5_ACOMPANHAMENTO'!$AC$3:$AC$4922)))+((J90&lt;&gt;"")*ISNUMBER(SEARCH("|"&amp;J90&amp;"|",'5_ACOMPANHAMENTO'!$AC$3:$AC$4922)))+((K90&lt;&gt;"")*ISNUMBER(SEARCH("|"&amp;K90&amp;"|",'5_ACOMPANHAMENTO'!$AC$3:$AC$4922)))+((L90&lt;&gt;"")*ISNUMBER(SEARCH("|"&amp;L90&amp;"|",'5_ACOMPANHAMENTO'!$AC$3:$AC$4922)))+((M90&lt;&gt;"")*ISNUMBER(SEARCH("|"&amp;M90&amp;"|",'5_ACOMPANHAMENTO'!$AC$3:$AC$4922)))+((N90&lt;&gt;"")*ISNUMBER(SEARCH("|"&amp;N90&amp;"|",'5_ACOMPANHAMENTO'!$AC$3:$AC$4922)))+((O90&lt;&gt;"")*ISNUMBER(SEARCH("|"&amp;O90&amp;"|",'5_ACOMPANHAMENTO'!$AC$3:$AC$4922)))+((P90&lt;&gt;"")*ISNUMBER(SEARCH("|"&amp;P90&amp;"|",'5_ACOMPANHAMENTO'!$AC$3:$AC$4922)))+((Q90&lt;&gt;"")*ISNUMBER(SEARCH("|"&amp;Q90&amp;"|",'5_ACOMPANHAMENTO'!$AC$3:$AC$4922)))+((R90&lt;&gt;"")*ISNUMBER(SEARCH("|"&amp;R90&amp;"|",'5_ACOMPANHAMENTO'!$AC$3:$AC$4922)))+((S90&lt;&gt;"")*ISNUMBER(SEARCH("|"&amp;S90&amp;"|",'5_ACOMPANHAMENTO'!$AC$3:$AC$4922)))+((T90&lt;&gt;"")*ISNUMBER(SEARCH("|"&amp;T90&amp;"|",'5_ACOMPANHAMENTO'!$AC$3:$AC$4922)))+((U90&lt;&gt;"")*ISNUMBER(SEARCH("|"&amp;U90&amp;"|",'5_ACOMPANHAMENTO'!$AC$3:$AC$4922)))+((V90&lt;&gt;"")*ISNUMBER(SEARCH("|"&amp;V90&amp;"|",'5_ACOMPANHAMENTO'!$AC$3:$AC$4922)))+((W90&lt;&gt;"")*ISNUMBER(SEARCH("|"&amp;W90&amp;"|",'5_ACOMPANHAMENTO'!$AC$3:$AC$4922)))+((X90&lt;&gt;"")*ISNUMBER(SEARCH("|"&amp;X90&amp;"|",'5_ACOMPANHAMENTO'!$AC$3:$AC$4922)))+((Y90&lt;&gt;"")*ISNUMBER(SEARCH("|"&amp;Y90&amp;"|",'5_ACOMPANHAMENTO'!$AC$3:$AC$4922)))+((Z90&lt;&gt;"")*ISNUMBER(SEARCH("|"&amp;Z90&amp;"|",'5_ACOMPANHAMENTO'!$AC$3:$AC$4922)))+((AA90&lt;&gt;"")*ISNUMBER(SEARCH("|"&amp;AA90&amp;"|",'5_ACOMPANHAMENTO'!$AC$3:$AC$4922)))+((AB90&lt;&gt;"")*ISNUMBER(SEARCH("|"&amp;AB90&amp;"|",'5_ACOMPANHAMENTO'!$AC$3:$AC$4922))))&gt;0),0),0)),""))</f>
        <v/>
      </c>
      <c r="B90" s="4" t="inlineStr">
        <is>
          <t>10163, 10147</t>
        </is>
      </c>
      <c r="C90" s="2" t="inlineStr">
        <is>
          <t>COLADEIRA 24</t>
        </is>
      </c>
      <c r="D90" s="4">
        <f>IF(OR($B90="",$C90=""),"",IFERROR(SUMPRODUCT(--(('5_ACOMPANHAMENTO'!$AD$3:$AD$4922=TRIM($C90&amp;""))*('5_ACOMPANHAMENTO'!$AC$3:$AC$4922&lt;&gt;"")*((((I90&lt;&gt;"")*ISNUMBER(SEARCH("|"&amp;I90&amp;"|",'5_ACOMPANHAMENTO'!$AC$3:$AC$4922)))+((J90&lt;&gt;"")*ISNUMBER(SEARCH("|"&amp;J90&amp;"|",'5_ACOMPANHAMENTO'!$AC$3:$AC$4922)))+((K90&lt;&gt;"")*ISNUMBER(SEARCH("|"&amp;K90&amp;"|",'5_ACOMPANHAMENTO'!$AC$3:$AC$4922)))+((L90&lt;&gt;"")*ISNUMBER(SEARCH("|"&amp;L90&amp;"|",'5_ACOMPANHAMENTO'!$AC$3:$AC$4922)))+((M90&lt;&gt;"")*ISNUMBER(SEARCH("|"&amp;M90&amp;"|",'5_ACOMPANHAMENTO'!$AC$3:$AC$4922)))+((N90&lt;&gt;"")*ISNUMBER(SEARCH("|"&amp;N90&amp;"|",'5_ACOMPANHAMENTO'!$AC$3:$AC$4922)))+((O90&lt;&gt;"")*ISNUMBER(SEARCH("|"&amp;O90&amp;"|",'5_ACOMPANHAMENTO'!$AC$3:$AC$4922)))+((P90&lt;&gt;"")*ISNUMBER(SEARCH("|"&amp;P90&amp;"|",'5_ACOMPANHAMENTO'!$AC$3:$AC$4922)))+((Q90&lt;&gt;"")*ISNUMBER(SEARCH("|"&amp;Q90&amp;"|",'5_ACOMPANHAMENTO'!$AC$3:$AC$4922)))+((R90&lt;&gt;"")*ISNUMBER(SEARCH("|"&amp;R90&amp;"|",'5_ACOMPANHAMENTO'!$AC$3:$AC$4922)))+((S90&lt;&gt;"")*ISNUMBER(SEARCH("|"&amp;S90&amp;"|",'5_ACOMPANHAMENTO'!$AC$3:$AC$4922)))+((T90&lt;&gt;"")*ISNUMBER(SEARCH("|"&amp;T90&amp;"|",'5_ACOMPANHAMENTO'!$AC$3:$AC$4922)))+((U90&lt;&gt;"")*ISNUMBER(SEARCH("|"&amp;U90&amp;"|",'5_ACOMPANHAMENTO'!$AC$3:$AC$4922)))+((V90&lt;&gt;"")*ISNUMBER(SEARCH("|"&amp;V90&amp;"|",'5_ACOMPANHAMENTO'!$AC$3:$AC$4922)))+((W90&lt;&gt;"")*ISNUMBER(SEARCH("|"&amp;W90&amp;"|",'5_ACOMPANHAMENTO'!$AC$3:$AC$4922)))+((X90&lt;&gt;"")*ISNUMBER(SEARCH("|"&amp;X90&amp;"|",'5_ACOMPANHAMENTO'!$AC$3:$AC$4922)))+((Y90&lt;&gt;"")*ISNUMBER(SEARCH("|"&amp;Y90&amp;"|",'5_ACOMPANHAMENTO'!$AC$3:$AC$4922)))+((Z90&lt;&gt;"")*ISNUMBER(SEARCH("|"&amp;Z90&amp;"|",'5_ACOMPANHAMENTO'!$AC$3:$AC$4922)))+((AA90&lt;&gt;"")*ISNUMBER(SEARCH("|"&amp;AA90&amp;"|",'5_ACOMPANHAMENTO'!$AC$3:$AC$4922)))+((AB90&lt;&gt;"")*ISNUMBER(SEARCH("|"&amp;AB90&amp;"|",'5_ACOMPANHAMENTO'!$AC$3:$AC$4922))))&gt;0)),'5_ACOMPANHAMENTO'!$J$3:$J$4922),0))</f>
        <v/>
      </c>
      <c r="E90" s="4">
        <f>IF(G90=0,"FINALIZADO",IF(TODAY()&gt;A90,"ATRASADO "&amp;TODAY()-A90&amp;" DIAS","ADIANTADO "&amp;A90-TODAY()&amp;" DIAS"))</f>
        <v/>
      </c>
      <c r="F90" s="7">
        <f>IF(OR($B90="",$C90=""),"",IFERROR(SUMPRODUCT(--(('5_ACOMPANHAMENTO'!$AD$3:$AD$4922=TRIM($C90&amp;""))*('5_ACOMPANHAMENTO'!$AC$3:$AC$4922&lt;&gt;"")*((((I90&lt;&gt;"")*ISNUMBER(SEARCH("|"&amp;I90&amp;"|",'5_ACOMPANHAMENTO'!$AC$3:$AC$4922)))+((J90&lt;&gt;"")*ISNUMBER(SEARCH("|"&amp;J90&amp;"|",'5_ACOMPANHAMENTO'!$AC$3:$AC$4922)))+((K90&lt;&gt;"")*ISNUMBER(SEARCH("|"&amp;K90&amp;"|",'5_ACOMPANHAMENTO'!$AC$3:$AC$4922)))+((L90&lt;&gt;"")*ISNUMBER(SEARCH("|"&amp;L90&amp;"|",'5_ACOMPANHAMENTO'!$AC$3:$AC$4922)))+((M90&lt;&gt;"")*ISNUMBER(SEARCH("|"&amp;M90&amp;"|",'5_ACOMPANHAMENTO'!$AC$3:$AC$4922)))+((N90&lt;&gt;"")*ISNUMBER(SEARCH("|"&amp;N90&amp;"|",'5_ACOMPANHAMENTO'!$AC$3:$AC$4922)))+((O90&lt;&gt;"")*ISNUMBER(SEARCH("|"&amp;O90&amp;"|",'5_ACOMPANHAMENTO'!$AC$3:$AC$4922)))+((P90&lt;&gt;"")*ISNUMBER(SEARCH("|"&amp;P90&amp;"|",'5_ACOMPANHAMENTO'!$AC$3:$AC$4922)))+((Q90&lt;&gt;"")*ISNUMBER(SEARCH("|"&amp;Q90&amp;"|",'5_ACOMPANHAMENTO'!$AC$3:$AC$4922)))+((R90&lt;&gt;"")*ISNUMBER(SEARCH("|"&amp;R90&amp;"|",'5_ACOMPANHAMENTO'!$AC$3:$AC$4922)))+((S90&lt;&gt;"")*ISNUMBER(SEARCH("|"&amp;S90&amp;"|",'5_ACOMPANHAMENTO'!$AC$3:$AC$4922)))+((T90&lt;&gt;"")*ISNUMBER(SEARCH("|"&amp;T90&amp;"|",'5_ACOMPANHAMENTO'!$AC$3:$AC$4922)))+((U90&lt;&gt;"")*ISNUMBER(SEARCH("|"&amp;U90&amp;"|",'5_ACOMPANHAMENTO'!$AC$3:$AC$4922)))+((V90&lt;&gt;"")*ISNUMBER(SEARCH("|"&amp;V90&amp;"|",'5_ACOMPANHAMENTO'!$AC$3:$AC$4922)))+((W90&lt;&gt;"")*ISNUMBER(SEARCH("|"&amp;W90&amp;"|",'5_ACOMPANHAMENTO'!$AC$3:$AC$4922)))+((X90&lt;&gt;"")*ISNUMBER(SEARCH("|"&amp;X90&amp;"|",'5_ACOMPANHAMENTO'!$AC$3:$AC$4922)))+((Y90&lt;&gt;"")*ISNUMBER(SEARCH("|"&amp;Y90&amp;"|",'5_ACOMPANHAMENTO'!$AC$3:$AC$4922)))+((Z90&lt;&gt;"")*ISNUMBER(SEARCH("|"&amp;Z90&amp;"|",'5_ACOMPANHAMENTO'!$AC$3:$AC$4922)))+((AA90&lt;&gt;"")*ISNUMBER(SEARCH("|"&amp;AA90&amp;"|",'5_ACOMPANHAMENTO'!$AC$3:$AC$4922)))+((AB90&lt;&gt;"")*ISNUMBER(SEARCH("|"&amp;AB90&amp;"|",'5_ACOMPANHAMENTO'!$AC$3:$AC$4922))))&gt;0)),'5_ACOMPANHAMENTO'!$O$3:$O$4922),0))</f>
        <v/>
      </c>
      <c r="G90" s="7">
        <f>IF(OR($B90="",$C90=""),"",D90-F90)</f>
        <v/>
      </c>
      <c r="H90">
        <f>IF(OR($B90="",$C90=""),"",TRIM($B90&amp;"")&amp;"|"&amp;TRIM($C90&amp;""))</f>
        <v/>
      </c>
      <c r="I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",99)),1,99)))</f>
        <v/>
      </c>
      <c r="J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",99)),100,99)))</f>
        <v/>
      </c>
      <c r="K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",99)),199,99)))</f>
        <v/>
      </c>
      <c r="L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",99)),298,99)))</f>
        <v/>
      </c>
      <c r="M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",99)),397,99)))</f>
        <v/>
      </c>
      <c r="N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",99)),496,99)))</f>
        <v/>
      </c>
      <c r="O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",99)),595,99)))</f>
        <v/>
      </c>
      <c r="P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",99)),694,99)))</f>
        <v/>
      </c>
      <c r="Q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",99)),793,99)))</f>
        <v/>
      </c>
      <c r="R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",99)),892,99)))</f>
        <v/>
      </c>
      <c r="S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",99)),991,99)))</f>
        <v/>
      </c>
      <c r="T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",99)),1090,99)))</f>
        <v/>
      </c>
      <c r="U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",99)),1189,99)))</f>
        <v/>
      </c>
      <c r="V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",99)),1288,99)))</f>
        <v/>
      </c>
      <c r="W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",99)),1387,99)))</f>
        <v/>
      </c>
      <c r="X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",99)),1486,99)))</f>
        <v/>
      </c>
      <c r="Y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",99)),1585,99)))</f>
        <v/>
      </c>
      <c r="Z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",99)),1684,99)))</f>
        <v/>
      </c>
      <c r="AA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",99)),1783,99)))</f>
        <v/>
      </c>
      <c r="AB90" s="1">
        <f>IF($B90="","",TRIM(MID(SUBSTITUTE(TRIM(SUBSTITUTE(SUBSTITUTE(SUBSTITUTE(SUBSTITUTE(SUBSTITUTE(SUBSTITUTE(SUBSTITUTE(SUBSTITUTE(SUBSTITUTE(SUBSTITUTE(SUBSTITUTE(SUBSTITUTE(SUBSTITUTE(SUBSTITUTE(TRIM($B90&amp;""),CHAR(10),"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",REPT(" ",99)),1882,99)))</f>
        <v/>
      </c>
    </row>
    <row r="91" hidden="1" ht="14.25" customHeight="1">
      <c r="A91" s="4">
        <f>IF(OR($B91="",$C91=""),"",IFERROR(INDEX('5_ACOMPANHAMENTO'!$A$3:$A$4922,MATCH(1,INDEX(('5_ACOMPANHAMENTO'!$AD$3:$AD$4922=TRIM($C91&amp;""))*('5_ACOMPANHAMENTO'!$AC$3:$AC$4922&lt;&gt;"")*((((I91&lt;&gt;"")*ISNUMBER(SEARCH("|"&amp;I91&amp;"|",'5_ACOMPANHAMENTO'!$AC$3:$AC$4922)))+((J91&lt;&gt;"")*ISNUMBER(SEARCH("|"&amp;J91&amp;"|",'5_ACOMPANHAMENTO'!$AC$3:$AC$4922)))+((K91&lt;&gt;"")*ISNUMBER(SEARCH("|"&amp;K91&amp;"|",'5_ACOMPANHAMENTO'!$AC$3:$AC$4922)))+((L91&lt;&gt;"")*ISNUMBER(SEARCH("|"&amp;L91&amp;"|",'5_ACOMPANHAMENTO'!$AC$3:$AC$4922)))+((M91&lt;&gt;"")*ISNUMBER(SEARCH("|"&amp;M91&amp;"|",'5_ACOMPANHAMENTO'!$AC$3:$AC$4922)))+((N91&lt;&gt;"")*ISNUMBER(SEARCH("|"&amp;N91&amp;"|",'5_ACOMPANHAMENTO'!$AC$3:$AC$4922)))+((O91&lt;&gt;"")*ISNUMBER(SEARCH("|"&amp;O91&amp;"|",'5_ACOMPANHAMENTO'!$AC$3:$AC$4922)))+((P91&lt;&gt;"")*ISNUMBER(SEARCH("|"&amp;P91&amp;"|",'5_ACOMPANHAMENTO'!$AC$3:$AC$4922)))+((Q91&lt;&gt;"")*ISNUMBER(SEARCH("|"&amp;Q91&amp;"|",'5_ACOMPANHAMENTO'!$AC$3:$AC$4922)))+((R91&lt;&gt;"")*ISNUMBER(SEARCH("|"&amp;R91&amp;"|",'5_ACOMPANHAMENTO'!$AC$3:$AC$4922)))+((S91&lt;&gt;"")*ISNUMBER(SEARCH("|"&amp;S91&amp;"|",'5_ACOMPANHAMENTO'!$AC$3:$AC$4922)))+((T91&lt;&gt;"")*ISNUMBER(SEARCH("|"&amp;T91&amp;"|",'5_ACOMPANHAMENTO'!$AC$3:$AC$4922)))+((U91&lt;&gt;"")*ISNUMBER(SEARCH("|"&amp;U91&amp;"|",'5_ACOMPANHAMENTO'!$AC$3:$AC$4922)))+((V91&lt;&gt;"")*ISNUMBER(SEARCH("|"&amp;V91&amp;"|",'5_ACOMPANHAMENTO'!$AC$3:$AC$4922)))+((W91&lt;&gt;"")*ISNUMBER(SEARCH("|"&amp;W91&amp;"|",'5_ACOMPANHAMENTO'!$AC$3:$AC$4922)))+((X91&lt;&gt;"")*ISNUMBER(SEARCH("|"&amp;X91&amp;"|",'5_ACOMPANHAMENTO'!$AC$3:$AC$4922)))+((Y91&lt;&gt;"")*ISNUMBER(SEARCH("|"&amp;Y91&amp;"|",'5_ACOMPANHAMENTO'!$AC$3:$AC$4922)))+((Z91&lt;&gt;"")*ISNUMBER(SEARCH("|"&amp;Z91&amp;"|",'5_ACOMPANHAMENTO'!$AC$3:$AC$4922)))+((AA91&lt;&gt;"")*ISNUMBER(SEARCH("|"&amp;AA91&amp;"|",'5_ACOMPANHAMENTO'!$AC$3:$AC$4922)))+((AB91&lt;&gt;"")*ISNUMBER(SEARCH("|"&amp;AB91&amp;"|",'5_ACOMPANHAMENTO'!$AC$3:$AC$4922))))&gt;0),0),0)),""))</f>
        <v/>
      </c>
      <c r="B91" s="4" t="inlineStr">
        <is>
          <t>10163, 10147</t>
        </is>
      </c>
      <c r="C91" s="25" t="inlineStr">
        <is>
          <t>UV</t>
        </is>
      </c>
      <c r="D91" s="4">
        <f>IF(OR($B91="",$C91=""),"",IFERROR(SUMPRODUCT(--(('5_ACOMPANHAMENTO'!$AD$3:$AD$4922=TRIM($C91&amp;""))*('5_ACOMPANHAMENTO'!$AC$3:$AC$4922&lt;&gt;"")*((((I91&lt;&gt;"")*ISNUMBER(SEARCH("|"&amp;I91&amp;"|",'5_ACOMPANHAMENTO'!$AC$3:$AC$4922)))+((J91&lt;&gt;"")*ISNUMBER(SEARCH("|"&amp;J91&amp;"|",'5_ACOMPANHAMENTO'!$AC$3:$AC$4922)))+((K91&lt;&gt;"")*ISNUMBER(SEARCH("|"&amp;K91&amp;"|",'5_ACOMPANHAMENTO'!$AC$3:$AC$4922)))+((L91&lt;&gt;"")*ISNUMBER(SEARCH("|"&amp;L91&amp;"|",'5_ACOMPANHAMENTO'!$AC$3:$AC$4922)))+((M91&lt;&gt;"")*ISNUMBER(SEARCH("|"&amp;M91&amp;"|",'5_ACOMPANHAMENTO'!$AC$3:$AC$4922)))+((N91&lt;&gt;"")*ISNUMBER(SEARCH("|"&amp;N91&amp;"|",'5_ACOMPANHAMENTO'!$AC$3:$AC$4922)))+((O91&lt;&gt;"")*ISNUMBER(SEARCH("|"&amp;O91&amp;"|",'5_ACOMPANHAMENTO'!$AC$3:$AC$4922)))+((P91&lt;&gt;"")*ISNUMBER(SEARCH("|"&amp;P91&amp;"|",'5_ACOMPANHAMENTO'!$AC$3:$AC$4922)))+((Q91&lt;&gt;"")*ISNUMBER(SEARCH("|"&amp;Q91&amp;"|",'5_ACOMPANHAMENTO'!$AC$3:$AC$4922)))+((R91&lt;&gt;"")*ISNUMBER(SEARCH("|"&amp;R91&amp;"|",'5_ACOMPANHAMENTO'!$AC$3:$AC$4922)))+((S91&lt;&gt;"")*ISNUMBER(SEARCH("|"&amp;S91&amp;"|",'5_ACOMPANHAMENTO'!$AC$3:$AC$4922)))+((T91&lt;&gt;"")*ISNUMBER(SEARCH("|"&amp;T91&amp;"|",'5_ACOMPANHAMENTO'!$AC$3:$AC$4922)))+((U91&lt;&gt;"")*ISNUMBER(SEARCH("|"&amp;U91&amp;"|",'5_ACOMPANHAMENTO'!$AC$3:$AC$4922)))+((V91&lt;&gt;"")*ISNUMBER(SEARCH("|"&amp;V91&amp;"|",'5_ACOMPANHAMENTO'!$AC$3:$AC$4922)))+((W91&lt;&gt;"")*ISNUMBER(SEARCH("|"&amp;W91&amp;"|",'5_ACOMPANHAMENTO'!$AC$3:$AC$4922)))+((X91&lt;&gt;"")*ISNUMBER(SEARCH("|"&amp;X91&amp;"|",'5_ACOMPANHAMENTO'!$AC$3:$AC$4922)))+((Y91&lt;&gt;"")*ISNUMBER(SEARCH("|"&amp;Y91&amp;"|",'5_ACOMPANHAMENTO'!$AC$3:$AC$4922)))+((Z91&lt;&gt;"")*ISNUMBER(SEARCH("|"&amp;Z91&amp;"|",'5_ACOMPANHAMENTO'!$AC$3:$AC$4922)))+((AA91&lt;&gt;"")*ISNUMBER(SEARCH("|"&amp;AA91&amp;"|",'5_ACOMPANHAMENTO'!$AC$3:$AC$4922)))+((AB91&lt;&gt;"")*ISNUMBER(SEARCH("|"&amp;AB91&amp;"|",'5_ACOMPANHAMENTO'!$AC$3:$AC$4922))))&gt;0)),'5_ACOMPANHAMENTO'!$J$3:$J$4922),0))</f>
        <v/>
      </c>
      <c r="E91" s="4">
        <f>IF(G91=0,"FINALIZADO",IF(TODAY()&gt;A91,"ATRASADO "&amp;TODAY()-A91&amp;" DIAS","ADIANTADO "&amp;A91-TODAY()&amp;" DIAS"))</f>
        <v/>
      </c>
      <c r="F91" s="7">
        <f>IF(OR($B91="",$C91=""),"",IFERROR(SUMPRODUCT(--(('5_ACOMPANHAMENTO'!$AD$3:$AD$4922=TRIM($C91&amp;""))*('5_ACOMPANHAMENTO'!$AC$3:$AC$4922&lt;&gt;"")*((((I91&lt;&gt;"")*ISNUMBER(SEARCH("|"&amp;I91&amp;"|",'5_ACOMPANHAMENTO'!$AC$3:$AC$4922)))+((J91&lt;&gt;"")*ISNUMBER(SEARCH("|"&amp;J91&amp;"|",'5_ACOMPANHAMENTO'!$AC$3:$AC$4922)))+((K91&lt;&gt;"")*ISNUMBER(SEARCH("|"&amp;K91&amp;"|",'5_ACOMPANHAMENTO'!$AC$3:$AC$4922)))+((L91&lt;&gt;"")*ISNUMBER(SEARCH("|"&amp;L91&amp;"|",'5_ACOMPANHAMENTO'!$AC$3:$AC$4922)))+((M91&lt;&gt;"")*ISNUMBER(SEARCH("|"&amp;M91&amp;"|",'5_ACOMPANHAMENTO'!$AC$3:$AC$4922)))+((N91&lt;&gt;"")*ISNUMBER(SEARCH("|"&amp;N91&amp;"|",'5_ACOMPANHAMENTO'!$AC$3:$AC$4922)))+((O91&lt;&gt;"")*ISNUMBER(SEARCH("|"&amp;O91&amp;"|",'5_ACOMPANHAMENTO'!$AC$3:$AC$4922)))+((P91&lt;&gt;"")*ISNUMBER(SEARCH("|"&amp;P91&amp;"|",'5_ACOMPANHAMENTO'!$AC$3:$AC$4922)))+((Q91&lt;&gt;"")*ISNUMBER(SEARCH("|"&amp;Q91&amp;"|",'5_ACOMPANHAMENTO'!$AC$3:$AC$4922)))+((R91&lt;&gt;"")*ISNUMBER(SEARCH("|"&amp;R91&amp;"|",'5_ACOMPANHAMENTO'!$AC$3:$AC$4922)))+((S91&lt;&gt;"")*ISNUMBER(SEARCH("|"&amp;S91&amp;"|",'5_ACOMPANHAMENTO'!$AC$3:$AC$4922)))+((T91&lt;&gt;"")*ISNUMBER(SEARCH("|"&amp;T91&amp;"|",'5_ACOMPANHAMENTO'!$AC$3:$AC$4922)))+((U91&lt;&gt;"")*ISNUMBER(SEARCH("|"&amp;U91&amp;"|",'5_ACOMPANHAMENTO'!$AC$3:$AC$4922)))+((V91&lt;&gt;"")*ISNUMBER(SEARCH("|"&amp;V91&amp;"|",'5_ACOMPANHAMENTO'!$AC$3:$AC$4922)))+((W91&lt;&gt;"")*ISNUMBER(SEARCH("|"&amp;W91&amp;"|",'5_ACOMPANHAMENTO'!$AC$3:$AC$4922)))+((X91&lt;&gt;"")*ISNUMBER(SEARCH("|"&amp;X91&amp;"|",'5_ACOMPANHAMENTO'!$AC$3:$AC$4922)))+((Y91&lt;&gt;"")*ISNUMBER(SEARCH("|"&amp;Y91&amp;"|",'5_ACOMPANHAMENTO'!$AC$3:$AC$4922)))+((Z91&lt;&gt;"")*ISNUMBER(SEARCH("|"&amp;Z91&amp;"|",'5_ACOMPANHAMENTO'!$AC$3:$AC$4922)))+((AA91&lt;&gt;"")*ISNUMBER(SEARCH("|"&amp;AA91&amp;"|",'5_ACOMPANHAMENTO'!$AC$3:$AC$4922)))+((AB91&lt;&gt;"")*ISNUMBER(SEARCH("|"&amp;AB91&amp;"|",'5_ACOMPANHAMENTO'!$AC$3:$AC$4922))))&gt;0)),'5_ACOMPANHAMENTO'!$O$3:$O$4922),0))</f>
        <v/>
      </c>
      <c r="G91" s="7">
        <f>IF(OR($B91="",$C91=""),"",D91-F91)</f>
        <v/>
      </c>
      <c r="H91">
        <f>IF(OR($B91="",$C91=""),"",TRIM($B91&amp;"")&amp;"|"&amp;TRIM($C91&amp;""))</f>
        <v/>
      </c>
      <c r="I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",99)),1,99)))</f>
        <v/>
      </c>
      <c r="J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",99)),100,99)))</f>
        <v/>
      </c>
      <c r="K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",99)),199,99)))</f>
        <v/>
      </c>
      <c r="L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",99)),298,99)))</f>
        <v/>
      </c>
      <c r="M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",99)),397,99)))</f>
        <v/>
      </c>
      <c r="N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",99)),496,99)))</f>
        <v/>
      </c>
      <c r="O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",99)),595,99)))</f>
        <v/>
      </c>
      <c r="P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",99)),694,99)))</f>
        <v/>
      </c>
      <c r="Q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",99)),793,99)))</f>
        <v/>
      </c>
      <c r="R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",99)),892,99)))</f>
        <v/>
      </c>
      <c r="S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",99)),991,99)))</f>
        <v/>
      </c>
      <c r="T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",99)),1090,99)))</f>
        <v/>
      </c>
      <c r="U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",99)),1189,99)))</f>
        <v/>
      </c>
      <c r="V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",99)),1288,99)))</f>
        <v/>
      </c>
      <c r="W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",99)),1387,99)))</f>
        <v/>
      </c>
      <c r="X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",99)),1486,99)))</f>
        <v/>
      </c>
      <c r="Y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",99)),1585,99)))</f>
        <v/>
      </c>
      <c r="Z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",99)),1684,99)))</f>
        <v/>
      </c>
      <c r="AA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",99)),1783,99)))</f>
        <v/>
      </c>
      <c r="AB91" s="1">
        <f>IF($B91="","",TRIM(MID(SUBSTITUTE(TRIM(SUBSTITUTE(SUBSTITUTE(SUBSTITUTE(SUBSTITUTE(SUBSTITUTE(SUBSTITUTE(SUBSTITUTE(SUBSTITUTE(SUBSTITUTE(SUBSTITUTE(SUBSTITUTE(SUBSTITUTE(SUBSTITUTE(SUBSTITUTE(TRIM($B91&amp;""),CHAR(10),"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",REPT(" ",99)),1882,99)))</f>
        <v/>
      </c>
    </row>
    <row r="92" hidden="1" ht="14.25" customHeight="1">
      <c r="A92" s="4">
        <f>IF(OR($B92="",$C92=""),"",IFERROR(INDEX('5_ACOMPANHAMENTO'!$A$3:$A$4922,MATCH(1,INDEX(('5_ACOMPANHAMENTO'!$AD$3:$AD$4922=TRIM($C92&amp;""))*('5_ACOMPANHAMENTO'!$AC$3:$AC$4922&lt;&gt;"")*((((I92&lt;&gt;"")*ISNUMBER(SEARCH("|"&amp;I92&amp;"|",'5_ACOMPANHAMENTO'!$AC$3:$AC$4922)))+((J92&lt;&gt;"")*ISNUMBER(SEARCH("|"&amp;J92&amp;"|",'5_ACOMPANHAMENTO'!$AC$3:$AC$4922)))+((K92&lt;&gt;"")*ISNUMBER(SEARCH("|"&amp;K92&amp;"|",'5_ACOMPANHAMENTO'!$AC$3:$AC$4922)))+((L92&lt;&gt;"")*ISNUMBER(SEARCH("|"&amp;L92&amp;"|",'5_ACOMPANHAMENTO'!$AC$3:$AC$4922)))+((M92&lt;&gt;"")*ISNUMBER(SEARCH("|"&amp;M92&amp;"|",'5_ACOMPANHAMENTO'!$AC$3:$AC$4922)))+((N92&lt;&gt;"")*ISNUMBER(SEARCH("|"&amp;N92&amp;"|",'5_ACOMPANHAMENTO'!$AC$3:$AC$4922)))+((O92&lt;&gt;"")*ISNUMBER(SEARCH("|"&amp;O92&amp;"|",'5_ACOMPANHAMENTO'!$AC$3:$AC$4922)))+((P92&lt;&gt;"")*ISNUMBER(SEARCH("|"&amp;P92&amp;"|",'5_ACOMPANHAMENTO'!$AC$3:$AC$4922)))+((Q92&lt;&gt;"")*ISNUMBER(SEARCH("|"&amp;Q92&amp;"|",'5_ACOMPANHAMENTO'!$AC$3:$AC$4922)))+((R92&lt;&gt;"")*ISNUMBER(SEARCH("|"&amp;R92&amp;"|",'5_ACOMPANHAMENTO'!$AC$3:$AC$4922)))+((S92&lt;&gt;"")*ISNUMBER(SEARCH("|"&amp;S92&amp;"|",'5_ACOMPANHAMENTO'!$AC$3:$AC$4922)))+((T92&lt;&gt;"")*ISNUMBER(SEARCH("|"&amp;T92&amp;"|",'5_ACOMPANHAMENTO'!$AC$3:$AC$4922)))+((U92&lt;&gt;"")*ISNUMBER(SEARCH("|"&amp;U92&amp;"|",'5_ACOMPANHAMENTO'!$AC$3:$AC$4922)))+((V92&lt;&gt;"")*ISNUMBER(SEARCH("|"&amp;V92&amp;"|",'5_ACOMPANHAMENTO'!$AC$3:$AC$4922)))+((W92&lt;&gt;"")*ISNUMBER(SEARCH("|"&amp;W92&amp;"|",'5_ACOMPANHAMENTO'!$AC$3:$AC$4922)))+((X92&lt;&gt;"")*ISNUMBER(SEARCH("|"&amp;X92&amp;"|",'5_ACOMPANHAMENTO'!$AC$3:$AC$4922)))+((Y92&lt;&gt;"")*ISNUMBER(SEARCH("|"&amp;Y92&amp;"|",'5_ACOMPANHAMENTO'!$AC$3:$AC$4922)))+((Z92&lt;&gt;"")*ISNUMBER(SEARCH("|"&amp;Z92&amp;"|",'5_ACOMPANHAMENTO'!$AC$3:$AC$4922)))+((AA92&lt;&gt;"")*ISNUMBER(SEARCH("|"&amp;AA92&amp;"|",'5_ACOMPANHAMENTO'!$AC$3:$AC$4922)))+((AB92&lt;&gt;"")*ISNUMBER(SEARCH("|"&amp;AB92&amp;"|",'5_ACOMPANHAMENTO'!$AC$3:$AC$4922))))&gt;0),0),0)),""))</f>
        <v/>
      </c>
      <c r="B92" s="4" t="inlineStr">
        <is>
          <t>10163, 10147</t>
        </is>
      </c>
      <c r="C92" s="2" t="inlineStr">
        <is>
          <t>COLA DE ESPUMA</t>
        </is>
      </c>
      <c r="D92" s="4">
        <f>IF(OR($B92="",$C92=""),"",IFERROR(SUMPRODUCT(--(('5_ACOMPANHAMENTO'!$AD$3:$AD$4922=TRIM($C92&amp;""))*('5_ACOMPANHAMENTO'!$AC$3:$AC$4922&lt;&gt;"")*((((I92&lt;&gt;"")*ISNUMBER(SEARCH("|"&amp;I92&amp;"|",'5_ACOMPANHAMENTO'!$AC$3:$AC$4922)))+((J92&lt;&gt;"")*ISNUMBER(SEARCH("|"&amp;J92&amp;"|",'5_ACOMPANHAMENTO'!$AC$3:$AC$4922)))+((K92&lt;&gt;"")*ISNUMBER(SEARCH("|"&amp;K92&amp;"|",'5_ACOMPANHAMENTO'!$AC$3:$AC$4922)))+((L92&lt;&gt;"")*ISNUMBER(SEARCH("|"&amp;L92&amp;"|",'5_ACOMPANHAMENTO'!$AC$3:$AC$4922)))+((M92&lt;&gt;"")*ISNUMBER(SEARCH("|"&amp;M92&amp;"|",'5_ACOMPANHAMENTO'!$AC$3:$AC$4922)))+((N92&lt;&gt;"")*ISNUMBER(SEARCH("|"&amp;N92&amp;"|",'5_ACOMPANHAMENTO'!$AC$3:$AC$4922)))+((O92&lt;&gt;"")*ISNUMBER(SEARCH("|"&amp;O92&amp;"|",'5_ACOMPANHAMENTO'!$AC$3:$AC$4922)))+((P92&lt;&gt;"")*ISNUMBER(SEARCH("|"&amp;P92&amp;"|",'5_ACOMPANHAMENTO'!$AC$3:$AC$4922)))+((Q92&lt;&gt;"")*ISNUMBER(SEARCH("|"&amp;Q92&amp;"|",'5_ACOMPANHAMENTO'!$AC$3:$AC$4922)))+((R92&lt;&gt;"")*ISNUMBER(SEARCH("|"&amp;R92&amp;"|",'5_ACOMPANHAMENTO'!$AC$3:$AC$4922)))+((S92&lt;&gt;"")*ISNUMBER(SEARCH("|"&amp;S92&amp;"|",'5_ACOMPANHAMENTO'!$AC$3:$AC$4922)))+((T92&lt;&gt;"")*ISNUMBER(SEARCH("|"&amp;T92&amp;"|",'5_ACOMPANHAMENTO'!$AC$3:$AC$4922)))+((U92&lt;&gt;"")*ISNUMBER(SEARCH("|"&amp;U92&amp;"|",'5_ACOMPANHAMENTO'!$AC$3:$AC$4922)))+((V92&lt;&gt;"")*ISNUMBER(SEARCH("|"&amp;V92&amp;"|",'5_ACOMPANHAMENTO'!$AC$3:$AC$4922)))+((W92&lt;&gt;"")*ISNUMBER(SEARCH("|"&amp;W92&amp;"|",'5_ACOMPANHAMENTO'!$AC$3:$AC$4922)))+((X92&lt;&gt;"")*ISNUMBER(SEARCH("|"&amp;X92&amp;"|",'5_ACOMPANHAMENTO'!$AC$3:$AC$4922)))+((Y92&lt;&gt;"")*ISNUMBER(SEARCH("|"&amp;Y92&amp;"|",'5_ACOMPANHAMENTO'!$AC$3:$AC$4922)))+((Z92&lt;&gt;"")*ISNUMBER(SEARCH("|"&amp;Z92&amp;"|",'5_ACOMPANHAMENTO'!$AC$3:$AC$4922)))+((AA92&lt;&gt;"")*ISNUMBER(SEARCH("|"&amp;AA92&amp;"|",'5_ACOMPANHAMENTO'!$AC$3:$AC$4922)))+((AB92&lt;&gt;"")*ISNUMBER(SEARCH("|"&amp;AB92&amp;"|",'5_ACOMPANHAMENTO'!$AC$3:$AC$4922))))&gt;0)),'5_ACOMPANHAMENTO'!$J$3:$J$4922),0))</f>
        <v/>
      </c>
      <c r="E92" s="4">
        <f>IF(G92=0,"FINALIZADO",IF(TODAY()&gt;A92,"ATRASADO "&amp;TODAY()-A92&amp;" DIAS","ADIANTADO "&amp;A92-TODAY()&amp;" DIAS"))</f>
        <v/>
      </c>
      <c r="F92" s="7">
        <f>IF(OR($B92="",$C92=""),"",IFERROR(SUMPRODUCT(--(('5_ACOMPANHAMENTO'!$AD$3:$AD$4922=TRIM($C92&amp;""))*('5_ACOMPANHAMENTO'!$AC$3:$AC$4922&lt;&gt;"")*((((I92&lt;&gt;"")*ISNUMBER(SEARCH("|"&amp;I92&amp;"|",'5_ACOMPANHAMENTO'!$AC$3:$AC$4922)))+((J92&lt;&gt;"")*ISNUMBER(SEARCH("|"&amp;J92&amp;"|",'5_ACOMPANHAMENTO'!$AC$3:$AC$4922)))+((K92&lt;&gt;"")*ISNUMBER(SEARCH("|"&amp;K92&amp;"|",'5_ACOMPANHAMENTO'!$AC$3:$AC$4922)))+((L92&lt;&gt;"")*ISNUMBER(SEARCH("|"&amp;L92&amp;"|",'5_ACOMPANHAMENTO'!$AC$3:$AC$4922)))+((M92&lt;&gt;"")*ISNUMBER(SEARCH("|"&amp;M92&amp;"|",'5_ACOMPANHAMENTO'!$AC$3:$AC$4922)))+((N92&lt;&gt;"")*ISNUMBER(SEARCH("|"&amp;N92&amp;"|",'5_ACOMPANHAMENTO'!$AC$3:$AC$4922)))+((O92&lt;&gt;"")*ISNUMBER(SEARCH("|"&amp;O92&amp;"|",'5_ACOMPANHAMENTO'!$AC$3:$AC$4922)))+((P92&lt;&gt;"")*ISNUMBER(SEARCH("|"&amp;P92&amp;"|",'5_ACOMPANHAMENTO'!$AC$3:$AC$4922)))+((Q92&lt;&gt;"")*ISNUMBER(SEARCH("|"&amp;Q92&amp;"|",'5_ACOMPANHAMENTO'!$AC$3:$AC$4922)))+((R92&lt;&gt;"")*ISNUMBER(SEARCH("|"&amp;R92&amp;"|",'5_ACOMPANHAMENTO'!$AC$3:$AC$4922)))+((S92&lt;&gt;"")*ISNUMBER(SEARCH("|"&amp;S92&amp;"|",'5_ACOMPANHAMENTO'!$AC$3:$AC$4922)))+((T92&lt;&gt;"")*ISNUMBER(SEARCH("|"&amp;T92&amp;"|",'5_ACOMPANHAMENTO'!$AC$3:$AC$4922)))+((U92&lt;&gt;"")*ISNUMBER(SEARCH("|"&amp;U92&amp;"|",'5_ACOMPANHAMENTO'!$AC$3:$AC$4922)))+((V92&lt;&gt;"")*ISNUMBER(SEARCH("|"&amp;V92&amp;"|",'5_ACOMPANHAMENTO'!$AC$3:$AC$4922)))+((W92&lt;&gt;"")*ISNUMBER(SEARCH("|"&amp;W92&amp;"|",'5_ACOMPANHAMENTO'!$AC$3:$AC$4922)))+((X92&lt;&gt;"")*ISNUMBER(SEARCH("|"&amp;X92&amp;"|",'5_ACOMPANHAMENTO'!$AC$3:$AC$4922)))+((Y92&lt;&gt;"")*ISNUMBER(SEARCH("|"&amp;Y92&amp;"|",'5_ACOMPANHAMENTO'!$AC$3:$AC$4922)))+((Z92&lt;&gt;"")*ISNUMBER(SEARCH("|"&amp;Z92&amp;"|",'5_ACOMPANHAMENTO'!$AC$3:$AC$4922)))+((AA92&lt;&gt;"")*ISNUMBER(SEARCH("|"&amp;AA92&amp;"|",'5_ACOMPANHAMENTO'!$AC$3:$AC$4922)))+((AB92&lt;&gt;"")*ISNUMBER(SEARCH("|"&amp;AB92&amp;"|",'5_ACOMPANHAMENTO'!$AC$3:$AC$4922))))&gt;0)),'5_ACOMPANHAMENTO'!$O$3:$O$4922),0))</f>
        <v/>
      </c>
      <c r="G92" s="7">
        <f>IF(OR($B92="",$C92=""),"",D92-F92)</f>
        <v/>
      </c>
      <c r="H92">
        <f>IF(OR($B92="",$C92=""),"",TRIM($B92&amp;"")&amp;"|"&amp;TRIM($C92&amp;""))</f>
        <v/>
      </c>
      <c r="I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",99)),1,99)))</f>
        <v/>
      </c>
      <c r="J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",99)),100,99)))</f>
        <v/>
      </c>
      <c r="K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",99)),199,99)))</f>
        <v/>
      </c>
      <c r="L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",99)),298,99)))</f>
        <v/>
      </c>
      <c r="M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",99)),397,99)))</f>
        <v/>
      </c>
      <c r="N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",99)),496,99)))</f>
        <v/>
      </c>
      <c r="O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",99)),595,99)))</f>
        <v/>
      </c>
      <c r="P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",99)),694,99)))</f>
        <v/>
      </c>
      <c r="Q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",99)),793,99)))</f>
        <v/>
      </c>
      <c r="R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",99)),892,99)))</f>
        <v/>
      </c>
      <c r="S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",99)),991,99)))</f>
        <v/>
      </c>
      <c r="T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",99)),1090,99)))</f>
        <v/>
      </c>
      <c r="U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",99)),1189,99)))</f>
        <v/>
      </c>
      <c r="V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",99)),1288,99)))</f>
        <v/>
      </c>
      <c r="W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",99)),1387,99)))</f>
        <v/>
      </c>
      <c r="X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",99)),1486,99)))</f>
        <v/>
      </c>
      <c r="Y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",99)),1585,99)))</f>
        <v/>
      </c>
      <c r="Z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",99)),1684,99)))</f>
        <v/>
      </c>
      <c r="AA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",99)),1783,99)))</f>
        <v/>
      </c>
      <c r="AB92" s="1">
        <f>IF($B92="","",TRIM(MID(SUBSTITUTE(TRIM(SUBSTITUTE(SUBSTITUTE(SUBSTITUTE(SUBSTITUTE(SUBSTITUTE(SUBSTITUTE(SUBSTITUTE(SUBSTITUTE(SUBSTITUTE(SUBSTITUTE(SUBSTITUTE(SUBSTITUTE(SUBSTITUTE(SUBSTITUTE(TRIM($B92&amp;""),CHAR(10),"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",REPT(" ",99)),1882,99)))</f>
        <v/>
      </c>
    </row>
    <row r="93" hidden="1" ht="14.25" customHeight="1">
      <c r="A93" s="4">
        <f>IF(OR($B93="",$C93=""),"",IFERROR(INDEX('5_ACOMPANHAMENTO'!$A$3:$A$4922,MATCH(1,INDEX(('5_ACOMPANHAMENTO'!$AD$3:$AD$4922=TRIM($C93&amp;""))*('5_ACOMPANHAMENTO'!$AC$3:$AC$4922&lt;&gt;"")*((((I93&lt;&gt;"")*ISNUMBER(SEARCH("|"&amp;I93&amp;"|",'5_ACOMPANHAMENTO'!$AC$3:$AC$4922)))+((J93&lt;&gt;"")*ISNUMBER(SEARCH("|"&amp;J93&amp;"|",'5_ACOMPANHAMENTO'!$AC$3:$AC$4922)))+((K93&lt;&gt;"")*ISNUMBER(SEARCH("|"&amp;K93&amp;"|",'5_ACOMPANHAMENTO'!$AC$3:$AC$4922)))+((L93&lt;&gt;"")*ISNUMBER(SEARCH("|"&amp;L93&amp;"|",'5_ACOMPANHAMENTO'!$AC$3:$AC$4922)))+((M93&lt;&gt;"")*ISNUMBER(SEARCH("|"&amp;M93&amp;"|",'5_ACOMPANHAMENTO'!$AC$3:$AC$4922)))+((N93&lt;&gt;"")*ISNUMBER(SEARCH("|"&amp;N93&amp;"|",'5_ACOMPANHAMENTO'!$AC$3:$AC$4922)))+((O93&lt;&gt;"")*ISNUMBER(SEARCH("|"&amp;O93&amp;"|",'5_ACOMPANHAMENTO'!$AC$3:$AC$4922)))+((P93&lt;&gt;"")*ISNUMBER(SEARCH("|"&amp;P93&amp;"|",'5_ACOMPANHAMENTO'!$AC$3:$AC$4922)))+((Q93&lt;&gt;"")*ISNUMBER(SEARCH("|"&amp;Q93&amp;"|",'5_ACOMPANHAMENTO'!$AC$3:$AC$4922)))+((R93&lt;&gt;"")*ISNUMBER(SEARCH("|"&amp;R93&amp;"|",'5_ACOMPANHAMENTO'!$AC$3:$AC$4922)))+((S93&lt;&gt;"")*ISNUMBER(SEARCH("|"&amp;S93&amp;"|",'5_ACOMPANHAMENTO'!$AC$3:$AC$4922)))+((T93&lt;&gt;"")*ISNUMBER(SEARCH("|"&amp;T93&amp;"|",'5_ACOMPANHAMENTO'!$AC$3:$AC$4922)))+((U93&lt;&gt;"")*ISNUMBER(SEARCH("|"&amp;U93&amp;"|",'5_ACOMPANHAMENTO'!$AC$3:$AC$4922)))+((V93&lt;&gt;"")*ISNUMBER(SEARCH("|"&amp;V93&amp;"|",'5_ACOMPANHAMENTO'!$AC$3:$AC$4922)))+((W93&lt;&gt;"")*ISNUMBER(SEARCH("|"&amp;W93&amp;"|",'5_ACOMPANHAMENTO'!$AC$3:$AC$4922)))+((X93&lt;&gt;"")*ISNUMBER(SEARCH("|"&amp;X93&amp;"|",'5_ACOMPANHAMENTO'!$AC$3:$AC$4922)))+((Y93&lt;&gt;"")*ISNUMBER(SEARCH("|"&amp;Y93&amp;"|",'5_ACOMPANHAMENTO'!$AC$3:$AC$4922)))+((Z93&lt;&gt;"")*ISNUMBER(SEARCH("|"&amp;Z93&amp;"|",'5_ACOMPANHAMENTO'!$AC$3:$AC$4922)))+((AA93&lt;&gt;"")*ISNUMBER(SEARCH("|"&amp;AA93&amp;"|",'5_ACOMPANHAMENTO'!$AC$3:$AC$4922)))+((AB93&lt;&gt;"")*ISNUMBER(SEARCH("|"&amp;AB93&amp;"|",'5_ACOMPANHAMENTO'!$AC$3:$AC$4922))))&gt;0),0),0)),""))</f>
        <v/>
      </c>
      <c r="B93" s="4" t="inlineStr">
        <is>
          <t>10163, 10147</t>
        </is>
      </c>
      <c r="C93" s="2" t="inlineStr">
        <is>
          <t>CARTONAGEM</t>
        </is>
      </c>
      <c r="D93" s="4">
        <f>IF(OR($B93="",$C93=""),"",IFERROR(SUMPRODUCT(--(('5_ACOMPANHAMENTO'!$AD$3:$AD$4922=TRIM($C93&amp;""))*('5_ACOMPANHAMENTO'!$AC$3:$AC$4922&lt;&gt;"")*((((I93&lt;&gt;"")*ISNUMBER(SEARCH("|"&amp;I93&amp;"|",'5_ACOMPANHAMENTO'!$AC$3:$AC$4922)))+((J93&lt;&gt;"")*ISNUMBER(SEARCH("|"&amp;J93&amp;"|",'5_ACOMPANHAMENTO'!$AC$3:$AC$4922)))+((K93&lt;&gt;"")*ISNUMBER(SEARCH("|"&amp;K93&amp;"|",'5_ACOMPANHAMENTO'!$AC$3:$AC$4922)))+((L93&lt;&gt;"")*ISNUMBER(SEARCH("|"&amp;L93&amp;"|",'5_ACOMPANHAMENTO'!$AC$3:$AC$4922)))+((M93&lt;&gt;"")*ISNUMBER(SEARCH("|"&amp;M93&amp;"|",'5_ACOMPANHAMENTO'!$AC$3:$AC$4922)))+((N93&lt;&gt;"")*ISNUMBER(SEARCH("|"&amp;N93&amp;"|",'5_ACOMPANHAMENTO'!$AC$3:$AC$4922)))+((O93&lt;&gt;"")*ISNUMBER(SEARCH("|"&amp;O93&amp;"|",'5_ACOMPANHAMENTO'!$AC$3:$AC$4922)))+((P93&lt;&gt;"")*ISNUMBER(SEARCH("|"&amp;P93&amp;"|",'5_ACOMPANHAMENTO'!$AC$3:$AC$4922)))+((Q93&lt;&gt;"")*ISNUMBER(SEARCH("|"&amp;Q93&amp;"|",'5_ACOMPANHAMENTO'!$AC$3:$AC$4922)))+((R93&lt;&gt;"")*ISNUMBER(SEARCH("|"&amp;R93&amp;"|",'5_ACOMPANHAMENTO'!$AC$3:$AC$4922)))+((S93&lt;&gt;"")*ISNUMBER(SEARCH("|"&amp;S93&amp;"|",'5_ACOMPANHAMENTO'!$AC$3:$AC$4922)))+((T93&lt;&gt;"")*ISNUMBER(SEARCH("|"&amp;T93&amp;"|",'5_ACOMPANHAMENTO'!$AC$3:$AC$4922)))+((U93&lt;&gt;"")*ISNUMBER(SEARCH("|"&amp;U93&amp;"|",'5_ACOMPANHAMENTO'!$AC$3:$AC$4922)))+((V93&lt;&gt;"")*ISNUMBER(SEARCH("|"&amp;V93&amp;"|",'5_ACOMPANHAMENTO'!$AC$3:$AC$4922)))+((W93&lt;&gt;"")*ISNUMBER(SEARCH("|"&amp;W93&amp;"|",'5_ACOMPANHAMENTO'!$AC$3:$AC$4922)))+((X93&lt;&gt;"")*ISNUMBER(SEARCH("|"&amp;X93&amp;"|",'5_ACOMPANHAMENTO'!$AC$3:$AC$4922)))+((Y93&lt;&gt;"")*ISNUMBER(SEARCH("|"&amp;Y93&amp;"|",'5_ACOMPANHAMENTO'!$AC$3:$AC$4922)))+((Z93&lt;&gt;"")*ISNUMBER(SEARCH("|"&amp;Z93&amp;"|",'5_ACOMPANHAMENTO'!$AC$3:$AC$4922)))+((AA93&lt;&gt;"")*ISNUMBER(SEARCH("|"&amp;AA93&amp;"|",'5_ACOMPANHAMENTO'!$AC$3:$AC$4922)))+((AB93&lt;&gt;"")*ISNUMBER(SEARCH("|"&amp;AB93&amp;"|",'5_ACOMPANHAMENTO'!$AC$3:$AC$4922))))&gt;0)),'5_ACOMPANHAMENTO'!$J$3:$J$4922),0))</f>
        <v/>
      </c>
      <c r="E93" s="4">
        <f>IF(G93=0,"FINALIZADO",IF(TODAY()&gt;A93,"ATRASADO "&amp;TODAY()-A93&amp;" DIAS","ADIANTADO "&amp;A93-TODAY()&amp;" DIAS"))</f>
        <v/>
      </c>
      <c r="F93" s="7">
        <f>IF(OR($B93="",$C93=""),"",IFERROR(SUMPRODUCT(--(('5_ACOMPANHAMENTO'!$AD$3:$AD$4922=TRIM($C93&amp;""))*('5_ACOMPANHAMENTO'!$AC$3:$AC$4922&lt;&gt;"")*((((I93&lt;&gt;"")*ISNUMBER(SEARCH("|"&amp;I93&amp;"|",'5_ACOMPANHAMENTO'!$AC$3:$AC$4922)))+((J93&lt;&gt;"")*ISNUMBER(SEARCH("|"&amp;J93&amp;"|",'5_ACOMPANHAMENTO'!$AC$3:$AC$4922)))+((K93&lt;&gt;"")*ISNUMBER(SEARCH("|"&amp;K93&amp;"|",'5_ACOMPANHAMENTO'!$AC$3:$AC$4922)))+((L93&lt;&gt;"")*ISNUMBER(SEARCH("|"&amp;L93&amp;"|",'5_ACOMPANHAMENTO'!$AC$3:$AC$4922)))+((M93&lt;&gt;"")*ISNUMBER(SEARCH("|"&amp;M93&amp;"|",'5_ACOMPANHAMENTO'!$AC$3:$AC$4922)))+((N93&lt;&gt;"")*ISNUMBER(SEARCH("|"&amp;N93&amp;"|",'5_ACOMPANHAMENTO'!$AC$3:$AC$4922)))+((O93&lt;&gt;"")*ISNUMBER(SEARCH("|"&amp;O93&amp;"|",'5_ACOMPANHAMENTO'!$AC$3:$AC$4922)))+((P93&lt;&gt;"")*ISNUMBER(SEARCH("|"&amp;P93&amp;"|",'5_ACOMPANHAMENTO'!$AC$3:$AC$4922)))+((Q93&lt;&gt;"")*ISNUMBER(SEARCH("|"&amp;Q93&amp;"|",'5_ACOMPANHAMENTO'!$AC$3:$AC$4922)))+((R93&lt;&gt;"")*ISNUMBER(SEARCH("|"&amp;R93&amp;"|",'5_ACOMPANHAMENTO'!$AC$3:$AC$4922)))+((S93&lt;&gt;"")*ISNUMBER(SEARCH("|"&amp;S93&amp;"|",'5_ACOMPANHAMENTO'!$AC$3:$AC$4922)))+((T93&lt;&gt;"")*ISNUMBER(SEARCH("|"&amp;T93&amp;"|",'5_ACOMPANHAMENTO'!$AC$3:$AC$4922)))+((U93&lt;&gt;"")*ISNUMBER(SEARCH("|"&amp;U93&amp;"|",'5_ACOMPANHAMENTO'!$AC$3:$AC$4922)))+((V93&lt;&gt;"")*ISNUMBER(SEARCH("|"&amp;V93&amp;"|",'5_ACOMPANHAMENTO'!$AC$3:$AC$4922)))+((W93&lt;&gt;"")*ISNUMBER(SEARCH("|"&amp;W93&amp;"|",'5_ACOMPANHAMENTO'!$AC$3:$AC$4922)))+((X93&lt;&gt;"")*ISNUMBER(SEARCH("|"&amp;X93&amp;"|",'5_ACOMPANHAMENTO'!$AC$3:$AC$4922)))+((Y93&lt;&gt;"")*ISNUMBER(SEARCH("|"&amp;Y93&amp;"|",'5_ACOMPANHAMENTO'!$AC$3:$AC$4922)))+((Z93&lt;&gt;"")*ISNUMBER(SEARCH("|"&amp;Z93&amp;"|",'5_ACOMPANHAMENTO'!$AC$3:$AC$4922)))+((AA93&lt;&gt;"")*ISNUMBER(SEARCH("|"&amp;AA93&amp;"|",'5_ACOMPANHAMENTO'!$AC$3:$AC$4922)))+((AB93&lt;&gt;"")*ISNUMBER(SEARCH("|"&amp;AB93&amp;"|",'5_ACOMPANHAMENTO'!$AC$3:$AC$4922))))&gt;0)),'5_ACOMPANHAMENTO'!$O$3:$O$4922),0))</f>
        <v/>
      </c>
      <c r="G93" s="7">
        <f>IF(OR($B93="",$C93=""),"",D93-F93)</f>
        <v/>
      </c>
      <c r="H93">
        <f>IF(OR($B93="",$C93=""),"",TRIM($B93&amp;"")&amp;"|"&amp;TRIM($C93&amp;""))</f>
        <v/>
      </c>
      <c r="I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",99)),1,99)))</f>
        <v/>
      </c>
      <c r="J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",99)),100,99)))</f>
        <v/>
      </c>
      <c r="K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",99)),199,99)))</f>
        <v/>
      </c>
      <c r="L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",99)),298,99)))</f>
        <v/>
      </c>
      <c r="M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",99)),397,99)))</f>
        <v/>
      </c>
      <c r="N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",99)),496,99)))</f>
        <v/>
      </c>
      <c r="O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",99)),595,99)))</f>
        <v/>
      </c>
      <c r="P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",99)),694,99)))</f>
        <v/>
      </c>
      <c r="Q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",99)),793,99)))</f>
        <v/>
      </c>
      <c r="R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",99)),892,99)))</f>
        <v/>
      </c>
      <c r="S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",99)),991,99)))</f>
        <v/>
      </c>
      <c r="T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",99)),1090,99)))</f>
        <v/>
      </c>
      <c r="U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",99)),1189,99)))</f>
        <v/>
      </c>
      <c r="V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",99)),1288,99)))</f>
        <v/>
      </c>
      <c r="W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",99)),1387,99)))</f>
        <v/>
      </c>
      <c r="X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",99)),1486,99)))</f>
        <v/>
      </c>
      <c r="Y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",99)),1585,99)))</f>
        <v/>
      </c>
      <c r="Z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",99)),1684,99)))</f>
        <v/>
      </c>
      <c r="AA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",99)),1783,99)))</f>
        <v/>
      </c>
      <c r="AB93" s="1">
        <f>IF($B93="","",TRIM(MID(SUBSTITUTE(TRIM(SUBSTITUTE(SUBSTITUTE(SUBSTITUTE(SUBSTITUTE(SUBSTITUTE(SUBSTITUTE(SUBSTITUTE(SUBSTITUTE(SUBSTITUTE(SUBSTITUTE(SUBSTITUTE(SUBSTITUTE(SUBSTITUTE(SUBSTITUTE(TRIM($B93&amp;""),CHAR(10),"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",REPT(" ",99)),1882,99)))</f>
        <v/>
      </c>
    </row>
    <row r="94" hidden="1" ht="14.25" customHeight="1">
      <c r="A94" s="4">
        <f>IF(OR($B94="",$C94=""),"",IFERROR(INDEX('5_ACOMPANHAMENTO'!$A$3:$A$4922,MATCH(1,INDEX(('5_ACOMPANHAMENTO'!$AD$3:$AD$4922=TRIM($C94&amp;""))*('5_ACOMPANHAMENTO'!$AC$3:$AC$4922&lt;&gt;"")*((((I94&lt;&gt;"")*ISNUMBER(SEARCH("|"&amp;I94&amp;"|",'5_ACOMPANHAMENTO'!$AC$3:$AC$4922)))+((J94&lt;&gt;"")*ISNUMBER(SEARCH("|"&amp;J94&amp;"|",'5_ACOMPANHAMENTO'!$AC$3:$AC$4922)))+((K94&lt;&gt;"")*ISNUMBER(SEARCH("|"&amp;K94&amp;"|",'5_ACOMPANHAMENTO'!$AC$3:$AC$4922)))+((L94&lt;&gt;"")*ISNUMBER(SEARCH("|"&amp;L94&amp;"|",'5_ACOMPANHAMENTO'!$AC$3:$AC$4922)))+((M94&lt;&gt;"")*ISNUMBER(SEARCH("|"&amp;M94&amp;"|",'5_ACOMPANHAMENTO'!$AC$3:$AC$4922)))+((N94&lt;&gt;"")*ISNUMBER(SEARCH("|"&amp;N94&amp;"|",'5_ACOMPANHAMENTO'!$AC$3:$AC$4922)))+((O94&lt;&gt;"")*ISNUMBER(SEARCH("|"&amp;O94&amp;"|",'5_ACOMPANHAMENTO'!$AC$3:$AC$4922)))+((P94&lt;&gt;"")*ISNUMBER(SEARCH("|"&amp;P94&amp;"|",'5_ACOMPANHAMENTO'!$AC$3:$AC$4922)))+((Q94&lt;&gt;"")*ISNUMBER(SEARCH("|"&amp;Q94&amp;"|",'5_ACOMPANHAMENTO'!$AC$3:$AC$4922)))+((R94&lt;&gt;"")*ISNUMBER(SEARCH("|"&amp;R94&amp;"|",'5_ACOMPANHAMENTO'!$AC$3:$AC$4922)))+((S94&lt;&gt;"")*ISNUMBER(SEARCH("|"&amp;S94&amp;"|",'5_ACOMPANHAMENTO'!$AC$3:$AC$4922)))+((T94&lt;&gt;"")*ISNUMBER(SEARCH("|"&amp;T94&amp;"|",'5_ACOMPANHAMENTO'!$AC$3:$AC$4922)))+((U94&lt;&gt;"")*ISNUMBER(SEARCH("|"&amp;U94&amp;"|",'5_ACOMPANHAMENTO'!$AC$3:$AC$4922)))+((V94&lt;&gt;"")*ISNUMBER(SEARCH("|"&amp;V94&amp;"|",'5_ACOMPANHAMENTO'!$AC$3:$AC$4922)))+((W94&lt;&gt;"")*ISNUMBER(SEARCH("|"&amp;W94&amp;"|",'5_ACOMPANHAMENTO'!$AC$3:$AC$4922)))+((X94&lt;&gt;"")*ISNUMBER(SEARCH("|"&amp;X94&amp;"|",'5_ACOMPANHAMENTO'!$AC$3:$AC$4922)))+((Y94&lt;&gt;"")*ISNUMBER(SEARCH("|"&amp;Y94&amp;"|",'5_ACOMPANHAMENTO'!$AC$3:$AC$4922)))+((Z94&lt;&gt;"")*ISNUMBER(SEARCH("|"&amp;Z94&amp;"|",'5_ACOMPANHAMENTO'!$AC$3:$AC$4922)))+((AA94&lt;&gt;"")*ISNUMBER(SEARCH("|"&amp;AA94&amp;"|",'5_ACOMPANHAMENTO'!$AC$3:$AC$4922)))+((AB94&lt;&gt;"")*ISNUMBER(SEARCH("|"&amp;AB94&amp;"|",'5_ACOMPANHAMENTO'!$AC$3:$AC$4922))))&gt;0),0),0)),""))</f>
        <v/>
      </c>
      <c r="B94" s="4" t="inlineStr">
        <is>
          <t>10163, 10147</t>
        </is>
      </c>
      <c r="C94" s="2" t="inlineStr">
        <is>
          <t>VIDRO</t>
        </is>
      </c>
      <c r="D94" s="4">
        <f>IF(OR($B94="",$C94=""),"",IFERROR(SUMPRODUCT(--(('5_ACOMPANHAMENTO'!$AD$3:$AD$4922=TRIM($C94&amp;""))*('5_ACOMPANHAMENTO'!$AC$3:$AC$4922&lt;&gt;"")*((((I94&lt;&gt;"")*ISNUMBER(SEARCH("|"&amp;I94&amp;"|",'5_ACOMPANHAMENTO'!$AC$3:$AC$4922)))+((J94&lt;&gt;"")*ISNUMBER(SEARCH("|"&amp;J94&amp;"|",'5_ACOMPANHAMENTO'!$AC$3:$AC$4922)))+((K94&lt;&gt;"")*ISNUMBER(SEARCH("|"&amp;K94&amp;"|",'5_ACOMPANHAMENTO'!$AC$3:$AC$4922)))+((L94&lt;&gt;"")*ISNUMBER(SEARCH("|"&amp;L94&amp;"|",'5_ACOMPANHAMENTO'!$AC$3:$AC$4922)))+((M94&lt;&gt;"")*ISNUMBER(SEARCH("|"&amp;M94&amp;"|",'5_ACOMPANHAMENTO'!$AC$3:$AC$4922)))+((N94&lt;&gt;"")*ISNUMBER(SEARCH("|"&amp;N94&amp;"|",'5_ACOMPANHAMENTO'!$AC$3:$AC$4922)))+((O94&lt;&gt;"")*ISNUMBER(SEARCH("|"&amp;O94&amp;"|",'5_ACOMPANHAMENTO'!$AC$3:$AC$4922)))+((P94&lt;&gt;"")*ISNUMBER(SEARCH("|"&amp;P94&amp;"|",'5_ACOMPANHAMENTO'!$AC$3:$AC$4922)))+((Q94&lt;&gt;"")*ISNUMBER(SEARCH("|"&amp;Q94&amp;"|",'5_ACOMPANHAMENTO'!$AC$3:$AC$4922)))+((R94&lt;&gt;"")*ISNUMBER(SEARCH("|"&amp;R94&amp;"|",'5_ACOMPANHAMENTO'!$AC$3:$AC$4922)))+((S94&lt;&gt;"")*ISNUMBER(SEARCH("|"&amp;S94&amp;"|",'5_ACOMPANHAMENTO'!$AC$3:$AC$4922)))+((T94&lt;&gt;"")*ISNUMBER(SEARCH("|"&amp;T94&amp;"|",'5_ACOMPANHAMENTO'!$AC$3:$AC$4922)))+((U94&lt;&gt;"")*ISNUMBER(SEARCH("|"&amp;U94&amp;"|",'5_ACOMPANHAMENTO'!$AC$3:$AC$4922)))+((V94&lt;&gt;"")*ISNUMBER(SEARCH("|"&amp;V94&amp;"|",'5_ACOMPANHAMENTO'!$AC$3:$AC$4922)))+((W94&lt;&gt;"")*ISNUMBER(SEARCH("|"&amp;W94&amp;"|",'5_ACOMPANHAMENTO'!$AC$3:$AC$4922)))+((X94&lt;&gt;"")*ISNUMBER(SEARCH("|"&amp;X94&amp;"|",'5_ACOMPANHAMENTO'!$AC$3:$AC$4922)))+((Y94&lt;&gt;"")*ISNUMBER(SEARCH("|"&amp;Y94&amp;"|",'5_ACOMPANHAMENTO'!$AC$3:$AC$4922)))+((Z94&lt;&gt;"")*ISNUMBER(SEARCH("|"&amp;Z94&amp;"|",'5_ACOMPANHAMENTO'!$AC$3:$AC$4922)))+((AA94&lt;&gt;"")*ISNUMBER(SEARCH("|"&amp;AA94&amp;"|",'5_ACOMPANHAMENTO'!$AC$3:$AC$4922)))+((AB94&lt;&gt;"")*ISNUMBER(SEARCH("|"&amp;AB94&amp;"|",'5_ACOMPANHAMENTO'!$AC$3:$AC$4922))))&gt;0)),'5_ACOMPANHAMENTO'!$J$3:$J$4922),0))</f>
        <v/>
      </c>
      <c r="E94" s="4">
        <f>IF(G94=0,"FINALIZADO",IF(TODAY()&gt;A94,"ATRASADO "&amp;TODAY()-A94&amp;" DIAS","ADIANTADO "&amp;A94-TODAY()&amp;" DIAS"))</f>
        <v/>
      </c>
      <c r="F94" s="7">
        <f>IF(OR($B94="",$C94=""),"",IFERROR(SUMPRODUCT(--(('5_ACOMPANHAMENTO'!$AD$3:$AD$4922=TRIM($C94&amp;""))*('5_ACOMPANHAMENTO'!$AC$3:$AC$4922&lt;&gt;"")*((((I94&lt;&gt;"")*ISNUMBER(SEARCH("|"&amp;I94&amp;"|",'5_ACOMPANHAMENTO'!$AC$3:$AC$4922)))+((J94&lt;&gt;"")*ISNUMBER(SEARCH("|"&amp;J94&amp;"|",'5_ACOMPANHAMENTO'!$AC$3:$AC$4922)))+((K94&lt;&gt;"")*ISNUMBER(SEARCH("|"&amp;K94&amp;"|",'5_ACOMPANHAMENTO'!$AC$3:$AC$4922)))+((L94&lt;&gt;"")*ISNUMBER(SEARCH("|"&amp;L94&amp;"|",'5_ACOMPANHAMENTO'!$AC$3:$AC$4922)))+((M94&lt;&gt;"")*ISNUMBER(SEARCH("|"&amp;M94&amp;"|",'5_ACOMPANHAMENTO'!$AC$3:$AC$4922)))+((N94&lt;&gt;"")*ISNUMBER(SEARCH("|"&amp;N94&amp;"|",'5_ACOMPANHAMENTO'!$AC$3:$AC$4922)))+((O94&lt;&gt;"")*ISNUMBER(SEARCH("|"&amp;O94&amp;"|",'5_ACOMPANHAMENTO'!$AC$3:$AC$4922)))+((P94&lt;&gt;"")*ISNUMBER(SEARCH("|"&amp;P94&amp;"|",'5_ACOMPANHAMENTO'!$AC$3:$AC$4922)))+((Q94&lt;&gt;"")*ISNUMBER(SEARCH("|"&amp;Q94&amp;"|",'5_ACOMPANHAMENTO'!$AC$3:$AC$4922)))+((R94&lt;&gt;"")*ISNUMBER(SEARCH("|"&amp;R94&amp;"|",'5_ACOMPANHAMENTO'!$AC$3:$AC$4922)))+((S94&lt;&gt;"")*ISNUMBER(SEARCH("|"&amp;S94&amp;"|",'5_ACOMPANHAMENTO'!$AC$3:$AC$4922)))+((T94&lt;&gt;"")*ISNUMBER(SEARCH("|"&amp;T94&amp;"|",'5_ACOMPANHAMENTO'!$AC$3:$AC$4922)))+((U94&lt;&gt;"")*ISNUMBER(SEARCH("|"&amp;U94&amp;"|",'5_ACOMPANHAMENTO'!$AC$3:$AC$4922)))+((V94&lt;&gt;"")*ISNUMBER(SEARCH("|"&amp;V94&amp;"|",'5_ACOMPANHAMENTO'!$AC$3:$AC$4922)))+((W94&lt;&gt;"")*ISNUMBER(SEARCH("|"&amp;W94&amp;"|",'5_ACOMPANHAMENTO'!$AC$3:$AC$4922)))+((X94&lt;&gt;"")*ISNUMBER(SEARCH("|"&amp;X94&amp;"|",'5_ACOMPANHAMENTO'!$AC$3:$AC$4922)))+((Y94&lt;&gt;"")*ISNUMBER(SEARCH("|"&amp;Y94&amp;"|",'5_ACOMPANHAMENTO'!$AC$3:$AC$4922)))+((Z94&lt;&gt;"")*ISNUMBER(SEARCH("|"&amp;Z94&amp;"|",'5_ACOMPANHAMENTO'!$AC$3:$AC$4922)))+((AA94&lt;&gt;"")*ISNUMBER(SEARCH("|"&amp;AA94&amp;"|",'5_ACOMPANHAMENTO'!$AC$3:$AC$4922)))+((AB94&lt;&gt;"")*ISNUMBER(SEARCH("|"&amp;AB94&amp;"|",'5_ACOMPANHAMENTO'!$AC$3:$AC$4922))))&gt;0)),'5_ACOMPANHAMENTO'!$O$3:$O$4922),0))</f>
        <v/>
      </c>
      <c r="G94" s="7">
        <f>IF(OR($B94="",$C94=""),"",D94-F94)</f>
        <v/>
      </c>
      <c r="H94">
        <f>IF(OR($B94="",$C94=""),"",TRIM($B94&amp;"")&amp;"|"&amp;TRIM($C94&amp;""))</f>
        <v/>
      </c>
      <c r="I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",99)),1,99)))</f>
        <v/>
      </c>
      <c r="J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",99)),100,99)))</f>
        <v/>
      </c>
      <c r="K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",99)),199,99)))</f>
        <v/>
      </c>
      <c r="L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",99)),298,99)))</f>
        <v/>
      </c>
      <c r="M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",99)),397,99)))</f>
        <v/>
      </c>
      <c r="N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",99)),496,99)))</f>
        <v/>
      </c>
      <c r="O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",99)),595,99)))</f>
        <v/>
      </c>
      <c r="P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",99)),694,99)))</f>
        <v/>
      </c>
      <c r="Q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",99)),793,99)))</f>
        <v/>
      </c>
      <c r="R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",99)),892,99)))</f>
        <v/>
      </c>
      <c r="S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",99)),991,99)))</f>
        <v/>
      </c>
      <c r="T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",99)),1090,99)))</f>
        <v/>
      </c>
      <c r="U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",99)),1189,99)))</f>
        <v/>
      </c>
      <c r="V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",99)),1288,99)))</f>
        <v/>
      </c>
      <c r="W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",99)),1387,99)))</f>
        <v/>
      </c>
      <c r="X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",99)),1486,99)))</f>
        <v/>
      </c>
      <c r="Y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",99)),1585,99)))</f>
        <v/>
      </c>
      <c r="Z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",99)),1684,99)))</f>
        <v/>
      </c>
      <c r="AA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",99)),1783,99)))</f>
        <v/>
      </c>
      <c r="AB94" s="1">
        <f>IF($B94="","",TRIM(MID(SUBSTITUTE(TRIM(SUBSTITUTE(SUBSTITUTE(SUBSTITUTE(SUBSTITUTE(SUBSTITUTE(SUBSTITUTE(SUBSTITUTE(SUBSTITUTE(SUBSTITUTE(SUBSTITUTE(SUBSTITUTE(SUBSTITUTE(SUBSTITUTE(SUBSTITUTE(TRIM($B94&amp;""),CHAR(10),"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",REPT(" ",99)),1882,99)))</f>
        <v/>
      </c>
    </row>
    <row r="95" hidden="1" ht="14.25" customHeight="1">
      <c r="A95" s="4">
        <f>IF(OR($B95="",$C95=""),"",IFERROR(INDEX('5_ACOMPANHAMENTO'!$A$3:$A$4922,MATCH(1,INDEX(('5_ACOMPANHAMENTO'!$AD$3:$AD$4922=TRIM($C95&amp;""))*('5_ACOMPANHAMENTO'!$AC$3:$AC$4922&lt;&gt;"")*((((I95&lt;&gt;"")*ISNUMBER(SEARCH("|"&amp;I95&amp;"|",'5_ACOMPANHAMENTO'!$AC$3:$AC$4922)))+((J95&lt;&gt;"")*ISNUMBER(SEARCH("|"&amp;J95&amp;"|",'5_ACOMPANHAMENTO'!$AC$3:$AC$4922)))+((K95&lt;&gt;"")*ISNUMBER(SEARCH("|"&amp;K95&amp;"|",'5_ACOMPANHAMENTO'!$AC$3:$AC$4922)))+((L95&lt;&gt;"")*ISNUMBER(SEARCH("|"&amp;L95&amp;"|",'5_ACOMPANHAMENTO'!$AC$3:$AC$4922)))+((M95&lt;&gt;"")*ISNUMBER(SEARCH("|"&amp;M95&amp;"|",'5_ACOMPANHAMENTO'!$AC$3:$AC$4922)))+((N95&lt;&gt;"")*ISNUMBER(SEARCH("|"&amp;N95&amp;"|",'5_ACOMPANHAMENTO'!$AC$3:$AC$4922)))+((O95&lt;&gt;"")*ISNUMBER(SEARCH("|"&amp;O95&amp;"|",'5_ACOMPANHAMENTO'!$AC$3:$AC$4922)))+((P95&lt;&gt;"")*ISNUMBER(SEARCH("|"&amp;P95&amp;"|",'5_ACOMPANHAMENTO'!$AC$3:$AC$4922)))+((Q95&lt;&gt;"")*ISNUMBER(SEARCH("|"&amp;Q95&amp;"|",'5_ACOMPANHAMENTO'!$AC$3:$AC$4922)))+((R95&lt;&gt;"")*ISNUMBER(SEARCH("|"&amp;R95&amp;"|",'5_ACOMPANHAMENTO'!$AC$3:$AC$4922)))+((S95&lt;&gt;"")*ISNUMBER(SEARCH("|"&amp;S95&amp;"|",'5_ACOMPANHAMENTO'!$AC$3:$AC$4922)))+((T95&lt;&gt;"")*ISNUMBER(SEARCH("|"&amp;T95&amp;"|",'5_ACOMPANHAMENTO'!$AC$3:$AC$4922)))+((U95&lt;&gt;"")*ISNUMBER(SEARCH("|"&amp;U95&amp;"|",'5_ACOMPANHAMENTO'!$AC$3:$AC$4922)))+((V95&lt;&gt;"")*ISNUMBER(SEARCH("|"&amp;V95&amp;"|",'5_ACOMPANHAMENTO'!$AC$3:$AC$4922)))+((W95&lt;&gt;"")*ISNUMBER(SEARCH("|"&amp;W95&amp;"|",'5_ACOMPANHAMENTO'!$AC$3:$AC$4922)))+((X95&lt;&gt;"")*ISNUMBER(SEARCH("|"&amp;X95&amp;"|",'5_ACOMPANHAMENTO'!$AC$3:$AC$4922)))+((Y95&lt;&gt;"")*ISNUMBER(SEARCH("|"&amp;Y95&amp;"|",'5_ACOMPANHAMENTO'!$AC$3:$AC$4922)))+((Z95&lt;&gt;"")*ISNUMBER(SEARCH("|"&amp;Z95&amp;"|",'5_ACOMPANHAMENTO'!$AC$3:$AC$4922)))+((AA95&lt;&gt;"")*ISNUMBER(SEARCH("|"&amp;AA95&amp;"|",'5_ACOMPANHAMENTO'!$AC$3:$AC$4922)))+((AB95&lt;&gt;"")*ISNUMBER(SEARCH("|"&amp;AB95&amp;"|",'5_ACOMPANHAMENTO'!$AC$3:$AC$4922))))&gt;0),0),0)),""))</f>
        <v/>
      </c>
      <c r="B95" s="4" t="inlineStr">
        <is>
          <t>10163, 10147</t>
        </is>
      </c>
      <c r="C95" s="2" t="inlineStr">
        <is>
          <t>COSTURA</t>
        </is>
      </c>
      <c r="D95" s="4">
        <f>IF(OR($B95="",$C95=""),"",IFERROR(SUMPRODUCT(--(('5_ACOMPANHAMENTO'!$AD$3:$AD$4922=TRIM($C95&amp;""))*('5_ACOMPANHAMENTO'!$AC$3:$AC$4922&lt;&gt;"")*((((I95&lt;&gt;"")*ISNUMBER(SEARCH("|"&amp;I95&amp;"|",'5_ACOMPANHAMENTO'!$AC$3:$AC$4922)))+((J95&lt;&gt;"")*ISNUMBER(SEARCH("|"&amp;J95&amp;"|",'5_ACOMPANHAMENTO'!$AC$3:$AC$4922)))+((K95&lt;&gt;"")*ISNUMBER(SEARCH("|"&amp;K95&amp;"|",'5_ACOMPANHAMENTO'!$AC$3:$AC$4922)))+((L95&lt;&gt;"")*ISNUMBER(SEARCH("|"&amp;L95&amp;"|",'5_ACOMPANHAMENTO'!$AC$3:$AC$4922)))+((M95&lt;&gt;"")*ISNUMBER(SEARCH("|"&amp;M95&amp;"|",'5_ACOMPANHAMENTO'!$AC$3:$AC$4922)))+((N95&lt;&gt;"")*ISNUMBER(SEARCH("|"&amp;N95&amp;"|",'5_ACOMPANHAMENTO'!$AC$3:$AC$4922)))+((O95&lt;&gt;"")*ISNUMBER(SEARCH("|"&amp;O95&amp;"|",'5_ACOMPANHAMENTO'!$AC$3:$AC$4922)))+((P95&lt;&gt;"")*ISNUMBER(SEARCH("|"&amp;P95&amp;"|",'5_ACOMPANHAMENTO'!$AC$3:$AC$4922)))+((Q95&lt;&gt;"")*ISNUMBER(SEARCH("|"&amp;Q95&amp;"|",'5_ACOMPANHAMENTO'!$AC$3:$AC$4922)))+((R95&lt;&gt;"")*ISNUMBER(SEARCH("|"&amp;R95&amp;"|",'5_ACOMPANHAMENTO'!$AC$3:$AC$4922)))+((S95&lt;&gt;"")*ISNUMBER(SEARCH("|"&amp;S95&amp;"|",'5_ACOMPANHAMENTO'!$AC$3:$AC$4922)))+((T95&lt;&gt;"")*ISNUMBER(SEARCH("|"&amp;T95&amp;"|",'5_ACOMPANHAMENTO'!$AC$3:$AC$4922)))+((U95&lt;&gt;"")*ISNUMBER(SEARCH("|"&amp;U95&amp;"|",'5_ACOMPANHAMENTO'!$AC$3:$AC$4922)))+((V95&lt;&gt;"")*ISNUMBER(SEARCH("|"&amp;V95&amp;"|",'5_ACOMPANHAMENTO'!$AC$3:$AC$4922)))+((W95&lt;&gt;"")*ISNUMBER(SEARCH("|"&amp;W95&amp;"|",'5_ACOMPANHAMENTO'!$AC$3:$AC$4922)))+((X95&lt;&gt;"")*ISNUMBER(SEARCH("|"&amp;X95&amp;"|",'5_ACOMPANHAMENTO'!$AC$3:$AC$4922)))+((Y95&lt;&gt;"")*ISNUMBER(SEARCH("|"&amp;Y95&amp;"|",'5_ACOMPANHAMENTO'!$AC$3:$AC$4922)))+((Z95&lt;&gt;"")*ISNUMBER(SEARCH("|"&amp;Z95&amp;"|",'5_ACOMPANHAMENTO'!$AC$3:$AC$4922)))+((AA95&lt;&gt;"")*ISNUMBER(SEARCH("|"&amp;AA95&amp;"|",'5_ACOMPANHAMENTO'!$AC$3:$AC$4922)))+((AB95&lt;&gt;"")*ISNUMBER(SEARCH("|"&amp;AB95&amp;"|",'5_ACOMPANHAMENTO'!$AC$3:$AC$4922))))&gt;0)),'5_ACOMPANHAMENTO'!$J$3:$J$4922),0))</f>
        <v/>
      </c>
      <c r="E95" s="4">
        <f>IF(G95=0,"FINALIZADO",IF(TODAY()&gt;A95,"ATRASADO "&amp;TODAY()-A95&amp;" DIAS","ADIANTADO "&amp;A95-TODAY()&amp;" DIAS"))</f>
        <v/>
      </c>
      <c r="F95" s="7">
        <f>IF(OR($B95="",$C95=""),"",IFERROR(SUMPRODUCT(--(('5_ACOMPANHAMENTO'!$AD$3:$AD$4922=TRIM($C95&amp;""))*('5_ACOMPANHAMENTO'!$AC$3:$AC$4922&lt;&gt;"")*((((I95&lt;&gt;"")*ISNUMBER(SEARCH("|"&amp;I95&amp;"|",'5_ACOMPANHAMENTO'!$AC$3:$AC$4922)))+((J95&lt;&gt;"")*ISNUMBER(SEARCH("|"&amp;J95&amp;"|",'5_ACOMPANHAMENTO'!$AC$3:$AC$4922)))+((K95&lt;&gt;"")*ISNUMBER(SEARCH("|"&amp;K95&amp;"|",'5_ACOMPANHAMENTO'!$AC$3:$AC$4922)))+((L95&lt;&gt;"")*ISNUMBER(SEARCH("|"&amp;L95&amp;"|",'5_ACOMPANHAMENTO'!$AC$3:$AC$4922)))+((M95&lt;&gt;"")*ISNUMBER(SEARCH("|"&amp;M95&amp;"|",'5_ACOMPANHAMENTO'!$AC$3:$AC$4922)))+((N95&lt;&gt;"")*ISNUMBER(SEARCH("|"&amp;N95&amp;"|",'5_ACOMPANHAMENTO'!$AC$3:$AC$4922)))+((O95&lt;&gt;"")*ISNUMBER(SEARCH("|"&amp;O95&amp;"|",'5_ACOMPANHAMENTO'!$AC$3:$AC$4922)))+((P95&lt;&gt;"")*ISNUMBER(SEARCH("|"&amp;P95&amp;"|",'5_ACOMPANHAMENTO'!$AC$3:$AC$4922)))+((Q95&lt;&gt;"")*ISNUMBER(SEARCH("|"&amp;Q95&amp;"|",'5_ACOMPANHAMENTO'!$AC$3:$AC$4922)))+((R95&lt;&gt;"")*ISNUMBER(SEARCH("|"&amp;R95&amp;"|",'5_ACOMPANHAMENTO'!$AC$3:$AC$4922)))+((S95&lt;&gt;"")*ISNUMBER(SEARCH("|"&amp;S95&amp;"|",'5_ACOMPANHAMENTO'!$AC$3:$AC$4922)))+((T95&lt;&gt;"")*ISNUMBER(SEARCH("|"&amp;T95&amp;"|",'5_ACOMPANHAMENTO'!$AC$3:$AC$4922)))+((U95&lt;&gt;"")*ISNUMBER(SEARCH("|"&amp;U95&amp;"|",'5_ACOMPANHAMENTO'!$AC$3:$AC$4922)))+((V95&lt;&gt;"")*ISNUMBER(SEARCH("|"&amp;V95&amp;"|",'5_ACOMPANHAMENTO'!$AC$3:$AC$4922)))+((W95&lt;&gt;"")*ISNUMBER(SEARCH("|"&amp;W95&amp;"|",'5_ACOMPANHAMENTO'!$AC$3:$AC$4922)))+((X95&lt;&gt;"")*ISNUMBER(SEARCH("|"&amp;X95&amp;"|",'5_ACOMPANHAMENTO'!$AC$3:$AC$4922)))+((Y95&lt;&gt;"")*ISNUMBER(SEARCH("|"&amp;Y95&amp;"|",'5_ACOMPANHAMENTO'!$AC$3:$AC$4922)))+((Z95&lt;&gt;"")*ISNUMBER(SEARCH("|"&amp;Z95&amp;"|",'5_ACOMPANHAMENTO'!$AC$3:$AC$4922)))+((AA95&lt;&gt;"")*ISNUMBER(SEARCH("|"&amp;AA95&amp;"|",'5_ACOMPANHAMENTO'!$AC$3:$AC$4922)))+((AB95&lt;&gt;"")*ISNUMBER(SEARCH("|"&amp;AB95&amp;"|",'5_ACOMPANHAMENTO'!$AC$3:$AC$4922))))&gt;0)),'5_ACOMPANHAMENTO'!$O$3:$O$4922),0))</f>
        <v/>
      </c>
      <c r="G95" s="7">
        <f>IF(OR($B95="",$C95=""),"",D95-F95)</f>
        <v/>
      </c>
      <c r="H95">
        <f>IF(OR($B95="",$C95=""),"",TRIM($B95&amp;"")&amp;"|"&amp;TRIM($C95&amp;""))</f>
        <v/>
      </c>
      <c r="I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",99)),1,99)))</f>
        <v/>
      </c>
      <c r="J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",99)),100,99)))</f>
        <v/>
      </c>
      <c r="K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",99)),199,99)))</f>
        <v/>
      </c>
      <c r="L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",99)),298,99)))</f>
        <v/>
      </c>
      <c r="M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",99)),397,99)))</f>
        <v/>
      </c>
      <c r="N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",99)),496,99)))</f>
        <v/>
      </c>
      <c r="O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",99)),595,99)))</f>
        <v/>
      </c>
      <c r="P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",99)),694,99)))</f>
        <v/>
      </c>
      <c r="Q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",99)),793,99)))</f>
        <v/>
      </c>
      <c r="R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",99)),892,99)))</f>
        <v/>
      </c>
      <c r="S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",99)),991,99)))</f>
        <v/>
      </c>
      <c r="T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",99)),1090,99)))</f>
        <v/>
      </c>
      <c r="U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",99)),1189,99)))</f>
        <v/>
      </c>
      <c r="V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",99)),1288,99)))</f>
        <v/>
      </c>
      <c r="W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",99)),1387,99)))</f>
        <v/>
      </c>
      <c r="X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",99)),1486,99)))</f>
        <v/>
      </c>
      <c r="Y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",99)),1585,99)))</f>
        <v/>
      </c>
      <c r="Z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",99)),1684,99)))</f>
        <v/>
      </c>
      <c r="AA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",99)),1783,99)))</f>
        <v/>
      </c>
      <c r="AB95" s="1">
        <f>IF($B95="","",TRIM(MID(SUBSTITUTE(TRIM(SUBSTITUTE(SUBSTITUTE(SUBSTITUTE(SUBSTITUTE(SUBSTITUTE(SUBSTITUTE(SUBSTITUTE(SUBSTITUTE(SUBSTITUTE(SUBSTITUTE(SUBSTITUTE(SUBSTITUTE(SUBSTITUTE(SUBSTITUTE(TRIM($B95&amp;""),CHAR(10),"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",REPT(" ",99)),1882,99)))</f>
        <v/>
      </c>
    </row>
    <row r="96" hidden="1" ht="14.25" customHeight="1">
      <c r="A96" s="4">
        <f>IF(OR($B96="",$C96=""),"",IFERROR(INDEX('5_ACOMPANHAMENTO'!$A$3:$A$4922,MATCH(1,INDEX(('5_ACOMPANHAMENTO'!$AD$3:$AD$4922=TRIM($C96&amp;""))*('5_ACOMPANHAMENTO'!$AC$3:$AC$4922&lt;&gt;"")*((((I96&lt;&gt;"")*ISNUMBER(SEARCH("|"&amp;I96&amp;"|",'5_ACOMPANHAMENTO'!$AC$3:$AC$4922)))+((J96&lt;&gt;"")*ISNUMBER(SEARCH("|"&amp;J96&amp;"|",'5_ACOMPANHAMENTO'!$AC$3:$AC$4922)))+((K96&lt;&gt;"")*ISNUMBER(SEARCH("|"&amp;K96&amp;"|",'5_ACOMPANHAMENTO'!$AC$3:$AC$4922)))+((L96&lt;&gt;"")*ISNUMBER(SEARCH("|"&amp;L96&amp;"|",'5_ACOMPANHAMENTO'!$AC$3:$AC$4922)))+((M96&lt;&gt;"")*ISNUMBER(SEARCH("|"&amp;M96&amp;"|",'5_ACOMPANHAMENTO'!$AC$3:$AC$4922)))+((N96&lt;&gt;"")*ISNUMBER(SEARCH("|"&amp;N96&amp;"|",'5_ACOMPANHAMENTO'!$AC$3:$AC$4922)))+((O96&lt;&gt;"")*ISNUMBER(SEARCH("|"&amp;O96&amp;"|",'5_ACOMPANHAMENTO'!$AC$3:$AC$4922)))+((P96&lt;&gt;"")*ISNUMBER(SEARCH("|"&amp;P96&amp;"|",'5_ACOMPANHAMENTO'!$AC$3:$AC$4922)))+((Q96&lt;&gt;"")*ISNUMBER(SEARCH("|"&amp;Q96&amp;"|",'5_ACOMPANHAMENTO'!$AC$3:$AC$4922)))+((R96&lt;&gt;"")*ISNUMBER(SEARCH("|"&amp;R96&amp;"|",'5_ACOMPANHAMENTO'!$AC$3:$AC$4922)))+((S96&lt;&gt;"")*ISNUMBER(SEARCH("|"&amp;S96&amp;"|",'5_ACOMPANHAMENTO'!$AC$3:$AC$4922)))+((T96&lt;&gt;"")*ISNUMBER(SEARCH("|"&amp;T96&amp;"|",'5_ACOMPANHAMENTO'!$AC$3:$AC$4922)))+((U96&lt;&gt;"")*ISNUMBER(SEARCH("|"&amp;U96&amp;"|",'5_ACOMPANHAMENTO'!$AC$3:$AC$4922)))+((V96&lt;&gt;"")*ISNUMBER(SEARCH("|"&amp;V96&amp;"|",'5_ACOMPANHAMENTO'!$AC$3:$AC$4922)))+((W96&lt;&gt;"")*ISNUMBER(SEARCH("|"&amp;W96&amp;"|",'5_ACOMPANHAMENTO'!$AC$3:$AC$4922)))+((X96&lt;&gt;"")*ISNUMBER(SEARCH("|"&amp;X96&amp;"|",'5_ACOMPANHAMENTO'!$AC$3:$AC$4922)))+((Y96&lt;&gt;"")*ISNUMBER(SEARCH("|"&amp;Y96&amp;"|",'5_ACOMPANHAMENTO'!$AC$3:$AC$4922)))+((Z96&lt;&gt;"")*ISNUMBER(SEARCH("|"&amp;Z96&amp;"|",'5_ACOMPANHAMENTO'!$AC$3:$AC$4922)))+((AA96&lt;&gt;"")*ISNUMBER(SEARCH("|"&amp;AA96&amp;"|",'5_ACOMPANHAMENTO'!$AC$3:$AC$4922)))+((AB96&lt;&gt;"")*ISNUMBER(SEARCH("|"&amp;AB96&amp;"|",'5_ACOMPANHAMENTO'!$AC$3:$AC$4922))))&gt;0),0),0)),""))</f>
        <v/>
      </c>
      <c r="B96" s="4" t="inlineStr">
        <is>
          <t>10163, 10147</t>
        </is>
      </c>
      <c r="C96" s="2" t="inlineStr">
        <is>
          <t>CORTE DE TECIDO</t>
        </is>
      </c>
      <c r="D96" s="4">
        <f>IF(OR($B96="",$C96=""),"",IFERROR(SUMPRODUCT(--(('5_ACOMPANHAMENTO'!$AD$3:$AD$4922=TRIM($C96&amp;""))*('5_ACOMPANHAMENTO'!$AC$3:$AC$4922&lt;&gt;"")*((((I96&lt;&gt;"")*ISNUMBER(SEARCH("|"&amp;I96&amp;"|",'5_ACOMPANHAMENTO'!$AC$3:$AC$4922)))+((J96&lt;&gt;"")*ISNUMBER(SEARCH("|"&amp;J96&amp;"|",'5_ACOMPANHAMENTO'!$AC$3:$AC$4922)))+((K96&lt;&gt;"")*ISNUMBER(SEARCH("|"&amp;K96&amp;"|",'5_ACOMPANHAMENTO'!$AC$3:$AC$4922)))+((L96&lt;&gt;"")*ISNUMBER(SEARCH("|"&amp;L96&amp;"|",'5_ACOMPANHAMENTO'!$AC$3:$AC$4922)))+((M96&lt;&gt;"")*ISNUMBER(SEARCH("|"&amp;M96&amp;"|",'5_ACOMPANHAMENTO'!$AC$3:$AC$4922)))+((N96&lt;&gt;"")*ISNUMBER(SEARCH("|"&amp;N96&amp;"|",'5_ACOMPANHAMENTO'!$AC$3:$AC$4922)))+((O96&lt;&gt;"")*ISNUMBER(SEARCH("|"&amp;O96&amp;"|",'5_ACOMPANHAMENTO'!$AC$3:$AC$4922)))+((P96&lt;&gt;"")*ISNUMBER(SEARCH("|"&amp;P96&amp;"|",'5_ACOMPANHAMENTO'!$AC$3:$AC$4922)))+((Q96&lt;&gt;"")*ISNUMBER(SEARCH("|"&amp;Q96&amp;"|",'5_ACOMPANHAMENTO'!$AC$3:$AC$4922)))+((R96&lt;&gt;"")*ISNUMBER(SEARCH("|"&amp;R96&amp;"|",'5_ACOMPANHAMENTO'!$AC$3:$AC$4922)))+((S96&lt;&gt;"")*ISNUMBER(SEARCH("|"&amp;S96&amp;"|",'5_ACOMPANHAMENTO'!$AC$3:$AC$4922)))+((T96&lt;&gt;"")*ISNUMBER(SEARCH("|"&amp;T96&amp;"|",'5_ACOMPANHAMENTO'!$AC$3:$AC$4922)))+((U96&lt;&gt;"")*ISNUMBER(SEARCH("|"&amp;U96&amp;"|",'5_ACOMPANHAMENTO'!$AC$3:$AC$4922)))+((V96&lt;&gt;"")*ISNUMBER(SEARCH("|"&amp;V96&amp;"|",'5_ACOMPANHAMENTO'!$AC$3:$AC$4922)))+((W96&lt;&gt;"")*ISNUMBER(SEARCH("|"&amp;W96&amp;"|",'5_ACOMPANHAMENTO'!$AC$3:$AC$4922)))+((X96&lt;&gt;"")*ISNUMBER(SEARCH("|"&amp;X96&amp;"|",'5_ACOMPANHAMENTO'!$AC$3:$AC$4922)))+((Y96&lt;&gt;"")*ISNUMBER(SEARCH("|"&amp;Y96&amp;"|",'5_ACOMPANHAMENTO'!$AC$3:$AC$4922)))+((Z96&lt;&gt;"")*ISNUMBER(SEARCH("|"&amp;Z96&amp;"|",'5_ACOMPANHAMENTO'!$AC$3:$AC$4922)))+((AA96&lt;&gt;"")*ISNUMBER(SEARCH("|"&amp;AA96&amp;"|",'5_ACOMPANHAMENTO'!$AC$3:$AC$4922)))+((AB96&lt;&gt;"")*ISNUMBER(SEARCH("|"&amp;AB96&amp;"|",'5_ACOMPANHAMENTO'!$AC$3:$AC$4922))))&gt;0)),'5_ACOMPANHAMENTO'!$J$3:$J$4922),0))</f>
        <v/>
      </c>
      <c r="E96" s="4">
        <f>IF(G96=0,"FINALIZADO",IF(TODAY()&gt;A96,"ATRASADO "&amp;TODAY()-A96&amp;" DIAS","ADIANTADO "&amp;A96-TODAY()&amp;" DIAS"))</f>
        <v/>
      </c>
      <c r="F96" s="7">
        <f>IF(OR($B96="",$C96=""),"",IFERROR(SUMPRODUCT(--(('5_ACOMPANHAMENTO'!$AD$3:$AD$4922=TRIM($C96&amp;""))*('5_ACOMPANHAMENTO'!$AC$3:$AC$4922&lt;&gt;"")*((((I96&lt;&gt;"")*ISNUMBER(SEARCH("|"&amp;I96&amp;"|",'5_ACOMPANHAMENTO'!$AC$3:$AC$4922)))+((J96&lt;&gt;"")*ISNUMBER(SEARCH("|"&amp;J96&amp;"|",'5_ACOMPANHAMENTO'!$AC$3:$AC$4922)))+((K96&lt;&gt;"")*ISNUMBER(SEARCH("|"&amp;K96&amp;"|",'5_ACOMPANHAMENTO'!$AC$3:$AC$4922)))+((L96&lt;&gt;"")*ISNUMBER(SEARCH("|"&amp;L96&amp;"|",'5_ACOMPANHAMENTO'!$AC$3:$AC$4922)))+((M96&lt;&gt;"")*ISNUMBER(SEARCH("|"&amp;M96&amp;"|",'5_ACOMPANHAMENTO'!$AC$3:$AC$4922)))+((N96&lt;&gt;"")*ISNUMBER(SEARCH("|"&amp;N96&amp;"|",'5_ACOMPANHAMENTO'!$AC$3:$AC$4922)))+((O96&lt;&gt;"")*ISNUMBER(SEARCH("|"&amp;O96&amp;"|",'5_ACOMPANHAMENTO'!$AC$3:$AC$4922)))+((P96&lt;&gt;"")*ISNUMBER(SEARCH("|"&amp;P96&amp;"|",'5_ACOMPANHAMENTO'!$AC$3:$AC$4922)))+((Q96&lt;&gt;"")*ISNUMBER(SEARCH("|"&amp;Q96&amp;"|",'5_ACOMPANHAMENTO'!$AC$3:$AC$4922)))+((R96&lt;&gt;"")*ISNUMBER(SEARCH("|"&amp;R96&amp;"|",'5_ACOMPANHAMENTO'!$AC$3:$AC$4922)))+((S96&lt;&gt;"")*ISNUMBER(SEARCH("|"&amp;S96&amp;"|",'5_ACOMPANHAMENTO'!$AC$3:$AC$4922)))+((T96&lt;&gt;"")*ISNUMBER(SEARCH("|"&amp;T96&amp;"|",'5_ACOMPANHAMENTO'!$AC$3:$AC$4922)))+((U96&lt;&gt;"")*ISNUMBER(SEARCH("|"&amp;U96&amp;"|",'5_ACOMPANHAMENTO'!$AC$3:$AC$4922)))+((V96&lt;&gt;"")*ISNUMBER(SEARCH("|"&amp;V96&amp;"|",'5_ACOMPANHAMENTO'!$AC$3:$AC$4922)))+((W96&lt;&gt;"")*ISNUMBER(SEARCH("|"&amp;W96&amp;"|",'5_ACOMPANHAMENTO'!$AC$3:$AC$4922)))+((X96&lt;&gt;"")*ISNUMBER(SEARCH("|"&amp;X96&amp;"|",'5_ACOMPANHAMENTO'!$AC$3:$AC$4922)))+((Y96&lt;&gt;"")*ISNUMBER(SEARCH("|"&amp;Y96&amp;"|",'5_ACOMPANHAMENTO'!$AC$3:$AC$4922)))+((Z96&lt;&gt;"")*ISNUMBER(SEARCH("|"&amp;Z96&amp;"|",'5_ACOMPANHAMENTO'!$AC$3:$AC$4922)))+((AA96&lt;&gt;"")*ISNUMBER(SEARCH("|"&amp;AA96&amp;"|",'5_ACOMPANHAMENTO'!$AC$3:$AC$4922)))+((AB96&lt;&gt;"")*ISNUMBER(SEARCH("|"&amp;AB96&amp;"|",'5_ACOMPANHAMENTO'!$AC$3:$AC$4922))))&gt;0)),'5_ACOMPANHAMENTO'!$O$3:$O$4922),0))</f>
        <v/>
      </c>
      <c r="G96" s="7">
        <f>IF(OR($B96="",$C96=""),"",D96-F96)</f>
        <v/>
      </c>
      <c r="H96">
        <f>IF(OR($B96="",$C96=""),"",TRIM($B96&amp;"")&amp;"|"&amp;TRIM($C96&amp;""))</f>
        <v/>
      </c>
      <c r="I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",99)),1,99)))</f>
        <v/>
      </c>
      <c r="J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",99)),100,99)))</f>
        <v/>
      </c>
      <c r="K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",99)),199,99)))</f>
        <v/>
      </c>
      <c r="L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",99)),298,99)))</f>
        <v/>
      </c>
      <c r="M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",99)),397,99)))</f>
        <v/>
      </c>
      <c r="N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",99)),496,99)))</f>
        <v/>
      </c>
      <c r="O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",99)),595,99)))</f>
        <v/>
      </c>
      <c r="P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",99)),694,99)))</f>
        <v/>
      </c>
      <c r="Q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",99)),793,99)))</f>
        <v/>
      </c>
      <c r="R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",99)),892,99)))</f>
        <v/>
      </c>
      <c r="S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",99)),991,99)))</f>
        <v/>
      </c>
      <c r="T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",99)),1090,99)))</f>
        <v/>
      </c>
      <c r="U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",99)),1189,99)))</f>
        <v/>
      </c>
      <c r="V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",99)),1288,99)))</f>
        <v/>
      </c>
      <c r="W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",99)),1387,99)))</f>
        <v/>
      </c>
      <c r="X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",99)),1486,99)))</f>
        <v/>
      </c>
      <c r="Y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",99)),1585,99)))</f>
        <v/>
      </c>
      <c r="Z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",99)),1684,99)))</f>
        <v/>
      </c>
      <c r="AA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",99)),1783,99)))</f>
        <v/>
      </c>
      <c r="AB96" s="1">
        <f>IF($B96="","",TRIM(MID(SUBSTITUTE(TRIM(SUBSTITUTE(SUBSTITUTE(SUBSTITUTE(SUBSTITUTE(SUBSTITUTE(SUBSTITUTE(SUBSTITUTE(SUBSTITUTE(SUBSTITUTE(SUBSTITUTE(SUBSTITUTE(SUBSTITUTE(SUBSTITUTE(SUBSTITUTE(TRIM($B96&amp;""),CHAR(10),"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",REPT(" ",99)),1882,99)))</f>
        <v/>
      </c>
    </row>
    <row r="97" hidden="1" ht="14.25" customHeight="1">
      <c r="A97" s="4">
        <f>IF(OR($B97="",$C97=""),"",IFERROR(INDEX('5_ACOMPANHAMENTO'!$A$3:$A$4922,MATCH(1,INDEX(('5_ACOMPANHAMENTO'!$AD$3:$AD$4922=TRIM($C97&amp;""))*('5_ACOMPANHAMENTO'!$AC$3:$AC$4922&lt;&gt;"")*((((I97&lt;&gt;"")*ISNUMBER(SEARCH("|"&amp;I97&amp;"|",'5_ACOMPANHAMENTO'!$AC$3:$AC$4922)))+((J97&lt;&gt;"")*ISNUMBER(SEARCH("|"&amp;J97&amp;"|",'5_ACOMPANHAMENTO'!$AC$3:$AC$4922)))+((K97&lt;&gt;"")*ISNUMBER(SEARCH("|"&amp;K97&amp;"|",'5_ACOMPANHAMENTO'!$AC$3:$AC$4922)))+((L97&lt;&gt;"")*ISNUMBER(SEARCH("|"&amp;L97&amp;"|",'5_ACOMPANHAMENTO'!$AC$3:$AC$4922)))+((M97&lt;&gt;"")*ISNUMBER(SEARCH("|"&amp;M97&amp;"|",'5_ACOMPANHAMENTO'!$AC$3:$AC$4922)))+((N97&lt;&gt;"")*ISNUMBER(SEARCH("|"&amp;N97&amp;"|",'5_ACOMPANHAMENTO'!$AC$3:$AC$4922)))+((O97&lt;&gt;"")*ISNUMBER(SEARCH("|"&amp;O97&amp;"|",'5_ACOMPANHAMENTO'!$AC$3:$AC$4922)))+((P97&lt;&gt;"")*ISNUMBER(SEARCH("|"&amp;P97&amp;"|",'5_ACOMPANHAMENTO'!$AC$3:$AC$4922)))+((Q97&lt;&gt;"")*ISNUMBER(SEARCH("|"&amp;Q97&amp;"|",'5_ACOMPANHAMENTO'!$AC$3:$AC$4922)))+((R97&lt;&gt;"")*ISNUMBER(SEARCH("|"&amp;R97&amp;"|",'5_ACOMPANHAMENTO'!$AC$3:$AC$4922)))+((S97&lt;&gt;"")*ISNUMBER(SEARCH("|"&amp;S97&amp;"|",'5_ACOMPANHAMENTO'!$AC$3:$AC$4922)))+((T97&lt;&gt;"")*ISNUMBER(SEARCH("|"&amp;T97&amp;"|",'5_ACOMPANHAMENTO'!$AC$3:$AC$4922)))+((U97&lt;&gt;"")*ISNUMBER(SEARCH("|"&amp;U97&amp;"|",'5_ACOMPANHAMENTO'!$AC$3:$AC$4922)))+((V97&lt;&gt;"")*ISNUMBER(SEARCH("|"&amp;V97&amp;"|",'5_ACOMPANHAMENTO'!$AC$3:$AC$4922)))+((W97&lt;&gt;"")*ISNUMBER(SEARCH("|"&amp;W97&amp;"|",'5_ACOMPANHAMENTO'!$AC$3:$AC$4922)))+((X97&lt;&gt;"")*ISNUMBER(SEARCH("|"&amp;X97&amp;"|",'5_ACOMPANHAMENTO'!$AC$3:$AC$4922)))+((Y97&lt;&gt;"")*ISNUMBER(SEARCH("|"&amp;Y97&amp;"|",'5_ACOMPANHAMENTO'!$AC$3:$AC$4922)))+((Z97&lt;&gt;"")*ISNUMBER(SEARCH("|"&amp;Z97&amp;"|",'5_ACOMPANHAMENTO'!$AC$3:$AC$4922)))+((AA97&lt;&gt;"")*ISNUMBER(SEARCH("|"&amp;AA97&amp;"|",'5_ACOMPANHAMENTO'!$AC$3:$AC$4922)))+((AB97&lt;&gt;"")*ISNUMBER(SEARCH("|"&amp;AB97&amp;"|",'5_ACOMPANHAMENTO'!$AC$3:$AC$4922))))&gt;0),0),0)),""))</f>
        <v/>
      </c>
      <c r="B97" s="4" t="n">
        <v>10179</v>
      </c>
      <c r="C97" s="2" t="inlineStr">
        <is>
          <t>SECCIONADORA 10</t>
        </is>
      </c>
      <c r="D97" s="4">
        <f>IF(OR($B97="",$C97=""),"",IFERROR(SUMPRODUCT(--(('5_ACOMPANHAMENTO'!$AD$3:$AD$4922=TRIM($C97&amp;""))*('5_ACOMPANHAMENTO'!$AC$3:$AC$4922&lt;&gt;"")*((((I97&lt;&gt;"")*ISNUMBER(SEARCH("|"&amp;I97&amp;"|",'5_ACOMPANHAMENTO'!$AC$3:$AC$4922)))+((J97&lt;&gt;"")*ISNUMBER(SEARCH("|"&amp;J97&amp;"|",'5_ACOMPANHAMENTO'!$AC$3:$AC$4922)))+((K97&lt;&gt;"")*ISNUMBER(SEARCH("|"&amp;K97&amp;"|",'5_ACOMPANHAMENTO'!$AC$3:$AC$4922)))+((L97&lt;&gt;"")*ISNUMBER(SEARCH("|"&amp;L97&amp;"|",'5_ACOMPANHAMENTO'!$AC$3:$AC$4922)))+((M97&lt;&gt;"")*ISNUMBER(SEARCH("|"&amp;M97&amp;"|",'5_ACOMPANHAMENTO'!$AC$3:$AC$4922)))+((N97&lt;&gt;"")*ISNUMBER(SEARCH("|"&amp;N97&amp;"|",'5_ACOMPANHAMENTO'!$AC$3:$AC$4922)))+((O97&lt;&gt;"")*ISNUMBER(SEARCH("|"&amp;O97&amp;"|",'5_ACOMPANHAMENTO'!$AC$3:$AC$4922)))+((P97&lt;&gt;"")*ISNUMBER(SEARCH("|"&amp;P97&amp;"|",'5_ACOMPANHAMENTO'!$AC$3:$AC$4922)))+((Q97&lt;&gt;"")*ISNUMBER(SEARCH("|"&amp;Q97&amp;"|",'5_ACOMPANHAMENTO'!$AC$3:$AC$4922)))+((R97&lt;&gt;"")*ISNUMBER(SEARCH("|"&amp;R97&amp;"|",'5_ACOMPANHAMENTO'!$AC$3:$AC$4922)))+((S97&lt;&gt;"")*ISNUMBER(SEARCH("|"&amp;S97&amp;"|",'5_ACOMPANHAMENTO'!$AC$3:$AC$4922)))+((T97&lt;&gt;"")*ISNUMBER(SEARCH("|"&amp;T97&amp;"|",'5_ACOMPANHAMENTO'!$AC$3:$AC$4922)))+((U97&lt;&gt;"")*ISNUMBER(SEARCH("|"&amp;U97&amp;"|",'5_ACOMPANHAMENTO'!$AC$3:$AC$4922)))+((V97&lt;&gt;"")*ISNUMBER(SEARCH("|"&amp;V97&amp;"|",'5_ACOMPANHAMENTO'!$AC$3:$AC$4922)))+((W97&lt;&gt;"")*ISNUMBER(SEARCH("|"&amp;W97&amp;"|",'5_ACOMPANHAMENTO'!$AC$3:$AC$4922)))+((X97&lt;&gt;"")*ISNUMBER(SEARCH("|"&amp;X97&amp;"|",'5_ACOMPANHAMENTO'!$AC$3:$AC$4922)))+((Y97&lt;&gt;"")*ISNUMBER(SEARCH("|"&amp;Y97&amp;"|",'5_ACOMPANHAMENTO'!$AC$3:$AC$4922)))+((Z97&lt;&gt;"")*ISNUMBER(SEARCH("|"&amp;Z97&amp;"|",'5_ACOMPANHAMENTO'!$AC$3:$AC$4922)))+((AA97&lt;&gt;"")*ISNUMBER(SEARCH("|"&amp;AA97&amp;"|",'5_ACOMPANHAMENTO'!$AC$3:$AC$4922)))+((AB97&lt;&gt;"")*ISNUMBER(SEARCH("|"&amp;AB97&amp;"|",'5_ACOMPANHAMENTO'!$AC$3:$AC$4922))))&gt;0)),'5_ACOMPANHAMENTO'!$J$3:$J$4922),0))</f>
        <v/>
      </c>
      <c r="E97" s="4">
        <f>IF(G97=0,"FINALIZADO",IF(TODAY()&gt;A97,"ATRASADO "&amp;TODAY()-A97&amp;" DIAS","ADIANTADO "&amp;A97-TODAY()&amp;" DIAS"))</f>
        <v/>
      </c>
      <c r="F97" s="7">
        <f>IF(OR($B97="",$C97=""),"",IFERROR(SUMPRODUCT(--(('5_ACOMPANHAMENTO'!$AD$3:$AD$4922=TRIM($C97&amp;""))*('5_ACOMPANHAMENTO'!$AC$3:$AC$4922&lt;&gt;"")*((((I97&lt;&gt;"")*ISNUMBER(SEARCH("|"&amp;I97&amp;"|",'5_ACOMPANHAMENTO'!$AC$3:$AC$4922)))+((J97&lt;&gt;"")*ISNUMBER(SEARCH("|"&amp;J97&amp;"|",'5_ACOMPANHAMENTO'!$AC$3:$AC$4922)))+((K97&lt;&gt;"")*ISNUMBER(SEARCH("|"&amp;K97&amp;"|",'5_ACOMPANHAMENTO'!$AC$3:$AC$4922)))+((L97&lt;&gt;"")*ISNUMBER(SEARCH("|"&amp;L97&amp;"|",'5_ACOMPANHAMENTO'!$AC$3:$AC$4922)))+((M97&lt;&gt;"")*ISNUMBER(SEARCH("|"&amp;M97&amp;"|",'5_ACOMPANHAMENTO'!$AC$3:$AC$4922)))+((N97&lt;&gt;"")*ISNUMBER(SEARCH("|"&amp;N97&amp;"|",'5_ACOMPANHAMENTO'!$AC$3:$AC$4922)))+((O97&lt;&gt;"")*ISNUMBER(SEARCH("|"&amp;O97&amp;"|",'5_ACOMPANHAMENTO'!$AC$3:$AC$4922)))+((P97&lt;&gt;"")*ISNUMBER(SEARCH("|"&amp;P97&amp;"|",'5_ACOMPANHAMENTO'!$AC$3:$AC$4922)))+((Q97&lt;&gt;"")*ISNUMBER(SEARCH("|"&amp;Q97&amp;"|",'5_ACOMPANHAMENTO'!$AC$3:$AC$4922)))+((R97&lt;&gt;"")*ISNUMBER(SEARCH("|"&amp;R97&amp;"|",'5_ACOMPANHAMENTO'!$AC$3:$AC$4922)))+((S97&lt;&gt;"")*ISNUMBER(SEARCH("|"&amp;S97&amp;"|",'5_ACOMPANHAMENTO'!$AC$3:$AC$4922)))+((T97&lt;&gt;"")*ISNUMBER(SEARCH("|"&amp;T97&amp;"|",'5_ACOMPANHAMENTO'!$AC$3:$AC$4922)))+((U97&lt;&gt;"")*ISNUMBER(SEARCH("|"&amp;U97&amp;"|",'5_ACOMPANHAMENTO'!$AC$3:$AC$4922)))+((V97&lt;&gt;"")*ISNUMBER(SEARCH("|"&amp;V97&amp;"|",'5_ACOMPANHAMENTO'!$AC$3:$AC$4922)))+((W97&lt;&gt;"")*ISNUMBER(SEARCH("|"&amp;W97&amp;"|",'5_ACOMPANHAMENTO'!$AC$3:$AC$4922)))+((X97&lt;&gt;"")*ISNUMBER(SEARCH("|"&amp;X97&amp;"|",'5_ACOMPANHAMENTO'!$AC$3:$AC$4922)))+((Y97&lt;&gt;"")*ISNUMBER(SEARCH("|"&amp;Y97&amp;"|",'5_ACOMPANHAMENTO'!$AC$3:$AC$4922)))+((Z97&lt;&gt;"")*ISNUMBER(SEARCH("|"&amp;Z97&amp;"|",'5_ACOMPANHAMENTO'!$AC$3:$AC$4922)))+((AA97&lt;&gt;"")*ISNUMBER(SEARCH("|"&amp;AA97&amp;"|",'5_ACOMPANHAMENTO'!$AC$3:$AC$4922)))+((AB97&lt;&gt;"")*ISNUMBER(SEARCH("|"&amp;AB97&amp;"|",'5_ACOMPANHAMENTO'!$AC$3:$AC$4922))))&gt;0)),'5_ACOMPANHAMENTO'!$O$3:$O$4922),0))</f>
        <v/>
      </c>
      <c r="G97" s="7">
        <f>IF(OR($B97="",$C97=""),"",D97-F97)</f>
        <v/>
      </c>
      <c r="H97">
        <f>IF(OR($B97="",$C97=""),"",TRIM($B97&amp;"")&amp;"|"&amp;TRIM($C97&amp;""))</f>
        <v/>
      </c>
      <c r="I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",99)),1,99)))</f>
        <v/>
      </c>
      <c r="J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",99)),100,99)))</f>
        <v/>
      </c>
      <c r="K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",99)),199,99)))</f>
        <v/>
      </c>
      <c r="L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",99)),298,99)))</f>
        <v/>
      </c>
      <c r="M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",99)),397,99)))</f>
        <v/>
      </c>
      <c r="N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",99)),496,99)))</f>
        <v/>
      </c>
      <c r="O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",99)),595,99)))</f>
        <v/>
      </c>
      <c r="P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",99)),694,99)))</f>
        <v/>
      </c>
      <c r="Q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",99)),793,99)))</f>
        <v/>
      </c>
      <c r="R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",99)),892,99)))</f>
        <v/>
      </c>
      <c r="S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",99)),991,99)))</f>
        <v/>
      </c>
      <c r="T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",99)),1090,99)))</f>
        <v/>
      </c>
      <c r="U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",99)),1189,99)))</f>
        <v/>
      </c>
      <c r="V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",99)),1288,99)))</f>
        <v/>
      </c>
      <c r="W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",99)),1387,99)))</f>
        <v/>
      </c>
      <c r="X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",99)),1486,99)))</f>
        <v/>
      </c>
      <c r="Y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",99)),1585,99)))</f>
        <v/>
      </c>
      <c r="Z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",99)),1684,99)))</f>
        <v/>
      </c>
      <c r="AA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",99)),1783,99)))</f>
        <v/>
      </c>
      <c r="AB97" s="1">
        <f>IF($B97="","",TRIM(MID(SUBSTITUTE(TRIM(SUBSTITUTE(SUBSTITUTE(SUBSTITUTE(SUBSTITUTE(SUBSTITUTE(SUBSTITUTE(SUBSTITUTE(SUBSTITUTE(SUBSTITUTE(SUBSTITUTE(SUBSTITUTE(SUBSTITUTE(SUBSTITUTE(SUBSTITUTE(TRIM($B97&amp;""),CHAR(10),"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",REPT(" ",99)),1882,99)))</f>
        <v/>
      </c>
    </row>
    <row r="98" hidden="1" ht="14.25" customHeight="1">
      <c r="A98" s="4">
        <f>IF(OR($B98="",$C98=""),"",IFERROR(INDEX('5_ACOMPANHAMENTO'!$A$3:$A$4922,MATCH(1,INDEX(('5_ACOMPANHAMENTO'!$AD$3:$AD$4922=TRIM($C98&amp;""))*('5_ACOMPANHAMENTO'!$AC$3:$AC$4922&lt;&gt;"")*((((I98&lt;&gt;"")*ISNUMBER(SEARCH("|"&amp;I98&amp;"|",'5_ACOMPANHAMENTO'!$AC$3:$AC$4922)))+((J98&lt;&gt;"")*ISNUMBER(SEARCH("|"&amp;J98&amp;"|",'5_ACOMPANHAMENTO'!$AC$3:$AC$4922)))+((K98&lt;&gt;"")*ISNUMBER(SEARCH("|"&amp;K98&amp;"|",'5_ACOMPANHAMENTO'!$AC$3:$AC$4922)))+((L98&lt;&gt;"")*ISNUMBER(SEARCH("|"&amp;L98&amp;"|",'5_ACOMPANHAMENTO'!$AC$3:$AC$4922)))+((M98&lt;&gt;"")*ISNUMBER(SEARCH("|"&amp;M98&amp;"|",'5_ACOMPANHAMENTO'!$AC$3:$AC$4922)))+((N98&lt;&gt;"")*ISNUMBER(SEARCH("|"&amp;N98&amp;"|",'5_ACOMPANHAMENTO'!$AC$3:$AC$4922)))+((O98&lt;&gt;"")*ISNUMBER(SEARCH("|"&amp;O98&amp;"|",'5_ACOMPANHAMENTO'!$AC$3:$AC$4922)))+((P98&lt;&gt;"")*ISNUMBER(SEARCH("|"&amp;P98&amp;"|",'5_ACOMPANHAMENTO'!$AC$3:$AC$4922)))+((Q98&lt;&gt;"")*ISNUMBER(SEARCH("|"&amp;Q98&amp;"|",'5_ACOMPANHAMENTO'!$AC$3:$AC$4922)))+((R98&lt;&gt;"")*ISNUMBER(SEARCH("|"&amp;R98&amp;"|",'5_ACOMPANHAMENTO'!$AC$3:$AC$4922)))+((S98&lt;&gt;"")*ISNUMBER(SEARCH("|"&amp;S98&amp;"|",'5_ACOMPANHAMENTO'!$AC$3:$AC$4922)))+((T98&lt;&gt;"")*ISNUMBER(SEARCH("|"&amp;T98&amp;"|",'5_ACOMPANHAMENTO'!$AC$3:$AC$4922)))+((U98&lt;&gt;"")*ISNUMBER(SEARCH("|"&amp;U98&amp;"|",'5_ACOMPANHAMENTO'!$AC$3:$AC$4922)))+((V98&lt;&gt;"")*ISNUMBER(SEARCH("|"&amp;V98&amp;"|",'5_ACOMPANHAMENTO'!$AC$3:$AC$4922)))+((W98&lt;&gt;"")*ISNUMBER(SEARCH("|"&amp;W98&amp;"|",'5_ACOMPANHAMENTO'!$AC$3:$AC$4922)))+((X98&lt;&gt;"")*ISNUMBER(SEARCH("|"&amp;X98&amp;"|",'5_ACOMPANHAMENTO'!$AC$3:$AC$4922)))+((Y98&lt;&gt;"")*ISNUMBER(SEARCH("|"&amp;Y98&amp;"|",'5_ACOMPANHAMENTO'!$AC$3:$AC$4922)))+((Z98&lt;&gt;"")*ISNUMBER(SEARCH("|"&amp;Z98&amp;"|",'5_ACOMPANHAMENTO'!$AC$3:$AC$4922)))+((AA98&lt;&gt;"")*ISNUMBER(SEARCH("|"&amp;AA98&amp;"|",'5_ACOMPANHAMENTO'!$AC$3:$AC$4922)))+((AB98&lt;&gt;"")*ISNUMBER(SEARCH("|"&amp;AB98&amp;"|",'5_ACOMPANHAMENTO'!$AC$3:$AC$4922))))&gt;0),0),0)),""))</f>
        <v/>
      </c>
      <c r="B98" s="4" t="n">
        <v>10179</v>
      </c>
      <c r="C98" s="2" t="inlineStr">
        <is>
          <t>SECCIONADORA 11</t>
        </is>
      </c>
      <c r="D98" s="4">
        <f>IF(OR($B98="",$C98=""),"",IFERROR(SUMPRODUCT(--(('5_ACOMPANHAMENTO'!$AD$3:$AD$4922=TRIM($C98&amp;""))*('5_ACOMPANHAMENTO'!$AC$3:$AC$4922&lt;&gt;"")*((((I98&lt;&gt;"")*ISNUMBER(SEARCH("|"&amp;I98&amp;"|",'5_ACOMPANHAMENTO'!$AC$3:$AC$4922)))+((J98&lt;&gt;"")*ISNUMBER(SEARCH("|"&amp;J98&amp;"|",'5_ACOMPANHAMENTO'!$AC$3:$AC$4922)))+((K98&lt;&gt;"")*ISNUMBER(SEARCH("|"&amp;K98&amp;"|",'5_ACOMPANHAMENTO'!$AC$3:$AC$4922)))+((L98&lt;&gt;"")*ISNUMBER(SEARCH("|"&amp;L98&amp;"|",'5_ACOMPANHAMENTO'!$AC$3:$AC$4922)))+((M98&lt;&gt;"")*ISNUMBER(SEARCH("|"&amp;M98&amp;"|",'5_ACOMPANHAMENTO'!$AC$3:$AC$4922)))+((N98&lt;&gt;"")*ISNUMBER(SEARCH("|"&amp;N98&amp;"|",'5_ACOMPANHAMENTO'!$AC$3:$AC$4922)))+((O98&lt;&gt;"")*ISNUMBER(SEARCH("|"&amp;O98&amp;"|",'5_ACOMPANHAMENTO'!$AC$3:$AC$4922)))+((P98&lt;&gt;"")*ISNUMBER(SEARCH("|"&amp;P98&amp;"|",'5_ACOMPANHAMENTO'!$AC$3:$AC$4922)))+((Q98&lt;&gt;"")*ISNUMBER(SEARCH("|"&amp;Q98&amp;"|",'5_ACOMPANHAMENTO'!$AC$3:$AC$4922)))+((R98&lt;&gt;"")*ISNUMBER(SEARCH("|"&amp;R98&amp;"|",'5_ACOMPANHAMENTO'!$AC$3:$AC$4922)))+((S98&lt;&gt;"")*ISNUMBER(SEARCH("|"&amp;S98&amp;"|",'5_ACOMPANHAMENTO'!$AC$3:$AC$4922)))+((T98&lt;&gt;"")*ISNUMBER(SEARCH("|"&amp;T98&amp;"|",'5_ACOMPANHAMENTO'!$AC$3:$AC$4922)))+((U98&lt;&gt;"")*ISNUMBER(SEARCH("|"&amp;U98&amp;"|",'5_ACOMPANHAMENTO'!$AC$3:$AC$4922)))+((V98&lt;&gt;"")*ISNUMBER(SEARCH("|"&amp;V98&amp;"|",'5_ACOMPANHAMENTO'!$AC$3:$AC$4922)))+((W98&lt;&gt;"")*ISNUMBER(SEARCH("|"&amp;W98&amp;"|",'5_ACOMPANHAMENTO'!$AC$3:$AC$4922)))+((X98&lt;&gt;"")*ISNUMBER(SEARCH("|"&amp;X98&amp;"|",'5_ACOMPANHAMENTO'!$AC$3:$AC$4922)))+((Y98&lt;&gt;"")*ISNUMBER(SEARCH("|"&amp;Y98&amp;"|",'5_ACOMPANHAMENTO'!$AC$3:$AC$4922)))+((Z98&lt;&gt;"")*ISNUMBER(SEARCH("|"&amp;Z98&amp;"|",'5_ACOMPANHAMENTO'!$AC$3:$AC$4922)))+((AA98&lt;&gt;"")*ISNUMBER(SEARCH("|"&amp;AA98&amp;"|",'5_ACOMPANHAMENTO'!$AC$3:$AC$4922)))+((AB98&lt;&gt;"")*ISNUMBER(SEARCH("|"&amp;AB98&amp;"|",'5_ACOMPANHAMENTO'!$AC$3:$AC$4922))))&gt;0)),'5_ACOMPANHAMENTO'!$J$3:$J$4922),0))</f>
        <v/>
      </c>
      <c r="E98" s="4">
        <f>IF(G98=0,"FINALIZADO",IF(TODAY()&gt;A98,"ATRASADO "&amp;TODAY()-A98&amp;" DIAS","ADIANTADO "&amp;A98-TODAY()&amp;" DIAS"))</f>
        <v/>
      </c>
      <c r="F98" s="7">
        <f>IF(OR($B98="",$C98=""),"",IFERROR(SUMPRODUCT(--(('5_ACOMPANHAMENTO'!$AD$3:$AD$4922=TRIM($C98&amp;""))*('5_ACOMPANHAMENTO'!$AC$3:$AC$4922&lt;&gt;"")*((((I98&lt;&gt;"")*ISNUMBER(SEARCH("|"&amp;I98&amp;"|",'5_ACOMPANHAMENTO'!$AC$3:$AC$4922)))+((J98&lt;&gt;"")*ISNUMBER(SEARCH("|"&amp;J98&amp;"|",'5_ACOMPANHAMENTO'!$AC$3:$AC$4922)))+((K98&lt;&gt;"")*ISNUMBER(SEARCH("|"&amp;K98&amp;"|",'5_ACOMPANHAMENTO'!$AC$3:$AC$4922)))+((L98&lt;&gt;"")*ISNUMBER(SEARCH("|"&amp;L98&amp;"|",'5_ACOMPANHAMENTO'!$AC$3:$AC$4922)))+((M98&lt;&gt;"")*ISNUMBER(SEARCH("|"&amp;M98&amp;"|",'5_ACOMPANHAMENTO'!$AC$3:$AC$4922)))+((N98&lt;&gt;"")*ISNUMBER(SEARCH("|"&amp;N98&amp;"|",'5_ACOMPANHAMENTO'!$AC$3:$AC$4922)))+((O98&lt;&gt;"")*ISNUMBER(SEARCH("|"&amp;O98&amp;"|",'5_ACOMPANHAMENTO'!$AC$3:$AC$4922)))+((P98&lt;&gt;"")*ISNUMBER(SEARCH("|"&amp;P98&amp;"|",'5_ACOMPANHAMENTO'!$AC$3:$AC$4922)))+((Q98&lt;&gt;"")*ISNUMBER(SEARCH("|"&amp;Q98&amp;"|",'5_ACOMPANHAMENTO'!$AC$3:$AC$4922)))+((R98&lt;&gt;"")*ISNUMBER(SEARCH("|"&amp;R98&amp;"|",'5_ACOMPANHAMENTO'!$AC$3:$AC$4922)))+((S98&lt;&gt;"")*ISNUMBER(SEARCH("|"&amp;S98&amp;"|",'5_ACOMPANHAMENTO'!$AC$3:$AC$4922)))+((T98&lt;&gt;"")*ISNUMBER(SEARCH("|"&amp;T98&amp;"|",'5_ACOMPANHAMENTO'!$AC$3:$AC$4922)))+((U98&lt;&gt;"")*ISNUMBER(SEARCH("|"&amp;U98&amp;"|",'5_ACOMPANHAMENTO'!$AC$3:$AC$4922)))+((V98&lt;&gt;"")*ISNUMBER(SEARCH("|"&amp;V98&amp;"|",'5_ACOMPANHAMENTO'!$AC$3:$AC$4922)))+((W98&lt;&gt;"")*ISNUMBER(SEARCH("|"&amp;W98&amp;"|",'5_ACOMPANHAMENTO'!$AC$3:$AC$4922)))+((X98&lt;&gt;"")*ISNUMBER(SEARCH("|"&amp;X98&amp;"|",'5_ACOMPANHAMENTO'!$AC$3:$AC$4922)))+((Y98&lt;&gt;"")*ISNUMBER(SEARCH("|"&amp;Y98&amp;"|",'5_ACOMPANHAMENTO'!$AC$3:$AC$4922)))+((Z98&lt;&gt;"")*ISNUMBER(SEARCH("|"&amp;Z98&amp;"|",'5_ACOMPANHAMENTO'!$AC$3:$AC$4922)))+((AA98&lt;&gt;"")*ISNUMBER(SEARCH("|"&amp;AA98&amp;"|",'5_ACOMPANHAMENTO'!$AC$3:$AC$4922)))+((AB98&lt;&gt;"")*ISNUMBER(SEARCH("|"&amp;AB98&amp;"|",'5_ACOMPANHAMENTO'!$AC$3:$AC$4922))))&gt;0)),'5_ACOMPANHAMENTO'!$O$3:$O$4922),0))</f>
        <v/>
      </c>
      <c r="G98" s="7">
        <f>IF(OR($B98="",$C98=""),"",D98-F98)</f>
        <v/>
      </c>
      <c r="H98">
        <f>IF(OR($B98="",$C98=""),"",TRIM($B98&amp;"")&amp;"|"&amp;TRIM($C98&amp;""))</f>
        <v/>
      </c>
      <c r="I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",99)),1,99)))</f>
        <v/>
      </c>
      <c r="J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",99)),100,99)))</f>
        <v/>
      </c>
      <c r="K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",99)),199,99)))</f>
        <v/>
      </c>
      <c r="L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",99)),298,99)))</f>
        <v/>
      </c>
      <c r="M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",99)),397,99)))</f>
        <v/>
      </c>
      <c r="N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",99)),496,99)))</f>
        <v/>
      </c>
      <c r="O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",99)),595,99)))</f>
        <v/>
      </c>
      <c r="P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",99)),694,99)))</f>
        <v/>
      </c>
      <c r="Q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",99)),793,99)))</f>
        <v/>
      </c>
      <c r="R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",99)),892,99)))</f>
        <v/>
      </c>
      <c r="S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",99)),991,99)))</f>
        <v/>
      </c>
      <c r="T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",99)),1090,99)))</f>
        <v/>
      </c>
      <c r="U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",99)),1189,99)))</f>
        <v/>
      </c>
      <c r="V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",99)),1288,99)))</f>
        <v/>
      </c>
      <c r="W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",99)),1387,99)))</f>
        <v/>
      </c>
      <c r="X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",99)),1486,99)))</f>
        <v/>
      </c>
      <c r="Y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",99)),1585,99)))</f>
        <v/>
      </c>
      <c r="Z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",99)),1684,99)))</f>
        <v/>
      </c>
      <c r="AA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",99)),1783,99)))</f>
        <v/>
      </c>
      <c r="AB98" s="1">
        <f>IF($B98="","",TRIM(MID(SUBSTITUTE(TRIM(SUBSTITUTE(SUBSTITUTE(SUBSTITUTE(SUBSTITUTE(SUBSTITUTE(SUBSTITUTE(SUBSTITUTE(SUBSTITUTE(SUBSTITUTE(SUBSTITUTE(SUBSTITUTE(SUBSTITUTE(SUBSTITUTE(SUBSTITUTE(TRIM($B98&amp;""),CHAR(10),"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",REPT(" ",99)),1882,99)))</f>
        <v/>
      </c>
    </row>
    <row r="99" hidden="1" ht="14.25" customHeight="1">
      <c r="A99" s="4">
        <f>IF(OR($B99="",$C99=""),"",IFERROR(INDEX('5_ACOMPANHAMENTO'!$A$3:$A$4922,MATCH(1,INDEX(('5_ACOMPANHAMENTO'!$AD$3:$AD$4922=TRIM($C99&amp;""))*('5_ACOMPANHAMENTO'!$AC$3:$AC$4922&lt;&gt;"")*((((I99&lt;&gt;"")*ISNUMBER(SEARCH("|"&amp;I99&amp;"|",'5_ACOMPANHAMENTO'!$AC$3:$AC$4922)))+((J99&lt;&gt;"")*ISNUMBER(SEARCH("|"&amp;J99&amp;"|",'5_ACOMPANHAMENTO'!$AC$3:$AC$4922)))+((K99&lt;&gt;"")*ISNUMBER(SEARCH("|"&amp;K99&amp;"|",'5_ACOMPANHAMENTO'!$AC$3:$AC$4922)))+((L99&lt;&gt;"")*ISNUMBER(SEARCH("|"&amp;L99&amp;"|",'5_ACOMPANHAMENTO'!$AC$3:$AC$4922)))+((M99&lt;&gt;"")*ISNUMBER(SEARCH("|"&amp;M99&amp;"|",'5_ACOMPANHAMENTO'!$AC$3:$AC$4922)))+((N99&lt;&gt;"")*ISNUMBER(SEARCH("|"&amp;N99&amp;"|",'5_ACOMPANHAMENTO'!$AC$3:$AC$4922)))+((O99&lt;&gt;"")*ISNUMBER(SEARCH("|"&amp;O99&amp;"|",'5_ACOMPANHAMENTO'!$AC$3:$AC$4922)))+((P99&lt;&gt;"")*ISNUMBER(SEARCH("|"&amp;P99&amp;"|",'5_ACOMPANHAMENTO'!$AC$3:$AC$4922)))+((Q99&lt;&gt;"")*ISNUMBER(SEARCH("|"&amp;Q99&amp;"|",'5_ACOMPANHAMENTO'!$AC$3:$AC$4922)))+((R99&lt;&gt;"")*ISNUMBER(SEARCH("|"&amp;R99&amp;"|",'5_ACOMPANHAMENTO'!$AC$3:$AC$4922)))+((S99&lt;&gt;"")*ISNUMBER(SEARCH("|"&amp;S99&amp;"|",'5_ACOMPANHAMENTO'!$AC$3:$AC$4922)))+((T99&lt;&gt;"")*ISNUMBER(SEARCH("|"&amp;T99&amp;"|",'5_ACOMPANHAMENTO'!$AC$3:$AC$4922)))+((U99&lt;&gt;"")*ISNUMBER(SEARCH("|"&amp;U99&amp;"|",'5_ACOMPANHAMENTO'!$AC$3:$AC$4922)))+((V99&lt;&gt;"")*ISNUMBER(SEARCH("|"&amp;V99&amp;"|",'5_ACOMPANHAMENTO'!$AC$3:$AC$4922)))+((W99&lt;&gt;"")*ISNUMBER(SEARCH("|"&amp;W99&amp;"|",'5_ACOMPANHAMENTO'!$AC$3:$AC$4922)))+((X99&lt;&gt;"")*ISNUMBER(SEARCH("|"&amp;X99&amp;"|",'5_ACOMPANHAMENTO'!$AC$3:$AC$4922)))+((Y99&lt;&gt;"")*ISNUMBER(SEARCH("|"&amp;Y99&amp;"|",'5_ACOMPANHAMENTO'!$AC$3:$AC$4922)))+((Z99&lt;&gt;"")*ISNUMBER(SEARCH("|"&amp;Z99&amp;"|",'5_ACOMPANHAMENTO'!$AC$3:$AC$4922)))+((AA99&lt;&gt;"")*ISNUMBER(SEARCH("|"&amp;AA99&amp;"|",'5_ACOMPANHAMENTO'!$AC$3:$AC$4922)))+((AB99&lt;&gt;"")*ISNUMBER(SEARCH("|"&amp;AB99&amp;"|",'5_ACOMPANHAMENTO'!$AC$3:$AC$4922))))&gt;0),0),0)),""))</f>
        <v/>
      </c>
      <c r="B99" s="4" t="n">
        <v>10179</v>
      </c>
      <c r="C99" s="2" t="inlineStr">
        <is>
          <t>SERRA FITA</t>
        </is>
      </c>
      <c r="D99" s="4">
        <f>IF(OR($B99="",$C99=""),"",IFERROR(SUMPRODUCT(--(('5_ACOMPANHAMENTO'!$AD$3:$AD$4922=TRIM($C99&amp;""))*('5_ACOMPANHAMENTO'!$AC$3:$AC$4922&lt;&gt;"")*((((I99&lt;&gt;"")*ISNUMBER(SEARCH("|"&amp;I99&amp;"|",'5_ACOMPANHAMENTO'!$AC$3:$AC$4922)))+((J99&lt;&gt;"")*ISNUMBER(SEARCH("|"&amp;J99&amp;"|",'5_ACOMPANHAMENTO'!$AC$3:$AC$4922)))+((K99&lt;&gt;"")*ISNUMBER(SEARCH("|"&amp;K99&amp;"|",'5_ACOMPANHAMENTO'!$AC$3:$AC$4922)))+((L99&lt;&gt;"")*ISNUMBER(SEARCH("|"&amp;L99&amp;"|",'5_ACOMPANHAMENTO'!$AC$3:$AC$4922)))+((M99&lt;&gt;"")*ISNUMBER(SEARCH("|"&amp;M99&amp;"|",'5_ACOMPANHAMENTO'!$AC$3:$AC$4922)))+((N99&lt;&gt;"")*ISNUMBER(SEARCH("|"&amp;N99&amp;"|",'5_ACOMPANHAMENTO'!$AC$3:$AC$4922)))+((O99&lt;&gt;"")*ISNUMBER(SEARCH("|"&amp;O99&amp;"|",'5_ACOMPANHAMENTO'!$AC$3:$AC$4922)))+((P99&lt;&gt;"")*ISNUMBER(SEARCH("|"&amp;P99&amp;"|",'5_ACOMPANHAMENTO'!$AC$3:$AC$4922)))+((Q99&lt;&gt;"")*ISNUMBER(SEARCH("|"&amp;Q99&amp;"|",'5_ACOMPANHAMENTO'!$AC$3:$AC$4922)))+((R99&lt;&gt;"")*ISNUMBER(SEARCH("|"&amp;R99&amp;"|",'5_ACOMPANHAMENTO'!$AC$3:$AC$4922)))+((S99&lt;&gt;"")*ISNUMBER(SEARCH("|"&amp;S99&amp;"|",'5_ACOMPANHAMENTO'!$AC$3:$AC$4922)))+((T99&lt;&gt;"")*ISNUMBER(SEARCH("|"&amp;T99&amp;"|",'5_ACOMPANHAMENTO'!$AC$3:$AC$4922)))+((U99&lt;&gt;"")*ISNUMBER(SEARCH("|"&amp;U99&amp;"|",'5_ACOMPANHAMENTO'!$AC$3:$AC$4922)))+((V99&lt;&gt;"")*ISNUMBER(SEARCH("|"&amp;V99&amp;"|",'5_ACOMPANHAMENTO'!$AC$3:$AC$4922)))+((W99&lt;&gt;"")*ISNUMBER(SEARCH("|"&amp;W99&amp;"|",'5_ACOMPANHAMENTO'!$AC$3:$AC$4922)))+((X99&lt;&gt;"")*ISNUMBER(SEARCH("|"&amp;X99&amp;"|",'5_ACOMPANHAMENTO'!$AC$3:$AC$4922)))+((Y99&lt;&gt;"")*ISNUMBER(SEARCH("|"&amp;Y99&amp;"|",'5_ACOMPANHAMENTO'!$AC$3:$AC$4922)))+((Z99&lt;&gt;"")*ISNUMBER(SEARCH("|"&amp;Z99&amp;"|",'5_ACOMPANHAMENTO'!$AC$3:$AC$4922)))+((AA99&lt;&gt;"")*ISNUMBER(SEARCH("|"&amp;AA99&amp;"|",'5_ACOMPANHAMENTO'!$AC$3:$AC$4922)))+((AB99&lt;&gt;"")*ISNUMBER(SEARCH("|"&amp;AB99&amp;"|",'5_ACOMPANHAMENTO'!$AC$3:$AC$4922))))&gt;0)),'5_ACOMPANHAMENTO'!$J$3:$J$4922),0))</f>
        <v/>
      </c>
      <c r="E99" s="4">
        <f>IF(G99=0,"FINALIZADO",IF(TODAY()&gt;A99,"ATRASADO "&amp;TODAY()-A99&amp;" DIAS","ADIANTADO "&amp;A99-TODAY()&amp;" DIAS"))</f>
        <v/>
      </c>
      <c r="F99" s="7">
        <f>IF(OR($B99="",$C99=""),"",IFERROR(SUMPRODUCT(--(('5_ACOMPANHAMENTO'!$AD$3:$AD$4922=TRIM($C99&amp;""))*('5_ACOMPANHAMENTO'!$AC$3:$AC$4922&lt;&gt;"")*((((I99&lt;&gt;"")*ISNUMBER(SEARCH("|"&amp;I99&amp;"|",'5_ACOMPANHAMENTO'!$AC$3:$AC$4922)))+((J99&lt;&gt;"")*ISNUMBER(SEARCH("|"&amp;J99&amp;"|",'5_ACOMPANHAMENTO'!$AC$3:$AC$4922)))+((K99&lt;&gt;"")*ISNUMBER(SEARCH("|"&amp;K99&amp;"|",'5_ACOMPANHAMENTO'!$AC$3:$AC$4922)))+((L99&lt;&gt;"")*ISNUMBER(SEARCH("|"&amp;L99&amp;"|",'5_ACOMPANHAMENTO'!$AC$3:$AC$4922)))+((M99&lt;&gt;"")*ISNUMBER(SEARCH("|"&amp;M99&amp;"|",'5_ACOMPANHAMENTO'!$AC$3:$AC$4922)))+((N99&lt;&gt;"")*ISNUMBER(SEARCH("|"&amp;N99&amp;"|",'5_ACOMPANHAMENTO'!$AC$3:$AC$4922)))+((O99&lt;&gt;"")*ISNUMBER(SEARCH("|"&amp;O99&amp;"|",'5_ACOMPANHAMENTO'!$AC$3:$AC$4922)))+((P99&lt;&gt;"")*ISNUMBER(SEARCH("|"&amp;P99&amp;"|",'5_ACOMPANHAMENTO'!$AC$3:$AC$4922)))+((Q99&lt;&gt;"")*ISNUMBER(SEARCH("|"&amp;Q99&amp;"|",'5_ACOMPANHAMENTO'!$AC$3:$AC$4922)))+((R99&lt;&gt;"")*ISNUMBER(SEARCH("|"&amp;R99&amp;"|",'5_ACOMPANHAMENTO'!$AC$3:$AC$4922)))+((S99&lt;&gt;"")*ISNUMBER(SEARCH("|"&amp;S99&amp;"|",'5_ACOMPANHAMENTO'!$AC$3:$AC$4922)))+((T99&lt;&gt;"")*ISNUMBER(SEARCH("|"&amp;T99&amp;"|",'5_ACOMPANHAMENTO'!$AC$3:$AC$4922)))+((U99&lt;&gt;"")*ISNUMBER(SEARCH("|"&amp;U99&amp;"|",'5_ACOMPANHAMENTO'!$AC$3:$AC$4922)))+((V99&lt;&gt;"")*ISNUMBER(SEARCH("|"&amp;V99&amp;"|",'5_ACOMPANHAMENTO'!$AC$3:$AC$4922)))+((W99&lt;&gt;"")*ISNUMBER(SEARCH("|"&amp;W99&amp;"|",'5_ACOMPANHAMENTO'!$AC$3:$AC$4922)))+((X99&lt;&gt;"")*ISNUMBER(SEARCH("|"&amp;X99&amp;"|",'5_ACOMPANHAMENTO'!$AC$3:$AC$4922)))+((Y99&lt;&gt;"")*ISNUMBER(SEARCH("|"&amp;Y99&amp;"|",'5_ACOMPANHAMENTO'!$AC$3:$AC$4922)))+((Z99&lt;&gt;"")*ISNUMBER(SEARCH("|"&amp;Z99&amp;"|",'5_ACOMPANHAMENTO'!$AC$3:$AC$4922)))+((AA99&lt;&gt;"")*ISNUMBER(SEARCH("|"&amp;AA99&amp;"|",'5_ACOMPANHAMENTO'!$AC$3:$AC$4922)))+((AB99&lt;&gt;"")*ISNUMBER(SEARCH("|"&amp;AB99&amp;"|",'5_ACOMPANHAMENTO'!$AC$3:$AC$4922))))&gt;0)),'5_ACOMPANHAMENTO'!$O$3:$O$4922),0))</f>
        <v/>
      </c>
      <c r="G99" s="7">
        <f>IF(OR($B99="",$C99=""),"",D99-F99)</f>
        <v/>
      </c>
      <c r="H99">
        <f>IF(OR($B99="",$C99=""),"",TRIM($B99&amp;"")&amp;"|"&amp;TRIM($C99&amp;""))</f>
        <v/>
      </c>
      <c r="I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",99)),1,99)))</f>
        <v/>
      </c>
      <c r="J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",99)),100,99)))</f>
        <v/>
      </c>
      <c r="K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",99)),199,99)))</f>
        <v/>
      </c>
      <c r="L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",99)),298,99)))</f>
        <v/>
      </c>
      <c r="M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",99)),397,99)))</f>
        <v/>
      </c>
      <c r="N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",99)),496,99)))</f>
        <v/>
      </c>
      <c r="O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",99)),595,99)))</f>
        <v/>
      </c>
      <c r="P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",99)),694,99)))</f>
        <v/>
      </c>
      <c r="Q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",99)),793,99)))</f>
        <v/>
      </c>
      <c r="R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",99)),892,99)))</f>
        <v/>
      </c>
      <c r="S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",99)),991,99)))</f>
        <v/>
      </c>
      <c r="T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",99)),1090,99)))</f>
        <v/>
      </c>
      <c r="U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",99)),1189,99)))</f>
        <v/>
      </c>
      <c r="V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",99)),1288,99)))</f>
        <v/>
      </c>
      <c r="W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",99)),1387,99)))</f>
        <v/>
      </c>
      <c r="X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",99)),1486,99)))</f>
        <v/>
      </c>
      <c r="Y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",99)),1585,99)))</f>
        <v/>
      </c>
      <c r="Z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",99)),1684,99)))</f>
        <v/>
      </c>
      <c r="AA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",99)),1783,99)))</f>
        <v/>
      </c>
      <c r="AB99" s="1">
        <f>IF($B99="","",TRIM(MID(SUBSTITUTE(TRIM(SUBSTITUTE(SUBSTITUTE(SUBSTITUTE(SUBSTITUTE(SUBSTITUTE(SUBSTITUTE(SUBSTITUTE(SUBSTITUTE(SUBSTITUTE(SUBSTITUTE(SUBSTITUTE(SUBSTITUTE(SUBSTITUTE(SUBSTITUTE(TRIM($B99&amp;""),CHAR(10),"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",REPT(" ",99)),1882,99)))</f>
        <v/>
      </c>
    </row>
    <row r="100" hidden="1" ht="14.25" customHeight="1">
      <c r="A100" s="4">
        <f>IF(OR($B100="",$C100=""),"",IFERROR(INDEX('5_ACOMPANHAMENTO'!$A$3:$A$4922,MATCH(1,INDEX(('5_ACOMPANHAMENTO'!$AD$3:$AD$4922=TRIM($C100&amp;""))*('5_ACOMPANHAMENTO'!$AC$3:$AC$4922&lt;&gt;"")*((((I100&lt;&gt;"")*ISNUMBER(SEARCH("|"&amp;I100&amp;"|",'5_ACOMPANHAMENTO'!$AC$3:$AC$4922)))+((J100&lt;&gt;"")*ISNUMBER(SEARCH("|"&amp;J100&amp;"|",'5_ACOMPANHAMENTO'!$AC$3:$AC$4922)))+((K100&lt;&gt;"")*ISNUMBER(SEARCH("|"&amp;K100&amp;"|",'5_ACOMPANHAMENTO'!$AC$3:$AC$4922)))+((L100&lt;&gt;"")*ISNUMBER(SEARCH("|"&amp;L100&amp;"|",'5_ACOMPANHAMENTO'!$AC$3:$AC$4922)))+((M100&lt;&gt;"")*ISNUMBER(SEARCH("|"&amp;M100&amp;"|",'5_ACOMPANHAMENTO'!$AC$3:$AC$4922)))+((N100&lt;&gt;"")*ISNUMBER(SEARCH("|"&amp;N100&amp;"|",'5_ACOMPANHAMENTO'!$AC$3:$AC$4922)))+((O100&lt;&gt;"")*ISNUMBER(SEARCH("|"&amp;O100&amp;"|",'5_ACOMPANHAMENTO'!$AC$3:$AC$4922)))+((P100&lt;&gt;"")*ISNUMBER(SEARCH("|"&amp;P100&amp;"|",'5_ACOMPANHAMENTO'!$AC$3:$AC$4922)))+((Q100&lt;&gt;"")*ISNUMBER(SEARCH("|"&amp;Q100&amp;"|",'5_ACOMPANHAMENTO'!$AC$3:$AC$4922)))+((R100&lt;&gt;"")*ISNUMBER(SEARCH("|"&amp;R100&amp;"|",'5_ACOMPANHAMENTO'!$AC$3:$AC$4922)))+((S100&lt;&gt;"")*ISNUMBER(SEARCH("|"&amp;S100&amp;"|",'5_ACOMPANHAMENTO'!$AC$3:$AC$4922)))+((T100&lt;&gt;"")*ISNUMBER(SEARCH("|"&amp;T100&amp;"|",'5_ACOMPANHAMENTO'!$AC$3:$AC$4922)))+((U100&lt;&gt;"")*ISNUMBER(SEARCH("|"&amp;U100&amp;"|",'5_ACOMPANHAMENTO'!$AC$3:$AC$4922)))+((V100&lt;&gt;"")*ISNUMBER(SEARCH("|"&amp;V100&amp;"|",'5_ACOMPANHAMENTO'!$AC$3:$AC$4922)))+((W100&lt;&gt;"")*ISNUMBER(SEARCH("|"&amp;W100&amp;"|",'5_ACOMPANHAMENTO'!$AC$3:$AC$4922)))+((X100&lt;&gt;"")*ISNUMBER(SEARCH("|"&amp;X100&amp;"|",'5_ACOMPANHAMENTO'!$AC$3:$AC$4922)))+((Y100&lt;&gt;"")*ISNUMBER(SEARCH("|"&amp;Y100&amp;"|",'5_ACOMPANHAMENTO'!$AC$3:$AC$4922)))+((Z100&lt;&gt;"")*ISNUMBER(SEARCH("|"&amp;Z100&amp;"|",'5_ACOMPANHAMENTO'!$AC$3:$AC$4922)))+((AA100&lt;&gt;"")*ISNUMBER(SEARCH("|"&amp;AA100&amp;"|",'5_ACOMPANHAMENTO'!$AC$3:$AC$4922)))+((AB100&lt;&gt;"")*ISNUMBER(SEARCH("|"&amp;AB100&amp;"|",'5_ACOMPANHAMENTO'!$AC$3:$AC$4922))))&gt;0),0),0)),""))</f>
        <v/>
      </c>
      <c r="B100" s="4" t="n">
        <v>10179</v>
      </c>
      <c r="C100" s="25" t="inlineStr">
        <is>
          <t>PADE VELOX</t>
        </is>
      </c>
      <c r="D100" s="4">
        <f>IF(OR($B100="",$C100=""),"",IFERROR(SUMPRODUCT(--(('5_ACOMPANHAMENTO'!$AD$3:$AD$4922=TRIM($C100&amp;""))*('5_ACOMPANHAMENTO'!$AC$3:$AC$4922&lt;&gt;"")*((((I100&lt;&gt;"")*ISNUMBER(SEARCH("|"&amp;I100&amp;"|",'5_ACOMPANHAMENTO'!$AC$3:$AC$4922)))+((J100&lt;&gt;"")*ISNUMBER(SEARCH("|"&amp;J100&amp;"|",'5_ACOMPANHAMENTO'!$AC$3:$AC$4922)))+((K100&lt;&gt;"")*ISNUMBER(SEARCH("|"&amp;K100&amp;"|",'5_ACOMPANHAMENTO'!$AC$3:$AC$4922)))+((L100&lt;&gt;"")*ISNUMBER(SEARCH("|"&amp;L100&amp;"|",'5_ACOMPANHAMENTO'!$AC$3:$AC$4922)))+((M100&lt;&gt;"")*ISNUMBER(SEARCH("|"&amp;M100&amp;"|",'5_ACOMPANHAMENTO'!$AC$3:$AC$4922)))+((N100&lt;&gt;"")*ISNUMBER(SEARCH("|"&amp;N100&amp;"|",'5_ACOMPANHAMENTO'!$AC$3:$AC$4922)))+((O100&lt;&gt;"")*ISNUMBER(SEARCH("|"&amp;O100&amp;"|",'5_ACOMPANHAMENTO'!$AC$3:$AC$4922)))+((P100&lt;&gt;"")*ISNUMBER(SEARCH("|"&amp;P100&amp;"|",'5_ACOMPANHAMENTO'!$AC$3:$AC$4922)))+((Q100&lt;&gt;"")*ISNUMBER(SEARCH("|"&amp;Q100&amp;"|",'5_ACOMPANHAMENTO'!$AC$3:$AC$4922)))+((R100&lt;&gt;"")*ISNUMBER(SEARCH("|"&amp;R100&amp;"|",'5_ACOMPANHAMENTO'!$AC$3:$AC$4922)))+((S100&lt;&gt;"")*ISNUMBER(SEARCH("|"&amp;S100&amp;"|",'5_ACOMPANHAMENTO'!$AC$3:$AC$4922)))+((T100&lt;&gt;"")*ISNUMBER(SEARCH("|"&amp;T100&amp;"|",'5_ACOMPANHAMENTO'!$AC$3:$AC$4922)))+((U100&lt;&gt;"")*ISNUMBER(SEARCH("|"&amp;U100&amp;"|",'5_ACOMPANHAMENTO'!$AC$3:$AC$4922)))+((V100&lt;&gt;"")*ISNUMBER(SEARCH("|"&amp;V100&amp;"|",'5_ACOMPANHAMENTO'!$AC$3:$AC$4922)))+((W100&lt;&gt;"")*ISNUMBER(SEARCH("|"&amp;W100&amp;"|",'5_ACOMPANHAMENTO'!$AC$3:$AC$4922)))+((X100&lt;&gt;"")*ISNUMBER(SEARCH("|"&amp;X100&amp;"|",'5_ACOMPANHAMENTO'!$AC$3:$AC$4922)))+((Y100&lt;&gt;"")*ISNUMBER(SEARCH("|"&amp;Y100&amp;"|",'5_ACOMPANHAMENTO'!$AC$3:$AC$4922)))+((Z100&lt;&gt;"")*ISNUMBER(SEARCH("|"&amp;Z100&amp;"|",'5_ACOMPANHAMENTO'!$AC$3:$AC$4922)))+((AA100&lt;&gt;"")*ISNUMBER(SEARCH("|"&amp;AA100&amp;"|",'5_ACOMPANHAMENTO'!$AC$3:$AC$4922)))+((AB100&lt;&gt;"")*ISNUMBER(SEARCH("|"&amp;AB100&amp;"|",'5_ACOMPANHAMENTO'!$AC$3:$AC$4922))))&gt;0)),'5_ACOMPANHAMENTO'!$J$3:$J$4922),0))</f>
        <v/>
      </c>
      <c r="E100" s="4">
        <f>IF(G100=0,"FINALIZADO",IF(TODAY()&gt;A100,"ATRASADO "&amp;TODAY()-A100&amp;" DIAS","ADIANTADO "&amp;A100-TODAY()&amp;" DIAS"))</f>
        <v/>
      </c>
      <c r="F100" s="7">
        <f>IF(OR($B100="",$C100=""),"",IFERROR(SUMPRODUCT(--(('5_ACOMPANHAMENTO'!$AD$3:$AD$4922=TRIM($C100&amp;""))*('5_ACOMPANHAMENTO'!$AC$3:$AC$4922&lt;&gt;"")*((((I100&lt;&gt;"")*ISNUMBER(SEARCH("|"&amp;I100&amp;"|",'5_ACOMPANHAMENTO'!$AC$3:$AC$4922)))+((J100&lt;&gt;"")*ISNUMBER(SEARCH("|"&amp;J100&amp;"|",'5_ACOMPANHAMENTO'!$AC$3:$AC$4922)))+((K100&lt;&gt;"")*ISNUMBER(SEARCH("|"&amp;K100&amp;"|",'5_ACOMPANHAMENTO'!$AC$3:$AC$4922)))+((L100&lt;&gt;"")*ISNUMBER(SEARCH("|"&amp;L100&amp;"|",'5_ACOMPANHAMENTO'!$AC$3:$AC$4922)))+((M100&lt;&gt;"")*ISNUMBER(SEARCH("|"&amp;M100&amp;"|",'5_ACOMPANHAMENTO'!$AC$3:$AC$4922)))+((N100&lt;&gt;"")*ISNUMBER(SEARCH("|"&amp;N100&amp;"|",'5_ACOMPANHAMENTO'!$AC$3:$AC$4922)))+((O100&lt;&gt;"")*ISNUMBER(SEARCH("|"&amp;O100&amp;"|",'5_ACOMPANHAMENTO'!$AC$3:$AC$4922)))+((P100&lt;&gt;"")*ISNUMBER(SEARCH("|"&amp;P100&amp;"|",'5_ACOMPANHAMENTO'!$AC$3:$AC$4922)))+((Q100&lt;&gt;"")*ISNUMBER(SEARCH("|"&amp;Q100&amp;"|",'5_ACOMPANHAMENTO'!$AC$3:$AC$4922)))+((R100&lt;&gt;"")*ISNUMBER(SEARCH("|"&amp;R100&amp;"|",'5_ACOMPANHAMENTO'!$AC$3:$AC$4922)))+((S100&lt;&gt;"")*ISNUMBER(SEARCH("|"&amp;S100&amp;"|",'5_ACOMPANHAMENTO'!$AC$3:$AC$4922)))+((T100&lt;&gt;"")*ISNUMBER(SEARCH("|"&amp;T100&amp;"|",'5_ACOMPANHAMENTO'!$AC$3:$AC$4922)))+((U100&lt;&gt;"")*ISNUMBER(SEARCH("|"&amp;U100&amp;"|",'5_ACOMPANHAMENTO'!$AC$3:$AC$4922)))+((V100&lt;&gt;"")*ISNUMBER(SEARCH("|"&amp;V100&amp;"|",'5_ACOMPANHAMENTO'!$AC$3:$AC$4922)))+((W100&lt;&gt;"")*ISNUMBER(SEARCH("|"&amp;W100&amp;"|",'5_ACOMPANHAMENTO'!$AC$3:$AC$4922)))+((X100&lt;&gt;"")*ISNUMBER(SEARCH("|"&amp;X100&amp;"|",'5_ACOMPANHAMENTO'!$AC$3:$AC$4922)))+((Y100&lt;&gt;"")*ISNUMBER(SEARCH("|"&amp;Y100&amp;"|",'5_ACOMPANHAMENTO'!$AC$3:$AC$4922)))+((Z100&lt;&gt;"")*ISNUMBER(SEARCH("|"&amp;Z100&amp;"|",'5_ACOMPANHAMENTO'!$AC$3:$AC$4922)))+((AA100&lt;&gt;"")*ISNUMBER(SEARCH("|"&amp;AA100&amp;"|",'5_ACOMPANHAMENTO'!$AC$3:$AC$4922)))+((AB100&lt;&gt;"")*ISNUMBER(SEARCH("|"&amp;AB100&amp;"|",'5_ACOMPANHAMENTO'!$AC$3:$AC$4922))))&gt;0)),'5_ACOMPANHAMENTO'!$O$3:$O$4922),0))</f>
        <v/>
      </c>
      <c r="G100" s="7">
        <f>IF(OR($B100="",$C100=""),"",D100-F100)</f>
        <v/>
      </c>
      <c r="H100">
        <f>IF(OR($B100="",$C100=""),"",TRIM($B100&amp;"")&amp;"|"&amp;TRIM($C100&amp;""))</f>
        <v/>
      </c>
      <c r="I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",99)),1,99)))</f>
        <v/>
      </c>
      <c r="J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",99)),100,99)))</f>
        <v/>
      </c>
      <c r="K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",99)),199,99)))</f>
        <v/>
      </c>
      <c r="L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",99)),298,99)))</f>
        <v/>
      </c>
      <c r="M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",99)),397,99)))</f>
        <v/>
      </c>
      <c r="N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",99)),496,99)))</f>
        <v/>
      </c>
      <c r="O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",99)),595,99)))</f>
        <v/>
      </c>
      <c r="P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",99)),694,99)))</f>
        <v/>
      </c>
      <c r="Q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",99)),793,99)))</f>
        <v/>
      </c>
      <c r="R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",99)),892,99)))</f>
        <v/>
      </c>
      <c r="S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",99)),991,99)))</f>
        <v/>
      </c>
      <c r="T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",99)),1090,99)))</f>
        <v/>
      </c>
      <c r="U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",99)),1189,99)))</f>
        <v/>
      </c>
      <c r="V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",99)),1288,99)))</f>
        <v/>
      </c>
      <c r="W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",99)),1387,99)))</f>
        <v/>
      </c>
      <c r="X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",99)),1486,99)))</f>
        <v/>
      </c>
      <c r="Y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",99)),1585,99)))</f>
        <v/>
      </c>
      <c r="Z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",99)),1684,99)))</f>
        <v/>
      </c>
      <c r="AA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",99)),1783,99)))</f>
        <v/>
      </c>
      <c r="AB100" s="1">
        <f>IF($B100="","",TRIM(MID(SUBSTITUTE(TRIM(SUBSTITUTE(SUBSTITUTE(SUBSTITUTE(SUBSTITUTE(SUBSTITUTE(SUBSTITUTE(SUBSTITUTE(SUBSTITUTE(SUBSTITUTE(SUBSTITUTE(SUBSTITUTE(SUBSTITUTE(SUBSTITUTE(SUBSTITUTE(TRIM($B100&amp;""),CHAR(10),"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",REPT(" ",99)),1882,99)))</f>
        <v/>
      </c>
    </row>
    <row r="101" hidden="1" ht="14.25" customHeight="1">
      <c r="A101" s="4">
        <f>IF(OR($B101="",$C101=""),"",IFERROR(INDEX('5_ACOMPANHAMENTO'!$A$3:$A$4922,MATCH(1,INDEX(('5_ACOMPANHAMENTO'!$AD$3:$AD$4922=TRIM($C101&amp;""))*('5_ACOMPANHAMENTO'!$AC$3:$AC$4922&lt;&gt;"")*((((I101&lt;&gt;"")*ISNUMBER(SEARCH("|"&amp;I101&amp;"|",'5_ACOMPANHAMENTO'!$AC$3:$AC$4922)))+((J101&lt;&gt;"")*ISNUMBER(SEARCH("|"&amp;J101&amp;"|",'5_ACOMPANHAMENTO'!$AC$3:$AC$4922)))+((K101&lt;&gt;"")*ISNUMBER(SEARCH("|"&amp;K101&amp;"|",'5_ACOMPANHAMENTO'!$AC$3:$AC$4922)))+((L101&lt;&gt;"")*ISNUMBER(SEARCH("|"&amp;L101&amp;"|",'5_ACOMPANHAMENTO'!$AC$3:$AC$4922)))+((M101&lt;&gt;"")*ISNUMBER(SEARCH("|"&amp;M101&amp;"|",'5_ACOMPANHAMENTO'!$AC$3:$AC$4922)))+((N101&lt;&gt;"")*ISNUMBER(SEARCH("|"&amp;N101&amp;"|",'5_ACOMPANHAMENTO'!$AC$3:$AC$4922)))+((O101&lt;&gt;"")*ISNUMBER(SEARCH("|"&amp;O101&amp;"|",'5_ACOMPANHAMENTO'!$AC$3:$AC$4922)))+((P101&lt;&gt;"")*ISNUMBER(SEARCH("|"&amp;P101&amp;"|",'5_ACOMPANHAMENTO'!$AC$3:$AC$4922)))+((Q101&lt;&gt;"")*ISNUMBER(SEARCH("|"&amp;Q101&amp;"|",'5_ACOMPANHAMENTO'!$AC$3:$AC$4922)))+((R101&lt;&gt;"")*ISNUMBER(SEARCH("|"&amp;R101&amp;"|",'5_ACOMPANHAMENTO'!$AC$3:$AC$4922)))+((S101&lt;&gt;"")*ISNUMBER(SEARCH("|"&amp;S101&amp;"|",'5_ACOMPANHAMENTO'!$AC$3:$AC$4922)))+((T101&lt;&gt;"")*ISNUMBER(SEARCH("|"&amp;T101&amp;"|",'5_ACOMPANHAMENTO'!$AC$3:$AC$4922)))+((U101&lt;&gt;"")*ISNUMBER(SEARCH("|"&amp;U101&amp;"|",'5_ACOMPANHAMENTO'!$AC$3:$AC$4922)))+((V101&lt;&gt;"")*ISNUMBER(SEARCH("|"&amp;V101&amp;"|",'5_ACOMPANHAMENTO'!$AC$3:$AC$4922)))+((W101&lt;&gt;"")*ISNUMBER(SEARCH("|"&amp;W101&amp;"|",'5_ACOMPANHAMENTO'!$AC$3:$AC$4922)))+((X101&lt;&gt;"")*ISNUMBER(SEARCH("|"&amp;X101&amp;"|",'5_ACOMPANHAMENTO'!$AC$3:$AC$4922)))+((Y101&lt;&gt;"")*ISNUMBER(SEARCH("|"&amp;Y101&amp;"|",'5_ACOMPANHAMENTO'!$AC$3:$AC$4922)))+((Z101&lt;&gt;"")*ISNUMBER(SEARCH("|"&amp;Z101&amp;"|",'5_ACOMPANHAMENTO'!$AC$3:$AC$4922)))+((AA101&lt;&gt;"")*ISNUMBER(SEARCH("|"&amp;AA101&amp;"|",'5_ACOMPANHAMENTO'!$AC$3:$AC$4922)))+((AB101&lt;&gt;"")*ISNUMBER(SEARCH("|"&amp;AB101&amp;"|",'5_ACOMPANHAMENTO'!$AC$3:$AC$4922))))&gt;0),0),0)),""))</f>
        <v/>
      </c>
      <c r="B101" s="4" t="n">
        <v>10179</v>
      </c>
      <c r="C101" s="2" t="inlineStr">
        <is>
          <t>CNC NESTING</t>
        </is>
      </c>
      <c r="D101" s="4">
        <f>IF(OR($B101="",$C101=""),"",IFERROR(SUMPRODUCT(--(('5_ACOMPANHAMENTO'!$AD$3:$AD$4922=TRIM($C101&amp;""))*('5_ACOMPANHAMENTO'!$AC$3:$AC$4922&lt;&gt;"")*((((I101&lt;&gt;"")*ISNUMBER(SEARCH("|"&amp;I101&amp;"|",'5_ACOMPANHAMENTO'!$AC$3:$AC$4922)))+((J101&lt;&gt;"")*ISNUMBER(SEARCH("|"&amp;J101&amp;"|",'5_ACOMPANHAMENTO'!$AC$3:$AC$4922)))+((K101&lt;&gt;"")*ISNUMBER(SEARCH("|"&amp;K101&amp;"|",'5_ACOMPANHAMENTO'!$AC$3:$AC$4922)))+((L101&lt;&gt;"")*ISNUMBER(SEARCH("|"&amp;L101&amp;"|",'5_ACOMPANHAMENTO'!$AC$3:$AC$4922)))+((M101&lt;&gt;"")*ISNUMBER(SEARCH("|"&amp;M101&amp;"|",'5_ACOMPANHAMENTO'!$AC$3:$AC$4922)))+((N101&lt;&gt;"")*ISNUMBER(SEARCH("|"&amp;N101&amp;"|",'5_ACOMPANHAMENTO'!$AC$3:$AC$4922)))+((O101&lt;&gt;"")*ISNUMBER(SEARCH("|"&amp;O101&amp;"|",'5_ACOMPANHAMENTO'!$AC$3:$AC$4922)))+((P101&lt;&gt;"")*ISNUMBER(SEARCH("|"&amp;P101&amp;"|",'5_ACOMPANHAMENTO'!$AC$3:$AC$4922)))+((Q101&lt;&gt;"")*ISNUMBER(SEARCH("|"&amp;Q101&amp;"|",'5_ACOMPANHAMENTO'!$AC$3:$AC$4922)))+((R101&lt;&gt;"")*ISNUMBER(SEARCH("|"&amp;R101&amp;"|",'5_ACOMPANHAMENTO'!$AC$3:$AC$4922)))+((S101&lt;&gt;"")*ISNUMBER(SEARCH("|"&amp;S101&amp;"|",'5_ACOMPANHAMENTO'!$AC$3:$AC$4922)))+((T101&lt;&gt;"")*ISNUMBER(SEARCH("|"&amp;T101&amp;"|",'5_ACOMPANHAMENTO'!$AC$3:$AC$4922)))+((U101&lt;&gt;"")*ISNUMBER(SEARCH("|"&amp;U101&amp;"|",'5_ACOMPANHAMENTO'!$AC$3:$AC$4922)))+((V101&lt;&gt;"")*ISNUMBER(SEARCH("|"&amp;V101&amp;"|",'5_ACOMPANHAMENTO'!$AC$3:$AC$4922)))+((W101&lt;&gt;"")*ISNUMBER(SEARCH("|"&amp;W101&amp;"|",'5_ACOMPANHAMENTO'!$AC$3:$AC$4922)))+((X101&lt;&gt;"")*ISNUMBER(SEARCH("|"&amp;X101&amp;"|",'5_ACOMPANHAMENTO'!$AC$3:$AC$4922)))+((Y101&lt;&gt;"")*ISNUMBER(SEARCH("|"&amp;Y101&amp;"|",'5_ACOMPANHAMENTO'!$AC$3:$AC$4922)))+((Z101&lt;&gt;"")*ISNUMBER(SEARCH("|"&amp;Z101&amp;"|",'5_ACOMPANHAMENTO'!$AC$3:$AC$4922)))+((AA101&lt;&gt;"")*ISNUMBER(SEARCH("|"&amp;AA101&amp;"|",'5_ACOMPANHAMENTO'!$AC$3:$AC$4922)))+((AB101&lt;&gt;"")*ISNUMBER(SEARCH("|"&amp;AB101&amp;"|",'5_ACOMPANHAMENTO'!$AC$3:$AC$4922))))&gt;0)),'5_ACOMPANHAMENTO'!$J$3:$J$4922),0))</f>
        <v/>
      </c>
      <c r="E101" s="4">
        <f>IF(G101=0,"FINALIZADO",IF(TODAY()&gt;A101,"ATRASADO "&amp;TODAY()-A101&amp;" DIAS","ADIANTADO "&amp;A101-TODAY()&amp;" DIAS"))</f>
        <v/>
      </c>
      <c r="F101" s="7">
        <f>IF(OR($B101="",$C101=""),"",IFERROR(SUMPRODUCT(--(('5_ACOMPANHAMENTO'!$AD$3:$AD$4922=TRIM($C101&amp;""))*('5_ACOMPANHAMENTO'!$AC$3:$AC$4922&lt;&gt;"")*((((I101&lt;&gt;"")*ISNUMBER(SEARCH("|"&amp;I101&amp;"|",'5_ACOMPANHAMENTO'!$AC$3:$AC$4922)))+((J101&lt;&gt;"")*ISNUMBER(SEARCH("|"&amp;J101&amp;"|",'5_ACOMPANHAMENTO'!$AC$3:$AC$4922)))+((K101&lt;&gt;"")*ISNUMBER(SEARCH("|"&amp;K101&amp;"|",'5_ACOMPANHAMENTO'!$AC$3:$AC$4922)))+((L101&lt;&gt;"")*ISNUMBER(SEARCH("|"&amp;L101&amp;"|",'5_ACOMPANHAMENTO'!$AC$3:$AC$4922)))+((M101&lt;&gt;"")*ISNUMBER(SEARCH("|"&amp;M101&amp;"|",'5_ACOMPANHAMENTO'!$AC$3:$AC$4922)))+((N101&lt;&gt;"")*ISNUMBER(SEARCH("|"&amp;N101&amp;"|",'5_ACOMPANHAMENTO'!$AC$3:$AC$4922)))+((O101&lt;&gt;"")*ISNUMBER(SEARCH("|"&amp;O101&amp;"|",'5_ACOMPANHAMENTO'!$AC$3:$AC$4922)))+((P101&lt;&gt;"")*ISNUMBER(SEARCH("|"&amp;P101&amp;"|",'5_ACOMPANHAMENTO'!$AC$3:$AC$4922)))+((Q101&lt;&gt;"")*ISNUMBER(SEARCH("|"&amp;Q101&amp;"|",'5_ACOMPANHAMENTO'!$AC$3:$AC$4922)))+((R101&lt;&gt;"")*ISNUMBER(SEARCH("|"&amp;R101&amp;"|",'5_ACOMPANHAMENTO'!$AC$3:$AC$4922)))+((S101&lt;&gt;"")*ISNUMBER(SEARCH("|"&amp;S101&amp;"|",'5_ACOMPANHAMENTO'!$AC$3:$AC$4922)))+((T101&lt;&gt;"")*ISNUMBER(SEARCH("|"&amp;T101&amp;"|",'5_ACOMPANHAMENTO'!$AC$3:$AC$4922)))+((U101&lt;&gt;"")*ISNUMBER(SEARCH("|"&amp;U101&amp;"|",'5_ACOMPANHAMENTO'!$AC$3:$AC$4922)))+((V101&lt;&gt;"")*ISNUMBER(SEARCH("|"&amp;V101&amp;"|",'5_ACOMPANHAMENTO'!$AC$3:$AC$4922)))+((W101&lt;&gt;"")*ISNUMBER(SEARCH("|"&amp;W101&amp;"|",'5_ACOMPANHAMENTO'!$AC$3:$AC$4922)))+((X101&lt;&gt;"")*ISNUMBER(SEARCH("|"&amp;X101&amp;"|",'5_ACOMPANHAMENTO'!$AC$3:$AC$4922)))+((Y101&lt;&gt;"")*ISNUMBER(SEARCH("|"&amp;Y101&amp;"|",'5_ACOMPANHAMENTO'!$AC$3:$AC$4922)))+((Z101&lt;&gt;"")*ISNUMBER(SEARCH("|"&amp;Z101&amp;"|",'5_ACOMPANHAMENTO'!$AC$3:$AC$4922)))+((AA101&lt;&gt;"")*ISNUMBER(SEARCH("|"&amp;AA101&amp;"|",'5_ACOMPANHAMENTO'!$AC$3:$AC$4922)))+((AB101&lt;&gt;"")*ISNUMBER(SEARCH("|"&amp;AB101&amp;"|",'5_ACOMPANHAMENTO'!$AC$3:$AC$4922))))&gt;0)),'5_ACOMPANHAMENTO'!$O$3:$O$4922),0))</f>
        <v/>
      </c>
      <c r="G101" s="7">
        <f>IF(OR($B101="",$C101=""),"",D101-F101)</f>
        <v/>
      </c>
      <c r="H101">
        <f>IF(OR($B101="",$C101=""),"",TRIM($B101&amp;"")&amp;"|"&amp;TRIM($C101&amp;""))</f>
        <v/>
      </c>
      <c r="I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",99)),1,99)))</f>
        <v/>
      </c>
      <c r="J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",99)),100,99)))</f>
        <v/>
      </c>
      <c r="K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",99)),199,99)))</f>
        <v/>
      </c>
      <c r="L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",99)),298,99)))</f>
        <v/>
      </c>
      <c r="M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",99)),397,99)))</f>
        <v/>
      </c>
      <c r="N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",99)),496,99)))</f>
        <v/>
      </c>
      <c r="O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",99)),595,99)))</f>
        <v/>
      </c>
      <c r="P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",99)),694,99)))</f>
        <v/>
      </c>
      <c r="Q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",99)),793,99)))</f>
        <v/>
      </c>
      <c r="R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",99)),892,99)))</f>
        <v/>
      </c>
      <c r="S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",99)),991,99)))</f>
        <v/>
      </c>
      <c r="T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",99)),1090,99)))</f>
        <v/>
      </c>
      <c r="U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",99)),1189,99)))</f>
        <v/>
      </c>
      <c r="V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",99)),1288,99)))</f>
        <v/>
      </c>
      <c r="W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",99)),1387,99)))</f>
        <v/>
      </c>
      <c r="X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",99)),1486,99)))</f>
        <v/>
      </c>
      <c r="Y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",99)),1585,99)))</f>
        <v/>
      </c>
      <c r="Z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",99)),1684,99)))</f>
        <v/>
      </c>
      <c r="AA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",99)),1783,99)))</f>
        <v/>
      </c>
      <c r="AB101" s="1">
        <f>IF($B101="","",TRIM(MID(SUBSTITUTE(TRIM(SUBSTITUTE(SUBSTITUTE(SUBSTITUTE(SUBSTITUTE(SUBSTITUTE(SUBSTITUTE(SUBSTITUTE(SUBSTITUTE(SUBSTITUTE(SUBSTITUTE(SUBSTITUTE(SUBSTITUTE(SUBSTITUTE(SUBSTITUTE(TRIM($B101&amp;""),CHAR(10),"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",REPT(" ",99)),1882,99)))</f>
        <v/>
      </c>
    </row>
    <row r="102" hidden="1" ht="14.25" customHeight="1">
      <c r="A102" s="4">
        <f>IF(OR($B102="",$C102=""),"",IFERROR(INDEX('5_ACOMPANHAMENTO'!$A$3:$A$4922,MATCH(1,INDEX(('5_ACOMPANHAMENTO'!$AD$3:$AD$4922=TRIM($C102&amp;""))*('5_ACOMPANHAMENTO'!$AC$3:$AC$4922&lt;&gt;"")*((((I102&lt;&gt;"")*ISNUMBER(SEARCH("|"&amp;I102&amp;"|",'5_ACOMPANHAMENTO'!$AC$3:$AC$4922)))+((J102&lt;&gt;"")*ISNUMBER(SEARCH("|"&amp;J102&amp;"|",'5_ACOMPANHAMENTO'!$AC$3:$AC$4922)))+((K102&lt;&gt;"")*ISNUMBER(SEARCH("|"&amp;K102&amp;"|",'5_ACOMPANHAMENTO'!$AC$3:$AC$4922)))+((L102&lt;&gt;"")*ISNUMBER(SEARCH("|"&amp;L102&amp;"|",'5_ACOMPANHAMENTO'!$AC$3:$AC$4922)))+((M102&lt;&gt;"")*ISNUMBER(SEARCH("|"&amp;M102&amp;"|",'5_ACOMPANHAMENTO'!$AC$3:$AC$4922)))+((N102&lt;&gt;"")*ISNUMBER(SEARCH("|"&amp;N102&amp;"|",'5_ACOMPANHAMENTO'!$AC$3:$AC$4922)))+((O102&lt;&gt;"")*ISNUMBER(SEARCH("|"&amp;O102&amp;"|",'5_ACOMPANHAMENTO'!$AC$3:$AC$4922)))+((P102&lt;&gt;"")*ISNUMBER(SEARCH("|"&amp;P102&amp;"|",'5_ACOMPANHAMENTO'!$AC$3:$AC$4922)))+((Q102&lt;&gt;"")*ISNUMBER(SEARCH("|"&amp;Q102&amp;"|",'5_ACOMPANHAMENTO'!$AC$3:$AC$4922)))+((R102&lt;&gt;"")*ISNUMBER(SEARCH("|"&amp;R102&amp;"|",'5_ACOMPANHAMENTO'!$AC$3:$AC$4922)))+((S102&lt;&gt;"")*ISNUMBER(SEARCH("|"&amp;S102&amp;"|",'5_ACOMPANHAMENTO'!$AC$3:$AC$4922)))+((T102&lt;&gt;"")*ISNUMBER(SEARCH("|"&amp;T102&amp;"|",'5_ACOMPANHAMENTO'!$AC$3:$AC$4922)))+((U102&lt;&gt;"")*ISNUMBER(SEARCH("|"&amp;U102&amp;"|",'5_ACOMPANHAMENTO'!$AC$3:$AC$4922)))+((V102&lt;&gt;"")*ISNUMBER(SEARCH("|"&amp;V102&amp;"|",'5_ACOMPANHAMENTO'!$AC$3:$AC$4922)))+((W102&lt;&gt;"")*ISNUMBER(SEARCH("|"&amp;W102&amp;"|",'5_ACOMPANHAMENTO'!$AC$3:$AC$4922)))+((X102&lt;&gt;"")*ISNUMBER(SEARCH("|"&amp;X102&amp;"|",'5_ACOMPANHAMENTO'!$AC$3:$AC$4922)))+((Y102&lt;&gt;"")*ISNUMBER(SEARCH("|"&amp;Y102&amp;"|",'5_ACOMPANHAMENTO'!$AC$3:$AC$4922)))+((Z102&lt;&gt;"")*ISNUMBER(SEARCH("|"&amp;Z102&amp;"|",'5_ACOMPANHAMENTO'!$AC$3:$AC$4922)))+((AA102&lt;&gt;"")*ISNUMBER(SEARCH("|"&amp;AA102&amp;"|",'5_ACOMPANHAMENTO'!$AC$3:$AC$4922)))+((AB102&lt;&gt;"")*ISNUMBER(SEARCH("|"&amp;AB102&amp;"|",'5_ACOMPANHAMENTO'!$AC$3:$AC$4922))))&gt;0),0),0)),""))</f>
        <v/>
      </c>
      <c r="B102" s="4" t="n">
        <v>10179</v>
      </c>
      <c r="C102" s="2" t="inlineStr">
        <is>
          <t>COPIADORA</t>
        </is>
      </c>
      <c r="D102" s="4">
        <f>IF(OR($B102="",$C102=""),"",IFERROR(SUMPRODUCT(--(('5_ACOMPANHAMENTO'!$AD$3:$AD$4922=TRIM($C102&amp;""))*('5_ACOMPANHAMENTO'!$AC$3:$AC$4922&lt;&gt;"")*((((I102&lt;&gt;"")*ISNUMBER(SEARCH("|"&amp;I102&amp;"|",'5_ACOMPANHAMENTO'!$AC$3:$AC$4922)))+((J102&lt;&gt;"")*ISNUMBER(SEARCH("|"&amp;J102&amp;"|",'5_ACOMPANHAMENTO'!$AC$3:$AC$4922)))+((K102&lt;&gt;"")*ISNUMBER(SEARCH("|"&amp;K102&amp;"|",'5_ACOMPANHAMENTO'!$AC$3:$AC$4922)))+((L102&lt;&gt;"")*ISNUMBER(SEARCH("|"&amp;L102&amp;"|",'5_ACOMPANHAMENTO'!$AC$3:$AC$4922)))+((M102&lt;&gt;"")*ISNUMBER(SEARCH("|"&amp;M102&amp;"|",'5_ACOMPANHAMENTO'!$AC$3:$AC$4922)))+((N102&lt;&gt;"")*ISNUMBER(SEARCH("|"&amp;N102&amp;"|",'5_ACOMPANHAMENTO'!$AC$3:$AC$4922)))+((O102&lt;&gt;"")*ISNUMBER(SEARCH("|"&amp;O102&amp;"|",'5_ACOMPANHAMENTO'!$AC$3:$AC$4922)))+((P102&lt;&gt;"")*ISNUMBER(SEARCH("|"&amp;P102&amp;"|",'5_ACOMPANHAMENTO'!$AC$3:$AC$4922)))+((Q102&lt;&gt;"")*ISNUMBER(SEARCH("|"&amp;Q102&amp;"|",'5_ACOMPANHAMENTO'!$AC$3:$AC$4922)))+((R102&lt;&gt;"")*ISNUMBER(SEARCH("|"&amp;R102&amp;"|",'5_ACOMPANHAMENTO'!$AC$3:$AC$4922)))+((S102&lt;&gt;"")*ISNUMBER(SEARCH("|"&amp;S102&amp;"|",'5_ACOMPANHAMENTO'!$AC$3:$AC$4922)))+((T102&lt;&gt;"")*ISNUMBER(SEARCH("|"&amp;T102&amp;"|",'5_ACOMPANHAMENTO'!$AC$3:$AC$4922)))+((U102&lt;&gt;"")*ISNUMBER(SEARCH("|"&amp;U102&amp;"|",'5_ACOMPANHAMENTO'!$AC$3:$AC$4922)))+((V102&lt;&gt;"")*ISNUMBER(SEARCH("|"&amp;V102&amp;"|",'5_ACOMPANHAMENTO'!$AC$3:$AC$4922)))+((W102&lt;&gt;"")*ISNUMBER(SEARCH("|"&amp;W102&amp;"|",'5_ACOMPANHAMENTO'!$AC$3:$AC$4922)))+((X102&lt;&gt;"")*ISNUMBER(SEARCH("|"&amp;X102&amp;"|",'5_ACOMPANHAMENTO'!$AC$3:$AC$4922)))+((Y102&lt;&gt;"")*ISNUMBER(SEARCH("|"&amp;Y102&amp;"|",'5_ACOMPANHAMENTO'!$AC$3:$AC$4922)))+((Z102&lt;&gt;"")*ISNUMBER(SEARCH("|"&amp;Z102&amp;"|",'5_ACOMPANHAMENTO'!$AC$3:$AC$4922)))+((AA102&lt;&gt;"")*ISNUMBER(SEARCH("|"&amp;AA102&amp;"|",'5_ACOMPANHAMENTO'!$AC$3:$AC$4922)))+((AB102&lt;&gt;"")*ISNUMBER(SEARCH("|"&amp;AB102&amp;"|",'5_ACOMPANHAMENTO'!$AC$3:$AC$4922))))&gt;0)),'5_ACOMPANHAMENTO'!$J$3:$J$4922),0))</f>
        <v/>
      </c>
      <c r="E102" s="4">
        <f>IF(G102=0,"FINALIZADO",IF(TODAY()&gt;A102,"ATRASADO "&amp;TODAY()-A102&amp;" DIAS","ADIANTADO "&amp;A102-TODAY()&amp;" DIAS"))</f>
        <v/>
      </c>
      <c r="F102" s="7">
        <f>IF(OR($B102="",$C102=""),"",IFERROR(SUMPRODUCT(--(('5_ACOMPANHAMENTO'!$AD$3:$AD$4922=TRIM($C102&amp;""))*('5_ACOMPANHAMENTO'!$AC$3:$AC$4922&lt;&gt;"")*((((I102&lt;&gt;"")*ISNUMBER(SEARCH("|"&amp;I102&amp;"|",'5_ACOMPANHAMENTO'!$AC$3:$AC$4922)))+((J102&lt;&gt;"")*ISNUMBER(SEARCH("|"&amp;J102&amp;"|",'5_ACOMPANHAMENTO'!$AC$3:$AC$4922)))+((K102&lt;&gt;"")*ISNUMBER(SEARCH("|"&amp;K102&amp;"|",'5_ACOMPANHAMENTO'!$AC$3:$AC$4922)))+((L102&lt;&gt;"")*ISNUMBER(SEARCH("|"&amp;L102&amp;"|",'5_ACOMPANHAMENTO'!$AC$3:$AC$4922)))+((M102&lt;&gt;"")*ISNUMBER(SEARCH("|"&amp;M102&amp;"|",'5_ACOMPANHAMENTO'!$AC$3:$AC$4922)))+((N102&lt;&gt;"")*ISNUMBER(SEARCH("|"&amp;N102&amp;"|",'5_ACOMPANHAMENTO'!$AC$3:$AC$4922)))+((O102&lt;&gt;"")*ISNUMBER(SEARCH("|"&amp;O102&amp;"|",'5_ACOMPANHAMENTO'!$AC$3:$AC$4922)))+((P102&lt;&gt;"")*ISNUMBER(SEARCH("|"&amp;P102&amp;"|",'5_ACOMPANHAMENTO'!$AC$3:$AC$4922)))+((Q102&lt;&gt;"")*ISNUMBER(SEARCH("|"&amp;Q102&amp;"|",'5_ACOMPANHAMENTO'!$AC$3:$AC$4922)))+((R102&lt;&gt;"")*ISNUMBER(SEARCH("|"&amp;R102&amp;"|",'5_ACOMPANHAMENTO'!$AC$3:$AC$4922)))+((S102&lt;&gt;"")*ISNUMBER(SEARCH("|"&amp;S102&amp;"|",'5_ACOMPANHAMENTO'!$AC$3:$AC$4922)))+((T102&lt;&gt;"")*ISNUMBER(SEARCH("|"&amp;T102&amp;"|",'5_ACOMPANHAMENTO'!$AC$3:$AC$4922)))+((U102&lt;&gt;"")*ISNUMBER(SEARCH("|"&amp;U102&amp;"|",'5_ACOMPANHAMENTO'!$AC$3:$AC$4922)))+((V102&lt;&gt;"")*ISNUMBER(SEARCH("|"&amp;V102&amp;"|",'5_ACOMPANHAMENTO'!$AC$3:$AC$4922)))+((W102&lt;&gt;"")*ISNUMBER(SEARCH("|"&amp;W102&amp;"|",'5_ACOMPANHAMENTO'!$AC$3:$AC$4922)))+((X102&lt;&gt;"")*ISNUMBER(SEARCH("|"&amp;X102&amp;"|",'5_ACOMPANHAMENTO'!$AC$3:$AC$4922)))+((Y102&lt;&gt;"")*ISNUMBER(SEARCH("|"&amp;Y102&amp;"|",'5_ACOMPANHAMENTO'!$AC$3:$AC$4922)))+((Z102&lt;&gt;"")*ISNUMBER(SEARCH("|"&amp;Z102&amp;"|",'5_ACOMPANHAMENTO'!$AC$3:$AC$4922)))+((AA102&lt;&gt;"")*ISNUMBER(SEARCH("|"&amp;AA102&amp;"|",'5_ACOMPANHAMENTO'!$AC$3:$AC$4922)))+((AB102&lt;&gt;"")*ISNUMBER(SEARCH("|"&amp;AB102&amp;"|",'5_ACOMPANHAMENTO'!$AC$3:$AC$4922))))&gt;0)),'5_ACOMPANHAMENTO'!$O$3:$O$4922),0))</f>
        <v/>
      </c>
      <c r="G102" s="7">
        <f>IF(OR($B102="",$C102=""),"",D102-F102)</f>
        <v/>
      </c>
      <c r="H102">
        <f>IF(OR($B102="",$C102=""),"",TRIM($B102&amp;"")&amp;"|"&amp;TRIM($C102&amp;""))</f>
        <v/>
      </c>
      <c r="I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",99)),1,99)))</f>
        <v/>
      </c>
      <c r="J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",99)),100,99)))</f>
        <v/>
      </c>
      <c r="K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",99)),199,99)))</f>
        <v/>
      </c>
      <c r="L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",99)),298,99)))</f>
        <v/>
      </c>
      <c r="M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",99)),397,99)))</f>
        <v/>
      </c>
      <c r="N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",99)),496,99)))</f>
        <v/>
      </c>
      <c r="O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",99)),595,99)))</f>
        <v/>
      </c>
      <c r="P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",99)),694,99)))</f>
        <v/>
      </c>
      <c r="Q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",99)),793,99)))</f>
        <v/>
      </c>
      <c r="R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",99)),892,99)))</f>
        <v/>
      </c>
      <c r="S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",99)),991,99)))</f>
        <v/>
      </c>
      <c r="T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",99)),1090,99)))</f>
        <v/>
      </c>
      <c r="U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",99)),1189,99)))</f>
        <v/>
      </c>
      <c r="V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",99)),1288,99)))</f>
        <v/>
      </c>
      <c r="W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",99)),1387,99)))</f>
        <v/>
      </c>
      <c r="X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",99)),1486,99)))</f>
        <v/>
      </c>
      <c r="Y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",99)),1585,99)))</f>
        <v/>
      </c>
      <c r="Z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",99)),1684,99)))</f>
        <v/>
      </c>
      <c r="AA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",99)),1783,99)))</f>
        <v/>
      </c>
      <c r="AB102" s="1">
        <f>IF($B102="","",TRIM(MID(SUBSTITUTE(TRIM(SUBSTITUTE(SUBSTITUTE(SUBSTITUTE(SUBSTITUTE(SUBSTITUTE(SUBSTITUTE(SUBSTITUTE(SUBSTITUTE(SUBSTITUTE(SUBSTITUTE(SUBSTITUTE(SUBSTITUTE(SUBSTITUTE(SUBSTITUTE(TRIM($B102&amp;""),CHAR(10),"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",REPT(" ",99)),1882,99)))</f>
        <v/>
      </c>
    </row>
    <row r="103" hidden="1" ht="14.25" customHeight="1">
      <c r="A103" s="4">
        <f>IF(OR($B103="",$C103=""),"",IFERROR(INDEX('5_ACOMPANHAMENTO'!$A$3:$A$4922,MATCH(1,INDEX(('5_ACOMPANHAMENTO'!$AD$3:$AD$4922=TRIM($C103&amp;""))*('5_ACOMPANHAMENTO'!$AC$3:$AC$4922&lt;&gt;"")*((((I103&lt;&gt;"")*ISNUMBER(SEARCH("|"&amp;I103&amp;"|",'5_ACOMPANHAMENTO'!$AC$3:$AC$4922)))+((J103&lt;&gt;"")*ISNUMBER(SEARCH("|"&amp;J103&amp;"|",'5_ACOMPANHAMENTO'!$AC$3:$AC$4922)))+((K103&lt;&gt;"")*ISNUMBER(SEARCH("|"&amp;K103&amp;"|",'5_ACOMPANHAMENTO'!$AC$3:$AC$4922)))+((L103&lt;&gt;"")*ISNUMBER(SEARCH("|"&amp;L103&amp;"|",'5_ACOMPANHAMENTO'!$AC$3:$AC$4922)))+((M103&lt;&gt;"")*ISNUMBER(SEARCH("|"&amp;M103&amp;"|",'5_ACOMPANHAMENTO'!$AC$3:$AC$4922)))+((N103&lt;&gt;"")*ISNUMBER(SEARCH("|"&amp;N103&amp;"|",'5_ACOMPANHAMENTO'!$AC$3:$AC$4922)))+((O103&lt;&gt;"")*ISNUMBER(SEARCH("|"&amp;O103&amp;"|",'5_ACOMPANHAMENTO'!$AC$3:$AC$4922)))+((P103&lt;&gt;"")*ISNUMBER(SEARCH("|"&amp;P103&amp;"|",'5_ACOMPANHAMENTO'!$AC$3:$AC$4922)))+((Q103&lt;&gt;"")*ISNUMBER(SEARCH("|"&amp;Q103&amp;"|",'5_ACOMPANHAMENTO'!$AC$3:$AC$4922)))+((R103&lt;&gt;"")*ISNUMBER(SEARCH("|"&amp;R103&amp;"|",'5_ACOMPANHAMENTO'!$AC$3:$AC$4922)))+((S103&lt;&gt;"")*ISNUMBER(SEARCH("|"&amp;S103&amp;"|",'5_ACOMPANHAMENTO'!$AC$3:$AC$4922)))+((T103&lt;&gt;"")*ISNUMBER(SEARCH("|"&amp;T103&amp;"|",'5_ACOMPANHAMENTO'!$AC$3:$AC$4922)))+((U103&lt;&gt;"")*ISNUMBER(SEARCH("|"&amp;U103&amp;"|",'5_ACOMPANHAMENTO'!$AC$3:$AC$4922)))+((V103&lt;&gt;"")*ISNUMBER(SEARCH("|"&amp;V103&amp;"|",'5_ACOMPANHAMENTO'!$AC$3:$AC$4922)))+((W103&lt;&gt;"")*ISNUMBER(SEARCH("|"&amp;W103&amp;"|",'5_ACOMPANHAMENTO'!$AC$3:$AC$4922)))+((X103&lt;&gt;"")*ISNUMBER(SEARCH("|"&amp;X103&amp;"|",'5_ACOMPANHAMENTO'!$AC$3:$AC$4922)))+((Y103&lt;&gt;"")*ISNUMBER(SEARCH("|"&amp;Y103&amp;"|",'5_ACOMPANHAMENTO'!$AC$3:$AC$4922)))+((Z103&lt;&gt;"")*ISNUMBER(SEARCH("|"&amp;Z103&amp;"|",'5_ACOMPANHAMENTO'!$AC$3:$AC$4922)))+((AA103&lt;&gt;"")*ISNUMBER(SEARCH("|"&amp;AA103&amp;"|",'5_ACOMPANHAMENTO'!$AC$3:$AC$4922)))+((AB103&lt;&gt;"")*ISNUMBER(SEARCH("|"&amp;AB103&amp;"|",'5_ACOMPANHAMENTO'!$AC$3:$AC$4922))))&gt;0),0),0)),""))</f>
        <v/>
      </c>
      <c r="B103" s="4" t="n">
        <v>10179</v>
      </c>
      <c r="C103" s="25" t="inlineStr">
        <is>
          <t>USINAGEM</t>
        </is>
      </c>
      <c r="D103" s="4">
        <f>IF(OR($B103="",$C103=""),"",IFERROR(SUMPRODUCT(--(('5_ACOMPANHAMENTO'!$AD$3:$AD$4922=TRIM($C103&amp;""))*('5_ACOMPANHAMENTO'!$AC$3:$AC$4922&lt;&gt;"")*((((I103&lt;&gt;"")*ISNUMBER(SEARCH("|"&amp;I103&amp;"|",'5_ACOMPANHAMENTO'!$AC$3:$AC$4922)))+((J103&lt;&gt;"")*ISNUMBER(SEARCH("|"&amp;J103&amp;"|",'5_ACOMPANHAMENTO'!$AC$3:$AC$4922)))+((K103&lt;&gt;"")*ISNUMBER(SEARCH("|"&amp;K103&amp;"|",'5_ACOMPANHAMENTO'!$AC$3:$AC$4922)))+((L103&lt;&gt;"")*ISNUMBER(SEARCH("|"&amp;L103&amp;"|",'5_ACOMPANHAMENTO'!$AC$3:$AC$4922)))+((M103&lt;&gt;"")*ISNUMBER(SEARCH("|"&amp;M103&amp;"|",'5_ACOMPANHAMENTO'!$AC$3:$AC$4922)))+((N103&lt;&gt;"")*ISNUMBER(SEARCH("|"&amp;N103&amp;"|",'5_ACOMPANHAMENTO'!$AC$3:$AC$4922)))+((O103&lt;&gt;"")*ISNUMBER(SEARCH("|"&amp;O103&amp;"|",'5_ACOMPANHAMENTO'!$AC$3:$AC$4922)))+((P103&lt;&gt;"")*ISNUMBER(SEARCH("|"&amp;P103&amp;"|",'5_ACOMPANHAMENTO'!$AC$3:$AC$4922)))+((Q103&lt;&gt;"")*ISNUMBER(SEARCH("|"&amp;Q103&amp;"|",'5_ACOMPANHAMENTO'!$AC$3:$AC$4922)))+((R103&lt;&gt;"")*ISNUMBER(SEARCH("|"&amp;R103&amp;"|",'5_ACOMPANHAMENTO'!$AC$3:$AC$4922)))+((S103&lt;&gt;"")*ISNUMBER(SEARCH("|"&amp;S103&amp;"|",'5_ACOMPANHAMENTO'!$AC$3:$AC$4922)))+((T103&lt;&gt;"")*ISNUMBER(SEARCH("|"&amp;T103&amp;"|",'5_ACOMPANHAMENTO'!$AC$3:$AC$4922)))+((U103&lt;&gt;"")*ISNUMBER(SEARCH("|"&amp;U103&amp;"|",'5_ACOMPANHAMENTO'!$AC$3:$AC$4922)))+((V103&lt;&gt;"")*ISNUMBER(SEARCH("|"&amp;V103&amp;"|",'5_ACOMPANHAMENTO'!$AC$3:$AC$4922)))+((W103&lt;&gt;"")*ISNUMBER(SEARCH("|"&amp;W103&amp;"|",'5_ACOMPANHAMENTO'!$AC$3:$AC$4922)))+((X103&lt;&gt;"")*ISNUMBER(SEARCH("|"&amp;X103&amp;"|",'5_ACOMPANHAMENTO'!$AC$3:$AC$4922)))+((Y103&lt;&gt;"")*ISNUMBER(SEARCH("|"&amp;Y103&amp;"|",'5_ACOMPANHAMENTO'!$AC$3:$AC$4922)))+((Z103&lt;&gt;"")*ISNUMBER(SEARCH("|"&amp;Z103&amp;"|",'5_ACOMPANHAMENTO'!$AC$3:$AC$4922)))+((AA103&lt;&gt;"")*ISNUMBER(SEARCH("|"&amp;AA103&amp;"|",'5_ACOMPANHAMENTO'!$AC$3:$AC$4922)))+((AB103&lt;&gt;"")*ISNUMBER(SEARCH("|"&amp;AB103&amp;"|",'5_ACOMPANHAMENTO'!$AC$3:$AC$4922))))&gt;0)),'5_ACOMPANHAMENTO'!$J$3:$J$4922),0))</f>
        <v/>
      </c>
      <c r="E103" s="4">
        <f>IF(G103=0,"FINALIZADO",IF(TODAY()&gt;A103,"ATRASADO "&amp;TODAY()-A103&amp;" DIAS","ADIANTADO "&amp;A103-TODAY()&amp;" DIAS"))</f>
        <v/>
      </c>
      <c r="F103" s="7">
        <f>IF(OR($B103="",$C103=""),"",IFERROR(SUMPRODUCT(--(('5_ACOMPANHAMENTO'!$AD$3:$AD$4922=TRIM($C103&amp;""))*('5_ACOMPANHAMENTO'!$AC$3:$AC$4922&lt;&gt;"")*((((I103&lt;&gt;"")*ISNUMBER(SEARCH("|"&amp;I103&amp;"|",'5_ACOMPANHAMENTO'!$AC$3:$AC$4922)))+((J103&lt;&gt;"")*ISNUMBER(SEARCH("|"&amp;J103&amp;"|",'5_ACOMPANHAMENTO'!$AC$3:$AC$4922)))+((K103&lt;&gt;"")*ISNUMBER(SEARCH("|"&amp;K103&amp;"|",'5_ACOMPANHAMENTO'!$AC$3:$AC$4922)))+((L103&lt;&gt;"")*ISNUMBER(SEARCH("|"&amp;L103&amp;"|",'5_ACOMPANHAMENTO'!$AC$3:$AC$4922)))+((M103&lt;&gt;"")*ISNUMBER(SEARCH("|"&amp;M103&amp;"|",'5_ACOMPANHAMENTO'!$AC$3:$AC$4922)))+((N103&lt;&gt;"")*ISNUMBER(SEARCH("|"&amp;N103&amp;"|",'5_ACOMPANHAMENTO'!$AC$3:$AC$4922)))+((O103&lt;&gt;"")*ISNUMBER(SEARCH("|"&amp;O103&amp;"|",'5_ACOMPANHAMENTO'!$AC$3:$AC$4922)))+((P103&lt;&gt;"")*ISNUMBER(SEARCH("|"&amp;P103&amp;"|",'5_ACOMPANHAMENTO'!$AC$3:$AC$4922)))+((Q103&lt;&gt;"")*ISNUMBER(SEARCH("|"&amp;Q103&amp;"|",'5_ACOMPANHAMENTO'!$AC$3:$AC$4922)))+((R103&lt;&gt;"")*ISNUMBER(SEARCH("|"&amp;R103&amp;"|",'5_ACOMPANHAMENTO'!$AC$3:$AC$4922)))+((S103&lt;&gt;"")*ISNUMBER(SEARCH("|"&amp;S103&amp;"|",'5_ACOMPANHAMENTO'!$AC$3:$AC$4922)))+((T103&lt;&gt;"")*ISNUMBER(SEARCH("|"&amp;T103&amp;"|",'5_ACOMPANHAMENTO'!$AC$3:$AC$4922)))+((U103&lt;&gt;"")*ISNUMBER(SEARCH("|"&amp;U103&amp;"|",'5_ACOMPANHAMENTO'!$AC$3:$AC$4922)))+((V103&lt;&gt;"")*ISNUMBER(SEARCH("|"&amp;V103&amp;"|",'5_ACOMPANHAMENTO'!$AC$3:$AC$4922)))+((W103&lt;&gt;"")*ISNUMBER(SEARCH("|"&amp;W103&amp;"|",'5_ACOMPANHAMENTO'!$AC$3:$AC$4922)))+((X103&lt;&gt;"")*ISNUMBER(SEARCH("|"&amp;X103&amp;"|",'5_ACOMPANHAMENTO'!$AC$3:$AC$4922)))+((Y103&lt;&gt;"")*ISNUMBER(SEARCH("|"&amp;Y103&amp;"|",'5_ACOMPANHAMENTO'!$AC$3:$AC$4922)))+((Z103&lt;&gt;"")*ISNUMBER(SEARCH("|"&amp;Z103&amp;"|",'5_ACOMPANHAMENTO'!$AC$3:$AC$4922)))+((AA103&lt;&gt;"")*ISNUMBER(SEARCH("|"&amp;AA103&amp;"|",'5_ACOMPANHAMENTO'!$AC$3:$AC$4922)))+((AB103&lt;&gt;"")*ISNUMBER(SEARCH("|"&amp;AB103&amp;"|",'5_ACOMPANHAMENTO'!$AC$3:$AC$4922))))&gt;0)),'5_ACOMPANHAMENTO'!$O$3:$O$4922),0))</f>
        <v/>
      </c>
      <c r="G103" s="7">
        <f>IF(OR($B103="",$C103=""),"",D103-F103)</f>
        <v/>
      </c>
      <c r="H103">
        <f>IF(OR($B103="",$C103=""),"",TRIM($B103&amp;"")&amp;"|"&amp;TRIM($C103&amp;""))</f>
        <v/>
      </c>
      <c r="I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",99)),1,99)))</f>
        <v/>
      </c>
      <c r="J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",99)),100,99)))</f>
        <v/>
      </c>
      <c r="K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",99)),199,99)))</f>
        <v/>
      </c>
      <c r="L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",99)),298,99)))</f>
        <v/>
      </c>
      <c r="M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",99)),397,99)))</f>
        <v/>
      </c>
      <c r="N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",99)),496,99)))</f>
        <v/>
      </c>
      <c r="O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",99)),595,99)))</f>
        <v/>
      </c>
      <c r="P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",99)),694,99)))</f>
        <v/>
      </c>
      <c r="Q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",99)),793,99)))</f>
        <v/>
      </c>
      <c r="R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",99)),892,99)))</f>
        <v/>
      </c>
      <c r="S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",99)),991,99)))</f>
        <v/>
      </c>
      <c r="T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",99)),1090,99)))</f>
        <v/>
      </c>
      <c r="U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",99)),1189,99)))</f>
        <v/>
      </c>
      <c r="V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",99)),1288,99)))</f>
        <v/>
      </c>
      <c r="W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",99)),1387,99)))</f>
        <v/>
      </c>
      <c r="X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",99)),1486,99)))</f>
        <v/>
      </c>
      <c r="Y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",99)),1585,99)))</f>
        <v/>
      </c>
      <c r="Z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",99)),1684,99)))</f>
        <v/>
      </c>
      <c r="AA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",99)),1783,99)))</f>
        <v/>
      </c>
      <c r="AB103" s="1">
        <f>IF($B103="","",TRIM(MID(SUBSTITUTE(TRIM(SUBSTITUTE(SUBSTITUTE(SUBSTITUTE(SUBSTITUTE(SUBSTITUTE(SUBSTITUTE(SUBSTITUTE(SUBSTITUTE(SUBSTITUTE(SUBSTITUTE(SUBSTITUTE(SUBSTITUTE(SUBSTITUTE(SUBSTITUTE(TRIM($B103&amp;""),CHAR(10),"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",REPT(" ",99)),1882,99)))</f>
        <v/>
      </c>
    </row>
    <row r="104" hidden="1" ht="14.25" customHeight="1">
      <c r="A104" s="4">
        <f>IF(OR($B104="",$C104=""),"",IFERROR(INDEX('5_ACOMPANHAMENTO'!$A$3:$A$4922,MATCH(1,INDEX(('5_ACOMPANHAMENTO'!$AD$3:$AD$4922=TRIM($C104&amp;""))*('5_ACOMPANHAMENTO'!$AC$3:$AC$4922&lt;&gt;"")*((((I104&lt;&gt;"")*ISNUMBER(SEARCH("|"&amp;I104&amp;"|",'5_ACOMPANHAMENTO'!$AC$3:$AC$4922)))+((J104&lt;&gt;"")*ISNUMBER(SEARCH("|"&amp;J104&amp;"|",'5_ACOMPANHAMENTO'!$AC$3:$AC$4922)))+((K104&lt;&gt;"")*ISNUMBER(SEARCH("|"&amp;K104&amp;"|",'5_ACOMPANHAMENTO'!$AC$3:$AC$4922)))+((L104&lt;&gt;"")*ISNUMBER(SEARCH("|"&amp;L104&amp;"|",'5_ACOMPANHAMENTO'!$AC$3:$AC$4922)))+((M104&lt;&gt;"")*ISNUMBER(SEARCH("|"&amp;M104&amp;"|",'5_ACOMPANHAMENTO'!$AC$3:$AC$4922)))+((N104&lt;&gt;"")*ISNUMBER(SEARCH("|"&amp;N104&amp;"|",'5_ACOMPANHAMENTO'!$AC$3:$AC$4922)))+((O104&lt;&gt;"")*ISNUMBER(SEARCH("|"&amp;O104&amp;"|",'5_ACOMPANHAMENTO'!$AC$3:$AC$4922)))+((P104&lt;&gt;"")*ISNUMBER(SEARCH("|"&amp;P104&amp;"|",'5_ACOMPANHAMENTO'!$AC$3:$AC$4922)))+((Q104&lt;&gt;"")*ISNUMBER(SEARCH("|"&amp;Q104&amp;"|",'5_ACOMPANHAMENTO'!$AC$3:$AC$4922)))+((R104&lt;&gt;"")*ISNUMBER(SEARCH("|"&amp;R104&amp;"|",'5_ACOMPANHAMENTO'!$AC$3:$AC$4922)))+((S104&lt;&gt;"")*ISNUMBER(SEARCH("|"&amp;S104&amp;"|",'5_ACOMPANHAMENTO'!$AC$3:$AC$4922)))+((T104&lt;&gt;"")*ISNUMBER(SEARCH("|"&amp;T104&amp;"|",'5_ACOMPANHAMENTO'!$AC$3:$AC$4922)))+((U104&lt;&gt;"")*ISNUMBER(SEARCH("|"&amp;U104&amp;"|",'5_ACOMPANHAMENTO'!$AC$3:$AC$4922)))+((V104&lt;&gt;"")*ISNUMBER(SEARCH("|"&amp;V104&amp;"|",'5_ACOMPANHAMENTO'!$AC$3:$AC$4922)))+((W104&lt;&gt;"")*ISNUMBER(SEARCH("|"&amp;W104&amp;"|",'5_ACOMPANHAMENTO'!$AC$3:$AC$4922)))+((X104&lt;&gt;"")*ISNUMBER(SEARCH("|"&amp;X104&amp;"|",'5_ACOMPANHAMENTO'!$AC$3:$AC$4922)))+((Y104&lt;&gt;"")*ISNUMBER(SEARCH("|"&amp;Y104&amp;"|",'5_ACOMPANHAMENTO'!$AC$3:$AC$4922)))+((Z104&lt;&gt;"")*ISNUMBER(SEARCH("|"&amp;Z104&amp;"|",'5_ACOMPANHAMENTO'!$AC$3:$AC$4922)))+((AA104&lt;&gt;"")*ISNUMBER(SEARCH("|"&amp;AA104&amp;"|",'5_ACOMPANHAMENTO'!$AC$3:$AC$4922)))+((AB104&lt;&gt;"")*ISNUMBER(SEARCH("|"&amp;AB104&amp;"|",'5_ACOMPANHAMENTO'!$AC$3:$AC$4922))))&gt;0),0),0)),""))</f>
        <v/>
      </c>
      <c r="B104" s="4" t="n">
        <v>10179</v>
      </c>
      <c r="C104" s="2" t="inlineStr">
        <is>
          <t>MONTAGEM DE TAMPOS</t>
        </is>
      </c>
      <c r="D104" s="4">
        <f>IF(OR($B104="",$C104=""),"",IFERROR(SUMPRODUCT(--(('5_ACOMPANHAMENTO'!$AD$3:$AD$4922=TRIM($C104&amp;""))*('5_ACOMPANHAMENTO'!$AC$3:$AC$4922&lt;&gt;"")*((((I104&lt;&gt;"")*ISNUMBER(SEARCH("|"&amp;I104&amp;"|",'5_ACOMPANHAMENTO'!$AC$3:$AC$4922)))+((J104&lt;&gt;"")*ISNUMBER(SEARCH("|"&amp;J104&amp;"|",'5_ACOMPANHAMENTO'!$AC$3:$AC$4922)))+((K104&lt;&gt;"")*ISNUMBER(SEARCH("|"&amp;K104&amp;"|",'5_ACOMPANHAMENTO'!$AC$3:$AC$4922)))+((L104&lt;&gt;"")*ISNUMBER(SEARCH("|"&amp;L104&amp;"|",'5_ACOMPANHAMENTO'!$AC$3:$AC$4922)))+((M104&lt;&gt;"")*ISNUMBER(SEARCH("|"&amp;M104&amp;"|",'5_ACOMPANHAMENTO'!$AC$3:$AC$4922)))+((N104&lt;&gt;"")*ISNUMBER(SEARCH("|"&amp;N104&amp;"|",'5_ACOMPANHAMENTO'!$AC$3:$AC$4922)))+((O104&lt;&gt;"")*ISNUMBER(SEARCH("|"&amp;O104&amp;"|",'5_ACOMPANHAMENTO'!$AC$3:$AC$4922)))+((P104&lt;&gt;"")*ISNUMBER(SEARCH("|"&amp;P104&amp;"|",'5_ACOMPANHAMENTO'!$AC$3:$AC$4922)))+((Q104&lt;&gt;"")*ISNUMBER(SEARCH("|"&amp;Q104&amp;"|",'5_ACOMPANHAMENTO'!$AC$3:$AC$4922)))+((R104&lt;&gt;"")*ISNUMBER(SEARCH("|"&amp;R104&amp;"|",'5_ACOMPANHAMENTO'!$AC$3:$AC$4922)))+((S104&lt;&gt;"")*ISNUMBER(SEARCH("|"&amp;S104&amp;"|",'5_ACOMPANHAMENTO'!$AC$3:$AC$4922)))+((T104&lt;&gt;"")*ISNUMBER(SEARCH("|"&amp;T104&amp;"|",'5_ACOMPANHAMENTO'!$AC$3:$AC$4922)))+((U104&lt;&gt;"")*ISNUMBER(SEARCH("|"&amp;U104&amp;"|",'5_ACOMPANHAMENTO'!$AC$3:$AC$4922)))+((V104&lt;&gt;"")*ISNUMBER(SEARCH("|"&amp;V104&amp;"|",'5_ACOMPANHAMENTO'!$AC$3:$AC$4922)))+((W104&lt;&gt;"")*ISNUMBER(SEARCH("|"&amp;W104&amp;"|",'5_ACOMPANHAMENTO'!$AC$3:$AC$4922)))+((X104&lt;&gt;"")*ISNUMBER(SEARCH("|"&amp;X104&amp;"|",'5_ACOMPANHAMENTO'!$AC$3:$AC$4922)))+((Y104&lt;&gt;"")*ISNUMBER(SEARCH("|"&amp;Y104&amp;"|",'5_ACOMPANHAMENTO'!$AC$3:$AC$4922)))+((Z104&lt;&gt;"")*ISNUMBER(SEARCH("|"&amp;Z104&amp;"|",'5_ACOMPANHAMENTO'!$AC$3:$AC$4922)))+((AA104&lt;&gt;"")*ISNUMBER(SEARCH("|"&amp;AA104&amp;"|",'5_ACOMPANHAMENTO'!$AC$3:$AC$4922)))+((AB104&lt;&gt;"")*ISNUMBER(SEARCH("|"&amp;AB104&amp;"|",'5_ACOMPANHAMENTO'!$AC$3:$AC$4922))))&gt;0)),'5_ACOMPANHAMENTO'!$J$3:$J$4922),0))</f>
        <v/>
      </c>
      <c r="E104" s="4">
        <f>IF(G104=0,"FINALIZADO",IF(TODAY()&gt;A104,"ATRASADO "&amp;TODAY()-A104&amp;" DIAS","ADIANTADO "&amp;A104-TODAY()&amp;" DIAS"))</f>
        <v/>
      </c>
      <c r="F104" s="7">
        <f>IF(OR($B104="",$C104=""),"",IFERROR(SUMPRODUCT(--(('5_ACOMPANHAMENTO'!$AD$3:$AD$4922=TRIM($C104&amp;""))*('5_ACOMPANHAMENTO'!$AC$3:$AC$4922&lt;&gt;"")*((((I104&lt;&gt;"")*ISNUMBER(SEARCH("|"&amp;I104&amp;"|",'5_ACOMPANHAMENTO'!$AC$3:$AC$4922)))+((J104&lt;&gt;"")*ISNUMBER(SEARCH("|"&amp;J104&amp;"|",'5_ACOMPANHAMENTO'!$AC$3:$AC$4922)))+((K104&lt;&gt;"")*ISNUMBER(SEARCH("|"&amp;K104&amp;"|",'5_ACOMPANHAMENTO'!$AC$3:$AC$4922)))+((L104&lt;&gt;"")*ISNUMBER(SEARCH("|"&amp;L104&amp;"|",'5_ACOMPANHAMENTO'!$AC$3:$AC$4922)))+((M104&lt;&gt;"")*ISNUMBER(SEARCH("|"&amp;M104&amp;"|",'5_ACOMPANHAMENTO'!$AC$3:$AC$4922)))+((N104&lt;&gt;"")*ISNUMBER(SEARCH("|"&amp;N104&amp;"|",'5_ACOMPANHAMENTO'!$AC$3:$AC$4922)))+((O104&lt;&gt;"")*ISNUMBER(SEARCH("|"&amp;O104&amp;"|",'5_ACOMPANHAMENTO'!$AC$3:$AC$4922)))+((P104&lt;&gt;"")*ISNUMBER(SEARCH("|"&amp;P104&amp;"|",'5_ACOMPANHAMENTO'!$AC$3:$AC$4922)))+((Q104&lt;&gt;"")*ISNUMBER(SEARCH("|"&amp;Q104&amp;"|",'5_ACOMPANHAMENTO'!$AC$3:$AC$4922)))+((R104&lt;&gt;"")*ISNUMBER(SEARCH("|"&amp;R104&amp;"|",'5_ACOMPANHAMENTO'!$AC$3:$AC$4922)))+((S104&lt;&gt;"")*ISNUMBER(SEARCH("|"&amp;S104&amp;"|",'5_ACOMPANHAMENTO'!$AC$3:$AC$4922)))+((T104&lt;&gt;"")*ISNUMBER(SEARCH("|"&amp;T104&amp;"|",'5_ACOMPANHAMENTO'!$AC$3:$AC$4922)))+((U104&lt;&gt;"")*ISNUMBER(SEARCH("|"&amp;U104&amp;"|",'5_ACOMPANHAMENTO'!$AC$3:$AC$4922)))+((V104&lt;&gt;"")*ISNUMBER(SEARCH("|"&amp;V104&amp;"|",'5_ACOMPANHAMENTO'!$AC$3:$AC$4922)))+((W104&lt;&gt;"")*ISNUMBER(SEARCH("|"&amp;W104&amp;"|",'5_ACOMPANHAMENTO'!$AC$3:$AC$4922)))+((X104&lt;&gt;"")*ISNUMBER(SEARCH("|"&amp;X104&amp;"|",'5_ACOMPANHAMENTO'!$AC$3:$AC$4922)))+((Y104&lt;&gt;"")*ISNUMBER(SEARCH("|"&amp;Y104&amp;"|",'5_ACOMPANHAMENTO'!$AC$3:$AC$4922)))+((Z104&lt;&gt;"")*ISNUMBER(SEARCH("|"&amp;Z104&amp;"|",'5_ACOMPANHAMENTO'!$AC$3:$AC$4922)))+((AA104&lt;&gt;"")*ISNUMBER(SEARCH("|"&amp;AA104&amp;"|",'5_ACOMPANHAMENTO'!$AC$3:$AC$4922)))+((AB104&lt;&gt;"")*ISNUMBER(SEARCH("|"&amp;AB104&amp;"|",'5_ACOMPANHAMENTO'!$AC$3:$AC$4922))))&gt;0)),'5_ACOMPANHAMENTO'!$O$3:$O$4922),0))</f>
        <v/>
      </c>
      <c r="G104" s="7">
        <f>IF(OR($B104="",$C104=""),"",D104-F104)</f>
        <v/>
      </c>
      <c r="H104">
        <f>IF(OR($B104="",$C104=""),"",TRIM($B104&amp;"")&amp;"|"&amp;TRIM($C104&amp;""))</f>
        <v/>
      </c>
      <c r="I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",99)),1,99)))</f>
        <v/>
      </c>
      <c r="J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",99)),100,99)))</f>
        <v/>
      </c>
      <c r="K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",99)),199,99)))</f>
        <v/>
      </c>
      <c r="L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",99)),298,99)))</f>
        <v/>
      </c>
      <c r="M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",99)),397,99)))</f>
        <v/>
      </c>
      <c r="N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",99)),496,99)))</f>
        <v/>
      </c>
      <c r="O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",99)),595,99)))</f>
        <v/>
      </c>
      <c r="P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",99)),694,99)))</f>
        <v/>
      </c>
      <c r="Q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",99)),793,99)))</f>
        <v/>
      </c>
      <c r="R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",99)),892,99)))</f>
        <v/>
      </c>
      <c r="S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",99)),991,99)))</f>
        <v/>
      </c>
      <c r="T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",99)),1090,99)))</f>
        <v/>
      </c>
      <c r="U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",99)),1189,99)))</f>
        <v/>
      </c>
      <c r="V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",99)),1288,99)))</f>
        <v/>
      </c>
      <c r="W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",99)),1387,99)))</f>
        <v/>
      </c>
      <c r="X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",99)),1486,99)))</f>
        <v/>
      </c>
      <c r="Y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",99)),1585,99)))</f>
        <v/>
      </c>
      <c r="Z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",99)),1684,99)))</f>
        <v/>
      </c>
      <c r="AA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",99)),1783,99)))</f>
        <v/>
      </c>
      <c r="AB104" s="1">
        <f>IF($B104="","",TRIM(MID(SUBSTITUTE(TRIM(SUBSTITUTE(SUBSTITUTE(SUBSTITUTE(SUBSTITUTE(SUBSTITUTE(SUBSTITUTE(SUBSTITUTE(SUBSTITUTE(SUBSTITUTE(SUBSTITUTE(SUBSTITUTE(SUBSTITUTE(SUBSTITUTE(SUBSTITUTE(TRIM($B104&amp;""),CHAR(10),"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",REPT(" ",99)),1882,99)))</f>
        <v/>
      </c>
    </row>
    <row r="105" hidden="1" ht="14.25" customHeight="1">
      <c r="A105" s="4">
        <f>IF(OR($B105="",$C105=""),"",IFERROR(INDEX('5_ACOMPANHAMENTO'!$A$3:$A$4922,MATCH(1,INDEX(('5_ACOMPANHAMENTO'!$AD$3:$AD$4922=TRIM($C105&amp;""))*('5_ACOMPANHAMENTO'!$AC$3:$AC$4922&lt;&gt;"")*((((I105&lt;&gt;"")*ISNUMBER(SEARCH("|"&amp;I105&amp;"|",'5_ACOMPANHAMENTO'!$AC$3:$AC$4922)))+((J105&lt;&gt;"")*ISNUMBER(SEARCH("|"&amp;J105&amp;"|",'5_ACOMPANHAMENTO'!$AC$3:$AC$4922)))+((K105&lt;&gt;"")*ISNUMBER(SEARCH("|"&amp;K105&amp;"|",'5_ACOMPANHAMENTO'!$AC$3:$AC$4922)))+((L105&lt;&gt;"")*ISNUMBER(SEARCH("|"&amp;L105&amp;"|",'5_ACOMPANHAMENTO'!$AC$3:$AC$4922)))+((M105&lt;&gt;"")*ISNUMBER(SEARCH("|"&amp;M105&amp;"|",'5_ACOMPANHAMENTO'!$AC$3:$AC$4922)))+((N105&lt;&gt;"")*ISNUMBER(SEARCH("|"&amp;N105&amp;"|",'5_ACOMPANHAMENTO'!$AC$3:$AC$4922)))+((O105&lt;&gt;"")*ISNUMBER(SEARCH("|"&amp;O105&amp;"|",'5_ACOMPANHAMENTO'!$AC$3:$AC$4922)))+((P105&lt;&gt;"")*ISNUMBER(SEARCH("|"&amp;P105&amp;"|",'5_ACOMPANHAMENTO'!$AC$3:$AC$4922)))+((Q105&lt;&gt;"")*ISNUMBER(SEARCH("|"&amp;Q105&amp;"|",'5_ACOMPANHAMENTO'!$AC$3:$AC$4922)))+((R105&lt;&gt;"")*ISNUMBER(SEARCH("|"&amp;R105&amp;"|",'5_ACOMPANHAMENTO'!$AC$3:$AC$4922)))+((S105&lt;&gt;"")*ISNUMBER(SEARCH("|"&amp;S105&amp;"|",'5_ACOMPANHAMENTO'!$AC$3:$AC$4922)))+((T105&lt;&gt;"")*ISNUMBER(SEARCH("|"&amp;T105&amp;"|",'5_ACOMPANHAMENTO'!$AC$3:$AC$4922)))+((U105&lt;&gt;"")*ISNUMBER(SEARCH("|"&amp;U105&amp;"|",'5_ACOMPANHAMENTO'!$AC$3:$AC$4922)))+((V105&lt;&gt;"")*ISNUMBER(SEARCH("|"&amp;V105&amp;"|",'5_ACOMPANHAMENTO'!$AC$3:$AC$4922)))+((W105&lt;&gt;"")*ISNUMBER(SEARCH("|"&amp;W105&amp;"|",'5_ACOMPANHAMENTO'!$AC$3:$AC$4922)))+((X105&lt;&gt;"")*ISNUMBER(SEARCH("|"&amp;X105&amp;"|",'5_ACOMPANHAMENTO'!$AC$3:$AC$4922)))+((Y105&lt;&gt;"")*ISNUMBER(SEARCH("|"&amp;Y105&amp;"|",'5_ACOMPANHAMENTO'!$AC$3:$AC$4922)))+((Z105&lt;&gt;"")*ISNUMBER(SEARCH("|"&amp;Z105&amp;"|",'5_ACOMPANHAMENTO'!$AC$3:$AC$4922)))+((AA105&lt;&gt;"")*ISNUMBER(SEARCH("|"&amp;AA105&amp;"|",'5_ACOMPANHAMENTO'!$AC$3:$AC$4922)))+((AB105&lt;&gt;"")*ISNUMBER(SEARCH("|"&amp;AB105&amp;"|",'5_ACOMPANHAMENTO'!$AC$3:$AC$4922))))&gt;0),0),0)),""))</f>
        <v/>
      </c>
      <c r="B105" s="4" t="n">
        <v>10179</v>
      </c>
      <c r="C105" s="2" t="inlineStr">
        <is>
          <t>FURADEIRA 20</t>
        </is>
      </c>
      <c r="D105" s="4">
        <f>IF(OR($B105="",$C105=""),"",IFERROR(SUMPRODUCT(--(('5_ACOMPANHAMENTO'!$AD$3:$AD$4922=TRIM($C105&amp;""))*('5_ACOMPANHAMENTO'!$AC$3:$AC$4922&lt;&gt;"")*((((I105&lt;&gt;"")*ISNUMBER(SEARCH("|"&amp;I105&amp;"|",'5_ACOMPANHAMENTO'!$AC$3:$AC$4922)))+((J105&lt;&gt;"")*ISNUMBER(SEARCH("|"&amp;J105&amp;"|",'5_ACOMPANHAMENTO'!$AC$3:$AC$4922)))+((K105&lt;&gt;"")*ISNUMBER(SEARCH("|"&amp;K105&amp;"|",'5_ACOMPANHAMENTO'!$AC$3:$AC$4922)))+((L105&lt;&gt;"")*ISNUMBER(SEARCH("|"&amp;L105&amp;"|",'5_ACOMPANHAMENTO'!$AC$3:$AC$4922)))+((M105&lt;&gt;"")*ISNUMBER(SEARCH("|"&amp;M105&amp;"|",'5_ACOMPANHAMENTO'!$AC$3:$AC$4922)))+((N105&lt;&gt;"")*ISNUMBER(SEARCH("|"&amp;N105&amp;"|",'5_ACOMPANHAMENTO'!$AC$3:$AC$4922)))+((O105&lt;&gt;"")*ISNUMBER(SEARCH("|"&amp;O105&amp;"|",'5_ACOMPANHAMENTO'!$AC$3:$AC$4922)))+((P105&lt;&gt;"")*ISNUMBER(SEARCH("|"&amp;P105&amp;"|",'5_ACOMPANHAMENTO'!$AC$3:$AC$4922)))+((Q105&lt;&gt;"")*ISNUMBER(SEARCH("|"&amp;Q105&amp;"|",'5_ACOMPANHAMENTO'!$AC$3:$AC$4922)))+((R105&lt;&gt;"")*ISNUMBER(SEARCH("|"&amp;R105&amp;"|",'5_ACOMPANHAMENTO'!$AC$3:$AC$4922)))+((S105&lt;&gt;"")*ISNUMBER(SEARCH("|"&amp;S105&amp;"|",'5_ACOMPANHAMENTO'!$AC$3:$AC$4922)))+((T105&lt;&gt;"")*ISNUMBER(SEARCH("|"&amp;T105&amp;"|",'5_ACOMPANHAMENTO'!$AC$3:$AC$4922)))+((U105&lt;&gt;"")*ISNUMBER(SEARCH("|"&amp;U105&amp;"|",'5_ACOMPANHAMENTO'!$AC$3:$AC$4922)))+((V105&lt;&gt;"")*ISNUMBER(SEARCH("|"&amp;V105&amp;"|",'5_ACOMPANHAMENTO'!$AC$3:$AC$4922)))+((W105&lt;&gt;"")*ISNUMBER(SEARCH("|"&amp;W105&amp;"|",'5_ACOMPANHAMENTO'!$AC$3:$AC$4922)))+((X105&lt;&gt;"")*ISNUMBER(SEARCH("|"&amp;X105&amp;"|",'5_ACOMPANHAMENTO'!$AC$3:$AC$4922)))+((Y105&lt;&gt;"")*ISNUMBER(SEARCH("|"&amp;Y105&amp;"|",'5_ACOMPANHAMENTO'!$AC$3:$AC$4922)))+((Z105&lt;&gt;"")*ISNUMBER(SEARCH("|"&amp;Z105&amp;"|",'5_ACOMPANHAMENTO'!$AC$3:$AC$4922)))+((AA105&lt;&gt;"")*ISNUMBER(SEARCH("|"&amp;AA105&amp;"|",'5_ACOMPANHAMENTO'!$AC$3:$AC$4922)))+((AB105&lt;&gt;"")*ISNUMBER(SEARCH("|"&amp;AB105&amp;"|",'5_ACOMPANHAMENTO'!$AC$3:$AC$4922))))&gt;0)),'5_ACOMPANHAMENTO'!$J$3:$J$4922),0))</f>
        <v/>
      </c>
      <c r="E105" s="4">
        <f>IF(G105=0,"FINALIZADO",IF(TODAY()&gt;A105,"ATRASADO "&amp;TODAY()-A105&amp;" DIAS","ADIANTADO "&amp;A105-TODAY()&amp;" DIAS"))</f>
        <v/>
      </c>
      <c r="F105" s="7">
        <f>IF(OR($B105="",$C105=""),"",IFERROR(SUMPRODUCT(--(('5_ACOMPANHAMENTO'!$AD$3:$AD$4922=TRIM($C105&amp;""))*('5_ACOMPANHAMENTO'!$AC$3:$AC$4922&lt;&gt;"")*((((I105&lt;&gt;"")*ISNUMBER(SEARCH("|"&amp;I105&amp;"|",'5_ACOMPANHAMENTO'!$AC$3:$AC$4922)))+((J105&lt;&gt;"")*ISNUMBER(SEARCH("|"&amp;J105&amp;"|",'5_ACOMPANHAMENTO'!$AC$3:$AC$4922)))+((K105&lt;&gt;"")*ISNUMBER(SEARCH("|"&amp;K105&amp;"|",'5_ACOMPANHAMENTO'!$AC$3:$AC$4922)))+((L105&lt;&gt;"")*ISNUMBER(SEARCH("|"&amp;L105&amp;"|",'5_ACOMPANHAMENTO'!$AC$3:$AC$4922)))+((M105&lt;&gt;"")*ISNUMBER(SEARCH("|"&amp;M105&amp;"|",'5_ACOMPANHAMENTO'!$AC$3:$AC$4922)))+((N105&lt;&gt;"")*ISNUMBER(SEARCH("|"&amp;N105&amp;"|",'5_ACOMPANHAMENTO'!$AC$3:$AC$4922)))+((O105&lt;&gt;"")*ISNUMBER(SEARCH("|"&amp;O105&amp;"|",'5_ACOMPANHAMENTO'!$AC$3:$AC$4922)))+((P105&lt;&gt;"")*ISNUMBER(SEARCH("|"&amp;P105&amp;"|",'5_ACOMPANHAMENTO'!$AC$3:$AC$4922)))+((Q105&lt;&gt;"")*ISNUMBER(SEARCH("|"&amp;Q105&amp;"|",'5_ACOMPANHAMENTO'!$AC$3:$AC$4922)))+((R105&lt;&gt;"")*ISNUMBER(SEARCH("|"&amp;R105&amp;"|",'5_ACOMPANHAMENTO'!$AC$3:$AC$4922)))+((S105&lt;&gt;"")*ISNUMBER(SEARCH("|"&amp;S105&amp;"|",'5_ACOMPANHAMENTO'!$AC$3:$AC$4922)))+((T105&lt;&gt;"")*ISNUMBER(SEARCH("|"&amp;T105&amp;"|",'5_ACOMPANHAMENTO'!$AC$3:$AC$4922)))+((U105&lt;&gt;"")*ISNUMBER(SEARCH("|"&amp;U105&amp;"|",'5_ACOMPANHAMENTO'!$AC$3:$AC$4922)))+((V105&lt;&gt;"")*ISNUMBER(SEARCH("|"&amp;V105&amp;"|",'5_ACOMPANHAMENTO'!$AC$3:$AC$4922)))+((W105&lt;&gt;"")*ISNUMBER(SEARCH("|"&amp;W105&amp;"|",'5_ACOMPANHAMENTO'!$AC$3:$AC$4922)))+((X105&lt;&gt;"")*ISNUMBER(SEARCH("|"&amp;X105&amp;"|",'5_ACOMPANHAMENTO'!$AC$3:$AC$4922)))+((Y105&lt;&gt;"")*ISNUMBER(SEARCH("|"&amp;Y105&amp;"|",'5_ACOMPANHAMENTO'!$AC$3:$AC$4922)))+((Z105&lt;&gt;"")*ISNUMBER(SEARCH("|"&amp;Z105&amp;"|",'5_ACOMPANHAMENTO'!$AC$3:$AC$4922)))+((AA105&lt;&gt;"")*ISNUMBER(SEARCH("|"&amp;AA105&amp;"|",'5_ACOMPANHAMENTO'!$AC$3:$AC$4922)))+((AB105&lt;&gt;"")*ISNUMBER(SEARCH("|"&amp;AB105&amp;"|",'5_ACOMPANHAMENTO'!$AC$3:$AC$4922))))&gt;0)),'5_ACOMPANHAMENTO'!$O$3:$O$4922),0))</f>
        <v/>
      </c>
      <c r="G105" s="7">
        <f>IF(OR($B105="",$C105=""),"",D105-F105)</f>
        <v/>
      </c>
      <c r="H105">
        <f>IF(OR($B105="",$C105=""),"",TRIM($B105&amp;"")&amp;"|"&amp;TRIM($C105&amp;""))</f>
        <v/>
      </c>
      <c r="I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",99)),1,99)))</f>
        <v/>
      </c>
      <c r="J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",99)),100,99)))</f>
        <v/>
      </c>
      <c r="K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",99)),199,99)))</f>
        <v/>
      </c>
      <c r="L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",99)),298,99)))</f>
        <v/>
      </c>
      <c r="M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",99)),397,99)))</f>
        <v/>
      </c>
      <c r="N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",99)),496,99)))</f>
        <v/>
      </c>
      <c r="O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",99)),595,99)))</f>
        <v/>
      </c>
      <c r="P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",99)),694,99)))</f>
        <v/>
      </c>
      <c r="Q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",99)),793,99)))</f>
        <v/>
      </c>
      <c r="R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",99)),892,99)))</f>
        <v/>
      </c>
      <c r="S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",99)),991,99)))</f>
        <v/>
      </c>
      <c r="T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",99)),1090,99)))</f>
        <v/>
      </c>
      <c r="U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",99)),1189,99)))</f>
        <v/>
      </c>
      <c r="V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",99)),1288,99)))</f>
        <v/>
      </c>
      <c r="W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",99)),1387,99)))</f>
        <v/>
      </c>
      <c r="X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",99)),1486,99)))</f>
        <v/>
      </c>
      <c r="Y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",99)),1585,99)))</f>
        <v/>
      </c>
      <c r="Z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",99)),1684,99)))</f>
        <v/>
      </c>
      <c r="AA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",99)),1783,99)))</f>
        <v/>
      </c>
      <c r="AB105" s="1">
        <f>IF($B105="","",TRIM(MID(SUBSTITUTE(TRIM(SUBSTITUTE(SUBSTITUTE(SUBSTITUTE(SUBSTITUTE(SUBSTITUTE(SUBSTITUTE(SUBSTITUTE(SUBSTITUTE(SUBSTITUTE(SUBSTITUTE(SUBSTITUTE(SUBSTITUTE(SUBSTITUTE(SUBSTITUTE(TRIM($B105&amp;""),CHAR(10),"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",REPT(" ",99)),1882,99)))</f>
        <v/>
      </c>
    </row>
    <row r="106" hidden="1" ht="14.25" customHeight="1">
      <c r="A106" s="4">
        <f>IF(OR($B106="",$C106=""),"",IFERROR(INDEX('5_ACOMPANHAMENTO'!$A$3:$A$4922,MATCH(1,INDEX(('5_ACOMPANHAMENTO'!$AD$3:$AD$4922=TRIM($C106&amp;""))*('5_ACOMPANHAMENTO'!$AC$3:$AC$4922&lt;&gt;"")*((((I106&lt;&gt;"")*ISNUMBER(SEARCH("|"&amp;I106&amp;"|",'5_ACOMPANHAMENTO'!$AC$3:$AC$4922)))+((J106&lt;&gt;"")*ISNUMBER(SEARCH("|"&amp;J106&amp;"|",'5_ACOMPANHAMENTO'!$AC$3:$AC$4922)))+((K106&lt;&gt;"")*ISNUMBER(SEARCH("|"&amp;K106&amp;"|",'5_ACOMPANHAMENTO'!$AC$3:$AC$4922)))+((L106&lt;&gt;"")*ISNUMBER(SEARCH("|"&amp;L106&amp;"|",'5_ACOMPANHAMENTO'!$AC$3:$AC$4922)))+((M106&lt;&gt;"")*ISNUMBER(SEARCH("|"&amp;M106&amp;"|",'5_ACOMPANHAMENTO'!$AC$3:$AC$4922)))+((N106&lt;&gt;"")*ISNUMBER(SEARCH("|"&amp;N106&amp;"|",'5_ACOMPANHAMENTO'!$AC$3:$AC$4922)))+((O106&lt;&gt;"")*ISNUMBER(SEARCH("|"&amp;O106&amp;"|",'5_ACOMPANHAMENTO'!$AC$3:$AC$4922)))+((P106&lt;&gt;"")*ISNUMBER(SEARCH("|"&amp;P106&amp;"|",'5_ACOMPANHAMENTO'!$AC$3:$AC$4922)))+((Q106&lt;&gt;"")*ISNUMBER(SEARCH("|"&amp;Q106&amp;"|",'5_ACOMPANHAMENTO'!$AC$3:$AC$4922)))+((R106&lt;&gt;"")*ISNUMBER(SEARCH("|"&amp;R106&amp;"|",'5_ACOMPANHAMENTO'!$AC$3:$AC$4922)))+((S106&lt;&gt;"")*ISNUMBER(SEARCH("|"&amp;S106&amp;"|",'5_ACOMPANHAMENTO'!$AC$3:$AC$4922)))+((T106&lt;&gt;"")*ISNUMBER(SEARCH("|"&amp;T106&amp;"|",'5_ACOMPANHAMENTO'!$AC$3:$AC$4922)))+((U106&lt;&gt;"")*ISNUMBER(SEARCH("|"&amp;U106&amp;"|",'5_ACOMPANHAMENTO'!$AC$3:$AC$4922)))+((V106&lt;&gt;"")*ISNUMBER(SEARCH("|"&amp;V106&amp;"|",'5_ACOMPANHAMENTO'!$AC$3:$AC$4922)))+((W106&lt;&gt;"")*ISNUMBER(SEARCH("|"&amp;W106&amp;"|",'5_ACOMPANHAMENTO'!$AC$3:$AC$4922)))+((X106&lt;&gt;"")*ISNUMBER(SEARCH("|"&amp;X106&amp;"|",'5_ACOMPANHAMENTO'!$AC$3:$AC$4922)))+((Y106&lt;&gt;"")*ISNUMBER(SEARCH("|"&amp;Y106&amp;"|",'5_ACOMPANHAMENTO'!$AC$3:$AC$4922)))+((Z106&lt;&gt;"")*ISNUMBER(SEARCH("|"&amp;Z106&amp;"|",'5_ACOMPANHAMENTO'!$AC$3:$AC$4922)))+((AA106&lt;&gt;"")*ISNUMBER(SEARCH("|"&amp;AA106&amp;"|",'5_ACOMPANHAMENTO'!$AC$3:$AC$4922)))+((AB106&lt;&gt;"")*ISNUMBER(SEARCH("|"&amp;AB106&amp;"|",'5_ACOMPANHAMENTO'!$AC$3:$AC$4922))))&gt;0),0),0)),""))</f>
        <v/>
      </c>
      <c r="B106" s="4" t="n">
        <v>10179</v>
      </c>
      <c r="C106" s="2" t="inlineStr">
        <is>
          <t>FURADEIRA 21</t>
        </is>
      </c>
      <c r="D106" s="4">
        <f>IF(OR($B106="",$C106=""),"",IFERROR(SUMPRODUCT(--(('5_ACOMPANHAMENTO'!$AD$3:$AD$4922=TRIM($C106&amp;""))*('5_ACOMPANHAMENTO'!$AC$3:$AC$4922&lt;&gt;"")*((((I106&lt;&gt;"")*ISNUMBER(SEARCH("|"&amp;I106&amp;"|",'5_ACOMPANHAMENTO'!$AC$3:$AC$4922)))+((J106&lt;&gt;"")*ISNUMBER(SEARCH("|"&amp;J106&amp;"|",'5_ACOMPANHAMENTO'!$AC$3:$AC$4922)))+((K106&lt;&gt;"")*ISNUMBER(SEARCH("|"&amp;K106&amp;"|",'5_ACOMPANHAMENTO'!$AC$3:$AC$4922)))+((L106&lt;&gt;"")*ISNUMBER(SEARCH("|"&amp;L106&amp;"|",'5_ACOMPANHAMENTO'!$AC$3:$AC$4922)))+((M106&lt;&gt;"")*ISNUMBER(SEARCH("|"&amp;M106&amp;"|",'5_ACOMPANHAMENTO'!$AC$3:$AC$4922)))+((N106&lt;&gt;"")*ISNUMBER(SEARCH("|"&amp;N106&amp;"|",'5_ACOMPANHAMENTO'!$AC$3:$AC$4922)))+((O106&lt;&gt;"")*ISNUMBER(SEARCH("|"&amp;O106&amp;"|",'5_ACOMPANHAMENTO'!$AC$3:$AC$4922)))+((P106&lt;&gt;"")*ISNUMBER(SEARCH("|"&amp;P106&amp;"|",'5_ACOMPANHAMENTO'!$AC$3:$AC$4922)))+((Q106&lt;&gt;"")*ISNUMBER(SEARCH("|"&amp;Q106&amp;"|",'5_ACOMPANHAMENTO'!$AC$3:$AC$4922)))+((R106&lt;&gt;"")*ISNUMBER(SEARCH("|"&amp;R106&amp;"|",'5_ACOMPANHAMENTO'!$AC$3:$AC$4922)))+((S106&lt;&gt;"")*ISNUMBER(SEARCH("|"&amp;S106&amp;"|",'5_ACOMPANHAMENTO'!$AC$3:$AC$4922)))+((T106&lt;&gt;"")*ISNUMBER(SEARCH("|"&amp;T106&amp;"|",'5_ACOMPANHAMENTO'!$AC$3:$AC$4922)))+((U106&lt;&gt;"")*ISNUMBER(SEARCH("|"&amp;U106&amp;"|",'5_ACOMPANHAMENTO'!$AC$3:$AC$4922)))+((V106&lt;&gt;"")*ISNUMBER(SEARCH("|"&amp;V106&amp;"|",'5_ACOMPANHAMENTO'!$AC$3:$AC$4922)))+((W106&lt;&gt;"")*ISNUMBER(SEARCH("|"&amp;W106&amp;"|",'5_ACOMPANHAMENTO'!$AC$3:$AC$4922)))+((X106&lt;&gt;"")*ISNUMBER(SEARCH("|"&amp;X106&amp;"|",'5_ACOMPANHAMENTO'!$AC$3:$AC$4922)))+((Y106&lt;&gt;"")*ISNUMBER(SEARCH("|"&amp;Y106&amp;"|",'5_ACOMPANHAMENTO'!$AC$3:$AC$4922)))+((Z106&lt;&gt;"")*ISNUMBER(SEARCH("|"&amp;Z106&amp;"|",'5_ACOMPANHAMENTO'!$AC$3:$AC$4922)))+((AA106&lt;&gt;"")*ISNUMBER(SEARCH("|"&amp;AA106&amp;"|",'5_ACOMPANHAMENTO'!$AC$3:$AC$4922)))+((AB106&lt;&gt;"")*ISNUMBER(SEARCH("|"&amp;AB106&amp;"|",'5_ACOMPANHAMENTO'!$AC$3:$AC$4922))))&gt;0)),'5_ACOMPANHAMENTO'!$J$3:$J$4922),0))</f>
        <v/>
      </c>
      <c r="E106" s="4">
        <f>IF(G106=0,"FINALIZADO",IF(TODAY()&gt;A106,"ATRASADO "&amp;TODAY()-A106&amp;" DIAS","ADIANTADO "&amp;A106-TODAY()&amp;" DIAS"))</f>
        <v/>
      </c>
      <c r="F106" s="7">
        <f>IF(OR($B106="",$C106=""),"",IFERROR(SUMPRODUCT(--(('5_ACOMPANHAMENTO'!$AD$3:$AD$4922=TRIM($C106&amp;""))*('5_ACOMPANHAMENTO'!$AC$3:$AC$4922&lt;&gt;"")*((((I106&lt;&gt;"")*ISNUMBER(SEARCH("|"&amp;I106&amp;"|",'5_ACOMPANHAMENTO'!$AC$3:$AC$4922)))+((J106&lt;&gt;"")*ISNUMBER(SEARCH("|"&amp;J106&amp;"|",'5_ACOMPANHAMENTO'!$AC$3:$AC$4922)))+((K106&lt;&gt;"")*ISNUMBER(SEARCH("|"&amp;K106&amp;"|",'5_ACOMPANHAMENTO'!$AC$3:$AC$4922)))+((L106&lt;&gt;"")*ISNUMBER(SEARCH("|"&amp;L106&amp;"|",'5_ACOMPANHAMENTO'!$AC$3:$AC$4922)))+((M106&lt;&gt;"")*ISNUMBER(SEARCH("|"&amp;M106&amp;"|",'5_ACOMPANHAMENTO'!$AC$3:$AC$4922)))+((N106&lt;&gt;"")*ISNUMBER(SEARCH("|"&amp;N106&amp;"|",'5_ACOMPANHAMENTO'!$AC$3:$AC$4922)))+((O106&lt;&gt;"")*ISNUMBER(SEARCH("|"&amp;O106&amp;"|",'5_ACOMPANHAMENTO'!$AC$3:$AC$4922)))+((P106&lt;&gt;"")*ISNUMBER(SEARCH("|"&amp;P106&amp;"|",'5_ACOMPANHAMENTO'!$AC$3:$AC$4922)))+((Q106&lt;&gt;"")*ISNUMBER(SEARCH("|"&amp;Q106&amp;"|",'5_ACOMPANHAMENTO'!$AC$3:$AC$4922)))+((R106&lt;&gt;"")*ISNUMBER(SEARCH("|"&amp;R106&amp;"|",'5_ACOMPANHAMENTO'!$AC$3:$AC$4922)))+((S106&lt;&gt;"")*ISNUMBER(SEARCH("|"&amp;S106&amp;"|",'5_ACOMPANHAMENTO'!$AC$3:$AC$4922)))+((T106&lt;&gt;"")*ISNUMBER(SEARCH("|"&amp;T106&amp;"|",'5_ACOMPANHAMENTO'!$AC$3:$AC$4922)))+((U106&lt;&gt;"")*ISNUMBER(SEARCH("|"&amp;U106&amp;"|",'5_ACOMPANHAMENTO'!$AC$3:$AC$4922)))+((V106&lt;&gt;"")*ISNUMBER(SEARCH("|"&amp;V106&amp;"|",'5_ACOMPANHAMENTO'!$AC$3:$AC$4922)))+((W106&lt;&gt;"")*ISNUMBER(SEARCH("|"&amp;W106&amp;"|",'5_ACOMPANHAMENTO'!$AC$3:$AC$4922)))+((X106&lt;&gt;"")*ISNUMBER(SEARCH("|"&amp;X106&amp;"|",'5_ACOMPANHAMENTO'!$AC$3:$AC$4922)))+((Y106&lt;&gt;"")*ISNUMBER(SEARCH("|"&amp;Y106&amp;"|",'5_ACOMPANHAMENTO'!$AC$3:$AC$4922)))+((Z106&lt;&gt;"")*ISNUMBER(SEARCH("|"&amp;Z106&amp;"|",'5_ACOMPANHAMENTO'!$AC$3:$AC$4922)))+((AA106&lt;&gt;"")*ISNUMBER(SEARCH("|"&amp;AA106&amp;"|",'5_ACOMPANHAMENTO'!$AC$3:$AC$4922)))+((AB106&lt;&gt;"")*ISNUMBER(SEARCH("|"&amp;AB106&amp;"|",'5_ACOMPANHAMENTO'!$AC$3:$AC$4922))))&gt;0)),'5_ACOMPANHAMENTO'!$O$3:$O$4922),0))</f>
        <v/>
      </c>
      <c r="G106" s="7">
        <f>IF(OR($B106="",$C106=""),"",D106-F106)</f>
        <v/>
      </c>
      <c r="H106">
        <f>IF(OR($B106="",$C106=""),"",TRIM($B106&amp;"")&amp;"|"&amp;TRIM($C106&amp;""))</f>
        <v/>
      </c>
      <c r="I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",99)),1,99)))</f>
        <v/>
      </c>
      <c r="J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",99)),100,99)))</f>
        <v/>
      </c>
      <c r="K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",99)),199,99)))</f>
        <v/>
      </c>
      <c r="L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",99)),298,99)))</f>
        <v/>
      </c>
      <c r="M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",99)),397,99)))</f>
        <v/>
      </c>
      <c r="N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",99)),496,99)))</f>
        <v/>
      </c>
      <c r="O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",99)),595,99)))</f>
        <v/>
      </c>
      <c r="P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",99)),694,99)))</f>
        <v/>
      </c>
      <c r="Q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",99)),793,99)))</f>
        <v/>
      </c>
      <c r="R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",99)),892,99)))</f>
        <v/>
      </c>
      <c r="S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",99)),991,99)))</f>
        <v/>
      </c>
      <c r="T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",99)),1090,99)))</f>
        <v/>
      </c>
      <c r="U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",99)),1189,99)))</f>
        <v/>
      </c>
      <c r="V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",99)),1288,99)))</f>
        <v/>
      </c>
      <c r="W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",99)),1387,99)))</f>
        <v/>
      </c>
      <c r="X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",99)),1486,99)))</f>
        <v/>
      </c>
      <c r="Y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",99)),1585,99)))</f>
        <v/>
      </c>
      <c r="Z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",99)),1684,99)))</f>
        <v/>
      </c>
      <c r="AA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",99)),1783,99)))</f>
        <v/>
      </c>
      <c r="AB106" s="1">
        <f>IF($B106="","",TRIM(MID(SUBSTITUTE(TRIM(SUBSTITUTE(SUBSTITUTE(SUBSTITUTE(SUBSTITUTE(SUBSTITUTE(SUBSTITUTE(SUBSTITUTE(SUBSTITUTE(SUBSTITUTE(SUBSTITUTE(SUBSTITUTE(SUBSTITUTE(SUBSTITUTE(SUBSTITUTE(TRIM($B106&amp;""),CHAR(10),"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",REPT(" ",99)),1882,99)))</f>
        <v/>
      </c>
    </row>
    <row r="107" hidden="1" ht="14.25" customHeight="1">
      <c r="A107" s="4">
        <f>IF(OR($B107="",$C107=""),"",IFERROR(INDEX('5_ACOMPANHAMENTO'!$A$3:$A$4922,MATCH(1,INDEX(('5_ACOMPANHAMENTO'!$AD$3:$AD$4922=TRIM($C107&amp;""))*('5_ACOMPANHAMENTO'!$AC$3:$AC$4922&lt;&gt;"")*((((I107&lt;&gt;"")*ISNUMBER(SEARCH("|"&amp;I107&amp;"|",'5_ACOMPANHAMENTO'!$AC$3:$AC$4922)))+((J107&lt;&gt;"")*ISNUMBER(SEARCH("|"&amp;J107&amp;"|",'5_ACOMPANHAMENTO'!$AC$3:$AC$4922)))+((K107&lt;&gt;"")*ISNUMBER(SEARCH("|"&amp;K107&amp;"|",'5_ACOMPANHAMENTO'!$AC$3:$AC$4922)))+((L107&lt;&gt;"")*ISNUMBER(SEARCH("|"&amp;L107&amp;"|",'5_ACOMPANHAMENTO'!$AC$3:$AC$4922)))+((M107&lt;&gt;"")*ISNUMBER(SEARCH("|"&amp;M107&amp;"|",'5_ACOMPANHAMENTO'!$AC$3:$AC$4922)))+((N107&lt;&gt;"")*ISNUMBER(SEARCH("|"&amp;N107&amp;"|",'5_ACOMPANHAMENTO'!$AC$3:$AC$4922)))+((O107&lt;&gt;"")*ISNUMBER(SEARCH("|"&amp;O107&amp;"|",'5_ACOMPANHAMENTO'!$AC$3:$AC$4922)))+((P107&lt;&gt;"")*ISNUMBER(SEARCH("|"&amp;P107&amp;"|",'5_ACOMPANHAMENTO'!$AC$3:$AC$4922)))+((Q107&lt;&gt;"")*ISNUMBER(SEARCH("|"&amp;Q107&amp;"|",'5_ACOMPANHAMENTO'!$AC$3:$AC$4922)))+((R107&lt;&gt;"")*ISNUMBER(SEARCH("|"&amp;R107&amp;"|",'5_ACOMPANHAMENTO'!$AC$3:$AC$4922)))+((S107&lt;&gt;"")*ISNUMBER(SEARCH("|"&amp;S107&amp;"|",'5_ACOMPANHAMENTO'!$AC$3:$AC$4922)))+((T107&lt;&gt;"")*ISNUMBER(SEARCH("|"&amp;T107&amp;"|",'5_ACOMPANHAMENTO'!$AC$3:$AC$4922)))+((U107&lt;&gt;"")*ISNUMBER(SEARCH("|"&amp;U107&amp;"|",'5_ACOMPANHAMENTO'!$AC$3:$AC$4922)))+((V107&lt;&gt;"")*ISNUMBER(SEARCH("|"&amp;V107&amp;"|",'5_ACOMPANHAMENTO'!$AC$3:$AC$4922)))+((W107&lt;&gt;"")*ISNUMBER(SEARCH("|"&amp;W107&amp;"|",'5_ACOMPANHAMENTO'!$AC$3:$AC$4922)))+((X107&lt;&gt;"")*ISNUMBER(SEARCH("|"&amp;X107&amp;"|",'5_ACOMPANHAMENTO'!$AC$3:$AC$4922)))+((Y107&lt;&gt;"")*ISNUMBER(SEARCH("|"&amp;Y107&amp;"|",'5_ACOMPANHAMENTO'!$AC$3:$AC$4922)))+((Z107&lt;&gt;"")*ISNUMBER(SEARCH("|"&amp;Z107&amp;"|",'5_ACOMPANHAMENTO'!$AC$3:$AC$4922)))+((AA107&lt;&gt;"")*ISNUMBER(SEARCH("|"&amp;AA107&amp;"|",'5_ACOMPANHAMENTO'!$AC$3:$AC$4922)))+((AB107&lt;&gt;"")*ISNUMBER(SEARCH("|"&amp;AB107&amp;"|",'5_ACOMPANHAMENTO'!$AC$3:$AC$4922))))&gt;0),0),0)),""))</f>
        <v/>
      </c>
      <c r="B107" s="4" t="n">
        <v>10179</v>
      </c>
      <c r="C107" s="2" t="inlineStr">
        <is>
          <t>FURADEIRA 22</t>
        </is>
      </c>
      <c r="D107" s="4">
        <f>IF(OR($B107="",$C107=""),"",IFERROR(SUMPRODUCT(--(('5_ACOMPANHAMENTO'!$AD$3:$AD$4922=TRIM($C107&amp;""))*('5_ACOMPANHAMENTO'!$AC$3:$AC$4922&lt;&gt;"")*((((I107&lt;&gt;"")*ISNUMBER(SEARCH("|"&amp;I107&amp;"|",'5_ACOMPANHAMENTO'!$AC$3:$AC$4922)))+((J107&lt;&gt;"")*ISNUMBER(SEARCH("|"&amp;J107&amp;"|",'5_ACOMPANHAMENTO'!$AC$3:$AC$4922)))+((K107&lt;&gt;"")*ISNUMBER(SEARCH("|"&amp;K107&amp;"|",'5_ACOMPANHAMENTO'!$AC$3:$AC$4922)))+((L107&lt;&gt;"")*ISNUMBER(SEARCH("|"&amp;L107&amp;"|",'5_ACOMPANHAMENTO'!$AC$3:$AC$4922)))+((M107&lt;&gt;"")*ISNUMBER(SEARCH("|"&amp;M107&amp;"|",'5_ACOMPANHAMENTO'!$AC$3:$AC$4922)))+((N107&lt;&gt;"")*ISNUMBER(SEARCH("|"&amp;N107&amp;"|",'5_ACOMPANHAMENTO'!$AC$3:$AC$4922)))+((O107&lt;&gt;"")*ISNUMBER(SEARCH("|"&amp;O107&amp;"|",'5_ACOMPANHAMENTO'!$AC$3:$AC$4922)))+((P107&lt;&gt;"")*ISNUMBER(SEARCH("|"&amp;P107&amp;"|",'5_ACOMPANHAMENTO'!$AC$3:$AC$4922)))+((Q107&lt;&gt;"")*ISNUMBER(SEARCH("|"&amp;Q107&amp;"|",'5_ACOMPANHAMENTO'!$AC$3:$AC$4922)))+((R107&lt;&gt;"")*ISNUMBER(SEARCH("|"&amp;R107&amp;"|",'5_ACOMPANHAMENTO'!$AC$3:$AC$4922)))+((S107&lt;&gt;"")*ISNUMBER(SEARCH("|"&amp;S107&amp;"|",'5_ACOMPANHAMENTO'!$AC$3:$AC$4922)))+((T107&lt;&gt;"")*ISNUMBER(SEARCH("|"&amp;T107&amp;"|",'5_ACOMPANHAMENTO'!$AC$3:$AC$4922)))+((U107&lt;&gt;"")*ISNUMBER(SEARCH("|"&amp;U107&amp;"|",'5_ACOMPANHAMENTO'!$AC$3:$AC$4922)))+((V107&lt;&gt;"")*ISNUMBER(SEARCH("|"&amp;V107&amp;"|",'5_ACOMPANHAMENTO'!$AC$3:$AC$4922)))+((W107&lt;&gt;"")*ISNUMBER(SEARCH("|"&amp;W107&amp;"|",'5_ACOMPANHAMENTO'!$AC$3:$AC$4922)))+((X107&lt;&gt;"")*ISNUMBER(SEARCH("|"&amp;X107&amp;"|",'5_ACOMPANHAMENTO'!$AC$3:$AC$4922)))+((Y107&lt;&gt;"")*ISNUMBER(SEARCH("|"&amp;Y107&amp;"|",'5_ACOMPANHAMENTO'!$AC$3:$AC$4922)))+((Z107&lt;&gt;"")*ISNUMBER(SEARCH("|"&amp;Z107&amp;"|",'5_ACOMPANHAMENTO'!$AC$3:$AC$4922)))+((AA107&lt;&gt;"")*ISNUMBER(SEARCH("|"&amp;AA107&amp;"|",'5_ACOMPANHAMENTO'!$AC$3:$AC$4922)))+((AB107&lt;&gt;"")*ISNUMBER(SEARCH("|"&amp;AB107&amp;"|",'5_ACOMPANHAMENTO'!$AC$3:$AC$4922))))&gt;0)),'5_ACOMPANHAMENTO'!$J$3:$J$4922),0))</f>
        <v/>
      </c>
      <c r="E107" s="4">
        <f>IF(G107=0,"FINALIZADO",IF(TODAY()&gt;A107,"ATRASADO "&amp;TODAY()-A107&amp;" DIAS","ADIANTADO "&amp;A107-TODAY()&amp;" DIAS"))</f>
        <v/>
      </c>
      <c r="F107" s="7">
        <f>IF(OR($B107="",$C107=""),"",IFERROR(SUMPRODUCT(--(('5_ACOMPANHAMENTO'!$AD$3:$AD$4922=TRIM($C107&amp;""))*('5_ACOMPANHAMENTO'!$AC$3:$AC$4922&lt;&gt;"")*((((I107&lt;&gt;"")*ISNUMBER(SEARCH("|"&amp;I107&amp;"|",'5_ACOMPANHAMENTO'!$AC$3:$AC$4922)))+((J107&lt;&gt;"")*ISNUMBER(SEARCH("|"&amp;J107&amp;"|",'5_ACOMPANHAMENTO'!$AC$3:$AC$4922)))+((K107&lt;&gt;"")*ISNUMBER(SEARCH("|"&amp;K107&amp;"|",'5_ACOMPANHAMENTO'!$AC$3:$AC$4922)))+((L107&lt;&gt;"")*ISNUMBER(SEARCH("|"&amp;L107&amp;"|",'5_ACOMPANHAMENTO'!$AC$3:$AC$4922)))+((M107&lt;&gt;"")*ISNUMBER(SEARCH("|"&amp;M107&amp;"|",'5_ACOMPANHAMENTO'!$AC$3:$AC$4922)))+((N107&lt;&gt;"")*ISNUMBER(SEARCH("|"&amp;N107&amp;"|",'5_ACOMPANHAMENTO'!$AC$3:$AC$4922)))+((O107&lt;&gt;"")*ISNUMBER(SEARCH("|"&amp;O107&amp;"|",'5_ACOMPANHAMENTO'!$AC$3:$AC$4922)))+((P107&lt;&gt;"")*ISNUMBER(SEARCH("|"&amp;P107&amp;"|",'5_ACOMPANHAMENTO'!$AC$3:$AC$4922)))+((Q107&lt;&gt;"")*ISNUMBER(SEARCH("|"&amp;Q107&amp;"|",'5_ACOMPANHAMENTO'!$AC$3:$AC$4922)))+((R107&lt;&gt;"")*ISNUMBER(SEARCH("|"&amp;R107&amp;"|",'5_ACOMPANHAMENTO'!$AC$3:$AC$4922)))+((S107&lt;&gt;"")*ISNUMBER(SEARCH("|"&amp;S107&amp;"|",'5_ACOMPANHAMENTO'!$AC$3:$AC$4922)))+((T107&lt;&gt;"")*ISNUMBER(SEARCH("|"&amp;T107&amp;"|",'5_ACOMPANHAMENTO'!$AC$3:$AC$4922)))+((U107&lt;&gt;"")*ISNUMBER(SEARCH("|"&amp;U107&amp;"|",'5_ACOMPANHAMENTO'!$AC$3:$AC$4922)))+((V107&lt;&gt;"")*ISNUMBER(SEARCH("|"&amp;V107&amp;"|",'5_ACOMPANHAMENTO'!$AC$3:$AC$4922)))+((W107&lt;&gt;"")*ISNUMBER(SEARCH("|"&amp;W107&amp;"|",'5_ACOMPANHAMENTO'!$AC$3:$AC$4922)))+((X107&lt;&gt;"")*ISNUMBER(SEARCH("|"&amp;X107&amp;"|",'5_ACOMPANHAMENTO'!$AC$3:$AC$4922)))+((Y107&lt;&gt;"")*ISNUMBER(SEARCH("|"&amp;Y107&amp;"|",'5_ACOMPANHAMENTO'!$AC$3:$AC$4922)))+((Z107&lt;&gt;"")*ISNUMBER(SEARCH("|"&amp;Z107&amp;"|",'5_ACOMPANHAMENTO'!$AC$3:$AC$4922)))+((AA107&lt;&gt;"")*ISNUMBER(SEARCH("|"&amp;AA107&amp;"|",'5_ACOMPANHAMENTO'!$AC$3:$AC$4922)))+((AB107&lt;&gt;"")*ISNUMBER(SEARCH("|"&amp;AB107&amp;"|",'5_ACOMPANHAMENTO'!$AC$3:$AC$4922))))&gt;0)),'5_ACOMPANHAMENTO'!$O$3:$O$4922),0))</f>
        <v/>
      </c>
      <c r="G107" s="7">
        <f>IF(OR($B107="",$C107=""),"",D107-F107)</f>
        <v/>
      </c>
      <c r="H107">
        <f>IF(OR($B107="",$C107=""),"",TRIM($B107&amp;"")&amp;"|"&amp;TRIM($C107&amp;""))</f>
        <v/>
      </c>
      <c r="I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",99)),1,99)))</f>
        <v/>
      </c>
      <c r="J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",99)),100,99)))</f>
        <v/>
      </c>
      <c r="K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",99)),199,99)))</f>
        <v/>
      </c>
      <c r="L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",99)),298,99)))</f>
        <v/>
      </c>
      <c r="M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",99)),397,99)))</f>
        <v/>
      </c>
      <c r="N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",99)),496,99)))</f>
        <v/>
      </c>
      <c r="O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",99)),595,99)))</f>
        <v/>
      </c>
      <c r="P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",99)),694,99)))</f>
        <v/>
      </c>
      <c r="Q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",99)),793,99)))</f>
        <v/>
      </c>
      <c r="R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",99)),892,99)))</f>
        <v/>
      </c>
      <c r="S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",99)),991,99)))</f>
        <v/>
      </c>
      <c r="T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",99)),1090,99)))</f>
        <v/>
      </c>
      <c r="U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",99)),1189,99)))</f>
        <v/>
      </c>
      <c r="V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",99)),1288,99)))</f>
        <v/>
      </c>
      <c r="W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",99)),1387,99)))</f>
        <v/>
      </c>
      <c r="X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",99)),1486,99)))</f>
        <v/>
      </c>
      <c r="Y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",99)),1585,99)))</f>
        <v/>
      </c>
      <c r="Z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",99)),1684,99)))</f>
        <v/>
      </c>
      <c r="AA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",99)),1783,99)))</f>
        <v/>
      </c>
      <c r="AB107" s="1">
        <f>IF($B107="","",TRIM(MID(SUBSTITUTE(TRIM(SUBSTITUTE(SUBSTITUTE(SUBSTITUTE(SUBSTITUTE(SUBSTITUTE(SUBSTITUTE(SUBSTITUTE(SUBSTITUTE(SUBSTITUTE(SUBSTITUTE(SUBSTITUTE(SUBSTITUTE(SUBSTITUTE(SUBSTITUTE(TRIM($B107&amp;""),CHAR(10),"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",REPT(" ",99)),1882,99)))</f>
        <v/>
      </c>
    </row>
    <row r="108" hidden="1" ht="14.25" customHeight="1">
      <c r="A108" s="4">
        <f>IF(OR($B108="",$C108=""),"",IFERROR(INDEX('5_ACOMPANHAMENTO'!$A$3:$A$4922,MATCH(1,INDEX(('5_ACOMPANHAMENTO'!$AD$3:$AD$4922=TRIM($C108&amp;""))*('5_ACOMPANHAMENTO'!$AC$3:$AC$4922&lt;&gt;"")*((((I108&lt;&gt;"")*ISNUMBER(SEARCH("|"&amp;I108&amp;"|",'5_ACOMPANHAMENTO'!$AC$3:$AC$4922)))+((J108&lt;&gt;"")*ISNUMBER(SEARCH("|"&amp;J108&amp;"|",'5_ACOMPANHAMENTO'!$AC$3:$AC$4922)))+((K108&lt;&gt;"")*ISNUMBER(SEARCH("|"&amp;K108&amp;"|",'5_ACOMPANHAMENTO'!$AC$3:$AC$4922)))+((L108&lt;&gt;"")*ISNUMBER(SEARCH("|"&amp;L108&amp;"|",'5_ACOMPANHAMENTO'!$AC$3:$AC$4922)))+((M108&lt;&gt;"")*ISNUMBER(SEARCH("|"&amp;M108&amp;"|",'5_ACOMPANHAMENTO'!$AC$3:$AC$4922)))+((N108&lt;&gt;"")*ISNUMBER(SEARCH("|"&amp;N108&amp;"|",'5_ACOMPANHAMENTO'!$AC$3:$AC$4922)))+((O108&lt;&gt;"")*ISNUMBER(SEARCH("|"&amp;O108&amp;"|",'5_ACOMPANHAMENTO'!$AC$3:$AC$4922)))+((P108&lt;&gt;"")*ISNUMBER(SEARCH("|"&amp;P108&amp;"|",'5_ACOMPANHAMENTO'!$AC$3:$AC$4922)))+((Q108&lt;&gt;"")*ISNUMBER(SEARCH("|"&amp;Q108&amp;"|",'5_ACOMPANHAMENTO'!$AC$3:$AC$4922)))+((R108&lt;&gt;"")*ISNUMBER(SEARCH("|"&amp;R108&amp;"|",'5_ACOMPANHAMENTO'!$AC$3:$AC$4922)))+((S108&lt;&gt;"")*ISNUMBER(SEARCH("|"&amp;S108&amp;"|",'5_ACOMPANHAMENTO'!$AC$3:$AC$4922)))+((T108&lt;&gt;"")*ISNUMBER(SEARCH("|"&amp;T108&amp;"|",'5_ACOMPANHAMENTO'!$AC$3:$AC$4922)))+((U108&lt;&gt;"")*ISNUMBER(SEARCH("|"&amp;U108&amp;"|",'5_ACOMPANHAMENTO'!$AC$3:$AC$4922)))+((V108&lt;&gt;"")*ISNUMBER(SEARCH("|"&amp;V108&amp;"|",'5_ACOMPANHAMENTO'!$AC$3:$AC$4922)))+((W108&lt;&gt;"")*ISNUMBER(SEARCH("|"&amp;W108&amp;"|",'5_ACOMPANHAMENTO'!$AC$3:$AC$4922)))+((X108&lt;&gt;"")*ISNUMBER(SEARCH("|"&amp;X108&amp;"|",'5_ACOMPANHAMENTO'!$AC$3:$AC$4922)))+((Y108&lt;&gt;"")*ISNUMBER(SEARCH("|"&amp;Y108&amp;"|",'5_ACOMPANHAMENTO'!$AC$3:$AC$4922)))+((Z108&lt;&gt;"")*ISNUMBER(SEARCH("|"&amp;Z108&amp;"|",'5_ACOMPANHAMENTO'!$AC$3:$AC$4922)))+((AA108&lt;&gt;"")*ISNUMBER(SEARCH("|"&amp;AA108&amp;"|",'5_ACOMPANHAMENTO'!$AC$3:$AC$4922)))+((AB108&lt;&gt;"")*ISNUMBER(SEARCH("|"&amp;AB108&amp;"|",'5_ACOMPANHAMENTO'!$AC$3:$AC$4922))))&gt;0),0),0)),""))</f>
        <v/>
      </c>
      <c r="B108" s="4" t="n">
        <v>10179</v>
      </c>
      <c r="C108" s="2" t="inlineStr">
        <is>
          <t>FURADEIRA 65</t>
        </is>
      </c>
      <c r="D108" s="4">
        <f>IF(OR($B108="",$C108=""),"",IFERROR(SUMPRODUCT(--(('5_ACOMPANHAMENTO'!$AD$3:$AD$4922=TRIM($C108&amp;""))*('5_ACOMPANHAMENTO'!$AC$3:$AC$4922&lt;&gt;"")*((((I108&lt;&gt;"")*ISNUMBER(SEARCH("|"&amp;I108&amp;"|",'5_ACOMPANHAMENTO'!$AC$3:$AC$4922)))+((J108&lt;&gt;"")*ISNUMBER(SEARCH("|"&amp;J108&amp;"|",'5_ACOMPANHAMENTO'!$AC$3:$AC$4922)))+((K108&lt;&gt;"")*ISNUMBER(SEARCH("|"&amp;K108&amp;"|",'5_ACOMPANHAMENTO'!$AC$3:$AC$4922)))+((L108&lt;&gt;"")*ISNUMBER(SEARCH("|"&amp;L108&amp;"|",'5_ACOMPANHAMENTO'!$AC$3:$AC$4922)))+((M108&lt;&gt;"")*ISNUMBER(SEARCH("|"&amp;M108&amp;"|",'5_ACOMPANHAMENTO'!$AC$3:$AC$4922)))+((N108&lt;&gt;"")*ISNUMBER(SEARCH("|"&amp;N108&amp;"|",'5_ACOMPANHAMENTO'!$AC$3:$AC$4922)))+((O108&lt;&gt;"")*ISNUMBER(SEARCH("|"&amp;O108&amp;"|",'5_ACOMPANHAMENTO'!$AC$3:$AC$4922)))+((P108&lt;&gt;"")*ISNUMBER(SEARCH("|"&amp;P108&amp;"|",'5_ACOMPANHAMENTO'!$AC$3:$AC$4922)))+((Q108&lt;&gt;"")*ISNUMBER(SEARCH("|"&amp;Q108&amp;"|",'5_ACOMPANHAMENTO'!$AC$3:$AC$4922)))+((R108&lt;&gt;"")*ISNUMBER(SEARCH("|"&amp;R108&amp;"|",'5_ACOMPANHAMENTO'!$AC$3:$AC$4922)))+((S108&lt;&gt;"")*ISNUMBER(SEARCH("|"&amp;S108&amp;"|",'5_ACOMPANHAMENTO'!$AC$3:$AC$4922)))+((T108&lt;&gt;"")*ISNUMBER(SEARCH("|"&amp;T108&amp;"|",'5_ACOMPANHAMENTO'!$AC$3:$AC$4922)))+((U108&lt;&gt;"")*ISNUMBER(SEARCH("|"&amp;U108&amp;"|",'5_ACOMPANHAMENTO'!$AC$3:$AC$4922)))+((V108&lt;&gt;"")*ISNUMBER(SEARCH("|"&amp;V108&amp;"|",'5_ACOMPANHAMENTO'!$AC$3:$AC$4922)))+((W108&lt;&gt;"")*ISNUMBER(SEARCH("|"&amp;W108&amp;"|",'5_ACOMPANHAMENTO'!$AC$3:$AC$4922)))+((X108&lt;&gt;"")*ISNUMBER(SEARCH("|"&amp;X108&amp;"|",'5_ACOMPANHAMENTO'!$AC$3:$AC$4922)))+((Y108&lt;&gt;"")*ISNUMBER(SEARCH("|"&amp;Y108&amp;"|",'5_ACOMPANHAMENTO'!$AC$3:$AC$4922)))+((Z108&lt;&gt;"")*ISNUMBER(SEARCH("|"&amp;Z108&amp;"|",'5_ACOMPANHAMENTO'!$AC$3:$AC$4922)))+((AA108&lt;&gt;"")*ISNUMBER(SEARCH("|"&amp;AA108&amp;"|",'5_ACOMPANHAMENTO'!$AC$3:$AC$4922)))+((AB108&lt;&gt;"")*ISNUMBER(SEARCH("|"&amp;AB108&amp;"|",'5_ACOMPANHAMENTO'!$AC$3:$AC$4922))))&gt;0)),'5_ACOMPANHAMENTO'!$J$3:$J$4922),0))</f>
        <v/>
      </c>
      <c r="E108" s="4">
        <f>IF(G108=0,"FINALIZADO",IF(TODAY()&gt;A108,"ATRASADO "&amp;TODAY()-A108&amp;" DIAS","ADIANTADO "&amp;A108-TODAY()&amp;" DIAS"))</f>
        <v/>
      </c>
      <c r="F108" s="7">
        <f>IF(OR($B108="",$C108=""),"",IFERROR(SUMPRODUCT(--(('5_ACOMPANHAMENTO'!$AD$3:$AD$4922=TRIM($C108&amp;""))*('5_ACOMPANHAMENTO'!$AC$3:$AC$4922&lt;&gt;"")*((((I108&lt;&gt;"")*ISNUMBER(SEARCH("|"&amp;I108&amp;"|",'5_ACOMPANHAMENTO'!$AC$3:$AC$4922)))+((J108&lt;&gt;"")*ISNUMBER(SEARCH("|"&amp;J108&amp;"|",'5_ACOMPANHAMENTO'!$AC$3:$AC$4922)))+((K108&lt;&gt;"")*ISNUMBER(SEARCH("|"&amp;K108&amp;"|",'5_ACOMPANHAMENTO'!$AC$3:$AC$4922)))+((L108&lt;&gt;"")*ISNUMBER(SEARCH("|"&amp;L108&amp;"|",'5_ACOMPANHAMENTO'!$AC$3:$AC$4922)))+((M108&lt;&gt;"")*ISNUMBER(SEARCH("|"&amp;M108&amp;"|",'5_ACOMPANHAMENTO'!$AC$3:$AC$4922)))+((N108&lt;&gt;"")*ISNUMBER(SEARCH("|"&amp;N108&amp;"|",'5_ACOMPANHAMENTO'!$AC$3:$AC$4922)))+((O108&lt;&gt;"")*ISNUMBER(SEARCH("|"&amp;O108&amp;"|",'5_ACOMPANHAMENTO'!$AC$3:$AC$4922)))+((P108&lt;&gt;"")*ISNUMBER(SEARCH("|"&amp;P108&amp;"|",'5_ACOMPANHAMENTO'!$AC$3:$AC$4922)))+((Q108&lt;&gt;"")*ISNUMBER(SEARCH("|"&amp;Q108&amp;"|",'5_ACOMPANHAMENTO'!$AC$3:$AC$4922)))+((R108&lt;&gt;"")*ISNUMBER(SEARCH("|"&amp;R108&amp;"|",'5_ACOMPANHAMENTO'!$AC$3:$AC$4922)))+((S108&lt;&gt;"")*ISNUMBER(SEARCH("|"&amp;S108&amp;"|",'5_ACOMPANHAMENTO'!$AC$3:$AC$4922)))+((T108&lt;&gt;"")*ISNUMBER(SEARCH("|"&amp;T108&amp;"|",'5_ACOMPANHAMENTO'!$AC$3:$AC$4922)))+((U108&lt;&gt;"")*ISNUMBER(SEARCH("|"&amp;U108&amp;"|",'5_ACOMPANHAMENTO'!$AC$3:$AC$4922)))+((V108&lt;&gt;"")*ISNUMBER(SEARCH("|"&amp;V108&amp;"|",'5_ACOMPANHAMENTO'!$AC$3:$AC$4922)))+((W108&lt;&gt;"")*ISNUMBER(SEARCH("|"&amp;W108&amp;"|",'5_ACOMPANHAMENTO'!$AC$3:$AC$4922)))+((X108&lt;&gt;"")*ISNUMBER(SEARCH("|"&amp;X108&amp;"|",'5_ACOMPANHAMENTO'!$AC$3:$AC$4922)))+((Y108&lt;&gt;"")*ISNUMBER(SEARCH("|"&amp;Y108&amp;"|",'5_ACOMPANHAMENTO'!$AC$3:$AC$4922)))+((Z108&lt;&gt;"")*ISNUMBER(SEARCH("|"&amp;Z108&amp;"|",'5_ACOMPANHAMENTO'!$AC$3:$AC$4922)))+((AA108&lt;&gt;"")*ISNUMBER(SEARCH("|"&amp;AA108&amp;"|",'5_ACOMPANHAMENTO'!$AC$3:$AC$4922)))+((AB108&lt;&gt;"")*ISNUMBER(SEARCH("|"&amp;AB108&amp;"|",'5_ACOMPANHAMENTO'!$AC$3:$AC$4922))))&gt;0)),'5_ACOMPANHAMENTO'!$O$3:$O$4922),0))</f>
        <v/>
      </c>
      <c r="G108" s="7">
        <f>IF(OR($B108="",$C108=""),"",D108-F108)</f>
        <v/>
      </c>
      <c r="H108">
        <f>IF(OR($B108="",$C108=""),"",TRIM($B108&amp;"")&amp;"|"&amp;TRIM($C108&amp;""))</f>
        <v/>
      </c>
      <c r="I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",99)),1,99)))</f>
        <v/>
      </c>
      <c r="J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",99)),100,99)))</f>
        <v/>
      </c>
      <c r="K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",99)),199,99)))</f>
        <v/>
      </c>
      <c r="L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",99)),298,99)))</f>
        <v/>
      </c>
      <c r="M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",99)),397,99)))</f>
        <v/>
      </c>
      <c r="N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",99)),496,99)))</f>
        <v/>
      </c>
      <c r="O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",99)),595,99)))</f>
        <v/>
      </c>
      <c r="P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",99)),694,99)))</f>
        <v/>
      </c>
      <c r="Q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",99)),793,99)))</f>
        <v/>
      </c>
      <c r="R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",99)),892,99)))</f>
        <v/>
      </c>
      <c r="S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",99)),991,99)))</f>
        <v/>
      </c>
      <c r="T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",99)),1090,99)))</f>
        <v/>
      </c>
      <c r="U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",99)),1189,99)))</f>
        <v/>
      </c>
      <c r="V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",99)),1288,99)))</f>
        <v/>
      </c>
      <c r="W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",99)),1387,99)))</f>
        <v/>
      </c>
      <c r="X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",99)),1486,99)))</f>
        <v/>
      </c>
      <c r="Y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",99)),1585,99)))</f>
        <v/>
      </c>
      <c r="Z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",99)),1684,99)))</f>
        <v/>
      </c>
      <c r="AA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",99)),1783,99)))</f>
        <v/>
      </c>
      <c r="AB108" s="1">
        <f>IF($B108="","",TRIM(MID(SUBSTITUTE(TRIM(SUBSTITUTE(SUBSTITUTE(SUBSTITUTE(SUBSTITUTE(SUBSTITUTE(SUBSTITUTE(SUBSTITUTE(SUBSTITUTE(SUBSTITUTE(SUBSTITUTE(SUBSTITUTE(SUBSTITUTE(SUBSTITUTE(SUBSTITUTE(TRIM($B108&amp;""),CHAR(10),"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",REPT(" ",99)),1882,99)))</f>
        <v/>
      </c>
    </row>
    <row r="109" hidden="1" ht="14.25" customHeight="1">
      <c r="A109" s="4">
        <f>IF(OR($B109="",$C109=""),"",IFERROR(INDEX('5_ACOMPANHAMENTO'!$A$3:$A$4922,MATCH(1,INDEX(('5_ACOMPANHAMENTO'!$AD$3:$AD$4922=TRIM($C109&amp;""))*('5_ACOMPANHAMENTO'!$AC$3:$AC$4922&lt;&gt;"")*((((I109&lt;&gt;"")*ISNUMBER(SEARCH("|"&amp;I109&amp;"|",'5_ACOMPANHAMENTO'!$AC$3:$AC$4922)))+((J109&lt;&gt;"")*ISNUMBER(SEARCH("|"&amp;J109&amp;"|",'5_ACOMPANHAMENTO'!$AC$3:$AC$4922)))+((K109&lt;&gt;"")*ISNUMBER(SEARCH("|"&amp;K109&amp;"|",'5_ACOMPANHAMENTO'!$AC$3:$AC$4922)))+((L109&lt;&gt;"")*ISNUMBER(SEARCH("|"&amp;L109&amp;"|",'5_ACOMPANHAMENTO'!$AC$3:$AC$4922)))+((M109&lt;&gt;"")*ISNUMBER(SEARCH("|"&amp;M109&amp;"|",'5_ACOMPANHAMENTO'!$AC$3:$AC$4922)))+((N109&lt;&gt;"")*ISNUMBER(SEARCH("|"&amp;N109&amp;"|",'5_ACOMPANHAMENTO'!$AC$3:$AC$4922)))+((O109&lt;&gt;"")*ISNUMBER(SEARCH("|"&amp;O109&amp;"|",'5_ACOMPANHAMENTO'!$AC$3:$AC$4922)))+((P109&lt;&gt;"")*ISNUMBER(SEARCH("|"&amp;P109&amp;"|",'5_ACOMPANHAMENTO'!$AC$3:$AC$4922)))+((Q109&lt;&gt;"")*ISNUMBER(SEARCH("|"&amp;Q109&amp;"|",'5_ACOMPANHAMENTO'!$AC$3:$AC$4922)))+((R109&lt;&gt;"")*ISNUMBER(SEARCH("|"&amp;R109&amp;"|",'5_ACOMPANHAMENTO'!$AC$3:$AC$4922)))+((S109&lt;&gt;"")*ISNUMBER(SEARCH("|"&amp;S109&amp;"|",'5_ACOMPANHAMENTO'!$AC$3:$AC$4922)))+((T109&lt;&gt;"")*ISNUMBER(SEARCH("|"&amp;T109&amp;"|",'5_ACOMPANHAMENTO'!$AC$3:$AC$4922)))+((U109&lt;&gt;"")*ISNUMBER(SEARCH("|"&amp;U109&amp;"|",'5_ACOMPANHAMENTO'!$AC$3:$AC$4922)))+((V109&lt;&gt;"")*ISNUMBER(SEARCH("|"&amp;V109&amp;"|",'5_ACOMPANHAMENTO'!$AC$3:$AC$4922)))+((W109&lt;&gt;"")*ISNUMBER(SEARCH("|"&amp;W109&amp;"|",'5_ACOMPANHAMENTO'!$AC$3:$AC$4922)))+((X109&lt;&gt;"")*ISNUMBER(SEARCH("|"&amp;X109&amp;"|",'5_ACOMPANHAMENTO'!$AC$3:$AC$4922)))+((Y109&lt;&gt;"")*ISNUMBER(SEARCH("|"&amp;Y109&amp;"|",'5_ACOMPANHAMENTO'!$AC$3:$AC$4922)))+((Z109&lt;&gt;"")*ISNUMBER(SEARCH("|"&amp;Z109&amp;"|",'5_ACOMPANHAMENTO'!$AC$3:$AC$4922)))+((AA109&lt;&gt;"")*ISNUMBER(SEARCH("|"&amp;AA109&amp;"|",'5_ACOMPANHAMENTO'!$AC$3:$AC$4922)))+((AB109&lt;&gt;"")*ISNUMBER(SEARCH("|"&amp;AB109&amp;"|",'5_ACOMPANHAMENTO'!$AC$3:$AC$4922))))&gt;0),0),0)),""))</f>
        <v/>
      </c>
      <c r="B109" s="4" t="n">
        <v>10179</v>
      </c>
      <c r="C109" s="2" t="inlineStr">
        <is>
          <t>COLADEIRA 126</t>
        </is>
      </c>
      <c r="D109" s="4">
        <f>IF(OR($B109="",$C109=""),"",IFERROR(SUMPRODUCT(--(('5_ACOMPANHAMENTO'!$AD$3:$AD$4922=TRIM($C109&amp;""))*('5_ACOMPANHAMENTO'!$AC$3:$AC$4922&lt;&gt;"")*((((I109&lt;&gt;"")*ISNUMBER(SEARCH("|"&amp;I109&amp;"|",'5_ACOMPANHAMENTO'!$AC$3:$AC$4922)))+((J109&lt;&gt;"")*ISNUMBER(SEARCH("|"&amp;J109&amp;"|",'5_ACOMPANHAMENTO'!$AC$3:$AC$4922)))+((K109&lt;&gt;"")*ISNUMBER(SEARCH("|"&amp;K109&amp;"|",'5_ACOMPANHAMENTO'!$AC$3:$AC$4922)))+((L109&lt;&gt;"")*ISNUMBER(SEARCH("|"&amp;L109&amp;"|",'5_ACOMPANHAMENTO'!$AC$3:$AC$4922)))+((M109&lt;&gt;"")*ISNUMBER(SEARCH("|"&amp;M109&amp;"|",'5_ACOMPANHAMENTO'!$AC$3:$AC$4922)))+((N109&lt;&gt;"")*ISNUMBER(SEARCH("|"&amp;N109&amp;"|",'5_ACOMPANHAMENTO'!$AC$3:$AC$4922)))+((O109&lt;&gt;"")*ISNUMBER(SEARCH("|"&amp;O109&amp;"|",'5_ACOMPANHAMENTO'!$AC$3:$AC$4922)))+((P109&lt;&gt;"")*ISNUMBER(SEARCH("|"&amp;P109&amp;"|",'5_ACOMPANHAMENTO'!$AC$3:$AC$4922)))+((Q109&lt;&gt;"")*ISNUMBER(SEARCH("|"&amp;Q109&amp;"|",'5_ACOMPANHAMENTO'!$AC$3:$AC$4922)))+((R109&lt;&gt;"")*ISNUMBER(SEARCH("|"&amp;R109&amp;"|",'5_ACOMPANHAMENTO'!$AC$3:$AC$4922)))+((S109&lt;&gt;"")*ISNUMBER(SEARCH("|"&amp;S109&amp;"|",'5_ACOMPANHAMENTO'!$AC$3:$AC$4922)))+((T109&lt;&gt;"")*ISNUMBER(SEARCH("|"&amp;T109&amp;"|",'5_ACOMPANHAMENTO'!$AC$3:$AC$4922)))+((U109&lt;&gt;"")*ISNUMBER(SEARCH("|"&amp;U109&amp;"|",'5_ACOMPANHAMENTO'!$AC$3:$AC$4922)))+((V109&lt;&gt;"")*ISNUMBER(SEARCH("|"&amp;V109&amp;"|",'5_ACOMPANHAMENTO'!$AC$3:$AC$4922)))+((W109&lt;&gt;"")*ISNUMBER(SEARCH("|"&amp;W109&amp;"|",'5_ACOMPANHAMENTO'!$AC$3:$AC$4922)))+((X109&lt;&gt;"")*ISNUMBER(SEARCH("|"&amp;X109&amp;"|",'5_ACOMPANHAMENTO'!$AC$3:$AC$4922)))+((Y109&lt;&gt;"")*ISNUMBER(SEARCH("|"&amp;Y109&amp;"|",'5_ACOMPANHAMENTO'!$AC$3:$AC$4922)))+((Z109&lt;&gt;"")*ISNUMBER(SEARCH("|"&amp;Z109&amp;"|",'5_ACOMPANHAMENTO'!$AC$3:$AC$4922)))+((AA109&lt;&gt;"")*ISNUMBER(SEARCH("|"&amp;AA109&amp;"|",'5_ACOMPANHAMENTO'!$AC$3:$AC$4922)))+((AB109&lt;&gt;"")*ISNUMBER(SEARCH("|"&amp;AB109&amp;"|",'5_ACOMPANHAMENTO'!$AC$3:$AC$4922))))&gt;0)),'5_ACOMPANHAMENTO'!$J$3:$J$4922),0))</f>
        <v/>
      </c>
      <c r="E109" s="4">
        <f>IF(G109=0,"FINALIZADO",IF(TODAY()&gt;A109,"ATRASADO "&amp;TODAY()-A109&amp;" DIAS","ADIANTADO "&amp;A109-TODAY()&amp;" DIAS"))</f>
        <v/>
      </c>
      <c r="F109" s="7">
        <f>IF(OR($B109="",$C109=""),"",IFERROR(SUMPRODUCT(--(('5_ACOMPANHAMENTO'!$AD$3:$AD$4922=TRIM($C109&amp;""))*('5_ACOMPANHAMENTO'!$AC$3:$AC$4922&lt;&gt;"")*((((I109&lt;&gt;"")*ISNUMBER(SEARCH("|"&amp;I109&amp;"|",'5_ACOMPANHAMENTO'!$AC$3:$AC$4922)))+((J109&lt;&gt;"")*ISNUMBER(SEARCH("|"&amp;J109&amp;"|",'5_ACOMPANHAMENTO'!$AC$3:$AC$4922)))+((K109&lt;&gt;"")*ISNUMBER(SEARCH("|"&amp;K109&amp;"|",'5_ACOMPANHAMENTO'!$AC$3:$AC$4922)))+((L109&lt;&gt;"")*ISNUMBER(SEARCH("|"&amp;L109&amp;"|",'5_ACOMPANHAMENTO'!$AC$3:$AC$4922)))+((M109&lt;&gt;"")*ISNUMBER(SEARCH("|"&amp;M109&amp;"|",'5_ACOMPANHAMENTO'!$AC$3:$AC$4922)))+((N109&lt;&gt;"")*ISNUMBER(SEARCH("|"&amp;N109&amp;"|",'5_ACOMPANHAMENTO'!$AC$3:$AC$4922)))+((O109&lt;&gt;"")*ISNUMBER(SEARCH("|"&amp;O109&amp;"|",'5_ACOMPANHAMENTO'!$AC$3:$AC$4922)))+((P109&lt;&gt;"")*ISNUMBER(SEARCH("|"&amp;P109&amp;"|",'5_ACOMPANHAMENTO'!$AC$3:$AC$4922)))+((Q109&lt;&gt;"")*ISNUMBER(SEARCH("|"&amp;Q109&amp;"|",'5_ACOMPANHAMENTO'!$AC$3:$AC$4922)))+((R109&lt;&gt;"")*ISNUMBER(SEARCH("|"&amp;R109&amp;"|",'5_ACOMPANHAMENTO'!$AC$3:$AC$4922)))+((S109&lt;&gt;"")*ISNUMBER(SEARCH("|"&amp;S109&amp;"|",'5_ACOMPANHAMENTO'!$AC$3:$AC$4922)))+((T109&lt;&gt;"")*ISNUMBER(SEARCH("|"&amp;T109&amp;"|",'5_ACOMPANHAMENTO'!$AC$3:$AC$4922)))+((U109&lt;&gt;"")*ISNUMBER(SEARCH("|"&amp;U109&amp;"|",'5_ACOMPANHAMENTO'!$AC$3:$AC$4922)))+((V109&lt;&gt;"")*ISNUMBER(SEARCH("|"&amp;V109&amp;"|",'5_ACOMPANHAMENTO'!$AC$3:$AC$4922)))+((W109&lt;&gt;"")*ISNUMBER(SEARCH("|"&amp;W109&amp;"|",'5_ACOMPANHAMENTO'!$AC$3:$AC$4922)))+((X109&lt;&gt;"")*ISNUMBER(SEARCH("|"&amp;X109&amp;"|",'5_ACOMPANHAMENTO'!$AC$3:$AC$4922)))+((Y109&lt;&gt;"")*ISNUMBER(SEARCH("|"&amp;Y109&amp;"|",'5_ACOMPANHAMENTO'!$AC$3:$AC$4922)))+((Z109&lt;&gt;"")*ISNUMBER(SEARCH("|"&amp;Z109&amp;"|",'5_ACOMPANHAMENTO'!$AC$3:$AC$4922)))+((AA109&lt;&gt;"")*ISNUMBER(SEARCH("|"&amp;AA109&amp;"|",'5_ACOMPANHAMENTO'!$AC$3:$AC$4922)))+((AB109&lt;&gt;"")*ISNUMBER(SEARCH("|"&amp;AB109&amp;"|",'5_ACOMPANHAMENTO'!$AC$3:$AC$4922))))&gt;0)),'5_ACOMPANHAMENTO'!$O$3:$O$4922),0))</f>
        <v/>
      </c>
      <c r="G109" s="7">
        <f>IF(OR($B109="",$C109=""),"",D109-F109)</f>
        <v/>
      </c>
      <c r="H109">
        <f>IF(OR($B109="",$C109=""),"",TRIM($B109&amp;"")&amp;"|"&amp;TRIM($C109&amp;""))</f>
        <v/>
      </c>
      <c r="I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",99)),1,99)))</f>
        <v/>
      </c>
      <c r="J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",99)),100,99)))</f>
        <v/>
      </c>
      <c r="K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",99)),199,99)))</f>
        <v/>
      </c>
      <c r="L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",99)),298,99)))</f>
        <v/>
      </c>
      <c r="M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",99)),397,99)))</f>
        <v/>
      </c>
      <c r="N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",99)),496,99)))</f>
        <v/>
      </c>
      <c r="O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",99)),595,99)))</f>
        <v/>
      </c>
      <c r="P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",99)),694,99)))</f>
        <v/>
      </c>
      <c r="Q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",99)),793,99)))</f>
        <v/>
      </c>
      <c r="R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",99)),892,99)))</f>
        <v/>
      </c>
      <c r="S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",99)),991,99)))</f>
        <v/>
      </c>
      <c r="T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",99)),1090,99)))</f>
        <v/>
      </c>
      <c r="U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",99)),1189,99)))</f>
        <v/>
      </c>
      <c r="V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",99)),1288,99)))</f>
        <v/>
      </c>
      <c r="W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",99)),1387,99)))</f>
        <v/>
      </c>
      <c r="X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",99)),1486,99)))</f>
        <v/>
      </c>
      <c r="Y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",99)),1585,99)))</f>
        <v/>
      </c>
      <c r="Z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",99)),1684,99)))</f>
        <v/>
      </c>
      <c r="AA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",99)),1783,99)))</f>
        <v/>
      </c>
      <c r="AB109" s="1">
        <f>IF($B109="","",TRIM(MID(SUBSTITUTE(TRIM(SUBSTITUTE(SUBSTITUTE(SUBSTITUTE(SUBSTITUTE(SUBSTITUTE(SUBSTITUTE(SUBSTITUTE(SUBSTITUTE(SUBSTITUTE(SUBSTITUTE(SUBSTITUTE(SUBSTITUTE(SUBSTITUTE(SUBSTITUTE(TRIM($B109&amp;""),CHAR(10),"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",REPT(" ",99)),1882,99)))</f>
        <v/>
      </c>
    </row>
    <row r="110" hidden="1" ht="14.25" customHeight="1">
      <c r="A110" s="4">
        <f>IF(OR($B110="",$C110=""),"",IFERROR(INDEX('5_ACOMPANHAMENTO'!$A$3:$A$4922,MATCH(1,INDEX(('5_ACOMPANHAMENTO'!$AD$3:$AD$4922=TRIM($C110&amp;""))*('5_ACOMPANHAMENTO'!$AC$3:$AC$4922&lt;&gt;"")*((((I110&lt;&gt;"")*ISNUMBER(SEARCH("|"&amp;I110&amp;"|",'5_ACOMPANHAMENTO'!$AC$3:$AC$4922)))+((J110&lt;&gt;"")*ISNUMBER(SEARCH("|"&amp;J110&amp;"|",'5_ACOMPANHAMENTO'!$AC$3:$AC$4922)))+((K110&lt;&gt;"")*ISNUMBER(SEARCH("|"&amp;K110&amp;"|",'5_ACOMPANHAMENTO'!$AC$3:$AC$4922)))+((L110&lt;&gt;"")*ISNUMBER(SEARCH("|"&amp;L110&amp;"|",'5_ACOMPANHAMENTO'!$AC$3:$AC$4922)))+((M110&lt;&gt;"")*ISNUMBER(SEARCH("|"&amp;M110&amp;"|",'5_ACOMPANHAMENTO'!$AC$3:$AC$4922)))+((N110&lt;&gt;"")*ISNUMBER(SEARCH("|"&amp;N110&amp;"|",'5_ACOMPANHAMENTO'!$AC$3:$AC$4922)))+((O110&lt;&gt;"")*ISNUMBER(SEARCH("|"&amp;O110&amp;"|",'5_ACOMPANHAMENTO'!$AC$3:$AC$4922)))+((P110&lt;&gt;"")*ISNUMBER(SEARCH("|"&amp;P110&amp;"|",'5_ACOMPANHAMENTO'!$AC$3:$AC$4922)))+((Q110&lt;&gt;"")*ISNUMBER(SEARCH("|"&amp;Q110&amp;"|",'5_ACOMPANHAMENTO'!$AC$3:$AC$4922)))+((R110&lt;&gt;"")*ISNUMBER(SEARCH("|"&amp;R110&amp;"|",'5_ACOMPANHAMENTO'!$AC$3:$AC$4922)))+((S110&lt;&gt;"")*ISNUMBER(SEARCH("|"&amp;S110&amp;"|",'5_ACOMPANHAMENTO'!$AC$3:$AC$4922)))+((T110&lt;&gt;"")*ISNUMBER(SEARCH("|"&amp;T110&amp;"|",'5_ACOMPANHAMENTO'!$AC$3:$AC$4922)))+((U110&lt;&gt;"")*ISNUMBER(SEARCH("|"&amp;U110&amp;"|",'5_ACOMPANHAMENTO'!$AC$3:$AC$4922)))+((V110&lt;&gt;"")*ISNUMBER(SEARCH("|"&amp;V110&amp;"|",'5_ACOMPANHAMENTO'!$AC$3:$AC$4922)))+((W110&lt;&gt;"")*ISNUMBER(SEARCH("|"&amp;W110&amp;"|",'5_ACOMPANHAMENTO'!$AC$3:$AC$4922)))+((X110&lt;&gt;"")*ISNUMBER(SEARCH("|"&amp;X110&amp;"|",'5_ACOMPANHAMENTO'!$AC$3:$AC$4922)))+((Y110&lt;&gt;"")*ISNUMBER(SEARCH("|"&amp;Y110&amp;"|",'5_ACOMPANHAMENTO'!$AC$3:$AC$4922)))+((Z110&lt;&gt;"")*ISNUMBER(SEARCH("|"&amp;Z110&amp;"|",'5_ACOMPANHAMENTO'!$AC$3:$AC$4922)))+((AA110&lt;&gt;"")*ISNUMBER(SEARCH("|"&amp;AA110&amp;"|",'5_ACOMPANHAMENTO'!$AC$3:$AC$4922)))+((AB110&lt;&gt;"")*ISNUMBER(SEARCH("|"&amp;AB110&amp;"|",'5_ACOMPANHAMENTO'!$AC$3:$AC$4922))))&gt;0),0),0)),""))</f>
        <v/>
      </c>
      <c r="B110" s="4" t="n">
        <v>10179</v>
      </c>
      <c r="C110" s="2" t="inlineStr">
        <is>
          <t>COLADEIRA 24</t>
        </is>
      </c>
      <c r="D110" s="4">
        <f>IF(OR($B110="",$C110=""),"",IFERROR(SUMPRODUCT(--(('5_ACOMPANHAMENTO'!$AD$3:$AD$4922=TRIM($C110&amp;""))*('5_ACOMPANHAMENTO'!$AC$3:$AC$4922&lt;&gt;"")*((((I110&lt;&gt;"")*ISNUMBER(SEARCH("|"&amp;I110&amp;"|",'5_ACOMPANHAMENTO'!$AC$3:$AC$4922)))+((J110&lt;&gt;"")*ISNUMBER(SEARCH("|"&amp;J110&amp;"|",'5_ACOMPANHAMENTO'!$AC$3:$AC$4922)))+((K110&lt;&gt;"")*ISNUMBER(SEARCH("|"&amp;K110&amp;"|",'5_ACOMPANHAMENTO'!$AC$3:$AC$4922)))+((L110&lt;&gt;"")*ISNUMBER(SEARCH("|"&amp;L110&amp;"|",'5_ACOMPANHAMENTO'!$AC$3:$AC$4922)))+((M110&lt;&gt;"")*ISNUMBER(SEARCH("|"&amp;M110&amp;"|",'5_ACOMPANHAMENTO'!$AC$3:$AC$4922)))+((N110&lt;&gt;"")*ISNUMBER(SEARCH("|"&amp;N110&amp;"|",'5_ACOMPANHAMENTO'!$AC$3:$AC$4922)))+((O110&lt;&gt;"")*ISNUMBER(SEARCH("|"&amp;O110&amp;"|",'5_ACOMPANHAMENTO'!$AC$3:$AC$4922)))+((P110&lt;&gt;"")*ISNUMBER(SEARCH("|"&amp;P110&amp;"|",'5_ACOMPANHAMENTO'!$AC$3:$AC$4922)))+((Q110&lt;&gt;"")*ISNUMBER(SEARCH("|"&amp;Q110&amp;"|",'5_ACOMPANHAMENTO'!$AC$3:$AC$4922)))+((R110&lt;&gt;"")*ISNUMBER(SEARCH("|"&amp;R110&amp;"|",'5_ACOMPANHAMENTO'!$AC$3:$AC$4922)))+((S110&lt;&gt;"")*ISNUMBER(SEARCH("|"&amp;S110&amp;"|",'5_ACOMPANHAMENTO'!$AC$3:$AC$4922)))+((T110&lt;&gt;"")*ISNUMBER(SEARCH("|"&amp;T110&amp;"|",'5_ACOMPANHAMENTO'!$AC$3:$AC$4922)))+((U110&lt;&gt;"")*ISNUMBER(SEARCH("|"&amp;U110&amp;"|",'5_ACOMPANHAMENTO'!$AC$3:$AC$4922)))+((V110&lt;&gt;"")*ISNUMBER(SEARCH("|"&amp;V110&amp;"|",'5_ACOMPANHAMENTO'!$AC$3:$AC$4922)))+((W110&lt;&gt;"")*ISNUMBER(SEARCH("|"&amp;W110&amp;"|",'5_ACOMPANHAMENTO'!$AC$3:$AC$4922)))+((X110&lt;&gt;"")*ISNUMBER(SEARCH("|"&amp;X110&amp;"|",'5_ACOMPANHAMENTO'!$AC$3:$AC$4922)))+((Y110&lt;&gt;"")*ISNUMBER(SEARCH("|"&amp;Y110&amp;"|",'5_ACOMPANHAMENTO'!$AC$3:$AC$4922)))+((Z110&lt;&gt;"")*ISNUMBER(SEARCH("|"&amp;Z110&amp;"|",'5_ACOMPANHAMENTO'!$AC$3:$AC$4922)))+((AA110&lt;&gt;"")*ISNUMBER(SEARCH("|"&amp;AA110&amp;"|",'5_ACOMPANHAMENTO'!$AC$3:$AC$4922)))+((AB110&lt;&gt;"")*ISNUMBER(SEARCH("|"&amp;AB110&amp;"|",'5_ACOMPANHAMENTO'!$AC$3:$AC$4922))))&gt;0)),'5_ACOMPANHAMENTO'!$J$3:$J$4922),0))</f>
        <v/>
      </c>
      <c r="E110" s="4">
        <f>IF(G110=0,"FINALIZADO",IF(TODAY()&gt;A110,"ATRASADO "&amp;TODAY()-A110&amp;" DIAS","ADIANTADO "&amp;A110-TODAY()&amp;" DIAS"))</f>
        <v/>
      </c>
      <c r="F110" s="7">
        <f>IF(OR($B110="",$C110=""),"",IFERROR(SUMPRODUCT(--(('5_ACOMPANHAMENTO'!$AD$3:$AD$4922=TRIM($C110&amp;""))*('5_ACOMPANHAMENTO'!$AC$3:$AC$4922&lt;&gt;"")*((((I110&lt;&gt;"")*ISNUMBER(SEARCH("|"&amp;I110&amp;"|",'5_ACOMPANHAMENTO'!$AC$3:$AC$4922)))+((J110&lt;&gt;"")*ISNUMBER(SEARCH("|"&amp;J110&amp;"|",'5_ACOMPANHAMENTO'!$AC$3:$AC$4922)))+((K110&lt;&gt;"")*ISNUMBER(SEARCH("|"&amp;K110&amp;"|",'5_ACOMPANHAMENTO'!$AC$3:$AC$4922)))+((L110&lt;&gt;"")*ISNUMBER(SEARCH("|"&amp;L110&amp;"|",'5_ACOMPANHAMENTO'!$AC$3:$AC$4922)))+((M110&lt;&gt;"")*ISNUMBER(SEARCH("|"&amp;M110&amp;"|",'5_ACOMPANHAMENTO'!$AC$3:$AC$4922)))+((N110&lt;&gt;"")*ISNUMBER(SEARCH("|"&amp;N110&amp;"|",'5_ACOMPANHAMENTO'!$AC$3:$AC$4922)))+((O110&lt;&gt;"")*ISNUMBER(SEARCH("|"&amp;O110&amp;"|",'5_ACOMPANHAMENTO'!$AC$3:$AC$4922)))+((P110&lt;&gt;"")*ISNUMBER(SEARCH("|"&amp;P110&amp;"|",'5_ACOMPANHAMENTO'!$AC$3:$AC$4922)))+((Q110&lt;&gt;"")*ISNUMBER(SEARCH("|"&amp;Q110&amp;"|",'5_ACOMPANHAMENTO'!$AC$3:$AC$4922)))+((R110&lt;&gt;"")*ISNUMBER(SEARCH("|"&amp;R110&amp;"|",'5_ACOMPANHAMENTO'!$AC$3:$AC$4922)))+((S110&lt;&gt;"")*ISNUMBER(SEARCH("|"&amp;S110&amp;"|",'5_ACOMPANHAMENTO'!$AC$3:$AC$4922)))+((T110&lt;&gt;"")*ISNUMBER(SEARCH("|"&amp;T110&amp;"|",'5_ACOMPANHAMENTO'!$AC$3:$AC$4922)))+((U110&lt;&gt;"")*ISNUMBER(SEARCH("|"&amp;U110&amp;"|",'5_ACOMPANHAMENTO'!$AC$3:$AC$4922)))+((V110&lt;&gt;"")*ISNUMBER(SEARCH("|"&amp;V110&amp;"|",'5_ACOMPANHAMENTO'!$AC$3:$AC$4922)))+((W110&lt;&gt;"")*ISNUMBER(SEARCH("|"&amp;W110&amp;"|",'5_ACOMPANHAMENTO'!$AC$3:$AC$4922)))+((X110&lt;&gt;"")*ISNUMBER(SEARCH("|"&amp;X110&amp;"|",'5_ACOMPANHAMENTO'!$AC$3:$AC$4922)))+((Y110&lt;&gt;"")*ISNUMBER(SEARCH("|"&amp;Y110&amp;"|",'5_ACOMPANHAMENTO'!$AC$3:$AC$4922)))+((Z110&lt;&gt;"")*ISNUMBER(SEARCH("|"&amp;Z110&amp;"|",'5_ACOMPANHAMENTO'!$AC$3:$AC$4922)))+((AA110&lt;&gt;"")*ISNUMBER(SEARCH("|"&amp;AA110&amp;"|",'5_ACOMPANHAMENTO'!$AC$3:$AC$4922)))+((AB110&lt;&gt;"")*ISNUMBER(SEARCH("|"&amp;AB110&amp;"|",'5_ACOMPANHAMENTO'!$AC$3:$AC$4922))))&gt;0)),'5_ACOMPANHAMENTO'!$O$3:$O$4922),0))</f>
        <v/>
      </c>
      <c r="G110" s="7">
        <f>IF(OR($B110="",$C110=""),"",D110-F110)</f>
        <v/>
      </c>
      <c r="H110">
        <f>IF(OR($B110="",$C110=""),"",TRIM($B110&amp;"")&amp;"|"&amp;TRIM($C110&amp;""))</f>
        <v/>
      </c>
      <c r="I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",99)),1,99)))</f>
        <v/>
      </c>
      <c r="J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",99)),100,99)))</f>
        <v/>
      </c>
      <c r="K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",99)),199,99)))</f>
        <v/>
      </c>
      <c r="L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",99)),298,99)))</f>
        <v/>
      </c>
      <c r="M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",99)),397,99)))</f>
        <v/>
      </c>
      <c r="N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",99)),496,99)))</f>
        <v/>
      </c>
      <c r="O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",99)),595,99)))</f>
        <v/>
      </c>
      <c r="P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",99)),694,99)))</f>
        <v/>
      </c>
      <c r="Q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",99)),793,99)))</f>
        <v/>
      </c>
      <c r="R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",99)),892,99)))</f>
        <v/>
      </c>
      <c r="S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",99)),991,99)))</f>
        <v/>
      </c>
      <c r="T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",99)),1090,99)))</f>
        <v/>
      </c>
      <c r="U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",99)),1189,99)))</f>
        <v/>
      </c>
      <c r="V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",99)),1288,99)))</f>
        <v/>
      </c>
      <c r="W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",99)),1387,99)))</f>
        <v/>
      </c>
      <c r="X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",99)),1486,99)))</f>
        <v/>
      </c>
      <c r="Y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",99)),1585,99)))</f>
        <v/>
      </c>
      <c r="Z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",99)),1684,99)))</f>
        <v/>
      </c>
      <c r="AA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",99)),1783,99)))</f>
        <v/>
      </c>
      <c r="AB110" s="1">
        <f>IF($B110="","",TRIM(MID(SUBSTITUTE(TRIM(SUBSTITUTE(SUBSTITUTE(SUBSTITUTE(SUBSTITUTE(SUBSTITUTE(SUBSTITUTE(SUBSTITUTE(SUBSTITUTE(SUBSTITUTE(SUBSTITUTE(SUBSTITUTE(SUBSTITUTE(SUBSTITUTE(SUBSTITUTE(TRIM($B110&amp;""),CHAR(10),"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",REPT(" ",99)),1882,99)))</f>
        <v/>
      </c>
    </row>
    <row r="111" ht="14.25" customHeight="1">
      <c r="A111" s="4">
        <f>IF(OR($B111="",$C111=""),"",IFERROR(INDEX('5_ACOMPANHAMENTO'!$A$3:$A$4922,MATCH(1,INDEX(('5_ACOMPANHAMENTO'!$AD$3:$AD$4922=TRIM($C111&amp;""))*('5_ACOMPANHAMENTO'!$AC$3:$AC$4922&lt;&gt;"")*((((I111&lt;&gt;"")*ISNUMBER(SEARCH("|"&amp;I111&amp;"|",'5_ACOMPANHAMENTO'!$AC$3:$AC$4922)))+((J111&lt;&gt;"")*ISNUMBER(SEARCH("|"&amp;J111&amp;"|",'5_ACOMPANHAMENTO'!$AC$3:$AC$4922)))+((K111&lt;&gt;"")*ISNUMBER(SEARCH("|"&amp;K111&amp;"|",'5_ACOMPANHAMENTO'!$AC$3:$AC$4922)))+((L111&lt;&gt;"")*ISNUMBER(SEARCH("|"&amp;L111&amp;"|",'5_ACOMPANHAMENTO'!$AC$3:$AC$4922)))+((M111&lt;&gt;"")*ISNUMBER(SEARCH("|"&amp;M111&amp;"|",'5_ACOMPANHAMENTO'!$AC$3:$AC$4922)))+((N111&lt;&gt;"")*ISNUMBER(SEARCH("|"&amp;N111&amp;"|",'5_ACOMPANHAMENTO'!$AC$3:$AC$4922)))+((O111&lt;&gt;"")*ISNUMBER(SEARCH("|"&amp;O111&amp;"|",'5_ACOMPANHAMENTO'!$AC$3:$AC$4922)))+((P111&lt;&gt;"")*ISNUMBER(SEARCH("|"&amp;P111&amp;"|",'5_ACOMPANHAMENTO'!$AC$3:$AC$4922)))+((Q111&lt;&gt;"")*ISNUMBER(SEARCH("|"&amp;Q111&amp;"|",'5_ACOMPANHAMENTO'!$AC$3:$AC$4922)))+((R111&lt;&gt;"")*ISNUMBER(SEARCH("|"&amp;R111&amp;"|",'5_ACOMPANHAMENTO'!$AC$3:$AC$4922)))+((S111&lt;&gt;"")*ISNUMBER(SEARCH("|"&amp;S111&amp;"|",'5_ACOMPANHAMENTO'!$AC$3:$AC$4922)))+((T111&lt;&gt;"")*ISNUMBER(SEARCH("|"&amp;T111&amp;"|",'5_ACOMPANHAMENTO'!$AC$3:$AC$4922)))+((U111&lt;&gt;"")*ISNUMBER(SEARCH("|"&amp;U111&amp;"|",'5_ACOMPANHAMENTO'!$AC$3:$AC$4922)))+((V111&lt;&gt;"")*ISNUMBER(SEARCH("|"&amp;V111&amp;"|",'5_ACOMPANHAMENTO'!$AC$3:$AC$4922)))+((W111&lt;&gt;"")*ISNUMBER(SEARCH("|"&amp;W111&amp;"|",'5_ACOMPANHAMENTO'!$AC$3:$AC$4922)))+((X111&lt;&gt;"")*ISNUMBER(SEARCH("|"&amp;X111&amp;"|",'5_ACOMPANHAMENTO'!$AC$3:$AC$4922)))+((Y111&lt;&gt;"")*ISNUMBER(SEARCH("|"&amp;Y111&amp;"|",'5_ACOMPANHAMENTO'!$AC$3:$AC$4922)))+((Z111&lt;&gt;"")*ISNUMBER(SEARCH("|"&amp;Z111&amp;"|",'5_ACOMPANHAMENTO'!$AC$3:$AC$4922)))+((AA111&lt;&gt;"")*ISNUMBER(SEARCH("|"&amp;AA111&amp;"|",'5_ACOMPANHAMENTO'!$AC$3:$AC$4922)))+((AB111&lt;&gt;"")*ISNUMBER(SEARCH("|"&amp;AB111&amp;"|",'5_ACOMPANHAMENTO'!$AC$3:$AC$4922))))&gt;0),0),0)),""))</f>
        <v/>
      </c>
      <c r="B111" s="4" t="n">
        <v>10179</v>
      </c>
      <c r="C111" s="2" t="inlineStr">
        <is>
          <t>UV</t>
        </is>
      </c>
      <c r="D111" s="4">
        <f>IF(OR($B111="",$C111=""),"",IFERROR(SUMPRODUCT(--(('5_ACOMPANHAMENTO'!$AD$3:$AD$4922=TRIM($C111&amp;""))*('5_ACOMPANHAMENTO'!$AC$3:$AC$4922&lt;&gt;"")*((((I111&lt;&gt;"")*ISNUMBER(SEARCH("|"&amp;I111&amp;"|",'5_ACOMPANHAMENTO'!$AC$3:$AC$4922)))+((J111&lt;&gt;"")*ISNUMBER(SEARCH("|"&amp;J111&amp;"|",'5_ACOMPANHAMENTO'!$AC$3:$AC$4922)))+((K111&lt;&gt;"")*ISNUMBER(SEARCH("|"&amp;K111&amp;"|",'5_ACOMPANHAMENTO'!$AC$3:$AC$4922)))+((L111&lt;&gt;"")*ISNUMBER(SEARCH("|"&amp;L111&amp;"|",'5_ACOMPANHAMENTO'!$AC$3:$AC$4922)))+((M111&lt;&gt;"")*ISNUMBER(SEARCH("|"&amp;M111&amp;"|",'5_ACOMPANHAMENTO'!$AC$3:$AC$4922)))+((N111&lt;&gt;"")*ISNUMBER(SEARCH("|"&amp;N111&amp;"|",'5_ACOMPANHAMENTO'!$AC$3:$AC$4922)))+((O111&lt;&gt;"")*ISNUMBER(SEARCH("|"&amp;O111&amp;"|",'5_ACOMPANHAMENTO'!$AC$3:$AC$4922)))+((P111&lt;&gt;"")*ISNUMBER(SEARCH("|"&amp;P111&amp;"|",'5_ACOMPANHAMENTO'!$AC$3:$AC$4922)))+((Q111&lt;&gt;"")*ISNUMBER(SEARCH("|"&amp;Q111&amp;"|",'5_ACOMPANHAMENTO'!$AC$3:$AC$4922)))+((R111&lt;&gt;"")*ISNUMBER(SEARCH("|"&amp;R111&amp;"|",'5_ACOMPANHAMENTO'!$AC$3:$AC$4922)))+((S111&lt;&gt;"")*ISNUMBER(SEARCH("|"&amp;S111&amp;"|",'5_ACOMPANHAMENTO'!$AC$3:$AC$4922)))+((T111&lt;&gt;"")*ISNUMBER(SEARCH("|"&amp;T111&amp;"|",'5_ACOMPANHAMENTO'!$AC$3:$AC$4922)))+((U111&lt;&gt;"")*ISNUMBER(SEARCH("|"&amp;U111&amp;"|",'5_ACOMPANHAMENTO'!$AC$3:$AC$4922)))+((V111&lt;&gt;"")*ISNUMBER(SEARCH("|"&amp;V111&amp;"|",'5_ACOMPANHAMENTO'!$AC$3:$AC$4922)))+((W111&lt;&gt;"")*ISNUMBER(SEARCH("|"&amp;W111&amp;"|",'5_ACOMPANHAMENTO'!$AC$3:$AC$4922)))+((X111&lt;&gt;"")*ISNUMBER(SEARCH("|"&amp;X111&amp;"|",'5_ACOMPANHAMENTO'!$AC$3:$AC$4922)))+((Y111&lt;&gt;"")*ISNUMBER(SEARCH("|"&amp;Y111&amp;"|",'5_ACOMPANHAMENTO'!$AC$3:$AC$4922)))+((Z111&lt;&gt;"")*ISNUMBER(SEARCH("|"&amp;Z111&amp;"|",'5_ACOMPANHAMENTO'!$AC$3:$AC$4922)))+((AA111&lt;&gt;"")*ISNUMBER(SEARCH("|"&amp;AA111&amp;"|",'5_ACOMPANHAMENTO'!$AC$3:$AC$4922)))+((AB111&lt;&gt;"")*ISNUMBER(SEARCH("|"&amp;AB111&amp;"|",'5_ACOMPANHAMENTO'!$AC$3:$AC$4922))))&gt;0)),'5_ACOMPANHAMENTO'!$J$3:$J$4922),0))</f>
        <v/>
      </c>
      <c r="E111" s="4">
        <f>IF(G111=0,"FINALIZADO",IF(TODAY()&gt;A111,"ATRASADO "&amp;TODAY()-A111&amp;" DIAS","ADIANTADO "&amp;A111-TODAY()&amp;" DIAS"))</f>
        <v/>
      </c>
      <c r="F111" s="7">
        <f>IF(OR($B111="",$C111=""),"",IFERROR(SUMPRODUCT(--(('5_ACOMPANHAMENTO'!$AD$3:$AD$4922=TRIM($C111&amp;""))*('5_ACOMPANHAMENTO'!$AC$3:$AC$4922&lt;&gt;"")*((((I111&lt;&gt;"")*ISNUMBER(SEARCH("|"&amp;I111&amp;"|",'5_ACOMPANHAMENTO'!$AC$3:$AC$4922)))+((J111&lt;&gt;"")*ISNUMBER(SEARCH("|"&amp;J111&amp;"|",'5_ACOMPANHAMENTO'!$AC$3:$AC$4922)))+((K111&lt;&gt;"")*ISNUMBER(SEARCH("|"&amp;K111&amp;"|",'5_ACOMPANHAMENTO'!$AC$3:$AC$4922)))+((L111&lt;&gt;"")*ISNUMBER(SEARCH("|"&amp;L111&amp;"|",'5_ACOMPANHAMENTO'!$AC$3:$AC$4922)))+((M111&lt;&gt;"")*ISNUMBER(SEARCH("|"&amp;M111&amp;"|",'5_ACOMPANHAMENTO'!$AC$3:$AC$4922)))+((N111&lt;&gt;"")*ISNUMBER(SEARCH("|"&amp;N111&amp;"|",'5_ACOMPANHAMENTO'!$AC$3:$AC$4922)))+((O111&lt;&gt;"")*ISNUMBER(SEARCH("|"&amp;O111&amp;"|",'5_ACOMPANHAMENTO'!$AC$3:$AC$4922)))+((P111&lt;&gt;"")*ISNUMBER(SEARCH("|"&amp;P111&amp;"|",'5_ACOMPANHAMENTO'!$AC$3:$AC$4922)))+((Q111&lt;&gt;"")*ISNUMBER(SEARCH("|"&amp;Q111&amp;"|",'5_ACOMPANHAMENTO'!$AC$3:$AC$4922)))+((R111&lt;&gt;"")*ISNUMBER(SEARCH("|"&amp;R111&amp;"|",'5_ACOMPANHAMENTO'!$AC$3:$AC$4922)))+((S111&lt;&gt;"")*ISNUMBER(SEARCH("|"&amp;S111&amp;"|",'5_ACOMPANHAMENTO'!$AC$3:$AC$4922)))+((T111&lt;&gt;"")*ISNUMBER(SEARCH("|"&amp;T111&amp;"|",'5_ACOMPANHAMENTO'!$AC$3:$AC$4922)))+((U111&lt;&gt;"")*ISNUMBER(SEARCH("|"&amp;U111&amp;"|",'5_ACOMPANHAMENTO'!$AC$3:$AC$4922)))+((V111&lt;&gt;"")*ISNUMBER(SEARCH("|"&amp;V111&amp;"|",'5_ACOMPANHAMENTO'!$AC$3:$AC$4922)))+((W111&lt;&gt;"")*ISNUMBER(SEARCH("|"&amp;W111&amp;"|",'5_ACOMPANHAMENTO'!$AC$3:$AC$4922)))+((X111&lt;&gt;"")*ISNUMBER(SEARCH("|"&amp;X111&amp;"|",'5_ACOMPANHAMENTO'!$AC$3:$AC$4922)))+((Y111&lt;&gt;"")*ISNUMBER(SEARCH("|"&amp;Y111&amp;"|",'5_ACOMPANHAMENTO'!$AC$3:$AC$4922)))+((Z111&lt;&gt;"")*ISNUMBER(SEARCH("|"&amp;Z111&amp;"|",'5_ACOMPANHAMENTO'!$AC$3:$AC$4922)))+((AA111&lt;&gt;"")*ISNUMBER(SEARCH("|"&amp;AA111&amp;"|",'5_ACOMPANHAMENTO'!$AC$3:$AC$4922)))+((AB111&lt;&gt;"")*ISNUMBER(SEARCH("|"&amp;AB111&amp;"|",'5_ACOMPANHAMENTO'!$AC$3:$AC$4922))))&gt;0)),'5_ACOMPANHAMENTO'!$O$3:$O$4922),0))</f>
        <v/>
      </c>
      <c r="G111" s="7">
        <f>IF(OR($B111="",$C111=""),"",D111-F111)</f>
        <v/>
      </c>
      <c r="H111">
        <f>IF(OR($B111="",$C111=""),"",TRIM($B111&amp;"")&amp;"|"&amp;TRIM($C111&amp;""))</f>
        <v/>
      </c>
      <c r="I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",99)),1,99)))</f>
        <v/>
      </c>
      <c r="J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",99)),100,99)))</f>
        <v/>
      </c>
      <c r="K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",99)),199,99)))</f>
        <v/>
      </c>
      <c r="L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",99)),298,99)))</f>
        <v/>
      </c>
      <c r="M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",99)),397,99)))</f>
        <v/>
      </c>
      <c r="N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",99)),496,99)))</f>
        <v/>
      </c>
      <c r="O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",99)),595,99)))</f>
        <v/>
      </c>
      <c r="P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",99)),694,99)))</f>
        <v/>
      </c>
      <c r="Q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",99)),793,99)))</f>
        <v/>
      </c>
      <c r="R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",99)),892,99)))</f>
        <v/>
      </c>
      <c r="S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",99)),991,99)))</f>
        <v/>
      </c>
      <c r="T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",99)),1090,99)))</f>
        <v/>
      </c>
      <c r="U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",99)),1189,99)))</f>
        <v/>
      </c>
      <c r="V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",99)),1288,99)))</f>
        <v/>
      </c>
      <c r="W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",99)),1387,99)))</f>
        <v/>
      </c>
      <c r="X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",99)),1486,99)))</f>
        <v/>
      </c>
      <c r="Y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",99)),1585,99)))</f>
        <v/>
      </c>
      <c r="Z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",99)),1684,99)))</f>
        <v/>
      </c>
      <c r="AA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",99)),1783,99)))</f>
        <v/>
      </c>
      <c r="AB111" s="1">
        <f>IF($B111="","",TRIM(MID(SUBSTITUTE(TRIM(SUBSTITUTE(SUBSTITUTE(SUBSTITUTE(SUBSTITUTE(SUBSTITUTE(SUBSTITUTE(SUBSTITUTE(SUBSTITUTE(SUBSTITUTE(SUBSTITUTE(SUBSTITUTE(SUBSTITUTE(SUBSTITUTE(SUBSTITUTE(TRIM($B111&amp;""),CHAR(10),"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",REPT(" ",99)),1882,99)))</f>
        <v/>
      </c>
    </row>
    <row r="112" hidden="1" ht="14.25" customHeight="1">
      <c r="A112" s="4">
        <f>IF(OR($B112="",$C112=""),"",IFERROR(INDEX('5_ACOMPANHAMENTO'!$A$3:$A$4922,MATCH(1,INDEX(('5_ACOMPANHAMENTO'!$AD$3:$AD$4922=TRIM($C112&amp;""))*('5_ACOMPANHAMENTO'!$AC$3:$AC$4922&lt;&gt;"")*((((I112&lt;&gt;"")*ISNUMBER(SEARCH("|"&amp;I112&amp;"|",'5_ACOMPANHAMENTO'!$AC$3:$AC$4922)))+((J112&lt;&gt;"")*ISNUMBER(SEARCH("|"&amp;J112&amp;"|",'5_ACOMPANHAMENTO'!$AC$3:$AC$4922)))+((K112&lt;&gt;"")*ISNUMBER(SEARCH("|"&amp;K112&amp;"|",'5_ACOMPANHAMENTO'!$AC$3:$AC$4922)))+((L112&lt;&gt;"")*ISNUMBER(SEARCH("|"&amp;L112&amp;"|",'5_ACOMPANHAMENTO'!$AC$3:$AC$4922)))+((M112&lt;&gt;"")*ISNUMBER(SEARCH("|"&amp;M112&amp;"|",'5_ACOMPANHAMENTO'!$AC$3:$AC$4922)))+((N112&lt;&gt;"")*ISNUMBER(SEARCH("|"&amp;N112&amp;"|",'5_ACOMPANHAMENTO'!$AC$3:$AC$4922)))+((O112&lt;&gt;"")*ISNUMBER(SEARCH("|"&amp;O112&amp;"|",'5_ACOMPANHAMENTO'!$AC$3:$AC$4922)))+((P112&lt;&gt;"")*ISNUMBER(SEARCH("|"&amp;P112&amp;"|",'5_ACOMPANHAMENTO'!$AC$3:$AC$4922)))+((Q112&lt;&gt;"")*ISNUMBER(SEARCH("|"&amp;Q112&amp;"|",'5_ACOMPANHAMENTO'!$AC$3:$AC$4922)))+((R112&lt;&gt;"")*ISNUMBER(SEARCH("|"&amp;R112&amp;"|",'5_ACOMPANHAMENTO'!$AC$3:$AC$4922)))+((S112&lt;&gt;"")*ISNUMBER(SEARCH("|"&amp;S112&amp;"|",'5_ACOMPANHAMENTO'!$AC$3:$AC$4922)))+((T112&lt;&gt;"")*ISNUMBER(SEARCH("|"&amp;T112&amp;"|",'5_ACOMPANHAMENTO'!$AC$3:$AC$4922)))+((U112&lt;&gt;"")*ISNUMBER(SEARCH("|"&amp;U112&amp;"|",'5_ACOMPANHAMENTO'!$AC$3:$AC$4922)))+((V112&lt;&gt;"")*ISNUMBER(SEARCH("|"&amp;V112&amp;"|",'5_ACOMPANHAMENTO'!$AC$3:$AC$4922)))+((W112&lt;&gt;"")*ISNUMBER(SEARCH("|"&amp;W112&amp;"|",'5_ACOMPANHAMENTO'!$AC$3:$AC$4922)))+((X112&lt;&gt;"")*ISNUMBER(SEARCH("|"&amp;X112&amp;"|",'5_ACOMPANHAMENTO'!$AC$3:$AC$4922)))+((Y112&lt;&gt;"")*ISNUMBER(SEARCH("|"&amp;Y112&amp;"|",'5_ACOMPANHAMENTO'!$AC$3:$AC$4922)))+((Z112&lt;&gt;"")*ISNUMBER(SEARCH("|"&amp;Z112&amp;"|",'5_ACOMPANHAMENTO'!$AC$3:$AC$4922)))+((AA112&lt;&gt;"")*ISNUMBER(SEARCH("|"&amp;AA112&amp;"|",'5_ACOMPANHAMENTO'!$AC$3:$AC$4922)))+((AB112&lt;&gt;"")*ISNUMBER(SEARCH("|"&amp;AB112&amp;"|",'5_ACOMPANHAMENTO'!$AC$3:$AC$4922))))&gt;0),0),0)),""))</f>
        <v/>
      </c>
      <c r="B112" s="4" t="n">
        <v>10179</v>
      </c>
      <c r="C112" s="25" t="inlineStr">
        <is>
          <t>MONTAGEM DE CADEIRAS</t>
        </is>
      </c>
      <c r="D112" s="4">
        <f>IF(OR($B112="",$C112=""),"",IFERROR(SUMPRODUCT(--(('5_ACOMPANHAMENTO'!$AD$3:$AD$4922=TRIM($C112&amp;""))*('5_ACOMPANHAMENTO'!$AC$3:$AC$4922&lt;&gt;"")*((((I112&lt;&gt;"")*ISNUMBER(SEARCH("|"&amp;I112&amp;"|",'5_ACOMPANHAMENTO'!$AC$3:$AC$4922)))+((J112&lt;&gt;"")*ISNUMBER(SEARCH("|"&amp;J112&amp;"|",'5_ACOMPANHAMENTO'!$AC$3:$AC$4922)))+((K112&lt;&gt;"")*ISNUMBER(SEARCH("|"&amp;K112&amp;"|",'5_ACOMPANHAMENTO'!$AC$3:$AC$4922)))+((L112&lt;&gt;"")*ISNUMBER(SEARCH("|"&amp;L112&amp;"|",'5_ACOMPANHAMENTO'!$AC$3:$AC$4922)))+((M112&lt;&gt;"")*ISNUMBER(SEARCH("|"&amp;M112&amp;"|",'5_ACOMPANHAMENTO'!$AC$3:$AC$4922)))+((N112&lt;&gt;"")*ISNUMBER(SEARCH("|"&amp;N112&amp;"|",'5_ACOMPANHAMENTO'!$AC$3:$AC$4922)))+((O112&lt;&gt;"")*ISNUMBER(SEARCH("|"&amp;O112&amp;"|",'5_ACOMPANHAMENTO'!$AC$3:$AC$4922)))+((P112&lt;&gt;"")*ISNUMBER(SEARCH("|"&amp;P112&amp;"|",'5_ACOMPANHAMENTO'!$AC$3:$AC$4922)))+((Q112&lt;&gt;"")*ISNUMBER(SEARCH("|"&amp;Q112&amp;"|",'5_ACOMPANHAMENTO'!$AC$3:$AC$4922)))+((R112&lt;&gt;"")*ISNUMBER(SEARCH("|"&amp;R112&amp;"|",'5_ACOMPANHAMENTO'!$AC$3:$AC$4922)))+((S112&lt;&gt;"")*ISNUMBER(SEARCH("|"&amp;S112&amp;"|",'5_ACOMPANHAMENTO'!$AC$3:$AC$4922)))+((T112&lt;&gt;"")*ISNUMBER(SEARCH("|"&amp;T112&amp;"|",'5_ACOMPANHAMENTO'!$AC$3:$AC$4922)))+((U112&lt;&gt;"")*ISNUMBER(SEARCH("|"&amp;U112&amp;"|",'5_ACOMPANHAMENTO'!$AC$3:$AC$4922)))+((V112&lt;&gt;"")*ISNUMBER(SEARCH("|"&amp;V112&amp;"|",'5_ACOMPANHAMENTO'!$AC$3:$AC$4922)))+((W112&lt;&gt;"")*ISNUMBER(SEARCH("|"&amp;W112&amp;"|",'5_ACOMPANHAMENTO'!$AC$3:$AC$4922)))+((X112&lt;&gt;"")*ISNUMBER(SEARCH("|"&amp;X112&amp;"|",'5_ACOMPANHAMENTO'!$AC$3:$AC$4922)))+((Y112&lt;&gt;"")*ISNUMBER(SEARCH("|"&amp;Y112&amp;"|",'5_ACOMPANHAMENTO'!$AC$3:$AC$4922)))+((Z112&lt;&gt;"")*ISNUMBER(SEARCH("|"&amp;Z112&amp;"|",'5_ACOMPANHAMENTO'!$AC$3:$AC$4922)))+((AA112&lt;&gt;"")*ISNUMBER(SEARCH("|"&amp;AA112&amp;"|",'5_ACOMPANHAMENTO'!$AC$3:$AC$4922)))+((AB112&lt;&gt;"")*ISNUMBER(SEARCH("|"&amp;AB112&amp;"|",'5_ACOMPANHAMENTO'!$AC$3:$AC$4922))))&gt;0)),'5_ACOMPANHAMENTO'!$J$3:$J$4922),0))</f>
        <v/>
      </c>
      <c r="E112" s="4">
        <f>IF(G112=0,"FINALIZADO",IF(TODAY()&gt;A112,"ATRASADO "&amp;TODAY()-A112&amp;" DIAS","ADIANTADO "&amp;A112-TODAY()&amp;" DIAS"))</f>
        <v/>
      </c>
      <c r="F112" s="7">
        <f>IF(OR($B112="",$C112=""),"",IFERROR(SUMPRODUCT(--(('5_ACOMPANHAMENTO'!$AD$3:$AD$4922=TRIM($C112&amp;""))*('5_ACOMPANHAMENTO'!$AC$3:$AC$4922&lt;&gt;"")*((((I112&lt;&gt;"")*ISNUMBER(SEARCH("|"&amp;I112&amp;"|",'5_ACOMPANHAMENTO'!$AC$3:$AC$4922)))+((J112&lt;&gt;"")*ISNUMBER(SEARCH("|"&amp;J112&amp;"|",'5_ACOMPANHAMENTO'!$AC$3:$AC$4922)))+((K112&lt;&gt;"")*ISNUMBER(SEARCH("|"&amp;K112&amp;"|",'5_ACOMPANHAMENTO'!$AC$3:$AC$4922)))+((L112&lt;&gt;"")*ISNUMBER(SEARCH("|"&amp;L112&amp;"|",'5_ACOMPANHAMENTO'!$AC$3:$AC$4922)))+((M112&lt;&gt;"")*ISNUMBER(SEARCH("|"&amp;M112&amp;"|",'5_ACOMPANHAMENTO'!$AC$3:$AC$4922)))+((N112&lt;&gt;"")*ISNUMBER(SEARCH("|"&amp;N112&amp;"|",'5_ACOMPANHAMENTO'!$AC$3:$AC$4922)))+((O112&lt;&gt;"")*ISNUMBER(SEARCH("|"&amp;O112&amp;"|",'5_ACOMPANHAMENTO'!$AC$3:$AC$4922)))+((P112&lt;&gt;"")*ISNUMBER(SEARCH("|"&amp;P112&amp;"|",'5_ACOMPANHAMENTO'!$AC$3:$AC$4922)))+((Q112&lt;&gt;"")*ISNUMBER(SEARCH("|"&amp;Q112&amp;"|",'5_ACOMPANHAMENTO'!$AC$3:$AC$4922)))+((R112&lt;&gt;"")*ISNUMBER(SEARCH("|"&amp;R112&amp;"|",'5_ACOMPANHAMENTO'!$AC$3:$AC$4922)))+((S112&lt;&gt;"")*ISNUMBER(SEARCH("|"&amp;S112&amp;"|",'5_ACOMPANHAMENTO'!$AC$3:$AC$4922)))+((T112&lt;&gt;"")*ISNUMBER(SEARCH("|"&amp;T112&amp;"|",'5_ACOMPANHAMENTO'!$AC$3:$AC$4922)))+((U112&lt;&gt;"")*ISNUMBER(SEARCH("|"&amp;U112&amp;"|",'5_ACOMPANHAMENTO'!$AC$3:$AC$4922)))+((V112&lt;&gt;"")*ISNUMBER(SEARCH("|"&amp;V112&amp;"|",'5_ACOMPANHAMENTO'!$AC$3:$AC$4922)))+((W112&lt;&gt;"")*ISNUMBER(SEARCH("|"&amp;W112&amp;"|",'5_ACOMPANHAMENTO'!$AC$3:$AC$4922)))+((X112&lt;&gt;"")*ISNUMBER(SEARCH("|"&amp;X112&amp;"|",'5_ACOMPANHAMENTO'!$AC$3:$AC$4922)))+((Y112&lt;&gt;"")*ISNUMBER(SEARCH("|"&amp;Y112&amp;"|",'5_ACOMPANHAMENTO'!$AC$3:$AC$4922)))+((Z112&lt;&gt;"")*ISNUMBER(SEARCH("|"&amp;Z112&amp;"|",'5_ACOMPANHAMENTO'!$AC$3:$AC$4922)))+((AA112&lt;&gt;"")*ISNUMBER(SEARCH("|"&amp;AA112&amp;"|",'5_ACOMPANHAMENTO'!$AC$3:$AC$4922)))+((AB112&lt;&gt;"")*ISNUMBER(SEARCH("|"&amp;AB112&amp;"|",'5_ACOMPANHAMENTO'!$AC$3:$AC$4922))))&gt;0)),'5_ACOMPANHAMENTO'!$O$3:$O$4922),0))</f>
        <v/>
      </c>
      <c r="G112" s="7">
        <f>IF(OR($B112="",$C112=""),"",D112-F112)</f>
        <v/>
      </c>
      <c r="H112">
        <f>IF(OR($B112="",$C112=""),"",TRIM($B112&amp;"")&amp;"|"&amp;TRIM($C112&amp;""))</f>
        <v/>
      </c>
      <c r="I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",99)),1,99)))</f>
        <v/>
      </c>
      <c r="J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",99)),100,99)))</f>
        <v/>
      </c>
      <c r="K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",99)),199,99)))</f>
        <v/>
      </c>
      <c r="L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",99)),298,99)))</f>
        <v/>
      </c>
      <c r="M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",99)),397,99)))</f>
        <v/>
      </c>
      <c r="N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",99)),496,99)))</f>
        <v/>
      </c>
      <c r="O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",99)),595,99)))</f>
        <v/>
      </c>
      <c r="P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",99)),694,99)))</f>
        <v/>
      </c>
      <c r="Q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",99)),793,99)))</f>
        <v/>
      </c>
      <c r="R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",99)),892,99)))</f>
        <v/>
      </c>
      <c r="S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",99)),991,99)))</f>
        <v/>
      </c>
      <c r="T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",99)),1090,99)))</f>
        <v/>
      </c>
      <c r="U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",99)),1189,99)))</f>
        <v/>
      </c>
      <c r="V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",99)),1288,99)))</f>
        <v/>
      </c>
      <c r="W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",99)),1387,99)))</f>
        <v/>
      </c>
      <c r="X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",99)),1486,99)))</f>
        <v/>
      </c>
      <c r="Y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",99)),1585,99)))</f>
        <v/>
      </c>
      <c r="Z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",99)),1684,99)))</f>
        <v/>
      </c>
      <c r="AA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",99)),1783,99)))</f>
        <v/>
      </c>
      <c r="AB112" s="1">
        <f>IF($B112="","",TRIM(MID(SUBSTITUTE(TRIM(SUBSTITUTE(SUBSTITUTE(SUBSTITUTE(SUBSTITUTE(SUBSTITUTE(SUBSTITUTE(SUBSTITUTE(SUBSTITUTE(SUBSTITUTE(SUBSTITUTE(SUBSTITUTE(SUBSTITUTE(SUBSTITUTE(SUBSTITUTE(TRIM($B112&amp;""),CHAR(10),"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",REPT(" ",99)),1882,99)))</f>
        <v/>
      </c>
    </row>
    <row r="113" hidden="1" ht="14.25" customHeight="1">
      <c r="A113" s="4">
        <f>IF(OR($B113="",$C113=""),"",IFERROR(INDEX('5_ACOMPANHAMENTO'!$A$3:$A$4922,MATCH(1,INDEX(('5_ACOMPANHAMENTO'!$AD$3:$AD$4922=TRIM($C113&amp;""))*('5_ACOMPANHAMENTO'!$AC$3:$AC$4922&lt;&gt;"")*((((I113&lt;&gt;"")*ISNUMBER(SEARCH("|"&amp;I113&amp;"|",'5_ACOMPANHAMENTO'!$AC$3:$AC$4922)))+((J113&lt;&gt;"")*ISNUMBER(SEARCH("|"&amp;J113&amp;"|",'5_ACOMPANHAMENTO'!$AC$3:$AC$4922)))+((K113&lt;&gt;"")*ISNUMBER(SEARCH("|"&amp;K113&amp;"|",'5_ACOMPANHAMENTO'!$AC$3:$AC$4922)))+((L113&lt;&gt;"")*ISNUMBER(SEARCH("|"&amp;L113&amp;"|",'5_ACOMPANHAMENTO'!$AC$3:$AC$4922)))+((M113&lt;&gt;"")*ISNUMBER(SEARCH("|"&amp;M113&amp;"|",'5_ACOMPANHAMENTO'!$AC$3:$AC$4922)))+((N113&lt;&gt;"")*ISNUMBER(SEARCH("|"&amp;N113&amp;"|",'5_ACOMPANHAMENTO'!$AC$3:$AC$4922)))+((O113&lt;&gt;"")*ISNUMBER(SEARCH("|"&amp;O113&amp;"|",'5_ACOMPANHAMENTO'!$AC$3:$AC$4922)))+((P113&lt;&gt;"")*ISNUMBER(SEARCH("|"&amp;P113&amp;"|",'5_ACOMPANHAMENTO'!$AC$3:$AC$4922)))+((Q113&lt;&gt;"")*ISNUMBER(SEARCH("|"&amp;Q113&amp;"|",'5_ACOMPANHAMENTO'!$AC$3:$AC$4922)))+((R113&lt;&gt;"")*ISNUMBER(SEARCH("|"&amp;R113&amp;"|",'5_ACOMPANHAMENTO'!$AC$3:$AC$4922)))+((S113&lt;&gt;"")*ISNUMBER(SEARCH("|"&amp;S113&amp;"|",'5_ACOMPANHAMENTO'!$AC$3:$AC$4922)))+((T113&lt;&gt;"")*ISNUMBER(SEARCH("|"&amp;T113&amp;"|",'5_ACOMPANHAMENTO'!$AC$3:$AC$4922)))+((U113&lt;&gt;"")*ISNUMBER(SEARCH("|"&amp;U113&amp;"|",'5_ACOMPANHAMENTO'!$AC$3:$AC$4922)))+((V113&lt;&gt;"")*ISNUMBER(SEARCH("|"&amp;V113&amp;"|",'5_ACOMPANHAMENTO'!$AC$3:$AC$4922)))+((W113&lt;&gt;"")*ISNUMBER(SEARCH("|"&amp;W113&amp;"|",'5_ACOMPANHAMENTO'!$AC$3:$AC$4922)))+((X113&lt;&gt;"")*ISNUMBER(SEARCH("|"&amp;X113&amp;"|",'5_ACOMPANHAMENTO'!$AC$3:$AC$4922)))+((Y113&lt;&gt;"")*ISNUMBER(SEARCH("|"&amp;Y113&amp;"|",'5_ACOMPANHAMENTO'!$AC$3:$AC$4922)))+((Z113&lt;&gt;"")*ISNUMBER(SEARCH("|"&amp;Z113&amp;"|",'5_ACOMPANHAMENTO'!$AC$3:$AC$4922)))+((AA113&lt;&gt;"")*ISNUMBER(SEARCH("|"&amp;AA113&amp;"|",'5_ACOMPANHAMENTO'!$AC$3:$AC$4922)))+((AB113&lt;&gt;"")*ISNUMBER(SEARCH("|"&amp;AB113&amp;"|",'5_ACOMPANHAMENTO'!$AC$3:$AC$4922))))&gt;0),0),0)),""))</f>
        <v/>
      </c>
      <c r="B113" s="4" t="n">
        <v>10179</v>
      </c>
      <c r="C113" s="25" t="inlineStr">
        <is>
          <t>COLA DE ESPUMA</t>
        </is>
      </c>
      <c r="D113" s="4">
        <f>IF(OR($B113="",$C113=""),"",IFERROR(SUMPRODUCT(--(('5_ACOMPANHAMENTO'!$AD$3:$AD$4922=TRIM($C113&amp;""))*('5_ACOMPANHAMENTO'!$AC$3:$AC$4922&lt;&gt;"")*((((I113&lt;&gt;"")*ISNUMBER(SEARCH("|"&amp;I113&amp;"|",'5_ACOMPANHAMENTO'!$AC$3:$AC$4922)))+((J113&lt;&gt;"")*ISNUMBER(SEARCH("|"&amp;J113&amp;"|",'5_ACOMPANHAMENTO'!$AC$3:$AC$4922)))+((K113&lt;&gt;"")*ISNUMBER(SEARCH("|"&amp;K113&amp;"|",'5_ACOMPANHAMENTO'!$AC$3:$AC$4922)))+((L113&lt;&gt;"")*ISNUMBER(SEARCH("|"&amp;L113&amp;"|",'5_ACOMPANHAMENTO'!$AC$3:$AC$4922)))+((M113&lt;&gt;"")*ISNUMBER(SEARCH("|"&amp;M113&amp;"|",'5_ACOMPANHAMENTO'!$AC$3:$AC$4922)))+((N113&lt;&gt;"")*ISNUMBER(SEARCH("|"&amp;N113&amp;"|",'5_ACOMPANHAMENTO'!$AC$3:$AC$4922)))+((O113&lt;&gt;"")*ISNUMBER(SEARCH("|"&amp;O113&amp;"|",'5_ACOMPANHAMENTO'!$AC$3:$AC$4922)))+((P113&lt;&gt;"")*ISNUMBER(SEARCH("|"&amp;P113&amp;"|",'5_ACOMPANHAMENTO'!$AC$3:$AC$4922)))+((Q113&lt;&gt;"")*ISNUMBER(SEARCH("|"&amp;Q113&amp;"|",'5_ACOMPANHAMENTO'!$AC$3:$AC$4922)))+((R113&lt;&gt;"")*ISNUMBER(SEARCH("|"&amp;R113&amp;"|",'5_ACOMPANHAMENTO'!$AC$3:$AC$4922)))+((S113&lt;&gt;"")*ISNUMBER(SEARCH("|"&amp;S113&amp;"|",'5_ACOMPANHAMENTO'!$AC$3:$AC$4922)))+((T113&lt;&gt;"")*ISNUMBER(SEARCH("|"&amp;T113&amp;"|",'5_ACOMPANHAMENTO'!$AC$3:$AC$4922)))+((U113&lt;&gt;"")*ISNUMBER(SEARCH("|"&amp;U113&amp;"|",'5_ACOMPANHAMENTO'!$AC$3:$AC$4922)))+((V113&lt;&gt;"")*ISNUMBER(SEARCH("|"&amp;V113&amp;"|",'5_ACOMPANHAMENTO'!$AC$3:$AC$4922)))+((W113&lt;&gt;"")*ISNUMBER(SEARCH("|"&amp;W113&amp;"|",'5_ACOMPANHAMENTO'!$AC$3:$AC$4922)))+((X113&lt;&gt;"")*ISNUMBER(SEARCH("|"&amp;X113&amp;"|",'5_ACOMPANHAMENTO'!$AC$3:$AC$4922)))+((Y113&lt;&gt;"")*ISNUMBER(SEARCH("|"&amp;Y113&amp;"|",'5_ACOMPANHAMENTO'!$AC$3:$AC$4922)))+((Z113&lt;&gt;"")*ISNUMBER(SEARCH("|"&amp;Z113&amp;"|",'5_ACOMPANHAMENTO'!$AC$3:$AC$4922)))+((AA113&lt;&gt;"")*ISNUMBER(SEARCH("|"&amp;AA113&amp;"|",'5_ACOMPANHAMENTO'!$AC$3:$AC$4922)))+((AB113&lt;&gt;"")*ISNUMBER(SEARCH("|"&amp;AB113&amp;"|",'5_ACOMPANHAMENTO'!$AC$3:$AC$4922))))&gt;0)),'5_ACOMPANHAMENTO'!$J$3:$J$4922),0))</f>
        <v/>
      </c>
      <c r="E113" s="4">
        <f>IF(G113=0,"FINALIZADO",IF(TODAY()&gt;A113,"ATRASADO "&amp;TODAY()-A113&amp;" DIAS","ADIANTADO "&amp;A113-TODAY()&amp;" DIAS"))</f>
        <v/>
      </c>
      <c r="F113" s="7">
        <f>IF(OR($B113="",$C113=""),"",IFERROR(SUMPRODUCT(--(('5_ACOMPANHAMENTO'!$AD$3:$AD$4922=TRIM($C113&amp;""))*('5_ACOMPANHAMENTO'!$AC$3:$AC$4922&lt;&gt;"")*((((I113&lt;&gt;"")*ISNUMBER(SEARCH("|"&amp;I113&amp;"|",'5_ACOMPANHAMENTO'!$AC$3:$AC$4922)))+((J113&lt;&gt;"")*ISNUMBER(SEARCH("|"&amp;J113&amp;"|",'5_ACOMPANHAMENTO'!$AC$3:$AC$4922)))+((K113&lt;&gt;"")*ISNUMBER(SEARCH("|"&amp;K113&amp;"|",'5_ACOMPANHAMENTO'!$AC$3:$AC$4922)))+((L113&lt;&gt;"")*ISNUMBER(SEARCH("|"&amp;L113&amp;"|",'5_ACOMPANHAMENTO'!$AC$3:$AC$4922)))+((M113&lt;&gt;"")*ISNUMBER(SEARCH("|"&amp;M113&amp;"|",'5_ACOMPANHAMENTO'!$AC$3:$AC$4922)))+((N113&lt;&gt;"")*ISNUMBER(SEARCH("|"&amp;N113&amp;"|",'5_ACOMPANHAMENTO'!$AC$3:$AC$4922)))+((O113&lt;&gt;"")*ISNUMBER(SEARCH("|"&amp;O113&amp;"|",'5_ACOMPANHAMENTO'!$AC$3:$AC$4922)))+((P113&lt;&gt;"")*ISNUMBER(SEARCH("|"&amp;P113&amp;"|",'5_ACOMPANHAMENTO'!$AC$3:$AC$4922)))+((Q113&lt;&gt;"")*ISNUMBER(SEARCH("|"&amp;Q113&amp;"|",'5_ACOMPANHAMENTO'!$AC$3:$AC$4922)))+((R113&lt;&gt;"")*ISNUMBER(SEARCH("|"&amp;R113&amp;"|",'5_ACOMPANHAMENTO'!$AC$3:$AC$4922)))+((S113&lt;&gt;"")*ISNUMBER(SEARCH("|"&amp;S113&amp;"|",'5_ACOMPANHAMENTO'!$AC$3:$AC$4922)))+((T113&lt;&gt;"")*ISNUMBER(SEARCH("|"&amp;T113&amp;"|",'5_ACOMPANHAMENTO'!$AC$3:$AC$4922)))+((U113&lt;&gt;"")*ISNUMBER(SEARCH("|"&amp;U113&amp;"|",'5_ACOMPANHAMENTO'!$AC$3:$AC$4922)))+((V113&lt;&gt;"")*ISNUMBER(SEARCH("|"&amp;V113&amp;"|",'5_ACOMPANHAMENTO'!$AC$3:$AC$4922)))+((W113&lt;&gt;"")*ISNUMBER(SEARCH("|"&amp;W113&amp;"|",'5_ACOMPANHAMENTO'!$AC$3:$AC$4922)))+((X113&lt;&gt;"")*ISNUMBER(SEARCH("|"&amp;X113&amp;"|",'5_ACOMPANHAMENTO'!$AC$3:$AC$4922)))+((Y113&lt;&gt;"")*ISNUMBER(SEARCH("|"&amp;Y113&amp;"|",'5_ACOMPANHAMENTO'!$AC$3:$AC$4922)))+((Z113&lt;&gt;"")*ISNUMBER(SEARCH("|"&amp;Z113&amp;"|",'5_ACOMPANHAMENTO'!$AC$3:$AC$4922)))+((AA113&lt;&gt;"")*ISNUMBER(SEARCH("|"&amp;AA113&amp;"|",'5_ACOMPANHAMENTO'!$AC$3:$AC$4922)))+((AB113&lt;&gt;"")*ISNUMBER(SEARCH("|"&amp;AB113&amp;"|",'5_ACOMPANHAMENTO'!$AC$3:$AC$4922))))&gt;0)),'5_ACOMPANHAMENTO'!$O$3:$O$4922),0))</f>
        <v/>
      </c>
      <c r="G113" s="7">
        <f>IF(OR($B113="",$C113=""),"",D113-F113)</f>
        <v/>
      </c>
      <c r="H113">
        <f>IF(OR($B113="",$C113=""),"",TRIM($B113&amp;"")&amp;"|"&amp;TRIM($C113&amp;""))</f>
        <v/>
      </c>
      <c r="I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",99)),1,99)))</f>
        <v/>
      </c>
      <c r="J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",99)),100,99)))</f>
        <v/>
      </c>
      <c r="K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",99)),199,99)))</f>
        <v/>
      </c>
      <c r="L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",99)),298,99)))</f>
        <v/>
      </c>
      <c r="M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",99)),397,99)))</f>
        <v/>
      </c>
      <c r="N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",99)),496,99)))</f>
        <v/>
      </c>
      <c r="O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",99)),595,99)))</f>
        <v/>
      </c>
      <c r="P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",99)),694,99)))</f>
        <v/>
      </c>
      <c r="Q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",99)),793,99)))</f>
        <v/>
      </c>
      <c r="R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",99)),892,99)))</f>
        <v/>
      </c>
      <c r="S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",99)),991,99)))</f>
        <v/>
      </c>
      <c r="T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",99)),1090,99)))</f>
        <v/>
      </c>
      <c r="U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",99)),1189,99)))</f>
        <v/>
      </c>
      <c r="V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",99)),1288,99)))</f>
        <v/>
      </c>
      <c r="W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",99)),1387,99)))</f>
        <v/>
      </c>
      <c r="X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",99)),1486,99)))</f>
        <v/>
      </c>
      <c r="Y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",99)),1585,99)))</f>
        <v/>
      </c>
      <c r="Z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",99)),1684,99)))</f>
        <v/>
      </c>
      <c r="AA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",99)),1783,99)))</f>
        <v/>
      </c>
      <c r="AB113" s="1">
        <f>IF($B113="","",TRIM(MID(SUBSTITUTE(TRIM(SUBSTITUTE(SUBSTITUTE(SUBSTITUTE(SUBSTITUTE(SUBSTITUTE(SUBSTITUTE(SUBSTITUTE(SUBSTITUTE(SUBSTITUTE(SUBSTITUTE(SUBSTITUTE(SUBSTITUTE(SUBSTITUTE(SUBSTITUTE(TRIM($B113&amp;""),CHAR(10),"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",REPT(" ",99)),1882,99)))</f>
        <v/>
      </c>
    </row>
    <row r="114" hidden="1" ht="14.25" customHeight="1">
      <c r="A114" s="4">
        <f>IF(OR($B114="",$C114=""),"",IFERROR(INDEX('5_ACOMPANHAMENTO'!$A$3:$A$4922,MATCH(1,INDEX(('5_ACOMPANHAMENTO'!$AD$3:$AD$4922=TRIM($C114&amp;""))*('5_ACOMPANHAMENTO'!$AC$3:$AC$4922&lt;&gt;"")*((((I114&lt;&gt;"")*ISNUMBER(SEARCH("|"&amp;I114&amp;"|",'5_ACOMPANHAMENTO'!$AC$3:$AC$4922)))+((J114&lt;&gt;"")*ISNUMBER(SEARCH("|"&amp;J114&amp;"|",'5_ACOMPANHAMENTO'!$AC$3:$AC$4922)))+((K114&lt;&gt;"")*ISNUMBER(SEARCH("|"&amp;K114&amp;"|",'5_ACOMPANHAMENTO'!$AC$3:$AC$4922)))+((L114&lt;&gt;"")*ISNUMBER(SEARCH("|"&amp;L114&amp;"|",'5_ACOMPANHAMENTO'!$AC$3:$AC$4922)))+((M114&lt;&gt;"")*ISNUMBER(SEARCH("|"&amp;M114&amp;"|",'5_ACOMPANHAMENTO'!$AC$3:$AC$4922)))+((N114&lt;&gt;"")*ISNUMBER(SEARCH("|"&amp;N114&amp;"|",'5_ACOMPANHAMENTO'!$AC$3:$AC$4922)))+((O114&lt;&gt;"")*ISNUMBER(SEARCH("|"&amp;O114&amp;"|",'5_ACOMPANHAMENTO'!$AC$3:$AC$4922)))+((P114&lt;&gt;"")*ISNUMBER(SEARCH("|"&amp;P114&amp;"|",'5_ACOMPANHAMENTO'!$AC$3:$AC$4922)))+((Q114&lt;&gt;"")*ISNUMBER(SEARCH("|"&amp;Q114&amp;"|",'5_ACOMPANHAMENTO'!$AC$3:$AC$4922)))+((R114&lt;&gt;"")*ISNUMBER(SEARCH("|"&amp;R114&amp;"|",'5_ACOMPANHAMENTO'!$AC$3:$AC$4922)))+((S114&lt;&gt;"")*ISNUMBER(SEARCH("|"&amp;S114&amp;"|",'5_ACOMPANHAMENTO'!$AC$3:$AC$4922)))+((T114&lt;&gt;"")*ISNUMBER(SEARCH("|"&amp;T114&amp;"|",'5_ACOMPANHAMENTO'!$AC$3:$AC$4922)))+((U114&lt;&gt;"")*ISNUMBER(SEARCH("|"&amp;U114&amp;"|",'5_ACOMPANHAMENTO'!$AC$3:$AC$4922)))+((V114&lt;&gt;"")*ISNUMBER(SEARCH("|"&amp;V114&amp;"|",'5_ACOMPANHAMENTO'!$AC$3:$AC$4922)))+((W114&lt;&gt;"")*ISNUMBER(SEARCH("|"&amp;W114&amp;"|",'5_ACOMPANHAMENTO'!$AC$3:$AC$4922)))+((X114&lt;&gt;"")*ISNUMBER(SEARCH("|"&amp;X114&amp;"|",'5_ACOMPANHAMENTO'!$AC$3:$AC$4922)))+((Y114&lt;&gt;"")*ISNUMBER(SEARCH("|"&amp;Y114&amp;"|",'5_ACOMPANHAMENTO'!$AC$3:$AC$4922)))+((Z114&lt;&gt;"")*ISNUMBER(SEARCH("|"&amp;Z114&amp;"|",'5_ACOMPANHAMENTO'!$AC$3:$AC$4922)))+((AA114&lt;&gt;"")*ISNUMBER(SEARCH("|"&amp;AA114&amp;"|",'5_ACOMPANHAMENTO'!$AC$3:$AC$4922)))+((AB114&lt;&gt;"")*ISNUMBER(SEARCH("|"&amp;AB114&amp;"|",'5_ACOMPANHAMENTO'!$AC$3:$AC$4922))))&gt;0),0),0)),""))</f>
        <v/>
      </c>
      <c r="B114" s="4" t="n">
        <v>10179</v>
      </c>
      <c r="C114" s="2" t="inlineStr">
        <is>
          <t>CARTONAGEM</t>
        </is>
      </c>
      <c r="D114" s="4">
        <f>IF(OR($B114="",$C114=""),"",IFERROR(SUMPRODUCT(--(('5_ACOMPANHAMENTO'!$AD$3:$AD$4922=TRIM($C114&amp;""))*('5_ACOMPANHAMENTO'!$AC$3:$AC$4922&lt;&gt;"")*((((I114&lt;&gt;"")*ISNUMBER(SEARCH("|"&amp;I114&amp;"|",'5_ACOMPANHAMENTO'!$AC$3:$AC$4922)))+((J114&lt;&gt;"")*ISNUMBER(SEARCH("|"&amp;J114&amp;"|",'5_ACOMPANHAMENTO'!$AC$3:$AC$4922)))+((K114&lt;&gt;"")*ISNUMBER(SEARCH("|"&amp;K114&amp;"|",'5_ACOMPANHAMENTO'!$AC$3:$AC$4922)))+((L114&lt;&gt;"")*ISNUMBER(SEARCH("|"&amp;L114&amp;"|",'5_ACOMPANHAMENTO'!$AC$3:$AC$4922)))+((M114&lt;&gt;"")*ISNUMBER(SEARCH("|"&amp;M114&amp;"|",'5_ACOMPANHAMENTO'!$AC$3:$AC$4922)))+((N114&lt;&gt;"")*ISNUMBER(SEARCH("|"&amp;N114&amp;"|",'5_ACOMPANHAMENTO'!$AC$3:$AC$4922)))+((O114&lt;&gt;"")*ISNUMBER(SEARCH("|"&amp;O114&amp;"|",'5_ACOMPANHAMENTO'!$AC$3:$AC$4922)))+((P114&lt;&gt;"")*ISNUMBER(SEARCH("|"&amp;P114&amp;"|",'5_ACOMPANHAMENTO'!$AC$3:$AC$4922)))+((Q114&lt;&gt;"")*ISNUMBER(SEARCH("|"&amp;Q114&amp;"|",'5_ACOMPANHAMENTO'!$AC$3:$AC$4922)))+((R114&lt;&gt;"")*ISNUMBER(SEARCH("|"&amp;R114&amp;"|",'5_ACOMPANHAMENTO'!$AC$3:$AC$4922)))+((S114&lt;&gt;"")*ISNUMBER(SEARCH("|"&amp;S114&amp;"|",'5_ACOMPANHAMENTO'!$AC$3:$AC$4922)))+((T114&lt;&gt;"")*ISNUMBER(SEARCH("|"&amp;T114&amp;"|",'5_ACOMPANHAMENTO'!$AC$3:$AC$4922)))+((U114&lt;&gt;"")*ISNUMBER(SEARCH("|"&amp;U114&amp;"|",'5_ACOMPANHAMENTO'!$AC$3:$AC$4922)))+((V114&lt;&gt;"")*ISNUMBER(SEARCH("|"&amp;V114&amp;"|",'5_ACOMPANHAMENTO'!$AC$3:$AC$4922)))+((W114&lt;&gt;"")*ISNUMBER(SEARCH("|"&amp;W114&amp;"|",'5_ACOMPANHAMENTO'!$AC$3:$AC$4922)))+((X114&lt;&gt;"")*ISNUMBER(SEARCH("|"&amp;X114&amp;"|",'5_ACOMPANHAMENTO'!$AC$3:$AC$4922)))+((Y114&lt;&gt;"")*ISNUMBER(SEARCH("|"&amp;Y114&amp;"|",'5_ACOMPANHAMENTO'!$AC$3:$AC$4922)))+((Z114&lt;&gt;"")*ISNUMBER(SEARCH("|"&amp;Z114&amp;"|",'5_ACOMPANHAMENTO'!$AC$3:$AC$4922)))+((AA114&lt;&gt;"")*ISNUMBER(SEARCH("|"&amp;AA114&amp;"|",'5_ACOMPANHAMENTO'!$AC$3:$AC$4922)))+((AB114&lt;&gt;"")*ISNUMBER(SEARCH("|"&amp;AB114&amp;"|",'5_ACOMPANHAMENTO'!$AC$3:$AC$4922))))&gt;0)),'5_ACOMPANHAMENTO'!$J$3:$J$4922),0))</f>
        <v/>
      </c>
      <c r="E114" s="4">
        <f>IF(G114=0,"FINALIZADO",IF(TODAY()&gt;A114,"ATRASADO "&amp;TODAY()-A114&amp;" DIAS","ADIANTADO "&amp;A114-TODAY()&amp;" DIAS"))</f>
        <v/>
      </c>
      <c r="F114" s="7">
        <f>IF(OR($B114="",$C114=""),"",IFERROR(SUMPRODUCT(--(('5_ACOMPANHAMENTO'!$AD$3:$AD$4922=TRIM($C114&amp;""))*('5_ACOMPANHAMENTO'!$AC$3:$AC$4922&lt;&gt;"")*((((I114&lt;&gt;"")*ISNUMBER(SEARCH("|"&amp;I114&amp;"|",'5_ACOMPANHAMENTO'!$AC$3:$AC$4922)))+((J114&lt;&gt;"")*ISNUMBER(SEARCH("|"&amp;J114&amp;"|",'5_ACOMPANHAMENTO'!$AC$3:$AC$4922)))+((K114&lt;&gt;"")*ISNUMBER(SEARCH("|"&amp;K114&amp;"|",'5_ACOMPANHAMENTO'!$AC$3:$AC$4922)))+((L114&lt;&gt;"")*ISNUMBER(SEARCH("|"&amp;L114&amp;"|",'5_ACOMPANHAMENTO'!$AC$3:$AC$4922)))+((M114&lt;&gt;"")*ISNUMBER(SEARCH("|"&amp;M114&amp;"|",'5_ACOMPANHAMENTO'!$AC$3:$AC$4922)))+((N114&lt;&gt;"")*ISNUMBER(SEARCH("|"&amp;N114&amp;"|",'5_ACOMPANHAMENTO'!$AC$3:$AC$4922)))+((O114&lt;&gt;"")*ISNUMBER(SEARCH("|"&amp;O114&amp;"|",'5_ACOMPANHAMENTO'!$AC$3:$AC$4922)))+((P114&lt;&gt;"")*ISNUMBER(SEARCH("|"&amp;P114&amp;"|",'5_ACOMPANHAMENTO'!$AC$3:$AC$4922)))+((Q114&lt;&gt;"")*ISNUMBER(SEARCH("|"&amp;Q114&amp;"|",'5_ACOMPANHAMENTO'!$AC$3:$AC$4922)))+((R114&lt;&gt;"")*ISNUMBER(SEARCH("|"&amp;R114&amp;"|",'5_ACOMPANHAMENTO'!$AC$3:$AC$4922)))+((S114&lt;&gt;"")*ISNUMBER(SEARCH("|"&amp;S114&amp;"|",'5_ACOMPANHAMENTO'!$AC$3:$AC$4922)))+((T114&lt;&gt;"")*ISNUMBER(SEARCH("|"&amp;T114&amp;"|",'5_ACOMPANHAMENTO'!$AC$3:$AC$4922)))+((U114&lt;&gt;"")*ISNUMBER(SEARCH("|"&amp;U114&amp;"|",'5_ACOMPANHAMENTO'!$AC$3:$AC$4922)))+((V114&lt;&gt;"")*ISNUMBER(SEARCH("|"&amp;V114&amp;"|",'5_ACOMPANHAMENTO'!$AC$3:$AC$4922)))+((W114&lt;&gt;"")*ISNUMBER(SEARCH("|"&amp;W114&amp;"|",'5_ACOMPANHAMENTO'!$AC$3:$AC$4922)))+((X114&lt;&gt;"")*ISNUMBER(SEARCH("|"&amp;X114&amp;"|",'5_ACOMPANHAMENTO'!$AC$3:$AC$4922)))+((Y114&lt;&gt;"")*ISNUMBER(SEARCH("|"&amp;Y114&amp;"|",'5_ACOMPANHAMENTO'!$AC$3:$AC$4922)))+((Z114&lt;&gt;"")*ISNUMBER(SEARCH("|"&amp;Z114&amp;"|",'5_ACOMPANHAMENTO'!$AC$3:$AC$4922)))+((AA114&lt;&gt;"")*ISNUMBER(SEARCH("|"&amp;AA114&amp;"|",'5_ACOMPANHAMENTO'!$AC$3:$AC$4922)))+((AB114&lt;&gt;"")*ISNUMBER(SEARCH("|"&amp;AB114&amp;"|",'5_ACOMPANHAMENTO'!$AC$3:$AC$4922))))&gt;0)),'5_ACOMPANHAMENTO'!$O$3:$O$4922),0))</f>
        <v/>
      </c>
      <c r="G114" s="7">
        <f>IF(OR($B114="",$C114=""),"",D114-F114)</f>
        <v/>
      </c>
      <c r="H114">
        <f>IF(OR($B114="",$C114=""),"",TRIM($B114&amp;"")&amp;"|"&amp;TRIM($C114&amp;""))</f>
        <v/>
      </c>
      <c r="I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",99)),1,99)))</f>
        <v/>
      </c>
      <c r="J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",99)),100,99)))</f>
        <v/>
      </c>
      <c r="K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",99)),199,99)))</f>
        <v/>
      </c>
      <c r="L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",99)),298,99)))</f>
        <v/>
      </c>
      <c r="M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",99)),397,99)))</f>
        <v/>
      </c>
      <c r="N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",99)),496,99)))</f>
        <v/>
      </c>
      <c r="O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",99)),595,99)))</f>
        <v/>
      </c>
      <c r="P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",99)),694,99)))</f>
        <v/>
      </c>
      <c r="Q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",99)),793,99)))</f>
        <v/>
      </c>
      <c r="R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",99)),892,99)))</f>
        <v/>
      </c>
      <c r="S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",99)),991,99)))</f>
        <v/>
      </c>
      <c r="T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",99)),1090,99)))</f>
        <v/>
      </c>
      <c r="U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",99)),1189,99)))</f>
        <v/>
      </c>
      <c r="V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",99)),1288,99)))</f>
        <v/>
      </c>
      <c r="W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",99)),1387,99)))</f>
        <v/>
      </c>
      <c r="X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",99)),1486,99)))</f>
        <v/>
      </c>
      <c r="Y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",99)),1585,99)))</f>
        <v/>
      </c>
      <c r="Z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",99)),1684,99)))</f>
        <v/>
      </c>
      <c r="AA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",99)),1783,99)))</f>
        <v/>
      </c>
      <c r="AB114" s="1">
        <f>IF($B114="","",TRIM(MID(SUBSTITUTE(TRIM(SUBSTITUTE(SUBSTITUTE(SUBSTITUTE(SUBSTITUTE(SUBSTITUTE(SUBSTITUTE(SUBSTITUTE(SUBSTITUTE(SUBSTITUTE(SUBSTITUTE(SUBSTITUTE(SUBSTITUTE(SUBSTITUTE(SUBSTITUTE(TRIM($B114&amp;""),CHAR(10),"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",REPT(" ",99)),1882,99)))</f>
        <v/>
      </c>
    </row>
    <row r="115" ht="14.25" customHeight="1">
      <c r="A115" s="4">
        <f>IF(OR($B115="",$C115=""),"",IFERROR(INDEX('5_ACOMPANHAMENTO'!$A$3:$A$4922,MATCH(1,INDEX(('5_ACOMPANHAMENTO'!$AD$3:$AD$4922=TRIM($C115&amp;""))*('5_ACOMPANHAMENTO'!$AC$3:$AC$4922&lt;&gt;"")*((((I115&lt;&gt;"")*ISNUMBER(SEARCH("|"&amp;I115&amp;"|",'5_ACOMPANHAMENTO'!$AC$3:$AC$4922)))+((J115&lt;&gt;"")*ISNUMBER(SEARCH("|"&amp;J115&amp;"|",'5_ACOMPANHAMENTO'!$AC$3:$AC$4922)))+((K115&lt;&gt;"")*ISNUMBER(SEARCH("|"&amp;K115&amp;"|",'5_ACOMPANHAMENTO'!$AC$3:$AC$4922)))+((L115&lt;&gt;"")*ISNUMBER(SEARCH("|"&amp;L115&amp;"|",'5_ACOMPANHAMENTO'!$AC$3:$AC$4922)))+((M115&lt;&gt;"")*ISNUMBER(SEARCH("|"&amp;M115&amp;"|",'5_ACOMPANHAMENTO'!$AC$3:$AC$4922)))+((N115&lt;&gt;"")*ISNUMBER(SEARCH("|"&amp;N115&amp;"|",'5_ACOMPANHAMENTO'!$AC$3:$AC$4922)))+((O115&lt;&gt;"")*ISNUMBER(SEARCH("|"&amp;O115&amp;"|",'5_ACOMPANHAMENTO'!$AC$3:$AC$4922)))+((P115&lt;&gt;"")*ISNUMBER(SEARCH("|"&amp;P115&amp;"|",'5_ACOMPANHAMENTO'!$AC$3:$AC$4922)))+((Q115&lt;&gt;"")*ISNUMBER(SEARCH("|"&amp;Q115&amp;"|",'5_ACOMPANHAMENTO'!$AC$3:$AC$4922)))+((R115&lt;&gt;"")*ISNUMBER(SEARCH("|"&amp;R115&amp;"|",'5_ACOMPANHAMENTO'!$AC$3:$AC$4922)))+((S115&lt;&gt;"")*ISNUMBER(SEARCH("|"&amp;S115&amp;"|",'5_ACOMPANHAMENTO'!$AC$3:$AC$4922)))+((T115&lt;&gt;"")*ISNUMBER(SEARCH("|"&amp;T115&amp;"|",'5_ACOMPANHAMENTO'!$AC$3:$AC$4922)))+((U115&lt;&gt;"")*ISNUMBER(SEARCH("|"&amp;U115&amp;"|",'5_ACOMPANHAMENTO'!$AC$3:$AC$4922)))+((V115&lt;&gt;"")*ISNUMBER(SEARCH("|"&amp;V115&amp;"|",'5_ACOMPANHAMENTO'!$AC$3:$AC$4922)))+((W115&lt;&gt;"")*ISNUMBER(SEARCH("|"&amp;W115&amp;"|",'5_ACOMPANHAMENTO'!$AC$3:$AC$4922)))+((X115&lt;&gt;"")*ISNUMBER(SEARCH("|"&amp;X115&amp;"|",'5_ACOMPANHAMENTO'!$AC$3:$AC$4922)))+((Y115&lt;&gt;"")*ISNUMBER(SEARCH("|"&amp;Y115&amp;"|",'5_ACOMPANHAMENTO'!$AC$3:$AC$4922)))+((Z115&lt;&gt;"")*ISNUMBER(SEARCH("|"&amp;Z115&amp;"|",'5_ACOMPANHAMENTO'!$AC$3:$AC$4922)))+((AA115&lt;&gt;"")*ISNUMBER(SEARCH("|"&amp;AA115&amp;"|",'5_ACOMPANHAMENTO'!$AC$3:$AC$4922)))+((AB115&lt;&gt;"")*ISNUMBER(SEARCH("|"&amp;AB115&amp;"|",'5_ACOMPANHAMENTO'!$AC$3:$AC$4922))))&gt;0),0),0)),""))</f>
        <v/>
      </c>
      <c r="B115" s="4" t="n">
        <v>10179</v>
      </c>
      <c r="C115" s="2" t="inlineStr">
        <is>
          <t>EMBALAGEM</t>
        </is>
      </c>
      <c r="D115" s="4">
        <f>IF(OR($B115="",$C115=""),"",IFERROR(SUMPRODUCT(--(('5_ACOMPANHAMENTO'!$AD$3:$AD$4922=TRIM($C115&amp;""))*('5_ACOMPANHAMENTO'!$AC$3:$AC$4922&lt;&gt;"")*((((I115&lt;&gt;"")*ISNUMBER(SEARCH("|"&amp;I115&amp;"|",'5_ACOMPANHAMENTO'!$AC$3:$AC$4922)))+((J115&lt;&gt;"")*ISNUMBER(SEARCH("|"&amp;J115&amp;"|",'5_ACOMPANHAMENTO'!$AC$3:$AC$4922)))+((K115&lt;&gt;"")*ISNUMBER(SEARCH("|"&amp;K115&amp;"|",'5_ACOMPANHAMENTO'!$AC$3:$AC$4922)))+((L115&lt;&gt;"")*ISNUMBER(SEARCH("|"&amp;L115&amp;"|",'5_ACOMPANHAMENTO'!$AC$3:$AC$4922)))+((M115&lt;&gt;"")*ISNUMBER(SEARCH("|"&amp;M115&amp;"|",'5_ACOMPANHAMENTO'!$AC$3:$AC$4922)))+((N115&lt;&gt;"")*ISNUMBER(SEARCH("|"&amp;N115&amp;"|",'5_ACOMPANHAMENTO'!$AC$3:$AC$4922)))+((O115&lt;&gt;"")*ISNUMBER(SEARCH("|"&amp;O115&amp;"|",'5_ACOMPANHAMENTO'!$AC$3:$AC$4922)))+((P115&lt;&gt;"")*ISNUMBER(SEARCH("|"&amp;P115&amp;"|",'5_ACOMPANHAMENTO'!$AC$3:$AC$4922)))+((Q115&lt;&gt;"")*ISNUMBER(SEARCH("|"&amp;Q115&amp;"|",'5_ACOMPANHAMENTO'!$AC$3:$AC$4922)))+((R115&lt;&gt;"")*ISNUMBER(SEARCH("|"&amp;R115&amp;"|",'5_ACOMPANHAMENTO'!$AC$3:$AC$4922)))+((S115&lt;&gt;"")*ISNUMBER(SEARCH("|"&amp;S115&amp;"|",'5_ACOMPANHAMENTO'!$AC$3:$AC$4922)))+((T115&lt;&gt;"")*ISNUMBER(SEARCH("|"&amp;T115&amp;"|",'5_ACOMPANHAMENTO'!$AC$3:$AC$4922)))+((U115&lt;&gt;"")*ISNUMBER(SEARCH("|"&amp;U115&amp;"|",'5_ACOMPANHAMENTO'!$AC$3:$AC$4922)))+((V115&lt;&gt;"")*ISNUMBER(SEARCH("|"&amp;V115&amp;"|",'5_ACOMPANHAMENTO'!$AC$3:$AC$4922)))+((W115&lt;&gt;"")*ISNUMBER(SEARCH("|"&amp;W115&amp;"|",'5_ACOMPANHAMENTO'!$AC$3:$AC$4922)))+((X115&lt;&gt;"")*ISNUMBER(SEARCH("|"&amp;X115&amp;"|",'5_ACOMPANHAMENTO'!$AC$3:$AC$4922)))+((Y115&lt;&gt;"")*ISNUMBER(SEARCH("|"&amp;Y115&amp;"|",'5_ACOMPANHAMENTO'!$AC$3:$AC$4922)))+((Z115&lt;&gt;"")*ISNUMBER(SEARCH("|"&amp;Z115&amp;"|",'5_ACOMPANHAMENTO'!$AC$3:$AC$4922)))+((AA115&lt;&gt;"")*ISNUMBER(SEARCH("|"&amp;AA115&amp;"|",'5_ACOMPANHAMENTO'!$AC$3:$AC$4922)))+((AB115&lt;&gt;"")*ISNUMBER(SEARCH("|"&amp;AB115&amp;"|",'5_ACOMPANHAMENTO'!$AC$3:$AC$4922))))&gt;0)),'5_ACOMPANHAMENTO'!$J$3:$J$4922),0))</f>
        <v/>
      </c>
      <c r="E115" s="4">
        <f>IF(G115=0,"FINALIZADO",IF(TODAY()&gt;A115,"ATRASADO "&amp;TODAY()-A115&amp;" DIAS","ADIANTADO "&amp;A115-TODAY()&amp;" DIAS"))</f>
        <v/>
      </c>
      <c r="F115" s="7">
        <f>IF(OR($B115="",$C115=""),"",IFERROR(SUMPRODUCT(--(('5_ACOMPANHAMENTO'!$AD$3:$AD$4922=TRIM($C115&amp;""))*('5_ACOMPANHAMENTO'!$AC$3:$AC$4922&lt;&gt;"")*((((I115&lt;&gt;"")*ISNUMBER(SEARCH("|"&amp;I115&amp;"|",'5_ACOMPANHAMENTO'!$AC$3:$AC$4922)))+((J115&lt;&gt;"")*ISNUMBER(SEARCH("|"&amp;J115&amp;"|",'5_ACOMPANHAMENTO'!$AC$3:$AC$4922)))+((K115&lt;&gt;"")*ISNUMBER(SEARCH("|"&amp;K115&amp;"|",'5_ACOMPANHAMENTO'!$AC$3:$AC$4922)))+((L115&lt;&gt;"")*ISNUMBER(SEARCH("|"&amp;L115&amp;"|",'5_ACOMPANHAMENTO'!$AC$3:$AC$4922)))+((M115&lt;&gt;"")*ISNUMBER(SEARCH("|"&amp;M115&amp;"|",'5_ACOMPANHAMENTO'!$AC$3:$AC$4922)))+((N115&lt;&gt;"")*ISNUMBER(SEARCH("|"&amp;N115&amp;"|",'5_ACOMPANHAMENTO'!$AC$3:$AC$4922)))+((O115&lt;&gt;"")*ISNUMBER(SEARCH("|"&amp;O115&amp;"|",'5_ACOMPANHAMENTO'!$AC$3:$AC$4922)))+((P115&lt;&gt;"")*ISNUMBER(SEARCH("|"&amp;P115&amp;"|",'5_ACOMPANHAMENTO'!$AC$3:$AC$4922)))+((Q115&lt;&gt;"")*ISNUMBER(SEARCH("|"&amp;Q115&amp;"|",'5_ACOMPANHAMENTO'!$AC$3:$AC$4922)))+((R115&lt;&gt;"")*ISNUMBER(SEARCH("|"&amp;R115&amp;"|",'5_ACOMPANHAMENTO'!$AC$3:$AC$4922)))+((S115&lt;&gt;"")*ISNUMBER(SEARCH("|"&amp;S115&amp;"|",'5_ACOMPANHAMENTO'!$AC$3:$AC$4922)))+((T115&lt;&gt;"")*ISNUMBER(SEARCH("|"&amp;T115&amp;"|",'5_ACOMPANHAMENTO'!$AC$3:$AC$4922)))+((U115&lt;&gt;"")*ISNUMBER(SEARCH("|"&amp;U115&amp;"|",'5_ACOMPANHAMENTO'!$AC$3:$AC$4922)))+((V115&lt;&gt;"")*ISNUMBER(SEARCH("|"&amp;V115&amp;"|",'5_ACOMPANHAMENTO'!$AC$3:$AC$4922)))+((W115&lt;&gt;"")*ISNUMBER(SEARCH("|"&amp;W115&amp;"|",'5_ACOMPANHAMENTO'!$AC$3:$AC$4922)))+((X115&lt;&gt;"")*ISNUMBER(SEARCH("|"&amp;X115&amp;"|",'5_ACOMPANHAMENTO'!$AC$3:$AC$4922)))+((Y115&lt;&gt;"")*ISNUMBER(SEARCH("|"&amp;Y115&amp;"|",'5_ACOMPANHAMENTO'!$AC$3:$AC$4922)))+((Z115&lt;&gt;"")*ISNUMBER(SEARCH("|"&amp;Z115&amp;"|",'5_ACOMPANHAMENTO'!$AC$3:$AC$4922)))+((AA115&lt;&gt;"")*ISNUMBER(SEARCH("|"&amp;AA115&amp;"|",'5_ACOMPANHAMENTO'!$AC$3:$AC$4922)))+((AB115&lt;&gt;"")*ISNUMBER(SEARCH("|"&amp;AB115&amp;"|",'5_ACOMPANHAMENTO'!$AC$3:$AC$4922))))&gt;0)),'5_ACOMPANHAMENTO'!$O$3:$O$4922),0))</f>
        <v/>
      </c>
      <c r="G115" s="7">
        <f>IF(OR($B115="",$C115=""),"",D115-F115)</f>
        <v/>
      </c>
      <c r="H115">
        <f>IF(OR($B115="",$C115=""),"",TRIM($B115&amp;"")&amp;"|"&amp;TRIM($C115&amp;""))</f>
        <v/>
      </c>
      <c r="I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",99)),1,99)))</f>
        <v/>
      </c>
      <c r="J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",99)),100,99)))</f>
        <v/>
      </c>
      <c r="K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",99)),199,99)))</f>
        <v/>
      </c>
      <c r="L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",99)),298,99)))</f>
        <v/>
      </c>
      <c r="M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",99)),397,99)))</f>
        <v/>
      </c>
      <c r="N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",99)),496,99)))</f>
        <v/>
      </c>
      <c r="O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",99)),595,99)))</f>
        <v/>
      </c>
      <c r="P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",99)),694,99)))</f>
        <v/>
      </c>
      <c r="Q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",99)),793,99)))</f>
        <v/>
      </c>
      <c r="R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",99)),892,99)))</f>
        <v/>
      </c>
      <c r="S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",99)),991,99)))</f>
        <v/>
      </c>
      <c r="T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",99)),1090,99)))</f>
        <v/>
      </c>
      <c r="U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",99)),1189,99)))</f>
        <v/>
      </c>
      <c r="V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",99)),1288,99)))</f>
        <v/>
      </c>
      <c r="W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",99)),1387,99)))</f>
        <v/>
      </c>
      <c r="X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",99)),1486,99)))</f>
        <v/>
      </c>
      <c r="Y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",99)),1585,99)))</f>
        <v/>
      </c>
      <c r="Z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",99)),1684,99)))</f>
        <v/>
      </c>
      <c r="AA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",99)),1783,99)))</f>
        <v/>
      </c>
      <c r="AB115" s="1">
        <f>IF($B115="","",TRIM(MID(SUBSTITUTE(TRIM(SUBSTITUTE(SUBSTITUTE(SUBSTITUTE(SUBSTITUTE(SUBSTITUTE(SUBSTITUTE(SUBSTITUTE(SUBSTITUTE(SUBSTITUTE(SUBSTITUTE(SUBSTITUTE(SUBSTITUTE(SUBSTITUTE(SUBSTITUTE(TRIM($B115&amp;""),CHAR(10),"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",REPT(" ",99)),1882,99)))</f>
        <v/>
      </c>
    </row>
    <row r="116" hidden="1" ht="14.25" customHeight="1">
      <c r="A116" s="4">
        <f>IF(OR($B116="",$C116=""),"",IFERROR(INDEX('5_ACOMPANHAMENTO'!$A$3:$A$4922,MATCH(1,INDEX(('5_ACOMPANHAMENTO'!$AD$3:$AD$4922=TRIM($C116&amp;""))*('5_ACOMPANHAMENTO'!$AC$3:$AC$4922&lt;&gt;"")*((((I116&lt;&gt;"")*ISNUMBER(SEARCH("|"&amp;I116&amp;"|",'5_ACOMPANHAMENTO'!$AC$3:$AC$4922)))+((J116&lt;&gt;"")*ISNUMBER(SEARCH("|"&amp;J116&amp;"|",'5_ACOMPANHAMENTO'!$AC$3:$AC$4922)))+((K116&lt;&gt;"")*ISNUMBER(SEARCH("|"&amp;K116&amp;"|",'5_ACOMPANHAMENTO'!$AC$3:$AC$4922)))+((L116&lt;&gt;"")*ISNUMBER(SEARCH("|"&amp;L116&amp;"|",'5_ACOMPANHAMENTO'!$AC$3:$AC$4922)))+((M116&lt;&gt;"")*ISNUMBER(SEARCH("|"&amp;M116&amp;"|",'5_ACOMPANHAMENTO'!$AC$3:$AC$4922)))+((N116&lt;&gt;"")*ISNUMBER(SEARCH("|"&amp;N116&amp;"|",'5_ACOMPANHAMENTO'!$AC$3:$AC$4922)))+((O116&lt;&gt;"")*ISNUMBER(SEARCH("|"&amp;O116&amp;"|",'5_ACOMPANHAMENTO'!$AC$3:$AC$4922)))+((P116&lt;&gt;"")*ISNUMBER(SEARCH("|"&amp;P116&amp;"|",'5_ACOMPANHAMENTO'!$AC$3:$AC$4922)))+((Q116&lt;&gt;"")*ISNUMBER(SEARCH("|"&amp;Q116&amp;"|",'5_ACOMPANHAMENTO'!$AC$3:$AC$4922)))+((R116&lt;&gt;"")*ISNUMBER(SEARCH("|"&amp;R116&amp;"|",'5_ACOMPANHAMENTO'!$AC$3:$AC$4922)))+((S116&lt;&gt;"")*ISNUMBER(SEARCH("|"&amp;S116&amp;"|",'5_ACOMPANHAMENTO'!$AC$3:$AC$4922)))+((T116&lt;&gt;"")*ISNUMBER(SEARCH("|"&amp;T116&amp;"|",'5_ACOMPANHAMENTO'!$AC$3:$AC$4922)))+((U116&lt;&gt;"")*ISNUMBER(SEARCH("|"&amp;U116&amp;"|",'5_ACOMPANHAMENTO'!$AC$3:$AC$4922)))+((V116&lt;&gt;"")*ISNUMBER(SEARCH("|"&amp;V116&amp;"|",'5_ACOMPANHAMENTO'!$AC$3:$AC$4922)))+((W116&lt;&gt;"")*ISNUMBER(SEARCH("|"&amp;W116&amp;"|",'5_ACOMPANHAMENTO'!$AC$3:$AC$4922)))+((X116&lt;&gt;"")*ISNUMBER(SEARCH("|"&amp;X116&amp;"|",'5_ACOMPANHAMENTO'!$AC$3:$AC$4922)))+((Y116&lt;&gt;"")*ISNUMBER(SEARCH("|"&amp;Y116&amp;"|",'5_ACOMPANHAMENTO'!$AC$3:$AC$4922)))+((Z116&lt;&gt;"")*ISNUMBER(SEARCH("|"&amp;Z116&amp;"|",'5_ACOMPANHAMENTO'!$AC$3:$AC$4922)))+((AA116&lt;&gt;"")*ISNUMBER(SEARCH("|"&amp;AA116&amp;"|",'5_ACOMPANHAMENTO'!$AC$3:$AC$4922)))+((AB116&lt;&gt;"")*ISNUMBER(SEARCH("|"&amp;AB116&amp;"|",'5_ACOMPANHAMENTO'!$AC$3:$AC$4922))))&gt;0),0),0)),""))</f>
        <v/>
      </c>
      <c r="B116" s="4" t="n">
        <v>10179</v>
      </c>
      <c r="C116" s="2" t="inlineStr">
        <is>
          <t>VIDRO</t>
        </is>
      </c>
      <c r="D116" s="4">
        <f>IF(OR($B116="",$C116=""),"",IFERROR(SUMPRODUCT(--(('5_ACOMPANHAMENTO'!$AD$3:$AD$4922=TRIM($C116&amp;""))*('5_ACOMPANHAMENTO'!$AC$3:$AC$4922&lt;&gt;"")*((((I116&lt;&gt;"")*ISNUMBER(SEARCH("|"&amp;I116&amp;"|",'5_ACOMPANHAMENTO'!$AC$3:$AC$4922)))+((J116&lt;&gt;"")*ISNUMBER(SEARCH("|"&amp;J116&amp;"|",'5_ACOMPANHAMENTO'!$AC$3:$AC$4922)))+((K116&lt;&gt;"")*ISNUMBER(SEARCH("|"&amp;K116&amp;"|",'5_ACOMPANHAMENTO'!$AC$3:$AC$4922)))+((L116&lt;&gt;"")*ISNUMBER(SEARCH("|"&amp;L116&amp;"|",'5_ACOMPANHAMENTO'!$AC$3:$AC$4922)))+((M116&lt;&gt;"")*ISNUMBER(SEARCH("|"&amp;M116&amp;"|",'5_ACOMPANHAMENTO'!$AC$3:$AC$4922)))+((N116&lt;&gt;"")*ISNUMBER(SEARCH("|"&amp;N116&amp;"|",'5_ACOMPANHAMENTO'!$AC$3:$AC$4922)))+((O116&lt;&gt;"")*ISNUMBER(SEARCH("|"&amp;O116&amp;"|",'5_ACOMPANHAMENTO'!$AC$3:$AC$4922)))+((P116&lt;&gt;"")*ISNUMBER(SEARCH("|"&amp;P116&amp;"|",'5_ACOMPANHAMENTO'!$AC$3:$AC$4922)))+((Q116&lt;&gt;"")*ISNUMBER(SEARCH("|"&amp;Q116&amp;"|",'5_ACOMPANHAMENTO'!$AC$3:$AC$4922)))+((R116&lt;&gt;"")*ISNUMBER(SEARCH("|"&amp;R116&amp;"|",'5_ACOMPANHAMENTO'!$AC$3:$AC$4922)))+((S116&lt;&gt;"")*ISNUMBER(SEARCH("|"&amp;S116&amp;"|",'5_ACOMPANHAMENTO'!$AC$3:$AC$4922)))+((T116&lt;&gt;"")*ISNUMBER(SEARCH("|"&amp;T116&amp;"|",'5_ACOMPANHAMENTO'!$AC$3:$AC$4922)))+((U116&lt;&gt;"")*ISNUMBER(SEARCH("|"&amp;U116&amp;"|",'5_ACOMPANHAMENTO'!$AC$3:$AC$4922)))+((V116&lt;&gt;"")*ISNUMBER(SEARCH("|"&amp;V116&amp;"|",'5_ACOMPANHAMENTO'!$AC$3:$AC$4922)))+((W116&lt;&gt;"")*ISNUMBER(SEARCH("|"&amp;W116&amp;"|",'5_ACOMPANHAMENTO'!$AC$3:$AC$4922)))+((X116&lt;&gt;"")*ISNUMBER(SEARCH("|"&amp;X116&amp;"|",'5_ACOMPANHAMENTO'!$AC$3:$AC$4922)))+((Y116&lt;&gt;"")*ISNUMBER(SEARCH("|"&amp;Y116&amp;"|",'5_ACOMPANHAMENTO'!$AC$3:$AC$4922)))+((Z116&lt;&gt;"")*ISNUMBER(SEARCH("|"&amp;Z116&amp;"|",'5_ACOMPANHAMENTO'!$AC$3:$AC$4922)))+((AA116&lt;&gt;"")*ISNUMBER(SEARCH("|"&amp;AA116&amp;"|",'5_ACOMPANHAMENTO'!$AC$3:$AC$4922)))+((AB116&lt;&gt;"")*ISNUMBER(SEARCH("|"&amp;AB116&amp;"|",'5_ACOMPANHAMENTO'!$AC$3:$AC$4922))))&gt;0)),'5_ACOMPANHAMENTO'!$J$3:$J$4922),0))</f>
        <v/>
      </c>
      <c r="E116" s="4">
        <f>IF(G116=0,"FINALIZADO",IF(TODAY()&gt;A116,"ATRASADO "&amp;TODAY()-A116&amp;" DIAS","ADIANTADO "&amp;A116-TODAY()&amp;" DIAS"))</f>
        <v/>
      </c>
      <c r="F116" s="7">
        <f>IF(OR($B116="",$C116=""),"",IFERROR(SUMPRODUCT(--(('5_ACOMPANHAMENTO'!$AD$3:$AD$4922=TRIM($C116&amp;""))*('5_ACOMPANHAMENTO'!$AC$3:$AC$4922&lt;&gt;"")*((((I116&lt;&gt;"")*ISNUMBER(SEARCH("|"&amp;I116&amp;"|",'5_ACOMPANHAMENTO'!$AC$3:$AC$4922)))+((J116&lt;&gt;"")*ISNUMBER(SEARCH("|"&amp;J116&amp;"|",'5_ACOMPANHAMENTO'!$AC$3:$AC$4922)))+((K116&lt;&gt;"")*ISNUMBER(SEARCH("|"&amp;K116&amp;"|",'5_ACOMPANHAMENTO'!$AC$3:$AC$4922)))+((L116&lt;&gt;"")*ISNUMBER(SEARCH("|"&amp;L116&amp;"|",'5_ACOMPANHAMENTO'!$AC$3:$AC$4922)))+((M116&lt;&gt;"")*ISNUMBER(SEARCH("|"&amp;M116&amp;"|",'5_ACOMPANHAMENTO'!$AC$3:$AC$4922)))+((N116&lt;&gt;"")*ISNUMBER(SEARCH("|"&amp;N116&amp;"|",'5_ACOMPANHAMENTO'!$AC$3:$AC$4922)))+((O116&lt;&gt;"")*ISNUMBER(SEARCH("|"&amp;O116&amp;"|",'5_ACOMPANHAMENTO'!$AC$3:$AC$4922)))+((P116&lt;&gt;"")*ISNUMBER(SEARCH("|"&amp;P116&amp;"|",'5_ACOMPANHAMENTO'!$AC$3:$AC$4922)))+((Q116&lt;&gt;"")*ISNUMBER(SEARCH("|"&amp;Q116&amp;"|",'5_ACOMPANHAMENTO'!$AC$3:$AC$4922)))+((R116&lt;&gt;"")*ISNUMBER(SEARCH("|"&amp;R116&amp;"|",'5_ACOMPANHAMENTO'!$AC$3:$AC$4922)))+((S116&lt;&gt;"")*ISNUMBER(SEARCH("|"&amp;S116&amp;"|",'5_ACOMPANHAMENTO'!$AC$3:$AC$4922)))+((T116&lt;&gt;"")*ISNUMBER(SEARCH("|"&amp;T116&amp;"|",'5_ACOMPANHAMENTO'!$AC$3:$AC$4922)))+((U116&lt;&gt;"")*ISNUMBER(SEARCH("|"&amp;U116&amp;"|",'5_ACOMPANHAMENTO'!$AC$3:$AC$4922)))+((V116&lt;&gt;"")*ISNUMBER(SEARCH("|"&amp;V116&amp;"|",'5_ACOMPANHAMENTO'!$AC$3:$AC$4922)))+((W116&lt;&gt;"")*ISNUMBER(SEARCH("|"&amp;W116&amp;"|",'5_ACOMPANHAMENTO'!$AC$3:$AC$4922)))+((X116&lt;&gt;"")*ISNUMBER(SEARCH("|"&amp;X116&amp;"|",'5_ACOMPANHAMENTO'!$AC$3:$AC$4922)))+((Y116&lt;&gt;"")*ISNUMBER(SEARCH("|"&amp;Y116&amp;"|",'5_ACOMPANHAMENTO'!$AC$3:$AC$4922)))+((Z116&lt;&gt;"")*ISNUMBER(SEARCH("|"&amp;Z116&amp;"|",'5_ACOMPANHAMENTO'!$AC$3:$AC$4922)))+((AA116&lt;&gt;"")*ISNUMBER(SEARCH("|"&amp;AA116&amp;"|",'5_ACOMPANHAMENTO'!$AC$3:$AC$4922)))+((AB116&lt;&gt;"")*ISNUMBER(SEARCH("|"&amp;AB116&amp;"|",'5_ACOMPANHAMENTO'!$AC$3:$AC$4922))))&gt;0)),'5_ACOMPANHAMENTO'!$O$3:$O$4922),0))</f>
        <v/>
      </c>
      <c r="G116" s="7">
        <f>IF(OR($B116="",$C116=""),"",D116-F116)</f>
        <v/>
      </c>
      <c r="H116">
        <f>IF(OR($B116="",$C116=""),"",TRIM($B116&amp;"")&amp;"|"&amp;TRIM($C116&amp;""))</f>
        <v/>
      </c>
      <c r="I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",99)),1,99)))</f>
        <v/>
      </c>
      <c r="J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",99)),100,99)))</f>
        <v/>
      </c>
      <c r="K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",99)),199,99)))</f>
        <v/>
      </c>
      <c r="L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",99)),298,99)))</f>
        <v/>
      </c>
      <c r="M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",99)),397,99)))</f>
        <v/>
      </c>
      <c r="N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",99)),496,99)))</f>
        <v/>
      </c>
      <c r="O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",99)),595,99)))</f>
        <v/>
      </c>
      <c r="P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",99)),694,99)))</f>
        <v/>
      </c>
      <c r="Q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",99)),793,99)))</f>
        <v/>
      </c>
      <c r="R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",99)),892,99)))</f>
        <v/>
      </c>
      <c r="S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",99)),991,99)))</f>
        <v/>
      </c>
      <c r="T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",99)),1090,99)))</f>
        <v/>
      </c>
      <c r="U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",99)),1189,99)))</f>
        <v/>
      </c>
      <c r="V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",99)),1288,99)))</f>
        <v/>
      </c>
      <c r="W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",99)),1387,99)))</f>
        <v/>
      </c>
      <c r="X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",99)),1486,99)))</f>
        <v/>
      </c>
      <c r="Y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",99)),1585,99)))</f>
        <v/>
      </c>
      <c r="Z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",99)),1684,99)))</f>
        <v/>
      </c>
      <c r="AA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",99)),1783,99)))</f>
        <v/>
      </c>
      <c r="AB116" s="1">
        <f>IF($B116="","",TRIM(MID(SUBSTITUTE(TRIM(SUBSTITUTE(SUBSTITUTE(SUBSTITUTE(SUBSTITUTE(SUBSTITUTE(SUBSTITUTE(SUBSTITUTE(SUBSTITUTE(SUBSTITUTE(SUBSTITUTE(SUBSTITUTE(SUBSTITUTE(SUBSTITUTE(SUBSTITUTE(TRIM($B116&amp;""),CHAR(10),"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",REPT(" ",99)),1882,99)))</f>
        <v/>
      </c>
    </row>
    <row r="117" hidden="1" ht="14.25" customHeight="1">
      <c r="A117" s="4">
        <f>IF(OR($B117="",$C117=""),"",IFERROR(INDEX('5_ACOMPANHAMENTO'!$A$3:$A$4922,MATCH(1,INDEX(('5_ACOMPANHAMENTO'!$AD$3:$AD$4922=TRIM($C117&amp;""))*('5_ACOMPANHAMENTO'!$AC$3:$AC$4922&lt;&gt;"")*((((I117&lt;&gt;"")*ISNUMBER(SEARCH("|"&amp;I117&amp;"|",'5_ACOMPANHAMENTO'!$AC$3:$AC$4922)))+((J117&lt;&gt;"")*ISNUMBER(SEARCH("|"&amp;J117&amp;"|",'5_ACOMPANHAMENTO'!$AC$3:$AC$4922)))+((K117&lt;&gt;"")*ISNUMBER(SEARCH("|"&amp;K117&amp;"|",'5_ACOMPANHAMENTO'!$AC$3:$AC$4922)))+((L117&lt;&gt;"")*ISNUMBER(SEARCH("|"&amp;L117&amp;"|",'5_ACOMPANHAMENTO'!$AC$3:$AC$4922)))+((M117&lt;&gt;"")*ISNUMBER(SEARCH("|"&amp;M117&amp;"|",'5_ACOMPANHAMENTO'!$AC$3:$AC$4922)))+((N117&lt;&gt;"")*ISNUMBER(SEARCH("|"&amp;N117&amp;"|",'5_ACOMPANHAMENTO'!$AC$3:$AC$4922)))+((O117&lt;&gt;"")*ISNUMBER(SEARCH("|"&amp;O117&amp;"|",'5_ACOMPANHAMENTO'!$AC$3:$AC$4922)))+((P117&lt;&gt;"")*ISNUMBER(SEARCH("|"&amp;P117&amp;"|",'5_ACOMPANHAMENTO'!$AC$3:$AC$4922)))+((Q117&lt;&gt;"")*ISNUMBER(SEARCH("|"&amp;Q117&amp;"|",'5_ACOMPANHAMENTO'!$AC$3:$AC$4922)))+((R117&lt;&gt;"")*ISNUMBER(SEARCH("|"&amp;R117&amp;"|",'5_ACOMPANHAMENTO'!$AC$3:$AC$4922)))+((S117&lt;&gt;"")*ISNUMBER(SEARCH("|"&amp;S117&amp;"|",'5_ACOMPANHAMENTO'!$AC$3:$AC$4922)))+((T117&lt;&gt;"")*ISNUMBER(SEARCH("|"&amp;T117&amp;"|",'5_ACOMPANHAMENTO'!$AC$3:$AC$4922)))+((U117&lt;&gt;"")*ISNUMBER(SEARCH("|"&amp;U117&amp;"|",'5_ACOMPANHAMENTO'!$AC$3:$AC$4922)))+((V117&lt;&gt;"")*ISNUMBER(SEARCH("|"&amp;V117&amp;"|",'5_ACOMPANHAMENTO'!$AC$3:$AC$4922)))+((W117&lt;&gt;"")*ISNUMBER(SEARCH("|"&amp;W117&amp;"|",'5_ACOMPANHAMENTO'!$AC$3:$AC$4922)))+((X117&lt;&gt;"")*ISNUMBER(SEARCH("|"&amp;X117&amp;"|",'5_ACOMPANHAMENTO'!$AC$3:$AC$4922)))+((Y117&lt;&gt;"")*ISNUMBER(SEARCH("|"&amp;Y117&amp;"|",'5_ACOMPANHAMENTO'!$AC$3:$AC$4922)))+((Z117&lt;&gt;"")*ISNUMBER(SEARCH("|"&amp;Z117&amp;"|",'5_ACOMPANHAMENTO'!$AC$3:$AC$4922)))+((AA117&lt;&gt;"")*ISNUMBER(SEARCH("|"&amp;AA117&amp;"|",'5_ACOMPANHAMENTO'!$AC$3:$AC$4922)))+((AB117&lt;&gt;"")*ISNUMBER(SEARCH("|"&amp;AB117&amp;"|",'5_ACOMPANHAMENTO'!$AC$3:$AC$4922))))&gt;0),0),0)),""))</f>
        <v/>
      </c>
      <c r="B117" s="4" t="n">
        <v>10179</v>
      </c>
      <c r="C117" s="2" t="inlineStr">
        <is>
          <t>COSTURA</t>
        </is>
      </c>
      <c r="D117" s="4">
        <f>IF(OR($B117="",$C117=""),"",IFERROR(SUMPRODUCT(--(('5_ACOMPANHAMENTO'!$AD$3:$AD$4922=TRIM($C117&amp;""))*('5_ACOMPANHAMENTO'!$AC$3:$AC$4922&lt;&gt;"")*((((I117&lt;&gt;"")*ISNUMBER(SEARCH("|"&amp;I117&amp;"|",'5_ACOMPANHAMENTO'!$AC$3:$AC$4922)))+((J117&lt;&gt;"")*ISNUMBER(SEARCH("|"&amp;J117&amp;"|",'5_ACOMPANHAMENTO'!$AC$3:$AC$4922)))+((K117&lt;&gt;"")*ISNUMBER(SEARCH("|"&amp;K117&amp;"|",'5_ACOMPANHAMENTO'!$AC$3:$AC$4922)))+((L117&lt;&gt;"")*ISNUMBER(SEARCH("|"&amp;L117&amp;"|",'5_ACOMPANHAMENTO'!$AC$3:$AC$4922)))+((M117&lt;&gt;"")*ISNUMBER(SEARCH("|"&amp;M117&amp;"|",'5_ACOMPANHAMENTO'!$AC$3:$AC$4922)))+((N117&lt;&gt;"")*ISNUMBER(SEARCH("|"&amp;N117&amp;"|",'5_ACOMPANHAMENTO'!$AC$3:$AC$4922)))+((O117&lt;&gt;"")*ISNUMBER(SEARCH("|"&amp;O117&amp;"|",'5_ACOMPANHAMENTO'!$AC$3:$AC$4922)))+((P117&lt;&gt;"")*ISNUMBER(SEARCH("|"&amp;P117&amp;"|",'5_ACOMPANHAMENTO'!$AC$3:$AC$4922)))+((Q117&lt;&gt;"")*ISNUMBER(SEARCH("|"&amp;Q117&amp;"|",'5_ACOMPANHAMENTO'!$AC$3:$AC$4922)))+((R117&lt;&gt;"")*ISNUMBER(SEARCH("|"&amp;R117&amp;"|",'5_ACOMPANHAMENTO'!$AC$3:$AC$4922)))+((S117&lt;&gt;"")*ISNUMBER(SEARCH("|"&amp;S117&amp;"|",'5_ACOMPANHAMENTO'!$AC$3:$AC$4922)))+((T117&lt;&gt;"")*ISNUMBER(SEARCH("|"&amp;T117&amp;"|",'5_ACOMPANHAMENTO'!$AC$3:$AC$4922)))+((U117&lt;&gt;"")*ISNUMBER(SEARCH("|"&amp;U117&amp;"|",'5_ACOMPANHAMENTO'!$AC$3:$AC$4922)))+((V117&lt;&gt;"")*ISNUMBER(SEARCH("|"&amp;V117&amp;"|",'5_ACOMPANHAMENTO'!$AC$3:$AC$4922)))+((W117&lt;&gt;"")*ISNUMBER(SEARCH("|"&amp;W117&amp;"|",'5_ACOMPANHAMENTO'!$AC$3:$AC$4922)))+((X117&lt;&gt;"")*ISNUMBER(SEARCH("|"&amp;X117&amp;"|",'5_ACOMPANHAMENTO'!$AC$3:$AC$4922)))+((Y117&lt;&gt;"")*ISNUMBER(SEARCH("|"&amp;Y117&amp;"|",'5_ACOMPANHAMENTO'!$AC$3:$AC$4922)))+((Z117&lt;&gt;"")*ISNUMBER(SEARCH("|"&amp;Z117&amp;"|",'5_ACOMPANHAMENTO'!$AC$3:$AC$4922)))+((AA117&lt;&gt;"")*ISNUMBER(SEARCH("|"&amp;AA117&amp;"|",'5_ACOMPANHAMENTO'!$AC$3:$AC$4922)))+((AB117&lt;&gt;"")*ISNUMBER(SEARCH("|"&amp;AB117&amp;"|",'5_ACOMPANHAMENTO'!$AC$3:$AC$4922))))&gt;0)),'5_ACOMPANHAMENTO'!$J$3:$J$4922),0))</f>
        <v/>
      </c>
      <c r="E117" s="4">
        <f>IF(G117=0,"FINALIZADO",IF(TODAY()&gt;A117,"ATRASADO "&amp;TODAY()-A117&amp;" DIAS","ADIANTADO "&amp;A117-TODAY()&amp;" DIAS"))</f>
        <v/>
      </c>
      <c r="F117" s="7">
        <f>IF(OR($B117="",$C117=""),"",IFERROR(SUMPRODUCT(--(('5_ACOMPANHAMENTO'!$AD$3:$AD$4922=TRIM($C117&amp;""))*('5_ACOMPANHAMENTO'!$AC$3:$AC$4922&lt;&gt;"")*((((I117&lt;&gt;"")*ISNUMBER(SEARCH("|"&amp;I117&amp;"|",'5_ACOMPANHAMENTO'!$AC$3:$AC$4922)))+((J117&lt;&gt;"")*ISNUMBER(SEARCH("|"&amp;J117&amp;"|",'5_ACOMPANHAMENTO'!$AC$3:$AC$4922)))+((K117&lt;&gt;"")*ISNUMBER(SEARCH("|"&amp;K117&amp;"|",'5_ACOMPANHAMENTO'!$AC$3:$AC$4922)))+((L117&lt;&gt;"")*ISNUMBER(SEARCH("|"&amp;L117&amp;"|",'5_ACOMPANHAMENTO'!$AC$3:$AC$4922)))+((M117&lt;&gt;"")*ISNUMBER(SEARCH("|"&amp;M117&amp;"|",'5_ACOMPANHAMENTO'!$AC$3:$AC$4922)))+((N117&lt;&gt;"")*ISNUMBER(SEARCH("|"&amp;N117&amp;"|",'5_ACOMPANHAMENTO'!$AC$3:$AC$4922)))+((O117&lt;&gt;"")*ISNUMBER(SEARCH("|"&amp;O117&amp;"|",'5_ACOMPANHAMENTO'!$AC$3:$AC$4922)))+((P117&lt;&gt;"")*ISNUMBER(SEARCH("|"&amp;P117&amp;"|",'5_ACOMPANHAMENTO'!$AC$3:$AC$4922)))+((Q117&lt;&gt;"")*ISNUMBER(SEARCH("|"&amp;Q117&amp;"|",'5_ACOMPANHAMENTO'!$AC$3:$AC$4922)))+((R117&lt;&gt;"")*ISNUMBER(SEARCH("|"&amp;R117&amp;"|",'5_ACOMPANHAMENTO'!$AC$3:$AC$4922)))+((S117&lt;&gt;"")*ISNUMBER(SEARCH("|"&amp;S117&amp;"|",'5_ACOMPANHAMENTO'!$AC$3:$AC$4922)))+((T117&lt;&gt;"")*ISNUMBER(SEARCH("|"&amp;T117&amp;"|",'5_ACOMPANHAMENTO'!$AC$3:$AC$4922)))+((U117&lt;&gt;"")*ISNUMBER(SEARCH("|"&amp;U117&amp;"|",'5_ACOMPANHAMENTO'!$AC$3:$AC$4922)))+((V117&lt;&gt;"")*ISNUMBER(SEARCH("|"&amp;V117&amp;"|",'5_ACOMPANHAMENTO'!$AC$3:$AC$4922)))+((W117&lt;&gt;"")*ISNUMBER(SEARCH("|"&amp;W117&amp;"|",'5_ACOMPANHAMENTO'!$AC$3:$AC$4922)))+((X117&lt;&gt;"")*ISNUMBER(SEARCH("|"&amp;X117&amp;"|",'5_ACOMPANHAMENTO'!$AC$3:$AC$4922)))+((Y117&lt;&gt;"")*ISNUMBER(SEARCH("|"&amp;Y117&amp;"|",'5_ACOMPANHAMENTO'!$AC$3:$AC$4922)))+((Z117&lt;&gt;"")*ISNUMBER(SEARCH("|"&amp;Z117&amp;"|",'5_ACOMPANHAMENTO'!$AC$3:$AC$4922)))+((AA117&lt;&gt;"")*ISNUMBER(SEARCH("|"&amp;AA117&amp;"|",'5_ACOMPANHAMENTO'!$AC$3:$AC$4922)))+((AB117&lt;&gt;"")*ISNUMBER(SEARCH("|"&amp;AB117&amp;"|",'5_ACOMPANHAMENTO'!$AC$3:$AC$4922))))&gt;0)),'5_ACOMPANHAMENTO'!$O$3:$O$4922),0))</f>
        <v/>
      </c>
      <c r="G117" s="7">
        <f>IF(OR($B117="",$C117=""),"",D117-F117)</f>
        <v/>
      </c>
      <c r="H117">
        <f>IF(OR($B117="",$C117=""),"",TRIM($B117&amp;"")&amp;"|"&amp;TRIM($C117&amp;""))</f>
        <v/>
      </c>
      <c r="I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",99)),1,99)))</f>
        <v/>
      </c>
      <c r="J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",99)),100,99)))</f>
        <v/>
      </c>
      <c r="K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",99)),199,99)))</f>
        <v/>
      </c>
      <c r="L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",99)),298,99)))</f>
        <v/>
      </c>
      <c r="M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",99)),397,99)))</f>
        <v/>
      </c>
      <c r="N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",99)),496,99)))</f>
        <v/>
      </c>
      <c r="O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",99)),595,99)))</f>
        <v/>
      </c>
      <c r="P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",99)),694,99)))</f>
        <v/>
      </c>
      <c r="Q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",99)),793,99)))</f>
        <v/>
      </c>
      <c r="R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",99)),892,99)))</f>
        <v/>
      </c>
      <c r="S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",99)),991,99)))</f>
        <v/>
      </c>
      <c r="T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",99)),1090,99)))</f>
        <v/>
      </c>
      <c r="U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",99)),1189,99)))</f>
        <v/>
      </c>
      <c r="V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",99)),1288,99)))</f>
        <v/>
      </c>
      <c r="W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",99)),1387,99)))</f>
        <v/>
      </c>
      <c r="X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",99)),1486,99)))</f>
        <v/>
      </c>
      <c r="Y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",99)),1585,99)))</f>
        <v/>
      </c>
      <c r="Z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",99)),1684,99)))</f>
        <v/>
      </c>
      <c r="AA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",99)),1783,99)))</f>
        <v/>
      </c>
      <c r="AB117" s="1">
        <f>IF($B117="","",TRIM(MID(SUBSTITUTE(TRIM(SUBSTITUTE(SUBSTITUTE(SUBSTITUTE(SUBSTITUTE(SUBSTITUTE(SUBSTITUTE(SUBSTITUTE(SUBSTITUTE(SUBSTITUTE(SUBSTITUTE(SUBSTITUTE(SUBSTITUTE(SUBSTITUTE(SUBSTITUTE(TRIM($B117&amp;""),CHAR(10),"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",REPT(" ",99)),1882,99)))</f>
        <v/>
      </c>
    </row>
    <row r="118" hidden="1" ht="14.25" customHeight="1">
      <c r="A118" s="4">
        <f>IF(OR($B118="",$C118=""),"",IFERROR(INDEX('5_ACOMPANHAMENTO'!$A$3:$A$4922,MATCH(1,INDEX(('5_ACOMPANHAMENTO'!$AD$3:$AD$4922=TRIM($C118&amp;""))*('5_ACOMPANHAMENTO'!$AC$3:$AC$4922&lt;&gt;"")*((((I118&lt;&gt;"")*ISNUMBER(SEARCH("|"&amp;I118&amp;"|",'5_ACOMPANHAMENTO'!$AC$3:$AC$4922)))+((J118&lt;&gt;"")*ISNUMBER(SEARCH("|"&amp;J118&amp;"|",'5_ACOMPANHAMENTO'!$AC$3:$AC$4922)))+((K118&lt;&gt;"")*ISNUMBER(SEARCH("|"&amp;K118&amp;"|",'5_ACOMPANHAMENTO'!$AC$3:$AC$4922)))+((L118&lt;&gt;"")*ISNUMBER(SEARCH("|"&amp;L118&amp;"|",'5_ACOMPANHAMENTO'!$AC$3:$AC$4922)))+((M118&lt;&gt;"")*ISNUMBER(SEARCH("|"&amp;M118&amp;"|",'5_ACOMPANHAMENTO'!$AC$3:$AC$4922)))+((N118&lt;&gt;"")*ISNUMBER(SEARCH("|"&amp;N118&amp;"|",'5_ACOMPANHAMENTO'!$AC$3:$AC$4922)))+((O118&lt;&gt;"")*ISNUMBER(SEARCH("|"&amp;O118&amp;"|",'5_ACOMPANHAMENTO'!$AC$3:$AC$4922)))+((P118&lt;&gt;"")*ISNUMBER(SEARCH("|"&amp;P118&amp;"|",'5_ACOMPANHAMENTO'!$AC$3:$AC$4922)))+((Q118&lt;&gt;"")*ISNUMBER(SEARCH("|"&amp;Q118&amp;"|",'5_ACOMPANHAMENTO'!$AC$3:$AC$4922)))+((R118&lt;&gt;"")*ISNUMBER(SEARCH("|"&amp;R118&amp;"|",'5_ACOMPANHAMENTO'!$AC$3:$AC$4922)))+((S118&lt;&gt;"")*ISNUMBER(SEARCH("|"&amp;S118&amp;"|",'5_ACOMPANHAMENTO'!$AC$3:$AC$4922)))+((T118&lt;&gt;"")*ISNUMBER(SEARCH("|"&amp;T118&amp;"|",'5_ACOMPANHAMENTO'!$AC$3:$AC$4922)))+((U118&lt;&gt;"")*ISNUMBER(SEARCH("|"&amp;U118&amp;"|",'5_ACOMPANHAMENTO'!$AC$3:$AC$4922)))+((V118&lt;&gt;"")*ISNUMBER(SEARCH("|"&amp;V118&amp;"|",'5_ACOMPANHAMENTO'!$AC$3:$AC$4922)))+((W118&lt;&gt;"")*ISNUMBER(SEARCH("|"&amp;W118&amp;"|",'5_ACOMPANHAMENTO'!$AC$3:$AC$4922)))+((X118&lt;&gt;"")*ISNUMBER(SEARCH("|"&amp;X118&amp;"|",'5_ACOMPANHAMENTO'!$AC$3:$AC$4922)))+((Y118&lt;&gt;"")*ISNUMBER(SEARCH("|"&amp;Y118&amp;"|",'5_ACOMPANHAMENTO'!$AC$3:$AC$4922)))+((Z118&lt;&gt;"")*ISNUMBER(SEARCH("|"&amp;Z118&amp;"|",'5_ACOMPANHAMENTO'!$AC$3:$AC$4922)))+((AA118&lt;&gt;"")*ISNUMBER(SEARCH("|"&amp;AA118&amp;"|",'5_ACOMPANHAMENTO'!$AC$3:$AC$4922)))+((AB118&lt;&gt;"")*ISNUMBER(SEARCH("|"&amp;AB118&amp;"|",'5_ACOMPANHAMENTO'!$AC$3:$AC$4922))))&gt;0),0),0)),""))</f>
        <v/>
      </c>
      <c r="B118" s="4" t="n">
        <v>10179</v>
      </c>
      <c r="C118" s="2" t="inlineStr">
        <is>
          <t>CORTE DE TECIDO</t>
        </is>
      </c>
      <c r="D118" s="4">
        <f>IF(OR($B118="",$C118=""),"",IFERROR(SUMPRODUCT(--(('5_ACOMPANHAMENTO'!$AD$3:$AD$4922=TRIM($C118&amp;""))*('5_ACOMPANHAMENTO'!$AC$3:$AC$4922&lt;&gt;"")*((((I118&lt;&gt;"")*ISNUMBER(SEARCH("|"&amp;I118&amp;"|",'5_ACOMPANHAMENTO'!$AC$3:$AC$4922)))+((J118&lt;&gt;"")*ISNUMBER(SEARCH("|"&amp;J118&amp;"|",'5_ACOMPANHAMENTO'!$AC$3:$AC$4922)))+((K118&lt;&gt;"")*ISNUMBER(SEARCH("|"&amp;K118&amp;"|",'5_ACOMPANHAMENTO'!$AC$3:$AC$4922)))+((L118&lt;&gt;"")*ISNUMBER(SEARCH("|"&amp;L118&amp;"|",'5_ACOMPANHAMENTO'!$AC$3:$AC$4922)))+((M118&lt;&gt;"")*ISNUMBER(SEARCH("|"&amp;M118&amp;"|",'5_ACOMPANHAMENTO'!$AC$3:$AC$4922)))+((N118&lt;&gt;"")*ISNUMBER(SEARCH("|"&amp;N118&amp;"|",'5_ACOMPANHAMENTO'!$AC$3:$AC$4922)))+((O118&lt;&gt;"")*ISNUMBER(SEARCH("|"&amp;O118&amp;"|",'5_ACOMPANHAMENTO'!$AC$3:$AC$4922)))+((P118&lt;&gt;"")*ISNUMBER(SEARCH("|"&amp;P118&amp;"|",'5_ACOMPANHAMENTO'!$AC$3:$AC$4922)))+((Q118&lt;&gt;"")*ISNUMBER(SEARCH("|"&amp;Q118&amp;"|",'5_ACOMPANHAMENTO'!$AC$3:$AC$4922)))+((R118&lt;&gt;"")*ISNUMBER(SEARCH("|"&amp;R118&amp;"|",'5_ACOMPANHAMENTO'!$AC$3:$AC$4922)))+((S118&lt;&gt;"")*ISNUMBER(SEARCH("|"&amp;S118&amp;"|",'5_ACOMPANHAMENTO'!$AC$3:$AC$4922)))+((T118&lt;&gt;"")*ISNUMBER(SEARCH("|"&amp;T118&amp;"|",'5_ACOMPANHAMENTO'!$AC$3:$AC$4922)))+((U118&lt;&gt;"")*ISNUMBER(SEARCH("|"&amp;U118&amp;"|",'5_ACOMPANHAMENTO'!$AC$3:$AC$4922)))+((V118&lt;&gt;"")*ISNUMBER(SEARCH("|"&amp;V118&amp;"|",'5_ACOMPANHAMENTO'!$AC$3:$AC$4922)))+((W118&lt;&gt;"")*ISNUMBER(SEARCH("|"&amp;W118&amp;"|",'5_ACOMPANHAMENTO'!$AC$3:$AC$4922)))+((X118&lt;&gt;"")*ISNUMBER(SEARCH("|"&amp;X118&amp;"|",'5_ACOMPANHAMENTO'!$AC$3:$AC$4922)))+((Y118&lt;&gt;"")*ISNUMBER(SEARCH("|"&amp;Y118&amp;"|",'5_ACOMPANHAMENTO'!$AC$3:$AC$4922)))+((Z118&lt;&gt;"")*ISNUMBER(SEARCH("|"&amp;Z118&amp;"|",'5_ACOMPANHAMENTO'!$AC$3:$AC$4922)))+((AA118&lt;&gt;"")*ISNUMBER(SEARCH("|"&amp;AA118&amp;"|",'5_ACOMPANHAMENTO'!$AC$3:$AC$4922)))+((AB118&lt;&gt;"")*ISNUMBER(SEARCH("|"&amp;AB118&amp;"|",'5_ACOMPANHAMENTO'!$AC$3:$AC$4922))))&gt;0)),'5_ACOMPANHAMENTO'!$J$3:$J$4922),0))</f>
        <v/>
      </c>
      <c r="E118" s="4">
        <f>IF(G118=0,"FINALIZADO",IF(TODAY()&gt;A118,"ATRASADO "&amp;TODAY()-A118&amp;" DIAS","ADIANTADO "&amp;A118-TODAY()&amp;" DIAS"))</f>
        <v/>
      </c>
      <c r="F118" s="7">
        <f>IF(OR($B118="",$C118=""),"",IFERROR(SUMPRODUCT(--(('5_ACOMPANHAMENTO'!$AD$3:$AD$4922=TRIM($C118&amp;""))*('5_ACOMPANHAMENTO'!$AC$3:$AC$4922&lt;&gt;"")*((((I118&lt;&gt;"")*ISNUMBER(SEARCH("|"&amp;I118&amp;"|",'5_ACOMPANHAMENTO'!$AC$3:$AC$4922)))+((J118&lt;&gt;"")*ISNUMBER(SEARCH("|"&amp;J118&amp;"|",'5_ACOMPANHAMENTO'!$AC$3:$AC$4922)))+((K118&lt;&gt;"")*ISNUMBER(SEARCH("|"&amp;K118&amp;"|",'5_ACOMPANHAMENTO'!$AC$3:$AC$4922)))+((L118&lt;&gt;"")*ISNUMBER(SEARCH("|"&amp;L118&amp;"|",'5_ACOMPANHAMENTO'!$AC$3:$AC$4922)))+((M118&lt;&gt;"")*ISNUMBER(SEARCH("|"&amp;M118&amp;"|",'5_ACOMPANHAMENTO'!$AC$3:$AC$4922)))+((N118&lt;&gt;"")*ISNUMBER(SEARCH("|"&amp;N118&amp;"|",'5_ACOMPANHAMENTO'!$AC$3:$AC$4922)))+((O118&lt;&gt;"")*ISNUMBER(SEARCH("|"&amp;O118&amp;"|",'5_ACOMPANHAMENTO'!$AC$3:$AC$4922)))+((P118&lt;&gt;"")*ISNUMBER(SEARCH("|"&amp;P118&amp;"|",'5_ACOMPANHAMENTO'!$AC$3:$AC$4922)))+((Q118&lt;&gt;"")*ISNUMBER(SEARCH("|"&amp;Q118&amp;"|",'5_ACOMPANHAMENTO'!$AC$3:$AC$4922)))+((R118&lt;&gt;"")*ISNUMBER(SEARCH("|"&amp;R118&amp;"|",'5_ACOMPANHAMENTO'!$AC$3:$AC$4922)))+((S118&lt;&gt;"")*ISNUMBER(SEARCH("|"&amp;S118&amp;"|",'5_ACOMPANHAMENTO'!$AC$3:$AC$4922)))+((T118&lt;&gt;"")*ISNUMBER(SEARCH("|"&amp;T118&amp;"|",'5_ACOMPANHAMENTO'!$AC$3:$AC$4922)))+((U118&lt;&gt;"")*ISNUMBER(SEARCH("|"&amp;U118&amp;"|",'5_ACOMPANHAMENTO'!$AC$3:$AC$4922)))+((V118&lt;&gt;"")*ISNUMBER(SEARCH("|"&amp;V118&amp;"|",'5_ACOMPANHAMENTO'!$AC$3:$AC$4922)))+((W118&lt;&gt;"")*ISNUMBER(SEARCH("|"&amp;W118&amp;"|",'5_ACOMPANHAMENTO'!$AC$3:$AC$4922)))+((X118&lt;&gt;"")*ISNUMBER(SEARCH("|"&amp;X118&amp;"|",'5_ACOMPANHAMENTO'!$AC$3:$AC$4922)))+((Y118&lt;&gt;"")*ISNUMBER(SEARCH("|"&amp;Y118&amp;"|",'5_ACOMPANHAMENTO'!$AC$3:$AC$4922)))+((Z118&lt;&gt;"")*ISNUMBER(SEARCH("|"&amp;Z118&amp;"|",'5_ACOMPANHAMENTO'!$AC$3:$AC$4922)))+((AA118&lt;&gt;"")*ISNUMBER(SEARCH("|"&amp;AA118&amp;"|",'5_ACOMPANHAMENTO'!$AC$3:$AC$4922)))+((AB118&lt;&gt;"")*ISNUMBER(SEARCH("|"&amp;AB118&amp;"|",'5_ACOMPANHAMENTO'!$AC$3:$AC$4922))))&gt;0)),'5_ACOMPANHAMENTO'!$O$3:$O$4922),0))</f>
        <v/>
      </c>
      <c r="G118" s="7">
        <f>IF(OR($B118="",$C118=""),"",D118-F118)</f>
        <v/>
      </c>
      <c r="H118">
        <f>IF(OR($B118="",$C118=""),"",TRIM($B118&amp;"")&amp;"|"&amp;TRIM($C118&amp;""))</f>
        <v/>
      </c>
      <c r="I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",99)),1,99)))</f>
        <v/>
      </c>
      <c r="J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",99)),100,99)))</f>
        <v/>
      </c>
      <c r="K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",99)),199,99)))</f>
        <v/>
      </c>
      <c r="L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",99)),298,99)))</f>
        <v/>
      </c>
      <c r="M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",99)),397,99)))</f>
        <v/>
      </c>
      <c r="N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",99)),496,99)))</f>
        <v/>
      </c>
      <c r="O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",99)),595,99)))</f>
        <v/>
      </c>
      <c r="P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",99)),694,99)))</f>
        <v/>
      </c>
      <c r="Q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",99)),793,99)))</f>
        <v/>
      </c>
      <c r="R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",99)),892,99)))</f>
        <v/>
      </c>
      <c r="S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",99)),991,99)))</f>
        <v/>
      </c>
      <c r="T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",99)),1090,99)))</f>
        <v/>
      </c>
      <c r="U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",99)),1189,99)))</f>
        <v/>
      </c>
      <c r="V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",99)),1288,99)))</f>
        <v/>
      </c>
      <c r="W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",99)),1387,99)))</f>
        <v/>
      </c>
      <c r="X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",99)),1486,99)))</f>
        <v/>
      </c>
      <c r="Y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",99)),1585,99)))</f>
        <v/>
      </c>
      <c r="Z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",99)),1684,99)))</f>
        <v/>
      </c>
      <c r="AA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",99)),1783,99)))</f>
        <v/>
      </c>
      <c r="AB118" s="1">
        <f>IF($B118="","",TRIM(MID(SUBSTITUTE(TRIM(SUBSTITUTE(SUBSTITUTE(SUBSTITUTE(SUBSTITUTE(SUBSTITUTE(SUBSTITUTE(SUBSTITUTE(SUBSTITUTE(SUBSTITUTE(SUBSTITUTE(SUBSTITUTE(SUBSTITUTE(SUBSTITUTE(SUBSTITUTE(TRIM($B118&amp;""),CHAR(10),"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",REPT(" ",99)),1882,99)))</f>
        <v/>
      </c>
    </row>
    <row r="119" hidden="1" ht="14.25" customHeight="1">
      <c r="A119" s="4">
        <f>IF(OR($B119="",$C119=""),"",IFERROR(INDEX('5_ACOMPANHAMENTO'!$A$3:$A$4922,MATCH(1,INDEX(('5_ACOMPANHAMENTO'!$AD$3:$AD$4922=TRIM($C119&amp;""))*('5_ACOMPANHAMENTO'!$AC$3:$AC$4922&lt;&gt;"")*((((I119&lt;&gt;"")*ISNUMBER(SEARCH("|"&amp;I119&amp;"|",'5_ACOMPANHAMENTO'!$AC$3:$AC$4922)))+((J119&lt;&gt;"")*ISNUMBER(SEARCH("|"&amp;J119&amp;"|",'5_ACOMPANHAMENTO'!$AC$3:$AC$4922)))+((K119&lt;&gt;"")*ISNUMBER(SEARCH("|"&amp;K119&amp;"|",'5_ACOMPANHAMENTO'!$AC$3:$AC$4922)))+((L119&lt;&gt;"")*ISNUMBER(SEARCH("|"&amp;L119&amp;"|",'5_ACOMPANHAMENTO'!$AC$3:$AC$4922)))+((M119&lt;&gt;"")*ISNUMBER(SEARCH("|"&amp;M119&amp;"|",'5_ACOMPANHAMENTO'!$AC$3:$AC$4922)))+((N119&lt;&gt;"")*ISNUMBER(SEARCH("|"&amp;N119&amp;"|",'5_ACOMPANHAMENTO'!$AC$3:$AC$4922)))+((O119&lt;&gt;"")*ISNUMBER(SEARCH("|"&amp;O119&amp;"|",'5_ACOMPANHAMENTO'!$AC$3:$AC$4922)))+((P119&lt;&gt;"")*ISNUMBER(SEARCH("|"&amp;P119&amp;"|",'5_ACOMPANHAMENTO'!$AC$3:$AC$4922)))+((Q119&lt;&gt;"")*ISNUMBER(SEARCH("|"&amp;Q119&amp;"|",'5_ACOMPANHAMENTO'!$AC$3:$AC$4922)))+((R119&lt;&gt;"")*ISNUMBER(SEARCH("|"&amp;R119&amp;"|",'5_ACOMPANHAMENTO'!$AC$3:$AC$4922)))+((S119&lt;&gt;"")*ISNUMBER(SEARCH("|"&amp;S119&amp;"|",'5_ACOMPANHAMENTO'!$AC$3:$AC$4922)))+((T119&lt;&gt;"")*ISNUMBER(SEARCH("|"&amp;T119&amp;"|",'5_ACOMPANHAMENTO'!$AC$3:$AC$4922)))+((U119&lt;&gt;"")*ISNUMBER(SEARCH("|"&amp;U119&amp;"|",'5_ACOMPANHAMENTO'!$AC$3:$AC$4922)))+((V119&lt;&gt;"")*ISNUMBER(SEARCH("|"&amp;V119&amp;"|",'5_ACOMPANHAMENTO'!$AC$3:$AC$4922)))+((W119&lt;&gt;"")*ISNUMBER(SEARCH("|"&amp;W119&amp;"|",'5_ACOMPANHAMENTO'!$AC$3:$AC$4922)))+((X119&lt;&gt;"")*ISNUMBER(SEARCH("|"&amp;X119&amp;"|",'5_ACOMPANHAMENTO'!$AC$3:$AC$4922)))+((Y119&lt;&gt;"")*ISNUMBER(SEARCH("|"&amp;Y119&amp;"|",'5_ACOMPANHAMENTO'!$AC$3:$AC$4922)))+((Z119&lt;&gt;"")*ISNUMBER(SEARCH("|"&amp;Z119&amp;"|",'5_ACOMPANHAMENTO'!$AC$3:$AC$4922)))+((AA119&lt;&gt;"")*ISNUMBER(SEARCH("|"&amp;AA119&amp;"|",'5_ACOMPANHAMENTO'!$AC$3:$AC$4922)))+((AB119&lt;&gt;"")*ISNUMBER(SEARCH("|"&amp;AB119&amp;"|",'5_ACOMPANHAMENTO'!$AC$3:$AC$4922))))&gt;0),0),0)),""))</f>
        <v/>
      </c>
      <c r="B119" s="4" t="n">
        <v>10149.1015</v>
      </c>
      <c r="C119" s="2" t="inlineStr">
        <is>
          <t>CARTONAGEM</t>
        </is>
      </c>
      <c r="D119" s="4">
        <f>IF(OR($B119="",$C119=""),"",IFERROR(SUMPRODUCT(--(('5_ACOMPANHAMENTO'!$AD$3:$AD$4922=TRIM($C119&amp;""))*('5_ACOMPANHAMENTO'!$AC$3:$AC$4922&lt;&gt;"")*((((I119&lt;&gt;"")*ISNUMBER(SEARCH("|"&amp;I119&amp;"|",'5_ACOMPANHAMENTO'!$AC$3:$AC$4922)))+((J119&lt;&gt;"")*ISNUMBER(SEARCH("|"&amp;J119&amp;"|",'5_ACOMPANHAMENTO'!$AC$3:$AC$4922)))+((K119&lt;&gt;"")*ISNUMBER(SEARCH("|"&amp;K119&amp;"|",'5_ACOMPANHAMENTO'!$AC$3:$AC$4922)))+((L119&lt;&gt;"")*ISNUMBER(SEARCH("|"&amp;L119&amp;"|",'5_ACOMPANHAMENTO'!$AC$3:$AC$4922)))+((M119&lt;&gt;"")*ISNUMBER(SEARCH("|"&amp;M119&amp;"|",'5_ACOMPANHAMENTO'!$AC$3:$AC$4922)))+((N119&lt;&gt;"")*ISNUMBER(SEARCH("|"&amp;N119&amp;"|",'5_ACOMPANHAMENTO'!$AC$3:$AC$4922)))+((O119&lt;&gt;"")*ISNUMBER(SEARCH("|"&amp;O119&amp;"|",'5_ACOMPANHAMENTO'!$AC$3:$AC$4922)))+((P119&lt;&gt;"")*ISNUMBER(SEARCH("|"&amp;P119&amp;"|",'5_ACOMPANHAMENTO'!$AC$3:$AC$4922)))+((Q119&lt;&gt;"")*ISNUMBER(SEARCH("|"&amp;Q119&amp;"|",'5_ACOMPANHAMENTO'!$AC$3:$AC$4922)))+((R119&lt;&gt;"")*ISNUMBER(SEARCH("|"&amp;R119&amp;"|",'5_ACOMPANHAMENTO'!$AC$3:$AC$4922)))+((S119&lt;&gt;"")*ISNUMBER(SEARCH("|"&amp;S119&amp;"|",'5_ACOMPANHAMENTO'!$AC$3:$AC$4922)))+((T119&lt;&gt;"")*ISNUMBER(SEARCH("|"&amp;T119&amp;"|",'5_ACOMPANHAMENTO'!$AC$3:$AC$4922)))+((U119&lt;&gt;"")*ISNUMBER(SEARCH("|"&amp;U119&amp;"|",'5_ACOMPANHAMENTO'!$AC$3:$AC$4922)))+((V119&lt;&gt;"")*ISNUMBER(SEARCH("|"&amp;V119&amp;"|",'5_ACOMPANHAMENTO'!$AC$3:$AC$4922)))+((W119&lt;&gt;"")*ISNUMBER(SEARCH("|"&amp;W119&amp;"|",'5_ACOMPANHAMENTO'!$AC$3:$AC$4922)))+((X119&lt;&gt;"")*ISNUMBER(SEARCH("|"&amp;X119&amp;"|",'5_ACOMPANHAMENTO'!$AC$3:$AC$4922)))+((Y119&lt;&gt;"")*ISNUMBER(SEARCH("|"&amp;Y119&amp;"|",'5_ACOMPANHAMENTO'!$AC$3:$AC$4922)))+((Z119&lt;&gt;"")*ISNUMBER(SEARCH("|"&amp;Z119&amp;"|",'5_ACOMPANHAMENTO'!$AC$3:$AC$4922)))+((AA119&lt;&gt;"")*ISNUMBER(SEARCH("|"&amp;AA119&amp;"|",'5_ACOMPANHAMENTO'!$AC$3:$AC$4922)))+((AB119&lt;&gt;"")*ISNUMBER(SEARCH("|"&amp;AB119&amp;"|",'5_ACOMPANHAMENTO'!$AC$3:$AC$4922))))&gt;0)),'5_ACOMPANHAMENTO'!$J$3:$J$4922),0))</f>
        <v/>
      </c>
      <c r="E119" s="4">
        <f>IF(G119=0,"FINALIZADO",IF(TODAY()&gt;A119,"ATRASADO "&amp;TODAY()-A119&amp;" DIAS","ADIANTADO "&amp;A119-TODAY()&amp;" DIAS"))</f>
        <v/>
      </c>
      <c r="F119" s="7">
        <f>IF(OR($B119="",$C119=""),"",IFERROR(SUMPRODUCT(--(('5_ACOMPANHAMENTO'!$AD$3:$AD$4922=TRIM($C119&amp;""))*('5_ACOMPANHAMENTO'!$AC$3:$AC$4922&lt;&gt;"")*((((I119&lt;&gt;"")*ISNUMBER(SEARCH("|"&amp;I119&amp;"|",'5_ACOMPANHAMENTO'!$AC$3:$AC$4922)))+((J119&lt;&gt;"")*ISNUMBER(SEARCH("|"&amp;J119&amp;"|",'5_ACOMPANHAMENTO'!$AC$3:$AC$4922)))+((K119&lt;&gt;"")*ISNUMBER(SEARCH("|"&amp;K119&amp;"|",'5_ACOMPANHAMENTO'!$AC$3:$AC$4922)))+((L119&lt;&gt;"")*ISNUMBER(SEARCH("|"&amp;L119&amp;"|",'5_ACOMPANHAMENTO'!$AC$3:$AC$4922)))+((M119&lt;&gt;"")*ISNUMBER(SEARCH("|"&amp;M119&amp;"|",'5_ACOMPANHAMENTO'!$AC$3:$AC$4922)))+((N119&lt;&gt;"")*ISNUMBER(SEARCH("|"&amp;N119&amp;"|",'5_ACOMPANHAMENTO'!$AC$3:$AC$4922)))+((O119&lt;&gt;"")*ISNUMBER(SEARCH("|"&amp;O119&amp;"|",'5_ACOMPANHAMENTO'!$AC$3:$AC$4922)))+((P119&lt;&gt;"")*ISNUMBER(SEARCH("|"&amp;P119&amp;"|",'5_ACOMPANHAMENTO'!$AC$3:$AC$4922)))+((Q119&lt;&gt;"")*ISNUMBER(SEARCH("|"&amp;Q119&amp;"|",'5_ACOMPANHAMENTO'!$AC$3:$AC$4922)))+((R119&lt;&gt;"")*ISNUMBER(SEARCH("|"&amp;R119&amp;"|",'5_ACOMPANHAMENTO'!$AC$3:$AC$4922)))+((S119&lt;&gt;"")*ISNUMBER(SEARCH("|"&amp;S119&amp;"|",'5_ACOMPANHAMENTO'!$AC$3:$AC$4922)))+((T119&lt;&gt;"")*ISNUMBER(SEARCH("|"&amp;T119&amp;"|",'5_ACOMPANHAMENTO'!$AC$3:$AC$4922)))+((U119&lt;&gt;"")*ISNUMBER(SEARCH("|"&amp;U119&amp;"|",'5_ACOMPANHAMENTO'!$AC$3:$AC$4922)))+((V119&lt;&gt;"")*ISNUMBER(SEARCH("|"&amp;V119&amp;"|",'5_ACOMPANHAMENTO'!$AC$3:$AC$4922)))+((W119&lt;&gt;"")*ISNUMBER(SEARCH("|"&amp;W119&amp;"|",'5_ACOMPANHAMENTO'!$AC$3:$AC$4922)))+((X119&lt;&gt;"")*ISNUMBER(SEARCH("|"&amp;X119&amp;"|",'5_ACOMPANHAMENTO'!$AC$3:$AC$4922)))+((Y119&lt;&gt;"")*ISNUMBER(SEARCH("|"&amp;Y119&amp;"|",'5_ACOMPANHAMENTO'!$AC$3:$AC$4922)))+((Z119&lt;&gt;"")*ISNUMBER(SEARCH("|"&amp;Z119&amp;"|",'5_ACOMPANHAMENTO'!$AC$3:$AC$4922)))+((AA119&lt;&gt;"")*ISNUMBER(SEARCH("|"&amp;AA119&amp;"|",'5_ACOMPANHAMENTO'!$AC$3:$AC$4922)))+((AB119&lt;&gt;"")*ISNUMBER(SEARCH("|"&amp;AB119&amp;"|",'5_ACOMPANHAMENTO'!$AC$3:$AC$4922))))&gt;0)),'5_ACOMPANHAMENTO'!$O$3:$O$4922),0))</f>
        <v/>
      </c>
      <c r="G119" s="7">
        <f>IF(OR($B119="",$C119=""),"",D119-F119)</f>
        <v/>
      </c>
      <c r="H119">
        <f>IF(OR($B119="",$C119=""),"",TRIM($B119&amp;"")&amp;"|"&amp;TRIM($C119&amp;""))</f>
        <v/>
      </c>
      <c r="I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",99)),1,99)))</f>
        <v/>
      </c>
      <c r="J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",99)),100,99)))</f>
        <v/>
      </c>
      <c r="K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",99)),199,99)))</f>
        <v/>
      </c>
      <c r="L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",99)),298,99)))</f>
        <v/>
      </c>
      <c r="M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",99)),397,99)))</f>
        <v/>
      </c>
      <c r="N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",99)),496,99)))</f>
        <v/>
      </c>
      <c r="O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",99)),595,99)))</f>
        <v/>
      </c>
      <c r="P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",99)),694,99)))</f>
        <v/>
      </c>
      <c r="Q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",99)),793,99)))</f>
        <v/>
      </c>
      <c r="R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",99)),892,99)))</f>
        <v/>
      </c>
      <c r="S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",99)),991,99)))</f>
        <v/>
      </c>
      <c r="T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",99)),1090,99)))</f>
        <v/>
      </c>
      <c r="U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",99)),1189,99)))</f>
        <v/>
      </c>
      <c r="V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",99)),1288,99)))</f>
        <v/>
      </c>
      <c r="W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",99)),1387,99)))</f>
        <v/>
      </c>
      <c r="X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",99)),1486,99)))</f>
        <v/>
      </c>
      <c r="Y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",99)),1585,99)))</f>
        <v/>
      </c>
      <c r="Z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",99)),1684,99)))</f>
        <v/>
      </c>
      <c r="AA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",99)),1783,99)))</f>
        <v/>
      </c>
      <c r="AB119" s="1">
        <f>IF($B119="","",TRIM(MID(SUBSTITUTE(TRIM(SUBSTITUTE(SUBSTITUTE(SUBSTITUTE(SUBSTITUTE(SUBSTITUTE(SUBSTITUTE(SUBSTITUTE(SUBSTITUTE(SUBSTITUTE(SUBSTITUTE(SUBSTITUTE(SUBSTITUTE(SUBSTITUTE(SUBSTITUTE(TRIM($B119&amp;""),CHAR(10),"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",REPT(" ",99)),1882,99)))</f>
        <v/>
      </c>
    </row>
    <row r="120" hidden="1" ht="14.25" customHeight="1">
      <c r="A120" s="4">
        <f>IF(OR($B120="",$C120=""),"",IFERROR(INDEX('5_ACOMPANHAMENTO'!$A$3:$A$4922,MATCH(1,INDEX(('5_ACOMPANHAMENTO'!$AD$3:$AD$4922=TRIM($C120&amp;""))*('5_ACOMPANHAMENTO'!$AC$3:$AC$4922&lt;&gt;"")*((((I120&lt;&gt;"")*ISNUMBER(SEARCH("|"&amp;I120&amp;"|",'5_ACOMPANHAMENTO'!$AC$3:$AC$4922)))+((J120&lt;&gt;"")*ISNUMBER(SEARCH("|"&amp;J120&amp;"|",'5_ACOMPANHAMENTO'!$AC$3:$AC$4922)))+((K120&lt;&gt;"")*ISNUMBER(SEARCH("|"&amp;K120&amp;"|",'5_ACOMPANHAMENTO'!$AC$3:$AC$4922)))+((L120&lt;&gt;"")*ISNUMBER(SEARCH("|"&amp;L120&amp;"|",'5_ACOMPANHAMENTO'!$AC$3:$AC$4922)))+((M120&lt;&gt;"")*ISNUMBER(SEARCH("|"&amp;M120&amp;"|",'5_ACOMPANHAMENTO'!$AC$3:$AC$4922)))+((N120&lt;&gt;"")*ISNUMBER(SEARCH("|"&amp;N120&amp;"|",'5_ACOMPANHAMENTO'!$AC$3:$AC$4922)))+((O120&lt;&gt;"")*ISNUMBER(SEARCH("|"&amp;O120&amp;"|",'5_ACOMPANHAMENTO'!$AC$3:$AC$4922)))+((P120&lt;&gt;"")*ISNUMBER(SEARCH("|"&amp;P120&amp;"|",'5_ACOMPANHAMENTO'!$AC$3:$AC$4922)))+((Q120&lt;&gt;"")*ISNUMBER(SEARCH("|"&amp;Q120&amp;"|",'5_ACOMPANHAMENTO'!$AC$3:$AC$4922)))+((R120&lt;&gt;"")*ISNUMBER(SEARCH("|"&amp;R120&amp;"|",'5_ACOMPANHAMENTO'!$AC$3:$AC$4922)))+((S120&lt;&gt;"")*ISNUMBER(SEARCH("|"&amp;S120&amp;"|",'5_ACOMPANHAMENTO'!$AC$3:$AC$4922)))+((T120&lt;&gt;"")*ISNUMBER(SEARCH("|"&amp;T120&amp;"|",'5_ACOMPANHAMENTO'!$AC$3:$AC$4922)))+((U120&lt;&gt;"")*ISNUMBER(SEARCH("|"&amp;U120&amp;"|",'5_ACOMPANHAMENTO'!$AC$3:$AC$4922)))+((V120&lt;&gt;"")*ISNUMBER(SEARCH("|"&amp;V120&amp;"|",'5_ACOMPANHAMENTO'!$AC$3:$AC$4922)))+((W120&lt;&gt;"")*ISNUMBER(SEARCH("|"&amp;W120&amp;"|",'5_ACOMPANHAMENTO'!$AC$3:$AC$4922)))+((X120&lt;&gt;"")*ISNUMBER(SEARCH("|"&amp;X120&amp;"|",'5_ACOMPANHAMENTO'!$AC$3:$AC$4922)))+((Y120&lt;&gt;"")*ISNUMBER(SEARCH("|"&amp;Y120&amp;"|",'5_ACOMPANHAMENTO'!$AC$3:$AC$4922)))+((Z120&lt;&gt;"")*ISNUMBER(SEARCH("|"&amp;Z120&amp;"|",'5_ACOMPANHAMENTO'!$AC$3:$AC$4922)))+((AA120&lt;&gt;"")*ISNUMBER(SEARCH("|"&amp;AA120&amp;"|",'5_ACOMPANHAMENTO'!$AC$3:$AC$4922)))+((AB120&lt;&gt;"")*ISNUMBER(SEARCH("|"&amp;AB120&amp;"|",'5_ACOMPANHAMENTO'!$AC$3:$AC$4922))))&gt;0),0),0)),""))</f>
        <v/>
      </c>
      <c r="B120" s="4" t="n">
        <v>10151.10152</v>
      </c>
      <c r="C120" s="2" t="inlineStr">
        <is>
          <t>CARTONAGEM</t>
        </is>
      </c>
      <c r="D120" s="4">
        <f>IF(OR($B120="",$C120=""),"",IFERROR(SUMPRODUCT(--(('5_ACOMPANHAMENTO'!$AD$3:$AD$4922=TRIM($C120&amp;""))*('5_ACOMPANHAMENTO'!$AC$3:$AC$4922&lt;&gt;"")*((((I120&lt;&gt;"")*ISNUMBER(SEARCH("|"&amp;I120&amp;"|",'5_ACOMPANHAMENTO'!$AC$3:$AC$4922)))+((J120&lt;&gt;"")*ISNUMBER(SEARCH("|"&amp;J120&amp;"|",'5_ACOMPANHAMENTO'!$AC$3:$AC$4922)))+((K120&lt;&gt;"")*ISNUMBER(SEARCH("|"&amp;K120&amp;"|",'5_ACOMPANHAMENTO'!$AC$3:$AC$4922)))+((L120&lt;&gt;"")*ISNUMBER(SEARCH("|"&amp;L120&amp;"|",'5_ACOMPANHAMENTO'!$AC$3:$AC$4922)))+((M120&lt;&gt;"")*ISNUMBER(SEARCH("|"&amp;M120&amp;"|",'5_ACOMPANHAMENTO'!$AC$3:$AC$4922)))+((N120&lt;&gt;"")*ISNUMBER(SEARCH("|"&amp;N120&amp;"|",'5_ACOMPANHAMENTO'!$AC$3:$AC$4922)))+((O120&lt;&gt;"")*ISNUMBER(SEARCH("|"&amp;O120&amp;"|",'5_ACOMPANHAMENTO'!$AC$3:$AC$4922)))+((P120&lt;&gt;"")*ISNUMBER(SEARCH("|"&amp;P120&amp;"|",'5_ACOMPANHAMENTO'!$AC$3:$AC$4922)))+((Q120&lt;&gt;"")*ISNUMBER(SEARCH("|"&amp;Q120&amp;"|",'5_ACOMPANHAMENTO'!$AC$3:$AC$4922)))+((R120&lt;&gt;"")*ISNUMBER(SEARCH("|"&amp;R120&amp;"|",'5_ACOMPANHAMENTO'!$AC$3:$AC$4922)))+((S120&lt;&gt;"")*ISNUMBER(SEARCH("|"&amp;S120&amp;"|",'5_ACOMPANHAMENTO'!$AC$3:$AC$4922)))+((T120&lt;&gt;"")*ISNUMBER(SEARCH("|"&amp;T120&amp;"|",'5_ACOMPANHAMENTO'!$AC$3:$AC$4922)))+((U120&lt;&gt;"")*ISNUMBER(SEARCH("|"&amp;U120&amp;"|",'5_ACOMPANHAMENTO'!$AC$3:$AC$4922)))+((V120&lt;&gt;"")*ISNUMBER(SEARCH("|"&amp;V120&amp;"|",'5_ACOMPANHAMENTO'!$AC$3:$AC$4922)))+((W120&lt;&gt;"")*ISNUMBER(SEARCH("|"&amp;W120&amp;"|",'5_ACOMPANHAMENTO'!$AC$3:$AC$4922)))+((X120&lt;&gt;"")*ISNUMBER(SEARCH("|"&amp;X120&amp;"|",'5_ACOMPANHAMENTO'!$AC$3:$AC$4922)))+((Y120&lt;&gt;"")*ISNUMBER(SEARCH("|"&amp;Y120&amp;"|",'5_ACOMPANHAMENTO'!$AC$3:$AC$4922)))+((Z120&lt;&gt;"")*ISNUMBER(SEARCH("|"&amp;Z120&amp;"|",'5_ACOMPANHAMENTO'!$AC$3:$AC$4922)))+((AA120&lt;&gt;"")*ISNUMBER(SEARCH("|"&amp;AA120&amp;"|",'5_ACOMPANHAMENTO'!$AC$3:$AC$4922)))+((AB120&lt;&gt;"")*ISNUMBER(SEARCH("|"&amp;AB120&amp;"|",'5_ACOMPANHAMENTO'!$AC$3:$AC$4922))))&gt;0)),'5_ACOMPANHAMENTO'!$J$3:$J$4922),0))</f>
        <v/>
      </c>
      <c r="E120" s="4">
        <f>IF(G120=0,"FINALIZADO",IF(TODAY()&gt;A120,"ATRASADO "&amp;TODAY()-A120&amp;" DIAS","ADIANTADO "&amp;A120-TODAY()&amp;" DIAS"))</f>
        <v/>
      </c>
      <c r="F120" s="7">
        <f>IF(OR($B120="",$C120=""),"",IFERROR(SUMPRODUCT(--(('5_ACOMPANHAMENTO'!$AD$3:$AD$4922=TRIM($C120&amp;""))*('5_ACOMPANHAMENTO'!$AC$3:$AC$4922&lt;&gt;"")*((((I120&lt;&gt;"")*ISNUMBER(SEARCH("|"&amp;I120&amp;"|",'5_ACOMPANHAMENTO'!$AC$3:$AC$4922)))+((J120&lt;&gt;"")*ISNUMBER(SEARCH("|"&amp;J120&amp;"|",'5_ACOMPANHAMENTO'!$AC$3:$AC$4922)))+((K120&lt;&gt;"")*ISNUMBER(SEARCH("|"&amp;K120&amp;"|",'5_ACOMPANHAMENTO'!$AC$3:$AC$4922)))+((L120&lt;&gt;"")*ISNUMBER(SEARCH("|"&amp;L120&amp;"|",'5_ACOMPANHAMENTO'!$AC$3:$AC$4922)))+((M120&lt;&gt;"")*ISNUMBER(SEARCH("|"&amp;M120&amp;"|",'5_ACOMPANHAMENTO'!$AC$3:$AC$4922)))+((N120&lt;&gt;"")*ISNUMBER(SEARCH("|"&amp;N120&amp;"|",'5_ACOMPANHAMENTO'!$AC$3:$AC$4922)))+((O120&lt;&gt;"")*ISNUMBER(SEARCH("|"&amp;O120&amp;"|",'5_ACOMPANHAMENTO'!$AC$3:$AC$4922)))+((P120&lt;&gt;"")*ISNUMBER(SEARCH("|"&amp;P120&amp;"|",'5_ACOMPANHAMENTO'!$AC$3:$AC$4922)))+((Q120&lt;&gt;"")*ISNUMBER(SEARCH("|"&amp;Q120&amp;"|",'5_ACOMPANHAMENTO'!$AC$3:$AC$4922)))+((R120&lt;&gt;"")*ISNUMBER(SEARCH("|"&amp;R120&amp;"|",'5_ACOMPANHAMENTO'!$AC$3:$AC$4922)))+((S120&lt;&gt;"")*ISNUMBER(SEARCH("|"&amp;S120&amp;"|",'5_ACOMPANHAMENTO'!$AC$3:$AC$4922)))+((T120&lt;&gt;"")*ISNUMBER(SEARCH("|"&amp;T120&amp;"|",'5_ACOMPANHAMENTO'!$AC$3:$AC$4922)))+((U120&lt;&gt;"")*ISNUMBER(SEARCH("|"&amp;U120&amp;"|",'5_ACOMPANHAMENTO'!$AC$3:$AC$4922)))+((V120&lt;&gt;"")*ISNUMBER(SEARCH("|"&amp;V120&amp;"|",'5_ACOMPANHAMENTO'!$AC$3:$AC$4922)))+((W120&lt;&gt;"")*ISNUMBER(SEARCH("|"&amp;W120&amp;"|",'5_ACOMPANHAMENTO'!$AC$3:$AC$4922)))+((X120&lt;&gt;"")*ISNUMBER(SEARCH("|"&amp;X120&amp;"|",'5_ACOMPANHAMENTO'!$AC$3:$AC$4922)))+((Y120&lt;&gt;"")*ISNUMBER(SEARCH("|"&amp;Y120&amp;"|",'5_ACOMPANHAMENTO'!$AC$3:$AC$4922)))+((Z120&lt;&gt;"")*ISNUMBER(SEARCH("|"&amp;Z120&amp;"|",'5_ACOMPANHAMENTO'!$AC$3:$AC$4922)))+((AA120&lt;&gt;"")*ISNUMBER(SEARCH("|"&amp;AA120&amp;"|",'5_ACOMPANHAMENTO'!$AC$3:$AC$4922)))+((AB120&lt;&gt;"")*ISNUMBER(SEARCH("|"&amp;AB120&amp;"|",'5_ACOMPANHAMENTO'!$AC$3:$AC$4922))))&gt;0)),'5_ACOMPANHAMENTO'!$O$3:$O$4922),0))</f>
        <v/>
      </c>
      <c r="G120" s="7">
        <f>IF(OR($B120="",$C120=""),"",D120-F120)</f>
        <v/>
      </c>
      <c r="H120">
        <f>IF(OR($B120="",$C120=""),"",TRIM($B120&amp;"")&amp;"|"&amp;TRIM($C120&amp;""))</f>
        <v/>
      </c>
      <c r="I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",99)),1,99)))</f>
        <v/>
      </c>
      <c r="J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",99)),100,99)))</f>
        <v/>
      </c>
      <c r="K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",99)),199,99)))</f>
        <v/>
      </c>
      <c r="L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",99)),298,99)))</f>
        <v/>
      </c>
      <c r="M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",99)),397,99)))</f>
        <v/>
      </c>
      <c r="N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",99)),496,99)))</f>
        <v/>
      </c>
      <c r="O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",99)),595,99)))</f>
        <v/>
      </c>
      <c r="P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",99)),694,99)))</f>
        <v/>
      </c>
      <c r="Q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",99)),793,99)))</f>
        <v/>
      </c>
      <c r="R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",99)),892,99)))</f>
        <v/>
      </c>
      <c r="S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",99)),991,99)))</f>
        <v/>
      </c>
      <c r="T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",99)),1090,99)))</f>
        <v/>
      </c>
      <c r="U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",99)),1189,99)))</f>
        <v/>
      </c>
      <c r="V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",99)),1288,99)))</f>
        <v/>
      </c>
      <c r="W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",99)),1387,99)))</f>
        <v/>
      </c>
      <c r="X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",99)),1486,99)))</f>
        <v/>
      </c>
      <c r="Y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",99)),1585,99)))</f>
        <v/>
      </c>
      <c r="Z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",99)),1684,99)))</f>
        <v/>
      </c>
      <c r="AA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",99)),1783,99)))</f>
        <v/>
      </c>
      <c r="AB120" s="1">
        <f>IF($B120="","",TRIM(MID(SUBSTITUTE(TRIM(SUBSTITUTE(SUBSTITUTE(SUBSTITUTE(SUBSTITUTE(SUBSTITUTE(SUBSTITUTE(SUBSTITUTE(SUBSTITUTE(SUBSTITUTE(SUBSTITUTE(SUBSTITUTE(SUBSTITUTE(SUBSTITUTE(SUBSTITUTE(TRIM($B120&amp;""),CHAR(10),"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",REPT(" ",99)),1882,99)))</f>
        <v/>
      </c>
    </row>
    <row r="121" hidden="1" ht="14.25" customHeight="1">
      <c r="A121" s="4">
        <f>IF(OR($B121="",$C121=""),"",IFERROR(INDEX('5_ACOMPANHAMENTO'!$A$3:$A$4922,MATCH(1,INDEX(('5_ACOMPANHAMENTO'!$AD$3:$AD$4922=TRIM($C121&amp;""))*('5_ACOMPANHAMENTO'!$AC$3:$AC$4922&lt;&gt;"")*((((I121&lt;&gt;"")*ISNUMBER(SEARCH("|"&amp;I121&amp;"|",'5_ACOMPANHAMENTO'!$AC$3:$AC$4922)))+((J121&lt;&gt;"")*ISNUMBER(SEARCH("|"&amp;J121&amp;"|",'5_ACOMPANHAMENTO'!$AC$3:$AC$4922)))+((K121&lt;&gt;"")*ISNUMBER(SEARCH("|"&amp;K121&amp;"|",'5_ACOMPANHAMENTO'!$AC$3:$AC$4922)))+((L121&lt;&gt;"")*ISNUMBER(SEARCH("|"&amp;L121&amp;"|",'5_ACOMPANHAMENTO'!$AC$3:$AC$4922)))+((M121&lt;&gt;"")*ISNUMBER(SEARCH("|"&amp;M121&amp;"|",'5_ACOMPANHAMENTO'!$AC$3:$AC$4922)))+((N121&lt;&gt;"")*ISNUMBER(SEARCH("|"&amp;N121&amp;"|",'5_ACOMPANHAMENTO'!$AC$3:$AC$4922)))+((O121&lt;&gt;"")*ISNUMBER(SEARCH("|"&amp;O121&amp;"|",'5_ACOMPANHAMENTO'!$AC$3:$AC$4922)))+((P121&lt;&gt;"")*ISNUMBER(SEARCH("|"&amp;P121&amp;"|",'5_ACOMPANHAMENTO'!$AC$3:$AC$4922)))+((Q121&lt;&gt;"")*ISNUMBER(SEARCH("|"&amp;Q121&amp;"|",'5_ACOMPANHAMENTO'!$AC$3:$AC$4922)))+((R121&lt;&gt;"")*ISNUMBER(SEARCH("|"&amp;R121&amp;"|",'5_ACOMPANHAMENTO'!$AC$3:$AC$4922)))+((S121&lt;&gt;"")*ISNUMBER(SEARCH("|"&amp;S121&amp;"|",'5_ACOMPANHAMENTO'!$AC$3:$AC$4922)))+((T121&lt;&gt;"")*ISNUMBER(SEARCH("|"&amp;T121&amp;"|",'5_ACOMPANHAMENTO'!$AC$3:$AC$4922)))+((U121&lt;&gt;"")*ISNUMBER(SEARCH("|"&amp;U121&amp;"|",'5_ACOMPANHAMENTO'!$AC$3:$AC$4922)))+((V121&lt;&gt;"")*ISNUMBER(SEARCH("|"&amp;V121&amp;"|",'5_ACOMPANHAMENTO'!$AC$3:$AC$4922)))+((W121&lt;&gt;"")*ISNUMBER(SEARCH("|"&amp;W121&amp;"|",'5_ACOMPANHAMENTO'!$AC$3:$AC$4922)))+((X121&lt;&gt;"")*ISNUMBER(SEARCH("|"&amp;X121&amp;"|",'5_ACOMPANHAMENTO'!$AC$3:$AC$4922)))+((Y121&lt;&gt;"")*ISNUMBER(SEARCH("|"&amp;Y121&amp;"|",'5_ACOMPANHAMENTO'!$AC$3:$AC$4922)))+((Z121&lt;&gt;"")*ISNUMBER(SEARCH("|"&amp;Z121&amp;"|",'5_ACOMPANHAMENTO'!$AC$3:$AC$4922)))+((AA121&lt;&gt;"")*ISNUMBER(SEARCH("|"&amp;AA121&amp;"|",'5_ACOMPANHAMENTO'!$AC$3:$AC$4922)))+((AB121&lt;&gt;"")*ISNUMBER(SEARCH("|"&amp;AB121&amp;"|",'5_ACOMPANHAMENTO'!$AC$3:$AC$4922))))&gt;0),0),0)),""))</f>
        <v/>
      </c>
      <c r="B121" s="4" t="n">
        <v>10151.10152</v>
      </c>
      <c r="C121" s="2" t="inlineStr">
        <is>
          <t>CARTONAGEM</t>
        </is>
      </c>
      <c r="D121" s="4">
        <f>IF(OR($B121="",$C121=""),"",IFERROR(SUMPRODUCT(--(('5_ACOMPANHAMENTO'!$AD$3:$AD$4922=TRIM($C121&amp;""))*('5_ACOMPANHAMENTO'!$AC$3:$AC$4922&lt;&gt;"")*((((I121&lt;&gt;"")*ISNUMBER(SEARCH("|"&amp;I121&amp;"|",'5_ACOMPANHAMENTO'!$AC$3:$AC$4922)))+((J121&lt;&gt;"")*ISNUMBER(SEARCH("|"&amp;J121&amp;"|",'5_ACOMPANHAMENTO'!$AC$3:$AC$4922)))+((K121&lt;&gt;"")*ISNUMBER(SEARCH("|"&amp;K121&amp;"|",'5_ACOMPANHAMENTO'!$AC$3:$AC$4922)))+((L121&lt;&gt;"")*ISNUMBER(SEARCH("|"&amp;L121&amp;"|",'5_ACOMPANHAMENTO'!$AC$3:$AC$4922)))+((M121&lt;&gt;"")*ISNUMBER(SEARCH("|"&amp;M121&amp;"|",'5_ACOMPANHAMENTO'!$AC$3:$AC$4922)))+((N121&lt;&gt;"")*ISNUMBER(SEARCH("|"&amp;N121&amp;"|",'5_ACOMPANHAMENTO'!$AC$3:$AC$4922)))+((O121&lt;&gt;"")*ISNUMBER(SEARCH("|"&amp;O121&amp;"|",'5_ACOMPANHAMENTO'!$AC$3:$AC$4922)))+((P121&lt;&gt;"")*ISNUMBER(SEARCH("|"&amp;P121&amp;"|",'5_ACOMPANHAMENTO'!$AC$3:$AC$4922)))+((Q121&lt;&gt;"")*ISNUMBER(SEARCH("|"&amp;Q121&amp;"|",'5_ACOMPANHAMENTO'!$AC$3:$AC$4922)))+((R121&lt;&gt;"")*ISNUMBER(SEARCH("|"&amp;R121&amp;"|",'5_ACOMPANHAMENTO'!$AC$3:$AC$4922)))+((S121&lt;&gt;"")*ISNUMBER(SEARCH("|"&amp;S121&amp;"|",'5_ACOMPANHAMENTO'!$AC$3:$AC$4922)))+((T121&lt;&gt;"")*ISNUMBER(SEARCH("|"&amp;T121&amp;"|",'5_ACOMPANHAMENTO'!$AC$3:$AC$4922)))+((U121&lt;&gt;"")*ISNUMBER(SEARCH("|"&amp;U121&amp;"|",'5_ACOMPANHAMENTO'!$AC$3:$AC$4922)))+((V121&lt;&gt;"")*ISNUMBER(SEARCH("|"&amp;V121&amp;"|",'5_ACOMPANHAMENTO'!$AC$3:$AC$4922)))+((W121&lt;&gt;"")*ISNUMBER(SEARCH("|"&amp;W121&amp;"|",'5_ACOMPANHAMENTO'!$AC$3:$AC$4922)))+((X121&lt;&gt;"")*ISNUMBER(SEARCH("|"&amp;X121&amp;"|",'5_ACOMPANHAMENTO'!$AC$3:$AC$4922)))+((Y121&lt;&gt;"")*ISNUMBER(SEARCH("|"&amp;Y121&amp;"|",'5_ACOMPANHAMENTO'!$AC$3:$AC$4922)))+((Z121&lt;&gt;"")*ISNUMBER(SEARCH("|"&amp;Z121&amp;"|",'5_ACOMPANHAMENTO'!$AC$3:$AC$4922)))+((AA121&lt;&gt;"")*ISNUMBER(SEARCH("|"&amp;AA121&amp;"|",'5_ACOMPANHAMENTO'!$AC$3:$AC$4922)))+((AB121&lt;&gt;"")*ISNUMBER(SEARCH("|"&amp;AB121&amp;"|",'5_ACOMPANHAMENTO'!$AC$3:$AC$4922))))&gt;0)),'5_ACOMPANHAMENTO'!$J$3:$J$4922),0))</f>
        <v/>
      </c>
      <c r="E121" s="4">
        <f>IF(G121=0,"FINALIZADO",IF(TODAY()&gt;A121,"ATRASADO "&amp;TODAY()-A121&amp;" DIAS","ADIANTADO "&amp;A121-TODAY()&amp;" DIAS"))</f>
        <v/>
      </c>
      <c r="F121" s="7">
        <f>IF(OR($B121="",$C121=""),"",IFERROR(SUMPRODUCT(--(('5_ACOMPANHAMENTO'!$AD$3:$AD$4922=TRIM($C121&amp;""))*('5_ACOMPANHAMENTO'!$AC$3:$AC$4922&lt;&gt;"")*((((I121&lt;&gt;"")*ISNUMBER(SEARCH("|"&amp;I121&amp;"|",'5_ACOMPANHAMENTO'!$AC$3:$AC$4922)))+((J121&lt;&gt;"")*ISNUMBER(SEARCH("|"&amp;J121&amp;"|",'5_ACOMPANHAMENTO'!$AC$3:$AC$4922)))+((K121&lt;&gt;"")*ISNUMBER(SEARCH("|"&amp;K121&amp;"|",'5_ACOMPANHAMENTO'!$AC$3:$AC$4922)))+((L121&lt;&gt;"")*ISNUMBER(SEARCH("|"&amp;L121&amp;"|",'5_ACOMPANHAMENTO'!$AC$3:$AC$4922)))+((M121&lt;&gt;"")*ISNUMBER(SEARCH("|"&amp;M121&amp;"|",'5_ACOMPANHAMENTO'!$AC$3:$AC$4922)))+((N121&lt;&gt;"")*ISNUMBER(SEARCH("|"&amp;N121&amp;"|",'5_ACOMPANHAMENTO'!$AC$3:$AC$4922)))+((O121&lt;&gt;"")*ISNUMBER(SEARCH("|"&amp;O121&amp;"|",'5_ACOMPANHAMENTO'!$AC$3:$AC$4922)))+((P121&lt;&gt;"")*ISNUMBER(SEARCH("|"&amp;P121&amp;"|",'5_ACOMPANHAMENTO'!$AC$3:$AC$4922)))+((Q121&lt;&gt;"")*ISNUMBER(SEARCH("|"&amp;Q121&amp;"|",'5_ACOMPANHAMENTO'!$AC$3:$AC$4922)))+((R121&lt;&gt;"")*ISNUMBER(SEARCH("|"&amp;R121&amp;"|",'5_ACOMPANHAMENTO'!$AC$3:$AC$4922)))+((S121&lt;&gt;"")*ISNUMBER(SEARCH("|"&amp;S121&amp;"|",'5_ACOMPANHAMENTO'!$AC$3:$AC$4922)))+((T121&lt;&gt;"")*ISNUMBER(SEARCH("|"&amp;T121&amp;"|",'5_ACOMPANHAMENTO'!$AC$3:$AC$4922)))+((U121&lt;&gt;"")*ISNUMBER(SEARCH("|"&amp;U121&amp;"|",'5_ACOMPANHAMENTO'!$AC$3:$AC$4922)))+((V121&lt;&gt;"")*ISNUMBER(SEARCH("|"&amp;V121&amp;"|",'5_ACOMPANHAMENTO'!$AC$3:$AC$4922)))+((W121&lt;&gt;"")*ISNUMBER(SEARCH("|"&amp;W121&amp;"|",'5_ACOMPANHAMENTO'!$AC$3:$AC$4922)))+((X121&lt;&gt;"")*ISNUMBER(SEARCH("|"&amp;X121&amp;"|",'5_ACOMPANHAMENTO'!$AC$3:$AC$4922)))+((Y121&lt;&gt;"")*ISNUMBER(SEARCH("|"&amp;Y121&amp;"|",'5_ACOMPANHAMENTO'!$AC$3:$AC$4922)))+((Z121&lt;&gt;"")*ISNUMBER(SEARCH("|"&amp;Z121&amp;"|",'5_ACOMPANHAMENTO'!$AC$3:$AC$4922)))+((AA121&lt;&gt;"")*ISNUMBER(SEARCH("|"&amp;AA121&amp;"|",'5_ACOMPANHAMENTO'!$AC$3:$AC$4922)))+((AB121&lt;&gt;"")*ISNUMBER(SEARCH("|"&amp;AB121&amp;"|",'5_ACOMPANHAMENTO'!$AC$3:$AC$4922))))&gt;0)),'5_ACOMPANHAMENTO'!$O$3:$O$4922),0))</f>
        <v/>
      </c>
      <c r="G121" s="7">
        <f>IF(OR($B121="",$C121=""),"",D121-F121)</f>
        <v/>
      </c>
      <c r="H121">
        <f>IF(OR($B121="",$C121=""),"",TRIM($B121&amp;"")&amp;"|"&amp;TRIM($C121&amp;""))</f>
        <v/>
      </c>
      <c r="I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",99)),1,99)))</f>
        <v/>
      </c>
      <c r="J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",99)),100,99)))</f>
        <v/>
      </c>
      <c r="K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",99)),199,99)))</f>
        <v/>
      </c>
      <c r="L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",99)),298,99)))</f>
        <v/>
      </c>
      <c r="M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",99)),397,99)))</f>
        <v/>
      </c>
      <c r="N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",99)),496,99)))</f>
        <v/>
      </c>
      <c r="O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",99)),595,99)))</f>
        <v/>
      </c>
      <c r="P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",99)),694,99)))</f>
        <v/>
      </c>
      <c r="Q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",99)),793,99)))</f>
        <v/>
      </c>
      <c r="R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",99)),892,99)))</f>
        <v/>
      </c>
      <c r="S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",99)),991,99)))</f>
        <v/>
      </c>
      <c r="T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",99)),1090,99)))</f>
        <v/>
      </c>
      <c r="U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",99)),1189,99)))</f>
        <v/>
      </c>
      <c r="V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",99)),1288,99)))</f>
        <v/>
      </c>
      <c r="W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",99)),1387,99)))</f>
        <v/>
      </c>
      <c r="X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",99)),1486,99)))</f>
        <v/>
      </c>
      <c r="Y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",99)),1585,99)))</f>
        <v/>
      </c>
      <c r="Z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",99)),1684,99)))</f>
        <v/>
      </c>
      <c r="AA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",99)),1783,99)))</f>
        <v/>
      </c>
      <c r="AB121" s="1">
        <f>IF($B121="","",TRIM(MID(SUBSTITUTE(TRIM(SUBSTITUTE(SUBSTITUTE(SUBSTITUTE(SUBSTITUTE(SUBSTITUTE(SUBSTITUTE(SUBSTITUTE(SUBSTITUTE(SUBSTITUTE(SUBSTITUTE(SUBSTITUTE(SUBSTITUTE(SUBSTITUTE(SUBSTITUTE(TRIM($B121&amp;""),CHAR(10),"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",REPT(" ",99)),1882,99)))</f>
        <v/>
      </c>
    </row>
    <row r="122" hidden="1" ht="14.25" customHeight="1">
      <c r="A122" s="4">
        <f>IF(OR($B122="",$C122=""),"",IFERROR(INDEX('5_ACOMPANHAMENTO'!$A$3:$A$4922,MATCH(1,INDEX(('5_ACOMPANHAMENTO'!$AD$3:$AD$4922=TRIM($C122&amp;""))*('5_ACOMPANHAMENTO'!$AC$3:$AC$4922&lt;&gt;"")*((((I122&lt;&gt;"")*ISNUMBER(SEARCH("|"&amp;I122&amp;"|",'5_ACOMPANHAMENTO'!$AC$3:$AC$4922)))+((J122&lt;&gt;"")*ISNUMBER(SEARCH("|"&amp;J122&amp;"|",'5_ACOMPANHAMENTO'!$AC$3:$AC$4922)))+((K122&lt;&gt;"")*ISNUMBER(SEARCH("|"&amp;K122&amp;"|",'5_ACOMPANHAMENTO'!$AC$3:$AC$4922)))+((L122&lt;&gt;"")*ISNUMBER(SEARCH("|"&amp;L122&amp;"|",'5_ACOMPANHAMENTO'!$AC$3:$AC$4922)))+((M122&lt;&gt;"")*ISNUMBER(SEARCH("|"&amp;M122&amp;"|",'5_ACOMPANHAMENTO'!$AC$3:$AC$4922)))+((N122&lt;&gt;"")*ISNUMBER(SEARCH("|"&amp;N122&amp;"|",'5_ACOMPANHAMENTO'!$AC$3:$AC$4922)))+((O122&lt;&gt;"")*ISNUMBER(SEARCH("|"&amp;O122&amp;"|",'5_ACOMPANHAMENTO'!$AC$3:$AC$4922)))+((P122&lt;&gt;"")*ISNUMBER(SEARCH("|"&amp;P122&amp;"|",'5_ACOMPANHAMENTO'!$AC$3:$AC$4922)))+((Q122&lt;&gt;"")*ISNUMBER(SEARCH("|"&amp;Q122&amp;"|",'5_ACOMPANHAMENTO'!$AC$3:$AC$4922)))+((R122&lt;&gt;"")*ISNUMBER(SEARCH("|"&amp;R122&amp;"|",'5_ACOMPANHAMENTO'!$AC$3:$AC$4922)))+((S122&lt;&gt;"")*ISNUMBER(SEARCH("|"&amp;S122&amp;"|",'5_ACOMPANHAMENTO'!$AC$3:$AC$4922)))+((T122&lt;&gt;"")*ISNUMBER(SEARCH("|"&amp;T122&amp;"|",'5_ACOMPANHAMENTO'!$AC$3:$AC$4922)))+((U122&lt;&gt;"")*ISNUMBER(SEARCH("|"&amp;U122&amp;"|",'5_ACOMPANHAMENTO'!$AC$3:$AC$4922)))+((V122&lt;&gt;"")*ISNUMBER(SEARCH("|"&amp;V122&amp;"|",'5_ACOMPANHAMENTO'!$AC$3:$AC$4922)))+((W122&lt;&gt;"")*ISNUMBER(SEARCH("|"&amp;W122&amp;"|",'5_ACOMPANHAMENTO'!$AC$3:$AC$4922)))+((X122&lt;&gt;"")*ISNUMBER(SEARCH("|"&amp;X122&amp;"|",'5_ACOMPANHAMENTO'!$AC$3:$AC$4922)))+((Y122&lt;&gt;"")*ISNUMBER(SEARCH("|"&amp;Y122&amp;"|",'5_ACOMPANHAMENTO'!$AC$3:$AC$4922)))+((Z122&lt;&gt;"")*ISNUMBER(SEARCH("|"&amp;Z122&amp;"|",'5_ACOMPANHAMENTO'!$AC$3:$AC$4922)))+((AA122&lt;&gt;"")*ISNUMBER(SEARCH("|"&amp;AA122&amp;"|",'5_ACOMPANHAMENTO'!$AC$3:$AC$4922)))+((AB122&lt;&gt;"")*ISNUMBER(SEARCH("|"&amp;AB122&amp;"|",'5_ACOMPANHAMENTO'!$AC$3:$AC$4922))))&gt;0),0),0)),""))</f>
        <v/>
      </c>
      <c r="B122" s="4" t="n">
        <v>10153.10154</v>
      </c>
      <c r="C122" s="2" t="inlineStr">
        <is>
          <t>CARTONAGEM</t>
        </is>
      </c>
      <c r="D122" s="4">
        <f>IF(OR($B122="",$C122=""),"",IFERROR(SUMPRODUCT(--(('5_ACOMPANHAMENTO'!$AD$3:$AD$4922=TRIM($C122&amp;""))*('5_ACOMPANHAMENTO'!$AC$3:$AC$4922&lt;&gt;"")*((((I122&lt;&gt;"")*ISNUMBER(SEARCH("|"&amp;I122&amp;"|",'5_ACOMPANHAMENTO'!$AC$3:$AC$4922)))+((J122&lt;&gt;"")*ISNUMBER(SEARCH("|"&amp;J122&amp;"|",'5_ACOMPANHAMENTO'!$AC$3:$AC$4922)))+((K122&lt;&gt;"")*ISNUMBER(SEARCH("|"&amp;K122&amp;"|",'5_ACOMPANHAMENTO'!$AC$3:$AC$4922)))+((L122&lt;&gt;"")*ISNUMBER(SEARCH("|"&amp;L122&amp;"|",'5_ACOMPANHAMENTO'!$AC$3:$AC$4922)))+((M122&lt;&gt;"")*ISNUMBER(SEARCH("|"&amp;M122&amp;"|",'5_ACOMPANHAMENTO'!$AC$3:$AC$4922)))+((N122&lt;&gt;"")*ISNUMBER(SEARCH("|"&amp;N122&amp;"|",'5_ACOMPANHAMENTO'!$AC$3:$AC$4922)))+((O122&lt;&gt;"")*ISNUMBER(SEARCH("|"&amp;O122&amp;"|",'5_ACOMPANHAMENTO'!$AC$3:$AC$4922)))+((P122&lt;&gt;"")*ISNUMBER(SEARCH("|"&amp;P122&amp;"|",'5_ACOMPANHAMENTO'!$AC$3:$AC$4922)))+((Q122&lt;&gt;"")*ISNUMBER(SEARCH("|"&amp;Q122&amp;"|",'5_ACOMPANHAMENTO'!$AC$3:$AC$4922)))+((R122&lt;&gt;"")*ISNUMBER(SEARCH("|"&amp;R122&amp;"|",'5_ACOMPANHAMENTO'!$AC$3:$AC$4922)))+((S122&lt;&gt;"")*ISNUMBER(SEARCH("|"&amp;S122&amp;"|",'5_ACOMPANHAMENTO'!$AC$3:$AC$4922)))+((T122&lt;&gt;"")*ISNUMBER(SEARCH("|"&amp;T122&amp;"|",'5_ACOMPANHAMENTO'!$AC$3:$AC$4922)))+((U122&lt;&gt;"")*ISNUMBER(SEARCH("|"&amp;U122&amp;"|",'5_ACOMPANHAMENTO'!$AC$3:$AC$4922)))+((V122&lt;&gt;"")*ISNUMBER(SEARCH("|"&amp;V122&amp;"|",'5_ACOMPANHAMENTO'!$AC$3:$AC$4922)))+((W122&lt;&gt;"")*ISNUMBER(SEARCH("|"&amp;W122&amp;"|",'5_ACOMPANHAMENTO'!$AC$3:$AC$4922)))+((X122&lt;&gt;"")*ISNUMBER(SEARCH("|"&amp;X122&amp;"|",'5_ACOMPANHAMENTO'!$AC$3:$AC$4922)))+((Y122&lt;&gt;"")*ISNUMBER(SEARCH("|"&amp;Y122&amp;"|",'5_ACOMPANHAMENTO'!$AC$3:$AC$4922)))+((Z122&lt;&gt;"")*ISNUMBER(SEARCH("|"&amp;Z122&amp;"|",'5_ACOMPANHAMENTO'!$AC$3:$AC$4922)))+((AA122&lt;&gt;"")*ISNUMBER(SEARCH("|"&amp;AA122&amp;"|",'5_ACOMPANHAMENTO'!$AC$3:$AC$4922)))+((AB122&lt;&gt;"")*ISNUMBER(SEARCH("|"&amp;AB122&amp;"|",'5_ACOMPANHAMENTO'!$AC$3:$AC$4922))))&gt;0)),'5_ACOMPANHAMENTO'!$J$3:$J$4922),0))</f>
        <v/>
      </c>
      <c r="E122" s="4">
        <f>IF(G122=0,"FINALIZADO",IF(TODAY()&gt;A122,"ATRASADO "&amp;TODAY()-A122&amp;" DIAS","ADIANTADO "&amp;A122-TODAY()&amp;" DIAS"))</f>
        <v/>
      </c>
      <c r="F122" s="7">
        <f>IF(OR($B122="",$C122=""),"",IFERROR(SUMPRODUCT(--(('5_ACOMPANHAMENTO'!$AD$3:$AD$4922=TRIM($C122&amp;""))*('5_ACOMPANHAMENTO'!$AC$3:$AC$4922&lt;&gt;"")*((((I122&lt;&gt;"")*ISNUMBER(SEARCH("|"&amp;I122&amp;"|",'5_ACOMPANHAMENTO'!$AC$3:$AC$4922)))+((J122&lt;&gt;"")*ISNUMBER(SEARCH("|"&amp;J122&amp;"|",'5_ACOMPANHAMENTO'!$AC$3:$AC$4922)))+((K122&lt;&gt;"")*ISNUMBER(SEARCH("|"&amp;K122&amp;"|",'5_ACOMPANHAMENTO'!$AC$3:$AC$4922)))+((L122&lt;&gt;"")*ISNUMBER(SEARCH("|"&amp;L122&amp;"|",'5_ACOMPANHAMENTO'!$AC$3:$AC$4922)))+((M122&lt;&gt;"")*ISNUMBER(SEARCH("|"&amp;M122&amp;"|",'5_ACOMPANHAMENTO'!$AC$3:$AC$4922)))+((N122&lt;&gt;"")*ISNUMBER(SEARCH("|"&amp;N122&amp;"|",'5_ACOMPANHAMENTO'!$AC$3:$AC$4922)))+((O122&lt;&gt;"")*ISNUMBER(SEARCH("|"&amp;O122&amp;"|",'5_ACOMPANHAMENTO'!$AC$3:$AC$4922)))+((P122&lt;&gt;"")*ISNUMBER(SEARCH("|"&amp;P122&amp;"|",'5_ACOMPANHAMENTO'!$AC$3:$AC$4922)))+((Q122&lt;&gt;"")*ISNUMBER(SEARCH("|"&amp;Q122&amp;"|",'5_ACOMPANHAMENTO'!$AC$3:$AC$4922)))+((R122&lt;&gt;"")*ISNUMBER(SEARCH("|"&amp;R122&amp;"|",'5_ACOMPANHAMENTO'!$AC$3:$AC$4922)))+((S122&lt;&gt;"")*ISNUMBER(SEARCH("|"&amp;S122&amp;"|",'5_ACOMPANHAMENTO'!$AC$3:$AC$4922)))+((T122&lt;&gt;"")*ISNUMBER(SEARCH("|"&amp;T122&amp;"|",'5_ACOMPANHAMENTO'!$AC$3:$AC$4922)))+((U122&lt;&gt;"")*ISNUMBER(SEARCH("|"&amp;U122&amp;"|",'5_ACOMPANHAMENTO'!$AC$3:$AC$4922)))+((V122&lt;&gt;"")*ISNUMBER(SEARCH("|"&amp;V122&amp;"|",'5_ACOMPANHAMENTO'!$AC$3:$AC$4922)))+((W122&lt;&gt;"")*ISNUMBER(SEARCH("|"&amp;W122&amp;"|",'5_ACOMPANHAMENTO'!$AC$3:$AC$4922)))+((X122&lt;&gt;"")*ISNUMBER(SEARCH("|"&amp;X122&amp;"|",'5_ACOMPANHAMENTO'!$AC$3:$AC$4922)))+((Y122&lt;&gt;"")*ISNUMBER(SEARCH("|"&amp;Y122&amp;"|",'5_ACOMPANHAMENTO'!$AC$3:$AC$4922)))+((Z122&lt;&gt;"")*ISNUMBER(SEARCH("|"&amp;Z122&amp;"|",'5_ACOMPANHAMENTO'!$AC$3:$AC$4922)))+((AA122&lt;&gt;"")*ISNUMBER(SEARCH("|"&amp;AA122&amp;"|",'5_ACOMPANHAMENTO'!$AC$3:$AC$4922)))+((AB122&lt;&gt;"")*ISNUMBER(SEARCH("|"&amp;AB122&amp;"|",'5_ACOMPANHAMENTO'!$AC$3:$AC$4922))))&gt;0)),'5_ACOMPANHAMENTO'!$O$3:$O$4922),0))</f>
        <v/>
      </c>
      <c r="G122" s="7">
        <f>IF(OR($B122="",$C122=""),"",D122-F122)</f>
        <v/>
      </c>
      <c r="H122">
        <f>IF(OR($B122="",$C122=""),"",TRIM($B122&amp;"")&amp;"|"&amp;TRIM($C122&amp;""))</f>
        <v/>
      </c>
      <c r="I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",99)),1,99)))</f>
        <v/>
      </c>
      <c r="J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",99)),100,99)))</f>
        <v/>
      </c>
      <c r="K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",99)),199,99)))</f>
        <v/>
      </c>
      <c r="L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",99)),298,99)))</f>
        <v/>
      </c>
      <c r="M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",99)),397,99)))</f>
        <v/>
      </c>
      <c r="N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",99)),496,99)))</f>
        <v/>
      </c>
      <c r="O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",99)),595,99)))</f>
        <v/>
      </c>
      <c r="P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",99)),694,99)))</f>
        <v/>
      </c>
      <c r="Q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",99)),793,99)))</f>
        <v/>
      </c>
      <c r="R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",99)),892,99)))</f>
        <v/>
      </c>
      <c r="S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",99)),991,99)))</f>
        <v/>
      </c>
      <c r="T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",99)),1090,99)))</f>
        <v/>
      </c>
      <c r="U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",99)),1189,99)))</f>
        <v/>
      </c>
      <c r="V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",99)),1288,99)))</f>
        <v/>
      </c>
      <c r="W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",99)),1387,99)))</f>
        <v/>
      </c>
      <c r="X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",99)),1486,99)))</f>
        <v/>
      </c>
      <c r="Y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",99)),1585,99)))</f>
        <v/>
      </c>
      <c r="Z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",99)),1684,99)))</f>
        <v/>
      </c>
      <c r="AA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",99)),1783,99)))</f>
        <v/>
      </c>
      <c r="AB122" s="1">
        <f>IF($B122="","",TRIM(MID(SUBSTITUTE(TRIM(SUBSTITUTE(SUBSTITUTE(SUBSTITUTE(SUBSTITUTE(SUBSTITUTE(SUBSTITUTE(SUBSTITUTE(SUBSTITUTE(SUBSTITUTE(SUBSTITUTE(SUBSTITUTE(SUBSTITUTE(SUBSTITUTE(SUBSTITUTE(TRIM($B122&amp;""),CHAR(10),"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",REPT(" ",99)),1882,99)))</f>
        <v/>
      </c>
    </row>
    <row r="123" hidden="1" ht="14.25" customHeight="1">
      <c r="A123" s="4">
        <f>IF(OR($B123="",$C123=""),"",IFERROR(INDEX('5_ACOMPANHAMENTO'!$A$3:$A$4922,MATCH(1,INDEX(('5_ACOMPANHAMENTO'!$AD$3:$AD$4922=TRIM($C123&amp;""))*('5_ACOMPANHAMENTO'!$AC$3:$AC$4922&lt;&gt;"")*((((I123&lt;&gt;"")*ISNUMBER(SEARCH("|"&amp;I123&amp;"|",'5_ACOMPANHAMENTO'!$AC$3:$AC$4922)))+((J123&lt;&gt;"")*ISNUMBER(SEARCH("|"&amp;J123&amp;"|",'5_ACOMPANHAMENTO'!$AC$3:$AC$4922)))+((K123&lt;&gt;"")*ISNUMBER(SEARCH("|"&amp;K123&amp;"|",'5_ACOMPANHAMENTO'!$AC$3:$AC$4922)))+((L123&lt;&gt;"")*ISNUMBER(SEARCH("|"&amp;L123&amp;"|",'5_ACOMPANHAMENTO'!$AC$3:$AC$4922)))+((M123&lt;&gt;"")*ISNUMBER(SEARCH("|"&amp;M123&amp;"|",'5_ACOMPANHAMENTO'!$AC$3:$AC$4922)))+((N123&lt;&gt;"")*ISNUMBER(SEARCH("|"&amp;N123&amp;"|",'5_ACOMPANHAMENTO'!$AC$3:$AC$4922)))+((O123&lt;&gt;"")*ISNUMBER(SEARCH("|"&amp;O123&amp;"|",'5_ACOMPANHAMENTO'!$AC$3:$AC$4922)))+((P123&lt;&gt;"")*ISNUMBER(SEARCH("|"&amp;P123&amp;"|",'5_ACOMPANHAMENTO'!$AC$3:$AC$4922)))+((Q123&lt;&gt;"")*ISNUMBER(SEARCH("|"&amp;Q123&amp;"|",'5_ACOMPANHAMENTO'!$AC$3:$AC$4922)))+((R123&lt;&gt;"")*ISNUMBER(SEARCH("|"&amp;R123&amp;"|",'5_ACOMPANHAMENTO'!$AC$3:$AC$4922)))+((S123&lt;&gt;"")*ISNUMBER(SEARCH("|"&amp;S123&amp;"|",'5_ACOMPANHAMENTO'!$AC$3:$AC$4922)))+((T123&lt;&gt;"")*ISNUMBER(SEARCH("|"&amp;T123&amp;"|",'5_ACOMPANHAMENTO'!$AC$3:$AC$4922)))+((U123&lt;&gt;"")*ISNUMBER(SEARCH("|"&amp;U123&amp;"|",'5_ACOMPANHAMENTO'!$AC$3:$AC$4922)))+((V123&lt;&gt;"")*ISNUMBER(SEARCH("|"&amp;V123&amp;"|",'5_ACOMPANHAMENTO'!$AC$3:$AC$4922)))+((W123&lt;&gt;"")*ISNUMBER(SEARCH("|"&amp;W123&amp;"|",'5_ACOMPANHAMENTO'!$AC$3:$AC$4922)))+((X123&lt;&gt;"")*ISNUMBER(SEARCH("|"&amp;X123&amp;"|",'5_ACOMPANHAMENTO'!$AC$3:$AC$4922)))+((Y123&lt;&gt;"")*ISNUMBER(SEARCH("|"&amp;Y123&amp;"|",'5_ACOMPANHAMENTO'!$AC$3:$AC$4922)))+((Z123&lt;&gt;"")*ISNUMBER(SEARCH("|"&amp;Z123&amp;"|",'5_ACOMPANHAMENTO'!$AC$3:$AC$4922)))+((AA123&lt;&gt;"")*ISNUMBER(SEARCH("|"&amp;AA123&amp;"|",'5_ACOMPANHAMENTO'!$AC$3:$AC$4922)))+((AB123&lt;&gt;"")*ISNUMBER(SEARCH("|"&amp;AB123&amp;"|",'5_ACOMPANHAMENTO'!$AC$3:$AC$4922))))&gt;0),0),0)),""))</f>
        <v/>
      </c>
      <c r="B123" s="4" t="n">
        <v>10180</v>
      </c>
      <c r="C123" s="2" t="inlineStr">
        <is>
          <t>CARTONAGEM</t>
        </is>
      </c>
      <c r="D123" s="4">
        <f>IF(OR($B123="",$C123=""),"",IFERROR(SUMPRODUCT(--(('5_ACOMPANHAMENTO'!$AD$3:$AD$4922=TRIM($C123&amp;""))*('5_ACOMPANHAMENTO'!$AC$3:$AC$4922&lt;&gt;"")*((((I123&lt;&gt;"")*ISNUMBER(SEARCH("|"&amp;I123&amp;"|",'5_ACOMPANHAMENTO'!$AC$3:$AC$4922)))+((J123&lt;&gt;"")*ISNUMBER(SEARCH("|"&amp;J123&amp;"|",'5_ACOMPANHAMENTO'!$AC$3:$AC$4922)))+((K123&lt;&gt;"")*ISNUMBER(SEARCH("|"&amp;K123&amp;"|",'5_ACOMPANHAMENTO'!$AC$3:$AC$4922)))+((L123&lt;&gt;"")*ISNUMBER(SEARCH("|"&amp;L123&amp;"|",'5_ACOMPANHAMENTO'!$AC$3:$AC$4922)))+((M123&lt;&gt;"")*ISNUMBER(SEARCH("|"&amp;M123&amp;"|",'5_ACOMPANHAMENTO'!$AC$3:$AC$4922)))+((N123&lt;&gt;"")*ISNUMBER(SEARCH("|"&amp;N123&amp;"|",'5_ACOMPANHAMENTO'!$AC$3:$AC$4922)))+((O123&lt;&gt;"")*ISNUMBER(SEARCH("|"&amp;O123&amp;"|",'5_ACOMPANHAMENTO'!$AC$3:$AC$4922)))+((P123&lt;&gt;"")*ISNUMBER(SEARCH("|"&amp;P123&amp;"|",'5_ACOMPANHAMENTO'!$AC$3:$AC$4922)))+((Q123&lt;&gt;"")*ISNUMBER(SEARCH("|"&amp;Q123&amp;"|",'5_ACOMPANHAMENTO'!$AC$3:$AC$4922)))+((R123&lt;&gt;"")*ISNUMBER(SEARCH("|"&amp;R123&amp;"|",'5_ACOMPANHAMENTO'!$AC$3:$AC$4922)))+((S123&lt;&gt;"")*ISNUMBER(SEARCH("|"&amp;S123&amp;"|",'5_ACOMPANHAMENTO'!$AC$3:$AC$4922)))+((T123&lt;&gt;"")*ISNUMBER(SEARCH("|"&amp;T123&amp;"|",'5_ACOMPANHAMENTO'!$AC$3:$AC$4922)))+((U123&lt;&gt;"")*ISNUMBER(SEARCH("|"&amp;U123&amp;"|",'5_ACOMPANHAMENTO'!$AC$3:$AC$4922)))+((V123&lt;&gt;"")*ISNUMBER(SEARCH("|"&amp;V123&amp;"|",'5_ACOMPANHAMENTO'!$AC$3:$AC$4922)))+((W123&lt;&gt;"")*ISNUMBER(SEARCH("|"&amp;W123&amp;"|",'5_ACOMPANHAMENTO'!$AC$3:$AC$4922)))+((X123&lt;&gt;"")*ISNUMBER(SEARCH("|"&amp;X123&amp;"|",'5_ACOMPANHAMENTO'!$AC$3:$AC$4922)))+((Y123&lt;&gt;"")*ISNUMBER(SEARCH("|"&amp;Y123&amp;"|",'5_ACOMPANHAMENTO'!$AC$3:$AC$4922)))+((Z123&lt;&gt;"")*ISNUMBER(SEARCH("|"&amp;Z123&amp;"|",'5_ACOMPANHAMENTO'!$AC$3:$AC$4922)))+((AA123&lt;&gt;"")*ISNUMBER(SEARCH("|"&amp;AA123&amp;"|",'5_ACOMPANHAMENTO'!$AC$3:$AC$4922)))+((AB123&lt;&gt;"")*ISNUMBER(SEARCH("|"&amp;AB123&amp;"|",'5_ACOMPANHAMENTO'!$AC$3:$AC$4922))))&gt;0)),'5_ACOMPANHAMENTO'!$J$3:$J$4922),0))</f>
        <v/>
      </c>
      <c r="E123" s="4">
        <f>IF(G123=0,"FINALIZADO",IF(TODAY()&gt;A123,"ATRASADO "&amp;TODAY()-A123&amp;" DIAS","ADIANTADO "&amp;A123-TODAY()&amp;" DIAS"))</f>
        <v/>
      </c>
      <c r="F123" s="7">
        <f>IF(OR($B123="",$C123=""),"",IFERROR(SUMPRODUCT(--(('5_ACOMPANHAMENTO'!$AD$3:$AD$4922=TRIM($C123&amp;""))*('5_ACOMPANHAMENTO'!$AC$3:$AC$4922&lt;&gt;"")*((((I123&lt;&gt;"")*ISNUMBER(SEARCH("|"&amp;I123&amp;"|",'5_ACOMPANHAMENTO'!$AC$3:$AC$4922)))+((J123&lt;&gt;"")*ISNUMBER(SEARCH("|"&amp;J123&amp;"|",'5_ACOMPANHAMENTO'!$AC$3:$AC$4922)))+((K123&lt;&gt;"")*ISNUMBER(SEARCH("|"&amp;K123&amp;"|",'5_ACOMPANHAMENTO'!$AC$3:$AC$4922)))+((L123&lt;&gt;"")*ISNUMBER(SEARCH("|"&amp;L123&amp;"|",'5_ACOMPANHAMENTO'!$AC$3:$AC$4922)))+((M123&lt;&gt;"")*ISNUMBER(SEARCH("|"&amp;M123&amp;"|",'5_ACOMPANHAMENTO'!$AC$3:$AC$4922)))+((N123&lt;&gt;"")*ISNUMBER(SEARCH("|"&amp;N123&amp;"|",'5_ACOMPANHAMENTO'!$AC$3:$AC$4922)))+((O123&lt;&gt;"")*ISNUMBER(SEARCH("|"&amp;O123&amp;"|",'5_ACOMPANHAMENTO'!$AC$3:$AC$4922)))+((P123&lt;&gt;"")*ISNUMBER(SEARCH("|"&amp;P123&amp;"|",'5_ACOMPANHAMENTO'!$AC$3:$AC$4922)))+((Q123&lt;&gt;"")*ISNUMBER(SEARCH("|"&amp;Q123&amp;"|",'5_ACOMPANHAMENTO'!$AC$3:$AC$4922)))+((R123&lt;&gt;"")*ISNUMBER(SEARCH("|"&amp;R123&amp;"|",'5_ACOMPANHAMENTO'!$AC$3:$AC$4922)))+((S123&lt;&gt;"")*ISNUMBER(SEARCH("|"&amp;S123&amp;"|",'5_ACOMPANHAMENTO'!$AC$3:$AC$4922)))+((T123&lt;&gt;"")*ISNUMBER(SEARCH("|"&amp;T123&amp;"|",'5_ACOMPANHAMENTO'!$AC$3:$AC$4922)))+((U123&lt;&gt;"")*ISNUMBER(SEARCH("|"&amp;U123&amp;"|",'5_ACOMPANHAMENTO'!$AC$3:$AC$4922)))+((V123&lt;&gt;"")*ISNUMBER(SEARCH("|"&amp;V123&amp;"|",'5_ACOMPANHAMENTO'!$AC$3:$AC$4922)))+((W123&lt;&gt;"")*ISNUMBER(SEARCH("|"&amp;W123&amp;"|",'5_ACOMPANHAMENTO'!$AC$3:$AC$4922)))+((X123&lt;&gt;"")*ISNUMBER(SEARCH("|"&amp;X123&amp;"|",'5_ACOMPANHAMENTO'!$AC$3:$AC$4922)))+((Y123&lt;&gt;"")*ISNUMBER(SEARCH("|"&amp;Y123&amp;"|",'5_ACOMPANHAMENTO'!$AC$3:$AC$4922)))+((Z123&lt;&gt;"")*ISNUMBER(SEARCH("|"&amp;Z123&amp;"|",'5_ACOMPANHAMENTO'!$AC$3:$AC$4922)))+((AA123&lt;&gt;"")*ISNUMBER(SEARCH("|"&amp;AA123&amp;"|",'5_ACOMPANHAMENTO'!$AC$3:$AC$4922)))+((AB123&lt;&gt;"")*ISNUMBER(SEARCH("|"&amp;AB123&amp;"|",'5_ACOMPANHAMENTO'!$AC$3:$AC$4922))))&gt;0)),'5_ACOMPANHAMENTO'!$O$3:$O$4922),0))</f>
        <v/>
      </c>
      <c r="G123" s="7">
        <f>IF(OR($B123="",$C123=""),"",D123-F123)</f>
        <v/>
      </c>
      <c r="H123">
        <f>IF(OR($B123="",$C123=""),"",TRIM($B123&amp;"")&amp;"|"&amp;TRIM($C123&amp;""))</f>
        <v/>
      </c>
      <c r="I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",99)),1,99)))</f>
        <v/>
      </c>
      <c r="J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",99)),100,99)))</f>
        <v/>
      </c>
      <c r="K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",99)),199,99)))</f>
        <v/>
      </c>
      <c r="L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",99)),298,99)))</f>
        <v/>
      </c>
      <c r="M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",99)),397,99)))</f>
        <v/>
      </c>
      <c r="N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",99)),496,99)))</f>
        <v/>
      </c>
      <c r="O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",99)),595,99)))</f>
        <v/>
      </c>
      <c r="P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",99)),694,99)))</f>
        <v/>
      </c>
      <c r="Q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",99)),793,99)))</f>
        <v/>
      </c>
      <c r="R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",99)),892,99)))</f>
        <v/>
      </c>
      <c r="S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",99)),991,99)))</f>
        <v/>
      </c>
      <c r="T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",99)),1090,99)))</f>
        <v/>
      </c>
      <c r="U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",99)),1189,99)))</f>
        <v/>
      </c>
      <c r="V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",99)),1288,99)))</f>
        <v/>
      </c>
      <c r="W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",99)),1387,99)))</f>
        <v/>
      </c>
      <c r="X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",99)),1486,99)))</f>
        <v/>
      </c>
      <c r="Y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",99)),1585,99)))</f>
        <v/>
      </c>
      <c r="Z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",99)),1684,99)))</f>
        <v/>
      </c>
      <c r="AA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",99)),1783,99)))</f>
        <v/>
      </c>
      <c r="AB123" s="1">
        <f>IF($B123="","",TRIM(MID(SUBSTITUTE(TRIM(SUBSTITUTE(SUBSTITUTE(SUBSTITUTE(SUBSTITUTE(SUBSTITUTE(SUBSTITUTE(SUBSTITUTE(SUBSTITUTE(SUBSTITUTE(SUBSTITUTE(SUBSTITUTE(SUBSTITUTE(SUBSTITUTE(SUBSTITUTE(TRIM($B123&amp;""),CHAR(10),"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",REPT(" ",99)),1882,99)))</f>
        <v/>
      </c>
    </row>
    <row r="124" hidden="1" ht="14.25" customHeight="1">
      <c r="A124" s="4">
        <f>IF(OR($B124="",$C124=""),"",IFERROR(INDEX('5_ACOMPANHAMENTO'!$A$3:$A$4922,MATCH(1,INDEX(('5_ACOMPANHAMENTO'!$AD$3:$AD$4922=TRIM($C124&amp;""))*('5_ACOMPANHAMENTO'!$AC$3:$AC$4922&lt;&gt;"")*((((I124&lt;&gt;"")*ISNUMBER(SEARCH("|"&amp;I124&amp;"|",'5_ACOMPANHAMENTO'!$AC$3:$AC$4922)))+((J124&lt;&gt;"")*ISNUMBER(SEARCH("|"&amp;J124&amp;"|",'5_ACOMPANHAMENTO'!$AC$3:$AC$4922)))+((K124&lt;&gt;"")*ISNUMBER(SEARCH("|"&amp;K124&amp;"|",'5_ACOMPANHAMENTO'!$AC$3:$AC$4922)))+((L124&lt;&gt;"")*ISNUMBER(SEARCH("|"&amp;L124&amp;"|",'5_ACOMPANHAMENTO'!$AC$3:$AC$4922)))+((M124&lt;&gt;"")*ISNUMBER(SEARCH("|"&amp;M124&amp;"|",'5_ACOMPANHAMENTO'!$AC$3:$AC$4922)))+((N124&lt;&gt;"")*ISNUMBER(SEARCH("|"&amp;N124&amp;"|",'5_ACOMPANHAMENTO'!$AC$3:$AC$4922)))+((O124&lt;&gt;"")*ISNUMBER(SEARCH("|"&amp;O124&amp;"|",'5_ACOMPANHAMENTO'!$AC$3:$AC$4922)))+((P124&lt;&gt;"")*ISNUMBER(SEARCH("|"&amp;P124&amp;"|",'5_ACOMPANHAMENTO'!$AC$3:$AC$4922)))+((Q124&lt;&gt;"")*ISNUMBER(SEARCH("|"&amp;Q124&amp;"|",'5_ACOMPANHAMENTO'!$AC$3:$AC$4922)))+((R124&lt;&gt;"")*ISNUMBER(SEARCH("|"&amp;R124&amp;"|",'5_ACOMPANHAMENTO'!$AC$3:$AC$4922)))+((S124&lt;&gt;"")*ISNUMBER(SEARCH("|"&amp;S124&amp;"|",'5_ACOMPANHAMENTO'!$AC$3:$AC$4922)))+((T124&lt;&gt;"")*ISNUMBER(SEARCH("|"&amp;T124&amp;"|",'5_ACOMPANHAMENTO'!$AC$3:$AC$4922)))+((U124&lt;&gt;"")*ISNUMBER(SEARCH("|"&amp;U124&amp;"|",'5_ACOMPANHAMENTO'!$AC$3:$AC$4922)))+((V124&lt;&gt;"")*ISNUMBER(SEARCH("|"&amp;V124&amp;"|",'5_ACOMPANHAMENTO'!$AC$3:$AC$4922)))+((W124&lt;&gt;"")*ISNUMBER(SEARCH("|"&amp;W124&amp;"|",'5_ACOMPANHAMENTO'!$AC$3:$AC$4922)))+((X124&lt;&gt;"")*ISNUMBER(SEARCH("|"&amp;X124&amp;"|",'5_ACOMPANHAMENTO'!$AC$3:$AC$4922)))+((Y124&lt;&gt;"")*ISNUMBER(SEARCH("|"&amp;Y124&amp;"|",'5_ACOMPANHAMENTO'!$AC$3:$AC$4922)))+((Z124&lt;&gt;"")*ISNUMBER(SEARCH("|"&amp;Z124&amp;"|",'5_ACOMPANHAMENTO'!$AC$3:$AC$4922)))+((AA124&lt;&gt;"")*ISNUMBER(SEARCH("|"&amp;AA124&amp;"|",'5_ACOMPANHAMENTO'!$AC$3:$AC$4922)))+((AB124&lt;&gt;"")*ISNUMBER(SEARCH("|"&amp;AB124&amp;"|",'5_ACOMPANHAMENTO'!$AC$3:$AC$4922))))&gt;0),0),0)),""))</f>
        <v/>
      </c>
      <c r="B124" s="4" t="n">
        <v>10180</v>
      </c>
      <c r="C124" s="2" t="inlineStr">
        <is>
          <t>CARTONAGEM</t>
        </is>
      </c>
      <c r="D124" s="4">
        <f>IF(OR($B124="",$C124=""),"",IFERROR(SUMPRODUCT(--(('5_ACOMPANHAMENTO'!$AD$3:$AD$4922=TRIM($C124&amp;""))*('5_ACOMPANHAMENTO'!$AC$3:$AC$4922&lt;&gt;"")*((((I124&lt;&gt;"")*ISNUMBER(SEARCH("|"&amp;I124&amp;"|",'5_ACOMPANHAMENTO'!$AC$3:$AC$4922)))+((J124&lt;&gt;"")*ISNUMBER(SEARCH("|"&amp;J124&amp;"|",'5_ACOMPANHAMENTO'!$AC$3:$AC$4922)))+((K124&lt;&gt;"")*ISNUMBER(SEARCH("|"&amp;K124&amp;"|",'5_ACOMPANHAMENTO'!$AC$3:$AC$4922)))+((L124&lt;&gt;"")*ISNUMBER(SEARCH("|"&amp;L124&amp;"|",'5_ACOMPANHAMENTO'!$AC$3:$AC$4922)))+((M124&lt;&gt;"")*ISNUMBER(SEARCH("|"&amp;M124&amp;"|",'5_ACOMPANHAMENTO'!$AC$3:$AC$4922)))+((N124&lt;&gt;"")*ISNUMBER(SEARCH("|"&amp;N124&amp;"|",'5_ACOMPANHAMENTO'!$AC$3:$AC$4922)))+((O124&lt;&gt;"")*ISNUMBER(SEARCH("|"&amp;O124&amp;"|",'5_ACOMPANHAMENTO'!$AC$3:$AC$4922)))+((P124&lt;&gt;"")*ISNUMBER(SEARCH("|"&amp;P124&amp;"|",'5_ACOMPANHAMENTO'!$AC$3:$AC$4922)))+((Q124&lt;&gt;"")*ISNUMBER(SEARCH("|"&amp;Q124&amp;"|",'5_ACOMPANHAMENTO'!$AC$3:$AC$4922)))+((R124&lt;&gt;"")*ISNUMBER(SEARCH("|"&amp;R124&amp;"|",'5_ACOMPANHAMENTO'!$AC$3:$AC$4922)))+((S124&lt;&gt;"")*ISNUMBER(SEARCH("|"&amp;S124&amp;"|",'5_ACOMPANHAMENTO'!$AC$3:$AC$4922)))+((T124&lt;&gt;"")*ISNUMBER(SEARCH("|"&amp;T124&amp;"|",'5_ACOMPANHAMENTO'!$AC$3:$AC$4922)))+((U124&lt;&gt;"")*ISNUMBER(SEARCH("|"&amp;U124&amp;"|",'5_ACOMPANHAMENTO'!$AC$3:$AC$4922)))+((V124&lt;&gt;"")*ISNUMBER(SEARCH("|"&amp;V124&amp;"|",'5_ACOMPANHAMENTO'!$AC$3:$AC$4922)))+((W124&lt;&gt;"")*ISNUMBER(SEARCH("|"&amp;W124&amp;"|",'5_ACOMPANHAMENTO'!$AC$3:$AC$4922)))+((X124&lt;&gt;"")*ISNUMBER(SEARCH("|"&amp;X124&amp;"|",'5_ACOMPANHAMENTO'!$AC$3:$AC$4922)))+((Y124&lt;&gt;"")*ISNUMBER(SEARCH("|"&amp;Y124&amp;"|",'5_ACOMPANHAMENTO'!$AC$3:$AC$4922)))+((Z124&lt;&gt;"")*ISNUMBER(SEARCH("|"&amp;Z124&amp;"|",'5_ACOMPANHAMENTO'!$AC$3:$AC$4922)))+((AA124&lt;&gt;"")*ISNUMBER(SEARCH("|"&amp;AA124&amp;"|",'5_ACOMPANHAMENTO'!$AC$3:$AC$4922)))+((AB124&lt;&gt;"")*ISNUMBER(SEARCH("|"&amp;AB124&amp;"|",'5_ACOMPANHAMENTO'!$AC$3:$AC$4922))))&gt;0)),'5_ACOMPANHAMENTO'!$J$3:$J$4922),0))</f>
        <v/>
      </c>
      <c r="E124" s="4">
        <f>IF(G124=0,"FINALIZADO",IF(TODAY()&gt;A124,"ATRASADO "&amp;TODAY()-A124&amp;" DIAS","ADIANTADO "&amp;A124-TODAY()&amp;" DIAS"))</f>
        <v/>
      </c>
      <c r="F124" s="7">
        <f>IF(OR($B124="",$C124=""),"",IFERROR(SUMPRODUCT(--(('5_ACOMPANHAMENTO'!$AD$3:$AD$4922=TRIM($C124&amp;""))*('5_ACOMPANHAMENTO'!$AC$3:$AC$4922&lt;&gt;"")*((((I124&lt;&gt;"")*ISNUMBER(SEARCH("|"&amp;I124&amp;"|",'5_ACOMPANHAMENTO'!$AC$3:$AC$4922)))+((J124&lt;&gt;"")*ISNUMBER(SEARCH("|"&amp;J124&amp;"|",'5_ACOMPANHAMENTO'!$AC$3:$AC$4922)))+((K124&lt;&gt;"")*ISNUMBER(SEARCH("|"&amp;K124&amp;"|",'5_ACOMPANHAMENTO'!$AC$3:$AC$4922)))+((L124&lt;&gt;"")*ISNUMBER(SEARCH("|"&amp;L124&amp;"|",'5_ACOMPANHAMENTO'!$AC$3:$AC$4922)))+((M124&lt;&gt;"")*ISNUMBER(SEARCH("|"&amp;M124&amp;"|",'5_ACOMPANHAMENTO'!$AC$3:$AC$4922)))+((N124&lt;&gt;"")*ISNUMBER(SEARCH("|"&amp;N124&amp;"|",'5_ACOMPANHAMENTO'!$AC$3:$AC$4922)))+((O124&lt;&gt;"")*ISNUMBER(SEARCH("|"&amp;O124&amp;"|",'5_ACOMPANHAMENTO'!$AC$3:$AC$4922)))+((P124&lt;&gt;"")*ISNUMBER(SEARCH("|"&amp;P124&amp;"|",'5_ACOMPANHAMENTO'!$AC$3:$AC$4922)))+((Q124&lt;&gt;"")*ISNUMBER(SEARCH("|"&amp;Q124&amp;"|",'5_ACOMPANHAMENTO'!$AC$3:$AC$4922)))+((R124&lt;&gt;"")*ISNUMBER(SEARCH("|"&amp;R124&amp;"|",'5_ACOMPANHAMENTO'!$AC$3:$AC$4922)))+((S124&lt;&gt;"")*ISNUMBER(SEARCH("|"&amp;S124&amp;"|",'5_ACOMPANHAMENTO'!$AC$3:$AC$4922)))+((T124&lt;&gt;"")*ISNUMBER(SEARCH("|"&amp;T124&amp;"|",'5_ACOMPANHAMENTO'!$AC$3:$AC$4922)))+((U124&lt;&gt;"")*ISNUMBER(SEARCH("|"&amp;U124&amp;"|",'5_ACOMPANHAMENTO'!$AC$3:$AC$4922)))+((V124&lt;&gt;"")*ISNUMBER(SEARCH("|"&amp;V124&amp;"|",'5_ACOMPANHAMENTO'!$AC$3:$AC$4922)))+((W124&lt;&gt;"")*ISNUMBER(SEARCH("|"&amp;W124&amp;"|",'5_ACOMPANHAMENTO'!$AC$3:$AC$4922)))+((X124&lt;&gt;"")*ISNUMBER(SEARCH("|"&amp;X124&amp;"|",'5_ACOMPANHAMENTO'!$AC$3:$AC$4922)))+((Y124&lt;&gt;"")*ISNUMBER(SEARCH("|"&amp;Y124&amp;"|",'5_ACOMPANHAMENTO'!$AC$3:$AC$4922)))+((Z124&lt;&gt;"")*ISNUMBER(SEARCH("|"&amp;Z124&amp;"|",'5_ACOMPANHAMENTO'!$AC$3:$AC$4922)))+((AA124&lt;&gt;"")*ISNUMBER(SEARCH("|"&amp;AA124&amp;"|",'5_ACOMPANHAMENTO'!$AC$3:$AC$4922)))+((AB124&lt;&gt;"")*ISNUMBER(SEARCH("|"&amp;AB124&amp;"|",'5_ACOMPANHAMENTO'!$AC$3:$AC$4922))))&gt;0)),'5_ACOMPANHAMENTO'!$O$3:$O$4922),0))</f>
        <v/>
      </c>
      <c r="G124" s="7">
        <f>IF(OR($B124="",$C124=""),"",D124-F124)</f>
        <v/>
      </c>
      <c r="H124">
        <f>IF(OR($B124="",$C124=""),"",TRIM($B124&amp;"")&amp;"|"&amp;TRIM($C124&amp;""))</f>
        <v/>
      </c>
      <c r="I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",99)),1,99)))</f>
        <v/>
      </c>
      <c r="J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",99)),100,99)))</f>
        <v/>
      </c>
      <c r="K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",99)),199,99)))</f>
        <v/>
      </c>
      <c r="L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",99)),298,99)))</f>
        <v/>
      </c>
      <c r="M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",99)),397,99)))</f>
        <v/>
      </c>
      <c r="N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",99)),496,99)))</f>
        <v/>
      </c>
      <c r="O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",99)),595,99)))</f>
        <v/>
      </c>
      <c r="P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",99)),694,99)))</f>
        <v/>
      </c>
      <c r="Q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",99)),793,99)))</f>
        <v/>
      </c>
      <c r="R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",99)),892,99)))</f>
        <v/>
      </c>
      <c r="S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",99)),991,99)))</f>
        <v/>
      </c>
      <c r="T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",99)),1090,99)))</f>
        <v/>
      </c>
      <c r="U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",99)),1189,99)))</f>
        <v/>
      </c>
      <c r="V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",99)),1288,99)))</f>
        <v/>
      </c>
      <c r="W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",99)),1387,99)))</f>
        <v/>
      </c>
      <c r="X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",99)),1486,99)))</f>
        <v/>
      </c>
      <c r="Y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",99)),1585,99)))</f>
        <v/>
      </c>
      <c r="Z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",99)),1684,99)))</f>
        <v/>
      </c>
      <c r="AA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",99)),1783,99)))</f>
        <v/>
      </c>
      <c r="AB124" s="1">
        <f>IF($B124="","",TRIM(MID(SUBSTITUTE(TRIM(SUBSTITUTE(SUBSTITUTE(SUBSTITUTE(SUBSTITUTE(SUBSTITUTE(SUBSTITUTE(SUBSTITUTE(SUBSTITUTE(SUBSTITUTE(SUBSTITUTE(SUBSTITUTE(SUBSTITUTE(SUBSTITUTE(SUBSTITUTE(TRIM($B124&amp;""),CHAR(10),"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",REPT(" ",99)),1882,99)))</f>
        <v/>
      </c>
    </row>
    <row r="125" hidden="1" ht="14.25" customHeight="1">
      <c r="A125" s="4">
        <f>IF(OR($B125="",$C125=""),"",IFERROR(INDEX('5_ACOMPANHAMENTO'!$A$3:$A$4922,MATCH(1,INDEX(('5_ACOMPANHAMENTO'!$AD$3:$AD$4922=TRIM($C125&amp;""))*('5_ACOMPANHAMENTO'!$AC$3:$AC$4922&lt;&gt;"")*((((I125&lt;&gt;"")*ISNUMBER(SEARCH("|"&amp;I125&amp;"|",'5_ACOMPANHAMENTO'!$AC$3:$AC$4922)))+((J125&lt;&gt;"")*ISNUMBER(SEARCH("|"&amp;J125&amp;"|",'5_ACOMPANHAMENTO'!$AC$3:$AC$4922)))+((K125&lt;&gt;"")*ISNUMBER(SEARCH("|"&amp;K125&amp;"|",'5_ACOMPANHAMENTO'!$AC$3:$AC$4922)))+((L125&lt;&gt;"")*ISNUMBER(SEARCH("|"&amp;L125&amp;"|",'5_ACOMPANHAMENTO'!$AC$3:$AC$4922)))+((M125&lt;&gt;"")*ISNUMBER(SEARCH("|"&amp;M125&amp;"|",'5_ACOMPANHAMENTO'!$AC$3:$AC$4922)))+((N125&lt;&gt;"")*ISNUMBER(SEARCH("|"&amp;N125&amp;"|",'5_ACOMPANHAMENTO'!$AC$3:$AC$4922)))+((O125&lt;&gt;"")*ISNUMBER(SEARCH("|"&amp;O125&amp;"|",'5_ACOMPANHAMENTO'!$AC$3:$AC$4922)))+((P125&lt;&gt;"")*ISNUMBER(SEARCH("|"&amp;P125&amp;"|",'5_ACOMPANHAMENTO'!$AC$3:$AC$4922)))+((Q125&lt;&gt;"")*ISNUMBER(SEARCH("|"&amp;Q125&amp;"|",'5_ACOMPANHAMENTO'!$AC$3:$AC$4922)))+((R125&lt;&gt;"")*ISNUMBER(SEARCH("|"&amp;R125&amp;"|",'5_ACOMPANHAMENTO'!$AC$3:$AC$4922)))+((S125&lt;&gt;"")*ISNUMBER(SEARCH("|"&amp;S125&amp;"|",'5_ACOMPANHAMENTO'!$AC$3:$AC$4922)))+((T125&lt;&gt;"")*ISNUMBER(SEARCH("|"&amp;T125&amp;"|",'5_ACOMPANHAMENTO'!$AC$3:$AC$4922)))+((U125&lt;&gt;"")*ISNUMBER(SEARCH("|"&amp;U125&amp;"|",'5_ACOMPANHAMENTO'!$AC$3:$AC$4922)))+((V125&lt;&gt;"")*ISNUMBER(SEARCH("|"&amp;V125&amp;"|",'5_ACOMPANHAMENTO'!$AC$3:$AC$4922)))+((W125&lt;&gt;"")*ISNUMBER(SEARCH("|"&amp;W125&amp;"|",'5_ACOMPANHAMENTO'!$AC$3:$AC$4922)))+((X125&lt;&gt;"")*ISNUMBER(SEARCH("|"&amp;X125&amp;"|",'5_ACOMPANHAMENTO'!$AC$3:$AC$4922)))+((Y125&lt;&gt;"")*ISNUMBER(SEARCH("|"&amp;Y125&amp;"|",'5_ACOMPANHAMENTO'!$AC$3:$AC$4922)))+((Z125&lt;&gt;"")*ISNUMBER(SEARCH("|"&amp;Z125&amp;"|",'5_ACOMPANHAMENTO'!$AC$3:$AC$4922)))+((AA125&lt;&gt;"")*ISNUMBER(SEARCH("|"&amp;AA125&amp;"|",'5_ACOMPANHAMENTO'!$AC$3:$AC$4922)))+((AB125&lt;&gt;"")*ISNUMBER(SEARCH("|"&amp;AB125&amp;"|",'5_ACOMPANHAMENTO'!$AC$3:$AC$4922))))&gt;0),0),0)),""))</f>
        <v/>
      </c>
      <c r="B125" s="4" t="n">
        <v>10180</v>
      </c>
      <c r="C125" s="2" t="inlineStr">
        <is>
          <t>CARTONAGEM</t>
        </is>
      </c>
      <c r="D125" s="4">
        <f>IF(OR($B125="",$C125=""),"",IFERROR(SUMPRODUCT(--(('5_ACOMPANHAMENTO'!$AD$3:$AD$4922=TRIM($C125&amp;""))*('5_ACOMPANHAMENTO'!$AC$3:$AC$4922&lt;&gt;"")*((((I125&lt;&gt;"")*ISNUMBER(SEARCH("|"&amp;I125&amp;"|",'5_ACOMPANHAMENTO'!$AC$3:$AC$4922)))+((J125&lt;&gt;"")*ISNUMBER(SEARCH("|"&amp;J125&amp;"|",'5_ACOMPANHAMENTO'!$AC$3:$AC$4922)))+((K125&lt;&gt;"")*ISNUMBER(SEARCH("|"&amp;K125&amp;"|",'5_ACOMPANHAMENTO'!$AC$3:$AC$4922)))+((L125&lt;&gt;"")*ISNUMBER(SEARCH("|"&amp;L125&amp;"|",'5_ACOMPANHAMENTO'!$AC$3:$AC$4922)))+((M125&lt;&gt;"")*ISNUMBER(SEARCH("|"&amp;M125&amp;"|",'5_ACOMPANHAMENTO'!$AC$3:$AC$4922)))+((N125&lt;&gt;"")*ISNUMBER(SEARCH("|"&amp;N125&amp;"|",'5_ACOMPANHAMENTO'!$AC$3:$AC$4922)))+((O125&lt;&gt;"")*ISNUMBER(SEARCH("|"&amp;O125&amp;"|",'5_ACOMPANHAMENTO'!$AC$3:$AC$4922)))+((P125&lt;&gt;"")*ISNUMBER(SEARCH("|"&amp;P125&amp;"|",'5_ACOMPANHAMENTO'!$AC$3:$AC$4922)))+((Q125&lt;&gt;"")*ISNUMBER(SEARCH("|"&amp;Q125&amp;"|",'5_ACOMPANHAMENTO'!$AC$3:$AC$4922)))+((R125&lt;&gt;"")*ISNUMBER(SEARCH("|"&amp;R125&amp;"|",'5_ACOMPANHAMENTO'!$AC$3:$AC$4922)))+((S125&lt;&gt;"")*ISNUMBER(SEARCH("|"&amp;S125&amp;"|",'5_ACOMPANHAMENTO'!$AC$3:$AC$4922)))+((T125&lt;&gt;"")*ISNUMBER(SEARCH("|"&amp;T125&amp;"|",'5_ACOMPANHAMENTO'!$AC$3:$AC$4922)))+((U125&lt;&gt;"")*ISNUMBER(SEARCH("|"&amp;U125&amp;"|",'5_ACOMPANHAMENTO'!$AC$3:$AC$4922)))+((V125&lt;&gt;"")*ISNUMBER(SEARCH("|"&amp;V125&amp;"|",'5_ACOMPANHAMENTO'!$AC$3:$AC$4922)))+((W125&lt;&gt;"")*ISNUMBER(SEARCH("|"&amp;W125&amp;"|",'5_ACOMPANHAMENTO'!$AC$3:$AC$4922)))+((X125&lt;&gt;"")*ISNUMBER(SEARCH("|"&amp;X125&amp;"|",'5_ACOMPANHAMENTO'!$AC$3:$AC$4922)))+((Y125&lt;&gt;"")*ISNUMBER(SEARCH("|"&amp;Y125&amp;"|",'5_ACOMPANHAMENTO'!$AC$3:$AC$4922)))+((Z125&lt;&gt;"")*ISNUMBER(SEARCH("|"&amp;Z125&amp;"|",'5_ACOMPANHAMENTO'!$AC$3:$AC$4922)))+((AA125&lt;&gt;"")*ISNUMBER(SEARCH("|"&amp;AA125&amp;"|",'5_ACOMPANHAMENTO'!$AC$3:$AC$4922)))+((AB125&lt;&gt;"")*ISNUMBER(SEARCH("|"&amp;AB125&amp;"|",'5_ACOMPANHAMENTO'!$AC$3:$AC$4922))))&gt;0)),'5_ACOMPANHAMENTO'!$J$3:$J$4922),0))</f>
        <v/>
      </c>
      <c r="E125" s="4">
        <f>IF(G125=0,"FINALIZADO",IF(TODAY()&gt;A125,"ATRASADO "&amp;TODAY()-A125&amp;" DIAS","ADIANTADO "&amp;A125-TODAY()&amp;" DIAS"))</f>
        <v/>
      </c>
      <c r="F125" s="7">
        <f>IF(OR($B125="",$C125=""),"",IFERROR(SUMPRODUCT(--(('5_ACOMPANHAMENTO'!$AD$3:$AD$4922=TRIM($C125&amp;""))*('5_ACOMPANHAMENTO'!$AC$3:$AC$4922&lt;&gt;"")*((((I125&lt;&gt;"")*ISNUMBER(SEARCH("|"&amp;I125&amp;"|",'5_ACOMPANHAMENTO'!$AC$3:$AC$4922)))+((J125&lt;&gt;"")*ISNUMBER(SEARCH("|"&amp;J125&amp;"|",'5_ACOMPANHAMENTO'!$AC$3:$AC$4922)))+((K125&lt;&gt;"")*ISNUMBER(SEARCH("|"&amp;K125&amp;"|",'5_ACOMPANHAMENTO'!$AC$3:$AC$4922)))+((L125&lt;&gt;"")*ISNUMBER(SEARCH("|"&amp;L125&amp;"|",'5_ACOMPANHAMENTO'!$AC$3:$AC$4922)))+((M125&lt;&gt;"")*ISNUMBER(SEARCH("|"&amp;M125&amp;"|",'5_ACOMPANHAMENTO'!$AC$3:$AC$4922)))+((N125&lt;&gt;"")*ISNUMBER(SEARCH("|"&amp;N125&amp;"|",'5_ACOMPANHAMENTO'!$AC$3:$AC$4922)))+((O125&lt;&gt;"")*ISNUMBER(SEARCH("|"&amp;O125&amp;"|",'5_ACOMPANHAMENTO'!$AC$3:$AC$4922)))+((P125&lt;&gt;"")*ISNUMBER(SEARCH("|"&amp;P125&amp;"|",'5_ACOMPANHAMENTO'!$AC$3:$AC$4922)))+((Q125&lt;&gt;"")*ISNUMBER(SEARCH("|"&amp;Q125&amp;"|",'5_ACOMPANHAMENTO'!$AC$3:$AC$4922)))+((R125&lt;&gt;"")*ISNUMBER(SEARCH("|"&amp;R125&amp;"|",'5_ACOMPANHAMENTO'!$AC$3:$AC$4922)))+((S125&lt;&gt;"")*ISNUMBER(SEARCH("|"&amp;S125&amp;"|",'5_ACOMPANHAMENTO'!$AC$3:$AC$4922)))+((T125&lt;&gt;"")*ISNUMBER(SEARCH("|"&amp;T125&amp;"|",'5_ACOMPANHAMENTO'!$AC$3:$AC$4922)))+((U125&lt;&gt;"")*ISNUMBER(SEARCH("|"&amp;U125&amp;"|",'5_ACOMPANHAMENTO'!$AC$3:$AC$4922)))+((V125&lt;&gt;"")*ISNUMBER(SEARCH("|"&amp;V125&amp;"|",'5_ACOMPANHAMENTO'!$AC$3:$AC$4922)))+((W125&lt;&gt;"")*ISNUMBER(SEARCH("|"&amp;W125&amp;"|",'5_ACOMPANHAMENTO'!$AC$3:$AC$4922)))+((X125&lt;&gt;"")*ISNUMBER(SEARCH("|"&amp;X125&amp;"|",'5_ACOMPANHAMENTO'!$AC$3:$AC$4922)))+((Y125&lt;&gt;"")*ISNUMBER(SEARCH("|"&amp;Y125&amp;"|",'5_ACOMPANHAMENTO'!$AC$3:$AC$4922)))+((Z125&lt;&gt;"")*ISNUMBER(SEARCH("|"&amp;Z125&amp;"|",'5_ACOMPANHAMENTO'!$AC$3:$AC$4922)))+((AA125&lt;&gt;"")*ISNUMBER(SEARCH("|"&amp;AA125&amp;"|",'5_ACOMPANHAMENTO'!$AC$3:$AC$4922)))+((AB125&lt;&gt;"")*ISNUMBER(SEARCH("|"&amp;AB125&amp;"|",'5_ACOMPANHAMENTO'!$AC$3:$AC$4922))))&gt;0)),'5_ACOMPANHAMENTO'!$O$3:$O$4922),0))</f>
        <v/>
      </c>
      <c r="G125" s="7">
        <f>IF(OR($B125="",$C125=""),"",D125-F125)</f>
        <v/>
      </c>
      <c r="H125">
        <f>IF(OR($B125="",$C125=""),"",TRIM($B125&amp;"")&amp;"|"&amp;TRIM($C125&amp;""))</f>
        <v/>
      </c>
      <c r="I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",99)),1,99)))</f>
        <v/>
      </c>
      <c r="J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",99)),100,99)))</f>
        <v/>
      </c>
      <c r="K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",99)),199,99)))</f>
        <v/>
      </c>
      <c r="L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",99)),298,99)))</f>
        <v/>
      </c>
      <c r="M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",99)),397,99)))</f>
        <v/>
      </c>
      <c r="N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",99)),496,99)))</f>
        <v/>
      </c>
      <c r="O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",99)),595,99)))</f>
        <v/>
      </c>
      <c r="P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",99)),694,99)))</f>
        <v/>
      </c>
      <c r="Q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",99)),793,99)))</f>
        <v/>
      </c>
      <c r="R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",99)),892,99)))</f>
        <v/>
      </c>
      <c r="S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",99)),991,99)))</f>
        <v/>
      </c>
      <c r="T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",99)),1090,99)))</f>
        <v/>
      </c>
      <c r="U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",99)),1189,99)))</f>
        <v/>
      </c>
      <c r="V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",99)),1288,99)))</f>
        <v/>
      </c>
      <c r="W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",99)),1387,99)))</f>
        <v/>
      </c>
      <c r="X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",99)),1486,99)))</f>
        <v/>
      </c>
      <c r="Y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",99)),1585,99)))</f>
        <v/>
      </c>
      <c r="Z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",99)),1684,99)))</f>
        <v/>
      </c>
      <c r="AA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",99)),1783,99)))</f>
        <v/>
      </c>
      <c r="AB125" s="1">
        <f>IF($B125="","",TRIM(MID(SUBSTITUTE(TRIM(SUBSTITUTE(SUBSTITUTE(SUBSTITUTE(SUBSTITUTE(SUBSTITUTE(SUBSTITUTE(SUBSTITUTE(SUBSTITUTE(SUBSTITUTE(SUBSTITUTE(SUBSTITUTE(SUBSTITUTE(SUBSTITUTE(SUBSTITUTE(TRIM($B125&amp;""),CHAR(10),"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",REPT(" ",99)),1882,99)))</f>
        <v/>
      </c>
    </row>
    <row r="126" hidden="1" ht="14.25" customHeight="1">
      <c r="A126" s="4">
        <f>IF(OR($B126="",$C126=""),"",IFERROR(INDEX('5_ACOMPANHAMENTO'!$A$3:$A$4922,MATCH(1,INDEX(('5_ACOMPANHAMENTO'!$AD$3:$AD$4922=TRIM($C126&amp;""))*('5_ACOMPANHAMENTO'!$AC$3:$AC$4922&lt;&gt;"")*((((I126&lt;&gt;"")*ISNUMBER(SEARCH("|"&amp;I126&amp;"|",'5_ACOMPANHAMENTO'!$AC$3:$AC$4922)))+((J126&lt;&gt;"")*ISNUMBER(SEARCH("|"&amp;J126&amp;"|",'5_ACOMPANHAMENTO'!$AC$3:$AC$4922)))+((K126&lt;&gt;"")*ISNUMBER(SEARCH("|"&amp;K126&amp;"|",'5_ACOMPANHAMENTO'!$AC$3:$AC$4922)))+((L126&lt;&gt;"")*ISNUMBER(SEARCH("|"&amp;L126&amp;"|",'5_ACOMPANHAMENTO'!$AC$3:$AC$4922)))+((M126&lt;&gt;"")*ISNUMBER(SEARCH("|"&amp;M126&amp;"|",'5_ACOMPANHAMENTO'!$AC$3:$AC$4922)))+((N126&lt;&gt;"")*ISNUMBER(SEARCH("|"&amp;N126&amp;"|",'5_ACOMPANHAMENTO'!$AC$3:$AC$4922)))+((O126&lt;&gt;"")*ISNUMBER(SEARCH("|"&amp;O126&amp;"|",'5_ACOMPANHAMENTO'!$AC$3:$AC$4922)))+((P126&lt;&gt;"")*ISNUMBER(SEARCH("|"&amp;P126&amp;"|",'5_ACOMPANHAMENTO'!$AC$3:$AC$4922)))+((Q126&lt;&gt;"")*ISNUMBER(SEARCH("|"&amp;Q126&amp;"|",'5_ACOMPANHAMENTO'!$AC$3:$AC$4922)))+((R126&lt;&gt;"")*ISNUMBER(SEARCH("|"&amp;R126&amp;"|",'5_ACOMPANHAMENTO'!$AC$3:$AC$4922)))+((S126&lt;&gt;"")*ISNUMBER(SEARCH("|"&amp;S126&amp;"|",'5_ACOMPANHAMENTO'!$AC$3:$AC$4922)))+((T126&lt;&gt;"")*ISNUMBER(SEARCH("|"&amp;T126&amp;"|",'5_ACOMPANHAMENTO'!$AC$3:$AC$4922)))+((U126&lt;&gt;"")*ISNUMBER(SEARCH("|"&amp;U126&amp;"|",'5_ACOMPANHAMENTO'!$AC$3:$AC$4922)))+((V126&lt;&gt;"")*ISNUMBER(SEARCH("|"&amp;V126&amp;"|",'5_ACOMPANHAMENTO'!$AC$3:$AC$4922)))+((W126&lt;&gt;"")*ISNUMBER(SEARCH("|"&amp;W126&amp;"|",'5_ACOMPANHAMENTO'!$AC$3:$AC$4922)))+((X126&lt;&gt;"")*ISNUMBER(SEARCH("|"&amp;X126&amp;"|",'5_ACOMPANHAMENTO'!$AC$3:$AC$4922)))+((Y126&lt;&gt;"")*ISNUMBER(SEARCH("|"&amp;Y126&amp;"|",'5_ACOMPANHAMENTO'!$AC$3:$AC$4922)))+((Z126&lt;&gt;"")*ISNUMBER(SEARCH("|"&amp;Z126&amp;"|",'5_ACOMPANHAMENTO'!$AC$3:$AC$4922)))+((AA126&lt;&gt;"")*ISNUMBER(SEARCH("|"&amp;AA126&amp;"|",'5_ACOMPANHAMENTO'!$AC$3:$AC$4922)))+((AB126&lt;&gt;"")*ISNUMBER(SEARCH("|"&amp;AB126&amp;"|",'5_ACOMPANHAMENTO'!$AC$3:$AC$4922))))&gt;0),0),0)),""))</f>
        <v/>
      </c>
      <c r="B126" s="4" t="n">
        <v>10180</v>
      </c>
      <c r="C126" s="2" t="inlineStr">
        <is>
          <t>CARTONAGEM</t>
        </is>
      </c>
      <c r="D126" s="4">
        <f>IF(OR($B126="",$C126=""),"",IFERROR(SUMPRODUCT(--(('5_ACOMPANHAMENTO'!$AD$3:$AD$4922=TRIM($C126&amp;""))*('5_ACOMPANHAMENTO'!$AC$3:$AC$4922&lt;&gt;"")*((((I126&lt;&gt;"")*ISNUMBER(SEARCH("|"&amp;I126&amp;"|",'5_ACOMPANHAMENTO'!$AC$3:$AC$4922)))+((J126&lt;&gt;"")*ISNUMBER(SEARCH("|"&amp;J126&amp;"|",'5_ACOMPANHAMENTO'!$AC$3:$AC$4922)))+((K126&lt;&gt;"")*ISNUMBER(SEARCH("|"&amp;K126&amp;"|",'5_ACOMPANHAMENTO'!$AC$3:$AC$4922)))+((L126&lt;&gt;"")*ISNUMBER(SEARCH("|"&amp;L126&amp;"|",'5_ACOMPANHAMENTO'!$AC$3:$AC$4922)))+((M126&lt;&gt;"")*ISNUMBER(SEARCH("|"&amp;M126&amp;"|",'5_ACOMPANHAMENTO'!$AC$3:$AC$4922)))+((N126&lt;&gt;"")*ISNUMBER(SEARCH("|"&amp;N126&amp;"|",'5_ACOMPANHAMENTO'!$AC$3:$AC$4922)))+((O126&lt;&gt;"")*ISNUMBER(SEARCH("|"&amp;O126&amp;"|",'5_ACOMPANHAMENTO'!$AC$3:$AC$4922)))+((P126&lt;&gt;"")*ISNUMBER(SEARCH("|"&amp;P126&amp;"|",'5_ACOMPANHAMENTO'!$AC$3:$AC$4922)))+((Q126&lt;&gt;"")*ISNUMBER(SEARCH("|"&amp;Q126&amp;"|",'5_ACOMPANHAMENTO'!$AC$3:$AC$4922)))+((R126&lt;&gt;"")*ISNUMBER(SEARCH("|"&amp;R126&amp;"|",'5_ACOMPANHAMENTO'!$AC$3:$AC$4922)))+((S126&lt;&gt;"")*ISNUMBER(SEARCH("|"&amp;S126&amp;"|",'5_ACOMPANHAMENTO'!$AC$3:$AC$4922)))+((T126&lt;&gt;"")*ISNUMBER(SEARCH("|"&amp;T126&amp;"|",'5_ACOMPANHAMENTO'!$AC$3:$AC$4922)))+((U126&lt;&gt;"")*ISNUMBER(SEARCH("|"&amp;U126&amp;"|",'5_ACOMPANHAMENTO'!$AC$3:$AC$4922)))+((V126&lt;&gt;"")*ISNUMBER(SEARCH("|"&amp;V126&amp;"|",'5_ACOMPANHAMENTO'!$AC$3:$AC$4922)))+((W126&lt;&gt;"")*ISNUMBER(SEARCH("|"&amp;W126&amp;"|",'5_ACOMPANHAMENTO'!$AC$3:$AC$4922)))+((X126&lt;&gt;"")*ISNUMBER(SEARCH("|"&amp;X126&amp;"|",'5_ACOMPANHAMENTO'!$AC$3:$AC$4922)))+((Y126&lt;&gt;"")*ISNUMBER(SEARCH("|"&amp;Y126&amp;"|",'5_ACOMPANHAMENTO'!$AC$3:$AC$4922)))+((Z126&lt;&gt;"")*ISNUMBER(SEARCH("|"&amp;Z126&amp;"|",'5_ACOMPANHAMENTO'!$AC$3:$AC$4922)))+((AA126&lt;&gt;"")*ISNUMBER(SEARCH("|"&amp;AA126&amp;"|",'5_ACOMPANHAMENTO'!$AC$3:$AC$4922)))+((AB126&lt;&gt;"")*ISNUMBER(SEARCH("|"&amp;AB126&amp;"|",'5_ACOMPANHAMENTO'!$AC$3:$AC$4922))))&gt;0)),'5_ACOMPANHAMENTO'!$J$3:$J$4922),0))</f>
        <v/>
      </c>
      <c r="E126" s="4">
        <f>IF(G126=0,"FINALIZADO",IF(TODAY()&gt;A126,"ATRASADO "&amp;TODAY()-A126&amp;" DIAS","ADIANTADO "&amp;A126-TODAY()&amp;" DIAS"))</f>
        <v/>
      </c>
      <c r="F126" s="7">
        <f>IF(OR($B126="",$C126=""),"",IFERROR(SUMPRODUCT(--(('5_ACOMPANHAMENTO'!$AD$3:$AD$4922=TRIM($C126&amp;""))*('5_ACOMPANHAMENTO'!$AC$3:$AC$4922&lt;&gt;"")*((((I126&lt;&gt;"")*ISNUMBER(SEARCH("|"&amp;I126&amp;"|",'5_ACOMPANHAMENTO'!$AC$3:$AC$4922)))+((J126&lt;&gt;"")*ISNUMBER(SEARCH("|"&amp;J126&amp;"|",'5_ACOMPANHAMENTO'!$AC$3:$AC$4922)))+((K126&lt;&gt;"")*ISNUMBER(SEARCH("|"&amp;K126&amp;"|",'5_ACOMPANHAMENTO'!$AC$3:$AC$4922)))+((L126&lt;&gt;"")*ISNUMBER(SEARCH("|"&amp;L126&amp;"|",'5_ACOMPANHAMENTO'!$AC$3:$AC$4922)))+((M126&lt;&gt;"")*ISNUMBER(SEARCH("|"&amp;M126&amp;"|",'5_ACOMPANHAMENTO'!$AC$3:$AC$4922)))+((N126&lt;&gt;"")*ISNUMBER(SEARCH("|"&amp;N126&amp;"|",'5_ACOMPANHAMENTO'!$AC$3:$AC$4922)))+((O126&lt;&gt;"")*ISNUMBER(SEARCH("|"&amp;O126&amp;"|",'5_ACOMPANHAMENTO'!$AC$3:$AC$4922)))+((P126&lt;&gt;"")*ISNUMBER(SEARCH("|"&amp;P126&amp;"|",'5_ACOMPANHAMENTO'!$AC$3:$AC$4922)))+((Q126&lt;&gt;"")*ISNUMBER(SEARCH("|"&amp;Q126&amp;"|",'5_ACOMPANHAMENTO'!$AC$3:$AC$4922)))+((R126&lt;&gt;"")*ISNUMBER(SEARCH("|"&amp;R126&amp;"|",'5_ACOMPANHAMENTO'!$AC$3:$AC$4922)))+((S126&lt;&gt;"")*ISNUMBER(SEARCH("|"&amp;S126&amp;"|",'5_ACOMPANHAMENTO'!$AC$3:$AC$4922)))+((T126&lt;&gt;"")*ISNUMBER(SEARCH("|"&amp;T126&amp;"|",'5_ACOMPANHAMENTO'!$AC$3:$AC$4922)))+((U126&lt;&gt;"")*ISNUMBER(SEARCH("|"&amp;U126&amp;"|",'5_ACOMPANHAMENTO'!$AC$3:$AC$4922)))+((V126&lt;&gt;"")*ISNUMBER(SEARCH("|"&amp;V126&amp;"|",'5_ACOMPANHAMENTO'!$AC$3:$AC$4922)))+((W126&lt;&gt;"")*ISNUMBER(SEARCH("|"&amp;W126&amp;"|",'5_ACOMPANHAMENTO'!$AC$3:$AC$4922)))+((X126&lt;&gt;"")*ISNUMBER(SEARCH("|"&amp;X126&amp;"|",'5_ACOMPANHAMENTO'!$AC$3:$AC$4922)))+((Y126&lt;&gt;"")*ISNUMBER(SEARCH("|"&amp;Y126&amp;"|",'5_ACOMPANHAMENTO'!$AC$3:$AC$4922)))+((Z126&lt;&gt;"")*ISNUMBER(SEARCH("|"&amp;Z126&amp;"|",'5_ACOMPANHAMENTO'!$AC$3:$AC$4922)))+((AA126&lt;&gt;"")*ISNUMBER(SEARCH("|"&amp;AA126&amp;"|",'5_ACOMPANHAMENTO'!$AC$3:$AC$4922)))+((AB126&lt;&gt;"")*ISNUMBER(SEARCH("|"&amp;AB126&amp;"|",'5_ACOMPANHAMENTO'!$AC$3:$AC$4922))))&gt;0)),'5_ACOMPANHAMENTO'!$O$3:$O$4922),0))</f>
        <v/>
      </c>
      <c r="G126" s="7">
        <f>IF(OR($B126="",$C126=""),"",D126-F126)</f>
        <v/>
      </c>
      <c r="H126">
        <f>IF(OR($B126="",$C126=""),"",TRIM($B126&amp;"")&amp;"|"&amp;TRIM($C126&amp;""))</f>
        <v/>
      </c>
      <c r="I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",99)),1,99)))</f>
        <v/>
      </c>
      <c r="J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",99)),100,99)))</f>
        <v/>
      </c>
      <c r="K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",99)),199,99)))</f>
        <v/>
      </c>
      <c r="L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",99)),298,99)))</f>
        <v/>
      </c>
      <c r="M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",99)),397,99)))</f>
        <v/>
      </c>
      <c r="N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",99)),496,99)))</f>
        <v/>
      </c>
      <c r="O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",99)),595,99)))</f>
        <v/>
      </c>
      <c r="P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",99)),694,99)))</f>
        <v/>
      </c>
      <c r="Q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",99)),793,99)))</f>
        <v/>
      </c>
      <c r="R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",99)),892,99)))</f>
        <v/>
      </c>
      <c r="S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",99)),991,99)))</f>
        <v/>
      </c>
      <c r="T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",99)),1090,99)))</f>
        <v/>
      </c>
      <c r="U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",99)),1189,99)))</f>
        <v/>
      </c>
      <c r="V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",99)),1288,99)))</f>
        <v/>
      </c>
      <c r="W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",99)),1387,99)))</f>
        <v/>
      </c>
      <c r="X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",99)),1486,99)))</f>
        <v/>
      </c>
      <c r="Y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",99)),1585,99)))</f>
        <v/>
      </c>
      <c r="Z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",99)),1684,99)))</f>
        <v/>
      </c>
      <c r="AA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",99)),1783,99)))</f>
        <v/>
      </c>
      <c r="AB126" s="1">
        <f>IF($B126="","",TRIM(MID(SUBSTITUTE(TRIM(SUBSTITUTE(SUBSTITUTE(SUBSTITUTE(SUBSTITUTE(SUBSTITUTE(SUBSTITUTE(SUBSTITUTE(SUBSTITUTE(SUBSTITUTE(SUBSTITUTE(SUBSTITUTE(SUBSTITUTE(SUBSTITUTE(SUBSTITUTE(TRIM($B126&amp;""),CHAR(10),"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",REPT(" ",99)),1882,99)))</f>
        <v/>
      </c>
    </row>
    <row r="127" hidden="1" ht="14.25" customHeight="1">
      <c r="A127" s="4">
        <f>IF(OR($B127="",$C127=""),"",IFERROR(INDEX('5_ACOMPANHAMENTO'!$A$3:$A$4922,MATCH(1,INDEX(('5_ACOMPANHAMENTO'!$AD$3:$AD$4922=TRIM($C127&amp;""))*('5_ACOMPANHAMENTO'!$AC$3:$AC$4922&lt;&gt;"")*((((I127&lt;&gt;"")*ISNUMBER(SEARCH("|"&amp;I127&amp;"|",'5_ACOMPANHAMENTO'!$AC$3:$AC$4922)))+((J127&lt;&gt;"")*ISNUMBER(SEARCH("|"&amp;J127&amp;"|",'5_ACOMPANHAMENTO'!$AC$3:$AC$4922)))+((K127&lt;&gt;"")*ISNUMBER(SEARCH("|"&amp;K127&amp;"|",'5_ACOMPANHAMENTO'!$AC$3:$AC$4922)))+((L127&lt;&gt;"")*ISNUMBER(SEARCH("|"&amp;L127&amp;"|",'5_ACOMPANHAMENTO'!$AC$3:$AC$4922)))+((M127&lt;&gt;"")*ISNUMBER(SEARCH("|"&amp;M127&amp;"|",'5_ACOMPANHAMENTO'!$AC$3:$AC$4922)))+((N127&lt;&gt;"")*ISNUMBER(SEARCH("|"&amp;N127&amp;"|",'5_ACOMPANHAMENTO'!$AC$3:$AC$4922)))+((O127&lt;&gt;"")*ISNUMBER(SEARCH("|"&amp;O127&amp;"|",'5_ACOMPANHAMENTO'!$AC$3:$AC$4922)))+((P127&lt;&gt;"")*ISNUMBER(SEARCH("|"&amp;P127&amp;"|",'5_ACOMPANHAMENTO'!$AC$3:$AC$4922)))+((Q127&lt;&gt;"")*ISNUMBER(SEARCH("|"&amp;Q127&amp;"|",'5_ACOMPANHAMENTO'!$AC$3:$AC$4922)))+((R127&lt;&gt;"")*ISNUMBER(SEARCH("|"&amp;R127&amp;"|",'5_ACOMPANHAMENTO'!$AC$3:$AC$4922)))+((S127&lt;&gt;"")*ISNUMBER(SEARCH("|"&amp;S127&amp;"|",'5_ACOMPANHAMENTO'!$AC$3:$AC$4922)))+((T127&lt;&gt;"")*ISNUMBER(SEARCH("|"&amp;T127&amp;"|",'5_ACOMPANHAMENTO'!$AC$3:$AC$4922)))+((U127&lt;&gt;"")*ISNUMBER(SEARCH("|"&amp;U127&amp;"|",'5_ACOMPANHAMENTO'!$AC$3:$AC$4922)))+((V127&lt;&gt;"")*ISNUMBER(SEARCH("|"&amp;V127&amp;"|",'5_ACOMPANHAMENTO'!$AC$3:$AC$4922)))+((W127&lt;&gt;"")*ISNUMBER(SEARCH("|"&amp;W127&amp;"|",'5_ACOMPANHAMENTO'!$AC$3:$AC$4922)))+((X127&lt;&gt;"")*ISNUMBER(SEARCH("|"&amp;X127&amp;"|",'5_ACOMPANHAMENTO'!$AC$3:$AC$4922)))+((Y127&lt;&gt;"")*ISNUMBER(SEARCH("|"&amp;Y127&amp;"|",'5_ACOMPANHAMENTO'!$AC$3:$AC$4922)))+((Z127&lt;&gt;"")*ISNUMBER(SEARCH("|"&amp;Z127&amp;"|",'5_ACOMPANHAMENTO'!$AC$3:$AC$4922)))+((AA127&lt;&gt;"")*ISNUMBER(SEARCH("|"&amp;AA127&amp;"|",'5_ACOMPANHAMENTO'!$AC$3:$AC$4922)))+((AB127&lt;&gt;"")*ISNUMBER(SEARCH("|"&amp;AB127&amp;"|",'5_ACOMPANHAMENTO'!$AC$3:$AC$4922))))&gt;0),0),0)),""))</f>
        <v/>
      </c>
      <c r="B127" s="4" t="n">
        <v>10180</v>
      </c>
      <c r="C127" s="2" t="inlineStr">
        <is>
          <t>CARTONAGEM</t>
        </is>
      </c>
      <c r="D127" s="4">
        <f>IF(OR($B127="",$C127=""),"",IFERROR(SUMPRODUCT(--(('5_ACOMPANHAMENTO'!$AD$3:$AD$4922=TRIM($C127&amp;""))*('5_ACOMPANHAMENTO'!$AC$3:$AC$4922&lt;&gt;"")*((((I127&lt;&gt;"")*ISNUMBER(SEARCH("|"&amp;I127&amp;"|",'5_ACOMPANHAMENTO'!$AC$3:$AC$4922)))+((J127&lt;&gt;"")*ISNUMBER(SEARCH("|"&amp;J127&amp;"|",'5_ACOMPANHAMENTO'!$AC$3:$AC$4922)))+((K127&lt;&gt;"")*ISNUMBER(SEARCH("|"&amp;K127&amp;"|",'5_ACOMPANHAMENTO'!$AC$3:$AC$4922)))+((L127&lt;&gt;"")*ISNUMBER(SEARCH("|"&amp;L127&amp;"|",'5_ACOMPANHAMENTO'!$AC$3:$AC$4922)))+((M127&lt;&gt;"")*ISNUMBER(SEARCH("|"&amp;M127&amp;"|",'5_ACOMPANHAMENTO'!$AC$3:$AC$4922)))+((N127&lt;&gt;"")*ISNUMBER(SEARCH("|"&amp;N127&amp;"|",'5_ACOMPANHAMENTO'!$AC$3:$AC$4922)))+((O127&lt;&gt;"")*ISNUMBER(SEARCH("|"&amp;O127&amp;"|",'5_ACOMPANHAMENTO'!$AC$3:$AC$4922)))+((P127&lt;&gt;"")*ISNUMBER(SEARCH("|"&amp;P127&amp;"|",'5_ACOMPANHAMENTO'!$AC$3:$AC$4922)))+((Q127&lt;&gt;"")*ISNUMBER(SEARCH("|"&amp;Q127&amp;"|",'5_ACOMPANHAMENTO'!$AC$3:$AC$4922)))+((R127&lt;&gt;"")*ISNUMBER(SEARCH("|"&amp;R127&amp;"|",'5_ACOMPANHAMENTO'!$AC$3:$AC$4922)))+((S127&lt;&gt;"")*ISNUMBER(SEARCH("|"&amp;S127&amp;"|",'5_ACOMPANHAMENTO'!$AC$3:$AC$4922)))+((T127&lt;&gt;"")*ISNUMBER(SEARCH("|"&amp;T127&amp;"|",'5_ACOMPANHAMENTO'!$AC$3:$AC$4922)))+((U127&lt;&gt;"")*ISNUMBER(SEARCH("|"&amp;U127&amp;"|",'5_ACOMPANHAMENTO'!$AC$3:$AC$4922)))+((V127&lt;&gt;"")*ISNUMBER(SEARCH("|"&amp;V127&amp;"|",'5_ACOMPANHAMENTO'!$AC$3:$AC$4922)))+((W127&lt;&gt;"")*ISNUMBER(SEARCH("|"&amp;W127&amp;"|",'5_ACOMPANHAMENTO'!$AC$3:$AC$4922)))+((X127&lt;&gt;"")*ISNUMBER(SEARCH("|"&amp;X127&amp;"|",'5_ACOMPANHAMENTO'!$AC$3:$AC$4922)))+((Y127&lt;&gt;"")*ISNUMBER(SEARCH("|"&amp;Y127&amp;"|",'5_ACOMPANHAMENTO'!$AC$3:$AC$4922)))+((Z127&lt;&gt;"")*ISNUMBER(SEARCH("|"&amp;Z127&amp;"|",'5_ACOMPANHAMENTO'!$AC$3:$AC$4922)))+((AA127&lt;&gt;"")*ISNUMBER(SEARCH("|"&amp;AA127&amp;"|",'5_ACOMPANHAMENTO'!$AC$3:$AC$4922)))+((AB127&lt;&gt;"")*ISNUMBER(SEARCH("|"&amp;AB127&amp;"|",'5_ACOMPANHAMENTO'!$AC$3:$AC$4922))))&gt;0)),'5_ACOMPANHAMENTO'!$J$3:$J$4922),0))</f>
        <v/>
      </c>
      <c r="E127" s="4">
        <f>IF(G127=0,"FINALIZADO",IF(TODAY()&gt;A127,"ATRASADO "&amp;TODAY()-A127&amp;" DIAS","ADIANTADO "&amp;A127-TODAY()&amp;" DIAS"))</f>
        <v/>
      </c>
      <c r="F127" s="7">
        <f>IF(OR($B127="",$C127=""),"",IFERROR(SUMPRODUCT(--(('5_ACOMPANHAMENTO'!$AD$3:$AD$4922=TRIM($C127&amp;""))*('5_ACOMPANHAMENTO'!$AC$3:$AC$4922&lt;&gt;"")*((((I127&lt;&gt;"")*ISNUMBER(SEARCH("|"&amp;I127&amp;"|",'5_ACOMPANHAMENTO'!$AC$3:$AC$4922)))+((J127&lt;&gt;"")*ISNUMBER(SEARCH("|"&amp;J127&amp;"|",'5_ACOMPANHAMENTO'!$AC$3:$AC$4922)))+((K127&lt;&gt;"")*ISNUMBER(SEARCH("|"&amp;K127&amp;"|",'5_ACOMPANHAMENTO'!$AC$3:$AC$4922)))+((L127&lt;&gt;"")*ISNUMBER(SEARCH("|"&amp;L127&amp;"|",'5_ACOMPANHAMENTO'!$AC$3:$AC$4922)))+((M127&lt;&gt;"")*ISNUMBER(SEARCH("|"&amp;M127&amp;"|",'5_ACOMPANHAMENTO'!$AC$3:$AC$4922)))+((N127&lt;&gt;"")*ISNUMBER(SEARCH("|"&amp;N127&amp;"|",'5_ACOMPANHAMENTO'!$AC$3:$AC$4922)))+((O127&lt;&gt;"")*ISNUMBER(SEARCH("|"&amp;O127&amp;"|",'5_ACOMPANHAMENTO'!$AC$3:$AC$4922)))+((P127&lt;&gt;"")*ISNUMBER(SEARCH("|"&amp;P127&amp;"|",'5_ACOMPANHAMENTO'!$AC$3:$AC$4922)))+((Q127&lt;&gt;"")*ISNUMBER(SEARCH("|"&amp;Q127&amp;"|",'5_ACOMPANHAMENTO'!$AC$3:$AC$4922)))+((R127&lt;&gt;"")*ISNUMBER(SEARCH("|"&amp;R127&amp;"|",'5_ACOMPANHAMENTO'!$AC$3:$AC$4922)))+((S127&lt;&gt;"")*ISNUMBER(SEARCH("|"&amp;S127&amp;"|",'5_ACOMPANHAMENTO'!$AC$3:$AC$4922)))+((T127&lt;&gt;"")*ISNUMBER(SEARCH("|"&amp;T127&amp;"|",'5_ACOMPANHAMENTO'!$AC$3:$AC$4922)))+((U127&lt;&gt;"")*ISNUMBER(SEARCH("|"&amp;U127&amp;"|",'5_ACOMPANHAMENTO'!$AC$3:$AC$4922)))+((V127&lt;&gt;"")*ISNUMBER(SEARCH("|"&amp;V127&amp;"|",'5_ACOMPANHAMENTO'!$AC$3:$AC$4922)))+((W127&lt;&gt;"")*ISNUMBER(SEARCH("|"&amp;W127&amp;"|",'5_ACOMPANHAMENTO'!$AC$3:$AC$4922)))+((X127&lt;&gt;"")*ISNUMBER(SEARCH("|"&amp;X127&amp;"|",'5_ACOMPANHAMENTO'!$AC$3:$AC$4922)))+((Y127&lt;&gt;"")*ISNUMBER(SEARCH("|"&amp;Y127&amp;"|",'5_ACOMPANHAMENTO'!$AC$3:$AC$4922)))+((Z127&lt;&gt;"")*ISNUMBER(SEARCH("|"&amp;Z127&amp;"|",'5_ACOMPANHAMENTO'!$AC$3:$AC$4922)))+((AA127&lt;&gt;"")*ISNUMBER(SEARCH("|"&amp;AA127&amp;"|",'5_ACOMPANHAMENTO'!$AC$3:$AC$4922)))+((AB127&lt;&gt;"")*ISNUMBER(SEARCH("|"&amp;AB127&amp;"|",'5_ACOMPANHAMENTO'!$AC$3:$AC$4922))))&gt;0)),'5_ACOMPANHAMENTO'!$O$3:$O$4922),0))</f>
        <v/>
      </c>
      <c r="G127" s="7">
        <f>IF(OR($B127="",$C127=""),"",D127-F127)</f>
        <v/>
      </c>
      <c r="H127">
        <f>IF(OR($B127="",$C127=""),"",TRIM($B127&amp;"")&amp;"|"&amp;TRIM($C127&amp;""))</f>
        <v/>
      </c>
      <c r="I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",99)),1,99)))</f>
        <v/>
      </c>
      <c r="J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",99)),100,99)))</f>
        <v/>
      </c>
      <c r="K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",99)),199,99)))</f>
        <v/>
      </c>
      <c r="L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",99)),298,99)))</f>
        <v/>
      </c>
      <c r="M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",99)),397,99)))</f>
        <v/>
      </c>
      <c r="N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",99)),496,99)))</f>
        <v/>
      </c>
      <c r="O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",99)),595,99)))</f>
        <v/>
      </c>
      <c r="P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",99)),694,99)))</f>
        <v/>
      </c>
      <c r="Q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",99)),793,99)))</f>
        <v/>
      </c>
      <c r="R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",99)),892,99)))</f>
        <v/>
      </c>
      <c r="S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",99)),991,99)))</f>
        <v/>
      </c>
      <c r="T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",99)),1090,99)))</f>
        <v/>
      </c>
      <c r="U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",99)),1189,99)))</f>
        <v/>
      </c>
      <c r="V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",99)),1288,99)))</f>
        <v/>
      </c>
      <c r="W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",99)),1387,99)))</f>
        <v/>
      </c>
      <c r="X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",99)),1486,99)))</f>
        <v/>
      </c>
      <c r="Y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",99)),1585,99)))</f>
        <v/>
      </c>
      <c r="Z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",99)),1684,99)))</f>
        <v/>
      </c>
      <c r="AA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",99)),1783,99)))</f>
        <v/>
      </c>
      <c r="AB127" s="1">
        <f>IF($B127="","",TRIM(MID(SUBSTITUTE(TRIM(SUBSTITUTE(SUBSTITUTE(SUBSTITUTE(SUBSTITUTE(SUBSTITUTE(SUBSTITUTE(SUBSTITUTE(SUBSTITUTE(SUBSTITUTE(SUBSTITUTE(SUBSTITUTE(SUBSTITUTE(SUBSTITUTE(SUBSTITUTE(TRIM($B127&amp;""),CHAR(10),"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",REPT(" ",99)),1882,99)))</f>
        <v/>
      </c>
    </row>
    <row r="128" hidden="1" ht="14.25" customHeight="1">
      <c r="A128" s="4">
        <f>IF(OR($B128="",$C128=""),"",IFERROR(INDEX('5_ACOMPANHAMENTO'!$A$3:$A$4922,MATCH(1,INDEX(('5_ACOMPANHAMENTO'!$AD$3:$AD$4922=TRIM($C128&amp;""))*('5_ACOMPANHAMENTO'!$AC$3:$AC$4922&lt;&gt;"")*((((I128&lt;&gt;"")*ISNUMBER(SEARCH("|"&amp;I128&amp;"|",'5_ACOMPANHAMENTO'!$AC$3:$AC$4922)))+((J128&lt;&gt;"")*ISNUMBER(SEARCH("|"&amp;J128&amp;"|",'5_ACOMPANHAMENTO'!$AC$3:$AC$4922)))+((K128&lt;&gt;"")*ISNUMBER(SEARCH("|"&amp;K128&amp;"|",'5_ACOMPANHAMENTO'!$AC$3:$AC$4922)))+((L128&lt;&gt;"")*ISNUMBER(SEARCH("|"&amp;L128&amp;"|",'5_ACOMPANHAMENTO'!$AC$3:$AC$4922)))+((M128&lt;&gt;"")*ISNUMBER(SEARCH("|"&amp;M128&amp;"|",'5_ACOMPANHAMENTO'!$AC$3:$AC$4922)))+((N128&lt;&gt;"")*ISNUMBER(SEARCH("|"&amp;N128&amp;"|",'5_ACOMPANHAMENTO'!$AC$3:$AC$4922)))+((O128&lt;&gt;"")*ISNUMBER(SEARCH("|"&amp;O128&amp;"|",'5_ACOMPANHAMENTO'!$AC$3:$AC$4922)))+((P128&lt;&gt;"")*ISNUMBER(SEARCH("|"&amp;P128&amp;"|",'5_ACOMPANHAMENTO'!$AC$3:$AC$4922)))+((Q128&lt;&gt;"")*ISNUMBER(SEARCH("|"&amp;Q128&amp;"|",'5_ACOMPANHAMENTO'!$AC$3:$AC$4922)))+((R128&lt;&gt;"")*ISNUMBER(SEARCH("|"&amp;R128&amp;"|",'5_ACOMPANHAMENTO'!$AC$3:$AC$4922)))+((S128&lt;&gt;"")*ISNUMBER(SEARCH("|"&amp;S128&amp;"|",'5_ACOMPANHAMENTO'!$AC$3:$AC$4922)))+((T128&lt;&gt;"")*ISNUMBER(SEARCH("|"&amp;T128&amp;"|",'5_ACOMPANHAMENTO'!$AC$3:$AC$4922)))+((U128&lt;&gt;"")*ISNUMBER(SEARCH("|"&amp;U128&amp;"|",'5_ACOMPANHAMENTO'!$AC$3:$AC$4922)))+((V128&lt;&gt;"")*ISNUMBER(SEARCH("|"&amp;V128&amp;"|",'5_ACOMPANHAMENTO'!$AC$3:$AC$4922)))+((W128&lt;&gt;"")*ISNUMBER(SEARCH("|"&amp;W128&amp;"|",'5_ACOMPANHAMENTO'!$AC$3:$AC$4922)))+((X128&lt;&gt;"")*ISNUMBER(SEARCH("|"&amp;X128&amp;"|",'5_ACOMPANHAMENTO'!$AC$3:$AC$4922)))+((Y128&lt;&gt;"")*ISNUMBER(SEARCH("|"&amp;Y128&amp;"|",'5_ACOMPANHAMENTO'!$AC$3:$AC$4922)))+((Z128&lt;&gt;"")*ISNUMBER(SEARCH("|"&amp;Z128&amp;"|",'5_ACOMPANHAMENTO'!$AC$3:$AC$4922)))+((AA128&lt;&gt;"")*ISNUMBER(SEARCH("|"&amp;AA128&amp;"|",'5_ACOMPANHAMENTO'!$AC$3:$AC$4922)))+((AB128&lt;&gt;"")*ISNUMBER(SEARCH("|"&amp;AB128&amp;"|",'5_ACOMPANHAMENTO'!$AC$3:$AC$4922))))&gt;0),0),0)),""))</f>
        <v/>
      </c>
      <c r="B128" s="4" t="inlineStr">
        <is>
          <t>10188,10186,10189</t>
        </is>
      </c>
      <c r="C128" s="2" t="inlineStr">
        <is>
          <t>CARTONAGEM</t>
        </is>
      </c>
      <c r="D128" s="4">
        <f>IF(OR($B128="",$C128=""),"",IFERROR(SUMPRODUCT(--(('5_ACOMPANHAMENTO'!$AD$3:$AD$4922=TRIM($C128&amp;""))*('5_ACOMPANHAMENTO'!$AC$3:$AC$4922&lt;&gt;"")*((((I128&lt;&gt;"")*ISNUMBER(SEARCH("|"&amp;I128&amp;"|",'5_ACOMPANHAMENTO'!$AC$3:$AC$4922)))+((J128&lt;&gt;"")*ISNUMBER(SEARCH("|"&amp;J128&amp;"|",'5_ACOMPANHAMENTO'!$AC$3:$AC$4922)))+((K128&lt;&gt;"")*ISNUMBER(SEARCH("|"&amp;K128&amp;"|",'5_ACOMPANHAMENTO'!$AC$3:$AC$4922)))+((L128&lt;&gt;"")*ISNUMBER(SEARCH("|"&amp;L128&amp;"|",'5_ACOMPANHAMENTO'!$AC$3:$AC$4922)))+((M128&lt;&gt;"")*ISNUMBER(SEARCH("|"&amp;M128&amp;"|",'5_ACOMPANHAMENTO'!$AC$3:$AC$4922)))+((N128&lt;&gt;"")*ISNUMBER(SEARCH("|"&amp;N128&amp;"|",'5_ACOMPANHAMENTO'!$AC$3:$AC$4922)))+((O128&lt;&gt;"")*ISNUMBER(SEARCH("|"&amp;O128&amp;"|",'5_ACOMPANHAMENTO'!$AC$3:$AC$4922)))+((P128&lt;&gt;"")*ISNUMBER(SEARCH("|"&amp;P128&amp;"|",'5_ACOMPANHAMENTO'!$AC$3:$AC$4922)))+((Q128&lt;&gt;"")*ISNUMBER(SEARCH("|"&amp;Q128&amp;"|",'5_ACOMPANHAMENTO'!$AC$3:$AC$4922)))+((R128&lt;&gt;"")*ISNUMBER(SEARCH("|"&amp;R128&amp;"|",'5_ACOMPANHAMENTO'!$AC$3:$AC$4922)))+((S128&lt;&gt;"")*ISNUMBER(SEARCH("|"&amp;S128&amp;"|",'5_ACOMPANHAMENTO'!$AC$3:$AC$4922)))+((T128&lt;&gt;"")*ISNUMBER(SEARCH("|"&amp;T128&amp;"|",'5_ACOMPANHAMENTO'!$AC$3:$AC$4922)))+((U128&lt;&gt;"")*ISNUMBER(SEARCH("|"&amp;U128&amp;"|",'5_ACOMPANHAMENTO'!$AC$3:$AC$4922)))+((V128&lt;&gt;"")*ISNUMBER(SEARCH("|"&amp;V128&amp;"|",'5_ACOMPANHAMENTO'!$AC$3:$AC$4922)))+((W128&lt;&gt;"")*ISNUMBER(SEARCH("|"&amp;W128&amp;"|",'5_ACOMPANHAMENTO'!$AC$3:$AC$4922)))+((X128&lt;&gt;"")*ISNUMBER(SEARCH("|"&amp;X128&amp;"|",'5_ACOMPANHAMENTO'!$AC$3:$AC$4922)))+((Y128&lt;&gt;"")*ISNUMBER(SEARCH("|"&amp;Y128&amp;"|",'5_ACOMPANHAMENTO'!$AC$3:$AC$4922)))+((Z128&lt;&gt;"")*ISNUMBER(SEARCH("|"&amp;Z128&amp;"|",'5_ACOMPANHAMENTO'!$AC$3:$AC$4922)))+((AA128&lt;&gt;"")*ISNUMBER(SEARCH("|"&amp;AA128&amp;"|",'5_ACOMPANHAMENTO'!$AC$3:$AC$4922)))+((AB128&lt;&gt;"")*ISNUMBER(SEARCH("|"&amp;AB128&amp;"|",'5_ACOMPANHAMENTO'!$AC$3:$AC$4922))))&gt;0)),'5_ACOMPANHAMENTO'!$J$3:$J$4922),0))</f>
        <v/>
      </c>
      <c r="E128" s="4">
        <f>IF(G128=0,"FINALIZADO",IF(TODAY()&gt;A128,"ATRASADO "&amp;TODAY()-A128&amp;" DIAS","ADIANTADO "&amp;A128-TODAY()&amp;" DIAS"))</f>
        <v/>
      </c>
      <c r="F128" s="7">
        <f>IF(OR($B128="",$C128=""),"",IFERROR(SUMPRODUCT(--(('5_ACOMPANHAMENTO'!$AD$3:$AD$4922=TRIM($C128&amp;""))*('5_ACOMPANHAMENTO'!$AC$3:$AC$4922&lt;&gt;"")*((((I128&lt;&gt;"")*ISNUMBER(SEARCH("|"&amp;I128&amp;"|",'5_ACOMPANHAMENTO'!$AC$3:$AC$4922)))+((J128&lt;&gt;"")*ISNUMBER(SEARCH("|"&amp;J128&amp;"|",'5_ACOMPANHAMENTO'!$AC$3:$AC$4922)))+((K128&lt;&gt;"")*ISNUMBER(SEARCH("|"&amp;K128&amp;"|",'5_ACOMPANHAMENTO'!$AC$3:$AC$4922)))+((L128&lt;&gt;"")*ISNUMBER(SEARCH("|"&amp;L128&amp;"|",'5_ACOMPANHAMENTO'!$AC$3:$AC$4922)))+((M128&lt;&gt;"")*ISNUMBER(SEARCH("|"&amp;M128&amp;"|",'5_ACOMPANHAMENTO'!$AC$3:$AC$4922)))+((N128&lt;&gt;"")*ISNUMBER(SEARCH("|"&amp;N128&amp;"|",'5_ACOMPANHAMENTO'!$AC$3:$AC$4922)))+((O128&lt;&gt;"")*ISNUMBER(SEARCH("|"&amp;O128&amp;"|",'5_ACOMPANHAMENTO'!$AC$3:$AC$4922)))+((P128&lt;&gt;"")*ISNUMBER(SEARCH("|"&amp;P128&amp;"|",'5_ACOMPANHAMENTO'!$AC$3:$AC$4922)))+((Q128&lt;&gt;"")*ISNUMBER(SEARCH("|"&amp;Q128&amp;"|",'5_ACOMPANHAMENTO'!$AC$3:$AC$4922)))+((R128&lt;&gt;"")*ISNUMBER(SEARCH("|"&amp;R128&amp;"|",'5_ACOMPANHAMENTO'!$AC$3:$AC$4922)))+((S128&lt;&gt;"")*ISNUMBER(SEARCH("|"&amp;S128&amp;"|",'5_ACOMPANHAMENTO'!$AC$3:$AC$4922)))+((T128&lt;&gt;"")*ISNUMBER(SEARCH("|"&amp;T128&amp;"|",'5_ACOMPANHAMENTO'!$AC$3:$AC$4922)))+((U128&lt;&gt;"")*ISNUMBER(SEARCH("|"&amp;U128&amp;"|",'5_ACOMPANHAMENTO'!$AC$3:$AC$4922)))+((V128&lt;&gt;"")*ISNUMBER(SEARCH("|"&amp;V128&amp;"|",'5_ACOMPANHAMENTO'!$AC$3:$AC$4922)))+((W128&lt;&gt;"")*ISNUMBER(SEARCH("|"&amp;W128&amp;"|",'5_ACOMPANHAMENTO'!$AC$3:$AC$4922)))+((X128&lt;&gt;"")*ISNUMBER(SEARCH("|"&amp;X128&amp;"|",'5_ACOMPANHAMENTO'!$AC$3:$AC$4922)))+((Y128&lt;&gt;"")*ISNUMBER(SEARCH("|"&amp;Y128&amp;"|",'5_ACOMPANHAMENTO'!$AC$3:$AC$4922)))+((Z128&lt;&gt;"")*ISNUMBER(SEARCH("|"&amp;Z128&amp;"|",'5_ACOMPANHAMENTO'!$AC$3:$AC$4922)))+((AA128&lt;&gt;"")*ISNUMBER(SEARCH("|"&amp;AA128&amp;"|",'5_ACOMPANHAMENTO'!$AC$3:$AC$4922)))+((AB128&lt;&gt;"")*ISNUMBER(SEARCH("|"&amp;AB128&amp;"|",'5_ACOMPANHAMENTO'!$AC$3:$AC$4922))))&gt;0)),'5_ACOMPANHAMENTO'!$O$3:$O$4922),0))</f>
        <v/>
      </c>
      <c r="G128" s="7">
        <f>IF(OR($B128="",$C128=""),"",D128-F128)</f>
        <v/>
      </c>
      <c r="H128">
        <f>IF(OR($B128="",$C128=""),"",TRIM($B128&amp;"")&amp;"|"&amp;TRIM($C128&amp;""))</f>
        <v/>
      </c>
      <c r="I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",99)),1,99)))</f>
        <v/>
      </c>
      <c r="J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",99)),100,99)))</f>
        <v/>
      </c>
      <c r="K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",99)),199,99)))</f>
        <v/>
      </c>
      <c r="L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",99)),298,99)))</f>
        <v/>
      </c>
      <c r="M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",99)),397,99)))</f>
        <v/>
      </c>
      <c r="N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",99)),496,99)))</f>
        <v/>
      </c>
      <c r="O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",99)),595,99)))</f>
        <v/>
      </c>
      <c r="P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",99)),694,99)))</f>
        <v/>
      </c>
      <c r="Q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",99)),793,99)))</f>
        <v/>
      </c>
      <c r="R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",99)),892,99)))</f>
        <v/>
      </c>
      <c r="S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",99)),991,99)))</f>
        <v/>
      </c>
      <c r="T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",99)),1090,99)))</f>
        <v/>
      </c>
      <c r="U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",99)),1189,99)))</f>
        <v/>
      </c>
      <c r="V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",99)),1288,99)))</f>
        <v/>
      </c>
      <c r="W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",99)),1387,99)))</f>
        <v/>
      </c>
      <c r="X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",99)),1486,99)))</f>
        <v/>
      </c>
      <c r="Y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",99)),1585,99)))</f>
        <v/>
      </c>
      <c r="Z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",99)),1684,99)))</f>
        <v/>
      </c>
      <c r="AA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",99)),1783,99)))</f>
        <v/>
      </c>
      <c r="AB128" s="1">
        <f>IF($B128="","",TRIM(MID(SUBSTITUTE(TRIM(SUBSTITUTE(SUBSTITUTE(SUBSTITUTE(SUBSTITUTE(SUBSTITUTE(SUBSTITUTE(SUBSTITUTE(SUBSTITUTE(SUBSTITUTE(SUBSTITUTE(SUBSTITUTE(SUBSTITUTE(SUBSTITUTE(SUBSTITUTE(TRIM($B128&amp;""),CHAR(10),"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",REPT(" ",99)),1882,99)))</f>
        <v/>
      </c>
    </row>
    <row r="129" hidden="1" ht="14.25" customHeight="1">
      <c r="A129" s="4">
        <f>IF(OR($B129="",$C129=""),"",IFERROR(INDEX('5_ACOMPANHAMENTO'!$A$3:$A$4922,MATCH(1,INDEX(('5_ACOMPANHAMENTO'!$AD$3:$AD$4922=TRIM($C129&amp;""))*('5_ACOMPANHAMENTO'!$AC$3:$AC$4922&lt;&gt;"")*((((I129&lt;&gt;"")*ISNUMBER(SEARCH("|"&amp;I129&amp;"|",'5_ACOMPANHAMENTO'!$AC$3:$AC$4922)))+((J129&lt;&gt;"")*ISNUMBER(SEARCH("|"&amp;J129&amp;"|",'5_ACOMPANHAMENTO'!$AC$3:$AC$4922)))+((K129&lt;&gt;"")*ISNUMBER(SEARCH("|"&amp;K129&amp;"|",'5_ACOMPANHAMENTO'!$AC$3:$AC$4922)))+((L129&lt;&gt;"")*ISNUMBER(SEARCH("|"&amp;L129&amp;"|",'5_ACOMPANHAMENTO'!$AC$3:$AC$4922)))+((M129&lt;&gt;"")*ISNUMBER(SEARCH("|"&amp;M129&amp;"|",'5_ACOMPANHAMENTO'!$AC$3:$AC$4922)))+((N129&lt;&gt;"")*ISNUMBER(SEARCH("|"&amp;N129&amp;"|",'5_ACOMPANHAMENTO'!$AC$3:$AC$4922)))+((O129&lt;&gt;"")*ISNUMBER(SEARCH("|"&amp;O129&amp;"|",'5_ACOMPANHAMENTO'!$AC$3:$AC$4922)))+((P129&lt;&gt;"")*ISNUMBER(SEARCH("|"&amp;P129&amp;"|",'5_ACOMPANHAMENTO'!$AC$3:$AC$4922)))+((Q129&lt;&gt;"")*ISNUMBER(SEARCH("|"&amp;Q129&amp;"|",'5_ACOMPANHAMENTO'!$AC$3:$AC$4922)))+((R129&lt;&gt;"")*ISNUMBER(SEARCH("|"&amp;R129&amp;"|",'5_ACOMPANHAMENTO'!$AC$3:$AC$4922)))+((S129&lt;&gt;"")*ISNUMBER(SEARCH("|"&amp;S129&amp;"|",'5_ACOMPANHAMENTO'!$AC$3:$AC$4922)))+((T129&lt;&gt;"")*ISNUMBER(SEARCH("|"&amp;T129&amp;"|",'5_ACOMPANHAMENTO'!$AC$3:$AC$4922)))+((U129&lt;&gt;"")*ISNUMBER(SEARCH("|"&amp;U129&amp;"|",'5_ACOMPANHAMENTO'!$AC$3:$AC$4922)))+((V129&lt;&gt;"")*ISNUMBER(SEARCH("|"&amp;V129&amp;"|",'5_ACOMPANHAMENTO'!$AC$3:$AC$4922)))+((W129&lt;&gt;"")*ISNUMBER(SEARCH("|"&amp;W129&amp;"|",'5_ACOMPANHAMENTO'!$AC$3:$AC$4922)))+((X129&lt;&gt;"")*ISNUMBER(SEARCH("|"&amp;X129&amp;"|",'5_ACOMPANHAMENTO'!$AC$3:$AC$4922)))+((Y129&lt;&gt;"")*ISNUMBER(SEARCH("|"&amp;Y129&amp;"|",'5_ACOMPANHAMENTO'!$AC$3:$AC$4922)))+((Z129&lt;&gt;"")*ISNUMBER(SEARCH("|"&amp;Z129&amp;"|",'5_ACOMPANHAMENTO'!$AC$3:$AC$4922)))+((AA129&lt;&gt;"")*ISNUMBER(SEARCH("|"&amp;AA129&amp;"|",'5_ACOMPANHAMENTO'!$AC$3:$AC$4922)))+((AB129&lt;&gt;"")*ISNUMBER(SEARCH("|"&amp;AB129&amp;"|",'5_ACOMPANHAMENTO'!$AC$3:$AC$4922))))&gt;0),0),0)),""))</f>
        <v/>
      </c>
      <c r="B129" s="4" t="inlineStr">
        <is>
          <t>10188,10186,10190</t>
        </is>
      </c>
      <c r="C129" s="2" t="inlineStr">
        <is>
          <t>CARTONAGEM</t>
        </is>
      </c>
      <c r="D129" s="4">
        <f>IF(OR($B129="",$C129=""),"",IFERROR(SUMPRODUCT(--(('5_ACOMPANHAMENTO'!$AD$3:$AD$4922=TRIM($C129&amp;""))*('5_ACOMPANHAMENTO'!$AC$3:$AC$4922&lt;&gt;"")*((((I129&lt;&gt;"")*ISNUMBER(SEARCH("|"&amp;I129&amp;"|",'5_ACOMPANHAMENTO'!$AC$3:$AC$4922)))+((J129&lt;&gt;"")*ISNUMBER(SEARCH("|"&amp;J129&amp;"|",'5_ACOMPANHAMENTO'!$AC$3:$AC$4922)))+((K129&lt;&gt;"")*ISNUMBER(SEARCH("|"&amp;K129&amp;"|",'5_ACOMPANHAMENTO'!$AC$3:$AC$4922)))+((L129&lt;&gt;"")*ISNUMBER(SEARCH("|"&amp;L129&amp;"|",'5_ACOMPANHAMENTO'!$AC$3:$AC$4922)))+((M129&lt;&gt;"")*ISNUMBER(SEARCH("|"&amp;M129&amp;"|",'5_ACOMPANHAMENTO'!$AC$3:$AC$4922)))+((N129&lt;&gt;"")*ISNUMBER(SEARCH("|"&amp;N129&amp;"|",'5_ACOMPANHAMENTO'!$AC$3:$AC$4922)))+((O129&lt;&gt;"")*ISNUMBER(SEARCH("|"&amp;O129&amp;"|",'5_ACOMPANHAMENTO'!$AC$3:$AC$4922)))+((P129&lt;&gt;"")*ISNUMBER(SEARCH("|"&amp;P129&amp;"|",'5_ACOMPANHAMENTO'!$AC$3:$AC$4922)))+((Q129&lt;&gt;"")*ISNUMBER(SEARCH("|"&amp;Q129&amp;"|",'5_ACOMPANHAMENTO'!$AC$3:$AC$4922)))+((R129&lt;&gt;"")*ISNUMBER(SEARCH("|"&amp;R129&amp;"|",'5_ACOMPANHAMENTO'!$AC$3:$AC$4922)))+((S129&lt;&gt;"")*ISNUMBER(SEARCH("|"&amp;S129&amp;"|",'5_ACOMPANHAMENTO'!$AC$3:$AC$4922)))+((T129&lt;&gt;"")*ISNUMBER(SEARCH("|"&amp;T129&amp;"|",'5_ACOMPANHAMENTO'!$AC$3:$AC$4922)))+((U129&lt;&gt;"")*ISNUMBER(SEARCH("|"&amp;U129&amp;"|",'5_ACOMPANHAMENTO'!$AC$3:$AC$4922)))+((V129&lt;&gt;"")*ISNUMBER(SEARCH("|"&amp;V129&amp;"|",'5_ACOMPANHAMENTO'!$AC$3:$AC$4922)))+((W129&lt;&gt;"")*ISNUMBER(SEARCH("|"&amp;W129&amp;"|",'5_ACOMPANHAMENTO'!$AC$3:$AC$4922)))+((X129&lt;&gt;"")*ISNUMBER(SEARCH("|"&amp;X129&amp;"|",'5_ACOMPANHAMENTO'!$AC$3:$AC$4922)))+((Y129&lt;&gt;"")*ISNUMBER(SEARCH("|"&amp;Y129&amp;"|",'5_ACOMPANHAMENTO'!$AC$3:$AC$4922)))+((Z129&lt;&gt;"")*ISNUMBER(SEARCH("|"&amp;Z129&amp;"|",'5_ACOMPANHAMENTO'!$AC$3:$AC$4922)))+((AA129&lt;&gt;"")*ISNUMBER(SEARCH("|"&amp;AA129&amp;"|",'5_ACOMPANHAMENTO'!$AC$3:$AC$4922)))+((AB129&lt;&gt;"")*ISNUMBER(SEARCH("|"&amp;AB129&amp;"|",'5_ACOMPANHAMENTO'!$AC$3:$AC$4922))))&gt;0)),'5_ACOMPANHAMENTO'!$J$3:$J$4922),0))</f>
        <v/>
      </c>
      <c r="E129" s="4">
        <f>IF(G129=0,"FINALIZADO",IF(TODAY()&gt;A129,"ATRASADO "&amp;TODAY()-A129&amp;" DIAS","ADIANTADO "&amp;A129-TODAY()&amp;" DIAS"))</f>
        <v/>
      </c>
      <c r="F129" s="7">
        <f>IF(OR($B129="",$C129=""),"",IFERROR(SUMPRODUCT(--(('5_ACOMPANHAMENTO'!$AD$3:$AD$4922=TRIM($C129&amp;""))*('5_ACOMPANHAMENTO'!$AC$3:$AC$4922&lt;&gt;"")*((((I129&lt;&gt;"")*ISNUMBER(SEARCH("|"&amp;I129&amp;"|",'5_ACOMPANHAMENTO'!$AC$3:$AC$4922)))+((J129&lt;&gt;"")*ISNUMBER(SEARCH("|"&amp;J129&amp;"|",'5_ACOMPANHAMENTO'!$AC$3:$AC$4922)))+((K129&lt;&gt;"")*ISNUMBER(SEARCH("|"&amp;K129&amp;"|",'5_ACOMPANHAMENTO'!$AC$3:$AC$4922)))+((L129&lt;&gt;"")*ISNUMBER(SEARCH("|"&amp;L129&amp;"|",'5_ACOMPANHAMENTO'!$AC$3:$AC$4922)))+((M129&lt;&gt;"")*ISNUMBER(SEARCH("|"&amp;M129&amp;"|",'5_ACOMPANHAMENTO'!$AC$3:$AC$4922)))+((N129&lt;&gt;"")*ISNUMBER(SEARCH("|"&amp;N129&amp;"|",'5_ACOMPANHAMENTO'!$AC$3:$AC$4922)))+((O129&lt;&gt;"")*ISNUMBER(SEARCH("|"&amp;O129&amp;"|",'5_ACOMPANHAMENTO'!$AC$3:$AC$4922)))+((P129&lt;&gt;"")*ISNUMBER(SEARCH("|"&amp;P129&amp;"|",'5_ACOMPANHAMENTO'!$AC$3:$AC$4922)))+((Q129&lt;&gt;"")*ISNUMBER(SEARCH("|"&amp;Q129&amp;"|",'5_ACOMPANHAMENTO'!$AC$3:$AC$4922)))+((R129&lt;&gt;"")*ISNUMBER(SEARCH("|"&amp;R129&amp;"|",'5_ACOMPANHAMENTO'!$AC$3:$AC$4922)))+((S129&lt;&gt;"")*ISNUMBER(SEARCH("|"&amp;S129&amp;"|",'5_ACOMPANHAMENTO'!$AC$3:$AC$4922)))+((T129&lt;&gt;"")*ISNUMBER(SEARCH("|"&amp;T129&amp;"|",'5_ACOMPANHAMENTO'!$AC$3:$AC$4922)))+((U129&lt;&gt;"")*ISNUMBER(SEARCH("|"&amp;U129&amp;"|",'5_ACOMPANHAMENTO'!$AC$3:$AC$4922)))+((V129&lt;&gt;"")*ISNUMBER(SEARCH("|"&amp;V129&amp;"|",'5_ACOMPANHAMENTO'!$AC$3:$AC$4922)))+((W129&lt;&gt;"")*ISNUMBER(SEARCH("|"&amp;W129&amp;"|",'5_ACOMPANHAMENTO'!$AC$3:$AC$4922)))+((X129&lt;&gt;"")*ISNUMBER(SEARCH("|"&amp;X129&amp;"|",'5_ACOMPANHAMENTO'!$AC$3:$AC$4922)))+((Y129&lt;&gt;"")*ISNUMBER(SEARCH("|"&amp;Y129&amp;"|",'5_ACOMPANHAMENTO'!$AC$3:$AC$4922)))+((Z129&lt;&gt;"")*ISNUMBER(SEARCH("|"&amp;Z129&amp;"|",'5_ACOMPANHAMENTO'!$AC$3:$AC$4922)))+((AA129&lt;&gt;"")*ISNUMBER(SEARCH("|"&amp;AA129&amp;"|",'5_ACOMPANHAMENTO'!$AC$3:$AC$4922)))+((AB129&lt;&gt;"")*ISNUMBER(SEARCH("|"&amp;AB129&amp;"|",'5_ACOMPANHAMENTO'!$AC$3:$AC$4922))))&gt;0)),'5_ACOMPANHAMENTO'!$O$3:$O$4922),0))</f>
        <v/>
      </c>
      <c r="G129" s="7">
        <f>IF(OR($B129="",$C129=""),"",D129-F129)</f>
        <v/>
      </c>
      <c r="H129">
        <f>IF(OR($B129="",$C129=""),"",TRIM($B129&amp;"")&amp;"|"&amp;TRIM($C129&amp;""))</f>
        <v/>
      </c>
      <c r="I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",99)),1,99)))</f>
        <v/>
      </c>
      <c r="J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",99)),100,99)))</f>
        <v/>
      </c>
      <c r="K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",99)),199,99)))</f>
        <v/>
      </c>
      <c r="L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",99)),298,99)))</f>
        <v/>
      </c>
      <c r="M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",99)),397,99)))</f>
        <v/>
      </c>
      <c r="N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",99)),496,99)))</f>
        <v/>
      </c>
      <c r="O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",99)),595,99)))</f>
        <v/>
      </c>
      <c r="P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",99)),694,99)))</f>
        <v/>
      </c>
      <c r="Q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",99)),793,99)))</f>
        <v/>
      </c>
      <c r="R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",99)),892,99)))</f>
        <v/>
      </c>
      <c r="S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",99)),991,99)))</f>
        <v/>
      </c>
      <c r="T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",99)),1090,99)))</f>
        <v/>
      </c>
      <c r="U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",99)),1189,99)))</f>
        <v/>
      </c>
      <c r="V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",99)),1288,99)))</f>
        <v/>
      </c>
      <c r="W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",99)),1387,99)))</f>
        <v/>
      </c>
      <c r="X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",99)),1486,99)))</f>
        <v/>
      </c>
      <c r="Y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",99)),1585,99)))</f>
        <v/>
      </c>
      <c r="Z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",99)),1684,99)))</f>
        <v/>
      </c>
      <c r="AA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",99)),1783,99)))</f>
        <v/>
      </c>
      <c r="AB129" s="1">
        <f>IF($B129="","",TRIM(MID(SUBSTITUTE(TRIM(SUBSTITUTE(SUBSTITUTE(SUBSTITUTE(SUBSTITUTE(SUBSTITUTE(SUBSTITUTE(SUBSTITUTE(SUBSTITUTE(SUBSTITUTE(SUBSTITUTE(SUBSTITUTE(SUBSTITUTE(SUBSTITUTE(SUBSTITUTE(TRIM($B129&amp;""),CHAR(10),"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",REPT(" ",99)),1882,99)))</f>
        <v/>
      </c>
    </row>
    <row r="130" hidden="1" ht="14.25" customHeight="1">
      <c r="A130" s="4">
        <f>IF(OR($B130="",$C130=""),"",IFERROR(INDEX('5_ACOMPANHAMENTO'!$A$3:$A$4922,MATCH(1,INDEX(('5_ACOMPANHAMENTO'!$AD$3:$AD$4922=TRIM($C130&amp;""))*('5_ACOMPANHAMENTO'!$AC$3:$AC$4922&lt;&gt;"")*((((I130&lt;&gt;"")*ISNUMBER(SEARCH("|"&amp;I130&amp;"|",'5_ACOMPANHAMENTO'!$AC$3:$AC$4922)))+((J130&lt;&gt;"")*ISNUMBER(SEARCH("|"&amp;J130&amp;"|",'5_ACOMPANHAMENTO'!$AC$3:$AC$4922)))+((K130&lt;&gt;"")*ISNUMBER(SEARCH("|"&amp;K130&amp;"|",'5_ACOMPANHAMENTO'!$AC$3:$AC$4922)))+((L130&lt;&gt;"")*ISNUMBER(SEARCH("|"&amp;L130&amp;"|",'5_ACOMPANHAMENTO'!$AC$3:$AC$4922)))+((M130&lt;&gt;"")*ISNUMBER(SEARCH("|"&amp;M130&amp;"|",'5_ACOMPANHAMENTO'!$AC$3:$AC$4922)))+((N130&lt;&gt;"")*ISNUMBER(SEARCH("|"&amp;N130&amp;"|",'5_ACOMPANHAMENTO'!$AC$3:$AC$4922)))+((O130&lt;&gt;"")*ISNUMBER(SEARCH("|"&amp;O130&amp;"|",'5_ACOMPANHAMENTO'!$AC$3:$AC$4922)))+((P130&lt;&gt;"")*ISNUMBER(SEARCH("|"&amp;P130&amp;"|",'5_ACOMPANHAMENTO'!$AC$3:$AC$4922)))+((Q130&lt;&gt;"")*ISNUMBER(SEARCH("|"&amp;Q130&amp;"|",'5_ACOMPANHAMENTO'!$AC$3:$AC$4922)))+((R130&lt;&gt;"")*ISNUMBER(SEARCH("|"&amp;R130&amp;"|",'5_ACOMPANHAMENTO'!$AC$3:$AC$4922)))+((S130&lt;&gt;"")*ISNUMBER(SEARCH("|"&amp;S130&amp;"|",'5_ACOMPANHAMENTO'!$AC$3:$AC$4922)))+((T130&lt;&gt;"")*ISNUMBER(SEARCH("|"&amp;T130&amp;"|",'5_ACOMPANHAMENTO'!$AC$3:$AC$4922)))+((U130&lt;&gt;"")*ISNUMBER(SEARCH("|"&amp;U130&amp;"|",'5_ACOMPANHAMENTO'!$AC$3:$AC$4922)))+((V130&lt;&gt;"")*ISNUMBER(SEARCH("|"&amp;V130&amp;"|",'5_ACOMPANHAMENTO'!$AC$3:$AC$4922)))+((W130&lt;&gt;"")*ISNUMBER(SEARCH("|"&amp;W130&amp;"|",'5_ACOMPANHAMENTO'!$AC$3:$AC$4922)))+((X130&lt;&gt;"")*ISNUMBER(SEARCH("|"&amp;X130&amp;"|",'5_ACOMPANHAMENTO'!$AC$3:$AC$4922)))+((Y130&lt;&gt;"")*ISNUMBER(SEARCH("|"&amp;Y130&amp;"|",'5_ACOMPANHAMENTO'!$AC$3:$AC$4922)))+((Z130&lt;&gt;"")*ISNUMBER(SEARCH("|"&amp;Z130&amp;"|",'5_ACOMPANHAMENTO'!$AC$3:$AC$4922)))+((AA130&lt;&gt;"")*ISNUMBER(SEARCH("|"&amp;AA130&amp;"|",'5_ACOMPANHAMENTO'!$AC$3:$AC$4922)))+((AB130&lt;&gt;"")*ISNUMBER(SEARCH("|"&amp;AB130&amp;"|",'5_ACOMPANHAMENTO'!$AC$3:$AC$4922))))&gt;0),0),0)),""))</f>
        <v/>
      </c>
      <c r="B130" s="4" t="inlineStr">
        <is>
          <t>10188,10186,10191</t>
        </is>
      </c>
      <c r="C130" s="2" t="inlineStr">
        <is>
          <t>CARTONAGEM</t>
        </is>
      </c>
      <c r="D130" s="4">
        <f>IF(OR($B130="",$C130=""),"",IFERROR(SUMPRODUCT(--(('5_ACOMPANHAMENTO'!$AD$3:$AD$4922=TRIM($C130&amp;""))*('5_ACOMPANHAMENTO'!$AC$3:$AC$4922&lt;&gt;"")*((((I130&lt;&gt;"")*ISNUMBER(SEARCH("|"&amp;I130&amp;"|",'5_ACOMPANHAMENTO'!$AC$3:$AC$4922)))+((J130&lt;&gt;"")*ISNUMBER(SEARCH("|"&amp;J130&amp;"|",'5_ACOMPANHAMENTO'!$AC$3:$AC$4922)))+((K130&lt;&gt;"")*ISNUMBER(SEARCH("|"&amp;K130&amp;"|",'5_ACOMPANHAMENTO'!$AC$3:$AC$4922)))+((L130&lt;&gt;"")*ISNUMBER(SEARCH("|"&amp;L130&amp;"|",'5_ACOMPANHAMENTO'!$AC$3:$AC$4922)))+((M130&lt;&gt;"")*ISNUMBER(SEARCH("|"&amp;M130&amp;"|",'5_ACOMPANHAMENTO'!$AC$3:$AC$4922)))+((N130&lt;&gt;"")*ISNUMBER(SEARCH("|"&amp;N130&amp;"|",'5_ACOMPANHAMENTO'!$AC$3:$AC$4922)))+((O130&lt;&gt;"")*ISNUMBER(SEARCH("|"&amp;O130&amp;"|",'5_ACOMPANHAMENTO'!$AC$3:$AC$4922)))+((P130&lt;&gt;"")*ISNUMBER(SEARCH("|"&amp;P130&amp;"|",'5_ACOMPANHAMENTO'!$AC$3:$AC$4922)))+((Q130&lt;&gt;"")*ISNUMBER(SEARCH("|"&amp;Q130&amp;"|",'5_ACOMPANHAMENTO'!$AC$3:$AC$4922)))+((R130&lt;&gt;"")*ISNUMBER(SEARCH("|"&amp;R130&amp;"|",'5_ACOMPANHAMENTO'!$AC$3:$AC$4922)))+((S130&lt;&gt;"")*ISNUMBER(SEARCH("|"&amp;S130&amp;"|",'5_ACOMPANHAMENTO'!$AC$3:$AC$4922)))+((T130&lt;&gt;"")*ISNUMBER(SEARCH("|"&amp;T130&amp;"|",'5_ACOMPANHAMENTO'!$AC$3:$AC$4922)))+((U130&lt;&gt;"")*ISNUMBER(SEARCH("|"&amp;U130&amp;"|",'5_ACOMPANHAMENTO'!$AC$3:$AC$4922)))+((V130&lt;&gt;"")*ISNUMBER(SEARCH("|"&amp;V130&amp;"|",'5_ACOMPANHAMENTO'!$AC$3:$AC$4922)))+((W130&lt;&gt;"")*ISNUMBER(SEARCH("|"&amp;W130&amp;"|",'5_ACOMPANHAMENTO'!$AC$3:$AC$4922)))+((X130&lt;&gt;"")*ISNUMBER(SEARCH("|"&amp;X130&amp;"|",'5_ACOMPANHAMENTO'!$AC$3:$AC$4922)))+((Y130&lt;&gt;"")*ISNUMBER(SEARCH("|"&amp;Y130&amp;"|",'5_ACOMPANHAMENTO'!$AC$3:$AC$4922)))+((Z130&lt;&gt;"")*ISNUMBER(SEARCH("|"&amp;Z130&amp;"|",'5_ACOMPANHAMENTO'!$AC$3:$AC$4922)))+((AA130&lt;&gt;"")*ISNUMBER(SEARCH("|"&amp;AA130&amp;"|",'5_ACOMPANHAMENTO'!$AC$3:$AC$4922)))+((AB130&lt;&gt;"")*ISNUMBER(SEARCH("|"&amp;AB130&amp;"|",'5_ACOMPANHAMENTO'!$AC$3:$AC$4922))))&gt;0)),'5_ACOMPANHAMENTO'!$J$3:$J$4922),0))</f>
        <v/>
      </c>
      <c r="E130" s="4">
        <f>IF(G130=0,"FINALIZADO",IF(TODAY()&gt;A130,"ATRASADO "&amp;TODAY()-A130&amp;" DIAS","ADIANTADO "&amp;A130-TODAY()&amp;" DIAS"))</f>
        <v/>
      </c>
      <c r="F130" s="7">
        <f>IF(OR($B130="",$C130=""),"",IFERROR(SUMPRODUCT(--(('5_ACOMPANHAMENTO'!$AD$3:$AD$4922=TRIM($C130&amp;""))*('5_ACOMPANHAMENTO'!$AC$3:$AC$4922&lt;&gt;"")*((((I130&lt;&gt;"")*ISNUMBER(SEARCH("|"&amp;I130&amp;"|",'5_ACOMPANHAMENTO'!$AC$3:$AC$4922)))+((J130&lt;&gt;"")*ISNUMBER(SEARCH("|"&amp;J130&amp;"|",'5_ACOMPANHAMENTO'!$AC$3:$AC$4922)))+((K130&lt;&gt;"")*ISNUMBER(SEARCH("|"&amp;K130&amp;"|",'5_ACOMPANHAMENTO'!$AC$3:$AC$4922)))+((L130&lt;&gt;"")*ISNUMBER(SEARCH("|"&amp;L130&amp;"|",'5_ACOMPANHAMENTO'!$AC$3:$AC$4922)))+((M130&lt;&gt;"")*ISNUMBER(SEARCH("|"&amp;M130&amp;"|",'5_ACOMPANHAMENTO'!$AC$3:$AC$4922)))+((N130&lt;&gt;"")*ISNUMBER(SEARCH("|"&amp;N130&amp;"|",'5_ACOMPANHAMENTO'!$AC$3:$AC$4922)))+((O130&lt;&gt;"")*ISNUMBER(SEARCH("|"&amp;O130&amp;"|",'5_ACOMPANHAMENTO'!$AC$3:$AC$4922)))+((P130&lt;&gt;"")*ISNUMBER(SEARCH("|"&amp;P130&amp;"|",'5_ACOMPANHAMENTO'!$AC$3:$AC$4922)))+((Q130&lt;&gt;"")*ISNUMBER(SEARCH("|"&amp;Q130&amp;"|",'5_ACOMPANHAMENTO'!$AC$3:$AC$4922)))+((R130&lt;&gt;"")*ISNUMBER(SEARCH("|"&amp;R130&amp;"|",'5_ACOMPANHAMENTO'!$AC$3:$AC$4922)))+((S130&lt;&gt;"")*ISNUMBER(SEARCH("|"&amp;S130&amp;"|",'5_ACOMPANHAMENTO'!$AC$3:$AC$4922)))+((T130&lt;&gt;"")*ISNUMBER(SEARCH("|"&amp;T130&amp;"|",'5_ACOMPANHAMENTO'!$AC$3:$AC$4922)))+((U130&lt;&gt;"")*ISNUMBER(SEARCH("|"&amp;U130&amp;"|",'5_ACOMPANHAMENTO'!$AC$3:$AC$4922)))+((V130&lt;&gt;"")*ISNUMBER(SEARCH("|"&amp;V130&amp;"|",'5_ACOMPANHAMENTO'!$AC$3:$AC$4922)))+((W130&lt;&gt;"")*ISNUMBER(SEARCH("|"&amp;W130&amp;"|",'5_ACOMPANHAMENTO'!$AC$3:$AC$4922)))+((X130&lt;&gt;"")*ISNUMBER(SEARCH("|"&amp;X130&amp;"|",'5_ACOMPANHAMENTO'!$AC$3:$AC$4922)))+((Y130&lt;&gt;"")*ISNUMBER(SEARCH("|"&amp;Y130&amp;"|",'5_ACOMPANHAMENTO'!$AC$3:$AC$4922)))+((Z130&lt;&gt;"")*ISNUMBER(SEARCH("|"&amp;Z130&amp;"|",'5_ACOMPANHAMENTO'!$AC$3:$AC$4922)))+((AA130&lt;&gt;"")*ISNUMBER(SEARCH("|"&amp;AA130&amp;"|",'5_ACOMPANHAMENTO'!$AC$3:$AC$4922)))+((AB130&lt;&gt;"")*ISNUMBER(SEARCH("|"&amp;AB130&amp;"|",'5_ACOMPANHAMENTO'!$AC$3:$AC$4922))))&gt;0)),'5_ACOMPANHAMENTO'!$O$3:$O$4922),0))</f>
        <v/>
      </c>
      <c r="G130" s="7">
        <f>IF(OR($B130="",$C130=""),"",D130-F130)</f>
        <v/>
      </c>
      <c r="H130">
        <f>IF(OR($B130="",$C130=""),"",TRIM($B130&amp;"")&amp;"|"&amp;TRIM($C130&amp;""))</f>
        <v/>
      </c>
      <c r="I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",99)),1,99)))</f>
        <v/>
      </c>
      <c r="J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",99)),100,99)))</f>
        <v/>
      </c>
      <c r="K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",99)),199,99)))</f>
        <v/>
      </c>
      <c r="L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",99)),298,99)))</f>
        <v/>
      </c>
      <c r="M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",99)),397,99)))</f>
        <v/>
      </c>
      <c r="N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",99)),496,99)))</f>
        <v/>
      </c>
      <c r="O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",99)),595,99)))</f>
        <v/>
      </c>
      <c r="P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",99)),694,99)))</f>
        <v/>
      </c>
      <c r="Q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",99)),793,99)))</f>
        <v/>
      </c>
      <c r="R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",99)),892,99)))</f>
        <v/>
      </c>
      <c r="S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",99)),991,99)))</f>
        <v/>
      </c>
      <c r="T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",99)),1090,99)))</f>
        <v/>
      </c>
      <c r="U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",99)),1189,99)))</f>
        <v/>
      </c>
      <c r="V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",99)),1288,99)))</f>
        <v/>
      </c>
      <c r="W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",99)),1387,99)))</f>
        <v/>
      </c>
      <c r="X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",99)),1486,99)))</f>
        <v/>
      </c>
      <c r="Y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",99)),1585,99)))</f>
        <v/>
      </c>
      <c r="Z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",99)),1684,99)))</f>
        <v/>
      </c>
      <c r="AA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",99)),1783,99)))</f>
        <v/>
      </c>
      <c r="AB130" s="1">
        <f>IF($B130="","",TRIM(MID(SUBSTITUTE(TRIM(SUBSTITUTE(SUBSTITUTE(SUBSTITUTE(SUBSTITUTE(SUBSTITUTE(SUBSTITUTE(SUBSTITUTE(SUBSTITUTE(SUBSTITUTE(SUBSTITUTE(SUBSTITUTE(SUBSTITUTE(SUBSTITUTE(SUBSTITUTE(TRIM($B130&amp;""),CHAR(10),"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",REPT(" ",99)),1882,99)))</f>
        <v/>
      </c>
    </row>
    <row r="131" hidden="1" ht="14.25" customHeight="1">
      <c r="A131" s="4">
        <f>IF(OR($B131="",$C131=""),"",IFERROR(INDEX('5_ACOMPANHAMENTO'!$A$3:$A$4922,MATCH(1,INDEX(('5_ACOMPANHAMENTO'!$AD$3:$AD$4922=TRIM($C131&amp;""))*('5_ACOMPANHAMENTO'!$AC$3:$AC$4922&lt;&gt;"")*((((I131&lt;&gt;"")*ISNUMBER(SEARCH("|"&amp;I131&amp;"|",'5_ACOMPANHAMENTO'!$AC$3:$AC$4922)))+((J131&lt;&gt;"")*ISNUMBER(SEARCH("|"&amp;J131&amp;"|",'5_ACOMPANHAMENTO'!$AC$3:$AC$4922)))+((K131&lt;&gt;"")*ISNUMBER(SEARCH("|"&amp;K131&amp;"|",'5_ACOMPANHAMENTO'!$AC$3:$AC$4922)))+((L131&lt;&gt;"")*ISNUMBER(SEARCH("|"&amp;L131&amp;"|",'5_ACOMPANHAMENTO'!$AC$3:$AC$4922)))+((M131&lt;&gt;"")*ISNUMBER(SEARCH("|"&amp;M131&amp;"|",'5_ACOMPANHAMENTO'!$AC$3:$AC$4922)))+((N131&lt;&gt;"")*ISNUMBER(SEARCH("|"&amp;N131&amp;"|",'5_ACOMPANHAMENTO'!$AC$3:$AC$4922)))+((O131&lt;&gt;"")*ISNUMBER(SEARCH("|"&amp;O131&amp;"|",'5_ACOMPANHAMENTO'!$AC$3:$AC$4922)))+((P131&lt;&gt;"")*ISNUMBER(SEARCH("|"&amp;P131&amp;"|",'5_ACOMPANHAMENTO'!$AC$3:$AC$4922)))+((Q131&lt;&gt;"")*ISNUMBER(SEARCH("|"&amp;Q131&amp;"|",'5_ACOMPANHAMENTO'!$AC$3:$AC$4922)))+((R131&lt;&gt;"")*ISNUMBER(SEARCH("|"&amp;R131&amp;"|",'5_ACOMPANHAMENTO'!$AC$3:$AC$4922)))+((S131&lt;&gt;"")*ISNUMBER(SEARCH("|"&amp;S131&amp;"|",'5_ACOMPANHAMENTO'!$AC$3:$AC$4922)))+((T131&lt;&gt;"")*ISNUMBER(SEARCH("|"&amp;T131&amp;"|",'5_ACOMPANHAMENTO'!$AC$3:$AC$4922)))+((U131&lt;&gt;"")*ISNUMBER(SEARCH("|"&amp;U131&amp;"|",'5_ACOMPANHAMENTO'!$AC$3:$AC$4922)))+((V131&lt;&gt;"")*ISNUMBER(SEARCH("|"&amp;V131&amp;"|",'5_ACOMPANHAMENTO'!$AC$3:$AC$4922)))+((W131&lt;&gt;"")*ISNUMBER(SEARCH("|"&amp;W131&amp;"|",'5_ACOMPANHAMENTO'!$AC$3:$AC$4922)))+((X131&lt;&gt;"")*ISNUMBER(SEARCH("|"&amp;X131&amp;"|",'5_ACOMPANHAMENTO'!$AC$3:$AC$4922)))+((Y131&lt;&gt;"")*ISNUMBER(SEARCH("|"&amp;Y131&amp;"|",'5_ACOMPANHAMENTO'!$AC$3:$AC$4922)))+((Z131&lt;&gt;"")*ISNUMBER(SEARCH("|"&amp;Z131&amp;"|",'5_ACOMPANHAMENTO'!$AC$3:$AC$4922)))+((AA131&lt;&gt;"")*ISNUMBER(SEARCH("|"&amp;AA131&amp;"|",'5_ACOMPANHAMENTO'!$AC$3:$AC$4922)))+((AB131&lt;&gt;"")*ISNUMBER(SEARCH("|"&amp;AB131&amp;"|",'5_ACOMPANHAMENTO'!$AC$3:$AC$4922))))&gt;0),0),0)),""))</f>
        <v/>
      </c>
      <c r="B131" s="4" t="inlineStr">
        <is>
          <t>10188,10186,10192</t>
        </is>
      </c>
      <c r="C131" s="2" t="inlineStr">
        <is>
          <t>CARTONAGEM</t>
        </is>
      </c>
      <c r="D131" s="4">
        <f>IF(OR($B131="",$C131=""),"",IFERROR(SUMPRODUCT(--(('5_ACOMPANHAMENTO'!$AD$3:$AD$4922=TRIM($C131&amp;""))*('5_ACOMPANHAMENTO'!$AC$3:$AC$4922&lt;&gt;"")*((((I131&lt;&gt;"")*ISNUMBER(SEARCH("|"&amp;I131&amp;"|",'5_ACOMPANHAMENTO'!$AC$3:$AC$4922)))+((J131&lt;&gt;"")*ISNUMBER(SEARCH("|"&amp;J131&amp;"|",'5_ACOMPANHAMENTO'!$AC$3:$AC$4922)))+((K131&lt;&gt;"")*ISNUMBER(SEARCH("|"&amp;K131&amp;"|",'5_ACOMPANHAMENTO'!$AC$3:$AC$4922)))+((L131&lt;&gt;"")*ISNUMBER(SEARCH("|"&amp;L131&amp;"|",'5_ACOMPANHAMENTO'!$AC$3:$AC$4922)))+((M131&lt;&gt;"")*ISNUMBER(SEARCH("|"&amp;M131&amp;"|",'5_ACOMPANHAMENTO'!$AC$3:$AC$4922)))+((N131&lt;&gt;"")*ISNUMBER(SEARCH("|"&amp;N131&amp;"|",'5_ACOMPANHAMENTO'!$AC$3:$AC$4922)))+((O131&lt;&gt;"")*ISNUMBER(SEARCH("|"&amp;O131&amp;"|",'5_ACOMPANHAMENTO'!$AC$3:$AC$4922)))+((P131&lt;&gt;"")*ISNUMBER(SEARCH("|"&amp;P131&amp;"|",'5_ACOMPANHAMENTO'!$AC$3:$AC$4922)))+((Q131&lt;&gt;"")*ISNUMBER(SEARCH("|"&amp;Q131&amp;"|",'5_ACOMPANHAMENTO'!$AC$3:$AC$4922)))+((R131&lt;&gt;"")*ISNUMBER(SEARCH("|"&amp;R131&amp;"|",'5_ACOMPANHAMENTO'!$AC$3:$AC$4922)))+((S131&lt;&gt;"")*ISNUMBER(SEARCH("|"&amp;S131&amp;"|",'5_ACOMPANHAMENTO'!$AC$3:$AC$4922)))+((T131&lt;&gt;"")*ISNUMBER(SEARCH("|"&amp;T131&amp;"|",'5_ACOMPANHAMENTO'!$AC$3:$AC$4922)))+((U131&lt;&gt;"")*ISNUMBER(SEARCH("|"&amp;U131&amp;"|",'5_ACOMPANHAMENTO'!$AC$3:$AC$4922)))+((V131&lt;&gt;"")*ISNUMBER(SEARCH("|"&amp;V131&amp;"|",'5_ACOMPANHAMENTO'!$AC$3:$AC$4922)))+((W131&lt;&gt;"")*ISNUMBER(SEARCH("|"&amp;W131&amp;"|",'5_ACOMPANHAMENTO'!$AC$3:$AC$4922)))+((X131&lt;&gt;"")*ISNUMBER(SEARCH("|"&amp;X131&amp;"|",'5_ACOMPANHAMENTO'!$AC$3:$AC$4922)))+((Y131&lt;&gt;"")*ISNUMBER(SEARCH("|"&amp;Y131&amp;"|",'5_ACOMPANHAMENTO'!$AC$3:$AC$4922)))+((Z131&lt;&gt;"")*ISNUMBER(SEARCH("|"&amp;Z131&amp;"|",'5_ACOMPANHAMENTO'!$AC$3:$AC$4922)))+((AA131&lt;&gt;"")*ISNUMBER(SEARCH("|"&amp;AA131&amp;"|",'5_ACOMPANHAMENTO'!$AC$3:$AC$4922)))+((AB131&lt;&gt;"")*ISNUMBER(SEARCH("|"&amp;AB131&amp;"|",'5_ACOMPANHAMENTO'!$AC$3:$AC$4922))))&gt;0)),'5_ACOMPANHAMENTO'!$J$3:$J$4922),0))</f>
        <v/>
      </c>
      <c r="E131" s="4">
        <f>IF(G131=0,"FINALIZADO",IF(TODAY()&gt;A131,"ATRASADO "&amp;TODAY()-A131&amp;" DIAS","ADIANTADO "&amp;A131-TODAY()&amp;" DIAS"))</f>
        <v/>
      </c>
      <c r="F131" s="7">
        <f>IF(OR($B131="",$C131=""),"",IFERROR(SUMPRODUCT(--(('5_ACOMPANHAMENTO'!$AD$3:$AD$4922=TRIM($C131&amp;""))*('5_ACOMPANHAMENTO'!$AC$3:$AC$4922&lt;&gt;"")*((((I131&lt;&gt;"")*ISNUMBER(SEARCH("|"&amp;I131&amp;"|",'5_ACOMPANHAMENTO'!$AC$3:$AC$4922)))+((J131&lt;&gt;"")*ISNUMBER(SEARCH("|"&amp;J131&amp;"|",'5_ACOMPANHAMENTO'!$AC$3:$AC$4922)))+((K131&lt;&gt;"")*ISNUMBER(SEARCH("|"&amp;K131&amp;"|",'5_ACOMPANHAMENTO'!$AC$3:$AC$4922)))+((L131&lt;&gt;"")*ISNUMBER(SEARCH("|"&amp;L131&amp;"|",'5_ACOMPANHAMENTO'!$AC$3:$AC$4922)))+((M131&lt;&gt;"")*ISNUMBER(SEARCH("|"&amp;M131&amp;"|",'5_ACOMPANHAMENTO'!$AC$3:$AC$4922)))+((N131&lt;&gt;"")*ISNUMBER(SEARCH("|"&amp;N131&amp;"|",'5_ACOMPANHAMENTO'!$AC$3:$AC$4922)))+((O131&lt;&gt;"")*ISNUMBER(SEARCH("|"&amp;O131&amp;"|",'5_ACOMPANHAMENTO'!$AC$3:$AC$4922)))+((P131&lt;&gt;"")*ISNUMBER(SEARCH("|"&amp;P131&amp;"|",'5_ACOMPANHAMENTO'!$AC$3:$AC$4922)))+((Q131&lt;&gt;"")*ISNUMBER(SEARCH("|"&amp;Q131&amp;"|",'5_ACOMPANHAMENTO'!$AC$3:$AC$4922)))+((R131&lt;&gt;"")*ISNUMBER(SEARCH("|"&amp;R131&amp;"|",'5_ACOMPANHAMENTO'!$AC$3:$AC$4922)))+((S131&lt;&gt;"")*ISNUMBER(SEARCH("|"&amp;S131&amp;"|",'5_ACOMPANHAMENTO'!$AC$3:$AC$4922)))+((T131&lt;&gt;"")*ISNUMBER(SEARCH("|"&amp;T131&amp;"|",'5_ACOMPANHAMENTO'!$AC$3:$AC$4922)))+((U131&lt;&gt;"")*ISNUMBER(SEARCH("|"&amp;U131&amp;"|",'5_ACOMPANHAMENTO'!$AC$3:$AC$4922)))+((V131&lt;&gt;"")*ISNUMBER(SEARCH("|"&amp;V131&amp;"|",'5_ACOMPANHAMENTO'!$AC$3:$AC$4922)))+((W131&lt;&gt;"")*ISNUMBER(SEARCH("|"&amp;W131&amp;"|",'5_ACOMPANHAMENTO'!$AC$3:$AC$4922)))+((X131&lt;&gt;"")*ISNUMBER(SEARCH("|"&amp;X131&amp;"|",'5_ACOMPANHAMENTO'!$AC$3:$AC$4922)))+((Y131&lt;&gt;"")*ISNUMBER(SEARCH("|"&amp;Y131&amp;"|",'5_ACOMPANHAMENTO'!$AC$3:$AC$4922)))+((Z131&lt;&gt;"")*ISNUMBER(SEARCH("|"&amp;Z131&amp;"|",'5_ACOMPANHAMENTO'!$AC$3:$AC$4922)))+((AA131&lt;&gt;"")*ISNUMBER(SEARCH("|"&amp;AA131&amp;"|",'5_ACOMPANHAMENTO'!$AC$3:$AC$4922)))+((AB131&lt;&gt;"")*ISNUMBER(SEARCH("|"&amp;AB131&amp;"|",'5_ACOMPANHAMENTO'!$AC$3:$AC$4922))))&gt;0)),'5_ACOMPANHAMENTO'!$O$3:$O$4922),0))</f>
        <v/>
      </c>
      <c r="G131" s="7">
        <f>IF(OR($B131="",$C131=""),"",D131-F131)</f>
        <v/>
      </c>
      <c r="H131">
        <f>IF(OR($B131="",$C131=""),"",TRIM($B131&amp;"")&amp;"|"&amp;TRIM($C131&amp;""))</f>
        <v/>
      </c>
      <c r="I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",99)),1,99)))</f>
        <v/>
      </c>
      <c r="J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",99)),100,99)))</f>
        <v/>
      </c>
      <c r="K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",99)),199,99)))</f>
        <v/>
      </c>
      <c r="L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",99)),298,99)))</f>
        <v/>
      </c>
      <c r="M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",99)),397,99)))</f>
        <v/>
      </c>
      <c r="N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",99)),496,99)))</f>
        <v/>
      </c>
      <c r="O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",99)),595,99)))</f>
        <v/>
      </c>
      <c r="P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",99)),694,99)))</f>
        <v/>
      </c>
      <c r="Q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",99)),793,99)))</f>
        <v/>
      </c>
      <c r="R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",99)),892,99)))</f>
        <v/>
      </c>
      <c r="S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",99)),991,99)))</f>
        <v/>
      </c>
      <c r="T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",99)),1090,99)))</f>
        <v/>
      </c>
      <c r="U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",99)),1189,99)))</f>
        <v/>
      </c>
      <c r="V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",99)),1288,99)))</f>
        <v/>
      </c>
      <c r="W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",99)),1387,99)))</f>
        <v/>
      </c>
      <c r="X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",99)),1486,99)))</f>
        <v/>
      </c>
      <c r="Y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",99)),1585,99)))</f>
        <v/>
      </c>
      <c r="Z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",99)),1684,99)))</f>
        <v/>
      </c>
      <c r="AA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",99)),1783,99)))</f>
        <v/>
      </c>
      <c r="AB131" s="1">
        <f>IF($B131="","",TRIM(MID(SUBSTITUTE(TRIM(SUBSTITUTE(SUBSTITUTE(SUBSTITUTE(SUBSTITUTE(SUBSTITUTE(SUBSTITUTE(SUBSTITUTE(SUBSTITUTE(SUBSTITUTE(SUBSTITUTE(SUBSTITUTE(SUBSTITUTE(SUBSTITUTE(SUBSTITUTE(TRIM($B131&amp;""),CHAR(10),"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",REPT(" ",99)),1882,99)))</f>
        <v/>
      </c>
    </row>
    <row r="132" hidden="1" ht="14.25" customHeight="1">
      <c r="A132" s="4">
        <f>IF(OR($B132="",$C132=""),"",IFERROR(INDEX('5_ACOMPANHAMENTO'!$A$3:$A$4922,MATCH(1,INDEX(('5_ACOMPANHAMENTO'!$AD$3:$AD$4922=TRIM($C132&amp;""))*('5_ACOMPANHAMENTO'!$AC$3:$AC$4922&lt;&gt;"")*((((I132&lt;&gt;"")*ISNUMBER(SEARCH("|"&amp;I132&amp;"|",'5_ACOMPANHAMENTO'!$AC$3:$AC$4922)))+((J132&lt;&gt;"")*ISNUMBER(SEARCH("|"&amp;J132&amp;"|",'5_ACOMPANHAMENTO'!$AC$3:$AC$4922)))+((K132&lt;&gt;"")*ISNUMBER(SEARCH("|"&amp;K132&amp;"|",'5_ACOMPANHAMENTO'!$AC$3:$AC$4922)))+((L132&lt;&gt;"")*ISNUMBER(SEARCH("|"&amp;L132&amp;"|",'5_ACOMPANHAMENTO'!$AC$3:$AC$4922)))+((M132&lt;&gt;"")*ISNUMBER(SEARCH("|"&amp;M132&amp;"|",'5_ACOMPANHAMENTO'!$AC$3:$AC$4922)))+((N132&lt;&gt;"")*ISNUMBER(SEARCH("|"&amp;N132&amp;"|",'5_ACOMPANHAMENTO'!$AC$3:$AC$4922)))+((O132&lt;&gt;"")*ISNUMBER(SEARCH("|"&amp;O132&amp;"|",'5_ACOMPANHAMENTO'!$AC$3:$AC$4922)))+((P132&lt;&gt;"")*ISNUMBER(SEARCH("|"&amp;P132&amp;"|",'5_ACOMPANHAMENTO'!$AC$3:$AC$4922)))+((Q132&lt;&gt;"")*ISNUMBER(SEARCH("|"&amp;Q132&amp;"|",'5_ACOMPANHAMENTO'!$AC$3:$AC$4922)))+((R132&lt;&gt;"")*ISNUMBER(SEARCH("|"&amp;R132&amp;"|",'5_ACOMPANHAMENTO'!$AC$3:$AC$4922)))+((S132&lt;&gt;"")*ISNUMBER(SEARCH("|"&amp;S132&amp;"|",'5_ACOMPANHAMENTO'!$AC$3:$AC$4922)))+((T132&lt;&gt;"")*ISNUMBER(SEARCH("|"&amp;T132&amp;"|",'5_ACOMPANHAMENTO'!$AC$3:$AC$4922)))+((U132&lt;&gt;"")*ISNUMBER(SEARCH("|"&amp;U132&amp;"|",'5_ACOMPANHAMENTO'!$AC$3:$AC$4922)))+((V132&lt;&gt;"")*ISNUMBER(SEARCH("|"&amp;V132&amp;"|",'5_ACOMPANHAMENTO'!$AC$3:$AC$4922)))+((W132&lt;&gt;"")*ISNUMBER(SEARCH("|"&amp;W132&amp;"|",'5_ACOMPANHAMENTO'!$AC$3:$AC$4922)))+((X132&lt;&gt;"")*ISNUMBER(SEARCH("|"&amp;X132&amp;"|",'5_ACOMPANHAMENTO'!$AC$3:$AC$4922)))+((Y132&lt;&gt;"")*ISNUMBER(SEARCH("|"&amp;Y132&amp;"|",'5_ACOMPANHAMENTO'!$AC$3:$AC$4922)))+((Z132&lt;&gt;"")*ISNUMBER(SEARCH("|"&amp;Z132&amp;"|",'5_ACOMPANHAMENTO'!$AC$3:$AC$4922)))+((AA132&lt;&gt;"")*ISNUMBER(SEARCH("|"&amp;AA132&amp;"|",'5_ACOMPANHAMENTO'!$AC$3:$AC$4922)))+((AB132&lt;&gt;"")*ISNUMBER(SEARCH("|"&amp;AB132&amp;"|",'5_ACOMPANHAMENTO'!$AC$3:$AC$4922))))&gt;0),0),0)),""))</f>
        <v/>
      </c>
      <c r="B132" s="4" t="inlineStr">
        <is>
          <t>10188,10186,10193</t>
        </is>
      </c>
      <c r="C132" s="2" t="inlineStr">
        <is>
          <t>CARTONAGEM</t>
        </is>
      </c>
      <c r="D132" s="4">
        <f>IF(OR($B132="",$C132=""),"",IFERROR(SUMPRODUCT(--(('5_ACOMPANHAMENTO'!$AD$3:$AD$4922=TRIM($C132&amp;""))*('5_ACOMPANHAMENTO'!$AC$3:$AC$4922&lt;&gt;"")*((((I132&lt;&gt;"")*ISNUMBER(SEARCH("|"&amp;I132&amp;"|",'5_ACOMPANHAMENTO'!$AC$3:$AC$4922)))+((J132&lt;&gt;"")*ISNUMBER(SEARCH("|"&amp;J132&amp;"|",'5_ACOMPANHAMENTO'!$AC$3:$AC$4922)))+((K132&lt;&gt;"")*ISNUMBER(SEARCH("|"&amp;K132&amp;"|",'5_ACOMPANHAMENTO'!$AC$3:$AC$4922)))+((L132&lt;&gt;"")*ISNUMBER(SEARCH("|"&amp;L132&amp;"|",'5_ACOMPANHAMENTO'!$AC$3:$AC$4922)))+((M132&lt;&gt;"")*ISNUMBER(SEARCH("|"&amp;M132&amp;"|",'5_ACOMPANHAMENTO'!$AC$3:$AC$4922)))+((N132&lt;&gt;"")*ISNUMBER(SEARCH("|"&amp;N132&amp;"|",'5_ACOMPANHAMENTO'!$AC$3:$AC$4922)))+((O132&lt;&gt;"")*ISNUMBER(SEARCH("|"&amp;O132&amp;"|",'5_ACOMPANHAMENTO'!$AC$3:$AC$4922)))+((P132&lt;&gt;"")*ISNUMBER(SEARCH("|"&amp;P132&amp;"|",'5_ACOMPANHAMENTO'!$AC$3:$AC$4922)))+((Q132&lt;&gt;"")*ISNUMBER(SEARCH("|"&amp;Q132&amp;"|",'5_ACOMPANHAMENTO'!$AC$3:$AC$4922)))+((R132&lt;&gt;"")*ISNUMBER(SEARCH("|"&amp;R132&amp;"|",'5_ACOMPANHAMENTO'!$AC$3:$AC$4922)))+((S132&lt;&gt;"")*ISNUMBER(SEARCH("|"&amp;S132&amp;"|",'5_ACOMPANHAMENTO'!$AC$3:$AC$4922)))+((T132&lt;&gt;"")*ISNUMBER(SEARCH("|"&amp;T132&amp;"|",'5_ACOMPANHAMENTO'!$AC$3:$AC$4922)))+((U132&lt;&gt;"")*ISNUMBER(SEARCH("|"&amp;U132&amp;"|",'5_ACOMPANHAMENTO'!$AC$3:$AC$4922)))+((V132&lt;&gt;"")*ISNUMBER(SEARCH("|"&amp;V132&amp;"|",'5_ACOMPANHAMENTO'!$AC$3:$AC$4922)))+((W132&lt;&gt;"")*ISNUMBER(SEARCH("|"&amp;W132&amp;"|",'5_ACOMPANHAMENTO'!$AC$3:$AC$4922)))+((X132&lt;&gt;"")*ISNUMBER(SEARCH("|"&amp;X132&amp;"|",'5_ACOMPANHAMENTO'!$AC$3:$AC$4922)))+((Y132&lt;&gt;"")*ISNUMBER(SEARCH("|"&amp;Y132&amp;"|",'5_ACOMPANHAMENTO'!$AC$3:$AC$4922)))+((Z132&lt;&gt;"")*ISNUMBER(SEARCH("|"&amp;Z132&amp;"|",'5_ACOMPANHAMENTO'!$AC$3:$AC$4922)))+((AA132&lt;&gt;"")*ISNUMBER(SEARCH("|"&amp;AA132&amp;"|",'5_ACOMPANHAMENTO'!$AC$3:$AC$4922)))+((AB132&lt;&gt;"")*ISNUMBER(SEARCH("|"&amp;AB132&amp;"|",'5_ACOMPANHAMENTO'!$AC$3:$AC$4922))))&gt;0)),'5_ACOMPANHAMENTO'!$J$3:$J$4922),0))</f>
        <v/>
      </c>
      <c r="E132" s="4">
        <f>IF(G132=0,"FINALIZADO",IF(TODAY()&gt;A132,"ATRASADO "&amp;TODAY()-A132&amp;" DIAS","ADIANTADO "&amp;A132-TODAY()&amp;" DIAS"))</f>
        <v/>
      </c>
      <c r="F132" s="7">
        <f>IF(OR($B132="",$C132=""),"",IFERROR(SUMPRODUCT(--(('5_ACOMPANHAMENTO'!$AD$3:$AD$4922=TRIM($C132&amp;""))*('5_ACOMPANHAMENTO'!$AC$3:$AC$4922&lt;&gt;"")*((((I132&lt;&gt;"")*ISNUMBER(SEARCH("|"&amp;I132&amp;"|",'5_ACOMPANHAMENTO'!$AC$3:$AC$4922)))+((J132&lt;&gt;"")*ISNUMBER(SEARCH("|"&amp;J132&amp;"|",'5_ACOMPANHAMENTO'!$AC$3:$AC$4922)))+((K132&lt;&gt;"")*ISNUMBER(SEARCH("|"&amp;K132&amp;"|",'5_ACOMPANHAMENTO'!$AC$3:$AC$4922)))+((L132&lt;&gt;"")*ISNUMBER(SEARCH("|"&amp;L132&amp;"|",'5_ACOMPANHAMENTO'!$AC$3:$AC$4922)))+((M132&lt;&gt;"")*ISNUMBER(SEARCH("|"&amp;M132&amp;"|",'5_ACOMPANHAMENTO'!$AC$3:$AC$4922)))+((N132&lt;&gt;"")*ISNUMBER(SEARCH("|"&amp;N132&amp;"|",'5_ACOMPANHAMENTO'!$AC$3:$AC$4922)))+((O132&lt;&gt;"")*ISNUMBER(SEARCH("|"&amp;O132&amp;"|",'5_ACOMPANHAMENTO'!$AC$3:$AC$4922)))+((P132&lt;&gt;"")*ISNUMBER(SEARCH("|"&amp;P132&amp;"|",'5_ACOMPANHAMENTO'!$AC$3:$AC$4922)))+((Q132&lt;&gt;"")*ISNUMBER(SEARCH("|"&amp;Q132&amp;"|",'5_ACOMPANHAMENTO'!$AC$3:$AC$4922)))+((R132&lt;&gt;"")*ISNUMBER(SEARCH("|"&amp;R132&amp;"|",'5_ACOMPANHAMENTO'!$AC$3:$AC$4922)))+((S132&lt;&gt;"")*ISNUMBER(SEARCH("|"&amp;S132&amp;"|",'5_ACOMPANHAMENTO'!$AC$3:$AC$4922)))+((T132&lt;&gt;"")*ISNUMBER(SEARCH("|"&amp;T132&amp;"|",'5_ACOMPANHAMENTO'!$AC$3:$AC$4922)))+((U132&lt;&gt;"")*ISNUMBER(SEARCH("|"&amp;U132&amp;"|",'5_ACOMPANHAMENTO'!$AC$3:$AC$4922)))+((V132&lt;&gt;"")*ISNUMBER(SEARCH("|"&amp;V132&amp;"|",'5_ACOMPANHAMENTO'!$AC$3:$AC$4922)))+((W132&lt;&gt;"")*ISNUMBER(SEARCH("|"&amp;W132&amp;"|",'5_ACOMPANHAMENTO'!$AC$3:$AC$4922)))+((X132&lt;&gt;"")*ISNUMBER(SEARCH("|"&amp;X132&amp;"|",'5_ACOMPANHAMENTO'!$AC$3:$AC$4922)))+((Y132&lt;&gt;"")*ISNUMBER(SEARCH("|"&amp;Y132&amp;"|",'5_ACOMPANHAMENTO'!$AC$3:$AC$4922)))+((Z132&lt;&gt;"")*ISNUMBER(SEARCH("|"&amp;Z132&amp;"|",'5_ACOMPANHAMENTO'!$AC$3:$AC$4922)))+((AA132&lt;&gt;"")*ISNUMBER(SEARCH("|"&amp;AA132&amp;"|",'5_ACOMPANHAMENTO'!$AC$3:$AC$4922)))+((AB132&lt;&gt;"")*ISNUMBER(SEARCH("|"&amp;AB132&amp;"|",'5_ACOMPANHAMENTO'!$AC$3:$AC$4922))))&gt;0)),'5_ACOMPANHAMENTO'!$O$3:$O$4922),0))</f>
        <v/>
      </c>
      <c r="G132" s="7">
        <f>IF(OR($B132="",$C132=""),"",D132-F132)</f>
        <v/>
      </c>
      <c r="H132">
        <f>IF(OR($B132="",$C132=""),"",TRIM($B132&amp;"")&amp;"|"&amp;TRIM($C132&amp;""))</f>
        <v/>
      </c>
      <c r="I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",99)),1,99)))</f>
        <v/>
      </c>
      <c r="J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",99)),100,99)))</f>
        <v/>
      </c>
      <c r="K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",99)),199,99)))</f>
        <v/>
      </c>
      <c r="L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",99)),298,99)))</f>
        <v/>
      </c>
      <c r="M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",99)),397,99)))</f>
        <v/>
      </c>
      <c r="N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",99)),496,99)))</f>
        <v/>
      </c>
      <c r="O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",99)),595,99)))</f>
        <v/>
      </c>
      <c r="P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",99)),694,99)))</f>
        <v/>
      </c>
      <c r="Q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",99)),793,99)))</f>
        <v/>
      </c>
      <c r="R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",99)),892,99)))</f>
        <v/>
      </c>
      <c r="S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",99)),991,99)))</f>
        <v/>
      </c>
      <c r="T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",99)),1090,99)))</f>
        <v/>
      </c>
      <c r="U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",99)),1189,99)))</f>
        <v/>
      </c>
      <c r="V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",99)),1288,99)))</f>
        <v/>
      </c>
      <c r="W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",99)),1387,99)))</f>
        <v/>
      </c>
      <c r="X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",99)),1486,99)))</f>
        <v/>
      </c>
      <c r="Y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",99)),1585,99)))</f>
        <v/>
      </c>
      <c r="Z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",99)),1684,99)))</f>
        <v/>
      </c>
      <c r="AA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",99)),1783,99)))</f>
        <v/>
      </c>
      <c r="AB132" s="1">
        <f>IF($B132="","",TRIM(MID(SUBSTITUTE(TRIM(SUBSTITUTE(SUBSTITUTE(SUBSTITUTE(SUBSTITUTE(SUBSTITUTE(SUBSTITUTE(SUBSTITUTE(SUBSTITUTE(SUBSTITUTE(SUBSTITUTE(SUBSTITUTE(SUBSTITUTE(SUBSTITUTE(SUBSTITUTE(TRIM($B132&amp;""),CHAR(10),"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",REPT(" ",99)),1882,99)))</f>
        <v/>
      </c>
    </row>
    <row r="133" hidden="1" ht="14.25" customHeight="1">
      <c r="A133" s="4">
        <f>IF(OR($B133="",$C133=""),"",IFERROR(INDEX('5_ACOMPANHAMENTO'!$A$3:$A$4922,MATCH(1,INDEX(('5_ACOMPANHAMENTO'!$AD$3:$AD$4922=TRIM($C133&amp;""))*('5_ACOMPANHAMENTO'!$AC$3:$AC$4922&lt;&gt;"")*((((I133&lt;&gt;"")*ISNUMBER(SEARCH("|"&amp;I133&amp;"|",'5_ACOMPANHAMENTO'!$AC$3:$AC$4922)))+((J133&lt;&gt;"")*ISNUMBER(SEARCH("|"&amp;J133&amp;"|",'5_ACOMPANHAMENTO'!$AC$3:$AC$4922)))+((K133&lt;&gt;"")*ISNUMBER(SEARCH("|"&amp;K133&amp;"|",'5_ACOMPANHAMENTO'!$AC$3:$AC$4922)))+((L133&lt;&gt;"")*ISNUMBER(SEARCH("|"&amp;L133&amp;"|",'5_ACOMPANHAMENTO'!$AC$3:$AC$4922)))+((M133&lt;&gt;"")*ISNUMBER(SEARCH("|"&amp;M133&amp;"|",'5_ACOMPANHAMENTO'!$AC$3:$AC$4922)))+((N133&lt;&gt;"")*ISNUMBER(SEARCH("|"&amp;N133&amp;"|",'5_ACOMPANHAMENTO'!$AC$3:$AC$4922)))+((O133&lt;&gt;"")*ISNUMBER(SEARCH("|"&amp;O133&amp;"|",'5_ACOMPANHAMENTO'!$AC$3:$AC$4922)))+((P133&lt;&gt;"")*ISNUMBER(SEARCH("|"&amp;P133&amp;"|",'5_ACOMPANHAMENTO'!$AC$3:$AC$4922)))+((Q133&lt;&gt;"")*ISNUMBER(SEARCH("|"&amp;Q133&amp;"|",'5_ACOMPANHAMENTO'!$AC$3:$AC$4922)))+((R133&lt;&gt;"")*ISNUMBER(SEARCH("|"&amp;R133&amp;"|",'5_ACOMPANHAMENTO'!$AC$3:$AC$4922)))+((S133&lt;&gt;"")*ISNUMBER(SEARCH("|"&amp;S133&amp;"|",'5_ACOMPANHAMENTO'!$AC$3:$AC$4922)))+((T133&lt;&gt;"")*ISNUMBER(SEARCH("|"&amp;T133&amp;"|",'5_ACOMPANHAMENTO'!$AC$3:$AC$4922)))+((U133&lt;&gt;"")*ISNUMBER(SEARCH("|"&amp;U133&amp;"|",'5_ACOMPANHAMENTO'!$AC$3:$AC$4922)))+((V133&lt;&gt;"")*ISNUMBER(SEARCH("|"&amp;V133&amp;"|",'5_ACOMPANHAMENTO'!$AC$3:$AC$4922)))+((W133&lt;&gt;"")*ISNUMBER(SEARCH("|"&amp;W133&amp;"|",'5_ACOMPANHAMENTO'!$AC$3:$AC$4922)))+((X133&lt;&gt;"")*ISNUMBER(SEARCH("|"&amp;X133&amp;"|",'5_ACOMPANHAMENTO'!$AC$3:$AC$4922)))+((Y133&lt;&gt;"")*ISNUMBER(SEARCH("|"&amp;Y133&amp;"|",'5_ACOMPANHAMENTO'!$AC$3:$AC$4922)))+((Z133&lt;&gt;"")*ISNUMBER(SEARCH("|"&amp;Z133&amp;"|",'5_ACOMPANHAMENTO'!$AC$3:$AC$4922)))+((AA133&lt;&gt;"")*ISNUMBER(SEARCH("|"&amp;AA133&amp;"|",'5_ACOMPANHAMENTO'!$AC$3:$AC$4922)))+((AB133&lt;&gt;"")*ISNUMBER(SEARCH("|"&amp;AB133&amp;"|",'5_ACOMPANHAMENTO'!$AC$3:$AC$4922))))&gt;0),0),0)),""))</f>
        <v/>
      </c>
      <c r="B133" s="4" t="inlineStr">
        <is>
          <t>10188,10186,10194</t>
        </is>
      </c>
      <c r="C133" s="2" t="inlineStr">
        <is>
          <t>CARTONAGEM</t>
        </is>
      </c>
      <c r="D133" s="4">
        <f>IF(OR($B133="",$C133=""),"",IFERROR(SUMPRODUCT(--(('5_ACOMPANHAMENTO'!$AD$3:$AD$4922=TRIM($C133&amp;""))*('5_ACOMPANHAMENTO'!$AC$3:$AC$4922&lt;&gt;"")*((((I133&lt;&gt;"")*ISNUMBER(SEARCH("|"&amp;I133&amp;"|",'5_ACOMPANHAMENTO'!$AC$3:$AC$4922)))+((J133&lt;&gt;"")*ISNUMBER(SEARCH("|"&amp;J133&amp;"|",'5_ACOMPANHAMENTO'!$AC$3:$AC$4922)))+((K133&lt;&gt;"")*ISNUMBER(SEARCH("|"&amp;K133&amp;"|",'5_ACOMPANHAMENTO'!$AC$3:$AC$4922)))+((L133&lt;&gt;"")*ISNUMBER(SEARCH("|"&amp;L133&amp;"|",'5_ACOMPANHAMENTO'!$AC$3:$AC$4922)))+((M133&lt;&gt;"")*ISNUMBER(SEARCH("|"&amp;M133&amp;"|",'5_ACOMPANHAMENTO'!$AC$3:$AC$4922)))+((N133&lt;&gt;"")*ISNUMBER(SEARCH("|"&amp;N133&amp;"|",'5_ACOMPANHAMENTO'!$AC$3:$AC$4922)))+((O133&lt;&gt;"")*ISNUMBER(SEARCH("|"&amp;O133&amp;"|",'5_ACOMPANHAMENTO'!$AC$3:$AC$4922)))+((P133&lt;&gt;"")*ISNUMBER(SEARCH("|"&amp;P133&amp;"|",'5_ACOMPANHAMENTO'!$AC$3:$AC$4922)))+((Q133&lt;&gt;"")*ISNUMBER(SEARCH("|"&amp;Q133&amp;"|",'5_ACOMPANHAMENTO'!$AC$3:$AC$4922)))+((R133&lt;&gt;"")*ISNUMBER(SEARCH("|"&amp;R133&amp;"|",'5_ACOMPANHAMENTO'!$AC$3:$AC$4922)))+((S133&lt;&gt;"")*ISNUMBER(SEARCH("|"&amp;S133&amp;"|",'5_ACOMPANHAMENTO'!$AC$3:$AC$4922)))+((T133&lt;&gt;"")*ISNUMBER(SEARCH("|"&amp;T133&amp;"|",'5_ACOMPANHAMENTO'!$AC$3:$AC$4922)))+((U133&lt;&gt;"")*ISNUMBER(SEARCH("|"&amp;U133&amp;"|",'5_ACOMPANHAMENTO'!$AC$3:$AC$4922)))+((V133&lt;&gt;"")*ISNUMBER(SEARCH("|"&amp;V133&amp;"|",'5_ACOMPANHAMENTO'!$AC$3:$AC$4922)))+((W133&lt;&gt;"")*ISNUMBER(SEARCH("|"&amp;W133&amp;"|",'5_ACOMPANHAMENTO'!$AC$3:$AC$4922)))+((X133&lt;&gt;"")*ISNUMBER(SEARCH("|"&amp;X133&amp;"|",'5_ACOMPANHAMENTO'!$AC$3:$AC$4922)))+((Y133&lt;&gt;"")*ISNUMBER(SEARCH("|"&amp;Y133&amp;"|",'5_ACOMPANHAMENTO'!$AC$3:$AC$4922)))+((Z133&lt;&gt;"")*ISNUMBER(SEARCH("|"&amp;Z133&amp;"|",'5_ACOMPANHAMENTO'!$AC$3:$AC$4922)))+((AA133&lt;&gt;"")*ISNUMBER(SEARCH("|"&amp;AA133&amp;"|",'5_ACOMPANHAMENTO'!$AC$3:$AC$4922)))+((AB133&lt;&gt;"")*ISNUMBER(SEARCH("|"&amp;AB133&amp;"|",'5_ACOMPANHAMENTO'!$AC$3:$AC$4922))))&gt;0)),'5_ACOMPANHAMENTO'!$J$3:$J$4922),0))</f>
        <v/>
      </c>
      <c r="E133" s="4">
        <f>IF(G133=0,"FINALIZADO",IF(TODAY()&gt;A133,"ATRASADO "&amp;TODAY()-A133&amp;" DIAS","ADIANTADO "&amp;A133-TODAY()&amp;" DIAS"))</f>
        <v/>
      </c>
      <c r="F133" s="7">
        <f>IF(OR($B133="",$C133=""),"",IFERROR(SUMPRODUCT(--(('5_ACOMPANHAMENTO'!$AD$3:$AD$4922=TRIM($C133&amp;""))*('5_ACOMPANHAMENTO'!$AC$3:$AC$4922&lt;&gt;"")*((((I133&lt;&gt;"")*ISNUMBER(SEARCH("|"&amp;I133&amp;"|",'5_ACOMPANHAMENTO'!$AC$3:$AC$4922)))+((J133&lt;&gt;"")*ISNUMBER(SEARCH("|"&amp;J133&amp;"|",'5_ACOMPANHAMENTO'!$AC$3:$AC$4922)))+((K133&lt;&gt;"")*ISNUMBER(SEARCH("|"&amp;K133&amp;"|",'5_ACOMPANHAMENTO'!$AC$3:$AC$4922)))+((L133&lt;&gt;"")*ISNUMBER(SEARCH("|"&amp;L133&amp;"|",'5_ACOMPANHAMENTO'!$AC$3:$AC$4922)))+((M133&lt;&gt;"")*ISNUMBER(SEARCH("|"&amp;M133&amp;"|",'5_ACOMPANHAMENTO'!$AC$3:$AC$4922)))+((N133&lt;&gt;"")*ISNUMBER(SEARCH("|"&amp;N133&amp;"|",'5_ACOMPANHAMENTO'!$AC$3:$AC$4922)))+((O133&lt;&gt;"")*ISNUMBER(SEARCH("|"&amp;O133&amp;"|",'5_ACOMPANHAMENTO'!$AC$3:$AC$4922)))+((P133&lt;&gt;"")*ISNUMBER(SEARCH("|"&amp;P133&amp;"|",'5_ACOMPANHAMENTO'!$AC$3:$AC$4922)))+((Q133&lt;&gt;"")*ISNUMBER(SEARCH("|"&amp;Q133&amp;"|",'5_ACOMPANHAMENTO'!$AC$3:$AC$4922)))+((R133&lt;&gt;"")*ISNUMBER(SEARCH("|"&amp;R133&amp;"|",'5_ACOMPANHAMENTO'!$AC$3:$AC$4922)))+((S133&lt;&gt;"")*ISNUMBER(SEARCH("|"&amp;S133&amp;"|",'5_ACOMPANHAMENTO'!$AC$3:$AC$4922)))+((T133&lt;&gt;"")*ISNUMBER(SEARCH("|"&amp;T133&amp;"|",'5_ACOMPANHAMENTO'!$AC$3:$AC$4922)))+((U133&lt;&gt;"")*ISNUMBER(SEARCH("|"&amp;U133&amp;"|",'5_ACOMPANHAMENTO'!$AC$3:$AC$4922)))+((V133&lt;&gt;"")*ISNUMBER(SEARCH("|"&amp;V133&amp;"|",'5_ACOMPANHAMENTO'!$AC$3:$AC$4922)))+((W133&lt;&gt;"")*ISNUMBER(SEARCH("|"&amp;W133&amp;"|",'5_ACOMPANHAMENTO'!$AC$3:$AC$4922)))+((X133&lt;&gt;"")*ISNUMBER(SEARCH("|"&amp;X133&amp;"|",'5_ACOMPANHAMENTO'!$AC$3:$AC$4922)))+((Y133&lt;&gt;"")*ISNUMBER(SEARCH("|"&amp;Y133&amp;"|",'5_ACOMPANHAMENTO'!$AC$3:$AC$4922)))+((Z133&lt;&gt;"")*ISNUMBER(SEARCH("|"&amp;Z133&amp;"|",'5_ACOMPANHAMENTO'!$AC$3:$AC$4922)))+((AA133&lt;&gt;"")*ISNUMBER(SEARCH("|"&amp;AA133&amp;"|",'5_ACOMPANHAMENTO'!$AC$3:$AC$4922)))+((AB133&lt;&gt;"")*ISNUMBER(SEARCH("|"&amp;AB133&amp;"|",'5_ACOMPANHAMENTO'!$AC$3:$AC$4922))))&gt;0)),'5_ACOMPANHAMENTO'!$O$3:$O$4922),0))</f>
        <v/>
      </c>
      <c r="G133" s="7">
        <f>IF(OR($B133="",$C133=""),"",D133-F133)</f>
        <v/>
      </c>
      <c r="H133">
        <f>IF(OR($B133="",$C133=""),"",TRIM($B133&amp;"")&amp;"|"&amp;TRIM($C133&amp;""))</f>
        <v/>
      </c>
      <c r="I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",99)),1,99)))</f>
        <v/>
      </c>
      <c r="J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",99)),100,99)))</f>
        <v/>
      </c>
      <c r="K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",99)),199,99)))</f>
        <v/>
      </c>
      <c r="L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",99)),298,99)))</f>
        <v/>
      </c>
      <c r="M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",99)),397,99)))</f>
        <v/>
      </c>
      <c r="N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",99)),496,99)))</f>
        <v/>
      </c>
      <c r="O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",99)),595,99)))</f>
        <v/>
      </c>
      <c r="P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",99)),694,99)))</f>
        <v/>
      </c>
      <c r="Q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",99)),793,99)))</f>
        <v/>
      </c>
      <c r="R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",99)),892,99)))</f>
        <v/>
      </c>
      <c r="S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",99)),991,99)))</f>
        <v/>
      </c>
      <c r="T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",99)),1090,99)))</f>
        <v/>
      </c>
      <c r="U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",99)),1189,99)))</f>
        <v/>
      </c>
      <c r="V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",99)),1288,99)))</f>
        <v/>
      </c>
      <c r="W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",99)),1387,99)))</f>
        <v/>
      </c>
      <c r="X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",99)),1486,99)))</f>
        <v/>
      </c>
      <c r="Y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",99)),1585,99)))</f>
        <v/>
      </c>
      <c r="Z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",99)),1684,99)))</f>
        <v/>
      </c>
      <c r="AA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",99)),1783,99)))</f>
        <v/>
      </c>
      <c r="AB133" s="1">
        <f>IF($B133="","",TRIM(MID(SUBSTITUTE(TRIM(SUBSTITUTE(SUBSTITUTE(SUBSTITUTE(SUBSTITUTE(SUBSTITUTE(SUBSTITUTE(SUBSTITUTE(SUBSTITUTE(SUBSTITUTE(SUBSTITUTE(SUBSTITUTE(SUBSTITUTE(SUBSTITUTE(SUBSTITUTE(TRIM($B133&amp;""),CHAR(10),"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",REPT(" ",99)),1882,99)))</f>
        <v/>
      </c>
    </row>
    <row r="134" hidden="1" ht="14.25" customHeight="1">
      <c r="A134" s="4">
        <f>IF(OR($B134="",$C134=""),"",IFERROR(INDEX('5_ACOMPANHAMENTO'!$A$3:$A$4922,MATCH(1,INDEX(('5_ACOMPANHAMENTO'!$AD$3:$AD$4922=TRIM($C134&amp;""))*('5_ACOMPANHAMENTO'!$AC$3:$AC$4922&lt;&gt;"")*((((I134&lt;&gt;"")*ISNUMBER(SEARCH("|"&amp;I134&amp;"|",'5_ACOMPANHAMENTO'!$AC$3:$AC$4922)))+((J134&lt;&gt;"")*ISNUMBER(SEARCH("|"&amp;J134&amp;"|",'5_ACOMPANHAMENTO'!$AC$3:$AC$4922)))+((K134&lt;&gt;"")*ISNUMBER(SEARCH("|"&amp;K134&amp;"|",'5_ACOMPANHAMENTO'!$AC$3:$AC$4922)))+((L134&lt;&gt;"")*ISNUMBER(SEARCH("|"&amp;L134&amp;"|",'5_ACOMPANHAMENTO'!$AC$3:$AC$4922)))+((M134&lt;&gt;"")*ISNUMBER(SEARCH("|"&amp;M134&amp;"|",'5_ACOMPANHAMENTO'!$AC$3:$AC$4922)))+((N134&lt;&gt;"")*ISNUMBER(SEARCH("|"&amp;N134&amp;"|",'5_ACOMPANHAMENTO'!$AC$3:$AC$4922)))+((O134&lt;&gt;"")*ISNUMBER(SEARCH("|"&amp;O134&amp;"|",'5_ACOMPANHAMENTO'!$AC$3:$AC$4922)))+((P134&lt;&gt;"")*ISNUMBER(SEARCH("|"&amp;P134&amp;"|",'5_ACOMPANHAMENTO'!$AC$3:$AC$4922)))+((Q134&lt;&gt;"")*ISNUMBER(SEARCH("|"&amp;Q134&amp;"|",'5_ACOMPANHAMENTO'!$AC$3:$AC$4922)))+((R134&lt;&gt;"")*ISNUMBER(SEARCH("|"&amp;R134&amp;"|",'5_ACOMPANHAMENTO'!$AC$3:$AC$4922)))+((S134&lt;&gt;"")*ISNUMBER(SEARCH("|"&amp;S134&amp;"|",'5_ACOMPANHAMENTO'!$AC$3:$AC$4922)))+((T134&lt;&gt;"")*ISNUMBER(SEARCH("|"&amp;T134&amp;"|",'5_ACOMPANHAMENTO'!$AC$3:$AC$4922)))+((U134&lt;&gt;"")*ISNUMBER(SEARCH("|"&amp;U134&amp;"|",'5_ACOMPANHAMENTO'!$AC$3:$AC$4922)))+((V134&lt;&gt;"")*ISNUMBER(SEARCH("|"&amp;V134&amp;"|",'5_ACOMPANHAMENTO'!$AC$3:$AC$4922)))+((W134&lt;&gt;"")*ISNUMBER(SEARCH("|"&amp;W134&amp;"|",'5_ACOMPANHAMENTO'!$AC$3:$AC$4922)))+((X134&lt;&gt;"")*ISNUMBER(SEARCH("|"&amp;X134&amp;"|",'5_ACOMPANHAMENTO'!$AC$3:$AC$4922)))+((Y134&lt;&gt;"")*ISNUMBER(SEARCH("|"&amp;Y134&amp;"|",'5_ACOMPANHAMENTO'!$AC$3:$AC$4922)))+((Z134&lt;&gt;"")*ISNUMBER(SEARCH("|"&amp;Z134&amp;"|",'5_ACOMPANHAMENTO'!$AC$3:$AC$4922)))+((AA134&lt;&gt;"")*ISNUMBER(SEARCH("|"&amp;AA134&amp;"|",'5_ACOMPANHAMENTO'!$AC$3:$AC$4922)))+((AB134&lt;&gt;"")*ISNUMBER(SEARCH("|"&amp;AB134&amp;"|",'5_ACOMPANHAMENTO'!$AC$3:$AC$4922))))&gt;0),0),0)),""))</f>
        <v/>
      </c>
      <c r="B134" s="4" t="n">
        <v>10190.10191</v>
      </c>
      <c r="C134" s="2" t="inlineStr">
        <is>
          <t>CARTONAGEM</t>
        </is>
      </c>
      <c r="D134" s="4">
        <f>IF(OR($B134="",$C134=""),"",IFERROR(SUMPRODUCT(--(('5_ACOMPANHAMENTO'!$AD$3:$AD$4922=TRIM($C134&amp;""))*('5_ACOMPANHAMENTO'!$AC$3:$AC$4922&lt;&gt;"")*((((I134&lt;&gt;"")*ISNUMBER(SEARCH("|"&amp;I134&amp;"|",'5_ACOMPANHAMENTO'!$AC$3:$AC$4922)))+((J134&lt;&gt;"")*ISNUMBER(SEARCH("|"&amp;J134&amp;"|",'5_ACOMPANHAMENTO'!$AC$3:$AC$4922)))+((K134&lt;&gt;"")*ISNUMBER(SEARCH("|"&amp;K134&amp;"|",'5_ACOMPANHAMENTO'!$AC$3:$AC$4922)))+((L134&lt;&gt;"")*ISNUMBER(SEARCH("|"&amp;L134&amp;"|",'5_ACOMPANHAMENTO'!$AC$3:$AC$4922)))+((M134&lt;&gt;"")*ISNUMBER(SEARCH("|"&amp;M134&amp;"|",'5_ACOMPANHAMENTO'!$AC$3:$AC$4922)))+((N134&lt;&gt;"")*ISNUMBER(SEARCH("|"&amp;N134&amp;"|",'5_ACOMPANHAMENTO'!$AC$3:$AC$4922)))+((O134&lt;&gt;"")*ISNUMBER(SEARCH("|"&amp;O134&amp;"|",'5_ACOMPANHAMENTO'!$AC$3:$AC$4922)))+((P134&lt;&gt;"")*ISNUMBER(SEARCH("|"&amp;P134&amp;"|",'5_ACOMPANHAMENTO'!$AC$3:$AC$4922)))+((Q134&lt;&gt;"")*ISNUMBER(SEARCH("|"&amp;Q134&amp;"|",'5_ACOMPANHAMENTO'!$AC$3:$AC$4922)))+((R134&lt;&gt;"")*ISNUMBER(SEARCH("|"&amp;R134&amp;"|",'5_ACOMPANHAMENTO'!$AC$3:$AC$4922)))+((S134&lt;&gt;"")*ISNUMBER(SEARCH("|"&amp;S134&amp;"|",'5_ACOMPANHAMENTO'!$AC$3:$AC$4922)))+((T134&lt;&gt;"")*ISNUMBER(SEARCH("|"&amp;T134&amp;"|",'5_ACOMPANHAMENTO'!$AC$3:$AC$4922)))+((U134&lt;&gt;"")*ISNUMBER(SEARCH("|"&amp;U134&amp;"|",'5_ACOMPANHAMENTO'!$AC$3:$AC$4922)))+((V134&lt;&gt;"")*ISNUMBER(SEARCH("|"&amp;V134&amp;"|",'5_ACOMPANHAMENTO'!$AC$3:$AC$4922)))+((W134&lt;&gt;"")*ISNUMBER(SEARCH("|"&amp;W134&amp;"|",'5_ACOMPANHAMENTO'!$AC$3:$AC$4922)))+((X134&lt;&gt;"")*ISNUMBER(SEARCH("|"&amp;X134&amp;"|",'5_ACOMPANHAMENTO'!$AC$3:$AC$4922)))+((Y134&lt;&gt;"")*ISNUMBER(SEARCH("|"&amp;Y134&amp;"|",'5_ACOMPANHAMENTO'!$AC$3:$AC$4922)))+((Z134&lt;&gt;"")*ISNUMBER(SEARCH("|"&amp;Z134&amp;"|",'5_ACOMPANHAMENTO'!$AC$3:$AC$4922)))+((AA134&lt;&gt;"")*ISNUMBER(SEARCH("|"&amp;AA134&amp;"|",'5_ACOMPANHAMENTO'!$AC$3:$AC$4922)))+((AB134&lt;&gt;"")*ISNUMBER(SEARCH("|"&amp;AB134&amp;"|",'5_ACOMPANHAMENTO'!$AC$3:$AC$4922))))&gt;0)),'5_ACOMPANHAMENTO'!$J$3:$J$4922),0))</f>
        <v/>
      </c>
      <c r="E134" s="4">
        <f>IF(G134=0,"FINALIZADO",IF(TODAY()&gt;A134,"ATRASADO "&amp;TODAY()-A134&amp;" DIAS","ADIANTADO "&amp;A134-TODAY()&amp;" DIAS"))</f>
        <v/>
      </c>
      <c r="F134" s="7">
        <f>IF(OR($B134="",$C134=""),"",IFERROR(SUMPRODUCT(--(('5_ACOMPANHAMENTO'!$AD$3:$AD$4922=TRIM($C134&amp;""))*('5_ACOMPANHAMENTO'!$AC$3:$AC$4922&lt;&gt;"")*((((I134&lt;&gt;"")*ISNUMBER(SEARCH("|"&amp;I134&amp;"|",'5_ACOMPANHAMENTO'!$AC$3:$AC$4922)))+((J134&lt;&gt;"")*ISNUMBER(SEARCH("|"&amp;J134&amp;"|",'5_ACOMPANHAMENTO'!$AC$3:$AC$4922)))+((K134&lt;&gt;"")*ISNUMBER(SEARCH("|"&amp;K134&amp;"|",'5_ACOMPANHAMENTO'!$AC$3:$AC$4922)))+((L134&lt;&gt;"")*ISNUMBER(SEARCH("|"&amp;L134&amp;"|",'5_ACOMPANHAMENTO'!$AC$3:$AC$4922)))+((M134&lt;&gt;"")*ISNUMBER(SEARCH("|"&amp;M134&amp;"|",'5_ACOMPANHAMENTO'!$AC$3:$AC$4922)))+((N134&lt;&gt;"")*ISNUMBER(SEARCH("|"&amp;N134&amp;"|",'5_ACOMPANHAMENTO'!$AC$3:$AC$4922)))+((O134&lt;&gt;"")*ISNUMBER(SEARCH("|"&amp;O134&amp;"|",'5_ACOMPANHAMENTO'!$AC$3:$AC$4922)))+((P134&lt;&gt;"")*ISNUMBER(SEARCH("|"&amp;P134&amp;"|",'5_ACOMPANHAMENTO'!$AC$3:$AC$4922)))+((Q134&lt;&gt;"")*ISNUMBER(SEARCH("|"&amp;Q134&amp;"|",'5_ACOMPANHAMENTO'!$AC$3:$AC$4922)))+((R134&lt;&gt;"")*ISNUMBER(SEARCH("|"&amp;R134&amp;"|",'5_ACOMPANHAMENTO'!$AC$3:$AC$4922)))+((S134&lt;&gt;"")*ISNUMBER(SEARCH("|"&amp;S134&amp;"|",'5_ACOMPANHAMENTO'!$AC$3:$AC$4922)))+((T134&lt;&gt;"")*ISNUMBER(SEARCH("|"&amp;T134&amp;"|",'5_ACOMPANHAMENTO'!$AC$3:$AC$4922)))+((U134&lt;&gt;"")*ISNUMBER(SEARCH("|"&amp;U134&amp;"|",'5_ACOMPANHAMENTO'!$AC$3:$AC$4922)))+((V134&lt;&gt;"")*ISNUMBER(SEARCH("|"&amp;V134&amp;"|",'5_ACOMPANHAMENTO'!$AC$3:$AC$4922)))+((W134&lt;&gt;"")*ISNUMBER(SEARCH("|"&amp;W134&amp;"|",'5_ACOMPANHAMENTO'!$AC$3:$AC$4922)))+((X134&lt;&gt;"")*ISNUMBER(SEARCH("|"&amp;X134&amp;"|",'5_ACOMPANHAMENTO'!$AC$3:$AC$4922)))+((Y134&lt;&gt;"")*ISNUMBER(SEARCH("|"&amp;Y134&amp;"|",'5_ACOMPANHAMENTO'!$AC$3:$AC$4922)))+((Z134&lt;&gt;"")*ISNUMBER(SEARCH("|"&amp;Z134&amp;"|",'5_ACOMPANHAMENTO'!$AC$3:$AC$4922)))+((AA134&lt;&gt;"")*ISNUMBER(SEARCH("|"&amp;AA134&amp;"|",'5_ACOMPANHAMENTO'!$AC$3:$AC$4922)))+((AB134&lt;&gt;"")*ISNUMBER(SEARCH("|"&amp;AB134&amp;"|",'5_ACOMPANHAMENTO'!$AC$3:$AC$4922))))&gt;0)),'5_ACOMPANHAMENTO'!$O$3:$O$4922),0))</f>
        <v/>
      </c>
      <c r="G134" s="7">
        <f>IF(OR($B134="",$C134=""),"",D134-F134)</f>
        <v/>
      </c>
      <c r="H134">
        <f>IF(OR($B134="",$C134=""),"",TRIM($B134&amp;"")&amp;"|"&amp;TRIM($C134&amp;""))</f>
        <v/>
      </c>
      <c r="I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",99)),1,99)))</f>
        <v/>
      </c>
      <c r="J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",99)),100,99)))</f>
        <v/>
      </c>
      <c r="K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",99)),199,99)))</f>
        <v/>
      </c>
      <c r="L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",99)),298,99)))</f>
        <v/>
      </c>
      <c r="M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",99)),397,99)))</f>
        <v/>
      </c>
      <c r="N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",99)),496,99)))</f>
        <v/>
      </c>
      <c r="O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",99)),595,99)))</f>
        <v/>
      </c>
      <c r="P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",99)),694,99)))</f>
        <v/>
      </c>
      <c r="Q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",99)),793,99)))</f>
        <v/>
      </c>
      <c r="R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",99)),892,99)))</f>
        <v/>
      </c>
      <c r="S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",99)),991,99)))</f>
        <v/>
      </c>
      <c r="T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",99)),1090,99)))</f>
        <v/>
      </c>
      <c r="U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",99)),1189,99)))</f>
        <v/>
      </c>
      <c r="V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",99)),1288,99)))</f>
        <v/>
      </c>
      <c r="W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",99)),1387,99)))</f>
        <v/>
      </c>
      <c r="X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",99)),1486,99)))</f>
        <v/>
      </c>
      <c r="Y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",99)),1585,99)))</f>
        <v/>
      </c>
      <c r="Z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",99)),1684,99)))</f>
        <v/>
      </c>
      <c r="AA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",99)),1783,99)))</f>
        <v/>
      </c>
      <c r="AB134" s="1">
        <f>IF($B134="","",TRIM(MID(SUBSTITUTE(TRIM(SUBSTITUTE(SUBSTITUTE(SUBSTITUTE(SUBSTITUTE(SUBSTITUTE(SUBSTITUTE(SUBSTITUTE(SUBSTITUTE(SUBSTITUTE(SUBSTITUTE(SUBSTITUTE(SUBSTITUTE(SUBSTITUTE(SUBSTITUTE(TRIM($B134&amp;""),CHAR(10),"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",REPT(" ",99)),1882,99)))</f>
        <v/>
      </c>
    </row>
    <row r="135" hidden="1" ht="14.25" customHeight="1">
      <c r="A135" s="4">
        <f>IF(OR($B135="",$C135=""),"",IFERROR(INDEX('5_ACOMPANHAMENTO'!$A$3:$A$4922,MATCH(1,INDEX(('5_ACOMPANHAMENTO'!$AD$3:$AD$4922=TRIM($C135&amp;""))*('5_ACOMPANHAMENTO'!$AC$3:$AC$4922&lt;&gt;"")*((((I135&lt;&gt;"")*ISNUMBER(SEARCH("|"&amp;I135&amp;"|",'5_ACOMPANHAMENTO'!$AC$3:$AC$4922)))+((J135&lt;&gt;"")*ISNUMBER(SEARCH("|"&amp;J135&amp;"|",'5_ACOMPANHAMENTO'!$AC$3:$AC$4922)))+((K135&lt;&gt;"")*ISNUMBER(SEARCH("|"&amp;K135&amp;"|",'5_ACOMPANHAMENTO'!$AC$3:$AC$4922)))+((L135&lt;&gt;"")*ISNUMBER(SEARCH("|"&amp;L135&amp;"|",'5_ACOMPANHAMENTO'!$AC$3:$AC$4922)))+((M135&lt;&gt;"")*ISNUMBER(SEARCH("|"&amp;M135&amp;"|",'5_ACOMPANHAMENTO'!$AC$3:$AC$4922)))+((N135&lt;&gt;"")*ISNUMBER(SEARCH("|"&amp;N135&amp;"|",'5_ACOMPANHAMENTO'!$AC$3:$AC$4922)))+((O135&lt;&gt;"")*ISNUMBER(SEARCH("|"&amp;O135&amp;"|",'5_ACOMPANHAMENTO'!$AC$3:$AC$4922)))+((P135&lt;&gt;"")*ISNUMBER(SEARCH("|"&amp;P135&amp;"|",'5_ACOMPANHAMENTO'!$AC$3:$AC$4922)))+((Q135&lt;&gt;"")*ISNUMBER(SEARCH("|"&amp;Q135&amp;"|",'5_ACOMPANHAMENTO'!$AC$3:$AC$4922)))+((R135&lt;&gt;"")*ISNUMBER(SEARCH("|"&amp;R135&amp;"|",'5_ACOMPANHAMENTO'!$AC$3:$AC$4922)))+((S135&lt;&gt;"")*ISNUMBER(SEARCH("|"&amp;S135&amp;"|",'5_ACOMPANHAMENTO'!$AC$3:$AC$4922)))+((T135&lt;&gt;"")*ISNUMBER(SEARCH("|"&amp;T135&amp;"|",'5_ACOMPANHAMENTO'!$AC$3:$AC$4922)))+((U135&lt;&gt;"")*ISNUMBER(SEARCH("|"&amp;U135&amp;"|",'5_ACOMPANHAMENTO'!$AC$3:$AC$4922)))+((V135&lt;&gt;"")*ISNUMBER(SEARCH("|"&amp;V135&amp;"|",'5_ACOMPANHAMENTO'!$AC$3:$AC$4922)))+((W135&lt;&gt;"")*ISNUMBER(SEARCH("|"&amp;W135&amp;"|",'5_ACOMPANHAMENTO'!$AC$3:$AC$4922)))+((X135&lt;&gt;"")*ISNUMBER(SEARCH("|"&amp;X135&amp;"|",'5_ACOMPANHAMENTO'!$AC$3:$AC$4922)))+((Y135&lt;&gt;"")*ISNUMBER(SEARCH("|"&amp;Y135&amp;"|",'5_ACOMPANHAMENTO'!$AC$3:$AC$4922)))+((Z135&lt;&gt;"")*ISNUMBER(SEARCH("|"&amp;Z135&amp;"|",'5_ACOMPANHAMENTO'!$AC$3:$AC$4922)))+((AA135&lt;&gt;"")*ISNUMBER(SEARCH("|"&amp;AA135&amp;"|",'5_ACOMPANHAMENTO'!$AC$3:$AC$4922)))+((AB135&lt;&gt;"")*ISNUMBER(SEARCH("|"&amp;AB135&amp;"|",'5_ACOMPANHAMENTO'!$AC$3:$AC$4922))))&gt;0),0),0)),""))</f>
        <v/>
      </c>
      <c r="B135" s="4" t="n">
        <v>10192.10187</v>
      </c>
      <c r="C135" s="2" t="inlineStr">
        <is>
          <t>CARTONAGEM</t>
        </is>
      </c>
      <c r="D135" s="4">
        <f>IF(OR($B135="",$C135=""),"",IFERROR(SUMPRODUCT(--(('5_ACOMPANHAMENTO'!$AD$3:$AD$4922=TRIM($C135&amp;""))*('5_ACOMPANHAMENTO'!$AC$3:$AC$4922&lt;&gt;"")*((((I135&lt;&gt;"")*ISNUMBER(SEARCH("|"&amp;I135&amp;"|",'5_ACOMPANHAMENTO'!$AC$3:$AC$4922)))+((J135&lt;&gt;"")*ISNUMBER(SEARCH("|"&amp;J135&amp;"|",'5_ACOMPANHAMENTO'!$AC$3:$AC$4922)))+((K135&lt;&gt;"")*ISNUMBER(SEARCH("|"&amp;K135&amp;"|",'5_ACOMPANHAMENTO'!$AC$3:$AC$4922)))+((L135&lt;&gt;"")*ISNUMBER(SEARCH("|"&amp;L135&amp;"|",'5_ACOMPANHAMENTO'!$AC$3:$AC$4922)))+((M135&lt;&gt;"")*ISNUMBER(SEARCH("|"&amp;M135&amp;"|",'5_ACOMPANHAMENTO'!$AC$3:$AC$4922)))+((N135&lt;&gt;"")*ISNUMBER(SEARCH("|"&amp;N135&amp;"|",'5_ACOMPANHAMENTO'!$AC$3:$AC$4922)))+((O135&lt;&gt;"")*ISNUMBER(SEARCH("|"&amp;O135&amp;"|",'5_ACOMPANHAMENTO'!$AC$3:$AC$4922)))+((P135&lt;&gt;"")*ISNUMBER(SEARCH("|"&amp;P135&amp;"|",'5_ACOMPANHAMENTO'!$AC$3:$AC$4922)))+((Q135&lt;&gt;"")*ISNUMBER(SEARCH("|"&amp;Q135&amp;"|",'5_ACOMPANHAMENTO'!$AC$3:$AC$4922)))+((R135&lt;&gt;"")*ISNUMBER(SEARCH("|"&amp;R135&amp;"|",'5_ACOMPANHAMENTO'!$AC$3:$AC$4922)))+((S135&lt;&gt;"")*ISNUMBER(SEARCH("|"&amp;S135&amp;"|",'5_ACOMPANHAMENTO'!$AC$3:$AC$4922)))+((T135&lt;&gt;"")*ISNUMBER(SEARCH("|"&amp;T135&amp;"|",'5_ACOMPANHAMENTO'!$AC$3:$AC$4922)))+((U135&lt;&gt;"")*ISNUMBER(SEARCH("|"&amp;U135&amp;"|",'5_ACOMPANHAMENTO'!$AC$3:$AC$4922)))+((V135&lt;&gt;"")*ISNUMBER(SEARCH("|"&amp;V135&amp;"|",'5_ACOMPANHAMENTO'!$AC$3:$AC$4922)))+((W135&lt;&gt;"")*ISNUMBER(SEARCH("|"&amp;W135&amp;"|",'5_ACOMPANHAMENTO'!$AC$3:$AC$4922)))+((X135&lt;&gt;"")*ISNUMBER(SEARCH("|"&amp;X135&amp;"|",'5_ACOMPANHAMENTO'!$AC$3:$AC$4922)))+((Y135&lt;&gt;"")*ISNUMBER(SEARCH("|"&amp;Y135&amp;"|",'5_ACOMPANHAMENTO'!$AC$3:$AC$4922)))+((Z135&lt;&gt;"")*ISNUMBER(SEARCH("|"&amp;Z135&amp;"|",'5_ACOMPANHAMENTO'!$AC$3:$AC$4922)))+((AA135&lt;&gt;"")*ISNUMBER(SEARCH("|"&amp;AA135&amp;"|",'5_ACOMPANHAMENTO'!$AC$3:$AC$4922)))+((AB135&lt;&gt;"")*ISNUMBER(SEARCH("|"&amp;AB135&amp;"|",'5_ACOMPANHAMENTO'!$AC$3:$AC$4922))))&gt;0)),'5_ACOMPANHAMENTO'!$J$3:$J$4922),0))</f>
        <v/>
      </c>
      <c r="E135" s="4">
        <f>IF(G135=0,"FINALIZADO",IF(TODAY()&gt;A135,"ATRASADO "&amp;TODAY()-A135&amp;" DIAS","ADIANTADO "&amp;A135-TODAY()&amp;" DIAS"))</f>
        <v/>
      </c>
      <c r="F135" s="7">
        <f>IF(OR($B135="",$C135=""),"",IFERROR(SUMPRODUCT(--(('5_ACOMPANHAMENTO'!$AD$3:$AD$4922=TRIM($C135&amp;""))*('5_ACOMPANHAMENTO'!$AC$3:$AC$4922&lt;&gt;"")*((((I135&lt;&gt;"")*ISNUMBER(SEARCH("|"&amp;I135&amp;"|",'5_ACOMPANHAMENTO'!$AC$3:$AC$4922)))+((J135&lt;&gt;"")*ISNUMBER(SEARCH("|"&amp;J135&amp;"|",'5_ACOMPANHAMENTO'!$AC$3:$AC$4922)))+((K135&lt;&gt;"")*ISNUMBER(SEARCH("|"&amp;K135&amp;"|",'5_ACOMPANHAMENTO'!$AC$3:$AC$4922)))+((L135&lt;&gt;"")*ISNUMBER(SEARCH("|"&amp;L135&amp;"|",'5_ACOMPANHAMENTO'!$AC$3:$AC$4922)))+((M135&lt;&gt;"")*ISNUMBER(SEARCH("|"&amp;M135&amp;"|",'5_ACOMPANHAMENTO'!$AC$3:$AC$4922)))+((N135&lt;&gt;"")*ISNUMBER(SEARCH("|"&amp;N135&amp;"|",'5_ACOMPANHAMENTO'!$AC$3:$AC$4922)))+((O135&lt;&gt;"")*ISNUMBER(SEARCH("|"&amp;O135&amp;"|",'5_ACOMPANHAMENTO'!$AC$3:$AC$4922)))+((P135&lt;&gt;"")*ISNUMBER(SEARCH("|"&amp;P135&amp;"|",'5_ACOMPANHAMENTO'!$AC$3:$AC$4922)))+((Q135&lt;&gt;"")*ISNUMBER(SEARCH("|"&amp;Q135&amp;"|",'5_ACOMPANHAMENTO'!$AC$3:$AC$4922)))+((R135&lt;&gt;"")*ISNUMBER(SEARCH("|"&amp;R135&amp;"|",'5_ACOMPANHAMENTO'!$AC$3:$AC$4922)))+((S135&lt;&gt;"")*ISNUMBER(SEARCH("|"&amp;S135&amp;"|",'5_ACOMPANHAMENTO'!$AC$3:$AC$4922)))+((T135&lt;&gt;"")*ISNUMBER(SEARCH("|"&amp;T135&amp;"|",'5_ACOMPANHAMENTO'!$AC$3:$AC$4922)))+((U135&lt;&gt;"")*ISNUMBER(SEARCH("|"&amp;U135&amp;"|",'5_ACOMPANHAMENTO'!$AC$3:$AC$4922)))+((V135&lt;&gt;"")*ISNUMBER(SEARCH("|"&amp;V135&amp;"|",'5_ACOMPANHAMENTO'!$AC$3:$AC$4922)))+((W135&lt;&gt;"")*ISNUMBER(SEARCH("|"&amp;W135&amp;"|",'5_ACOMPANHAMENTO'!$AC$3:$AC$4922)))+((X135&lt;&gt;"")*ISNUMBER(SEARCH("|"&amp;X135&amp;"|",'5_ACOMPANHAMENTO'!$AC$3:$AC$4922)))+((Y135&lt;&gt;"")*ISNUMBER(SEARCH("|"&amp;Y135&amp;"|",'5_ACOMPANHAMENTO'!$AC$3:$AC$4922)))+((Z135&lt;&gt;"")*ISNUMBER(SEARCH("|"&amp;Z135&amp;"|",'5_ACOMPANHAMENTO'!$AC$3:$AC$4922)))+((AA135&lt;&gt;"")*ISNUMBER(SEARCH("|"&amp;AA135&amp;"|",'5_ACOMPANHAMENTO'!$AC$3:$AC$4922)))+((AB135&lt;&gt;"")*ISNUMBER(SEARCH("|"&amp;AB135&amp;"|",'5_ACOMPANHAMENTO'!$AC$3:$AC$4922))))&gt;0)),'5_ACOMPANHAMENTO'!$O$3:$O$4922),0))</f>
        <v/>
      </c>
      <c r="G135" s="7">
        <f>IF(OR($B135="",$C135=""),"",D135-F135)</f>
        <v/>
      </c>
      <c r="H135">
        <f>IF(OR($B135="",$C135=""),"",TRIM($B135&amp;"")&amp;"|"&amp;TRIM($C135&amp;""))</f>
        <v/>
      </c>
      <c r="I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",99)),1,99)))</f>
        <v/>
      </c>
      <c r="J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",99)),100,99)))</f>
        <v/>
      </c>
      <c r="K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",99)),199,99)))</f>
        <v/>
      </c>
      <c r="L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",99)),298,99)))</f>
        <v/>
      </c>
      <c r="M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",99)),397,99)))</f>
        <v/>
      </c>
      <c r="N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",99)),496,99)))</f>
        <v/>
      </c>
      <c r="O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",99)),595,99)))</f>
        <v/>
      </c>
      <c r="P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",99)),694,99)))</f>
        <v/>
      </c>
      <c r="Q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",99)),793,99)))</f>
        <v/>
      </c>
      <c r="R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",99)),892,99)))</f>
        <v/>
      </c>
      <c r="S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",99)),991,99)))</f>
        <v/>
      </c>
      <c r="T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",99)),1090,99)))</f>
        <v/>
      </c>
      <c r="U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",99)),1189,99)))</f>
        <v/>
      </c>
      <c r="V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",99)),1288,99)))</f>
        <v/>
      </c>
      <c r="W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",99)),1387,99)))</f>
        <v/>
      </c>
      <c r="X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",99)),1486,99)))</f>
        <v/>
      </c>
      <c r="Y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",99)),1585,99)))</f>
        <v/>
      </c>
      <c r="Z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",99)),1684,99)))</f>
        <v/>
      </c>
      <c r="AA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",99)),1783,99)))</f>
        <v/>
      </c>
      <c r="AB135" s="1">
        <f>IF($B135="","",TRIM(MID(SUBSTITUTE(TRIM(SUBSTITUTE(SUBSTITUTE(SUBSTITUTE(SUBSTITUTE(SUBSTITUTE(SUBSTITUTE(SUBSTITUTE(SUBSTITUTE(SUBSTITUTE(SUBSTITUTE(SUBSTITUTE(SUBSTITUTE(SUBSTITUTE(SUBSTITUTE(TRIM($B135&amp;""),CHAR(10),"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",REPT(" ",99)),1882,99)))</f>
        <v/>
      </c>
    </row>
    <row r="136" hidden="1" ht="14.25" customHeight="1">
      <c r="A136" s="4">
        <f>IF(OR($B136="",$C136=""),"",IFERROR(INDEX('5_ACOMPANHAMENTO'!$A$3:$A$4922,MATCH(1,INDEX(('5_ACOMPANHAMENTO'!$AD$3:$AD$4922=TRIM($C136&amp;""))*('5_ACOMPANHAMENTO'!$AC$3:$AC$4922&lt;&gt;"")*((((I136&lt;&gt;"")*ISNUMBER(SEARCH("|"&amp;I136&amp;"|",'5_ACOMPANHAMENTO'!$AC$3:$AC$4922)))+((J136&lt;&gt;"")*ISNUMBER(SEARCH("|"&amp;J136&amp;"|",'5_ACOMPANHAMENTO'!$AC$3:$AC$4922)))+((K136&lt;&gt;"")*ISNUMBER(SEARCH("|"&amp;K136&amp;"|",'5_ACOMPANHAMENTO'!$AC$3:$AC$4922)))+((L136&lt;&gt;"")*ISNUMBER(SEARCH("|"&amp;L136&amp;"|",'5_ACOMPANHAMENTO'!$AC$3:$AC$4922)))+((M136&lt;&gt;"")*ISNUMBER(SEARCH("|"&amp;M136&amp;"|",'5_ACOMPANHAMENTO'!$AC$3:$AC$4922)))+((N136&lt;&gt;"")*ISNUMBER(SEARCH("|"&amp;N136&amp;"|",'5_ACOMPANHAMENTO'!$AC$3:$AC$4922)))+((O136&lt;&gt;"")*ISNUMBER(SEARCH("|"&amp;O136&amp;"|",'5_ACOMPANHAMENTO'!$AC$3:$AC$4922)))+((P136&lt;&gt;"")*ISNUMBER(SEARCH("|"&amp;P136&amp;"|",'5_ACOMPANHAMENTO'!$AC$3:$AC$4922)))+((Q136&lt;&gt;"")*ISNUMBER(SEARCH("|"&amp;Q136&amp;"|",'5_ACOMPANHAMENTO'!$AC$3:$AC$4922)))+((R136&lt;&gt;"")*ISNUMBER(SEARCH("|"&amp;R136&amp;"|",'5_ACOMPANHAMENTO'!$AC$3:$AC$4922)))+((S136&lt;&gt;"")*ISNUMBER(SEARCH("|"&amp;S136&amp;"|",'5_ACOMPANHAMENTO'!$AC$3:$AC$4922)))+((T136&lt;&gt;"")*ISNUMBER(SEARCH("|"&amp;T136&amp;"|",'5_ACOMPANHAMENTO'!$AC$3:$AC$4922)))+((U136&lt;&gt;"")*ISNUMBER(SEARCH("|"&amp;U136&amp;"|",'5_ACOMPANHAMENTO'!$AC$3:$AC$4922)))+((V136&lt;&gt;"")*ISNUMBER(SEARCH("|"&amp;V136&amp;"|",'5_ACOMPANHAMENTO'!$AC$3:$AC$4922)))+((W136&lt;&gt;"")*ISNUMBER(SEARCH("|"&amp;W136&amp;"|",'5_ACOMPANHAMENTO'!$AC$3:$AC$4922)))+((X136&lt;&gt;"")*ISNUMBER(SEARCH("|"&amp;X136&amp;"|",'5_ACOMPANHAMENTO'!$AC$3:$AC$4922)))+((Y136&lt;&gt;"")*ISNUMBER(SEARCH("|"&amp;Y136&amp;"|",'5_ACOMPANHAMENTO'!$AC$3:$AC$4922)))+((Z136&lt;&gt;"")*ISNUMBER(SEARCH("|"&amp;Z136&amp;"|",'5_ACOMPANHAMENTO'!$AC$3:$AC$4922)))+((AA136&lt;&gt;"")*ISNUMBER(SEARCH("|"&amp;AA136&amp;"|",'5_ACOMPANHAMENTO'!$AC$3:$AC$4922)))+((AB136&lt;&gt;"")*ISNUMBER(SEARCH("|"&amp;AB136&amp;"|",'5_ACOMPANHAMENTO'!$AC$3:$AC$4922))))&gt;0),0),0)),""))</f>
        <v/>
      </c>
      <c r="B136" s="4" t="n">
        <v>10192.10187</v>
      </c>
      <c r="C136" s="2" t="inlineStr">
        <is>
          <t>CARTONAGEM</t>
        </is>
      </c>
      <c r="D136" s="4">
        <f>IF(OR($B136="",$C136=""),"",IFERROR(SUMPRODUCT(--(('5_ACOMPANHAMENTO'!$AD$3:$AD$4922=TRIM($C136&amp;""))*('5_ACOMPANHAMENTO'!$AC$3:$AC$4922&lt;&gt;"")*((((I136&lt;&gt;"")*ISNUMBER(SEARCH("|"&amp;I136&amp;"|",'5_ACOMPANHAMENTO'!$AC$3:$AC$4922)))+((J136&lt;&gt;"")*ISNUMBER(SEARCH("|"&amp;J136&amp;"|",'5_ACOMPANHAMENTO'!$AC$3:$AC$4922)))+((K136&lt;&gt;"")*ISNUMBER(SEARCH("|"&amp;K136&amp;"|",'5_ACOMPANHAMENTO'!$AC$3:$AC$4922)))+((L136&lt;&gt;"")*ISNUMBER(SEARCH("|"&amp;L136&amp;"|",'5_ACOMPANHAMENTO'!$AC$3:$AC$4922)))+((M136&lt;&gt;"")*ISNUMBER(SEARCH("|"&amp;M136&amp;"|",'5_ACOMPANHAMENTO'!$AC$3:$AC$4922)))+((N136&lt;&gt;"")*ISNUMBER(SEARCH("|"&amp;N136&amp;"|",'5_ACOMPANHAMENTO'!$AC$3:$AC$4922)))+((O136&lt;&gt;"")*ISNUMBER(SEARCH("|"&amp;O136&amp;"|",'5_ACOMPANHAMENTO'!$AC$3:$AC$4922)))+((P136&lt;&gt;"")*ISNUMBER(SEARCH("|"&amp;P136&amp;"|",'5_ACOMPANHAMENTO'!$AC$3:$AC$4922)))+((Q136&lt;&gt;"")*ISNUMBER(SEARCH("|"&amp;Q136&amp;"|",'5_ACOMPANHAMENTO'!$AC$3:$AC$4922)))+((R136&lt;&gt;"")*ISNUMBER(SEARCH("|"&amp;R136&amp;"|",'5_ACOMPANHAMENTO'!$AC$3:$AC$4922)))+((S136&lt;&gt;"")*ISNUMBER(SEARCH("|"&amp;S136&amp;"|",'5_ACOMPANHAMENTO'!$AC$3:$AC$4922)))+((T136&lt;&gt;"")*ISNUMBER(SEARCH("|"&amp;T136&amp;"|",'5_ACOMPANHAMENTO'!$AC$3:$AC$4922)))+((U136&lt;&gt;"")*ISNUMBER(SEARCH("|"&amp;U136&amp;"|",'5_ACOMPANHAMENTO'!$AC$3:$AC$4922)))+((V136&lt;&gt;"")*ISNUMBER(SEARCH("|"&amp;V136&amp;"|",'5_ACOMPANHAMENTO'!$AC$3:$AC$4922)))+((W136&lt;&gt;"")*ISNUMBER(SEARCH("|"&amp;W136&amp;"|",'5_ACOMPANHAMENTO'!$AC$3:$AC$4922)))+((X136&lt;&gt;"")*ISNUMBER(SEARCH("|"&amp;X136&amp;"|",'5_ACOMPANHAMENTO'!$AC$3:$AC$4922)))+((Y136&lt;&gt;"")*ISNUMBER(SEARCH("|"&amp;Y136&amp;"|",'5_ACOMPANHAMENTO'!$AC$3:$AC$4922)))+((Z136&lt;&gt;"")*ISNUMBER(SEARCH("|"&amp;Z136&amp;"|",'5_ACOMPANHAMENTO'!$AC$3:$AC$4922)))+((AA136&lt;&gt;"")*ISNUMBER(SEARCH("|"&amp;AA136&amp;"|",'5_ACOMPANHAMENTO'!$AC$3:$AC$4922)))+((AB136&lt;&gt;"")*ISNUMBER(SEARCH("|"&amp;AB136&amp;"|",'5_ACOMPANHAMENTO'!$AC$3:$AC$4922))))&gt;0)),'5_ACOMPANHAMENTO'!$J$3:$J$4922),0))</f>
        <v/>
      </c>
      <c r="E136" s="4">
        <f>IF(G136=0,"FINALIZADO",IF(TODAY()&gt;A136,"ATRASADO "&amp;TODAY()-A136&amp;" DIAS","ADIANTADO "&amp;A136-TODAY()&amp;" DIAS"))</f>
        <v/>
      </c>
      <c r="F136" s="7">
        <f>IF(OR($B136="",$C136=""),"",IFERROR(SUMPRODUCT(--(('5_ACOMPANHAMENTO'!$AD$3:$AD$4922=TRIM($C136&amp;""))*('5_ACOMPANHAMENTO'!$AC$3:$AC$4922&lt;&gt;"")*((((I136&lt;&gt;"")*ISNUMBER(SEARCH("|"&amp;I136&amp;"|",'5_ACOMPANHAMENTO'!$AC$3:$AC$4922)))+((J136&lt;&gt;"")*ISNUMBER(SEARCH("|"&amp;J136&amp;"|",'5_ACOMPANHAMENTO'!$AC$3:$AC$4922)))+((K136&lt;&gt;"")*ISNUMBER(SEARCH("|"&amp;K136&amp;"|",'5_ACOMPANHAMENTO'!$AC$3:$AC$4922)))+((L136&lt;&gt;"")*ISNUMBER(SEARCH("|"&amp;L136&amp;"|",'5_ACOMPANHAMENTO'!$AC$3:$AC$4922)))+((M136&lt;&gt;"")*ISNUMBER(SEARCH("|"&amp;M136&amp;"|",'5_ACOMPANHAMENTO'!$AC$3:$AC$4922)))+((N136&lt;&gt;"")*ISNUMBER(SEARCH("|"&amp;N136&amp;"|",'5_ACOMPANHAMENTO'!$AC$3:$AC$4922)))+((O136&lt;&gt;"")*ISNUMBER(SEARCH("|"&amp;O136&amp;"|",'5_ACOMPANHAMENTO'!$AC$3:$AC$4922)))+((P136&lt;&gt;"")*ISNUMBER(SEARCH("|"&amp;P136&amp;"|",'5_ACOMPANHAMENTO'!$AC$3:$AC$4922)))+((Q136&lt;&gt;"")*ISNUMBER(SEARCH("|"&amp;Q136&amp;"|",'5_ACOMPANHAMENTO'!$AC$3:$AC$4922)))+((R136&lt;&gt;"")*ISNUMBER(SEARCH("|"&amp;R136&amp;"|",'5_ACOMPANHAMENTO'!$AC$3:$AC$4922)))+((S136&lt;&gt;"")*ISNUMBER(SEARCH("|"&amp;S136&amp;"|",'5_ACOMPANHAMENTO'!$AC$3:$AC$4922)))+((T136&lt;&gt;"")*ISNUMBER(SEARCH("|"&amp;T136&amp;"|",'5_ACOMPANHAMENTO'!$AC$3:$AC$4922)))+((U136&lt;&gt;"")*ISNUMBER(SEARCH("|"&amp;U136&amp;"|",'5_ACOMPANHAMENTO'!$AC$3:$AC$4922)))+((V136&lt;&gt;"")*ISNUMBER(SEARCH("|"&amp;V136&amp;"|",'5_ACOMPANHAMENTO'!$AC$3:$AC$4922)))+((W136&lt;&gt;"")*ISNUMBER(SEARCH("|"&amp;W136&amp;"|",'5_ACOMPANHAMENTO'!$AC$3:$AC$4922)))+((X136&lt;&gt;"")*ISNUMBER(SEARCH("|"&amp;X136&amp;"|",'5_ACOMPANHAMENTO'!$AC$3:$AC$4922)))+((Y136&lt;&gt;"")*ISNUMBER(SEARCH("|"&amp;Y136&amp;"|",'5_ACOMPANHAMENTO'!$AC$3:$AC$4922)))+((Z136&lt;&gt;"")*ISNUMBER(SEARCH("|"&amp;Z136&amp;"|",'5_ACOMPANHAMENTO'!$AC$3:$AC$4922)))+((AA136&lt;&gt;"")*ISNUMBER(SEARCH("|"&amp;AA136&amp;"|",'5_ACOMPANHAMENTO'!$AC$3:$AC$4922)))+((AB136&lt;&gt;"")*ISNUMBER(SEARCH("|"&amp;AB136&amp;"|",'5_ACOMPANHAMENTO'!$AC$3:$AC$4922))))&gt;0)),'5_ACOMPANHAMENTO'!$O$3:$O$4922),0))</f>
        <v/>
      </c>
      <c r="G136" s="7">
        <f>IF(OR($B136="",$C136=""),"",D136-F136)</f>
        <v/>
      </c>
      <c r="H136">
        <f>IF(OR($B136="",$C136=""),"",TRIM($B136&amp;"")&amp;"|"&amp;TRIM($C136&amp;""))</f>
        <v/>
      </c>
      <c r="I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",99)),1,99)))</f>
        <v/>
      </c>
      <c r="J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",99)),100,99)))</f>
        <v/>
      </c>
      <c r="K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",99)),199,99)))</f>
        <v/>
      </c>
      <c r="L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",99)),298,99)))</f>
        <v/>
      </c>
      <c r="M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",99)),397,99)))</f>
        <v/>
      </c>
      <c r="N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",99)),496,99)))</f>
        <v/>
      </c>
      <c r="O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",99)),595,99)))</f>
        <v/>
      </c>
      <c r="P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",99)),694,99)))</f>
        <v/>
      </c>
      <c r="Q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",99)),793,99)))</f>
        <v/>
      </c>
      <c r="R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",99)),892,99)))</f>
        <v/>
      </c>
      <c r="S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",99)),991,99)))</f>
        <v/>
      </c>
      <c r="T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",99)),1090,99)))</f>
        <v/>
      </c>
      <c r="U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",99)),1189,99)))</f>
        <v/>
      </c>
      <c r="V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",99)),1288,99)))</f>
        <v/>
      </c>
      <c r="W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",99)),1387,99)))</f>
        <v/>
      </c>
      <c r="X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",99)),1486,99)))</f>
        <v/>
      </c>
      <c r="Y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",99)),1585,99)))</f>
        <v/>
      </c>
      <c r="Z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",99)),1684,99)))</f>
        <v/>
      </c>
      <c r="AA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",99)),1783,99)))</f>
        <v/>
      </c>
      <c r="AB136" s="1">
        <f>IF($B136="","",TRIM(MID(SUBSTITUTE(TRIM(SUBSTITUTE(SUBSTITUTE(SUBSTITUTE(SUBSTITUTE(SUBSTITUTE(SUBSTITUTE(SUBSTITUTE(SUBSTITUTE(SUBSTITUTE(SUBSTITUTE(SUBSTITUTE(SUBSTITUTE(SUBSTITUTE(SUBSTITUTE(TRIM($B136&amp;""),CHAR(10),"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",REPT(" ",99)),1882,99)))</f>
        <v/>
      </c>
    </row>
    <row r="137" hidden="1" ht="14.25" customHeight="1">
      <c r="A137" s="4">
        <f>IF(OR($B137="",$C137=""),"",IFERROR(INDEX('5_ACOMPANHAMENTO'!$A$3:$A$4922,MATCH(1,INDEX(('5_ACOMPANHAMENTO'!$AD$3:$AD$4922=TRIM($C137&amp;""))*('5_ACOMPANHAMENTO'!$AC$3:$AC$4922&lt;&gt;"")*((((I137&lt;&gt;"")*ISNUMBER(SEARCH("|"&amp;I137&amp;"|",'5_ACOMPANHAMENTO'!$AC$3:$AC$4922)))+((J137&lt;&gt;"")*ISNUMBER(SEARCH("|"&amp;J137&amp;"|",'5_ACOMPANHAMENTO'!$AC$3:$AC$4922)))+((K137&lt;&gt;"")*ISNUMBER(SEARCH("|"&amp;K137&amp;"|",'5_ACOMPANHAMENTO'!$AC$3:$AC$4922)))+((L137&lt;&gt;"")*ISNUMBER(SEARCH("|"&amp;L137&amp;"|",'5_ACOMPANHAMENTO'!$AC$3:$AC$4922)))+((M137&lt;&gt;"")*ISNUMBER(SEARCH("|"&amp;M137&amp;"|",'5_ACOMPANHAMENTO'!$AC$3:$AC$4922)))+((N137&lt;&gt;"")*ISNUMBER(SEARCH("|"&amp;N137&amp;"|",'5_ACOMPANHAMENTO'!$AC$3:$AC$4922)))+((O137&lt;&gt;"")*ISNUMBER(SEARCH("|"&amp;O137&amp;"|",'5_ACOMPANHAMENTO'!$AC$3:$AC$4922)))+((P137&lt;&gt;"")*ISNUMBER(SEARCH("|"&amp;P137&amp;"|",'5_ACOMPANHAMENTO'!$AC$3:$AC$4922)))+((Q137&lt;&gt;"")*ISNUMBER(SEARCH("|"&amp;Q137&amp;"|",'5_ACOMPANHAMENTO'!$AC$3:$AC$4922)))+((R137&lt;&gt;"")*ISNUMBER(SEARCH("|"&amp;R137&amp;"|",'5_ACOMPANHAMENTO'!$AC$3:$AC$4922)))+((S137&lt;&gt;"")*ISNUMBER(SEARCH("|"&amp;S137&amp;"|",'5_ACOMPANHAMENTO'!$AC$3:$AC$4922)))+((T137&lt;&gt;"")*ISNUMBER(SEARCH("|"&amp;T137&amp;"|",'5_ACOMPANHAMENTO'!$AC$3:$AC$4922)))+((U137&lt;&gt;"")*ISNUMBER(SEARCH("|"&amp;U137&amp;"|",'5_ACOMPANHAMENTO'!$AC$3:$AC$4922)))+((V137&lt;&gt;"")*ISNUMBER(SEARCH("|"&amp;V137&amp;"|",'5_ACOMPANHAMENTO'!$AC$3:$AC$4922)))+((W137&lt;&gt;"")*ISNUMBER(SEARCH("|"&amp;W137&amp;"|",'5_ACOMPANHAMENTO'!$AC$3:$AC$4922)))+((X137&lt;&gt;"")*ISNUMBER(SEARCH("|"&amp;X137&amp;"|",'5_ACOMPANHAMENTO'!$AC$3:$AC$4922)))+((Y137&lt;&gt;"")*ISNUMBER(SEARCH("|"&amp;Y137&amp;"|",'5_ACOMPANHAMENTO'!$AC$3:$AC$4922)))+((Z137&lt;&gt;"")*ISNUMBER(SEARCH("|"&amp;Z137&amp;"|",'5_ACOMPANHAMENTO'!$AC$3:$AC$4922)))+((AA137&lt;&gt;"")*ISNUMBER(SEARCH("|"&amp;AA137&amp;"|",'5_ACOMPANHAMENTO'!$AC$3:$AC$4922)))+((AB137&lt;&gt;"")*ISNUMBER(SEARCH("|"&amp;AB137&amp;"|",'5_ACOMPANHAMENTO'!$AC$3:$AC$4922))))&gt;0),0),0)),""))</f>
        <v/>
      </c>
      <c r="B137" s="4" t="n">
        <v>10192.10187</v>
      </c>
      <c r="C137" s="2" t="inlineStr">
        <is>
          <t>CARTONAGEM</t>
        </is>
      </c>
      <c r="D137" s="4">
        <f>IF(OR($B137="",$C137=""),"",IFERROR(SUMPRODUCT(--(('5_ACOMPANHAMENTO'!$AD$3:$AD$4922=TRIM($C137&amp;""))*('5_ACOMPANHAMENTO'!$AC$3:$AC$4922&lt;&gt;"")*((((I137&lt;&gt;"")*ISNUMBER(SEARCH("|"&amp;I137&amp;"|",'5_ACOMPANHAMENTO'!$AC$3:$AC$4922)))+((J137&lt;&gt;"")*ISNUMBER(SEARCH("|"&amp;J137&amp;"|",'5_ACOMPANHAMENTO'!$AC$3:$AC$4922)))+((K137&lt;&gt;"")*ISNUMBER(SEARCH("|"&amp;K137&amp;"|",'5_ACOMPANHAMENTO'!$AC$3:$AC$4922)))+((L137&lt;&gt;"")*ISNUMBER(SEARCH("|"&amp;L137&amp;"|",'5_ACOMPANHAMENTO'!$AC$3:$AC$4922)))+((M137&lt;&gt;"")*ISNUMBER(SEARCH("|"&amp;M137&amp;"|",'5_ACOMPANHAMENTO'!$AC$3:$AC$4922)))+((N137&lt;&gt;"")*ISNUMBER(SEARCH("|"&amp;N137&amp;"|",'5_ACOMPANHAMENTO'!$AC$3:$AC$4922)))+((O137&lt;&gt;"")*ISNUMBER(SEARCH("|"&amp;O137&amp;"|",'5_ACOMPANHAMENTO'!$AC$3:$AC$4922)))+((P137&lt;&gt;"")*ISNUMBER(SEARCH("|"&amp;P137&amp;"|",'5_ACOMPANHAMENTO'!$AC$3:$AC$4922)))+((Q137&lt;&gt;"")*ISNUMBER(SEARCH("|"&amp;Q137&amp;"|",'5_ACOMPANHAMENTO'!$AC$3:$AC$4922)))+((R137&lt;&gt;"")*ISNUMBER(SEARCH("|"&amp;R137&amp;"|",'5_ACOMPANHAMENTO'!$AC$3:$AC$4922)))+((S137&lt;&gt;"")*ISNUMBER(SEARCH("|"&amp;S137&amp;"|",'5_ACOMPANHAMENTO'!$AC$3:$AC$4922)))+((T137&lt;&gt;"")*ISNUMBER(SEARCH("|"&amp;T137&amp;"|",'5_ACOMPANHAMENTO'!$AC$3:$AC$4922)))+((U137&lt;&gt;"")*ISNUMBER(SEARCH("|"&amp;U137&amp;"|",'5_ACOMPANHAMENTO'!$AC$3:$AC$4922)))+((V137&lt;&gt;"")*ISNUMBER(SEARCH("|"&amp;V137&amp;"|",'5_ACOMPANHAMENTO'!$AC$3:$AC$4922)))+((W137&lt;&gt;"")*ISNUMBER(SEARCH("|"&amp;W137&amp;"|",'5_ACOMPANHAMENTO'!$AC$3:$AC$4922)))+((X137&lt;&gt;"")*ISNUMBER(SEARCH("|"&amp;X137&amp;"|",'5_ACOMPANHAMENTO'!$AC$3:$AC$4922)))+((Y137&lt;&gt;"")*ISNUMBER(SEARCH("|"&amp;Y137&amp;"|",'5_ACOMPANHAMENTO'!$AC$3:$AC$4922)))+((Z137&lt;&gt;"")*ISNUMBER(SEARCH("|"&amp;Z137&amp;"|",'5_ACOMPANHAMENTO'!$AC$3:$AC$4922)))+((AA137&lt;&gt;"")*ISNUMBER(SEARCH("|"&amp;AA137&amp;"|",'5_ACOMPANHAMENTO'!$AC$3:$AC$4922)))+((AB137&lt;&gt;"")*ISNUMBER(SEARCH("|"&amp;AB137&amp;"|",'5_ACOMPANHAMENTO'!$AC$3:$AC$4922))))&gt;0)),'5_ACOMPANHAMENTO'!$J$3:$J$4922),0))</f>
        <v/>
      </c>
      <c r="E137" s="4">
        <f>IF(G137=0,"FINALIZADO",IF(TODAY()&gt;A137,"ATRASADO "&amp;TODAY()-A137&amp;" DIAS","ADIANTADO "&amp;A137-TODAY()&amp;" DIAS"))</f>
        <v/>
      </c>
      <c r="F137" s="7">
        <f>IF(OR($B137="",$C137=""),"",IFERROR(SUMPRODUCT(--(('5_ACOMPANHAMENTO'!$AD$3:$AD$4922=TRIM($C137&amp;""))*('5_ACOMPANHAMENTO'!$AC$3:$AC$4922&lt;&gt;"")*((((I137&lt;&gt;"")*ISNUMBER(SEARCH("|"&amp;I137&amp;"|",'5_ACOMPANHAMENTO'!$AC$3:$AC$4922)))+((J137&lt;&gt;"")*ISNUMBER(SEARCH("|"&amp;J137&amp;"|",'5_ACOMPANHAMENTO'!$AC$3:$AC$4922)))+((K137&lt;&gt;"")*ISNUMBER(SEARCH("|"&amp;K137&amp;"|",'5_ACOMPANHAMENTO'!$AC$3:$AC$4922)))+((L137&lt;&gt;"")*ISNUMBER(SEARCH("|"&amp;L137&amp;"|",'5_ACOMPANHAMENTO'!$AC$3:$AC$4922)))+((M137&lt;&gt;"")*ISNUMBER(SEARCH("|"&amp;M137&amp;"|",'5_ACOMPANHAMENTO'!$AC$3:$AC$4922)))+((N137&lt;&gt;"")*ISNUMBER(SEARCH("|"&amp;N137&amp;"|",'5_ACOMPANHAMENTO'!$AC$3:$AC$4922)))+((O137&lt;&gt;"")*ISNUMBER(SEARCH("|"&amp;O137&amp;"|",'5_ACOMPANHAMENTO'!$AC$3:$AC$4922)))+((P137&lt;&gt;"")*ISNUMBER(SEARCH("|"&amp;P137&amp;"|",'5_ACOMPANHAMENTO'!$AC$3:$AC$4922)))+((Q137&lt;&gt;"")*ISNUMBER(SEARCH("|"&amp;Q137&amp;"|",'5_ACOMPANHAMENTO'!$AC$3:$AC$4922)))+((R137&lt;&gt;"")*ISNUMBER(SEARCH("|"&amp;R137&amp;"|",'5_ACOMPANHAMENTO'!$AC$3:$AC$4922)))+((S137&lt;&gt;"")*ISNUMBER(SEARCH("|"&amp;S137&amp;"|",'5_ACOMPANHAMENTO'!$AC$3:$AC$4922)))+((T137&lt;&gt;"")*ISNUMBER(SEARCH("|"&amp;T137&amp;"|",'5_ACOMPANHAMENTO'!$AC$3:$AC$4922)))+((U137&lt;&gt;"")*ISNUMBER(SEARCH("|"&amp;U137&amp;"|",'5_ACOMPANHAMENTO'!$AC$3:$AC$4922)))+((V137&lt;&gt;"")*ISNUMBER(SEARCH("|"&amp;V137&amp;"|",'5_ACOMPANHAMENTO'!$AC$3:$AC$4922)))+((W137&lt;&gt;"")*ISNUMBER(SEARCH("|"&amp;W137&amp;"|",'5_ACOMPANHAMENTO'!$AC$3:$AC$4922)))+((X137&lt;&gt;"")*ISNUMBER(SEARCH("|"&amp;X137&amp;"|",'5_ACOMPANHAMENTO'!$AC$3:$AC$4922)))+((Y137&lt;&gt;"")*ISNUMBER(SEARCH("|"&amp;Y137&amp;"|",'5_ACOMPANHAMENTO'!$AC$3:$AC$4922)))+((Z137&lt;&gt;"")*ISNUMBER(SEARCH("|"&amp;Z137&amp;"|",'5_ACOMPANHAMENTO'!$AC$3:$AC$4922)))+((AA137&lt;&gt;"")*ISNUMBER(SEARCH("|"&amp;AA137&amp;"|",'5_ACOMPANHAMENTO'!$AC$3:$AC$4922)))+((AB137&lt;&gt;"")*ISNUMBER(SEARCH("|"&amp;AB137&amp;"|",'5_ACOMPANHAMENTO'!$AC$3:$AC$4922))))&gt;0)),'5_ACOMPANHAMENTO'!$O$3:$O$4922),0))</f>
        <v/>
      </c>
      <c r="G137" s="7">
        <f>IF(OR($B137="",$C137=""),"",D137-F137)</f>
        <v/>
      </c>
      <c r="H137">
        <f>IF(OR($B137="",$C137=""),"",TRIM($B137&amp;"")&amp;"|"&amp;TRIM($C137&amp;""))</f>
        <v/>
      </c>
      <c r="I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",99)),1,99)))</f>
        <v/>
      </c>
      <c r="J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",99)),100,99)))</f>
        <v/>
      </c>
      <c r="K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",99)),199,99)))</f>
        <v/>
      </c>
      <c r="L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",99)),298,99)))</f>
        <v/>
      </c>
      <c r="M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",99)),397,99)))</f>
        <v/>
      </c>
      <c r="N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",99)),496,99)))</f>
        <v/>
      </c>
      <c r="O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",99)),595,99)))</f>
        <v/>
      </c>
      <c r="P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",99)),694,99)))</f>
        <v/>
      </c>
      <c r="Q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",99)),793,99)))</f>
        <v/>
      </c>
      <c r="R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",99)),892,99)))</f>
        <v/>
      </c>
      <c r="S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",99)),991,99)))</f>
        <v/>
      </c>
      <c r="T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",99)),1090,99)))</f>
        <v/>
      </c>
      <c r="U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",99)),1189,99)))</f>
        <v/>
      </c>
      <c r="V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",99)),1288,99)))</f>
        <v/>
      </c>
      <c r="W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",99)),1387,99)))</f>
        <v/>
      </c>
      <c r="X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",99)),1486,99)))</f>
        <v/>
      </c>
      <c r="Y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",99)),1585,99)))</f>
        <v/>
      </c>
      <c r="Z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",99)),1684,99)))</f>
        <v/>
      </c>
      <c r="AA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",99)),1783,99)))</f>
        <v/>
      </c>
      <c r="AB137" s="1">
        <f>IF($B137="","",TRIM(MID(SUBSTITUTE(TRIM(SUBSTITUTE(SUBSTITUTE(SUBSTITUTE(SUBSTITUTE(SUBSTITUTE(SUBSTITUTE(SUBSTITUTE(SUBSTITUTE(SUBSTITUTE(SUBSTITUTE(SUBSTITUTE(SUBSTITUTE(SUBSTITUTE(SUBSTITUTE(TRIM($B137&amp;""),CHAR(10),"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",REPT(" ",99)),1882,99)))</f>
        <v/>
      </c>
    </row>
    <row r="138" hidden="1" ht="14.25" customHeight="1">
      <c r="A138" s="4">
        <f>IF(OR($B138="",$C138=""),"",IFERROR(INDEX('5_ACOMPANHAMENTO'!$A$3:$A$4922,MATCH(1,INDEX(('5_ACOMPANHAMENTO'!$AD$3:$AD$4922=TRIM($C138&amp;""))*('5_ACOMPANHAMENTO'!$AC$3:$AC$4922&lt;&gt;"")*((((I138&lt;&gt;"")*ISNUMBER(SEARCH("|"&amp;I138&amp;"|",'5_ACOMPANHAMENTO'!$AC$3:$AC$4922)))+((J138&lt;&gt;"")*ISNUMBER(SEARCH("|"&amp;J138&amp;"|",'5_ACOMPANHAMENTO'!$AC$3:$AC$4922)))+((K138&lt;&gt;"")*ISNUMBER(SEARCH("|"&amp;K138&amp;"|",'5_ACOMPANHAMENTO'!$AC$3:$AC$4922)))+((L138&lt;&gt;"")*ISNUMBER(SEARCH("|"&amp;L138&amp;"|",'5_ACOMPANHAMENTO'!$AC$3:$AC$4922)))+((M138&lt;&gt;"")*ISNUMBER(SEARCH("|"&amp;M138&amp;"|",'5_ACOMPANHAMENTO'!$AC$3:$AC$4922)))+((N138&lt;&gt;"")*ISNUMBER(SEARCH("|"&amp;N138&amp;"|",'5_ACOMPANHAMENTO'!$AC$3:$AC$4922)))+((O138&lt;&gt;"")*ISNUMBER(SEARCH("|"&amp;O138&amp;"|",'5_ACOMPANHAMENTO'!$AC$3:$AC$4922)))+((P138&lt;&gt;"")*ISNUMBER(SEARCH("|"&amp;P138&amp;"|",'5_ACOMPANHAMENTO'!$AC$3:$AC$4922)))+((Q138&lt;&gt;"")*ISNUMBER(SEARCH("|"&amp;Q138&amp;"|",'5_ACOMPANHAMENTO'!$AC$3:$AC$4922)))+((R138&lt;&gt;"")*ISNUMBER(SEARCH("|"&amp;R138&amp;"|",'5_ACOMPANHAMENTO'!$AC$3:$AC$4922)))+((S138&lt;&gt;"")*ISNUMBER(SEARCH("|"&amp;S138&amp;"|",'5_ACOMPANHAMENTO'!$AC$3:$AC$4922)))+((T138&lt;&gt;"")*ISNUMBER(SEARCH("|"&amp;T138&amp;"|",'5_ACOMPANHAMENTO'!$AC$3:$AC$4922)))+((U138&lt;&gt;"")*ISNUMBER(SEARCH("|"&amp;U138&amp;"|",'5_ACOMPANHAMENTO'!$AC$3:$AC$4922)))+((V138&lt;&gt;"")*ISNUMBER(SEARCH("|"&amp;V138&amp;"|",'5_ACOMPANHAMENTO'!$AC$3:$AC$4922)))+((W138&lt;&gt;"")*ISNUMBER(SEARCH("|"&amp;W138&amp;"|",'5_ACOMPANHAMENTO'!$AC$3:$AC$4922)))+((X138&lt;&gt;"")*ISNUMBER(SEARCH("|"&amp;X138&amp;"|",'5_ACOMPANHAMENTO'!$AC$3:$AC$4922)))+((Y138&lt;&gt;"")*ISNUMBER(SEARCH("|"&amp;Y138&amp;"|",'5_ACOMPANHAMENTO'!$AC$3:$AC$4922)))+((Z138&lt;&gt;"")*ISNUMBER(SEARCH("|"&amp;Z138&amp;"|",'5_ACOMPANHAMENTO'!$AC$3:$AC$4922)))+((AA138&lt;&gt;"")*ISNUMBER(SEARCH("|"&amp;AA138&amp;"|",'5_ACOMPANHAMENTO'!$AC$3:$AC$4922)))+((AB138&lt;&gt;"")*ISNUMBER(SEARCH("|"&amp;AB138&amp;"|",'5_ACOMPANHAMENTO'!$AC$3:$AC$4922))))&gt;0),0),0)),""))</f>
        <v/>
      </c>
      <c r="B138" s="4" t="n">
        <v>10192.10187</v>
      </c>
      <c r="C138" s="2" t="inlineStr">
        <is>
          <t>CARTONAGEM</t>
        </is>
      </c>
      <c r="D138" s="4">
        <f>IF(OR($B138="",$C138=""),"",IFERROR(SUMPRODUCT(--(('5_ACOMPANHAMENTO'!$AD$3:$AD$4922=TRIM($C138&amp;""))*('5_ACOMPANHAMENTO'!$AC$3:$AC$4922&lt;&gt;"")*((((I138&lt;&gt;"")*ISNUMBER(SEARCH("|"&amp;I138&amp;"|",'5_ACOMPANHAMENTO'!$AC$3:$AC$4922)))+((J138&lt;&gt;"")*ISNUMBER(SEARCH("|"&amp;J138&amp;"|",'5_ACOMPANHAMENTO'!$AC$3:$AC$4922)))+((K138&lt;&gt;"")*ISNUMBER(SEARCH("|"&amp;K138&amp;"|",'5_ACOMPANHAMENTO'!$AC$3:$AC$4922)))+((L138&lt;&gt;"")*ISNUMBER(SEARCH("|"&amp;L138&amp;"|",'5_ACOMPANHAMENTO'!$AC$3:$AC$4922)))+((M138&lt;&gt;"")*ISNUMBER(SEARCH("|"&amp;M138&amp;"|",'5_ACOMPANHAMENTO'!$AC$3:$AC$4922)))+((N138&lt;&gt;"")*ISNUMBER(SEARCH("|"&amp;N138&amp;"|",'5_ACOMPANHAMENTO'!$AC$3:$AC$4922)))+((O138&lt;&gt;"")*ISNUMBER(SEARCH("|"&amp;O138&amp;"|",'5_ACOMPANHAMENTO'!$AC$3:$AC$4922)))+((P138&lt;&gt;"")*ISNUMBER(SEARCH("|"&amp;P138&amp;"|",'5_ACOMPANHAMENTO'!$AC$3:$AC$4922)))+((Q138&lt;&gt;"")*ISNUMBER(SEARCH("|"&amp;Q138&amp;"|",'5_ACOMPANHAMENTO'!$AC$3:$AC$4922)))+((R138&lt;&gt;"")*ISNUMBER(SEARCH("|"&amp;R138&amp;"|",'5_ACOMPANHAMENTO'!$AC$3:$AC$4922)))+((S138&lt;&gt;"")*ISNUMBER(SEARCH("|"&amp;S138&amp;"|",'5_ACOMPANHAMENTO'!$AC$3:$AC$4922)))+((T138&lt;&gt;"")*ISNUMBER(SEARCH("|"&amp;T138&amp;"|",'5_ACOMPANHAMENTO'!$AC$3:$AC$4922)))+((U138&lt;&gt;"")*ISNUMBER(SEARCH("|"&amp;U138&amp;"|",'5_ACOMPANHAMENTO'!$AC$3:$AC$4922)))+((V138&lt;&gt;"")*ISNUMBER(SEARCH("|"&amp;V138&amp;"|",'5_ACOMPANHAMENTO'!$AC$3:$AC$4922)))+((W138&lt;&gt;"")*ISNUMBER(SEARCH("|"&amp;W138&amp;"|",'5_ACOMPANHAMENTO'!$AC$3:$AC$4922)))+((X138&lt;&gt;"")*ISNUMBER(SEARCH("|"&amp;X138&amp;"|",'5_ACOMPANHAMENTO'!$AC$3:$AC$4922)))+((Y138&lt;&gt;"")*ISNUMBER(SEARCH("|"&amp;Y138&amp;"|",'5_ACOMPANHAMENTO'!$AC$3:$AC$4922)))+((Z138&lt;&gt;"")*ISNUMBER(SEARCH("|"&amp;Z138&amp;"|",'5_ACOMPANHAMENTO'!$AC$3:$AC$4922)))+((AA138&lt;&gt;"")*ISNUMBER(SEARCH("|"&amp;AA138&amp;"|",'5_ACOMPANHAMENTO'!$AC$3:$AC$4922)))+((AB138&lt;&gt;"")*ISNUMBER(SEARCH("|"&amp;AB138&amp;"|",'5_ACOMPANHAMENTO'!$AC$3:$AC$4922))))&gt;0)),'5_ACOMPANHAMENTO'!$J$3:$J$4922),0))</f>
        <v/>
      </c>
      <c r="E138" s="4">
        <f>IF(G138=0,"FINALIZADO",IF(TODAY()&gt;A138,"ATRASADO "&amp;TODAY()-A138&amp;" DIAS","ADIANTADO "&amp;A138-TODAY()&amp;" DIAS"))</f>
        <v/>
      </c>
      <c r="F138" s="7">
        <f>IF(OR($B138="",$C138=""),"",IFERROR(SUMPRODUCT(--(('5_ACOMPANHAMENTO'!$AD$3:$AD$4922=TRIM($C138&amp;""))*('5_ACOMPANHAMENTO'!$AC$3:$AC$4922&lt;&gt;"")*((((I138&lt;&gt;"")*ISNUMBER(SEARCH("|"&amp;I138&amp;"|",'5_ACOMPANHAMENTO'!$AC$3:$AC$4922)))+((J138&lt;&gt;"")*ISNUMBER(SEARCH("|"&amp;J138&amp;"|",'5_ACOMPANHAMENTO'!$AC$3:$AC$4922)))+((K138&lt;&gt;"")*ISNUMBER(SEARCH("|"&amp;K138&amp;"|",'5_ACOMPANHAMENTO'!$AC$3:$AC$4922)))+((L138&lt;&gt;"")*ISNUMBER(SEARCH("|"&amp;L138&amp;"|",'5_ACOMPANHAMENTO'!$AC$3:$AC$4922)))+((M138&lt;&gt;"")*ISNUMBER(SEARCH("|"&amp;M138&amp;"|",'5_ACOMPANHAMENTO'!$AC$3:$AC$4922)))+((N138&lt;&gt;"")*ISNUMBER(SEARCH("|"&amp;N138&amp;"|",'5_ACOMPANHAMENTO'!$AC$3:$AC$4922)))+((O138&lt;&gt;"")*ISNUMBER(SEARCH("|"&amp;O138&amp;"|",'5_ACOMPANHAMENTO'!$AC$3:$AC$4922)))+((P138&lt;&gt;"")*ISNUMBER(SEARCH("|"&amp;P138&amp;"|",'5_ACOMPANHAMENTO'!$AC$3:$AC$4922)))+((Q138&lt;&gt;"")*ISNUMBER(SEARCH("|"&amp;Q138&amp;"|",'5_ACOMPANHAMENTO'!$AC$3:$AC$4922)))+((R138&lt;&gt;"")*ISNUMBER(SEARCH("|"&amp;R138&amp;"|",'5_ACOMPANHAMENTO'!$AC$3:$AC$4922)))+((S138&lt;&gt;"")*ISNUMBER(SEARCH("|"&amp;S138&amp;"|",'5_ACOMPANHAMENTO'!$AC$3:$AC$4922)))+((T138&lt;&gt;"")*ISNUMBER(SEARCH("|"&amp;T138&amp;"|",'5_ACOMPANHAMENTO'!$AC$3:$AC$4922)))+((U138&lt;&gt;"")*ISNUMBER(SEARCH("|"&amp;U138&amp;"|",'5_ACOMPANHAMENTO'!$AC$3:$AC$4922)))+((V138&lt;&gt;"")*ISNUMBER(SEARCH("|"&amp;V138&amp;"|",'5_ACOMPANHAMENTO'!$AC$3:$AC$4922)))+((W138&lt;&gt;"")*ISNUMBER(SEARCH("|"&amp;W138&amp;"|",'5_ACOMPANHAMENTO'!$AC$3:$AC$4922)))+((X138&lt;&gt;"")*ISNUMBER(SEARCH("|"&amp;X138&amp;"|",'5_ACOMPANHAMENTO'!$AC$3:$AC$4922)))+((Y138&lt;&gt;"")*ISNUMBER(SEARCH("|"&amp;Y138&amp;"|",'5_ACOMPANHAMENTO'!$AC$3:$AC$4922)))+((Z138&lt;&gt;"")*ISNUMBER(SEARCH("|"&amp;Z138&amp;"|",'5_ACOMPANHAMENTO'!$AC$3:$AC$4922)))+((AA138&lt;&gt;"")*ISNUMBER(SEARCH("|"&amp;AA138&amp;"|",'5_ACOMPANHAMENTO'!$AC$3:$AC$4922)))+((AB138&lt;&gt;"")*ISNUMBER(SEARCH("|"&amp;AB138&amp;"|",'5_ACOMPANHAMENTO'!$AC$3:$AC$4922))))&gt;0)),'5_ACOMPANHAMENTO'!$O$3:$O$4922),0))</f>
        <v/>
      </c>
      <c r="G138" s="7">
        <f>IF(OR($B138="",$C138=""),"",D138-F138)</f>
        <v/>
      </c>
      <c r="H138">
        <f>IF(OR($B138="",$C138=""),"",TRIM($B138&amp;"")&amp;"|"&amp;TRIM($C138&amp;""))</f>
        <v/>
      </c>
      <c r="I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",99)),1,99)))</f>
        <v/>
      </c>
      <c r="J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",99)),100,99)))</f>
        <v/>
      </c>
      <c r="K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",99)),199,99)))</f>
        <v/>
      </c>
      <c r="L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",99)),298,99)))</f>
        <v/>
      </c>
      <c r="M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",99)),397,99)))</f>
        <v/>
      </c>
      <c r="N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",99)),496,99)))</f>
        <v/>
      </c>
      <c r="O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",99)),595,99)))</f>
        <v/>
      </c>
      <c r="P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",99)),694,99)))</f>
        <v/>
      </c>
      <c r="Q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",99)),793,99)))</f>
        <v/>
      </c>
      <c r="R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",99)),892,99)))</f>
        <v/>
      </c>
      <c r="S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",99)),991,99)))</f>
        <v/>
      </c>
      <c r="T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",99)),1090,99)))</f>
        <v/>
      </c>
      <c r="U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",99)),1189,99)))</f>
        <v/>
      </c>
      <c r="V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",99)),1288,99)))</f>
        <v/>
      </c>
      <c r="W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",99)),1387,99)))</f>
        <v/>
      </c>
      <c r="X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",99)),1486,99)))</f>
        <v/>
      </c>
      <c r="Y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",99)),1585,99)))</f>
        <v/>
      </c>
      <c r="Z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",99)),1684,99)))</f>
        <v/>
      </c>
      <c r="AA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",99)),1783,99)))</f>
        <v/>
      </c>
      <c r="AB138" s="1">
        <f>IF($B138="","",TRIM(MID(SUBSTITUTE(TRIM(SUBSTITUTE(SUBSTITUTE(SUBSTITUTE(SUBSTITUTE(SUBSTITUTE(SUBSTITUTE(SUBSTITUTE(SUBSTITUTE(SUBSTITUTE(SUBSTITUTE(SUBSTITUTE(SUBSTITUTE(SUBSTITUTE(SUBSTITUTE(TRIM($B138&amp;""),CHAR(10),"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",REPT(" ",99)),1882,99)))</f>
        <v/>
      </c>
    </row>
    <row r="139" hidden="1" ht="14.25" customHeight="1">
      <c r="A139" s="4">
        <f>IF(OR($B139="",$C139=""),"",IFERROR(INDEX('5_ACOMPANHAMENTO'!$A$3:$A$4922,MATCH(1,INDEX(('5_ACOMPANHAMENTO'!$AD$3:$AD$4922=TRIM($C139&amp;""))*('5_ACOMPANHAMENTO'!$AC$3:$AC$4922&lt;&gt;"")*((((I139&lt;&gt;"")*ISNUMBER(SEARCH("|"&amp;I139&amp;"|",'5_ACOMPANHAMENTO'!$AC$3:$AC$4922)))+((J139&lt;&gt;"")*ISNUMBER(SEARCH("|"&amp;J139&amp;"|",'5_ACOMPANHAMENTO'!$AC$3:$AC$4922)))+((K139&lt;&gt;"")*ISNUMBER(SEARCH("|"&amp;K139&amp;"|",'5_ACOMPANHAMENTO'!$AC$3:$AC$4922)))+((L139&lt;&gt;"")*ISNUMBER(SEARCH("|"&amp;L139&amp;"|",'5_ACOMPANHAMENTO'!$AC$3:$AC$4922)))+((M139&lt;&gt;"")*ISNUMBER(SEARCH("|"&amp;M139&amp;"|",'5_ACOMPANHAMENTO'!$AC$3:$AC$4922)))+((N139&lt;&gt;"")*ISNUMBER(SEARCH("|"&amp;N139&amp;"|",'5_ACOMPANHAMENTO'!$AC$3:$AC$4922)))+((O139&lt;&gt;"")*ISNUMBER(SEARCH("|"&amp;O139&amp;"|",'5_ACOMPANHAMENTO'!$AC$3:$AC$4922)))+((P139&lt;&gt;"")*ISNUMBER(SEARCH("|"&amp;P139&amp;"|",'5_ACOMPANHAMENTO'!$AC$3:$AC$4922)))+((Q139&lt;&gt;"")*ISNUMBER(SEARCH("|"&amp;Q139&amp;"|",'5_ACOMPANHAMENTO'!$AC$3:$AC$4922)))+((R139&lt;&gt;"")*ISNUMBER(SEARCH("|"&amp;R139&amp;"|",'5_ACOMPANHAMENTO'!$AC$3:$AC$4922)))+((S139&lt;&gt;"")*ISNUMBER(SEARCH("|"&amp;S139&amp;"|",'5_ACOMPANHAMENTO'!$AC$3:$AC$4922)))+((T139&lt;&gt;"")*ISNUMBER(SEARCH("|"&amp;T139&amp;"|",'5_ACOMPANHAMENTO'!$AC$3:$AC$4922)))+((U139&lt;&gt;"")*ISNUMBER(SEARCH("|"&amp;U139&amp;"|",'5_ACOMPANHAMENTO'!$AC$3:$AC$4922)))+((V139&lt;&gt;"")*ISNUMBER(SEARCH("|"&amp;V139&amp;"|",'5_ACOMPANHAMENTO'!$AC$3:$AC$4922)))+((W139&lt;&gt;"")*ISNUMBER(SEARCH("|"&amp;W139&amp;"|",'5_ACOMPANHAMENTO'!$AC$3:$AC$4922)))+((X139&lt;&gt;"")*ISNUMBER(SEARCH("|"&amp;X139&amp;"|",'5_ACOMPANHAMENTO'!$AC$3:$AC$4922)))+((Y139&lt;&gt;"")*ISNUMBER(SEARCH("|"&amp;Y139&amp;"|",'5_ACOMPANHAMENTO'!$AC$3:$AC$4922)))+((Z139&lt;&gt;"")*ISNUMBER(SEARCH("|"&amp;Z139&amp;"|",'5_ACOMPANHAMENTO'!$AC$3:$AC$4922)))+((AA139&lt;&gt;"")*ISNUMBER(SEARCH("|"&amp;AA139&amp;"|",'5_ACOMPANHAMENTO'!$AC$3:$AC$4922)))+((AB139&lt;&gt;"")*ISNUMBER(SEARCH("|"&amp;AB139&amp;"|",'5_ACOMPANHAMENTO'!$AC$3:$AC$4922))))&gt;0),0),0)),""))</f>
        <v/>
      </c>
      <c r="B139" s="4" t="n">
        <v>10192.10187</v>
      </c>
      <c r="C139" s="2" t="inlineStr">
        <is>
          <t>CARTONAGEM</t>
        </is>
      </c>
      <c r="D139" s="4">
        <f>IF(OR($B139="",$C139=""),"",IFERROR(SUMPRODUCT(--(('5_ACOMPANHAMENTO'!$AD$3:$AD$4922=TRIM($C139&amp;""))*('5_ACOMPANHAMENTO'!$AC$3:$AC$4922&lt;&gt;"")*((((I139&lt;&gt;"")*ISNUMBER(SEARCH("|"&amp;I139&amp;"|",'5_ACOMPANHAMENTO'!$AC$3:$AC$4922)))+((J139&lt;&gt;"")*ISNUMBER(SEARCH("|"&amp;J139&amp;"|",'5_ACOMPANHAMENTO'!$AC$3:$AC$4922)))+((K139&lt;&gt;"")*ISNUMBER(SEARCH("|"&amp;K139&amp;"|",'5_ACOMPANHAMENTO'!$AC$3:$AC$4922)))+((L139&lt;&gt;"")*ISNUMBER(SEARCH("|"&amp;L139&amp;"|",'5_ACOMPANHAMENTO'!$AC$3:$AC$4922)))+((M139&lt;&gt;"")*ISNUMBER(SEARCH("|"&amp;M139&amp;"|",'5_ACOMPANHAMENTO'!$AC$3:$AC$4922)))+((N139&lt;&gt;"")*ISNUMBER(SEARCH("|"&amp;N139&amp;"|",'5_ACOMPANHAMENTO'!$AC$3:$AC$4922)))+((O139&lt;&gt;"")*ISNUMBER(SEARCH("|"&amp;O139&amp;"|",'5_ACOMPANHAMENTO'!$AC$3:$AC$4922)))+((P139&lt;&gt;"")*ISNUMBER(SEARCH("|"&amp;P139&amp;"|",'5_ACOMPANHAMENTO'!$AC$3:$AC$4922)))+((Q139&lt;&gt;"")*ISNUMBER(SEARCH("|"&amp;Q139&amp;"|",'5_ACOMPANHAMENTO'!$AC$3:$AC$4922)))+((R139&lt;&gt;"")*ISNUMBER(SEARCH("|"&amp;R139&amp;"|",'5_ACOMPANHAMENTO'!$AC$3:$AC$4922)))+((S139&lt;&gt;"")*ISNUMBER(SEARCH("|"&amp;S139&amp;"|",'5_ACOMPANHAMENTO'!$AC$3:$AC$4922)))+((T139&lt;&gt;"")*ISNUMBER(SEARCH("|"&amp;T139&amp;"|",'5_ACOMPANHAMENTO'!$AC$3:$AC$4922)))+((U139&lt;&gt;"")*ISNUMBER(SEARCH("|"&amp;U139&amp;"|",'5_ACOMPANHAMENTO'!$AC$3:$AC$4922)))+((V139&lt;&gt;"")*ISNUMBER(SEARCH("|"&amp;V139&amp;"|",'5_ACOMPANHAMENTO'!$AC$3:$AC$4922)))+((W139&lt;&gt;"")*ISNUMBER(SEARCH("|"&amp;W139&amp;"|",'5_ACOMPANHAMENTO'!$AC$3:$AC$4922)))+((X139&lt;&gt;"")*ISNUMBER(SEARCH("|"&amp;X139&amp;"|",'5_ACOMPANHAMENTO'!$AC$3:$AC$4922)))+((Y139&lt;&gt;"")*ISNUMBER(SEARCH("|"&amp;Y139&amp;"|",'5_ACOMPANHAMENTO'!$AC$3:$AC$4922)))+((Z139&lt;&gt;"")*ISNUMBER(SEARCH("|"&amp;Z139&amp;"|",'5_ACOMPANHAMENTO'!$AC$3:$AC$4922)))+((AA139&lt;&gt;"")*ISNUMBER(SEARCH("|"&amp;AA139&amp;"|",'5_ACOMPANHAMENTO'!$AC$3:$AC$4922)))+((AB139&lt;&gt;"")*ISNUMBER(SEARCH("|"&amp;AB139&amp;"|",'5_ACOMPANHAMENTO'!$AC$3:$AC$4922))))&gt;0)),'5_ACOMPANHAMENTO'!$J$3:$J$4922),0))</f>
        <v/>
      </c>
      <c r="E139" s="4">
        <f>IF(G139=0,"FINALIZADO",IF(TODAY()&gt;A139,"ATRASADO "&amp;TODAY()-A139&amp;" DIAS","ADIANTADO "&amp;A139-TODAY()&amp;" DIAS"))</f>
        <v/>
      </c>
      <c r="F139" s="7">
        <f>IF(OR($B139="",$C139=""),"",IFERROR(SUMPRODUCT(--(('5_ACOMPANHAMENTO'!$AD$3:$AD$4922=TRIM($C139&amp;""))*('5_ACOMPANHAMENTO'!$AC$3:$AC$4922&lt;&gt;"")*((((I139&lt;&gt;"")*ISNUMBER(SEARCH("|"&amp;I139&amp;"|",'5_ACOMPANHAMENTO'!$AC$3:$AC$4922)))+((J139&lt;&gt;"")*ISNUMBER(SEARCH("|"&amp;J139&amp;"|",'5_ACOMPANHAMENTO'!$AC$3:$AC$4922)))+((K139&lt;&gt;"")*ISNUMBER(SEARCH("|"&amp;K139&amp;"|",'5_ACOMPANHAMENTO'!$AC$3:$AC$4922)))+((L139&lt;&gt;"")*ISNUMBER(SEARCH("|"&amp;L139&amp;"|",'5_ACOMPANHAMENTO'!$AC$3:$AC$4922)))+((M139&lt;&gt;"")*ISNUMBER(SEARCH("|"&amp;M139&amp;"|",'5_ACOMPANHAMENTO'!$AC$3:$AC$4922)))+((N139&lt;&gt;"")*ISNUMBER(SEARCH("|"&amp;N139&amp;"|",'5_ACOMPANHAMENTO'!$AC$3:$AC$4922)))+((O139&lt;&gt;"")*ISNUMBER(SEARCH("|"&amp;O139&amp;"|",'5_ACOMPANHAMENTO'!$AC$3:$AC$4922)))+((P139&lt;&gt;"")*ISNUMBER(SEARCH("|"&amp;P139&amp;"|",'5_ACOMPANHAMENTO'!$AC$3:$AC$4922)))+((Q139&lt;&gt;"")*ISNUMBER(SEARCH("|"&amp;Q139&amp;"|",'5_ACOMPANHAMENTO'!$AC$3:$AC$4922)))+((R139&lt;&gt;"")*ISNUMBER(SEARCH("|"&amp;R139&amp;"|",'5_ACOMPANHAMENTO'!$AC$3:$AC$4922)))+((S139&lt;&gt;"")*ISNUMBER(SEARCH("|"&amp;S139&amp;"|",'5_ACOMPANHAMENTO'!$AC$3:$AC$4922)))+((T139&lt;&gt;"")*ISNUMBER(SEARCH("|"&amp;T139&amp;"|",'5_ACOMPANHAMENTO'!$AC$3:$AC$4922)))+((U139&lt;&gt;"")*ISNUMBER(SEARCH("|"&amp;U139&amp;"|",'5_ACOMPANHAMENTO'!$AC$3:$AC$4922)))+((V139&lt;&gt;"")*ISNUMBER(SEARCH("|"&amp;V139&amp;"|",'5_ACOMPANHAMENTO'!$AC$3:$AC$4922)))+((W139&lt;&gt;"")*ISNUMBER(SEARCH("|"&amp;W139&amp;"|",'5_ACOMPANHAMENTO'!$AC$3:$AC$4922)))+((X139&lt;&gt;"")*ISNUMBER(SEARCH("|"&amp;X139&amp;"|",'5_ACOMPANHAMENTO'!$AC$3:$AC$4922)))+((Y139&lt;&gt;"")*ISNUMBER(SEARCH("|"&amp;Y139&amp;"|",'5_ACOMPANHAMENTO'!$AC$3:$AC$4922)))+((Z139&lt;&gt;"")*ISNUMBER(SEARCH("|"&amp;Z139&amp;"|",'5_ACOMPANHAMENTO'!$AC$3:$AC$4922)))+((AA139&lt;&gt;"")*ISNUMBER(SEARCH("|"&amp;AA139&amp;"|",'5_ACOMPANHAMENTO'!$AC$3:$AC$4922)))+((AB139&lt;&gt;"")*ISNUMBER(SEARCH("|"&amp;AB139&amp;"|",'5_ACOMPANHAMENTO'!$AC$3:$AC$4922))))&gt;0)),'5_ACOMPANHAMENTO'!$O$3:$O$4922),0))</f>
        <v/>
      </c>
      <c r="G139" s="7">
        <f>IF(OR($B139="",$C139=""),"",D139-F139)</f>
        <v/>
      </c>
      <c r="H139">
        <f>IF(OR($B139="",$C139=""),"",TRIM($B139&amp;"")&amp;"|"&amp;TRIM($C139&amp;""))</f>
        <v/>
      </c>
      <c r="I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",99)),1,99)))</f>
        <v/>
      </c>
      <c r="J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",99)),100,99)))</f>
        <v/>
      </c>
      <c r="K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",99)),199,99)))</f>
        <v/>
      </c>
      <c r="L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",99)),298,99)))</f>
        <v/>
      </c>
      <c r="M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",99)),397,99)))</f>
        <v/>
      </c>
      <c r="N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",99)),496,99)))</f>
        <v/>
      </c>
      <c r="O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",99)),595,99)))</f>
        <v/>
      </c>
      <c r="P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",99)),694,99)))</f>
        <v/>
      </c>
      <c r="Q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",99)),793,99)))</f>
        <v/>
      </c>
      <c r="R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",99)),892,99)))</f>
        <v/>
      </c>
      <c r="S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",99)),991,99)))</f>
        <v/>
      </c>
      <c r="T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",99)),1090,99)))</f>
        <v/>
      </c>
      <c r="U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",99)),1189,99)))</f>
        <v/>
      </c>
      <c r="V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",99)),1288,99)))</f>
        <v/>
      </c>
      <c r="W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",99)),1387,99)))</f>
        <v/>
      </c>
      <c r="X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",99)),1486,99)))</f>
        <v/>
      </c>
      <c r="Y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",99)),1585,99)))</f>
        <v/>
      </c>
      <c r="Z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",99)),1684,99)))</f>
        <v/>
      </c>
      <c r="AA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",99)),1783,99)))</f>
        <v/>
      </c>
      <c r="AB139" s="1">
        <f>IF($B139="","",TRIM(MID(SUBSTITUTE(TRIM(SUBSTITUTE(SUBSTITUTE(SUBSTITUTE(SUBSTITUTE(SUBSTITUTE(SUBSTITUTE(SUBSTITUTE(SUBSTITUTE(SUBSTITUTE(SUBSTITUTE(SUBSTITUTE(SUBSTITUTE(SUBSTITUTE(SUBSTITUTE(TRIM($B139&amp;""),CHAR(10),"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",REPT(" ",99)),1882,99)))</f>
        <v/>
      </c>
    </row>
    <row r="140" hidden="1" ht="14.25" customHeight="1">
      <c r="A140" s="4">
        <f>IF(OR($B140="",$C140=""),"",IFERROR(INDEX('5_ACOMPANHAMENTO'!$A$3:$A$4922,MATCH(1,INDEX(('5_ACOMPANHAMENTO'!$AD$3:$AD$4922=TRIM($C140&amp;""))*('5_ACOMPANHAMENTO'!$AC$3:$AC$4922&lt;&gt;"")*((((I140&lt;&gt;"")*ISNUMBER(SEARCH("|"&amp;I140&amp;"|",'5_ACOMPANHAMENTO'!$AC$3:$AC$4922)))+((J140&lt;&gt;"")*ISNUMBER(SEARCH("|"&amp;J140&amp;"|",'5_ACOMPANHAMENTO'!$AC$3:$AC$4922)))+((K140&lt;&gt;"")*ISNUMBER(SEARCH("|"&amp;K140&amp;"|",'5_ACOMPANHAMENTO'!$AC$3:$AC$4922)))+((L140&lt;&gt;"")*ISNUMBER(SEARCH("|"&amp;L140&amp;"|",'5_ACOMPANHAMENTO'!$AC$3:$AC$4922)))+((M140&lt;&gt;"")*ISNUMBER(SEARCH("|"&amp;M140&amp;"|",'5_ACOMPANHAMENTO'!$AC$3:$AC$4922)))+((N140&lt;&gt;"")*ISNUMBER(SEARCH("|"&amp;N140&amp;"|",'5_ACOMPANHAMENTO'!$AC$3:$AC$4922)))+((O140&lt;&gt;"")*ISNUMBER(SEARCH("|"&amp;O140&amp;"|",'5_ACOMPANHAMENTO'!$AC$3:$AC$4922)))+((P140&lt;&gt;"")*ISNUMBER(SEARCH("|"&amp;P140&amp;"|",'5_ACOMPANHAMENTO'!$AC$3:$AC$4922)))+((Q140&lt;&gt;"")*ISNUMBER(SEARCH("|"&amp;Q140&amp;"|",'5_ACOMPANHAMENTO'!$AC$3:$AC$4922)))+((R140&lt;&gt;"")*ISNUMBER(SEARCH("|"&amp;R140&amp;"|",'5_ACOMPANHAMENTO'!$AC$3:$AC$4922)))+((S140&lt;&gt;"")*ISNUMBER(SEARCH("|"&amp;S140&amp;"|",'5_ACOMPANHAMENTO'!$AC$3:$AC$4922)))+((T140&lt;&gt;"")*ISNUMBER(SEARCH("|"&amp;T140&amp;"|",'5_ACOMPANHAMENTO'!$AC$3:$AC$4922)))+((U140&lt;&gt;"")*ISNUMBER(SEARCH("|"&amp;U140&amp;"|",'5_ACOMPANHAMENTO'!$AC$3:$AC$4922)))+((V140&lt;&gt;"")*ISNUMBER(SEARCH("|"&amp;V140&amp;"|",'5_ACOMPANHAMENTO'!$AC$3:$AC$4922)))+((W140&lt;&gt;"")*ISNUMBER(SEARCH("|"&amp;W140&amp;"|",'5_ACOMPANHAMENTO'!$AC$3:$AC$4922)))+((X140&lt;&gt;"")*ISNUMBER(SEARCH("|"&amp;X140&amp;"|",'5_ACOMPANHAMENTO'!$AC$3:$AC$4922)))+((Y140&lt;&gt;"")*ISNUMBER(SEARCH("|"&amp;Y140&amp;"|",'5_ACOMPANHAMENTO'!$AC$3:$AC$4922)))+((Z140&lt;&gt;"")*ISNUMBER(SEARCH("|"&amp;Z140&amp;"|",'5_ACOMPANHAMENTO'!$AC$3:$AC$4922)))+((AA140&lt;&gt;"")*ISNUMBER(SEARCH("|"&amp;AA140&amp;"|",'5_ACOMPANHAMENTO'!$AC$3:$AC$4922)))+((AB140&lt;&gt;"")*ISNUMBER(SEARCH("|"&amp;AB140&amp;"|",'5_ACOMPANHAMENTO'!$AC$3:$AC$4922))))&gt;0),0),0)),""))</f>
        <v/>
      </c>
      <c r="B140" s="10" t="n">
        <v>10149.1015</v>
      </c>
      <c r="C140" s="10" t="inlineStr">
        <is>
          <t>CARTONAGEM</t>
        </is>
      </c>
      <c r="D140" s="4">
        <f>IF(OR($B140="",$C140=""),"",IFERROR(SUMPRODUCT(--(('5_ACOMPANHAMENTO'!$AD$3:$AD$4922=TRIM($C140&amp;""))*('5_ACOMPANHAMENTO'!$AC$3:$AC$4922&lt;&gt;"")*((((I140&lt;&gt;"")*ISNUMBER(SEARCH("|"&amp;I140&amp;"|",'5_ACOMPANHAMENTO'!$AC$3:$AC$4922)))+((J140&lt;&gt;"")*ISNUMBER(SEARCH("|"&amp;J140&amp;"|",'5_ACOMPANHAMENTO'!$AC$3:$AC$4922)))+((K140&lt;&gt;"")*ISNUMBER(SEARCH("|"&amp;K140&amp;"|",'5_ACOMPANHAMENTO'!$AC$3:$AC$4922)))+((L140&lt;&gt;"")*ISNUMBER(SEARCH("|"&amp;L140&amp;"|",'5_ACOMPANHAMENTO'!$AC$3:$AC$4922)))+((M140&lt;&gt;"")*ISNUMBER(SEARCH("|"&amp;M140&amp;"|",'5_ACOMPANHAMENTO'!$AC$3:$AC$4922)))+((N140&lt;&gt;"")*ISNUMBER(SEARCH("|"&amp;N140&amp;"|",'5_ACOMPANHAMENTO'!$AC$3:$AC$4922)))+((O140&lt;&gt;"")*ISNUMBER(SEARCH("|"&amp;O140&amp;"|",'5_ACOMPANHAMENTO'!$AC$3:$AC$4922)))+((P140&lt;&gt;"")*ISNUMBER(SEARCH("|"&amp;P140&amp;"|",'5_ACOMPANHAMENTO'!$AC$3:$AC$4922)))+((Q140&lt;&gt;"")*ISNUMBER(SEARCH("|"&amp;Q140&amp;"|",'5_ACOMPANHAMENTO'!$AC$3:$AC$4922)))+((R140&lt;&gt;"")*ISNUMBER(SEARCH("|"&amp;R140&amp;"|",'5_ACOMPANHAMENTO'!$AC$3:$AC$4922)))+((S140&lt;&gt;"")*ISNUMBER(SEARCH("|"&amp;S140&amp;"|",'5_ACOMPANHAMENTO'!$AC$3:$AC$4922)))+((T140&lt;&gt;"")*ISNUMBER(SEARCH("|"&amp;T140&amp;"|",'5_ACOMPANHAMENTO'!$AC$3:$AC$4922)))+((U140&lt;&gt;"")*ISNUMBER(SEARCH("|"&amp;U140&amp;"|",'5_ACOMPANHAMENTO'!$AC$3:$AC$4922)))+((V140&lt;&gt;"")*ISNUMBER(SEARCH("|"&amp;V140&amp;"|",'5_ACOMPANHAMENTO'!$AC$3:$AC$4922)))+((W140&lt;&gt;"")*ISNUMBER(SEARCH("|"&amp;W140&amp;"|",'5_ACOMPANHAMENTO'!$AC$3:$AC$4922)))+((X140&lt;&gt;"")*ISNUMBER(SEARCH("|"&amp;X140&amp;"|",'5_ACOMPANHAMENTO'!$AC$3:$AC$4922)))+((Y140&lt;&gt;"")*ISNUMBER(SEARCH("|"&amp;Y140&amp;"|",'5_ACOMPANHAMENTO'!$AC$3:$AC$4922)))+((Z140&lt;&gt;"")*ISNUMBER(SEARCH("|"&amp;Z140&amp;"|",'5_ACOMPANHAMENTO'!$AC$3:$AC$4922)))+((AA140&lt;&gt;"")*ISNUMBER(SEARCH("|"&amp;AA140&amp;"|",'5_ACOMPANHAMENTO'!$AC$3:$AC$4922)))+((AB140&lt;&gt;"")*ISNUMBER(SEARCH("|"&amp;AB140&amp;"|",'5_ACOMPANHAMENTO'!$AC$3:$AC$4922))))&gt;0)),'5_ACOMPANHAMENTO'!$J$3:$J$4922),0))</f>
        <v/>
      </c>
      <c r="E140" s="4">
        <f>IF(G140=0,"FINALIZADO",IF(TODAY()&gt;A140,"ATRASADO "&amp;TODAY()-A140&amp;" DIAS","ADIANTADO "&amp;A140-TODAY()&amp;" DIAS"))</f>
        <v/>
      </c>
      <c r="F140" s="7">
        <f>IF(OR($B140="",$C140=""),"",IFERROR(SUMPRODUCT(--(('5_ACOMPANHAMENTO'!$AD$3:$AD$4922=TRIM($C140&amp;""))*('5_ACOMPANHAMENTO'!$AC$3:$AC$4922&lt;&gt;"")*((((I140&lt;&gt;"")*ISNUMBER(SEARCH("|"&amp;I140&amp;"|",'5_ACOMPANHAMENTO'!$AC$3:$AC$4922)))+((J140&lt;&gt;"")*ISNUMBER(SEARCH("|"&amp;J140&amp;"|",'5_ACOMPANHAMENTO'!$AC$3:$AC$4922)))+((K140&lt;&gt;"")*ISNUMBER(SEARCH("|"&amp;K140&amp;"|",'5_ACOMPANHAMENTO'!$AC$3:$AC$4922)))+((L140&lt;&gt;"")*ISNUMBER(SEARCH("|"&amp;L140&amp;"|",'5_ACOMPANHAMENTO'!$AC$3:$AC$4922)))+((M140&lt;&gt;"")*ISNUMBER(SEARCH("|"&amp;M140&amp;"|",'5_ACOMPANHAMENTO'!$AC$3:$AC$4922)))+((N140&lt;&gt;"")*ISNUMBER(SEARCH("|"&amp;N140&amp;"|",'5_ACOMPANHAMENTO'!$AC$3:$AC$4922)))+((O140&lt;&gt;"")*ISNUMBER(SEARCH("|"&amp;O140&amp;"|",'5_ACOMPANHAMENTO'!$AC$3:$AC$4922)))+((P140&lt;&gt;"")*ISNUMBER(SEARCH("|"&amp;P140&amp;"|",'5_ACOMPANHAMENTO'!$AC$3:$AC$4922)))+((Q140&lt;&gt;"")*ISNUMBER(SEARCH("|"&amp;Q140&amp;"|",'5_ACOMPANHAMENTO'!$AC$3:$AC$4922)))+((R140&lt;&gt;"")*ISNUMBER(SEARCH("|"&amp;R140&amp;"|",'5_ACOMPANHAMENTO'!$AC$3:$AC$4922)))+((S140&lt;&gt;"")*ISNUMBER(SEARCH("|"&amp;S140&amp;"|",'5_ACOMPANHAMENTO'!$AC$3:$AC$4922)))+((T140&lt;&gt;"")*ISNUMBER(SEARCH("|"&amp;T140&amp;"|",'5_ACOMPANHAMENTO'!$AC$3:$AC$4922)))+((U140&lt;&gt;"")*ISNUMBER(SEARCH("|"&amp;U140&amp;"|",'5_ACOMPANHAMENTO'!$AC$3:$AC$4922)))+((V140&lt;&gt;"")*ISNUMBER(SEARCH("|"&amp;V140&amp;"|",'5_ACOMPANHAMENTO'!$AC$3:$AC$4922)))+((W140&lt;&gt;"")*ISNUMBER(SEARCH("|"&amp;W140&amp;"|",'5_ACOMPANHAMENTO'!$AC$3:$AC$4922)))+((X140&lt;&gt;"")*ISNUMBER(SEARCH("|"&amp;X140&amp;"|",'5_ACOMPANHAMENTO'!$AC$3:$AC$4922)))+((Y140&lt;&gt;"")*ISNUMBER(SEARCH("|"&amp;Y140&amp;"|",'5_ACOMPANHAMENTO'!$AC$3:$AC$4922)))+((Z140&lt;&gt;"")*ISNUMBER(SEARCH("|"&amp;Z140&amp;"|",'5_ACOMPANHAMENTO'!$AC$3:$AC$4922)))+((AA140&lt;&gt;"")*ISNUMBER(SEARCH("|"&amp;AA140&amp;"|",'5_ACOMPANHAMENTO'!$AC$3:$AC$4922)))+((AB140&lt;&gt;"")*ISNUMBER(SEARCH("|"&amp;AB140&amp;"|",'5_ACOMPANHAMENTO'!$AC$3:$AC$4922))))&gt;0)),'5_ACOMPANHAMENTO'!$O$3:$O$4922),0))</f>
        <v/>
      </c>
      <c r="G140" s="7">
        <f>IF(OR($B140="",$C140=""),"",D140-F140)</f>
        <v/>
      </c>
      <c r="H140">
        <f>IF(OR($B140="",$C140=""),"",TRIM($B140&amp;"")&amp;"|"&amp;TRIM($C140&amp;""))</f>
        <v/>
      </c>
      <c r="I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",99)),1,99)))</f>
        <v/>
      </c>
      <c r="J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",99)),100,99)))</f>
        <v/>
      </c>
      <c r="K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",99)),199,99)))</f>
        <v/>
      </c>
      <c r="L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",99)),298,99)))</f>
        <v/>
      </c>
      <c r="M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",99)),397,99)))</f>
        <v/>
      </c>
      <c r="N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",99)),496,99)))</f>
        <v/>
      </c>
      <c r="O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",99)),595,99)))</f>
        <v/>
      </c>
      <c r="P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",99)),694,99)))</f>
        <v/>
      </c>
      <c r="Q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",99)),793,99)))</f>
        <v/>
      </c>
      <c r="R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",99)),892,99)))</f>
        <v/>
      </c>
      <c r="S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",99)),991,99)))</f>
        <v/>
      </c>
      <c r="T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",99)),1090,99)))</f>
        <v/>
      </c>
      <c r="U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",99)),1189,99)))</f>
        <v/>
      </c>
      <c r="V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",99)),1288,99)))</f>
        <v/>
      </c>
      <c r="W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",99)),1387,99)))</f>
        <v/>
      </c>
      <c r="X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",99)),1486,99)))</f>
        <v/>
      </c>
      <c r="Y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",99)),1585,99)))</f>
        <v/>
      </c>
      <c r="Z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",99)),1684,99)))</f>
        <v/>
      </c>
      <c r="AA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",99)),1783,99)))</f>
        <v/>
      </c>
      <c r="AB140" s="1">
        <f>IF($B140="","",TRIM(MID(SUBSTITUTE(TRIM(SUBSTITUTE(SUBSTITUTE(SUBSTITUTE(SUBSTITUTE(SUBSTITUTE(SUBSTITUTE(SUBSTITUTE(SUBSTITUTE(SUBSTITUTE(SUBSTITUTE(SUBSTITUTE(SUBSTITUTE(SUBSTITUTE(SUBSTITUTE(TRIM($B140&amp;""),CHAR(10),"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",REPT(" ",99)),1882,99)))</f>
        <v/>
      </c>
    </row>
    <row r="141" hidden="1" ht="14.25" customHeight="1">
      <c r="A141" s="4">
        <f>IF(OR($B141="",$C141=""),"",IFERROR(INDEX('5_ACOMPANHAMENTO'!$A$3:$A$4922,MATCH(1,INDEX(('5_ACOMPANHAMENTO'!$AD$3:$AD$4922=TRIM($C141&amp;""))*('5_ACOMPANHAMENTO'!$AC$3:$AC$4922&lt;&gt;"")*((((I141&lt;&gt;"")*ISNUMBER(SEARCH("|"&amp;I141&amp;"|",'5_ACOMPANHAMENTO'!$AC$3:$AC$4922)))+((J141&lt;&gt;"")*ISNUMBER(SEARCH("|"&amp;J141&amp;"|",'5_ACOMPANHAMENTO'!$AC$3:$AC$4922)))+((K141&lt;&gt;"")*ISNUMBER(SEARCH("|"&amp;K141&amp;"|",'5_ACOMPANHAMENTO'!$AC$3:$AC$4922)))+((L141&lt;&gt;"")*ISNUMBER(SEARCH("|"&amp;L141&amp;"|",'5_ACOMPANHAMENTO'!$AC$3:$AC$4922)))+((M141&lt;&gt;"")*ISNUMBER(SEARCH("|"&amp;M141&amp;"|",'5_ACOMPANHAMENTO'!$AC$3:$AC$4922)))+((N141&lt;&gt;"")*ISNUMBER(SEARCH("|"&amp;N141&amp;"|",'5_ACOMPANHAMENTO'!$AC$3:$AC$4922)))+((O141&lt;&gt;"")*ISNUMBER(SEARCH("|"&amp;O141&amp;"|",'5_ACOMPANHAMENTO'!$AC$3:$AC$4922)))+((P141&lt;&gt;"")*ISNUMBER(SEARCH("|"&amp;P141&amp;"|",'5_ACOMPANHAMENTO'!$AC$3:$AC$4922)))+((Q141&lt;&gt;"")*ISNUMBER(SEARCH("|"&amp;Q141&amp;"|",'5_ACOMPANHAMENTO'!$AC$3:$AC$4922)))+((R141&lt;&gt;"")*ISNUMBER(SEARCH("|"&amp;R141&amp;"|",'5_ACOMPANHAMENTO'!$AC$3:$AC$4922)))+((S141&lt;&gt;"")*ISNUMBER(SEARCH("|"&amp;S141&amp;"|",'5_ACOMPANHAMENTO'!$AC$3:$AC$4922)))+((T141&lt;&gt;"")*ISNUMBER(SEARCH("|"&amp;T141&amp;"|",'5_ACOMPANHAMENTO'!$AC$3:$AC$4922)))+((U141&lt;&gt;"")*ISNUMBER(SEARCH("|"&amp;U141&amp;"|",'5_ACOMPANHAMENTO'!$AC$3:$AC$4922)))+((V141&lt;&gt;"")*ISNUMBER(SEARCH("|"&amp;V141&amp;"|",'5_ACOMPANHAMENTO'!$AC$3:$AC$4922)))+((W141&lt;&gt;"")*ISNUMBER(SEARCH("|"&amp;W141&amp;"|",'5_ACOMPANHAMENTO'!$AC$3:$AC$4922)))+((X141&lt;&gt;"")*ISNUMBER(SEARCH("|"&amp;X141&amp;"|",'5_ACOMPANHAMENTO'!$AC$3:$AC$4922)))+((Y141&lt;&gt;"")*ISNUMBER(SEARCH("|"&amp;Y141&amp;"|",'5_ACOMPANHAMENTO'!$AC$3:$AC$4922)))+((Z141&lt;&gt;"")*ISNUMBER(SEARCH("|"&amp;Z141&amp;"|",'5_ACOMPANHAMENTO'!$AC$3:$AC$4922)))+((AA141&lt;&gt;"")*ISNUMBER(SEARCH("|"&amp;AA141&amp;"|",'5_ACOMPANHAMENTO'!$AC$3:$AC$4922)))+((AB141&lt;&gt;"")*ISNUMBER(SEARCH("|"&amp;AB141&amp;"|",'5_ACOMPANHAMENTO'!$AC$3:$AC$4922))))&gt;0),0),0)),""))</f>
        <v/>
      </c>
      <c r="B141" s="10" t="n">
        <v>10151.10152</v>
      </c>
      <c r="C141" s="10" t="inlineStr">
        <is>
          <t>CARTONAGEM</t>
        </is>
      </c>
      <c r="D141" s="4">
        <f>IF(OR($B141="",$C141=""),"",IFERROR(SUMPRODUCT(--(('5_ACOMPANHAMENTO'!$AD$3:$AD$4922=TRIM($C141&amp;""))*('5_ACOMPANHAMENTO'!$AC$3:$AC$4922&lt;&gt;"")*((((I141&lt;&gt;"")*ISNUMBER(SEARCH("|"&amp;I141&amp;"|",'5_ACOMPANHAMENTO'!$AC$3:$AC$4922)))+((J141&lt;&gt;"")*ISNUMBER(SEARCH("|"&amp;J141&amp;"|",'5_ACOMPANHAMENTO'!$AC$3:$AC$4922)))+((K141&lt;&gt;"")*ISNUMBER(SEARCH("|"&amp;K141&amp;"|",'5_ACOMPANHAMENTO'!$AC$3:$AC$4922)))+((L141&lt;&gt;"")*ISNUMBER(SEARCH("|"&amp;L141&amp;"|",'5_ACOMPANHAMENTO'!$AC$3:$AC$4922)))+((M141&lt;&gt;"")*ISNUMBER(SEARCH("|"&amp;M141&amp;"|",'5_ACOMPANHAMENTO'!$AC$3:$AC$4922)))+((N141&lt;&gt;"")*ISNUMBER(SEARCH("|"&amp;N141&amp;"|",'5_ACOMPANHAMENTO'!$AC$3:$AC$4922)))+((O141&lt;&gt;"")*ISNUMBER(SEARCH("|"&amp;O141&amp;"|",'5_ACOMPANHAMENTO'!$AC$3:$AC$4922)))+((P141&lt;&gt;"")*ISNUMBER(SEARCH("|"&amp;P141&amp;"|",'5_ACOMPANHAMENTO'!$AC$3:$AC$4922)))+((Q141&lt;&gt;"")*ISNUMBER(SEARCH("|"&amp;Q141&amp;"|",'5_ACOMPANHAMENTO'!$AC$3:$AC$4922)))+((R141&lt;&gt;"")*ISNUMBER(SEARCH("|"&amp;R141&amp;"|",'5_ACOMPANHAMENTO'!$AC$3:$AC$4922)))+((S141&lt;&gt;"")*ISNUMBER(SEARCH("|"&amp;S141&amp;"|",'5_ACOMPANHAMENTO'!$AC$3:$AC$4922)))+((T141&lt;&gt;"")*ISNUMBER(SEARCH("|"&amp;T141&amp;"|",'5_ACOMPANHAMENTO'!$AC$3:$AC$4922)))+((U141&lt;&gt;"")*ISNUMBER(SEARCH("|"&amp;U141&amp;"|",'5_ACOMPANHAMENTO'!$AC$3:$AC$4922)))+((V141&lt;&gt;"")*ISNUMBER(SEARCH("|"&amp;V141&amp;"|",'5_ACOMPANHAMENTO'!$AC$3:$AC$4922)))+((W141&lt;&gt;"")*ISNUMBER(SEARCH("|"&amp;W141&amp;"|",'5_ACOMPANHAMENTO'!$AC$3:$AC$4922)))+((X141&lt;&gt;"")*ISNUMBER(SEARCH("|"&amp;X141&amp;"|",'5_ACOMPANHAMENTO'!$AC$3:$AC$4922)))+((Y141&lt;&gt;"")*ISNUMBER(SEARCH("|"&amp;Y141&amp;"|",'5_ACOMPANHAMENTO'!$AC$3:$AC$4922)))+((Z141&lt;&gt;"")*ISNUMBER(SEARCH("|"&amp;Z141&amp;"|",'5_ACOMPANHAMENTO'!$AC$3:$AC$4922)))+((AA141&lt;&gt;"")*ISNUMBER(SEARCH("|"&amp;AA141&amp;"|",'5_ACOMPANHAMENTO'!$AC$3:$AC$4922)))+((AB141&lt;&gt;"")*ISNUMBER(SEARCH("|"&amp;AB141&amp;"|",'5_ACOMPANHAMENTO'!$AC$3:$AC$4922))))&gt;0)),'5_ACOMPANHAMENTO'!$J$3:$J$4922),0))</f>
        <v/>
      </c>
      <c r="E141" s="4">
        <f>IF(G141=0,"FINALIZADO",IF(TODAY()&gt;A141,"ATRASADO "&amp;TODAY()-A141&amp;" DIAS","ADIANTADO "&amp;A141-TODAY()&amp;" DIAS"))</f>
        <v/>
      </c>
      <c r="F141" s="7">
        <f>IF(OR($B141="",$C141=""),"",IFERROR(SUMPRODUCT(--(('5_ACOMPANHAMENTO'!$AD$3:$AD$4922=TRIM($C141&amp;""))*('5_ACOMPANHAMENTO'!$AC$3:$AC$4922&lt;&gt;"")*((((I141&lt;&gt;"")*ISNUMBER(SEARCH("|"&amp;I141&amp;"|",'5_ACOMPANHAMENTO'!$AC$3:$AC$4922)))+((J141&lt;&gt;"")*ISNUMBER(SEARCH("|"&amp;J141&amp;"|",'5_ACOMPANHAMENTO'!$AC$3:$AC$4922)))+((K141&lt;&gt;"")*ISNUMBER(SEARCH("|"&amp;K141&amp;"|",'5_ACOMPANHAMENTO'!$AC$3:$AC$4922)))+((L141&lt;&gt;"")*ISNUMBER(SEARCH("|"&amp;L141&amp;"|",'5_ACOMPANHAMENTO'!$AC$3:$AC$4922)))+((M141&lt;&gt;"")*ISNUMBER(SEARCH("|"&amp;M141&amp;"|",'5_ACOMPANHAMENTO'!$AC$3:$AC$4922)))+((N141&lt;&gt;"")*ISNUMBER(SEARCH("|"&amp;N141&amp;"|",'5_ACOMPANHAMENTO'!$AC$3:$AC$4922)))+((O141&lt;&gt;"")*ISNUMBER(SEARCH("|"&amp;O141&amp;"|",'5_ACOMPANHAMENTO'!$AC$3:$AC$4922)))+((P141&lt;&gt;"")*ISNUMBER(SEARCH("|"&amp;P141&amp;"|",'5_ACOMPANHAMENTO'!$AC$3:$AC$4922)))+((Q141&lt;&gt;"")*ISNUMBER(SEARCH("|"&amp;Q141&amp;"|",'5_ACOMPANHAMENTO'!$AC$3:$AC$4922)))+((R141&lt;&gt;"")*ISNUMBER(SEARCH("|"&amp;R141&amp;"|",'5_ACOMPANHAMENTO'!$AC$3:$AC$4922)))+((S141&lt;&gt;"")*ISNUMBER(SEARCH("|"&amp;S141&amp;"|",'5_ACOMPANHAMENTO'!$AC$3:$AC$4922)))+((T141&lt;&gt;"")*ISNUMBER(SEARCH("|"&amp;T141&amp;"|",'5_ACOMPANHAMENTO'!$AC$3:$AC$4922)))+((U141&lt;&gt;"")*ISNUMBER(SEARCH("|"&amp;U141&amp;"|",'5_ACOMPANHAMENTO'!$AC$3:$AC$4922)))+((V141&lt;&gt;"")*ISNUMBER(SEARCH("|"&amp;V141&amp;"|",'5_ACOMPANHAMENTO'!$AC$3:$AC$4922)))+((W141&lt;&gt;"")*ISNUMBER(SEARCH("|"&amp;W141&amp;"|",'5_ACOMPANHAMENTO'!$AC$3:$AC$4922)))+((X141&lt;&gt;"")*ISNUMBER(SEARCH("|"&amp;X141&amp;"|",'5_ACOMPANHAMENTO'!$AC$3:$AC$4922)))+((Y141&lt;&gt;"")*ISNUMBER(SEARCH("|"&amp;Y141&amp;"|",'5_ACOMPANHAMENTO'!$AC$3:$AC$4922)))+((Z141&lt;&gt;"")*ISNUMBER(SEARCH("|"&amp;Z141&amp;"|",'5_ACOMPANHAMENTO'!$AC$3:$AC$4922)))+((AA141&lt;&gt;"")*ISNUMBER(SEARCH("|"&amp;AA141&amp;"|",'5_ACOMPANHAMENTO'!$AC$3:$AC$4922)))+((AB141&lt;&gt;"")*ISNUMBER(SEARCH("|"&amp;AB141&amp;"|",'5_ACOMPANHAMENTO'!$AC$3:$AC$4922))))&gt;0)),'5_ACOMPANHAMENTO'!$O$3:$O$4922),0))</f>
        <v/>
      </c>
      <c r="G141" s="7">
        <f>IF(OR($B141="",$C141=""),"",D141-F141)</f>
        <v/>
      </c>
      <c r="H141">
        <f>IF(OR($B141="",$C141=""),"",TRIM($B141&amp;"")&amp;"|"&amp;TRIM($C141&amp;""))</f>
        <v/>
      </c>
      <c r="I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",99)),1,99)))</f>
        <v/>
      </c>
      <c r="J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",99)),100,99)))</f>
        <v/>
      </c>
      <c r="K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",99)),199,99)))</f>
        <v/>
      </c>
      <c r="L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",99)),298,99)))</f>
        <v/>
      </c>
      <c r="M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",99)),397,99)))</f>
        <v/>
      </c>
      <c r="N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",99)),496,99)))</f>
        <v/>
      </c>
      <c r="O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",99)),595,99)))</f>
        <v/>
      </c>
      <c r="P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",99)),694,99)))</f>
        <v/>
      </c>
      <c r="Q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",99)),793,99)))</f>
        <v/>
      </c>
      <c r="R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",99)),892,99)))</f>
        <v/>
      </c>
      <c r="S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",99)),991,99)))</f>
        <v/>
      </c>
      <c r="T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",99)),1090,99)))</f>
        <v/>
      </c>
      <c r="U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",99)),1189,99)))</f>
        <v/>
      </c>
      <c r="V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",99)),1288,99)))</f>
        <v/>
      </c>
      <c r="W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",99)),1387,99)))</f>
        <v/>
      </c>
      <c r="X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",99)),1486,99)))</f>
        <v/>
      </c>
      <c r="Y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",99)),1585,99)))</f>
        <v/>
      </c>
      <c r="Z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",99)),1684,99)))</f>
        <v/>
      </c>
      <c r="AA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",99)),1783,99)))</f>
        <v/>
      </c>
      <c r="AB141" s="1">
        <f>IF($B141="","",TRIM(MID(SUBSTITUTE(TRIM(SUBSTITUTE(SUBSTITUTE(SUBSTITUTE(SUBSTITUTE(SUBSTITUTE(SUBSTITUTE(SUBSTITUTE(SUBSTITUTE(SUBSTITUTE(SUBSTITUTE(SUBSTITUTE(SUBSTITUTE(SUBSTITUTE(SUBSTITUTE(TRIM($B141&amp;""),CHAR(10),"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",REPT(" ",99)),1882,99)))</f>
        <v/>
      </c>
    </row>
    <row r="142" hidden="1" ht="14.25" customHeight="1">
      <c r="A142" s="4">
        <f>IF(OR($B142="",$C142=""),"",IFERROR(INDEX('5_ACOMPANHAMENTO'!$A$3:$A$4922,MATCH(1,INDEX(('5_ACOMPANHAMENTO'!$AD$3:$AD$4922=TRIM($C142&amp;""))*('5_ACOMPANHAMENTO'!$AC$3:$AC$4922&lt;&gt;"")*((((I142&lt;&gt;"")*ISNUMBER(SEARCH("|"&amp;I142&amp;"|",'5_ACOMPANHAMENTO'!$AC$3:$AC$4922)))+((J142&lt;&gt;"")*ISNUMBER(SEARCH("|"&amp;J142&amp;"|",'5_ACOMPANHAMENTO'!$AC$3:$AC$4922)))+((K142&lt;&gt;"")*ISNUMBER(SEARCH("|"&amp;K142&amp;"|",'5_ACOMPANHAMENTO'!$AC$3:$AC$4922)))+((L142&lt;&gt;"")*ISNUMBER(SEARCH("|"&amp;L142&amp;"|",'5_ACOMPANHAMENTO'!$AC$3:$AC$4922)))+((M142&lt;&gt;"")*ISNUMBER(SEARCH("|"&amp;M142&amp;"|",'5_ACOMPANHAMENTO'!$AC$3:$AC$4922)))+((N142&lt;&gt;"")*ISNUMBER(SEARCH("|"&amp;N142&amp;"|",'5_ACOMPANHAMENTO'!$AC$3:$AC$4922)))+((O142&lt;&gt;"")*ISNUMBER(SEARCH("|"&amp;O142&amp;"|",'5_ACOMPANHAMENTO'!$AC$3:$AC$4922)))+((P142&lt;&gt;"")*ISNUMBER(SEARCH("|"&amp;P142&amp;"|",'5_ACOMPANHAMENTO'!$AC$3:$AC$4922)))+((Q142&lt;&gt;"")*ISNUMBER(SEARCH("|"&amp;Q142&amp;"|",'5_ACOMPANHAMENTO'!$AC$3:$AC$4922)))+((R142&lt;&gt;"")*ISNUMBER(SEARCH("|"&amp;R142&amp;"|",'5_ACOMPANHAMENTO'!$AC$3:$AC$4922)))+((S142&lt;&gt;"")*ISNUMBER(SEARCH("|"&amp;S142&amp;"|",'5_ACOMPANHAMENTO'!$AC$3:$AC$4922)))+((T142&lt;&gt;"")*ISNUMBER(SEARCH("|"&amp;T142&amp;"|",'5_ACOMPANHAMENTO'!$AC$3:$AC$4922)))+((U142&lt;&gt;"")*ISNUMBER(SEARCH("|"&amp;U142&amp;"|",'5_ACOMPANHAMENTO'!$AC$3:$AC$4922)))+((V142&lt;&gt;"")*ISNUMBER(SEARCH("|"&amp;V142&amp;"|",'5_ACOMPANHAMENTO'!$AC$3:$AC$4922)))+((W142&lt;&gt;"")*ISNUMBER(SEARCH("|"&amp;W142&amp;"|",'5_ACOMPANHAMENTO'!$AC$3:$AC$4922)))+((X142&lt;&gt;"")*ISNUMBER(SEARCH("|"&amp;X142&amp;"|",'5_ACOMPANHAMENTO'!$AC$3:$AC$4922)))+((Y142&lt;&gt;"")*ISNUMBER(SEARCH("|"&amp;Y142&amp;"|",'5_ACOMPANHAMENTO'!$AC$3:$AC$4922)))+((Z142&lt;&gt;"")*ISNUMBER(SEARCH("|"&amp;Z142&amp;"|",'5_ACOMPANHAMENTO'!$AC$3:$AC$4922)))+((AA142&lt;&gt;"")*ISNUMBER(SEARCH("|"&amp;AA142&amp;"|",'5_ACOMPANHAMENTO'!$AC$3:$AC$4922)))+((AB142&lt;&gt;"")*ISNUMBER(SEARCH("|"&amp;AB142&amp;"|",'5_ACOMPANHAMENTO'!$AC$3:$AC$4922))))&gt;0),0),0)),""))</f>
        <v/>
      </c>
      <c r="B142" s="10" t="n">
        <v>10151.10152</v>
      </c>
      <c r="C142" s="10" t="inlineStr">
        <is>
          <t>CARTONAGEM</t>
        </is>
      </c>
      <c r="D142" s="4">
        <f>IF(OR($B142="",$C142=""),"",IFERROR(SUMPRODUCT(--(('5_ACOMPANHAMENTO'!$AD$3:$AD$4922=TRIM($C142&amp;""))*('5_ACOMPANHAMENTO'!$AC$3:$AC$4922&lt;&gt;"")*((((I142&lt;&gt;"")*ISNUMBER(SEARCH("|"&amp;I142&amp;"|",'5_ACOMPANHAMENTO'!$AC$3:$AC$4922)))+((J142&lt;&gt;"")*ISNUMBER(SEARCH("|"&amp;J142&amp;"|",'5_ACOMPANHAMENTO'!$AC$3:$AC$4922)))+((K142&lt;&gt;"")*ISNUMBER(SEARCH("|"&amp;K142&amp;"|",'5_ACOMPANHAMENTO'!$AC$3:$AC$4922)))+((L142&lt;&gt;"")*ISNUMBER(SEARCH("|"&amp;L142&amp;"|",'5_ACOMPANHAMENTO'!$AC$3:$AC$4922)))+((M142&lt;&gt;"")*ISNUMBER(SEARCH("|"&amp;M142&amp;"|",'5_ACOMPANHAMENTO'!$AC$3:$AC$4922)))+((N142&lt;&gt;"")*ISNUMBER(SEARCH("|"&amp;N142&amp;"|",'5_ACOMPANHAMENTO'!$AC$3:$AC$4922)))+((O142&lt;&gt;"")*ISNUMBER(SEARCH("|"&amp;O142&amp;"|",'5_ACOMPANHAMENTO'!$AC$3:$AC$4922)))+((P142&lt;&gt;"")*ISNUMBER(SEARCH("|"&amp;P142&amp;"|",'5_ACOMPANHAMENTO'!$AC$3:$AC$4922)))+((Q142&lt;&gt;"")*ISNUMBER(SEARCH("|"&amp;Q142&amp;"|",'5_ACOMPANHAMENTO'!$AC$3:$AC$4922)))+((R142&lt;&gt;"")*ISNUMBER(SEARCH("|"&amp;R142&amp;"|",'5_ACOMPANHAMENTO'!$AC$3:$AC$4922)))+((S142&lt;&gt;"")*ISNUMBER(SEARCH("|"&amp;S142&amp;"|",'5_ACOMPANHAMENTO'!$AC$3:$AC$4922)))+((T142&lt;&gt;"")*ISNUMBER(SEARCH("|"&amp;T142&amp;"|",'5_ACOMPANHAMENTO'!$AC$3:$AC$4922)))+((U142&lt;&gt;"")*ISNUMBER(SEARCH("|"&amp;U142&amp;"|",'5_ACOMPANHAMENTO'!$AC$3:$AC$4922)))+((V142&lt;&gt;"")*ISNUMBER(SEARCH("|"&amp;V142&amp;"|",'5_ACOMPANHAMENTO'!$AC$3:$AC$4922)))+((W142&lt;&gt;"")*ISNUMBER(SEARCH("|"&amp;W142&amp;"|",'5_ACOMPANHAMENTO'!$AC$3:$AC$4922)))+((X142&lt;&gt;"")*ISNUMBER(SEARCH("|"&amp;X142&amp;"|",'5_ACOMPANHAMENTO'!$AC$3:$AC$4922)))+((Y142&lt;&gt;"")*ISNUMBER(SEARCH("|"&amp;Y142&amp;"|",'5_ACOMPANHAMENTO'!$AC$3:$AC$4922)))+((Z142&lt;&gt;"")*ISNUMBER(SEARCH("|"&amp;Z142&amp;"|",'5_ACOMPANHAMENTO'!$AC$3:$AC$4922)))+((AA142&lt;&gt;"")*ISNUMBER(SEARCH("|"&amp;AA142&amp;"|",'5_ACOMPANHAMENTO'!$AC$3:$AC$4922)))+((AB142&lt;&gt;"")*ISNUMBER(SEARCH("|"&amp;AB142&amp;"|",'5_ACOMPANHAMENTO'!$AC$3:$AC$4922))))&gt;0)),'5_ACOMPANHAMENTO'!$J$3:$J$4922),0))</f>
        <v/>
      </c>
      <c r="E142" s="4">
        <f>IF(G142=0,"FINALIZADO",IF(TODAY()&gt;A142,"ATRASADO "&amp;TODAY()-A142&amp;" DIAS","ADIANTADO "&amp;A142-TODAY()&amp;" DIAS"))</f>
        <v/>
      </c>
      <c r="F142" s="7">
        <f>IF(OR($B142="",$C142=""),"",IFERROR(SUMPRODUCT(--(('5_ACOMPANHAMENTO'!$AD$3:$AD$4922=TRIM($C142&amp;""))*('5_ACOMPANHAMENTO'!$AC$3:$AC$4922&lt;&gt;"")*((((I142&lt;&gt;"")*ISNUMBER(SEARCH("|"&amp;I142&amp;"|",'5_ACOMPANHAMENTO'!$AC$3:$AC$4922)))+((J142&lt;&gt;"")*ISNUMBER(SEARCH("|"&amp;J142&amp;"|",'5_ACOMPANHAMENTO'!$AC$3:$AC$4922)))+((K142&lt;&gt;"")*ISNUMBER(SEARCH("|"&amp;K142&amp;"|",'5_ACOMPANHAMENTO'!$AC$3:$AC$4922)))+((L142&lt;&gt;"")*ISNUMBER(SEARCH("|"&amp;L142&amp;"|",'5_ACOMPANHAMENTO'!$AC$3:$AC$4922)))+((M142&lt;&gt;"")*ISNUMBER(SEARCH("|"&amp;M142&amp;"|",'5_ACOMPANHAMENTO'!$AC$3:$AC$4922)))+((N142&lt;&gt;"")*ISNUMBER(SEARCH("|"&amp;N142&amp;"|",'5_ACOMPANHAMENTO'!$AC$3:$AC$4922)))+((O142&lt;&gt;"")*ISNUMBER(SEARCH("|"&amp;O142&amp;"|",'5_ACOMPANHAMENTO'!$AC$3:$AC$4922)))+((P142&lt;&gt;"")*ISNUMBER(SEARCH("|"&amp;P142&amp;"|",'5_ACOMPANHAMENTO'!$AC$3:$AC$4922)))+((Q142&lt;&gt;"")*ISNUMBER(SEARCH("|"&amp;Q142&amp;"|",'5_ACOMPANHAMENTO'!$AC$3:$AC$4922)))+((R142&lt;&gt;"")*ISNUMBER(SEARCH("|"&amp;R142&amp;"|",'5_ACOMPANHAMENTO'!$AC$3:$AC$4922)))+((S142&lt;&gt;"")*ISNUMBER(SEARCH("|"&amp;S142&amp;"|",'5_ACOMPANHAMENTO'!$AC$3:$AC$4922)))+((T142&lt;&gt;"")*ISNUMBER(SEARCH("|"&amp;T142&amp;"|",'5_ACOMPANHAMENTO'!$AC$3:$AC$4922)))+((U142&lt;&gt;"")*ISNUMBER(SEARCH("|"&amp;U142&amp;"|",'5_ACOMPANHAMENTO'!$AC$3:$AC$4922)))+((V142&lt;&gt;"")*ISNUMBER(SEARCH("|"&amp;V142&amp;"|",'5_ACOMPANHAMENTO'!$AC$3:$AC$4922)))+((W142&lt;&gt;"")*ISNUMBER(SEARCH("|"&amp;W142&amp;"|",'5_ACOMPANHAMENTO'!$AC$3:$AC$4922)))+((X142&lt;&gt;"")*ISNUMBER(SEARCH("|"&amp;X142&amp;"|",'5_ACOMPANHAMENTO'!$AC$3:$AC$4922)))+((Y142&lt;&gt;"")*ISNUMBER(SEARCH("|"&amp;Y142&amp;"|",'5_ACOMPANHAMENTO'!$AC$3:$AC$4922)))+((Z142&lt;&gt;"")*ISNUMBER(SEARCH("|"&amp;Z142&amp;"|",'5_ACOMPANHAMENTO'!$AC$3:$AC$4922)))+((AA142&lt;&gt;"")*ISNUMBER(SEARCH("|"&amp;AA142&amp;"|",'5_ACOMPANHAMENTO'!$AC$3:$AC$4922)))+((AB142&lt;&gt;"")*ISNUMBER(SEARCH("|"&amp;AB142&amp;"|",'5_ACOMPANHAMENTO'!$AC$3:$AC$4922))))&gt;0)),'5_ACOMPANHAMENTO'!$O$3:$O$4922),0))</f>
        <v/>
      </c>
      <c r="G142" s="7">
        <f>IF(OR($B142="",$C142=""),"",D142-F142)</f>
        <v/>
      </c>
      <c r="H142">
        <f>IF(OR($B142="",$C142=""),"",TRIM($B142&amp;"")&amp;"|"&amp;TRIM($C142&amp;""))</f>
        <v/>
      </c>
      <c r="I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",99)),1,99)))</f>
        <v/>
      </c>
      <c r="J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",99)),100,99)))</f>
        <v/>
      </c>
      <c r="K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",99)),199,99)))</f>
        <v/>
      </c>
      <c r="L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",99)),298,99)))</f>
        <v/>
      </c>
      <c r="M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",99)),397,99)))</f>
        <v/>
      </c>
      <c r="N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",99)),496,99)))</f>
        <v/>
      </c>
      <c r="O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",99)),595,99)))</f>
        <v/>
      </c>
      <c r="P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",99)),694,99)))</f>
        <v/>
      </c>
      <c r="Q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",99)),793,99)))</f>
        <v/>
      </c>
      <c r="R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",99)),892,99)))</f>
        <v/>
      </c>
      <c r="S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",99)),991,99)))</f>
        <v/>
      </c>
      <c r="T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",99)),1090,99)))</f>
        <v/>
      </c>
      <c r="U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",99)),1189,99)))</f>
        <v/>
      </c>
      <c r="V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",99)),1288,99)))</f>
        <v/>
      </c>
      <c r="W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",99)),1387,99)))</f>
        <v/>
      </c>
      <c r="X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",99)),1486,99)))</f>
        <v/>
      </c>
      <c r="Y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",99)),1585,99)))</f>
        <v/>
      </c>
      <c r="Z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",99)),1684,99)))</f>
        <v/>
      </c>
      <c r="AA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",99)),1783,99)))</f>
        <v/>
      </c>
      <c r="AB142" s="1">
        <f>IF($B142="","",TRIM(MID(SUBSTITUTE(TRIM(SUBSTITUTE(SUBSTITUTE(SUBSTITUTE(SUBSTITUTE(SUBSTITUTE(SUBSTITUTE(SUBSTITUTE(SUBSTITUTE(SUBSTITUTE(SUBSTITUTE(SUBSTITUTE(SUBSTITUTE(SUBSTITUTE(SUBSTITUTE(TRIM($B142&amp;""),CHAR(10),"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",REPT(" ",99)),1882,99)))</f>
        <v/>
      </c>
    </row>
    <row r="143" hidden="1" ht="14.25" customHeight="1">
      <c r="A143" s="4">
        <f>IF(OR($B143="",$C143=""),"",IFERROR(INDEX('5_ACOMPANHAMENTO'!$A$3:$A$4922,MATCH(1,INDEX(('5_ACOMPANHAMENTO'!$AD$3:$AD$4922=TRIM($C143&amp;""))*('5_ACOMPANHAMENTO'!$AC$3:$AC$4922&lt;&gt;"")*((((I143&lt;&gt;"")*ISNUMBER(SEARCH("|"&amp;I143&amp;"|",'5_ACOMPANHAMENTO'!$AC$3:$AC$4922)))+((J143&lt;&gt;"")*ISNUMBER(SEARCH("|"&amp;J143&amp;"|",'5_ACOMPANHAMENTO'!$AC$3:$AC$4922)))+((K143&lt;&gt;"")*ISNUMBER(SEARCH("|"&amp;K143&amp;"|",'5_ACOMPANHAMENTO'!$AC$3:$AC$4922)))+((L143&lt;&gt;"")*ISNUMBER(SEARCH("|"&amp;L143&amp;"|",'5_ACOMPANHAMENTO'!$AC$3:$AC$4922)))+((M143&lt;&gt;"")*ISNUMBER(SEARCH("|"&amp;M143&amp;"|",'5_ACOMPANHAMENTO'!$AC$3:$AC$4922)))+((N143&lt;&gt;"")*ISNUMBER(SEARCH("|"&amp;N143&amp;"|",'5_ACOMPANHAMENTO'!$AC$3:$AC$4922)))+((O143&lt;&gt;"")*ISNUMBER(SEARCH("|"&amp;O143&amp;"|",'5_ACOMPANHAMENTO'!$AC$3:$AC$4922)))+((P143&lt;&gt;"")*ISNUMBER(SEARCH("|"&amp;P143&amp;"|",'5_ACOMPANHAMENTO'!$AC$3:$AC$4922)))+((Q143&lt;&gt;"")*ISNUMBER(SEARCH("|"&amp;Q143&amp;"|",'5_ACOMPANHAMENTO'!$AC$3:$AC$4922)))+((R143&lt;&gt;"")*ISNUMBER(SEARCH("|"&amp;R143&amp;"|",'5_ACOMPANHAMENTO'!$AC$3:$AC$4922)))+((S143&lt;&gt;"")*ISNUMBER(SEARCH("|"&amp;S143&amp;"|",'5_ACOMPANHAMENTO'!$AC$3:$AC$4922)))+((T143&lt;&gt;"")*ISNUMBER(SEARCH("|"&amp;T143&amp;"|",'5_ACOMPANHAMENTO'!$AC$3:$AC$4922)))+((U143&lt;&gt;"")*ISNUMBER(SEARCH("|"&amp;U143&amp;"|",'5_ACOMPANHAMENTO'!$AC$3:$AC$4922)))+((V143&lt;&gt;"")*ISNUMBER(SEARCH("|"&amp;V143&amp;"|",'5_ACOMPANHAMENTO'!$AC$3:$AC$4922)))+((W143&lt;&gt;"")*ISNUMBER(SEARCH("|"&amp;W143&amp;"|",'5_ACOMPANHAMENTO'!$AC$3:$AC$4922)))+((X143&lt;&gt;"")*ISNUMBER(SEARCH("|"&amp;X143&amp;"|",'5_ACOMPANHAMENTO'!$AC$3:$AC$4922)))+((Y143&lt;&gt;"")*ISNUMBER(SEARCH("|"&amp;Y143&amp;"|",'5_ACOMPANHAMENTO'!$AC$3:$AC$4922)))+((Z143&lt;&gt;"")*ISNUMBER(SEARCH("|"&amp;Z143&amp;"|",'5_ACOMPANHAMENTO'!$AC$3:$AC$4922)))+((AA143&lt;&gt;"")*ISNUMBER(SEARCH("|"&amp;AA143&amp;"|",'5_ACOMPANHAMENTO'!$AC$3:$AC$4922)))+((AB143&lt;&gt;"")*ISNUMBER(SEARCH("|"&amp;AB143&amp;"|",'5_ACOMPANHAMENTO'!$AC$3:$AC$4922))))&gt;0),0),0)),""))</f>
        <v/>
      </c>
      <c r="B143" s="10" t="n">
        <v>10153.10154</v>
      </c>
      <c r="C143" s="10" t="inlineStr">
        <is>
          <t>CARTONAGEM</t>
        </is>
      </c>
      <c r="D143" s="4">
        <f>IF(OR($B143="",$C143=""),"",IFERROR(SUMPRODUCT(--(('5_ACOMPANHAMENTO'!$AD$3:$AD$4922=TRIM($C143&amp;""))*('5_ACOMPANHAMENTO'!$AC$3:$AC$4922&lt;&gt;"")*((((I143&lt;&gt;"")*ISNUMBER(SEARCH("|"&amp;I143&amp;"|",'5_ACOMPANHAMENTO'!$AC$3:$AC$4922)))+((J143&lt;&gt;"")*ISNUMBER(SEARCH("|"&amp;J143&amp;"|",'5_ACOMPANHAMENTO'!$AC$3:$AC$4922)))+((K143&lt;&gt;"")*ISNUMBER(SEARCH("|"&amp;K143&amp;"|",'5_ACOMPANHAMENTO'!$AC$3:$AC$4922)))+((L143&lt;&gt;"")*ISNUMBER(SEARCH("|"&amp;L143&amp;"|",'5_ACOMPANHAMENTO'!$AC$3:$AC$4922)))+((M143&lt;&gt;"")*ISNUMBER(SEARCH("|"&amp;M143&amp;"|",'5_ACOMPANHAMENTO'!$AC$3:$AC$4922)))+((N143&lt;&gt;"")*ISNUMBER(SEARCH("|"&amp;N143&amp;"|",'5_ACOMPANHAMENTO'!$AC$3:$AC$4922)))+((O143&lt;&gt;"")*ISNUMBER(SEARCH("|"&amp;O143&amp;"|",'5_ACOMPANHAMENTO'!$AC$3:$AC$4922)))+((P143&lt;&gt;"")*ISNUMBER(SEARCH("|"&amp;P143&amp;"|",'5_ACOMPANHAMENTO'!$AC$3:$AC$4922)))+((Q143&lt;&gt;"")*ISNUMBER(SEARCH("|"&amp;Q143&amp;"|",'5_ACOMPANHAMENTO'!$AC$3:$AC$4922)))+((R143&lt;&gt;"")*ISNUMBER(SEARCH("|"&amp;R143&amp;"|",'5_ACOMPANHAMENTO'!$AC$3:$AC$4922)))+((S143&lt;&gt;"")*ISNUMBER(SEARCH("|"&amp;S143&amp;"|",'5_ACOMPANHAMENTO'!$AC$3:$AC$4922)))+((T143&lt;&gt;"")*ISNUMBER(SEARCH("|"&amp;T143&amp;"|",'5_ACOMPANHAMENTO'!$AC$3:$AC$4922)))+((U143&lt;&gt;"")*ISNUMBER(SEARCH("|"&amp;U143&amp;"|",'5_ACOMPANHAMENTO'!$AC$3:$AC$4922)))+((V143&lt;&gt;"")*ISNUMBER(SEARCH("|"&amp;V143&amp;"|",'5_ACOMPANHAMENTO'!$AC$3:$AC$4922)))+((W143&lt;&gt;"")*ISNUMBER(SEARCH("|"&amp;W143&amp;"|",'5_ACOMPANHAMENTO'!$AC$3:$AC$4922)))+((X143&lt;&gt;"")*ISNUMBER(SEARCH("|"&amp;X143&amp;"|",'5_ACOMPANHAMENTO'!$AC$3:$AC$4922)))+((Y143&lt;&gt;"")*ISNUMBER(SEARCH("|"&amp;Y143&amp;"|",'5_ACOMPANHAMENTO'!$AC$3:$AC$4922)))+((Z143&lt;&gt;"")*ISNUMBER(SEARCH("|"&amp;Z143&amp;"|",'5_ACOMPANHAMENTO'!$AC$3:$AC$4922)))+((AA143&lt;&gt;"")*ISNUMBER(SEARCH("|"&amp;AA143&amp;"|",'5_ACOMPANHAMENTO'!$AC$3:$AC$4922)))+((AB143&lt;&gt;"")*ISNUMBER(SEARCH("|"&amp;AB143&amp;"|",'5_ACOMPANHAMENTO'!$AC$3:$AC$4922))))&gt;0)),'5_ACOMPANHAMENTO'!$J$3:$J$4922),0))</f>
        <v/>
      </c>
      <c r="E143" s="4">
        <f>IF(G143=0,"FINALIZADO",IF(TODAY()&gt;A143,"ATRASADO "&amp;TODAY()-A143&amp;" DIAS","ADIANTADO "&amp;A143-TODAY()&amp;" DIAS"))</f>
        <v/>
      </c>
      <c r="F143" s="7">
        <f>IF(OR($B143="",$C143=""),"",IFERROR(SUMPRODUCT(--(('5_ACOMPANHAMENTO'!$AD$3:$AD$4922=TRIM($C143&amp;""))*('5_ACOMPANHAMENTO'!$AC$3:$AC$4922&lt;&gt;"")*((((I143&lt;&gt;"")*ISNUMBER(SEARCH("|"&amp;I143&amp;"|",'5_ACOMPANHAMENTO'!$AC$3:$AC$4922)))+((J143&lt;&gt;"")*ISNUMBER(SEARCH("|"&amp;J143&amp;"|",'5_ACOMPANHAMENTO'!$AC$3:$AC$4922)))+((K143&lt;&gt;"")*ISNUMBER(SEARCH("|"&amp;K143&amp;"|",'5_ACOMPANHAMENTO'!$AC$3:$AC$4922)))+((L143&lt;&gt;"")*ISNUMBER(SEARCH("|"&amp;L143&amp;"|",'5_ACOMPANHAMENTO'!$AC$3:$AC$4922)))+((M143&lt;&gt;"")*ISNUMBER(SEARCH("|"&amp;M143&amp;"|",'5_ACOMPANHAMENTO'!$AC$3:$AC$4922)))+((N143&lt;&gt;"")*ISNUMBER(SEARCH("|"&amp;N143&amp;"|",'5_ACOMPANHAMENTO'!$AC$3:$AC$4922)))+((O143&lt;&gt;"")*ISNUMBER(SEARCH("|"&amp;O143&amp;"|",'5_ACOMPANHAMENTO'!$AC$3:$AC$4922)))+((P143&lt;&gt;"")*ISNUMBER(SEARCH("|"&amp;P143&amp;"|",'5_ACOMPANHAMENTO'!$AC$3:$AC$4922)))+((Q143&lt;&gt;"")*ISNUMBER(SEARCH("|"&amp;Q143&amp;"|",'5_ACOMPANHAMENTO'!$AC$3:$AC$4922)))+((R143&lt;&gt;"")*ISNUMBER(SEARCH("|"&amp;R143&amp;"|",'5_ACOMPANHAMENTO'!$AC$3:$AC$4922)))+((S143&lt;&gt;"")*ISNUMBER(SEARCH("|"&amp;S143&amp;"|",'5_ACOMPANHAMENTO'!$AC$3:$AC$4922)))+((T143&lt;&gt;"")*ISNUMBER(SEARCH("|"&amp;T143&amp;"|",'5_ACOMPANHAMENTO'!$AC$3:$AC$4922)))+((U143&lt;&gt;"")*ISNUMBER(SEARCH("|"&amp;U143&amp;"|",'5_ACOMPANHAMENTO'!$AC$3:$AC$4922)))+((V143&lt;&gt;"")*ISNUMBER(SEARCH("|"&amp;V143&amp;"|",'5_ACOMPANHAMENTO'!$AC$3:$AC$4922)))+((W143&lt;&gt;"")*ISNUMBER(SEARCH("|"&amp;W143&amp;"|",'5_ACOMPANHAMENTO'!$AC$3:$AC$4922)))+((X143&lt;&gt;"")*ISNUMBER(SEARCH("|"&amp;X143&amp;"|",'5_ACOMPANHAMENTO'!$AC$3:$AC$4922)))+((Y143&lt;&gt;"")*ISNUMBER(SEARCH("|"&amp;Y143&amp;"|",'5_ACOMPANHAMENTO'!$AC$3:$AC$4922)))+((Z143&lt;&gt;"")*ISNUMBER(SEARCH("|"&amp;Z143&amp;"|",'5_ACOMPANHAMENTO'!$AC$3:$AC$4922)))+((AA143&lt;&gt;"")*ISNUMBER(SEARCH("|"&amp;AA143&amp;"|",'5_ACOMPANHAMENTO'!$AC$3:$AC$4922)))+((AB143&lt;&gt;"")*ISNUMBER(SEARCH("|"&amp;AB143&amp;"|",'5_ACOMPANHAMENTO'!$AC$3:$AC$4922))))&gt;0)),'5_ACOMPANHAMENTO'!$O$3:$O$4922),0))</f>
        <v/>
      </c>
      <c r="G143" s="7">
        <f>IF(OR($B143="",$C143=""),"",D143-F143)</f>
        <v/>
      </c>
      <c r="H143">
        <f>IF(OR($B143="",$C143=""),"",TRIM($B143&amp;"")&amp;"|"&amp;TRIM($C143&amp;""))</f>
        <v/>
      </c>
      <c r="I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",99)),1,99)))</f>
        <v/>
      </c>
      <c r="J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",99)),100,99)))</f>
        <v/>
      </c>
      <c r="K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",99)),199,99)))</f>
        <v/>
      </c>
      <c r="L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",99)),298,99)))</f>
        <v/>
      </c>
      <c r="M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",99)),397,99)))</f>
        <v/>
      </c>
      <c r="N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",99)),496,99)))</f>
        <v/>
      </c>
      <c r="O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",99)),595,99)))</f>
        <v/>
      </c>
      <c r="P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",99)),694,99)))</f>
        <v/>
      </c>
      <c r="Q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",99)),793,99)))</f>
        <v/>
      </c>
      <c r="R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",99)),892,99)))</f>
        <v/>
      </c>
      <c r="S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",99)),991,99)))</f>
        <v/>
      </c>
      <c r="T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",99)),1090,99)))</f>
        <v/>
      </c>
      <c r="U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",99)),1189,99)))</f>
        <v/>
      </c>
      <c r="V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",99)),1288,99)))</f>
        <v/>
      </c>
      <c r="W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",99)),1387,99)))</f>
        <v/>
      </c>
      <c r="X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",99)),1486,99)))</f>
        <v/>
      </c>
      <c r="Y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",99)),1585,99)))</f>
        <v/>
      </c>
      <c r="Z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",99)),1684,99)))</f>
        <v/>
      </c>
      <c r="AA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",99)),1783,99)))</f>
        <v/>
      </c>
      <c r="AB143" s="1">
        <f>IF($B143="","",TRIM(MID(SUBSTITUTE(TRIM(SUBSTITUTE(SUBSTITUTE(SUBSTITUTE(SUBSTITUTE(SUBSTITUTE(SUBSTITUTE(SUBSTITUTE(SUBSTITUTE(SUBSTITUTE(SUBSTITUTE(SUBSTITUTE(SUBSTITUTE(SUBSTITUTE(SUBSTITUTE(TRIM($B143&amp;""),CHAR(10),"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",REPT(" ",99)),1882,99)))</f>
        <v/>
      </c>
    </row>
    <row r="144" hidden="1" ht="14.25" customHeight="1">
      <c r="A144" s="4">
        <f>IF(OR($B144="",$C144=""),"",IFERROR(INDEX('5_ACOMPANHAMENTO'!$A$3:$A$4922,MATCH(1,INDEX(('5_ACOMPANHAMENTO'!$AD$3:$AD$4922=TRIM($C144&amp;""))*('5_ACOMPANHAMENTO'!$AC$3:$AC$4922&lt;&gt;"")*((((I144&lt;&gt;"")*ISNUMBER(SEARCH("|"&amp;I144&amp;"|",'5_ACOMPANHAMENTO'!$AC$3:$AC$4922)))+((J144&lt;&gt;"")*ISNUMBER(SEARCH("|"&amp;J144&amp;"|",'5_ACOMPANHAMENTO'!$AC$3:$AC$4922)))+((K144&lt;&gt;"")*ISNUMBER(SEARCH("|"&amp;K144&amp;"|",'5_ACOMPANHAMENTO'!$AC$3:$AC$4922)))+((L144&lt;&gt;"")*ISNUMBER(SEARCH("|"&amp;L144&amp;"|",'5_ACOMPANHAMENTO'!$AC$3:$AC$4922)))+((M144&lt;&gt;"")*ISNUMBER(SEARCH("|"&amp;M144&amp;"|",'5_ACOMPANHAMENTO'!$AC$3:$AC$4922)))+((N144&lt;&gt;"")*ISNUMBER(SEARCH("|"&amp;N144&amp;"|",'5_ACOMPANHAMENTO'!$AC$3:$AC$4922)))+((O144&lt;&gt;"")*ISNUMBER(SEARCH("|"&amp;O144&amp;"|",'5_ACOMPANHAMENTO'!$AC$3:$AC$4922)))+((P144&lt;&gt;"")*ISNUMBER(SEARCH("|"&amp;P144&amp;"|",'5_ACOMPANHAMENTO'!$AC$3:$AC$4922)))+((Q144&lt;&gt;"")*ISNUMBER(SEARCH("|"&amp;Q144&amp;"|",'5_ACOMPANHAMENTO'!$AC$3:$AC$4922)))+((R144&lt;&gt;"")*ISNUMBER(SEARCH("|"&amp;R144&amp;"|",'5_ACOMPANHAMENTO'!$AC$3:$AC$4922)))+((S144&lt;&gt;"")*ISNUMBER(SEARCH("|"&amp;S144&amp;"|",'5_ACOMPANHAMENTO'!$AC$3:$AC$4922)))+((T144&lt;&gt;"")*ISNUMBER(SEARCH("|"&amp;T144&amp;"|",'5_ACOMPANHAMENTO'!$AC$3:$AC$4922)))+((U144&lt;&gt;"")*ISNUMBER(SEARCH("|"&amp;U144&amp;"|",'5_ACOMPANHAMENTO'!$AC$3:$AC$4922)))+((V144&lt;&gt;"")*ISNUMBER(SEARCH("|"&amp;V144&amp;"|",'5_ACOMPANHAMENTO'!$AC$3:$AC$4922)))+((W144&lt;&gt;"")*ISNUMBER(SEARCH("|"&amp;W144&amp;"|",'5_ACOMPANHAMENTO'!$AC$3:$AC$4922)))+((X144&lt;&gt;"")*ISNUMBER(SEARCH("|"&amp;X144&amp;"|",'5_ACOMPANHAMENTO'!$AC$3:$AC$4922)))+((Y144&lt;&gt;"")*ISNUMBER(SEARCH("|"&amp;Y144&amp;"|",'5_ACOMPANHAMENTO'!$AC$3:$AC$4922)))+((Z144&lt;&gt;"")*ISNUMBER(SEARCH("|"&amp;Z144&amp;"|",'5_ACOMPANHAMENTO'!$AC$3:$AC$4922)))+((AA144&lt;&gt;"")*ISNUMBER(SEARCH("|"&amp;AA144&amp;"|",'5_ACOMPANHAMENTO'!$AC$3:$AC$4922)))+((AB144&lt;&gt;"")*ISNUMBER(SEARCH("|"&amp;AB144&amp;"|",'5_ACOMPANHAMENTO'!$AC$3:$AC$4922))))&gt;0),0),0)),""))</f>
        <v/>
      </c>
      <c r="B144" s="10" t="n">
        <v>10180</v>
      </c>
      <c r="C144" s="10" t="inlineStr">
        <is>
          <t>CARTONAGEM</t>
        </is>
      </c>
      <c r="D144" s="4">
        <f>IF(OR($B144="",$C144=""),"",IFERROR(SUMPRODUCT(--(('5_ACOMPANHAMENTO'!$AD$3:$AD$4922=TRIM($C144&amp;""))*('5_ACOMPANHAMENTO'!$AC$3:$AC$4922&lt;&gt;"")*((((I144&lt;&gt;"")*ISNUMBER(SEARCH("|"&amp;I144&amp;"|",'5_ACOMPANHAMENTO'!$AC$3:$AC$4922)))+((J144&lt;&gt;"")*ISNUMBER(SEARCH("|"&amp;J144&amp;"|",'5_ACOMPANHAMENTO'!$AC$3:$AC$4922)))+((K144&lt;&gt;"")*ISNUMBER(SEARCH("|"&amp;K144&amp;"|",'5_ACOMPANHAMENTO'!$AC$3:$AC$4922)))+((L144&lt;&gt;"")*ISNUMBER(SEARCH("|"&amp;L144&amp;"|",'5_ACOMPANHAMENTO'!$AC$3:$AC$4922)))+((M144&lt;&gt;"")*ISNUMBER(SEARCH("|"&amp;M144&amp;"|",'5_ACOMPANHAMENTO'!$AC$3:$AC$4922)))+((N144&lt;&gt;"")*ISNUMBER(SEARCH("|"&amp;N144&amp;"|",'5_ACOMPANHAMENTO'!$AC$3:$AC$4922)))+((O144&lt;&gt;"")*ISNUMBER(SEARCH("|"&amp;O144&amp;"|",'5_ACOMPANHAMENTO'!$AC$3:$AC$4922)))+((P144&lt;&gt;"")*ISNUMBER(SEARCH("|"&amp;P144&amp;"|",'5_ACOMPANHAMENTO'!$AC$3:$AC$4922)))+((Q144&lt;&gt;"")*ISNUMBER(SEARCH("|"&amp;Q144&amp;"|",'5_ACOMPANHAMENTO'!$AC$3:$AC$4922)))+((R144&lt;&gt;"")*ISNUMBER(SEARCH("|"&amp;R144&amp;"|",'5_ACOMPANHAMENTO'!$AC$3:$AC$4922)))+((S144&lt;&gt;"")*ISNUMBER(SEARCH("|"&amp;S144&amp;"|",'5_ACOMPANHAMENTO'!$AC$3:$AC$4922)))+((T144&lt;&gt;"")*ISNUMBER(SEARCH("|"&amp;T144&amp;"|",'5_ACOMPANHAMENTO'!$AC$3:$AC$4922)))+((U144&lt;&gt;"")*ISNUMBER(SEARCH("|"&amp;U144&amp;"|",'5_ACOMPANHAMENTO'!$AC$3:$AC$4922)))+((V144&lt;&gt;"")*ISNUMBER(SEARCH("|"&amp;V144&amp;"|",'5_ACOMPANHAMENTO'!$AC$3:$AC$4922)))+((W144&lt;&gt;"")*ISNUMBER(SEARCH("|"&amp;W144&amp;"|",'5_ACOMPANHAMENTO'!$AC$3:$AC$4922)))+((X144&lt;&gt;"")*ISNUMBER(SEARCH("|"&amp;X144&amp;"|",'5_ACOMPANHAMENTO'!$AC$3:$AC$4922)))+((Y144&lt;&gt;"")*ISNUMBER(SEARCH("|"&amp;Y144&amp;"|",'5_ACOMPANHAMENTO'!$AC$3:$AC$4922)))+((Z144&lt;&gt;"")*ISNUMBER(SEARCH("|"&amp;Z144&amp;"|",'5_ACOMPANHAMENTO'!$AC$3:$AC$4922)))+((AA144&lt;&gt;"")*ISNUMBER(SEARCH("|"&amp;AA144&amp;"|",'5_ACOMPANHAMENTO'!$AC$3:$AC$4922)))+((AB144&lt;&gt;"")*ISNUMBER(SEARCH("|"&amp;AB144&amp;"|",'5_ACOMPANHAMENTO'!$AC$3:$AC$4922))))&gt;0)),'5_ACOMPANHAMENTO'!$J$3:$J$4922),0))</f>
        <v/>
      </c>
      <c r="E144" s="4">
        <f>IF(G144=0,"FINALIZADO",IF(TODAY()&gt;A144,"ATRASADO "&amp;TODAY()-A144&amp;" DIAS","ADIANTADO "&amp;A144-TODAY()&amp;" DIAS"))</f>
        <v/>
      </c>
      <c r="F144" s="7">
        <f>IF(OR($B144="",$C144=""),"",IFERROR(SUMPRODUCT(--(('5_ACOMPANHAMENTO'!$AD$3:$AD$4922=TRIM($C144&amp;""))*('5_ACOMPANHAMENTO'!$AC$3:$AC$4922&lt;&gt;"")*((((I144&lt;&gt;"")*ISNUMBER(SEARCH("|"&amp;I144&amp;"|",'5_ACOMPANHAMENTO'!$AC$3:$AC$4922)))+((J144&lt;&gt;"")*ISNUMBER(SEARCH("|"&amp;J144&amp;"|",'5_ACOMPANHAMENTO'!$AC$3:$AC$4922)))+((K144&lt;&gt;"")*ISNUMBER(SEARCH("|"&amp;K144&amp;"|",'5_ACOMPANHAMENTO'!$AC$3:$AC$4922)))+((L144&lt;&gt;"")*ISNUMBER(SEARCH("|"&amp;L144&amp;"|",'5_ACOMPANHAMENTO'!$AC$3:$AC$4922)))+((M144&lt;&gt;"")*ISNUMBER(SEARCH("|"&amp;M144&amp;"|",'5_ACOMPANHAMENTO'!$AC$3:$AC$4922)))+((N144&lt;&gt;"")*ISNUMBER(SEARCH("|"&amp;N144&amp;"|",'5_ACOMPANHAMENTO'!$AC$3:$AC$4922)))+((O144&lt;&gt;"")*ISNUMBER(SEARCH("|"&amp;O144&amp;"|",'5_ACOMPANHAMENTO'!$AC$3:$AC$4922)))+((P144&lt;&gt;"")*ISNUMBER(SEARCH("|"&amp;P144&amp;"|",'5_ACOMPANHAMENTO'!$AC$3:$AC$4922)))+((Q144&lt;&gt;"")*ISNUMBER(SEARCH("|"&amp;Q144&amp;"|",'5_ACOMPANHAMENTO'!$AC$3:$AC$4922)))+((R144&lt;&gt;"")*ISNUMBER(SEARCH("|"&amp;R144&amp;"|",'5_ACOMPANHAMENTO'!$AC$3:$AC$4922)))+((S144&lt;&gt;"")*ISNUMBER(SEARCH("|"&amp;S144&amp;"|",'5_ACOMPANHAMENTO'!$AC$3:$AC$4922)))+((T144&lt;&gt;"")*ISNUMBER(SEARCH("|"&amp;T144&amp;"|",'5_ACOMPANHAMENTO'!$AC$3:$AC$4922)))+((U144&lt;&gt;"")*ISNUMBER(SEARCH("|"&amp;U144&amp;"|",'5_ACOMPANHAMENTO'!$AC$3:$AC$4922)))+((V144&lt;&gt;"")*ISNUMBER(SEARCH("|"&amp;V144&amp;"|",'5_ACOMPANHAMENTO'!$AC$3:$AC$4922)))+((W144&lt;&gt;"")*ISNUMBER(SEARCH("|"&amp;W144&amp;"|",'5_ACOMPANHAMENTO'!$AC$3:$AC$4922)))+((X144&lt;&gt;"")*ISNUMBER(SEARCH("|"&amp;X144&amp;"|",'5_ACOMPANHAMENTO'!$AC$3:$AC$4922)))+((Y144&lt;&gt;"")*ISNUMBER(SEARCH("|"&amp;Y144&amp;"|",'5_ACOMPANHAMENTO'!$AC$3:$AC$4922)))+((Z144&lt;&gt;"")*ISNUMBER(SEARCH("|"&amp;Z144&amp;"|",'5_ACOMPANHAMENTO'!$AC$3:$AC$4922)))+((AA144&lt;&gt;"")*ISNUMBER(SEARCH("|"&amp;AA144&amp;"|",'5_ACOMPANHAMENTO'!$AC$3:$AC$4922)))+((AB144&lt;&gt;"")*ISNUMBER(SEARCH("|"&amp;AB144&amp;"|",'5_ACOMPANHAMENTO'!$AC$3:$AC$4922))))&gt;0)),'5_ACOMPANHAMENTO'!$O$3:$O$4922),0))</f>
        <v/>
      </c>
      <c r="G144" s="7">
        <f>IF(OR($B144="",$C144=""),"",D144-F144)</f>
        <v/>
      </c>
      <c r="H144">
        <f>IF(OR($B144="",$C144=""),"",TRIM($B144&amp;"")&amp;"|"&amp;TRIM($C144&amp;""))</f>
        <v/>
      </c>
      <c r="I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",99)),1,99)))</f>
        <v/>
      </c>
      <c r="J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",99)),100,99)))</f>
        <v/>
      </c>
      <c r="K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",99)),199,99)))</f>
        <v/>
      </c>
      <c r="L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",99)),298,99)))</f>
        <v/>
      </c>
      <c r="M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",99)),397,99)))</f>
        <v/>
      </c>
      <c r="N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",99)),496,99)))</f>
        <v/>
      </c>
      <c r="O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",99)),595,99)))</f>
        <v/>
      </c>
      <c r="P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",99)),694,99)))</f>
        <v/>
      </c>
      <c r="Q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",99)),793,99)))</f>
        <v/>
      </c>
      <c r="R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",99)),892,99)))</f>
        <v/>
      </c>
      <c r="S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",99)),991,99)))</f>
        <v/>
      </c>
      <c r="T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",99)),1090,99)))</f>
        <v/>
      </c>
      <c r="U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",99)),1189,99)))</f>
        <v/>
      </c>
      <c r="V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",99)),1288,99)))</f>
        <v/>
      </c>
      <c r="W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",99)),1387,99)))</f>
        <v/>
      </c>
      <c r="X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",99)),1486,99)))</f>
        <v/>
      </c>
      <c r="Y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",99)),1585,99)))</f>
        <v/>
      </c>
      <c r="Z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",99)),1684,99)))</f>
        <v/>
      </c>
      <c r="AA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",99)),1783,99)))</f>
        <v/>
      </c>
      <c r="AB144" s="1">
        <f>IF($B144="","",TRIM(MID(SUBSTITUTE(TRIM(SUBSTITUTE(SUBSTITUTE(SUBSTITUTE(SUBSTITUTE(SUBSTITUTE(SUBSTITUTE(SUBSTITUTE(SUBSTITUTE(SUBSTITUTE(SUBSTITUTE(SUBSTITUTE(SUBSTITUTE(SUBSTITUTE(SUBSTITUTE(TRIM($B144&amp;""),CHAR(10),"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",REPT(" ",99)),1882,99)))</f>
        <v/>
      </c>
    </row>
    <row r="145" hidden="1" ht="14.25" customHeight="1">
      <c r="A145" s="4">
        <f>IF(OR($B145="",$C145=""),"",IFERROR(INDEX('5_ACOMPANHAMENTO'!$A$3:$A$4922,MATCH(1,INDEX(('5_ACOMPANHAMENTO'!$AD$3:$AD$4922=TRIM($C145&amp;""))*('5_ACOMPANHAMENTO'!$AC$3:$AC$4922&lt;&gt;"")*((((I145&lt;&gt;"")*ISNUMBER(SEARCH("|"&amp;I145&amp;"|",'5_ACOMPANHAMENTO'!$AC$3:$AC$4922)))+((J145&lt;&gt;"")*ISNUMBER(SEARCH("|"&amp;J145&amp;"|",'5_ACOMPANHAMENTO'!$AC$3:$AC$4922)))+((K145&lt;&gt;"")*ISNUMBER(SEARCH("|"&amp;K145&amp;"|",'5_ACOMPANHAMENTO'!$AC$3:$AC$4922)))+((L145&lt;&gt;"")*ISNUMBER(SEARCH("|"&amp;L145&amp;"|",'5_ACOMPANHAMENTO'!$AC$3:$AC$4922)))+((M145&lt;&gt;"")*ISNUMBER(SEARCH("|"&amp;M145&amp;"|",'5_ACOMPANHAMENTO'!$AC$3:$AC$4922)))+((N145&lt;&gt;"")*ISNUMBER(SEARCH("|"&amp;N145&amp;"|",'5_ACOMPANHAMENTO'!$AC$3:$AC$4922)))+((O145&lt;&gt;"")*ISNUMBER(SEARCH("|"&amp;O145&amp;"|",'5_ACOMPANHAMENTO'!$AC$3:$AC$4922)))+((P145&lt;&gt;"")*ISNUMBER(SEARCH("|"&amp;P145&amp;"|",'5_ACOMPANHAMENTO'!$AC$3:$AC$4922)))+((Q145&lt;&gt;"")*ISNUMBER(SEARCH("|"&amp;Q145&amp;"|",'5_ACOMPANHAMENTO'!$AC$3:$AC$4922)))+((R145&lt;&gt;"")*ISNUMBER(SEARCH("|"&amp;R145&amp;"|",'5_ACOMPANHAMENTO'!$AC$3:$AC$4922)))+((S145&lt;&gt;"")*ISNUMBER(SEARCH("|"&amp;S145&amp;"|",'5_ACOMPANHAMENTO'!$AC$3:$AC$4922)))+((T145&lt;&gt;"")*ISNUMBER(SEARCH("|"&amp;T145&amp;"|",'5_ACOMPANHAMENTO'!$AC$3:$AC$4922)))+((U145&lt;&gt;"")*ISNUMBER(SEARCH("|"&amp;U145&amp;"|",'5_ACOMPANHAMENTO'!$AC$3:$AC$4922)))+((V145&lt;&gt;"")*ISNUMBER(SEARCH("|"&amp;V145&amp;"|",'5_ACOMPANHAMENTO'!$AC$3:$AC$4922)))+((W145&lt;&gt;"")*ISNUMBER(SEARCH("|"&amp;W145&amp;"|",'5_ACOMPANHAMENTO'!$AC$3:$AC$4922)))+((X145&lt;&gt;"")*ISNUMBER(SEARCH("|"&amp;X145&amp;"|",'5_ACOMPANHAMENTO'!$AC$3:$AC$4922)))+((Y145&lt;&gt;"")*ISNUMBER(SEARCH("|"&amp;Y145&amp;"|",'5_ACOMPANHAMENTO'!$AC$3:$AC$4922)))+((Z145&lt;&gt;"")*ISNUMBER(SEARCH("|"&amp;Z145&amp;"|",'5_ACOMPANHAMENTO'!$AC$3:$AC$4922)))+((AA145&lt;&gt;"")*ISNUMBER(SEARCH("|"&amp;AA145&amp;"|",'5_ACOMPANHAMENTO'!$AC$3:$AC$4922)))+((AB145&lt;&gt;"")*ISNUMBER(SEARCH("|"&amp;AB145&amp;"|",'5_ACOMPANHAMENTO'!$AC$3:$AC$4922))))&gt;0),0),0)),""))</f>
        <v/>
      </c>
      <c r="B145" s="10" t="n">
        <v>10180</v>
      </c>
      <c r="C145" s="10" t="inlineStr">
        <is>
          <t>CARTONAGEM</t>
        </is>
      </c>
      <c r="D145" s="4">
        <f>IF(OR($B145="",$C145=""),"",IFERROR(SUMPRODUCT(--(('5_ACOMPANHAMENTO'!$AD$3:$AD$4922=TRIM($C145&amp;""))*('5_ACOMPANHAMENTO'!$AC$3:$AC$4922&lt;&gt;"")*((((I145&lt;&gt;"")*ISNUMBER(SEARCH("|"&amp;I145&amp;"|",'5_ACOMPANHAMENTO'!$AC$3:$AC$4922)))+((J145&lt;&gt;"")*ISNUMBER(SEARCH("|"&amp;J145&amp;"|",'5_ACOMPANHAMENTO'!$AC$3:$AC$4922)))+((K145&lt;&gt;"")*ISNUMBER(SEARCH("|"&amp;K145&amp;"|",'5_ACOMPANHAMENTO'!$AC$3:$AC$4922)))+((L145&lt;&gt;"")*ISNUMBER(SEARCH("|"&amp;L145&amp;"|",'5_ACOMPANHAMENTO'!$AC$3:$AC$4922)))+((M145&lt;&gt;"")*ISNUMBER(SEARCH("|"&amp;M145&amp;"|",'5_ACOMPANHAMENTO'!$AC$3:$AC$4922)))+((N145&lt;&gt;"")*ISNUMBER(SEARCH("|"&amp;N145&amp;"|",'5_ACOMPANHAMENTO'!$AC$3:$AC$4922)))+((O145&lt;&gt;"")*ISNUMBER(SEARCH("|"&amp;O145&amp;"|",'5_ACOMPANHAMENTO'!$AC$3:$AC$4922)))+((P145&lt;&gt;"")*ISNUMBER(SEARCH("|"&amp;P145&amp;"|",'5_ACOMPANHAMENTO'!$AC$3:$AC$4922)))+((Q145&lt;&gt;"")*ISNUMBER(SEARCH("|"&amp;Q145&amp;"|",'5_ACOMPANHAMENTO'!$AC$3:$AC$4922)))+((R145&lt;&gt;"")*ISNUMBER(SEARCH("|"&amp;R145&amp;"|",'5_ACOMPANHAMENTO'!$AC$3:$AC$4922)))+((S145&lt;&gt;"")*ISNUMBER(SEARCH("|"&amp;S145&amp;"|",'5_ACOMPANHAMENTO'!$AC$3:$AC$4922)))+((T145&lt;&gt;"")*ISNUMBER(SEARCH("|"&amp;T145&amp;"|",'5_ACOMPANHAMENTO'!$AC$3:$AC$4922)))+((U145&lt;&gt;"")*ISNUMBER(SEARCH("|"&amp;U145&amp;"|",'5_ACOMPANHAMENTO'!$AC$3:$AC$4922)))+((V145&lt;&gt;"")*ISNUMBER(SEARCH("|"&amp;V145&amp;"|",'5_ACOMPANHAMENTO'!$AC$3:$AC$4922)))+((W145&lt;&gt;"")*ISNUMBER(SEARCH("|"&amp;W145&amp;"|",'5_ACOMPANHAMENTO'!$AC$3:$AC$4922)))+((X145&lt;&gt;"")*ISNUMBER(SEARCH("|"&amp;X145&amp;"|",'5_ACOMPANHAMENTO'!$AC$3:$AC$4922)))+((Y145&lt;&gt;"")*ISNUMBER(SEARCH("|"&amp;Y145&amp;"|",'5_ACOMPANHAMENTO'!$AC$3:$AC$4922)))+((Z145&lt;&gt;"")*ISNUMBER(SEARCH("|"&amp;Z145&amp;"|",'5_ACOMPANHAMENTO'!$AC$3:$AC$4922)))+((AA145&lt;&gt;"")*ISNUMBER(SEARCH("|"&amp;AA145&amp;"|",'5_ACOMPANHAMENTO'!$AC$3:$AC$4922)))+((AB145&lt;&gt;"")*ISNUMBER(SEARCH("|"&amp;AB145&amp;"|",'5_ACOMPANHAMENTO'!$AC$3:$AC$4922))))&gt;0)),'5_ACOMPANHAMENTO'!$J$3:$J$4922),0))</f>
        <v/>
      </c>
      <c r="E145" s="4">
        <f>IF(G145=0,"FINALIZADO",IF(TODAY()&gt;A145,"ATRASADO "&amp;TODAY()-A145&amp;" DIAS","ADIANTADO "&amp;A145-TODAY()&amp;" DIAS"))</f>
        <v/>
      </c>
      <c r="F145" s="7">
        <f>IF(OR($B145="",$C145=""),"",IFERROR(SUMPRODUCT(--(('5_ACOMPANHAMENTO'!$AD$3:$AD$4922=TRIM($C145&amp;""))*('5_ACOMPANHAMENTO'!$AC$3:$AC$4922&lt;&gt;"")*((((I145&lt;&gt;"")*ISNUMBER(SEARCH("|"&amp;I145&amp;"|",'5_ACOMPANHAMENTO'!$AC$3:$AC$4922)))+((J145&lt;&gt;"")*ISNUMBER(SEARCH("|"&amp;J145&amp;"|",'5_ACOMPANHAMENTO'!$AC$3:$AC$4922)))+((K145&lt;&gt;"")*ISNUMBER(SEARCH("|"&amp;K145&amp;"|",'5_ACOMPANHAMENTO'!$AC$3:$AC$4922)))+((L145&lt;&gt;"")*ISNUMBER(SEARCH("|"&amp;L145&amp;"|",'5_ACOMPANHAMENTO'!$AC$3:$AC$4922)))+((M145&lt;&gt;"")*ISNUMBER(SEARCH("|"&amp;M145&amp;"|",'5_ACOMPANHAMENTO'!$AC$3:$AC$4922)))+((N145&lt;&gt;"")*ISNUMBER(SEARCH("|"&amp;N145&amp;"|",'5_ACOMPANHAMENTO'!$AC$3:$AC$4922)))+((O145&lt;&gt;"")*ISNUMBER(SEARCH("|"&amp;O145&amp;"|",'5_ACOMPANHAMENTO'!$AC$3:$AC$4922)))+((P145&lt;&gt;"")*ISNUMBER(SEARCH("|"&amp;P145&amp;"|",'5_ACOMPANHAMENTO'!$AC$3:$AC$4922)))+((Q145&lt;&gt;"")*ISNUMBER(SEARCH("|"&amp;Q145&amp;"|",'5_ACOMPANHAMENTO'!$AC$3:$AC$4922)))+((R145&lt;&gt;"")*ISNUMBER(SEARCH("|"&amp;R145&amp;"|",'5_ACOMPANHAMENTO'!$AC$3:$AC$4922)))+((S145&lt;&gt;"")*ISNUMBER(SEARCH("|"&amp;S145&amp;"|",'5_ACOMPANHAMENTO'!$AC$3:$AC$4922)))+((T145&lt;&gt;"")*ISNUMBER(SEARCH("|"&amp;T145&amp;"|",'5_ACOMPANHAMENTO'!$AC$3:$AC$4922)))+((U145&lt;&gt;"")*ISNUMBER(SEARCH("|"&amp;U145&amp;"|",'5_ACOMPANHAMENTO'!$AC$3:$AC$4922)))+((V145&lt;&gt;"")*ISNUMBER(SEARCH("|"&amp;V145&amp;"|",'5_ACOMPANHAMENTO'!$AC$3:$AC$4922)))+((W145&lt;&gt;"")*ISNUMBER(SEARCH("|"&amp;W145&amp;"|",'5_ACOMPANHAMENTO'!$AC$3:$AC$4922)))+((X145&lt;&gt;"")*ISNUMBER(SEARCH("|"&amp;X145&amp;"|",'5_ACOMPANHAMENTO'!$AC$3:$AC$4922)))+((Y145&lt;&gt;"")*ISNUMBER(SEARCH("|"&amp;Y145&amp;"|",'5_ACOMPANHAMENTO'!$AC$3:$AC$4922)))+((Z145&lt;&gt;"")*ISNUMBER(SEARCH("|"&amp;Z145&amp;"|",'5_ACOMPANHAMENTO'!$AC$3:$AC$4922)))+((AA145&lt;&gt;"")*ISNUMBER(SEARCH("|"&amp;AA145&amp;"|",'5_ACOMPANHAMENTO'!$AC$3:$AC$4922)))+((AB145&lt;&gt;"")*ISNUMBER(SEARCH("|"&amp;AB145&amp;"|",'5_ACOMPANHAMENTO'!$AC$3:$AC$4922))))&gt;0)),'5_ACOMPANHAMENTO'!$O$3:$O$4922),0))</f>
        <v/>
      </c>
      <c r="G145" s="7">
        <f>IF(OR($B145="",$C145=""),"",D145-F145)</f>
        <v/>
      </c>
      <c r="H145">
        <f>IF(OR($B145="",$C145=""),"",TRIM($B145&amp;"")&amp;"|"&amp;TRIM($C145&amp;""))</f>
        <v/>
      </c>
      <c r="I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",99)),1,99)))</f>
        <v/>
      </c>
      <c r="J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",99)),100,99)))</f>
        <v/>
      </c>
      <c r="K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",99)),199,99)))</f>
        <v/>
      </c>
      <c r="L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",99)),298,99)))</f>
        <v/>
      </c>
      <c r="M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",99)),397,99)))</f>
        <v/>
      </c>
      <c r="N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",99)),496,99)))</f>
        <v/>
      </c>
      <c r="O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",99)),595,99)))</f>
        <v/>
      </c>
      <c r="P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",99)),694,99)))</f>
        <v/>
      </c>
      <c r="Q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",99)),793,99)))</f>
        <v/>
      </c>
      <c r="R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",99)),892,99)))</f>
        <v/>
      </c>
      <c r="S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",99)),991,99)))</f>
        <v/>
      </c>
      <c r="T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",99)),1090,99)))</f>
        <v/>
      </c>
      <c r="U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",99)),1189,99)))</f>
        <v/>
      </c>
      <c r="V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",99)),1288,99)))</f>
        <v/>
      </c>
      <c r="W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",99)),1387,99)))</f>
        <v/>
      </c>
      <c r="X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",99)),1486,99)))</f>
        <v/>
      </c>
      <c r="Y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",99)),1585,99)))</f>
        <v/>
      </c>
      <c r="Z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",99)),1684,99)))</f>
        <v/>
      </c>
      <c r="AA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",99)),1783,99)))</f>
        <v/>
      </c>
      <c r="AB145" s="1">
        <f>IF($B145="","",TRIM(MID(SUBSTITUTE(TRIM(SUBSTITUTE(SUBSTITUTE(SUBSTITUTE(SUBSTITUTE(SUBSTITUTE(SUBSTITUTE(SUBSTITUTE(SUBSTITUTE(SUBSTITUTE(SUBSTITUTE(SUBSTITUTE(SUBSTITUTE(SUBSTITUTE(SUBSTITUTE(TRIM($B145&amp;""),CHAR(10),"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",REPT(" ",99)),1882,99)))</f>
        <v/>
      </c>
    </row>
    <row r="146" hidden="1" ht="14.25" customHeight="1">
      <c r="A146" s="4">
        <f>IF(OR($B146="",$C146=""),"",IFERROR(INDEX('5_ACOMPANHAMENTO'!$A$3:$A$4922,MATCH(1,INDEX(('5_ACOMPANHAMENTO'!$AD$3:$AD$4922=TRIM($C146&amp;""))*('5_ACOMPANHAMENTO'!$AC$3:$AC$4922&lt;&gt;"")*((((I146&lt;&gt;"")*ISNUMBER(SEARCH("|"&amp;I146&amp;"|",'5_ACOMPANHAMENTO'!$AC$3:$AC$4922)))+((J146&lt;&gt;"")*ISNUMBER(SEARCH("|"&amp;J146&amp;"|",'5_ACOMPANHAMENTO'!$AC$3:$AC$4922)))+((K146&lt;&gt;"")*ISNUMBER(SEARCH("|"&amp;K146&amp;"|",'5_ACOMPANHAMENTO'!$AC$3:$AC$4922)))+((L146&lt;&gt;"")*ISNUMBER(SEARCH("|"&amp;L146&amp;"|",'5_ACOMPANHAMENTO'!$AC$3:$AC$4922)))+((M146&lt;&gt;"")*ISNUMBER(SEARCH("|"&amp;M146&amp;"|",'5_ACOMPANHAMENTO'!$AC$3:$AC$4922)))+((N146&lt;&gt;"")*ISNUMBER(SEARCH("|"&amp;N146&amp;"|",'5_ACOMPANHAMENTO'!$AC$3:$AC$4922)))+((O146&lt;&gt;"")*ISNUMBER(SEARCH("|"&amp;O146&amp;"|",'5_ACOMPANHAMENTO'!$AC$3:$AC$4922)))+((P146&lt;&gt;"")*ISNUMBER(SEARCH("|"&amp;P146&amp;"|",'5_ACOMPANHAMENTO'!$AC$3:$AC$4922)))+((Q146&lt;&gt;"")*ISNUMBER(SEARCH("|"&amp;Q146&amp;"|",'5_ACOMPANHAMENTO'!$AC$3:$AC$4922)))+((R146&lt;&gt;"")*ISNUMBER(SEARCH("|"&amp;R146&amp;"|",'5_ACOMPANHAMENTO'!$AC$3:$AC$4922)))+((S146&lt;&gt;"")*ISNUMBER(SEARCH("|"&amp;S146&amp;"|",'5_ACOMPANHAMENTO'!$AC$3:$AC$4922)))+((T146&lt;&gt;"")*ISNUMBER(SEARCH("|"&amp;T146&amp;"|",'5_ACOMPANHAMENTO'!$AC$3:$AC$4922)))+((U146&lt;&gt;"")*ISNUMBER(SEARCH("|"&amp;U146&amp;"|",'5_ACOMPANHAMENTO'!$AC$3:$AC$4922)))+((V146&lt;&gt;"")*ISNUMBER(SEARCH("|"&amp;V146&amp;"|",'5_ACOMPANHAMENTO'!$AC$3:$AC$4922)))+((W146&lt;&gt;"")*ISNUMBER(SEARCH("|"&amp;W146&amp;"|",'5_ACOMPANHAMENTO'!$AC$3:$AC$4922)))+((X146&lt;&gt;"")*ISNUMBER(SEARCH("|"&amp;X146&amp;"|",'5_ACOMPANHAMENTO'!$AC$3:$AC$4922)))+((Y146&lt;&gt;"")*ISNUMBER(SEARCH("|"&amp;Y146&amp;"|",'5_ACOMPANHAMENTO'!$AC$3:$AC$4922)))+((Z146&lt;&gt;"")*ISNUMBER(SEARCH("|"&amp;Z146&amp;"|",'5_ACOMPANHAMENTO'!$AC$3:$AC$4922)))+((AA146&lt;&gt;"")*ISNUMBER(SEARCH("|"&amp;AA146&amp;"|",'5_ACOMPANHAMENTO'!$AC$3:$AC$4922)))+((AB146&lt;&gt;"")*ISNUMBER(SEARCH("|"&amp;AB146&amp;"|",'5_ACOMPANHAMENTO'!$AC$3:$AC$4922))))&gt;0),0),0)),""))</f>
        <v/>
      </c>
      <c r="B146" s="10" t="n">
        <v>10180</v>
      </c>
      <c r="C146" s="10" t="inlineStr">
        <is>
          <t>CARTONAGEM</t>
        </is>
      </c>
      <c r="D146" s="4">
        <f>IF(OR($B146="",$C146=""),"",IFERROR(SUMPRODUCT(--(('5_ACOMPANHAMENTO'!$AD$3:$AD$4922=TRIM($C146&amp;""))*('5_ACOMPANHAMENTO'!$AC$3:$AC$4922&lt;&gt;"")*((((I146&lt;&gt;"")*ISNUMBER(SEARCH("|"&amp;I146&amp;"|",'5_ACOMPANHAMENTO'!$AC$3:$AC$4922)))+((J146&lt;&gt;"")*ISNUMBER(SEARCH("|"&amp;J146&amp;"|",'5_ACOMPANHAMENTO'!$AC$3:$AC$4922)))+((K146&lt;&gt;"")*ISNUMBER(SEARCH("|"&amp;K146&amp;"|",'5_ACOMPANHAMENTO'!$AC$3:$AC$4922)))+((L146&lt;&gt;"")*ISNUMBER(SEARCH("|"&amp;L146&amp;"|",'5_ACOMPANHAMENTO'!$AC$3:$AC$4922)))+((M146&lt;&gt;"")*ISNUMBER(SEARCH("|"&amp;M146&amp;"|",'5_ACOMPANHAMENTO'!$AC$3:$AC$4922)))+((N146&lt;&gt;"")*ISNUMBER(SEARCH("|"&amp;N146&amp;"|",'5_ACOMPANHAMENTO'!$AC$3:$AC$4922)))+((O146&lt;&gt;"")*ISNUMBER(SEARCH("|"&amp;O146&amp;"|",'5_ACOMPANHAMENTO'!$AC$3:$AC$4922)))+((P146&lt;&gt;"")*ISNUMBER(SEARCH("|"&amp;P146&amp;"|",'5_ACOMPANHAMENTO'!$AC$3:$AC$4922)))+((Q146&lt;&gt;"")*ISNUMBER(SEARCH("|"&amp;Q146&amp;"|",'5_ACOMPANHAMENTO'!$AC$3:$AC$4922)))+((R146&lt;&gt;"")*ISNUMBER(SEARCH("|"&amp;R146&amp;"|",'5_ACOMPANHAMENTO'!$AC$3:$AC$4922)))+((S146&lt;&gt;"")*ISNUMBER(SEARCH("|"&amp;S146&amp;"|",'5_ACOMPANHAMENTO'!$AC$3:$AC$4922)))+((T146&lt;&gt;"")*ISNUMBER(SEARCH("|"&amp;T146&amp;"|",'5_ACOMPANHAMENTO'!$AC$3:$AC$4922)))+((U146&lt;&gt;"")*ISNUMBER(SEARCH("|"&amp;U146&amp;"|",'5_ACOMPANHAMENTO'!$AC$3:$AC$4922)))+((V146&lt;&gt;"")*ISNUMBER(SEARCH("|"&amp;V146&amp;"|",'5_ACOMPANHAMENTO'!$AC$3:$AC$4922)))+((W146&lt;&gt;"")*ISNUMBER(SEARCH("|"&amp;W146&amp;"|",'5_ACOMPANHAMENTO'!$AC$3:$AC$4922)))+((X146&lt;&gt;"")*ISNUMBER(SEARCH("|"&amp;X146&amp;"|",'5_ACOMPANHAMENTO'!$AC$3:$AC$4922)))+((Y146&lt;&gt;"")*ISNUMBER(SEARCH("|"&amp;Y146&amp;"|",'5_ACOMPANHAMENTO'!$AC$3:$AC$4922)))+((Z146&lt;&gt;"")*ISNUMBER(SEARCH("|"&amp;Z146&amp;"|",'5_ACOMPANHAMENTO'!$AC$3:$AC$4922)))+((AA146&lt;&gt;"")*ISNUMBER(SEARCH("|"&amp;AA146&amp;"|",'5_ACOMPANHAMENTO'!$AC$3:$AC$4922)))+((AB146&lt;&gt;"")*ISNUMBER(SEARCH("|"&amp;AB146&amp;"|",'5_ACOMPANHAMENTO'!$AC$3:$AC$4922))))&gt;0)),'5_ACOMPANHAMENTO'!$J$3:$J$4922),0))</f>
        <v/>
      </c>
      <c r="E146" s="4">
        <f>IF(G146=0,"FINALIZADO",IF(TODAY()&gt;A146,"ATRASADO "&amp;TODAY()-A146&amp;" DIAS","ADIANTADO "&amp;A146-TODAY()&amp;" DIAS"))</f>
        <v/>
      </c>
      <c r="F146" s="7">
        <f>IF(OR($B146="",$C146=""),"",IFERROR(SUMPRODUCT(--(('5_ACOMPANHAMENTO'!$AD$3:$AD$4922=TRIM($C146&amp;""))*('5_ACOMPANHAMENTO'!$AC$3:$AC$4922&lt;&gt;"")*((((I146&lt;&gt;"")*ISNUMBER(SEARCH("|"&amp;I146&amp;"|",'5_ACOMPANHAMENTO'!$AC$3:$AC$4922)))+((J146&lt;&gt;"")*ISNUMBER(SEARCH("|"&amp;J146&amp;"|",'5_ACOMPANHAMENTO'!$AC$3:$AC$4922)))+((K146&lt;&gt;"")*ISNUMBER(SEARCH("|"&amp;K146&amp;"|",'5_ACOMPANHAMENTO'!$AC$3:$AC$4922)))+((L146&lt;&gt;"")*ISNUMBER(SEARCH("|"&amp;L146&amp;"|",'5_ACOMPANHAMENTO'!$AC$3:$AC$4922)))+((M146&lt;&gt;"")*ISNUMBER(SEARCH("|"&amp;M146&amp;"|",'5_ACOMPANHAMENTO'!$AC$3:$AC$4922)))+((N146&lt;&gt;"")*ISNUMBER(SEARCH("|"&amp;N146&amp;"|",'5_ACOMPANHAMENTO'!$AC$3:$AC$4922)))+((O146&lt;&gt;"")*ISNUMBER(SEARCH("|"&amp;O146&amp;"|",'5_ACOMPANHAMENTO'!$AC$3:$AC$4922)))+((P146&lt;&gt;"")*ISNUMBER(SEARCH("|"&amp;P146&amp;"|",'5_ACOMPANHAMENTO'!$AC$3:$AC$4922)))+((Q146&lt;&gt;"")*ISNUMBER(SEARCH("|"&amp;Q146&amp;"|",'5_ACOMPANHAMENTO'!$AC$3:$AC$4922)))+((R146&lt;&gt;"")*ISNUMBER(SEARCH("|"&amp;R146&amp;"|",'5_ACOMPANHAMENTO'!$AC$3:$AC$4922)))+((S146&lt;&gt;"")*ISNUMBER(SEARCH("|"&amp;S146&amp;"|",'5_ACOMPANHAMENTO'!$AC$3:$AC$4922)))+((T146&lt;&gt;"")*ISNUMBER(SEARCH("|"&amp;T146&amp;"|",'5_ACOMPANHAMENTO'!$AC$3:$AC$4922)))+((U146&lt;&gt;"")*ISNUMBER(SEARCH("|"&amp;U146&amp;"|",'5_ACOMPANHAMENTO'!$AC$3:$AC$4922)))+((V146&lt;&gt;"")*ISNUMBER(SEARCH("|"&amp;V146&amp;"|",'5_ACOMPANHAMENTO'!$AC$3:$AC$4922)))+((W146&lt;&gt;"")*ISNUMBER(SEARCH("|"&amp;W146&amp;"|",'5_ACOMPANHAMENTO'!$AC$3:$AC$4922)))+((X146&lt;&gt;"")*ISNUMBER(SEARCH("|"&amp;X146&amp;"|",'5_ACOMPANHAMENTO'!$AC$3:$AC$4922)))+((Y146&lt;&gt;"")*ISNUMBER(SEARCH("|"&amp;Y146&amp;"|",'5_ACOMPANHAMENTO'!$AC$3:$AC$4922)))+((Z146&lt;&gt;"")*ISNUMBER(SEARCH("|"&amp;Z146&amp;"|",'5_ACOMPANHAMENTO'!$AC$3:$AC$4922)))+((AA146&lt;&gt;"")*ISNUMBER(SEARCH("|"&amp;AA146&amp;"|",'5_ACOMPANHAMENTO'!$AC$3:$AC$4922)))+((AB146&lt;&gt;"")*ISNUMBER(SEARCH("|"&amp;AB146&amp;"|",'5_ACOMPANHAMENTO'!$AC$3:$AC$4922))))&gt;0)),'5_ACOMPANHAMENTO'!$O$3:$O$4922),0))</f>
        <v/>
      </c>
      <c r="G146" s="7">
        <f>IF(OR($B146="",$C146=""),"",D146-F146)</f>
        <v/>
      </c>
      <c r="H146">
        <f>IF(OR($B146="",$C146=""),"",TRIM($B146&amp;"")&amp;"|"&amp;TRIM($C146&amp;""))</f>
        <v/>
      </c>
      <c r="I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",99)),1,99)))</f>
        <v/>
      </c>
      <c r="J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",99)),100,99)))</f>
        <v/>
      </c>
      <c r="K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",99)),199,99)))</f>
        <v/>
      </c>
      <c r="L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",99)),298,99)))</f>
        <v/>
      </c>
      <c r="M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",99)),397,99)))</f>
        <v/>
      </c>
      <c r="N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",99)),496,99)))</f>
        <v/>
      </c>
      <c r="O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",99)),595,99)))</f>
        <v/>
      </c>
      <c r="P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",99)),694,99)))</f>
        <v/>
      </c>
      <c r="Q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",99)),793,99)))</f>
        <v/>
      </c>
      <c r="R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",99)),892,99)))</f>
        <v/>
      </c>
      <c r="S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",99)),991,99)))</f>
        <v/>
      </c>
      <c r="T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",99)),1090,99)))</f>
        <v/>
      </c>
      <c r="U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",99)),1189,99)))</f>
        <v/>
      </c>
      <c r="V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",99)),1288,99)))</f>
        <v/>
      </c>
      <c r="W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",99)),1387,99)))</f>
        <v/>
      </c>
      <c r="X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",99)),1486,99)))</f>
        <v/>
      </c>
      <c r="Y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",99)),1585,99)))</f>
        <v/>
      </c>
      <c r="Z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",99)),1684,99)))</f>
        <v/>
      </c>
      <c r="AA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",99)),1783,99)))</f>
        <v/>
      </c>
      <c r="AB146" s="1">
        <f>IF($B146="","",TRIM(MID(SUBSTITUTE(TRIM(SUBSTITUTE(SUBSTITUTE(SUBSTITUTE(SUBSTITUTE(SUBSTITUTE(SUBSTITUTE(SUBSTITUTE(SUBSTITUTE(SUBSTITUTE(SUBSTITUTE(SUBSTITUTE(SUBSTITUTE(SUBSTITUTE(SUBSTITUTE(TRIM($B146&amp;""),CHAR(10),"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",REPT(" ",99)),1882,99)))</f>
        <v/>
      </c>
    </row>
    <row r="147" hidden="1" ht="14.25" customHeight="1">
      <c r="A147" s="4">
        <f>IF(OR($B147="",$C147=""),"",IFERROR(INDEX('5_ACOMPANHAMENTO'!$A$3:$A$4922,MATCH(1,INDEX(('5_ACOMPANHAMENTO'!$AD$3:$AD$4922=TRIM($C147&amp;""))*('5_ACOMPANHAMENTO'!$AC$3:$AC$4922&lt;&gt;"")*((((I147&lt;&gt;"")*ISNUMBER(SEARCH("|"&amp;I147&amp;"|",'5_ACOMPANHAMENTO'!$AC$3:$AC$4922)))+((J147&lt;&gt;"")*ISNUMBER(SEARCH("|"&amp;J147&amp;"|",'5_ACOMPANHAMENTO'!$AC$3:$AC$4922)))+((K147&lt;&gt;"")*ISNUMBER(SEARCH("|"&amp;K147&amp;"|",'5_ACOMPANHAMENTO'!$AC$3:$AC$4922)))+((L147&lt;&gt;"")*ISNUMBER(SEARCH("|"&amp;L147&amp;"|",'5_ACOMPANHAMENTO'!$AC$3:$AC$4922)))+((M147&lt;&gt;"")*ISNUMBER(SEARCH("|"&amp;M147&amp;"|",'5_ACOMPANHAMENTO'!$AC$3:$AC$4922)))+((N147&lt;&gt;"")*ISNUMBER(SEARCH("|"&amp;N147&amp;"|",'5_ACOMPANHAMENTO'!$AC$3:$AC$4922)))+((O147&lt;&gt;"")*ISNUMBER(SEARCH("|"&amp;O147&amp;"|",'5_ACOMPANHAMENTO'!$AC$3:$AC$4922)))+((P147&lt;&gt;"")*ISNUMBER(SEARCH("|"&amp;P147&amp;"|",'5_ACOMPANHAMENTO'!$AC$3:$AC$4922)))+((Q147&lt;&gt;"")*ISNUMBER(SEARCH("|"&amp;Q147&amp;"|",'5_ACOMPANHAMENTO'!$AC$3:$AC$4922)))+((R147&lt;&gt;"")*ISNUMBER(SEARCH("|"&amp;R147&amp;"|",'5_ACOMPANHAMENTO'!$AC$3:$AC$4922)))+((S147&lt;&gt;"")*ISNUMBER(SEARCH("|"&amp;S147&amp;"|",'5_ACOMPANHAMENTO'!$AC$3:$AC$4922)))+((T147&lt;&gt;"")*ISNUMBER(SEARCH("|"&amp;T147&amp;"|",'5_ACOMPANHAMENTO'!$AC$3:$AC$4922)))+((U147&lt;&gt;"")*ISNUMBER(SEARCH("|"&amp;U147&amp;"|",'5_ACOMPANHAMENTO'!$AC$3:$AC$4922)))+((V147&lt;&gt;"")*ISNUMBER(SEARCH("|"&amp;V147&amp;"|",'5_ACOMPANHAMENTO'!$AC$3:$AC$4922)))+((W147&lt;&gt;"")*ISNUMBER(SEARCH("|"&amp;W147&amp;"|",'5_ACOMPANHAMENTO'!$AC$3:$AC$4922)))+((X147&lt;&gt;"")*ISNUMBER(SEARCH("|"&amp;X147&amp;"|",'5_ACOMPANHAMENTO'!$AC$3:$AC$4922)))+((Y147&lt;&gt;"")*ISNUMBER(SEARCH("|"&amp;Y147&amp;"|",'5_ACOMPANHAMENTO'!$AC$3:$AC$4922)))+((Z147&lt;&gt;"")*ISNUMBER(SEARCH("|"&amp;Z147&amp;"|",'5_ACOMPANHAMENTO'!$AC$3:$AC$4922)))+((AA147&lt;&gt;"")*ISNUMBER(SEARCH("|"&amp;AA147&amp;"|",'5_ACOMPANHAMENTO'!$AC$3:$AC$4922)))+((AB147&lt;&gt;"")*ISNUMBER(SEARCH("|"&amp;AB147&amp;"|",'5_ACOMPANHAMENTO'!$AC$3:$AC$4922))))&gt;0),0),0)),""))</f>
        <v/>
      </c>
      <c r="B147" s="10" t="n">
        <v>10180</v>
      </c>
      <c r="C147" s="10" t="inlineStr">
        <is>
          <t>CARTONAGEM</t>
        </is>
      </c>
      <c r="D147" s="4">
        <f>IF(OR($B147="",$C147=""),"",IFERROR(SUMPRODUCT(--(('5_ACOMPANHAMENTO'!$AD$3:$AD$4922=TRIM($C147&amp;""))*('5_ACOMPANHAMENTO'!$AC$3:$AC$4922&lt;&gt;"")*((((I147&lt;&gt;"")*ISNUMBER(SEARCH("|"&amp;I147&amp;"|",'5_ACOMPANHAMENTO'!$AC$3:$AC$4922)))+((J147&lt;&gt;"")*ISNUMBER(SEARCH("|"&amp;J147&amp;"|",'5_ACOMPANHAMENTO'!$AC$3:$AC$4922)))+((K147&lt;&gt;"")*ISNUMBER(SEARCH("|"&amp;K147&amp;"|",'5_ACOMPANHAMENTO'!$AC$3:$AC$4922)))+((L147&lt;&gt;"")*ISNUMBER(SEARCH("|"&amp;L147&amp;"|",'5_ACOMPANHAMENTO'!$AC$3:$AC$4922)))+((M147&lt;&gt;"")*ISNUMBER(SEARCH("|"&amp;M147&amp;"|",'5_ACOMPANHAMENTO'!$AC$3:$AC$4922)))+((N147&lt;&gt;"")*ISNUMBER(SEARCH("|"&amp;N147&amp;"|",'5_ACOMPANHAMENTO'!$AC$3:$AC$4922)))+((O147&lt;&gt;"")*ISNUMBER(SEARCH("|"&amp;O147&amp;"|",'5_ACOMPANHAMENTO'!$AC$3:$AC$4922)))+((P147&lt;&gt;"")*ISNUMBER(SEARCH("|"&amp;P147&amp;"|",'5_ACOMPANHAMENTO'!$AC$3:$AC$4922)))+((Q147&lt;&gt;"")*ISNUMBER(SEARCH("|"&amp;Q147&amp;"|",'5_ACOMPANHAMENTO'!$AC$3:$AC$4922)))+((R147&lt;&gt;"")*ISNUMBER(SEARCH("|"&amp;R147&amp;"|",'5_ACOMPANHAMENTO'!$AC$3:$AC$4922)))+((S147&lt;&gt;"")*ISNUMBER(SEARCH("|"&amp;S147&amp;"|",'5_ACOMPANHAMENTO'!$AC$3:$AC$4922)))+((T147&lt;&gt;"")*ISNUMBER(SEARCH("|"&amp;T147&amp;"|",'5_ACOMPANHAMENTO'!$AC$3:$AC$4922)))+((U147&lt;&gt;"")*ISNUMBER(SEARCH("|"&amp;U147&amp;"|",'5_ACOMPANHAMENTO'!$AC$3:$AC$4922)))+((V147&lt;&gt;"")*ISNUMBER(SEARCH("|"&amp;V147&amp;"|",'5_ACOMPANHAMENTO'!$AC$3:$AC$4922)))+((W147&lt;&gt;"")*ISNUMBER(SEARCH("|"&amp;W147&amp;"|",'5_ACOMPANHAMENTO'!$AC$3:$AC$4922)))+((X147&lt;&gt;"")*ISNUMBER(SEARCH("|"&amp;X147&amp;"|",'5_ACOMPANHAMENTO'!$AC$3:$AC$4922)))+((Y147&lt;&gt;"")*ISNUMBER(SEARCH("|"&amp;Y147&amp;"|",'5_ACOMPANHAMENTO'!$AC$3:$AC$4922)))+((Z147&lt;&gt;"")*ISNUMBER(SEARCH("|"&amp;Z147&amp;"|",'5_ACOMPANHAMENTO'!$AC$3:$AC$4922)))+((AA147&lt;&gt;"")*ISNUMBER(SEARCH("|"&amp;AA147&amp;"|",'5_ACOMPANHAMENTO'!$AC$3:$AC$4922)))+((AB147&lt;&gt;"")*ISNUMBER(SEARCH("|"&amp;AB147&amp;"|",'5_ACOMPANHAMENTO'!$AC$3:$AC$4922))))&gt;0)),'5_ACOMPANHAMENTO'!$J$3:$J$4922),0))</f>
        <v/>
      </c>
      <c r="E147" s="4">
        <f>IF(G147=0,"FINALIZADO",IF(TODAY()&gt;A147,"ATRASADO "&amp;TODAY()-A147&amp;" DIAS","ADIANTADO "&amp;A147-TODAY()&amp;" DIAS"))</f>
        <v/>
      </c>
      <c r="F147" s="7">
        <f>IF(OR($B147="",$C147=""),"",IFERROR(SUMPRODUCT(--(('5_ACOMPANHAMENTO'!$AD$3:$AD$4922=TRIM($C147&amp;""))*('5_ACOMPANHAMENTO'!$AC$3:$AC$4922&lt;&gt;"")*((((I147&lt;&gt;"")*ISNUMBER(SEARCH("|"&amp;I147&amp;"|",'5_ACOMPANHAMENTO'!$AC$3:$AC$4922)))+((J147&lt;&gt;"")*ISNUMBER(SEARCH("|"&amp;J147&amp;"|",'5_ACOMPANHAMENTO'!$AC$3:$AC$4922)))+((K147&lt;&gt;"")*ISNUMBER(SEARCH("|"&amp;K147&amp;"|",'5_ACOMPANHAMENTO'!$AC$3:$AC$4922)))+((L147&lt;&gt;"")*ISNUMBER(SEARCH("|"&amp;L147&amp;"|",'5_ACOMPANHAMENTO'!$AC$3:$AC$4922)))+((M147&lt;&gt;"")*ISNUMBER(SEARCH("|"&amp;M147&amp;"|",'5_ACOMPANHAMENTO'!$AC$3:$AC$4922)))+((N147&lt;&gt;"")*ISNUMBER(SEARCH("|"&amp;N147&amp;"|",'5_ACOMPANHAMENTO'!$AC$3:$AC$4922)))+((O147&lt;&gt;"")*ISNUMBER(SEARCH("|"&amp;O147&amp;"|",'5_ACOMPANHAMENTO'!$AC$3:$AC$4922)))+((P147&lt;&gt;"")*ISNUMBER(SEARCH("|"&amp;P147&amp;"|",'5_ACOMPANHAMENTO'!$AC$3:$AC$4922)))+((Q147&lt;&gt;"")*ISNUMBER(SEARCH("|"&amp;Q147&amp;"|",'5_ACOMPANHAMENTO'!$AC$3:$AC$4922)))+((R147&lt;&gt;"")*ISNUMBER(SEARCH("|"&amp;R147&amp;"|",'5_ACOMPANHAMENTO'!$AC$3:$AC$4922)))+((S147&lt;&gt;"")*ISNUMBER(SEARCH("|"&amp;S147&amp;"|",'5_ACOMPANHAMENTO'!$AC$3:$AC$4922)))+((T147&lt;&gt;"")*ISNUMBER(SEARCH("|"&amp;T147&amp;"|",'5_ACOMPANHAMENTO'!$AC$3:$AC$4922)))+((U147&lt;&gt;"")*ISNUMBER(SEARCH("|"&amp;U147&amp;"|",'5_ACOMPANHAMENTO'!$AC$3:$AC$4922)))+((V147&lt;&gt;"")*ISNUMBER(SEARCH("|"&amp;V147&amp;"|",'5_ACOMPANHAMENTO'!$AC$3:$AC$4922)))+((W147&lt;&gt;"")*ISNUMBER(SEARCH("|"&amp;W147&amp;"|",'5_ACOMPANHAMENTO'!$AC$3:$AC$4922)))+((X147&lt;&gt;"")*ISNUMBER(SEARCH("|"&amp;X147&amp;"|",'5_ACOMPANHAMENTO'!$AC$3:$AC$4922)))+((Y147&lt;&gt;"")*ISNUMBER(SEARCH("|"&amp;Y147&amp;"|",'5_ACOMPANHAMENTO'!$AC$3:$AC$4922)))+((Z147&lt;&gt;"")*ISNUMBER(SEARCH("|"&amp;Z147&amp;"|",'5_ACOMPANHAMENTO'!$AC$3:$AC$4922)))+((AA147&lt;&gt;"")*ISNUMBER(SEARCH("|"&amp;AA147&amp;"|",'5_ACOMPANHAMENTO'!$AC$3:$AC$4922)))+((AB147&lt;&gt;"")*ISNUMBER(SEARCH("|"&amp;AB147&amp;"|",'5_ACOMPANHAMENTO'!$AC$3:$AC$4922))))&gt;0)),'5_ACOMPANHAMENTO'!$O$3:$O$4922),0))</f>
        <v/>
      </c>
      <c r="G147" s="7">
        <f>IF(OR($B147="",$C147=""),"",D147-F147)</f>
        <v/>
      </c>
      <c r="H147">
        <f>IF(OR($B147="",$C147=""),"",TRIM($B147&amp;"")&amp;"|"&amp;TRIM($C147&amp;""))</f>
        <v/>
      </c>
      <c r="I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",99)),1,99)))</f>
        <v/>
      </c>
      <c r="J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",99)),100,99)))</f>
        <v/>
      </c>
      <c r="K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",99)),199,99)))</f>
        <v/>
      </c>
      <c r="L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",99)),298,99)))</f>
        <v/>
      </c>
      <c r="M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",99)),397,99)))</f>
        <v/>
      </c>
      <c r="N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",99)),496,99)))</f>
        <v/>
      </c>
      <c r="O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",99)),595,99)))</f>
        <v/>
      </c>
      <c r="P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",99)),694,99)))</f>
        <v/>
      </c>
      <c r="Q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",99)),793,99)))</f>
        <v/>
      </c>
      <c r="R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",99)),892,99)))</f>
        <v/>
      </c>
      <c r="S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",99)),991,99)))</f>
        <v/>
      </c>
      <c r="T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",99)),1090,99)))</f>
        <v/>
      </c>
      <c r="U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",99)),1189,99)))</f>
        <v/>
      </c>
      <c r="V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",99)),1288,99)))</f>
        <v/>
      </c>
      <c r="W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",99)),1387,99)))</f>
        <v/>
      </c>
      <c r="X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",99)),1486,99)))</f>
        <v/>
      </c>
      <c r="Y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",99)),1585,99)))</f>
        <v/>
      </c>
      <c r="Z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",99)),1684,99)))</f>
        <v/>
      </c>
      <c r="AA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",99)),1783,99)))</f>
        <v/>
      </c>
      <c r="AB147" s="1">
        <f>IF($B147="","",TRIM(MID(SUBSTITUTE(TRIM(SUBSTITUTE(SUBSTITUTE(SUBSTITUTE(SUBSTITUTE(SUBSTITUTE(SUBSTITUTE(SUBSTITUTE(SUBSTITUTE(SUBSTITUTE(SUBSTITUTE(SUBSTITUTE(SUBSTITUTE(SUBSTITUTE(SUBSTITUTE(TRIM($B147&amp;""),CHAR(10),"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",REPT(" ",99)),1882,99)))</f>
        <v/>
      </c>
    </row>
    <row r="148" hidden="1" ht="14.25" customHeight="1">
      <c r="A148" s="4">
        <f>IF(OR($B148="",$C148=""),"",IFERROR(INDEX('5_ACOMPANHAMENTO'!$A$3:$A$4922,MATCH(1,INDEX(('5_ACOMPANHAMENTO'!$AD$3:$AD$4922=TRIM($C148&amp;""))*('5_ACOMPANHAMENTO'!$AC$3:$AC$4922&lt;&gt;"")*((((I148&lt;&gt;"")*ISNUMBER(SEARCH("|"&amp;I148&amp;"|",'5_ACOMPANHAMENTO'!$AC$3:$AC$4922)))+((J148&lt;&gt;"")*ISNUMBER(SEARCH("|"&amp;J148&amp;"|",'5_ACOMPANHAMENTO'!$AC$3:$AC$4922)))+((K148&lt;&gt;"")*ISNUMBER(SEARCH("|"&amp;K148&amp;"|",'5_ACOMPANHAMENTO'!$AC$3:$AC$4922)))+((L148&lt;&gt;"")*ISNUMBER(SEARCH("|"&amp;L148&amp;"|",'5_ACOMPANHAMENTO'!$AC$3:$AC$4922)))+((M148&lt;&gt;"")*ISNUMBER(SEARCH("|"&amp;M148&amp;"|",'5_ACOMPANHAMENTO'!$AC$3:$AC$4922)))+((N148&lt;&gt;"")*ISNUMBER(SEARCH("|"&amp;N148&amp;"|",'5_ACOMPANHAMENTO'!$AC$3:$AC$4922)))+((O148&lt;&gt;"")*ISNUMBER(SEARCH("|"&amp;O148&amp;"|",'5_ACOMPANHAMENTO'!$AC$3:$AC$4922)))+((P148&lt;&gt;"")*ISNUMBER(SEARCH("|"&amp;P148&amp;"|",'5_ACOMPANHAMENTO'!$AC$3:$AC$4922)))+((Q148&lt;&gt;"")*ISNUMBER(SEARCH("|"&amp;Q148&amp;"|",'5_ACOMPANHAMENTO'!$AC$3:$AC$4922)))+((R148&lt;&gt;"")*ISNUMBER(SEARCH("|"&amp;R148&amp;"|",'5_ACOMPANHAMENTO'!$AC$3:$AC$4922)))+((S148&lt;&gt;"")*ISNUMBER(SEARCH("|"&amp;S148&amp;"|",'5_ACOMPANHAMENTO'!$AC$3:$AC$4922)))+((T148&lt;&gt;"")*ISNUMBER(SEARCH("|"&amp;T148&amp;"|",'5_ACOMPANHAMENTO'!$AC$3:$AC$4922)))+((U148&lt;&gt;"")*ISNUMBER(SEARCH("|"&amp;U148&amp;"|",'5_ACOMPANHAMENTO'!$AC$3:$AC$4922)))+((V148&lt;&gt;"")*ISNUMBER(SEARCH("|"&amp;V148&amp;"|",'5_ACOMPANHAMENTO'!$AC$3:$AC$4922)))+((W148&lt;&gt;"")*ISNUMBER(SEARCH("|"&amp;W148&amp;"|",'5_ACOMPANHAMENTO'!$AC$3:$AC$4922)))+((X148&lt;&gt;"")*ISNUMBER(SEARCH("|"&amp;X148&amp;"|",'5_ACOMPANHAMENTO'!$AC$3:$AC$4922)))+((Y148&lt;&gt;"")*ISNUMBER(SEARCH("|"&amp;Y148&amp;"|",'5_ACOMPANHAMENTO'!$AC$3:$AC$4922)))+((Z148&lt;&gt;"")*ISNUMBER(SEARCH("|"&amp;Z148&amp;"|",'5_ACOMPANHAMENTO'!$AC$3:$AC$4922)))+((AA148&lt;&gt;"")*ISNUMBER(SEARCH("|"&amp;AA148&amp;"|",'5_ACOMPANHAMENTO'!$AC$3:$AC$4922)))+((AB148&lt;&gt;"")*ISNUMBER(SEARCH("|"&amp;AB148&amp;"|",'5_ACOMPANHAMENTO'!$AC$3:$AC$4922))))&gt;0),0),0)),""))</f>
        <v/>
      </c>
      <c r="B148" s="10" t="n">
        <v>10180</v>
      </c>
      <c r="C148" s="10" t="inlineStr">
        <is>
          <t>CARTONAGEM</t>
        </is>
      </c>
      <c r="D148" s="4">
        <f>IF(OR($B148="",$C148=""),"",IFERROR(SUMPRODUCT(--(('5_ACOMPANHAMENTO'!$AD$3:$AD$4922=TRIM($C148&amp;""))*('5_ACOMPANHAMENTO'!$AC$3:$AC$4922&lt;&gt;"")*((((I148&lt;&gt;"")*ISNUMBER(SEARCH("|"&amp;I148&amp;"|",'5_ACOMPANHAMENTO'!$AC$3:$AC$4922)))+((J148&lt;&gt;"")*ISNUMBER(SEARCH("|"&amp;J148&amp;"|",'5_ACOMPANHAMENTO'!$AC$3:$AC$4922)))+((K148&lt;&gt;"")*ISNUMBER(SEARCH("|"&amp;K148&amp;"|",'5_ACOMPANHAMENTO'!$AC$3:$AC$4922)))+((L148&lt;&gt;"")*ISNUMBER(SEARCH("|"&amp;L148&amp;"|",'5_ACOMPANHAMENTO'!$AC$3:$AC$4922)))+((M148&lt;&gt;"")*ISNUMBER(SEARCH("|"&amp;M148&amp;"|",'5_ACOMPANHAMENTO'!$AC$3:$AC$4922)))+((N148&lt;&gt;"")*ISNUMBER(SEARCH("|"&amp;N148&amp;"|",'5_ACOMPANHAMENTO'!$AC$3:$AC$4922)))+((O148&lt;&gt;"")*ISNUMBER(SEARCH("|"&amp;O148&amp;"|",'5_ACOMPANHAMENTO'!$AC$3:$AC$4922)))+((P148&lt;&gt;"")*ISNUMBER(SEARCH("|"&amp;P148&amp;"|",'5_ACOMPANHAMENTO'!$AC$3:$AC$4922)))+((Q148&lt;&gt;"")*ISNUMBER(SEARCH("|"&amp;Q148&amp;"|",'5_ACOMPANHAMENTO'!$AC$3:$AC$4922)))+((R148&lt;&gt;"")*ISNUMBER(SEARCH("|"&amp;R148&amp;"|",'5_ACOMPANHAMENTO'!$AC$3:$AC$4922)))+((S148&lt;&gt;"")*ISNUMBER(SEARCH("|"&amp;S148&amp;"|",'5_ACOMPANHAMENTO'!$AC$3:$AC$4922)))+((T148&lt;&gt;"")*ISNUMBER(SEARCH("|"&amp;T148&amp;"|",'5_ACOMPANHAMENTO'!$AC$3:$AC$4922)))+((U148&lt;&gt;"")*ISNUMBER(SEARCH("|"&amp;U148&amp;"|",'5_ACOMPANHAMENTO'!$AC$3:$AC$4922)))+((V148&lt;&gt;"")*ISNUMBER(SEARCH("|"&amp;V148&amp;"|",'5_ACOMPANHAMENTO'!$AC$3:$AC$4922)))+((W148&lt;&gt;"")*ISNUMBER(SEARCH("|"&amp;W148&amp;"|",'5_ACOMPANHAMENTO'!$AC$3:$AC$4922)))+((X148&lt;&gt;"")*ISNUMBER(SEARCH("|"&amp;X148&amp;"|",'5_ACOMPANHAMENTO'!$AC$3:$AC$4922)))+((Y148&lt;&gt;"")*ISNUMBER(SEARCH("|"&amp;Y148&amp;"|",'5_ACOMPANHAMENTO'!$AC$3:$AC$4922)))+((Z148&lt;&gt;"")*ISNUMBER(SEARCH("|"&amp;Z148&amp;"|",'5_ACOMPANHAMENTO'!$AC$3:$AC$4922)))+((AA148&lt;&gt;"")*ISNUMBER(SEARCH("|"&amp;AA148&amp;"|",'5_ACOMPANHAMENTO'!$AC$3:$AC$4922)))+((AB148&lt;&gt;"")*ISNUMBER(SEARCH("|"&amp;AB148&amp;"|",'5_ACOMPANHAMENTO'!$AC$3:$AC$4922))))&gt;0)),'5_ACOMPANHAMENTO'!$J$3:$J$4922),0))</f>
        <v/>
      </c>
      <c r="E148" s="4">
        <f>IF(G148=0,"FINALIZADO",IF(TODAY()&gt;A148,"ATRASADO "&amp;TODAY()-A148&amp;" DIAS","ADIANTADO "&amp;A148-TODAY()&amp;" DIAS"))</f>
        <v/>
      </c>
      <c r="F148" s="7">
        <f>IF(OR($B148="",$C148=""),"",IFERROR(SUMPRODUCT(--(('5_ACOMPANHAMENTO'!$AD$3:$AD$4922=TRIM($C148&amp;""))*('5_ACOMPANHAMENTO'!$AC$3:$AC$4922&lt;&gt;"")*((((I148&lt;&gt;"")*ISNUMBER(SEARCH("|"&amp;I148&amp;"|",'5_ACOMPANHAMENTO'!$AC$3:$AC$4922)))+((J148&lt;&gt;"")*ISNUMBER(SEARCH("|"&amp;J148&amp;"|",'5_ACOMPANHAMENTO'!$AC$3:$AC$4922)))+((K148&lt;&gt;"")*ISNUMBER(SEARCH("|"&amp;K148&amp;"|",'5_ACOMPANHAMENTO'!$AC$3:$AC$4922)))+((L148&lt;&gt;"")*ISNUMBER(SEARCH("|"&amp;L148&amp;"|",'5_ACOMPANHAMENTO'!$AC$3:$AC$4922)))+((M148&lt;&gt;"")*ISNUMBER(SEARCH("|"&amp;M148&amp;"|",'5_ACOMPANHAMENTO'!$AC$3:$AC$4922)))+((N148&lt;&gt;"")*ISNUMBER(SEARCH("|"&amp;N148&amp;"|",'5_ACOMPANHAMENTO'!$AC$3:$AC$4922)))+((O148&lt;&gt;"")*ISNUMBER(SEARCH("|"&amp;O148&amp;"|",'5_ACOMPANHAMENTO'!$AC$3:$AC$4922)))+((P148&lt;&gt;"")*ISNUMBER(SEARCH("|"&amp;P148&amp;"|",'5_ACOMPANHAMENTO'!$AC$3:$AC$4922)))+((Q148&lt;&gt;"")*ISNUMBER(SEARCH("|"&amp;Q148&amp;"|",'5_ACOMPANHAMENTO'!$AC$3:$AC$4922)))+((R148&lt;&gt;"")*ISNUMBER(SEARCH("|"&amp;R148&amp;"|",'5_ACOMPANHAMENTO'!$AC$3:$AC$4922)))+((S148&lt;&gt;"")*ISNUMBER(SEARCH("|"&amp;S148&amp;"|",'5_ACOMPANHAMENTO'!$AC$3:$AC$4922)))+((T148&lt;&gt;"")*ISNUMBER(SEARCH("|"&amp;T148&amp;"|",'5_ACOMPANHAMENTO'!$AC$3:$AC$4922)))+((U148&lt;&gt;"")*ISNUMBER(SEARCH("|"&amp;U148&amp;"|",'5_ACOMPANHAMENTO'!$AC$3:$AC$4922)))+((V148&lt;&gt;"")*ISNUMBER(SEARCH("|"&amp;V148&amp;"|",'5_ACOMPANHAMENTO'!$AC$3:$AC$4922)))+((W148&lt;&gt;"")*ISNUMBER(SEARCH("|"&amp;W148&amp;"|",'5_ACOMPANHAMENTO'!$AC$3:$AC$4922)))+((X148&lt;&gt;"")*ISNUMBER(SEARCH("|"&amp;X148&amp;"|",'5_ACOMPANHAMENTO'!$AC$3:$AC$4922)))+((Y148&lt;&gt;"")*ISNUMBER(SEARCH("|"&amp;Y148&amp;"|",'5_ACOMPANHAMENTO'!$AC$3:$AC$4922)))+((Z148&lt;&gt;"")*ISNUMBER(SEARCH("|"&amp;Z148&amp;"|",'5_ACOMPANHAMENTO'!$AC$3:$AC$4922)))+((AA148&lt;&gt;"")*ISNUMBER(SEARCH("|"&amp;AA148&amp;"|",'5_ACOMPANHAMENTO'!$AC$3:$AC$4922)))+((AB148&lt;&gt;"")*ISNUMBER(SEARCH("|"&amp;AB148&amp;"|",'5_ACOMPANHAMENTO'!$AC$3:$AC$4922))))&gt;0)),'5_ACOMPANHAMENTO'!$O$3:$O$4922),0))</f>
        <v/>
      </c>
      <c r="G148" s="7">
        <f>IF(OR($B148="",$C148=""),"",D148-F148)</f>
        <v/>
      </c>
      <c r="H148">
        <f>IF(OR($B148="",$C148=""),"",TRIM($B148&amp;"")&amp;"|"&amp;TRIM($C148&amp;""))</f>
        <v/>
      </c>
      <c r="I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",99)),1,99)))</f>
        <v/>
      </c>
      <c r="J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",99)),100,99)))</f>
        <v/>
      </c>
      <c r="K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",99)),199,99)))</f>
        <v/>
      </c>
      <c r="L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",99)),298,99)))</f>
        <v/>
      </c>
      <c r="M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",99)),397,99)))</f>
        <v/>
      </c>
      <c r="N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",99)),496,99)))</f>
        <v/>
      </c>
      <c r="O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",99)),595,99)))</f>
        <v/>
      </c>
      <c r="P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",99)),694,99)))</f>
        <v/>
      </c>
      <c r="Q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",99)),793,99)))</f>
        <v/>
      </c>
      <c r="R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",99)),892,99)))</f>
        <v/>
      </c>
      <c r="S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",99)),991,99)))</f>
        <v/>
      </c>
      <c r="T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",99)),1090,99)))</f>
        <v/>
      </c>
      <c r="U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",99)),1189,99)))</f>
        <v/>
      </c>
      <c r="V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",99)),1288,99)))</f>
        <v/>
      </c>
      <c r="W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",99)),1387,99)))</f>
        <v/>
      </c>
      <c r="X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",99)),1486,99)))</f>
        <v/>
      </c>
      <c r="Y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",99)),1585,99)))</f>
        <v/>
      </c>
      <c r="Z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",99)),1684,99)))</f>
        <v/>
      </c>
      <c r="AA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",99)),1783,99)))</f>
        <v/>
      </c>
      <c r="AB148" s="1">
        <f>IF($B148="","",TRIM(MID(SUBSTITUTE(TRIM(SUBSTITUTE(SUBSTITUTE(SUBSTITUTE(SUBSTITUTE(SUBSTITUTE(SUBSTITUTE(SUBSTITUTE(SUBSTITUTE(SUBSTITUTE(SUBSTITUTE(SUBSTITUTE(SUBSTITUTE(SUBSTITUTE(SUBSTITUTE(TRIM($B148&amp;""),CHAR(10),"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",REPT(" ",99)),1882,99)))</f>
        <v/>
      </c>
    </row>
    <row r="149" hidden="1" ht="14.25" customHeight="1">
      <c r="A149" s="4">
        <f>IF(OR($B149="",$C149=""),"",IFERROR(INDEX('5_ACOMPANHAMENTO'!$A$3:$A$4922,MATCH(1,INDEX(('5_ACOMPANHAMENTO'!$AD$3:$AD$4922=TRIM($C149&amp;""))*('5_ACOMPANHAMENTO'!$AC$3:$AC$4922&lt;&gt;"")*((((I149&lt;&gt;"")*ISNUMBER(SEARCH("|"&amp;I149&amp;"|",'5_ACOMPANHAMENTO'!$AC$3:$AC$4922)))+((J149&lt;&gt;"")*ISNUMBER(SEARCH("|"&amp;J149&amp;"|",'5_ACOMPANHAMENTO'!$AC$3:$AC$4922)))+((K149&lt;&gt;"")*ISNUMBER(SEARCH("|"&amp;K149&amp;"|",'5_ACOMPANHAMENTO'!$AC$3:$AC$4922)))+((L149&lt;&gt;"")*ISNUMBER(SEARCH("|"&amp;L149&amp;"|",'5_ACOMPANHAMENTO'!$AC$3:$AC$4922)))+((M149&lt;&gt;"")*ISNUMBER(SEARCH("|"&amp;M149&amp;"|",'5_ACOMPANHAMENTO'!$AC$3:$AC$4922)))+((N149&lt;&gt;"")*ISNUMBER(SEARCH("|"&amp;N149&amp;"|",'5_ACOMPANHAMENTO'!$AC$3:$AC$4922)))+((O149&lt;&gt;"")*ISNUMBER(SEARCH("|"&amp;O149&amp;"|",'5_ACOMPANHAMENTO'!$AC$3:$AC$4922)))+((P149&lt;&gt;"")*ISNUMBER(SEARCH("|"&amp;P149&amp;"|",'5_ACOMPANHAMENTO'!$AC$3:$AC$4922)))+((Q149&lt;&gt;"")*ISNUMBER(SEARCH("|"&amp;Q149&amp;"|",'5_ACOMPANHAMENTO'!$AC$3:$AC$4922)))+((R149&lt;&gt;"")*ISNUMBER(SEARCH("|"&amp;R149&amp;"|",'5_ACOMPANHAMENTO'!$AC$3:$AC$4922)))+((S149&lt;&gt;"")*ISNUMBER(SEARCH("|"&amp;S149&amp;"|",'5_ACOMPANHAMENTO'!$AC$3:$AC$4922)))+((T149&lt;&gt;"")*ISNUMBER(SEARCH("|"&amp;T149&amp;"|",'5_ACOMPANHAMENTO'!$AC$3:$AC$4922)))+((U149&lt;&gt;"")*ISNUMBER(SEARCH("|"&amp;U149&amp;"|",'5_ACOMPANHAMENTO'!$AC$3:$AC$4922)))+((V149&lt;&gt;"")*ISNUMBER(SEARCH("|"&amp;V149&amp;"|",'5_ACOMPANHAMENTO'!$AC$3:$AC$4922)))+((W149&lt;&gt;"")*ISNUMBER(SEARCH("|"&amp;W149&amp;"|",'5_ACOMPANHAMENTO'!$AC$3:$AC$4922)))+((X149&lt;&gt;"")*ISNUMBER(SEARCH("|"&amp;X149&amp;"|",'5_ACOMPANHAMENTO'!$AC$3:$AC$4922)))+((Y149&lt;&gt;"")*ISNUMBER(SEARCH("|"&amp;Y149&amp;"|",'5_ACOMPANHAMENTO'!$AC$3:$AC$4922)))+((Z149&lt;&gt;"")*ISNUMBER(SEARCH("|"&amp;Z149&amp;"|",'5_ACOMPANHAMENTO'!$AC$3:$AC$4922)))+((AA149&lt;&gt;"")*ISNUMBER(SEARCH("|"&amp;AA149&amp;"|",'5_ACOMPANHAMENTO'!$AC$3:$AC$4922)))+((AB149&lt;&gt;"")*ISNUMBER(SEARCH("|"&amp;AB149&amp;"|",'5_ACOMPANHAMENTO'!$AC$3:$AC$4922))))&gt;0),0),0)),""))</f>
        <v/>
      </c>
      <c r="B149" s="10" t="inlineStr">
        <is>
          <t>10188,10186,10189</t>
        </is>
      </c>
      <c r="C149" s="10" t="inlineStr">
        <is>
          <t>CARTONAGEM</t>
        </is>
      </c>
      <c r="D149" s="4">
        <f>IF(OR($B149="",$C149=""),"",IFERROR(SUMPRODUCT(--(('5_ACOMPANHAMENTO'!$AD$3:$AD$4922=TRIM($C149&amp;""))*('5_ACOMPANHAMENTO'!$AC$3:$AC$4922&lt;&gt;"")*((((I149&lt;&gt;"")*ISNUMBER(SEARCH("|"&amp;I149&amp;"|",'5_ACOMPANHAMENTO'!$AC$3:$AC$4922)))+((J149&lt;&gt;"")*ISNUMBER(SEARCH("|"&amp;J149&amp;"|",'5_ACOMPANHAMENTO'!$AC$3:$AC$4922)))+((K149&lt;&gt;"")*ISNUMBER(SEARCH("|"&amp;K149&amp;"|",'5_ACOMPANHAMENTO'!$AC$3:$AC$4922)))+((L149&lt;&gt;"")*ISNUMBER(SEARCH("|"&amp;L149&amp;"|",'5_ACOMPANHAMENTO'!$AC$3:$AC$4922)))+((M149&lt;&gt;"")*ISNUMBER(SEARCH("|"&amp;M149&amp;"|",'5_ACOMPANHAMENTO'!$AC$3:$AC$4922)))+((N149&lt;&gt;"")*ISNUMBER(SEARCH("|"&amp;N149&amp;"|",'5_ACOMPANHAMENTO'!$AC$3:$AC$4922)))+((O149&lt;&gt;"")*ISNUMBER(SEARCH("|"&amp;O149&amp;"|",'5_ACOMPANHAMENTO'!$AC$3:$AC$4922)))+((P149&lt;&gt;"")*ISNUMBER(SEARCH("|"&amp;P149&amp;"|",'5_ACOMPANHAMENTO'!$AC$3:$AC$4922)))+((Q149&lt;&gt;"")*ISNUMBER(SEARCH("|"&amp;Q149&amp;"|",'5_ACOMPANHAMENTO'!$AC$3:$AC$4922)))+((R149&lt;&gt;"")*ISNUMBER(SEARCH("|"&amp;R149&amp;"|",'5_ACOMPANHAMENTO'!$AC$3:$AC$4922)))+((S149&lt;&gt;"")*ISNUMBER(SEARCH("|"&amp;S149&amp;"|",'5_ACOMPANHAMENTO'!$AC$3:$AC$4922)))+((T149&lt;&gt;"")*ISNUMBER(SEARCH("|"&amp;T149&amp;"|",'5_ACOMPANHAMENTO'!$AC$3:$AC$4922)))+((U149&lt;&gt;"")*ISNUMBER(SEARCH("|"&amp;U149&amp;"|",'5_ACOMPANHAMENTO'!$AC$3:$AC$4922)))+((V149&lt;&gt;"")*ISNUMBER(SEARCH("|"&amp;V149&amp;"|",'5_ACOMPANHAMENTO'!$AC$3:$AC$4922)))+((W149&lt;&gt;"")*ISNUMBER(SEARCH("|"&amp;W149&amp;"|",'5_ACOMPANHAMENTO'!$AC$3:$AC$4922)))+((X149&lt;&gt;"")*ISNUMBER(SEARCH("|"&amp;X149&amp;"|",'5_ACOMPANHAMENTO'!$AC$3:$AC$4922)))+((Y149&lt;&gt;"")*ISNUMBER(SEARCH("|"&amp;Y149&amp;"|",'5_ACOMPANHAMENTO'!$AC$3:$AC$4922)))+((Z149&lt;&gt;"")*ISNUMBER(SEARCH("|"&amp;Z149&amp;"|",'5_ACOMPANHAMENTO'!$AC$3:$AC$4922)))+((AA149&lt;&gt;"")*ISNUMBER(SEARCH("|"&amp;AA149&amp;"|",'5_ACOMPANHAMENTO'!$AC$3:$AC$4922)))+((AB149&lt;&gt;"")*ISNUMBER(SEARCH("|"&amp;AB149&amp;"|",'5_ACOMPANHAMENTO'!$AC$3:$AC$4922))))&gt;0)),'5_ACOMPANHAMENTO'!$J$3:$J$4922),0))</f>
        <v/>
      </c>
      <c r="E149" s="4">
        <f>IF(G149=0,"FINALIZADO",IF(TODAY()&gt;A149,"ATRASADO "&amp;TODAY()-A149&amp;" DIAS","ADIANTADO "&amp;A149-TODAY()&amp;" DIAS"))</f>
        <v/>
      </c>
      <c r="F149" s="7">
        <f>IF(OR($B149="",$C149=""),"",IFERROR(SUMPRODUCT(--(('5_ACOMPANHAMENTO'!$AD$3:$AD$4922=TRIM($C149&amp;""))*('5_ACOMPANHAMENTO'!$AC$3:$AC$4922&lt;&gt;"")*((((I149&lt;&gt;"")*ISNUMBER(SEARCH("|"&amp;I149&amp;"|",'5_ACOMPANHAMENTO'!$AC$3:$AC$4922)))+((J149&lt;&gt;"")*ISNUMBER(SEARCH("|"&amp;J149&amp;"|",'5_ACOMPANHAMENTO'!$AC$3:$AC$4922)))+((K149&lt;&gt;"")*ISNUMBER(SEARCH("|"&amp;K149&amp;"|",'5_ACOMPANHAMENTO'!$AC$3:$AC$4922)))+((L149&lt;&gt;"")*ISNUMBER(SEARCH("|"&amp;L149&amp;"|",'5_ACOMPANHAMENTO'!$AC$3:$AC$4922)))+((M149&lt;&gt;"")*ISNUMBER(SEARCH("|"&amp;M149&amp;"|",'5_ACOMPANHAMENTO'!$AC$3:$AC$4922)))+((N149&lt;&gt;"")*ISNUMBER(SEARCH("|"&amp;N149&amp;"|",'5_ACOMPANHAMENTO'!$AC$3:$AC$4922)))+((O149&lt;&gt;"")*ISNUMBER(SEARCH("|"&amp;O149&amp;"|",'5_ACOMPANHAMENTO'!$AC$3:$AC$4922)))+((P149&lt;&gt;"")*ISNUMBER(SEARCH("|"&amp;P149&amp;"|",'5_ACOMPANHAMENTO'!$AC$3:$AC$4922)))+((Q149&lt;&gt;"")*ISNUMBER(SEARCH("|"&amp;Q149&amp;"|",'5_ACOMPANHAMENTO'!$AC$3:$AC$4922)))+((R149&lt;&gt;"")*ISNUMBER(SEARCH("|"&amp;R149&amp;"|",'5_ACOMPANHAMENTO'!$AC$3:$AC$4922)))+((S149&lt;&gt;"")*ISNUMBER(SEARCH("|"&amp;S149&amp;"|",'5_ACOMPANHAMENTO'!$AC$3:$AC$4922)))+((T149&lt;&gt;"")*ISNUMBER(SEARCH("|"&amp;T149&amp;"|",'5_ACOMPANHAMENTO'!$AC$3:$AC$4922)))+((U149&lt;&gt;"")*ISNUMBER(SEARCH("|"&amp;U149&amp;"|",'5_ACOMPANHAMENTO'!$AC$3:$AC$4922)))+((V149&lt;&gt;"")*ISNUMBER(SEARCH("|"&amp;V149&amp;"|",'5_ACOMPANHAMENTO'!$AC$3:$AC$4922)))+((W149&lt;&gt;"")*ISNUMBER(SEARCH("|"&amp;W149&amp;"|",'5_ACOMPANHAMENTO'!$AC$3:$AC$4922)))+((X149&lt;&gt;"")*ISNUMBER(SEARCH("|"&amp;X149&amp;"|",'5_ACOMPANHAMENTO'!$AC$3:$AC$4922)))+((Y149&lt;&gt;"")*ISNUMBER(SEARCH("|"&amp;Y149&amp;"|",'5_ACOMPANHAMENTO'!$AC$3:$AC$4922)))+((Z149&lt;&gt;"")*ISNUMBER(SEARCH("|"&amp;Z149&amp;"|",'5_ACOMPANHAMENTO'!$AC$3:$AC$4922)))+((AA149&lt;&gt;"")*ISNUMBER(SEARCH("|"&amp;AA149&amp;"|",'5_ACOMPANHAMENTO'!$AC$3:$AC$4922)))+((AB149&lt;&gt;"")*ISNUMBER(SEARCH("|"&amp;AB149&amp;"|",'5_ACOMPANHAMENTO'!$AC$3:$AC$4922))))&gt;0)),'5_ACOMPANHAMENTO'!$O$3:$O$4922),0))</f>
        <v/>
      </c>
      <c r="G149" s="7">
        <f>IF(OR($B149="",$C149=""),"",D149-F149)</f>
        <v/>
      </c>
      <c r="H149">
        <f>IF(OR($B149="",$C149=""),"",TRIM($B149&amp;"")&amp;"|"&amp;TRIM($C149&amp;""))</f>
        <v/>
      </c>
      <c r="I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",99)),1,99)))</f>
        <v/>
      </c>
      <c r="J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",99)),100,99)))</f>
        <v/>
      </c>
      <c r="K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",99)),199,99)))</f>
        <v/>
      </c>
      <c r="L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",99)),298,99)))</f>
        <v/>
      </c>
      <c r="M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",99)),397,99)))</f>
        <v/>
      </c>
      <c r="N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",99)),496,99)))</f>
        <v/>
      </c>
      <c r="O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",99)),595,99)))</f>
        <v/>
      </c>
      <c r="P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",99)),694,99)))</f>
        <v/>
      </c>
      <c r="Q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",99)),793,99)))</f>
        <v/>
      </c>
      <c r="R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",99)),892,99)))</f>
        <v/>
      </c>
      <c r="S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",99)),991,99)))</f>
        <v/>
      </c>
      <c r="T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",99)),1090,99)))</f>
        <v/>
      </c>
      <c r="U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",99)),1189,99)))</f>
        <v/>
      </c>
      <c r="V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",99)),1288,99)))</f>
        <v/>
      </c>
      <c r="W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",99)),1387,99)))</f>
        <v/>
      </c>
      <c r="X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",99)),1486,99)))</f>
        <v/>
      </c>
      <c r="Y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",99)),1585,99)))</f>
        <v/>
      </c>
      <c r="Z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",99)),1684,99)))</f>
        <v/>
      </c>
      <c r="AA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",99)),1783,99)))</f>
        <v/>
      </c>
      <c r="AB149" s="1">
        <f>IF($B149="","",TRIM(MID(SUBSTITUTE(TRIM(SUBSTITUTE(SUBSTITUTE(SUBSTITUTE(SUBSTITUTE(SUBSTITUTE(SUBSTITUTE(SUBSTITUTE(SUBSTITUTE(SUBSTITUTE(SUBSTITUTE(SUBSTITUTE(SUBSTITUTE(SUBSTITUTE(SUBSTITUTE(TRIM($B149&amp;""),CHAR(10),"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",REPT(" ",99)),1882,99)))</f>
        <v/>
      </c>
    </row>
    <row r="150" hidden="1" ht="14.25" customHeight="1">
      <c r="A150" s="4">
        <f>IF(OR($B150="",$C150=""),"",IFERROR(INDEX('5_ACOMPANHAMENTO'!$A$3:$A$4922,MATCH(1,INDEX(('5_ACOMPANHAMENTO'!$AD$3:$AD$4922=TRIM($C150&amp;""))*('5_ACOMPANHAMENTO'!$AC$3:$AC$4922&lt;&gt;"")*((((I150&lt;&gt;"")*ISNUMBER(SEARCH("|"&amp;I150&amp;"|",'5_ACOMPANHAMENTO'!$AC$3:$AC$4922)))+((J150&lt;&gt;"")*ISNUMBER(SEARCH("|"&amp;J150&amp;"|",'5_ACOMPANHAMENTO'!$AC$3:$AC$4922)))+((K150&lt;&gt;"")*ISNUMBER(SEARCH("|"&amp;K150&amp;"|",'5_ACOMPANHAMENTO'!$AC$3:$AC$4922)))+((L150&lt;&gt;"")*ISNUMBER(SEARCH("|"&amp;L150&amp;"|",'5_ACOMPANHAMENTO'!$AC$3:$AC$4922)))+((M150&lt;&gt;"")*ISNUMBER(SEARCH("|"&amp;M150&amp;"|",'5_ACOMPANHAMENTO'!$AC$3:$AC$4922)))+((N150&lt;&gt;"")*ISNUMBER(SEARCH("|"&amp;N150&amp;"|",'5_ACOMPANHAMENTO'!$AC$3:$AC$4922)))+((O150&lt;&gt;"")*ISNUMBER(SEARCH("|"&amp;O150&amp;"|",'5_ACOMPANHAMENTO'!$AC$3:$AC$4922)))+((P150&lt;&gt;"")*ISNUMBER(SEARCH("|"&amp;P150&amp;"|",'5_ACOMPANHAMENTO'!$AC$3:$AC$4922)))+((Q150&lt;&gt;"")*ISNUMBER(SEARCH("|"&amp;Q150&amp;"|",'5_ACOMPANHAMENTO'!$AC$3:$AC$4922)))+((R150&lt;&gt;"")*ISNUMBER(SEARCH("|"&amp;R150&amp;"|",'5_ACOMPANHAMENTO'!$AC$3:$AC$4922)))+((S150&lt;&gt;"")*ISNUMBER(SEARCH("|"&amp;S150&amp;"|",'5_ACOMPANHAMENTO'!$AC$3:$AC$4922)))+((T150&lt;&gt;"")*ISNUMBER(SEARCH("|"&amp;T150&amp;"|",'5_ACOMPANHAMENTO'!$AC$3:$AC$4922)))+((U150&lt;&gt;"")*ISNUMBER(SEARCH("|"&amp;U150&amp;"|",'5_ACOMPANHAMENTO'!$AC$3:$AC$4922)))+((V150&lt;&gt;"")*ISNUMBER(SEARCH("|"&amp;V150&amp;"|",'5_ACOMPANHAMENTO'!$AC$3:$AC$4922)))+((W150&lt;&gt;"")*ISNUMBER(SEARCH("|"&amp;W150&amp;"|",'5_ACOMPANHAMENTO'!$AC$3:$AC$4922)))+((X150&lt;&gt;"")*ISNUMBER(SEARCH("|"&amp;X150&amp;"|",'5_ACOMPANHAMENTO'!$AC$3:$AC$4922)))+((Y150&lt;&gt;"")*ISNUMBER(SEARCH("|"&amp;Y150&amp;"|",'5_ACOMPANHAMENTO'!$AC$3:$AC$4922)))+((Z150&lt;&gt;"")*ISNUMBER(SEARCH("|"&amp;Z150&amp;"|",'5_ACOMPANHAMENTO'!$AC$3:$AC$4922)))+((AA150&lt;&gt;"")*ISNUMBER(SEARCH("|"&amp;AA150&amp;"|",'5_ACOMPANHAMENTO'!$AC$3:$AC$4922)))+((AB150&lt;&gt;"")*ISNUMBER(SEARCH("|"&amp;AB150&amp;"|",'5_ACOMPANHAMENTO'!$AC$3:$AC$4922))))&gt;0),0),0)),""))</f>
        <v/>
      </c>
      <c r="B150" s="10" t="inlineStr">
        <is>
          <t>10188,10186,10190</t>
        </is>
      </c>
      <c r="C150" s="10" t="inlineStr">
        <is>
          <t>CARTONAGEM</t>
        </is>
      </c>
      <c r="D150" s="4">
        <f>IF(OR($B150="",$C150=""),"",IFERROR(SUMPRODUCT(--(('5_ACOMPANHAMENTO'!$AD$3:$AD$4922=TRIM($C150&amp;""))*('5_ACOMPANHAMENTO'!$AC$3:$AC$4922&lt;&gt;"")*((((I150&lt;&gt;"")*ISNUMBER(SEARCH("|"&amp;I150&amp;"|",'5_ACOMPANHAMENTO'!$AC$3:$AC$4922)))+((J150&lt;&gt;"")*ISNUMBER(SEARCH("|"&amp;J150&amp;"|",'5_ACOMPANHAMENTO'!$AC$3:$AC$4922)))+((K150&lt;&gt;"")*ISNUMBER(SEARCH("|"&amp;K150&amp;"|",'5_ACOMPANHAMENTO'!$AC$3:$AC$4922)))+((L150&lt;&gt;"")*ISNUMBER(SEARCH("|"&amp;L150&amp;"|",'5_ACOMPANHAMENTO'!$AC$3:$AC$4922)))+((M150&lt;&gt;"")*ISNUMBER(SEARCH("|"&amp;M150&amp;"|",'5_ACOMPANHAMENTO'!$AC$3:$AC$4922)))+((N150&lt;&gt;"")*ISNUMBER(SEARCH("|"&amp;N150&amp;"|",'5_ACOMPANHAMENTO'!$AC$3:$AC$4922)))+((O150&lt;&gt;"")*ISNUMBER(SEARCH("|"&amp;O150&amp;"|",'5_ACOMPANHAMENTO'!$AC$3:$AC$4922)))+((P150&lt;&gt;"")*ISNUMBER(SEARCH("|"&amp;P150&amp;"|",'5_ACOMPANHAMENTO'!$AC$3:$AC$4922)))+((Q150&lt;&gt;"")*ISNUMBER(SEARCH("|"&amp;Q150&amp;"|",'5_ACOMPANHAMENTO'!$AC$3:$AC$4922)))+((R150&lt;&gt;"")*ISNUMBER(SEARCH("|"&amp;R150&amp;"|",'5_ACOMPANHAMENTO'!$AC$3:$AC$4922)))+((S150&lt;&gt;"")*ISNUMBER(SEARCH("|"&amp;S150&amp;"|",'5_ACOMPANHAMENTO'!$AC$3:$AC$4922)))+((T150&lt;&gt;"")*ISNUMBER(SEARCH("|"&amp;T150&amp;"|",'5_ACOMPANHAMENTO'!$AC$3:$AC$4922)))+((U150&lt;&gt;"")*ISNUMBER(SEARCH("|"&amp;U150&amp;"|",'5_ACOMPANHAMENTO'!$AC$3:$AC$4922)))+((V150&lt;&gt;"")*ISNUMBER(SEARCH("|"&amp;V150&amp;"|",'5_ACOMPANHAMENTO'!$AC$3:$AC$4922)))+((W150&lt;&gt;"")*ISNUMBER(SEARCH("|"&amp;W150&amp;"|",'5_ACOMPANHAMENTO'!$AC$3:$AC$4922)))+((X150&lt;&gt;"")*ISNUMBER(SEARCH("|"&amp;X150&amp;"|",'5_ACOMPANHAMENTO'!$AC$3:$AC$4922)))+((Y150&lt;&gt;"")*ISNUMBER(SEARCH("|"&amp;Y150&amp;"|",'5_ACOMPANHAMENTO'!$AC$3:$AC$4922)))+((Z150&lt;&gt;"")*ISNUMBER(SEARCH("|"&amp;Z150&amp;"|",'5_ACOMPANHAMENTO'!$AC$3:$AC$4922)))+((AA150&lt;&gt;"")*ISNUMBER(SEARCH("|"&amp;AA150&amp;"|",'5_ACOMPANHAMENTO'!$AC$3:$AC$4922)))+((AB150&lt;&gt;"")*ISNUMBER(SEARCH("|"&amp;AB150&amp;"|",'5_ACOMPANHAMENTO'!$AC$3:$AC$4922))))&gt;0)),'5_ACOMPANHAMENTO'!$J$3:$J$4922),0))</f>
        <v/>
      </c>
      <c r="E150" s="4">
        <f>IF(G150=0,"FINALIZADO",IF(TODAY()&gt;A150,"ATRASADO "&amp;TODAY()-A150&amp;" DIAS","ADIANTADO "&amp;A150-TODAY()&amp;" DIAS"))</f>
        <v/>
      </c>
      <c r="F150" s="7">
        <f>IF(OR($B150="",$C150=""),"",IFERROR(SUMPRODUCT(--(('5_ACOMPANHAMENTO'!$AD$3:$AD$4922=TRIM($C150&amp;""))*('5_ACOMPANHAMENTO'!$AC$3:$AC$4922&lt;&gt;"")*((((I150&lt;&gt;"")*ISNUMBER(SEARCH("|"&amp;I150&amp;"|",'5_ACOMPANHAMENTO'!$AC$3:$AC$4922)))+((J150&lt;&gt;"")*ISNUMBER(SEARCH("|"&amp;J150&amp;"|",'5_ACOMPANHAMENTO'!$AC$3:$AC$4922)))+((K150&lt;&gt;"")*ISNUMBER(SEARCH("|"&amp;K150&amp;"|",'5_ACOMPANHAMENTO'!$AC$3:$AC$4922)))+((L150&lt;&gt;"")*ISNUMBER(SEARCH("|"&amp;L150&amp;"|",'5_ACOMPANHAMENTO'!$AC$3:$AC$4922)))+((M150&lt;&gt;"")*ISNUMBER(SEARCH("|"&amp;M150&amp;"|",'5_ACOMPANHAMENTO'!$AC$3:$AC$4922)))+((N150&lt;&gt;"")*ISNUMBER(SEARCH("|"&amp;N150&amp;"|",'5_ACOMPANHAMENTO'!$AC$3:$AC$4922)))+((O150&lt;&gt;"")*ISNUMBER(SEARCH("|"&amp;O150&amp;"|",'5_ACOMPANHAMENTO'!$AC$3:$AC$4922)))+((P150&lt;&gt;"")*ISNUMBER(SEARCH("|"&amp;P150&amp;"|",'5_ACOMPANHAMENTO'!$AC$3:$AC$4922)))+((Q150&lt;&gt;"")*ISNUMBER(SEARCH("|"&amp;Q150&amp;"|",'5_ACOMPANHAMENTO'!$AC$3:$AC$4922)))+((R150&lt;&gt;"")*ISNUMBER(SEARCH("|"&amp;R150&amp;"|",'5_ACOMPANHAMENTO'!$AC$3:$AC$4922)))+((S150&lt;&gt;"")*ISNUMBER(SEARCH("|"&amp;S150&amp;"|",'5_ACOMPANHAMENTO'!$AC$3:$AC$4922)))+((T150&lt;&gt;"")*ISNUMBER(SEARCH("|"&amp;T150&amp;"|",'5_ACOMPANHAMENTO'!$AC$3:$AC$4922)))+((U150&lt;&gt;"")*ISNUMBER(SEARCH("|"&amp;U150&amp;"|",'5_ACOMPANHAMENTO'!$AC$3:$AC$4922)))+((V150&lt;&gt;"")*ISNUMBER(SEARCH("|"&amp;V150&amp;"|",'5_ACOMPANHAMENTO'!$AC$3:$AC$4922)))+((W150&lt;&gt;"")*ISNUMBER(SEARCH("|"&amp;W150&amp;"|",'5_ACOMPANHAMENTO'!$AC$3:$AC$4922)))+((X150&lt;&gt;"")*ISNUMBER(SEARCH("|"&amp;X150&amp;"|",'5_ACOMPANHAMENTO'!$AC$3:$AC$4922)))+((Y150&lt;&gt;"")*ISNUMBER(SEARCH("|"&amp;Y150&amp;"|",'5_ACOMPANHAMENTO'!$AC$3:$AC$4922)))+((Z150&lt;&gt;"")*ISNUMBER(SEARCH("|"&amp;Z150&amp;"|",'5_ACOMPANHAMENTO'!$AC$3:$AC$4922)))+((AA150&lt;&gt;"")*ISNUMBER(SEARCH("|"&amp;AA150&amp;"|",'5_ACOMPANHAMENTO'!$AC$3:$AC$4922)))+((AB150&lt;&gt;"")*ISNUMBER(SEARCH("|"&amp;AB150&amp;"|",'5_ACOMPANHAMENTO'!$AC$3:$AC$4922))))&gt;0)),'5_ACOMPANHAMENTO'!$O$3:$O$4922),0))</f>
        <v/>
      </c>
      <c r="G150" s="7">
        <f>IF(OR($B150="",$C150=""),"",D150-F150)</f>
        <v/>
      </c>
      <c r="H150">
        <f>IF(OR($B150="",$C150=""),"",TRIM($B150&amp;"")&amp;"|"&amp;TRIM($C150&amp;""))</f>
        <v/>
      </c>
      <c r="I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",99)),1,99)))</f>
        <v/>
      </c>
      <c r="J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",99)),100,99)))</f>
        <v/>
      </c>
      <c r="K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",99)),199,99)))</f>
        <v/>
      </c>
      <c r="L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",99)),298,99)))</f>
        <v/>
      </c>
      <c r="M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",99)),397,99)))</f>
        <v/>
      </c>
      <c r="N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",99)),496,99)))</f>
        <v/>
      </c>
      <c r="O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",99)),595,99)))</f>
        <v/>
      </c>
      <c r="P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",99)),694,99)))</f>
        <v/>
      </c>
      <c r="Q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",99)),793,99)))</f>
        <v/>
      </c>
      <c r="R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",99)),892,99)))</f>
        <v/>
      </c>
      <c r="S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",99)),991,99)))</f>
        <v/>
      </c>
      <c r="T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",99)),1090,99)))</f>
        <v/>
      </c>
      <c r="U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",99)),1189,99)))</f>
        <v/>
      </c>
      <c r="V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",99)),1288,99)))</f>
        <v/>
      </c>
      <c r="W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",99)),1387,99)))</f>
        <v/>
      </c>
      <c r="X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",99)),1486,99)))</f>
        <v/>
      </c>
      <c r="Y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",99)),1585,99)))</f>
        <v/>
      </c>
      <c r="Z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",99)),1684,99)))</f>
        <v/>
      </c>
      <c r="AA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",99)),1783,99)))</f>
        <v/>
      </c>
      <c r="AB150" s="1">
        <f>IF($B150="","",TRIM(MID(SUBSTITUTE(TRIM(SUBSTITUTE(SUBSTITUTE(SUBSTITUTE(SUBSTITUTE(SUBSTITUTE(SUBSTITUTE(SUBSTITUTE(SUBSTITUTE(SUBSTITUTE(SUBSTITUTE(SUBSTITUTE(SUBSTITUTE(SUBSTITUTE(SUBSTITUTE(TRIM($B150&amp;""),CHAR(10),"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",REPT(" ",99)),1882,99)))</f>
        <v/>
      </c>
    </row>
    <row r="151" hidden="1" ht="14.25" customHeight="1">
      <c r="A151" s="4">
        <f>IF(OR($B151="",$C151=""),"",IFERROR(INDEX('5_ACOMPANHAMENTO'!$A$3:$A$4922,MATCH(1,INDEX(('5_ACOMPANHAMENTO'!$AD$3:$AD$4922=TRIM($C151&amp;""))*('5_ACOMPANHAMENTO'!$AC$3:$AC$4922&lt;&gt;"")*((((I151&lt;&gt;"")*ISNUMBER(SEARCH("|"&amp;I151&amp;"|",'5_ACOMPANHAMENTO'!$AC$3:$AC$4922)))+((J151&lt;&gt;"")*ISNUMBER(SEARCH("|"&amp;J151&amp;"|",'5_ACOMPANHAMENTO'!$AC$3:$AC$4922)))+((K151&lt;&gt;"")*ISNUMBER(SEARCH("|"&amp;K151&amp;"|",'5_ACOMPANHAMENTO'!$AC$3:$AC$4922)))+((L151&lt;&gt;"")*ISNUMBER(SEARCH("|"&amp;L151&amp;"|",'5_ACOMPANHAMENTO'!$AC$3:$AC$4922)))+((M151&lt;&gt;"")*ISNUMBER(SEARCH("|"&amp;M151&amp;"|",'5_ACOMPANHAMENTO'!$AC$3:$AC$4922)))+((N151&lt;&gt;"")*ISNUMBER(SEARCH("|"&amp;N151&amp;"|",'5_ACOMPANHAMENTO'!$AC$3:$AC$4922)))+((O151&lt;&gt;"")*ISNUMBER(SEARCH("|"&amp;O151&amp;"|",'5_ACOMPANHAMENTO'!$AC$3:$AC$4922)))+((P151&lt;&gt;"")*ISNUMBER(SEARCH("|"&amp;P151&amp;"|",'5_ACOMPANHAMENTO'!$AC$3:$AC$4922)))+((Q151&lt;&gt;"")*ISNUMBER(SEARCH("|"&amp;Q151&amp;"|",'5_ACOMPANHAMENTO'!$AC$3:$AC$4922)))+((R151&lt;&gt;"")*ISNUMBER(SEARCH("|"&amp;R151&amp;"|",'5_ACOMPANHAMENTO'!$AC$3:$AC$4922)))+((S151&lt;&gt;"")*ISNUMBER(SEARCH("|"&amp;S151&amp;"|",'5_ACOMPANHAMENTO'!$AC$3:$AC$4922)))+((T151&lt;&gt;"")*ISNUMBER(SEARCH("|"&amp;T151&amp;"|",'5_ACOMPANHAMENTO'!$AC$3:$AC$4922)))+((U151&lt;&gt;"")*ISNUMBER(SEARCH("|"&amp;U151&amp;"|",'5_ACOMPANHAMENTO'!$AC$3:$AC$4922)))+((V151&lt;&gt;"")*ISNUMBER(SEARCH("|"&amp;V151&amp;"|",'5_ACOMPANHAMENTO'!$AC$3:$AC$4922)))+((W151&lt;&gt;"")*ISNUMBER(SEARCH("|"&amp;W151&amp;"|",'5_ACOMPANHAMENTO'!$AC$3:$AC$4922)))+((X151&lt;&gt;"")*ISNUMBER(SEARCH("|"&amp;X151&amp;"|",'5_ACOMPANHAMENTO'!$AC$3:$AC$4922)))+((Y151&lt;&gt;"")*ISNUMBER(SEARCH("|"&amp;Y151&amp;"|",'5_ACOMPANHAMENTO'!$AC$3:$AC$4922)))+((Z151&lt;&gt;"")*ISNUMBER(SEARCH("|"&amp;Z151&amp;"|",'5_ACOMPANHAMENTO'!$AC$3:$AC$4922)))+((AA151&lt;&gt;"")*ISNUMBER(SEARCH("|"&amp;AA151&amp;"|",'5_ACOMPANHAMENTO'!$AC$3:$AC$4922)))+((AB151&lt;&gt;"")*ISNUMBER(SEARCH("|"&amp;AB151&amp;"|",'5_ACOMPANHAMENTO'!$AC$3:$AC$4922))))&gt;0),0),0)),""))</f>
        <v/>
      </c>
      <c r="B151" s="10" t="inlineStr">
        <is>
          <t>10188,10186,10191</t>
        </is>
      </c>
      <c r="C151" s="10" t="inlineStr">
        <is>
          <t>CARTONAGEM</t>
        </is>
      </c>
      <c r="D151" s="4">
        <f>IF(OR($B151="",$C151=""),"",IFERROR(SUMPRODUCT(--(('5_ACOMPANHAMENTO'!$AD$3:$AD$4922=TRIM($C151&amp;""))*('5_ACOMPANHAMENTO'!$AC$3:$AC$4922&lt;&gt;"")*((((I151&lt;&gt;"")*ISNUMBER(SEARCH("|"&amp;I151&amp;"|",'5_ACOMPANHAMENTO'!$AC$3:$AC$4922)))+((J151&lt;&gt;"")*ISNUMBER(SEARCH("|"&amp;J151&amp;"|",'5_ACOMPANHAMENTO'!$AC$3:$AC$4922)))+((K151&lt;&gt;"")*ISNUMBER(SEARCH("|"&amp;K151&amp;"|",'5_ACOMPANHAMENTO'!$AC$3:$AC$4922)))+((L151&lt;&gt;"")*ISNUMBER(SEARCH("|"&amp;L151&amp;"|",'5_ACOMPANHAMENTO'!$AC$3:$AC$4922)))+((M151&lt;&gt;"")*ISNUMBER(SEARCH("|"&amp;M151&amp;"|",'5_ACOMPANHAMENTO'!$AC$3:$AC$4922)))+((N151&lt;&gt;"")*ISNUMBER(SEARCH("|"&amp;N151&amp;"|",'5_ACOMPANHAMENTO'!$AC$3:$AC$4922)))+((O151&lt;&gt;"")*ISNUMBER(SEARCH("|"&amp;O151&amp;"|",'5_ACOMPANHAMENTO'!$AC$3:$AC$4922)))+((P151&lt;&gt;"")*ISNUMBER(SEARCH("|"&amp;P151&amp;"|",'5_ACOMPANHAMENTO'!$AC$3:$AC$4922)))+((Q151&lt;&gt;"")*ISNUMBER(SEARCH("|"&amp;Q151&amp;"|",'5_ACOMPANHAMENTO'!$AC$3:$AC$4922)))+((R151&lt;&gt;"")*ISNUMBER(SEARCH("|"&amp;R151&amp;"|",'5_ACOMPANHAMENTO'!$AC$3:$AC$4922)))+((S151&lt;&gt;"")*ISNUMBER(SEARCH("|"&amp;S151&amp;"|",'5_ACOMPANHAMENTO'!$AC$3:$AC$4922)))+((T151&lt;&gt;"")*ISNUMBER(SEARCH("|"&amp;T151&amp;"|",'5_ACOMPANHAMENTO'!$AC$3:$AC$4922)))+((U151&lt;&gt;"")*ISNUMBER(SEARCH("|"&amp;U151&amp;"|",'5_ACOMPANHAMENTO'!$AC$3:$AC$4922)))+((V151&lt;&gt;"")*ISNUMBER(SEARCH("|"&amp;V151&amp;"|",'5_ACOMPANHAMENTO'!$AC$3:$AC$4922)))+((W151&lt;&gt;"")*ISNUMBER(SEARCH("|"&amp;W151&amp;"|",'5_ACOMPANHAMENTO'!$AC$3:$AC$4922)))+((X151&lt;&gt;"")*ISNUMBER(SEARCH("|"&amp;X151&amp;"|",'5_ACOMPANHAMENTO'!$AC$3:$AC$4922)))+((Y151&lt;&gt;"")*ISNUMBER(SEARCH("|"&amp;Y151&amp;"|",'5_ACOMPANHAMENTO'!$AC$3:$AC$4922)))+((Z151&lt;&gt;"")*ISNUMBER(SEARCH("|"&amp;Z151&amp;"|",'5_ACOMPANHAMENTO'!$AC$3:$AC$4922)))+((AA151&lt;&gt;"")*ISNUMBER(SEARCH("|"&amp;AA151&amp;"|",'5_ACOMPANHAMENTO'!$AC$3:$AC$4922)))+((AB151&lt;&gt;"")*ISNUMBER(SEARCH("|"&amp;AB151&amp;"|",'5_ACOMPANHAMENTO'!$AC$3:$AC$4922))))&gt;0)),'5_ACOMPANHAMENTO'!$J$3:$J$4922),0))</f>
        <v/>
      </c>
      <c r="E151" s="4">
        <f>IF(G151=0,"FINALIZADO",IF(TODAY()&gt;A151,"ATRASADO "&amp;TODAY()-A151&amp;" DIAS","ADIANTADO "&amp;A151-TODAY()&amp;" DIAS"))</f>
        <v/>
      </c>
      <c r="F151" s="7">
        <f>IF(OR($B151="",$C151=""),"",IFERROR(SUMPRODUCT(--(('5_ACOMPANHAMENTO'!$AD$3:$AD$4922=TRIM($C151&amp;""))*('5_ACOMPANHAMENTO'!$AC$3:$AC$4922&lt;&gt;"")*((((I151&lt;&gt;"")*ISNUMBER(SEARCH("|"&amp;I151&amp;"|",'5_ACOMPANHAMENTO'!$AC$3:$AC$4922)))+((J151&lt;&gt;"")*ISNUMBER(SEARCH("|"&amp;J151&amp;"|",'5_ACOMPANHAMENTO'!$AC$3:$AC$4922)))+((K151&lt;&gt;"")*ISNUMBER(SEARCH("|"&amp;K151&amp;"|",'5_ACOMPANHAMENTO'!$AC$3:$AC$4922)))+((L151&lt;&gt;"")*ISNUMBER(SEARCH("|"&amp;L151&amp;"|",'5_ACOMPANHAMENTO'!$AC$3:$AC$4922)))+((M151&lt;&gt;"")*ISNUMBER(SEARCH("|"&amp;M151&amp;"|",'5_ACOMPANHAMENTO'!$AC$3:$AC$4922)))+((N151&lt;&gt;"")*ISNUMBER(SEARCH("|"&amp;N151&amp;"|",'5_ACOMPANHAMENTO'!$AC$3:$AC$4922)))+((O151&lt;&gt;"")*ISNUMBER(SEARCH("|"&amp;O151&amp;"|",'5_ACOMPANHAMENTO'!$AC$3:$AC$4922)))+((P151&lt;&gt;"")*ISNUMBER(SEARCH("|"&amp;P151&amp;"|",'5_ACOMPANHAMENTO'!$AC$3:$AC$4922)))+((Q151&lt;&gt;"")*ISNUMBER(SEARCH("|"&amp;Q151&amp;"|",'5_ACOMPANHAMENTO'!$AC$3:$AC$4922)))+((R151&lt;&gt;"")*ISNUMBER(SEARCH("|"&amp;R151&amp;"|",'5_ACOMPANHAMENTO'!$AC$3:$AC$4922)))+((S151&lt;&gt;"")*ISNUMBER(SEARCH("|"&amp;S151&amp;"|",'5_ACOMPANHAMENTO'!$AC$3:$AC$4922)))+((T151&lt;&gt;"")*ISNUMBER(SEARCH("|"&amp;T151&amp;"|",'5_ACOMPANHAMENTO'!$AC$3:$AC$4922)))+((U151&lt;&gt;"")*ISNUMBER(SEARCH("|"&amp;U151&amp;"|",'5_ACOMPANHAMENTO'!$AC$3:$AC$4922)))+((V151&lt;&gt;"")*ISNUMBER(SEARCH("|"&amp;V151&amp;"|",'5_ACOMPANHAMENTO'!$AC$3:$AC$4922)))+((W151&lt;&gt;"")*ISNUMBER(SEARCH("|"&amp;W151&amp;"|",'5_ACOMPANHAMENTO'!$AC$3:$AC$4922)))+((X151&lt;&gt;"")*ISNUMBER(SEARCH("|"&amp;X151&amp;"|",'5_ACOMPANHAMENTO'!$AC$3:$AC$4922)))+((Y151&lt;&gt;"")*ISNUMBER(SEARCH("|"&amp;Y151&amp;"|",'5_ACOMPANHAMENTO'!$AC$3:$AC$4922)))+((Z151&lt;&gt;"")*ISNUMBER(SEARCH("|"&amp;Z151&amp;"|",'5_ACOMPANHAMENTO'!$AC$3:$AC$4922)))+((AA151&lt;&gt;"")*ISNUMBER(SEARCH("|"&amp;AA151&amp;"|",'5_ACOMPANHAMENTO'!$AC$3:$AC$4922)))+((AB151&lt;&gt;"")*ISNUMBER(SEARCH("|"&amp;AB151&amp;"|",'5_ACOMPANHAMENTO'!$AC$3:$AC$4922))))&gt;0)),'5_ACOMPANHAMENTO'!$O$3:$O$4922),0))</f>
        <v/>
      </c>
      <c r="G151" s="7">
        <f>IF(OR($B151="",$C151=""),"",D151-F151)</f>
        <v/>
      </c>
      <c r="H151">
        <f>IF(OR($B151="",$C151=""),"",TRIM($B151&amp;"")&amp;"|"&amp;TRIM($C151&amp;""))</f>
        <v/>
      </c>
      <c r="I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",99)),1,99)))</f>
        <v/>
      </c>
      <c r="J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",99)),100,99)))</f>
        <v/>
      </c>
      <c r="K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",99)),199,99)))</f>
        <v/>
      </c>
      <c r="L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",99)),298,99)))</f>
        <v/>
      </c>
      <c r="M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",99)),397,99)))</f>
        <v/>
      </c>
      <c r="N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",99)),496,99)))</f>
        <v/>
      </c>
      <c r="O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",99)),595,99)))</f>
        <v/>
      </c>
      <c r="P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",99)),694,99)))</f>
        <v/>
      </c>
      <c r="Q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",99)),793,99)))</f>
        <v/>
      </c>
      <c r="R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",99)),892,99)))</f>
        <v/>
      </c>
      <c r="S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",99)),991,99)))</f>
        <v/>
      </c>
      <c r="T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",99)),1090,99)))</f>
        <v/>
      </c>
      <c r="U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",99)),1189,99)))</f>
        <v/>
      </c>
      <c r="V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",99)),1288,99)))</f>
        <v/>
      </c>
      <c r="W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",99)),1387,99)))</f>
        <v/>
      </c>
      <c r="X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",99)),1486,99)))</f>
        <v/>
      </c>
      <c r="Y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",99)),1585,99)))</f>
        <v/>
      </c>
      <c r="Z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",99)),1684,99)))</f>
        <v/>
      </c>
      <c r="AA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",99)),1783,99)))</f>
        <v/>
      </c>
      <c r="AB151" s="1">
        <f>IF($B151="","",TRIM(MID(SUBSTITUTE(TRIM(SUBSTITUTE(SUBSTITUTE(SUBSTITUTE(SUBSTITUTE(SUBSTITUTE(SUBSTITUTE(SUBSTITUTE(SUBSTITUTE(SUBSTITUTE(SUBSTITUTE(SUBSTITUTE(SUBSTITUTE(SUBSTITUTE(SUBSTITUTE(TRIM($B151&amp;""),CHAR(10),"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",REPT(" ",99)),1882,99)))</f>
        <v/>
      </c>
    </row>
    <row r="152" hidden="1" ht="14.25" customHeight="1">
      <c r="A152" s="4">
        <f>IF(OR($B152="",$C152=""),"",IFERROR(INDEX('5_ACOMPANHAMENTO'!$A$3:$A$4922,MATCH(1,INDEX(('5_ACOMPANHAMENTO'!$AD$3:$AD$4922=TRIM($C152&amp;""))*('5_ACOMPANHAMENTO'!$AC$3:$AC$4922&lt;&gt;"")*((((I152&lt;&gt;"")*ISNUMBER(SEARCH("|"&amp;I152&amp;"|",'5_ACOMPANHAMENTO'!$AC$3:$AC$4922)))+((J152&lt;&gt;"")*ISNUMBER(SEARCH("|"&amp;J152&amp;"|",'5_ACOMPANHAMENTO'!$AC$3:$AC$4922)))+((K152&lt;&gt;"")*ISNUMBER(SEARCH("|"&amp;K152&amp;"|",'5_ACOMPANHAMENTO'!$AC$3:$AC$4922)))+((L152&lt;&gt;"")*ISNUMBER(SEARCH("|"&amp;L152&amp;"|",'5_ACOMPANHAMENTO'!$AC$3:$AC$4922)))+((M152&lt;&gt;"")*ISNUMBER(SEARCH("|"&amp;M152&amp;"|",'5_ACOMPANHAMENTO'!$AC$3:$AC$4922)))+((N152&lt;&gt;"")*ISNUMBER(SEARCH("|"&amp;N152&amp;"|",'5_ACOMPANHAMENTO'!$AC$3:$AC$4922)))+((O152&lt;&gt;"")*ISNUMBER(SEARCH("|"&amp;O152&amp;"|",'5_ACOMPANHAMENTO'!$AC$3:$AC$4922)))+((P152&lt;&gt;"")*ISNUMBER(SEARCH("|"&amp;P152&amp;"|",'5_ACOMPANHAMENTO'!$AC$3:$AC$4922)))+((Q152&lt;&gt;"")*ISNUMBER(SEARCH("|"&amp;Q152&amp;"|",'5_ACOMPANHAMENTO'!$AC$3:$AC$4922)))+((R152&lt;&gt;"")*ISNUMBER(SEARCH("|"&amp;R152&amp;"|",'5_ACOMPANHAMENTO'!$AC$3:$AC$4922)))+((S152&lt;&gt;"")*ISNUMBER(SEARCH("|"&amp;S152&amp;"|",'5_ACOMPANHAMENTO'!$AC$3:$AC$4922)))+((T152&lt;&gt;"")*ISNUMBER(SEARCH("|"&amp;T152&amp;"|",'5_ACOMPANHAMENTO'!$AC$3:$AC$4922)))+((U152&lt;&gt;"")*ISNUMBER(SEARCH("|"&amp;U152&amp;"|",'5_ACOMPANHAMENTO'!$AC$3:$AC$4922)))+((V152&lt;&gt;"")*ISNUMBER(SEARCH("|"&amp;V152&amp;"|",'5_ACOMPANHAMENTO'!$AC$3:$AC$4922)))+((W152&lt;&gt;"")*ISNUMBER(SEARCH("|"&amp;W152&amp;"|",'5_ACOMPANHAMENTO'!$AC$3:$AC$4922)))+((X152&lt;&gt;"")*ISNUMBER(SEARCH("|"&amp;X152&amp;"|",'5_ACOMPANHAMENTO'!$AC$3:$AC$4922)))+((Y152&lt;&gt;"")*ISNUMBER(SEARCH("|"&amp;Y152&amp;"|",'5_ACOMPANHAMENTO'!$AC$3:$AC$4922)))+((Z152&lt;&gt;"")*ISNUMBER(SEARCH("|"&amp;Z152&amp;"|",'5_ACOMPANHAMENTO'!$AC$3:$AC$4922)))+((AA152&lt;&gt;"")*ISNUMBER(SEARCH("|"&amp;AA152&amp;"|",'5_ACOMPANHAMENTO'!$AC$3:$AC$4922)))+((AB152&lt;&gt;"")*ISNUMBER(SEARCH("|"&amp;AB152&amp;"|",'5_ACOMPANHAMENTO'!$AC$3:$AC$4922))))&gt;0),0),0)),""))</f>
        <v/>
      </c>
      <c r="B152" s="10" t="inlineStr">
        <is>
          <t>10188,10186,10192</t>
        </is>
      </c>
      <c r="C152" s="10" t="inlineStr">
        <is>
          <t>CARTONAGEM</t>
        </is>
      </c>
      <c r="D152" s="4">
        <f>IF(OR($B152="",$C152=""),"",IFERROR(SUMPRODUCT(--(('5_ACOMPANHAMENTO'!$AD$3:$AD$4922=TRIM($C152&amp;""))*('5_ACOMPANHAMENTO'!$AC$3:$AC$4922&lt;&gt;"")*((((I152&lt;&gt;"")*ISNUMBER(SEARCH("|"&amp;I152&amp;"|",'5_ACOMPANHAMENTO'!$AC$3:$AC$4922)))+((J152&lt;&gt;"")*ISNUMBER(SEARCH("|"&amp;J152&amp;"|",'5_ACOMPANHAMENTO'!$AC$3:$AC$4922)))+((K152&lt;&gt;"")*ISNUMBER(SEARCH("|"&amp;K152&amp;"|",'5_ACOMPANHAMENTO'!$AC$3:$AC$4922)))+((L152&lt;&gt;"")*ISNUMBER(SEARCH("|"&amp;L152&amp;"|",'5_ACOMPANHAMENTO'!$AC$3:$AC$4922)))+((M152&lt;&gt;"")*ISNUMBER(SEARCH("|"&amp;M152&amp;"|",'5_ACOMPANHAMENTO'!$AC$3:$AC$4922)))+((N152&lt;&gt;"")*ISNUMBER(SEARCH("|"&amp;N152&amp;"|",'5_ACOMPANHAMENTO'!$AC$3:$AC$4922)))+((O152&lt;&gt;"")*ISNUMBER(SEARCH("|"&amp;O152&amp;"|",'5_ACOMPANHAMENTO'!$AC$3:$AC$4922)))+((P152&lt;&gt;"")*ISNUMBER(SEARCH("|"&amp;P152&amp;"|",'5_ACOMPANHAMENTO'!$AC$3:$AC$4922)))+((Q152&lt;&gt;"")*ISNUMBER(SEARCH("|"&amp;Q152&amp;"|",'5_ACOMPANHAMENTO'!$AC$3:$AC$4922)))+((R152&lt;&gt;"")*ISNUMBER(SEARCH("|"&amp;R152&amp;"|",'5_ACOMPANHAMENTO'!$AC$3:$AC$4922)))+((S152&lt;&gt;"")*ISNUMBER(SEARCH("|"&amp;S152&amp;"|",'5_ACOMPANHAMENTO'!$AC$3:$AC$4922)))+((T152&lt;&gt;"")*ISNUMBER(SEARCH("|"&amp;T152&amp;"|",'5_ACOMPANHAMENTO'!$AC$3:$AC$4922)))+((U152&lt;&gt;"")*ISNUMBER(SEARCH("|"&amp;U152&amp;"|",'5_ACOMPANHAMENTO'!$AC$3:$AC$4922)))+((V152&lt;&gt;"")*ISNUMBER(SEARCH("|"&amp;V152&amp;"|",'5_ACOMPANHAMENTO'!$AC$3:$AC$4922)))+((W152&lt;&gt;"")*ISNUMBER(SEARCH("|"&amp;W152&amp;"|",'5_ACOMPANHAMENTO'!$AC$3:$AC$4922)))+((X152&lt;&gt;"")*ISNUMBER(SEARCH("|"&amp;X152&amp;"|",'5_ACOMPANHAMENTO'!$AC$3:$AC$4922)))+((Y152&lt;&gt;"")*ISNUMBER(SEARCH("|"&amp;Y152&amp;"|",'5_ACOMPANHAMENTO'!$AC$3:$AC$4922)))+((Z152&lt;&gt;"")*ISNUMBER(SEARCH("|"&amp;Z152&amp;"|",'5_ACOMPANHAMENTO'!$AC$3:$AC$4922)))+((AA152&lt;&gt;"")*ISNUMBER(SEARCH("|"&amp;AA152&amp;"|",'5_ACOMPANHAMENTO'!$AC$3:$AC$4922)))+((AB152&lt;&gt;"")*ISNUMBER(SEARCH("|"&amp;AB152&amp;"|",'5_ACOMPANHAMENTO'!$AC$3:$AC$4922))))&gt;0)),'5_ACOMPANHAMENTO'!$J$3:$J$4922),0))</f>
        <v/>
      </c>
      <c r="E152" s="4">
        <f>IF(G152=0,"FINALIZADO",IF(TODAY()&gt;A152,"ATRASADO "&amp;TODAY()-A152&amp;" DIAS","ADIANTADO "&amp;A152-TODAY()&amp;" DIAS"))</f>
        <v/>
      </c>
      <c r="F152" s="7">
        <f>IF(OR($B152="",$C152=""),"",IFERROR(SUMPRODUCT(--(('5_ACOMPANHAMENTO'!$AD$3:$AD$4922=TRIM($C152&amp;""))*('5_ACOMPANHAMENTO'!$AC$3:$AC$4922&lt;&gt;"")*((((I152&lt;&gt;"")*ISNUMBER(SEARCH("|"&amp;I152&amp;"|",'5_ACOMPANHAMENTO'!$AC$3:$AC$4922)))+((J152&lt;&gt;"")*ISNUMBER(SEARCH("|"&amp;J152&amp;"|",'5_ACOMPANHAMENTO'!$AC$3:$AC$4922)))+((K152&lt;&gt;"")*ISNUMBER(SEARCH("|"&amp;K152&amp;"|",'5_ACOMPANHAMENTO'!$AC$3:$AC$4922)))+((L152&lt;&gt;"")*ISNUMBER(SEARCH("|"&amp;L152&amp;"|",'5_ACOMPANHAMENTO'!$AC$3:$AC$4922)))+((M152&lt;&gt;"")*ISNUMBER(SEARCH("|"&amp;M152&amp;"|",'5_ACOMPANHAMENTO'!$AC$3:$AC$4922)))+((N152&lt;&gt;"")*ISNUMBER(SEARCH("|"&amp;N152&amp;"|",'5_ACOMPANHAMENTO'!$AC$3:$AC$4922)))+((O152&lt;&gt;"")*ISNUMBER(SEARCH("|"&amp;O152&amp;"|",'5_ACOMPANHAMENTO'!$AC$3:$AC$4922)))+((P152&lt;&gt;"")*ISNUMBER(SEARCH("|"&amp;P152&amp;"|",'5_ACOMPANHAMENTO'!$AC$3:$AC$4922)))+((Q152&lt;&gt;"")*ISNUMBER(SEARCH("|"&amp;Q152&amp;"|",'5_ACOMPANHAMENTO'!$AC$3:$AC$4922)))+((R152&lt;&gt;"")*ISNUMBER(SEARCH("|"&amp;R152&amp;"|",'5_ACOMPANHAMENTO'!$AC$3:$AC$4922)))+((S152&lt;&gt;"")*ISNUMBER(SEARCH("|"&amp;S152&amp;"|",'5_ACOMPANHAMENTO'!$AC$3:$AC$4922)))+((T152&lt;&gt;"")*ISNUMBER(SEARCH("|"&amp;T152&amp;"|",'5_ACOMPANHAMENTO'!$AC$3:$AC$4922)))+((U152&lt;&gt;"")*ISNUMBER(SEARCH("|"&amp;U152&amp;"|",'5_ACOMPANHAMENTO'!$AC$3:$AC$4922)))+((V152&lt;&gt;"")*ISNUMBER(SEARCH("|"&amp;V152&amp;"|",'5_ACOMPANHAMENTO'!$AC$3:$AC$4922)))+((W152&lt;&gt;"")*ISNUMBER(SEARCH("|"&amp;W152&amp;"|",'5_ACOMPANHAMENTO'!$AC$3:$AC$4922)))+((X152&lt;&gt;"")*ISNUMBER(SEARCH("|"&amp;X152&amp;"|",'5_ACOMPANHAMENTO'!$AC$3:$AC$4922)))+((Y152&lt;&gt;"")*ISNUMBER(SEARCH("|"&amp;Y152&amp;"|",'5_ACOMPANHAMENTO'!$AC$3:$AC$4922)))+((Z152&lt;&gt;"")*ISNUMBER(SEARCH("|"&amp;Z152&amp;"|",'5_ACOMPANHAMENTO'!$AC$3:$AC$4922)))+((AA152&lt;&gt;"")*ISNUMBER(SEARCH("|"&amp;AA152&amp;"|",'5_ACOMPANHAMENTO'!$AC$3:$AC$4922)))+((AB152&lt;&gt;"")*ISNUMBER(SEARCH("|"&amp;AB152&amp;"|",'5_ACOMPANHAMENTO'!$AC$3:$AC$4922))))&gt;0)),'5_ACOMPANHAMENTO'!$O$3:$O$4922),0))</f>
        <v/>
      </c>
      <c r="G152" s="7">
        <f>IF(OR($B152="",$C152=""),"",D152-F152)</f>
        <v/>
      </c>
      <c r="H152">
        <f>IF(OR($B152="",$C152=""),"",TRIM($B152&amp;"")&amp;"|"&amp;TRIM($C152&amp;""))</f>
        <v/>
      </c>
      <c r="I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",99)),1,99)))</f>
        <v/>
      </c>
      <c r="J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",99)),100,99)))</f>
        <v/>
      </c>
      <c r="K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",99)),199,99)))</f>
        <v/>
      </c>
      <c r="L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",99)),298,99)))</f>
        <v/>
      </c>
      <c r="M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",99)),397,99)))</f>
        <v/>
      </c>
      <c r="N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",99)),496,99)))</f>
        <v/>
      </c>
      <c r="O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",99)),595,99)))</f>
        <v/>
      </c>
      <c r="P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",99)),694,99)))</f>
        <v/>
      </c>
      <c r="Q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",99)),793,99)))</f>
        <v/>
      </c>
      <c r="R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",99)),892,99)))</f>
        <v/>
      </c>
      <c r="S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",99)),991,99)))</f>
        <v/>
      </c>
      <c r="T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",99)),1090,99)))</f>
        <v/>
      </c>
      <c r="U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",99)),1189,99)))</f>
        <v/>
      </c>
      <c r="V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",99)),1288,99)))</f>
        <v/>
      </c>
      <c r="W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",99)),1387,99)))</f>
        <v/>
      </c>
      <c r="X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",99)),1486,99)))</f>
        <v/>
      </c>
      <c r="Y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",99)),1585,99)))</f>
        <v/>
      </c>
      <c r="Z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",99)),1684,99)))</f>
        <v/>
      </c>
      <c r="AA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",99)),1783,99)))</f>
        <v/>
      </c>
      <c r="AB152" s="1">
        <f>IF($B152="","",TRIM(MID(SUBSTITUTE(TRIM(SUBSTITUTE(SUBSTITUTE(SUBSTITUTE(SUBSTITUTE(SUBSTITUTE(SUBSTITUTE(SUBSTITUTE(SUBSTITUTE(SUBSTITUTE(SUBSTITUTE(SUBSTITUTE(SUBSTITUTE(SUBSTITUTE(SUBSTITUTE(TRIM($B152&amp;""),CHAR(10),"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",REPT(" ",99)),1882,99)))</f>
        <v/>
      </c>
    </row>
    <row r="153" hidden="1" ht="14.25" customHeight="1">
      <c r="A153" s="4">
        <f>IF(OR($B153="",$C153=""),"",IFERROR(INDEX('5_ACOMPANHAMENTO'!$A$3:$A$4922,MATCH(1,INDEX(('5_ACOMPANHAMENTO'!$AD$3:$AD$4922=TRIM($C153&amp;""))*('5_ACOMPANHAMENTO'!$AC$3:$AC$4922&lt;&gt;"")*((((I153&lt;&gt;"")*ISNUMBER(SEARCH("|"&amp;I153&amp;"|",'5_ACOMPANHAMENTO'!$AC$3:$AC$4922)))+((J153&lt;&gt;"")*ISNUMBER(SEARCH("|"&amp;J153&amp;"|",'5_ACOMPANHAMENTO'!$AC$3:$AC$4922)))+((K153&lt;&gt;"")*ISNUMBER(SEARCH("|"&amp;K153&amp;"|",'5_ACOMPANHAMENTO'!$AC$3:$AC$4922)))+((L153&lt;&gt;"")*ISNUMBER(SEARCH("|"&amp;L153&amp;"|",'5_ACOMPANHAMENTO'!$AC$3:$AC$4922)))+((M153&lt;&gt;"")*ISNUMBER(SEARCH("|"&amp;M153&amp;"|",'5_ACOMPANHAMENTO'!$AC$3:$AC$4922)))+((N153&lt;&gt;"")*ISNUMBER(SEARCH("|"&amp;N153&amp;"|",'5_ACOMPANHAMENTO'!$AC$3:$AC$4922)))+((O153&lt;&gt;"")*ISNUMBER(SEARCH("|"&amp;O153&amp;"|",'5_ACOMPANHAMENTO'!$AC$3:$AC$4922)))+((P153&lt;&gt;"")*ISNUMBER(SEARCH("|"&amp;P153&amp;"|",'5_ACOMPANHAMENTO'!$AC$3:$AC$4922)))+((Q153&lt;&gt;"")*ISNUMBER(SEARCH("|"&amp;Q153&amp;"|",'5_ACOMPANHAMENTO'!$AC$3:$AC$4922)))+((R153&lt;&gt;"")*ISNUMBER(SEARCH("|"&amp;R153&amp;"|",'5_ACOMPANHAMENTO'!$AC$3:$AC$4922)))+((S153&lt;&gt;"")*ISNUMBER(SEARCH("|"&amp;S153&amp;"|",'5_ACOMPANHAMENTO'!$AC$3:$AC$4922)))+((T153&lt;&gt;"")*ISNUMBER(SEARCH("|"&amp;T153&amp;"|",'5_ACOMPANHAMENTO'!$AC$3:$AC$4922)))+((U153&lt;&gt;"")*ISNUMBER(SEARCH("|"&amp;U153&amp;"|",'5_ACOMPANHAMENTO'!$AC$3:$AC$4922)))+((V153&lt;&gt;"")*ISNUMBER(SEARCH("|"&amp;V153&amp;"|",'5_ACOMPANHAMENTO'!$AC$3:$AC$4922)))+((W153&lt;&gt;"")*ISNUMBER(SEARCH("|"&amp;W153&amp;"|",'5_ACOMPANHAMENTO'!$AC$3:$AC$4922)))+((X153&lt;&gt;"")*ISNUMBER(SEARCH("|"&amp;X153&amp;"|",'5_ACOMPANHAMENTO'!$AC$3:$AC$4922)))+((Y153&lt;&gt;"")*ISNUMBER(SEARCH("|"&amp;Y153&amp;"|",'5_ACOMPANHAMENTO'!$AC$3:$AC$4922)))+((Z153&lt;&gt;"")*ISNUMBER(SEARCH("|"&amp;Z153&amp;"|",'5_ACOMPANHAMENTO'!$AC$3:$AC$4922)))+((AA153&lt;&gt;"")*ISNUMBER(SEARCH("|"&amp;AA153&amp;"|",'5_ACOMPANHAMENTO'!$AC$3:$AC$4922)))+((AB153&lt;&gt;"")*ISNUMBER(SEARCH("|"&amp;AB153&amp;"|",'5_ACOMPANHAMENTO'!$AC$3:$AC$4922))))&gt;0),0),0)),""))</f>
        <v/>
      </c>
      <c r="B153" s="10" t="inlineStr">
        <is>
          <t>10188,10186,10193</t>
        </is>
      </c>
      <c r="C153" s="10" t="inlineStr">
        <is>
          <t>CARTONAGEM</t>
        </is>
      </c>
      <c r="D153" s="4">
        <f>IF(OR($B153="",$C153=""),"",IFERROR(SUMPRODUCT(--(('5_ACOMPANHAMENTO'!$AD$3:$AD$4922=TRIM($C153&amp;""))*('5_ACOMPANHAMENTO'!$AC$3:$AC$4922&lt;&gt;"")*((((I153&lt;&gt;"")*ISNUMBER(SEARCH("|"&amp;I153&amp;"|",'5_ACOMPANHAMENTO'!$AC$3:$AC$4922)))+((J153&lt;&gt;"")*ISNUMBER(SEARCH("|"&amp;J153&amp;"|",'5_ACOMPANHAMENTO'!$AC$3:$AC$4922)))+((K153&lt;&gt;"")*ISNUMBER(SEARCH("|"&amp;K153&amp;"|",'5_ACOMPANHAMENTO'!$AC$3:$AC$4922)))+((L153&lt;&gt;"")*ISNUMBER(SEARCH("|"&amp;L153&amp;"|",'5_ACOMPANHAMENTO'!$AC$3:$AC$4922)))+((M153&lt;&gt;"")*ISNUMBER(SEARCH("|"&amp;M153&amp;"|",'5_ACOMPANHAMENTO'!$AC$3:$AC$4922)))+((N153&lt;&gt;"")*ISNUMBER(SEARCH("|"&amp;N153&amp;"|",'5_ACOMPANHAMENTO'!$AC$3:$AC$4922)))+((O153&lt;&gt;"")*ISNUMBER(SEARCH("|"&amp;O153&amp;"|",'5_ACOMPANHAMENTO'!$AC$3:$AC$4922)))+((P153&lt;&gt;"")*ISNUMBER(SEARCH("|"&amp;P153&amp;"|",'5_ACOMPANHAMENTO'!$AC$3:$AC$4922)))+((Q153&lt;&gt;"")*ISNUMBER(SEARCH("|"&amp;Q153&amp;"|",'5_ACOMPANHAMENTO'!$AC$3:$AC$4922)))+((R153&lt;&gt;"")*ISNUMBER(SEARCH("|"&amp;R153&amp;"|",'5_ACOMPANHAMENTO'!$AC$3:$AC$4922)))+((S153&lt;&gt;"")*ISNUMBER(SEARCH("|"&amp;S153&amp;"|",'5_ACOMPANHAMENTO'!$AC$3:$AC$4922)))+((T153&lt;&gt;"")*ISNUMBER(SEARCH("|"&amp;T153&amp;"|",'5_ACOMPANHAMENTO'!$AC$3:$AC$4922)))+((U153&lt;&gt;"")*ISNUMBER(SEARCH("|"&amp;U153&amp;"|",'5_ACOMPANHAMENTO'!$AC$3:$AC$4922)))+((V153&lt;&gt;"")*ISNUMBER(SEARCH("|"&amp;V153&amp;"|",'5_ACOMPANHAMENTO'!$AC$3:$AC$4922)))+((W153&lt;&gt;"")*ISNUMBER(SEARCH("|"&amp;W153&amp;"|",'5_ACOMPANHAMENTO'!$AC$3:$AC$4922)))+((X153&lt;&gt;"")*ISNUMBER(SEARCH("|"&amp;X153&amp;"|",'5_ACOMPANHAMENTO'!$AC$3:$AC$4922)))+((Y153&lt;&gt;"")*ISNUMBER(SEARCH("|"&amp;Y153&amp;"|",'5_ACOMPANHAMENTO'!$AC$3:$AC$4922)))+((Z153&lt;&gt;"")*ISNUMBER(SEARCH("|"&amp;Z153&amp;"|",'5_ACOMPANHAMENTO'!$AC$3:$AC$4922)))+((AA153&lt;&gt;"")*ISNUMBER(SEARCH("|"&amp;AA153&amp;"|",'5_ACOMPANHAMENTO'!$AC$3:$AC$4922)))+((AB153&lt;&gt;"")*ISNUMBER(SEARCH("|"&amp;AB153&amp;"|",'5_ACOMPANHAMENTO'!$AC$3:$AC$4922))))&gt;0)),'5_ACOMPANHAMENTO'!$J$3:$J$4922),0))</f>
        <v/>
      </c>
      <c r="E153" s="4">
        <f>IF(G153=0,"FINALIZADO",IF(TODAY()&gt;A153,"ATRASADO "&amp;TODAY()-A153&amp;" DIAS","ADIANTADO "&amp;A153-TODAY()&amp;" DIAS"))</f>
        <v/>
      </c>
      <c r="F153" s="7">
        <f>IF(OR($B153="",$C153=""),"",IFERROR(SUMPRODUCT(--(('5_ACOMPANHAMENTO'!$AD$3:$AD$4922=TRIM($C153&amp;""))*('5_ACOMPANHAMENTO'!$AC$3:$AC$4922&lt;&gt;"")*((((I153&lt;&gt;"")*ISNUMBER(SEARCH("|"&amp;I153&amp;"|",'5_ACOMPANHAMENTO'!$AC$3:$AC$4922)))+((J153&lt;&gt;"")*ISNUMBER(SEARCH("|"&amp;J153&amp;"|",'5_ACOMPANHAMENTO'!$AC$3:$AC$4922)))+((K153&lt;&gt;"")*ISNUMBER(SEARCH("|"&amp;K153&amp;"|",'5_ACOMPANHAMENTO'!$AC$3:$AC$4922)))+((L153&lt;&gt;"")*ISNUMBER(SEARCH("|"&amp;L153&amp;"|",'5_ACOMPANHAMENTO'!$AC$3:$AC$4922)))+((M153&lt;&gt;"")*ISNUMBER(SEARCH("|"&amp;M153&amp;"|",'5_ACOMPANHAMENTO'!$AC$3:$AC$4922)))+((N153&lt;&gt;"")*ISNUMBER(SEARCH("|"&amp;N153&amp;"|",'5_ACOMPANHAMENTO'!$AC$3:$AC$4922)))+((O153&lt;&gt;"")*ISNUMBER(SEARCH("|"&amp;O153&amp;"|",'5_ACOMPANHAMENTO'!$AC$3:$AC$4922)))+((P153&lt;&gt;"")*ISNUMBER(SEARCH("|"&amp;P153&amp;"|",'5_ACOMPANHAMENTO'!$AC$3:$AC$4922)))+((Q153&lt;&gt;"")*ISNUMBER(SEARCH("|"&amp;Q153&amp;"|",'5_ACOMPANHAMENTO'!$AC$3:$AC$4922)))+((R153&lt;&gt;"")*ISNUMBER(SEARCH("|"&amp;R153&amp;"|",'5_ACOMPANHAMENTO'!$AC$3:$AC$4922)))+((S153&lt;&gt;"")*ISNUMBER(SEARCH("|"&amp;S153&amp;"|",'5_ACOMPANHAMENTO'!$AC$3:$AC$4922)))+((T153&lt;&gt;"")*ISNUMBER(SEARCH("|"&amp;T153&amp;"|",'5_ACOMPANHAMENTO'!$AC$3:$AC$4922)))+((U153&lt;&gt;"")*ISNUMBER(SEARCH("|"&amp;U153&amp;"|",'5_ACOMPANHAMENTO'!$AC$3:$AC$4922)))+((V153&lt;&gt;"")*ISNUMBER(SEARCH("|"&amp;V153&amp;"|",'5_ACOMPANHAMENTO'!$AC$3:$AC$4922)))+((W153&lt;&gt;"")*ISNUMBER(SEARCH("|"&amp;W153&amp;"|",'5_ACOMPANHAMENTO'!$AC$3:$AC$4922)))+((X153&lt;&gt;"")*ISNUMBER(SEARCH("|"&amp;X153&amp;"|",'5_ACOMPANHAMENTO'!$AC$3:$AC$4922)))+((Y153&lt;&gt;"")*ISNUMBER(SEARCH("|"&amp;Y153&amp;"|",'5_ACOMPANHAMENTO'!$AC$3:$AC$4922)))+((Z153&lt;&gt;"")*ISNUMBER(SEARCH("|"&amp;Z153&amp;"|",'5_ACOMPANHAMENTO'!$AC$3:$AC$4922)))+((AA153&lt;&gt;"")*ISNUMBER(SEARCH("|"&amp;AA153&amp;"|",'5_ACOMPANHAMENTO'!$AC$3:$AC$4922)))+((AB153&lt;&gt;"")*ISNUMBER(SEARCH("|"&amp;AB153&amp;"|",'5_ACOMPANHAMENTO'!$AC$3:$AC$4922))))&gt;0)),'5_ACOMPANHAMENTO'!$O$3:$O$4922),0))</f>
        <v/>
      </c>
      <c r="G153" s="7">
        <f>IF(OR($B153="",$C153=""),"",D153-F153)</f>
        <v/>
      </c>
      <c r="H153">
        <f>IF(OR($B153="",$C153=""),"",TRIM($B153&amp;"")&amp;"|"&amp;TRIM($C153&amp;""))</f>
        <v/>
      </c>
      <c r="I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",99)),1,99)))</f>
        <v/>
      </c>
      <c r="J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",99)),100,99)))</f>
        <v/>
      </c>
      <c r="K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",99)),199,99)))</f>
        <v/>
      </c>
      <c r="L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",99)),298,99)))</f>
        <v/>
      </c>
      <c r="M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",99)),397,99)))</f>
        <v/>
      </c>
      <c r="N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",99)),496,99)))</f>
        <v/>
      </c>
      <c r="O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",99)),595,99)))</f>
        <v/>
      </c>
      <c r="P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",99)),694,99)))</f>
        <v/>
      </c>
      <c r="Q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",99)),793,99)))</f>
        <v/>
      </c>
      <c r="R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",99)),892,99)))</f>
        <v/>
      </c>
      <c r="S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",99)),991,99)))</f>
        <v/>
      </c>
      <c r="T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",99)),1090,99)))</f>
        <v/>
      </c>
      <c r="U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",99)),1189,99)))</f>
        <v/>
      </c>
      <c r="V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",99)),1288,99)))</f>
        <v/>
      </c>
      <c r="W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",99)),1387,99)))</f>
        <v/>
      </c>
      <c r="X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",99)),1486,99)))</f>
        <v/>
      </c>
      <c r="Y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",99)),1585,99)))</f>
        <v/>
      </c>
      <c r="Z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",99)),1684,99)))</f>
        <v/>
      </c>
      <c r="AA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",99)),1783,99)))</f>
        <v/>
      </c>
      <c r="AB153" s="1">
        <f>IF($B153="","",TRIM(MID(SUBSTITUTE(TRIM(SUBSTITUTE(SUBSTITUTE(SUBSTITUTE(SUBSTITUTE(SUBSTITUTE(SUBSTITUTE(SUBSTITUTE(SUBSTITUTE(SUBSTITUTE(SUBSTITUTE(SUBSTITUTE(SUBSTITUTE(SUBSTITUTE(SUBSTITUTE(TRIM($B153&amp;""),CHAR(10),"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",REPT(" ",99)),1882,99)))</f>
        <v/>
      </c>
    </row>
    <row r="154" hidden="1" ht="14.25" customHeight="1">
      <c r="A154" s="4">
        <f>IF(OR($B154="",$C154=""),"",IFERROR(INDEX('5_ACOMPANHAMENTO'!$A$3:$A$4922,MATCH(1,INDEX(('5_ACOMPANHAMENTO'!$AD$3:$AD$4922=TRIM($C154&amp;""))*('5_ACOMPANHAMENTO'!$AC$3:$AC$4922&lt;&gt;"")*((((I154&lt;&gt;"")*ISNUMBER(SEARCH("|"&amp;I154&amp;"|",'5_ACOMPANHAMENTO'!$AC$3:$AC$4922)))+((J154&lt;&gt;"")*ISNUMBER(SEARCH("|"&amp;J154&amp;"|",'5_ACOMPANHAMENTO'!$AC$3:$AC$4922)))+((K154&lt;&gt;"")*ISNUMBER(SEARCH("|"&amp;K154&amp;"|",'5_ACOMPANHAMENTO'!$AC$3:$AC$4922)))+((L154&lt;&gt;"")*ISNUMBER(SEARCH("|"&amp;L154&amp;"|",'5_ACOMPANHAMENTO'!$AC$3:$AC$4922)))+((M154&lt;&gt;"")*ISNUMBER(SEARCH("|"&amp;M154&amp;"|",'5_ACOMPANHAMENTO'!$AC$3:$AC$4922)))+((N154&lt;&gt;"")*ISNUMBER(SEARCH("|"&amp;N154&amp;"|",'5_ACOMPANHAMENTO'!$AC$3:$AC$4922)))+((O154&lt;&gt;"")*ISNUMBER(SEARCH("|"&amp;O154&amp;"|",'5_ACOMPANHAMENTO'!$AC$3:$AC$4922)))+((P154&lt;&gt;"")*ISNUMBER(SEARCH("|"&amp;P154&amp;"|",'5_ACOMPANHAMENTO'!$AC$3:$AC$4922)))+((Q154&lt;&gt;"")*ISNUMBER(SEARCH("|"&amp;Q154&amp;"|",'5_ACOMPANHAMENTO'!$AC$3:$AC$4922)))+((R154&lt;&gt;"")*ISNUMBER(SEARCH("|"&amp;R154&amp;"|",'5_ACOMPANHAMENTO'!$AC$3:$AC$4922)))+((S154&lt;&gt;"")*ISNUMBER(SEARCH("|"&amp;S154&amp;"|",'5_ACOMPANHAMENTO'!$AC$3:$AC$4922)))+((T154&lt;&gt;"")*ISNUMBER(SEARCH("|"&amp;T154&amp;"|",'5_ACOMPANHAMENTO'!$AC$3:$AC$4922)))+((U154&lt;&gt;"")*ISNUMBER(SEARCH("|"&amp;U154&amp;"|",'5_ACOMPANHAMENTO'!$AC$3:$AC$4922)))+((V154&lt;&gt;"")*ISNUMBER(SEARCH("|"&amp;V154&amp;"|",'5_ACOMPANHAMENTO'!$AC$3:$AC$4922)))+((W154&lt;&gt;"")*ISNUMBER(SEARCH("|"&amp;W154&amp;"|",'5_ACOMPANHAMENTO'!$AC$3:$AC$4922)))+((X154&lt;&gt;"")*ISNUMBER(SEARCH("|"&amp;X154&amp;"|",'5_ACOMPANHAMENTO'!$AC$3:$AC$4922)))+((Y154&lt;&gt;"")*ISNUMBER(SEARCH("|"&amp;Y154&amp;"|",'5_ACOMPANHAMENTO'!$AC$3:$AC$4922)))+((Z154&lt;&gt;"")*ISNUMBER(SEARCH("|"&amp;Z154&amp;"|",'5_ACOMPANHAMENTO'!$AC$3:$AC$4922)))+((AA154&lt;&gt;"")*ISNUMBER(SEARCH("|"&amp;AA154&amp;"|",'5_ACOMPANHAMENTO'!$AC$3:$AC$4922)))+((AB154&lt;&gt;"")*ISNUMBER(SEARCH("|"&amp;AB154&amp;"|",'5_ACOMPANHAMENTO'!$AC$3:$AC$4922))))&gt;0),0),0)),""))</f>
        <v/>
      </c>
      <c r="B154" s="10" t="inlineStr">
        <is>
          <t>10188,10186,10194</t>
        </is>
      </c>
      <c r="C154" s="10" t="inlineStr">
        <is>
          <t>CARTONAGEM</t>
        </is>
      </c>
      <c r="D154" s="4">
        <f>IF(OR($B154="",$C154=""),"",IFERROR(SUMPRODUCT(--(('5_ACOMPANHAMENTO'!$AD$3:$AD$4922=TRIM($C154&amp;""))*('5_ACOMPANHAMENTO'!$AC$3:$AC$4922&lt;&gt;"")*((((I154&lt;&gt;"")*ISNUMBER(SEARCH("|"&amp;I154&amp;"|",'5_ACOMPANHAMENTO'!$AC$3:$AC$4922)))+((J154&lt;&gt;"")*ISNUMBER(SEARCH("|"&amp;J154&amp;"|",'5_ACOMPANHAMENTO'!$AC$3:$AC$4922)))+((K154&lt;&gt;"")*ISNUMBER(SEARCH("|"&amp;K154&amp;"|",'5_ACOMPANHAMENTO'!$AC$3:$AC$4922)))+((L154&lt;&gt;"")*ISNUMBER(SEARCH("|"&amp;L154&amp;"|",'5_ACOMPANHAMENTO'!$AC$3:$AC$4922)))+((M154&lt;&gt;"")*ISNUMBER(SEARCH("|"&amp;M154&amp;"|",'5_ACOMPANHAMENTO'!$AC$3:$AC$4922)))+((N154&lt;&gt;"")*ISNUMBER(SEARCH("|"&amp;N154&amp;"|",'5_ACOMPANHAMENTO'!$AC$3:$AC$4922)))+((O154&lt;&gt;"")*ISNUMBER(SEARCH("|"&amp;O154&amp;"|",'5_ACOMPANHAMENTO'!$AC$3:$AC$4922)))+((P154&lt;&gt;"")*ISNUMBER(SEARCH("|"&amp;P154&amp;"|",'5_ACOMPANHAMENTO'!$AC$3:$AC$4922)))+((Q154&lt;&gt;"")*ISNUMBER(SEARCH("|"&amp;Q154&amp;"|",'5_ACOMPANHAMENTO'!$AC$3:$AC$4922)))+((R154&lt;&gt;"")*ISNUMBER(SEARCH("|"&amp;R154&amp;"|",'5_ACOMPANHAMENTO'!$AC$3:$AC$4922)))+((S154&lt;&gt;"")*ISNUMBER(SEARCH("|"&amp;S154&amp;"|",'5_ACOMPANHAMENTO'!$AC$3:$AC$4922)))+((T154&lt;&gt;"")*ISNUMBER(SEARCH("|"&amp;T154&amp;"|",'5_ACOMPANHAMENTO'!$AC$3:$AC$4922)))+((U154&lt;&gt;"")*ISNUMBER(SEARCH("|"&amp;U154&amp;"|",'5_ACOMPANHAMENTO'!$AC$3:$AC$4922)))+((V154&lt;&gt;"")*ISNUMBER(SEARCH("|"&amp;V154&amp;"|",'5_ACOMPANHAMENTO'!$AC$3:$AC$4922)))+((W154&lt;&gt;"")*ISNUMBER(SEARCH("|"&amp;W154&amp;"|",'5_ACOMPANHAMENTO'!$AC$3:$AC$4922)))+((X154&lt;&gt;"")*ISNUMBER(SEARCH("|"&amp;X154&amp;"|",'5_ACOMPANHAMENTO'!$AC$3:$AC$4922)))+((Y154&lt;&gt;"")*ISNUMBER(SEARCH("|"&amp;Y154&amp;"|",'5_ACOMPANHAMENTO'!$AC$3:$AC$4922)))+((Z154&lt;&gt;"")*ISNUMBER(SEARCH("|"&amp;Z154&amp;"|",'5_ACOMPANHAMENTO'!$AC$3:$AC$4922)))+((AA154&lt;&gt;"")*ISNUMBER(SEARCH("|"&amp;AA154&amp;"|",'5_ACOMPANHAMENTO'!$AC$3:$AC$4922)))+((AB154&lt;&gt;"")*ISNUMBER(SEARCH("|"&amp;AB154&amp;"|",'5_ACOMPANHAMENTO'!$AC$3:$AC$4922))))&gt;0)),'5_ACOMPANHAMENTO'!$J$3:$J$4922),0))</f>
        <v/>
      </c>
      <c r="E154" s="4">
        <f>IF(G154=0,"FINALIZADO",IF(TODAY()&gt;A154,"ATRASADO "&amp;TODAY()-A154&amp;" DIAS","ADIANTADO "&amp;A154-TODAY()&amp;" DIAS"))</f>
        <v/>
      </c>
      <c r="F154" s="7">
        <f>IF(OR($B154="",$C154=""),"",IFERROR(SUMPRODUCT(--(('5_ACOMPANHAMENTO'!$AD$3:$AD$4922=TRIM($C154&amp;""))*('5_ACOMPANHAMENTO'!$AC$3:$AC$4922&lt;&gt;"")*((((I154&lt;&gt;"")*ISNUMBER(SEARCH("|"&amp;I154&amp;"|",'5_ACOMPANHAMENTO'!$AC$3:$AC$4922)))+((J154&lt;&gt;"")*ISNUMBER(SEARCH("|"&amp;J154&amp;"|",'5_ACOMPANHAMENTO'!$AC$3:$AC$4922)))+((K154&lt;&gt;"")*ISNUMBER(SEARCH("|"&amp;K154&amp;"|",'5_ACOMPANHAMENTO'!$AC$3:$AC$4922)))+((L154&lt;&gt;"")*ISNUMBER(SEARCH("|"&amp;L154&amp;"|",'5_ACOMPANHAMENTO'!$AC$3:$AC$4922)))+((M154&lt;&gt;"")*ISNUMBER(SEARCH("|"&amp;M154&amp;"|",'5_ACOMPANHAMENTO'!$AC$3:$AC$4922)))+((N154&lt;&gt;"")*ISNUMBER(SEARCH("|"&amp;N154&amp;"|",'5_ACOMPANHAMENTO'!$AC$3:$AC$4922)))+((O154&lt;&gt;"")*ISNUMBER(SEARCH("|"&amp;O154&amp;"|",'5_ACOMPANHAMENTO'!$AC$3:$AC$4922)))+((P154&lt;&gt;"")*ISNUMBER(SEARCH("|"&amp;P154&amp;"|",'5_ACOMPANHAMENTO'!$AC$3:$AC$4922)))+((Q154&lt;&gt;"")*ISNUMBER(SEARCH("|"&amp;Q154&amp;"|",'5_ACOMPANHAMENTO'!$AC$3:$AC$4922)))+((R154&lt;&gt;"")*ISNUMBER(SEARCH("|"&amp;R154&amp;"|",'5_ACOMPANHAMENTO'!$AC$3:$AC$4922)))+((S154&lt;&gt;"")*ISNUMBER(SEARCH("|"&amp;S154&amp;"|",'5_ACOMPANHAMENTO'!$AC$3:$AC$4922)))+((T154&lt;&gt;"")*ISNUMBER(SEARCH("|"&amp;T154&amp;"|",'5_ACOMPANHAMENTO'!$AC$3:$AC$4922)))+((U154&lt;&gt;"")*ISNUMBER(SEARCH("|"&amp;U154&amp;"|",'5_ACOMPANHAMENTO'!$AC$3:$AC$4922)))+((V154&lt;&gt;"")*ISNUMBER(SEARCH("|"&amp;V154&amp;"|",'5_ACOMPANHAMENTO'!$AC$3:$AC$4922)))+((W154&lt;&gt;"")*ISNUMBER(SEARCH("|"&amp;W154&amp;"|",'5_ACOMPANHAMENTO'!$AC$3:$AC$4922)))+((X154&lt;&gt;"")*ISNUMBER(SEARCH("|"&amp;X154&amp;"|",'5_ACOMPANHAMENTO'!$AC$3:$AC$4922)))+((Y154&lt;&gt;"")*ISNUMBER(SEARCH("|"&amp;Y154&amp;"|",'5_ACOMPANHAMENTO'!$AC$3:$AC$4922)))+((Z154&lt;&gt;"")*ISNUMBER(SEARCH("|"&amp;Z154&amp;"|",'5_ACOMPANHAMENTO'!$AC$3:$AC$4922)))+((AA154&lt;&gt;"")*ISNUMBER(SEARCH("|"&amp;AA154&amp;"|",'5_ACOMPANHAMENTO'!$AC$3:$AC$4922)))+((AB154&lt;&gt;"")*ISNUMBER(SEARCH("|"&amp;AB154&amp;"|",'5_ACOMPANHAMENTO'!$AC$3:$AC$4922))))&gt;0)),'5_ACOMPANHAMENTO'!$O$3:$O$4922),0))</f>
        <v/>
      </c>
      <c r="G154" s="7">
        <f>IF(OR($B154="",$C154=""),"",D154-F154)</f>
        <v/>
      </c>
      <c r="H154">
        <f>IF(OR($B154="",$C154=""),"",TRIM($B154&amp;"")&amp;"|"&amp;TRIM($C154&amp;""))</f>
        <v/>
      </c>
      <c r="I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",99)),1,99)))</f>
        <v/>
      </c>
      <c r="J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",99)),100,99)))</f>
        <v/>
      </c>
      <c r="K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",99)),199,99)))</f>
        <v/>
      </c>
      <c r="L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",99)),298,99)))</f>
        <v/>
      </c>
      <c r="M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",99)),397,99)))</f>
        <v/>
      </c>
      <c r="N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",99)),496,99)))</f>
        <v/>
      </c>
      <c r="O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",99)),595,99)))</f>
        <v/>
      </c>
      <c r="P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",99)),694,99)))</f>
        <v/>
      </c>
      <c r="Q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",99)),793,99)))</f>
        <v/>
      </c>
      <c r="R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",99)),892,99)))</f>
        <v/>
      </c>
      <c r="S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",99)),991,99)))</f>
        <v/>
      </c>
      <c r="T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",99)),1090,99)))</f>
        <v/>
      </c>
      <c r="U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",99)),1189,99)))</f>
        <v/>
      </c>
      <c r="V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",99)),1288,99)))</f>
        <v/>
      </c>
      <c r="W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",99)),1387,99)))</f>
        <v/>
      </c>
      <c r="X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",99)),1486,99)))</f>
        <v/>
      </c>
      <c r="Y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",99)),1585,99)))</f>
        <v/>
      </c>
      <c r="Z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",99)),1684,99)))</f>
        <v/>
      </c>
      <c r="AA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",99)),1783,99)))</f>
        <v/>
      </c>
      <c r="AB154" s="1">
        <f>IF($B154="","",TRIM(MID(SUBSTITUTE(TRIM(SUBSTITUTE(SUBSTITUTE(SUBSTITUTE(SUBSTITUTE(SUBSTITUTE(SUBSTITUTE(SUBSTITUTE(SUBSTITUTE(SUBSTITUTE(SUBSTITUTE(SUBSTITUTE(SUBSTITUTE(SUBSTITUTE(SUBSTITUTE(TRIM($B154&amp;""),CHAR(10),"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",REPT(" ",99)),1882,99)))</f>
        <v/>
      </c>
    </row>
    <row r="155" hidden="1" ht="14.25" customHeight="1">
      <c r="A155" s="4">
        <f>IF(OR($B155="",$C155=""),"",IFERROR(INDEX('5_ACOMPANHAMENTO'!$A$3:$A$4922,MATCH(1,INDEX(('5_ACOMPANHAMENTO'!$AD$3:$AD$4922=TRIM($C155&amp;""))*('5_ACOMPANHAMENTO'!$AC$3:$AC$4922&lt;&gt;"")*((((I155&lt;&gt;"")*ISNUMBER(SEARCH("|"&amp;I155&amp;"|",'5_ACOMPANHAMENTO'!$AC$3:$AC$4922)))+((J155&lt;&gt;"")*ISNUMBER(SEARCH("|"&amp;J155&amp;"|",'5_ACOMPANHAMENTO'!$AC$3:$AC$4922)))+((K155&lt;&gt;"")*ISNUMBER(SEARCH("|"&amp;K155&amp;"|",'5_ACOMPANHAMENTO'!$AC$3:$AC$4922)))+((L155&lt;&gt;"")*ISNUMBER(SEARCH("|"&amp;L155&amp;"|",'5_ACOMPANHAMENTO'!$AC$3:$AC$4922)))+((M155&lt;&gt;"")*ISNUMBER(SEARCH("|"&amp;M155&amp;"|",'5_ACOMPANHAMENTO'!$AC$3:$AC$4922)))+((N155&lt;&gt;"")*ISNUMBER(SEARCH("|"&amp;N155&amp;"|",'5_ACOMPANHAMENTO'!$AC$3:$AC$4922)))+((O155&lt;&gt;"")*ISNUMBER(SEARCH("|"&amp;O155&amp;"|",'5_ACOMPANHAMENTO'!$AC$3:$AC$4922)))+((P155&lt;&gt;"")*ISNUMBER(SEARCH("|"&amp;P155&amp;"|",'5_ACOMPANHAMENTO'!$AC$3:$AC$4922)))+((Q155&lt;&gt;"")*ISNUMBER(SEARCH("|"&amp;Q155&amp;"|",'5_ACOMPANHAMENTO'!$AC$3:$AC$4922)))+((R155&lt;&gt;"")*ISNUMBER(SEARCH("|"&amp;R155&amp;"|",'5_ACOMPANHAMENTO'!$AC$3:$AC$4922)))+((S155&lt;&gt;"")*ISNUMBER(SEARCH("|"&amp;S155&amp;"|",'5_ACOMPANHAMENTO'!$AC$3:$AC$4922)))+((T155&lt;&gt;"")*ISNUMBER(SEARCH("|"&amp;T155&amp;"|",'5_ACOMPANHAMENTO'!$AC$3:$AC$4922)))+((U155&lt;&gt;"")*ISNUMBER(SEARCH("|"&amp;U155&amp;"|",'5_ACOMPANHAMENTO'!$AC$3:$AC$4922)))+((V155&lt;&gt;"")*ISNUMBER(SEARCH("|"&amp;V155&amp;"|",'5_ACOMPANHAMENTO'!$AC$3:$AC$4922)))+((W155&lt;&gt;"")*ISNUMBER(SEARCH("|"&amp;W155&amp;"|",'5_ACOMPANHAMENTO'!$AC$3:$AC$4922)))+((X155&lt;&gt;"")*ISNUMBER(SEARCH("|"&amp;X155&amp;"|",'5_ACOMPANHAMENTO'!$AC$3:$AC$4922)))+((Y155&lt;&gt;"")*ISNUMBER(SEARCH("|"&amp;Y155&amp;"|",'5_ACOMPANHAMENTO'!$AC$3:$AC$4922)))+((Z155&lt;&gt;"")*ISNUMBER(SEARCH("|"&amp;Z155&amp;"|",'5_ACOMPANHAMENTO'!$AC$3:$AC$4922)))+((AA155&lt;&gt;"")*ISNUMBER(SEARCH("|"&amp;AA155&amp;"|",'5_ACOMPANHAMENTO'!$AC$3:$AC$4922)))+((AB155&lt;&gt;"")*ISNUMBER(SEARCH("|"&amp;AB155&amp;"|",'5_ACOMPANHAMENTO'!$AC$3:$AC$4922))))&gt;0),0),0)),""))</f>
        <v/>
      </c>
      <c r="B155" s="10" t="n">
        <v>10190.10191</v>
      </c>
      <c r="C155" s="10" t="inlineStr">
        <is>
          <t>CARTONAGEM</t>
        </is>
      </c>
      <c r="D155" s="4">
        <f>IF(OR($B155="",$C155=""),"",IFERROR(SUMPRODUCT(--(('5_ACOMPANHAMENTO'!$AD$3:$AD$4922=TRIM($C155&amp;""))*('5_ACOMPANHAMENTO'!$AC$3:$AC$4922&lt;&gt;"")*((((I155&lt;&gt;"")*ISNUMBER(SEARCH("|"&amp;I155&amp;"|",'5_ACOMPANHAMENTO'!$AC$3:$AC$4922)))+((J155&lt;&gt;"")*ISNUMBER(SEARCH("|"&amp;J155&amp;"|",'5_ACOMPANHAMENTO'!$AC$3:$AC$4922)))+((K155&lt;&gt;"")*ISNUMBER(SEARCH("|"&amp;K155&amp;"|",'5_ACOMPANHAMENTO'!$AC$3:$AC$4922)))+((L155&lt;&gt;"")*ISNUMBER(SEARCH("|"&amp;L155&amp;"|",'5_ACOMPANHAMENTO'!$AC$3:$AC$4922)))+((M155&lt;&gt;"")*ISNUMBER(SEARCH("|"&amp;M155&amp;"|",'5_ACOMPANHAMENTO'!$AC$3:$AC$4922)))+((N155&lt;&gt;"")*ISNUMBER(SEARCH("|"&amp;N155&amp;"|",'5_ACOMPANHAMENTO'!$AC$3:$AC$4922)))+((O155&lt;&gt;"")*ISNUMBER(SEARCH("|"&amp;O155&amp;"|",'5_ACOMPANHAMENTO'!$AC$3:$AC$4922)))+((P155&lt;&gt;"")*ISNUMBER(SEARCH("|"&amp;P155&amp;"|",'5_ACOMPANHAMENTO'!$AC$3:$AC$4922)))+((Q155&lt;&gt;"")*ISNUMBER(SEARCH("|"&amp;Q155&amp;"|",'5_ACOMPANHAMENTO'!$AC$3:$AC$4922)))+((R155&lt;&gt;"")*ISNUMBER(SEARCH("|"&amp;R155&amp;"|",'5_ACOMPANHAMENTO'!$AC$3:$AC$4922)))+((S155&lt;&gt;"")*ISNUMBER(SEARCH("|"&amp;S155&amp;"|",'5_ACOMPANHAMENTO'!$AC$3:$AC$4922)))+((T155&lt;&gt;"")*ISNUMBER(SEARCH("|"&amp;T155&amp;"|",'5_ACOMPANHAMENTO'!$AC$3:$AC$4922)))+((U155&lt;&gt;"")*ISNUMBER(SEARCH("|"&amp;U155&amp;"|",'5_ACOMPANHAMENTO'!$AC$3:$AC$4922)))+((V155&lt;&gt;"")*ISNUMBER(SEARCH("|"&amp;V155&amp;"|",'5_ACOMPANHAMENTO'!$AC$3:$AC$4922)))+((W155&lt;&gt;"")*ISNUMBER(SEARCH("|"&amp;W155&amp;"|",'5_ACOMPANHAMENTO'!$AC$3:$AC$4922)))+((X155&lt;&gt;"")*ISNUMBER(SEARCH("|"&amp;X155&amp;"|",'5_ACOMPANHAMENTO'!$AC$3:$AC$4922)))+((Y155&lt;&gt;"")*ISNUMBER(SEARCH("|"&amp;Y155&amp;"|",'5_ACOMPANHAMENTO'!$AC$3:$AC$4922)))+((Z155&lt;&gt;"")*ISNUMBER(SEARCH("|"&amp;Z155&amp;"|",'5_ACOMPANHAMENTO'!$AC$3:$AC$4922)))+((AA155&lt;&gt;"")*ISNUMBER(SEARCH("|"&amp;AA155&amp;"|",'5_ACOMPANHAMENTO'!$AC$3:$AC$4922)))+((AB155&lt;&gt;"")*ISNUMBER(SEARCH("|"&amp;AB155&amp;"|",'5_ACOMPANHAMENTO'!$AC$3:$AC$4922))))&gt;0)),'5_ACOMPANHAMENTO'!$J$3:$J$4922),0))</f>
        <v/>
      </c>
      <c r="E155" s="4">
        <f>IF(G155=0,"FINALIZADO",IF(TODAY()&gt;A155,"ATRASADO "&amp;TODAY()-A155&amp;" DIAS","ADIANTADO "&amp;A155-TODAY()&amp;" DIAS"))</f>
        <v/>
      </c>
      <c r="F155" s="7">
        <f>IF(OR($B155="",$C155=""),"",IFERROR(SUMPRODUCT(--(('5_ACOMPANHAMENTO'!$AD$3:$AD$4922=TRIM($C155&amp;""))*('5_ACOMPANHAMENTO'!$AC$3:$AC$4922&lt;&gt;"")*((((I155&lt;&gt;"")*ISNUMBER(SEARCH("|"&amp;I155&amp;"|",'5_ACOMPANHAMENTO'!$AC$3:$AC$4922)))+((J155&lt;&gt;"")*ISNUMBER(SEARCH("|"&amp;J155&amp;"|",'5_ACOMPANHAMENTO'!$AC$3:$AC$4922)))+((K155&lt;&gt;"")*ISNUMBER(SEARCH("|"&amp;K155&amp;"|",'5_ACOMPANHAMENTO'!$AC$3:$AC$4922)))+((L155&lt;&gt;"")*ISNUMBER(SEARCH("|"&amp;L155&amp;"|",'5_ACOMPANHAMENTO'!$AC$3:$AC$4922)))+((M155&lt;&gt;"")*ISNUMBER(SEARCH("|"&amp;M155&amp;"|",'5_ACOMPANHAMENTO'!$AC$3:$AC$4922)))+((N155&lt;&gt;"")*ISNUMBER(SEARCH("|"&amp;N155&amp;"|",'5_ACOMPANHAMENTO'!$AC$3:$AC$4922)))+((O155&lt;&gt;"")*ISNUMBER(SEARCH("|"&amp;O155&amp;"|",'5_ACOMPANHAMENTO'!$AC$3:$AC$4922)))+((P155&lt;&gt;"")*ISNUMBER(SEARCH("|"&amp;P155&amp;"|",'5_ACOMPANHAMENTO'!$AC$3:$AC$4922)))+((Q155&lt;&gt;"")*ISNUMBER(SEARCH("|"&amp;Q155&amp;"|",'5_ACOMPANHAMENTO'!$AC$3:$AC$4922)))+((R155&lt;&gt;"")*ISNUMBER(SEARCH("|"&amp;R155&amp;"|",'5_ACOMPANHAMENTO'!$AC$3:$AC$4922)))+((S155&lt;&gt;"")*ISNUMBER(SEARCH("|"&amp;S155&amp;"|",'5_ACOMPANHAMENTO'!$AC$3:$AC$4922)))+((T155&lt;&gt;"")*ISNUMBER(SEARCH("|"&amp;T155&amp;"|",'5_ACOMPANHAMENTO'!$AC$3:$AC$4922)))+((U155&lt;&gt;"")*ISNUMBER(SEARCH("|"&amp;U155&amp;"|",'5_ACOMPANHAMENTO'!$AC$3:$AC$4922)))+((V155&lt;&gt;"")*ISNUMBER(SEARCH("|"&amp;V155&amp;"|",'5_ACOMPANHAMENTO'!$AC$3:$AC$4922)))+((W155&lt;&gt;"")*ISNUMBER(SEARCH("|"&amp;W155&amp;"|",'5_ACOMPANHAMENTO'!$AC$3:$AC$4922)))+((X155&lt;&gt;"")*ISNUMBER(SEARCH("|"&amp;X155&amp;"|",'5_ACOMPANHAMENTO'!$AC$3:$AC$4922)))+((Y155&lt;&gt;"")*ISNUMBER(SEARCH("|"&amp;Y155&amp;"|",'5_ACOMPANHAMENTO'!$AC$3:$AC$4922)))+((Z155&lt;&gt;"")*ISNUMBER(SEARCH("|"&amp;Z155&amp;"|",'5_ACOMPANHAMENTO'!$AC$3:$AC$4922)))+((AA155&lt;&gt;"")*ISNUMBER(SEARCH("|"&amp;AA155&amp;"|",'5_ACOMPANHAMENTO'!$AC$3:$AC$4922)))+((AB155&lt;&gt;"")*ISNUMBER(SEARCH("|"&amp;AB155&amp;"|",'5_ACOMPANHAMENTO'!$AC$3:$AC$4922))))&gt;0)),'5_ACOMPANHAMENTO'!$O$3:$O$4922),0))</f>
        <v/>
      </c>
      <c r="G155" s="7">
        <f>IF(OR($B155="",$C155=""),"",D155-F155)</f>
        <v/>
      </c>
      <c r="H155">
        <f>IF(OR($B155="",$C155=""),"",TRIM($B155&amp;"")&amp;"|"&amp;TRIM($C155&amp;""))</f>
        <v/>
      </c>
      <c r="I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",99)),1,99)))</f>
        <v/>
      </c>
      <c r="J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",99)),100,99)))</f>
        <v/>
      </c>
      <c r="K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",99)),199,99)))</f>
        <v/>
      </c>
      <c r="L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",99)),298,99)))</f>
        <v/>
      </c>
      <c r="M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",99)),397,99)))</f>
        <v/>
      </c>
      <c r="N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",99)),496,99)))</f>
        <v/>
      </c>
      <c r="O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",99)),595,99)))</f>
        <v/>
      </c>
      <c r="P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",99)),694,99)))</f>
        <v/>
      </c>
      <c r="Q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",99)),793,99)))</f>
        <v/>
      </c>
      <c r="R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",99)),892,99)))</f>
        <v/>
      </c>
      <c r="S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",99)),991,99)))</f>
        <v/>
      </c>
      <c r="T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",99)),1090,99)))</f>
        <v/>
      </c>
      <c r="U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",99)),1189,99)))</f>
        <v/>
      </c>
      <c r="V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",99)),1288,99)))</f>
        <v/>
      </c>
      <c r="W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",99)),1387,99)))</f>
        <v/>
      </c>
      <c r="X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",99)),1486,99)))</f>
        <v/>
      </c>
      <c r="Y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",99)),1585,99)))</f>
        <v/>
      </c>
      <c r="Z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",99)),1684,99)))</f>
        <v/>
      </c>
      <c r="AA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",99)),1783,99)))</f>
        <v/>
      </c>
      <c r="AB155" s="1">
        <f>IF($B155="","",TRIM(MID(SUBSTITUTE(TRIM(SUBSTITUTE(SUBSTITUTE(SUBSTITUTE(SUBSTITUTE(SUBSTITUTE(SUBSTITUTE(SUBSTITUTE(SUBSTITUTE(SUBSTITUTE(SUBSTITUTE(SUBSTITUTE(SUBSTITUTE(SUBSTITUTE(SUBSTITUTE(TRIM($B155&amp;""),CHAR(10),"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",REPT(" ",99)),1882,99)))</f>
        <v/>
      </c>
    </row>
    <row r="156" hidden="1" ht="14.25" customHeight="1">
      <c r="A156" s="4">
        <f>IF(OR($B156="",$C156=""),"",IFERROR(INDEX('5_ACOMPANHAMENTO'!$A$3:$A$4922,MATCH(1,INDEX(('5_ACOMPANHAMENTO'!$AD$3:$AD$4922=TRIM($C156&amp;""))*('5_ACOMPANHAMENTO'!$AC$3:$AC$4922&lt;&gt;"")*((((I156&lt;&gt;"")*ISNUMBER(SEARCH("|"&amp;I156&amp;"|",'5_ACOMPANHAMENTO'!$AC$3:$AC$4922)))+((J156&lt;&gt;"")*ISNUMBER(SEARCH("|"&amp;J156&amp;"|",'5_ACOMPANHAMENTO'!$AC$3:$AC$4922)))+((K156&lt;&gt;"")*ISNUMBER(SEARCH("|"&amp;K156&amp;"|",'5_ACOMPANHAMENTO'!$AC$3:$AC$4922)))+((L156&lt;&gt;"")*ISNUMBER(SEARCH("|"&amp;L156&amp;"|",'5_ACOMPANHAMENTO'!$AC$3:$AC$4922)))+((M156&lt;&gt;"")*ISNUMBER(SEARCH("|"&amp;M156&amp;"|",'5_ACOMPANHAMENTO'!$AC$3:$AC$4922)))+((N156&lt;&gt;"")*ISNUMBER(SEARCH("|"&amp;N156&amp;"|",'5_ACOMPANHAMENTO'!$AC$3:$AC$4922)))+((O156&lt;&gt;"")*ISNUMBER(SEARCH("|"&amp;O156&amp;"|",'5_ACOMPANHAMENTO'!$AC$3:$AC$4922)))+((P156&lt;&gt;"")*ISNUMBER(SEARCH("|"&amp;P156&amp;"|",'5_ACOMPANHAMENTO'!$AC$3:$AC$4922)))+((Q156&lt;&gt;"")*ISNUMBER(SEARCH("|"&amp;Q156&amp;"|",'5_ACOMPANHAMENTO'!$AC$3:$AC$4922)))+((R156&lt;&gt;"")*ISNUMBER(SEARCH("|"&amp;R156&amp;"|",'5_ACOMPANHAMENTO'!$AC$3:$AC$4922)))+((S156&lt;&gt;"")*ISNUMBER(SEARCH("|"&amp;S156&amp;"|",'5_ACOMPANHAMENTO'!$AC$3:$AC$4922)))+((T156&lt;&gt;"")*ISNUMBER(SEARCH("|"&amp;T156&amp;"|",'5_ACOMPANHAMENTO'!$AC$3:$AC$4922)))+((U156&lt;&gt;"")*ISNUMBER(SEARCH("|"&amp;U156&amp;"|",'5_ACOMPANHAMENTO'!$AC$3:$AC$4922)))+((V156&lt;&gt;"")*ISNUMBER(SEARCH("|"&amp;V156&amp;"|",'5_ACOMPANHAMENTO'!$AC$3:$AC$4922)))+((W156&lt;&gt;"")*ISNUMBER(SEARCH("|"&amp;W156&amp;"|",'5_ACOMPANHAMENTO'!$AC$3:$AC$4922)))+((X156&lt;&gt;"")*ISNUMBER(SEARCH("|"&amp;X156&amp;"|",'5_ACOMPANHAMENTO'!$AC$3:$AC$4922)))+((Y156&lt;&gt;"")*ISNUMBER(SEARCH("|"&amp;Y156&amp;"|",'5_ACOMPANHAMENTO'!$AC$3:$AC$4922)))+((Z156&lt;&gt;"")*ISNUMBER(SEARCH("|"&amp;Z156&amp;"|",'5_ACOMPANHAMENTO'!$AC$3:$AC$4922)))+((AA156&lt;&gt;"")*ISNUMBER(SEARCH("|"&amp;AA156&amp;"|",'5_ACOMPANHAMENTO'!$AC$3:$AC$4922)))+((AB156&lt;&gt;"")*ISNUMBER(SEARCH("|"&amp;AB156&amp;"|",'5_ACOMPANHAMENTO'!$AC$3:$AC$4922))))&gt;0),0),0)),""))</f>
        <v/>
      </c>
      <c r="B156" s="10" t="n">
        <v>10192.10187</v>
      </c>
      <c r="C156" s="10" t="inlineStr">
        <is>
          <t>CARTONAGEM</t>
        </is>
      </c>
      <c r="D156" s="4">
        <f>IF(OR($B156="",$C156=""),"",IFERROR(SUMPRODUCT(--(('5_ACOMPANHAMENTO'!$AD$3:$AD$4922=TRIM($C156&amp;""))*('5_ACOMPANHAMENTO'!$AC$3:$AC$4922&lt;&gt;"")*((((I156&lt;&gt;"")*ISNUMBER(SEARCH("|"&amp;I156&amp;"|",'5_ACOMPANHAMENTO'!$AC$3:$AC$4922)))+((J156&lt;&gt;"")*ISNUMBER(SEARCH("|"&amp;J156&amp;"|",'5_ACOMPANHAMENTO'!$AC$3:$AC$4922)))+((K156&lt;&gt;"")*ISNUMBER(SEARCH("|"&amp;K156&amp;"|",'5_ACOMPANHAMENTO'!$AC$3:$AC$4922)))+((L156&lt;&gt;"")*ISNUMBER(SEARCH("|"&amp;L156&amp;"|",'5_ACOMPANHAMENTO'!$AC$3:$AC$4922)))+((M156&lt;&gt;"")*ISNUMBER(SEARCH("|"&amp;M156&amp;"|",'5_ACOMPANHAMENTO'!$AC$3:$AC$4922)))+((N156&lt;&gt;"")*ISNUMBER(SEARCH("|"&amp;N156&amp;"|",'5_ACOMPANHAMENTO'!$AC$3:$AC$4922)))+((O156&lt;&gt;"")*ISNUMBER(SEARCH("|"&amp;O156&amp;"|",'5_ACOMPANHAMENTO'!$AC$3:$AC$4922)))+((P156&lt;&gt;"")*ISNUMBER(SEARCH("|"&amp;P156&amp;"|",'5_ACOMPANHAMENTO'!$AC$3:$AC$4922)))+((Q156&lt;&gt;"")*ISNUMBER(SEARCH("|"&amp;Q156&amp;"|",'5_ACOMPANHAMENTO'!$AC$3:$AC$4922)))+((R156&lt;&gt;"")*ISNUMBER(SEARCH("|"&amp;R156&amp;"|",'5_ACOMPANHAMENTO'!$AC$3:$AC$4922)))+((S156&lt;&gt;"")*ISNUMBER(SEARCH("|"&amp;S156&amp;"|",'5_ACOMPANHAMENTO'!$AC$3:$AC$4922)))+((T156&lt;&gt;"")*ISNUMBER(SEARCH("|"&amp;T156&amp;"|",'5_ACOMPANHAMENTO'!$AC$3:$AC$4922)))+((U156&lt;&gt;"")*ISNUMBER(SEARCH("|"&amp;U156&amp;"|",'5_ACOMPANHAMENTO'!$AC$3:$AC$4922)))+((V156&lt;&gt;"")*ISNUMBER(SEARCH("|"&amp;V156&amp;"|",'5_ACOMPANHAMENTO'!$AC$3:$AC$4922)))+((W156&lt;&gt;"")*ISNUMBER(SEARCH("|"&amp;W156&amp;"|",'5_ACOMPANHAMENTO'!$AC$3:$AC$4922)))+((X156&lt;&gt;"")*ISNUMBER(SEARCH("|"&amp;X156&amp;"|",'5_ACOMPANHAMENTO'!$AC$3:$AC$4922)))+((Y156&lt;&gt;"")*ISNUMBER(SEARCH("|"&amp;Y156&amp;"|",'5_ACOMPANHAMENTO'!$AC$3:$AC$4922)))+((Z156&lt;&gt;"")*ISNUMBER(SEARCH("|"&amp;Z156&amp;"|",'5_ACOMPANHAMENTO'!$AC$3:$AC$4922)))+((AA156&lt;&gt;"")*ISNUMBER(SEARCH("|"&amp;AA156&amp;"|",'5_ACOMPANHAMENTO'!$AC$3:$AC$4922)))+((AB156&lt;&gt;"")*ISNUMBER(SEARCH("|"&amp;AB156&amp;"|",'5_ACOMPANHAMENTO'!$AC$3:$AC$4922))))&gt;0)),'5_ACOMPANHAMENTO'!$J$3:$J$4922),0))</f>
        <v/>
      </c>
      <c r="E156" s="4">
        <f>IF(G156=0,"FINALIZADO",IF(TODAY()&gt;A156,"ATRASADO "&amp;TODAY()-A156&amp;" DIAS","ADIANTADO "&amp;A156-TODAY()&amp;" DIAS"))</f>
        <v/>
      </c>
      <c r="F156" s="7">
        <f>IF(OR($B156="",$C156=""),"",IFERROR(SUMPRODUCT(--(('5_ACOMPANHAMENTO'!$AD$3:$AD$4922=TRIM($C156&amp;""))*('5_ACOMPANHAMENTO'!$AC$3:$AC$4922&lt;&gt;"")*((((I156&lt;&gt;"")*ISNUMBER(SEARCH("|"&amp;I156&amp;"|",'5_ACOMPANHAMENTO'!$AC$3:$AC$4922)))+((J156&lt;&gt;"")*ISNUMBER(SEARCH("|"&amp;J156&amp;"|",'5_ACOMPANHAMENTO'!$AC$3:$AC$4922)))+((K156&lt;&gt;"")*ISNUMBER(SEARCH("|"&amp;K156&amp;"|",'5_ACOMPANHAMENTO'!$AC$3:$AC$4922)))+((L156&lt;&gt;"")*ISNUMBER(SEARCH("|"&amp;L156&amp;"|",'5_ACOMPANHAMENTO'!$AC$3:$AC$4922)))+((M156&lt;&gt;"")*ISNUMBER(SEARCH("|"&amp;M156&amp;"|",'5_ACOMPANHAMENTO'!$AC$3:$AC$4922)))+((N156&lt;&gt;"")*ISNUMBER(SEARCH("|"&amp;N156&amp;"|",'5_ACOMPANHAMENTO'!$AC$3:$AC$4922)))+((O156&lt;&gt;"")*ISNUMBER(SEARCH("|"&amp;O156&amp;"|",'5_ACOMPANHAMENTO'!$AC$3:$AC$4922)))+((P156&lt;&gt;"")*ISNUMBER(SEARCH("|"&amp;P156&amp;"|",'5_ACOMPANHAMENTO'!$AC$3:$AC$4922)))+((Q156&lt;&gt;"")*ISNUMBER(SEARCH("|"&amp;Q156&amp;"|",'5_ACOMPANHAMENTO'!$AC$3:$AC$4922)))+((R156&lt;&gt;"")*ISNUMBER(SEARCH("|"&amp;R156&amp;"|",'5_ACOMPANHAMENTO'!$AC$3:$AC$4922)))+((S156&lt;&gt;"")*ISNUMBER(SEARCH("|"&amp;S156&amp;"|",'5_ACOMPANHAMENTO'!$AC$3:$AC$4922)))+((T156&lt;&gt;"")*ISNUMBER(SEARCH("|"&amp;T156&amp;"|",'5_ACOMPANHAMENTO'!$AC$3:$AC$4922)))+((U156&lt;&gt;"")*ISNUMBER(SEARCH("|"&amp;U156&amp;"|",'5_ACOMPANHAMENTO'!$AC$3:$AC$4922)))+((V156&lt;&gt;"")*ISNUMBER(SEARCH("|"&amp;V156&amp;"|",'5_ACOMPANHAMENTO'!$AC$3:$AC$4922)))+((W156&lt;&gt;"")*ISNUMBER(SEARCH("|"&amp;W156&amp;"|",'5_ACOMPANHAMENTO'!$AC$3:$AC$4922)))+((X156&lt;&gt;"")*ISNUMBER(SEARCH("|"&amp;X156&amp;"|",'5_ACOMPANHAMENTO'!$AC$3:$AC$4922)))+((Y156&lt;&gt;"")*ISNUMBER(SEARCH("|"&amp;Y156&amp;"|",'5_ACOMPANHAMENTO'!$AC$3:$AC$4922)))+((Z156&lt;&gt;"")*ISNUMBER(SEARCH("|"&amp;Z156&amp;"|",'5_ACOMPANHAMENTO'!$AC$3:$AC$4922)))+((AA156&lt;&gt;"")*ISNUMBER(SEARCH("|"&amp;AA156&amp;"|",'5_ACOMPANHAMENTO'!$AC$3:$AC$4922)))+((AB156&lt;&gt;"")*ISNUMBER(SEARCH("|"&amp;AB156&amp;"|",'5_ACOMPANHAMENTO'!$AC$3:$AC$4922))))&gt;0)),'5_ACOMPANHAMENTO'!$O$3:$O$4922),0))</f>
        <v/>
      </c>
      <c r="G156" s="7">
        <f>IF(OR($B156="",$C156=""),"",D156-F156)</f>
        <v/>
      </c>
      <c r="H156">
        <f>IF(OR($B156="",$C156=""),"",TRIM($B156&amp;"")&amp;"|"&amp;TRIM($C156&amp;""))</f>
        <v/>
      </c>
      <c r="I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",99)),1,99)))</f>
        <v/>
      </c>
      <c r="J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",99)),100,99)))</f>
        <v/>
      </c>
      <c r="K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",99)),199,99)))</f>
        <v/>
      </c>
      <c r="L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",99)),298,99)))</f>
        <v/>
      </c>
      <c r="M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",99)),397,99)))</f>
        <v/>
      </c>
      <c r="N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",99)),496,99)))</f>
        <v/>
      </c>
      <c r="O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",99)),595,99)))</f>
        <v/>
      </c>
      <c r="P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",99)),694,99)))</f>
        <v/>
      </c>
      <c r="Q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",99)),793,99)))</f>
        <v/>
      </c>
      <c r="R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",99)),892,99)))</f>
        <v/>
      </c>
      <c r="S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",99)),991,99)))</f>
        <v/>
      </c>
      <c r="T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",99)),1090,99)))</f>
        <v/>
      </c>
      <c r="U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",99)),1189,99)))</f>
        <v/>
      </c>
      <c r="V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",99)),1288,99)))</f>
        <v/>
      </c>
      <c r="W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",99)),1387,99)))</f>
        <v/>
      </c>
      <c r="X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",99)),1486,99)))</f>
        <v/>
      </c>
      <c r="Y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",99)),1585,99)))</f>
        <v/>
      </c>
      <c r="Z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",99)),1684,99)))</f>
        <v/>
      </c>
      <c r="AA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",99)),1783,99)))</f>
        <v/>
      </c>
      <c r="AB156" s="1">
        <f>IF($B156="","",TRIM(MID(SUBSTITUTE(TRIM(SUBSTITUTE(SUBSTITUTE(SUBSTITUTE(SUBSTITUTE(SUBSTITUTE(SUBSTITUTE(SUBSTITUTE(SUBSTITUTE(SUBSTITUTE(SUBSTITUTE(SUBSTITUTE(SUBSTITUTE(SUBSTITUTE(SUBSTITUTE(TRIM($B156&amp;""),CHAR(10),"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",REPT(" ",99)),1882,99)))</f>
        <v/>
      </c>
    </row>
    <row r="157" hidden="1" ht="14.25" customHeight="1">
      <c r="A157" s="4">
        <f>IF(OR($B157="",$C157=""),"",IFERROR(INDEX('5_ACOMPANHAMENTO'!$A$3:$A$4922,MATCH(1,INDEX(('5_ACOMPANHAMENTO'!$AD$3:$AD$4922=TRIM($C157&amp;""))*('5_ACOMPANHAMENTO'!$AC$3:$AC$4922&lt;&gt;"")*((((I157&lt;&gt;"")*ISNUMBER(SEARCH("|"&amp;I157&amp;"|",'5_ACOMPANHAMENTO'!$AC$3:$AC$4922)))+((J157&lt;&gt;"")*ISNUMBER(SEARCH("|"&amp;J157&amp;"|",'5_ACOMPANHAMENTO'!$AC$3:$AC$4922)))+((K157&lt;&gt;"")*ISNUMBER(SEARCH("|"&amp;K157&amp;"|",'5_ACOMPANHAMENTO'!$AC$3:$AC$4922)))+((L157&lt;&gt;"")*ISNUMBER(SEARCH("|"&amp;L157&amp;"|",'5_ACOMPANHAMENTO'!$AC$3:$AC$4922)))+((M157&lt;&gt;"")*ISNUMBER(SEARCH("|"&amp;M157&amp;"|",'5_ACOMPANHAMENTO'!$AC$3:$AC$4922)))+((N157&lt;&gt;"")*ISNUMBER(SEARCH("|"&amp;N157&amp;"|",'5_ACOMPANHAMENTO'!$AC$3:$AC$4922)))+((O157&lt;&gt;"")*ISNUMBER(SEARCH("|"&amp;O157&amp;"|",'5_ACOMPANHAMENTO'!$AC$3:$AC$4922)))+((P157&lt;&gt;"")*ISNUMBER(SEARCH("|"&amp;P157&amp;"|",'5_ACOMPANHAMENTO'!$AC$3:$AC$4922)))+((Q157&lt;&gt;"")*ISNUMBER(SEARCH("|"&amp;Q157&amp;"|",'5_ACOMPANHAMENTO'!$AC$3:$AC$4922)))+((R157&lt;&gt;"")*ISNUMBER(SEARCH("|"&amp;R157&amp;"|",'5_ACOMPANHAMENTO'!$AC$3:$AC$4922)))+((S157&lt;&gt;"")*ISNUMBER(SEARCH("|"&amp;S157&amp;"|",'5_ACOMPANHAMENTO'!$AC$3:$AC$4922)))+((T157&lt;&gt;"")*ISNUMBER(SEARCH("|"&amp;T157&amp;"|",'5_ACOMPANHAMENTO'!$AC$3:$AC$4922)))+((U157&lt;&gt;"")*ISNUMBER(SEARCH("|"&amp;U157&amp;"|",'5_ACOMPANHAMENTO'!$AC$3:$AC$4922)))+((V157&lt;&gt;"")*ISNUMBER(SEARCH("|"&amp;V157&amp;"|",'5_ACOMPANHAMENTO'!$AC$3:$AC$4922)))+((W157&lt;&gt;"")*ISNUMBER(SEARCH("|"&amp;W157&amp;"|",'5_ACOMPANHAMENTO'!$AC$3:$AC$4922)))+((X157&lt;&gt;"")*ISNUMBER(SEARCH("|"&amp;X157&amp;"|",'5_ACOMPANHAMENTO'!$AC$3:$AC$4922)))+((Y157&lt;&gt;"")*ISNUMBER(SEARCH("|"&amp;Y157&amp;"|",'5_ACOMPANHAMENTO'!$AC$3:$AC$4922)))+((Z157&lt;&gt;"")*ISNUMBER(SEARCH("|"&amp;Z157&amp;"|",'5_ACOMPANHAMENTO'!$AC$3:$AC$4922)))+((AA157&lt;&gt;"")*ISNUMBER(SEARCH("|"&amp;AA157&amp;"|",'5_ACOMPANHAMENTO'!$AC$3:$AC$4922)))+((AB157&lt;&gt;"")*ISNUMBER(SEARCH("|"&amp;AB157&amp;"|",'5_ACOMPANHAMENTO'!$AC$3:$AC$4922))))&gt;0),0),0)),""))</f>
        <v/>
      </c>
      <c r="B157" s="10" t="n">
        <v>10192.10187</v>
      </c>
      <c r="C157" s="10" t="inlineStr">
        <is>
          <t>CARTONAGEM</t>
        </is>
      </c>
      <c r="D157" s="4">
        <f>IF(OR($B157="",$C157=""),"",IFERROR(SUMPRODUCT(--(('5_ACOMPANHAMENTO'!$AD$3:$AD$4922=TRIM($C157&amp;""))*('5_ACOMPANHAMENTO'!$AC$3:$AC$4922&lt;&gt;"")*((((I157&lt;&gt;"")*ISNUMBER(SEARCH("|"&amp;I157&amp;"|",'5_ACOMPANHAMENTO'!$AC$3:$AC$4922)))+((J157&lt;&gt;"")*ISNUMBER(SEARCH("|"&amp;J157&amp;"|",'5_ACOMPANHAMENTO'!$AC$3:$AC$4922)))+((K157&lt;&gt;"")*ISNUMBER(SEARCH("|"&amp;K157&amp;"|",'5_ACOMPANHAMENTO'!$AC$3:$AC$4922)))+((L157&lt;&gt;"")*ISNUMBER(SEARCH("|"&amp;L157&amp;"|",'5_ACOMPANHAMENTO'!$AC$3:$AC$4922)))+((M157&lt;&gt;"")*ISNUMBER(SEARCH("|"&amp;M157&amp;"|",'5_ACOMPANHAMENTO'!$AC$3:$AC$4922)))+((N157&lt;&gt;"")*ISNUMBER(SEARCH("|"&amp;N157&amp;"|",'5_ACOMPANHAMENTO'!$AC$3:$AC$4922)))+((O157&lt;&gt;"")*ISNUMBER(SEARCH("|"&amp;O157&amp;"|",'5_ACOMPANHAMENTO'!$AC$3:$AC$4922)))+((P157&lt;&gt;"")*ISNUMBER(SEARCH("|"&amp;P157&amp;"|",'5_ACOMPANHAMENTO'!$AC$3:$AC$4922)))+((Q157&lt;&gt;"")*ISNUMBER(SEARCH("|"&amp;Q157&amp;"|",'5_ACOMPANHAMENTO'!$AC$3:$AC$4922)))+((R157&lt;&gt;"")*ISNUMBER(SEARCH("|"&amp;R157&amp;"|",'5_ACOMPANHAMENTO'!$AC$3:$AC$4922)))+((S157&lt;&gt;"")*ISNUMBER(SEARCH("|"&amp;S157&amp;"|",'5_ACOMPANHAMENTO'!$AC$3:$AC$4922)))+((T157&lt;&gt;"")*ISNUMBER(SEARCH("|"&amp;T157&amp;"|",'5_ACOMPANHAMENTO'!$AC$3:$AC$4922)))+((U157&lt;&gt;"")*ISNUMBER(SEARCH("|"&amp;U157&amp;"|",'5_ACOMPANHAMENTO'!$AC$3:$AC$4922)))+((V157&lt;&gt;"")*ISNUMBER(SEARCH("|"&amp;V157&amp;"|",'5_ACOMPANHAMENTO'!$AC$3:$AC$4922)))+((W157&lt;&gt;"")*ISNUMBER(SEARCH("|"&amp;W157&amp;"|",'5_ACOMPANHAMENTO'!$AC$3:$AC$4922)))+((X157&lt;&gt;"")*ISNUMBER(SEARCH("|"&amp;X157&amp;"|",'5_ACOMPANHAMENTO'!$AC$3:$AC$4922)))+((Y157&lt;&gt;"")*ISNUMBER(SEARCH("|"&amp;Y157&amp;"|",'5_ACOMPANHAMENTO'!$AC$3:$AC$4922)))+((Z157&lt;&gt;"")*ISNUMBER(SEARCH("|"&amp;Z157&amp;"|",'5_ACOMPANHAMENTO'!$AC$3:$AC$4922)))+((AA157&lt;&gt;"")*ISNUMBER(SEARCH("|"&amp;AA157&amp;"|",'5_ACOMPANHAMENTO'!$AC$3:$AC$4922)))+((AB157&lt;&gt;"")*ISNUMBER(SEARCH("|"&amp;AB157&amp;"|",'5_ACOMPANHAMENTO'!$AC$3:$AC$4922))))&gt;0)),'5_ACOMPANHAMENTO'!$J$3:$J$4922),0))</f>
        <v/>
      </c>
      <c r="E157" s="4">
        <f>IF(G157=0,"FINALIZADO",IF(TODAY()&gt;A157,"ATRASADO "&amp;TODAY()-A157&amp;" DIAS","ADIANTADO "&amp;A157-TODAY()&amp;" DIAS"))</f>
        <v/>
      </c>
      <c r="F157" s="7">
        <f>IF(OR($B157="",$C157=""),"",IFERROR(SUMPRODUCT(--(('5_ACOMPANHAMENTO'!$AD$3:$AD$4922=TRIM($C157&amp;""))*('5_ACOMPANHAMENTO'!$AC$3:$AC$4922&lt;&gt;"")*((((I157&lt;&gt;"")*ISNUMBER(SEARCH("|"&amp;I157&amp;"|",'5_ACOMPANHAMENTO'!$AC$3:$AC$4922)))+((J157&lt;&gt;"")*ISNUMBER(SEARCH("|"&amp;J157&amp;"|",'5_ACOMPANHAMENTO'!$AC$3:$AC$4922)))+((K157&lt;&gt;"")*ISNUMBER(SEARCH("|"&amp;K157&amp;"|",'5_ACOMPANHAMENTO'!$AC$3:$AC$4922)))+((L157&lt;&gt;"")*ISNUMBER(SEARCH("|"&amp;L157&amp;"|",'5_ACOMPANHAMENTO'!$AC$3:$AC$4922)))+((M157&lt;&gt;"")*ISNUMBER(SEARCH("|"&amp;M157&amp;"|",'5_ACOMPANHAMENTO'!$AC$3:$AC$4922)))+((N157&lt;&gt;"")*ISNUMBER(SEARCH("|"&amp;N157&amp;"|",'5_ACOMPANHAMENTO'!$AC$3:$AC$4922)))+((O157&lt;&gt;"")*ISNUMBER(SEARCH("|"&amp;O157&amp;"|",'5_ACOMPANHAMENTO'!$AC$3:$AC$4922)))+((P157&lt;&gt;"")*ISNUMBER(SEARCH("|"&amp;P157&amp;"|",'5_ACOMPANHAMENTO'!$AC$3:$AC$4922)))+((Q157&lt;&gt;"")*ISNUMBER(SEARCH("|"&amp;Q157&amp;"|",'5_ACOMPANHAMENTO'!$AC$3:$AC$4922)))+((R157&lt;&gt;"")*ISNUMBER(SEARCH("|"&amp;R157&amp;"|",'5_ACOMPANHAMENTO'!$AC$3:$AC$4922)))+((S157&lt;&gt;"")*ISNUMBER(SEARCH("|"&amp;S157&amp;"|",'5_ACOMPANHAMENTO'!$AC$3:$AC$4922)))+((T157&lt;&gt;"")*ISNUMBER(SEARCH("|"&amp;T157&amp;"|",'5_ACOMPANHAMENTO'!$AC$3:$AC$4922)))+((U157&lt;&gt;"")*ISNUMBER(SEARCH("|"&amp;U157&amp;"|",'5_ACOMPANHAMENTO'!$AC$3:$AC$4922)))+((V157&lt;&gt;"")*ISNUMBER(SEARCH("|"&amp;V157&amp;"|",'5_ACOMPANHAMENTO'!$AC$3:$AC$4922)))+((W157&lt;&gt;"")*ISNUMBER(SEARCH("|"&amp;W157&amp;"|",'5_ACOMPANHAMENTO'!$AC$3:$AC$4922)))+((X157&lt;&gt;"")*ISNUMBER(SEARCH("|"&amp;X157&amp;"|",'5_ACOMPANHAMENTO'!$AC$3:$AC$4922)))+((Y157&lt;&gt;"")*ISNUMBER(SEARCH("|"&amp;Y157&amp;"|",'5_ACOMPANHAMENTO'!$AC$3:$AC$4922)))+((Z157&lt;&gt;"")*ISNUMBER(SEARCH("|"&amp;Z157&amp;"|",'5_ACOMPANHAMENTO'!$AC$3:$AC$4922)))+((AA157&lt;&gt;"")*ISNUMBER(SEARCH("|"&amp;AA157&amp;"|",'5_ACOMPANHAMENTO'!$AC$3:$AC$4922)))+((AB157&lt;&gt;"")*ISNUMBER(SEARCH("|"&amp;AB157&amp;"|",'5_ACOMPANHAMENTO'!$AC$3:$AC$4922))))&gt;0)),'5_ACOMPANHAMENTO'!$O$3:$O$4922),0))</f>
        <v/>
      </c>
      <c r="G157" s="7">
        <f>IF(OR($B157="",$C157=""),"",D157-F157)</f>
        <v/>
      </c>
      <c r="H157">
        <f>IF(OR($B157="",$C157=""),"",TRIM($B157&amp;"")&amp;"|"&amp;TRIM($C157&amp;""))</f>
        <v/>
      </c>
      <c r="I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",99)),1,99)))</f>
        <v/>
      </c>
      <c r="J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",99)),100,99)))</f>
        <v/>
      </c>
      <c r="K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",99)),199,99)))</f>
        <v/>
      </c>
      <c r="L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",99)),298,99)))</f>
        <v/>
      </c>
      <c r="M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",99)),397,99)))</f>
        <v/>
      </c>
      <c r="N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",99)),496,99)))</f>
        <v/>
      </c>
      <c r="O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",99)),595,99)))</f>
        <v/>
      </c>
      <c r="P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",99)),694,99)))</f>
        <v/>
      </c>
      <c r="Q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",99)),793,99)))</f>
        <v/>
      </c>
      <c r="R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",99)),892,99)))</f>
        <v/>
      </c>
      <c r="S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",99)),991,99)))</f>
        <v/>
      </c>
      <c r="T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",99)),1090,99)))</f>
        <v/>
      </c>
      <c r="U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",99)),1189,99)))</f>
        <v/>
      </c>
      <c r="V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",99)),1288,99)))</f>
        <v/>
      </c>
      <c r="W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",99)),1387,99)))</f>
        <v/>
      </c>
      <c r="X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",99)),1486,99)))</f>
        <v/>
      </c>
      <c r="Y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",99)),1585,99)))</f>
        <v/>
      </c>
      <c r="Z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",99)),1684,99)))</f>
        <v/>
      </c>
      <c r="AA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",99)),1783,99)))</f>
        <v/>
      </c>
      <c r="AB157" s="1">
        <f>IF($B157="","",TRIM(MID(SUBSTITUTE(TRIM(SUBSTITUTE(SUBSTITUTE(SUBSTITUTE(SUBSTITUTE(SUBSTITUTE(SUBSTITUTE(SUBSTITUTE(SUBSTITUTE(SUBSTITUTE(SUBSTITUTE(SUBSTITUTE(SUBSTITUTE(SUBSTITUTE(SUBSTITUTE(TRIM($B157&amp;""),CHAR(10),"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",REPT(" ",99)),1882,99)))</f>
        <v/>
      </c>
    </row>
    <row r="158" hidden="1" ht="14.25" customHeight="1">
      <c r="A158" s="4">
        <f>IF(OR($B158="",$C158=""),"",IFERROR(INDEX('5_ACOMPANHAMENTO'!$A$3:$A$4922,MATCH(1,INDEX(('5_ACOMPANHAMENTO'!$AD$3:$AD$4922=TRIM($C158&amp;""))*('5_ACOMPANHAMENTO'!$AC$3:$AC$4922&lt;&gt;"")*((((I158&lt;&gt;"")*ISNUMBER(SEARCH("|"&amp;I158&amp;"|",'5_ACOMPANHAMENTO'!$AC$3:$AC$4922)))+((J158&lt;&gt;"")*ISNUMBER(SEARCH("|"&amp;J158&amp;"|",'5_ACOMPANHAMENTO'!$AC$3:$AC$4922)))+((K158&lt;&gt;"")*ISNUMBER(SEARCH("|"&amp;K158&amp;"|",'5_ACOMPANHAMENTO'!$AC$3:$AC$4922)))+((L158&lt;&gt;"")*ISNUMBER(SEARCH("|"&amp;L158&amp;"|",'5_ACOMPANHAMENTO'!$AC$3:$AC$4922)))+((M158&lt;&gt;"")*ISNUMBER(SEARCH("|"&amp;M158&amp;"|",'5_ACOMPANHAMENTO'!$AC$3:$AC$4922)))+((N158&lt;&gt;"")*ISNUMBER(SEARCH("|"&amp;N158&amp;"|",'5_ACOMPANHAMENTO'!$AC$3:$AC$4922)))+((O158&lt;&gt;"")*ISNUMBER(SEARCH("|"&amp;O158&amp;"|",'5_ACOMPANHAMENTO'!$AC$3:$AC$4922)))+((P158&lt;&gt;"")*ISNUMBER(SEARCH("|"&amp;P158&amp;"|",'5_ACOMPANHAMENTO'!$AC$3:$AC$4922)))+((Q158&lt;&gt;"")*ISNUMBER(SEARCH("|"&amp;Q158&amp;"|",'5_ACOMPANHAMENTO'!$AC$3:$AC$4922)))+((R158&lt;&gt;"")*ISNUMBER(SEARCH("|"&amp;R158&amp;"|",'5_ACOMPANHAMENTO'!$AC$3:$AC$4922)))+((S158&lt;&gt;"")*ISNUMBER(SEARCH("|"&amp;S158&amp;"|",'5_ACOMPANHAMENTO'!$AC$3:$AC$4922)))+((T158&lt;&gt;"")*ISNUMBER(SEARCH("|"&amp;T158&amp;"|",'5_ACOMPANHAMENTO'!$AC$3:$AC$4922)))+((U158&lt;&gt;"")*ISNUMBER(SEARCH("|"&amp;U158&amp;"|",'5_ACOMPANHAMENTO'!$AC$3:$AC$4922)))+((V158&lt;&gt;"")*ISNUMBER(SEARCH("|"&amp;V158&amp;"|",'5_ACOMPANHAMENTO'!$AC$3:$AC$4922)))+((W158&lt;&gt;"")*ISNUMBER(SEARCH("|"&amp;W158&amp;"|",'5_ACOMPANHAMENTO'!$AC$3:$AC$4922)))+((X158&lt;&gt;"")*ISNUMBER(SEARCH("|"&amp;X158&amp;"|",'5_ACOMPANHAMENTO'!$AC$3:$AC$4922)))+((Y158&lt;&gt;"")*ISNUMBER(SEARCH("|"&amp;Y158&amp;"|",'5_ACOMPANHAMENTO'!$AC$3:$AC$4922)))+((Z158&lt;&gt;"")*ISNUMBER(SEARCH("|"&amp;Z158&amp;"|",'5_ACOMPANHAMENTO'!$AC$3:$AC$4922)))+((AA158&lt;&gt;"")*ISNUMBER(SEARCH("|"&amp;AA158&amp;"|",'5_ACOMPANHAMENTO'!$AC$3:$AC$4922)))+((AB158&lt;&gt;"")*ISNUMBER(SEARCH("|"&amp;AB158&amp;"|",'5_ACOMPANHAMENTO'!$AC$3:$AC$4922))))&gt;0),0),0)),""))</f>
        <v/>
      </c>
      <c r="B158" s="10" t="n">
        <v>10192.10187</v>
      </c>
      <c r="C158" s="10" t="inlineStr">
        <is>
          <t>CARTONAGEM</t>
        </is>
      </c>
      <c r="D158" s="4">
        <f>IF(OR($B158="",$C158=""),"",IFERROR(SUMPRODUCT(--(('5_ACOMPANHAMENTO'!$AD$3:$AD$4922=TRIM($C158&amp;""))*('5_ACOMPANHAMENTO'!$AC$3:$AC$4922&lt;&gt;"")*((((I158&lt;&gt;"")*ISNUMBER(SEARCH("|"&amp;I158&amp;"|",'5_ACOMPANHAMENTO'!$AC$3:$AC$4922)))+((J158&lt;&gt;"")*ISNUMBER(SEARCH("|"&amp;J158&amp;"|",'5_ACOMPANHAMENTO'!$AC$3:$AC$4922)))+((K158&lt;&gt;"")*ISNUMBER(SEARCH("|"&amp;K158&amp;"|",'5_ACOMPANHAMENTO'!$AC$3:$AC$4922)))+((L158&lt;&gt;"")*ISNUMBER(SEARCH("|"&amp;L158&amp;"|",'5_ACOMPANHAMENTO'!$AC$3:$AC$4922)))+((M158&lt;&gt;"")*ISNUMBER(SEARCH("|"&amp;M158&amp;"|",'5_ACOMPANHAMENTO'!$AC$3:$AC$4922)))+((N158&lt;&gt;"")*ISNUMBER(SEARCH("|"&amp;N158&amp;"|",'5_ACOMPANHAMENTO'!$AC$3:$AC$4922)))+((O158&lt;&gt;"")*ISNUMBER(SEARCH("|"&amp;O158&amp;"|",'5_ACOMPANHAMENTO'!$AC$3:$AC$4922)))+((P158&lt;&gt;"")*ISNUMBER(SEARCH("|"&amp;P158&amp;"|",'5_ACOMPANHAMENTO'!$AC$3:$AC$4922)))+((Q158&lt;&gt;"")*ISNUMBER(SEARCH("|"&amp;Q158&amp;"|",'5_ACOMPANHAMENTO'!$AC$3:$AC$4922)))+((R158&lt;&gt;"")*ISNUMBER(SEARCH("|"&amp;R158&amp;"|",'5_ACOMPANHAMENTO'!$AC$3:$AC$4922)))+((S158&lt;&gt;"")*ISNUMBER(SEARCH("|"&amp;S158&amp;"|",'5_ACOMPANHAMENTO'!$AC$3:$AC$4922)))+((T158&lt;&gt;"")*ISNUMBER(SEARCH("|"&amp;T158&amp;"|",'5_ACOMPANHAMENTO'!$AC$3:$AC$4922)))+((U158&lt;&gt;"")*ISNUMBER(SEARCH("|"&amp;U158&amp;"|",'5_ACOMPANHAMENTO'!$AC$3:$AC$4922)))+((V158&lt;&gt;"")*ISNUMBER(SEARCH("|"&amp;V158&amp;"|",'5_ACOMPANHAMENTO'!$AC$3:$AC$4922)))+((W158&lt;&gt;"")*ISNUMBER(SEARCH("|"&amp;W158&amp;"|",'5_ACOMPANHAMENTO'!$AC$3:$AC$4922)))+((X158&lt;&gt;"")*ISNUMBER(SEARCH("|"&amp;X158&amp;"|",'5_ACOMPANHAMENTO'!$AC$3:$AC$4922)))+((Y158&lt;&gt;"")*ISNUMBER(SEARCH("|"&amp;Y158&amp;"|",'5_ACOMPANHAMENTO'!$AC$3:$AC$4922)))+((Z158&lt;&gt;"")*ISNUMBER(SEARCH("|"&amp;Z158&amp;"|",'5_ACOMPANHAMENTO'!$AC$3:$AC$4922)))+((AA158&lt;&gt;"")*ISNUMBER(SEARCH("|"&amp;AA158&amp;"|",'5_ACOMPANHAMENTO'!$AC$3:$AC$4922)))+((AB158&lt;&gt;"")*ISNUMBER(SEARCH("|"&amp;AB158&amp;"|",'5_ACOMPANHAMENTO'!$AC$3:$AC$4922))))&gt;0)),'5_ACOMPANHAMENTO'!$J$3:$J$4922),0))</f>
        <v/>
      </c>
      <c r="E158" s="4">
        <f>IF(G158=0,"FINALIZADO",IF(TODAY()&gt;A158,"ATRASADO "&amp;TODAY()-A158&amp;" DIAS","ADIANTADO "&amp;A158-TODAY()&amp;" DIAS"))</f>
        <v/>
      </c>
      <c r="F158" s="7">
        <f>IF(OR($B158="",$C158=""),"",IFERROR(SUMPRODUCT(--(('5_ACOMPANHAMENTO'!$AD$3:$AD$4922=TRIM($C158&amp;""))*('5_ACOMPANHAMENTO'!$AC$3:$AC$4922&lt;&gt;"")*((((I158&lt;&gt;"")*ISNUMBER(SEARCH("|"&amp;I158&amp;"|",'5_ACOMPANHAMENTO'!$AC$3:$AC$4922)))+((J158&lt;&gt;"")*ISNUMBER(SEARCH("|"&amp;J158&amp;"|",'5_ACOMPANHAMENTO'!$AC$3:$AC$4922)))+((K158&lt;&gt;"")*ISNUMBER(SEARCH("|"&amp;K158&amp;"|",'5_ACOMPANHAMENTO'!$AC$3:$AC$4922)))+((L158&lt;&gt;"")*ISNUMBER(SEARCH("|"&amp;L158&amp;"|",'5_ACOMPANHAMENTO'!$AC$3:$AC$4922)))+((M158&lt;&gt;"")*ISNUMBER(SEARCH("|"&amp;M158&amp;"|",'5_ACOMPANHAMENTO'!$AC$3:$AC$4922)))+((N158&lt;&gt;"")*ISNUMBER(SEARCH("|"&amp;N158&amp;"|",'5_ACOMPANHAMENTO'!$AC$3:$AC$4922)))+((O158&lt;&gt;"")*ISNUMBER(SEARCH("|"&amp;O158&amp;"|",'5_ACOMPANHAMENTO'!$AC$3:$AC$4922)))+((P158&lt;&gt;"")*ISNUMBER(SEARCH("|"&amp;P158&amp;"|",'5_ACOMPANHAMENTO'!$AC$3:$AC$4922)))+((Q158&lt;&gt;"")*ISNUMBER(SEARCH("|"&amp;Q158&amp;"|",'5_ACOMPANHAMENTO'!$AC$3:$AC$4922)))+((R158&lt;&gt;"")*ISNUMBER(SEARCH("|"&amp;R158&amp;"|",'5_ACOMPANHAMENTO'!$AC$3:$AC$4922)))+((S158&lt;&gt;"")*ISNUMBER(SEARCH("|"&amp;S158&amp;"|",'5_ACOMPANHAMENTO'!$AC$3:$AC$4922)))+((T158&lt;&gt;"")*ISNUMBER(SEARCH("|"&amp;T158&amp;"|",'5_ACOMPANHAMENTO'!$AC$3:$AC$4922)))+((U158&lt;&gt;"")*ISNUMBER(SEARCH("|"&amp;U158&amp;"|",'5_ACOMPANHAMENTO'!$AC$3:$AC$4922)))+((V158&lt;&gt;"")*ISNUMBER(SEARCH("|"&amp;V158&amp;"|",'5_ACOMPANHAMENTO'!$AC$3:$AC$4922)))+((W158&lt;&gt;"")*ISNUMBER(SEARCH("|"&amp;W158&amp;"|",'5_ACOMPANHAMENTO'!$AC$3:$AC$4922)))+((X158&lt;&gt;"")*ISNUMBER(SEARCH("|"&amp;X158&amp;"|",'5_ACOMPANHAMENTO'!$AC$3:$AC$4922)))+((Y158&lt;&gt;"")*ISNUMBER(SEARCH("|"&amp;Y158&amp;"|",'5_ACOMPANHAMENTO'!$AC$3:$AC$4922)))+((Z158&lt;&gt;"")*ISNUMBER(SEARCH("|"&amp;Z158&amp;"|",'5_ACOMPANHAMENTO'!$AC$3:$AC$4922)))+((AA158&lt;&gt;"")*ISNUMBER(SEARCH("|"&amp;AA158&amp;"|",'5_ACOMPANHAMENTO'!$AC$3:$AC$4922)))+((AB158&lt;&gt;"")*ISNUMBER(SEARCH("|"&amp;AB158&amp;"|",'5_ACOMPANHAMENTO'!$AC$3:$AC$4922))))&gt;0)),'5_ACOMPANHAMENTO'!$O$3:$O$4922),0))</f>
        <v/>
      </c>
      <c r="G158" s="7">
        <f>IF(OR($B158="",$C158=""),"",D158-F158)</f>
        <v/>
      </c>
      <c r="H158">
        <f>IF(OR($B158="",$C158=""),"",TRIM($B158&amp;"")&amp;"|"&amp;TRIM($C158&amp;""))</f>
        <v/>
      </c>
      <c r="I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",99)),1,99)))</f>
        <v/>
      </c>
      <c r="J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",99)),100,99)))</f>
        <v/>
      </c>
      <c r="K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",99)),199,99)))</f>
        <v/>
      </c>
      <c r="L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",99)),298,99)))</f>
        <v/>
      </c>
      <c r="M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",99)),397,99)))</f>
        <v/>
      </c>
      <c r="N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",99)),496,99)))</f>
        <v/>
      </c>
      <c r="O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",99)),595,99)))</f>
        <v/>
      </c>
      <c r="P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",99)),694,99)))</f>
        <v/>
      </c>
      <c r="Q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",99)),793,99)))</f>
        <v/>
      </c>
      <c r="R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",99)),892,99)))</f>
        <v/>
      </c>
      <c r="S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",99)),991,99)))</f>
        <v/>
      </c>
      <c r="T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",99)),1090,99)))</f>
        <v/>
      </c>
      <c r="U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",99)),1189,99)))</f>
        <v/>
      </c>
      <c r="V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",99)),1288,99)))</f>
        <v/>
      </c>
      <c r="W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",99)),1387,99)))</f>
        <v/>
      </c>
      <c r="X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",99)),1486,99)))</f>
        <v/>
      </c>
      <c r="Y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",99)),1585,99)))</f>
        <v/>
      </c>
      <c r="Z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",99)),1684,99)))</f>
        <v/>
      </c>
      <c r="AA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",99)),1783,99)))</f>
        <v/>
      </c>
      <c r="AB158" s="1">
        <f>IF($B158="","",TRIM(MID(SUBSTITUTE(TRIM(SUBSTITUTE(SUBSTITUTE(SUBSTITUTE(SUBSTITUTE(SUBSTITUTE(SUBSTITUTE(SUBSTITUTE(SUBSTITUTE(SUBSTITUTE(SUBSTITUTE(SUBSTITUTE(SUBSTITUTE(SUBSTITUTE(SUBSTITUTE(TRIM($B158&amp;""),CHAR(10),"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",REPT(" ",99)),1882,99)))</f>
        <v/>
      </c>
    </row>
    <row r="159" hidden="1" ht="14.25" customHeight="1">
      <c r="A159" s="4">
        <f>IF(OR($B159="",$C159=""),"",IFERROR(INDEX('5_ACOMPANHAMENTO'!$A$3:$A$4922,MATCH(1,INDEX(('5_ACOMPANHAMENTO'!$AD$3:$AD$4922=TRIM($C159&amp;""))*('5_ACOMPANHAMENTO'!$AC$3:$AC$4922&lt;&gt;"")*((((I159&lt;&gt;"")*ISNUMBER(SEARCH("|"&amp;I159&amp;"|",'5_ACOMPANHAMENTO'!$AC$3:$AC$4922)))+((J159&lt;&gt;"")*ISNUMBER(SEARCH("|"&amp;J159&amp;"|",'5_ACOMPANHAMENTO'!$AC$3:$AC$4922)))+((K159&lt;&gt;"")*ISNUMBER(SEARCH("|"&amp;K159&amp;"|",'5_ACOMPANHAMENTO'!$AC$3:$AC$4922)))+((L159&lt;&gt;"")*ISNUMBER(SEARCH("|"&amp;L159&amp;"|",'5_ACOMPANHAMENTO'!$AC$3:$AC$4922)))+((M159&lt;&gt;"")*ISNUMBER(SEARCH("|"&amp;M159&amp;"|",'5_ACOMPANHAMENTO'!$AC$3:$AC$4922)))+((N159&lt;&gt;"")*ISNUMBER(SEARCH("|"&amp;N159&amp;"|",'5_ACOMPANHAMENTO'!$AC$3:$AC$4922)))+((O159&lt;&gt;"")*ISNUMBER(SEARCH("|"&amp;O159&amp;"|",'5_ACOMPANHAMENTO'!$AC$3:$AC$4922)))+((P159&lt;&gt;"")*ISNUMBER(SEARCH("|"&amp;P159&amp;"|",'5_ACOMPANHAMENTO'!$AC$3:$AC$4922)))+((Q159&lt;&gt;"")*ISNUMBER(SEARCH("|"&amp;Q159&amp;"|",'5_ACOMPANHAMENTO'!$AC$3:$AC$4922)))+((R159&lt;&gt;"")*ISNUMBER(SEARCH("|"&amp;R159&amp;"|",'5_ACOMPANHAMENTO'!$AC$3:$AC$4922)))+((S159&lt;&gt;"")*ISNUMBER(SEARCH("|"&amp;S159&amp;"|",'5_ACOMPANHAMENTO'!$AC$3:$AC$4922)))+((T159&lt;&gt;"")*ISNUMBER(SEARCH("|"&amp;T159&amp;"|",'5_ACOMPANHAMENTO'!$AC$3:$AC$4922)))+((U159&lt;&gt;"")*ISNUMBER(SEARCH("|"&amp;U159&amp;"|",'5_ACOMPANHAMENTO'!$AC$3:$AC$4922)))+((V159&lt;&gt;"")*ISNUMBER(SEARCH("|"&amp;V159&amp;"|",'5_ACOMPANHAMENTO'!$AC$3:$AC$4922)))+((W159&lt;&gt;"")*ISNUMBER(SEARCH("|"&amp;W159&amp;"|",'5_ACOMPANHAMENTO'!$AC$3:$AC$4922)))+((X159&lt;&gt;"")*ISNUMBER(SEARCH("|"&amp;X159&amp;"|",'5_ACOMPANHAMENTO'!$AC$3:$AC$4922)))+((Y159&lt;&gt;"")*ISNUMBER(SEARCH("|"&amp;Y159&amp;"|",'5_ACOMPANHAMENTO'!$AC$3:$AC$4922)))+((Z159&lt;&gt;"")*ISNUMBER(SEARCH("|"&amp;Z159&amp;"|",'5_ACOMPANHAMENTO'!$AC$3:$AC$4922)))+((AA159&lt;&gt;"")*ISNUMBER(SEARCH("|"&amp;AA159&amp;"|",'5_ACOMPANHAMENTO'!$AC$3:$AC$4922)))+((AB159&lt;&gt;"")*ISNUMBER(SEARCH("|"&amp;AB159&amp;"|",'5_ACOMPANHAMENTO'!$AC$3:$AC$4922))))&gt;0),0),0)),""))</f>
        <v/>
      </c>
      <c r="B159" s="10" t="n">
        <v>10192.10187</v>
      </c>
      <c r="C159" s="10" t="inlineStr">
        <is>
          <t>CARTONAGEM</t>
        </is>
      </c>
      <c r="D159" s="4">
        <f>IF(OR($B159="",$C159=""),"",IFERROR(SUMPRODUCT(--(('5_ACOMPANHAMENTO'!$AD$3:$AD$4922=TRIM($C159&amp;""))*('5_ACOMPANHAMENTO'!$AC$3:$AC$4922&lt;&gt;"")*((((I159&lt;&gt;"")*ISNUMBER(SEARCH("|"&amp;I159&amp;"|",'5_ACOMPANHAMENTO'!$AC$3:$AC$4922)))+((J159&lt;&gt;"")*ISNUMBER(SEARCH("|"&amp;J159&amp;"|",'5_ACOMPANHAMENTO'!$AC$3:$AC$4922)))+((K159&lt;&gt;"")*ISNUMBER(SEARCH("|"&amp;K159&amp;"|",'5_ACOMPANHAMENTO'!$AC$3:$AC$4922)))+((L159&lt;&gt;"")*ISNUMBER(SEARCH("|"&amp;L159&amp;"|",'5_ACOMPANHAMENTO'!$AC$3:$AC$4922)))+((M159&lt;&gt;"")*ISNUMBER(SEARCH("|"&amp;M159&amp;"|",'5_ACOMPANHAMENTO'!$AC$3:$AC$4922)))+((N159&lt;&gt;"")*ISNUMBER(SEARCH("|"&amp;N159&amp;"|",'5_ACOMPANHAMENTO'!$AC$3:$AC$4922)))+((O159&lt;&gt;"")*ISNUMBER(SEARCH("|"&amp;O159&amp;"|",'5_ACOMPANHAMENTO'!$AC$3:$AC$4922)))+((P159&lt;&gt;"")*ISNUMBER(SEARCH("|"&amp;P159&amp;"|",'5_ACOMPANHAMENTO'!$AC$3:$AC$4922)))+((Q159&lt;&gt;"")*ISNUMBER(SEARCH("|"&amp;Q159&amp;"|",'5_ACOMPANHAMENTO'!$AC$3:$AC$4922)))+((R159&lt;&gt;"")*ISNUMBER(SEARCH("|"&amp;R159&amp;"|",'5_ACOMPANHAMENTO'!$AC$3:$AC$4922)))+((S159&lt;&gt;"")*ISNUMBER(SEARCH("|"&amp;S159&amp;"|",'5_ACOMPANHAMENTO'!$AC$3:$AC$4922)))+((T159&lt;&gt;"")*ISNUMBER(SEARCH("|"&amp;T159&amp;"|",'5_ACOMPANHAMENTO'!$AC$3:$AC$4922)))+((U159&lt;&gt;"")*ISNUMBER(SEARCH("|"&amp;U159&amp;"|",'5_ACOMPANHAMENTO'!$AC$3:$AC$4922)))+((V159&lt;&gt;"")*ISNUMBER(SEARCH("|"&amp;V159&amp;"|",'5_ACOMPANHAMENTO'!$AC$3:$AC$4922)))+((W159&lt;&gt;"")*ISNUMBER(SEARCH("|"&amp;W159&amp;"|",'5_ACOMPANHAMENTO'!$AC$3:$AC$4922)))+((X159&lt;&gt;"")*ISNUMBER(SEARCH("|"&amp;X159&amp;"|",'5_ACOMPANHAMENTO'!$AC$3:$AC$4922)))+((Y159&lt;&gt;"")*ISNUMBER(SEARCH("|"&amp;Y159&amp;"|",'5_ACOMPANHAMENTO'!$AC$3:$AC$4922)))+((Z159&lt;&gt;"")*ISNUMBER(SEARCH("|"&amp;Z159&amp;"|",'5_ACOMPANHAMENTO'!$AC$3:$AC$4922)))+((AA159&lt;&gt;"")*ISNUMBER(SEARCH("|"&amp;AA159&amp;"|",'5_ACOMPANHAMENTO'!$AC$3:$AC$4922)))+((AB159&lt;&gt;"")*ISNUMBER(SEARCH("|"&amp;AB159&amp;"|",'5_ACOMPANHAMENTO'!$AC$3:$AC$4922))))&gt;0)),'5_ACOMPANHAMENTO'!$J$3:$J$4922),0))</f>
        <v/>
      </c>
      <c r="E159" s="4">
        <f>IF(G159=0,"FINALIZADO",IF(TODAY()&gt;A159,"ATRASADO "&amp;TODAY()-A159&amp;" DIAS","ADIANTADO "&amp;A159-TODAY()&amp;" DIAS"))</f>
        <v/>
      </c>
      <c r="F159" s="7">
        <f>IF(OR($B159="",$C159=""),"",IFERROR(SUMPRODUCT(--(('5_ACOMPANHAMENTO'!$AD$3:$AD$4922=TRIM($C159&amp;""))*('5_ACOMPANHAMENTO'!$AC$3:$AC$4922&lt;&gt;"")*((((I159&lt;&gt;"")*ISNUMBER(SEARCH("|"&amp;I159&amp;"|",'5_ACOMPANHAMENTO'!$AC$3:$AC$4922)))+((J159&lt;&gt;"")*ISNUMBER(SEARCH("|"&amp;J159&amp;"|",'5_ACOMPANHAMENTO'!$AC$3:$AC$4922)))+((K159&lt;&gt;"")*ISNUMBER(SEARCH("|"&amp;K159&amp;"|",'5_ACOMPANHAMENTO'!$AC$3:$AC$4922)))+((L159&lt;&gt;"")*ISNUMBER(SEARCH("|"&amp;L159&amp;"|",'5_ACOMPANHAMENTO'!$AC$3:$AC$4922)))+((M159&lt;&gt;"")*ISNUMBER(SEARCH("|"&amp;M159&amp;"|",'5_ACOMPANHAMENTO'!$AC$3:$AC$4922)))+((N159&lt;&gt;"")*ISNUMBER(SEARCH("|"&amp;N159&amp;"|",'5_ACOMPANHAMENTO'!$AC$3:$AC$4922)))+((O159&lt;&gt;"")*ISNUMBER(SEARCH("|"&amp;O159&amp;"|",'5_ACOMPANHAMENTO'!$AC$3:$AC$4922)))+((P159&lt;&gt;"")*ISNUMBER(SEARCH("|"&amp;P159&amp;"|",'5_ACOMPANHAMENTO'!$AC$3:$AC$4922)))+((Q159&lt;&gt;"")*ISNUMBER(SEARCH("|"&amp;Q159&amp;"|",'5_ACOMPANHAMENTO'!$AC$3:$AC$4922)))+((R159&lt;&gt;"")*ISNUMBER(SEARCH("|"&amp;R159&amp;"|",'5_ACOMPANHAMENTO'!$AC$3:$AC$4922)))+((S159&lt;&gt;"")*ISNUMBER(SEARCH("|"&amp;S159&amp;"|",'5_ACOMPANHAMENTO'!$AC$3:$AC$4922)))+((T159&lt;&gt;"")*ISNUMBER(SEARCH("|"&amp;T159&amp;"|",'5_ACOMPANHAMENTO'!$AC$3:$AC$4922)))+((U159&lt;&gt;"")*ISNUMBER(SEARCH("|"&amp;U159&amp;"|",'5_ACOMPANHAMENTO'!$AC$3:$AC$4922)))+((V159&lt;&gt;"")*ISNUMBER(SEARCH("|"&amp;V159&amp;"|",'5_ACOMPANHAMENTO'!$AC$3:$AC$4922)))+((W159&lt;&gt;"")*ISNUMBER(SEARCH("|"&amp;W159&amp;"|",'5_ACOMPANHAMENTO'!$AC$3:$AC$4922)))+((X159&lt;&gt;"")*ISNUMBER(SEARCH("|"&amp;X159&amp;"|",'5_ACOMPANHAMENTO'!$AC$3:$AC$4922)))+((Y159&lt;&gt;"")*ISNUMBER(SEARCH("|"&amp;Y159&amp;"|",'5_ACOMPANHAMENTO'!$AC$3:$AC$4922)))+((Z159&lt;&gt;"")*ISNUMBER(SEARCH("|"&amp;Z159&amp;"|",'5_ACOMPANHAMENTO'!$AC$3:$AC$4922)))+((AA159&lt;&gt;"")*ISNUMBER(SEARCH("|"&amp;AA159&amp;"|",'5_ACOMPANHAMENTO'!$AC$3:$AC$4922)))+((AB159&lt;&gt;"")*ISNUMBER(SEARCH("|"&amp;AB159&amp;"|",'5_ACOMPANHAMENTO'!$AC$3:$AC$4922))))&gt;0)),'5_ACOMPANHAMENTO'!$O$3:$O$4922),0))</f>
        <v/>
      </c>
      <c r="G159" s="7">
        <f>IF(OR($B159="",$C159=""),"",D159-F159)</f>
        <v/>
      </c>
      <c r="H159">
        <f>IF(OR($B159="",$C159=""),"",TRIM($B159&amp;"")&amp;"|"&amp;TRIM($C159&amp;""))</f>
        <v/>
      </c>
      <c r="I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",99)),1,99)))</f>
        <v/>
      </c>
      <c r="J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",99)),100,99)))</f>
        <v/>
      </c>
      <c r="K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",99)),199,99)))</f>
        <v/>
      </c>
      <c r="L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",99)),298,99)))</f>
        <v/>
      </c>
      <c r="M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",99)),397,99)))</f>
        <v/>
      </c>
      <c r="N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",99)),496,99)))</f>
        <v/>
      </c>
      <c r="O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",99)),595,99)))</f>
        <v/>
      </c>
      <c r="P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",99)),694,99)))</f>
        <v/>
      </c>
      <c r="Q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",99)),793,99)))</f>
        <v/>
      </c>
      <c r="R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",99)),892,99)))</f>
        <v/>
      </c>
      <c r="S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",99)),991,99)))</f>
        <v/>
      </c>
      <c r="T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",99)),1090,99)))</f>
        <v/>
      </c>
      <c r="U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",99)),1189,99)))</f>
        <v/>
      </c>
      <c r="V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",99)),1288,99)))</f>
        <v/>
      </c>
      <c r="W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",99)),1387,99)))</f>
        <v/>
      </c>
      <c r="X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",99)),1486,99)))</f>
        <v/>
      </c>
      <c r="Y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",99)),1585,99)))</f>
        <v/>
      </c>
      <c r="Z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",99)),1684,99)))</f>
        <v/>
      </c>
      <c r="AA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",99)),1783,99)))</f>
        <v/>
      </c>
      <c r="AB159" s="1">
        <f>IF($B159="","",TRIM(MID(SUBSTITUTE(TRIM(SUBSTITUTE(SUBSTITUTE(SUBSTITUTE(SUBSTITUTE(SUBSTITUTE(SUBSTITUTE(SUBSTITUTE(SUBSTITUTE(SUBSTITUTE(SUBSTITUTE(SUBSTITUTE(SUBSTITUTE(SUBSTITUTE(SUBSTITUTE(TRIM($B159&amp;""),CHAR(10),"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",REPT(" ",99)),1882,99)))</f>
        <v/>
      </c>
    </row>
    <row r="160" hidden="1" ht="14.25" customHeight="1">
      <c r="A160" s="4">
        <f>IF(OR($B160="",$C160=""),"",IFERROR(INDEX('5_ACOMPANHAMENTO'!$A$3:$A$4922,MATCH(1,INDEX(('5_ACOMPANHAMENTO'!$AD$3:$AD$4922=TRIM($C160&amp;""))*('5_ACOMPANHAMENTO'!$AC$3:$AC$4922&lt;&gt;"")*((((I160&lt;&gt;"")*ISNUMBER(SEARCH("|"&amp;I160&amp;"|",'5_ACOMPANHAMENTO'!$AC$3:$AC$4922)))+((J160&lt;&gt;"")*ISNUMBER(SEARCH("|"&amp;J160&amp;"|",'5_ACOMPANHAMENTO'!$AC$3:$AC$4922)))+((K160&lt;&gt;"")*ISNUMBER(SEARCH("|"&amp;K160&amp;"|",'5_ACOMPANHAMENTO'!$AC$3:$AC$4922)))+((L160&lt;&gt;"")*ISNUMBER(SEARCH("|"&amp;L160&amp;"|",'5_ACOMPANHAMENTO'!$AC$3:$AC$4922)))+((M160&lt;&gt;"")*ISNUMBER(SEARCH("|"&amp;M160&amp;"|",'5_ACOMPANHAMENTO'!$AC$3:$AC$4922)))+((N160&lt;&gt;"")*ISNUMBER(SEARCH("|"&amp;N160&amp;"|",'5_ACOMPANHAMENTO'!$AC$3:$AC$4922)))+((O160&lt;&gt;"")*ISNUMBER(SEARCH("|"&amp;O160&amp;"|",'5_ACOMPANHAMENTO'!$AC$3:$AC$4922)))+((P160&lt;&gt;"")*ISNUMBER(SEARCH("|"&amp;P160&amp;"|",'5_ACOMPANHAMENTO'!$AC$3:$AC$4922)))+((Q160&lt;&gt;"")*ISNUMBER(SEARCH("|"&amp;Q160&amp;"|",'5_ACOMPANHAMENTO'!$AC$3:$AC$4922)))+((R160&lt;&gt;"")*ISNUMBER(SEARCH("|"&amp;R160&amp;"|",'5_ACOMPANHAMENTO'!$AC$3:$AC$4922)))+((S160&lt;&gt;"")*ISNUMBER(SEARCH("|"&amp;S160&amp;"|",'5_ACOMPANHAMENTO'!$AC$3:$AC$4922)))+((T160&lt;&gt;"")*ISNUMBER(SEARCH("|"&amp;T160&amp;"|",'5_ACOMPANHAMENTO'!$AC$3:$AC$4922)))+((U160&lt;&gt;"")*ISNUMBER(SEARCH("|"&amp;U160&amp;"|",'5_ACOMPANHAMENTO'!$AC$3:$AC$4922)))+((V160&lt;&gt;"")*ISNUMBER(SEARCH("|"&amp;V160&amp;"|",'5_ACOMPANHAMENTO'!$AC$3:$AC$4922)))+((W160&lt;&gt;"")*ISNUMBER(SEARCH("|"&amp;W160&amp;"|",'5_ACOMPANHAMENTO'!$AC$3:$AC$4922)))+((X160&lt;&gt;"")*ISNUMBER(SEARCH("|"&amp;X160&amp;"|",'5_ACOMPANHAMENTO'!$AC$3:$AC$4922)))+((Y160&lt;&gt;"")*ISNUMBER(SEARCH("|"&amp;Y160&amp;"|",'5_ACOMPANHAMENTO'!$AC$3:$AC$4922)))+((Z160&lt;&gt;"")*ISNUMBER(SEARCH("|"&amp;Z160&amp;"|",'5_ACOMPANHAMENTO'!$AC$3:$AC$4922)))+((AA160&lt;&gt;"")*ISNUMBER(SEARCH("|"&amp;AA160&amp;"|",'5_ACOMPANHAMENTO'!$AC$3:$AC$4922)))+((AB160&lt;&gt;"")*ISNUMBER(SEARCH("|"&amp;AB160&amp;"|",'5_ACOMPANHAMENTO'!$AC$3:$AC$4922))))&gt;0),0),0)),""))</f>
        <v/>
      </c>
      <c r="B160" s="10" t="n">
        <v>10192.10187</v>
      </c>
      <c r="C160" s="10" t="inlineStr">
        <is>
          <t>CARTONAGEM</t>
        </is>
      </c>
      <c r="D160" s="4">
        <f>IF(OR($B160="",$C160=""),"",IFERROR(SUMPRODUCT(--(('5_ACOMPANHAMENTO'!$AD$3:$AD$4922=TRIM($C160&amp;""))*('5_ACOMPANHAMENTO'!$AC$3:$AC$4922&lt;&gt;"")*((((I160&lt;&gt;"")*ISNUMBER(SEARCH("|"&amp;I160&amp;"|",'5_ACOMPANHAMENTO'!$AC$3:$AC$4922)))+((J160&lt;&gt;"")*ISNUMBER(SEARCH("|"&amp;J160&amp;"|",'5_ACOMPANHAMENTO'!$AC$3:$AC$4922)))+((K160&lt;&gt;"")*ISNUMBER(SEARCH("|"&amp;K160&amp;"|",'5_ACOMPANHAMENTO'!$AC$3:$AC$4922)))+((L160&lt;&gt;"")*ISNUMBER(SEARCH("|"&amp;L160&amp;"|",'5_ACOMPANHAMENTO'!$AC$3:$AC$4922)))+((M160&lt;&gt;"")*ISNUMBER(SEARCH("|"&amp;M160&amp;"|",'5_ACOMPANHAMENTO'!$AC$3:$AC$4922)))+((N160&lt;&gt;"")*ISNUMBER(SEARCH("|"&amp;N160&amp;"|",'5_ACOMPANHAMENTO'!$AC$3:$AC$4922)))+((O160&lt;&gt;"")*ISNUMBER(SEARCH("|"&amp;O160&amp;"|",'5_ACOMPANHAMENTO'!$AC$3:$AC$4922)))+((P160&lt;&gt;"")*ISNUMBER(SEARCH("|"&amp;P160&amp;"|",'5_ACOMPANHAMENTO'!$AC$3:$AC$4922)))+((Q160&lt;&gt;"")*ISNUMBER(SEARCH("|"&amp;Q160&amp;"|",'5_ACOMPANHAMENTO'!$AC$3:$AC$4922)))+((R160&lt;&gt;"")*ISNUMBER(SEARCH("|"&amp;R160&amp;"|",'5_ACOMPANHAMENTO'!$AC$3:$AC$4922)))+((S160&lt;&gt;"")*ISNUMBER(SEARCH("|"&amp;S160&amp;"|",'5_ACOMPANHAMENTO'!$AC$3:$AC$4922)))+((T160&lt;&gt;"")*ISNUMBER(SEARCH("|"&amp;T160&amp;"|",'5_ACOMPANHAMENTO'!$AC$3:$AC$4922)))+((U160&lt;&gt;"")*ISNUMBER(SEARCH("|"&amp;U160&amp;"|",'5_ACOMPANHAMENTO'!$AC$3:$AC$4922)))+((V160&lt;&gt;"")*ISNUMBER(SEARCH("|"&amp;V160&amp;"|",'5_ACOMPANHAMENTO'!$AC$3:$AC$4922)))+((W160&lt;&gt;"")*ISNUMBER(SEARCH("|"&amp;W160&amp;"|",'5_ACOMPANHAMENTO'!$AC$3:$AC$4922)))+((X160&lt;&gt;"")*ISNUMBER(SEARCH("|"&amp;X160&amp;"|",'5_ACOMPANHAMENTO'!$AC$3:$AC$4922)))+((Y160&lt;&gt;"")*ISNUMBER(SEARCH("|"&amp;Y160&amp;"|",'5_ACOMPANHAMENTO'!$AC$3:$AC$4922)))+((Z160&lt;&gt;"")*ISNUMBER(SEARCH("|"&amp;Z160&amp;"|",'5_ACOMPANHAMENTO'!$AC$3:$AC$4922)))+((AA160&lt;&gt;"")*ISNUMBER(SEARCH("|"&amp;AA160&amp;"|",'5_ACOMPANHAMENTO'!$AC$3:$AC$4922)))+((AB160&lt;&gt;"")*ISNUMBER(SEARCH("|"&amp;AB160&amp;"|",'5_ACOMPANHAMENTO'!$AC$3:$AC$4922))))&gt;0)),'5_ACOMPANHAMENTO'!$J$3:$J$4922),0))</f>
        <v/>
      </c>
      <c r="E160" s="4">
        <f>IF(G160=0,"FINALIZADO",IF(TODAY()&gt;A160,"ATRASADO "&amp;TODAY()-A160&amp;" DIAS","ADIANTADO "&amp;A160-TODAY()&amp;" DIAS"))</f>
        <v/>
      </c>
      <c r="F160" s="7">
        <f>IF(OR($B160="",$C160=""),"",IFERROR(SUMPRODUCT(--(('5_ACOMPANHAMENTO'!$AD$3:$AD$4922=TRIM($C160&amp;""))*('5_ACOMPANHAMENTO'!$AC$3:$AC$4922&lt;&gt;"")*((((I160&lt;&gt;"")*ISNUMBER(SEARCH("|"&amp;I160&amp;"|",'5_ACOMPANHAMENTO'!$AC$3:$AC$4922)))+((J160&lt;&gt;"")*ISNUMBER(SEARCH("|"&amp;J160&amp;"|",'5_ACOMPANHAMENTO'!$AC$3:$AC$4922)))+((K160&lt;&gt;"")*ISNUMBER(SEARCH("|"&amp;K160&amp;"|",'5_ACOMPANHAMENTO'!$AC$3:$AC$4922)))+((L160&lt;&gt;"")*ISNUMBER(SEARCH("|"&amp;L160&amp;"|",'5_ACOMPANHAMENTO'!$AC$3:$AC$4922)))+((M160&lt;&gt;"")*ISNUMBER(SEARCH("|"&amp;M160&amp;"|",'5_ACOMPANHAMENTO'!$AC$3:$AC$4922)))+((N160&lt;&gt;"")*ISNUMBER(SEARCH("|"&amp;N160&amp;"|",'5_ACOMPANHAMENTO'!$AC$3:$AC$4922)))+((O160&lt;&gt;"")*ISNUMBER(SEARCH("|"&amp;O160&amp;"|",'5_ACOMPANHAMENTO'!$AC$3:$AC$4922)))+((P160&lt;&gt;"")*ISNUMBER(SEARCH("|"&amp;P160&amp;"|",'5_ACOMPANHAMENTO'!$AC$3:$AC$4922)))+((Q160&lt;&gt;"")*ISNUMBER(SEARCH("|"&amp;Q160&amp;"|",'5_ACOMPANHAMENTO'!$AC$3:$AC$4922)))+((R160&lt;&gt;"")*ISNUMBER(SEARCH("|"&amp;R160&amp;"|",'5_ACOMPANHAMENTO'!$AC$3:$AC$4922)))+((S160&lt;&gt;"")*ISNUMBER(SEARCH("|"&amp;S160&amp;"|",'5_ACOMPANHAMENTO'!$AC$3:$AC$4922)))+((T160&lt;&gt;"")*ISNUMBER(SEARCH("|"&amp;T160&amp;"|",'5_ACOMPANHAMENTO'!$AC$3:$AC$4922)))+((U160&lt;&gt;"")*ISNUMBER(SEARCH("|"&amp;U160&amp;"|",'5_ACOMPANHAMENTO'!$AC$3:$AC$4922)))+((V160&lt;&gt;"")*ISNUMBER(SEARCH("|"&amp;V160&amp;"|",'5_ACOMPANHAMENTO'!$AC$3:$AC$4922)))+((W160&lt;&gt;"")*ISNUMBER(SEARCH("|"&amp;W160&amp;"|",'5_ACOMPANHAMENTO'!$AC$3:$AC$4922)))+((X160&lt;&gt;"")*ISNUMBER(SEARCH("|"&amp;X160&amp;"|",'5_ACOMPANHAMENTO'!$AC$3:$AC$4922)))+((Y160&lt;&gt;"")*ISNUMBER(SEARCH("|"&amp;Y160&amp;"|",'5_ACOMPANHAMENTO'!$AC$3:$AC$4922)))+((Z160&lt;&gt;"")*ISNUMBER(SEARCH("|"&amp;Z160&amp;"|",'5_ACOMPANHAMENTO'!$AC$3:$AC$4922)))+((AA160&lt;&gt;"")*ISNUMBER(SEARCH("|"&amp;AA160&amp;"|",'5_ACOMPANHAMENTO'!$AC$3:$AC$4922)))+((AB160&lt;&gt;"")*ISNUMBER(SEARCH("|"&amp;AB160&amp;"|",'5_ACOMPANHAMENTO'!$AC$3:$AC$4922))))&gt;0)),'5_ACOMPANHAMENTO'!$O$3:$O$4922),0))</f>
        <v/>
      </c>
      <c r="G160" s="7">
        <f>IF(OR($B160="",$C160=""),"",D160-F160)</f>
        <v/>
      </c>
      <c r="H160">
        <f>IF(OR($B160="",$C160=""),"",TRIM($B160&amp;"")&amp;"|"&amp;TRIM($C160&amp;""))</f>
        <v/>
      </c>
      <c r="I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",99)),1,99)))</f>
        <v/>
      </c>
      <c r="J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",99)),100,99)))</f>
        <v/>
      </c>
      <c r="K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",99)),199,99)))</f>
        <v/>
      </c>
      <c r="L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",99)),298,99)))</f>
        <v/>
      </c>
      <c r="M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",99)),397,99)))</f>
        <v/>
      </c>
      <c r="N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",99)),496,99)))</f>
        <v/>
      </c>
      <c r="O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",99)),595,99)))</f>
        <v/>
      </c>
      <c r="P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",99)),694,99)))</f>
        <v/>
      </c>
      <c r="Q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",99)),793,99)))</f>
        <v/>
      </c>
      <c r="R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",99)),892,99)))</f>
        <v/>
      </c>
      <c r="S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",99)),991,99)))</f>
        <v/>
      </c>
      <c r="T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",99)),1090,99)))</f>
        <v/>
      </c>
      <c r="U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",99)),1189,99)))</f>
        <v/>
      </c>
      <c r="V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",99)),1288,99)))</f>
        <v/>
      </c>
      <c r="W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",99)),1387,99)))</f>
        <v/>
      </c>
      <c r="X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",99)),1486,99)))</f>
        <v/>
      </c>
      <c r="Y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",99)),1585,99)))</f>
        <v/>
      </c>
      <c r="Z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",99)),1684,99)))</f>
        <v/>
      </c>
      <c r="AA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",99)),1783,99)))</f>
        <v/>
      </c>
      <c r="AB160" s="1">
        <f>IF($B160="","",TRIM(MID(SUBSTITUTE(TRIM(SUBSTITUTE(SUBSTITUTE(SUBSTITUTE(SUBSTITUTE(SUBSTITUTE(SUBSTITUTE(SUBSTITUTE(SUBSTITUTE(SUBSTITUTE(SUBSTITUTE(SUBSTITUTE(SUBSTITUTE(SUBSTITUTE(SUBSTITUTE(TRIM($B160&amp;""),CHAR(10),"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",REPT(" ",99)),1882,99)))</f>
        <v/>
      </c>
    </row>
    <row r="161" hidden="1" ht="14.25" customHeight="1">
      <c r="A161" s="4">
        <f>IF(OR($B161="",$C161=""),"",IFERROR(INDEX('5_ACOMPANHAMENTO'!$A$3:$A$4922,MATCH(1,INDEX(('5_ACOMPANHAMENTO'!$AD$3:$AD$4922=TRIM($C161&amp;""))*('5_ACOMPANHAMENTO'!$AC$3:$AC$4922&lt;&gt;"")*((((I161&lt;&gt;"")*ISNUMBER(SEARCH("|"&amp;I161&amp;"|",'5_ACOMPANHAMENTO'!$AC$3:$AC$4922)))+((J161&lt;&gt;"")*ISNUMBER(SEARCH("|"&amp;J161&amp;"|",'5_ACOMPANHAMENTO'!$AC$3:$AC$4922)))+((K161&lt;&gt;"")*ISNUMBER(SEARCH("|"&amp;K161&amp;"|",'5_ACOMPANHAMENTO'!$AC$3:$AC$4922)))+((L161&lt;&gt;"")*ISNUMBER(SEARCH("|"&amp;L161&amp;"|",'5_ACOMPANHAMENTO'!$AC$3:$AC$4922)))+((M161&lt;&gt;"")*ISNUMBER(SEARCH("|"&amp;M161&amp;"|",'5_ACOMPANHAMENTO'!$AC$3:$AC$4922)))+((N161&lt;&gt;"")*ISNUMBER(SEARCH("|"&amp;N161&amp;"|",'5_ACOMPANHAMENTO'!$AC$3:$AC$4922)))+((O161&lt;&gt;"")*ISNUMBER(SEARCH("|"&amp;O161&amp;"|",'5_ACOMPANHAMENTO'!$AC$3:$AC$4922)))+((P161&lt;&gt;"")*ISNUMBER(SEARCH("|"&amp;P161&amp;"|",'5_ACOMPANHAMENTO'!$AC$3:$AC$4922)))+((Q161&lt;&gt;"")*ISNUMBER(SEARCH("|"&amp;Q161&amp;"|",'5_ACOMPANHAMENTO'!$AC$3:$AC$4922)))+((R161&lt;&gt;"")*ISNUMBER(SEARCH("|"&amp;R161&amp;"|",'5_ACOMPANHAMENTO'!$AC$3:$AC$4922)))+((S161&lt;&gt;"")*ISNUMBER(SEARCH("|"&amp;S161&amp;"|",'5_ACOMPANHAMENTO'!$AC$3:$AC$4922)))+((T161&lt;&gt;"")*ISNUMBER(SEARCH("|"&amp;T161&amp;"|",'5_ACOMPANHAMENTO'!$AC$3:$AC$4922)))+((U161&lt;&gt;"")*ISNUMBER(SEARCH("|"&amp;U161&amp;"|",'5_ACOMPANHAMENTO'!$AC$3:$AC$4922)))+((V161&lt;&gt;"")*ISNUMBER(SEARCH("|"&amp;V161&amp;"|",'5_ACOMPANHAMENTO'!$AC$3:$AC$4922)))+((W161&lt;&gt;"")*ISNUMBER(SEARCH("|"&amp;W161&amp;"|",'5_ACOMPANHAMENTO'!$AC$3:$AC$4922)))+((X161&lt;&gt;"")*ISNUMBER(SEARCH("|"&amp;X161&amp;"|",'5_ACOMPANHAMENTO'!$AC$3:$AC$4922)))+((Y161&lt;&gt;"")*ISNUMBER(SEARCH("|"&amp;Y161&amp;"|",'5_ACOMPANHAMENTO'!$AC$3:$AC$4922)))+((Z161&lt;&gt;"")*ISNUMBER(SEARCH("|"&amp;Z161&amp;"|",'5_ACOMPANHAMENTO'!$AC$3:$AC$4922)))+((AA161&lt;&gt;"")*ISNUMBER(SEARCH("|"&amp;AA161&amp;"|",'5_ACOMPANHAMENTO'!$AC$3:$AC$4922)))+((AB161&lt;&gt;"")*ISNUMBER(SEARCH("|"&amp;AB161&amp;"|",'5_ACOMPANHAMENTO'!$AC$3:$AC$4922))))&gt;0),0),0)),""))</f>
        <v/>
      </c>
      <c r="B161" s="10" t="n">
        <v>10180.10148</v>
      </c>
      <c r="C161" s="10" t="inlineStr">
        <is>
          <t>CNC</t>
        </is>
      </c>
      <c r="D161" s="4">
        <f>IF(OR($B161="",$C161=""),"",IFERROR(SUMPRODUCT(--(('5_ACOMPANHAMENTO'!$AD$3:$AD$4922=TRIM($C161&amp;""))*('5_ACOMPANHAMENTO'!$AC$3:$AC$4922&lt;&gt;"")*((((I161&lt;&gt;"")*ISNUMBER(SEARCH("|"&amp;I161&amp;"|",'5_ACOMPANHAMENTO'!$AC$3:$AC$4922)))+((J161&lt;&gt;"")*ISNUMBER(SEARCH("|"&amp;J161&amp;"|",'5_ACOMPANHAMENTO'!$AC$3:$AC$4922)))+((K161&lt;&gt;"")*ISNUMBER(SEARCH("|"&amp;K161&amp;"|",'5_ACOMPANHAMENTO'!$AC$3:$AC$4922)))+((L161&lt;&gt;"")*ISNUMBER(SEARCH("|"&amp;L161&amp;"|",'5_ACOMPANHAMENTO'!$AC$3:$AC$4922)))+((M161&lt;&gt;"")*ISNUMBER(SEARCH("|"&amp;M161&amp;"|",'5_ACOMPANHAMENTO'!$AC$3:$AC$4922)))+((N161&lt;&gt;"")*ISNUMBER(SEARCH("|"&amp;N161&amp;"|",'5_ACOMPANHAMENTO'!$AC$3:$AC$4922)))+((O161&lt;&gt;"")*ISNUMBER(SEARCH("|"&amp;O161&amp;"|",'5_ACOMPANHAMENTO'!$AC$3:$AC$4922)))+((P161&lt;&gt;"")*ISNUMBER(SEARCH("|"&amp;P161&amp;"|",'5_ACOMPANHAMENTO'!$AC$3:$AC$4922)))+((Q161&lt;&gt;"")*ISNUMBER(SEARCH("|"&amp;Q161&amp;"|",'5_ACOMPANHAMENTO'!$AC$3:$AC$4922)))+((R161&lt;&gt;"")*ISNUMBER(SEARCH("|"&amp;R161&amp;"|",'5_ACOMPANHAMENTO'!$AC$3:$AC$4922)))+((S161&lt;&gt;"")*ISNUMBER(SEARCH("|"&amp;S161&amp;"|",'5_ACOMPANHAMENTO'!$AC$3:$AC$4922)))+((T161&lt;&gt;"")*ISNUMBER(SEARCH("|"&amp;T161&amp;"|",'5_ACOMPANHAMENTO'!$AC$3:$AC$4922)))+((U161&lt;&gt;"")*ISNUMBER(SEARCH("|"&amp;U161&amp;"|",'5_ACOMPANHAMENTO'!$AC$3:$AC$4922)))+((V161&lt;&gt;"")*ISNUMBER(SEARCH("|"&amp;V161&amp;"|",'5_ACOMPANHAMENTO'!$AC$3:$AC$4922)))+((W161&lt;&gt;"")*ISNUMBER(SEARCH("|"&amp;W161&amp;"|",'5_ACOMPANHAMENTO'!$AC$3:$AC$4922)))+((X161&lt;&gt;"")*ISNUMBER(SEARCH("|"&amp;X161&amp;"|",'5_ACOMPANHAMENTO'!$AC$3:$AC$4922)))+((Y161&lt;&gt;"")*ISNUMBER(SEARCH("|"&amp;Y161&amp;"|",'5_ACOMPANHAMENTO'!$AC$3:$AC$4922)))+((Z161&lt;&gt;"")*ISNUMBER(SEARCH("|"&amp;Z161&amp;"|",'5_ACOMPANHAMENTO'!$AC$3:$AC$4922)))+((AA161&lt;&gt;"")*ISNUMBER(SEARCH("|"&amp;AA161&amp;"|",'5_ACOMPANHAMENTO'!$AC$3:$AC$4922)))+((AB161&lt;&gt;"")*ISNUMBER(SEARCH("|"&amp;AB161&amp;"|",'5_ACOMPANHAMENTO'!$AC$3:$AC$4922))))&gt;0)),'5_ACOMPANHAMENTO'!$J$3:$J$4922),0))</f>
        <v/>
      </c>
      <c r="E161" s="4">
        <f>IF(G161=0,"FINALIZADO",IF(TODAY()&gt;A161,"ATRASADO "&amp;TODAY()-A161&amp;" DIAS","ADIANTADO "&amp;A161-TODAY()&amp;" DIAS"))</f>
        <v/>
      </c>
      <c r="F161" s="7">
        <f>IF(OR($B161="",$C161=""),"",IFERROR(SUMPRODUCT(--(('5_ACOMPANHAMENTO'!$AD$3:$AD$4922=TRIM($C161&amp;""))*('5_ACOMPANHAMENTO'!$AC$3:$AC$4922&lt;&gt;"")*((((I161&lt;&gt;"")*ISNUMBER(SEARCH("|"&amp;I161&amp;"|",'5_ACOMPANHAMENTO'!$AC$3:$AC$4922)))+((J161&lt;&gt;"")*ISNUMBER(SEARCH("|"&amp;J161&amp;"|",'5_ACOMPANHAMENTO'!$AC$3:$AC$4922)))+((K161&lt;&gt;"")*ISNUMBER(SEARCH("|"&amp;K161&amp;"|",'5_ACOMPANHAMENTO'!$AC$3:$AC$4922)))+((L161&lt;&gt;"")*ISNUMBER(SEARCH("|"&amp;L161&amp;"|",'5_ACOMPANHAMENTO'!$AC$3:$AC$4922)))+((M161&lt;&gt;"")*ISNUMBER(SEARCH("|"&amp;M161&amp;"|",'5_ACOMPANHAMENTO'!$AC$3:$AC$4922)))+((N161&lt;&gt;"")*ISNUMBER(SEARCH("|"&amp;N161&amp;"|",'5_ACOMPANHAMENTO'!$AC$3:$AC$4922)))+((O161&lt;&gt;"")*ISNUMBER(SEARCH("|"&amp;O161&amp;"|",'5_ACOMPANHAMENTO'!$AC$3:$AC$4922)))+((P161&lt;&gt;"")*ISNUMBER(SEARCH("|"&amp;P161&amp;"|",'5_ACOMPANHAMENTO'!$AC$3:$AC$4922)))+((Q161&lt;&gt;"")*ISNUMBER(SEARCH("|"&amp;Q161&amp;"|",'5_ACOMPANHAMENTO'!$AC$3:$AC$4922)))+((R161&lt;&gt;"")*ISNUMBER(SEARCH("|"&amp;R161&amp;"|",'5_ACOMPANHAMENTO'!$AC$3:$AC$4922)))+((S161&lt;&gt;"")*ISNUMBER(SEARCH("|"&amp;S161&amp;"|",'5_ACOMPANHAMENTO'!$AC$3:$AC$4922)))+((T161&lt;&gt;"")*ISNUMBER(SEARCH("|"&amp;T161&amp;"|",'5_ACOMPANHAMENTO'!$AC$3:$AC$4922)))+((U161&lt;&gt;"")*ISNUMBER(SEARCH("|"&amp;U161&amp;"|",'5_ACOMPANHAMENTO'!$AC$3:$AC$4922)))+((V161&lt;&gt;"")*ISNUMBER(SEARCH("|"&amp;V161&amp;"|",'5_ACOMPANHAMENTO'!$AC$3:$AC$4922)))+((W161&lt;&gt;"")*ISNUMBER(SEARCH("|"&amp;W161&amp;"|",'5_ACOMPANHAMENTO'!$AC$3:$AC$4922)))+((X161&lt;&gt;"")*ISNUMBER(SEARCH("|"&amp;X161&amp;"|",'5_ACOMPANHAMENTO'!$AC$3:$AC$4922)))+((Y161&lt;&gt;"")*ISNUMBER(SEARCH("|"&amp;Y161&amp;"|",'5_ACOMPANHAMENTO'!$AC$3:$AC$4922)))+((Z161&lt;&gt;"")*ISNUMBER(SEARCH("|"&amp;Z161&amp;"|",'5_ACOMPANHAMENTO'!$AC$3:$AC$4922)))+((AA161&lt;&gt;"")*ISNUMBER(SEARCH("|"&amp;AA161&amp;"|",'5_ACOMPANHAMENTO'!$AC$3:$AC$4922)))+((AB161&lt;&gt;"")*ISNUMBER(SEARCH("|"&amp;AB161&amp;"|",'5_ACOMPANHAMENTO'!$AC$3:$AC$4922))))&gt;0)),'5_ACOMPANHAMENTO'!$O$3:$O$4922),0))</f>
        <v/>
      </c>
      <c r="G161" s="7">
        <f>IF(OR($B161="",$C161=""),"",D161-F161)</f>
        <v/>
      </c>
      <c r="H161">
        <f>IF(OR($B161="",$C161=""),"",TRIM($B161&amp;"")&amp;"|"&amp;TRIM($C161&amp;""))</f>
        <v/>
      </c>
      <c r="I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",99)),1,99)))</f>
        <v/>
      </c>
      <c r="J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",99)),100,99)))</f>
        <v/>
      </c>
      <c r="K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",99)),199,99)))</f>
        <v/>
      </c>
      <c r="L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",99)),298,99)))</f>
        <v/>
      </c>
      <c r="M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",99)),397,99)))</f>
        <v/>
      </c>
      <c r="N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",99)),496,99)))</f>
        <v/>
      </c>
      <c r="O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",99)),595,99)))</f>
        <v/>
      </c>
      <c r="P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",99)),694,99)))</f>
        <v/>
      </c>
      <c r="Q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",99)),793,99)))</f>
        <v/>
      </c>
      <c r="R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",99)),892,99)))</f>
        <v/>
      </c>
      <c r="S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",99)),991,99)))</f>
        <v/>
      </c>
      <c r="T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",99)),1090,99)))</f>
        <v/>
      </c>
      <c r="U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",99)),1189,99)))</f>
        <v/>
      </c>
      <c r="V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",99)),1288,99)))</f>
        <v/>
      </c>
      <c r="W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",99)),1387,99)))</f>
        <v/>
      </c>
      <c r="X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",99)),1486,99)))</f>
        <v/>
      </c>
      <c r="Y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",99)),1585,99)))</f>
        <v/>
      </c>
      <c r="Z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",99)),1684,99)))</f>
        <v/>
      </c>
      <c r="AA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",99)),1783,99)))</f>
        <v/>
      </c>
      <c r="AB161" s="1">
        <f>IF($B161="","",TRIM(MID(SUBSTITUTE(TRIM(SUBSTITUTE(SUBSTITUTE(SUBSTITUTE(SUBSTITUTE(SUBSTITUTE(SUBSTITUTE(SUBSTITUTE(SUBSTITUTE(SUBSTITUTE(SUBSTITUTE(SUBSTITUTE(SUBSTITUTE(SUBSTITUTE(SUBSTITUTE(TRIM($B161&amp;""),CHAR(10),"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",REPT(" ",99)),1882,99)))</f>
        <v/>
      </c>
    </row>
    <row r="162" hidden="1" ht="14.25" customHeight="1">
      <c r="A162" s="4">
        <f>IF(OR($B162="",$C162=""),"",IFERROR(INDEX('5_ACOMPANHAMENTO'!$A$3:$A$4922,MATCH(1,INDEX(('5_ACOMPANHAMENTO'!$AD$3:$AD$4922=TRIM($C162&amp;""))*('5_ACOMPANHAMENTO'!$AC$3:$AC$4922&lt;&gt;"")*((((I162&lt;&gt;"")*ISNUMBER(SEARCH("|"&amp;I162&amp;"|",'5_ACOMPANHAMENTO'!$AC$3:$AC$4922)))+((J162&lt;&gt;"")*ISNUMBER(SEARCH("|"&amp;J162&amp;"|",'5_ACOMPANHAMENTO'!$AC$3:$AC$4922)))+((K162&lt;&gt;"")*ISNUMBER(SEARCH("|"&amp;K162&amp;"|",'5_ACOMPANHAMENTO'!$AC$3:$AC$4922)))+((L162&lt;&gt;"")*ISNUMBER(SEARCH("|"&amp;L162&amp;"|",'5_ACOMPANHAMENTO'!$AC$3:$AC$4922)))+((M162&lt;&gt;"")*ISNUMBER(SEARCH("|"&amp;M162&amp;"|",'5_ACOMPANHAMENTO'!$AC$3:$AC$4922)))+((N162&lt;&gt;"")*ISNUMBER(SEARCH("|"&amp;N162&amp;"|",'5_ACOMPANHAMENTO'!$AC$3:$AC$4922)))+((O162&lt;&gt;"")*ISNUMBER(SEARCH("|"&amp;O162&amp;"|",'5_ACOMPANHAMENTO'!$AC$3:$AC$4922)))+((P162&lt;&gt;"")*ISNUMBER(SEARCH("|"&amp;P162&amp;"|",'5_ACOMPANHAMENTO'!$AC$3:$AC$4922)))+((Q162&lt;&gt;"")*ISNUMBER(SEARCH("|"&amp;Q162&amp;"|",'5_ACOMPANHAMENTO'!$AC$3:$AC$4922)))+((R162&lt;&gt;"")*ISNUMBER(SEARCH("|"&amp;R162&amp;"|",'5_ACOMPANHAMENTO'!$AC$3:$AC$4922)))+((S162&lt;&gt;"")*ISNUMBER(SEARCH("|"&amp;S162&amp;"|",'5_ACOMPANHAMENTO'!$AC$3:$AC$4922)))+((T162&lt;&gt;"")*ISNUMBER(SEARCH("|"&amp;T162&amp;"|",'5_ACOMPANHAMENTO'!$AC$3:$AC$4922)))+((U162&lt;&gt;"")*ISNUMBER(SEARCH("|"&amp;U162&amp;"|",'5_ACOMPANHAMENTO'!$AC$3:$AC$4922)))+((V162&lt;&gt;"")*ISNUMBER(SEARCH("|"&amp;V162&amp;"|",'5_ACOMPANHAMENTO'!$AC$3:$AC$4922)))+((W162&lt;&gt;"")*ISNUMBER(SEARCH("|"&amp;W162&amp;"|",'5_ACOMPANHAMENTO'!$AC$3:$AC$4922)))+((X162&lt;&gt;"")*ISNUMBER(SEARCH("|"&amp;X162&amp;"|",'5_ACOMPANHAMENTO'!$AC$3:$AC$4922)))+((Y162&lt;&gt;"")*ISNUMBER(SEARCH("|"&amp;Y162&amp;"|",'5_ACOMPANHAMENTO'!$AC$3:$AC$4922)))+((Z162&lt;&gt;"")*ISNUMBER(SEARCH("|"&amp;Z162&amp;"|",'5_ACOMPANHAMENTO'!$AC$3:$AC$4922)))+((AA162&lt;&gt;"")*ISNUMBER(SEARCH("|"&amp;AA162&amp;"|",'5_ACOMPANHAMENTO'!$AC$3:$AC$4922)))+((AB162&lt;&gt;"")*ISNUMBER(SEARCH("|"&amp;AB162&amp;"|",'5_ACOMPANHAMENTO'!$AC$3:$AC$4922))))&gt;0),0),0)),""))</f>
        <v/>
      </c>
      <c r="B162" s="10" t="n">
        <v>10180.10148</v>
      </c>
      <c r="C162" s="10" t="inlineStr">
        <is>
          <t>CNC</t>
        </is>
      </c>
      <c r="D162" s="4">
        <f>IF(OR($B162="",$C162=""),"",IFERROR(SUMPRODUCT(--(('5_ACOMPANHAMENTO'!$AD$3:$AD$4922=TRIM($C162&amp;""))*('5_ACOMPANHAMENTO'!$AC$3:$AC$4922&lt;&gt;"")*((((I162&lt;&gt;"")*ISNUMBER(SEARCH("|"&amp;I162&amp;"|",'5_ACOMPANHAMENTO'!$AC$3:$AC$4922)))+((J162&lt;&gt;"")*ISNUMBER(SEARCH("|"&amp;J162&amp;"|",'5_ACOMPANHAMENTO'!$AC$3:$AC$4922)))+((K162&lt;&gt;"")*ISNUMBER(SEARCH("|"&amp;K162&amp;"|",'5_ACOMPANHAMENTO'!$AC$3:$AC$4922)))+((L162&lt;&gt;"")*ISNUMBER(SEARCH("|"&amp;L162&amp;"|",'5_ACOMPANHAMENTO'!$AC$3:$AC$4922)))+((M162&lt;&gt;"")*ISNUMBER(SEARCH("|"&amp;M162&amp;"|",'5_ACOMPANHAMENTO'!$AC$3:$AC$4922)))+((N162&lt;&gt;"")*ISNUMBER(SEARCH("|"&amp;N162&amp;"|",'5_ACOMPANHAMENTO'!$AC$3:$AC$4922)))+((O162&lt;&gt;"")*ISNUMBER(SEARCH("|"&amp;O162&amp;"|",'5_ACOMPANHAMENTO'!$AC$3:$AC$4922)))+((P162&lt;&gt;"")*ISNUMBER(SEARCH("|"&amp;P162&amp;"|",'5_ACOMPANHAMENTO'!$AC$3:$AC$4922)))+((Q162&lt;&gt;"")*ISNUMBER(SEARCH("|"&amp;Q162&amp;"|",'5_ACOMPANHAMENTO'!$AC$3:$AC$4922)))+((R162&lt;&gt;"")*ISNUMBER(SEARCH("|"&amp;R162&amp;"|",'5_ACOMPANHAMENTO'!$AC$3:$AC$4922)))+((S162&lt;&gt;"")*ISNUMBER(SEARCH("|"&amp;S162&amp;"|",'5_ACOMPANHAMENTO'!$AC$3:$AC$4922)))+((T162&lt;&gt;"")*ISNUMBER(SEARCH("|"&amp;T162&amp;"|",'5_ACOMPANHAMENTO'!$AC$3:$AC$4922)))+((U162&lt;&gt;"")*ISNUMBER(SEARCH("|"&amp;U162&amp;"|",'5_ACOMPANHAMENTO'!$AC$3:$AC$4922)))+((V162&lt;&gt;"")*ISNUMBER(SEARCH("|"&amp;V162&amp;"|",'5_ACOMPANHAMENTO'!$AC$3:$AC$4922)))+((W162&lt;&gt;"")*ISNUMBER(SEARCH("|"&amp;W162&amp;"|",'5_ACOMPANHAMENTO'!$AC$3:$AC$4922)))+((X162&lt;&gt;"")*ISNUMBER(SEARCH("|"&amp;X162&amp;"|",'5_ACOMPANHAMENTO'!$AC$3:$AC$4922)))+((Y162&lt;&gt;"")*ISNUMBER(SEARCH("|"&amp;Y162&amp;"|",'5_ACOMPANHAMENTO'!$AC$3:$AC$4922)))+((Z162&lt;&gt;"")*ISNUMBER(SEARCH("|"&amp;Z162&amp;"|",'5_ACOMPANHAMENTO'!$AC$3:$AC$4922)))+((AA162&lt;&gt;"")*ISNUMBER(SEARCH("|"&amp;AA162&amp;"|",'5_ACOMPANHAMENTO'!$AC$3:$AC$4922)))+((AB162&lt;&gt;"")*ISNUMBER(SEARCH("|"&amp;AB162&amp;"|",'5_ACOMPANHAMENTO'!$AC$3:$AC$4922))))&gt;0)),'5_ACOMPANHAMENTO'!$J$3:$J$4922),0))</f>
        <v/>
      </c>
      <c r="E162" s="4">
        <f>IF(G162=0,"FINALIZADO",IF(TODAY()&gt;A162,"ATRASADO "&amp;TODAY()-A162&amp;" DIAS","ADIANTADO "&amp;A162-TODAY()&amp;" DIAS"))</f>
        <v/>
      </c>
      <c r="F162" s="7">
        <f>IF(OR($B162="",$C162=""),"",IFERROR(SUMPRODUCT(--(('5_ACOMPANHAMENTO'!$AD$3:$AD$4922=TRIM($C162&amp;""))*('5_ACOMPANHAMENTO'!$AC$3:$AC$4922&lt;&gt;"")*((((I162&lt;&gt;"")*ISNUMBER(SEARCH("|"&amp;I162&amp;"|",'5_ACOMPANHAMENTO'!$AC$3:$AC$4922)))+((J162&lt;&gt;"")*ISNUMBER(SEARCH("|"&amp;J162&amp;"|",'5_ACOMPANHAMENTO'!$AC$3:$AC$4922)))+((K162&lt;&gt;"")*ISNUMBER(SEARCH("|"&amp;K162&amp;"|",'5_ACOMPANHAMENTO'!$AC$3:$AC$4922)))+((L162&lt;&gt;"")*ISNUMBER(SEARCH("|"&amp;L162&amp;"|",'5_ACOMPANHAMENTO'!$AC$3:$AC$4922)))+((M162&lt;&gt;"")*ISNUMBER(SEARCH("|"&amp;M162&amp;"|",'5_ACOMPANHAMENTO'!$AC$3:$AC$4922)))+((N162&lt;&gt;"")*ISNUMBER(SEARCH("|"&amp;N162&amp;"|",'5_ACOMPANHAMENTO'!$AC$3:$AC$4922)))+((O162&lt;&gt;"")*ISNUMBER(SEARCH("|"&amp;O162&amp;"|",'5_ACOMPANHAMENTO'!$AC$3:$AC$4922)))+((P162&lt;&gt;"")*ISNUMBER(SEARCH("|"&amp;P162&amp;"|",'5_ACOMPANHAMENTO'!$AC$3:$AC$4922)))+((Q162&lt;&gt;"")*ISNUMBER(SEARCH("|"&amp;Q162&amp;"|",'5_ACOMPANHAMENTO'!$AC$3:$AC$4922)))+((R162&lt;&gt;"")*ISNUMBER(SEARCH("|"&amp;R162&amp;"|",'5_ACOMPANHAMENTO'!$AC$3:$AC$4922)))+((S162&lt;&gt;"")*ISNUMBER(SEARCH("|"&amp;S162&amp;"|",'5_ACOMPANHAMENTO'!$AC$3:$AC$4922)))+((T162&lt;&gt;"")*ISNUMBER(SEARCH("|"&amp;T162&amp;"|",'5_ACOMPANHAMENTO'!$AC$3:$AC$4922)))+((U162&lt;&gt;"")*ISNUMBER(SEARCH("|"&amp;U162&amp;"|",'5_ACOMPANHAMENTO'!$AC$3:$AC$4922)))+((V162&lt;&gt;"")*ISNUMBER(SEARCH("|"&amp;V162&amp;"|",'5_ACOMPANHAMENTO'!$AC$3:$AC$4922)))+((W162&lt;&gt;"")*ISNUMBER(SEARCH("|"&amp;W162&amp;"|",'5_ACOMPANHAMENTO'!$AC$3:$AC$4922)))+((X162&lt;&gt;"")*ISNUMBER(SEARCH("|"&amp;X162&amp;"|",'5_ACOMPANHAMENTO'!$AC$3:$AC$4922)))+((Y162&lt;&gt;"")*ISNUMBER(SEARCH("|"&amp;Y162&amp;"|",'5_ACOMPANHAMENTO'!$AC$3:$AC$4922)))+((Z162&lt;&gt;"")*ISNUMBER(SEARCH("|"&amp;Z162&amp;"|",'5_ACOMPANHAMENTO'!$AC$3:$AC$4922)))+((AA162&lt;&gt;"")*ISNUMBER(SEARCH("|"&amp;AA162&amp;"|",'5_ACOMPANHAMENTO'!$AC$3:$AC$4922)))+((AB162&lt;&gt;"")*ISNUMBER(SEARCH("|"&amp;AB162&amp;"|",'5_ACOMPANHAMENTO'!$AC$3:$AC$4922))))&gt;0)),'5_ACOMPANHAMENTO'!$O$3:$O$4922),0))</f>
        <v/>
      </c>
      <c r="G162" s="7">
        <f>IF(OR($B162="",$C162=""),"",D162-F162)</f>
        <v/>
      </c>
      <c r="H162">
        <f>IF(OR($B162="",$C162=""),"",TRIM($B162&amp;"")&amp;"|"&amp;TRIM($C162&amp;""))</f>
        <v/>
      </c>
      <c r="I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",99)),1,99)))</f>
        <v/>
      </c>
      <c r="J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",99)),100,99)))</f>
        <v/>
      </c>
      <c r="K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",99)),199,99)))</f>
        <v/>
      </c>
      <c r="L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",99)),298,99)))</f>
        <v/>
      </c>
      <c r="M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",99)),397,99)))</f>
        <v/>
      </c>
      <c r="N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",99)),496,99)))</f>
        <v/>
      </c>
      <c r="O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",99)),595,99)))</f>
        <v/>
      </c>
      <c r="P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",99)),694,99)))</f>
        <v/>
      </c>
      <c r="Q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",99)),793,99)))</f>
        <v/>
      </c>
      <c r="R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",99)),892,99)))</f>
        <v/>
      </c>
      <c r="S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",99)),991,99)))</f>
        <v/>
      </c>
      <c r="T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",99)),1090,99)))</f>
        <v/>
      </c>
      <c r="U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",99)),1189,99)))</f>
        <v/>
      </c>
      <c r="V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",99)),1288,99)))</f>
        <v/>
      </c>
      <c r="W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",99)),1387,99)))</f>
        <v/>
      </c>
      <c r="X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",99)),1486,99)))</f>
        <v/>
      </c>
      <c r="Y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",99)),1585,99)))</f>
        <v/>
      </c>
      <c r="Z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",99)),1684,99)))</f>
        <v/>
      </c>
      <c r="AA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",99)),1783,99)))</f>
        <v/>
      </c>
      <c r="AB162" s="1">
        <f>IF($B162="","",TRIM(MID(SUBSTITUTE(TRIM(SUBSTITUTE(SUBSTITUTE(SUBSTITUTE(SUBSTITUTE(SUBSTITUTE(SUBSTITUTE(SUBSTITUTE(SUBSTITUTE(SUBSTITUTE(SUBSTITUTE(SUBSTITUTE(SUBSTITUTE(SUBSTITUTE(SUBSTITUTE(TRIM($B162&amp;""),CHAR(10),"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",REPT(" ",99)),1882,99)))</f>
        <v/>
      </c>
    </row>
    <row r="163" hidden="1" ht="14.25" customHeight="1">
      <c r="A163" s="4">
        <f>IF(OR($B163="",$C163=""),"",IFERROR(INDEX('5_ACOMPANHAMENTO'!$A$3:$A$4922,MATCH(1,INDEX(('5_ACOMPANHAMENTO'!$AD$3:$AD$4922=TRIM($C163&amp;""))*('5_ACOMPANHAMENTO'!$AC$3:$AC$4922&lt;&gt;"")*((((I163&lt;&gt;"")*ISNUMBER(SEARCH("|"&amp;I163&amp;"|",'5_ACOMPANHAMENTO'!$AC$3:$AC$4922)))+((J163&lt;&gt;"")*ISNUMBER(SEARCH("|"&amp;J163&amp;"|",'5_ACOMPANHAMENTO'!$AC$3:$AC$4922)))+((K163&lt;&gt;"")*ISNUMBER(SEARCH("|"&amp;K163&amp;"|",'5_ACOMPANHAMENTO'!$AC$3:$AC$4922)))+((L163&lt;&gt;"")*ISNUMBER(SEARCH("|"&amp;L163&amp;"|",'5_ACOMPANHAMENTO'!$AC$3:$AC$4922)))+((M163&lt;&gt;"")*ISNUMBER(SEARCH("|"&amp;M163&amp;"|",'5_ACOMPANHAMENTO'!$AC$3:$AC$4922)))+((N163&lt;&gt;"")*ISNUMBER(SEARCH("|"&amp;N163&amp;"|",'5_ACOMPANHAMENTO'!$AC$3:$AC$4922)))+((O163&lt;&gt;"")*ISNUMBER(SEARCH("|"&amp;O163&amp;"|",'5_ACOMPANHAMENTO'!$AC$3:$AC$4922)))+((P163&lt;&gt;"")*ISNUMBER(SEARCH("|"&amp;P163&amp;"|",'5_ACOMPANHAMENTO'!$AC$3:$AC$4922)))+((Q163&lt;&gt;"")*ISNUMBER(SEARCH("|"&amp;Q163&amp;"|",'5_ACOMPANHAMENTO'!$AC$3:$AC$4922)))+((R163&lt;&gt;"")*ISNUMBER(SEARCH("|"&amp;R163&amp;"|",'5_ACOMPANHAMENTO'!$AC$3:$AC$4922)))+((S163&lt;&gt;"")*ISNUMBER(SEARCH("|"&amp;S163&amp;"|",'5_ACOMPANHAMENTO'!$AC$3:$AC$4922)))+((T163&lt;&gt;"")*ISNUMBER(SEARCH("|"&amp;T163&amp;"|",'5_ACOMPANHAMENTO'!$AC$3:$AC$4922)))+((U163&lt;&gt;"")*ISNUMBER(SEARCH("|"&amp;U163&amp;"|",'5_ACOMPANHAMENTO'!$AC$3:$AC$4922)))+((V163&lt;&gt;"")*ISNUMBER(SEARCH("|"&amp;V163&amp;"|",'5_ACOMPANHAMENTO'!$AC$3:$AC$4922)))+((W163&lt;&gt;"")*ISNUMBER(SEARCH("|"&amp;W163&amp;"|",'5_ACOMPANHAMENTO'!$AC$3:$AC$4922)))+((X163&lt;&gt;"")*ISNUMBER(SEARCH("|"&amp;X163&amp;"|",'5_ACOMPANHAMENTO'!$AC$3:$AC$4922)))+((Y163&lt;&gt;"")*ISNUMBER(SEARCH("|"&amp;Y163&amp;"|",'5_ACOMPANHAMENTO'!$AC$3:$AC$4922)))+((Z163&lt;&gt;"")*ISNUMBER(SEARCH("|"&amp;Z163&amp;"|",'5_ACOMPANHAMENTO'!$AC$3:$AC$4922)))+((AA163&lt;&gt;"")*ISNUMBER(SEARCH("|"&amp;AA163&amp;"|",'5_ACOMPANHAMENTO'!$AC$3:$AC$4922)))+((AB163&lt;&gt;"")*ISNUMBER(SEARCH("|"&amp;AB163&amp;"|",'5_ACOMPANHAMENTO'!$AC$3:$AC$4922))))&gt;0),0),0)),""))</f>
        <v/>
      </c>
      <c r="B163" s="10" t="n">
        <v>10148</v>
      </c>
      <c r="C163" s="26" t="inlineStr">
        <is>
          <t>COLA DE ESPUMA</t>
        </is>
      </c>
      <c r="D163" s="4">
        <f>IF(OR($B163="",$C163=""),"",IFERROR(SUMPRODUCT(--(('5_ACOMPANHAMENTO'!$AD$3:$AD$4922=TRIM($C163&amp;""))*('5_ACOMPANHAMENTO'!$AC$3:$AC$4922&lt;&gt;"")*((((I163&lt;&gt;"")*ISNUMBER(SEARCH("|"&amp;I163&amp;"|",'5_ACOMPANHAMENTO'!$AC$3:$AC$4922)))+((J163&lt;&gt;"")*ISNUMBER(SEARCH("|"&amp;J163&amp;"|",'5_ACOMPANHAMENTO'!$AC$3:$AC$4922)))+((K163&lt;&gt;"")*ISNUMBER(SEARCH("|"&amp;K163&amp;"|",'5_ACOMPANHAMENTO'!$AC$3:$AC$4922)))+((L163&lt;&gt;"")*ISNUMBER(SEARCH("|"&amp;L163&amp;"|",'5_ACOMPANHAMENTO'!$AC$3:$AC$4922)))+((M163&lt;&gt;"")*ISNUMBER(SEARCH("|"&amp;M163&amp;"|",'5_ACOMPANHAMENTO'!$AC$3:$AC$4922)))+((N163&lt;&gt;"")*ISNUMBER(SEARCH("|"&amp;N163&amp;"|",'5_ACOMPANHAMENTO'!$AC$3:$AC$4922)))+((O163&lt;&gt;"")*ISNUMBER(SEARCH("|"&amp;O163&amp;"|",'5_ACOMPANHAMENTO'!$AC$3:$AC$4922)))+((P163&lt;&gt;"")*ISNUMBER(SEARCH("|"&amp;P163&amp;"|",'5_ACOMPANHAMENTO'!$AC$3:$AC$4922)))+((Q163&lt;&gt;"")*ISNUMBER(SEARCH("|"&amp;Q163&amp;"|",'5_ACOMPANHAMENTO'!$AC$3:$AC$4922)))+((R163&lt;&gt;"")*ISNUMBER(SEARCH("|"&amp;R163&amp;"|",'5_ACOMPANHAMENTO'!$AC$3:$AC$4922)))+((S163&lt;&gt;"")*ISNUMBER(SEARCH("|"&amp;S163&amp;"|",'5_ACOMPANHAMENTO'!$AC$3:$AC$4922)))+((T163&lt;&gt;"")*ISNUMBER(SEARCH("|"&amp;T163&amp;"|",'5_ACOMPANHAMENTO'!$AC$3:$AC$4922)))+((U163&lt;&gt;"")*ISNUMBER(SEARCH("|"&amp;U163&amp;"|",'5_ACOMPANHAMENTO'!$AC$3:$AC$4922)))+((V163&lt;&gt;"")*ISNUMBER(SEARCH("|"&amp;V163&amp;"|",'5_ACOMPANHAMENTO'!$AC$3:$AC$4922)))+((W163&lt;&gt;"")*ISNUMBER(SEARCH("|"&amp;W163&amp;"|",'5_ACOMPANHAMENTO'!$AC$3:$AC$4922)))+((X163&lt;&gt;"")*ISNUMBER(SEARCH("|"&amp;X163&amp;"|",'5_ACOMPANHAMENTO'!$AC$3:$AC$4922)))+((Y163&lt;&gt;"")*ISNUMBER(SEARCH("|"&amp;Y163&amp;"|",'5_ACOMPANHAMENTO'!$AC$3:$AC$4922)))+((Z163&lt;&gt;"")*ISNUMBER(SEARCH("|"&amp;Z163&amp;"|",'5_ACOMPANHAMENTO'!$AC$3:$AC$4922)))+((AA163&lt;&gt;"")*ISNUMBER(SEARCH("|"&amp;AA163&amp;"|",'5_ACOMPANHAMENTO'!$AC$3:$AC$4922)))+((AB163&lt;&gt;"")*ISNUMBER(SEARCH("|"&amp;AB163&amp;"|",'5_ACOMPANHAMENTO'!$AC$3:$AC$4922))))&gt;0)),'5_ACOMPANHAMENTO'!$J$3:$J$4922),0))</f>
        <v/>
      </c>
      <c r="E163" s="4">
        <f>IF(G163=0,"FINALIZADO",IF(TODAY()&gt;A163,"ATRASADO "&amp;TODAY()-A163&amp;" DIAS","ADIANTADO "&amp;A163-TODAY()&amp;" DIAS"))</f>
        <v/>
      </c>
      <c r="F163" s="7">
        <f>IF(OR($B163="",$C163=""),"",IFERROR(SUMPRODUCT(--(('5_ACOMPANHAMENTO'!$AD$3:$AD$4922=TRIM($C163&amp;""))*('5_ACOMPANHAMENTO'!$AC$3:$AC$4922&lt;&gt;"")*((((I163&lt;&gt;"")*ISNUMBER(SEARCH("|"&amp;I163&amp;"|",'5_ACOMPANHAMENTO'!$AC$3:$AC$4922)))+((J163&lt;&gt;"")*ISNUMBER(SEARCH("|"&amp;J163&amp;"|",'5_ACOMPANHAMENTO'!$AC$3:$AC$4922)))+((K163&lt;&gt;"")*ISNUMBER(SEARCH("|"&amp;K163&amp;"|",'5_ACOMPANHAMENTO'!$AC$3:$AC$4922)))+((L163&lt;&gt;"")*ISNUMBER(SEARCH("|"&amp;L163&amp;"|",'5_ACOMPANHAMENTO'!$AC$3:$AC$4922)))+((M163&lt;&gt;"")*ISNUMBER(SEARCH("|"&amp;M163&amp;"|",'5_ACOMPANHAMENTO'!$AC$3:$AC$4922)))+((N163&lt;&gt;"")*ISNUMBER(SEARCH("|"&amp;N163&amp;"|",'5_ACOMPANHAMENTO'!$AC$3:$AC$4922)))+((O163&lt;&gt;"")*ISNUMBER(SEARCH("|"&amp;O163&amp;"|",'5_ACOMPANHAMENTO'!$AC$3:$AC$4922)))+((P163&lt;&gt;"")*ISNUMBER(SEARCH("|"&amp;P163&amp;"|",'5_ACOMPANHAMENTO'!$AC$3:$AC$4922)))+((Q163&lt;&gt;"")*ISNUMBER(SEARCH("|"&amp;Q163&amp;"|",'5_ACOMPANHAMENTO'!$AC$3:$AC$4922)))+((R163&lt;&gt;"")*ISNUMBER(SEARCH("|"&amp;R163&amp;"|",'5_ACOMPANHAMENTO'!$AC$3:$AC$4922)))+((S163&lt;&gt;"")*ISNUMBER(SEARCH("|"&amp;S163&amp;"|",'5_ACOMPANHAMENTO'!$AC$3:$AC$4922)))+((T163&lt;&gt;"")*ISNUMBER(SEARCH("|"&amp;T163&amp;"|",'5_ACOMPANHAMENTO'!$AC$3:$AC$4922)))+((U163&lt;&gt;"")*ISNUMBER(SEARCH("|"&amp;U163&amp;"|",'5_ACOMPANHAMENTO'!$AC$3:$AC$4922)))+((V163&lt;&gt;"")*ISNUMBER(SEARCH("|"&amp;V163&amp;"|",'5_ACOMPANHAMENTO'!$AC$3:$AC$4922)))+((W163&lt;&gt;"")*ISNUMBER(SEARCH("|"&amp;W163&amp;"|",'5_ACOMPANHAMENTO'!$AC$3:$AC$4922)))+((X163&lt;&gt;"")*ISNUMBER(SEARCH("|"&amp;X163&amp;"|",'5_ACOMPANHAMENTO'!$AC$3:$AC$4922)))+((Y163&lt;&gt;"")*ISNUMBER(SEARCH("|"&amp;Y163&amp;"|",'5_ACOMPANHAMENTO'!$AC$3:$AC$4922)))+((Z163&lt;&gt;"")*ISNUMBER(SEARCH("|"&amp;Z163&amp;"|",'5_ACOMPANHAMENTO'!$AC$3:$AC$4922)))+((AA163&lt;&gt;"")*ISNUMBER(SEARCH("|"&amp;AA163&amp;"|",'5_ACOMPANHAMENTO'!$AC$3:$AC$4922)))+((AB163&lt;&gt;"")*ISNUMBER(SEARCH("|"&amp;AB163&amp;"|",'5_ACOMPANHAMENTO'!$AC$3:$AC$4922))))&gt;0)),'5_ACOMPANHAMENTO'!$O$3:$O$4922),0))</f>
        <v/>
      </c>
      <c r="G163" s="7">
        <f>IF(OR($B163="",$C163=""),"",D163-F163)</f>
        <v/>
      </c>
      <c r="H163">
        <f>IF(OR($B163="",$C163=""),"",TRIM($B163&amp;"")&amp;"|"&amp;TRIM($C163&amp;""))</f>
        <v/>
      </c>
      <c r="I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",99)),1,99)))</f>
        <v/>
      </c>
      <c r="J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",99)),100,99)))</f>
        <v/>
      </c>
      <c r="K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",99)),199,99)))</f>
        <v/>
      </c>
      <c r="L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",99)),298,99)))</f>
        <v/>
      </c>
      <c r="M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",99)),397,99)))</f>
        <v/>
      </c>
      <c r="N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",99)),496,99)))</f>
        <v/>
      </c>
      <c r="O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",99)),595,99)))</f>
        <v/>
      </c>
      <c r="P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",99)),694,99)))</f>
        <v/>
      </c>
      <c r="Q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",99)),793,99)))</f>
        <v/>
      </c>
      <c r="R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",99)),892,99)))</f>
        <v/>
      </c>
      <c r="S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",99)),991,99)))</f>
        <v/>
      </c>
      <c r="T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",99)),1090,99)))</f>
        <v/>
      </c>
      <c r="U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",99)),1189,99)))</f>
        <v/>
      </c>
      <c r="V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",99)),1288,99)))</f>
        <v/>
      </c>
      <c r="W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",99)),1387,99)))</f>
        <v/>
      </c>
      <c r="X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",99)),1486,99)))</f>
        <v/>
      </c>
      <c r="Y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",99)),1585,99)))</f>
        <v/>
      </c>
      <c r="Z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",99)),1684,99)))</f>
        <v/>
      </c>
      <c r="AA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",99)),1783,99)))</f>
        <v/>
      </c>
      <c r="AB163" s="1">
        <f>IF($B163="","",TRIM(MID(SUBSTITUTE(TRIM(SUBSTITUTE(SUBSTITUTE(SUBSTITUTE(SUBSTITUTE(SUBSTITUTE(SUBSTITUTE(SUBSTITUTE(SUBSTITUTE(SUBSTITUTE(SUBSTITUTE(SUBSTITUTE(SUBSTITUTE(SUBSTITUTE(SUBSTITUTE(TRIM($B163&amp;""),CHAR(10),"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",REPT(" ",99)),1882,99)))</f>
        <v/>
      </c>
    </row>
    <row r="164" hidden="1" ht="14.25" customHeight="1">
      <c r="A164" s="4">
        <f>IF(OR($B164="",$C164=""),"",IFERROR(INDEX('5_ACOMPANHAMENTO'!$A$3:$A$4922,MATCH(1,INDEX(('5_ACOMPANHAMENTO'!$AD$3:$AD$4922=TRIM($C164&amp;""))*('5_ACOMPANHAMENTO'!$AC$3:$AC$4922&lt;&gt;"")*((((I164&lt;&gt;"")*ISNUMBER(SEARCH("|"&amp;I164&amp;"|",'5_ACOMPANHAMENTO'!$AC$3:$AC$4922)))+((J164&lt;&gt;"")*ISNUMBER(SEARCH("|"&amp;J164&amp;"|",'5_ACOMPANHAMENTO'!$AC$3:$AC$4922)))+((K164&lt;&gt;"")*ISNUMBER(SEARCH("|"&amp;K164&amp;"|",'5_ACOMPANHAMENTO'!$AC$3:$AC$4922)))+((L164&lt;&gt;"")*ISNUMBER(SEARCH("|"&amp;L164&amp;"|",'5_ACOMPANHAMENTO'!$AC$3:$AC$4922)))+((M164&lt;&gt;"")*ISNUMBER(SEARCH("|"&amp;M164&amp;"|",'5_ACOMPANHAMENTO'!$AC$3:$AC$4922)))+((N164&lt;&gt;"")*ISNUMBER(SEARCH("|"&amp;N164&amp;"|",'5_ACOMPANHAMENTO'!$AC$3:$AC$4922)))+((O164&lt;&gt;"")*ISNUMBER(SEARCH("|"&amp;O164&amp;"|",'5_ACOMPANHAMENTO'!$AC$3:$AC$4922)))+((P164&lt;&gt;"")*ISNUMBER(SEARCH("|"&amp;P164&amp;"|",'5_ACOMPANHAMENTO'!$AC$3:$AC$4922)))+((Q164&lt;&gt;"")*ISNUMBER(SEARCH("|"&amp;Q164&amp;"|",'5_ACOMPANHAMENTO'!$AC$3:$AC$4922)))+((R164&lt;&gt;"")*ISNUMBER(SEARCH("|"&amp;R164&amp;"|",'5_ACOMPANHAMENTO'!$AC$3:$AC$4922)))+((S164&lt;&gt;"")*ISNUMBER(SEARCH("|"&amp;S164&amp;"|",'5_ACOMPANHAMENTO'!$AC$3:$AC$4922)))+((T164&lt;&gt;"")*ISNUMBER(SEARCH("|"&amp;T164&amp;"|",'5_ACOMPANHAMENTO'!$AC$3:$AC$4922)))+((U164&lt;&gt;"")*ISNUMBER(SEARCH("|"&amp;U164&amp;"|",'5_ACOMPANHAMENTO'!$AC$3:$AC$4922)))+((V164&lt;&gt;"")*ISNUMBER(SEARCH("|"&amp;V164&amp;"|",'5_ACOMPANHAMENTO'!$AC$3:$AC$4922)))+((W164&lt;&gt;"")*ISNUMBER(SEARCH("|"&amp;W164&amp;"|",'5_ACOMPANHAMENTO'!$AC$3:$AC$4922)))+((X164&lt;&gt;"")*ISNUMBER(SEARCH("|"&amp;X164&amp;"|",'5_ACOMPANHAMENTO'!$AC$3:$AC$4922)))+((Y164&lt;&gt;"")*ISNUMBER(SEARCH("|"&amp;Y164&amp;"|",'5_ACOMPANHAMENTO'!$AC$3:$AC$4922)))+((Z164&lt;&gt;"")*ISNUMBER(SEARCH("|"&amp;Z164&amp;"|",'5_ACOMPANHAMENTO'!$AC$3:$AC$4922)))+((AA164&lt;&gt;"")*ISNUMBER(SEARCH("|"&amp;AA164&amp;"|",'5_ACOMPANHAMENTO'!$AC$3:$AC$4922)))+((AB164&lt;&gt;"")*ISNUMBER(SEARCH("|"&amp;AB164&amp;"|",'5_ACOMPANHAMENTO'!$AC$3:$AC$4922))))&gt;0),0),0)),""))</f>
        <v/>
      </c>
      <c r="B164" s="10" t="n">
        <v>10148</v>
      </c>
      <c r="C164" s="26" t="inlineStr">
        <is>
          <t>COLA DE ESPUMA</t>
        </is>
      </c>
      <c r="D164" s="4">
        <f>IF(OR($B164="",$C164=""),"",IFERROR(SUMPRODUCT(--(('5_ACOMPANHAMENTO'!$AD$3:$AD$4922=TRIM($C164&amp;""))*('5_ACOMPANHAMENTO'!$AC$3:$AC$4922&lt;&gt;"")*((((I164&lt;&gt;"")*ISNUMBER(SEARCH("|"&amp;I164&amp;"|",'5_ACOMPANHAMENTO'!$AC$3:$AC$4922)))+((J164&lt;&gt;"")*ISNUMBER(SEARCH("|"&amp;J164&amp;"|",'5_ACOMPANHAMENTO'!$AC$3:$AC$4922)))+((K164&lt;&gt;"")*ISNUMBER(SEARCH("|"&amp;K164&amp;"|",'5_ACOMPANHAMENTO'!$AC$3:$AC$4922)))+((L164&lt;&gt;"")*ISNUMBER(SEARCH("|"&amp;L164&amp;"|",'5_ACOMPANHAMENTO'!$AC$3:$AC$4922)))+((M164&lt;&gt;"")*ISNUMBER(SEARCH("|"&amp;M164&amp;"|",'5_ACOMPANHAMENTO'!$AC$3:$AC$4922)))+((N164&lt;&gt;"")*ISNUMBER(SEARCH("|"&amp;N164&amp;"|",'5_ACOMPANHAMENTO'!$AC$3:$AC$4922)))+((O164&lt;&gt;"")*ISNUMBER(SEARCH("|"&amp;O164&amp;"|",'5_ACOMPANHAMENTO'!$AC$3:$AC$4922)))+((P164&lt;&gt;"")*ISNUMBER(SEARCH("|"&amp;P164&amp;"|",'5_ACOMPANHAMENTO'!$AC$3:$AC$4922)))+((Q164&lt;&gt;"")*ISNUMBER(SEARCH("|"&amp;Q164&amp;"|",'5_ACOMPANHAMENTO'!$AC$3:$AC$4922)))+((R164&lt;&gt;"")*ISNUMBER(SEARCH("|"&amp;R164&amp;"|",'5_ACOMPANHAMENTO'!$AC$3:$AC$4922)))+((S164&lt;&gt;"")*ISNUMBER(SEARCH("|"&amp;S164&amp;"|",'5_ACOMPANHAMENTO'!$AC$3:$AC$4922)))+((T164&lt;&gt;"")*ISNUMBER(SEARCH("|"&amp;T164&amp;"|",'5_ACOMPANHAMENTO'!$AC$3:$AC$4922)))+((U164&lt;&gt;"")*ISNUMBER(SEARCH("|"&amp;U164&amp;"|",'5_ACOMPANHAMENTO'!$AC$3:$AC$4922)))+((V164&lt;&gt;"")*ISNUMBER(SEARCH("|"&amp;V164&amp;"|",'5_ACOMPANHAMENTO'!$AC$3:$AC$4922)))+((W164&lt;&gt;"")*ISNUMBER(SEARCH("|"&amp;W164&amp;"|",'5_ACOMPANHAMENTO'!$AC$3:$AC$4922)))+((X164&lt;&gt;"")*ISNUMBER(SEARCH("|"&amp;X164&amp;"|",'5_ACOMPANHAMENTO'!$AC$3:$AC$4922)))+((Y164&lt;&gt;"")*ISNUMBER(SEARCH("|"&amp;Y164&amp;"|",'5_ACOMPANHAMENTO'!$AC$3:$AC$4922)))+((Z164&lt;&gt;"")*ISNUMBER(SEARCH("|"&amp;Z164&amp;"|",'5_ACOMPANHAMENTO'!$AC$3:$AC$4922)))+((AA164&lt;&gt;"")*ISNUMBER(SEARCH("|"&amp;AA164&amp;"|",'5_ACOMPANHAMENTO'!$AC$3:$AC$4922)))+((AB164&lt;&gt;"")*ISNUMBER(SEARCH("|"&amp;AB164&amp;"|",'5_ACOMPANHAMENTO'!$AC$3:$AC$4922))))&gt;0)),'5_ACOMPANHAMENTO'!$J$3:$J$4922),0))</f>
        <v/>
      </c>
      <c r="E164" s="4">
        <f>IF(G164=0,"FINALIZADO",IF(TODAY()&gt;A164,"ATRASADO "&amp;TODAY()-A164&amp;" DIAS","ADIANTADO "&amp;A164-TODAY()&amp;" DIAS"))</f>
        <v/>
      </c>
      <c r="F164" s="7">
        <f>IF(OR($B164="",$C164=""),"",IFERROR(SUMPRODUCT(--(('5_ACOMPANHAMENTO'!$AD$3:$AD$4922=TRIM($C164&amp;""))*('5_ACOMPANHAMENTO'!$AC$3:$AC$4922&lt;&gt;"")*((((I164&lt;&gt;"")*ISNUMBER(SEARCH("|"&amp;I164&amp;"|",'5_ACOMPANHAMENTO'!$AC$3:$AC$4922)))+((J164&lt;&gt;"")*ISNUMBER(SEARCH("|"&amp;J164&amp;"|",'5_ACOMPANHAMENTO'!$AC$3:$AC$4922)))+((K164&lt;&gt;"")*ISNUMBER(SEARCH("|"&amp;K164&amp;"|",'5_ACOMPANHAMENTO'!$AC$3:$AC$4922)))+((L164&lt;&gt;"")*ISNUMBER(SEARCH("|"&amp;L164&amp;"|",'5_ACOMPANHAMENTO'!$AC$3:$AC$4922)))+((M164&lt;&gt;"")*ISNUMBER(SEARCH("|"&amp;M164&amp;"|",'5_ACOMPANHAMENTO'!$AC$3:$AC$4922)))+((N164&lt;&gt;"")*ISNUMBER(SEARCH("|"&amp;N164&amp;"|",'5_ACOMPANHAMENTO'!$AC$3:$AC$4922)))+((O164&lt;&gt;"")*ISNUMBER(SEARCH("|"&amp;O164&amp;"|",'5_ACOMPANHAMENTO'!$AC$3:$AC$4922)))+((P164&lt;&gt;"")*ISNUMBER(SEARCH("|"&amp;P164&amp;"|",'5_ACOMPANHAMENTO'!$AC$3:$AC$4922)))+((Q164&lt;&gt;"")*ISNUMBER(SEARCH("|"&amp;Q164&amp;"|",'5_ACOMPANHAMENTO'!$AC$3:$AC$4922)))+((R164&lt;&gt;"")*ISNUMBER(SEARCH("|"&amp;R164&amp;"|",'5_ACOMPANHAMENTO'!$AC$3:$AC$4922)))+((S164&lt;&gt;"")*ISNUMBER(SEARCH("|"&amp;S164&amp;"|",'5_ACOMPANHAMENTO'!$AC$3:$AC$4922)))+((T164&lt;&gt;"")*ISNUMBER(SEARCH("|"&amp;T164&amp;"|",'5_ACOMPANHAMENTO'!$AC$3:$AC$4922)))+((U164&lt;&gt;"")*ISNUMBER(SEARCH("|"&amp;U164&amp;"|",'5_ACOMPANHAMENTO'!$AC$3:$AC$4922)))+((V164&lt;&gt;"")*ISNUMBER(SEARCH("|"&amp;V164&amp;"|",'5_ACOMPANHAMENTO'!$AC$3:$AC$4922)))+((W164&lt;&gt;"")*ISNUMBER(SEARCH("|"&amp;W164&amp;"|",'5_ACOMPANHAMENTO'!$AC$3:$AC$4922)))+((X164&lt;&gt;"")*ISNUMBER(SEARCH("|"&amp;X164&amp;"|",'5_ACOMPANHAMENTO'!$AC$3:$AC$4922)))+((Y164&lt;&gt;"")*ISNUMBER(SEARCH("|"&amp;Y164&amp;"|",'5_ACOMPANHAMENTO'!$AC$3:$AC$4922)))+((Z164&lt;&gt;"")*ISNUMBER(SEARCH("|"&amp;Z164&amp;"|",'5_ACOMPANHAMENTO'!$AC$3:$AC$4922)))+((AA164&lt;&gt;"")*ISNUMBER(SEARCH("|"&amp;AA164&amp;"|",'5_ACOMPANHAMENTO'!$AC$3:$AC$4922)))+((AB164&lt;&gt;"")*ISNUMBER(SEARCH("|"&amp;AB164&amp;"|",'5_ACOMPANHAMENTO'!$AC$3:$AC$4922))))&gt;0)),'5_ACOMPANHAMENTO'!$O$3:$O$4922),0))</f>
        <v/>
      </c>
      <c r="G164" s="7">
        <f>IF(OR($B164="",$C164=""),"",D164-F164)</f>
        <v/>
      </c>
      <c r="H164">
        <f>IF(OR($B164="",$C164=""),"",TRIM($B164&amp;"")&amp;"|"&amp;TRIM($C164&amp;""))</f>
        <v/>
      </c>
      <c r="I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",99)),1,99)))</f>
        <v/>
      </c>
      <c r="J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",99)),100,99)))</f>
        <v/>
      </c>
      <c r="K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",99)),199,99)))</f>
        <v/>
      </c>
      <c r="L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",99)),298,99)))</f>
        <v/>
      </c>
      <c r="M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",99)),397,99)))</f>
        <v/>
      </c>
      <c r="N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",99)),496,99)))</f>
        <v/>
      </c>
      <c r="O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",99)),595,99)))</f>
        <v/>
      </c>
      <c r="P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",99)),694,99)))</f>
        <v/>
      </c>
      <c r="Q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",99)),793,99)))</f>
        <v/>
      </c>
      <c r="R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",99)),892,99)))</f>
        <v/>
      </c>
      <c r="S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",99)),991,99)))</f>
        <v/>
      </c>
      <c r="T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",99)),1090,99)))</f>
        <v/>
      </c>
      <c r="U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",99)),1189,99)))</f>
        <v/>
      </c>
      <c r="V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",99)),1288,99)))</f>
        <v/>
      </c>
      <c r="W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",99)),1387,99)))</f>
        <v/>
      </c>
      <c r="X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",99)),1486,99)))</f>
        <v/>
      </c>
      <c r="Y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",99)),1585,99)))</f>
        <v/>
      </c>
      <c r="Z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",99)),1684,99)))</f>
        <v/>
      </c>
      <c r="AA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",99)),1783,99)))</f>
        <v/>
      </c>
      <c r="AB164" s="1">
        <f>IF($B164="","",TRIM(MID(SUBSTITUTE(TRIM(SUBSTITUTE(SUBSTITUTE(SUBSTITUTE(SUBSTITUTE(SUBSTITUTE(SUBSTITUTE(SUBSTITUTE(SUBSTITUTE(SUBSTITUTE(SUBSTITUTE(SUBSTITUTE(SUBSTITUTE(SUBSTITUTE(SUBSTITUTE(TRIM($B164&amp;""),CHAR(10),"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",REPT(" ",99)),1882,99)))</f>
        <v/>
      </c>
    </row>
    <row r="165" hidden="1" ht="14.25" customHeight="1">
      <c r="A165" s="4">
        <f>IF(OR($B165="",$C165=""),"",IFERROR(INDEX('5_ACOMPANHAMENTO'!$A$3:$A$4922,MATCH(1,INDEX(('5_ACOMPANHAMENTO'!$AD$3:$AD$4922=TRIM($C165&amp;""))*('5_ACOMPANHAMENTO'!$AC$3:$AC$4922&lt;&gt;"")*((((I165&lt;&gt;"")*ISNUMBER(SEARCH("|"&amp;I165&amp;"|",'5_ACOMPANHAMENTO'!$AC$3:$AC$4922)))+((J165&lt;&gt;"")*ISNUMBER(SEARCH("|"&amp;J165&amp;"|",'5_ACOMPANHAMENTO'!$AC$3:$AC$4922)))+((K165&lt;&gt;"")*ISNUMBER(SEARCH("|"&amp;K165&amp;"|",'5_ACOMPANHAMENTO'!$AC$3:$AC$4922)))+((L165&lt;&gt;"")*ISNUMBER(SEARCH("|"&amp;L165&amp;"|",'5_ACOMPANHAMENTO'!$AC$3:$AC$4922)))+((M165&lt;&gt;"")*ISNUMBER(SEARCH("|"&amp;M165&amp;"|",'5_ACOMPANHAMENTO'!$AC$3:$AC$4922)))+((N165&lt;&gt;"")*ISNUMBER(SEARCH("|"&amp;N165&amp;"|",'5_ACOMPANHAMENTO'!$AC$3:$AC$4922)))+((O165&lt;&gt;"")*ISNUMBER(SEARCH("|"&amp;O165&amp;"|",'5_ACOMPANHAMENTO'!$AC$3:$AC$4922)))+((P165&lt;&gt;"")*ISNUMBER(SEARCH("|"&amp;P165&amp;"|",'5_ACOMPANHAMENTO'!$AC$3:$AC$4922)))+((Q165&lt;&gt;"")*ISNUMBER(SEARCH("|"&amp;Q165&amp;"|",'5_ACOMPANHAMENTO'!$AC$3:$AC$4922)))+((R165&lt;&gt;"")*ISNUMBER(SEARCH("|"&amp;R165&amp;"|",'5_ACOMPANHAMENTO'!$AC$3:$AC$4922)))+((S165&lt;&gt;"")*ISNUMBER(SEARCH("|"&amp;S165&amp;"|",'5_ACOMPANHAMENTO'!$AC$3:$AC$4922)))+((T165&lt;&gt;"")*ISNUMBER(SEARCH("|"&amp;T165&amp;"|",'5_ACOMPANHAMENTO'!$AC$3:$AC$4922)))+((U165&lt;&gt;"")*ISNUMBER(SEARCH("|"&amp;U165&amp;"|",'5_ACOMPANHAMENTO'!$AC$3:$AC$4922)))+((V165&lt;&gt;"")*ISNUMBER(SEARCH("|"&amp;V165&amp;"|",'5_ACOMPANHAMENTO'!$AC$3:$AC$4922)))+((W165&lt;&gt;"")*ISNUMBER(SEARCH("|"&amp;W165&amp;"|",'5_ACOMPANHAMENTO'!$AC$3:$AC$4922)))+((X165&lt;&gt;"")*ISNUMBER(SEARCH("|"&amp;X165&amp;"|",'5_ACOMPANHAMENTO'!$AC$3:$AC$4922)))+((Y165&lt;&gt;"")*ISNUMBER(SEARCH("|"&amp;Y165&amp;"|",'5_ACOMPANHAMENTO'!$AC$3:$AC$4922)))+((Z165&lt;&gt;"")*ISNUMBER(SEARCH("|"&amp;Z165&amp;"|",'5_ACOMPANHAMENTO'!$AC$3:$AC$4922)))+((AA165&lt;&gt;"")*ISNUMBER(SEARCH("|"&amp;AA165&amp;"|",'5_ACOMPANHAMENTO'!$AC$3:$AC$4922)))+((AB165&lt;&gt;"")*ISNUMBER(SEARCH("|"&amp;AB165&amp;"|",'5_ACOMPANHAMENTO'!$AC$3:$AC$4922))))&gt;0),0),0)),""))</f>
        <v/>
      </c>
      <c r="B165" s="10" t="n">
        <v>10148</v>
      </c>
      <c r="C165" s="26" t="inlineStr">
        <is>
          <t>COLA DE ESPUMA</t>
        </is>
      </c>
      <c r="D165" s="4">
        <f>IF(OR($B165="",$C165=""),"",IFERROR(SUMPRODUCT(--(('5_ACOMPANHAMENTO'!$AD$3:$AD$4922=TRIM($C165&amp;""))*('5_ACOMPANHAMENTO'!$AC$3:$AC$4922&lt;&gt;"")*((((I165&lt;&gt;"")*ISNUMBER(SEARCH("|"&amp;I165&amp;"|",'5_ACOMPANHAMENTO'!$AC$3:$AC$4922)))+((J165&lt;&gt;"")*ISNUMBER(SEARCH("|"&amp;J165&amp;"|",'5_ACOMPANHAMENTO'!$AC$3:$AC$4922)))+((K165&lt;&gt;"")*ISNUMBER(SEARCH("|"&amp;K165&amp;"|",'5_ACOMPANHAMENTO'!$AC$3:$AC$4922)))+((L165&lt;&gt;"")*ISNUMBER(SEARCH("|"&amp;L165&amp;"|",'5_ACOMPANHAMENTO'!$AC$3:$AC$4922)))+((M165&lt;&gt;"")*ISNUMBER(SEARCH("|"&amp;M165&amp;"|",'5_ACOMPANHAMENTO'!$AC$3:$AC$4922)))+((N165&lt;&gt;"")*ISNUMBER(SEARCH("|"&amp;N165&amp;"|",'5_ACOMPANHAMENTO'!$AC$3:$AC$4922)))+((O165&lt;&gt;"")*ISNUMBER(SEARCH("|"&amp;O165&amp;"|",'5_ACOMPANHAMENTO'!$AC$3:$AC$4922)))+((P165&lt;&gt;"")*ISNUMBER(SEARCH("|"&amp;P165&amp;"|",'5_ACOMPANHAMENTO'!$AC$3:$AC$4922)))+((Q165&lt;&gt;"")*ISNUMBER(SEARCH("|"&amp;Q165&amp;"|",'5_ACOMPANHAMENTO'!$AC$3:$AC$4922)))+((R165&lt;&gt;"")*ISNUMBER(SEARCH("|"&amp;R165&amp;"|",'5_ACOMPANHAMENTO'!$AC$3:$AC$4922)))+((S165&lt;&gt;"")*ISNUMBER(SEARCH("|"&amp;S165&amp;"|",'5_ACOMPANHAMENTO'!$AC$3:$AC$4922)))+((T165&lt;&gt;"")*ISNUMBER(SEARCH("|"&amp;T165&amp;"|",'5_ACOMPANHAMENTO'!$AC$3:$AC$4922)))+((U165&lt;&gt;"")*ISNUMBER(SEARCH("|"&amp;U165&amp;"|",'5_ACOMPANHAMENTO'!$AC$3:$AC$4922)))+((V165&lt;&gt;"")*ISNUMBER(SEARCH("|"&amp;V165&amp;"|",'5_ACOMPANHAMENTO'!$AC$3:$AC$4922)))+((W165&lt;&gt;"")*ISNUMBER(SEARCH("|"&amp;W165&amp;"|",'5_ACOMPANHAMENTO'!$AC$3:$AC$4922)))+((X165&lt;&gt;"")*ISNUMBER(SEARCH("|"&amp;X165&amp;"|",'5_ACOMPANHAMENTO'!$AC$3:$AC$4922)))+((Y165&lt;&gt;"")*ISNUMBER(SEARCH("|"&amp;Y165&amp;"|",'5_ACOMPANHAMENTO'!$AC$3:$AC$4922)))+((Z165&lt;&gt;"")*ISNUMBER(SEARCH("|"&amp;Z165&amp;"|",'5_ACOMPANHAMENTO'!$AC$3:$AC$4922)))+((AA165&lt;&gt;"")*ISNUMBER(SEARCH("|"&amp;AA165&amp;"|",'5_ACOMPANHAMENTO'!$AC$3:$AC$4922)))+((AB165&lt;&gt;"")*ISNUMBER(SEARCH("|"&amp;AB165&amp;"|",'5_ACOMPANHAMENTO'!$AC$3:$AC$4922))))&gt;0)),'5_ACOMPANHAMENTO'!$J$3:$J$4922),0))</f>
        <v/>
      </c>
      <c r="E165" s="4">
        <f>IF(G165=0,"FINALIZADO",IF(TODAY()&gt;A165,"ATRASADO "&amp;TODAY()-A165&amp;" DIAS","ADIANTADO "&amp;A165-TODAY()&amp;" DIAS"))</f>
        <v/>
      </c>
      <c r="F165" s="7">
        <f>IF(OR($B165="",$C165=""),"",IFERROR(SUMPRODUCT(--(('5_ACOMPANHAMENTO'!$AD$3:$AD$4922=TRIM($C165&amp;""))*('5_ACOMPANHAMENTO'!$AC$3:$AC$4922&lt;&gt;"")*((((I165&lt;&gt;"")*ISNUMBER(SEARCH("|"&amp;I165&amp;"|",'5_ACOMPANHAMENTO'!$AC$3:$AC$4922)))+((J165&lt;&gt;"")*ISNUMBER(SEARCH("|"&amp;J165&amp;"|",'5_ACOMPANHAMENTO'!$AC$3:$AC$4922)))+((K165&lt;&gt;"")*ISNUMBER(SEARCH("|"&amp;K165&amp;"|",'5_ACOMPANHAMENTO'!$AC$3:$AC$4922)))+((L165&lt;&gt;"")*ISNUMBER(SEARCH("|"&amp;L165&amp;"|",'5_ACOMPANHAMENTO'!$AC$3:$AC$4922)))+((M165&lt;&gt;"")*ISNUMBER(SEARCH("|"&amp;M165&amp;"|",'5_ACOMPANHAMENTO'!$AC$3:$AC$4922)))+((N165&lt;&gt;"")*ISNUMBER(SEARCH("|"&amp;N165&amp;"|",'5_ACOMPANHAMENTO'!$AC$3:$AC$4922)))+((O165&lt;&gt;"")*ISNUMBER(SEARCH("|"&amp;O165&amp;"|",'5_ACOMPANHAMENTO'!$AC$3:$AC$4922)))+((P165&lt;&gt;"")*ISNUMBER(SEARCH("|"&amp;P165&amp;"|",'5_ACOMPANHAMENTO'!$AC$3:$AC$4922)))+((Q165&lt;&gt;"")*ISNUMBER(SEARCH("|"&amp;Q165&amp;"|",'5_ACOMPANHAMENTO'!$AC$3:$AC$4922)))+((R165&lt;&gt;"")*ISNUMBER(SEARCH("|"&amp;R165&amp;"|",'5_ACOMPANHAMENTO'!$AC$3:$AC$4922)))+((S165&lt;&gt;"")*ISNUMBER(SEARCH("|"&amp;S165&amp;"|",'5_ACOMPANHAMENTO'!$AC$3:$AC$4922)))+((T165&lt;&gt;"")*ISNUMBER(SEARCH("|"&amp;T165&amp;"|",'5_ACOMPANHAMENTO'!$AC$3:$AC$4922)))+((U165&lt;&gt;"")*ISNUMBER(SEARCH("|"&amp;U165&amp;"|",'5_ACOMPANHAMENTO'!$AC$3:$AC$4922)))+((V165&lt;&gt;"")*ISNUMBER(SEARCH("|"&amp;V165&amp;"|",'5_ACOMPANHAMENTO'!$AC$3:$AC$4922)))+((W165&lt;&gt;"")*ISNUMBER(SEARCH("|"&amp;W165&amp;"|",'5_ACOMPANHAMENTO'!$AC$3:$AC$4922)))+((X165&lt;&gt;"")*ISNUMBER(SEARCH("|"&amp;X165&amp;"|",'5_ACOMPANHAMENTO'!$AC$3:$AC$4922)))+((Y165&lt;&gt;"")*ISNUMBER(SEARCH("|"&amp;Y165&amp;"|",'5_ACOMPANHAMENTO'!$AC$3:$AC$4922)))+((Z165&lt;&gt;"")*ISNUMBER(SEARCH("|"&amp;Z165&amp;"|",'5_ACOMPANHAMENTO'!$AC$3:$AC$4922)))+((AA165&lt;&gt;"")*ISNUMBER(SEARCH("|"&amp;AA165&amp;"|",'5_ACOMPANHAMENTO'!$AC$3:$AC$4922)))+((AB165&lt;&gt;"")*ISNUMBER(SEARCH("|"&amp;AB165&amp;"|",'5_ACOMPANHAMENTO'!$AC$3:$AC$4922))))&gt;0)),'5_ACOMPANHAMENTO'!$O$3:$O$4922),0))</f>
        <v/>
      </c>
      <c r="G165" s="7">
        <f>IF(OR($B165="",$C165=""),"",D165-F165)</f>
        <v/>
      </c>
      <c r="H165">
        <f>IF(OR($B165="",$C165=""),"",TRIM($B165&amp;"")&amp;"|"&amp;TRIM($C165&amp;""))</f>
        <v/>
      </c>
      <c r="I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",99)),1,99)))</f>
        <v/>
      </c>
      <c r="J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",99)),100,99)))</f>
        <v/>
      </c>
      <c r="K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",99)),199,99)))</f>
        <v/>
      </c>
      <c r="L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",99)),298,99)))</f>
        <v/>
      </c>
      <c r="M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",99)),397,99)))</f>
        <v/>
      </c>
      <c r="N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",99)),496,99)))</f>
        <v/>
      </c>
      <c r="O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",99)),595,99)))</f>
        <v/>
      </c>
      <c r="P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",99)),694,99)))</f>
        <v/>
      </c>
      <c r="Q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",99)),793,99)))</f>
        <v/>
      </c>
      <c r="R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",99)),892,99)))</f>
        <v/>
      </c>
      <c r="S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",99)),991,99)))</f>
        <v/>
      </c>
      <c r="T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",99)),1090,99)))</f>
        <v/>
      </c>
      <c r="U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",99)),1189,99)))</f>
        <v/>
      </c>
      <c r="V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",99)),1288,99)))</f>
        <v/>
      </c>
      <c r="W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",99)),1387,99)))</f>
        <v/>
      </c>
      <c r="X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",99)),1486,99)))</f>
        <v/>
      </c>
      <c r="Y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",99)),1585,99)))</f>
        <v/>
      </c>
      <c r="Z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",99)),1684,99)))</f>
        <v/>
      </c>
      <c r="AA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",99)),1783,99)))</f>
        <v/>
      </c>
      <c r="AB165" s="1">
        <f>IF($B165="","",TRIM(MID(SUBSTITUTE(TRIM(SUBSTITUTE(SUBSTITUTE(SUBSTITUTE(SUBSTITUTE(SUBSTITUTE(SUBSTITUTE(SUBSTITUTE(SUBSTITUTE(SUBSTITUTE(SUBSTITUTE(SUBSTITUTE(SUBSTITUTE(SUBSTITUTE(SUBSTITUTE(TRIM($B165&amp;""),CHAR(10),"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",REPT(" ",99)),1882,99)))</f>
        <v/>
      </c>
    </row>
    <row r="166" hidden="1" ht="14.25" customHeight="1">
      <c r="A166" s="4">
        <f>IF(OR($B166="",$C166=""),"",IFERROR(INDEX('5_ACOMPANHAMENTO'!$A$3:$A$4922,MATCH(1,INDEX(('5_ACOMPANHAMENTO'!$AD$3:$AD$4922=TRIM($C166&amp;""))*('5_ACOMPANHAMENTO'!$AC$3:$AC$4922&lt;&gt;"")*((((I166&lt;&gt;"")*ISNUMBER(SEARCH("|"&amp;I166&amp;"|",'5_ACOMPANHAMENTO'!$AC$3:$AC$4922)))+((J166&lt;&gt;"")*ISNUMBER(SEARCH("|"&amp;J166&amp;"|",'5_ACOMPANHAMENTO'!$AC$3:$AC$4922)))+((K166&lt;&gt;"")*ISNUMBER(SEARCH("|"&amp;K166&amp;"|",'5_ACOMPANHAMENTO'!$AC$3:$AC$4922)))+((L166&lt;&gt;"")*ISNUMBER(SEARCH("|"&amp;L166&amp;"|",'5_ACOMPANHAMENTO'!$AC$3:$AC$4922)))+((M166&lt;&gt;"")*ISNUMBER(SEARCH("|"&amp;M166&amp;"|",'5_ACOMPANHAMENTO'!$AC$3:$AC$4922)))+((N166&lt;&gt;"")*ISNUMBER(SEARCH("|"&amp;N166&amp;"|",'5_ACOMPANHAMENTO'!$AC$3:$AC$4922)))+((O166&lt;&gt;"")*ISNUMBER(SEARCH("|"&amp;O166&amp;"|",'5_ACOMPANHAMENTO'!$AC$3:$AC$4922)))+((P166&lt;&gt;"")*ISNUMBER(SEARCH("|"&amp;P166&amp;"|",'5_ACOMPANHAMENTO'!$AC$3:$AC$4922)))+((Q166&lt;&gt;"")*ISNUMBER(SEARCH("|"&amp;Q166&amp;"|",'5_ACOMPANHAMENTO'!$AC$3:$AC$4922)))+((R166&lt;&gt;"")*ISNUMBER(SEARCH("|"&amp;R166&amp;"|",'5_ACOMPANHAMENTO'!$AC$3:$AC$4922)))+((S166&lt;&gt;"")*ISNUMBER(SEARCH("|"&amp;S166&amp;"|",'5_ACOMPANHAMENTO'!$AC$3:$AC$4922)))+((T166&lt;&gt;"")*ISNUMBER(SEARCH("|"&amp;T166&amp;"|",'5_ACOMPANHAMENTO'!$AC$3:$AC$4922)))+((U166&lt;&gt;"")*ISNUMBER(SEARCH("|"&amp;U166&amp;"|",'5_ACOMPANHAMENTO'!$AC$3:$AC$4922)))+((V166&lt;&gt;"")*ISNUMBER(SEARCH("|"&amp;V166&amp;"|",'5_ACOMPANHAMENTO'!$AC$3:$AC$4922)))+((W166&lt;&gt;"")*ISNUMBER(SEARCH("|"&amp;W166&amp;"|",'5_ACOMPANHAMENTO'!$AC$3:$AC$4922)))+((X166&lt;&gt;"")*ISNUMBER(SEARCH("|"&amp;X166&amp;"|",'5_ACOMPANHAMENTO'!$AC$3:$AC$4922)))+((Y166&lt;&gt;"")*ISNUMBER(SEARCH("|"&amp;Y166&amp;"|",'5_ACOMPANHAMENTO'!$AC$3:$AC$4922)))+((Z166&lt;&gt;"")*ISNUMBER(SEARCH("|"&amp;Z166&amp;"|",'5_ACOMPANHAMENTO'!$AC$3:$AC$4922)))+((AA166&lt;&gt;"")*ISNUMBER(SEARCH("|"&amp;AA166&amp;"|",'5_ACOMPANHAMENTO'!$AC$3:$AC$4922)))+((AB166&lt;&gt;"")*ISNUMBER(SEARCH("|"&amp;AB166&amp;"|",'5_ACOMPANHAMENTO'!$AC$3:$AC$4922))))&gt;0),0),0)),""))</f>
        <v/>
      </c>
      <c r="B166" s="10" t="n">
        <v>10148</v>
      </c>
      <c r="C166" s="26" t="inlineStr">
        <is>
          <t>COLA DE ESPUMA</t>
        </is>
      </c>
      <c r="D166" s="4">
        <f>IF(OR($B166="",$C166=""),"",IFERROR(SUMPRODUCT(--(('5_ACOMPANHAMENTO'!$AD$3:$AD$4922=TRIM($C166&amp;""))*('5_ACOMPANHAMENTO'!$AC$3:$AC$4922&lt;&gt;"")*((((I166&lt;&gt;"")*ISNUMBER(SEARCH("|"&amp;I166&amp;"|",'5_ACOMPANHAMENTO'!$AC$3:$AC$4922)))+((J166&lt;&gt;"")*ISNUMBER(SEARCH("|"&amp;J166&amp;"|",'5_ACOMPANHAMENTO'!$AC$3:$AC$4922)))+((K166&lt;&gt;"")*ISNUMBER(SEARCH("|"&amp;K166&amp;"|",'5_ACOMPANHAMENTO'!$AC$3:$AC$4922)))+((L166&lt;&gt;"")*ISNUMBER(SEARCH("|"&amp;L166&amp;"|",'5_ACOMPANHAMENTO'!$AC$3:$AC$4922)))+((M166&lt;&gt;"")*ISNUMBER(SEARCH("|"&amp;M166&amp;"|",'5_ACOMPANHAMENTO'!$AC$3:$AC$4922)))+((N166&lt;&gt;"")*ISNUMBER(SEARCH("|"&amp;N166&amp;"|",'5_ACOMPANHAMENTO'!$AC$3:$AC$4922)))+((O166&lt;&gt;"")*ISNUMBER(SEARCH("|"&amp;O166&amp;"|",'5_ACOMPANHAMENTO'!$AC$3:$AC$4922)))+((P166&lt;&gt;"")*ISNUMBER(SEARCH("|"&amp;P166&amp;"|",'5_ACOMPANHAMENTO'!$AC$3:$AC$4922)))+((Q166&lt;&gt;"")*ISNUMBER(SEARCH("|"&amp;Q166&amp;"|",'5_ACOMPANHAMENTO'!$AC$3:$AC$4922)))+((R166&lt;&gt;"")*ISNUMBER(SEARCH("|"&amp;R166&amp;"|",'5_ACOMPANHAMENTO'!$AC$3:$AC$4922)))+((S166&lt;&gt;"")*ISNUMBER(SEARCH("|"&amp;S166&amp;"|",'5_ACOMPANHAMENTO'!$AC$3:$AC$4922)))+((T166&lt;&gt;"")*ISNUMBER(SEARCH("|"&amp;T166&amp;"|",'5_ACOMPANHAMENTO'!$AC$3:$AC$4922)))+((U166&lt;&gt;"")*ISNUMBER(SEARCH("|"&amp;U166&amp;"|",'5_ACOMPANHAMENTO'!$AC$3:$AC$4922)))+((V166&lt;&gt;"")*ISNUMBER(SEARCH("|"&amp;V166&amp;"|",'5_ACOMPANHAMENTO'!$AC$3:$AC$4922)))+((W166&lt;&gt;"")*ISNUMBER(SEARCH("|"&amp;W166&amp;"|",'5_ACOMPANHAMENTO'!$AC$3:$AC$4922)))+((X166&lt;&gt;"")*ISNUMBER(SEARCH("|"&amp;X166&amp;"|",'5_ACOMPANHAMENTO'!$AC$3:$AC$4922)))+((Y166&lt;&gt;"")*ISNUMBER(SEARCH("|"&amp;Y166&amp;"|",'5_ACOMPANHAMENTO'!$AC$3:$AC$4922)))+((Z166&lt;&gt;"")*ISNUMBER(SEARCH("|"&amp;Z166&amp;"|",'5_ACOMPANHAMENTO'!$AC$3:$AC$4922)))+((AA166&lt;&gt;"")*ISNUMBER(SEARCH("|"&amp;AA166&amp;"|",'5_ACOMPANHAMENTO'!$AC$3:$AC$4922)))+((AB166&lt;&gt;"")*ISNUMBER(SEARCH("|"&amp;AB166&amp;"|",'5_ACOMPANHAMENTO'!$AC$3:$AC$4922))))&gt;0)),'5_ACOMPANHAMENTO'!$J$3:$J$4922),0))</f>
        <v/>
      </c>
      <c r="E166" s="4">
        <f>IF(G166=0,"FINALIZADO",IF(TODAY()&gt;A166,"ATRASADO "&amp;TODAY()-A166&amp;" DIAS","ADIANTADO "&amp;A166-TODAY()&amp;" DIAS"))</f>
        <v/>
      </c>
      <c r="F166" s="7">
        <f>IF(OR($B166="",$C166=""),"",IFERROR(SUMPRODUCT(--(('5_ACOMPANHAMENTO'!$AD$3:$AD$4922=TRIM($C166&amp;""))*('5_ACOMPANHAMENTO'!$AC$3:$AC$4922&lt;&gt;"")*((((I166&lt;&gt;"")*ISNUMBER(SEARCH("|"&amp;I166&amp;"|",'5_ACOMPANHAMENTO'!$AC$3:$AC$4922)))+((J166&lt;&gt;"")*ISNUMBER(SEARCH("|"&amp;J166&amp;"|",'5_ACOMPANHAMENTO'!$AC$3:$AC$4922)))+((K166&lt;&gt;"")*ISNUMBER(SEARCH("|"&amp;K166&amp;"|",'5_ACOMPANHAMENTO'!$AC$3:$AC$4922)))+((L166&lt;&gt;"")*ISNUMBER(SEARCH("|"&amp;L166&amp;"|",'5_ACOMPANHAMENTO'!$AC$3:$AC$4922)))+((M166&lt;&gt;"")*ISNUMBER(SEARCH("|"&amp;M166&amp;"|",'5_ACOMPANHAMENTO'!$AC$3:$AC$4922)))+((N166&lt;&gt;"")*ISNUMBER(SEARCH("|"&amp;N166&amp;"|",'5_ACOMPANHAMENTO'!$AC$3:$AC$4922)))+((O166&lt;&gt;"")*ISNUMBER(SEARCH("|"&amp;O166&amp;"|",'5_ACOMPANHAMENTO'!$AC$3:$AC$4922)))+((P166&lt;&gt;"")*ISNUMBER(SEARCH("|"&amp;P166&amp;"|",'5_ACOMPANHAMENTO'!$AC$3:$AC$4922)))+((Q166&lt;&gt;"")*ISNUMBER(SEARCH("|"&amp;Q166&amp;"|",'5_ACOMPANHAMENTO'!$AC$3:$AC$4922)))+((R166&lt;&gt;"")*ISNUMBER(SEARCH("|"&amp;R166&amp;"|",'5_ACOMPANHAMENTO'!$AC$3:$AC$4922)))+((S166&lt;&gt;"")*ISNUMBER(SEARCH("|"&amp;S166&amp;"|",'5_ACOMPANHAMENTO'!$AC$3:$AC$4922)))+((T166&lt;&gt;"")*ISNUMBER(SEARCH("|"&amp;T166&amp;"|",'5_ACOMPANHAMENTO'!$AC$3:$AC$4922)))+((U166&lt;&gt;"")*ISNUMBER(SEARCH("|"&amp;U166&amp;"|",'5_ACOMPANHAMENTO'!$AC$3:$AC$4922)))+((V166&lt;&gt;"")*ISNUMBER(SEARCH("|"&amp;V166&amp;"|",'5_ACOMPANHAMENTO'!$AC$3:$AC$4922)))+((W166&lt;&gt;"")*ISNUMBER(SEARCH("|"&amp;W166&amp;"|",'5_ACOMPANHAMENTO'!$AC$3:$AC$4922)))+((X166&lt;&gt;"")*ISNUMBER(SEARCH("|"&amp;X166&amp;"|",'5_ACOMPANHAMENTO'!$AC$3:$AC$4922)))+((Y166&lt;&gt;"")*ISNUMBER(SEARCH("|"&amp;Y166&amp;"|",'5_ACOMPANHAMENTO'!$AC$3:$AC$4922)))+((Z166&lt;&gt;"")*ISNUMBER(SEARCH("|"&amp;Z166&amp;"|",'5_ACOMPANHAMENTO'!$AC$3:$AC$4922)))+((AA166&lt;&gt;"")*ISNUMBER(SEARCH("|"&amp;AA166&amp;"|",'5_ACOMPANHAMENTO'!$AC$3:$AC$4922)))+((AB166&lt;&gt;"")*ISNUMBER(SEARCH("|"&amp;AB166&amp;"|",'5_ACOMPANHAMENTO'!$AC$3:$AC$4922))))&gt;0)),'5_ACOMPANHAMENTO'!$O$3:$O$4922),0))</f>
        <v/>
      </c>
      <c r="G166" s="7">
        <f>IF(OR($B166="",$C166=""),"",D166-F166)</f>
        <v/>
      </c>
      <c r="H166">
        <f>IF(OR($B166="",$C166=""),"",TRIM($B166&amp;"")&amp;"|"&amp;TRIM($C166&amp;""))</f>
        <v/>
      </c>
      <c r="I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",99)),1,99)))</f>
        <v/>
      </c>
      <c r="J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",99)),100,99)))</f>
        <v/>
      </c>
      <c r="K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",99)),199,99)))</f>
        <v/>
      </c>
      <c r="L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",99)),298,99)))</f>
        <v/>
      </c>
      <c r="M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",99)),397,99)))</f>
        <v/>
      </c>
      <c r="N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",99)),496,99)))</f>
        <v/>
      </c>
      <c r="O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",99)),595,99)))</f>
        <v/>
      </c>
      <c r="P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",99)),694,99)))</f>
        <v/>
      </c>
      <c r="Q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",99)),793,99)))</f>
        <v/>
      </c>
      <c r="R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",99)),892,99)))</f>
        <v/>
      </c>
      <c r="S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",99)),991,99)))</f>
        <v/>
      </c>
      <c r="T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",99)),1090,99)))</f>
        <v/>
      </c>
      <c r="U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",99)),1189,99)))</f>
        <v/>
      </c>
      <c r="V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",99)),1288,99)))</f>
        <v/>
      </c>
      <c r="W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",99)),1387,99)))</f>
        <v/>
      </c>
      <c r="X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",99)),1486,99)))</f>
        <v/>
      </c>
      <c r="Y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",99)),1585,99)))</f>
        <v/>
      </c>
      <c r="Z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",99)),1684,99)))</f>
        <v/>
      </c>
      <c r="AA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",99)),1783,99)))</f>
        <v/>
      </c>
      <c r="AB166" s="1">
        <f>IF($B166="","",TRIM(MID(SUBSTITUTE(TRIM(SUBSTITUTE(SUBSTITUTE(SUBSTITUTE(SUBSTITUTE(SUBSTITUTE(SUBSTITUTE(SUBSTITUTE(SUBSTITUTE(SUBSTITUTE(SUBSTITUTE(SUBSTITUTE(SUBSTITUTE(SUBSTITUTE(SUBSTITUTE(TRIM($B166&amp;""),CHAR(10),"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",REPT(" ",99)),1882,99)))</f>
        <v/>
      </c>
    </row>
    <row r="167" hidden="1" ht="14.25" customHeight="1">
      <c r="A167" s="4">
        <f>IF(OR($B167="",$C167=""),"",IFERROR(INDEX('5_ACOMPANHAMENTO'!$A$3:$A$4922,MATCH(1,INDEX(('5_ACOMPANHAMENTO'!$AD$3:$AD$4922=TRIM($C167&amp;""))*('5_ACOMPANHAMENTO'!$AC$3:$AC$4922&lt;&gt;"")*((((I167&lt;&gt;"")*ISNUMBER(SEARCH("|"&amp;I167&amp;"|",'5_ACOMPANHAMENTO'!$AC$3:$AC$4922)))+((J167&lt;&gt;"")*ISNUMBER(SEARCH("|"&amp;J167&amp;"|",'5_ACOMPANHAMENTO'!$AC$3:$AC$4922)))+((K167&lt;&gt;"")*ISNUMBER(SEARCH("|"&amp;K167&amp;"|",'5_ACOMPANHAMENTO'!$AC$3:$AC$4922)))+((L167&lt;&gt;"")*ISNUMBER(SEARCH("|"&amp;L167&amp;"|",'5_ACOMPANHAMENTO'!$AC$3:$AC$4922)))+((M167&lt;&gt;"")*ISNUMBER(SEARCH("|"&amp;M167&amp;"|",'5_ACOMPANHAMENTO'!$AC$3:$AC$4922)))+((N167&lt;&gt;"")*ISNUMBER(SEARCH("|"&amp;N167&amp;"|",'5_ACOMPANHAMENTO'!$AC$3:$AC$4922)))+((O167&lt;&gt;"")*ISNUMBER(SEARCH("|"&amp;O167&amp;"|",'5_ACOMPANHAMENTO'!$AC$3:$AC$4922)))+((P167&lt;&gt;"")*ISNUMBER(SEARCH("|"&amp;P167&amp;"|",'5_ACOMPANHAMENTO'!$AC$3:$AC$4922)))+((Q167&lt;&gt;"")*ISNUMBER(SEARCH("|"&amp;Q167&amp;"|",'5_ACOMPANHAMENTO'!$AC$3:$AC$4922)))+((R167&lt;&gt;"")*ISNUMBER(SEARCH("|"&amp;R167&amp;"|",'5_ACOMPANHAMENTO'!$AC$3:$AC$4922)))+((S167&lt;&gt;"")*ISNUMBER(SEARCH("|"&amp;S167&amp;"|",'5_ACOMPANHAMENTO'!$AC$3:$AC$4922)))+((T167&lt;&gt;"")*ISNUMBER(SEARCH("|"&amp;T167&amp;"|",'5_ACOMPANHAMENTO'!$AC$3:$AC$4922)))+((U167&lt;&gt;"")*ISNUMBER(SEARCH("|"&amp;U167&amp;"|",'5_ACOMPANHAMENTO'!$AC$3:$AC$4922)))+((V167&lt;&gt;"")*ISNUMBER(SEARCH("|"&amp;V167&amp;"|",'5_ACOMPANHAMENTO'!$AC$3:$AC$4922)))+((W167&lt;&gt;"")*ISNUMBER(SEARCH("|"&amp;W167&amp;"|",'5_ACOMPANHAMENTO'!$AC$3:$AC$4922)))+((X167&lt;&gt;"")*ISNUMBER(SEARCH("|"&amp;X167&amp;"|",'5_ACOMPANHAMENTO'!$AC$3:$AC$4922)))+((Y167&lt;&gt;"")*ISNUMBER(SEARCH("|"&amp;Y167&amp;"|",'5_ACOMPANHAMENTO'!$AC$3:$AC$4922)))+((Z167&lt;&gt;"")*ISNUMBER(SEARCH("|"&amp;Z167&amp;"|",'5_ACOMPANHAMENTO'!$AC$3:$AC$4922)))+((AA167&lt;&gt;"")*ISNUMBER(SEARCH("|"&amp;AA167&amp;"|",'5_ACOMPANHAMENTO'!$AC$3:$AC$4922)))+((AB167&lt;&gt;"")*ISNUMBER(SEARCH("|"&amp;AB167&amp;"|",'5_ACOMPANHAMENTO'!$AC$3:$AC$4922))))&gt;0),0),0)),""))</f>
        <v/>
      </c>
      <c r="B167" s="10" t="n">
        <v>10148</v>
      </c>
      <c r="C167" s="26" t="inlineStr">
        <is>
          <t>COLA DE ESPUMA</t>
        </is>
      </c>
      <c r="D167" s="4">
        <f>IF(OR($B167="",$C167=""),"",IFERROR(SUMPRODUCT(--(('5_ACOMPANHAMENTO'!$AD$3:$AD$4922=TRIM($C167&amp;""))*('5_ACOMPANHAMENTO'!$AC$3:$AC$4922&lt;&gt;"")*((((I167&lt;&gt;"")*ISNUMBER(SEARCH("|"&amp;I167&amp;"|",'5_ACOMPANHAMENTO'!$AC$3:$AC$4922)))+((J167&lt;&gt;"")*ISNUMBER(SEARCH("|"&amp;J167&amp;"|",'5_ACOMPANHAMENTO'!$AC$3:$AC$4922)))+((K167&lt;&gt;"")*ISNUMBER(SEARCH("|"&amp;K167&amp;"|",'5_ACOMPANHAMENTO'!$AC$3:$AC$4922)))+((L167&lt;&gt;"")*ISNUMBER(SEARCH("|"&amp;L167&amp;"|",'5_ACOMPANHAMENTO'!$AC$3:$AC$4922)))+((M167&lt;&gt;"")*ISNUMBER(SEARCH("|"&amp;M167&amp;"|",'5_ACOMPANHAMENTO'!$AC$3:$AC$4922)))+((N167&lt;&gt;"")*ISNUMBER(SEARCH("|"&amp;N167&amp;"|",'5_ACOMPANHAMENTO'!$AC$3:$AC$4922)))+((O167&lt;&gt;"")*ISNUMBER(SEARCH("|"&amp;O167&amp;"|",'5_ACOMPANHAMENTO'!$AC$3:$AC$4922)))+((P167&lt;&gt;"")*ISNUMBER(SEARCH("|"&amp;P167&amp;"|",'5_ACOMPANHAMENTO'!$AC$3:$AC$4922)))+((Q167&lt;&gt;"")*ISNUMBER(SEARCH("|"&amp;Q167&amp;"|",'5_ACOMPANHAMENTO'!$AC$3:$AC$4922)))+((R167&lt;&gt;"")*ISNUMBER(SEARCH("|"&amp;R167&amp;"|",'5_ACOMPANHAMENTO'!$AC$3:$AC$4922)))+((S167&lt;&gt;"")*ISNUMBER(SEARCH("|"&amp;S167&amp;"|",'5_ACOMPANHAMENTO'!$AC$3:$AC$4922)))+((T167&lt;&gt;"")*ISNUMBER(SEARCH("|"&amp;T167&amp;"|",'5_ACOMPANHAMENTO'!$AC$3:$AC$4922)))+((U167&lt;&gt;"")*ISNUMBER(SEARCH("|"&amp;U167&amp;"|",'5_ACOMPANHAMENTO'!$AC$3:$AC$4922)))+((V167&lt;&gt;"")*ISNUMBER(SEARCH("|"&amp;V167&amp;"|",'5_ACOMPANHAMENTO'!$AC$3:$AC$4922)))+((W167&lt;&gt;"")*ISNUMBER(SEARCH("|"&amp;W167&amp;"|",'5_ACOMPANHAMENTO'!$AC$3:$AC$4922)))+((X167&lt;&gt;"")*ISNUMBER(SEARCH("|"&amp;X167&amp;"|",'5_ACOMPANHAMENTO'!$AC$3:$AC$4922)))+((Y167&lt;&gt;"")*ISNUMBER(SEARCH("|"&amp;Y167&amp;"|",'5_ACOMPANHAMENTO'!$AC$3:$AC$4922)))+((Z167&lt;&gt;"")*ISNUMBER(SEARCH("|"&amp;Z167&amp;"|",'5_ACOMPANHAMENTO'!$AC$3:$AC$4922)))+((AA167&lt;&gt;"")*ISNUMBER(SEARCH("|"&amp;AA167&amp;"|",'5_ACOMPANHAMENTO'!$AC$3:$AC$4922)))+((AB167&lt;&gt;"")*ISNUMBER(SEARCH("|"&amp;AB167&amp;"|",'5_ACOMPANHAMENTO'!$AC$3:$AC$4922))))&gt;0)),'5_ACOMPANHAMENTO'!$J$3:$J$4922),0))</f>
        <v/>
      </c>
      <c r="E167" s="4">
        <f>IF(G167=0,"FINALIZADO",IF(TODAY()&gt;A167,"ATRASADO "&amp;TODAY()-A167&amp;" DIAS","ADIANTADO "&amp;A167-TODAY()&amp;" DIAS"))</f>
        <v/>
      </c>
      <c r="F167" s="7">
        <f>IF(OR($B167="",$C167=""),"",IFERROR(SUMPRODUCT(--(('5_ACOMPANHAMENTO'!$AD$3:$AD$4922=TRIM($C167&amp;""))*('5_ACOMPANHAMENTO'!$AC$3:$AC$4922&lt;&gt;"")*((((I167&lt;&gt;"")*ISNUMBER(SEARCH("|"&amp;I167&amp;"|",'5_ACOMPANHAMENTO'!$AC$3:$AC$4922)))+((J167&lt;&gt;"")*ISNUMBER(SEARCH("|"&amp;J167&amp;"|",'5_ACOMPANHAMENTO'!$AC$3:$AC$4922)))+((K167&lt;&gt;"")*ISNUMBER(SEARCH("|"&amp;K167&amp;"|",'5_ACOMPANHAMENTO'!$AC$3:$AC$4922)))+((L167&lt;&gt;"")*ISNUMBER(SEARCH("|"&amp;L167&amp;"|",'5_ACOMPANHAMENTO'!$AC$3:$AC$4922)))+((M167&lt;&gt;"")*ISNUMBER(SEARCH("|"&amp;M167&amp;"|",'5_ACOMPANHAMENTO'!$AC$3:$AC$4922)))+((N167&lt;&gt;"")*ISNUMBER(SEARCH("|"&amp;N167&amp;"|",'5_ACOMPANHAMENTO'!$AC$3:$AC$4922)))+((O167&lt;&gt;"")*ISNUMBER(SEARCH("|"&amp;O167&amp;"|",'5_ACOMPANHAMENTO'!$AC$3:$AC$4922)))+((P167&lt;&gt;"")*ISNUMBER(SEARCH("|"&amp;P167&amp;"|",'5_ACOMPANHAMENTO'!$AC$3:$AC$4922)))+((Q167&lt;&gt;"")*ISNUMBER(SEARCH("|"&amp;Q167&amp;"|",'5_ACOMPANHAMENTO'!$AC$3:$AC$4922)))+((R167&lt;&gt;"")*ISNUMBER(SEARCH("|"&amp;R167&amp;"|",'5_ACOMPANHAMENTO'!$AC$3:$AC$4922)))+((S167&lt;&gt;"")*ISNUMBER(SEARCH("|"&amp;S167&amp;"|",'5_ACOMPANHAMENTO'!$AC$3:$AC$4922)))+((T167&lt;&gt;"")*ISNUMBER(SEARCH("|"&amp;T167&amp;"|",'5_ACOMPANHAMENTO'!$AC$3:$AC$4922)))+((U167&lt;&gt;"")*ISNUMBER(SEARCH("|"&amp;U167&amp;"|",'5_ACOMPANHAMENTO'!$AC$3:$AC$4922)))+((V167&lt;&gt;"")*ISNUMBER(SEARCH("|"&amp;V167&amp;"|",'5_ACOMPANHAMENTO'!$AC$3:$AC$4922)))+((W167&lt;&gt;"")*ISNUMBER(SEARCH("|"&amp;W167&amp;"|",'5_ACOMPANHAMENTO'!$AC$3:$AC$4922)))+((X167&lt;&gt;"")*ISNUMBER(SEARCH("|"&amp;X167&amp;"|",'5_ACOMPANHAMENTO'!$AC$3:$AC$4922)))+((Y167&lt;&gt;"")*ISNUMBER(SEARCH("|"&amp;Y167&amp;"|",'5_ACOMPANHAMENTO'!$AC$3:$AC$4922)))+((Z167&lt;&gt;"")*ISNUMBER(SEARCH("|"&amp;Z167&amp;"|",'5_ACOMPANHAMENTO'!$AC$3:$AC$4922)))+((AA167&lt;&gt;"")*ISNUMBER(SEARCH("|"&amp;AA167&amp;"|",'5_ACOMPANHAMENTO'!$AC$3:$AC$4922)))+((AB167&lt;&gt;"")*ISNUMBER(SEARCH("|"&amp;AB167&amp;"|",'5_ACOMPANHAMENTO'!$AC$3:$AC$4922))))&gt;0)),'5_ACOMPANHAMENTO'!$O$3:$O$4922),0))</f>
        <v/>
      </c>
      <c r="G167" s="7">
        <f>IF(OR($B167="",$C167=""),"",D167-F167)</f>
        <v/>
      </c>
      <c r="H167">
        <f>IF(OR($B167="",$C167=""),"",TRIM($B167&amp;"")&amp;"|"&amp;TRIM($C167&amp;""))</f>
        <v/>
      </c>
      <c r="I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",99)),1,99)))</f>
        <v/>
      </c>
      <c r="J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",99)),100,99)))</f>
        <v/>
      </c>
      <c r="K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",99)),199,99)))</f>
        <v/>
      </c>
      <c r="L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",99)),298,99)))</f>
        <v/>
      </c>
      <c r="M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",99)),397,99)))</f>
        <v/>
      </c>
      <c r="N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",99)),496,99)))</f>
        <v/>
      </c>
      <c r="O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",99)),595,99)))</f>
        <v/>
      </c>
      <c r="P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",99)),694,99)))</f>
        <v/>
      </c>
      <c r="Q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",99)),793,99)))</f>
        <v/>
      </c>
      <c r="R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",99)),892,99)))</f>
        <v/>
      </c>
      <c r="S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",99)),991,99)))</f>
        <v/>
      </c>
      <c r="T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",99)),1090,99)))</f>
        <v/>
      </c>
      <c r="U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",99)),1189,99)))</f>
        <v/>
      </c>
      <c r="V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",99)),1288,99)))</f>
        <v/>
      </c>
      <c r="W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",99)),1387,99)))</f>
        <v/>
      </c>
      <c r="X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",99)),1486,99)))</f>
        <v/>
      </c>
      <c r="Y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",99)),1585,99)))</f>
        <v/>
      </c>
      <c r="Z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",99)),1684,99)))</f>
        <v/>
      </c>
      <c r="AA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",99)),1783,99)))</f>
        <v/>
      </c>
      <c r="AB167" s="1">
        <f>IF($B167="","",TRIM(MID(SUBSTITUTE(TRIM(SUBSTITUTE(SUBSTITUTE(SUBSTITUTE(SUBSTITUTE(SUBSTITUTE(SUBSTITUTE(SUBSTITUTE(SUBSTITUTE(SUBSTITUTE(SUBSTITUTE(SUBSTITUTE(SUBSTITUTE(SUBSTITUTE(SUBSTITUTE(TRIM($B167&amp;""),CHAR(10),"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",REPT(" ",99)),1882,99)))</f>
        <v/>
      </c>
    </row>
    <row r="168" hidden="1" ht="14.25" customHeight="1">
      <c r="A168" s="4">
        <f>IF(OR($B168="",$C168=""),"",IFERROR(INDEX('5_ACOMPANHAMENTO'!$A$3:$A$4922,MATCH(1,INDEX(('5_ACOMPANHAMENTO'!$AD$3:$AD$4922=TRIM($C168&amp;""))*('5_ACOMPANHAMENTO'!$AC$3:$AC$4922&lt;&gt;"")*((((I168&lt;&gt;"")*ISNUMBER(SEARCH("|"&amp;I168&amp;"|",'5_ACOMPANHAMENTO'!$AC$3:$AC$4922)))+((J168&lt;&gt;"")*ISNUMBER(SEARCH("|"&amp;J168&amp;"|",'5_ACOMPANHAMENTO'!$AC$3:$AC$4922)))+((K168&lt;&gt;"")*ISNUMBER(SEARCH("|"&amp;K168&amp;"|",'5_ACOMPANHAMENTO'!$AC$3:$AC$4922)))+((L168&lt;&gt;"")*ISNUMBER(SEARCH("|"&amp;L168&amp;"|",'5_ACOMPANHAMENTO'!$AC$3:$AC$4922)))+((M168&lt;&gt;"")*ISNUMBER(SEARCH("|"&amp;M168&amp;"|",'5_ACOMPANHAMENTO'!$AC$3:$AC$4922)))+((N168&lt;&gt;"")*ISNUMBER(SEARCH("|"&amp;N168&amp;"|",'5_ACOMPANHAMENTO'!$AC$3:$AC$4922)))+((O168&lt;&gt;"")*ISNUMBER(SEARCH("|"&amp;O168&amp;"|",'5_ACOMPANHAMENTO'!$AC$3:$AC$4922)))+((P168&lt;&gt;"")*ISNUMBER(SEARCH("|"&amp;P168&amp;"|",'5_ACOMPANHAMENTO'!$AC$3:$AC$4922)))+((Q168&lt;&gt;"")*ISNUMBER(SEARCH("|"&amp;Q168&amp;"|",'5_ACOMPANHAMENTO'!$AC$3:$AC$4922)))+((R168&lt;&gt;"")*ISNUMBER(SEARCH("|"&amp;R168&amp;"|",'5_ACOMPANHAMENTO'!$AC$3:$AC$4922)))+((S168&lt;&gt;"")*ISNUMBER(SEARCH("|"&amp;S168&amp;"|",'5_ACOMPANHAMENTO'!$AC$3:$AC$4922)))+((T168&lt;&gt;"")*ISNUMBER(SEARCH("|"&amp;T168&amp;"|",'5_ACOMPANHAMENTO'!$AC$3:$AC$4922)))+((U168&lt;&gt;"")*ISNUMBER(SEARCH("|"&amp;U168&amp;"|",'5_ACOMPANHAMENTO'!$AC$3:$AC$4922)))+((V168&lt;&gt;"")*ISNUMBER(SEARCH("|"&amp;V168&amp;"|",'5_ACOMPANHAMENTO'!$AC$3:$AC$4922)))+((W168&lt;&gt;"")*ISNUMBER(SEARCH("|"&amp;W168&amp;"|",'5_ACOMPANHAMENTO'!$AC$3:$AC$4922)))+((X168&lt;&gt;"")*ISNUMBER(SEARCH("|"&amp;X168&amp;"|",'5_ACOMPANHAMENTO'!$AC$3:$AC$4922)))+((Y168&lt;&gt;"")*ISNUMBER(SEARCH("|"&amp;Y168&amp;"|",'5_ACOMPANHAMENTO'!$AC$3:$AC$4922)))+((Z168&lt;&gt;"")*ISNUMBER(SEARCH("|"&amp;Z168&amp;"|",'5_ACOMPANHAMENTO'!$AC$3:$AC$4922)))+((AA168&lt;&gt;"")*ISNUMBER(SEARCH("|"&amp;AA168&amp;"|",'5_ACOMPANHAMENTO'!$AC$3:$AC$4922)))+((AB168&lt;&gt;"")*ISNUMBER(SEARCH("|"&amp;AB168&amp;"|",'5_ACOMPANHAMENTO'!$AC$3:$AC$4922))))&gt;0),0),0)),""))</f>
        <v/>
      </c>
      <c r="B168" s="10" t="inlineStr">
        <is>
          <t>10149,10150</t>
        </is>
      </c>
      <c r="C168" s="10" t="inlineStr">
        <is>
          <t>COLA DE ESPUMA</t>
        </is>
      </c>
      <c r="D168" s="4">
        <f>IF(OR($B168="",$C168=""),"",IFERROR(SUMPRODUCT(--(('5_ACOMPANHAMENTO'!$AD$3:$AD$4922=TRIM($C168&amp;""))*('5_ACOMPANHAMENTO'!$AC$3:$AC$4922&lt;&gt;"")*((((I168&lt;&gt;"")*ISNUMBER(SEARCH("|"&amp;I168&amp;"|",'5_ACOMPANHAMENTO'!$AC$3:$AC$4922)))+((J168&lt;&gt;"")*ISNUMBER(SEARCH("|"&amp;J168&amp;"|",'5_ACOMPANHAMENTO'!$AC$3:$AC$4922)))+((K168&lt;&gt;"")*ISNUMBER(SEARCH("|"&amp;K168&amp;"|",'5_ACOMPANHAMENTO'!$AC$3:$AC$4922)))+((L168&lt;&gt;"")*ISNUMBER(SEARCH("|"&amp;L168&amp;"|",'5_ACOMPANHAMENTO'!$AC$3:$AC$4922)))+((M168&lt;&gt;"")*ISNUMBER(SEARCH("|"&amp;M168&amp;"|",'5_ACOMPANHAMENTO'!$AC$3:$AC$4922)))+((N168&lt;&gt;"")*ISNUMBER(SEARCH("|"&amp;N168&amp;"|",'5_ACOMPANHAMENTO'!$AC$3:$AC$4922)))+((O168&lt;&gt;"")*ISNUMBER(SEARCH("|"&amp;O168&amp;"|",'5_ACOMPANHAMENTO'!$AC$3:$AC$4922)))+((P168&lt;&gt;"")*ISNUMBER(SEARCH("|"&amp;P168&amp;"|",'5_ACOMPANHAMENTO'!$AC$3:$AC$4922)))+((Q168&lt;&gt;"")*ISNUMBER(SEARCH("|"&amp;Q168&amp;"|",'5_ACOMPANHAMENTO'!$AC$3:$AC$4922)))+((R168&lt;&gt;"")*ISNUMBER(SEARCH("|"&amp;R168&amp;"|",'5_ACOMPANHAMENTO'!$AC$3:$AC$4922)))+((S168&lt;&gt;"")*ISNUMBER(SEARCH("|"&amp;S168&amp;"|",'5_ACOMPANHAMENTO'!$AC$3:$AC$4922)))+((T168&lt;&gt;"")*ISNUMBER(SEARCH("|"&amp;T168&amp;"|",'5_ACOMPANHAMENTO'!$AC$3:$AC$4922)))+((U168&lt;&gt;"")*ISNUMBER(SEARCH("|"&amp;U168&amp;"|",'5_ACOMPANHAMENTO'!$AC$3:$AC$4922)))+((V168&lt;&gt;"")*ISNUMBER(SEARCH("|"&amp;V168&amp;"|",'5_ACOMPANHAMENTO'!$AC$3:$AC$4922)))+((W168&lt;&gt;"")*ISNUMBER(SEARCH("|"&amp;W168&amp;"|",'5_ACOMPANHAMENTO'!$AC$3:$AC$4922)))+((X168&lt;&gt;"")*ISNUMBER(SEARCH("|"&amp;X168&amp;"|",'5_ACOMPANHAMENTO'!$AC$3:$AC$4922)))+((Y168&lt;&gt;"")*ISNUMBER(SEARCH("|"&amp;Y168&amp;"|",'5_ACOMPANHAMENTO'!$AC$3:$AC$4922)))+((Z168&lt;&gt;"")*ISNUMBER(SEARCH("|"&amp;Z168&amp;"|",'5_ACOMPANHAMENTO'!$AC$3:$AC$4922)))+((AA168&lt;&gt;"")*ISNUMBER(SEARCH("|"&amp;AA168&amp;"|",'5_ACOMPANHAMENTO'!$AC$3:$AC$4922)))+((AB168&lt;&gt;"")*ISNUMBER(SEARCH("|"&amp;AB168&amp;"|",'5_ACOMPANHAMENTO'!$AC$3:$AC$4922))))&gt;0)),'5_ACOMPANHAMENTO'!$J$3:$J$4922),0))</f>
        <v/>
      </c>
      <c r="E168" s="4">
        <f>IF(G168=0,"FINALIZADO",IF(TODAY()&gt;A168,"ATRASADO "&amp;TODAY()-A168&amp;" DIAS","ADIANTADO "&amp;A168-TODAY()&amp;" DIAS"))</f>
        <v/>
      </c>
      <c r="F168" s="7">
        <f>IF(OR($B168="",$C168=""),"",IFERROR(SUMPRODUCT(--(('5_ACOMPANHAMENTO'!$AD$3:$AD$4922=TRIM($C168&amp;""))*('5_ACOMPANHAMENTO'!$AC$3:$AC$4922&lt;&gt;"")*((((I168&lt;&gt;"")*ISNUMBER(SEARCH("|"&amp;I168&amp;"|",'5_ACOMPANHAMENTO'!$AC$3:$AC$4922)))+((J168&lt;&gt;"")*ISNUMBER(SEARCH("|"&amp;J168&amp;"|",'5_ACOMPANHAMENTO'!$AC$3:$AC$4922)))+((K168&lt;&gt;"")*ISNUMBER(SEARCH("|"&amp;K168&amp;"|",'5_ACOMPANHAMENTO'!$AC$3:$AC$4922)))+((L168&lt;&gt;"")*ISNUMBER(SEARCH("|"&amp;L168&amp;"|",'5_ACOMPANHAMENTO'!$AC$3:$AC$4922)))+((M168&lt;&gt;"")*ISNUMBER(SEARCH("|"&amp;M168&amp;"|",'5_ACOMPANHAMENTO'!$AC$3:$AC$4922)))+((N168&lt;&gt;"")*ISNUMBER(SEARCH("|"&amp;N168&amp;"|",'5_ACOMPANHAMENTO'!$AC$3:$AC$4922)))+((O168&lt;&gt;"")*ISNUMBER(SEARCH("|"&amp;O168&amp;"|",'5_ACOMPANHAMENTO'!$AC$3:$AC$4922)))+((P168&lt;&gt;"")*ISNUMBER(SEARCH("|"&amp;P168&amp;"|",'5_ACOMPANHAMENTO'!$AC$3:$AC$4922)))+((Q168&lt;&gt;"")*ISNUMBER(SEARCH("|"&amp;Q168&amp;"|",'5_ACOMPANHAMENTO'!$AC$3:$AC$4922)))+((R168&lt;&gt;"")*ISNUMBER(SEARCH("|"&amp;R168&amp;"|",'5_ACOMPANHAMENTO'!$AC$3:$AC$4922)))+((S168&lt;&gt;"")*ISNUMBER(SEARCH("|"&amp;S168&amp;"|",'5_ACOMPANHAMENTO'!$AC$3:$AC$4922)))+((T168&lt;&gt;"")*ISNUMBER(SEARCH("|"&amp;T168&amp;"|",'5_ACOMPANHAMENTO'!$AC$3:$AC$4922)))+((U168&lt;&gt;"")*ISNUMBER(SEARCH("|"&amp;U168&amp;"|",'5_ACOMPANHAMENTO'!$AC$3:$AC$4922)))+((V168&lt;&gt;"")*ISNUMBER(SEARCH("|"&amp;V168&amp;"|",'5_ACOMPANHAMENTO'!$AC$3:$AC$4922)))+((W168&lt;&gt;"")*ISNUMBER(SEARCH("|"&amp;W168&amp;"|",'5_ACOMPANHAMENTO'!$AC$3:$AC$4922)))+((X168&lt;&gt;"")*ISNUMBER(SEARCH("|"&amp;X168&amp;"|",'5_ACOMPANHAMENTO'!$AC$3:$AC$4922)))+((Y168&lt;&gt;"")*ISNUMBER(SEARCH("|"&amp;Y168&amp;"|",'5_ACOMPANHAMENTO'!$AC$3:$AC$4922)))+((Z168&lt;&gt;"")*ISNUMBER(SEARCH("|"&amp;Z168&amp;"|",'5_ACOMPANHAMENTO'!$AC$3:$AC$4922)))+((AA168&lt;&gt;"")*ISNUMBER(SEARCH("|"&amp;AA168&amp;"|",'5_ACOMPANHAMENTO'!$AC$3:$AC$4922)))+((AB168&lt;&gt;"")*ISNUMBER(SEARCH("|"&amp;AB168&amp;"|",'5_ACOMPANHAMENTO'!$AC$3:$AC$4922))))&gt;0)),'5_ACOMPANHAMENTO'!$O$3:$O$4922),0))</f>
        <v/>
      </c>
      <c r="G168" s="7">
        <f>IF(OR($B168="",$C168=""),"",D168-F168)</f>
        <v/>
      </c>
      <c r="H168">
        <f>IF(OR($B168="",$C168=""),"",TRIM($B168&amp;"")&amp;"|"&amp;TRIM($C168&amp;""))</f>
        <v/>
      </c>
      <c r="I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",99)),1,99)))</f>
        <v/>
      </c>
      <c r="J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",99)),100,99)))</f>
        <v/>
      </c>
      <c r="K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",99)),199,99)))</f>
        <v/>
      </c>
      <c r="L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",99)),298,99)))</f>
        <v/>
      </c>
      <c r="M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",99)),397,99)))</f>
        <v/>
      </c>
      <c r="N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",99)),496,99)))</f>
        <v/>
      </c>
      <c r="O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",99)),595,99)))</f>
        <v/>
      </c>
      <c r="P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",99)),694,99)))</f>
        <v/>
      </c>
      <c r="Q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",99)),793,99)))</f>
        <v/>
      </c>
      <c r="R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",99)),892,99)))</f>
        <v/>
      </c>
      <c r="S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",99)),991,99)))</f>
        <v/>
      </c>
      <c r="T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",99)),1090,99)))</f>
        <v/>
      </c>
      <c r="U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",99)),1189,99)))</f>
        <v/>
      </c>
      <c r="V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",99)),1288,99)))</f>
        <v/>
      </c>
      <c r="W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",99)),1387,99)))</f>
        <v/>
      </c>
      <c r="X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",99)),1486,99)))</f>
        <v/>
      </c>
      <c r="Y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",99)),1585,99)))</f>
        <v/>
      </c>
      <c r="Z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",99)),1684,99)))</f>
        <v/>
      </c>
      <c r="AA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",99)),1783,99)))</f>
        <v/>
      </c>
      <c r="AB168" s="1">
        <f>IF($B168="","",TRIM(MID(SUBSTITUTE(TRIM(SUBSTITUTE(SUBSTITUTE(SUBSTITUTE(SUBSTITUTE(SUBSTITUTE(SUBSTITUTE(SUBSTITUTE(SUBSTITUTE(SUBSTITUTE(SUBSTITUTE(SUBSTITUTE(SUBSTITUTE(SUBSTITUTE(SUBSTITUTE(TRIM($B168&amp;""),CHAR(10),"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",REPT(" ",99)),1882,99)))</f>
        <v/>
      </c>
    </row>
    <row r="169" hidden="1" ht="14.25" customHeight="1">
      <c r="A169" s="4">
        <f>IF(OR($B169="",$C169=""),"",IFERROR(INDEX('5_ACOMPANHAMENTO'!$A$3:$A$4922,MATCH(1,INDEX(('5_ACOMPANHAMENTO'!$AD$3:$AD$4922=TRIM($C169&amp;""))*('5_ACOMPANHAMENTO'!$AC$3:$AC$4922&lt;&gt;"")*((((I169&lt;&gt;"")*ISNUMBER(SEARCH("|"&amp;I169&amp;"|",'5_ACOMPANHAMENTO'!$AC$3:$AC$4922)))+((J169&lt;&gt;"")*ISNUMBER(SEARCH("|"&amp;J169&amp;"|",'5_ACOMPANHAMENTO'!$AC$3:$AC$4922)))+((K169&lt;&gt;"")*ISNUMBER(SEARCH("|"&amp;K169&amp;"|",'5_ACOMPANHAMENTO'!$AC$3:$AC$4922)))+((L169&lt;&gt;"")*ISNUMBER(SEARCH("|"&amp;L169&amp;"|",'5_ACOMPANHAMENTO'!$AC$3:$AC$4922)))+((M169&lt;&gt;"")*ISNUMBER(SEARCH("|"&amp;M169&amp;"|",'5_ACOMPANHAMENTO'!$AC$3:$AC$4922)))+((N169&lt;&gt;"")*ISNUMBER(SEARCH("|"&amp;N169&amp;"|",'5_ACOMPANHAMENTO'!$AC$3:$AC$4922)))+((O169&lt;&gt;"")*ISNUMBER(SEARCH("|"&amp;O169&amp;"|",'5_ACOMPANHAMENTO'!$AC$3:$AC$4922)))+((P169&lt;&gt;"")*ISNUMBER(SEARCH("|"&amp;P169&amp;"|",'5_ACOMPANHAMENTO'!$AC$3:$AC$4922)))+((Q169&lt;&gt;"")*ISNUMBER(SEARCH("|"&amp;Q169&amp;"|",'5_ACOMPANHAMENTO'!$AC$3:$AC$4922)))+((R169&lt;&gt;"")*ISNUMBER(SEARCH("|"&amp;R169&amp;"|",'5_ACOMPANHAMENTO'!$AC$3:$AC$4922)))+((S169&lt;&gt;"")*ISNUMBER(SEARCH("|"&amp;S169&amp;"|",'5_ACOMPANHAMENTO'!$AC$3:$AC$4922)))+((T169&lt;&gt;"")*ISNUMBER(SEARCH("|"&amp;T169&amp;"|",'5_ACOMPANHAMENTO'!$AC$3:$AC$4922)))+((U169&lt;&gt;"")*ISNUMBER(SEARCH("|"&amp;U169&amp;"|",'5_ACOMPANHAMENTO'!$AC$3:$AC$4922)))+((V169&lt;&gt;"")*ISNUMBER(SEARCH("|"&amp;V169&amp;"|",'5_ACOMPANHAMENTO'!$AC$3:$AC$4922)))+((W169&lt;&gt;"")*ISNUMBER(SEARCH("|"&amp;W169&amp;"|",'5_ACOMPANHAMENTO'!$AC$3:$AC$4922)))+((X169&lt;&gt;"")*ISNUMBER(SEARCH("|"&amp;X169&amp;"|",'5_ACOMPANHAMENTO'!$AC$3:$AC$4922)))+((Y169&lt;&gt;"")*ISNUMBER(SEARCH("|"&amp;Y169&amp;"|",'5_ACOMPANHAMENTO'!$AC$3:$AC$4922)))+((Z169&lt;&gt;"")*ISNUMBER(SEARCH("|"&amp;Z169&amp;"|",'5_ACOMPANHAMENTO'!$AC$3:$AC$4922)))+((AA169&lt;&gt;"")*ISNUMBER(SEARCH("|"&amp;AA169&amp;"|",'5_ACOMPANHAMENTO'!$AC$3:$AC$4922)))+((AB169&lt;&gt;"")*ISNUMBER(SEARCH("|"&amp;AB169&amp;"|",'5_ACOMPANHAMENTO'!$AC$3:$AC$4922))))&gt;0),0),0)),""))</f>
        <v/>
      </c>
      <c r="B169" s="10" t="inlineStr">
        <is>
          <t>10149,10150</t>
        </is>
      </c>
      <c r="C169" s="10" t="inlineStr">
        <is>
          <t>COLA DE ESPUMA</t>
        </is>
      </c>
      <c r="D169" s="4">
        <f>IF(OR($B169="",$C169=""),"",IFERROR(SUMPRODUCT(--(('5_ACOMPANHAMENTO'!$AD$3:$AD$4922=TRIM($C169&amp;""))*('5_ACOMPANHAMENTO'!$AC$3:$AC$4922&lt;&gt;"")*((((I169&lt;&gt;"")*ISNUMBER(SEARCH("|"&amp;I169&amp;"|",'5_ACOMPANHAMENTO'!$AC$3:$AC$4922)))+((J169&lt;&gt;"")*ISNUMBER(SEARCH("|"&amp;J169&amp;"|",'5_ACOMPANHAMENTO'!$AC$3:$AC$4922)))+((K169&lt;&gt;"")*ISNUMBER(SEARCH("|"&amp;K169&amp;"|",'5_ACOMPANHAMENTO'!$AC$3:$AC$4922)))+((L169&lt;&gt;"")*ISNUMBER(SEARCH("|"&amp;L169&amp;"|",'5_ACOMPANHAMENTO'!$AC$3:$AC$4922)))+((M169&lt;&gt;"")*ISNUMBER(SEARCH("|"&amp;M169&amp;"|",'5_ACOMPANHAMENTO'!$AC$3:$AC$4922)))+((N169&lt;&gt;"")*ISNUMBER(SEARCH("|"&amp;N169&amp;"|",'5_ACOMPANHAMENTO'!$AC$3:$AC$4922)))+((O169&lt;&gt;"")*ISNUMBER(SEARCH("|"&amp;O169&amp;"|",'5_ACOMPANHAMENTO'!$AC$3:$AC$4922)))+((P169&lt;&gt;"")*ISNUMBER(SEARCH("|"&amp;P169&amp;"|",'5_ACOMPANHAMENTO'!$AC$3:$AC$4922)))+((Q169&lt;&gt;"")*ISNUMBER(SEARCH("|"&amp;Q169&amp;"|",'5_ACOMPANHAMENTO'!$AC$3:$AC$4922)))+((R169&lt;&gt;"")*ISNUMBER(SEARCH("|"&amp;R169&amp;"|",'5_ACOMPANHAMENTO'!$AC$3:$AC$4922)))+((S169&lt;&gt;"")*ISNUMBER(SEARCH("|"&amp;S169&amp;"|",'5_ACOMPANHAMENTO'!$AC$3:$AC$4922)))+((T169&lt;&gt;"")*ISNUMBER(SEARCH("|"&amp;T169&amp;"|",'5_ACOMPANHAMENTO'!$AC$3:$AC$4922)))+((U169&lt;&gt;"")*ISNUMBER(SEARCH("|"&amp;U169&amp;"|",'5_ACOMPANHAMENTO'!$AC$3:$AC$4922)))+((V169&lt;&gt;"")*ISNUMBER(SEARCH("|"&amp;V169&amp;"|",'5_ACOMPANHAMENTO'!$AC$3:$AC$4922)))+((W169&lt;&gt;"")*ISNUMBER(SEARCH("|"&amp;W169&amp;"|",'5_ACOMPANHAMENTO'!$AC$3:$AC$4922)))+((X169&lt;&gt;"")*ISNUMBER(SEARCH("|"&amp;X169&amp;"|",'5_ACOMPANHAMENTO'!$AC$3:$AC$4922)))+((Y169&lt;&gt;"")*ISNUMBER(SEARCH("|"&amp;Y169&amp;"|",'5_ACOMPANHAMENTO'!$AC$3:$AC$4922)))+((Z169&lt;&gt;"")*ISNUMBER(SEARCH("|"&amp;Z169&amp;"|",'5_ACOMPANHAMENTO'!$AC$3:$AC$4922)))+((AA169&lt;&gt;"")*ISNUMBER(SEARCH("|"&amp;AA169&amp;"|",'5_ACOMPANHAMENTO'!$AC$3:$AC$4922)))+((AB169&lt;&gt;"")*ISNUMBER(SEARCH("|"&amp;AB169&amp;"|",'5_ACOMPANHAMENTO'!$AC$3:$AC$4922))))&gt;0)),'5_ACOMPANHAMENTO'!$J$3:$J$4922),0))</f>
        <v/>
      </c>
      <c r="E169" s="4">
        <f>IF(G169=0,"FINALIZADO",IF(TODAY()&gt;A169,"ATRASADO "&amp;TODAY()-A169&amp;" DIAS","ADIANTADO "&amp;A169-TODAY()&amp;" DIAS"))</f>
        <v/>
      </c>
      <c r="F169" s="7">
        <f>IF(OR($B169="",$C169=""),"",IFERROR(SUMPRODUCT(--(('5_ACOMPANHAMENTO'!$AD$3:$AD$4922=TRIM($C169&amp;""))*('5_ACOMPANHAMENTO'!$AC$3:$AC$4922&lt;&gt;"")*((((I169&lt;&gt;"")*ISNUMBER(SEARCH("|"&amp;I169&amp;"|",'5_ACOMPANHAMENTO'!$AC$3:$AC$4922)))+((J169&lt;&gt;"")*ISNUMBER(SEARCH("|"&amp;J169&amp;"|",'5_ACOMPANHAMENTO'!$AC$3:$AC$4922)))+((K169&lt;&gt;"")*ISNUMBER(SEARCH("|"&amp;K169&amp;"|",'5_ACOMPANHAMENTO'!$AC$3:$AC$4922)))+((L169&lt;&gt;"")*ISNUMBER(SEARCH("|"&amp;L169&amp;"|",'5_ACOMPANHAMENTO'!$AC$3:$AC$4922)))+((M169&lt;&gt;"")*ISNUMBER(SEARCH("|"&amp;M169&amp;"|",'5_ACOMPANHAMENTO'!$AC$3:$AC$4922)))+((N169&lt;&gt;"")*ISNUMBER(SEARCH("|"&amp;N169&amp;"|",'5_ACOMPANHAMENTO'!$AC$3:$AC$4922)))+((O169&lt;&gt;"")*ISNUMBER(SEARCH("|"&amp;O169&amp;"|",'5_ACOMPANHAMENTO'!$AC$3:$AC$4922)))+((P169&lt;&gt;"")*ISNUMBER(SEARCH("|"&amp;P169&amp;"|",'5_ACOMPANHAMENTO'!$AC$3:$AC$4922)))+((Q169&lt;&gt;"")*ISNUMBER(SEARCH("|"&amp;Q169&amp;"|",'5_ACOMPANHAMENTO'!$AC$3:$AC$4922)))+((R169&lt;&gt;"")*ISNUMBER(SEARCH("|"&amp;R169&amp;"|",'5_ACOMPANHAMENTO'!$AC$3:$AC$4922)))+((S169&lt;&gt;"")*ISNUMBER(SEARCH("|"&amp;S169&amp;"|",'5_ACOMPANHAMENTO'!$AC$3:$AC$4922)))+((T169&lt;&gt;"")*ISNUMBER(SEARCH("|"&amp;T169&amp;"|",'5_ACOMPANHAMENTO'!$AC$3:$AC$4922)))+((U169&lt;&gt;"")*ISNUMBER(SEARCH("|"&amp;U169&amp;"|",'5_ACOMPANHAMENTO'!$AC$3:$AC$4922)))+((V169&lt;&gt;"")*ISNUMBER(SEARCH("|"&amp;V169&amp;"|",'5_ACOMPANHAMENTO'!$AC$3:$AC$4922)))+((W169&lt;&gt;"")*ISNUMBER(SEARCH("|"&amp;W169&amp;"|",'5_ACOMPANHAMENTO'!$AC$3:$AC$4922)))+((X169&lt;&gt;"")*ISNUMBER(SEARCH("|"&amp;X169&amp;"|",'5_ACOMPANHAMENTO'!$AC$3:$AC$4922)))+((Y169&lt;&gt;"")*ISNUMBER(SEARCH("|"&amp;Y169&amp;"|",'5_ACOMPANHAMENTO'!$AC$3:$AC$4922)))+((Z169&lt;&gt;"")*ISNUMBER(SEARCH("|"&amp;Z169&amp;"|",'5_ACOMPANHAMENTO'!$AC$3:$AC$4922)))+((AA169&lt;&gt;"")*ISNUMBER(SEARCH("|"&amp;AA169&amp;"|",'5_ACOMPANHAMENTO'!$AC$3:$AC$4922)))+((AB169&lt;&gt;"")*ISNUMBER(SEARCH("|"&amp;AB169&amp;"|",'5_ACOMPANHAMENTO'!$AC$3:$AC$4922))))&gt;0)),'5_ACOMPANHAMENTO'!$O$3:$O$4922),0))</f>
        <v/>
      </c>
      <c r="G169" s="7">
        <f>IF(OR($B169="",$C169=""),"",D169-F169)</f>
        <v/>
      </c>
      <c r="H169">
        <f>IF(OR($B169="",$C169=""),"",TRIM($B169&amp;"")&amp;"|"&amp;TRIM($C169&amp;""))</f>
        <v/>
      </c>
      <c r="I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",99)),1,99)))</f>
        <v/>
      </c>
      <c r="J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",99)),100,99)))</f>
        <v/>
      </c>
      <c r="K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",99)),199,99)))</f>
        <v/>
      </c>
      <c r="L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",99)),298,99)))</f>
        <v/>
      </c>
      <c r="M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",99)),397,99)))</f>
        <v/>
      </c>
      <c r="N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",99)),496,99)))</f>
        <v/>
      </c>
      <c r="O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",99)),595,99)))</f>
        <v/>
      </c>
      <c r="P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",99)),694,99)))</f>
        <v/>
      </c>
      <c r="Q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",99)),793,99)))</f>
        <v/>
      </c>
      <c r="R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",99)),892,99)))</f>
        <v/>
      </c>
      <c r="S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",99)),991,99)))</f>
        <v/>
      </c>
      <c r="T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",99)),1090,99)))</f>
        <v/>
      </c>
      <c r="U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",99)),1189,99)))</f>
        <v/>
      </c>
      <c r="V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",99)),1288,99)))</f>
        <v/>
      </c>
      <c r="W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",99)),1387,99)))</f>
        <v/>
      </c>
      <c r="X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",99)),1486,99)))</f>
        <v/>
      </c>
      <c r="Y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",99)),1585,99)))</f>
        <v/>
      </c>
      <c r="Z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",99)),1684,99)))</f>
        <v/>
      </c>
      <c r="AA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",99)),1783,99)))</f>
        <v/>
      </c>
      <c r="AB169" s="1">
        <f>IF($B169="","",TRIM(MID(SUBSTITUTE(TRIM(SUBSTITUTE(SUBSTITUTE(SUBSTITUTE(SUBSTITUTE(SUBSTITUTE(SUBSTITUTE(SUBSTITUTE(SUBSTITUTE(SUBSTITUTE(SUBSTITUTE(SUBSTITUTE(SUBSTITUTE(SUBSTITUTE(SUBSTITUTE(TRIM($B169&amp;""),CHAR(10),"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",REPT(" ",99)),1882,99)))</f>
        <v/>
      </c>
    </row>
    <row r="170" hidden="1" ht="14.25" customHeight="1">
      <c r="A170" s="4">
        <f>IF(OR($B170="",$C170=""),"",IFERROR(INDEX('5_ACOMPANHAMENTO'!$A$3:$A$4922,MATCH(1,INDEX(('5_ACOMPANHAMENTO'!$AD$3:$AD$4922=TRIM($C170&amp;""))*('5_ACOMPANHAMENTO'!$AC$3:$AC$4922&lt;&gt;"")*((((I170&lt;&gt;"")*ISNUMBER(SEARCH("|"&amp;I170&amp;"|",'5_ACOMPANHAMENTO'!$AC$3:$AC$4922)))+((J170&lt;&gt;"")*ISNUMBER(SEARCH("|"&amp;J170&amp;"|",'5_ACOMPANHAMENTO'!$AC$3:$AC$4922)))+((K170&lt;&gt;"")*ISNUMBER(SEARCH("|"&amp;K170&amp;"|",'5_ACOMPANHAMENTO'!$AC$3:$AC$4922)))+((L170&lt;&gt;"")*ISNUMBER(SEARCH("|"&amp;L170&amp;"|",'5_ACOMPANHAMENTO'!$AC$3:$AC$4922)))+((M170&lt;&gt;"")*ISNUMBER(SEARCH("|"&amp;M170&amp;"|",'5_ACOMPANHAMENTO'!$AC$3:$AC$4922)))+((N170&lt;&gt;"")*ISNUMBER(SEARCH("|"&amp;N170&amp;"|",'5_ACOMPANHAMENTO'!$AC$3:$AC$4922)))+((O170&lt;&gt;"")*ISNUMBER(SEARCH("|"&amp;O170&amp;"|",'5_ACOMPANHAMENTO'!$AC$3:$AC$4922)))+((P170&lt;&gt;"")*ISNUMBER(SEARCH("|"&amp;P170&amp;"|",'5_ACOMPANHAMENTO'!$AC$3:$AC$4922)))+((Q170&lt;&gt;"")*ISNUMBER(SEARCH("|"&amp;Q170&amp;"|",'5_ACOMPANHAMENTO'!$AC$3:$AC$4922)))+((R170&lt;&gt;"")*ISNUMBER(SEARCH("|"&amp;R170&amp;"|",'5_ACOMPANHAMENTO'!$AC$3:$AC$4922)))+((S170&lt;&gt;"")*ISNUMBER(SEARCH("|"&amp;S170&amp;"|",'5_ACOMPANHAMENTO'!$AC$3:$AC$4922)))+((T170&lt;&gt;"")*ISNUMBER(SEARCH("|"&amp;T170&amp;"|",'5_ACOMPANHAMENTO'!$AC$3:$AC$4922)))+((U170&lt;&gt;"")*ISNUMBER(SEARCH("|"&amp;U170&amp;"|",'5_ACOMPANHAMENTO'!$AC$3:$AC$4922)))+((V170&lt;&gt;"")*ISNUMBER(SEARCH("|"&amp;V170&amp;"|",'5_ACOMPANHAMENTO'!$AC$3:$AC$4922)))+((W170&lt;&gt;"")*ISNUMBER(SEARCH("|"&amp;W170&amp;"|",'5_ACOMPANHAMENTO'!$AC$3:$AC$4922)))+((X170&lt;&gt;"")*ISNUMBER(SEARCH("|"&amp;X170&amp;"|",'5_ACOMPANHAMENTO'!$AC$3:$AC$4922)))+((Y170&lt;&gt;"")*ISNUMBER(SEARCH("|"&amp;Y170&amp;"|",'5_ACOMPANHAMENTO'!$AC$3:$AC$4922)))+((Z170&lt;&gt;"")*ISNUMBER(SEARCH("|"&amp;Z170&amp;"|",'5_ACOMPANHAMENTO'!$AC$3:$AC$4922)))+((AA170&lt;&gt;"")*ISNUMBER(SEARCH("|"&amp;AA170&amp;"|",'5_ACOMPANHAMENTO'!$AC$3:$AC$4922)))+((AB170&lt;&gt;"")*ISNUMBER(SEARCH("|"&amp;AB170&amp;"|",'5_ACOMPANHAMENTO'!$AC$3:$AC$4922))))&gt;0),0),0)),""))</f>
        <v/>
      </c>
      <c r="B170" s="10" t="inlineStr">
        <is>
          <t>10149,10150</t>
        </is>
      </c>
      <c r="C170" s="10" t="inlineStr">
        <is>
          <t>COLA DE ESPUMA</t>
        </is>
      </c>
      <c r="D170" s="4">
        <f>IF(OR($B170="",$C170=""),"",IFERROR(SUMPRODUCT(--(('5_ACOMPANHAMENTO'!$AD$3:$AD$4922=TRIM($C170&amp;""))*('5_ACOMPANHAMENTO'!$AC$3:$AC$4922&lt;&gt;"")*((((I170&lt;&gt;"")*ISNUMBER(SEARCH("|"&amp;I170&amp;"|",'5_ACOMPANHAMENTO'!$AC$3:$AC$4922)))+((J170&lt;&gt;"")*ISNUMBER(SEARCH("|"&amp;J170&amp;"|",'5_ACOMPANHAMENTO'!$AC$3:$AC$4922)))+((K170&lt;&gt;"")*ISNUMBER(SEARCH("|"&amp;K170&amp;"|",'5_ACOMPANHAMENTO'!$AC$3:$AC$4922)))+((L170&lt;&gt;"")*ISNUMBER(SEARCH("|"&amp;L170&amp;"|",'5_ACOMPANHAMENTO'!$AC$3:$AC$4922)))+((M170&lt;&gt;"")*ISNUMBER(SEARCH("|"&amp;M170&amp;"|",'5_ACOMPANHAMENTO'!$AC$3:$AC$4922)))+((N170&lt;&gt;"")*ISNUMBER(SEARCH("|"&amp;N170&amp;"|",'5_ACOMPANHAMENTO'!$AC$3:$AC$4922)))+((O170&lt;&gt;"")*ISNUMBER(SEARCH("|"&amp;O170&amp;"|",'5_ACOMPANHAMENTO'!$AC$3:$AC$4922)))+((P170&lt;&gt;"")*ISNUMBER(SEARCH("|"&amp;P170&amp;"|",'5_ACOMPANHAMENTO'!$AC$3:$AC$4922)))+((Q170&lt;&gt;"")*ISNUMBER(SEARCH("|"&amp;Q170&amp;"|",'5_ACOMPANHAMENTO'!$AC$3:$AC$4922)))+((R170&lt;&gt;"")*ISNUMBER(SEARCH("|"&amp;R170&amp;"|",'5_ACOMPANHAMENTO'!$AC$3:$AC$4922)))+((S170&lt;&gt;"")*ISNUMBER(SEARCH("|"&amp;S170&amp;"|",'5_ACOMPANHAMENTO'!$AC$3:$AC$4922)))+((T170&lt;&gt;"")*ISNUMBER(SEARCH("|"&amp;T170&amp;"|",'5_ACOMPANHAMENTO'!$AC$3:$AC$4922)))+((U170&lt;&gt;"")*ISNUMBER(SEARCH("|"&amp;U170&amp;"|",'5_ACOMPANHAMENTO'!$AC$3:$AC$4922)))+((V170&lt;&gt;"")*ISNUMBER(SEARCH("|"&amp;V170&amp;"|",'5_ACOMPANHAMENTO'!$AC$3:$AC$4922)))+((W170&lt;&gt;"")*ISNUMBER(SEARCH("|"&amp;W170&amp;"|",'5_ACOMPANHAMENTO'!$AC$3:$AC$4922)))+((X170&lt;&gt;"")*ISNUMBER(SEARCH("|"&amp;X170&amp;"|",'5_ACOMPANHAMENTO'!$AC$3:$AC$4922)))+((Y170&lt;&gt;"")*ISNUMBER(SEARCH("|"&amp;Y170&amp;"|",'5_ACOMPANHAMENTO'!$AC$3:$AC$4922)))+((Z170&lt;&gt;"")*ISNUMBER(SEARCH("|"&amp;Z170&amp;"|",'5_ACOMPANHAMENTO'!$AC$3:$AC$4922)))+((AA170&lt;&gt;"")*ISNUMBER(SEARCH("|"&amp;AA170&amp;"|",'5_ACOMPANHAMENTO'!$AC$3:$AC$4922)))+((AB170&lt;&gt;"")*ISNUMBER(SEARCH("|"&amp;AB170&amp;"|",'5_ACOMPANHAMENTO'!$AC$3:$AC$4922))))&gt;0)),'5_ACOMPANHAMENTO'!$J$3:$J$4922),0))</f>
        <v/>
      </c>
      <c r="E170" s="4">
        <f>IF(G170=0,"FINALIZADO",IF(TODAY()&gt;A170,"ATRASADO "&amp;TODAY()-A170&amp;" DIAS","ADIANTADO "&amp;A170-TODAY()&amp;" DIAS"))</f>
        <v/>
      </c>
      <c r="F170" s="7">
        <f>IF(OR($B170="",$C170=""),"",IFERROR(SUMPRODUCT(--(('5_ACOMPANHAMENTO'!$AD$3:$AD$4922=TRIM($C170&amp;""))*('5_ACOMPANHAMENTO'!$AC$3:$AC$4922&lt;&gt;"")*((((I170&lt;&gt;"")*ISNUMBER(SEARCH("|"&amp;I170&amp;"|",'5_ACOMPANHAMENTO'!$AC$3:$AC$4922)))+((J170&lt;&gt;"")*ISNUMBER(SEARCH("|"&amp;J170&amp;"|",'5_ACOMPANHAMENTO'!$AC$3:$AC$4922)))+((K170&lt;&gt;"")*ISNUMBER(SEARCH("|"&amp;K170&amp;"|",'5_ACOMPANHAMENTO'!$AC$3:$AC$4922)))+((L170&lt;&gt;"")*ISNUMBER(SEARCH("|"&amp;L170&amp;"|",'5_ACOMPANHAMENTO'!$AC$3:$AC$4922)))+((M170&lt;&gt;"")*ISNUMBER(SEARCH("|"&amp;M170&amp;"|",'5_ACOMPANHAMENTO'!$AC$3:$AC$4922)))+((N170&lt;&gt;"")*ISNUMBER(SEARCH("|"&amp;N170&amp;"|",'5_ACOMPANHAMENTO'!$AC$3:$AC$4922)))+((O170&lt;&gt;"")*ISNUMBER(SEARCH("|"&amp;O170&amp;"|",'5_ACOMPANHAMENTO'!$AC$3:$AC$4922)))+((P170&lt;&gt;"")*ISNUMBER(SEARCH("|"&amp;P170&amp;"|",'5_ACOMPANHAMENTO'!$AC$3:$AC$4922)))+((Q170&lt;&gt;"")*ISNUMBER(SEARCH("|"&amp;Q170&amp;"|",'5_ACOMPANHAMENTO'!$AC$3:$AC$4922)))+((R170&lt;&gt;"")*ISNUMBER(SEARCH("|"&amp;R170&amp;"|",'5_ACOMPANHAMENTO'!$AC$3:$AC$4922)))+((S170&lt;&gt;"")*ISNUMBER(SEARCH("|"&amp;S170&amp;"|",'5_ACOMPANHAMENTO'!$AC$3:$AC$4922)))+((T170&lt;&gt;"")*ISNUMBER(SEARCH("|"&amp;T170&amp;"|",'5_ACOMPANHAMENTO'!$AC$3:$AC$4922)))+((U170&lt;&gt;"")*ISNUMBER(SEARCH("|"&amp;U170&amp;"|",'5_ACOMPANHAMENTO'!$AC$3:$AC$4922)))+((V170&lt;&gt;"")*ISNUMBER(SEARCH("|"&amp;V170&amp;"|",'5_ACOMPANHAMENTO'!$AC$3:$AC$4922)))+((W170&lt;&gt;"")*ISNUMBER(SEARCH("|"&amp;W170&amp;"|",'5_ACOMPANHAMENTO'!$AC$3:$AC$4922)))+((X170&lt;&gt;"")*ISNUMBER(SEARCH("|"&amp;X170&amp;"|",'5_ACOMPANHAMENTO'!$AC$3:$AC$4922)))+((Y170&lt;&gt;"")*ISNUMBER(SEARCH("|"&amp;Y170&amp;"|",'5_ACOMPANHAMENTO'!$AC$3:$AC$4922)))+((Z170&lt;&gt;"")*ISNUMBER(SEARCH("|"&amp;Z170&amp;"|",'5_ACOMPANHAMENTO'!$AC$3:$AC$4922)))+((AA170&lt;&gt;"")*ISNUMBER(SEARCH("|"&amp;AA170&amp;"|",'5_ACOMPANHAMENTO'!$AC$3:$AC$4922)))+((AB170&lt;&gt;"")*ISNUMBER(SEARCH("|"&amp;AB170&amp;"|",'5_ACOMPANHAMENTO'!$AC$3:$AC$4922))))&gt;0)),'5_ACOMPANHAMENTO'!$O$3:$O$4922),0))</f>
        <v/>
      </c>
      <c r="G170" s="7">
        <f>IF(OR($B170="",$C170=""),"",D170-F170)</f>
        <v/>
      </c>
      <c r="H170">
        <f>IF(OR($B170="",$C170=""),"",TRIM($B170&amp;"")&amp;"|"&amp;TRIM($C170&amp;""))</f>
        <v/>
      </c>
      <c r="I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",99)),1,99)))</f>
        <v/>
      </c>
      <c r="J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",99)),100,99)))</f>
        <v/>
      </c>
      <c r="K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",99)),199,99)))</f>
        <v/>
      </c>
      <c r="L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",99)),298,99)))</f>
        <v/>
      </c>
      <c r="M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",99)),397,99)))</f>
        <v/>
      </c>
      <c r="N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",99)),496,99)))</f>
        <v/>
      </c>
      <c r="O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",99)),595,99)))</f>
        <v/>
      </c>
      <c r="P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",99)),694,99)))</f>
        <v/>
      </c>
      <c r="Q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",99)),793,99)))</f>
        <v/>
      </c>
      <c r="R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",99)),892,99)))</f>
        <v/>
      </c>
      <c r="S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",99)),991,99)))</f>
        <v/>
      </c>
      <c r="T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",99)),1090,99)))</f>
        <v/>
      </c>
      <c r="U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",99)),1189,99)))</f>
        <v/>
      </c>
      <c r="V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",99)),1288,99)))</f>
        <v/>
      </c>
      <c r="W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",99)),1387,99)))</f>
        <v/>
      </c>
      <c r="X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",99)),1486,99)))</f>
        <v/>
      </c>
      <c r="Y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",99)),1585,99)))</f>
        <v/>
      </c>
      <c r="Z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",99)),1684,99)))</f>
        <v/>
      </c>
      <c r="AA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",99)),1783,99)))</f>
        <v/>
      </c>
      <c r="AB170" s="1">
        <f>IF($B170="","",TRIM(MID(SUBSTITUTE(TRIM(SUBSTITUTE(SUBSTITUTE(SUBSTITUTE(SUBSTITUTE(SUBSTITUTE(SUBSTITUTE(SUBSTITUTE(SUBSTITUTE(SUBSTITUTE(SUBSTITUTE(SUBSTITUTE(SUBSTITUTE(SUBSTITUTE(SUBSTITUTE(TRIM($B170&amp;""),CHAR(10),"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",REPT(" ",99)),1882,99)))</f>
        <v/>
      </c>
    </row>
    <row r="171" hidden="1" ht="14.25" customHeight="1">
      <c r="A171" s="4">
        <f>IF(OR($B171="",$C171=""),"",IFERROR(INDEX('5_ACOMPANHAMENTO'!$A$3:$A$4922,MATCH(1,INDEX(('5_ACOMPANHAMENTO'!$AD$3:$AD$4922=TRIM($C171&amp;""))*('5_ACOMPANHAMENTO'!$AC$3:$AC$4922&lt;&gt;"")*((((I171&lt;&gt;"")*ISNUMBER(SEARCH("|"&amp;I171&amp;"|",'5_ACOMPANHAMENTO'!$AC$3:$AC$4922)))+((J171&lt;&gt;"")*ISNUMBER(SEARCH("|"&amp;J171&amp;"|",'5_ACOMPANHAMENTO'!$AC$3:$AC$4922)))+((K171&lt;&gt;"")*ISNUMBER(SEARCH("|"&amp;K171&amp;"|",'5_ACOMPANHAMENTO'!$AC$3:$AC$4922)))+((L171&lt;&gt;"")*ISNUMBER(SEARCH("|"&amp;L171&amp;"|",'5_ACOMPANHAMENTO'!$AC$3:$AC$4922)))+((M171&lt;&gt;"")*ISNUMBER(SEARCH("|"&amp;M171&amp;"|",'5_ACOMPANHAMENTO'!$AC$3:$AC$4922)))+((N171&lt;&gt;"")*ISNUMBER(SEARCH("|"&amp;N171&amp;"|",'5_ACOMPANHAMENTO'!$AC$3:$AC$4922)))+((O171&lt;&gt;"")*ISNUMBER(SEARCH("|"&amp;O171&amp;"|",'5_ACOMPANHAMENTO'!$AC$3:$AC$4922)))+((P171&lt;&gt;"")*ISNUMBER(SEARCH("|"&amp;P171&amp;"|",'5_ACOMPANHAMENTO'!$AC$3:$AC$4922)))+((Q171&lt;&gt;"")*ISNUMBER(SEARCH("|"&amp;Q171&amp;"|",'5_ACOMPANHAMENTO'!$AC$3:$AC$4922)))+((R171&lt;&gt;"")*ISNUMBER(SEARCH("|"&amp;R171&amp;"|",'5_ACOMPANHAMENTO'!$AC$3:$AC$4922)))+((S171&lt;&gt;"")*ISNUMBER(SEARCH("|"&amp;S171&amp;"|",'5_ACOMPANHAMENTO'!$AC$3:$AC$4922)))+((T171&lt;&gt;"")*ISNUMBER(SEARCH("|"&amp;T171&amp;"|",'5_ACOMPANHAMENTO'!$AC$3:$AC$4922)))+((U171&lt;&gt;"")*ISNUMBER(SEARCH("|"&amp;U171&amp;"|",'5_ACOMPANHAMENTO'!$AC$3:$AC$4922)))+((V171&lt;&gt;"")*ISNUMBER(SEARCH("|"&amp;V171&amp;"|",'5_ACOMPANHAMENTO'!$AC$3:$AC$4922)))+((W171&lt;&gt;"")*ISNUMBER(SEARCH("|"&amp;W171&amp;"|",'5_ACOMPANHAMENTO'!$AC$3:$AC$4922)))+((X171&lt;&gt;"")*ISNUMBER(SEARCH("|"&amp;X171&amp;"|",'5_ACOMPANHAMENTO'!$AC$3:$AC$4922)))+((Y171&lt;&gt;"")*ISNUMBER(SEARCH("|"&amp;Y171&amp;"|",'5_ACOMPANHAMENTO'!$AC$3:$AC$4922)))+((Z171&lt;&gt;"")*ISNUMBER(SEARCH("|"&amp;Z171&amp;"|",'5_ACOMPANHAMENTO'!$AC$3:$AC$4922)))+((AA171&lt;&gt;"")*ISNUMBER(SEARCH("|"&amp;AA171&amp;"|",'5_ACOMPANHAMENTO'!$AC$3:$AC$4922)))+((AB171&lt;&gt;"")*ISNUMBER(SEARCH("|"&amp;AB171&amp;"|",'5_ACOMPANHAMENTO'!$AC$3:$AC$4922))))&gt;0),0),0)),""))</f>
        <v/>
      </c>
      <c r="B171" s="10" t="inlineStr">
        <is>
          <t>10149,10150</t>
        </is>
      </c>
      <c r="C171" s="10" t="inlineStr">
        <is>
          <t>COLA DE ESPUMA</t>
        </is>
      </c>
      <c r="D171" s="4">
        <f>IF(OR($B171="",$C171=""),"",IFERROR(SUMPRODUCT(--(('5_ACOMPANHAMENTO'!$AD$3:$AD$4922=TRIM($C171&amp;""))*('5_ACOMPANHAMENTO'!$AC$3:$AC$4922&lt;&gt;"")*((((I171&lt;&gt;"")*ISNUMBER(SEARCH("|"&amp;I171&amp;"|",'5_ACOMPANHAMENTO'!$AC$3:$AC$4922)))+((J171&lt;&gt;"")*ISNUMBER(SEARCH("|"&amp;J171&amp;"|",'5_ACOMPANHAMENTO'!$AC$3:$AC$4922)))+((K171&lt;&gt;"")*ISNUMBER(SEARCH("|"&amp;K171&amp;"|",'5_ACOMPANHAMENTO'!$AC$3:$AC$4922)))+((L171&lt;&gt;"")*ISNUMBER(SEARCH("|"&amp;L171&amp;"|",'5_ACOMPANHAMENTO'!$AC$3:$AC$4922)))+((M171&lt;&gt;"")*ISNUMBER(SEARCH("|"&amp;M171&amp;"|",'5_ACOMPANHAMENTO'!$AC$3:$AC$4922)))+((N171&lt;&gt;"")*ISNUMBER(SEARCH("|"&amp;N171&amp;"|",'5_ACOMPANHAMENTO'!$AC$3:$AC$4922)))+((O171&lt;&gt;"")*ISNUMBER(SEARCH("|"&amp;O171&amp;"|",'5_ACOMPANHAMENTO'!$AC$3:$AC$4922)))+((P171&lt;&gt;"")*ISNUMBER(SEARCH("|"&amp;P171&amp;"|",'5_ACOMPANHAMENTO'!$AC$3:$AC$4922)))+((Q171&lt;&gt;"")*ISNUMBER(SEARCH("|"&amp;Q171&amp;"|",'5_ACOMPANHAMENTO'!$AC$3:$AC$4922)))+((R171&lt;&gt;"")*ISNUMBER(SEARCH("|"&amp;R171&amp;"|",'5_ACOMPANHAMENTO'!$AC$3:$AC$4922)))+((S171&lt;&gt;"")*ISNUMBER(SEARCH("|"&amp;S171&amp;"|",'5_ACOMPANHAMENTO'!$AC$3:$AC$4922)))+((T171&lt;&gt;"")*ISNUMBER(SEARCH("|"&amp;T171&amp;"|",'5_ACOMPANHAMENTO'!$AC$3:$AC$4922)))+((U171&lt;&gt;"")*ISNUMBER(SEARCH("|"&amp;U171&amp;"|",'5_ACOMPANHAMENTO'!$AC$3:$AC$4922)))+((V171&lt;&gt;"")*ISNUMBER(SEARCH("|"&amp;V171&amp;"|",'5_ACOMPANHAMENTO'!$AC$3:$AC$4922)))+((W171&lt;&gt;"")*ISNUMBER(SEARCH("|"&amp;W171&amp;"|",'5_ACOMPANHAMENTO'!$AC$3:$AC$4922)))+((X171&lt;&gt;"")*ISNUMBER(SEARCH("|"&amp;X171&amp;"|",'5_ACOMPANHAMENTO'!$AC$3:$AC$4922)))+((Y171&lt;&gt;"")*ISNUMBER(SEARCH("|"&amp;Y171&amp;"|",'5_ACOMPANHAMENTO'!$AC$3:$AC$4922)))+((Z171&lt;&gt;"")*ISNUMBER(SEARCH("|"&amp;Z171&amp;"|",'5_ACOMPANHAMENTO'!$AC$3:$AC$4922)))+((AA171&lt;&gt;"")*ISNUMBER(SEARCH("|"&amp;AA171&amp;"|",'5_ACOMPANHAMENTO'!$AC$3:$AC$4922)))+((AB171&lt;&gt;"")*ISNUMBER(SEARCH("|"&amp;AB171&amp;"|",'5_ACOMPANHAMENTO'!$AC$3:$AC$4922))))&gt;0)),'5_ACOMPANHAMENTO'!$J$3:$J$4922),0))</f>
        <v/>
      </c>
      <c r="E171" s="4">
        <f>IF(G171=0,"FINALIZADO",IF(TODAY()&gt;A171,"ATRASADO "&amp;TODAY()-A171&amp;" DIAS","ADIANTADO "&amp;A171-TODAY()&amp;" DIAS"))</f>
        <v/>
      </c>
      <c r="F171" s="7">
        <f>IF(OR($B171="",$C171=""),"",IFERROR(SUMPRODUCT(--(('5_ACOMPANHAMENTO'!$AD$3:$AD$4922=TRIM($C171&amp;""))*('5_ACOMPANHAMENTO'!$AC$3:$AC$4922&lt;&gt;"")*((((I171&lt;&gt;"")*ISNUMBER(SEARCH("|"&amp;I171&amp;"|",'5_ACOMPANHAMENTO'!$AC$3:$AC$4922)))+((J171&lt;&gt;"")*ISNUMBER(SEARCH("|"&amp;J171&amp;"|",'5_ACOMPANHAMENTO'!$AC$3:$AC$4922)))+((K171&lt;&gt;"")*ISNUMBER(SEARCH("|"&amp;K171&amp;"|",'5_ACOMPANHAMENTO'!$AC$3:$AC$4922)))+((L171&lt;&gt;"")*ISNUMBER(SEARCH("|"&amp;L171&amp;"|",'5_ACOMPANHAMENTO'!$AC$3:$AC$4922)))+((M171&lt;&gt;"")*ISNUMBER(SEARCH("|"&amp;M171&amp;"|",'5_ACOMPANHAMENTO'!$AC$3:$AC$4922)))+((N171&lt;&gt;"")*ISNUMBER(SEARCH("|"&amp;N171&amp;"|",'5_ACOMPANHAMENTO'!$AC$3:$AC$4922)))+((O171&lt;&gt;"")*ISNUMBER(SEARCH("|"&amp;O171&amp;"|",'5_ACOMPANHAMENTO'!$AC$3:$AC$4922)))+((P171&lt;&gt;"")*ISNUMBER(SEARCH("|"&amp;P171&amp;"|",'5_ACOMPANHAMENTO'!$AC$3:$AC$4922)))+((Q171&lt;&gt;"")*ISNUMBER(SEARCH("|"&amp;Q171&amp;"|",'5_ACOMPANHAMENTO'!$AC$3:$AC$4922)))+((R171&lt;&gt;"")*ISNUMBER(SEARCH("|"&amp;R171&amp;"|",'5_ACOMPANHAMENTO'!$AC$3:$AC$4922)))+((S171&lt;&gt;"")*ISNUMBER(SEARCH("|"&amp;S171&amp;"|",'5_ACOMPANHAMENTO'!$AC$3:$AC$4922)))+((T171&lt;&gt;"")*ISNUMBER(SEARCH("|"&amp;T171&amp;"|",'5_ACOMPANHAMENTO'!$AC$3:$AC$4922)))+((U171&lt;&gt;"")*ISNUMBER(SEARCH("|"&amp;U171&amp;"|",'5_ACOMPANHAMENTO'!$AC$3:$AC$4922)))+((V171&lt;&gt;"")*ISNUMBER(SEARCH("|"&amp;V171&amp;"|",'5_ACOMPANHAMENTO'!$AC$3:$AC$4922)))+((W171&lt;&gt;"")*ISNUMBER(SEARCH("|"&amp;W171&amp;"|",'5_ACOMPANHAMENTO'!$AC$3:$AC$4922)))+((X171&lt;&gt;"")*ISNUMBER(SEARCH("|"&amp;X171&amp;"|",'5_ACOMPANHAMENTO'!$AC$3:$AC$4922)))+((Y171&lt;&gt;"")*ISNUMBER(SEARCH("|"&amp;Y171&amp;"|",'5_ACOMPANHAMENTO'!$AC$3:$AC$4922)))+((Z171&lt;&gt;"")*ISNUMBER(SEARCH("|"&amp;Z171&amp;"|",'5_ACOMPANHAMENTO'!$AC$3:$AC$4922)))+((AA171&lt;&gt;"")*ISNUMBER(SEARCH("|"&amp;AA171&amp;"|",'5_ACOMPANHAMENTO'!$AC$3:$AC$4922)))+((AB171&lt;&gt;"")*ISNUMBER(SEARCH("|"&amp;AB171&amp;"|",'5_ACOMPANHAMENTO'!$AC$3:$AC$4922))))&gt;0)),'5_ACOMPANHAMENTO'!$O$3:$O$4922),0))</f>
        <v/>
      </c>
      <c r="G171" s="7">
        <f>IF(OR($B171="",$C171=""),"",D171-F171)</f>
        <v/>
      </c>
      <c r="H171">
        <f>IF(OR($B171="",$C171=""),"",TRIM($B171&amp;"")&amp;"|"&amp;TRIM($C171&amp;""))</f>
        <v/>
      </c>
      <c r="I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",99)),1,99)))</f>
        <v/>
      </c>
      <c r="J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",99)),100,99)))</f>
        <v/>
      </c>
      <c r="K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",99)),199,99)))</f>
        <v/>
      </c>
      <c r="L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",99)),298,99)))</f>
        <v/>
      </c>
      <c r="M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",99)),397,99)))</f>
        <v/>
      </c>
      <c r="N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",99)),496,99)))</f>
        <v/>
      </c>
      <c r="O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",99)),595,99)))</f>
        <v/>
      </c>
      <c r="P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",99)),694,99)))</f>
        <v/>
      </c>
      <c r="Q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",99)),793,99)))</f>
        <v/>
      </c>
      <c r="R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",99)),892,99)))</f>
        <v/>
      </c>
      <c r="S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",99)),991,99)))</f>
        <v/>
      </c>
      <c r="T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",99)),1090,99)))</f>
        <v/>
      </c>
      <c r="U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",99)),1189,99)))</f>
        <v/>
      </c>
      <c r="V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",99)),1288,99)))</f>
        <v/>
      </c>
      <c r="W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",99)),1387,99)))</f>
        <v/>
      </c>
      <c r="X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",99)),1486,99)))</f>
        <v/>
      </c>
      <c r="Y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",99)),1585,99)))</f>
        <v/>
      </c>
      <c r="Z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",99)),1684,99)))</f>
        <v/>
      </c>
      <c r="AA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",99)),1783,99)))</f>
        <v/>
      </c>
      <c r="AB171" s="1">
        <f>IF($B171="","",TRIM(MID(SUBSTITUTE(TRIM(SUBSTITUTE(SUBSTITUTE(SUBSTITUTE(SUBSTITUTE(SUBSTITUTE(SUBSTITUTE(SUBSTITUTE(SUBSTITUTE(SUBSTITUTE(SUBSTITUTE(SUBSTITUTE(SUBSTITUTE(SUBSTITUTE(SUBSTITUTE(TRIM($B171&amp;""),CHAR(10),"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",REPT(" ",99)),1882,99)))</f>
        <v/>
      </c>
    </row>
    <row r="172" hidden="1" ht="14.25" customHeight="1">
      <c r="A172" s="4">
        <f>IF(OR($B172="",$C172=""),"",IFERROR(INDEX('5_ACOMPANHAMENTO'!$A$3:$A$4922,MATCH(1,INDEX(('5_ACOMPANHAMENTO'!$AD$3:$AD$4922=TRIM($C172&amp;""))*('5_ACOMPANHAMENTO'!$AC$3:$AC$4922&lt;&gt;"")*((((I172&lt;&gt;"")*ISNUMBER(SEARCH("|"&amp;I172&amp;"|",'5_ACOMPANHAMENTO'!$AC$3:$AC$4922)))+((J172&lt;&gt;"")*ISNUMBER(SEARCH("|"&amp;J172&amp;"|",'5_ACOMPANHAMENTO'!$AC$3:$AC$4922)))+((K172&lt;&gt;"")*ISNUMBER(SEARCH("|"&amp;K172&amp;"|",'5_ACOMPANHAMENTO'!$AC$3:$AC$4922)))+((L172&lt;&gt;"")*ISNUMBER(SEARCH("|"&amp;L172&amp;"|",'5_ACOMPANHAMENTO'!$AC$3:$AC$4922)))+((M172&lt;&gt;"")*ISNUMBER(SEARCH("|"&amp;M172&amp;"|",'5_ACOMPANHAMENTO'!$AC$3:$AC$4922)))+((N172&lt;&gt;"")*ISNUMBER(SEARCH("|"&amp;N172&amp;"|",'5_ACOMPANHAMENTO'!$AC$3:$AC$4922)))+((O172&lt;&gt;"")*ISNUMBER(SEARCH("|"&amp;O172&amp;"|",'5_ACOMPANHAMENTO'!$AC$3:$AC$4922)))+((P172&lt;&gt;"")*ISNUMBER(SEARCH("|"&amp;P172&amp;"|",'5_ACOMPANHAMENTO'!$AC$3:$AC$4922)))+((Q172&lt;&gt;"")*ISNUMBER(SEARCH("|"&amp;Q172&amp;"|",'5_ACOMPANHAMENTO'!$AC$3:$AC$4922)))+((R172&lt;&gt;"")*ISNUMBER(SEARCH("|"&amp;R172&amp;"|",'5_ACOMPANHAMENTO'!$AC$3:$AC$4922)))+((S172&lt;&gt;"")*ISNUMBER(SEARCH("|"&amp;S172&amp;"|",'5_ACOMPANHAMENTO'!$AC$3:$AC$4922)))+((T172&lt;&gt;"")*ISNUMBER(SEARCH("|"&amp;T172&amp;"|",'5_ACOMPANHAMENTO'!$AC$3:$AC$4922)))+((U172&lt;&gt;"")*ISNUMBER(SEARCH("|"&amp;U172&amp;"|",'5_ACOMPANHAMENTO'!$AC$3:$AC$4922)))+((V172&lt;&gt;"")*ISNUMBER(SEARCH("|"&amp;V172&amp;"|",'5_ACOMPANHAMENTO'!$AC$3:$AC$4922)))+((W172&lt;&gt;"")*ISNUMBER(SEARCH("|"&amp;W172&amp;"|",'5_ACOMPANHAMENTO'!$AC$3:$AC$4922)))+((X172&lt;&gt;"")*ISNUMBER(SEARCH("|"&amp;X172&amp;"|",'5_ACOMPANHAMENTO'!$AC$3:$AC$4922)))+((Y172&lt;&gt;"")*ISNUMBER(SEARCH("|"&amp;Y172&amp;"|",'5_ACOMPANHAMENTO'!$AC$3:$AC$4922)))+((Z172&lt;&gt;"")*ISNUMBER(SEARCH("|"&amp;Z172&amp;"|",'5_ACOMPANHAMENTO'!$AC$3:$AC$4922)))+((AA172&lt;&gt;"")*ISNUMBER(SEARCH("|"&amp;AA172&amp;"|",'5_ACOMPANHAMENTO'!$AC$3:$AC$4922)))+((AB172&lt;&gt;"")*ISNUMBER(SEARCH("|"&amp;AB172&amp;"|",'5_ACOMPANHAMENTO'!$AC$3:$AC$4922))))&gt;0),0),0)),""))</f>
        <v/>
      </c>
      <c r="B172" s="10" t="inlineStr">
        <is>
          <t>10149,10150</t>
        </is>
      </c>
      <c r="C172" s="10" t="inlineStr">
        <is>
          <t>COLA DE ESPUMA</t>
        </is>
      </c>
      <c r="D172" s="4">
        <f>IF(OR($B172="",$C172=""),"",IFERROR(SUMPRODUCT(--(('5_ACOMPANHAMENTO'!$AD$3:$AD$4922=TRIM($C172&amp;""))*('5_ACOMPANHAMENTO'!$AC$3:$AC$4922&lt;&gt;"")*((((I172&lt;&gt;"")*ISNUMBER(SEARCH("|"&amp;I172&amp;"|",'5_ACOMPANHAMENTO'!$AC$3:$AC$4922)))+((J172&lt;&gt;"")*ISNUMBER(SEARCH("|"&amp;J172&amp;"|",'5_ACOMPANHAMENTO'!$AC$3:$AC$4922)))+((K172&lt;&gt;"")*ISNUMBER(SEARCH("|"&amp;K172&amp;"|",'5_ACOMPANHAMENTO'!$AC$3:$AC$4922)))+((L172&lt;&gt;"")*ISNUMBER(SEARCH("|"&amp;L172&amp;"|",'5_ACOMPANHAMENTO'!$AC$3:$AC$4922)))+((M172&lt;&gt;"")*ISNUMBER(SEARCH("|"&amp;M172&amp;"|",'5_ACOMPANHAMENTO'!$AC$3:$AC$4922)))+((N172&lt;&gt;"")*ISNUMBER(SEARCH("|"&amp;N172&amp;"|",'5_ACOMPANHAMENTO'!$AC$3:$AC$4922)))+((O172&lt;&gt;"")*ISNUMBER(SEARCH("|"&amp;O172&amp;"|",'5_ACOMPANHAMENTO'!$AC$3:$AC$4922)))+((P172&lt;&gt;"")*ISNUMBER(SEARCH("|"&amp;P172&amp;"|",'5_ACOMPANHAMENTO'!$AC$3:$AC$4922)))+((Q172&lt;&gt;"")*ISNUMBER(SEARCH("|"&amp;Q172&amp;"|",'5_ACOMPANHAMENTO'!$AC$3:$AC$4922)))+((R172&lt;&gt;"")*ISNUMBER(SEARCH("|"&amp;R172&amp;"|",'5_ACOMPANHAMENTO'!$AC$3:$AC$4922)))+((S172&lt;&gt;"")*ISNUMBER(SEARCH("|"&amp;S172&amp;"|",'5_ACOMPANHAMENTO'!$AC$3:$AC$4922)))+((T172&lt;&gt;"")*ISNUMBER(SEARCH("|"&amp;T172&amp;"|",'5_ACOMPANHAMENTO'!$AC$3:$AC$4922)))+((U172&lt;&gt;"")*ISNUMBER(SEARCH("|"&amp;U172&amp;"|",'5_ACOMPANHAMENTO'!$AC$3:$AC$4922)))+((V172&lt;&gt;"")*ISNUMBER(SEARCH("|"&amp;V172&amp;"|",'5_ACOMPANHAMENTO'!$AC$3:$AC$4922)))+((W172&lt;&gt;"")*ISNUMBER(SEARCH("|"&amp;W172&amp;"|",'5_ACOMPANHAMENTO'!$AC$3:$AC$4922)))+((X172&lt;&gt;"")*ISNUMBER(SEARCH("|"&amp;X172&amp;"|",'5_ACOMPANHAMENTO'!$AC$3:$AC$4922)))+((Y172&lt;&gt;"")*ISNUMBER(SEARCH("|"&amp;Y172&amp;"|",'5_ACOMPANHAMENTO'!$AC$3:$AC$4922)))+((Z172&lt;&gt;"")*ISNUMBER(SEARCH("|"&amp;Z172&amp;"|",'5_ACOMPANHAMENTO'!$AC$3:$AC$4922)))+((AA172&lt;&gt;"")*ISNUMBER(SEARCH("|"&amp;AA172&amp;"|",'5_ACOMPANHAMENTO'!$AC$3:$AC$4922)))+((AB172&lt;&gt;"")*ISNUMBER(SEARCH("|"&amp;AB172&amp;"|",'5_ACOMPANHAMENTO'!$AC$3:$AC$4922))))&gt;0)),'5_ACOMPANHAMENTO'!$J$3:$J$4922),0))</f>
        <v/>
      </c>
      <c r="E172" s="4">
        <f>IF(G172=0,"FINALIZADO",IF(TODAY()&gt;A172,"ATRASADO "&amp;TODAY()-A172&amp;" DIAS","ADIANTADO "&amp;A172-TODAY()&amp;" DIAS"))</f>
        <v/>
      </c>
      <c r="F172" s="7">
        <f>IF(OR($B172="",$C172=""),"",IFERROR(SUMPRODUCT(--(('5_ACOMPANHAMENTO'!$AD$3:$AD$4922=TRIM($C172&amp;""))*('5_ACOMPANHAMENTO'!$AC$3:$AC$4922&lt;&gt;"")*((((I172&lt;&gt;"")*ISNUMBER(SEARCH("|"&amp;I172&amp;"|",'5_ACOMPANHAMENTO'!$AC$3:$AC$4922)))+((J172&lt;&gt;"")*ISNUMBER(SEARCH("|"&amp;J172&amp;"|",'5_ACOMPANHAMENTO'!$AC$3:$AC$4922)))+((K172&lt;&gt;"")*ISNUMBER(SEARCH("|"&amp;K172&amp;"|",'5_ACOMPANHAMENTO'!$AC$3:$AC$4922)))+((L172&lt;&gt;"")*ISNUMBER(SEARCH("|"&amp;L172&amp;"|",'5_ACOMPANHAMENTO'!$AC$3:$AC$4922)))+((M172&lt;&gt;"")*ISNUMBER(SEARCH("|"&amp;M172&amp;"|",'5_ACOMPANHAMENTO'!$AC$3:$AC$4922)))+((N172&lt;&gt;"")*ISNUMBER(SEARCH("|"&amp;N172&amp;"|",'5_ACOMPANHAMENTO'!$AC$3:$AC$4922)))+((O172&lt;&gt;"")*ISNUMBER(SEARCH("|"&amp;O172&amp;"|",'5_ACOMPANHAMENTO'!$AC$3:$AC$4922)))+((P172&lt;&gt;"")*ISNUMBER(SEARCH("|"&amp;P172&amp;"|",'5_ACOMPANHAMENTO'!$AC$3:$AC$4922)))+((Q172&lt;&gt;"")*ISNUMBER(SEARCH("|"&amp;Q172&amp;"|",'5_ACOMPANHAMENTO'!$AC$3:$AC$4922)))+((R172&lt;&gt;"")*ISNUMBER(SEARCH("|"&amp;R172&amp;"|",'5_ACOMPANHAMENTO'!$AC$3:$AC$4922)))+((S172&lt;&gt;"")*ISNUMBER(SEARCH("|"&amp;S172&amp;"|",'5_ACOMPANHAMENTO'!$AC$3:$AC$4922)))+((T172&lt;&gt;"")*ISNUMBER(SEARCH("|"&amp;T172&amp;"|",'5_ACOMPANHAMENTO'!$AC$3:$AC$4922)))+((U172&lt;&gt;"")*ISNUMBER(SEARCH("|"&amp;U172&amp;"|",'5_ACOMPANHAMENTO'!$AC$3:$AC$4922)))+((V172&lt;&gt;"")*ISNUMBER(SEARCH("|"&amp;V172&amp;"|",'5_ACOMPANHAMENTO'!$AC$3:$AC$4922)))+((W172&lt;&gt;"")*ISNUMBER(SEARCH("|"&amp;W172&amp;"|",'5_ACOMPANHAMENTO'!$AC$3:$AC$4922)))+((X172&lt;&gt;"")*ISNUMBER(SEARCH("|"&amp;X172&amp;"|",'5_ACOMPANHAMENTO'!$AC$3:$AC$4922)))+((Y172&lt;&gt;"")*ISNUMBER(SEARCH("|"&amp;Y172&amp;"|",'5_ACOMPANHAMENTO'!$AC$3:$AC$4922)))+((Z172&lt;&gt;"")*ISNUMBER(SEARCH("|"&amp;Z172&amp;"|",'5_ACOMPANHAMENTO'!$AC$3:$AC$4922)))+((AA172&lt;&gt;"")*ISNUMBER(SEARCH("|"&amp;AA172&amp;"|",'5_ACOMPANHAMENTO'!$AC$3:$AC$4922)))+((AB172&lt;&gt;"")*ISNUMBER(SEARCH("|"&amp;AB172&amp;"|",'5_ACOMPANHAMENTO'!$AC$3:$AC$4922))))&gt;0)),'5_ACOMPANHAMENTO'!$O$3:$O$4922),0))</f>
        <v/>
      </c>
      <c r="G172" s="7">
        <f>IF(OR($B172="",$C172=""),"",D172-F172)</f>
        <v/>
      </c>
      <c r="H172">
        <f>IF(OR($B172="",$C172=""),"",TRIM($B172&amp;"")&amp;"|"&amp;TRIM($C172&amp;""))</f>
        <v/>
      </c>
      <c r="I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",99)),1,99)))</f>
        <v/>
      </c>
      <c r="J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",99)),100,99)))</f>
        <v/>
      </c>
      <c r="K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",99)),199,99)))</f>
        <v/>
      </c>
      <c r="L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",99)),298,99)))</f>
        <v/>
      </c>
      <c r="M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",99)),397,99)))</f>
        <v/>
      </c>
      <c r="N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",99)),496,99)))</f>
        <v/>
      </c>
      <c r="O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",99)),595,99)))</f>
        <v/>
      </c>
      <c r="P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",99)),694,99)))</f>
        <v/>
      </c>
      <c r="Q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",99)),793,99)))</f>
        <v/>
      </c>
      <c r="R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",99)),892,99)))</f>
        <v/>
      </c>
      <c r="S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",99)),991,99)))</f>
        <v/>
      </c>
      <c r="T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",99)),1090,99)))</f>
        <v/>
      </c>
      <c r="U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",99)),1189,99)))</f>
        <v/>
      </c>
      <c r="V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",99)),1288,99)))</f>
        <v/>
      </c>
      <c r="W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",99)),1387,99)))</f>
        <v/>
      </c>
      <c r="X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",99)),1486,99)))</f>
        <v/>
      </c>
      <c r="Y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",99)),1585,99)))</f>
        <v/>
      </c>
      <c r="Z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",99)),1684,99)))</f>
        <v/>
      </c>
      <c r="AA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",99)),1783,99)))</f>
        <v/>
      </c>
      <c r="AB172" s="1">
        <f>IF($B172="","",TRIM(MID(SUBSTITUTE(TRIM(SUBSTITUTE(SUBSTITUTE(SUBSTITUTE(SUBSTITUTE(SUBSTITUTE(SUBSTITUTE(SUBSTITUTE(SUBSTITUTE(SUBSTITUTE(SUBSTITUTE(SUBSTITUTE(SUBSTITUTE(SUBSTITUTE(SUBSTITUTE(TRIM($B172&amp;""),CHAR(10),"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",REPT(" ",99)),1882,99)))</f>
        <v/>
      </c>
    </row>
    <row r="173" hidden="1" ht="14.25" customHeight="1">
      <c r="A173" s="4">
        <f>IF(OR($B173="",$C173=""),"",IFERROR(INDEX('5_ACOMPANHAMENTO'!$A$3:$A$4922,MATCH(1,INDEX(('5_ACOMPANHAMENTO'!$AD$3:$AD$4922=TRIM($C173&amp;""))*('5_ACOMPANHAMENTO'!$AC$3:$AC$4922&lt;&gt;"")*((((I173&lt;&gt;"")*ISNUMBER(SEARCH("|"&amp;I173&amp;"|",'5_ACOMPANHAMENTO'!$AC$3:$AC$4922)))+((J173&lt;&gt;"")*ISNUMBER(SEARCH("|"&amp;J173&amp;"|",'5_ACOMPANHAMENTO'!$AC$3:$AC$4922)))+((K173&lt;&gt;"")*ISNUMBER(SEARCH("|"&amp;K173&amp;"|",'5_ACOMPANHAMENTO'!$AC$3:$AC$4922)))+((L173&lt;&gt;"")*ISNUMBER(SEARCH("|"&amp;L173&amp;"|",'5_ACOMPANHAMENTO'!$AC$3:$AC$4922)))+((M173&lt;&gt;"")*ISNUMBER(SEARCH("|"&amp;M173&amp;"|",'5_ACOMPANHAMENTO'!$AC$3:$AC$4922)))+((N173&lt;&gt;"")*ISNUMBER(SEARCH("|"&amp;N173&amp;"|",'5_ACOMPANHAMENTO'!$AC$3:$AC$4922)))+((O173&lt;&gt;"")*ISNUMBER(SEARCH("|"&amp;O173&amp;"|",'5_ACOMPANHAMENTO'!$AC$3:$AC$4922)))+((P173&lt;&gt;"")*ISNUMBER(SEARCH("|"&amp;P173&amp;"|",'5_ACOMPANHAMENTO'!$AC$3:$AC$4922)))+((Q173&lt;&gt;"")*ISNUMBER(SEARCH("|"&amp;Q173&amp;"|",'5_ACOMPANHAMENTO'!$AC$3:$AC$4922)))+((R173&lt;&gt;"")*ISNUMBER(SEARCH("|"&amp;R173&amp;"|",'5_ACOMPANHAMENTO'!$AC$3:$AC$4922)))+((S173&lt;&gt;"")*ISNUMBER(SEARCH("|"&amp;S173&amp;"|",'5_ACOMPANHAMENTO'!$AC$3:$AC$4922)))+((T173&lt;&gt;"")*ISNUMBER(SEARCH("|"&amp;T173&amp;"|",'5_ACOMPANHAMENTO'!$AC$3:$AC$4922)))+((U173&lt;&gt;"")*ISNUMBER(SEARCH("|"&amp;U173&amp;"|",'5_ACOMPANHAMENTO'!$AC$3:$AC$4922)))+((V173&lt;&gt;"")*ISNUMBER(SEARCH("|"&amp;V173&amp;"|",'5_ACOMPANHAMENTO'!$AC$3:$AC$4922)))+((W173&lt;&gt;"")*ISNUMBER(SEARCH("|"&amp;W173&amp;"|",'5_ACOMPANHAMENTO'!$AC$3:$AC$4922)))+((X173&lt;&gt;"")*ISNUMBER(SEARCH("|"&amp;X173&amp;"|",'5_ACOMPANHAMENTO'!$AC$3:$AC$4922)))+((Y173&lt;&gt;"")*ISNUMBER(SEARCH("|"&amp;Y173&amp;"|",'5_ACOMPANHAMENTO'!$AC$3:$AC$4922)))+((Z173&lt;&gt;"")*ISNUMBER(SEARCH("|"&amp;Z173&amp;"|",'5_ACOMPANHAMENTO'!$AC$3:$AC$4922)))+((AA173&lt;&gt;"")*ISNUMBER(SEARCH("|"&amp;AA173&amp;"|",'5_ACOMPANHAMENTO'!$AC$3:$AC$4922)))+((AB173&lt;&gt;"")*ISNUMBER(SEARCH("|"&amp;AB173&amp;"|",'5_ACOMPANHAMENTO'!$AC$3:$AC$4922))))&gt;0),0),0)),""))</f>
        <v/>
      </c>
      <c r="B173" s="10" t="inlineStr">
        <is>
          <t>10153</t>
        </is>
      </c>
      <c r="C173" s="10" t="inlineStr">
        <is>
          <t>COLA DE ESPUMA</t>
        </is>
      </c>
      <c r="D173" s="4">
        <f>IF(OR($B173="",$C173=""),"",IFERROR(SUMPRODUCT(--(('5_ACOMPANHAMENTO'!$AD$3:$AD$4922=TRIM($C173&amp;""))*('5_ACOMPANHAMENTO'!$AC$3:$AC$4922&lt;&gt;"")*((((I173&lt;&gt;"")*ISNUMBER(SEARCH("|"&amp;I173&amp;"|",'5_ACOMPANHAMENTO'!$AC$3:$AC$4922)))+((J173&lt;&gt;"")*ISNUMBER(SEARCH("|"&amp;J173&amp;"|",'5_ACOMPANHAMENTO'!$AC$3:$AC$4922)))+((K173&lt;&gt;"")*ISNUMBER(SEARCH("|"&amp;K173&amp;"|",'5_ACOMPANHAMENTO'!$AC$3:$AC$4922)))+((L173&lt;&gt;"")*ISNUMBER(SEARCH("|"&amp;L173&amp;"|",'5_ACOMPANHAMENTO'!$AC$3:$AC$4922)))+((M173&lt;&gt;"")*ISNUMBER(SEARCH("|"&amp;M173&amp;"|",'5_ACOMPANHAMENTO'!$AC$3:$AC$4922)))+((N173&lt;&gt;"")*ISNUMBER(SEARCH("|"&amp;N173&amp;"|",'5_ACOMPANHAMENTO'!$AC$3:$AC$4922)))+((O173&lt;&gt;"")*ISNUMBER(SEARCH("|"&amp;O173&amp;"|",'5_ACOMPANHAMENTO'!$AC$3:$AC$4922)))+((P173&lt;&gt;"")*ISNUMBER(SEARCH("|"&amp;P173&amp;"|",'5_ACOMPANHAMENTO'!$AC$3:$AC$4922)))+((Q173&lt;&gt;"")*ISNUMBER(SEARCH("|"&amp;Q173&amp;"|",'5_ACOMPANHAMENTO'!$AC$3:$AC$4922)))+((R173&lt;&gt;"")*ISNUMBER(SEARCH("|"&amp;R173&amp;"|",'5_ACOMPANHAMENTO'!$AC$3:$AC$4922)))+((S173&lt;&gt;"")*ISNUMBER(SEARCH("|"&amp;S173&amp;"|",'5_ACOMPANHAMENTO'!$AC$3:$AC$4922)))+((T173&lt;&gt;"")*ISNUMBER(SEARCH("|"&amp;T173&amp;"|",'5_ACOMPANHAMENTO'!$AC$3:$AC$4922)))+((U173&lt;&gt;"")*ISNUMBER(SEARCH("|"&amp;U173&amp;"|",'5_ACOMPANHAMENTO'!$AC$3:$AC$4922)))+((V173&lt;&gt;"")*ISNUMBER(SEARCH("|"&amp;V173&amp;"|",'5_ACOMPANHAMENTO'!$AC$3:$AC$4922)))+((W173&lt;&gt;"")*ISNUMBER(SEARCH("|"&amp;W173&amp;"|",'5_ACOMPANHAMENTO'!$AC$3:$AC$4922)))+((X173&lt;&gt;"")*ISNUMBER(SEARCH("|"&amp;X173&amp;"|",'5_ACOMPANHAMENTO'!$AC$3:$AC$4922)))+((Y173&lt;&gt;"")*ISNUMBER(SEARCH("|"&amp;Y173&amp;"|",'5_ACOMPANHAMENTO'!$AC$3:$AC$4922)))+((Z173&lt;&gt;"")*ISNUMBER(SEARCH("|"&amp;Z173&amp;"|",'5_ACOMPANHAMENTO'!$AC$3:$AC$4922)))+((AA173&lt;&gt;"")*ISNUMBER(SEARCH("|"&amp;AA173&amp;"|",'5_ACOMPANHAMENTO'!$AC$3:$AC$4922)))+((AB173&lt;&gt;"")*ISNUMBER(SEARCH("|"&amp;AB173&amp;"|",'5_ACOMPANHAMENTO'!$AC$3:$AC$4922))))&gt;0)),'5_ACOMPANHAMENTO'!$J$3:$J$4922),0))</f>
        <v/>
      </c>
      <c r="E173" s="4">
        <f>IF(G173=0,"FINALIZADO",IF(TODAY()&gt;A173,"ATRASADO "&amp;TODAY()-A173&amp;" DIAS","ADIANTADO "&amp;A173-TODAY()&amp;" DIAS"))</f>
        <v/>
      </c>
      <c r="F173" s="7">
        <f>IF(OR($B173="",$C173=""),"",IFERROR(SUMPRODUCT(--(('5_ACOMPANHAMENTO'!$AD$3:$AD$4922=TRIM($C173&amp;""))*('5_ACOMPANHAMENTO'!$AC$3:$AC$4922&lt;&gt;"")*((((I173&lt;&gt;"")*ISNUMBER(SEARCH("|"&amp;I173&amp;"|",'5_ACOMPANHAMENTO'!$AC$3:$AC$4922)))+((J173&lt;&gt;"")*ISNUMBER(SEARCH("|"&amp;J173&amp;"|",'5_ACOMPANHAMENTO'!$AC$3:$AC$4922)))+((K173&lt;&gt;"")*ISNUMBER(SEARCH("|"&amp;K173&amp;"|",'5_ACOMPANHAMENTO'!$AC$3:$AC$4922)))+((L173&lt;&gt;"")*ISNUMBER(SEARCH("|"&amp;L173&amp;"|",'5_ACOMPANHAMENTO'!$AC$3:$AC$4922)))+((M173&lt;&gt;"")*ISNUMBER(SEARCH("|"&amp;M173&amp;"|",'5_ACOMPANHAMENTO'!$AC$3:$AC$4922)))+((N173&lt;&gt;"")*ISNUMBER(SEARCH("|"&amp;N173&amp;"|",'5_ACOMPANHAMENTO'!$AC$3:$AC$4922)))+((O173&lt;&gt;"")*ISNUMBER(SEARCH("|"&amp;O173&amp;"|",'5_ACOMPANHAMENTO'!$AC$3:$AC$4922)))+((P173&lt;&gt;"")*ISNUMBER(SEARCH("|"&amp;P173&amp;"|",'5_ACOMPANHAMENTO'!$AC$3:$AC$4922)))+((Q173&lt;&gt;"")*ISNUMBER(SEARCH("|"&amp;Q173&amp;"|",'5_ACOMPANHAMENTO'!$AC$3:$AC$4922)))+((R173&lt;&gt;"")*ISNUMBER(SEARCH("|"&amp;R173&amp;"|",'5_ACOMPANHAMENTO'!$AC$3:$AC$4922)))+((S173&lt;&gt;"")*ISNUMBER(SEARCH("|"&amp;S173&amp;"|",'5_ACOMPANHAMENTO'!$AC$3:$AC$4922)))+((T173&lt;&gt;"")*ISNUMBER(SEARCH("|"&amp;T173&amp;"|",'5_ACOMPANHAMENTO'!$AC$3:$AC$4922)))+((U173&lt;&gt;"")*ISNUMBER(SEARCH("|"&amp;U173&amp;"|",'5_ACOMPANHAMENTO'!$AC$3:$AC$4922)))+((V173&lt;&gt;"")*ISNUMBER(SEARCH("|"&amp;V173&amp;"|",'5_ACOMPANHAMENTO'!$AC$3:$AC$4922)))+((W173&lt;&gt;"")*ISNUMBER(SEARCH("|"&amp;W173&amp;"|",'5_ACOMPANHAMENTO'!$AC$3:$AC$4922)))+((X173&lt;&gt;"")*ISNUMBER(SEARCH("|"&amp;X173&amp;"|",'5_ACOMPANHAMENTO'!$AC$3:$AC$4922)))+((Y173&lt;&gt;"")*ISNUMBER(SEARCH("|"&amp;Y173&amp;"|",'5_ACOMPANHAMENTO'!$AC$3:$AC$4922)))+((Z173&lt;&gt;"")*ISNUMBER(SEARCH("|"&amp;Z173&amp;"|",'5_ACOMPANHAMENTO'!$AC$3:$AC$4922)))+((AA173&lt;&gt;"")*ISNUMBER(SEARCH("|"&amp;AA173&amp;"|",'5_ACOMPANHAMENTO'!$AC$3:$AC$4922)))+((AB173&lt;&gt;"")*ISNUMBER(SEARCH("|"&amp;AB173&amp;"|",'5_ACOMPANHAMENTO'!$AC$3:$AC$4922))))&gt;0)),'5_ACOMPANHAMENTO'!$O$3:$O$4922),0))</f>
        <v/>
      </c>
      <c r="G173" s="7">
        <f>IF(OR($B173="",$C173=""),"",D173-F173)</f>
        <v/>
      </c>
      <c r="H173">
        <f>IF(OR($B173="",$C173=""),"",TRIM($B173&amp;"")&amp;"|"&amp;TRIM($C173&amp;""))</f>
        <v/>
      </c>
      <c r="I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",99)),1,99)))</f>
        <v/>
      </c>
      <c r="J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",99)),100,99)))</f>
        <v/>
      </c>
      <c r="K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",99)),199,99)))</f>
        <v/>
      </c>
      <c r="L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",99)),298,99)))</f>
        <v/>
      </c>
      <c r="M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",99)),397,99)))</f>
        <v/>
      </c>
      <c r="N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",99)),496,99)))</f>
        <v/>
      </c>
      <c r="O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",99)),595,99)))</f>
        <v/>
      </c>
      <c r="P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",99)),694,99)))</f>
        <v/>
      </c>
      <c r="Q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",99)),793,99)))</f>
        <v/>
      </c>
      <c r="R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",99)),892,99)))</f>
        <v/>
      </c>
      <c r="S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",99)),991,99)))</f>
        <v/>
      </c>
      <c r="T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",99)),1090,99)))</f>
        <v/>
      </c>
      <c r="U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",99)),1189,99)))</f>
        <v/>
      </c>
      <c r="V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",99)),1288,99)))</f>
        <v/>
      </c>
      <c r="W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",99)),1387,99)))</f>
        <v/>
      </c>
      <c r="X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",99)),1486,99)))</f>
        <v/>
      </c>
      <c r="Y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",99)),1585,99)))</f>
        <v/>
      </c>
      <c r="Z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",99)),1684,99)))</f>
        <v/>
      </c>
      <c r="AA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",99)),1783,99)))</f>
        <v/>
      </c>
      <c r="AB173" s="1">
        <f>IF($B173="","",TRIM(MID(SUBSTITUTE(TRIM(SUBSTITUTE(SUBSTITUTE(SUBSTITUTE(SUBSTITUTE(SUBSTITUTE(SUBSTITUTE(SUBSTITUTE(SUBSTITUTE(SUBSTITUTE(SUBSTITUTE(SUBSTITUTE(SUBSTITUTE(SUBSTITUTE(SUBSTITUTE(TRIM($B173&amp;""),CHAR(10),"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",REPT(" ",99)),1882,99)))</f>
        <v/>
      </c>
    </row>
    <row r="174" hidden="1" ht="14.25" customHeight="1">
      <c r="A174" s="4">
        <f>IF(OR($B174="",$C174=""),"",IFERROR(INDEX('5_ACOMPANHAMENTO'!$A$3:$A$4922,MATCH(1,INDEX(('5_ACOMPANHAMENTO'!$AD$3:$AD$4922=TRIM($C174&amp;""))*('5_ACOMPANHAMENTO'!$AC$3:$AC$4922&lt;&gt;"")*((((I174&lt;&gt;"")*ISNUMBER(SEARCH("|"&amp;I174&amp;"|",'5_ACOMPANHAMENTO'!$AC$3:$AC$4922)))+((J174&lt;&gt;"")*ISNUMBER(SEARCH("|"&amp;J174&amp;"|",'5_ACOMPANHAMENTO'!$AC$3:$AC$4922)))+((K174&lt;&gt;"")*ISNUMBER(SEARCH("|"&amp;K174&amp;"|",'5_ACOMPANHAMENTO'!$AC$3:$AC$4922)))+((L174&lt;&gt;"")*ISNUMBER(SEARCH("|"&amp;L174&amp;"|",'5_ACOMPANHAMENTO'!$AC$3:$AC$4922)))+((M174&lt;&gt;"")*ISNUMBER(SEARCH("|"&amp;M174&amp;"|",'5_ACOMPANHAMENTO'!$AC$3:$AC$4922)))+((N174&lt;&gt;"")*ISNUMBER(SEARCH("|"&amp;N174&amp;"|",'5_ACOMPANHAMENTO'!$AC$3:$AC$4922)))+((O174&lt;&gt;"")*ISNUMBER(SEARCH("|"&amp;O174&amp;"|",'5_ACOMPANHAMENTO'!$AC$3:$AC$4922)))+((P174&lt;&gt;"")*ISNUMBER(SEARCH("|"&amp;P174&amp;"|",'5_ACOMPANHAMENTO'!$AC$3:$AC$4922)))+((Q174&lt;&gt;"")*ISNUMBER(SEARCH("|"&amp;Q174&amp;"|",'5_ACOMPANHAMENTO'!$AC$3:$AC$4922)))+((R174&lt;&gt;"")*ISNUMBER(SEARCH("|"&amp;R174&amp;"|",'5_ACOMPANHAMENTO'!$AC$3:$AC$4922)))+((S174&lt;&gt;"")*ISNUMBER(SEARCH("|"&amp;S174&amp;"|",'5_ACOMPANHAMENTO'!$AC$3:$AC$4922)))+((T174&lt;&gt;"")*ISNUMBER(SEARCH("|"&amp;T174&amp;"|",'5_ACOMPANHAMENTO'!$AC$3:$AC$4922)))+((U174&lt;&gt;"")*ISNUMBER(SEARCH("|"&amp;U174&amp;"|",'5_ACOMPANHAMENTO'!$AC$3:$AC$4922)))+((V174&lt;&gt;"")*ISNUMBER(SEARCH("|"&amp;V174&amp;"|",'5_ACOMPANHAMENTO'!$AC$3:$AC$4922)))+((W174&lt;&gt;"")*ISNUMBER(SEARCH("|"&amp;W174&amp;"|",'5_ACOMPANHAMENTO'!$AC$3:$AC$4922)))+((X174&lt;&gt;"")*ISNUMBER(SEARCH("|"&amp;X174&amp;"|",'5_ACOMPANHAMENTO'!$AC$3:$AC$4922)))+((Y174&lt;&gt;"")*ISNUMBER(SEARCH("|"&amp;Y174&amp;"|",'5_ACOMPANHAMENTO'!$AC$3:$AC$4922)))+((Z174&lt;&gt;"")*ISNUMBER(SEARCH("|"&amp;Z174&amp;"|",'5_ACOMPANHAMENTO'!$AC$3:$AC$4922)))+((AA174&lt;&gt;"")*ISNUMBER(SEARCH("|"&amp;AA174&amp;"|",'5_ACOMPANHAMENTO'!$AC$3:$AC$4922)))+((AB174&lt;&gt;"")*ISNUMBER(SEARCH("|"&amp;AB174&amp;"|",'5_ACOMPANHAMENTO'!$AC$3:$AC$4922))))&gt;0),0),0)),""))</f>
        <v/>
      </c>
      <c r="B174" s="10" t="n">
        <v>10153</v>
      </c>
      <c r="C174" s="10" t="inlineStr">
        <is>
          <t>COLA DE ESPUMA</t>
        </is>
      </c>
      <c r="D174" s="4">
        <f>IF(OR($B174="",$C174=""),"",IFERROR(SUMPRODUCT(--(('5_ACOMPANHAMENTO'!$AD$3:$AD$4922=TRIM($C174&amp;""))*('5_ACOMPANHAMENTO'!$AC$3:$AC$4922&lt;&gt;"")*((((I174&lt;&gt;"")*ISNUMBER(SEARCH("|"&amp;I174&amp;"|",'5_ACOMPANHAMENTO'!$AC$3:$AC$4922)))+((J174&lt;&gt;"")*ISNUMBER(SEARCH("|"&amp;J174&amp;"|",'5_ACOMPANHAMENTO'!$AC$3:$AC$4922)))+((K174&lt;&gt;"")*ISNUMBER(SEARCH("|"&amp;K174&amp;"|",'5_ACOMPANHAMENTO'!$AC$3:$AC$4922)))+((L174&lt;&gt;"")*ISNUMBER(SEARCH("|"&amp;L174&amp;"|",'5_ACOMPANHAMENTO'!$AC$3:$AC$4922)))+((M174&lt;&gt;"")*ISNUMBER(SEARCH("|"&amp;M174&amp;"|",'5_ACOMPANHAMENTO'!$AC$3:$AC$4922)))+((N174&lt;&gt;"")*ISNUMBER(SEARCH("|"&amp;N174&amp;"|",'5_ACOMPANHAMENTO'!$AC$3:$AC$4922)))+((O174&lt;&gt;"")*ISNUMBER(SEARCH("|"&amp;O174&amp;"|",'5_ACOMPANHAMENTO'!$AC$3:$AC$4922)))+((P174&lt;&gt;"")*ISNUMBER(SEARCH("|"&amp;P174&amp;"|",'5_ACOMPANHAMENTO'!$AC$3:$AC$4922)))+((Q174&lt;&gt;"")*ISNUMBER(SEARCH("|"&amp;Q174&amp;"|",'5_ACOMPANHAMENTO'!$AC$3:$AC$4922)))+((R174&lt;&gt;"")*ISNUMBER(SEARCH("|"&amp;R174&amp;"|",'5_ACOMPANHAMENTO'!$AC$3:$AC$4922)))+((S174&lt;&gt;"")*ISNUMBER(SEARCH("|"&amp;S174&amp;"|",'5_ACOMPANHAMENTO'!$AC$3:$AC$4922)))+((T174&lt;&gt;"")*ISNUMBER(SEARCH("|"&amp;T174&amp;"|",'5_ACOMPANHAMENTO'!$AC$3:$AC$4922)))+((U174&lt;&gt;"")*ISNUMBER(SEARCH("|"&amp;U174&amp;"|",'5_ACOMPANHAMENTO'!$AC$3:$AC$4922)))+((V174&lt;&gt;"")*ISNUMBER(SEARCH("|"&amp;V174&amp;"|",'5_ACOMPANHAMENTO'!$AC$3:$AC$4922)))+((W174&lt;&gt;"")*ISNUMBER(SEARCH("|"&amp;W174&amp;"|",'5_ACOMPANHAMENTO'!$AC$3:$AC$4922)))+((X174&lt;&gt;"")*ISNUMBER(SEARCH("|"&amp;X174&amp;"|",'5_ACOMPANHAMENTO'!$AC$3:$AC$4922)))+((Y174&lt;&gt;"")*ISNUMBER(SEARCH("|"&amp;Y174&amp;"|",'5_ACOMPANHAMENTO'!$AC$3:$AC$4922)))+((Z174&lt;&gt;"")*ISNUMBER(SEARCH("|"&amp;Z174&amp;"|",'5_ACOMPANHAMENTO'!$AC$3:$AC$4922)))+((AA174&lt;&gt;"")*ISNUMBER(SEARCH("|"&amp;AA174&amp;"|",'5_ACOMPANHAMENTO'!$AC$3:$AC$4922)))+((AB174&lt;&gt;"")*ISNUMBER(SEARCH("|"&amp;AB174&amp;"|",'5_ACOMPANHAMENTO'!$AC$3:$AC$4922))))&gt;0)),'5_ACOMPANHAMENTO'!$J$3:$J$4922),0))</f>
        <v/>
      </c>
      <c r="E174" s="4">
        <f>IF(G174=0,"FINALIZADO",IF(TODAY()&gt;A174,"ATRASADO "&amp;TODAY()-A174&amp;" DIAS","ADIANTADO "&amp;A174-TODAY()&amp;" DIAS"))</f>
        <v/>
      </c>
      <c r="F174" s="7">
        <f>IF(OR($B174="",$C174=""),"",IFERROR(SUMPRODUCT(--(('5_ACOMPANHAMENTO'!$AD$3:$AD$4922=TRIM($C174&amp;""))*('5_ACOMPANHAMENTO'!$AC$3:$AC$4922&lt;&gt;"")*((((I174&lt;&gt;"")*ISNUMBER(SEARCH("|"&amp;I174&amp;"|",'5_ACOMPANHAMENTO'!$AC$3:$AC$4922)))+((J174&lt;&gt;"")*ISNUMBER(SEARCH("|"&amp;J174&amp;"|",'5_ACOMPANHAMENTO'!$AC$3:$AC$4922)))+((K174&lt;&gt;"")*ISNUMBER(SEARCH("|"&amp;K174&amp;"|",'5_ACOMPANHAMENTO'!$AC$3:$AC$4922)))+((L174&lt;&gt;"")*ISNUMBER(SEARCH("|"&amp;L174&amp;"|",'5_ACOMPANHAMENTO'!$AC$3:$AC$4922)))+((M174&lt;&gt;"")*ISNUMBER(SEARCH("|"&amp;M174&amp;"|",'5_ACOMPANHAMENTO'!$AC$3:$AC$4922)))+((N174&lt;&gt;"")*ISNUMBER(SEARCH("|"&amp;N174&amp;"|",'5_ACOMPANHAMENTO'!$AC$3:$AC$4922)))+((O174&lt;&gt;"")*ISNUMBER(SEARCH("|"&amp;O174&amp;"|",'5_ACOMPANHAMENTO'!$AC$3:$AC$4922)))+((P174&lt;&gt;"")*ISNUMBER(SEARCH("|"&amp;P174&amp;"|",'5_ACOMPANHAMENTO'!$AC$3:$AC$4922)))+((Q174&lt;&gt;"")*ISNUMBER(SEARCH("|"&amp;Q174&amp;"|",'5_ACOMPANHAMENTO'!$AC$3:$AC$4922)))+((R174&lt;&gt;"")*ISNUMBER(SEARCH("|"&amp;R174&amp;"|",'5_ACOMPANHAMENTO'!$AC$3:$AC$4922)))+((S174&lt;&gt;"")*ISNUMBER(SEARCH("|"&amp;S174&amp;"|",'5_ACOMPANHAMENTO'!$AC$3:$AC$4922)))+((T174&lt;&gt;"")*ISNUMBER(SEARCH("|"&amp;T174&amp;"|",'5_ACOMPANHAMENTO'!$AC$3:$AC$4922)))+((U174&lt;&gt;"")*ISNUMBER(SEARCH("|"&amp;U174&amp;"|",'5_ACOMPANHAMENTO'!$AC$3:$AC$4922)))+((V174&lt;&gt;"")*ISNUMBER(SEARCH("|"&amp;V174&amp;"|",'5_ACOMPANHAMENTO'!$AC$3:$AC$4922)))+((W174&lt;&gt;"")*ISNUMBER(SEARCH("|"&amp;W174&amp;"|",'5_ACOMPANHAMENTO'!$AC$3:$AC$4922)))+((X174&lt;&gt;"")*ISNUMBER(SEARCH("|"&amp;X174&amp;"|",'5_ACOMPANHAMENTO'!$AC$3:$AC$4922)))+((Y174&lt;&gt;"")*ISNUMBER(SEARCH("|"&amp;Y174&amp;"|",'5_ACOMPANHAMENTO'!$AC$3:$AC$4922)))+((Z174&lt;&gt;"")*ISNUMBER(SEARCH("|"&amp;Z174&amp;"|",'5_ACOMPANHAMENTO'!$AC$3:$AC$4922)))+((AA174&lt;&gt;"")*ISNUMBER(SEARCH("|"&amp;AA174&amp;"|",'5_ACOMPANHAMENTO'!$AC$3:$AC$4922)))+((AB174&lt;&gt;"")*ISNUMBER(SEARCH("|"&amp;AB174&amp;"|",'5_ACOMPANHAMENTO'!$AC$3:$AC$4922))))&gt;0)),'5_ACOMPANHAMENTO'!$O$3:$O$4922),0))</f>
        <v/>
      </c>
      <c r="G174" s="7">
        <f>IF(OR($B174="",$C174=""),"",D174-F174)</f>
        <v/>
      </c>
      <c r="H174">
        <f>IF(OR($B174="",$C174=""),"",TRIM($B174&amp;"")&amp;"|"&amp;TRIM($C174&amp;""))</f>
        <v/>
      </c>
      <c r="I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",99)),1,99)))</f>
        <v/>
      </c>
      <c r="J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",99)),100,99)))</f>
        <v/>
      </c>
      <c r="K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",99)),199,99)))</f>
        <v/>
      </c>
      <c r="L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",99)),298,99)))</f>
        <v/>
      </c>
      <c r="M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",99)),397,99)))</f>
        <v/>
      </c>
      <c r="N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",99)),496,99)))</f>
        <v/>
      </c>
      <c r="O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",99)),595,99)))</f>
        <v/>
      </c>
      <c r="P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",99)),694,99)))</f>
        <v/>
      </c>
      <c r="Q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",99)),793,99)))</f>
        <v/>
      </c>
      <c r="R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",99)),892,99)))</f>
        <v/>
      </c>
      <c r="S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",99)),991,99)))</f>
        <v/>
      </c>
      <c r="T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",99)),1090,99)))</f>
        <v/>
      </c>
      <c r="U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",99)),1189,99)))</f>
        <v/>
      </c>
      <c r="V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",99)),1288,99)))</f>
        <v/>
      </c>
      <c r="W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",99)),1387,99)))</f>
        <v/>
      </c>
      <c r="X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",99)),1486,99)))</f>
        <v/>
      </c>
      <c r="Y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",99)),1585,99)))</f>
        <v/>
      </c>
      <c r="Z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",99)),1684,99)))</f>
        <v/>
      </c>
      <c r="AA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",99)),1783,99)))</f>
        <v/>
      </c>
      <c r="AB174" s="1">
        <f>IF($B174="","",TRIM(MID(SUBSTITUTE(TRIM(SUBSTITUTE(SUBSTITUTE(SUBSTITUTE(SUBSTITUTE(SUBSTITUTE(SUBSTITUTE(SUBSTITUTE(SUBSTITUTE(SUBSTITUTE(SUBSTITUTE(SUBSTITUTE(SUBSTITUTE(SUBSTITUTE(SUBSTITUTE(TRIM($B174&amp;""),CHAR(10),"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",REPT(" ",99)),1882,99)))</f>
        <v/>
      </c>
    </row>
    <row r="175" hidden="1" ht="14.25" customHeight="1">
      <c r="A175" s="4">
        <f>IF(OR($B175="",$C175=""),"",IFERROR(INDEX('5_ACOMPANHAMENTO'!$A$3:$A$4922,MATCH(1,INDEX(('5_ACOMPANHAMENTO'!$AD$3:$AD$4922=TRIM($C175&amp;""))*('5_ACOMPANHAMENTO'!$AC$3:$AC$4922&lt;&gt;"")*((((I175&lt;&gt;"")*ISNUMBER(SEARCH("|"&amp;I175&amp;"|",'5_ACOMPANHAMENTO'!$AC$3:$AC$4922)))+((J175&lt;&gt;"")*ISNUMBER(SEARCH("|"&amp;J175&amp;"|",'5_ACOMPANHAMENTO'!$AC$3:$AC$4922)))+((K175&lt;&gt;"")*ISNUMBER(SEARCH("|"&amp;K175&amp;"|",'5_ACOMPANHAMENTO'!$AC$3:$AC$4922)))+((L175&lt;&gt;"")*ISNUMBER(SEARCH("|"&amp;L175&amp;"|",'5_ACOMPANHAMENTO'!$AC$3:$AC$4922)))+((M175&lt;&gt;"")*ISNUMBER(SEARCH("|"&amp;M175&amp;"|",'5_ACOMPANHAMENTO'!$AC$3:$AC$4922)))+((N175&lt;&gt;"")*ISNUMBER(SEARCH("|"&amp;N175&amp;"|",'5_ACOMPANHAMENTO'!$AC$3:$AC$4922)))+((O175&lt;&gt;"")*ISNUMBER(SEARCH("|"&amp;O175&amp;"|",'5_ACOMPANHAMENTO'!$AC$3:$AC$4922)))+((P175&lt;&gt;"")*ISNUMBER(SEARCH("|"&amp;P175&amp;"|",'5_ACOMPANHAMENTO'!$AC$3:$AC$4922)))+((Q175&lt;&gt;"")*ISNUMBER(SEARCH("|"&amp;Q175&amp;"|",'5_ACOMPANHAMENTO'!$AC$3:$AC$4922)))+((R175&lt;&gt;"")*ISNUMBER(SEARCH("|"&amp;R175&amp;"|",'5_ACOMPANHAMENTO'!$AC$3:$AC$4922)))+((S175&lt;&gt;"")*ISNUMBER(SEARCH("|"&amp;S175&amp;"|",'5_ACOMPANHAMENTO'!$AC$3:$AC$4922)))+((T175&lt;&gt;"")*ISNUMBER(SEARCH("|"&amp;T175&amp;"|",'5_ACOMPANHAMENTO'!$AC$3:$AC$4922)))+((U175&lt;&gt;"")*ISNUMBER(SEARCH("|"&amp;U175&amp;"|",'5_ACOMPANHAMENTO'!$AC$3:$AC$4922)))+((V175&lt;&gt;"")*ISNUMBER(SEARCH("|"&amp;V175&amp;"|",'5_ACOMPANHAMENTO'!$AC$3:$AC$4922)))+((W175&lt;&gt;"")*ISNUMBER(SEARCH("|"&amp;W175&amp;"|",'5_ACOMPANHAMENTO'!$AC$3:$AC$4922)))+((X175&lt;&gt;"")*ISNUMBER(SEARCH("|"&amp;X175&amp;"|",'5_ACOMPANHAMENTO'!$AC$3:$AC$4922)))+((Y175&lt;&gt;"")*ISNUMBER(SEARCH("|"&amp;Y175&amp;"|",'5_ACOMPANHAMENTO'!$AC$3:$AC$4922)))+((Z175&lt;&gt;"")*ISNUMBER(SEARCH("|"&amp;Z175&amp;"|",'5_ACOMPANHAMENTO'!$AC$3:$AC$4922)))+((AA175&lt;&gt;"")*ISNUMBER(SEARCH("|"&amp;AA175&amp;"|",'5_ACOMPANHAMENTO'!$AC$3:$AC$4922)))+((AB175&lt;&gt;"")*ISNUMBER(SEARCH("|"&amp;AB175&amp;"|",'5_ACOMPANHAMENTO'!$AC$3:$AC$4922))))&gt;0),0),0)),""))</f>
        <v/>
      </c>
      <c r="B175" s="10" t="n">
        <v>10154</v>
      </c>
      <c r="C175" s="10" t="inlineStr">
        <is>
          <t>COLA DE ESPUMA</t>
        </is>
      </c>
      <c r="D175" s="4">
        <f>IF(OR($B175="",$C175=""),"",IFERROR(SUMPRODUCT(--(('5_ACOMPANHAMENTO'!$AD$3:$AD$4922=TRIM($C175&amp;""))*('5_ACOMPANHAMENTO'!$AC$3:$AC$4922&lt;&gt;"")*((((I175&lt;&gt;"")*ISNUMBER(SEARCH("|"&amp;I175&amp;"|",'5_ACOMPANHAMENTO'!$AC$3:$AC$4922)))+((J175&lt;&gt;"")*ISNUMBER(SEARCH("|"&amp;J175&amp;"|",'5_ACOMPANHAMENTO'!$AC$3:$AC$4922)))+((K175&lt;&gt;"")*ISNUMBER(SEARCH("|"&amp;K175&amp;"|",'5_ACOMPANHAMENTO'!$AC$3:$AC$4922)))+((L175&lt;&gt;"")*ISNUMBER(SEARCH("|"&amp;L175&amp;"|",'5_ACOMPANHAMENTO'!$AC$3:$AC$4922)))+((M175&lt;&gt;"")*ISNUMBER(SEARCH("|"&amp;M175&amp;"|",'5_ACOMPANHAMENTO'!$AC$3:$AC$4922)))+((N175&lt;&gt;"")*ISNUMBER(SEARCH("|"&amp;N175&amp;"|",'5_ACOMPANHAMENTO'!$AC$3:$AC$4922)))+((O175&lt;&gt;"")*ISNUMBER(SEARCH("|"&amp;O175&amp;"|",'5_ACOMPANHAMENTO'!$AC$3:$AC$4922)))+((P175&lt;&gt;"")*ISNUMBER(SEARCH("|"&amp;P175&amp;"|",'5_ACOMPANHAMENTO'!$AC$3:$AC$4922)))+((Q175&lt;&gt;"")*ISNUMBER(SEARCH("|"&amp;Q175&amp;"|",'5_ACOMPANHAMENTO'!$AC$3:$AC$4922)))+((R175&lt;&gt;"")*ISNUMBER(SEARCH("|"&amp;R175&amp;"|",'5_ACOMPANHAMENTO'!$AC$3:$AC$4922)))+((S175&lt;&gt;"")*ISNUMBER(SEARCH("|"&amp;S175&amp;"|",'5_ACOMPANHAMENTO'!$AC$3:$AC$4922)))+((T175&lt;&gt;"")*ISNUMBER(SEARCH("|"&amp;T175&amp;"|",'5_ACOMPANHAMENTO'!$AC$3:$AC$4922)))+((U175&lt;&gt;"")*ISNUMBER(SEARCH("|"&amp;U175&amp;"|",'5_ACOMPANHAMENTO'!$AC$3:$AC$4922)))+((V175&lt;&gt;"")*ISNUMBER(SEARCH("|"&amp;V175&amp;"|",'5_ACOMPANHAMENTO'!$AC$3:$AC$4922)))+((W175&lt;&gt;"")*ISNUMBER(SEARCH("|"&amp;W175&amp;"|",'5_ACOMPANHAMENTO'!$AC$3:$AC$4922)))+((X175&lt;&gt;"")*ISNUMBER(SEARCH("|"&amp;X175&amp;"|",'5_ACOMPANHAMENTO'!$AC$3:$AC$4922)))+((Y175&lt;&gt;"")*ISNUMBER(SEARCH("|"&amp;Y175&amp;"|",'5_ACOMPANHAMENTO'!$AC$3:$AC$4922)))+((Z175&lt;&gt;"")*ISNUMBER(SEARCH("|"&amp;Z175&amp;"|",'5_ACOMPANHAMENTO'!$AC$3:$AC$4922)))+((AA175&lt;&gt;"")*ISNUMBER(SEARCH("|"&amp;AA175&amp;"|",'5_ACOMPANHAMENTO'!$AC$3:$AC$4922)))+((AB175&lt;&gt;"")*ISNUMBER(SEARCH("|"&amp;AB175&amp;"|",'5_ACOMPANHAMENTO'!$AC$3:$AC$4922))))&gt;0)),'5_ACOMPANHAMENTO'!$J$3:$J$4922),0))</f>
        <v/>
      </c>
      <c r="E175" s="4">
        <f>IF(G175=0,"FINALIZADO",IF(TODAY()&gt;A175,"ATRASADO "&amp;TODAY()-A175&amp;" DIAS","ADIANTADO "&amp;A175-TODAY()&amp;" DIAS"))</f>
        <v/>
      </c>
      <c r="F175" s="7">
        <f>IF(OR($B175="",$C175=""),"",IFERROR(SUMPRODUCT(--(('5_ACOMPANHAMENTO'!$AD$3:$AD$4922=TRIM($C175&amp;""))*('5_ACOMPANHAMENTO'!$AC$3:$AC$4922&lt;&gt;"")*((((I175&lt;&gt;"")*ISNUMBER(SEARCH("|"&amp;I175&amp;"|",'5_ACOMPANHAMENTO'!$AC$3:$AC$4922)))+((J175&lt;&gt;"")*ISNUMBER(SEARCH("|"&amp;J175&amp;"|",'5_ACOMPANHAMENTO'!$AC$3:$AC$4922)))+((K175&lt;&gt;"")*ISNUMBER(SEARCH("|"&amp;K175&amp;"|",'5_ACOMPANHAMENTO'!$AC$3:$AC$4922)))+((L175&lt;&gt;"")*ISNUMBER(SEARCH("|"&amp;L175&amp;"|",'5_ACOMPANHAMENTO'!$AC$3:$AC$4922)))+((M175&lt;&gt;"")*ISNUMBER(SEARCH("|"&amp;M175&amp;"|",'5_ACOMPANHAMENTO'!$AC$3:$AC$4922)))+((N175&lt;&gt;"")*ISNUMBER(SEARCH("|"&amp;N175&amp;"|",'5_ACOMPANHAMENTO'!$AC$3:$AC$4922)))+((O175&lt;&gt;"")*ISNUMBER(SEARCH("|"&amp;O175&amp;"|",'5_ACOMPANHAMENTO'!$AC$3:$AC$4922)))+((P175&lt;&gt;"")*ISNUMBER(SEARCH("|"&amp;P175&amp;"|",'5_ACOMPANHAMENTO'!$AC$3:$AC$4922)))+((Q175&lt;&gt;"")*ISNUMBER(SEARCH("|"&amp;Q175&amp;"|",'5_ACOMPANHAMENTO'!$AC$3:$AC$4922)))+((R175&lt;&gt;"")*ISNUMBER(SEARCH("|"&amp;R175&amp;"|",'5_ACOMPANHAMENTO'!$AC$3:$AC$4922)))+((S175&lt;&gt;"")*ISNUMBER(SEARCH("|"&amp;S175&amp;"|",'5_ACOMPANHAMENTO'!$AC$3:$AC$4922)))+((T175&lt;&gt;"")*ISNUMBER(SEARCH("|"&amp;T175&amp;"|",'5_ACOMPANHAMENTO'!$AC$3:$AC$4922)))+((U175&lt;&gt;"")*ISNUMBER(SEARCH("|"&amp;U175&amp;"|",'5_ACOMPANHAMENTO'!$AC$3:$AC$4922)))+((V175&lt;&gt;"")*ISNUMBER(SEARCH("|"&amp;V175&amp;"|",'5_ACOMPANHAMENTO'!$AC$3:$AC$4922)))+((W175&lt;&gt;"")*ISNUMBER(SEARCH("|"&amp;W175&amp;"|",'5_ACOMPANHAMENTO'!$AC$3:$AC$4922)))+((X175&lt;&gt;"")*ISNUMBER(SEARCH("|"&amp;X175&amp;"|",'5_ACOMPANHAMENTO'!$AC$3:$AC$4922)))+((Y175&lt;&gt;"")*ISNUMBER(SEARCH("|"&amp;Y175&amp;"|",'5_ACOMPANHAMENTO'!$AC$3:$AC$4922)))+((Z175&lt;&gt;"")*ISNUMBER(SEARCH("|"&amp;Z175&amp;"|",'5_ACOMPANHAMENTO'!$AC$3:$AC$4922)))+((AA175&lt;&gt;"")*ISNUMBER(SEARCH("|"&amp;AA175&amp;"|",'5_ACOMPANHAMENTO'!$AC$3:$AC$4922)))+((AB175&lt;&gt;"")*ISNUMBER(SEARCH("|"&amp;AB175&amp;"|",'5_ACOMPANHAMENTO'!$AC$3:$AC$4922))))&gt;0)),'5_ACOMPANHAMENTO'!$O$3:$O$4922),0))</f>
        <v/>
      </c>
      <c r="G175" s="7">
        <f>IF(OR($B175="",$C175=""),"",D175-F175)</f>
        <v/>
      </c>
      <c r="H175">
        <f>IF(OR($B175="",$C175=""),"",TRIM($B175&amp;"")&amp;"|"&amp;TRIM($C175&amp;""))</f>
        <v/>
      </c>
      <c r="I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",99)),1,99)))</f>
        <v/>
      </c>
      <c r="J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",99)),100,99)))</f>
        <v/>
      </c>
      <c r="K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",99)),199,99)))</f>
        <v/>
      </c>
      <c r="L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",99)),298,99)))</f>
        <v/>
      </c>
      <c r="M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",99)),397,99)))</f>
        <v/>
      </c>
      <c r="N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",99)),496,99)))</f>
        <v/>
      </c>
      <c r="O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",99)),595,99)))</f>
        <v/>
      </c>
      <c r="P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",99)),694,99)))</f>
        <v/>
      </c>
      <c r="Q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",99)),793,99)))</f>
        <v/>
      </c>
      <c r="R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",99)),892,99)))</f>
        <v/>
      </c>
      <c r="S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",99)),991,99)))</f>
        <v/>
      </c>
      <c r="T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",99)),1090,99)))</f>
        <v/>
      </c>
      <c r="U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",99)),1189,99)))</f>
        <v/>
      </c>
      <c r="V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",99)),1288,99)))</f>
        <v/>
      </c>
      <c r="W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",99)),1387,99)))</f>
        <v/>
      </c>
      <c r="X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",99)),1486,99)))</f>
        <v/>
      </c>
      <c r="Y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",99)),1585,99)))</f>
        <v/>
      </c>
      <c r="Z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",99)),1684,99)))</f>
        <v/>
      </c>
      <c r="AA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",99)),1783,99)))</f>
        <v/>
      </c>
      <c r="AB175" s="1">
        <f>IF($B175="","",TRIM(MID(SUBSTITUTE(TRIM(SUBSTITUTE(SUBSTITUTE(SUBSTITUTE(SUBSTITUTE(SUBSTITUTE(SUBSTITUTE(SUBSTITUTE(SUBSTITUTE(SUBSTITUTE(SUBSTITUTE(SUBSTITUTE(SUBSTITUTE(SUBSTITUTE(SUBSTITUTE(TRIM($B175&amp;""),CHAR(10),"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",REPT(" ",99)),1882,99)))</f>
        <v/>
      </c>
    </row>
    <row r="176" hidden="1" ht="14.25" customHeight="1">
      <c r="A176" s="4">
        <f>IF(OR($B176="",$C176=""),"",IFERROR(INDEX('5_ACOMPANHAMENTO'!$A$3:$A$4922,MATCH(1,INDEX(('5_ACOMPANHAMENTO'!$AD$3:$AD$4922=TRIM($C176&amp;""))*('5_ACOMPANHAMENTO'!$AC$3:$AC$4922&lt;&gt;"")*((((I176&lt;&gt;"")*ISNUMBER(SEARCH("|"&amp;I176&amp;"|",'5_ACOMPANHAMENTO'!$AC$3:$AC$4922)))+((J176&lt;&gt;"")*ISNUMBER(SEARCH("|"&amp;J176&amp;"|",'5_ACOMPANHAMENTO'!$AC$3:$AC$4922)))+((K176&lt;&gt;"")*ISNUMBER(SEARCH("|"&amp;K176&amp;"|",'5_ACOMPANHAMENTO'!$AC$3:$AC$4922)))+((L176&lt;&gt;"")*ISNUMBER(SEARCH("|"&amp;L176&amp;"|",'5_ACOMPANHAMENTO'!$AC$3:$AC$4922)))+((M176&lt;&gt;"")*ISNUMBER(SEARCH("|"&amp;M176&amp;"|",'5_ACOMPANHAMENTO'!$AC$3:$AC$4922)))+((N176&lt;&gt;"")*ISNUMBER(SEARCH("|"&amp;N176&amp;"|",'5_ACOMPANHAMENTO'!$AC$3:$AC$4922)))+((O176&lt;&gt;"")*ISNUMBER(SEARCH("|"&amp;O176&amp;"|",'5_ACOMPANHAMENTO'!$AC$3:$AC$4922)))+((P176&lt;&gt;"")*ISNUMBER(SEARCH("|"&amp;P176&amp;"|",'5_ACOMPANHAMENTO'!$AC$3:$AC$4922)))+((Q176&lt;&gt;"")*ISNUMBER(SEARCH("|"&amp;Q176&amp;"|",'5_ACOMPANHAMENTO'!$AC$3:$AC$4922)))+((R176&lt;&gt;"")*ISNUMBER(SEARCH("|"&amp;R176&amp;"|",'5_ACOMPANHAMENTO'!$AC$3:$AC$4922)))+((S176&lt;&gt;"")*ISNUMBER(SEARCH("|"&amp;S176&amp;"|",'5_ACOMPANHAMENTO'!$AC$3:$AC$4922)))+((T176&lt;&gt;"")*ISNUMBER(SEARCH("|"&amp;T176&amp;"|",'5_ACOMPANHAMENTO'!$AC$3:$AC$4922)))+((U176&lt;&gt;"")*ISNUMBER(SEARCH("|"&amp;U176&amp;"|",'5_ACOMPANHAMENTO'!$AC$3:$AC$4922)))+((V176&lt;&gt;"")*ISNUMBER(SEARCH("|"&amp;V176&amp;"|",'5_ACOMPANHAMENTO'!$AC$3:$AC$4922)))+((W176&lt;&gt;"")*ISNUMBER(SEARCH("|"&amp;W176&amp;"|",'5_ACOMPANHAMENTO'!$AC$3:$AC$4922)))+((X176&lt;&gt;"")*ISNUMBER(SEARCH("|"&amp;X176&amp;"|",'5_ACOMPANHAMENTO'!$AC$3:$AC$4922)))+((Y176&lt;&gt;"")*ISNUMBER(SEARCH("|"&amp;Y176&amp;"|",'5_ACOMPANHAMENTO'!$AC$3:$AC$4922)))+((Z176&lt;&gt;"")*ISNUMBER(SEARCH("|"&amp;Z176&amp;"|",'5_ACOMPANHAMENTO'!$AC$3:$AC$4922)))+((AA176&lt;&gt;"")*ISNUMBER(SEARCH("|"&amp;AA176&amp;"|",'5_ACOMPANHAMENTO'!$AC$3:$AC$4922)))+((AB176&lt;&gt;"")*ISNUMBER(SEARCH("|"&amp;AB176&amp;"|",'5_ACOMPANHAMENTO'!$AC$3:$AC$4922))))&gt;0),0),0)),""))</f>
        <v/>
      </c>
      <c r="B176" s="10" t="n">
        <v>10154</v>
      </c>
      <c r="C176" s="10" t="inlineStr">
        <is>
          <t>COLA DE ESPUMA</t>
        </is>
      </c>
      <c r="D176" s="4">
        <f>IF(OR($B176="",$C176=""),"",IFERROR(SUMPRODUCT(--(('5_ACOMPANHAMENTO'!$AD$3:$AD$4922=TRIM($C176&amp;""))*('5_ACOMPANHAMENTO'!$AC$3:$AC$4922&lt;&gt;"")*((((I176&lt;&gt;"")*ISNUMBER(SEARCH("|"&amp;I176&amp;"|",'5_ACOMPANHAMENTO'!$AC$3:$AC$4922)))+((J176&lt;&gt;"")*ISNUMBER(SEARCH("|"&amp;J176&amp;"|",'5_ACOMPANHAMENTO'!$AC$3:$AC$4922)))+((K176&lt;&gt;"")*ISNUMBER(SEARCH("|"&amp;K176&amp;"|",'5_ACOMPANHAMENTO'!$AC$3:$AC$4922)))+((L176&lt;&gt;"")*ISNUMBER(SEARCH("|"&amp;L176&amp;"|",'5_ACOMPANHAMENTO'!$AC$3:$AC$4922)))+((M176&lt;&gt;"")*ISNUMBER(SEARCH("|"&amp;M176&amp;"|",'5_ACOMPANHAMENTO'!$AC$3:$AC$4922)))+((N176&lt;&gt;"")*ISNUMBER(SEARCH("|"&amp;N176&amp;"|",'5_ACOMPANHAMENTO'!$AC$3:$AC$4922)))+((O176&lt;&gt;"")*ISNUMBER(SEARCH("|"&amp;O176&amp;"|",'5_ACOMPANHAMENTO'!$AC$3:$AC$4922)))+((P176&lt;&gt;"")*ISNUMBER(SEARCH("|"&amp;P176&amp;"|",'5_ACOMPANHAMENTO'!$AC$3:$AC$4922)))+((Q176&lt;&gt;"")*ISNUMBER(SEARCH("|"&amp;Q176&amp;"|",'5_ACOMPANHAMENTO'!$AC$3:$AC$4922)))+((R176&lt;&gt;"")*ISNUMBER(SEARCH("|"&amp;R176&amp;"|",'5_ACOMPANHAMENTO'!$AC$3:$AC$4922)))+((S176&lt;&gt;"")*ISNUMBER(SEARCH("|"&amp;S176&amp;"|",'5_ACOMPANHAMENTO'!$AC$3:$AC$4922)))+((T176&lt;&gt;"")*ISNUMBER(SEARCH("|"&amp;T176&amp;"|",'5_ACOMPANHAMENTO'!$AC$3:$AC$4922)))+((U176&lt;&gt;"")*ISNUMBER(SEARCH("|"&amp;U176&amp;"|",'5_ACOMPANHAMENTO'!$AC$3:$AC$4922)))+((V176&lt;&gt;"")*ISNUMBER(SEARCH("|"&amp;V176&amp;"|",'5_ACOMPANHAMENTO'!$AC$3:$AC$4922)))+((W176&lt;&gt;"")*ISNUMBER(SEARCH("|"&amp;W176&amp;"|",'5_ACOMPANHAMENTO'!$AC$3:$AC$4922)))+((X176&lt;&gt;"")*ISNUMBER(SEARCH("|"&amp;X176&amp;"|",'5_ACOMPANHAMENTO'!$AC$3:$AC$4922)))+((Y176&lt;&gt;"")*ISNUMBER(SEARCH("|"&amp;Y176&amp;"|",'5_ACOMPANHAMENTO'!$AC$3:$AC$4922)))+((Z176&lt;&gt;"")*ISNUMBER(SEARCH("|"&amp;Z176&amp;"|",'5_ACOMPANHAMENTO'!$AC$3:$AC$4922)))+((AA176&lt;&gt;"")*ISNUMBER(SEARCH("|"&amp;AA176&amp;"|",'5_ACOMPANHAMENTO'!$AC$3:$AC$4922)))+((AB176&lt;&gt;"")*ISNUMBER(SEARCH("|"&amp;AB176&amp;"|",'5_ACOMPANHAMENTO'!$AC$3:$AC$4922))))&gt;0)),'5_ACOMPANHAMENTO'!$J$3:$J$4922),0))</f>
        <v/>
      </c>
      <c r="E176" s="4">
        <f>IF(G176=0,"FINALIZADO",IF(TODAY()&gt;A176,"ATRASADO "&amp;TODAY()-A176&amp;" DIAS","ADIANTADO "&amp;A176-TODAY()&amp;" DIAS"))</f>
        <v/>
      </c>
      <c r="F176" s="7">
        <f>IF(OR($B176="",$C176=""),"",IFERROR(SUMPRODUCT(--(('5_ACOMPANHAMENTO'!$AD$3:$AD$4922=TRIM($C176&amp;""))*('5_ACOMPANHAMENTO'!$AC$3:$AC$4922&lt;&gt;"")*((((I176&lt;&gt;"")*ISNUMBER(SEARCH("|"&amp;I176&amp;"|",'5_ACOMPANHAMENTO'!$AC$3:$AC$4922)))+((J176&lt;&gt;"")*ISNUMBER(SEARCH("|"&amp;J176&amp;"|",'5_ACOMPANHAMENTO'!$AC$3:$AC$4922)))+((K176&lt;&gt;"")*ISNUMBER(SEARCH("|"&amp;K176&amp;"|",'5_ACOMPANHAMENTO'!$AC$3:$AC$4922)))+((L176&lt;&gt;"")*ISNUMBER(SEARCH("|"&amp;L176&amp;"|",'5_ACOMPANHAMENTO'!$AC$3:$AC$4922)))+((M176&lt;&gt;"")*ISNUMBER(SEARCH("|"&amp;M176&amp;"|",'5_ACOMPANHAMENTO'!$AC$3:$AC$4922)))+((N176&lt;&gt;"")*ISNUMBER(SEARCH("|"&amp;N176&amp;"|",'5_ACOMPANHAMENTO'!$AC$3:$AC$4922)))+((O176&lt;&gt;"")*ISNUMBER(SEARCH("|"&amp;O176&amp;"|",'5_ACOMPANHAMENTO'!$AC$3:$AC$4922)))+((P176&lt;&gt;"")*ISNUMBER(SEARCH("|"&amp;P176&amp;"|",'5_ACOMPANHAMENTO'!$AC$3:$AC$4922)))+((Q176&lt;&gt;"")*ISNUMBER(SEARCH("|"&amp;Q176&amp;"|",'5_ACOMPANHAMENTO'!$AC$3:$AC$4922)))+((R176&lt;&gt;"")*ISNUMBER(SEARCH("|"&amp;R176&amp;"|",'5_ACOMPANHAMENTO'!$AC$3:$AC$4922)))+((S176&lt;&gt;"")*ISNUMBER(SEARCH("|"&amp;S176&amp;"|",'5_ACOMPANHAMENTO'!$AC$3:$AC$4922)))+((T176&lt;&gt;"")*ISNUMBER(SEARCH("|"&amp;T176&amp;"|",'5_ACOMPANHAMENTO'!$AC$3:$AC$4922)))+((U176&lt;&gt;"")*ISNUMBER(SEARCH("|"&amp;U176&amp;"|",'5_ACOMPANHAMENTO'!$AC$3:$AC$4922)))+((V176&lt;&gt;"")*ISNUMBER(SEARCH("|"&amp;V176&amp;"|",'5_ACOMPANHAMENTO'!$AC$3:$AC$4922)))+((W176&lt;&gt;"")*ISNUMBER(SEARCH("|"&amp;W176&amp;"|",'5_ACOMPANHAMENTO'!$AC$3:$AC$4922)))+((X176&lt;&gt;"")*ISNUMBER(SEARCH("|"&amp;X176&amp;"|",'5_ACOMPANHAMENTO'!$AC$3:$AC$4922)))+((Y176&lt;&gt;"")*ISNUMBER(SEARCH("|"&amp;Y176&amp;"|",'5_ACOMPANHAMENTO'!$AC$3:$AC$4922)))+((Z176&lt;&gt;"")*ISNUMBER(SEARCH("|"&amp;Z176&amp;"|",'5_ACOMPANHAMENTO'!$AC$3:$AC$4922)))+((AA176&lt;&gt;"")*ISNUMBER(SEARCH("|"&amp;AA176&amp;"|",'5_ACOMPANHAMENTO'!$AC$3:$AC$4922)))+((AB176&lt;&gt;"")*ISNUMBER(SEARCH("|"&amp;AB176&amp;"|",'5_ACOMPANHAMENTO'!$AC$3:$AC$4922))))&gt;0)),'5_ACOMPANHAMENTO'!$O$3:$O$4922),0))</f>
        <v/>
      </c>
      <c r="G176" s="7">
        <f>IF(OR($B176="",$C176=""),"",D176-F176)</f>
        <v/>
      </c>
      <c r="H176">
        <f>IF(OR($B176="",$C176=""),"",TRIM($B176&amp;"")&amp;"|"&amp;TRIM($C176&amp;""))</f>
        <v/>
      </c>
      <c r="I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",99)),1,99)))</f>
        <v/>
      </c>
      <c r="J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",99)),100,99)))</f>
        <v/>
      </c>
      <c r="K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",99)),199,99)))</f>
        <v/>
      </c>
      <c r="L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",99)),298,99)))</f>
        <v/>
      </c>
      <c r="M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",99)),397,99)))</f>
        <v/>
      </c>
      <c r="N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",99)),496,99)))</f>
        <v/>
      </c>
      <c r="O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",99)),595,99)))</f>
        <v/>
      </c>
      <c r="P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",99)),694,99)))</f>
        <v/>
      </c>
      <c r="Q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",99)),793,99)))</f>
        <v/>
      </c>
      <c r="R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",99)),892,99)))</f>
        <v/>
      </c>
      <c r="S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",99)),991,99)))</f>
        <v/>
      </c>
      <c r="T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",99)),1090,99)))</f>
        <v/>
      </c>
      <c r="U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",99)),1189,99)))</f>
        <v/>
      </c>
      <c r="V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",99)),1288,99)))</f>
        <v/>
      </c>
      <c r="W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",99)),1387,99)))</f>
        <v/>
      </c>
      <c r="X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",99)),1486,99)))</f>
        <v/>
      </c>
      <c r="Y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",99)),1585,99)))</f>
        <v/>
      </c>
      <c r="Z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",99)),1684,99)))</f>
        <v/>
      </c>
      <c r="AA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",99)),1783,99)))</f>
        <v/>
      </c>
      <c r="AB176" s="1">
        <f>IF($B176="","",TRIM(MID(SUBSTITUTE(TRIM(SUBSTITUTE(SUBSTITUTE(SUBSTITUTE(SUBSTITUTE(SUBSTITUTE(SUBSTITUTE(SUBSTITUTE(SUBSTITUTE(SUBSTITUTE(SUBSTITUTE(SUBSTITUTE(SUBSTITUTE(SUBSTITUTE(SUBSTITUTE(TRIM($B176&amp;""),CHAR(10),"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",REPT(" ",99)),1882,99)))</f>
        <v/>
      </c>
    </row>
    <row r="177" hidden="1" ht="14.25" customHeight="1">
      <c r="A177" s="4">
        <f>IF(OR($B177="",$C177=""),"",IFERROR(INDEX('5_ACOMPANHAMENTO'!$A$3:$A$4922,MATCH(1,INDEX(('5_ACOMPANHAMENTO'!$AD$3:$AD$4922=TRIM($C177&amp;""))*('5_ACOMPANHAMENTO'!$AC$3:$AC$4922&lt;&gt;"")*((((I177&lt;&gt;"")*ISNUMBER(SEARCH("|"&amp;I177&amp;"|",'5_ACOMPANHAMENTO'!$AC$3:$AC$4922)))+((J177&lt;&gt;"")*ISNUMBER(SEARCH("|"&amp;J177&amp;"|",'5_ACOMPANHAMENTO'!$AC$3:$AC$4922)))+((K177&lt;&gt;"")*ISNUMBER(SEARCH("|"&amp;K177&amp;"|",'5_ACOMPANHAMENTO'!$AC$3:$AC$4922)))+((L177&lt;&gt;"")*ISNUMBER(SEARCH("|"&amp;L177&amp;"|",'5_ACOMPANHAMENTO'!$AC$3:$AC$4922)))+((M177&lt;&gt;"")*ISNUMBER(SEARCH("|"&amp;M177&amp;"|",'5_ACOMPANHAMENTO'!$AC$3:$AC$4922)))+((N177&lt;&gt;"")*ISNUMBER(SEARCH("|"&amp;N177&amp;"|",'5_ACOMPANHAMENTO'!$AC$3:$AC$4922)))+((O177&lt;&gt;"")*ISNUMBER(SEARCH("|"&amp;O177&amp;"|",'5_ACOMPANHAMENTO'!$AC$3:$AC$4922)))+((P177&lt;&gt;"")*ISNUMBER(SEARCH("|"&amp;P177&amp;"|",'5_ACOMPANHAMENTO'!$AC$3:$AC$4922)))+((Q177&lt;&gt;"")*ISNUMBER(SEARCH("|"&amp;Q177&amp;"|",'5_ACOMPANHAMENTO'!$AC$3:$AC$4922)))+((R177&lt;&gt;"")*ISNUMBER(SEARCH("|"&amp;R177&amp;"|",'5_ACOMPANHAMENTO'!$AC$3:$AC$4922)))+((S177&lt;&gt;"")*ISNUMBER(SEARCH("|"&amp;S177&amp;"|",'5_ACOMPANHAMENTO'!$AC$3:$AC$4922)))+((T177&lt;&gt;"")*ISNUMBER(SEARCH("|"&amp;T177&amp;"|",'5_ACOMPANHAMENTO'!$AC$3:$AC$4922)))+((U177&lt;&gt;"")*ISNUMBER(SEARCH("|"&amp;U177&amp;"|",'5_ACOMPANHAMENTO'!$AC$3:$AC$4922)))+((V177&lt;&gt;"")*ISNUMBER(SEARCH("|"&amp;V177&amp;"|",'5_ACOMPANHAMENTO'!$AC$3:$AC$4922)))+((W177&lt;&gt;"")*ISNUMBER(SEARCH("|"&amp;W177&amp;"|",'5_ACOMPANHAMENTO'!$AC$3:$AC$4922)))+((X177&lt;&gt;"")*ISNUMBER(SEARCH("|"&amp;X177&amp;"|",'5_ACOMPANHAMENTO'!$AC$3:$AC$4922)))+((Y177&lt;&gt;"")*ISNUMBER(SEARCH("|"&amp;Y177&amp;"|",'5_ACOMPANHAMENTO'!$AC$3:$AC$4922)))+((Z177&lt;&gt;"")*ISNUMBER(SEARCH("|"&amp;Z177&amp;"|",'5_ACOMPANHAMENTO'!$AC$3:$AC$4922)))+((AA177&lt;&gt;"")*ISNUMBER(SEARCH("|"&amp;AA177&amp;"|",'5_ACOMPANHAMENTO'!$AC$3:$AC$4922)))+((AB177&lt;&gt;"")*ISNUMBER(SEARCH("|"&amp;AB177&amp;"|",'5_ACOMPANHAMENTO'!$AC$3:$AC$4922))))&gt;0),0),0)),""))</f>
        <v/>
      </c>
      <c r="B177" s="10" t="n">
        <v>10180</v>
      </c>
      <c r="C177" s="10" t="inlineStr">
        <is>
          <t>COLA DE ESPUMA</t>
        </is>
      </c>
      <c r="D177" s="4">
        <f>IF(OR($B177="",$C177=""),"",IFERROR(SUMPRODUCT(--(('5_ACOMPANHAMENTO'!$AD$3:$AD$4922=TRIM($C177&amp;""))*('5_ACOMPANHAMENTO'!$AC$3:$AC$4922&lt;&gt;"")*((((I177&lt;&gt;"")*ISNUMBER(SEARCH("|"&amp;I177&amp;"|",'5_ACOMPANHAMENTO'!$AC$3:$AC$4922)))+((J177&lt;&gt;"")*ISNUMBER(SEARCH("|"&amp;J177&amp;"|",'5_ACOMPANHAMENTO'!$AC$3:$AC$4922)))+((K177&lt;&gt;"")*ISNUMBER(SEARCH("|"&amp;K177&amp;"|",'5_ACOMPANHAMENTO'!$AC$3:$AC$4922)))+((L177&lt;&gt;"")*ISNUMBER(SEARCH("|"&amp;L177&amp;"|",'5_ACOMPANHAMENTO'!$AC$3:$AC$4922)))+((M177&lt;&gt;"")*ISNUMBER(SEARCH("|"&amp;M177&amp;"|",'5_ACOMPANHAMENTO'!$AC$3:$AC$4922)))+((N177&lt;&gt;"")*ISNUMBER(SEARCH("|"&amp;N177&amp;"|",'5_ACOMPANHAMENTO'!$AC$3:$AC$4922)))+((O177&lt;&gt;"")*ISNUMBER(SEARCH("|"&amp;O177&amp;"|",'5_ACOMPANHAMENTO'!$AC$3:$AC$4922)))+((P177&lt;&gt;"")*ISNUMBER(SEARCH("|"&amp;P177&amp;"|",'5_ACOMPANHAMENTO'!$AC$3:$AC$4922)))+((Q177&lt;&gt;"")*ISNUMBER(SEARCH("|"&amp;Q177&amp;"|",'5_ACOMPANHAMENTO'!$AC$3:$AC$4922)))+((R177&lt;&gt;"")*ISNUMBER(SEARCH("|"&amp;R177&amp;"|",'5_ACOMPANHAMENTO'!$AC$3:$AC$4922)))+((S177&lt;&gt;"")*ISNUMBER(SEARCH("|"&amp;S177&amp;"|",'5_ACOMPANHAMENTO'!$AC$3:$AC$4922)))+((T177&lt;&gt;"")*ISNUMBER(SEARCH("|"&amp;T177&amp;"|",'5_ACOMPANHAMENTO'!$AC$3:$AC$4922)))+((U177&lt;&gt;"")*ISNUMBER(SEARCH("|"&amp;U177&amp;"|",'5_ACOMPANHAMENTO'!$AC$3:$AC$4922)))+((V177&lt;&gt;"")*ISNUMBER(SEARCH("|"&amp;V177&amp;"|",'5_ACOMPANHAMENTO'!$AC$3:$AC$4922)))+((W177&lt;&gt;"")*ISNUMBER(SEARCH("|"&amp;W177&amp;"|",'5_ACOMPANHAMENTO'!$AC$3:$AC$4922)))+((X177&lt;&gt;"")*ISNUMBER(SEARCH("|"&amp;X177&amp;"|",'5_ACOMPANHAMENTO'!$AC$3:$AC$4922)))+((Y177&lt;&gt;"")*ISNUMBER(SEARCH("|"&amp;Y177&amp;"|",'5_ACOMPANHAMENTO'!$AC$3:$AC$4922)))+((Z177&lt;&gt;"")*ISNUMBER(SEARCH("|"&amp;Z177&amp;"|",'5_ACOMPANHAMENTO'!$AC$3:$AC$4922)))+((AA177&lt;&gt;"")*ISNUMBER(SEARCH("|"&amp;AA177&amp;"|",'5_ACOMPANHAMENTO'!$AC$3:$AC$4922)))+((AB177&lt;&gt;"")*ISNUMBER(SEARCH("|"&amp;AB177&amp;"|",'5_ACOMPANHAMENTO'!$AC$3:$AC$4922))))&gt;0)),'5_ACOMPANHAMENTO'!$J$3:$J$4922),0))</f>
        <v/>
      </c>
      <c r="E177" s="4">
        <f>IF(G177=0,"FINALIZADO",IF(TODAY()&gt;A177,"ATRASADO "&amp;TODAY()-A177&amp;" DIAS","ADIANTADO "&amp;A177-TODAY()&amp;" DIAS"))</f>
        <v/>
      </c>
      <c r="F177" s="7">
        <f>IF(OR($B177="",$C177=""),"",IFERROR(SUMPRODUCT(--(('5_ACOMPANHAMENTO'!$AD$3:$AD$4922=TRIM($C177&amp;""))*('5_ACOMPANHAMENTO'!$AC$3:$AC$4922&lt;&gt;"")*((((I177&lt;&gt;"")*ISNUMBER(SEARCH("|"&amp;I177&amp;"|",'5_ACOMPANHAMENTO'!$AC$3:$AC$4922)))+((J177&lt;&gt;"")*ISNUMBER(SEARCH("|"&amp;J177&amp;"|",'5_ACOMPANHAMENTO'!$AC$3:$AC$4922)))+((K177&lt;&gt;"")*ISNUMBER(SEARCH("|"&amp;K177&amp;"|",'5_ACOMPANHAMENTO'!$AC$3:$AC$4922)))+((L177&lt;&gt;"")*ISNUMBER(SEARCH("|"&amp;L177&amp;"|",'5_ACOMPANHAMENTO'!$AC$3:$AC$4922)))+((M177&lt;&gt;"")*ISNUMBER(SEARCH("|"&amp;M177&amp;"|",'5_ACOMPANHAMENTO'!$AC$3:$AC$4922)))+((N177&lt;&gt;"")*ISNUMBER(SEARCH("|"&amp;N177&amp;"|",'5_ACOMPANHAMENTO'!$AC$3:$AC$4922)))+((O177&lt;&gt;"")*ISNUMBER(SEARCH("|"&amp;O177&amp;"|",'5_ACOMPANHAMENTO'!$AC$3:$AC$4922)))+((P177&lt;&gt;"")*ISNUMBER(SEARCH("|"&amp;P177&amp;"|",'5_ACOMPANHAMENTO'!$AC$3:$AC$4922)))+((Q177&lt;&gt;"")*ISNUMBER(SEARCH("|"&amp;Q177&amp;"|",'5_ACOMPANHAMENTO'!$AC$3:$AC$4922)))+((R177&lt;&gt;"")*ISNUMBER(SEARCH("|"&amp;R177&amp;"|",'5_ACOMPANHAMENTO'!$AC$3:$AC$4922)))+((S177&lt;&gt;"")*ISNUMBER(SEARCH("|"&amp;S177&amp;"|",'5_ACOMPANHAMENTO'!$AC$3:$AC$4922)))+((T177&lt;&gt;"")*ISNUMBER(SEARCH("|"&amp;T177&amp;"|",'5_ACOMPANHAMENTO'!$AC$3:$AC$4922)))+((U177&lt;&gt;"")*ISNUMBER(SEARCH("|"&amp;U177&amp;"|",'5_ACOMPANHAMENTO'!$AC$3:$AC$4922)))+((V177&lt;&gt;"")*ISNUMBER(SEARCH("|"&amp;V177&amp;"|",'5_ACOMPANHAMENTO'!$AC$3:$AC$4922)))+((W177&lt;&gt;"")*ISNUMBER(SEARCH("|"&amp;W177&amp;"|",'5_ACOMPANHAMENTO'!$AC$3:$AC$4922)))+((X177&lt;&gt;"")*ISNUMBER(SEARCH("|"&amp;X177&amp;"|",'5_ACOMPANHAMENTO'!$AC$3:$AC$4922)))+((Y177&lt;&gt;"")*ISNUMBER(SEARCH("|"&amp;Y177&amp;"|",'5_ACOMPANHAMENTO'!$AC$3:$AC$4922)))+((Z177&lt;&gt;"")*ISNUMBER(SEARCH("|"&amp;Z177&amp;"|",'5_ACOMPANHAMENTO'!$AC$3:$AC$4922)))+((AA177&lt;&gt;"")*ISNUMBER(SEARCH("|"&amp;AA177&amp;"|",'5_ACOMPANHAMENTO'!$AC$3:$AC$4922)))+((AB177&lt;&gt;"")*ISNUMBER(SEARCH("|"&amp;AB177&amp;"|",'5_ACOMPANHAMENTO'!$AC$3:$AC$4922))))&gt;0)),'5_ACOMPANHAMENTO'!$O$3:$O$4922),0))</f>
        <v/>
      </c>
      <c r="G177" s="7">
        <f>IF(OR($B177="",$C177=""),"",D177-F177)</f>
        <v/>
      </c>
      <c r="H177">
        <f>IF(OR($B177="",$C177=""),"",TRIM($B177&amp;"")&amp;"|"&amp;TRIM($C177&amp;""))</f>
        <v/>
      </c>
      <c r="I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",99)),1,99)))</f>
        <v/>
      </c>
      <c r="J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",99)),100,99)))</f>
        <v/>
      </c>
      <c r="K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",99)),199,99)))</f>
        <v/>
      </c>
      <c r="L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",99)),298,99)))</f>
        <v/>
      </c>
      <c r="M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",99)),397,99)))</f>
        <v/>
      </c>
      <c r="N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",99)),496,99)))</f>
        <v/>
      </c>
      <c r="O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",99)),595,99)))</f>
        <v/>
      </c>
      <c r="P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",99)),694,99)))</f>
        <v/>
      </c>
      <c r="Q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",99)),793,99)))</f>
        <v/>
      </c>
      <c r="R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",99)),892,99)))</f>
        <v/>
      </c>
      <c r="S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",99)),991,99)))</f>
        <v/>
      </c>
      <c r="T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",99)),1090,99)))</f>
        <v/>
      </c>
      <c r="U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",99)),1189,99)))</f>
        <v/>
      </c>
      <c r="V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",99)),1288,99)))</f>
        <v/>
      </c>
      <c r="W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",99)),1387,99)))</f>
        <v/>
      </c>
      <c r="X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",99)),1486,99)))</f>
        <v/>
      </c>
      <c r="Y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",99)),1585,99)))</f>
        <v/>
      </c>
      <c r="Z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",99)),1684,99)))</f>
        <v/>
      </c>
      <c r="AA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",99)),1783,99)))</f>
        <v/>
      </c>
      <c r="AB177" s="1">
        <f>IF($B177="","",TRIM(MID(SUBSTITUTE(TRIM(SUBSTITUTE(SUBSTITUTE(SUBSTITUTE(SUBSTITUTE(SUBSTITUTE(SUBSTITUTE(SUBSTITUTE(SUBSTITUTE(SUBSTITUTE(SUBSTITUTE(SUBSTITUTE(SUBSTITUTE(SUBSTITUTE(SUBSTITUTE(TRIM($B177&amp;""),CHAR(10),"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",REPT(" ",99)),1882,99)))</f>
        <v/>
      </c>
    </row>
    <row r="178" hidden="1" ht="14.25" customHeight="1">
      <c r="A178" s="4">
        <f>IF(OR($B178="",$C178=""),"",IFERROR(INDEX('5_ACOMPANHAMENTO'!$A$3:$A$4922,MATCH(1,INDEX(('5_ACOMPANHAMENTO'!$AD$3:$AD$4922=TRIM($C178&amp;""))*('5_ACOMPANHAMENTO'!$AC$3:$AC$4922&lt;&gt;"")*((((I178&lt;&gt;"")*ISNUMBER(SEARCH("|"&amp;I178&amp;"|",'5_ACOMPANHAMENTO'!$AC$3:$AC$4922)))+((J178&lt;&gt;"")*ISNUMBER(SEARCH("|"&amp;J178&amp;"|",'5_ACOMPANHAMENTO'!$AC$3:$AC$4922)))+((K178&lt;&gt;"")*ISNUMBER(SEARCH("|"&amp;K178&amp;"|",'5_ACOMPANHAMENTO'!$AC$3:$AC$4922)))+((L178&lt;&gt;"")*ISNUMBER(SEARCH("|"&amp;L178&amp;"|",'5_ACOMPANHAMENTO'!$AC$3:$AC$4922)))+((M178&lt;&gt;"")*ISNUMBER(SEARCH("|"&amp;M178&amp;"|",'5_ACOMPANHAMENTO'!$AC$3:$AC$4922)))+((N178&lt;&gt;"")*ISNUMBER(SEARCH("|"&amp;N178&amp;"|",'5_ACOMPANHAMENTO'!$AC$3:$AC$4922)))+((O178&lt;&gt;"")*ISNUMBER(SEARCH("|"&amp;O178&amp;"|",'5_ACOMPANHAMENTO'!$AC$3:$AC$4922)))+((P178&lt;&gt;"")*ISNUMBER(SEARCH("|"&amp;P178&amp;"|",'5_ACOMPANHAMENTO'!$AC$3:$AC$4922)))+((Q178&lt;&gt;"")*ISNUMBER(SEARCH("|"&amp;Q178&amp;"|",'5_ACOMPANHAMENTO'!$AC$3:$AC$4922)))+((R178&lt;&gt;"")*ISNUMBER(SEARCH("|"&amp;R178&amp;"|",'5_ACOMPANHAMENTO'!$AC$3:$AC$4922)))+((S178&lt;&gt;"")*ISNUMBER(SEARCH("|"&amp;S178&amp;"|",'5_ACOMPANHAMENTO'!$AC$3:$AC$4922)))+((T178&lt;&gt;"")*ISNUMBER(SEARCH("|"&amp;T178&amp;"|",'5_ACOMPANHAMENTO'!$AC$3:$AC$4922)))+((U178&lt;&gt;"")*ISNUMBER(SEARCH("|"&amp;U178&amp;"|",'5_ACOMPANHAMENTO'!$AC$3:$AC$4922)))+((V178&lt;&gt;"")*ISNUMBER(SEARCH("|"&amp;V178&amp;"|",'5_ACOMPANHAMENTO'!$AC$3:$AC$4922)))+((W178&lt;&gt;"")*ISNUMBER(SEARCH("|"&amp;W178&amp;"|",'5_ACOMPANHAMENTO'!$AC$3:$AC$4922)))+((X178&lt;&gt;"")*ISNUMBER(SEARCH("|"&amp;X178&amp;"|",'5_ACOMPANHAMENTO'!$AC$3:$AC$4922)))+((Y178&lt;&gt;"")*ISNUMBER(SEARCH("|"&amp;Y178&amp;"|",'5_ACOMPANHAMENTO'!$AC$3:$AC$4922)))+((Z178&lt;&gt;"")*ISNUMBER(SEARCH("|"&amp;Z178&amp;"|",'5_ACOMPANHAMENTO'!$AC$3:$AC$4922)))+((AA178&lt;&gt;"")*ISNUMBER(SEARCH("|"&amp;AA178&amp;"|",'5_ACOMPANHAMENTO'!$AC$3:$AC$4922)))+((AB178&lt;&gt;"")*ISNUMBER(SEARCH("|"&amp;AB178&amp;"|",'5_ACOMPANHAMENTO'!$AC$3:$AC$4922))))&gt;0),0),0)),""))</f>
        <v/>
      </c>
      <c r="B178" s="10" t="n">
        <v>10180</v>
      </c>
      <c r="C178" s="10" t="inlineStr">
        <is>
          <t>COLA DE ESPUMA</t>
        </is>
      </c>
      <c r="D178" s="4">
        <f>IF(OR($B178="",$C178=""),"",IFERROR(SUMPRODUCT(--(('5_ACOMPANHAMENTO'!$AD$3:$AD$4922=TRIM($C178&amp;""))*('5_ACOMPANHAMENTO'!$AC$3:$AC$4922&lt;&gt;"")*((((I178&lt;&gt;"")*ISNUMBER(SEARCH("|"&amp;I178&amp;"|",'5_ACOMPANHAMENTO'!$AC$3:$AC$4922)))+((J178&lt;&gt;"")*ISNUMBER(SEARCH("|"&amp;J178&amp;"|",'5_ACOMPANHAMENTO'!$AC$3:$AC$4922)))+((K178&lt;&gt;"")*ISNUMBER(SEARCH("|"&amp;K178&amp;"|",'5_ACOMPANHAMENTO'!$AC$3:$AC$4922)))+((L178&lt;&gt;"")*ISNUMBER(SEARCH("|"&amp;L178&amp;"|",'5_ACOMPANHAMENTO'!$AC$3:$AC$4922)))+((M178&lt;&gt;"")*ISNUMBER(SEARCH("|"&amp;M178&amp;"|",'5_ACOMPANHAMENTO'!$AC$3:$AC$4922)))+((N178&lt;&gt;"")*ISNUMBER(SEARCH("|"&amp;N178&amp;"|",'5_ACOMPANHAMENTO'!$AC$3:$AC$4922)))+((O178&lt;&gt;"")*ISNUMBER(SEARCH("|"&amp;O178&amp;"|",'5_ACOMPANHAMENTO'!$AC$3:$AC$4922)))+((P178&lt;&gt;"")*ISNUMBER(SEARCH("|"&amp;P178&amp;"|",'5_ACOMPANHAMENTO'!$AC$3:$AC$4922)))+((Q178&lt;&gt;"")*ISNUMBER(SEARCH("|"&amp;Q178&amp;"|",'5_ACOMPANHAMENTO'!$AC$3:$AC$4922)))+((R178&lt;&gt;"")*ISNUMBER(SEARCH("|"&amp;R178&amp;"|",'5_ACOMPANHAMENTO'!$AC$3:$AC$4922)))+((S178&lt;&gt;"")*ISNUMBER(SEARCH("|"&amp;S178&amp;"|",'5_ACOMPANHAMENTO'!$AC$3:$AC$4922)))+((T178&lt;&gt;"")*ISNUMBER(SEARCH("|"&amp;T178&amp;"|",'5_ACOMPANHAMENTO'!$AC$3:$AC$4922)))+((U178&lt;&gt;"")*ISNUMBER(SEARCH("|"&amp;U178&amp;"|",'5_ACOMPANHAMENTO'!$AC$3:$AC$4922)))+((V178&lt;&gt;"")*ISNUMBER(SEARCH("|"&amp;V178&amp;"|",'5_ACOMPANHAMENTO'!$AC$3:$AC$4922)))+((W178&lt;&gt;"")*ISNUMBER(SEARCH("|"&amp;W178&amp;"|",'5_ACOMPANHAMENTO'!$AC$3:$AC$4922)))+((X178&lt;&gt;"")*ISNUMBER(SEARCH("|"&amp;X178&amp;"|",'5_ACOMPANHAMENTO'!$AC$3:$AC$4922)))+((Y178&lt;&gt;"")*ISNUMBER(SEARCH("|"&amp;Y178&amp;"|",'5_ACOMPANHAMENTO'!$AC$3:$AC$4922)))+((Z178&lt;&gt;"")*ISNUMBER(SEARCH("|"&amp;Z178&amp;"|",'5_ACOMPANHAMENTO'!$AC$3:$AC$4922)))+((AA178&lt;&gt;"")*ISNUMBER(SEARCH("|"&amp;AA178&amp;"|",'5_ACOMPANHAMENTO'!$AC$3:$AC$4922)))+((AB178&lt;&gt;"")*ISNUMBER(SEARCH("|"&amp;AB178&amp;"|",'5_ACOMPANHAMENTO'!$AC$3:$AC$4922))))&gt;0)),'5_ACOMPANHAMENTO'!$J$3:$J$4922),0))</f>
        <v/>
      </c>
      <c r="E178" s="4">
        <f>IF(G178=0,"FINALIZADO",IF(TODAY()&gt;A178,"ATRASADO "&amp;TODAY()-A178&amp;" DIAS","ADIANTADO "&amp;A178-TODAY()&amp;" DIAS"))</f>
        <v/>
      </c>
      <c r="F178" s="7">
        <f>IF(OR($B178="",$C178=""),"",IFERROR(SUMPRODUCT(--(('5_ACOMPANHAMENTO'!$AD$3:$AD$4922=TRIM($C178&amp;""))*('5_ACOMPANHAMENTO'!$AC$3:$AC$4922&lt;&gt;"")*((((I178&lt;&gt;"")*ISNUMBER(SEARCH("|"&amp;I178&amp;"|",'5_ACOMPANHAMENTO'!$AC$3:$AC$4922)))+((J178&lt;&gt;"")*ISNUMBER(SEARCH("|"&amp;J178&amp;"|",'5_ACOMPANHAMENTO'!$AC$3:$AC$4922)))+((K178&lt;&gt;"")*ISNUMBER(SEARCH("|"&amp;K178&amp;"|",'5_ACOMPANHAMENTO'!$AC$3:$AC$4922)))+((L178&lt;&gt;"")*ISNUMBER(SEARCH("|"&amp;L178&amp;"|",'5_ACOMPANHAMENTO'!$AC$3:$AC$4922)))+((M178&lt;&gt;"")*ISNUMBER(SEARCH("|"&amp;M178&amp;"|",'5_ACOMPANHAMENTO'!$AC$3:$AC$4922)))+((N178&lt;&gt;"")*ISNUMBER(SEARCH("|"&amp;N178&amp;"|",'5_ACOMPANHAMENTO'!$AC$3:$AC$4922)))+((O178&lt;&gt;"")*ISNUMBER(SEARCH("|"&amp;O178&amp;"|",'5_ACOMPANHAMENTO'!$AC$3:$AC$4922)))+((P178&lt;&gt;"")*ISNUMBER(SEARCH("|"&amp;P178&amp;"|",'5_ACOMPANHAMENTO'!$AC$3:$AC$4922)))+((Q178&lt;&gt;"")*ISNUMBER(SEARCH("|"&amp;Q178&amp;"|",'5_ACOMPANHAMENTO'!$AC$3:$AC$4922)))+((R178&lt;&gt;"")*ISNUMBER(SEARCH("|"&amp;R178&amp;"|",'5_ACOMPANHAMENTO'!$AC$3:$AC$4922)))+((S178&lt;&gt;"")*ISNUMBER(SEARCH("|"&amp;S178&amp;"|",'5_ACOMPANHAMENTO'!$AC$3:$AC$4922)))+((T178&lt;&gt;"")*ISNUMBER(SEARCH("|"&amp;T178&amp;"|",'5_ACOMPANHAMENTO'!$AC$3:$AC$4922)))+((U178&lt;&gt;"")*ISNUMBER(SEARCH("|"&amp;U178&amp;"|",'5_ACOMPANHAMENTO'!$AC$3:$AC$4922)))+((V178&lt;&gt;"")*ISNUMBER(SEARCH("|"&amp;V178&amp;"|",'5_ACOMPANHAMENTO'!$AC$3:$AC$4922)))+((W178&lt;&gt;"")*ISNUMBER(SEARCH("|"&amp;W178&amp;"|",'5_ACOMPANHAMENTO'!$AC$3:$AC$4922)))+((X178&lt;&gt;"")*ISNUMBER(SEARCH("|"&amp;X178&amp;"|",'5_ACOMPANHAMENTO'!$AC$3:$AC$4922)))+((Y178&lt;&gt;"")*ISNUMBER(SEARCH("|"&amp;Y178&amp;"|",'5_ACOMPANHAMENTO'!$AC$3:$AC$4922)))+((Z178&lt;&gt;"")*ISNUMBER(SEARCH("|"&amp;Z178&amp;"|",'5_ACOMPANHAMENTO'!$AC$3:$AC$4922)))+((AA178&lt;&gt;"")*ISNUMBER(SEARCH("|"&amp;AA178&amp;"|",'5_ACOMPANHAMENTO'!$AC$3:$AC$4922)))+((AB178&lt;&gt;"")*ISNUMBER(SEARCH("|"&amp;AB178&amp;"|",'5_ACOMPANHAMENTO'!$AC$3:$AC$4922))))&gt;0)),'5_ACOMPANHAMENTO'!$O$3:$O$4922),0))</f>
        <v/>
      </c>
      <c r="G178" s="7">
        <f>IF(OR($B178="",$C178=""),"",D178-F178)</f>
        <v/>
      </c>
      <c r="H178">
        <f>IF(OR($B178="",$C178=""),"",TRIM($B178&amp;"")&amp;"|"&amp;TRIM($C178&amp;""))</f>
        <v/>
      </c>
      <c r="I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",99)),1,99)))</f>
        <v/>
      </c>
      <c r="J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",99)),100,99)))</f>
        <v/>
      </c>
      <c r="K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",99)),199,99)))</f>
        <v/>
      </c>
      <c r="L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",99)),298,99)))</f>
        <v/>
      </c>
      <c r="M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",99)),397,99)))</f>
        <v/>
      </c>
      <c r="N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",99)),496,99)))</f>
        <v/>
      </c>
      <c r="O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",99)),595,99)))</f>
        <v/>
      </c>
      <c r="P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",99)),694,99)))</f>
        <v/>
      </c>
      <c r="Q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",99)),793,99)))</f>
        <v/>
      </c>
      <c r="R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",99)),892,99)))</f>
        <v/>
      </c>
      <c r="S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",99)),991,99)))</f>
        <v/>
      </c>
      <c r="T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",99)),1090,99)))</f>
        <v/>
      </c>
      <c r="U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",99)),1189,99)))</f>
        <v/>
      </c>
      <c r="V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",99)),1288,99)))</f>
        <v/>
      </c>
      <c r="W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",99)),1387,99)))</f>
        <v/>
      </c>
      <c r="X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",99)),1486,99)))</f>
        <v/>
      </c>
      <c r="Y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",99)),1585,99)))</f>
        <v/>
      </c>
      <c r="Z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",99)),1684,99)))</f>
        <v/>
      </c>
      <c r="AA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",99)),1783,99)))</f>
        <v/>
      </c>
      <c r="AB178" s="1">
        <f>IF($B178="","",TRIM(MID(SUBSTITUTE(TRIM(SUBSTITUTE(SUBSTITUTE(SUBSTITUTE(SUBSTITUTE(SUBSTITUTE(SUBSTITUTE(SUBSTITUTE(SUBSTITUTE(SUBSTITUTE(SUBSTITUTE(SUBSTITUTE(SUBSTITUTE(SUBSTITUTE(SUBSTITUTE(TRIM($B178&amp;""),CHAR(10),"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",REPT(" ",99)),1882,99)))</f>
        <v/>
      </c>
    </row>
    <row r="179" hidden="1" ht="14.25" customHeight="1">
      <c r="A179" s="4">
        <f>IF(OR($B179="",$C179=""),"",IFERROR(INDEX('5_ACOMPANHAMENTO'!$A$3:$A$4922,MATCH(1,INDEX(('5_ACOMPANHAMENTO'!$AD$3:$AD$4922=TRIM($C179&amp;""))*('5_ACOMPANHAMENTO'!$AC$3:$AC$4922&lt;&gt;"")*((((I179&lt;&gt;"")*ISNUMBER(SEARCH("|"&amp;I179&amp;"|",'5_ACOMPANHAMENTO'!$AC$3:$AC$4922)))+((J179&lt;&gt;"")*ISNUMBER(SEARCH("|"&amp;J179&amp;"|",'5_ACOMPANHAMENTO'!$AC$3:$AC$4922)))+((K179&lt;&gt;"")*ISNUMBER(SEARCH("|"&amp;K179&amp;"|",'5_ACOMPANHAMENTO'!$AC$3:$AC$4922)))+((L179&lt;&gt;"")*ISNUMBER(SEARCH("|"&amp;L179&amp;"|",'5_ACOMPANHAMENTO'!$AC$3:$AC$4922)))+((M179&lt;&gt;"")*ISNUMBER(SEARCH("|"&amp;M179&amp;"|",'5_ACOMPANHAMENTO'!$AC$3:$AC$4922)))+((N179&lt;&gt;"")*ISNUMBER(SEARCH("|"&amp;N179&amp;"|",'5_ACOMPANHAMENTO'!$AC$3:$AC$4922)))+((O179&lt;&gt;"")*ISNUMBER(SEARCH("|"&amp;O179&amp;"|",'5_ACOMPANHAMENTO'!$AC$3:$AC$4922)))+((P179&lt;&gt;"")*ISNUMBER(SEARCH("|"&amp;P179&amp;"|",'5_ACOMPANHAMENTO'!$AC$3:$AC$4922)))+((Q179&lt;&gt;"")*ISNUMBER(SEARCH("|"&amp;Q179&amp;"|",'5_ACOMPANHAMENTO'!$AC$3:$AC$4922)))+((R179&lt;&gt;"")*ISNUMBER(SEARCH("|"&amp;R179&amp;"|",'5_ACOMPANHAMENTO'!$AC$3:$AC$4922)))+((S179&lt;&gt;"")*ISNUMBER(SEARCH("|"&amp;S179&amp;"|",'5_ACOMPANHAMENTO'!$AC$3:$AC$4922)))+((T179&lt;&gt;"")*ISNUMBER(SEARCH("|"&amp;T179&amp;"|",'5_ACOMPANHAMENTO'!$AC$3:$AC$4922)))+((U179&lt;&gt;"")*ISNUMBER(SEARCH("|"&amp;U179&amp;"|",'5_ACOMPANHAMENTO'!$AC$3:$AC$4922)))+((V179&lt;&gt;"")*ISNUMBER(SEARCH("|"&amp;V179&amp;"|",'5_ACOMPANHAMENTO'!$AC$3:$AC$4922)))+((W179&lt;&gt;"")*ISNUMBER(SEARCH("|"&amp;W179&amp;"|",'5_ACOMPANHAMENTO'!$AC$3:$AC$4922)))+((X179&lt;&gt;"")*ISNUMBER(SEARCH("|"&amp;X179&amp;"|",'5_ACOMPANHAMENTO'!$AC$3:$AC$4922)))+((Y179&lt;&gt;"")*ISNUMBER(SEARCH("|"&amp;Y179&amp;"|",'5_ACOMPANHAMENTO'!$AC$3:$AC$4922)))+((Z179&lt;&gt;"")*ISNUMBER(SEARCH("|"&amp;Z179&amp;"|",'5_ACOMPANHAMENTO'!$AC$3:$AC$4922)))+((AA179&lt;&gt;"")*ISNUMBER(SEARCH("|"&amp;AA179&amp;"|",'5_ACOMPANHAMENTO'!$AC$3:$AC$4922)))+((AB179&lt;&gt;"")*ISNUMBER(SEARCH("|"&amp;AB179&amp;"|",'5_ACOMPANHAMENTO'!$AC$3:$AC$4922))))&gt;0),0),0)),""))</f>
        <v/>
      </c>
      <c r="B179" s="10" t="inlineStr">
        <is>
          <t>10149,10150,10151,10152,10153,10154</t>
        </is>
      </c>
      <c r="C179" s="10" t="inlineStr">
        <is>
          <t>COPIADORA</t>
        </is>
      </c>
      <c r="D179" s="4">
        <f>IF(OR($B179="",$C179=""),"",IFERROR(SUMPRODUCT(--(('5_ACOMPANHAMENTO'!$AD$3:$AD$4922=TRIM($C179&amp;""))*('5_ACOMPANHAMENTO'!$AC$3:$AC$4922&lt;&gt;"")*((((I179&lt;&gt;"")*ISNUMBER(SEARCH("|"&amp;I179&amp;"|",'5_ACOMPANHAMENTO'!$AC$3:$AC$4922)))+((J179&lt;&gt;"")*ISNUMBER(SEARCH("|"&amp;J179&amp;"|",'5_ACOMPANHAMENTO'!$AC$3:$AC$4922)))+((K179&lt;&gt;"")*ISNUMBER(SEARCH("|"&amp;K179&amp;"|",'5_ACOMPANHAMENTO'!$AC$3:$AC$4922)))+((L179&lt;&gt;"")*ISNUMBER(SEARCH("|"&amp;L179&amp;"|",'5_ACOMPANHAMENTO'!$AC$3:$AC$4922)))+((M179&lt;&gt;"")*ISNUMBER(SEARCH("|"&amp;M179&amp;"|",'5_ACOMPANHAMENTO'!$AC$3:$AC$4922)))+((N179&lt;&gt;"")*ISNUMBER(SEARCH("|"&amp;N179&amp;"|",'5_ACOMPANHAMENTO'!$AC$3:$AC$4922)))+((O179&lt;&gt;"")*ISNUMBER(SEARCH("|"&amp;O179&amp;"|",'5_ACOMPANHAMENTO'!$AC$3:$AC$4922)))+((P179&lt;&gt;"")*ISNUMBER(SEARCH("|"&amp;P179&amp;"|",'5_ACOMPANHAMENTO'!$AC$3:$AC$4922)))+((Q179&lt;&gt;"")*ISNUMBER(SEARCH("|"&amp;Q179&amp;"|",'5_ACOMPANHAMENTO'!$AC$3:$AC$4922)))+((R179&lt;&gt;"")*ISNUMBER(SEARCH("|"&amp;R179&amp;"|",'5_ACOMPANHAMENTO'!$AC$3:$AC$4922)))+((S179&lt;&gt;"")*ISNUMBER(SEARCH("|"&amp;S179&amp;"|",'5_ACOMPANHAMENTO'!$AC$3:$AC$4922)))+((T179&lt;&gt;"")*ISNUMBER(SEARCH("|"&amp;T179&amp;"|",'5_ACOMPANHAMENTO'!$AC$3:$AC$4922)))+((U179&lt;&gt;"")*ISNUMBER(SEARCH("|"&amp;U179&amp;"|",'5_ACOMPANHAMENTO'!$AC$3:$AC$4922)))+((V179&lt;&gt;"")*ISNUMBER(SEARCH("|"&amp;V179&amp;"|",'5_ACOMPANHAMENTO'!$AC$3:$AC$4922)))+((W179&lt;&gt;"")*ISNUMBER(SEARCH("|"&amp;W179&amp;"|",'5_ACOMPANHAMENTO'!$AC$3:$AC$4922)))+((X179&lt;&gt;"")*ISNUMBER(SEARCH("|"&amp;X179&amp;"|",'5_ACOMPANHAMENTO'!$AC$3:$AC$4922)))+((Y179&lt;&gt;"")*ISNUMBER(SEARCH("|"&amp;Y179&amp;"|",'5_ACOMPANHAMENTO'!$AC$3:$AC$4922)))+((Z179&lt;&gt;"")*ISNUMBER(SEARCH("|"&amp;Z179&amp;"|",'5_ACOMPANHAMENTO'!$AC$3:$AC$4922)))+((AA179&lt;&gt;"")*ISNUMBER(SEARCH("|"&amp;AA179&amp;"|",'5_ACOMPANHAMENTO'!$AC$3:$AC$4922)))+((AB179&lt;&gt;"")*ISNUMBER(SEARCH("|"&amp;AB179&amp;"|",'5_ACOMPANHAMENTO'!$AC$3:$AC$4922))))&gt;0)),'5_ACOMPANHAMENTO'!$J$3:$J$4922),0))</f>
        <v/>
      </c>
      <c r="E179" s="4">
        <f>IF(G179=0,"FINALIZADO",IF(TODAY()&gt;A179,"ATRASADO "&amp;TODAY()-A179&amp;" DIAS","ADIANTADO "&amp;A179-TODAY()&amp;" DIAS"))</f>
        <v/>
      </c>
      <c r="F179" s="7">
        <f>IF(OR($B179="",$C179=""),"",IFERROR(SUMPRODUCT(--(('5_ACOMPANHAMENTO'!$AD$3:$AD$4922=TRIM($C179&amp;""))*('5_ACOMPANHAMENTO'!$AC$3:$AC$4922&lt;&gt;"")*((((I179&lt;&gt;"")*ISNUMBER(SEARCH("|"&amp;I179&amp;"|",'5_ACOMPANHAMENTO'!$AC$3:$AC$4922)))+((J179&lt;&gt;"")*ISNUMBER(SEARCH("|"&amp;J179&amp;"|",'5_ACOMPANHAMENTO'!$AC$3:$AC$4922)))+((K179&lt;&gt;"")*ISNUMBER(SEARCH("|"&amp;K179&amp;"|",'5_ACOMPANHAMENTO'!$AC$3:$AC$4922)))+((L179&lt;&gt;"")*ISNUMBER(SEARCH("|"&amp;L179&amp;"|",'5_ACOMPANHAMENTO'!$AC$3:$AC$4922)))+((M179&lt;&gt;"")*ISNUMBER(SEARCH("|"&amp;M179&amp;"|",'5_ACOMPANHAMENTO'!$AC$3:$AC$4922)))+((N179&lt;&gt;"")*ISNUMBER(SEARCH("|"&amp;N179&amp;"|",'5_ACOMPANHAMENTO'!$AC$3:$AC$4922)))+((O179&lt;&gt;"")*ISNUMBER(SEARCH("|"&amp;O179&amp;"|",'5_ACOMPANHAMENTO'!$AC$3:$AC$4922)))+((P179&lt;&gt;"")*ISNUMBER(SEARCH("|"&amp;P179&amp;"|",'5_ACOMPANHAMENTO'!$AC$3:$AC$4922)))+((Q179&lt;&gt;"")*ISNUMBER(SEARCH("|"&amp;Q179&amp;"|",'5_ACOMPANHAMENTO'!$AC$3:$AC$4922)))+((R179&lt;&gt;"")*ISNUMBER(SEARCH("|"&amp;R179&amp;"|",'5_ACOMPANHAMENTO'!$AC$3:$AC$4922)))+((S179&lt;&gt;"")*ISNUMBER(SEARCH("|"&amp;S179&amp;"|",'5_ACOMPANHAMENTO'!$AC$3:$AC$4922)))+((T179&lt;&gt;"")*ISNUMBER(SEARCH("|"&amp;T179&amp;"|",'5_ACOMPANHAMENTO'!$AC$3:$AC$4922)))+((U179&lt;&gt;"")*ISNUMBER(SEARCH("|"&amp;U179&amp;"|",'5_ACOMPANHAMENTO'!$AC$3:$AC$4922)))+((V179&lt;&gt;"")*ISNUMBER(SEARCH("|"&amp;V179&amp;"|",'5_ACOMPANHAMENTO'!$AC$3:$AC$4922)))+((W179&lt;&gt;"")*ISNUMBER(SEARCH("|"&amp;W179&amp;"|",'5_ACOMPANHAMENTO'!$AC$3:$AC$4922)))+((X179&lt;&gt;"")*ISNUMBER(SEARCH("|"&amp;X179&amp;"|",'5_ACOMPANHAMENTO'!$AC$3:$AC$4922)))+((Y179&lt;&gt;"")*ISNUMBER(SEARCH("|"&amp;Y179&amp;"|",'5_ACOMPANHAMENTO'!$AC$3:$AC$4922)))+((Z179&lt;&gt;"")*ISNUMBER(SEARCH("|"&amp;Z179&amp;"|",'5_ACOMPANHAMENTO'!$AC$3:$AC$4922)))+((AA179&lt;&gt;"")*ISNUMBER(SEARCH("|"&amp;AA179&amp;"|",'5_ACOMPANHAMENTO'!$AC$3:$AC$4922)))+((AB179&lt;&gt;"")*ISNUMBER(SEARCH("|"&amp;AB179&amp;"|",'5_ACOMPANHAMENTO'!$AC$3:$AC$4922))))&gt;0)),'5_ACOMPANHAMENTO'!$O$3:$O$4922),0))</f>
        <v/>
      </c>
      <c r="G179" s="7">
        <f>IF(OR($B179="",$C179=""),"",D179-F179)</f>
        <v/>
      </c>
      <c r="H179">
        <f>IF(OR($B179="",$C179=""),"",TRIM($B179&amp;"")&amp;"|"&amp;TRIM($C179&amp;""))</f>
        <v/>
      </c>
      <c r="I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",99)),1,99)))</f>
        <v/>
      </c>
      <c r="J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",99)),100,99)))</f>
        <v/>
      </c>
      <c r="K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",99)),199,99)))</f>
        <v/>
      </c>
      <c r="L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",99)),298,99)))</f>
        <v/>
      </c>
      <c r="M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",99)),397,99)))</f>
        <v/>
      </c>
      <c r="N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",99)),496,99)))</f>
        <v/>
      </c>
      <c r="O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",99)),595,99)))</f>
        <v/>
      </c>
      <c r="P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",99)),694,99)))</f>
        <v/>
      </c>
      <c r="Q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",99)),793,99)))</f>
        <v/>
      </c>
      <c r="R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",99)),892,99)))</f>
        <v/>
      </c>
      <c r="S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",99)),991,99)))</f>
        <v/>
      </c>
      <c r="T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",99)),1090,99)))</f>
        <v/>
      </c>
      <c r="U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",99)),1189,99)))</f>
        <v/>
      </c>
      <c r="V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",99)),1288,99)))</f>
        <v/>
      </c>
      <c r="W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",99)),1387,99)))</f>
        <v/>
      </c>
      <c r="X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",99)),1486,99)))</f>
        <v/>
      </c>
      <c r="Y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",99)),1585,99)))</f>
        <v/>
      </c>
      <c r="Z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",99)),1684,99)))</f>
        <v/>
      </c>
      <c r="AA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",99)),1783,99)))</f>
        <v/>
      </c>
      <c r="AB179" s="1">
        <f>IF($B179="","",TRIM(MID(SUBSTITUTE(TRIM(SUBSTITUTE(SUBSTITUTE(SUBSTITUTE(SUBSTITUTE(SUBSTITUTE(SUBSTITUTE(SUBSTITUTE(SUBSTITUTE(SUBSTITUTE(SUBSTITUTE(SUBSTITUTE(SUBSTITUTE(SUBSTITUTE(SUBSTITUTE(TRIM($B179&amp;""),CHAR(10),"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",REPT(" ",99)),1882,99)))</f>
        <v/>
      </c>
    </row>
    <row r="180" hidden="1" ht="14.25" customHeight="1">
      <c r="A180" s="4">
        <f>IF(OR($B180="",$C180=""),"",IFERROR(INDEX('5_ACOMPANHAMENTO'!$A$3:$A$4922,MATCH(1,INDEX(('5_ACOMPANHAMENTO'!$AD$3:$AD$4922=TRIM($C180&amp;""))*('5_ACOMPANHAMENTO'!$AC$3:$AC$4922&lt;&gt;"")*((((I180&lt;&gt;"")*ISNUMBER(SEARCH("|"&amp;I180&amp;"|",'5_ACOMPANHAMENTO'!$AC$3:$AC$4922)))+((J180&lt;&gt;"")*ISNUMBER(SEARCH("|"&amp;J180&amp;"|",'5_ACOMPANHAMENTO'!$AC$3:$AC$4922)))+((K180&lt;&gt;"")*ISNUMBER(SEARCH("|"&amp;K180&amp;"|",'5_ACOMPANHAMENTO'!$AC$3:$AC$4922)))+((L180&lt;&gt;"")*ISNUMBER(SEARCH("|"&amp;L180&amp;"|",'5_ACOMPANHAMENTO'!$AC$3:$AC$4922)))+((M180&lt;&gt;"")*ISNUMBER(SEARCH("|"&amp;M180&amp;"|",'5_ACOMPANHAMENTO'!$AC$3:$AC$4922)))+((N180&lt;&gt;"")*ISNUMBER(SEARCH("|"&amp;N180&amp;"|",'5_ACOMPANHAMENTO'!$AC$3:$AC$4922)))+((O180&lt;&gt;"")*ISNUMBER(SEARCH("|"&amp;O180&amp;"|",'5_ACOMPANHAMENTO'!$AC$3:$AC$4922)))+((P180&lt;&gt;"")*ISNUMBER(SEARCH("|"&amp;P180&amp;"|",'5_ACOMPANHAMENTO'!$AC$3:$AC$4922)))+((Q180&lt;&gt;"")*ISNUMBER(SEARCH("|"&amp;Q180&amp;"|",'5_ACOMPANHAMENTO'!$AC$3:$AC$4922)))+((R180&lt;&gt;"")*ISNUMBER(SEARCH("|"&amp;R180&amp;"|",'5_ACOMPANHAMENTO'!$AC$3:$AC$4922)))+((S180&lt;&gt;"")*ISNUMBER(SEARCH("|"&amp;S180&amp;"|",'5_ACOMPANHAMENTO'!$AC$3:$AC$4922)))+((T180&lt;&gt;"")*ISNUMBER(SEARCH("|"&amp;T180&amp;"|",'5_ACOMPANHAMENTO'!$AC$3:$AC$4922)))+((U180&lt;&gt;"")*ISNUMBER(SEARCH("|"&amp;U180&amp;"|",'5_ACOMPANHAMENTO'!$AC$3:$AC$4922)))+((V180&lt;&gt;"")*ISNUMBER(SEARCH("|"&amp;V180&amp;"|",'5_ACOMPANHAMENTO'!$AC$3:$AC$4922)))+((W180&lt;&gt;"")*ISNUMBER(SEARCH("|"&amp;W180&amp;"|",'5_ACOMPANHAMENTO'!$AC$3:$AC$4922)))+((X180&lt;&gt;"")*ISNUMBER(SEARCH("|"&amp;X180&amp;"|",'5_ACOMPANHAMENTO'!$AC$3:$AC$4922)))+((Y180&lt;&gt;"")*ISNUMBER(SEARCH("|"&amp;Y180&amp;"|",'5_ACOMPANHAMENTO'!$AC$3:$AC$4922)))+((Z180&lt;&gt;"")*ISNUMBER(SEARCH("|"&amp;Z180&amp;"|",'5_ACOMPANHAMENTO'!$AC$3:$AC$4922)))+((AA180&lt;&gt;"")*ISNUMBER(SEARCH("|"&amp;AA180&amp;"|",'5_ACOMPANHAMENTO'!$AC$3:$AC$4922)))+((AB180&lt;&gt;"")*ISNUMBER(SEARCH("|"&amp;AB180&amp;"|",'5_ACOMPANHAMENTO'!$AC$3:$AC$4922))))&gt;0),0),0)),""))</f>
        <v/>
      </c>
      <c r="B180" s="10" t="inlineStr">
        <is>
          <t>10149,10150,10151,10152,10153,10155</t>
        </is>
      </c>
      <c r="C180" s="10" t="inlineStr">
        <is>
          <t>COPIADORA</t>
        </is>
      </c>
      <c r="D180" s="4">
        <f>IF(OR($B180="",$C180=""),"",IFERROR(SUMPRODUCT(--(('5_ACOMPANHAMENTO'!$AD$3:$AD$4922=TRIM($C180&amp;""))*('5_ACOMPANHAMENTO'!$AC$3:$AC$4922&lt;&gt;"")*((((I180&lt;&gt;"")*ISNUMBER(SEARCH("|"&amp;I180&amp;"|",'5_ACOMPANHAMENTO'!$AC$3:$AC$4922)))+((J180&lt;&gt;"")*ISNUMBER(SEARCH("|"&amp;J180&amp;"|",'5_ACOMPANHAMENTO'!$AC$3:$AC$4922)))+((K180&lt;&gt;"")*ISNUMBER(SEARCH("|"&amp;K180&amp;"|",'5_ACOMPANHAMENTO'!$AC$3:$AC$4922)))+((L180&lt;&gt;"")*ISNUMBER(SEARCH("|"&amp;L180&amp;"|",'5_ACOMPANHAMENTO'!$AC$3:$AC$4922)))+((M180&lt;&gt;"")*ISNUMBER(SEARCH("|"&amp;M180&amp;"|",'5_ACOMPANHAMENTO'!$AC$3:$AC$4922)))+((N180&lt;&gt;"")*ISNUMBER(SEARCH("|"&amp;N180&amp;"|",'5_ACOMPANHAMENTO'!$AC$3:$AC$4922)))+((O180&lt;&gt;"")*ISNUMBER(SEARCH("|"&amp;O180&amp;"|",'5_ACOMPANHAMENTO'!$AC$3:$AC$4922)))+((P180&lt;&gt;"")*ISNUMBER(SEARCH("|"&amp;P180&amp;"|",'5_ACOMPANHAMENTO'!$AC$3:$AC$4922)))+((Q180&lt;&gt;"")*ISNUMBER(SEARCH("|"&amp;Q180&amp;"|",'5_ACOMPANHAMENTO'!$AC$3:$AC$4922)))+((R180&lt;&gt;"")*ISNUMBER(SEARCH("|"&amp;R180&amp;"|",'5_ACOMPANHAMENTO'!$AC$3:$AC$4922)))+((S180&lt;&gt;"")*ISNUMBER(SEARCH("|"&amp;S180&amp;"|",'5_ACOMPANHAMENTO'!$AC$3:$AC$4922)))+((T180&lt;&gt;"")*ISNUMBER(SEARCH("|"&amp;T180&amp;"|",'5_ACOMPANHAMENTO'!$AC$3:$AC$4922)))+((U180&lt;&gt;"")*ISNUMBER(SEARCH("|"&amp;U180&amp;"|",'5_ACOMPANHAMENTO'!$AC$3:$AC$4922)))+((V180&lt;&gt;"")*ISNUMBER(SEARCH("|"&amp;V180&amp;"|",'5_ACOMPANHAMENTO'!$AC$3:$AC$4922)))+((W180&lt;&gt;"")*ISNUMBER(SEARCH("|"&amp;W180&amp;"|",'5_ACOMPANHAMENTO'!$AC$3:$AC$4922)))+((X180&lt;&gt;"")*ISNUMBER(SEARCH("|"&amp;X180&amp;"|",'5_ACOMPANHAMENTO'!$AC$3:$AC$4922)))+((Y180&lt;&gt;"")*ISNUMBER(SEARCH("|"&amp;Y180&amp;"|",'5_ACOMPANHAMENTO'!$AC$3:$AC$4922)))+((Z180&lt;&gt;"")*ISNUMBER(SEARCH("|"&amp;Z180&amp;"|",'5_ACOMPANHAMENTO'!$AC$3:$AC$4922)))+((AA180&lt;&gt;"")*ISNUMBER(SEARCH("|"&amp;AA180&amp;"|",'5_ACOMPANHAMENTO'!$AC$3:$AC$4922)))+((AB180&lt;&gt;"")*ISNUMBER(SEARCH("|"&amp;AB180&amp;"|",'5_ACOMPANHAMENTO'!$AC$3:$AC$4922))))&gt;0)),'5_ACOMPANHAMENTO'!$J$3:$J$4922),0))</f>
        <v/>
      </c>
      <c r="E180" s="4">
        <f>IF(G180=0,"FINALIZADO",IF(TODAY()&gt;A180,"ATRASADO "&amp;TODAY()-A180&amp;" DIAS","ADIANTADO "&amp;A180-TODAY()&amp;" DIAS"))</f>
        <v/>
      </c>
      <c r="F180" s="7">
        <f>IF(OR($B180="",$C180=""),"",IFERROR(SUMPRODUCT(--(('5_ACOMPANHAMENTO'!$AD$3:$AD$4922=TRIM($C180&amp;""))*('5_ACOMPANHAMENTO'!$AC$3:$AC$4922&lt;&gt;"")*((((I180&lt;&gt;"")*ISNUMBER(SEARCH("|"&amp;I180&amp;"|",'5_ACOMPANHAMENTO'!$AC$3:$AC$4922)))+((J180&lt;&gt;"")*ISNUMBER(SEARCH("|"&amp;J180&amp;"|",'5_ACOMPANHAMENTO'!$AC$3:$AC$4922)))+((K180&lt;&gt;"")*ISNUMBER(SEARCH("|"&amp;K180&amp;"|",'5_ACOMPANHAMENTO'!$AC$3:$AC$4922)))+((L180&lt;&gt;"")*ISNUMBER(SEARCH("|"&amp;L180&amp;"|",'5_ACOMPANHAMENTO'!$AC$3:$AC$4922)))+((M180&lt;&gt;"")*ISNUMBER(SEARCH("|"&amp;M180&amp;"|",'5_ACOMPANHAMENTO'!$AC$3:$AC$4922)))+((N180&lt;&gt;"")*ISNUMBER(SEARCH("|"&amp;N180&amp;"|",'5_ACOMPANHAMENTO'!$AC$3:$AC$4922)))+((O180&lt;&gt;"")*ISNUMBER(SEARCH("|"&amp;O180&amp;"|",'5_ACOMPANHAMENTO'!$AC$3:$AC$4922)))+((P180&lt;&gt;"")*ISNUMBER(SEARCH("|"&amp;P180&amp;"|",'5_ACOMPANHAMENTO'!$AC$3:$AC$4922)))+((Q180&lt;&gt;"")*ISNUMBER(SEARCH("|"&amp;Q180&amp;"|",'5_ACOMPANHAMENTO'!$AC$3:$AC$4922)))+((R180&lt;&gt;"")*ISNUMBER(SEARCH("|"&amp;R180&amp;"|",'5_ACOMPANHAMENTO'!$AC$3:$AC$4922)))+((S180&lt;&gt;"")*ISNUMBER(SEARCH("|"&amp;S180&amp;"|",'5_ACOMPANHAMENTO'!$AC$3:$AC$4922)))+((T180&lt;&gt;"")*ISNUMBER(SEARCH("|"&amp;T180&amp;"|",'5_ACOMPANHAMENTO'!$AC$3:$AC$4922)))+((U180&lt;&gt;"")*ISNUMBER(SEARCH("|"&amp;U180&amp;"|",'5_ACOMPANHAMENTO'!$AC$3:$AC$4922)))+((V180&lt;&gt;"")*ISNUMBER(SEARCH("|"&amp;V180&amp;"|",'5_ACOMPANHAMENTO'!$AC$3:$AC$4922)))+((W180&lt;&gt;"")*ISNUMBER(SEARCH("|"&amp;W180&amp;"|",'5_ACOMPANHAMENTO'!$AC$3:$AC$4922)))+((X180&lt;&gt;"")*ISNUMBER(SEARCH("|"&amp;X180&amp;"|",'5_ACOMPANHAMENTO'!$AC$3:$AC$4922)))+((Y180&lt;&gt;"")*ISNUMBER(SEARCH("|"&amp;Y180&amp;"|",'5_ACOMPANHAMENTO'!$AC$3:$AC$4922)))+((Z180&lt;&gt;"")*ISNUMBER(SEARCH("|"&amp;Z180&amp;"|",'5_ACOMPANHAMENTO'!$AC$3:$AC$4922)))+((AA180&lt;&gt;"")*ISNUMBER(SEARCH("|"&amp;AA180&amp;"|",'5_ACOMPANHAMENTO'!$AC$3:$AC$4922)))+((AB180&lt;&gt;"")*ISNUMBER(SEARCH("|"&amp;AB180&amp;"|",'5_ACOMPANHAMENTO'!$AC$3:$AC$4922))))&gt;0)),'5_ACOMPANHAMENTO'!$O$3:$O$4922),0))</f>
        <v/>
      </c>
      <c r="G180" s="7">
        <f>IF(OR($B180="",$C180=""),"",D180-F180)</f>
        <v/>
      </c>
      <c r="H180">
        <f>IF(OR($B180="",$C180=""),"",TRIM($B180&amp;"")&amp;"|"&amp;TRIM($C180&amp;""))</f>
        <v/>
      </c>
      <c r="I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",99)),1,99)))</f>
        <v/>
      </c>
      <c r="J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",99)),100,99)))</f>
        <v/>
      </c>
      <c r="K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",99)),199,99)))</f>
        <v/>
      </c>
      <c r="L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",99)),298,99)))</f>
        <v/>
      </c>
      <c r="M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",99)),397,99)))</f>
        <v/>
      </c>
      <c r="N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",99)),496,99)))</f>
        <v/>
      </c>
      <c r="O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",99)),595,99)))</f>
        <v/>
      </c>
      <c r="P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",99)),694,99)))</f>
        <v/>
      </c>
      <c r="Q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",99)),793,99)))</f>
        <v/>
      </c>
      <c r="R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",99)),892,99)))</f>
        <v/>
      </c>
      <c r="S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",99)),991,99)))</f>
        <v/>
      </c>
      <c r="T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",99)),1090,99)))</f>
        <v/>
      </c>
      <c r="U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",99)),1189,99)))</f>
        <v/>
      </c>
      <c r="V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",99)),1288,99)))</f>
        <v/>
      </c>
      <c r="W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",99)),1387,99)))</f>
        <v/>
      </c>
      <c r="X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",99)),1486,99)))</f>
        <v/>
      </c>
      <c r="Y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",99)),1585,99)))</f>
        <v/>
      </c>
      <c r="Z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",99)),1684,99)))</f>
        <v/>
      </c>
      <c r="AA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",99)),1783,99)))</f>
        <v/>
      </c>
      <c r="AB180" s="1">
        <f>IF($B180="","",TRIM(MID(SUBSTITUTE(TRIM(SUBSTITUTE(SUBSTITUTE(SUBSTITUTE(SUBSTITUTE(SUBSTITUTE(SUBSTITUTE(SUBSTITUTE(SUBSTITUTE(SUBSTITUTE(SUBSTITUTE(SUBSTITUTE(SUBSTITUTE(SUBSTITUTE(SUBSTITUTE(TRIM($B180&amp;""),CHAR(10),"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",REPT(" ",99)),1882,99)))</f>
        <v/>
      </c>
    </row>
    <row r="181" hidden="1" ht="14.25" customHeight="1">
      <c r="A181" s="4">
        <f>IF(OR($B181="",$C181=""),"",IFERROR(INDEX('5_ACOMPANHAMENTO'!$A$3:$A$4922,MATCH(1,INDEX(('5_ACOMPANHAMENTO'!$AD$3:$AD$4922=TRIM($C181&amp;""))*('5_ACOMPANHAMENTO'!$AC$3:$AC$4922&lt;&gt;"")*((((I181&lt;&gt;"")*ISNUMBER(SEARCH("|"&amp;I181&amp;"|",'5_ACOMPANHAMENTO'!$AC$3:$AC$4922)))+((J181&lt;&gt;"")*ISNUMBER(SEARCH("|"&amp;J181&amp;"|",'5_ACOMPANHAMENTO'!$AC$3:$AC$4922)))+((K181&lt;&gt;"")*ISNUMBER(SEARCH("|"&amp;K181&amp;"|",'5_ACOMPANHAMENTO'!$AC$3:$AC$4922)))+((L181&lt;&gt;"")*ISNUMBER(SEARCH("|"&amp;L181&amp;"|",'5_ACOMPANHAMENTO'!$AC$3:$AC$4922)))+((M181&lt;&gt;"")*ISNUMBER(SEARCH("|"&amp;M181&amp;"|",'5_ACOMPANHAMENTO'!$AC$3:$AC$4922)))+((N181&lt;&gt;"")*ISNUMBER(SEARCH("|"&amp;N181&amp;"|",'5_ACOMPANHAMENTO'!$AC$3:$AC$4922)))+((O181&lt;&gt;"")*ISNUMBER(SEARCH("|"&amp;O181&amp;"|",'5_ACOMPANHAMENTO'!$AC$3:$AC$4922)))+((P181&lt;&gt;"")*ISNUMBER(SEARCH("|"&amp;P181&amp;"|",'5_ACOMPANHAMENTO'!$AC$3:$AC$4922)))+((Q181&lt;&gt;"")*ISNUMBER(SEARCH("|"&amp;Q181&amp;"|",'5_ACOMPANHAMENTO'!$AC$3:$AC$4922)))+((R181&lt;&gt;"")*ISNUMBER(SEARCH("|"&amp;R181&amp;"|",'5_ACOMPANHAMENTO'!$AC$3:$AC$4922)))+((S181&lt;&gt;"")*ISNUMBER(SEARCH("|"&amp;S181&amp;"|",'5_ACOMPANHAMENTO'!$AC$3:$AC$4922)))+((T181&lt;&gt;"")*ISNUMBER(SEARCH("|"&amp;T181&amp;"|",'5_ACOMPANHAMENTO'!$AC$3:$AC$4922)))+((U181&lt;&gt;"")*ISNUMBER(SEARCH("|"&amp;U181&amp;"|",'5_ACOMPANHAMENTO'!$AC$3:$AC$4922)))+((V181&lt;&gt;"")*ISNUMBER(SEARCH("|"&amp;V181&amp;"|",'5_ACOMPANHAMENTO'!$AC$3:$AC$4922)))+((W181&lt;&gt;"")*ISNUMBER(SEARCH("|"&amp;W181&amp;"|",'5_ACOMPANHAMENTO'!$AC$3:$AC$4922)))+((X181&lt;&gt;"")*ISNUMBER(SEARCH("|"&amp;X181&amp;"|",'5_ACOMPANHAMENTO'!$AC$3:$AC$4922)))+((Y181&lt;&gt;"")*ISNUMBER(SEARCH("|"&amp;Y181&amp;"|",'5_ACOMPANHAMENTO'!$AC$3:$AC$4922)))+((Z181&lt;&gt;"")*ISNUMBER(SEARCH("|"&amp;Z181&amp;"|",'5_ACOMPANHAMENTO'!$AC$3:$AC$4922)))+((AA181&lt;&gt;"")*ISNUMBER(SEARCH("|"&amp;AA181&amp;"|",'5_ACOMPANHAMENTO'!$AC$3:$AC$4922)))+((AB181&lt;&gt;"")*ISNUMBER(SEARCH("|"&amp;AB181&amp;"|",'5_ACOMPANHAMENTO'!$AC$3:$AC$4922))))&gt;0),0),0)),""))</f>
        <v/>
      </c>
      <c r="B181" s="10" t="inlineStr">
        <is>
          <t>10149,10150,10151,10152,10153,10156</t>
        </is>
      </c>
      <c r="C181" s="10" t="inlineStr">
        <is>
          <t>COPIADORA</t>
        </is>
      </c>
      <c r="D181" s="4">
        <f>IF(OR($B181="",$C181=""),"",IFERROR(SUMPRODUCT(--(('5_ACOMPANHAMENTO'!$AD$3:$AD$4922=TRIM($C181&amp;""))*('5_ACOMPANHAMENTO'!$AC$3:$AC$4922&lt;&gt;"")*((((I181&lt;&gt;"")*ISNUMBER(SEARCH("|"&amp;I181&amp;"|",'5_ACOMPANHAMENTO'!$AC$3:$AC$4922)))+((J181&lt;&gt;"")*ISNUMBER(SEARCH("|"&amp;J181&amp;"|",'5_ACOMPANHAMENTO'!$AC$3:$AC$4922)))+((K181&lt;&gt;"")*ISNUMBER(SEARCH("|"&amp;K181&amp;"|",'5_ACOMPANHAMENTO'!$AC$3:$AC$4922)))+((L181&lt;&gt;"")*ISNUMBER(SEARCH("|"&amp;L181&amp;"|",'5_ACOMPANHAMENTO'!$AC$3:$AC$4922)))+((M181&lt;&gt;"")*ISNUMBER(SEARCH("|"&amp;M181&amp;"|",'5_ACOMPANHAMENTO'!$AC$3:$AC$4922)))+((N181&lt;&gt;"")*ISNUMBER(SEARCH("|"&amp;N181&amp;"|",'5_ACOMPANHAMENTO'!$AC$3:$AC$4922)))+((O181&lt;&gt;"")*ISNUMBER(SEARCH("|"&amp;O181&amp;"|",'5_ACOMPANHAMENTO'!$AC$3:$AC$4922)))+((P181&lt;&gt;"")*ISNUMBER(SEARCH("|"&amp;P181&amp;"|",'5_ACOMPANHAMENTO'!$AC$3:$AC$4922)))+((Q181&lt;&gt;"")*ISNUMBER(SEARCH("|"&amp;Q181&amp;"|",'5_ACOMPANHAMENTO'!$AC$3:$AC$4922)))+((R181&lt;&gt;"")*ISNUMBER(SEARCH("|"&amp;R181&amp;"|",'5_ACOMPANHAMENTO'!$AC$3:$AC$4922)))+((S181&lt;&gt;"")*ISNUMBER(SEARCH("|"&amp;S181&amp;"|",'5_ACOMPANHAMENTO'!$AC$3:$AC$4922)))+((T181&lt;&gt;"")*ISNUMBER(SEARCH("|"&amp;T181&amp;"|",'5_ACOMPANHAMENTO'!$AC$3:$AC$4922)))+((U181&lt;&gt;"")*ISNUMBER(SEARCH("|"&amp;U181&amp;"|",'5_ACOMPANHAMENTO'!$AC$3:$AC$4922)))+((V181&lt;&gt;"")*ISNUMBER(SEARCH("|"&amp;V181&amp;"|",'5_ACOMPANHAMENTO'!$AC$3:$AC$4922)))+((W181&lt;&gt;"")*ISNUMBER(SEARCH("|"&amp;W181&amp;"|",'5_ACOMPANHAMENTO'!$AC$3:$AC$4922)))+((X181&lt;&gt;"")*ISNUMBER(SEARCH("|"&amp;X181&amp;"|",'5_ACOMPANHAMENTO'!$AC$3:$AC$4922)))+((Y181&lt;&gt;"")*ISNUMBER(SEARCH("|"&amp;Y181&amp;"|",'5_ACOMPANHAMENTO'!$AC$3:$AC$4922)))+((Z181&lt;&gt;"")*ISNUMBER(SEARCH("|"&amp;Z181&amp;"|",'5_ACOMPANHAMENTO'!$AC$3:$AC$4922)))+((AA181&lt;&gt;"")*ISNUMBER(SEARCH("|"&amp;AA181&amp;"|",'5_ACOMPANHAMENTO'!$AC$3:$AC$4922)))+((AB181&lt;&gt;"")*ISNUMBER(SEARCH("|"&amp;AB181&amp;"|",'5_ACOMPANHAMENTO'!$AC$3:$AC$4922))))&gt;0)),'5_ACOMPANHAMENTO'!$J$3:$J$4922),0))</f>
        <v/>
      </c>
      <c r="E181" s="4">
        <f>IF(G181=0,"FINALIZADO",IF(TODAY()&gt;A181,"ATRASADO "&amp;TODAY()-A181&amp;" DIAS","ADIANTADO "&amp;A181-TODAY()&amp;" DIAS"))</f>
        <v/>
      </c>
      <c r="F181" s="7">
        <f>IF(OR($B181="",$C181=""),"",IFERROR(SUMPRODUCT(--(('5_ACOMPANHAMENTO'!$AD$3:$AD$4922=TRIM($C181&amp;""))*('5_ACOMPANHAMENTO'!$AC$3:$AC$4922&lt;&gt;"")*((((I181&lt;&gt;"")*ISNUMBER(SEARCH("|"&amp;I181&amp;"|",'5_ACOMPANHAMENTO'!$AC$3:$AC$4922)))+((J181&lt;&gt;"")*ISNUMBER(SEARCH("|"&amp;J181&amp;"|",'5_ACOMPANHAMENTO'!$AC$3:$AC$4922)))+((K181&lt;&gt;"")*ISNUMBER(SEARCH("|"&amp;K181&amp;"|",'5_ACOMPANHAMENTO'!$AC$3:$AC$4922)))+((L181&lt;&gt;"")*ISNUMBER(SEARCH("|"&amp;L181&amp;"|",'5_ACOMPANHAMENTO'!$AC$3:$AC$4922)))+((M181&lt;&gt;"")*ISNUMBER(SEARCH("|"&amp;M181&amp;"|",'5_ACOMPANHAMENTO'!$AC$3:$AC$4922)))+((N181&lt;&gt;"")*ISNUMBER(SEARCH("|"&amp;N181&amp;"|",'5_ACOMPANHAMENTO'!$AC$3:$AC$4922)))+((O181&lt;&gt;"")*ISNUMBER(SEARCH("|"&amp;O181&amp;"|",'5_ACOMPANHAMENTO'!$AC$3:$AC$4922)))+((P181&lt;&gt;"")*ISNUMBER(SEARCH("|"&amp;P181&amp;"|",'5_ACOMPANHAMENTO'!$AC$3:$AC$4922)))+((Q181&lt;&gt;"")*ISNUMBER(SEARCH("|"&amp;Q181&amp;"|",'5_ACOMPANHAMENTO'!$AC$3:$AC$4922)))+((R181&lt;&gt;"")*ISNUMBER(SEARCH("|"&amp;R181&amp;"|",'5_ACOMPANHAMENTO'!$AC$3:$AC$4922)))+((S181&lt;&gt;"")*ISNUMBER(SEARCH("|"&amp;S181&amp;"|",'5_ACOMPANHAMENTO'!$AC$3:$AC$4922)))+((T181&lt;&gt;"")*ISNUMBER(SEARCH("|"&amp;T181&amp;"|",'5_ACOMPANHAMENTO'!$AC$3:$AC$4922)))+((U181&lt;&gt;"")*ISNUMBER(SEARCH("|"&amp;U181&amp;"|",'5_ACOMPANHAMENTO'!$AC$3:$AC$4922)))+((V181&lt;&gt;"")*ISNUMBER(SEARCH("|"&amp;V181&amp;"|",'5_ACOMPANHAMENTO'!$AC$3:$AC$4922)))+((W181&lt;&gt;"")*ISNUMBER(SEARCH("|"&amp;W181&amp;"|",'5_ACOMPANHAMENTO'!$AC$3:$AC$4922)))+((X181&lt;&gt;"")*ISNUMBER(SEARCH("|"&amp;X181&amp;"|",'5_ACOMPANHAMENTO'!$AC$3:$AC$4922)))+((Y181&lt;&gt;"")*ISNUMBER(SEARCH("|"&amp;Y181&amp;"|",'5_ACOMPANHAMENTO'!$AC$3:$AC$4922)))+((Z181&lt;&gt;"")*ISNUMBER(SEARCH("|"&amp;Z181&amp;"|",'5_ACOMPANHAMENTO'!$AC$3:$AC$4922)))+((AA181&lt;&gt;"")*ISNUMBER(SEARCH("|"&amp;AA181&amp;"|",'5_ACOMPANHAMENTO'!$AC$3:$AC$4922)))+((AB181&lt;&gt;"")*ISNUMBER(SEARCH("|"&amp;AB181&amp;"|",'5_ACOMPANHAMENTO'!$AC$3:$AC$4922))))&gt;0)),'5_ACOMPANHAMENTO'!$O$3:$O$4922),0))</f>
        <v/>
      </c>
      <c r="G181" s="7">
        <f>IF(OR($B181="",$C181=""),"",D181-F181)</f>
        <v/>
      </c>
      <c r="H181">
        <f>IF(OR($B181="",$C181=""),"",TRIM($B181&amp;"")&amp;"|"&amp;TRIM($C181&amp;""))</f>
        <v/>
      </c>
      <c r="I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",99)),1,99)))</f>
        <v/>
      </c>
      <c r="J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",99)),100,99)))</f>
        <v/>
      </c>
      <c r="K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",99)),199,99)))</f>
        <v/>
      </c>
      <c r="L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",99)),298,99)))</f>
        <v/>
      </c>
      <c r="M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",99)),397,99)))</f>
        <v/>
      </c>
      <c r="N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",99)),496,99)))</f>
        <v/>
      </c>
      <c r="O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",99)),595,99)))</f>
        <v/>
      </c>
      <c r="P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",99)),694,99)))</f>
        <v/>
      </c>
      <c r="Q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",99)),793,99)))</f>
        <v/>
      </c>
      <c r="R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",99)),892,99)))</f>
        <v/>
      </c>
      <c r="S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",99)),991,99)))</f>
        <v/>
      </c>
      <c r="T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",99)),1090,99)))</f>
        <v/>
      </c>
      <c r="U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",99)),1189,99)))</f>
        <v/>
      </c>
      <c r="V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",99)),1288,99)))</f>
        <v/>
      </c>
      <c r="W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",99)),1387,99)))</f>
        <v/>
      </c>
      <c r="X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",99)),1486,99)))</f>
        <v/>
      </c>
      <c r="Y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",99)),1585,99)))</f>
        <v/>
      </c>
      <c r="Z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",99)),1684,99)))</f>
        <v/>
      </c>
      <c r="AA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",99)),1783,99)))</f>
        <v/>
      </c>
      <c r="AB181" s="1">
        <f>IF($B181="","",TRIM(MID(SUBSTITUTE(TRIM(SUBSTITUTE(SUBSTITUTE(SUBSTITUTE(SUBSTITUTE(SUBSTITUTE(SUBSTITUTE(SUBSTITUTE(SUBSTITUTE(SUBSTITUTE(SUBSTITUTE(SUBSTITUTE(SUBSTITUTE(SUBSTITUTE(SUBSTITUTE(TRIM($B181&amp;""),CHAR(10),"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",REPT(" ",99)),1882,99)))</f>
        <v/>
      </c>
    </row>
    <row r="182" hidden="1" ht="14.25" customHeight="1">
      <c r="A182" s="4">
        <f>IF(OR($B182="",$C182=""),"",IFERROR(INDEX('5_ACOMPANHAMENTO'!$A$3:$A$4922,MATCH(1,INDEX(('5_ACOMPANHAMENTO'!$AD$3:$AD$4922=TRIM($C182&amp;""))*('5_ACOMPANHAMENTO'!$AC$3:$AC$4922&lt;&gt;"")*((((I182&lt;&gt;"")*ISNUMBER(SEARCH("|"&amp;I182&amp;"|",'5_ACOMPANHAMENTO'!$AC$3:$AC$4922)))+((J182&lt;&gt;"")*ISNUMBER(SEARCH("|"&amp;J182&amp;"|",'5_ACOMPANHAMENTO'!$AC$3:$AC$4922)))+((K182&lt;&gt;"")*ISNUMBER(SEARCH("|"&amp;K182&amp;"|",'5_ACOMPANHAMENTO'!$AC$3:$AC$4922)))+((L182&lt;&gt;"")*ISNUMBER(SEARCH("|"&amp;L182&amp;"|",'5_ACOMPANHAMENTO'!$AC$3:$AC$4922)))+((M182&lt;&gt;"")*ISNUMBER(SEARCH("|"&amp;M182&amp;"|",'5_ACOMPANHAMENTO'!$AC$3:$AC$4922)))+((N182&lt;&gt;"")*ISNUMBER(SEARCH("|"&amp;N182&amp;"|",'5_ACOMPANHAMENTO'!$AC$3:$AC$4922)))+((O182&lt;&gt;"")*ISNUMBER(SEARCH("|"&amp;O182&amp;"|",'5_ACOMPANHAMENTO'!$AC$3:$AC$4922)))+((P182&lt;&gt;"")*ISNUMBER(SEARCH("|"&amp;P182&amp;"|",'5_ACOMPANHAMENTO'!$AC$3:$AC$4922)))+((Q182&lt;&gt;"")*ISNUMBER(SEARCH("|"&amp;Q182&amp;"|",'5_ACOMPANHAMENTO'!$AC$3:$AC$4922)))+((R182&lt;&gt;"")*ISNUMBER(SEARCH("|"&amp;R182&amp;"|",'5_ACOMPANHAMENTO'!$AC$3:$AC$4922)))+((S182&lt;&gt;"")*ISNUMBER(SEARCH("|"&amp;S182&amp;"|",'5_ACOMPANHAMENTO'!$AC$3:$AC$4922)))+((T182&lt;&gt;"")*ISNUMBER(SEARCH("|"&amp;T182&amp;"|",'5_ACOMPANHAMENTO'!$AC$3:$AC$4922)))+((U182&lt;&gt;"")*ISNUMBER(SEARCH("|"&amp;U182&amp;"|",'5_ACOMPANHAMENTO'!$AC$3:$AC$4922)))+((V182&lt;&gt;"")*ISNUMBER(SEARCH("|"&amp;V182&amp;"|",'5_ACOMPANHAMENTO'!$AC$3:$AC$4922)))+((W182&lt;&gt;"")*ISNUMBER(SEARCH("|"&amp;W182&amp;"|",'5_ACOMPANHAMENTO'!$AC$3:$AC$4922)))+((X182&lt;&gt;"")*ISNUMBER(SEARCH("|"&amp;X182&amp;"|",'5_ACOMPANHAMENTO'!$AC$3:$AC$4922)))+((Y182&lt;&gt;"")*ISNUMBER(SEARCH("|"&amp;Y182&amp;"|",'5_ACOMPANHAMENTO'!$AC$3:$AC$4922)))+((Z182&lt;&gt;"")*ISNUMBER(SEARCH("|"&amp;Z182&amp;"|",'5_ACOMPANHAMENTO'!$AC$3:$AC$4922)))+((AA182&lt;&gt;"")*ISNUMBER(SEARCH("|"&amp;AA182&amp;"|",'5_ACOMPANHAMENTO'!$AC$3:$AC$4922)))+((AB182&lt;&gt;"")*ISNUMBER(SEARCH("|"&amp;AB182&amp;"|",'5_ACOMPANHAMENTO'!$AC$3:$AC$4922))))&gt;0),0),0)),""))</f>
        <v/>
      </c>
      <c r="B182" s="10" t="inlineStr">
        <is>
          <t>10149,10150,10151,10152,10153,10157</t>
        </is>
      </c>
      <c r="C182" s="10" t="inlineStr">
        <is>
          <t>COPIADORA</t>
        </is>
      </c>
      <c r="D182" s="4">
        <f>IF(OR($B182="",$C182=""),"",IFERROR(SUMPRODUCT(--(('5_ACOMPANHAMENTO'!$AD$3:$AD$4922=TRIM($C182&amp;""))*('5_ACOMPANHAMENTO'!$AC$3:$AC$4922&lt;&gt;"")*((((I182&lt;&gt;"")*ISNUMBER(SEARCH("|"&amp;I182&amp;"|",'5_ACOMPANHAMENTO'!$AC$3:$AC$4922)))+((J182&lt;&gt;"")*ISNUMBER(SEARCH("|"&amp;J182&amp;"|",'5_ACOMPANHAMENTO'!$AC$3:$AC$4922)))+((K182&lt;&gt;"")*ISNUMBER(SEARCH("|"&amp;K182&amp;"|",'5_ACOMPANHAMENTO'!$AC$3:$AC$4922)))+((L182&lt;&gt;"")*ISNUMBER(SEARCH("|"&amp;L182&amp;"|",'5_ACOMPANHAMENTO'!$AC$3:$AC$4922)))+((M182&lt;&gt;"")*ISNUMBER(SEARCH("|"&amp;M182&amp;"|",'5_ACOMPANHAMENTO'!$AC$3:$AC$4922)))+((N182&lt;&gt;"")*ISNUMBER(SEARCH("|"&amp;N182&amp;"|",'5_ACOMPANHAMENTO'!$AC$3:$AC$4922)))+((O182&lt;&gt;"")*ISNUMBER(SEARCH("|"&amp;O182&amp;"|",'5_ACOMPANHAMENTO'!$AC$3:$AC$4922)))+((P182&lt;&gt;"")*ISNUMBER(SEARCH("|"&amp;P182&amp;"|",'5_ACOMPANHAMENTO'!$AC$3:$AC$4922)))+((Q182&lt;&gt;"")*ISNUMBER(SEARCH("|"&amp;Q182&amp;"|",'5_ACOMPANHAMENTO'!$AC$3:$AC$4922)))+((R182&lt;&gt;"")*ISNUMBER(SEARCH("|"&amp;R182&amp;"|",'5_ACOMPANHAMENTO'!$AC$3:$AC$4922)))+((S182&lt;&gt;"")*ISNUMBER(SEARCH("|"&amp;S182&amp;"|",'5_ACOMPANHAMENTO'!$AC$3:$AC$4922)))+((T182&lt;&gt;"")*ISNUMBER(SEARCH("|"&amp;T182&amp;"|",'5_ACOMPANHAMENTO'!$AC$3:$AC$4922)))+((U182&lt;&gt;"")*ISNUMBER(SEARCH("|"&amp;U182&amp;"|",'5_ACOMPANHAMENTO'!$AC$3:$AC$4922)))+((V182&lt;&gt;"")*ISNUMBER(SEARCH("|"&amp;V182&amp;"|",'5_ACOMPANHAMENTO'!$AC$3:$AC$4922)))+((W182&lt;&gt;"")*ISNUMBER(SEARCH("|"&amp;W182&amp;"|",'5_ACOMPANHAMENTO'!$AC$3:$AC$4922)))+((X182&lt;&gt;"")*ISNUMBER(SEARCH("|"&amp;X182&amp;"|",'5_ACOMPANHAMENTO'!$AC$3:$AC$4922)))+((Y182&lt;&gt;"")*ISNUMBER(SEARCH("|"&amp;Y182&amp;"|",'5_ACOMPANHAMENTO'!$AC$3:$AC$4922)))+((Z182&lt;&gt;"")*ISNUMBER(SEARCH("|"&amp;Z182&amp;"|",'5_ACOMPANHAMENTO'!$AC$3:$AC$4922)))+((AA182&lt;&gt;"")*ISNUMBER(SEARCH("|"&amp;AA182&amp;"|",'5_ACOMPANHAMENTO'!$AC$3:$AC$4922)))+((AB182&lt;&gt;"")*ISNUMBER(SEARCH("|"&amp;AB182&amp;"|",'5_ACOMPANHAMENTO'!$AC$3:$AC$4922))))&gt;0)),'5_ACOMPANHAMENTO'!$J$3:$J$4922),0))</f>
        <v/>
      </c>
      <c r="E182" s="4">
        <f>IF(G182=0,"FINALIZADO",IF(TODAY()&gt;A182,"ATRASADO "&amp;TODAY()-A182&amp;" DIAS","ADIANTADO "&amp;A182-TODAY()&amp;" DIAS"))</f>
        <v/>
      </c>
      <c r="F182" s="7">
        <f>IF(OR($B182="",$C182=""),"",IFERROR(SUMPRODUCT(--(('5_ACOMPANHAMENTO'!$AD$3:$AD$4922=TRIM($C182&amp;""))*('5_ACOMPANHAMENTO'!$AC$3:$AC$4922&lt;&gt;"")*((((I182&lt;&gt;"")*ISNUMBER(SEARCH("|"&amp;I182&amp;"|",'5_ACOMPANHAMENTO'!$AC$3:$AC$4922)))+((J182&lt;&gt;"")*ISNUMBER(SEARCH("|"&amp;J182&amp;"|",'5_ACOMPANHAMENTO'!$AC$3:$AC$4922)))+((K182&lt;&gt;"")*ISNUMBER(SEARCH("|"&amp;K182&amp;"|",'5_ACOMPANHAMENTO'!$AC$3:$AC$4922)))+((L182&lt;&gt;"")*ISNUMBER(SEARCH("|"&amp;L182&amp;"|",'5_ACOMPANHAMENTO'!$AC$3:$AC$4922)))+((M182&lt;&gt;"")*ISNUMBER(SEARCH("|"&amp;M182&amp;"|",'5_ACOMPANHAMENTO'!$AC$3:$AC$4922)))+((N182&lt;&gt;"")*ISNUMBER(SEARCH("|"&amp;N182&amp;"|",'5_ACOMPANHAMENTO'!$AC$3:$AC$4922)))+((O182&lt;&gt;"")*ISNUMBER(SEARCH("|"&amp;O182&amp;"|",'5_ACOMPANHAMENTO'!$AC$3:$AC$4922)))+((P182&lt;&gt;"")*ISNUMBER(SEARCH("|"&amp;P182&amp;"|",'5_ACOMPANHAMENTO'!$AC$3:$AC$4922)))+((Q182&lt;&gt;"")*ISNUMBER(SEARCH("|"&amp;Q182&amp;"|",'5_ACOMPANHAMENTO'!$AC$3:$AC$4922)))+((R182&lt;&gt;"")*ISNUMBER(SEARCH("|"&amp;R182&amp;"|",'5_ACOMPANHAMENTO'!$AC$3:$AC$4922)))+((S182&lt;&gt;"")*ISNUMBER(SEARCH("|"&amp;S182&amp;"|",'5_ACOMPANHAMENTO'!$AC$3:$AC$4922)))+((T182&lt;&gt;"")*ISNUMBER(SEARCH("|"&amp;T182&amp;"|",'5_ACOMPANHAMENTO'!$AC$3:$AC$4922)))+((U182&lt;&gt;"")*ISNUMBER(SEARCH("|"&amp;U182&amp;"|",'5_ACOMPANHAMENTO'!$AC$3:$AC$4922)))+((V182&lt;&gt;"")*ISNUMBER(SEARCH("|"&amp;V182&amp;"|",'5_ACOMPANHAMENTO'!$AC$3:$AC$4922)))+((W182&lt;&gt;"")*ISNUMBER(SEARCH("|"&amp;W182&amp;"|",'5_ACOMPANHAMENTO'!$AC$3:$AC$4922)))+((X182&lt;&gt;"")*ISNUMBER(SEARCH("|"&amp;X182&amp;"|",'5_ACOMPANHAMENTO'!$AC$3:$AC$4922)))+((Y182&lt;&gt;"")*ISNUMBER(SEARCH("|"&amp;Y182&amp;"|",'5_ACOMPANHAMENTO'!$AC$3:$AC$4922)))+((Z182&lt;&gt;"")*ISNUMBER(SEARCH("|"&amp;Z182&amp;"|",'5_ACOMPANHAMENTO'!$AC$3:$AC$4922)))+((AA182&lt;&gt;"")*ISNUMBER(SEARCH("|"&amp;AA182&amp;"|",'5_ACOMPANHAMENTO'!$AC$3:$AC$4922)))+((AB182&lt;&gt;"")*ISNUMBER(SEARCH("|"&amp;AB182&amp;"|",'5_ACOMPANHAMENTO'!$AC$3:$AC$4922))))&gt;0)),'5_ACOMPANHAMENTO'!$O$3:$O$4922),0))</f>
        <v/>
      </c>
      <c r="G182" s="7">
        <f>IF(OR($B182="",$C182=""),"",D182-F182)</f>
        <v/>
      </c>
      <c r="H182">
        <f>IF(OR($B182="",$C182=""),"",TRIM($B182&amp;"")&amp;"|"&amp;TRIM($C182&amp;""))</f>
        <v/>
      </c>
      <c r="I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",99)),1,99)))</f>
        <v/>
      </c>
      <c r="J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",99)),100,99)))</f>
        <v/>
      </c>
      <c r="K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",99)),199,99)))</f>
        <v/>
      </c>
      <c r="L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",99)),298,99)))</f>
        <v/>
      </c>
      <c r="M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",99)),397,99)))</f>
        <v/>
      </c>
      <c r="N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",99)),496,99)))</f>
        <v/>
      </c>
      <c r="O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",99)),595,99)))</f>
        <v/>
      </c>
      <c r="P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",99)),694,99)))</f>
        <v/>
      </c>
      <c r="Q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",99)),793,99)))</f>
        <v/>
      </c>
      <c r="R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",99)),892,99)))</f>
        <v/>
      </c>
      <c r="S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",99)),991,99)))</f>
        <v/>
      </c>
      <c r="T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",99)),1090,99)))</f>
        <v/>
      </c>
      <c r="U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",99)),1189,99)))</f>
        <v/>
      </c>
      <c r="V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",99)),1288,99)))</f>
        <v/>
      </c>
      <c r="W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",99)),1387,99)))</f>
        <v/>
      </c>
      <c r="X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",99)),1486,99)))</f>
        <v/>
      </c>
      <c r="Y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",99)),1585,99)))</f>
        <v/>
      </c>
      <c r="Z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",99)),1684,99)))</f>
        <v/>
      </c>
      <c r="AA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",99)),1783,99)))</f>
        <v/>
      </c>
      <c r="AB182" s="1">
        <f>IF($B182="","",TRIM(MID(SUBSTITUTE(TRIM(SUBSTITUTE(SUBSTITUTE(SUBSTITUTE(SUBSTITUTE(SUBSTITUTE(SUBSTITUTE(SUBSTITUTE(SUBSTITUTE(SUBSTITUTE(SUBSTITUTE(SUBSTITUTE(SUBSTITUTE(SUBSTITUTE(SUBSTITUTE(TRIM($B182&amp;""),CHAR(10),"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",REPT(" ",99)),1882,99)))</f>
        <v/>
      </c>
    </row>
    <row r="183" hidden="1" ht="14.25" customHeight="1">
      <c r="A183" s="4">
        <f>IF(OR($B183="",$C183=""),"",IFERROR(INDEX('5_ACOMPANHAMENTO'!$A$3:$A$4922,MATCH(1,INDEX(('5_ACOMPANHAMENTO'!$AD$3:$AD$4922=TRIM($C183&amp;""))*('5_ACOMPANHAMENTO'!$AC$3:$AC$4922&lt;&gt;"")*((((I183&lt;&gt;"")*ISNUMBER(SEARCH("|"&amp;I183&amp;"|",'5_ACOMPANHAMENTO'!$AC$3:$AC$4922)))+((J183&lt;&gt;"")*ISNUMBER(SEARCH("|"&amp;J183&amp;"|",'5_ACOMPANHAMENTO'!$AC$3:$AC$4922)))+((K183&lt;&gt;"")*ISNUMBER(SEARCH("|"&amp;K183&amp;"|",'5_ACOMPANHAMENTO'!$AC$3:$AC$4922)))+((L183&lt;&gt;"")*ISNUMBER(SEARCH("|"&amp;L183&amp;"|",'5_ACOMPANHAMENTO'!$AC$3:$AC$4922)))+((M183&lt;&gt;"")*ISNUMBER(SEARCH("|"&amp;M183&amp;"|",'5_ACOMPANHAMENTO'!$AC$3:$AC$4922)))+((N183&lt;&gt;"")*ISNUMBER(SEARCH("|"&amp;N183&amp;"|",'5_ACOMPANHAMENTO'!$AC$3:$AC$4922)))+((O183&lt;&gt;"")*ISNUMBER(SEARCH("|"&amp;O183&amp;"|",'5_ACOMPANHAMENTO'!$AC$3:$AC$4922)))+((P183&lt;&gt;"")*ISNUMBER(SEARCH("|"&amp;P183&amp;"|",'5_ACOMPANHAMENTO'!$AC$3:$AC$4922)))+((Q183&lt;&gt;"")*ISNUMBER(SEARCH("|"&amp;Q183&amp;"|",'5_ACOMPANHAMENTO'!$AC$3:$AC$4922)))+((R183&lt;&gt;"")*ISNUMBER(SEARCH("|"&amp;R183&amp;"|",'5_ACOMPANHAMENTO'!$AC$3:$AC$4922)))+((S183&lt;&gt;"")*ISNUMBER(SEARCH("|"&amp;S183&amp;"|",'5_ACOMPANHAMENTO'!$AC$3:$AC$4922)))+((T183&lt;&gt;"")*ISNUMBER(SEARCH("|"&amp;T183&amp;"|",'5_ACOMPANHAMENTO'!$AC$3:$AC$4922)))+((U183&lt;&gt;"")*ISNUMBER(SEARCH("|"&amp;U183&amp;"|",'5_ACOMPANHAMENTO'!$AC$3:$AC$4922)))+((V183&lt;&gt;"")*ISNUMBER(SEARCH("|"&amp;V183&amp;"|",'5_ACOMPANHAMENTO'!$AC$3:$AC$4922)))+((W183&lt;&gt;"")*ISNUMBER(SEARCH("|"&amp;W183&amp;"|",'5_ACOMPANHAMENTO'!$AC$3:$AC$4922)))+((X183&lt;&gt;"")*ISNUMBER(SEARCH("|"&amp;X183&amp;"|",'5_ACOMPANHAMENTO'!$AC$3:$AC$4922)))+((Y183&lt;&gt;"")*ISNUMBER(SEARCH("|"&amp;Y183&amp;"|",'5_ACOMPANHAMENTO'!$AC$3:$AC$4922)))+((Z183&lt;&gt;"")*ISNUMBER(SEARCH("|"&amp;Z183&amp;"|",'5_ACOMPANHAMENTO'!$AC$3:$AC$4922)))+((AA183&lt;&gt;"")*ISNUMBER(SEARCH("|"&amp;AA183&amp;"|",'5_ACOMPANHAMENTO'!$AC$3:$AC$4922)))+((AB183&lt;&gt;"")*ISNUMBER(SEARCH("|"&amp;AB183&amp;"|",'5_ACOMPANHAMENTO'!$AC$3:$AC$4922))))&gt;0),0),0)),""))</f>
        <v/>
      </c>
      <c r="B183" s="10" t="n">
        <v>10180.10148</v>
      </c>
      <c r="C183" s="10" t="inlineStr">
        <is>
          <t>COPIADORA</t>
        </is>
      </c>
      <c r="D183" s="4">
        <f>IF(OR($B183="",$C183=""),"",IFERROR(SUMPRODUCT(--(('5_ACOMPANHAMENTO'!$AD$3:$AD$4922=TRIM($C183&amp;""))*('5_ACOMPANHAMENTO'!$AC$3:$AC$4922&lt;&gt;"")*((((I183&lt;&gt;"")*ISNUMBER(SEARCH("|"&amp;I183&amp;"|",'5_ACOMPANHAMENTO'!$AC$3:$AC$4922)))+((J183&lt;&gt;"")*ISNUMBER(SEARCH("|"&amp;J183&amp;"|",'5_ACOMPANHAMENTO'!$AC$3:$AC$4922)))+((K183&lt;&gt;"")*ISNUMBER(SEARCH("|"&amp;K183&amp;"|",'5_ACOMPANHAMENTO'!$AC$3:$AC$4922)))+((L183&lt;&gt;"")*ISNUMBER(SEARCH("|"&amp;L183&amp;"|",'5_ACOMPANHAMENTO'!$AC$3:$AC$4922)))+((M183&lt;&gt;"")*ISNUMBER(SEARCH("|"&amp;M183&amp;"|",'5_ACOMPANHAMENTO'!$AC$3:$AC$4922)))+((N183&lt;&gt;"")*ISNUMBER(SEARCH("|"&amp;N183&amp;"|",'5_ACOMPANHAMENTO'!$AC$3:$AC$4922)))+((O183&lt;&gt;"")*ISNUMBER(SEARCH("|"&amp;O183&amp;"|",'5_ACOMPANHAMENTO'!$AC$3:$AC$4922)))+((P183&lt;&gt;"")*ISNUMBER(SEARCH("|"&amp;P183&amp;"|",'5_ACOMPANHAMENTO'!$AC$3:$AC$4922)))+((Q183&lt;&gt;"")*ISNUMBER(SEARCH("|"&amp;Q183&amp;"|",'5_ACOMPANHAMENTO'!$AC$3:$AC$4922)))+((R183&lt;&gt;"")*ISNUMBER(SEARCH("|"&amp;R183&amp;"|",'5_ACOMPANHAMENTO'!$AC$3:$AC$4922)))+((S183&lt;&gt;"")*ISNUMBER(SEARCH("|"&amp;S183&amp;"|",'5_ACOMPANHAMENTO'!$AC$3:$AC$4922)))+((T183&lt;&gt;"")*ISNUMBER(SEARCH("|"&amp;T183&amp;"|",'5_ACOMPANHAMENTO'!$AC$3:$AC$4922)))+((U183&lt;&gt;"")*ISNUMBER(SEARCH("|"&amp;U183&amp;"|",'5_ACOMPANHAMENTO'!$AC$3:$AC$4922)))+((V183&lt;&gt;"")*ISNUMBER(SEARCH("|"&amp;V183&amp;"|",'5_ACOMPANHAMENTO'!$AC$3:$AC$4922)))+((W183&lt;&gt;"")*ISNUMBER(SEARCH("|"&amp;W183&amp;"|",'5_ACOMPANHAMENTO'!$AC$3:$AC$4922)))+((X183&lt;&gt;"")*ISNUMBER(SEARCH("|"&amp;X183&amp;"|",'5_ACOMPANHAMENTO'!$AC$3:$AC$4922)))+((Y183&lt;&gt;"")*ISNUMBER(SEARCH("|"&amp;Y183&amp;"|",'5_ACOMPANHAMENTO'!$AC$3:$AC$4922)))+((Z183&lt;&gt;"")*ISNUMBER(SEARCH("|"&amp;Z183&amp;"|",'5_ACOMPANHAMENTO'!$AC$3:$AC$4922)))+((AA183&lt;&gt;"")*ISNUMBER(SEARCH("|"&amp;AA183&amp;"|",'5_ACOMPANHAMENTO'!$AC$3:$AC$4922)))+((AB183&lt;&gt;"")*ISNUMBER(SEARCH("|"&amp;AB183&amp;"|",'5_ACOMPANHAMENTO'!$AC$3:$AC$4922))))&gt;0)),'5_ACOMPANHAMENTO'!$J$3:$J$4922),0))</f>
        <v/>
      </c>
      <c r="E183" s="4">
        <f>IF(G183=0,"FINALIZADO",IF(TODAY()&gt;A183,"ATRASADO "&amp;TODAY()-A183&amp;" DIAS","ADIANTADO "&amp;A183-TODAY()&amp;" DIAS"))</f>
        <v/>
      </c>
      <c r="F183" s="7">
        <f>IF(OR($B183="",$C183=""),"",IFERROR(SUMPRODUCT(--(('5_ACOMPANHAMENTO'!$AD$3:$AD$4922=TRIM($C183&amp;""))*('5_ACOMPANHAMENTO'!$AC$3:$AC$4922&lt;&gt;"")*((((I183&lt;&gt;"")*ISNUMBER(SEARCH("|"&amp;I183&amp;"|",'5_ACOMPANHAMENTO'!$AC$3:$AC$4922)))+((J183&lt;&gt;"")*ISNUMBER(SEARCH("|"&amp;J183&amp;"|",'5_ACOMPANHAMENTO'!$AC$3:$AC$4922)))+((K183&lt;&gt;"")*ISNUMBER(SEARCH("|"&amp;K183&amp;"|",'5_ACOMPANHAMENTO'!$AC$3:$AC$4922)))+((L183&lt;&gt;"")*ISNUMBER(SEARCH("|"&amp;L183&amp;"|",'5_ACOMPANHAMENTO'!$AC$3:$AC$4922)))+((M183&lt;&gt;"")*ISNUMBER(SEARCH("|"&amp;M183&amp;"|",'5_ACOMPANHAMENTO'!$AC$3:$AC$4922)))+((N183&lt;&gt;"")*ISNUMBER(SEARCH("|"&amp;N183&amp;"|",'5_ACOMPANHAMENTO'!$AC$3:$AC$4922)))+((O183&lt;&gt;"")*ISNUMBER(SEARCH("|"&amp;O183&amp;"|",'5_ACOMPANHAMENTO'!$AC$3:$AC$4922)))+((P183&lt;&gt;"")*ISNUMBER(SEARCH("|"&amp;P183&amp;"|",'5_ACOMPANHAMENTO'!$AC$3:$AC$4922)))+((Q183&lt;&gt;"")*ISNUMBER(SEARCH("|"&amp;Q183&amp;"|",'5_ACOMPANHAMENTO'!$AC$3:$AC$4922)))+((R183&lt;&gt;"")*ISNUMBER(SEARCH("|"&amp;R183&amp;"|",'5_ACOMPANHAMENTO'!$AC$3:$AC$4922)))+((S183&lt;&gt;"")*ISNUMBER(SEARCH("|"&amp;S183&amp;"|",'5_ACOMPANHAMENTO'!$AC$3:$AC$4922)))+((T183&lt;&gt;"")*ISNUMBER(SEARCH("|"&amp;T183&amp;"|",'5_ACOMPANHAMENTO'!$AC$3:$AC$4922)))+((U183&lt;&gt;"")*ISNUMBER(SEARCH("|"&amp;U183&amp;"|",'5_ACOMPANHAMENTO'!$AC$3:$AC$4922)))+((V183&lt;&gt;"")*ISNUMBER(SEARCH("|"&amp;V183&amp;"|",'5_ACOMPANHAMENTO'!$AC$3:$AC$4922)))+((W183&lt;&gt;"")*ISNUMBER(SEARCH("|"&amp;W183&amp;"|",'5_ACOMPANHAMENTO'!$AC$3:$AC$4922)))+((X183&lt;&gt;"")*ISNUMBER(SEARCH("|"&amp;X183&amp;"|",'5_ACOMPANHAMENTO'!$AC$3:$AC$4922)))+((Y183&lt;&gt;"")*ISNUMBER(SEARCH("|"&amp;Y183&amp;"|",'5_ACOMPANHAMENTO'!$AC$3:$AC$4922)))+((Z183&lt;&gt;"")*ISNUMBER(SEARCH("|"&amp;Z183&amp;"|",'5_ACOMPANHAMENTO'!$AC$3:$AC$4922)))+((AA183&lt;&gt;"")*ISNUMBER(SEARCH("|"&amp;AA183&amp;"|",'5_ACOMPANHAMENTO'!$AC$3:$AC$4922)))+((AB183&lt;&gt;"")*ISNUMBER(SEARCH("|"&amp;AB183&amp;"|",'5_ACOMPANHAMENTO'!$AC$3:$AC$4922))))&gt;0)),'5_ACOMPANHAMENTO'!$O$3:$O$4922),0))</f>
        <v/>
      </c>
      <c r="G183" s="7">
        <f>IF(OR($B183="",$C183=""),"",D183-F183)</f>
        <v/>
      </c>
      <c r="H183">
        <f>IF(OR($B183="",$C183=""),"",TRIM($B183&amp;"")&amp;"|"&amp;TRIM($C183&amp;""))</f>
        <v/>
      </c>
      <c r="I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",99)),1,99)))</f>
        <v/>
      </c>
      <c r="J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",99)),100,99)))</f>
        <v/>
      </c>
      <c r="K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",99)),199,99)))</f>
        <v/>
      </c>
      <c r="L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",99)),298,99)))</f>
        <v/>
      </c>
      <c r="M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",99)),397,99)))</f>
        <v/>
      </c>
      <c r="N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",99)),496,99)))</f>
        <v/>
      </c>
      <c r="O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",99)),595,99)))</f>
        <v/>
      </c>
      <c r="P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",99)),694,99)))</f>
        <v/>
      </c>
      <c r="Q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",99)),793,99)))</f>
        <v/>
      </c>
      <c r="R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",99)),892,99)))</f>
        <v/>
      </c>
      <c r="S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",99)),991,99)))</f>
        <v/>
      </c>
      <c r="T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",99)),1090,99)))</f>
        <v/>
      </c>
      <c r="U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",99)),1189,99)))</f>
        <v/>
      </c>
      <c r="V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",99)),1288,99)))</f>
        <v/>
      </c>
      <c r="W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",99)),1387,99)))</f>
        <v/>
      </c>
      <c r="X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",99)),1486,99)))</f>
        <v/>
      </c>
      <c r="Y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",99)),1585,99)))</f>
        <v/>
      </c>
      <c r="Z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",99)),1684,99)))</f>
        <v/>
      </c>
      <c r="AA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",99)),1783,99)))</f>
        <v/>
      </c>
      <c r="AB183" s="1">
        <f>IF($B183="","",TRIM(MID(SUBSTITUTE(TRIM(SUBSTITUTE(SUBSTITUTE(SUBSTITUTE(SUBSTITUTE(SUBSTITUTE(SUBSTITUTE(SUBSTITUTE(SUBSTITUTE(SUBSTITUTE(SUBSTITUTE(SUBSTITUTE(SUBSTITUTE(SUBSTITUTE(SUBSTITUTE(TRIM($B183&amp;""),CHAR(10),"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",REPT(" ",99)),1882,99)))</f>
        <v/>
      </c>
    </row>
    <row r="184" hidden="1" ht="14.25" customHeight="1">
      <c r="A184" s="4">
        <f>IF(OR($B184="",$C184=""),"",IFERROR(INDEX('5_ACOMPANHAMENTO'!$A$3:$A$4922,MATCH(1,INDEX(('5_ACOMPANHAMENTO'!$AD$3:$AD$4922=TRIM($C184&amp;""))*('5_ACOMPANHAMENTO'!$AC$3:$AC$4922&lt;&gt;"")*((((I184&lt;&gt;"")*ISNUMBER(SEARCH("|"&amp;I184&amp;"|",'5_ACOMPANHAMENTO'!$AC$3:$AC$4922)))+((J184&lt;&gt;"")*ISNUMBER(SEARCH("|"&amp;J184&amp;"|",'5_ACOMPANHAMENTO'!$AC$3:$AC$4922)))+((K184&lt;&gt;"")*ISNUMBER(SEARCH("|"&amp;K184&amp;"|",'5_ACOMPANHAMENTO'!$AC$3:$AC$4922)))+((L184&lt;&gt;"")*ISNUMBER(SEARCH("|"&amp;L184&amp;"|",'5_ACOMPANHAMENTO'!$AC$3:$AC$4922)))+((M184&lt;&gt;"")*ISNUMBER(SEARCH("|"&amp;M184&amp;"|",'5_ACOMPANHAMENTO'!$AC$3:$AC$4922)))+((N184&lt;&gt;"")*ISNUMBER(SEARCH("|"&amp;N184&amp;"|",'5_ACOMPANHAMENTO'!$AC$3:$AC$4922)))+((O184&lt;&gt;"")*ISNUMBER(SEARCH("|"&amp;O184&amp;"|",'5_ACOMPANHAMENTO'!$AC$3:$AC$4922)))+((P184&lt;&gt;"")*ISNUMBER(SEARCH("|"&amp;P184&amp;"|",'5_ACOMPANHAMENTO'!$AC$3:$AC$4922)))+((Q184&lt;&gt;"")*ISNUMBER(SEARCH("|"&amp;Q184&amp;"|",'5_ACOMPANHAMENTO'!$AC$3:$AC$4922)))+((R184&lt;&gt;"")*ISNUMBER(SEARCH("|"&amp;R184&amp;"|",'5_ACOMPANHAMENTO'!$AC$3:$AC$4922)))+((S184&lt;&gt;"")*ISNUMBER(SEARCH("|"&amp;S184&amp;"|",'5_ACOMPANHAMENTO'!$AC$3:$AC$4922)))+((T184&lt;&gt;"")*ISNUMBER(SEARCH("|"&amp;T184&amp;"|",'5_ACOMPANHAMENTO'!$AC$3:$AC$4922)))+((U184&lt;&gt;"")*ISNUMBER(SEARCH("|"&amp;U184&amp;"|",'5_ACOMPANHAMENTO'!$AC$3:$AC$4922)))+((V184&lt;&gt;"")*ISNUMBER(SEARCH("|"&amp;V184&amp;"|",'5_ACOMPANHAMENTO'!$AC$3:$AC$4922)))+((W184&lt;&gt;"")*ISNUMBER(SEARCH("|"&amp;W184&amp;"|",'5_ACOMPANHAMENTO'!$AC$3:$AC$4922)))+((X184&lt;&gt;"")*ISNUMBER(SEARCH("|"&amp;X184&amp;"|",'5_ACOMPANHAMENTO'!$AC$3:$AC$4922)))+((Y184&lt;&gt;"")*ISNUMBER(SEARCH("|"&amp;Y184&amp;"|",'5_ACOMPANHAMENTO'!$AC$3:$AC$4922)))+((Z184&lt;&gt;"")*ISNUMBER(SEARCH("|"&amp;Z184&amp;"|",'5_ACOMPANHAMENTO'!$AC$3:$AC$4922)))+((AA184&lt;&gt;"")*ISNUMBER(SEARCH("|"&amp;AA184&amp;"|",'5_ACOMPANHAMENTO'!$AC$3:$AC$4922)))+((AB184&lt;&gt;"")*ISNUMBER(SEARCH("|"&amp;AB184&amp;"|",'5_ACOMPANHAMENTO'!$AC$3:$AC$4922))))&gt;0),0),0)),""))</f>
        <v/>
      </c>
      <c r="B184" s="10" t="n">
        <v>10180.10148</v>
      </c>
      <c r="C184" s="10" t="inlineStr">
        <is>
          <t>COPIADORA</t>
        </is>
      </c>
      <c r="D184" s="4">
        <f>IF(OR($B184="",$C184=""),"",IFERROR(SUMPRODUCT(--(('5_ACOMPANHAMENTO'!$AD$3:$AD$4922=TRIM($C184&amp;""))*('5_ACOMPANHAMENTO'!$AC$3:$AC$4922&lt;&gt;"")*((((I184&lt;&gt;"")*ISNUMBER(SEARCH("|"&amp;I184&amp;"|",'5_ACOMPANHAMENTO'!$AC$3:$AC$4922)))+((J184&lt;&gt;"")*ISNUMBER(SEARCH("|"&amp;J184&amp;"|",'5_ACOMPANHAMENTO'!$AC$3:$AC$4922)))+((K184&lt;&gt;"")*ISNUMBER(SEARCH("|"&amp;K184&amp;"|",'5_ACOMPANHAMENTO'!$AC$3:$AC$4922)))+((L184&lt;&gt;"")*ISNUMBER(SEARCH("|"&amp;L184&amp;"|",'5_ACOMPANHAMENTO'!$AC$3:$AC$4922)))+((M184&lt;&gt;"")*ISNUMBER(SEARCH("|"&amp;M184&amp;"|",'5_ACOMPANHAMENTO'!$AC$3:$AC$4922)))+((N184&lt;&gt;"")*ISNUMBER(SEARCH("|"&amp;N184&amp;"|",'5_ACOMPANHAMENTO'!$AC$3:$AC$4922)))+((O184&lt;&gt;"")*ISNUMBER(SEARCH("|"&amp;O184&amp;"|",'5_ACOMPANHAMENTO'!$AC$3:$AC$4922)))+((P184&lt;&gt;"")*ISNUMBER(SEARCH("|"&amp;P184&amp;"|",'5_ACOMPANHAMENTO'!$AC$3:$AC$4922)))+((Q184&lt;&gt;"")*ISNUMBER(SEARCH("|"&amp;Q184&amp;"|",'5_ACOMPANHAMENTO'!$AC$3:$AC$4922)))+((R184&lt;&gt;"")*ISNUMBER(SEARCH("|"&amp;R184&amp;"|",'5_ACOMPANHAMENTO'!$AC$3:$AC$4922)))+((S184&lt;&gt;"")*ISNUMBER(SEARCH("|"&amp;S184&amp;"|",'5_ACOMPANHAMENTO'!$AC$3:$AC$4922)))+((T184&lt;&gt;"")*ISNUMBER(SEARCH("|"&amp;T184&amp;"|",'5_ACOMPANHAMENTO'!$AC$3:$AC$4922)))+((U184&lt;&gt;"")*ISNUMBER(SEARCH("|"&amp;U184&amp;"|",'5_ACOMPANHAMENTO'!$AC$3:$AC$4922)))+((V184&lt;&gt;"")*ISNUMBER(SEARCH("|"&amp;V184&amp;"|",'5_ACOMPANHAMENTO'!$AC$3:$AC$4922)))+((W184&lt;&gt;"")*ISNUMBER(SEARCH("|"&amp;W184&amp;"|",'5_ACOMPANHAMENTO'!$AC$3:$AC$4922)))+((X184&lt;&gt;"")*ISNUMBER(SEARCH("|"&amp;X184&amp;"|",'5_ACOMPANHAMENTO'!$AC$3:$AC$4922)))+((Y184&lt;&gt;"")*ISNUMBER(SEARCH("|"&amp;Y184&amp;"|",'5_ACOMPANHAMENTO'!$AC$3:$AC$4922)))+((Z184&lt;&gt;"")*ISNUMBER(SEARCH("|"&amp;Z184&amp;"|",'5_ACOMPANHAMENTO'!$AC$3:$AC$4922)))+((AA184&lt;&gt;"")*ISNUMBER(SEARCH("|"&amp;AA184&amp;"|",'5_ACOMPANHAMENTO'!$AC$3:$AC$4922)))+((AB184&lt;&gt;"")*ISNUMBER(SEARCH("|"&amp;AB184&amp;"|",'5_ACOMPANHAMENTO'!$AC$3:$AC$4922))))&gt;0)),'5_ACOMPANHAMENTO'!$J$3:$J$4922),0))</f>
        <v/>
      </c>
      <c r="E184" s="4">
        <f>IF(G184=0,"FINALIZADO",IF(TODAY()&gt;A184,"ATRASADO "&amp;TODAY()-A184&amp;" DIAS","ADIANTADO "&amp;A184-TODAY()&amp;" DIAS"))</f>
        <v/>
      </c>
      <c r="F184" s="7">
        <f>IF(OR($B184="",$C184=""),"",IFERROR(SUMPRODUCT(--(('5_ACOMPANHAMENTO'!$AD$3:$AD$4922=TRIM($C184&amp;""))*('5_ACOMPANHAMENTO'!$AC$3:$AC$4922&lt;&gt;"")*((((I184&lt;&gt;"")*ISNUMBER(SEARCH("|"&amp;I184&amp;"|",'5_ACOMPANHAMENTO'!$AC$3:$AC$4922)))+((J184&lt;&gt;"")*ISNUMBER(SEARCH("|"&amp;J184&amp;"|",'5_ACOMPANHAMENTO'!$AC$3:$AC$4922)))+((K184&lt;&gt;"")*ISNUMBER(SEARCH("|"&amp;K184&amp;"|",'5_ACOMPANHAMENTO'!$AC$3:$AC$4922)))+((L184&lt;&gt;"")*ISNUMBER(SEARCH("|"&amp;L184&amp;"|",'5_ACOMPANHAMENTO'!$AC$3:$AC$4922)))+((M184&lt;&gt;"")*ISNUMBER(SEARCH("|"&amp;M184&amp;"|",'5_ACOMPANHAMENTO'!$AC$3:$AC$4922)))+((N184&lt;&gt;"")*ISNUMBER(SEARCH("|"&amp;N184&amp;"|",'5_ACOMPANHAMENTO'!$AC$3:$AC$4922)))+((O184&lt;&gt;"")*ISNUMBER(SEARCH("|"&amp;O184&amp;"|",'5_ACOMPANHAMENTO'!$AC$3:$AC$4922)))+((P184&lt;&gt;"")*ISNUMBER(SEARCH("|"&amp;P184&amp;"|",'5_ACOMPANHAMENTO'!$AC$3:$AC$4922)))+((Q184&lt;&gt;"")*ISNUMBER(SEARCH("|"&amp;Q184&amp;"|",'5_ACOMPANHAMENTO'!$AC$3:$AC$4922)))+((R184&lt;&gt;"")*ISNUMBER(SEARCH("|"&amp;R184&amp;"|",'5_ACOMPANHAMENTO'!$AC$3:$AC$4922)))+((S184&lt;&gt;"")*ISNUMBER(SEARCH("|"&amp;S184&amp;"|",'5_ACOMPANHAMENTO'!$AC$3:$AC$4922)))+((T184&lt;&gt;"")*ISNUMBER(SEARCH("|"&amp;T184&amp;"|",'5_ACOMPANHAMENTO'!$AC$3:$AC$4922)))+((U184&lt;&gt;"")*ISNUMBER(SEARCH("|"&amp;U184&amp;"|",'5_ACOMPANHAMENTO'!$AC$3:$AC$4922)))+((V184&lt;&gt;"")*ISNUMBER(SEARCH("|"&amp;V184&amp;"|",'5_ACOMPANHAMENTO'!$AC$3:$AC$4922)))+((W184&lt;&gt;"")*ISNUMBER(SEARCH("|"&amp;W184&amp;"|",'5_ACOMPANHAMENTO'!$AC$3:$AC$4922)))+((X184&lt;&gt;"")*ISNUMBER(SEARCH("|"&amp;X184&amp;"|",'5_ACOMPANHAMENTO'!$AC$3:$AC$4922)))+((Y184&lt;&gt;"")*ISNUMBER(SEARCH("|"&amp;Y184&amp;"|",'5_ACOMPANHAMENTO'!$AC$3:$AC$4922)))+((Z184&lt;&gt;"")*ISNUMBER(SEARCH("|"&amp;Z184&amp;"|",'5_ACOMPANHAMENTO'!$AC$3:$AC$4922)))+((AA184&lt;&gt;"")*ISNUMBER(SEARCH("|"&amp;AA184&amp;"|",'5_ACOMPANHAMENTO'!$AC$3:$AC$4922)))+((AB184&lt;&gt;"")*ISNUMBER(SEARCH("|"&amp;AB184&amp;"|",'5_ACOMPANHAMENTO'!$AC$3:$AC$4922))))&gt;0)),'5_ACOMPANHAMENTO'!$O$3:$O$4922),0))</f>
        <v/>
      </c>
      <c r="G184" s="7">
        <f>IF(OR($B184="",$C184=""),"",D184-F184)</f>
        <v/>
      </c>
      <c r="H184">
        <f>IF(OR($B184="",$C184=""),"",TRIM($B184&amp;"")&amp;"|"&amp;TRIM($C184&amp;""))</f>
        <v/>
      </c>
      <c r="I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",99)),1,99)))</f>
        <v/>
      </c>
      <c r="J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",99)),100,99)))</f>
        <v/>
      </c>
      <c r="K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",99)),199,99)))</f>
        <v/>
      </c>
      <c r="L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",99)),298,99)))</f>
        <v/>
      </c>
      <c r="M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",99)),397,99)))</f>
        <v/>
      </c>
      <c r="N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",99)),496,99)))</f>
        <v/>
      </c>
      <c r="O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",99)),595,99)))</f>
        <v/>
      </c>
      <c r="P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",99)),694,99)))</f>
        <v/>
      </c>
      <c r="Q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",99)),793,99)))</f>
        <v/>
      </c>
      <c r="R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",99)),892,99)))</f>
        <v/>
      </c>
      <c r="S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",99)),991,99)))</f>
        <v/>
      </c>
      <c r="T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",99)),1090,99)))</f>
        <v/>
      </c>
      <c r="U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",99)),1189,99)))</f>
        <v/>
      </c>
      <c r="V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",99)),1288,99)))</f>
        <v/>
      </c>
      <c r="W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",99)),1387,99)))</f>
        <v/>
      </c>
      <c r="X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",99)),1486,99)))</f>
        <v/>
      </c>
      <c r="Y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",99)),1585,99)))</f>
        <v/>
      </c>
      <c r="Z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",99)),1684,99)))</f>
        <v/>
      </c>
      <c r="AA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",99)),1783,99)))</f>
        <v/>
      </c>
      <c r="AB184" s="1">
        <f>IF($B184="","",TRIM(MID(SUBSTITUTE(TRIM(SUBSTITUTE(SUBSTITUTE(SUBSTITUTE(SUBSTITUTE(SUBSTITUTE(SUBSTITUTE(SUBSTITUTE(SUBSTITUTE(SUBSTITUTE(SUBSTITUTE(SUBSTITUTE(SUBSTITUTE(SUBSTITUTE(SUBSTITUTE(TRIM($B184&amp;""),CHAR(10),"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",REPT(" ",99)),1882,99)))</f>
        <v/>
      </c>
    </row>
    <row r="185" hidden="1" ht="14.25" customHeight="1">
      <c r="A185" s="4">
        <f>IF(OR($B185="",$C185=""),"",IFERROR(INDEX('5_ACOMPANHAMENTO'!$A$3:$A$4922,MATCH(1,INDEX(('5_ACOMPANHAMENTO'!$AD$3:$AD$4922=TRIM($C185&amp;""))*('5_ACOMPANHAMENTO'!$AC$3:$AC$4922&lt;&gt;"")*((((I185&lt;&gt;"")*ISNUMBER(SEARCH("|"&amp;I185&amp;"|",'5_ACOMPANHAMENTO'!$AC$3:$AC$4922)))+((J185&lt;&gt;"")*ISNUMBER(SEARCH("|"&amp;J185&amp;"|",'5_ACOMPANHAMENTO'!$AC$3:$AC$4922)))+((K185&lt;&gt;"")*ISNUMBER(SEARCH("|"&amp;K185&amp;"|",'5_ACOMPANHAMENTO'!$AC$3:$AC$4922)))+((L185&lt;&gt;"")*ISNUMBER(SEARCH("|"&amp;L185&amp;"|",'5_ACOMPANHAMENTO'!$AC$3:$AC$4922)))+((M185&lt;&gt;"")*ISNUMBER(SEARCH("|"&amp;M185&amp;"|",'5_ACOMPANHAMENTO'!$AC$3:$AC$4922)))+((N185&lt;&gt;"")*ISNUMBER(SEARCH("|"&amp;N185&amp;"|",'5_ACOMPANHAMENTO'!$AC$3:$AC$4922)))+((O185&lt;&gt;"")*ISNUMBER(SEARCH("|"&amp;O185&amp;"|",'5_ACOMPANHAMENTO'!$AC$3:$AC$4922)))+((P185&lt;&gt;"")*ISNUMBER(SEARCH("|"&amp;P185&amp;"|",'5_ACOMPANHAMENTO'!$AC$3:$AC$4922)))+((Q185&lt;&gt;"")*ISNUMBER(SEARCH("|"&amp;Q185&amp;"|",'5_ACOMPANHAMENTO'!$AC$3:$AC$4922)))+((R185&lt;&gt;"")*ISNUMBER(SEARCH("|"&amp;R185&amp;"|",'5_ACOMPANHAMENTO'!$AC$3:$AC$4922)))+((S185&lt;&gt;"")*ISNUMBER(SEARCH("|"&amp;S185&amp;"|",'5_ACOMPANHAMENTO'!$AC$3:$AC$4922)))+((T185&lt;&gt;"")*ISNUMBER(SEARCH("|"&amp;T185&amp;"|",'5_ACOMPANHAMENTO'!$AC$3:$AC$4922)))+((U185&lt;&gt;"")*ISNUMBER(SEARCH("|"&amp;U185&amp;"|",'5_ACOMPANHAMENTO'!$AC$3:$AC$4922)))+((V185&lt;&gt;"")*ISNUMBER(SEARCH("|"&amp;V185&amp;"|",'5_ACOMPANHAMENTO'!$AC$3:$AC$4922)))+((W185&lt;&gt;"")*ISNUMBER(SEARCH("|"&amp;W185&amp;"|",'5_ACOMPANHAMENTO'!$AC$3:$AC$4922)))+((X185&lt;&gt;"")*ISNUMBER(SEARCH("|"&amp;X185&amp;"|",'5_ACOMPANHAMENTO'!$AC$3:$AC$4922)))+((Y185&lt;&gt;"")*ISNUMBER(SEARCH("|"&amp;Y185&amp;"|",'5_ACOMPANHAMENTO'!$AC$3:$AC$4922)))+((Z185&lt;&gt;"")*ISNUMBER(SEARCH("|"&amp;Z185&amp;"|",'5_ACOMPANHAMENTO'!$AC$3:$AC$4922)))+((AA185&lt;&gt;"")*ISNUMBER(SEARCH("|"&amp;AA185&amp;"|",'5_ACOMPANHAMENTO'!$AC$3:$AC$4922)))+((AB185&lt;&gt;"")*ISNUMBER(SEARCH("|"&amp;AB185&amp;"|",'5_ACOMPANHAMENTO'!$AC$3:$AC$4922))))&gt;0),0),0)),""))</f>
        <v/>
      </c>
      <c r="B185" s="10" t="n">
        <v>10180</v>
      </c>
      <c r="C185" s="10" t="inlineStr">
        <is>
          <t>CORTE DE TECIDO</t>
        </is>
      </c>
      <c r="D185" s="4">
        <f>IF(OR($B185="",$C185=""),"",IFERROR(SUMPRODUCT(--(('5_ACOMPANHAMENTO'!$AD$3:$AD$4922=TRIM($C185&amp;""))*('5_ACOMPANHAMENTO'!$AC$3:$AC$4922&lt;&gt;"")*((((I185&lt;&gt;"")*ISNUMBER(SEARCH("|"&amp;I185&amp;"|",'5_ACOMPANHAMENTO'!$AC$3:$AC$4922)))+((J185&lt;&gt;"")*ISNUMBER(SEARCH("|"&amp;J185&amp;"|",'5_ACOMPANHAMENTO'!$AC$3:$AC$4922)))+((K185&lt;&gt;"")*ISNUMBER(SEARCH("|"&amp;K185&amp;"|",'5_ACOMPANHAMENTO'!$AC$3:$AC$4922)))+((L185&lt;&gt;"")*ISNUMBER(SEARCH("|"&amp;L185&amp;"|",'5_ACOMPANHAMENTO'!$AC$3:$AC$4922)))+((M185&lt;&gt;"")*ISNUMBER(SEARCH("|"&amp;M185&amp;"|",'5_ACOMPANHAMENTO'!$AC$3:$AC$4922)))+((N185&lt;&gt;"")*ISNUMBER(SEARCH("|"&amp;N185&amp;"|",'5_ACOMPANHAMENTO'!$AC$3:$AC$4922)))+((O185&lt;&gt;"")*ISNUMBER(SEARCH("|"&amp;O185&amp;"|",'5_ACOMPANHAMENTO'!$AC$3:$AC$4922)))+((P185&lt;&gt;"")*ISNUMBER(SEARCH("|"&amp;P185&amp;"|",'5_ACOMPANHAMENTO'!$AC$3:$AC$4922)))+((Q185&lt;&gt;"")*ISNUMBER(SEARCH("|"&amp;Q185&amp;"|",'5_ACOMPANHAMENTO'!$AC$3:$AC$4922)))+((R185&lt;&gt;"")*ISNUMBER(SEARCH("|"&amp;R185&amp;"|",'5_ACOMPANHAMENTO'!$AC$3:$AC$4922)))+((S185&lt;&gt;"")*ISNUMBER(SEARCH("|"&amp;S185&amp;"|",'5_ACOMPANHAMENTO'!$AC$3:$AC$4922)))+((T185&lt;&gt;"")*ISNUMBER(SEARCH("|"&amp;T185&amp;"|",'5_ACOMPANHAMENTO'!$AC$3:$AC$4922)))+((U185&lt;&gt;"")*ISNUMBER(SEARCH("|"&amp;U185&amp;"|",'5_ACOMPANHAMENTO'!$AC$3:$AC$4922)))+((V185&lt;&gt;"")*ISNUMBER(SEARCH("|"&amp;V185&amp;"|",'5_ACOMPANHAMENTO'!$AC$3:$AC$4922)))+((W185&lt;&gt;"")*ISNUMBER(SEARCH("|"&amp;W185&amp;"|",'5_ACOMPANHAMENTO'!$AC$3:$AC$4922)))+((X185&lt;&gt;"")*ISNUMBER(SEARCH("|"&amp;X185&amp;"|",'5_ACOMPANHAMENTO'!$AC$3:$AC$4922)))+((Y185&lt;&gt;"")*ISNUMBER(SEARCH("|"&amp;Y185&amp;"|",'5_ACOMPANHAMENTO'!$AC$3:$AC$4922)))+((Z185&lt;&gt;"")*ISNUMBER(SEARCH("|"&amp;Z185&amp;"|",'5_ACOMPANHAMENTO'!$AC$3:$AC$4922)))+((AA185&lt;&gt;"")*ISNUMBER(SEARCH("|"&amp;AA185&amp;"|",'5_ACOMPANHAMENTO'!$AC$3:$AC$4922)))+((AB185&lt;&gt;"")*ISNUMBER(SEARCH("|"&amp;AB185&amp;"|",'5_ACOMPANHAMENTO'!$AC$3:$AC$4922))))&gt;0)),'5_ACOMPANHAMENTO'!$J$3:$J$4922),0))</f>
        <v/>
      </c>
      <c r="E185" s="4">
        <f>IF(G185=0,"FINALIZADO",IF(TODAY()&gt;A185,"ATRASADO "&amp;TODAY()-A185&amp;" DIAS","ADIANTADO "&amp;A185-TODAY()&amp;" DIAS"))</f>
        <v/>
      </c>
      <c r="F185" s="7">
        <f>IF(OR($B185="",$C185=""),"",IFERROR(SUMPRODUCT(--(('5_ACOMPANHAMENTO'!$AD$3:$AD$4922=TRIM($C185&amp;""))*('5_ACOMPANHAMENTO'!$AC$3:$AC$4922&lt;&gt;"")*((((I185&lt;&gt;"")*ISNUMBER(SEARCH("|"&amp;I185&amp;"|",'5_ACOMPANHAMENTO'!$AC$3:$AC$4922)))+((J185&lt;&gt;"")*ISNUMBER(SEARCH("|"&amp;J185&amp;"|",'5_ACOMPANHAMENTO'!$AC$3:$AC$4922)))+((K185&lt;&gt;"")*ISNUMBER(SEARCH("|"&amp;K185&amp;"|",'5_ACOMPANHAMENTO'!$AC$3:$AC$4922)))+((L185&lt;&gt;"")*ISNUMBER(SEARCH("|"&amp;L185&amp;"|",'5_ACOMPANHAMENTO'!$AC$3:$AC$4922)))+((M185&lt;&gt;"")*ISNUMBER(SEARCH("|"&amp;M185&amp;"|",'5_ACOMPANHAMENTO'!$AC$3:$AC$4922)))+((N185&lt;&gt;"")*ISNUMBER(SEARCH("|"&amp;N185&amp;"|",'5_ACOMPANHAMENTO'!$AC$3:$AC$4922)))+((O185&lt;&gt;"")*ISNUMBER(SEARCH("|"&amp;O185&amp;"|",'5_ACOMPANHAMENTO'!$AC$3:$AC$4922)))+((P185&lt;&gt;"")*ISNUMBER(SEARCH("|"&amp;P185&amp;"|",'5_ACOMPANHAMENTO'!$AC$3:$AC$4922)))+((Q185&lt;&gt;"")*ISNUMBER(SEARCH("|"&amp;Q185&amp;"|",'5_ACOMPANHAMENTO'!$AC$3:$AC$4922)))+((R185&lt;&gt;"")*ISNUMBER(SEARCH("|"&amp;R185&amp;"|",'5_ACOMPANHAMENTO'!$AC$3:$AC$4922)))+((S185&lt;&gt;"")*ISNUMBER(SEARCH("|"&amp;S185&amp;"|",'5_ACOMPANHAMENTO'!$AC$3:$AC$4922)))+((T185&lt;&gt;"")*ISNUMBER(SEARCH("|"&amp;T185&amp;"|",'5_ACOMPANHAMENTO'!$AC$3:$AC$4922)))+((U185&lt;&gt;"")*ISNUMBER(SEARCH("|"&amp;U185&amp;"|",'5_ACOMPANHAMENTO'!$AC$3:$AC$4922)))+((V185&lt;&gt;"")*ISNUMBER(SEARCH("|"&amp;V185&amp;"|",'5_ACOMPANHAMENTO'!$AC$3:$AC$4922)))+((W185&lt;&gt;"")*ISNUMBER(SEARCH("|"&amp;W185&amp;"|",'5_ACOMPANHAMENTO'!$AC$3:$AC$4922)))+((X185&lt;&gt;"")*ISNUMBER(SEARCH("|"&amp;X185&amp;"|",'5_ACOMPANHAMENTO'!$AC$3:$AC$4922)))+((Y185&lt;&gt;"")*ISNUMBER(SEARCH("|"&amp;Y185&amp;"|",'5_ACOMPANHAMENTO'!$AC$3:$AC$4922)))+((Z185&lt;&gt;"")*ISNUMBER(SEARCH("|"&amp;Z185&amp;"|",'5_ACOMPANHAMENTO'!$AC$3:$AC$4922)))+((AA185&lt;&gt;"")*ISNUMBER(SEARCH("|"&amp;AA185&amp;"|",'5_ACOMPANHAMENTO'!$AC$3:$AC$4922)))+((AB185&lt;&gt;"")*ISNUMBER(SEARCH("|"&amp;AB185&amp;"|",'5_ACOMPANHAMENTO'!$AC$3:$AC$4922))))&gt;0)),'5_ACOMPANHAMENTO'!$O$3:$O$4922),0))</f>
        <v/>
      </c>
      <c r="G185" s="7">
        <f>IF(OR($B185="",$C185=""),"",D185-F185)</f>
        <v/>
      </c>
      <c r="H185">
        <f>IF(OR($B185="",$C185=""),"",TRIM($B185&amp;"")&amp;"|"&amp;TRIM($C185&amp;""))</f>
        <v/>
      </c>
      <c r="I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",99)),1,99)))</f>
        <v/>
      </c>
      <c r="J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",99)),100,99)))</f>
        <v/>
      </c>
      <c r="K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",99)),199,99)))</f>
        <v/>
      </c>
      <c r="L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",99)),298,99)))</f>
        <v/>
      </c>
      <c r="M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",99)),397,99)))</f>
        <v/>
      </c>
      <c r="N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",99)),496,99)))</f>
        <v/>
      </c>
      <c r="O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",99)),595,99)))</f>
        <v/>
      </c>
      <c r="P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",99)),694,99)))</f>
        <v/>
      </c>
      <c r="Q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",99)),793,99)))</f>
        <v/>
      </c>
      <c r="R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",99)),892,99)))</f>
        <v/>
      </c>
      <c r="S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",99)),991,99)))</f>
        <v/>
      </c>
      <c r="T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",99)),1090,99)))</f>
        <v/>
      </c>
      <c r="U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",99)),1189,99)))</f>
        <v/>
      </c>
      <c r="V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",99)),1288,99)))</f>
        <v/>
      </c>
      <c r="W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",99)),1387,99)))</f>
        <v/>
      </c>
      <c r="X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",99)),1486,99)))</f>
        <v/>
      </c>
      <c r="Y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",99)),1585,99)))</f>
        <v/>
      </c>
      <c r="Z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",99)),1684,99)))</f>
        <v/>
      </c>
      <c r="AA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",99)),1783,99)))</f>
        <v/>
      </c>
      <c r="AB185" s="1">
        <f>IF($B185="","",TRIM(MID(SUBSTITUTE(TRIM(SUBSTITUTE(SUBSTITUTE(SUBSTITUTE(SUBSTITUTE(SUBSTITUTE(SUBSTITUTE(SUBSTITUTE(SUBSTITUTE(SUBSTITUTE(SUBSTITUTE(SUBSTITUTE(SUBSTITUTE(SUBSTITUTE(SUBSTITUTE(TRIM($B185&amp;""),CHAR(10),"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",REPT(" ",99)),1882,99)))</f>
        <v/>
      </c>
    </row>
    <row r="186" hidden="1" ht="14.25" customHeight="1">
      <c r="A186" s="4">
        <f>IF(OR($B186="",$C186=""),"",IFERROR(INDEX('5_ACOMPANHAMENTO'!$A$3:$A$4922,MATCH(1,INDEX(('5_ACOMPANHAMENTO'!$AD$3:$AD$4922=TRIM($C186&amp;""))*('5_ACOMPANHAMENTO'!$AC$3:$AC$4922&lt;&gt;"")*((((I186&lt;&gt;"")*ISNUMBER(SEARCH("|"&amp;I186&amp;"|",'5_ACOMPANHAMENTO'!$AC$3:$AC$4922)))+((J186&lt;&gt;"")*ISNUMBER(SEARCH("|"&amp;J186&amp;"|",'5_ACOMPANHAMENTO'!$AC$3:$AC$4922)))+((K186&lt;&gt;"")*ISNUMBER(SEARCH("|"&amp;K186&amp;"|",'5_ACOMPANHAMENTO'!$AC$3:$AC$4922)))+((L186&lt;&gt;"")*ISNUMBER(SEARCH("|"&amp;L186&amp;"|",'5_ACOMPANHAMENTO'!$AC$3:$AC$4922)))+((M186&lt;&gt;"")*ISNUMBER(SEARCH("|"&amp;M186&amp;"|",'5_ACOMPANHAMENTO'!$AC$3:$AC$4922)))+((N186&lt;&gt;"")*ISNUMBER(SEARCH("|"&amp;N186&amp;"|",'5_ACOMPANHAMENTO'!$AC$3:$AC$4922)))+((O186&lt;&gt;"")*ISNUMBER(SEARCH("|"&amp;O186&amp;"|",'5_ACOMPANHAMENTO'!$AC$3:$AC$4922)))+((P186&lt;&gt;"")*ISNUMBER(SEARCH("|"&amp;P186&amp;"|",'5_ACOMPANHAMENTO'!$AC$3:$AC$4922)))+((Q186&lt;&gt;"")*ISNUMBER(SEARCH("|"&amp;Q186&amp;"|",'5_ACOMPANHAMENTO'!$AC$3:$AC$4922)))+((R186&lt;&gt;"")*ISNUMBER(SEARCH("|"&amp;R186&amp;"|",'5_ACOMPANHAMENTO'!$AC$3:$AC$4922)))+((S186&lt;&gt;"")*ISNUMBER(SEARCH("|"&amp;S186&amp;"|",'5_ACOMPANHAMENTO'!$AC$3:$AC$4922)))+((T186&lt;&gt;"")*ISNUMBER(SEARCH("|"&amp;T186&amp;"|",'5_ACOMPANHAMENTO'!$AC$3:$AC$4922)))+((U186&lt;&gt;"")*ISNUMBER(SEARCH("|"&amp;U186&amp;"|",'5_ACOMPANHAMENTO'!$AC$3:$AC$4922)))+((V186&lt;&gt;"")*ISNUMBER(SEARCH("|"&amp;V186&amp;"|",'5_ACOMPANHAMENTO'!$AC$3:$AC$4922)))+((W186&lt;&gt;"")*ISNUMBER(SEARCH("|"&amp;W186&amp;"|",'5_ACOMPANHAMENTO'!$AC$3:$AC$4922)))+((X186&lt;&gt;"")*ISNUMBER(SEARCH("|"&amp;X186&amp;"|",'5_ACOMPANHAMENTO'!$AC$3:$AC$4922)))+((Y186&lt;&gt;"")*ISNUMBER(SEARCH("|"&amp;Y186&amp;"|",'5_ACOMPANHAMENTO'!$AC$3:$AC$4922)))+((Z186&lt;&gt;"")*ISNUMBER(SEARCH("|"&amp;Z186&amp;"|",'5_ACOMPANHAMENTO'!$AC$3:$AC$4922)))+((AA186&lt;&gt;"")*ISNUMBER(SEARCH("|"&amp;AA186&amp;"|",'5_ACOMPANHAMENTO'!$AC$3:$AC$4922)))+((AB186&lt;&gt;"")*ISNUMBER(SEARCH("|"&amp;AB186&amp;"|",'5_ACOMPANHAMENTO'!$AC$3:$AC$4922))))&gt;0),0),0)),""))</f>
        <v/>
      </c>
      <c r="B186" s="10" t="n">
        <v>10180</v>
      </c>
      <c r="C186" s="10" t="inlineStr">
        <is>
          <t>COSTURA</t>
        </is>
      </c>
      <c r="D186" s="4">
        <f>IF(OR($B186="",$C186=""),"",IFERROR(SUMPRODUCT(--(('5_ACOMPANHAMENTO'!$AD$3:$AD$4922=TRIM($C186&amp;""))*('5_ACOMPANHAMENTO'!$AC$3:$AC$4922&lt;&gt;"")*((((I186&lt;&gt;"")*ISNUMBER(SEARCH("|"&amp;I186&amp;"|",'5_ACOMPANHAMENTO'!$AC$3:$AC$4922)))+((J186&lt;&gt;"")*ISNUMBER(SEARCH("|"&amp;J186&amp;"|",'5_ACOMPANHAMENTO'!$AC$3:$AC$4922)))+((K186&lt;&gt;"")*ISNUMBER(SEARCH("|"&amp;K186&amp;"|",'5_ACOMPANHAMENTO'!$AC$3:$AC$4922)))+((L186&lt;&gt;"")*ISNUMBER(SEARCH("|"&amp;L186&amp;"|",'5_ACOMPANHAMENTO'!$AC$3:$AC$4922)))+((M186&lt;&gt;"")*ISNUMBER(SEARCH("|"&amp;M186&amp;"|",'5_ACOMPANHAMENTO'!$AC$3:$AC$4922)))+((N186&lt;&gt;"")*ISNUMBER(SEARCH("|"&amp;N186&amp;"|",'5_ACOMPANHAMENTO'!$AC$3:$AC$4922)))+((O186&lt;&gt;"")*ISNUMBER(SEARCH("|"&amp;O186&amp;"|",'5_ACOMPANHAMENTO'!$AC$3:$AC$4922)))+((P186&lt;&gt;"")*ISNUMBER(SEARCH("|"&amp;P186&amp;"|",'5_ACOMPANHAMENTO'!$AC$3:$AC$4922)))+((Q186&lt;&gt;"")*ISNUMBER(SEARCH("|"&amp;Q186&amp;"|",'5_ACOMPANHAMENTO'!$AC$3:$AC$4922)))+((R186&lt;&gt;"")*ISNUMBER(SEARCH("|"&amp;R186&amp;"|",'5_ACOMPANHAMENTO'!$AC$3:$AC$4922)))+((S186&lt;&gt;"")*ISNUMBER(SEARCH("|"&amp;S186&amp;"|",'5_ACOMPANHAMENTO'!$AC$3:$AC$4922)))+((T186&lt;&gt;"")*ISNUMBER(SEARCH("|"&amp;T186&amp;"|",'5_ACOMPANHAMENTO'!$AC$3:$AC$4922)))+((U186&lt;&gt;"")*ISNUMBER(SEARCH("|"&amp;U186&amp;"|",'5_ACOMPANHAMENTO'!$AC$3:$AC$4922)))+((V186&lt;&gt;"")*ISNUMBER(SEARCH("|"&amp;V186&amp;"|",'5_ACOMPANHAMENTO'!$AC$3:$AC$4922)))+((W186&lt;&gt;"")*ISNUMBER(SEARCH("|"&amp;W186&amp;"|",'5_ACOMPANHAMENTO'!$AC$3:$AC$4922)))+((X186&lt;&gt;"")*ISNUMBER(SEARCH("|"&amp;X186&amp;"|",'5_ACOMPANHAMENTO'!$AC$3:$AC$4922)))+((Y186&lt;&gt;"")*ISNUMBER(SEARCH("|"&amp;Y186&amp;"|",'5_ACOMPANHAMENTO'!$AC$3:$AC$4922)))+((Z186&lt;&gt;"")*ISNUMBER(SEARCH("|"&amp;Z186&amp;"|",'5_ACOMPANHAMENTO'!$AC$3:$AC$4922)))+((AA186&lt;&gt;"")*ISNUMBER(SEARCH("|"&amp;AA186&amp;"|",'5_ACOMPANHAMENTO'!$AC$3:$AC$4922)))+((AB186&lt;&gt;"")*ISNUMBER(SEARCH("|"&amp;AB186&amp;"|",'5_ACOMPANHAMENTO'!$AC$3:$AC$4922))))&gt;0)),'5_ACOMPANHAMENTO'!$J$3:$J$4922),0))</f>
        <v/>
      </c>
      <c r="E186" s="4">
        <f>IF(G186=0,"FINALIZADO",IF(TODAY()&gt;A186,"ATRASADO "&amp;TODAY()-A186&amp;" DIAS","ADIANTADO "&amp;A186-TODAY()&amp;" DIAS"))</f>
        <v/>
      </c>
      <c r="F186" s="7">
        <f>IF(OR($B186="",$C186=""),"",IFERROR(SUMPRODUCT(--(('5_ACOMPANHAMENTO'!$AD$3:$AD$4922=TRIM($C186&amp;""))*('5_ACOMPANHAMENTO'!$AC$3:$AC$4922&lt;&gt;"")*((((I186&lt;&gt;"")*ISNUMBER(SEARCH("|"&amp;I186&amp;"|",'5_ACOMPANHAMENTO'!$AC$3:$AC$4922)))+((J186&lt;&gt;"")*ISNUMBER(SEARCH("|"&amp;J186&amp;"|",'5_ACOMPANHAMENTO'!$AC$3:$AC$4922)))+((K186&lt;&gt;"")*ISNUMBER(SEARCH("|"&amp;K186&amp;"|",'5_ACOMPANHAMENTO'!$AC$3:$AC$4922)))+((L186&lt;&gt;"")*ISNUMBER(SEARCH("|"&amp;L186&amp;"|",'5_ACOMPANHAMENTO'!$AC$3:$AC$4922)))+((M186&lt;&gt;"")*ISNUMBER(SEARCH("|"&amp;M186&amp;"|",'5_ACOMPANHAMENTO'!$AC$3:$AC$4922)))+((N186&lt;&gt;"")*ISNUMBER(SEARCH("|"&amp;N186&amp;"|",'5_ACOMPANHAMENTO'!$AC$3:$AC$4922)))+((O186&lt;&gt;"")*ISNUMBER(SEARCH("|"&amp;O186&amp;"|",'5_ACOMPANHAMENTO'!$AC$3:$AC$4922)))+((P186&lt;&gt;"")*ISNUMBER(SEARCH("|"&amp;P186&amp;"|",'5_ACOMPANHAMENTO'!$AC$3:$AC$4922)))+((Q186&lt;&gt;"")*ISNUMBER(SEARCH("|"&amp;Q186&amp;"|",'5_ACOMPANHAMENTO'!$AC$3:$AC$4922)))+((R186&lt;&gt;"")*ISNUMBER(SEARCH("|"&amp;R186&amp;"|",'5_ACOMPANHAMENTO'!$AC$3:$AC$4922)))+((S186&lt;&gt;"")*ISNUMBER(SEARCH("|"&amp;S186&amp;"|",'5_ACOMPANHAMENTO'!$AC$3:$AC$4922)))+((T186&lt;&gt;"")*ISNUMBER(SEARCH("|"&amp;T186&amp;"|",'5_ACOMPANHAMENTO'!$AC$3:$AC$4922)))+((U186&lt;&gt;"")*ISNUMBER(SEARCH("|"&amp;U186&amp;"|",'5_ACOMPANHAMENTO'!$AC$3:$AC$4922)))+((V186&lt;&gt;"")*ISNUMBER(SEARCH("|"&amp;V186&amp;"|",'5_ACOMPANHAMENTO'!$AC$3:$AC$4922)))+((W186&lt;&gt;"")*ISNUMBER(SEARCH("|"&amp;W186&amp;"|",'5_ACOMPANHAMENTO'!$AC$3:$AC$4922)))+((X186&lt;&gt;"")*ISNUMBER(SEARCH("|"&amp;X186&amp;"|",'5_ACOMPANHAMENTO'!$AC$3:$AC$4922)))+((Y186&lt;&gt;"")*ISNUMBER(SEARCH("|"&amp;Y186&amp;"|",'5_ACOMPANHAMENTO'!$AC$3:$AC$4922)))+((Z186&lt;&gt;"")*ISNUMBER(SEARCH("|"&amp;Z186&amp;"|",'5_ACOMPANHAMENTO'!$AC$3:$AC$4922)))+((AA186&lt;&gt;"")*ISNUMBER(SEARCH("|"&amp;AA186&amp;"|",'5_ACOMPANHAMENTO'!$AC$3:$AC$4922)))+((AB186&lt;&gt;"")*ISNUMBER(SEARCH("|"&amp;AB186&amp;"|",'5_ACOMPANHAMENTO'!$AC$3:$AC$4922))))&gt;0)),'5_ACOMPANHAMENTO'!$O$3:$O$4922),0))</f>
        <v/>
      </c>
      <c r="G186" s="7">
        <f>IF(OR($B186="",$C186=""),"",D186-F186)</f>
        <v/>
      </c>
      <c r="H186">
        <f>IF(OR($B186="",$C186=""),"",TRIM($B186&amp;"")&amp;"|"&amp;TRIM($C186&amp;""))</f>
        <v/>
      </c>
      <c r="I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",99)),1,99)))</f>
        <v/>
      </c>
      <c r="J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",99)),100,99)))</f>
        <v/>
      </c>
      <c r="K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",99)),199,99)))</f>
        <v/>
      </c>
      <c r="L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",99)),298,99)))</f>
        <v/>
      </c>
      <c r="M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",99)),397,99)))</f>
        <v/>
      </c>
      <c r="N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",99)),496,99)))</f>
        <v/>
      </c>
      <c r="O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",99)),595,99)))</f>
        <v/>
      </c>
      <c r="P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",99)),694,99)))</f>
        <v/>
      </c>
      <c r="Q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",99)),793,99)))</f>
        <v/>
      </c>
      <c r="R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",99)),892,99)))</f>
        <v/>
      </c>
      <c r="S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",99)),991,99)))</f>
        <v/>
      </c>
      <c r="T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",99)),1090,99)))</f>
        <v/>
      </c>
      <c r="U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",99)),1189,99)))</f>
        <v/>
      </c>
      <c r="V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",99)),1288,99)))</f>
        <v/>
      </c>
      <c r="W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",99)),1387,99)))</f>
        <v/>
      </c>
      <c r="X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",99)),1486,99)))</f>
        <v/>
      </c>
      <c r="Y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",99)),1585,99)))</f>
        <v/>
      </c>
      <c r="Z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",99)),1684,99)))</f>
        <v/>
      </c>
      <c r="AA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",99)),1783,99)))</f>
        <v/>
      </c>
      <c r="AB186" s="1">
        <f>IF($B186="","",TRIM(MID(SUBSTITUTE(TRIM(SUBSTITUTE(SUBSTITUTE(SUBSTITUTE(SUBSTITUTE(SUBSTITUTE(SUBSTITUTE(SUBSTITUTE(SUBSTITUTE(SUBSTITUTE(SUBSTITUTE(SUBSTITUTE(SUBSTITUTE(SUBSTITUTE(SUBSTITUTE(TRIM($B186&amp;""),CHAR(10),"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",REPT(" ",99)),1882,99)))</f>
        <v/>
      </c>
    </row>
    <row r="187" hidden="1" ht="14.25" customHeight="1">
      <c r="A187" s="4">
        <f>IF(OR($B187="",$C187=""),"",IFERROR(INDEX('5_ACOMPANHAMENTO'!$A$3:$A$4922,MATCH(1,INDEX(('5_ACOMPANHAMENTO'!$AD$3:$AD$4922=TRIM($C187&amp;""))*('5_ACOMPANHAMENTO'!$AC$3:$AC$4922&lt;&gt;"")*((((I187&lt;&gt;"")*ISNUMBER(SEARCH("|"&amp;I187&amp;"|",'5_ACOMPANHAMENTO'!$AC$3:$AC$4922)))+((J187&lt;&gt;"")*ISNUMBER(SEARCH("|"&amp;J187&amp;"|",'5_ACOMPANHAMENTO'!$AC$3:$AC$4922)))+((K187&lt;&gt;"")*ISNUMBER(SEARCH("|"&amp;K187&amp;"|",'5_ACOMPANHAMENTO'!$AC$3:$AC$4922)))+((L187&lt;&gt;"")*ISNUMBER(SEARCH("|"&amp;L187&amp;"|",'5_ACOMPANHAMENTO'!$AC$3:$AC$4922)))+((M187&lt;&gt;"")*ISNUMBER(SEARCH("|"&amp;M187&amp;"|",'5_ACOMPANHAMENTO'!$AC$3:$AC$4922)))+((N187&lt;&gt;"")*ISNUMBER(SEARCH("|"&amp;N187&amp;"|",'5_ACOMPANHAMENTO'!$AC$3:$AC$4922)))+((O187&lt;&gt;"")*ISNUMBER(SEARCH("|"&amp;O187&amp;"|",'5_ACOMPANHAMENTO'!$AC$3:$AC$4922)))+((P187&lt;&gt;"")*ISNUMBER(SEARCH("|"&amp;P187&amp;"|",'5_ACOMPANHAMENTO'!$AC$3:$AC$4922)))+((Q187&lt;&gt;"")*ISNUMBER(SEARCH("|"&amp;Q187&amp;"|",'5_ACOMPANHAMENTO'!$AC$3:$AC$4922)))+((R187&lt;&gt;"")*ISNUMBER(SEARCH("|"&amp;R187&amp;"|",'5_ACOMPANHAMENTO'!$AC$3:$AC$4922)))+((S187&lt;&gt;"")*ISNUMBER(SEARCH("|"&amp;S187&amp;"|",'5_ACOMPANHAMENTO'!$AC$3:$AC$4922)))+((T187&lt;&gt;"")*ISNUMBER(SEARCH("|"&amp;T187&amp;"|",'5_ACOMPANHAMENTO'!$AC$3:$AC$4922)))+((U187&lt;&gt;"")*ISNUMBER(SEARCH("|"&amp;U187&amp;"|",'5_ACOMPANHAMENTO'!$AC$3:$AC$4922)))+((V187&lt;&gt;"")*ISNUMBER(SEARCH("|"&amp;V187&amp;"|",'5_ACOMPANHAMENTO'!$AC$3:$AC$4922)))+((W187&lt;&gt;"")*ISNUMBER(SEARCH("|"&amp;W187&amp;"|",'5_ACOMPANHAMENTO'!$AC$3:$AC$4922)))+((X187&lt;&gt;"")*ISNUMBER(SEARCH("|"&amp;X187&amp;"|",'5_ACOMPANHAMENTO'!$AC$3:$AC$4922)))+((Y187&lt;&gt;"")*ISNUMBER(SEARCH("|"&amp;Y187&amp;"|",'5_ACOMPANHAMENTO'!$AC$3:$AC$4922)))+((Z187&lt;&gt;"")*ISNUMBER(SEARCH("|"&amp;Z187&amp;"|",'5_ACOMPANHAMENTO'!$AC$3:$AC$4922)))+((AA187&lt;&gt;"")*ISNUMBER(SEARCH("|"&amp;AA187&amp;"|",'5_ACOMPANHAMENTO'!$AC$3:$AC$4922)))+((AB187&lt;&gt;"")*ISNUMBER(SEARCH("|"&amp;AB187&amp;"|",'5_ACOMPANHAMENTO'!$AC$3:$AC$4922))))&gt;0),0),0)),""))</f>
        <v/>
      </c>
      <c r="B187" s="10" t="n">
        <v>10180</v>
      </c>
      <c r="C187" s="10" t="inlineStr">
        <is>
          <t>COSTURA</t>
        </is>
      </c>
      <c r="D187" s="4">
        <f>IF(OR($B187="",$C187=""),"",IFERROR(SUMPRODUCT(--(('5_ACOMPANHAMENTO'!$AD$3:$AD$4922=TRIM($C187&amp;""))*('5_ACOMPANHAMENTO'!$AC$3:$AC$4922&lt;&gt;"")*((((I187&lt;&gt;"")*ISNUMBER(SEARCH("|"&amp;I187&amp;"|",'5_ACOMPANHAMENTO'!$AC$3:$AC$4922)))+((J187&lt;&gt;"")*ISNUMBER(SEARCH("|"&amp;J187&amp;"|",'5_ACOMPANHAMENTO'!$AC$3:$AC$4922)))+((K187&lt;&gt;"")*ISNUMBER(SEARCH("|"&amp;K187&amp;"|",'5_ACOMPANHAMENTO'!$AC$3:$AC$4922)))+((L187&lt;&gt;"")*ISNUMBER(SEARCH("|"&amp;L187&amp;"|",'5_ACOMPANHAMENTO'!$AC$3:$AC$4922)))+((M187&lt;&gt;"")*ISNUMBER(SEARCH("|"&amp;M187&amp;"|",'5_ACOMPANHAMENTO'!$AC$3:$AC$4922)))+((N187&lt;&gt;"")*ISNUMBER(SEARCH("|"&amp;N187&amp;"|",'5_ACOMPANHAMENTO'!$AC$3:$AC$4922)))+((O187&lt;&gt;"")*ISNUMBER(SEARCH("|"&amp;O187&amp;"|",'5_ACOMPANHAMENTO'!$AC$3:$AC$4922)))+((P187&lt;&gt;"")*ISNUMBER(SEARCH("|"&amp;P187&amp;"|",'5_ACOMPANHAMENTO'!$AC$3:$AC$4922)))+((Q187&lt;&gt;"")*ISNUMBER(SEARCH("|"&amp;Q187&amp;"|",'5_ACOMPANHAMENTO'!$AC$3:$AC$4922)))+((R187&lt;&gt;"")*ISNUMBER(SEARCH("|"&amp;R187&amp;"|",'5_ACOMPANHAMENTO'!$AC$3:$AC$4922)))+((S187&lt;&gt;"")*ISNUMBER(SEARCH("|"&amp;S187&amp;"|",'5_ACOMPANHAMENTO'!$AC$3:$AC$4922)))+((T187&lt;&gt;"")*ISNUMBER(SEARCH("|"&amp;T187&amp;"|",'5_ACOMPANHAMENTO'!$AC$3:$AC$4922)))+((U187&lt;&gt;"")*ISNUMBER(SEARCH("|"&amp;U187&amp;"|",'5_ACOMPANHAMENTO'!$AC$3:$AC$4922)))+((V187&lt;&gt;"")*ISNUMBER(SEARCH("|"&amp;V187&amp;"|",'5_ACOMPANHAMENTO'!$AC$3:$AC$4922)))+((W187&lt;&gt;"")*ISNUMBER(SEARCH("|"&amp;W187&amp;"|",'5_ACOMPANHAMENTO'!$AC$3:$AC$4922)))+((X187&lt;&gt;"")*ISNUMBER(SEARCH("|"&amp;X187&amp;"|",'5_ACOMPANHAMENTO'!$AC$3:$AC$4922)))+((Y187&lt;&gt;"")*ISNUMBER(SEARCH("|"&amp;Y187&amp;"|",'5_ACOMPANHAMENTO'!$AC$3:$AC$4922)))+((Z187&lt;&gt;"")*ISNUMBER(SEARCH("|"&amp;Z187&amp;"|",'5_ACOMPANHAMENTO'!$AC$3:$AC$4922)))+((AA187&lt;&gt;"")*ISNUMBER(SEARCH("|"&amp;AA187&amp;"|",'5_ACOMPANHAMENTO'!$AC$3:$AC$4922)))+((AB187&lt;&gt;"")*ISNUMBER(SEARCH("|"&amp;AB187&amp;"|",'5_ACOMPANHAMENTO'!$AC$3:$AC$4922))))&gt;0)),'5_ACOMPANHAMENTO'!$J$3:$J$4922),0))</f>
        <v/>
      </c>
      <c r="E187" s="4">
        <f>IF(G187=0,"FINALIZADO",IF(TODAY()&gt;A187,"ATRASADO "&amp;TODAY()-A187&amp;" DIAS","ADIANTADO "&amp;A187-TODAY()&amp;" DIAS"))</f>
        <v/>
      </c>
      <c r="F187" s="7">
        <f>IF(OR($B187="",$C187=""),"",IFERROR(SUMPRODUCT(--(('5_ACOMPANHAMENTO'!$AD$3:$AD$4922=TRIM($C187&amp;""))*('5_ACOMPANHAMENTO'!$AC$3:$AC$4922&lt;&gt;"")*((((I187&lt;&gt;"")*ISNUMBER(SEARCH("|"&amp;I187&amp;"|",'5_ACOMPANHAMENTO'!$AC$3:$AC$4922)))+((J187&lt;&gt;"")*ISNUMBER(SEARCH("|"&amp;J187&amp;"|",'5_ACOMPANHAMENTO'!$AC$3:$AC$4922)))+((K187&lt;&gt;"")*ISNUMBER(SEARCH("|"&amp;K187&amp;"|",'5_ACOMPANHAMENTO'!$AC$3:$AC$4922)))+((L187&lt;&gt;"")*ISNUMBER(SEARCH("|"&amp;L187&amp;"|",'5_ACOMPANHAMENTO'!$AC$3:$AC$4922)))+((M187&lt;&gt;"")*ISNUMBER(SEARCH("|"&amp;M187&amp;"|",'5_ACOMPANHAMENTO'!$AC$3:$AC$4922)))+((N187&lt;&gt;"")*ISNUMBER(SEARCH("|"&amp;N187&amp;"|",'5_ACOMPANHAMENTO'!$AC$3:$AC$4922)))+((O187&lt;&gt;"")*ISNUMBER(SEARCH("|"&amp;O187&amp;"|",'5_ACOMPANHAMENTO'!$AC$3:$AC$4922)))+((P187&lt;&gt;"")*ISNUMBER(SEARCH("|"&amp;P187&amp;"|",'5_ACOMPANHAMENTO'!$AC$3:$AC$4922)))+((Q187&lt;&gt;"")*ISNUMBER(SEARCH("|"&amp;Q187&amp;"|",'5_ACOMPANHAMENTO'!$AC$3:$AC$4922)))+((R187&lt;&gt;"")*ISNUMBER(SEARCH("|"&amp;R187&amp;"|",'5_ACOMPANHAMENTO'!$AC$3:$AC$4922)))+((S187&lt;&gt;"")*ISNUMBER(SEARCH("|"&amp;S187&amp;"|",'5_ACOMPANHAMENTO'!$AC$3:$AC$4922)))+((T187&lt;&gt;"")*ISNUMBER(SEARCH("|"&amp;T187&amp;"|",'5_ACOMPANHAMENTO'!$AC$3:$AC$4922)))+((U187&lt;&gt;"")*ISNUMBER(SEARCH("|"&amp;U187&amp;"|",'5_ACOMPANHAMENTO'!$AC$3:$AC$4922)))+((V187&lt;&gt;"")*ISNUMBER(SEARCH("|"&amp;V187&amp;"|",'5_ACOMPANHAMENTO'!$AC$3:$AC$4922)))+((W187&lt;&gt;"")*ISNUMBER(SEARCH("|"&amp;W187&amp;"|",'5_ACOMPANHAMENTO'!$AC$3:$AC$4922)))+((X187&lt;&gt;"")*ISNUMBER(SEARCH("|"&amp;X187&amp;"|",'5_ACOMPANHAMENTO'!$AC$3:$AC$4922)))+((Y187&lt;&gt;"")*ISNUMBER(SEARCH("|"&amp;Y187&amp;"|",'5_ACOMPANHAMENTO'!$AC$3:$AC$4922)))+((Z187&lt;&gt;"")*ISNUMBER(SEARCH("|"&amp;Z187&amp;"|",'5_ACOMPANHAMENTO'!$AC$3:$AC$4922)))+((AA187&lt;&gt;"")*ISNUMBER(SEARCH("|"&amp;AA187&amp;"|",'5_ACOMPANHAMENTO'!$AC$3:$AC$4922)))+((AB187&lt;&gt;"")*ISNUMBER(SEARCH("|"&amp;AB187&amp;"|",'5_ACOMPANHAMENTO'!$AC$3:$AC$4922))))&gt;0)),'5_ACOMPANHAMENTO'!$O$3:$O$4922),0))</f>
        <v/>
      </c>
      <c r="G187" s="7">
        <f>IF(OR($B187="",$C187=""),"",D187-F187)</f>
        <v/>
      </c>
      <c r="H187">
        <f>IF(OR($B187="",$C187=""),"",TRIM($B187&amp;"")&amp;"|"&amp;TRIM($C187&amp;""))</f>
        <v/>
      </c>
      <c r="I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",99)),1,99)))</f>
        <v/>
      </c>
      <c r="J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",99)),100,99)))</f>
        <v/>
      </c>
      <c r="K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",99)),199,99)))</f>
        <v/>
      </c>
      <c r="L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",99)),298,99)))</f>
        <v/>
      </c>
      <c r="M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",99)),397,99)))</f>
        <v/>
      </c>
      <c r="N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",99)),496,99)))</f>
        <v/>
      </c>
      <c r="O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",99)),595,99)))</f>
        <v/>
      </c>
      <c r="P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",99)),694,99)))</f>
        <v/>
      </c>
      <c r="Q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",99)),793,99)))</f>
        <v/>
      </c>
      <c r="R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",99)),892,99)))</f>
        <v/>
      </c>
      <c r="S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",99)),991,99)))</f>
        <v/>
      </c>
      <c r="T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",99)),1090,99)))</f>
        <v/>
      </c>
      <c r="U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",99)),1189,99)))</f>
        <v/>
      </c>
      <c r="V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",99)),1288,99)))</f>
        <v/>
      </c>
      <c r="W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",99)),1387,99)))</f>
        <v/>
      </c>
      <c r="X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",99)),1486,99)))</f>
        <v/>
      </c>
      <c r="Y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",99)),1585,99)))</f>
        <v/>
      </c>
      <c r="Z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",99)),1684,99)))</f>
        <v/>
      </c>
      <c r="AA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",99)),1783,99)))</f>
        <v/>
      </c>
      <c r="AB187" s="1">
        <f>IF($B187="","",TRIM(MID(SUBSTITUTE(TRIM(SUBSTITUTE(SUBSTITUTE(SUBSTITUTE(SUBSTITUTE(SUBSTITUTE(SUBSTITUTE(SUBSTITUTE(SUBSTITUTE(SUBSTITUTE(SUBSTITUTE(SUBSTITUTE(SUBSTITUTE(SUBSTITUTE(SUBSTITUTE(TRIM($B187&amp;""),CHAR(10),"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",REPT(" ",99)),1882,99)))</f>
        <v/>
      </c>
    </row>
    <row r="188" hidden="1" ht="14.25" customHeight="1">
      <c r="A188" s="4">
        <f>IF(OR($B188="",$C188=""),"",IFERROR(INDEX('5_ACOMPANHAMENTO'!$A$3:$A$4922,MATCH(1,INDEX(('5_ACOMPANHAMENTO'!$AD$3:$AD$4922=TRIM($C188&amp;""))*('5_ACOMPANHAMENTO'!$AC$3:$AC$4922&lt;&gt;"")*((((I188&lt;&gt;"")*ISNUMBER(SEARCH("|"&amp;I188&amp;"|",'5_ACOMPANHAMENTO'!$AC$3:$AC$4922)))+((J188&lt;&gt;"")*ISNUMBER(SEARCH("|"&amp;J188&amp;"|",'5_ACOMPANHAMENTO'!$AC$3:$AC$4922)))+((K188&lt;&gt;"")*ISNUMBER(SEARCH("|"&amp;K188&amp;"|",'5_ACOMPANHAMENTO'!$AC$3:$AC$4922)))+((L188&lt;&gt;"")*ISNUMBER(SEARCH("|"&amp;L188&amp;"|",'5_ACOMPANHAMENTO'!$AC$3:$AC$4922)))+((M188&lt;&gt;"")*ISNUMBER(SEARCH("|"&amp;M188&amp;"|",'5_ACOMPANHAMENTO'!$AC$3:$AC$4922)))+((N188&lt;&gt;"")*ISNUMBER(SEARCH("|"&amp;N188&amp;"|",'5_ACOMPANHAMENTO'!$AC$3:$AC$4922)))+((O188&lt;&gt;"")*ISNUMBER(SEARCH("|"&amp;O188&amp;"|",'5_ACOMPANHAMENTO'!$AC$3:$AC$4922)))+((P188&lt;&gt;"")*ISNUMBER(SEARCH("|"&amp;P188&amp;"|",'5_ACOMPANHAMENTO'!$AC$3:$AC$4922)))+((Q188&lt;&gt;"")*ISNUMBER(SEARCH("|"&amp;Q188&amp;"|",'5_ACOMPANHAMENTO'!$AC$3:$AC$4922)))+((R188&lt;&gt;"")*ISNUMBER(SEARCH("|"&amp;R188&amp;"|",'5_ACOMPANHAMENTO'!$AC$3:$AC$4922)))+((S188&lt;&gt;"")*ISNUMBER(SEARCH("|"&amp;S188&amp;"|",'5_ACOMPANHAMENTO'!$AC$3:$AC$4922)))+((T188&lt;&gt;"")*ISNUMBER(SEARCH("|"&amp;T188&amp;"|",'5_ACOMPANHAMENTO'!$AC$3:$AC$4922)))+((U188&lt;&gt;"")*ISNUMBER(SEARCH("|"&amp;U188&amp;"|",'5_ACOMPANHAMENTO'!$AC$3:$AC$4922)))+((V188&lt;&gt;"")*ISNUMBER(SEARCH("|"&amp;V188&amp;"|",'5_ACOMPANHAMENTO'!$AC$3:$AC$4922)))+((W188&lt;&gt;"")*ISNUMBER(SEARCH("|"&amp;W188&amp;"|",'5_ACOMPANHAMENTO'!$AC$3:$AC$4922)))+((X188&lt;&gt;"")*ISNUMBER(SEARCH("|"&amp;X188&amp;"|",'5_ACOMPANHAMENTO'!$AC$3:$AC$4922)))+((Y188&lt;&gt;"")*ISNUMBER(SEARCH("|"&amp;Y188&amp;"|",'5_ACOMPANHAMENTO'!$AC$3:$AC$4922)))+((Z188&lt;&gt;"")*ISNUMBER(SEARCH("|"&amp;Z188&amp;"|",'5_ACOMPANHAMENTO'!$AC$3:$AC$4922)))+((AA188&lt;&gt;"")*ISNUMBER(SEARCH("|"&amp;AA188&amp;"|",'5_ACOMPANHAMENTO'!$AC$3:$AC$4922)))+((AB188&lt;&gt;"")*ISNUMBER(SEARCH("|"&amp;AB188&amp;"|",'5_ACOMPANHAMENTO'!$AC$3:$AC$4922))))&gt;0),0),0)),""))</f>
        <v/>
      </c>
      <c r="B188" s="10" t="n">
        <v>10180.10148</v>
      </c>
      <c r="C188" s="10" t="inlineStr">
        <is>
          <t>FURADEIRA 21</t>
        </is>
      </c>
      <c r="D188" s="4">
        <f>IF(OR($B188="",$C188=""),"",IFERROR(SUMPRODUCT(--(('5_ACOMPANHAMENTO'!$AD$3:$AD$4922=TRIM($C188&amp;""))*('5_ACOMPANHAMENTO'!$AC$3:$AC$4922&lt;&gt;"")*((((I188&lt;&gt;"")*ISNUMBER(SEARCH("|"&amp;I188&amp;"|",'5_ACOMPANHAMENTO'!$AC$3:$AC$4922)))+((J188&lt;&gt;"")*ISNUMBER(SEARCH("|"&amp;J188&amp;"|",'5_ACOMPANHAMENTO'!$AC$3:$AC$4922)))+((K188&lt;&gt;"")*ISNUMBER(SEARCH("|"&amp;K188&amp;"|",'5_ACOMPANHAMENTO'!$AC$3:$AC$4922)))+((L188&lt;&gt;"")*ISNUMBER(SEARCH("|"&amp;L188&amp;"|",'5_ACOMPANHAMENTO'!$AC$3:$AC$4922)))+((M188&lt;&gt;"")*ISNUMBER(SEARCH("|"&amp;M188&amp;"|",'5_ACOMPANHAMENTO'!$AC$3:$AC$4922)))+((N188&lt;&gt;"")*ISNUMBER(SEARCH("|"&amp;N188&amp;"|",'5_ACOMPANHAMENTO'!$AC$3:$AC$4922)))+((O188&lt;&gt;"")*ISNUMBER(SEARCH("|"&amp;O188&amp;"|",'5_ACOMPANHAMENTO'!$AC$3:$AC$4922)))+((P188&lt;&gt;"")*ISNUMBER(SEARCH("|"&amp;P188&amp;"|",'5_ACOMPANHAMENTO'!$AC$3:$AC$4922)))+((Q188&lt;&gt;"")*ISNUMBER(SEARCH("|"&amp;Q188&amp;"|",'5_ACOMPANHAMENTO'!$AC$3:$AC$4922)))+((R188&lt;&gt;"")*ISNUMBER(SEARCH("|"&amp;R188&amp;"|",'5_ACOMPANHAMENTO'!$AC$3:$AC$4922)))+((S188&lt;&gt;"")*ISNUMBER(SEARCH("|"&amp;S188&amp;"|",'5_ACOMPANHAMENTO'!$AC$3:$AC$4922)))+((T188&lt;&gt;"")*ISNUMBER(SEARCH("|"&amp;T188&amp;"|",'5_ACOMPANHAMENTO'!$AC$3:$AC$4922)))+((U188&lt;&gt;"")*ISNUMBER(SEARCH("|"&amp;U188&amp;"|",'5_ACOMPANHAMENTO'!$AC$3:$AC$4922)))+((V188&lt;&gt;"")*ISNUMBER(SEARCH("|"&amp;V188&amp;"|",'5_ACOMPANHAMENTO'!$AC$3:$AC$4922)))+((W188&lt;&gt;"")*ISNUMBER(SEARCH("|"&amp;W188&amp;"|",'5_ACOMPANHAMENTO'!$AC$3:$AC$4922)))+((X188&lt;&gt;"")*ISNUMBER(SEARCH("|"&amp;X188&amp;"|",'5_ACOMPANHAMENTO'!$AC$3:$AC$4922)))+((Y188&lt;&gt;"")*ISNUMBER(SEARCH("|"&amp;Y188&amp;"|",'5_ACOMPANHAMENTO'!$AC$3:$AC$4922)))+((Z188&lt;&gt;"")*ISNUMBER(SEARCH("|"&amp;Z188&amp;"|",'5_ACOMPANHAMENTO'!$AC$3:$AC$4922)))+((AA188&lt;&gt;"")*ISNUMBER(SEARCH("|"&amp;AA188&amp;"|",'5_ACOMPANHAMENTO'!$AC$3:$AC$4922)))+((AB188&lt;&gt;"")*ISNUMBER(SEARCH("|"&amp;AB188&amp;"|",'5_ACOMPANHAMENTO'!$AC$3:$AC$4922))))&gt;0)),'5_ACOMPANHAMENTO'!$J$3:$J$4922),0))</f>
        <v/>
      </c>
      <c r="E188" s="4">
        <f>IF(G188=0,"FINALIZADO",IF(TODAY()&gt;A188,"ATRASADO "&amp;TODAY()-A188&amp;" DIAS","ADIANTADO "&amp;A188-TODAY()&amp;" DIAS"))</f>
        <v/>
      </c>
      <c r="F188" s="7">
        <f>IF(OR($B188="",$C188=""),"",IFERROR(SUMPRODUCT(--(('5_ACOMPANHAMENTO'!$AD$3:$AD$4922=TRIM($C188&amp;""))*('5_ACOMPANHAMENTO'!$AC$3:$AC$4922&lt;&gt;"")*((((I188&lt;&gt;"")*ISNUMBER(SEARCH("|"&amp;I188&amp;"|",'5_ACOMPANHAMENTO'!$AC$3:$AC$4922)))+((J188&lt;&gt;"")*ISNUMBER(SEARCH("|"&amp;J188&amp;"|",'5_ACOMPANHAMENTO'!$AC$3:$AC$4922)))+((K188&lt;&gt;"")*ISNUMBER(SEARCH("|"&amp;K188&amp;"|",'5_ACOMPANHAMENTO'!$AC$3:$AC$4922)))+((L188&lt;&gt;"")*ISNUMBER(SEARCH("|"&amp;L188&amp;"|",'5_ACOMPANHAMENTO'!$AC$3:$AC$4922)))+((M188&lt;&gt;"")*ISNUMBER(SEARCH("|"&amp;M188&amp;"|",'5_ACOMPANHAMENTO'!$AC$3:$AC$4922)))+((N188&lt;&gt;"")*ISNUMBER(SEARCH("|"&amp;N188&amp;"|",'5_ACOMPANHAMENTO'!$AC$3:$AC$4922)))+((O188&lt;&gt;"")*ISNUMBER(SEARCH("|"&amp;O188&amp;"|",'5_ACOMPANHAMENTO'!$AC$3:$AC$4922)))+((P188&lt;&gt;"")*ISNUMBER(SEARCH("|"&amp;P188&amp;"|",'5_ACOMPANHAMENTO'!$AC$3:$AC$4922)))+((Q188&lt;&gt;"")*ISNUMBER(SEARCH("|"&amp;Q188&amp;"|",'5_ACOMPANHAMENTO'!$AC$3:$AC$4922)))+((R188&lt;&gt;"")*ISNUMBER(SEARCH("|"&amp;R188&amp;"|",'5_ACOMPANHAMENTO'!$AC$3:$AC$4922)))+((S188&lt;&gt;"")*ISNUMBER(SEARCH("|"&amp;S188&amp;"|",'5_ACOMPANHAMENTO'!$AC$3:$AC$4922)))+((T188&lt;&gt;"")*ISNUMBER(SEARCH("|"&amp;T188&amp;"|",'5_ACOMPANHAMENTO'!$AC$3:$AC$4922)))+((U188&lt;&gt;"")*ISNUMBER(SEARCH("|"&amp;U188&amp;"|",'5_ACOMPANHAMENTO'!$AC$3:$AC$4922)))+((V188&lt;&gt;"")*ISNUMBER(SEARCH("|"&amp;V188&amp;"|",'5_ACOMPANHAMENTO'!$AC$3:$AC$4922)))+((W188&lt;&gt;"")*ISNUMBER(SEARCH("|"&amp;W188&amp;"|",'5_ACOMPANHAMENTO'!$AC$3:$AC$4922)))+((X188&lt;&gt;"")*ISNUMBER(SEARCH("|"&amp;X188&amp;"|",'5_ACOMPANHAMENTO'!$AC$3:$AC$4922)))+((Y188&lt;&gt;"")*ISNUMBER(SEARCH("|"&amp;Y188&amp;"|",'5_ACOMPANHAMENTO'!$AC$3:$AC$4922)))+((Z188&lt;&gt;"")*ISNUMBER(SEARCH("|"&amp;Z188&amp;"|",'5_ACOMPANHAMENTO'!$AC$3:$AC$4922)))+((AA188&lt;&gt;"")*ISNUMBER(SEARCH("|"&amp;AA188&amp;"|",'5_ACOMPANHAMENTO'!$AC$3:$AC$4922)))+((AB188&lt;&gt;"")*ISNUMBER(SEARCH("|"&amp;AB188&amp;"|",'5_ACOMPANHAMENTO'!$AC$3:$AC$4922))))&gt;0)),'5_ACOMPANHAMENTO'!$O$3:$O$4922),0))</f>
        <v/>
      </c>
      <c r="G188" s="7">
        <f>IF(OR($B188="",$C188=""),"",D188-F188)</f>
        <v/>
      </c>
      <c r="H188">
        <f>IF(OR($B188="",$C188=""),"",TRIM($B188&amp;"")&amp;"|"&amp;TRIM($C188&amp;""))</f>
        <v/>
      </c>
      <c r="I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",99)),1,99)))</f>
        <v/>
      </c>
      <c r="J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",99)),100,99)))</f>
        <v/>
      </c>
      <c r="K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",99)),199,99)))</f>
        <v/>
      </c>
      <c r="L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",99)),298,99)))</f>
        <v/>
      </c>
      <c r="M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",99)),397,99)))</f>
        <v/>
      </c>
      <c r="N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",99)),496,99)))</f>
        <v/>
      </c>
      <c r="O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",99)),595,99)))</f>
        <v/>
      </c>
      <c r="P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",99)),694,99)))</f>
        <v/>
      </c>
      <c r="Q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",99)),793,99)))</f>
        <v/>
      </c>
      <c r="R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",99)),892,99)))</f>
        <v/>
      </c>
      <c r="S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",99)),991,99)))</f>
        <v/>
      </c>
      <c r="T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",99)),1090,99)))</f>
        <v/>
      </c>
      <c r="U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",99)),1189,99)))</f>
        <v/>
      </c>
      <c r="V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",99)),1288,99)))</f>
        <v/>
      </c>
      <c r="W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",99)),1387,99)))</f>
        <v/>
      </c>
      <c r="X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",99)),1486,99)))</f>
        <v/>
      </c>
      <c r="Y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",99)),1585,99)))</f>
        <v/>
      </c>
      <c r="Z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",99)),1684,99)))</f>
        <v/>
      </c>
      <c r="AA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",99)),1783,99)))</f>
        <v/>
      </c>
      <c r="AB188" s="1">
        <f>IF($B188="","",TRIM(MID(SUBSTITUTE(TRIM(SUBSTITUTE(SUBSTITUTE(SUBSTITUTE(SUBSTITUTE(SUBSTITUTE(SUBSTITUTE(SUBSTITUTE(SUBSTITUTE(SUBSTITUTE(SUBSTITUTE(SUBSTITUTE(SUBSTITUTE(SUBSTITUTE(SUBSTITUTE(TRIM($B188&amp;""),CHAR(10),"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",REPT(" ",99)),1882,99)))</f>
        <v/>
      </c>
    </row>
    <row r="189" hidden="1" ht="14.25" customHeight="1">
      <c r="A189" s="4">
        <f>IF(OR($B189="",$C189=""),"",IFERROR(INDEX('5_ACOMPANHAMENTO'!$A$3:$A$4922,MATCH(1,INDEX(('5_ACOMPANHAMENTO'!$AD$3:$AD$4922=TRIM($C189&amp;""))*('5_ACOMPANHAMENTO'!$AC$3:$AC$4922&lt;&gt;"")*((((I189&lt;&gt;"")*ISNUMBER(SEARCH("|"&amp;I189&amp;"|",'5_ACOMPANHAMENTO'!$AC$3:$AC$4922)))+((J189&lt;&gt;"")*ISNUMBER(SEARCH("|"&amp;J189&amp;"|",'5_ACOMPANHAMENTO'!$AC$3:$AC$4922)))+((K189&lt;&gt;"")*ISNUMBER(SEARCH("|"&amp;K189&amp;"|",'5_ACOMPANHAMENTO'!$AC$3:$AC$4922)))+((L189&lt;&gt;"")*ISNUMBER(SEARCH("|"&amp;L189&amp;"|",'5_ACOMPANHAMENTO'!$AC$3:$AC$4922)))+((M189&lt;&gt;"")*ISNUMBER(SEARCH("|"&amp;M189&amp;"|",'5_ACOMPANHAMENTO'!$AC$3:$AC$4922)))+((N189&lt;&gt;"")*ISNUMBER(SEARCH("|"&amp;N189&amp;"|",'5_ACOMPANHAMENTO'!$AC$3:$AC$4922)))+((O189&lt;&gt;"")*ISNUMBER(SEARCH("|"&amp;O189&amp;"|",'5_ACOMPANHAMENTO'!$AC$3:$AC$4922)))+((P189&lt;&gt;"")*ISNUMBER(SEARCH("|"&amp;P189&amp;"|",'5_ACOMPANHAMENTO'!$AC$3:$AC$4922)))+((Q189&lt;&gt;"")*ISNUMBER(SEARCH("|"&amp;Q189&amp;"|",'5_ACOMPANHAMENTO'!$AC$3:$AC$4922)))+((R189&lt;&gt;"")*ISNUMBER(SEARCH("|"&amp;R189&amp;"|",'5_ACOMPANHAMENTO'!$AC$3:$AC$4922)))+((S189&lt;&gt;"")*ISNUMBER(SEARCH("|"&amp;S189&amp;"|",'5_ACOMPANHAMENTO'!$AC$3:$AC$4922)))+((T189&lt;&gt;"")*ISNUMBER(SEARCH("|"&amp;T189&amp;"|",'5_ACOMPANHAMENTO'!$AC$3:$AC$4922)))+((U189&lt;&gt;"")*ISNUMBER(SEARCH("|"&amp;U189&amp;"|",'5_ACOMPANHAMENTO'!$AC$3:$AC$4922)))+((V189&lt;&gt;"")*ISNUMBER(SEARCH("|"&amp;V189&amp;"|",'5_ACOMPANHAMENTO'!$AC$3:$AC$4922)))+((W189&lt;&gt;"")*ISNUMBER(SEARCH("|"&amp;W189&amp;"|",'5_ACOMPANHAMENTO'!$AC$3:$AC$4922)))+((X189&lt;&gt;"")*ISNUMBER(SEARCH("|"&amp;X189&amp;"|",'5_ACOMPANHAMENTO'!$AC$3:$AC$4922)))+((Y189&lt;&gt;"")*ISNUMBER(SEARCH("|"&amp;Y189&amp;"|",'5_ACOMPANHAMENTO'!$AC$3:$AC$4922)))+((Z189&lt;&gt;"")*ISNUMBER(SEARCH("|"&amp;Z189&amp;"|",'5_ACOMPANHAMENTO'!$AC$3:$AC$4922)))+((AA189&lt;&gt;"")*ISNUMBER(SEARCH("|"&amp;AA189&amp;"|",'5_ACOMPANHAMENTO'!$AC$3:$AC$4922)))+((AB189&lt;&gt;"")*ISNUMBER(SEARCH("|"&amp;AB189&amp;"|",'5_ACOMPANHAMENTO'!$AC$3:$AC$4922))))&gt;0),0),0)),""))</f>
        <v/>
      </c>
      <c r="B189" s="10" t="n">
        <v>10180.10148</v>
      </c>
      <c r="C189" s="10" t="inlineStr">
        <is>
          <t>FURADEIRA 21</t>
        </is>
      </c>
      <c r="D189" s="4">
        <f>IF(OR($B189="",$C189=""),"",IFERROR(SUMPRODUCT(--(('5_ACOMPANHAMENTO'!$AD$3:$AD$4922=TRIM($C189&amp;""))*('5_ACOMPANHAMENTO'!$AC$3:$AC$4922&lt;&gt;"")*((((I189&lt;&gt;"")*ISNUMBER(SEARCH("|"&amp;I189&amp;"|",'5_ACOMPANHAMENTO'!$AC$3:$AC$4922)))+((J189&lt;&gt;"")*ISNUMBER(SEARCH("|"&amp;J189&amp;"|",'5_ACOMPANHAMENTO'!$AC$3:$AC$4922)))+((K189&lt;&gt;"")*ISNUMBER(SEARCH("|"&amp;K189&amp;"|",'5_ACOMPANHAMENTO'!$AC$3:$AC$4922)))+((L189&lt;&gt;"")*ISNUMBER(SEARCH("|"&amp;L189&amp;"|",'5_ACOMPANHAMENTO'!$AC$3:$AC$4922)))+((M189&lt;&gt;"")*ISNUMBER(SEARCH("|"&amp;M189&amp;"|",'5_ACOMPANHAMENTO'!$AC$3:$AC$4922)))+((N189&lt;&gt;"")*ISNUMBER(SEARCH("|"&amp;N189&amp;"|",'5_ACOMPANHAMENTO'!$AC$3:$AC$4922)))+((O189&lt;&gt;"")*ISNUMBER(SEARCH("|"&amp;O189&amp;"|",'5_ACOMPANHAMENTO'!$AC$3:$AC$4922)))+((P189&lt;&gt;"")*ISNUMBER(SEARCH("|"&amp;P189&amp;"|",'5_ACOMPANHAMENTO'!$AC$3:$AC$4922)))+((Q189&lt;&gt;"")*ISNUMBER(SEARCH("|"&amp;Q189&amp;"|",'5_ACOMPANHAMENTO'!$AC$3:$AC$4922)))+((R189&lt;&gt;"")*ISNUMBER(SEARCH("|"&amp;R189&amp;"|",'5_ACOMPANHAMENTO'!$AC$3:$AC$4922)))+((S189&lt;&gt;"")*ISNUMBER(SEARCH("|"&amp;S189&amp;"|",'5_ACOMPANHAMENTO'!$AC$3:$AC$4922)))+((T189&lt;&gt;"")*ISNUMBER(SEARCH("|"&amp;T189&amp;"|",'5_ACOMPANHAMENTO'!$AC$3:$AC$4922)))+((U189&lt;&gt;"")*ISNUMBER(SEARCH("|"&amp;U189&amp;"|",'5_ACOMPANHAMENTO'!$AC$3:$AC$4922)))+((V189&lt;&gt;"")*ISNUMBER(SEARCH("|"&amp;V189&amp;"|",'5_ACOMPANHAMENTO'!$AC$3:$AC$4922)))+((W189&lt;&gt;"")*ISNUMBER(SEARCH("|"&amp;W189&amp;"|",'5_ACOMPANHAMENTO'!$AC$3:$AC$4922)))+((X189&lt;&gt;"")*ISNUMBER(SEARCH("|"&amp;X189&amp;"|",'5_ACOMPANHAMENTO'!$AC$3:$AC$4922)))+((Y189&lt;&gt;"")*ISNUMBER(SEARCH("|"&amp;Y189&amp;"|",'5_ACOMPANHAMENTO'!$AC$3:$AC$4922)))+((Z189&lt;&gt;"")*ISNUMBER(SEARCH("|"&amp;Z189&amp;"|",'5_ACOMPANHAMENTO'!$AC$3:$AC$4922)))+((AA189&lt;&gt;"")*ISNUMBER(SEARCH("|"&amp;AA189&amp;"|",'5_ACOMPANHAMENTO'!$AC$3:$AC$4922)))+((AB189&lt;&gt;"")*ISNUMBER(SEARCH("|"&amp;AB189&amp;"|",'5_ACOMPANHAMENTO'!$AC$3:$AC$4922))))&gt;0)),'5_ACOMPANHAMENTO'!$J$3:$J$4922),0))</f>
        <v/>
      </c>
      <c r="E189" s="4">
        <f>IF(G189=0,"FINALIZADO",IF(TODAY()&gt;A189,"ATRASADO "&amp;TODAY()-A189&amp;" DIAS","ADIANTADO "&amp;A189-TODAY()&amp;" DIAS"))</f>
        <v/>
      </c>
      <c r="F189" s="7">
        <f>IF(OR($B189="",$C189=""),"",IFERROR(SUMPRODUCT(--(('5_ACOMPANHAMENTO'!$AD$3:$AD$4922=TRIM($C189&amp;""))*('5_ACOMPANHAMENTO'!$AC$3:$AC$4922&lt;&gt;"")*((((I189&lt;&gt;"")*ISNUMBER(SEARCH("|"&amp;I189&amp;"|",'5_ACOMPANHAMENTO'!$AC$3:$AC$4922)))+((J189&lt;&gt;"")*ISNUMBER(SEARCH("|"&amp;J189&amp;"|",'5_ACOMPANHAMENTO'!$AC$3:$AC$4922)))+((K189&lt;&gt;"")*ISNUMBER(SEARCH("|"&amp;K189&amp;"|",'5_ACOMPANHAMENTO'!$AC$3:$AC$4922)))+((L189&lt;&gt;"")*ISNUMBER(SEARCH("|"&amp;L189&amp;"|",'5_ACOMPANHAMENTO'!$AC$3:$AC$4922)))+((M189&lt;&gt;"")*ISNUMBER(SEARCH("|"&amp;M189&amp;"|",'5_ACOMPANHAMENTO'!$AC$3:$AC$4922)))+((N189&lt;&gt;"")*ISNUMBER(SEARCH("|"&amp;N189&amp;"|",'5_ACOMPANHAMENTO'!$AC$3:$AC$4922)))+((O189&lt;&gt;"")*ISNUMBER(SEARCH("|"&amp;O189&amp;"|",'5_ACOMPANHAMENTO'!$AC$3:$AC$4922)))+((P189&lt;&gt;"")*ISNUMBER(SEARCH("|"&amp;P189&amp;"|",'5_ACOMPANHAMENTO'!$AC$3:$AC$4922)))+((Q189&lt;&gt;"")*ISNUMBER(SEARCH("|"&amp;Q189&amp;"|",'5_ACOMPANHAMENTO'!$AC$3:$AC$4922)))+((R189&lt;&gt;"")*ISNUMBER(SEARCH("|"&amp;R189&amp;"|",'5_ACOMPANHAMENTO'!$AC$3:$AC$4922)))+((S189&lt;&gt;"")*ISNUMBER(SEARCH("|"&amp;S189&amp;"|",'5_ACOMPANHAMENTO'!$AC$3:$AC$4922)))+((T189&lt;&gt;"")*ISNUMBER(SEARCH("|"&amp;T189&amp;"|",'5_ACOMPANHAMENTO'!$AC$3:$AC$4922)))+((U189&lt;&gt;"")*ISNUMBER(SEARCH("|"&amp;U189&amp;"|",'5_ACOMPANHAMENTO'!$AC$3:$AC$4922)))+((V189&lt;&gt;"")*ISNUMBER(SEARCH("|"&amp;V189&amp;"|",'5_ACOMPANHAMENTO'!$AC$3:$AC$4922)))+((W189&lt;&gt;"")*ISNUMBER(SEARCH("|"&amp;W189&amp;"|",'5_ACOMPANHAMENTO'!$AC$3:$AC$4922)))+((X189&lt;&gt;"")*ISNUMBER(SEARCH("|"&amp;X189&amp;"|",'5_ACOMPANHAMENTO'!$AC$3:$AC$4922)))+((Y189&lt;&gt;"")*ISNUMBER(SEARCH("|"&amp;Y189&amp;"|",'5_ACOMPANHAMENTO'!$AC$3:$AC$4922)))+((Z189&lt;&gt;"")*ISNUMBER(SEARCH("|"&amp;Z189&amp;"|",'5_ACOMPANHAMENTO'!$AC$3:$AC$4922)))+((AA189&lt;&gt;"")*ISNUMBER(SEARCH("|"&amp;AA189&amp;"|",'5_ACOMPANHAMENTO'!$AC$3:$AC$4922)))+((AB189&lt;&gt;"")*ISNUMBER(SEARCH("|"&amp;AB189&amp;"|",'5_ACOMPANHAMENTO'!$AC$3:$AC$4922))))&gt;0)),'5_ACOMPANHAMENTO'!$O$3:$O$4922),0))</f>
        <v/>
      </c>
      <c r="G189" s="7">
        <f>IF(OR($B189="",$C189=""),"",D189-F189)</f>
        <v/>
      </c>
      <c r="H189">
        <f>IF(OR($B189="",$C189=""),"",TRIM($B189&amp;"")&amp;"|"&amp;TRIM($C189&amp;""))</f>
        <v/>
      </c>
      <c r="I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",99)),1,99)))</f>
        <v/>
      </c>
      <c r="J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",99)),100,99)))</f>
        <v/>
      </c>
      <c r="K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",99)),199,99)))</f>
        <v/>
      </c>
      <c r="L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",99)),298,99)))</f>
        <v/>
      </c>
      <c r="M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",99)),397,99)))</f>
        <v/>
      </c>
      <c r="N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",99)),496,99)))</f>
        <v/>
      </c>
      <c r="O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",99)),595,99)))</f>
        <v/>
      </c>
      <c r="P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",99)),694,99)))</f>
        <v/>
      </c>
      <c r="Q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",99)),793,99)))</f>
        <v/>
      </c>
      <c r="R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",99)),892,99)))</f>
        <v/>
      </c>
      <c r="S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",99)),991,99)))</f>
        <v/>
      </c>
      <c r="T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",99)),1090,99)))</f>
        <v/>
      </c>
      <c r="U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",99)),1189,99)))</f>
        <v/>
      </c>
      <c r="V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",99)),1288,99)))</f>
        <v/>
      </c>
      <c r="W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",99)),1387,99)))</f>
        <v/>
      </c>
      <c r="X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",99)),1486,99)))</f>
        <v/>
      </c>
      <c r="Y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",99)),1585,99)))</f>
        <v/>
      </c>
      <c r="Z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",99)),1684,99)))</f>
        <v/>
      </c>
      <c r="AA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",99)),1783,99)))</f>
        <v/>
      </c>
      <c r="AB189" s="1">
        <f>IF($B189="","",TRIM(MID(SUBSTITUTE(TRIM(SUBSTITUTE(SUBSTITUTE(SUBSTITUTE(SUBSTITUTE(SUBSTITUTE(SUBSTITUTE(SUBSTITUTE(SUBSTITUTE(SUBSTITUTE(SUBSTITUTE(SUBSTITUTE(SUBSTITUTE(SUBSTITUTE(SUBSTITUTE(TRIM($B189&amp;""),CHAR(10),"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",REPT(" ",99)),1882,99)))</f>
        <v/>
      </c>
    </row>
    <row r="190" hidden="1" ht="14.25" customHeight="1">
      <c r="A190" s="4">
        <f>IF(OR($B190="",$C190=""),"",IFERROR(INDEX('5_ACOMPANHAMENTO'!$A$3:$A$4922,MATCH(1,INDEX(('5_ACOMPANHAMENTO'!$AD$3:$AD$4922=TRIM($C190&amp;""))*('5_ACOMPANHAMENTO'!$AC$3:$AC$4922&lt;&gt;"")*((((I190&lt;&gt;"")*ISNUMBER(SEARCH("|"&amp;I190&amp;"|",'5_ACOMPANHAMENTO'!$AC$3:$AC$4922)))+((J190&lt;&gt;"")*ISNUMBER(SEARCH("|"&amp;J190&amp;"|",'5_ACOMPANHAMENTO'!$AC$3:$AC$4922)))+((K190&lt;&gt;"")*ISNUMBER(SEARCH("|"&amp;K190&amp;"|",'5_ACOMPANHAMENTO'!$AC$3:$AC$4922)))+((L190&lt;&gt;"")*ISNUMBER(SEARCH("|"&amp;L190&amp;"|",'5_ACOMPANHAMENTO'!$AC$3:$AC$4922)))+((M190&lt;&gt;"")*ISNUMBER(SEARCH("|"&amp;M190&amp;"|",'5_ACOMPANHAMENTO'!$AC$3:$AC$4922)))+((N190&lt;&gt;"")*ISNUMBER(SEARCH("|"&amp;N190&amp;"|",'5_ACOMPANHAMENTO'!$AC$3:$AC$4922)))+((O190&lt;&gt;"")*ISNUMBER(SEARCH("|"&amp;O190&amp;"|",'5_ACOMPANHAMENTO'!$AC$3:$AC$4922)))+((P190&lt;&gt;"")*ISNUMBER(SEARCH("|"&amp;P190&amp;"|",'5_ACOMPANHAMENTO'!$AC$3:$AC$4922)))+((Q190&lt;&gt;"")*ISNUMBER(SEARCH("|"&amp;Q190&amp;"|",'5_ACOMPANHAMENTO'!$AC$3:$AC$4922)))+((R190&lt;&gt;"")*ISNUMBER(SEARCH("|"&amp;R190&amp;"|",'5_ACOMPANHAMENTO'!$AC$3:$AC$4922)))+((S190&lt;&gt;"")*ISNUMBER(SEARCH("|"&amp;S190&amp;"|",'5_ACOMPANHAMENTO'!$AC$3:$AC$4922)))+((T190&lt;&gt;"")*ISNUMBER(SEARCH("|"&amp;T190&amp;"|",'5_ACOMPANHAMENTO'!$AC$3:$AC$4922)))+((U190&lt;&gt;"")*ISNUMBER(SEARCH("|"&amp;U190&amp;"|",'5_ACOMPANHAMENTO'!$AC$3:$AC$4922)))+((V190&lt;&gt;"")*ISNUMBER(SEARCH("|"&amp;V190&amp;"|",'5_ACOMPANHAMENTO'!$AC$3:$AC$4922)))+((W190&lt;&gt;"")*ISNUMBER(SEARCH("|"&amp;W190&amp;"|",'5_ACOMPANHAMENTO'!$AC$3:$AC$4922)))+((X190&lt;&gt;"")*ISNUMBER(SEARCH("|"&amp;X190&amp;"|",'5_ACOMPANHAMENTO'!$AC$3:$AC$4922)))+((Y190&lt;&gt;"")*ISNUMBER(SEARCH("|"&amp;Y190&amp;"|",'5_ACOMPANHAMENTO'!$AC$3:$AC$4922)))+((Z190&lt;&gt;"")*ISNUMBER(SEARCH("|"&amp;Z190&amp;"|",'5_ACOMPANHAMENTO'!$AC$3:$AC$4922)))+((AA190&lt;&gt;"")*ISNUMBER(SEARCH("|"&amp;AA190&amp;"|",'5_ACOMPANHAMENTO'!$AC$3:$AC$4922)))+((AB190&lt;&gt;"")*ISNUMBER(SEARCH("|"&amp;AB190&amp;"|",'5_ACOMPANHAMENTO'!$AC$3:$AC$4922))))&gt;0),0),0)),""))</f>
        <v/>
      </c>
      <c r="B190" s="10" t="n">
        <v>10180.10148</v>
      </c>
      <c r="C190" s="10" t="inlineStr">
        <is>
          <t>FURADEIRA 21</t>
        </is>
      </c>
      <c r="D190" s="4">
        <f>IF(OR($B190="",$C190=""),"",IFERROR(SUMPRODUCT(--(('5_ACOMPANHAMENTO'!$AD$3:$AD$4922=TRIM($C190&amp;""))*('5_ACOMPANHAMENTO'!$AC$3:$AC$4922&lt;&gt;"")*((((I190&lt;&gt;"")*ISNUMBER(SEARCH("|"&amp;I190&amp;"|",'5_ACOMPANHAMENTO'!$AC$3:$AC$4922)))+((J190&lt;&gt;"")*ISNUMBER(SEARCH("|"&amp;J190&amp;"|",'5_ACOMPANHAMENTO'!$AC$3:$AC$4922)))+((K190&lt;&gt;"")*ISNUMBER(SEARCH("|"&amp;K190&amp;"|",'5_ACOMPANHAMENTO'!$AC$3:$AC$4922)))+((L190&lt;&gt;"")*ISNUMBER(SEARCH("|"&amp;L190&amp;"|",'5_ACOMPANHAMENTO'!$AC$3:$AC$4922)))+((M190&lt;&gt;"")*ISNUMBER(SEARCH("|"&amp;M190&amp;"|",'5_ACOMPANHAMENTO'!$AC$3:$AC$4922)))+((N190&lt;&gt;"")*ISNUMBER(SEARCH("|"&amp;N190&amp;"|",'5_ACOMPANHAMENTO'!$AC$3:$AC$4922)))+((O190&lt;&gt;"")*ISNUMBER(SEARCH("|"&amp;O190&amp;"|",'5_ACOMPANHAMENTO'!$AC$3:$AC$4922)))+((P190&lt;&gt;"")*ISNUMBER(SEARCH("|"&amp;P190&amp;"|",'5_ACOMPANHAMENTO'!$AC$3:$AC$4922)))+((Q190&lt;&gt;"")*ISNUMBER(SEARCH("|"&amp;Q190&amp;"|",'5_ACOMPANHAMENTO'!$AC$3:$AC$4922)))+((R190&lt;&gt;"")*ISNUMBER(SEARCH("|"&amp;R190&amp;"|",'5_ACOMPANHAMENTO'!$AC$3:$AC$4922)))+((S190&lt;&gt;"")*ISNUMBER(SEARCH("|"&amp;S190&amp;"|",'5_ACOMPANHAMENTO'!$AC$3:$AC$4922)))+((T190&lt;&gt;"")*ISNUMBER(SEARCH("|"&amp;T190&amp;"|",'5_ACOMPANHAMENTO'!$AC$3:$AC$4922)))+((U190&lt;&gt;"")*ISNUMBER(SEARCH("|"&amp;U190&amp;"|",'5_ACOMPANHAMENTO'!$AC$3:$AC$4922)))+((V190&lt;&gt;"")*ISNUMBER(SEARCH("|"&amp;V190&amp;"|",'5_ACOMPANHAMENTO'!$AC$3:$AC$4922)))+((W190&lt;&gt;"")*ISNUMBER(SEARCH("|"&amp;W190&amp;"|",'5_ACOMPANHAMENTO'!$AC$3:$AC$4922)))+((X190&lt;&gt;"")*ISNUMBER(SEARCH("|"&amp;X190&amp;"|",'5_ACOMPANHAMENTO'!$AC$3:$AC$4922)))+((Y190&lt;&gt;"")*ISNUMBER(SEARCH("|"&amp;Y190&amp;"|",'5_ACOMPANHAMENTO'!$AC$3:$AC$4922)))+((Z190&lt;&gt;"")*ISNUMBER(SEARCH("|"&amp;Z190&amp;"|",'5_ACOMPANHAMENTO'!$AC$3:$AC$4922)))+((AA190&lt;&gt;"")*ISNUMBER(SEARCH("|"&amp;AA190&amp;"|",'5_ACOMPANHAMENTO'!$AC$3:$AC$4922)))+((AB190&lt;&gt;"")*ISNUMBER(SEARCH("|"&amp;AB190&amp;"|",'5_ACOMPANHAMENTO'!$AC$3:$AC$4922))))&gt;0)),'5_ACOMPANHAMENTO'!$J$3:$J$4922),0))</f>
        <v/>
      </c>
      <c r="E190" s="4">
        <f>IF(G190=0,"FINALIZADO",IF(TODAY()&gt;A190,"ATRASADO "&amp;TODAY()-A190&amp;" DIAS","ADIANTADO "&amp;A190-TODAY()&amp;" DIAS"))</f>
        <v/>
      </c>
      <c r="F190" s="7">
        <f>IF(OR($B190="",$C190=""),"",IFERROR(SUMPRODUCT(--(('5_ACOMPANHAMENTO'!$AD$3:$AD$4922=TRIM($C190&amp;""))*('5_ACOMPANHAMENTO'!$AC$3:$AC$4922&lt;&gt;"")*((((I190&lt;&gt;"")*ISNUMBER(SEARCH("|"&amp;I190&amp;"|",'5_ACOMPANHAMENTO'!$AC$3:$AC$4922)))+((J190&lt;&gt;"")*ISNUMBER(SEARCH("|"&amp;J190&amp;"|",'5_ACOMPANHAMENTO'!$AC$3:$AC$4922)))+((K190&lt;&gt;"")*ISNUMBER(SEARCH("|"&amp;K190&amp;"|",'5_ACOMPANHAMENTO'!$AC$3:$AC$4922)))+((L190&lt;&gt;"")*ISNUMBER(SEARCH("|"&amp;L190&amp;"|",'5_ACOMPANHAMENTO'!$AC$3:$AC$4922)))+((M190&lt;&gt;"")*ISNUMBER(SEARCH("|"&amp;M190&amp;"|",'5_ACOMPANHAMENTO'!$AC$3:$AC$4922)))+((N190&lt;&gt;"")*ISNUMBER(SEARCH("|"&amp;N190&amp;"|",'5_ACOMPANHAMENTO'!$AC$3:$AC$4922)))+((O190&lt;&gt;"")*ISNUMBER(SEARCH("|"&amp;O190&amp;"|",'5_ACOMPANHAMENTO'!$AC$3:$AC$4922)))+((P190&lt;&gt;"")*ISNUMBER(SEARCH("|"&amp;P190&amp;"|",'5_ACOMPANHAMENTO'!$AC$3:$AC$4922)))+((Q190&lt;&gt;"")*ISNUMBER(SEARCH("|"&amp;Q190&amp;"|",'5_ACOMPANHAMENTO'!$AC$3:$AC$4922)))+((R190&lt;&gt;"")*ISNUMBER(SEARCH("|"&amp;R190&amp;"|",'5_ACOMPANHAMENTO'!$AC$3:$AC$4922)))+((S190&lt;&gt;"")*ISNUMBER(SEARCH("|"&amp;S190&amp;"|",'5_ACOMPANHAMENTO'!$AC$3:$AC$4922)))+((T190&lt;&gt;"")*ISNUMBER(SEARCH("|"&amp;T190&amp;"|",'5_ACOMPANHAMENTO'!$AC$3:$AC$4922)))+((U190&lt;&gt;"")*ISNUMBER(SEARCH("|"&amp;U190&amp;"|",'5_ACOMPANHAMENTO'!$AC$3:$AC$4922)))+((V190&lt;&gt;"")*ISNUMBER(SEARCH("|"&amp;V190&amp;"|",'5_ACOMPANHAMENTO'!$AC$3:$AC$4922)))+((W190&lt;&gt;"")*ISNUMBER(SEARCH("|"&amp;W190&amp;"|",'5_ACOMPANHAMENTO'!$AC$3:$AC$4922)))+((X190&lt;&gt;"")*ISNUMBER(SEARCH("|"&amp;X190&amp;"|",'5_ACOMPANHAMENTO'!$AC$3:$AC$4922)))+((Y190&lt;&gt;"")*ISNUMBER(SEARCH("|"&amp;Y190&amp;"|",'5_ACOMPANHAMENTO'!$AC$3:$AC$4922)))+((Z190&lt;&gt;"")*ISNUMBER(SEARCH("|"&amp;Z190&amp;"|",'5_ACOMPANHAMENTO'!$AC$3:$AC$4922)))+((AA190&lt;&gt;"")*ISNUMBER(SEARCH("|"&amp;AA190&amp;"|",'5_ACOMPANHAMENTO'!$AC$3:$AC$4922)))+((AB190&lt;&gt;"")*ISNUMBER(SEARCH("|"&amp;AB190&amp;"|",'5_ACOMPANHAMENTO'!$AC$3:$AC$4922))))&gt;0)),'5_ACOMPANHAMENTO'!$O$3:$O$4922),0))</f>
        <v/>
      </c>
      <c r="G190" s="7">
        <f>IF(OR($B190="",$C190=""),"",D190-F190)</f>
        <v/>
      </c>
      <c r="H190">
        <f>IF(OR($B190="",$C190=""),"",TRIM($B190&amp;"")&amp;"|"&amp;TRIM($C190&amp;""))</f>
        <v/>
      </c>
      <c r="I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",99)),1,99)))</f>
        <v/>
      </c>
      <c r="J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",99)),100,99)))</f>
        <v/>
      </c>
      <c r="K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",99)),199,99)))</f>
        <v/>
      </c>
      <c r="L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",99)),298,99)))</f>
        <v/>
      </c>
      <c r="M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",99)),397,99)))</f>
        <v/>
      </c>
      <c r="N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",99)),496,99)))</f>
        <v/>
      </c>
      <c r="O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",99)),595,99)))</f>
        <v/>
      </c>
      <c r="P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",99)),694,99)))</f>
        <v/>
      </c>
      <c r="Q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",99)),793,99)))</f>
        <v/>
      </c>
      <c r="R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",99)),892,99)))</f>
        <v/>
      </c>
      <c r="S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",99)),991,99)))</f>
        <v/>
      </c>
      <c r="T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",99)),1090,99)))</f>
        <v/>
      </c>
      <c r="U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",99)),1189,99)))</f>
        <v/>
      </c>
      <c r="V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",99)),1288,99)))</f>
        <v/>
      </c>
      <c r="W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",99)),1387,99)))</f>
        <v/>
      </c>
      <c r="X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",99)),1486,99)))</f>
        <v/>
      </c>
      <c r="Y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",99)),1585,99)))</f>
        <v/>
      </c>
      <c r="Z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",99)),1684,99)))</f>
        <v/>
      </c>
      <c r="AA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",99)),1783,99)))</f>
        <v/>
      </c>
      <c r="AB190" s="1">
        <f>IF($B190="","",TRIM(MID(SUBSTITUTE(TRIM(SUBSTITUTE(SUBSTITUTE(SUBSTITUTE(SUBSTITUTE(SUBSTITUTE(SUBSTITUTE(SUBSTITUTE(SUBSTITUTE(SUBSTITUTE(SUBSTITUTE(SUBSTITUTE(SUBSTITUTE(SUBSTITUTE(SUBSTITUTE(TRIM($B190&amp;""),CHAR(10),"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",REPT(" ",99)),1882,99)))</f>
        <v/>
      </c>
    </row>
    <row r="191" hidden="1" ht="14.25" customHeight="1">
      <c r="A191" s="4">
        <f>IF(OR($B191="",$C191=""),"",IFERROR(INDEX('5_ACOMPANHAMENTO'!$A$3:$A$4922,MATCH(1,INDEX(('5_ACOMPANHAMENTO'!$AD$3:$AD$4922=TRIM($C191&amp;""))*('5_ACOMPANHAMENTO'!$AC$3:$AC$4922&lt;&gt;"")*((((I191&lt;&gt;"")*ISNUMBER(SEARCH("|"&amp;I191&amp;"|",'5_ACOMPANHAMENTO'!$AC$3:$AC$4922)))+((J191&lt;&gt;"")*ISNUMBER(SEARCH("|"&amp;J191&amp;"|",'5_ACOMPANHAMENTO'!$AC$3:$AC$4922)))+((K191&lt;&gt;"")*ISNUMBER(SEARCH("|"&amp;K191&amp;"|",'5_ACOMPANHAMENTO'!$AC$3:$AC$4922)))+((L191&lt;&gt;"")*ISNUMBER(SEARCH("|"&amp;L191&amp;"|",'5_ACOMPANHAMENTO'!$AC$3:$AC$4922)))+((M191&lt;&gt;"")*ISNUMBER(SEARCH("|"&amp;M191&amp;"|",'5_ACOMPANHAMENTO'!$AC$3:$AC$4922)))+((N191&lt;&gt;"")*ISNUMBER(SEARCH("|"&amp;N191&amp;"|",'5_ACOMPANHAMENTO'!$AC$3:$AC$4922)))+((O191&lt;&gt;"")*ISNUMBER(SEARCH("|"&amp;O191&amp;"|",'5_ACOMPANHAMENTO'!$AC$3:$AC$4922)))+((P191&lt;&gt;"")*ISNUMBER(SEARCH("|"&amp;P191&amp;"|",'5_ACOMPANHAMENTO'!$AC$3:$AC$4922)))+((Q191&lt;&gt;"")*ISNUMBER(SEARCH("|"&amp;Q191&amp;"|",'5_ACOMPANHAMENTO'!$AC$3:$AC$4922)))+((R191&lt;&gt;"")*ISNUMBER(SEARCH("|"&amp;R191&amp;"|",'5_ACOMPANHAMENTO'!$AC$3:$AC$4922)))+((S191&lt;&gt;"")*ISNUMBER(SEARCH("|"&amp;S191&amp;"|",'5_ACOMPANHAMENTO'!$AC$3:$AC$4922)))+((T191&lt;&gt;"")*ISNUMBER(SEARCH("|"&amp;T191&amp;"|",'5_ACOMPANHAMENTO'!$AC$3:$AC$4922)))+((U191&lt;&gt;"")*ISNUMBER(SEARCH("|"&amp;U191&amp;"|",'5_ACOMPANHAMENTO'!$AC$3:$AC$4922)))+((V191&lt;&gt;"")*ISNUMBER(SEARCH("|"&amp;V191&amp;"|",'5_ACOMPANHAMENTO'!$AC$3:$AC$4922)))+((W191&lt;&gt;"")*ISNUMBER(SEARCH("|"&amp;W191&amp;"|",'5_ACOMPANHAMENTO'!$AC$3:$AC$4922)))+((X191&lt;&gt;"")*ISNUMBER(SEARCH("|"&amp;X191&amp;"|",'5_ACOMPANHAMENTO'!$AC$3:$AC$4922)))+((Y191&lt;&gt;"")*ISNUMBER(SEARCH("|"&amp;Y191&amp;"|",'5_ACOMPANHAMENTO'!$AC$3:$AC$4922)))+((Z191&lt;&gt;"")*ISNUMBER(SEARCH("|"&amp;Z191&amp;"|",'5_ACOMPANHAMENTO'!$AC$3:$AC$4922)))+((AA191&lt;&gt;"")*ISNUMBER(SEARCH("|"&amp;AA191&amp;"|",'5_ACOMPANHAMENTO'!$AC$3:$AC$4922)))+((AB191&lt;&gt;"")*ISNUMBER(SEARCH("|"&amp;AB191&amp;"|",'5_ACOMPANHAMENTO'!$AC$3:$AC$4922))))&gt;0),0),0)),""))</f>
        <v/>
      </c>
      <c r="B191" s="10" t="n">
        <v>10180.10148</v>
      </c>
      <c r="C191" s="10" t="inlineStr">
        <is>
          <t>FURADEIRA 65</t>
        </is>
      </c>
      <c r="D191" s="4">
        <f>IF(OR($B191="",$C191=""),"",IFERROR(SUMPRODUCT(--(('5_ACOMPANHAMENTO'!$AD$3:$AD$4922=TRIM($C191&amp;""))*('5_ACOMPANHAMENTO'!$AC$3:$AC$4922&lt;&gt;"")*((((I191&lt;&gt;"")*ISNUMBER(SEARCH("|"&amp;I191&amp;"|",'5_ACOMPANHAMENTO'!$AC$3:$AC$4922)))+((J191&lt;&gt;"")*ISNUMBER(SEARCH("|"&amp;J191&amp;"|",'5_ACOMPANHAMENTO'!$AC$3:$AC$4922)))+((K191&lt;&gt;"")*ISNUMBER(SEARCH("|"&amp;K191&amp;"|",'5_ACOMPANHAMENTO'!$AC$3:$AC$4922)))+((L191&lt;&gt;"")*ISNUMBER(SEARCH("|"&amp;L191&amp;"|",'5_ACOMPANHAMENTO'!$AC$3:$AC$4922)))+((M191&lt;&gt;"")*ISNUMBER(SEARCH("|"&amp;M191&amp;"|",'5_ACOMPANHAMENTO'!$AC$3:$AC$4922)))+((N191&lt;&gt;"")*ISNUMBER(SEARCH("|"&amp;N191&amp;"|",'5_ACOMPANHAMENTO'!$AC$3:$AC$4922)))+((O191&lt;&gt;"")*ISNUMBER(SEARCH("|"&amp;O191&amp;"|",'5_ACOMPANHAMENTO'!$AC$3:$AC$4922)))+((P191&lt;&gt;"")*ISNUMBER(SEARCH("|"&amp;P191&amp;"|",'5_ACOMPANHAMENTO'!$AC$3:$AC$4922)))+((Q191&lt;&gt;"")*ISNUMBER(SEARCH("|"&amp;Q191&amp;"|",'5_ACOMPANHAMENTO'!$AC$3:$AC$4922)))+((R191&lt;&gt;"")*ISNUMBER(SEARCH("|"&amp;R191&amp;"|",'5_ACOMPANHAMENTO'!$AC$3:$AC$4922)))+((S191&lt;&gt;"")*ISNUMBER(SEARCH("|"&amp;S191&amp;"|",'5_ACOMPANHAMENTO'!$AC$3:$AC$4922)))+((T191&lt;&gt;"")*ISNUMBER(SEARCH("|"&amp;T191&amp;"|",'5_ACOMPANHAMENTO'!$AC$3:$AC$4922)))+((U191&lt;&gt;"")*ISNUMBER(SEARCH("|"&amp;U191&amp;"|",'5_ACOMPANHAMENTO'!$AC$3:$AC$4922)))+((V191&lt;&gt;"")*ISNUMBER(SEARCH("|"&amp;V191&amp;"|",'5_ACOMPANHAMENTO'!$AC$3:$AC$4922)))+((W191&lt;&gt;"")*ISNUMBER(SEARCH("|"&amp;W191&amp;"|",'5_ACOMPANHAMENTO'!$AC$3:$AC$4922)))+((X191&lt;&gt;"")*ISNUMBER(SEARCH("|"&amp;X191&amp;"|",'5_ACOMPANHAMENTO'!$AC$3:$AC$4922)))+((Y191&lt;&gt;"")*ISNUMBER(SEARCH("|"&amp;Y191&amp;"|",'5_ACOMPANHAMENTO'!$AC$3:$AC$4922)))+((Z191&lt;&gt;"")*ISNUMBER(SEARCH("|"&amp;Z191&amp;"|",'5_ACOMPANHAMENTO'!$AC$3:$AC$4922)))+((AA191&lt;&gt;"")*ISNUMBER(SEARCH("|"&amp;AA191&amp;"|",'5_ACOMPANHAMENTO'!$AC$3:$AC$4922)))+((AB191&lt;&gt;"")*ISNUMBER(SEARCH("|"&amp;AB191&amp;"|",'5_ACOMPANHAMENTO'!$AC$3:$AC$4922))))&gt;0)),'5_ACOMPANHAMENTO'!$J$3:$J$4922),0))</f>
        <v/>
      </c>
      <c r="E191" s="4">
        <f>IF(G191=0,"FINALIZADO",IF(TODAY()&gt;A191,"ATRASADO "&amp;TODAY()-A191&amp;" DIAS","ADIANTADO "&amp;A191-TODAY()&amp;" DIAS"))</f>
        <v/>
      </c>
      <c r="F191" s="7">
        <f>IF(OR($B191="",$C191=""),"",IFERROR(SUMPRODUCT(--(('5_ACOMPANHAMENTO'!$AD$3:$AD$4922=TRIM($C191&amp;""))*('5_ACOMPANHAMENTO'!$AC$3:$AC$4922&lt;&gt;"")*((((I191&lt;&gt;"")*ISNUMBER(SEARCH("|"&amp;I191&amp;"|",'5_ACOMPANHAMENTO'!$AC$3:$AC$4922)))+((J191&lt;&gt;"")*ISNUMBER(SEARCH("|"&amp;J191&amp;"|",'5_ACOMPANHAMENTO'!$AC$3:$AC$4922)))+((K191&lt;&gt;"")*ISNUMBER(SEARCH("|"&amp;K191&amp;"|",'5_ACOMPANHAMENTO'!$AC$3:$AC$4922)))+((L191&lt;&gt;"")*ISNUMBER(SEARCH("|"&amp;L191&amp;"|",'5_ACOMPANHAMENTO'!$AC$3:$AC$4922)))+((M191&lt;&gt;"")*ISNUMBER(SEARCH("|"&amp;M191&amp;"|",'5_ACOMPANHAMENTO'!$AC$3:$AC$4922)))+((N191&lt;&gt;"")*ISNUMBER(SEARCH("|"&amp;N191&amp;"|",'5_ACOMPANHAMENTO'!$AC$3:$AC$4922)))+((O191&lt;&gt;"")*ISNUMBER(SEARCH("|"&amp;O191&amp;"|",'5_ACOMPANHAMENTO'!$AC$3:$AC$4922)))+((P191&lt;&gt;"")*ISNUMBER(SEARCH("|"&amp;P191&amp;"|",'5_ACOMPANHAMENTO'!$AC$3:$AC$4922)))+((Q191&lt;&gt;"")*ISNUMBER(SEARCH("|"&amp;Q191&amp;"|",'5_ACOMPANHAMENTO'!$AC$3:$AC$4922)))+((R191&lt;&gt;"")*ISNUMBER(SEARCH("|"&amp;R191&amp;"|",'5_ACOMPANHAMENTO'!$AC$3:$AC$4922)))+((S191&lt;&gt;"")*ISNUMBER(SEARCH("|"&amp;S191&amp;"|",'5_ACOMPANHAMENTO'!$AC$3:$AC$4922)))+((T191&lt;&gt;"")*ISNUMBER(SEARCH("|"&amp;T191&amp;"|",'5_ACOMPANHAMENTO'!$AC$3:$AC$4922)))+((U191&lt;&gt;"")*ISNUMBER(SEARCH("|"&amp;U191&amp;"|",'5_ACOMPANHAMENTO'!$AC$3:$AC$4922)))+((V191&lt;&gt;"")*ISNUMBER(SEARCH("|"&amp;V191&amp;"|",'5_ACOMPANHAMENTO'!$AC$3:$AC$4922)))+((W191&lt;&gt;"")*ISNUMBER(SEARCH("|"&amp;W191&amp;"|",'5_ACOMPANHAMENTO'!$AC$3:$AC$4922)))+((X191&lt;&gt;"")*ISNUMBER(SEARCH("|"&amp;X191&amp;"|",'5_ACOMPANHAMENTO'!$AC$3:$AC$4922)))+((Y191&lt;&gt;"")*ISNUMBER(SEARCH("|"&amp;Y191&amp;"|",'5_ACOMPANHAMENTO'!$AC$3:$AC$4922)))+((Z191&lt;&gt;"")*ISNUMBER(SEARCH("|"&amp;Z191&amp;"|",'5_ACOMPANHAMENTO'!$AC$3:$AC$4922)))+((AA191&lt;&gt;"")*ISNUMBER(SEARCH("|"&amp;AA191&amp;"|",'5_ACOMPANHAMENTO'!$AC$3:$AC$4922)))+((AB191&lt;&gt;"")*ISNUMBER(SEARCH("|"&amp;AB191&amp;"|",'5_ACOMPANHAMENTO'!$AC$3:$AC$4922))))&gt;0)),'5_ACOMPANHAMENTO'!$O$3:$O$4922),0))</f>
        <v/>
      </c>
      <c r="G191" s="7">
        <f>IF(OR($B191="",$C191=""),"",D191-F191)</f>
        <v/>
      </c>
      <c r="H191">
        <f>IF(OR($B191="",$C191=""),"",TRIM($B191&amp;"")&amp;"|"&amp;TRIM($C191&amp;""))</f>
        <v/>
      </c>
      <c r="I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",99)),1,99)))</f>
        <v/>
      </c>
      <c r="J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",99)),100,99)))</f>
        <v/>
      </c>
      <c r="K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",99)),199,99)))</f>
        <v/>
      </c>
      <c r="L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",99)),298,99)))</f>
        <v/>
      </c>
      <c r="M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",99)),397,99)))</f>
        <v/>
      </c>
      <c r="N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",99)),496,99)))</f>
        <v/>
      </c>
      <c r="O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",99)),595,99)))</f>
        <v/>
      </c>
      <c r="P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",99)),694,99)))</f>
        <v/>
      </c>
      <c r="Q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",99)),793,99)))</f>
        <v/>
      </c>
      <c r="R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",99)),892,99)))</f>
        <v/>
      </c>
      <c r="S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",99)),991,99)))</f>
        <v/>
      </c>
      <c r="T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",99)),1090,99)))</f>
        <v/>
      </c>
      <c r="U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",99)),1189,99)))</f>
        <v/>
      </c>
      <c r="V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",99)),1288,99)))</f>
        <v/>
      </c>
      <c r="W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",99)),1387,99)))</f>
        <v/>
      </c>
      <c r="X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",99)),1486,99)))</f>
        <v/>
      </c>
      <c r="Y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",99)),1585,99)))</f>
        <v/>
      </c>
      <c r="Z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",99)),1684,99)))</f>
        <v/>
      </c>
      <c r="AA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",99)),1783,99)))</f>
        <v/>
      </c>
      <c r="AB191" s="1">
        <f>IF($B191="","",TRIM(MID(SUBSTITUTE(TRIM(SUBSTITUTE(SUBSTITUTE(SUBSTITUTE(SUBSTITUTE(SUBSTITUTE(SUBSTITUTE(SUBSTITUTE(SUBSTITUTE(SUBSTITUTE(SUBSTITUTE(SUBSTITUTE(SUBSTITUTE(SUBSTITUTE(SUBSTITUTE(TRIM($B191&amp;""),CHAR(10),"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",REPT(" ",99)),1882,99)))</f>
        <v/>
      </c>
    </row>
    <row r="192" hidden="1" ht="14.25" customHeight="1">
      <c r="A192" s="4">
        <f>IF(OR($B192="",$C192=""),"",IFERROR(INDEX('5_ACOMPANHAMENTO'!$A$3:$A$4922,MATCH(1,INDEX(('5_ACOMPANHAMENTO'!$AD$3:$AD$4922=TRIM($C192&amp;""))*('5_ACOMPANHAMENTO'!$AC$3:$AC$4922&lt;&gt;"")*((((I192&lt;&gt;"")*ISNUMBER(SEARCH("|"&amp;I192&amp;"|",'5_ACOMPANHAMENTO'!$AC$3:$AC$4922)))+((J192&lt;&gt;"")*ISNUMBER(SEARCH("|"&amp;J192&amp;"|",'5_ACOMPANHAMENTO'!$AC$3:$AC$4922)))+((K192&lt;&gt;"")*ISNUMBER(SEARCH("|"&amp;K192&amp;"|",'5_ACOMPANHAMENTO'!$AC$3:$AC$4922)))+((L192&lt;&gt;"")*ISNUMBER(SEARCH("|"&amp;L192&amp;"|",'5_ACOMPANHAMENTO'!$AC$3:$AC$4922)))+((M192&lt;&gt;"")*ISNUMBER(SEARCH("|"&amp;M192&amp;"|",'5_ACOMPANHAMENTO'!$AC$3:$AC$4922)))+((N192&lt;&gt;"")*ISNUMBER(SEARCH("|"&amp;N192&amp;"|",'5_ACOMPANHAMENTO'!$AC$3:$AC$4922)))+((O192&lt;&gt;"")*ISNUMBER(SEARCH("|"&amp;O192&amp;"|",'5_ACOMPANHAMENTO'!$AC$3:$AC$4922)))+((P192&lt;&gt;"")*ISNUMBER(SEARCH("|"&amp;P192&amp;"|",'5_ACOMPANHAMENTO'!$AC$3:$AC$4922)))+((Q192&lt;&gt;"")*ISNUMBER(SEARCH("|"&amp;Q192&amp;"|",'5_ACOMPANHAMENTO'!$AC$3:$AC$4922)))+((R192&lt;&gt;"")*ISNUMBER(SEARCH("|"&amp;R192&amp;"|",'5_ACOMPANHAMENTO'!$AC$3:$AC$4922)))+((S192&lt;&gt;"")*ISNUMBER(SEARCH("|"&amp;S192&amp;"|",'5_ACOMPANHAMENTO'!$AC$3:$AC$4922)))+((T192&lt;&gt;"")*ISNUMBER(SEARCH("|"&amp;T192&amp;"|",'5_ACOMPANHAMENTO'!$AC$3:$AC$4922)))+((U192&lt;&gt;"")*ISNUMBER(SEARCH("|"&amp;U192&amp;"|",'5_ACOMPANHAMENTO'!$AC$3:$AC$4922)))+((V192&lt;&gt;"")*ISNUMBER(SEARCH("|"&amp;V192&amp;"|",'5_ACOMPANHAMENTO'!$AC$3:$AC$4922)))+((W192&lt;&gt;"")*ISNUMBER(SEARCH("|"&amp;W192&amp;"|",'5_ACOMPANHAMENTO'!$AC$3:$AC$4922)))+((X192&lt;&gt;"")*ISNUMBER(SEARCH("|"&amp;X192&amp;"|",'5_ACOMPANHAMENTO'!$AC$3:$AC$4922)))+((Y192&lt;&gt;"")*ISNUMBER(SEARCH("|"&amp;Y192&amp;"|",'5_ACOMPANHAMENTO'!$AC$3:$AC$4922)))+((Z192&lt;&gt;"")*ISNUMBER(SEARCH("|"&amp;Z192&amp;"|",'5_ACOMPANHAMENTO'!$AC$3:$AC$4922)))+((AA192&lt;&gt;"")*ISNUMBER(SEARCH("|"&amp;AA192&amp;"|",'5_ACOMPANHAMENTO'!$AC$3:$AC$4922)))+((AB192&lt;&gt;"")*ISNUMBER(SEARCH("|"&amp;AB192&amp;"|",'5_ACOMPANHAMENTO'!$AC$3:$AC$4922))))&gt;0),0),0)),""))</f>
        <v/>
      </c>
      <c r="B192" s="10" t="n">
        <v>10180.10148</v>
      </c>
      <c r="C192" s="10" t="inlineStr">
        <is>
          <t>FURADEIRA 65</t>
        </is>
      </c>
      <c r="D192" s="4">
        <f>IF(OR($B192="",$C192=""),"",IFERROR(SUMPRODUCT(--(('5_ACOMPANHAMENTO'!$AD$3:$AD$4922=TRIM($C192&amp;""))*('5_ACOMPANHAMENTO'!$AC$3:$AC$4922&lt;&gt;"")*((((I192&lt;&gt;"")*ISNUMBER(SEARCH("|"&amp;I192&amp;"|",'5_ACOMPANHAMENTO'!$AC$3:$AC$4922)))+((J192&lt;&gt;"")*ISNUMBER(SEARCH("|"&amp;J192&amp;"|",'5_ACOMPANHAMENTO'!$AC$3:$AC$4922)))+((K192&lt;&gt;"")*ISNUMBER(SEARCH("|"&amp;K192&amp;"|",'5_ACOMPANHAMENTO'!$AC$3:$AC$4922)))+((L192&lt;&gt;"")*ISNUMBER(SEARCH("|"&amp;L192&amp;"|",'5_ACOMPANHAMENTO'!$AC$3:$AC$4922)))+((M192&lt;&gt;"")*ISNUMBER(SEARCH("|"&amp;M192&amp;"|",'5_ACOMPANHAMENTO'!$AC$3:$AC$4922)))+((N192&lt;&gt;"")*ISNUMBER(SEARCH("|"&amp;N192&amp;"|",'5_ACOMPANHAMENTO'!$AC$3:$AC$4922)))+((O192&lt;&gt;"")*ISNUMBER(SEARCH("|"&amp;O192&amp;"|",'5_ACOMPANHAMENTO'!$AC$3:$AC$4922)))+((P192&lt;&gt;"")*ISNUMBER(SEARCH("|"&amp;P192&amp;"|",'5_ACOMPANHAMENTO'!$AC$3:$AC$4922)))+((Q192&lt;&gt;"")*ISNUMBER(SEARCH("|"&amp;Q192&amp;"|",'5_ACOMPANHAMENTO'!$AC$3:$AC$4922)))+((R192&lt;&gt;"")*ISNUMBER(SEARCH("|"&amp;R192&amp;"|",'5_ACOMPANHAMENTO'!$AC$3:$AC$4922)))+((S192&lt;&gt;"")*ISNUMBER(SEARCH("|"&amp;S192&amp;"|",'5_ACOMPANHAMENTO'!$AC$3:$AC$4922)))+((T192&lt;&gt;"")*ISNUMBER(SEARCH("|"&amp;T192&amp;"|",'5_ACOMPANHAMENTO'!$AC$3:$AC$4922)))+((U192&lt;&gt;"")*ISNUMBER(SEARCH("|"&amp;U192&amp;"|",'5_ACOMPANHAMENTO'!$AC$3:$AC$4922)))+((V192&lt;&gt;"")*ISNUMBER(SEARCH("|"&amp;V192&amp;"|",'5_ACOMPANHAMENTO'!$AC$3:$AC$4922)))+((W192&lt;&gt;"")*ISNUMBER(SEARCH("|"&amp;W192&amp;"|",'5_ACOMPANHAMENTO'!$AC$3:$AC$4922)))+((X192&lt;&gt;"")*ISNUMBER(SEARCH("|"&amp;X192&amp;"|",'5_ACOMPANHAMENTO'!$AC$3:$AC$4922)))+((Y192&lt;&gt;"")*ISNUMBER(SEARCH("|"&amp;Y192&amp;"|",'5_ACOMPANHAMENTO'!$AC$3:$AC$4922)))+((Z192&lt;&gt;"")*ISNUMBER(SEARCH("|"&amp;Z192&amp;"|",'5_ACOMPANHAMENTO'!$AC$3:$AC$4922)))+((AA192&lt;&gt;"")*ISNUMBER(SEARCH("|"&amp;AA192&amp;"|",'5_ACOMPANHAMENTO'!$AC$3:$AC$4922)))+((AB192&lt;&gt;"")*ISNUMBER(SEARCH("|"&amp;AB192&amp;"|",'5_ACOMPANHAMENTO'!$AC$3:$AC$4922))))&gt;0)),'5_ACOMPANHAMENTO'!$J$3:$J$4922),0))</f>
        <v/>
      </c>
      <c r="E192" s="4">
        <f>IF(G192=0,"FINALIZADO",IF(TODAY()&gt;A192,"ATRASADO "&amp;TODAY()-A192&amp;" DIAS","ADIANTADO "&amp;A192-TODAY()&amp;" DIAS"))</f>
        <v/>
      </c>
      <c r="F192" s="7">
        <f>IF(OR($B192="",$C192=""),"",IFERROR(SUMPRODUCT(--(('5_ACOMPANHAMENTO'!$AD$3:$AD$4922=TRIM($C192&amp;""))*('5_ACOMPANHAMENTO'!$AC$3:$AC$4922&lt;&gt;"")*((((I192&lt;&gt;"")*ISNUMBER(SEARCH("|"&amp;I192&amp;"|",'5_ACOMPANHAMENTO'!$AC$3:$AC$4922)))+((J192&lt;&gt;"")*ISNUMBER(SEARCH("|"&amp;J192&amp;"|",'5_ACOMPANHAMENTO'!$AC$3:$AC$4922)))+((K192&lt;&gt;"")*ISNUMBER(SEARCH("|"&amp;K192&amp;"|",'5_ACOMPANHAMENTO'!$AC$3:$AC$4922)))+((L192&lt;&gt;"")*ISNUMBER(SEARCH("|"&amp;L192&amp;"|",'5_ACOMPANHAMENTO'!$AC$3:$AC$4922)))+((M192&lt;&gt;"")*ISNUMBER(SEARCH("|"&amp;M192&amp;"|",'5_ACOMPANHAMENTO'!$AC$3:$AC$4922)))+((N192&lt;&gt;"")*ISNUMBER(SEARCH("|"&amp;N192&amp;"|",'5_ACOMPANHAMENTO'!$AC$3:$AC$4922)))+((O192&lt;&gt;"")*ISNUMBER(SEARCH("|"&amp;O192&amp;"|",'5_ACOMPANHAMENTO'!$AC$3:$AC$4922)))+((P192&lt;&gt;"")*ISNUMBER(SEARCH("|"&amp;P192&amp;"|",'5_ACOMPANHAMENTO'!$AC$3:$AC$4922)))+((Q192&lt;&gt;"")*ISNUMBER(SEARCH("|"&amp;Q192&amp;"|",'5_ACOMPANHAMENTO'!$AC$3:$AC$4922)))+((R192&lt;&gt;"")*ISNUMBER(SEARCH("|"&amp;R192&amp;"|",'5_ACOMPANHAMENTO'!$AC$3:$AC$4922)))+((S192&lt;&gt;"")*ISNUMBER(SEARCH("|"&amp;S192&amp;"|",'5_ACOMPANHAMENTO'!$AC$3:$AC$4922)))+((T192&lt;&gt;"")*ISNUMBER(SEARCH("|"&amp;T192&amp;"|",'5_ACOMPANHAMENTO'!$AC$3:$AC$4922)))+((U192&lt;&gt;"")*ISNUMBER(SEARCH("|"&amp;U192&amp;"|",'5_ACOMPANHAMENTO'!$AC$3:$AC$4922)))+((V192&lt;&gt;"")*ISNUMBER(SEARCH("|"&amp;V192&amp;"|",'5_ACOMPANHAMENTO'!$AC$3:$AC$4922)))+((W192&lt;&gt;"")*ISNUMBER(SEARCH("|"&amp;W192&amp;"|",'5_ACOMPANHAMENTO'!$AC$3:$AC$4922)))+((X192&lt;&gt;"")*ISNUMBER(SEARCH("|"&amp;X192&amp;"|",'5_ACOMPANHAMENTO'!$AC$3:$AC$4922)))+((Y192&lt;&gt;"")*ISNUMBER(SEARCH("|"&amp;Y192&amp;"|",'5_ACOMPANHAMENTO'!$AC$3:$AC$4922)))+((Z192&lt;&gt;"")*ISNUMBER(SEARCH("|"&amp;Z192&amp;"|",'5_ACOMPANHAMENTO'!$AC$3:$AC$4922)))+((AA192&lt;&gt;"")*ISNUMBER(SEARCH("|"&amp;AA192&amp;"|",'5_ACOMPANHAMENTO'!$AC$3:$AC$4922)))+((AB192&lt;&gt;"")*ISNUMBER(SEARCH("|"&amp;AB192&amp;"|",'5_ACOMPANHAMENTO'!$AC$3:$AC$4922))))&gt;0)),'5_ACOMPANHAMENTO'!$O$3:$O$4922),0))</f>
        <v/>
      </c>
      <c r="G192" s="7">
        <f>IF(OR($B192="",$C192=""),"",D192-F192)</f>
        <v/>
      </c>
      <c r="H192">
        <f>IF(OR($B192="",$C192=""),"",TRIM($B192&amp;"")&amp;"|"&amp;TRIM($C192&amp;""))</f>
        <v/>
      </c>
      <c r="I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",99)),1,99)))</f>
        <v/>
      </c>
      <c r="J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",99)),100,99)))</f>
        <v/>
      </c>
      <c r="K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",99)),199,99)))</f>
        <v/>
      </c>
      <c r="L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",99)),298,99)))</f>
        <v/>
      </c>
      <c r="M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",99)),397,99)))</f>
        <v/>
      </c>
      <c r="N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",99)),496,99)))</f>
        <v/>
      </c>
      <c r="O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",99)),595,99)))</f>
        <v/>
      </c>
      <c r="P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",99)),694,99)))</f>
        <v/>
      </c>
      <c r="Q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",99)),793,99)))</f>
        <v/>
      </c>
      <c r="R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",99)),892,99)))</f>
        <v/>
      </c>
      <c r="S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",99)),991,99)))</f>
        <v/>
      </c>
      <c r="T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",99)),1090,99)))</f>
        <v/>
      </c>
      <c r="U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",99)),1189,99)))</f>
        <v/>
      </c>
      <c r="V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",99)),1288,99)))</f>
        <v/>
      </c>
      <c r="W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",99)),1387,99)))</f>
        <v/>
      </c>
      <c r="X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",99)),1486,99)))</f>
        <v/>
      </c>
      <c r="Y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",99)),1585,99)))</f>
        <v/>
      </c>
      <c r="Z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",99)),1684,99)))</f>
        <v/>
      </c>
      <c r="AA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",99)),1783,99)))</f>
        <v/>
      </c>
      <c r="AB192" s="1">
        <f>IF($B192="","",TRIM(MID(SUBSTITUTE(TRIM(SUBSTITUTE(SUBSTITUTE(SUBSTITUTE(SUBSTITUTE(SUBSTITUTE(SUBSTITUTE(SUBSTITUTE(SUBSTITUTE(SUBSTITUTE(SUBSTITUTE(SUBSTITUTE(SUBSTITUTE(SUBSTITUTE(SUBSTITUTE(TRIM($B192&amp;""),CHAR(10),"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",REPT(" ",99)),1882,99)))</f>
        <v/>
      </c>
    </row>
    <row r="193" hidden="1" ht="14.25" customHeight="1">
      <c r="A193" s="4">
        <f>IF(OR($B193="",$C193=""),"",IFERROR(INDEX('5_ACOMPANHAMENTO'!$A$3:$A$4922,MATCH(1,INDEX(('5_ACOMPANHAMENTO'!$AD$3:$AD$4922=TRIM($C193&amp;""))*('5_ACOMPANHAMENTO'!$AC$3:$AC$4922&lt;&gt;"")*((((I193&lt;&gt;"")*ISNUMBER(SEARCH("|"&amp;I193&amp;"|",'5_ACOMPANHAMENTO'!$AC$3:$AC$4922)))+((J193&lt;&gt;"")*ISNUMBER(SEARCH("|"&amp;J193&amp;"|",'5_ACOMPANHAMENTO'!$AC$3:$AC$4922)))+((K193&lt;&gt;"")*ISNUMBER(SEARCH("|"&amp;K193&amp;"|",'5_ACOMPANHAMENTO'!$AC$3:$AC$4922)))+((L193&lt;&gt;"")*ISNUMBER(SEARCH("|"&amp;L193&amp;"|",'5_ACOMPANHAMENTO'!$AC$3:$AC$4922)))+((M193&lt;&gt;"")*ISNUMBER(SEARCH("|"&amp;M193&amp;"|",'5_ACOMPANHAMENTO'!$AC$3:$AC$4922)))+((N193&lt;&gt;"")*ISNUMBER(SEARCH("|"&amp;N193&amp;"|",'5_ACOMPANHAMENTO'!$AC$3:$AC$4922)))+((O193&lt;&gt;"")*ISNUMBER(SEARCH("|"&amp;O193&amp;"|",'5_ACOMPANHAMENTO'!$AC$3:$AC$4922)))+((P193&lt;&gt;"")*ISNUMBER(SEARCH("|"&amp;P193&amp;"|",'5_ACOMPANHAMENTO'!$AC$3:$AC$4922)))+((Q193&lt;&gt;"")*ISNUMBER(SEARCH("|"&amp;Q193&amp;"|",'5_ACOMPANHAMENTO'!$AC$3:$AC$4922)))+((R193&lt;&gt;"")*ISNUMBER(SEARCH("|"&amp;R193&amp;"|",'5_ACOMPANHAMENTO'!$AC$3:$AC$4922)))+((S193&lt;&gt;"")*ISNUMBER(SEARCH("|"&amp;S193&amp;"|",'5_ACOMPANHAMENTO'!$AC$3:$AC$4922)))+((T193&lt;&gt;"")*ISNUMBER(SEARCH("|"&amp;T193&amp;"|",'5_ACOMPANHAMENTO'!$AC$3:$AC$4922)))+((U193&lt;&gt;"")*ISNUMBER(SEARCH("|"&amp;U193&amp;"|",'5_ACOMPANHAMENTO'!$AC$3:$AC$4922)))+((V193&lt;&gt;"")*ISNUMBER(SEARCH("|"&amp;V193&amp;"|",'5_ACOMPANHAMENTO'!$AC$3:$AC$4922)))+((W193&lt;&gt;"")*ISNUMBER(SEARCH("|"&amp;W193&amp;"|",'5_ACOMPANHAMENTO'!$AC$3:$AC$4922)))+((X193&lt;&gt;"")*ISNUMBER(SEARCH("|"&amp;X193&amp;"|",'5_ACOMPANHAMENTO'!$AC$3:$AC$4922)))+((Y193&lt;&gt;"")*ISNUMBER(SEARCH("|"&amp;Y193&amp;"|",'5_ACOMPANHAMENTO'!$AC$3:$AC$4922)))+((Z193&lt;&gt;"")*ISNUMBER(SEARCH("|"&amp;Z193&amp;"|",'5_ACOMPANHAMENTO'!$AC$3:$AC$4922)))+((AA193&lt;&gt;"")*ISNUMBER(SEARCH("|"&amp;AA193&amp;"|",'5_ACOMPANHAMENTO'!$AC$3:$AC$4922)))+((AB193&lt;&gt;"")*ISNUMBER(SEARCH("|"&amp;AB193&amp;"|",'5_ACOMPANHAMENTO'!$AC$3:$AC$4922))))&gt;0),0),0)),""))</f>
        <v/>
      </c>
      <c r="B193" s="10" t="n">
        <v>10180.10148</v>
      </c>
      <c r="C193" s="10" t="inlineStr">
        <is>
          <t>FURADEIRA 65</t>
        </is>
      </c>
      <c r="D193" s="4">
        <f>IF(OR($B193="",$C193=""),"",IFERROR(SUMPRODUCT(--(('5_ACOMPANHAMENTO'!$AD$3:$AD$4922=TRIM($C193&amp;""))*('5_ACOMPANHAMENTO'!$AC$3:$AC$4922&lt;&gt;"")*((((I193&lt;&gt;"")*ISNUMBER(SEARCH("|"&amp;I193&amp;"|",'5_ACOMPANHAMENTO'!$AC$3:$AC$4922)))+((J193&lt;&gt;"")*ISNUMBER(SEARCH("|"&amp;J193&amp;"|",'5_ACOMPANHAMENTO'!$AC$3:$AC$4922)))+((K193&lt;&gt;"")*ISNUMBER(SEARCH("|"&amp;K193&amp;"|",'5_ACOMPANHAMENTO'!$AC$3:$AC$4922)))+((L193&lt;&gt;"")*ISNUMBER(SEARCH("|"&amp;L193&amp;"|",'5_ACOMPANHAMENTO'!$AC$3:$AC$4922)))+((M193&lt;&gt;"")*ISNUMBER(SEARCH("|"&amp;M193&amp;"|",'5_ACOMPANHAMENTO'!$AC$3:$AC$4922)))+((N193&lt;&gt;"")*ISNUMBER(SEARCH("|"&amp;N193&amp;"|",'5_ACOMPANHAMENTO'!$AC$3:$AC$4922)))+((O193&lt;&gt;"")*ISNUMBER(SEARCH("|"&amp;O193&amp;"|",'5_ACOMPANHAMENTO'!$AC$3:$AC$4922)))+((P193&lt;&gt;"")*ISNUMBER(SEARCH("|"&amp;P193&amp;"|",'5_ACOMPANHAMENTO'!$AC$3:$AC$4922)))+((Q193&lt;&gt;"")*ISNUMBER(SEARCH("|"&amp;Q193&amp;"|",'5_ACOMPANHAMENTO'!$AC$3:$AC$4922)))+((R193&lt;&gt;"")*ISNUMBER(SEARCH("|"&amp;R193&amp;"|",'5_ACOMPANHAMENTO'!$AC$3:$AC$4922)))+((S193&lt;&gt;"")*ISNUMBER(SEARCH("|"&amp;S193&amp;"|",'5_ACOMPANHAMENTO'!$AC$3:$AC$4922)))+((T193&lt;&gt;"")*ISNUMBER(SEARCH("|"&amp;T193&amp;"|",'5_ACOMPANHAMENTO'!$AC$3:$AC$4922)))+((U193&lt;&gt;"")*ISNUMBER(SEARCH("|"&amp;U193&amp;"|",'5_ACOMPANHAMENTO'!$AC$3:$AC$4922)))+((V193&lt;&gt;"")*ISNUMBER(SEARCH("|"&amp;V193&amp;"|",'5_ACOMPANHAMENTO'!$AC$3:$AC$4922)))+((W193&lt;&gt;"")*ISNUMBER(SEARCH("|"&amp;W193&amp;"|",'5_ACOMPANHAMENTO'!$AC$3:$AC$4922)))+((X193&lt;&gt;"")*ISNUMBER(SEARCH("|"&amp;X193&amp;"|",'5_ACOMPANHAMENTO'!$AC$3:$AC$4922)))+((Y193&lt;&gt;"")*ISNUMBER(SEARCH("|"&amp;Y193&amp;"|",'5_ACOMPANHAMENTO'!$AC$3:$AC$4922)))+((Z193&lt;&gt;"")*ISNUMBER(SEARCH("|"&amp;Z193&amp;"|",'5_ACOMPANHAMENTO'!$AC$3:$AC$4922)))+((AA193&lt;&gt;"")*ISNUMBER(SEARCH("|"&amp;AA193&amp;"|",'5_ACOMPANHAMENTO'!$AC$3:$AC$4922)))+((AB193&lt;&gt;"")*ISNUMBER(SEARCH("|"&amp;AB193&amp;"|",'5_ACOMPANHAMENTO'!$AC$3:$AC$4922))))&gt;0)),'5_ACOMPANHAMENTO'!$J$3:$J$4922),0))</f>
        <v/>
      </c>
      <c r="E193" s="4">
        <f>IF(G193=0,"FINALIZADO",IF(TODAY()&gt;A193,"ATRASADO "&amp;TODAY()-A193&amp;" DIAS","ADIANTADO "&amp;A193-TODAY()&amp;" DIAS"))</f>
        <v/>
      </c>
      <c r="F193" s="7">
        <f>IF(OR($B193="",$C193=""),"",IFERROR(SUMPRODUCT(--(('5_ACOMPANHAMENTO'!$AD$3:$AD$4922=TRIM($C193&amp;""))*('5_ACOMPANHAMENTO'!$AC$3:$AC$4922&lt;&gt;"")*((((I193&lt;&gt;"")*ISNUMBER(SEARCH("|"&amp;I193&amp;"|",'5_ACOMPANHAMENTO'!$AC$3:$AC$4922)))+((J193&lt;&gt;"")*ISNUMBER(SEARCH("|"&amp;J193&amp;"|",'5_ACOMPANHAMENTO'!$AC$3:$AC$4922)))+((K193&lt;&gt;"")*ISNUMBER(SEARCH("|"&amp;K193&amp;"|",'5_ACOMPANHAMENTO'!$AC$3:$AC$4922)))+((L193&lt;&gt;"")*ISNUMBER(SEARCH("|"&amp;L193&amp;"|",'5_ACOMPANHAMENTO'!$AC$3:$AC$4922)))+((M193&lt;&gt;"")*ISNUMBER(SEARCH("|"&amp;M193&amp;"|",'5_ACOMPANHAMENTO'!$AC$3:$AC$4922)))+((N193&lt;&gt;"")*ISNUMBER(SEARCH("|"&amp;N193&amp;"|",'5_ACOMPANHAMENTO'!$AC$3:$AC$4922)))+((O193&lt;&gt;"")*ISNUMBER(SEARCH("|"&amp;O193&amp;"|",'5_ACOMPANHAMENTO'!$AC$3:$AC$4922)))+((P193&lt;&gt;"")*ISNUMBER(SEARCH("|"&amp;P193&amp;"|",'5_ACOMPANHAMENTO'!$AC$3:$AC$4922)))+((Q193&lt;&gt;"")*ISNUMBER(SEARCH("|"&amp;Q193&amp;"|",'5_ACOMPANHAMENTO'!$AC$3:$AC$4922)))+((R193&lt;&gt;"")*ISNUMBER(SEARCH("|"&amp;R193&amp;"|",'5_ACOMPANHAMENTO'!$AC$3:$AC$4922)))+((S193&lt;&gt;"")*ISNUMBER(SEARCH("|"&amp;S193&amp;"|",'5_ACOMPANHAMENTO'!$AC$3:$AC$4922)))+((T193&lt;&gt;"")*ISNUMBER(SEARCH("|"&amp;T193&amp;"|",'5_ACOMPANHAMENTO'!$AC$3:$AC$4922)))+((U193&lt;&gt;"")*ISNUMBER(SEARCH("|"&amp;U193&amp;"|",'5_ACOMPANHAMENTO'!$AC$3:$AC$4922)))+((V193&lt;&gt;"")*ISNUMBER(SEARCH("|"&amp;V193&amp;"|",'5_ACOMPANHAMENTO'!$AC$3:$AC$4922)))+((W193&lt;&gt;"")*ISNUMBER(SEARCH("|"&amp;W193&amp;"|",'5_ACOMPANHAMENTO'!$AC$3:$AC$4922)))+((X193&lt;&gt;"")*ISNUMBER(SEARCH("|"&amp;X193&amp;"|",'5_ACOMPANHAMENTO'!$AC$3:$AC$4922)))+((Y193&lt;&gt;"")*ISNUMBER(SEARCH("|"&amp;Y193&amp;"|",'5_ACOMPANHAMENTO'!$AC$3:$AC$4922)))+((Z193&lt;&gt;"")*ISNUMBER(SEARCH("|"&amp;Z193&amp;"|",'5_ACOMPANHAMENTO'!$AC$3:$AC$4922)))+((AA193&lt;&gt;"")*ISNUMBER(SEARCH("|"&amp;AA193&amp;"|",'5_ACOMPANHAMENTO'!$AC$3:$AC$4922)))+((AB193&lt;&gt;"")*ISNUMBER(SEARCH("|"&amp;AB193&amp;"|",'5_ACOMPANHAMENTO'!$AC$3:$AC$4922))))&gt;0)),'5_ACOMPANHAMENTO'!$O$3:$O$4922),0))</f>
        <v/>
      </c>
      <c r="G193" s="7">
        <f>IF(OR($B193="",$C193=""),"",D193-F193)</f>
        <v/>
      </c>
      <c r="H193">
        <f>IF(OR($B193="",$C193=""),"",TRIM($B193&amp;"")&amp;"|"&amp;TRIM($C193&amp;""))</f>
        <v/>
      </c>
      <c r="I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",99)),1,99)))</f>
        <v/>
      </c>
      <c r="J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",99)),100,99)))</f>
        <v/>
      </c>
      <c r="K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",99)),199,99)))</f>
        <v/>
      </c>
      <c r="L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",99)),298,99)))</f>
        <v/>
      </c>
      <c r="M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",99)),397,99)))</f>
        <v/>
      </c>
      <c r="N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",99)),496,99)))</f>
        <v/>
      </c>
      <c r="O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",99)),595,99)))</f>
        <v/>
      </c>
      <c r="P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",99)),694,99)))</f>
        <v/>
      </c>
      <c r="Q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",99)),793,99)))</f>
        <v/>
      </c>
      <c r="R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",99)),892,99)))</f>
        <v/>
      </c>
      <c r="S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",99)),991,99)))</f>
        <v/>
      </c>
      <c r="T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",99)),1090,99)))</f>
        <v/>
      </c>
      <c r="U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",99)),1189,99)))</f>
        <v/>
      </c>
      <c r="V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",99)),1288,99)))</f>
        <v/>
      </c>
      <c r="W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",99)),1387,99)))</f>
        <v/>
      </c>
      <c r="X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",99)),1486,99)))</f>
        <v/>
      </c>
      <c r="Y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",99)),1585,99)))</f>
        <v/>
      </c>
      <c r="Z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",99)),1684,99)))</f>
        <v/>
      </c>
      <c r="AA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",99)),1783,99)))</f>
        <v/>
      </c>
      <c r="AB193" s="1">
        <f>IF($B193="","",TRIM(MID(SUBSTITUTE(TRIM(SUBSTITUTE(SUBSTITUTE(SUBSTITUTE(SUBSTITUTE(SUBSTITUTE(SUBSTITUTE(SUBSTITUTE(SUBSTITUTE(SUBSTITUTE(SUBSTITUTE(SUBSTITUTE(SUBSTITUTE(SUBSTITUTE(SUBSTITUTE(TRIM($B193&amp;""),CHAR(10),"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",REPT(" ",99)),1882,99)))</f>
        <v/>
      </c>
    </row>
    <row r="194" hidden="1" ht="14.25" customHeight="1">
      <c r="A194" s="4">
        <f>IF(OR($B194="",$C194=""),"",IFERROR(INDEX('5_ACOMPANHAMENTO'!$A$3:$A$4922,MATCH(1,INDEX(('5_ACOMPANHAMENTO'!$AD$3:$AD$4922=TRIM($C194&amp;""))*('5_ACOMPANHAMENTO'!$AC$3:$AC$4922&lt;&gt;"")*((((I194&lt;&gt;"")*ISNUMBER(SEARCH("|"&amp;I194&amp;"|",'5_ACOMPANHAMENTO'!$AC$3:$AC$4922)))+((J194&lt;&gt;"")*ISNUMBER(SEARCH("|"&amp;J194&amp;"|",'5_ACOMPANHAMENTO'!$AC$3:$AC$4922)))+((K194&lt;&gt;"")*ISNUMBER(SEARCH("|"&amp;K194&amp;"|",'5_ACOMPANHAMENTO'!$AC$3:$AC$4922)))+((L194&lt;&gt;"")*ISNUMBER(SEARCH("|"&amp;L194&amp;"|",'5_ACOMPANHAMENTO'!$AC$3:$AC$4922)))+((M194&lt;&gt;"")*ISNUMBER(SEARCH("|"&amp;M194&amp;"|",'5_ACOMPANHAMENTO'!$AC$3:$AC$4922)))+((N194&lt;&gt;"")*ISNUMBER(SEARCH("|"&amp;N194&amp;"|",'5_ACOMPANHAMENTO'!$AC$3:$AC$4922)))+((O194&lt;&gt;"")*ISNUMBER(SEARCH("|"&amp;O194&amp;"|",'5_ACOMPANHAMENTO'!$AC$3:$AC$4922)))+((P194&lt;&gt;"")*ISNUMBER(SEARCH("|"&amp;P194&amp;"|",'5_ACOMPANHAMENTO'!$AC$3:$AC$4922)))+((Q194&lt;&gt;"")*ISNUMBER(SEARCH("|"&amp;Q194&amp;"|",'5_ACOMPANHAMENTO'!$AC$3:$AC$4922)))+((R194&lt;&gt;"")*ISNUMBER(SEARCH("|"&amp;R194&amp;"|",'5_ACOMPANHAMENTO'!$AC$3:$AC$4922)))+((S194&lt;&gt;"")*ISNUMBER(SEARCH("|"&amp;S194&amp;"|",'5_ACOMPANHAMENTO'!$AC$3:$AC$4922)))+((T194&lt;&gt;"")*ISNUMBER(SEARCH("|"&amp;T194&amp;"|",'5_ACOMPANHAMENTO'!$AC$3:$AC$4922)))+((U194&lt;&gt;"")*ISNUMBER(SEARCH("|"&amp;U194&amp;"|",'5_ACOMPANHAMENTO'!$AC$3:$AC$4922)))+((V194&lt;&gt;"")*ISNUMBER(SEARCH("|"&amp;V194&amp;"|",'5_ACOMPANHAMENTO'!$AC$3:$AC$4922)))+((W194&lt;&gt;"")*ISNUMBER(SEARCH("|"&amp;W194&amp;"|",'5_ACOMPANHAMENTO'!$AC$3:$AC$4922)))+((X194&lt;&gt;"")*ISNUMBER(SEARCH("|"&amp;X194&amp;"|",'5_ACOMPANHAMENTO'!$AC$3:$AC$4922)))+((Y194&lt;&gt;"")*ISNUMBER(SEARCH("|"&amp;Y194&amp;"|",'5_ACOMPANHAMENTO'!$AC$3:$AC$4922)))+((Z194&lt;&gt;"")*ISNUMBER(SEARCH("|"&amp;Z194&amp;"|",'5_ACOMPANHAMENTO'!$AC$3:$AC$4922)))+((AA194&lt;&gt;"")*ISNUMBER(SEARCH("|"&amp;AA194&amp;"|",'5_ACOMPANHAMENTO'!$AC$3:$AC$4922)))+((AB194&lt;&gt;"")*ISNUMBER(SEARCH("|"&amp;AB194&amp;"|",'5_ACOMPANHAMENTO'!$AC$3:$AC$4922))))&gt;0),0),0)),""))</f>
        <v/>
      </c>
      <c r="B194" s="10" t="n">
        <v>10180.10148</v>
      </c>
      <c r="C194" s="10" t="inlineStr">
        <is>
          <t xml:space="preserve">FURADEIRA 20 </t>
        </is>
      </c>
      <c r="D194" s="4">
        <f>IF(OR($B194="",$C194=""),"",IFERROR(SUMPRODUCT(--(('5_ACOMPANHAMENTO'!$AD$3:$AD$4922=TRIM($C194&amp;""))*('5_ACOMPANHAMENTO'!$AC$3:$AC$4922&lt;&gt;"")*((((I194&lt;&gt;"")*ISNUMBER(SEARCH("|"&amp;I194&amp;"|",'5_ACOMPANHAMENTO'!$AC$3:$AC$4922)))+((J194&lt;&gt;"")*ISNUMBER(SEARCH("|"&amp;J194&amp;"|",'5_ACOMPANHAMENTO'!$AC$3:$AC$4922)))+((K194&lt;&gt;"")*ISNUMBER(SEARCH("|"&amp;K194&amp;"|",'5_ACOMPANHAMENTO'!$AC$3:$AC$4922)))+((L194&lt;&gt;"")*ISNUMBER(SEARCH("|"&amp;L194&amp;"|",'5_ACOMPANHAMENTO'!$AC$3:$AC$4922)))+((M194&lt;&gt;"")*ISNUMBER(SEARCH("|"&amp;M194&amp;"|",'5_ACOMPANHAMENTO'!$AC$3:$AC$4922)))+((N194&lt;&gt;"")*ISNUMBER(SEARCH("|"&amp;N194&amp;"|",'5_ACOMPANHAMENTO'!$AC$3:$AC$4922)))+((O194&lt;&gt;"")*ISNUMBER(SEARCH("|"&amp;O194&amp;"|",'5_ACOMPANHAMENTO'!$AC$3:$AC$4922)))+((P194&lt;&gt;"")*ISNUMBER(SEARCH("|"&amp;P194&amp;"|",'5_ACOMPANHAMENTO'!$AC$3:$AC$4922)))+((Q194&lt;&gt;"")*ISNUMBER(SEARCH("|"&amp;Q194&amp;"|",'5_ACOMPANHAMENTO'!$AC$3:$AC$4922)))+((R194&lt;&gt;"")*ISNUMBER(SEARCH("|"&amp;R194&amp;"|",'5_ACOMPANHAMENTO'!$AC$3:$AC$4922)))+((S194&lt;&gt;"")*ISNUMBER(SEARCH("|"&amp;S194&amp;"|",'5_ACOMPANHAMENTO'!$AC$3:$AC$4922)))+((T194&lt;&gt;"")*ISNUMBER(SEARCH("|"&amp;T194&amp;"|",'5_ACOMPANHAMENTO'!$AC$3:$AC$4922)))+((U194&lt;&gt;"")*ISNUMBER(SEARCH("|"&amp;U194&amp;"|",'5_ACOMPANHAMENTO'!$AC$3:$AC$4922)))+((V194&lt;&gt;"")*ISNUMBER(SEARCH("|"&amp;V194&amp;"|",'5_ACOMPANHAMENTO'!$AC$3:$AC$4922)))+((W194&lt;&gt;"")*ISNUMBER(SEARCH("|"&amp;W194&amp;"|",'5_ACOMPANHAMENTO'!$AC$3:$AC$4922)))+((X194&lt;&gt;"")*ISNUMBER(SEARCH("|"&amp;X194&amp;"|",'5_ACOMPANHAMENTO'!$AC$3:$AC$4922)))+((Y194&lt;&gt;"")*ISNUMBER(SEARCH("|"&amp;Y194&amp;"|",'5_ACOMPANHAMENTO'!$AC$3:$AC$4922)))+((Z194&lt;&gt;"")*ISNUMBER(SEARCH("|"&amp;Z194&amp;"|",'5_ACOMPANHAMENTO'!$AC$3:$AC$4922)))+((AA194&lt;&gt;"")*ISNUMBER(SEARCH("|"&amp;AA194&amp;"|",'5_ACOMPANHAMENTO'!$AC$3:$AC$4922)))+((AB194&lt;&gt;"")*ISNUMBER(SEARCH("|"&amp;AB194&amp;"|",'5_ACOMPANHAMENTO'!$AC$3:$AC$4922))))&gt;0)),'5_ACOMPANHAMENTO'!$J$3:$J$4922),0))</f>
        <v/>
      </c>
      <c r="E194" s="4">
        <f>IF(G194=0,"FINALIZADO",IF(TODAY()&gt;A194,"ATRASADO "&amp;TODAY()-A194&amp;" DIAS","ADIANTADO "&amp;A194-TODAY()&amp;" DIAS"))</f>
        <v/>
      </c>
      <c r="F194" s="7">
        <f>IF(OR($B194="",$C194=""),"",IFERROR(SUMPRODUCT(--(('5_ACOMPANHAMENTO'!$AD$3:$AD$4922=TRIM($C194&amp;""))*('5_ACOMPANHAMENTO'!$AC$3:$AC$4922&lt;&gt;"")*((((I194&lt;&gt;"")*ISNUMBER(SEARCH("|"&amp;I194&amp;"|",'5_ACOMPANHAMENTO'!$AC$3:$AC$4922)))+((J194&lt;&gt;"")*ISNUMBER(SEARCH("|"&amp;J194&amp;"|",'5_ACOMPANHAMENTO'!$AC$3:$AC$4922)))+((K194&lt;&gt;"")*ISNUMBER(SEARCH("|"&amp;K194&amp;"|",'5_ACOMPANHAMENTO'!$AC$3:$AC$4922)))+((L194&lt;&gt;"")*ISNUMBER(SEARCH("|"&amp;L194&amp;"|",'5_ACOMPANHAMENTO'!$AC$3:$AC$4922)))+((M194&lt;&gt;"")*ISNUMBER(SEARCH("|"&amp;M194&amp;"|",'5_ACOMPANHAMENTO'!$AC$3:$AC$4922)))+((N194&lt;&gt;"")*ISNUMBER(SEARCH("|"&amp;N194&amp;"|",'5_ACOMPANHAMENTO'!$AC$3:$AC$4922)))+((O194&lt;&gt;"")*ISNUMBER(SEARCH("|"&amp;O194&amp;"|",'5_ACOMPANHAMENTO'!$AC$3:$AC$4922)))+((P194&lt;&gt;"")*ISNUMBER(SEARCH("|"&amp;P194&amp;"|",'5_ACOMPANHAMENTO'!$AC$3:$AC$4922)))+((Q194&lt;&gt;"")*ISNUMBER(SEARCH("|"&amp;Q194&amp;"|",'5_ACOMPANHAMENTO'!$AC$3:$AC$4922)))+((R194&lt;&gt;"")*ISNUMBER(SEARCH("|"&amp;R194&amp;"|",'5_ACOMPANHAMENTO'!$AC$3:$AC$4922)))+((S194&lt;&gt;"")*ISNUMBER(SEARCH("|"&amp;S194&amp;"|",'5_ACOMPANHAMENTO'!$AC$3:$AC$4922)))+((T194&lt;&gt;"")*ISNUMBER(SEARCH("|"&amp;T194&amp;"|",'5_ACOMPANHAMENTO'!$AC$3:$AC$4922)))+((U194&lt;&gt;"")*ISNUMBER(SEARCH("|"&amp;U194&amp;"|",'5_ACOMPANHAMENTO'!$AC$3:$AC$4922)))+((V194&lt;&gt;"")*ISNUMBER(SEARCH("|"&amp;V194&amp;"|",'5_ACOMPANHAMENTO'!$AC$3:$AC$4922)))+((W194&lt;&gt;"")*ISNUMBER(SEARCH("|"&amp;W194&amp;"|",'5_ACOMPANHAMENTO'!$AC$3:$AC$4922)))+((X194&lt;&gt;"")*ISNUMBER(SEARCH("|"&amp;X194&amp;"|",'5_ACOMPANHAMENTO'!$AC$3:$AC$4922)))+((Y194&lt;&gt;"")*ISNUMBER(SEARCH("|"&amp;Y194&amp;"|",'5_ACOMPANHAMENTO'!$AC$3:$AC$4922)))+((Z194&lt;&gt;"")*ISNUMBER(SEARCH("|"&amp;Z194&amp;"|",'5_ACOMPANHAMENTO'!$AC$3:$AC$4922)))+((AA194&lt;&gt;"")*ISNUMBER(SEARCH("|"&amp;AA194&amp;"|",'5_ACOMPANHAMENTO'!$AC$3:$AC$4922)))+((AB194&lt;&gt;"")*ISNUMBER(SEARCH("|"&amp;AB194&amp;"|",'5_ACOMPANHAMENTO'!$AC$3:$AC$4922))))&gt;0)),'5_ACOMPANHAMENTO'!$O$3:$O$4922),0))</f>
        <v/>
      </c>
      <c r="G194" s="7">
        <f>IF(OR($B194="",$C194=""),"",D194-F194)</f>
        <v/>
      </c>
      <c r="H194">
        <f>IF(OR($B194="",$C194=""),"",TRIM($B194&amp;"")&amp;"|"&amp;TRIM($C194&amp;""))</f>
        <v/>
      </c>
      <c r="I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",99)),1,99)))</f>
        <v/>
      </c>
      <c r="J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",99)),100,99)))</f>
        <v/>
      </c>
      <c r="K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",99)),199,99)))</f>
        <v/>
      </c>
      <c r="L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",99)),298,99)))</f>
        <v/>
      </c>
      <c r="M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",99)),397,99)))</f>
        <v/>
      </c>
      <c r="N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",99)),496,99)))</f>
        <v/>
      </c>
      <c r="O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",99)),595,99)))</f>
        <v/>
      </c>
      <c r="P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",99)),694,99)))</f>
        <v/>
      </c>
      <c r="Q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",99)),793,99)))</f>
        <v/>
      </c>
      <c r="R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",99)),892,99)))</f>
        <v/>
      </c>
      <c r="S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",99)),991,99)))</f>
        <v/>
      </c>
      <c r="T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",99)),1090,99)))</f>
        <v/>
      </c>
      <c r="U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",99)),1189,99)))</f>
        <v/>
      </c>
      <c r="V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",99)),1288,99)))</f>
        <v/>
      </c>
      <c r="W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",99)),1387,99)))</f>
        <v/>
      </c>
      <c r="X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",99)),1486,99)))</f>
        <v/>
      </c>
      <c r="Y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",99)),1585,99)))</f>
        <v/>
      </c>
      <c r="Z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",99)),1684,99)))</f>
        <v/>
      </c>
      <c r="AA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",99)),1783,99)))</f>
        <v/>
      </c>
      <c r="AB194" s="1">
        <f>IF($B194="","",TRIM(MID(SUBSTITUTE(TRIM(SUBSTITUTE(SUBSTITUTE(SUBSTITUTE(SUBSTITUTE(SUBSTITUTE(SUBSTITUTE(SUBSTITUTE(SUBSTITUTE(SUBSTITUTE(SUBSTITUTE(SUBSTITUTE(SUBSTITUTE(SUBSTITUTE(SUBSTITUTE(TRIM($B194&amp;""),CHAR(10),"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",REPT(" ",99)),1882,99)))</f>
        <v/>
      </c>
    </row>
    <row r="195" hidden="1" ht="14.25" customHeight="1">
      <c r="A195" s="4">
        <f>IF(OR($B195="",$C195=""),"",IFERROR(INDEX('5_ACOMPANHAMENTO'!$A$3:$A$4922,MATCH(1,INDEX(('5_ACOMPANHAMENTO'!$AD$3:$AD$4922=TRIM($C195&amp;""))*('5_ACOMPANHAMENTO'!$AC$3:$AC$4922&lt;&gt;"")*((((I195&lt;&gt;"")*ISNUMBER(SEARCH("|"&amp;I195&amp;"|",'5_ACOMPANHAMENTO'!$AC$3:$AC$4922)))+((J195&lt;&gt;"")*ISNUMBER(SEARCH("|"&amp;J195&amp;"|",'5_ACOMPANHAMENTO'!$AC$3:$AC$4922)))+((K195&lt;&gt;"")*ISNUMBER(SEARCH("|"&amp;K195&amp;"|",'5_ACOMPANHAMENTO'!$AC$3:$AC$4922)))+((L195&lt;&gt;"")*ISNUMBER(SEARCH("|"&amp;L195&amp;"|",'5_ACOMPANHAMENTO'!$AC$3:$AC$4922)))+((M195&lt;&gt;"")*ISNUMBER(SEARCH("|"&amp;M195&amp;"|",'5_ACOMPANHAMENTO'!$AC$3:$AC$4922)))+((N195&lt;&gt;"")*ISNUMBER(SEARCH("|"&amp;N195&amp;"|",'5_ACOMPANHAMENTO'!$AC$3:$AC$4922)))+((O195&lt;&gt;"")*ISNUMBER(SEARCH("|"&amp;O195&amp;"|",'5_ACOMPANHAMENTO'!$AC$3:$AC$4922)))+((P195&lt;&gt;"")*ISNUMBER(SEARCH("|"&amp;P195&amp;"|",'5_ACOMPANHAMENTO'!$AC$3:$AC$4922)))+((Q195&lt;&gt;"")*ISNUMBER(SEARCH("|"&amp;Q195&amp;"|",'5_ACOMPANHAMENTO'!$AC$3:$AC$4922)))+((R195&lt;&gt;"")*ISNUMBER(SEARCH("|"&amp;R195&amp;"|",'5_ACOMPANHAMENTO'!$AC$3:$AC$4922)))+((S195&lt;&gt;"")*ISNUMBER(SEARCH("|"&amp;S195&amp;"|",'5_ACOMPANHAMENTO'!$AC$3:$AC$4922)))+((T195&lt;&gt;"")*ISNUMBER(SEARCH("|"&amp;T195&amp;"|",'5_ACOMPANHAMENTO'!$AC$3:$AC$4922)))+((U195&lt;&gt;"")*ISNUMBER(SEARCH("|"&amp;U195&amp;"|",'5_ACOMPANHAMENTO'!$AC$3:$AC$4922)))+((V195&lt;&gt;"")*ISNUMBER(SEARCH("|"&amp;V195&amp;"|",'5_ACOMPANHAMENTO'!$AC$3:$AC$4922)))+((W195&lt;&gt;"")*ISNUMBER(SEARCH("|"&amp;W195&amp;"|",'5_ACOMPANHAMENTO'!$AC$3:$AC$4922)))+((X195&lt;&gt;"")*ISNUMBER(SEARCH("|"&amp;X195&amp;"|",'5_ACOMPANHAMENTO'!$AC$3:$AC$4922)))+((Y195&lt;&gt;"")*ISNUMBER(SEARCH("|"&amp;Y195&amp;"|",'5_ACOMPANHAMENTO'!$AC$3:$AC$4922)))+((Z195&lt;&gt;"")*ISNUMBER(SEARCH("|"&amp;Z195&amp;"|",'5_ACOMPANHAMENTO'!$AC$3:$AC$4922)))+((AA195&lt;&gt;"")*ISNUMBER(SEARCH("|"&amp;AA195&amp;"|",'5_ACOMPANHAMENTO'!$AC$3:$AC$4922)))+((AB195&lt;&gt;"")*ISNUMBER(SEARCH("|"&amp;AB195&amp;"|",'5_ACOMPANHAMENTO'!$AC$3:$AC$4922))))&gt;0),0),0)),""))</f>
        <v/>
      </c>
      <c r="B195" s="10" t="n">
        <v>10180.10148</v>
      </c>
      <c r="C195" s="10" t="inlineStr">
        <is>
          <t xml:space="preserve">FURADEIRA 20 </t>
        </is>
      </c>
      <c r="D195" s="4">
        <f>IF(OR($B195="",$C195=""),"",IFERROR(SUMPRODUCT(--(('5_ACOMPANHAMENTO'!$AD$3:$AD$4922=TRIM($C195&amp;""))*('5_ACOMPANHAMENTO'!$AC$3:$AC$4922&lt;&gt;"")*((((I195&lt;&gt;"")*ISNUMBER(SEARCH("|"&amp;I195&amp;"|",'5_ACOMPANHAMENTO'!$AC$3:$AC$4922)))+((J195&lt;&gt;"")*ISNUMBER(SEARCH("|"&amp;J195&amp;"|",'5_ACOMPANHAMENTO'!$AC$3:$AC$4922)))+((K195&lt;&gt;"")*ISNUMBER(SEARCH("|"&amp;K195&amp;"|",'5_ACOMPANHAMENTO'!$AC$3:$AC$4922)))+((L195&lt;&gt;"")*ISNUMBER(SEARCH("|"&amp;L195&amp;"|",'5_ACOMPANHAMENTO'!$AC$3:$AC$4922)))+((M195&lt;&gt;"")*ISNUMBER(SEARCH("|"&amp;M195&amp;"|",'5_ACOMPANHAMENTO'!$AC$3:$AC$4922)))+((N195&lt;&gt;"")*ISNUMBER(SEARCH("|"&amp;N195&amp;"|",'5_ACOMPANHAMENTO'!$AC$3:$AC$4922)))+((O195&lt;&gt;"")*ISNUMBER(SEARCH("|"&amp;O195&amp;"|",'5_ACOMPANHAMENTO'!$AC$3:$AC$4922)))+((P195&lt;&gt;"")*ISNUMBER(SEARCH("|"&amp;P195&amp;"|",'5_ACOMPANHAMENTO'!$AC$3:$AC$4922)))+((Q195&lt;&gt;"")*ISNUMBER(SEARCH("|"&amp;Q195&amp;"|",'5_ACOMPANHAMENTO'!$AC$3:$AC$4922)))+((R195&lt;&gt;"")*ISNUMBER(SEARCH("|"&amp;R195&amp;"|",'5_ACOMPANHAMENTO'!$AC$3:$AC$4922)))+((S195&lt;&gt;"")*ISNUMBER(SEARCH("|"&amp;S195&amp;"|",'5_ACOMPANHAMENTO'!$AC$3:$AC$4922)))+((T195&lt;&gt;"")*ISNUMBER(SEARCH("|"&amp;T195&amp;"|",'5_ACOMPANHAMENTO'!$AC$3:$AC$4922)))+((U195&lt;&gt;"")*ISNUMBER(SEARCH("|"&amp;U195&amp;"|",'5_ACOMPANHAMENTO'!$AC$3:$AC$4922)))+((V195&lt;&gt;"")*ISNUMBER(SEARCH("|"&amp;V195&amp;"|",'5_ACOMPANHAMENTO'!$AC$3:$AC$4922)))+((W195&lt;&gt;"")*ISNUMBER(SEARCH("|"&amp;W195&amp;"|",'5_ACOMPANHAMENTO'!$AC$3:$AC$4922)))+((X195&lt;&gt;"")*ISNUMBER(SEARCH("|"&amp;X195&amp;"|",'5_ACOMPANHAMENTO'!$AC$3:$AC$4922)))+((Y195&lt;&gt;"")*ISNUMBER(SEARCH("|"&amp;Y195&amp;"|",'5_ACOMPANHAMENTO'!$AC$3:$AC$4922)))+((Z195&lt;&gt;"")*ISNUMBER(SEARCH("|"&amp;Z195&amp;"|",'5_ACOMPANHAMENTO'!$AC$3:$AC$4922)))+((AA195&lt;&gt;"")*ISNUMBER(SEARCH("|"&amp;AA195&amp;"|",'5_ACOMPANHAMENTO'!$AC$3:$AC$4922)))+((AB195&lt;&gt;"")*ISNUMBER(SEARCH("|"&amp;AB195&amp;"|",'5_ACOMPANHAMENTO'!$AC$3:$AC$4922))))&gt;0)),'5_ACOMPANHAMENTO'!$J$3:$J$4922),0))</f>
        <v/>
      </c>
      <c r="E195" s="4">
        <f>IF(G195=0,"FINALIZADO",IF(TODAY()&gt;A195,"ATRASADO "&amp;TODAY()-A195&amp;" DIAS","ADIANTADO "&amp;A195-TODAY()&amp;" DIAS"))</f>
        <v/>
      </c>
      <c r="F195" s="7">
        <f>IF(OR($B195="",$C195=""),"",IFERROR(SUMPRODUCT(--(('5_ACOMPANHAMENTO'!$AD$3:$AD$4922=TRIM($C195&amp;""))*('5_ACOMPANHAMENTO'!$AC$3:$AC$4922&lt;&gt;"")*((((I195&lt;&gt;"")*ISNUMBER(SEARCH("|"&amp;I195&amp;"|",'5_ACOMPANHAMENTO'!$AC$3:$AC$4922)))+((J195&lt;&gt;"")*ISNUMBER(SEARCH("|"&amp;J195&amp;"|",'5_ACOMPANHAMENTO'!$AC$3:$AC$4922)))+((K195&lt;&gt;"")*ISNUMBER(SEARCH("|"&amp;K195&amp;"|",'5_ACOMPANHAMENTO'!$AC$3:$AC$4922)))+((L195&lt;&gt;"")*ISNUMBER(SEARCH("|"&amp;L195&amp;"|",'5_ACOMPANHAMENTO'!$AC$3:$AC$4922)))+((M195&lt;&gt;"")*ISNUMBER(SEARCH("|"&amp;M195&amp;"|",'5_ACOMPANHAMENTO'!$AC$3:$AC$4922)))+((N195&lt;&gt;"")*ISNUMBER(SEARCH("|"&amp;N195&amp;"|",'5_ACOMPANHAMENTO'!$AC$3:$AC$4922)))+((O195&lt;&gt;"")*ISNUMBER(SEARCH("|"&amp;O195&amp;"|",'5_ACOMPANHAMENTO'!$AC$3:$AC$4922)))+((P195&lt;&gt;"")*ISNUMBER(SEARCH("|"&amp;P195&amp;"|",'5_ACOMPANHAMENTO'!$AC$3:$AC$4922)))+((Q195&lt;&gt;"")*ISNUMBER(SEARCH("|"&amp;Q195&amp;"|",'5_ACOMPANHAMENTO'!$AC$3:$AC$4922)))+((R195&lt;&gt;"")*ISNUMBER(SEARCH("|"&amp;R195&amp;"|",'5_ACOMPANHAMENTO'!$AC$3:$AC$4922)))+((S195&lt;&gt;"")*ISNUMBER(SEARCH("|"&amp;S195&amp;"|",'5_ACOMPANHAMENTO'!$AC$3:$AC$4922)))+((T195&lt;&gt;"")*ISNUMBER(SEARCH("|"&amp;T195&amp;"|",'5_ACOMPANHAMENTO'!$AC$3:$AC$4922)))+((U195&lt;&gt;"")*ISNUMBER(SEARCH("|"&amp;U195&amp;"|",'5_ACOMPANHAMENTO'!$AC$3:$AC$4922)))+((V195&lt;&gt;"")*ISNUMBER(SEARCH("|"&amp;V195&amp;"|",'5_ACOMPANHAMENTO'!$AC$3:$AC$4922)))+((W195&lt;&gt;"")*ISNUMBER(SEARCH("|"&amp;W195&amp;"|",'5_ACOMPANHAMENTO'!$AC$3:$AC$4922)))+((X195&lt;&gt;"")*ISNUMBER(SEARCH("|"&amp;X195&amp;"|",'5_ACOMPANHAMENTO'!$AC$3:$AC$4922)))+((Y195&lt;&gt;"")*ISNUMBER(SEARCH("|"&amp;Y195&amp;"|",'5_ACOMPANHAMENTO'!$AC$3:$AC$4922)))+((Z195&lt;&gt;"")*ISNUMBER(SEARCH("|"&amp;Z195&amp;"|",'5_ACOMPANHAMENTO'!$AC$3:$AC$4922)))+((AA195&lt;&gt;"")*ISNUMBER(SEARCH("|"&amp;AA195&amp;"|",'5_ACOMPANHAMENTO'!$AC$3:$AC$4922)))+((AB195&lt;&gt;"")*ISNUMBER(SEARCH("|"&amp;AB195&amp;"|",'5_ACOMPANHAMENTO'!$AC$3:$AC$4922))))&gt;0)),'5_ACOMPANHAMENTO'!$O$3:$O$4922),0))</f>
        <v/>
      </c>
      <c r="G195" s="7">
        <f>IF(OR($B195="",$C195=""),"",D195-F195)</f>
        <v/>
      </c>
      <c r="H195">
        <f>IF(OR($B195="",$C195=""),"",TRIM($B195&amp;"")&amp;"|"&amp;TRIM($C195&amp;""))</f>
        <v/>
      </c>
      <c r="I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",99)),1,99)))</f>
        <v/>
      </c>
      <c r="J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",99)),100,99)))</f>
        <v/>
      </c>
      <c r="K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",99)),199,99)))</f>
        <v/>
      </c>
      <c r="L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",99)),298,99)))</f>
        <v/>
      </c>
      <c r="M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",99)),397,99)))</f>
        <v/>
      </c>
      <c r="N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",99)),496,99)))</f>
        <v/>
      </c>
      <c r="O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",99)),595,99)))</f>
        <v/>
      </c>
      <c r="P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",99)),694,99)))</f>
        <v/>
      </c>
      <c r="Q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",99)),793,99)))</f>
        <v/>
      </c>
      <c r="R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",99)),892,99)))</f>
        <v/>
      </c>
      <c r="S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",99)),991,99)))</f>
        <v/>
      </c>
      <c r="T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",99)),1090,99)))</f>
        <v/>
      </c>
      <c r="U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",99)),1189,99)))</f>
        <v/>
      </c>
      <c r="V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",99)),1288,99)))</f>
        <v/>
      </c>
      <c r="W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",99)),1387,99)))</f>
        <v/>
      </c>
      <c r="X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",99)),1486,99)))</f>
        <v/>
      </c>
      <c r="Y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",99)),1585,99)))</f>
        <v/>
      </c>
      <c r="Z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",99)),1684,99)))</f>
        <v/>
      </c>
      <c r="AA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",99)),1783,99)))</f>
        <v/>
      </c>
      <c r="AB195" s="1">
        <f>IF($B195="","",TRIM(MID(SUBSTITUTE(TRIM(SUBSTITUTE(SUBSTITUTE(SUBSTITUTE(SUBSTITUTE(SUBSTITUTE(SUBSTITUTE(SUBSTITUTE(SUBSTITUTE(SUBSTITUTE(SUBSTITUTE(SUBSTITUTE(SUBSTITUTE(SUBSTITUTE(SUBSTITUTE(TRIM($B195&amp;""),CHAR(10),"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",REPT(" ",99)),1882,99)))</f>
        <v/>
      </c>
    </row>
    <row r="196" hidden="1" ht="14.25" customHeight="1">
      <c r="A196" s="4">
        <f>IF(OR($B196="",$C196=""),"",IFERROR(INDEX('5_ACOMPANHAMENTO'!$A$3:$A$4922,MATCH(1,INDEX(('5_ACOMPANHAMENTO'!$AD$3:$AD$4922=TRIM($C196&amp;""))*('5_ACOMPANHAMENTO'!$AC$3:$AC$4922&lt;&gt;"")*((((I196&lt;&gt;"")*ISNUMBER(SEARCH("|"&amp;I196&amp;"|",'5_ACOMPANHAMENTO'!$AC$3:$AC$4922)))+((J196&lt;&gt;"")*ISNUMBER(SEARCH("|"&amp;J196&amp;"|",'5_ACOMPANHAMENTO'!$AC$3:$AC$4922)))+((K196&lt;&gt;"")*ISNUMBER(SEARCH("|"&amp;K196&amp;"|",'5_ACOMPANHAMENTO'!$AC$3:$AC$4922)))+((L196&lt;&gt;"")*ISNUMBER(SEARCH("|"&amp;L196&amp;"|",'5_ACOMPANHAMENTO'!$AC$3:$AC$4922)))+((M196&lt;&gt;"")*ISNUMBER(SEARCH("|"&amp;M196&amp;"|",'5_ACOMPANHAMENTO'!$AC$3:$AC$4922)))+((N196&lt;&gt;"")*ISNUMBER(SEARCH("|"&amp;N196&amp;"|",'5_ACOMPANHAMENTO'!$AC$3:$AC$4922)))+((O196&lt;&gt;"")*ISNUMBER(SEARCH("|"&amp;O196&amp;"|",'5_ACOMPANHAMENTO'!$AC$3:$AC$4922)))+((P196&lt;&gt;"")*ISNUMBER(SEARCH("|"&amp;P196&amp;"|",'5_ACOMPANHAMENTO'!$AC$3:$AC$4922)))+((Q196&lt;&gt;"")*ISNUMBER(SEARCH("|"&amp;Q196&amp;"|",'5_ACOMPANHAMENTO'!$AC$3:$AC$4922)))+((R196&lt;&gt;"")*ISNUMBER(SEARCH("|"&amp;R196&amp;"|",'5_ACOMPANHAMENTO'!$AC$3:$AC$4922)))+((S196&lt;&gt;"")*ISNUMBER(SEARCH("|"&amp;S196&amp;"|",'5_ACOMPANHAMENTO'!$AC$3:$AC$4922)))+((T196&lt;&gt;"")*ISNUMBER(SEARCH("|"&amp;T196&amp;"|",'5_ACOMPANHAMENTO'!$AC$3:$AC$4922)))+((U196&lt;&gt;"")*ISNUMBER(SEARCH("|"&amp;U196&amp;"|",'5_ACOMPANHAMENTO'!$AC$3:$AC$4922)))+((V196&lt;&gt;"")*ISNUMBER(SEARCH("|"&amp;V196&amp;"|",'5_ACOMPANHAMENTO'!$AC$3:$AC$4922)))+((W196&lt;&gt;"")*ISNUMBER(SEARCH("|"&amp;W196&amp;"|",'5_ACOMPANHAMENTO'!$AC$3:$AC$4922)))+((X196&lt;&gt;"")*ISNUMBER(SEARCH("|"&amp;X196&amp;"|",'5_ACOMPANHAMENTO'!$AC$3:$AC$4922)))+((Y196&lt;&gt;"")*ISNUMBER(SEARCH("|"&amp;Y196&amp;"|",'5_ACOMPANHAMENTO'!$AC$3:$AC$4922)))+((Z196&lt;&gt;"")*ISNUMBER(SEARCH("|"&amp;Z196&amp;"|",'5_ACOMPANHAMENTO'!$AC$3:$AC$4922)))+((AA196&lt;&gt;"")*ISNUMBER(SEARCH("|"&amp;AA196&amp;"|",'5_ACOMPANHAMENTO'!$AC$3:$AC$4922)))+((AB196&lt;&gt;"")*ISNUMBER(SEARCH("|"&amp;AB196&amp;"|",'5_ACOMPANHAMENTO'!$AC$3:$AC$4922))))&gt;0),0),0)),""))</f>
        <v/>
      </c>
      <c r="B196" s="10" t="n">
        <v>10148</v>
      </c>
      <c r="C196" s="10" t="inlineStr">
        <is>
          <t xml:space="preserve">MONTAGEM DE CADEIRAS </t>
        </is>
      </c>
      <c r="D196" s="4">
        <f>IF(OR($B196="",$C196=""),"",IFERROR(SUMPRODUCT(--(('5_ACOMPANHAMENTO'!$AD$3:$AD$4922=TRIM($C196&amp;""))*('5_ACOMPANHAMENTO'!$AC$3:$AC$4922&lt;&gt;"")*((((I196&lt;&gt;"")*ISNUMBER(SEARCH("|"&amp;I196&amp;"|",'5_ACOMPANHAMENTO'!$AC$3:$AC$4922)))+((J196&lt;&gt;"")*ISNUMBER(SEARCH("|"&amp;J196&amp;"|",'5_ACOMPANHAMENTO'!$AC$3:$AC$4922)))+((K196&lt;&gt;"")*ISNUMBER(SEARCH("|"&amp;K196&amp;"|",'5_ACOMPANHAMENTO'!$AC$3:$AC$4922)))+((L196&lt;&gt;"")*ISNUMBER(SEARCH("|"&amp;L196&amp;"|",'5_ACOMPANHAMENTO'!$AC$3:$AC$4922)))+((M196&lt;&gt;"")*ISNUMBER(SEARCH("|"&amp;M196&amp;"|",'5_ACOMPANHAMENTO'!$AC$3:$AC$4922)))+((N196&lt;&gt;"")*ISNUMBER(SEARCH("|"&amp;N196&amp;"|",'5_ACOMPANHAMENTO'!$AC$3:$AC$4922)))+((O196&lt;&gt;"")*ISNUMBER(SEARCH("|"&amp;O196&amp;"|",'5_ACOMPANHAMENTO'!$AC$3:$AC$4922)))+((P196&lt;&gt;"")*ISNUMBER(SEARCH("|"&amp;P196&amp;"|",'5_ACOMPANHAMENTO'!$AC$3:$AC$4922)))+((Q196&lt;&gt;"")*ISNUMBER(SEARCH("|"&amp;Q196&amp;"|",'5_ACOMPANHAMENTO'!$AC$3:$AC$4922)))+((R196&lt;&gt;"")*ISNUMBER(SEARCH("|"&amp;R196&amp;"|",'5_ACOMPANHAMENTO'!$AC$3:$AC$4922)))+((S196&lt;&gt;"")*ISNUMBER(SEARCH("|"&amp;S196&amp;"|",'5_ACOMPANHAMENTO'!$AC$3:$AC$4922)))+((T196&lt;&gt;"")*ISNUMBER(SEARCH("|"&amp;T196&amp;"|",'5_ACOMPANHAMENTO'!$AC$3:$AC$4922)))+((U196&lt;&gt;"")*ISNUMBER(SEARCH("|"&amp;U196&amp;"|",'5_ACOMPANHAMENTO'!$AC$3:$AC$4922)))+((V196&lt;&gt;"")*ISNUMBER(SEARCH("|"&amp;V196&amp;"|",'5_ACOMPANHAMENTO'!$AC$3:$AC$4922)))+((W196&lt;&gt;"")*ISNUMBER(SEARCH("|"&amp;W196&amp;"|",'5_ACOMPANHAMENTO'!$AC$3:$AC$4922)))+((X196&lt;&gt;"")*ISNUMBER(SEARCH("|"&amp;X196&amp;"|",'5_ACOMPANHAMENTO'!$AC$3:$AC$4922)))+((Y196&lt;&gt;"")*ISNUMBER(SEARCH("|"&amp;Y196&amp;"|",'5_ACOMPANHAMENTO'!$AC$3:$AC$4922)))+((Z196&lt;&gt;"")*ISNUMBER(SEARCH("|"&amp;Z196&amp;"|",'5_ACOMPANHAMENTO'!$AC$3:$AC$4922)))+((AA196&lt;&gt;"")*ISNUMBER(SEARCH("|"&amp;AA196&amp;"|",'5_ACOMPANHAMENTO'!$AC$3:$AC$4922)))+((AB196&lt;&gt;"")*ISNUMBER(SEARCH("|"&amp;AB196&amp;"|",'5_ACOMPANHAMENTO'!$AC$3:$AC$4922))))&gt;0)),'5_ACOMPANHAMENTO'!$J$3:$J$4922),0))</f>
        <v/>
      </c>
      <c r="E196" s="4">
        <f>IF(G196=0,"FINALIZADO",IF(TODAY()&gt;A196,"ATRASADO "&amp;TODAY()-A196&amp;" DIAS","ADIANTADO "&amp;A196-TODAY()&amp;" DIAS"))</f>
        <v/>
      </c>
      <c r="F196" s="7">
        <f>IF(OR($B196="",$C196=""),"",IFERROR(SUMPRODUCT(--(('5_ACOMPANHAMENTO'!$AD$3:$AD$4922=TRIM($C196&amp;""))*('5_ACOMPANHAMENTO'!$AC$3:$AC$4922&lt;&gt;"")*((((I196&lt;&gt;"")*ISNUMBER(SEARCH("|"&amp;I196&amp;"|",'5_ACOMPANHAMENTO'!$AC$3:$AC$4922)))+((J196&lt;&gt;"")*ISNUMBER(SEARCH("|"&amp;J196&amp;"|",'5_ACOMPANHAMENTO'!$AC$3:$AC$4922)))+((K196&lt;&gt;"")*ISNUMBER(SEARCH("|"&amp;K196&amp;"|",'5_ACOMPANHAMENTO'!$AC$3:$AC$4922)))+((L196&lt;&gt;"")*ISNUMBER(SEARCH("|"&amp;L196&amp;"|",'5_ACOMPANHAMENTO'!$AC$3:$AC$4922)))+((M196&lt;&gt;"")*ISNUMBER(SEARCH("|"&amp;M196&amp;"|",'5_ACOMPANHAMENTO'!$AC$3:$AC$4922)))+((N196&lt;&gt;"")*ISNUMBER(SEARCH("|"&amp;N196&amp;"|",'5_ACOMPANHAMENTO'!$AC$3:$AC$4922)))+((O196&lt;&gt;"")*ISNUMBER(SEARCH("|"&amp;O196&amp;"|",'5_ACOMPANHAMENTO'!$AC$3:$AC$4922)))+((P196&lt;&gt;"")*ISNUMBER(SEARCH("|"&amp;P196&amp;"|",'5_ACOMPANHAMENTO'!$AC$3:$AC$4922)))+((Q196&lt;&gt;"")*ISNUMBER(SEARCH("|"&amp;Q196&amp;"|",'5_ACOMPANHAMENTO'!$AC$3:$AC$4922)))+((R196&lt;&gt;"")*ISNUMBER(SEARCH("|"&amp;R196&amp;"|",'5_ACOMPANHAMENTO'!$AC$3:$AC$4922)))+((S196&lt;&gt;"")*ISNUMBER(SEARCH("|"&amp;S196&amp;"|",'5_ACOMPANHAMENTO'!$AC$3:$AC$4922)))+((T196&lt;&gt;"")*ISNUMBER(SEARCH("|"&amp;T196&amp;"|",'5_ACOMPANHAMENTO'!$AC$3:$AC$4922)))+((U196&lt;&gt;"")*ISNUMBER(SEARCH("|"&amp;U196&amp;"|",'5_ACOMPANHAMENTO'!$AC$3:$AC$4922)))+((V196&lt;&gt;"")*ISNUMBER(SEARCH("|"&amp;V196&amp;"|",'5_ACOMPANHAMENTO'!$AC$3:$AC$4922)))+((W196&lt;&gt;"")*ISNUMBER(SEARCH("|"&amp;W196&amp;"|",'5_ACOMPANHAMENTO'!$AC$3:$AC$4922)))+((X196&lt;&gt;"")*ISNUMBER(SEARCH("|"&amp;X196&amp;"|",'5_ACOMPANHAMENTO'!$AC$3:$AC$4922)))+((Y196&lt;&gt;"")*ISNUMBER(SEARCH("|"&amp;Y196&amp;"|",'5_ACOMPANHAMENTO'!$AC$3:$AC$4922)))+((Z196&lt;&gt;"")*ISNUMBER(SEARCH("|"&amp;Z196&amp;"|",'5_ACOMPANHAMENTO'!$AC$3:$AC$4922)))+((AA196&lt;&gt;"")*ISNUMBER(SEARCH("|"&amp;AA196&amp;"|",'5_ACOMPANHAMENTO'!$AC$3:$AC$4922)))+((AB196&lt;&gt;"")*ISNUMBER(SEARCH("|"&amp;AB196&amp;"|",'5_ACOMPANHAMENTO'!$AC$3:$AC$4922))))&gt;0)),'5_ACOMPANHAMENTO'!$O$3:$O$4922),0))</f>
        <v/>
      </c>
      <c r="G196" s="7">
        <f>IF(OR($B196="",$C196=""),"",D196-F196)</f>
        <v/>
      </c>
      <c r="H196">
        <f>IF(OR($B196="",$C196=""),"",TRIM($B196&amp;"")&amp;"|"&amp;TRIM($C196&amp;""))</f>
        <v/>
      </c>
      <c r="I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",99)),1,99)))</f>
        <v/>
      </c>
      <c r="J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",99)),100,99)))</f>
        <v/>
      </c>
      <c r="K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",99)),199,99)))</f>
        <v/>
      </c>
      <c r="L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",99)),298,99)))</f>
        <v/>
      </c>
      <c r="M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",99)),397,99)))</f>
        <v/>
      </c>
      <c r="N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",99)),496,99)))</f>
        <v/>
      </c>
      <c r="O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",99)),595,99)))</f>
        <v/>
      </c>
      <c r="P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",99)),694,99)))</f>
        <v/>
      </c>
      <c r="Q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",99)),793,99)))</f>
        <v/>
      </c>
      <c r="R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",99)),892,99)))</f>
        <v/>
      </c>
      <c r="S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",99)),991,99)))</f>
        <v/>
      </c>
      <c r="T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",99)),1090,99)))</f>
        <v/>
      </c>
      <c r="U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",99)),1189,99)))</f>
        <v/>
      </c>
      <c r="V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",99)),1288,99)))</f>
        <v/>
      </c>
      <c r="W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",99)),1387,99)))</f>
        <v/>
      </c>
      <c r="X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",99)),1486,99)))</f>
        <v/>
      </c>
      <c r="Y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",99)),1585,99)))</f>
        <v/>
      </c>
      <c r="Z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",99)),1684,99)))</f>
        <v/>
      </c>
      <c r="AA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",99)),1783,99)))</f>
        <v/>
      </c>
      <c r="AB196" s="1">
        <f>IF($B196="","",TRIM(MID(SUBSTITUTE(TRIM(SUBSTITUTE(SUBSTITUTE(SUBSTITUTE(SUBSTITUTE(SUBSTITUTE(SUBSTITUTE(SUBSTITUTE(SUBSTITUTE(SUBSTITUTE(SUBSTITUTE(SUBSTITUTE(SUBSTITUTE(SUBSTITUTE(SUBSTITUTE(TRIM($B196&amp;""),CHAR(10),"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",REPT(" ",99)),1882,99)))</f>
        <v/>
      </c>
    </row>
    <row r="197" hidden="1" ht="14.25" customHeight="1">
      <c r="A197" s="4">
        <f>IF(OR($B197="",$C197=""),"",IFERROR(INDEX('5_ACOMPANHAMENTO'!$A$3:$A$4922,MATCH(1,INDEX(('5_ACOMPANHAMENTO'!$AD$3:$AD$4922=TRIM($C197&amp;""))*('5_ACOMPANHAMENTO'!$AC$3:$AC$4922&lt;&gt;"")*((((I197&lt;&gt;"")*ISNUMBER(SEARCH("|"&amp;I197&amp;"|",'5_ACOMPANHAMENTO'!$AC$3:$AC$4922)))+((J197&lt;&gt;"")*ISNUMBER(SEARCH("|"&amp;J197&amp;"|",'5_ACOMPANHAMENTO'!$AC$3:$AC$4922)))+((K197&lt;&gt;"")*ISNUMBER(SEARCH("|"&amp;K197&amp;"|",'5_ACOMPANHAMENTO'!$AC$3:$AC$4922)))+((L197&lt;&gt;"")*ISNUMBER(SEARCH("|"&amp;L197&amp;"|",'5_ACOMPANHAMENTO'!$AC$3:$AC$4922)))+((M197&lt;&gt;"")*ISNUMBER(SEARCH("|"&amp;M197&amp;"|",'5_ACOMPANHAMENTO'!$AC$3:$AC$4922)))+((N197&lt;&gt;"")*ISNUMBER(SEARCH("|"&amp;N197&amp;"|",'5_ACOMPANHAMENTO'!$AC$3:$AC$4922)))+((O197&lt;&gt;"")*ISNUMBER(SEARCH("|"&amp;O197&amp;"|",'5_ACOMPANHAMENTO'!$AC$3:$AC$4922)))+((P197&lt;&gt;"")*ISNUMBER(SEARCH("|"&amp;P197&amp;"|",'5_ACOMPANHAMENTO'!$AC$3:$AC$4922)))+((Q197&lt;&gt;"")*ISNUMBER(SEARCH("|"&amp;Q197&amp;"|",'5_ACOMPANHAMENTO'!$AC$3:$AC$4922)))+((R197&lt;&gt;"")*ISNUMBER(SEARCH("|"&amp;R197&amp;"|",'5_ACOMPANHAMENTO'!$AC$3:$AC$4922)))+((S197&lt;&gt;"")*ISNUMBER(SEARCH("|"&amp;S197&amp;"|",'5_ACOMPANHAMENTO'!$AC$3:$AC$4922)))+((T197&lt;&gt;"")*ISNUMBER(SEARCH("|"&amp;T197&amp;"|",'5_ACOMPANHAMENTO'!$AC$3:$AC$4922)))+((U197&lt;&gt;"")*ISNUMBER(SEARCH("|"&amp;U197&amp;"|",'5_ACOMPANHAMENTO'!$AC$3:$AC$4922)))+((V197&lt;&gt;"")*ISNUMBER(SEARCH("|"&amp;V197&amp;"|",'5_ACOMPANHAMENTO'!$AC$3:$AC$4922)))+((W197&lt;&gt;"")*ISNUMBER(SEARCH("|"&amp;W197&amp;"|",'5_ACOMPANHAMENTO'!$AC$3:$AC$4922)))+((X197&lt;&gt;"")*ISNUMBER(SEARCH("|"&amp;X197&amp;"|",'5_ACOMPANHAMENTO'!$AC$3:$AC$4922)))+((Y197&lt;&gt;"")*ISNUMBER(SEARCH("|"&amp;Y197&amp;"|",'5_ACOMPANHAMENTO'!$AC$3:$AC$4922)))+((Z197&lt;&gt;"")*ISNUMBER(SEARCH("|"&amp;Z197&amp;"|",'5_ACOMPANHAMENTO'!$AC$3:$AC$4922)))+((AA197&lt;&gt;"")*ISNUMBER(SEARCH("|"&amp;AA197&amp;"|",'5_ACOMPANHAMENTO'!$AC$3:$AC$4922)))+((AB197&lt;&gt;"")*ISNUMBER(SEARCH("|"&amp;AB197&amp;"|",'5_ACOMPANHAMENTO'!$AC$3:$AC$4922))))&gt;0),0),0)),""))</f>
        <v/>
      </c>
      <c r="B197" s="10" t="n">
        <v>10148</v>
      </c>
      <c r="C197" s="10" t="inlineStr">
        <is>
          <t xml:space="preserve">MONTAGEM DE CADEIRAS </t>
        </is>
      </c>
      <c r="D197" s="4">
        <f>IF(OR($B197="",$C197=""),"",IFERROR(SUMPRODUCT(--(('5_ACOMPANHAMENTO'!$AD$3:$AD$4922=TRIM($C197&amp;""))*('5_ACOMPANHAMENTO'!$AC$3:$AC$4922&lt;&gt;"")*((((I197&lt;&gt;"")*ISNUMBER(SEARCH("|"&amp;I197&amp;"|",'5_ACOMPANHAMENTO'!$AC$3:$AC$4922)))+((J197&lt;&gt;"")*ISNUMBER(SEARCH("|"&amp;J197&amp;"|",'5_ACOMPANHAMENTO'!$AC$3:$AC$4922)))+((K197&lt;&gt;"")*ISNUMBER(SEARCH("|"&amp;K197&amp;"|",'5_ACOMPANHAMENTO'!$AC$3:$AC$4922)))+((L197&lt;&gt;"")*ISNUMBER(SEARCH("|"&amp;L197&amp;"|",'5_ACOMPANHAMENTO'!$AC$3:$AC$4922)))+((M197&lt;&gt;"")*ISNUMBER(SEARCH("|"&amp;M197&amp;"|",'5_ACOMPANHAMENTO'!$AC$3:$AC$4922)))+((N197&lt;&gt;"")*ISNUMBER(SEARCH("|"&amp;N197&amp;"|",'5_ACOMPANHAMENTO'!$AC$3:$AC$4922)))+((O197&lt;&gt;"")*ISNUMBER(SEARCH("|"&amp;O197&amp;"|",'5_ACOMPANHAMENTO'!$AC$3:$AC$4922)))+((P197&lt;&gt;"")*ISNUMBER(SEARCH("|"&amp;P197&amp;"|",'5_ACOMPANHAMENTO'!$AC$3:$AC$4922)))+((Q197&lt;&gt;"")*ISNUMBER(SEARCH("|"&amp;Q197&amp;"|",'5_ACOMPANHAMENTO'!$AC$3:$AC$4922)))+((R197&lt;&gt;"")*ISNUMBER(SEARCH("|"&amp;R197&amp;"|",'5_ACOMPANHAMENTO'!$AC$3:$AC$4922)))+((S197&lt;&gt;"")*ISNUMBER(SEARCH("|"&amp;S197&amp;"|",'5_ACOMPANHAMENTO'!$AC$3:$AC$4922)))+((T197&lt;&gt;"")*ISNUMBER(SEARCH("|"&amp;T197&amp;"|",'5_ACOMPANHAMENTO'!$AC$3:$AC$4922)))+((U197&lt;&gt;"")*ISNUMBER(SEARCH("|"&amp;U197&amp;"|",'5_ACOMPANHAMENTO'!$AC$3:$AC$4922)))+((V197&lt;&gt;"")*ISNUMBER(SEARCH("|"&amp;V197&amp;"|",'5_ACOMPANHAMENTO'!$AC$3:$AC$4922)))+((W197&lt;&gt;"")*ISNUMBER(SEARCH("|"&amp;W197&amp;"|",'5_ACOMPANHAMENTO'!$AC$3:$AC$4922)))+((X197&lt;&gt;"")*ISNUMBER(SEARCH("|"&amp;X197&amp;"|",'5_ACOMPANHAMENTO'!$AC$3:$AC$4922)))+((Y197&lt;&gt;"")*ISNUMBER(SEARCH("|"&amp;Y197&amp;"|",'5_ACOMPANHAMENTO'!$AC$3:$AC$4922)))+((Z197&lt;&gt;"")*ISNUMBER(SEARCH("|"&amp;Z197&amp;"|",'5_ACOMPANHAMENTO'!$AC$3:$AC$4922)))+((AA197&lt;&gt;"")*ISNUMBER(SEARCH("|"&amp;AA197&amp;"|",'5_ACOMPANHAMENTO'!$AC$3:$AC$4922)))+((AB197&lt;&gt;"")*ISNUMBER(SEARCH("|"&amp;AB197&amp;"|",'5_ACOMPANHAMENTO'!$AC$3:$AC$4922))))&gt;0)),'5_ACOMPANHAMENTO'!$J$3:$J$4922),0))</f>
        <v/>
      </c>
      <c r="E197" s="4">
        <f>IF(G197=0,"FINALIZADO",IF(TODAY()&gt;A197,"ATRASADO "&amp;TODAY()-A197&amp;" DIAS","ADIANTADO "&amp;A197-TODAY()&amp;" DIAS"))</f>
        <v/>
      </c>
      <c r="F197" s="7">
        <f>IF(OR($B197="",$C197=""),"",IFERROR(SUMPRODUCT(--(('5_ACOMPANHAMENTO'!$AD$3:$AD$4922=TRIM($C197&amp;""))*('5_ACOMPANHAMENTO'!$AC$3:$AC$4922&lt;&gt;"")*((((I197&lt;&gt;"")*ISNUMBER(SEARCH("|"&amp;I197&amp;"|",'5_ACOMPANHAMENTO'!$AC$3:$AC$4922)))+((J197&lt;&gt;"")*ISNUMBER(SEARCH("|"&amp;J197&amp;"|",'5_ACOMPANHAMENTO'!$AC$3:$AC$4922)))+((K197&lt;&gt;"")*ISNUMBER(SEARCH("|"&amp;K197&amp;"|",'5_ACOMPANHAMENTO'!$AC$3:$AC$4922)))+((L197&lt;&gt;"")*ISNUMBER(SEARCH("|"&amp;L197&amp;"|",'5_ACOMPANHAMENTO'!$AC$3:$AC$4922)))+((M197&lt;&gt;"")*ISNUMBER(SEARCH("|"&amp;M197&amp;"|",'5_ACOMPANHAMENTO'!$AC$3:$AC$4922)))+((N197&lt;&gt;"")*ISNUMBER(SEARCH("|"&amp;N197&amp;"|",'5_ACOMPANHAMENTO'!$AC$3:$AC$4922)))+((O197&lt;&gt;"")*ISNUMBER(SEARCH("|"&amp;O197&amp;"|",'5_ACOMPANHAMENTO'!$AC$3:$AC$4922)))+((P197&lt;&gt;"")*ISNUMBER(SEARCH("|"&amp;P197&amp;"|",'5_ACOMPANHAMENTO'!$AC$3:$AC$4922)))+((Q197&lt;&gt;"")*ISNUMBER(SEARCH("|"&amp;Q197&amp;"|",'5_ACOMPANHAMENTO'!$AC$3:$AC$4922)))+((R197&lt;&gt;"")*ISNUMBER(SEARCH("|"&amp;R197&amp;"|",'5_ACOMPANHAMENTO'!$AC$3:$AC$4922)))+((S197&lt;&gt;"")*ISNUMBER(SEARCH("|"&amp;S197&amp;"|",'5_ACOMPANHAMENTO'!$AC$3:$AC$4922)))+((T197&lt;&gt;"")*ISNUMBER(SEARCH("|"&amp;T197&amp;"|",'5_ACOMPANHAMENTO'!$AC$3:$AC$4922)))+((U197&lt;&gt;"")*ISNUMBER(SEARCH("|"&amp;U197&amp;"|",'5_ACOMPANHAMENTO'!$AC$3:$AC$4922)))+((V197&lt;&gt;"")*ISNUMBER(SEARCH("|"&amp;V197&amp;"|",'5_ACOMPANHAMENTO'!$AC$3:$AC$4922)))+((W197&lt;&gt;"")*ISNUMBER(SEARCH("|"&amp;W197&amp;"|",'5_ACOMPANHAMENTO'!$AC$3:$AC$4922)))+((X197&lt;&gt;"")*ISNUMBER(SEARCH("|"&amp;X197&amp;"|",'5_ACOMPANHAMENTO'!$AC$3:$AC$4922)))+((Y197&lt;&gt;"")*ISNUMBER(SEARCH("|"&amp;Y197&amp;"|",'5_ACOMPANHAMENTO'!$AC$3:$AC$4922)))+((Z197&lt;&gt;"")*ISNUMBER(SEARCH("|"&amp;Z197&amp;"|",'5_ACOMPANHAMENTO'!$AC$3:$AC$4922)))+((AA197&lt;&gt;"")*ISNUMBER(SEARCH("|"&amp;AA197&amp;"|",'5_ACOMPANHAMENTO'!$AC$3:$AC$4922)))+((AB197&lt;&gt;"")*ISNUMBER(SEARCH("|"&amp;AB197&amp;"|",'5_ACOMPANHAMENTO'!$AC$3:$AC$4922))))&gt;0)),'5_ACOMPANHAMENTO'!$O$3:$O$4922),0))</f>
        <v/>
      </c>
      <c r="G197" s="7">
        <f>IF(OR($B197="",$C197=""),"",D197-F197)</f>
        <v/>
      </c>
      <c r="H197">
        <f>IF(OR($B197="",$C197=""),"",TRIM($B197&amp;"")&amp;"|"&amp;TRIM($C197&amp;""))</f>
        <v/>
      </c>
      <c r="I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",99)),1,99)))</f>
        <v/>
      </c>
      <c r="J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",99)),100,99)))</f>
        <v/>
      </c>
      <c r="K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",99)),199,99)))</f>
        <v/>
      </c>
      <c r="L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",99)),298,99)))</f>
        <v/>
      </c>
      <c r="M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",99)),397,99)))</f>
        <v/>
      </c>
      <c r="N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",99)),496,99)))</f>
        <v/>
      </c>
      <c r="O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",99)),595,99)))</f>
        <v/>
      </c>
      <c r="P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",99)),694,99)))</f>
        <v/>
      </c>
      <c r="Q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",99)),793,99)))</f>
        <v/>
      </c>
      <c r="R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",99)),892,99)))</f>
        <v/>
      </c>
      <c r="S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",99)),991,99)))</f>
        <v/>
      </c>
      <c r="T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",99)),1090,99)))</f>
        <v/>
      </c>
      <c r="U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",99)),1189,99)))</f>
        <v/>
      </c>
      <c r="V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",99)),1288,99)))</f>
        <v/>
      </c>
      <c r="W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",99)),1387,99)))</f>
        <v/>
      </c>
      <c r="X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",99)),1486,99)))</f>
        <v/>
      </c>
      <c r="Y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",99)),1585,99)))</f>
        <v/>
      </c>
      <c r="Z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",99)),1684,99)))</f>
        <v/>
      </c>
      <c r="AA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",99)),1783,99)))</f>
        <v/>
      </c>
      <c r="AB197" s="1">
        <f>IF($B197="","",TRIM(MID(SUBSTITUTE(TRIM(SUBSTITUTE(SUBSTITUTE(SUBSTITUTE(SUBSTITUTE(SUBSTITUTE(SUBSTITUTE(SUBSTITUTE(SUBSTITUTE(SUBSTITUTE(SUBSTITUTE(SUBSTITUTE(SUBSTITUTE(SUBSTITUTE(SUBSTITUTE(TRIM($B197&amp;""),CHAR(10),"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",REPT(" ",99)),1882,99)))</f>
        <v/>
      </c>
    </row>
    <row r="198" hidden="1" ht="14.25" customHeight="1">
      <c r="A198" s="4">
        <f>IF(OR($B198="",$C198=""),"",IFERROR(INDEX('5_ACOMPANHAMENTO'!$A$3:$A$4922,MATCH(1,INDEX(('5_ACOMPANHAMENTO'!$AD$3:$AD$4922=TRIM($C198&amp;""))*('5_ACOMPANHAMENTO'!$AC$3:$AC$4922&lt;&gt;"")*((((I198&lt;&gt;"")*ISNUMBER(SEARCH("|"&amp;I198&amp;"|",'5_ACOMPANHAMENTO'!$AC$3:$AC$4922)))+((J198&lt;&gt;"")*ISNUMBER(SEARCH("|"&amp;J198&amp;"|",'5_ACOMPANHAMENTO'!$AC$3:$AC$4922)))+((K198&lt;&gt;"")*ISNUMBER(SEARCH("|"&amp;K198&amp;"|",'5_ACOMPANHAMENTO'!$AC$3:$AC$4922)))+((L198&lt;&gt;"")*ISNUMBER(SEARCH("|"&amp;L198&amp;"|",'5_ACOMPANHAMENTO'!$AC$3:$AC$4922)))+((M198&lt;&gt;"")*ISNUMBER(SEARCH("|"&amp;M198&amp;"|",'5_ACOMPANHAMENTO'!$AC$3:$AC$4922)))+((N198&lt;&gt;"")*ISNUMBER(SEARCH("|"&amp;N198&amp;"|",'5_ACOMPANHAMENTO'!$AC$3:$AC$4922)))+((O198&lt;&gt;"")*ISNUMBER(SEARCH("|"&amp;O198&amp;"|",'5_ACOMPANHAMENTO'!$AC$3:$AC$4922)))+((P198&lt;&gt;"")*ISNUMBER(SEARCH("|"&amp;P198&amp;"|",'5_ACOMPANHAMENTO'!$AC$3:$AC$4922)))+((Q198&lt;&gt;"")*ISNUMBER(SEARCH("|"&amp;Q198&amp;"|",'5_ACOMPANHAMENTO'!$AC$3:$AC$4922)))+((R198&lt;&gt;"")*ISNUMBER(SEARCH("|"&amp;R198&amp;"|",'5_ACOMPANHAMENTO'!$AC$3:$AC$4922)))+((S198&lt;&gt;"")*ISNUMBER(SEARCH("|"&amp;S198&amp;"|",'5_ACOMPANHAMENTO'!$AC$3:$AC$4922)))+((T198&lt;&gt;"")*ISNUMBER(SEARCH("|"&amp;T198&amp;"|",'5_ACOMPANHAMENTO'!$AC$3:$AC$4922)))+((U198&lt;&gt;"")*ISNUMBER(SEARCH("|"&amp;U198&amp;"|",'5_ACOMPANHAMENTO'!$AC$3:$AC$4922)))+((V198&lt;&gt;"")*ISNUMBER(SEARCH("|"&amp;V198&amp;"|",'5_ACOMPANHAMENTO'!$AC$3:$AC$4922)))+((W198&lt;&gt;"")*ISNUMBER(SEARCH("|"&amp;W198&amp;"|",'5_ACOMPANHAMENTO'!$AC$3:$AC$4922)))+((X198&lt;&gt;"")*ISNUMBER(SEARCH("|"&amp;X198&amp;"|",'5_ACOMPANHAMENTO'!$AC$3:$AC$4922)))+((Y198&lt;&gt;"")*ISNUMBER(SEARCH("|"&amp;Y198&amp;"|",'5_ACOMPANHAMENTO'!$AC$3:$AC$4922)))+((Z198&lt;&gt;"")*ISNUMBER(SEARCH("|"&amp;Z198&amp;"|",'5_ACOMPANHAMENTO'!$AC$3:$AC$4922)))+((AA198&lt;&gt;"")*ISNUMBER(SEARCH("|"&amp;AA198&amp;"|",'5_ACOMPANHAMENTO'!$AC$3:$AC$4922)))+((AB198&lt;&gt;"")*ISNUMBER(SEARCH("|"&amp;AB198&amp;"|",'5_ACOMPANHAMENTO'!$AC$3:$AC$4922))))&gt;0),0),0)),""))</f>
        <v/>
      </c>
      <c r="B198" s="10" t="inlineStr">
        <is>
          <t>10149,10150</t>
        </is>
      </c>
      <c r="C198" s="10" t="inlineStr">
        <is>
          <t xml:space="preserve">MONTAGEM DE CADEIRAS </t>
        </is>
      </c>
      <c r="D198" s="4">
        <f>IF(OR($B198="",$C198=""),"",IFERROR(SUMPRODUCT(--(('5_ACOMPANHAMENTO'!$AD$3:$AD$4922=TRIM($C198&amp;""))*('5_ACOMPANHAMENTO'!$AC$3:$AC$4922&lt;&gt;"")*((((I198&lt;&gt;"")*ISNUMBER(SEARCH("|"&amp;I198&amp;"|",'5_ACOMPANHAMENTO'!$AC$3:$AC$4922)))+((J198&lt;&gt;"")*ISNUMBER(SEARCH("|"&amp;J198&amp;"|",'5_ACOMPANHAMENTO'!$AC$3:$AC$4922)))+((K198&lt;&gt;"")*ISNUMBER(SEARCH("|"&amp;K198&amp;"|",'5_ACOMPANHAMENTO'!$AC$3:$AC$4922)))+((L198&lt;&gt;"")*ISNUMBER(SEARCH("|"&amp;L198&amp;"|",'5_ACOMPANHAMENTO'!$AC$3:$AC$4922)))+((M198&lt;&gt;"")*ISNUMBER(SEARCH("|"&amp;M198&amp;"|",'5_ACOMPANHAMENTO'!$AC$3:$AC$4922)))+((N198&lt;&gt;"")*ISNUMBER(SEARCH("|"&amp;N198&amp;"|",'5_ACOMPANHAMENTO'!$AC$3:$AC$4922)))+((O198&lt;&gt;"")*ISNUMBER(SEARCH("|"&amp;O198&amp;"|",'5_ACOMPANHAMENTO'!$AC$3:$AC$4922)))+((P198&lt;&gt;"")*ISNUMBER(SEARCH("|"&amp;P198&amp;"|",'5_ACOMPANHAMENTO'!$AC$3:$AC$4922)))+((Q198&lt;&gt;"")*ISNUMBER(SEARCH("|"&amp;Q198&amp;"|",'5_ACOMPANHAMENTO'!$AC$3:$AC$4922)))+((R198&lt;&gt;"")*ISNUMBER(SEARCH("|"&amp;R198&amp;"|",'5_ACOMPANHAMENTO'!$AC$3:$AC$4922)))+((S198&lt;&gt;"")*ISNUMBER(SEARCH("|"&amp;S198&amp;"|",'5_ACOMPANHAMENTO'!$AC$3:$AC$4922)))+((T198&lt;&gt;"")*ISNUMBER(SEARCH("|"&amp;T198&amp;"|",'5_ACOMPANHAMENTO'!$AC$3:$AC$4922)))+((U198&lt;&gt;"")*ISNUMBER(SEARCH("|"&amp;U198&amp;"|",'5_ACOMPANHAMENTO'!$AC$3:$AC$4922)))+((V198&lt;&gt;"")*ISNUMBER(SEARCH("|"&amp;V198&amp;"|",'5_ACOMPANHAMENTO'!$AC$3:$AC$4922)))+((W198&lt;&gt;"")*ISNUMBER(SEARCH("|"&amp;W198&amp;"|",'5_ACOMPANHAMENTO'!$AC$3:$AC$4922)))+((X198&lt;&gt;"")*ISNUMBER(SEARCH("|"&amp;X198&amp;"|",'5_ACOMPANHAMENTO'!$AC$3:$AC$4922)))+((Y198&lt;&gt;"")*ISNUMBER(SEARCH("|"&amp;Y198&amp;"|",'5_ACOMPANHAMENTO'!$AC$3:$AC$4922)))+((Z198&lt;&gt;"")*ISNUMBER(SEARCH("|"&amp;Z198&amp;"|",'5_ACOMPANHAMENTO'!$AC$3:$AC$4922)))+((AA198&lt;&gt;"")*ISNUMBER(SEARCH("|"&amp;AA198&amp;"|",'5_ACOMPANHAMENTO'!$AC$3:$AC$4922)))+((AB198&lt;&gt;"")*ISNUMBER(SEARCH("|"&amp;AB198&amp;"|",'5_ACOMPANHAMENTO'!$AC$3:$AC$4922))))&gt;0)),'5_ACOMPANHAMENTO'!$J$3:$J$4922),0))</f>
        <v/>
      </c>
      <c r="E198" s="4">
        <f>IF(G198=0,"FINALIZADO",IF(TODAY()&gt;A198,"ATRASADO "&amp;TODAY()-A198&amp;" DIAS","ADIANTADO "&amp;A198-TODAY()&amp;" DIAS"))</f>
        <v/>
      </c>
      <c r="F198" s="7">
        <f>IF(OR($B198="",$C198=""),"",IFERROR(SUMPRODUCT(--(('5_ACOMPANHAMENTO'!$AD$3:$AD$4922=TRIM($C198&amp;""))*('5_ACOMPANHAMENTO'!$AC$3:$AC$4922&lt;&gt;"")*((((I198&lt;&gt;"")*ISNUMBER(SEARCH("|"&amp;I198&amp;"|",'5_ACOMPANHAMENTO'!$AC$3:$AC$4922)))+((J198&lt;&gt;"")*ISNUMBER(SEARCH("|"&amp;J198&amp;"|",'5_ACOMPANHAMENTO'!$AC$3:$AC$4922)))+((K198&lt;&gt;"")*ISNUMBER(SEARCH("|"&amp;K198&amp;"|",'5_ACOMPANHAMENTO'!$AC$3:$AC$4922)))+((L198&lt;&gt;"")*ISNUMBER(SEARCH("|"&amp;L198&amp;"|",'5_ACOMPANHAMENTO'!$AC$3:$AC$4922)))+((M198&lt;&gt;"")*ISNUMBER(SEARCH("|"&amp;M198&amp;"|",'5_ACOMPANHAMENTO'!$AC$3:$AC$4922)))+((N198&lt;&gt;"")*ISNUMBER(SEARCH("|"&amp;N198&amp;"|",'5_ACOMPANHAMENTO'!$AC$3:$AC$4922)))+((O198&lt;&gt;"")*ISNUMBER(SEARCH("|"&amp;O198&amp;"|",'5_ACOMPANHAMENTO'!$AC$3:$AC$4922)))+((P198&lt;&gt;"")*ISNUMBER(SEARCH("|"&amp;P198&amp;"|",'5_ACOMPANHAMENTO'!$AC$3:$AC$4922)))+((Q198&lt;&gt;"")*ISNUMBER(SEARCH("|"&amp;Q198&amp;"|",'5_ACOMPANHAMENTO'!$AC$3:$AC$4922)))+((R198&lt;&gt;"")*ISNUMBER(SEARCH("|"&amp;R198&amp;"|",'5_ACOMPANHAMENTO'!$AC$3:$AC$4922)))+((S198&lt;&gt;"")*ISNUMBER(SEARCH("|"&amp;S198&amp;"|",'5_ACOMPANHAMENTO'!$AC$3:$AC$4922)))+((T198&lt;&gt;"")*ISNUMBER(SEARCH("|"&amp;T198&amp;"|",'5_ACOMPANHAMENTO'!$AC$3:$AC$4922)))+((U198&lt;&gt;"")*ISNUMBER(SEARCH("|"&amp;U198&amp;"|",'5_ACOMPANHAMENTO'!$AC$3:$AC$4922)))+((V198&lt;&gt;"")*ISNUMBER(SEARCH("|"&amp;V198&amp;"|",'5_ACOMPANHAMENTO'!$AC$3:$AC$4922)))+((W198&lt;&gt;"")*ISNUMBER(SEARCH("|"&amp;W198&amp;"|",'5_ACOMPANHAMENTO'!$AC$3:$AC$4922)))+((X198&lt;&gt;"")*ISNUMBER(SEARCH("|"&amp;X198&amp;"|",'5_ACOMPANHAMENTO'!$AC$3:$AC$4922)))+((Y198&lt;&gt;"")*ISNUMBER(SEARCH("|"&amp;Y198&amp;"|",'5_ACOMPANHAMENTO'!$AC$3:$AC$4922)))+((Z198&lt;&gt;"")*ISNUMBER(SEARCH("|"&amp;Z198&amp;"|",'5_ACOMPANHAMENTO'!$AC$3:$AC$4922)))+((AA198&lt;&gt;"")*ISNUMBER(SEARCH("|"&amp;AA198&amp;"|",'5_ACOMPANHAMENTO'!$AC$3:$AC$4922)))+((AB198&lt;&gt;"")*ISNUMBER(SEARCH("|"&amp;AB198&amp;"|",'5_ACOMPANHAMENTO'!$AC$3:$AC$4922))))&gt;0)),'5_ACOMPANHAMENTO'!$O$3:$O$4922),0))</f>
        <v/>
      </c>
      <c r="G198" s="7">
        <f>IF(OR($B198="",$C198=""),"",D198-F198)</f>
        <v/>
      </c>
      <c r="H198">
        <f>IF(OR($B198="",$C198=""),"",TRIM($B198&amp;"")&amp;"|"&amp;TRIM($C198&amp;""))</f>
        <v/>
      </c>
      <c r="I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",99)),1,99)))</f>
        <v/>
      </c>
      <c r="J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",99)),100,99)))</f>
        <v/>
      </c>
      <c r="K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",99)),199,99)))</f>
        <v/>
      </c>
      <c r="L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",99)),298,99)))</f>
        <v/>
      </c>
      <c r="M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",99)),397,99)))</f>
        <v/>
      </c>
      <c r="N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",99)),496,99)))</f>
        <v/>
      </c>
      <c r="O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",99)),595,99)))</f>
        <v/>
      </c>
      <c r="P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",99)),694,99)))</f>
        <v/>
      </c>
      <c r="Q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",99)),793,99)))</f>
        <v/>
      </c>
      <c r="R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",99)),892,99)))</f>
        <v/>
      </c>
      <c r="S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",99)),991,99)))</f>
        <v/>
      </c>
      <c r="T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",99)),1090,99)))</f>
        <v/>
      </c>
      <c r="U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",99)),1189,99)))</f>
        <v/>
      </c>
      <c r="V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",99)),1288,99)))</f>
        <v/>
      </c>
      <c r="W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",99)),1387,99)))</f>
        <v/>
      </c>
      <c r="X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",99)),1486,99)))</f>
        <v/>
      </c>
      <c r="Y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",99)),1585,99)))</f>
        <v/>
      </c>
      <c r="Z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",99)),1684,99)))</f>
        <v/>
      </c>
      <c r="AA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",99)),1783,99)))</f>
        <v/>
      </c>
      <c r="AB198" s="1">
        <f>IF($B198="","",TRIM(MID(SUBSTITUTE(TRIM(SUBSTITUTE(SUBSTITUTE(SUBSTITUTE(SUBSTITUTE(SUBSTITUTE(SUBSTITUTE(SUBSTITUTE(SUBSTITUTE(SUBSTITUTE(SUBSTITUTE(SUBSTITUTE(SUBSTITUTE(SUBSTITUTE(SUBSTITUTE(TRIM($B198&amp;""),CHAR(10),"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",REPT(" ",99)),1882,99)))</f>
        <v/>
      </c>
    </row>
    <row r="199" hidden="1" ht="14.25" customHeight="1">
      <c r="A199" s="4">
        <f>IF(OR($B199="",$C199=""),"",IFERROR(INDEX('5_ACOMPANHAMENTO'!$A$3:$A$4922,MATCH(1,INDEX(('5_ACOMPANHAMENTO'!$AD$3:$AD$4922=TRIM($C199&amp;""))*('5_ACOMPANHAMENTO'!$AC$3:$AC$4922&lt;&gt;"")*((((I199&lt;&gt;"")*ISNUMBER(SEARCH("|"&amp;I199&amp;"|",'5_ACOMPANHAMENTO'!$AC$3:$AC$4922)))+((J199&lt;&gt;"")*ISNUMBER(SEARCH("|"&amp;J199&amp;"|",'5_ACOMPANHAMENTO'!$AC$3:$AC$4922)))+((K199&lt;&gt;"")*ISNUMBER(SEARCH("|"&amp;K199&amp;"|",'5_ACOMPANHAMENTO'!$AC$3:$AC$4922)))+((L199&lt;&gt;"")*ISNUMBER(SEARCH("|"&amp;L199&amp;"|",'5_ACOMPANHAMENTO'!$AC$3:$AC$4922)))+((M199&lt;&gt;"")*ISNUMBER(SEARCH("|"&amp;M199&amp;"|",'5_ACOMPANHAMENTO'!$AC$3:$AC$4922)))+((N199&lt;&gt;"")*ISNUMBER(SEARCH("|"&amp;N199&amp;"|",'5_ACOMPANHAMENTO'!$AC$3:$AC$4922)))+((O199&lt;&gt;"")*ISNUMBER(SEARCH("|"&amp;O199&amp;"|",'5_ACOMPANHAMENTO'!$AC$3:$AC$4922)))+((P199&lt;&gt;"")*ISNUMBER(SEARCH("|"&amp;P199&amp;"|",'5_ACOMPANHAMENTO'!$AC$3:$AC$4922)))+((Q199&lt;&gt;"")*ISNUMBER(SEARCH("|"&amp;Q199&amp;"|",'5_ACOMPANHAMENTO'!$AC$3:$AC$4922)))+((R199&lt;&gt;"")*ISNUMBER(SEARCH("|"&amp;R199&amp;"|",'5_ACOMPANHAMENTO'!$AC$3:$AC$4922)))+((S199&lt;&gt;"")*ISNUMBER(SEARCH("|"&amp;S199&amp;"|",'5_ACOMPANHAMENTO'!$AC$3:$AC$4922)))+((T199&lt;&gt;"")*ISNUMBER(SEARCH("|"&amp;T199&amp;"|",'5_ACOMPANHAMENTO'!$AC$3:$AC$4922)))+((U199&lt;&gt;"")*ISNUMBER(SEARCH("|"&amp;U199&amp;"|",'5_ACOMPANHAMENTO'!$AC$3:$AC$4922)))+((V199&lt;&gt;"")*ISNUMBER(SEARCH("|"&amp;V199&amp;"|",'5_ACOMPANHAMENTO'!$AC$3:$AC$4922)))+((W199&lt;&gt;"")*ISNUMBER(SEARCH("|"&amp;W199&amp;"|",'5_ACOMPANHAMENTO'!$AC$3:$AC$4922)))+((X199&lt;&gt;"")*ISNUMBER(SEARCH("|"&amp;X199&amp;"|",'5_ACOMPANHAMENTO'!$AC$3:$AC$4922)))+((Y199&lt;&gt;"")*ISNUMBER(SEARCH("|"&amp;Y199&amp;"|",'5_ACOMPANHAMENTO'!$AC$3:$AC$4922)))+((Z199&lt;&gt;"")*ISNUMBER(SEARCH("|"&amp;Z199&amp;"|",'5_ACOMPANHAMENTO'!$AC$3:$AC$4922)))+((AA199&lt;&gt;"")*ISNUMBER(SEARCH("|"&amp;AA199&amp;"|",'5_ACOMPANHAMENTO'!$AC$3:$AC$4922)))+((AB199&lt;&gt;"")*ISNUMBER(SEARCH("|"&amp;AB199&amp;"|",'5_ACOMPANHAMENTO'!$AC$3:$AC$4922))))&gt;0),0),0)),""))</f>
        <v/>
      </c>
      <c r="B199" s="10" t="inlineStr">
        <is>
          <t>10149,10150</t>
        </is>
      </c>
      <c r="C199" s="10" t="inlineStr">
        <is>
          <t xml:space="preserve">MONTAGEM DE CADEIRAS </t>
        </is>
      </c>
      <c r="D199" s="4">
        <f>IF(OR($B199="",$C199=""),"",IFERROR(SUMPRODUCT(--(('5_ACOMPANHAMENTO'!$AD$3:$AD$4922=TRIM($C199&amp;""))*('5_ACOMPANHAMENTO'!$AC$3:$AC$4922&lt;&gt;"")*((((I199&lt;&gt;"")*ISNUMBER(SEARCH("|"&amp;I199&amp;"|",'5_ACOMPANHAMENTO'!$AC$3:$AC$4922)))+((J199&lt;&gt;"")*ISNUMBER(SEARCH("|"&amp;J199&amp;"|",'5_ACOMPANHAMENTO'!$AC$3:$AC$4922)))+((K199&lt;&gt;"")*ISNUMBER(SEARCH("|"&amp;K199&amp;"|",'5_ACOMPANHAMENTO'!$AC$3:$AC$4922)))+((L199&lt;&gt;"")*ISNUMBER(SEARCH("|"&amp;L199&amp;"|",'5_ACOMPANHAMENTO'!$AC$3:$AC$4922)))+((M199&lt;&gt;"")*ISNUMBER(SEARCH("|"&amp;M199&amp;"|",'5_ACOMPANHAMENTO'!$AC$3:$AC$4922)))+((N199&lt;&gt;"")*ISNUMBER(SEARCH("|"&amp;N199&amp;"|",'5_ACOMPANHAMENTO'!$AC$3:$AC$4922)))+((O199&lt;&gt;"")*ISNUMBER(SEARCH("|"&amp;O199&amp;"|",'5_ACOMPANHAMENTO'!$AC$3:$AC$4922)))+((P199&lt;&gt;"")*ISNUMBER(SEARCH("|"&amp;P199&amp;"|",'5_ACOMPANHAMENTO'!$AC$3:$AC$4922)))+((Q199&lt;&gt;"")*ISNUMBER(SEARCH("|"&amp;Q199&amp;"|",'5_ACOMPANHAMENTO'!$AC$3:$AC$4922)))+((R199&lt;&gt;"")*ISNUMBER(SEARCH("|"&amp;R199&amp;"|",'5_ACOMPANHAMENTO'!$AC$3:$AC$4922)))+((S199&lt;&gt;"")*ISNUMBER(SEARCH("|"&amp;S199&amp;"|",'5_ACOMPANHAMENTO'!$AC$3:$AC$4922)))+((T199&lt;&gt;"")*ISNUMBER(SEARCH("|"&amp;T199&amp;"|",'5_ACOMPANHAMENTO'!$AC$3:$AC$4922)))+((U199&lt;&gt;"")*ISNUMBER(SEARCH("|"&amp;U199&amp;"|",'5_ACOMPANHAMENTO'!$AC$3:$AC$4922)))+((V199&lt;&gt;"")*ISNUMBER(SEARCH("|"&amp;V199&amp;"|",'5_ACOMPANHAMENTO'!$AC$3:$AC$4922)))+((W199&lt;&gt;"")*ISNUMBER(SEARCH("|"&amp;W199&amp;"|",'5_ACOMPANHAMENTO'!$AC$3:$AC$4922)))+((X199&lt;&gt;"")*ISNUMBER(SEARCH("|"&amp;X199&amp;"|",'5_ACOMPANHAMENTO'!$AC$3:$AC$4922)))+((Y199&lt;&gt;"")*ISNUMBER(SEARCH("|"&amp;Y199&amp;"|",'5_ACOMPANHAMENTO'!$AC$3:$AC$4922)))+((Z199&lt;&gt;"")*ISNUMBER(SEARCH("|"&amp;Z199&amp;"|",'5_ACOMPANHAMENTO'!$AC$3:$AC$4922)))+((AA199&lt;&gt;"")*ISNUMBER(SEARCH("|"&amp;AA199&amp;"|",'5_ACOMPANHAMENTO'!$AC$3:$AC$4922)))+((AB199&lt;&gt;"")*ISNUMBER(SEARCH("|"&amp;AB199&amp;"|",'5_ACOMPANHAMENTO'!$AC$3:$AC$4922))))&gt;0)),'5_ACOMPANHAMENTO'!$J$3:$J$4922),0))</f>
        <v/>
      </c>
      <c r="E199" s="4">
        <f>IF(G199=0,"FINALIZADO",IF(TODAY()&gt;A199,"ATRASADO "&amp;TODAY()-A199&amp;" DIAS","ADIANTADO "&amp;A199-TODAY()&amp;" DIAS"))</f>
        <v/>
      </c>
      <c r="F199" s="7">
        <f>IF(OR($B199="",$C199=""),"",IFERROR(SUMPRODUCT(--(('5_ACOMPANHAMENTO'!$AD$3:$AD$4922=TRIM($C199&amp;""))*('5_ACOMPANHAMENTO'!$AC$3:$AC$4922&lt;&gt;"")*((((I199&lt;&gt;"")*ISNUMBER(SEARCH("|"&amp;I199&amp;"|",'5_ACOMPANHAMENTO'!$AC$3:$AC$4922)))+((J199&lt;&gt;"")*ISNUMBER(SEARCH("|"&amp;J199&amp;"|",'5_ACOMPANHAMENTO'!$AC$3:$AC$4922)))+((K199&lt;&gt;"")*ISNUMBER(SEARCH("|"&amp;K199&amp;"|",'5_ACOMPANHAMENTO'!$AC$3:$AC$4922)))+((L199&lt;&gt;"")*ISNUMBER(SEARCH("|"&amp;L199&amp;"|",'5_ACOMPANHAMENTO'!$AC$3:$AC$4922)))+((M199&lt;&gt;"")*ISNUMBER(SEARCH("|"&amp;M199&amp;"|",'5_ACOMPANHAMENTO'!$AC$3:$AC$4922)))+((N199&lt;&gt;"")*ISNUMBER(SEARCH("|"&amp;N199&amp;"|",'5_ACOMPANHAMENTO'!$AC$3:$AC$4922)))+((O199&lt;&gt;"")*ISNUMBER(SEARCH("|"&amp;O199&amp;"|",'5_ACOMPANHAMENTO'!$AC$3:$AC$4922)))+((P199&lt;&gt;"")*ISNUMBER(SEARCH("|"&amp;P199&amp;"|",'5_ACOMPANHAMENTO'!$AC$3:$AC$4922)))+((Q199&lt;&gt;"")*ISNUMBER(SEARCH("|"&amp;Q199&amp;"|",'5_ACOMPANHAMENTO'!$AC$3:$AC$4922)))+((R199&lt;&gt;"")*ISNUMBER(SEARCH("|"&amp;R199&amp;"|",'5_ACOMPANHAMENTO'!$AC$3:$AC$4922)))+((S199&lt;&gt;"")*ISNUMBER(SEARCH("|"&amp;S199&amp;"|",'5_ACOMPANHAMENTO'!$AC$3:$AC$4922)))+((T199&lt;&gt;"")*ISNUMBER(SEARCH("|"&amp;T199&amp;"|",'5_ACOMPANHAMENTO'!$AC$3:$AC$4922)))+((U199&lt;&gt;"")*ISNUMBER(SEARCH("|"&amp;U199&amp;"|",'5_ACOMPANHAMENTO'!$AC$3:$AC$4922)))+((V199&lt;&gt;"")*ISNUMBER(SEARCH("|"&amp;V199&amp;"|",'5_ACOMPANHAMENTO'!$AC$3:$AC$4922)))+((W199&lt;&gt;"")*ISNUMBER(SEARCH("|"&amp;W199&amp;"|",'5_ACOMPANHAMENTO'!$AC$3:$AC$4922)))+((X199&lt;&gt;"")*ISNUMBER(SEARCH("|"&amp;X199&amp;"|",'5_ACOMPANHAMENTO'!$AC$3:$AC$4922)))+((Y199&lt;&gt;"")*ISNUMBER(SEARCH("|"&amp;Y199&amp;"|",'5_ACOMPANHAMENTO'!$AC$3:$AC$4922)))+((Z199&lt;&gt;"")*ISNUMBER(SEARCH("|"&amp;Z199&amp;"|",'5_ACOMPANHAMENTO'!$AC$3:$AC$4922)))+((AA199&lt;&gt;"")*ISNUMBER(SEARCH("|"&amp;AA199&amp;"|",'5_ACOMPANHAMENTO'!$AC$3:$AC$4922)))+((AB199&lt;&gt;"")*ISNUMBER(SEARCH("|"&amp;AB199&amp;"|",'5_ACOMPANHAMENTO'!$AC$3:$AC$4922))))&gt;0)),'5_ACOMPANHAMENTO'!$O$3:$O$4922),0))</f>
        <v/>
      </c>
      <c r="G199" s="7">
        <f>IF(OR($B199="",$C199=""),"",D199-F199)</f>
        <v/>
      </c>
      <c r="H199">
        <f>IF(OR($B199="",$C199=""),"",TRIM($B199&amp;"")&amp;"|"&amp;TRIM($C199&amp;""))</f>
        <v/>
      </c>
      <c r="I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",99)),1,99)))</f>
        <v/>
      </c>
      <c r="J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",99)),100,99)))</f>
        <v/>
      </c>
      <c r="K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",99)),199,99)))</f>
        <v/>
      </c>
      <c r="L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",99)),298,99)))</f>
        <v/>
      </c>
      <c r="M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",99)),397,99)))</f>
        <v/>
      </c>
      <c r="N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",99)),496,99)))</f>
        <v/>
      </c>
      <c r="O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",99)),595,99)))</f>
        <v/>
      </c>
      <c r="P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",99)),694,99)))</f>
        <v/>
      </c>
      <c r="Q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",99)),793,99)))</f>
        <v/>
      </c>
      <c r="R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",99)),892,99)))</f>
        <v/>
      </c>
      <c r="S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",99)),991,99)))</f>
        <v/>
      </c>
      <c r="T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",99)),1090,99)))</f>
        <v/>
      </c>
      <c r="U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",99)),1189,99)))</f>
        <v/>
      </c>
      <c r="V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",99)),1288,99)))</f>
        <v/>
      </c>
      <c r="W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",99)),1387,99)))</f>
        <v/>
      </c>
      <c r="X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",99)),1486,99)))</f>
        <v/>
      </c>
      <c r="Y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",99)),1585,99)))</f>
        <v/>
      </c>
      <c r="Z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",99)),1684,99)))</f>
        <v/>
      </c>
      <c r="AA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",99)),1783,99)))</f>
        <v/>
      </c>
      <c r="AB199" s="1">
        <f>IF($B199="","",TRIM(MID(SUBSTITUTE(TRIM(SUBSTITUTE(SUBSTITUTE(SUBSTITUTE(SUBSTITUTE(SUBSTITUTE(SUBSTITUTE(SUBSTITUTE(SUBSTITUTE(SUBSTITUTE(SUBSTITUTE(SUBSTITUTE(SUBSTITUTE(SUBSTITUTE(SUBSTITUTE(TRIM($B199&amp;""),CHAR(10),"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",REPT(" ",99)),1882,99)))</f>
        <v/>
      </c>
    </row>
    <row r="200" hidden="1" ht="14.25" customHeight="1">
      <c r="A200" s="4">
        <f>IF(OR($B200="",$C200=""),"",IFERROR(INDEX('5_ACOMPANHAMENTO'!$A$3:$A$4922,MATCH(1,INDEX(('5_ACOMPANHAMENTO'!$AD$3:$AD$4922=TRIM($C200&amp;""))*('5_ACOMPANHAMENTO'!$AC$3:$AC$4922&lt;&gt;"")*((((I200&lt;&gt;"")*ISNUMBER(SEARCH("|"&amp;I200&amp;"|",'5_ACOMPANHAMENTO'!$AC$3:$AC$4922)))+((J200&lt;&gt;"")*ISNUMBER(SEARCH("|"&amp;J200&amp;"|",'5_ACOMPANHAMENTO'!$AC$3:$AC$4922)))+((K200&lt;&gt;"")*ISNUMBER(SEARCH("|"&amp;K200&amp;"|",'5_ACOMPANHAMENTO'!$AC$3:$AC$4922)))+((L200&lt;&gt;"")*ISNUMBER(SEARCH("|"&amp;L200&amp;"|",'5_ACOMPANHAMENTO'!$AC$3:$AC$4922)))+((M200&lt;&gt;"")*ISNUMBER(SEARCH("|"&amp;M200&amp;"|",'5_ACOMPANHAMENTO'!$AC$3:$AC$4922)))+((N200&lt;&gt;"")*ISNUMBER(SEARCH("|"&amp;N200&amp;"|",'5_ACOMPANHAMENTO'!$AC$3:$AC$4922)))+((O200&lt;&gt;"")*ISNUMBER(SEARCH("|"&amp;O200&amp;"|",'5_ACOMPANHAMENTO'!$AC$3:$AC$4922)))+((P200&lt;&gt;"")*ISNUMBER(SEARCH("|"&amp;P200&amp;"|",'5_ACOMPANHAMENTO'!$AC$3:$AC$4922)))+((Q200&lt;&gt;"")*ISNUMBER(SEARCH("|"&amp;Q200&amp;"|",'5_ACOMPANHAMENTO'!$AC$3:$AC$4922)))+((R200&lt;&gt;"")*ISNUMBER(SEARCH("|"&amp;R200&amp;"|",'5_ACOMPANHAMENTO'!$AC$3:$AC$4922)))+((S200&lt;&gt;"")*ISNUMBER(SEARCH("|"&amp;S200&amp;"|",'5_ACOMPANHAMENTO'!$AC$3:$AC$4922)))+((T200&lt;&gt;"")*ISNUMBER(SEARCH("|"&amp;T200&amp;"|",'5_ACOMPANHAMENTO'!$AC$3:$AC$4922)))+((U200&lt;&gt;"")*ISNUMBER(SEARCH("|"&amp;U200&amp;"|",'5_ACOMPANHAMENTO'!$AC$3:$AC$4922)))+((V200&lt;&gt;"")*ISNUMBER(SEARCH("|"&amp;V200&amp;"|",'5_ACOMPANHAMENTO'!$AC$3:$AC$4922)))+((W200&lt;&gt;"")*ISNUMBER(SEARCH("|"&amp;W200&amp;"|",'5_ACOMPANHAMENTO'!$AC$3:$AC$4922)))+((X200&lt;&gt;"")*ISNUMBER(SEARCH("|"&amp;X200&amp;"|",'5_ACOMPANHAMENTO'!$AC$3:$AC$4922)))+((Y200&lt;&gt;"")*ISNUMBER(SEARCH("|"&amp;Y200&amp;"|",'5_ACOMPANHAMENTO'!$AC$3:$AC$4922)))+((Z200&lt;&gt;"")*ISNUMBER(SEARCH("|"&amp;Z200&amp;"|",'5_ACOMPANHAMENTO'!$AC$3:$AC$4922)))+((AA200&lt;&gt;"")*ISNUMBER(SEARCH("|"&amp;AA200&amp;"|",'5_ACOMPANHAMENTO'!$AC$3:$AC$4922)))+((AB200&lt;&gt;"")*ISNUMBER(SEARCH("|"&amp;AB200&amp;"|",'5_ACOMPANHAMENTO'!$AC$3:$AC$4922))))&gt;0),0),0)),""))</f>
        <v/>
      </c>
      <c r="B200" s="10" t="n">
        <v>10153</v>
      </c>
      <c r="C200" s="10" t="inlineStr">
        <is>
          <t xml:space="preserve">MONTAGEM DE CADEIRAS </t>
        </is>
      </c>
      <c r="D200" s="4">
        <f>IF(OR($B200="",$C200=""),"",IFERROR(SUMPRODUCT(--(('5_ACOMPANHAMENTO'!$AD$3:$AD$4922=TRIM($C200&amp;""))*('5_ACOMPANHAMENTO'!$AC$3:$AC$4922&lt;&gt;"")*((((I200&lt;&gt;"")*ISNUMBER(SEARCH("|"&amp;I200&amp;"|",'5_ACOMPANHAMENTO'!$AC$3:$AC$4922)))+((J200&lt;&gt;"")*ISNUMBER(SEARCH("|"&amp;J200&amp;"|",'5_ACOMPANHAMENTO'!$AC$3:$AC$4922)))+((K200&lt;&gt;"")*ISNUMBER(SEARCH("|"&amp;K200&amp;"|",'5_ACOMPANHAMENTO'!$AC$3:$AC$4922)))+((L200&lt;&gt;"")*ISNUMBER(SEARCH("|"&amp;L200&amp;"|",'5_ACOMPANHAMENTO'!$AC$3:$AC$4922)))+((M200&lt;&gt;"")*ISNUMBER(SEARCH("|"&amp;M200&amp;"|",'5_ACOMPANHAMENTO'!$AC$3:$AC$4922)))+((N200&lt;&gt;"")*ISNUMBER(SEARCH("|"&amp;N200&amp;"|",'5_ACOMPANHAMENTO'!$AC$3:$AC$4922)))+((O200&lt;&gt;"")*ISNUMBER(SEARCH("|"&amp;O200&amp;"|",'5_ACOMPANHAMENTO'!$AC$3:$AC$4922)))+((P200&lt;&gt;"")*ISNUMBER(SEARCH("|"&amp;P200&amp;"|",'5_ACOMPANHAMENTO'!$AC$3:$AC$4922)))+((Q200&lt;&gt;"")*ISNUMBER(SEARCH("|"&amp;Q200&amp;"|",'5_ACOMPANHAMENTO'!$AC$3:$AC$4922)))+((R200&lt;&gt;"")*ISNUMBER(SEARCH("|"&amp;R200&amp;"|",'5_ACOMPANHAMENTO'!$AC$3:$AC$4922)))+((S200&lt;&gt;"")*ISNUMBER(SEARCH("|"&amp;S200&amp;"|",'5_ACOMPANHAMENTO'!$AC$3:$AC$4922)))+((T200&lt;&gt;"")*ISNUMBER(SEARCH("|"&amp;T200&amp;"|",'5_ACOMPANHAMENTO'!$AC$3:$AC$4922)))+((U200&lt;&gt;"")*ISNUMBER(SEARCH("|"&amp;U200&amp;"|",'5_ACOMPANHAMENTO'!$AC$3:$AC$4922)))+((V200&lt;&gt;"")*ISNUMBER(SEARCH("|"&amp;V200&amp;"|",'5_ACOMPANHAMENTO'!$AC$3:$AC$4922)))+((W200&lt;&gt;"")*ISNUMBER(SEARCH("|"&amp;W200&amp;"|",'5_ACOMPANHAMENTO'!$AC$3:$AC$4922)))+((X200&lt;&gt;"")*ISNUMBER(SEARCH("|"&amp;X200&amp;"|",'5_ACOMPANHAMENTO'!$AC$3:$AC$4922)))+((Y200&lt;&gt;"")*ISNUMBER(SEARCH("|"&amp;Y200&amp;"|",'5_ACOMPANHAMENTO'!$AC$3:$AC$4922)))+((Z200&lt;&gt;"")*ISNUMBER(SEARCH("|"&amp;Z200&amp;"|",'5_ACOMPANHAMENTO'!$AC$3:$AC$4922)))+((AA200&lt;&gt;"")*ISNUMBER(SEARCH("|"&amp;AA200&amp;"|",'5_ACOMPANHAMENTO'!$AC$3:$AC$4922)))+((AB200&lt;&gt;"")*ISNUMBER(SEARCH("|"&amp;AB200&amp;"|",'5_ACOMPANHAMENTO'!$AC$3:$AC$4922))))&gt;0)),'5_ACOMPANHAMENTO'!$J$3:$J$4922),0))</f>
        <v/>
      </c>
      <c r="E200" s="4">
        <f>IF(G200=0,"FINALIZADO",IF(TODAY()&gt;A200,"ATRASADO "&amp;TODAY()-A200&amp;" DIAS","ADIANTADO "&amp;A200-TODAY()&amp;" DIAS"))</f>
        <v/>
      </c>
      <c r="F200" s="7">
        <f>IF(OR($B200="",$C200=""),"",IFERROR(SUMPRODUCT(--(('5_ACOMPANHAMENTO'!$AD$3:$AD$4922=TRIM($C200&amp;""))*('5_ACOMPANHAMENTO'!$AC$3:$AC$4922&lt;&gt;"")*((((I200&lt;&gt;"")*ISNUMBER(SEARCH("|"&amp;I200&amp;"|",'5_ACOMPANHAMENTO'!$AC$3:$AC$4922)))+((J200&lt;&gt;"")*ISNUMBER(SEARCH("|"&amp;J200&amp;"|",'5_ACOMPANHAMENTO'!$AC$3:$AC$4922)))+((K200&lt;&gt;"")*ISNUMBER(SEARCH("|"&amp;K200&amp;"|",'5_ACOMPANHAMENTO'!$AC$3:$AC$4922)))+((L200&lt;&gt;"")*ISNUMBER(SEARCH("|"&amp;L200&amp;"|",'5_ACOMPANHAMENTO'!$AC$3:$AC$4922)))+((M200&lt;&gt;"")*ISNUMBER(SEARCH("|"&amp;M200&amp;"|",'5_ACOMPANHAMENTO'!$AC$3:$AC$4922)))+((N200&lt;&gt;"")*ISNUMBER(SEARCH("|"&amp;N200&amp;"|",'5_ACOMPANHAMENTO'!$AC$3:$AC$4922)))+((O200&lt;&gt;"")*ISNUMBER(SEARCH("|"&amp;O200&amp;"|",'5_ACOMPANHAMENTO'!$AC$3:$AC$4922)))+((P200&lt;&gt;"")*ISNUMBER(SEARCH("|"&amp;P200&amp;"|",'5_ACOMPANHAMENTO'!$AC$3:$AC$4922)))+((Q200&lt;&gt;"")*ISNUMBER(SEARCH("|"&amp;Q200&amp;"|",'5_ACOMPANHAMENTO'!$AC$3:$AC$4922)))+((R200&lt;&gt;"")*ISNUMBER(SEARCH("|"&amp;R200&amp;"|",'5_ACOMPANHAMENTO'!$AC$3:$AC$4922)))+((S200&lt;&gt;"")*ISNUMBER(SEARCH("|"&amp;S200&amp;"|",'5_ACOMPANHAMENTO'!$AC$3:$AC$4922)))+((T200&lt;&gt;"")*ISNUMBER(SEARCH("|"&amp;T200&amp;"|",'5_ACOMPANHAMENTO'!$AC$3:$AC$4922)))+((U200&lt;&gt;"")*ISNUMBER(SEARCH("|"&amp;U200&amp;"|",'5_ACOMPANHAMENTO'!$AC$3:$AC$4922)))+((V200&lt;&gt;"")*ISNUMBER(SEARCH("|"&amp;V200&amp;"|",'5_ACOMPANHAMENTO'!$AC$3:$AC$4922)))+((W200&lt;&gt;"")*ISNUMBER(SEARCH("|"&amp;W200&amp;"|",'5_ACOMPANHAMENTO'!$AC$3:$AC$4922)))+((X200&lt;&gt;"")*ISNUMBER(SEARCH("|"&amp;X200&amp;"|",'5_ACOMPANHAMENTO'!$AC$3:$AC$4922)))+((Y200&lt;&gt;"")*ISNUMBER(SEARCH("|"&amp;Y200&amp;"|",'5_ACOMPANHAMENTO'!$AC$3:$AC$4922)))+((Z200&lt;&gt;"")*ISNUMBER(SEARCH("|"&amp;Z200&amp;"|",'5_ACOMPANHAMENTO'!$AC$3:$AC$4922)))+((AA200&lt;&gt;"")*ISNUMBER(SEARCH("|"&amp;AA200&amp;"|",'5_ACOMPANHAMENTO'!$AC$3:$AC$4922)))+((AB200&lt;&gt;"")*ISNUMBER(SEARCH("|"&amp;AB200&amp;"|",'5_ACOMPANHAMENTO'!$AC$3:$AC$4922))))&gt;0)),'5_ACOMPANHAMENTO'!$O$3:$O$4922),0))</f>
        <v/>
      </c>
      <c r="G200" s="7">
        <f>IF(OR($B200="",$C200=""),"",D200-F200)</f>
        <v/>
      </c>
      <c r="H200">
        <f>IF(OR($B200="",$C200=""),"",TRIM($B200&amp;"")&amp;"|"&amp;TRIM($C200&amp;""))</f>
        <v/>
      </c>
      <c r="I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",99)),1,99)))</f>
        <v/>
      </c>
      <c r="J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",99)),100,99)))</f>
        <v/>
      </c>
      <c r="K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",99)),199,99)))</f>
        <v/>
      </c>
      <c r="L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",99)),298,99)))</f>
        <v/>
      </c>
      <c r="M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",99)),397,99)))</f>
        <v/>
      </c>
      <c r="N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",99)),496,99)))</f>
        <v/>
      </c>
      <c r="O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",99)),595,99)))</f>
        <v/>
      </c>
      <c r="P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",99)),694,99)))</f>
        <v/>
      </c>
      <c r="Q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",99)),793,99)))</f>
        <v/>
      </c>
      <c r="R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",99)),892,99)))</f>
        <v/>
      </c>
      <c r="S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",99)),991,99)))</f>
        <v/>
      </c>
      <c r="T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",99)),1090,99)))</f>
        <v/>
      </c>
      <c r="U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",99)),1189,99)))</f>
        <v/>
      </c>
      <c r="V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",99)),1288,99)))</f>
        <v/>
      </c>
      <c r="W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",99)),1387,99)))</f>
        <v/>
      </c>
      <c r="X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",99)),1486,99)))</f>
        <v/>
      </c>
      <c r="Y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",99)),1585,99)))</f>
        <v/>
      </c>
      <c r="Z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",99)),1684,99)))</f>
        <v/>
      </c>
      <c r="AA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",99)),1783,99)))</f>
        <v/>
      </c>
      <c r="AB200" s="1">
        <f>IF($B200="","",TRIM(MID(SUBSTITUTE(TRIM(SUBSTITUTE(SUBSTITUTE(SUBSTITUTE(SUBSTITUTE(SUBSTITUTE(SUBSTITUTE(SUBSTITUTE(SUBSTITUTE(SUBSTITUTE(SUBSTITUTE(SUBSTITUTE(SUBSTITUTE(SUBSTITUTE(SUBSTITUTE(TRIM($B200&amp;""),CHAR(10),"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",REPT(" ",99)),1882,99)))</f>
        <v/>
      </c>
    </row>
    <row r="201" hidden="1" ht="14.25" customHeight="1">
      <c r="A201" s="4">
        <f>IF(OR($B201="",$C201=""),"",IFERROR(INDEX('5_ACOMPANHAMENTO'!$A$3:$A$4922,MATCH(1,INDEX(('5_ACOMPANHAMENTO'!$AD$3:$AD$4922=TRIM($C201&amp;""))*('5_ACOMPANHAMENTO'!$AC$3:$AC$4922&lt;&gt;"")*((((I201&lt;&gt;"")*ISNUMBER(SEARCH("|"&amp;I201&amp;"|",'5_ACOMPANHAMENTO'!$AC$3:$AC$4922)))+((J201&lt;&gt;"")*ISNUMBER(SEARCH("|"&amp;J201&amp;"|",'5_ACOMPANHAMENTO'!$AC$3:$AC$4922)))+((K201&lt;&gt;"")*ISNUMBER(SEARCH("|"&amp;K201&amp;"|",'5_ACOMPANHAMENTO'!$AC$3:$AC$4922)))+((L201&lt;&gt;"")*ISNUMBER(SEARCH("|"&amp;L201&amp;"|",'5_ACOMPANHAMENTO'!$AC$3:$AC$4922)))+((M201&lt;&gt;"")*ISNUMBER(SEARCH("|"&amp;M201&amp;"|",'5_ACOMPANHAMENTO'!$AC$3:$AC$4922)))+((N201&lt;&gt;"")*ISNUMBER(SEARCH("|"&amp;N201&amp;"|",'5_ACOMPANHAMENTO'!$AC$3:$AC$4922)))+((O201&lt;&gt;"")*ISNUMBER(SEARCH("|"&amp;O201&amp;"|",'5_ACOMPANHAMENTO'!$AC$3:$AC$4922)))+((P201&lt;&gt;"")*ISNUMBER(SEARCH("|"&amp;P201&amp;"|",'5_ACOMPANHAMENTO'!$AC$3:$AC$4922)))+((Q201&lt;&gt;"")*ISNUMBER(SEARCH("|"&amp;Q201&amp;"|",'5_ACOMPANHAMENTO'!$AC$3:$AC$4922)))+((R201&lt;&gt;"")*ISNUMBER(SEARCH("|"&amp;R201&amp;"|",'5_ACOMPANHAMENTO'!$AC$3:$AC$4922)))+((S201&lt;&gt;"")*ISNUMBER(SEARCH("|"&amp;S201&amp;"|",'5_ACOMPANHAMENTO'!$AC$3:$AC$4922)))+((T201&lt;&gt;"")*ISNUMBER(SEARCH("|"&amp;T201&amp;"|",'5_ACOMPANHAMENTO'!$AC$3:$AC$4922)))+((U201&lt;&gt;"")*ISNUMBER(SEARCH("|"&amp;U201&amp;"|",'5_ACOMPANHAMENTO'!$AC$3:$AC$4922)))+((V201&lt;&gt;"")*ISNUMBER(SEARCH("|"&amp;V201&amp;"|",'5_ACOMPANHAMENTO'!$AC$3:$AC$4922)))+((W201&lt;&gt;"")*ISNUMBER(SEARCH("|"&amp;W201&amp;"|",'5_ACOMPANHAMENTO'!$AC$3:$AC$4922)))+((X201&lt;&gt;"")*ISNUMBER(SEARCH("|"&amp;X201&amp;"|",'5_ACOMPANHAMENTO'!$AC$3:$AC$4922)))+((Y201&lt;&gt;"")*ISNUMBER(SEARCH("|"&amp;Y201&amp;"|",'5_ACOMPANHAMENTO'!$AC$3:$AC$4922)))+((Z201&lt;&gt;"")*ISNUMBER(SEARCH("|"&amp;Z201&amp;"|",'5_ACOMPANHAMENTO'!$AC$3:$AC$4922)))+((AA201&lt;&gt;"")*ISNUMBER(SEARCH("|"&amp;AA201&amp;"|",'5_ACOMPANHAMENTO'!$AC$3:$AC$4922)))+((AB201&lt;&gt;"")*ISNUMBER(SEARCH("|"&amp;AB201&amp;"|",'5_ACOMPANHAMENTO'!$AC$3:$AC$4922))))&gt;0),0),0)),""))</f>
        <v/>
      </c>
      <c r="B201" s="10" t="n">
        <v>10154</v>
      </c>
      <c r="C201" s="10" t="inlineStr">
        <is>
          <t xml:space="preserve">MONTAGEM DE CADEIRAS </t>
        </is>
      </c>
      <c r="D201" s="4">
        <f>IF(OR($B201="",$C201=""),"",IFERROR(SUMPRODUCT(--(('5_ACOMPANHAMENTO'!$AD$3:$AD$4922=TRIM($C201&amp;""))*('5_ACOMPANHAMENTO'!$AC$3:$AC$4922&lt;&gt;"")*((((I201&lt;&gt;"")*ISNUMBER(SEARCH("|"&amp;I201&amp;"|",'5_ACOMPANHAMENTO'!$AC$3:$AC$4922)))+((J201&lt;&gt;"")*ISNUMBER(SEARCH("|"&amp;J201&amp;"|",'5_ACOMPANHAMENTO'!$AC$3:$AC$4922)))+((K201&lt;&gt;"")*ISNUMBER(SEARCH("|"&amp;K201&amp;"|",'5_ACOMPANHAMENTO'!$AC$3:$AC$4922)))+((L201&lt;&gt;"")*ISNUMBER(SEARCH("|"&amp;L201&amp;"|",'5_ACOMPANHAMENTO'!$AC$3:$AC$4922)))+((M201&lt;&gt;"")*ISNUMBER(SEARCH("|"&amp;M201&amp;"|",'5_ACOMPANHAMENTO'!$AC$3:$AC$4922)))+((N201&lt;&gt;"")*ISNUMBER(SEARCH("|"&amp;N201&amp;"|",'5_ACOMPANHAMENTO'!$AC$3:$AC$4922)))+((O201&lt;&gt;"")*ISNUMBER(SEARCH("|"&amp;O201&amp;"|",'5_ACOMPANHAMENTO'!$AC$3:$AC$4922)))+((P201&lt;&gt;"")*ISNUMBER(SEARCH("|"&amp;P201&amp;"|",'5_ACOMPANHAMENTO'!$AC$3:$AC$4922)))+((Q201&lt;&gt;"")*ISNUMBER(SEARCH("|"&amp;Q201&amp;"|",'5_ACOMPANHAMENTO'!$AC$3:$AC$4922)))+((R201&lt;&gt;"")*ISNUMBER(SEARCH("|"&amp;R201&amp;"|",'5_ACOMPANHAMENTO'!$AC$3:$AC$4922)))+((S201&lt;&gt;"")*ISNUMBER(SEARCH("|"&amp;S201&amp;"|",'5_ACOMPANHAMENTO'!$AC$3:$AC$4922)))+((T201&lt;&gt;"")*ISNUMBER(SEARCH("|"&amp;T201&amp;"|",'5_ACOMPANHAMENTO'!$AC$3:$AC$4922)))+((U201&lt;&gt;"")*ISNUMBER(SEARCH("|"&amp;U201&amp;"|",'5_ACOMPANHAMENTO'!$AC$3:$AC$4922)))+((V201&lt;&gt;"")*ISNUMBER(SEARCH("|"&amp;V201&amp;"|",'5_ACOMPANHAMENTO'!$AC$3:$AC$4922)))+((W201&lt;&gt;"")*ISNUMBER(SEARCH("|"&amp;W201&amp;"|",'5_ACOMPANHAMENTO'!$AC$3:$AC$4922)))+((X201&lt;&gt;"")*ISNUMBER(SEARCH("|"&amp;X201&amp;"|",'5_ACOMPANHAMENTO'!$AC$3:$AC$4922)))+((Y201&lt;&gt;"")*ISNUMBER(SEARCH("|"&amp;Y201&amp;"|",'5_ACOMPANHAMENTO'!$AC$3:$AC$4922)))+((Z201&lt;&gt;"")*ISNUMBER(SEARCH("|"&amp;Z201&amp;"|",'5_ACOMPANHAMENTO'!$AC$3:$AC$4922)))+((AA201&lt;&gt;"")*ISNUMBER(SEARCH("|"&amp;AA201&amp;"|",'5_ACOMPANHAMENTO'!$AC$3:$AC$4922)))+((AB201&lt;&gt;"")*ISNUMBER(SEARCH("|"&amp;AB201&amp;"|",'5_ACOMPANHAMENTO'!$AC$3:$AC$4922))))&gt;0)),'5_ACOMPANHAMENTO'!$J$3:$J$4922),0))</f>
        <v/>
      </c>
      <c r="E201" s="4">
        <f>IF(G201=0,"FINALIZADO",IF(TODAY()&gt;A201,"ATRASADO "&amp;TODAY()-A201&amp;" DIAS","ADIANTADO "&amp;A201-TODAY()&amp;" DIAS"))</f>
        <v/>
      </c>
      <c r="F201" s="7">
        <f>IF(OR($B201="",$C201=""),"",IFERROR(SUMPRODUCT(--(('5_ACOMPANHAMENTO'!$AD$3:$AD$4922=TRIM($C201&amp;""))*('5_ACOMPANHAMENTO'!$AC$3:$AC$4922&lt;&gt;"")*((((I201&lt;&gt;"")*ISNUMBER(SEARCH("|"&amp;I201&amp;"|",'5_ACOMPANHAMENTO'!$AC$3:$AC$4922)))+((J201&lt;&gt;"")*ISNUMBER(SEARCH("|"&amp;J201&amp;"|",'5_ACOMPANHAMENTO'!$AC$3:$AC$4922)))+((K201&lt;&gt;"")*ISNUMBER(SEARCH("|"&amp;K201&amp;"|",'5_ACOMPANHAMENTO'!$AC$3:$AC$4922)))+((L201&lt;&gt;"")*ISNUMBER(SEARCH("|"&amp;L201&amp;"|",'5_ACOMPANHAMENTO'!$AC$3:$AC$4922)))+((M201&lt;&gt;"")*ISNUMBER(SEARCH("|"&amp;M201&amp;"|",'5_ACOMPANHAMENTO'!$AC$3:$AC$4922)))+((N201&lt;&gt;"")*ISNUMBER(SEARCH("|"&amp;N201&amp;"|",'5_ACOMPANHAMENTO'!$AC$3:$AC$4922)))+((O201&lt;&gt;"")*ISNUMBER(SEARCH("|"&amp;O201&amp;"|",'5_ACOMPANHAMENTO'!$AC$3:$AC$4922)))+((P201&lt;&gt;"")*ISNUMBER(SEARCH("|"&amp;P201&amp;"|",'5_ACOMPANHAMENTO'!$AC$3:$AC$4922)))+((Q201&lt;&gt;"")*ISNUMBER(SEARCH("|"&amp;Q201&amp;"|",'5_ACOMPANHAMENTO'!$AC$3:$AC$4922)))+((R201&lt;&gt;"")*ISNUMBER(SEARCH("|"&amp;R201&amp;"|",'5_ACOMPANHAMENTO'!$AC$3:$AC$4922)))+((S201&lt;&gt;"")*ISNUMBER(SEARCH("|"&amp;S201&amp;"|",'5_ACOMPANHAMENTO'!$AC$3:$AC$4922)))+((T201&lt;&gt;"")*ISNUMBER(SEARCH("|"&amp;T201&amp;"|",'5_ACOMPANHAMENTO'!$AC$3:$AC$4922)))+((U201&lt;&gt;"")*ISNUMBER(SEARCH("|"&amp;U201&amp;"|",'5_ACOMPANHAMENTO'!$AC$3:$AC$4922)))+((V201&lt;&gt;"")*ISNUMBER(SEARCH("|"&amp;V201&amp;"|",'5_ACOMPANHAMENTO'!$AC$3:$AC$4922)))+((W201&lt;&gt;"")*ISNUMBER(SEARCH("|"&amp;W201&amp;"|",'5_ACOMPANHAMENTO'!$AC$3:$AC$4922)))+((X201&lt;&gt;"")*ISNUMBER(SEARCH("|"&amp;X201&amp;"|",'5_ACOMPANHAMENTO'!$AC$3:$AC$4922)))+((Y201&lt;&gt;"")*ISNUMBER(SEARCH("|"&amp;Y201&amp;"|",'5_ACOMPANHAMENTO'!$AC$3:$AC$4922)))+((Z201&lt;&gt;"")*ISNUMBER(SEARCH("|"&amp;Z201&amp;"|",'5_ACOMPANHAMENTO'!$AC$3:$AC$4922)))+((AA201&lt;&gt;"")*ISNUMBER(SEARCH("|"&amp;AA201&amp;"|",'5_ACOMPANHAMENTO'!$AC$3:$AC$4922)))+((AB201&lt;&gt;"")*ISNUMBER(SEARCH("|"&amp;AB201&amp;"|",'5_ACOMPANHAMENTO'!$AC$3:$AC$4922))))&gt;0)),'5_ACOMPANHAMENTO'!$O$3:$O$4922),0))</f>
        <v/>
      </c>
      <c r="G201" s="7">
        <f>IF(OR($B201="",$C201=""),"",D201-F201)</f>
        <v/>
      </c>
      <c r="H201">
        <f>IF(OR($B201="",$C201=""),"",TRIM($B201&amp;"")&amp;"|"&amp;TRIM($C201&amp;""))</f>
        <v/>
      </c>
      <c r="I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",99)),1,99)))</f>
        <v/>
      </c>
      <c r="J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",99)),100,99)))</f>
        <v/>
      </c>
      <c r="K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",99)),199,99)))</f>
        <v/>
      </c>
      <c r="L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",99)),298,99)))</f>
        <v/>
      </c>
      <c r="M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",99)),397,99)))</f>
        <v/>
      </c>
      <c r="N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",99)),496,99)))</f>
        <v/>
      </c>
      <c r="O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",99)),595,99)))</f>
        <v/>
      </c>
      <c r="P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",99)),694,99)))</f>
        <v/>
      </c>
      <c r="Q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",99)),793,99)))</f>
        <v/>
      </c>
      <c r="R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",99)),892,99)))</f>
        <v/>
      </c>
      <c r="S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",99)),991,99)))</f>
        <v/>
      </c>
      <c r="T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",99)),1090,99)))</f>
        <v/>
      </c>
      <c r="U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",99)),1189,99)))</f>
        <v/>
      </c>
      <c r="V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",99)),1288,99)))</f>
        <v/>
      </c>
      <c r="W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",99)),1387,99)))</f>
        <v/>
      </c>
      <c r="X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",99)),1486,99)))</f>
        <v/>
      </c>
      <c r="Y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",99)),1585,99)))</f>
        <v/>
      </c>
      <c r="Z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",99)),1684,99)))</f>
        <v/>
      </c>
      <c r="AA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",99)),1783,99)))</f>
        <v/>
      </c>
      <c r="AB201" s="1">
        <f>IF($B201="","",TRIM(MID(SUBSTITUTE(TRIM(SUBSTITUTE(SUBSTITUTE(SUBSTITUTE(SUBSTITUTE(SUBSTITUTE(SUBSTITUTE(SUBSTITUTE(SUBSTITUTE(SUBSTITUTE(SUBSTITUTE(SUBSTITUTE(SUBSTITUTE(SUBSTITUTE(SUBSTITUTE(TRIM($B201&amp;""),CHAR(10),"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",REPT(" ",99)),1882,99)))</f>
        <v/>
      </c>
    </row>
    <row r="202" hidden="1" ht="14.25" customHeight="1">
      <c r="A202" s="4">
        <f>IF(OR($B202="",$C202=""),"",IFERROR(INDEX('5_ACOMPANHAMENTO'!$A$3:$A$4922,MATCH(1,INDEX(('5_ACOMPANHAMENTO'!$AD$3:$AD$4922=TRIM($C202&amp;""))*('5_ACOMPANHAMENTO'!$AC$3:$AC$4922&lt;&gt;"")*((((I202&lt;&gt;"")*ISNUMBER(SEARCH("|"&amp;I202&amp;"|",'5_ACOMPANHAMENTO'!$AC$3:$AC$4922)))+((J202&lt;&gt;"")*ISNUMBER(SEARCH("|"&amp;J202&amp;"|",'5_ACOMPANHAMENTO'!$AC$3:$AC$4922)))+((K202&lt;&gt;"")*ISNUMBER(SEARCH("|"&amp;K202&amp;"|",'5_ACOMPANHAMENTO'!$AC$3:$AC$4922)))+((L202&lt;&gt;"")*ISNUMBER(SEARCH("|"&amp;L202&amp;"|",'5_ACOMPANHAMENTO'!$AC$3:$AC$4922)))+((M202&lt;&gt;"")*ISNUMBER(SEARCH("|"&amp;M202&amp;"|",'5_ACOMPANHAMENTO'!$AC$3:$AC$4922)))+((N202&lt;&gt;"")*ISNUMBER(SEARCH("|"&amp;N202&amp;"|",'5_ACOMPANHAMENTO'!$AC$3:$AC$4922)))+((O202&lt;&gt;"")*ISNUMBER(SEARCH("|"&amp;O202&amp;"|",'5_ACOMPANHAMENTO'!$AC$3:$AC$4922)))+((P202&lt;&gt;"")*ISNUMBER(SEARCH("|"&amp;P202&amp;"|",'5_ACOMPANHAMENTO'!$AC$3:$AC$4922)))+((Q202&lt;&gt;"")*ISNUMBER(SEARCH("|"&amp;Q202&amp;"|",'5_ACOMPANHAMENTO'!$AC$3:$AC$4922)))+((R202&lt;&gt;"")*ISNUMBER(SEARCH("|"&amp;R202&amp;"|",'5_ACOMPANHAMENTO'!$AC$3:$AC$4922)))+((S202&lt;&gt;"")*ISNUMBER(SEARCH("|"&amp;S202&amp;"|",'5_ACOMPANHAMENTO'!$AC$3:$AC$4922)))+((T202&lt;&gt;"")*ISNUMBER(SEARCH("|"&amp;T202&amp;"|",'5_ACOMPANHAMENTO'!$AC$3:$AC$4922)))+((U202&lt;&gt;"")*ISNUMBER(SEARCH("|"&amp;U202&amp;"|",'5_ACOMPANHAMENTO'!$AC$3:$AC$4922)))+((V202&lt;&gt;"")*ISNUMBER(SEARCH("|"&amp;V202&amp;"|",'5_ACOMPANHAMENTO'!$AC$3:$AC$4922)))+((W202&lt;&gt;"")*ISNUMBER(SEARCH("|"&amp;W202&amp;"|",'5_ACOMPANHAMENTO'!$AC$3:$AC$4922)))+((X202&lt;&gt;"")*ISNUMBER(SEARCH("|"&amp;X202&amp;"|",'5_ACOMPANHAMENTO'!$AC$3:$AC$4922)))+((Y202&lt;&gt;"")*ISNUMBER(SEARCH("|"&amp;Y202&amp;"|",'5_ACOMPANHAMENTO'!$AC$3:$AC$4922)))+((Z202&lt;&gt;"")*ISNUMBER(SEARCH("|"&amp;Z202&amp;"|",'5_ACOMPANHAMENTO'!$AC$3:$AC$4922)))+((AA202&lt;&gt;"")*ISNUMBER(SEARCH("|"&amp;AA202&amp;"|",'5_ACOMPANHAMENTO'!$AC$3:$AC$4922)))+((AB202&lt;&gt;"")*ISNUMBER(SEARCH("|"&amp;AB202&amp;"|",'5_ACOMPANHAMENTO'!$AC$3:$AC$4922))))&gt;0),0),0)),""))</f>
        <v/>
      </c>
      <c r="B202" s="10" t="n">
        <v>10180</v>
      </c>
      <c r="C202" s="10" t="inlineStr">
        <is>
          <t xml:space="preserve">MONTAGEM DE CADEIRAS </t>
        </is>
      </c>
      <c r="D202" s="4">
        <f>IF(OR($B202="",$C202=""),"",IFERROR(SUMPRODUCT(--(('5_ACOMPANHAMENTO'!$AD$3:$AD$4922=TRIM($C202&amp;""))*('5_ACOMPANHAMENTO'!$AC$3:$AC$4922&lt;&gt;"")*((((I202&lt;&gt;"")*ISNUMBER(SEARCH("|"&amp;I202&amp;"|",'5_ACOMPANHAMENTO'!$AC$3:$AC$4922)))+((J202&lt;&gt;"")*ISNUMBER(SEARCH("|"&amp;J202&amp;"|",'5_ACOMPANHAMENTO'!$AC$3:$AC$4922)))+((K202&lt;&gt;"")*ISNUMBER(SEARCH("|"&amp;K202&amp;"|",'5_ACOMPANHAMENTO'!$AC$3:$AC$4922)))+((L202&lt;&gt;"")*ISNUMBER(SEARCH("|"&amp;L202&amp;"|",'5_ACOMPANHAMENTO'!$AC$3:$AC$4922)))+((M202&lt;&gt;"")*ISNUMBER(SEARCH("|"&amp;M202&amp;"|",'5_ACOMPANHAMENTO'!$AC$3:$AC$4922)))+((N202&lt;&gt;"")*ISNUMBER(SEARCH("|"&amp;N202&amp;"|",'5_ACOMPANHAMENTO'!$AC$3:$AC$4922)))+((O202&lt;&gt;"")*ISNUMBER(SEARCH("|"&amp;O202&amp;"|",'5_ACOMPANHAMENTO'!$AC$3:$AC$4922)))+((P202&lt;&gt;"")*ISNUMBER(SEARCH("|"&amp;P202&amp;"|",'5_ACOMPANHAMENTO'!$AC$3:$AC$4922)))+((Q202&lt;&gt;"")*ISNUMBER(SEARCH("|"&amp;Q202&amp;"|",'5_ACOMPANHAMENTO'!$AC$3:$AC$4922)))+((R202&lt;&gt;"")*ISNUMBER(SEARCH("|"&amp;R202&amp;"|",'5_ACOMPANHAMENTO'!$AC$3:$AC$4922)))+((S202&lt;&gt;"")*ISNUMBER(SEARCH("|"&amp;S202&amp;"|",'5_ACOMPANHAMENTO'!$AC$3:$AC$4922)))+((T202&lt;&gt;"")*ISNUMBER(SEARCH("|"&amp;T202&amp;"|",'5_ACOMPANHAMENTO'!$AC$3:$AC$4922)))+((U202&lt;&gt;"")*ISNUMBER(SEARCH("|"&amp;U202&amp;"|",'5_ACOMPANHAMENTO'!$AC$3:$AC$4922)))+((V202&lt;&gt;"")*ISNUMBER(SEARCH("|"&amp;V202&amp;"|",'5_ACOMPANHAMENTO'!$AC$3:$AC$4922)))+((W202&lt;&gt;"")*ISNUMBER(SEARCH("|"&amp;W202&amp;"|",'5_ACOMPANHAMENTO'!$AC$3:$AC$4922)))+((X202&lt;&gt;"")*ISNUMBER(SEARCH("|"&amp;X202&amp;"|",'5_ACOMPANHAMENTO'!$AC$3:$AC$4922)))+((Y202&lt;&gt;"")*ISNUMBER(SEARCH("|"&amp;Y202&amp;"|",'5_ACOMPANHAMENTO'!$AC$3:$AC$4922)))+((Z202&lt;&gt;"")*ISNUMBER(SEARCH("|"&amp;Z202&amp;"|",'5_ACOMPANHAMENTO'!$AC$3:$AC$4922)))+((AA202&lt;&gt;"")*ISNUMBER(SEARCH("|"&amp;AA202&amp;"|",'5_ACOMPANHAMENTO'!$AC$3:$AC$4922)))+((AB202&lt;&gt;"")*ISNUMBER(SEARCH("|"&amp;AB202&amp;"|",'5_ACOMPANHAMENTO'!$AC$3:$AC$4922))))&gt;0)),'5_ACOMPANHAMENTO'!$J$3:$J$4922),0))</f>
        <v/>
      </c>
      <c r="E202" s="4">
        <f>IF(G202=0,"FINALIZADO",IF(TODAY()&gt;A202,"ATRASADO "&amp;TODAY()-A202&amp;" DIAS","ADIANTADO "&amp;A202-TODAY()&amp;" DIAS"))</f>
        <v/>
      </c>
      <c r="F202" s="7">
        <f>IF(OR($B202="",$C202=""),"",IFERROR(SUMPRODUCT(--(('5_ACOMPANHAMENTO'!$AD$3:$AD$4922=TRIM($C202&amp;""))*('5_ACOMPANHAMENTO'!$AC$3:$AC$4922&lt;&gt;"")*((((I202&lt;&gt;"")*ISNUMBER(SEARCH("|"&amp;I202&amp;"|",'5_ACOMPANHAMENTO'!$AC$3:$AC$4922)))+((J202&lt;&gt;"")*ISNUMBER(SEARCH("|"&amp;J202&amp;"|",'5_ACOMPANHAMENTO'!$AC$3:$AC$4922)))+((K202&lt;&gt;"")*ISNUMBER(SEARCH("|"&amp;K202&amp;"|",'5_ACOMPANHAMENTO'!$AC$3:$AC$4922)))+((L202&lt;&gt;"")*ISNUMBER(SEARCH("|"&amp;L202&amp;"|",'5_ACOMPANHAMENTO'!$AC$3:$AC$4922)))+((M202&lt;&gt;"")*ISNUMBER(SEARCH("|"&amp;M202&amp;"|",'5_ACOMPANHAMENTO'!$AC$3:$AC$4922)))+((N202&lt;&gt;"")*ISNUMBER(SEARCH("|"&amp;N202&amp;"|",'5_ACOMPANHAMENTO'!$AC$3:$AC$4922)))+((O202&lt;&gt;"")*ISNUMBER(SEARCH("|"&amp;O202&amp;"|",'5_ACOMPANHAMENTO'!$AC$3:$AC$4922)))+((P202&lt;&gt;"")*ISNUMBER(SEARCH("|"&amp;P202&amp;"|",'5_ACOMPANHAMENTO'!$AC$3:$AC$4922)))+((Q202&lt;&gt;"")*ISNUMBER(SEARCH("|"&amp;Q202&amp;"|",'5_ACOMPANHAMENTO'!$AC$3:$AC$4922)))+((R202&lt;&gt;"")*ISNUMBER(SEARCH("|"&amp;R202&amp;"|",'5_ACOMPANHAMENTO'!$AC$3:$AC$4922)))+((S202&lt;&gt;"")*ISNUMBER(SEARCH("|"&amp;S202&amp;"|",'5_ACOMPANHAMENTO'!$AC$3:$AC$4922)))+((T202&lt;&gt;"")*ISNUMBER(SEARCH("|"&amp;T202&amp;"|",'5_ACOMPANHAMENTO'!$AC$3:$AC$4922)))+((U202&lt;&gt;"")*ISNUMBER(SEARCH("|"&amp;U202&amp;"|",'5_ACOMPANHAMENTO'!$AC$3:$AC$4922)))+((V202&lt;&gt;"")*ISNUMBER(SEARCH("|"&amp;V202&amp;"|",'5_ACOMPANHAMENTO'!$AC$3:$AC$4922)))+((W202&lt;&gt;"")*ISNUMBER(SEARCH("|"&amp;W202&amp;"|",'5_ACOMPANHAMENTO'!$AC$3:$AC$4922)))+((X202&lt;&gt;"")*ISNUMBER(SEARCH("|"&amp;X202&amp;"|",'5_ACOMPANHAMENTO'!$AC$3:$AC$4922)))+((Y202&lt;&gt;"")*ISNUMBER(SEARCH("|"&amp;Y202&amp;"|",'5_ACOMPANHAMENTO'!$AC$3:$AC$4922)))+((Z202&lt;&gt;"")*ISNUMBER(SEARCH("|"&amp;Z202&amp;"|",'5_ACOMPANHAMENTO'!$AC$3:$AC$4922)))+((AA202&lt;&gt;"")*ISNUMBER(SEARCH("|"&amp;AA202&amp;"|",'5_ACOMPANHAMENTO'!$AC$3:$AC$4922)))+((AB202&lt;&gt;"")*ISNUMBER(SEARCH("|"&amp;AB202&amp;"|",'5_ACOMPANHAMENTO'!$AC$3:$AC$4922))))&gt;0)),'5_ACOMPANHAMENTO'!$O$3:$O$4922),0))</f>
        <v/>
      </c>
      <c r="G202" s="7">
        <f>IF(OR($B202="",$C202=""),"",D202-F202)</f>
        <v/>
      </c>
      <c r="H202">
        <f>IF(OR($B202="",$C202=""),"",TRIM($B202&amp;"")&amp;"|"&amp;TRIM($C202&amp;""))</f>
        <v/>
      </c>
      <c r="I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",99)),1,99)))</f>
        <v/>
      </c>
      <c r="J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",99)),100,99)))</f>
        <v/>
      </c>
      <c r="K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",99)),199,99)))</f>
        <v/>
      </c>
      <c r="L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",99)),298,99)))</f>
        <v/>
      </c>
      <c r="M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",99)),397,99)))</f>
        <v/>
      </c>
      <c r="N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",99)),496,99)))</f>
        <v/>
      </c>
      <c r="O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",99)),595,99)))</f>
        <v/>
      </c>
      <c r="P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",99)),694,99)))</f>
        <v/>
      </c>
      <c r="Q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",99)),793,99)))</f>
        <v/>
      </c>
      <c r="R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",99)),892,99)))</f>
        <v/>
      </c>
      <c r="S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",99)),991,99)))</f>
        <v/>
      </c>
      <c r="T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",99)),1090,99)))</f>
        <v/>
      </c>
      <c r="U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",99)),1189,99)))</f>
        <v/>
      </c>
      <c r="V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",99)),1288,99)))</f>
        <v/>
      </c>
      <c r="W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",99)),1387,99)))</f>
        <v/>
      </c>
      <c r="X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",99)),1486,99)))</f>
        <v/>
      </c>
      <c r="Y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",99)),1585,99)))</f>
        <v/>
      </c>
      <c r="Z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",99)),1684,99)))</f>
        <v/>
      </c>
      <c r="AA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",99)),1783,99)))</f>
        <v/>
      </c>
      <c r="AB202" s="1">
        <f>IF($B202="","",TRIM(MID(SUBSTITUTE(TRIM(SUBSTITUTE(SUBSTITUTE(SUBSTITUTE(SUBSTITUTE(SUBSTITUTE(SUBSTITUTE(SUBSTITUTE(SUBSTITUTE(SUBSTITUTE(SUBSTITUTE(SUBSTITUTE(SUBSTITUTE(SUBSTITUTE(SUBSTITUTE(TRIM($B202&amp;""),CHAR(10),"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",REPT(" ",99)),1882,99)))</f>
        <v/>
      </c>
    </row>
    <row r="203" hidden="1" ht="14.25" customHeight="1">
      <c r="A203" s="4">
        <f>IF(OR($B203="",$C203=""),"",IFERROR(INDEX('5_ACOMPANHAMENTO'!$A$3:$A$4922,MATCH(1,INDEX(('5_ACOMPANHAMENTO'!$AD$3:$AD$4922=TRIM($C203&amp;""))*('5_ACOMPANHAMENTO'!$AC$3:$AC$4922&lt;&gt;"")*((((I203&lt;&gt;"")*ISNUMBER(SEARCH("|"&amp;I203&amp;"|",'5_ACOMPANHAMENTO'!$AC$3:$AC$4922)))+((J203&lt;&gt;"")*ISNUMBER(SEARCH("|"&amp;J203&amp;"|",'5_ACOMPANHAMENTO'!$AC$3:$AC$4922)))+((K203&lt;&gt;"")*ISNUMBER(SEARCH("|"&amp;K203&amp;"|",'5_ACOMPANHAMENTO'!$AC$3:$AC$4922)))+((L203&lt;&gt;"")*ISNUMBER(SEARCH("|"&amp;L203&amp;"|",'5_ACOMPANHAMENTO'!$AC$3:$AC$4922)))+((M203&lt;&gt;"")*ISNUMBER(SEARCH("|"&amp;M203&amp;"|",'5_ACOMPANHAMENTO'!$AC$3:$AC$4922)))+((N203&lt;&gt;"")*ISNUMBER(SEARCH("|"&amp;N203&amp;"|",'5_ACOMPANHAMENTO'!$AC$3:$AC$4922)))+((O203&lt;&gt;"")*ISNUMBER(SEARCH("|"&amp;O203&amp;"|",'5_ACOMPANHAMENTO'!$AC$3:$AC$4922)))+((P203&lt;&gt;"")*ISNUMBER(SEARCH("|"&amp;P203&amp;"|",'5_ACOMPANHAMENTO'!$AC$3:$AC$4922)))+((Q203&lt;&gt;"")*ISNUMBER(SEARCH("|"&amp;Q203&amp;"|",'5_ACOMPANHAMENTO'!$AC$3:$AC$4922)))+((R203&lt;&gt;"")*ISNUMBER(SEARCH("|"&amp;R203&amp;"|",'5_ACOMPANHAMENTO'!$AC$3:$AC$4922)))+((S203&lt;&gt;"")*ISNUMBER(SEARCH("|"&amp;S203&amp;"|",'5_ACOMPANHAMENTO'!$AC$3:$AC$4922)))+((T203&lt;&gt;"")*ISNUMBER(SEARCH("|"&amp;T203&amp;"|",'5_ACOMPANHAMENTO'!$AC$3:$AC$4922)))+((U203&lt;&gt;"")*ISNUMBER(SEARCH("|"&amp;U203&amp;"|",'5_ACOMPANHAMENTO'!$AC$3:$AC$4922)))+((V203&lt;&gt;"")*ISNUMBER(SEARCH("|"&amp;V203&amp;"|",'5_ACOMPANHAMENTO'!$AC$3:$AC$4922)))+((W203&lt;&gt;"")*ISNUMBER(SEARCH("|"&amp;W203&amp;"|",'5_ACOMPANHAMENTO'!$AC$3:$AC$4922)))+((X203&lt;&gt;"")*ISNUMBER(SEARCH("|"&amp;X203&amp;"|",'5_ACOMPANHAMENTO'!$AC$3:$AC$4922)))+((Y203&lt;&gt;"")*ISNUMBER(SEARCH("|"&amp;Y203&amp;"|",'5_ACOMPANHAMENTO'!$AC$3:$AC$4922)))+((Z203&lt;&gt;"")*ISNUMBER(SEARCH("|"&amp;Z203&amp;"|",'5_ACOMPANHAMENTO'!$AC$3:$AC$4922)))+((AA203&lt;&gt;"")*ISNUMBER(SEARCH("|"&amp;AA203&amp;"|",'5_ACOMPANHAMENTO'!$AC$3:$AC$4922)))+((AB203&lt;&gt;"")*ISNUMBER(SEARCH("|"&amp;AB203&amp;"|",'5_ACOMPANHAMENTO'!$AC$3:$AC$4922))))&gt;0),0),0)),""))</f>
        <v/>
      </c>
      <c r="B203" s="10" t="n">
        <v>10180</v>
      </c>
      <c r="C203" s="10" t="inlineStr">
        <is>
          <t xml:space="preserve">MONTAGEM DE CADEIRAS </t>
        </is>
      </c>
      <c r="D203" s="4">
        <f>IF(OR($B203="",$C203=""),"",IFERROR(SUMPRODUCT(--(('5_ACOMPANHAMENTO'!$AD$3:$AD$4922=TRIM($C203&amp;""))*('5_ACOMPANHAMENTO'!$AC$3:$AC$4922&lt;&gt;"")*((((I203&lt;&gt;"")*ISNUMBER(SEARCH("|"&amp;I203&amp;"|",'5_ACOMPANHAMENTO'!$AC$3:$AC$4922)))+((J203&lt;&gt;"")*ISNUMBER(SEARCH("|"&amp;J203&amp;"|",'5_ACOMPANHAMENTO'!$AC$3:$AC$4922)))+((K203&lt;&gt;"")*ISNUMBER(SEARCH("|"&amp;K203&amp;"|",'5_ACOMPANHAMENTO'!$AC$3:$AC$4922)))+((L203&lt;&gt;"")*ISNUMBER(SEARCH("|"&amp;L203&amp;"|",'5_ACOMPANHAMENTO'!$AC$3:$AC$4922)))+((M203&lt;&gt;"")*ISNUMBER(SEARCH("|"&amp;M203&amp;"|",'5_ACOMPANHAMENTO'!$AC$3:$AC$4922)))+((N203&lt;&gt;"")*ISNUMBER(SEARCH("|"&amp;N203&amp;"|",'5_ACOMPANHAMENTO'!$AC$3:$AC$4922)))+((O203&lt;&gt;"")*ISNUMBER(SEARCH("|"&amp;O203&amp;"|",'5_ACOMPANHAMENTO'!$AC$3:$AC$4922)))+((P203&lt;&gt;"")*ISNUMBER(SEARCH("|"&amp;P203&amp;"|",'5_ACOMPANHAMENTO'!$AC$3:$AC$4922)))+((Q203&lt;&gt;"")*ISNUMBER(SEARCH("|"&amp;Q203&amp;"|",'5_ACOMPANHAMENTO'!$AC$3:$AC$4922)))+((R203&lt;&gt;"")*ISNUMBER(SEARCH("|"&amp;R203&amp;"|",'5_ACOMPANHAMENTO'!$AC$3:$AC$4922)))+((S203&lt;&gt;"")*ISNUMBER(SEARCH("|"&amp;S203&amp;"|",'5_ACOMPANHAMENTO'!$AC$3:$AC$4922)))+((T203&lt;&gt;"")*ISNUMBER(SEARCH("|"&amp;T203&amp;"|",'5_ACOMPANHAMENTO'!$AC$3:$AC$4922)))+((U203&lt;&gt;"")*ISNUMBER(SEARCH("|"&amp;U203&amp;"|",'5_ACOMPANHAMENTO'!$AC$3:$AC$4922)))+((V203&lt;&gt;"")*ISNUMBER(SEARCH("|"&amp;V203&amp;"|",'5_ACOMPANHAMENTO'!$AC$3:$AC$4922)))+((W203&lt;&gt;"")*ISNUMBER(SEARCH("|"&amp;W203&amp;"|",'5_ACOMPANHAMENTO'!$AC$3:$AC$4922)))+((X203&lt;&gt;"")*ISNUMBER(SEARCH("|"&amp;X203&amp;"|",'5_ACOMPANHAMENTO'!$AC$3:$AC$4922)))+((Y203&lt;&gt;"")*ISNUMBER(SEARCH("|"&amp;Y203&amp;"|",'5_ACOMPANHAMENTO'!$AC$3:$AC$4922)))+((Z203&lt;&gt;"")*ISNUMBER(SEARCH("|"&amp;Z203&amp;"|",'5_ACOMPANHAMENTO'!$AC$3:$AC$4922)))+((AA203&lt;&gt;"")*ISNUMBER(SEARCH("|"&amp;AA203&amp;"|",'5_ACOMPANHAMENTO'!$AC$3:$AC$4922)))+((AB203&lt;&gt;"")*ISNUMBER(SEARCH("|"&amp;AB203&amp;"|",'5_ACOMPANHAMENTO'!$AC$3:$AC$4922))))&gt;0)),'5_ACOMPANHAMENTO'!$J$3:$J$4922),0))</f>
        <v/>
      </c>
      <c r="E203" s="4">
        <f>IF(G203=0,"FINALIZADO",IF(TODAY()&gt;A203,"ATRASADO "&amp;TODAY()-A203&amp;" DIAS","ADIANTADO "&amp;A203-TODAY()&amp;" DIAS"))</f>
        <v/>
      </c>
      <c r="F203" s="7">
        <f>IF(OR($B203="",$C203=""),"",IFERROR(SUMPRODUCT(--(('5_ACOMPANHAMENTO'!$AD$3:$AD$4922=TRIM($C203&amp;""))*('5_ACOMPANHAMENTO'!$AC$3:$AC$4922&lt;&gt;"")*((((I203&lt;&gt;"")*ISNUMBER(SEARCH("|"&amp;I203&amp;"|",'5_ACOMPANHAMENTO'!$AC$3:$AC$4922)))+((J203&lt;&gt;"")*ISNUMBER(SEARCH("|"&amp;J203&amp;"|",'5_ACOMPANHAMENTO'!$AC$3:$AC$4922)))+((K203&lt;&gt;"")*ISNUMBER(SEARCH("|"&amp;K203&amp;"|",'5_ACOMPANHAMENTO'!$AC$3:$AC$4922)))+((L203&lt;&gt;"")*ISNUMBER(SEARCH("|"&amp;L203&amp;"|",'5_ACOMPANHAMENTO'!$AC$3:$AC$4922)))+((M203&lt;&gt;"")*ISNUMBER(SEARCH("|"&amp;M203&amp;"|",'5_ACOMPANHAMENTO'!$AC$3:$AC$4922)))+((N203&lt;&gt;"")*ISNUMBER(SEARCH("|"&amp;N203&amp;"|",'5_ACOMPANHAMENTO'!$AC$3:$AC$4922)))+((O203&lt;&gt;"")*ISNUMBER(SEARCH("|"&amp;O203&amp;"|",'5_ACOMPANHAMENTO'!$AC$3:$AC$4922)))+((P203&lt;&gt;"")*ISNUMBER(SEARCH("|"&amp;P203&amp;"|",'5_ACOMPANHAMENTO'!$AC$3:$AC$4922)))+((Q203&lt;&gt;"")*ISNUMBER(SEARCH("|"&amp;Q203&amp;"|",'5_ACOMPANHAMENTO'!$AC$3:$AC$4922)))+((R203&lt;&gt;"")*ISNUMBER(SEARCH("|"&amp;R203&amp;"|",'5_ACOMPANHAMENTO'!$AC$3:$AC$4922)))+((S203&lt;&gt;"")*ISNUMBER(SEARCH("|"&amp;S203&amp;"|",'5_ACOMPANHAMENTO'!$AC$3:$AC$4922)))+((T203&lt;&gt;"")*ISNUMBER(SEARCH("|"&amp;T203&amp;"|",'5_ACOMPANHAMENTO'!$AC$3:$AC$4922)))+((U203&lt;&gt;"")*ISNUMBER(SEARCH("|"&amp;U203&amp;"|",'5_ACOMPANHAMENTO'!$AC$3:$AC$4922)))+((V203&lt;&gt;"")*ISNUMBER(SEARCH("|"&amp;V203&amp;"|",'5_ACOMPANHAMENTO'!$AC$3:$AC$4922)))+((W203&lt;&gt;"")*ISNUMBER(SEARCH("|"&amp;W203&amp;"|",'5_ACOMPANHAMENTO'!$AC$3:$AC$4922)))+((X203&lt;&gt;"")*ISNUMBER(SEARCH("|"&amp;X203&amp;"|",'5_ACOMPANHAMENTO'!$AC$3:$AC$4922)))+((Y203&lt;&gt;"")*ISNUMBER(SEARCH("|"&amp;Y203&amp;"|",'5_ACOMPANHAMENTO'!$AC$3:$AC$4922)))+((Z203&lt;&gt;"")*ISNUMBER(SEARCH("|"&amp;Z203&amp;"|",'5_ACOMPANHAMENTO'!$AC$3:$AC$4922)))+((AA203&lt;&gt;"")*ISNUMBER(SEARCH("|"&amp;AA203&amp;"|",'5_ACOMPANHAMENTO'!$AC$3:$AC$4922)))+((AB203&lt;&gt;"")*ISNUMBER(SEARCH("|"&amp;AB203&amp;"|",'5_ACOMPANHAMENTO'!$AC$3:$AC$4922))))&gt;0)),'5_ACOMPANHAMENTO'!$O$3:$O$4922),0))</f>
        <v/>
      </c>
      <c r="G203" s="7">
        <f>IF(OR($B203="",$C203=""),"",D203-F203)</f>
        <v/>
      </c>
      <c r="H203">
        <f>IF(OR($B203="",$C203=""),"",TRIM($B203&amp;"")&amp;"|"&amp;TRIM($C203&amp;""))</f>
        <v/>
      </c>
      <c r="I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",99)),1,99)))</f>
        <v/>
      </c>
      <c r="J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",99)),100,99)))</f>
        <v/>
      </c>
      <c r="K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",99)),199,99)))</f>
        <v/>
      </c>
      <c r="L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",99)),298,99)))</f>
        <v/>
      </c>
      <c r="M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",99)),397,99)))</f>
        <v/>
      </c>
      <c r="N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",99)),496,99)))</f>
        <v/>
      </c>
      <c r="O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",99)),595,99)))</f>
        <v/>
      </c>
      <c r="P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",99)),694,99)))</f>
        <v/>
      </c>
      <c r="Q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",99)),793,99)))</f>
        <v/>
      </c>
      <c r="R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",99)),892,99)))</f>
        <v/>
      </c>
      <c r="S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",99)),991,99)))</f>
        <v/>
      </c>
      <c r="T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",99)),1090,99)))</f>
        <v/>
      </c>
      <c r="U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",99)),1189,99)))</f>
        <v/>
      </c>
      <c r="V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",99)),1288,99)))</f>
        <v/>
      </c>
      <c r="W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",99)),1387,99)))</f>
        <v/>
      </c>
      <c r="X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",99)),1486,99)))</f>
        <v/>
      </c>
      <c r="Y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",99)),1585,99)))</f>
        <v/>
      </c>
      <c r="Z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",99)),1684,99)))</f>
        <v/>
      </c>
      <c r="AA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",99)),1783,99)))</f>
        <v/>
      </c>
      <c r="AB203" s="1">
        <f>IF($B203="","",TRIM(MID(SUBSTITUTE(TRIM(SUBSTITUTE(SUBSTITUTE(SUBSTITUTE(SUBSTITUTE(SUBSTITUTE(SUBSTITUTE(SUBSTITUTE(SUBSTITUTE(SUBSTITUTE(SUBSTITUTE(SUBSTITUTE(SUBSTITUTE(SUBSTITUTE(SUBSTITUTE(TRIM($B203&amp;""),CHAR(10),"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",REPT(" ",99)),1882,99)))</f>
        <v/>
      </c>
    </row>
    <row r="204" hidden="1" ht="14.25" customHeight="1">
      <c r="A204" s="4">
        <f>IF(OR($B204="",$C204=""),"",IFERROR(INDEX('5_ACOMPANHAMENTO'!$A$3:$A$4922,MATCH(1,INDEX(('5_ACOMPANHAMENTO'!$AD$3:$AD$4922=TRIM($C204&amp;""))*('5_ACOMPANHAMENTO'!$AC$3:$AC$4922&lt;&gt;"")*((((I204&lt;&gt;"")*ISNUMBER(SEARCH("|"&amp;I204&amp;"|",'5_ACOMPANHAMENTO'!$AC$3:$AC$4922)))+((J204&lt;&gt;"")*ISNUMBER(SEARCH("|"&amp;J204&amp;"|",'5_ACOMPANHAMENTO'!$AC$3:$AC$4922)))+((K204&lt;&gt;"")*ISNUMBER(SEARCH("|"&amp;K204&amp;"|",'5_ACOMPANHAMENTO'!$AC$3:$AC$4922)))+((L204&lt;&gt;"")*ISNUMBER(SEARCH("|"&amp;L204&amp;"|",'5_ACOMPANHAMENTO'!$AC$3:$AC$4922)))+((M204&lt;&gt;"")*ISNUMBER(SEARCH("|"&amp;M204&amp;"|",'5_ACOMPANHAMENTO'!$AC$3:$AC$4922)))+((N204&lt;&gt;"")*ISNUMBER(SEARCH("|"&amp;N204&amp;"|",'5_ACOMPANHAMENTO'!$AC$3:$AC$4922)))+((O204&lt;&gt;"")*ISNUMBER(SEARCH("|"&amp;O204&amp;"|",'5_ACOMPANHAMENTO'!$AC$3:$AC$4922)))+((P204&lt;&gt;"")*ISNUMBER(SEARCH("|"&amp;P204&amp;"|",'5_ACOMPANHAMENTO'!$AC$3:$AC$4922)))+((Q204&lt;&gt;"")*ISNUMBER(SEARCH("|"&amp;Q204&amp;"|",'5_ACOMPANHAMENTO'!$AC$3:$AC$4922)))+((R204&lt;&gt;"")*ISNUMBER(SEARCH("|"&amp;R204&amp;"|",'5_ACOMPANHAMENTO'!$AC$3:$AC$4922)))+((S204&lt;&gt;"")*ISNUMBER(SEARCH("|"&amp;S204&amp;"|",'5_ACOMPANHAMENTO'!$AC$3:$AC$4922)))+((T204&lt;&gt;"")*ISNUMBER(SEARCH("|"&amp;T204&amp;"|",'5_ACOMPANHAMENTO'!$AC$3:$AC$4922)))+((U204&lt;&gt;"")*ISNUMBER(SEARCH("|"&amp;U204&amp;"|",'5_ACOMPANHAMENTO'!$AC$3:$AC$4922)))+((V204&lt;&gt;"")*ISNUMBER(SEARCH("|"&amp;V204&amp;"|",'5_ACOMPANHAMENTO'!$AC$3:$AC$4922)))+((W204&lt;&gt;"")*ISNUMBER(SEARCH("|"&amp;W204&amp;"|",'5_ACOMPANHAMENTO'!$AC$3:$AC$4922)))+((X204&lt;&gt;"")*ISNUMBER(SEARCH("|"&amp;X204&amp;"|",'5_ACOMPANHAMENTO'!$AC$3:$AC$4922)))+((Y204&lt;&gt;"")*ISNUMBER(SEARCH("|"&amp;Y204&amp;"|",'5_ACOMPANHAMENTO'!$AC$3:$AC$4922)))+((Z204&lt;&gt;"")*ISNUMBER(SEARCH("|"&amp;Z204&amp;"|",'5_ACOMPANHAMENTO'!$AC$3:$AC$4922)))+((AA204&lt;&gt;"")*ISNUMBER(SEARCH("|"&amp;AA204&amp;"|",'5_ACOMPANHAMENTO'!$AC$3:$AC$4922)))+((AB204&lt;&gt;"")*ISNUMBER(SEARCH("|"&amp;AB204&amp;"|",'5_ACOMPANHAMENTO'!$AC$3:$AC$4922))))&gt;0),0),0)),""))</f>
        <v/>
      </c>
      <c r="B204" s="10" t="inlineStr">
        <is>
          <t>10149,10150,10151,10152,10153,10154</t>
        </is>
      </c>
      <c r="C204" s="10" t="inlineStr">
        <is>
          <t>PADE VELOX</t>
        </is>
      </c>
      <c r="D204" s="4">
        <f>IF(OR($B204="",$C204=""),"",IFERROR(SUMPRODUCT(--(('5_ACOMPANHAMENTO'!$AD$3:$AD$4922=TRIM($C204&amp;""))*('5_ACOMPANHAMENTO'!$AC$3:$AC$4922&lt;&gt;"")*((((I204&lt;&gt;"")*ISNUMBER(SEARCH("|"&amp;I204&amp;"|",'5_ACOMPANHAMENTO'!$AC$3:$AC$4922)))+((J204&lt;&gt;"")*ISNUMBER(SEARCH("|"&amp;J204&amp;"|",'5_ACOMPANHAMENTO'!$AC$3:$AC$4922)))+((K204&lt;&gt;"")*ISNUMBER(SEARCH("|"&amp;K204&amp;"|",'5_ACOMPANHAMENTO'!$AC$3:$AC$4922)))+((L204&lt;&gt;"")*ISNUMBER(SEARCH("|"&amp;L204&amp;"|",'5_ACOMPANHAMENTO'!$AC$3:$AC$4922)))+((M204&lt;&gt;"")*ISNUMBER(SEARCH("|"&amp;M204&amp;"|",'5_ACOMPANHAMENTO'!$AC$3:$AC$4922)))+((N204&lt;&gt;"")*ISNUMBER(SEARCH("|"&amp;N204&amp;"|",'5_ACOMPANHAMENTO'!$AC$3:$AC$4922)))+((O204&lt;&gt;"")*ISNUMBER(SEARCH("|"&amp;O204&amp;"|",'5_ACOMPANHAMENTO'!$AC$3:$AC$4922)))+((P204&lt;&gt;"")*ISNUMBER(SEARCH("|"&amp;P204&amp;"|",'5_ACOMPANHAMENTO'!$AC$3:$AC$4922)))+((Q204&lt;&gt;"")*ISNUMBER(SEARCH("|"&amp;Q204&amp;"|",'5_ACOMPANHAMENTO'!$AC$3:$AC$4922)))+((R204&lt;&gt;"")*ISNUMBER(SEARCH("|"&amp;R204&amp;"|",'5_ACOMPANHAMENTO'!$AC$3:$AC$4922)))+((S204&lt;&gt;"")*ISNUMBER(SEARCH("|"&amp;S204&amp;"|",'5_ACOMPANHAMENTO'!$AC$3:$AC$4922)))+((T204&lt;&gt;"")*ISNUMBER(SEARCH("|"&amp;T204&amp;"|",'5_ACOMPANHAMENTO'!$AC$3:$AC$4922)))+((U204&lt;&gt;"")*ISNUMBER(SEARCH("|"&amp;U204&amp;"|",'5_ACOMPANHAMENTO'!$AC$3:$AC$4922)))+((V204&lt;&gt;"")*ISNUMBER(SEARCH("|"&amp;V204&amp;"|",'5_ACOMPANHAMENTO'!$AC$3:$AC$4922)))+((W204&lt;&gt;"")*ISNUMBER(SEARCH("|"&amp;W204&amp;"|",'5_ACOMPANHAMENTO'!$AC$3:$AC$4922)))+((X204&lt;&gt;"")*ISNUMBER(SEARCH("|"&amp;X204&amp;"|",'5_ACOMPANHAMENTO'!$AC$3:$AC$4922)))+((Y204&lt;&gt;"")*ISNUMBER(SEARCH("|"&amp;Y204&amp;"|",'5_ACOMPANHAMENTO'!$AC$3:$AC$4922)))+((Z204&lt;&gt;"")*ISNUMBER(SEARCH("|"&amp;Z204&amp;"|",'5_ACOMPANHAMENTO'!$AC$3:$AC$4922)))+((AA204&lt;&gt;"")*ISNUMBER(SEARCH("|"&amp;AA204&amp;"|",'5_ACOMPANHAMENTO'!$AC$3:$AC$4922)))+((AB204&lt;&gt;"")*ISNUMBER(SEARCH("|"&amp;AB204&amp;"|",'5_ACOMPANHAMENTO'!$AC$3:$AC$4922))))&gt;0)),'5_ACOMPANHAMENTO'!$J$3:$J$4922),0))</f>
        <v/>
      </c>
      <c r="E204" s="4">
        <f>IF(G204=0,"FINALIZADO",IF(TODAY()&gt;A204,"ATRASADO "&amp;TODAY()-A204&amp;" DIAS","ADIANTADO "&amp;A204-TODAY()&amp;" DIAS"))</f>
        <v/>
      </c>
      <c r="F204" s="7">
        <f>IF(OR($B204="",$C204=""),"",IFERROR(SUMPRODUCT(--(('5_ACOMPANHAMENTO'!$AD$3:$AD$4922=TRIM($C204&amp;""))*('5_ACOMPANHAMENTO'!$AC$3:$AC$4922&lt;&gt;"")*((((I204&lt;&gt;"")*ISNUMBER(SEARCH("|"&amp;I204&amp;"|",'5_ACOMPANHAMENTO'!$AC$3:$AC$4922)))+((J204&lt;&gt;"")*ISNUMBER(SEARCH("|"&amp;J204&amp;"|",'5_ACOMPANHAMENTO'!$AC$3:$AC$4922)))+((K204&lt;&gt;"")*ISNUMBER(SEARCH("|"&amp;K204&amp;"|",'5_ACOMPANHAMENTO'!$AC$3:$AC$4922)))+((L204&lt;&gt;"")*ISNUMBER(SEARCH("|"&amp;L204&amp;"|",'5_ACOMPANHAMENTO'!$AC$3:$AC$4922)))+((M204&lt;&gt;"")*ISNUMBER(SEARCH("|"&amp;M204&amp;"|",'5_ACOMPANHAMENTO'!$AC$3:$AC$4922)))+((N204&lt;&gt;"")*ISNUMBER(SEARCH("|"&amp;N204&amp;"|",'5_ACOMPANHAMENTO'!$AC$3:$AC$4922)))+((O204&lt;&gt;"")*ISNUMBER(SEARCH("|"&amp;O204&amp;"|",'5_ACOMPANHAMENTO'!$AC$3:$AC$4922)))+((P204&lt;&gt;"")*ISNUMBER(SEARCH("|"&amp;P204&amp;"|",'5_ACOMPANHAMENTO'!$AC$3:$AC$4922)))+((Q204&lt;&gt;"")*ISNUMBER(SEARCH("|"&amp;Q204&amp;"|",'5_ACOMPANHAMENTO'!$AC$3:$AC$4922)))+((R204&lt;&gt;"")*ISNUMBER(SEARCH("|"&amp;R204&amp;"|",'5_ACOMPANHAMENTO'!$AC$3:$AC$4922)))+((S204&lt;&gt;"")*ISNUMBER(SEARCH("|"&amp;S204&amp;"|",'5_ACOMPANHAMENTO'!$AC$3:$AC$4922)))+((T204&lt;&gt;"")*ISNUMBER(SEARCH("|"&amp;T204&amp;"|",'5_ACOMPANHAMENTO'!$AC$3:$AC$4922)))+((U204&lt;&gt;"")*ISNUMBER(SEARCH("|"&amp;U204&amp;"|",'5_ACOMPANHAMENTO'!$AC$3:$AC$4922)))+((V204&lt;&gt;"")*ISNUMBER(SEARCH("|"&amp;V204&amp;"|",'5_ACOMPANHAMENTO'!$AC$3:$AC$4922)))+((W204&lt;&gt;"")*ISNUMBER(SEARCH("|"&amp;W204&amp;"|",'5_ACOMPANHAMENTO'!$AC$3:$AC$4922)))+((X204&lt;&gt;"")*ISNUMBER(SEARCH("|"&amp;X204&amp;"|",'5_ACOMPANHAMENTO'!$AC$3:$AC$4922)))+((Y204&lt;&gt;"")*ISNUMBER(SEARCH("|"&amp;Y204&amp;"|",'5_ACOMPANHAMENTO'!$AC$3:$AC$4922)))+((Z204&lt;&gt;"")*ISNUMBER(SEARCH("|"&amp;Z204&amp;"|",'5_ACOMPANHAMENTO'!$AC$3:$AC$4922)))+((AA204&lt;&gt;"")*ISNUMBER(SEARCH("|"&amp;AA204&amp;"|",'5_ACOMPANHAMENTO'!$AC$3:$AC$4922)))+((AB204&lt;&gt;"")*ISNUMBER(SEARCH("|"&amp;AB204&amp;"|",'5_ACOMPANHAMENTO'!$AC$3:$AC$4922))))&gt;0)),'5_ACOMPANHAMENTO'!$O$3:$O$4922),0))</f>
        <v/>
      </c>
      <c r="G204" s="7">
        <f>IF(OR($B204="",$C204=""),"",D204-F204)</f>
        <v/>
      </c>
      <c r="H204">
        <f>IF(OR($B204="",$C204=""),"",TRIM($B204&amp;"")&amp;"|"&amp;TRIM($C204&amp;""))</f>
        <v/>
      </c>
      <c r="I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",99)),1,99)))</f>
        <v/>
      </c>
      <c r="J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",99)),100,99)))</f>
        <v/>
      </c>
      <c r="K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",99)),199,99)))</f>
        <v/>
      </c>
      <c r="L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",99)),298,99)))</f>
        <v/>
      </c>
      <c r="M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",99)),397,99)))</f>
        <v/>
      </c>
      <c r="N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",99)),496,99)))</f>
        <v/>
      </c>
      <c r="O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",99)),595,99)))</f>
        <v/>
      </c>
      <c r="P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",99)),694,99)))</f>
        <v/>
      </c>
      <c r="Q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",99)),793,99)))</f>
        <v/>
      </c>
      <c r="R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",99)),892,99)))</f>
        <v/>
      </c>
      <c r="S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",99)),991,99)))</f>
        <v/>
      </c>
      <c r="T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",99)),1090,99)))</f>
        <v/>
      </c>
      <c r="U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",99)),1189,99)))</f>
        <v/>
      </c>
      <c r="V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",99)),1288,99)))</f>
        <v/>
      </c>
      <c r="W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",99)),1387,99)))</f>
        <v/>
      </c>
      <c r="X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",99)),1486,99)))</f>
        <v/>
      </c>
      <c r="Y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",99)),1585,99)))</f>
        <v/>
      </c>
      <c r="Z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",99)),1684,99)))</f>
        <v/>
      </c>
      <c r="AA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",99)),1783,99)))</f>
        <v/>
      </c>
      <c r="AB204" s="1">
        <f>IF($B204="","",TRIM(MID(SUBSTITUTE(TRIM(SUBSTITUTE(SUBSTITUTE(SUBSTITUTE(SUBSTITUTE(SUBSTITUTE(SUBSTITUTE(SUBSTITUTE(SUBSTITUTE(SUBSTITUTE(SUBSTITUTE(SUBSTITUTE(SUBSTITUTE(SUBSTITUTE(SUBSTITUTE(TRIM($B204&amp;""),CHAR(10),"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",REPT(" ",99)),1882,99)))</f>
        <v/>
      </c>
    </row>
    <row r="205" hidden="1" ht="14.25" customHeight="1">
      <c r="A205" s="4">
        <f>IF(OR($B205="",$C205=""),"",IFERROR(INDEX('5_ACOMPANHAMENTO'!$A$3:$A$4922,MATCH(1,INDEX(('5_ACOMPANHAMENTO'!$AD$3:$AD$4922=TRIM($C205&amp;""))*('5_ACOMPANHAMENTO'!$AC$3:$AC$4922&lt;&gt;"")*((((I205&lt;&gt;"")*ISNUMBER(SEARCH("|"&amp;I205&amp;"|",'5_ACOMPANHAMENTO'!$AC$3:$AC$4922)))+((J205&lt;&gt;"")*ISNUMBER(SEARCH("|"&amp;J205&amp;"|",'5_ACOMPANHAMENTO'!$AC$3:$AC$4922)))+((K205&lt;&gt;"")*ISNUMBER(SEARCH("|"&amp;K205&amp;"|",'5_ACOMPANHAMENTO'!$AC$3:$AC$4922)))+((L205&lt;&gt;"")*ISNUMBER(SEARCH("|"&amp;L205&amp;"|",'5_ACOMPANHAMENTO'!$AC$3:$AC$4922)))+((M205&lt;&gt;"")*ISNUMBER(SEARCH("|"&amp;M205&amp;"|",'5_ACOMPANHAMENTO'!$AC$3:$AC$4922)))+((N205&lt;&gt;"")*ISNUMBER(SEARCH("|"&amp;N205&amp;"|",'5_ACOMPANHAMENTO'!$AC$3:$AC$4922)))+((O205&lt;&gt;"")*ISNUMBER(SEARCH("|"&amp;O205&amp;"|",'5_ACOMPANHAMENTO'!$AC$3:$AC$4922)))+((P205&lt;&gt;"")*ISNUMBER(SEARCH("|"&amp;P205&amp;"|",'5_ACOMPANHAMENTO'!$AC$3:$AC$4922)))+((Q205&lt;&gt;"")*ISNUMBER(SEARCH("|"&amp;Q205&amp;"|",'5_ACOMPANHAMENTO'!$AC$3:$AC$4922)))+((R205&lt;&gt;"")*ISNUMBER(SEARCH("|"&amp;R205&amp;"|",'5_ACOMPANHAMENTO'!$AC$3:$AC$4922)))+((S205&lt;&gt;"")*ISNUMBER(SEARCH("|"&amp;S205&amp;"|",'5_ACOMPANHAMENTO'!$AC$3:$AC$4922)))+((T205&lt;&gt;"")*ISNUMBER(SEARCH("|"&amp;T205&amp;"|",'5_ACOMPANHAMENTO'!$AC$3:$AC$4922)))+((U205&lt;&gt;"")*ISNUMBER(SEARCH("|"&amp;U205&amp;"|",'5_ACOMPANHAMENTO'!$AC$3:$AC$4922)))+((V205&lt;&gt;"")*ISNUMBER(SEARCH("|"&amp;V205&amp;"|",'5_ACOMPANHAMENTO'!$AC$3:$AC$4922)))+((W205&lt;&gt;"")*ISNUMBER(SEARCH("|"&amp;W205&amp;"|",'5_ACOMPANHAMENTO'!$AC$3:$AC$4922)))+((X205&lt;&gt;"")*ISNUMBER(SEARCH("|"&amp;X205&amp;"|",'5_ACOMPANHAMENTO'!$AC$3:$AC$4922)))+((Y205&lt;&gt;"")*ISNUMBER(SEARCH("|"&amp;Y205&amp;"|",'5_ACOMPANHAMENTO'!$AC$3:$AC$4922)))+((Z205&lt;&gt;"")*ISNUMBER(SEARCH("|"&amp;Z205&amp;"|",'5_ACOMPANHAMENTO'!$AC$3:$AC$4922)))+((AA205&lt;&gt;"")*ISNUMBER(SEARCH("|"&amp;AA205&amp;"|",'5_ACOMPANHAMENTO'!$AC$3:$AC$4922)))+((AB205&lt;&gt;"")*ISNUMBER(SEARCH("|"&amp;AB205&amp;"|",'5_ACOMPANHAMENTO'!$AC$3:$AC$4922))))&gt;0),0),0)),""))</f>
        <v/>
      </c>
      <c r="B205" s="10" t="inlineStr">
        <is>
          <t>10149,10150,10151,10152,10153,10155</t>
        </is>
      </c>
      <c r="C205" s="10" t="inlineStr">
        <is>
          <t>PADE VELOX</t>
        </is>
      </c>
      <c r="D205" s="4">
        <f>IF(OR($B205="",$C205=""),"",IFERROR(SUMPRODUCT(--(('5_ACOMPANHAMENTO'!$AD$3:$AD$4922=TRIM($C205&amp;""))*('5_ACOMPANHAMENTO'!$AC$3:$AC$4922&lt;&gt;"")*((((I205&lt;&gt;"")*ISNUMBER(SEARCH("|"&amp;I205&amp;"|",'5_ACOMPANHAMENTO'!$AC$3:$AC$4922)))+((J205&lt;&gt;"")*ISNUMBER(SEARCH("|"&amp;J205&amp;"|",'5_ACOMPANHAMENTO'!$AC$3:$AC$4922)))+((K205&lt;&gt;"")*ISNUMBER(SEARCH("|"&amp;K205&amp;"|",'5_ACOMPANHAMENTO'!$AC$3:$AC$4922)))+((L205&lt;&gt;"")*ISNUMBER(SEARCH("|"&amp;L205&amp;"|",'5_ACOMPANHAMENTO'!$AC$3:$AC$4922)))+((M205&lt;&gt;"")*ISNUMBER(SEARCH("|"&amp;M205&amp;"|",'5_ACOMPANHAMENTO'!$AC$3:$AC$4922)))+((N205&lt;&gt;"")*ISNUMBER(SEARCH("|"&amp;N205&amp;"|",'5_ACOMPANHAMENTO'!$AC$3:$AC$4922)))+((O205&lt;&gt;"")*ISNUMBER(SEARCH("|"&amp;O205&amp;"|",'5_ACOMPANHAMENTO'!$AC$3:$AC$4922)))+((P205&lt;&gt;"")*ISNUMBER(SEARCH("|"&amp;P205&amp;"|",'5_ACOMPANHAMENTO'!$AC$3:$AC$4922)))+((Q205&lt;&gt;"")*ISNUMBER(SEARCH("|"&amp;Q205&amp;"|",'5_ACOMPANHAMENTO'!$AC$3:$AC$4922)))+((R205&lt;&gt;"")*ISNUMBER(SEARCH("|"&amp;R205&amp;"|",'5_ACOMPANHAMENTO'!$AC$3:$AC$4922)))+((S205&lt;&gt;"")*ISNUMBER(SEARCH("|"&amp;S205&amp;"|",'5_ACOMPANHAMENTO'!$AC$3:$AC$4922)))+((T205&lt;&gt;"")*ISNUMBER(SEARCH("|"&amp;T205&amp;"|",'5_ACOMPANHAMENTO'!$AC$3:$AC$4922)))+((U205&lt;&gt;"")*ISNUMBER(SEARCH("|"&amp;U205&amp;"|",'5_ACOMPANHAMENTO'!$AC$3:$AC$4922)))+((V205&lt;&gt;"")*ISNUMBER(SEARCH("|"&amp;V205&amp;"|",'5_ACOMPANHAMENTO'!$AC$3:$AC$4922)))+((W205&lt;&gt;"")*ISNUMBER(SEARCH("|"&amp;W205&amp;"|",'5_ACOMPANHAMENTO'!$AC$3:$AC$4922)))+((X205&lt;&gt;"")*ISNUMBER(SEARCH("|"&amp;X205&amp;"|",'5_ACOMPANHAMENTO'!$AC$3:$AC$4922)))+((Y205&lt;&gt;"")*ISNUMBER(SEARCH("|"&amp;Y205&amp;"|",'5_ACOMPANHAMENTO'!$AC$3:$AC$4922)))+((Z205&lt;&gt;"")*ISNUMBER(SEARCH("|"&amp;Z205&amp;"|",'5_ACOMPANHAMENTO'!$AC$3:$AC$4922)))+((AA205&lt;&gt;"")*ISNUMBER(SEARCH("|"&amp;AA205&amp;"|",'5_ACOMPANHAMENTO'!$AC$3:$AC$4922)))+((AB205&lt;&gt;"")*ISNUMBER(SEARCH("|"&amp;AB205&amp;"|",'5_ACOMPANHAMENTO'!$AC$3:$AC$4922))))&gt;0)),'5_ACOMPANHAMENTO'!$J$3:$J$4922),0))</f>
        <v/>
      </c>
      <c r="E205" s="4">
        <f>IF(G205=0,"FINALIZADO",IF(TODAY()&gt;A205,"ATRASADO "&amp;TODAY()-A205&amp;" DIAS","ADIANTADO "&amp;A205-TODAY()&amp;" DIAS"))</f>
        <v/>
      </c>
      <c r="F205" s="7">
        <f>IF(OR($B205="",$C205=""),"",IFERROR(SUMPRODUCT(--(('5_ACOMPANHAMENTO'!$AD$3:$AD$4922=TRIM($C205&amp;""))*('5_ACOMPANHAMENTO'!$AC$3:$AC$4922&lt;&gt;"")*((((I205&lt;&gt;"")*ISNUMBER(SEARCH("|"&amp;I205&amp;"|",'5_ACOMPANHAMENTO'!$AC$3:$AC$4922)))+((J205&lt;&gt;"")*ISNUMBER(SEARCH("|"&amp;J205&amp;"|",'5_ACOMPANHAMENTO'!$AC$3:$AC$4922)))+((K205&lt;&gt;"")*ISNUMBER(SEARCH("|"&amp;K205&amp;"|",'5_ACOMPANHAMENTO'!$AC$3:$AC$4922)))+((L205&lt;&gt;"")*ISNUMBER(SEARCH("|"&amp;L205&amp;"|",'5_ACOMPANHAMENTO'!$AC$3:$AC$4922)))+((M205&lt;&gt;"")*ISNUMBER(SEARCH("|"&amp;M205&amp;"|",'5_ACOMPANHAMENTO'!$AC$3:$AC$4922)))+((N205&lt;&gt;"")*ISNUMBER(SEARCH("|"&amp;N205&amp;"|",'5_ACOMPANHAMENTO'!$AC$3:$AC$4922)))+((O205&lt;&gt;"")*ISNUMBER(SEARCH("|"&amp;O205&amp;"|",'5_ACOMPANHAMENTO'!$AC$3:$AC$4922)))+((P205&lt;&gt;"")*ISNUMBER(SEARCH("|"&amp;P205&amp;"|",'5_ACOMPANHAMENTO'!$AC$3:$AC$4922)))+((Q205&lt;&gt;"")*ISNUMBER(SEARCH("|"&amp;Q205&amp;"|",'5_ACOMPANHAMENTO'!$AC$3:$AC$4922)))+((R205&lt;&gt;"")*ISNUMBER(SEARCH("|"&amp;R205&amp;"|",'5_ACOMPANHAMENTO'!$AC$3:$AC$4922)))+((S205&lt;&gt;"")*ISNUMBER(SEARCH("|"&amp;S205&amp;"|",'5_ACOMPANHAMENTO'!$AC$3:$AC$4922)))+((T205&lt;&gt;"")*ISNUMBER(SEARCH("|"&amp;T205&amp;"|",'5_ACOMPANHAMENTO'!$AC$3:$AC$4922)))+((U205&lt;&gt;"")*ISNUMBER(SEARCH("|"&amp;U205&amp;"|",'5_ACOMPANHAMENTO'!$AC$3:$AC$4922)))+((V205&lt;&gt;"")*ISNUMBER(SEARCH("|"&amp;V205&amp;"|",'5_ACOMPANHAMENTO'!$AC$3:$AC$4922)))+((W205&lt;&gt;"")*ISNUMBER(SEARCH("|"&amp;W205&amp;"|",'5_ACOMPANHAMENTO'!$AC$3:$AC$4922)))+((X205&lt;&gt;"")*ISNUMBER(SEARCH("|"&amp;X205&amp;"|",'5_ACOMPANHAMENTO'!$AC$3:$AC$4922)))+((Y205&lt;&gt;"")*ISNUMBER(SEARCH("|"&amp;Y205&amp;"|",'5_ACOMPANHAMENTO'!$AC$3:$AC$4922)))+((Z205&lt;&gt;"")*ISNUMBER(SEARCH("|"&amp;Z205&amp;"|",'5_ACOMPANHAMENTO'!$AC$3:$AC$4922)))+((AA205&lt;&gt;"")*ISNUMBER(SEARCH("|"&amp;AA205&amp;"|",'5_ACOMPANHAMENTO'!$AC$3:$AC$4922)))+((AB205&lt;&gt;"")*ISNUMBER(SEARCH("|"&amp;AB205&amp;"|",'5_ACOMPANHAMENTO'!$AC$3:$AC$4922))))&gt;0)),'5_ACOMPANHAMENTO'!$O$3:$O$4922),0))</f>
        <v/>
      </c>
      <c r="G205" s="7">
        <f>IF(OR($B205="",$C205=""),"",D205-F205)</f>
        <v/>
      </c>
      <c r="H205">
        <f>IF(OR($B205="",$C205=""),"",TRIM($B205&amp;"")&amp;"|"&amp;TRIM($C205&amp;""))</f>
        <v/>
      </c>
      <c r="I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",99)),1,99)))</f>
        <v/>
      </c>
      <c r="J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",99)),100,99)))</f>
        <v/>
      </c>
      <c r="K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",99)),199,99)))</f>
        <v/>
      </c>
      <c r="L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",99)),298,99)))</f>
        <v/>
      </c>
      <c r="M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",99)),397,99)))</f>
        <v/>
      </c>
      <c r="N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",99)),496,99)))</f>
        <v/>
      </c>
      <c r="O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",99)),595,99)))</f>
        <v/>
      </c>
      <c r="P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",99)),694,99)))</f>
        <v/>
      </c>
      <c r="Q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",99)),793,99)))</f>
        <v/>
      </c>
      <c r="R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",99)),892,99)))</f>
        <v/>
      </c>
      <c r="S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",99)),991,99)))</f>
        <v/>
      </c>
      <c r="T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",99)),1090,99)))</f>
        <v/>
      </c>
      <c r="U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",99)),1189,99)))</f>
        <v/>
      </c>
      <c r="V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",99)),1288,99)))</f>
        <v/>
      </c>
      <c r="W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",99)),1387,99)))</f>
        <v/>
      </c>
      <c r="X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",99)),1486,99)))</f>
        <v/>
      </c>
      <c r="Y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",99)),1585,99)))</f>
        <v/>
      </c>
      <c r="Z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",99)),1684,99)))</f>
        <v/>
      </c>
      <c r="AA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",99)),1783,99)))</f>
        <v/>
      </c>
      <c r="AB205" s="1">
        <f>IF($B205="","",TRIM(MID(SUBSTITUTE(TRIM(SUBSTITUTE(SUBSTITUTE(SUBSTITUTE(SUBSTITUTE(SUBSTITUTE(SUBSTITUTE(SUBSTITUTE(SUBSTITUTE(SUBSTITUTE(SUBSTITUTE(SUBSTITUTE(SUBSTITUTE(SUBSTITUTE(SUBSTITUTE(TRIM($B205&amp;""),CHAR(10),"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",REPT(" ",99)),1882,99)))</f>
        <v/>
      </c>
    </row>
    <row r="206" hidden="1" ht="14.25" customHeight="1">
      <c r="A206" s="4">
        <f>IF(OR($B206="",$C206=""),"",IFERROR(INDEX('5_ACOMPANHAMENTO'!$A$3:$A$4922,MATCH(1,INDEX(('5_ACOMPANHAMENTO'!$AD$3:$AD$4922=TRIM($C206&amp;""))*('5_ACOMPANHAMENTO'!$AC$3:$AC$4922&lt;&gt;"")*((((I206&lt;&gt;"")*ISNUMBER(SEARCH("|"&amp;I206&amp;"|",'5_ACOMPANHAMENTO'!$AC$3:$AC$4922)))+((J206&lt;&gt;"")*ISNUMBER(SEARCH("|"&amp;J206&amp;"|",'5_ACOMPANHAMENTO'!$AC$3:$AC$4922)))+((K206&lt;&gt;"")*ISNUMBER(SEARCH("|"&amp;K206&amp;"|",'5_ACOMPANHAMENTO'!$AC$3:$AC$4922)))+((L206&lt;&gt;"")*ISNUMBER(SEARCH("|"&amp;L206&amp;"|",'5_ACOMPANHAMENTO'!$AC$3:$AC$4922)))+((M206&lt;&gt;"")*ISNUMBER(SEARCH("|"&amp;M206&amp;"|",'5_ACOMPANHAMENTO'!$AC$3:$AC$4922)))+((N206&lt;&gt;"")*ISNUMBER(SEARCH("|"&amp;N206&amp;"|",'5_ACOMPANHAMENTO'!$AC$3:$AC$4922)))+((O206&lt;&gt;"")*ISNUMBER(SEARCH("|"&amp;O206&amp;"|",'5_ACOMPANHAMENTO'!$AC$3:$AC$4922)))+((P206&lt;&gt;"")*ISNUMBER(SEARCH("|"&amp;P206&amp;"|",'5_ACOMPANHAMENTO'!$AC$3:$AC$4922)))+((Q206&lt;&gt;"")*ISNUMBER(SEARCH("|"&amp;Q206&amp;"|",'5_ACOMPANHAMENTO'!$AC$3:$AC$4922)))+((R206&lt;&gt;"")*ISNUMBER(SEARCH("|"&amp;R206&amp;"|",'5_ACOMPANHAMENTO'!$AC$3:$AC$4922)))+((S206&lt;&gt;"")*ISNUMBER(SEARCH("|"&amp;S206&amp;"|",'5_ACOMPANHAMENTO'!$AC$3:$AC$4922)))+((T206&lt;&gt;"")*ISNUMBER(SEARCH("|"&amp;T206&amp;"|",'5_ACOMPANHAMENTO'!$AC$3:$AC$4922)))+((U206&lt;&gt;"")*ISNUMBER(SEARCH("|"&amp;U206&amp;"|",'5_ACOMPANHAMENTO'!$AC$3:$AC$4922)))+((V206&lt;&gt;"")*ISNUMBER(SEARCH("|"&amp;V206&amp;"|",'5_ACOMPANHAMENTO'!$AC$3:$AC$4922)))+((W206&lt;&gt;"")*ISNUMBER(SEARCH("|"&amp;W206&amp;"|",'5_ACOMPANHAMENTO'!$AC$3:$AC$4922)))+((X206&lt;&gt;"")*ISNUMBER(SEARCH("|"&amp;X206&amp;"|",'5_ACOMPANHAMENTO'!$AC$3:$AC$4922)))+((Y206&lt;&gt;"")*ISNUMBER(SEARCH("|"&amp;Y206&amp;"|",'5_ACOMPANHAMENTO'!$AC$3:$AC$4922)))+((Z206&lt;&gt;"")*ISNUMBER(SEARCH("|"&amp;Z206&amp;"|",'5_ACOMPANHAMENTO'!$AC$3:$AC$4922)))+((AA206&lt;&gt;"")*ISNUMBER(SEARCH("|"&amp;AA206&amp;"|",'5_ACOMPANHAMENTO'!$AC$3:$AC$4922)))+((AB206&lt;&gt;"")*ISNUMBER(SEARCH("|"&amp;AB206&amp;"|",'5_ACOMPANHAMENTO'!$AC$3:$AC$4922))))&gt;0),0),0)),""))</f>
        <v/>
      </c>
      <c r="B206" s="10" t="inlineStr">
        <is>
          <t>10149,10150,10151,10152,10153,10156</t>
        </is>
      </c>
      <c r="C206" s="10" t="inlineStr">
        <is>
          <t>PADE VELOX</t>
        </is>
      </c>
      <c r="D206" s="4">
        <f>IF(OR($B206="",$C206=""),"",IFERROR(SUMPRODUCT(--(('5_ACOMPANHAMENTO'!$AD$3:$AD$4922=TRIM($C206&amp;""))*('5_ACOMPANHAMENTO'!$AC$3:$AC$4922&lt;&gt;"")*((((I206&lt;&gt;"")*ISNUMBER(SEARCH("|"&amp;I206&amp;"|",'5_ACOMPANHAMENTO'!$AC$3:$AC$4922)))+((J206&lt;&gt;"")*ISNUMBER(SEARCH("|"&amp;J206&amp;"|",'5_ACOMPANHAMENTO'!$AC$3:$AC$4922)))+((K206&lt;&gt;"")*ISNUMBER(SEARCH("|"&amp;K206&amp;"|",'5_ACOMPANHAMENTO'!$AC$3:$AC$4922)))+((L206&lt;&gt;"")*ISNUMBER(SEARCH("|"&amp;L206&amp;"|",'5_ACOMPANHAMENTO'!$AC$3:$AC$4922)))+((M206&lt;&gt;"")*ISNUMBER(SEARCH("|"&amp;M206&amp;"|",'5_ACOMPANHAMENTO'!$AC$3:$AC$4922)))+((N206&lt;&gt;"")*ISNUMBER(SEARCH("|"&amp;N206&amp;"|",'5_ACOMPANHAMENTO'!$AC$3:$AC$4922)))+((O206&lt;&gt;"")*ISNUMBER(SEARCH("|"&amp;O206&amp;"|",'5_ACOMPANHAMENTO'!$AC$3:$AC$4922)))+((P206&lt;&gt;"")*ISNUMBER(SEARCH("|"&amp;P206&amp;"|",'5_ACOMPANHAMENTO'!$AC$3:$AC$4922)))+((Q206&lt;&gt;"")*ISNUMBER(SEARCH("|"&amp;Q206&amp;"|",'5_ACOMPANHAMENTO'!$AC$3:$AC$4922)))+((R206&lt;&gt;"")*ISNUMBER(SEARCH("|"&amp;R206&amp;"|",'5_ACOMPANHAMENTO'!$AC$3:$AC$4922)))+((S206&lt;&gt;"")*ISNUMBER(SEARCH("|"&amp;S206&amp;"|",'5_ACOMPANHAMENTO'!$AC$3:$AC$4922)))+((T206&lt;&gt;"")*ISNUMBER(SEARCH("|"&amp;T206&amp;"|",'5_ACOMPANHAMENTO'!$AC$3:$AC$4922)))+((U206&lt;&gt;"")*ISNUMBER(SEARCH("|"&amp;U206&amp;"|",'5_ACOMPANHAMENTO'!$AC$3:$AC$4922)))+((V206&lt;&gt;"")*ISNUMBER(SEARCH("|"&amp;V206&amp;"|",'5_ACOMPANHAMENTO'!$AC$3:$AC$4922)))+((W206&lt;&gt;"")*ISNUMBER(SEARCH("|"&amp;W206&amp;"|",'5_ACOMPANHAMENTO'!$AC$3:$AC$4922)))+((X206&lt;&gt;"")*ISNUMBER(SEARCH("|"&amp;X206&amp;"|",'5_ACOMPANHAMENTO'!$AC$3:$AC$4922)))+((Y206&lt;&gt;"")*ISNUMBER(SEARCH("|"&amp;Y206&amp;"|",'5_ACOMPANHAMENTO'!$AC$3:$AC$4922)))+((Z206&lt;&gt;"")*ISNUMBER(SEARCH("|"&amp;Z206&amp;"|",'5_ACOMPANHAMENTO'!$AC$3:$AC$4922)))+((AA206&lt;&gt;"")*ISNUMBER(SEARCH("|"&amp;AA206&amp;"|",'5_ACOMPANHAMENTO'!$AC$3:$AC$4922)))+((AB206&lt;&gt;"")*ISNUMBER(SEARCH("|"&amp;AB206&amp;"|",'5_ACOMPANHAMENTO'!$AC$3:$AC$4922))))&gt;0)),'5_ACOMPANHAMENTO'!$J$3:$J$4922),0))</f>
        <v/>
      </c>
      <c r="E206" s="4">
        <f>IF(G206=0,"FINALIZADO",IF(TODAY()&gt;A206,"ATRASADO "&amp;TODAY()-A206&amp;" DIAS","ADIANTADO "&amp;A206-TODAY()&amp;" DIAS"))</f>
        <v/>
      </c>
      <c r="F206" s="7">
        <f>IF(OR($B206="",$C206=""),"",IFERROR(SUMPRODUCT(--(('5_ACOMPANHAMENTO'!$AD$3:$AD$4922=TRIM($C206&amp;""))*('5_ACOMPANHAMENTO'!$AC$3:$AC$4922&lt;&gt;"")*((((I206&lt;&gt;"")*ISNUMBER(SEARCH("|"&amp;I206&amp;"|",'5_ACOMPANHAMENTO'!$AC$3:$AC$4922)))+((J206&lt;&gt;"")*ISNUMBER(SEARCH("|"&amp;J206&amp;"|",'5_ACOMPANHAMENTO'!$AC$3:$AC$4922)))+((K206&lt;&gt;"")*ISNUMBER(SEARCH("|"&amp;K206&amp;"|",'5_ACOMPANHAMENTO'!$AC$3:$AC$4922)))+((L206&lt;&gt;"")*ISNUMBER(SEARCH("|"&amp;L206&amp;"|",'5_ACOMPANHAMENTO'!$AC$3:$AC$4922)))+((M206&lt;&gt;"")*ISNUMBER(SEARCH("|"&amp;M206&amp;"|",'5_ACOMPANHAMENTO'!$AC$3:$AC$4922)))+((N206&lt;&gt;"")*ISNUMBER(SEARCH("|"&amp;N206&amp;"|",'5_ACOMPANHAMENTO'!$AC$3:$AC$4922)))+((O206&lt;&gt;"")*ISNUMBER(SEARCH("|"&amp;O206&amp;"|",'5_ACOMPANHAMENTO'!$AC$3:$AC$4922)))+((P206&lt;&gt;"")*ISNUMBER(SEARCH("|"&amp;P206&amp;"|",'5_ACOMPANHAMENTO'!$AC$3:$AC$4922)))+((Q206&lt;&gt;"")*ISNUMBER(SEARCH("|"&amp;Q206&amp;"|",'5_ACOMPANHAMENTO'!$AC$3:$AC$4922)))+((R206&lt;&gt;"")*ISNUMBER(SEARCH("|"&amp;R206&amp;"|",'5_ACOMPANHAMENTO'!$AC$3:$AC$4922)))+((S206&lt;&gt;"")*ISNUMBER(SEARCH("|"&amp;S206&amp;"|",'5_ACOMPANHAMENTO'!$AC$3:$AC$4922)))+((T206&lt;&gt;"")*ISNUMBER(SEARCH("|"&amp;T206&amp;"|",'5_ACOMPANHAMENTO'!$AC$3:$AC$4922)))+((U206&lt;&gt;"")*ISNUMBER(SEARCH("|"&amp;U206&amp;"|",'5_ACOMPANHAMENTO'!$AC$3:$AC$4922)))+((V206&lt;&gt;"")*ISNUMBER(SEARCH("|"&amp;V206&amp;"|",'5_ACOMPANHAMENTO'!$AC$3:$AC$4922)))+((W206&lt;&gt;"")*ISNUMBER(SEARCH("|"&amp;W206&amp;"|",'5_ACOMPANHAMENTO'!$AC$3:$AC$4922)))+((X206&lt;&gt;"")*ISNUMBER(SEARCH("|"&amp;X206&amp;"|",'5_ACOMPANHAMENTO'!$AC$3:$AC$4922)))+((Y206&lt;&gt;"")*ISNUMBER(SEARCH("|"&amp;Y206&amp;"|",'5_ACOMPANHAMENTO'!$AC$3:$AC$4922)))+((Z206&lt;&gt;"")*ISNUMBER(SEARCH("|"&amp;Z206&amp;"|",'5_ACOMPANHAMENTO'!$AC$3:$AC$4922)))+((AA206&lt;&gt;"")*ISNUMBER(SEARCH("|"&amp;AA206&amp;"|",'5_ACOMPANHAMENTO'!$AC$3:$AC$4922)))+((AB206&lt;&gt;"")*ISNUMBER(SEARCH("|"&amp;AB206&amp;"|",'5_ACOMPANHAMENTO'!$AC$3:$AC$4922))))&gt;0)),'5_ACOMPANHAMENTO'!$O$3:$O$4922),0))</f>
        <v/>
      </c>
      <c r="G206" s="7">
        <f>IF(OR($B206="",$C206=""),"",D206-F206)</f>
        <v/>
      </c>
      <c r="H206">
        <f>IF(OR($B206="",$C206=""),"",TRIM($B206&amp;"")&amp;"|"&amp;TRIM($C206&amp;""))</f>
        <v/>
      </c>
      <c r="I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",99)),1,99)))</f>
        <v/>
      </c>
      <c r="J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",99)),100,99)))</f>
        <v/>
      </c>
      <c r="K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",99)),199,99)))</f>
        <v/>
      </c>
      <c r="L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",99)),298,99)))</f>
        <v/>
      </c>
      <c r="M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",99)),397,99)))</f>
        <v/>
      </c>
      <c r="N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",99)),496,99)))</f>
        <v/>
      </c>
      <c r="O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",99)),595,99)))</f>
        <v/>
      </c>
      <c r="P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",99)),694,99)))</f>
        <v/>
      </c>
      <c r="Q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",99)),793,99)))</f>
        <v/>
      </c>
      <c r="R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",99)),892,99)))</f>
        <v/>
      </c>
      <c r="S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",99)),991,99)))</f>
        <v/>
      </c>
      <c r="T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",99)),1090,99)))</f>
        <v/>
      </c>
      <c r="U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",99)),1189,99)))</f>
        <v/>
      </c>
      <c r="V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",99)),1288,99)))</f>
        <v/>
      </c>
      <c r="W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",99)),1387,99)))</f>
        <v/>
      </c>
      <c r="X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",99)),1486,99)))</f>
        <v/>
      </c>
      <c r="Y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",99)),1585,99)))</f>
        <v/>
      </c>
      <c r="Z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",99)),1684,99)))</f>
        <v/>
      </c>
      <c r="AA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",99)),1783,99)))</f>
        <v/>
      </c>
      <c r="AB206" s="1">
        <f>IF($B206="","",TRIM(MID(SUBSTITUTE(TRIM(SUBSTITUTE(SUBSTITUTE(SUBSTITUTE(SUBSTITUTE(SUBSTITUTE(SUBSTITUTE(SUBSTITUTE(SUBSTITUTE(SUBSTITUTE(SUBSTITUTE(SUBSTITUTE(SUBSTITUTE(SUBSTITUTE(SUBSTITUTE(TRIM($B206&amp;""),CHAR(10),"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",REPT(" ",99)),1882,99)))</f>
        <v/>
      </c>
    </row>
    <row r="207" hidden="1" ht="14.25" customHeight="1">
      <c r="A207" s="4">
        <f>IF(OR($B207="",$C207=""),"",IFERROR(INDEX('5_ACOMPANHAMENTO'!$A$3:$A$4922,MATCH(1,INDEX(('5_ACOMPANHAMENTO'!$AD$3:$AD$4922=TRIM($C207&amp;""))*('5_ACOMPANHAMENTO'!$AC$3:$AC$4922&lt;&gt;"")*((((I207&lt;&gt;"")*ISNUMBER(SEARCH("|"&amp;I207&amp;"|",'5_ACOMPANHAMENTO'!$AC$3:$AC$4922)))+((J207&lt;&gt;"")*ISNUMBER(SEARCH("|"&amp;J207&amp;"|",'5_ACOMPANHAMENTO'!$AC$3:$AC$4922)))+((K207&lt;&gt;"")*ISNUMBER(SEARCH("|"&amp;K207&amp;"|",'5_ACOMPANHAMENTO'!$AC$3:$AC$4922)))+((L207&lt;&gt;"")*ISNUMBER(SEARCH("|"&amp;L207&amp;"|",'5_ACOMPANHAMENTO'!$AC$3:$AC$4922)))+((M207&lt;&gt;"")*ISNUMBER(SEARCH("|"&amp;M207&amp;"|",'5_ACOMPANHAMENTO'!$AC$3:$AC$4922)))+((N207&lt;&gt;"")*ISNUMBER(SEARCH("|"&amp;N207&amp;"|",'5_ACOMPANHAMENTO'!$AC$3:$AC$4922)))+((O207&lt;&gt;"")*ISNUMBER(SEARCH("|"&amp;O207&amp;"|",'5_ACOMPANHAMENTO'!$AC$3:$AC$4922)))+((P207&lt;&gt;"")*ISNUMBER(SEARCH("|"&amp;P207&amp;"|",'5_ACOMPANHAMENTO'!$AC$3:$AC$4922)))+((Q207&lt;&gt;"")*ISNUMBER(SEARCH("|"&amp;Q207&amp;"|",'5_ACOMPANHAMENTO'!$AC$3:$AC$4922)))+((R207&lt;&gt;"")*ISNUMBER(SEARCH("|"&amp;R207&amp;"|",'5_ACOMPANHAMENTO'!$AC$3:$AC$4922)))+((S207&lt;&gt;"")*ISNUMBER(SEARCH("|"&amp;S207&amp;"|",'5_ACOMPANHAMENTO'!$AC$3:$AC$4922)))+((T207&lt;&gt;"")*ISNUMBER(SEARCH("|"&amp;T207&amp;"|",'5_ACOMPANHAMENTO'!$AC$3:$AC$4922)))+((U207&lt;&gt;"")*ISNUMBER(SEARCH("|"&amp;U207&amp;"|",'5_ACOMPANHAMENTO'!$AC$3:$AC$4922)))+((V207&lt;&gt;"")*ISNUMBER(SEARCH("|"&amp;V207&amp;"|",'5_ACOMPANHAMENTO'!$AC$3:$AC$4922)))+((W207&lt;&gt;"")*ISNUMBER(SEARCH("|"&amp;W207&amp;"|",'5_ACOMPANHAMENTO'!$AC$3:$AC$4922)))+((X207&lt;&gt;"")*ISNUMBER(SEARCH("|"&amp;X207&amp;"|",'5_ACOMPANHAMENTO'!$AC$3:$AC$4922)))+((Y207&lt;&gt;"")*ISNUMBER(SEARCH("|"&amp;Y207&amp;"|",'5_ACOMPANHAMENTO'!$AC$3:$AC$4922)))+((Z207&lt;&gt;"")*ISNUMBER(SEARCH("|"&amp;Z207&amp;"|",'5_ACOMPANHAMENTO'!$AC$3:$AC$4922)))+((AA207&lt;&gt;"")*ISNUMBER(SEARCH("|"&amp;AA207&amp;"|",'5_ACOMPANHAMENTO'!$AC$3:$AC$4922)))+((AB207&lt;&gt;"")*ISNUMBER(SEARCH("|"&amp;AB207&amp;"|",'5_ACOMPANHAMENTO'!$AC$3:$AC$4922))))&gt;0),0),0)),""))</f>
        <v/>
      </c>
      <c r="B207" s="10" t="inlineStr">
        <is>
          <t>10149,10150,10151,10152,10153,10157</t>
        </is>
      </c>
      <c r="C207" s="10" t="inlineStr">
        <is>
          <t>PADE VELOX</t>
        </is>
      </c>
      <c r="D207" s="4">
        <f>IF(OR($B207="",$C207=""),"",IFERROR(SUMPRODUCT(--(('5_ACOMPANHAMENTO'!$AD$3:$AD$4922=TRIM($C207&amp;""))*('5_ACOMPANHAMENTO'!$AC$3:$AC$4922&lt;&gt;"")*((((I207&lt;&gt;"")*ISNUMBER(SEARCH("|"&amp;I207&amp;"|",'5_ACOMPANHAMENTO'!$AC$3:$AC$4922)))+((J207&lt;&gt;"")*ISNUMBER(SEARCH("|"&amp;J207&amp;"|",'5_ACOMPANHAMENTO'!$AC$3:$AC$4922)))+((K207&lt;&gt;"")*ISNUMBER(SEARCH("|"&amp;K207&amp;"|",'5_ACOMPANHAMENTO'!$AC$3:$AC$4922)))+((L207&lt;&gt;"")*ISNUMBER(SEARCH("|"&amp;L207&amp;"|",'5_ACOMPANHAMENTO'!$AC$3:$AC$4922)))+((M207&lt;&gt;"")*ISNUMBER(SEARCH("|"&amp;M207&amp;"|",'5_ACOMPANHAMENTO'!$AC$3:$AC$4922)))+((N207&lt;&gt;"")*ISNUMBER(SEARCH("|"&amp;N207&amp;"|",'5_ACOMPANHAMENTO'!$AC$3:$AC$4922)))+((O207&lt;&gt;"")*ISNUMBER(SEARCH("|"&amp;O207&amp;"|",'5_ACOMPANHAMENTO'!$AC$3:$AC$4922)))+((P207&lt;&gt;"")*ISNUMBER(SEARCH("|"&amp;P207&amp;"|",'5_ACOMPANHAMENTO'!$AC$3:$AC$4922)))+((Q207&lt;&gt;"")*ISNUMBER(SEARCH("|"&amp;Q207&amp;"|",'5_ACOMPANHAMENTO'!$AC$3:$AC$4922)))+((R207&lt;&gt;"")*ISNUMBER(SEARCH("|"&amp;R207&amp;"|",'5_ACOMPANHAMENTO'!$AC$3:$AC$4922)))+((S207&lt;&gt;"")*ISNUMBER(SEARCH("|"&amp;S207&amp;"|",'5_ACOMPANHAMENTO'!$AC$3:$AC$4922)))+((T207&lt;&gt;"")*ISNUMBER(SEARCH("|"&amp;T207&amp;"|",'5_ACOMPANHAMENTO'!$AC$3:$AC$4922)))+((U207&lt;&gt;"")*ISNUMBER(SEARCH("|"&amp;U207&amp;"|",'5_ACOMPANHAMENTO'!$AC$3:$AC$4922)))+((V207&lt;&gt;"")*ISNUMBER(SEARCH("|"&amp;V207&amp;"|",'5_ACOMPANHAMENTO'!$AC$3:$AC$4922)))+((W207&lt;&gt;"")*ISNUMBER(SEARCH("|"&amp;W207&amp;"|",'5_ACOMPANHAMENTO'!$AC$3:$AC$4922)))+((X207&lt;&gt;"")*ISNUMBER(SEARCH("|"&amp;X207&amp;"|",'5_ACOMPANHAMENTO'!$AC$3:$AC$4922)))+((Y207&lt;&gt;"")*ISNUMBER(SEARCH("|"&amp;Y207&amp;"|",'5_ACOMPANHAMENTO'!$AC$3:$AC$4922)))+((Z207&lt;&gt;"")*ISNUMBER(SEARCH("|"&amp;Z207&amp;"|",'5_ACOMPANHAMENTO'!$AC$3:$AC$4922)))+((AA207&lt;&gt;"")*ISNUMBER(SEARCH("|"&amp;AA207&amp;"|",'5_ACOMPANHAMENTO'!$AC$3:$AC$4922)))+((AB207&lt;&gt;"")*ISNUMBER(SEARCH("|"&amp;AB207&amp;"|",'5_ACOMPANHAMENTO'!$AC$3:$AC$4922))))&gt;0)),'5_ACOMPANHAMENTO'!$J$3:$J$4922),0))</f>
        <v/>
      </c>
      <c r="E207" s="4">
        <f>IF(G207=0,"FINALIZADO",IF(TODAY()&gt;A207,"ATRASADO "&amp;TODAY()-A207&amp;" DIAS","ADIANTADO "&amp;A207-TODAY()&amp;" DIAS"))</f>
        <v/>
      </c>
      <c r="F207" s="7">
        <f>IF(OR($B207="",$C207=""),"",IFERROR(SUMPRODUCT(--(('5_ACOMPANHAMENTO'!$AD$3:$AD$4922=TRIM($C207&amp;""))*('5_ACOMPANHAMENTO'!$AC$3:$AC$4922&lt;&gt;"")*((((I207&lt;&gt;"")*ISNUMBER(SEARCH("|"&amp;I207&amp;"|",'5_ACOMPANHAMENTO'!$AC$3:$AC$4922)))+((J207&lt;&gt;"")*ISNUMBER(SEARCH("|"&amp;J207&amp;"|",'5_ACOMPANHAMENTO'!$AC$3:$AC$4922)))+((K207&lt;&gt;"")*ISNUMBER(SEARCH("|"&amp;K207&amp;"|",'5_ACOMPANHAMENTO'!$AC$3:$AC$4922)))+((L207&lt;&gt;"")*ISNUMBER(SEARCH("|"&amp;L207&amp;"|",'5_ACOMPANHAMENTO'!$AC$3:$AC$4922)))+((M207&lt;&gt;"")*ISNUMBER(SEARCH("|"&amp;M207&amp;"|",'5_ACOMPANHAMENTO'!$AC$3:$AC$4922)))+((N207&lt;&gt;"")*ISNUMBER(SEARCH("|"&amp;N207&amp;"|",'5_ACOMPANHAMENTO'!$AC$3:$AC$4922)))+((O207&lt;&gt;"")*ISNUMBER(SEARCH("|"&amp;O207&amp;"|",'5_ACOMPANHAMENTO'!$AC$3:$AC$4922)))+((P207&lt;&gt;"")*ISNUMBER(SEARCH("|"&amp;P207&amp;"|",'5_ACOMPANHAMENTO'!$AC$3:$AC$4922)))+((Q207&lt;&gt;"")*ISNUMBER(SEARCH("|"&amp;Q207&amp;"|",'5_ACOMPANHAMENTO'!$AC$3:$AC$4922)))+((R207&lt;&gt;"")*ISNUMBER(SEARCH("|"&amp;R207&amp;"|",'5_ACOMPANHAMENTO'!$AC$3:$AC$4922)))+((S207&lt;&gt;"")*ISNUMBER(SEARCH("|"&amp;S207&amp;"|",'5_ACOMPANHAMENTO'!$AC$3:$AC$4922)))+((T207&lt;&gt;"")*ISNUMBER(SEARCH("|"&amp;T207&amp;"|",'5_ACOMPANHAMENTO'!$AC$3:$AC$4922)))+((U207&lt;&gt;"")*ISNUMBER(SEARCH("|"&amp;U207&amp;"|",'5_ACOMPANHAMENTO'!$AC$3:$AC$4922)))+((V207&lt;&gt;"")*ISNUMBER(SEARCH("|"&amp;V207&amp;"|",'5_ACOMPANHAMENTO'!$AC$3:$AC$4922)))+((W207&lt;&gt;"")*ISNUMBER(SEARCH("|"&amp;W207&amp;"|",'5_ACOMPANHAMENTO'!$AC$3:$AC$4922)))+((X207&lt;&gt;"")*ISNUMBER(SEARCH("|"&amp;X207&amp;"|",'5_ACOMPANHAMENTO'!$AC$3:$AC$4922)))+((Y207&lt;&gt;"")*ISNUMBER(SEARCH("|"&amp;Y207&amp;"|",'5_ACOMPANHAMENTO'!$AC$3:$AC$4922)))+((Z207&lt;&gt;"")*ISNUMBER(SEARCH("|"&amp;Z207&amp;"|",'5_ACOMPANHAMENTO'!$AC$3:$AC$4922)))+((AA207&lt;&gt;"")*ISNUMBER(SEARCH("|"&amp;AA207&amp;"|",'5_ACOMPANHAMENTO'!$AC$3:$AC$4922)))+((AB207&lt;&gt;"")*ISNUMBER(SEARCH("|"&amp;AB207&amp;"|",'5_ACOMPANHAMENTO'!$AC$3:$AC$4922))))&gt;0)),'5_ACOMPANHAMENTO'!$O$3:$O$4922),0))</f>
        <v/>
      </c>
      <c r="G207" s="7">
        <f>IF(OR($B207="",$C207=""),"",D207-F207)</f>
        <v/>
      </c>
      <c r="H207">
        <f>IF(OR($B207="",$C207=""),"",TRIM($B207&amp;"")&amp;"|"&amp;TRIM($C207&amp;""))</f>
        <v/>
      </c>
      <c r="I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",99)),1,99)))</f>
        <v/>
      </c>
      <c r="J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",99)),100,99)))</f>
        <v/>
      </c>
      <c r="K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",99)),199,99)))</f>
        <v/>
      </c>
      <c r="L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",99)),298,99)))</f>
        <v/>
      </c>
      <c r="M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",99)),397,99)))</f>
        <v/>
      </c>
      <c r="N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",99)),496,99)))</f>
        <v/>
      </c>
      <c r="O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",99)),595,99)))</f>
        <v/>
      </c>
      <c r="P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",99)),694,99)))</f>
        <v/>
      </c>
      <c r="Q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",99)),793,99)))</f>
        <v/>
      </c>
      <c r="R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",99)),892,99)))</f>
        <v/>
      </c>
      <c r="S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",99)),991,99)))</f>
        <v/>
      </c>
      <c r="T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",99)),1090,99)))</f>
        <v/>
      </c>
      <c r="U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",99)),1189,99)))</f>
        <v/>
      </c>
      <c r="V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",99)),1288,99)))</f>
        <v/>
      </c>
      <c r="W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",99)),1387,99)))</f>
        <v/>
      </c>
      <c r="X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",99)),1486,99)))</f>
        <v/>
      </c>
      <c r="Y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",99)),1585,99)))</f>
        <v/>
      </c>
      <c r="Z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",99)),1684,99)))</f>
        <v/>
      </c>
      <c r="AA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",99)),1783,99)))</f>
        <v/>
      </c>
      <c r="AB207" s="1">
        <f>IF($B207="","",TRIM(MID(SUBSTITUTE(TRIM(SUBSTITUTE(SUBSTITUTE(SUBSTITUTE(SUBSTITUTE(SUBSTITUTE(SUBSTITUTE(SUBSTITUTE(SUBSTITUTE(SUBSTITUTE(SUBSTITUTE(SUBSTITUTE(SUBSTITUTE(SUBSTITUTE(SUBSTITUTE(TRIM($B207&amp;""),CHAR(10),"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",REPT(" ",99)),1882,99)))</f>
        <v/>
      </c>
    </row>
    <row r="208" hidden="1" ht="14.25" customHeight="1">
      <c r="A208" s="4">
        <f>IF(OR($B208="",$C208=""),"",IFERROR(INDEX('5_ACOMPANHAMENTO'!$A$3:$A$4922,MATCH(1,INDEX(('5_ACOMPANHAMENTO'!$AD$3:$AD$4922=TRIM($C208&amp;""))*('5_ACOMPANHAMENTO'!$AC$3:$AC$4922&lt;&gt;"")*((((I208&lt;&gt;"")*ISNUMBER(SEARCH("|"&amp;I208&amp;"|",'5_ACOMPANHAMENTO'!$AC$3:$AC$4922)))+((J208&lt;&gt;"")*ISNUMBER(SEARCH("|"&amp;J208&amp;"|",'5_ACOMPANHAMENTO'!$AC$3:$AC$4922)))+((K208&lt;&gt;"")*ISNUMBER(SEARCH("|"&amp;K208&amp;"|",'5_ACOMPANHAMENTO'!$AC$3:$AC$4922)))+((L208&lt;&gt;"")*ISNUMBER(SEARCH("|"&amp;L208&amp;"|",'5_ACOMPANHAMENTO'!$AC$3:$AC$4922)))+((M208&lt;&gt;"")*ISNUMBER(SEARCH("|"&amp;M208&amp;"|",'5_ACOMPANHAMENTO'!$AC$3:$AC$4922)))+((N208&lt;&gt;"")*ISNUMBER(SEARCH("|"&amp;N208&amp;"|",'5_ACOMPANHAMENTO'!$AC$3:$AC$4922)))+((O208&lt;&gt;"")*ISNUMBER(SEARCH("|"&amp;O208&amp;"|",'5_ACOMPANHAMENTO'!$AC$3:$AC$4922)))+((P208&lt;&gt;"")*ISNUMBER(SEARCH("|"&amp;P208&amp;"|",'5_ACOMPANHAMENTO'!$AC$3:$AC$4922)))+((Q208&lt;&gt;"")*ISNUMBER(SEARCH("|"&amp;Q208&amp;"|",'5_ACOMPANHAMENTO'!$AC$3:$AC$4922)))+((R208&lt;&gt;"")*ISNUMBER(SEARCH("|"&amp;R208&amp;"|",'5_ACOMPANHAMENTO'!$AC$3:$AC$4922)))+((S208&lt;&gt;"")*ISNUMBER(SEARCH("|"&amp;S208&amp;"|",'5_ACOMPANHAMENTO'!$AC$3:$AC$4922)))+((T208&lt;&gt;"")*ISNUMBER(SEARCH("|"&amp;T208&amp;"|",'5_ACOMPANHAMENTO'!$AC$3:$AC$4922)))+((U208&lt;&gt;"")*ISNUMBER(SEARCH("|"&amp;U208&amp;"|",'5_ACOMPANHAMENTO'!$AC$3:$AC$4922)))+((V208&lt;&gt;"")*ISNUMBER(SEARCH("|"&amp;V208&amp;"|",'5_ACOMPANHAMENTO'!$AC$3:$AC$4922)))+((W208&lt;&gt;"")*ISNUMBER(SEARCH("|"&amp;W208&amp;"|",'5_ACOMPANHAMENTO'!$AC$3:$AC$4922)))+((X208&lt;&gt;"")*ISNUMBER(SEARCH("|"&amp;X208&amp;"|",'5_ACOMPANHAMENTO'!$AC$3:$AC$4922)))+((Y208&lt;&gt;"")*ISNUMBER(SEARCH("|"&amp;Y208&amp;"|",'5_ACOMPANHAMENTO'!$AC$3:$AC$4922)))+((Z208&lt;&gt;"")*ISNUMBER(SEARCH("|"&amp;Z208&amp;"|",'5_ACOMPANHAMENTO'!$AC$3:$AC$4922)))+((AA208&lt;&gt;"")*ISNUMBER(SEARCH("|"&amp;AA208&amp;"|",'5_ACOMPANHAMENTO'!$AC$3:$AC$4922)))+((AB208&lt;&gt;"")*ISNUMBER(SEARCH("|"&amp;AB208&amp;"|",'5_ACOMPANHAMENTO'!$AC$3:$AC$4922))))&gt;0),0),0)),""))</f>
        <v/>
      </c>
      <c r="B208" s="10" t="inlineStr">
        <is>
          <t>10149,10150,10151,10152,10153,10158</t>
        </is>
      </c>
      <c r="C208" s="10" t="inlineStr">
        <is>
          <t>PADE VELOX</t>
        </is>
      </c>
      <c r="D208" s="4">
        <f>IF(OR($B208="",$C208=""),"",IFERROR(SUMPRODUCT(--(('5_ACOMPANHAMENTO'!$AD$3:$AD$4922=TRIM($C208&amp;""))*('5_ACOMPANHAMENTO'!$AC$3:$AC$4922&lt;&gt;"")*((((I208&lt;&gt;"")*ISNUMBER(SEARCH("|"&amp;I208&amp;"|",'5_ACOMPANHAMENTO'!$AC$3:$AC$4922)))+((J208&lt;&gt;"")*ISNUMBER(SEARCH("|"&amp;J208&amp;"|",'5_ACOMPANHAMENTO'!$AC$3:$AC$4922)))+((K208&lt;&gt;"")*ISNUMBER(SEARCH("|"&amp;K208&amp;"|",'5_ACOMPANHAMENTO'!$AC$3:$AC$4922)))+((L208&lt;&gt;"")*ISNUMBER(SEARCH("|"&amp;L208&amp;"|",'5_ACOMPANHAMENTO'!$AC$3:$AC$4922)))+((M208&lt;&gt;"")*ISNUMBER(SEARCH("|"&amp;M208&amp;"|",'5_ACOMPANHAMENTO'!$AC$3:$AC$4922)))+((N208&lt;&gt;"")*ISNUMBER(SEARCH("|"&amp;N208&amp;"|",'5_ACOMPANHAMENTO'!$AC$3:$AC$4922)))+((O208&lt;&gt;"")*ISNUMBER(SEARCH("|"&amp;O208&amp;"|",'5_ACOMPANHAMENTO'!$AC$3:$AC$4922)))+((P208&lt;&gt;"")*ISNUMBER(SEARCH("|"&amp;P208&amp;"|",'5_ACOMPANHAMENTO'!$AC$3:$AC$4922)))+((Q208&lt;&gt;"")*ISNUMBER(SEARCH("|"&amp;Q208&amp;"|",'5_ACOMPANHAMENTO'!$AC$3:$AC$4922)))+((R208&lt;&gt;"")*ISNUMBER(SEARCH("|"&amp;R208&amp;"|",'5_ACOMPANHAMENTO'!$AC$3:$AC$4922)))+((S208&lt;&gt;"")*ISNUMBER(SEARCH("|"&amp;S208&amp;"|",'5_ACOMPANHAMENTO'!$AC$3:$AC$4922)))+((T208&lt;&gt;"")*ISNUMBER(SEARCH("|"&amp;T208&amp;"|",'5_ACOMPANHAMENTO'!$AC$3:$AC$4922)))+((U208&lt;&gt;"")*ISNUMBER(SEARCH("|"&amp;U208&amp;"|",'5_ACOMPANHAMENTO'!$AC$3:$AC$4922)))+((V208&lt;&gt;"")*ISNUMBER(SEARCH("|"&amp;V208&amp;"|",'5_ACOMPANHAMENTO'!$AC$3:$AC$4922)))+((W208&lt;&gt;"")*ISNUMBER(SEARCH("|"&amp;W208&amp;"|",'5_ACOMPANHAMENTO'!$AC$3:$AC$4922)))+((X208&lt;&gt;"")*ISNUMBER(SEARCH("|"&amp;X208&amp;"|",'5_ACOMPANHAMENTO'!$AC$3:$AC$4922)))+((Y208&lt;&gt;"")*ISNUMBER(SEARCH("|"&amp;Y208&amp;"|",'5_ACOMPANHAMENTO'!$AC$3:$AC$4922)))+((Z208&lt;&gt;"")*ISNUMBER(SEARCH("|"&amp;Z208&amp;"|",'5_ACOMPANHAMENTO'!$AC$3:$AC$4922)))+((AA208&lt;&gt;"")*ISNUMBER(SEARCH("|"&amp;AA208&amp;"|",'5_ACOMPANHAMENTO'!$AC$3:$AC$4922)))+((AB208&lt;&gt;"")*ISNUMBER(SEARCH("|"&amp;AB208&amp;"|",'5_ACOMPANHAMENTO'!$AC$3:$AC$4922))))&gt;0)),'5_ACOMPANHAMENTO'!$J$3:$J$4922),0))</f>
        <v/>
      </c>
      <c r="E208" s="4">
        <f>IF(G208=0,"FINALIZADO",IF(TODAY()&gt;A208,"ATRASADO "&amp;TODAY()-A208&amp;" DIAS","ADIANTADO "&amp;A208-TODAY()&amp;" DIAS"))</f>
        <v/>
      </c>
      <c r="F208" s="7">
        <f>IF(OR($B208="",$C208=""),"",IFERROR(SUMPRODUCT(--(('5_ACOMPANHAMENTO'!$AD$3:$AD$4922=TRIM($C208&amp;""))*('5_ACOMPANHAMENTO'!$AC$3:$AC$4922&lt;&gt;"")*((((I208&lt;&gt;"")*ISNUMBER(SEARCH("|"&amp;I208&amp;"|",'5_ACOMPANHAMENTO'!$AC$3:$AC$4922)))+((J208&lt;&gt;"")*ISNUMBER(SEARCH("|"&amp;J208&amp;"|",'5_ACOMPANHAMENTO'!$AC$3:$AC$4922)))+((K208&lt;&gt;"")*ISNUMBER(SEARCH("|"&amp;K208&amp;"|",'5_ACOMPANHAMENTO'!$AC$3:$AC$4922)))+((L208&lt;&gt;"")*ISNUMBER(SEARCH("|"&amp;L208&amp;"|",'5_ACOMPANHAMENTO'!$AC$3:$AC$4922)))+((M208&lt;&gt;"")*ISNUMBER(SEARCH("|"&amp;M208&amp;"|",'5_ACOMPANHAMENTO'!$AC$3:$AC$4922)))+((N208&lt;&gt;"")*ISNUMBER(SEARCH("|"&amp;N208&amp;"|",'5_ACOMPANHAMENTO'!$AC$3:$AC$4922)))+((O208&lt;&gt;"")*ISNUMBER(SEARCH("|"&amp;O208&amp;"|",'5_ACOMPANHAMENTO'!$AC$3:$AC$4922)))+((P208&lt;&gt;"")*ISNUMBER(SEARCH("|"&amp;P208&amp;"|",'5_ACOMPANHAMENTO'!$AC$3:$AC$4922)))+((Q208&lt;&gt;"")*ISNUMBER(SEARCH("|"&amp;Q208&amp;"|",'5_ACOMPANHAMENTO'!$AC$3:$AC$4922)))+((R208&lt;&gt;"")*ISNUMBER(SEARCH("|"&amp;R208&amp;"|",'5_ACOMPANHAMENTO'!$AC$3:$AC$4922)))+((S208&lt;&gt;"")*ISNUMBER(SEARCH("|"&amp;S208&amp;"|",'5_ACOMPANHAMENTO'!$AC$3:$AC$4922)))+((T208&lt;&gt;"")*ISNUMBER(SEARCH("|"&amp;T208&amp;"|",'5_ACOMPANHAMENTO'!$AC$3:$AC$4922)))+((U208&lt;&gt;"")*ISNUMBER(SEARCH("|"&amp;U208&amp;"|",'5_ACOMPANHAMENTO'!$AC$3:$AC$4922)))+((V208&lt;&gt;"")*ISNUMBER(SEARCH("|"&amp;V208&amp;"|",'5_ACOMPANHAMENTO'!$AC$3:$AC$4922)))+((W208&lt;&gt;"")*ISNUMBER(SEARCH("|"&amp;W208&amp;"|",'5_ACOMPANHAMENTO'!$AC$3:$AC$4922)))+((X208&lt;&gt;"")*ISNUMBER(SEARCH("|"&amp;X208&amp;"|",'5_ACOMPANHAMENTO'!$AC$3:$AC$4922)))+((Y208&lt;&gt;"")*ISNUMBER(SEARCH("|"&amp;Y208&amp;"|",'5_ACOMPANHAMENTO'!$AC$3:$AC$4922)))+((Z208&lt;&gt;"")*ISNUMBER(SEARCH("|"&amp;Z208&amp;"|",'5_ACOMPANHAMENTO'!$AC$3:$AC$4922)))+((AA208&lt;&gt;"")*ISNUMBER(SEARCH("|"&amp;AA208&amp;"|",'5_ACOMPANHAMENTO'!$AC$3:$AC$4922)))+((AB208&lt;&gt;"")*ISNUMBER(SEARCH("|"&amp;AB208&amp;"|",'5_ACOMPANHAMENTO'!$AC$3:$AC$4922))))&gt;0)),'5_ACOMPANHAMENTO'!$O$3:$O$4922),0))</f>
        <v/>
      </c>
      <c r="G208" s="7">
        <f>IF(OR($B208="",$C208=""),"",D208-F208)</f>
        <v/>
      </c>
      <c r="H208">
        <f>IF(OR($B208="",$C208=""),"",TRIM($B208&amp;"")&amp;"|"&amp;TRIM($C208&amp;""))</f>
        <v/>
      </c>
      <c r="I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",99)),1,99)))</f>
        <v/>
      </c>
      <c r="J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",99)),100,99)))</f>
        <v/>
      </c>
      <c r="K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",99)),199,99)))</f>
        <v/>
      </c>
      <c r="L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",99)),298,99)))</f>
        <v/>
      </c>
      <c r="M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",99)),397,99)))</f>
        <v/>
      </c>
      <c r="N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",99)),496,99)))</f>
        <v/>
      </c>
      <c r="O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",99)),595,99)))</f>
        <v/>
      </c>
      <c r="P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",99)),694,99)))</f>
        <v/>
      </c>
      <c r="Q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",99)),793,99)))</f>
        <v/>
      </c>
      <c r="R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",99)),892,99)))</f>
        <v/>
      </c>
      <c r="S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",99)),991,99)))</f>
        <v/>
      </c>
      <c r="T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",99)),1090,99)))</f>
        <v/>
      </c>
      <c r="U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",99)),1189,99)))</f>
        <v/>
      </c>
      <c r="V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",99)),1288,99)))</f>
        <v/>
      </c>
      <c r="W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",99)),1387,99)))</f>
        <v/>
      </c>
      <c r="X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",99)),1486,99)))</f>
        <v/>
      </c>
      <c r="Y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",99)),1585,99)))</f>
        <v/>
      </c>
      <c r="Z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",99)),1684,99)))</f>
        <v/>
      </c>
      <c r="AA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",99)),1783,99)))</f>
        <v/>
      </c>
      <c r="AB208" s="1">
        <f>IF($B208="","",TRIM(MID(SUBSTITUTE(TRIM(SUBSTITUTE(SUBSTITUTE(SUBSTITUTE(SUBSTITUTE(SUBSTITUTE(SUBSTITUTE(SUBSTITUTE(SUBSTITUTE(SUBSTITUTE(SUBSTITUTE(SUBSTITUTE(SUBSTITUTE(SUBSTITUTE(SUBSTITUTE(TRIM($B208&amp;""),CHAR(10),"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",REPT(" ",99)),1882,99)))</f>
        <v/>
      </c>
    </row>
    <row r="209" hidden="1" ht="14.25" customHeight="1">
      <c r="A209" s="4">
        <f>IF(OR($B209="",$C209=""),"",IFERROR(INDEX('5_ACOMPANHAMENTO'!$A$3:$A$4922,MATCH(1,INDEX(('5_ACOMPANHAMENTO'!$AD$3:$AD$4922=TRIM($C209&amp;""))*('5_ACOMPANHAMENTO'!$AC$3:$AC$4922&lt;&gt;"")*((((I209&lt;&gt;"")*ISNUMBER(SEARCH("|"&amp;I209&amp;"|",'5_ACOMPANHAMENTO'!$AC$3:$AC$4922)))+((J209&lt;&gt;"")*ISNUMBER(SEARCH("|"&amp;J209&amp;"|",'5_ACOMPANHAMENTO'!$AC$3:$AC$4922)))+((K209&lt;&gt;"")*ISNUMBER(SEARCH("|"&amp;K209&amp;"|",'5_ACOMPANHAMENTO'!$AC$3:$AC$4922)))+((L209&lt;&gt;"")*ISNUMBER(SEARCH("|"&amp;L209&amp;"|",'5_ACOMPANHAMENTO'!$AC$3:$AC$4922)))+((M209&lt;&gt;"")*ISNUMBER(SEARCH("|"&amp;M209&amp;"|",'5_ACOMPANHAMENTO'!$AC$3:$AC$4922)))+((N209&lt;&gt;"")*ISNUMBER(SEARCH("|"&amp;N209&amp;"|",'5_ACOMPANHAMENTO'!$AC$3:$AC$4922)))+((O209&lt;&gt;"")*ISNUMBER(SEARCH("|"&amp;O209&amp;"|",'5_ACOMPANHAMENTO'!$AC$3:$AC$4922)))+((P209&lt;&gt;"")*ISNUMBER(SEARCH("|"&amp;P209&amp;"|",'5_ACOMPANHAMENTO'!$AC$3:$AC$4922)))+((Q209&lt;&gt;"")*ISNUMBER(SEARCH("|"&amp;Q209&amp;"|",'5_ACOMPANHAMENTO'!$AC$3:$AC$4922)))+((R209&lt;&gt;"")*ISNUMBER(SEARCH("|"&amp;R209&amp;"|",'5_ACOMPANHAMENTO'!$AC$3:$AC$4922)))+((S209&lt;&gt;"")*ISNUMBER(SEARCH("|"&amp;S209&amp;"|",'5_ACOMPANHAMENTO'!$AC$3:$AC$4922)))+((T209&lt;&gt;"")*ISNUMBER(SEARCH("|"&amp;T209&amp;"|",'5_ACOMPANHAMENTO'!$AC$3:$AC$4922)))+((U209&lt;&gt;"")*ISNUMBER(SEARCH("|"&amp;U209&amp;"|",'5_ACOMPANHAMENTO'!$AC$3:$AC$4922)))+((V209&lt;&gt;"")*ISNUMBER(SEARCH("|"&amp;V209&amp;"|",'5_ACOMPANHAMENTO'!$AC$3:$AC$4922)))+((W209&lt;&gt;"")*ISNUMBER(SEARCH("|"&amp;W209&amp;"|",'5_ACOMPANHAMENTO'!$AC$3:$AC$4922)))+((X209&lt;&gt;"")*ISNUMBER(SEARCH("|"&amp;X209&amp;"|",'5_ACOMPANHAMENTO'!$AC$3:$AC$4922)))+((Y209&lt;&gt;"")*ISNUMBER(SEARCH("|"&amp;Y209&amp;"|",'5_ACOMPANHAMENTO'!$AC$3:$AC$4922)))+((Z209&lt;&gt;"")*ISNUMBER(SEARCH("|"&amp;Z209&amp;"|",'5_ACOMPANHAMENTO'!$AC$3:$AC$4922)))+((AA209&lt;&gt;"")*ISNUMBER(SEARCH("|"&amp;AA209&amp;"|",'5_ACOMPANHAMENTO'!$AC$3:$AC$4922)))+((AB209&lt;&gt;"")*ISNUMBER(SEARCH("|"&amp;AB209&amp;"|",'5_ACOMPANHAMENTO'!$AC$3:$AC$4922))))&gt;0),0),0)),""))</f>
        <v/>
      </c>
      <c r="B209" s="10" t="inlineStr">
        <is>
          <t>10149,10150,10151,10152,10153,10159</t>
        </is>
      </c>
      <c r="C209" s="10" t="inlineStr">
        <is>
          <t>PADE VELOX</t>
        </is>
      </c>
      <c r="D209" s="4">
        <f>IF(OR($B209="",$C209=""),"",IFERROR(SUMPRODUCT(--(('5_ACOMPANHAMENTO'!$AD$3:$AD$4922=TRIM($C209&amp;""))*('5_ACOMPANHAMENTO'!$AC$3:$AC$4922&lt;&gt;"")*((((I209&lt;&gt;"")*ISNUMBER(SEARCH("|"&amp;I209&amp;"|",'5_ACOMPANHAMENTO'!$AC$3:$AC$4922)))+((J209&lt;&gt;"")*ISNUMBER(SEARCH("|"&amp;J209&amp;"|",'5_ACOMPANHAMENTO'!$AC$3:$AC$4922)))+((K209&lt;&gt;"")*ISNUMBER(SEARCH("|"&amp;K209&amp;"|",'5_ACOMPANHAMENTO'!$AC$3:$AC$4922)))+((L209&lt;&gt;"")*ISNUMBER(SEARCH("|"&amp;L209&amp;"|",'5_ACOMPANHAMENTO'!$AC$3:$AC$4922)))+((M209&lt;&gt;"")*ISNUMBER(SEARCH("|"&amp;M209&amp;"|",'5_ACOMPANHAMENTO'!$AC$3:$AC$4922)))+((N209&lt;&gt;"")*ISNUMBER(SEARCH("|"&amp;N209&amp;"|",'5_ACOMPANHAMENTO'!$AC$3:$AC$4922)))+((O209&lt;&gt;"")*ISNUMBER(SEARCH("|"&amp;O209&amp;"|",'5_ACOMPANHAMENTO'!$AC$3:$AC$4922)))+((P209&lt;&gt;"")*ISNUMBER(SEARCH("|"&amp;P209&amp;"|",'5_ACOMPANHAMENTO'!$AC$3:$AC$4922)))+((Q209&lt;&gt;"")*ISNUMBER(SEARCH("|"&amp;Q209&amp;"|",'5_ACOMPANHAMENTO'!$AC$3:$AC$4922)))+((R209&lt;&gt;"")*ISNUMBER(SEARCH("|"&amp;R209&amp;"|",'5_ACOMPANHAMENTO'!$AC$3:$AC$4922)))+((S209&lt;&gt;"")*ISNUMBER(SEARCH("|"&amp;S209&amp;"|",'5_ACOMPANHAMENTO'!$AC$3:$AC$4922)))+((T209&lt;&gt;"")*ISNUMBER(SEARCH("|"&amp;T209&amp;"|",'5_ACOMPANHAMENTO'!$AC$3:$AC$4922)))+((U209&lt;&gt;"")*ISNUMBER(SEARCH("|"&amp;U209&amp;"|",'5_ACOMPANHAMENTO'!$AC$3:$AC$4922)))+((V209&lt;&gt;"")*ISNUMBER(SEARCH("|"&amp;V209&amp;"|",'5_ACOMPANHAMENTO'!$AC$3:$AC$4922)))+((W209&lt;&gt;"")*ISNUMBER(SEARCH("|"&amp;W209&amp;"|",'5_ACOMPANHAMENTO'!$AC$3:$AC$4922)))+((X209&lt;&gt;"")*ISNUMBER(SEARCH("|"&amp;X209&amp;"|",'5_ACOMPANHAMENTO'!$AC$3:$AC$4922)))+((Y209&lt;&gt;"")*ISNUMBER(SEARCH("|"&amp;Y209&amp;"|",'5_ACOMPANHAMENTO'!$AC$3:$AC$4922)))+((Z209&lt;&gt;"")*ISNUMBER(SEARCH("|"&amp;Z209&amp;"|",'5_ACOMPANHAMENTO'!$AC$3:$AC$4922)))+((AA209&lt;&gt;"")*ISNUMBER(SEARCH("|"&amp;AA209&amp;"|",'5_ACOMPANHAMENTO'!$AC$3:$AC$4922)))+((AB209&lt;&gt;"")*ISNUMBER(SEARCH("|"&amp;AB209&amp;"|",'5_ACOMPANHAMENTO'!$AC$3:$AC$4922))))&gt;0)),'5_ACOMPANHAMENTO'!$J$3:$J$4922),0))</f>
        <v/>
      </c>
      <c r="E209" s="4">
        <f>IF(G209=0,"FINALIZADO",IF(TODAY()&gt;A209,"ATRASADO "&amp;TODAY()-A209&amp;" DIAS","ADIANTADO "&amp;A209-TODAY()&amp;" DIAS"))</f>
        <v/>
      </c>
      <c r="F209" s="7">
        <f>IF(OR($B209="",$C209=""),"",IFERROR(SUMPRODUCT(--(('5_ACOMPANHAMENTO'!$AD$3:$AD$4922=TRIM($C209&amp;""))*('5_ACOMPANHAMENTO'!$AC$3:$AC$4922&lt;&gt;"")*((((I209&lt;&gt;"")*ISNUMBER(SEARCH("|"&amp;I209&amp;"|",'5_ACOMPANHAMENTO'!$AC$3:$AC$4922)))+((J209&lt;&gt;"")*ISNUMBER(SEARCH("|"&amp;J209&amp;"|",'5_ACOMPANHAMENTO'!$AC$3:$AC$4922)))+((K209&lt;&gt;"")*ISNUMBER(SEARCH("|"&amp;K209&amp;"|",'5_ACOMPANHAMENTO'!$AC$3:$AC$4922)))+((L209&lt;&gt;"")*ISNUMBER(SEARCH("|"&amp;L209&amp;"|",'5_ACOMPANHAMENTO'!$AC$3:$AC$4922)))+((M209&lt;&gt;"")*ISNUMBER(SEARCH("|"&amp;M209&amp;"|",'5_ACOMPANHAMENTO'!$AC$3:$AC$4922)))+((N209&lt;&gt;"")*ISNUMBER(SEARCH("|"&amp;N209&amp;"|",'5_ACOMPANHAMENTO'!$AC$3:$AC$4922)))+((O209&lt;&gt;"")*ISNUMBER(SEARCH("|"&amp;O209&amp;"|",'5_ACOMPANHAMENTO'!$AC$3:$AC$4922)))+((P209&lt;&gt;"")*ISNUMBER(SEARCH("|"&amp;P209&amp;"|",'5_ACOMPANHAMENTO'!$AC$3:$AC$4922)))+((Q209&lt;&gt;"")*ISNUMBER(SEARCH("|"&amp;Q209&amp;"|",'5_ACOMPANHAMENTO'!$AC$3:$AC$4922)))+((R209&lt;&gt;"")*ISNUMBER(SEARCH("|"&amp;R209&amp;"|",'5_ACOMPANHAMENTO'!$AC$3:$AC$4922)))+((S209&lt;&gt;"")*ISNUMBER(SEARCH("|"&amp;S209&amp;"|",'5_ACOMPANHAMENTO'!$AC$3:$AC$4922)))+((T209&lt;&gt;"")*ISNUMBER(SEARCH("|"&amp;T209&amp;"|",'5_ACOMPANHAMENTO'!$AC$3:$AC$4922)))+((U209&lt;&gt;"")*ISNUMBER(SEARCH("|"&amp;U209&amp;"|",'5_ACOMPANHAMENTO'!$AC$3:$AC$4922)))+((V209&lt;&gt;"")*ISNUMBER(SEARCH("|"&amp;V209&amp;"|",'5_ACOMPANHAMENTO'!$AC$3:$AC$4922)))+((W209&lt;&gt;"")*ISNUMBER(SEARCH("|"&amp;W209&amp;"|",'5_ACOMPANHAMENTO'!$AC$3:$AC$4922)))+((X209&lt;&gt;"")*ISNUMBER(SEARCH("|"&amp;X209&amp;"|",'5_ACOMPANHAMENTO'!$AC$3:$AC$4922)))+((Y209&lt;&gt;"")*ISNUMBER(SEARCH("|"&amp;Y209&amp;"|",'5_ACOMPANHAMENTO'!$AC$3:$AC$4922)))+((Z209&lt;&gt;"")*ISNUMBER(SEARCH("|"&amp;Z209&amp;"|",'5_ACOMPANHAMENTO'!$AC$3:$AC$4922)))+((AA209&lt;&gt;"")*ISNUMBER(SEARCH("|"&amp;AA209&amp;"|",'5_ACOMPANHAMENTO'!$AC$3:$AC$4922)))+((AB209&lt;&gt;"")*ISNUMBER(SEARCH("|"&amp;AB209&amp;"|",'5_ACOMPANHAMENTO'!$AC$3:$AC$4922))))&gt;0)),'5_ACOMPANHAMENTO'!$O$3:$O$4922),0))</f>
        <v/>
      </c>
      <c r="G209" s="7">
        <f>IF(OR($B209="",$C209=""),"",D209-F209)</f>
        <v/>
      </c>
      <c r="H209">
        <f>IF(OR($B209="",$C209=""),"",TRIM($B209&amp;"")&amp;"|"&amp;TRIM($C209&amp;""))</f>
        <v/>
      </c>
      <c r="I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",99)),1,99)))</f>
        <v/>
      </c>
      <c r="J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",99)),100,99)))</f>
        <v/>
      </c>
      <c r="K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",99)),199,99)))</f>
        <v/>
      </c>
      <c r="L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",99)),298,99)))</f>
        <v/>
      </c>
      <c r="M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",99)),397,99)))</f>
        <v/>
      </c>
      <c r="N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",99)),496,99)))</f>
        <v/>
      </c>
      <c r="O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",99)),595,99)))</f>
        <v/>
      </c>
      <c r="P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",99)),694,99)))</f>
        <v/>
      </c>
      <c r="Q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",99)),793,99)))</f>
        <v/>
      </c>
      <c r="R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",99)),892,99)))</f>
        <v/>
      </c>
      <c r="S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",99)),991,99)))</f>
        <v/>
      </c>
      <c r="T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",99)),1090,99)))</f>
        <v/>
      </c>
      <c r="U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",99)),1189,99)))</f>
        <v/>
      </c>
      <c r="V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",99)),1288,99)))</f>
        <v/>
      </c>
      <c r="W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",99)),1387,99)))</f>
        <v/>
      </c>
      <c r="X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",99)),1486,99)))</f>
        <v/>
      </c>
      <c r="Y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",99)),1585,99)))</f>
        <v/>
      </c>
      <c r="Z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",99)),1684,99)))</f>
        <v/>
      </c>
      <c r="AA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",99)),1783,99)))</f>
        <v/>
      </c>
      <c r="AB209" s="1">
        <f>IF($B209="","",TRIM(MID(SUBSTITUTE(TRIM(SUBSTITUTE(SUBSTITUTE(SUBSTITUTE(SUBSTITUTE(SUBSTITUTE(SUBSTITUTE(SUBSTITUTE(SUBSTITUTE(SUBSTITUTE(SUBSTITUTE(SUBSTITUTE(SUBSTITUTE(SUBSTITUTE(SUBSTITUTE(TRIM($B209&amp;""),CHAR(10),"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",REPT(" ",99)),1882,99)))</f>
        <v/>
      </c>
    </row>
    <row r="210" hidden="1" ht="14.25" customHeight="1">
      <c r="A210" s="4">
        <f>IF(OR($B210="",$C210=""),"",IFERROR(INDEX('5_ACOMPANHAMENTO'!$A$3:$A$4922,MATCH(1,INDEX(('5_ACOMPANHAMENTO'!$AD$3:$AD$4922=TRIM($C210&amp;""))*('5_ACOMPANHAMENTO'!$AC$3:$AC$4922&lt;&gt;"")*((((I210&lt;&gt;"")*ISNUMBER(SEARCH("|"&amp;I210&amp;"|",'5_ACOMPANHAMENTO'!$AC$3:$AC$4922)))+((J210&lt;&gt;"")*ISNUMBER(SEARCH("|"&amp;J210&amp;"|",'5_ACOMPANHAMENTO'!$AC$3:$AC$4922)))+((K210&lt;&gt;"")*ISNUMBER(SEARCH("|"&amp;K210&amp;"|",'5_ACOMPANHAMENTO'!$AC$3:$AC$4922)))+((L210&lt;&gt;"")*ISNUMBER(SEARCH("|"&amp;L210&amp;"|",'5_ACOMPANHAMENTO'!$AC$3:$AC$4922)))+((M210&lt;&gt;"")*ISNUMBER(SEARCH("|"&amp;M210&amp;"|",'5_ACOMPANHAMENTO'!$AC$3:$AC$4922)))+((N210&lt;&gt;"")*ISNUMBER(SEARCH("|"&amp;N210&amp;"|",'5_ACOMPANHAMENTO'!$AC$3:$AC$4922)))+((O210&lt;&gt;"")*ISNUMBER(SEARCH("|"&amp;O210&amp;"|",'5_ACOMPANHAMENTO'!$AC$3:$AC$4922)))+((P210&lt;&gt;"")*ISNUMBER(SEARCH("|"&amp;P210&amp;"|",'5_ACOMPANHAMENTO'!$AC$3:$AC$4922)))+((Q210&lt;&gt;"")*ISNUMBER(SEARCH("|"&amp;Q210&amp;"|",'5_ACOMPANHAMENTO'!$AC$3:$AC$4922)))+((R210&lt;&gt;"")*ISNUMBER(SEARCH("|"&amp;R210&amp;"|",'5_ACOMPANHAMENTO'!$AC$3:$AC$4922)))+((S210&lt;&gt;"")*ISNUMBER(SEARCH("|"&amp;S210&amp;"|",'5_ACOMPANHAMENTO'!$AC$3:$AC$4922)))+((T210&lt;&gt;"")*ISNUMBER(SEARCH("|"&amp;T210&amp;"|",'5_ACOMPANHAMENTO'!$AC$3:$AC$4922)))+((U210&lt;&gt;"")*ISNUMBER(SEARCH("|"&amp;U210&amp;"|",'5_ACOMPANHAMENTO'!$AC$3:$AC$4922)))+((V210&lt;&gt;"")*ISNUMBER(SEARCH("|"&amp;V210&amp;"|",'5_ACOMPANHAMENTO'!$AC$3:$AC$4922)))+((W210&lt;&gt;"")*ISNUMBER(SEARCH("|"&amp;W210&amp;"|",'5_ACOMPANHAMENTO'!$AC$3:$AC$4922)))+((X210&lt;&gt;"")*ISNUMBER(SEARCH("|"&amp;X210&amp;"|",'5_ACOMPANHAMENTO'!$AC$3:$AC$4922)))+((Y210&lt;&gt;"")*ISNUMBER(SEARCH("|"&amp;Y210&amp;"|",'5_ACOMPANHAMENTO'!$AC$3:$AC$4922)))+((Z210&lt;&gt;"")*ISNUMBER(SEARCH("|"&amp;Z210&amp;"|",'5_ACOMPANHAMENTO'!$AC$3:$AC$4922)))+((AA210&lt;&gt;"")*ISNUMBER(SEARCH("|"&amp;AA210&amp;"|",'5_ACOMPANHAMENTO'!$AC$3:$AC$4922)))+((AB210&lt;&gt;"")*ISNUMBER(SEARCH("|"&amp;AB210&amp;"|",'5_ACOMPANHAMENTO'!$AC$3:$AC$4922))))&gt;0),0),0)),""))</f>
        <v/>
      </c>
      <c r="B210" s="10" t="inlineStr">
        <is>
          <t>10149,10150,10151,10152,10153,10160</t>
        </is>
      </c>
      <c r="C210" s="10" t="inlineStr">
        <is>
          <t>PADE VELOX</t>
        </is>
      </c>
      <c r="D210" s="4">
        <f>IF(OR($B210="",$C210=""),"",IFERROR(SUMPRODUCT(--(('5_ACOMPANHAMENTO'!$AD$3:$AD$4922=TRIM($C210&amp;""))*('5_ACOMPANHAMENTO'!$AC$3:$AC$4922&lt;&gt;"")*((((I210&lt;&gt;"")*ISNUMBER(SEARCH("|"&amp;I210&amp;"|",'5_ACOMPANHAMENTO'!$AC$3:$AC$4922)))+((J210&lt;&gt;"")*ISNUMBER(SEARCH("|"&amp;J210&amp;"|",'5_ACOMPANHAMENTO'!$AC$3:$AC$4922)))+((K210&lt;&gt;"")*ISNUMBER(SEARCH("|"&amp;K210&amp;"|",'5_ACOMPANHAMENTO'!$AC$3:$AC$4922)))+((L210&lt;&gt;"")*ISNUMBER(SEARCH("|"&amp;L210&amp;"|",'5_ACOMPANHAMENTO'!$AC$3:$AC$4922)))+((M210&lt;&gt;"")*ISNUMBER(SEARCH("|"&amp;M210&amp;"|",'5_ACOMPANHAMENTO'!$AC$3:$AC$4922)))+((N210&lt;&gt;"")*ISNUMBER(SEARCH("|"&amp;N210&amp;"|",'5_ACOMPANHAMENTO'!$AC$3:$AC$4922)))+((O210&lt;&gt;"")*ISNUMBER(SEARCH("|"&amp;O210&amp;"|",'5_ACOMPANHAMENTO'!$AC$3:$AC$4922)))+((P210&lt;&gt;"")*ISNUMBER(SEARCH("|"&amp;P210&amp;"|",'5_ACOMPANHAMENTO'!$AC$3:$AC$4922)))+((Q210&lt;&gt;"")*ISNUMBER(SEARCH("|"&amp;Q210&amp;"|",'5_ACOMPANHAMENTO'!$AC$3:$AC$4922)))+((R210&lt;&gt;"")*ISNUMBER(SEARCH("|"&amp;R210&amp;"|",'5_ACOMPANHAMENTO'!$AC$3:$AC$4922)))+((S210&lt;&gt;"")*ISNUMBER(SEARCH("|"&amp;S210&amp;"|",'5_ACOMPANHAMENTO'!$AC$3:$AC$4922)))+((T210&lt;&gt;"")*ISNUMBER(SEARCH("|"&amp;T210&amp;"|",'5_ACOMPANHAMENTO'!$AC$3:$AC$4922)))+((U210&lt;&gt;"")*ISNUMBER(SEARCH("|"&amp;U210&amp;"|",'5_ACOMPANHAMENTO'!$AC$3:$AC$4922)))+((V210&lt;&gt;"")*ISNUMBER(SEARCH("|"&amp;V210&amp;"|",'5_ACOMPANHAMENTO'!$AC$3:$AC$4922)))+((W210&lt;&gt;"")*ISNUMBER(SEARCH("|"&amp;W210&amp;"|",'5_ACOMPANHAMENTO'!$AC$3:$AC$4922)))+((X210&lt;&gt;"")*ISNUMBER(SEARCH("|"&amp;X210&amp;"|",'5_ACOMPANHAMENTO'!$AC$3:$AC$4922)))+((Y210&lt;&gt;"")*ISNUMBER(SEARCH("|"&amp;Y210&amp;"|",'5_ACOMPANHAMENTO'!$AC$3:$AC$4922)))+((Z210&lt;&gt;"")*ISNUMBER(SEARCH("|"&amp;Z210&amp;"|",'5_ACOMPANHAMENTO'!$AC$3:$AC$4922)))+((AA210&lt;&gt;"")*ISNUMBER(SEARCH("|"&amp;AA210&amp;"|",'5_ACOMPANHAMENTO'!$AC$3:$AC$4922)))+((AB210&lt;&gt;"")*ISNUMBER(SEARCH("|"&amp;AB210&amp;"|",'5_ACOMPANHAMENTO'!$AC$3:$AC$4922))))&gt;0)),'5_ACOMPANHAMENTO'!$J$3:$J$4922),0))</f>
        <v/>
      </c>
      <c r="E210" s="4">
        <f>IF(G210=0,"FINALIZADO",IF(TODAY()&gt;A210,"ATRASADO "&amp;TODAY()-A210&amp;" DIAS","ADIANTADO "&amp;A210-TODAY()&amp;" DIAS"))</f>
        <v/>
      </c>
      <c r="F210" s="7">
        <f>IF(OR($B210="",$C210=""),"",IFERROR(SUMPRODUCT(--(('5_ACOMPANHAMENTO'!$AD$3:$AD$4922=TRIM($C210&amp;""))*('5_ACOMPANHAMENTO'!$AC$3:$AC$4922&lt;&gt;"")*((((I210&lt;&gt;"")*ISNUMBER(SEARCH("|"&amp;I210&amp;"|",'5_ACOMPANHAMENTO'!$AC$3:$AC$4922)))+((J210&lt;&gt;"")*ISNUMBER(SEARCH("|"&amp;J210&amp;"|",'5_ACOMPANHAMENTO'!$AC$3:$AC$4922)))+((K210&lt;&gt;"")*ISNUMBER(SEARCH("|"&amp;K210&amp;"|",'5_ACOMPANHAMENTO'!$AC$3:$AC$4922)))+((L210&lt;&gt;"")*ISNUMBER(SEARCH("|"&amp;L210&amp;"|",'5_ACOMPANHAMENTO'!$AC$3:$AC$4922)))+((M210&lt;&gt;"")*ISNUMBER(SEARCH("|"&amp;M210&amp;"|",'5_ACOMPANHAMENTO'!$AC$3:$AC$4922)))+((N210&lt;&gt;"")*ISNUMBER(SEARCH("|"&amp;N210&amp;"|",'5_ACOMPANHAMENTO'!$AC$3:$AC$4922)))+((O210&lt;&gt;"")*ISNUMBER(SEARCH("|"&amp;O210&amp;"|",'5_ACOMPANHAMENTO'!$AC$3:$AC$4922)))+((P210&lt;&gt;"")*ISNUMBER(SEARCH("|"&amp;P210&amp;"|",'5_ACOMPANHAMENTO'!$AC$3:$AC$4922)))+((Q210&lt;&gt;"")*ISNUMBER(SEARCH("|"&amp;Q210&amp;"|",'5_ACOMPANHAMENTO'!$AC$3:$AC$4922)))+((R210&lt;&gt;"")*ISNUMBER(SEARCH("|"&amp;R210&amp;"|",'5_ACOMPANHAMENTO'!$AC$3:$AC$4922)))+((S210&lt;&gt;"")*ISNUMBER(SEARCH("|"&amp;S210&amp;"|",'5_ACOMPANHAMENTO'!$AC$3:$AC$4922)))+((T210&lt;&gt;"")*ISNUMBER(SEARCH("|"&amp;T210&amp;"|",'5_ACOMPANHAMENTO'!$AC$3:$AC$4922)))+((U210&lt;&gt;"")*ISNUMBER(SEARCH("|"&amp;U210&amp;"|",'5_ACOMPANHAMENTO'!$AC$3:$AC$4922)))+((V210&lt;&gt;"")*ISNUMBER(SEARCH("|"&amp;V210&amp;"|",'5_ACOMPANHAMENTO'!$AC$3:$AC$4922)))+((W210&lt;&gt;"")*ISNUMBER(SEARCH("|"&amp;W210&amp;"|",'5_ACOMPANHAMENTO'!$AC$3:$AC$4922)))+((X210&lt;&gt;"")*ISNUMBER(SEARCH("|"&amp;X210&amp;"|",'5_ACOMPANHAMENTO'!$AC$3:$AC$4922)))+((Y210&lt;&gt;"")*ISNUMBER(SEARCH("|"&amp;Y210&amp;"|",'5_ACOMPANHAMENTO'!$AC$3:$AC$4922)))+((Z210&lt;&gt;"")*ISNUMBER(SEARCH("|"&amp;Z210&amp;"|",'5_ACOMPANHAMENTO'!$AC$3:$AC$4922)))+((AA210&lt;&gt;"")*ISNUMBER(SEARCH("|"&amp;AA210&amp;"|",'5_ACOMPANHAMENTO'!$AC$3:$AC$4922)))+((AB210&lt;&gt;"")*ISNUMBER(SEARCH("|"&amp;AB210&amp;"|",'5_ACOMPANHAMENTO'!$AC$3:$AC$4922))))&gt;0)),'5_ACOMPANHAMENTO'!$O$3:$O$4922),0))</f>
        <v/>
      </c>
      <c r="G210" s="7">
        <f>IF(OR($B210="",$C210=""),"",D210-F210)</f>
        <v/>
      </c>
      <c r="H210">
        <f>IF(OR($B210="",$C210=""),"",TRIM($B210&amp;"")&amp;"|"&amp;TRIM($C210&amp;""))</f>
        <v/>
      </c>
      <c r="I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",99)),1,99)))</f>
        <v/>
      </c>
      <c r="J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",99)),100,99)))</f>
        <v/>
      </c>
      <c r="K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",99)),199,99)))</f>
        <v/>
      </c>
      <c r="L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",99)),298,99)))</f>
        <v/>
      </c>
      <c r="M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",99)),397,99)))</f>
        <v/>
      </c>
      <c r="N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",99)),496,99)))</f>
        <v/>
      </c>
      <c r="O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",99)),595,99)))</f>
        <v/>
      </c>
      <c r="P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",99)),694,99)))</f>
        <v/>
      </c>
      <c r="Q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",99)),793,99)))</f>
        <v/>
      </c>
      <c r="R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",99)),892,99)))</f>
        <v/>
      </c>
      <c r="S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",99)),991,99)))</f>
        <v/>
      </c>
      <c r="T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",99)),1090,99)))</f>
        <v/>
      </c>
      <c r="U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",99)),1189,99)))</f>
        <v/>
      </c>
      <c r="V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",99)),1288,99)))</f>
        <v/>
      </c>
      <c r="W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",99)),1387,99)))</f>
        <v/>
      </c>
      <c r="X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",99)),1486,99)))</f>
        <v/>
      </c>
      <c r="Y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",99)),1585,99)))</f>
        <v/>
      </c>
      <c r="Z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",99)),1684,99)))</f>
        <v/>
      </c>
      <c r="AA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",99)),1783,99)))</f>
        <v/>
      </c>
      <c r="AB210" s="1">
        <f>IF($B210="","",TRIM(MID(SUBSTITUTE(TRIM(SUBSTITUTE(SUBSTITUTE(SUBSTITUTE(SUBSTITUTE(SUBSTITUTE(SUBSTITUTE(SUBSTITUTE(SUBSTITUTE(SUBSTITUTE(SUBSTITUTE(SUBSTITUTE(SUBSTITUTE(SUBSTITUTE(SUBSTITUTE(TRIM($B210&amp;""),CHAR(10),"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",REPT(" ",99)),1882,99)))</f>
        <v/>
      </c>
    </row>
    <row r="211" hidden="1" ht="14.25" customHeight="1">
      <c r="A211" s="4">
        <f>IF(OR($B211="",$C211=""),"",IFERROR(INDEX('5_ACOMPANHAMENTO'!$A$3:$A$4922,MATCH(1,INDEX(('5_ACOMPANHAMENTO'!$AD$3:$AD$4922=TRIM($C211&amp;""))*('5_ACOMPANHAMENTO'!$AC$3:$AC$4922&lt;&gt;"")*((((I211&lt;&gt;"")*ISNUMBER(SEARCH("|"&amp;I211&amp;"|",'5_ACOMPANHAMENTO'!$AC$3:$AC$4922)))+((J211&lt;&gt;"")*ISNUMBER(SEARCH("|"&amp;J211&amp;"|",'5_ACOMPANHAMENTO'!$AC$3:$AC$4922)))+((K211&lt;&gt;"")*ISNUMBER(SEARCH("|"&amp;K211&amp;"|",'5_ACOMPANHAMENTO'!$AC$3:$AC$4922)))+((L211&lt;&gt;"")*ISNUMBER(SEARCH("|"&amp;L211&amp;"|",'5_ACOMPANHAMENTO'!$AC$3:$AC$4922)))+((M211&lt;&gt;"")*ISNUMBER(SEARCH("|"&amp;M211&amp;"|",'5_ACOMPANHAMENTO'!$AC$3:$AC$4922)))+((N211&lt;&gt;"")*ISNUMBER(SEARCH("|"&amp;N211&amp;"|",'5_ACOMPANHAMENTO'!$AC$3:$AC$4922)))+((O211&lt;&gt;"")*ISNUMBER(SEARCH("|"&amp;O211&amp;"|",'5_ACOMPANHAMENTO'!$AC$3:$AC$4922)))+((P211&lt;&gt;"")*ISNUMBER(SEARCH("|"&amp;P211&amp;"|",'5_ACOMPANHAMENTO'!$AC$3:$AC$4922)))+((Q211&lt;&gt;"")*ISNUMBER(SEARCH("|"&amp;Q211&amp;"|",'5_ACOMPANHAMENTO'!$AC$3:$AC$4922)))+((R211&lt;&gt;"")*ISNUMBER(SEARCH("|"&amp;R211&amp;"|",'5_ACOMPANHAMENTO'!$AC$3:$AC$4922)))+((S211&lt;&gt;"")*ISNUMBER(SEARCH("|"&amp;S211&amp;"|",'5_ACOMPANHAMENTO'!$AC$3:$AC$4922)))+((T211&lt;&gt;"")*ISNUMBER(SEARCH("|"&amp;T211&amp;"|",'5_ACOMPANHAMENTO'!$AC$3:$AC$4922)))+((U211&lt;&gt;"")*ISNUMBER(SEARCH("|"&amp;U211&amp;"|",'5_ACOMPANHAMENTO'!$AC$3:$AC$4922)))+((V211&lt;&gt;"")*ISNUMBER(SEARCH("|"&amp;V211&amp;"|",'5_ACOMPANHAMENTO'!$AC$3:$AC$4922)))+((W211&lt;&gt;"")*ISNUMBER(SEARCH("|"&amp;W211&amp;"|",'5_ACOMPANHAMENTO'!$AC$3:$AC$4922)))+((X211&lt;&gt;"")*ISNUMBER(SEARCH("|"&amp;X211&amp;"|",'5_ACOMPANHAMENTO'!$AC$3:$AC$4922)))+((Y211&lt;&gt;"")*ISNUMBER(SEARCH("|"&amp;Y211&amp;"|",'5_ACOMPANHAMENTO'!$AC$3:$AC$4922)))+((Z211&lt;&gt;"")*ISNUMBER(SEARCH("|"&amp;Z211&amp;"|",'5_ACOMPANHAMENTO'!$AC$3:$AC$4922)))+((AA211&lt;&gt;"")*ISNUMBER(SEARCH("|"&amp;AA211&amp;"|",'5_ACOMPANHAMENTO'!$AC$3:$AC$4922)))+((AB211&lt;&gt;"")*ISNUMBER(SEARCH("|"&amp;AB211&amp;"|",'5_ACOMPANHAMENTO'!$AC$3:$AC$4922))))&gt;0),0),0)),""))</f>
        <v/>
      </c>
      <c r="B211" s="10" t="n">
        <v>10180.10148</v>
      </c>
      <c r="C211" s="10" t="inlineStr">
        <is>
          <t>PADE VELOX</t>
        </is>
      </c>
      <c r="D211" s="4">
        <f>IF(OR($B211="",$C211=""),"",IFERROR(SUMPRODUCT(--(('5_ACOMPANHAMENTO'!$AD$3:$AD$4922=TRIM($C211&amp;""))*('5_ACOMPANHAMENTO'!$AC$3:$AC$4922&lt;&gt;"")*((((I211&lt;&gt;"")*ISNUMBER(SEARCH("|"&amp;I211&amp;"|",'5_ACOMPANHAMENTO'!$AC$3:$AC$4922)))+((J211&lt;&gt;"")*ISNUMBER(SEARCH("|"&amp;J211&amp;"|",'5_ACOMPANHAMENTO'!$AC$3:$AC$4922)))+((K211&lt;&gt;"")*ISNUMBER(SEARCH("|"&amp;K211&amp;"|",'5_ACOMPANHAMENTO'!$AC$3:$AC$4922)))+((L211&lt;&gt;"")*ISNUMBER(SEARCH("|"&amp;L211&amp;"|",'5_ACOMPANHAMENTO'!$AC$3:$AC$4922)))+((M211&lt;&gt;"")*ISNUMBER(SEARCH("|"&amp;M211&amp;"|",'5_ACOMPANHAMENTO'!$AC$3:$AC$4922)))+((N211&lt;&gt;"")*ISNUMBER(SEARCH("|"&amp;N211&amp;"|",'5_ACOMPANHAMENTO'!$AC$3:$AC$4922)))+((O211&lt;&gt;"")*ISNUMBER(SEARCH("|"&amp;O211&amp;"|",'5_ACOMPANHAMENTO'!$AC$3:$AC$4922)))+((P211&lt;&gt;"")*ISNUMBER(SEARCH("|"&amp;P211&amp;"|",'5_ACOMPANHAMENTO'!$AC$3:$AC$4922)))+((Q211&lt;&gt;"")*ISNUMBER(SEARCH("|"&amp;Q211&amp;"|",'5_ACOMPANHAMENTO'!$AC$3:$AC$4922)))+((R211&lt;&gt;"")*ISNUMBER(SEARCH("|"&amp;R211&amp;"|",'5_ACOMPANHAMENTO'!$AC$3:$AC$4922)))+((S211&lt;&gt;"")*ISNUMBER(SEARCH("|"&amp;S211&amp;"|",'5_ACOMPANHAMENTO'!$AC$3:$AC$4922)))+((T211&lt;&gt;"")*ISNUMBER(SEARCH("|"&amp;T211&amp;"|",'5_ACOMPANHAMENTO'!$AC$3:$AC$4922)))+((U211&lt;&gt;"")*ISNUMBER(SEARCH("|"&amp;U211&amp;"|",'5_ACOMPANHAMENTO'!$AC$3:$AC$4922)))+((V211&lt;&gt;"")*ISNUMBER(SEARCH("|"&amp;V211&amp;"|",'5_ACOMPANHAMENTO'!$AC$3:$AC$4922)))+((W211&lt;&gt;"")*ISNUMBER(SEARCH("|"&amp;W211&amp;"|",'5_ACOMPANHAMENTO'!$AC$3:$AC$4922)))+((X211&lt;&gt;"")*ISNUMBER(SEARCH("|"&amp;X211&amp;"|",'5_ACOMPANHAMENTO'!$AC$3:$AC$4922)))+((Y211&lt;&gt;"")*ISNUMBER(SEARCH("|"&amp;Y211&amp;"|",'5_ACOMPANHAMENTO'!$AC$3:$AC$4922)))+((Z211&lt;&gt;"")*ISNUMBER(SEARCH("|"&amp;Z211&amp;"|",'5_ACOMPANHAMENTO'!$AC$3:$AC$4922)))+((AA211&lt;&gt;"")*ISNUMBER(SEARCH("|"&amp;AA211&amp;"|",'5_ACOMPANHAMENTO'!$AC$3:$AC$4922)))+((AB211&lt;&gt;"")*ISNUMBER(SEARCH("|"&amp;AB211&amp;"|",'5_ACOMPANHAMENTO'!$AC$3:$AC$4922))))&gt;0)),'5_ACOMPANHAMENTO'!$J$3:$J$4922),0))</f>
        <v/>
      </c>
      <c r="E211" s="4">
        <f>IF(G211=0,"FINALIZADO",IF(TODAY()&gt;A211,"ATRASADO "&amp;TODAY()-A211&amp;" DIAS","ADIANTADO "&amp;A211-TODAY()&amp;" DIAS"))</f>
        <v/>
      </c>
      <c r="F211" s="7">
        <f>IF(OR($B211="",$C211=""),"",IFERROR(SUMPRODUCT(--(('5_ACOMPANHAMENTO'!$AD$3:$AD$4922=TRIM($C211&amp;""))*('5_ACOMPANHAMENTO'!$AC$3:$AC$4922&lt;&gt;"")*((((I211&lt;&gt;"")*ISNUMBER(SEARCH("|"&amp;I211&amp;"|",'5_ACOMPANHAMENTO'!$AC$3:$AC$4922)))+((J211&lt;&gt;"")*ISNUMBER(SEARCH("|"&amp;J211&amp;"|",'5_ACOMPANHAMENTO'!$AC$3:$AC$4922)))+((K211&lt;&gt;"")*ISNUMBER(SEARCH("|"&amp;K211&amp;"|",'5_ACOMPANHAMENTO'!$AC$3:$AC$4922)))+((L211&lt;&gt;"")*ISNUMBER(SEARCH("|"&amp;L211&amp;"|",'5_ACOMPANHAMENTO'!$AC$3:$AC$4922)))+((M211&lt;&gt;"")*ISNUMBER(SEARCH("|"&amp;M211&amp;"|",'5_ACOMPANHAMENTO'!$AC$3:$AC$4922)))+((N211&lt;&gt;"")*ISNUMBER(SEARCH("|"&amp;N211&amp;"|",'5_ACOMPANHAMENTO'!$AC$3:$AC$4922)))+((O211&lt;&gt;"")*ISNUMBER(SEARCH("|"&amp;O211&amp;"|",'5_ACOMPANHAMENTO'!$AC$3:$AC$4922)))+((P211&lt;&gt;"")*ISNUMBER(SEARCH("|"&amp;P211&amp;"|",'5_ACOMPANHAMENTO'!$AC$3:$AC$4922)))+((Q211&lt;&gt;"")*ISNUMBER(SEARCH("|"&amp;Q211&amp;"|",'5_ACOMPANHAMENTO'!$AC$3:$AC$4922)))+((R211&lt;&gt;"")*ISNUMBER(SEARCH("|"&amp;R211&amp;"|",'5_ACOMPANHAMENTO'!$AC$3:$AC$4922)))+((S211&lt;&gt;"")*ISNUMBER(SEARCH("|"&amp;S211&amp;"|",'5_ACOMPANHAMENTO'!$AC$3:$AC$4922)))+((T211&lt;&gt;"")*ISNUMBER(SEARCH("|"&amp;T211&amp;"|",'5_ACOMPANHAMENTO'!$AC$3:$AC$4922)))+((U211&lt;&gt;"")*ISNUMBER(SEARCH("|"&amp;U211&amp;"|",'5_ACOMPANHAMENTO'!$AC$3:$AC$4922)))+((V211&lt;&gt;"")*ISNUMBER(SEARCH("|"&amp;V211&amp;"|",'5_ACOMPANHAMENTO'!$AC$3:$AC$4922)))+((W211&lt;&gt;"")*ISNUMBER(SEARCH("|"&amp;W211&amp;"|",'5_ACOMPANHAMENTO'!$AC$3:$AC$4922)))+((X211&lt;&gt;"")*ISNUMBER(SEARCH("|"&amp;X211&amp;"|",'5_ACOMPANHAMENTO'!$AC$3:$AC$4922)))+((Y211&lt;&gt;"")*ISNUMBER(SEARCH("|"&amp;Y211&amp;"|",'5_ACOMPANHAMENTO'!$AC$3:$AC$4922)))+((Z211&lt;&gt;"")*ISNUMBER(SEARCH("|"&amp;Z211&amp;"|",'5_ACOMPANHAMENTO'!$AC$3:$AC$4922)))+((AA211&lt;&gt;"")*ISNUMBER(SEARCH("|"&amp;AA211&amp;"|",'5_ACOMPANHAMENTO'!$AC$3:$AC$4922)))+((AB211&lt;&gt;"")*ISNUMBER(SEARCH("|"&amp;AB211&amp;"|",'5_ACOMPANHAMENTO'!$AC$3:$AC$4922))))&gt;0)),'5_ACOMPANHAMENTO'!$O$3:$O$4922),0))</f>
        <v/>
      </c>
      <c r="G211" s="7">
        <f>IF(OR($B211="",$C211=""),"",D211-F211)</f>
        <v/>
      </c>
      <c r="H211">
        <f>IF(OR($B211="",$C211=""),"",TRIM($B211&amp;"")&amp;"|"&amp;TRIM($C211&amp;""))</f>
        <v/>
      </c>
      <c r="I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",99)),1,99)))</f>
        <v/>
      </c>
      <c r="J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",99)),100,99)))</f>
        <v/>
      </c>
      <c r="K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",99)),199,99)))</f>
        <v/>
      </c>
      <c r="L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",99)),298,99)))</f>
        <v/>
      </c>
      <c r="M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",99)),397,99)))</f>
        <v/>
      </c>
      <c r="N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",99)),496,99)))</f>
        <v/>
      </c>
      <c r="O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",99)),595,99)))</f>
        <v/>
      </c>
      <c r="P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",99)),694,99)))</f>
        <v/>
      </c>
      <c r="Q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",99)),793,99)))</f>
        <v/>
      </c>
      <c r="R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",99)),892,99)))</f>
        <v/>
      </c>
      <c r="S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",99)),991,99)))</f>
        <v/>
      </c>
      <c r="T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",99)),1090,99)))</f>
        <v/>
      </c>
      <c r="U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",99)),1189,99)))</f>
        <v/>
      </c>
      <c r="V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",99)),1288,99)))</f>
        <v/>
      </c>
      <c r="W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",99)),1387,99)))</f>
        <v/>
      </c>
      <c r="X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",99)),1486,99)))</f>
        <v/>
      </c>
      <c r="Y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",99)),1585,99)))</f>
        <v/>
      </c>
      <c r="Z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",99)),1684,99)))</f>
        <v/>
      </c>
      <c r="AA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",99)),1783,99)))</f>
        <v/>
      </c>
      <c r="AB211" s="1">
        <f>IF($B211="","",TRIM(MID(SUBSTITUTE(TRIM(SUBSTITUTE(SUBSTITUTE(SUBSTITUTE(SUBSTITUTE(SUBSTITUTE(SUBSTITUTE(SUBSTITUTE(SUBSTITUTE(SUBSTITUTE(SUBSTITUTE(SUBSTITUTE(SUBSTITUTE(SUBSTITUTE(SUBSTITUTE(TRIM($B211&amp;""),CHAR(10),"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",REPT(" ",99)),1882,99)))</f>
        <v/>
      </c>
    </row>
    <row r="212" hidden="1" ht="14.25" customHeight="1">
      <c r="A212" s="4">
        <f>IF(OR($B212="",$C212=""),"",IFERROR(INDEX('5_ACOMPANHAMENTO'!$A$3:$A$4922,MATCH(1,INDEX(('5_ACOMPANHAMENTO'!$AD$3:$AD$4922=TRIM($C212&amp;""))*('5_ACOMPANHAMENTO'!$AC$3:$AC$4922&lt;&gt;"")*((((I212&lt;&gt;"")*ISNUMBER(SEARCH("|"&amp;I212&amp;"|",'5_ACOMPANHAMENTO'!$AC$3:$AC$4922)))+((J212&lt;&gt;"")*ISNUMBER(SEARCH("|"&amp;J212&amp;"|",'5_ACOMPANHAMENTO'!$AC$3:$AC$4922)))+((K212&lt;&gt;"")*ISNUMBER(SEARCH("|"&amp;K212&amp;"|",'5_ACOMPANHAMENTO'!$AC$3:$AC$4922)))+((L212&lt;&gt;"")*ISNUMBER(SEARCH("|"&amp;L212&amp;"|",'5_ACOMPANHAMENTO'!$AC$3:$AC$4922)))+((M212&lt;&gt;"")*ISNUMBER(SEARCH("|"&amp;M212&amp;"|",'5_ACOMPANHAMENTO'!$AC$3:$AC$4922)))+((N212&lt;&gt;"")*ISNUMBER(SEARCH("|"&amp;N212&amp;"|",'5_ACOMPANHAMENTO'!$AC$3:$AC$4922)))+((O212&lt;&gt;"")*ISNUMBER(SEARCH("|"&amp;O212&amp;"|",'5_ACOMPANHAMENTO'!$AC$3:$AC$4922)))+((P212&lt;&gt;"")*ISNUMBER(SEARCH("|"&amp;P212&amp;"|",'5_ACOMPANHAMENTO'!$AC$3:$AC$4922)))+((Q212&lt;&gt;"")*ISNUMBER(SEARCH("|"&amp;Q212&amp;"|",'5_ACOMPANHAMENTO'!$AC$3:$AC$4922)))+((R212&lt;&gt;"")*ISNUMBER(SEARCH("|"&amp;R212&amp;"|",'5_ACOMPANHAMENTO'!$AC$3:$AC$4922)))+((S212&lt;&gt;"")*ISNUMBER(SEARCH("|"&amp;S212&amp;"|",'5_ACOMPANHAMENTO'!$AC$3:$AC$4922)))+((T212&lt;&gt;"")*ISNUMBER(SEARCH("|"&amp;T212&amp;"|",'5_ACOMPANHAMENTO'!$AC$3:$AC$4922)))+((U212&lt;&gt;"")*ISNUMBER(SEARCH("|"&amp;U212&amp;"|",'5_ACOMPANHAMENTO'!$AC$3:$AC$4922)))+((V212&lt;&gt;"")*ISNUMBER(SEARCH("|"&amp;V212&amp;"|",'5_ACOMPANHAMENTO'!$AC$3:$AC$4922)))+((W212&lt;&gt;"")*ISNUMBER(SEARCH("|"&amp;W212&amp;"|",'5_ACOMPANHAMENTO'!$AC$3:$AC$4922)))+((X212&lt;&gt;"")*ISNUMBER(SEARCH("|"&amp;X212&amp;"|",'5_ACOMPANHAMENTO'!$AC$3:$AC$4922)))+((Y212&lt;&gt;"")*ISNUMBER(SEARCH("|"&amp;Y212&amp;"|",'5_ACOMPANHAMENTO'!$AC$3:$AC$4922)))+((Z212&lt;&gt;"")*ISNUMBER(SEARCH("|"&amp;Z212&amp;"|",'5_ACOMPANHAMENTO'!$AC$3:$AC$4922)))+((AA212&lt;&gt;"")*ISNUMBER(SEARCH("|"&amp;AA212&amp;"|",'5_ACOMPANHAMENTO'!$AC$3:$AC$4922)))+((AB212&lt;&gt;"")*ISNUMBER(SEARCH("|"&amp;AB212&amp;"|",'5_ACOMPANHAMENTO'!$AC$3:$AC$4922))))&gt;0),0),0)),""))</f>
        <v/>
      </c>
      <c r="B212" s="10" t="n">
        <v>10180.10148</v>
      </c>
      <c r="C212" s="10" t="inlineStr">
        <is>
          <t>PADE VELOX</t>
        </is>
      </c>
      <c r="D212" s="4">
        <f>IF(OR($B212="",$C212=""),"",IFERROR(SUMPRODUCT(--(('5_ACOMPANHAMENTO'!$AD$3:$AD$4922=TRIM($C212&amp;""))*('5_ACOMPANHAMENTO'!$AC$3:$AC$4922&lt;&gt;"")*((((I212&lt;&gt;"")*ISNUMBER(SEARCH("|"&amp;I212&amp;"|",'5_ACOMPANHAMENTO'!$AC$3:$AC$4922)))+((J212&lt;&gt;"")*ISNUMBER(SEARCH("|"&amp;J212&amp;"|",'5_ACOMPANHAMENTO'!$AC$3:$AC$4922)))+((K212&lt;&gt;"")*ISNUMBER(SEARCH("|"&amp;K212&amp;"|",'5_ACOMPANHAMENTO'!$AC$3:$AC$4922)))+((L212&lt;&gt;"")*ISNUMBER(SEARCH("|"&amp;L212&amp;"|",'5_ACOMPANHAMENTO'!$AC$3:$AC$4922)))+((M212&lt;&gt;"")*ISNUMBER(SEARCH("|"&amp;M212&amp;"|",'5_ACOMPANHAMENTO'!$AC$3:$AC$4922)))+((N212&lt;&gt;"")*ISNUMBER(SEARCH("|"&amp;N212&amp;"|",'5_ACOMPANHAMENTO'!$AC$3:$AC$4922)))+((O212&lt;&gt;"")*ISNUMBER(SEARCH("|"&amp;O212&amp;"|",'5_ACOMPANHAMENTO'!$AC$3:$AC$4922)))+((P212&lt;&gt;"")*ISNUMBER(SEARCH("|"&amp;P212&amp;"|",'5_ACOMPANHAMENTO'!$AC$3:$AC$4922)))+((Q212&lt;&gt;"")*ISNUMBER(SEARCH("|"&amp;Q212&amp;"|",'5_ACOMPANHAMENTO'!$AC$3:$AC$4922)))+((R212&lt;&gt;"")*ISNUMBER(SEARCH("|"&amp;R212&amp;"|",'5_ACOMPANHAMENTO'!$AC$3:$AC$4922)))+((S212&lt;&gt;"")*ISNUMBER(SEARCH("|"&amp;S212&amp;"|",'5_ACOMPANHAMENTO'!$AC$3:$AC$4922)))+((T212&lt;&gt;"")*ISNUMBER(SEARCH("|"&amp;T212&amp;"|",'5_ACOMPANHAMENTO'!$AC$3:$AC$4922)))+((U212&lt;&gt;"")*ISNUMBER(SEARCH("|"&amp;U212&amp;"|",'5_ACOMPANHAMENTO'!$AC$3:$AC$4922)))+((V212&lt;&gt;"")*ISNUMBER(SEARCH("|"&amp;V212&amp;"|",'5_ACOMPANHAMENTO'!$AC$3:$AC$4922)))+((W212&lt;&gt;"")*ISNUMBER(SEARCH("|"&amp;W212&amp;"|",'5_ACOMPANHAMENTO'!$AC$3:$AC$4922)))+((X212&lt;&gt;"")*ISNUMBER(SEARCH("|"&amp;X212&amp;"|",'5_ACOMPANHAMENTO'!$AC$3:$AC$4922)))+((Y212&lt;&gt;"")*ISNUMBER(SEARCH("|"&amp;Y212&amp;"|",'5_ACOMPANHAMENTO'!$AC$3:$AC$4922)))+((Z212&lt;&gt;"")*ISNUMBER(SEARCH("|"&amp;Z212&amp;"|",'5_ACOMPANHAMENTO'!$AC$3:$AC$4922)))+((AA212&lt;&gt;"")*ISNUMBER(SEARCH("|"&amp;AA212&amp;"|",'5_ACOMPANHAMENTO'!$AC$3:$AC$4922)))+((AB212&lt;&gt;"")*ISNUMBER(SEARCH("|"&amp;AB212&amp;"|",'5_ACOMPANHAMENTO'!$AC$3:$AC$4922))))&gt;0)),'5_ACOMPANHAMENTO'!$J$3:$J$4922),0))</f>
        <v/>
      </c>
      <c r="E212" s="4">
        <f>IF(G212=0,"FINALIZADO",IF(TODAY()&gt;A212,"ATRASADO "&amp;TODAY()-A212&amp;" DIAS","ADIANTADO "&amp;A212-TODAY()&amp;" DIAS"))</f>
        <v/>
      </c>
      <c r="F212" s="7">
        <f>IF(OR($B212="",$C212=""),"",IFERROR(SUMPRODUCT(--(('5_ACOMPANHAMENTO'!$AD$3:$AD$4922=TRIM($C212&amp;""))*('5_ACOMPANHAMENTO'!$AC$3:$AC$4922&lt;&gt;"")*((((I212&lt;&gt;"")*ISNUMBER(SEARCH("|"&amp;I212&amp;"|",'5_ACOMPANHAMENTO'!$AC$3:$AC$4922)))+((J212&lt;&gt;"")*ISNUMBER(SEARCH("|"&amp;J212&amp;"|",'5_ACOMPANHAMENTO'!$AC$3:$AC$4922)))+((K212&lt;&gt;"")*ISNUMBER(SEARCH("|"&amp;K212&amp;"|",'5_ACOMPANHAMENTO'!$AC$3:$AC$4922)))+((L212&lt;&gt;"")*ISNUMBER(SEARCH("|"&amp;L212&amp;"|",'5_ACOMPANHAMENTO'!$AC$3:$AC$4922)))+((M212&lt;&gt;"")*ISNUMBER(SEARCH("|"&amp;M212&amp;"|",'5_ACOMPANHAMENTO'!$AC$3:$AC$4922)))+((N212&lt;&gt;"")*ISNUMBER(SEARCH("|"&amp;N212&amp;"|",'5_ACOMPANHAMENTO'!$AC$3:$AC$4922)))+((O212&lt;&gt;"")*ISNUMBER(SEARCH("|"&amp;O212&amp;"|",'5_ACOMPANHAMENTO'!$AC$3:$AC$4922)))+((P212&lt;&gt;"")*ISNUMBER(SEARCH("|"&amp;P212&amp;"|",'5_ACOMPANHAMENTO'!$AC$3:$AC$4922)))+((Q212&lt;&gt;"")*ISNUMBER(SEARCH("|"&amp;Q212&amp;"|",'5_ACOMPANHAMENTO'!$AC$3:$AC$4922)))+((R212&lt;&gt;"")*ISNUMBER(SEARCH("|"&amp;R212&amp;"|",'5_ACOMPANHAMENTO'!$AC$3:$AC$4922)))+((S212&lt;&gt;"")*ISNUMBER(SEARCH("|"&amp;S212&amp;"|",'5_ACOMPANHAMENTO'!$AC$3:$AC$4922)))+((T212&lt;&gt;"")*ISNUMBER(SEARCH("|"&amp;T212&amp;"|",'5_ACOMPANHAMENTO'!$AC$3:$AC$4922)))+((U212&lt;&gt;"")*ISNUMBER(SEARCH("|"&amp;U212&amp;"|",'5_ACOMPANHAMENTO'!$AC$3:$AC$4922)))+((V212&lt;&gt;"")*ISNUMBER(SEARCH("|"&amp;V212&amp;"|",'5_ACOMPANHAMENTO'!$AC$3:$AC$4922)))+((W212&lt;&gt;"")*ISNUMBER(SEARCH("|"&amp;W212&amp;"|",'5_ACOMPANHAMENTO'!$AC$3:$AC$4922)))+((X212&lt;&gt;"")*ISNUMBER(SEARCH("|"&amp;X212&amp;"|",'5_ACOMPANHAMENTO'!$AC$3:$AC$4922)))+((Y212&lt;&gt;"")*ISNUMBER(SEARCH("|"&amp;Y212&amp;"|",'5_ACOMPANHAMENTO'!$AC$3:$AC$4922)))+((Z212&lt;&gt;"")*ISNUMBER(SEARCH("|"&amp;Z212&amp;"|",'5_ACOMPANHAMENTO'!$AC$3:$AC$4922)))+((AA212&lt;&gt;"")*ISNUMBER(SEARCH("|"&amp;AA212&amp;"|",'5_ACOMPANHAMENTO'!$AC$3:$AC$4922)))+((AB212&lt;&gt;"")*ISNUMBER(SEARCH("|"&amp;AB212&amp;"|",'5_ACOMPANHAMENTO'!$AC$3:$AC$4922))))&gt;0)),'5_ACOMPANHAMENTO'!$O$3:$O$4922),0))</f>
        <v/>
      </c>
      <c r="G212" s="7">
        <f>IF(OR($B212="",$C212=""),"",D212-F212)</f>
        <v/>
      </c>
      <c r="H212">
        <f>IF(OR($B212="",$C212=""),"",TRIM($B212&amp;"")&amp;"|"&amp;TRIM($C212&amp;""))</f>
        <v/>
      </c>
      <c r="I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",99)),1,99)))</f>
        <v/>
      </c>
      <c r="J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",99)),100,99)))</f>
        <v/>
      </c>
      <c r="K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",99)),199,99)))</f>
        <v/>
      </c>
      <c r="L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",99)),298,99)))</f>
        <v/>
      </c>
      <c r="M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",99)),397,99)))</f>
        <v/>
      </c>
      <c r="N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",99)),496,99)))</f>
        <v/>
      </c>
      <c r="O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",99)),595,99)))</f>
        <v/>
      </c>
      <c r="P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",99)),694,99)))</f>
        <v/>
      </c>
      <c r="Q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",99)),793,99)))</f>
        <v/>
      </c>
      <c r="R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",99)),892,99)))</f>
        <v/>
      </c>
      <c r="S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",99)),991,99)))</f>
        <v/>
      </c>
      <c r="T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",99)),1090,99)))</f>
        <v/>
      </c>
      <c r="U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",99)),1189,99)))</f>
        <v/>
      </c>
      <c r="V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",99)),1288,99)))</f>
        <v/>
      </c>
      <c r="W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",99)),1387,99)))</f>
        <v/>
      </c>
      <c r="X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",99)),1486,99)))</f>
        <v/>
      </c>
      <c r="Y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",99)),1585,99)))</f>
        <v/>
      </c>
      <c r="Z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",99)),1684,99)))</f>
        <v/>
      </c>
      <c r="AA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",99)),1783,99)))</f>
        <v/>
      </c>
      <c r="AB212" s="1">
        <f>IF($B212="","",TRIM(MID(SUBSTITUTE(TRIM(SUBSTITUTE(SUBSTITUTE(SUBSTITUTE(SUBSTITUTE(SUBSTITUTE(SUBSTITUTE(SUBSTITUTE(SUBSTITUTE(SUBSTITUTE(SUBSTITUTE(SUBSTITUTE(SUBSTITUTE(SUBSTITUTE(SUBSTITUTE(TRIM($B212&amp;""),CHAR(10),"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",REPT(" ",99)),1882,99)))</f>
        <v/>
      </c>
    </row>
    <row r="213" hidden="1" ht="14.25" customHeight="1">
      <c r="A213" s="4">
        <f>IF(OR($B213="",$C213=""),"",IFERROR(INDEX('5_ACOMPANHAMENTO'!$A$3:$A$4922,MATCH(1,INDEX(('5_ACOMPANHAMENTO'!$AD$3:$AD$4922=TRIM($C213&amp;""))*('5_ACOMPANHAMENTO'!$AC$3:$AC$4922&lt;&gt;"")*((((I213&lt;&gt;"")*ISNUMBER(SEARCH("|"&amp;I213&amp;"|",'5_ACOMPANHAMENTO'!$AC$3:$AC$4922)))+((J213&lt;&gt;"")*ISNUMBER(SEARCH("|"&amp;J213&amp;"|",'5_ACOMPANHAMENTO'!$AC$3:$AC$4922)))+((K213&lt;&gt;"")*ISNUMBER(SEARCH("|"&amp;K213&amp;"|",'5_ACOMPANHAMENTO'!$AC$3:$AC$4922)))+((L213&lt;&gt;"")*ISNUMBER(SEARCH("|"&amp;L213&amp;"|",'5_ACOMPANHAMENTO'!$AC$3:$AC$4922)))+((M213&lt;&gt;"")*ISNUMBER(SEARCH("|"&amp;M213&amp;"|",'5_ACOMPANHAMENTO'!$AC$3:$AC$4922)))+((N213&lt;&gt;"")*ISNUMBER(SEARCH("|"&amp;N213&amp;"|",'5_ACOMPANHAMENTO'!$AC$3:$AC$4922)))+((O213&lt;&gt;"")*ISNUMBER(SEARCH("|"&amp;O213&amp;"|",'5_ACOMPANHAMENTO'!$AC$3:$AC$4922)))+((P213&lt;&gt;"")*ISNUMBER(SEARCH("|"&amp;P213&amp;"|",'5_ACOMPANHAMENTO'!$AC$3:$AC$4922)))+((Q213&lt;&gt;"")*ISNUMBER(SEARCH("|"&amp;Q213&amp;"|",'5_ACOMPANHAMENTO'!$AC$3:$AC$4922)))+((R213&lt;&gt;"")*ISNUMBER(SEARCH("|"&amp;R213&amp;"|",'5_ACOMPANHAMENTO'!$AC$3:$AC$4922)))+((S213&lt;&gt;"")*ISNUMBER(SEARCH("|"&amp;S213&amp;"|",'5_ACOMPANHAMENTO'!$AC$3:$AC$4922)))+((T213&lt;&gt;"")*ISNUMBER(SEARCH("|"&amp;T213&amp;"|",'5_ACOMPANHAMENTO'!$AC$3:$AC$4922)))+((U213&lt;&gt;"")*ISNUMBER(SEARCH("|"&amp;U213&amp;"|",'5_ACOMPANHAMENTO'!$AC$3:$AC$4922)))+((V213&lt;&gt;"")*ISNUMBER(SEARCH("|"&amp;V213&amp;"|",'5_ACOMPANHAMENTO'!$AC$3:$AC$4922)))+((W213&lt;&gt;"")*ISNUMBER(SEARCH("|"&amp;W213&amp;"|",'5_ACOMPANHAMENTO'!$AC$3:$AC$4922)))+((X213&lt;&gt;"")*ISNUMBER(SEARCH("|"&amp;X213&amp;"|",'5_ACOMPANHAMENTO'!$AC$3:$AC$4922)))+((Y213&lt;&gt;"")*ISNUMBER(SEARCH("|"&amp;Y213&amp;"|",'5_ACOMPANHAMENTO'!$AC$3:$AC$4922)))+((Z213&lt;&gt;"")*ISNUMBER(SEARCH("|"&amp;Z213&amp;"|",'5_ACOMPANHAMENTO'!$AC$3:$AC$4922)))+((AA213&lt;&gt;"")*ISNUMBER(SEARCH("|"&amp;AA213&amp;"|",'5_ACOMPANHAMENTO'!$AC$3:$AC$4922)))+((AB213&lt;&gt;"")*ISNUMBER(SEARCH("|"&amp;AB213&amp;"|",'5_ACOMPANHAMENTO'!$AC$3:$AC$4922))))&gt;0),0),0)),""))</f>
        <v/>
      </c>
      <c r="B213" s="10" t="n">
        <v>10180.10148</v>
      </c>
      <c r="C213" s="10" t="inlineStr">
        <is>
          <t>PADE VELOX</t>
        </is>
      </c>
      <c r="D213" s="4">
        <f>IF(OR($B213="",$C213=""),"",IFERROR(SUMPRODUCT(--(('5_ACOMPANHAMENTO'!$AD$3:$AD$4922=TRIM($C213&amp;""))*('5_ACOMPANHAMENTO'!$AC$3:$AC$4922&lt;&gt;"")*((((I213&lt;&gt;"")*ISNUMBER(SEARCH("|"&amp;I213&amp;"|",'5_ACOMPANHAMENTO'!$AC$3:$AC$4922)))+((J213&lt;&gt;"")*ISNUMBER(SEARCH("|"&amp;J213&amp;"|",'5_ACOMPANHAMENTO'!$AC$3:$AC$4922)))+((K213&lt;&gt;"")*ISNUMBER(SEARCH("|"&amp;K213&amp;"|",'5_ACOMPANHAMENTO'!$AC$3:$AC$4922)))+((L213&lt;&gt;"")*ISNUMBER(SEARCH("|"&amp;L213&amp;"|",'5_ACOMPANHAMENTO'!$AC$3:$AC$4922)))+((M213&lt;&gt;"")*ISNUMBER(SEARCH("|"&amp;M213&amp;"|",'5_ACOMPANHAMENTO'!$AC$3:$AC$4922)))+((N213&lt;&gt;"")*ISNUMBER(SEARCH("|"&amp;N213&amp;"|",'5_ACOMPANHAMENTO'!$AC$3:$AC$4922)))+((O213&lt;&gt;"")*ISNUMBER(SEARCH("|"&amp;O213&amp;"|",'5_ACOMPANHAMENTO'!$AC$3:$AC$4922)))+((P213&lt;&gt;"")*ISNUMBER(SEARCH("|"&amp;P213&amp;"|",'5_ACOMPANHAMENTO'!$AC$3:$AC$4922)))+((Q213&lt;&gt;"")*ISNUMBER(SEARCH("|"&amp;Q213&amp;"|",'5_ACOMPANHAMENTO'!$AC$3:$AC$4922)))+((R213&lt;&gt;"")*ISNUMBER(SEARCH("|"&amp;R213&amp;"|",'5_ACOMPANHAMENTO'!$AC$3:$AC$4922)))+((S213&lt;&gt;"")*ISNUMBER(SEARCH("|"&amp;S213&amp;"|",'5_ACOMPANHAMENTO'!$AC$3:$AC$4922)))+((T213&lt;&gt;"")*ISNUMBER(SEARCH("|"&amp;T213&amp;"|",'5_ACOMPANHAMENTO'!$AC$3:$AC$4922)))+((U213&lt;&gt;"")*ISNUMBER(SEARCH("|"&amp;U213&amp;"|",'5_ACOMPANHAMENTO'!$AC$3:$AC$4922)))+((V213&lt;&gt;"")*ISNUMBER(SEARCH("|"&amp;V213&amp;"|",'5_ACOMPANHAMENTO'!$AC$3:$AC$4922)))+((W213&lt;&gt;"")*ISNUMBER(SEARCH("|"&amp;W213&amp;"|",'5_ACOMPANHAMENTO'!$AC$3:$AC$4922)))+((X213&lt;&gt;"")*ISNUMBER(SEARCH("|"&amp;X213&amp;"|",'5_ACOMPANHAMENTO'!$AC$3:$AC$4922)))+((Y213&lt;&gt;"")*ISNUMBER(SEARCH("|"&amp;Y213&amp;"|",'5_ACOMPANHAMENTO'!$AC$3:$AC$4922)))+((Z213&lt;&gt;"")*ISNUMBER(SEARCH("|"&amp;Z213&amp;"|",'5_ACOMPANHAMENTO'!$AC$3:$AC$4922)))+((AA213&lt;&gt;"")*ISNUMBER(SEARCH("|"&amp;AA213&amp;"|",'5_ACOMPANHAMENTO'!$AC$3:$AC$4922)))+((AB213&lt;&gt;"")*ISNUMBER(SEARCH("|"&amp;AB213&amp;"|",'5_ACOMPANHAMENTO'!$AC$3:$AC$4922))))&gt;0)),'5_ACOMPANHAMENTO'!$J$3:$J$4922),0))</f>
        <v/>
      </c>
      <c r="E213" s="4">
        <f>IF(G213=0,"FINALIZADO",IF(TODAY()&gt;A213,"ATRASADO "&amp;TODAY()-A213&amp;" DIAS","ADIANTADO "&amp;A213-TODAY()&amp;" DIAS"))</f>
        <v/>
      </c>
      <c r="F213" s="7">
        <f>IF(OR($B213="",$C213=""),"",IFERROR(SUMPRODUCT(--(('5_ACOMPANHAMENTO'!$AD$3:$AD$4922=TRIM($C213&amp;""))*('5_ACOMPANHAMENTO'!$AC$3:$AC$4922&lt;&gt;"")*((((I213&lt;&gt;"")*ISNUMBER(SEARCH("|"&amp;I213&amp;"|",'5_ACOMPANHAMENTO'!$AC$3:$AC$4922)))+((J213&lt;&gt;"")*ISNUMBER(SEARCH("|"&amp;J213&amp;"|",'5_ACOMPANHAMENTO'!$AC$3:$AC$4922)))+((K213&lt;&gt;"")*ISNUMBER(SEARCH("|"&amp;K213&amp;"|",'5_ACOMPANHAMENTO'!$AC$3:$AC$4922)))+((L213&lt;&gt;"")*ISNUMBER(SEARCH("|"&amp;L213&amp;"|",'5_ACOMPANHAMENTO'!$AC$3:$AC$4922)))+((M213&lt;&gt;"")*ISNUMBER(SEARCH("|"&amp;M213&amp;"|",'5_ACOMPANHAMENTO'!$AC$3:$AC$4922)))+((N213&lt;&gt;"")*ISNUMBER(SEARCH("|"&amp;N213&amp;"|",'5_ACOMPANHAMENTO'!$AC$3:$AC$4922)))+((O213&lt;&gt;"")*ISNUMBER(SEARCH("|"&amp;O213&amp;"|",'5_ACOMPANHAMENTO'!$AC$3:$AC$4922)))+((P213&lt;&gt;"")*ISNUMBER(SEARCH("|"&amp;P213&amp;"|",'5_ACOMPANHAMENTO'!$AC$3:$AC$4922)))+((Q213&lt;&gt;"")*ISNUMBER(SEARCH("|"&amp;Q213&amp;"|",'5_ACOMPANHAMENTO'!$AC$3:$AC$4922)))+((R213&lt;&gt;"")*ISNUMBER(SEARCH("|"&amp;R213&amp;"|",'5_ACOMPANHAMENTO'!$AC$3:$AC$4922)))+((S213&lt;&gt;"")*ISNUMBER(SEARCH("|"&amp;S213&amp;"|",'5_ACOMPANHAMENTO'!$AC$3:$AC$4922)))+((T213&lt;&gt;"")*ISNUMBER(SEARCH("|"&amp;T213&amp;"|",'5_ACOMPANHAMENTO'!$AC$3:$AC$4922)))+((U213&lt;&gt;"")*ISNUMBER(SEARCH("|"&amp;U213&amp;"|",'5_ACOMPANHAMENTO'!$AC$3:$AC$4922)))+((V213&lt;&gt;"")*ISNUMBER(SEARCH("|"&amp;V213&amp;"|",'5_ACOMPANHAMENTO'!$AC$3:$AC$4922)))+((W213&lt;&gt;"")*ISNUMBER(SEARCH("|"&amp;W213&amp;"|",'5_ACOMPANHAMENTO'!$AC$3:$AC$4922)))+((X213&lt;&gt;"")*ISNUMBER(SEARCH("|"&amp;X213&amp;"|",'5_ACOMPANHAMENTO'!$AC$3:$AC$4922)))+((Y213&lt;&gt;"")*ISNUMBER(SEARCH("|"&amp;Y213&amp;"|",'5_ACOMPANHAMENTO'!$AC$3:$AC$4922)))+((Z213&lt;&gt;"")*ISNUMBER(SEARCH("|"&amp;Z213&amp;"|",'5_ACOMPANHAMENTO'!$AC$3:$AC$4922)))+((AA213&lt;&gt;"")*ISNUMBER(SEARCH("|"&amp;AA213&amp;"|",'5_ACOMPANHAMENTO'!$AC$3:$AC$4922)))+((AB213&lt;&gt;"")*ISNUMBER(SEARCH("|"&amp;AB213&amp;"|",'5_ACOMPANHAMENTO'!$AC$3:$AC$4922))))&gt;0)),'5_ACOMPANHAMENTO'!$O$3:$O$4922),0))</f>
        <v/>
      </c>
      <c r="G213" s="7">
        <f>IF(OR($B213="",$C213=""),"",D213-F213)</f>
        <v/>
      </c>
      <c r="H213">
        <f>IF(OR($B213="",$C213=""),"",TRIM($B213&amp;"")&amp;"|"&amp;TRIM($C213&amp;""))</f>
        <v/>
      </c>
      <c r="I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",99)),1,99)))</f>
        <v/>
      </c>
      <c r="J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",99)),100,99)))</f>
        <v/>
      </c>
      <c r="K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",99)),199,99)))</f>
        <v/>
      </c>
      <c r="L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",99)),298,99)))</f>
        <v/>
      </c>
      <c r="M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",99)),397,99)))</f>
        <v/>
      </c>
      <c r="N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",99)),496,99)))</f>
        <v/>
      </c>
      <c r="O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",99)),595,99)))</f>
        <v/>
      </c>
      <c r="P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",99)),694,99)))</f>
        <v/>
      </c>
      <c r="Q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",99)),793,99)))</f>
        <v/>
      </c>
      <c r="R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",99)),892,99)))</f>
        <v/>
      </c>
      <c r="S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",99)),991,99)))</f>
        <v/>
      </c>
      <c r="T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",99)),1090,99)))</f>
        <v/>
      </c>
      <c r="U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",99)),1189,99)))</f>
        <v/>
      </c>
      <c r="V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",99)),1288,99)))</f>
        <v/>
      </c>
      <c r="W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",99)),1387,99)))</f>
        <v/>
      </c>
      <c r="X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",99)),1486,99)))</f>
        <v/>
      </c>
      <c r="Y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",99)),1585,99)))</f>
        <v/>
      </c>
      <c r="Z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",99)),1684,99)))</f>
        <v/>
      </c>
      <c r="AA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",99)),1783,99)))</f>
        <v/>
      </c>
      <c r="AB213" s="1">
        <f>IF($B213="","",TRIM(MID(SUBSTITUTE(TRIM(SUBSTITUTE(SUBSTITUTE(SUBSTITUTE(SUBSTITUTE(SUBSTITUTE(SUBSTITUTE(SUBSTITUTE(SUBSTITUTE(SUBSTITUTE(SUBSTITUTE(SUBSTITUTE(SUBSTITUTE(SUBSTITUTE(SUBSTITUTE(TRIM($B213&amp;""),CHAR(10),"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",REPT(" ",99)),1882,99)))</f>
        <v/>
      </c>
    </row>
    <row r="214" hidden="1" ht="14.25" customHeight="1">
      <c r="A214" s="4">
        <f>IF(OR($B214="",$C214=""),"",IFERROR(INDEX('5_ACOMPANHAMENTO'!$A$3:$A$4922,MATCH(1,INDEX(('5_ACOMPANHAMENTO'!$AD$3:$AD$4922=TRIM($C214&amp;""))*('5_ACOMPANHAMENTO'!$AC$3:$AC$4922&lt;&gt;"")*((((I214&lt;&gt;"")*ISNUMBER(SEARCH("|"&amp;I214&amp;"|",'5_ACOMPANHAMENTO'!$AC$3:$AC$4922)))+((J214&lt;&gt;"")*ISNUMBER(SEARCH("|"&amp;J214&amp;"|",'5_ACOMPANHAMENTO'!$AC$3:$AC$4922)))+((K214&lt;&gt;"")*ISNUMBER(SEARCH("|"&amp;K214&amp;"|",'5_ACOMPANHAMENTO'!$AC$3:$AC$4922)))+((L214&lt;&gt;"")*ISNUMBER(SEARCH("|"&amp;L214&amp;"|",'5_ACOMPANHAMENTO'!$AC$3:$AC$4922)))+((M214&lt;&gt;"")*ISNUMBER(SEARCH("|"&amp;M214&amp;"|",'5_ACOMPANHAMENTO'!$AC$3:$AC$4922)))+((N214&lt;&gt;"")*ISNUMBER(SEARCH("|"&amp;N214&amp;"|",'5_ACOMPANHAMENTO'!$AC$3:$AC$4922)))+((O214&lt;&gt;"")*ISNUMBER(SEARCH("|"&amp;O214&amp;"|",'5_ACOMPANHAMENTO'!$AC$3:$AC$4922)))+((P214&lt;&gt;"")*ISNUMBER(SEARCH("|"&amp;P214&amp;"|",'5_ACOMPANHAMENTO'!$AC$3:$AC$4922)))+((Q214&lt;&gt;"")*ISNUMBER(SEARCH("|"&amp;Q214&amp;"|",'5_ACOMPANHAMENTO'!$AC$3:$AC$4922)))+((R214&lt;&gt;"")*ISNUMBER(SEARCH("|"&amp;R214&amp;"|",'5_ACOMPANHAMENTO'!$AC$3:$AC$4922)))+((S214&lt;&gt;"")*ISNUMBER(SEARCH("|"&amp;S214&amp;"|",'5_ACOMPANHAMENTO'!$AC$3:$AC$4922)))+((T214&lt;&gt;"")*ISNUMBER(SEARCH("|"&amp;T214&amp;"|",'5_ACOMPANHAMENTO'!$AC$3:$AC$4922)))+((U214&lt;&gt;"")*ISNUMBER(SEARCH("|"&amp;U214&amp;"|",'5_ACOMPANHAMENTO'!$AC$3:$AC$4922)))+((V214&lt;&gt;"")*ISNUMBER(SEARCH("|"&amp;V214&amp;"|",'5_ACOMPANHAMENTO'!$AC$3:$AC$4922)))+((W214&lt;&gt;"")*ISNUMBER(SEARCH("|"&amp;W214&amp;"|",'5_ACOMPANHAMENTO'!$AC$3:$AC$4922)))+((X214&lt;&gt;"")*ISNUMBER(SEARCH("|"&amp;X214&amp;"|",'5_ACOMPANHAMENTO'!$AC$3:$AC$4922)))+((Y214&lt;&gt;"")*ISNUMBER(SEARCH("|"&amp;Y214&amp;"|",'5_ACOMPANHAMENTO'!$AC$3:$AC$4922)))+((Z214&lt;&gt;"")*ISNUMBER(SEARCH("|"&amp;Z214&amp;"|",'5_ACOMPANHAMENTO'!$AC$3:$AC$4922)))+((AA214&lt;&gt;"")*ISNUMBER(SEARCH("|"&amp;AA214&amp;"|",'5_ACOMPANHAMENTO'!$AC$3:$AC$4922)))+((AB214&lt;&gt;"")*ISNUMBER(SEARCH("|"&amp;AB214&amp;"|",'5_ACOMPANHAMENTO'!$AC$3:$AC$4922))))&gt;0),0),0)),""))</f>
        <v/>
      </c>
      <c r="B214" s="10" t="n">
        <v>10180.10148</v>
      </c>
      <c r="C214" s="10" t="inlineStr">
        <is>
          <t>PADE VELOX</t>
        </is>
      </c>
      <c r="D214" s="4">
        <f>IF(OR($B214="",$C214=""),"",IFERROR(SUMPRODUCT(--(('5_ACOMPANHAMENTO'!$AD$3:$AD$4922=TRIM($C214&amp;""))*('5_ACOMPANHAMENTO'!$AC$3:$AC$4922&lt;&gt;"")*((((I214&lt;&gt;"")*ISNUMBER(SEARCH("|"&amp;I214&amp;"|",'5_ACOMPANHAMENTO'!$AC$3:$AC$4922)))+((J214&lt;&gt;"")*ISNUMBER(SEARCH("|"&amp;J214&amp;"|",'5_ACOMPANHAMENTO'!$AC$3:$AC$4922)))+((K214&lt;&gt;"")*ISNUMBER(SEARCH("|"&amp;K214&amp;"|",'5_ACOMPANHAMENTO'!$AC$3:$AC$4922)))+((L214&lt;&gt;"")*ISNUMBER(SEARCH("|"&amp;L214&amp;"|",'5_ACOMPANHAMENTO'!$AC$3:$AC$4922)))+((M214&lt;&gt;"")*ISNUMBER(SEARCH("|"&amp;M214&amp;"|",'5_ACOMPANHAMENTO'!$AC$3:$AC$4922)))+((N214&lt;&gt;"")*ISNUMBER(SEARCH("|"&amp;N214&amp;"|",'5_ACOMPANHAMENTO'!$AC$3:$AC$4922)))+((O214&lt;&gt;"")*ISNUMBER(SEARCH("|"&amp;O214&amp;"|",'5_ACOMPANHAMENTO'!$AC$3:$AC$4922)))+((P214&lt;&gt;"")*ISNUMBER(SEARCH("|"&amp;P214&amp;"|",'5_ACOMPANHAMENTO'!$AC$3:$AC$4922)))+((Q214&lt;&gt;"")*ISNUMBER(SEARCH("|"&amp;Q214&amp;"|",'5_ACOMPANHAMENTO'!$AC$3:$AC$4922)))+((R214&lt;&gt;"")*ISNUMBER(SEARCH("|"&amp;R214&amp;"|",'5_ACOMPANHAMENTO'!$AC$3:$AC$4922)))+((S214&lt;&gt;"")*ISNUMBER(SEARCH("|"&amp;S214&amp;"|",'5_ACOMPANHAMENTO'!$AC$3:$AC$4922)))+((T214&lt;&gt;"")*ISNUMBER(SEARCH("|"&amp;T214&amp;"|",'5_ACOMPANHAMENTO'!$AC$3:$AC$4922)))+((U214&lt;&gt;"")*ISNUMBER(SEARCH("|"&amp;U214&amp;"|",'5_ACOMPANHAMENTO'!$AC$3:$AC$4922)))+((V214&lt;&gt;"")*ISNUMBER(SEARCH("|"&amp;V214&amp;"|",'5_ACOMPANHAMENTO'!$AC$3:$AC$4922)))+((W214&lt;&gt;"")*ISNUMBER(SEARCH("|"&amp;W214&amp;"|",'5_ACOMPANHAMENTO'!$AC$3:$AC$4922)))+((X214&lt;&gt;"")*ISNUMBER(SEARCH("|"&amp;X214&amp;"|",'5_ACOMPANHAMENTO'!$AC$3:$AC$4922)))+((Y214&lt;&gt;"")*ISNUMBER(SEARCH("|"&amp;Y214&amp;"|",'5_ACOMPANHAMENTO'!$AC$3:$AC$4922)))+((Z214&lt;&gt;"")*ISNUMBER(SEARCH("|"&amp;Z214&amp;"|",'5_ACOMPANHAMENTO'!$AC$3:$AC$4922)))+((AA214&lt;&gt;"")*ISNUMBER(SEARCH("|"&amp;AA214&amp;"|",'5_ACOMPANHAMENTO'!$AC$3:$AC$4922)))+((AB214&lt;&gt;"")*ISNUMBER(SEARCH("|"&amp;AB214&amp;"|",'5_ACOMPANHAMENTO'!$AC$3:$AC$4922))))&gt;0)),'5_ACOMPANHAMENTO'!$J$3:$J$4922),0))</f>
        <v/>
      </c>
      <c r="E214" s="4">
        <f>IF(G214=0,"FINALIZADO",IF(TODAY()&gt;A214,"ATRASADO "&amp;TODAY()-A214&amp;" DIAS","ADIANTADO "&amp;A214-TODAY()&amp;" DIAS"))</f>
        <v/>
      </c>
      <c r="F214" s="7">
        <f>IF(OR($B214="",$C214=""),"",IFERROR(SUMPRODUCT(--(('5_ACOMPANHAMENTO'!$AD$3:$AD$4922=TRIM($C214&amp;""))*('5_ACOMPANHAMENTO'!$AC$3:$AC$4922&lt;&gt;"")*((((I214&lt;&gt;"")*ISNUMBER(SEARCH("|"&amp;I214&amp;"|",'5_ACOMPANHAMENTO'!$AC$3:$AC$4922)))+((J214&lt;&gt;"")*ISNUMBER(SEARCH("|"&amp;J214&amp;"|",'5_ACOMPANHAMENTO'!$AC$3:$AC$4922)))+((K214&lt;&gt;"")*ISNUMBER(SEARCH("|"&amp;K214&amp;"|",'5_ACOMPANHAMENTO'!$AC$3:$AC$4922)))+((L214&lt;&gt;"")*ISNUMBER(SEARCH("|"&amp;L214&amp;"|",'5_ACOMPANHAMENTO'!$AC$3:$AC$4922)))+((M214&lt;&gt;"")*ISNUMBER(SEARCH("|"&amp;M214&amp;"|",'5_ACOMPANHAMENTO'!$AC$3:$AC$4922)))+((N214&lt;&gt;"")*ISNUMBER(SEARCH("|"&amp;N214&amp;"|",'5_ACOMPANHAMENTO'!$AC$3:$AC$4922)))+((O214&lt;&gt;"")*ISNUMBER(SEARCH("|"&amp;O214&amp;"|",'5_ACOMPANHAMENTO'!$AC$3:$AC$4922)))+((P214&lt;&gt;"")*ISNUMBER(SEARCH("|"&amp;P214&amp;"|",'5_ACOMPANHAMENTO'!$AC$3:$AC$4922)))+((Q214&lt;&gt;"")*ISNUMBER(SEARCH("|"&amp;Q214&amp;"|",'5_ACOMPANHAMENTO'!$AC$3:$AC$4922)))+((R214&lt;&gt;"")*ISNUMBER(SEARCH("|"&amp;R214&amp;"|",'5_ACOMPANHAMENTO'!$AC$3:$AC$4922)))+((S214&lt;&gt;"")*ISNUMBER(SEARCH("|"&amp;S214&amp;"|",'5_ACOMPANHAMENTO'!$AC$3:$AC$4922)))+((T214&lt;&gt;"")*ISNUMBER(SEARCH("|"&amp;T214&amp;"|",'5_ACOMPANHAMENTO'!$AC$3:$AC$4922)))+((U214&lt;&gt;"")*ISNUMBER(SEARCH("|"&amp;U214&amp;"|",'5_ACOMPANHAMENTO'!$AC$3:$AC$4922)))+((V214&lt;&gt;"")*ISNUMBER(SEARCH("|"&amp;V214&amp;"|",'5_ACOMPANHAMENTO'!$AC$3:$AC$4922)))+((W214&lt;&gt;"")*ISNUMBER(SEARCH("|"&amp;W214&amp;"|",'5_ACOMPANHAMENTO'!$AC$3:$AC$4922)))+((X214&lt;&gt;"")*ISNUMBER(SEARCH("|"&amp;X214&amp;"|",'5_ACOMPANHAMENTO'!$AC$3:$AC$4922)))+((Y214&lt;&gt;"")*ISNUMBER(SEARCH("|"&amp;Y214&amp;"|",'5_ACOMPANHAMENTO'!$AC$3:$AC$4922)))+((Z214&lt;&gt;"")*ISNUMBER(SEARCH("|"&amp;Z214&amp;"|",'5_ACOMPANHAMENTO'!$AC$3:$AC$4922)))+((AA214&lt;&gt;"")*ISNUMBER(SEARCH("|"&amp;AA214&amp;"|",'5_ACOMPANHAMENTO'!$AC$3:$AC$4922)))+((AB214&lt;&gt;"")*ISNUMBER(SEARCH("|"&amp;AB214&amp;"|",'5_ACOMPANHAMENTO'!$AC$3:$AC$4922))))&gt;0)),'5_ACOMPANHAMENTO'!$O$3:$O$4922),0))</f>
        <v/>
      </c>
      <c r="G214" s="7">
        <f>IF(OR($B214="",$C214=""),"",D214-F214)</f>
        <v/>
      </c>
      <c r="H214">
        <f>IF(OR($B214="",$C214=""),"",TRIM($B214&amp;"")&amp;"|"&amp;TRIM($C214&amp;""))</f>
        <v/>
      </c>
      <c r="I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",99)),1,99)))</f>
        <v/>
      </c>
      <c r="J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",99)),100,99)))</f>
        <v/>
      </c>
      <c r="K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",99)),199,99)))</f>
        <v/>
      </c>
      <c r="L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",99)),298,99)))</f>
        <v/>
      </c>
      <c r="M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",99)),397,99)))</f>
        <v/>
      </c>
      <c r="N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",99)),496,99)))</f>
        <v/>
      </c>
      <c r="O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",99)),595,99)))</f>
        <v/>
      </c>
      <c r="P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",99)),694,99)))</f>
        <v/>
      </c>
      <c r="Q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",99)),793,99)))</f>
        <v/>
      </c>
      <c r="R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",99)),892,99)))</f>
        <v/>
      </c>
      <c r="S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",99)),991,99)))</f>
        <v/>
      </c>
      <c r="T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",99)),1090,99)))</f>
        <v/>
      </c>
      <c r="U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",99)),1189,99)))</f>
        <v/>
      </c>
      <c r="V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",99)),1288,99)))</f>
        <v/>
      </c>
      <c r="W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",99)),1387,99)))</f>
        <v/>
      </c>
      <c r="X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",99)),1486,99)))</f>
        <v/>
      </c>
      <c r="Y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",99)),1585,99)))</f>
        <v/>
      </c>
      <c r="Z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",99)),1684,99)))</f>
        <v/>
      </c>
      <c r="AA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",99)),1783,99)))</f>
        <v/>
      </c>
      <c r="AB214" s="1">
        <f>IF($B214="","",TRIM(MID(SUBSTITUTE(TRIM(SUBSTITUTE(SUBSTITUTE(SUBSTITUTE(SUBSTITUTE(SUBSTITUTE(SUBSTITUTE(SUBSTITUTE(SUBSTITUTE(SUBSTITUTE(SUBSTITUTE(SUBSTITUTE(SUBSTITUTE(SUBSTITUTE(SUBSTITUTE(TRIM($B214&amp;""),CHAR(10),"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",REPT(" ",99)),1882,99)))</f>
        <v/>
      </c>
    </row>
    <row r="215" hidden="1" ht="14.25" customHeight="1">
      <c r="A215" s="4">
        <f>IF(OR($B215="",$C215=""),"",IFERROR(INDEX('5_ACOMPANHAMENTO'!$A$3:$A$4922,MATCH(1,INDEX(('5_ACOMPANHAMENTO'!$AD$3:$AD$4922=TRIM($C215&amp;""))*('5_ACOMPANHAMENTO'!$AC$3:$AC$4922&lt;&gt;"")*((((I215&lt;&gt;"")*ISNUMBER(SEARCH("|"&amp;I215&amp;"|",'5_ACOMPANHAMENTO'!$AC$3:$AC$4922)))+((J215&lt;&gt;"")*ISNUMBER(SEARCH("|"&amp;J215&amp;"|",'5_ACOMPANHAMENTO'!$AC$3:$AC$4922)))+((K215&lt;&gt;"")*ISNUMBER(SEARCH("|"&amp;K215&amp;"|",'5_ACOMPANHAMENTO'!$AC$3:$AC$4922)))+((L215&lt;&gt;"")*ISNUMBER(SEARCH("|"&amp;L215&amp;"|",'5_ACOMPANHAMENTO'!$AC$3:$AC$4922)))+((M215&lt;&gt;"")*ISNUMBER(SEARCH("|"&amp;M215&amp;"|",'5_ACOMPANHAMENTO'!$AC$3:$AC$4922)))+((N215&lt;&gt;"")*ISNUMBER(SEARCH("|"&amp;N215&amp;"|",'5_ACOMPANHAMENTO'!$AC$3:$AC$4922)))+((O215&lt;&gt;"")*ISNUMBER(SEARCH("|"&amp;O215&amp;"|",'5_ACOMPANHAMENTO'!$AC$3:$AC$4922)))+((P215&lt;&gt;"")*ISNUMBER(SEARCH("|"&amp;P215&amp;"|",'5_ACOMPANHAMENTO'!$AC$3:$AC$4922)))+((Q215&lt;&gt;"")*ISNUMBER(SEARCH("|"&amp;Q215&amp;"|",'5_ACOMPANHAMENTO'!$AC$3:$AC$4922)))+((R215&lt;&gt;"")*ISNUMBER(SEARCH("|"&amp;R215&amp;"|",'5_ACOMPANHAMENTO'!$AC$3:$AC$4922)))+((S215&lt;&gt;"")*ISNUMBER(SEARCH("|"&amp;S215&amp;"|",'5_ACOMPANHAMENTO'!$AC$3:$AC$4922)))+((T215&lt;&gt;"")*ISNUMBER(SEARCH("|"&amp;T215&amp;"|",'5_ACOMPANHAMENTO'!$AC$3:$AC$4922)))+((U215&lt;&gt;"")*ISNUMBER(SEARCH("|"&amp;U215&amp;"|",'5_ACOMPANHAMENTO'!$AC$3:$AC$4922)))+((V215&lt;&gt;"")*ISNUMBER(SEARCH("|"&amp;V215&amp;"|",'5_ACOMPANHAMENTO'!$AC$3:$AC$4922)))+((W215&lt;&gt;"")*ISNUMBER(SEARCH("|"&amp;W215&amp;"|",'5_ACOMPANHAMENTO'!$AC$3:$AC$4922)))+((X215&lt;&gt;"")*ISNUMBER(SEARCH("|"&amp;X215&amp;"|",'5_ACOMPANHAMENTO'!$AC$3:$AC$4922)))+((Y215&lt;&gt;"")*ISNUMBER(SEARCH("|"&amp;Y215&amp;"|",'5_ACOMPANHAMENTO'!$AC$3:$AC$4922)))+((Z215&lt;&gt;"")*ISNUMBER(SEARCH("|"&amp;Z215&amp;"|",'5_ACOMPANHAMENTO'!$AC$3:$AC$4922)))+((AA215&lt;&gt;"")*ISNUMBER(SEARCH("|"&amp;AA215&amp;"|",'5_ACOMPANHAMENTO'!$AC$3:$AC$4922)))+((AB215&lt;&gt;"")*ISNUMBER(SEARCH("|"&amp;AB215&amp;"|",'5_ACOMPANHAMENTO'!$AC$3:$AC$4922))))&gt;0),0),0)),""))</f>
        <v/>
      </c>
      <c r="B215" s="10" t="n">
        <v>10180.10148</v>
      </c>
      <c r="C215" s="10" t="inlineStr">
        <is>
          <t>PADE VELOX</t>
        </is>
      </c>
      <c r="D215" s="4">
        <f>IF(OR($B215="",$C215=""),"",IFERROR(SUMPRODUCT(--(('5_ACOMPANHAMENTO'!$AD$3:$AD$4922=TRIM($C215&amp;""))*('5_ACOMPANHAMENTO'!$AC$3:$AC$4922&lt;&gt;"")*((((I215&lt;&gt;"")*ISNUMBER(SEARCH("|"&amp;I215&amp;"|",'5_ACOMPANHAMENTO'!$AC$3:$AC$4922)))+((J215&lt;&gt;"")*ISNUMBER(SEARCH("|"&amp;J215&amp;"|",'5_ACOMPANHAMENTO'!$AC$3:$AC$4922)))+((K215&lt;&gt;"")*ISNUMBER(SEARCH("|"&amp;K215&amp;"|",'5_ACOMPANHAMENTO'!$AC$3:$AC$4922)))+((L215&lt;&gt;"")*ISNUMBER(SEARCH("|"&amp;L215&amp;"|",'5_ACOMPANHAMENTO'!$AC$3:$AC$4922)))+((M215&lt;&gt;"")*ISNUMBER(SEARCH("|"&amp;M215&amp;"|",'5_ACOMPANHAMENTO'!$AC$3:$AC$4922)))+((N215&lt;&gt;"")*ISNUMBER(SEARCH("|"&amp;N215&amp;"|",'5_ACOMPANHAMENTO'!$AC$3:$AC$4922)))+((O215&lt;&gt;"")*ISNUMBER(SEARCH("|"&amp;O215&amp;"|",'5_ACOMPANHAMENTO'!$AC$3:$AC$4922)))+((P215&lt;&gt;"")*ISNUMBER(SEARCH("|"&amp;P215&amp;"|",'5_ACOMPANHAMENTO'!$AC$3:$AC$4922)))+((Q215&lt;&gt;"")*ISNUMBER(SEARCH("|"&amp;Q215&amp;"|",'5_ACOMPANHAMENTO'!$AC$3:$AC$4922)))+((R215&lt;&gt;"")*ISNUMBER(SEARCH("|"&amp;R215&amp;"|",'5_ACOMPANHAMENTO'!$AC$3:$AC$4922)))+((S215&lt;&gt;"")*ISNUMBER(SEARCH("|"&amp;S215&amp;"|",'5_ACOMPANHAMENTO'!$AC$3:$AC$4922)))+((T215&lt;&gt;"")*ISNUMBER(SEARCH("|"&amp;T215&amp;"|",'5_ACOMPANHAMENTO'!$AC$3:$AC$4922)))+((U215&lt;&gt;"")*ISNUMBER(SEARCH("|"&amp;U215&amp;"|",'5_ACOMPANHAMENTO'!$AC$3:$AC$4922)))+((V215&lt;&gt;"")*ISNUMBER(SEARCH("|"&amp;V215&amp;"|",'5_ACOMPANHAMENTO'!$AC$3:$AC$4922)))+((W215&lt;&gt;"")*ISNUMBER(SEARCH("|"&amp;W215&amp;"|",'5_ACOMPANHAMENTO'!$AC$3:$AC$4922)))+((X215&lt;&gt;"")*ISNUMBER(SEARCH("|"&amp;X215&amp;"|",'5_ACOMPANHAMENTO'!$AC$3:$AC$4922)))+((Y215&lt;&gt;"")*ISNUMBER(SEARCH("|"&amp;Y215&amp;"|",'5_ACOMPANHAMENTO'!$AC$3:$AC$4922)))+((Z215&lt;&gt;"")*ISNUMBER(SEARCH("|"&amp;Z215&amp;"|",'5_ACOMPANHAMENTO'!$AC$3:$AC$4922)))+((AA215&lt;&gt;"")*ISNUMBER(SEARCH("|"&amp;AA215&amp;"|",'5_ACOMPANHAMENTO'!$AC$3:$AC$4922)))+((AB215&lt;&gt;"")*ISNUMBER(SEARCH("|"&amp;AB215&amp;"|",'5_ACOMPANHAMENTO'!$AC$3:$AC$4922))))&gt;0)),'5_ACOMPANHAMENTO'!$J$3:$J$4922),0))</f>
        <v/>
      </c>
      <c r="E215" s="4">
        <f>IF(G215=0,"FINALIZADO",IF(TODAY()&gt;A215,"ATRASADO "&amp;TODAY()-A215&amp;" DIAS","ADIANTADO "&amp;A215-TODAY()&amp;" DIAS"))</f>
        <v/>
      </c>
      <c r="F215" s="7">
        <f>IF(OR($B215="",$C215=""),"",IFERROR(SUMPRODUCT(--(('5_ACOMPANHAMENTO'!$AD$3:$AD$4922=TRIM($C215&amp;""))*('5_ACOMPANHAMENTO'!$AC$3:$AC$4922&lt;&gt;"")*((((I215&lt;&gt;"")*ISNUMBER(SEARCH("|"&amp;I215&amp;"|",'5_ACOMPANHAMENTO'!$AC$3:$AC$4922)))+((J215&lt;&gt;"")*ISNUMBER(SEARCH("|"&amp;J215&amp;"|",'5_ACOMPANHAMENTO'!$AC$3:$AC$4922)))+((K215&lt;&gt;"")*ISNUMBER(SEARCH("|"&amp;K215&amp;"|",'5_ACOMPANHAMENTO'!$AC$3:$AC$4922)))+((L215&lt;&gt;"")*ISNUMBER(SEARCH("|"&amp;L215&amp;"|",'5_ACOMPANHAMENTO'!$AC$3:$AC$4922)))+((M215&lt;&gt;"")*ISNUMBER(SEARCH("|"&amp;M215&amp;"|",'5_ACOMPANHAMENTO'!$AC$3:$AC$4922)))+((N215&lt;&gt;"")*ISNUMBER(SEARCH("|"&amp;N215&amp;"|",'5_ACOMPANHAMENTO'!$AC$3:$AC$4922)))+((O215&lt;&gt;"")*ISNUMBER(SEARCH("|"&amp;O215&amp;"|",'5_ACOMPANHAMENTO'!$AC$3:$AC$4922)))+((P215&lt;&gt;"")*ISNUMBER(SEARCH("|"&amp;P215&amp;"|",'5_ACOMPANHAMENTO'!$AC$3:$AC$4922)))+((Q215&lt;&gt;"")*ISNUMBER(SEARCH("|"&amp;Q215&amp;"|",'5_ACOMPANHAMENTO'!$AC$3:$AC$4922)))+((R215&lt;&gt;"")*ISNUMBER(SEARCH("|"&amp;R215&amp;"|",'5_ACOMPANHAMENTO'!$AC$3:$AC$4922)))+((S215&lt;&gt;"")*ISNUMBER(SEARCH("|"&amp;S215&amp;"|",'5_ACOMPANHAMENTO'!$AC$3:$AC$4922)))+((T215&lt;&gt;"")*ISNUMBER(SEARCH("|"&amp;T215&amp;"|",'5_ACOMPANHAMENTO'!$AC$3:$AC$4922)))+((U215&lt;&gt;"")*ISNUMBER(SEARCH("|"&amp;U215&amp;"|",'5_ACOMPANHAMENTO'!$AC$3:$AC$4922)))+((V215&lt;&gt;"")*ISNUMBER(SEARCH("|"&amp;V215&amp;"|",'5_ACOMPANHAMENTO'!$AC$3:$AC$4922)))+((W215&lt;&gt;"")*ISNUMBER(SEARCH("|"&amp;W215&amp;"|",'5_ACOMPANHAMENTO'!$AC$3:$AC$4922)))+((X215&lt;&gt;"")*ISNUMBER(SEARCH("|"&amp;X215&amp;"|",'5_ACOMPANHAMENTO'!$AC$3:$AC$4922)))+((Y215&lt;&gt;"")*ISNUMBER(SEARCH("|"&amp;Y215&amp;"|",'5_ACOMPANHAMENTO'!$AC$3:$AC$4922)))+((Z215&lt;&gt;"")*ISNUMBER(SEARCH("|"&amp;Z215&amp;"|",'5_ACOMPANHAMENTO'!$AC$3:$AC$4922)))+((AA215&lt;&gt;"")*ISNUMBER(SEARCH("|"&amp;AA215&amp;"|",'5_ACOMPANHAMENTO'!$AC$3:$AC$4922)))+((AB215&lt;&gt;"")*ISNUMBER(SEARCH("|"&amp;AB215&amp;"|",'5_ACOMPANHAMENTO'!$AC$3:$AC$4922))))&gt;0)),'5_ACOMPANHAMENTO'!$O$3:$O$4922),0))</f>
        <v/>
      </c>
      <c r="G215" s="7">
        <f>IF(OR($B215="",$C215=""),"",D215-F215)</f>
        <v/>
      </c>
      <c r="H215">
        <f>IF(OR($B215="",$C215=""),"",TRIM($B215&amp;"")&amp;"|"&amp;TRIM($C215&amp;""))</f>
        <v/>
      </c>
      <c r="I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",99)),1,99)))</f>
        <v/>
      </c>
      <c r="J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",99)),100,99)))</f>
        <v/>
      </c>
      <c r="K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",99)),199,99)))</f>
        <v/>
      </c>
      <c r="L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",99)),298,99)))</f>
        <v/>
      </c>
      <c r="M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",99)),397,99)))</f>
        <v/>
      </c>
      <c r="N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",99)),496,99)))</f>
        <v/>
      </c>
      <c r="O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",99)),595,99)))</f>
        <v/>
      </c>
      <c r="P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",99)),694,99)))</f>
        <v/>
      </c>
      <c r="Q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",99)),793,99)))</f>
        <v/>
      </c>
      <c r="R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",99)),892,99)))</f>
        <v/>
      </c>
      <c r="S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",99)),991,99)))</f>
        <v/>
      </c>
      <c r="T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",99)),1090,99)))</f>
        <v/>
      </c>
      <c r="U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",99)),1189,99)))</f>
        <v/>
      </c>
      <c r="V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",99)),1288,99)))</f>
        <v/>
      </c>
      <c r="W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",99)),1387,99)))</f>
        <v/>
      </c>
      <c r="X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",99)),1486,99)))</f>
        <v/>
      </c>
      <c r="Y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",99)),1585,99)))</f>
        <v/>
      </c>
      <c r="Z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",99)),1684,99)))</f>
        <v/>
      </c>
      <c r="AA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",99)),1783,99)))</f>
        <v/>
      </c>
      <c r="AB215" s="1">
        <f>IF($B215="","",TRIM(MID(SUBSTITUTE(TRIM(SUBSTITUTE(SUBSTITUTE(SUBSTITUTE(SUBSTITUTE(SUBSTITUTE(SUBSTITUTE(SUBSTITUTE(SUBSTITUTE(SUBSTITUTE(SUBSTITUTE(SUBSTITUTE(SUBSTITUTE(SUBSTITUTE(SUBSTITUTE(TRIM($B215&amp;""),CHAR(10),"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",REPT(" ",99)),1882,99)))</f>
        <v/>
      </c>
    </row>
    <row r="216" hidden="1" ht="14.25" customHeight="1">
      <c r="A216" s="4">
        <f>IF(OR($B216="",$C216=""),"",IFERROR(INDEX('5_ACOMPANHAMENTO'!$A$3:$A$4922,MATCH(1,INDEX(('5_ACOMPANHAMENTO'!$AD$3:$AD$4922=TRIM($C216&amp;""))*('5_ACOMPANHAMENTO'!$AC$3:$AC$4922&lt;&gt;"")*((((I216&lt;&gt;"")*ISNUMBER(SEARCH("|"&amp;I216&amp;"|",'5_ACOMPANHAMENTO'!$AC$3:$AC$4922)))+((J216&lt;&gt;"")*ISNUMBER(SEARCH("|"&amp;J216&amp;"|",'5_ACOMPANHAMENTO'!$AC$3:$AC$4922)))+((K216&lt;&gt;"")*ISNUMBER(SEARCH("|"&amp;K216&amp;"|",'5_ACOMPANHAMENTO'!$AC$3:$AC$4922)))+((L216&lt;&gt;"")*ISNUMBER(SEARCH("|"&amp;L216&amp;"|",'5_ACOMPANHAMENTO'!$AC$3:$AC$4922)))+((M216&lt;&gt;"")*ISNUMBER(SEARCH("|"&amp;M216&amp;"|",'5_ACOMPANHAMENTO'!$AC$3:$AC$4922)))+((N216&lt;&gt;"")*ISNUMBER(SEARCH("|"&amp;N216&amp;"|",'5_ACOMPANHAMENTO'!$AC$3:$AC$4922)))+((O216&lt;&gt;"")*ISNUMBER(SEARCH("|"&amp;O216&amp;"|",'5_ACOMPANHAMENTO'!$AC$3:$AC$4922)))+((P216&lt;&gt;"")*ISNUMBER(SEARCH("|"&amp;P216&amp;"|",'5_ACOMPANHAMENTO'!$AC$3:$AC$4922)))+((Q216&lt;&gt;"")*ISNUMBER(SEARCH("|"&amp;Q216&amp;"|",'5_ACOMPANHAMENTO'!$AC$3:$AC$4922)))+((R216&lt;&gt;"")*ISNUMBER(SEARCH("|"&amp;R216&amp;"|",'5_ACOMPANHAMENTO'!$AC$3:$AC$4922)))+((S216&lt;&gt;"")*ISNUMBER(SEARCH("|"&amp;S216&amp;"|",'5_ACOMPANHAMENTO'!$AC$3:$AC$4922)))+((T216&lt;&gt;"")*ISNUMBER(SEARCH("|"&amp;T216&amp;"|",'5_ACOMPANHAMENTO'!$AC$3:$AC$4922)))+((U216&lt;&gt;"")*ISNUMBER(SEARCH("|"&amp;U216&amp;"|",'5_ACOMPANHAMENTO'!$AC$3:$AC$4922)))+((V216&lt;&gt;"")*ISNUMBER(SEARCH("|"&amp;V216&amp;"|",'5_ACOMPANHAMENTO'!$AC$3:$AC$4922)))+((W216&lt;&gt;"")*ISNUMBER(SEARCH("|"&amp;W216&amp;"|",'5_ACOMPANHAMENTO'!$AC$3:$AC$4922)))+((X216&lt;&gt;"")*ISNUMBER(SEARCH("|"&amp;X216&amp;"|",'5_ACOMPANHAMENTO'!$AC$3:$AC$4922)))+((Y216&lt;&gt;"")*ISNUMBER(SEARCH("|"&amp;Y216&amp;"|",'5_ACOMPANHAMENTO'!$AC$3:$AC$4922)))+((Z216&lt;&gt;"")*ISNUMBER(SEARCH("|"&amp;Z216&amp;"|",'5_ACOMPANHAMENTO'!$AC$3:$AC$4922)))+((AA216&lt;&gt;"")*ISNUMBER(SEARCH("|"&amp;AA216&amp;"|",'5_ACOMPANHAMENTO'!$AC$3:$AC$4922)))+((AB216&lt;&gt;"")*ISNUMBER(SEARCH("|"&amp;AB216&amp;"|",'5_ACOMPANHAMENTO'!$AC$3:$AC$4922))))&gt;0),0),0)),""))</f>
        <v/>
      </c>
      <c r="B216" s="10" t="n">
        <v>10180.10148</v>
      </c>
      <c r="C216" s="10" t="inlineStr">
        <is>
          <t>PADE VELOX</t>
        </is>
      </c>
      <c r="D216" s="4">
        <f>IF(OR($B216="",$C216=""),"",IFERROR(SUMPRODUCT(--(('5_ACOMPANHAMENTO'!$AD$3:$AD$4922=TRIM($C216&amp;""))*('5_ACOMPANHAMENTO'!$AC$3:$AC$4922&lt;&gt;"")*((((I216&lt;&gt;"")*ISNUMBER(SEARCH("|"&amp;I216&amp;"|",'5_ACOMPANHAMENTO'!$AC$3:$AC$4922)))+((J216&lt;&gt;"")*ISNUMBER(SEARCH("|"&amp;J216&amp;"|",'5_ACOMPANHAMENTO'!$AC$3:$AC$4922)))+((K216&lt;&gt;"")*ISNUMBER(SEARCH("|"&amp;K216&amp;"|",'5_ACOMPANHAMENTO'!$AC$3:$AC$4922)))+((L216&lt;&gt;"")*ISNUMBER(SEARCH("|"&amp;L216&amp;"|",'5_ACOMPANHAMENTO'!$AC$3:$AC$4922)))+((M216&lt;&gt;"")*ISNUMBER(SEARCH("|"&amp;M216&amp;"|",'5_ACOMPANHAMENTO'!$AC$3:$AC$4922)))+((N216&lt;&gt;"")*ISNUMBER(SEARCH("|"&amp;N216&amp;"|",'5_ACOMPANHAMENTO'!$AC$3:$AC$4922)))+((O216&lt;&gt;"")*ISNUMBER(SEARCH("|"&amp;O216&amp;"|",'5_ACOMPANHAMENTO'!$AC$3:$AC$4922)))+((P216&lt;&gt;"")*ISNUMBER(SEARCH("|"&amp;P216&amp;"|",'5_ACOMPANHAMENTO'!$AC$3:$AC$4922)))+((Q216&lt;&gt;"")*ISNUMBER(SEARCH("|"&amp;Q216&amp;"|",'5_ACOMPANHAMENTO'!$AC$3:$AC$4922)))+((R216&lt;&gt;"")*ISNUMBER(SEARCH("|"&amp;R216&amp;"|",'5_ACOMPANHAMENTO'!$AC$3:$AC$4922)))+((S216&lt;&gt;"")*ISNUMBER(SEARCH("|"&amp;S216&amp;"|",'5_ACOMPANHAMENTO'!$AC$3:$AC$4922)))+((T216&lt;&gt;"")*ISNUMBER(SEARCH("|"&amp;T216&amp;"|",'5_ACOMPANHAMENTO'!$AC$3:$AC$4922)))+((U216&lt;&gt;"")*ISNUMBER(SEARCH("|"&amp;U216&amp;"|",'5_ACOMPANHAMENTO'!$AC$3:$AC$4922)))+((V216&lt;&gt;"")*ISNUMBER(SEARCH("|"&amp;V216&amp;"|",'5_ACOMPANHAMENTO'!$AC$3:$AC$4922)))+((W216&lt;&gt;"")*ISNUMBER(SEARCH("|"&amp;W216&amp;"|",'5_ACOMPANHAMENTO'!$AC$3:$AC$4922)))+((X216&lt;&gt;"")*ISNUMBER(SEARCH("|"&amp;X216&amp;"|",'5_ACOMPANHAMENTO'!$AC$3:$AC$4922)))+((Y216&lt;&gt;"")*ISNUMBER(SEARCH("|"&amp;Y216&amp;"|",'5_ACOMPANHAMENTO'!$AC$3:$AC$4922)))+((Z216&lt;&gt;"")*ISNUMBER(SEARCH("|"&amp;Z216&amp;"|",'5_ACOMPANHAMENTO'!$AC$3:$AC$4922)))+((AA216&lt;&gt;"")*ISNUMBER(SEARCH("|"&amp;AA216&amp;"|",'5_ACOMPANHAMENTO'!$AC$3:$AC$4922)))+((AB216&lt;&gt;"")*ISNUMBER(SEARCH("|"&amp;AB216&amp;"|",'5_ACOMPANHAMENTO'!$AC$3:$AC$4922))))&gt;0)),'5_ACOMPANHAMENTO'!$J$3:$J$4922),0))</f>
        <v/>
      </c>
      <c r="E216" s="4">
        <f>IF(G216=0,"FINALIZADO",IF(TODAY()&gt;A216,"ATRASADO "&amp;TODAY()-A216&amp;" DIAS","ADIANTADO "&amp;A216-TODAY()&amp;" DIAS"))</f>
        <v/>
      </c>
      <c r="F216" s="7">
        <f>IF(OR($B216="",$C216=""),"",IFERROR(SUMPRODUCT(--(('5_ACOMPANHAMENTO'!$AD$3:$AD$4922=TRIM($C216&amp;""))*('5_ACOMPANHAMENTO'!$AC$3:$AC$4922&lt;&gt;"")*((((I216&lt;&gt;"")*ISNUMBER(SEARCH("|"&amp;I216&amp;"|",'5_ACOMPANHAMENTO'!$AC$3:$AC$4922)))+((J216&lt;&gt;"")*ISNUMBER(SEARCH("|"&amp;J216&amp;"|",'5_ACOMPANHAMENTO'!$AC$3:$AC$4922)))+((K216&lt;&gt;"")*ISNUMBER(SEARCH("|"&amp;K216&amp;"|",'5_ACOMPANHAMENTO'!$AC$3:$AC$4922)))+((L216&lt;&gt;"")*ISNUMBER(SEARCH("|"&amp;L216&amp;"|",'5_ACOMPANHAMENTO'!$AC$3:$AC$4922)))+((M216&lt;&gt;"")*ISNUMBER(SEARCH("|"&amp;M216&amp;"|",'5_ACOMPANHAMENTO'!$AC$3:$AC$4922)))+((N216&lt;&gt;"")*ISNUMBER(SEARCH("|"&amp;N216&amp;"|",'5_ACOMPANHAMENTO'!$AC$3:$AC$4922)))+((O216&lt;&gt;"")*ISNUMBER(SEARCH("|"&amp;O216&amp;"|",'5_ACOMPANHAMENTO'!$AC$3:$AC$4922)))+((P216&lt;&gt;"")*ISNUMBER(SEARCH("|"&amp;P216&amp;"|",'5_ACOMPANHAMENTO'!$AC$3:$AC$4922)))+((Q216&lt;&gt;"")*ISNUMBER(SEARCH("|"&amp;Q216&amp;"|",'5_ACOMPANHAMENTO'!$AC$3:$AC$4922)))+((R216&lt;&gt;"")*ISNUMBER(SEARCH("|"&amp;R216&amp;"|",'5_ACOMPANHAMENTO'!$AC$3:$AC$4922)))+((S216&lt;&gt;"")*ISNUMBER(SEARCH("|"&amp;S216&amp;"|",'5_ACOMPANHAMENTO'!$AC$3:$AC$4922)))+((T216&lt;&gt;"")*ISNUMBER(SEARCH("|"&amp;T216&amp;"|",'5_ACOMPANHAMENTO'!$AC$3:$AC$4922)))+((U216&lt;&gt;"")*ISNUMBER(SEARCH("|"&amp;U216&amp;"|",'5_ACOMPANHAMENTO'!$AC$3:$AC$4922)))+((V216&lt;&gt;"")*ISNUMBER(SEARCH("|"&amp;V216&amp;"|",'5_ACOMPANHAMENTO'!$AC$3:$AC$4922)))+((W216&lt;&gt;"")*ISNUMBER(SEARCH("|"&amp;W216&amp;"|",'5_ACOMPANHAMENTO'!$AC$3:$AC$4922)))+((X216&lt;&gt;"")*ISNUMBER(SEARCH("|"&amp;X216&amp;"|",'5_ACOMPANHAMENTO'!$AC$3:$AC$4922)))+((Y216&lt;&gt;"")*ISNUMBER(SEARCH("|"&amp;Y216&amp;"|",'5_ACOMPANHAMENTO'!$AC$3:$AC$4922)))+((Z216&lt;&gt;"")*ISNUMBER(SEARCH("|"&amp;Z216&amp;"|",'5_ACOMPANHAMENTO'!$AC$3:$AC$4922)))+((AA216&lt;&gt;"")*ISNUMBER(SEARCH("|"&amp;AA216&amp;"|",'5_ACOMPANHAMENTO'!$AC$3:$AC$4922)))+((AB216&lt;&gt;"")*ISNUMBER(SEARCH("|"&amp;AB216&amp;"|",'5_ACOMPANHAMENTO'!$AC$3:$AC$4922))))&gt;0)),'5_ACOMPANHAMENTO'!$O$3:$O$4922),0))</f>
        <v/>
      </c>
      <c r="G216" s="7">
        <f>IF(OR($B216="",$C216=""),"",D216-F216)</f>
        <v/>
      </c>
      <c r="H216">
        <f>IF(OR($B216="",$C216=""),"",TRIM($B216&amp;"")&amp;"|"&amp;TRIM($C216&amp;""))</f>
        <v/>
      </c>
      <c r="I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",99)),1,99)))</f>
        <v/>
      </c>
      <c r="J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",99)),100,99)))</f>
        <v/>
      </c>
      <c r="K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",99)),199,99)))</f>
        <v/>
      </c>
      <c r="L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",99)),298,99)))</f>
        <v/>
      </c>
      <c r="M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",99)),397,99)))</f>
        <v/>
      </c>
      <c r="N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",99)),496,99)))</f>
        <v/>
      </c>
      <c r="O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",99)),595,99)))</f>
        <v/>
      </c>
      <c r="P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",99)),694,99)))</f>
        <v/>
      </c>
      <c r="Q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",99)),793,99)))</f>
        <v/>
      </c>
      <c r="R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",99)),892,99)))</f>
        <v/>
      </c>
      <c r="S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",99)),991,99)))</f>
        <v/>
      </c>
      <c r="T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",99)),1090,99)))</f>
        <v/>
      </c>
      <c r="U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",99)),1189,99)))</f>
        <v/>
      </c>
      <c r="V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",99)),1288,99)))</f>
        <v/>
      </c>
      <c r="W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",99)),1387,99)))</f>
        <v/>
      </c>
      <c r="X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",99)),1486,99)))</f>
        <v/>
      </c>
      <c r="Y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",99)),1585,99)))</f>
        <v/>
      </c>
      <c r="Z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",99)),1684,99)))</f>
        <v/>
      </c>
      <c r="AA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",99)),1783,99)))</f>
        <v/>
      </c>
      <c r="AB216" s="1">
        <f>IF($B216="","",TRIM(MID(SUBSTITUTE(TRIM(SUBSTITUTE(SUBSTITUTE(SUBSTITUTE(SUBSTITUTE(SUBSTITUTE(SUBSTITUTE(SUBSTITUTE(SUBSTITUTE(SUBSTITUTE(SUBSTITUTE(SUBSTITUTE(SUBSTITUTE(SUBSTITUTE(SUBSTITUTE(TRIM($B216&amp;""),CHAR(10),"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",REPT(" ",99)),1882,99)))</f>
        <v/>
      </c>
    </row>
    <row r="217" hidden="1" ht="14.25" customHeight="1">
      <c r="A217" s="4">
        <f>IF(OR($B217="",$C217=""),"",IFERROR(INDEX('5_ACOMPANHAMENTO'!$A$3:$A$4922,MATCH(1,INDEX(('5_ACOMPANHAMENTO'!$AD$3:$AD$4922=TRIM($C217&amp;""))*('5_ACOMPANHAMENTO'!$AC$3:$AC$4922&lt;&gt;"")*((((I217&lt;&gt;"")*ISNUMBER(SEARCH("|"&amp;I217&amp;"|",'5_ACOMPANHAMENTO'!$AC$3:$AC$4922)))+((J217&lt;&gt;"")*ISNUMBER(SEARCH("|"&amp;J217&amp;"|",'5_ACOMPANHAMENTO'!$AC$3:$AC$4922)))+((K217&lt;&gt;"")*ISNUMBER(SEARCH("|"&amp;K217&amp;"|",'5_ACOMPANHAMENTO'!$AC$3:$AC$4922)))+((L217&lt;&gt;"")*ISNUMBER(SEARCH("|"&amp;L217&amp;"|",'5_ACOMPANHAMENTO'!$AC$3:$AC$4922)))+((M217&lt;&gt;"")*ISNUMBER(SEARCH("|"&amp;M217&amp;"|",'5_ACOMPANHAMENTO'!$AC$3:$AC$4922)))+((N217&lt;&gt;"")*ISNUMBER(SEARCH("|"&amp;N217&amp;"|",'5_ACOMPANHAMENTO'!$AC$3:$AC$4922)))+((O217&lt;&gt;"")*ISNUMBER(SEARCH("|"&amp;O217&amp;"|",'5_ACOMPANHAMENTO'!$AC$3:$AC$4922)))+((P217&lt;&gt;"")*ISNUMBER(SEARCH("|"&amp;P217&amp;"|",'5_ACOMPANHAMENTO'!$AC$3:$AC$4922)))+((Q217&lt;&gt;"")*ISNUMBER(SEARCH("|"&amp;Q217&amp;"|",'5_ACOMPANHAMENTO'!$AC$3:$AC$4922)))+((R217&lt;&gt;"")*ISNUMBER(SEARCH("|"&amp;R217&amp;"|",'5_ACOMPANHAMENTO'!$AC$3:$AC$4922)))+((S217&lt;&gt;"")*ISNUMBER(SEARCH("|"&amp;S217&amp;"|",'5_ACOMPANHAMENTO'!$AC$3:$AC$4922)))+((T217&lt;&gt;"")*ISNUMBER(SEARCH("|"&amp;T217&amp;"|",'5_ACOMPANHAMENTO'!$AC$3:$AC$4922)))+((U217&lt;&gt;"")*ISNUMBER(SEARCH("|"&amp;U217&amp;"|",'5_ACOMPANHAMENTO'!$AC$3:$AC$4922)))+((V217&lt;&gt;"")*ISNUMBER(SEARCH("|"&amp;V217&amp;"|",'5_ACOMPANHAMENTO'!$AC$3:$AC$4922)))+((W217&lt;&gt;"")*ISNUMBER(SEARCH("|"&amp;W217&amp;"|",'5_ACOMPANHAMENTO'!$AC$3:$AC$4922)))+((X217&lt;&gt;"")*ISNUMBER(SEARCH("|"&amp;X217&amp;"|",'5_ACOMPANHAMENTO'!$AC$3:$AC$4922)))+((Y217&lt;&gt;"")*ISNUMBER(SEARCH("|"&amp;Y217&amp;"|",'5_ACOMPANHAMENTO'!$AC$3:$AC$4922)))+((Z217&lt;&gt;"")*ISNUMBER(SEARCH("|"&amp;Z217&amp;"|",'5_ACOMPANHAMENTO'!$AC$3:$AC$4922)))+((AA217&lt;&gt;"")*ISNUMBER(SEARCH("|"&amp;AA217&amp;"|",'5_ACOMPANHAMENTO'!$AC$3:$AC$4922)))+((AB217&lt;&gt;"")*ISNUMBER(SEARCH("|"&amp;AB217&amp;"|",'5_ACOMPANHAMENTO'!$AC$3:$AC$4922))))&gt;0),0),0)),""))</f>
        <v/>
      </c>
      <c r="B217" s="10" t="n">
        <v>10180.10148</v>
      </c>
      <c r="C217" s="10" t="inlineStr">
        <is>
          <t>PADE VELOX</t>
        </is>
      </c>
      <c r="D217" s="4">
        <f>IF(OR($B217="",$C217=""),"",IFERROR(SUMPRODUCT(--(('5_ACOMPANHAMENTO'!$AD$3:$AD$4922=TRIM($C217&amp;""))*('5_ACOMPANHAMENTO'!$AC$3:$AC$4922&lt;&gt;"")*((((I217&lt;&gt;"")*ISNUMBER(SEARCH("|"&amp;I217&amp;"|",'5_ACOMPANHAMENTO'!$AC$3:$AC$4922)))+((J217&lt;&gt;"")*ISNUMBER(SEARCH("|"&amp;J217&amp;"|",'5_ACOMPANHAMENTO'!$AC$3:$AC$4922)))+((K217&lt;&gt;"")*ISNUMBER(SEARCH("|"&amp;K217&amp;"|",'5_ACOMPANHAMENTO'!$AC$3:$AC$4922)))+((L217&lt;&gt;"")*ISNUMBER(SEARCH("|"&amp;L217&amp;"|",'5_ACOMPANHAMENTO'!$AC$3:$AC$4922)))+((M217&lt;&gt;"")*ISNUMBER(SEARCH("|"&amp;M217&amp;"|",'5_ACOMPANHAMENTO'!$AC$3:$AC$4922)))+((N217&lt;&gt;"")*ISNUMBER(SEARCH("|"&amp;N217&amp;"|",'5_ACOMPANHAMENTO'!$AC$3:$AC$4922)))+((O217&lt;&gt;"")*ISNUMBER(SEARCH("|"&amp;O217&amp;"|",'5_ACOMPANHAMENTO'!$AC$3:$AC$4922)))+((P217&lt;&gt;"")*ISNUMBER(SEARCH("|"&amp;P217&amp;"|",'5_ACOMPANHAMENTO'!$AC$3:$AC$4922)))+((Q217&lt;&gt;"")*ISNUMBER(SEARCH("|"&amp;Q217&amp;"|",'5_ACOMPANHAMENTO'!$AC$3:$AC$4922)))+((R217&lt;&gt;"")*ISNUMBER(SEARCH("|"&amp;R217&amp;"|",'5_ACOMPANHAMENTO'!$AC$3:$AC$4922)))+((S217&lt;&gt;"")*ISNUMBER(SEARCH("|"&amp;S217&amp;"|",'5_ACOMPANHAMENTO'!$AC$3:$AC$4922)))+((T217&lt;&gt;"")*ISNUMBER(SEARCH("|"&amp;T217&amp;"|",'5_ACOMPANHAMENTO'!$AC$3:$AC$4922)))+((U217&lt;&gt;"")*ISNUMBER(SEARCH("|"&amp;U217&amp;"|",'5_ACOMPANHAMENTO'!$AC$3:$AC$4922)))+((V217&lt;&gt;"")*ISNUMBER(SEARCH("|"&amp;V217&amp;"|",'5_ACOMPANHAMENTO'!$AC$3:$AC$4922)))+((W217&lt;&gt;"")*ISNUMBER(SEARCH("|"&amp;W217&amp;"|",'5_ACOMPANHAMENTO'!$AC$3:$AC$4922)))+((X217&lt;&gt;"")*ISNUMBER(SEARCH("|"&amp;X217&amp;"|",'5_ACOMPANHAMENTO'!$AC$3:$AC$4922)))+((Y217&lt;&gt;"")*ISNUMBER(SEARCH("|"&amp;Y217&amp;"|",'5_ACOMPANHAMENTO'!$AC$3:$AC$4922)))+((Z217&lt;&gt;"")*ISNUMBER(SEARCH("|"&amp;Z217&amp;"|",'5_ACOMPANHAMENTO'!$AC$3:$AC$4922)))+((AA217&lt;&gt;"")*ISNUMBER(SEARCH("|"&amp;AA217&amp;"|",'5_ACOMPANHAMENTO'!$AC$3:$AC$4922)))+((AB217&lt;&gt;"")*ISNUMBER(SEARCH("|"&amp;AB217&amp;"|",'5_ACOMPANHAMENTO'!$AC$3:$AC$4922))))&gt;0)),'5_ACOMPANHAMENTO'!$J$3:$J$4922),0))</f>
        <v/>
      </c>
      <c r="E217" s="4">
        <f>IF(G217=0,"FINALIZADO",IF(TODAY()&gt;A217,"ATRASADO "&amp;TODAY()-A217&amp;" DIAS","ADIANTADO "&amp;A217-TODAY()&amp;" DIAS"))</f>
        <v/>
      </c>
      <c r="F217" s="7">
        <f>IF(OR($B217="",$C217=""),"",IFERROR(SUMPRODUCT(--(('5_ACOMPANHAMENTO'!$AD$3:$AD$4922=TRIM($C217&amp;""))*('5_ACOMPANHAMENTO'!$AC$3:$AC$4922&lt;&gt;"")*((((I217&lt;&gt;"")*ISNUMBER(SEARCH("|"&amp;I217&amp;"|",'5_ACOMPANHAMENTO'!$AC$3:$AC$4922)))+((J217&lt;&gt;"")*ISNUMBER(SEARCH("|"&amp;J217&amp;"|",'5_ACOMPANHAMENTO'!$AC$3:$AC$4922)))+((K217&lt;&gt;"")*ISNUMBER(SEARCH("|"&amp;K217&amp;"|",'5_ACOMPANHAMENTO'!$AC$3:$AC$4922)))+((L217&lt;&gt;"")*ISNUMBER(SEARCH("|"&amp;L217&amp;"|",'5_ACOMPANHAMENTO'!$AC$3:$AC$4922)))+((M217&lt;&gt;"")*ISNUMBER(SEARCH("|"&amp;M217&amp;"|",'5_ACOMPANHAMENTO'!$AC$3:$AC$4922)))+((N217&lt;&gt;"")*ISNUMBER(SEARCH("|"&amp;N217&amp;"|",'5_ACOMPANHAMENTO'!$AC$3:$AC$4922)))+((O217&lt;&gt;"")*ISNUMBER(SEARCH("|"&amp;O217&amp;"|",'5_ACOMPANHAMENTO'!$AC$3:$AC$4922)))+((P217&lt;&gt;"")*ISNUMBER(SEARCH("|"&amp;P217&amp;"|",'5_ACOMPANHAMENTO'!$AC$3:$AC$4922)))+((Q217&lt;&gt;"")*ISNUMBER(SEARCH("|"&amp;Q217&amp;"|",'5_ACOMPANHAMENTO'!$AC$3:$AC$4922)))+((R217&lt;&gt;"")*ISNUMBER(SEARCH("|"&amp;R217&amp;"|",'5_ACOMPANHAMENTO'!$AC$3:$AC$4922)))+((S217&lt;&gt;"")*ISNUMBER(SEARCH("|"&amp;S217&amp;"|",'5_ACOMPANHAMENTO'!$AC$3:$AC$4922)))+((T217&lt;&gt;"")*ISNUMBER(SEARCH("|"&amp;T217&amp;"|",'5_ACOMPANHAMENTO'!$AC$3:$AC$4922)))+((U217&lt;&gt;"")*ISNUMBER(SEARCH("|"&amp;U217&amp;"|",'5_ACOMPANHAMENTO'!$AC$3:$AC$4922)))+((V217&lt;&gt;"")*ISNUMBER(SEARCH("|"&amp;V217&amp;"|",'5_ACOMPANHAMENTO'!$AC$3:$AC$4922)))+((W217&lt;&gt;"")*ISNUMBER(SEARCH("|"&amp;W217&amp;"|",'5_ACOMPANHAMENTO'!$AC$3:$AC$4922)))+((X217&lt;&gt;"")*ISNUMBER(SEARCH("|"&amp;X217&amp;"|",'5_ACOMPANHAMENTO'!$AC$3:$AC$4922)))+((Y217&lt;&gt;"")*ISNUMBER(SEARCH("|"&amp;Y217&amp;"|",'5_ACOMPANHAMENTO'!$AC$3:$AC$4922)))+((Z217&lt;&gt;"")*ISNUMBER(SEARCH("|"&amp;Z217&amp;"|",'5_ACOMPANHAMENTO'!$AC$3:$AC$4922)))+((AA217&lt;&gt;"")*ISNUMBER(SEARCH("|"&amp;AA217&amp;"|",'5_ACOMPANHAMENTO'!$AC$3:$AC$4922)))+((AB217&lt;&gt;"")*ISNUMBER(SEARCH("|"&amp;AB217&amp;"|",'5_ACOMPANHAMENTO'!$AC$3:$AC$4922))))&gt;0)),'5_ACOMPANHAMENTO'!$O$3:$O$4922),0))</f>
        <v/>
      </c>
      <c r="G217" s="7">
        <f>IF(OR($B217="",$C217=""),"",D217-F217)</f>
        <v/>
      </c>
      <c r="H217">
        <f>IF(OR($B217="",$C217=""),"",TRIM($B217&amp;"")&amp;"|"&amp;TRIM($C217&amp;""))</f>
        <v/>
      </c>
      <c r="I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",99)),1,99)))</f>
        <v/>
      </c>
      <c r="J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",99)),100,99)))</f>
        <v/>
      </c>
      <c r="K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",99)),199,99)))</f>
        <v/>
      </c>
      <c r="L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",99)),298,99)))</f>
        <v/>
      </c>
      <c r="M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",99)),397,99)))</f>
        <v/>
      </c>
      <c r="N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",99)),496,99)))</f>
        <v/>
      </c>
      <c r="O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",99)),595,99)))</f>
        <v/>
      </c>
      <c r="P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",99)),694,99)))</f>
        <v/>
      </c>
      <c r="Q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",99)),793,99)))</f>
        <v/>
      </c>
      <c r="R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",99)),892,99)))</f>
        <v/>
      </c>
      <c r="S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",99)),991,99)))</f>
        <v/>
      </c>
      <c r="T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",99)),1090,99)))</f>
        <v/>
      </c>
      <c r="U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",99)),1189,99)))</f>
        <v/>
      </c>
      <c r="V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",99)),1288,99)))</f>
        <v/>
      </c>
      <c r="W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",99)),1387,99)))</f>
        <v/>
      </c>
      <c r="X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",99)),1486,99)))</f>
        <v/>
      </c>
      <c r="Y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",99)),1585,99)))</f>
        <v/>
      </c>
      <c r="Z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",99)),1684,99)))</f>
        <v/>
      </c>
      <c r="AA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",99)),1783,99)))</f>
        <v/>
      </c>
      <c r="AB217" s="1">
        <f>IF($B217="","",TRIM(MID(SUBSTITUTE(TRIM(SUBSTITUTE(SUBSTITUTE(SUBSTITUTE(SUBSTITUTE(SUBSTITUTE(SUBSTITUTE(SUBSTITUTE(SUBSTITUTE(SUBSTITUTE(SUBSTITUTE(SUBSTITUTE(SUBSTITUTE(SUBSTITUTE(SUBSTITUTE(TRIM($B217&amp;""),CHAR(10),"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",REPT(" ",99)),1882,99)))</f>
        <v/>
      </c>
    </row>
    <row r="218" hidden="1" ht="14.25" customHeight="1">
      <c r="A218" s="4">
        <f>IF(OR($B218="",$C218=""),"",IFERROR(INDEX('5_ACOMPANHAMENTO'!$A$3:$A$4922,MATCH(1,INDEX(('5_ACOMPANHAMENTO'!$AD$3:$AD$4922=TRIM($C218&amp;""))*('5_ACOMPANHAMENTO'!$AC$3:$AC$4922&lt;&gt;"")*((((I218&lt;&gt;"")*ISNUMBER(SEARCH("|"&amp;I218&amp;"|",'5_ACOMPANHAMENTO'!$AC$3:$AC$4922)))+((J218&lt;&gt;"")*ISNUMBER(SEARCH("|"&amp;J218&amp;"|",'5_ACOMPANHAMENTO'!$AC$3:$AC$4922)))+((K218&lt;&gt;"")*ISNUMBER(SEARCH("|"&amp;K218&amp;"|",'5_ACOMPANHAMENTO'!$AC$3:$AC$4922)))+((L218&lt;&gt;"")*ISNUMBER(SEARCH("|"&amp;L218&amp;"|",'5_ACOMPANHAMENTO'!$AC$3:$AC$4922)))+((M218&lt;&gt;"")*ISNUMBER(SEARCH("|"&amp;M218&amp;"|",'5_ACOMPANHAMENTO'!$AC$3:$AC$4922)))+((N218&lt;&gt;"")*ISNUMBER(SEARCH("|"&amp;N218&amp;"|",'5_ACOMPANHAMENTO'!$AC$3:$AC$4922)))+((O218&lt;&gt;"")*ISNUMBER(SEARCH("|"&amp;O218&amp;"|",'5_ACOMPANHAMENTO'!$AC$3:$AC$4922)))+((P218&lt;&gt;"")*ISNUMBER(SEARCH("|"&amp;P218&amp;"|",'5_ACOMPANHAMENTO'!$AC$3:$AC$4922)))+((Q218&lt;&gt;"")*ISNUMBER(SEARCH("|"&amp;Q218&amp;"|",'5_ACOMPANHAMENTO'!$AC$3:$AC$4922)))+((R218&lt;&gt;"")*ISNUMBER(SEARCH("|"&amp;R218&amp;"|",'5_ACOMPANHAMENTO'!$AC$3:$AC$4922)))+((S218&lt;&gt;"")*ISNUMBER(SEARCH("|"&amp;S218&amp;"|",'5_ACOMPANHAMENTO'!$AC$3:$AC$4922)))+((T218&lt;&gt;"")*ISNUMBER(SEARCH("|"&amp;T218&amp;"|",'5_ACOMPANHAMENTO'!$AC$3:$AC$4922)))+((U218&lt;&gt;"")*ISNUMBER(SEARCH("|"&amp;U218&amp;"|",'5_ACOMPANHAMENTO'!$AC$3:$AC$4922)))+((V218&lt;&gt;"")*ISNUMBER(SEARCH("|"&amp;V218&amp;"|",'5_ACOMPANHAMENTO'!$AC$3:$AC$4922)))+((W218&lt;&gt;"")*ISNUMBER(SEARCH("|"&amp;W218&amp;"|",'5_ACOMPANHAMENTO'!$AC$3:$AC$4922)))+((X218&lt;&gt;"")*ISNUMBER(SEARCH("|"&amp;X218&amp;"|",'5_ACOMPANHAMENTO'!$AC$3:$AC$4922)))+((Y218&lt;&gt;"")*ISNUMBER(SEARCH("|"&amp;Y218&amp;"|",'5_ACOMPANHAMENTO'!$AC$3:$AC$4922)))+((Z218&lt;&gt;"")*ISNUMBER(SEARCH("|"&amp;Z218&amp;"|",'5_ACOMPANHAMENTO'!$AC$3:$AC$4922)))+((AA218&lt;&gt;"")*ISNUMBER(SEARCH("|"&amp;AA218&amp;"|",'5_ACOMPANHAMENTO'!$AC$3:$AC$4922)))+((AB218&lt;&gt;"")*ISNUMBER(SEARCH("|"&amp;AB218&amp;"|",'5_ACOMPANHAMENTO'!$AC$3:$AC$4922))))&gt;0),0),0)),""))</f>
        <v/>
      </c>
      <c r="B218" s="10" t="inlineStr">
        <is>
          <t>10149,10150,10151,10152,10153,10154</t>
        </is>
      </c>
      <c r="C218" s="10" t="inlineStr">
        <is>
          <t>PU</t>
        </is>
      </c>
      <c r="D218" s="4">
        <f>IF(OR($B218="",$C218=""),"",IFERROR(SUMPRODUCT(--(('5_ACOMPANHAMENTO'!$AD$3:$AD$4922=TRIM($C218&amp;""))*('5_ACOMPANHAMENTO'!$AC$3:$AC$4922&lt;&gt;"")*((((I218&lt;&gt;"")*ISNUMBER(SEARCH("|"&amp;I218&amp;"|",'5_ACOMPANHAMENTO'!$AC$3:$AC$4922)))+((J218&lt;&gt;"")*ISNUMBER(SEARCH("|"&amp;J218&amp;"|",'5_ACOMPANHAMENTO'!$AC$3:$AC$4922)))+((K218&lt;&gt;"")*ISNUMBER(SEARCH("|"&amp;K218&amp;"|",'5_ACOMPANHAMENTO'!$AC$3:$AC$4922)))+((L218&lt;&gt;"")*ISNUMBER(SEARCH("|"&amp;L218&amp;"|",'5_ACOMPANHAMENTO'!$AC$3:$AC$4922)))+((M218&lt;&gt;"")*ISNUMBER(SEARCH("|"&amp;M218&amp;"|",'5_ACOMPANHAMENTO'!$AC$3:$AC$4922)))+((N218&lt;&gt;"")*ISNUMBER(SEARCH("|"&amp;N218&amp;"|",'5_ACOMPANHAMENTO'!$AC$3:$AC$4922)))+((O218&lt;&gt;"")*ISNUMBER(SEARCH("|"&amp;O218&amp;"|",'5_ACOMPANHAMENTO'!$AC$3:$AC$4922)))+((P218&lt;&gt;"")*ISNUMBER(SEARCH("|"&amp;P218&amp;"|",'5_ACOMPANHAMENTO'!$AC$3:$AC$4922)))+((Q218&lt;&gt;"")*ISNUMBER(SEARCH("|"&amp;Q218&amp;"|",'5_ACOMPANHAMENTO'!$AC$3:$AC$4922)))+((R218&lt;&gt;"")*ISNUMBER(SEARCH("|"&amp;R218&amp;"|",'5_ACOMPANHAMENTO'!$AC$3:$AC$4922)))+((S218&lt;&gt;"")*ISNUMBER(SEARCH("|"&amp;S218&amp;"|",'5_ACOMPANHAMENTO'!$AC$3:$AC$4922)))+((T218&lt;&gt;"")*ISNUMBER(SEARCH("|"&amp;T218&amp;"|",'5_ACOMPANHAMENTO'!$AC$3:$AC$4922)))+((U218&lt;&gt;"")*ISNUMBER(SEARCH("|"&amp;U218&amp;"|",'5_ACOMPANHAMENTO'!$AC$3:$AC$4922)))+((V218&lt;&gt;"")*ISNUMBER(SEARCH("|"&amp;V218&amp;"|",'5_ACOMPANHAMENTO'!$AC$3:$AC$4922)))+((W218&lt;&gt;"")*ISNUMBER(SEARCH("|"&amp;W218&amp;"|",'5_ACOMPANHAMENTO'!$AC$3:$AC$4922)))+((X218&lt;&gt;"")*ISNUMBER(SEARCH("|"&amp;X218&amp;"|",'5_ACOMPANHAMENTO'!$AC$3:$AC$4922)))+((Y218&lt;&gt;"")*ISNUMBER(SEARCH("|"&amp;Y218&amp;"|",'5_ACOMPANHAMENTO'!$AC$3:$AC$4922)))+((Z218&lt;&gt;"")*ISNUMBER(SEARCH("|"&amp;Z218&amp;"|",'5_ACOMPANHAMENTO'!$AC$3:$AC$4922)))+((AA218&lt;&gt;"")*ISNUMBER(SEARCH("|"&amp;AA218&amp;"|",'5_ACOMPANHAMENTO'!$AC$3:$AC$4922)))+((AB218&lt;&gt;"")*ISNUMBER(SEARCH("|"&amp;AB218&amp;"|",'5_ACOMPANHAMENTO'!$AC$3:$AC$4922))))&gt;0)),'5_ACOMPANHAMENTO'!$J$3:$J$4922),0))</f>
        <v/>
      </c>
      <c r="E218" s="4">
        <f>IF(G218=0,"FINALIZADO",IF(TODAY()&gt;A218,"ATRASADO "&amp;TODAY()-A218&amp;" DIAS","ADIANTADO "&amp;A218-TODAY()&amp;" DIAS"))</f>
        <v/>
      </c>
      <c r="F218" s="7">
        <f>IF(OR($B218="",$C218=""),"",IFERROR(SUMPRODUCT(--(('5_ACOMPANHAMENTO'!$AD$3:$AD$4922=TRIM($C218&amp;""))*('5_ACOMPANHAMENTO'!$AC$3:$AC$4922&lt;&gt;"")*((((I218&lt;&gt;"")*ISNUMBER(SEARCH("|"&amp;I218&amp;"|",'5_ACOMPANHAMENTO'!$AC$3:$AC$4922)))+((J218&lt;&gt;"")*ISNUMBER(SEARCH("|"&amp;J218&amp;"|",'5_ACOMPANHAMENTO'!$AC$3:$AC$4922)))+((K218&lt;&gt;"")*ISNUMBER(SEARCH("|"&amp;K218&amp;"|",'5_ACOMPANHAMENTO'!$AC$3:$AC$4922)))+((L218&lt;&gt;"")*ISNUMBER(SEARCH("|"&amp;L218&amp;"|",'5_ACOMPANHAMENTO'!$AC$3:$AC$4922)))+((M218&lt;&gt;"")*ISNUMBER(SEARCH("|"&amp;M218&amp;"|",'5_ACOMPANHAMENTO'!$AC$3:$AC$4922)))+((N218&lt;&gt;"")*ISNUMBER(SEARCH("|"&amp;N218&amp;"|",'5_ACOMPANHAMENTO'!$AC$3:$AC$4922)))+((O218&lt;&gt;"")*ISNUMBER(SEARCH("|"&amp;O218&amp;"|",'5_ACOMPANHAMENTO'!$AC$3:$AC$4922)))+((P218&lt;&gt;"")*ISNUMBER(SEARCH("|"&amp;P218&amp;"|",'5_ACOMPANHAMENTO'!$AC$3:$AC$4922)))+((Q218&lt;&gt;"")*ISNUMBER(SEARCH("|"&amp;Q218&amp;"|",'5_ACOMPANHAMENTO'!$AC$3:$AC$4922)))+((R218&lt;&gt;"")*ISNUMBER(SEARCH("|"&amp;R218&amp;"|",'5_ACOMPANHAMENTO'!$AC$3:$AC$4922)))+((S218&lt;&gt;"")*ISNUMBER(SEARCH("|"&amp;S218&amp;"|",'5_ACOMPANHAMENTO'!$AC$3:$AC$4922)))+((T218&lt;&gt;"")*ISNUMBER(SEARCH("|"&amp;T218&amp;"|",'5_ACOMPANHAMENTO'!$AC$3:$AC$4922)))+((U218&lt;&gt;"")*ISNUMBER(SEARCH("|"&amp;U218&amp;"|",'5_ACOMPANHAMENTO'!$AC$3:$AC$4922)))+((V218&lt;&gt;"")*ISNUMBER(SEARCH("|"&amp;V218&amp;"|",'5_ACOMPANHAMENTO'!$AC$3:$AC$4922)))+((W218&lt;&gt;"")*ISNUMBER(SEARCH("|"&amp;W218&amp;"|",'5_ACOMPANHAMENTO'!$AC$3:$AC$4922)))+((X218&lt;&gt;"")*ISNUMBER(SEARCH("|"&amp;X218&amp;"|",'5_ACOMPANHAMENTO'!$AC$3:$AC$4922)))+((Y218&lt;&gt;"")*ISNUMBER(SEARCH("|"&amp;Y218&amp;"|",'5_ACOMPANHAMENTO'!$AC$3:$AC$4922)))+((Z218&lt;&gt;"")*ISNUMBER(SEARCH("|"&amp;Z218&amp;"|",'5_ACOMPANHAMENTO'!$AC$3:$AC$4922)))+((AA218&lt;&gt;"")*ISNUMBER(SEARCH("|"&amp;AA218&amp;"|",'5_ACOMPANHAMENTO'!$AC$3:$AC$4922)))+((AB218&lt;&gt;"")*ISNUMBER(SEARCH("|"&amp;AB218&amp;"|",'5_ACOMPANHAMENTO'!$AC$3:$AC$4922))))&gt;0)),'5_ACOMPANHAMENTO'!$O$3:$O$4922),0))</f>
        <v/>
      </c>
      <c r="G218" s="7">
        <f>IF(OR($B218="",$C218=""),"",D218-F218)</f>
        <v/>
      </c>
      <c r="H218">
        <f>IF(OR($B218="",$C218=""),"",TRIM($B218&amp;"")&amp;"|"&amp;TRIM($C218&amp;""))</f>
        <v/>
      </c>
      <c r="I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",99)),1,99)))</f>
        <v/>
      </c>
      <c r="J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",99)),100,99)))</f>
        <v/>
      </c>
      <c r="K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",99)),199,99)))</f>
        <v/>
      </c>
      <c r="L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",99)),298,99)))</f>
        <v/>
      </c>
      <c r="M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",99)),397,99)))</f>
        <v/>
      </c>
      <c r="N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",99)),496,99)))</f>
        <v/>
      </c>
      <c r="O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",99)),595,99)))</f>
        <v/>
      </c>
      <c r="P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",99)),694,99)))</f>
        <v/>
      </c>
      <c r="Q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",99)),793,99)))</f>
        <v/>
      </c>
      <c r="R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",99)),892,99)))</f>
        <v/>
      </c>
      <c r="S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",99)),991,99)))</f>
        <v/>
      </c>
      <c r="T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",99)),1090,99)))</f>
        <v/>
      </c>
      <c r="U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",99)),1189,99)))</f>
        <v/>
      </c>
      <c r="V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",99)),1288,99)))</f>
        <v/>
      </c>
      <c r="W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",99)),1387,99)))</f>
        <v/>
      </c>
      <c r="X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",99)),1486,99)))</f>
        <v/>
      </c>
      <c r="Y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",99)),1585,99)))</f>
        <v/>
      </c>
      <c r="Z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",99)),1684,99)))</f>
        <v/>
      </c>
      <c r="AA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",99)),1783,99)))</f>
        <v/>
      </c>
      <c r="AB218" s="1">
        <f>IF($B218="","",TRIM(MID(SUBSTITUTE(TRIM(SUBSTITUTE(SUBSTITUTE(SUBSTITUTE(SUBSTITUTE(SUBSTITUTE(SUBSTITUTE(SUBSTITUTE(SUBSTITUTE(SUBSTITUTE(SUBSTITUTE(SUBSTITUTE(SUBSTITUTE(SUBSTITUTE(SUBSTITUTE(TRIM($B218&amp;""),CHAR(10),"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",REPT(" ",99)),1882,99)))</f>
        <v/>
      </c>
    </row>
    <row r="219" hidden="1" ht="14.25" customHeight="1">
      <c r="A219" s="4">
        <f>IF(OR($B219="",$C219=""),"",IFERROR(INDEX('5_ACOMPANHAMENTO'!$A$3:$A$4922,MATCH(1,INDEX(('5_ACOMPANHAMENTO'!$AD$3:$AD$4922=TRIM($C219&amp;""))*('5_ACOMPANHAMENTO'!$AC$3:$AC$4922&lt;&gt;"")*((((I219&lt;&gt;"")*ISNUMBER(SEARCH("|"&amp;I219&amp;"|",'5_ACOMPANHAMENTO'!$AC$3:$AC$4922)))+((J219&lt;&gt;"")*ISNUMBER(SEARCH("|"&amp;J219&amp;"|",'5_ACOMPANHAMENTO'!$AC$3:$AC$4922)))+((K219&lt;&gt;"")*ISNUMBER(SEARCH("|"&amp;K219&amp;"|",'5_ACOMPANHAMENTO'!$AC$3:$AC$4922)))+((L219&lt;&gt;"")*ISNUMBER(SEARCH("|"&amp;L219&amp;"|",'5_ACOMPANHAMENTO'!$AC$3:$AC$4922)))+((M219&lt;&gt;"")*ISNUMBER(SEARCH("|"&amp;M219&amp;"|",'5_ACOMPANHAMENTO'!$AC$3:$AC$4922)))+((N219&lt;&gt;"")*ISNUMBER(SEARCH("|"&amp;N219&amp;"|",'5_ACOMPANHAMENTO'!$AC$3:$AC$4922)))+((O219&lt;&gt;"")*ISNUMBER(SEARCH("|"&amp;O219&amp;"|",'5_ACOMPANHAMENTO'!$AC$3:$AC$4922)))+((P219&lt;&gt;"")*ISNUMBER(SEARCH("|"&amp;P219&amp;"|",'5_ACOMPANHAMENTO'!$AC$3:$AC$4922)))+((Q219&lt;&gt;"")*ISNUMBER(SEARCH("|"&amp;Q219&amp;"|",'5_ACOMPANHAMENTO'!$AC$3:$AC$4922)))+((R219&lt;&gt;"")*ISNUMBER(SEARCH("|"&amp;R219&amp;"|",'5_ACOMPANHAMENTO'!$AC$3:$AC$4922)))+((S219&lt;&gt;"")*ISNUMBER(SEARCH("|"&amp;S219&amp;"|",'5_ACOMPANHAMENTO'!$AC$3:$AC$4922)))+((T219&lt;&gt;"")*ISNUMBER(SEARCH("|"&amp;T219&amp;"|",'5_ACOMPANHAMENTO'!$AC$3:$AC$4922)))+((U219&lt;&gt;"")*ISNUMBER(SEARCH("|"&amp;U219&amp;"|",'5_ACOMPANHAMENTO'!$AC$3:$AC$4922)))+((V219&lt;&gt;"")*ISNUMBER(SEARCH("|"&amp;V219&amp;"|",'5_ACOMPANHAMENTO'!$AC$3:$AC$4922)))+((W219&lt;&gt;"")*ISNUMBER(SEARCH("|"&amp;W219&amp;"|",'5_ACOMPANHAMENTO'!$AC$3:$AC$4922)))+((X219&lt;&gt;"")*ISNUMBER(SEARCH("|"&amp;X219&amp;"|",'5_ACOMPANHAMENTO'!$AC$3:$AC$4922)))+((Y219&lt;&gt;"")*ISNUMBER(SEARCH("|"&amp;Y219&amp;"|",'5_ACOMPANHAMENTO'!$AC$3:$AC$4922)))+((Z219&lt;&gt;"")*ISNUMBER(SEARCH("|"&amp;Z219&amp;"|",'5_ACOMPANHAMENTO'!$AC$3:$AC$4922)))+((AA219&lt;&gt;"")*ISNUMBER(SEARCH("|"&amp;AA219&amp;"|",'5_ACOMPANHAMENTO'!$AC$3:$AC$4922)))+((AB219&lt;&gt;"")*ISNUMBER(SEARCH("|"&amp;AB219&amp;"|",'5_ACOMPANHAMENTO'!$AC$3:$AC$4922))))&gt;0),0),0)),""))</f>
        <v/>
      </c>
      <c r="B219" s="10" t="inlineStr">
        <is>
          <t>10149,10150,10151,10152,10153,10155</t>
        </is>
      </c>
      <c r="C219" s="10" t="inlineStr">
        <is>
          <t>PU</t>
        </is>
      </c>
      <c r="D219" s="4">
        <f>IF(OR($B219="",$C219=""),"",IFERROR(SUMPRODUCT(--(('5_ACOMPANHAMENTO'!$AD$3:$AD$4922=TRIM($C219&amp;""))*('5_ACOMPANHAMENTO'!$AC$3:$AC$4922&lt;&gt;"")*((((I219&lt;&gt;"")*ISNUMBER(SEARCH("|"&amp;I219&amp;"|",'5_ACOMPANHAMENTO'!$AC$3:$AC$4922)))+((J219&lt;&gt;"")*ISNUMBER(SEARCH("|"&amp;J219&amp;"|",'5_ACOMPANHAMENTO'!$AC$3:$AC$4922)))+((K219&lt;&gt;"")*ISNUMBER(SEARCH("|"&amp;K219&amp;"|",'5_ACOMPANHAMENTO'!$AC$3:$AC$4922)))+((L219&lt;&gt;"")*ISNUMBER(SEARCH("|"&amp;L219&amp;"|",'5_ACOMPANHAMENTO'!$AC$3:$AC$4922)))+((M219&lt;&gt;"")*ISNUMBER(SEARCH("|"&amp;M219&amp;"|",'5_ACOMPANHAMENTO'!$AC$3:$AC$4922)))+((N219&lt;&gt;"")*ISNUMBER(SEARCH("|"&amp;N219&amp;"|",'5_ACOMPANHAMENTO'!$AC$3:$AC$4922)))+((O219&lt;&gt;"")*ISNUMBER(SEARCH("|"&amp;O219&amp;"|",'5_ACOMPANHAMENTO'!$AC$3:$AC$4922)))+((P219&lt;&gt;"")*ISNUMBER(SEARCH("|"&amp;P219&amp;"|",'5_ACOMPANHAMENTO'!$AC$3:$AC$4922)))+((Q219&lt;&gt;"")*ISNUMBER(SEARCH("|"&amp;Q219&amp;"|",'5_ACOMPANHAMENTO'!$AC$3:$AC$4922)))+((R219&lt;&gt;"")*ISNUMBER(SEARCH("|"&amp;R219&amp;"|",'5_ACOMPANHAMENTO'!$AC$3:$AC$4922)))+((S219&lt;&gt;"")*ISNUMBER(SEARCH("|"&amp;S219&amp;"|",'5_ACOMPANHAMENTO'!$AC$3:$AC$4922)))+((T219&lt;&gt;"")*ISNUMBER(SEARCH("|"&amp;T219&amp;"|",'5_ACOMPANHAMENTO'!$AC$3:$AC$4922)))+((U219&lt;&gt;"")*ISNUMBER(SEARCH("|"&amp;U219&amp;"|",'5_ACOMPANHAMENTO'!$AC$3:$AC$4922)))+((V219&lt;&gt;"")*ISNUMBER(SEARCH("|"&amp;V219&amp;"|",'5_ACOMPANHAMENTO'!$AC$3:$AC$4922)))+((W219&lt;&gt;"")*ISNUMBER(SEARCH("|"&amp;W219&amp;"|",'5_ACOMPANHAMENTO'!$AC$3:$AC$4922)))+((X219&lt;&gt;"")*ISNUMBER(SEARCH("|"&amp;X219&amp;"|",'5_ACOMPANHAMENTO'!$AC$3:$AC$4922)))+((Y219&lt;&gt;"")*ISNUMBER(SEARCH("|"&amp;Y219&amp;"|",'5_ACOMPANHAMENTO'!$AC$3:$AC$4922)))+((Z219&lt;&gt;"")*ISNUMBER(SEARCH("|"&amp;Z219&amp;"|",'5_ACOMPANHAMENTO'!$AC$3:$AC$4922)))+((AA219&lt;&gt;"")*ISNUMBER(SEARCH("|"&amp;AA219&amp;"|",'5_ACOMPANHAMENTO'!$AC$3:$AC$4922)))+((AB219&lt;&gt;"")*ISNUMBER(SEARCH("|"&amp;AB219&amp;"|",'5_ACOMPANHAMENTO'!$AC$3:$AC$4922))))&gt;0)),'5_ACOMPANHAMENTO'!$J$3:$J$4922),0))</f>
        <v/>
      </c>
      <c r="E219" s="4">
        <f>IF(G219=0,"FINALIZADO",IF(TODAY()&gt;A219,"ATRASADO "&amp;TODAY()-A219&amp;" DIAS","ADIANTADO "&amp;A219-TODAY()&amp;" DIAS"))</f>
        <v/>
      </c>
      <c r="F219" s="7">
        <f>IF(OR($B219="",$C219=""),"",IFERROR(SUMPRODUCT(--(('5_ACOMPANHAMENTO'!$AD$3:$AD$4922=TRIM($C219&amp;""))*('5_ACOMPANHAMENTO'!$AC$3:$AC$4922&lt;&gt;"")*((((I219&lt;&gt;"")*ISNUMBER(SEARCH("|"&amp;I219&amp;"|",'5_ACOMPANHAMENTO'!$AC$3:$AC$4922)))+((J219&lt;&gt;"")*ISNUMBER(SEARCH("|"&amp;J219&amp;"|",'5_ACOMPANHAMENTO'!$AC$3:$AC$4922)))+((K219&lt;&gt;"")*ISNUMBER(SEARCH("|"&amp;K219&amp;"|",'5_ACOMPANHAMENTO'!$AC$3:$AC$4922)))+((L219&lt;&gt;"")*ISNUMBER(SEARCH("|"&amp;L219&amp;"|",'5_ACOMPANHAMENTO'!$AC$3:$AC$4922)))+((M219&lt;&gt;"")*ISNUMBER(SEARCH("|"&amp;M219&amp;"|",'5_ACOMPANHAMENTO'!$AC$3:$AC$4922)))+((N219&lt;&gt;"")*ISNUMBER(SEARCH("|"&amp;N219&amp;"|",'5_ACOMPANHAMENTO'!$AC$3:$AC$4922)))+((O219&lt;&gt;"")*ISNUMBER(SEARCH("|"&amp;O219&amp;"|",'5_ACOMPANHAMENTO'!$AC$3:$AC$4922)))+((P219&lt;&gt;"")*ISNUMBER(SEARCH("|"&amp;P219&amp;"|",'5_ACOMPANHAMENTO'!$AC$3:$AC$4922)))+((Q219&lt;&gt;"")*ISNUMBER(SEARCH("|"&amp;Q219&amp;"|",'5_ACOMPANHAMENTO'!$AC$3:$AC$4922)))+((R219&lt;&gt;"")*ISNUMBER(SEARCH("|"&amp;R219&amp;"|",'5_ACOMPANHAMENTO'!$AC$3:$AC$4922)))+((S219&lt;&gt;"")*ISNUMBER(SEARCH("|"&amp;S219&amp;"|",'5_ACOMPANHAMENTO'!$AC$3:$AC$4922)))+((T219&lt;&gt;"")*ISNUMBER(SEARCH("|"&amp;T219&amp;"|",'5_ACOMPANHAMENTO'!$AC$3:$AC$4922)))+((U219&lt;&gt;"")*ISNUMBER(SEARCH("|"&amp;U219&amp;"|",'5_ACOMPANHAMENTO'!$AC$3:$AC$4922)))+((V219&lt;&gt;"")*ISNUMBER(SEARCH("|"&amp;V219&amp;"|",'5_ACOMPANHAMENTO'!$AC$3:$AC$4922)))+((W219&lt;&gt;"")*ISNUMBER(SEARCH("|"&amp;W219&amp;"|",'5_ACOMPANHAMENTO'!$AC$3:$AC$4922)))+((X219&lt;&gt;"")*ISNUMBER(SEARCH("|"&amp;X219&amp;"|",'5_ACOMPANHAMENTO'!$AC$3:$AC$4922)))+((Y219&lt;&gt;"")*ISNUMBER(SEARCH("|"&amp;Y219&amp;"|",'5_ACOMPANHAMENTO'!$AC$3:$AC$4922)))+((Z219&lt;&gt;"")*ISNUMBER(SEARCH("|"&amp;Z219&amp;"|",'5_ACOMPANHAMENTO'!$AC$3:$AC$4922)))+((AA219&lt;&gt;"")*ISNUMBER(SEARCH("|"&amp;AA219&amp;"|",'5_ACOMPANHAMENTO'!$AC$3:$AC$4922)))+((AB219&lt;&gt;"")*ISNUMBER(SEARCH("|"&amp;AB219&amp;"|",'5_ACOMPANHAMENTO'!$AC$3:$AC$4922))))&gt;0)),'5_ACOMPANHAMENTO'!$O$3:$O$4922),0))</f>
        <v/>
      </c>
      <c r="G219" s="7">
        <f>IF(OR($B219="",$C219=""),"",D219-F219)</f>
        <v/>
      </c>
      <c r="H219">
        <f>IF(OR($B219="",$C219=""),"",TRIM($B219&amp;"")&amp;"|"&amp;TRIM($C219&amp;""))</f>
        <v/>
      </c>
      <c r="I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",99)),1,99)))</f>
        <v/>
      </c>
      <c r="J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",99)),100,99)))</f>
        <v/>
      </c>
      <c r="K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",99)),199,99)))</f>
        <v/>
      </c>
      <c r="L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",99)),298,99)))</f>
        <v/>
      </c>
      <c r="M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",99)),397,99)))</f>
        <v/>
      </c>
      <c r="N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",99)),496,99)))</f>
        <v/>
      </c>
      <c r="O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",99)),595,99)))</f>
        <v/>
      </c>
      <c r="P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",99)),694,99)))</f>
        <v/>
      </c>
      <c r="Q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",99)),793,99)))</f>
        <v/>
      </c>
      <c r="R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",99)),892,99)))</f>
        <v/>
      </c>
      <c r="S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",99)),991,99)))</f>
        <v/>
      </c>
      <c r="T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",99)),1090,99)))</f>
        <v/>
      </c>
      <c r="U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",99)),1189,99)))</f>
        <v/>
      </c>
      <c r="V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",99)),1288,99)))</f>
        <v/>
      </c>
      <c r="W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",99)),1387,99)))</f>
        <v/>
      </c>
      <c r="X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",99)),1486,99)))</f>
        <v/>
      </c>
      <c r="Y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",99)),1585,99)))</f>
        <v/>
      </c>
      <c r="Z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",99)),1684,99)))</f>
        <v/>
      </c>
      <c r="AA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",99)),1783,99)))</f>
        <v/>
      </c>
      <c r="AB219" s="1">
        <f>IF($B219="","",TRIM(MID(SUBSTITUTE(TRIM(SUBSTITUTE(SUBSTITUTE(SUBSTITUTE(SUBSTITUTE(SUBSTITUTE(SUBSTITUTE(SUBSTITUTE(SUBSTITUTE(SUBSTITUTE(SUBSTITUTE(SUBSTITUTE(SUBSTITUTE(SUBSTITUTE(SUBSTITUTE(TRIM($B219&amp;""),CHAR(10),"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",REPT(" ",99)),1882,99)))</f>
        <v/>
      </c>
    </row>
    <row r="220" hidden="1" ht="14.25" customHeight="1">
      <c r="A220" s="4">
        <f>IF(OR($B220="",$C220=""),"",IFERROR(INDEX('5_ACOMPANHAMENTO'!$A$3:$A$4922,MATCH(1,INDEX(('5_ACOMPANHAMENTO'!$AD$3:$AD$4922=TRIM($C220&amp;""))*('5_ACOMPANHAMENTO'!$AC$3:$AC$4922&lt;&gt;"")*((((I220&lt;&gt;"")*ISNUMBER(SEARCH("|"&amp;I220&amp;"|",'5_ACOMPANHAMENTO'!$AC$3:$AC$4922)))+((J220&lt;&gt;"")*ISNUMBER(SEARCH("|"&amp;J220&amp;"|",'5_ACOMPANHAMENTO'!$AC$3:$AC$4922)))+((K220&lt;&gt;"")*ISNUMBER(SEARCH("|"&amp;K220&amp;"|",'5_ACOMPANHAMENTO'!$AC$3:$AC$4922)))+((L220&lt;&gt;"")*ISNUMBER(SEARCH("|"&amp;L220&amp;"|",'5_ACOMPANHAMENTO'!$AC$3:$AC$4922)))+((M220&lt;&gt;"")*ISNUMBER(SEARCH("|"&amp;M220&amp;"|",'5_ACOMPANHAMENTO'!$AC$3:$AC$4922)))+((N220&lt;&gt;"")*ISNUMBER(SEARCH("|"&amp;N220&amp;"|",'5_ACOMPANHAMENTO'!$AC$3:$AC$4922)))+((O220&lt;&gt;"")*ISNUMBER(SEARCH("|"&amp;O220&amp;"|",'5_ACOMPANHAMENTO'!$AC$3:$AC$4922)))+((P220&lt;&gt;"")*ISNUMBER(SEARCH("|"&amp;P220&amp;"|",'5_ACOMPANHAMENTO'!$AC$3:$AC$4922)))+((Q220&lt;&gt;"")*ISNUMBER(SEARCH("|"&amp;Q220&amp;"|",'5_ACOMPANHAMENTO'!$AC$3:$AC$4922)))+((R220&lt;&gt;"")*ISNUMBER(SEARCH("|"&amp;R220&amp;"|",'5_ACOMPANHAMENTO'!$AC$3:$AC$4922)))+((S220&lt;&gt;"")*ISNUMBER(SEARCH("|"&amp;S220&amp;"|",'5_ACOMPANHAMENTO'!$AC$3:$AC$4922)))+((T220&lt;&gt;"")*ISNUMBER(SEARCH("|"&amp;T220&amp;"|",'5_ACOMPANHAMENTO'!$AC$3:$AC$4922)))+((U220&lt;&gt;"")*ISNUMBER(SEARCH("|"&amp;U220&amp;"|",'5_ACOMPANHAMENTO'!$AC$3:$AC$4922)))+((V220&lt;&gt;"")*ISNUMBER(SEARCH("|"&amp;V220&amp;"|",'5_ACOMPANHAMENTO'!$AC$3:$AC$4922)))+((W220&lt;&gt;"")*ISNUMBER(SEARCH("|"&amp;W220&amp;"|",'5_ACOMPANHAMENTO'!$AC$3:$AC$4922)))+((X220&lt;&gt;"")*ISNUMBER(SEARCH("|"&amp;X220&amp;"|",'5_ACOMPANHAMENTO'!$AC$3:$AC$4922)))+((Y220&lt;&gt;"")*ISNUMBER(SEARCH("|"&amp;Y220&amp;"|",'5_ACOMPANHAMENTO'!$AC$3:$AC$4922)))+((Z220&lt;&gt;"")*ISNUMBER(SEARCH("|"&amp;Z220&amp;"|",'5_ACOMPANHAMENTO'!$AC$3:$AC$4922)))+((AA220&lt;&gt;"")*ISNUMBER(SEARCH("|"&amp;AA220&amp;"|",'5_ACOMPANHAMENTO'!$AC$3:$AC$4922)))+((AB220&lt;&gt;"")*ISNUMBER(SEARCH("|"&amp;AB220&amp;"|",'5_ACOMPANHAMENTO'!$AC$3:$AC$4922))))&gt;0),0),0)),""))</f>
        <v/>
      </c>
      <c r="B220" s="10" t="inlineStr">
        <is>
          <t>10149,10150,10151,10152,10153,10156</t>
        </is>
      </c>
      <c r="C220" s="10" t="inlineStr">
        <is>
          <t>PU</t>
        </is>
      </c>
      <c r="D220" s="4">
        <f>IF(OR($B220="",$C220=""),"",IFERROR(SUMPRODUCT(--(('5_ACOMPANHAMENTO'!$AD$3:$AD$4922=TRIM($C220&amp;""))*('5_ACOMPANHAMENTO'!$AC$3:$AC$4922&lt;&gt;"")*((((I220&lt;&gt;"")*ISNUMBER(SEARCH("|"&amp;I220&amp;"|",'5_ACOMPANHAMENTO'!$AC$3:$AC$4922)))+((J220&lt;&gt;"")*ISNUMBER(SEARCH("|"&amp;J220&amp;"|",'5_ACOMPANHAMENTO'!$AC$3:$AC$4922)))+((K220&lt;&gt;"")*ISNUMBER(SEARCH("|"&amp;K220&amp;"|",'5_ACOMPANHAMENTO'!$AC$3:$AC$4922)))+((L220&lt;&gt;"")*ISNUMBER(SEARCH("|"&amp;L220&amp;"|",'5_ACOMPANHAMENTO'!$AC$3:$AC$4922)))+((M220&lt;&gt;"")*ISNUMBER(SEARCH("|"&amp;M220&amp;"|",'5_ACOMPANHAMENTO'!$AC$3:$AC$4922)))+((N220&lt;&gt;"")*ISNUMBER(SEARCH("|"&amp;N220&amp;"|",'5_ACOMPANHAMENTO'!$AC$3:$AC$4922)))+((O220&lt;&gt;"")*ISNUMBER(SEARCH("|"&amp;O220&amp;"|",'5_ACOMPANHAMENTO'!$AC$3:$AC$4922)))+((P220&lt;&gt;"")*ISNUMBER(SEARCH("|"&amp;P220&amp;"|",'5_ACOMPANHAMENTO'!$AC$3:$AC$4922)))+((Q220&lt;&gt;"")*ISNUMBER(SEARCH("|"&amp;Q220&amp;"|",'5_ACOMPANHAMENTO'!$AC$3:$AC$4922)))+((R220&lt;&gt;"")*ISNUMBER(SEARCH("|"&amp;R220&amp;"|",'5_ACOMPANHAMENTO'!$AC$3:$AC$4922)))+((S220&lt;&gt;"")*ISNUMBER(SEARCH("|"&amp;S220&amp;"|",'5_ACOMPANHAMENTO'!$AC$3:$AC$4922)))+((T220&lt;&gt;"")*ISNUMBER(SEARCH("|"&amp;T220&amp;"|",'5_ACOMPANHAMENTO'!$AC$3:$AC$4922)))+((U220&lt;&gt;"")*ISNUMBER(SEARCH("|"&amp;U220&amp;"|",'5_ACOMPANHAMENTO'!$AC$3:$AC$4922)))+((V220&lt;&gt;"")*ISNUMBER(SEARCH("|"&amp;V220&amp;"|",'5_ACOMPANHAMENTO'!$AC$3:$AC$4922)))+((W220&lt;&gt;"")*ISNUMBER(SEARCH("|"&amp;W220&amp;"|",'5_ACOMPANHAMENTO'!$AC$3:$AC$4922)))+((X220&lt;&gt;"")*ISNUMBER(SEARCH("|"&amp;X220&amp;"|",'5_ACOMPANHAMENTO'!$AC$3:$AC$4922)))+((Y220&lt;&gt;"")*ISNUMBER(SEARCH("|"&amp;Y220&amp;"|",'5_ACOMPANHAMENTO'!$AC$3:$AC$4922)))+((Z220&lt;&gt;"")*ISNUMBER(SEARCH("|"&amp;Z220&amp;"|",'5_ACOMPANHAMENTO'!$AC$3:$AC$4922)))+((AA220&lt;&gt;"")*ISNUMBER(SEARCH("|"&amp;AA220&amp;"|",'5_ACOMPANHAMENTO'!$AC$3:$AC$4922)))+((AB220&lt;&gt;"")*ISNUMBER(SEARCH("|"&amp;AB220&amp;"|",'5_ACOMPANHAMENTO'!$AC$3:$AC$4922))))&gt;0)),'5_ACOMPANHAMENTO'!$J$3:$J$4922),0))</f>
        <v/>
      </c>
      <c r="E220" s="4">
        <f>IF(G220=0,"FINALIZADO",IF(TODAY()&gt;A220,"ATRASADO "&amp;TODAY()-A220&amp;" DIAS","ADIANTADO "&amp;A220-TODAY()&amp;" DIAS"))</f>
        <v/>
      </c>
      <c r="F220" s="7">
        <f>IF(OR($B220="",$C220=""),"",IFERROR(SUMPRODUCT(--(('5_ACOMPANHAMENTO'!$AD$3:$AD$4922=TRIM($C220&amp;""))*('5_ACOMPANHAMENTO'!$AC$3:$AC$4922&lt;&gt;"")*((((I220&lt;&gt;"")*ISNUMBER(SEARCH("|"&amp;I220&amp;"|",'5_ACOMPANHAMENTO'!$AC$3:$AC$4922)))+((J220&lt;&gt;"")*ISNUMBER(SEARCH("|"&amp;J220&amp;"|",'5_ACOMPANHAMENTO'!$AC$3:$AC$4922)))+((K220&lt;&gt;"")*ISNUMBER(SEARCH("|"&amp;K220&amp;"|",'5_ACOMPANHAMENTO'!$AC$3:$AC$4922)))+((L220&lt;&gt;"")*ISNUMBER(SEARCH("|"&amp;L220&amp;"|",'5_ACOMPANHAMENTO'!$AC$3:$AC$4922)))+((M220&lt;&gt;"")*ISNUMBER(SEARCH("|"&amp;M220&amp;"|",'5_ACOMPANHAMENTO'!$AC$3:$AC$4922)))+((N220&lt;&gt;"")*ISNUMBER(SEARCH("|"&amp;N220&amp;"|",'5_ACOMPANHAMENTO'!$AC$3:$AC$4922)))+((O220&lt;&gt;"")*ISNUMBER(SEARCH("|"&amp;O220&amp;"|",'5_ACOMPANHAMENTO'!$AC$3:$AC$4922)))+((P220&lt;&gt;"")*ISNUMBER(SEARCH("|"&amp;P220&amp;"|",'5_ACOMPANHAMENTO'!$AC$3:$AC$4922)))+((Q220&lt;&gt;"")*ISNUMBER(SEARCH("|"&amp;Q220&amp;"|",'5_ACOMPANHAMENTO'!$AC$3:$AC$4922)))+((R220&lt;&gt;"")*ISNUMBER(SEARCH("|"&amp;R220&amp;"|",'5_ACOMPANHAMENTO'!$AC$3:$AC$4922)))+((S220&lt;&gt;"")*ISNUMBER(SEARCH("|"&amp;S220&amp;"|",'5_ACOMPANHAMENTO'!$AC$3:$AC$4922)))+((T220&lt;&gt;"")*ISNUMBER(SEARCH("|"&amp;T220&amp;"|",'5_ACOMPANHAMENTO'!$AC$3:$AC$4922)))+((U220&lt;&gt;"")*ISNUMBER(SEARCH("|"&amp;U220&amp;"|",'5_ACOMPANHAMENTO'!$AC$3:$AC$4922)))+((V220&lt;&gt;"")*ISNUMBER(SEARCH("|"&amp;V220&amp;"|",'5_ACOMPANHAMENTO'!$AC$3:$AC$4922)))+((W220&lt;&gt;"")*ISNUMBER(SEARCH("|"&amp;W220&amp;"|",'5_ACOMPANHAMENTO'!$AC$3:$AC$4922)))+((X220&lt;&gt;"")*ISNUMBER(SEARCH("|"&amp;X220&amp;"|",'5_ACOMPANHAMENTO'!$AC$3:$AC$4922)))+((Y220&lt;&gt;"")*ISNUMBER(SEARCH("|"&amp;Y220&amp;"|",'5_ACOMPANHAMENTO'!$AC$3:$AC$4922)))+((Z220&lt;&gt;"")*ISNUMBER(SEARCH("|"&amp;Z220&amp;"|",'5_ACOMPANHAMENTO'!$AC$3:$AC$4922)))+((AA220&lt;&gt;"")*ISNUMBER(SEARCH("|"&amp;AA220&amp;"|",'5_ACOMPANHAMENTO'!$AC$3:$AC$4922)))+((AB220&lt;&gt;"")*ISNUMBER(SEARCH("|"&amp;AB220&amp;"|",'5_ACOMPANHAMENTO'!$AC$3:$AC$4922))))&gt;0)),'5_ACOMPANHAMENTO'!$O$3:$O$4922),0))</f>
        <v/>
      </c>
      <c r="G220" s="7">
        <f>IF(OR($B220="",$C220=""),"",D220-F220)</f>
        <v/>
      </c>
      <c r="H220">
        <f>IF(OR($B220="",$C220=""),"",TRIM($B220&amp;"")&amp;"|"&amp;TRIM($C220&amp;""))</f>
        <v/>
      </c>
      <c r="I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",99)),1,99)))</f>
        <v/>
      </c>
      <c r="J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",99)),100,99)))</f>
        <v/>
      </c>
      <c r="K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",99)),199,99)))</f>
        <v/>
      </c>
      <c r="L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",99)),298,99)))</f>
        <v/>
      </c>
      <c r="M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",99)),397,99)))</f>
        <v/>
      </c>
      <c r="N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",99)),496,99)))</f>
        <v/>
      </c>
      <c r="O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",99)),595,99)))</f>
        <v/>
      </c>
      <c r="P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",99)),694,99)))</f>
        <v/>
      </c>
      <c r="Q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",99)),793,99)))</f>
        <v/>
      </c>
      <c r="R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",99)),892,99)))</f>
        <v/>
      </c>
      <c r="S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",99)),991,99)))</f>
        <v/>
      </c>
      <c r="T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",99)),1090,99)))</f>
        <v/>
      </c>
      <c r="U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",99)),1189,99)))</f>
        <v/>
      </c>
      <c r="V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",99)),1288,99)))</f>
        <v/>
      </c>
      <c r="W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",99)),1387,99)))</f>
        <v/>
      </c>
      <c r="X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",99)),1486,99)))</f>
        <v/>
      </c>
      <c r="Y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",99)),1585,99)))</f>
        <v/>
      </c>
      <c r="Z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",99)),1684,99)))</f>
        <v/>
      </c>
      <c r="AA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",99)),1783,99)))</f>
        <v/>
      </c>
      <c r="AB220" s="1">
        <f>IF($B220="","",TRIM(MID(SUBSTITUTE(TRIM(SUBSTITUTE(SUBSTITUTE(SUBSTITUTE(SUBSTITUTE(SUBSTITUTE(SUBSTITUTE(SUBSTITUTE(SUBSTITUTE(SUBSTITUTE(SUBSTITUTE(SUBSTITUTE(SUBSTITUTE(SUBSTITUTE(SUBSTITUTE(TRIM($B220&amp;""),CHAR(10),"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",REPT(" ",99)),1882,99)))</f>
        <v/>
      </c>
    </row>
    <row r="221" hidden="1" ht="14.25" customHeight="1">
      <c r="A221" s="4">
        <f>IF(OR($B221="",$C221=""),"",IFERROR(INDEX('5_ACOMPANHAMENTO'!$A$3:$A$4922,MATCH(1,INDEX(('5_ACOMPANHAMENTO'!$AD$3:$AD$4922=TRIM($C221&amp;""))*('5_ACOMPANHAMENTO'!$AC$3:$AC$4922&lt;&gt;"")*((((I221&lt;&gt;"")*ISNUMBER(SEARCH("|"&amp;I221&amp;"|",'5_ACOMPANHAMENTO'!$AC$3:$AC$4922)))+((J221&lt;&gt;"")*ISNUMBER(SEARCH("|"&amp;J221&amp;"|",'5_ACOMPANHAMENTO'!$AC$3:$AC$4922)))+((K221&lt;&gt;"")*ISNUMBER(SEARCH("|"&amp;K221&amp;"|",'5_ACOMPANHAMENTO'!$AC$3:$AC$4922)))+((L221&lt;&gt;"")*ISNUMBER(SEARCH("|"&amp;L221&amp;"|",'5_ACOMPANHAMENTO'!$AC$3:$AC$4922)))+((M221&lt;&gt;"")*ISNUMBER(SEARCH("|"&amp;M221&amp;"|",'5_ACOMPANHAMENTO'!$AC$3:$AC$4922)))+((N221&lt;&gt;"")*ISNUMBER(SEARCH("|"&amp;N221&amp;"|",'5_ACOMPANHAMENTO'!$AC$3:$AC$4922)))+((O221&lt;&gt;"")*ISNUMBER(SEARCH("|"&amp;O221&amp;"|",'5_ACOMPANHAMENTO'!$AC$3:$AC$4922)))+((P221&lt;&gt;"")*ISNUMBER(SEARCH("|"&amp;P221&amp;"|",'5_ACOMPANHAMENTO'!$AC$3:$AC$4922)))+((Q221&lt;&gt;"")*ISNUMBER(SEARCH("|"&amp;Q221&amp;"|",'5_ACOMPANHAMENTO'!$AC$3:$AC$4922)))+((R221&lt;&gt;"")*ISNUMBER(SEARCH("|"&amp;R221&amp;"|",'5_ACOMPANHAMENTO'!$AC$3:$AC$4922)))+((S221&lt;&gt;"")*ISNUMBER(SEARCH("|"&amp;S221&amp;"|",'5_ACOMPANHAMENTO'!$AC$3:$AC$4922)))+((T221&lt;&gt;"")*ISNUMBER(SEARCH("|"&amp;T221&amp;"|",'5_ACOMPANHAMENTO'!$AC$3:$AC$4922)))+((U221&lt;&gt;"")*ISNUMBER(SEARCH("|"&amp;U221&amp;"|",'5_ACOMPANHAMENTO'!$AC$3:$AC$4922)))+((V221&lt;&gt;"")*ISNUMBER(SEARCH("|"&amp;V221&amp;"|",'5_ACOMPANHAMENTO'!$AC$3:$AC$4922)))+((W221&lt;&gt;"")*ISNUMBER(SEARCH("|"&amp;W221&amp;"|",'5_ACOMPANHAMENTO'!$AC$3:$AC$4922)))+((X221&lt;&gt;"")*ISNUMBER(SEARCH("|"&amp;X221&amp;"|",'5_ACOMPANHAMENTO'!$AC$3:$AC$4922)))+((Y221&lt;&gt;"")*ISNUMBER(SEARCH("|"&amp;Y221&amp;"|",'5_ACOMPANHAMENTO'!$AC$3:$AC$4922)))+((Z221&lt;&gt;"")*ISNUMBER(SEARCH("|"&amp;Z221&amp;"|",'5_ACOMPANHAMENTO'!$AC$3:$AC$4922)))+((AA221&lt;&gt;"")*ISNUMBER(SEARCH("|"&amp;AA221&amp;"|",'5_ACOMPANHAMENTO'!$AC$3:$AC$4922)))+((AB221&lt;&gt;"")*ISNUMBER(SEARCH("|"&amp;AB221&amp;"|",'5_ACOMPANHAMENTO'!$AC$3:$AC$4922))))&gt;0),0),0)),""))</f>
        <v/>
      </c>
      <c r="B221" s="10" t="inlineStr">
        <is>
          <t>10149,10150,10151,10152,10153,10157</t>
        </is>
      </c>
      <c r="C221" s="10" t="inlineStr">
        <is>
          <t>PU</t>
        </is>
      </c>
      <c r="D221" s="4">
        <f>IF(OR($B221="",$C221=""),"",IFERROR(SUMPRODUCT(--(('5_ACOMPANHAMENTO'!$AD$3:$AD$4922=TRIM($C221&amp;""))*('5_ACOMPANHAMENTO'!$AC$3:$AC$4922&lt;&gt;"")*((((I221&lt;&gt;"")*ISNUMBER(SEARCH("|"&amp;I221&amp;"|",'5_ACOMPANHAMENTO'!$AC$3:$AC$4922)))+((J221&lt;&gt;"")*ISNUMBER(SEARCH("|"&amp;J221&amp;"|",'5_ACOMPANHAMENTO'!$AC$3:$AC$4922)))+((K221&lt;&gt;"")*ISNUMBER(SEARCH("|"&amp;K221&amp;"|",'5_ACOMPANHAMENTO'!$AC$3:$AC$4922)))+((L221&lt;&gt;"")*ISNUMBER(SEARCH("|"&amp;L221&amp;"|",'5_ACOMPANHAMENTO'!$AC$3:$AC$4922)))+((M221&lt;&gt;"")*ISNUMBER(SEARCH("|"&amp;M221&amp;"|",'5_ACOMPANHAMENTO'!$AC$3:$AC$4922)))+((N221&lt;&gt;"")*ISNUMBER(SEARCH("|"&amp;N221&amp;"|",'5_ACOMPANHAMENTO'!$AC$3:$AC$4922)))+((O221&lt;&gt;"")*ISNUMBER(SEARCH("|"&amp;O221&amp;"|",'5_ACOMPANHAMENTO'!$AC$3:$AC$4922)))+((P221&lt;&gt;"")*ISNUMBER(SEARCH("|"&amp;P221&amp;"|",'5_ACOMPANHAMENTO'!$AC$3:$AC$4922)))+((Q221&lt;&gt;"")*ISNUMBER(SEARCH("|"&amp;Q221&amp;"|",'5_ACOMPANHAMENTO'!$AC$3:$AC$4922)))+((R221&lt;&gt;"")*ISNUMBER(SEARCH("|"&amp;R221&amp;"|",'5_ACOMPANHAMENTO'!$AC$3:$AC$4922)))+((S221&lt;&gt;"")*ISNUMBER(SEARCH("|"&amp;S221&amp;"|",'5_ACOMPANHAMENTO'!$AC$3:$AC$4922)))+((T221&lt;&gt;"")*ISNUMBER(SEARCH("|"&amp;T221&amp;"|",'5_ACOMPANHAMENTO'!$AC$3:$AC$4922)))+((U221&lt;&gt;"")*ISNUMBER(SEARCH("|"&amp;U221&amp;"|",'5_ACOMPANHAMENTO'!$AC$3:$AC$4922)))+((V221&lt;&gt;"")*ISNUMBER(SEARCH("|"&amp;V221&amp;"|",'5_ACOMPANHAMENTO'!$AC$3:$AC$4922)))+((W221&lt;&gt;"")*ISNUMBER(SEARCH("|"&amp;W221&amp;"|",'5_ACOMPANHAMENTO'!$AC$3:$AC$4922)))+((X221&lt;&gt;"")*ISNUMBER(SEARCH("|"&amp;X221&amp;"|",'5_ACOMPANHAMENTO'!$AC$3:$AC$4922)))+((Y221&lt;&gt;"")*ISNUMBER(SEARCH("|"&amp;Y221&amp;"|",'5_ACOMPANHAMENTO'!$AC$3:$AC$4922)))+((Z221&lt;&gt;"")*ISNUMBER(SEARCH("|"&amp;Z221&amp;"|",'5_ACOMPANHAMENTO'!$AC$3:$AC$4922)))+((AA221&lt;&gt;"")*ISNUMBER(SEARCH("|"&amp;AA221&amp;"|",'5_ACOMPANHAMENTO'!$AC$3:$AC$4922)))+((AB221&lt;&gt;"")*ISNUMBER(SEARCH("|"&amp;AB221&amp;"|",'5_ACOMPANHAMENTO'!$AC$3:$AC$4922))))&gt;0)),'5_ACOMPANHAMENTO'!$J$3:$J$4922),0))</f>
        <v/>
      </c>
      <c r="E221" s="4">
        <f>IF(G221=0,"FINALIZADO",IF(TODAY()&gt;A221,"ATRASADO "&amp;TODAY()-A221&amp;" DIAS","ADIANTADO "&amp;A221-TODAY()&amp;" DIAS"))</f>
        <v/>
      </c>
      <c r="F221" s="7">
        <f>IF(OR($B221="",$C221=""),"",IFERROR(SUMPRODUCT(--(('5_ACOMPANHAMENTO'!$AD$3:$AD$4922=TRIM($C221&amp;""))*('5_ACOMPANHAMENTO'!$AC$3:$AC$4922&lt;&gt;"")*((((I221&lt;&gt;"")*ISNUMBER(SEARCH("|"&amp;I221&amp;"|",'5_ACOMPANHAMENTO'!$AC$3:$AC$4922)))+((J221&lt;&gt;"")*ISNUMBER(SEARCH("|"&amp;J221&amp;"|",'5_ACOMPANHAMENTO'!$AC$3:$AC$4922)))+((K221&lt;&gt;"")*ISNUMBER(SEARCH("|"&amp;K221&amp;"|",'5_ACOMPANHAMENTO'!$AC$3:$AC$4922)))+((L221&lt;&gt;"")*ISNUMBER(SEARCH("|"&amp;L221&amp;"|",'5_ACOMPANHAMENTO'!$AC$3:$AC$4922)))+((M221&lt;&gt;"")*ISNUMBER(SEARCH("|"&amp;M221&amp;"|",'5_ACOMPANHAMENTO'!$AC$3:$AC$4922)))+((N221&lt;&gt;"")*ISNUMBER(SEARCH("|"&amp;N221&amp;"|",'5_ACOMPANHAMENTO'!$AC$3:$AC$4922)))+((O221&lt;&gt;"")*ISNUMBER(SEARCH("|"&amp;O221&amp;"|",'5_ACOMPANHAMENTO'!$AC$3:$AC$4922)))+((P221&lt;&gt;"")*ISNUMBER(SEARCH("|"&amp;P221&amp;"|",'5_ACOMPANHAMENTO'!$AC$3:$AC$4922)))+((Q221&lt;&gt;"")*ISNUMBER(SEARCH("|"&amp;Q221&amp;"|",'5_ACOMPANHAMENTO'!$AC$3:$AC$4922)))+((R221&lt;&gt;"")*ISNUMBER(SEARCH("|"&amp;R221&amp;"|",'5_ACOMPANHAMENTO'!$AC$3:$AC$4922)))+((S221&lt;&gt;"")*ISNUMBER(SEARCH("|"&amp;S221&amp;"|",'5_ACOMPANHAMENTO'!$AC$3:$AC$4922)))+((T221&lt;&gt;"")*ISNUMBER(SEARCH("|"&amp;T221&amp;"|",'5_ACOMPANHAMENTO'!$AC$3:$AC$4922)))+((U221&lt;&gt;"")*ISNUMBER(SEARCH("|"&amp;U221&amp;"|",'5_ACOMPANHAMENTO'!$AC$3:$AC$4922)))+((V221&lt;&gt;"")*ISNUMBER(SEARCH("|"&amp;V221&amp;"|",'5_ACOMPANHAMENTO'!$AC$3:$AC$4922)))+((W221&lt;&gt;"")*ISNUMBER(SEARCH("|"&amp;W221&amp;"|",'5_ACOMPANHAMENTO'!$AC$3:$AC$4922)))+((X221&lt;&gt;"")*ISNUMBER(SEARCH("|"&amp;X221&amp;"|",'5_ACOMPANHAMENTO'!$AC$3:$AC$4922)))+((Y221&lt;&gt;"")*ISNUMBER(SEARCH("|"&amp;Y221&amp;"|",'5_ACOMPANHAMENTO'!$AC$3:$AC$4922)))+((Z221&lt;&gt;"")*ISNUMBER(SEARCH("|"&amp;Z221&amp;"|",'5_ACOMPANHAMENTO'!$AC$3:$AC$4922)))+((AA221&lt;&gt;"")*ISNUMBER(SEARCH("|"&amp;AA221&amp;"|",'5_ACOMPANHAMENTO'!$AC$3:$AC$4922)))+((AB221&lt;&gt;"")*ISNUMBER(SEARCH("|"&amp;AB221&amp;"|",'5_ACOMPANHAMENTO'!$AC$3:$AC$4922))))&gt;0)),'5_ACOMPANHAMENTO'!$O$3:$O$4922),0))</f>
        <v/>
      </c>
      <c r="G221" s="7">
        <f>IF(OR($B221="",$C221=""),"",D221-F221)</f>
        <v/>
      </c>
      <c r="H221">
        <f>IF(OR($B221="",$C221=""),"",TRIM($B221&amp;"")&amp;"|"&amp;TRIM($C221&amp;""))</f>
        <v/>
      </c>
      <c r="I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",99)),1,99)))</f>
        <v/>
      </c>
      <c r="J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",99)),100,99)))</f>
        <v/>
      </c>
      <c r="K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",99)),199,99)))</f>
        <v/>
      </c>
      <c r="L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",99)),298,99)))</f>
        <v/>
      </c>
      <c r="M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",99)),397,99)))</f>
        <v/>
      </c>
      <c r="N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",99)),496,99)))</f>
        <v/>
      </c>
      <c r="O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",99)),595,99)))</f>
        <v/>
      </c>
      <c r="P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",99)),694,99)))</f>
        <v/>
      </c>
      <c r="Q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",99)),793,99)))</f>
        <v/>
      </c>
      <c r="R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",99)),892,99)))</f>
        <v/>
      </c>
      <c r="S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",99)),991,99)))</f>
        <v/>
      </c>
      <c r="T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",99)),1090,99)))</f>
        <v/>
      </c>
      <c r="U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",99)),1189,99)))</f>
        <v/>
      </c>
      <c r="V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",99)),1288,99)))</f>
        <v/>
      </c>
      <c r="W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",99)),1387,99)))</f>
        <v/>
      </c>
      <c r="X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",99)),1486,99)))</f>
        <v/>
      </c>
      <c r="Y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",99)),1585,99)))</f>
        <v/>
      </c>
      <c r="Z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",99)),1684,99)))</f>
        <v/>
      </c>
      <c r="AA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",99)),1783,99)))</f>
        <v/>
      </c>
      <c r="AB221" s="1">
        <f>IF($B221="","",TRIM(MID(SUBSTITUTE(TRIM(SUBSTITUTE(SUBSTITUTE(SUBSTITUTE(SUBSTITUTE(SUBSTITUTE(SUBSTITUTE(SUBSTITUTE(SUBSTITUTE(SUBSTITUTE(SUBSTITUTE(SUBSTITUTE(SUBSTITUTE(SUBSTITUTE(SUBSTITUTE(TRIM($B221&amp;""),CHAR(10),"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",REPT(" ",99)),1882,99)))</f>
        <v/>
      </c>
    </row>
    <row r="222" hidden="1" ht="14.25" customHeight="1">
      <c r="A222" s="4">
        <f>IF(OR($B222="",$C222=""),"",IFERROR(INDEX('5_ACOMPANHAMENTO'!$A$3:$A$4922,MATCH(1,INDEX(('5_ACOMPANHAMENTO'!$AD$3:$AD$4922=TRIM($C222&amp;""))*('5_ACOMPANHAMENTO'!$AC$3:$AC$4922&lt;&gt;"")*((((I222&lt;&gt;"")*ISNUMBER(SEARCH("|"&amp;I222&amp;"|",'5_ACOMPANHAMENTO'!$AC$3:$AC$4922)))+((J222&lt;&gt;"")*ISNUMBER(SEARCH("|"&amp;J222&amp;"|",'5_ACOMPANHAMENTO'!$AC$3:$AC$4922)))+((K222&lt;&gt;"")*ISNUMBER(SEARCH("|"&amp;K222&amp;"|",'5_ACOMPANHAMENTO'!$AC$3:$AC$4922)))+((L222&lt;&gt;"")*ISNUMBER(SEARCH("|"&amp;L222&amp;"|",'5_ACOMPANHAMENTO'!$AC$3:$AC$4922)))+((M222&lt;&gt;"")*ISNUMBER(SEARCH("|"&amp;M222&amp;"|",'5_ACOMPANHAMENTO'!$AC$3:$AC$4922)))+((N222&lt;&gt;"")*ISNUMBER(SEARCH("|"&amp;N222&amp;"|",'5_ACOMPANHAMENTO'!$AC$3:$AC$4922)))+((O222&lt;&gt;"")*ISNUMBER(SEARCH("|"&amp;O222&amp;"|",'5_ACOMPANHAMENTO'!$AC$3:$AC$4922)))+((P222&lt;&gt;"")*ISNUMBER(SEARCH("|"&amp;P222&amp;"|",'5_ACOMPANHAMENTO'!$AC$3:$AC$4922)))+((Q222&lt;&gt;"")*ISNUMBER(SEARCH("|"&amp;Q222&amp;"|",'5_ACOMPANHAMENTO'!$AC$3:$AC$4922)))+((R222&lt;&gt;"")*ISNUMBER(SEARCH("|"&amp;R222&amp;"|",'5_ACOMPANHAMENTO'!$AC$3:$AC$4922)))+((S222&lt;&gt;"")*ISNUMBER(SEARCH("|"&amp;S222&amp;"|",'5_ACOMPANHAMENTO'!$AC$3:$AC$4922)))+((T222&lt;&gt;"")*ISNUMBER(SEARCH("|"&amp;T222&amp;"|",'5_ACOMPANHAMENTO'!$AC$3:$AC$4922)))+((U222&lt;&gt;"")*ISNUMBER(SEARCH("|"&amp;U222&amp;"|",'5_ACOMPANHAMENTO'!$AC$3:$AC$4922)))+((V222&lt;&gt;"")*ISNUMBER(SEARCH("|"&amp;V222&amp;"|",'5_ACOMPANHAMENTO'!$AC$3:$AC$4922)))+((W222&lt;&gt;"")*ISNUMBER(SEARCH("|"&amp;W222&amp;"|",'5_ACOMPANHAMENTO'!$AC$3:$AC$4922)))+((X222&lt;&gt;"")*ISNUMBER(SEARCH("|"&amp;X222&amp;"|",'5_ACOMPANHAMENTO'!$AC$3:$AC$4922)))+((Y222&lt;&gt;"")*ISNUMBER(SEARCH("|"&amp;Y222&amp;"|",'5_ACOMPANHAMENTO'!$AC$3:$AC$4922)))+((Z222&lt;&gt;"")*ISNUMBER(SEARCH("|"&amp;Z222&amp;"|",'5_ACOMPANHAMENTO'!$AC$3:$AC$4922)))+((AA222&lt;&gt;"")*ISNUMBER(SEARCH("|"&amp;AA222&amp;"|",'5_ACOMPANHAMENTO'!$AC$3:$AC$4922)))+((AB222&lt;&gt;"")*ISNUMBER(SEARCH("|"&amp;AB222&amp;"|",'5_ACOMPANHAMENTO'!$AC$3:$AC$4922))))&gt;0),0),0)),""))</f>
        <v/>
      </c>
      <c r="B222" s="10" t="inlineStr">
        <is>
          <t>10149,10150,10151,10152,10153,10158</t>
        </is>
      </c>
      <c r="C222" s="10" t="inlineStr">
        <is>
          <t>PU</t>
        </is>
      </c>
      <c r="D222" s="4">
        <f>IF(OR($B222="",$C222=""),"",IFERROR(SUMPRODUCT(--(('5_ACOMPANHAMENTO'!$AD$3:$AD$4922=TRIM($C222&amp;""))*('5_ACOMPANHAMENTO'!$AC$3:$AC$4922&lt;&gt;"")*((((I222&lt;&gt;"")*ISNUMBER(SEARCH("|"&amp;I222&amp;"|",'5_ACOMPANHAMENTO'!$AC$3:$AC$4922)))+((J222&lt;&gt;"")*ISNUMBER(SEARCH("|"&amp;J222&amp;"|",'5_ACOMPANHAMENTO'!$AC$3:$AC$4922)))+((K222&lt;&gt;"")*ISNUMBER(SEARCH("|"&amp;K222&amp;"|",'5_ACOMPANHAMENTO'!$AC$3:$AC$4922)))+((L222&lt;&gt;"")*ISNUMBER(SEARCH("|"&amp;L222&amp;"|",'5_ACOMPANHAMENTO'!$AC$3:$AC$4922)))+((M222&lt;&gt;"")*ISNUMBER(SEARCH("|"&amp;M222&amp;"|",'5_ACOMPANHAMENTO'!$AC$3:$AC$4922)))+((N222&lt;&gt;"")*ISNUMBER(SEARCH("|"&amp;N222&amp;"|",'5_ACOMPANHAMENTO'!$AC$3:$AC$4922)))+((O222&lt;&gt;"")*ISNUMBER(SEARCH("|"&amp;O222&amp;"|",'5_ACOMPANHAMENTO'!$AC$3:$AC$4922)))+((P222&lt;&gt;"")*ISNUMBER(SEARCH("|"&amp;P222&amp;"|",'5_ACOMPANHAMENTO'!$AC$3:$AC$4922)))+((Q222&lt;&gt;"")*ISNUMBER(SEARCH("|"&amp;Q222&amp;"|",'5_ACOMPANHAMENTO'!$AC$3:$AC$4922)))+((R222&lt;&gt;"")*ISNUMBER(SEARCH("|"&amp;R222&amp;"|",'5_ACOMPANHAMENTO'!$AC$3:$AC$4922)))+((S222&lt;&gt;"")*ISNUMBER(SEARCH("|"&amp;S222&amp;"|",'5_ACOMPANHAMENTO'!$AC$3:$AC$4922)))+((T222&lt;&gt;"")*ISNUMBER(SEARCH("|"&amp;T222&amp;"|",'5_ACOMPANHAMENTO'!$AC$3:$AC$4922)))+((U222&lt;&gt;"")*ISNUMBER(SEARCH("|"&amp;U222&amp;"|",'5_ACOMPANHAMENTO'!$AC$3:$AC$4922)))+((V222&lt;&gt;"")*ISNUMBER(SEARCH("|"&amp;V222&amp;"|",'5_ACOMPANHAMENTO'!$AC$3:$AC$4922)))+((W222&lt;&gt;"")*ISNUMBER(SEARCH("|"&amp;W222&amp;"|",'5_ACOMPANHAMENTO'!$AC$3:$AC$4922)))+((X222&lt;&gt;"")*ISNUMBER(SEARCH("|"&amp;X222&amp;"|",'5_ACOMPANHAMENTO'!$AC$3:$AC$4922)))+((Y222&lt;&gt;"")*ISNUMBER(SEARCH("|"&amp;Y222&amp;"|",'5_ACOMPANHAMENTO'!$AC$3:$AC$4922)))+((Z222&lt;&gt;"")*ISNUMBER(SEARCH("|"&amp;Z222&amp;"|",'5_ACOMPANHAMENTO'!$AC$3:$AC$4922)))+((AA222&lt;&gt;"")*ISNUMBER(SEARCH("|"&amp;AA222&amp;"|",'5_ACOMPANHAMENTO'!$AC$3:$AC$4922)))+((AB222&lt;&gt;"")*ISNUMBER(SEARCH("|"&amp;AB222&amp;"|",'5_ACOMPANHAMENTO'!$AC$3:$AC$4922))))&gt;0)),'5_ACOMPANHAMENTO'!$J$3:$J$4922),0))</f>
        <v/>
      </c>
      <c r="E222" s="4">
        <f>IF(G222=0,"FINALIZADO",IF(TODAY()&gt;A222,"ATRASADO "&amp;TODAY()-A222&amp;" DIAS","ADIANTADO "&amp;A222-TODAY()&amp;" DIAS"))</f>
        <v/>
      </c>
      <c r="F222" s="7">
        <f>IF(OR($B222="",$C222=""),"",IFERROR(SUMPRODUCT(--(('5_ACOMPANHAMENTO'!$AD$3:$AD$4922=TRIM($C222&amp;""))*('5_ACOMPANHAMENTO'!$AC$3:$AC$4922&lt;&gt;"")*((((I222&lt;&gt;"")*ISNUMBER(SEARCH("|"&amp;I222&amp;"|",'5_ACOMPANHAMENTO'!$AC$3:$AC$4922)))+((J222&lt;&gt;"")*ISNUMBER(SEARCH("|"&amp;J222&amp;"|",'5_ACOMPANHAMENTO'!$AC$3:$AC$4922)))+((K222&lt;&gt;"")*ISNUMBER(SEARCH("|"&amp;K222&amp;"|",'5_ACOMPANHAMENTO'!$AC$3:$AC$4922)))+((L222&lt;&gt;"")*ISNUMBER(SEARCH("|"&amp;L222&amp;"|",'5_ACOMPANHAMENTO'!$AC$3:$AC$4922)))+((M222&lt;&gt;"")*ISNUMBER(SEARCH("|"&amp;M222&amp;"|",'5_ACOMPANHAMENTO'!$AC$3:$AC$4922)))+((N222&lt;&gt;"")*ISNUMBER(SEARCH("|"&amp;N222&amp;"|",'5_ACOMPANHAMENTO'!$AC$3:$AC$4922)))+((O222&lt;&gt;"")*ISNUMBER(SEARCH("|"&amp;O222&amp;"|",'5_ACOMPANHAMENTO'!$AC$3:$AC$4922)))+((P222&lt;&gt;"")*ISNUMBER(SEARCH("|"&amp;P222&amp;"|",'5_ACOMPANHAMENTO'!$AC$3:$AC$4922)))+((Q222&lt;&gt;"")*ISNUMBER(SEARCH("|"&amp;Q222&amp;"|",'5_ACOMPANHAMENTO'!$AC$3:$AC$4922)))+((R222&lt;&gt;"")*ISNUMBER(SEARCH("|"&amp;R222&amp;"|",'5_ACOMPANHAMENTO'!$AC$3:$AC$4922)))+((S222&lt;&gt;"")*ISNUMBER(SEARCH("|"&amp;S222&amp;"|",'5_ACOMPANHAMENTO'!$AC$3:$AC$4922)))+((T222&lt;&gt;"")*ISNUMBER(SEARCH("|"&amp;T222&amp;"|",'5_ACOMPANHAMENTO'!$AC$3:$AC$4922)))+((U222&lt;&gt;"")*ISNUMBER(SEARCH("|"&amp;U222&amp;"|",'5_ACOMPANHAMENTO'!$AC$3:$AC$4922)))+((V222&lt;&gt;"")*ISNUMBER(SEARCH("|"&amp;V222&amp;"|",'5_ACOMPANHAMENTO'!$AC$3:$AC$4922)))+((W222&lt;&gt;"")*ISNUMBER(SEARCH("|"&amp;W222&amp;"|",'5_ACOMPANHAMENTO'!$AC$3:$AC$4922)))+((X222&lt;&gt;"")*ISNUMBER(SEARCH("|"&amp;X222&amp;"|",'5_ACOMPANHAMENTO'!$AC$3:$AC$4922)))+((Y222&lt;&gt;"")*ISNUMBER(SEARCH("|"&amp;Y222&amp;"|",'5_ACOMPANHAMENTO'!$AC$3:$AC$4922)))+((Z222&lt;&gt;"")*ISNUMBER(SEARCH("|"&amp;Z222&amp;"|",'5_ACOMPANHAMENTO'!$AC$3:$AC$4922)))+((AA222&lt;&gt;"")*ISNUMBER(SEARCH("|"&amp;AA222&amp;"|",'5_ACOMPANHAMENTO'!$AC$3:$AC$4922)))+((AB222&lt;&gt;"")*ISNUMBER(SEARCH("|"&amp;AB222&amp;"|",'5_ACOMPANHAMENTO'!$AC$3:$AC$4922))))&gt;0)),'5_ACOMPANHAMENTO'!$O$3:$O$4922),0))</f>
        <v/>
      </c>
      <c r="G222" s="7">
        <f>IF(OR($B222="",$C222=""),"",D222-F222)</f>
        <v/>
      </c>
      <c r="H222">
        <f>IF(OR($B222="",$C222=""),"",TRIM($B222&amp;"")&amp;"|"&amp;TRIM($C222&amp;""))</f>
        <v/>
      </c>
      <c r="I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",99)),1,99)))</f>
        <v/>
      </c>
      <c r="J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",99)),100,99)))</f>
        <v/>
      </c>
      <c r="K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",99)),199,99)))</f>
        <v/>
      </c>
      <c r="L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",99)),298,99)))</f>
        <v/>
      </c>
      <c r="M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",99)),397,99)))</f>
        <v/>
      </c>
      <c r="N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",99)),496,99)))</f>
        <v/>
      </c>
      <c r="O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",99)),595,99)))</f>
        <v/>
      </c>
      <c r="P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",99)),694,99)))</f>
        <v/>
      </c>
      <c r="Q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",99)),793,99)))</f>
        <v/>
      </c>
      <c r="R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",99)),892,99)))</f>
        <v/>
      </c>
      <c r="S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",99)),991,99)))</f>
        <v/>
      </c>
      <c r="T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",99)),1090,99)))</f>
        <v/>
      </c>
      <c r="U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",99)),1189,99)))</f>
        <v/>
      </c>
      <c r="V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",99)),1288,99)))</f>
        <v/>
      </c>
      <c r="W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",99)),1387,99)))</f>
        <v/>
      </c>
      <c r="X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",99)),1486,99)))</f>
        <v/>
      </c>
      <c r="Y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",99)),1585,99)))</f>
        <v/>
      </c>
      <c r="Z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",99)),1684,99)))</f>
        <v/>
      </c>
      <c r="AA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",99)),1783,99)))</f>
        <v/>
      </c>
      <c r="AB222" s="1">
        <f>IF($B222="","",TRIM(MID(SUBSTITUTE(TRIM(SUBSTITUTE(SUBSTITUTE(SUBSTITUTE(SUBSTITUTE(SUBSTITUTE(SUBSTITUTE(SUBSTITUTE(SUBSTITUTE(SUBSTITUTE(SUBSTITUTE(SUBSTITUTE(SUBSTITUTE(SUBSTITUTE(SUBSTITUTE(TRIM($B222&amp;""),CHAR(10),"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",REPT(" ",99)),1882,99)))</f>
        <v/>
      </c>
    </row>
    <row r="223" hidden="1" ht="14.25" customHeight="1">
      <c r="A223" s="4">
        <f>IF(OR($B223="",$C223=""),"",IFERROR(INDEX('5_ACOMPANHAMENTO'!$A$3:$A$4922,MATCH(1,INDEX(('5_ACOMPANHAMENTO'!$AD$3:$AD$4922=TRIM($C223&amp;""))*('5_ACOMPANHAMENTO'!$AC$3:$AC$4922&lt;&gt;"")*((((I223&lt;&gt;"")*ISNUMBER(SEARCH("|"&amp;I223&amp;"|",'5_ACOMPANHAMENTO'!$AC$3:$AC$4922)))+((J223&lt;&gt;"")*ISNUMBER(SEARCH("|"&amp;J223&amp;"|",'5_ACOMPANHAMENTO'!$AC$3:$AC$4922)))+((K223&lt;&gt;"")*ISNUMBER(SEARCH("|"&amp;K223&amp;"|",'5_ACOMPANHAMENTO'!$AC$3:$AC$4922)))+((L223&lt;&gt;"")*ISNUMBER(SEARCH("|"&amp;L223&amp;"|",'5_ACOMPANHAMENTO'!$AC$3:$AC$4922)))+((M223&lt;&gt;"")*ISNUMBER(SEARCH("|"&amp;M223&amp;"|",'5_ACOMPANHAMENTO'!$AC$3:$AC$4922)))+((N223&lt;&gt;"")*ISNUMBER(SEARCH("|"&amp;N223&amp;"|",'5_ACOMPANHAMENTO'!$AC$3:$AC$4922)))+((O223&lt;&gt;"")*ISNUMBER(SEARCH("|"&amp;O223&amp;"|",'5_ACOMPANHAMENTO'!$AC$3:$AC$4922)))+((P223&lt;&gt;"")*ISNUMBER(SEARCH("|"&amp;P223&amp;"|",'5_ACOMPANHAMENTO'!$AC$3:$AC$4922)))+((Q223&lt;&gt;"")*ISNUMBER(SEARCH("|"&amp;Q223&amp;"|",'5_ACOMPANHAMENTO'!$AC$3:$AC$4922)))+((R223&lt;&gt;"")*ISNUMBER(SEARCH("|"&amp;R223&amp;"|",'5_ACOMPANHAMENTO'!$AC$3:$AC$4922)))+((S223&lt;&gt;"")*ISNUMBER(SEARCH("|"&amp;S223&amp;"|",'5_ACOMPANHAMENTO'!$AC$3:$AC$4922)))+((T223&lt;&gt;"")*ISNUMBER(SEARCH("|"&amp;T223&amp;"|",'5_ACOMPANHAMENTO'!$AC$3:$AC$4922)))+((U223&lt;&gt;"")*ISNUMBER(SEARCH("|"&amp;U223&amp;"|",'5_ACOMPANHAMENTO'!$AC$3:$AC$4922)))+((V223&lt;&gt;"")*ISNUMBER(SEARCH("|"&amp;V223&amp;"|",'5_ACOMPANHAMENTO'!$AC$3:$AC$4922)))+((W223&lt;&gt;"")*ISNUMBER(SEARCH("|"&amp;W223&amp;"|",'5_ACOMPANHAMENTO'!$AC$3:$AC$4922)))+((X223&lt;&gt;"")*ISNUMBER(SEARCH("|"&amp;X223&amp;"|",'5_ACOMPANHAMENTO'!$AC$3:$AC$4922)))+((Y223&lt;&gt;"")*ISNUMBER(SEARCH("|"&amp;Y223&amp;"|",'5_ACOMPANHAMENTO'!$AC$3:$AC$4922)))+((Z223&lt;&gt;"")*ISNUMBER(SEARCH("|"&amp;Z223&amp;"|",'5_ACOMPANHAMENTO'!$AC$3:$AC$4922)))+((AA223&lt;&gt;"")*ISNUMBER(SEARCH("|"&amp;AA223&amp;"|",'5_ACOMPANHAMENTO'!$AC$3:$AC$4922)))+((AB223&lt;&gt;"")*ISNUMBER(SEARCH("|"&amp;AB223&amp;"|",'5_ACOMPANHAMENTO'!$AC$3:$AC$4922))))&gt;0),0),0)),""))</f>
        <v/>
      </c>
      <c r="B223" s="10" t="n">
        <v>10180.10148</v>
      </c>
      <c r="C223" s="10" t="inlineStr">
        <is>
          <t>PU</t>
        </is>
      </c>
      <c r="D223" s="4">
        <f>IF(OR($B223="",$C223=""),"",IFERROR(SUMPRODUCT(--(('5_ACOMPANHAMENTO'!$AD$3:$AD$4922=TRIM($C223&amp;""))*('5_ACOMPANHAMENTO'!$AC$3:$AC$4922&lt;&gt;"")*((((I223&lt;&gt;"")*ISNUMBER(SEARCH("|"&amp;I223&amp;"|",'5_ACOMPANHAMENTO'!$AC$3:$AC$4922)))+((J223&lt;&gt;"")*ISNUMBER(SEARCH("|"&amp;J223&amp;"|",'5_ACOMPANHAMENTO'!$AC$3:$AC$4922)))+((K223&lt;&gt;"")*ISNUMBER(SEARCH("|"&amp;K223&amp;"|",'5_ACOMPANHAMENTO'!$AC$3:$AC$4922)))+((L223&lt;&gt;"")*ISNUMBER(SEARCH("|"&amp;L223&amp;"|",'5_ACOMPANHAMENTO'!$AC$3:$AC$4922)))+((M223&lt;&gt;"")*ISNUMBER(SEARCH("|"&amp;M223&amp;"|",'5_ACOMPANHAMENTO'!$AC$3:$AC$4922)))+((N223&lt;&gt;"")*ISNUMBER(SEARCH("|"&amp;N223&amp;"|",'5_ACOMPANHAMENTO'!$AC$3:$AC$4922)))+((O223&lt;&gt;"")*ISNUMBER(SEARCH("|"&amp;O223&amp;"|",'5_ACOMPANHAMENTO'!$AC$3:$AC$4922)))+((P223&lt;&gt;"")*ISNUMBER(SEARCH("|"&amp;P223&amp;"|",'5_ACOMPANHAMENTO'!$AC$3:$AC$4922)))+((Q223&lt;&gt;"")*ISNUMBER(SEARCH("|"&amp;Q223&amp;"|",'5_ACOMPANHAMENTO'!$AC$3:$AC$4922)))+((R223&lt;&gt;"")*ISNUMBER(SEARCH("|"&amp;R223&amp;"|",'5_ACOMPANHAMENTO'!$AC$3:$AC$4922)))+((S223&lt;&gt;"")*ISNUMBER(SEARCH("|"&amp;S223&amp;"|",'5_ACOMPANHAMENTO'!$AC$3:$AC$4922)))+((T223&lt;&gt;"")*ISNUMBER(SEARCH("|"&amp;T223&amp;"|",'5_ACOMPANHAMENTO'!$AC$3:$AC$4922)))+((U223&lt;&gt;"")*ISNUMBER(SEARCH("|"&amp;U223&amp;"|",'5_ACOMPANHAMENTO'!$AC$3:$AC$4922)))+((V223&lt;&gt;"")*ISNUMBER(SEARCH("|"&amp;V223&amp;"|",'5_ACOMPANHAMENTO'!$AC$3:$AC$4922)))+((W223&lt;&gt;"")*ISNUMBER(SEARCH("|"&amp;W223&amp;"|",'5_ACOMPANHAMENTO'!$AC$3:$AC$4922)))+((X223&lt;&gt;"")*ISNUMBER(SEARCH("|"&amp;X223&amp;"|",'5_ACOMPANHAMENTO'!$AC$3:$AC$4922)))+((Y223&lt;&gt;"")*ISNUMBER(SEARCH("|"&amp;Y223&amp;"|",'5_ACOMPANHAMENTO'!$AC$3:$AC$4922)))+((Z223&lt;&gt;"")*ISNUMBER(SEARCH("|"&amp;Z223&amp;"|",'5_ACOMPANHAMENTO'!$AC$3:$AC$4922)))+((AA223&lt;&gt;"")*ISNUMBER(SEARCH("|"&amp;AA223&amp;"|",'5_ACOMPANHAMENTO'!$AC$3:$AC$4922)))+((AB223&lt;&gt;"")*ISNUMBER(SEARCH("|"&amp;AB223&amp;"|",'5_ACOMPANHAMENTO'!$AC$3:$AC$4922))))&gt;0)),'5_ACOMPANHAMENTO'!$J$3:$J$4922),0))</f>
        <v/>
      </c>
      <c r="E223" s="4">
        <f>IF(G223=0,"FINALIZADO",IF(TODAY()&gt;A223,"ATRASADO "&amp;TODAY()-A223&amp;" DIAS","ADIANTADO "&amp;A223-TODAY()&amp;" DIAS"))</f>
        <v/>
      </c>
      <c r="F223" s="7">
        <f>IF(OR($B223="",$C223=""),"",IFERROR(SUMPRODUCT(--(('5_ACOMPANHAMENTO'!$AD$3:$AD$4922=TRIM($C223&amp;""))*('5_ACOMPANHAMENTO'!$AC$3:$AC$4922&lt;&gt;"")*((((I223&lt;&gt;"")*ISNUMBER(SEARCH("|"&amp;I223&amp;"|",'5_ACOMPANHAMENTO'!$AC$3:$AC$4922)))+((J223&lt;&gt;"")*ISNUMBER(SEARCH("|"&amp;J223&amp;"|",'5_ACOMPANHAMENTO'!$AC$3:$AC$4922)))+((K223&lt;&gt;"")*ISNUMBER(SEARCH("|"&amp;K223&amp;"|",'5_ACOMPANHAMENTO'!$AC$3:$AC$4922)))+((L223&lt;&gt;"")*ISNUMBER(SEARCH("|"&amp;L223&amp;"|",'5_ACOMPANHAMENTO'!$AC$3:$AC$4922)))+((M223&lt;&gt;"")*ISNUMBER(SEARCH("|"&amp;M223&amp;"|",'5_ACOMPANHAMENTO'!$AC$3:$AC$4922)))+((N223&lt;&gt;"")*ISNUMBER(SEARCH("|"&amp;N223&amp;"|",'5_ACOMPANHAMENTO'!$AC$3:$AC$4922)))+((O223&lt;&gt;"")*ISNUMBER(SEARCH("|"&amp;O223&amp;"|",'5_ACOMPANHAMENTO'!$AC$3:$AC$4922)))+((P223&lt;&gt;"")*ISNUMBER(SEARCH("|"&amp;P223&amp;"|",'5_ACOMPANHAMENTO'!$AC$3:$AC$4922)))+((Q223&lt;&gt;"")*ISNUMBER(SEARCH("|"&amp;Q223&amp;"|",'5_ACOMPANHAMENTO'!$AC$3:$AC$4922)))+((R223&lt;&gt;"")*ISNUMBER(SEARCH("|"&amp;R223&amp;"|",'5_ACOMPANHAMENTO'!$AC$3:$AC$4922)))+((S223&lt;&gt;"")*ISNUMBER(SEARCH("|"&amp;S223&amp;"|",'5_ACOMPANHAMENTO'!$AC$3:$AC$4922)))+((T223&lt;&gt;"")*ISNUMBER(SEARCH("|"&amp;T223&amp;"|",'5_ACOMPANHAMENTO'!$AC$3:$AC$4922)))+((U223&lt;&gt;"")*ISNUMBER(SEARCH("|"&amp;U223&amp;"|",'5_ACOMPANHAMENTO'!$AC$3:$AC$4922)))+((V223&lt;&gt;"")*ISNUMBER(SEARCH("|"&amp;V223&amp;"|",'5_ACOMPANHAMENTO'!$AC$3:$AC$4922)))+((W223&lt;&gt;"")*ISNUMBER(SEARCH("|"&amp;W223&amp;"|",'5_ACOMPANHAMENTO'!$AC$3:$AC$4922)))+((X223&lt;&gt;"")*ISNUMBER(SEARCH("|"&amp;X223&amp;"|",'5_ACOMPANHAMENTO'!$AC$3:$AC$4922)))+((Y223&lt;&gt;"")*ISNUMBER(SEARCH("|"&amp;Y223&amp;"|",'5_ACOMPANHAMENTO'!$AC$3:$AC$4922)))+((Z223&lt;&gt;"")*ISNUMBER(SEARCH("|"&amp;Z223&amp;"|",'5_ACOMPANHAMENTO'!$AC$3:$AC$4922)))+((AA223&lt;&gt;"")*ISNUMBER(SEARCH("|"&amp;AA223&amp;"|",'5_ACOMPANHAMENTO'!$AC$3:$AC$4922)))+((AB223&lt;&gt;"")*ISNUMBER(SEARCH("|"&amp;AB223&amp;"|",'5_ACOMPANHAMENTO'!$AC$3:$AC$4922))))&gt;0)),'5_ACOMPANHAMENTO'!$O$3:$O$4922),0))</f>
        <v/>
      </c>
      <c r="G223" s="7">
        <f>IF(OR($B223="",$C223=""),"",D223-F223)</f>
        <v/>
      </c>
      <c r="H223">
        <f>IF(OR($B223="",$C223=""),"",TRIM($B223&amp;"")&amp;"|"&amp;TRIM($C223&amp;""))</f>
        <v/>
      </c>
      <c r="I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",99)),1,99)))</f>
        <v/>
      </c>
      <c r="J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",99)),100,99)))</f>
        <v/>
      </c>
      <c r="K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",99)),199,99)))</f>
        <v/>
      </c>
      <c r="L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",99)),298,99)))</f>
        <v/>
      </c>
      <c r="M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",99)),397,99)))</f>
        <v/>
      </c>
      <c r="N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",99)),496,99)))</f>
        <v/>
      </c>
      <c r="O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",99)),595,99)))</f>
        <v/>
      </c>
      <c r="P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",99)),694,99)))</f>
        <v/>
      </c>
      <c r="Q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",99)),793,99)))</f>
        <v/>
      </c>
      <c r="R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",99)),892,99)))</f>
        <v/>
      </c>
      <c r="S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",99)),991,99)))</f>
        <v/>
      </c>
      <c r="T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",99)),1090,99)))</f>
        <v/>
      </c>
      <c r="U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",99)),1189,99)))</f>
        <v/>
      </c>
      <c r="V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",99)),1288,99)))</f>
        <v/>
      </c>
      <c r="W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",99)),1387,99)))</f>
        <v/>
      </c>
      <c r="X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",99)),1486,99)))</f>
        <v/>
      </c>
      <c r="Y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",99)),1585,99)))</f>
        <v/>
      </c>
      <c r="Z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",99)),1684,99)))</f>
        <v/>
      </c>
      <c r="AA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",99)),1783,99)))</f>
        <v/>
      </c>
      <c r="AB223" s="1">
        <f>IF($B223="","",TRIM(MID(SUBSTITUTE(TRIM(SUBSTITUTE(SUBSTITUTE(SUBSTITUTE(SUBSTITUTE(SUBSTITUTE(SUBSTITUTE(SUBSTITUTE(SUBSTITUTE(SUBSTITUTE(SUBSTITUTE(SUBSTITUTE(SUBSTITUTE(SUBSTITUTE(SUBSTITUTE(TRIM($B223&amp;""),CHAR(10),"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",REPT(" ",99)),1882,99)))</f>
        <v/>
      </c>
    </row>
    <row r="224" hidden="1" ht="14.25" customHeight="1">
      <c r="A224" s="4">
        <f>IF(OR($B224="",$C224=""),"",IFERROR(INDEX('5_ACOMPANHAMENTO'!$A$3:$A$4922,MATCH(1,INDEX(('5_ACOMPANHAMENTO'!$AD$3:$AD$4922=TRIM($C224&amp;""))*('5_ACOMPANHAMENTO'!$AC$3:$AC$4922&lt;&gt;"")*((((I224&lt;&gt;"")*ISNUMBER(SEARCH("|"&amp;I224&amp;"|",'5_ACOMPANHAMENTO'!$AC$3:$AC$4922)))+((J224&lt;&gt;"")*ISNUMBER(SEARCH("|"&amp;J224&amp;"|",'5_ACOMPANHAMENTO'!$AC$3:$AC$4922)))+((K224&lt;&gt;"")*ISNUMBER(SEARCH("|"&amp;K224&amp;"|",'5_ACOMPANHAMENTO'!$AC$3:$AC$4922)))+((L224&lt;&gt;"")*ISNUMBER(SEARCH("|"&amp;L224&amp;"|",'5_ACOMPANHAMENTO'!$AC$3:$AC$4922)))+((M224&lt;&gt;"")*ISNUMBER(SEARCH("|"&amp;M224&amp;"|",'5_ACOMPANHAMENTO'!$AC$3:$AC$4922)))+((N224&lt;&gt;"")*ISNUMBER(SEARCH("|"&amp;N224&amp;"|",'5_ACOMPANHAMENTO'!$AC$3:$AC$4922)))+((O224&lt;&gt;"")*ISNUMBER(SEARCH("|"&amp;O224&amp;"|",'5_ACOMPANHAMENTO'!$AC$3:$AC$4922)))+((P224&lt;&gt;"")*ISNUMBER(SEARCH("|"&amp;P224&amp;"|",'5_ACOMPANHAMENTO'!$AC$3:$AC$4922)))+((Q224&lt;&gt;"")*ISNUMBER(SEARCH("|"&amp;Q224&amp;"|",'5_ACOMPANHAMENTO'!$AC$3:$AC$4922)))+((R224&lt;&gt;"")*ISNUMBER(SEARCH("|"&amp;R224&amp;"|",'5_ACOMPANHAMENTO'!$AC$3:$AC$4922)))+((S224&lt;&gt;"")*ISNUMBER(SEARCH("|"&amp;S224&amp;"|",'5_ACOMPANHAMENTO'!$AC$3:$AC$4922)))+((T224&lt;&gt;"")*ISNUMBER(SEARCH("|"&amp;T224&amp;"|",'5_ACOMPANHAMENTO'!$AC$3:$AC$4922)))+((U224&lt;&gt;"")*ISNUMBER(SEARCH("|"&amp;U224&amp;"|",'5_ACOMPANHAMENTO'!$AC$3:$AC$4922)))+((V224&lt;&gt;"")*ISNUMBER(SEARCH("|"&amp;V224&amp;"|",'5_ACOMPANHAMENTO'!$AC$3:$AC$4922)))+((W224&lt;&gt;"")*ISNUMBER(SEARCH("|"&amp;W224&amp;"|",'5_ACOMPANHAMENTO'!$AC$3:$AC$4922)))+((X224&lt;&gt;"")*ISNUMBER(SEARCH("|"&amp;X224&amp;"|",'5_ACOMPANHAMENTO'!$AC$3:$AC$4922)))+((Y224&lt;&gt;"")*ISNUMBER(SEARCH("|"&amp;Y224&amp;"|",'5_ACOMPANHAMENTO'!$AC$3:$AC$4922)))+((Z224&lt;&gt;"")*ISNUMBER(SEARCH("|"&amp;Z224&amp;"|",'5_ACOMPANHAMENTO'!$AC$3:$AC$4922)))+((AA224&lt;&gt;"")*ISNUMBER(SEARCH("|"&amp;AA224&amp;"|",'5_ACOMPANHAMENTO'!$AC$3:$AC$4922)))+((AB224&lt;&gt;"")*ISNUMBER(SEARCH("|"&amp;AB224&amp;"|",'5_ACOMPANHAMENTO'!$AC$3:$AC$4922))))&gt;0),0),0)),""))</f>
        <v/>
      </c>
      <c r="B224" s="10" t="n">
        <v>10180.10148</v>
      </c>
      <c r="C224" s="10" t="inlineStr">
        <is>
          <t>PU</t>
        </is>
      </c>
      <c r="D224" s="4">
        <f>IF(OR($B224="",$C224=""),"",IFERROR(SUMPRODUCT(--(('5_ACOMPANHAMENTO'!$AD$3:$AD$4922=TRIM($C224&amp;""))*('5_ACOMPANHAMENTO'!$AC$3:$AC$4922&lt;&gt;"")*((((I224&lt;&gt;"")*ISNUMBER(SEARCH("|"&amp;I224&amp;"|",'5_ACOMPANHAMENTO'!$AC$3:$AC$4922)))+((J224&lt;&gt;"")*ISNUMBER(SEARCH("|"&amp;J224&amp;"|",'5_ACOMPANHAMENTO'!$AC$3:$AC$4922)))+((K224&lt;&gt;"")*ISNUMBER(SEARCH("|"&amp;K224&amp;"|",'5_ACOMPANHAMENTO'!$AC$3:$AC$4922)))+((L224&lt;&gt;"")*ISNUMBER(SEARCH("|"&amp;L224&amp;"|",'5_ACOMPANHAMENTO'!$AC$3:$AC$4922)))+((M224&lt;&gt;"")*ISNUMBER(SEARCH("|"&amp;M224&amp;"|",'5_ACOMPANHAMENTO'!$AC$3:$AC$4922)))+((N224&lt;&gt;"")*ISNUMBER(SEARCH("|"&amp;N224&amp;"|",'5_ACOMPANHAMENTO'!$AC$3:$AC$4922)))+((O224&lt;&gt;"")*ISNUMBER(SEARCH("|"&amp;O224&amp;"|",'5_ACOMPANHAMENTO'!$AC$3:$AC$4922)))+((P224&lt;&gt;"")*ISNUMBER(SEARCH("|"&amp;P224&amp;"|",'5_ACOMPANHAMENTO'!$AC$3:$AC$4922)))+((Q224&lt;&gt;"")*ISNUMBER(SEARCH("|"&amp;Q224&amp;"|",'5_ACOMPANHAMENTO'!$AC$3:$AC$4922)))+((R224&lt;&gt;"")*ISNUMBER(SEARCH("|"&amp;R224&amp;"|",'5_ACOMPANHAMENTO'!$AC$3:$AC$4922)))+((S224&lt;&gt;"")*ISNUMBER(SEARCH("|"&amp;S224&amp;"|",'5_ACOMPANHAMENTO'!$AC$3:$AC$4922)))+((T224&lt;&gt;"")*ISNUMBER(SEARCH("|"&amp;T224&amp;"|",'5_ACOMPANHAMENTO'!$AC$3:$AC$4922)))+((U224&lt;&gt;"")*ISNUMBER(SEARCH("|"&amp;U224&amp;"|",'5_ACOMPANHAMENTO'!$AC$3:$AC$4922)))+((V224&lt;&gt;"")*ISNUMBER(SEARCH("|"&amp;V224&amp;"|",'5_ACOMPANHAMENTO'!$AC$3:$AC$4922)))+((W224&lt;&gt;"")*ISNUMBER(SEARCH("|"&amp;W224&amp;"|",'5_ACOMPANHAMENTO'!$AC$3:$AC$4922)))+((X224&lt;&gt;"")*ISNUMBER(SEARCH("|"&amp;X224&amp;"|",'5_ACOMPANHAMENTO'!$AC$3:$AC$4922)))+((Y224&lt;&gt;"")*ISNUMBER(SEARCH("|"&amp;Y224&amp;"|",'5_ACOMPANHAMENTO'!$AC$3:$AC$4922)))+((Z224&lt;&gt;"")*ISNUMBER(SEARCH("|"&amp;Z224&amp;"|",'5_ACOMPANHAMENTO'!$AC$3:$AC$4922)))+((AA224&lt;&gt;"")*ISNUMBER(SEARCH("|"&amp;AA224&amp;"|",'5_ACOMPANHAMENTO'!$AC$3:$AC$4922)))+((AB224&lt;&gt;"")*ISNUMBER(SEARCH("|"&amp;AB224&amp;"|",'5_ACOMPANHAMENTO'!$AC$3:$AC$4922))))&gt;0)),'5_ACOMPANHAMENTO'!$J$3:$J$4922),0))</f>
        <v/>
      </c>
      <c r="E224" s="4">
        <f>IF(G224=0,"FINALIZADO",IF(TODAY()&gt;A224,"ATRASADO "&amp;TODAY()-A224&amp;" DIAS","ADIANTADO "&amp;A224-TODAY()&amp;" DIAS"))</f>
        <v/>
      </c>
      <c r="F224" s="7">
        <f>IF(OR($B224="",$C224=""),"",IFERROR(SUMPRODUCT(--(('5_ACOMPANHAMENTO'!$AD$3:$AD$4922=TRIM($C224&amp;""))*('5_ACOMPANHAMENTO'!$AC$3:$AC$4922&lt;&gt;"")*((((I224&lt;&gt;"")*ISNUMBER(SEARCH("|"&amp;I224&amp;"|",'5_ACOMPANHAMENTO'!$AC$3:$AC$4922)))+((J224&lt;&gt;"")*ISNUMBER(SEARCH("|"&amp;J224&amp;"|",'5_ACOMPANHAMENTO'!$AC$3:$AC$4922)))+((K224&lt;&gt;"")*ISNUMBER(SEARCH("|"&amp;K224&amp;"|",'5_ACOMPANHAMENTO'!$AC$3:$AC$4922)))+((L224&lt;&gt;"")*ISNUMBER(SEARCH("|"&amp;L224&amp;"|",'5_ACOMPANHAMENTO'!$AC$3:$AC$4922)))+((M224&lt;&gt;"")*ISNUMBER(SEARCH("|"&amp;M224&amp;"|",'5_ACOMPANHAMENTO'!$AC$3:$AC$4922)))+((N224&lt;&gt;"")*ISNUMBER(SEARCH("|"&amp;N224&amp;"|",'5_ACOMPANHAMENTO'!$AC$3:$AC$4922)))+((O224&lt;&gt;"")*ISNUMBER(SEARCH("|"&amp;O224&amp;"|",'5_ACOMPANHAMENTO'!$AC$3:$AC$4922)))+((P224&lt;&gt;"")*ISNUMBER(SEARCH("|"&amp;P224&amp;"|",'5_ACOMPANHAMENTO'!$AC$3:$AC$4922)))+((Q224&lt;&gt;"")*ISNUMBER(SEARCH("|"&amp;Q224&amp;"|",'5_ACOMPANHAMENTO'!$AC$3:$AC$4922)))+((R224&lt;&gt;"")*ISNUMBER(SEARCH("|"&amp;R224&amp;"|",'5_ACOMPANHAMENTO'!$AC$3:$AC$4922)))+((S224&lt;&gt;"")*ISNUMBER(SEARCH("|"&amp;S224&amp;"|",'5_ACOMPANHAMENTO'!$AC$3:$AC$4922)))+((T224&lt;&gt;"")*ISNUMBER(SEARCH("|"&amp;T224&amp;"|",'5_ACOMPANHAMENTO'!$AC$3:$AC$4922)))+((U224&lt;&gt;"")*ISNUMBER(SEARCH("|"&amp;U224&amp;"|",'5_ACOMPANHAMENTO'!$AC$3:$AC$4922)))+((V224&lt;&gt;"")*ISNUMBER(SEARCH("|"&amp;V224&amp;"|",'5_ACOMPANHAMENTO'!$AC$3:$AC$4922)))+((W224&lt;&gt;"")*ISNUMBER(SEARCH("|"&amp;W224&amp;"|",'5_ACOMPANHAMENTO'!$AC$3:$AC$4922)))+((X224&lt;&gt;"")*ISNUMBER(SEARCH("|"&amp;X224&amp;"|",'5_ACOMPANHAMENTO'!$AC$3:$AC$4922)))+((Y224&lt;&gt;"")*ISNUMBER(SEARCH("|"&amp;Y224&amp;"|",'5_ACOMPANHAMENTO'!$AC$3:$AC$4922)))+((Z224&lt;&gt;"")*ISNUMBER(SEARCH("|"&amp;Z224&amp;"|",'5_ACOMPANHAMENTO'!$AC$3:$AC$4922)))+((AA224&lt;&gt;"")*ISNUMBER(SEARCH("|"&amp;AA224&amp;"|",'5_ACOMPANHAMENTO'!$AC$3:$AC$4922)))+((AB224&lt;&gt;"")*ISNUMBER(SEARCH("|"&amp;AB224&amp;"|",'5_ACOMPANHAMENTO'!$AC$3:$AC$4922))))&gt;0)),'5_ACOMPANHAMENTO'!$O$3:$O$4922),0))</f>
        <v/>
      </c>
      <c r="G224" s="7">
        <f>IF(OR($B224="",$C224=""),"",D224-F224)</f>
        <v/>
      </c>
      <c r="H224">
        <f>IF(OR($B224="",$C224=""),"",TRIM($B224&amp;"")&amp;"|"&amp;TRIM($C224&amp;""))</f>
        <v/>
      </c>
      <c r="I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",99)),1,99)))</f>
        <v/>
      </c>
      <c r="J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",99)),100,99)))</f>
        <v/>
      </c>
      <c r="K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",99)),199,99)))</f>
        <v/>
      </c>
      <c r="L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",99)),298,99)))</f>
        <v/>
      </c>
      <c r="M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",99)),397,99)))</f>
        <v/>
      </c>
      <c r="N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",99)),496,99)))</f>
        <v/>
      </c>
      <c r="O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",99)),595,99)))</f>
        <v/>
      </c>
      <c r="P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",99)),694,99)))</f>
        <v/>
      </c>
      <c r="Q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",99)),793,99)))</f>
        <v/>
      </c>
      <c r="R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",99)),892,99)))</f>
        <v/>
      </c>
      <c r="S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",99)),991,99)))</f>
        <v/>
      </c>
      <c r="T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",99)),1090,99)))</f>
        <v/>
      </c>
      <c r="U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",99)),1189,99)))</f>
        <v/>
      </c>
      <c r="V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",99)),1288,99)))</f>
        <v/>
      </c>
      <c r="W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",99)),1387,99)))</f>
        <v/>
      </c>
      <c r="X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",99)),1486,99)))</f>
        <v/>
      </c>
      <c r="Y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",99)),1585,99)))</f>
        <v/>
      </c>
      <c r="Z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",99)),1684,99)))</f>
        <v/>
      </c>
      <c r="AA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",99)),1783,99)))</f>
        <v/>
      </c>
      <c r="AB224" s="1">
        <f>IF($B224="","",TRIM(MID(SUBSTITUTE(TRIM(SUBSTITUTE(SUBSTITUTE(SUBSTITUTE(SUBSTITUTE(SUBSTITUTE(SUBSTITUTE(SUBSTITUTE(SUBSTITUTE(SUBSTITUTE(SUBSTITUTE(SUBSTITUTE(SUBSTITUTE(SUBSTITUTE(SUBSTITUTE(TRIM($B224&amp;""),CHAR(10),"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",REPT(" ",99)),1882,99)))</f>
        <v/>
      </c>
    </row>
    <row r="225" hidden="1" ht="14.25" customHeight="1">
      <c r="A225" s="4">
        <f>IF(OR($B225="",$C225=""),"",IFERROR(INDEX('5_ACOMPANHAMENTO'!$A$3:$A$4922,MATCH(1,INDEX(('5_ACOMPANHAMENTO'!$AD$3:$AD$4922=TRIM($C225&amp;""))*('5_ACOMPANHAMENTO'!$AC$3:$AC$4922&lt;&gt;"")*((((I225&lt;&gt;"")*ISNUMBER(SEARCH("|"&amp;I225&amp;"|",'5_ACOMPANHAMENTO'!$AC$3:$AC$4922)))+((J225&lt;&gt;"")*ISNUMBER(SEARCH("|"&amp;J225&amp;"|",'5_ACOMPANHAMENTO'!$AC$3:$AC$4922)))+((K225&lt;&gt;"")*ISNUMBER(SEARCH("|"&amp;K225&amp;"|",'5_ACOMPANHAMENTO'!$AC$3:$AC$4922)))+((L225&lt;&gt;"")*ISNUMBER(SEARCH("|"&amp;L225&amp;"|",'5_ACOMPANHAMENTO'!$AC$3:$AC$4922)))+((M225&lt;&gt;"")*ISNUMBER(SEARCH("|"&amp;M225&amp;"|",'5_ACOMPANHAMENTO'!$AC$3:$AC$4922)))+((N225&lt;&gt;"")*ISNUMBER(SEARCH("|"&amp;N225&amp;"|",'5_ACOMPANHAMENTO'!$AC$3:$AC$4922)))+((O225&lt;&gt;"")*ISNUMBER(SEARCH("|"&amp;O225&amp;"|",'5_ACOMPANHAMENTO'!$AC$3:$AC$4922)))+((P225&lt;&gt;"")*ISNUMBER(SEARCH("|"&amp;P225&amp;"|",'5_ACOMPANHAMENTO'!$AC$3:$AC$4922)))+((Q225&lt;&gt;"")*ISNUMBER(SEARCH("|"&amp;Q225&amp;"|",'5_ACOMPANHAMENTO'!$AC$3:$AC$4922)))+((R225&lt;&gt;"")*ISNUMBER(SEARCH("|"&amp;R225&amp;"|",'5_ACOMPANHAMENTO'!$AC$3:$AC$4922)))+((S225&lt;&gt;"")*ISNUMBER(SEARCH("|"&amp;S225&amp;"|",'5_ACOMPANHAMENTO'!$AC$3:$AC$4922)))+((T225&lt;&gt;"")*ISNUMBER(SEARCH("|"&amp;T225&amp;"|",'5_ACOMPANHAMENTO'!$AC$3:$AC$4922)))+((U225&lt;&gt;"")*ISNUMBER(SEARCH("|"&amp;U225&amp;"|",'5_ACOMPANHAMENTO'!$AC$3:$AC$4922)))+((V225&lt;&gt;"")*ISNUMBER(SEARCH("|"&amp;V225&amp;"|",'5_ACOMPANHAMENTO'!$AC$3:$AC$4922)))+((W225&lt;&gt;"")*ISNUMBER(SEARCH("|"&amp;W225&amp;"|",'5_ACOMPANHAMENTO'!$AC$3:$AC$4922)))+((X225&lt;&gt;"")*ISNUMBER(SEARCH("|"&amp;X225&amp;"|",'5_ACOMPANHAMENTO'!$AC$3:$AC$4922)))+((Y225&lt;&gt;"")*ISNUMBER(SEARCH("|"&amp;Y225&amp;"|",'5_ACOMPANHAMENTO'!$AC$3:$AC$4922)))+((Z225&lt;&gt;"")*ISNUMBER(SEARCH("|"&amp;Z225&amp;"|",'5_ACOMPANHAMENTO'!$AC$3:$AC$4922)))+((AA225&lt;&gt;"")*ISNUMBER(SEARCH("|"&amp;AA225&amp;"|",'5_ACOMPANHAMENTO'!$AC$3:$AC$4922)))+((AB225&lt;&gt;"")*ISNUMBER(SEARCH("|"&amp;AB225&amp;"|",'5_ACOMPANHAMENTO'!$AC$3:$AC$4922))))&gt;0),0),0)),""))</f>
        <v/>
      </c>
      <c r="B225" s="10" t="n">
        <v>10180.10148</v>
      </c>
      <c r="C225" s="10" t="inlineStr">
        <is>
          <t>PU</t>
        </is>
      </c>
      <c r="D225" s="4">
        <f>IF(OR($B225="",$C225=""),"",IFERROR(SUMPRODUCT(--(('5_ACOMPANHAMENTO'!$AD$3:$AD$4922=TRIM($C225&amp;""))*('5_ACOMPANHAMENTO'!$AC$3:$AC$4922&lt;&gt;"")*((((I225&lt;&gt;"")*ISNUMBER(SEARCH("|"&amp;I225&amp;"|",'5_ACOMPANHAMENTO'!$AC$3:$AC$4922)))+((J225&lt;&gt;"")*ISNUMBER(SEARCH("|"&amp;J225&amp;"|",'5_ACOMPANHAMENTO'!$AC$3:$AC$4922)))+((K225&lt;&gt;"")*ISNUMBER(SEARCH("|"&amp;K225&amp;"|",'5_ACOMPANHAMENTO'!$AC$3:$AC$4922)))+((L225&lt;&gt;"")*ISNUMBER(SEARCH("|"&amp;L225&amp;"|",'5_ACOMPANHAMENTO'!$AC$3:$AC$4922)))+((M225&lt;&gt;"")*ISNUMBER(SEARCH("|"&amp;M225&amp;"|",'5_ACOMPANHAMENTO'!$AC$3:$AC$4922)))+((N225&lt;&gt;"")*ISNUMBER(SEARCH("|"&amp;N225&amp;"|",'5_ACOMPANHAMENTO'!$AC$3:$AC$4922)))+((O225&lt;&gt;"")*ISNUMBER(SEARCH("|"&amp;O225&amp;"|",'5_ACOMPANHAMENTO'!$AC$3:$AC$4922)))+((P225&lt;&gt;"")*ISNUMBER(SEARCH("|"&amp;P225&amp;"|",'5_ACOMPANHAMENTO'!$AC$3:$AC$4922)))+((Q225&lt;&gt;"")*ISNUMBER(SEARCH("|"&amp;Q225&amp;"|",'5_ACOMPANHAMENTO'!$AC$3:$AC$4922)))+((R225&lt;&gt;"")*ISNUMBER(SEARCH("|"&amp;R225&amp;"|",'5_ACOMPANHAMENTO'!$AC$3:$AC$4922)))+((S225&lt;&gt;"")*ISNUMBER(SEARCH("|"&amp;S225&amp;"|",'5_ACOMPANHAMENTO'!$AC$3:$AC$4922)))+((T225&lt;&gt;"")*ISNUMBER(SEARCH("|"&amp;T225&amp;"|",'5_ACOMPANHAMENTO'!$AC$3:$AC$4922)))+((U225&lt;&gt;"")*ISNUMBER(SEARCH("|"&amp;U225&amp;"|",'5_ACOMPANHAMENTO'!$AC$3:$AC$4922)))+((V225&lt;&gt;"")*ISNUMBER(SEARCH("|"&amp;V225&amp;"|",'5_ACOMPANHAMENTO'!$AC$3:$AC$4922)))+((W225&lt;&gt;"")*ISNUMBER(SEARCH("|"&amp;W225&amp;"|",'5_ACOMPANHAMENTO'!$AC$3:$AC$4922)))+((X225&lt;&gt;"")*ISNUMBER(SEARCH("|"&amp;X225&amp;"|",'5_ACOMPANHAMENTO'!$AC$3:$AC$4922)))+((Y225&lt;&gt;"")*ISNUMBER(SEARCH("|"&amp;Y225&amp;"|",'5_ACOMPANHAMENTO'!$AC$3:$AC$4922)))+((Z225&lt;&gt;"")*ISNUMBER(SEARCH("|"&amp;Z225&amp;"|",'5_ACOMPANHAMENTO'!$AC$3:$AC$4922)))+((AA225&lt;&gt;"")*ISNUMBER(SEARCH("|"&amp;AA225&amp;"|",'5_ACOMPANHAMENTO'!$AC$3:$AC$4922)))+((AB225&lt;&gt;"")*ISNUMBER(SEARCH("|"&amp;AB225&amp;"|",'5_ACOMPANHAMENTO'!$AC$3:$AC$4922))))&gt;0)),'5_ACOMPANHAMENTO'!$J$3:$J$4922),0))</f>
        <v/>
      </c>
      <c r="E225" s="4">
        <f>IF(G225=0,"FINALIZADO",IF(TODAY()&gt;A225,"ATRASADO "&amp;TODAY()-A225&amp;" DIAS","ADIANTADO "&amp;A225-TODAY()&amp;" DIAS"))</f>
        <v/>
      </c>
      <c r="F225" s="7">
        <f>IF(OR($B225="",$C225=""),"",IFERROR(SUMPRODUCT(--(('5_ACOMPANHAMENTO'!$AD$3:$AD$4922=TRIM($C225&amp;""))*('5_ACOMPANHAMENTO'!$AC$3:$AC$4922&lt;&gt;"")*((((I225&lt;&gt;"")*ISNUMBER(SEARCH("|"&amp;I225&amp;"|",'5_ACOMPANHAMENTO'!$AC$3:$AC$4922)))+((J225&lt;&gt;"")*ISNUMBER(SEARCH("|"&amp;J225&amp;"|",'5_ACOMPANHAMENTO'!$AC$3:$AC$4922)))+((K225&lt;&gt;"")*ISNUMBER(SEARCH("|"&amp;K225&amp;"|",'5_ACOMPANHAMENTO'!$AC$3:$AC$4922)))+((L225&lt;&gt;"")*ISNUMBER(SEARCH("|"&amp;L225&amp;"|",'5_ACOMPANHAMENTO'!$AC$3:$AC$4922)))+((M225&lt;&gt;"")*ISNUMBER(SEARCH("|"&amp;M225&amp;"|",'5_ACOMPANHAMENTO'!$AC$3:$AC$4922)))+((N225&lt;&gt;"")*ISNUMBER(SEARCH("|"&amp;N225&amp;"|",'5_ACOMPANHAMENTO'!$AC$3:$AC$4922)))+((O225&lt;&gt;"")*ISNUMBER(SEARCH("|"&amp;O225&amp;"|",'5_ACOMPANHAMENTO'!$AC$3:$AC$4922)))+((P225&lt;&gt;"")*ISNUMBER(SEARCH("|"&amp;P225&amp;"|",'5_ACOMPANHAMENTO'!$AC$3:$AC$4922)))+((Q225&lt;&gt;"")*ISNUMBER(SEARCH("|"&amp;Q225&amp;"|",'5_ACOMPANHAMENTO'!$AC$3:$AC$4922)))+((R225&lt;&gt;"")*ISNUMBER(SEARCH("|"&amp;R225&amp;"|",'5_ACOMPANHAMENTO'!$AC$3:$AC$4922)))+((S225&lt;&gt;"")*ISNUMBER(SEARCH("|"&amp;S225&amp;"|",'5_ACOMPANHAMENTO'!$AC$3:$AC$4922)))+((T225&lt;&gt;"")*ISNUMBER(SEARCH("|"&amp;T225&amp;"|",'5_ACOMPANHAMENTO'!$AC$3:$AC$4922)))+((U225&lt;&gt;"")*ISNUMBER(SEARCH("|"&amp;U225&amp;"|",'5_ACOMPANHAMENTO'!$AC$3:$AC$4922)))+((V225&lt;&gt;"")*ISNUMBER(SEARCH("|"&amp;V225&amp;"|",'5_ACOMPANHAMENTO'!$AC$3:$AC$4922)))+((W225&lt;&gt;"")*ISNUMBER(SEARCH("|"&amp;W225&amp;"|",'5_ACOMPANHAMENTO'!$AC$3:$AC$4922)))+((X225&lt;&gt;"")*ISNUMBER(SEARCH("|"&amp;X225&amp;"|",'5_ACOMPANHAMENTO'!$AC$3:$AC$4922)))+((Y225&lt;&gt;"")*ISNUMBER(SEARCH("|"&amp;Y225&amp;"|",'5_ACOMPANHAMENTO'!$AC$3:$AC$4922)))+((Z225&lt;&gt;"")*ISNUMBER(SEARCH("|"&amp;Z225&amp;"|",'5_ACOMPANHAMENTO'!$AC$3:$AC$4922)))+((AA225&lt;&gt;"")*ISNUMBER(SEARCH("|"&amp;AA225&amp;"|",'5_ACOMPANHAMENTO'!$AC$3:$AC$4922)))+((AB225&lt;&gt;"")*ISNUMBER(SEARCH("|"&amp;AB225&amp;"|",'5_ACOMPANHAMENTO'!$AC$3:$AC$4922))))&gt;0)),'5_ACOMPANHAMENTO'!$O$3:$O$4922),0))</f>
        <v/>
      </c>
      <c r="G225" s="7">
        <f>IF(OR($B225="",$C225=""),"",D225-F225)</f>
        <v/>
      </c>
      <c r="H225">
        <f>IF(OR($B225="",$C225=""),"",TRIM($B225&amp;"")&amp;"|"&amp;TRIM($C225&amp;""))</f>
        <v/>
      </c>
      <c r="I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",99)),1,99)))</f>
        <v/>
      </c>
      <c r="J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",99)),100,99)))</f>
        <v/>
      </c>
      <c r="K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",99)),199,99)))</f>
        <v/>
      </c>
      <c r="L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",99)),298,99)))</f>
        <v/>
      </c>
      <c r="M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",99)),397,99)))</f>
        <v/>
      </c>
      <c r="N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",99)),496,99)))</f>
        <v/>
      </c>
      <c r="O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",99)),595,99)))</f>
        <v/>
      </c>
      <c r="P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",99)),694,99)))</f>
        <v/>
      </c>
      <c r="Q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",99)),793,99)))</f>
        <v/>
      </c>
      <c r="R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",99)),892,99)))</f>
        <v/>
      </c>
      <c r="S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",99)),991,99)))</f>
        <v/>
      </c>
      <c r="T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",99)),1090,99)))</f>
        <v/>
      </c>
      <c r="U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",99)),1189,99)))</f>
        <v/>
      </c>
      <c r="V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",99)),1288,99)))</f>
        <v/>
      </c>
      <c r="W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",99)),1387,99)))</f>
        <v/>
      </c>
      <c r="X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",99)),1486,99)))</f>
        <v/>
      </c>
      <c r="Y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",99)),1585,99)))</f>
        <v/>
      </c>
      <c r="Z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",99)),1684,99)))</f>
        <v/>
      </c>
      <c r="AA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",99)),1783,99)))</f>
        <v/>
      </c>
      <c r="AB225" s="1">
        <f>IF($B225="","",TRIM(MID(SUBSTITUTE(TRIM(SUBSTITUTE(SUBSTITUTE(SUBSTITUTE(SUBSTITUTE(SUBSTITUTE(SUBSTITUTE(SUBSTITUTE(SUBSTITUTE(SUBSTITUTE(SUBSTITUTE(SUBSTITUTE(SUBSTITUTE(SUBSTITUTE(SUBSTITUTE(TRIM($B225&amp;""),CHAR(10),"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",REPT(" ",99)),1882,99)))</f>
        <v/>
      </c>
    </row>
    <row r="226" ht="14.25" customHeight="1">
      <c r="A226" s="4">
        <f>IF(OR($B226="",$C226=""),"",IFERROR(INDEX('5_ACOMPANHAMENTO'!$A$3:$A$4922,MATCH(1,INDEX(('5_ACOMPANHAMENTO'!$AD$3:$AD$4922=TRIM($C226&amp;""))*('5_ACOMPANHAMENTO'!$AC$3:$AC$4922&lt;&gt;"")*((((I226&lt;&gt;"")*ISNUMBER(SEARCH("|"&amp;I226&amp;"|",'5_ACOMPANHAMENTO'!$AC$3:$AC$4922)))+((J226&lt;&gt;"")*ISNUMBER(SEARCH("|"&amp;J226&amp;"|",'5_ACOMPANHAMENTO'!$AC$3:$AC$4922)))+((K226&lt;&gt;"")*ISNUMBER(SEARCH("|"&amp;K226&amp;"|",'5_ACOMPANHAMENTO'!$AC$3:$AC$4922)))+((L226&lt;&gt;"")*ISNUMBER(SEARCH("|"&amp;L226&amp;"|",'5_ACOMPANHAMENTO'!$AC$3:$AC$4922)))+((M226&lt;&gt;"")*ISNUMBER(SEARCH("|"&amp;M226&amp;"|",'5_ACOMPANHAMENTO'!$AC$3:$AC$4922)))+((N226&lt;&gt;"")*ISNUMBER(SEARCH("|"&amp;N226&amp;"|",'5_ACOMPANHAMENTO'!$AC$3:$AC$4922)))+((O226&lt;&gt;"")*ISNUMBER(SEARCH("|"&amp;O226&amp;"|",'5_ACOMPANHAMENTO'!$AC$3:$AC$4922)))+((P226&lt;&gt;"")*ISNUMBER(SEARCH("|"&amp;P226&amp;"|",'5_ACOMPANHAMENTO'!$AC$3:$AC$4922)))+((Q226&lt;&gt;"")*ISNUMBER(SEARCH("|"&amp;Q226&amp;"|",'5_ACOMPANHAMENTO'!$AC$3:$AC$4922)))+((R226&lt;&gt;"")*ISNUMBER(SEARCH("|"&amp;R226&amp;"|",'5_ACOMPANHAMENTO'!$AC$3:$AC$4922)))+((S226&lt;&gt;"")*ISNUMBER(SEARCH("|"&amp;S226&amp;"|",'5_ACOMPANHAMENTO'!$AC$3:$AC$4922)))+((T226&lt;&gt;"")*ISNUMBER(SEARCH("|"&amp;T226&amp;"|",'5_ACOMPANHAMENTO'!$AC$3:$AC$4922)))+((U226&lt;&gt;"")*ISNUMBER(SEARCH("|"&amp;U226&amp;"|",'5_ACOMPANHAMENTO'!$AC$3:$AC$4922)))+((V226&lt;&gt;"")*ISNUMBER(SEARCH("|"&amp;V226&amp;"|",'5_ACOMPANHAMENTO'!$AC$3:$AC$4922)))+((W226&lt;&gt;"")*ISNUMBER(SEARCH("|"&amp;W226&amp;"|",'5_ACOMPANHAMENTO'!$AC$3:$AC$4922)))+((X226&lt;&gt;"")*ISNUMBER(SEARCH("|"&amp;X226&amp;"|",'5_ACOMPANHAMENTO'!$AC$3:$AC$4922)))+((Y226&lt;&gt;"")*ISNUMBER(SEARCH("|"&amp;Y226&amp;"|",'5_ACOMPANHAMENTO'!$AC$3:$AC$4922)))+((Z226&lt;&gt;"")*ISNUMBER(SEARCH("|"&amp;Z226&amp;"|",'5_ACOMPANHAMENTO'!$AC$3:$AC$4922)))+((AA226&lt;&gt;"")*ISNUMBER(SEARCH("|"&amp;AA226&amp;"|",'5_ACOMPANHAMENTO'!$AC$3:$AC$4922)))+((AB226&lt;&gt;"")*ISNUMBER(SEARCH("|"&amp;AB226&amp;"|",'5_ACOMPANHAMENTO'!$AC$3:$AC$4922))))&gt;0),0),0)),""))</f>
        <v/>
      </c>
      <c r="B226" s="10" t="inlineStr">
        <is>
          <t>10149,10150,10151,10152,10153,10154</t>
        </is>
      </c>
      <c r="C226" s="10" t="inlineStr">
        <is>
          <t>UV</t>
        </is>
      </c>
      <c r="D226" s="4">
        <f>IF(OR($B226="",$C226=""),"",IFERROR(SUMPRODUCT(--(('5_ACOMPANHAMENTO'!$AD$3:$AD$4922=TRIM($C226&amp;""))*('5_ACOMPANHAMENTO'!$AC$3:$AC$4922&lt;&gt;"")*((((I226&lt;&gt;"")*ISNUMBER(SEARCH("|"&amp;I226&amp;"|",'5_ACOMPANHAMENTO'!$AC$3:$AC$4922)))+((J226&lt;&gt;"")*ISNUMBER(SEARCH("|"&amp;J226&amp;"|",'5_ACOMPANHAMENTO'!$AC$3:$AC$4922)))+((K226&lt;&gt;"")*ISNUMBER(SEARCH("|"&amp;K226&amp;"|",'5_ACOMPANHAMENTO'!$AC$3:$AC$4922)))+((L226&lt;&gt;"")*ISNUMBER(SEARCH("|"&amp;L226&amp;"|",'5_ACOMPANHAMENTO'!$AC$3:$AC$4922)))+((M226&lt;&gt;"")*ISNUMBER(SEARCH("|"&amp;M226&amp;"|",'5_ACOMPANHAMENTO'!$AC$3:$AC$4922)))+((N226&lt;&gt;"")*ISNUMBER(SEARCH("|"&amp;N226&amp;"|",'5_ACOMPANHAMENTO'!$AC$3:$AC$4922)))+((O226&lt;&gt;"")*ISNUMBER(SEARCH("|"&amp;O226&amp;"|",'5_ACOMPANHAMENTO'!$AC$3:$AC$4922)))+((P226&lt;&gt;"")*ISNUMBER(SEARCH("|"&amp;P226&amp;"|",'5_ACOMPANHAMENTO'!$AC$3:$AC$4922)))+((Q226&lt;&gt;"")*ISNUMBER(SEARCH("|"&amp;Q226&amp;"|",'5_ACOMPANHAMENTO'!$AC$3:$AC$4922)))+((R226&lt;&gt;"")*ISNUMBER(SEARCH("|"&amp;R226&amp;"|",'5_ACOMPANHAMENTO'!$AC$3:$AC$4922)))+((S226&lt;&gt;"")*ISNUMBER(SEARCH("|"&amp;S226&amp;"|",'5_ACOMPANHAMENTO'!$AC$3:$AC$4922)))+((T226&lt;&gt;"")*ISNUMBER(SEARCH("|"&amp;T226&amp;"|",'5_ACOMPANHAMENTO'!$AC$3:$AC$4922)))+((U226&lt;&gt;"")*ISNUMBER(SEARCH("|"&amp;U226&amp;"|",'5_ACOMPANHAMENTO'!$AC$3:$AC$4922)))+((V226&lt;&gt;"")*ISNUMBER(SEARCH("|"&amp;V226&amp;"|",'5_ACOMPANHAMENTO'!$AC$3:$AC$4922)))+((W226&lt;&gt;"")*ISNUMBER(SEARCH("|"&amp;W226&amp;"|",'5_ACOMPANHAMENTO'!$AC$3:$AC$4922)))+((X226&lt;&gt;"")*ISNUMBER(SEARCH("|"&amp;X226&amp;"|",'5_ACOMPANHAMENTO'!$AC$3:$AC$4922)))+((Y226&lt;&gt;"")*ISNUMBER(SEARCH("|"&amp;Y226&amp;"|",'5_ACOMPANHAMENTO'!$AC$3:$AC$4922)))+((Z226&lt;&gt;"")*ISNUMBER(SEARCH("|"&amp;Z226&amp;"|",'5_ACOMPANHAMENTO'!$AC$3:$AC$4922)))+((AA226&lt;&gt;"")*ISNUMBER(SEARCH("|"&amp;AA226&amp;"|",'5_ACOMPANHAMENTO'!$AC$3:$AC$4922)))+((AB226&lt;&gt;"")*ISNUMBER(SEARCH("|"&amp;AB226&amp;"|",'5_ACOMPANHAMENTO'!$AC$3:$AC$4922))))&gt;0)),'5_ACOMPANHAMENTO'!$J$3:$J$4922),0))</f>
        <v/>
      </c>
      <c r="E226" s="4">
        <f>IF(G226=0,"FINALIZADO",IF(TODAY()&gt;A226,"ATRASADO "&amp;TODAY()-A226&amp;" DIAS","ADIANTADO "&amp;A226-TODAY()&amp;" DIAS"))</f>
        <v/>
      </c>
      <c r="F226" s="7">
        <f>IF(OR($B226="",$C226=""),"",IFERROR(SUMPRODUCT(--(('5_ACOMPANHAMENTO'!$AD$3:$AD$4922=TRIM($C226&amp;""))*('5_ACOMPANHAMENTO'!$AC$3:$AC$4922&lt;&gt;"")*((((I226&lt;&gt;"")*ISNUMBER(SEARCH("|"&amp;I226&amp;"|",'5_ACOMPANHAMENTO'!$AC$3:$AC$4922)))+((J226&lt;&gt;"")*ISNUMBER(SEARCH("|"&amp;J226&amp;"|",'5_ACOMPANHAMENTO'!$AC$3:$AC$4922)))+((K226&lt;&gt;"")*ISNUMBER(SEARCH("|"&amp;K226&amp;"|",'5_ACOMPANHAMENTO'!$AC$3:$AC$4922)))+((L226&lt;&gt;"")*ISNUMBER(SEARCH("|"&amp;L226&amp;"|",'5_ACOMPANHAMENTO'!$AC$3:$AC$4922)))+((M226&lt;&gt;"")*ISNUMBER(SEARCH("|"&amp;M226&amp;"|",'5_ACOMPANHAMENTO'!$AC$3:$AC$4922)))+((N226&lt;&gt;"")*ISNUMBER(SEARCH("|"&amp;N226&amp;"|",'5_ACOMPANHAMENTO'!$AC$3:$AC$4922)))+((O226&lt;&gt;"")*ISNUMBER(SEARCH("|"&amp;O226&amp;"|",'5_ACOMPANHAMENTO'!$AC$3:$AC$4922)))+((P226&lt;&gt;"")*ISNUMBER(SEARCH("|"&amp;P226&amp;"|",'5_ACOMPANHAMENTO'!$AC$3:$AC$4922)))+((Q226&lt;&gt;"")*ISNUMBER(SEARCH("|"&amp;Q226&amp;"|",'5_ACOMPANHAMENTO'!$AC$3:$AC$4922)))+((R226&lt;&gt;"")*ISNUMBER(SEARCH("|"&amp;R226&amp;"|",'5_ACOMPANHAMENTO'!$AC$3:$AC$4922)))+((S226&lt;&gt;"")*ISNUMBER(SEARCH("|"&amp;S226&amp;"|",'5_ACOMPANHAMENTO'!$AC$3:$AC$4922)))+((T226&lt;&gt;"")*ISNUMBER(SEARCH("|"&amp;T226&amp;"|",'5_ACOMPANHAMENTO'!$AC$3:$AC$4922)))+((U226&lt;&gt;"")*ISNUMBER(SEARCH("|"&amp;U226&amp;"|",'5_ACOMPANHAMENTO'!$AC$3:$AC$4922)))+((V226&lt;&gt;"")*ISNUMBER(SEARCH("|"&amp;V226&amp;"|",'5_ACOMPANHAMENTO'!$AC$3:$AC$4922)))+((W226&lt;&gt;"")*ISNUMBER(SEARCH("|"&amp;W226&amp;"|",'5_ACOMPANHAMENTO'!$AC$3:$AC$4922)))+((X226&lt;&gt;"")*ISNUMBER(SEARCH("|"&amp;X226&amp;"|",'5_ACOMPANHAMENTO'!$AC$3:$AC$4922)))+((Y226&lt;&gt;"")*ISNUMBER(SEARCH("|"&amp;Y226&amp;"|",'5_ACOMPANHAMENTO'!$AC$3:$AC$4922)))+((Z226&lt;&gt;"")*ISNUMBER(SEARCH("|"&amp;Z226&amp;"|",'5_ACOMPANHAMENTO'!$AC$3:$AC$4922)))+((AA226&lt;&gt;"")*ISNUMBER(SEARCH("|"&amp;AA226&amp;"|",'5_ACOMPANHAMENTO'!$AC$3:$AC$4922)))+((AB226&lt;&gt;"")*ISNUMBER(SEARCH("|"&amp;AB226&amp;"|",'5_ACOMPANHAMENTO'!$AC$3:$AC$4922))))&gt;0)),'5_ACOMPANHAMENTO'!$O$3:$O$4922),0))</f>
        <v/>
      </c>
      <c r="G226" s="7">
        <f>IF(OR($B226="",$C226=""),"",D226-F226)</f>
        <v/>
      </c>
      <c r="H226">
        <f>IF(OR($B226="",$C226=""),"",TRIM($B226&amp;"")&amp;"|"&amp;TRIM($C226&amp;""))</f>
        <v/>
      </c>
      <c r="I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",99)),1,99)))</f>
        <v/>
      </c>
      <c r="J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",99)),100,99)))</f>
        <v/>
      </c>
      <c r="K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",99)),199,99)))</f>
        <v/>
      </c>
      <c r="L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",99)),298,99)))</f>
        <v/>
      </c>
      <c r="M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",99)),397,99)))</f>
        <v/>
      </c>
      <c r="N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",99)),496,99)))</f>
        <v/>
      </c>
      <c r="O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",99)),595,99)))</f>
        <v/>
      </c>
      <c r="P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",99)),694,99)))</f>
        <v/>
      </c>
      <c r="Q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",99)),793,99)))</f>
        <v/>
      </c>
      <c r="R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",99)),892,99)))</f>
        <v/>
      </c>
      <c r="S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",99)),991,99)))</f>
        <v/>
      </c>
      <c r="T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",99)),1090,99)))</f>
        <v/>
      </c>
      <c r="U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",99)),1189,99)))</f>
        <v/>
      </c>
      <c r="V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",99)),1288,99)))</f>
        <v/>
      </c>
      <c r="W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",99)),1387,99)))</f>
        <v/>
      </c>
      <c r="X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",99)),1486,99)))</f>
        <v/>
      </c>
      <c r="Y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",99)),1585,99)))</f>
        <v/>
      </c>
      <c r="Z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",99)),1684,99)))</f>
        <v/>
      </c>
      <c r="AA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",99)),1783,99)))</f>
        <v/>
      </c>
      <c r="AB226" s="1">
        <f>IF($B226="","",TRIM(MID(SUBSTITUTE(TRIM(SUBSTITUTE(SUBSTITUTE(SUBSTITUTE(SUBSTITUTE(SUBSTITUTE(SUBSTITUTE(SUBSTITUTE(SUBSTITUTE(SUBSTITUTE(SUBSTITUTE(SUBSTITUTE(SUBSTITUTE(SUBSTITUTE(SUBSTITUTE(TRIM($B226&amp;""),CHAR(10),"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",REPT(" ",99)),1882,99)))</f>
        <v/>
      </c>
    </row>
    <row r="227" ht="14.25" customHeight="1">
      <c r="A227" s="4">
        <f>IF(OR($B227="",$C227=""),"",IFERROR(INDEX('5_ACOMPANHAMENTO'!$A$3:$A$4922,MATCH(1,INDEX(('5_ACOMPANHAMENTO'!$AD$3:$AD$4922=TRIM($C227&amp;""))*('5_ACOMPANHAMENTO'!$AC$3:$AC$4922&lt;&gt;"")*((((I227&lt;&gt;"")*ISNUMBER(SEARCH("|"&amp;I227&amp;"|",'5_ACOMPANHAMENTO'!$AC$3:$AC$4922)))+((J227&lt;&gt;"")*ISNUMBER(SEARCH("|"&amp;J227&amp;"|",'5_ACOMPANHAMENTO'!$AC$3:$AC$4922)))+((K227&lt;&gt;"")*ISNUMBER(SEARCH("|"&amp;K227&amp;"|",'5_ACOMPANHAMENTO'!$AC$3:$AC$4922)))+((L227&lt;&gt;"")*ISNUMBER(SEARCH("|"&amp;L227&amp;"|",'5_ACOMPANHAMENTO'!$AC$3:$AC$4922)))+((M227&lt;&gt;"")*ISNUMBER(SEARCH("|"&amp;M227&amp;"|",'5_ACOMPANHAMENTO'!$AC$3:$AC$4922)))+((N227&lt;&gt;"")*ISNUMBER(SEARCH("|"&amp;N227&amp;"|",'5_ACOMPANHAMENTO'!$AC$3:$AC$4922)))+((O227&lt;&gt;"")*ISNUMBER(SEARCH("|"&amp;O227&amp;"|",'5_ACOMPANHAMENTO'!$AC$3:$AC$4922)))+((P227&lt;&gt;"")*ISNUMBER(SEARCH("|"&amp;P227&amp;"|",'5_ACOMPANHAMENTO'!$AC$3:$AC$4922)))+((Q227&lt;&gt;"")*ISNUMBER(SEARCH("|"&amp;Q227&amp;"|",'5_ACOMPANHAMENTO'!$AC$3:$AC$4922)))+((R227&lt;&gt;"")*ISNUMBER(SEARCH("|"&amp;R227&amp;"|",'5_ACOMPANHAMENTO'!$AC$3:$AC$4922)))+((S227&lt;&gt;"")*ISNUMBER(SEARCH("|"&amp;S227&amp;"|",'5_ACOMPANHAMENTO'!$AC$3:$AC$4922)))+((T227&lt;&gt;"")*ISNUMBER(SEARCH("|"&amp;T227&amp;"|",'5_ACOMPANHAMENTO'!$AC$3:$AC$4922)))+((U227&lt;&gt;"")*ISNUMBER(SEARCH("|"&amp;U227&amp;"|",'5_ACOMPANHAMENTO'!$AC$3:$AC$4922)))+((V227&lt;&gt;"")*ISNUMBER(SEARCH("|"&amp;V227&amp;"|",'5_ACOMPANHAMENTO'!$AC$3:$AC$4922)))+((W227&lt;&gt;"")*ISNUMBER(SEARCH("|"&amp;W227&amp;"|",'5_ACOMPANHAMENTO'!$AC$3:$AC$4922)))+((X227&lt;&gt;"")*ISNUMBER(SEARCH("|"&amp;X227&amp;"|",'5_ACOMPANHAMENTO'!$AC$3:$AC$4922)))+((Y227&lt;&gt;"")*ISNUMBER(SEARCH("|"&amp;Y227&amp;"|",'5_ACOMPANHAMENTO'!$AC$3:$AC$4922)))+((Z227&lt;&gt;"")*ISNUMBER(SEARCH("|"&amp;Z227&amp;"|",'5_ACOMPANHAMENTO'!$AC$3:$AC$4922)))+((AA227&lt;&gt;"")*ISNUMBER(SEARCH("|"&amp;AA227&amp;"|",'5_ACOMPANHAMENTO'!$AC$3:$AC$4922)))+((AB227&lt;&gt;"")*ISNUMBER(SEARCH("|"&amp;AB227&amp;"|",'5_ACOMPANHAMENTO'!$AC$3:$AC$4922))))&gt;0),0),0)),""))</f>
        <v/>
      </c>
      <c r="B227" s="10" t="inlineStr">
        <is>
          <t>10149,10150,10151,10152,10153,10155</t>
        </is>
      </c>
      <c r="C227" s="10" t="inlineStr">
        <is>
          <t>UV</t>
        </is>
      </c>
      <c r="D227" s="4">
        <f>IF(OR($B227="",$C227=""),"",IFERROR(SUMPRODUCT(--(('5_ACOMPANHAMENTO'!$AD$3:$AD$4922=TRIM($C227&amp;""))*('5_ACOMPANHAMENTO'!$AC$3:$AC$4922&lt;&gt;"")*((((I227&lt;&gt;"")*ISNUMBER(SEARCH("|"&amp;I227&amp;"|",'5_ACOMPANHAMENTO'!$AC$3:$AC$4922)))+((J227&lt;&gt;"")*ISNUMBER(SEARCH("|"&amp;J227&amp;"|",'5_ACOMPANHAMENTO'!$AC$3:$AC$4922)))+((K227&lt;&gt;"")*ISNUMBER(SEARCH("|"&amp;K227&amp;"|",'5_ACOMPANHAMENTO'!$AC$3:$AC$4922)))+((L227&lt;&gt;"")*ISNUMBER(SEARCH("|"&amp;L227&amp;"|",'5_ACOMPANHAMENTO'!$AC$3:$AC$4922)))+((M227&lt;&gt;"")*ISNUMBER(SEARCH("|"&amp;M227&amp;"|",'5_ACOMPANHAMENTO'!$AC$3:$AC$4922)))+((N227&lt;&gt;"")*ISNUMBER(SEARCH("|"&amp;N227&amp;"|",'5_ACOMPANHAMENTO'!$AC$3:$AC$4922)))+((O227&lt;&gt;"")*ISNUMBER(SEARCH("|"&amp;O227&amp;"|",'5_ACOMPANHAMENTO'!$AC$3:$AC$4922)))+((P227&lt;&gt;"")*ISNUMBER(SEARCH("|"&amp;P227&amp;"|",'5_ACOMPANHAMENTO'!$AC$3:$AC$4922)))+((Q227&lt;&gt;"")*ISNUMBER(SEARCH("|"&amp;Q227&amp;"|",'5_ACOMPANHAMENTO'!$AC$3:$AC$4922)))+((R227&lt;&gt;"")*ISNUMBER(SEARCH("|"&amp;R227&amp;"|",'5_ACOMPANHAMENTO'!$AC$3:$AC$4922)))+((S227&lt;&gt;"")*ISNUMBER(SEARCH("|"&amp;S227&amp;"|",'5_ACOMPANHAMENTO'!$AC$3:$AC$4922)))+((T227&lt;&gt;"")*ISNUMBER(SEARCH("|"&amp;T227&amp;"|",'5_ACOMPANHAMENTO'!$AC$3:$AC$4922)))+((U227&lt;&gt;"")*ISNUMBER(SEARCH("|"&amp;U227&amp;"|",'5_ACOMPANHAMENTO'!$AC$3:$AC$4922)))+((V227&lt;&gt;"")*ISNUMBER(SEARCH("|"&amp;V227&amp;"|",'5_ACOMPANHAMENTO'!$AC$3:$AC$4922)))+((W227&lt;&gt;"")*ISNUMBER(SEARCH("|"&amp;W227&amp;"|",'5_ACOMPANHAMENTO'!$AC$3:$AC$4922)))+((X227&lt;&gt;"")*ISNUMBER(SEARCH("|"&amp;X227&amp;"|",'5_ACOMPANHAMENTO'!$AC$3:$AC$4922)))+((Y227&lt;&gt;"")*ISNUMBER(SEARCH("|"&amp;Y227&amp;"|",'5_ACOMPANHAMENTO'!$AC$3:$AC$4922)))+((Z227&lt;&gt;"")*ISNUMBER(SEARCH("|"&amp;Z227&amp;"|",'5_ACOMPANHAMENTO'!$AC$3:$AC$4922)))+((AA227&lt;&gt;"")*ISNUMBER(SEARCH("|"&amp;AA227&amp;"|",'5_ACOMPANHAMENTO'!$AC$3:$AC$4922)))+((AB227&lt;&gt;"")*ISNUMBER(SEARCH("|"&amp;AB227&amp;"|",'5_ACOMPANHAMENTO'!$AC$3:$AC$4922))))&gt;0)),'5_ACOMPANHAMENTO'!$J$3:$J$4922),0))</f>
        <v/>
      </c>
      <c r="E227" s="4">
        <f>IF(G227=0,"FINALIZADO",IF(TODAY()&gt;A227,"ATRASADO "&amp;TODAY()-A227&amp;" DIAS","ADIANTADO "&amp;A227-TODAY()&amp;" DIAS"))</f>
        <v/>
      </c>
      <c r="F227" s="7">
        <f>IF(OR($B227="",$C227=""),"",IFERROR(SUMPRODUCT(--(('5_ACOMPANHAMENTO'!$AD$3:$AD$4922=TRIM($C227&amp;""))*('5_ACOMPANHAMENTO'!$AC$3:$AC$4922&lt;&gt;"")*((((I227&lt;&gt;"")*ISNUMBER(SEARCH("|"&amp;I227&amp;"|",'5_ACOMPANHAMENTO'!$AC$3:$AC$4922)))+((J227&lt;&gt;"")*ISNUMBER(SEARCH("|"&amp;J227&amp;"|",'5_ACOMPANHAMENTO'!$AC$3:$AC$4922)))+((K227&lt;&gt;"")*ISNUMBER(SEARCH("|"&amp;K227&amp;"|",'5_ACOMPANHAMENTO'!$AC$3:$AC$4922)))+((L227&lt;&gt;"")*ISNUMBER(SEARCH("|"&amp;L227&amp;"|",'5_ACOMPANHAMENTO'!$AC$3:$AC$4922)))+((M227&lt;&gt;"")*ISNUMBER(SEARCH("|"&amp;M227&amp;"|",'5_ACOMPANHAMENTO'!$AC$3:$AC$4922)))+((N227&lt;&gt;"")*ISNUMBER(SEARCH("|"&amp;N227&amp;"|",'5_ACOMPANHAMENTO'!$AC$3:$AC$4922)))+((O227&lt;&gt;"")*ISNUMBER(SEARCH("|"&amp;O227&amp;"|",'5_ACOMPANHAMENTO'!$AC$3:$AC$4922)))+((P227&lt;&gt;"")*ISNUMBER(SEARCH("|"&amp;P227&amp;"|",'5_ACOMPANHAMENTO'!$AC$3:$AC$4922)))+((Q227&lt;&gt;"")*ISNUMBER(SEARCH("|"&amp;Q227&amp;"|",'5_ACOMPANHAMENTO'!$AC$3:$AC$4922)))+((R227&lt;&gt;"")*ISNUMBER(SEARCH("|"&amp;R227&amp;"|",'5_ACOMPANHAMENTO'!$AC$3:$AC$4922)))+((S227&lt;&gt;"")*ISNUMBER(SEARCH("|"&amp;S227&amp;"|",'5_ACOMPANHAMENTO'!$AC$3:$AC$4922)))+((T227&lt;&gt;"")*ISNUMBER(SEARCH("|"&amp;T227&amp;"|",'5_ACOMPANHAMENTO'!$AC$3:$AC$4922)))+((U227&lt;&gt;"")*ISNUMBER(SEARCH("|"&amp;U227&amp;"|",'5_ACOMPANHAMENTO'!$AC$3:$AC$4922)))+((V227&lt;&gt;"")*ISNUMBER(SEARCH("|"&amp;V227&amp;"|",'5_ACOMPANHAMENTO'!$AC$3:$AC$4922)))+((W227&lt;&gt;"")*ISNUMBER(SEARCH("|"&amp;W227&amp;"|",'5_ACOMPANHAMENTO'!$AC$3:$AC$4922)))+((X227&lt;&gt;"")*ISNUMBER(SEARCH("|"&amp;X227&amp;"|",'5_ACOMPANHAMENTO'!$AC$3:$AC$4922)))+((Y227&lt;&gt;"")*ISNUMBER(SEARCH("|"&amp;Y227&amp;"|",'5_ACOMPANHAMENTO'!$AC$3:$AC$4922)))+((Z227&lt;&gt;"")*ISNUMBER(SEARCH("|"&amp;Z227&amp;"|",'5_ACOMPANHAMENTO'!$AC$3:$AC$4922)))+((AA227&lt;&gt;"")*ISNUMBER(SEARCH("|"&amp;AA227&amp;"|",'5_ACOMPANHAMENTO'!$AC$3:$AC$4922)))+((AB227&lt;&gt;"")*ISNUMBER(SEARCH("|"&amp;AB227&amp;"|",'5_ACOMPANHAMENTO'!$AC$3:$AC$4922))))&gt;0)),'5_ACOMPANHAMENTO'!$O$3:$O$4922),0))</f>
        <v/>
      </c>
      <c r="G227" s="7">
        <f>IF(OR($B227="",$C227=""),"",D227-F227)</f>
        <v/>
      </c>
      <c r="H227">
        <f>IF(OR($B227="",$C227=""),"",TRIM($B227&amp;"")&amp;"|"&amp;TRIM($C227&amp;""))</f>
        <v/>
      </c>
      <c r="I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",99)),1,99)))</f>
        <v/>
      </c>
      <c r="J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",99)),100,99)))</f>
        <v/>
      </c>
      <c r="K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",99)),199,99)))</f>
        <v/>
      </c>
      <c r="L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",99)),298,99)))</f>
        <v/>
      </c>
      <c r="M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",99)),397,99)))</f>
        <v/>
      </c>
      <c r="N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",99)),496,99)))</f>
        <v/>
      </c>
      <c r="O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",99)),595,99)))</f>
        <v/>
      </c>
      <c r="P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",99)),694,99)))</f>
        <v/>
      </c>
      <c r="Q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",99)),793,99)))</f>
        <v/>
      </c>
      <c r="R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",99)),892,99)))</f>
        <v/>
      </c>
      <c r="S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",99)),991,99)))</f>
        <v/>
      </c>
      <c r="T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",99)),1090,99)))</f>
        <v/>
      </c>
      <c r="U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",99)),1189,99)))</f>
        <v/>
      </c>
      <c r="V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",99)),1288,99)))</f>
        <v/>
      </c>
      <c r="W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",99)),1387,99)))</f>
        <v/>
      </c>
      <c r="X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",99)),1486,99)))</f>
        <v/>
      </c>
      <c r="Y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",99)),1585,99)))</f>
        <v/>
      </c>
      <c r="Z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",99)),1684,99)))</f>
        <v/>
      </c>
      <c r="AA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",99)),1783,99)))</f>
        <v/>
      </c>
      <c r="AB227" s="1">
        <f>IF($B227="","",TRIM(MID(SUBSTITUTE(TRIM(SUBSTITUTE(SUBSTITUTE(SUBSTITUTE(SUBSTITUTE(SUBSTITUTE(SUBSTITUTE(SUBSTITUTE(SUBSTITUTE(SUBSTITUTE(SUBSTITUTE(SUBSTITUTE(SUBSTITUTE(SUBSTITUTE(SUBSTITUTE(TRIM($B227&amp;""),CHAR(10),"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",REPT(" ",99)),1882,99)))</f>
        <v/>
      </c>
    </row>
    <row r="228" ht="14.25" customHeight="1">
      <c r="A228" s="4">
        <f>IF(OR($B228="",$C228=""),"",IFERROR(INDEX('5_ACOMPANHAMENTO'!$A$3:$A$4922,MATCH(1,INDEX(('5_ACOMPANHAMENTO'!$AD$3:$AD$4922=TRIM($C228&amp;""))*('5_ACOMPANHAMENTO'!$AC$3:$AC$4922&lt;&gt;"")*((((I228&lt;&gt;"")*ISNUMBER(SEARCH("|"&amp;I228&amp;"|",'5_ACOMPANHAMENTO'!$AC$3:$AC$4922)))+((J228&lt;&gt;"")*ISNUMBER(SEARCH("|"&amp;J228&amp;"|",'5_ACOMPANHAMENTO'!$AC$3:$AC$4922)))+((K228&lt;&gt;"")*ISNUMBER(SEARCH("|"&amp;K228&amp;"|",'5_ACOMPANHAMENTO'!$AC$3:$AC$4922)))+((L228&lt;&gt;"")*ISNUMBER(SEARCH("|"&amp;L228&amp;"|",'5_ACOMPANHAMENTO'!$AC$3:$AC$4922)))+((M228&lt;&gt;"")*ISNUMBER(SEARCH("|"&amp;M228&amp;"|",'5_ACOMPANHAMENTO'!$AC$3:$AC$4922)))+((N228&lt;&gt;"")*ISNUMBER(SEARCH("|"&amp;N228&amp;"|",'5_ACOMPANHAMENTO'!$AC$3:$AC$4922)))+((O228&lt;&gt;"")*ISNUMBER(SEARCH("|"&amp;O228&amp;"|",'5_ACOMPANHAMENTO'!$AC$3:$AC$4922)))+((P228&lt;&gt;"")*ISNUMBER(SEARCH("|"&amp;P228&amp;"|",'5_ACOMPANHAMENTO'!$AC$3:$AC$4922)))+((Q228&lt;&gt;"")*ISNUMBER(SEARCH("|"&amp;Q228&amp;"|",'5_ACOMPANHAMENTO'!$AC$3:$AC$4922)))+((R228&lt;&gt;"")*ISNUMBER(SEARCH("|"&amp;R228&amp;"|",'5_ACOMPANHAMENTO'!$AC$3:$AC$4922)))+((S228&lt;&gt;"")*ISNUMBER(SEARCH("|"&amp;S228&amp;"|",'5_ACOMPANHAMENTO'!$AC$3:$AC$4922)))+((T228&lt;&gt;"")*ISNUMBER(SEARCH("|"&amp;T228&amp;"|",'5_ACOMPANHAMENTO'!$AC$3:$AC$4922)))+((U228&lt;&gt;"")*ISNUMBER(SEARCH("|"&amp;U228&amp;"|",'5_ACOMPANHAMENTO'!$AC$3:$AC$4922)))+((V228&lt;&gt;"")*ISNUMBER(SEARCH("|"&amp;V228&amp;"|",'5_ACOMPANHAMENTO'!$AC$3:$AC$4922)))+((W228&lt;&gt;"")*ISNUMBER(SEARCH("|"&amp;W228&amp;"|",'5_ACOMPANHAMENTO'!$AC$3:$AC$4922)))+((X228&lt;&gt;"")*ISNUMBER(SEARCH("|"&amp;X228&amp;"|",'5_ACOMPANHAMENTO'!$AC$3:$AC$4922)))+((Y228&lt;&gt;"")*ISNUMBER(SEARCH("|"&amp;Y228&amp;"|",'5_ACOMPANHAMENTO'!$AC$3:$AC$4922)))+((Z228&lt;&gt;"")*ISNUMBER(SEARCH("|"&amp;Z228&amp;"|",'5_ACOMPANHAMENTO'!$AC$3:$AC$4922)))+((AA228&lt;&gt;"")*ISNUMBER(SEARCH("|"&amp;AA228&amp;"|",'5_ACOMPANHAMENTO'!$AC$3:$AC$4922)))+((AB228&lt;&gt;"")*ISNUMBER(SEARCH("|"&amp;AB228&amp;"|",'5_ACOMPANHAMENTO'!$AC$3:$AC$4922))))&gt;0),0),0)),""))</f>
        <v/>
      </c>
      <c r="B228" s="10" t="inlineStr">
        <is>
          <t>10149,10150,10151,10152,10153,10156</t>
        </is>
      </c>
      <c r="C228" s="10" t="inlineStr">
        <is>
          <t>UV</t>
        </is>
      </c>
      <c r="D228" s="4">
        <f>IF(OR($B228="",$C228=""),"",IFERROR(SUMPRODUCT(--(('5_ACOMPANHAMENTO'!$AD$3:$AD$4922=TRIM($C228&amp;""))*('5_ACOMPANHAMENTO'!$AC$3:$AC$4922&lt;&gt;"")*((((I228&lt;&gt;"")*ISNUMBER(SEARCH("|"&amp;I228&amp;"|",'5_ACOMPANHAMENTO'!$AC$3:$AC$4922)))+((J228&lt;&gt;"")*ISNUMBER(SEARCH("|"&amp;J228&amp;"|",'5_ACOMPANHAMENTO'!$AC$3:$AC$4922)))+((K228&lt;&gt;"")*ISNUMBER(SEARCH("|"&amp;K228&amp;"|",'5_ACOMPANHAMENTO'!$AC$3:$AC$4922)))+((L228&lt;&gt;"")*ISNUMBER(SEARCH("|"&amp;L228&amp;"|",'5_ACOMPANHAMENTO'!$AC$3:$AC$4922)))+((M228&lt;&gt;"")*ISNUMBER(SEARCH("|"&amp;M228&amp;"|",'5_ACOMPANHAMENTO'!$AC$3:$AC$4922)))+((N228&lt;&gt;"")*ISNUMBER(SEARCH("|"&amp;N228&amp;"|",'5_ACOMPANHAMENTO'!$AC$3:$AC$4922)))+((O228&lt;&gt;"")*ISNUMBER(SEARCH("|"&amp;O228&amp;"|",'5_ACOMPANHAMENTO'!$AC$3:$AC$4922)))+((P228&lt;&gt;"")*ISNUMBER(SEARCH("|"&amp;P228&amp;"|",'5_ACOMPANHAMENTO'!$AC$3:$AC$4922)))+((Q228&lt;&gt;"")*ISNUMBER(SEARCH("|"&amp;Q228&amp;"|",'5_ACOMPANHAMENTO'!$AC$3:$AC$4922)))+((R228&lt;&gt;"")*ISNUMBER(SEARCH("|"&amp;R228&amp;"|",'5_ACOMPANHAMENTO'!$AC$3:$AC$4922)))+((S228&lt;&gt;"")*ISNUMBER(SEARCH("|"&amp;S228&amp;"|",'5_ACOMPANHAMENTO'!$AC$3:$AC$4922)))+((T228&lt;&gt;"")*ISNUMBER(SEARCH("|"&amp;T228&amp;"|",'5_ACOMPANHAMENTO'!$AC$3:$AC$4922)))+((U228&lt;&gt;"")*ISNUMBER(SEARCH("|"&amp;U228&amp;"|",'5_ACOMPANHAMENTO'!$AC$3:$AC$4922)))+((V228&lt;&gt;"")*ISNUMBER(SEARCH("|"&amp;V228&amp;"|",'5_ACOMPANHAMENTO'!$AC$3:$AC$4922)))+((W228&lt;&gt;"")*ISNUMBER(SEARCH("|"&amp;W228&amp;"|",'5_ACOMPANHAMENTO'!$AC$3:$AC$4922)))+((X228&lt;&gt;"")*ISNUMBER(SEARCH("|"&amp;X228&amp;"|",'5_ACOMPANHAMENTO'!$AC$3:$AC$4922)))+((Y228&lt;&gt;"")*ISNUMBER(SEARCH("|"&amp;Y228&amp;"|",'5_ACOMPANHAMENTO'!$AC$3:$AC$4922)))+((Z228&lt;&gt;"")*ISNUMBER(SEARCH("|"&amp;Z228&amp;"|",'5_ACOMPANHAMENTO'!$AC$3:$AC$4922)))+((AA228&lt;&gt;"")*ISNUMBER(SEARCH("|"&amp;AA228&amp;"|",'5_ACOMPANHAMENTO'!$AC$3:$AC$4922)))+((AB228&lt;&gt;"")*ISNUMBER(SEARCH("|"&amp;AB228&amp;"|",'5_ACOMPANHAMENTO'!$AC$3:$AC$4922))))&gt;0)),'5_ACOMPANHAMENTO'!$J$3:$J$4922),0))</f>
        <v/>
      </c>
      <c r="E228" s="4">
        <f>IF(G228=0,"FINALIZADO",IF(TODAY()&gt;A228,"ATRASADO "&amp;TODAY()-A228&amp;" DIAS","ADIANTADO "&amp;A228-TODAY()&amp;" DIAS"))</f>
        <v/>
      </c>
      <c r="F228" s="7">
        <f>IF(OR($B228="",$C228=""),"",IFERROR(SUMPRODUCT(--(('5_ACOMPANHAMENTO'!$AD$3:$AD$4922=TRIM($C228&amp;""))*('5_ACOMPANHAMENTO'!$AC$3:$AC$4922&lt;&gt;"")*((((I228&lt;&gt;"")*ISNUMBER(SEARCH("|"&amp;I228&amp;"|",'5_ACOMPANHAMENTO'!$AC$3:$AC$4922)))+((J228&lt;&gt;"")*ISNUMBER(SEARCH("|"&amp;J228&amp;"|",'5_ACOMPANHAMENTO'!$AC$3:$AC$4922)))+((K228&lt;&gt;"")*ISNUMBER(SEARCH("|"&amp;K228&amp;"|",'5_ACOMPANHAMENTO'!$AC$3:$AC$4922)))+((L228&lt;&gt;"")*ISNUMBER(SEARCH("|"&amp;L228&amp;"|",'5_ACOMPANHAMENTO'!$AC$3:$AC$4922)))+((M228&lt;&gt;"")*ISNUMBER(SEARCH("|"&amp;M228&amp;"|",'5_ACOMPANHAMENTO'!$AC$3:$AC$4922)))+((N228&lt;&gt;"")*ISNUMBER(SEARCH("|"&amp;N228&amp;"|",'5_ACOMPANHAMENTO'!$AC$3:$AC$4922)))+((O228&lt;&gt;"")*ISNUMBER(SEARCH("|"&amp;O228&amp;"|",'5_ACOMPANHAMENTO'!$AC$3:$AC$4922)))+((P228&lt;&gt;"")*ISNUMBER(SEARCH("|"&amp;P228&amp;"|",'5_ACOMPANHAMENTO'!$AC$3:$AC$4922)))+((Q228&lt;&gt;"")*ISNUMBER(SEARCH("|"&amp;Q228&amp;"|",'5_ACOMPANHAMENTO'!$AC$3:$AC$4922)))+((R228&lt;&gt;"")*ISNUMBER(SEARCH("|"&amp;R228&amp;"|",'5_ACOMPANHAMENTO'!$AC$3:$AC$4922)))+((S228&lt;&gt;"")*ISNUMBER(SEARCH("|"&amp;S228&amp;"|",'5_ACOMPANHAMENTO'!$AC$3:$AC$4922)))+((T228&lt;&gt;"")*ISNUMBER(SEARCH("|"&amp;T228&amp;"|",'5_ACOMPANHAMENTO'!$AC$3:$AC$4922)))+((U228&lt;&gt;"")*ISNUMBER(SEARCH("|"&amp;U228&amp;"|",'5_ACOMPANHAMENTO'!$AC$3:$AC$4922)))+((V228&lt;&gt;"")*ISNUMBER(SEARCH("|"&amp;V228&amp;"|",'5_ACOMPANHAMENTO'!$AC$3:$AC$4922)))+((W228&lt;&gt;"")*ISNUMBER(SEARCH("|"&amp;W228&amp;"|",'5_ACOMPANHAMENTO'!$AC$3:$AC$4922)))+((X228&lt;&gt;"")*ISNUMBER(SEARCH("|"&amp;X228&amp;"|",'5_ACOMPANHAMENTO'!$AC$3:$AC$4922)))+((Y228&lt;&gt;"")*ISNUMBER(SEARCH("|"&amp;Y228&amp;"|",'5_ACOMPANHAMENTO'!$AC$3:$AC$4922)))+((Z228&lt;&gt;"")*ISNUMBER(SEARCH("|"&amp;Z228&amp;"|",'5_ACOMPANHAMENTO'!$AC$3:$AC$4922)))+((AA228&lt;&gt;"")*ISNUMBER(SEARCH("|"&amp;AA228&amp;"|",'5_ACOMPANHAMENTO'!$AC$3:$AC$4922)))+((AB228&lt;&gt;"")*ISNUMBER(SEARCH("|"&amp;AB228&amp;"|",'5_ACOMPANHAMENTO'!$AC$3:$AC$4922))))&gt;0)),'5_ACOMPANHAMENTO'!$O$3:$O$4922),0))</f>
        <v/>
      </c>
      <c r="G228" s="7">
        <f>IF(OR($B228="",$C228=""),"",D228-F228)</f>
        <v/>
      </c>
      <c r="H228">
        <f>IF(OR($B228="",$C228=""),"",TRIM($B228&amp;"")&amp;"|"&amp;TRIM($C228&amp;""))</f>
        <v/>
      </c>
      <c r="I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",99)),1,99)))</f>
        <v/>
      </c>
      <c r="J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",99)),100,99)))</f>
        <v/>
      </c>
      <c r="K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",99)),199,99)))</f>
        <v/>
      </c>
      <c r="L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",99)),298,99)))</f>
        <v/>
      </c>
      <c r="M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",99)),397,99)))</f>
        <v/>
      </c>
      <c r="N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",99)),496,99)))</f>
        <v/>
      </c>
      <c r="O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",99)),595,99)))</f>
        <v/>
      </c>
      <c r="P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",99)),694,99)))</f>
        <v/>
      </c>
      <c r="Q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",99)),793,99)))</f>
        <v/>
      </c>
      <c r="R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",99)),892,99)))</f>
        <v/>
      </c>
      <c r="S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",99)),991,99)))</f>
        <v/>
      </c>
      <c r="T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",99)),1090,99)))</f>
        <v/>
      </c>
      <c r="U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",99)),1189,99)))</f>
        <v/>
      </c>
      <c r="V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",99)),1288,99)))</f>
        <v/>
      </c>
      <c r="W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",99)),1387,99)))</f>
        <v/>
      </c>
      <c r="X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",99)),1486,99)))</f>
        <v/>
      </c>
      <c r="Y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",99)),1585,99)))</f>
        <v/>
      </c>
      <c r="Z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",99)),1684,99)))</f>
        <v/>
      </c>
      <c r="AA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",99)),1783,99)))</f>
        <v/>
      </c>
      <c r="AB228" s="1">
        <f>IF($B228="","",TRIM(MID(SUBSTITUTE(TRIM(SUBSTITUTE(SUBSTITUTE(SUBSTITUTE(SUBSTITUTE(SUBSTITUTE(SUBSTITUTE(SUBSTITUTE(SUBSTITUTE(SUBSTITUTE(SUBSTITUTE(SUBSTITUTE(SUBSTITUTE(SUBSTITUTE(SUBSTITUTE(TRIM($B228&amp;""),CHAR(10),"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",REPT(" ",99)),1882,99)))</f>
        <v/>
      </c>
    </row>
    <row r="229" ht="14.25" customHeight="1">
      <c r="A229" s="4">
        <f>IF(OR($B229="",$C229=""),"",IFERROR(INDEX('5_ACOMPANHAMENTO'!$A$3:$A$4922,MATCH(1,INDEX(('5_ACOMPANHAMENTO'!$AD$3:$AD$4922=TRIM($C229&amp;""))*('5_ACOMPANHAMENTO'!$AC$3:$AC$4922&lt;&gt;"")*((((I229&lt;&gt;"")*ISNUMBER(SEARCH("|"&amp;I229&amp;"|",'5_ACOMPANHAMENTO'!$AC$3:$AC$4922)))+((J229&lt;&gt;"")*ISNUMBER(SEARCH("|"&amp;J229&amp;"|",'5_ACOMPANHAMENTO'!$AC$3:$AC$4922)))+((K229&lt;&gt;"")*ISNUMBER(SEARCH("|"&amp;K229&amp;"|",'5_ACOMPANHAMENTO'!$AC$3:$AC$4922)))+((L229&lt;&gt;"")*ISNUMBER(SEARCH("|"&amp;L229&amp;"|",'5_ACOMPANHAMENTO'!$AC$3:$AC$4922)))+((M229&lt;&gt;"")*ISNUMBER(SEARCH("|"&amp;M229&amp;"|",'5_ACOMPANHAMENTO'!$AC$3:$AC$4922)))+((N229&lt;&gt;"")*ISNUMBER(SEARCH("|"&amp;N229&amp;"|",'5_ACOMPANHAMENTO'!$AC$3:$AC$4922)))+((O229&lt;&gt;"")*ISNUMBER(SEARCH("|"&amp;O229&amp;"|",'5_ACOMPANHAMENTO'!$AC$3:$AC$4922)))+((P229&lt;&gt;"")*ISNUMBER(SEARCH("|"&amp;P229&amp;"|",'5_ACOMPANHAMENTO'!$AC$3:$AC$4922)))+((Q229&lt;&gt;"")*ISNUMBER(SEARCH("|"&amp;Q229&amp;"|",'5_ACOMPANHAMENTO'!$AC$3:$AC$4922)))+((R229&lt;&gt;"")*ISNUMBER(SEARCH("|"&amp;R229&amp;"|",'5_ACOMPANHAMENTO'!$AC$3:$AC$4922)))+((S229&lt;&gt;"")*ISNUMBER(SEARCH("|"&amp;S229&amp;"|",'5_ACOMPANHAMENTO'!$AC$3:$AC$4922)))+((T229&lt;&gt;"")*ISNUMBER(SEARCH("|"&amp;T229&amp;"|",'5_ACOMPANHAMENTO'!$AC$3:$AC$4922)))+((U229&lt;&gt;"")*ISNUMBER(SEARCH("|"&amp;U229&amp;"|",'5_ACOMPANHAMENTO'!$AC$3:$AC$4922)))+((V229&lt;&gt;"")*ISNUMBER(SEARCH("|"&amp;V229&amp;"|",'5_ACOMPANHAMENTO'!$AC$3:$AC$4922)))+((W229&lt;&gt;"")*ISNUMBER(SEARCH("|"&amp;W229&amp;"|",'5_ACOMPANHAMENTO'!$AC$3:$AC$4922)))+((X229&lt;&gt;"")*ISNUMBER(SEARCH("|"&amp;X229&amp;"|",'5_ACOMPANHAMENTO'!$AC$3:$AC$4922)))+((Y229&lt;&gt;"")*ISNUMBER(SEARCH("|"&amp;Y229&amp;"|",'5_ACOMPANHAMENTO'!$AC$3:$AC$4922)))+((Z229&lt;&gt;"")*ISNUMBER(SEARCH("|"&amp;Z229&amp;"|",'5_ACOMPANHAMENTO'!$AC$3:$AC$4922)))+((AA229&lt;&gt;"")*ISNUMBER(SEARCH("|"&amp;AA229&amp;"|",'5_ACOMPANHAMENTO'!$AC$3:$AC$4922)))+((AB229&lt;&gt;"")*ISNUMBER(SEARCH("|"&amp;AB229&amp;"|",'5_ACOMPANHAMENTO'!$AC$3:$AC$4922))))&gt;0),0),0)),""))</f>
        <v/>
      </c>
      <c r="B229" s="10" t="inlineStr">
        <is>
          <t>10149,10150,10151,10152,10153,10157</t>
        </is>
      </c>
      <c r="C229" s="10" t="inlineStr">
        <is>
          <t>UV</t>
        </is>
      </c>
      <c r="D229" s="4">
        <f>IF(OR($B229="",$C229=""),"",IFERROR(SUMPRODUCT(--(('5_ACOMPANHAMENTO'!$AD$3:$AD$4922=TRIM($C229&amp;""))*('5_ACOMPANHAMENTO'!$AC$3:$AC$4922&lt;&gt;"")*((((I229&lt;&gt;"")*ISNUMBER(SEARCH("|"&amp;I229&amp;"|",'5_ACOMPANHAMENTO'!$AC$3:$AC$4922)))+((J229&lt;&gt;"")*ISNUMBER(SEARCH("|"&amp;J229&amp;"|",'5_ACOMPANHAMENTO'!$AC$3:$AC$4922)))+((K229&lt;&gt;"")*ISNUMBER(SEARCH("|"&amp;K229&amp;"|",'5_ACOMPANHAMENTO'!$AC$3:$AC$4922)))+((L229&lt;&gt;"")*ISNUMBER(SEARCH("|"&amp;L229&amp;"|",'5_ACOMPANHAMENTO'!$AC$3:$AC$4922)))+((M229&lt;&gt;"")*ISNUMBER(SEARCH("|"&amp;M229&amp;"|",'5_ACOMPANHAMENTO'!$AC$3:$AC$4922)))+((N229&lt;&gt;"")*ISNUMBER(SEARCH("|"&amp;N229&amp;"|",'5_ACOMPANHAMENTO'!$AC$3:$AC$4922)))+((O229&lt;&gt;"")*ISNUMBER(SEARCH("|"&amp;O229&amp;"|",'5_ACOMPANHAMENTO'!$AC$3:$AC$4922)))+((P229&lt;&gt;"")*ISNUMBER(SEARCH("|"&amp;P229&amp;"|",'5_ACOMPANHAMENTO'!$AC$3:$AC$4922)))+((Q229&lt;&gt;"")*ISNUMBER(SEARCH("|"&amp;Q229&amp;"|",'5_ACOMPANHAMENTO'!$AC$3:$AC$4922)))+((R229&lt;&gt;"")*ISNUMBER(SEARCH("|"&amp;R229&amp;"|",'5_ACOMPANHAMENTO'!$AC$3:$AC$4922)))+((S229&lt;&gt;"")*ISNUMBER(SEARCH("|"&amp;S229&amp;"|",'5_ACOMPANHAMENTO'!$AC$3:$AC$4922)))+((T229&lt;&gt;"")*ISNUMBER(SEARCH("|"&amp;T229&amp;"|",'5_ACOMPANHAMENTO'!$AC$3:$AC$4922)))+((U229&lt;&gt;"")*ISNUMBER(SEARCH("|"&amp;U229&amp;"|",'5_ACOMPANHAMENTO'!$AC$3:$AC$4922)))+((V229&lt;&gt;"")*ISNUMBER(SEARCH("|"&amp;V229&amp;"|",'5_ACOMPANHAMENTO'!$AC$3:$AC$4922)))+((W229&lt;&gt;"")*ISNUMBER(SEARCH("|"&amp;W229&amp;"|",'5_ACOMPANHAMENTO'!$AC$3:$AC$4922)))+((X229&lt;&gt;"")*ISNUMBER(SEARCH("|"&amp;X229&amp;"|",'5_ACOMPANHAMENTO'!$AC$3:$AC$4922)))+((Y229&lt;&gt;"")*ISNUMBER(SEARCH("|"&amp;Y229&amp;"|",'5_ACOMPANHAMENTO'!$AC$3:$AC$4922)))+((Z229&lt;&gt;"")*ISNUMBER(SEARCH("|"&amp;Z229&amp;"|",'5_ACOMPANHAMENTO'!$AC$3:$AC$4922)))+((AA229&lt;&gt;"")*ISNUMBER(SEARCH("|"&amp;AA229&amp;"|",'5_ACOMPANHAMENTO'!$AC$3:$AC$4922)))+((AB229&lt;&gt;"")*ISNUMBER(SEARCH("|"&amp;AB229&amp;"|",'5_ACOMPANHAMENTO'!$AC$3:$AC$4922))))&gt;0)),'5_ACOMPANHAMENTO'!$J$3:$J$4922),0))</f>
        <v/>
      </c>
      <c r="E229" s="4">
        <f>IF(G229=0,"FINALIZADO",IF(TODAY()&gt;A229,"ATRASADO "&amp;TODAY()-A229&amp;" DIAS","ADIANTADO "&amp;A229-TODAY()&amp;" DIAS"))</f>
        <v/>
      </c>
      <c r="F229" s="7">
        <f>IF(OR($B229="",$C229=""),"",IFERROR(SUMPRODUCT(--(('5_ACOMPANHAMENTO'!$AD$3:$AD$4922=TRIM($C229&amp;""))*('5_ACOMPANHAMENTO'!$AC$3:$AC$4922&lt;&gt;"")*((((I229&lt;&gt;"")*ISNUMBER(SEARCH("|"&amp;I229&amp;"|",'5_ACOMPANHAMENTO'!$AC$3:$AC$4922)))+((J229&lt;&gt;"")*ISNUMBER(SEARCH("|"&amp;J229&amp;"|",'5_ACOMPANHAMENTO'!$AC$3:$AC$4922)))+((K229&lt;&gt;"")*ISNUMBER(SEARCH("|"&amp;K229&amp;"|",'5_ACOMPANHAMENTO'!$AC$3:$AC$4922)))+((L229&lt;&gt;"")*ISNUMBER(SEARCH("|"&amp;L229&amp;"|",'5_ACOMPANHAMENTO'!$AC$3:$AC$4922)))+((M229&lt;&gt;"")*ISNUMBER(SEARCH("|"&amp;M229&amp;"|",'5_ACOMPANHAMENTO'!$AC$3:$AC$4922)))+((N229&lt;&gt;"")*ISNUMBER(SEARCH("|"&amp;N229&amp;"|",'5_ACOMPANHAMENTO'!$AC$3:$AC$4922)))+((O229&lt;&gt;"")*ISNUMBER(SEARCH("|"&amp;O229&amp;"|",'5_ACOMPANHAMENTO'!$AC$3:$AC$4922)))+((P229&lt;&gt;"")*ISNUMBER(SEARCH("|"&amp;P229&amp;"|",'5_ACOMPANHAMENTO'!$AC$3:$AC$4922)))+((Q229&lt;&gt;"")*ISNUMBER(SEARCH("|"&amp;Q229&amp;"|",'5_ACOMPANHAMENTO'!$AC$3:$AC$4922)))+((R229&lt;&gt;"")*ISNUMBER(SEARCH("|"&amp;R229&amp;"|",'5_ACOMPANHAMENTO'!$AC$3:$AC$4922)))+((S229&lt;&gt;"")*ISNUMBER(SEARCH("|"&amp;S229&amp;"|",'5_ACOMPANHAMENTO'!$AC$3:$AC$4922)))+((T229&lt;&gt;"")*ISNUMBER(SEARCH("|"&amp;T229&amp;"|",'5_ACOMPANHAMENTO'!$AC$3:$AC$4922)))+((U229&lt;&gt;"")*ISNUMBER(SEARCH("|"&amp;U229&amp;"|",'5_ACOMPANHAMENTO'!$AC$3:$AC$4922)))+((V229&lt;&gt;"")*ISNUMBER(SEARCH("|"&amp;V229&amp;"|",'5_ACOMPANHAMENTO'!$AC$3:$AC$4922)))+((W229&lt;&gt;"")*ISNUMBER(SEARCH("|"&amp;W229&amp;"|",'5_ACOMPANHAMENTO'!$AC$3:$AC$4922)))+((X229&lt;&gt;"")*ISNUMBER(SEARCH("|"&amp;X229&amp;"|",'5_ACOMPANHAMENTO'!$AC$3:$AC$4922)))+((Y229&lt;&gt;"")*ISNUMBER(SEARCH("|"&amp;Y229&amp;"|",'5_ACOMPANHAMENTO'!$AC$3:$AC$4922)))+((Z229&lt;&gt;"")*ISNUMBER(SEARCH("|"&amp;Z229&amp;"|",'5_ACOMPANHAMENTO'!$AC$3:$AC$4922)))+((AA229&lt;&gt;"")*ISNUMBER(SEARCH("|"&amp;AA229&amp;"|",'5_ACOMPANHAMENTO'!$AC$3:$AC$4922)))+((AB229&lt;&gt;"")*ISNUMBER(SEARCH("|"&amp;AB229&amp;"|",'5_ACOMPANHAMENTO'!$AC$3:$AC$4922))))&gt;0)),'5_ACOMPANHAMENTO'!$O$3:$O$4922),0))</f>
        <v/>
      </c>
      <c r="G229" s="7">
        <f>IF(OR($B229="",$C229=""),"",D229-F229)</f>
        <v/>
      </c>
      <c r="H229">
        <f>IF(OR($B229="",$C229=""),"",TRIM($B229&amp;"")&amp;"|"&amp;TRIM($C229&amp;""))</f>
        <v/>
      </c>
      <c r="I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",99)),1,99)))</f>
        <v/>
      </c>
      <c r="J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",99)),100,99)))</f>
        <v/>
      </c>
      <c r="K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",99)),199,99)))</f>
        <v/>
      </c>
      <c r="L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",99)),298,99)))</f>
        <v/>
      </c>
      <c r="M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",99)),397,99)))</f>
        <v/>
      </c>
      <c r="N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",99)),496,99)))</f>
        <v/>
      </c>
      <c r="O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",99)),595,99)))</f>
        <v/>
      </c>
      <c r="P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",99)),694,99)))</f>
        <v/>
      </c>
      <c r="Q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",99)),793,99)))</f>
        <v/>
      </c>
      <c r="R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",99)),892,99)))</f>
        <v/>
      </c>
      <c r="S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",99)),991,99)))</f>
        <v/>
      </c>
      <c r="T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",99)),1090,99)))</f>
        <v/>
      </c>
      <c r="U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",99)),1189,99)))</f>
        <v/>
      </c>
      <c r="V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",99)),1288,99)))</f>
        <v/>
      </c>
      <c r="W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",99)),1387,99)))</f>
        <v/>
      </c>
      <c r="X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",99)),1486,99)))</f>
        <v/>
      </c>
      <c r="Y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",99)),1585,99)))</f>
        <v/>
      </c>
      <c r="Z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",99)),1684,99)))</f>
        <v/>
      </c>
      <c r="AA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",99)),1783,99)))</f>
        <v/>
      </c>
      <c r="AB229" s="1">
        <f>IF($B229="","",TRIM(MID(SUBSTITUTE(TRIM(SUBSTITUTE(SUBSTITUTE(SUBSTITUTE(SUBSTITUTE(SUBSTITUTE(SUBSTITUTE(SUBSTITUTE(SUBSTITUTE(SUBSTITUTE(SUBSTITUTE(SUBSTITUTE(SUBSTITUTE(SUBSTITUTE(SUBSTITUTE(TRIM($B229&amp;""),CHAR(10),"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",REPT(" ",99)),1882,99)))</f>
        <v/>
      </c>
    </row>
    <row r="230" ht="14.25" customHeight="1">
      <c r="A230" s="4">
        <f>IF(OR($B230="",$C230=""),"",IFERROR(INDEX('5_ACOMPANHAMENTO'!$A$3:$A$4922,MATCH(1,INDEX(('5_ACOMPANHAMENTO'!$AD$3:$AD$4922=TRIM($C230&amp;""))*('5_ACOMPANHAMENTO'!$AC$3:$AC$4922&lt;&gt;"")*((((I230&lt;&gt;"")*ISNUMBER(SEARCH("|"&amp;I230&amp;"|",'5_ACOMPANHAMENTO'!$AC$3:$AC$4922)))+((J230&lt;&gt;"")*ISNUMBER(SEARCH("|"&amp;J230&amp;"|",'5_ACOMPANHAMENTO'!$AC$3:$AC$4922)))+((K230&lt;&gt;"")*ISNUMBER(SEARCH("|"&amp;K230&amp;"|",'5_ACOMPANHAMENTO'!$AC$3:$AC$4922)))+((L230&lt;&gt;"")*ISNUMBER(SEARCH("|"&amp;L230&amp;"|",'5_ACOMPANHAMENTO'!$AC$3:$AC$4922)))+((M230&lt;&gt;"")*ISNUMBER(SEARCH("|"&amp;M230&amp;"|",'5_ACOMPANHAMENTO'!$AC$3:$AC$4922)))+((N230&lt;&gt;"")*ISNUMBER(SEARCH("|"&amp;N230&amp;"|",'5_ACOMPANHAMENTO'!$AC$3:$AC$4922)))+((O230&lt;&gt;"")*ISNUMBER(SEARCH("|"&amp;O230&amp;"|",'5_ACOMPANHAMENTO'!$AC$3:$AC$4922)))+((P230&lt;&gt;"")*ISNUMBER(SEARCH("|"&amp;P230&amp;"|",'5_ACOMPANHAMENTO'!$AC$3:$AC$4922)))+((Q230&lt;&gt;"")*ISNUMBER(SEARCH("|"&amp;Q230&amp;"|",'5_ACOMPANHAMENTO'!$AC$3:$AC$4922)))+((R230&lt;&gt;"")*ISNUMBER(SEARCH("|"&amp;R230&amp;"|",'5_ACOMPANHAMENTO'!$AC$3:$AC$4922)))+((S230&lt;&gt;"")*ISNUMBER(SEARCH("|"&amp;S230&amp;"|",'5_ACOMPANHAMENTO'!$AC$3:$AC$4922)))+((T230&lt;&gt;"")*ISNUMBER(SEARCH("|"&amp;T230&amp;"|",'5_ACOMPANHAMENTO'!$AC$3:$AC$4922)))+((U230&lt;&gt;"")*ISNUMBER(SEARCH("|"&amp;U230&amp;"|",'5_ACOMPANHAMENTO'!$AC$3:$AC$4922)))+((V230&lt;&gt;"")*ISNUMBER(SEARCH("|"&amp;V230&amp;"|",'5_ACOMPANHAMENTO'!$AC$3:$AC$4922)))+((W230&lt;&gt;"")*ISNUMBER(SEARCH("|"&amp;W230&amp;"|",'5_ACOMPANHAMENTO'!$AC$3:$AC$4922)))+((X230&lt;&gt;"")*ISNUMBER(SEARCH("|"&amp;X230&amp;"|",'5_ACOMPANHAMENTO'!$AC$3:$AC$4922)))+((Y230&lt;&gt;"")*ISNUMBER(SEARCH("|"&amp;Y230&amp;"|",'5_ACOMPANHAMENTO'!$AC$3:$AC$4922)))+((Z230&lt;&gt;"")*ISNUMBER(SEARCH("|"&amp;Z230&amp;"|",'5_ACOMPANHAMENTO'!$AC$3:$AC$4922)))+((AA230&lt;&gt;"")*ISNUMBER(SEARCH("|"&amp;AA230&amp;"|",'5_ACOMPANHAMENTO'!$AC$3:$AC$4922)))+((AB230&lt;&gt;"")*ISNUMBER(SEARCH("|"&amp;AB230&amp;"|",'5_ACOMPANHAMENTO'!$AC$3:$AC$4922))))&gt;0),0),0)),""))</f>
        <v/>
      </c>
      <c r="B230" s="10" t="inlineStr">
        <is>
          <t>10149,10150,10151,10152,10153,10158</t>
        </is>
      </c>
      <c r="C230" s="10" t="inlineStr">
        <is>
          <t>UV</t>
        </is>
      </c>
      <c r="D230" s="4">
        <f>IF(OR($B230="",$C230=""),"",IFERROR(SUMPRODUCT(--(('5_ACOMPANHAMENTO'!$AD$3:$AD$4922=TRIM($C230&amp;""))*('5_ACOMPANHAMENTO'!$AC$3:$AC$4922&lt;&gt;"")*((((I230&lt;&gt;"")*ISNUMBER(SEARCH("|"&amp;I230&amp;"|",'5_ACOMPANHAMENTO'!$AC$3:$AC$4922)))+((J230&lt;&gt;"")*ISNUMBER(SEARCH("|"&amp;J230&amp;"|",'5_ACOMPANHAMENTO'!$AC$3:$AC$4922)))+((K230&lt;&gt;"")*ISNUMBER(SEARCH("|"&amp;K230&amp;"|",'5_ACOMPANHAMENTO'!$AC$3:$AC$4922)))+((L230&lt;&gt;"")*ISNUMBER(SEARCH("|"&amp;L230&amp;"|",'5_ACOMPANHAMENTO'!$AC$3:$AC$4922)))+((M230&lt;&gt;"")*ISNUMBER(SEARCH("|"&amp;M230&amp;"|",'5_ACOMPANHAMENTO'!$AC$3:$AC$4922)))+((N230&lt;&gt;"")*ISNUMBER(SEARCH("|"&amp;N230&amp;"|",'5_ACOMPANHAMENTO'!$AC$3:$AC$4922)))+((O230&lt;&gt;"")*ISNUMBER(SEARCH("|"&amp;O230&amp;"|",'5_ACOMPANHAMENTO'!$AC$3:$AC$4922)))+((P230&lt;&gt;"")*ISNUMBER(SEARCH("|"&amp;P230&amp;"|",'5_ACOMPANHAMENTO'!$AC$3:$AC$4922)))+((Q230&lt;&gt;"")*ISNUMBER(SEARCH("|"&amp;Q230&amp;"|",'5_ACOMPANHAMENTO'!$AC$3:$AC$4922)))+((R230&lt;&gt;"")*ISNUMBER(SEARCH("|"&amp;R230&amp;"|",'5_ACOMPANHAMENTO'!$AC$3:$AC$4922)))+((S230&lt;&gt;"")*ISNUMBER(SEARCH("|"&amp;S230&amp;"|",'5_ACOMPANHAMENTO'!$AC$3:$AC$4922)))+((T230&lt;&gt;"")*ISNUMBER(SEARCH("|"&amp;T230&amp;"|",'5_ACOMPANHAMENTO'!$AC$3:$AC$4922)))+((U230&lt;&gt;"")*ISNUMBER(SEARCH("|"&amp;U230&amp;"|",'5_ACOMPANHAMENTO'!$AC$3:$AC$4922)))+((V230&lt;&gt;"")*ISNUMBER(SEARCH("|"&amp;V230&amp;"|",'5_ACOMPANHAMENTO'!$AC$3:$AC$4922)))+((W230&lt;&gt;"")*ISNUMBER(SEARCH("|"&amp;W230&amp;"|",'5_ACOMPANHAMENTO'!$AC$3:$AC$4922)))+((X230&lt;&gt;"")*ISNUMBER(SEARCH("|"&amp;X230&amp;"|",'5_ACOMPANHAMENTO'!$AC$3:$AC$4922)))+((Y230&lt;&gt;"")*ISNUMBER(SEARCH("|"&amp;Y230&amp;"|",'5_ACOMPANHAMENTO'!$AC$3:$AC$4922)))+((Z230&lt;&gt;"")*ISNUMBER(SEARCH("|"&amp;Z230&amp;"|",'5_ACOMPANHAMENTO'!$AC$3:$AC$4922)))+((AA230&lt;&gt;"")*ISNUMBER(SEARCH("|"&amp;AA230&amp;"|",'5_ACOMPANHAMENTO'!$AC$3:$AC$4922)))+((AB230&lt;&gt;"")*ISNUMBER(SEARCH("|"&amp;AB230&amp;"|",'5_ACOMPANHAMENTO'!$AC$3:$AC$4922))))&gt;0)),'5_ACOMPANHAMENTO'!$J$3:$J$4922),0))</f>
        <v/>
      </c>
      <c r="E230" s="4">
        <f>IF(G230=0,"FINALIZADO",IF(TODAY()&gt;A230,"ATRASADO "&amp;TODAY()-A230&amp;" DIAS","ADIANTADO "&amp;A230-TODAY()&amp;" DIAS"))</f>
        <v/>
      </c>
      <c r="F230" s="7">
        <f>IF(OR($B230="",$C230=""),"",IFERROR(SUMPRODUCT(--(('5_ACOMPANHAMENTO'!$AD$3:$AD$4922=TRIM($C230&amp;""))*('5_ACOMPANHAMENTO'!$AC$3:$AC$4922&lt;&gt;"")*((((I230&lt;&gt;"")*ISNUMBER(SEARCH("|"&amp;I230&amp;"|",'5_ACOMPANHAMENTO'!$AC$3:$AC$4922)))+((J230&lt;&gt;"")*ISNUMBER(SEARCH("|"&amp;J230&amp;"|",'5_ACOMPANHAMENTO'!$AC$3:$AC$4922)))+((K230&lt;&gt;"")*ISNUMBER(SEARCH("|"&amp;K230&amp;"|",'5_ACOMPANHAMENTO'!$AC$3:$AC$4922)))+((L230&lt;&gt;"")*ISNUMBER(SEARCH("|"&amp;L230&amp;"|",'5_ACOMPANHAMENTO'!$AC$3:$AC$4922)))+((M230&lt;&gt;"")*ISNUMBER(SEARCH("|"&amp;M230&amp;"|",'5_ACOMPANHAMENTO'!$AC$3:$AC$4922)))+((N230&lt;&gt;"")*ISNUMBER(SEARCH("|"&amp;N230&amp;"|",'5_ACOMPANHAMENTO'!$AC$3:$AC$4922)))+((O230&lt;&gt;"")*ISNUMBER(SEARCH("|"&amp;O230&amp;"|",'5_ACOMPANHAMENTO'!$AC$3:$AC$4922)))+((P230&lt;&gt;"")*ISNUMBER(SEARCH("|"&amp;P230&amp;"|",'5_ACOMPANHAMENTO'!$AC$3:$AC$4922)))+((Q230&lt;&gt;"")*ISNUMBER(SEARCH("|"&amp;Q230&amp;"|",'5_ACOMPANHAMENTO'!$AC$3:$AC$4922)))+((R230&lt;&gt;"")*ISNUMBER(SEARCH("|"&amp;R230&amp;"|",'5_ACOMPANHAMENTO'!$AC$3:$AC$4922)))+((S230&lt;&gt;"")*ISNUMBER(SEARCH("|"&amp;S230&amp;"|",'5_ACOMPANHAMENTO'!$AC$3:$AC$4922)))+((T230&lt;&gt;"")*ISNUMBER(SEARCH("|"&amp;T230&amp;"|",'5_ACOMPANHAMENTO'!$AC$3:$AC$4922)))+((U230&lt;&gt;"")*ISNUMBER(SEARCH("|"&amp;U230&amp;"|",'5_ACOMPANHAMENTO'!$AC$3:$AC$4922)))+((V230&lt;&gt;"")*ISNUMBER(SEARCH("|"&amp;V230&amp;"|",'5_ACOMPANHAMENTO'!$AC$3:$AC$4922)))+((W230&lt;&gt;"")*ISNUMBER(SEARCH("|"&amp;W230&amp;"|",'5_ACOMPANHAMENTO'!$AC$3:$AC$4922)))+((X230&lt;&gt;"")*ISNUMBER(SEARCH("|"&amp;X230&amp;"|",'5_ACOMPANHAMENTO'!$AC$3:$AC$4922)))+((Y230&lt;&gt;"")*ISNUMBER(SEARCH("|"&amp;Y230&amp;"|",'5_ACOMPANHAMENTO'!$AC$3:$AC$4922)))+((Z230&lt;&gt;"")*ISNUMBER(SEARCH("|"&amp;Z230&amp;"|",'5_ACOMPANHAMENTO'!$AC$3:$AC$4922)))+((AA230&lt;&gt;"")*ISNUMBER(SEARCH("|"&amp;AA230&amp;"|",'5_ACOMPANHAMENTO'!$AC$3:$AC$4922)))+((AB230&lt;&gt;"")*ISNUMBER(SEARCH("|"&amp;AB230&amp;"|",'5_ACOMPANHAMENTO'!$AC$3:$AC$4922))))&gt;0)),'5_ACOMPANHAMENTO'!$O$3:$O$4922),0))</f>
        <v/>
      </c>
      <c r="G230" s="7">
        <f>IF(OR($B230="",$C230=""),"",D230-F230)</f>
        <v/>
      </c>
      <c r="H230">
        <f>IF(OR($B230="",$C230=""),"",TRIM($B230&amp;"")&amp;"|"&amp;TRIM($C230&amp;""))</f>
        <v/>
      </c>
      <c r="I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",99)),1,99)))</f>
        <v/>
      </c>
      <c r="J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",99)),100,99)))</f>
        <v/>
      </c>
      <c r="K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",99)),199,99)))</f>
        <v/>
      </c>
      <c r="L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",99)),298,99)))</f>
        <v/>
      </c>
      <c r="M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",99)),397,99)))</f>
        <v/>
      </c>
      <c r="N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",99)),496,99)))</f>
        <v/>
      </c>
      <c r="O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",99)),595,99)))</f>
        <v/>
      </c>
      <c r="P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",99)),694,99)))</f>
        <v/>
      </c>
      <c r="Q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",99)),793,99)))</f>
        <v/>
      </c>
      <c r="R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",99)),892,99)))</f>
        <v/>
      </c>
      <c r="S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",99)),991,99)))</f>
        <v/>
      </c>
      <c r="T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",99)),1090,99)))</f>
        <v/>
      </c>
      <c r="U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",99)),1189,99)))</f>
        <v/>
      </c>
      <c r="V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",99)),1288,99)))</f>
        <v/>
      </c>
      <c r="W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",99)),1387,99)))</f>
        <v/>
      </c>
      <c r="X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",99)),1486,99)))</f>
        <v/>
      </c>
      <c r="Y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",99)),1585,99)))</f>
        <v/>
      </c>
      <c r="Z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",99)),1684,99)))</f>
        <v/>
      </c>
      <c r="AA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",99)),1783,99)))</f>
        <v/>
      </c>
      <c r="AB230" s="1">
        <f>IF($B230="","",TRIM(MID(SUBSTITUTE(TRIM(SUBSTITUTE(SUBSTITUTE(SUBSTITUTE(SUBSTITUTE(SUBSTITUTE(SUBSTITUTE(SUBSTITUTE(SUBSTITUTE(SUBSTITUTE(SUBSTITUTE(SUBSTITUTE(SUBSTITUTE(SUBSTITUTE(SUBSTITUTE(TRIM($B230&amp;""),CHAR(10),"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",REPT(" ",99)),1882,99)))</f>
        <v/>
      </c>
    </row>
    <row r="231" hidden="1" ht="14.25" customHeight="1">
      <c r="A231" s="4">
        <f>IF(OR($B231="",$C231=""),"",IFERROR(INDEX('5_ACOMPANHAMENTO'!$A$3:$A$4922,MATCH(1,INDEX(('5_ACOMPANHAMENTO'!$AD$3:$AD$4922=TRIM($C231&amp;""))*('5_ACOMPANHAMENTO'!$AC$3:$AC$4922&lt;&gt;"")*((((I231&lt;&gt;"")*ISNUMBER(SEARCH("|"&amp;I231&amp;"|",'5_ACOMPANHAMENTO'!$AC$3:$AC$4922)))+((J231&lt;&gt;"")*ISNUMBER(SEARCH("|"&amp;J231&amp;"|",'5_ACOMPANHAMENTO'!$AC$3:$AC$4922)))+((K231&lt;&gt;"")*ISNUMBER(SEARCH("|"&amp;K231&amp;"|",'5_ACOMPANHAMENTO'!$AC$3:$AC$4922)))+((L231&lt;&gt;"")*ISNUMBER(SEARCH("|"&amp;L231&amp;"|",'5_ACOMPANHAMENTO'!$AC$3:$AC$4922)))+((M231&lt;&gt;"")*ISNUMBER(SEARCH("|"&amp;M231&amp;"|",'5_ACOMPANHAMENTO'!$AC$3:$AC$4922)))+((N231&lt;&gt;"")*ISNUMBER(SEARCH("|"&amp;N231&amp;"|",'5_ACOMPANHAMENTO'!$AC$3:$AC$4922)))+((O231&lt;&gt;"")*ISNUMBER(SEARCH("|"&amp;O231&amp;"|",'5_ACOMPANHAMENTO'!$AC$3:$AC$4922)))+((P231&lt;&gt;"")*ISNUMBER(SEARCH("|"&amp;P231&amp;"|",'5_ACOMPANHAMENTO'!$AC$3:$AC$4922)))+((Q231&lt;&gt;"")*ISNUMBER(SEARCH("|"&amp;Q231&amp;"|",'5_ACOMPANHAMENTO'!$AC$3:$AC$4922)))+((R231&lt;&gt;"")*ISNUMBER(SEARCH("|"&amp;R231&amp;"|",'5_ACOMPANHAMENTO'!$AC$3:$AC$4922)))+((S231&lt;&gt;"")*ISNUMBER(SEARCH("|"&amp;S231&amp;"|",'5_ACOMPANHAMENTO'!$AC$3:$AC$4922)))+((T231&lt;&gt;"")*ISNUMBER(SEARCH("|"&amp;T231&amp;"|",'5_ACOMPANHAMENTO'!$AC$3:$AC$4922)))+((U231&lt;&gt;"")*ISNUMBER(SEARCH("|"&amp;U231&amp;"|",'5_ACOMPANHAMENTO'!$AC$3:$AC$4922)))+((V231&lt;&gt;"")*ISNUMBER(SEARCH("|"&amp;V231&amp;"|",'5_ACOMPANHAMENTO'!$AC$3:$AC$4922)))+((W231&lt;&gt;"")*ISNUMBER(SEARCH("|"&amp;W231&amp;"|",'5_ACOMPANHAMENTO'!$AC$3:$AC$4922)))+((X231&lt;&gt;"")*ISNUMBER(SEARCH("|"&amp;X231&amp;"|",'5_ACOMPANHAMENTO'!$AC$3:$AC$4922)))+((Y231&lt;&gt;"")*ISNUMBER(SEARCH("|"&amp;Y231&amp;"|",'5_ACOMPANHAMENTO'!$AC$3:$AC$4922)))+((Z231&lt;&gt;"")*ISNUMBER(SEARCH("|"&amp;Z231&amp;"|",'5_ACOMPANHAMENTO'!$AC$3:$AC$4922)))+((AA231&lt;&gt;"")*ISNUMBER(SEARCH("|"&amp;AA231&amp;"|",'5_ACOMPANHAMENTO'!$AC$3:$AC$4922)))+((AB231&lt;&gt;"")*ISNUMBER(SEARCH("|"&amp;AB231&amp;"|",'5_ACOMPANHAMENTO'!$AC$3:$AC$4922))))&gt;0),0),0)),""))</f>
        <v/>
      </c>
      <c r="B231" s="10" t="n">
        <v>10180.10148</v>
      </c>
      <c r="C231" s="10" t="inlineStr">
        <is>
          <t>UV</t>
        </is>
      </c>
      <c r="D231" s="4">
        <f>IF(OR($B231="",$C231=""),"",IFERROR(SUMPRODUCT(--(('5_ACOMPANHAMENTO'!$AD$3:$AD$4922=TRIM($C231&amp;""))*('5_ACOMPANHAMENTO'!$AC$3:$AC$4922&lt;&gt;"")*((((I231&lt;&gt;"")*ISNUMBER(SEARCH("|"&amp;I231&amp;"|",'5_ACOMPANHAMENTO'!$AC$3:$AC$4922)))+((J231&lt;&gt;"")*ISNUMBER(SEARCH("|"&amp;J231&amp;"|",'5_ACOMPANHAMENTO'!$AC$3:$AC$4922)))+((K231&lt;&gt;"")*ISNUMBER(SEARCH("|"&amp;K231&amp;"|",'5_ACOMPANHAMENTO'!$AC$3:$AC$4922)))+((L231&lt;&gt;"")*ISNUMBER(SEARCH("|"&amp;L231&amp;"|",'5_ACOMPANHAMENTO'!$AC$3:$AC$4922)))+((M231&lt;&gt;"")*ISNUMBER(SEARCH("|"&amp;M231&amp;"|",'5_ACOMPANHAMENTO'!$AC$3:$AC$4922)))+((N231&lt;&gt;"")*ISNUMBER(SEARCH("|"&amp;N231&amp;"|",'5_ACOMPANHAMENTO'!$AC$3:$AC$4922)))+((O231&lt;&gt;"")*ISNUMBER(SEARCH("|"&amp;O231&amp;"|",'5_ACOMPANHAMENTO'!$AC$3:$AC$4922)))+((P231&lt;&gt;"")*ISNUMBER(SEARCH("|"&amp;P231&amp;"|",'5_ACOMPANHAMENTO'!$AC$3:$AC$4922)))+((Q231&lt;&gt;"")*ISNUMBER(SEARCH("|"&amp;Q231&amp;"|",'5_ACOMPANHAMENTO'!$AC$3:$AC$4922)))+((R231&lt;&gt;"")*ISNUMBER(SEARCH("|"&amp;R231&amp;"|",'5_ACOMPANHAMENTO'!$AC$3:$AC$4922)))+((S231&lt;&gt;"")*ISNUMBER(SEARCH("|"&amp;S231&amp;"|",'5_ACOMPANHAMENTO'!$AC$3:$AC$4922)))+((T231&lt;&gt;"")*ISNUMBER(SEARCH("|"&amp;T231&amp;"|",'5_ACOMPANHAMENTO'!$AC$3:$AC$4922)))+((U231&lt;&gt;"")*ISNUMBER(SEARCH("|"&amp;U231&amp;"|",'5_ACOMPANHAMENTO'!$AC$3:$AC$4922)))+((V231&lt;&gt;"")*ISNUMBER(SEARCH("|"&amp;V231&amp;"|",'5_ACOMPANHAMENTO'!$AC$3:$AC$4922)))+((W231&lt;&gt;"")*ISNUMBER(SEARCH("|"&amp;W231&amp;"|",'5_ACOMPANHAMENTO'!$AC$3:$AC$4922)))+((X231&lt;&gt;"")*ISNUMBER(SEARCH("|"&amp;X231&amp;"|",'5_ACOMPANHAMENTO'!$AC$3:$AC$4922)))+((Y231&lt;&gt;"")*ISNUMBER(SEARCH("|"&amp;Y231&amp;"|",'5_ACOMPANHAMENTO'!$AC$3:$AC$4922)))+((Z231&lt;&gt;"")*ISNUMBER(SEARCH("|"&amp;Z231&amp;"|",'5_ACOMPANHAMENTO'!$AC$3:$AC$4922)))+((AA231&lt;&gt;"")*ISNUMBER(SEARCH("|"&amp;AA231&amp;"|",'5_ACOMPANHAMENTO'!$AC$3:$AC$4922)))+((AB231&lt;&gt;"")*ISNUMBER(SEARCH("|"&amp;AB231&amp;"|",'5_ACOMPANHAMENTO'!$AC$3:$AC$4922))))&gt;0)),'5_ACOMPANHAMENTO'!$J$3:$J$4922),0))</f>
        <v/>
      </c>
      <c r="E231" s="4">
        <f>IF(G231=0,"FINALIZADO",IF(TODAY()&gt;A231,"ATRASADO "&amp;TODAY()-A231&amp;" DIAS","ADIANTADO "&amp;A231-TODAY()&amp;" DIAS"))</f>
        <v/>
      </c>
      <c r="F231" s="7">
        <f>IF(OR($B231="",$C231=""),"",IFERROR(SUMPRODUCT(--(('5_ACOMPANHAMENTO'!$AD$3:$AD$4922=TRIM($C231&amp;""))*('5_ACOMPANHAMENTO'!$AC$3:$AC$4922&lt;&gt;"")*((((I231&lt;&gt;"")*ISNUMBER(SEARCH("|"&amp;I231&amp;"|",'5_ACOMPANHAMENTO'!$AC$3:$AC$4922)))+((J231&lt;&gt;"")*ISNUMBER(SEARCH("|"&amp;J231&amp;"|",'5_ACOMPANHAMENTO'!$AC$3:$AC$4922)))+((K231&lt;&gt;"")*ISNUMBER(SEARCH("|"&amp;K231&amp;"|",'5_ACOMPANHAMENTO'!$AC$3:$AC$4922)))+((L231&lt;&gt;"")*ISNUMBER(SEARCH("|"&amp;L231&amp;"|",'5_ACOMPANHAMENTO'!$AC$3:$AC$4922)))+((M231&lt;&gt;"")*ISNUMBER(SEARCH("|"&amp;M231&amp;"|",'5_ACOMPANHAMENTO'!$AC$3:$AC$4922)))+((N231&lt;&gt;"")*ISNUMBER(SEARCH("|"&amp;N231&amp;"|",'5_ACOMPANHAMENTO'!$AC$3:$AC$4922)))+((O231&lt;&gt;"")*ISNUMBER(SEARCH("|"&amp;O231&amp;"|",'5_ACOMPANHAMENTO'!$AC$3:$AC$4922)))+((P231&lt;&gt;"")*ISNUMBER(SEARCH("|"&amp;P231&amp;"|",'5_ACOMPANHAMENTO'!$AC$3:$AC$4922)))+((Q231&lt;&gt;"")*ISNUMBER(SEARCH("|"&amp;Q231&amp;"|",'5_ACOMPANHAMENTO'!$AC$3:$AC$4922)))+((R231&lt;&gt;"")*ISNUMBER(SEARCH("|"&amp;R231&amp;"|",'5_ACOMPANHAMENTO'!$AC$3:$AC$4922)))+((S231&lt;&gt;"")*ISNUMBER(SEARCH("|"&amp;S231&amp;"|",'5_ACOMPANHAMENTO'!$AC$3:$AC$4922)))+((T231&lt;&gt;"")*ISNUMBER(SEARCH("|"&amp;T231&amp;"|",'5_ACOMPANHAMENTO'!$AC$3:$AC$4922)))+((U231&lt;&gt;"")*ISNUMBER(SEARCH("|"&amp;U231&amp;"|",'5_ACOMPANHAMENTO'!$AC$3:$AC$4922)))+((V231&lt;&gt;"")*ISNUMBER(SEARCH("|"&amp;V231&amp;"|",'5_ACOMPANHAMENTO'!$AC$3:$AC$4922)))+((W231&lt;&gt;"")*ISNUMBER(SEARCH("|"&amp;W231&amp;"|",'5_ACOMPANHAMENTO'!$AC$3:$AC$4922)))+((X231&lt;&gt;"")*ISNUMBER(SEARCH("|"&amp;X231&amp;"|",'5_ACOMPANHAMENTO'!$AC$3:$AC$4922)))+((Y231&lt;&gt;"")*ISNUMBER(SEARCH("|"&amp;Y231&amp;"|",'5_ACOMPANHAMENTO'!$AC$3:$AC$4922)))+((Z231&lt;&gt;"")*ISNUMBER(SEARCH("|"&amp;Z231&amp;"|",'5_ACOMPANHAMENTO'!$AC$3:$AC$4922)))+((AA231&lt;&gt;"")*ISNUMBER(SEARCH("|"&amp;AA231&amp;"|",'5_ACOMPANHAMENTO'!$AC$3:$AC$4922)))+((AB231&lt;&gt;"")*ISNUMBER(SEARCH("|"&amp;AB231&amp;"|",'5_ACOMPANHAMENTO'!$AC$3:$AC$4922))))&gt;0)),'5_ACOMPANHAMENTO'!$O$3:$O$4922),0))</f>
        <v/>
      </c>
      <c r="G231" s="7">
        <f>IF(OR($B231="",$C231=""),"",D231-F231)</f>
        <v/>
      </c>
      <c r="H231">
        <f>IF(OR($B231="",$C231=""),"",TRIM($B231&amp;"")&amp;"|"&amp;TRIM($C231&amp;""))</f>
        <v/>
      </c>
      <c r="I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",99)),1,99)))</f>
        <v/>
      </c>
      <c r="J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",99)),100,99)))</f>
        <v/>
      </c>
      <c r="K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",99)),199,99)))</f>
        <v/>
      </c>
      <c r="L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",99)),298,99)))</f>
        <v/>
      </c>
      <c r="M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",99)),397,99)))</f>
        <v/>
      </c>
      <c r="N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",99)),496,99)))</f>
        <v/>
      </c>
      <c r="O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",99)),595,99)))</f>
        <v/>
      </c>
      <c r="P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",99)),694,99)))</f>
        <v/>
      </c>
      <c r="Q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",99)),793,99)))</f>
        <v/>
      </c>
      <c r="R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",99)),892,99)))</f>
        <v/>
      </c>
      <c r="S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",99)),991,99)))</f>
        <v/>
      </c>
      <c r="T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",99)),1090,99)))</f>
        <v/>
      </c>
      <c r="U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",99)),1189,99)))</f>
        <v/>
      </c>
      <c r="V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",99)),1288,99)))</f>
        <v/>
      </c>
      <c r="W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",99)),1387,99)))</f>
        <v/>
      </c>
      <c r="X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",99)),1486,99)))</f>
        <v/>
      </c>
      <c r="Y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",99)),1585,99)))</f>
        <v/>
      </c>
      <c r="Z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",99)),1684,99)))</f>
        <v/>
      </c>
      <c r="AA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",99)),1783,99)))</f>
        <v/>
      </c>
      <c r="AB231" s="1">
        <f>IF($B231="","",TRIM(MID(SUBSTITUTE(TRIM(SUBSTITUTE(SUBSTITUTE(SUBSTITUTE(SUBSTITUTE(SUBSTITUTE(SUBSTITUTE(SUBSTITUTE(SUBSTITUTE(SUBSTITUTE(SUBSTITUTE(SUBSTITUTE(SUBSTITUTE(SUBSTITUTE(SUBSTITUTE(TRIM($B231&amp;""),CHAR(10),"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",REPT(" ",99)),1882,99)))</f>
        <v/>
      </c>
    </row>
    <row r="232" hidden="1" ht="14.25" customHeight="1">
      <c r="A232" s="4">
        <f>IF(OR($B232="",$C232=""),"",IFERROR(INDEX('5_ACOMPANHAMENTO'!$A$3:$A$4922,MATCH(1,INDEX(('5_ACOMPANHAMENTO'!$AD$3:$AD$4922=TRIM($C232&amp;""))*('5_ACOMPANHAMENTO'!$AC$3:$AC$4922&lt;&gt;"")*((((I232&lt;&gt;"")*ISNUMBER(SEARCH("|"&amp;I232&amp;"|",'5_ACOMPANHAMENTO'!$AC$3:$AC$4922)))+((J232&lt;&gt;"")*ISNUMBER(SEARCH("|"&amp;J232&amp;"|",'5_ACOMPANHAMENTO'!$AC$3:$AC$4922)))+((K232&lt;&gt;"")*ISNUMBER(SEARCH("|"&amp;K232&amp;"|",'5_ACOMPANHAMENTO'!$AC$3:$AC$4922)))+((L232&lt;&gt;"")*ISNUMBER(SEARCH("|"&amp;L232&amp;"|",'5_ACOMPANHAMENTO'!$AC$3:$AC$4922)))+((M232&lt;&gt;"")*ISNUMBER(SEARCH("|"&amp;M232&amp;"|",'5_ACOMPANHAMENTO'!$AC$3:$AC$4922)))+((N232&lt;&gt;"")*ISNUMBER(SEARCH("|"&amp;N232&amp;"|",'5_ACOMPANHAMENTO'!$AC$3:$AC$4922)))+((O232&lt;&gt;"")*ISNUMBER(SEARCH("|"&amp;O232&amp;"|",'5_ACOMPANHAMENTO'!$AC$3:$AC$4922)))+((P232&lt;&gt;"")*ISNUMBER(SEARCH("|"&amp;P232&amp;"|",'5_ACOMPANHAMENTO'!$AC$3:$AC$4922)))+((Q232&lt;&gt;"")*ISNUMBER(SEARCH("|"&amp;Q232&amp;"|",'5_ACOMPANHAMENTO'!$AC$3:$AC$4922)))+((R232&lt;&gt;"")*ISNUMBER(SEARCH("|"&amp;R232&amp;"|",'5_ACOMPANHAMENTO'!$AC$3:$AC$4922)))+((S232&lt;&gt;"")*ISNUMBER(SEARCH("|"&amp;S232&amp;"|",'5_ACOMPANHAMENTO'!$AC$3:$AC$4922)))+((T232&lt;&gt;"")*ISNUMBER(SEARCH("|"&amp;T232&amp;"|",'5_ACOMPANHAMENTO'!$AC$3:$AC$4922)))+((U232&lt;&gt;"")*ISNUMBER(SEARCH("|"&amp;U232&amp;"|",'5_ACOMPANHAMENTO'!$AC$3:$AC$4922)))+((V232&lt;&gt;"")*ISNUMBER(SEARCH("|"&amp;V232&amp;"|",'5_ACOMPANHAMENTO'!$AC$3:$AC$4922)))+((W232&lt;&gt;"")*ISNUMBER(SEARCH("|"&amp;W232&amp;"|",'5_ACOMPANHAMENTO'!$AC$3:$AC$4922)))+((X232&lt;&gt;"")*ISNUMBER(SEARCH("|"&amp;X232&amp;"|",'5_ACOMPANHAMENTO'!$AC$3:$AC$4922)))+((Y232&lt;&gt;"")*ISNUMBER(SEARCH("|"&amp;Y232&amp;"|",'5_ACOMPANHAMENTO'!$AC$3:$AC$4922)))+((Z232&lt;&gt;"")*ISNUMBER(SEARCH("|"&amp;Z232&amp;"|",'5_ACOMPANHAMENTO'!$AC$3:$AC$4922)))+((AA232&lt;&gt;"")*ISNUMBER(SEARCH("|"&amp;AA232&amp;"|",'5_ACOMPANHAMENTO'!$AC$3:$AC$4922)))+((AB232&lt;&gt;"")*ISNUMBER(SEARCH("|"&amp;AB232&amp;"|",'5_ACOMPANHAMENTO'!$AC$3:$AC$4922))))&gt;0),0),0)),""))</f>
        <v/>
      </c>
      <c r="B232" s="10" t="n">
        <v>10180.10148</v>
      </c>
      <c r="C232" s="10" t="inlineStr">
        <is>
          <t>UV</t>
        </is>
      </c>
      <c r="D232" s="4">
        <f>IF(OR($B232="",$C232=""),"",IFERROR(SUMPRODUCT(--(('5_ACOMPANHAMENTO'!$AD$3:$AD$4922=TRIM($C232&amp;""))*('5_ACOMPANHAMENTO'!$AC$3:$AC$4922&lt;&gt;"")*((((I232&lt;&gt;"")*ISNUMBER(SEARCH("|"&amp;I232&amp;"|",'5_ACOMPANHAMENTO'!$AC$3:$AC$4922)))+((J232&lt;&gt;"")*ISNUMBER(SEARCH("|"&amp;J232&amp;"|",'5_ACOMPANHAMENTO'!$AC$3:$AC$4922)))+((K232&lt;&gt;"")*ISNUMBER(SEARCH("|"&amp;K232&amp;"|",'5_ACOMPANHAMENTO'!$AC$3:$AC$4922)))+((L232&lt;&gt;"")*ISNUMBER(SEARCH("|"&amp;L232&amp;"|",'5_ACOMPANHAMENTO'!$AC$3:$AC$4922)))+((M232&lt;&gt;"")*ISNUMBER(SEARCH("|"&amp;M232&amp;"|",'5_ACOMPANHAMENTO'!$AC$3:$AC$4922)))+((N232&lt;&gt;"")*ISNUMBER(SEARCH("|"&amp;N232&amp;"|",'5_ACOMPANHAMENTO'!$AC$3:$AC$4922)))+((O232&lt;&gt;"")*ISNUMBER(SEARCH("|"&amp;O232&amp;"|",'5_ACOMPANHAMENTO'!$AC$3:$AC$4922)))+((P232&lt;&gt;"")*ISNUMBER(SEARCH("|"&amp;P232&amp;"|",'5_ACOMPANHAMENTO'!$AC$3:$AC$4922)))+((Q232&lt;&gt;"")*ISNUMBER(SEARCH("|"&amp;Q232&amp;"|",'5_ACOMPANHAMENTO'!$AC$3:$AC$4922)))+((R232&lt;&gt;"")*ISNUMBER(SEARCH("|"&amp;R232&amp;"|",'5_ACOMPANHAMENTO'!$AC$3:$AC$4922)))+((S232&lt;&gt;"")*ISNUMBER(SEARCH("|"&amp;S232&amp;"|",'5_ACOMPANHAMENTO'!$AC$3:$AC$4922)))+((T232&lt;&gt;"")*ISNUMBER(SEARCH("|"&amp;T232&amp;"|",'5_ACOMPANHAMENTO'!$AC$3:$AC$4922)))+((U232&lt;&gt;"")*ISNUMBER(SEARCH("|"&amp;U232&amp;"|",'5_ACOMPANHAMENTO'!$AC$3:$AC$4922)))+((V232&lt;&gt;"")*ISNUMBER(SEARCH("|"&amp;V232&amp;"|",'5_ACOMPANHAMENTO'!$AC$3:$AC$4922)))+((W232&lt;&gt;"")*ISNUMBER(SEARCH("|"&amp;W232&amp;"|",'5_ACOMPANHAMENTO'!$AC$3:$AC$4922)))+((X232&lt;&gt;"")*ISNUMBER(SEARCH("|"&amp;X232&amp;"|",'5_ACOMPANHAMENTO'!$AC$3:$AC$4922)))+((Y232&lt;&gt;"")*ISNUMBER(SEARCH("|"&amp;Y232&amp;"|",'5_ACOMPANHAMENTO'!$AC$3:$AC$4922)))+((Z232&lt;&gt;"")*ISNUMBER(SEARCH("|"&amp;Z232&amp;"|",'5_ACOMPANHAMENTO'!$AC$3:$AC$4922)))+((AA232&lt;&gt;"")*ISNUMBER(SEARCH("|"&amp;AA232&amp;"|",'5_ACOMPANHAMENTO'!$AC$3:$AC$4922)))+((AB232&lt;&gt;"")*ISNUMBER(SEARCH("|"&amp;AB232&amp;"|",'5_ACOMPANHAMENTO'!$AC$3:$AC$4922))))&gt;0)),'5_ACOMPANHAMENTO'!$J$3:$J$4922),0))</f>
        <v/>
      </c>
      <c r="E232" s="4">
        <f>IF(G232=0,"FINALIZADO",IF(TODAY()&gt;A232,"ATRASADO "&amp;TODAY()-A232&amp;" DIAS","ADIANTADO "&amp;A232-TODAY()&amp;" DIAS"))</f>
        <v/>
      </c>
      <c r="F232" s="7">
        <f>IF(OR($B232="",$C232=""),"",IFERROR(SUMPRODUCT(--(('5_ACOMPANHAMENTO'!$AD$3:$AD$4922=TRIM($C232&amp;""))*('5_ACOMPANHAMENTO'!$AC$3:$AC$4922&lt;&gt;"")*((((I232&lt;&gt;"")*ISNUMBER(SEARCH("|"&amp;I232&amp;"|",'5_ACOMPANHAMENTO'!$AC$3:$AC$4922)))+((J232&lt;&gt;"")*ISNUMBER(SEARCH("|"&amp;J232&amp;"|",'5_ACOMPANHAMENTO'!$AC$3:$AC$4922)))+((K232&lt;&gt;"")*ISNUMBER(SEARCH("|"&amp;K232&amp;"|",'5_ACOMPANHAMENTO'!$AC$3:$AC$4922)))+((L232&lt;&gt;"")*ISNUMBER(SEARCH("|"&amp;L232&amp;"|",'5_ACOMPANHAMENTO'!$AC$3:$AC$4922)))+((M232&lt;&gt;"")*ISNUMBER(SEARCH("|"&amp;M232&amp;"|",'5_ACOMPANHAMENTO'!$AC$3:$AC$4922)))+((N232&lt;&gt;"")*ISNUMBER(SEARCH("|"&amp;N232&amp;"|",'5_ACOMPANHAMENTO'!$AC$3:$AC$4922)))+((O232&lt;&gt;"")*ISNUMBER(SEARCH("|"&amp;O232&amp;"|",'5_ACOMPANHAMENTO'!$AC$3:$AC$4922)))+((P232&lt;&gt;"")*ISNUMBER(SEARCH("|"&amp;P232&amp;"|",'5_ACOMPANHAMENTO'!$AC$3:$AC$4922)))+((Q232&lt;&gt;"")*ISNUMBER(SEARCH("|"&amp;Q232&amp;"|",'5_ACOMPANHAMENTO'!$AC$3:$AC$4922)))+((R232&lt;&gt;"")*ISNUMBER(SEARCH("|"&amp;R232&amp;"|",'5_ACOMPANHAMENTO'!$AC$3:$AC$4922)))+((S232&lt;&gt;"")*ISNUMBER(SEARCH("|"&amp;S232&amp;"|",'5_ACOMPANHAMENTO'!$AC$3:$AC$4922)))+((T232&lt;&gt;"")*ISNUMBER(SEARCH("|"&amp;T232&amp;"|",'5_ACOMPANHAMENTO'!$AC$3:$AC$4922)))+((U232&lt;&gt;"")*ISNUMBER(SEARCH("|"&amp;U232&amp;"|",'5_ACOMPANHAMENTO'!$AC$3:$AC$4922)))+((V232&lt;&gt;"")*ISNUMBER(SEARCH("|"&amp;V232&amp;"|",'5_ACOMPANHAMENTO'!$AC$3:$AC$4922)))+((W232&lt;&gt;"")*ISNUMBER(SEARCH("|"&amp;W232&amp;"|",'5_ACOMPANHAMENTO'!$AC$3:$AC$4922)))+((X232&lt;&gt;"")*ISNUMBER(SEARCH("|"&amp;X232&amp;"|",'5_ACOMPANHAMENTO'!$AC$3:$AC$4922)))+((Y232&lt;&gt;"")*ISNUMBER(SEARCH("|"&amp;Y232&amp;"|",'5_ACOMPANHAMENTO'!$AC$3:$AC$4922)))+((Z232&lt;&gt;"")*ISNUMBER(SEARCH("|"&amp;Z232&amp;"|",'5_ACOMPANHAMENTO'!$AC$3:$AC$4922)))+((AA232&lt;&gt;"")*ISNUMBER(SEARCH("|"&amp;AA232&amp;"|",'5_ACOMPANHAMENTO'!$AC$3:$AC$4922)))+((AB232&lt;&gt;"")*ISNUMBER(SEARCH("|"&amp;AB232&amp;"|",'5_ACOMPANHAMENTO'!$AC$3:$AC$4922))))&gt;0)),'5_ACOMPANHAMENTO'!$O$3:$O$4922),0))</f>
        <v/>
      </c>
      <c r="G232" s="7">
        <f>IF(OR($B232="",$C232=""),"",D232-F232)</f>
        <v/>
      </c>
      <c r="H232">
        <f>IF(OR($B232="",$C232=""),"",TRIM($B232&amp;"")&amp;"|"&amp;TRIM($C232&amp;""))</f>
        <v/>
      </c>
      <c r="I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",99)),1,99)))</f>
        <v/>
      </c>
      <c r="J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",99)),100,99)))</f>
        <v/>
      </c>
      <c r="K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",99)),199,99)))</f>
        <v/>
      </c>
      <c r="L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",99)),298,99)))</f>
        <v/>
      </c>
      <c r="M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",99)),397,99)))</f>
        <v/>
      </c>
      <c r="N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",99)),496,99)))</f>
        <v/>
      </c>
      <c r="O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",99)),595,99)))</f>
        <v/>
      </c>
      <c r="P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",99)),694,99)))</f>
        <v/>
      </c>
      <c r="Q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",99)),793,99)))</f>
        <v/>
      </c>
      <c r="R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",99)),892,99)))</f>
        <v/>
      </c>
      <c r="S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",99)),991,99)))</f>
        <v/>
      </c>
      <c r="T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",99)),1090,99)))</f>
        <v/>
      </c>
      <c r="U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",99)),1189,99)))</f>
        <v/>
      </c>
      <c r="V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",99)),1288,99)))</f>
        <v/>
      </c>
      <c r="W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",99)),1387,99)))</f>
        <v/>
      </c>
      <c r="X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",99)),1486,99)))</f>
        <v/>
      </c>
      <c r="Y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",99)),1585,99)))</f>
        <v/>
      </c>
      <c r="Z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",99)),1684,99)))</f>
        <v/>
      </c>
      <c r="AA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",99)),1783,99)))</f>
        <v/>
      </c>
      <c r="AB232" s="1">
        <f>IF($B232="","",TRIM(MID(SUBSTITUTE(TRIM(SUBSTITUTE(SUBSTITUTE(SUBSTITUTE(SUBSTITUTE(SUBSTITUTE(SUBSTITUTE(SUBSTITUTE(SUBSTITUTE(SUBSTITUTE(SUBSTITUTE(SUBSTITUTE(SUBSTITUTE(SUBSTITUTE(SUBSTITUTE(TRIM($B232&amp;""),CHAR(10),"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",REPT(" ",99)),1882,99)))</f>
        <v/>
      </c>
    </row>
    <row r="233" hidden="1" ht="14.25" customHeight="1">
      <c r="A233" s="4">
        <f>IF(OR($B233="",$C233=""),"",IFERROR(INDEX('5_ACOMPANHAMENTO'!$A$3:$A$4922,MATCH(1,INDEX(('5_ACOMPANHAMENTO'!$AD$3:$AD$4922=TRIM($C233&amp;""))*('5_ACOMPANHAMENTO'!$AC$3:$AC$4922&lt;&gt;"")*((((I233&lt;&gt;"")*ISNUMBER(SEARCH("|"&amp;I233&amp;"|",'5_ACOMPANHAMENTO'!$AC$3:$AC$4922)))+((J233&lt;&gt;"")*ISNUMBER(SEARCH("|"&amp;J233&amp;"|",'5_ACOMPANHAMENTO'!$AC$3:$AC$4922)))+((K233&lt;&gt;"")*ISNUMBER(SEARCH("|"&amp;K233&amp;"|",'5_ACOMPANHAMENTO'!$AC$3:$AC$4922)))+((L233&lt;&gt;"")*ISNUMBER(SEARCH("|"&amp;L233&amp;"|",'5_ACOMPANHAMENTO'!$AC$3:$AC$4922)))+((M233&lt;&gt;"")*ISNUMBER(SEARCH("|"&amp;M233&amp;"|",'5_ACOMPANHAMENTO'!$AC$3:$AC$4922)))+((N233&lt;&gt;"")*ISNUMBER(SEARCH("|"&amp;N233&amp;"|",'5_ACOMPANHAMENTO'!$AC$3:$AC$4922)))+((O233&lt;&gt;"")*ISNUMBER(SEARCH("|"&amp;O233&amp;"|",'5_ACOMPANHAMENTO'!$AC$3:$AC$4922)))+((P233&lt;&gt;"")*ISNUMBER(SEARCH("|"&amp;P233&amp;"|",'5_ACOMPANHAMENTO'!$AC$3:$AC$4922)))+((Q233&lt;&gt;"")*ISNUMBER(SEARCH("|"&amp;Q233&amp;"|",'5_ACOMPANHAMENTO'!$AC$3:$AC$4922)))+((R233&lt;&gt;"")*ISNUMBER(SEARCH("|"&amp;R233&amp;"|",'5_ACOMPANHAMENTO'!$AC$3:$AC$4922)))+((S233&lt;&gt;"")*ISNUMBER(SEARCH("|"&amp;S233&amp;"|",'5_ACOMPANHAMENTO'!$AC$3:$AC$4922)))+((T233&lt;&gt;"")*ISNUMBER(SEARCH("|"&amp;T233&amp;"|",'5_ACOMPANHAMENTO'!$AC$3:$AC$4922)))+((U233&lt;&gt;"")*ISNUMBER(SEARCH("|"&amp;U233&amp;"|",'5_ACOMPANHAMENTO'!$AC$3:$AC$4922)))+((V233&lt;&gt;"")*ISNUMBER(SEARCH("|"&amp;V233&amp;"|",'5_ACOMPANHAMENTO'!$AC$3:$AC$4922)))+((W233&lt;&gt;"")*ISNUMBER(SEARCH("|"&amp;W233&amp;"|",'5_ACOMPANHAMENTO'!$AC$3:$AC$4922)))+((X233&lt;&gt;"")*ISNUMBER(SEARCH("|"&amp;X233&amp;"|",'5_ACOMPANHAMENTO'!$AC$3:$AC$4922)))+((Y233&lt;&gt;"")*ISNUMBER(SEARCH("|"&amp;Y233&amp;"|",'5_ACOMPANHAMENTO'!$AC$3:$AC$4922)))+((Z233&lt;&gt;"")*ISNUMBER(SEARCH("|"&amp;Z233&amp;"|",'5_ACOMPANHAMENTO'!$AC$3:$AC$4922)))+((AA233&lt;&gt;"")*ISNUMBER(SEARCH("|"&amp;AA233&amp;"|",'5_ACOMPANHAMENTO'!$AC$3:$AC$4922)))+((AB233&lt;&gt;"")*ISNUMBER(SEARCH("|"&amp;AB233&amp;"|",'5_ACOMPANHAMENTO'!$AC$3:$AC$4922))))&gt;0),0),0)),""))</f>
        <v/>
      </c>
      <c r="B233" s="10" t="n">
        <v>10180.10148</v>
      </c>
      <c r="C233" s="10" t="inlineStr">
        <is>
          <t>UV</t>
        </is>
      </c>
      <c r="D233" s="4">
        <f>IF(OR($B233="",$C233=""),"",IFERROR(SUMPRODUCT(--(('5_ACOMPANHAMENTO'!$AD$3:$AD$4922=TRIM($C233&amp;""))*('5_ACOMPANHAMENTO'!$AC$3:$AC$4922&lt;&gt;"")*((((I233&lt;&gt;"")*ISNUMBER(SEARCH("|"&amp;I233&amp;"|",'5_ACOMPANHAMENTO'!$AC$3:$AC$4922)))+((J233&lt;&gt;"")*ISNUMBER(SEARCH("|"&amp;J233&amp;"|",'5_ACOMPANHAMENTO'!$AC$3:$AC$4922)))+((K233&lt;&gt;"")*ISNUMBER(SEARCH("|"&amp;K233&amp;"|",'5_ACOMPANHAMENTO'!$AC$3:$AC$4922)))+((L233&lt;&gt;"")*ISNUMBER(SEARCH("|"&amp;L233&amp;"|",'5_ACOMPANHAMENTO'!$AC$3:$AC$4922)))+((M233&lt;&gt;"")*ISNUMBER(SEARCH("|"&amp;M233&amp;"|",'5_ACOMPANHAMENTO'!$AC$3:$AC$4922)))+((N233&lt;&gt;"")*ISNUMBER(SEARCH("|"&amp;N233&amp;"|",'5_ACOMPANHAMENTO'!$AC$3:$AC$4922)))+((O233&lt;&gt;"")*ISNUMBER(SEARCH("|"&amp;O233&amp;"|",'5_ACOMPANHAMENTO'!$AC$3:$AC$4922)))+((P233&lt;&gt;"")*ISNUMBER(SEARCH("|"&amp;P233&amp;"|",'5_ACOMPANHAMENTO'!$AC$3:$AC$4922)))+((Q233&lt;&gt;"")*ISNUMBER(SEARCH("|"&amp;Q233&amp;"|",'5_ACOMPANHAMENTO'!$AC$3:$AC$4922)))+((R233&lt;&gt;"")*ISNUMBER(SEARCH("|"&amp;R233&amp;"|",'5_ACOMPANHAMENTO'!$AC$3:$AC$4922)))+((S233&lt;&gt;"")*ISNUMBER(SEARCH("|"&amp;S233&amp;"|",'5_ACOMPANHAMENTO'!$AC$3:$AC$4922)))+((T233&lt;&gt;"")*ISNUMBER(SEARCH("|"&amp;T233&amp;"|",'5_ACOMPANHAMENTO'!$AC$3:$AC$4922)))+((U233&lt;&gt;"")*ISNUMBER(SEARCH("|"&amp;U233&amp;"|",'5_ACOMPANHAMENTO'!$AC$3:$AC$4922)))+((V233&lt;&gt;"")*ISNUMBER(SEARCH("|"&amp;V233&amp;"|",'5_ACOMPANHAMENTO'!$AC$3:$AC$4922)))+((W233&lt;&gt;"")*ISNUMBER(SEARCH("|"&amp;W233&amp;"|",'5_ACOMPANHAMENTO'!$AC$3:$AC$4922)))+((X233&lt;&gt;"")*ISNUMBER(SEARCH("|"&amp;X233&amp;"|",'5_ACOMPANHAMENTO'!$AC$3:$AC$4922)))+((Y233&lt;&gt;"")*ISNUMBER(SEARCH("|"&amp;Y233&amp;"|",'5_ACOMPANHAMENTO'!$AC$3:$AC$4922)))+((Z233&lt;&gt;"")*ISNUMBER(SEARCH("|"&amp;Z233&amp;"|",'5_ACOMPANHAMENTO'!$AC$3:$AC$4922)))+((AA233&lt;&gt;"")*ISNUMBER(SEARCH("|"&amp;AA233&amp;"|",'5_ACOMPANHAMENTO'!$AC$3:$AC$4922)))+((AB233&lt;&gt;"")*ISNUMBER(SEARCH("|"&amp;AB233&amp;"|",'5_ACOMPANHAMENTO'!$AC$3:$AC$4922))))&gt;0)),'5_ACOMPANHAMENTO'!$J$3:$J$4922),0))</f>
        <v/>
      </c>
      <c r="E233" s="4">
        <f>IF(G233=0,"FINALIZADO",IF(TODAY()&gt;A233,"ATRASADO "&amp;TODAY()-A233&amp;" DIAS","ADIANTADO "&amp;A233-TODAY()&amp;" DIAS"))</f>
        <v/>
      </c>
      <c r="F233" s="7">
        <f>IF(OR($B233="",$C233=""),"",IFERROR(SUMPRODUCT(--(('5_ACOMPANHAMENTO'!$AD$3:$AD$4922=TRIM($C233&amp;""))*('5_ACOMPANHAMENTO'!$AC$3:$AC$4922&lt;&gt;"")*((((I233&lt;&gt;"")*ISNUMBER(SEARCH("|"&amp;I233&amp;"|",'5_ACOMPANHAMENTO'!$AC$3:$AC$4922)))+((J233&lt;&gt;"")*ISNUMBER(SEARCH("|"&amp;J233&amp;"|",'5_ACOMPANHAMENTO'!$AC$3:$AC$4922)))+((K233&lt;&gt;"")*ISNUMBER(SEARCH("|"&amp;K233&amp;"|",'5_ACOMPANHAMENTO'!$AC$3:$AC$4922)))+((L233&lt;&gt;"")*ISNUMBER(SEARCH("|"&amp;L233&amp;"|",'5_ACOMPANHAMENTO'!$AC$3:$AC$4922)))+((M233&lt;&gt;"")*ISNUMBER(SEARCH("|"&amp;M233&amp;"|",'5_ACOMPANHAMENTO'!$AC$3:$AC$4922)))+((N233&lt;&gt;"")*ISNUMBER(SEARCH("|"&amp;N233&amp;"|",'5_ACOMPANHAMENTO'!$AC$3:$AC$4922)))+((O233&lt;&gt;"")*ISNUMBER(SEARCH("|"&amp;O233&amp;"|",'5_ACOMPANHAMENTO'!$AC$3:$AC$4922)))+((P233&lt;&gt;"")*ISNUMBER(SEARCH("|"&amp;P233&amp;"|",'5_ACOMPANHAMENTO'!$AC$3:$AC$4922)))+((Q233&lt;&gt;"")*ISNUMBER(SEARCH("|"&amp;Q233&amp;"|",'5_ACOMPANHAMENTO'!$AC$3:$AC$4922)))+((R233&lt;&gt;"")*ISNUMBER(SEARCH("|"&amp;R233&amp;"|",'5_ACOMPANHAMENTO'!$AC$3:$AC$4922)))+((S233&lt;&gt;"")*ISNUMBER(SEARCH("|"&amp;S233&amp;"|",'5_ACOMPANHAMENTO'!$AC$3:$AC$4922)))+((T233&lt;&gt;"")*ISNUMBER(SEARCH("|"&amp;T233&amp;"|",'5_ACOMPANHAMENTO'!$AC$3:$AC$4922)))+((U233&lt;&gt;"")*ISNUMBER(SEARCH("|"&amp;U233&amp;"|",'5_ACOMPANHAMENTO'!$AC$3:$AC$4922)))+((V233&lt;&gt;"")*ISNUMBER(SEARCH("|"&amp;V233&amp;"|",'5_ACOMPANHAMENTO'!$AC$3:$AC$4922)))+((W233&lt;&gt;"")*ISNUMBER(SEARCH("|"&amp;W233&amp;"|",'5_ACOMPANHAMENTO'!$AC$3:$AC$4922)))+((X233&lt;&gt;"")*ISNUMBER(SEARCH("|"&amp;X233&amp;"|",'5_ACOMPANHAMENTO'!$AC$3:$AC$4922)))+((Y233&lt;&gt;"")*ISNUMBER(SEARCH("|"&amp;Y233&amp;"|",'5_ACOMPANHAMENTO'!$AC$3:$AC$4922)))+((Z233&lt;&gt;"")*ISNUMBER(SEARCH("|"&amp;Z233&amp;"|",'5_ACOMPANHAMENTO'!$AC$3:$AC$4922)))+((AA233&lt;&gt;"")*ISNUMBER(SEARCH("|"&amp;AA233&amp;"|",'5_ACOMPANHAMENTO'!$AC$3:$AC$4922)))+((AB233&lt;&gt;"")*ISNUMBER(SEARCH("|"&amp;AB233&amp;"|",'5_ACOMPANHAMENTO'!$AC$3:$AC$4922))))&gt;0)),'5_ACOMPANHAMENTO'!$O$3:$O$4922),0))</f>
        <v/>
      </c>
      <c r="G233" s="7">
        <f>IF(OR($B233="",$C233=""),"",D233-F233)</f>
        <v/>
      </c>
      <c r="H233">
        <f>IF(OR($B233="",$C233=""),"",TRIM($B233&amp;"")&amp;"|"&amp;TRIM($C233&amp;""))</f>
        <v/>
      </c>
      <c r="I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",99)),1,99)))</f>
        <v/>
      </c>
      <c r="J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",99)),100,99)))</f>
        <v/>
      </c>
      <c r="K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",99)),199,99)))</f>
        <v/>
      </c>
      <c r="L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",99)),298,99)))</f>
        <v/>
      </c>
      <c r="M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",99)),397,99)))</f>
        <v/>
      </c>
      <c r="N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",99)),496,99)))</f>
        <v/>
      </c>
      <c r="O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",99)),595,99)))</f>
        <v/>
      </c>
      <c r="P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",99)),694,99)))</f>
        <v/>
      </c>
      <c r="Q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",99)),793,99)))</f>
        <v/>
      </c>
      <c r="R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",99)),892,99)))</f>
        <v/>
      </c>
      <c r="S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",99)),991,99)))</f>
        <v/>
      </c>
      <c r="T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",99)),1090,99)))</f>
        <v/>
      </c>
      <c r="U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",99)),1189,99)))</f>
        <v/>
      </c>
      <c r="V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",99)),1288,99)))</f>
        <v/>
      </c>
      <c r="W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",99)),1387,99)))</f>
        <v/>
      </c>
      <c r="X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",99)),1486,99)))</f>
        <v/>
      </c>
      <c r="Y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",99)),1585,99)))</f>
        <v/>
      </c>
      <c r="Z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",99)),1684,99)))</f>
        <v/>
      </c>
      <c r="AA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",99)),1783,99)))</f>
        <v/>
      </c>
      <c r="AB233" s="1">
        <f>IF($B233="","",TRIM(MID(SUBSTITUTE(TRIM(SUBSTITUTE(SUBSTITUTE(SUBSTITUTE(SUBSTITUTE(SUBSTITUTE(SUBSTITUTE(SUBSTITUTE(SUBSTITUTE(SUBSTITUTE(SUBSTITUTE(SUBSTITUTE(SUBSTITUTE(SUBSTITUTE(SUBSTITUTE(TRIM($B233&amp;""),CHAR(10),"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",REPT(" ",99)),1882,99)))</f>
        <v/>
      </c>
    </row>
    <row r="234" hidden="1" ht="14.25" customHeight="1">
      <c r="A234" s="4">
        <f>IF(OR($B234="",$C234=""),"",IFERROR(INDEX('5_ACOMPANHAMENTO'!$A$3:$A$4922,MATCH(1,INDEX(('5_ACOMPANHAMENTO'!$AD$3:$AD$4922=TRIM($C234&amp;""))*('5_ACOMPANHAMENTO'!$AC$3:$AC$4922&lt;&gt;"")*((((I234&lt;&gt;"")*ISNUMBER(SEARCH("|"&amp;I234&amp;"|",'5_ACOMPANHAMENTO'!$AC$3:$AC$4922)))+((J234&lt;&gt;"")*ISNUMBER(SEARCH("|"&amp;J234&amp;"|",'5_ACOMPANHAMENTO'!$AC$3:$AC$4922)))+((K234&lt;&gt;"")*ISNUMBER(SEARCH("|"&amp;K234&amp;"|",'5_ACOMPANHAMENTO'!$AC$3:$AC$4922)))+((L234&lt;&gt;"")*ISNUMBER(SEARCH("|"&amp;L234&amp;"|",'5_ACOMPANHAMENTO'!$AC$3:$AC$4922)))+((M234&lt;&gt;"")*ISNUMBER(SEARCH("|"&amp;M234&amp;"|",'5_ACOMPANHAMENTO'!$AC$3:$AC$4922)))+((N234&lt;&gt;"")*ISNUMBER(SEARCH("|"&amp;N234&amp;"|",'5_ACOMPANHAMENTO'!$AC$3:$AC$4922)))+((O234&lt;&gt;"")*ISNUMBER(SEARCH("|"&amp;O234&amp;"|",'5_ACOMPANHAMENTO'!$AC$3:$AC$4922)))+((P234&lt;&gt;"")*ISNUMBER(SEARCH("|"&amp;P234&amp;"|",'5_ACOMPANHAMENTO'!$AC$3:$AC$4922)))+((Q234&lt;&gt;"")*ISNUMBER(SEARCH("|"&amp;Q234&amp;"|",'5_ACOMPANHAMENTO'!$AC$3:$AC$4922)))+((R234&lt;&gt;"")*ISNUMBER(SEARCH("|"&amp;R234&amp;"|",'5_ACOMPANHAMENTO'!$AC$3:$AC$4922)))+((S234&lt;&gt;"")*ISNUMBER(SEARCH("|"&amp;S234&amp;"|",'5_ACOMPANHAMENTO'!$AC$3:$AC$4922)))+((T234&lt;&gt;"")*ISNUMBER(SEARCH("|"&amp;T234&amp;"|",'5_ACOMPANHAMENTO'!$AC$3:$AC$4922)))+((U234&lt;&gt;"")*ISNUMBER(SEARCH("|"&amp;U234&amp;"|",'5_ACOMPANHAMENTO'!$AC$3:$AC$4922)))+((V234&lt;&gt;"")*ISNUMBER(SEARCH("|"&amp;V234&amp;"|",'5_ACOMPANHAMENTO'!$AC$3:$AC$4922)))+((W234&lt;&gt;"")*ISNUMBER(SEARCH("|"&amp;W234&amp;"|",'5_ACOMPANHAMENTO'!$AC$3:$AC$4922)))+((X234&lt;&gt;"")*ISNUMBER(SEARCH("|"&amp;X234&amp;"|",'5_ACOMPANHAMENTO'!$AC$3:$AC$4922)))+((Y234&lt;&gt;"")*ISNUMBER(SEARCH("|"&amp;Y234&amp;"|",'5_ACOMPANHAMENTO'!$AC$3:$AC$4922)))+((Z234&lt;&gt;"")*ISNUMBER(SEARCH("|"&amp;Z234&amp;"|",'5_ACOMPANHAMENTO'!$AC$3:$AC$4922)))+((AA234&lt;&gt;"")*ISNUMBER(SEARCH("|"&amp;AA234&amp;"|",'5_ACOMPANHAMENTO'!$AC$3:$AC$4922)))+((AB234&lt;&gt;"")*ISNUMBER(SEARCH("|"&amp;AB234&amp;"|",'5_ACOMPANHAMENTO'!$AC$3:$AC$4922))))&gt;0),0),0)),""))</f>
        <v/>
      </c>
      <c r="B234" s="10" t="n">
        <v>10180.10148</v>
      </c>
      <c r="C234" s="10" t="inlineStr">
        <is>
          <t>UV</t>
        </is>
      </c>
      <c r="D234" s="4">
        <f>IF(OR($B234="",$C234=""),"",IFERROR(SUMPRODUCT(--(('5_ACOMPANHAMENTO'!$AD$3:$AD$4922=TRIM($C234&amp;""))*('5_ACOMPANHAMENTO'!$AC$3:$AC$4922&lt;&gt;"")*((((I234&lt;&gt;"")*ISNUMBER(SEARCH("|"&amp;I234&amp;"|",'5_ACOMPANHAMENTO'!$AC$3:$AC$4922)))+((J234&lt;&gt;"")*ISNUMBER(SEARCH("|"&amp;J234&amp;"|",'5_ACOMPANHAMENTO'!$AC$3:$AC$4922)))+((K234&lt;&gt;"")*ISNUMBER(SEARCH("|"&amp;K234&amp;"|",'5_ACOMPANHAMENTO'!$AC$3:$AC$4922)))+((L234&lt;&gt;"")*ISNUMBER(SEARCH("|"&amp;L234&amp;"|",'5_ACOMPANHAMENTO'!$AC$3:$AC$4922)))+((M234&lt;&gt;"")*ISNUMBER(SEARCH("|"&amp;M234&amp;"|",'5_ACOMPANHAMENTO'!$AC$3:$AC$4922)))+((N234&lt;&gt;"")*ISNUMBER(SEARCH("|"&amp;N234&amp;"|",'5_ACOMPANHAMENTO'!$AC$3:$AC$4922)))+((O234&lt;&gt;"")*ISNUMBER(SEARCH("|"&amp;O234&amp;"|",'5_ACOMPANHAMENTO'!$AC$3:$AC$4922)))+((P234&lt;&gt;"")*ISNUMBER(SEARCH("|"&amp;P234&amp;"|",'5_ACOMPANHAMENTO'!$AC$3:$AC$4922)))+((Q234&lt;&gt;"")*ISNUMBER(SEARCH("|"&amp;Q234&amp;"|",'5_ACOMPANHAMENTO'!$AC$3:$AC$4922)))+((R234&lt;&gt;"")*ISNUMBER(SEARCH("|"&amp;R234&amp;"|",'5_ACOMPANHAMENTO'!$AC$3:$AC$4922)))+((S234&lt;&gt;"")*ISNUMBER(SEARCH("|"&amp;S234&amp;"|",'5_ACOMPANHAMENTO'!$AC$3:$AC$4922)))+((T234&lt;&gt;"")*ISNUMBER(SEARCH("|"&amp;T234&amp;"|",'5_ACOMPANHAMENTO'!$AC$3:$AC$4922)))+((U234&lt;&gt;"")*ISNUMBER(SEARCH("|"&amp;U234&amp;"|",'5_ACOMPANHAMENTO'!$AC$3:$AC$4922)))+((V234&lt;&gt;"")*ISNUMBER(SEARCH("|"&amp;V234&amp;"|",'5_ACOMPANHAMENTO'!$AC$3:$AC$4922)))+((W234&lt;&gt;"")*ISNUMBER(SEARCH("|"&amp;W234&amp;"|",'5_ACOMPANHAMENTO'!$AC$3:$AC$4922)))+((X234&lt;&gt;"")*ISNUMBER(SEARCH("|"&amp;X234&amp;"|",'5_ACOMPANHAMENTO'!$AC$3:$AC$4922)))+((Y234&lt;&gt;"")*ISNUMBER(SEARCH("|"&amp;Y234&amp;"|",'5_ACOMPANHAMENTO'!$AC$3:$AC$4922)))+((Z234&lt;&gt;"")*ISNUMBER(SEARCH("|"&amp;Z234&amp;"|",'5_ACOMPANHAMENTO'!$AC$3:$AC$4922)))+((AA234&lt;&gt;"")*ISNUMBER(SEARCH("|"&amp;AA234&amp;"|",'5_ACOMPANHAMENTO'!$AC$3:$AC$4922)))+((AB234&lt;&gt;"")*ISNUMBER(SEARCH("|"&amp;AB234&amp;"|",'5_ACOMPANHAMENTO'!$AC$3:$AC$4922))))&gt;0)),'5_ACOMPANHAMENTO'!$J$3:$J$4922),0))</f>
        <v/>
      </c>
      <c r="E234" s="4">
        <f>IF(G234=0,"FINALIZADO",IF(TODAY()&gt;A234,"ATRASADO "&amp;TODAY()-A234&amp;" DIAS","ADIANTADO "&amp;A234-TODAY()&amp;" DIAS"))</f>
        <v/>
      </c>
      <c r="F234" s="7">
        <f>IF(OR($B234="",$C234=""),"",IFERROR(SUMPRODUCT(--(('5_ACOMPANHAMENTO'!$AD$3:$AD$4922=TRIM($C234&amp;""))*('5_ACOMPANHAMENTO'!$AC$3:$AC$4922&lt;&gt;"")*((((I234&lt;&gt;"")*ISNUMBER(SEARCH("|"&amp;I234&amp;"|",'5_ACOMPANHAMENTO'!$AC$3:$AC$4922)))+((J234&lt;&gt;"")*ISNUMBER(SEARCH("|"&amp;J234&amp;"|",'5_ACOMPANHAMENTO'!$AC$3:$AC$4922)))+((K234&lt;&gt;"")*ISNUMBER(SEARCH("|"&amp;K234&amp;"|",'5_ACOMPANHAMENTO'!$AC$3:$AC$4922)))+((L234&lt;&gt;"")*ISNUMBER(SEARCH("|"&amp;L234&amp;"|",'5_ACOMPANHAMENTO'!$AC$3:$AC$4922)))+((M234&lt;&gt;"")*ISNUMBER(SEARCH("|"&amp;M234&amp;"|",'5_ACOMPANHAMENTO'!$AC$3:$AC$4922)))+((N234&lt;&gt;"")*ISNUMBER(SEARCH("|"&amp;N234&amp;"|",'5_ACOMPANHAMENTO'!$AC$3:$AC$4922)))+((O234&lt;&gt;"")*ISNUMBER(SEARCH("|"&amp;O234&amp;"|",'5_ACOMPANHAMENTO'!$AC$3:$AC$4922)))+((P234&lt;&gt;"")*ISNUMBER(SEARCH("|"&amp;P234&amp;"|",'5_ACOMPANHAMENTO'!$AC$3:$AC$4922)))+((Q234&lt;&gt;"")*ISNUMBER(SEARCH("|"&amp;Q234&amp;"|",'5_ACOMPANHAMENTO'!$AC$3:$AC$4922)))+((R234&lt;&gt;"")*ISNUMBER(SEARCH("|"&amp;R234&amp;"|",'5_ACOMPANHAMENTO'!$AC$3:$AC$4922)))+((S234&lt;&gt;"")*ISNUMBER(SEARCH("|"&amp;S234&amp;"|",'5_ACOMPANHAMENTO'!$AC$3:$AC$4922)))+((T234&lt;&gt;"")*ISNUMBER(SEARCH("|"&amp;T234&amp;"|",'5_ACOMPANHAMENTO'!$AC$3:$AC$4922)))+((U234&lt;&gt;"")*ISNUMBER(SEARCH("|"&amp;U234&amp;"|",'5_ACOMPANHAMENTO'!$AC$3:$AC$4922)))+((V234&lt;&gt;"")*ISNUMBER(SEARCH("|"&amp;V234&amp;"|",'5_ACOMPANHAMENTO'!$AC$3:$AC$4922)))+((W234&lt;&gt;"")*ISNUMBER(SEARCH("|"&amp;W234&amp;"|",'5_ACOMPANHAMENTO'!$AC$3:$AC$4922)))+((X234&lt;&gt;"")*ISNUMBER(SEARCH("|"&amp;X234&amp;"|",'5_ACOMPANHAMENTO'!$AC$3:$AC$4922)))+((Y234&lt;&gt;"")*ISNUMBER(SEARCH("|"&amp;Y234&amp;"|",'5_ACOMPANHAMENTO'!$AC$3:$AC$4922)))+((Z234&lt;&gt;"")*ISNUMBER(SEARCH("|"&amp;Z234&amp;"|",'5_ACOMPANHAMENTO'!$AC$3:$AC$4922)))+((AA234&lt;&gt;"")*ISNUMBER(SEARCH("|"&amp;AA234&amp;"|",'5_ACOMPANHAMENTO'!$AC$3:$AC$4922)))+((AB234&lt;&gt;"")*ISNUMBER(SEARCH("|"&amp;AB234&amp;"|",'5_ACOMPANHAMENTO'!$AC$3:$AC$4922))))&gt;0)),'5_ACOMPANHAMENTO'!$O$3:$O$4922),0))</f>
        <v/>
      </c>
      <c r="G234" s="7">
        <f>IF(OR($B234="",$C234=""),"",D234-F234)</f>
        <v/>
      </c>
      <c r="H234">
        <f>IF(OR($B234="",$C234=""),"",TRIM($B234&amp;"")&amp;"|"&amp;TRIM($C234&amp;""))</f>
        <v/>
      </c>
      <c r="I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",99)),1,99)))</f>
        <v/>
      </c>
      <c r="J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",99)),100,99)))</f>
        <v/>
      </c>
      <c r="K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",99)),199,99)))</f>
        <v/>
      </c>
      <c r="L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",99)),298,99)))</f>
        <v/>
      </c>
      <c r="M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",99)),397,99)))</f>
        <v/>
      </c>
      <c r="N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",99)),496,99)))</f>
        <v/>
      </c>
      <c r="O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",99)),595,99)))</f>
        <v/>
      </c>
      <c r="P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",99)),694,99)))</f>
        <v/>
      </c>
      <c r="Q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",99)),793,99)))</f>
        <v/>
      </c>
      <c r="R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",99)),892,99)))</f>
        <v/>
      </c>
      <c r="S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",99)),991,99)))</f>
        <v/>
      </c>
      <c r="T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",99)),1090,99)))</f>
        <v/>
      </c>
      <c r="U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",99)),1189,99)))</f>
        <v/>
      </c>
      <c r="V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",99)),1288,99)))</f>
        <v/>
      </c>
      <c r="W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",99)),1387,99)))</f>
        <v/>
      </c>
      <c r="X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",99)),1486,99)))</f>
        <v/>
      </c>
      <c r="Y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",99)),1585,99)))</f>
        <v/>
      </c>
      <c r="Z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",99)),1684,99)))</f>
        <v/>
      </c>
      <c r="AA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",99)),1783,99)))</f>
        <v/>
      </c>
      <c r="AB234" s="1">
        <f>IF($B234="","",TRIM(MID(SUBSTITUTE(TRIM(SUBSTITUTE(SUBSTITUTE(SUBSTITUTE(SUBSTITUTE(SUBSTITUTE(SUBSTITUTE(SUBSTITUTE(SUBSTITUTE(SUBSTITUTE(SUBSTITUTE(SUBSTITUTE(SUBSTITUTE(SUBSTITUTE(SUBSTITUTE(TRIM($B234&amp;""),CHAR(10),"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",REPT(" ",99)),1882,99)))</f>
        <v/>
      </c>
    </row>
    <row r="235" hidden="1" ht="14.25" customHeight="1">
      <c r="A235" s="4">
        <f>IF(OR($B235="",$C235=""),"",IFERROR(INDEX('5_ACOMPANHAMENTO'!$A$3:$A$4922,MATCH(1,INDEX(('5_ACOMPANHAMENTO'!$AD$3:$AD$4922=TRIM($C235&amp;""))*('5_ACOMPANHAMENTO'!$AC$3:$AC$4922&lt;&gt;"")*((((I235&lt;&gt;"")*ISNUMBER(SEARCH("|"&amp;I235&amp;"|",'5_ACOMPANHAMENTO'!$AC$3:$AC$4922)))+((J235&lt;&gt;"")*ISNUMBER(SEARCH("|"&amp;J235&amp;"|",'5_ACOMPANHAMENTO'!$AC$3:$AC$4922)))+((K235&lt;&gt;"")*ISNUMBER(SEARCH("|"&amp;K235&amp;"|",'5_ACOMPANHAMENTO'!$AC$3:$AC$4922)))+((L235&lt;&gt;"")*ISNUMBER(SEARCH("|"&amp;L235&amp;"|",'5_ACOMPANHAMENTO'!$AC$3:$AC$4922)))+((M235&lt;&gt;"")*ISNUMBER(SEARCH("|"&amp;M235&amp;"|",'5_ACOMPANHAMENTO'!$AC$3:$AC$4922)))+((N235&lt;&gt;"")*ISNUMBER(SEARCH("|"&amp;N235&amp;"|",'5_ACOMPANHAMENTO'!$AC$3:$AC$4922)))+((O235&lt;&gt;"")*ISNUMBER(SEARCH("|"&amp;O235&amp;"|",'5_ACOMPANHAMENTO'!$AC$3:$AC$4922)))+((P235&lt;&gt;"")*ISNUMBER(SEARCH("|"&amp;P235&amp;"|",'5_ACOMPANHAMENTO'!$AC$3:$AC$4922)))+((Q235&lt;&gt;"")*ISNUMBER(SEARCH("|"&amp;Q235&amp;"|",'5_ACOMPANHAMENTO'!$AC$3:$AC$4922)))+((R235&lt;&gt;"")*ISNUMBER(SEARCH("|"&amp;R235&amp;"|",'5_ACOMPANHAMENTO'!$AC$3:$AC$4922)))+((S235&lt;&gt;"")*ISNUMBER(SEARCH("|"&amp;S235&amp;"|",'5_ACOMPANHAMENTO'!$AC$3:$AC$4922)))+((T235&lt;&gt;"")*ISNUMBER(SEARCH("|"&amp;T235&amp;"|",'5_ACOMPANHAMENTO'!$AC$3:$AC$4922)))+((U235&lt;&gt;"")*ISNUMBER(SEARCH("|"&amp;U235&amp;"|",'5_ACOMPANHAMENTO'!$AC$3:$AC$4922)))+((V235&lt;&gt;"")*ISNUMBER(SEARCH("|"&amp;V235&amp;"|",'5_ACOMPANHAMENTO'!$AC$3:$AC$4922)))+((W235&lt;&gt;"")*ISNUMBER(SEARCH("|"&amp;W235&amp;"|",'5_ACOMPANHAMENTO'!$AC$3:$AC$4922)))+((X235&lt;&gt;"")*ISNUMBER(SEARCH("|"&amp;X235&amp;"|",'5_ACOMPANHAMENTO'!$AC$3:$AC$4922)))+((Y235&lt;&gt;"")*ISNUMBER(SEARCH("|"&amp;Y235&amp;"|",'5_ACOMPANHAMENTO'!$AC$3:$AC$4922)))+((Z235&lt;&gt;"")*ISNUMBER(SEARCH("|"&amp;Z235&amp;"|",'5_ACOMPANHAMENTO'!$AC$3:$AC$4922)))+((AA235&lt;&gt;"")*ISNUMBER(SEARCH("|"&amp;AA235&amp;"|",'5_ACOMPANHAMENTO'!$AC$3:$AC$4922)))+((AB235&lt;&gt;"")*ISNUMBER(SEARCH("|"&amp;AB235&amp;"|",'5_ACOMPANHAMENTO'!$AC$3:$AC$4922))))&gt;0),0),0)),""))</f>
        <v/>
      </c>
      <c r="B235" s="10" t="n">
        <v>10180.10148</v>
      </c>
      <c r="C235" s="10" t="inlineStr">
        <is>
          <t>UV</t>
        </is>
      </c>
      <c r="D235" s="4">
        <f>IF(OR($B235="",$C235=""),"",IFERROR(SUMPRODUCT(--(('5_ACOMPANHAMENTO'!$AD$3:$AD$4922=TRIM($C235&amp;""))*('5_ACOMPANHAMENTO'!$AC$3:$AC$4922&lt;&gt;"")*((((I235&lt;&gt;"")*ISNUMBER(SEARCH("|"&amp;I235&amp;"|",'5_ACOMPANHAMENTO'!$AC$3:$AC$4922)))+((J235&lt;&gt;"")*ISNUMBER(SEARCH("|"&amp;J235&amp;"|",'5_ACOMPANHAMENTO'!$AC$3:$AC$4922)))+((K235&lt;&gt;"")*ISNUMBER(SEARCH("|"&amp;K235&amp;"|",'5_ACOMPANHAMENTO'!$AC$3:$AC$4922)))+((L235&lt;&gt;"")*ISNUMBER(SEARCH("|"&amp;L235&amp;"|",'5_ACOMPANHAMENTO'!$AC$3:$AC$4922)))+((M235&lt;&gt;"")*ISNUMBER(SEARCH("|"&amp;M235&amp;"|",'5_ACOMPANHAMENTO'!$AC$3:$AC$4922)))+((N235&lt;&gt;"")*ISNUMBER(SEARCH("|"&amp;N235&amp;"|",'5_ACOMPANHAMENTO'!$AC$3:$AC$4922)))+((O235&lt;&gt;"")*ISNUMBER(SEARCH("|"&amp;O235&amp;"|",'5_ACOMPANHAMENTO'!$AC$3:$AC$4922)))+((P235&lt;&gt;"")*ISNUMBER(SEARCH("|"&amp;P235&amp;"|",'5_ACOMPANHAMENTO'!$AC$3:$AC$4922)))+((Q235&lt;&gt;"")*ISNUMBER(SEARCH("|"&amp;Q235&amp;"|",'5_ACOMPANHAMENTO'!$AC$3:$AC$4922)))+((R235&lt;&gt;"")*ISNUMBER(SEARCH("|"&amp;R235&amp;"|",'5_ACOMPANHAMENTO'!$AC$3:$AC$4922)))+((S235&lt;&gt;"")*ISNUMBER(SEARCH("|"&amp;S235&amp;"|",'5_ACOMPANHAMENTO'!$AC$3:$AC$4922)))+((T235&lt;&gt;"")*ISNUMBER(SEARCH("|"&amp;T235&amp;"|",'5_ACOMPANHAMENTO'!$AC$3:$AC$4922)))+((U235&lt;&gt;"")*ISNUMBER(SEARCH("|"&amp;U235&amp;"|",'5_ACOMPANHAMENTO'!$AC$3:$AC$4922)))+((V235&lt;&gt;"")*ISNUMBER(SEARCH("|"&amp;V235&amp;"|",'5_ACOMPANHAMENTO'!$AC$3:$AC$4922)))+((W235&lt;&gt;"")*ISNUMBER(SEARCH("|"&amp;W235&amp;"|",'5_ACOMPANHAMENTO'!$AC$3:$AC$4922)))+((X235&lt;&gt;"")*ISNUMBER(SEARCH("|"&amp;X235&amp;"|",'5_ACOMPANHAMENTO'!$AC$3:$AC$4922)))+((Y235&lt;&gt;"")*ISNUMBER(SEARCH("|"&amp;Y235&amp;"|",'5_ACOMPANHAMENTO'!$AC$3:$AC$4922)))+((Z235&lt;&gt;"")*ISNUMBER(SEARCH("|"&amp;Z235&amp;"|",'5_ACOMPANHAMENTO'!$AC$3:$AC$4922)))+((AA235&lt;&gt;"")*ISNUMBER(SEARCH("|"&amp;AA235&amp;"|",'5_ACOMPANHAMENTO'!$AC$3:$AC$4922)))+((AB235&lt;&gt;"")*ISNUMBER(SEARCH("|"&amp;AB235&amp;"|",'5_ACOMPANHAMENTO'!$AC$3:$AC$4922))))&gt;0)),'5_ACOMPANHAMENTO'!$J$3:$J$4922),0))</f>
        <v/>
      </c>
      <c r="E235" s="4">
        <f>IF(G235=0,"FINALIZADO",IF(TODAY()&gt;A235,"ATRASADO "&amp;TODAY()-A235&amp;" DIAS","ADIANTADO "&amp;A235-TODAY()&amp;" DIAS"))</f>
        <v/>
      </c>
      <c r="F235" s="7">
        <f>IF(OR($B235="",$C235=""),"",IFERROR(SUMPRODUCT(--(('5_ACOMPANHAMENTO'!$AD$3:$AD$4922=TRIM($C235&amp;""))*('5_ACOMPANHAMENTO'!$AC$3:$AC$4922&lt;&gt;"")*((((I235&lt;&gt;"")*ISNUMBER(SEARCH("|"&amp;I235&amp;"|",'5_ACOMPANHAMENTO'!$AC$3:$AC$4922)))+((J235&lt;&gt;"")*ISNUMBER(SEARCH("|"&amp;J235&amp;"|",'5_ACOMPANHAMENTO'!$AC$3:$AC$4922)))+((K235&lt;&gt;"")*ISNUMBER(SEARCH("|"&amp;K235&amp;"|",'5_ACOMPANHAMENTO'!$AC$3:$AC$4922)))+((L235&lt;&gt;"")*ISNUMBER(SEARCH("|"&amp;L235&amp;"|",'5_ACOMPANHAMENTO'!$AC$3:$AC$4922)))+((M235&lt;&gt;"")*ISNUMBER(SEARCH("|"&amp;M235&amp;"|",'5_ACOMPANHAMENTO'!$AC$3:$AC$4922)))+((N235&lt;&gt;"")*ISNUMBER(SEARCH("|"&amp;N235&amp;"|",'5_ACOMPANHAMENTO'!$AC$3:$AC$4922)))+((O235&lt;&gt;"")*ISNUMBER(SEARCH("|"&amp;O235&amp;"|",'5_ACOMPANHAMENTO'!$AC$3:$AC$4922)))+((P235&lt;&gt;"")*ISNUMBER(SEARCH("|"&amp;P235&amp;"|",'5_ACOMPANHAMENTO'!$AC$3:$AC$4922)))+((Q235&lt;&gt;"")*ISNUMBER(SEARCH("|"&amp;Q235&amp;"|",'5_ACOMPANHAMENTO'!$AC$3:$AC$4922)))+((R235&lt;&gt;"")*ISNUMBER(SEARCH("|"&amp;R235&amp;"|",'5_ACOMPANHAMENTO'!$AC$3:$AC$4922)))+((S235&lt;&gt;"")*ISNUMBER(SEARCH("|"&amp;S235&amp;"|",'5_ACOMPANHAMENTO'!$AC$3:$AC$4922)))+((T235&lt;&gt;"")*ISNUMBER(SEARCH("|"&amp;T235&amp;"|",'5_ACOMPANHAMENTO'!$AC$3:$AC$4922)))+((U235&lt;&gt;"")*ISNUMBER(SEARCH("|"&amp;U235&amp;"|",'5_ACOMPANHAMENTO'!$AC$3:$AC$4922)))+((V235&lt;&gt;"")*ISNUMBER(SEARCH("|"&amp;V235&amp;"|",'5_ACOMPANHAMENTO'!$AC$3:$AC$4922)))+((W235&lt;&gt;"")*ISNUMBER(SEARCH("|"&amp;W235&amp;"|",'5_ACOMPANHAMENTO'!$AC$3:$AC$4922)))+((X235&lt;&gt;"")*ISNUMBER(SEARCH("|"&amp;X235&amp;"|",'5_ACOMPANHAMENTO'!$AC$3:$AC$4922)))+((Y235&lt;&gt;"")*ISNUMBER(SEARCH("|"&amp;Y235&amp;"|",'5_ACOMPANHAMENTO'!$AC$3:$AC$4922)))+((Z235&lt;&gt;"")*ISNUMBER(SEARCH("|"&amp;Z235&amp;"|",'5_ACOMPANHAMENTO'!$AC$3:$AC$4922)))+((AA235&lt;&gt;"")*ISNUMBER(SEARCH("|"&amp;AA235&amp;"|",'5_ACOMPANHAMENTO'!$AC$3:$AC$4922)))+((AB235&lt;&gt;"")*ISNUMBER(SEARCH("|"&amp;AB235&amp;"|",'5_ACOMPANHAMENTO'!$AC$3:$AC$4922))))&gt;0)),'5_ACOMPANHAMENTO'!$O$3:$O$4922),0))</f>
        <v/>
      </c>
      <c r="G235" s="7">
        <f>IF(OR($B235="",$C235=""),"",D235-F235)</f>
        <v/>
      </c>
      <c r="H235">
        <f>IF(OR($B235="",$C235=""),"",TRIM($B235&amp;"")&amp;"|"&amp;TRIM($C235&amp;""))</f>
        <v/>
      </c>
      <c r="I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",99)),1,99)))</f>
        <v/>
      </c>
      <c r="J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",99)),100,99)))</f>
        <v/>
      </c>
      <c r="K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",99)),199,99)))</f>
        <v/>
      </c>
      <c r="L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",99)),298,99)))</f>
        <v/>
      </c>
      <c r="M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",99)),397,99)))</f>
        <v/>
      </c>
      <c r="N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",99)),496,99)))</f>
        <v/>
      </c>
      <c r="O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",99)),595,99)))</f>
        <v/>
      </c>
      <c r="P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",99)),694,99)))</f>
        <v/>
      </c>
      <c r="Q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",99)),793,99)))</f>
        <v/>
      </c>
      <c r="R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",99)),892,99)))</f>
        <v/>
      </c>
      <c r="S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",99)),991,99)))</f>
        <v/>
      </c>
      <c r="T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",99)),1090,99)))</f>
        <v/>
      </c>
      <c r="U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",99)),1189,99)))</f>
        <v/>
      </c>
      <c r="V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",99)),1288,99)))</f>
        <v/>
      </c>
      <c r="W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",99)),1387,99)))</f>
        <v/>
      </c>
      <c r="X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",99)),1486,99)))</f>
        <v/>
      </c>
      <c r="Y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",99)),1585,99)))</f>
        <v/>
      </c>
      <c r="Z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",99)),1684,99)))</f>
        <v/>
      </c>
      <c r="AA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",99)),1783,99)))</f>
        <v/>
      </c>
      <c r="AB235" s="1">
        <f>IF($B235="","",TRIM(MID(SUBSTITUTE(TRIM(SUBSTITUTE(SUBSTITUTE(SUBSTITUTE(SUBSTITUTE(SUBSTITUTE(SUBSTITUTE(SUBSTITUTE(SUBSTITUTE(SUBSTITUTE(SUBSTITUTE(SUBSTITUTE(SUBSTITUTE(SUBSTITUTE(SUBSTITUTE(TRIM($B235&amp;""),CHAR(10),"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",REPT(" ",99)),1882,99)))</f>
        <v/>
      </c>
    </row>
    <row r="236" hidden="1" ht="14.25" customHeight="1">
      <c r="A236" s="4">
        <f>IF(OR($B236="",$C236=""),"",IFERROR(INDEX('5_ACOMPANHAMENTO'!$A$3:$A$4922,MATCH(1,INDEX(('5_ACOMPANHAMENTO'!$AD$3:$AD$4922=TRIM($C236&amp;""))*('5_ACOMPANHAMENTO'!$AC$3:$AC$4922&lt;&gt;"")*((((I236&lt;&gt;"")*ISNUMBER(SEARCH("|"&amp;I236&amp;"|",'5_ACOMPANHAMENTO'!$AC$3:$AC$4922)))+((J236&lt;&gt;"")*ISNUMBER(SEARCH("|"&amp;J236&amp;"|",'5_ACOMPANHAMENTO'!$AC$3:$AC$4922)))+((K236&lt;&gt;"")*ISNUMBER(SEARCH("|"&amp;K236&amp;"|",'5_ACOMPANHAMENTO'!$AC$3:$AC$4922)))+((L236&lt;&gt;"")*ISNUMBER(SEARCH("|"&amp;L236&amp;"|",'5_ACOMPANHAMENTO'!$AC$3:$AC$4922)))+((M236&lt;&gt;"")*ISNUMBER(SEARCH("|"&amp;M236&amp;"|",'5_ACOMPANHAMENTO'!$AC$3:$AC$4922)))+((N236&lt;&gt;"")*ISNUMBER(SEARCH("|"&amp;N236&amp;"|",'5_ACOMPANHAMENTO'!$AC$3:$AC$4922)))+((O236&lt;&gt;"")*ISNUMBER(SEARCH("|"&amp;O236&amp;"|",'5_ACOMPANHAMENTO'!$AC$3:$AC$4922)))+((P236&lt;&gt;"")*ISNUMBER(SEARCH("|"&amp;P236&amp;"|",'5_ACOMPANHAMENTO'!$AC$3:$AC$4922)))+((Q236&lt;&gt;"")*ISNUMBER(SEARCH("|"&amp;Q236&amp;"|",'5_ACOMPANHAMENTO'!$AC$3:$AC$4922)))+((R236&lt;&gt;"")*ISNUMBER(SEARCH("|"&amp;R236&amp;"|",'5_ACOMPANHAMENTO'!$AC$3:$AC$4922)))+((S236&lt;&gt;"")*ISNUMBER(SEARCH("|"&amp;S236&amp;"|",'5_ACOMPANHAMENTO'!$AC$3:$AC$4922)))+((T236&lt;&gt;"")*ISNUMBER(SEARCH("|"&amp;T236&amp;"|",'5_ACOMPANHAMENTO'!$AC$3:$AC$4922)))+((U236&lt;&gt;"")*ISNUMBER(SEARCH("|"&amp;U236&amp;"|",'5_ACOMPANHAMENTO'!$AC$3:$AC$4922)))+((V236&lt;&gt;"")*ISNUMBER(SEARCH("|"&amp;V236&amp;"|",'5_ACOMPANHAMENTO'!$AC$3:$AC$4922)))+((W236&lt;&gt;"")*ISNUMBER(SEARCH("|"&amp;W236&amp;"|",'5_ACOMPANHAMENTO'!$AC$3:$AC$4922)))+((X236&lt;&gt;"")*ISNUMBER(SEARCH("|"&amp;X236&amp;"|",'5_ACOMPANHAMENTO'!$AC$3:$AC$4922)))+((Y236&lt;&gt;"")*ISNUMBER(SEARCH("|"&amp;Y236&amp;"|",'5_ACOMPANHAMENTO'!$AC$3:$AC$4922)))+((Z236&lt;&gt;"")*ISNUMBER(SEARCH("|"&amp;Z236&amp;"|",'5_ACOMPANHAMENTO'!$AC$3:$AC$4922)))+((AA236&lt;&gt;"")*ISNUMBER(SEARCH("|"&amp;AA236&amp;"|",'5_ACOMPANHAMENTO'!$AC$3:$AC$4922)))+((AB236&lt;&gt;"")*ISNUMBER(SEARCH("|"&amp;AB236&amp;"|",'5_ACOMPANHAMENTO'!$AC$3:$AC$4922))))&gt;0),0),0)),""))</f>
        <v/>
      </c>
      <c r="B236" s="10" t="n">
        <v>10180.10148</v>
      </c>
      <c r="C236" s="10" t="inlineStr">
        <is>
          <t>UV</t>
        </is>
      </c>
      <c r="D236" s="4">
        <f>IF(OR($B236="",$C236=""),"",IFERROR(SUMPRODUCT(--(('5_ACOMPANHAMENTO'!$AD$3:$AD$4922=TRIM($C236&amp;""))*('5_ACOMPANHAMENTO'!$AC$3:$AC$4922&lt;&gt;"")*((((I236&lt;&gt;"")*ISNUMBER(SEARCH("|"&amp;I236&amp;"|",'5_ACOMPANHAMENTO'!$AC$3:$AC$4922)))+((J236&lt;&gt;"")*ISNUMBER(SEARCH("|"&amp;J236&amp;"|",'5_ACOMPANHAMENTO'!$AC$3:$AC$4922)))+((K236&lt;&gt;"")*ISNUMBER(SEARCH("|"&amp;K236&amp;"|",'5_ACOMPANHAMENTO'!$AC$3:$AC$4922)))+((L236&lt;&gt;"")*ISNUMBER(SEARCH("|"&amp;L236&amp;"|",'5_ACOMPANHAMENTO'!$AC$3:$AC$4922)))+((M236&lt;&gt;"")*ISNUMBER(SEARCH("|"&amp;M236&amp;"|",'5_ACOMPANHAMENTO'!$AC$3:$AC$4922)))+((N236&lt;&gt;"")*ISNUMBER(SEARCH("|"&amp;N236&amp;"|",'5_ACOMPANHAMENTO'!$AC$3:$AC$4922)))+((O236&lt;&gt;"")*ISNUMBER(SEARCH("|"&amp;O236&amp;"|",'5_ACOMPANHAMENTO'!$AC$3:$AC$4922)))+((P236&lt;&gt;"")*ISNUMBER(SEARCH("|"&amp;P236&amp;"|",'5_ACOMPANHAMENTO'!$AC$3:$AC$4922)))+((Q236&lt;&gt;"")*ISNUMBER(SEARCH("|"&amp;Q236&amp;"|",'5_ACOMPANHAMENTO'!$AC$3:$AC$4922)))+((R236&lt;&gt;"")*ISNUMBER(SEARCH("|"&amp;R236&amp;"|",'5_ACOMPANHAMENTO'!$AC$3:$AC$4922)))+((S236&lt;&gt;"")*ISNUMBER(SEARCH("|"&amp;S236&amp;"|",'5_ACOMPANHAMENTO'!$AC$3:$AC$4922)))+((T236&lt;&gt;"")*ISNUMBER(SEARCH("|"&amp;T236&amp;"|",'5_ACOMPANHAMENTO'!$AC$3:$AC$4922)))+((U236&lt;&gt;"")*ISNUMBER(SEARCH("|"&amp;U236&amp;"|",'5_ACOMPANHAMENTO'!$AC$3:$AC$4922)))+((V236&lt;&gt;"")*ISNUMBER(SEARCH("|"&amp;V236&amp;"|",'5_ACOMPANHAMENTO'!$AC$3:$AC$4922)))+((W236&lt;&gt;"")*ISNUMBER(SEARCH("|"&amp;W236&amp;"|",'5_ACOMPANHAMENTO'!$AC$3:$AC$4922)))+((X236&lt;&gt;"")*ISNUMBER(SEARCH("|"&amp;X236&amp;"|",'5_ACOMPANHAMENTO'!$AC$3:$AC$4922)))+((Y236&lt;&gt;"")*ISNUMBER(SEARCH("|"&amp;Y236&amp;"|",'5_ACOMPANHAMENTO'!$AC$3:$AC$4922)))+((Z236&lt;&gt;"")*ISNUMBER(SEARCH("|"&amp;Z236&amp;"|",'5_ACOMPANHAMENTO'!$AC$3:$AC$4922)))+((AA236&lt;&gt;"")*ISNUMBER(SEARCH("|"&amp;AA236&amp;"|",'5_ACOMPANHAMENTO'!$AC$3:$AC$4922)))+((AB236&lt;&gt;"")*ISNUMBER(SEARCH("|"&amp;AB236&amp;"|",'5_ACOMPANHAMENTO'!$AC$3:$AC$4922))))&gt;0)),'5_ACOMPANHAMENTO'!$J$3:$J$4922),0))</f>
        <v/>
      </c>
      <c r="E236" s="4">
        <f>IF(G236=0,"FINALIZADO",IF(TODAY()&gt;A236,"ATRASADO "&amp;TODAY()-A236&amp;" DIAS","ADIANTADO "&amp;A236-TODAY()&amp;" DIAS"))</f>
        <v/>
      </c>
      <c r="F236" s="7">
        <f>IF(OR($B236="",$C236=""),"",IFERROR(SUMPRODUCT(--(('5_ACOMPANHAMENTO'!$AD$3:$AD$4922=TRIM($C236&amp;""))*('5_ACOMPANHAMENTO'!$AC$3:$AC$4922&lt;&gt;"")*((((I236&lt;&gt;"")*ISNUMBER(SEARCH("|"&amp;I236&amp;"|",'5_ACOMPANHAMENTO'!$AC$3:$AC$4922)))+((J236&lt;&gt;"")*ISNUMBER(SEARCH("|"&amp;J236&amp;"|",'5_ACOMPANHAMENTO'!$AC$3:$AC$4922)))+((K236&lt;&gt;"")*ISNUMBER(SEARCH("|"&amp;K236&amp;"|",'5_ACOMPANHAMENTO'!$AC$3:$AC$4922)))+((L236&lt;&gt;"")*ISNUMBER(SEARCH("|"&amp;L236&amp;"|",'5_ACOMPANHAMENTO'!$AC$3:$AC$4922)))+((M236&lt;&gt;"")*ISNUMBER(SEARCH("|"&amp;M236&amp;"|",'5_ACOMPANHAMENTO'!$AC$3:$AC$4922)))+((N236&lt;&gt;"")*ISNUMBER(SEARCH("|"&amp;N236&amp;"|",'5_ACOMPANHAMENTO'!$AC$3:$AC$4922)))+((O236&lt;&gt;"")*ISNUMBER(SEARCH("|"&amp;O236&amp;"|",'5_ACOMPANHAMENTO'!$AC$3:$AC$4922)))+((P236&lt;&gt;"")*ISNUMBER(SEARCH("|"&amp;P236&amp;"|",'5_ACOMPANHAMENTO'!$AC$3:$AC$4922)))+((Q236&lt;&gt;"")*ISNUMBER(SEARCH("|"&amp;Q236&amp;"|",'5_ACOMPANHAMENTO'!$AC$3:$AC$4922)))+((R236&lt;&gt;"")*ISNUMBER(SEARCH("|"&amp;R236&amp;"|",'5_ACOMPANHAMENTO'!$AC$3:$AC$4922)))+((S236&lt;&gt;"")*ISNUMBER(SEARCH("|"&amp;S236&amp;"|",'5_ACOMPANHAMENTO'!$AC$3:$AC$4922)))+((T236&lt;&gt;"")*ISNUMBER(SEARCH("|"&amp;T236&amp;"|",'5_ACOMPANHAMENTO'!$AC$3:$AC$4922)))+((U236&lt;&gt;"")*ISNUMBER(SEARCH("|"&amp;U236&amp;"|",'5_ACOMPANHAMENTO'!$AC$3:$AC$4922)))+((V236&lt;&gt;"")*ISNUMBER(SEARCH("|"&amp;V236&amp;"|",'5_ACOMPANHAMENTO'!$AC$3:$AC$4922)))+((W236&lt;&gt;"")*ISNUMBER(SEARCH("|"&amp;W236&amp;"|",'5_ACOMPANHAMENTO'!$AC$3:$AC$4922)))+((X236&lt;&gt;"")*ISNUMBER(SEARCH("|"&amp;X236&amp;"|",'5_ACOMPANHAMENTO'!$AC$3:$AC$4922)))+((Y236&lt;&gt;"")*ISNUMBER(SEARCH("|"&amp;Y236&amp;"|",'5_ACOMPANHAMENTO'!$AC$3:$AC$4922)))+((Z236&lt;&gt;"")*ISNUMBER(SEARCH("|"&amp;Z236&amp;"|",'5_ACOMPANHAMENTO'!$AC$3:$AC$4922)))+((AA236&lt;&gt;"")*ISNUMBER(SEARCH("|"&amp;AA236&amp;"|",'5_ACOMPANHAMENTO'!$AC$3:$AC$4922)))+((AB236&lt;&gt;"")*ISNUMBER(SEARCH("|"&amp;AB236&amp;"|",'5_ACOMPANHAMENTO'!$AC$3:$AC$4922))))&gt;0)),'5_ACOMPANHAMENTO'!$O$3:$O$4922),0))</f>
        <v/>
      </c>
      <c r="G236" s="7">
        <f>IF(OR($B236="",$C236=""),"",D236-F236)</f>
        <v/>
      </c>
      <c r="H236">
        <f>IF(OR($B236="",$C236=""),"",TRIM($B236&amp;"")&amp;"|"&amp;TRIM($C236&amp;""))</f>
        <v/>
      </c>
      <c r="I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",99)),1,99)))</f>
        <v/>
      </c>
      <c r="J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",99)),100,99)))</f>
        <v/>
      </c>
      <c r="K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",99)),199,99)))</f>
        <v/>
      </c>
      <c r="L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",99)),298,99)))</f>
        <v/>
      </c>
      <c r="M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",99)),397,99)))</f>
        <v/>
      </c>
      <c r="N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",99)),496,99)))</f>
        <v/>
      </c>
      <c r="O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",99)),595,99)))</f>
        <v/>
      </c>
      <c r="P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",99)),694,99)))</f>
        <v/>
      </c>
      <c r="Q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",99)),793,99)))</f>
        <v/>
      </c>
      <c r="R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",99)),892,99)))</f>
        <v/>
      </c>
      <c r="S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",99)),991,99)))</f>
        <v/>
      </c>
      <c r="T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",99)),1090,99)))</f>
        <v/>
      </c>
      <c r="U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",99)),1189,99)))</f>
        <v/>
      </c>
      <c r="V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",99)),1288,99)))</f>
        <v/>
      </c>
      <c r="W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",99)),1387,99)))</f>
        <v/>
      </c>
      <c r="X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",99)),1486,99)))</f>
        <v/>
      </c>
      <c r="Y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",99)),1585,99)))</f>
        <v/>
      </c>
      <c r="Z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",99)),1684,99)))</f>
        <v/>
      </c>
      <c r="AA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",99)),1783,99)))</f>
        <v/>
      </c>
      <c r="AB236" s="1">
        <f>IF($B236="","",TRIM(MID(SUBSTITUTE(TRIM(SUBSTITUTE(SUBSTITUTE(SUBSTITUTE(SUBSTITUTE(SUBSTITUTE(SUBSTITUTE(SUBSTITUTE(SUBSTITUTE(SUBSTITUTE(SUBSTITUTE(SUBSTITUTE(SUBSTITUTE(SUBSTITUTE(SUBSTITUTE(TRIM($B236&amp;""),CHAR(10),"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",REPT(" ",99)),1882,99)))</f>
        <v/>
      </c>
    </row>
    <row r="237" hidden="1" ht="14.25" customHeight="1">
      <c r="A237" s="4">
        <f>IF(OR($B237="",$C237=""),"",IFERROR(INDEX('5_ACOMPANHAMENTO'!$A$3:$A$4922,MATCH(1,INDEX(('5_ACOMPANHAMENTO'!$AD$3:$AD$4922=TRIM($C237&amp;""))*('5_ACOMPANHAMENTO'!$AC$3:$AC$4922&lt;&gt;"")*((((I237&lt;&gt;"")*ISNUMBER(SEARCH("|"&amp;I237&amp;"|",'5_ACOMPANHAMENTO'!$AC$3:$AC$4922)))+((J237&lt;&gt;"")*ISNUMBER(SEARCH("|"&amp;J237&amp;"|",'5_ACOMPANHAMENTO'!$AC$3:$AC$4922)))+((K237&lt;&gt;"")*ISNUMBER(SEARCH("|"&amp;K237&amp;"|",'5_ACOMPANHAMENTO'!$AC$3:$AC$4922)))+((L237&lt;&gt;"")*ISNUMBER(SEARCH("|"&amp;L237&amp;"|",'5_ACOMPANHAMENTO'!$AC$3:$AC$4922)))+((M237&lt;&gt;"")*ISNUMBER(SEARCH("|"&amp;M237&amp;"|",'5_ACOMPANHAMENTO'!$AC$3:$AC$4922)))+((N237&lt;&gt;"")*ISNUMBER(SEARCH("|"&amp;N237&amp;"|",'5_ACOMPANHAMENTO'!$AC$3:$AC$4922)))+((O237&lt;&gt;"")*ISNUMBER(SEARCH("|"&amp;O237&amp;"|",'5_ACOMPANHAMENTO'!$AC$3:$AC$4922)))+((P237&lt;&gt;"")*ISNUMBER(SEARCH("|"&amp;P237&amp;"|",'5_ACOMPANHAMENTO'!$AC$3:$AC$4922)))+((Q237&lt;&gt;"")*ISNUMBER(SEARCH("|"&amp;Q237&amp;"|",'5_ACOMPANHAMENTO'!$AC$3:$AC$4922)))+((R237&lt;&gt;"")*ISNUMBER(SEARCH("|"&amp;R237&amp;"|",'5_ACOMPANHAMENTO'!$AC$3:$AC$4922)))+((S237&lt;&gt;"")*ISNUMBER(SEARCH("|"&amp;S237&amp;"|",'5_ACOMPANHAMENTO'!$AC$3:$AC$4922)))+((T237&lt;&gt;"")*ISNUMBER(SEARCH("|"&amp;T237&amp;"|",'5_ACOMPANHAMENTO'!$AC$3:$AC$4922)))+((U237&lt;&gt;"")*ISNUMBER(SEARCH("|"&amp;U237&amp;"|",'5_ACOMPANHAMENTO'!$AC$3:$AC$4922)))+((V237&lt;&gt;"")*ISNUMBER(SEARCH("|"&amp;V237&amp;"|",'5_ACOMPANHAMENTO'!$AC$3:$AC$4922)))+((W237&lt;&gt;"")*ISNUMBER(SEARCH("|"&amp;W237&amp;"|",'5_ACOMPANHAMENTO'!$AC$3:$AC$4922)))+((X237&lt;&gt;"")*ISNUMBER(SEARCH("|"&amp;X237&amp;"|",'5_ACOMPANHAMENTO'!$AC$3:$AC$4922)))+((Y237&lt;&gt;"")*ISNUMBER(SEARCH("|"&amp;Y237&amp;"|",'5_ACOMPANHAMENTO'!$AC$3:$AC$4922)))+((Z237&lt;&gt;"")*ISNUMBER(SEARCH("|"&amp;Z237&amp;"|",'5_ACOMPANHAMENTO'!$AC$3:$AC$4922)))+((AA237&lt;&gt;"")*ISNUMBER(SEARCH("|"&amp;AA237&amp;"|",'5_ACOMPANHAMENTO'!$AC$3:$AC$4922)))+((AB237&lt;&gt;"")*ISNUMBER(SEARCH("|"&amp;AB237&amp;"|",'5_ACOMPANHAMENTO'!$AC$3:$AC$4922))))&gt;0),0),0)),""))</f>
        <v/>
      </c>
      <c r="B237" s="10" t="inlineStr">
        <is>
          <t>10149,10150,10151,10152,10153,10154</t>
        </is>
      </c>
      <c r="C237" s="10" t="inlineStr">
        <is>
          <t xml:space="preserve">SECCIONADORA 10 </t>
        </is>
      </c>
      <c r="D237" s="4">
        <f>IF(OR($B237="",$C237=""),"",IFERROR(SUMPRODUCT(--(('5_ACOMPANHAMENTO'!$AD$3:$AD$4922=TRIM($C237&amp;""))*('5_ACOMPANHAMENTO'!$AC$3:$AC$4922&lt;&gt;"")*((((I237&lt;&gt;"")*ISNUMBER(SEARCH("|"&amp;I237&amp;"|",'5_ACOMPANHAMENTO'!$AC$3:$AC$4922)))+((J237&lt;&gt;"")*ISNUMBER(SEARCH("|"&amp;J237&amp;"|",'5_ACOMPANHAMENTO'!$AC$3:$AC$4922)))+((K237&lt;&gt;"")*ISNUMBER(SEARCH("|"&amp;K237&amp;"|",'5_ACOMPANHAMENTO'!$AC$3:$AC$4922)))+((L237&lt;&gt;"")*ISNUMBER(SEARCH("|"&amp;L237&amp;"|",'5_ACOMPANHAMENTO'!$AC$3:$AC$4922)))+((M237&lt;&gt;"")*ISNUMBER(SEARCH("|"&amp;M237&amp;"|",'5_ACOMPANHAMENTO'!$AC$3:$AC$4922)))+((N237&lt;&gt;"")*ISNUMBER(SEARCH("|"&amp;N237&amp;"|",'5_ACOMPANHAMENTO'!$AC$3:$AC$4922)))+((O237&lt;&gt;"")*ISNUMBER(SEARCH("|"&amp;O237&amp;"|",'5_ACOMPANHAMENTO'!$AC$3:$AC$4922)))+((P237&lt;&gt;"")*ISNUMBER(SEARCH("|"&amp;P237&amp;"|",'5_ACOMPANHAMENTO'!$AC$3:$AC$4922)))+((Q237&lt;&gt;"")*ISNUMBER(SEARCH("|"&amp;Q237&amp;"|",'5_ACOMPANHAMENTO'!$AC$3:$AC$4922)))+((R237&lt;&gt;"")*ISNUMBER(SEARCH("|"&amp;R237&amp;"|",'5_ACOMPANHAMENTO'!$AC$3:$AC$4922)))+((S237&lt;&gt;"")*ISNUMBER(SEARCH("|"&amp;S237&amp;"|",'5_ACOMPANHAMENTO'!$AC$3:$AC$4922)))+((T237&lt;&gt;"")*ISNUMBER(SEARCH("|"&amp;T237&amp;"|",'5_ACOMPANHAMENTO'!$AC$3:$AC$4922)))+((U237&lt;&gt;"")*ISNUMBER(SEARCH("|"&amp;U237&amp;"|",'5_ACOMPANHAMENTO'!$AC$3:$AC$4922)))+((V237&lt;&gt;"")*ISNUMBER(SEARCH("|"&amp;V237&amp;"|",'5_ACOMPANHAMENTO'!$AC$3:$AC$4922)))+((W237&lt;&gt;"")*ISNUMBER(SEARCH("|"&amp;W237&amp;"|",'5_ACOMPANHAMENTO'!$AC$3:$AC$4922)))+((X237&lt;&gt;"")*ISNUMBER(SEARCH("|"&amp;X237&amp;"|",'5_ACOMPANHAMENTO'!$AC$3:$AC$4922)))+((Y237&lt;&gt;"")*ISNUMBER(SEARCH("|"&amp;Y237&amp;"|",'5_ACOMPANHAMENTO'!$AC$3:$AC$4922)))+((Z237&lt;&gt;"")*ISNUMBER(SEARCH("|"&amp;Z237&amp;"|",'5_ACOMPANHAMENTO'!$AC$3:$AC$4922)))+((AA237&lt;&gt;"")*ISNUMBER(SEARCH("|"&amp;AA237&amp;"|",'5_ACOMPANHAMENTO'!$AC$3:$AC$4922)))+((AB237&lt;&gt;"")*ISNUMBER(SEARCH("|"&amp;AB237&amp;"|",'5_ACOMPANHAMENTO'!$AC$3:$AC$4922))))&gt;0)),'5_ACOMPANHAMENTO'!$J$3:$J$4922),0))</f>
        <v/>
      </c>
      <c r="E237" s="4">
        <f>IF(G237=0,"FINALIZADO",IF(TODAY()&gt;A237,"ATRASADO "&amp;TODAY()-A237&amp;" DIAS","ADIANTADO "&amp;A237-TODAY()&amp;" DIAS"))</f>
        <v/>
      </c>
      <c r="F237" s="7">
        <f>IF(OR($B237="",$C237=""),"",IFERROR(SUMPRODUCT(--(('5_ACOMPANHAMENTO'!$AD$3:$AD$4922=TRIM($C237&amp;""))*('5_ACOMPANHAMENTO'!$AC$3:$AC$4922&lt;&gt;"")*((((I237&lt;&gt;"")*ISNUMBER(SEARCH("|"&amp;I237&amp;"|",'5_ACOMPANHAMENTO'!$AC$3:$AC$4922)))+((J237&lt;&gt;"")*ISNUMBER(SEARCH("|"&amp;J237&amp;"|",'5_ACOMPANHAMENTO'!$AC$3:$AC$4922)))+((K237&lt;&gt;"")*ISNUMBER(SEARCH("|"&amp;K237&amp;"|",'5_ACOMPANHAMENTO'!$AC$3:$AC$4922)))+((L237&lt;&gt;"")*ISNUMBER(SEARCH("|"&amp;L237&amp;"|",'5_ACOMPANHAMENTO'!$AC$3:$AC$4922)))+((M237&lt;&gt;"")*ISNUMBER(SEARCH("|"&amp;M237&amp;"|",'5_ACOMPANHAMENTO'!$AC$3:$AC$4922)))+((N237&lt;&gt;"")*ISNUMBER(SEARCH("|"&amp;N237&amp;"|",'5_ACOMPANHAMENTO'!$AC$3:$AC$4922)))+((O237&lt;&gt;"")*ISNUMBER(SEARCH("|"&amp;O237&amp;"|",'5_ACOMPANHAMENTO'!$AC$3:$AC$4922)))+((P237&lt;&gt;"")*ISNUMBER(SEARCH("|"&amp;P237&amp;"|",'5_ACOMPANHAMENTO'!$AC$3:$AC$4922)))+((Q237&lt;&gt;"")*ISNUMBER(SEARCH("|"&amp;Q237&amp;"|",'5_ACOMPANHAMENTO'!$AC$3:$AC$4922)))+((R237&lt;&gt;"")*ISNUMBER(SEARCH("|"&amp;R237&amp;"|",'5_ACOMPANHAMENTO'!$AC$3:$AC$4922)))+((S237&lt;&gt;"")*ISNUMBER(SEARCH("|"&amp;S237&amp;"|",'5_ACOMPANHAMENTO'!$AC$3:$AC$4922)))+((T237&lt;&gt;"")*ISNUMBER(SEARCH("|"&amp;T237&amp;"|",'5_ACOMPANHAMENTO'!$AC$3:$AC$4922)))+((U237&lt;&gt;"")*ISNUMBER(SEARCH("|"&amp;U237&amp;"|",'5_ACOMPANHAMENTO'!$AC$3:$AC$4922)))+((V237&lt;&gt;"")*ISNUMBER(SEARCH("|"&amp;V237&amp;"|",'5_ACOMPANHAMENTO'!$AC$3:$AC$4922)))+((W237&lt;&gt;"")*ISNUMBER(SEARCH("|"&amp;W237&amp;"|",'5_ACOMPANHAMENTO'!$AC$3:$AC$4922)))+((X237&lt;&gt;"")*ISNUMBER(SEARCH("|"&amp;X237&amp;"|",'5_ACOMPANHAMENTO'!$AC$3:$AC$4922)))+((Y237&lt;&gt;"")*ISNUMBER(SEARCH("|"&amp;Y237&amp;"|",'5_ACOMPANHAMENTO'!$AC$3:$AC$4922)))+((Z237&lt;&gt;"")*ISNUMBER(SEARCH("|"&amp;Z237&amp;"|",'5_ACOMPANHAMENTO'!$AC$3:$AC$4922)))+((AA237&lt;&gt;"")*ISNUMBER(SEARCH("|"&amp;AA237&amp;"|",'5_ACOMPANHAMENTO'!$AC$3:$AC$4922)))+((AB237&lt;&gt;"")*ISNUMBER(SEARCH("|"&amp;AB237&amp;"|",'5_ACOMPANHAMENTO'!$AC$3:$AC$4922))))&gt;0)),'5_ACOMPANHAMENTO'!$O$3:$O$4922),0))</f>
        <v/>
      </c>
      <c r="G237" s="7">
        <f>IF(OR($B237="",$C237=""),"",D237-F237)</f>
        <v/>
      </c>
      <c r="H237">
        <f>IF(OR($B237="",$C237=""),"",TRIM($B237&amp;"")&amp;"|"&amp;TRIM($C237&amp;""))</f>
        <v/>
      </c>
      <c r="I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",99)),1,99)))</f>
        <v/>
      </c>
      <c r="J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",99)),100,99)))</f>
        <v/>
      </c>
      <c r="K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",99)),199,99)))</f>
        <v/>
      </c>
      <c r="L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",99)),298,99)))</f>
        <v/>
      </c>
      <c r="M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",99)),397,99)))</f>
        <v/>
      </c>
      <c r="N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",99)),496,99)))</f>
        <v/>
      </c>
      <c r="O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",99)),595,99)))</f>
        <v/>
      </c>
      <c r="P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",99)),694,99)))</f>
        <v/>
      </c>
      <c r="Q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",99)),793,99)))</f>
        <v/>
      </c>
      <c r="R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",99)),892,99)))</f>
        <v/>
      </c>
      <c r="S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",99)),991,99)))</f>
        <v/>
      </c>
      <c r="T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",99)),1090,99)))</f>
        <v/>
      </c>
      <c r="U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",99)),1189,99)))</f>
        <v/>
      </c>
      <c r="V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",99)),1288,99)))</f>
        <v/>
      </c>
      <c r="W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",99)),1387,99)))</f>
        <v/>
      </c>
      <c r="X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",99)),1486,99)))</f>
        <v/>
      </c>
      <c r="Y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",99)),1585,99)))</f>
        <v/>
      </c>
      <c r="Z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",99)),1684,99)))</f>
        <v/>
      </c>
      <c r="AA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",99)),1783,99)))</f>
        <v/>
      </c>
      <c r="AB237" s="1">
        <f>IF($B237="","",TRIM(MID(SUBSTITUTE(TRIM(SUBSTITUTE(SUBSTITUTE(SUBSTITUTE(SUBSTITUTE(SUBSTITUTE(SUBSTITUTE(SUBSTITUTE(SUBSTITUTE(SUBSTITUTE(SUBSTITUTE(SUBSTITUTE(SUBSTITUTE(SUBSTITUTE(SUBSTITUTE(TRIM($B237&amp;""),CHAR(10),"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",REPT(" ",99)),1882,99)))</f>
        <v/>
      </c>
    </row>
    <row r="238" hidden="1" ht="14.25" customHeight="1">
      <c r="A238" s="4">
        <f>IF(OR($B238="",$C238=""),"",IFERROR(INDEX('5_ACOMPANHAMENTO'!$A$3:$A$4922,MATCH(1,INDEX(('5_ACOMPANHAMENTO'!$AD$3:$AD$4922=TRIM($C238&amp;""))*('5_ACOMPANHAMENTO'!$AC$3:$AC$4922&lt;&gt;"")*((((I238&lt;&gt;"")*ISNUMBER(SEARCH("|"&amp;I238&amp;"|",'5_ACOMPANHAMENTO'!$AC$3:$AC$4922)))+((J238&lt;&gt;"")*ISNUMBER(SEARCH("|"&amp;J238&amp;"|",'5_ACOMPANHAMENTO'!$AC$3:$AC$4922)))+((K238&lt;&gt;"")*ISNUMBER(SEARCH("|"&amp;K238&amp;"|",'5_ACOMPANHAMENTO'!$AC$3:$AC$4922)))+((L238&lt;&gt;"")*ISNUMBER(SEARCH("|"&amp;L238&amp;"|",'5_ACOMPANHAMENTO'!$AC$3:$AC$4922)))+((M238&lt;&gt;"")*ISNUMBER(SEARCH("|"&amp;M238&amp;"|",'5_ACOMPANHAMENTO'!$AC$3:$AC$4922)))+((N238&lt;&gt;"")*ISNUMBER(SEARCH("|"&amp;N238&amp;"|",'5_ACOMPANHAMENTO'!$AC$3:$AC$4922)))+((O238&lt;&gt;"")*ISNUMBER(SEARCH("|"&amp;O238&amp;"|",'5_ACOMPANHAMENTO'!$AC$3:$AC$4922)))+((P238&lt;&gt;"")*ISNUMBER(SEARCH("|"&amp;P238&amp;"|",'5_ACOMPANHAMENTO'!$AC$3:$AC$4922)))+((Q238&lt;&gt;"")*ISNUMBER(SEARCH("|"&amp;Q238&amp;"|",'5_ACOMPANHAMENTO'!$AC$3:$AC$4922)))+((R238&lt;&gt;"")*ISNUMBER(SEARCH("|"&amp;R238&amp;"|",'5_ACOMPANHAMENTO'!$AC$3:$AC$4922)))+((S238&lt;&gt;"")*ISNUMBER(SEARCH("|"&amp;S238&amp;"|",'5_ACOMPANHAMENTO'!$AC$3:$AC$4922)))+((T238&lt;&gt;"")*ISNUMBER(SEARCH("|"&amp;T238&amp;"|",'5_ACOMPANHAMENTO'!$AC$3:$AC$4922)))+((U238&lt;&gt;"")*ISNUMBER(SEARCH("|"&amp;U238&amp;"|",'5_ACOMPANHAMENTO'!$AC$3:$AC$4922)))+((V238&lt;&gt;"")*ISNUMBER(SEARCH("|"&amp;V238&amp;"|",'5_ACOMPANHAMENTO'!$AC$3:$AC$4922)))+((W238&lt;&gt;"")*ISNUMBER(SEARCH("|"&amp;W238&amp;"|",'5_ACOMPANHAMENTO'!$AC$3:$AC$4922)))+((X238&lt;&gt;"")*ISNUMBER(SEARCH("|"&amp;X238&amp;"|",'5_ACOMPANHAMENTO'!$AC$3:$AC$4922)))+((Y238&lt;&gt;"")*ISNUMBER(SEARCH("|"&amp;Y238&amp;"|",'5_ACOMPANHAMENTO'!$AC$3:$AC$4922)))+((Z238&lt;&gt;"")*ISNUMBER(SEARCH("|"&amp;Z238&amp;"|",'5_ACOMPANHAMENTO'!$AC$3:$AC$4922)))+((AA238&lt;&gt;"")*ISNUMBER(SEARCH("|"&amp;AA238&amp;"|",'5_ACOMPANHAMENTO'!$AC$3:$AC$4922)))+((AB238&lt;&gt;"")*ISNUMBER(SEARCH("|"&amp;AB238&amp;"|",'5_ACOMPANHAMENTO'!$AC$3:$AC$4922))))&gt;0),0),0)),""))</f>
        <v/>
      </c>
      <c r="B238" s="10" t="n">
        <v>10180.10148</v>
      </c>
      <c r="C238" s="10" t="inlineStr">
        <is>
          <t xml:space="preserve">SECCIONADORA 10 </t>
        </is>
      </c>
      <c r="D238" s="4">
        <f>IF(OR($B238="",$C238=""),"",IFERROR(SUMPRODUCT(--(('5_ACOMPANHAMENTO'!$AD$3:$AD$4922=TRIM($C238&amp;""))*('5_ACOMPANHAMENTO'!$AC$3:$AC$4922&lt;&gt;"")*((((I238&lt;&gt;"")*ISNUMBER(SEARCH("|"&amp;I238&amp;"|",'5_ACOMPANHAMENTO'!$AC$3:$AC$4922)))+((J238&lt;&gt;"")*ISNUMBER(SEARCH("|"&amp;J238&amp;"|",'5_ACOMPANHAMENTO'!$AC$3:$AC$4922)))+((K238&lt;&gt;"")*ISNUMBER(SEARCH("|"&amp;K238&amp;"|",'5_ACOMPANHAMENTO'!$AC$3:$AC$4922)))+((L238&lt;&gt;"")*ISNUMBER(SEARCH("|"&amp;L238&amp;"|",'5_ACOMPANHAMENTO'!$AC$3:$AC$4922)))+((M238&lt;&gt;"")*ISNUMBER(SEARCH("|"&amp;M238&amp;"|",'5_ACOMPANHAMENTO'!$AC$3:$AC$4922)))+((N238&lt;&gt;"")*ISNUMBER(SEARCH("|"&amp;N238&amp;"|",'5_ACOMPANHAMENTO'!$AC$3:$AC$4922)))+((O238&lt;&gt;"")*ISNUMBER(SEARCH("|"&amp;O238&amp;"|",'5_ACOMPANHAMENTO'!$AC$3:$AC$4922)))+((P238&lt;&gt;"")*ISNUMBER(SEARCH("|"&amp;P238&amp;"|",'5_ACOMPANHAMENTO'!$AC$3:$AC$4922)))+((Q238&lt;&gt;"")*ISNUMBER(SEARCH("|"&amp;Q238&amp;"|",'5_ACOMPANHAMENTO'!$AC$3:$AC$4922)))+((R238&lt;&gt;"")*ISNUMBER(SEARCH("|"&amp;R238&amp;"|",'5_ACOMPANHAMENTO'!$AC$3:$AC$4922)))+((S238&lt;&gt;"")*ISNUMBER(SEARCH("|"&amp;S238&amp;"|",'5_ACOMPANHAMENTO'!$AC$3:$AC$4922)))+((T238&lt;&gt;"")*ISNUMBER(SEARCH("|"&amp;T238&amp;"|",'5_ACOMPANHAMENTO'!$AC$3:$AC$4922)))+((U238&lt;&gt;"")*ISNUMBER(SEARCH("|"&amp;U238&amp;"|",'5_ACOMPANHAMENTO'!$AC$3:$AC$4922)))+((V238&lt;&gt;"")*ISNUMBER(SEARCH("|"&amp;V238&amp;"|",'5_ACOMPANHAMENTO'!$AC$3:$AC$4922)))+((W238&lt;&gt;"")*ISNUMBER(SEARCH("|"&amp;W238&amp;"|",'5_ACOMPANHAMENTO'!$AC$3:$AC$4922)))+((X238&lt;&gt;"")*ISNUMBER(SEARCH("|"&amp;X238&amp;"|",'5_ACOMPANHAMENTO'!$AC$3:$AC$4922)))+((Y238&lt;&gt;"")*ISNUMBER(SEARCH("|"&amp;Y238&amp;"|",'5_ACOMPANHAMENTO'!$AC$3:$AC$4922)))+((Z238&lt;&gt;"")*ISNUMBER(SEARCH("|"&amp;Z238&amp;"|",'5_ACOMPANHAMENTO'!$AC$3:$AC$4922)))+((AA238&lt;&gt;"")*ISNUMBER(SEARCH("|"&amp;AA238&amp;"|",'5_ACOMPANHAMENTO'!$AC$3:$AC$4922)))+((AB238&lt;&gt;"")*ISNUMBER(SEARCH("|"&amp;AB238&amp;"|",'5_ACOMPANHAMENTO'!$AC$3:$AC$4922))))&gt;0)),'5_ACOMPANHAMENTO'!$J$3:$J$4922),0))</f>
        <v/>
      </c>
      <c r="E238" s="4">
        <f>IF(G238=0,"FINALIZADO",IF(TODAY()&gt;A238,"ATRASADO "&amp;TODAY()-A238&amp;" DIAS","ADIANTADO "&amp;A238-TODAY()&amp;" DIAS"))</f>
        <v/>
      </c>
      <c r="F238" s="7">
        <f>IF(OR($B238="",$C238=""),"",IFERROR(SUMPRODUCT(--(('5_ACOMPANHAMENTO'!$AD$3:$AD$4922=TRIM($C238&amp;""))*('5_ACOMPANHAMENTO'!$AC$3:$AC$4922&lt;&gt;"")*((((I238&lt;&gt;"")*ISNUMBER(SEARCH("|"&amp;I238&amp;"|",'5_ACOMPANHAMENTO'!$AC$3:$AC$4922)))+((J238&lt;&gt;"")*ISNUMBER(SEARCH("|"&amp;J238&amp;"|",'5_ACOMPANHAMENTO'!$AC$3:$AC$4922)))+((K238&lt;&gt;"")*ISNUMBER(SEARCH("|"&amp;K238&amp;"|",'5_ACOMPANHAMENTO'!$AC$3:$AC$4922)))+((L238&lt;&gt;"")*ISNUMBER(SEARCH("|"&amp;L238&amp;"|",'5_ACOMPANHAMENTO'!$AC$3:$AC$4922)))+((M238&lt;&gt;"")*ISNUMBER(SEARCH("|"&amp;M238&amp;"|",'5_ACOMPANHAMENTO'!$AC$3:$AC$4922)))+((N238&lt;&gt;"")*ISNUMBER(SEARCH("|"&amp;N238&amp;"|",'5_ACOMPANHAMENTO'!$AC$3:$AC$4922)))+((O238&lt;&gt;"")*ISNUMBER(SEARCH("|"&amp;O238&amp;"|",'5_ACOMPANHAMENTO'!$AC$3:$AC$4922)))+((P238&lt;&gt;"")*ISNUMBER(SEARCH("|"&amp;P238&amp;"|",'5_ACOMPANHAMENTO'!$AC$3:$AC$4922)))+((Q238&lt;&gt;"")*ISNUMBER(SEARCH("|"&amp;Q238&amp;"|",'5_ACOMPANHAMENTO'!$AC$3:$AC$4922)))+((R238&lt;&gt;"")*ISNUMBER(SEARCH("|"&amp;R238&amp;"|",'5_ACOMPANHAMENTO'!$AC$3:$AC$4922)))+((S238&lt;&gt;"")*ISNUMBER(SEARCH("|"&amp;S238&amp;"|",'5_ACOMPANHAMENTO'!$AC$3:$AC$4922)))+((T238&lt;&gt;"")*ISNUMBER(SEARCH("|"&amp;T238&amp;"|",'5_ACOMPANHAMENTO'!$AC$3:$AC$4922)))+((U238&lt;&gt;"")*ISNUMBER(SEARCH("|"&amp;U238&amp;"|",'5_ACOMPANHAMENTO'!$AC$3:$AC$4922)))+((V238&lt;&gt;"")*ISNUMBER(SEARCH("|"&amp;V238&amp;"|",'5_ACOMPANHAMENTO'!$AC$3:$AC$4922)))+((W238&lt;&gt;"")*ISNUMBER(SEARCH("|"&amp;W238&amp;"|",'5_ACOMPANHAMENTO'!$AC$3:$AC$4922)))+((X238&lt;&gt;"")*ISNUMBER(SEARCH("|"&amp;X238&amp;"|",'5_ACOMPANHAMENTO'!$AC$3:$AC$4922)))+((Y238&lt;&gt;"")*ISNUMBER(SEARCH("|"&amp;Y238&amp;"|",'5_ACOMPANHAMENTO'!$AC$3:$AC$4922)))+((Z238&lt;&gt;"")*ISNUMBER(SEARCH("|"&amp;Z238&amp;"|",'5_ACOMPANHAMENTO'!$AC$3:$AC$4922)))+((AA238&lt;&gt;"")*ISNUMBER(SEARCH("|"&amp;AA238&amp;"|",'5_ACOMPANHAMENTO'!$AC$3:$AC$4922)))+((AB238&lt;&gt;"")*ISNUMBER(SEARCH("|"&amp;AB238&amp;"|",'5_ACOMPANHAMENTO'!$AC$3:$AC$4922))))&gt;0)),'5_ACOMPANHAMENTO'!$O$3:$O$4922),0))</f>
        <v/>
      </c>
      <c r="G238" s="7">
        <f>IF(OR($B238="",$C238=""),"",D238-F238)</f>
        <v/>
      </c>
      <c r="H238">
        <f>IF(OR($B238="",$C238=""),"",TRIM($B238&amp;"")&amp;"|"&amp;TRIM($C238&amp;""))</f>
        <v/>
      </c>
      <c r="I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",99)),1,99)))</f>
        <v/>
      </c>
      <c r="J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",99)),100,99)))</f>
        <v/>
      </c>
      <c r="K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",99)),199,99)))</f>
        <v/>
      </c>
      <c r="L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",99)),298,99)))</f>
        <v/>
      </c>
      <c r="M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",99)),397,99)))</f>
        <v/>
      </c>
      <c r="N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",99)),496,99)))</f>
        <v/>
      </c>
      <c r="O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",99)),595,99)))</f>
        <v/>
      </c>
      <c r="P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",99)),694,99)))</f>
        <v/>
      </c>
      <c r="Q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",99)),793,99)))</f>
        <v/>
      </c>
      <c r="R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",99)),892,99)))</f>
        <v/>
      </c>
      <c r="S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",99)),991,99)))</f>
        <v/>
      </c>
      <c r="T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",99)),1090,99)))</f>
        <v/>
      </c>
      <c r="U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",99)),1189,99)))</f>
        <v/>
      </c>
      <c r="V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",99)),1288,99)))</f>
        <v/>
      </c>
      <c r="W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",99)),1387,99)))</f>
        <v/>
      </c>
      <c r="X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",99)),1486,99)))</f>
        <v/>
      </c>
      <c r="Y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",99)),1585,99)))</f>
        <v/>
      </c>
      <c r="Z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",99)),1684,99)))</f>
        <v/>
      </c>
      <c r="AA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",99)),1783,99)))</f>
        <v/>
      </c>
      <c r="AB238" s="1">
        <f>IF($B238="","",TRIM(MID(SUBSTITUTE(TRIM(SUBSTITUTE(SUBSTITUTE(SUBSTITUTE(SUBSTITUTE(SUBSTITUTE(SUBSTITUTE(SUBSTITUTE(SUBSTITUTE(SUBSTITUTE(SUBSTITUTE(SUBSTITUTE(SUBSTITUTE(SUBSTITUTE(SUBSTITUTE(TRIM($B238&amp;""),CHAR(10),"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",REPT(" ",99)),1882,99)))</f>
        <v/>
      </c>
    </row>
    <row r="239" hidden="1" ht="14.25" customHeight="1">
      <c r="A239" s="4">
        <f>IF(OR($B239="",$C239=""),"",IFERROR(INDEX('5_ACOMPANHAMENTO'!$A$3:$A$4922,MATCH(1,INDEX(('5_ACOMPANHAMENTO'!$AD$3:$AD$4922=TRIM($C239&amp;""))*('5_ACOMPANHAMENTO'!$AC$3:$AC$4922&lt;&gt;"")*((((I239&lt;&gt;"")*ISNUMBER(SEARCH("|"&amp;I239&amp;"|",'5_ACOMPANHAMENTO'!$AC$3:$AC$4922)))+((J239&lt;&gt;"")*ISNUMBER(SEARCH("|"&amp;J239&amp;"|",'5_ACOMPANHAMENTO'!$AC$3:$AC$4922)))+((K239&lt;&gt;"")*ISNUMBER(SEARCH("|"&amp;K239&amp;"|",'5_ACOMPANHAMENTO'!$AC$3:$AC$4922)))+((L239&lt;&gt;"")*ISNUMBER(SEARCH("|"&amp;L239&amp;"|",'5_ACOMPANHAMENTO'!$AC$3:$AC$4922)))+((M239&lt;&gt;"")*ISNUMBER(SEARCH("|"&amp;M239&amp;"|",'5_ACOMPANHAMENTO'!$AC$3:$AC$4922)))+((N239&lt;&gt;"")*ISNUMBER(SEARCH("|"&amp;N239&amp;"|",'5_ACOMPANHAMENTO'!$AC$3:$AC$4922)))+((O239&lt;&gt;"")*ISNUMBER(SEARCH("|"&amp;O239&amp;"|",'5_ACOMPANHAMENTO'!$AC$3:$AC$4922)))+((P239&lt;&gt;"")*ISNUMBER(SEARCH("|"&amp;P239&amp;"|",'5_ACOMPANHAMENTO'!$AC$3:$AC$4922)))+((Q239&lt;&gt;"")*ISNUMBER(SEARCH("|"&amp;Q239&amp;"|",'5_ACOMPANHAMENTO'!$AC$3:$AC$4922)))+((R239&lt;&gt;"")*ISNUMBER(SEARCH("|"&amp;R239&amp;"|",'5_ACOMPANHAMENTO'!$AC$3:$AC$4922)))+((S239&lt;&gt;"")*ISNUMBER(SEARCH("|"&amp;S239&amp;"|",'5_ACOMPANHAMENTO'!$AC$3:$AC$4922)))+((T239&lt;&gt;"")*ISNUMBER(SEARCH("|"&amp;T239&amp;"|",'5_ACOMPANHAMENTO'!$AC$3:$AC$4922)))+((U239&lt;&gt;"")*ISNUMBER(SEARCH("|"&amp;U239&amp;"|",'5_ACOMPANHAMENTO'!$AC$3:$AC$4922)))+((V239&lt;&gt;"")*ISNUMBER(SEARCH("|"&amp;V239&amp;"|",'5_ACOMPANHAMENTO'!$AC$3:$AC$4922)))+((W239&lt;&gt;"")*ISNUMBER(SEARCH("|"&amp;W239&amp;"|",'5_ACOMPANHAMENTO'!$AC$3:$AC$4922)))+((X239&lt;&gt;"")*ISNUMBER(SEARCH("|"&amp;X239&amp;"|",'5_ACOMPANHAMENTO'!$AC$3:$AC$4922)))+((Y239&lt;&gt;"")*ISNUMBER(SEARCH("|"&amp;Y239&amp;"|",'5_ACOMPANHAMENTO'!$AC$3:$AC$4922)))+((Z239&lt;&gt;"")*ISNUMBER(SEARCH("|"&amp;Z239&amp;"|",'5_ACOMPANHAMENTO'!$AC$3:$AC$4922)))+((AA239&lt;&gt;"")*ISNUMBER(SEARCH("|"&amp;AA239&amp;"|",'5_ACOMPANHAMENTO'!$AC$3:$AC$4922)))+((AB239&lt;&gt;"")*ISNUMBER(SEARCH("|"&amp;AB239&amp;"|",'5_ACOMPANHAMENTO'!$AC$3:$AC$4922))))&gt;0),0),0)),""))</f>
        <v/>
      </c>
      <c r="B239" s="10" t="n">
        <v>10180.10148</v>
      </c>
      <c r="C239" s="10" t="inlineStr">
        <is>
          <t xml:space="preserve">SECCIONADORA 10 </t>
        </is>
      </c>
      <c r="D239" s="4">
        <f>IF(OR($B239="",$C239=""),"",IFERROR(SUMPRODUCT(--(('5_ACOMPANHAMENTO'!$AD$3:$AD$4922=TRIM($C239&amp;""))*('5_ACOMPANHAMENTO'!$AC$3:$AC$4922&lt;&gt;"")*((((I239&lt;&gt;"")*ISNUMBER(SEARCH("|"&amp;I239&amp;"|",'5_ACOMPANHAMENTO'!$AC$3:$AC$4922)))+((J239&lt;&gt;"")*ISNUMBER(SEARCH("|"&amp;J239&amp;"|",'5_ACOMPANHAMENTO'!$AC$3:$AC$4922)))+((K239&lt;&gt;"")*ISNUMBER(SEARCH("|"&amp;K239&amp;"|",'5_ACOMPANHAMENTO'!$AC$3:$AC$4922)))+((L239&lt;&gt;"")*ISNUMBER(SEARCH("|"&amp;L239&amp;"|",'5_ACOMPANHAMENTO'!$AC$3:$AC$4922)))+((M239&lt;&gt;"")*ISNUMBER(SEARCH("|"&amp;M239&amp;"|",'5_ACOMPANHAMENTO'!$AC$3:$AC$4922)))+((N239&lt;&gt;"")*ISNUMBER(SEARCH("|"&amp;N239&amp;"|",'5_ACOMPANHAMENTO'!$AC$3:$AC$4922)))+((O239&lt;&gt;"")*ISNUMBER(SEARCH("|"&amp;O239&amp;"|",'5_ACOMPANHAMENTO'!$AC$3:$AC$4922)))+((P239&lt;&gt;"")*ISNUMBER(SEARCH("|"&amp;P239&amp;"|",'5_ACOMPANHAMENTO'!$AC$3:$AC$4922)))+((Q239&lt;&gt;"")*ISNUMBER(SEARCH("|"&amp;Q239&amp;"|",'5_ACOMPANHAMENTO'!$AC$3:$AC$4922)))+((R239&lt;&gt;"")*ISNUMBER(SEARCH("|"&amp;R239&amp;"|",'5_ACOMPANHAMENTO'!$AC$3:$AC$4922)))+((S239&lt;&gt;"")*ISNUMBER(SEARCH("|"&amp;S239&amp;"|",'5_ACOMPANHAMENTO'!$AC$3:$AC$4922)))+((T239&lt;&gt;"")*ISNUMBER(SEARCH("|"&amp;T239&amp;"|",'5_ACOMPANHAMENTO'!$AC$3:$AC$4922)))+((U239&lt;&gt;"")*ISNUMBER(SEARCH("|"&amp;U239&amp;"|",'5_ACOMPANHAMENTO'!$AC$3:$AC$4922)))+((V239&lt;&gt;"")*ISNUMBER(SEARCH("|"&amp;V239&amp;"|",'5_ACOMPANHAMENTO'!$AC$3:$AC$4922)))+((W239&lt;&gt;"")*ISNUMBER(SEARCH("|"&amp;W239&amp;"|",'5_ACOMPANHAMENTO'!$AC$3:$AC$4922)))+((X239&lt;&gt;"")*ISNUMBER(SEARCH("|"&amp;X239&amp;"|",'5_ACOMPANHAMENTO'!$AC$3:$AC$4922)))+((Y239&lt;&gt;"")*ISNUMBER(SEARCH("|"&amp;Y239&amp;"|",'5_ACOMPANHAMENTO'!$AC$3:$AC$4922)))+((Z239&lt;&gt;"")*ISNUMBER(SEARCH("|"&amp;Z239&amp;"|",'5_ACOMPANHAMENTO'!$AC$3:$AC$4922)))+((AA239&lt;&gt;"")*ISNUMBER(SEARCH("|"&amp;AA239&amp;"|",'5_ACOMPANHAMENTO'!$AC$3:$AC$4922)))+((AB239&lt;&gt;"")*ISNUMBER(SEARCH("|"&amp;AB239&amp;"|",'5_ACOMPANHAMENTO'!$AC$3:$AC$4922))))&gt;0)),'5_ACOMPANHAMENTO'!$J$3:$J$4922),0))</f>
        <v/>
      </c>
      <c r="E239" s="4">
        <f>IF(G239=0,"FINALIZADO",IF(TODAY()&gt;A239,"ATRASADO "&amp;TODAY()-A239&amp;" DIAS","ADIANTADO "&amp;A239-TODAY()&amp;" DIAS"))</f>
        <v/>
      </c>
      <c r="F239" s="7">
        <f>IF(OR($B239="",$C239=""),"",IFERROR(SUMPRODUCT(--(('5_ACOMPANHAMENTO'!$AD$3:$AD$4922=TRIM($C239&amp;""))*('5_ACOMPANHAMENTO'!$AC$3:$AC$4922&lt;&gt;"")*((((I239&lt;&gt;"")*ISNUMBER(SEARCH("|"&amp;I239&amp;"|",'5_ACOMPANHAMENTO'!$AC$3:$AC$4922)))+((J239&lt;&gt;"")*ISNUMBER(SEARCH("|"&amp;J239&amp;"|",'5_ACOMPANHAMENTO'!$AC$3:$AC$4922)))+((K239&lt;&gt;"")*ISNUMBER(SEARCH("|"&amp;K239&amp;"|",'5_ACOMPANHAMENTO'!$AC$3:$AC$4922)))+((L239&lt;&gt;"")*ISNUMBER(SEARCH("|"&amp;L239&amp;"|",'5_ACOMPANHAMENTO'!$AC$3:$AC$4922)))+((M239&lt;&gt;"")*ISNUMBER(SEARCH("|"&amp;M239&amp;"|",'5_ACOMPANHAMENTO'!$AC$3:$AC$4922)))+((N239&lt;&gt;"")*ISNUMBER(SEARCH("|"&amp;N239&amp;"|",'5_ACOMPANHAMENTO'!$AC$3:$AC$4922)))+((O239&lt;&gt;"")*ISNUMBER(SEARCH("|"&amp;O239&amp;"|",'5_ACOMPANHAMENTO'!$AC$3:$AC$4922)))+((P239&lt;&gt;"")*ISNUMBER(SEARCH("|"&amp;P239&amp;"|",'5_ACOMPANHAMENTO'!$AC$3:$AC$4922)))+((Q239&lt;&gt;"")*ISNUMBER(SEARCH("|"&amp;Q239&amp;"|",'5_ACOMPANHAMENTO'!$AC$3:$AC$4922)))+((R239&lt;&gt;"")*ISNUMBER(SEARCH("|"&amp;R239&amp;"|",'5_ACOMPANHAMENTO'!$AC$3:$AC$4922)))+((S239&lt;&gt;"")*ISNUMBER(SEARCH("|"&amp;S239&amp;"|",'5_ACOMPANHAMENTO'!$AC$3:$AC$4922)))+((T239&lt;&gt;"")*ISNUMBER(SEARCH("|"&amp;T239&amp;"|",'5_ACOMPANHAMENTO'!$AC$3:$AC$4922)))+((U239&lt;&gt;"")*ISNUMBER(SEARCH("|"&amp;U239&amp;"|",'5_ACOMPANHAMENTO'!$AC$3:$AC$4922)))+((V239&lt;&gt;"")*ISNUMBER(SEARCH("|"&amp;V239&amp;"|",'5_ACOMPANHAMENTO'!$AC$3:$AC$4922)))+((W239&lt;&gt;"")*ISNUMBER(SEARCH("|"&amp;W239&amp;"|",'5_ACOMPANHAMENTO'!$AC$3:$AC$4922)))+((X239&lt;&gt;"")*ISNUMBER(SEARCH("|"&amp;X239&amp;"|",'5_ACOMPANHAMENTO'!$AC$3:$AC$4922)))+((Y239&lt;&gt;"")*ISNUMBER(SEARCH("|"&amp;Y239&amp;"|",'5_ACOMPANHAMENTO'!$AC$3:$AC$4922)))+((Z239&lt;&gt;"")*ISNUMBER(SEARCH("|"&amp;Z239&amp;"|",'5_ACOMPANHAMENTO'!$AC$3:$AC$4922)))+((AA239&lt;&gt;"")*ISNUMBER(SEARCH("|"&amp;AA239&amp;"|",'5_ACOMPANHAMENTO'!$AC$3:$AC$4922)))+((AB239&lt;&gt;"")*ISNUMBER(SEARCH("|"&amp;AB239&amp;"|",'5_ACOMPANHAMENTO'!$AC$3:$AC$4922))))&gt;0)),'5_ACOMPANHAMENTO'!$O$3:$O$4922),0))</f>
        <v/>
      </c>
      <c r="G239" s="7">
        <f>IF(OR($B239="",$C239=""),"",D239-F239)</f>
        <v/>
      </c>
      <c r="H239">
        <f>IF(OR($B239="",$C239=""),"",TRIM($B239&amp;"")&amp;"|"&amp;TRIM($C239&amp;""))</f>
        <v/>
      </c>
      <c r="I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",99)),1,99)))</f>
        <v/>
      </c>
      <c r="J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",99)),100,99)))</f>
        <v/>
      </c>
      <c r="K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",99)),199,99)))</f>
        <v/>
      </c>
      <c r="L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",99)),298,99)))</f>
        <v/>
      </c>
      <c r="M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",99)),397,99)))</f>
        <v/>
      </c>
      <c r="N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",99)),496,99)))</f>
        <v/>
      </c>
      <c r="O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",99)),595,99)))</f>
        <v/>
      </c>
      <c r="P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",99)),694,99)))</f>
        <v/>
      </c>
      <c r="Q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",99)),793,99)))</f>
        <v/>
      </c>
      <c r="R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",99)),892,99)))</f>
        <v/>
      </c>
      <c r="S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",99)),991,99)))</f>
        <v/>
      </c>
      <c r="T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",99)),1090,99)))</f>
        <v/>
      </c>
      <c r="U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",99)),1189,99)))</f>
        <v/>
      </c>
      <c r="V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",99)),1288,99)))</f>
        <v/>
      </c>
      <c r="W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",99)),1387,99)))</f>
        <v/>
      </c>
      <c r="X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",99)),1486,99)))</f>
        <v/>
      </c>
      <c r="Y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",99)),1585,99)))</f>
        <v/>
      </c>
      <c r="Z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",99)),1684,99)))</f>
        <v/>
      </c>
      <c r="AA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",99)),1783,99)))</f>
        <v/>
      </c>
      <c r="AB239" s="1">
        <f>IF($B239="","",TRIM(MID(SUBSTITUTE(TRIM(SUBSTITUTE(SUBSTITUTE(SUBSTITUTE(SUBSTITUTE(SUBSTITUTE(SUBSTITUTE(SUBSTITUTE(SUBSTITUTE(SUBSTITUTE(SUBSTITUTE(SUBSTITUTE(SUBSTITUTE(SUBSTITUTE(SUBSTITUTE(TRIM($B239&amp;""),CHAR(10),"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",REPT(" ",99)),1882,99)))</f>
        <v/>
      </c>
    </row>
    <row r="240" hidden="1" ht="14.25" customHeight="1">
      <c r="A240" s="4">
        <f>IF(OR($B240="",$C240=""),"",IFERROR(INDEX('5_ACOMPANHAMENTO'!$A$3:$A$4922,MATCH(1,INDEX(('5_ACOMPANHAMENTO'!$AD$3:$AD$4922=TRIM($C240&amp;""))*('5_ACOMPANHAMENTO'!$AC$3:$AC$4922&lt;&gt;"")*((((I240&lt;&gt;"")*ISNUMBER(SEARCH("|"&amp;I240&amp;"|",'5_ACOMPANHAMENTO'!$AC$3:$AC$4922)))+((J240&lt;&gt;"")*ISNUMBER(SEARCH("|"&amp;J240&amp;"|",'5_ACOMPANHAMENTO'!$AC$3:$AC$4922)))+((K240&lt;&gt;"")*ISNUMBER(SEARCH("|"&amp;K240&amp;"|",'5_ACOMPANHAMENTO'!$AC$3:$AC$4922)))+((L240&lt;&gt;"")*ISNUMBER(SEARCH("|"&amp;L240&amp;"|",'5_ACOMPANHAMENTO'!$AC$3:$AC$4922)))+((M240&lt;&gt;"")*ISNUMBER(SEARCH("|"&amp;M240&amp;"|",'5_ACOMPANHAMENTO'!$AC$3:$AC$4922)))+((N240&lt;&gt;"")*ISNUMBER(SEARCH("|"&amp;N240&amp;"|",'5_ACOMPANHAMENTO'!$AC$3:$AC$4922)))+((O240&lt;&gt;"")*ISNUMBER(SEARCH("|"&amp;O240&amp;"|",'5_ACOMPANHAMENTO'!$AC$3:$AC$4922)))+((P240&lt;&gt;"")*ISNUMBER(SEARCH("|"&amp;P240&amp;"|",'5_ACOMPANHAMENTO'!$AC$3:$AC$4922)))+((Q240&lt;&gt;"")*ISNUMBER(SEARCH("|"&amp;Q240&amp;"|",'5_ACOMPANHAMENTO'!$AC$3:$AC$4922)))+((R240&lt;&gt;"")*ISNUMBER(SEARCH("|"&amp;R240&amp;"|",'5_ACOMPANHAMENTO'!$AC$3:$AC$4922)))+((S240&lt;&gt;"")*ISNUMBER(SEARCH("|"&amp;S240&amp;"|",'5_ACOMPANHAMENTO'!$AC$3:$AC$4922)))+((T240&lt;&gt;"")*ISNUMBER(SEARCH("|"&amp;T240&amp;"|",'5_ACOMPANHAMENTO'!$AC$3:$AC$4922)))+((U240&lt;&gt;"")*ISNUMBER(SEARCH("|"&amp;U240&amp;"|",'5_ACOMPANHAMENTO'!$AC$3:$AC$4922)))+((V240&lt;&gt;"")*ISNUMBER(SEARCH("|"&amp;V240&amp;"|",'5_ACOMPANHAMENTO'!$AC$3:$AC$4922)))+((W240&lt;&gt;"")*ISNUMBER(SEARCH("|"&amp;W240&amp;"|",'5_ACOMPANHAMENTO'!$AC$3:$AC$4922)))+((X240&lt;&gt;"")*ISNUMBER(SEARCH("|"&amp;X240&amp;"|",'5_ACOMPANHAMENTO'!$AC$3:$AC$4922)))+((Y240&lt;&gt;"")*ISNUMBER(SEARCH("|"&amp;Y240&amp;"|",'5_ACOMPANHAMENTO'!$AC$3:$AC$4922)))+((Z240&lt;&gt;"")*ISNUMBER(SEARCH("|"&amp;Z240&amp;"|",'5_ACOMPANHAMENTO'!$AC$3:$AC$4922)))+((AA240&lt;&gt;"")*ISNUMBER(SEARCH("|"&amp;AA240&amp;"|",'5_ACOMPANHAMENTO'!$AC$3:$AC$4922)))+((AB240&lt;&gt;"")*ISNUMBER(SEARCH("|"&amp;AB240&amp;"|",'5_ACOMPANHAMENTO'!$AC$3:$AC$4922))))&gt;0),0),0)),""))</f>
        <v/>
      </c>
      <c r="B240" s="10" t="n">
        <v>10180.10148</v>
      </c>
      <c r="C240" s="10" t="inlineStr">
        <is>
          <t xml:space="preserve">SECCIONADORA 10 </t>
        </is>
      </c>
      <c r="D240" s="4">
        <f>IF(OR($B240="",$C240=""),"",IFERROR(SUMPRODUCT(--(('5_ACOMPANHAMENTO'!$AD$3:$AD$4922=TRIM($C240&amp;""))*('5_ACOMPANHAMENTO'!$AC$3:$AC$4922&lt;&gt;"")*((((I240&lt;&gt;"")*ISNUMBER(SEARCH("|"&amp;I240&amp;"|",'5_ACOMPANHAMENTO'!$AC$3:$AC$4922)))+((J240&lt;&gt;"")*ISNUMBER(SEARCH("|"&amp;J240&amp;"|",'5_ACOMPANHAMENTO'!$AC$3:$AC$4922)))+((K240&lt;&gt;"")*ISNUMBER(SEARCH("|"&amp;K240&amp;"|",'5_ACOMPANHAMENTO'!$AC$3:$AC$4922)))+((L240&lt;&gt;"")*ISNUMBER(SEARCH("|"&amp;L240&amp;"|",'5_ACOMPANHAMENTO'!$AC$3:$AC$4922)))+((M240&lt;&gt;"")*ISNUMBER(SEARCH("|"&amp;M240&amp;"|",'5_ACOMPANHAMENTO'!$AC$3:$AC$4922)))+((N240&lt;&gt;"")*ISNUMBER(SEARCH("|"&amp;N240&amp;"|",'5_ACOMPANHAMENTO'!$AC$3:$AC$4922)))+((O240&lt;&gt;"")*ISNUMBER(SEARCH("|"&amp;O240&amp;"|",'5_ACOMPANHAMENTO'!$AC$3:$AC$4922)))+((P240&lt;&gt;"")*ISNUMBER(SEARCH("|"&amp;P240&amp;"|",'5_ACOMPANHAMENTO'!$AC$3:$AC$4922)))+((Q240&lt;&gt;"")*ISNUMBER(SEARCH("|"&amp;Q240&amp;"|",'5_ACOMPANHAMENTO'!$AC$3:$AC$4922)))+((R240&lt;&gt;"")*ISNUMBER(SEARCH("|"&amp;R240&amp;"|",'5_ACOMPANHAMENTO'!$AC$3:$AC$4922)))+((S240&lt;&gt;"")*ISNUMBER(SEARCH("|"&amp;S240&amp;"|",'5_ACOMPANHAMENTO'!$AC$3:$AC$4922)))+((T240&lt;&gt;"")*ISNUMBER(SEARCH("|"&amp;T240&amp;"|",'5_ACOMPANHAMENTO'!$AC$3:$AC$4922)))+((U240&lt;&gt;"")*ISNUMBER(SEARCH("|"&amp;U240&amp;"|",'5_ACOMPANHAMENTO'!$AC$3:$AC$4922)))+((V240&lt;&gt;"")*ISNUMBER(SEARCH("|"&amp;V240&amp;"|",'5_ACOMPANHAMENTO'!$AC$3:$AC$4922)))+((W240&lt;&gt;"")*ISNUMBER(SEARCH("|"&amp;W240&amp;"|",'5_ACOMPANHAMENTO'!$AC$3:$AC$4922)))+((X240&lt;&gt;"")*ISNUMBER(SEARCH("|"&amp;X240&amp;"|",'5_ACOMPANHAMENTO'!$AC$3:$AC$4922)))+((Y240&lt;&gt;"")*ISNUMBER(SEARCH("|"&amp;Y240&amp;"|",'5_ACOMPANHAMENTO'!$AC$3:$AC$4922)))+((Z240&lt;&gt;"")*ISNUMBER(SEARCH("|"&amp;Z240&amp;"|",'5_ACOMPANHAMENTO'!$AC$3:$AC$4922)))+((AA240&lt;&gt;"")*ISNUMBER(SEARCH("|"&amp;AA240&amp;"|",'5_ACOMPANHAMENTO'!$AC$3:$AC$4922)))+((AB240&lt;&gt;"")*ISNUMBER(SEARCH("|"&amp;AB240&amp;"|",'5_ACOMPANHAMENTO'!$AC$3:$AC$4922))))&gt;0)),'5_ACOMPANHAMENTO'!$J$3:$J$4922),0))</f>
        <v/>
      </c>
      <c r="E240" s="4">
        <f>IF(G240=0,"FINALIZADO",IF(TODAY()&gt;A240,"ATRASADO "&amp;TODAY()-A240&amp;" DIAS","ADIANTADO "&amp;A240-TODAY()&amp;" DIAS"))</f>
        <v/>
      </c>
      <c r="F240" s="7">
        <f>IF(OR($B240="",$C240=""),"",IFERROR(SUMPRODUCT(--(('5_ACOMPANHAMENTO'!$AD$3:$AD$4922=TRIM($C240&amp;""))*('5_ACOMPANHAMENTO'!$AC$3:$AC$4922&lt;&gt;"")*((((I240&lt;&gt;"")*ISNUMBER(SEARCH("|"&amp;I240&amp;"|",'5_ACOMPANHAMENTO'!$AC$3:$AC$4922)))+((J240&lt;&gt;"")*ISNUMBER(SEARCH("|"&amp;J240&amp;"|",'5_ACOMPANHAMENTO'!$AC$3:$AC$4922)))+((K240&lt;&gt;"")*ISNUMBER(SEARCH("|"&amp;K240&amp;"|",'5_ACOMPANHAMENTO'!$AC$3:$AC$4922)))+((L240&lt;&gt;"")*ISNUMBER(SEARCH("|"&amp;L240&amp;"|",'5_ACOMPANHAMENTO'!$AC$3:$AC$4922)))+((M240&lt;&gt;"")*ISNUMBER(SEARCH("|"&amp;M240&amp;"|",'5_ACOMPANHAMENTO'!$AC$3:$AC$4922)))+((N240&lt;&gt;"")*ISNUMBER(SEARCH("|"&amp;N240&amp;"|",'5_ACOMPANHAMENTO'!$AC$3:$AC$4922)))+((O240&lt;&gt;"")*ISNUMBER(SEARCH("|"&amp;O240&amp;"|",'5_ACOMPANHAMENTO'!$AC$3:$AC$4922)))+((P240&lt;&gt;"")*ISNUMBER(SEARCH("|"&amp;P240&amp;"|",'5_ACOMPANHAMENTO'!$AC$3:$AC$4922)))+((Q240&lt;&gt;"")*ISNUMBER(SEARCH("|"&amp;Q240&amp;"|",'5_ACOMPANHAMENTO'!$AC$3:$AC$4922)))+((R240&lt;&gt;"")*ISNUMBER(SEARCH("|"&amp;R240&amp;"|",'5_ACOMPANHAMENTO'!$AC$3:$AC$4922)))+((S240&lt;&gt;"")*ISNUMBER(SEARCH("|"&amp;S240&amp;"|",'5_ACOMPANHAMENTO'!$AC$3:$AC$4922)))+((T240&lt;&gt;"")*ISNUMBER(SEARCH("|"&amp;T240&amp;"|",'5_ACOMPANHAMENTO'!$AC$3:$AC$4922)))+((U240&lt;&gt;"")*ISNUMBER(SEARCH("|"&amp;U240&amp;"|",'5_ACOMPANHAMENTO'!$AC$3:$AC$4922)))+((V240&lt;&gt;"")*ISNUMBER(SEARCH("|"&amp;V240&amp;"|",'5_ACOMPANHAMENTO'!$AC$3:$AC$4922)))+((W240&lt;&gt;"")*ISNUMBER(SEARCH("|"&amp;W240&amp;"|",'5_ACOMPANHAMENTO'!$AC$3:$AC$4922)))+((X240&lt;&gt;"")*ISNUMBER(SEARCH("|"&amp;X240&amp;"|",'5_ACOMPANHAMENTO'!$AC$3:$AC$4922)))+((Y240&lt;&gt;"")*ISNUMBER(SEARCH("|"&amp;Y240&amp;"|",'5_ACOMPANHAMENTO'!$AC$3:$AC$4922)))+((Z240&lt;&gt;"")*ISNUMBER(SEARCH("|"&amp;Z240&amp;"|",'5_ACOMPANHAMENTO'!$AC$3:$AC$4922)))+((AA240&lt;&gt;"")*ISNUMBER(SEARCH("|"&amp;AA240&amp;"|",'5_ACOMPANHAMENTO'!$AC$3:$AC$4922)))+((AB240&lt;&gt;"")*ISNUMBER(SEARCH("|"&amp;AB240&amp;"|",'5_ACOMPANHAMENTO'!$AC$3:$AC$4922))))&gt;0)),'5_ACOMPANHAMENTO'!$O$3:$O$4922),0))</f>
        <v/>
      </c>
      <c r="G240" s="7">
        <f>IF(OR($B240="",$C240=""),"",D240-F240)</f>
        <v/>
      </c>
      <c r="H240">
        <f>IF(OR($B240="",$C240=""),"",TRIM($B240&amp;"")&amp;"|"&amp;TRIM($C240&amp;""))</f>
        <v/>
      </c>
      <c r="I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",99)),1,99)))</f>
        <v/>
      </c>
      <c r="J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",99)),100,99)))</f>
        <v/>
      </c>
      <c r="K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",99)),199,99)))</f>
        <v/>
      </c>
      <c r="L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",99)),298,99)))</f>
        <v/>
      </c>
      <c r="M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",99)),397,99)))</f>
        <v/>
      </c>
      <c r="N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",99)),496,99)))</f>
        <v/>
      </c>
      <c r="O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",99)),595,99)))</f>
        <v/>
      </c>
      <c r="P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",99)),694,99)))</f>
        <v/>
      </c>
      <c r="Q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",99)),793,99)))</f>
        <v/>
      </c>
      <c r="R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",99)),892,99)))</f>
        <v/>
      </c>
      <c r="S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",99)),991,99)))</f>
        <v/>
      </c>
      <c r="T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",99)),1090,99)))</f>
        <v/>
      </c>
      <c r="U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",99)),1189,99)))</f>
        <v/>
      </c>
      <c r="V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",99)),1288,99)))</f>
        <v/>
      </c>
      <c r="W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",99)),1387,99)))</f>
        <v/>
      </c>
      <c r="X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",99)),1486,99)))</f>
        <v/>
      </c>
      <c r="Y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",99)),1585,99)))</f>
        <v/>
      </c>
      <c r="Z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",99)),1684,99)))</f>
        <v/>
      </c>
      <c r="AA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",99)),1783,99)))</f>
        <v/>
      </c>
      <c r="AB240" s="1">
        <f>IF($B240="","",TRIM(MID(SUBSTITUTE(TRIM(SUBSTITUTE(SUBSTITUTE(SUBSTITUTE(SUBSTITUTE(SUBSTITUTE(SUBSTITUTE(SUBSTITUTE(SUBSTITUTE(SUBSTITUTE(SUBSTITUTE(SUBSTITUTE(SUBSTITUTE(SUBSTITUTE(SUBSTITUTE(TRIM($B240&amp;""),CHAR(10),"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",REPT(" ",99)),1882,99)))</f>
        <v/>
      </c>
    </row>
    <row r="241" hidden="1" ht="14.25" customHeight="1">
      <c r="A241" s="4">
        <f>IF(OR($B241="",$C241=""),"",IFERROR(INDEX('5_ACOMPANHAMENTO'!$A$3:$A$4922,MATCH(1,INDEX(('5_ACOMPANHAMENTO'!$AD$3:$AD$4922=TRIM($C241&amp;""))*('5_ACOMPANHAMENTO'!$AC$3:$AC$4922&lt;&gt;"")*((((I241&lt;&gt;"")*ISNUMBER(SEARCH("|"&amp;I241&amp;"|",'5_ACOMPANHAMENTO'!$AC$3:$AC$4922)))+((J241&lt;&gt;"")*ISNUMBER(SEARCH("|"&amp;J241&amp;"|",'5_ACOMPANHAMENTO'!$AC$3:$AC$4922)))+((K241&lt;&gt;"")*ISNUMBER(SEARCH("|"&amp;K241&amp;"|",'5_ACOMPANHAMENTO'!$AC$3:$AC$4922)))+((L241&lt;&gt;"")*ISNUMBER(SEARCH("|"&amp;L241&amp;"|",'5_ACOMPANHAMENTO'!$AC$3:$AC$4922)))+((M241&lt;&gt;"")*ISNUMBER(SEARCH("|"&amp;M241&amp;"|",'5_ACOMPANHAMENTO'!$AC$3:$AC$4922)))+((N241&lt;&gt;"")*ISNUMBER(SEARCH("|"&amp;N241&amp;"|",'5_ACOMPANHAMENTO'!$AC$3:$AC$4922)))+((O241&lt;&gt;"")*ISNUMBER(SEARCH("|"&amp;O241&amp;"|",'5_ACOMPANHAMENTO'!$AC$3:$AC$4922)))+((P241&lt;&gt;"")*ISNUMBER(SEARCH("|"&amp;P241&amp;"|",'5_ACOMPANHAMENTO'!$AC$3:$AC$4922)))+((Q241&lt;&gt;"")*ISNUMBER(SEARCH("|"&amp;Q241&amp;"|",'5_ACOMPANHAMENTO'!$AC$3:$AC$4922)))+((R241&lt;&gt;"")*ISNUMBER(SEARCH("|"&amp;R241&amp;"|",'5_ACOMPANHAMENTO'!$AC$3:$AC$4922)))+((S241&lt;&gt;"")*ISNUMBER(SEARCH("|"&amp;S241&amp;"|",'5_ACOMPANHAMENTO'!$AC$3:$AC$4922)))+((T241&lt;&gt;"")*ISNUMBER(SEARCH("|"&amp;T241&amp;"|",'5_ACOMPANHAMENTO'!$AC$3:$AC$4922)))+((U241&lt;&gt;"")*ISNUMBER(SEARCH("|"&amp;U241&amp;"|",'5_ACOMPANHAMENTO'!$AC$3:$AC$4922)))+((V241&lt;&gt;"")*ISNUMBER(SEARCH("|"&amp;V241&amp;"|",'5_ACOMPANHAMENTO'!$AC$3:$AC$4922)))+((W241&lt;&gt;"")*ISNUMBER(SEARCH("|"&amp;W241&amp;"|",'5_ACOMPANHAMENTO'!$AC$3:$AC$4922)))+((X241&lt;&gt;"")*ISNUMBER(SEARCH("|"&amp;X241&amp;"|",'5_ACOMPANHAMENTO'!$AC$3:$AC$4922)))+((Y241&lt;&gt;"")*ISNUMBER(SEARCH("|"&amp;Y241&amp;"|",'5_ACOMPANHAMENTO'!$AC$3:$AC$4922)))+((Z241&lt;&gt;"")*ISNUMBER(SEARCH("|"&amp;Z241&amp;"|",'5_ACOMPANHAMENTO'!$AC$3:$AC$4922)))+((AA241&lt;&gt;"")*ISNUMBER(SEARCH("|"&amp;AA241&amp;"|",'5_ACOMPANHAMENTO'!$AC$3:$AC$4922)))+((AB241&lt;&gt;"")*ISNUMBER(SEARCH("|"&amp;AB241&amp;"|",'5_ACOMPANHAMENTO'!$AC$3:$AC$4922))))&gt;0),0),0)),""))</f>
        <v/>
      </c>
      <c r="B241" s="10" t="n">
        <v>10180.10148</v>
      </c>
      <c r="C241" s="10" t="inlineStr">
        <is>
          <t xml:space="preserve">SECCIONADORA 10 </t>
        </is>
      </c>
      <c r="D241" s="4">
        <f>IF(OR($B241="",$C241=""),"",IFERROR(SUMPRODUCT(--(('5_ACOMPANHAMENTO'!$AD$3:$AD$4922=TRIM($C241&amp;""))*('5_ACOMPANHAMENTO'!$AC$3:$AC$4922&lt;&gt;"")*((((I241&lt;&gt;"")*ISNUMBER(SEARCH("|"&amp;I241&amp;"|",'5_ACOMPANHAMENTO'!$AC$3:$AC$4922)))+((J241&lt;&gt;"")*ISNUMBER(SEARCH("|"&amp;J241&amp;"|",'5_ACOMPANHAMENTO'!$AC$3:$AC$4922)))+((K241&lt;&gt;"")*ISNUMBER(SEARCH("|"&amp;K241&amp;"|",'5_ACOMPANHAMENTO'!$AC$3:$AC$4922)))+((L241&lt;&gt;"")*ISNUMBER(SEARCH("|"&amp;L241&amp;"|",'5_ACOMPANHAMENTO'!$AC$3:$AC$4922)))+((M241&lt;&gt;"")*ISNUMBER(SEARCH("|"&amp;M241&amp;"|",'5_ACOMPANHAMENTO'!$AC$3:$AC$4922)))+((N241&lt;&gt;"")*ISNUMBER(SEARCH("|"&amp;N241&amp;"|",'5_ACOMPANHAMENTO'!$AC$3:$AC$4922)))+((O241&lt;&gt;"")*ISNUMBER(SEARCH("|"&amp;O241&amp;"|",'5_ACOMPANHAMENTO'!$AC$3:$AC$4922)))+((P241&lt;&gt;"")*ISNUMBER(SEARCH("|"&amp;P241&amp;"|",'5_ACOMPANHAMENTO'!$AC$3:$AC$4922)))+((Q241&lt;&gt;"")*ISNUMBER(SEARCH("|"&amp;Q241&amp;"|",'5_ACOMPANHAMENTO'!$AC$3:$AC$4922)))+((R241&lt;&gt;"")*ISNUMBER(SEARCH("|"&amp;R241&amp;"|",'5_ACOMPANHAMENTO'!$AC$3:$AC$4922)))+((S241&lt;&gt;"")*ISNUMBER(SEARCH("|"&amp;S241&amp;"|",'5_ACOMPANHAMENTO'!$AC$3:$AC$4922)))+((T241&lt;&gt;"")*ISNUMBER(SEARCH("|"&amp;T241&amp;"|",'5_ACOMPANHAMENTO'!$AC$3:$AC$4922)))+((U241&lt;&gt;"")*ISNUMBER(SEARCH("|"&amp;U241&amp;"|",'5_ACOMPANHAMENTO'!$AC$3:$AC$4922)))+((V241&lt;&gt;"")*ISNUMBER(SEARCH("|"&amp;V241&amp;"|",'5_ACOMPANHAMENTO'!$AC$3:$AC$4922)))+((W241&lt;&gt;"")*ISNUMBER(SEARCH("|"&amp;W241&amp;"|",'5_ACOMPANHAMENTO'!$AC$3:$AC$4922)))+((X241&lt;&gt;"")*ISNUMBER(SEARCH("|"&amp;X241&amp;"|",'5_ACOMPANHAMENTO'!$AC$3:$AC$4922)))+((Y241&lt;&gt;"")*ISNUMBER(SEARCH("|"&amp;Y241&amp;"|",'5_ACOMPANHAMENTO'!$AC$3:$AC$4922)))+((Z241&lt;&gt;"")*ISNUMBER(SEARCH("|"&amp;Z241&amp;"|",'5_ACOMPANHAMENTO'!$AC$3:$AC$4922)))+((AA241&lt;&gt;"")*ISNUMBER(SEARCH("|"&amp;AA241&amp;"|",'5_ACOMPANHAMENTO'!$AC$3:$AC$4922)))+((AB241&lt;&gt;"")*ISNUMBER(SEARCH("|"&amp;AB241&amp;"|",'5_ACOMPANHAMENTO'!$AC$3:$AC$4922))))&gt;0)),'5_ACOMPANHAMENTO'!$J$3:$J$4922),0))</f>
        <v/>
      </c>
      <c r="E241" s="4">
        <f>IF(G241=0,"FINALIZADO",IF(TODAY()&gt;A241,"ATRASADO "&amp;TODAY()-A241&amp;" DIAS","ADIANTADO "&amp;A241-TODAY()&amp;" DIAS"))</f>
        <v/>
      </c>
      <c r="F241" s="7">
        <f>IF(OR($B241="",$C241=""),"",IFERROR(SUMPRODUCT(--(('5_ACOMPANHAMENTO'!$AD$3:$AD$4922=TRIM($C241&amp;""))*('5_ACOMPANHAMENTO'!$AC$3:$AC$4922&lt;&gt;"")*((((I241&lt;&gt;"")*ISNUMBER(SEARCH("|"&amp;I241&amp;"|",'5_ACOMPANHAMENTO'!$AC$3:$AC$4922)))+((J241&lt;&gt;"")*ISNUMBER(SEARCH("|"&amp;J241&amp;"|",'5_ACOMPANHAMENTO'!$AC$3:$AC$4922)))+((K241&lt;&gt;"")*ISNUMBER(SEARCH("|"&amp;K241&amp;"|",'5_ACOMPANHAMENTO'!$AC$3:$AC$4922)))+((L241&lt;&gt;"")*ISNUMBER(SEARCH("|"&amp;L241&amp;"|",'5_ACOMPANHAMENTO'!$AC$3:$AC$4922)))+((M241&lt;&gt;"")*ISNUMBER(SEARCH("|"&amp;M241&amp;"|",'5_ACOMPANHAMENTO'!$AC$3:$AC$4922)))+((N241&lt;&gt;"")*ISNUMBER(SEARCH("|"&amp;N241&amp;"|",'5_ACOMPANHAMENTO'!$AC$3:$AC$4922)))+((O241&lt;&gt;"")*ISNUMBER(SEARCH("|"&amp;O241&amp;"|",'5_ACOMPANHAMENTO'!$AC$3:$AC$4922)))+((P241&lt;&gt;"")*ISNUMBER(SEARCH("|"&amp;P241&amp;"|",'5_ACOMPANHAMENTO'!$AC$3:$AC$4922)))+((Q241&lt;&gt;"")*ISNUMBER(SEARCH("|"&amp;Q241&amp;"|",'5_ACOMPANHAMENTO'!$AC$3:$AC$4922)))+((R241&lt;&gt;"")*ISNUMBER(SEARCH("|"&amp;R241&amp;"|",'5_ACOMPANHAMENTO'!$AC$3:$AC$4922)))+((S241&lt;&gt;"")*ISNUMBER(SEARCH("|"&amp;S241&amp;"|",'5_ACOMPANHAMENTO'!$AC$3:$AC$4922)))+((T241&lt;&gt;"")*ISNUMBER(SEARCH("|"&amp;T241&amp;"|",'5_ACOMPANHAMENTO'!$AC$3:$AC$4922)))+((U241&lt;&gt;"")*ISNUMBER(SEARCH("|"&amp;U241&amp;"|",'5_ACOMPANHAMENTO'!$AC$3:$AC$4922)))+((V241&lt;&gt;"")*ISNUMBER(SEARCH("|"&amp;V241&amp;"|",'5_ACOMPANHAMENTO'!$AC$3:$AC$4922)))+((W241&lt;&gt;"")*ISNUMBER(SEARCH("|"&amp;W241&amp;"|",'5_ACOMPANHAMENTO'!$AC$3:$AC$4922)))+((X241&lt;&gt;"")*ISNUMBER(SEARCH("|"&amp;X241&amp;"|",'5_ACOMPANHAMENTO'!$AC$3:$AC$4922)))+((Y241&lt;&gt;"")*ISNUMBER(SEARCH("|"&amp;Y241&amp;"|",'5_ACOMPANHAMENTO'!$AC$3:$AC$4922)))+((Z241&lt;&gt;"")*ISNUMBER(SEARCH("|"&amp;Z241&amp;"|",'5_ACOMPANHAMENTO'!$AC$3:$AC$4922)))+((AA241&lt;&gt;"")*ISNUMBER(SEARCH("|"&amp;AA241&amp;"|",'5_ACOMPANHAMENTO'!$AC$3:$AC$4922)))+((AB241&lt;&gt;"")*ISNUMBER(SEARCH("|"&amp;AB241&amp;"|",'5_ACOMPANHAMENTO'!$AC$3:$AC$4922))))&gt;0)),'5_ACOMPANHAMENTO'!$O$3:$O$4922),0))</f>
        <v/>
      </c>
      <c r="G241" s="7">
        <f>IF(OR($B241="",$C241=""),"",D241-F241)</f>
        <v/>
      </c>
      <c r="H241">
        <f>IF(OR($B241="",$C241=""),"",TRIM($B241&amp;"")&amp;"|"&amp;TRIM($C241&amp;""))</f>
        <v/>
      </c>
      <c r="I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",99)),1,99)))</f>
        <v/>
      </c>
      <c r="J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",99)),100,99)))</f>
        <v/>
      </c>
      <c r="K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",99)),199,99)))</f>
        <v/>
      </c>
      <c r="L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",99)),298,99)))</f>
        <v/>
      </c>
      <c r="M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",99)),397,99)))</f>
        <v/>
      </c>
      <c r="N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",99)),496,99)))</f>
        <v/>
      </c>
      <c r="O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",99)),595,99)))</f>
        <v/>
      </c>
      <c r="P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",99)),694,99)))</f>
        <v/>
      </c>
      <c r="Q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",99)),793,99)))</f>
        <v/>
      </c>
      <c r="R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",99)),892,99)))</f>
        <v/>
      </c>
      <c r="S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",99)),991,99)))</f>
        <v/>
      </c>
      <c r="T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",99)),1090,99)))</f>
        <v/>
      </c>
      <c r="U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",99)),1189,99)))</f>
        <v/>
      </c>
      <c r="V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",99)),1288,99)))</f>
        <v/>
      </c>
      <c r="W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",99)),1387,99)))</f>
        <v/>
      </c>
      <c r="X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",99)),1486,99)))</f>
        <v/>
      </c>
      <c r="Y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",99)),1585,99)))</f>
        <v/>
      </c>
      <c r="Z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",99)),1684,99)))</f>
        <v/>
      </c>
      <c r="AA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",99)),1783,99)))</f>
        <v/>
      </c>
      <c r="AB241" s="1">
        <f>IF($B241="","",TRIM(MID(SUBSTITUTE(TRIM(SUBSTITUTE(SUBSTITUTE(SUBSTITUTE(SUBSTITUTE(SUBSTITUTE(SUBSTITUTE(SUBSTITUTE(SUBSTITUTE(SUBSTITUTE(SUBSTITUTE(SUBSTITUTE(SUBSTITUTE(SUBSTITUTE(SUBSTITUTE(TRIM($B241&amp;""),CHAR(10),"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",REPT(" ",99)),1882,99)))</f>
        <v/>
      </c>
    </row>
    <row r="242" hidden="1" ht="14.25" customHeight="1">
      <c r="A242" s="4">
        <f>IF(OR($B242="",$C242=""),"",IFERROR(INDEX('5_ACOMPANHAMENTO'!$A$3:$A$4922,MATCH(1,INDEX(('5_ACOMPANHAMENTO'!$AD$3:$AD$4922=TRIM($C242&amp;""))*('5_ACOMPANHAMENTO'!$AC$3:$AC$4922&lt;&gt;"")*((((I242&lt;&gt;"")*ISNUMBER(SEARCH("|"&amp;I242&amp;"|",'5_ACOMPANHAMENTO'!$AC$3:$AC$4922)))+((J242&lt;&gt;"")*ISNUMBER(SEARCH("|"&amp;J242&amp;"|",'5_ACOMPANHAMENTO'!$AC$3:$AC$4922)))+((K242&lt;&gt;"")*ISNUMBER(SEARCH("|"&amp;K242&amp;"|",'5_ACOMPANHAMENTO'!$AC$3:$AC$4922)))+((L242&lt;&gt;"")*ISNUMBER(SEARCH("|"&amp;L242&amp;"|",'5_ACOMPANHAMENTO'!$AC$3:$AC$4922)))+((M242&lt;&gt;"")*ISNUMBER(SEARCH("|"&amp;M242&amp;"|",'5_ACOMPANHAMENTO'!$AC$3:$AC$4922)))+((N242&lt;&gt;"")*ISNUMBER(SEARCH("|"&amp;N242&amp;"|",'5_ACOMPANHAMENTO'!$AC$3:$AC$4922)))+((O242&lt;&gt;"")*ISNUMBER(SEARCH("|"&amp;O242&amp;"|",'5_ACOMPANHAMENTO'!$AC$3:$AC$4922)))+((P242&lt;&gt;"")*ISNUMBER(SEARCH("|"&amp;P242&amp;"|",'5_ACOMPANHAMENTO'!$AC$3:$AC$4922)))+((Q242&lt;&gt;"")*ISNUMBER(SEARCH("|"&amp;Q242&amp;"|",'5_ACOMPANHAMENTO'!$AC$3:$AC$4922)))+((R242&lt;&gt;"")*ISNUMBER(SEARCH("|"&amp;R242&amp;"|",'5_ACOMPANHAMENTO'!$AC$3:$AC$4922)))+((S242&lt;&gt;"")*ISNUMBER(SEARCH("|"&amp;S242&amp;"|",'5_ACOMPANHAMENTO'!$AC$3:$AC$4922)))+((T242&lt;&gt;"")*ISNUMBER(SEARCH("|"&amp;T242&amp;"|",'5_ACOMPANHAMENTO'!$AC$3:$AC$4922)))+((U242&lt;&gt;"")*ISNUMBER(SEARCH("|"&amp;U242&amp;"|",'5_ACOMPANHAMENTO'!$AC$3:$AC$4922)))+((V242&lt;&gt;"")*ISNUMBER(SEARCH("|"&amp;V242&amp;"|",'5_ACOMPANHAMENTO'!$AC$3:$AC$4922)))+((W242&lt;&gt;"")*ISNUMBER(SEARCH("|"&amp;W242&amp;"|",'5_ACOMPANHAMENTO'!$AC$3:$AC$4922)))+((X242&lt;&gt;"")*ISNUMBER(SEARCH("|"&amp;X242&amp;"|",'5_ACOMPANHAMENTO'!$AC$3:$AC$4922)))+((Y242&lt;&gt;"")*ISNUMBER(SEARCH("|"&amp;Y242&amp;"|",'5_ACOMPANHAMENTO'!$AC$3:$AC$4922)))+((Z242&lt;&gt;"")*ISNUMBER(SEARCH("|"&amp;Z242&amp;"|",'5_ACOMPANHAMENTO'!$AC$3:$AC$4922)))+((AA242&lt;&gt;"")*ISNUMBER(SEARCH("|"&amp;AA242&amp;"|",'5_ACOMPANHAMENTO'!$AC$3:$AC$4922)))+((AB242&lt;&gt;"")*ISNUMBER(SEARCH("|"&amp;AB242&amp;"|",'5_ACOMPANHAMENTO'!$AC$3:$AC$4922))))&gt;0),0),0)),""))</f>
        <v/>
      </c>
      <c r="B242" s="10" t="inlineStr">
        <is>
          <t>10149,10150,10151,10152,10153,10154</t>
        </is>
      </c>
      <c r="C242" s="23" t="inlineStr">
        <is>
          <t xml:space="preserve">SECCIONADORA 11 </t>
        </is>
      </c>
      <c r="D242" s="4">
        <f>IF(OR($B242="",$C242=""),"",IFERROR(SUMPRODUCT(--(('5_ACOMPANHAMENTO'!$AD$3:$AD$4922=TRIM($C242&amp;""))*('5_ACOMPANHAMENTO'!$AC$3:$AC$4922&lt;&gt;"")*((((I242&lt;&gt;"")*ISNUMBER(SEARCH("|"&amp;I242&amp;"|",'5_ACOMPANHAMENTO'!$AC$3:$AC$4922)))+((J242&lt;&gt;"")*ISNUMBER(SEARCH("|"&amp;J242&amp;"|",'5_ACOMPANHAMENTO'!$AC$3:$AC$4922)))+((K242&lt;&gt;"")*ISNUMBER(SEARCH("|"&amp;K242&amp;"|",'5_ACOMPANHAMENTO'!$AC$3:$AC$4922)))+((L242&lt;&gt;"")*ISNUMBER(SEARCH("|"&amp;L242&amp;"|",'5_ACOMPANHAMENTO'!$AC$3:$AC$4922)))+((M242&lt;&gt;"")*ISNUMBER(SEARCH("|"&amp;M242&amp;"|",'5_ACOMPANHAMENTO'!$AC$3:$AC$4922)))+((N242&lt;&gt;"")*ISNUMBER(SEARCH("|"&amp;N242&amp;"|",'5_ACOMPANHAMENTO'!$AC$3:$AC$4922)))+((O242&lt;&gt;"")*ISNUMBER(SEARCH("|"&amp;O242&amp;"|",'5_ACOMPANHAMENTO'!$AC$3:$AC$4922)))+((P242&lt;&gt;"")*ISNUMBER(SEARCH("|"&amp;P242&amp;"|",'5_ACOMPANHAMENTO'!$AC$3:$AC$4922)))+((Q242&lt;&gt;"")*ISNUMBER(SEARCH("|"&amp;Q242&amp;"|",'5_ACOMPANHAMENTO'!$AC$3:$AC$4922)))+((R242&lt;&gt;"")*ISNUMBER(SEARCH("|"&amp;R242&amp;"|",'5_ACOMPANHAMENTO'!$AC$3:$AC$4922)))+((S242&lt;&gt;"")*ISNUMBER(SEARCH("|"&amp;S242&amp;"|",'5_ACOMPANHAMENTO'!$AC$3:$AC$4922)))+((T242&lt;&gt;"")*ISNUMBER(SEARCH("|"&amp;T242&amp;"|",'5_ACOMPANHAMENTO'!$AC$3:$AC$4922)))+((U242&lt;&gt;"")*ISNUMBER(SEARCH("|"&amp;U242&amp;"|",'5_ACOMPANHAMENTO'!$AC$3:$AC$4922)))+((V242&lt;&gt;"")*ISNUMBER(SEARCH("|"&amp;V242&amp;"|",'5_ACOMPANHAMENTO'!$AC$3:$AC$4922)))+((W242&lt;&gt;"")*ISNUMBER(SEARCH("|"&amp;W242&amp;"|",'5_ACOMPANHAMENTO'!$AC$3:$AC$4922)))+((X242&lt;&gt;"")*ISNUMBER(SEARCH("|"&amp;X242&amp;"|",'5_ACOMPANHAMENTO'!$AC$3:$AC$4922)))+((Y242&lt;&gt;"")*ISNUMBER(SEARCH("|"&amp;Y242&amp;"|",'5_ACOMPANHAMENTO'!$AC$3:$AC$4922)))+((Z242&lt;&gt;"")*ISNUMBER(SEARCH("|"&amp;Z242&amp;"|",'5_ACOMPANHAMENTO'!$AC$3:$AC$4922)))+((AA242&lt;&gt;"")*ISNUMBER(SEARCH("|"&amp;AA242&amp;"|",'5_ACOMPANHAMENTO'!$AC$3:$AC$4922)))+((AB242&lt;&gt;"")*ISNUMBER(SEARCH("|"&amp;AB242&amp;"|",'5_ACOMPANHAMENTO'!$AC$3:$AC$4922))))&gt;0)),'5_ACOMPANHAMENTO'!$J$3:$J$4922),0))</f>
        <v/>
      </c>
      <c r="E242" s="4">
        <f>IF(G242=0,"FINALIZADO",IF(TODAY()&gt;A242,"ATRASADO "&amp;TODAY()-A242&amp;" DIAS","ADIANTADO "&amp;A242-TODAY()&amp;" DIAS"))</f>
        <v/>
      </c>
      <c r="F242" s="7">
        <f>IF(OR($B242="",$C242=""),"",IFERROR(SUMPRODUCT(--(('5_ACOMPANHAMENTO'!$AD$3:$AD$4922=TRIM($C242&amp;""))*('5_ACOMPANHAMENTO'!$AC$3:$AC$4922&lt;&gt;"")*((((I242&lt;&gt;"")*ISNUMBER(SEARCH("|"&amp;I242&amp;"|",'5_ACOMPANHAMENTO'!$AC$3:$AC$4922)))+((J242&lt;&gt;"")*ISNUMBER(SEARCH("|"&amp;J242&amp;"|",'5_ACOMPANHAMENTO'!$AC$3:$AC$4922)))+((K242&lt;&gt;"")*ISNUMBER(SEARCH("|"&amp;K242&amp;"|",'5_ACOMPANHAMENTO'!$AC$3:$AC$4922)))+((L242&lt;&gt;"")*ISNUMBER(SEARCH("|"&amp;L242&amp;"|",'5_ACOMPANHAMENTO'!$AC$3:$AC$4922)))+((M242&lt;&gt;"")*ISNUMBER(SEARCH("|"&amp;M242&amp;"|",'5_ACOMPANHAMENTO'!$AC$3:$AC$4922)))+((N242&lt;&gt;"")*ISNUMBER(SEARCH("|"&amp;N242&amp;"|",'5_ACOMPANHAMENTO'!$AC$3:$AC$4922)))+((O242&lt;&gt;"")*ISNUMBER(SEARCH("|"&amp;O242&amp;"|",'5_ACOMPANHAMENTO'!$AC$3:$AC$4922)))+((P242&lt;&gt;"")*ISNUMBER(SEARCH("|"&amp;P242&amp;"|",'5_ACOMPANHAMENTO'!$AC$3:$AC$4922)))+((Q242&lt;&gt;"")*ISNUMBER(SEARCH("|"&amp;Q242&amp;"|",'5_ACOMPANHAMENTO'!$AC$3:$AC$4922)))+((R242&lt;&gt;"")*ISNUMBER(SEARCH("|"&amp;R242&amp;"|",'5_ACOMPANHAMENTO'!$AC$3:$AC$4922)))+((S242&lt;&gt;"")*ISNUMBER(SEARCH("|"&amp;S242&amp;"|",'5_ACOMPANHAMENTO'!$AC$3:$AC$4922)))+((T242&lt;&gt;"")*ISNUMBER(SEARCH("|"&amp;T242&amp;"|",'5_ACOMPANHAMENTO'!$AC$3:$AC$4922)))+((U242&lt;&gt;"")*ISNUMBER(SEARCH("|"&amp;U242&amp;"|",'5_ACOMPANHAMENTO'!$AC$3:$AC$4922)))+((V242&lt;&gt;"")*ISNUMBER(SEARCH("|"&amp;V242&amp;"|",'5_ACOMPANHAMENTO'!$AC$3:$AC$4922)))+((W242&lt;&gt;"")*ISNUMBER(SEARCH("|"&amp;W242&amp;"|",'5_ACOMPANHAMENTO'!$AC$3:$AC$4922)))+((X242&lt;&gt;"")*ISNUMBER(SEARCH("|"&amp;X242&amp;"|",'5_ACOMPANHAMENTO'!$AC$3:$AC$4922)))+((Y242&lt;&gt;"")*ISNUMBER(SEARCH("|"&amp;Y242&amp;"|",'5_ACOMPANHAMENTO'!$AC$3:$AC$4922)))+((Z242&lt;&gt;"")*ISNUMBER(SEARCH("|"&amp;Z242&amp;"|",'5_ACOMPANHAMENTO'!$AC$3:$AC$4922)))+((AA242&lt;&gt;"")*ISNUMBER(SEARCH("|"&amp;AA242&amp;"|",'5_ACOMPANHAMENTO'!$AC$3:$AC$4922)))+((AB242&lt;&gt;"")*ISNUMBER(SEARCH("|"&amp;AB242&amp;"|",'5_ACOMPANHAMENTO'!$AC$3:$AC$4922))))&gt;0)),'5_ACOMPANHAMENTO'!$O$3:$O$4922),0))</f>
        <v/>
      </c>
      <c r="G242" s="7">
        <f>IF(OR($B242="",$C242=""),"",D242-F242)</f>
        <v/>
      </c>
      <c r="H242">
        <f>IF(OR($B242="",$C242=""),"",TRIM($B242&amp;"")&amp;"|"&amp;TRIM($C242&amp;""))</f>
        <v/>
      </c>
      <c r="I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",99)),1,99)))</f>
        <v/>
      </c>
      <c r="J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",99)),100,99)))</f>
        <v/>
      </c>
      <c r="K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",99)),199,99)))</f>
        <v/>
      </c>
      <c r="L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",99)),298,99)))</f>
        <v/>
      </c>
      <c r="M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",99)),397,99)))</f>
        <v/>
      </c>
      <c r="N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",99)),496,99)))</f>
        <v/>
      </c>
      <c r="O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",99)),595,99)))</f>
        <v/>
      </c>
      <c r="P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",99)),694,99)))</f>
        <v/>
      </c>
      <c r="Q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",99)),793,99)))</f>
        <v/>
      </c>
      <c r="R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",99)),892,99)))</f>
        <v/>
      </c>
      <c r="S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",99)),991,99)))</f>
        <v/>
      </c>
      <c r="T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",99)),1090,99)))</f>
        <v/>
      </c>
      <c r="U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",99)),1189,99)))</f>
        <v/>
      </c>
      <c r="V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",99)),1288,99)))</f>
        <v/>
      </c>
      <c r="W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",99)),1387,99)))</f>
        <v/>
      </c>
      <c r="X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",99)),1486,99)))</f>
        <v/>
      </c>
      <c r="Y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",99)),1585,99)))</f>
        <v/>
      </c>
      <c r="Z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",99)),1684,99)))</f>
        <v/>
      </c>
      <c r="AA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",99)),1783,99)))</f>
        <v/>
      </c>
      <c r="AB242" s="1">
        <f>IF($B242="","",TRIM(MID(SUBSTITUTE(TRIM(SUBSTITUTE(SUBSTITUTE(SUBSTITUTE(SUBSTITUTE(SUBSTITUTE(SUBSTITUTE(SUBSTITUTE(SUBSTITUTE(SUBSTITUTE(SUBSTITUTE(SUBSTITUTE(SUBSTITUTE(SUBSTITUTE(SUBSTITUTE(TRIM($B242&amp;""),CHAR(10),"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",REPT(" ",99)),1882,99)))</f>
        <v/>
      </c>
    </row>
    <row r="243" hidden="1" ht="14.25" customHeight="1">
      <c r="A243" s="4">
        <f>IF(OR($B243="",$C243=""),"",IFERROR(INDEX('5_ACOMPANHAMENTO'!$A$3:$A$4922,MATCH(1,INDEX(('5_ACOMPANHAMENTO'!$AD$3:$AD$4922=TRIM($C243&amp;""))*('5_ACOMPANHAMENTO'!$AC$3:$AC$4922&lt;&gt;"")*((((I243&lt;&gt;"")*ISNUMBER(SEARCH("|"&amp;I243&amp;"|",'5_ACOMPANHAMENTO'!$AC$3:$AC$4922)))+((J243&lt;&gt;"")*ISNUMBER(SEARCH("|"&amp;J243&amp;"|",'5_ACOMPANHAMENTO'!$AC$3:$AC$4922)))+((K243&lt;&gt;"")*ISNUMBER(SEARCH("|"&amp;K243&amp;"|",'5_ACOMPANHAMENTO'!$AC$3:$AC$4922)))+((L243&lt;&gt;"")*ISNUMBER(SEARCH("|"&amp;L243&amp;"|",'5_ACOMPANHAMENTO'!$AC$3:$AC$4922)))+((M243&lt;&gt;"")*ISNUMBER(SEARCH("|"&amp;M243&amp;"|",'5_ACOMPANHAMENTO'!$AC$3:$AC$4922)))+((N243&lt;&gt;"")*ISNUMBER(SEARCH("|"&amp;N243&amp;"|",'5_ACOMPANHAMENTO'!$AC$3:$AC$4922)))+((O243&lt;&gt;"")*ISNUMBER(SEARCH("|"&amp;O243&amp;"|",'5_ACOMPANHAMENTO'!$AC$3:$AC$4922)))+((P243&lt;&gt;"")*ISNUMBER(SEARCH("|"&amp;P243&amp;"|",'5_ACOMPANHAMENTO'!$AC$3:$AC$4922)))+((Q243&lt;&gt;"")*ISNUMBER(SEARCH("|"&amp;Q243&amp;"|",'5_ACOMPANHAMENTO'!$AC$3:$AC$4922)))+((R243&lt;&gt;"")*ISNUMBER(SEARCH("|"&amp;R243&amp;"|",'5_ACOMPANHAMENTO'!$AC$3:$AC$4922)))+((S243&lt;&gt;"")*ISNUMBER(SEARCH("|"&amp;S243&amp;"|",'5_ACOMPANHAMENTO'!$AC$3:$AC$4922)))+((T243&lt;&gt;"")*ISNUMBER(SEARCH("|"&amp;T243&amp;"|",'5_ACOMPANHAMENTO'!$AC$3:$AC$4922)))+((U243&lt;&gt;"")*ISNUMBER(SEARCH("|"&amp;U243&amp;"|",'5_ACOMPANHAMENTO'!$AC$3:$AC$4922)))+((V243&lt;&gt;"")*ISNUMBER(SEARCH("|"&amp;V243&amp;"|",'5_ACOMPANHAMENTO'!$AC$3:$AC$4922)))+((W243&lt;&gt;"")*ISNUMBER(SEARCH("|"&amp;W243&amp;"|",'5_ACOMPANHAMENTO'!$AC$3:$AC$4922)))+((X243&lt;&gt;"")*ISNUMBER(SEARCH("|"&amp;X243&amp;"|",'5_ACOMPANHAMENTO'!$AC$3:$AC$4922)))+((Y243&lt;&gt;"")*ISNUMBER(SEARCH("|"&amp;Y243&amp;"|",'5_ACOMPANHAMENTO'!$AC$3:$AC$4922)))+((Z243&lt;&gt;"")*ISNUMBER(SEARCH("|"&amp;Z243&amp;"|",'5_ACOMPANHAMENTO'!$AC$3:$AC$4922)))+((AA243&lt;&gt;"")*ISNUMBER(SEARCH("|"&amp;AA243&amp;"|",'5_ACOMPANHAMENTO'!$AC$3:$AC$4922)))+((AB243&lt;&gt;"")*ISNUMBER(SEARCH("|"&amp;AB243&amp;"|",'5_ACOMPANHAMENTO'!$AC$3:$AC$4922))))&gt;0),0),0)),""))</f>
        <v/>
      </c>
      <c r="B243" s="10" t="inlineStr">
        <is>
          <t>10149,10150,10151,10152,10153,10155</t>
        </is>
      </c>
      <c r="C243" s="23" t="inlineStr">
        <is>
          <t xml:space="preserve">SECCIONADORA 11 </t>
        </is>
      </c>
      <c r="D243" s="4">
        <f>IF(OR($B243="",$C243=""),"",IFERROR(SUMPRODUCT(--(('5_ACOMPANHAMENTO'!$AD$3:$AD$4922=TRIM($C243&amp;""))*('5_ACOMPANHAMENTO'!$AC$3:$AC$4922&lt;&gt;"")*((((I243&lt;&gt;"")*ISNUMBER(SEARCH("|"&amp;I243&amp;"|",'5_ACOMPANHAMENTO'!$AC$3:$AC$4922)))+((J243&lt;&gt;"")*ISNUMBER(SEARCH("|"&amp;J243&amp;"|",'5_ACOMPANHAMENTO'!$AC$3:$AC$4922)))+((K243&lt;&gt;"")*ISNUMBER(SEARCH("|"&amp;K243&amp;"|",'5_ACOMPANHAMENTO'!$AC$3:$AC$4922)))+((L243&lt;&gt;"")*ISNUMBER(SEARCH("|"&amp;L243&amp;"|",'5_ACOMPANHAMENTO'!$AC$3:$AC$4922)))+((M243&lt;&gt;"")*ISNUMBER(SEARCH("|"&amp;M243&amp;"|",'5_ACOMPANHAMENTO'!$AC$3:$AC$4922)))+((N243&lt;&gt;"")*ISNUMBER(SEARCH("|"&amp;N243&amp;"|",'5_ACOMPANHAMENTO'!$AC$3:$AC$4922)))+((O243&lt;&gt;"")*ISNUMBER(SEARCH("|"&amp;O243&amp;"|",'5_ACOMPANHAMENTO'!$AC$3:$AC$4922)))+((P243&lt;&gt;"")*ISNUMBER(SEARCH("|"&amp;P243&amp;"|",'5_ACOMPANHAMENTO'!$AC$3:$AC$4922)))+((Q243&lt;&gt;"")*ISNUMBER(SEARCH("|"&amp;Q243&amp;"|",'5_ACOMPANHAMENTO'!$AC$3:$AC$4922)))+((R243&lt;&gt;"")*ISNUMBER(SEARCH("|"&amp;R243&amp;"|",'5_ACOMPANHAMENTO'!$AC$3:$AC$4922)))+((S243&lt;&gt;"")*ISNUMBER(SEARCH("|"&amp;S243&amp;"|",'5_ACOMPANHAMENTO'!$AC$3:$AC$4922)))+((T243&lt;&gt;"")*ISNUMBER(SEARCH("|"&amp;T243&amp;"|",'5_ACOMPANHAMENTO'!$AC$3:$AC$4922)))+((U243&lt;&gt;"")*ISNUMBER(SEARCH("|"&amp;U243&amp;"|",'5_ACOMPANHAMENTO'!$AC$3:$AC$4922)))+((V243&lt;&gt;"")*ISNUMBER(SEARCH("|"&amp;V243&amp;"|",'5_ACOMPANHAMENTO'!$AC$3:$AC$4922)))+((W243&lt;&gt;"")*ISNUMBER(SEARCH("|"&amp;W243&amp;"|",'5_ACOMPANHAMENTO'!$AC$3:$AC$4922)))+((X243&lt;&gt;"")*ISNUMBER(SEARCH("|"&amp;X243&amp;"|",'5_ACOMPANHAMENTO'!$AC$3:$AC$4922)))+((Y243&lt;&gt;"")*ISNUMBER(SEARCH("|"&amp;Y243&amp;"|",'5_ACOMPANHAMENTO'!$AC$3:$AC$4922)))+((Z243&lt;&gt;"")*ISNUMBER(SEARCH("|"&amp;Z243&amp;"|",'5_ACOMPANHAMENTO'!$AC$3:$AC$4922)))+((AA243&lt;&gt;"")*ISNUMBER(SEARCH("|"&amp;AA243&amp;"|",'5_ACOMPANHAMENTO'!$AC$3:$AC$4922)))+((AB243&lt;&gt;"")*ISNUMBER(SEARCH("|"&amp;AB243&amp;"|",'5_ACOMPANHAMENTO'!$AC$3:$AC$4922))))&gt;0)),'5_ACOMPANHAMENTO'!$J$3:$J$4922),0))</f>
        <v/>
      </c>
      <c r="E243" s="4">
        <f>IF(G243=0,"FINALIZADO",IF(TODAY()&gt;A243,"ATRASADO "&amp;TODAY()-A243&amp;" DIAS","ADIANTADO "&amp;A243-TODAY()&amp;" DIAS"))</f>
        <v/>
      </c>
      <c r="F243" s="7">
        <f>IF(OR($B243="",$C243=""),"",IFERROR(SUMPRODUCT(--(('5_ACOMPANHAMENTO'!$AD$3:$AD$4922=TRIM($C243&amp;""))*('5_ACOMPANHAMENTO'!$AC$3:$AC$4922&lt;&gt;"")*((((I243&lt;&gt;"")*ISNUMBER(SEARCH("|"&amp;I243&amp;"|",'5_ACOMPANHAMENTO'!$AC$3:$AC$4922)))+((J243&lt;&gt;"")*ISNUMBER(SEARCH("|"&amp;J243&amp;"|",'5_ACOMPANHAMENTO'!$AC$3:$AC$4922)))+((K243&lt;&gt;"")*ISNUMBER(SEARCH("|"&amp;K243&amp;"|",'5_ACOMPANHAMENTO'!$AC$3:$AC$4922)))+((L243&lt;&gt;"")*ISNUMBER(SEARCH("|"&amp;L243&amp;"|",'5_ACOMPANHAMENTO'!$AC$3:$AC$4922)))+((M243&lt;&gt;"")*ISNUMBER(SEARCH("|"&amp;M243&amp;"|",'5_ACOMPANHAMENTO'!$AC$3:$AC$4922)))+((N243&lt;&gt;"")*ISNUMBER(SEARCH("|"&amp;N243&amp;"|",'5_ACOMPANHAMENTO'!$AC$3:$AC$4922)))+((O243&lt;&gt;"")*ISNUMBER(SEARCH("|"&amp;O243&amp;"|",'5_ACOMPANHAMENTO'!$AC$3:$AC$4922)))+((P243&lt;&gt;"")*ISNUMBER(SEARCH("|"&amp;P243&amp;"|",'5_ACOMPANHAMENTO'!$AC$3:$AC$4922)))+((Q243&lt;&gt;"")*ISNUMBER(SEARCH("|"&amp;Q243&amp;"|",'5_ACOMPANHAMENTO'!$AC$3:$AC$4922)))+((R243&lt;&gt;"")*ISNUMBER(SEARCH("|"&amp;R243&amp;"|",'5_ACOMPANHAMENTO'!$AC$3:$AC$4922)))+((S243&lt;&gt;"")*ISNUMBER(SEARCH("|"&amp;S243&amp;"|",'5_ACOMPANHAMENTO'!$AC$3:$AC$4922)))+((T243&lt;&gt;"")*ISNUMBER(SEARCH("|"&amp;T243&amp;"|",'5_ACOMPANHAMENTO'!$AC$3:$AC$4922)))+((U243&lt;&gt;"")*ISNUMBER(SEARCH("|"&amp;U243&amp;"|",'5_ACOMPANHAMENTO'!$AC$3:$AC$4922)))+((V243&lt;&gt;"")*ISNUMBER(SEARCH("|"&amp;V243&amp;"|",'5_ACOMPANHAMENTO'!$AC$3:$AC$4922)))+((W243&lt;&gt;"")*ISNUMBER(SEARCH("|"&amp;W243&amp;"|",'5_ACOMPANHAMENTO'!$AC$3:$AC$4922)))+((X243&lt;&gt;"")*ISNUMBER(SEARCH("|"&amp;X243&amp;"|",'5_ACOMPANHAMENTO'!$AC$3:$AC$4922)))+((Y243&lt;&gt;"")*ISNUMBER(SEARCH("|"&amp;Y243&amp;"|",'5_ACOMPANHAMENTO'!$AC$3:$AC$4922)))+((Z243&lt;&gt;"")*ISNUMBER(SEARCH("|"&amp;Z243&amp;"|",'5_ACOMPANHAMENTO'!$AC$3:$AC$4922)))+((AA243&lt;&gt;"")*ISNUMBER(SEARCH("|"&amp;AA243&amp;"|",'5_ACOMPANHAMENTO'!$AC$3:$AC$4922)))+((AB243&lt;&gt;"")*ISNUMBER(SEARCH("|"&amp;AB243&amp;"|",'5_ACOMPANHAMENTO'!$AC$3:$AC$4922))))&gt;0)),'5_ACOMPANHAMENTO'!$O$3:$O$4922),0))</f>
        <v/>
      </c>
      <c r="G243" s="7">
        <f>IF(OR($B243="",$C243=""),"",D243-F243)</f>
        <v/>
      </c>
      <c r="H243">
        <f>IF(OR($B243="",$C243=""),"",TRIM($B243&amp;"")&amp;"|"&amp;TRIM($C243&amp;""))</f>
        <v/>
      </c>
      <c r="I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",99)),1,99)))</f>
        <v/>
      </c>
      <c r="J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",99)),100,99)))</f>
        <v/>
      </c>
      <c r="K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",99)),199,99)))</f>
        <v/>
      </c>
      <c r="L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",99)),298,99)))</f>
        <v/>
      </c>
      <c r="M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",99)),397,99)))</f>
        <v/>
      </c>
      <c r="N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",99)),496,99)))</f>
        <v/>
      </c>
      <c r="O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",99)),595,99)))</f>
        <v/>
      </c>
      <c r="P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",99)),694,99)))</f>
        <v/>
      </c>
      <c r="Q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",99)),793,99)))</f>
        <v/>
      </c>
      <c r="R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",99)),892,99)))</f>
        <v/>
      </c>
      <c r="S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",99)),991,99)))</f>
        <v/>
      </c>
      <c r="T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",99)),1090,99)))</f>
        <v/>
      </c>
      <c r="U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",99)),1189,99)))</f>
        <v/>
      </c>
      <c r="V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",99)),1288,99)))</f>
        <v/>
      </c>
      <c r="W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",99)),1387,99)))</f>
        <v/>
      </c>
      <c r="X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",99)),1486,99)))</f>
        <v/>
      </c>
      <c r="Y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",99)),1585,99)))</f>
        <v/>
      </c>
      <c r="Z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",99)),1684,99)))</f>
        <v/>
      </c>
      <c r="AA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",99)),1783,99)))</f>
        <v/>
      </c>
      <c r="AB243" s="1">
        <f>IF($B243="","",TRIM(MID(SUBSTITUTE(TRIM(SUBSTITUTE(SUBSTITUTE(SUBSTITUTE(SUBSTITUTE(SUBSTITUTE(SUBSTITUTE(SUBSTITUTE(SUBSTITUTE(SUBSTITUTE(SUBSTITUTE(SUBSTITUTE(SUBSTITUTE(SUBSTITUTE(SUBSTITUTE(TRIM($B243&amp;""),CHAR(10),"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",REPT(" ",99)),1882,99)))</f>
        <v/>
      </c>
    </row>
    <row r="244" hidden="1" ht="14.25" customHeight="1">
      <c r="A244" s="4">
        <f>IF(OR($B244="",$C244=""),"",IFERROR(INDEX('5_ACOMPANHAMENTO'!$A$3:$A$4922,MATCH(1,INDEX(('5_ACOMPANHAMENTO'!$AD$3:$AD$4922=TRIM($C244&amp;""))*('5_ACOMPANHAMENTO'!$AC$3:$AC$4922&lt;&gt;"")*((((I244&lt;&gt;"")*ISNUMBER(SEARCH("|"&amp;I244&amp;"|",'5_ACOMPANHAMENTO'!$AC$3:$AC$4922)))+((J244&lt;&gt;"")*ISNUMBER(SEARCH("|"&amp;J244&amp;"|",'5_ACOMPANHAMENTO'!$AC$3:$AC$4922)))+((K244&lt;&gt;"")*ISNUMBER(SEARCH("|"&amp;K244&amp;"|",'5_ACOMPANHAMENTO'!$AC$3:$AC$4922)))+((L244&lt;&gt;"")*ISNUMBER(SEARCH("|"&amp;L244&amp;"|",'5_ACOMPANHAMENTO'!$AC$3:$AC$4922)))+((M244&lt;&gt;"")*ISNUMBER(SEARCH("|"&amp;M244&amp;"|",'5_ACOMPANHAMENTO'!$AC$3:$AC$4922)))+((N244&lt;&gt;"")*ISNUMBER(SEARCH("|"&amp;N244&amp;"|",'5_ACOMPANHAMENTO'!$AC$3:$AC$4922)))+((O244&lt;&gt;"")*ISNUMBER(SEARCH("|"&amp;O244&amp;"|",'5_ACOMPANHAMENTO'!$AC$3:$AC$4922)))+((P244&lt;&gt;"")*ISNUMBER(SEARCH("|"&amp;P244&amp;"|",'5_ACOMPANHAMENTO'!$AC$3:$AC$4922)))+((Q244&lt;&gt;"")*ISNUMBER(SEARCH("|"&amp;Q244&amp;"|",'5_ACOMPANHAMENTO'!$AC$3:$AC$4922)))+((R244&lt;&gt;"")*ISNUMBER(SEARCH("|"&amp;R244&amp;"|",'5_ACOMPANHAMENTO'!$AC$3:$AC$4922)))+((S244&lt;&gt;"")*ISNUMBER(SEARCH("|"&amp;S244&amp;"|",'5_ACOMPANHAMENTO'!$AC$3:$AC$4922)))+((T244&lt;&gt;"")*ISNUMBER(SEARCH("|"&amp;T244&amp;"|",'5_ACOMPANHAMENTO'!$AC$3:$AC$4922)))+((U244&lt;&gt;"")*ISNUMBER(SEARCH("|"&amp;U244&amp;"|",'5_ACOMPANHAMENTO'!$AC$3:$AC$4922)))+((V244&lt;&gt;"")*ISNUMBER(SEARCH("|"&amp;V244&amp;"|",'5_ACOMPANHAMENTO'!$AC$3:$AC$4922)))+((W244&lt;&gt;"")*ISNUMBER(SEARCH("|"&amp;W244&amp;"|",'5_ACOMPANHAMENTO'!$AC$3:$AC$4922)))+((X244&lt;&gt;"")*ISNUMBER(SEARCH("|"&amp;X244&amp;"|",'5_ACOMPANHAMENTO'!$AC$3:$AC$4922)))+((Y244&lt;&gt;"")*ISNUMBER(SEARCH("|"&amp;Y244&amp;"|",'5_ACOMPANHAMENTO'!$AC$3:$AC$4922)))+((Z244&lt;&gt;"")*ISNUMBER(SEARCH("|"&amp;Z244&amp;"|",'5_ACOMPANHAMENTO'!$AC$3:$AC$4922)))+((AA244&lt;&gt;"")*ISNUMBER(SEARCH("|"&amp;AA244&amp;"|",'5_ACOMPANHAMENTO'!$AC$3:$AC$4922)))+((AB244&lt;&gt;"")*ISNUMBER(SEARCH("|"&amp;AB244&amp;"|",'5_ACOMPANHAMENTO'!$AC$3:$AC$4922))))&gt;0),0),0)),""))</f>
        <v/>
      </c>
      <c r="B244" s="10" t="inlineStr">
        <is>
          <t>10149,10150,10151,10152,10153,10156</t>
        </is>
      </c>
      <c r="C244" s="23" t="inlineStr">
        <is>
          <t xml:space="preserve">SECCIONADORA 11 </t>
        </is>
      </c>
      <c r="D244" s="4">
        <f>IF(OR($B244="",$C244=""),"",IFERROR(SUMPRODUCT(--(('5_ACOMPANHAMENTO'!$AD$3:$AD$4922=TRIM($C244&amp;""))*('5_ACOMPANHAMENTO'!$AC$3:$AC$4922&lt;&gt;"")*((((I244&lt;&gt;"")*ISNUMBER(SEARCH("|"&amp;I244&amp;"|",'5_ACOMPANHAMENTO'!$AC$3:$AC$4922)))+((J244&lt;&gt;"")*ISNUMBER(SEARCH("|"&amp;J244&amp;"|",'5_ACOMPANHAMENTO'!$AC$3:$AC$4922)))+((K244&lt;&gt;"")*ISNUMBER(SEARCH("|"&amp;K244&amp;"|",'5_ACOMPANHAMENTO'!$AC$3:$AC$4922)))+((L244&lt;&gt;"")*ISNUMBER(SEARCH("|"&amp;L244&amp;"|",'5_ACOMPANHAMENTO'!$AC$3:$AC$4922)))+((M244&lt;&gt;"")*ISNUMBER(SEARCH("|"&amp;M244&amp;"|",'5_ACOMPANHAMENTO'!$AC$3:$AC$4922)))+((N244&lt;&gt;"")*ISNUMBER(SEARCH("|"&amp;N244&amp;"|",'5_ACOMPANHAMENTO'!$AC$3:$AC$4922)))+((O244&lt;&gt;"")*ISNUMBER(SEARCH("|"&amp;O244&amp;"|",'5_ACOMPANHAMENTO'!$AC$3:$AC$4922)))+((P244&lt;&gt;"")*ISNUMBER(SEARCH("|"&amp;P244&amp;"|",'5_ACOMPANHAMENTO'!$AC$3:$AC$4922)))+((Q244&lt;&gt;"")*ISNUMBER(SEARCH("|"&amp;Q244&amp;"|",'5_ACOMPANHAMENTO'!$AC$3:$AC$4922)))+((R244&lt;&gt;"")*ISNUMBER(SEARCH("|"&amp;R244&amp;"|",'5_ACOMPANHAMENTO'!$AC$3:$AC$4922)))+((S244&lt;&gt;"")*ISNUMBER(SEARCH("|"&amp;S244&amp;"|",'5_ACOMPANHAMENTO'!$AC$3:$AC$4922)))+((T244&lt;&gt;"")*ISNUMBER(SEARCH("|"&amp;T244&amp;"|",'5_ACOMPANHAMENTO'!$AC$3:$AC$4922)))+((U244&lt;&gt;"")*ISNUMBER(SEARCH("|"&amp;U244&amp;"|",'5_ACOMPANHAMENTO'!$AC$3:$AC$4922)))+((V244&lt;&gt;"")*ISNUMBER(SEARCH("|"&amp;V244&amp;"|",'5_ACOMPANHAMENTO'!$AC$3:$AC$4922)))+((W244&lt;&gt;"")*ISNUMBER(SEARCH("|"&amp;W244&amp;"|",'5_ACOMPANHAMENTO'!$AC$3:$AC$4922)))+((X244&lt;&gt;"")*ISNUMBER(SEARCH("|"&amp;X244&amp;"|",'5_ACOMPANHAMENTO'!$AC$3:$AC$4922)))+((Y244&lt;&gt;"")*ISNUMBER(SEARCH("|"&amp;Y244&amp;"|",'5_ACOMPANHAMENTO'!$AC$3:$AC$4922)))+((Z244&lt;&gt;"")*ISNUMBER(SEARCH("|"&amp;Z244&amp;"|",'5_ACOMPANHAMENTO'!$AC$3:$AC$4922)))+((AA244&lt;&gt;"")*ISNUMBER(SEARCH("|"&amp;AA244&amp;"|",'5_ACOMPANHAMENTO'!$AC$3:$AC$4922)))+((AB244&lt;&gt;"")*ISNUMBER(SEARCH("|"&amp;AB244&amp;"|",'5_ACOMPANHAMENTO'!$AC$3:$AC$4922))))&gt;0)),'5_ACOMPANHAMENTO'!$J$3:$J$4922),0))</f>
        <v/>
      </c>
      <c r="E244" s="4">
        <f>IF(G244=0,"FINALIZADO",IF(TODAY()&gt;A244,"ATRASADO "&amp;TODAY()-A244&amp;" DIAS","ADIANTADO "&amp;A244-TODAY()&amp;" DIAS"))</f>
        <v/>
      </c>
      <c r="F244" s="7">
        <f>IF(OR($B244="",$C244=""),"",IFERROR(SUMPRODUCT(--(('5_ACOMPANHAMENTO'!$AD$3:$AD$4922=TRIM($C244&amp;""))*('5_ACOMPANHAMENTO'!$AC$3:$AC$4922&lt;&gt;"")*((((I244&lt;&gt;"")*ISNUMBER(SEARCH("|"&amp;I244&amp;"|",'5_ACOMPANHAMENTO'!$AC$3:$AC$4922)))+((J244&lt;&gt;"")*ISNUMBER(SEARCH("|"&amp;J244&amp;"|",'5_ACOMPANHAMENTO'!$AC$3:$AC$4922)))+((K244&lt;&gt;"")*ISNUMBER(SEARCH("|"&amp;K244&amp;"|",'5_ACOMPANHAMENTO'!$AC$3:$AC$4922)))+((L244&lt;&gt;"")*ISNUMBER(SEARCH("|"&amp;L244&amp;"|",'5_ACOMPANHAMENTO'!$AC$3:$AC$4922)))+((M244&lt;&gt;"")*ISNUMBER(SEARCH("|"&amp;M244&amp;"|",'5_ACOMPANHAMENTO'!$AC$3:$AC$4922)))+((N244&lt;&gt;"")*ISNUMBER(SEARCH("|"&amp;N244&amp;"|",'5_ACOMPANHAMENTO'!$AC$3:$AC$4922)))+((O244&lt;&gt;"")*ISNUMBER(SEARCH("|"&amp;O244&amp;"|",'5_ACOMPANHAMENTO'!$AC$3:$AC$4922)))+((P244&lt;&gt;"")*ISNUMBER(SEARCH("|"&amp;P244&amp;"|",'5_ACOMPANHAMENTO'!$AC$3:$AC$4922)))+((Q244&lt;&gt;"")*ISNUMBER(SEARCH("|"&amp;Q244&amp;"|",'5_ACOMPANHAMENTO'!$AC$3:$AC$4922)))+((R244&lt;&gt;"")*ISNUMBER(SEARCH("|"&amp;R244&amp;"|",'5_ACOMPANHAMENTO'!$AC$3:$AC$4922)))+((S244&lt;&gt;"")*ISNUMBER(SEARCH("|"&amp;S244&amp;"|",'5_ACOMPANHAMENTO'!$AC$3:$AC$4922)))+((T244&lt;&gt;"")*ISNUMBER(SEARCH("|"&amp;T244&amp;"|",'5_ACOMPANHAMENTO'!$AC$3:$AC$4922)))+((U244&lt;&gt;"")*ISNUMBER(SEARCH("|"&amp;U244&amp;"|",'5_ACOMPANHAMENTO'!$AC$3:$AC$4922)))+((V244&lt;&gt;"")*ISNUMBER(SEARCH("|"&amp;V244&amp;"|",'5_ACOMPANHAMENTO'!$AC$3:$AC$4922)))+((W244&lt;&gt;"")*ISNUMBER(SEARCH("|"&amp;W244&amp;"|",'5_ACOMPANHAMENTO'!$AC$3:$AC$4922)))+((X244&lt;&gt;"")*ISNUMBER(SEARCH("|"&amp;X244&amp;"|",'5_ACOMPANHAMENTO'!$AC$3:$AC$4922)))+((Y244&lt;&gt;"")*ISNUMBER(SEARCH("|"&amp;Y244&amp;"|",'5_ACOMPANHAMENTO'!$AC$3:$AC$4922)))+((Z244&lt;&gt;"")*ISNUMBER(SEARCH("|"&amp;Z244&amp;"|",'5_ACOMPANHAMENTO'!$AC$3:$AC$4922)))+((AA244&lt;&gt;"")*ISNUMBER(SEARCH("|"&amp;AA244&amp;"|",'5_ACOMPANHAMENTO'!$AC$3:$AC$4922)))+((AB244&lt;&gt;"")*ISNUMBER(SEARCH("|"&amp;AB244&amp;"|",'5_ACOMPANHAMENTO'!$AC$3:$AC$4922))))&gt;0)),'5_ACOMPANHAMENTO'!$O$3:$O$4922),0))</f>
        <v/>
      </c>
      <c r="G244" s="7">
        <f>IF(OR($B244="",$C244=""),"",D244-F244)</f>
        <v/>
      </c>
      <c r="H244">
        <f>IF(OR($B244="",$C244=""),"",TRIM($B244&amp;"")&amp;"|"&amp;TRIM($C244&amp;""))</f>
        <v/>
      </c>
      <c r="I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",99)),1,99)))</f>
        <v/>
      </c>
      <c r="J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",99)),100,99)))</f>
        <v/>
      </c>
      <c r="K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",99)),199,99)))</f>
        <v/>
      </c>
      <c r="L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",99)),298,99)))</f>
        <v/>
      </c>
      <c r="M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",99)),397,99)))</f>
        <v/>
      </c>
      <c r="N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",99)),496,99)))</f>
        <v/>
      </c>
      <c r="O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",99)),595,99)))</f>
        <v/>
      </c>
      <c r="P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",99)),694,99)))</f>
        <v/>
      </c>
      <c r="Q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",99)),793,99)))</f>
        <v/>
      </c>
      <c r="R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",99)),892,99)))</f>
        <v/>
      </c>
      <c r="S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",99)),991,99)))</f>
        <v/>
      </c>
      <c r="T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",99)),1090,99)))</f>
        <v/>
      </c>
      <c r="U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",99)),1189,99)))</f>
        <v/>
      </c>
      <c r="V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",99)),1288,99)))</f>
        <v/>
      </c>
      <c r="W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",99)),1387,99)))</f>
        <v/>
      </c>
      <c r="X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",99)),1486,99)))</f>
        <v/>
      </c>
      <c r="Y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",99)),1585,99)))</f>
        <v/>
      </c>
      <c r="Z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",99)),1684,99)))</f>
        <v/>
      </c>
      <c r="AA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",99)),1783,99)))</f>
        <v/>
      </c>
      <c r="AB244" s="1">
        <f>IF($B244="","",TRIM(MID(SUBSTITUTE(TRIM(SUBSTITUTE(SUBSTITUTE(SUBSTITUTE(SUBSTITUTE(SUBSTITUTE(SUBSTITUTE(SUBSTITUTE(SUBSTITUTE(SUBSTITUTE(SUBSTITUTE(SUBSTITUTE(SUBSTITUTE(SUBSTITUTE(SUBSTITUTE(TRIM($B244&amp;""),CHAR(10),"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",REPT(" ",99)),1882,99)))</f>
        <v/>
      </c>
    </row>
    <row r="245" hidden="1" ht="14.25" customHeight="1">
      <c r="A245" s="4">
        <f>IF(OR($B245="",$C245=""),"",IFERROR(INDEX('5_ACOMPANHAMENTO'!$A$3:$A$4922,MATCH(1,INDEX(('5_ACOMPANHAMENTO'!$AD$3:$AD$4922=TRIM($C245&amp;""))*('5_ACOMPANHAMENTO'!$AC$3:$AC$4922&lt;&gt;"")*((((I245&lt;&gt;"")*ISNUMBER(SEARCH("|"&amp;I245&amp;"|",'5_ACOMPANHAMENTO'!$AC$3:$AC$4922)))+((J245&lt;&gt;"")*ISNUMBER(SEARCH("|"&amp;J245&amp;"|",'5_ACOMPANHAMENTO'!$AC$3:$AC$4922)))+((K245&lt;&gt;"")*ISNUMBER(SEARCH("|"&amp;K245&amp;"|",'5_ACOMPANHAMENTO'!$AC$3:$AC$4922)))+((L245&lt;&gt;"")*ISNUMBER(SEARCH("|"&amp;L245&amp;"|",'5_ACOMPANHAMENTO'!$AC$3:$AC$4922)))+((M245&lt;&gt;"")*ISNUMBER(SEARCH("|"&amp;M245&amp;"|",'5_ACOMPANHAMENTO'!$AC$3:$AC$4922)))+((N245&lt;&gt;"")*ISNUMBER(SEARCH("|"&amp;N245&amp;"|",'5_ACOMPANHAMENTO'!$AC$3:$AC$4922)))+((O245&lt;&gt;"")*ISNUMBER(SEARCH("|"&amp;O245&amp;"|",'5_ACOMPANHAMENTO'!$AC$3:$AC$4922)))+((P245&lt;&gt;"")*ISNUMBER(SEARCH("|"&amp;P245&amp;"|",'5_ACOMPANHAMENTO'!$AC$3:$AC$4922)))+((Q245&lt;&gt;"")*ISNUMBER(SEARCH("|"&amp;Q245&amp;"|",'5_ACOMPANHAMENTO'!$AC$3:$AC$4922)))+((R245&lt;&gt;"")*ISNUMBER(SEARCH("|"&amp;R245&amp;"|",'5_ACOMPANHAMENTO'!$AC$3:$AC$4922)))+((S245&lt;&gt;"")*ISNUMBER(SEARCH("|"&amp;S245&amp;"|",'5_ACOMPANHAMENTO'!$AC$3:$AC$4922)))+((T245&lt;&gt;"")*ISNUMBER(SEARCH("|"&amp;T245&amp;"|",'5_ACOMPANHAMENTO'!$AC$3:$AC$4922)))+((U245&lt;&gt;"")*ISNUMBER(SEARCH("|"&amp;U245&amp;"|",'5_ACOMPANHAMENTO'!$AC$3:$AC$4922)))+((V245&lt;&gt;"")*ISNUMBER(SEARCH("|"&amp;V245&amp;"|",'5_ACOMPANHAMENTO'!$AC$3:$AC$4922)))+((W245&lt;&gt;"")*ISNUMBER(SEARCH("|"&amp;W245&amp;"|",'5_ACOMPANHAMENTO'!$AC$3:$AC$4922)))+((X245&lt;&gt;"")*ISNUMBER(SEARCH("|"&amp;X245&amp;"|",'5_ACOMPANHAMENTO'!$AC$3:$AC$4922)))+((Y245&lt;&gt;"")*ISNUMBER(SEARCH("|"&amp;Y245&amp;"|",'5_ACOMPANHAMENTO'!$AC$3:$AC$4922)))+((Z245&lt;&gt;"")*ISNUMBER(SEARCH("|"&amp;Z245&amp;"|",'5_ACOMPANHAMENTO'!$AC$3:$AC$4922)))+((AA245&lt;&gt;"")*ISNUMBER(SEARCH("|"&amp;AA245&amp;"|",'5_ACOMPANHAMENTO'!$AC$3:$AC$4922)))+((AB245&lt;&gt;"")*ISNUMBER(SEARCH("|"&amp;AB245&amp;"|",'5_ACOMPANHAMENTO'!$AC$3:$AC$4922))))&gt;0),0),0)),""))</f>
        <v/>
      </c>
      <c r="B245" s="10" t="inlineStr">
        <is>
          <t>10149,10150,10151,10152,10153,10157</t>
        </is>
      </c>
      <c r="C245" s="23" t="inlineStr">
        <is>
          <t xml:space="preserve">SECCIONADORA 11 </t>
        </is>
      </c>
      <c r="D245" s="4">
        <f>IF(OR($B245="",$C245=""),"",IFERROR(SUMPRODUCT(--(('5_ACOMPANHAMENTO'!$AD$3:$AD$4922=TRIM($C245&amp;""))*('5_ACOMPANHAMENTO'!$AC$3:$AC$4922&lt;&gt;"")*((((I245&lt;&gt;"")*ISNUMBER(SEARCH("|"&amp;I245&amp;"|",'5_ACOMPANHAMENTO'!$AC$3:$AC$4922)))+((J245&lt;&gt;"")*ISNUMBER(SEARCH("|"&amp;J245&amp;"|",'5_ACOMPANHAMENTO'!$AC$3:$AC$4922)))+((K245&lt;&gt;"")*ISNUMBER(SEARCH("|"&amp;K245&amp;"|",'5_ACOMPANHAMENTO'!$AC$3:$AC$4922)))+((L245&lt;&gt;"")*ISNUMBER(SEARCH("|"&amp;L245&amp;"|",'5_ACOMPANHAMENTO'!$AC$3:$AC$4922)))+((M245&lt;&gt;"")*ISNUMBER(SEARCH("|"&amp;M245&amp;"|",'5_ACOMPANHAMENTO'!$AC$3:$AC$4922)))+((N245&lt;&gt;"")*ISNUMBER(SEARCH("|"&amp;N245&amp;"|",'5_ACOMPANHAMENTO'!$AC$3:$AC$4922)))+((O245&lt;&gt;"")*ISNUMBER(SEARCH("|"&amp;O245&amp;"|",'5_ACOMPANHAMENTO'!$AC$3:$AC$4922)))+((P245&lt;&gt;"")*ISNUMBER(SEARCH("|"&amp;P245&amp;"|",'5_ACOMPANHAMENTO'!$AC$3:$AC$4922)))+((Q245&lt;&gt;"")*ISNUMBER(SEARCH("|"&amp;Q245&amp;"|",'5_ACOMPANHAMENTO'!$AC$3:$AC$4922)))+((R245&lt;&gt;"")*ISNUMBER(SEARCH("|"&amp;R245&amp;"|",'5_ACOMPANHAMENTO'!$AC$3:$AC$4922)))+((S245&lt;&gt;"")*ISNUMBER(SEARCH("|"&amp;S245&amp;"|",'5_ACOMPANHAMENTO'!$AC$3:$AC$4922)))+((T245&lt;&gt;"")*ISNUMBER(SEARCH("|"&amp;T245&amp;"|",'5_ACOMPANHAMENTO'!$AC$3:$AC$4922)))+((U245&lt;&gt;"")*ISNUMBER(SEARCH("|"&amp;U245&amp;"|",'5_ACOMPANHAMENTO'!$AC$3:$AC$4922)))+((V245&lt;&gt;"")*ISNUMBER(SEARCH("|"&amp;V245&amp;"|",'5_ACOMPANHAMENTO'!$AC$3:$AC$4922)))+((W245&lt;&gt;"")*ISNUMBER(SEARCH("|"&amp;W245&amp;"|",'5_ACOMPANHAMENTO'!$AC$3:$AC$4922)))+((X245&lt;&gt;"")*ISNUMBER(SEARCH("|"&amp;X245&amp;"|",'5_ACOMPANHAMENTO'!$AC$3:$AC$4922)))+((Y245&lt;&gt;"")*ISNUMBER(SEARCH("|"&amp;Y245&amp;"|",'5_ACOMPANHAMENTO'!$AC$3:$AC$4922)))+((Z245&lt;&gt;"")*ISNUMBER(SEARCH("|"&amp;Z245&amp;"|",'5_ACOMPANHAMENTO'!$AC$3:$AC$4922)))+((AA245&lt;&gt;"")*ISNUMBER(SEARCH("|"&amp;AA245&amp;"|",'5_ACOMPANHAMENTO'!$AC$3:$AC$4922)))+((AB245&lt;&gt;"")*ISNUMBER(SEARCH("|"&amp;AB245&amp;"|",'5_ACOMPANHAMENTO'!$AC$3:$AC$4922))))&gt;0)),'5_ACOMPANHAMENTO'!$J$3:$J$4922),0))</f>
        <v/>
      </c>
      <c r="E245" s="4">
        <f>IF(G245=0,"FINALIZADO",IF(TODAY()&gt;A245,"ATRASADO "&amp;TODAY()-A245&amp;" DIAS","ADIANTADO "&amp;A245-TODAY()&amp;" DIAS"))</f>
        <v/>
      </c>
      <c r="F245" s="7">
        <f>IF(OR($B245="",$C245=""),"",IFERROR(SUMPRODUCT(--(('5_ACOMPANHAMENTO'!$AD$3:$AD$4922=TRIM($C245&amp;""))*('5_ACOMPANHAMENTO'!$AC$3:$AC$4922&lt;&gt;"")*((((I245&lt;&gt;"")*ISNUMBER(SEARCH("|"&amp;I245&amp;"|",'5_ACOMPANHAMENTO'!$AC$3:$AC$4922)))+((J245&lt;&gt;"")*ISNUMBER(SEARCH("|"&amp;J245&amp;"|",'5_ACOMPANHAMENTO'!$AC$3:$AC$4922)))+((K245&lt;&gt;"")*ISNUMBER(SEARCH("|"&amp;K245&amp;"|",'5_ACOMPANHAMENTO'!$AC$3:$AC$4922)))+((L245&lt;&gt;"")*ISNUMBER(SEARCH("|"&amp;L245&amp;"|",'5_ACOMPANHAMENTO'!$AC$3:$AC$4922)))+((M245&lt;&gt;"")*ISNUMBER(SEARCH("|"&amp;M245&amp;"|",'5_ACOMPANHAMENTO'!$AC$3:$AC$4922)))+((N245&lt;&gt;"")*ISNUMBER(SEARCH("|"&amp;N245&amp;"|",'5_ACOMPANHAMENTO'!$AC$3:$AC$4922)))+((O245&lt;&gt;"")*ISNUMBER(SEARCH("|"&amp;O245&amp;"|",'5_ACOMPANHAMENTO'!$AC$3:$AC$4922)))+((P245&lt;&gt;"")*ISNUMBER(SEARCH("|"&amp;P245&amp;"|",'5_ACOMPANHAMENTO'!$AC$3:$AC$4922)))+((Q245&lt;&gt;"")*ISNUMBER(SEARCH("|"&amp;Q245&amp;"|",'5_ACOMPANHAMENTO'!$AC$3:$AC$4922)))+((R245&lt;&gt;"")*ISNUMBER(SEARCH("|"&amp;R245&amp;"|",'5_ACOMPANHAMENTO'!$AC$3:$AC$4922)))+((S245&lt;&gt;"")*ISNUMBER(SEARCH("|"&amp;S245&amp;"|",'5_ACOMPANHAMENTO'!$AC$3:$AC$4922)))+((T245&lt;&gt;"")*ISNUMBER(SEARCH("|"&amp;T245&amp;"|",'5_ACOMPANHAMENTO'!$AC$3:$AC$4922)))+((U245&lt;&gt;"")*ISNUMBER(SEARCH("|"&amp;U245&amp;"|",'5_ACOMPANHAMENTO'!$AC$3:$AC$4922)))+((V245&lt;&gt;"")*ISNUMBER(SEARCH("|"&amp;V245&amp;"|",'5_ACOMPANHAMENTO'!$AC$3:$AC$4922)))+((W245&lt;&gt;"")*ISNUMBER(SEARCH("|"&amp;W245&amp;"|",'5_ACOMPANHAMENTO'!$AC$3:$AC$4922)))+((X245&lt;&gt;"")*ISNUMBER(SEARCH("|"&amp;X245&amp;"|",'5_ACOMPANHAMENTO'!$AC$3:$AC$4922)))+((Y245&lt;&gt;"")*ISNUMBER(SEARCH("|"&amp;Y245&amp;"|",'5_ACOMPANHAMENTO'!$AC$3:$AC$4922)))+((Z245&lt;&gt;"")*ISNUMBER(SEARCH("|"&amp;Z245&amp;"|",'5_ACOMPANHAMENTO'!$AC$3:$AC$4922)))+((AA245&lt;&gt;"")*ISNUMBER(SEARCH("|"&amp;AA245&amp;"|",'5_ACOMPANHAMENTO'!$AC$3:$AC$4922)))+((AB245&lt;&gt;"")*ISNUMBER(SEARCH("|"&amp;AB245&amp;"|",'5_ACOMPANHAMENTO'!$AC$3:$AC$4922))))&gt;0)),'5_ACOMPANHAMENTO'!$O$3:$O$4922),0))</f>
        <v/>
      </c>
      <c r="G245" s="7">
        <f>IF(OR($B245="",$C245=""),"",D245-F245)</f>
        <v/>
      </c>
      <c r="H245">
        <f>IF(OR($B245="",$C245=""),"",TRIM($B245&amp;"")&amp;"|"&amp;TRIM($C245&amp;""))</f>
        <v/>
      </c>
      <c r="I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",99)),1,99)))</f>
        <v/>
      </c>
      <c r="J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",99)),100,99)))</f>
        <v/>
      </c>
      <c r="K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",99)),199,99)))</f>
        <v/>
      </c>
      <c r="L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",99)),298,99)))</f>
        <v/>
      </c>
      <c r="M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",99)),397,99)))</f>
        <v/>
      </c>
      <c r="N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",99)),496,99)))</f>
        <v/>
      </c>
      <c r="O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",99)),595,99)))</f>
        <v/>
      </c>
      <c r="P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",99)),694,99)))</f>
        <v/>
      </c>
      <c r="Q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",99)),793,99)))</f>
        <v/>
      </c>
      <c r="R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",99)),892,99)))</f>
        <v/>
      </c>
      <c r="S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",99)),991,99)))</f>
        <v/>
      </c>
      <c r="T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",99)),1090,99)))</f>
        <v/>
      </c>
      <c r="U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",99)),1189,99)))</f>
        <v/>
      </c>
      <c r="V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",99)),1288,99)))</f>
        <v/>
      </c>
      <c r="W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",99)),1387,99)))</f>
        <v/>
      </c>
      <c r="X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",99)),1486,99)))</f>
        <v/>
      </c>
      <c r="Y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",99)),1585,99)))</f>
        <v/>
      </c>
      <c r="Z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",99)),1684,99)))</f>
        <v/>
      </c>
      <c r="AA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",99)),1783,99)))</f>
        <v/>
      </c>
      <c r="AB245" s="1">
        <f>IF($B245="","",TRIM(MID(SUBSTITUTE(TRIM(SUBSTITUTE(SUBSTITUTE(SUBSTITUTE(SUBSTITUTE(SUBSTITUTE(SUBSTITUTE(SUBSTITUTE(SUBSTITUTE(SUBSTITUTE(SUBSTITUTE(SUBSTITUTE(SUBSTITUTE(SUBSTITUTE(SUBSTITUTE(TRIM($B245&amp;""),CHAR(10),"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",REPT(" ",99)),1882,99)))</f>
        <v/>
      </c>
    </row>
    <row r="246" hidden="1" ht="14.25" customHeight="1">
      <c r="A246" s="4">
        <f>IF(OR($B246="",$C246=""),"",IFERROR(INDEX('5_ACOMPANHAMENTO'!$A$3:$A$4922,MATCH(1,INDEX(('5_ACOMPANHAMENTO'!$AD$3:$AD$4922=TRIM($C246&amp;""))*('5_ACOMPANHAMENTO'!$AC$3:$AC$4922&lt;&gt;"")*((((I246&lt;&gt;"")*ISNUMBER(SEARCH("|"&amp;I246&amp;"|",'5_ACOMPANHAMENTO'!$AC$3:$AC$4922)))+((J246&lt;&gt;"")*ISNUMBER(SEARCH("|"&amp;J246&amp;"|",'5_ACOMPANHAMENTO'!$AC$3:$AC$4922)))+((K246&lt;&gt;"")*ISNUMBER(SEARCH("|"&amp;K246&amp;"|",'5_ACOMPANHAMENTO'!$AC$3:$AC$4922)))+((L246&lt;&gt;"")*ISNUMBER(SEARCH("|"&amp;L246&amp;"|",'5_ACOMPANHAMENTO'!$AC$3:$AC$4922)))+((M246&lt;&gt;"")*ISNUMBER(SEARCH("|"&amp;M246&amp;"|",'5_ACOMPANHAMENTO'!$AC$3:$AC$4922)))+((N246&lt;&gt;"")*ISNUMBER(SEARCH("|"&amp;N246&amp;"|",'5_ACOMPANHAMENTO'!$AC$3:$AC$4922)))+((O246&lt;&gt;"")*ISNUMBER(SEARCH("|"&amp;O246&amp;"|",'5_ACOMPANHAMENTO'!$AC$3:$AC$4922)))+((P246&lt;&gt;"")*ISNUMBER(SEARCH("|"&amp;P246&amp;"|",'5_ACOMPANHAMENTO'!$AC$3:$AC$4922)))+((Q246&lt;&gt;"")*ISNUMBER(SEARCH("|"&amp;Q246&amp;"|",'5_ACOMPANHAMENTO'!$AC$3:$AC$4922)))+((R246&lt;&gt;"")*ISNUMBER(SEARCH("|"&amp;R246&amp;"|",'5_ACOMPANHAMENTO'!$AC$3:$AC$4922)))+((S246&lt;&gt;"")*ISNUMBER(SEARCH("|"&amp;S246&amp;"|",'5_ACOMPANHAMENTO'!$AC$3:$AC$4922)))+((T246&lt;&gt;"")*ISNUMBER(SEARCH("|"&amp;T246&amp;"|",'5_ACOMPANHAMENTO'!$AC$3:$AC$4922)))+((U246&lt;&gt;"")*ISNUMBER(SEARCH("|"&amp;U246&amp;"|",'5_ACOMPANHAMENTO'!$AC$3:$AC$4922)))+((V246&lt;&gt;"")*ISNUMBER(SEARCH("|"&amp;V246&amp;"|",'5_ACOMPANHAMENTO'!$AC$3:$AC$4922)))+((W246&lt;&gt;"")*ISNUMBER(SEARCH("|"&amp;W246&amp;"|",'5_ACOMPANHAMENTO'!$AC$3:$AC$4922)))+((X246&lt;&gt;"")*ISNUMBER(SEARCH("|"&amp;X246&amp;"|",'5_ACOMPANHAMENTO'!$AC$3:$AC$4922)))+((Y246&lt;&gt;"")*ISNUMBER(SEARCH("|"&amp;Y246&amp;"|",'5_ACOMPANHAMENTO'!$AC$3:$AC$4922)))+((Z246&lt;&gt;"")*ISNUMBER(SEARCH("|"&amp;Z246&amp;"|",'5_ACOMPANHAMENTO'!$AC$3:$AC$4922)))+((AA246&lt;&gt;"")*ISNUMBER(SEARCH("|"&amp;AA246&amp;"|",'5_ACOMPANHAMENTO'!$AC$3:$AC$4922)))+((AB246&lt;&gt;"")*ISNUMBER(SEARCH("|"&amp;AB246&amp;"|",'5_ACOMPANHAMENTO'!$AC$3:$AC$4922))))&gt;0),0),0)),""))</f>
        <v/>
      </c>
      <c r="B246" s="10" t="n">
        <v>10180.10148</v>
      </c>
      <c r="C246" s="23" t="inlineStr">
        <is>
          <t xml:space="preserve">SECCIONADORA 11 </t>
        </is>
      </c>
      <c r="D246" s="4">
        <f>IF(OR($B246="",$C246=""),"",IFERROR(SUMPRODUCT(--(('5_ACOMPANHAMENTO'!$AD$3:$AD$4922=TRIM($C246&amp;""))*('5_ACOMPANHAMENTO'!$AC$3:$AC$4922&lt;&gt;"")*((((I246&lt;&gt;"")*ISNUMBER(SEARCH("|"&amp;I246&amp;"|",'5_ACOMPANHAMENTO'!$AC$3:$AC$4922)))+((J246&lt;&gt;"")*ISNUMBER(SEARCH("|"&amp;J246&amp;"|",'5_ACOMPANHAMENTO'!$AC$3:$AC$4922)))+((K246&lt;&gt;"")*ISNUMBER(SEARCH("|"&amp;K246&amp;"|",'5_ACOMPANHAMENTO'!$AC$3:$AC$4922)))+((L246&lt;&gt;"")*ISNUMBER(SEARCH("|"&amp;L246&amp;"|",'5_ACOMPANHAMENTO'!$AC$3:$AC$4922)))+((M246&lt;&gt;"")*ISNUMBER(SEARCH("|"&amp;M246&amp;"|",'5_ACOMPANHAMENTO'!$AC$3:$AC$4922)))+((N246&lt;&gt;"")*ISNUMBER(SEARCH("|"&amp;N246&amp;"|",'5_ACOMPANHAMENTO'!$AC$3:$AC$4922)))+((O246&lt;&gt;"")*ISNUMBER(SEARCH("|"&amp;O246&amp;"|",'5_ACOMPANHAMENTO'!$AC$3:$AC$4922)))+((P246&lt;&gt;"")*ISNUMBER(SEARCH("|"&amp;P246&amp;"|",'5_ACOMPANHAMENTO'!$AC$3:$AC$4922)))+((Q246&lt;&gt;"")*ISNUMBER(SEARCH("|"&amp;Q246&amp;"|",'5_ACOMPANHAMENTO'!$AC$3:$AC$4922)))+((R246&lt;&gt;"")*ISNUMBER(SEARCH("|"&amp;R246&amp;"|",'5_ACOMPANHAMENTO'!$AC$3:$AC$4922)))+((S246&lt;&gt;"")*ISNUMBER(SEARCH("|"&amp;S246&amp;"|",'5_ACOMPANHAMENTO'!$AC$3:$AC$4922)))+((T246&lt;&gt;"")*ISNUMBER(SEARCH("|"&amp;T246&amp;"|",'5_ACOMPANHAMENTO'!$AC$3:$AC$4922)))+((U246&lt;&gt;"")*ISNUMBER(SEARCH("|"&amp;U246&amp;"|",'5_ACOMPANHAMENTO'!$AC$3:$AC$4922)))+((V246&lt;&gt;"")*ISNUMBER(SEARCH("|"&amp;V246&amp;"|",'5_ACOMPANHAMENTO'!$AC$3:$AC$4922)))+((W246&lt;&gt;"")*ISNUMBER(SEARCH("|"&amp;W246&amp;"|",'5_ACOMPANHAMENTO'!$AC$3:$AC$4922)))+((X246&lt;&gt;"")*ISNUMBER(SEARCH("|"&amp;X246&amp;"|",'5_ACOMPANHAMENTO'!$AC$3:$AC$4922)))+((Y246&lt;&gt;"")*ISNUMBER(SEARCH("|"&amp;Y246&amp;"|",'5_ACOMPANHAMENTO'!$AC$3:$AC$4922)))+((Z246&lt;&gt;"")*ISNUMBER(SEARCH("|"&amp;Z246&amp;"|",'5_ACOMPANHAMENTO'!$AC$3:$AC$4922)))+((AA246&lt;&gt;"")*ISNUMBER(SEARCH("|"&amp;AA246&amp;"|",'5_ACOMPANHAMENTO'!$AC$3:$AC$4922)))+((AB246&lt;&gt;"")*ISNUMBER(SEARCH("|"&amp;AB246&amp;"|",'5_ACOMPANHAMENTO'!$AC$3:$AC$4922))))&gt;0)),'5_ACOMPANHAMENTO'!$J$3:$J$4922),0))</f>
        <v/>
      </c>
      <c r="E246" s="4">
        <f>IF(G246=0,"FINALIZADO",IF(TODAY()&gt;A246,"ATRASADO "&amp;TODAY()-A246&amp;" DIAS","ADIANTADO "&amp;A246-TODAY()&amp;" DIAS"))</f>
        <v/>
      </c>
      <c r="F246" s="7">
        <f>IF(OR($B246="",$C246=""),"",IFERROR(SUMPRODUCT(--(('5_ACOMPANHAMENTO'!$AD$3:$AD$4922=TRIM($C246&amp;""))*('5_ACOMPANHAMENTO'!$AC$3:$AC$4922&lt;&gt;"")*((((I246&lt;&gt;"")*ISNUMBER(SEARCH("|"&amp;I246&amp;"|",'5_ACOMPANHAMENTO'!$AC$3:$AC$4922)))+((J246&lt;&gt;"")*ISNUMBER(SEARCH("|"&amp;J246&amp;"|",'5_ACOMPANHAMENTO'!$AC$3:$AC$4922)))+((K246&lt;&gt;"")*ISNUMBER(SEARCH("|"&amp;K246&amp;"|",'5_ACOMPANHAMENTO'!$AC$3:$AC$4922)))+((L246&lt;&gt;"")*ISNUMBER(SEARCH("|"&amp;L246&amp;"|",'5_ACOMPANHAMENTO'!$AC$3:$AC$4922)))+((M246&lt;&gt;"")*ISNUMBER(SEARCH("|"&amp;M246&amp;"|",'5_ACOMPANHAMENTO'!$AC$3:$AC$4922)))+((N246&lt;&gt;"")*ISNUMBER(SEARCH("|"&amp;N246&amp;"|",'5_ACOMPANHAMENTO'!$AC$3:$AC$4922)))+((O246&lt;&gt;"")*ISNUMBER(SEARCH("|"&amp;O246&amp;"|",'5_ACOMPANHAMENTO'!$AC$3:$AC$4922)))+((P246&lt;&gt;"")*ISNUMBER(SEARCH("|"&amp;P246&amp;"|",'5_ACOMPANHAMENTO'!$AC$3:$AC$4922)))+((Q246&lt;&gt;"")*ISNUMBER(SEARCH("|"&amp;Q246&amp;"|",'5_ACOMPANHAMENTO'!$AC$3:$AC$4922)))+((R246&lt;&gt;"")*ISNUMBER(SEARCH("|"&amp;R246&amp;"|",'5_ACOMPANHAMENTO'!$AC$3:$AC$4922)))+((S246&lt;&gt;"")*ISNUMBER(SEARCH("|"&amp;S246&amp;"|",'5_ACOMPANHAMENTO'!$AC$3:$AC$4922)))+((T246&lt;&gt;"")*ISNUMBER(SEARCH("|"&amp;T246&amp;"|",'5_ACOMPANHAMENTO'!$AC$3:$AC$4922)))+((U246&lt;&gt;"")*ISNUMBER(SEARCH("|"&amp;U246&amp;"|",'5_ACOMPANHAMENTO'!$AC$3:$AC$4922)))+((V246&lt;&gt;"")*ISNUMBER(SEARCH("|"&amp;V246&amp;"|",'5_ACOMPANHAMENTO'!$AC$3:$AC$4922)))+((W246&lt;&gt;"")*ISNUMBER(SEARCH("|"&amp;W246&amp;"|",'5_ACOMPANHAMENTO'!$AC$3:$AC$4922)))+((X246&lt;&gt;"")*ISNUMBER(SEARCH("|"&amp;X246&amp;"|",'5_ACOMPANHAMENTO'!$AC$3:$AC$4922)))+((Y246&lt;&gt;"")*ISNUMBER(SEARCH("|"&amp;Y246&amp;"|",'5_ACOMPANHAMENTO'!$AC$3:$AC$4922)))+((Z246&lt;&gt;"")*ISNUMBER(SEARCH("|"&amp;Z246&amp;"|",'5_ACOMPANHAMENTO'!$AC$3:$AC$4922)))+((AA246&lt;&gt;"")*ISNUMBER(SEARCH("|"&amp;AA246&amp;"|",'5_ACOMPANHAMENTO'!$AC$3:$AC$4922)))+((AB246&lt;&gt;"")*ISNUMBER(SEARCH("|"&amp;AB246&amp;"|",'5_ACOMPANHAMENTO'!$AC$3:$AC$4922))))&gt;0)),'5_ACOMPANHAMENTO'!$O$3:$O$4922),0))</f>
        <v/>
      </c>
      <c r="G246" s="7">
        <f>IF(OR($B246="",$C246=""),"",D246-F246)</f>
        <v/>
      </c>
      <c r="H246">
        <f>IF(OR($B246="",$C246=""),"",TRIM($B246&amp;"")&amp;"|"&amp;TRIM($C246&amp;""))</f>
        <v/>
      </c>
      <c r="I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",99)),1,99)))</f>
        <v/>
      </c>
      <c r="J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",99)),100,99)))</f>
        <v/>
      </c>
      <c r="K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",99)),199,99)))</f>
        <v/>
      </c>
      <c r="L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",99)),298,99)))</f>
        <v/>
      </c>
      <c r="M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",99)),397,99)))</f>
        <v/>
      </c>
      <c r="N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",99)),496,99)))</f>
        <v/>
      </c>
      <c r="O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",99)),595,99)))</f>
        <v/>
      </c>
      <c r="P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",99)),694,99)))</f>
        <v/>
      </c>
      <c r="Q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",99)),793,99)))</f>
        <v/>
      </c>
      <c r="R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",99)),892,99)))</f>
        <v/>
      </c>
      <c r="S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",99)),991,99)))</f>
        <v/>
      </c>
      <c r="T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",99)),1090,99)))</f>
        <v/>
      </c>
      <c r="U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",99)),1189,99)))</f>
        <v/>
      </c>
      <c r="V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",99)),1288,99)))</f>
        <v/>
      </c>
      <c r="W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",99)),1387,99)))</f>
        <v/>
      </c>
      <c r="X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",99)),1486,99)))</f>
        <v/>
      </c>
      <c r="Y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",99)),1585,99)))</f>
        <v/>
      </c>
      <c r="Z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",99)),1684,99)))</f>
        <v/>
      </c>
      <c r="AA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",99)),1783,99)))</f>
        <v/>
      </c>
      <c r="AB246" s="1">
        <f>IF($B246="","",TRIM(MID(SUBSTITUTE(TRIM(SUBSTITUTE(SUBSTITUTE(SUBSTITUTE(SUBSTITUTE(SUBSTITUTE(SUBSTITUTE(SUBSTITUTE(SUBSTITUTE(SUBSTITUTE(SUBSTITUTE(SUBSTITUTE(SUBSTITUTE(SUBSTITUTE(SUBSTITUTE(TRIM($B246&amp;""),CHAR(10),"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",REPT(" ",99)),1882,99)))</f>
        <v/>
      </c>
    </row>
    <row r="247" hidden="1" ht="14.25" customHeight="1">
      <c r="A247" s="4">
        <f>IF(OR($B247="",$C247=""),"",IFERROR(INDEX('5_ACOMPANHAMENTO'!$A$3:$A$4922,MATCH(1,INDEX(('5_ACOMPANHAMENTO'!$AD$3:$AD$4922=TRIM($C247&amp;""))*('5_ACOMPANHAMENTO'!$AC$3:$AC$4922&lt;&gt;"")*((((I247&lt;&gt;"")*ISNUMBER(SEARCH("|"&amp;I247&amp;"|",'5_ACOMPANHAMENTO'!$AC$3:$AC$4922)))+((J247&lt;&gt;"")*ISNUMBER(SEARCH("|"&amp;J247&amp;"|",'5_ACOMPANHAMENTO'!$AC$3:$AC$4922)))+((K247&lt;&gt;"")*ISNUMBER(SEARCH("|"&amp;K247&amp;"|",'5_ACOMPANHAMENTO'!$AC$3:$AC$4922)))+((L247&lt;&gt;"")*ISNUMBER(SEARCH("|"&amp;L247&amp;"|",'5_ACOMPANHAMENTO'!$AC$3:$AC$4922)))+((M247&lt;&gt;"")*ISNUMBER(SEARCH("|"&amp;M247&amp;"|",'5_ACOMPANHAMENTO'!$AC$3:$AC$4922)))+((N247&lt;&gt;"")*ISNUMBER(SEARCH("|"&amp;N247&amp;"|",'5_ACOMPANHAMENTO'!$AC$3:$AC$4922)))+((O247&lt;&gt;"")*ISNUMBER(SEARCH("|"&amp;O247&amp;"|",'5_ACOMPANHAMENTO'!$AC$3:$AC$4922)))+((P247&lt;&gt;"")*ISNUMBER(SEARCH("|"&amp;P247&amp;"|",'5_ACOMPANHAMENTO'!$AC$3:$AC$4922)))+((Q247&lt;&gt;"")*ISNUMBER(SEARCH("|"&amp;Q247&amp;"|",'5_ACOMPANHAMENTO'!$AC$3:$AC$4922)))+((R247&lt;&gt;"")*ISNUMBER(SEARCH("|"&amp;R247&amp;"|",'5_ACOMPANHAMENTO'!$AC$3:$AC$4922)))+((S247&lt;&gt;"")*ISNUMBER(SEARCH("|"&amp;S247&amp;"|",'5_ACOMPANHAMENTO'!$AC$3:$AC$4922)))+((T247&lt;&gt;"")*ISNUMBER(SEARCH("|"&amp;T247&amp;"|",'5_ACOMPANHAMENTO'!$AC$3:$AC$4922)))+((U247&lt;&gt;"")*ISNUMBER(SEARCH("|"&amp;U247&amp;"|",'5_ACOMPANHAMENTO'!$AC$3:$AC$4922)))+((V247&lt;&gt;"")*ISNUMBER(SEARCH("|"&amp;V247&amp;"|",'5_ACOMPANHAMENTO'!$AC$3:$AC$4922)))+((W247&lt;&gt;"")*ISNUMBER(SEARCH("|"&amp;W247&amp;"|",'5_ACOMPANHAMENTO'!$AC$3:$AC$4922)))+((X247&lt;&gt;"")*ISNUMBER(SEARCH("|"&amp;X247&amp;"|",'5_ACOMPANHAMENTO'!$AC$3:$AC$4922)))+((Y247&lt;&gt;"")*ISNUMBER(SEARCH("|"&amp;Y247&amp;"|",'5_ACOMPANHAMENTO'!$AC$3:$AC$4922)))+((Z247&lt;&gt;"")*ISNUMBER(SEARCH("|"&amp;Z247&amp;"|",'5_ACOMPANHAMENTO'!$AC$3:$AC$4922)))+((AA247&lt;&gt;"")*ISNUMBER(SEARCH("|"&amp;AA247&amp;"|",'5_ACOMPANHAMENTO'!$AC$3:$AC$4922)))+((AB247&lt;&gt;"")*ISNUMBER(SEARCH("|"&amp;AB247&amp;"|",'5_ACOMPANHAMENTO'!$AC$3:$AC$4922))))&gt;0),0),0)),""))</f>
        <v/>
      </c>
      <c r="B247" s="10" t="n">
        <v>10180.10148</v>
      </c>
      <c r="C247" s="23" t="inlineStr">
        <is>
          <t xml:space="preserve">SECCIONADORA 11 </t>
        </is>
      </c>
      <c r="D247" s="4">
        <f>IF(OR($B247="",$C247=""),"",IFERROR(SUMPRODUCT(--(('5_ACOMPANHAMENTO'!$AD$3:$AD$4922=TRIM($C247&amp;""))*('5_ACOMPANHAMENTO'!$AC$3:$AC$4922&lt;&gt;"")*((((I247&lt;&gt;"")*ISNUMBER(SEARCH("|"&amp;I247&amp;"|",'5_ACOMPANHAMENTO'!$AC$3:$AC$4922)))+((J247&lt;&gt;"")*ISNUMBER(SEARCH("|"&amp;J247&amp;"|",'5_ACOMPANHAMENTO'!$AC$3:$AC$4922)))+((K247&lt;&gt;"")*ISNUMBER(SEARCH("|"&amp;K247&amp;"|",'5_ACOMPANHAMENTO'!$AC$3:$AC$4922)))+((L247&lt;&gt;"")*ISNUMBER(SEARCH("|"&amp;L247&amp;"|",'5_ACOMPANHAMENTO'!$AC$3:$AC$4922)))+((M247&lt;&gt;"")*ISNUMBER(SEARCH("|"&amp;M247&amp;"|",'5_ACOMPANHAMENTO'!$AC$3:$AC$4922)))+((N247&lt;&gt;"")*ISNUMBER(SEARCH("|"&amp;N247&amp;"|",'5_ACOMPANHAMENTO'!$AC$3:$AC$4922)))+((O247&lt;&gt;"")*ISNUMBER(SEARCH("|"&amp;O247&amp;"|",'5_ACOMPANHAMENTO'!$AC$3:$AC$4922)))+((P247&lt;&gt;"")*ISNUMBER(SEARCH("|"&amp;P247&amp;"|",'5_ACOMPANHAMENTO'!$AC$3:$AC$4922)))+((Q247&lt;&gt;"")*ISNUMBER(SEARCH("|"&amp;Q247&amp;"|",'5_ACOMPANHAMENTO'!$AC$3:$AC$4922)))+((R247&lt;&gt;"")*ISNUMBER(SEARCH("|"&amp;R247&amp;"|",'5_ACOMPANHAMENTO'!$AC$3:$AC$4922)))+((S247&lt;&gt;"")*ISNUMBER(SEARCH("|"&amp;S247&amp;"|",'5_ACOMPANHAMENTO'!$AC$3:$AC$4922)))+((T247&lt;&gt;"")*ISNUMBER(SEARCH("|"&amp;T247&amp;"|",'5_ACOMPANHAMENTO'!$AC$3:$AC$4922)))+((U247&lt;&gt;"")*ISNUMBER(SEARCH("|"&amp;U247&amp;"|",'5_ACOMPANHAMENTO'!$AC$3:$AC$4922)))+((V247&lt;&gt;"")*ISNUMBER(SEARCH("|"&amp;V247&amp;"|",'5_ACOMPANHAMENTO'!$AC$3:$AC$4922)))+((W247&lt;&gt;"")*ISNUMBER(SEARCH("|"&amp;W247&amp;"|",'5_ACOMPANHAMENTO'!$AC$3:$AC$4922)))+((X247&lt;&gt;"")*ISNUMBER(SEARCH("|"&amp;X247&amp;"|",'5_ACOMPANHAMENTO'!$AC$3:$AC$4922)))+((Y247&lt;&gt;"")*ISNUMBER(SEARCH("|"&amp;Y247&amp;"|",'5_ACOMPANHAMENTO'!$AC$3:$AC$4922)))+((Z247&lt;&gt;"")*ISNUMBER(SEARCH("|"&amp;Z247&amp;"|",'5_ACOMPANHAMENTO'!$AC$3:$AC$4922)))+((AA247&lt;&gt;"")*ISNUMBER(SEARCH("|"&amp;AA247&amp;"|",'5_ACOMPANHAMENTO'!$AC$3:$AC$4922)))+((AB247&lt;&gt;"")*ISNUMBER(SEARCH("|"&amp;AB247&amp;"|",'5_ACOMPANHAMENTO'!$AC$3:$AC$4922))))&gt;0)),'5_ACOMPANHAMENTO'!$J$3:$J$4922),0))</f>
        <v/>
      </c>
      <c r="E247" s="4">
        <f>IF(G247=0,"FINALIZADO",IF(TODAY()&gt;A247,"ATRASADO "&amp;TODAY()-A247&amp;" DIAS","ADIANTADO "&amp;A247-TODAY()&amp;" DIAS"))</f>
        <v/>
      </c>
      <c r="F247" s="7">
        <f>IF(OR($B247="",$C247=""),"",IFERROR(SUMPRODUCT(--(('5_ACOMPANHAMENTO'!$AD$3:$AD$4922=TRIM($C247&amp;""))*('5_ACOMPANHAMENTO'!$AC$3:$AC$4922&lt;&gt;"")*((((I247&lt;&gt;"")*ISNUMBER(SEARCH("|"&amp;I247&amp;"|",'5_ACOMPANHAMENTO'!$AC$3:$AC$4922)))+((J247&lt;&gt;"")*ISNUMBER(SEARCH("|"&amp;J247&amp;"|",'5_ACOMPANHAMENTO'!$AC$3:$AC$4922)))+((K247&lt;&gt;"")*ISNUMBER(SEARCH("|"&amp;K247&amp;"|",'5_ACOMPANHAMENTO'!$AC$3:$AC$4922)))+((L247&lt;&gt;"")*ISNUMBER(SEARCH("|"&amp;L247&amp;"|",'5_ACOMPANHAMENTO'!$AC$3:$AC$4922)))+((M247&lt;&gt;"")*ISNUMBER(SEARCH("|"&amp;M247&amp;"|",'5_ACOMPANHAMENTO'!$AC$3:$AC$4922)))+((N247&lt;&gt;"")*ISNUMBER(SEARCH("|"&amp;N247&amp;"|",'5_ACOMPANHAMENTO'!$AC$3:$AC$4922)))+((O247&lt;&gt;"")*ISNUMBER(SEARCH("|"&amp;O247&amp;"|",'5_ACOMPANHAMENTO'!$AC$3:$AC$4922)))+((P247&lt;&gt;"")*ISNUMBER(SEARCH("|"&amp;P247&amp;"|",'5_ACOMPANHAMENTO'!$AC$3:$AC$4922)))+((Q247&lt;&gt;"")*ISNUMBER(SEARCH("|"&amp;Q247&amp;"|",'5_ACOMPANHAMENTO'!$AC$3:$AC$4922)))+((R247&lt;&gt;"")*ISNUMBER(SEARCH("|"&amp;R247&amp;"|",'5_ACOMPANHAMENTO'!$AC$3:$AC$4922)))+((S247&lt;&gt;"")*ISNUMBER(SEARCH("|"&amp;S247&amp;"|",'5_ACOMPANHAMENTO'!$AC$3:$AC$4922)))+((T247&lt;&gt;"")*ISNUMBER(SEARCH("|"&amp;T247&amp;"|",'5_ACOMPANHAMENTO'!$AC$3:$AC$4922)))+((U247&lt;&gt;"")*ISNUMBER(SEARCH("|"&amp;U247&amp;"|",'5_ACOMPANHAMENTO'!$AC$3:$AC$4922)))+((V247&lt;&gt;"")*ISNUMBER(SEARCH("|"&amp;V247&amp;"|",'5_ACOMPANHAMENTO'!$AC$3:$AC$4922)))+((W247&lt;&gt;"")*ISNUMBER(SEARCH("|"&amp;W247&amp;"|",'5_ACOMPANHAMENTO'!$AC$3:$AC$4922)))+((X247&lt;&gt;"")*ISNUMBER(SEARCH("|"&amp;X247&amp;"|",'5_ACOMPANHAMENTO'!$AC$3:$AC$4922)))+((Y247&lt;&gt;"")*ISNUMBER(SEARCH("|"&amp;Y247&amp;"|",'5_ACOMPANHAMENTO'!$AC$3:$AC$4922)))+((Z247&lt;&gt;"")*ISNUMBER(SEARCH("|"&amp;Z247&amp;"|",'5_ACOMPANHAMENTO'!$AC$3:$AC$4922)))+((AA247&lt;&gt;"")*ISNUMBER(SEARCH("|"&amp;AA247&amp;"|",'5_ACOMPANHAMENTO'!$AC$3:$AC$4922)))+((AB247&lt;&gt;"")*ISNUMBER(SEARCH("|"&amp;AB247&amp;"|",'5_ACOMPANHAMENTO'!$AC$3:$AC$4922))))&gt;0)),'5_ACOMPANHAMENTO'!$O$3:$O$4922),0))</f>
        <v/>
      </c>
      <c r="G247" s="7">
        <f>IF(OR($B247="",$C247=""),"",D247-F247)</f>
        <v/>
      </c>
      <c r="H247">
        <f>IF(OR($B247="",$C247=""),"",TRIM($B247&amp;"")&amp;"|"&amp;TRIM($C247&amp;""))</f>
        <v/>
      </c>
      <c r="I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",99)),1,99)))</f>
        <v/>
      </c>
      <c r="J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",99)),100,99)))</f>
        <v/>
      </c>
      <c r="K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",99)),199,99)))</f>
        <v/>
      </c>
      <c r="L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",99)),298,99)))</f>
        <v/>
      </c>
      <c r="M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",99)),397,99)))</f>
        <v/>
      </c>
      <c r="N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",99)),496,99)))</f>
        <v/>
      </c>
      <c r="O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",99)),595,99)))</f>
        <v/>
      </c>
      <c r="P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",99)),694,99)))</f>
        <v/>
      </c>
      <c r="Q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",99)),793,99)))</f>
        <v/>
      </c>
      <c r="R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",99)),892,99)))</f>
        <v/>
      </c>
      <c r="S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",99)),991,99)))</f>
        <v/>
      </c>
      <c r="T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",99)),1090,99)))</f>
        <v/>
      </c>
      <c r="U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",99)),1189,99)))</f>
        <v/>
      </c>
      <c r="V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",99)),1288,99)))</f>
        <v/>
      </c>
      <c r="W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",99)),1387,99)))</f>
        <v/>
      </c>
      <c r="X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",99)),1486,99)))</f>
        <v/>
      </c>
      <c r="Y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",99)),1585,99)))</f>
        <v/>
      </c>
      <c r="Z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",99)),1684,99)))</f>
        <v/>
      </c>
      <c r="AA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",99)),1783,99)))</f>
        <v/>
      </c>
      <c r="AB247" s="1">
        <f>IF($B247="","",TRIM(MID(SUBSTITUTE(TRIM(SUBSTITUTE(SUBSTITUTE(SUBSTITUTE(SUBSTITUTE(SUBSTITUTE(SUBSTITUTE(SUBSTITUTE(SUBSTITUTE(SUBSTITUTE(SUBSTITUTE(SUBSTITUTE(SUBSTITUTE(SUBSTITUTE(SUBSTITUTE(TRIM($B247&amp;""),CHAR(10),"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",REPT(" ",99)),1882,99)))</f>
        <v/>
      </c>
    </row>
    <row r="248" hidden="1" ht="14.25" customHeight="1">
      <c r="A248" s="4">
        <f>IF(OR($B248="",$C248=""),"",IFERROR(INDEX('5_ACOMPANHAMENTO'!$A$3:$A$4922,MATCH(1,INDEX(('5_ACOMPANHAMENTO'!$AD$3:$AD$4922=TRIM($C248&amp;""))*('5_ACOMPANHAMENTO'!$AC$3:$AC$4922&lt;&gt;"")*((((I248&lt;&gt;"")*ISNUMBER(SEARCH("|"&amp;I248&amp;"|",'5_ACOMPANHAMENTO'!$AC$3:$AC$4922)))+((J248&lt;&gt;"")*ISNUMBER(SEARCH("|"&amp;J248&amp;"|",'5_ACOMPANHAMENTO'!$AC$3:$AC$4922)))+((K248&lt;&gt;"")*ISNUMBER(SEARCH("|"&amp;K248&amp;"|",'5_ACOMPANHAMENTO'!$AC$3:$AC$4922)))+((L248&lt;&gt;"")*ISNUMBER(SEARCH("|"&amp;L248&amp;"|",'5_ACOMPANHAMENTO'!$AC$3:$AC$4922)))+((M248&lt;&gt;"")*ISNUMBER(SEARCH("|"&amp;M248&amp;"|",'5_ACOMPANHAMENTO'!$AC$3:$AC$4922)))+((N248&lt;&gt;"")*ISNUMBER(SEARCH("|"&amp;N248&amp;"|",'5_ACOMPANHAMENTO'!$AC$3:$AC$4922)))+((O248&lt;&gt;"")*ISNUMBER(SEARCH("|"&amp;O248&amp;"|",'5_ACOMPANHAMENTO'!$AC$3:$AC$4922)))+((P248&lt;&gt;"")*ISNUMBER(SEARCH("|"&amp;P248&amp;"|",'5_ACOMPANHAMENTO'!$AC$3:$AC$4922)))+((Q248&lt;&gt;"")*ISNUMBER(SEARCH("|"&amp;Q248&amp;"|",'5_ACOMPANHAMENTO'!$AC$3:$AC$4922)))+((R248&lt;&gt;"")*ISNUMBER(SEARCH("|"&amp;R248&amp;"|",'5_ACOMPANHAMENTO'!$AC$3:$AC$4922)))+((S248&lt;&gt;"")*ISNUMBER(SEARCH("|"&amp;S248&amp;"|",'5_ACOMPANHAMENTO'!$AC$3:$AC$4922)))+((T248&lt;&gt;"")*ISNUMBER(SEARCH("|"&amp;T248&amp;"|",'5_ACOMPANHAMENTO'!$AC$3:$AC$4922)))+((U248&lt;&gt;"")*ISNUMBER(SEARCH("|"&amp;U248&amp;"|",'5_ACOMPANHAMENTO'!$AC$3:$AC$4922)))+((V248&lt;&gt;"")*ISNUMBER(SEARCH("|"&amp;V248&amp;"|",'5_ACOMPANHAMENTO'!$AC$3:$AC$4922)))+((W248&lt;&gt;"")*ISNUMBER(SEARCH("|"&amp;W248&amp;"|",'5_ACOMPANHAMENTO'!$AC$3:$AC$4922)))+((X248&lt;&gt;"")*ISNUMBER(SEARCH("|"&amp;X248&amp;"|",'5_ACOMPANHAMENTO'!$AC$3:$AC$4922)))+((Y248&lt;&gt;"")*ISNUMBER(SEARCH("|"&amp;Y248&amp;"|",'5_ACOMPANHAMENTO'!$AC$3:$AC$4922)))+((Z248&lt;&gt;"")*ISNUMBER(SEARCH("|"&amp;Z248&amp;"|",'5_ACOMPANHAMENTO'!$AC$3:$AC$4922)))+((AA248&lt;&gt;"")*ISNUMBER(SEARCH("|"&amp;AA248&amp;"|",'5_ACOMPANHAMENTO'!$AC$3:$AC$4922)))+((AB248&lt;&gt;"")*ISNUMBER(SEARCH("|"&amp;AB248&amp;"|",'5_ACOMPANHAMENTO'!$AC$3:$AC$4922))))&gt;0),0),0)),""))</f>
        <v/>
      </c>
      <c r="B248" s="10" t="n">
        <v>10180.10148</v>
      </c>
      <c r="C248" s="23" t="inlineStr">
        <is>
          <t xml:space="preserve">SECCIONADORA 11 </t>
        </is>
      </c>
      <c r="D248" s="4">
        <f>IF(OR($B248="",$C248=""),"",IFERROR(SUMPRODUCT(--(('5_ACOMPANHAMENTO'!$AD$3:$AD$4922=TRIM($C248&amp;""))*('5_ACOMPANHAMENTO'!$AC$3:$AC$4922&lt;&gt;"")*((((I248&lt;&gt;"")*ISNUMBER(SEARCH("|"&amp;I248&amp;"|",'5_ACOMPANHAMENTO'!$AC$3:$AC$4922)))+((J248&lt;&gt;"")*ISNUMBER(SEARCH("|"&amp;J248&amp;"|",'5_ACOMPANHAMENTO'!$AC$3:$AC$4922)))+((K248&lt;&gt;"")*ISNUMBER(SEARCH("|"&amp;K248&amp;"|",'5_ACOMPANHAMENTO'!$AC$3:$AC$4922)))+((L248&lt;&gt;"")*ISNUMBER(SEARCH("|"&amp;L248&amp;"|",'5_ACOMPANHAMENTO'!$AC$3:$AC$4922)))+((M248&lt;&gt;"")*ISNUMBER(SEARCH("|"&amp;M248&amp;"|",'5_ACOMPANHAMENTO'!$AC$3:$AC$4922)))+((N248&lt;&gt;"")*ISNUMBER(SEARCH("|"&amp;N248&amp;"|",'5_ACOMPANHAMENTO'!$AC$3:$AC$4922)))+((O248&lt;&gt;"")*ISNUMBER(SEARCH("|"&amp;O248&amp;"|",'5_ACOMPANHAMENTO'!$AC$3:$AC$4922)))+((P248&lt;&gt;"")*ISNUMBER(SEARCH("|"&amp;P248&amp;"|",'5_ACOMPANHAMENTO'!$AC$3:$AC$4922)))+((Q248&lt;&gt;"")*ISNUMBER(SEARCH("|"&amp;Q248&amp;"|",'5_ACOMPANHAMENTO'!$AC$3:$AC$4922)))+((R248&lt;&gt;"")*ISNUMBER(SEARCH("|"&amp;R248&amp;"|",'5_ACOMPANHAMENTO'!$AC$3:$AC$4922)))+((S248&lt;&gt;"")*ISNUMBER(SEARCH("|"&amp;S248&amp;"|",'5_ACOMPANHAMENTO'!$AC$3:$AC$4922)))+((T248&lt;&gt;"")*ISNUMBER(SEARCH("|"&amp;T248&amp;"|",'5_ACOMPANHAMENTO'!$AC$3:$AC$4922)))+((U248&lt;&gt;"")*ISNUMBER(SEARCH("|"&amp;U248&amp;"|",'5_ACOMPANHAMENTO'!$AC$3:$AC$4922)))+((V248&lt;&gt;"")*ISNUMBER(SEARCH("|"&amp;V248&amp;"|",'5_ACOMPANHAMENTO'!$AC$3:$AC$4922)))+((W248&lt;&gt;"")*ISNUMBER(SEARCH("|"&amp;W248&amp;"|",'5_ACOMPANHAMENTO'!$AC$3:$AC$4922)))+((X248&lt;&gt;"")*ISNUMBER(SEARCH("|"&amp;X248&amp;"|",'5_ACOMPANHAMENTO'!$AC$3:$AC$4922)))+((Y248&lt;&gt;"")*ISNUMBER(SEARCH("|"&amp;Y248&amp;"|",'5_ACOMPANHAMENTO'!$AC$3:$AC$4922)))+((Z248&lt;&gt;"")*ISNUMBER(SEARCH("|"&amp;Z248&amp;"|",'5_ACOMPANHAMENTO'!$AC$3:$AC$4922)))+((AA248&lt;&gt;"")*ISNUMBER(SEARCH("|"&amp;AA248&amp;"|",'5_ACOMPANHAMENTO'!$AC$3:$AC$4922)))+((AB248&lt;&gt;"")*ISNUMBER(SEARCH("|"&amp;AB248&amp;"|",'5_ACOMPANHAMENTO'!$AC$3:$AC$4922))))&gt;0)),'5_ACOMPANHAMENTO'!$J$3:$J$4922),0))</f>
        <v/>
      </c>
      <c r="E248" s="4">
        <f>IF(G248=0,"FINALIZADO",IF(TODAY()&gt;A248,"ATRASADO "&amp;TODAY()-A248&amp;" DIAS","ADIANTADO "&amp;A248-TODAY()&amp;" DIAS"))</f>
        <v/>
      </c>
      <c r="F248" s="7">
        <f>IF(OR($B248="",$C248=""),"",IFERROR(SUMPRODUCT(--(('5_ACOMPANHAMENTO'!$AD$3:$AD$4922=TRIM($C248&amp;""))*('5_ACOMPANHAMENTO'!$AC$3:$AC$4922&lt;&gt;"")*((((I248&lt;&gt;"")*ISNUMBER(SEARCH("|"&amp;I248&amp;"|",'5_ACOMPANHAMENTO'!$AC$3:$AC$4922)))+((J248&lt;&gt;"")*ISNUMBER(SEARCH("|"&amp;J248&amp;"|",'5_ACOMPANHAMENTO'!$AC$3:$AC$4922)))+((K248&lt;&gt;"")*ISNUMBER(SEARCH("|"&amp;K248&amp;"|",'5_ACOMPANHAMENTO'!$AC$3:$AC$4922)))+((L248&lt;&gt;"")*ISNUMBER(SEARCH("|"&amp;L248&amp;"|",'5_ACOMPANHAMENTO'!$AC$3:$AC$4922)))+((M248&lt;&gt;"")*ISNUMBER(SEARCH("|"&amp;M248&amp;"|",'5_ACOMPANHAMENTO'!$AC$3:$AC$4922)))+((N248&lt;&gt;"")*ISNUMBER(SEARCH("|"&amp;N248&amp;"|",'5_ACOMPANHAMENTO'!$AC$3:$AC$4922)))+((O248&lt;&gt;"")*ISNUMBER(SEARCH("|"&amp;O248&amp;"|",'5_ACOMPANHAMENTO'!$AC$3:$AC$4922)))+((P248&lt;&gt;"")*ISNUMBER(SEARCH("|"&amp;P248&amp;"|",'5_ACOMPANHAMENTO'!$AC$3:$AC$4922)))+((Q248&lt;&gt;"")*ISNUMBER(SEARCH("|"&amp;Q248&amp;"|",'5_ACOMPANHAMENTO'!$AC$3:$AC$4922)))+((R248&lt;&gt;"")*ISNUMBER(SEARCH("|"&amp;R248&amp;"|",'5_ACOMPANHAMENTO'!$AC$3:$AC$4922)))+((S248&lt;&gt;"")*ISNUMBER(SEARCH("|"&amp;S248&amp;"|",'5_ACOMPANHAMENTO'!$AC$3:$AC$4922)))+((T248&lt;&gt;"")*ISNUMBER(SEARCH("|"&amp;T248&amp;"|",'5_ACOMPANHAMENTO'!$AC$3:$AC$4922)))+((U248&lt;&gt;"")*ISNUMBER(SEARCH("|"&amp;U248&amp;"|",'5_ACOMPANHAMENTO'!$AC$3:$AC$4922)))+((V248&lt;&gt;"")*ISNUMBER(SEARCH("|"&amp;V248&amp;"|",'5_ACOMPANHAMENTO'!$AC$3:$AC$4922)))+((W248&lt;&gt;"")*ISNUMBER(SEARCH("|"&amp;W248&amp;"|",'5_ACOMPANHAMENTO'!$AC$3:$AC$4922)))+((X248&lt;&gt;"")*ISNUMBER(SEARCH("|"&amp;X248&amp;"|",'5_ACOMPANHAMENTO'!$AC$3:$AC$4922)))+((Y248&lt;&gt;"")*ISNUMBER(SEARCH("|"&amp;Y248&amp;"|",'5_ACOMPANHAMENTO'!$AC$3:$AC$4922)))+((Z248&lt;&gt;"")*ISNUMBER(SEARCH("|"&amp;Z248&amp;"|",'5_ACOMPANHAMENTO'!$AC$3:$AC$4922)))+((AA248&lt;&gt;"")*ISNUMBER(SEARCH("|"&amp;AA248&amp;"|",'5_ACOMPANHAMENTO'!$AC$3:$AC$4922)))+((AB248&lt;&gt;"")*ISNUMBER(SEARCH("|"&amp;AB248&amp;"|",'5_ACOMPANHAMENTO'!$AC$3:$AC$4922))))&gt;0)),'5_ACOMPANHAMENTO'!$O$3:$O$4922),0))</f>
        <v/>
      </c>
      <c r="G248" s="7">
        <f>IF(OR($B248="",$C248=""),"",D248-F248)</f>
        <v/>
      </c>
      <c r="H248">
        <f>IF(OR($B248="",$C248=""),"",TRIM($B248&amp;"")&amp;"|"&amp;TRIM($C248&amp;""))</f>
        <v/>
      </c>
      <c r="I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",99)),1,99)))</f>
        <v/>
      </c>
      <c r="J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",99)),100,99)))</f>
        <v/>
      </c>
      <c r="K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",99)),199,99)))</f>
        <v/>
      </c>
      <c r="L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",99)),298,99)))</f>
        <v/>
      </c>
      <c r="M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",99)),397,99)))</f>
        <v/>
      </c>
      <c r="N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",99)),496,99)))</f>
        <v/>
      </c>
      <c r="O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",99)),595,99)))</f>
        <v/>
      </c>
      <c r="P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",99)),694,99)))</f>
        <v/>
      </c>
      <c r="Q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",99)),793,99)))</f>
        <v/>
      </c>
      <c r="R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",99)),892,99)))</f>
        <v/>
      </c>
      <c r="S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",99)),991,99)))</f>
        <v/>
      </c>
      <c r="T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",99)),1090,99)))</f>
        <v/>
      </c>
      <c r="U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",99)),1189,99)))</f>
        <v/>
      </c>
      <c r="V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",99)),1288,99)))</f>
        <v/>
      </c>
      <c r="W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",99)),1387,99)))</f>
        <v/>
      </c>
      <c r="X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",99)),1486,99)))</f>
        <v/>
      </c>
      <c r="Y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",99)),1585,99)))</f>
        <v/>
      </c>
      <c r="Z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",99)),1684,99)))</f>
        <v/>
      </c>
      <c r="AA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",99)),1783,99)))</f>
        <v/>
      </c>
      <c r="AB248" s="1">
        <f>IF($B248="","",TRIM(MID(SUBSTITUTE(TRIM(SUBSTITUTE(SUBSTITUTE(SUBSTITUTE(SUBSTITUTE(SUBSTITUTE(SUBSTITUTE(SUBSTITUTE(SUBSTITUTE(SUBSTITUTE(SUBSTITUTE(SUBSTITUTE(SUBSTITUTE(SUBSTITUTE(SUBSTITUTE(TRIM($B248&amp;""),CHAR(10),"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",REPT(" ",99)),1882,99)))</f>
        <v/>
      </c>
    </row>
    <row r="249" hidden="1" ht="14.25" customHeight="1">
      <c r="A249" s="4">
        <f>IF(OR($B249="",$C249=""),"",IFERROR(INDEX('5_ACOMPANHAMENTO'!$A$3:$A$4922,MATCH(1,INDEX(('5_ACOMPANHAMENTO'!$AD$3:$AD$4922=TRIM($C249&amp;""))*('5_ACOMPANHAMENTO'!$AC$3:$AC$4922&lt;&gt;"")*((((I249&lt;&gt;"")*ISNUMBER(SEARCH("|"&amp;I249&amp;"|",'5_ACOMPANHAMENTO'!$AC$3:$AC$4922)))+((J249&lt;&gt;"")*ISNUMBER(SEARCH("|"&amp;J249&amp;"|",'5_ACOMPANHAMENTO'!$AC$3:$AC$4922)))+((K249&lt;&gt;"")*ISNUMBER(SEARCH("|"&amp;K249&amp;"|",'5_ACOMPANHAMENTO'!$AC$3:$AC$4922)))+((L249&lt;&gt;"")*ISNUMBER(SEARCH("|"&amp;L249&amp;"|",'5_ACOMPANHAMENTO'!$AC$3:$AC$4922)))+((M249&lt;&gt;"")*ISNUMBER(SEARCH("|"&amp;M249&amp;"|",'5_ACOMPANHAMENTO'!$AC$3:$AC$4922)))+((N249&lt;&gt;"")*ISNUMBER(SEARCH("|"&amp;N249&amp;"|",'5_ACOMPANHAMENTO'!$AC$3:$AC$4922)))+((O249&lt;&gt;"")*ISNUMBER(SEARCH("|"&amp;O249&amp;"|",'5_ACOMPANHAMENTO'!$AC$3:$AC$4922)))+((P249&lt;&gt;"")*ISNUMBER(SEARCH("|"&amp;P249&amp;"|",'5_ACOMPANHAMENTO'!$AC$3:$AC$4922)))+((Q249&lt;&gt;"")*ISNUMBER(SEARCH("|"&amp;Q249&amp;"|",'5_ACOMPANHAMENTO'!$AC$3:$AC$4922)))+((R249&lt;&gt;"")*ISNUMBER(SEARCH("|"&amp;R249&amp;"|",'5_ACOMPANHAMENTO'!$AC$3:$AC$4922)))+((S249&lt;&gt;"")*ISNUMBER(SEARCH("|"&amp;S249&amp;"|",'5_ACOMPANHAMENTO'!$AC$3:$AC$4922)))+((T249&lt;&gt;"")*ISNUMBER(SEARCH("|"&amp;T249&amp;"|",'5_ACOMPANHAMENTO'!$AC$3:$AC$4922)))+((U249&lt;&gt;"")*ISNUMBER(SEARCH("|"&amp;U249&amp;"|",'5_ACOMPANHAMENTO'!$AC$3:$AC$4922)))+((V249&lt;&gt;"")*ISNUMBER(SEARCH("|"&amp;V249&amp;"|",'5_ACOMPANHAMENTO'!$AC$3:$AC$4922)))+((W249&lt;&gt;"")*ISNUMBER(SEARCH("|"&amp;W249&amp;"|",'5_ACOMPANHAMENTO'!$AC$3:$AC$4922)))+((X249&lt;&gt;"")*ISNUMBER(SEARCH("|"&amp;X249&amp;"|",'5_ACOMPANHAMENTO'!$AC$3:$AC$4922)))+((Y249&lt;&gt;"")*ISNUMBER(SEARCH("|"&amp;Y249&amp;"|",'5_ACOMPANHAMENTO'!$AC$3:$AC$4922)))+((Z249&lt;&gt;"")*ISNUMBER(SEARCH("|"&amp;Z249&amp;"|",'5_ACOMPANHAMENTO'!$AC$3:$AC$4922)))+((AA249&lt;&gt;"")*ISNUMBER(SEARCH("|"&amp;AA249&amp;"|",'5_ACOMPANHAMENTO'!$AC$3:$AC$4922)))+((AB249&lt;&gt;"")*ISNUMBER(SEARCH("|"&amp;AB249&amp;"|",'5_ACOMPANHAMENTO'!$AC$3:$AC$4922))))&gt;0),0),0)),""))</f>
        <v/>
      </c>
      <c r="B249" s="10" t="n">
        <v>10180.10148</v>
      </c>
      <c r="C249" s="23" t="inlineStr">
        <is>
          <t xml:space="preserve">SECCIONADORA 11 </t>
        </is>
      </c>
      <c r="D249" s="4">
        <f>IF(OR($B249="",$C249=""),"",IFERROR(SUMPRODUCT(--(('5_ACOMPANHAMENTO'!$AD$3:$AD$4922=TRIM($C249&amp;""))*('5_ACOMPANHAMENTO'!$AC$3:$AC$4922&lt;&gt;"")*((((I249&lt;&gt;"")*ISNUMBER(SEARCH("|"&amp;I249&amp;"|",'5_ACOMPANHAMENTO'!$AC$3:$AC$4922)))+((J249&lt;&gt;"")*ISNUMBER(SEARCH("|"&amp;J249&amp;"|",'5_ACOMPANHAMENTO'!$AC$3:$AC$4922)))+((K249&lt;&gt;"")*ISNUMBER(SEARCH("|"&amp;K249&amp;"|",'5_ACOMPANHAMENTO'!$AC$3:$AC$4922)))+((L249&lt;&gt;"")*ISNUMBER(SEARCH("|"&amp;L249&amp;"|",'5_ACOMPANHAMENTO'!$AC$3:$AC$4922)))+((M249&lt;&gt;"")*ISNUMBER(SEARCH("|"&amp;M249&amp;"|",'5_ACOMPANHAMENTO'!$AC$3:$AC$4922)))+((N249&lt;&gt;"")*ISNUMBER(SEARCH("|"&amp;N249&amp;"|",'5_ACOMPANHAMENTO'!$AC$3:$AC$4922)))+((O249&lt;&gt;"")*ISNUMBER(SEARCH("|"&amp;O249&amp;"|",'5_ACOMPANHAMENTO'!$AC$3:$AC$4922)))+((P249&lt;&gt;"")*ISNUMBER(SEARCH("|"&amp;P249&amp;"|",'5_ACOMPANHAMENTO'!$AC$3:$AC$4922)))+((Q249&lt;&gt;"")*ISNUMBER(SEARCH("|"&amp;Q249&amp;"|",'5_ACOMPANHAMENTO'!$AC$3:$AC$4922)))+((R249&lt;&gt;"")*ISNUMBER(SEARCH("|"&amp;R249&amp;"|",'5_ACOMPANHAMENTO'!$AC$3:$AC$4922)))+((S249&lt;&gt;"")*ISNUMBER(SEARCH("|"&amp;S249&amp;"|",'5_ACOMPANHAMENTO'!$AC$3:$AC$4922)))+((T249&lt;&gt;"")*ISNUMBER(SEARCH("|"&amp;T249&amp;"|",'5_ACOMPANHAMENTO'!$AC$3:$AC$4922)))+((U249&lt;&gt;"")*ISNUMBER(SEARCH("|"&amp;U249&amp;"|",'5_ACOMPANHAMENTO'!$AC$3:$AC$4922)))+((V249&lt;&gt;"")*ISNUMBER(SEARCH("|"&amp;V249&amp;"|",'5_ACOMPANHAMENTO'!$AC$3:$AC$4922)))+((W249&lt;&gt;"")*ISNUMBER(SEARCH("|"&amp;W249&amp;"|",'5_ACOMPANHAMENTO'!$AC$3:$AC$4922)))+((X249&lt;&gt;"")*ISNUMBER(SEARCH("|"&amp;X249&amp;"|",'5_ACOMPANHAMENTO'!$AC$3:$AC$4922)))+((Y249&lt;&gt;"")*ISNUMBER(SEARCH("|"&amp;Y249&amp;"|",'5_ACOMPANHAMENTO'!$AC$3:$AC$4922)))+((Z249&lt;&gt;"")*ISNUMBER(SEARCH("|"&amp;Z249&amp;"|",'5_ACOMPANHAMENTO'!$AC$3:$AC$4922)))+((AA249&lt;&gt;"")*ISNUMBER(SEARCH("|"&amp;AA249&amp;"|",'5_ACOMPANHAMENTO'!$AC$3:$AC$4922)))+((AB249&lt;&gt;"")*ISNUMBER(SEARCH("|"&amp;AB249&amp;"|",'5_ACOMPANHAMENTO'!$AC$3:$AC$4922))))&gt;0)),'5_ACOMPANHAMENTO'!$J$3:$J$4922),0))</f>
        <v/>
      </c>
      <c r="E249" s="4">
        <f>IF(G249=0,"FINALIZADO",IF(TODAY()&gt;A249,"ATRASADO "&amp;TODAY()-A249&amp;" DIAS","ADIANTADO "&amp;A249-TODAY()&amp;" DIAS"))</f>
        <v/>
      </c>
      <c r="F249" s="7">
        <f>IF(OR($B249="",$C249=""),"",IFERROR(SUMPRODUCT(--(('5_ACOMPANHAMENTO'!$AD$3:$AD$4922=TRIM($C249&amp;""))*('5_ACOMPANHAMENTO'!$AC$3:$AC$4922&lt;&gt;"")*((((I249&lt;&gt;"")*ISNUMBER(SEARCH("|"&amp;I249&amp;"|",'5_ACOMPANHAMENTO'!$AC$3:$AC$4922)))+((J249&lt;&gt;"")*ISNUMBER(SEARCH("|"&amp;J249&amp;"|",'5_ACOMPANHAMENTO'!$AC$3:$AC$4922)))+((K249&lt;&gt;"")*ISNUMBER(SEARCH("|"&amp;K249&amp;"|",'5_ACOMPANHAMENTO'!$AC$3:$AC$4922)))+((L249&lt;&gt;"")*ISNUMBER(SEARCH("|"&amp;L249&amp;"|",'5_ACOMPANHAMENTO'!$AC$3:$AC$4922)))+((M249&lt;&gt;"")*ISNUMBER(SEARCH("|"&amp;M249&amp;"|",'5_ACOMPANHAMENTO'!$AC$3:$AC$4922)))+((N249&lt;&gt;"")*ISNUMBER(SEARCH("|"&amp;N249&amp;"|",'5_ACOMPANHAMENTO'!$AC$3:$AC$4922)))+((O249&lt;&gt;"")*ISNUMBER(SEARCH("|"&amp;O249&amp;"|",'5_ACOMPANHAMENTO'!$AC$3:$AC$4922)))+((P249&lt;&gt;"")*ISNUMBER(SEARCH("|"&amp;P249&amp;"|",'5_ACOMPANHAMENTO'!$AC$3:$AC$4922)))+((Q249&lt;&gt;"")*ISNUMBER(SEARCH("|"&amp;Q249&amp;"|",'5_ACOMPANHAMENTO'!$AC$3:$AC$4922)))+((R249&lt;&gt;"")*ISNUMBER(SEARCH("|"&amp;R249&amp;"|",'5_ACOMPANHAMENTO'!$AC$3:$AC$4922)))+((S249&lt;&gt;"")*ISNUMBER(SEARCH("|"&amp;S249&amp;"|",'5_ACOMPANHAMENTO'!$AC$3:$AC$4922)))+((T249&lt;&gt;"")*ISNUMBER(SEARCH("|"&amp;T249&amp;"|",'5_ACOMPANHAMENTO'!$AC$3:$AC$4922)))+((U249&lt;&gt;"")*ISNUMBER(SEARCH("|"&amp;U249&amp;"|",'5_ACOMPANHAMENTO'!$AC$3:$AC$4922)))+((V249&lt;&gt;"")*ISNUMBER(SEARCH("|"&amp;V249&amp;"|",'5_ACOMPANHAMENTO'!$AC$3:$AC$4922)))+((W249&lt;&gt;"")*ISNUMBER(SEARCH("|"&amp;W249&amp;"|",'5_ACOMPANHAMENTO'!$AC$3:$AC$4922)))+((X249&lt;&gt;"")*ISNUMBER(SEARCH("|"&amp;X249&amp;"|",'5_ACOMPANHAMENTO'!$AC$3:$AC$4922)))+((Y249&lt;&gt;"")*ISNUMBER(SEARCH("|"&amp;Y249&amp;"|",'5_ACOMPANHAMENTO'!$AC$3:$AC$4922)))+((Z249&lt;&gt;"")*ISNUMBER(SEARCH("|"&amp;Z249&amp;"|",'5_ACOMPANHAMENTO'!$AC$3:$AC$4922)))+((AA249&lt;&gt;"")*ISNUMBER(SEARCH("|"&amp;AA249&amp;"|",'5_ACOMPANHAMENTO'!$AC$3:$AC$4922)))+((AB249&lt;&gt;"")*ISNUMBER(SEARCH("|"&amp;AB249&amp;"|",'5_ACOMPANHAMENTO'!$AC$3:$AC$4922))))&gt;0)),'5_ACOMPANHAMENTO'!$O$3:$O$4922),0))</f>
        <v/>
      </c>
      <c r="G249" s="7">
        <f>IF(OR($B249="",$C249=""),"",D249-F249)</f>
        <v/>
      </c>
      <c r="H249">
        <f>IF(OR($B249="",$C249=""),"",TRIM($B249&amp;"")&amp;"|"&amp;TRIM($C249&amp;""))</f>
        <v/>
      </c>
      <c r="I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",99)),1,99)))</f>
        <v/>
      </c>
      <c r="J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",99)),100,99)))</f>
        <v/>
      </c>
      <c r="K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",99)),199,99)))</f>
        <v/>
      </c>
      <c r="L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",99)),298,99)))</f>
        <v/>
      </c>
      <c r="M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",99)),397,99)))</f>
        <v/>
      </c>
      <c r="N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",99)),496,99)))</f>
        <v/>
      </c>
      <c r="O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",99)),595,99)))</f>
        <v/>
      </c>
      <c r="P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",99)),694,99)))</f>
        <v/>
      </c>
      <c r="Q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",99)),793,99)))</f>
        <v/>
      </c>
      <c r="R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",99)),892,99)))</f>
        <v/>
      </c>
      <c r="S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",99)),991,99)))</f>
        <v/>
      </c>
      <c r="T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",99)),1090,99)))</f>
        <v/>
      </c>
      <c r="U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",99)),1189,99)))</f>
        <v/>
      </c>
      <c r="V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",99)),1288,99)))</f>
        <v/>
      </c>
      <c r="W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",99)),1387,99)))</f>
        <v/>
      </c>
      <c r="X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",99)),1486,99)))</f>
        <v/>
      </c>
      <c r="Y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",99)),1585,99)))</f>
        <v/>
      </c>
      <c r="Z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",99)),1684,99)))</f>
        <v/>
      </c>
      <c r="AA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",99)),1783,99)))</f>
        <v/>
      </c>
      <c r="AB249" s="1">
        <f>IF($B249="","",TRIM(MID(SUBSTITUTE(TRIM(SUBSTITUTE(SUBSTITUTE(SUBSTITUTE(SUBSTITUTE(SUBSTITUTE(SUBSTITUTE(SUBSTITUTE(SUBSTITUTE(SUBSTITUTE(SUBSTITUTE(SUBSTITUTE(SUBSTITUTE(SUBSTITUTE(SUBSTITUTE(TRIM($B249&amp;""),CHAR(10),"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",REPT(" ",99)),1882,99)))</f>
        <v/>
      </c>
    </row>
    <row r="250" hidden="1" ht="14.25" customHeight="1">
      <c r="A250" s="4">
        <f>IF(OR($B250="",$C250=""),"",IFERROR(INDEX('5_ACOMPANHAMENTO'!$A$3:$A$4922,MATCH(1,INDEX(('5_ACOMPANHAMENTO'!$AD$3:$AD$4922=TRIM($C250&amp;""))*('5_ACOMPANHAMENTO'!$AC$3:$AC$4922&lt;&gt;"")*((((I250&lt;&gt;"")*ISNUMBER(SEARCH("|"&amp;I250&amp;"|",'5_ACOMPANHAMENTO'!$AC$3:$AC$4922)))+((J250&lt;&gt;"")*ISNUMBER(SEARCH("|"&amp;J250&amp;"|",'5_ACOMPANHAMENTO'!$AC$3:$AC$4922)))+((K250&lt;&gt;"")*ISNUMBER(SEARCH("|"&amp;K250&amp;"|",'5_ACOMPANHAMENTO'!$AC$3:$AC$4922)))+((L250&lt;&gt;"")*ISNUMBER(SEARCH("|"&amp;L250&amp;"|",'5_ACOMPANHAMENTO'!$AC$3:$AC$4922)))+((M250&lt;&gt;"")*ISNUMBER(SEARCH("|"&amp;M250&amp;"|",'5_ACOMPANHAMENTO'!$AC$3:$AC$4922)))+((N250&lt;&gt;"")*ISNUMBER(SEARCH("|"&amp;N250&amp;"|",'5_ACOMPANHAMENTO'!$AC$3:$AC$4922)))+((O250&lt;&gt;"")*ISNUMBER(SEARCH("|"&amp;O250&amp;"|",'5_ACOMPANHAMENTO'!$AC$3:$AC$4922)))+((P250&lt;&gt;"")*ISNUMBER(SEARCH("|"&amp;P250&amp;"|",'5_ACOMPANHAMENTO'!$AC$3:$AC$4922)))+((Q250&lt;&gt;"")*ISNUMBER(SEARCH("|"&amp;Q250&amp;"|",'5_ACOMPANHAMENTO'!$AC$3:$AC$4922)))+((R250&lt;&gt;"")*ISNUMBER(SEARCH("|"&amp;R250&amp;"|",'5_ACOMPANHAMENTO'!$AC$3:$AC$4922)))+((S250&lt;&gt;"")*ISNUMBER(SEARCH("|"&amp;S250&amp;"|",'5_ACOMPANHAMENTO'!$AC$3:$AC$4922)))+((T250&lt;&gt;"")*ISNUMBER(SEARCH("|"&amp;T250&amp;"|",'5_ACOMPANHAMENTO'!$AC$3:$AC$4922)))+((U250&lt;&gt;"")*ISNUMBER(SEARCH("|"&amp;U250&amp;"|",'5_ACOMPANHAMENTO'!$AC$3:$AC$4922)))+((V250&lt;&gt;"")*ISNUMBER(SEARCH("|"&amp;V250&amp;"|",'5_ACOMPANHAMENTO'!$AC$3:$AC$4922)))+((W250&lt;&gt;"")*ISNUMBER(SEARCH("|"&amp;W250&amp;"|",'5_ACOMPANHAMENTO'!$AC$3:$AC$4922)))+((X250&lt;&gt;"")*ISNUMBER(SEARCH("|"&amp;X250&amp;"|",'5_ACOMPANHAMENTO'!$AC$3:$AC$4922)))+((Y250&lt;&gt;"")*ISNUMBER(SEARCH("|"&amp;Y250&amp;"|",'5_ACOMPANHAMENTO'!$AC$3:$AC$4922)))+((Z250&lt;&gt;"")*ISNUMBER(SEARCH("|"&amp;Z250&amp;"|",'5_ACOMPANHAMENTO'!$AC$3:$AC$4922)))+((AA250&lt;&gt;"")*ISNUMBER(SEARCH("|"&amp;AA250&amp;"|",'5_ACOMPANHAMENTO'!$AC$3:$AC$4922)))+((AB250&lt;&gt;"")*ISNUMBER(SEARCH("|"&amp;AB250&amp;"|",'5_ACOMPANHAMENTO'!$AC$3:$AC$4922))))&gt;0),0),0)),""))</f>
        <v/>
      </c>
      <c r="B250" s="10" t="n">
        <v>10180.10148</v>
      </c>
      <c r="C250" s="23" t="inlineStr">
        <is>
          <t xml:space="preserve">SECCIONADORA 11 </t>
        </is>
      </c>
      <c r="D250" s="4">
        <f>IF(OR($B250="",$C250=""),"",IFERROR(SUMPRODUCT(--(('5_ACOMPANHAMENTO'!$AD$3:$AD$4922=TRIM($C250&amp;""))*('5_ACOMPANHAMENTO'!$AC$3:$AC$4922&lt;&gt;"")*((((I250&lt;&gt;"")*ISNUMBER(SEARCH("|"&amp;I250&amp;"|",'5_ACOMPANHAMENTO'!$AC$3:$AC$4922)))+((J250&lt;&gt;"")*ISNUMBER(SEARCH("|"&amp;J250&amp;"|",'5_ACOMPANHAMENTO'!$AC$3:$AC$4922)))+((K250&lt;&gt;"")*ISNUMBER(SEARCH("|"&amp;K250&amp;"|",'5_ACOMPANHAMENTO'!$AC$3:$AC$4922)))+((L250&lt;&gt;"")*ISNUMBER(SEARCH("|"&amp;L250&amp;"|",'5_ACOMPANHAMENTO'!$AC$3:$AC$4922)))+((M250&lt;&gt;"")*ISNUMBER(SEARCH("|"&amp;M250&amp;"|",'5_ACOMPANHAMENTO'!$AC$3:$AC$4922)))+((N250&lt;&gt;"")*ISNUMBER(SEARCH("|"&amp;N250&amp;"|",'5_ACOMPANHAMENTO'!$AC$3:$AC$4922)))+((O250&lt;&gt;"")*ISNUMBER(SEARCH("|"&amp;O250&amp;"|",'5_ACOMPANHAMENTO'!$AC$3:$AC$4922)))+((P250&lt;&gt;"")*ISNUMBER(SEARCH("|"&amp;P250&amp;"|",'5_ACOMPANHAMENTO'!$AC$3:$AC$4922)))+((Q250&lt;&gt;"")*ISNUMBER(SEARCH("|"&amp;Q250&amp;"|",'5_ACOMPANHAMENTO'!$AC$3:$AC$4922)))+((R250&lt;&gt;"")*ISNUMBER(SEARCH("|"&amp;R250&amp;"|",'5_ACOMPANHAMENTO'!$AC$3:$AC$4922)))+((S250&lt;&gt;"")*ISNUMBER(SEARCH("|"&amp;S250&amp;"|",'5_ACOMPANHAMENTO'!$AC$3:$AC$4922)))+((T250&lt;&gt;"")*ISNUMBER(SEARCH("|"&amp;T250&amp;"|",'5_ACOMPANHAMENTO'!$AC$3:$AC$4922)))+((U250&lt;&gt;"")*ISNUMBER(SEARCH("|"&amp;U250&amp;"|",'5_ACOMPANHAMENTO'!$AC$3:$AC$4922)))+((V250&lt;&gt;"")*ISNUMBER(SEARCH("|"&amp;V250&amp;"|",'5_ACOMPANHAMENTO'!$AC$3:$AC$4922)))+((W250&lt;&gt;"")*ISNUMBER(SEARCH("|"&amp;W250&amp;"|",'5_ACOMPANHAMENTO'!$AC$3:$AC$4922)))+((X250&lt;&gt;"")*ISNUMBER(SEARCH("|"&amp;X250&amp;"|",'5_ACOMPANHAMENTO'!$AC$3:$AC$4922)))+((Y250&lt;&gt;"")*ISNUMBER(SEARCH("|"&amp;Y250&amp;"|",'5_ACOMPANHAMENTO'!$AC$3:$AC$4922)))+((Z250&lt;&gt;"")*ISNUMBER(SEARCH("|"&amp;Z250&amp;"|",'5_ACOMPANHAMENTO'!$AC$3:$AC$4922)))+((AA250&lt;&gt;"")*ISNUMBER(SEARCH("|"&amp;AA250&amp;"|",'5_ACOMPANHAMENTO'!$AC$3:$AC$4922)))+((AB250&lt;&gt;"")*ISNUMBER(SEARCH("|"&amp;AB250&amp;"|",'5_ACOMPANHAMENTO'!$AC$3:$AC$4922))))&gt;0)),'5_ACOMPANHAMENTO'!$J$3:$J$4922),0))</f>
        <v/>
      </c>
      <c r="E250" s="4">
        <f>IF(G250=0,"FINALIZADO",IF(TODAY()&gt;A250,"ATRASADO "&amp;TODAY()-A250&amp;" DIAS","ADIANTADO "&amp;A250-TODAY()&amp;" DIAS"))</f>
        <v/>
      </c>
      <c r="F250" s="7">
        <f>IF(OR($B250="",$C250=""),"",IFERROR(SUMPRODUCT(--(('5_ACOMPANHAMENTO'!$AD$3:$AD$4922=TRIM($C250&amp;""))*('5_ACOMPANHAMENTO'!$AC$3:$AC$4922&lt;&gt;"")*((((I250&lt;&gt;"")*ISNUMBER(SEARCH("|"&amp;I250&amp;"|",'5_ACOMPANHAMENTO'!$AC$3:$AC$4922)))+((J250&lt;&gt;"")*ISNUMBER(SEARCH("|"&amp;J250&amp;"|",'5_ACOMPANHAMENTO'!$AC$3:$AC$4922)))+((K250&lt;&gt;"")*ISNUMBER(SEARCH("|"&amp;K250&amp;"|",'5_ACOMPANHAMENTO'!$AC$3:$AC$4922)))+((L250&lt;&gt;"")*ISNUMBER(SEARCH("|"&amp;L250&amp;"|",'5_ACOMPANHAMENTO'!$AC$3:$AC$4922)))+((M250&lt;&gt;"")*ISNUMBER(SEARCH("|"&amp;M250&amp;"|",'5_ACOMPANHAMENTO'!$AC$3:$AC$4922)))+((N250&lt;&gt;"")*ISNUMBER(SEARCH("|"&amp;N250&amp;"|",'5_ACOMPANHAMENTO'!$AC$3:$AC$4922)))+((O250&lt;&gt;"")*ISNUMBER(SEARCH("|"&amp;O250&amp;"|",'5_ACOMPANHAMENTO'!$AC$3:$AC$4922)))+((P250&lt;&gt;"")*ISNUMBER(SEARCH("|"&amp;P250&amp;"|",'5_ACOMPANHAMENTO'!$AC$3:$AC$4922)))+((Q250&lt;&gt;"")*ISNUMBER(SEARCH("|"&amp;Q250&amp;"|",'5_ACOMPANHAMENTO'!$AC$3:$AC$4922)))+((R250&lt;&gt;"")*ISNUMBER(SEARCH("|"&amp;R250&amp;"|",'5_ACOMPANHAMENTO'!$AC$3:$AC$4922)))+((S250&lt;&gt;"")*ISNUMBER(SEARCH("|"&amp;S250&amp;"|",'5_ACOMPANHAMENTO'!$AC$3:$AC$4922)))+((T250&lt;&gt;"")*ISNUMBER(SEARCH("|"&amp;T250&amp;"|",'5_ACOMPANHAMENTO'!$AC$3:$AC$4922)))+((U250&lt;&gt;"")*ISNUMBER(SEARCH("|"&amp;U250&amp;"|",'5_ACOMPANHAMENTO'!$AC$3:$AC$4922)))+((V250&lt;&gt;"")*ISNUMBER(SEARCH("|"&amp;V250&amp;"|",'5_ACOMPANHAMENTO'!$AC$3:$AC$4922)))+((W250&lt;&gt;"")*ISNUMBER(SEARCH("|"&amp;W250&amp;"|",'5_ACOMPANHAMENTO'!$AC$3:$AC$4922)))+((X250&lt;&gt;"")*ISNUMBER(SEARCH("|"&amp;X250&amp;"|",'5_ACOMPANHAMENTO'!$AC$3:$AC$4922)))+((Y250&lt;&gt;"")*ISNUMBER(SEARCH("|"&amp;Y250&amp;"|",'5_ACOMPANHAMENTO'!$AC$3:$AC$4922)))+((Z250&lt;&gt;"")*ISNUMBER(SEARCH("|"&amp;Z250&amp;"|",'5_ACOMPANHAMENTO'!$AC$3:$AC$4922)))+((AA250&lt;&gt;"")*ISNUMBER(SEARCH("|"&amp;AA250&amp;"|",'5_ACOMPANHAMENTO'!$AC$3:$AC$4922)))+((AB250&lt;&gt;"")*ISNUMBER(SEARCH("|"&amp;AB250&amp;"|",'5_ACOMPANHAMENTO'!$AC$3:$AC$4922))))&gt;0)),'5_ACOMPANHAMENTO'!$O$3:$O$4922),0))</f>
        <v/>
      </c>
      <c r="G250" s="7">
        <f>IF(OR($B250="",$C250=""),"",D250-F250)</f>
        <v/>
      </c>
      <c r="H250">
        <f>IF(OR($B250="",$C250=""),"",TRIM($B250&amp;"")&amp;"|"&amp;TRIM($C250&amp;""))</f>
        <v/>
      </c>
      <c r="I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",99)),1,99)))</f>
        <v/>
      </c>
      <c r="J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",99)),100,99)))</f>
        <v/>
      </c>
      <c r="K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",99)),199,99)))</f>
        <v/>
      </c>
      <c r="L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",99)),298,99)))</f>
        <v/>
      </c>
      <c r="M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",99)),397,99)))</f>
        <v/>
      </c>
      <c r="N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",99)),496,99)))</f>
        <v/>
      </c>
      <c r="O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",99)),595,99)))</f>
        <v/>
      </c>
      <c r="P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",99)),694,99)))</f>
        <v/>
      </c>
      <c r="Q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",99)),793,99)))</f>
        <v/>
      </c>
      <c r="R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",99)),892,99)))</f>
        <v/>
      </c>
      <c r="S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",99)),991,99)))</f>
        <v/>
      </c>
      <c r="T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",99)),1090,99)))</f>
        <v/>
      </c>
      <c r="U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",99)),1189,99)))</f>
        <v/>
      </c>
      <c r="V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",99)),1288,99)))</f>
        <v/>
      </c>
      <c r="W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",99)),1387,99)))</f>
        <v/>
      </c>
      <c r="X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",99)),1486,99)))</f>
        <v/>
      </c>
      <c r="Y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",99)),1585,99)))</f>
        <v/>
      </c>
      <c r="Z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",99)),1684,99)))</f>
        <v/>
      </c>
      <c r="AA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",99)),1783,99)))</f>
        <v/>
      </c>
      <c r="AB250" s="1">
        <f>IF($B250="","",TRIM(MID(SUBSTITUTE(TRIM(SUBSTITUTE(SUBSTITUTE(SUBSTITUTE(SUBSTITUTE(SUBSTITUTE(SUBSTITUTE(SUBSTITUTE(SUBSTITUTE(SUBSTITUTE(SUBSTITUTE(SUBSTITUTE(SUBSTITUTE(SUBSTITUTE(SUBSTITUTE(TRIM($B250&amp;""),CHAR(10),"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",REPT(" ",99)),1882,99)))</f>
        <v/>
      </c>
    </row>
    <row r="251" hidden="1" ht="14.25" customHeight="1">
      <c r="A251" s="4">
        <f>IF(OR($B251="",$C251=""),"",IFERROR(INDEX('5_ACOMPANHAMENTO'!$A$3:$A$4922,MATCH(1,INDEX(('5_ACOMPANHAMENTO'!$AD$3:$AD$4922=TRIM($C251&amp;""))*('5_ACOMPANHAMENTO'!$AC$3:$AC$4922&lt;&gt;"")*((((I251&lt;&gt;"")*ISNUMBER(SEARCH("|"&amp;I251&amp;"|",'5_ACOMPANHAMENTO'!$AC$3:$AC$4922)))+((J251&lt;&gt;"")*ISNUMBER(SEARCH("|"&amp;J251&amp;"|",'5_ACOMPANHAMENTO'!$AC$3:$AC$4922)))+((K251&lt;&gt;"")*ISNUMBER(SEARCH("|"&amp;K251&amp;"|",'5_ACOMPANHAMENTO'!$AC$3:$AC$4922)))+((L251&lt;&gt;"")*ISNUMBER(SEARCH("|"&amp;L251&amp;"|",'5_ACOMPANHAMENTO'!$AC$3:$AC$4922)))+((M251&lt;&gt;"")*ISNUMBER(SEARCH("|"&amp;M251&amp;"|",'5_ACOMPANHAMENTO'!$AC$3:$AC$4922)))+((N251&lt;&gt;"")*ISNUMBER(SEARCH("|"&amp;N251&amp;"|",'5_ACOMPANHAMENTO'!$AC$3:$AC$4922)))+((O251&lt;&gt;"")*ISNUMBER(SEARCH("|"&amp;O251&amp;"|",'5_ACOMPANHAMENTO'!$AC$3:$AC$4922)))+((P251&lt;&gt;"")*ISNUMBER(SEARCH("|"&amp;P251&amp;"|",'5_ACOMPANHAMENTO'!$AC$3:$AC$4922)))+((Q251&lt;&gt;"")*ISNUMBER(SEARCH("|"&amp;Q251&amp;"|",'5_ACOMPANHAMENTO'!$AC$3:$AC$4922)))+((R251&lt;&gt;"")*ISNUMBER(SEARCH("|"&amp;R251&amp;"|",'5_ACOMPANHAMENTO'!$AC$3:$AC$4922)))+((S251&lt;&gt;"")*ISNUMBER(SEARCH("|"&amp;S251&amp;"|",'5_ACOMPANHAMENTO'!$AC$3:$AC$4922)))+((T251&lt;&gt;"")*ISNUMBER(SEARCH("|"&amp;T251&amp;"|",'5_ACOMPANHAMENTO'!$AC$3:$AC$4922)))+((U251&lt;&gt;"")*ISNUMBER(SEARCH("|"&amp;U251&amp;"|",'5_ACOMPANHAMENTO'!$AC$3:$AC$4922)))+((V251&lt;&gt;"")*ISNUMBER(SEARCH("|"&amp;V251&amp;"|",'5_ACOMPANHAMENTO'!$AC$3:$AC$4922)))+((W251&lt;&gt;"")*ISNUMBER(SEARCH("|"&amp;W251&amp;"|",'5_ACOMPANHAMENTO'!$AC$3:$AC$4922)))+((X251&lt;&gt;"")*ISNUMBER(SEARCH("|"&amp;X251&amp;"|",'5_ACOMPANHAMENTO'!$AC$3:$AC$4922)))+((Y251&lt;&gt;"")*ISNUMBER(SEARCH("|"&amp;Y251&amp;"|",'5_ACOMPANHAMENTO'!$AC$3:$AC$4922)))+((Z251&lt;&gt;"")*ISNUMBER(SEARCH("|"&amp;Z251&amp;"|",'5_ACOMPANHAMENTO'!$AC$3:$AC$4922)))+((AA251&lt;&gt;"")*ISNUMBER(SEARCH("|"&amp;AA251&amp;"|",'5_ACOMPANHAMENTO'!$AC$3:$AC$4922)))+((AB251&lt;&gt;"")*ISNUMBER(SEARCH("|"&amp;AB251&amp;"|",'5_ACOMPANHAMENTO'!$AC$3:$AC$4922))))&gt;0),0),0)),""))</f>
        <v/>
      </c>
      <c r="B251" s="10" t="n">
        <v>10180.10148</v>
      </c>
      <c r="C251" s="23" t="inlineStr">
        <is>
          <t xml:space="preserve">SECCIONADORA 11 </t>
        </is>
      </c>
      <c r="D251" s="4">
        <f>IF(OR($B251="",$C251=""),"",IFERROR(SUMPRODUCT(--(('5_ACOMPANHAMENTO'!$AD$3:$AD$4922=TRIM($C251&amp;""))*('5_ACOMPANHAMENTO'!$AC$3:$AC$4922&lt;&gt;"")*((((I251&lt;&gt;"")*ISNUMBER(SEARCH("|"&amp;I251&amp;"|",'5_ACOMPANHAMENTO'!$AC$3:$AC$4922)))+((J251&lt;&gt;"")*ISNUMBER(SEARCH("|"&amp;J251&amp;"|",'5_ACOMPANHAMENTO'!$AC$3:$AC$4922)))+((K251&lt;&gt;"")*ISNUMBER(SEARCH("|"&amp;K251&amp;"|",'5_ACOMPANHAMENTO'!$AC$3:$AC$4922)))+((L251&lt;&gt;"")*ISNUMBER(SEARCH("|"&amp;L251&amp;"|",'5_ACOMPANHAMENTO'!$AC$3:$AC$4922)))+((M251&lt;&gt;"")*ISNUMBER(SEARCH("|"&amp;M251&amp;"|",'5_ACOMPANHAMENTO'!$AC$3:$AC$4922)))+((N251&lt;&gt;"")*ISNUMBER(SEARCH("|"&amp;N251&amp;"|",'5_ACOMPANHAMENTO'!$AC$3:$AC$4922)))+((O251&lt;&gt;"")*ISNUMBER(SEARCH("|"&amp;O251&amp;"|",'5_ACOMPANHAMENTO'!$AC$3:$AC$4922)))+((P251&lt;&gt;"")*ISNUMBER(SEARCH("|"&amp;P251&amp;"|",'5_ACOMPANHAMENTO'!$AC$3:$AC$4922)))+((Q251&lt;&gt;"")*ISNUMBER(SEARCH("|"&amp;Q251&amp;"|",'5_ACOMPANHAMENTO'!$AC$3:$AC$4922)))+((R251&lt;&gt;"")*ISNUMBER(SEARCH("|"&amp;R251&amp;"|",'5_ACOMPANHAMENTO'!$AC$3:$AC$4922)))+((S251&lt;&gt;"")*ISNUMBER(SEARCH("|"&amp;S251&amp;"|",'5_ACOMPANHAMENTO'!$AC$3:$AC$4922)))+((T251&lt;&gt;"")*ISNUMBER(SEARCH("|"&amp;T251&amp;"|",'5_ACOMPANHAMENTO'!$AC$3:$AC$4922)))+((U251&lt;&gt;"")*ISNUMBER(SEARCH("|"&amp;U251&amp;"|",'5_ACOMPANHAMENTO'!$AC$3:$AC$4922)))+((V251&lt;&gt;"")*ISNUMBER(SEARCH("|"&amp;V251&amp;"|",'5_ACOMPANHAMENTO'!$AC$3:$AC$4922)))+((W251&lt;&gt;"")*ISNUMBER(SEARCH("|"&amp;W251&amp;"|",'5_ACOMPANHAMENTO'!$AC$3:$AC$4922)))+((X251&lt;&gt;"")*ISNUMBER(SEARCH("|"&amp;X251&amp;"|",'5_ACOMPANHAMENTO'!$AC$3:$AC$4922)))+((Y251&lt;&gt;"")*ISNUMBER(SEARCH("|"&amp;Y251&amp;"|",'5_ACOMPANHAMENTO'!$AC$3:$AC$4922)))+((Z251&lt;&gt;"")*ISNUMBER(SEARCH("|"&amp;Z251&amp;"|",'5_ACOMPANHAMENTO'!$AC$3:$AC$4922)))+((AA251&lt;&gt;"")*ISNUMBER(SEARCH("|"&amp;AA251&amp;"|",'5_ACOMPANHAMENTO'!$AC$3:$AC$4922)))+((AB251&lt;&gt;"")*ISNUMBER(SEARCH("|"&amp;AB251&amp;"|",'5_ACOMPANHAMENTO'!$AC$3:$AC$4922))))&gt;0)),'5_ACOMPANHAMENTO'!$J$3:$J$4922),0))</f>
        <v/>
      </c>
      <c r="E251" s="4">
        <f>IF(G251=0,"FINALIZADO",IF(TODAY()&gt;A251,"ATRASADO "&amp;TODAY()-A251&amp;" DIAS","ADIANTADO "&amp;A251-TODAY()&amp;" DIAS"))</f>
        <v/>
      </c>
      <c r="F251" s="7">
        <f>IF(OR($B251="",$C251=""),"",IFERROR(SUMPRODUCT(--(('5_ACOMPANHAMENTO'!$AD$3:$AD$4922=TRIM($C251&amp;""))*('5_ACOMPANHAMENTO'!$AC$3:$AC$4922&lt;&gt;"")*((((I251&lt;&gt;"")*ISNUMBER(SEARCH("|"&amp;I251&amp;"|",'5_ACOMPANHAMENTO'!$AC$3:$AC$4922)))+((J251&lt;&gt;"")*ISNUMBER(SEARCH("|"&amp;J251&amp;"|",'5_ACOMPANHAMENTO'!$AC$3:$AC$4922)))+((K251&lt;&gt;"")*ISNUMBER(SEARCH("|"&amp;K251&amp;"|",'5_ACOMPANHAMENTO'!$AC$3:$AC$4922)))+((L251&lt;&gt;"")*ISNUMBER(SEARCH("|"&amp;L251&amp;"|",'5_ACOMPANHAMENTO'!$AC$3:$AC$4922)))+((M251&lt;&gt;"")*ISNUMBER(SEARCH("|"&amp;M251&amp;"|",'5_ACOMPANHAMENTO'!$AC$3:$AC$4922)))+((N251&lt;&gt;"")*ISNUMBER(SEARCH("|"&amp;N251&amp;"|",'5_ACOMPANHAMENTO'!$AC$3:$AC$4922)))+((O251&lt;&gt;"")*ISNUMBER(SEARCH("|"&amp;O251&amp;"|",'5_ACOMPANHAMENTO'!$AC$3:$AC$4922)))+((P251&lt;&gt;"")*ISNUMBER(SEARCH("|"&amp;P251&amp;"|",'5_ACOMPANHAMENTO'!$AC$3:$AC$4922)))+((Q251&lt;&gt;"")*ISNUMBER(SEARCH("|"&amp;Q251&amp;"|",'5_ACOMPANHAMENTO'!$AC$3:$AC$4922)))+((R251&lt;&gt;"")*ISNUMBER(SEARCH("|"&amp;R251&amp;"|",'5_ACOMPANHAMENTO'!$AC$3:$AC$4922)))+((S251&lt;&gt;"")*ISNUMBER(SEARCH("|"&amp;S251&amp;"|",'5_ACOMPANHAMENTO'!$AC$3:$AC$4922)))+((T251&lt;&gt;"")*ISNUMBER(SEARCH("|"&amp;T251&amp;"|",'5_ACOMPANHAMENTO'!$AC$3:$AC$4922)))+((U251&lt;&gt;"")*ISNUMBER(SEARCH("|"&amp;U251&amp;"|",'5_ACOMPANHAMENTO'!$AC$3:$AC$4922)))+((V251&lt;&gt;"")*ISNUMBER(SEARCH("|"&amp;V251&amp;"|",'5_ACOMPANHAMENTO'!$AC$3:$AC$4922)))+((W251&lt;&gt;"")*ISNUMBER(SEARCH("|"&amp;W251&amp;"|",'5_ACOMPANHAMENTO'!$AC$3:$AC$4922)))+((X251&lt;&gt;"")*ISNUMBER(SEARCH("|"&amp;X251&amp;"|",'5_ACOMPANHAMENTO'!$AC$3:$AC$4922)))+((Y251&lt;&gt;"")*ISNUMBER(SEARCH("|"&amp;Y251&amp;"|",'5_ACOMPANHAMENTO'!$AC$3:$AC$4922)))+((Z251&lt;&gt;"")*ISNUMBER(SEARCH("|"&amp;Z251&amp;"|",'5_ACOMPANHAMENTO'!$AC$3:$AC$4922)))+((AA251&lt;&gt;"")*ISNUMBER(SEARCH("|"&amp;AA251&amp;"|",'5_ACOMPANHAMENTO'!$AC$3:$AC$4922)))+((AB251&lt;&gt;"")*ISNUMBER(SEARCH("|"&amp;AB251&amp;"|",'5_ACOMPANHAMENTO'!$AC$3:$AC$4922))))&gt;0)),'5_ACOMPANHAMENTO'!$O$3:$O$4922),0))</f>
        <v/>
      </c>
      <c r="G251" s="7">
        <f>IF(OR($B251="",$C251=""),"",D251-F251)</f>
        <v/>
      </c>
      <c r="H251">
        <f>IF(OR($B251="",$C251=""),"",TRIM($B251&amp;"")&amp;"|"&amp;TRIM($C251&amp;""))</f>
        <v/>
      </c>
      <c r="I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",99)),1,99)))</f>
        <v/>
      </c>
      <c r="J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",99)),100,99)))</f>
        <v/>
      </c>
      <c r="K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",99)),199,99)))</f>
        <v/>
      </c>
      <c r="L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",99)),298,99)))</f>
        <v/>
      </c>
      <c r="M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",99)),397,99)))</f>
        <v/>
      </c>
      <c r="N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",99)),496,99)))</f>
        <v/>
      </c>
      <c r="O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",99)),595,99)))</f>
        <v/>
      </c>
      <c r="P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",99)),694,99)))</f>
        <v/>
      </c>
      <c r="Q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",99)),793,99)))</f>
        <v/>
      </c>
      <c r="R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",99)),892,99)))</f>
        <v/>
      </c>
      <c r="S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",99)),991,99)))</f>
        <v/>
      </c>
      <c r="T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",99)),1090,99)))</f>
        <v/>
      </c>
      <c r="U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",99)),1189,99)))</f>
        <v/>
      </c>
      <c r="V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",99)),1288,99)))</f>
        <v/>
      </c>
      <c r="W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",99)),1387,99)))</f>
        <v/>
      </c>
      <c r="X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",99)),1486,99)))</f>
        <v/>
      </c>
      <c r="Y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",99)),1585,99)))</f>
        <v/>
      </c>
      <c r="Z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",99)),1684,99)))</f>
        <v/>
      </c>
      <c r="AA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",99)),1783,99)))</f>
        <v/>
      </c>
      <c r="AB251" s="1">
        <f>IF($B251="","",TRIM(MID(SUBSTITUTE(TRIM(SUBSTITUTE(SUBSTITUTE(SUBSTITUTE(SUBSTITUTE(SUBSTITUTE(SUBSTITUTE(SUBSTITUTE(SUBSTITUTE(SUBSTITUTE(SUBSTITUTE(SUBSTITUTE(SUBSTITUTE(SUBSTITUTE(SUBSTITUTE(TRIM($B251&amp;""),CHAR(10),"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",REPT(" ",99)),1882,99)))</f>
        <v/>
      </c>
    </row>
    <row r="252" hidden="1" ht="14.25" customHeight="1">
      <c r="A252" s="4">
        <f>IF(OR($B252="",$C252=""),"",IFERROR(INDEX('5_ACOMPANHAMENTO'!$A$3:$A$4922,MATCH(1,INDEX(('5_ACOMPANHAMENTO'!$AD$3:$AD$4922=TRIM($C252&amp;""))*('5_ACOMPANHAMENTO'!$AC$3:$AC$4922&lt;&gt;"")*((((I252&lt;&gt;"")*ISNUMBER(SEARCH("|"&amp;I252&amp;"|",'5_ACOMPANHAMENTO'!$AC$3:$AC$4922)))+((J252&lt;&gt;"")*ISNUMBER(SEARCH("|"&amp;J252&amp;"|",'5_ACOMPANHAMENTO'!$AC$3:$AC$4922)))+((K252&lt;&gt;"")*ISNUMBER(SEARCH("|"&amp;K252&amp;"|",'5_ACOMPANHAMENTO'!$AC$3:$AC$4922)))+((L252&lt;&gt;"")*ISNUMBER(SEARCH("|"&amp;L252&amp;"|",'5_ACOMPANHAMENTO'!$AC$3:$AC$4922)))+((M252&lt;&gt;"")*ISNUMBER(SEARCH("|"&amp;M252&amp;"|",'5_ACOMPANHAMENTO'!$AC$3:$AC$4922)))+((N252&lt;&gt;"")*ISNUMBER(SEARCH("|"&amp;N252&amp;"|",'5_ACOMPANHAMENTO'!$AC$3:$AC$4922)))+((O252&lt;&gt;"")*ISNUMBER(SEARCH("|"&amp;O252&amp;"|",'5_ACOMPANHAMENTO'!$AC$3:$AC$4922)))+((P252&lt;&gt;"")*ISNUMBER(SEARCH("|"&amp;P252&amp;"|",'5_ACOMPANHAMENTO'!$AC$3:$AC$4922)))+((Q252&lt;&gt;"")*ISNUMBER(SEARCH("|"&amp;Q252&amp;"|",'5_ACOMPANHAMENTO'!$AC$3:$AC$4922)))+((R252&lt;&gt;"")*ISNUMBER(SEARCH("|"&amp;R252&amp;"|",'5_ACOMPANHAMENTO'!$AC$3:$AC$4922)))+((S252&lt;&gt;"")*ISNUMBER(SEARCH("|"&amp;S252&amp;"|",'5_ACOMPANHAMENTO'!$AC$3:$AC$4922)))+((T252&lt;&gt;"")*ISNUMBER(SEARCH("|"&amp;T252&amp;"|",'5_ACOMPANHAMENTO'!$AC$3:$AC$4922)))+((U252&lt;&gt;"")*ISNUMBER(SEARCH("|"&amp;U252&amp;"|",'5_ACOMPANHAMENTO'!$AC$3:$AC$4922)))+((V252&lt;&gt;"")*ISNUMBER(SEARCH("|"&amp;V252&amp;"|",'5_ACOMPANHAMENTO'!$AC$3:$AC$4922)))+((W252&lt;&gt;"")*ISNUMBER(SEARCH("|"&amp;W252&amp;"|",'5_ACOMPANHAMENTO'!$AC$3:$AC$4922)))+((X252&lt;&gt;"")*ISNUMBER(SEARCH("|"&amp;X252&amp;"|",'5_ACOMPANHAMENTO'!$AC$3:$AC$4922)))+((Y252&lt;&gt;"")*ISNUMBER(SEARCH("|"&amp;Y252&amp;"|",'5_ACOMPANHAMENTO'!$AC$3:$AC$4922)))+((Z252&lt;&gt;"")*ISNUMBER(SEARCH("|"&amp;Z252&amp;"|",'5_ACOMPANHAMENTO'!$AC$3:$AC$4922)))+((AA252&lt;&gt;"")*ISNUMBER(SEARCH("|"&amp;AA252&amp;"|",'5_ACOMPANHAMENTO'!$AC$3:$AC$4922)))+((AB252&lt;&gt;"")*ISNUMBER(SEARCH("|"&amp;AB252&amp;"|",'5_ACOMPANHAMENTO'!$AC$3:$AC$4922))))&gt;0),0),0)),""))</f>
        <v/>
      </c>
      <c r="B252" s="10" t="n">
        <v>10180.10148</v>
      </c>
      <c r="C252" s="23" t="inlineStr">
        <is>
          <t xml:space="preserve">SECCIONADORA 11 </t>
        </is>
      </c>
      <c r="D252" s="4">
        <f>IF(OR($B252="",$C252=""),"",IFERROR(SUMPRODUCT(--(('5_ACOMPANHAMENTO'!$AD$3:$AD$4922=TRIM($C252&amp;""))*('5_ACOMPANHAMENTO'!$AC$3:$AC$4922&lt;&gt;"")*((((I252&lt;&gt;"")*ISNUMBER(SEARCH("|"&amp;I252&amp;"|",'5_ACOMPANHAMENTO'!$AC$3:$AC$4922)))+((J252&lt;&gt;"")*ISNUMBER(SEARCH("|"&amp;J252&amp;"|",'5_ACOMPANHAMENTO'!$AC$3:$AC$4922)))+((K252&lt;&gt;"")*ISNUMBER(SEARCH("|"&amp;K252&amp;"|",'5_ACOMPANHAMENTO'!$AC$3:$AC$4922)))+((L252&lt;&gt;"")*ISNUMBER(SEARCH("|"&amp;L252&amp;"|",'5_ACOMPANHAMENTO'!$AC$3:$AC$4922)))+((M252&lt;&gt;"")*ISNUMBER(SEARCH("|"&amp;M252&amp;"|",'5_ACOMPANHAMENTO'!$AC$3:$AC$4922)))+((N252&lt;&gt;"")*ISNUMBER(SEARCH("|"&amp;N252&amp;"|",'5_ACOMPANHAMENTO'!$AC$3:$AC$4922)))+((O252&lt;&gt;"")*ISNUMBER(SEARCH("|"&amp;O252&amp;"|",'5_ACOMPANHAMENTO'!$AC$3:$AC$4922)))+((P252&lt;&gt;"")*ISNUMBER(SEARCH("|"&amp;P252&amp;"|",'5_ACOMPANHAMENTO'!$AC$3:$AC$4922)))+((Q252&lt;&gt;"")*ISNUMBER(SEARCH("|"&amp;Q252&amp;"|",'5_ACOMPANHAMENTO'!$AC$3:$AC$4922)))+((R252&lt;&gt;"")*ISNUMBER(SEARCH("|"&amp;R252&amp;"|",'5_ACOMPANHAMENTO'!$AC$3:$AC$4922)))+((S252&lt;&gt;"")*ISNUMBER(SEARCH("|"&amp;S252&amp;"|",'5_ACOMPANHAMENTO'!$AC$3:$AC$4922)))+((T252&lt;&gt;"")*ISNUMBER(SEARCH("|"&amp;T252&amp;"|",'5_ACOMPANHAMENTO'!$AC$3:$AC$4922)))+((U252&lt;&gt;"")*ISNUMBER(SEARCH("|"&amp;U252&amp;"|",'5_ACOMPANHAMENTO'!$AC$3:$AC$4922)))+((V252&lt;&gt;"")*ISNUMBER(SEARCH("|"&amp;V252&amp;"|",'5_ACOMPANHAMENTO'!$AC$3:$AC$4922)))+((W252&lt;&gt;"")*ISNUMBER(SEARCH("|"&amp;W252&amp;"|",'5_ACOMPANHAMENTO'!$AC$3:$AC$4922)))+((X252&lt;&gt;"")*ISNUMBER(SEARCH("|"&amp;X252&amp;"|",'5_ACOMPANHAMENTO'!$AC$3:$AC$4922)))+((Y252&lt;&gt;"")*ISNUMBER(SEARCH("|"&amp;Y252&amp;"|",'5_ACOMPANHAMENTO'!$AC$3:$AC$4922)))+((Z252&lt;&gt;"")*ISNUMBER(SEARCH("|"&amp;Z252&amp;"|",'5_ACOMPANHAMENTO'!$AC$3:$AC$4922)))+((AA252&lt;&gt;"")*ISNUMBER(SEARCH("|"&amp;AA252&amp;"|",'5_ACOMPANHAMENTO'!$AC$3:$AC$4922)))+((AB252&lt;&gt;"")*ISNUMBER(SEARCH("|"&amp;AB252&amp;"|",'5_ACOMPANHAMENTO'!$AC$3:$AC$4922))))&gt;0)),'5_ACOMPANHAMENTO'!$J$3:$J$4922),0))</f>
        <v/>
      </c>
      <c r="E252" s="4">
        <f>IF(G252=0,"FINALIZADO",IF(TODAY()&gt;A252,"ATRASADO "&amp;TODAY()-A252&amp;" DIAS","ADIANTADO "&amp;A252-TODAY()&amp;" DIAS"))</f>
        <v/>
      </c>
      <c r="F252" s="7">
        <f>IF(OR($B252="",$C252=""),"",IFERROR(SUMPRODUCT(--(('5_ACOMPANHAMENTO'!$AD$3:$AD$4922=TRIM($C252&amp;""))*('5_ACOMPANHAMENTO'!$AC$3:$AC$4922&lt;&gt;"")*((((I252&lt;&gt;"")*ISNUMBER(SEARCH("|"&amp;I252&amp;"|",'5_ACOMPANHAMENTO'!$AC$3:$AC$4922)))+((J252&lt;&gt;"")*ISNUMBER(SEARCH("|"&amp;J252&amp;"|",'5_ACOMPANHAMENTO'!$AC$3:$AC$4922)))+((K252&lt;&gt;"")*ISNUMBER(SEARCH("|"&amp;K252&amp;"|",'5_ACOMPANHAMENTO'!$AC$3:$AC$4922)))+((L252&lt;&gt;"")*ISNUMBER(SEARCH("|"&amp;L252&amp;"|",'5_ACOMPANHAMENTO'!$AC$3:$AC$4922)))+((M252&lt;&gt;"")*ISNUMBER(SEARCH("|"&amp;M252&amp;"|",'5_ACOMPANHAMENTO'!$AC$3:$AC$4922)))+((N252&lt;&gt;"")*ISNUMBER(SEARCH("|"&amp;N252&amp;"|",'5_ACOMPANHAMENTO'!$AC$3:$AC$4922)))+((O252&lt;&gt;"")*ISNUMBER(SEARCH("|"&amp;O252&amp;"|",'5_ACOMPANHAMENTO'!$AC$3:$AC$4922)))+((P252&lt;&gt;"")*ISNUMBER(SEARCH("|"&amp;P252&amp;"|",'5_ACOMPANHAMENTO'!$AC$3:$AC$4922)))+((Q252&lt;&gt;"")*ISNUMBER(SEARCH("|"&amp;Q252&amp;"|",'5_ACOMPANHAMENTO'!$AC$3:$AC$4922)))+((R252&lt;&gt;"")*ISNUMBER(SEARCH("|"&amp;R252&amp;"|",'5_ACOMPANHAMENTO'!$AC$3:$AC$4922)))+((S252&lt;&gt;"")*ISNUMBER(SEARCH("|"&amp;S252&amp;"|",'5_ACOMPANHAMENTO'!$AC$3:$AC$4922)))+((T252&lt;&gt;"")*ISNUMBER(SEARCH("|"&amp;T252&amp;"|",'5_ACOMPANHAMENTO'!$AC$3:$AC$4922)))+((U252&lt;&gt;"")*ISNUMBER(SEARCH("|"&amp;U252&amp;"|",'5_ACOMPANHAMENTO'!$AC$3:$AC$4922)))+((V252&lt;&gt;"")*ISNUMBER(SEARCH("|"&amp;V252&amp;"|",'5_ACOMPANHAMENTO'!$AC$3:$AC$4922)))+((W252&lt;&gt;"")*ISNUMBER(SEARCH("|"&amp;W252&amp;"|",'5_ACOMPANHAMENTO'!$AC$3:$AC$4922)))+((X252&lt;&gt;"")*ISNUMBER(SEARCH("|"&amp;X252&amp;"|",'5_ACOMPANHAMENTO'!$AC$3:$AC$4922)))+((Y252&lt;&gt;"")*ISNUMBER(SEARCH("|"&amp;Y252&amp;"|",'5_ACOMPANHAMENTO'!$AC$3:$AC$4922)))+((Z252&lt;&gt;"")*ISNUMBER(SEARCH("|"&amp;Z252&amp;"|",'5_ACOMPANHAMENTO'!$AC$3:$AC$4922)))+((AA252&lt;&gt;"")*ISNUMBER(SEARCH("|"&amp;AA252&amp;"|",'5_ACOMPANHAMENTO'!$AC$3:$AC$4922)))+((AB252&lt;&gt;"")*ISNUMBER(SEARCH("|"&amp;AB252&amp;"|",'5_ACOMPANHAMENTO'!$AC$3:$AC$4922))))&gt;0)),'5_ACOMPANHAMENTO'!$O$3:$O$4922),0))</f>
        <v/>
      </c>
      <c r="G252" s="7">
        <f>IF(OR($B252="",$C252=""),"",D252-F252)</f>
        <v/>
      </c>
      <c r="H252">
        <f>IF(OR($B252="",$C252=""),"",TRIM($B252&amp;"")&amp;"|"&amp;TRIM($C252&amp;""))</f>
        <v/>
      </c>
      <c r="I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",99)),1,99)))</f>
        <v/>
      </c>
      <c r="J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",99)),100,99)))</f>
        <v/>
      </c>
      <c r="K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",99)),199,99)))</f>
        <v/>
      </c>
      <c r="L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",99)),298,99)))</f>
        <v/>
      </c>
      <c r="M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",99)),397,99)))</f>
        <v/>
      </c>
      <c r="N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",99)),496,99)))</f>
        <v/>
      </c>
      <c r="O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",99)),595,99)))</f>
        <v/>
      </c>
      <c r="P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",99)),694,99)))</f>
        <v/>
      </c>
      <c r="Q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",99)),793,99)))</f>
        <v/>
      </c>
      <c r="R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",99)),892,99)))</f>
        <v/>
      </c>
      <c r="S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",99)),991,99)))</f>
        <v/>
      </c>
      <c r="T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",99)),1090,99)))</f>
        <v/>
      </c>
      <c r="U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",99)),1189,99)))</f>
        <v/>
      </c>
      <c r="V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",99)),1288,99)))</f>
        <v/>
      </c>
      <c r="W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",99)),1387,99)))</f>
        <v/>
      </c>
      <c r="X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",99)),1486,99)))</f>
        <v/>
      </c>
      <c r="Y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",99)),1585,99)))</f>
        <v/>
      </c>
      <c r="Z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",99)),1684,99)))</f>
        <v/>
      </c>
      <c r="AA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",99)),1783,99)))</f>
        <v/>
      </c>
      <c r="AB252" s="1">
        <f>IF($B252="","",TRIM(MID(SUBSTITUTE(TRIM(SUBSTITUTE(SUBSTITUTE(SUBSTITUTE(SUBSTITUTE(SUBSTITUTE(SUBSTITUTE(SUBSTITUTE(SUBSTITUTE(SUBSTITUTE(SUBSTITUTE(SUBSTITUTE(SUBSTITUTE(SUBSTITUTE(SUBSTITUTE(TRIM($B252&amp;""),CHAR(10),"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",REPT(" ",99)),1882,99)))</f>
        <v/>
      </c>
    </row>
    <row r="253" hidden="1" ht="14.25" customHeight="1">
      <c r="A253" s="4">
        <f>IF(OR($B253="",$C253=""),"",IFERROR(INDEX('5_ACOMPANHAMENTO'!$A$3:$A$4922,MATCH(1,INDEX(('5_ACOMPANHAMENTO'!$AD$3:$AD$4922=TRIM($C253&amp;""))*('5_ACOMPANHAMENTO'!$AC$3:$AC$4922&lt;&gt;"")*((((I253&lt;&gt;"")*ISNUMBER(SEARCH("|"&amp;I253&amp;"|",'5_ACOMPANHAMENTO'!$AC$3:$AC$4922)))+((J253&lt;&gt;"")*ISNUMBER(SEARCH("|"&amp;J253&amp;"|",'5_ACOMPANHAMENTO'!$AC$3:$AC$4922)))+((K253&lt;&gt;"")*ISNUMBER(SEARCH("|"&amp;K253&amp;"|",'5_ACOMPANHAMENTO'!$AC$3:$AC$4922)))+((L253&lt;&gt;"")*ISNUMBER(SEARCH("|"&amp;L253&amp;"|",'5_ACOMPANHAMENTO'!$AC$3:$AC$4922)))+((M253&lt;&gt;"")*ISNUMBER(SEARCH("|"&amp;M253&amp;"|",'5_ACOMPANHAMENTO'!$AC$3:$AC$4922)))+((N253&lt;&gt;"")*ISNUMBER(SEARCH("|"&amp;N253&amp;"|",'5_ACOMPANHAMENTO'!$AC$3:$AC$4922)))+((O253&lt;&gt;"")*ISNUMBER(SEARCH("|"&amp;O253&amp;"|",'5_ACOMPANHAMENTO'!$AC$3:$AC$4922)))+((P253&lt;&gt;"")*ISNUMBER(SEARCH("|"&amp;P253&amp;"|",'5_ACOMPANHAMENTO'!$AC$3:$AC$4922)))+((Q253&lt;&gt;"")*ISNUMBER(SEARCH("|"&amp;Q253&amp;"|",'5_ACOMPANHAMENTO'!$AC$3:$AC$4922)))+((R253&lt;&gt;"")*ISNUMBER(SEARCH("|"&amp;R253&amp;"|",'5_ACOMPANHAMENTO'!$AC$3:$AC$4922)))+((S253&lt;&gt;"")*ISNUMBER(SEARCH("|"&amp;S253&amp;"|",'5_ACOMPANHAMENTO'!$AC$3:$AC$4922)))+((T253&lt;&gt;"")*ISNUMBER(SEARCH("|"&amp;T253&amp;"|",'5_ACOMPANHAMENTO'!$AC$3:$AC$4922)))+((U253&lt;&gt;"")*ISNUMBER(SEARCH("|"&amp;U253&amp;"|",'5_ACOMPANHAMENTO'!$AC$3:$AC$4922)))+((V253&lt;&gt;"")*ISNUMBER(SEARCH("|"&amp;V253&amp;"|",'5_ACOMPANHAMENTO'!$AC$3:$AC$4922)))+((W253&lt;&gt;"")*ISNUMBER(SEARCH("|"&amp;W253&amp;"|",'5_ACOMPANHAMENTO'!$AC$3:$AC$4922)))+((X253&lt;&gt;"")*ISNUMBER(SEARCH("|"&amp;X253&amp;"|",'5_ACOMPANHAMENTO'!$AC$3:$AC$4922)))+((Y253&lt;&gt;"")*ISNUMBER(SEARCH("|"&amp;Y253&amp;"|",'5_ACOMPANHAMENTO'!$AC$3:$AC$4922)))+((Z253&lt;&gt;"")*ISNUMBER(SEARCH("|"&amp;Z253&amp;"|",'5_ACOMPANHAMENTO'!$AC$3:$AC$4922)))+((AA253&lt;&gt;"")*ISNUMBER(SEARCH("|"&amp;AA253&amp;"|",'5_ACOMPANHAMENTO'!$AC$3:$AC$4922)))+((AB253&lt;&gt;"")*ISNUMBER(SEARCH("|"&amp;AB253&amp;"|",'5_ACOMPANHAMENTO'!$AC$3:$AC$4922))))&gt;0),0),0)),""))</f>
        <v/>
      </c>
      <c r="B253" s="10" t="n">
        <v>10180.10148</v>
      </c>
      <c r="C253" s="23" t="inlineStr">
        <is>
          <t xml:space="preserve">SECCIONADORA 11 </t>
        </is>
      </c>
      <c r="D253" s="4">
        <f>IF(OR($B253="",$C253=""),"",IFERROR(SUMPRODUCT(--(('5_ACOMPANHAMENTO'!$AD$3:$AD$4922=TRIM($C253&amp;""))*('5_ACOMPANHAMENTO'!$AC$3:$AC$4922&lt;&gt;"")*((((I253&lt;&gt;"")*ISNUMBER(SEARCH("|"&amp;I253&amp;"|",'5_ACOMPANHAMENTO'!$AC$3:$AC$4922)))+((J253&lt;&gt;"")*ISNUMBER(SEARCH("|"&amp;J253&amp;"|",'5_ACOMPANHAMENTO'!$AC$3:$AC$4922)))+((K253&lt;&gt;"")*ISNUMBER(SEARCH("|"&amp;K253&amp;"|",'5_ACOMPANHAMENTO'!$AC$3:$AC$4922)))+((L253&lt;&gt;"")*ISNUMBER(SEARCH("|"&amp;L253&amp;"|",'5_ACOMPANHAMENTO'!$AC$3:$AC$4922)))+((M253&lt;&gt;"")*ISNUMBER(SEARCH("|"&amp;M253&amp;"|",'5_ACOMPANHAMENTO'!$AC$3:$AC$4922)))+((N253&lt;&gt;"")*ISNUMBER(SEARCH("|"&amp;N253&amp;"|",'5_ACOMPANHAMENTO'!$AC$3:$AC$4922)))+((O253&lt;&gt;"")*ISNUMBER(SEARCH("|"&amp;O253&amp;"|",'5_ACOMPANHAMENTO'!$AC$3:$AC$4922)))+((P253&lt;&gt;"")*ISNUMBER(SEARCH("|"&amp;P253&amp;"|",'5_ACOMPANHAMENTO'!$AC$3:$AC$4922)))+((Q253&lt;&gt;"")*ISNUMBER(SEARCH("|"&amp;Q253&amp;"|",'5_ACOMPANHAMENTO'!$AC$3:$AC$4922)))+((R253&lt;&gt;"")*ISNUMBER(SEARCH("|"&amp;R253&amp;"|",'5_ACOMPANHAMENTO'!$AC$3:$AC$4922)))+((S253&lt;&gt;"")*ISNUMBER(SEARCH("|"&amp;S253&amp;"|",'5_ACOMPANHAMENTO'!$AC$3:$AC$4922)))+((T253&lt;&gt;"")*ISNUMBER(SEARCH("|"&amp;T253&amp;"|",'5_ACOMPANHAMENTO'!$AC$3:$AC$4922)))+((U253&lt;&gt;"")*ISNUMBER(SEARCH("|"&amp;U253&amp;"|",'5_ACOMPANHAMENTO'!$AC$3:$AC$4922)))+((V253&lt;&gt;"")*ISNUMBER(SEARCH("|"&amp;V253&amp;"|",'5_ACOMPANHAMENTO'!$AC$3:$AC$4922)))+((W253&lt;&gt;"")*ISNUMBER(SEARCH("|"&amp;W253&amp;"|",'5_ACOMPANHAMENTO'!$AC$3:$AC$4922)))+((X253&lt;&gt;"")*ISNUMBER(SEARCH("|"&amp;X253&amp;"|",'5_ACOMPANHAMENTO'!$AC$3:$AC$4922)))+((Y253&lt;&gt;"")*ISNUMBER(SEARCH("|"&amp;Y253&amp;"|",'5_ACOMPANHAMENTO'!$AC$3:$AC$4922)))+((Z253&lt;&gt;"")*ISNUMBER(SEARCH("|"&amp;Z253&amp;"|",'5_ACOMPANHAMENTO'!$AC$3:$AC$4922)))+((AA253&lt;&gt;"")*ISNUMBER(SEARCH("|"&amp;AA253&amp;"|",'5_ACOMPANHAMENTO'!$AC$3:$AC$4922)))+((AB253&lt;&gt;"")*ISNUMBER(SEARCH("|"&amp;AB253&amp;"|",'5_ACOMPANHAMENTO'!$AC$3:$AC$4922))))&gt;0)),'5_ACOMPANHAMENTO'!$J$3:$J$4922),0))</f>
        <v/>
      </c>
      <c r="E253" s="4">
        <f>IF(G253=0,"FINALIZADO",IF(TODAY()&gt;A253,"ATRASADO "&amp;TODAY()-A253&amp;" DIAS","ADIANTADO "&amp;A253-TODAY()&amp;" DIAS"))</f>
        <v/>
      </c>
      <c r="F253" s="7">
        <f>IF(OR($B253="",$C253=""),"",IFERROR(SUMPRODUCT(--(('5_ACOMPANHAMENTO'!$AD$3:$AD$4922=TRIM($C253&amp;""))*('5_ACOMPANHAMENTO'!$AC$3:$AC$4922&lt;&gt;"")*((((I253&lt;&gt;"")*ISNUMBER(SEARCH("|"&amp;I253&amp;"|",'5_ACOMPANHAMENTO'!$AC$3:$AC$4922)))+((J253&lt;&gt;"")*ISNUMBER(SEARCH("|"&amp;J253&amp;"|",'5_ACOMPANHAMENTO'!$AC$3:$AC$4922)))+((K253&lt;&gt;"")*ISNUMBER(SEARCH("|"&amp;K253&amp;"|",'5_ACOMPANHAMENTO'!$AC$3:$AC$4922)))+((L253&lt;&gt;"")*ISNUMBER(SEARCH("|"&amp;L253&amp;"|",'5_ACOMPANHAMENTO'!$AC$3:$AC$4922)))+((M253&lt;&gt;"")*ISNUMBER(SEARCH("|"&amp;M253&amp;"|",'5_ACOMPANHAMENTO'!$AC$3:$AC$4922)))+((N253&lt;&gt;"")*ISNUMBER(SEARCH("|"&amp;N253&amp;"|",'5_ACOMPANHAMENTO'!$AC$3:$AC$4922)))+((O253&lt;&gt;"")*ISNUMBER(SEARCH("|"&amp;O253&amp;"|",'5_ACOMPANHAMENTO'!$AC$3:$AC$4922)))+((P253&lt;&gt;"")*ISNUMBER(SEARCH("|"&amp;P253&amp;"|",'5_ACOMPANHAMENTO'!$AC$3:$AC$4922)))+((Q253&lt;&gt;"")*ISNUMBER(SEARCH("|"&amp;Q253&amp;"|",'5_ACOMPANHAMENTO'!$AC$3:$AC$4922)))+((R253&lt;&gt;"")*ISNUMBER(SEARCH("|"&amp;R253&amp;"|",'5_ACOMPANHAMENTO'!$AC$3:$AC$4922)))+((S253&lt;&gt;"")*ISNUMBER(SEARCH("|"&amp;S253&amp;"|",'5_ACOMPANHAMENTO'!$AC$3:$AC$4922)))+((T253&lt;&gt;"")*ISNUMBER(SEARCH("|"&amp;T253&amp;"|",'5_ACOMPANHAMENTO'!$AC$3:$AC$4922)))+((U253&lt;&gt;"")*ISNUMBER(SEARCH("|"&amp;U253&amp;"|",'5_ACOMPANHAMENTO'!$AC$3:$AC$4922)))+((V253&lt;&gt;"")*ISNUMBER(SEARCH("|"&amp;V253&amp;"|",'5_ACOMPANHAMENTO'!$AC$3:$AC$4922)))+((W253&lt;&gt;"")*ISNUMBER(SEARCH("|"&amp;W253&amp;"|",'5_ACOMPANHAMENTO'!$AC$3:$AC$4922)))+((X253&lt;&gt;"")*ISNUMBER(SEARCH("|"&amp;X253&amp;"|",'5_ACOMPANHAMENTO'!$AC$3:$AC$4922)))+((Y253&lt;&gt;"")*ISNUMBER(SEARCH("|"&amp;Y253&amp;"|",'5_ACOMPANHAMENTO'!$AC$3:$AC$4922)))+((Z253&lt;&gt;"")*ISNUMBER(SEARCH("|"&amp;Z253&amp;"|",'5_ACOMPANHAMENTO'!$AC$3:$AC$4922)))+((AA253&lt;&gt;"")*ISNUMBER(SEARCH("|"&amp;AA253&amp;"|",'5_ACOMPANHAMENTO'!$AC$3:$AC$4922)))+((AB253&lt;&gt;"")*ISNUMBER(SEARCH("|"&amp;AB253&amp;"|",'5_ACOMPANHAMENTO'!$AC$3:$AC$4922))))&gt;0)),'5_ACOMPANHAMENTO'!$O$3:$O$4922),0))</f>
        <v/>
      </c>
      <c r="G253" s="7">
        <f>IF(OR($B253="",$C253=""),"",D253-F253)</f>
        <v/>
      </c>
      <c r="H253">
        <f>IF(OR($B253="",$C253=""),"",TRIM($B253&amp;"")&amp;"|"&amp;TRIM($C253&amp;""))</f>
        <v/>
      </c>
      <c r="I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",99)),1,99)))</f>
        <v/>
      </c>
      <c r="J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",99)),100,99)))</f>
        <v/>
      </c>
      <c r="K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",99)),199,99)))</f>
        <v/>
      </c>
      <c r="L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",99)),298,99)))</f>
        <v/>
      </c>
      <c r="M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",99)),397,99)))</f>
        <v/>
      </c>
      <c r="N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",99)),496,99)))</f>
        <v/>
      </c>
      <c r="O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",99)),595,99)))</f>
        <v/>
      </c>
      <c r="P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",99)),694,99)))</f>
        <v/>
      </c>
      <c r="Q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",99)),793,99)))</f>
        <v/>
      </c>
      <c r="R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",99)),892,99)))</f>
        <v/>
      </c>
      <c r="S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",99)),991,99)))</f>
        <v/>
      </c>
      <c r="T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",99)),1090,99)))</f>
        <v/>
      </c>
      <c r="U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",99)),1189,99)))</f>
        <v/>
      </c>
      <c r="V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",99)),1288,99)))</f>
        <v/>
      </c>
      <c r="W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",99)),1387,99)))</f>
        <v/>
      </c>
      <c r="X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",99)),1486,99)))</f>
        <v/>
      </c>
      <c r="Y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",99)),1585,99)))</f>
        <v/>
      </c>
      <c r="Z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",99)),1684,99)))</f>
        <v/>
      </c>
      <c r="AA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",99)),1783,99)))</f>
        <v/>
      </c>
      <c r="AB253" s="1">
        <f>IF($B253="","",TRIM(MID(SUBSTITUTE(TRIM(SUBSTITUTE(SUBSTITUTE(SUBSTITUTE(SUBSTITUTE(SUBSTITUTE(SUBSTITUTE(SUBSTITUTE(SUBSTITUTE(SUBSTITUTE(SUBSTITUTE(SUBSTITUTE(SUBSTITUTE(SUBSTITUTE(SUBSTITUTE(TRIM($B253&amp;""),CHAR(10),"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",REPT(" ",99)),1882,99)))</f>
        <v/>
      </c>
    </row>
    <row r="254" hidden="1" ht="14.25" customHeight="1">
      <c r="A254" s="4">
        <f>IF(OR($B254="",$C254=""),"",IFERROR(INDEX('5_ACOMPANHAMENTO'!$A$3:$A$4922,MATCH(1,INDEX(('5_ACOMPANHAMENTO'!$AD$3:$AD$4922=TRIM($C254&amp;""))*('5_ACOMPANHAMENTO'!$AC$3:$AC$4922&lt;&gt;"")*((((I254&lt;&gt;"")*ISNUMBER(SEARCH("|"&amp;I254&amp;"|",'5_ACOMPANHAMENTO'!$AC$3:$AC$4922)))+((J254&lt;&gt;"")*ISNUMBER(SEARCH("|"&amp;J254&amp;"|",'5_ACOMPANHAMENTO'!$AC$3:$AC$4922)))+((K254&lt;&gt;"")*ISNUMBER(SEARCH("|"&amp;K254&amp;"|",'5_ACOMPANHAMENTO'!$AC$3:$AC$4922)))+((L254&lt;&gt;"")*ISNUMBER(SEARCH("|"&amp;L254&amp;"|",'5_ACOMPANHAMENTO'!$AC$3:$AC$4922)))+((M254&lt;&gt;"")*ISNUMBER(SEARCH("|"&amp;M254&amp;"|",'5_ACOMPANHAMENTO'!$AC$3:$AC$4922)))+((N254&lt;&gt;"")*ISNUMBER(SEARCH("|"&amp;N254&amp;"|",'5_ACOMPANHAMENTO'!$AC$3:$AC$4922)))+((O254&lt;&gt;"")*ISNUMBER(SEARCH("|"&amp;O254&amp;"|",'5_ACOMPANHAMENTO'!$AC$3:$AC$4922)))+((P254&lt;&gt;"")*ISNUMBER(SEARCH("|"&amp;P254&amp;"|",'5_ACOMPANHAMENTO'!$AC$3:$AC$4922)))+((Q254&lt;&gt;"")*ISNUMBER(SEARCH("|"&amp;Q254&amp;"|",'5_ACOMPANHAMENTO'!$AC$3:$AC$4922)))+((R254&lt;&gt;"")*ISNUMBER(SEARCH("|"&amp;R254&amp;"|",'5_ACOMPANHAMENTO'!$AC$3:$AC$4922)))+((S254&lt;&gt;"")*ISNUMBER(SEARCH("|"&amp;S254&amp;"|",'5_ACOMPANHAMENTO'!$AC$3:$AC$4922)))+((T254&lt;&gt;"")*ISNUMBER(SEARCH("|"&amp;T254&amp;"|",'5_ACOMPANHAMENTO'!$AC$3:$AC$4922)))+((U254&lt;&gt;"")*ISNUMBER(SEARCH("|"&amp;U254&amp;"|",'5_ACOMPANHAMENTO'!$AC$3:$AC$4922)))+((V254&lt;&gt;"")*ISNUMBER(SEARCH("|"&amp;V254&amp;"|",'5_ACOMPANHAMENTO'!$AC$3:$AC$4922)))+((W254&lt;&gt;"")*ISNUMBER(SEARCH("|"&amp;W254&amp;"|",'5_ACOMPANHAMENTO'!$AC$3:$AC$4922)))+((X254&lt;&gt;"")*ISNUMBER(SEARCH("|"&amp;X254&amp;"|",'5_ACOMPANHAMENTO'!$AC$3:$AC$4922)))+((Y254&lt;&gt;"")*ISNUMBER(SEARCH("|"&amp;Y254&amp;"|",'5_ACOMPANHAMENTO'!$AC$3:$AC$4922)))+((Z254&lt;&gt;"")*ISNUMBER(SEARCH("|"&amp;Z254&amp;"|",'5_ACOMPANHAMENTO'!$AC$3:$AC$4922)))+((AA254&lt;&gt;"")*ISNUMBER(SEARCH("|"&amp;AA254&amp;"|",'5_ACOMPANHAMENTO'!$AC$3:$AC$4922)))+((AB254&lt;&gt;"")*ISNUMBER(SEARCH("|"&amp;AB254&amp;"|",'5_ACOMPANHAMENTO'!$AC$3:$AC$4922))))&gt;0),0),0)),""))</f>
        <v/>
      </c>
      <c r="B254" s="1" t="n">
        <v>10180.10148</v>
      </c>
      <c r="C254" s="1" t="inlineStr">
        <is>
          <t xml:space="preserve">SERRA FITA </t>
        </is>
      </c>
      <c r="D254" s="4">
        <f>IF(OR($B254="",$C254=""),"",IFERROR(SUMPRODUCT(--(('5_ACOMPANHAMENTO'!$AD$3:$AD$4922=TRIM($C254&amp;""))*('5_ACOMPANHAMENTO'!$AC$3:$AC$4922&lt;&gt;"")*((((I254&lt;&gt;"")*ISNUMBER(SEARCH("|"&amp;I254&amp;"|",'5_ACOMPANHAMENTO'!$AC$3:$AC$4922)))+((J254&lt;&gt;"")*ISNUMBER(SEARCH("|"&amp;J254&amp;"|",'5_ACOMPANHAMENTO'!$AC$3:$AC$4922)))+((K254&lt;&gt;"")*ISNUMBER(SEARCH("|"&amp;K254&amp;"|",'5_ACOMPANHAMENTO'!$AC$3:$AC$4922)))+((L254&lt;&gt;"")*ISNUMBER(SEARCH("|"&amp;L254&amp;"|",'5_ACOMPANHAMENTO'!$AC$3:$AC$4922)))+((M254&lt;&gt;"")*ISNUMBER(SEARCH("|"&amp;M254&amp;"|",'5_ACOMPANHAMENTO'!$AC$3:$AC$4922)))+((N254&lt;&gt;"")*ISNUMBER(SEARCH("|"&amp;N254&amp;"|",'5_ACOMPANHAMENTO'!$AC$3:$AC$4922)))+((O254&lt;&gt;"")*ISNUMBER(SEARCH("|"&amp;O254&amp;"|",'5_ACOMPANHAMENTO'!$AC$3:$AC$4922)))+((P254&lt;&gt;"")*ISNUMBER(SEARCH("|"&amp;P254&amp;"|",'5_ACOMPANHAMENTO'!$AC$3:$AC$4922)))+((Q254&lt;&gt;"")*ISNUMBER(SEARCH("|"&amp;Q254&amp;"|",'5_ACOMPANHAMENTO'!$AC$3:$AC$4922)))+((R254&lt;&gt;"")*ISNUMBER(SEARCH("|"&amp;R254&amp;"|",'5_ACOMPANHAMENTO'!$AC$3:$AC$4922)))+((S254&lt;&gt;"")*ISNUMBER(SEARCH("|"&amp;S254&amp;"|",'5_ACOMPANHAMENTO'!$AC$3:$AC$4922)))+((T254&lt;&gt;"")*ISNUMBER(SEARCH("|"&amp;T254&amp;"|",'5_ACOMPANHAMENTO'!$AC$3:$AC$4922)))+((U254&lt;&gt;"")*ISNUMBER(SEARCH("|"&amp;U254&amp;"|",'5_ACOMPANHAMENTO'!$AC$3:$AC$4922)))+((V254&lt;&gt;"")*ISNUMBER(SEARCH("|"&amp;V254&amp;"|",'5_ACOMPANHAMENTO'!$AC$3:$AC$4922)))+((W254&lt;&gt;"")*ISNUMBER(SEARCH("|"&amp;W254&amp;"|",'5_ACOMPANHAMENTO'!$AC$3:$AC$4922)))+((X254&lt;&gt;"")*ISNUMBER(SEARCH("|"&amp;X254&amp;"|",'5_ACOMPANHAMENTO'!$AC$3:$AC$4922)))+((Y254&lt;&gt;"")*ISNUMBER(SEARCH("|"&amp;Y254&amp;"|",'5_ACOMPANHAMENTO'!$AC$3:$AC$4922)))+((Z254&lt;&gt;"")*ISNUMBER(SEARCH("|"&amp;Z254&amp;"|",'5_ACOMPANHAMENTO'!$AC$3:$AC$4922)))+((AA254&lt;&gt;"")*ISNUMBER(SEARCH("|"&amp;AA254&amp;"|",'5_ACOMPANHAMENTO'!$AC$3:$AC$4922)))+((AB254&lt;&gt;"")*ISNUMBER(SEARCH("|"&amp;AB254&amp;"|",'5_ACOMPANHAMENTO'!$AC$3:$AC$4922))))&gt;0)),'5_ACOMPANHAMENTO'!$J$3:$J$4922),0))</f>
        <v/>
      </c>
      <c r="E254" s="4">
        <f>IF(G254=0,"FINALIZADO",IF(TODAY()&gt;A254,"ATRASADO "&amp;TODAY()-A254&amp;" DIAS","ADIANTADO "&amp;A254-TODAY()&amp;" DIAS"))</f>
        <v/>
      </c>
      <c r="F254" s="7">
        <f>IF(OR($B254="",$C254=""),"",IFERROR(SUMPRODUCT(--(('5_ACOMPANHAMENTO'!$AD$3:$AD$4922=TRIM($C254&amp;""))*('5_ACOMPANHAMENTO'!$AC$3:$AC$4922&lt;&gt;"")*((((I254&lt;&gt;"")*ISNUMBER(SEARCH("|"&amp;I254&amp;"|",'5_ACOMPANHAMENTO'!$AC$3:$AC$4922)))+((J254&lt;&gt;"")*ISNUMBER(SEARCH("|"&amp;J254&amp;"|",'5_ACOMPANHAMENTO'!$AC$3:$AC$4922)))+((K254&lt;&gt;"")*ISNUMBER(SEARCH("|"&amp;K254&amp;"|",'5_ACOMPANHAMENTO'!$AC$3:$AC$4922)))+((L254&lt;&gt;"")*ISNUMBER(SEARCH("|"&amp;L254&amp;"|",'5_ACOMPANHAMENTO'!$AC$3:$AC$4922)))+((M254&lt;&gt;"")*ISNUMBER(SEARCH("|"&amp;M254&amp;"|",'5_ACOMPANHAMENTO'!$AC$3:$AC$4922)))+((N254&lt;&gt;"")*ISNUMBER(SEARCH("|"&amp;N254&amp;"|",'5_ACOMPANHAMENTO'!$AC$3:$AC$4922)))+((O254&lt;&gt;"")*ISNUMBER(SEARCH("|"&amp;O254&amp;"|",'5_ACOMPANHAMENTO'!$AC$3:$AC$4922)))+((P254&lt;&gt;"")*ISNUMBER(SEARCH("|"&amp;P254&amp;"|",'5_ACOMPANHAMENTO'!$AC$3:$AC$4922)))+((Q254&lt;&gt;"")*ISNUMBER(SEARCH("|"&amp;Q254&amp;"|",'5_ACOMPANHAMENTO'!$AC$3:$AC$4922)))+((R254&lt;&gt;"")*ISNUMBER(SEARCH("|"&amp;R254&amp;"|",'5_ACOMPANHAMENTO'!$AC$3:$AC$4922)))+((S254&lt;&gt;"")*ISNUMBER(SEARCH("|"&amp;S254&amp;"|",'5_ACOMPANHAMENTO'!$AC$3:$AC$4922)))+((T254&lt;&gt;"")*ISNUMBER(SEARCH("|"&amp;T254&amp;"|",'5_ACOMPANHAMENTO'!$AC$3:$AC$4922)))+((U254&lt;&gt;"")*ISNUMBER(SEARCH("|"&amp;U254&amp;"|",'5_ACOMPANHAMENTO'!$AC$3:$AC$4922)))+((V254&lt;&gt;"")*ISNUMBER(SEARCH("|"&amp;V254&amp;"|",'5_ACOMPANHAMENTO'!$AC$3:$AC$4922)))+((W254&lt;&gt;"")*ISNUMBER(SEARCH("|"&amp;W254&amp;"|",'5_ACOMPANHAMENTO'!$AC$3:$AC$4922)))+((X254&lt;&gt;"")*ISNUMBER(SEARCH("|"&amp;X254&amp;"|",'5_ACOMPANHAMENTO'!$AC$3:$AC$4922)))+((Y254&lt;&gt;"")*ISNUMBER(SEARCH("|"&amp;Y254&amp;"|",'5_ACOMPANHAMENTO'!$AC$3:$AC$4922)))+((Z254&lt;&gt;"")*ISNUMBER(SEARCH("|"&amp;Z254&amp;"|",'5_ACOMPANHAMENTO'!$AC$3:$AC$4922)))+((AA254&lt;&gt;"")*ISNUMBER(SEARCH("|"&amp;AA254&amp;"|",'5_ACOMPANHAMENTO'!$AC$3:$AC$4922)))+((AB254&lt;&gt;"")*ISNUMBER(SEARCH("|"&amp;AB254&amp;"|",'5_ACOMPANHAMENTO'!$AC$3:$AC$4922))))&gt;0)),'5_ACOMPANHAMENTO'!$O$3:$O$4922),0))</f>
        <v/>
      </c>
      <c r="G254" s="7">
        <f>IF(OR($B254="",$C254=""),"",D254-F254)</f>
        <v/>
      </c>
      <c r="H254">
        <f>IF(OR($B254="",$C254=""),"",TRIM($B254&amp;"")&amp;"|"&amp;TRIM($C254&amp;""))</f>
        <v/>
      </c>
      <c r="I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",99)),1,99)))</f>
        <v/>
      </c>
      <c r="J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",99)),100,99)))</f>
        <v/>
      </c>
      <c r="K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",99)),199,99)))</f>
        <v/>
      </c>
      <c r="L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",99)),298,99)))</f>
        <v/>
      </c>
      <c r="M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",99)),397,99)))</f>
        <v/>
      </c>
      <c r="N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",99)),496,99)))</f>
        <v/>
      </c>
      <c r="O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",99)),595,99)))</f>
        <v/>
      </c>
      <c r="P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",99)),694,99)))</f>
        <v/>
      </c>
      <c r="Q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",99)),793,99)))</f>
        <v/>
      </c>
      <c r="R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",99)),892,99)))</f>
        <v/>
      </c>
      <c r="S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",99)),991,99)))</f>
        <v/>
      </c>
      <c r="T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",99)),1090,99)))</f>
        <v/>
      </c>
      <c r="U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",99)),1189,99)))</f>
        <v/>
      </c>
      <c r="V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",99)),1288,99)))</f>
        <v/>
      </c>
      <c r="W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",99)),1387,99)))</f>
        <v/>
      </c>
      <c r="X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",99)),1486,99)))</f>
        <v/>
      </c>
      <c r="Y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",99)),1585,99)))</f>
        <v/>
      </c>
      <c r="Z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",99)),1684,99)))</f>
        <v/>
      </c>
      <c r="AA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",99)),1783,99)))</f>
        <v/>
      </c>
      <c r="AB254" s="1">
        <f>IF($B254="","",TRIM(MID(SUBSTITUTE(TRIM(SUBSTITUTE(SUBSTITUTE(SUBSTITUTE(SUBSTITUTE(SUBSTITUTE(SUBSTITUTE(SUBSTITUTE(SUBSTITUTE(SUBSTITUTE(SUBSTITUTE(SUBSTITUTE(SUBSTITUTE(SUBSTITUTE(SUBSTITUTE(TRIM($B254&amp;""),CHAR(10),"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",REPT(" ",99)),1882,99)))</f>
        <v/>
      </c>
    </row>
    <row r="255" hidden="1" ht="14.25" customHeight="1">
      <c r="A255" s="4">
        <f>IF(OR($B255="",$C255=""),"",IFERROR(INDEX('5_ACOMPANHAMENTO'!$A$3:$A$4922,MATCH(1,INDEX(('5_ACOMPANHAMENTO'!$AD$3:$AD$4922=TRIM($C255&amp;""))*('5_ACOMPANHAMENTO'!$AC$3:$AC$4922&lt;&gt;"")*((((I255&lt;&gt;"")*ISNUMBER(SEARCH("|"&amp;I255&amp;"|",'5_ACOMPANHAMENTO'!$AC$3:$AC$4922)))+((J255&lt;&gt;"")*ISNUMBER(SEARCH("|"&amp;J255&amp;"|",'5_ACOMPANHAMENTO'!$AC$3:$AC$4922)))+((K255&lt;&gt;"")*ISNUMBER(SEARCH("|"&amp;K255&amp;"|",'5_ACOMPANHAMENTO'!$AC$3:$AC$4922)))+((L255&lt;&gt;"")*ISNUMBER(SEARCH("|"&amp;L255&amp;"|",'5_ACOMPANHAMENTO'!$AC$3:$AC$4922)))+((M255&lt;&gt;"")*ISNUMBER(SEARCH("|"&amp;M255&amp;"|",'5_ACOMPANHAMENTO'!$AC$3:$AC$4922)))+((N255&lt;&gt;"")*ISNUMBER(SEARCH("|"&amp;N255&amp;"|",'5_ACOMPANHAMENTO'!$AC$3:$AC$4922)))+((O255&lt;&gt;"")*ISNUMBER(SEARCH("|"&amp;O255&amp;"|",'5_ACOMPANHAMENTO'!$AC$3:$AC$4922)))+((P255&lt;&gt;"")*ISNUMBER(SEARCH("|"&amp;P255&amp;"|",'5_ACOMPANHAMENTO'!$AC$3:$AC$4922)))+((Q255&lt;&gt;"")*ISNUMBER(SEARCH("|"&amp;Q255&amp;"|",'5_ACOMPANHAMENTO'!$AC$3:$AC$4922)))+((R255&lt;&gt;"")*ISNUMBER(SEARCH("|"&amp;R255&amp;"|",'5_ACOMPANHAMENTO'!$AC$3:$AC$4922)))+((S255&lt;&gt;"")*ISNUMBER(SEARCH("|"&amp;S255&amp;"|",'5_ACOMPANHAMENTO'!$AC$3:$AC$4922)))+((T255&lt;&gt;"")*ISNUMBER(SEARCH("|"&amp;T255&amp;"|",'5_ACOMPANHAMENTO'!$AC$3:$AC$4922)))+((U255&lt;&gt;"")*ISNUMBER(SEARCH("|"&amp;U255&amp;"|",'5_ACOMPANHAMENTO'!$AC$3:$AC$4922)))+((V255&lt;&gt;"")*ISNUMBER(SEARCH("|"&amp;V255&amp;"|",'5_ACOMPANHAMENTO'!$AC$3:$AC$4922)))+((W255&lt;&gt;"")*ISNUMBER(SEARCH("|"&amp;W255&amp;"|",'5_ACOMPANHAMENTO'!$AC$3:$AC$4922)))+((X255&lt;&gt;"")*ISNUMBER(SEARCH("|"&amp;X255&amp;"|",'5_ACOMPANHAMENTO'!$AC$3:$AC$4922)))+((Y255&lt;&gt;"")*ISNUMBER(SEARCH("|"&amp;Y255&amp;"|",'5_ACOMPANHAMENTO'!$AC$3:$AC$4922)))+((Z255&lt;&gt;"")*ISNUMBER(SEARCH("|"&amp;Z255&amp;"|",'5_ACOMPANHAMENTO'!$AC$3:$AC$4922)))+((AA255&lt;&gt;"")*ISNUMBER(SEARCH("|"&amp;AA255&amp;"|",'5_ACOMPANHAMENTO'!$AC$3:$AC$4922)))+((AB255&lt;&gt;"")*ISNUMBER(SEARCH("|"&amp;AB255&amp;"|",'5_ACOMPANHAMENTO'!$AC$3:$AC$4922))))&gt;0),0),0)),""))</f>
        <v/>
      </c>
      <c r="B255" s="1" t="n">
        <v>10180.10148</v>
      </c>
      <c r="C255" s="1" t="inlineStr">
        <is>
          <t xml:space="preserve">SERRA FITA </t>
        </is>
      </c>
      <c r="D255" s="4">
        <f>IF(OR($B255="",$C255=""),"",IFERROR(SUMPRODUCT(--(('5_ACOMPANHAMENTO'!$AD$3:$AD$4922=TRIM($C255&amp;""))*('5_ACOMPANHAMENTO'!$AC$3:$AC$4922&lt;&gt;"")*((((I255&lt;&gt;"")*ISNUMBER(SEARCH("|"&amp;I255&amp;"|",'5_ACOMPANHAMENTO'!$AC$3:$AC$4922)))+((J255&lt;&gt;"")*ISNUMBER(SEARCH("|"&amp;J255&amp;"|",'5_ACOMPANHAMENTO'!$AC$3:$AC$4922)))+((K255&lt;&gt;"")*ISNUMBER(SEARCH("|"&amp;K255&amp;"|",'5_ACOMPANHAMENTO'!$AC$3:$AC$4922)))+((L255&lt;&gt;"")*ISNUMBER(SEARCH("|"&amp;L255&amp;"|",'5_ACOMPANHAMENTO'!$AC$3:$AC$4922)))+((M255&lt;&gt;"")*ISNUMBER(SEARCH("|"&amp;M255&amp;"|",'5_ACOMPANHAMENTO'!$AC$3:$AC$4922)))+((N255&lt;&gt;"")*ISNUMBER(SEARCH("|"&amp;N255&amp;"|",'5_ACOMPANHAMENTO'!$AC$3:$AC$4922)))+((O255&lt;&gt;"")*ISNUMBER(SEARCH("|"&amp;O255&amp;"|",'5_ACOMPANHAMENTO'!$AC$3:$AC$4922)))+((P255&lt;&gt;"")*ISNUMBER(SEARCH("|"&amp;P255&amp;"|",'5_ACOMPANHAMENTO'!$AC$3:$AC$4922)))+((Q255&lt;&gt;"")*ISNUMBER(SEARCH("|"&amp;Q255&amp;"|",'5_ACOMPANHAMENTO'!$AC$3:$AC$4922)))+((R255&lt;&gt;"")*ISNUMBER(SEARCH("|"&amp;R255&amp;"|",'5_ACOMPANHAMENTO'!$AC$3:$AC$4922)))+((S255&lt;&gt;"")*ISNUMBER(SEARCH("|"&amp;S255&amp;"|",'5_ACOMPANHAMENTO'!$AC$3:$AC$4922)))+((T255&lt;&gt;"")*ISNUMBER(SEARCH("|"&amp;T255&amp;"|",'5_ACOMPANHAMENTO'!$AC$3:$AC$4922)))+((U255&lt;&gt;"")*ISNUMBER(SEARCH("|"&amp;U255&amp;"|",'5_ACOMPANHAMENTO'!$AC$3:$AC$4922)))+((V255&lt;&gt;"")*ISNUMBER(SEARCH("|"&amp;V255&amp;"|",'5_ACOMPANHAMENTO'!$AC$3:$AC$4922)))+((W255&lt;&gt;"")*ISNUMBER(SEARCH("|"&amp;W255&amp;"|",'5_ACOMPANHAMENTO'!$AC$3:$AC$4922)))+((X255&lt;&gt;"")*ISNUMBER(SEARCH("|"&amp;X255&amp;"|",'5_ACOMPANHAMENTO'!$AC$3:$AC$4922)))+((Y255&lt;&gt;"")*ISNUMBER(SEARCH("|"&amp;Y255&amp;"|",'5_ACOMPANHAMENTO'!$AC$3:$AC$4922)))+((Z255&lt;&gt;"")*ISNUMBER(SEARCH("|"&amp;Z255&amp;"|",'5_ACOMPANHAMENTO'!$AC$3:$AC$4922)))+((AA255&lt;&gt;"")*ISNUMBER(SEARCH("|"&amp;AA255&amp;"|",'5_ACOMPANHAMENTO'!$AC$3:$AC$4922)))+((AB255&lt;&gt;"")*ISNUMBER(SEARCH("|"&amp;AB255&amp;"|",'5_ACOMPANHAMENTO'!$AC$3:$AC$4922))))&gt;0)),'5_ACOMPANHAMENTO'!$J$3:$J$4922),0))</f>
        <v/>
      </c>
      <c r="E255" s="4">
        <f>IF(G255=0,"FINALIZADO",IF(TODAY()&gt;A255,"ATRASADO "&amp;TODAY()-A255&amp;" DIAS","ADIANTADO "&amp;A255-TODAY()&amp;" DIAS"))</f>
        <v/>
      </c>
      <c r="F255" s="7">
        <f>IF(OR($B255="",$C255=""),"",IFERROR(SUMPRODUCT(--(('5_ACOMPANHAMENTO'!$AD$3:$AD$4922=TRIM($C255&amp;""))*('5_ACOMPANHAMENTO'!$AC$3:$AC$4922&lt;&gt;"")*((((I255&lt;&gt;"")*ISNUMBER(SEARCH("|"&amp;I255&amp;"|",'5_ACOMPANHAMENTO'!$AC$3:$AC$4922)))+((J255&lt;&gt;"")*ISNUMBER(SEARCH("|"&amp;J255&amp;"|",'5_ACOMPANHAMENTO'!$AC$3:$AC$4922)))+((K255&lt;&gt;"")*ISNUMBER(SEARCH("|"&amp;K255&amp;"|",'5_ACOMPANHAMENTO'!$AC$3:$AC$4922)))+((L255&lt;&gt;"")*ISNUMBER(SEARCH("|"&amp;L255&amp;"|",'5_ACOMPANHAMENTO'!$AC$3:$AC$4922)))+((M255&lt;&gt;"")*ISNUMBER(SEARCH("|"&amp;M255&amp;"|",'5_ACOMPANHAMENTO'!$AC$3:$AC$4922)))+((N255&lt;&gt;"")*ISNUMBER(SEARCH("|"&amp;N255&amp;"|",'5_ACOMPANHAMENTO'!$AC$3:$AC$4922)))+((O255&lt;&gt;"")*ISNUMBER(SEARCH("|"&amp;O255&amp;"|",'5_ACOMPANHAMENTO'!$AC$3:$AC$4922)))+((P255&lt;&gt;"")*ISNUMBER(SEARCH("|"&amp;P255&amp;"|",'5_ACOMPANHAMENTO'!$AC$3:$AC$4922)))+((Q255&lt;&gt;"")*ISNUMBER(SEARCH("|"&amp;Q255&amp;"|",'5_ACOMPANHAMENTO'!$AC$3:$AC$4922)))+((R255&lt;&gt;"")*ISNUMBER(SEARCH("|"&amp;R255&amp;"|",'5_ACOMPANHAMENTO'!$AC$3:$AC$4922)))+((S255&lt;&gt;"")*ISNUMBER(SEARCH("|"&amp;S255&amp;"|",'5_ACOMPANHAMENTO'!$AC$3:$AC$4922)))+((T255&lt;&gt;"")*ISNUMBER(SEARCH("|"&amp;T255&amp;"|",'5_ACOMPANHAMENTO'!$AC$3:$AC$4922)))+((U255&lt;&gt;"")*ISNUMBER(SEARCH("|"&amp;U255&amp;"|",'5_ACOMPANHAMENTO'!$AC$3:$AC$4922)))+((V255&lt;&gt;"")*ISNUMBER(SEARCH("|"&amp;V255&amp;"|",'5_ACOMPANHAMENTO'!$AC$3:$AC$4922)))+((W255&lt;&gt;"")*ISNUMBER(SEARCH("|"&amp;W255&amp;"|",'5_ACOMPANHAMENTO'!$AC$3:$AC$4922)))+((X255&lt;&gt;"")*ISNUMBER(SEARCH("|"&amp;X255&amp;"|",'5_ACOMPANHAMENTO'!$AC$3:$AC$4922)))+((Y255&lt;&gt;"")*ISNUMBER(SEARCH("|"&amp;Y255&amp;"|",'5_ACOMPANHAMENTO'!$AC$3:$AC$4922)))+((Z255&lt;&gt;"")*ISNUMBER(SEARCH("|"&amp;Z255&amp;"|",'5_ACOMPANHAMENTO'!$AC$3:$AC$4922)))+((AA255&lt;&gt;"")*ISNUMBER(SEARCH("|"&amp;AA255&amp;"|",'5_ACOMPANHAMENTO'!$AC$3:$AC$4922)))+((AB255&lt;&gt;"")*ISNUMBER(SEARCH("|"&amp;AB255&amp;"|",'5_ACOMPANHAMENTO'!$AC$3:$AC$4922))))&gt;0)),'5_ACOMPANHAMENTO'!$O$3:$O$4922),0))</f>
        <v/>
      </c>
      <c r="G255" s="7">
        <f>IF(OR($B255="",$C255=""),"",D255-F255)</f>
        <v/>
      </c>
      <c r="H255">
        <f>IF(OR($B255="",$C255=""),"",TRIM($B255&amp;"")&amp;"|"&amp;TRIM($C255&amp;""))</f>
        <v/>
      </c>
      <c r="I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",99)),1,99)))</f>
        <v/>
      </c>
      <c r="J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",99)),100,99)))</f>
        <v/>
      </c>
      <c r="K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",99)),199,99)))</f>
        <v/>
      </c>
      <c r="L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",99)),298,99)))</f>
        <v/>
      </c>
      <c r="M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",99)),397,99)))</f>
        <v/>
      </c>
      <c r="N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",99)),496,99)))</f>
        <v/>
      </c>
      <c r="O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",99)),595,99)))</f>
        <v/>
      </c>
      <c r="P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",99)),694,99)))</f>
        <v/>
      </c>
      <c r="Q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",99)),793,99)))</f>
        <v/>
      </c>
      <c r="R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",99)),892,99)))</f>
        <v/>
      </c>
      <c r="S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",99)),991,99)))</f>
        <v/>
      </c>
      <c r="T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",99)),1090,99)))</f>
        <v/>
      </c>
      <c r="U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",99)),1189,99)))</f>
        <v/>
      </c>
      <c r="V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",99)),1288,99)))</f>
        <v/>
      </c>
      <c r="W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",99)),1387,99)))</f>
        <v/>
      </c>
      <c r="X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",99)),1486,99)))</f>
        <v/>
      </c>
      <c r="Y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",99)),1585,99)))</f>
        <v/>
      </c>
      <c r="Z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",99)),1684,99)))</f>
        <v/>
      </c>
      <c r="AA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",99)),1783,99)))</f>
        <v/>
      </c>
      <c r="AB255" s="1">
        <f>IF($B255="","",TRIM(MID(SUBSTITUTE(TRIM(SUBSTITUTE(SUBSTITUTE(SUBSTITUTE(SUBSTITUTE(SUBSTITUTE(SUBSTITUTE(SUBSTITUTE(SUBSTITUTE(SUBSTITUTE(SUBSTITUTE(SUBSTITUTE(SUBSTITUTE(SUBSTITUTE(SUBSTITUTE(TRIM($B255&amp;""),CHAR(10),"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",REPT(" ",99)),1882,99)))</f>
        <v/>
      </c>
    </row>
    <row r="256" ht="14.25" customHeight="1">
      <c r="A256" s="4">
        <f>IF(OR($B256="",$C256=""),"",IFERROR(INDEX('5_ACOMPANHAMENTO'!$A$3:$A$4922,MATCH(1,INDEX(('5_ACOMPANHAMENTO'!$AD$3:$AD$4922=TRIM($C256&amp;""))*('5_ACOMPANHAMENTO'!$AC$3:$AC$4922&lt;&gt;"")*((((I256&lt;&gt;"")*ISNUMBER(SEARCH("|"&amp;I256&amp;"|",'5_ACOMPANHAMENTO'!$AC$3:$AC$4922)))+((J256&lt;&gt;"")*ISNUMBER(SEARCH("|"&amp;J256&amp;"|",'5_ACOMPANHAMENTO'!$AC$3:$AC$4922)))+((K256&lt;&gt;"")*ISNUMBER(SEARCH("|"&amp;K256&amp;"|",'5_ACOMPANHAMENTO'!$AC$3:$AC$4922)))+((L256&lt;&gt;"")*ISNUMBER(SEARCH("|"&amp;L256&amp;"|",'5_ACOMPANHAMENTO'!$AC$3:$AC$4922)))+((M256&lt;&gt;"")*ISNUMBER(SEARCH("|"&amp;M256&amp;"|",'5_ACOMPANHAMENTO'!$AC$3:$AC$4922)))+((N256&lt;&gt;"")*ISNUMBER(SEARCH("|"&amp;N256&amp;"|",'5_ACOMPANHAMENTO'!$AC$3:$AC$4922)))+((O256&lt;&gt;"")*ISNUMBER(SEARCH("|"&amp;O256&amp;"|",'5_ACOMPANHAMENTO'!$AC$3:$AC$4922)))+((P256&lt;&gt;"")*ISNUMBER(SEARCH("|"&amp;P256&amp;"|",'5_ACOMPANHAMENTO'!$AC$3:$AC$4922)))+((Q256&lt;&gt;"")*ISNUMBER(SEARCH("|"&amp;Q256&amp;"|",'5_ACOMPANHAMENTO'!$AC$3:$AC$4922)))+((R256&lt;&gt;"")*ISNUMBER(SEARCH("|"&amp;R256&amp;"|",'5_ACOMPANHAMENTO'!$AC$3:$AC$4922)))+((S256&lt;&gt;"")*ISNUMBER(SEARCH("|"&amp;S256&amp;"|",'5_ACOMPANHAMENTO'!$AC$3:$AC$4922)))+((T256&lt;&gt;"")*ISNUMBER(SEARCH("|"&amp;T256&amp;"|",'5_ACOMPANHAMENTO'!$AC$3:$AC$4922)))+((U256&lt;&gt;"")*ISNUMBER(SEARCH("|"&amp;U256&amp;"|",'5_ACOMPANHAMENTO'!$AC$3:$AC$4922)))+((V256&lt;&gt;"")*ISNUMBER(SEARCH("|"&amp;V256&amp;"|",'5_ACOMPANHAMENTO'!$AC$3:$AC$4922)))+((W256&lt;&gt;"")*ISNUMBER(SEARCH("|"&amp;W256&amp;"|",'5_ACOMPANHAMENTO'!$AC$3:$AC$4922)))+((X256&lt;&gt;"")*ISNUMBER(SEARCH("|"&amp;X256&amp;"|",'5_ACOMPANHAMENTO'!$AC$3:$AC$4922)))+((Y256&lt;&gt;"")*ISNUMBER(SEARCH("|"&amp;Y256&amp;"|",'5_ACOMPANHAMENTO'!$AC$3:$AC$4922)))+((Z256&lt;&gt;"")*ISNUMBER(SEARCH("|"&amp;Z256&amp;"|",'5_ACOMPANHAMENTO'!$AC$3:$AC$4922)))+((AA256&lt;&gt;"")*ISNUMBER(SEARCH("|"&amp;AA256&amp;"|",'5_ACOMPANHAMENTO'!$AC$3:$AC$4922)))+((AB256&lt;&gt;"")*ISNUMBER(SEARCH("|"&amp;AB256&amp;"|",'5_ACOMPANHAMENTO'!$AC$3:$AC$4922))))&gt;0),0),0)),""))</f>
        <v/>
      </c>
      <c r="B256" s="1" t="n">
        <v>10148</v>
      </c>
      <c r="C256" s="1" t="inlineStr">
        <is>
          <t>TAPEÇARIA</t>
        </is>
      </c>
      <c r="D256" s="4">
        <f>IF(OR($B256="",$C256=""),"",IFERROR(SUMPRODUCT(--(('5_ACOMPANHAMENTO'!$AD$3:$AD$4922=TRIM($C256&amp;""))*('5_ACOMPANHAMENTO'!$AC$3:$AC$4922&lt;&gt;"")*((((I256&lt;&gt;"")*ISNUMBER(SEARCH("|"&amp;I256&amp;"|",'5_ACOMPANHAMENTO'!$AC$3:$AC$4922)))+((J256&lt;&gt;"")*ISNUMBER(SEARCH("|"&amp;J256&amp;"|",'5_ACOMPANHAMENTO'!$AC$3:$AC$4922)))+((K256&lt;&gt;"")*ISNUMBER(SEARCH("|"&amp;K256&amp;"|",'5_ACOMPANHAMENTO'!$AC$3:$AC$4922)))+((L256&lt;&gt;"")*ISNUMBER(SEARCH("|"&amp;L256&amp;"|",'5_ACOMPANHAMENTO'!$AC$3:$AC$4922)))+((M256&lt;&gt;"")*ISNUMBER(SEARCH("|"&amp;M256&amp;"|",'5_ACOMPANHAMENTO'!$AC$3:$AC$4922)))+((N256&lt;&gt;"")*ISNUMBER(SEARCH("|"&amp;N256&amp;"|",'5_ACOMPANHAMENTO'!$AC$3:$AC$4922)))+((O256&lt;&gt;"")*ISNUMBER(SEARCH("|"&amp;O256&amp;"|",'5_ACOMPANHAMENTO'!$AC$3:$AC$4922)))+((P256&lt;&gt;"")*ISNUMBER(SEARCH("|"&amp;P256&amp;"|",'5_ACOMPANHAMENTO'!$AC$3:$AC$4922)))+((Q256&lt;&gt;"")*ISNUMBER(SEARCH("|"&amp;Q256&amp;"|",'5_ACOMPANHAMENTO'!$AC$3:$AC$4922)))+((R256&lt;&gt;"")*ISNUMBER(SEARCH("|"&amp;R256&amp;"|",'5_ACOMPANHAMENTO'!$AC$3:$AC$4922)))+((S256&lt;&gt;"")*ISNUMBER(SEARCH("|"&amp;S256&amp;"|",'5_ACOMPANHAMENTO'!$AC$3:$AC$4922)))+((T256&lt;&gt;"")*ISNUMBER(SEARCH("|"&amp;T256&amp;"|",'5_ACOMPANHAMENTO'!$AC$3:$AC$4922)))+((U256&lt;&gt;"")*ISNUMBER(SEARCH("|"&amp;U256&amp;"|",'5_ACOMPANHAMENTO'!$AC$3:$AC$4922)))+((V256&lt;&gt;"")*ISNUMBER(SEARCH("|"&amp;V256&amp;"|",'5_ACOMPANHAMENTO'!$AC$3:$AC$4922)))+((W256&lt;&gt;"")*ISNUMBER(SEARCH("|"&amp;W256&amp;"|",'5_ACOMPANHAMENTO'!$AC$3:$AC$4922)))+((X256&lt;&gt;"")*ISNUMBER(SEARCH("|"&amp;X256&amp;"|",'5_ACOMPANHAMENTO'!$AC$3:$AC$4922)))+((Y256&lt;&gt;"")*ISNUMBER(SEARCH("|"&amp;Y256&amp;"|",'5_ACOMPANHAMENTO'!$AC$3:$AC$4922)))+((Z256&lt;&gt;"")*ISNUMBER(SEARCH("|"&amp;Z256&amp;"|",'5_ACOMPANHAMENTO'!$AC$3:$AC$4922)))+((AA256&lt;&gt;"")*ISNUMBER(SEARCH("|"&amp;AA256&amp;"|",'5_ACOMPANHAMENTO'!$AC$3:$AC$4922)))+((AB256&lt;&gt;"")*ISNUMBER(SEARCH("|"&amp;AB256&amp;"|",'5_ACOMPANHAMENTO'!$AC$3:$AC$4922))))&gt;0)),'5_ACOMPANHAMENTO'!$J$3:$J$4922),0))</f>
        <v/>
      </c>
      <c r="E256" s="4">
        <f>IF(G256=0,"FINALIZADO",IF(TODAY()&gt;A256,"ATRASADO "&amp;TODAY()-A256&amp;" DIAS","ADIANTADO "&amp;A256-TODAY()&amp;" DIAS"))</f>
        <v/>
      </c>
      <c r="F256" s="7">
        <f>IF(OR($B256="",$C256=""),"",IFERROR(SUMPRODUCT(--(('5_ACOMPANHAMENTO'!$AD$3:$AD$4922=TRIM($C256&amp;""))*('5_ACOMPANHAMENTO'!$AC$3:$AC$4922&lt;&gt;"")*((((I256&lt;&gt;"")*ISNUMBER(SEARCH("|"&amp;I256&amp;"|",'5_ACOMPANHAMENTO'!$AC$3:$AC$4922)))+((J256&lt;&gt;"")*ISNUMBER(SEARCH("|"&amp;J256&amp;"|",'5_ACOMPANHAMENTO'!$AC$3:$AC$4922)))+((K256&lt;&gt;"")*ISNUMBER(SEARCH("|"&amp;K256&amp;"|",'5_ACOMPANHAMENTO'!$AC$3:$AC$4922)))+((L256&lt;&gt;"")*ISNUMBER(SEARCH("|"&amp;L256&amp;"|",'5_ACOMPANHAMENTO'!$AC$3:$AC$4922)))+((M256&lt;&gt;"")*ISNUMBER(SEARCH("|"&amp;M256&amp;"|",'5_ACOMPANHAMENTO'!$AC$3:$AC$4922)))+((N256&lt;&gt;"")*ISNUMBER(SEARCH("|"&amp;N256&amp;"|",'5_ACOMPANHAMENTO'!$AC$3:$AC$4922)))+((O256&lt;&gt;"")*ISNUMBER(SEARCH("|"&amp;O256&amp;"|",'5_ACOMPANHAMENTO'!$AC$3:$AC$4922)))+((P256&lt;&gt;"")*ISNUMBER(SEARCH("|"&amp;P256&amp;"|",'5_ACOMPANHAMENTO'!$AC$3:$AC$4922)))+((Q256&lt;&gt;"")*ISNUMBER(SEARCH("|"&amp;Q256&amp;"|",'5_ACOMPANHAMENTO'!$AC$3:$AC$4922)))+((R256&lt;&gt;"")*ISNUMBER(SEARCH("|"&amp;R256&amp;"|",'5_ACOMPANHAMENTO'!$AC$3:$AC$4922)))+((S256&lt;&gt;"")*ISNUMBER(SEARCH("|"&amp;S256&amp;"|",'5_ACOMPANHAMENTO'!$AC$3:$AC$4922)))+((T256&lt;&gt;"")*ISNUMBER(SEARCH("|"&amp;T256&amp;"|",'5_ACOMPANHAMENTO'!$AC$3:$AC$4922)))+((U256&lt;&gt;"")*ISNUMBER(SEARCH("|"&amp;U256&amp;"|",'5_ACOMPANHAMENTO'!$AC$3:$AC$4922)))+((V256&lt;&gt;"")*ISNUMBER(SEARCH("|"&amp;V256&amp;"|",'5_ACOMPANHAMENTO'!$AC$3:$AC$4922)))+((W256&lt;&gt;"")*ISNUMBER(SEARCH("|"&amp;W256&amp;"|",'5_ACOMPANHAMENTO'!$AC$3:$AC$4922)))+((X256&lt;&gt;"")*ISNUMBER(SEARCH("|"&amp;X256&amp;"|",'5_ACOMPANHAMENTO'!$AC$3:$AC$4922)))+((Y256&lt;&gt;"")*ISNUMBER(SEARCH("|"&amp;Y256&amp;"|",'5_ACOMPANHAMENTO'!$AC$3:$AC$4922)))+((Z256&lt;&gt;"")*ISNUMBER(SEARCH("|"&amp;Z256&amp;"|",'5_ACOMPANHAMENTO'!$AC$3:$AC$4922)))+((AA256&lt;&gt;"")*ISNUMBER(SEARCH("|"&amp;AA256&amp;"|",'5_ACOMPANHAMENTO'!$AC$3:$AC$4922)))+((AB256&lt;&gt;"")*ISNUMBER(SEARCH("|"&amp;AB256&amp;"|",'5_ACOMPANHAMENTO'!$AC$3:$AC$4922))))&gt;0)),'5_ACOMPANHAMENTO'!$O$3:$O$4922),0))</f>
        <v/>
      </c>
      <c r="G256" s="7">
        <f>IF(OR($B256="",$C256=""),"",D256-F256)</f>
        <v/>
      </c>
      <c r="H256">
        <f>IF(OR($B256="",$C256=""),"",TRIM($B256&amp;"")&amp;"|"&amp;TRIM($C256&amp;""))</f>
        <v/>
      </c>
      <c r="I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",99)),1,99)))</f>
        <v/>
      </c>
      <c r="J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",99)),100,99)))</f>
        <v/>
      </c>
      <c r="K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",99)),199,99)))</f>
        <v/>
      </c>
      <c r="L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",99)),298,99)))</f>
        <v/>
      </c>
      <c r="M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",99)),397,99)))</f>
        <v/>
      </c>
      <c r="N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",99)),496,99)))</f>
        <v/>
      </c>
      <c r="O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",99)),595,99)))</f>
        <v/>
      </c>
      <c r="P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",99)),694,99)))</f>
        <v/>
      </c>
      <c r="Q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",99)),793,99)))</f>
        <v/>
      </c>
      <c r="R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",99)),892,99)))</f>
        <v/>
      </c>
      <c r="S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",99)),991,99)))</f>
        <v/>
      </c>
      <c r="T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",99)),1090,99)))</f>
        <v/>
      </c>
      <c r="U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",99)),1189,99)))</f>
        <v/>
      </c>
      <c r="V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",99)),1288,99)))</f>
        <v/>
      </c>
      <c r="W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",99)),1387,99)))</f>
        <v/>
      </c>
      <c r="X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",99)),1486,99)))</f>
        <v/>
      </c>
      <c r="Y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",99)),1585,99)))</f>
        <v/>
      </c>
      <c r="Z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",99)),1684,99)))</f>
        <v/>
      </c>
      <c r="AA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",99)),1783,99)))</f>
        <v/>
      </c>
      <c r="AB256" s="1">
        <f>IF($B256="","",TRIM(MID(SUBSTITUTE(TRIM(SUBSTITUTE(SUBSTITUTE(SUBSTITUTE(SUBSTITUTE(SUBSTITUTE(SUBSTITUTE(SUBSTITUTE(SUBSTITUTE(SUBSTITUTE(SUBSTITUTE(SUBSTITUTE(SUBSTITUTE(SUBSTITUTE(SUBSTITUTE(TRIM($B256&amp;""),CHAR(10),"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",REPT(" ",99)),1882,99)))</f>
        <v/>
      </c>
    </row>
    <row r="257" ht="14.25" customHeight="1">
      <c r="A257" s="4">
        <f>IF(OR($B257="",$C257=""),"",IFERROR(INDEX('5_ACOMPANHAMENTO'!$A$3:$A$4922,MATCH(1,INDEX(('5_ACOMPANHAMENTO'!$AD$3:$AD$4922=TRIM($C257&amp;""))*('5_ACOMPANHAMENTO'!$AC$3:$AC$4922&lt;&gt;"")*((((I257&lt;&gt;"")*ISNUMBER(SEARCH("|"&amp;I257&amp;"|",'5_ACOMPANHAMENTO'!$AC$3:$AC$4922)))+((J257&lt;&gt;"")*ISNUMBER(SEARCH("|"&amp;J257&amp;"|",'5_ACOMPANHAMENTO'!$AC$3:$AC$4922)))+((K257&lt;&gt;"")*ISNUMBER(SEARCH("|"&amp;K257&amp;"|",'5_ACOMPANHAMENTO'!$AC$3:$AC$4922)))+((L257&lt;&gt;"")*ISNUMBER(SEARCH("|"&amp;L257&amp;"|",'5_ACOMPANHAMENTO'!$AC$3:$AC$4922)))+((M257&lt;&gt;"")*ISNUMBER(SEARCH("|"&amp;M257&amp;"|",'5_ACOMPANHAMENTO'!$AC$3:$AC$4922)))+((N257&lt;&gt;"")*ISNUMBER(SEARCH("|"&amp;N257&amp;"|",'5_ACOMPANHAMENTO'!$AC$3:$AC$4922)))+((O257&lt;&gt;"")*ISNUMBER(SEARCH("|"&amp;O257&amp;"|",'5_ACOMPANHAMENTO'!$AC$3:$AC$4922)))+((P257&lt;&gt;"")*ISNUMBER(SEARCH("|"&amp;P257&amp;"|",'5_ACOMPANHAMENTO'!$AC$3:$AC$4922)))+((Q257&lt;&gt;"")*ISNUMBER(SEARCH("|"&amp;Q257&amp;"|",'5_ACOMPANHAMENTO'!$AC$3:$AC$4922)))+((R257&lt;&gt;"")*ISNUMBER(SEARCH("|"&amp;R257&amp;"|",'5_ACOMPANHAMENTO'!$AC$3:$AC$4922)))+((S257&lt;&gt;"")*ISNUMBER(SEARCH("|"&amp;S257&amp;"|",'5_ACOMPANHAMENTO'!$AC$3:$AC$4922)))+((T257&lt;&gt;"")*ISNUMBER(SEARCH("|"&amp;T257&amp;"|",'5_ACOMPANHAMENTO'!$AC$3:$AC$4922)))+((U257&lt;&gt;"")*ISNUMBER(SEARCH("|"&amp;U257&amp;"|",'5_ACOMPANHAMENTO'!$AC$3:$AC$4922)))+((V257&lt;&gt;"")*ISNUMBER(SEARCH("|"&amp;V257&amp;"|",'5_ACOMPANHAMENTO'!$AC$3:$AC$4922)))+((W257&lt;&gt;"")*ISNUMBER(SEARCH("|"&amp;W257&amp;"|",'5_ACOMPANHAMENTO'!$AC$3:$AC$4922)))+((X257&lt;&gt;"")*ISNUMBER(SEARCH("|"&amp;X257&amp;"|",'5_ACOMPANHAMENTO'!$AC$3:$AC$4922)))+((Y257&lt;&gt;"")*ISNUMBER(SEARCH("|"&amp;Y257&amp;"|",'5_ACOMPANHAMENTO'!$AC$3:$AC$4922)))+((Z257&lt;&gt;"")*ISNUMBER(SEARCH("|"&amp;Z257&amp;"|",'5_ACOMPANHAMENTO'!$AC$3:$AC$4922)))+((AA257&lt;&gt;"")*ISNUMBER(SEARCH("|"&amp;AA257&amp;"|",'5_ACOMPANHAMENTO'!$AC$3:$AC$4922)))+((AB257&lt;&gt;"")*ISNUMBER(SEARCH("|"&amp;AB257&amp;"|",'5_ACOMPANHAMENTO'!$AC$3:$AC$4922))))&gt;0),0),0)),""))</f>
        <v/>
      </c>
      <c r="B257" s="1" t="n">
        <v>10148</v>
      </c>
      <c r="C257" s="1" t="inlineStr">
        <is>
          <t>TAPEÇARIA</t>
        </is>
      </c>
      <c r="D257" s="4">
        <f>IF(OR($B257="",$C257=""),"",IFERROR(SUMPRODUCT(--(('5_ACOMPANHAMENTO'!$AD$3:$AD$4922=TRIM($C257&amp;""))*('5_ACOMPANHAMENTO'!$AC$3:$AC$4922&lt;&gt;"")*((((I257&lt;&gt;"")*ISNUMBER(SEARCH("|"&amp;I257&amp;"|",'5_ACOMPANHAMENTO'!$AC$3:$AC$4922)))+((J257&lt;&gt;"")*ISNUMBER(SEARCH("|"&amp;J257&amp;"|",'5_ACOMPANHAMENTO'!$AC$3:$AC$4922)))+((K257&lt;&gt;"")*ISNUMBER(SEARCH("|"&amp;K257&amp;"|",'5_ACOMPANHAMENTO'!$AC$3:$AC$4922)))+((L257&lt;&gt;"")*ISNUMBER(SEARCH("|"&amp;L257&amp;"|",'5_ACOMPANHAMENTO'!$AC$3:$AC$4922)))+((M257&lt;&gt;"")*ISNUMBER(SEARCH("|"&amp;M257&amp;"|",'5_ACOMPANHAMENTO'!$AC$3:$AC$4922)))+((N257&lt;&gt;"")*ISNUMBER(SEARCH("|"&amp;N257&amp;"|",'5_ACOMPANHAMENTO'!$AC$3:$AC$4922)))+((O257&lt;&gt;"")*ISNUMBER(SEARCH("|"&amp;O257&amp;"|",'5_ACOMPANHAMENTO'!$AC$3:$AC$4922)))+((P257&lt;&gt;"")*ISNUMBER(SEARCH("|"&amp;P257&amp;"|",'5_ACOMPANHAMENTO'!$AC$3:$AC$4922)))+((Q257&lt;&gt;"")*ISNUMBER(SEARCH("|"&amp;Q257&amp;"|",'5_ACOMPANHAMENTO'!$AC$3:$AC$4922)))+((R257&lt;&gt;"")*ISNUMBER(SEARCH("|"&amp;R257&amp;"|",'5_ACOMPANHAMENTO'!$AC$3:$AC$4922)))+((S257&lt;&gt;"")*ISNUMBER(SEARCH("|"&amp;S257&amp;"|",'5_ACOMPANHAMENTO'!$AC$3:$AC$4922)))+((T257&lt;&gt;"")*ISNUMBER(SEARCH("|"&amp;T257&amp;"|",'5_ACOMPANHAMENTO'!$AC$3:$AC$4922)))+((U257&lt;&gt;"")*ISNUMBER(SEARCH("|"&amp;U257&amp;"|",'5_ACOMPANHAMENTO'!$AC$3:$AC$4922)))+((V257&lt;&gt;"")*ISNUMBER(SEARCH("|"&amp;V257&amp;"|",'5_ACOMPANHAMENTO'!$AC$3:$AC$4922)))+((W257&lt;&gt;"")*ISNUMBER(SEARCH("|"&amp;W257&amp;"|",'5_ACOMPANHAMENTO'!$AC$3:$AC$4922)))+((X257&lt;&gt;"")*ISNUMBER(SEARCH("|"&amp;X257&amp;"|",'5_ACOMPANHAMENTO'!$AC$3:$AC$4922)))+((Y257&lt;&gt;"")*ISNUMBER(SEARCH("|"&amp;Y257&amp;"|",'5_ACOMPANHAMENTO'!$AC$3:$AC$4922)))+((Z257&lt;&gt;"")*ISNUMBER(SEARCH("|"&amp;Z257&amp;"|",'5_ACOMPANHAMENTO'!$AC$3:$AC$4922)))+((AA257&lt;&gt;"")*ISNUMBER(SEARCH("|"&amp;AA257&amp;"|",'5_ACOMPANHAMENTO'!$AC$3:$AC$4922)))+((AB257&lt;&gt;"")*ISNUMBER(SEARCH("|"&amp;AB257&amp;"|",'5_ACOMPANHAMENTO'!$AC$3:$AC$4922))))&gt;0)),'5_ACOMPANHAMENTO'!$J$3:$J$4922),0))</f>
        <v/>
      </c>
      <c r="E257" s="4">
        <f>IF(G257=0,"FINALIZADO",IF(TODAY()&gt;A257,"ATRASADO "&amp;TODAY()-A257&amp;" DIAS","ADIANTADO "&amp;A257-TODAY()&amp;" DIAS"))</f>
        <v/>
      </c>
      <c r="F257" s="7">
        <f>IF(OR($B257="",$C257=""),"",IFERROR(SUMPRODUCT(--(('5_ACOMPANHAMENTO'!$AD$3:$AD$4922=TRIM($C257&amp;""))*('5_ACOMPANHAMENTO'!$AC$3:$AC$4922&lt;&gt;"")*((((I257&lt;&gt;"")*ISNUMBER(SEARCH("|"&amp;I257&amp;"|",'5_ACOMPANHAMENTO'!$AC$3:$AC$4922)))+((J257&lt;&gt;"")*ISNUMBER(SEARCH("|"&amp;J257&amp;"|",'5_ACOMPANHAMENTO'!$AC$3:$AC$4922)))+((K257&lt;&gt;"")*ISNUMBER(SEARCH("|"&amp;K257&amp;"|",'5_ACOMPANHAMENTO'!$AC$3:$AC$4922)))+((L257&lt;&gt;"")*ISNUMBER(SEARCH("|"&amp;L257&amp;"|",'5_ACOMPANHAMENTO'!$AC$3:$AC$4922)))+((M257&lt;&gt;"")*ISNUMBER(SEARCH("|"&amp;M257&amp;"|",'5_ACOMPANHAMENTO'!$AC$3:$AC$4922)))+((N257&lt;&gt;"")*ISNUMBER(SEARCH("|"&amp;N257&amp;"|",'5_ACOMPANHAMENTO'!$AC$3:$AC$4922)))+((O257&lt;&gt;"")*ISNUMBER(SEARCH("|"&amp;O257&amp;"|",'5_ACOMPANHAMENTO'!$AC$3:$AC$4922)))+((P257&lt;&gt;"")*ISNUMBER(SEARCH("|"&amp;P257&amp;"|",'5_ACOMPANHAMENTO'!$AC$3:$AC$4922)))+((Q257&lt;&gt;"")*ISNUMBER(SEARCH("|"&amp;Q257&amp;"|",'5_ACOMPANHAMENTO'!$AC$3:$AC$4922)))+((R257&lt;&gt;"")*ISNUMBER(SEARCH("|"&amp;R257&amp;"|",'5_ACOMPANHAMENTO'!$AC$3:$AC$4922)))+((S257&lt;&gt;"")*ISNUMBER(SEARCH("|"&amp;S257&amp;"|",'5_ACOMPANHAMENTO'!$AC$3:$AC$4922)))+((T257&lt;&gt;"")*ISNUMBER(SEARCH("|"&amp;T257&amp;"|",'5_ACOMPANHAMENTO'!$AC$3:$AC$4922)))+((U257&lt;&gt;"")*ISNUMBER(SEARCH("|"&amp;U257&amp;"|",'5_ACOMPANHAMENTO'!$AC$3:$AC$4922)))+((V257&lt;&gt;"")*ISNUMBER(SEARCH("|"&amp;V257&amp;"|",'5_ACOMPANHAMENTO'!$AC$3:$AC$4922)))+((W257&lt;&gt;"")*ISNUMBER(SEARCH("|"&amp;W257&amp;"|",'5_ACOMPANHAMENTO'!$AC$3:$AC$4922)))+((X257&lt;&gt;"")*ISNUMBER(SEARCH("|"&amp;X257&amp;"|",'5_ACOMPANHAMENTO'!$AC$3:$AC$4922)))+((Y257&lt;&gt;"")*ISNUMBER(SEARCH("|"&amp;Y257&amp;"|",'5_ACOMPANHAMENTO'!$AC$3:$AC$4922)))+((Z257&lt;&gt;"")*ISNUMBER(SEARCH("|"&amp;Z257&amp;"|",'5_ACOMPANHAMENTO'!$AC$3:$AC$4922)))+((AA257&lt;&gt;"")*ISNUMBER(SEARCH("|"&amp;AA257&amp;"|",'5_ACOMPANHAMENTO'!$AC$3:$AC$4922)))+((AB257&lt;&gt;"")*ISNUMBER(SEARCH("|"&amp;AB257&amp;"|",'5_ACOMPANHAMENTO'!$AC$3:$AC$4922))))&gt;0)),'5_ACOMPANHAMENTO'!$O$3:$O$4922),0))</f>
        <v/>
      </c>
      <c r="G257" s="7">
        <f>IF(OR($B257="",$C257=""),"",D257-F257)</f>
        <v/>
      </c>
      <c r="H257">
        <f>IF(OR($B257="",$C257=""),"",TRIM($B257&amp;"")&amp;"|"&amp;TRIM($C257&amp;""))</f>
        <v/>
      </c>
      <c r="I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",99)),1,99)))</f>
        <v/>
      </c>
      <c r="J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",99)),100,99)))</f>
        <v/>
      </c>
      <c r="K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",99)),199,99)))</f>
        <v/>
      </c>
      <c r="L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",99)),298,99)))</f>
        <v/>
      </c>
      <c r="M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",99)),397,99)))</f>
        <v/>
      </c>
      <c r="N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",99)),496,99)))</f>
        <v/>
      </c>
      <c r="O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",99)),595,99)))</f>
        <v/>
      </c>
      <c r="P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",99)),694,99)))</f>
        <v/>
      </c>
      <c r="Q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",99)),793,99)))</f>
        <v/>
      </c>
      <c r="R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",99)),892,99)))</f>
        <v/>
      </c>
      <c r="S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",99)),991,99)))</f>
        <v/>
      </c>
      <c r="T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",99)),1090,99)))</f>
        <v/>
      </c>
      <c r="U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",99)),1189,99)))</f>
        <v/>
      </c>
      <c r="V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",99)),1288,99)))</f>
        <v/>
      </c>
      <c r="W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",99)),1387,99)))</f>
        <v/>
      </c>
      <c r="X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",99)),1486,99)))</f>
        <v/>
      </c>
      <c r="Y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",99)),1585,99)))</f>
        <v/>
      </c>
      <c r="Z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",99)),1684,99)))</f>
        <v/>
      </c>
      <c r="AA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",99)),1783,99)))</f>
        <v/>
      </c>
      <c r="AB257" s="1">
        <f>IF($B257="","",TRIM(MID(SUBSTITUTE(TRIM(SUBSTITUTE(SUBSTITUTE(SUBSTITUTE(SUBSTITUTE(SUBSTITUTE(SUBSTITUTE(SUBSTITUTE(SUBSTITUTE(SUBSTITUTE(SUBSTITUTE(SUBSTITUTE(SUBSTITUTE(SUBSTITUTE(SUBSTITUTE(TRIM($B257&amp;""),CHAR(10),"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",REPT(" ",99)),1882,99)))</f>
        <v/>
      </c>
    </row>
    <row r="258" ht="14.25" customHeight="1">
      <c r="A258" s="4">
        <f>IF(OR($B258="",$C258=""),"",IFERROR(INDEX('5_ACOMPANHAMENTO'!$A$3:$A$4922,MATCH(1,INDEX(('5_ACOMPANHAMENTO'!$AD$3:$AD$4922=TRIM($C258&amp;""))*('5_ACOMPANHAMENTO'!$AC$3:$AC$4922&lt;&gt;"")*((((I258&lt;&gt;"")*ISNUMBER(SEARCH("|"&amp;I258&amp;"|",'5_ACOMPANHAMENTO'!$AC$3:$AC$4922)))+((J258&lt;&gt;"")*ISNUMBER(SEARCH("|"&amp;J258&amp;"|",'5_ACOMPANHAMENTO'!$AC$3:$AC$4922)))+((K258&lt;&gt;"")*ISNUMBER(SEARCH("|"&amp;K258&amp;"|",'5_ACOMPANHAMENTO'!$AC$3:$AC$4922)))+((L258&lt;&gt;"")*ISNUMBER(SEARCH("|"&amp;L258&amp;"|",'5_ACOMPANHAMENTO'!$AC$3:$AC$4922)))+((M258&lt;&gt;"")*ISNUMBER(SEARCH("|"&amp;M258&amp;"|",'5_ACOMPANHAMENTO'!$AC$3:$AC$4922)))+((N258&lt;&gt;"")*ISNUMBER(SEARCH("|"&amp;N258&amp;"|",'5_ACOMPANHAMENTO'!$AC$3:$AC$4922)))+((O258&lt;&gt;"")*ISNUMBER(SEARCH("|"&amp;O258&amp;"|",'5_ACOMPANHAMENTO'!$AC$3:$AC$4922)))+((P258&lt;&gt;"")*ISNUMBER(SEARCH("|"&amp;P258&amp;"|",'5_ACOMPANHAMENTO'!$AC$3:$AC$4922)))+((Q258&lt;&gt;"")*ISNUMBER(SEARCH("|"&amp;Q258&amp;"|",'5_ACOMPANHAMENTO'!$AC$3:$AC$4922)))+((R258&lt;&gt;"")*ISNUMBER(SEARCH("|"&amp;R258&amp;"|",'5_ACOMPANHAMENTO'!$AC$3:$AC$4922)))+((S258&lt;&gt;"")*ISNUMBER(SEARCH("|"&amp;S258&amp;"|",'5_ACOMPANHAMENTO'!$AC$3:$AC$4922)))+((T258&lt;&gt;"")*ISNUMBER(SEARCH("|"&amp;T258&amp;"|",'5_ACOMPANHAMENTO'!$AC$3:$AC$4922)))+((U258&lt;&gt;"")*ISNUMBER(SEARCH("|"&amp;U258&amp;"|",'5_ACOMPANHAMENTO'!$AC$3:$AC$4922)))+((V258&lt;&gt;"")*ISNUMBER(SEARCH("|"&amp;V258&amp;"|",'5_ACOMPANHAMENTO'!$AC$3:$AC$4922)))+((W258&lt;&gt;"")*ISNUMBER(SEARCH("|"&amp;W258&amp;"|",'5_ACOMPANHAMENTO'!$AC$3:$AC$4922)))+((X258&lt;&gt;"")*ISNUMBER(SEARCH("|"&amp;X258&amp;"|",'5_ACOMPANHAMENTO'!$AC$3:$AC$4922)))+((Y258&lt;&gt;"")*ISNUMBER(SEARCH("|"&amp;Y258&amp;"|",'5_ACOMPANHAMENTO'!$AC$3:$AC$4922)))+((Z258&lt;&gt;"")*ISNUMBER(SEARCH("|"&amp;Z258&amp;"|",'5_ACOMPANHAMENTO'!$AC$3:$AC$4922)))+((AA258&lt;&gt;"")*ISNUMBER(SEARCH("|"&amp;AA258&amp;"|",'5_ACOMPANHAMENTO'!$AC$3:$AC$4922)))+((AB258&lt;&gt;"")*ISNUMBER(SEARCH("|"&amp;AB258&amp;"|",'5_ACOMPANHAMENTO'!$AC$3:$AC$4922))))&gt;0),0),0)),""))</f>
        <v/>
      </c>
      <c r="B258" s="1" t="n">
        <v>10148</v>
      </c>
      <c r="C258" s="1" t="inlineStr">
        <is>
          <t>TAPEÇARIA</t>
        </is>
      </c>
      <c r="D258" s="4">
        <f>IF(OR($B258="",$C258=""),"",IFERROR(SUMPRODUCT(--(('5_ACOMPANHAMENTO'!$AD$3:$AD$4922=TRIM($C258&amp;""))*('5_ACOMPANHAMENTO'!$AC$3:$AC$4922&lt;&gt;"")*((((I258&lt;&gt;"")*ISNUMBER(SEARCH("|"&amp;I258&amp;"|",'5_ACOMPANHAMENTO'!$AC$3:$AC$4922)))+((J258&lt;&gt;"")*ISNUMBER(SEARCH("|"&amp;J258&amp;"|",'5_ACOMPANHAMENTO'!$AC$3:$AC$4922)))+((K258&lt;&gt;"")*ISNUMBER(SEARCH("|"&amp;K258&amp;"|",'5_ACOMPANHAMENTO'!$AC$3:$AC$4922)))+((L258&lt;&gt;"")*ISNUMBER(SEARCH("|"&amp;L258&amp;"|",'5_ACOMPANHAMENTO'!$AC$3:$AC$4922)))+((M258&lt;&gt;"")*ISNUMBER(SEARCH("|"&amp;M258&amp;"|",'5_ACOMPANHAMENTO'!$AC$3:$AC$4922)))+((N258&lt;&gt;"")*ISNUMBER(SEARCH("|"&amp;N258&amp;"|",'5_ACOMPANHAMENTO'!$AC$3:$AC$4922)))+((O258&lt;&gt;"")*ISNUMBER(SEARCH("|"&amp;O258&amp;"|",'5_ACOMPANHAMENTO'!$AC$3:$AC$4922)))+((P258&lt;&gt;"")*ISNUMBER(SEARCH("|"&amp;P258&amp;"|",'5_ACOMPANHAMENTO'!$AC$3:$AC$4922)))+((Q258&lt;&gt;"")*ISNUMBER(SEARCH("|"&amp;Q258&amp;"|",'5_ACOMPANHAMENTO'!$AC$3:$AC$4922)))+((R258&lt;&gt;"")*ISNUMBER(SEARCH("|"&amp;R258&amp;"|",'5_ACOMPANHAMENTO'!$AC$3:$AC$4922)))+((S258&lt;&gt;"")*ISNUMBER(SEARCH("|"&amp;S258&amp;"|",'5_ACOMPANHAMENTO'!$AC$3:$AC$4922)))+((T258&lt;&gt;"")*ISNUMBER(SEARCH("|"&amp;T258&amp;"|",'5_ACOMPANHAMENTO'!$AC$3:$AC$4922)))+((U258&lt;&gt;"")*ISNUMBER(SEARCH("|"&amp;U258&amp;"|",'5_ACOMPANHAMENTO'!$AC$3:$AC$4922)))+((V258&lt;&gt;"")*ISNUMBER(SEARCH("|"&amp;V258&amp;"|",'5_ACOMPANHAMENTO'!$AC$3:$AC$4922)))+((W258&lt;&gt;"")*ISNUMBER(SEARCH("|"&amp;W258&amp;"|",'5_ACOMPANHAMENTO'!$AC$3:$AC$4922)))+((X258&lt;&gt;"")*ISNUMBER(SEARCH("|"&amp;X258&amp;"|",'5_ACOMPANHAMENTO'!$AC$3:$AC$4922)))+((Y258&lt;&gt;"")*ISNUMBER(SEARCH("|"&amp;Y258&amp;"|",'5_ACOMPANHAMENTO'!$AC$3:$AC$4922)))+((Z258&lt;&gt;"")*ISNUMBER(SEARCH("|"&amp;Z258&amp;"|",'5_ACOMPANHAMENTO'!$AC$3:$AC$4922)))+((AA258&lt;&gt;"")*ISNUMBER(SEARCH("|"&amp;AA258&amp;"|",'5_ACOMPANHAMENTO'!$AC$3:$AC$4922)))+((AB258&lt;&gt;"")*ISNUMBER(SEARCH("|"&amp;AB258&amp;"|",'5_ACOMPANHAMENTO'!$AC$3:$AC$4922))))&gt;0)),'5_ACOMPANHAMENTO'!$J$3:$J$4922),0))</f>
        <v/>
      </c>
      <c r="E258" s="4">
        <f>IF(G258=0,"FINALIZADO",IF(TODAY()&gt;A258,"ATRASADO "&amp;TODAY()-A258&amp;" DIAS","ADIANTADO "&amp;A258-TODAY()&amp;" DIAS"))</f>
        <v/>
      </c>
      <c r="F258" s="7">
        <f>IF(OR($B258="",$C258=""),"",IFERROR(SUMPRODUCT(--(('5_ACOMPANHAMENTO'!$AD$3:$AD$4922=TRIM($C258&amp;""))*('5_ACOMPANHAMENTO'!$AC$3:$AC$4922&lt;&gt;"")*((((I258&lt;&gt;"")*ISNUMBER(SEARCH("|"&amp;I258&amp;"|",'5_ACOMPANHAMENTO'!$AC$3:$AC$4922)))+((J258&lt;&gt;"")*ISNUMBER(SEARCH("|"&amp;J258&amp;"|",'5_ACOMPANHAMENTO'!$AC$3:$AC$4922)))+((K258&lt;&gt;"")*ISNUMBER(SEARCH("|"&amp;K258&amp;"|",'5_ACOMPANHAMENTO'!$AC$3:$AC$4922)))+((L258&lt;&gt;"")*ISNUMBER(SEARCH("|"&amp;L258&amp;"|",'5_ACOMPANHAMENTO'!$AC$3:$AC$4922)))+((M258&lt;&gt;"")*ISNUMBER(SEARCH("|"&amp;M258&amp;"|",'5_ACOMPANHAMENTO'!$AC$3:$AC$4922)))+((N258&lt;&gt;"")*ISNUMBER(SEARCH("|"&amp;N258&amp;"|",'5_ACOMPANHAMENTO'!$AC$3:$AC$4922)))+((O258&lt;&gt;"")*ISNUMBER(SEARCH("|"&amp;O258&amp;"|",'5_ACOMPANHAMENTO'!$AC$3:$AC$4922)))+((P258&lt;&gt;"")*ISNUMBER(SEARCH("|"&amp;P258&amp;"|",'5_ACOMPANHAMENTO'!$AC$3:$AC$4922)))+((Q258&lt;&gt;"")*ISNUMBER(SEARCH("|"&amp;Q258&amp;"|",'5_ACOMPANHAMENTO'!$AC$3:$AC$4922)))+((R258&lt;&gt;"")*ISNUMBER(SEARCH("|"&amp;R258&amp;"|",'5_ACOMPANHAMENTO'!$AC$3:$AC$4922)))+((S258&lt;&gt;"")*ISNUMBER(SEARCH("|"&amp;S258&amp;"|",'5_ACOMPANHAMENTO'!$AC$3:$AC$4922)))+((T258&lt;&gt;"")*ISNUMBER(SEARCH("|"&amp;T258&amp;"|",'5_ACOMPANHAMENTO'!$AC$3:$AC$4922)))+((U258&lt;&gt;"")*ISNUMBER(SEARCH("|"&amp;U258&amp;"|",'5_ACOMPANHAMENTO'!$AC$3:$AC$4922)))+((V258&lt;&gt;"")*ISNUMBER(SEARCH("|"&amp;V258&amp;"|",'5_ACOMPANHAMENTO'!$AC$3:$AC$4922)))+((W258&lt;&gt;"")*ISNUMBER(SEARCH("|"&amp;W258&amp;"|",'5_ACOMPANHAMENTO'!$AC$3:$AC$4922)))+((X258&lt;&gt;"")*ISNUMBER(SEARCH("|"&amp;X258&amp;"|",'5_ACOMPANHAMENTO'!$AC$3:$AC$4922)))+((Y258&lt;&gt;"")*ISNUMBER(SEARCH("|"&amp;Y258&amp;"|",'5_ACOMPANHAMENTO'!$AC$3:$AC$4922)))+((Z258&lt;&gt;"")*ISNUMBER(SEARCH("|"&amp;Z258&amp;"|",'5_ACOMPANHAMENTO'!$AC$3:$AC$4922)))+((AA258&lt;&gt;"")*ISNUMBER(SEARCH("|"&amp;AA258&amp;"|",'5_ACOMPANHAMENTO'!$AC$3:$AC$4922)))+((AB258&lt;&gt;"")*ISNUMBER(SEARCH("|"&amp;AB258&amp;"|",'5_ACOMPANHAMENTO'!$AC$3:$AC$4922))))&gt;0)),'5_ACOMPANHAMENTO'!$O$3:$O$4922),0))</f>
        <v/>
      </c>
      <c r="G258" s="7">
        <f>IF(OR($B258="",$C258=""),"",D258-F258)</f>
        <v/>
      </c>
      <c r="H258">
        <f>IF(OR($B258="",$C258=""),"",TRIM($B258&amp;"")&amp;"|"&amp;TRIM($C258&amp;""))</f>
        <v/>
      </c>
      <c r="I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",99)),1,99)))</f>
        <v/>
      </c>
      <c r="J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",99)),100,99)))</f>
        <v/>
      </c>
      <c r="K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",99)),199,99)))</f>
        <v/>
      </c>
      <c r="L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",99)),298,99)))</f>
        <v/>
      </c>
      <c r="M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",99)),397,99)))</f>
        <v/>
      </c>
      <c r="N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",99)),496,99)))</f>
        <v/>
      </c>
      <c r="O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",99)),595,99)))</f>
        <v/>
      </c>
      <c r="P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",99)),694,99)))</f>
        <v/>
      </c>
      <c r="Q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",99)),793,99)))</f>
        <v/>
      </c>
      <c r="R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",99)),892,99)))</f>
        <v/>
      </c>
      <c r="S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",99)),991,99)))</f>
        <v/>
      </c>
      <c r="T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",99)),1090,99)))</f>
        <v/>
      </c>
      <c r="U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",99)),1189,99)))</f>
        <v/>
      </c>
      <c r="V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",99)),1288,99)))</f>
        <v/>
      </c>
      <c r="W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",99)),1387,99)))</f>
        <v/>
      </c>
      <c r="X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",99)),1486,99)))</f>
        <v/>
      </c>
      <c r="Y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",99)),1585,99)))</f>
        <v/>
      </c>
      <c r="Z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",99)),1684,99)))</f>
        <v/>
      </c>
      <c r="AA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",99)),1783,99)))</f>
        <v/>
      </c>
      <c r="AB258" s="1">
        <f>IF($B258="","",TRIM(MID(SUBSTITUTE(TRIM(SUBSTITUTE(SUBSTITUTE(SUBSTITUTE(SUBSTITUTE(SUBSTITUTE(SUBSTITUTE(SUBSTITUTE(SUBSTITUTE(SUBSTITUTE(SUBSTITUTE(SUBSTITUTE(SUBSTITUTE(SUBSTITUTE(SUBSTITUTE(TRIM($B258&amp;""),CHAR(10),"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",REPT(" ",99)),1882,99)))</f>
        <v/>
      </c>
    </row>
    <row r="259" ht="14.25" customHeight="1">
      <c r="A259" s="4">
        <f>IF(OR($B259="",$C259=""),"",IFERROR(INDEX('5_ACOMPANHAMENTO'!$A$3:$A$4922,MATCH(1,INDEX(('5_ACOMPANHAMENTO'!$AD$3:$AD$4922=TRIM($C259&amp;""))*('5_ACOMPANHAMENTO'!$AC$3:$AC$4922&lt;&gt;"")*((((I259&lt;&gt;"")*ISNUMBER(SEARCH("|"&amp;I259&amp;"|",'5_ACOMPANHAMENTO'!$AC$3:$AC$4922)))+((J259&lt;&gt;"")*ISNUMBER(SEARCH("|"&amp;J259&amp;"|",'5_ACOMPANHAMENTO'!$AC$3:$AC$4922)))+((K259&lt;&gt;"")*ISNUMBER(SEARCH("|"&amp;K259&amp;"|",'5_ACOMPANHAMENTO'!$AC$3:$AC$4922)))+((L259&lt;&gt;"")*ISNUMBER(SEARCH("|"&amp;L259&amp;"|",'5_ACOMPANHAMENTO'!$AC$3:$AC$4922)))+((M259&lt;&gt;"")*ISNUMBER(SEARCH("|"&amp;M259&amp;"|",'5_ACOMPANHAMENTO'!$AC$3:$AC$4922)))+((N259&lt;&gt;"")*ISNUMBER(SEARCH("|"&amp;N259&amp;"|",'5_ACOMPANHAMENTO'!$AC$3:$AC$4922)))+((O259&lt;&gt;"")*ISNUMBER(SEARCH("|"&amp;O259&amp;"|",'5_ACOMPANHAMENTO'!$AC$3:$AC$4922)))+((P259&lt;&gt;"")*ISNUMBER(SEARCH("|"&amp;P259&amp;"|",'5_ACOMPANHAMENTO'!$AC$3:$AC$4922)))+((Q259&lt;&gt;"")*ISNUMBER(SEARCH("|"&amp;Q259&amp;"|",'5_ACOMPANHAMENTO'!$AC$3:$AC$4922)))+((R259&lt;&gt;"")*ISNUMBER(SEARCH("|"&amp;R259&amp;"|",'5_ACOMPANHAMENTO'!$AC$3:$AC$4922)))+((S259&lt;&gt;"")*ISNUMBER(SEARCH("|"&amp;S259&amp;"|",'5_ACOMPANHAMENTO'!$AC$3:$AC$4922)))+((T259&lt;&gt;"")*ISNUMBER(SEARCH("|"&amp;T259&amp;"|",'5_ACOMPANHAMENTO'!$AC$3:$AC$4922)))+((U259&lt;&gt;"")*ISNUMBER(SEARCH("|"&amp;U259&amp;"|",'5_ACOMPANHAMENTO'!$AC$3:$AC$4922)))+((V259&lt;&gt;"")*ISNUMBER(SEARCH("|"&amp;V259&amp;"|",'5_ACOMPANHAMENTO'!$AC$3:$AC$4922)))+((W259&lt;&gt;"")*ISNUMBER(SEARCH("|"&amp;W259&amp;"|",'5_ACOMPANHAMENTO'!$AC$3:$AC$4922)))+((X259&lt;&gt;"")*ISNUMBER(SEARCH("|"&amp;X259&amp;"|",'5_ACOMPANHAMENTO'!$AC$3:$AC$4922)))+((Y259&lt;&gt;"")*ISNUMBER(SEARCH("|"&amp;Y259&amp;"|",'5_ACOMPANHAMENTO'!$AC$3:$AC$4922)))+((Z259&lt;&gt;"")*ISNUMBER(SEARCH("|"&amp;Z259&amp;"|",'5_ACOMPANHAMENTO'!$AC$3:$AC$4922)))+((AA259&lt;&gt;"")*ISNUMBER(SEARCH("|"&amp;AA259&amp;"|",'5_ACOMPANHAMENTO'!$AC$3:$AC$4922)))+((AB259&lt;&gt;"")*ISNUMBER(SEARCH("|"&amp;AB259&amp;"|",'5_ACOMPANHAMENTO'!$AC$3:$AC$4922))))&gt;0),0),0)),""))</f>
        <v/>
      </c>
      <c r="B259" s="1" t="inlineStr">
        <is>
          <t>10149,10150</t>
        </is>
      </c>
      <c r="C259" s="1" t="inlineStr">
        <is>
          <t>TAPEÇARIA</t>
        </is>
      </c>
      <c r="D259" s="4">
        <f>IF(OR($B259="",$C259=""),"",IFERROR(SUMPRODUCT(--(('5_ACOMPANHAMENTO'!$AD$3:$AD$4922=TRIM($C259&amp;""))*('5_ACOMPANHAMENTO'!$AC$3:$AC$4922&lt;&gt;"")*((((I259&lt;&gt;"")*ISNUMBER(SEARCH("|"&amp;I259&amp;"|",'5_ACOMPANHAMENTO'!$AC$3:$AC$4922)))+((J259&lt;&gt;"")*ISNUMBER(SEARCH("|"&amp;J259&amp;"|",'5_ACOMPANHAMENTO'!$AC$3:$AC$4922)))+((K259&lt;&gt;"")*ISNUMBER(SEARCH("|"&amp;K259&amp;"|",'5_ACOMPANHAMENTO'!$AC$3:$AC$4922)))+((L259&lt;&gt;"")*ISNUMBER(SEARCH("|"&amp;L259&amp;"|",'5_ACOMPANHAMENTO'!$AC$3:$AC$4922)))+((M259&lt;&gt;"")*ISNUMBER(SEARCH("|"&amp;M259&amp;"|",'5_ACOMPANHAMENTO'!$AC$3:$AC$4922)))+((N259&lt;&gt;"")*ISNUMBER(SEARCH("|"&amp;N259&amp;"|",'5_ACOMPANHAMENTO'!$AC$3:$AC$4922)))+((O259&lt;&gt;"")*ISNUMBER(SEARCH("|"&amp;O259&amp;"|",'5_ACOMPANHAMENTO'!$AC$3:$AC$4922)))+((P259&lt;&gt;"")*ISNUMBER(SEARCH("|"&amp;P259&amp;"|",'5_ACOMPANHAMENTO'!$AC$3:$AC$4922)))+((Q259&lt;&gt;"")*ISNUMBER(SEARCH("|"&amp;Q259&amp;"|",'5_ACOMPANHAMENTO'!$AC$3:$AC$4922)))+((R259&lt;&gt;"")*ISNUMBER(SEARCH("|"&amp;R259&amp;"|",'5_ACOMPANHAMENTO'!$AC$3:$AC$4922)))+((S259&lt;&gt;"")*ISNUMBER(SEARCH("|"&amp;S259&amp;"|",'5_ACOMPANHAMENTO'!$AC$3:$AC$4922)))+((T259&lt;&gt;"")*ISNUMBER(SEARCH("|"&amp;T259&amp;"|",'5_ACOMPANHAMENTO'!$AC$3:$AC$4922)))+((U259&lt;&gt;"")*ISNUMBER(SEARCH("|"&amp;U259&amp;"|",'5_ACOMPANHAMENTO'!$AC$3:$AC$4922)))+((V259&lt;&gt;"")*ISNUMBER(SEARCH("|"&amp;V259&amp;"|",'5_ACOMPANHAMENTO'!$AC$3:$AC$4922)))+((W259&lt;&gt;"")*ISNUMBER(SEARCH("|"&amp;W259&amp;"|",'5_ACOMPANHAMENTO'!$AC$3:$AC$4922)))+((X259&lt;&gt;"")*ISNUMBER(SEARCH("|"&amp;X259&amp;"|",'5_ACOMPANHAMENTO'!$AC$3:$AC$4922)))+((Y259&lt;&gt;"")*ISNUMBER(SEARCH("|"&amp;Y259&amp;"|",'5_ACOMPANHAMENTO'!$AC$3:$AC$4922)))+((Z259&lt;&gt;"")*ISNUMBER(SEARCH("|"&amp;Z259&amp;"|",'5_ACOMPANHAMENTO'!$AC$3:$AC$4922)))+((AA259&lt;&gt;"")*ISNUMBER(SEARCH("|"&amp;AA259&amp;"|",'5_ACOMPANHAMENTO'!$AC$3:$AC$4922)))+((AB259&lt;&gt;"")*ISNUMBER(SEARCH("|"&amp;AB259&amp;"|",'5_ACOMPANHAMENTO'!$AC$3:$AC$4922))))&gt;0)),'5_ACOMPANHAMENTO'!$J$3:$J$4922),0))</f>
        <v/>
      </c>
      <c r="E259" s="4">
        <f>IF(G259=0,"FINALIZADO",IF(TODAY()&gt;A259,"ATRASADO "&amp;TODAY()-A259&amp;" DIAS","ADIANTADO "&amp;A259-TODAY()&amp;" DIAS"))</f>
        <v/>
      </c>
      <c r="F259" s="7">
        <f>IF(OR($B259="",$C259=""),"",IFERROR(SUMPRODUCT(--(('5_ACOMPANHAMENTO'!$AD$3:$AD$4922=TRIM($C259&amp;""))*('5_ACOMPANHAMENTO'!$AC$3:$AC$4922&lt;&gt;"")*((((I259&lt;&gt;"")*ISNUMBER(SEARCH("|"&amp;I259&amp;"|",'5_ACOMPANHAMENTO'!$AC$3:$AC$4922)))+((J259&lt;&gt;"")*ISNUMBER(SEARCH("|"&amp;J259&amp;"|",'5_ACOMPANHAMENTO'!$AC$3:$AC$4922)))+((K259&lt;&gt;"")*ISNUMBER(SEARCH("|"&amp;K259&amp;"|",'5_ACOMPANHAMENTO'!$AC$3:$AC$4922)))+((L259&lt;&gt;"")*ISNUMBER(SEARCH("|"&amp;L259&amp;"|",'5_ACOMPANHAMENTO'!$AC$3:$AC$4922)))+((M259&lt;&gt;"")*ISNUMBER(SEARCH("|"&amp;M259&amp;"|",'5_ACOMPANHAMENTO'!$AC$3:$AC$4922)))+((N259&lt;&gt;"")*ISNUMBER(SEARCH("|"&amp;N259&amp;"|",'5_ACOMPANHAMENTO'!$AC$3:$AC$4922)))+((O259&lt;&gt;"")*ISNUMBER(SEARCH("|"&amp;O259&amp;"|",'5_ACOMPANHAMENTO'!$AC$3:$AC$4922)))+((P259&lt;&gt;"")*ISNUMBER(SEARCH("|"&amp;P259&amp;"|",'5_ACOMPANHAMENTO'!$AC$3:$AC$4922)))+((Q259&lt;&gt;"")*ISNUMBER(SEARCH("|"&amp;Q259&amp;"|",'5_ACOMPANHAMENTO'!$AC$3:$AC$4922)))+((R259&lt;&gt;"")*ISNUMBER(SEARCH("|"&amp;R259&amp;"|",'5_ACOMPANHAMENTO'!$AC$3:$AC$4922)))+((S259&lt;&gt;"")*ISNUMBER(SEARCH("|"&amp;S259&amp;"|",'5_ACOMPANHAMENTO'!$AC$3:$AC$4922)))+((T259&lt;&gt;"")*ISNUMBER(SEARCH("|"&amp;T259&amp;"|",'5_ACOMPANHAMENTO'!$AC$3:$AC$4922)))+((U259&lt;&gt;"")*ISNUMBER(SEARCH("|"&amp;U259&amp;"|",'5_ACOMPANHAMENTO'!$AC$3:$AC$4922)))+((V259&lt;&gt;"")*ISNUMBER(SEARCH("|"&amp;V259&amp;"|",'5_ACOMPANHAMENTO'!$AC$3:$AC$4922)))+((W259&lt;&gt;"")*ISNUMBER(SEARCH("|"&amp;W259&amp;"|",'5_ACOMPANHAMENTO'!$AC$3:$AC$4922)))+((X259&lt;&gt;"")*ISNUMBER(SEARCH("|"&amp;X259&amp;"|",'5_ACOMPANHAMENTO'!$AC$3:$AC$4922)))+((Y259&lt;&gt;"")*ISNUMBER(SEARCH("|"&amp;Y259&amp;"|",'5_ACOMPANHAMENTO'!$AC$3:$AC$4922)))+((Z259&lt;&gt;"")*ISNUMBER(SEARCH("|"&amp;Z259&amp;"|",'5_ACOMPANHAMENTO'!$AC$3:$AC$4922)))+((AA259&lt;&gt;"")*ISNUMBER(SEARCH("|"&amp;AA259&amp;"|",'5_ACOMPANHAMENTO'!$AC$3:$AC$4922)))+((AB259&lt;&gt;"")*ISNUMBER(SEARCH("|"&amp;AB259&amp;"|",'5_ACOMPANHAMENTO'!$AC$3:$AC$4922))))&gt;0)),'5_ACOMPANHAMENTO'!$O$3:$O$4922),0))</f>
        <v/>
      </c>
      <c r="G259" s="7">
        <f>IF(OR($B259="",$C259=""),"",D259-F259)</f>
        <v/>
      </c>
      <c r="H259">
        <f>IF(OR($B259="",$C259=""),"",TRIM($B259&amp;"")&amp;"|"&amp;TRIM($C259&amp;""))</f>
        <v/>
      </c>
      <c r="I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",99)),1,99)))</f>
        <v/>
      </c>
      <c r="J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",99)),100,99)))</f>
        <v/>
      </c>
      <c r="K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",99)),199,99)))</f>
        <v/>
      </c>
      <c r="L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",99)),298,99)))</f>
        <v/>
      </c>
      <c r="M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",99)),397,99)))</f>
        <v/>
      </c>
      <c r="N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",99)),496,99)))</f>
        <v/>
      </c>
      <c r="O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",99)),595,99)))</f>
        <v/>
      </c>
      <c r="P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",99)),694,99)))</f>
        <v/>
      </c>
      <c r="Q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",99)),793,99)))</f>
        <v/>
      </c>
      <c r="R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",99)),892,99)))</f>
        <v/>
      </c>
      <c r="S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",99)),991,99)))</f>
        <v/>
      </c>
      <c r="T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",99)),1090,99)))</f>
        <v/>
      </c>
      <c r="U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",99)),1189,99)))</f>
        <v/>
      </c>
      <c r="V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",99)),1288,99)))</f>
        <v/>
      </c>
      <c r="W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",99)),1387,99)))</f>
        <v/>
      </c>
      <c r="X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",99)),1486,99)))</f>
        <v/>
      </c>
      <c r="Y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",99)),1585,99)))</f>
        <v/>
      </c>
      <c r="Z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",99)),1684,99)))</f>
        <v/>
      </c>
      <c r="AA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",99)),1783,99)))</f>
        <v/>
      </c>
      <c r="AB259" s="1">
        <f>IF($B259="","",TRIM(MID(SUBSTITUTE(TRIM(SUBSTITUTE(SUBSTITUTE(SUBSTITUTE(SUBSTITUTE(SUBSTITUTE(SUBSTITUTE(SUBSTITUTE(SUBSTITUTE(SUBSTITUTE(SUBSTITUTE(SUBSTITUTE(SUBSTITUTE(SUBSTITUTE(SUBSTITUTE(TRIM($B259&amp;""),CHAR(10),"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",REPT(" ",99)),1882,99)))</f>
        <v/>
      </c>
    </row>
    <row r="260" ht="14.25" customHeight="1">
      <c r="A260" s="4">
        <f>IF(OR($B260="",$C260=""),"",IFERROR(INDEX('5_ACOMPANHAMENTO'!$A$3:$A$4922,MATCH(1,INDEX(('5_ACOMPANHAMENTO'!$AD$3:$AD$4922=TRIM($C260&amp;""))*('5_ACOMPANHAMENTO'!$AC$3:$AC$4922&lt;&gt;"")*((((I260&lt;&gt;"")*ISNUMBER(SEARCH("|"&amp;I260&amp;"|",'5_ACOMPANHAMENTO'!$AC$3:$AC$4922)))+((J260&lt;&gt;"")*ISNUMBER(SEARCH("|"&amp;J260&amp;"|",'5_ACOMPANHAMENTO'!$AC$3:$AC$4922)))+((K260&lt;&gt;"")*ISNUMBER(SEARCH("|"&amp;K260&amp;"|",'5_ACOMPANHAMENTO'!$AC$3:$AC$4922)))+((L260&lt;&gt;"")*ISNUMBER(SEARCH("|"&amp;L260&amp;"|",'5_ACOMPANHAMENTO'!$AC$3:$AC$4922)))+((M260&lt;&gt;"")*ISNUMBER(SEARCH("|"&amp;M260&amp;"|",'5_ACOMPANHAMENTO'!$AC$3:$AC$4922)))+((N260&lt;&gt;"")*ISNUMBER(SEARCH("|"&amp;N260&amp;"|",'5_ACOMPANHAMENTO'!$AC$3:$AC$4922)))+((O260&lt;&gt;"")*ISNUMBER(SEARCH("|"&amp;O260&amp;"|",'5_ACOMPANHAMENTO'!$AC$3:$AC$4922)))+((P260&lt;&gt;"")*ISNUMBER(SEARCH("|"&amp;P260&amp;"|",'5_ACOMPANHAMENTO'!$AC$3:$AC$4922)))+((Q260&lt;&gt;"")*ISNUMBER(SEARCH("|"&amp;Q260&amp;"|",'5_ACOMPANHAMENTO'!$AC$3:$AC$4922)))+((R260&lt;&gt;"")*ISNUMBER(SEARCH("|"&amp;R260&amp;"|",'5_ACOMPANHAMENTO'!$AC$3:$AC$4922)))+((S260&lt;&gt;"")*ISNUMBER(SEARCH("|"&amp;S260&amp;"|",'5_ACOMPANHAMENTO'!$AC$3:$AC$4922)))+((T260&lt;&gt;"")*ISNUMBER(SEARCH("|"&amp;T260&amp;"|",'5_ACOMPANHAMENTO'!$AC$3:$AC$4922)))+((U260&lt;&gt;"")*ISNUMBER(SEARCH("|"&amp;U260&amp;"|",'5_ACOMPANHAMENTO'!$AC$3:$AC$4922)))+((V260&lt;&gt;"")*ISNUMBER(SEARCH("|"&amp;V260&amp;"|",'5_ACOMPANHAMENTO'!$AC$3:$AC$4922)))+((W260&lt;&gt;"")*ISNUMBER(SEARCH("|"&amp;W260&amp;"|",'5_ACOMPANHAMENTO'!$AC$3:$AC$4922)))+((X260&lt;&gt;"")*ISNUMBER(SEARCH("|"&amp;X260&amp;"|",'5_ACOMPANHAMENTO'!$AC$3:$AC$4922)))+((Y260&lt;&gt;"")*ISNUMBER(SEARCH("|"&amp;Y260&amp;"|",'5_ACOMPANHAMENTO'!$AC$3:$AC$4922)))+((Z260&lt;&gt;"")*ISNUMBER(SEARCH("|"&amp;Z260&amp;"|",'5_ACOMPANHAMENTO'!$AC$3:$AC$4922)))+((AA260&lt;&gt;"")*ISNUMBER(SEARCH("|"&amp;AA260&amp;"|",'5_ACOMPANHAMENTO'!$AC$3:$AC$4922)))+((AB260&lt;&gt;"")*ISNUMBER(SEARCH("|"&amp;AB260&amp;"|",'5_ACOMPANHAMENTO'!$AC$3:$AC$4922))))&gt;0),0),0)),""))</f>
        <v/>
      </c>
      <c r="B260" s="1" t="inlineStr">
        <is>
          <t>10149,10150</t>
        </is>
      </c>
      <c r="C260" s="1" t="inlineStr">
        <is>
          <t>TAPEÇARIA</t>
        </is>
      </c>
      <c r="D260" s="4">
        <f>IF(OR($B260="",$C260=""),"",IFERROR(SUMPRODUCT(--(('5_ACOMPANHAMENTO'!$AD$3:$AD$4922=TRIM($C260&amp;""))*('5_ACOMPANHAMENTO'!$AC$3:$AC$4922&lt;&gt;"")*((((I260&lt;&gt;"")*ISNUMBER(SEARCH("|"&amp;I260&amp;"|",'5_ACOMPANHAMENTO'!$AC$3:$AC$4922)))+((J260&lt;&gt;"")*ISNUMBER(SEARCH("|"&amp;J260&amp;"|",'5_ACOMPANHAMENTO'!$AC$3:$AC$4922)))+((K260&lt;&gt;"")*ISNUMBER(SEARCH("|"&amp;K260&amp;"|",'5_ACOMPANHAMENTO'!$AC$3:$AC$4922)))+((L260&lt;&gt;"")*ISNUMBER(SEARCH("|"&amp;L260&amp;"|",'5_ACOMPANHAMENTO'!$AC$3:$AC$4922)))+((M260&lt;&gt;"")*ISNUMBER(SEARCH("|"&amp;M260&amp;"|",'5_ACOMPANHAMENTO'!$AC$3:$AC$4922)))+((N260&lt;&gt;"")*ISNUMBER(SEARCH("|"&amp;N260&amp;"|",'5_ACOMPANHAMENTO'!$AC$3:$AC$4922)))+((O260&lt;&gt;"")*ISNUMBER(SEARCH("|"&amp;O260&amp;"|",'5_ACOMPANHAMENTO'!$AC$3:$AC$4922)))+((P260&lt;&gt;"")*ISNUMBER(SEARCH("|"&amp;P260&amp;"|",'5_ACOMPANHAMENTO'!$AC$3:$AC$4922)))+((Q260&lt;&gt;"")*ISNUMBER(SEARCH("|"&amp;Q260&amp;"|",'5_ACOMPANHAMENTO'!$AC$3:$AC$4922)))+((R260&lt;&gt;"")*ISNUMBER(SEARCH("|"&amp;R260&amp;"|",'5_ACOMPANHAMENTO'!$AC$3:$AC$4922)))+((S260&lt;&gt;"")*ISNUMBER(SEARCH("|"&amp;S260&amp;"|",'5_ACOMPANHAMENTO'!$AC$3:$AC$4922)))+((T260&lt;&gt;"")*ISNUMBER(SEARCH("|"&amp;T260&amp;"|",'5_ACOMPANHAMENTO'!$AC$3:$AC$4922)))+((U260&lt;&gt;"")*ISNUMBER(SEARCH("|"&amp;U260&amp;"|",'5_ACOMPANHAMENTO'!$AC$3:$AC$4922)))+((V260&lt;&gt;"")*ISNUMBER(SEARCH("|"&amp;V260&amp;"|",'5_ACOMPANHAMENTO'!$AC$3:$AC$4922)))+((W260&lt;&gt;"")*ISNUMBER(SEARCH("|"&amp;W260&amp;"|",'5_ACOMPANHAMENTO'!$AC$3:$AC$4922)))+((X260&lt;&gt;"")*ISNUMBER(SEARCH("|"&amp;X260&amp;"|",'5_ACOMPANHAMENTO'!$AC$3:$AC$4922)))+((Y260&lt;&gt;"")*ISNUMBER(SEARCH("|"&amp;Y260&amp;"|",'5_ACOMPANHAMENTO'!$AC$3:$AC$4922)))+((Z260&lt;&gt;"")*ISNUMBER(SEARCH("|"&amp;Z260&amp;"|",'5_ACOMPANHAMENTO'!$AC$3:$AC$4922)))+((AA260&lt;&gt;"")*ISNUMBER(SEARCH("|"&amp;AA260&amp;"|",'5_ACOMPANHAMENTO'!$AC$3:$AC$4922)))+((AB260&lt;&gt;"")*ISNUMBER(SEARCH("|"&amp;AB260&amp;"|",'5_ACOMPANHAMENTO'!$AC$3:$AC$4922))))&gt;0)),'5_ACOMPANHAMENTO'!$J$3:$J$4922),0))</f>
        <v/>
      </c>
      <c r="E260" s="4">
        <f>IF(G260=0,"FINALIZADO",IF(TODAY()&gt;A260,"ATRASADO "&amp;TODAY()-A260&amp;" DIAS","ADIANTADO "&amp;A260-TODAY()&amp;" DIAS"))</f>
        <v/>
      </c>
      <c r="F260" s="7">
        <f>IF(OR($B260="",$C260=""),"",IFERROR(SUMPRODUCT(--(('5_ACOMPANHAMENTO'!$AD$3:$AD$4922=TRIM($C260&amp;""))*('5_ACOMPANHAMENTO'!$AC$3:$AC$4922&lt;&gt;"")*((((I260&lt;&gt;"")*ISNUMBER(SEARCH("|"&amp;I260&amp;"|",'5_ACOMPANHAMENTO'!$AC$3:$AC$4922)))+((J260&lt;&gt;"")*ISNUMBER(SEARCH("|"&amp;J260&amp;"|",'5_ACOMPANHAMENTO'!$AC$3:$AC$4922)))+((K260&lt;&gt;"")*ISNUMBER(SEARCH("|"&amp;K260&amp;"|",'5_ACOMPANHAMENTO'!$AC$3:$AC$4922)))+((L260&lt;&gt;"")*ISNUMBER(SEARCH("|"&amp;L260&amp;"|",'5_ACOMPANHAMENTO'!$AC$3:$AC$4922)))+((M260&lt;&gt;"")*ISNUMBER(SEARCH("|"&amp;M260&amp;"|",'5_ACOMPANHAMENTO'!$AC$3:$AC$4922)))+((N260&lt;&gt;"")*ISNUMBER(SEARCH("|"&amp;N260&amp;"|",'5_ACOMPANHAMENTO'!$AC$3:$AC$4922)))+((O260&lt;&gt;"")*ISNUMBER(SEARCH("|"&amp;O260&amp;"|",'5_ACOMPANHAMENTO'!$AC$3:$AC$4922)))+((P260&lt;&gt;"")*ISNUMBER(SEARCH("|"&amp;P260&amp;"|",'5_ACOMPANHAMENTO'!$AC$3:$AC$4922)))+((Q260&lt;&gt;"")*ISNUMBER(SEARCH("|"&amp;Q260&amp;"|",'5_ACOMPANHAMENTO'!$AC$3:$AC$4922)))+((R260&lt;&gt;"")*ISNUMBER(SEARCH("|"&amp;R260&amp;"|",'5_ACOMPANHAMENTO'!$AC$3:$AC$4922)))+((S260&lt;&gt;"")*ISNUMBER(SEARCH("|"&amp;S260&amp;"|",'5_ACOMPANHAMENTO'!$AC$3:$AC$4922)))+((T260&lt;&gt;"")*ISNUMBER(SEARCH("|"&amp;T260&amp;"|",'5_ACOMPANHAMENTO'!$AC$3:$AC$4922)))+((U260&lt;&gt;"")*ISNUMBER(SEARCH("|"&amp;U260&amp;"|",'5_ACOMPANHAMENTO'!$AC$3:$AC$4922)))+((V260&lt;&gt;"")*ISNUMBER(SEARCH("|"&amp;V260&amp;"|",'5_ACOMPANHAMENTO'!$AC$3:$AC$4922)))+((W260&lt;&gt;"")*ISNUMBER(SEARCH("|"&amp;W260&amp;"|",'5_ACOMPANHAMENTO'!$AC$3:$AC$4922)))+((X260&lt;&gt;"")*ISNUMBER(SEARCH("|"&amp;X260&amp;"|",'5_ACOMPANHAMENTO'!$AC$3:$AC$4922)))+((Y260&lt;&gt;"")*ISNUMBER(SEARCH("|"&amp;Y260&amp;"|",'5_ACOMPANHAMENTO'!$AC$3:$AC$4922)))+((Z260&lt;&gt;"")*ISNUMBER(SEARCH("|"&amp;Z260&amp;"|",'5_ACOMPANHAMENTO'!$AC$3:$AC$4922)))+((AA260&lt;&gt;"")*ISNUMBER(SEARCH("|"&amp;AA260&amp;"|",'5_ACOMPANHAMENTO'!$AC$3:$AC$4922)))+((AB260&lt;&gt;"")*ISNUMBER(SEARCH("|"&amp;AB260&amp;"|",'5_ACOMPANHAMENTO'!$AC$3:$AC$4922))))&gt;0)),'5_ACOMPANHAMENTO'!$O$3:$O$4922),0))</f>
        <v/>
      </c>
      <c r="G260" s="7">
        <f>IF(OR($B260="",$C260=""),"",D260-F260)</f>
        <v/>
      </c>
      <c r="H260">
        <f>IF(OR($B260="",$C260=""),"",TRIM($B260&amp;"")&amp;"|"&amp;TRIM($C260&amp;""))</f>
        <v/>
      </c>
      <c r="I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",99)),1,99)))</f>
        <v/>
      </c>
      <c r="J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",99)),100,99)))</f>
        <v/>
      </c>
      <c r="K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",99)),199,99)))</f>
        <v/>
      </c>
      <c r="L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",99)),298,99)))</f>
        <v/>
      </c>
      <c r="M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",99)),397,99)))</f>
        <v/>
      </c>
      <c r="N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",99)),496,99)))</f>
        <v/>
      </c>
      <c r="O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",99)),595,99)))</f>
        <v/>
      </c>
      <c r="P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",99)),694,99)))</f>
        <v/>
      </c>
      <c r="Q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",99)),793,99)))</f>
        <v/>
      </c>
      <c r="R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",99)),892,99)))</f>
        <v/>
      </c>
      <c r="S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",99)),991,99)))</f>
        <v/>
      </c>
      <c r="T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",99)),1090,99)))</f>
        <v/>
      </c>
      <c r="U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",99)),1189,99)))</f>
        <v/>
      </c>
      <c r="V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",99)),1288,99)))</f>
        <v/>
      </c>
      <c r="W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",99)),1387,99)))</f>
        <v/>
      </c>
      <c r="X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",99)),1486,99)))</f>
        <v/>
      </c>
      <c r="Y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",99)),1585,99)))</f>
        <v/>
      </c>
      <c r="Z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",99)),1684,99)))</f>
        <v/>
      </c>
      <c r="AA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",99)),1783,99)))</f>
        <v/>
      </c>
      <c r="AB260" s="1">
        <f>IF($B260="","",TRIM(MID(SUBSTITUTE(TRIM(SUBSTITUTE(SUBSTITUTE(SUBSTITUTE(SUBSTITUTE(SUBSTITUTE(SUBSTITUTE(SUBSTITUTE(SUBSTITUTE(SUBSTITUTE(SUBSTITUTE(SUBSTITUTE(SUBSTITUTE(SUBSTITUTE(SUBSTITUTE(TRIM($B260&amp;""),CHAR(10),"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",REPT(" ",99)),1882,99)))</f>
        <v/>
      </c>
    </row>
    <row r="261" ht="14.25" customHeight="1">
      <c r="A261" s="4">
        <f>IF(OR($B261="",$C261=""),"",IFERROR(INDEX('5_ACOMPANHAMENTO'!$A$3:$A$4922,MATCH(1,INDEX(('5_ACOMPANHAMENTO'!$AD$3:$AD$4922=TRIM($C261&amp;""))*('5_ACOMPANHAMENTO'!$AC$3:$AC$4922&lt;&gt;"")*((((I261&lt;&gt;"")*ISNUMBER(SEARCH("|"&amp;I261&amp;"|",'5_ACOMPANHAMENTO'!$AC$3:$AC$4922)))+((J261&lt;&gt;"")*ISNUMBER(SEARCH("|"&amp;J261&amp;"|",'5_ACOMPANHAMENTO'!$AC$3:$AC$4922)))+((K261&lt;&gt;"")*ISNUMBER(SEARCH("|"&amp;K261&amp;"|",'5_ACOMPANHAMENTO'!$AC$3:$AC$4922)))+((L261&lt;&gt;"")*ISNUMBER(SEARCH("|"&amp;L261&amp;"|",'5_ACOMPANHAMENTO'!$AC$3:$AC$4922)))+((M261&lt;&gt;"")*ISNUMBER(SEARCH("|"&amp;M261&amp;"|",'5_ACOMPANHAMENTO'!$AC$3:$AC$4922)))+((N261&lt;&gt;"")*ISNUMBER(SEARCH("|"&amp;N261&amp;"|",'5_ACOMPANHAMENTO'!$AC$3:$AC$4922)))+((O261&lt;&gt;"")*ISNUMBER(SEARCH("|"&amp;O261&amp;"|",'5_ACOMPANHAMENTO'!$AC$3:$AC$4922)))+((P261&lt;&gt;"")*ISNUMBER(SEARCH("|"&amp;P261&amp;"|",'5_ACOMPANHAMENTO'!$AC$3:$AC$4922)))+((Q261&lt;&gt;"")*ISNUMBER(SEARCH("|"&amp;Q261&amp;"|",'5_ACOMPANHAMENTO'!$AC$3:$AC$4922)))+((R261&lt;&gt;"")*ISNUMBER(SEARCH("|"&amp;R261&amp;"|",'5_ACOMPANHAMENTO'!$AC$3:$AC$4922)))+((S261&lt;&gt;"")*ISNUMBER(SEARCH("|"&amp;S261&amp;"|",'5_ACOMPANHAMENTO'!$AC$3:$AC$4922)))+((T261&lt;&gt;"")*ISNUMBER(SEARCH("|"&amp;T261&amp;"|",'5_ACOMPANHAMENTO'!$AC$3:$AC$4922)))+((U261&lt;&gt;"")*ISNUMBER(SEARCH("|"&amp;U261&amp;"|",'5_ACOMPANHAMENTO'!$AC$3:$AC$4922)))+((V261&lt;&gt;"")*ISNUMBER(SEARCH("|"&amp;V261&amp;"|",'5_ACOMPANHAMENTO'!$AC$3:$AC$4922)))+((W261&lt;&gt;"")*ISNUMBER(SEARCH("|"&amp;W261&amp;"|",'5_ACOMPANHAMENTO'!$AC$3:$AC$4922)))+((X261&lt;&gt;"")*ISNUMBER(SEARCH("|"&amp;X261&amp;"|",'5_ACOMPANHAMENTO'!$AC$3:$AC$4922)))+((Y261&lt;&gt;"")*ISNUMBER(SEARCH("|"&amp;Y261&amp;"|",'5_ACOMPANHAMENTO'!$AC$3:$AC$4922)))+((Z261&lt;&gt;"")*ISNUMBER(SEARCH("|"&amp;Z261&amp;"|",'5_ACOMPANHAMENTO'!$AC$3:$AC$4922)))+((AA261&lt;&gt;"")*ISNUMBER(SEARCH("|"&amp;AA261&amp;"|",'5_ACOMPANHAMENTO'!$AC$3:$AC$4922)))+((AB261&lt;&gt;"")*ISNUMBER(SEARCH("|"&amp;AB261&amp;"|",'5_ACOMPANHAMENTO'!$AC$3:$AC$4922))))&gt;0),0),0)),""))</f>
        <v/>
      </c>
      <c r="B261" s="1" t="inlineStr">
        <is>
          <t>10149,10150</t>
        </is>
      </c>
      <c r="C261" s="1" t="inlineStr">
        <is>
          <t>TAPEÇARIA</t>
        </is>
      </c>
      <c r="D261" s="4">
        <f>IF(OR($B261="",$C261=""),"",IFERROR(SUMPRODUCT(--(('5_ACOMPANHAMENTO'!$AD$3:$AD$4922=TRIM($C261&amp;""))*('5_ACOMPANHAMENTO'!$AC$3:$AC$4922&lt;&gt;"")*((((I261&lt;&gt;"")*ISNUMBER(SEARCH("|"&amp;I261&amp;"|",'5_ACOMPANHAMENTO'!$AC$3:$AC$4922)))+((J261&lt;&gt;"")*ISNUMBER(SEARCH("|"&amp;J261&amp;"|",'5_ACOMPANHAMENTO'!$AC$3:$AC$4922)))+((K261&lt;&gt;"")*ISNUMBER(SEARCH("|"&amp;K261&amp;"|",'5_ACOMPANHAMENTO'!$AC$3:$AC$4922)))+((L261&lt;&gt;"")*ISNUMBER(SEARCH("|"&amp;L261&amp;"|",'5_ACOMPANHAMENTO'!$AC$3:$AC$4922)))+((M261&lt;&gt;"")*ISNUMBER(SEARCH("|"&amp;M261&amp;"|",'5_ACOMPANHAMENTO'!$AC$3:$AC$4922)))+((N261&lt;&gt;"")*ISNUMBER(SEARCH("|"&amp;N261&amp;"|",'5_ACOMPANHAMENTO'!$AC$3:$AC$4922)))+((O261&lt;&gt;"")*ISNUMBER(SEARCH("|"&amp;O261&amp;"|",'5_ACOMPANHAMENTO'!$AC$3:$AC$4922)))+((P261&lt;&gt;"")*ISNUMBER(SEARCH("|"&amp;P261&amp;"|",'5_ACOMPANHAMENTO'!$AC$3:$AC$4922)))+((Q261&lt;&gt;"")*ISNUMBER(SEARCH("|"&amp;Q261&amp;"|",'5_ACOMPANHAMENTO'!$AC$3:$AC$4922)))+((R261&lt;&gt;"")*ISNUMBER(SEARCH("|"&amp;R261&amp;"|",'5_ACOMPANHAMENTO'!$AC$3:$AC$4922)))+((S261&lt;&gt;"")*ISNUMBER(SEARCH("|"&amp;S261&amp;"|",'5_ACOMPANHAMENTO'!$AC$3:$AC$4922)))+((T261&lt;&gt;"")*ISNUMBER(SEARCH("|"&amp;T261&amp;"|",'5_ACOMPANHAMENTO'!$AC$3:$AC$4922)))+((U261&lt;&gt;"")*ISNUMBER(SEARCH("|"&amp;U261&amp;"|",'5_ACOMPANHAMENTO'!$AC$3:$AC$4922)))+((V261&lt;&gt;"")*ISNUMBER(SEARCH("|"&amp;V261&amp;"|",'5_ACOMPANHAMENTO'!$AC$3:$AC$4922)))+((W261&lt;&gt;"")*ISNUMBER(SEARCH("|"&amp;W261&amp;"|",'5_ACOMPANHAMENTO'!$AC$3:$AC$4922)))+((X261&lt;&gt;"")*ISNUMBER(SEARCH("|"&amp;X261&amp;"|",'5_ACOMPANHAMENTO'!$AC$3:$AC$4922)))+((Y261&lt;&gt;"")*ISNUMBER(SEARCH("|"&amp;Y261&amp;"|",'5_ACOMPANHAMENTO'!$AC$3:$AC$4922)))+((Z261&lt;&gt;"")*ISNUMBER(SEARCH("|"&amp;Z261&amp;"|",'5_ACOMPANHAMENTO'!$AC$3:$AC$4922)))+((AA261&lt;&gt;"")*ISNUMBER(SEARCH("|"&amp;AA261&amp;"|",'5_ACOMPANHAMENTO'!$AC$3:$AC$4922)))+((AB261&lt;&gt;"")*ISNUMBER(SEARCH("|"&amp;AB261&amp;"|",'5_ACOMPANHAMENTO'!$AC$3:$AC$4922))))&gt;0)),'5_ACOMPANHAMENTO'!$J$3:$J$4922),0))</f>
        <v/>
      </c>
      <c r="E261" s="4">
        <f>IF(G261=0,"FINALIZADO",IF(TODAY()&gt;A261,"ATRASADO "&amp;TODAY()-A261&amp;" DIAS","ADIANTADO "&amp;A261-TODAY()&amp;" DIAS"))</f>
        <v/>
      </c>
      <c r="F261" s="7">
        <f>IF(OR($B261="",$C261=""),"",IFERROR(SUMPRODUCT(--(('5_ACOMPANHAMENTO'!$AD$3:$AD$4922=TRIM($C261&amp;""))*('5_ACOMPANHAMENTO'!$AC$3:$AC$4922&lt;&gt;"")*((((I261&lt;&gt;"")*ISNUMBER(SEARCH("|"&amp;I261&amp;"|",'5_ACOMPANHAMENTO'!$AC$3:$AC$4922)))+((J261&lt;&gt;"")*ISNUMBER(SEARCH("|"&amp;J261&amp;"|",'5_ACOMPANHAMENTO'!$AC$3:$AC$4922)))+((K261&lt;&gt;"")*ISNUMBER(SEARCH("|"&amp;K261&amp;"|",'5_ACOMPANHAMENTO'!$AC$3:$AC$4922)))+((L261&lt;&gt;"")*ISNUMBER(SEARCH("|"&amp;L261&amp;"|",'5_ACOMPANHAMENTO'!$AC$3:$AC$4922)))+((M261&lt;&gt;"")*ISNUMBER(SEARCH("|"&amp;M261&amp;"|",'5_ACOMPANHAMENTO'!$AC$3:$AC$4922)))+((N261&lt;&gt;"")*ISNUMBER(SEARCH("|"&amp;N261&amp;"|",'5_ACOMPANHAMENTO'!$AC$3:$AC$4922)))+((O261&lt;&gt;"")*ISNUMBER(SEARCH("|"&amp;O261&amp;"|",'5_ACOMPANHAMENTO'!$AC$3:$AC$4922)))+((P261&lt;&gt;"")*ISNUMBER(SEARCH("|"&amp;P261&amp;"|",'5_ACOMPANHAMENTO'!$AC$3:$AC$4922)))+((Q261&lt;&gt;"")*ISNUMBER(SEARCH("|"&amp;Q261&amp;"|",'5_ACOMPANHAMENTO'!$AC$3:$AC$4922)))+((R261&lt;&gt;"")*ISNUMBER(SEARCH("|"&amp;R261&amp;"|",'5_ACOMPANHAMENTO'!$AC$3:$AC$4922)))+((S261&lt;&gt;"")*ISNUMBER(SEARCH("|"&amp;S261&amp;"|",'5_ACOMPANHAMENTO'!$AC$3:$AC$4922)))+((T261&lt;&gt;"")*ISNUMBER(SEARCH("|"&amp;T261&amp;"|",'5_ACOMPANHAMENTO'!$AC$3:$AC$4922)))+((U261&lt;&gt;"")*ISNUMBER(SEARCH("|"&amp;U261&amp;"|",'5_ACOMPANHAMENTO'!$AC$3:$AC$4922)))+((V261&lt;&gt;"")*ISNUMBER(SEARCH("|"&amp;V261&amp;"|",'5_ACOMPANHAMENTO'!$AC$3:$AC$4922)))+((W261&lt;&gt;"")*ISNUMBER(SEARCH("|"&amp;W261&amp;"|",'5_ACOMPANHAMENTO'!$AC$3:$AC$4922)))+((X261&lt;&gt;"")*ISNUMBER(SEARCH("|"&amp;X261&amp;"|",'5_ACOMPANHAMENTO'!$AC$3:$AC$4922)))+((Y261&lt;&gt;"")*ISNUMBER(SEARCH("|"&amp;Y261&amp;"|",'5_ACOMPANHAMENTO'!$AC$3:$AC$4922)))+((Z261&lt;&gt;"")*ISNUMBER(SEARCH("|"&amp;Z261&amp;"|",'5_ACOMPANHAMENTO'!$AC$3:$AC$4922)))+((AA261&lt;&gt;"")*ISNUMBER(SEARCH("|"&amp;AA261&amp;"|",'5_ACOMPANHAMENTO'!$AC$3:$AC$4922)))+((AB261&lt;&gt;"")*ISNUMBER(SEARCH("|"&amp;AB261&amp;"|",'5_ACOMPANHAMENTO'!$AC$3:$AC$4922))))&gt;0)),'5_ACOMPANHAMENTO'!$O$3:$O$4922),0))</f>
        <v/>
      </c>
      <c r="G261" s="7">
        <f>IF(OR($B261="",$C261=""),"",D261-F261)</f>
        <v/>
      </c>
      <c r="H261">
        <f>IF(OR($B261="",$C261=""),"",TRIM($B261&amp;"")&amp;"|"&amp;TRIM($C261&amp;""))</f>
        <v/>
      </c>
      <c r="I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",99)),1,99)))</f>
        <v/>
      </c>
      <c r="J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",99)),100,99)))</f>
        <v/>
      </c>
      <c r="K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",99)),199,99)))</f>
        <v/>
      </c>
      <c r="L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",99)),298,99)))</f>
        <v/>
      </c>
      <c r="M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",99)),397,99)))</f>
        <v/>
      </c>
      <c r="N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",99)),496,99)))</f>
        <v/>
      </c>
      <c r="O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",99)),595,99)))</f>
        <v/>
      </c>
      <c r="P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",99)),694,99)))</f>
        <v/>
      </c>
      <c r="Q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",99)),793,99)))</f>
        <v/>
      </c>
      <c r="R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",99)),892,99)))</f>
        <v/>
      </c>
      <c r="S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",99)),991,99)))</f>
        <v/>
      </c>
      <c r="T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",99)),1090,99)))</f>
        <v/>
      </c>
      <c r="U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",99)),1189,99)))</f>
        <v/>
      </c>
      <c r="V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",99)),1288,99)))</f>
        <v/>
      </c>
      <c r="W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",99)),1387,99)))</f>
        <v/>
      </c>
      <c r="X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",99)),1486,99)))</f>
        <v/>
      </c>
      <c r="Y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",99)),1585,99)))</f>
        <v/>
      </c>
      <c r="Z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",99)),1684,99)))</f>
        <v/>
      </c>
      <c r="AA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",99)),1783,99)))</f>
        <v/>
      </c>
      <c r="AB261" s="1">
        <f>IF($B261="","",TRIM(MID(SUBSTITUTE(TRIM(SUBSTITUTE(SUBSTITUTE(SUBSTITUTE(SUBSTITUTE(SUBSTITUTE(SUBSTITUTE(SUBSTITUTE(SUBSTITUTE(SUBSTITUTE(SUBSTITUTE(SUBSTITUTE(SUBSTITUTE(SUBSTITUTE(SUBSTITUTE(TRIM($B261&amp;""),CHAR(10),"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",REPT(" ",99)),1882,99)))</f>
        <v/>
      </c>
    </row>
    <row r="262" hidden="1" ht="14.25" customHeight="1">
      <c r="A262" s="4">
        <f>IF(OR($B262="",$C262=""),"",IFERROR(INDEX('5_ACOMPANHAMENTO'!$A$3:$A$4922,MATCH(1,INDEX(('5_ACOMPANHAMENTO'!$AD$3:$AD$4922=TRIM($C262&amp;""))*('5_ACOMPANHAMENTO'!$AC$3:$AC$4922&lt;&gt;"")*((((I262&lt;&gt;"")*ISNUMBER(SEARCH("|"&amp;I262&amp;"|",'5_ACOMPANHAMENTO'!$AC$3:$AC$4922)))+((J262&lt;&gt;"")*ISNUMBER(SEARCH("|"&amp;J262&amp;"|",'5_ACOMPANHAMENTO'!$AC$3:$AC$4922)))+((K262&lt;&gt;"")*ISNUMBER(SEARCH("|"&amp;K262&amp;"|",'5_ACOMPANHAMENTO'!$AC$3:$AC$4922)))+((L262&lt;&gt;"")*ISNUMBER(SEARCH("|"&amp;L262&amp;"|",'5_ACOMPANHAMENTO'!$AC$3:$AC$4922)))+((M262&lt;&gt;"")*ISNUMBER(SEARCH("|"&amp;M262&amp;"|",'5_ACOMPANHAMENTO'!$AC$3:$AC$4922)))+((N262&lt;&gt;"")*ISNUMBER(SEARCH("|"&amp;N262&amp;"|",'5_ACOMPANHAMENTO'!$AC$3:$AC$4922)))+((O262&lt;&gt;"")*ISNUMBER(SEARCH("|"&amp;O262&amp;"|",'5_ACOMPANHAMENTO'!$AC$3:$AC$4922)))+((P262&lt;&gt;"")*ISNUMBER(SEARCH("|"&amp;P262&amp;"|",'5_ACOMPANHAMENTO'!$AC$3:$AC$4922)))+((Q262&lt;&gt;"")*ISNUMBER(SEARCH("|"&amp;Q262&amp;"|",'5_ACOMPANHAMENTO'!$AC$3:$AC$4922)))+((R262&lt;&gt;"")*ISNUMBER(SEARCH("|"&amp;R262&amp;"|",'5_ACOMPANHAMENTO'!$AC$3:$AC$4922)))+((S262&lt;&gt;"")*ISNUMBER(SEARCH("|"&amp;S262&amp;"|",'5_ACOMPANHAMENTO'!$AC$3:$AC$4922)))+((T262&lt;&gt;"")*ISNUMBER(SEARCH("|"&amp;T262&amp;"|",'5_ACOMPANHAMENTO'!$AC$3:$AC$4922)))+((U262&lt;&gt;"")*ISNUMBER(SEARCH("|"&amp;U262&amp;"|",'5_ACOMPANHAMENTO'!$AC$3:$AC$4922)))+((V262&lt;&gt;"")*ISNUMBER(SEARCH("|"&amp;V262&amp;"|",'5_ACOMPANHAMENTO'!$AC$3:$AC$4922)))+((W262&lt;&gt;"")*ISNUMBER(SEARCH("|"&amp;W262&amp;"|",'5_ACOMPANHAMENTO'!$AC$3:$AC$4922)))+((X262&lt;&gt;"")*ISNUMBER(SEARCH("|"&amp;X262&amp;"|",'5_ACOMPANHAMENTO'!$AC$3:$AC$4922)))+((Y262&lt;&gt;"")*ISNUMBER(SEARCH("|"&amp;Y262&amp;"|",'5_ACOMPANHAMENTO'!$AC$3:$AC$4922)))+((Z262&lt;&gt;"")*ISNUMBER(SEARCH("|"&amp;Z262&amp;"|",'5_ACOMPANHAMENTO'!$AC$3:$AC$4922)))+((AA262&lt;&gt;"")*ISNUMBER(SEARCH("|"&amp;AA262&amp;"|",'5_ACOMPANHAMENTO'!$AC$3:$AC$4922)))+((AB262&lt;&gt;"")*ISNUMBER(SEARCH("|"&amp;AB262&amp;"|",'5_ACOMPANHAMENTO'!$AC$3:$AC$4922))))&gt;0),0),0)),""))</f>
        <v/>
      </c>
      <c r="B262" s="1" t="n">
        <v>10153</v>
      </c>
      <c r="C262" s="1" t="inlineStr">
        <is>
          <t>TAPEÇARIA</t>
        </is>
      </c>
      <c r="D262" s="4">
        <f>IF(OR($B262="",$C262=""),"",IFERROR(SUMPRODUCT(--(('5_ACOMPANHAMENTO'!$AD$3:$AD$4922=TRIM($C262&amp;""))*('5_ACOMPANHAMENTO'!$AC$3:$AC$4922&lt;&gt;"")*((((I262&lt;&gt;"")*ISNUMBER(SEARCH("|"&amp;I262&amp;"|",'5_ACOMPANHAMENTO'!$AC$3:$AC$4922)))+((J262&lt;&gt;"")*ISNUMBER(SEARCH("|"&amp;J262&amp;"|",'5_ACOMPANHAMENTO'!$AC$3:$AC$4922)))+((K262&lt;&gt;"")*ISNUMBER(SEARCH("|"&amp;K262&amp;"|",'5_ACOMPANHAMENTO'!$AC$3:$AC$4922)))+((L262&lt;&gt;"")*ISNUMBER(SEARCH("|"&amp;L262&amp;"|",'5_ACOMPANHAMENTO'!$AC$3:$AC$4922)))+((M262&lt;&gt;"")*ISNUMBER(SEARCH("|"&amp;M262&amp;"|",'5_ACOMPANHAMENTO'!$AC$3:$AC$4922)))+((N262&lt;&gt;"")*ISNUMBER(SEARCH("|"&amp;N262&amp;"|",'5_ACOMPANHAMENTO'!$AC$3:$AC$4922)))+((O262&lt;&gt;"")*ISNUMBER(SEARCH("|"&amp;O262&amp;"|",'5_ACOMPANHAMENTO'!$AC$3:$AC$4922)))+((P262&lt;&gt;"")*ISNUMBER(SEARCH("|"&amp;P262&amp;"|",'5_ACOMPANHAMENTO'!$AC$3:$AC$4922)))+((Q262&lt;&gt;"")*ISNUMBER(SEARCH("|"&amp;Q262&amp;"|",'5_ACOMPANHAMENTO'!$AC$3:$AC$4922)))+((R262&lt;&gt;"")*ISNUMBER(SEARCH("|"&amp;R262&amp;"|",'5_ACOMPANHAMENTO'!$AC$3:$AC$4922)))+((S262&lt;&gt;"")*ISNUMBER(SEARCH("|"&amp;S262&amp;"|",'5_ACOMPANHAMENTO'!$AC$3:$AC$4922)))+((T262&lt;&gt;"")*ISNUMBER(SEARCH("|"&amp;T262&amp;"|",'5_ACOMPANHAMENTO'!$AC$3:$AC$4922)))+((U262&lt;&gt;"")*ISNUMBER(SEARCH("|"&amp;U262&amp;"|",'5_ACOMPANHAMENTO'!$AC$3:$AC$4922)))+((V262&lt;&gt;"")*ISNUMBER(SEARCH("|"&amp;V262&amp;"|",'5_ACOMPANHAMENTO'!$AC$3:$AC$4922)))+((W262&lt;&gt;"")*ISNUMBER(SEARCH("|"&amp;W262&amp;"|",'5_ACOMPANHAMENTO'!$AC$3:$AC$4922)))+((X262&lt;&gt;"")*ISNUMBER(SEARCH("|"&amp;X262&amp;"|",'5_ACOMPANHAMENTO'!$AC$3:$AC$4922)))+((Y262&lt;&gt;"")*ISNUMBER(SEARCH("|"&amp;Y262&amp;"|",'5_ACOMPANHAMENTO'!$AC$3:$AC$4922)))+((Z262&lt;&gt;"")*ISNUMBER(SEARCH("|"&amp;Z262&amp;"|",'5_ACOMPANHAMENTO'!$AC$3:$AC$4922)))+((AA262&lt;&gt;"")*ISNUMBER(SEARCH("|"&amp;AA262&amp;"|",'5_ACOMPANHAMENTO'!$AC$3:$AC$4922)))+((AB262&lt;&gt;"")*ISNUMBER(SEARCH("|"&amp;AB262&amp;"|",'5_ACOMPANHAMENTO'!$AC$3:$AC$4922))))&gt;0)),'5_ACOMPANHAMENTO'!$J$3:$J$4922),0))</f>
        <v/>
      </c>
      <c r="E262" s="4">
        <f>IF(G262=0,"FINALIZADO",IF(TODAY()&gt;A262,"ATRASADO "&amp;TODAY()-A262&amp;" DIAS","ADIANTADO "&amp;A262-TODAY()&amp;" DIAS"))</f>
        <v/>
      </c>
      <c r="F262" s="7">
        <f>IF(OR($B262="",$C262=""),"",IFERROR(SUMPRODUCT(--(('5_ACOMPANHAMENTO'!$AD$3:$AD$4922=TRIM($C262&amp;""))*('5_ACOMPANHAMENTO'!$AC$3:$AC$4922&lt;&gt;"")*((((I262&lt;&gt;"")*ISNUMBER(SEARCH("|"&amp;I262&amp;"|",'5_ACOMPANHAMENTO'!$AC$3:$AC$4922)))+((J262&lt;&gt;"")*ISNUMBER(SEARCH("|"&amp;J262&amp;"|",'5_ACOMPANHAMENTO'!$AC$3:$AC$4922)))+((K262&lt;&gt;"")*ISNUMBER(SEARCH("|"&amp;K262&amp;"|",'5_ACOMPANHAMENTO'!$AC$3:$AC$4922)))+((L262&lt;&gt;"")*ISNUMBER(SEARCH("|"&amp;L262&amp;"|",'5_ACOMPANHAMENTO'!$AC$3:$AC$4922)))+((M262&lt;&gt;"")*ISNUMBER(SEARCH("|"&amp;M262&amp;"|",'5_ACOMPANHAMENTO'!$AC$3:$AC$4922)))+((N262&lt;&gt;"")*ISNUMBER(SEARCH("|"&amp;N262&amp;"|",'5_ACOMPANHAMENTO'!$AC$3:$AC$4922)))+((O262&lt;&gt;"")*ISNUMBER(SEARCH("|"&amp;O262&amp;"|",'5_ACOMPANHAMENTO'!$AC$3:$AC$4922)))+((P262&lt;&gt;"")*ISNUMBER(SEARCH("|"&amp;P262&amp;"|",'5_ACOMPANHAMENTO'!$AC$3:$AC$4922)))+((Q262&lt;&gt;"")*ISNUMBER(SEARCH("|"&amp;Q262&amp;"|",'5_ACOMPANHAMENTO'!$AC$3:$AC$4922)))+((R262&lt;&gt;"")*ISNUMBER(SEARCH("|"&amp;R262&amp;"|",'5_ACOMPANHAMENTO'!$AC$3:$AC$4922)))+((S262&lt;&gt;"")*ISNUMBER(SEARCH("|"&amp;S262&amp;"|",'5_ACOMPANHAMENTO'!$AC$3:$AC$4922)))+((T262&lt;&gt;"")*ISNUMBER(SEARCH("|"&amp;T262&amp;"|",'5_ACOMPANHAMENTO'!$AC$3:$AC$4922)))+((U262&lt;&gt;"")*ISNUMBER(SEARCH("|"&amp;U262&amp;"|",'5_ACOMPANHAMENTO'!$AC$3:$AC$4922)))+((V262&lt;&gt;"")*ISNUMBER(SEARCH("|"&amp;V262&amp;"|",'5_ACOMPANHAMENTO'!$AC$3:$AC$4922)))+((W262&lt;&gt;"")*ISNUMBER(SEARCH("|"&amp;W262&amp;"|",'5_ACOMPANHAMENTO'!$AC$3:$AC$4922)))+((X262&lt;&gt;"")*ISNUMBER(SEARCH("|"&amp;X262&amp;"|",'5_ACOMPANHAMENTO'!$AC$3:$AC$4922)))+((Y262&lt;&gt;"")*ISNUMBER(SEARCH("|"&amp;Y262&amp;"|",'5_ACOMPANHAMENTO'!$AC$3:$AC$4922)))+((Z262&lt;&gt;"")*ISNUMBER(SEARCH("|"&amp;Z262&amp;"|",'5_ACOMPANHAMENTO'!$AC$3:$AC$4922)))+((AA262&lt;&gt;"")*ISNUMBER(SEARCH("|"&amp;AA262&amp;"|",'5_ACOMPANHAMENTO'!$AC$3:$AC$4922)))+((AB262&lt;&gt;"")*ISNUMBER(SEARCH("|"&amp;AB262&amp;"|",'5_ACOMPANHAMENTO'!$AC$3:$AC$4922))))&gt;0)),'5_ACOMPANHAMENTO'!$O$3:$O$4922),0))</f>
        <v/>
      </c>
      <c r="G262" s="7">
        <f>IF(OR($B262="",$C262=""),"",D262-F262)</f>
        <v/>
      </c>
      <c r="H262">
        <f>IF(OR($B262="",$C262=""),"",TRIM($B262&amp;"")&amp;"|"&amp;TRIM($C262&amp;""))</f>
        <v/>
      </c>
      <c r="I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",99)),1,99)))</f>
        <v/>
      </c>
      <c r="J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",99)),100,99)))</f>
        <v/>
      </c>
      <c r="K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",99)),199,99)))</f>
        <v/>
      </c>
      <c r="L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",99)),298,99)))</f>
        <v/>
      </c>
      <c r="M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",99)),397,99)))</f>
        <v/>
      </c>
      <c r="N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",99)),496,99)))</f>
        <v/>
      </c>
      <c r="O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",99)),595,99)))</f>
        <v/>
      </c>
      <c r="P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",99)),694,99)))</f>
        <v/>
      </c>
      <c r="Q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",99)),793,99)))</f>
        <v/>
      </c>
      <c r="R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",99)),892,99)))</f>
        <v/>
      </c>
      <c r="S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",99)),991,99)))</f>
        <v/>
      </c>
      <c r="T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",99)),1090,99)))</f>
        <v/>
      </c>
      <c r="U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",99)),1189,99)))</f>
        <v/>
      </c>
      <c r="V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",99)),1288,99)))</f>
        <v/>
      </c>
      <c r="W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",99)),1387,99)))</f>
        <v/>
      </c>
      <c r="X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",99)),1486,99)))</f>
        <v/>
      </c>
      <c r="Y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",99)),1585,99)))</f>
        <v/>
      </c>
      <c r="Z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",99)),1684,99)))</f>
        <v/>
      </c>
      <c r="AA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",99)),1783,99)))</f>
        <v/>
      </c>
      <c r="AB262" s="1">
        <f>IF($B262="","",TRIM(MID(SUBSTITUTE(TRIM(SUBSTITUTE(SUBSTITUTE(SUBSTITUTE(SUBSTITUTE(SUBSTITUTE(SUBSTITUTE(SUBSTITUTE(SUBSTITUTE(SUBSTITUTE(SUBSTITUTE(SUBSTITUTE(SUBSTITUTE(SUBSTITUTE(SUBSTITUTE(TRIM($B262&amp;""),CHAR(10),"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",REPT(" ",99)),1882,99)))</f>
        <v/>
      </c>
    </row>
    <row r="263" hidden="1" ht="14.25" customHeight="1">
      <c r="A263" s="4">
        <f>IF(OR($B263="",$C263=""),"",IFERROR(INDEX('5_ACOMPANHAMENTO'!$A$3:$A$4922,MATCH(1,INDEX(('5_ACOMPANHAMENTO'!$AD$3:$AD$4922=TRIM($C263&amp;""))*('5_ACOMPANHAMENTO'!$AC$3:$AC$4922&lt;&gt;"")*((((I263&lt;&gt;"")*ISNUMBER(SEARCH("|"&amp;I263&amp;"|",'5_ACOMPANHAMENTO'!$AC$3:$AC$4922)))+((J263&lt;&gt;"")*ISNUMBER(SEARCH("|"&amp;J263&amp;"|",'5_ACOMPANHAMENTO'!$AC$3:$AC$4922)))+((K263&lt;&gt;"")*ISNUMBER(SEARCH("|"&amp;K263&amp;"|",'5_ACOMPANHAMENTO'!$AC$3:$AC$4922)))+((L263&lt;&gt;"")*ISNUMBER(SEARCH("|"&amp;L263&amp;"|",'5_ACOMPANHAMENTO'!$AC$3:$AC$4922)))+((M263&lt;&gt;"")*ISNUMBER(SEARCH("|"&amp;M263&amp;"|",'5_ACOMPANHAMENTO'!$AC$3:$AC$4922)))+((N263&lt;&gt;"")*ISNUMBER(SEARCH("|"&amp;N263&amp;"|",'5_ACOMPANHAMENTO'!$AC$3:$AC$4922)))+((O263&lt;&gt;"")*ISNUMBER(SEARCH("|"&amp;O263&amp;"|",'5_ACOMPANHAMENTO'!$AC$3:$AC$4922)))+((P263&lt;&gt;"")*ISNUMBER(SEARCH("|"&amp;P263&amp;"|",'5_ACOMPANHAMENTO'!$AC$3:$AC$4922)))+((Q263&lt;&gt;"")*ISNUMBER(SEARCH("|"&amp;Q263&amp;"|",'5_ACOMPANHAMENTO'!$AC$3:$AC$4922)))+((R263&lt;&gt;"")*ISNUMBER(SEARCH("|"&amp;R263&amp;"|",'5_ACOMPANHAMENTO'!$AC$3:$AC$4922)))+((S263&lt;&gt;"")*ISNUMBER(SEARCH("|"&amp;S263&amp;"|",'5_ACOMPANHAMENTO'!$AC$3:$AC$4922)))+((T263&lt;&gt;"")*ISNUMBER(SEARCH("|"&amp;T263&amp;"|",'5_ACOMPANHAMENTO'!$AC$3:$AC$4922)))+((U263&lt;&gt;"")*ISNUMBER(SEARCH("|"&amp;U263&amp;"|",'5_ACOMPANHAMENTO'!$AC$3:$AC$4922)))+((V263&lt;&gt;"")*ISNUMBER(SEARCH("|"&amp;V263&amp;"|",'5_ACOMPANHAMENTO'!$AC$3:$AC$4922)))+((W263&lt;&gt;"")*ISNUMBER(SEARCH("|"&amp;W263&amp;"|",'5_ACOMPANHAMENTO'!$AC$3:$AC$4922)))+((X263&lt;&gt;"")*ISNUMBER(SEARCH("|"&amp;X263&amp;"|",'5_ACOMPANHAMENTO'!$AC$3:$AC$4922)))+((Y263&lt;&gt;"")*ISNUMBER(SEARCH("|"&amp;Y263&amp;"|",'5_ACOMPANHAMENTO'!$AC$3:$AC$4922)))+((Z263&lt;&gt;"")*ISNUMBER(SEARCH("|"&amp;Z263&amp;"|",'5_ACOMPANHAMENTO'!$AC$3:$AC$4922)))+((AA263&lt;&gt;"")*ISNUMBER(SEARCH("|"&amp;AA263&amp;"|",'5_ACOMPANHAMENTO'!$AC$3:$AC$4922)))+((AB263&lt;&gt;"")*ISNUMBER(SEARCH("|"&amp;AB263&amp;"|",'5_ACOMPANHAMENTO'!$AC$3:$AC$4922))))&gt;0),0),0)),""))</f>
        <v/>
      </c>
      <c r="B263" s="1" t="n">
        <v>10153</v>
      </c>
      <c r="C263" s="1" t="inlineStr">
        <is>
          <t>TAPEÇARIA</t>
        </is>
      </c>
      <c r="D263" s="4">
        <f>IF(OR($B263="",$C263=""),"",IFERROR(SUMPRODUCT(--(('5_ACOMPANHAMENTO'!$AD$3:$AD$4922=TRIM($C263&amp;""))*('5_ACOMPANHAMENTO'!$AC$3:$AC$4922&lt;&gt;"")*((((I263&lt;&gt;"")*ISNUMBER(SEARCH("|"&amp;I263&amp;"|",'5_ACOMPANHAMENTO'!$AC$3:$AC$4922)))+((J263&lt;&gt;"")*ISNUMBER(SEARCH("|"&amp;J263&amp;"|",'5_ACOMPANHAMENTO'!$AC$3:$AC$4922)))+((K263&lt;&gt;"")*ISNUMBER(SEARCH("|"&amp;K263&amp;"|",'5_ACOMPANHAMENTO'!$AC$3:$AC$4922)))+((L263&lt;&gt;"")*ISNUMBER(SEARCH("|"&amp;L263&amp;"|",'5_ACOMPANHAMENTO'!$AC$3:$AC$4922)))+((M263&lt;&gt;"")*ISNUMBER(SEARCH("|"&amp;M263&amp;"|",'5_ACOMPANHAMENTO'!$AC$3:$AC$4922)))+((N263&lt;&gt;"")*ISNUMBER(SEARCH("|"&amp;N263&amp;"|",'5_ACOMPANHAMENTO'!$AC$3:$AC$4922)))+((O263&lt;&gt;"")*ISNUMBER(SEARCH("|"&amp;O263&amp;"|",'5_ACOMPANHAMENTO'!$AC$3:$AC$4922)))+((P263&lt;&gt;"")*ISNUMBER(SEARCH("|"&amp;P263&amp;"|",'5_ACOMPANHAMENTO'!$AC$3:$AC$4922)))+((Q263&lt;&gt;"")*ISNUMBER(SEARCH("|"&amp;Q263&amp;"|",'5_ACOMPANHAMENTO'!$AC$3:$AC$4922)))+((R263&lt;&gt;"")*ISNUMBER(SEARCH("|"&amp;R263&amp;"|",'5_ACOMPANHAMENTO'!$AC$3:$AC$4922)))+((S263&lt;&gt;"")*ISNUMBER(SEARCH("|"&amp;S263&amp;"|",'5_ACOMPANHAMENTO'!$AC$3:$AC$4922)))+((T263&lt;&gt;"")*ISNUMBER(SEARCH("|"&amp;T263&amp;"|",'5_ACOMPANHAMENTO'!$AC$3:$AC$4922)))+((U263&lt;&gt;"")*ISNUMBER(SEARCH("|"&amp;U263&amp;"|",'5_ACOMPANHAMENTO'!$AC$3:$AC$4922)))+((V263&lt;&gt;"")*ISNUMBER(SEARCH("|"&amp;V263&amp;"|",'5_ACOMPANHAMENTO'!$AC$3:$AC$4922)))+((W263&lt;&gt;"")*ISNUMBER(SEARCH("|"&amp;W263&amp;"|",'5_ACOMPANHAMENTO'!$AC$3:$AC$4922)))+((X263&lt;&gt;"")*ISNUMBER(SEARCH("|"&amp;X263&amp;"|",'5_ACOMPANHAMENTO'!$AC$3:$AC$4922)))+((Y263&lt;&gt;"")*ISNUMBER(SEARCH("|"&amp;Y263&amp;"|",'5_ACOMPANHAMENTO'!$AC$3:$AC$4922)))+((Z263&lt;&gt;"")*ISNUMBER(SEARCH("|"&amp;Z263&amp;"|",'5_ACOMPANHAMENTO'!$AC$3:$AC$4922)))+((AA263&lt;&gt;"")*ISNUMBER(SEARCH("|"&amp;AA263&amp;"|",'5_ACOMPANHAMENTO'!$AC$3:$AC$4922)))+((AB263&lt;&gt;"")*ISNUMBER(SEARCH("|"&amp;AB263&amp;"|",'5_ACOMPANHAMENTO'!$AC$3:$AC$4922))))&gt;0)),'5_ACOMPANHAMENTO'!$J$3:$J$4922),0))</f>
        <v/>
      </c>
      <c r="E263" s="4">
        <f>IF(G263=0,"FINALIZADO",IF(TODAY()&gt;A263,"ATRASADO "&amp;TODAY()-A263&amp;" DIAS","ADIANTADO "&amp;A263-TODAY()&amp;" DIAS"))</f>
        <v/>
      </c>
      <c r="F263" s="7">
        <f>IF(OR($B263="",$C263=""),"",IFERROR(SUMPRODUCT(--(('5_ACOMPANHAMENTO'!$AD$3:$AD$4922=TRIM($C263&amp;""))*('5_ACOMPANHAMENTO'!$AC$3:$AC$4922&lt;&gt;"")*((((I263&lt;&gt;"")*ISNUMBER(SEARCH("|"&amp;I263&amp;"|",'5_ACOMPANHAMENTO'!$AC$3:$AC$4922)))+((J263&lt;&gt;"")*ISNUMBER(SEARCH("|"&amp;J263&amp;"|",'5_ACOMPANHAMENTO'!$AC$3:$AC$4922)))+((K263&lt;&gt;"")*ISNUMBER(SEARCH("|"&amp;K263&amp;"|",'5_ACOMPANHAMENTO'!$AC$3:$AC$4922)))+((L263&lt;&gt;"")*ISNUMBER(SEARCH("|"&amp;L263&amp;"|",'5_ACOMPANHAMENTO'!$AC$3:$AC$4922)))+((M263&lt;&gt;"")*ISNUMBER(SEARCH("|"&amp;M263&amp;"|",'5_ACOMPANHAMENTO'!$AC$3:$AC$4922)))+((N263&lt;&gt;"")*ISNUMBER(SEARCH("|"&amp;N263&amp;"|",'5_ACOMPANHAMENTO'!$AC$3:$AC$4922)))+((O263&lt;&gt;"")*ISNUMBER(SEARCH("|"&amp;O263&amp;"|",'5_ACOMPANHAMENTO'!$AC$3:$AC$4922)))+((P263&lt;&gt;"")*ISNUMBER(SEARCH("|"&amp;P263&amp;"|",'5_ACOMPANHAMENTO'!$AC$3:$AC$4922)))+((Q263&lt;&gt;"")*ISNUMBER(SEARCH("|"&amp;Q263&amp;"|",'5_ACOMPANHAMENTO'!$AC$3:$AC$4922)))+((R263&lt;&gt;"")*ISNUMBER(SEARCH("|"&amp;R263&amp;"|",'5_ACOMPANHAMENTO'!$AC$3:$AC$4922)))+((S263&lt;&gt;"")*ISNUMBER(SEARCH("|"&amp;S263&amp;"|",'5_ACOMPANHAMENTO'!$AC$3:$AC$4922)))+((T263&lt;&gt;"")*ISNUMBER(SEARCH("|"&amp;T263&amp;"|",'5_ACOMPANHAMENTO'!$AC$3:$AC$4922)))+((U263&lt;&gt;"")*ISNUMBER(SEARCH("|"&amp;U263&amp;"|",'5_ACOMPANHAMENTO'!$AC$3:$AC$4922)))+((V263&lt;&gt;"")*ISNUMBER(SEARCH("|"&amp;V263&amp;"|",'5_ACOMPANHAMENTO'!$AC$3:$AC$4922)))+((W263&lt;&gt;"")*ISNUMBER(SEARCH("|"&amp;W263&amp;"|",'5_ACOMPANHAMENTO'!$AC$3:$AC$4922)))+((X263&lt;&gt;"")*ISNUMBER(SEARCH("|"&amp;X263&amp;"|",'5_ACOMPANHAMENTO'!$AC$3:$AC$4922)))+((Y263&lt;&gt;"")*ISNUMBER(SEARCH("|"&amp;Y263&amp;"|",'5_ACOMPANHAMENTO'!$AC$3:$AC$4922)))+((Z263&lt;&gt;"")*ISNUMBER(SEARCH("|"&amp;Z263&amp;"|",'5_ACOMPANHAMENTO'!$AC$3:$AC$4922)))+((AA263&lt;&gt;"")*ISNUMBER(SEARCH("|"&amp;AA263&amp;"|",'5_ACOMPANHAMENTO'!$AC$3:$AC$4922)))+((AB263&lt;&gt;"")*ISNUMBER(SEARCH("|"&amp;AB263&amp;"|",'5_ACOMPANHAMENTO'!$AC$3:$AC$4922))))&gt;0)),'5_ACOMPANHAMENTO'!$O$3:$O$4922),0))</f>
        <v/>
      </c>
      <c r="G263" s="7">
        <f>IF(OR($B263="",$C263=""),"",D263-F263)</f>
        <v/>
      </c>
      <c r="H263">
        <f>IF(OR($B263="",$C263=""),"",TRIM($B263&amp;"")&amp;"|"&amp;TRIM($C263&amp;""))</f>
        <v/>
      </c>
      <c r="I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",99)),1,99)))</f>
        <v/>
      </c>
      <c r="J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",99)),100,99)))</f>
        <v/>
      </c>
      <c r="K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",99)),199,99)))</f>
        <v/>
      </c>
      <c r="L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",99)),298,99)))</f>
        <v/>
      </c>
      <c r="M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",99)),397,99)))</f>
        <v/>
      </c>
      <c r="N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",99)),496,99)))</f>
        <v/>
      </c>
      <c r="O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",99)),595,99)))</f>
        <v/>
      </c>
      <c r="P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",99)),694,99)))</f>
        <v/>
      </c>
      <c r="Q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",99)),793,99)))</f>
        <v/>
      </c>
      <c r="R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",99)),892,99)))</f>
        <v/>
      </c>
      <c r="S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",99)),991,99)))</f>
        <v/>
      </c>
      <c r="T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",99)),1090,99)))</f>
        <v/>
      </c>
      <c r="U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",99)),1189,99)))</f>
        <v/>
      </c>
      <c r="V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",99)),1288,99)))</f>
        <v/>
      </c>
      <c r="W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",99)),1387,99)))</f>
        <v/>
      </c>
      <c r="X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",99)),1486,99)))</f>
        <v/>
      </c>
      <c r="Y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",99)),1585,99)))</f>
        <v/>
      </c>
      <c r="Z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",99)),1684,99)))</f>
        <v/>
      </c>
      <c r="AA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",99)),1783,99)))</f>
        <v/>
      </c>
      <c r="AB263" s="1">
        <f>IF($B263="","",TRIM(MID(SUBSTITUTE(TRIM(SUBSTITUTE(SUBSTITUTE(SUBSTITUTE(SUBSTITUTE(SUBSTITUTE(SUBSTITUTE(SUBSTITUTE(SUBSTITUTE(SUBSTITUTE(SUBSTITUTE(SUBSTITUTE(SUBSTITUTE(SUBSTITUTE(SUBSTITUTE(TRIM($B263&amp;""),CHAR(10),"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",REPT(" ",99)),1882,99)))</f>
        <v/>
      </c>
    </row>
    <row r="264" hidden="1" ht="14.25" customHeight="1">
      <c r="A264" s="4">
        <f>IF(OR($B264="",$C264=""),"",IFERROR(INDEX('5_ACOMPANHAMENTO'!$A$3:$A$4922,MATCH(1,INDEX(('5_ACOMPANHAMENTO'!$AD$3:$AD$4922=TRIM($C264&amp;""))*('5_ACOMPANHAMENTO'!$AC$3:$AC$4922&lt;&gt;"")*((((I264&lt;&gt;"")*ISNUMBER(SEARCH("|"&amp;I264&amp;"|",'5_ACOMPANHAMENTO'!$AC$3:$AC$4922)))+((J264&lt;&gt;"")*ISNUMBER(SEARCH("|"&amp;J264&amp;"|",'5_ACOMPANHAMENTO'!$AC$3:$AC$4922)))+((K264&lt;&gt;"")*ISNUMBER(SEARCH("|"&amp;K264&amp;"|",'5_ACOMPANHAMENTO'!$AC$3:$AC$4922)))+((L264&lt;&gt;"")*ISNUMBER(SEARCH("|"&amp;L264&amp;"|",'5_ACOMPANHAMENTO'!$AC$3:$AC$4922)))+((M264&lt;&gt;"")*ISNUMBER(SEARCH("|"&amp;M264&amp;"|",'5_ACOMPANHAMENTO'!$AC$3:$AC$4922)))+((N264&lt;&gt;"")*ISNUMBER(SEARCH("|"&amp;N264&amp;"|",'5_ACOMPANHAMENTO'!$AC$3:$AC$4922)))+((O264&lt;&gt;"")*ISNUMBER(SEARCH("|"&amp;O264&amp;"|",'5_ACOMPANHAMENTO'!$AC$3:$AC$4922)))+((P264&lt;&gt;"")*ISNUMBER(SEARCH("|"&amp;P264&amp;"|",'5_ACOMPANHAMENTO'!$AC$3:$AC$4922)))+((Q264&lt;&gt;"")*ISNUMBER(SEARCH("|"&amp;Q264&amp;"|",'5_ACOMPANHAMENTO'!$AC$3:$AC$4922)))+((R264&lt;&gt;"")*ISNUMBER(SEARCH("|"&amp;R264&amp;"|",'5_ACOMPANHAMENTO'!$AC$3:$AC$4922)))+((S264&lt;&gt;"")*ISNUMBER(SEARCH("|"&amp;S264&amp;"|",'5_ACOMPANHAMENTO'!$AC$3:$AC$4922)))+((T264&lt;&gt;"")*ISNUMBER(SEARCH("|"&amp;T264&amp;"|",'5_ACOMPANHAMENTO'!$AC$3:$AC$4922)))+((U264&lt;&gt;"")*ISNUMBER(SEARCH("|"&amp;U264&amp;"|",'5_ACOMPANHAMENTO'!$AC$3:$AC$4922)))+((V264&lt;&gt;"")*ISNUMBER(SEARCH("|"&amp;V264&amp;"|",'5_ACOMPANHAMENTO'!$AC$3:$AC$4922)))+((W264&lt;&gt;"")*ISNUMBER(SEARCH("|"&amp;W264&amp;"|",'5_ACOMPANHAMENTO'!$AC$3:$AC$4922)))+((X264&lt;&gt;"")*ISNUMBER(SEARCH("|"&amp;X264&amp;"|",'5_ACOMPANHAMENTO'!$AC$3:$AC$4922)))+((Y264&lt;&gt;"")*ISNUMBER(SEARCH("|"&amp;Y264&amp;"|",'5_ACOMPANHAMENTO'!$AC$3:$AC$4922)))+((Z264&lt;&gt;"")*ISNUMBER(SEARCH("|"&amp;Z264&amp;"|",'5_ACOMPANHAMENTO'!$AC$3:$AC$4922)))+((AA264&lt;&gt;"")*ISNUMBER(SEARCH("|"&amp;AA264&amp;"|",'5_ACOMPANHAMENTO'!$AC$3:$AC$4922)))+((AB264&lt;&gt;"")*ISNUMBER(SEARCH("|"&amp;AB264&amp;"|",'5_ACOMPANHAMENTO'!$AC$3:$AC$4922))))&gt;0),0),0)),""))</f>
        <v/>
      </c>
      <c r="B264" s="1" t="n">
        <v>10154</v>
      </c>
      <c r="C264" s="1" t="inlineStr">
        <is>
          <t>TAPEÇARIA</t>
        </is>
      </c>
      <c r="D264" s="4">
        <f>IF(OR($B264="",$C264=""),"",IFERROR(SUMPRODUCT(--(('5_ACOMPANHAMENTO'!$AD$3:$AD$4922=TRIM($C264&amp;""))*('5_ACOMPANHAMENTO'!$AC$3:$AC$4922&lt;&gt;"")*((((I264&lt;&gt;"")*ISNUMBER(SEARCH("|"&amp;I264&amp;"|",'5_ACOMPANHAMENTO'!$AC$3:$AC$4922)))+((J264&lt;&gt;"")*ISNUMBER(SEARCH("|"&amp;J264&amp;"|",'5_ACOMPANHAMENTO'!$AC$3:$AC$4922)))+((K264&lt;&gt;"")*ISNUMBER(SEARCH("|"&amp;K264&amp;"|",'5_ACOMPANHAMENTO'!$AC$3:$AC$4922)))+((L264&lt;&gt;"")*ISNUMBER(SEARCH("|"&amp;L264&amp;"|",'5_ACOMPANHAMENTO'!$AC$3:$AC$4922)))+((M264&lt;&gt;"")*ISNUMBER(SEARCH("|"&amp;M264&amp;"|",'5_ACOMPANHAMENTO'!$AC$3:$AC$4922)))+((N264&lt;&gt;"")*ISNUMBER(SEARCH("|"&amp;N264&amp;"|",'5_ACOMPANHAMENTO'!$AC$3:$AC$4922)))+((O264&lt;&gt;"")*ISNUMBER(SEARCH("|"&amp;O264&amp;"|",'5_ACOMPANHAMENTO'!$AC$3:$AC$4922)))+((P264&lt;&gt;"")*ISNUMBER(SEARCH("|"&amp;P264&amp;"|",'5_ACOMPANHAMENTO'!$AC$3:$AC$4922)))+((Q264&lt;&gt;"")*ISNUMBER(SEARCH("|"&amp;Q264&amp;"|",'5_ACOMPANHAMENTO'!$AC$3:$AC$4922)))+((R264&lt;&gt;"")*ISNUMBER(SEARCH("|"&amp;R264&amp;"|",'5_ACOMPANHAMENTO'!$AC$3:$AC$4922)))+((S264&lt;&gt;"")*ISNUMBER(SEARCH("|"&amp;S264&amp;"|",'5_ACOMPANHAMENTO'!$AC$3:$AC$4922)))+((T264&lt;&gt;"")*ISNUMBER(SEARCH("|"&amp;T264&amp;"|",'5_ACOMPANHAMENTO'!$AC$3:$AC$4922)))+((U264&lt;&gt;"")*ISNUMBER(SEARCH("|"&amp;U264&amp;"|",'5_ACOMPANHAMENTO'!$AC$3:$AC$4922)))+((V264&lt;&gt;"")*ISNUMBER(SEARCH("|"&amp;V264&amp;"|",'5_ACOMPANHAMENTO'!$AC$3:$AC$4922)))+((W264&lt;&gt;"")*ISNUMBER(SEARCH("|"&amp;W264&amp;"|",'5_ACOMPANHAMENTO'!$AC$3:$AC$4922)))+((X264&lt;&gt;"")*ISNUMBER(SEARCH("|"&amp;X264&amp;"|",'5_ACOMPANHAMENTO'!$AC$3:$AC$4922)))+((Y264&lt;&gt;"")*ISNUMBER(SEARCH("|"&amp;Y264&amp;"|",'5_ACOMPANHAMENTO'!$AC$3:$AC$4922)))+((Z264&lt;&gt;"")*ISNUMBER(SEARCH("|"&amp;Z264&amp;"|",'5_ACOMPANHAMENTO'!$AC$3:$AC$4922)))+((AA264&lt;&gt;"")*ISNUMBER(SEARCH("|"&amp;AA264&amp;"|",'5_ACOMPANHAMENTO'!$AC$3:$AC$4922)))+((AB264&lt;&gt;"")*ISNUMBER(SEARCH("|"&amp;AB264&amp;"|",'5_ACOMPANHAMENTO'!$AC$3:$AC$4922))))&gt;0)),'5_ACOMPANHAMENTO'!$J$3:$J$4922),0))</f>
        <v/>
      </c>
      <c r="E264" s="4">
        <f>IF(G264=0,"FINALIZADO",IF(TODAY()&gt;A264,"ATRASADO "&amp;TODAY()-A264&amp;" DIAS","ADIANTADO "&amp;A264-TODAY()&amp;" DIAS"))</f>
        <v/>
      </c>
      <c r="F264" s="7">
        <f>IF(OR($B264="",$C264=""),"",IFERROR(SUMPRODUCT(--(('5_ACOMPANHAMENTO'!$AD$3:$AD$4922=TRIM($C264&amp;""))*('5_ACOMPANHAMENTO'!$AC$3:$AC$4922&lt;&gt;"")*((((I264&lt;&gt;"")*ISNUMBER(SEARCH("|"&amp;I264&amp;"|",'5_ACOMPANHAMENTO'!$AC$3:$AC$4922)))+((J264&lt;&gt;"")*ISNUMBER(SEARCH("|"&amp;J264&amp;"|",'5_ACOMPANHAMENTO'!$AC$3:$AC$4922)))+((K264&lt;&gt;"")*ISNUMBER(SEARCH("|"&amp;K264&amp;"|",'5_ACOMPANHAMENTO'!$AC$3:$AC$4922)))+((L264&lt;&gt;"")*ISNUMBER(SEARCH("|"&amp;L264&amp;"|",'5_ACOMPANHAMENTO'!$AC$3:$AC$4922)))+((M264&lt;&gt;"")*ISNUMBER(SEARCH("|"&amp;M264&amp;"|",'5_ACOMPANHAMENTO'!$AC$3:$AC$4922)))+((N264&lt;&gt;"")*ISNUMBER(SEARCH("|"&amp;N264&amp;"|",'5_ACOMPANHAMENTO'!$AC$3:$AC$4922)))+((O264&lt;&gt;"")*ISNUMBER(SEARCH("|"&amp;O264&amp;"|",'5_ACOMPANHAMENTO'!$AC$3:$AC$4922)))+((P264&lt;&gt;"")*ISNUMBER(SEARCH("|"&amp;P264&amp;"|",'5_ACOMPANHAMENTO'!$AC$3:$AC$4922)))+((Q264&lt;&gt;"")*ISNUMBER(SEARCH("|"&amp;Q264&amp;"|",'5_ACOMPANHAMENTO'!$AC$3:$AC$4922)))+((R264&lt;&gt;"")*ISNUMBER(SEARCH("|"&amp;R264&amp;"|",'5_ACOMPANHAMENTO'!$AC$3:$AC$4922)))+((S264&lt;&gt;"")*ISNUMBER(SEARCH("|"&amp;S264&amp;"|",'5_ACOMPANHAMENTO'!$AC$3:$AC$4922)))+((T264&lt;&gt;"")*ISNUMBER(SEARCH("|"&amp;T264&amp;"|",'5_ACOMPANHAMENTO'!$AC$3:$AC$4922)))+((U264&lt;&gt;"")*ISNUMBER(SEARCH("|"&amp;U264&amp;"|",'5_ACOMPANHAMENTO'!$AC$3:$AC$4922)))+((V264&lt;&gt;"")*ISNUMBER(SEARCH("|"&amp;V264&amp;"|",'5_ACOMPANHAMENTO'!$AC$3:$AC$4922)))+((W264&lt;&gt;"")*ISNUMBER(SEARCH("|"&amp;W264&amp;"|",'5_ACOMPANHAMENTO'!$AC$3:$AC$4922)))+((X264&lt;&gt;"")*ISNUMBER(SEARCH("|"&amp;X264&amp;"|",'5_ACOMPANHAMENTO'!$AC$3:$AC$4922)))+((Y264&lt;&gt;"")*ISNUMBER(SEARCH("|"&amp;Y264&amp;"|",'5_ACOMPANHAMENTO'!$AC$3:$AC$4922)))+((Z264&lt;&gt;"")*ISNUMBER(SEARCH("|"&amp;Z264&amp;"|",'5_ACOMPANHAMENTO'!$AC$3:$AC$4922)))+((AA264&lt;&gt;"")*ISNUMBER(SEARCH("|"&amp;AA264&amp;"|",'5_ACOMPANHAMENTO'!$AC$3:$AC$4922)))+((AB264&lt;&gt;"")*ISNUMBER(SEARCH("|"&amp;AB264&amp;"|",'5_ACOMPANHAMENTO'!$AC$3:$AC$4922))))&gt;0)),'5_ACOMPANHAMENTO'!$O$3:$O$4922),0))</f>
        <v/>
      </c>
      <c r="G264" s="7">
        <f>IF(OR($B264="",$C264=""),"",D264-F264)</f>
        <v/>
      </c>
      <c r="H264">
        <f>IF(OR($B264="",$C264=""),"",TRIM($B264&amp;"")&amp;"|"&amp;TRIM($C264&amp;""))</f>
        <v/>
      </c>
      <c r="I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",99)),1,99)))</f>
        <v/>
      </c>
      <c r="J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",99)),100,99)))</f>
        <v/>
      </c>
      <c r="K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",99)),199,99)))</f>
        <v/>
      </c>
      <c r="L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",99)),298,99)))</f>
        <v/>
      </c>
      <c r="M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",99)),397,99)))</f>
        <v/>
      </c>
      <c r="N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",99)),496,99)))</f>
        <v/>
      </c>
      <c r="O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",99)),595,99)))</f>
        <v/>
      </c>
      <c r="P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",99)),694,99)))</f>
        <v/>
      </c>
      <c r="Q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",99)),793,99)))</f>
        <v/>
      </c>
      <c r="R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",99)),892,99)))</f>
        <v/>
      </c>
      <c r="S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",99)),991,99)))</f>
        <v/>
      </c>
      <c r="T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",99)),1090,99)))</f>
        <v/>
      </c>
      <c r="U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",99)),1189,99)))</f>
        <v/>
      </c>
      <c r="V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",99)),1288,99)))</f>
        <v/>
      </c>
      <c r="W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",99)),1387,99)))</f>
        <v/>
      </c>
      <c r="X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",99)),1486,99)))</f>
        <v/>
      </c>
      <c r="Y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",99)),1585,99)))</f>
        <v/>
      </c>
      <c r="Z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",99)),1684,99)))</f>
        <v/>
      </c>
      <c r="AA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",99)),1783,99)))</f>
        <v/>
      </c>
      <c r="AB264" s="1">
        <f>IF($B264="","",TRIM(MID(SUBSTITUTE(TRIM(SUBSTITUTE(SUBSTITUTE(SUBSTITUTE(SUBSTITUTE(SUBSTITUTE(SUBSTITUTE(SUBSTITUTE(SUBSTITUTE(SUBSTITUTE(SUBSTITUTE(SUBSTITUTE(SUBSTITUTE(SUBSTITUTE(SUBSTITUTE(TRIM($B264&amp;""),CHAR(10),"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",REPT(" ",99)),1882,99)))</f>
        <v/>
      </c>
    </row>
    <row r="265" hidden="1" ht="14.25" customHeight="1">
      <c r="A265" s="4">
        <f>IF(OR($B265="",$C265=""),"",IFERROR(INDEX('5_ACOMPANHAMENTO'!$A$3:$A$4922,MATCH(1,INDEX(('5_ACOMPANHAMENTO'!$AD$3:$AD$4922=TRIM($C265&amp;""))*('5_ACOMPANHAMENTO'!$AC$3:$AC$4922&lt;&gt;"")*((((I265&lt;&gt;"")*ISNUMBER(SEARCH("|"&amp;I265&amp;"|",'5_ACOMPANHAMENTO'!$AC$3:$AC$4922)))+((J265&lt;&gt;"")*ISNUMBER(SEARCH("|"&amp;J265&amp;"|",'5_ACOMPANHAMENTO'!$AC$3:$AC$4922)))+((K265&lt;&gt;"")*ISNUMBER(SEARCH("|"&amp;K265&amp;"|",'5_ACOMPANHAMENTO'!$AC$3:$AC$4922)))+((L265&lt;&gt;"")*ISNUMBER(SEARCH("|"&amp;L265&amp;"|",'5_ACOMPANHAMENTO'!$AC$3:$AC$4922)))+((M265&lt;&gt;"")*ISNUMBER(SEARCH("|"&amp;M265&amp;"|",'5_ACOMPANHAMENTO'!$AC$3:$AC$4922)))+((N265&lt;&gt;"")*ISNUMBER(SEARCH("|"&amp;N265&amp;"|",'5_ACOMPANHAMENTO'!$AC$3:$AC$4922)))+((O265&lt;&gt;"")*ISNUMBER(SEARCH("|"&amp;O265&amp;"|",'5_ACOMPANHAMENTO'!$AC$3:$AC$4922)))+((P265&lt;&gt;"")*ISNUMBER(SEARCH("|"&amp;P265&amp;"|",'5_ACOMPANHAMENTO'!$AC$3:$AC$4922)))+((Q265&lt;&gt;"")*ISNUMBER(SEARCH("|"&amp;Q265&amp;"|",'5_ACOMPANHAMENTO'!$AC$3:$AC$4922)))+((R265&lt;&gt;"")*ISNUMBER(SEARCH("|"&amp;R265&amp;"|",'5_ACOMPANHAMENTO'!$AC$3:$AC$4922)))+((S265&lt;&gt;"")*ISNUMBER(SEARCH("|"&amp;S265&amp;"|",'5_ACOMPANHAMENTO'!$AC$3:$AC$4922)))+((T265&lt;&gt;"")*ISNUMBER(SEARCH("|"&amp;T265&amp;"|",'5_ACOMPANHAMENTO'!$AC$3:$AC$4922)))+((U265&lt;&gt;"")*ISNUMBER(SEARCH("|"&amp;U265&amp;"|",'5_ACOMPANHAMENTO'!$AC$3:$AC$4922)))+((V265&lt;&gt;"")*ISNUMBER(SEARCH("|"&amp;V265&amp;"|",'5_ACOMPANHAMENTO'!$AC$3:$AC$4922)))+((W265&lt;&gt;"")*ISNUMBER(SEARCH("|"&amp;W265&amp;"|",'5_ACOMPANHAMENTO'!$AC$3:$AC$4922)))+((X265&lt;&gt;"")*ISNUMBER(SEARCH("|"&amp;X265&amp;"|",'5_ACOMPANHAMENTO'!$AC$3:$AC$4922)))+((Y265&lt;&gt;"")*ISNUMBER(SEARCH("|"&amp;Y265&amp;"|",'5_ACOMPANHAMENTO'!$AC$3:$AC$4922)))+((Z265&lt;&gt;"")*ISNUMBER(SEARCH("|"&amp;Z265&amp;"|",'5_ACOMPANHAMENTO'!$AC$3:$AC$4922)))+((AA265&lt;&gt;"")*ISNUMBER(SEARCH("|"&amp;AA265&amp;"|",'5_ACOMPANHAMENTO'!$AC$3:$AC$4922)))+((AB265&lt;&gt;"")*ISNUMBER(SEARCH("|"&amp;AB265&amp;"|",'5_ACOMPANHAMENTO'!$AC$3:$AC$4922))))&gt;0),0),0)),""))</f>
        <v/>
      </c>
      <c r="B265" s="1" t="n">
        <v>10154</v>
      </c>
      <c r="C265" s="1" t="inlineStr">
        <is>
          <t>TAPEÇARIA</t>
        </is>
      </c>
      <c r="D265" s="4">
        <f>IF(OR($B265="",$C265=""),"",IFERROR(SUMPRODUCT(--(('5_ACOMPANHAMENTO'!$AD$3:$AD$4922=TRIM($C265&amp;""))*('5_ACOMPANHAMENTO'!$AC$3:$AC$4922&lt;&gt;"")*((((I265&lt;&gt;"")*ISNUMBER(SEARCH("|"&amp;I265&amp;"|",'5_ACOMPANHAMENTO'!$AC$3:$AC$4922)))+((J265&lt;&gt;"")*ISNUMBER(SEARCH("|"&amp;J265&amp;"|",'5_ACOMPANHAMENTO'!$AC$3:$AC$4922)))+((K265&lt;&gt;"")*ISNUMBER(SEARCH("|"&amp;K265&amp;"|",'5_ACOMPANHAMENTO'!$AC$3:$AC$4922)))+((L265&lt;&gt;"")*ISNUMBER(SEARCH("|"&amp;L265&amp;"|",'5_ACOMPANHAMENTO'!$AC$3:$AC$4922)))+((M265&lt;&gt;"")*ISNUMBER(SEARCH("|"&amp;M265&amp;"|",'5_ACOMPANHAMENTO'!$AC$3:$AC$4922)))+((N265&lt;&gt;"")*ISNUMBER(SEARCH("|"&amp;N265&amp;"|",'5_ACOMPANHAMENTO'!$AC$3:$AC$4922)))+((O265&lt;&gt;"")*ISNUMBER(SEARCH("|"&amp;O265&amp;"|",'5_ACOMPANHAMENTO'!$AC$3:$AC$4922)))+((P265&lt;&gt;"")*ISNUMBER(SEARCH("|"&amp;P265&amp;"|",'5_ACOMPANHAMENTO'!$AC$3:$AC$4922)))+((Q265&lt;&gt;"")*ISNUMBER(SEARCH("|"&amp;Q265&amp;"|",'5_ACOMPANHAMENTO'!$AC$3:$AC$4922)))+((R265&lt;&gt;"")*ISNUMBER(SEARCH("|"&amp;R265&amp;"|",'5_ACOMPANHAMENTO'!$AC$3:$AC$4922)))+((S265&lt;&gt;"")*ISNUMBER(SEARCH("|"&amp;S265&amp;"|",'5_ACOMPANHAMENTO'!$AC$3:$AC$4922)))+((T265&lt;&gt;"")*ISNUMBER(SEARCH("|"&amp;T265&amp;"|",'5_ACOMPANHAMENTO'!$AC$3:$AC$4922)))+((U265&lt;&gt;"")*ISNUMBER(SEARCH("|"&amp;U265&amp;"|",'5_ACOMPANHAMENTO'!$AC$3:$AC$4922)))+((V265&lt;&gt;"")*ISNUMBER(SEARCH("|"&amp;V265&amp;"|",'5_ACOMPANHAMENTO'!$AC$3:$AC$4922)))+((W265&lt;&gt;"")*ISNUMBER(SEARCH("|"&amp;W265&amp;"|",'5_ACOMPANHAMENTO'!$AC$3:$AC$4922)))+((X265&lt;&gt;"")*ISNUMBER(SEARCH("|"&amp;X265&amp;"|",'5_ACOMPANHAMENTO'!$AC$3:$AC$4922)))+((Y265&lt;&gt;"")*ISNUMBER(SEARCH("|"&amp;Y265&amp;"|",'5_ACOMPANHAMENTO'!$AC$3:$AC$4922)))+((Z265&lt;&gt;"")*ISNUMBER(SEARCH("|"&amp;Z265&amp;"|",'5_ACOMPANHAMENTO'!$AC$3:$AC$4922)))+((AA265&lt;&gt;"")*ISNUMBER(SEARCH("|"&amp;AA265&amp;"|",'5_ACOMPANHAMENTO'!$AC$3:$AC$4922)))+((AB265&lt;&gt;"")*ISNUMBER(SEARCH("|"&amp;AB265&amp;"|",'5_ACOMPANHAMENTO'!$AC$3:$AC$4922))))&gt;0)),'5_ACOMPANHAMENTO'!$J$3:$J$4922),0))</f>
        <v/>
      </c>
      <c r="E265" s="4">
        <f>IF(G265=0,"FINALIZADO",IF(TODAY()&gt;A265,"ATRASADO "&amp;TODAY()-A265&amp;" DIAS","ADIANTADO "&amp;A265-TODAY()&amp;" DIAS"))</f>
        <v/>
      </c>
      <c r="F265" s="7">
        <f>IF(OR($B265="",$C265=""),"",IFERROR(SUMPRODUCT(--(('5_ACOMPANHAMENTO'!$AD$3:$AD$4922=TRIM($C265&amp;""))*('5_ACOMPANHAMENTO'!$AC$3:$AC$4922&lt;&gt;"")*((((I265&lt;&gt;"")*ISNUMBER(SEARCH("|"&amp;I265&amp;"|",'5_ACOMPANHAMENTO'!$AC$3:$AC$4922)))+((J265&lt;&gt;"")*ISNUMBER(SEARCH("|"&amp;J265&amp;"|",'5_ACOMPANHAMENTO'!$AC$3:$AC$4922)))+((K265&lt;&gt;"")*ISNUMBER(SEARCH("|"&amp;K265&amp;"|",'5_ACOMPANHAMENTO'!$AC$3:$AC$4922)))+((L265&lt;&gt;"")*ISNUMBER(SEARCH("|"&amp;L265&amp;"|",'5_ACOMPANHAMENTO'!$AC$3:$AC$4922)))+((M265&lt;&gt;"")*ISNUMBER(SEARCH("|"&amp;M265&amp;"|",'5_ACOMPANHAMENTO'!$AC$3:$AC$4922)))+((N265&lt;&gt;"")*ISNUMBER(SEARCH("|"&amp;N265&amp;"|",'5_ACOMPANHAMENTO'!$AC$3:$AC$4922)))+((O265&lt;&gt;"")*ISNUMBER(SEARCH("|"&amp;O265&amp;"|",'5_ACOMPANHAMENTO'!$AC$3:$AC$4922)))+((P265&lt;&gt;"")*ISNUMBER(SEARCH("|"&amp;P265&amp;"|",'5_ACOMPANHAMENTO'!$AC$3:$AC$4922)))+((Q265&lt;&gt;"")*ISNUMBER(SEARCH("|"&amp;Q265&amp;"|",'5_ACOMPANHAMENTO'!$AC$3:$AC$4922)))+((R265&lt;&gt;"")*ISNUMBER(SEARCH("|"&amp;R265&amp;"|",'5_ACOMPANHAMENTO'!$AC$3:$AC$4922)))+((S265&lt;&gt;"")*ISNUMBER(SEARCH("|"&amp;S265&amp;"|",'5_ACOMPANHAMENTO'!$AC$3:$AC$4922)))+((T265&lt;&gt;"")*ISNUMBER(SEARCH("|"&amp;T265&amp;"|",'5_ACOMPANHAMENTO'!$AC$3:$AC$4922)))+((U265&lt;&gt;"")*ISNUMBER(SEARCH("|"&amp;U265&amp;"|",'5_ACOMPANHAMENTO'!$AC$3:$AC$4922)))+((V265&lt;&gt;"")*ISNUMBER(SEARCH("|"&amp;V265&amp;"|",'5_ACOMPANHAMENTO'!$AC$3:$AC$4922)))+((W265&lt;&gt;"")*ISNUMBER(SEARCH("|"&amp;W265&amp;"|",'5_ACOMPANHAMENTO'!$AC$3:$AC$4922)))+((X265&lt;&gt;"")*ISNUMBER(SEARCH("|"&amp;X265&amp;"|",'5_ACOMPANHAMENTO'!$AC$3:$AC$4922)))+((Y265&lt;&gt;"")*ISNUMBER(SEARCH("|"&amp;Y265&amp;"|",'5_ACOMPANHAMENTO'!$AC$3:$AC$4922)))+((Z265&lt;&gt;"")*ISNUMBER(SEARCH("|"&amp;Z265&amp;"|",'5_ACOMPANHAMENTO'!$AC$3:$AC$4922)))+((AA265&lt;&gt;"")*ISNUMBER(SEARCH("|"&amp;AA265&amp;"|",'5_ACOMPANHAMENTO'!$AC$3:$AC$4922)))+((AB265&lt;&gt;"")*ISNUMBER(SEARCH("|"&amp;AB265&amp;"|",'5_ACOMPANHAMENTO'!$AC$3:$AC$4922))))&gt;0)),'5_ACOMPANHAMENTO'!$O$3:$O$4922),0))</f>
        <v/>
      </c>
      <c r="G265" s="7">
        <f>IF(OR($B265="",$C265=""),"",D265-F265)</f>
        <v/>
      </c>
      <c r="H265">
        <f>IF(OR($B265="",$C265=""),"",TRIM($B265&amp;"")&amp;"|"&amp;TRIM($C265&amp;""))</f>
        <v/>
      </c>
      <c r="I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",99)),1,99)))</f>
        <v/>
      </c>
      <c r="J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",99)),100,99)))</f>
        <v/>
      </c>
      <c r="K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",99)),199,99)))</f>
        <v/>
      </c>
      <c r="L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",99)),298,99)))</f>
        <v/>
      </c>
      <c r="M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",99)),397,99)))</f>
        <v/>
      </c>
      <c r="N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",99)),496,99)))</f>
        <v/>
      </c>
      <c r="O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",99)),595,99)))</f>
        <v/>
      </c>
      <c r="P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",99)),694,99)))</f>
        <v/>
      </c>
      <c r="Q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",99)),793,99)))</f>
        <v/>
      </c>
      <c r="R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",99)),892,99)))</f>
        <v/>
      </c>
      <c r="S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",99)),991,99)))</f>
        <v/>
      </c>
      <c r="T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",99)),1090,99)))</f>
        <v/>
      </c>
      <c r="U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",99)),1189,99)))</f>
        <v/>
      </c>
      <c r="V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",99)),1288,99)))</f>
        <v/>
      </c>
      <c r="W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",99)),1387,99)))</f>
        <v/>
      </c>
      <c r="X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",99)),1486,99)))</f>
        <v/>
      </c>
      <c r="Y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",99)),1585,99)))</f>
        <v/>
      </c>
      <c r="Z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",99)),1684,99)))</f>
        <v/>
      </c>
      <c r="AA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",99)),1783,99)))</f>
        <v/>
      </c>
      <c r="AB265" s="1">
        <f>IF($B265="","",TRIM(MID(SUBSTITUTE(TRIM(SUBSTITUTE(SUBSTITUTE(SUBSTITUTE(SUBSTITUTE(SUBSTITUTE(SUBSTITUTE(SUBSTITUTE(SUBSTITUTE(SUBSTITUTE(SUBSTITUTE(SUBSTITUTE(SUBSTITUTE(SUBSTITUTE(SUBSTITUTE(TRIM($B265&amp;""),CHAR(10),"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",REPT(" ",99)),1882,99)))</f>
        <v/>
      </c>
    </row>
    <row r="266" ht="14.25" customHeight="1">
      <c r="A266" s="4">
        <f>IF(OR($B266="",$C266=""),"",IFERROR(INDEX('5_ACOMPANHAMENTO'!$A$3:$A$4922,MATCH(1,INDEX(('5_ACOMPANHAMENTO'!$AD$3:$AD$4922=TRIM($C266&amp;""))*('5_ACOMPANHAMENTO'!$AC$3:$AC$4922&lt;&gt;"")*((((I266&lt;&gt;"")*ISNUMBER(SEARCH("|"&amp;I266&amp;"|",'5_ACOMPANHAMENTO'!$AC$3:$AC$4922)))+((J266&lt;&gt;"")*ISNUMBER(SEARCH("|"&amp;J266&amp;"|",'5_ACOMPANHAMENTO'!$AC$3:$AC$4922)))+((K266&lt;&gt;"")*ISNUMBER(SEARCH("|"&amp;K266&amp;"|",'5_ACOMPANHAMENTO'!$AC$3:$AC$4922)))+((L266&lt;&gt;"")*ISNUMBER(SEARCH("|"&amp;L266&amp;"|",'5_ACOMPANHAMENTO'!$AC$3:$AC$4922)))+((M266&lt;&gt;"")*ISNUMBER(SEARCH("|"&amp;M266&amp;"|",'5_ACOMPANHAMENTO'!$AC$3:$AC$4922)))+((N266&lt;&gt;"")*ISNUMBER(SEARCH("|"&amp;N266&amp;"|",'5_ACOMPANHAMENTO'!$AC$3:$AC$4922)))+((O266&lt;&gt;"")*ISNUMBER(SEARCH("|"&amp;O266&amp;"|",'5_ACOMPANHAMENTO'!$AC$3:$AC$4922)))+((P266&lt;&gt;"")*ISNUMBER(SEARCH("|"&amp;P266&amp;"|",'5_ACOMPANHAMENTO'!$AC$3:$AC$4922)))+((Q266&lt;&gt;"")*ISNUMBER(SEARCH("|"&amp;Q266&amp;"|",'5_ACOMPANHAMENTO'!$AC$3:$AC$4922)))+((R266&lt;&gt;"")*ISNUMBER(SEARCH("|"&amp;R266&amp;"|",'5_ACOMPANHAMENTO'!$AC$3:$AC$4922)))+((S266&lt;&gt;"")*ISNUMBER(SEARCH("|"&amp;S266&amp;"|",'5_ACOMPANHAMENTO'!$AC$3:$AC$4922)))+((T266&lt;&gt;"")*ISNUMBER(SEARCH("|"&amp;T266&amp;"|",'5_ACOMPANHAMENTO'!$AC$3:$AC$4922)))+((U266&lt;&gt;"")*ISNUMBER(SEARCH("|"&amp;U266&amp;"|",'5_ACOMPANHAMENTO'!$AC$3:$AC$4922)))+((V266&lt;&gt;"")*ISNUMBER(SEARCH("|"&amp;V266&amp;"|",'5_ACOMPANHAMENTO'!$AC$3:$AC$4922)))+((W266&lt;&gt;"")*ISNUMBER(SEARCH("|"&amp;W266&amp;"|",'5_ACOMPANHAMENTO'!$AC$3:$AC$4922)))+((X266&lt;&gt;"")*ISNUMBER(SEARCH("|"&amp;X266&amp;"|",'5_ACOMPANHAMENTO'!$AC$3:$AC$4922)))+((Y266&lt;&gt;"")*ISNUMBER(SEARCH("|"&amp;Y266&amp;"|",'5_ACOMPANHAMENTO'!$AC$3:$AC$4922)))+((Z266&lt;&gt;"")*ISNUMBER(SEARCH("|"&amp;Z266&amp;"|",'5_ACOMPANHAMENTO'!$AC$3:$AC$4922)))+((AA266&lt;&gt;"")*ISNUMBER(SEARCH("|"&amp;AA266&amp;"|",'5_ACOMPANHAMENTO'!$AC$3:$AC$4922)))+((AB266&lt;&gt;"")*ISNUMBER(SEARCH("|"&amp;AB266&amp;"|",'5_ACOMPANHAMENTO'!$AC$3:$AC$4922))))&gt;0),0),0)),""))</f>
        <v/>
      </c>
      <c r="B266" s="1" t="n">
        <v>10180</v>
      </c>
      <c r="C266" s="1" t="inlineStr">
        <is>
          <t>TAPEÇARIA</t>
        </is>
      </c>
      <c r="D266" s="4">
        <f>IF(OR($B266="",$C266=""),"",IFERROR(SUMPRODUCT(--(('5_ACOMPANHAMENTO'!$AD$3:$AD$4922=TRIM($C266&amp;""))*('5_ACOMPANHAMENTO'!$AC$3:$AC$4922&lt;&gt;"")*((((I266&lt;&gt;"")*ISNUMBER(SEARCH("|"&amp;I266&amp;"|",'5_ACOMPANHAMENTO'!$AC$3:$AC$4922)))+((J266&lt;&gt;"")*ISNUMBER(SEARCH("|"&amp;J266&amp;"|",'5_ACOMPANHAMENTO'!$AC$3:$AC$4922)))+((K266&lt;&gt;"")*ISNUMBER(SEARCH("|"&amp;K266&amp;"|",'5_ACOMPANHAMENTO'!$AC$3:$AC$4922)))+((L266&lt;&gt;"")*ISNUMBER(SEARCH("|"&amp;L266&amp;"|",'5_ACOMPANHAMENTO'!$AC$3:$AC$4922)))+((M266&lt;&gt;"")*ISNUMBER(SEARCH("|"&amp;M266&amp;"|",'5_ACOMPANHAMENTO'!$AC$3:$AC$4922)))+((N266&lt;&gt;"")*ISNUMBER(SEARCH("|"&amp;N266&amp;"|",'5_ACOMPANHAMENTO'!$AC$3:$AC$4922)))+((O266&lt;&gt;"")*ISNUMBER(SEARCH("|"&amp;O266&amp;"|",'5_ACOMPANHAMENTO'!$AC$3:$AC$4922)))+((P266&lt;&gt;"")*ISNUMBER(SEARCH("|"&amp;P266&amp;"|",'5_ACOMPANHAMENTO'!$AC$3:$AC$4922)))+((Q266&lt;&gt;"")*ISNUMBER(SEARCH("|"&amp;Q266&amp;"|",'5_ACOMPANHAMENTO'!$AC$3:$AC$4922)))+((R266&lt;&gt;"")*ISNUMBER(SEARCH("|"&amp;R266&amp;"|",'5_ACOMPANHAMENTO'!$AC$3:$AC$4922)))+((S266&lt;&gt;"")*ISNUMBER(SEARCH("|"&amp;S266&amp;"|",'5_ACOMPANHAMENTO'!$AC$3:$AC$4922)))+((T266&lt;&gt;"")*ISNUMBER(SEARCH("|"&amp;T266&amp;"|",'5_ACOMPANHAMENTO'!$AC$3:$AC$4922)))+((U266&lt;&gt;"")*ISNUMBER(SEARCH("|"&amp;U266&amp;"|",'5_ACOMPANHAMENTO'!$AC$3:$AC$4922)))+((V266&lt;&gt;"")*ISNUMBER(SEARCH("|"&amp;V266&amp;"|",'5_ACOMPANHAMENTO'!$AC$3:$AC$4922)))+((W266&lt;&gt;"")*ISNUMBER(SEARCH("|"&amp;W266&amp;"|",'5_ACOMPANHAMENTO'!$AC$3:$AC$4922)))+((X266&lt;&gt;"")*ISNUMBER(SEARCH("|"&amp;X266&amp;"|",'5_ACOMPANHAMENTO'!$AC$3:$AC$4922)))+((Y266&lt;&gt;"")*ISNUMBER(SEARCH("|"&amp;Y266&amp;"|",'5_ACOMPANHAMENTO'!$AC$3:$AC$4922)))+((Z266&lt;&gt;"")*ISNUMBER(SEARCH("|"&amp;Z266&amp;"|",'5_ACOMPANHAMENTO'!$AC$3:$AC$4922)))+((AA266&lt;&gt;"")*ISNUMBER(SEARCH("|"&amp;AA266&amp;"|",'5_ACOMPANHAMENTO'!$AC$3:$AC$4922)))+((AB266&lt;&gt;"")*ISNUMBER(SEARCH("|"&amp;AB266&amp;"|",'5_ACOMPANHAMENTO'!$AC$3:$AC$4922))))&gt;0)),'5_ACOMPANHAMENTO'!$J$3:$J$4922),0))</f>
        <v/>
      </c>
      <c r="E266" s="4">
        <f>IF(G266=0,"FINALIZADO",IF(TODAY()&gt;A266,"ATRASADO "&amp;TODAY()-A266&amp;" DIAS","ADIANTADO "&amp;A266-TODAY()&amp;" DIAS"))</f>
        <v/>
      </c>
      <c r="F266" s="7">
        <f>IF(OR($B266="",$C266=""),"",IFERROR(SUMPRODUCT(--(('5_ACOMPANHAMENTO'!$AD$3:$AD$4922=TRIM($C266&amp;""))*('5_ACOMPANHAMENTO'!$AC$3:$AC$4922&lt;&gt;"")*((((I266&lt;&gt;"")*ISNUMBER(SEARCH("|"&amp;I266&amp;"|",'5_ACOMPANHAMENTO'!$AC$3:$AC$4922)))+((J266&lt;&gt;"")*ISNUMBER(SEARCH("|"&amp;J266&amp;"|",'5_ACOMPANHAMENTO'!$AC$3:$AC$4922)))+((K266&lt;&gt;"")*ISNUMBER(SEARCH("|"&amp;K266&amp;"|",'5_ACOMPANHAMENTO'!$AC$3:$AC$4922)))+((L266&lt;&gt;"")*ISNUMBER(SEARCH("|"&amp;L266&amp;"|",'5_ACOMPANHAMENTO'!$AC$3:$AC$4922)))+((M266&lt;&gt;"")*ISNUMBER(SEARCH("|"&amp;M266&amp;"|",'5_ACOMPANHAMENTO'!$AC$3:$AC$4922)))+((N266&lt;&gt;"")*ISNUMBER(SEARCH("|"&amp;N266&amp;"|",'5_ACOMPANHAMENTO'!$AC$3:$AC$4922)))+((O266&lt;&gt;"")*ISNUMBER(SEARCH("|"&amp;O266&amp;"|",'5_ACOMPANHAMENTO'!$AC$3:$AC$4922)))+((P266&lt;&gt;"")*ISNUMBER(SEARCH("|"&amp;P266&amp;"|",'5_ACOMPANHAMENTO'!$AC$3:$AC$4922)))+((Q266&lt;&gt;"")*ISNUMBER(SEARCH("|"&amp;Q266&amp;"|",'5_ACOMPANHAMENTO'!$AC$3:$AC$4922)))+((R266&lt;&gt;"")*ISNUMBER(SEARCH("|"&amp;R266&amp;"|",'5_ACOMPANHAMENTO'!$AC$3:$AC$4922)))+((S266&lt;&gt;"")*ISNUMBER(SEARCH("|"&amp;S266&amp;"|",'5_ACOMPANHAMENTO'!$AC$3:$AC$4922)))+((T266&lt;&gt;"")*ISNUMBER(SEARCH("|"&amp;T266&amp;"|",'5_ACOMPANHAMENTO'!$AC$3:$AC$4922)))+((U266&lt;&gt;"")*ISNUMBER(SEARCH("|"&amp;U266&amp;"|",'5_ACOMPANHAMENTO'!$AC$3:$AC$4922)))+((V266&lt;&gt;"")*ISNUMBER(SEARCH("|"&amp;V266&amp;"|",'5_ACOMPANHAMENTO'!$AC$3:$AC$4922)))+((W266&lt;&gt;"")*ISNUMBER(SEARCH("|"&amp;W266&amp;"|",'5_ACOMPANHAMENTO'!$AC$3:$AC$4922)))+((X266&lt;&gt;"")*ISNUMBER(SEARCH("|"&amp;X266&amp;"|",'5_ACOMPANHAMENTO'!$AC$3:$AC$4922)))+((Y266&lt;&gt;"")*ISNUMBER(SEARCH("|"&amp;Y266&amp;"|",'5_ACOMPANHAMENTO'!$AC$3:$AC$4922)))+((Z266&lt;&gt;"")*ISNUMBER(SEARCH("|"&amp;Z266&amp;"|",'5_ACOMPANHAMENTO'!$AC$3:$AC$4922)))+((AA266&lt;&gt;"")*ISNUMBER(SEARCH("|"&amp;AA266&amp;"|",'5_ACOMPANHAMENTO'!$AC$3:$AC$4922)))+((AB266&lt;&gt;"")*ISNUMBER(SEARCH("|"&amp;AB266&amp;"|",'5_ACOMPANHAMENTO'!$AC$3:$AC$4922))))&gt;0)),'5_ACOMPANHAMENTO'!$O$3:$O$4922),0))</f>
        <v/>
      </c>
      <c r="G266" s="7">
        <f>IF(OR($B266="",$C266=""),"",D266-F266)</f>
        <v/>
      </c>
      <c r="H266">
        <f>IF(OR($B266="",$C266=""),"",TRIM($B266&amp;"")&amp;"|"&amp;TRIM($C266&amp;""))</f>
        <v/>
      </c>
      <c r="I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",99)),1,99)))</f>
        <v/>
      </c>
      <c r="J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",99)),100,99)))</f>
        <v/>
      </c>
      <c r="K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",99)),199,99)))</f>
        <v/>
      </c>
      <c r="L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",99)),298,99)))</f>
        <v/>
      </c>
      <c r="M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",99)),397,99)))</f>
        <v/>
      </c>
      <c r="N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",99)),496,99)))</f>
        <v/>
      </c>
      <c r="O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",99)),595,99)))</f>
        <v/>
      </c>
      <c r="P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",99)),694,99)))</f>
        <v/>
      </c>
      <c r="Q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",99)),793,99)))</f>
        <v/>
      </c>
      <c r="R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",99)),892,99)))</f>
        <v/>
      </c>
      <c r="S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",99)),991,99)))</f>
        <v/>
      </c>
      <c r="T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",99)),1090,99)))</f>
        <v/>
      </c>
      <c r="U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",99)),1189,99)))</f>
        <v/>
      </c>
      <c r="V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",99)),1288,99)))</f>
        <v/>
      </c>
      <c r="W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",99)),1387,99)))</f>
        <v/>
      </c>
      <c r="X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",99)),1486,99)))</f>
        <v/>
      </c>
      <c r="Y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",99)),1585,99)))</f>
        <v/>
      </c>
      <c r="Z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",99)),1684,99)))</f>
        <v/>
      </c>
      <c r="AA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",99)),1783,99)))</f>
        <v/>
      </c>
      <c r="AB266" s="1">
        <f>IF($B266="","",TRIM(MID(SUBSTITUTE(TRIM(SUBSTITUTE(SUBSTITUTE(SUBSTITUTE(SUBSTITUTE(SUBSTITUTE(SUBSTITUTE(SUBSTITUTE(SUBSTITUTE(SUBSTITUTE(SUBSTITUTE(SUBSTITUTE(SUBSTITUTE(SUBSTITUTE(SUBSTITUTE(TRIM($B266&amp;""),CHAR(10),"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",REPT(" ",99)),1882,99)))</f>
        <v/>
      </c>
    </row>
    <row r="267" ht="14.25" customHeight="1">
      <c r="A267" s="4">
        <f>IF(OR($B267="",$C267=""),"",IFERROR(INDEX('5_ACOMPANHAMENTO'!$A$3:$A$4922,MATCH(1,INDEX(('5_ACOMPANHAMENTO'!$AD$3:$AD$4922=TRIM($C267&amp;""))*('5_ACOMPANHAMENTO'!$AC$3:$AC$4922&lt;&gt;"")*((((I267&lt;&gt;"")*ISNUMBER(SEARCH("|"&amp;I267&amp;"|",'5_ACOMPANHAMENTO'!$AC$3:$AC$4922)))+((J267&lt;&gt;"")*ISNUMBER(SEARCH("|"&amp;J267&amp;"|",'5_ACOMPANHAMENTO'!$AC$3:$AC$4922)))+((K267&lt;&gt;"")*ISNUMBER(SEARCH("|"&amp;K267&amp;"|",'5_ACOMPANHAMENTO'!$AC$3:$AC$4922)))+((L267&lt;&gt;"")*ISNUMBER(SEARCH("|"&amp;L267&amp;"|",'5_ACOMPANHAMENTO'!$AC$3:$AC$4922)))+((M267&lt;&gt;"")*ISNUMBER(SEARCH("|"&amp;M267&amp;"|",'5_ACOMPANHAMENTO'!$AC$3:$AC$4922)))+((N267&lt;&gt;"")*ISNUMBER(SEARCH("|"&amp;N267&amp;"|",'5_ACOMPANHAMENTO'!$AC$3:$AC$4922)))+((O267&lt;&gt;"")*ISNUMBER(SEARCH("|"&amp;O267&amp;"|",'5_ACOMPANHAMENTO'!$AC$3:$AC$4922)))+((P267&lt;&gt;"")*ISNUMBER(SEARCH("|"&amp;P267&amp;"|",'5_ACOMPANHAMENTO'!$AC$3:$AC$4922)))+((Q267&lt;&gt;"")*ISNUMBER(SEARCH("|"&amp;Q267&amp;"|",'5_ACOMPANHAMENTO'!$AC$3:$AC$4922)))+((R267&lt;&gt;"")*ISNUMBER(SEARCH("|"&amp;R267&amp;"|",'5_ACOMPANHAMENTO'!$AC$3:$AC$4922)))+((S267&lt;&gt;"")*ISNUMBER(SEARCH("|"&amp;S267&amp;"|",'5_ACOMPANHAMENTO'!$AC$3:$AC$4922)))+((T267&lt;&gt;"")*ISNUMBER(SEARCH("|"&amp;T267&amp;"|",'5_ACOMPANHAMENTO'!$AC$3:$AC$4922)))+((U267&lt;&gt;"")*ISNUMBER(SEARCH("|"&amp;U267&amp;"|",'5_ACOMPANHAMENTO'!$AC$3:$AC$4922)))+((V267&lt;&gt;"")*ISNUMBER(SEARCH("|"&amp;V267&amp;"|",'5_ACOMPANHAMENTO'!$AC$3:$AC$4922)))+((W267&lt;&gt;"")*ISNUMBER(SEARCH("|"&amp;W267&amp;"|",'5_ACOMPANHAMENTO'!$AC$3:$AC$4922)))+((X267&lt;&gt;"")*ISNUMBER(SEARCH("|"&amp;X267&amp;"|",'5_ACOMPANHAMENTO'!$AC$3:$AC$4922)))+((Y267&lt;&gt;"")*ISNUMBER(SEARCH("|"&amp;Y267&amp;"|",'5_ACOMPANHAMENTO'!$AC$3:$AC$4922)))+((Z267&lt;&gt;"")*ISNUMBER(SEARCH("|"&amp;Z267&amp;"|",'5_ACOMPANHAMENTO'!$AC$3:$AC$4922)))+((AA267&lt;&gt;"")*ISNUMBER(SEARCH("|"&amp;AA267&amp;"|",'5_ACOMPANHAMENTO'!$AC$3:$AC$4922)))+((AB267&lt;&gt;"")*ISNUMBER(SEARCH("|"&amp;AB267&amp;"|",'5_ACOMPANHAMENTO'!$AC$3:$AC$4922))))&gt;0),0),0)),""))</f>
        <v/>
      </c>
      <c r="B267" s="1" t="n">
        <v>10180</v>
      </c>
      <c r="C267" s="1" t="inlineStr">
        <is>
          <t>TAPEÇARIA</t>
        </is>
      </c>
      <c r="D267" s="4">
        <f>IF(OR($B267="",$C267=""),"",IFERROR(SUMPRODUCT(--(('5_ACOMPANHAMENTO'!$AD$3:$AD$4922=TRIM($C267&amp;""))*('5_ACOMPANHAMENTO'!$AC$3:$AC$4922&lt;&gt;"")*((((I267&lt;&gt;"")*ISNUMBER(SEARCH("|"&amp;I267&amp;"|",'5_ACOMPANHAMENTO'!$AC$3:$AC$4922)))+((J267&lt;&gt;"")*ISNUMBER(SEARCH("|"&amp;J267&amp;"|",'5_ACOMPANHAMENTO'!$AC$3:$AC$4922)))+((K267&lt;&gt;"")*ISNUMBER(SEARCH("|"&amp;K267&amp;"|",'5_ACOMPANHAMENTO'!$AC$3:$AC$4922)))+((L267&lt;&gt;"")*ISNUMBER(SEARCH("|"&amp;L267&amp;"|",'5_ACOMPANHAMENTO'!$AC$3:$AC$4922)))+((M267&lt;&gt;"")*ISNUMBER(SEARCH("|"&amp;M267&amp;"|",'5_ACOMPANHAMENTO'!$AC$3:$AC$4922)))+((N267&lt;&gt;"")*ISNUMBER(SEARCH("|"&amp;N267&amp;"|",'5_ACOMPANHAMENTO'!$AC$3:$AC$4922)))+((O267&lt;&gt;"")*ISNUMBER(SEARCH("|"&amp;O267&amp;"|",'5_ACOMPANHAMENTO'!$AC$3:$AC$4922)))+((P267&lt;&gt;"")*ISNUMBER(SEARCH("|"&amp;P267&amp;"|",'5_ACOMPANHAMENTO'!$AC$3:$AC$4922)))+((Q267&lt;&gt;"")*ISNUMBER(SEARCH("|"&amp;Q267&amp;"|",'5_ACOMPANHAMENTO'!$AC$3:$AC$4922)))+((R267&lt;&gt;"")*ISNUMBER(SEARCH("|"&amp;R267&amp;"|",'5_ACOMPANHAMENTO'!$AC$3:$AC$4922)))+((S267&lt;&gt;"")*ISNUMBER(SEARCH("|"&amp;S267&amp;"|",'5_ACOMPANHAMENTO'!$AC$3:$AC$4922)))+((T267&lt;&gt;"")*ISNUMBER(SEARCH("|"&amp;T267&amp;"|",'5_ACOMPANHAMENTO'!$AC$3:$AC$4922)))+((U267&lt;&gt;"")*ISNUMBER(SEARCH("|"&amp;U267&amp;"|",'5_ACOMPANHAMENTO'!$AC$3:$AC$4922)))+((V267&lt;&gt;"")*ISNUMBER(SEARCH("|"&amp;V267&amp;"|",'5_ACOMPANHAMENTO'!$AC$3:$AC$4922)))+((W267&lt;&gt;"")*ISNUMBER(SEARCH("|"&amp;W267&amp;"|",'5_ACOMPANHAMENTO'!$AC$3:$AC$4922)))+((X267&lt;&gt;"")*ISNUMBER(SEARCH("|"&amp;X267&amp;"|",'5_ACOMPANHAMENTO'!$AC$3:$AC$4922)))+((Y267&lt;&gt;"")*ISNUMBER(SEARCH("|"&amp;Y267&amp;"|",'5_ACOMPANHAMENTO'!$AC$3:$AC$4922)))+((Z267&lt;&gt;"")*ISNUMBER(SEARCH("|"&amp;Z267&amp;"|",'5_ACOMPANHAMENTO'!$AC$3:$AC$4922)))+((AA267&lt;&gt;"")*ISNUMBER(SEARCH("|"&amp;AA267&amp;"|",'5_ACOMPANHAMENTO'!$AC$3:$AC$4922)))+((AB267&lt;&gt;"")*ISNUMBER(SEARCH("|"&amp;AB267&amp;"|",'5_ACOMPANHAMENTO'!$AC$3:$AC$4922))))&gt;0)),'5_ACOMPANHAMENTO'!$J$3:$J$4922),0))</f>
        <v/>
      </c>
      <c r="E267" s="4">
        <f>IF(G267=0,"FINALIZADO",IF(TODAY()&gt;A267,"ATRASADO "&amp;TODAY()-A267&amp;" DIAS","ADIANTADO "&amp;A267-TODAY()&amp;" DIAS"))</f>
        <v/>
      </c>
      <c r="F267" s="7">
        <f>IF(OR($B267="",$C267=""),"",IFERROR(SUMPRODUCT(--(('5_ACOMPANHAMENTO'!$AD$3:$AD$4922=TRIM($C267&amp;""))*('5_ACOMPANHAMENTO'!$AC$3:$AC$4922&lt;&gt;"")*((((I267&lt;&gt;"")*ISNUMBER(SEARCH("|"&amp;I267&amp;"|",'5_ACOMPANHAMENTO'!$AC$3:$AC$4922)))+((J267&lt;&gt;"")*ISNUMBER(SEARCH("|"&amp;J267&amp;"|",'5_ACOMPANHAMENTO'!$AC$3:$AC$4922)))+((K267&lt;&gt;"")*ISNUMBER(SEARCH("|"&amp;K267&amp;"|",'5_ACOMPANHAMENTO'!$AC$3:$AC$4922)))+((L267&lt;&gt;"")*ISNUMBER(SEARCH("|"&amp;L267&amp;"|",'5_ACOMPANHAMENTO'!$AC$3:$AC$4922)))+((M267&lt;&gt;"")*ISNUMBER(SEARCH("|"&amp;M267&amp;"|",'5_ACOMPANHAMENTO'!$AC$3:$AC$4922)))+((N267&lt;&gt;"")*ISNUMBER(SEARCH("|"&amp;N267&amp;"|",'5_ACOMPANHAMENTO'!$AC$3:$AC$4922)))+((O267&lt;&gt;"")*ISNUMBER(SEARCH("|"&amp;O267&amp;"|",'5_ACOMPANHAMENTO'!$AC$3:$AC$4922)))+((P267&lt;&gt;"")*ISNUMBER(SEARCH("|"&amp;P267&amp;"|",'5_ACOMPANHAMENTO'!$AC$3:$AC$4922)))+((Q267&lt;&gt;"")*ISNUMBER(SEARCH("|"&amp;Q267&amp;"|",'5_ACOMPANHAMENTO'!$AC$3:$AC$4922)))+((R267&lt;&gt;"")*ISNUMBER(SEARCH("|"&amp;R267&amp;"|",'5_ACOMPANHAMENTO'!$AC$3:$AC$4922)))+((S267&lt;&gt;"")*ISNUMBER(SEARCH("|"&amp;S267&amp;"|",'5_ACOMPANHAMENTO'!$AC$3:$AC$4922)))+((T267&lt;&gt;"")*ISNUMBER(SEARCH("|"&amp;T267&amp;"|",'5_ACOMPANHAMENTO'!$AC$3:$AC$4922)))+((U267&lt;&gt;"")*ISNUMBER(SEARCH("|"&amp;U267&amp;"|",'5_ACOMPANHAMENTO'!$AC$3:$AC$4922)))+((V267&lt;&gt;"")*ISNUMBER(SEARCH("|"&amp;V267&amp;"|",'5_ACOMPANHAMENTO'!$AC$3:$AC$4922)))+((W267&lt;&gt;"")*ISNUMBER(SEARCH("|"&amp;W267&amp;"|",'5_ACOMPANHAMENTO'!$AC$3:$AC$4922)))+((X267&lt;&gt;"")*ISNUMBER(SEARCH("|"&amp;X267&amp;"|",'5_ACOMPANHAMENTO'!$AC$3:$AC$4922)))+((Y267&lt;&gt;"")*ISNUMBER(SEARCH("|"&amp;Y267&amp;"|",'5_ACOMPANHAMENTO'!$AC$3:$AC$4922)))+((Z267&lt;&gt;"")*ISNUMBER(SEARCH("|"&amp;Z267&amp;"|",'5_ACOMPANHAMENTO'!$AC$3:$AC$4922)))+((AA267&lt;&gt;"")*ISNUMBER(SEARCH("|"&amp;AA267&amp;"|",'5_ACOMPANHAMENTO'!$AC$3:$AC$4922)))+((AB267&lt;&gt;"")*ISNUMBER(SEARCH("|"&amp;AB267&amp;"|",'5_ACOMPANHAMENTO'!$AC$3:$AC$4922))))&gt;0)),'5_ACOMPANHAMENTO'!$O$3:$O$4922),0))</f>
        <v/>
      </c>
      <c r="G267" s="7">
        <f>IF(OR($B267="",$C267=""),"",D267-F267)</f>
        <v/>
      </c>
      <c r="H267">
        <f>IF(OR($B267="",$C267=""),"",TRIM($B267&amp;"")&amp;"|"&amp;TRIM($C267&amp;""))</f>
        <v/>
      </c>
      <c r="I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",99)),1,99)))</f>
        <v/>
      </c>
      <c r="J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",99)),100,99)))</f>
        <v/>
      </c>
      <c r="K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",99)),199,99)))</f>
        <v/>
      </c>
      <c r="L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",99)),298,99)))</f>
        <v/>
      </c>
      <c r="M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",99)),397,99)))</f>
        <v/>
      </c>
      <c r="N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",99)),496,99)))</f>
        <v/>
      </c>
      <c r="O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",99)),595,99)))</f>
        <v/>
      </c>
      <c r="P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",99)),694,99)))</f>
        <v/>
      </c>
      <c r="Q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",99)),793,99)))</f>
        <v/>
      </c>
      <c r="R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",99)),892,99)))</f>
        <v/>
      </c>
      <c r="S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",99)),991,99)))</f>
        <v/>
      </c>
      <c r="T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",99)),1090,99)))</f>
        <v/>
      </c>
      <c r="U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",99)),1189,99)))</f>
        <v/>
      </c>
      <c r="V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",99)),1288,99)))</f>
        <v/>
      </c>
      <c r="W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",99)),1387,99)))</f>
        <v/>
      </c>
      <c r="X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",99)),1486,99)))</f>
        <v/>
      </c>
      <c r="Y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",99)),1585,99)))</f>
        <v/>
      </c>
      <c r="Z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",99)),1684,99)))</f>
        <v/>
      </c>
      <c r="AA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",99)),1783,99)))</f>
        <v/>
      </c>
      <c r="AB267" s="1">
        <f>IF($B267="","",TRIM(MID(SUBSTITUTE(TRIM(SUBSTITUTE(SUBSTITUTE(SUBSTITUTE(SUBSTITUTE(SUBSTITUTE(SUBSTITUTE(SUBSTITUTE(SUBSTITUTE(SUBSTITUTE(SUBSTITUTE(SUBSTITUTE(SUBSTITUTE(SUBSTITUTE(SUBSTITUTE(TRIM($B267&amp;""),CHAR(10),"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",REPT(" ",99)),1882,99)))</f>
        <v/>
      </c>
    </row>
    <row r="268" hidden="1" ht="14.25" customHeight="1">
      <c r="A268" s="4">
        <f>IF(OR($B268="",$C268=""),"",IFERROR(INDEX('5_ACOMPANHAMENTO'!$A$3:$A$4922,MATCH(1,INDEX(('5_ACOMPANHAMENTO'!$AD$3:$AD$4922=TRIM($C268&amp;""))*('5_ACOMPANHAMENTO'!$AC$3:$AC$4922&lt;&gt;"")*((((I268&lt;&gt;"")*ISNUMBER(SEARCH("|"&amp;I268&amp;"|",'5_ACOMPANHAMENTO'!$AC$3:$AC$4922)))+((J268&lt;&gt;"")*ISNUMBER(SEARCH("|"&amp;J268&amp;"|",'5_ACOMPANHAMENTO'!$AC$3:$AC$4922)))+((K268&lt;&gt;"")*ISNUMBER(SEARCH("|"&amp;K268&amp;"|",'5_ACOMPANHAMENTO'!$AC$3:$AC$4922)))+((L268&lt;&gt;"")*ISNUMBER(SEARCH("|"&amp;L268&amp;"|",'5_ACOMPANHAMENTO'!$AC$3:$AC$4922)))+((M268&lt;&gt;"")*ISNUMBER(SEARCH("|"&amp;M268&amp;"|",'5_ACOMPANHAMENTO'!$AC$3:$AC$4922)))+((N268&lt;&gt;"")*ISNUMBER(SEARCH("|"&amp;N268&amp;"|",'5_ACOMPANHAMENTO'!$AC$3:$AC$4922)))+((O268&lt;&gt;"")*ISNUMBER(SEARCH("|"&amp;O268&amp;"|",'5_ACOMPANHAMENTO'!$AC$3:$AC$4922)))+((P268&lt;&gt;"")*ISNUMBER(SEARCH("|"&amp;P268&amp;"|",'5_ACOMPANHAMENTO'!$AC$3:$AC$4922)))+((Q268&lt;&gt;"")*ISNUMBER(SEARCH("|"&amp;Q268&amp;"|",'5_ACOMPANHAMENTO'!$AC$3:$AC$4922)))+((R268&lt;&gt;"")*ISNUMBER(SEARCH("|"&amp;R268&amp;"|",'5_ACOMPANHAMENTO'!$AC$3:$AC$4922)))+((S268&lt;&gt;"")*ISNUMBER(SEARCH("|"&amp;S268&amp;"|",'5_ACOMPANHAMENTO'!$AC$3:$AC$4922)))+((T268&lt;&gt;"")*ISNUMBER(SEARCH("|"&amp;T268&amp;"|",'5_ACOMPANHAMENTO'!$AC$3:$AC$4922)))+((U268&lt;&gt;"")*ISNUMBER(SEARCH("|"&amp;U268&amp;"|",'5_ACOMPANHAMENTO'!$AC$3:$AC$4922)))+((V268&lt;&gt;"")*ISNUMBER(SEARCH("|"&amp;V268&amp;"|",'5_ACOMPANHAMENTO'!$AC$3:$AC$4922)))+((W268&lt;&gt;"")*ISNUMBER(SEARCH("|"&amp;W268&amp;"|",'5_ACOMPANHAMENTO'!$AC$3:$AC$4922)))+((X268&lt;&gt;"")*ISNUMBER(SEARCH("|"&amp;X268&amp;"|",'5_ACOMPANHAMENTO'!$AC$3:$AC$4922)))+((Y268&lt;&gt;"")*ISNUMBER(SEARCH("|"&amp;Y268&amp;"|",'5_ACOMPANHAMENTO'!$AC$3:$AC$4922)))+((Z268&lt;&gt;"")*ISNUMBER(SEARCH("|"&amp;Z268&amp;"|",'5_ACOMPANHAMENTO'!$AC$3:$AC$4922)))+((AA268&lt;&gt;"")*ISNUMBER(SEARCH("|"&amp;AA268&amp;"|",'5_ACOMPANHAMENTO'!$AC$3:$AC$4922)))+((AB268&lt;&gt;"")*ISNUMBER(SEARCH("|"&amp;AB268&amp;"|",'5_ACOMPANHAMENTO'!$AC$3:$AC$4922))))&gt;0),0),0)),""))</f>
        <v/>
      </c>
      <c r="B268" s="1" t="inlineStr">
        <is>
          <t>10149,10150,10151,10152,10153,10154</t>
        </is>
      </c>
      <c r="C268" s="1" t="inlineStr">
        <is>
          <t>USINAGEM</t>
        </is>
      </c>
      <c r="D268" s="4">
        <f>IF(OR($B268="",$C268=""),"",IFERROR(SUMPRODUCT(--(('5_ACOMPANHAMENTO'!$AD$3:$AD$4922=TRIM($C268&amp;""))*('5_ACOMPANHAMENTO'!$AC$3:$AC$4922&lt;&gt;"")*((((I268&lt;&gt;"")*ISNUMBER(SEARCH("|"&amp;I268&amp;"|",'5_ACOMPANHAMENTO'!$AC$3:$AC$4922)))+((J268&lt;&gt;"")*ISNUMBER(SEARCH("|"&amp;J268&amp;"|",'5_ACOMPANHAMENTO'!$AC$3:$AC$4922)))+((K268&lt;&gt;"")*ISNUMBER(SEARCH("|"&amp;K268&amp;"|",'5_ACOMPANHAMENTO'!$AC$3:$AC$4922)))+((L268&lt;&gt;"")*ISNUMBER(SEARCH("|"&amp;L268&amp;"|",'5_ACOMPANHAMENTO'!$AC$3:$AC$4922)))+((M268&lt;&gt;"")*ISNUMBER(SEARCH("|"&amp;M268&amp;"|",'5_ACOMPANHAMENTO'!$AC$3:$AC$4922)))+((N268&lt;&gt;"")*ISNUMBER(SEARCH("|"&amp;N268&amp;"|",'5_ACOMPANHAMENTO'!$AC$3:$AC$4922)))+((O268&lt;&gt;"")*ISNUMBER(SEARCH("|"&amp;O268&amp;"|",'5_ACOMPANHAMENTO'!$AC$3:$AC$4922)))+((P268&lt;&gt;"")*ISNUMBER(SEARCH("|"&amp;P268&amp;"|",'5_ACOMPANHAMENTO'!$AC$3:$AC$4922)))+((Q268&lt;&gt;"")*ISNUMBER(SEARCH("|"&amp;Q268&amp;"|",'5_ACOMPANHAMENTO'!$AC$3:$AC$4922)))+((R268&lt;&gt;"")*ISNUMBER(SEARCH("|"&amp;R268&amp;"|",'5_ACOMPANHAMENTO'!$AC$3:$AC$4922)))+((S268&lt;&gt;"")*ISNUMBER(SEARCH("|"&amp;S268&amp;"|",'5_ACOMPANHAMENTO'!$AC$3:$AC$4922)))+((T268&lt;&gt;"")*ISNUMBER(SEARCH("|"&amp;T268&amp;"|",'5_ACOMPANHAMENTO'!$AC$3:$AC$4922)))+((U268&lt;&gt;"")*ISNUMBER(SEARCH("|"&amp;U268&amp;"|",'5_ACOMPANHAMENTO'!$AC$3:$AC$4922)))+((V268&lt;&gt;"")*ISNUMBER(SEARCH("|"&amp;V268&amp;"|",'5_ACOMPANHAMENTO'!$AC$3:$AC$4922)))+((W268&lt;&gt;"")*ISNUMBER(SEARCH("|"&amp;W268&amp;"|",'5_ACOMPANHAMENTO'!$AC$3:$AC$4922)))+((X268&lt;&gt;"")*ISNUMBER(SEARCH("|"&amp;X268&amp;"|",'5_ACOMPANHAMENTO'!$AC$3:$AC$4922)))+((Y268&lt;&gt;"")*ISNUMBER(SEARCH("|"&amp;Y268&amp;"|",'5_ACOMPANHAMENTO'!$AC$3:$AC$4922)))+((Z268&lt;&gt;"")*ISNUMBER(SEARCH("|"&amp;Z268&amp;"|",'5_ACOMPANHAMENTO'!$AC$3:$AC$4922)))+((AA268&lt;&gt;"")*ISNUMBER(SEARCH("|"&amp;AA268&amp;"|",'5_ACOMPANHAMENTO'!$AC$3:$AC$4922)))+((AB268&lt;&gt;"")*ISNUMBER(SEARCH("|"&amp;AB268&amp;"|",'5_ACOMPANHAMENTO'!$AC$3:$AC$4922))))&gt;0)),'5_ACOMPANHAMENTO'!$J$3:$J$4922),0))</f>
        <v/>
      </c>
      <c r="E268" s="4">
        <f>IF(G268=0,"FINALIZADO",IF(TODAY()&gt;A268,"ATRASADO "&amp;TODAY()-A268&amp;" DIAS","ADIANTADO "&amp;A268-TODAY()&amp;" DIAS"))</f>
        <v/>
      </c>
      <c r="F268" s="7">
        <f>IF(OR($B268="",$C268=""),"",IFERROR(SUMPRODUCT(--(('5_ACOMPANHAMENTO'!$AD$3:$AD$4922=TRIM($C268&amp;""))*('5_ACOMPANHAMENTO'!$AC$3:$AC$4922&lt;&gt;"")*((((I268&lt;&gt;"")*ISNUMBER(SEARCH("|"&amp;I268&amp;"|",'5_ACOMPANHAMENTO'!$AC$3:$AC$4922)))+((J268&lt;&gt;"")*ISNUMBER(SEARCH("|"&amp;J268&amp;"|",'5_ACOMPANHAMENTO'!$AC$3:$AC$4922)))+((K268&lt;&gt;"")*ISNUMBER(SEARCH("|"&amp;K268&amp;"|",'5_ACOMPANHAMENTO'!$AC$3:$AC$4922)))+((L268&lt;&gt;"")*ISNUMBER(SEARCH("|"&amp;L268&amp;"|",'5_ACOMPANHAMENTO'!$AC$3:$AC$4922)))+((M268&lt;&gt;"")*ISNUMBER(SEARCH("|"&amp;M268&amp;"|",'5_ACOMPANHAMENTO'!$AC$3:$AC$4922)))+((N268&lt;&gt;"")*ISNUMBER(SEARCH("|"&amp;N268&amp;"|",'5_ACOMPANHAMENTO'!$AC$3:$AC$4922)))+((O268&lt;&gt;"")*ISNUMBER(SEARCH("|"&amp;O268&amp;"|",'5_ACOMPANHAMENTO'!$AC$3:$AC$4922)))+((P268&lt;&gt;"")*ISNUMBER(SEARCH("|"&amp;P268&amp;"|",'5_ACOMPANHAMENTO'!$AC$3:$AC$4922)))+((Q268&lt;&gt;"")*ISNUMBER(SEARCH("|"&amp;Q268&amp;"|",'5_ACOMPANHAMENTO'!$AC$3:$AC$4922)))+((R268&lt;&gt;"")*ISNUMBER(SEARCH("|"&amp;R268&amp;"|",'5_ACOMPANHAMENTO'!$AC$3:$AC$4922)))+((S268&lt;&gt;"")*ISNUMBER(SEARCH("|"&amp;S268&amp;"|",'5_ACOMPANHAMENTO'!$AC$3:$AC$4922)))+((T268&lt;&gt;"")*ISNUMBER(SEARCH("|"&amp;T268&amp;"|",'5_ACOMPANHAMENTO'!$AC$3:$AC$4922)))+((U268&lt;&gt;"")*ISNUMBER(SEARCH("|"&amp;U268&amp;"|",'5_ACOMPANHAMENTO'!$AC$3:$AC$4922)))+((V268&lt;&gt;"")*ISNUMBER(SEARCH("|"&amp;V268&amp;"|",'5_ACOMPANHAMENTO'!$AC$3:$AC$4922)))+((W268&lt;&gt;"")*ISNUMBER(SEARCH("|"&amp;W268&amp;"|",'5_ACOMPANHAMENTO'!$AC$3:$AC$4922)))+((X268&lt;&gt;"")*ISNUMBER(SEARCH("|"&amp;X268&amp;"|",'5_ACOMPANHAMENTO'!$AC$3:$AC$4922)))+((Y268&lt;&gt;"")*ISNUMBER(SEARCH("|"&amp;Y268&amp;"|",'5_ACOMPANHAMENTO'!$AC$3:$AC$4922)))+((Z268&lt;&gt;"")*ISNUMBER(SEARCH("|"&amp;Z268&amp;"|",'5_ACOMPANHAMENTO'!$AC$3:$AC$4922)))+((AA268&lt;&gt;"")*ISNUMBER(SEARCH("|"&amp;AA268&amp;"|",'5_ACOMPANHAMENTO'!$AC$3:$AC$4922)))+((AB268&lt;&gt;"")*ISNUMBER(SEARCH("|"&amp;AB268&amp;"|",'5_ACOMPANHAMENTO'!$AC$3:$AC$4922))))&gt;0)),'5_ACOMPANHAMENTO'!$O$3:$O$4922),0))</f>
        <v/>
      </c>
      <c r="G268" s="7">
        <f>IF(OR($B268="",$C268=""),"",D268-F268)</f>
        <v/>
      </c>
      <c r="H268">
        <f>IF(OR($B268="",$C268=""),"",TRIM($B268&amp;"")&amp;"|"&amp;TRIM($C268&amp;""))</f>
        <v/>
      </c>
      <c r="I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",99)),1,99)))</f>
        <v/>
      </c>
      <c r="J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",99)),100,99)))</f>
        <v/>
      </c>
      <c r="K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",99)),199,99)))</f>
        <v/>
      </c>
      <c r="L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",99)),298,99)))</f>
        <v/>
      </c>
      <c r="M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",99)),397,99)))</f>
        <v/>
      </c>
      <c r="N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",99)),496,99)))</f>
        <v/>
      </c>
      <c r="O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",99)),595,99)))</f>
        <v/>
      </c>
      <c r="P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",99)),694,99)))</f>
        <v/>
      </c>
      <c r="Q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",99)),793,99)))</f>
        <v/>
      </c>
      <c r="R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",99)),892,99)))</f>
        <v/>
      </c>
      <c r="S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",99)),991,99)))</f>
        <v/>
      </c>
      <c r="T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",99)),1090,99)))</f>
        <v/>
      </c>
      <c r="U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",99)),1189,99)))</f>
        <v/>
      </c>
      <c r="V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",99)),1288,99)))</f>
        <v/>
      </c>
      <c r="W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",99)),1387,99)))</f>
        <v/>
      </c>
      <c r="X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",99)),1486,99)))</f>
        <v/>
      </c>
      <c r="Y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",99)),1585,99)))</f>
        <v/>
      </c>
      <c r="Z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",99)),1684,99)))</f>
        <v/>
      </c>
      <c r="AA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",99)),1783,99)))</f>
        <v/>
      </c>
      <c r="AB268" s="1">
        <f>IF($B268="","",TRIM(MID(SUBSTITUTE(TRIM(SUBSTITUTE(SUBSTITUTE(SUBSTITUTE(SUBSTITUTE(SUBSTITUTE(SUBSTITUTE(SUBSTITUTE(SUBSTITUTE(SUBSTITUTE(SUBSTITUTE(SUBSTITUTE(SUBSTITUTE(SUBSTITUTE(SUBSTITUTE(TRIM($B268&amp;""),CHAR(10),"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",REPT(" ",99)),1882,99)))</f>
        <v/>
      </c>
    </row>
    <row r="269" hidden="1" ht="14.25" customHeight="1">
      <c r="A269" s="4">
        <f>IF(OR($B269="",$C269=""),"",IFERROR(INDEX('5_ACOMPANHAMENTO'!$A$3:$A$4922,MATCH(1,INDEX(('5_ACOMPANHAMENTO'!$AD$3:$AD$4922=TRIM($C269&amp;""))*('5_ACOMPANHAMENTO'!$AC$3:$AC$4922&lt;&gt;"")*((((I269&lt;&gt;"")*ISNUMBER(SEARCH("|"&amp;I269&amp;"|",'5_ACOMPANHAMENTO'!$AC$3:$AC$4922)))+((J269&lt;&gt;"")*ISNUMBER(SEARCH("|"&amp;J269&amp;"|",'5_ACOMPANHAMENTO'!$AC$3:$AC$4922)))+((K269&lt;&gt;"")*ISNUMBER(SEARCH("|"&amp;K269&amp;"|",'5_ACOMPANHAMENTO'!$AC$3:$AC$4922)))+((L269&lt;&gt;"")*ISNUMBER(SEARCH("|"&amp;L269&amp;"|",'5_ACOMPANHAMENTO'!$AC$3:$AC$4922)))+((M269&lt;&gt;"")*ISNUMBER(SEARCH("|"&amp;M269&amp;"|",'5_ACOMPANHAMENTO'!$AC$3:$AC$4922)))+((N269&lt;&gt;"")*ISNUMBER(SEARCH("|"&amp;N269&amp;"|",'5_ACOMPANHAMENTO'!$AC$3:$AC$4922)))+((O269&lt;&gt;"")*ISNUMBER(SEARCH("|"&amp;O269&amp;"|",'5_ACOMPANHAMENTO'!$AC$3:$AC$4922)))+((P269&lt;&gt;"")*ISNUMBER(SEARCH("|"&amp;P269&amp;"|",'5_ACOMPANHAMENTO'!$AC$3:$AC$4922)))+((Q269&lt;&gt;"")*ISNUMBER(SEARCH("|"&amp;Q269&amp;"|",'5_ACOMPANHAMENTO'!$AC$3:$AC$4922)))+((R269&lt;&gt;"")*ISNUMBER(SEARCH("|"&amp;R269&amp;"|",'5_ACOMPANHAMENTO'!$AC$3:$AC$4922)))+((S269&lt;&gt;"")*ISNUMBER(SEARCH("|"&amp;S269&amp;"|",'5_ACOMPANHAMENTO'!$AC$3:$AC$4922)))+((T269&lt;&gt;"")*ISNUMBER(SEARCH("|"&amp;T269&amp;"|",'5_ACOMPANHAMENTO'!$AC$3:$AC$4922)))+((U269&lt;&gt;"")*ISNUMBER(SEARCH("|"&amp;U269&amp;"|",'5_ACOMPANHAMENTO'!$AC$3:$AC$4922)))+((V269&lt;&gt;"")*ISNUMBER(SEARCH("|"&amp;V269&amp;"|",'5_ACOMPANHAMENTO'!$AC$3:$AC$4922)))+((W269&lt;&gt;"")*ISNUMBER(SEARCH("|"&amp;W269&amp;"|",'5_ACOMPANHAMENTO'!$AC$3:$AC$4922)))+((X269&lt;&gt;"")*ISNUMBER(SEARCH("|"&amp;X269&amp;"|",'5_ACOMPANHAMENTO'!$AC$3:$AC$4922)))+((Y269&lt;&gt;"")*ISNUMBER(SEARCH("|"&amp;Y269&amp;"|",'5_ACOMPANHAMENTO'!$AC$3:$AC$4922)))+((Z269&lt;&gt;"")*ISNUMBER(SEARCH("|"&amp;Z269&amp;"|",'5_ACOMPANHAMENTO'!$AC$3:$AC$4922)))+((AA269&lt;&gt;"")*ISNUMBER(SEARCH("|"&amp;AA269&amp;"|",'5_ACOMPANHAMENTO'!$AC$3:$AC$4922)))+((AB269&lt;&gt;"")*ISNUMBER(SEARCH("|"&amp;AB269&amp;"|",'5_ACOMPANHAMENTO'!$AC$3:$AC$4922))))&gt;0),0),0)),""))</f>
        <v/>
      </c>
      <c r="B269" s="1" t="inlineStr">
        <is>
          <t>10149,10150,10151,10152,10153,10155</t>
        </is>
      </c>
      <c r="C269" s="1" t="inlineStr">
        <is>
          <t>USINAGEM</t>
        </is>
      </c>
      <c r="D269" s="4">
        <f>IF(OR($B269="",$C269=""),"",IFERROR(SUMPRODUCT(--(('5_ACOMPANHAMENTO'!$AD$3:$AD$4922=TRIM($C269&amp;""))*('5_ACOMPANHAMENTO'!$AC$3:$AC$4922&lt;&gt;"")*((((I269&lt;&gt;"")*ISNUMBER(SEARCH("|"&amp;I269&amp;"|",'5_ACOMPANHAMENTO'!$AC$3:$AC$4922)))+((J269&lt;&gt;"")*ISNUMBER(SEARCH("|"&amp;J269&amp;"|",'5_ACOMPANHAMENTO'!$AC$3:$AC$4922)))+((K269&lt;&gt;"")*ISNUMBER(SEARCH("|"&amp;K269&amp;"|",'5_ACOMPANHAMENTO'!$AC$3:$AC$4922)))+((L269&lt;&gt;"")*ISNUMBER(SEARCH("|"&amp;L269&amp;"|",'5_ACOMPANHAMENTO'!$AC$3:$AC$4922)))+((M269&lt;&gt;"")*ISNUMBER(SEARCH("|"&amp;M269&amp;"|",'5_ACOMPANHAMENTO'!$AC$3:$AC$4922)))+((N269&lt;&gt;"")*ISNUMBER(SEARCH("|"&amp;N269&amp;"|",'5_ACOMPANHAMENTO'!$AC$3:$AC$4922)))+((O269&lt;&gt;"")*ISNUMBER(SEARCH("|"&amp;O269&amp;"|",'5_ACOMPANHAMENTO'!$AC$3:$AC$4922)))+((P269&lt;&gt;"")*ISNUMBER(SEARCH("|"&amp;P269&amp;"|",'5_ACOMPANHAMENTO'!$AC$3:$AC$4922)))+((Q269&lt;&gt;"")*ISNUMBER(SEARCH("|"&amp;Q269&amp;"|",'5_ACOMPANHAMENTO'!$AC$3:$AC$4922)))+((R269&lt;&gt;"")*ISNUMBER(SEARCH("|"&amp;R269&amp;"|",'5_ACOMPANHAMENTO'!$AC$3:$AC$4922)))+((S269&lt;&gt;"")*ISNUMBER(SEARCH("|"&amp;S269&amp;"|",'5_ACOMPANHAMENTO'!$AC$3:$AC$4922)))+((T269&lt;&gt;"")*ISNUMBER(SEARCH("|"&amp;T269&amp;"|",'5_ACOMPANHAMENTO'!$AC$3:$AC$4922)))+((U269&lt;&gt;"")*ISNUMBER(SEARCH("|"&amp;U269&amp;"|",'5_ACOMPANHAMENTO'!$AC$3:$AC$4922)))+((V269&lt;&gt;"")*ISNUMBER(SEARCH("|"&amp;V269&amp;"|",'5_ACOMPANHAMENTO'!$AC$3:$AC$4922)))+((W269&lt;&gt;"")*ISNUMBER(SEARCH("|"&amp;W269&amp;"|",'5_ACOMPANHAMENTO'!$AC$3:$AC$4922)))+((X269&lt;&gt;"")*ISNUMBER(SEARCH("|"&amp;X269&amp;"|",'5_ACOMPANHAMENTO'!$AC$3:$AC$4922)))+((Y269&lt;&gt;"")*ISNUMBER(SEARCH("|"&amp;Y269&amp;"|",'5_ACOMPANHAMENTO'!$AC$3:$AC$4922)))+((Z269&lt;&gt;"")*ISNUMBER(SEARCH("|"&amp;Z269&amp;"|",'5_ACOMPANHAMENTO'!$AC$3:$AC$4922)))+((AA269&lt;&gt;"")*ISNUMBER(SEARCH("|"&amp;AA269&amp;"|",'5_ACOMPANHAMENTO'!$AC$3:$AC$4922)))+((AB269&lt;&gt;"")*ISNUMBER(SEARCH("|"&amp;AB269&amp;"|",'5_ACOMPANHAMENTO'!$AC$3:$AC$4922))))&gt;0)),'5_ACOMPANHAMENTO'!$J$3:$J$4922),0))</f>
        <v/>
      </c>
      <c r="E269" s="4">
        <f>IF(G269=0,"FINALIZADO",IF(TODAY()&gt;A269,"ATRASADO "&amp;TODAY()-A269&amp;" DIAS","ADIANTADO "&amp;A269-TODAY()&amp;" DIAS"))</f>
        <v/>
      </c>
      <c r="F269" s="7">
        <f>IF(OR($B269="",$C269=""),"",IFERROR(SUMPRODUCT(--(('5_ACOMPANHAMENTO'!$AD$3:$AD$4922=TRIM($C269&amp;""))*('5_ACOMPANHAMENTO'!$AC$3:$AC$4922&lt;&gt;"")*((((I269&lt;&gt;"")*ISNUMBER(SEARCH("|"&amp;I269&amp;"|",'5_ACOMPANHAMENTO'!$AC$3:$AC$4922)))+((J269&lt;&gt;"")*ISNUMBER(SEARCH("|"&amp;J269&amp;"|",'5_ACOMPANHAMENTO'!$AC$3:$AC$4922)))+((K269&lt;&gt;"")*ISNUMBER(SEARCH("|"&amp;K269&amp;"|",'5_ACOMPANHAMENTO'!$AC$3:$AC$4922)))+((L269&lt;&gt;"")*ISNUMBER(SEARCH("|"&amp;L269&amp;"|",'5_ACOMPANHAMENTO'!$AC$3:$AC$4922)))+((M269&lt;&gt;"")*ISNUMBER(SEARCH("|"&amp;M269&amp;"|",'5_ACOMPANHAMENTO'!$AC$3:$AC$4922)))+((N269&lt;&gt;"")*ISNUMBER(SEARCH("|"&amp;N269&amp;"|",'5_ACOMPANHAMENTO'!$AC$3:$AC$4922)))+((O269&lt;&gt;"")*ISNUMBER(SEARCH("|"&amp;O269&amp;"|",'5_ACOMPANHAMENTO'!$AC$3:$AC$4922)))+((P269&lt;&gt;"")*ISNUMBER(SEARCH("|"&amp;P269&amp;"|",'5_ACOMPANHAMENTO'!$AC$3:$AC$4922)))+((Q269&lt;&gt;"")*ISNUMBER(SEARCH("|"&amp;Q269&amp;"|",'5_ACOMPANHAMENTO'!$AC$3:$AC$4922)))+((R269&lt;&gt;"")*ISNUMBER(SEARCH("|"&amp;R269&amp;"|",'5_ACOMPANHAMENTO'!$AC$3:$AC$4922)))+((S269&lt;&gt;"")*ISNUMBER(SEARCH("|"&amp;S269&amp;"|",'5_ACOMPANHAMENTO'!$AC$3:$AC$4922)))+((T269&lt;&gt;"")*ISNUMBER(SEARCH("|"&amp;T269&amp;"|",'5_ACOMPANHAMENTO'!$AC$3:$AC$4922)))+((U269&lt;&gt;"")*ISNUMBER(SEARCH("|"&amp;U269&amp;"|",'5_ACOMPANHAMENTO'!$AC$3:$AC$4922)))+((V269&lt;&gt;"")*ISNUMBER(SEARCH("|"&amp;V269&amp;"|",'5_ACOMPANHAMENTO'!$AC$3:$AC$4922)))+((W269&lt;&gt;"")*ISNUMBER(SEARCH("|"&amp;W269&amp;"|",'5_ACOMPANHAMENTO'!$AC$3:$AC$4922)))+((X269&lt;&gt;"")*ISNUMBER(SEARCH("|"&amp;X269&amp;"|",'5_ACOMPANHAMENTO'!$AC$3:$AC$4922)))+((Y269&lt;&gt;"")*ISNUMBER(SEARCH("|"&amp;Y269&amp;"|",'5_ACOMPANHAMENTO'!$AC$3:$AC$4922)))+((Z269&lt;&gt;"")*ISNUMBER(SEARCH("|"&amp;Z269&amp;"|",'5_ACOMPANHAMENTO'!$AC$3:$AC$4922)))+((AA269&lt;&gt;"")*ISNUMBER(SEARCH("|"&amp;AA269&amp;"|",'5_ACOMPANHAMENTO'!$AC$3:$AC$4922)))+((AB269&lt;&gt;"")*ISNUMBER(SEARCH("|"&amp;AB269&amp;"|",'5_ACOMPANHAMENTO'!$AC$3:$AC$4922))))&gt;0)),'5_ACOMPANHAMENTO'!$O$3:$O$4922),0))</f>
        <v/>
      </c>
      <c r="G269" s="7">
        <f>IF(OR($B269="",$C269=""),"",D269-F269)</f>
        <v/>
      </c>
      <c r="H269">
        <f>IF(OR($B269="",$C269=""),"",TRIM($B269&amp;"")&amp;"|"&amp;TRIM($C269&amp;""))</f>
        <v/>
      </c>
      <c r="I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",99)),1,99)))</f>
        <v/>
      </c>
      <c r="J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",99)),100,99)))</f>
        <v/>
      </c>
      <c r="K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",99)),199,99)))</f>
        <v/>
      </c>
      <c r="L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",99)),298,99)))</f>
        <v/>
      </c>
      <c r="M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",99)),397,99)))</f>
        <v/>
      </c>
      <c r="N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",99)),496,99)))</f>
        <v/>
      </c>
      <c r="O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",99)),595,99)))</f>
        <v/>
      </c>
      <c r="P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",99)),694,99)))</f>
        <v/>
      </c>
      <c r="Q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",99)),793,99)))</f>
        <v/>
      </c>
      <c r="R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",99)),892,99)))</f>
        <v/>
      </c>
      <c r="S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",99)),991,99)))</f>
        <v/>
      </c>
      <c r="T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",99)),1090,99)))</f>
        <v/>
      </c>
      <c r="U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",99)),1189,99)))</f>
        <v/>
      </c>
      <c r="V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",99)),1288,99)))</f>
        <v/>
      </c>
      <c r="W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",99)),1387,99)))</f>
        <v/>
      </c>
      <c r="X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",99)),1486,99)))</f>
        <v/>
      </c>
      <c r="Y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",99)),1585,99)))</f>
        <v/>
      </c>
      <c r="Z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",99)),1684,99)))</f>
        <v/>
      </c>
      <c r="AA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",99)),1783,99)))</f>
        <v/>
      </c>
      <c r="AB269" s="1">
        <f>IF($B269="","",TRIM(MID(SUBSTITUTE(TRIM(SUBSTITUTE(SUBSTITUTE(SUBSTITUTE(SUBSTITUTE(SUBSTITUTE(SUBSTITUTE(SUBSTITUTE(SUBSTITUTE(SUBSTITUTE(SUBSTITUTE(SUBSTITUTE(SUBSTITUTE(SUBSTITUTE(SUBSTITUTE(TRIM($B269&amp;""),CHAR(10),"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",REPT(" ",99)),1882,99)))</f>
        <v/>
      </c>
    </row>
    <row r="270" hidden="1" ht="14.25" customHeight="1">
      <c r="A270" s="4">
        <f>IF(OR($B270="",$C270=""),"",IFERROR(INDEX('5_ACOMPANHAMENTO'!$A$3:$A$4922,MATCH(1,INDEX(('5_ACOMPANHAMENTO'!$AD$3:$AD$4922=TRIM($C270&amp;""))*('5_ACOMPANHAMENTO'!$AC$3:$AC$4922&lt;&gt;"")*((((I270&lt;&gt;"")*ISNUMBER(SEARCH("|"&amp;I270&amp;"|",'5_ACOMPANHAMENTO'!$AC$3:$AC$4922)))+((J270&lt;&gt;"")*ISNUMBER(SEARCH("|"&amp;J270&amp;"|",'5_ACOMPANHAMENTO'!$AC$3:$AC$4922)))+((K270&lt;&gt;"")*ISNUMBER(SEARCH("|"&amp;K270&amp;"|",'5_ACOMPANHAMENTO'!$AC$3:$AC$4922)))+((L270&lt;&gt;"")*ISNUMBER(SEARCH("|"&amp;L270&amp;"|",'5_ACOMPANHAMENTO'!$AC$3:$AC$4922)))+((M270&lt;&gt;"")*ISNUMBER(SEARCH("|"&amp;M270&amp;"|",'5_ACOMPANHAMENTO'!$AC$3:$AC$4922)))+((N270&lt;&gt;"")*ISNUMBER(SEARCH("|"&amp;N270&amp;"|",'5_ACOMPANHAMENTO'!$AC$3:$AC$4922)))+((O270&lt;&gt;"")*ISNUMBER(SEARCH("|"&amp;O270&amp;"|",'5_ACOMPANHAMENTO'!$AC$3:$AC$4922)))+((P270&lt;&gt;"")*ISNUMBER(SEARCH("|"&amp;P270&amp;"|",'5_ACOMPANHAMENTO'!$AC$3:$AC$4922)))+((Q270&lt;&gt;"")*ISNUMBER(SEARCH("|"&amp;Q270&amp;"|",'5_ACOMPANHAMENTO'!$AC$3:$AC$4922)))+((R270&lt;&gt;"")*ISNUMBER(SEARCH("|"&amp;R270&amp;"|",'5_ACOMPANHAMENTO'!$AC$3:$AC$4922)))+((S270&lt;&gt;"")*ISNUMBER(SEARCH("|"&amp;S270&amp;"|",'5_ACOMPANHAMENTO'!$AC$3:$AC$4922)))+((T270&lt;&gt;"")*ISNUMBER(SEARCH("|"&amp;T270&amp;"|",'5_ACOMPANHAMENTO'!$AC$3:$AC$4922)))+((U270&lt;&gt;"")*ISNUMBER(SEARCH("|"&amp;U270&amp;"|",'5_ACOMPANHAMENTO'!$AC$3:$AC$4922)))+((V270&lt;&gt;"")*ISNUMBER(SEARCH("|"&amp;V270&amp;"|",'5_ACOMPANHAMENTO'!$AC$3:$AC$4922)))+((W270&lt;&gt;"")*ISNUMBER(SEARCH("|"&amp;W270&amp;"|",'5_ACOMPANHAMENTO'!$AC$3:$AC$4922)))+((X270&lt;&gt;"")*ISNUMBER(SEARCH("|"&amp;X270&amp;"|",'5_ACOMPANHAMENTO'!$AC$3:$AC$4922)))+((Y270&lt;&gt;"")*ISNUMBER(SEARCH("|"&amp;Y270&amp;"|",'5_ACOMPANHAMENTO'!$AC$3:$AC$4922)))+((Z270&lt;&gt;"")*ISNUMBER(SEARCH("|"&amp;Z270&amp;"|",'5_ACOMPANHAMENTO'!$AC$3:$AC$4922)))+((AA270&lt;&gt;"")*ISNUMBER(SEARCH("|"&amp;AA270&amp;"|",'5_ACOMPANHAMENTO'!$AC$3:$AC$4922)))+((AB270&lt;&gt;"")*ISNUMBER(SEARCH("|"&amp;AB270&amp;"|",'5_ACOMPANHAMENTO'!$AC$3:$AC$4922))))&gt;0),0),0)),""))</f>
        <v/>
      </c>
      <c r="B270" s="1" t="n">
        <v>10180.10148</v>
      </c>
      <c r="C270" s="27" t="inlineStr">
        <is>
          <t>USINAGEM</t>
        </is>
      </c>
      <c r="D270" s="4">
        <f>IF(OR($B270="",$C270=""),"",IFERROR(SUMPRODUCT(--(('5_ACOMPANHAMENTO'!$AD$3:$AD$4922=TRIM($C270&amp;""))*('5_ACOMPANHAMENTO'!$AC$3:$AC$4922&lt;&gt;"")*((((I270&lt;&gt;"")*ISNUMBER(SEARCH("|"&amp;I270&amp;"|",'5_ACOMPANHAMENTO'!$AC$3:$AC$4922)))+((J270&lt;&gt;"")*ISNUMBER(SEARCH("|"&amp;J270&amp;"|",'5_ACOMPANHAMENTO'!$AC$3:$AC$4922)))+((K270&lt;&gt;"")*ISNUMBER(SEARCH("|"&amp;K270&amp;"|",'5_ACOMPANHAMENTO'!$AC$3:$AC$4922)))+((L270&lt;&gt;"")*ISNUMBER(SEARCH("|"&amp;L270&amp;"|",'5_ACOMPANHAMENTO'!$AC$3:$AC$4922)))+((M270&lt;&gt;"")*ISNUMBER(SEARCH("|"&amp;M270&amp;"|",'5_ACOMPANHAMENTO'!$AC$3:$AC$4922)))+((N270&lt;&gt;"")*ISNUMBER(SEARCH("|"&amp;N270&amp;"|",'5_ACOMPANHAMENTO'!$AC$3:$AC$4922)))+((O270&lt;&gt;"")*ISNUMBER(SEARCH("|"&amp;O270&amp;"|",'5_ACOMPANHAMENTO'!$AC$3:$AC$4922)))+((P270&lt;&gt;"")*ISNUMBER(SEARCH("|"&amp;P270&amp;"|",'5_ACOMPANHAMENTO'!$AC$3:$AC$4922)))+((Q270&lt;&gt;"")*ISNUMBER(SEARCH("|"&amp;Q270&amp;"|",'5_ACOMPANHAMENTO'!$AC$3:$AC$4922)))+((R270&lt;&gt;"")*ISNUMBER(SEARCH("|"&amp;R270&amp;"|",'5_ACOMPANHAMENTO'!$AC$3:$AC$4922)))+((S270&lt;&gt;"")*ISNUMBER(SEARCH("|"&amp;S270&amp;"|",'5_ACOMPANHAMENTO'!$AC$3:$AC$4922)))+((T270&lt;&gt;"")*ISNUMBER(SEARCH("|"&amp;T270&amp;"|",'5_ACOMPANHAMENTO'!$AC$3:$AC$4922)))+((U270&lt;&gt;"")*ISNUMBER(SEARCH("|"&amp;U270&amp;"|",'5_ACOMPANHAMENTO'!$AC$3:$AC$4922)))+((V270&lt;&gt;"")*ISNUMBER(SEARCH("|"&amp;V270&amp;"|",'5_ACOMPANHAMENTO'!$AC$3:$AC$4922)))+((W270&lt;&gt;"")*ISNUMBER(SEARCH("|"&amp;W270&amp;"|",'5_ACOMPANHAMENTO'!$AC$3:$AC$4922)))+((X270&lt;&gt;"")*ISNUMBER(SEARCH("|"&amp;X270&amp;"|",'5_ACOMPANHAMENTO'!$AC$3:$AC$4922)))+((Y270&lt;&gt;"")*ISNUMBER(SEARCH("|"&amp;Y270&amp;"|",'5_ACOMPANHAMENTO'!$AC$3:$AC$4922)))+((Z270&lt;&gt;"")*ISNUMBER(SEARCH("|"&amp;Z270&amp;"|",'5_ACOMPANHAMENTO'!$AC$3:$AC$4922)))+((AA270&lt;&gt;"")*ISNUMBER(SEARCH("|"&amp;AA270&amp;"|",'5_ACOMPANHAMENTO'!$AC$3:$AC$4922)))+((AB270&lt;&gt;"")*ISNUMBER(SEARCH("|"&amp;AB270&amp;"|",'5_ACOMPANHAMENTO'!$AC$3:$AC$4922))))&gt;0)),'5_ACOMPANHAMENTO'!$J$3:$J$4922),0))</f>
        <v/>
      </c>
      <c r="E270" s="4">
        <f>IF(G270=0,"FINALIZADO",IF(TODAY()&gt;A270,"ATRASADO "&amp;TODAY()-A270&amp;" DIAS","ADIANTADO "&amp;A270-TODAY()&amp;" DIAS"))</f>
        <v/>
      </c>
      <c r="F270" s="7">
        <f>IF(OR($B270="",$C270=""),"",IFERROR(SUMPRODUCT(--(('5_ACOMPANHAMENTO'!$AD$3:$AD$4922=TRIM($C270&amp;""))*('5_ACOMPANHAMENTO'!$AC$3:$AC$4922&lt;&gt;"")*((((I270&lt;&gt;"")*ISNUMBER(SEARCH("|"&amp;I270&amp;"|",'5_ACOMPANHAMENTO'!$AC$3:$AC$4922)))+((J270&lt;&gt;"")*ISNUMBER(SEARCH("|"&amp;J270&amp;"|",'5_ACOMPANHAMENTO'!$AC$3:$AC$4922)))+((K270&lt;&gt;"")*ISNUMBER(SEARCH("|"&amp;K270&amp;"|",'5_ACOMPANHAMENTO'!$AC$3:$AC$4922)))+((L270&lt;&gt;"")*ISNUMBER(SEARCH("|"&amp;L270&amp;"|",'5_ACOMPANHAMENTO'!$AC$3:$AC$4922)))+((M270&lt;&gt;"")*ISNUMBER(SEARCH("|"&amp;M270&amp;"|",'5_ACOMPANHAMENTO'!$AC$3:$AC$4922)))+((N270&lt;&gt;"")*ISNUMBER(SEARCH("|"&amp;N270&amp;"|",'5_ACOMPANHAMENTO'!$AC$3:$AC$4922)))+((O270&lt;&gt;"")*ISNUMBER(SEARCH("|"&amp;O270&amp;"|",'5_ACOMPANHAMENTO'!$AC$3:$AC$4922)))+((P270&lt;&gt;"")*ISNUMBER(SEARCH("|"&amp;P270&amp;"|",'5_ACOMPANHAMENTO'!$AC$3:$AC$4922)))+((Q270&lt;&gt;"")*ISNUMBER(SEARCH("|"&amp;Q270&amp;"|",'5_ACOMPANHAMENTO'!$AC$3:$AC$4922)))+((R270&lt;&gt;"")*ISNUMBER(SEARCH("|"&amp;R270&amp;"|",'5_ACOMPANHAMENTO'!$AC$3:$AC$4922)))+((S270&lt;&gt;"")*ISNUMBER(SEARCH("|"&amp;S270&amp;"|",'5_ACOMPANHAMENTO'!$AC$3:$AC$4922)))+((T270&lt;&gt;"")*ISNUMBER(SEARCH("|"&amp;T270&amp;"|",'5_ACOMPANHAMENTO'!$AC$3:$AC$4922)))+((U270&lt;&gt;"")*ISNUMBER(SEARCH("|"&amp;U270&amp;"|",'5_ACOMPANHAMENTO'!$AC$3:$AC$4922)))+((V270&lt;&gt;"")*ISNUMBER(SEARCH("|"&amp;V270&amp;"|",'5_ACOMPANHAMENTO'!$AC$3:$AC$4922)))+((W270&lt;&gt;"")*ISNUMBER(SEARCH("|"&amp;W270&amp;"|",'5_ACOMPANHAMENTO'!$AC$3:$AC$4922)))+((X270&lt;&gt;"")*ISNUMBER(SEARCH("|"&amp;X270&amp;"|",'5_ACOMPANHAMENTO'!$AC$3:$AC$4922)))+((Y270&lt;&gt;"")*ISNUMBER(SEARCH("|"&amp;Y270&amp;"|",'5_ACOMPANHAMENTO'!$AC$3:$AC$4922)))+((Z270&lt;&gt;"")*ISNUMBER(SEARCH("|"&amp;Z270&amp;"|",'5_ACOMPANHAMENTO'!$AC$3:$AC$4922)))+((AA270&lt;&gt;"")*ISNUMBER(SEARCH("|"&amp;AA270&amp;"|",'5_ACOMPANHAMENTO'!$AC$3:$AC$4922)))+((AB270&lt;&gt;"")*ISNUMBER(SEARCH("|"&amp;AB270&amp;"|",'5_ACOMPANHAMENTO'!$AC$3:$AC$4922))))&gt;0)),'5_ACOMPANHAMENTO'!$O$3:$O$4922),0))</f>
        <v/>
      </c>
      <c r="G270" s="7">
        <f>IF(OR($B270="",$C270=""),"",D270-F270)</f>
        <v/>
      </c>
      <c r="H270">
        <f>IF(OR($B270="",$C270=""),"",TRIM($B270&amp;"")&amp;"|"&amp;TRIM($C270&amp;""))</f>
        <v/>
      </c>
      <c r="I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",99)),1,99)))</f>
        <v/>
      </c>
      <c r="J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",99)),100,99)))</f>
        <v/>
      </c>
      <c r="K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",99)),199,99)))</f>
        <v/>
      </c>
      <c r="L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",99)),298,99)))</f>
        <v/>
      </c>
      <c r="M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",99)),397,99)))</f>
        <v/>
      </c>
      <c r="N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",99)),496,99)))</f>
        <v/>
      </c>
      <c r="O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",99)),595,99)))</f>
        <v/>
      </c>
      <c r="P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",99)),694,99)))</f>
        <v/>
      </c>
      <c r="Q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",99)),793,99)))</f>
        <v/>
      </c>
      <c r="R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",99)),892,99)))</f>
        <v/>
      </c>
      <c r="S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",99)),991,99)))</f>
        <v/>
      </c>
      <c r="T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",99)),1090,99)))</f>
        <v/>
      </c>
      <c r="U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",99)),1189,99)))</f>
        <v/>
      </c>
      <c r="V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",99)),1288,99)))</f>
        <v/>
      </c>
      <c r="W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",99)),1387,99)))</f>
        <v/>
      </c>
      <c r="X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",99)),1486,99)))</f>
        <v/>
      </c>
      <c r="Y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",99)),1585,99)))</f>
        <v/>
      </c>
      <c r="Z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",99)),1684,99)))</f>
        <v/>
      </c>
      <c r="AA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",99)),1783,99)))</f>
        <v/>
      </c>
      <c r="AB270" s="1">
        <f>IF($B270="","",TRIM(MID(SUBSTITUTE(TRIM(SUBSTITUTE(SUBSTITUTE(SUBSTITUTE(SUBSTITUTE(SUBSTITUTE(SUBSTITUTE(SUBSTITUTE(SUBSTITUTE(SUBSTITUTE(SUBSTITUTE(SUBSTITUTE(SUBSTITUTE(SUBSTITUTE(SUBSTITUTE(TRIM($B270&amp;""),CHAR(10),"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",REPT(" ",99)),1882,99)))</f>
        <v/>
      </c>
    </row>
    <row r="271" hidden="1" ht="14.25" customHeight="1">
      <c r="A271" s="4">
        <f>IF(OR($B271="",$C271=""),"",IFERROR(INDEX('5_ACOMPANHAMENTO'!$A$3:$A$4922,MATCH(1,INDEX(('5_ACOMPANHAMENTO'!$AD$3:$AD$4922=TRIM($C271&amp;""))*('5_ACOMPANHAMENTO'!$AC$3:$AC$4922&lt;&gt;"")*((((I271&lt;&gt;"")*ISNUMBER(SEARCH("|"&amp;I271&amp;"|",'5_ACOMPANHAMENTO'!$AC$3:$AC$4922)))+((J271&lt;&gt;"")*ISNUMBER(SEARCH("|"&amp;J271&amp;"|",'5_ACOMPANHAMENTO'!$AC$3:$AC$4922)))+((K271&lt;&gt;"")*ISNUMBER(SEARCH("|"&amp;K271&amp;"|",'5_ACOMPANHAMENTO'!$AC$3:$AC$4922)))+((L271&lt;&gt;"")*ISNUMBER(SEARCH("|"&amp;L271&amp;"|",'5_ACOMPANHAMENTO'!$AC$3:$AC$4922)))+((M271&lt;&gt;"")*ISNUMBER(SEARCH("|"&amp;M271&amp;"|",'5_ACOMPANHAMENTO'!$AC$3:$AC$4922)))+((N271&lt;&gt;"")*ISNUMBER(SEARCH("|"&amp;N271&amp;"|",'5_ACOMPANHAMENTO'!$AC$3:$AC$4922)))+((O271&lt;&gt;"")*ISNUMBER(SEARCH("|"&amp;O271&amp;"|",'5_ACOMPANHAMENTO'!$AC$3:$AC$4922)))+((P271&lt;&gt;"")*ISNUMBER(SEARCH("|"&amp;P271&amp;"|",'5_ACOMPANHAMENTO'!$AC$3:$AC$4922)))+((Q271&lt;&gt;"")*ISNUMBER(SEARCH("|"&amp;Q271&amp;"|",'5_ACOMPANHAMENTO'!$AC$3:$AC$4922)))+((R271&lt;&gt;"")*ISNUMBER(SEARCH("|"&amp;R271&amp;"|",'5_ACOMPANHAMENTO'!$AC$3:$AC$4922)))+((S271&lt;&gt;"")*ISNUMBER(SEARCH("|"&amp;S271&amp;"|",'5_ACOMPANHAMENTO'!$AC$3:$AC$4922)))+((T271&lt;&gt;"")*ISNUMBER(SEARCH("|"&amp;T271&amp;"|",'5_ACOMPANHAMENTO'!$AC$3:$AC$4922)))+((U271&lt;&gt;"")*ISNUMBER(SEARCH("|"&amp;U271&amp;"|",'5_ACOMPANHAMENTO'!$AC$3:$AC$4922)))+((V271&lt;&gt;"")*ISNUMBER(SEARCH("|"&amp;V271&amp;"|",'5_ACOMPANHAMENTO'!$AC$3:$AC$4922)))+((W271&lt;&gt;"")*ISNUMBER(SEARCH("|"&amp;W271&amp;"|",'5_ACOMPANHAMENTO'!$AC$3:$AC$4922)))+((X271&lt;&gt;"")*ISNUMBER(SEARCH("|"&amp;X271&amp;"|",'5_ACOMPANHAMENTO'!$AC$3:$AC$4922)))+((Y271&lt;&gt;"")*ISNUMBER(SEARCH("|"&amp;Y271&amp;"|",'5_ACOMPANHAMENTO'!$AC$3:$AC$4922)))+((Z271&lt;&gt;"")*ISNUMBER(SEARCH("|"&amp;Z271&amp;"|",'5_ACOMPANHAMENTO'!$AC$3:$AC$4922)))+((AA271&lt;&gt;"")*ISNUMBER(SEARCH("|"&amp;AA271&amp;"|",'5_ACOMPANHAMENTO'!$AC$3:$AC$4922)))+((AB271&lt;&gt;"")*ISNUMBER(SEARCH("|"&amp;AB271&amp;"|",'5_ACOMPANHAMENTO'!$AC$3:$AC$4922))))&gt;0),0),0)),""))</f>
        <v/>
      </c>
      <c r="B271" s="1" t="n">
        <v>10180.10148</v>
      </c>
      <c r="C271" s="27" t="inlineStr">
        <is>
          <t>USINAGEM</t>
        </is>
      </c>
      <c r="D271" s="4">
        <f>IF(OR($B271="",$C271=""),"",IFERROR(SUMPRODUCT(--(('5_ACOMPANHAMENTO'!$AD$3:$AD$4922=TRIM($C271&amp;""))*('5_ACOMPANHAMENTO'!$AC$3:$AC$4922&lt;&gt;"")*((((I271&lt;&gt;"")*ISNUMBER(SEARCH("|"&amp;I271&amp;"|",'5_ACOMPANHAMENTO'!$AC$3:$AC$4922)))+((J271&lt;&gt;"")*ISNUMBER(SEARCH("|"&amp;J271&amp;"|",'5_ACOMPANHAMENTO'!$AC$3:$AC$4922)))+((K271&lt;&gt;"")*ISNUMBER(SEARCH("|"&amp;K271&amp;"|",'5_ACOMPANHAMENTO'!$AC$3:$AC$4922)))+((L271&lt;&gt;"")*ISNUMBER(SEARCH("|"&amp;L271&amp;"|",'5_ACOMPANHAMENTO'!$AC$3:$AC$4922)))+((M271&lt;&gt;"")*ISNUMBER(SEARCH("|"&amp;M271&amp;"|",'5_ACOMPANHAMENTO'!$AC$3:$AC$4922)))+((N271&lt;&gt;"")*ISNUMBER(SEARCH("|"&amp;N271&amp;"|",'5_ACOMPANHAMENTO'!$AC$3:$AC$4922)))+((O271&lt;&gt;"")*ISNUMBER(SEARCH("|"&amp;O271&amp;"|",'5_ACOMPANHAMENTO'!$AC$3:$AC$4922)))+((P271&lt;&gt;"")*ISNUMBER(SEARCH("|"&amp;P271&amp;"|",'5_ACOMPANHAMENTO'!$AC$3:$AC$4922)))+((Q271&lt;&gt;"")*ISNUMBER(SEARCH("|"&amp;Q271&amp;"|",'5_ACOMPANHAMENTO'!$AC$3:$AC$4922)))+((R271&lt;&gt;"")*ISNUMBER(SEARCH("|"&amp;R271&amp;"|",'5_ACOMPANHAMENTO'!$AC$3:$AC$4922)))+((S271&lt;&gt;"")*ISNUMBER(SEARCH("|"&amp;S271&amp;"|",'5_ACOMPANHAMENTO'!$AC$3:$AC$4922)))+((T271&lt;&gt;"")*ISNUMBER(SEARCH("|"&amp;T271&amp;"|",'5_ACOMPANHAMENTO'!$AC$3:$AC$4922)))+((U271&lt;&gt;"")*ISNUMBER(SEARCH("|"&amp;U271&amp;"|",'5_ACOMPANHAMENTO'!$AC$3:$AC$4922)))+((V271&lt;&gt;"")*ISNUMBER(SEARCH("|"&amp;V271&amp;"|",'5_ACOMPANHAMENTO'!$AC$3:$AC$4922)))+((W271&lt;&gt;"")*ISNUMBER(SEARCH("|"&amp;W271&amp;"|",'5_ACOMPANHAMENTO'!$AC$3:$AC$4922)))+((X271&lt;&gt;"")*ISNUMBER(SEARCH("|"&amp;X271&amp;"|",'5_ACOMPANHAMENTO'!$AC$3:$AC$4922)))+((Y271&lt;&gt;"")*ISNUMBER(SEARCH("|"&amp;Y271&amp;"|",'5_ACOMPANHAMENTO'!$AC$3:$AC$4922)))+((Z271&lt;&gt;"")*ISNUMBER(SEARCH("|"&amp;Z271&amp;"|",'5_ACOMPANHAMENTO'!$AC$3:$AC$4922)))+((AA271&lt;&gt;"")*ISNUMBER(SEARCH("|"&amp;AA271&amp;"|",'5_ACOMPANHAMENTO'!$AC$3:$AC$4922)))+((AB271&lt;&gt;"")*ISNUMBER(SEARCH("|"&amp;AB271&amp;"|",'5_ACOMPANHAMENTO'!$AC$3:$AC$4922))))&gt;0)),'5_ACOMPANHAMENTO'!$J$3:$J$4922),0))</f>
        <v/>
      </c>
      <c r="E271" s="4">
        <f>IF(G271=0,"FINALIZADO",IF(TODAY()&gt;A271,"ATRASADO "&amp;TODAY()-A271&amp;" DIAS","ADIANTADO "&amp;A271-TODAY()&amp;" DIAS"))</f>
        <v/>
      </c>
      <c r="F271" s="7">
        <f>IF(OR($B271="",$C271=""),"",IFERROR(SUMPRODUCT(--(('5_ACOMPANHAMENTO'!$AD$3:$AD$4922=TRIM($C271&amp;""))*('5_ACOMPANHAMENTO'!$AC$3:$AC$4922&lt;&gt;"")*((((I271&lt;&gt;"")*ISNUMBER(SEARCH("|"&amp;I271&amp;"|",'5_ACOMPANHAMENTO'!$AC$3:$AC$4922)))+((J271&lt;&gt;"")*ISNUMBER(SEARCH("|"&amp;J271&amp;"|",'5_ACOMPANHAMENTO'!$AC$3:$AC$4922)))+((K271&lt;&gt;"")*ISNUMBER(SEARCH("|"&amp;K271&amp;"|",'5_ACOMPANHAMENTO'!$AC$3:$AC$4922)))+((L271&lt;&gt;"")*ISNUMBER(SEARCH("|"&amp;L271&amp;"|",'5_ACOMPANHAMENTO'!$AC$3:$AC$4922)))+((M271&lt;&gt;"")*ISNUMBER(SEARCH("|"&amp;M271&amp;"|",'5_ACOMPANHAMENTO'!$AC$3:$AC$4922)))+((N271&lt;&gt;"")*ISNUMBER(SEARCH("|"&amp;N271&amp;"|",'5_ACOMPANHAMENTO'!$AC$3:$AC$4922)))+((O271&lt;&gt;"")*ISNUMBER(SEARCH("|"&amp;O271&amp;"|",'5_ACOMPANHAMENTO'!$AC$3:$AC$4922)))+((P271&lt;&gt;"")*ISNUMBER(SEARCH("|"&amp;P271&amp;"|",'5_ACOMPANHAMENTO'!$AC$3:$AC$4922)))+((Q271&lt;&gt;"")*ISNUMBER(SEARCH("|"&amp;Q271&amp;"|",'5_ACOMPANHAMENTO'!$AC$3:$AC$4922)))+((R271&lt;&gt;"")*ISNUMBER(SEARCH("|"&amp;R271&amp;"|",'5_ACOMPANHAMENTO'!$AC$3:$AC$4922)))+((S271&lt;&gt;"")*ISNUMBER(SEARCH("|"&amp;S271&amp;"|",'5_ACOMPANHAMENTO'!$AC$3:$AC$4922)))+((T271&lt;&gt;"")*ISNUMBER(SEARCH("|"&amp;T271&amp;"|",'5_ACOMPANHAMENTO'!$AC$3:$AC$4922)))+((U271&lt;&gt;"")*ISNUMBER(SEARCH("|"&amp;U271&amp;"|",'5_ACOMPANHAMENTO'!$AC$3:$AC$4922)))+((V271&lt;&gt;"")*ISNUMBER(SEARCH("|"&amp;V271&amp;"|",'5_ACOMPANHAMENTO'!$AC$3:$AC$4922)))+((W271&lt;&gt;"")*ISNUMBER(SEARCH("|"&amp;W271&amp;"|",'5_ACOMPANHAMENTO'!$AC$3:$AC$4922)))+((X271&lt;&gt;"")*ISNUMBER(SEARCH("|"&amp;X271&amp;"|",'5_ACOMPANHAMENTO'!$AC$3:$AC$4922)))+((Y271&lt;&gt;"")*ISNUMBER(SEARCH("|"&amp;Y271&amp;"|",'5_ACOMPANHAMENTO'!$AC$3:$AC$4922)))+((Z271&lt;&gt;"")*ISNUMBER(SEARCH("|"&amp;Z271&amp;"|",'5_ACOMPANHAMENTO'!$AC$3:$AC$4922)))+((AA271&lt;&gt;"")*ISNUMBER(SEARCH("|"&amp;AA271&amp;"|",'5_ACOMPANHAMENTO'!$AC$3:$AC$4922)))+((AB271&lt;&gt;"")*ISNUMBER(SEARCH("|"&amp;AB271&amp;"|",'5_ACOMPANHAMENTO'!$AC$3:$AC$4922))))&gt;0)),'5_ACOMPANHAMENTO'!$O$3:$O$4922),0))</f>
        <v/>
      </c>
      <c r="G271" s="7">
        <f>IF(OR($B271="",$C271=""),"",D271-F271)</f>
        <v/>
      </c>
      <c r="H271">
        <f>IF(OR($B271="",$C271=""),"",TRIM($B271&amp;"")&amp;"|"&amp;TRIM($C271&amp;""))</f>
        <v/>
      </c>
      <c r="I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",99)),1,99)))</f>
        <v/>
      </c>
      <c r="J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",99)),100,99)))</f>
        <v/>
      </c>
      <c r="K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",99)),199,99)))</f>
        <v/>
      </c>
      <c r="L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",99)),298,99)))</f>
        <v/>
      </c>
      <c r="M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",99)),397,99)))</f>
        <v/>
      </c>
      <c r="N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",99)),496,99)))</f>
        <v/>
      </c>
      <c r="O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",99)),595,99)))</f>
        <v/>
      </c>
      <c r="P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",99)),694,99)))</f>
        <v/>
      </c>
      <c r="Q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",99)),793,99)))</f>
        <v/>
      </c>
      <c r="R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",99)),892,99)))</f>
        <v/>
      </c>
      <c r="S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",99)),991,99)))</f>
        <v/>
      </c>
      <c r="T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",99)),1090,99)))</f>
        <v/>
      </c>
      <c r="U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",99)),1189,99)))</f>
        <v/>
      </c>
      <c r="V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",99)),1288,99)))</f>
        <v/>
      </c>
      <c r="W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",99)),1387,99)))</f>
        <v/>
      </c>
      <c r="X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",99)),1486,99)))</f>
        <v/>
      </c>
      <c r="Y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",99)),1585,99)))</f>
        <v/>
      </c>
      <c r="Z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",99)),1684,99)))</f>
        <v/>
      </c>
      <c r="AA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",99)),1783,99)))</f>
        <v/>
      </c>
      <c r="AB271" s="1">
        <f>IF($B271="","",TRIM(MID(SUBSTITUTE(TRIM(SUBSTITUTE(SUBSTITUTE(SUBSTITUTE(SUBSTITUTE(SUBSTITUTE(SUBSTITUTE(SUBSTITUTE(SUBSTITUTE(SUBSTITUTE(SUBSTITUTE(SUBSTITUTE(SUBSTITUTE(SUBSTITUTE(SUBSTITUTE(TRIM($B271&amp;""),CHAR(10),"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",REPT(" ",99)),1882,99)))</f>
        <v/>
      </c>
    </row>
    <row r="272" hidden="1" ht="14.25" customHeight="1">
      <c r="A272" s="4">
        <f>IF(OR($B272="",$C272=""),"",IFERROR(INDEX('5_ACOMPANHAMENTO'!$A$3:$A$4922,MATCH(1,INDEX(('5_ACOMPANHAMENTO'!$AD$3:$AD$4922=TRIM($C272&amp;""))*('5_ACOMPANHAMENTO'!$AC$3:$AC$4922&lt;&gt;"")*((((I272&lt;&gt;"")*ISNUMBER(SEARCH("|"&amp;I272&amp;"|",'5_ACOMPANHAMENTO'!$AC$3:$AC$4922)))+((J272&lt;&gt;"")*ISNUMBER(SEARCH("|"&amp;J272&amp;"|",'5_ACOMPANHAMENTO'!$AC$3:$AC$4922)))+((K272&lt;&gt;"")*ISNUMBER(SEARCH("|"&amp;K272&amp;"|",'5_ACOMPANHAMENTO'!$AC$3:$AC$4922)))+((L272&lt;&gt;"")*ISNUMBER(SEARCH("|"&amp;L272&amp;"|",'5_ACOMPANHAMENTO'!$AC$3:$AC$4922)))+((M272&lt;&gt;"")*ISNUMBER(SEARCH("|"&amp;M272&amp;"|",'5_ACOMPANHAMENTO'!$AC$3:$AC$4922)))+((N272&lt;&gt;"")*ISNUMBER(SEARCH("|"&amp;N272&amp;"|",'5_ACOMPANHAMENTO'!$AC$3:$AC$4922)))+((O272&lt;&gt;"")*ISNUMBER(SEARCH("|"&amp;O272&amp;"|",'5_ACOMPANHAMENTO'!$AC$3:$AC$4922)))+((P272&lt;&gt;"")*ISNUMBER(SEARCH("|"&amp;P272&amp;"|",'5_ACOMPANHAMENTO'!$AC$3:$AC$4922)))+((Q272&lt;&gt;"")*ISNUMBER(SEARCH("|"&amp;Q272&amp;"|",'5_ACOMPANHAMENTO'!$AC$3:$AC$4922)))+((R272&lt;&gt;"")*ISNUMBER(SEARCH("|"&amp;R272&amp;"|",'5_ACOMPANHAMENTO'!$AC$3:$AC$4922)))+((S272&lt;&gt;"")*ISNUMBER(SEARCH("|"&amp;S272&amp;"|",'5_ACOMPANHAMENTO'!$AC$3:$AC$4922)))+((T272&lt;&gt;"")*ISNUMBER(SEARCH("|"&amp;T272&amp;"|",'5_ACOMPANHAMENTO'!$AC$3:$AC$4922)))+((U272&lt;&gt;"")*ISNUMBER(SEARCH("|"&amp;U272&amp;"|",'5_ACOMPANHAMENTO'!$AC$3:$AC$4922)))+((V272&lt;&gt;"")*ISNUMBER(SEARCH("|"&amp;V272&amp;"|",'5_ACOMPANHAMENTO'!$AC$3:$AC$4922)))+((W272&lt;&gt;"")*ISNUMBER(SEARCH("|"&amp;W272&amp;"|",'5_ACOMPANHAMENTO'!$AC$3:$AC$4922)))+((X272&lt;&gt;"")*ISNUMBER(SEARCH("|"&amp;X272&amp;"|",'5_ACOMPANHAMENTO'!$AC$3:$AC$4922)))+((Y272&lt;&gt;"")*ISNUMBER(SEARCH("|"&amp;Y272&amp;"|",'5_ACOMPANHAMENTO'!$AC$3:$AC$4922)))+((Z272&lt;&gt;"")*ISNUMBER(SEARCH("|"&amp;Z272&amp;"|",'5_ACOMPANHAMENTO'!$AC$3:$AC$4922)))+((AA272&lt;&gt;"")*ISNUMBER(SEARCH("|"&amp;AA272&amp;"|",'5_ACOMPANHAMENTO'!$AC$3:$AC$4922)))+((AB272&lt;&gt;"")*ISNUMBER(SEARCH("|"&amp;AB272&amp;"|",'5_ACOMPANHAMENTO'!$AC$3:$AC$4922))))&gt;0),0),0)),""))</f>
        <v/>
      </c>
      <c r="B272" s="1" t="n">
        <v>10180.10148</v>
      </c>
      <c r="C272" s="27" t="inlineStr">
        <is>
          <t>USINAGEM</t>
        </is>
      </c>
      <c r="D272" s="4">
        <f>IF(OR($B272="",$C272=""),"",IFERROR(SUMPRODUCT(--(('5_ACOMPANHAMENTO'!$AD$3:$AD$4922=TRIM($C272&amp;""))*('5_ACOMPANHAMENTO'!$AC$3:$AC$4922&lt;&gt;"")*((((I272&lt;&gt;"")*ISNUMBER(SEARCH("|"&amp;I272&amp;"|",'5_ACOMPANHAMENTO'!$AC$3:$AC$4922)))+((J272&lt;&gt;"")*ISNUMBER(SEARCH("|"&amp;J272&amp;"|",'5_ACOMPANHAMENTO'!$AC$3:$AC$4922)))+((K272&lt;&gt;"")*ISNUMBER(SEARCH("|"&amp;K272&amp;"|",'5_ACOMPANHAMENTO'!$AC$3:$AC$4922)))+((L272&lt;&gt;"")*ISNUMBER(SEARCH("|"&amp;L272&amp;"|",'5_ACOMPANHAMENTO'!$AC$3:$AC$4922)))+((M272&lt;&gt;"")*ISNUMBER(SEARCH("|"&amp;M272&amp;"|",'5_ACOMPANHAMENTO'!$AC$3:$AC$4922)))+((N272&lt;&gt;"")*ISNUMBER(SEARCH("|"&amp;N272&amp;"|",'5_ACOMPANHAMENTO'!$AC$3:$AC$4922)))+((O272&lt;&gt;"")*ISNUMBER(SEARCH("|"&amp;O272&amp;"|",'5_ACOMPANHAMENTO'!$AC$3:$AC$4922)))+((P272&lt;&gt;"")*ISNUMBER(SEARCH("|"&amp;P272&amp;"|",'5_ACOMPANHAMENTO'!$AC$3:$AC$4922)))+((Q272&lt;&gt;"")*ISNUMBER(SEARCH("|"&amp;Q272&amp;"|",'5_ACOMPANHAMENTO'!$AC$3:$AC$4922)))+((R272&lt;&gt;"")*ISNUMBER(SEARCH("|"&amp;R272&amp;"|",'5_ACOMPANHAMENTO'!$AC$3:$AC$4922)))+((S272&lt;&gt;"")*ISNUMBER(SEARCH("|"&amp;S272&amp;"|",'5_ACOMPANHAMENTO'!$AC$3:$AC$4922)))+((T272&lt;&gt;"")*ISNUMBER(SEARCH("|"&amp;T272&amp;"|",'5_ACOMPANHAMENTO'!$AC$3:$AC$4922)))+((U272&lt;&gt;"")*ISNUMBER(SEARCH("|"&amp;U272&amp;"|",'5_ACOMPANHAMENTO'!$AC$3:$AC$4922)))+((V272&lt;&gt;"")*ISNUMBER(SEARCH("|"&amp;V272&amp;"|",'5_ACOMPANHAMENTO'!$AC$3:$AC$4922)))+((W272&lt;&gt;"")*ISNUMBER(SEARCH("|"&amp;W272&amp;"|",'5_ACOMPANHAMENTO'!$AC$3:$AC$4922)))+((X272&lt;&gt;"")*ISNUMBER(SEARCH("|"&amp;X272&amp;"|",'5_ACOMPANHAMENTO'!$AC$3:$AC$4922)))+((Y272&lt;&gt;"")*ISNUMBER(SEARCH("|"&amp;Y272&amp;"|",'5_ACOMPANHAMENTO'!$AC$3:$AC$4922)))+((Z272&lt;&gt;"")*ISNUMBER(SEARCH("|"&amp;Z272&amp;"|",'5_ACOMPANHAMENTO'!$AC$3:$AC$4922)))+((AA272&lt;&gt;"")*ISNUMBER(SEARCH("|"&amp;AA272&amp;"|",'5_ACOMPANHAMENTO'!$AC$3:$AC$4922)))+((AB272&lt;&gt;"")*ISNUMBER(SEARCH("|"&amp;AB272&amp;"|",'5_ACOMPANHAMENTO'!$AC$3:$AC$4922))))&gt;0)),'5_ACOMPANHAMENTO'!$J$3:$J$4922),0))</f>
        <v/>
      </c>
      <c r="E272" s="4">
        <f>IF(G272=0,"FINALIZADO",IF(TODAY()&gt;A272,"ATRASADO "&amp;TODAY()-A272&amp;" DIAS","ADIANTADO "&amp;A272-TODAY()&amp;" DIAS"))</f>
        <v/>
      </c>
      <c r="F272" s="7">
        <f>IF(OR($B272="",$C272=""),"",IFERROR(SUMPRODUCT(--(('5_ACOMPANHAMENTO'!$AD$3:$AD$4922=TRIM($C272&amp;""))*('5_ACOMPANHAMENTO'!$AC$3:$AC$4922&lt;&gt;"")*((((I272&lt;&gt;"")*ISNUMBER(SEARCH("|"&amp;I272&amp;"|",'5_ACOMPANHAMENTO'!$AC$3:$AC$4922)))+((J272&lt;&gt;"")*ISNUMBER(SEARCH("|"&amp;J272&amp;"|",'5_ACOMPANHAMENTO'!$AC$3:$AC$4922)))+((K272&lt;&gt;"")*ISNUMBER(SEARCH("|"&amp;K272&amp;"|",'5_ACOMPANHAMENTO'!$AC$3:$AC$4922)))+((L272&lt;&gt;"")*ISNUMBER(SEARCH("|"&amp;L272&amp;"|",'5_ACOMPANHAMENTO'!$AC$3:$AC$4922)))+((M272&lt;&gt;"")*ISNUMBER(SEARCH("|"&amp;M272&amp;"|",'5_ACOMPANHAMENTO'!$AC$3:$AC$4922)))+((N272&lt;&gt;"")*ISNUMBER(SEARCH("|"&amp;N272&amp;"|",'5_ACOMPANHAMENTO'!$AC$3:$AC$4922)))+((O272&lt;&gt;"")*ISNUMBER(SEARCH("|"&amp;O272&amp;"|",'5_ACOMPANHAMENTO'!$AC$3:$AC$4922)))+((P272&lt;&gt;"")*ISNUMBER(SEARCH("|"&amp;P272&amp;"|",'5_ACOMPANHAMENTO'!$AC$3:$AC$4922)))+((Q272&lt;&gt;"")*ISNUMBER(SEARCH("|"&amp;Q272&amp;"|",'5_ACOMPANHAMENTO'!$AC$3:$AC$4922)))+((R272&lt;&gt;"")*ISNUMBER(SEARCH("|"&amp;R272&amp;"|",'5_ACOMPANHAMENTO'!$AC$3:$AC$4922)))+((S272&lt;&gt;"")*ISNUMBER(SEARCH("|"&amp;S272&amp;"|",'5_ACOMPANHAMENTO'!$AC$3:$AC$4922)))+((T272&lt;&gt;"")*ISNUMBER(SEARCH("|"&amp;T272&amp;"|",'5_ACOMPANHAMENTO'!$AC$3:$AC$4922)))+((U272&lt;&gt;"")*ISNUMBER(SEARCH("|"&amp;U272&amp;"|",'5_ACOMPANHAMENTO'!$AC$3:$AC$4922)))+((V272&lt;&gt;"")*ISNUMBER(SEARCH("|"&amp;V272&amp;"|",'5_ACOMPANHAMENTO'!$AC$3:$AC$4922)))+((W272&lt;&gt;"")*ISNUMBER(SEARCH("|"&amp;W272&amp;"|",'5_ACOMPANHAMENTO'!$AC$3:$AC$4922)))+((X272&lt;&gt;"")*ISNUMBER(SEARCH("|"&amp;X272&amp;"|",'5_ACOMPANHAMENTO'!$AC$3:$AC$4922)))+((Y272&lt;&gt;"")*ISNUMBER(SEARCH("|"&amp;Y272&amp;"|",'5_ACOMPANHAMENTO'!$AC$3:$AC$4922)))+((Z272&lt;&gt;"")*ISNUMBER(SEARCH("|"&amp;Z272&amp;"|",'5_ACOMPANHAMENTO'!$AC$3:$AC$4922)))+((AA272&lt;&gt;"")*ISNUMBER(SEARCH("|"&amp;AA272&amp;"|",'5_ACOMPANHAMENTO'!$AC$3:$AC$4922)))+((AB272&lt;&gt;"")*ISNUMBER(SEARCH("|"&amp;AB272&amp;"|",'5_ACOMPANHAMENTO'!$AC$3:$AC$4922))))&gt;0)),'5_ACOMPANHAMENTO'!$O$3:$O$4922),0))</f>
        <v/>
      </c>
      <c r="G272" s="7">
        <f>IF(OR($B272="",$C272=""),"",D272-F272)</f>
        <v/>
      </c>
      <c r="H272">
        <f>IF(OR($B272="",$C272=""),"",TRIM($B272&amp;"")&amp;"|"&amp;TRIM($C272&amp;""))</f>
        <v/>
      </c>
      <c r="I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",99)),1,99)))</f>
        <v/>
      </c>
      <c r="J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",99)),100,99)))</f>
        <v/>
      </c>
      <c r="K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",99)),199,99)))</f>
        <v/>
      </c>
      <c r="L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",99)),298,99)))</f>
        <v/>
      </c>
      <c r="M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",99)),397,99)))</f>
        <v/>
      </c>
      <c r="N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",99)),496,99)))</f>
        <v/>
      </c>
      <c r="O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",99)),595,99)))</f>
        <v/>
      </c>
      <c r="P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",99)),694,99)))</f>
        <v/>
      </c>
      <c r="Q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",99)),793,99)))</f>
        <v/>
      </c>
      <c r="R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",99)),892,99)))</f>
        <v/>
      </c>
      <c r="S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",99)),991,99)))</f>
        <v/>
      </c>
      <c r="T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",99)),1090,99)))</f>
        <v/>
      </c>
      <c r="U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",99)),1189,99)))</f>
        <v/>
      </c>
      <c r="V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",99)),1288,99)))</f>
        <v/>
      </c>
      <c r="W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",99)),1387,99)))</f>
        <v/>
      </c>
      <c r="X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",99)),1486,99)))</f>
        <v/>
      </c>
      <c r="Y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",99)),1585,99)))</f>
        <v/>
      </c>
      <c r="Z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",99)),1684,99)))</f>
        <v/>
      </c>
      <c r="AA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",99)),1783,99)))</f>
        <v/>
      </c>
      <c r="AB272" s="1">
        <f>IF($B272="","",TRIM(MID(SUBSTITUTE(TRIM(SUBSTITUTE(SUBSTITUTE(SUBSTITUTE(SUBSTITUTE(SUBSTITUTE(SUBSTITUTE(SUBSTITUTE(SUBSTITUTE(SUBSTITUTE(SUBSTITUTE(SUBSTITUTE(SUBSTITUTE(SUBSTITUTE(SUBSTITUTE(TRIM($B272&amp;""),CHAR(10),"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",REPT(" ",99)),1882,99)))</f>
        <v/>
      </c>
    </row>
    <row r="273" hidden="1" ht="14.25" customHeight="1">
      <c r="A273" s="4">
        <f>IF(OR($B273="",$C273=""),"",IFERROR(INDEX('5_ACOMPANHAMENTO'!$A$3:$A$4922,MATCH(1,INDEX(('5_ACOMPANHAMENTO'!$AD$3:$AD$4922=TRIM($C273&amp;""))*('5_ACOMPANHAMENTO'!$AC$3:$AC$4922&lt;&gt;"")*((((I273&lt;&gt;"")*ISNUMBER(SEARCH("|"&amp;I273&amp;"|",'5_ACOMPANHAMENTO'!$AC$3:$AC$4922)))+((J273&lt;&gt;"")*ISNUMBER(SEARCH("|"&amp;J273&amp;"|",'5_ACOMPANHAMENTO'!$AC$3:$AC$4922)))+((K273&lt;&gt;"")*ISNUMBER(SEARCH("|"&amp;K273&amp;"|",'5_ACOMPANHAMENTO'!$AC$3:$AC$4922)))+((L273&lt;&gt;"")*ISNUMBER(SEARCH("|"&amp;L273&amp;"|",'5_ACOMPANHAMENTO'!$AC$3:$AC$4922)))+((M273&lt;&gt;"")*ISNUMBER(SEARCH("|"&amp;M273&amp;"|",'5_ACOMPANHAMENTO'!$AC$3:$AC$4922)))+((N273&lt;&gt;"")*ISNUMBER(SEARCH("|"&amp;N273&amp;"|",'5_ACOMPANHAMENTO'!$AC$3:$AC$4922)))+((O273&lt;&gt;"")*ISNUMBER(SEARCH("|"&amp;O273&amp;"|",'5_ACOMPANHAMENTO'!$AC$3:$AC$4922)))+((P273&lt;&gt;"")*ISNUMBER(SEARCH("|"&amp;P273&amp;"|",'5_ACOMPANHAMENTO'!$AC$3:$AC$4922)))+((Q273&lt;&gt;"")*ISNUMBER(SEARCH("|"&amp;Q273&amp;"|",'5_ACOMPANHAMENTO'!$AC$3:$AC$4922)))+((R273&lt;&gt;"")*ISNUMBER(SEARCH("|"&amp;R273&amp;"|",'5_ACOMPANHAMENTO'!$AC$3:$AC$4922)))+((S273&lt;&gt;"")*ISNUMBER(SEARCH("|"&amp;S273&amp;"|",'5_ACOMPANHAMENTO'!$AC$3:$AC$4922)))+((T273&lt;&gt;"")*ISNUMBER(SEARCH("|"&amp;T273&amp;"|",'5_ACOMPANHAMENTO'!$AC$3:$AC$4922)))+((U273&lt;&gt;"")*ISNUMBER(SEARCH("|"&amp;U273&amp;"|",'5_ACOMPANHAMENTO'!$AC$3:$AC$4922)))+((V273&lt;&gt;"")*ISNUMBER(SEARCH("|"&amp;V273&amp;"|",'5_ACOMPANHAMENTO'!$AC$3:$AC$4922)))+((W273&lt;&gt;"")*ISNUMBER(SEARCH("|"&amp;W273&amp;"|",'5_ACOMPANHAMENTO'!$AC$3:$AC$4922)))+((X273&lt;&gt;"")*ISNUMBER(SEARCH("|"&amp;X273&amp;"|",'5_ACOMPANHAMENTO'!$AC$3:$AC$4922)))+((Y273&lt;&gt;"")*ISNUMBER(SEARCH("|"&amp;Y273&amp;"|",'5_ACOMPANHAMENTO'!$AC$3:$AC$4922)))+((Z273&lt;&gt;"")*ISNUMBER(SEARCH("|"&amp;Z273&amp;"|",'5_ACOMPANHAMENTO'!$AC$3:$AC$4922)))+((AA273&lt;&gt;"")*ISNUMBER(SEARCH("|"&amp;AA273&amp;"|",'5_ACOMPANHAMENTO'!$AC$3:$AC$4922)))+((AB273&lt;&gt;"")*ISNUMBER(SEARCH("|"&amp;AB273&amp;"|",'5_ACOMPANHAMENTO'!$AC$3:$AC$4922))))&gt;0),0),0)),""))</f>
        <v/>
      </c>
      <c r="B273" s="1" t="n">
        <v>10149</v>
      </c>
      <c r="C273" s="1" t="inlineStr">
        <is>
          <t>VIDRO</t>
        </is>
      </c>
      <c r="D273" s="4">
        <f>IF(OR($B273="",$C273=""),"",IFERROR(SUMPRODUCT(--(('5_ACOMPANHAMENTO'!$AD$3:$AD$4922=TRIM($C273&amp;""))*('5_ACOMPANHAMENTO'!$AC$3:$AC$4922&lt;&gt;"")*((((I273&lt;&gt;"")*ISNUMBER(SEARCH("|"&amp;I273&amp;"|",'5_ACOMPANHAMENTO'!$AC$3:$AC$4922)))+((J273&lt;&gt;"")*ISNUMBER(SEARCH("|"&amp;J273&amp;"|",'5_ACOMPANHAMENTO'!$AC$3:$AC$4922)))+((K273&lt;&gt;"")*ISNUMBER(SEARCH("|"&amp;K273&amp;"|",'5_ACOMPANHAMENTO'!$AC$3:$AC$4922)))+((L273&lt;&gt;"")*ISNUMBER(SEARCH("|"&amp;L273&amp;"|",'5_ACOMPANHAMENTO'!$AC$3:$AC$4922)))+((M273&lt;&gt;"")*ISNUMBER(SEARCH("|"&amp;M273&amp;"|",'5_ACOMPANHAMENTO'!$AC$3:$AC$4922)))+((N273&lt;&gt;"")*ISNUMBER(SEARCH("|"&amp;N273&amp;"|",'5_ACOMPANHAMENTO'!$AC$3:$AC$4922)))+((O273&lt;&gt;"")*ISNUMBER(SEARCH("|"&amp;O273&amp;"|",'5_ACOMPANHAMENTO'!$AC$3:$AC$4922)))+((P273&lt;&gt;"")*ISNUMBER(SEARCH("|"&amp;P273&amp;"|",'5_ACOMPANHAMENTO'!$AC$3:$AC$4922)))+((Q273&lt;&gt;"")*ISNUMBER(SEARCH("|"&amp;Q273&amp;"|",'5_ACOMPANHAMENTO'!$AC$3:$AC$4922)))+((R273&lt;&gt;"")*ISNUMBER(SEARCH("|"&amp;R273&amp;"|",'5_ACOMPANHAMENTO'!$AC$3:$AC$4922)))+((S273&lt;&gt;"")*ISNUMBER(SEARCH("|"&amp;S273&amp;"|",'5_ACOMPANHAMENTO'!$AC$3:$AC$4922)))+((T273&lt;&gt;"")*ISNUMBER(SEARCH("|"&amp;T273&amp;"|",'5_ACOMPANHAMENTO'!$AC$3:$AC$4922)))+((U273&lt;&gt;"")*ISNUMBER(SEARCH("|"&amp;U273&amp;"|",'5_ACOMPANHAMENTO'!$AC$3:$AC$4922)))+((V273&lt;&gt;"")*ISNUMBER(SEARCH("|"&amp;V273&amp;"|",'5_ACOMPANHAMENTO'!$AC$3:$AC$4922)))+((W273&lt;&gt;"")*ISNUMBER(SEARCH("|"&amp;W273&amp;"|",'5_ACOMPANHAMENTO'!$AC$3:$AC$4922)))+((X273&lt;&gt;"")*ISNUMBER(SEARCH("|"&amp;X273&amp;"|",'5_ACOMPANHAMENTO'!$AC$3:$AC$4922)))+((Y273&lt;&gt;"")*ISNUMBER(SEARCH("|"&amp;Y273&amp;"|",'5_ACOMPANHAMENTO'!$AC$3:$AC$4922)))+((Z273&lt;&gt;"")*ISNUMBER(SEARCH("|"&amp;Z273&amp;"|",'5_ACOMPANHAMENTO'!$AC$3:$AC$4922)))+((AA273&lt;&gt;"")*ISNUMBER(SEARCH("|"&amp;AA273&amp;"|",'5_ACOMPANHAMENTO'!$AC$3:$AC$4922)))+((AB273&lt;&gt;"")*ISNUMBER(SEARCH("|"&amp;AB273&amp;"|",'5_ACOMPANHAMENTO'!$AC$3:$AC$4922))))&gt;0)),'5_ACOMPANHAMENTO'!$J$3:$J$4922),0))</f>
        <v/>
      </c>
      <c r="E273" s="4">
        <f>IF(G273=0,"FINALIZADO",IF(TODAY()&gt;A273,"ATRASADO "&amp;TODAY()-A273&amp;" DIAS","ADIANTADO "&amp;A273-TODAY()&amp;" DIAS"))</f>
        <v/>
      </c>
      <c r="F273" s="7">
        <f>IF(OR($B273="",$C273=""),"",IFERROR(SUMPRODUCT(--(('5_ACOMPANHAMENTO'!$AD$3:$AD$4922=TRIM($C273&amp;""))*('5_ACOMPANHAMENTO'!$AC$3:$AC$4922&lt;&gt;"")*((((I273&lt;&gt;"")*ISNUMBER(SEARCH("|"&amp;I273&amp;"|",'5_ACOMPANHAMENTO'!$AC$3:$AC$4922)))+((J273&lt;&gt;"")*ISNUMBER(SEARCH("|"&amp;J273&amp;"|",'5_ACOMPANHAMENTO'!$AC$3:$AC$4922)))+((K273&lt;&gt;"")*ISNUMBER(SEARCH("|"&amp;K273&amp;"|",'5_ACOMPANHAMENTO'!$AC$3:$AC$4922)))+((L273&lt;&gt;"")*ISNUMBER(SEARCH("|"&amp;L273&amp;"|",'5_ACOMPANHAMENTO'!$AC$3:$AC$4922)))+((M273&lt;&gt;"")*ISNUMBER(SEARCH("|"&amp;M273&amp;"|",'5_ACOMPANHAMENTO'!$AC$3:$AC$4922)))+((N273&lt;&gt;"")*ISNUMBER(SEARCH("|"&amp;N273&amp;"|",'5_ACOMPANHAMENTO'!$AC$3:$AC$4922)))+((O273&lt;&gt;"")*ISNUMBER(SEARCH("|"&amp;O273&amp;"|",'5_ACOMPANHAMENTO'!$AC$3:$AC$4922)))+((P273&lt;&gt;"")*ISNUMBER(SEARCH("|"&amp;P273&amp;"|",'5_ACOMPANHAMENTO'!$AC$3:$AC$4922)))+((Q273&lt;&gt;"")*ISNUMBER(SEARCH("|"&amp;Q273&amp;"|",'5_ACOMPANHAMENTO'!$AC$3:$AC$4922)))+((R273&lt;&gt;"")*ISNUMBER(SEARCH("|"&amp;R273&amp;"|",'5_ACOMPANHAMENTO'!$AC$3:$AC$4922)))+((S273&lt;&gt;"")*ISNUMBER(SEARCH("|"&amp;S273&amp;"|",'5_ACOMPANHAMENTO'!$AC$3:$AC$4922)))+((T273&lt;&gt;"")*ISNUMBER(SEARCH("|"&amp;T273&amp;"|",'5_ACOMPANHAMENTO'!$AC$3:$AC$4922)))+((U273&lt;&gt;"")*ISNUMBER(SEARCH("|"&amp;U273&amp;"|",'5_ACOMPANHAMENTO'!$AC$3:$AC$4922)))+((V273&lt;&gt;"")*ISNUMBER(SEARCH("|"&amp;V273&amp;"|",'5_ACOMPANHAMENTO'!$AC$3:$AC$4922)))+((W273&lt;&gt;"")*ISNUMBER(SEARCH("|"&amp;W273&amp;"|",'5_ACOMPANHAMENTO'!$AC$3:$AC$4922)))+((X273&lt;&gt;"")*ISNUMBER(SEARCH("|"&amp;X273&amp;"|",'5_ACOMPANHAMENTO'!$AC$3:$AC$4922)))+((Y273&lt;&gt;"")*ISNUMBER(SEARCH("|"&amp;Y273&amp;"|",'5_ACOMPANHAMENTO'!$AC$3:$AC$4922)))+((Z273&lt;&gt;"")*ISNUMBER(SEARCH("|"&amp;Z273&amp;"|",'5_ACOMPANHAMENTO'!$AC$3:$AC$4922)))+((AA273&lt;&gt;"")*ISNUMBER(SEARCH("|"&amp;AA273&amp;"|",'5_ACOMPANHAMENTO'!$AC$3:$AC$4922)))+((AB273&lt;&gt;"")*ISNUMBER(SEARCH("|"&amp;AB273&amp;"|",'5_ACOMPANHAMENTO'!$AC$3:$AC$4922))))&gt;0)),'5_ACOMPANHAMENTO'!$O$3:$O$4922),0))</f>
        <v/>
      </c>
      <c r="G273" s="7">
        <f>IF(OR($B273="",$C273=""),"",D273-F273)</f>
        <v/>
      </c>
      <c r="H273">
        <f>IF(OR($B273="",$C273=""),"",TRIM($B273&amp;"")&amp;"|"&amp;TRIM($C273&amp;""))</f>
        <v/>
      </c>
      <c r="I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",99)),1,99)))</f>
        <v/>
      </c>
      <c r="J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",99)),100,99)))</f>
        <v/>
      </c>
      <c r="K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",99)),199,99)))</f>
        <v/>
      </c>
      <c r="L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",99)),298,99)))</f>
        <v/>
      </c>
      <c r="M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",99)),397,99)))</f>
        <v/>
      </c>
      <c r="N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",99)),496,99)))</f>
        <v/>
      </c>
      <c r="O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",99)),595,99)))</f>
        <v/>
      </c>
      <c r="P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",99)),694,99)))</f>
        <v/>
      </c>
      <c r="Q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",99)),793,99)))</f>
        <v/>
      </c>
      <c r="R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",99)),892,99)))</f>
        <v/>
      </c>
      <c r="S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",99)),991,99)))</f>
        <v/>
      </c>
      <c r="T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",99)),1090,99)))</f>
        <v/>
      </c>
      <c r="U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",99)),1189,99)))</f>
        <v/>
      </c>
      <c r="V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",99)),1288,99)))</f>
        <v/>
      </c>
      <c r="W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",99)),1387,99)))</f>
        <v/>
      </c>
      <c r="X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",99)),1486,99)))</f>
        <v/>
      </c>
      <c r="Y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",99)),1585,99)))</f>
        <v/>
      </c>
      <c r="Z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",99)),1684,99)))</f>
        <v/>
      </c>
      <c r="AA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",99)),1783,99)))</f>
        <v/>
      </c>
      <c r="AB273" s="1">
        <f>IF($B273="","",TRIM(MID(SUBSTITUTE(TRIM(SUBSTITUTE(SUBSTITUTE(SUBSTITUTE(SUBSTITUTE(SUBSTITUTE(SUBSTITUTE(SUBSTITUTE(SUBSTITUTE(SUBSTITUTE(SUBSTITUTE(SUBSTITUTE(SUBSTITUTE(SUBSTITUTE(SUBSTITUTE(TRIM($B273&amp;""),CHAR(10),"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",REPT(" ",99)),1882,99)))</f>
        <v/>
      </c>
    </row>
    <row r="274" hidden="1" ht="14.25" customHeight="1">
      <c r="A274" s="4">
        <f>IF(OR($B274="",$C274=""),"",IFERROR(INDEX('5_ACOMPANHAMENTO'!$A$3:$A$4922,MATCH(1,INDEX(('5_ACOMPANHAMENTO'!$AD$3:$AD$4922=TRIM($C274&amp;""))*('5_ACOMPANHAMENTO'!$AC$3:$AC$4922&lt;&gt;"")*((((I274&lt;&gt;"")*ISNUMBER(SEARCH("|"&amp;I274&amp;"|",'5_ACOMPANHAMENTO'!$AC$3:$AC$4922)))+((J274&lt;&gt;"")*ISNUMBER(SEARCH("|"&amp;J274&amp;"|",'5_ACOMPANHAMENTO'!$AC$3:$AC$4922)))+((K274&lt;&gt;"")*ISNUMBER(SEARCH("|"&amp;K274&amp;"|",'5_ACOMPANHAMENTO'!$AC$3:$AC$4922)))+((L274&lt;&gt;"")*ISNUMBER(SEARCH("|"&amp;L274&amp;"|",'5_ACOMPANHAMENTO'!$AC$3:$AC$4922)))+((M274&lt;&gt;"")*ISNUMBER(SEARCH("|"&amp;M274&amp;"|",'5_ACOMPANHAMENTO'!$AC$3:$AC$4922)))+((N274&lt;&gt;"")*ISNUMBER(SEARCH("|"&amp;N274&amp;"|",'5_ACOMPANHAMENTO'!$AC$3:$AC$4922)))+((O274&lt;&gt;"")*ISNUMBER(SEARCH("|"&amp;O274&amp;"|",'5_ACOMPANHAMENTO'!$AC$3:$AC$4922)))+((P274&lt;&gt;"")*ISNUMBER(SEARCH("|"&amp;P274&amp;"|",'5_ACOMPANHAMENTO'!$AC$3:$AC$4922)))+((Q274&lt;&gt;"")*ISNUMBER(SEARCH("|"&amp;Q274&amp;"|",'5_ACOMPANHAMENTO'!$AC$3:$AC$4922)))+((R274&lt;&gt;"")*ISNUMBER(SEARCH("|"&amp;R274&amp;"|",'5_ACOMPANHAMENTO'!$AC$3:$AC$4922)))+((S274&lt;&gt;"")*ISNUMBER(SEARCH("|"&amp;S274&amp;"|",'5_ACOMPANHAMENTO'!$AC$3:$AC$4922)))+((T274&lt;&gt;"")*ISNUMBER(SEARCH("|"&amp;T274&amp;"|",'5_ACOMPANHAMENTO'!$AC$3:$AC$4922)))+((U274&lt;&gt;"")*ISNUMBER(SEARCH("|"&amp;U274&amp;"|",'5_ACOMPANHAMENTO'!$AC$3:$AC$4922)))+((V274&lt;&gt;"")*ISNUMBER(SEARCH("|"&amp;V274&amp;"|",'5_ACOMPANHAMENTO'!$AC$3:$AC$4922)))+((W274&lt;&gt;"")*ISNUMBER(SEARCH("|"&amp;W274&amp;"|",'5_ACOMPANHAMENTO'!$AC$3:$AC$4922)))+((X274&lt;&gt;"")*ISNUMBER(SEARCH("|"&amp;X274&amp;"|",'5_ACOMPANHAMENTO'!$AC$3:$AC$4922)))+((Y274&lt;&gt;"")*ISNUMBER(SEARCH("|"&amp;Y274&amp;"|",'5_ACOMPANHAMENTO'!$AC$3:$AC$4922)))+((Z274&lt;&gt;"")*ISNUMBER(SEARCH("|"&amp;Z274&amp;"|",'5_ACOMPANHAMENTO'!$AC$3:$AC$4922)))+((AA274&lt;&gt;"")*ISNUMBER(SEARCH("|"&amp;AA274&amp;"|",'5_ACOMPANHAMENTO'!$AC$3:$AC$4922)))+((AB274&lt;&gt;"")*ISNUMBER(SEARCH("|"&amp;AB274&amp;"|",'5_ACOMPANHAMENTO'!$AC$3:$AC$4922))))&gt;0),0),0)),""))</f>
        <v/>
      </c>
      <c r="B274" s="1" t="n">
        <v>10151</v>
      </c>
      <c r="C274" s="1" t="inlineStr">
        <is>
          <t>VIDRO</t>
        </is>
      </c>
      <c r="D274" s="4">
        <f>IF(OR($B274="",$C274=""),"",IFERROR(SUMPRODUCT(--(('5_ACOMPANHAMENTO'!$AD$3:$AD$4922=TRIM($C274&amp;""))*('5_ACOMPANHAMENTO'!$AC$3:$AC$4922&lt;&gt;"")*((((I274&lt;&gt;"")*ISNUMBER(SEARCH("|"&amp;I274&amp;"|",'5_ACOMPANHAMENTO'!$AC$3:$AC$4922)))+((J274&lt;&gt;"")*ISNUMBER(SEARCH("|"&amp;J274&amp;"|",'5_ACOMPANHAMENTO'!$AC$3:$AC$4922)))+((K274&lt;&gt;"")*ISNUMBER(SEARCH("|"&amp;K274&amp;"|",'5_ACOMPANHAMENTO'!$AC$3:$AC$4922)))+((L274&lt;&gt;"")*ISNUMBER(SEARCH("|"&amp;L274&amp;"|",'5_ACOMPANHAMENTO'!$AC$3:$AC$4922)))+((M274&lt;&gt;"")*ISNUMBER(SEARCH("|"&amp;M274&amp;"|",'5_ACOMPANHAMENTO'!$AC$3:$AC$4922)))+((N274&lt;&gt;"")*ISNUMBER(SEARCH("|"&amp;N274&amp;"|",'5_ACOMPANHAMENTO'!$AC$3:$AC$4922)))+((O274&lt;&gt;"")*ISNUMBER(SEARCH("|"&amp;O274&amp;"|",'5_ACOMPANHAMENTO'!$AC$3:$AC$4922)))+((P274&lt;&gt;"")*ISNUMBER(SEARCH("|"&amp;P274&amp;"|",'5_ACOMPANHAMENTO'!$AC$3:$AC$4922)))+((Q274&lt;&gt;"")*ISNUMBER(SEARCH("|"&amp;Q274&amp;"|",'5_ACOMPANHAMENTO'!$AC$3:$AC$4922)))+((R274&lt;&gt;"")*ISNUMBER(SEARCH("|"&amp;R274&amp;"|",'5_ACOMPANHAMENTO'!$AC$3:$AC$4922)))+((S274&lt;&gt;"")*ISNUMBER(SEARCH("|"&amp;S274&amp;"|",'5_ACOMPANHAMENTO'!$AC$3:$AC$4922)))+((T274&lt;&gt;"")*ISNUMBER(SEARCH("|"&amp;T274&amp;"|",'5_ACOMPANHAMENTO'!$AC$3:$AC$4922)))+((U274&lt;&gt;"")*ISNUMBER(SEARCH("|"&amp;U274&amp;"|",'5_ACOMPANHAMENTO'!$AC$3:$AC$4922)))+((V274&lt;&gt;"")*ISNUMBER(SEARCH("|"&amp;V274&amp;"|",'5_ACOMPANHAMENTO'!$AC$3:$AC$4922)))+((W274&lt;&gt;"")*ISNUMBER(SEARCH("|"&amp;W274&amp;"|",'5_ACOMPANHAMENTO'!$AC$3:$AC$4922)))+((X274&lt;&gt;"")*ISNUMBER(SEARCH("|"&amp;X274&amp;"|",'5_ACOMPANHAMENTO'!$AC$3:$AC$4922)))+((Y274&lt;&gt;"")*ISNUMBER(SEARCH("|"&amp;Y274&amp;"|",'5_ACOMPANHAMENTO'!$AC$3:$AC$4922)))+((Z274&lt;&gt;"")*ISNUMBER(SEARCH("|"&amp;Z274&amp;"|",'5_ACOMPANHAMENTO'!$AC$3:$AC$4922)))+((AA274&lt;&gt;"")*ISNUMBER(SEARCH("|"&amp;AA274&amp;"|",'5_ACOMPANHAMENTO'!$AC$3:$AC$4922)))+((AB274&lt;&gt;"")*ISNUMBER(SEARCH("|"&amp;AB274&amp;"|",'5_ACOMPANHAMENTO'!$AC$3:$AC$4922))))&gt;0)),'5_ACOMPANHAMENTO'!$J$3:$J$4922),0))</f>
        <v/>
      </c>
      <c r="E274" s="4">
        <f>IF(G274=0,"FINALIZADO",IF(TODAY()&gt;A274,"ATRASADO "&amp;TODAY()-A274&amp;" DIAS","ADIANTADO "&amp;A274-TODAY()&amp;" DIAS"))</f>
        <v/>
      </c>
      <c r="F274" s="7">
        <f>IF(OR($B274="",$C274=""),"",IFERROR(SUMPRODUCT(--(('5_ACOMPANHAMENTO'!$AD$3:$AD$4922=TRIM($C274&amp;""))*('5_ACOMPANHAMENTO'!$AC$3:$AC$4922&lt;&gt;"")*((((I274&lt;&gt;"")*ISNUMBER(SEARCH("|"&amp;I274&amp;"|",'5_ACOMPANHAMENTO'!$AC$3:$AC$4922)))+((J274&lt;&gt;"")*ISNUMBER(SEARCH("|"&amp;J274&amp;"|",'5_ACOMPANHAMENTO'!$AC$3:$AC$4922)))+((K274&lt;&gt;"")*ISNUMBER(SEARCH("|"&amp;K274&amp;"|",'5_ACOMPANHAMENTO'!$AC$3:$AC$4922)))+((L274&lt;&gt;"")*ISNUMBER(SEARCH("|"&amp;L274&amp;"|",'5_ACOMPANHAMENTO'!$AC$3:$AC$4922)))+((M274&lt;&gt;"")*ISNUMBER(SEARCH("|"&amp;M274&amp;"|",'5_ACOMPANHAMENTO'!$AC$3:$AC$4922)))+((N274&lt;&gt;"")*ISNUMBER(SEARCH("|"&amp;N274&amp;"|",'5_ACOMPANHAMENTO'!$AC$3:$AC$4922)))+((O274&lt;&gt;"")*ISNUMBER(SEARCH("|"&amp;O274&amp;"|",'5_ACOMPANHAMENTO'!$AC$3:$AC$4922)))+((P274&lt;&gt;"")*ISNUMBER(SEARCH("|"&amp;P274&amp;"|",'5_ACOMPANHAMENTO'!$AC$3:$AC$4922)))+((Q274&lt;&gt;"")*ISNUMBER(SEARCH("|"&amp;Q274&amp;"|",'5_ACOMPANHAMENTO'!$AC$3:$AC$4922)))+((R274&lt;&gt;"")*ISNUMBER(SEARCH("|"&amp;R274&amp;"|",'5_ACOMPANHAMENTO'!$AC$3:$AC$4922)))+((S274&lt;&gt;"")*ISNUMBER(SEARCH("|"&amp;S274&amp;"|",'5_ACOMPANHAMENTO'!$AC$3:$AC$4922)))+((T274&lt;&gt;"")*ISNUMBER(SEARCH("|"&amp;T274&amp;"|",'5_ACOMPANHAMENTO'!$AC$3:$AC$4922)))+((U274&lt;&gt;"")*ISNUMBER(SEARCH("|"&amp;U274&amp;"|",'5_ACOMPANHAMENTO'!$AC$3:$AC$4922)))+((V274&lt;&gt;"")*ISNUMBER(SEARCH("|"&amp;V274&amp;"|",'5_ACOMPANHAMENTO'!$AC$3:$AC$4922)))+((W274&lt;&gt;"")*ISNUMBER(SEARCH("|"&amp;W274&amp;"|",'5_ACOMPANHAMENTO'!$AC$3:$AC$4922)))+((X274&lt;&gt;"")*ISNUMBER(SEARCH("|"&amp;X274&amp;"|",'5_ACOMPANHAMENTO'!$AC$3:$AC$4922)))+((Y274&lt;&gt;"")*ISNUMBER(SEARCH("|"&amp;Y274&amp;"|",'5_ACOMPANHAMENTO'!$AC$3:$AC$4922)))+((Z274&lt;&gt;"")*ISNUMBER(SEARCH("|"&amp;Z274&amp;"|",'5_ACOMPANHAMENTO'!$AC$3:$AC$4922)))+((AA274&lt;&gt;"")*ISNUMBER(SEARCH("|"&amp;AA274&amp;"|",'5_ACOMPANHAMENTO'!$AC$3:$AC$4922)))+((AB274&lt;&gt;"")*ISNUMBER(SEARCH("|"&amp;AB274&amp;"|",'5_ACOMPANHAMENTO'!$AC$3:$AC$4922))))&gt;0)),'5_ACOMPANHAMENTO'!$O$3:$O$4922),0))</f>
        <v/>
      </c>
      <c r="G274" s="7">
        <f>IF(OR($B274="",$C274=""),"",D274-F274)</f>
        <v/>
      </c>
      <c r="H274">
        <f>IF(OR($B274="",$C274=""),"",TRIM($B274&amp;"")&amp;"|"&amp;TRIM($C274&amp;""))</f>
        <v/>
      </c>
      <c r="I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",99)),1,99)))</f>
        <v/>
      </c>
      <c r="J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",99)),100,99)))</f>
        <v/>
      </c>
      <c r="K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",99)),199,99)))</f>
        <v/>
      </c>
      <c r="L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",99)),298,99)))</f>
        <v/>
      </c>
      <c r="M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",99)),397,99)))</f>
        <v/>
      </c>
      <c r="N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",99)),496,99)))</f>
        <v/>
      </c>
      <c r="O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",99)),595,99)))</f>
        <v/>
      </c>
      <c r="P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",99)),694,99)))</f>
        <v/>
      </c>
      <c r="Q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",99)),793,99)))</f>
        <v/>
      </c>
      <c r="R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",99)),892,99)))</f>
        <v/>
      </c>
      <c r="S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",99)),991,99)))</f>
        <v/>
      </c>
      <c r="T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",99)),1090,99)))</f>
        <v/>
      </c>
      <c r="U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",99)),1189,99)))</f>
        <v/>
      </c>
      <c r="V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",99)),1288,99)))</f>
        <v/>
      </c>
      <c r="W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",99)),1387,99)))</f>
        <v/>
      </c>
      <c r="X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",99)),1486,99)))</f>
        <v/>
      </c>
      <c r="Y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",99)),1585,99)))</f>
        <v/>
      </c>
      <c r="Z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",99)),1684,99)))</f>
        <v/>
      </c>
      <c r="AA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",99)),1783,99)))</f>
        <v/>
      </c>
      <c r="AB274" s="1">
        <f>IF($B274="","",TRIM(MID(SUBSTITUTE(TRIM(SUBSTITUTE(SUBSTITUTE(SUBSTITUTE(SUBSTITUTE(SUBSTITUTE(SUBSTITUTE(SUBSTITUTE(SUBSTITUTE(SUBSTITUTE(SUBSTITUTE(SUBSTITUTE(SUBSTITUTE(SUBSTITUTE(SUBSTITUTE(TRIM($B274&amp;""),CHAR(10),"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",REPT(" ",99)),1882,99)))</f>
        <v/>
      </c>
    </row>
    <row r="275" hidden="1" ht="14.25" customHeight="1">
      <c r="A275" s="4">
        <f>IF(OR($B275="",$C275=""),"",IFERROR(INDEX('5_ACOMPANHAMENTO'!$A$3:$A$4922,MATCH(1,INDEX(('5_ACOMPANHAMENTO'!$AD$3:$AD$4922=TRIM($C275&amp;""))*('5_ACOMPANHAMENTO'!$AC$3:$AC$4922&lt;&gt;"")*((((I275&lt;&gt;"")*ISNUMBER(SEARCH("|"&amp;I275&amp;"|",'5_ACOMPANHAMENTO'!$AC$3:$AC$4922)))+((J275&lt;&gt;"")*ISNUMBER(SEARCH("|"&amp;J275&amp;"|",'5_ACOMPANHAMENTO'!$AC$3:$AC$4922)))+((K275&lt;&gt;"")*ISNUMBER(SEARCH("|"&amp;K275&amp;"|",'5_ACOMPANHAMENTO'!$AC$3:$AC$4922)))+((L275&lt;&gt;"")*ISNUMBER(SEARCH("|"&amp;L275&amp;"|",'5_ACOMPANHAMENTO'!$AC$3:$AC$4922)))+((M275&lt;&gt;"")*ISNUMBER(SEARCH("|"&amp;M275&amp;"|",'5_ACOMPANHAMENTO'!$AC$3:$AC$4922)))+((N275&lt;&gt;"")*ISNUMBER(SEARCH("|"&amp;N275&amp;"|",'5_ACOMPANHAMENTO'!$AC$3:$AC$4922)))+((O275&lt;&gt;"")*ISNUMBER(SEARCH("|"&amp;O275&amp;"|",'5_ACOMPANHAMENTO'!$AC$3:$AC$4922)))+((P275&lt;&gt;"")*ISNUMBER(SEARCH("|"&amp;P275&amp;"|",'5_ACOMPANHAMENTO'!$AC$3:$AC$4922)))+((Q275&lt;&gt;"")*ISNUMBER(SEARCH("|"&amp;Q275&amp;"|",'5_ACOMPANHAMENTO'!$AC$3:$AC$4922)))+((R275&lt;&gt;"")*ISNUMBER(SEARCH("|"&amp;R275&amp;"|",'5_ACOMPANHAMENTO'!$AC$3:$AC$4922)))+((S275&lt;&gt;"")*ISNUMBER(SEARCH("|"&amp;S275&amp;"|",'5_ACOMPANHAMENTO'!$AC$3:$AC$4922)))+((T275&lt;&gt;"")*ISNUMBER(SEARCH("|"&amp;T275&amp;"|",'5_ACOMPANHAMENTO'!$AC$3:$AC$4922)))+((U275&lt;&gt;"")*ISNUMBER(SEARCH("|"&amp;U275&amp;"|",'5_ACOMPANHAMENTO'!$AC$3:$AC$4922)))+((V275&lt;&gt;"")*ISNUMBER(SEARCH("|"&amp;V275&amp;"|",'5_ACOMPANHAMENTO'!$AC$3:$AC$4922)))+((W275&lt;&gt;"")*ISNUMBER(SEARCH("|"&amp;W275&amp;"|",'5_ACOMPANHAMENTO'!$AC$3:$AC$4922)))+((X275&lt;&gt;"")*ISNUMBER(SEARCH("|"&amp;X275&amp;"|",'5_ACOMPANHAMENTO'!$AC$3:$AC$4922)))+((Y275&lt;&gt;"")*ISNUMBER(SEARCH("|"&amp;Y275&amp;"|",'5_ACOMPANHAMENTO'!$AC$3:$AC$4922)))+((Z275&lt;&gt;"")*ISNUMBER(SEARCH("|"&amp;Z275&amp;"|",'5_ACOMPANHAMENTO'!$AC$3:$AC$4922)))+((AA275&lt;&gt;"")*ISNUMBER(SEARCH("|"&amp;AA275&amp;"|",'5_ACOMPANHAMENTO'!$AC$3:$AC$4922)))+((AB275&lt;&gt;"")*ISNUMBER(SEARCH("|"&amp;AB275&amp;"|",'5_ACOMPANHAMENTO'!$AC$3:$AC$4922))))&gt;0),0),0)),""))</f>
        <v/>
      </c>
      <c r="B275" s="1" t="n">
        <v>10152</v>
      </c>
      <c r="C275" s="1" t="inlineStr">
        <is>
          <t>VIDRO</t>
        </is>
      </c>
      <c r="D275" s="4">
        <f>IF(OR($B275="",$C275=""),"",IFERROR(SUMPRODUCT(--(('5_ACOMPANHAMENTO'!$AD$3:$AD$4922=TRIM($C275&amp;""))*('5_ACOMPANHAMENTO'!$AC$3:$AC$4922&lt;&gt;"")*((((I275&lt;&gt;"")*ISNUMBER(SEARCH("|"&amp;I275&amp;"|",'5_ACOMPANHAMENTO'!$AC$3:$AC$4922)))+((J275&lt;&gt;"")*ISNUMBER(SEARCH("|"&amp;J275&amp;"|",'5_ACOMPANHAMENTO'!$AC$3:$AC$4922)))+((K275&lt;&gt;"")*ISNUMBER(SEARCH("|"&amp;K275&amp;"|",'5_ACOMPANHAMENTO'!$AC$3:$AC$4922)))+((L275&lt;&gt;"")*ISNUMBER(SEARCH("|"&amp;L275&amp;"|",'5_ACOMPANHAMENTO'!$AC$3:$AC$4922)))+((M275&lt;&gt;"")*ISNUMBER(SEARCH("|"&amp;M275&amp;"|",'5_ACOMPANHAMENTO'!$AC$3:$AC$4922)))+((N275&lt;&gt;"")*ISNUMBER(SEARCH("|"&amp;N275&amp;"|",'5_ACOMPANHAMENTO'!$AC$3:$AC$4922)))+((O275&lt;&gt;"")*ISNUMBER(SEARCH("|"&amp;O275&amp;"|",'5_ACOMPANHAMENTO'!$AC$3:$AC$4922)))+((P275&lt;&gt;"")*ISNUMBER(SEARCH("|"&amp;P275&amp;"|",'5_ACOMPANHAMENTO'!$AC$3:$AC$4922)))+((Q275&lt;&gt;"")*ISNUMBER(SEARCH("|"&amp;Q275&amp;"|",'5_ACOMPANHAMENTO'!$AC$3:$AC$4922)))+((R275&lt;&gt;"")*ISNUMBER(SEARCH("|"&amp;R275&amp;"|",'5_ACOMPANHAMENTO'!$AC$3:$AC$4922)))+((S275&lt;&gt;"")*ISNUMBER(SEARCH("|"&amp;S275&amp;"|",'5_ACOMPANHAMENTO'!$AC$3:$AC$4922)))+((T275&lt;&gt;"")*ISNUMBER(SEARCH("|"&amp;T275&amp;"|",'5_ACOMPANHAMENTO'!$AC$3:$AC$4922)))+((U275&lt;&gt;"")*ISNUMBER(SEARCH("|"&amp;U275&amp;"|",'5_ACOMPANHAMENTO'!$AC$3:$AC$4922)))+((V275&lt;&gt;"")*ISNUMBER(SEARCH("|"&amp;V275&amp;"|",'5_ACOMPANHAMENTO'!$AC$3:$AC$4922)))+((W275&lt;&gt;"")*ISNUMBER(SEARCH("|"&amp;W275&amp;"|",'5_ACOMPANHAMENTO'!$AC$3:$AC$4922)))+((X275&lt;&gt;"")*ISNUMBER(SEARCH("|"&amp;X275&amp;"|",'5_ACOMPANHAMENTO'!$AC$3:$AC$4922)))+((Y275&lt;&gt;"")*ISNUMBER(SEARCH("|"&amp;Y275&amp;"|",'5_ACOMPANHAMENTO'!$AC$3:$AC$4922)))+((Z275&lt;&gt;"")*ISNUMBER(SEARCH("|"&amp;Z275&amp;"|",'5_ACOMPANHAMENTO'!$AC$3:$AC$4922)))+((AA275&lt;&gt;"")*ISNUMBER(SEARCH("|"&amp;AA275&amp;"|",'5_ACOMPANHAMENTO'!$AC$3:$AC$4922)))+((AB275&lt;&gt;"")*ISNUMBER(SEARCH("|"&amp;AB275&amp;"|",'5_ACOMPANHAMENTO'!$AC$3:$AC$4922))))&gt;0)),'5_ACOMPANHAMENTO'!$J$3:$J$4922),0))</f>
        <v/>
      </c>
      <c r="E275" s="4">
        <f>IF(G275=0,"FINALIZADO",IF(TODAY()&gt;A275,"ATRASADO "&amp;TODAY()-A275&amp;" DIAS","ADIANTADO "&amp;A275-TODAY()&amp;" DIAS"))</f>
        <v/>
      </c>
      <c r="F275" s="7">
        <f>IF(OR($B275="",$C275=""),"",IFERROR(SUMPRODUCT(--(('5_ACOMPANHAMENTO'!$AD$3:$AD$4922=TRIM($C275&amp;""))*('5_ACOMPANHAMENTO'!$AC$3:$AC$4922&lt;&gt;"")*((((I275&lt;&gt;"")*ISNUMBER(SEARCH("|"&amp;I275&amp;"|",'5_ACOMPANHAMENTO'!$AC$3:$AC$4922)))+((J275&lt;&gt;"")*ISNUMBER(SEARCH("|"&amp;J275&amp;"|",'5_ACOMPANHAMENTO'!$AC$3:$AC$4922)))+((K275&lt;&gt;"")*ISNUMBER(SEARCH("|"&amp;K275&amp;"|",'5_ACOMPANHAMENTO'!$AC$3:$AC$4922)))+((L275&lt;&gt;"")*ISNUMBER(SEARCH("|"&amp;L275&amp;"|",'5_ACOMPANHAMENTO'!$AC$3:$AC$4922)))+((M275&lt;&gt;"")*ISNUMBER(SEARCH("|"&amp;M275&amp;"|",'5_ACOMPANHAMENTO'!$AC$3:$AC$4922)))+((N275&lt;&gt;"")*ISNUMBER(SEARCH("|"&amp;N275&amp;"|",'5_ACOMPANHAMENTO'!$AC$3:$AC$4922)))+((O275&lt;&gt;"")*ISNUMBER(SEARCH("|"&amp;O275&amp;"|",'5_ACOMPANHAMENTO'!$AC$3:$AC$4922)))+((P275&lt;&gt;"")*ISNUMBER(SEARCH("|"&amp;P275&amp;"|",'5_ACOMPANHAMENTO'!$AC$3:$AC$4922)))+((Q275&lt;&gt;"")*ISNUMBER(SEARCH("|"&amp;Q275&amp;"|",'5_ACOMPANHAMENTO'!$AC$3:$AC$4922)))+((R275&lt;&gt;"")*ISNUMBER(SEARCH("|"&amp;R275&amp;"|",'5_ACOMPANHAMENTO'!$AC$3:$AC$4922)))+((S275&lt;&gt;"")*ISNUMBER(SEARCH("|"&amp;S275&amp;"|",'5_ACOMPANHAMENTO'!$AC$3:$AC$4922)))+((T275&lt;&gt;"")*ISNUMBER(SEARCH("|"&amp;T275&amp;"|",'5_ACOMPANHAMENTO'!$AC$3:$AC$4922)))+((U275&lt;&gt;"")*ISNUMBER(SEARCH("|"&amp;U275&amp;"|",'5_ACOMPANHAMENTO'!$AC$3:$AC$4922)))+((V275&lt;&gt;"")*ISNUMBER(SEARCH("|"&amp;V275&amp;"|",'5_ACOMPANHAMENTO'!$AC$3:$AC$4922)))+((W275&lt;&gt;"")*ISNUMBER(SEARCH("|"&amp;W275&amp;"|",'5_ACOMPANHAMENTO'!$AC$3:$AC$4922)))+((X275&lt;&gt;"")*ISNUMBER(SEARCH("|"&amp;X275&amp;"|",'5_ACOMPANHAMENTO'!$AC$3:$AC$4922)))+((Y275&lt;&gt;"")*ISNUMBER(SEARCH("|"&amp;Y275&amp;"|",'5_ACOMPANHAMENTO'!$AC$3:$AC$4922)))+((Z275&lt;&gt;"")*ISNUMBER(SEARCH("|"&amp;Z275&amp;"|",'5_ACOMPANHAMENTO'!$AC$3:$AC$4922)))+((AA275&lt;&gt;"")*ISNUMBER(SEARCH("|"&amp;AA275&amp;"|",'5_ACOMPANHAMENTO'!$AC$3:$AC$4922)))+((AB275&lt;&gt;"")*ISNUMBER(SEARCH("|"&amp;AB275&amp;"|",'5_ACOMPANHAMENTO'!$AC$3:$AC$4922))))&gt;0)),'5_ACOMPANHAMENTO'!$O$3:$O$4922),0))</f>
        <v/>
      </c>
      <c r="G275" s="7">
        <f>IF(OR($B275="",$C275=""),"",D275-F275)</f>
        <v/>
      </c>
      <c r="H275">
        <f>IF(OR($B275="",$C275=""),"",TRIM($B275&amp;"")&amp;"|"&amp;TRIM($C275&amp;""))</f>
        <v/>
      </c>
      <c r="I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",99)),1,99)))</f>
        <v/>
      </c>
      <c r="J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",99)),100,99)))</f>
        <v/>
      </c>
      <c r="K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",99)),199,99)))</f>
        <v/>
      </c>
      <c r="L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",99)),298,99)))</f>
        <v/>
      </c>
      <c r="M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",99)),397,99)))</f>
        <v/>
      </c>
      <c r="N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",99)),496,99)))</f>
        <v/>
      </c>
      <c r="O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",99)),595,99)))</f>
        <v/>
      </c>
      <c r="P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",99)),694,99)))</f>
        <v/>
      </c>
      <c r="Q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",99)),793,99)))</f>
        <v/>
      </c>
      <c r="R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",99)),892,99)))</f>
        <v/>
      </c>
      <c r="S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",99)),991,99)))</f>
        <v/>
      </c>
      <c r="T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",99)),1090,99)))</f>
        <v/>
      </c>
      <c r="U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",99)),1189,99)))</f>
        <v/>
      </c>
      <c r="V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",99)),1288,99)))</f>
        <v/>
      </c>
      <c r="W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",99)),1387,99)))</f>
        <v/>
      </c>
      <c r="X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",99)),1486,99)))</f>
        <v/>
      </c>
      <c r="Y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",99)),1585,99)))</f>
        <v/>
      </c>
      <c r="Z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",99)),1684,99)))</f>
        <v/>
      </c>
      <c r="AA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",99)),1783,99)))</f>
        <v/>
      </c>
      <c r="AB275" s="1">
        <f>IF($B275="","",TRIM(MID(SUBSTITUTE(TRIM(SUBSTITUTE(SUBSTITUTE(SUBSTITUTE(SUBSTITUTE(SUBSTITUTE(SUBSTITUTE(SUBSTITUTE(SUBSTITUTE(SUBSTITUTE(SUBSTITUTE(SUBSTITUTE(SUBSTITUTE(SUBSTITUTE(SUBSTITUTE(TRIM($B275&amp;""),CHAR(10),"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",REPT(" ",99)),1882,99)))</f>
        <v/>
      </c>
    </row>
    <row r="276" hidden="1" ht="14.25" customHeight="1">
      <c r="A276" s="4">
        <f>IF(OR($B276="",$C276=""),"",IFERROR(INDEX('5_ACOMPANHAMENTO'!$A$3:$A$4922,MATCH(1,INDEX(('5_ACOMPANHAMENTO'!$AD$3:$AD$4922=TRIM($C276&amp;""))*('5_ACOMPANHAMENTO'!$AC$3:$AC$4922&lt;&gt;"")*((((I276&lt;&gt;"")*ISNUMBER(SEARCH("|"&amp;I276&amp;"|",'5_ACOMPANHAMENTO'!$AC$3:$AC$4922)))+((J276&lt;&gt;"")*ISNUMBER(SEARCH("|"&amp;J276&amp;"|",'5_ACOMPANHAMENTO'!$AC$3:$AC$4922)))+((K276&lt;&gt;"")*ISNUMBER(SEARCH("|"&amp;K276&amp;"|",'5_ACOMPANHAMENTO'!$AC$3:$AC$4922)))+((L276&lt;&gt;"")*ISNUMBER(SEARCH("|"&amp;L276&amp;"|",'5_ACOMPANHAMENTO'!$AC$3:$AC$4922)))+((M276&lt;&gt;"")*ISNUMBER(SEARCH("|"&amp;M276&amp;"|",'5_ACOMPANHAMENTO'!$AC$3:$AC$4922)))+((N276&lt;&gt;"")*ISNUMBER(SEARCH("|"&amp;N276&amp;"|",'5_ACOMPANHAMENTO'!$AC$3:$AC$4922)))+((O276&lt;&gt;"")*ISNUMBER(SEARCH("|"&amp;O276&amp;"|",'5_ACOMPANHAMENTO'!$AC$3:$AC$4922)))+((P276&lt;&gt;"")*ISNUMBER(SEARCH("|"&amp;P276&amp;"|",'5_ACOMPANHAMENTO'!$AC$3:$AC$4922)))+((Q276&lt;&gt;"")*ISNUMBER(SEARCH("|"&amp;Q276&amp;"|",'5_ACOMPANHAMENTO'!$AC$3:$AC$4922)))+((R276&lt;&gt;"")*ISNUMBER(SEARCH("|"&amp;R276&amp;"|",'5_ACOMPANHAMENTO'!$AC$3:$AC$4922)))+((S276&lt;&gt;"")*ISNUMBER(SEARCH("|"&amp;S276&amp;"|",'5_ACOMPANHAMENTO'!$AC$3:$AC$4922)))+((T276&lt;&gt;"")*ISNUMBER(SEARCH("|"&amp;T276&amp;"|",'5_ACOMPANHAMENTO'!$AC$3:$AC$4922)))+((U276&lt;&gt;"")*ISNUMBER(SEARCH("|"&amp;U276&amp;"|",'5_ACOMPANHAMENTO'!$AC$3:$AC$4922)))+((V276&lt;&gt;"")*ISNUMBER(SEARCH("|"&amp;V276&amp;"|",'5_ACOMPANHAMENTO'!$AC$3:$AC$4922)))+((W276&lt;&gt;"")*ISNUMBER(SEARCH("|"&amp;W276&amp;"|",'5_ACOMPANHAMENTO'!$AC$3:$AC$4922)))+((X276&lt;&gt;"")*ISNUMBER(SEARCH("|"&amp;X276&amp;"|",'5_ACOMPANHAMENTO'!$AC$3:$AC$4922)))+((Y276&lt;&gt;"")*ISNUMBER(SEARCH("|"&amp;Y276&amp;"|",'5_ACOMPANHAMENTO'!$AC$3:$AC$4922)))+((Z276&lt;&gt;"")*ISNUMBER(SEARCH("|"&amp;Z276&amp;"|",'5_ACOMPANHAMENTO'!$AC$3:$AC$4922)))+((AA276&lt;&gt;"")*ISNUMBER(SEARCH("|"&amp;AA276&amp;"|",'5_ACOMPANHAMENTO'!$AC$3:$AC$4922)))+((AB276&lt;&gt;"")*ISNUMBER(SEARCH("|"&amp;AB276&amp;"|",'5_ACOMPANHAMENTO'!$AC$3:$AC$4922))))&gt;0),0),0)),""))</f>
        <v/>
      </c>
      <c r="B276" s="1" t="n">
        <v>10180</v>
      </c>
      <c r="C276" s="1" t="inlineStr">
        <is>
          <t>VIDRO</t>
        </is>
      </c>
      <c r="D276" s="4">
        <f>IF(OR($B276="",$C276=""),"",IFERROR(SUMPRODUCT(--(('5_ACOMPANHAMENTO'!$AD$3:$AD$4922=TRIM($C276&amp;""))*('5_ACOMPANHAMENTO'!$AC$3:$AC$4922&lt;&gt;"")*((((I276&lt;&gt;"")*ISNUMBER(SEARCH("|"&amp;I276&amp;"|",'5_ACOMPANHAMENTO'!$AC$3:$AC$4922)))+((J276&lt;&gt;"")*ISNUMBER(SEARCH("|"&amp;J276&amp;"|",'5_ACOMPANHAMENTO'!$AC$3:$AC$4922)))+((K276&lt;&gt;"")*ISNUMBER(SEARCH("|"&amp;K276&amp;"|",'5_ACOMPANHAMENTO'!$AC$3:$AC$4922)))+((L276&lt;&gt;"")*ISNUMBER(SEARCH("|"&amp;L276&amp;"|",'5_ACOMPANHAMENTO'!$AC$3:$AC$4922)))+((M276&lt;&gt;"")*ISNUMBER(SEARCH("|"&amp;M276&amp;"|",'5_ACOMPANHAMENTO'!$AC$3:$AC$4922)))+((N276&lt;&gt;"")*ISNUMBER(SEARCH("|"&amp;N276&amp;"|",'5_ACOMPANHAMENTO'!$AC$3:$AC$4922)))+((O276&lt;&gt;"")*ISNUMBER(SEARCH("|"&amp;O276&amp;"|",'5_ACOMPANHAMENTO'!$AC$3:$AC$4922)))+((P276&lt;&gt;"")*ISNUMBER(SEARCH("|"&amp;P276&amp;"|",'5_ACOMPANHAMENTO'!$AC$3:$AC$4922)))+((Q276&lt;&gt;"")*ISNUMBER(SEARCH("|"&amp;Q276&amp;"|",'5_ACOMPANHAMENTO'!$AC$3:$AC$4922)))+((R276&lt;&gt;"")*ISNUMBER(SEARCH("|"&amp;R276&amp;"|",'5_ACOMPANHAMENTO'!$AC$3:$AC$4922)))+((S276&lt;&gt;"")*ISNUMBER(SEARCH("|"&amp;S276&amp;"|",'5_ACOMPANHAMENTO'!$AC$3:$AC$4922)))+((T276&lt;&gt;"")*ISNUMBER(SEARCH("|"&amp;T276&amp;"|",'5_ACOMPANHAMENTO'!$AC$3:$AC$4922)))+((U276&lt;&gt;"")*ISNUMBER(SEARCH("|"&amp;U276&amp;"|",'5_ACOMPANHAMENTO'!$AC$3:$AC$4922)))+((V276&lt;&gt;"")*ISNUMBER(SEARCH("|"&amp;V276&amp;"|",'5_ACOMPANHAMENTO'!$AC$3:$AC$4922)))+((W276&lt;&gt;"")*ISNUMBER(SEARCH("|"&amp;W276&amp;"|",'5_ACOMPANHAMENTO'!$AC$3:$AC$4922)))+((X276&lt;&gt;"")*ISNUMBER(SEARCH("|"&amp;X276&amp;"|",'5_ACOMPANHAMENTO'!$AC$3:$AC$4922)))+((Y276&lt;&gt;"")*ISNUMBER(SEARCH("|"&amp;Y276&amp;"|",'5_ACOMPANHAMENTO'!$AC$3:$AC$4922)))+((Z276&lt;&gt;"")*ISNUMBER(SEARCH("|"&amp;Z276&amp;"|",'5_ACOMPANHAMENTO'!$AC$3:$AC$4922)))+((AA276&lt;&gt;"")*ISNUMBER(SEARCH("|"&amp;AA276&amp;"|",'5_ACOMPANHAMENTO'!$AC$3:$AC$4922)))+((AB276&lt;&gt;"")*ISNUMBER(SEARCH("|"&amp;AB276&amp;"|",'5_ACOMPANHAMENTO'!$AC$3:$AC$4922))))&gt;0)),'5_ACOMPANHAMENTO'!$J$3:$J$4922),0))</f>
        <v/>
      </c>
      <c r="E276" s="4">
        <f>IF(G276=0,"FINALIZADO",IF(TODAY()&gt;A276,"ATRASADO "&amp;TODAY()-A276&amp;" DIAS","ADIANTADO "&amp;A276-TODAY()&amp;" DIAS"))</f>
        <v/>
      </c>
      <c r="F276" s="7">
        <f>IF(OR($B276="",$C276=""),"",IFERROR(SUMPRODUCT(--(('5_ACOMPANHAMENTO'!$AD$3:$AD$4922=TRIM($C276&amp;""))*('5_ACOMPANHAMENTO'!$AC$3:$AC$4922&lt;&gt;"")*((((I276&lt;&gt;"")*ISNUMBER(SEARCH("|"&amp;I276&amp;"|",'5_ACOMPANHAMENTO'!$AC$3:$AC$4922)))+((J276&lt;&gt;"")*ISNUMBER(SEARCH("|"&amp;J276&amp;"|",'5_ACOMPANHAMENTO'!$AC$3:$AC$4922)))+((K276&lt;&gt;"")*ISNUMBER(SEARCH("|"&amp;K276&amp;"|",'5_ACOMPANHAMENTO'!$AC$3:$AC$4922)))+((L276&lt;&gt;"")*ISNUMBER(SEARCH("|"&amp;L276&amp;"|",'5_ACOMPANHAMENTO'!$AC$3:$AC$4922)))+((M276&lt;&gt;"")*ISNUMBER(SEARCH("|"&amp;M276&amp;"|",'5_ACOMPANHAMENTO'!$AC$3:$AC$4922)))+((N276&lt;&gt;"")*ISNUMBER(SEARCH("|"&amp;N276&amp;"|",'5_ACOMPANHAMENTO'!$AC$3:$AC$4922)))+((O276&lt;&gt;"")*ISNUMBER(SEARCH("|"&amp;O276&amp;"|",'5_ACOMPANHAMENTO'!$AC$3:$AC$4922)))+((P276&lt;&gt;"")*ISNUMBER(SEARCH("|"&amp;P276&amp;"|",'5_ACOMPANHAMENTO'!$AC$3:$AC$4922)))+((Q276&lt;&gt;"")*ISNUMBER(SEARCH("|"&amp;Q276&amp;"|",'5_ACOMPANHAMENTO'!$AC$3:$AC$4922)))+((R276&lt;&gt;"")*ISNUMBER(SEARCH("|"&amp;R276&amp;"|",'5_ACOMPANHAMENTO'!$AC$3:$AC$4922)))+((S276&lt;&gt;"")*ISNUMBER(SEARCH("|"&amp;S276&amp;"|",'5_ACOMPANHAMENTO'!$AC$3:$AC$4922)))+((T276&lt;&gt;"")*ISNUMBER(SEARCH("|"&amp;T276&amp;"|",'5_ACOMPANHAMENTO'!$AC$3:$AC$4922)))+((U276&lt;&gt;"")*ISNUMBER(SEARCH("|"&amp;U276&amp;"|",'5_ACOMPANHAMENTO'!$AC$3:$AC$4922)))+((V276&lt;&gt;"")*ISNUMBER(SEARCH("|"&amp;V276&amp;"|",'5_ACOMPANHAMENTO'!$AC$3:$AC$4922)))+((W276&lt;&gt;"")*ISNUMBER(SEARCH("|"&amp;W276&amp;"|",'5_ACOMPANHAMENTO'!$AC$3:$AC$4922)))+((X276&lt;&gt;"")*ISNUMBER(SEARCH("|"&amp;X276&amp;"|",'5_ACOMPANHAMENTO'!$AC$3:$AC$4922)))+((Y276&lt;&gt;"")*ISNUMBER(SEARCH("|"&amp;Y276&amp;"|",'5_ACOMPANHAMENTO'!$AC$3:$AC$4922)))+((Z276&lt;&gt;"")*ISNUMBER(SEARCH("|"&amp;Z276&amp;"|",'5_ACOMPANHAMENTO'!$AC$3:$AC$4922)))+((AA276&lt;&gt;"")*ISNUMBER(SEARCH("|"&amp;AA276&amp;"|",'5_ACOMPANHAMENTO'!$AC$3:$AC$4922)))+((AB276&lt;&gt;"")*ISNUMBER(SEARCH("|"&amp;AB276&amp;"|",'5_ACOMPANHAMENTO'!$AC$3:$AC$4922))))&gt;0)),'5_ACOMPANHAMENTO'!$O$3:$O$4922),0))</f>
        <v/>
      </c>
      <c r="G276" s="7">
        <f>IF(OR($B276="",$C276=""),"",D276-F276)</f>
        <v/>
      </c>
      <c r="H276">
        <f>IF(OR($B276="",$C276=""),"",TRIM($B276&amp;"")&amp;"|"&amp;TRIM($C276&amp;""))</f>
        <v/>
      </c>
      <c r="I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",99)),1,99)))</f>
        <v/>
      </c>
      <c r="J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",99)),100,99)))</f>
        <v/>
      </c>
      <c r="K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",99)),199,99)))</f>
        <v/>
      </c>
      <c r="L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",99)),298,99)))</f>
        <v/>
      </c>
      <c r="M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",99)),397,99)))</f>
        <v/>
      </c>
      <c r="N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",99)),496,99)))</f>
        <v/>
      </c>
      <c r="O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",99)),595,99)))</f>
        <v/>
      </c>
      <c r="P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",99)),694,99)))</f>
        <v/>
      </c>
      <c r="Q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",99)),793,99)))</f>
        <v/>
      </c>
      <c r="R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",99)),892,99)))</f>
        <v/>
      </c>
      <c r="S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",99)),991,99)))</f>
        <v/>
      </c>
      <c r="T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",99)),1090,99)))</f>
        <v/>
      </c>
      <c r="U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",99)),1189,99)))</f>
        <v/>
      </c>
      <c r="V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",99)),1288,99)))</f>
        <v/>
      </c>
      <c r="W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",99)),1387,99)))</f>
        <v/>
      </c>
      <c r="X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",99)),1486,99)))</f>
        <v/>
      </c>
      <c r="Y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",99)),1585,99)))</f>
        <v/>
      </c>
      <c r="Z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",99)),1684,99)))</f>
        <v/>
      </c>
      <c r="AA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",99)),1783,99)))</f>
        <v/>
      </c>
      <c r="AB276" s="1">
        <f>IF($B276="","",TRIM(MID(SUBSTITUTE(TRIM(SUBSTITUTE(SUBSTITUTE(SUBSTITUTE(SUBSTITUTE(SUBSTITUTE(SUBSTITUTE(SUBSTITUTE(SUBSTITUTE(SUBSTITUTE(SUBSTITUTE(SUBSTITUTE(SUBSTITUTE(SUBSTITUTE(SUBSTITUTE(TRIM($B276&amp;""),CHAR(10),"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",REPT(" ",99)),1882,99)))</f>
        <v/>
      </c>
    </row>
    <row r="277" hidden="1" ht="14.25" customHeight="1">
      <c r="A277" s="4">
        <f>IF(OR($B277="",$C277=""),"",IFERROR(INDEX('5_ACOMPANHAMENTO'!$A$3:$A$4922,MATCH(1,INDEX(('5_ACOMPANHAMENTO'!$AD$3:$AD$4922=TRIM($C277&amp;""))*('5_ACOMPANHAMENTO'!$AC$3:$AC$4922&lt;&gt;"")*((((I277&lt;&gt;"")*ISNUMBER(SEARCH("|"&amp;I277&amp;"|",'5_ACOMPANHAMENTO'!$AC$3:$AC$4922)))+((J277&lt;&gt;"")*ISNUMBER(SEARCH("|"&amp;J277&amp;"|",'5_ACOMPANHAMENTO'!$AC$3:$AC$4922)))+((K277&lt;&gt;"")*ISNUMBER(SEARCH("|"&amp;K277&amp;"|",'5_ACOMPANHAMENTO'!$AC$3:$AC$4922)))+((L277&lt;&gt;"")*ISNUMBER(SEARCH("|"&amp;L277&amp;"|",'5_ACOMPANHAMENTO'!$AC$3:$AC$4922)))+((M277&lt;&gt;"")*ISNUMBER(SEARCH("|"&amp;M277&amp;"|",'5_ACOMPANHAMENTO'!$AC$3:$AC$4922)))+((N277&lt;&gt;"")*ISNUMBER(SEARCH("|"&amp;N277&amp;"|",'5_ACOMPANHAMENTO'!$AC$3:$AC$4922)))+((O277&lt;&gt;"")*ISNUMBER(SEARCH("|"&amp;O277&amp;"|",'5_ACOMPANHAMENTO'!$AC$3:$AC$4922)))+((P277&lt;&gt;"")*ISNUMBER(SEARCH("|"&amp;P277&amp;"|",'5_ACOMPANHAMENTO'!$AC$3:$AC$4922)))+((Q277&lt;&gt;"")*ISNUMBER(SEARCH("|"&amp;Q277&amp;"|",'5_ACOMPANHAMENTO'!$AC$3:$AC$4922)))+((R277&lt;&gt;"")*ISNUMBER(SEARCH("|"&amp;R277&amp;"|",'5_ACOMPANHAMENTO'!$AC$3:$AC$4922)))+((S277&lt;&gt;"")*ISNUMBER(SEARCH("|"&amp;S277&amp;"|",'5_ACOMPANHAMENTO'!$AC$3:$AC$4922)))+((T277&lt;&gt;"")*ISNUMBER(SEARCH("|"&amp;T277&amp;"|",'5_ACOMPANHAMENTO'!$AC$3:$AC$4922)))+((U277&lt;&gt;"")*ISNUMBER(SEARCH("|"&amp;U277&amp;"|",'5_ACOMPANHAMENTO'!$AC$3:$AC$4922)))+((V277&lt;&gt;"")*ISNUMBER(SEARCH("|"&amp;V277&amp;"|",'5_ACOMPANHAMENTO'!$AC$3:$AC$4922)))+((W277&lt;&gt;"")*ISNUMBER(SEARCH("|"&amp;W277&amp;"|",'5_ACOMPANHAMENTO'!$AC$3:$AC$4922)))+((X277&lt;&gt;"")*ISNUMBER(SEARCH("|"&amp;X277&amp;"|",'5_ACOMPANHAMENTO'!$AC$3:$AC$4922)))+((Y277&lt;&gt;"")*ISNUMBER(SEARCH("|"&amp;Y277&amp;"|",'5_ACOMPANHAMENTO'!$AC$3:$AC$4922)))+((Z277&lt;&gt;"")*ISNUMBER(SEARCH("|"&amp;Z277&amp;"|",'5_ACOMPANHAMENTO'!$AC$3:$AC$4922)))+((AA277&lt;&gt;"")*ISNUMBER(SEARCH("|"&amp;AA277&amp;"|",'5_ACOMPANHAMENTO'!$AC$3:$AC$4922)))+((AB277&lt;&gt;"")*ISNUMBER(SEARCH("|"&amp;AB277&amp;"|",'5_ACOMPANHAMENTO'!$AC$3:$AC$4922))))&gt;0),0),0)),""))</f>
        <v/>
      </c>
      <c r="B277" s="14" t="inlineStr">
        <is>
          <t>10199</t>
        </is>
      </c>
      <c r="C277" s="14" t="inlineStr">
        <is>
          <t>58 FABRICAÇÃO EMBALAGEM</t>
        </is>
      </c>
      <c r="D277" s="4">
        <f>IF(OR($B277="",$C277=""),"",IFERROR(SUMPRODUCT(--(('5_ACOMPANHAMENTO'!$AD$3:$AD$4922=TRIM($C277&amp;""))*('5_ACOMPANHAMENTO'!$AC$3:$AC$4922&lt;&gt;"")*((((I277&lt;&gt;"")*ISNUMBER(SEARCH("|"&amp;I277&amp;"|",'5_ACOMPANHAMENTO'!$AC$3:$AC$4922)))+((J277&lt;&gt;"")*ISNUMBER(SEARCH("|"&amp;J277&amp;"|",'5_ACOMPANHAMENTO'!$AC$3:$AC$4922)))+((K277&lt;&gt;"")*ISNUMBER(SEARCH("|"&amp;K277&amp;"|",'5_ACOMPANHAMENTO'!$AC$3:$AC$4922)))+((L277&lt;&gt;"")*ISNUMBER(SEARCH("|"&amp;L277&amp;"|",'5_ACOMPANHAMENTO'!$AC$3:$AC$4922)))+((M277&lt;&gt;"")*ISNUMBER(SEARCH("|"&amp;M277&amp;"|",'5_ACOMPANHAMENTO'!$AC$3:$AC$4922)))+((N277&lt;&gt;"")*ISNUMBER(SEARCH("|"&amp;N277&amp;"|",'5_ACOMPANHAMENTO'!$AC$3:$AC$4922)))+((O277&lt;&gt;"")*ISNUMBER(SEARCH("|"&amp;O277&amp;"|",'5_ACOMPANHAMENTO'!$AC$3:$AC$4922)))+((P277&lt;&gt;"")*ISNUMBER(SEARCH("|"&amp;P277&amp;"|",'5_ACOMPANHAMENTO'!$AC$3:$AC$4922)))+((Q277&lt;&gt;"")*ISNUMBER(SEARCH("|"&amp;Q277&amp;"|",'5_ACOMPANHAMENTO'!$AC$3:$AC$4922)))+((R277&lt;&gt;"")*ISNUMBER(SEARCH("|"&amp;R277&amp;"|",'5_ACOMPANHAMENTO'!$AC$3:$AC$4922)))+((S277&lt;&gt;"")*ISNUMBER(SEARCH("|"&amp;S277&amp;"|",'5_ACOMPANHAMENTO'!$AC$3:$AC$4922)))+((T277&lt;&gt;"")*ISNUMBER(SEARCH("|"&amp;T277&amp;"|",'5_ACOMPANHAMENTO'!$AC$3:$AC$4922)))+((U277&lt;&gt;"")*ISNUMBER(SEARCH("|"&amp;U277&amp;"|",'5_ACOMPANHAMENTO'!$AC$3:$AC$4922)))+((V277&lt;&gt;"")*ISNUMBER(SEARCH("|"&amp;V277&amp;"|",'5_ACOMPANHAMENTO'!$AC$3:$AC$4922)))+((W277&lt;&gt;"")*ISNUMBER(SEARCH("|"&amp;W277&amp;"|",'5_ACOMPANHAMENTO'!$AC$3:$AC$4922)))+((X277&lt;&gt;"")*ISNUMBER(SEARCH("|"&amp;X277&amp;"|",'5_ACOMPANHAMENTO'!$AC$3:$AC$4922)))+((Y277&lt;&gt;"")*ISNUMBER(SEARCH("|"&amp;Y277&amp;"|",'5_ACOMPANHAMENTO'!$AC$3:$AC$4922)))+((Z277&lt;&gt;"")*ISNUMBER(SEARCH("|"&amp;Z277&amp;"|",'5_ACOMPANHAMENTO'!$AC$3:$AC$4922)))+((AA277&lt;&gt;"")*ISNUMBER(SEARCH("|"&amp;AA277&amp;"|",'5_ACOMPANHAMENTO'!$AC$3:$AC$4922)))+((AB277&lt;&gt;"")*ISNUMBER(SEARCH("|"&amp;AB277&amp;"|",'5_ACOMPANHAMENTO'!$AC$3:$AC$4922))))&gt;0)),'5_ACOMPANHAMENTO'!$J$3:$J$4922),0))</f>
        <v/>
      </c>
      <c r="E277" s="4">
        <f>IF(G277=0,"FINALIZADO",IF(TODAY()&gt;A277,"ATRASADO "&amp;TODAY()-A277&amp;" DIAS","ADIANTADO "&amp;A277-TODAY()&amp;" DIAS"))</f>
        <v/>
      </c>
      <c r="F277" s="7">
        <f>IF(OR($B277="",$C277=""),"",IFERROR(SUMPRODUCT(--(('5_ACOMPANHAMENTO'!$AD$3:$AD$4922=TRIM($C277&amp;""))*('5_ACOMPANHAMENTO'!$AC$3:$AC$4922&lt;&gt;"")*((((I277&lt;&gt;"")*ISNUMBER(SEARCH("|"&amp;I277&amp;"|",'5_ACOMPANHAMENTO'!$AC$3:$AC$4922)))+((J277&lt;&gt;"")*ISNUMBER(SEARCH("|"&amp;J277&amp;"|",'5_ACOMPANHAMENTO'!$AC$3:$AC$4922)))+((K277&lt;&gt;"")*ISNUMBER(SEARCH("|"&amp;K277&amp;"|",'5_ACOMPANHAMENTO'!$AC$3:$AC$4922)))+((L277&lt;&gt;"")*ISNUMBER(SEARCH("|"&amp;L277&amp;"|",'5_ACOMPANHAMENTO'!$AC$3:$AC$4922)))+((M277&lt;&gt;"")*ISNUMBER(SEARCH("|"&amp;M277&amp;"|",'5_ACOMPANHAMENTO'!$AC$3:$AC$4922)))+((N277&lt;&gt;"")*ISNUMBER(SEARCH("|"&amp;N277&amp;"|",'5_ACOMPANHAMENTO'!$AC$3:$AC$4922)))+((O277&lt;&gt;"")*ISNUMBER(SEARCH("|"&amp;O277&amp;"|",'5_ACOMPANHAMENTO'!$AC$3:$AC$4922)))+((P277&lt;&gt;"")*ISNUMBER(SEARCH("|"&amp;P277&amp;"|",'5_ACOMPANHAMENTO'!$AC$3:$AC$4922)))+((Q277&lt;&gt;"")*ISNUMBER(SEARCH("|"&amp;Q277&amp;"|",'5_ACOMPANHAMENTO'!$AC$3:$AC$4922)))+((R277&lt;&gt;"")*ISNUMBER(SEARCH("|"&amp;R277&amp;"|",'5_ACOMPANHAMENTO'!$AC$3:$AC$4922)))+((S277&lt;&gt;"")*ISNUMBER(SEARCH("|"&amp;S277&amp;"|",'5_ACOMPANHAMENTO'!$AC$3:$AC$4922)))+((T277&lt;&gt;"")*ISNUMBER(SEARCH("|"&amp;T277&amp;"|",'5_ACOMPANHAMENTO'!$AC$3:$AC$4922)))+((U277&lt;&gt;"")*ISNUMBER(SEARCH("|"&amp;U277&amp;"|",'5_ACOMPANHAMENTO'!$AC$3:$AC$4922)))+((V277&lt;&gt;"")*ISNUMBER(SEARCH("|"&amp;V277&amp;"|",'5_ACOMPANHAMENTO'!$AC$3:$AC$4922)))+((W277&lt;&gt;"")*ISNUMBER(SEARCH("|"&amp;W277&amp;"|",'5_ACOMPANHAMENTO'!$AC$3:$AC$4922)))+((X277&lt;&gt;"")*ISNUMBER(SEARCH("|"&amp;X277&amp;"|",'5_ACOMPANHAMENTO'!$AC$3:$AC$4922)))+((Y277&lt;&gt;"")*ISNUMBER(SEARCH("|"&amp;Y277&amp;"|",'5_ACOMPANHAMENTO'!$AC$3:$AC$4922)))+((Z277&lt;&gt;"")*ISNUMBER(SEARCH("|"&amp;Z277&amp;"|",'5_ACOMPANHAMENTO'!$AC$3:$AC$4922)))+((AA277&lt;&gt;"")*ISNUMBER(SEARCH("|"&amp;AA277&amp;"|",'5_ACOMPANHAMENTO'!$AC$3:$AC$4922)))+((AB277&lt;&gt;"")*ISNUMBER(SEARCH("|"&amp;AB277&amp;"|",'5_ACOMPANHAMENTO'!$AC$3:$AC$4922))))&gt;0)),'5_ACOMPANHAMENTO'!$O$3:$O$4922),0))</f>
        <v/>
      </c>
      <c r="G277" s="7">
        <f>IF(OR($B277="",$C277=""),"",D277-F277)</f>
        <v/>
      </c>
      <c r="H277">
        <f>IF(OR($B277="",$C277=""),"",TRIM($B277&amp;"")&amp;"|"&amp;TRIM($C277&amp;""))</f>
        <v/>
      </c>
      <c r="I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",99)),1,99)))</f>
        <v/>
      </c>
      <c r="J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",99)),100,99)))</f>
        <v/>
      </c>
      <c r="K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",99)),199,99)))</f>
        <v/>
      </c>
      <c r="L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",99)),298,99)))</f>
        <v/>
      </c>
      <c r="M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",99)),397,99)))</f>
        <v/>
      </c>
      <c r="N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",99)),496,99)))</f>
        <v/>
      </c>
      <c r="O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",99)),595,99)))</f>
        <v/>
      </c>
      <c r="P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",99)),694,99)))</f>
        <v/>
      </c>
      <c r="Q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",99)),793,99)))</f>
        <v/>
      </c>
      <c r="R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",99)),892,99)))</f>
        <v/>
      </c>
      <c r="S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",99)),991,99)))</f>
        <v/>
      </c>
      <c r="T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",99)),1090,99)))</f>
        <v/>
      </c>
      <c r="U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",99)),1189,99)))</f>
        <v/>
      </c>
      <c r="V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",99)),1288,99)))</f>
        <v/>
      </c>
      <c r="W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",99)),1387,99)))</f>
        <v/>
      </c>
      <c r="X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",99)),1486,99)))</f>
        <v/>
      </c>
      <c r="Y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",99)),1585,99)))</f>
        <v/>
      </c>
      <c r="Z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",99)),1684,99)))</f>
        <v/>
      </c>
      <c r="AA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",99)),1783,99)))</f>
        <v/>
      </c>
      <c r="AB277" s="1">
        <f>IF($B277="","",TRIM(MID(SUBSTITUTE(TRIM(SUBSTITUTE(SUBSTITUTE(SUBSTITUTE(SUBSTITUTE(SUBSTITUTE(SUBSTITUTE(SUBSTITUTE(SUBSTITUTE(SUBSTITUTE(SUBSTITUTE(SUBSTITUTE(SUBSTITUTE(SUBSTITUTE(SUBSTITUTE(TRIM($B277&amp;""),CHAR(10),"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",REPT(" ",99)),1882,99)))</f>
        <v/>
      </c>
    </row>
    <row r="278" hidden="1" ht="14.25" customHeight="1">
      <c r="A278" s="4">
        <f>IF(OR($B278="",$C278=""),"",IFERROR(INDEX('5_ACOMPANHAMENTO'!$A$3:$A$4922,MATCH(1,INDEX(('5_ACOMPANHAMENTO'!$AD$3:$AD$4922=TRIM($C278&amp;""))*('5_ACOMPANHAMENTO'!$AC$3:$AC$4922&lt;&gt;"")*((((I278&lt;&gt;"")*ISNUMBER(SEARCH("|"&amp;I278&amp;"|",'5_ACOMPANHAMENTO'!$AC$3:$AC$4922)))+((J278&lt;&gt;"")*ISNUMBER(SEARCH("|"&amp;J278&amp;"|",'5_ACOMPANHAMENTO'!$AC$3:$AC$4922)))+((K278&lt;&gt;"")*ISNUMBER(SEARCH("|"&amp;K278&amp;"|",'5_ACOMPANHAMENTO'!$AC$3:$AC$4922)))+((L278&lt;&gt;"")*ISNUMBER(SEARCH("|"&amp;L278&amp;"|",'5_ACOMPANHAMENTO'!$AC$3:$AC$4922)))+((M278&lt;&gt;"")*ISNUMBER(SEARCH("|"&amp;M278&amp;"|",'5_ACOMPANHAMENTO'!$AC$3:$AC$4922)))+((N278&lt;&gt;"")*ISNUMBER(SEARCH("|"&amp;N278&amp;"|",'5_ACOMPANHAMENTO'!$AC$3:$AC$4922)))+((O278&lt;&gt;"")*ISNUMBER(SEARCH("|"&amp;O278&amp;"|",'5_ACOMPANHAMENTO'!$AC$3:$AC$4922)))+((P278&lt;&gt;"")*ISNUMBER(SEARCH("|"&amp;P278&amp;"|",'5_ACOMPANHAMENTO'!$AC$3:$AC$4922)))+((Q278&lt;&gt;"")*ISNUMBER(SEARCH("|"&amp;Q278&amp;"|",'5_ACOMPANHAMENTO'!$AC$3:$AC$4922)))+((R278&lt;&gt;"")*ISNUMBER(SEARCH("|"&amp;R278&amp;"|",'5_ACOMPANHAMENTO'!$AC$3:$AC$4922)))+((S278&lt;&gt;"")*ISNUMBER(SEARCH("|"&amp;S278&amp;"|",'5_ACOMPANHAMENTO'!$AC$3:$AC$4922)))+((T278&lt;&gt;"")*ISNUMBER(SEARCH("|"&amp;T278&amp;"|",'5_ACOMPANHAMENTO'!$AC$3:$AC$4922)))+((U278&lt;&gt;"")*ISNUMBER(SEARCH("|"&amp;U278&amp;"|",'5_ACOMPANHAMENTO'!$AC$3:$AC$4922)))+((V278&lt;&gt;"")*ISNUMBER(SEARCH("|"&amp;V278&amp;"|",'5_ACOMPANHAMENTO'!$AC$3:$AC$4922)))+((W278&lt;&gt;"")*ISNUMBER(SEARCH("|"&amp;W278&amp;"|",'5_ACOMPANHAMENTO'!$AC$3:$AC$4922)))+((X278&lt;&gt;"")*ISNUMBER(SEARCH("|"&amp;X278&amp;"|",'5_ACOMPANHAMENTO'!$AC$3:$AC$4922)))+((Y278&lt;&gt;"")*ISNUMBER(SEARCH("|"&amp;Y278&amp;"|",'5_ACOMPANHAMENTO'!$AC$3:$AC$4922)))+((Z278&lt;&gt;"")*ISNUMBER(SEARCH("|"&amp;Z278&amp;"|",'5_ACOMPANHAMENTO'!$AC$3:$AC$4922)))+((AA278&lt;&gt;"")*ISNUMBER(SEARCH("|"&amp;AA278&amp;"|",'5_ACOMPANHAMENTO'!$AC$3:$AC$4922)))+((AB278&lt;&gt;"")*ISNUMBER(SEARCH("|"&amp;AB278&amp;"|",'5_ACOMPANHAMENTO'!$AC$3:$AC$4922))))&gt;0),0),0)),""))</f>
        <v/>
      </c>
      <c r="B278" s="14" t="inlineStr">
        <is>
          <t>10199</t>
        </is>
      </c>
      <c r="C278" s="14" t="inlineStr">
        <is>
          <t>58 FABRICAÇÃO EMBALAGEM</t>
        </is>
      </c>
      <c r="D278" s="4">
        <f>IF(OR($B278="",$C278=""),"",IFERROR(SUMPRODUCT(--(('5_ACOMPANHAMENTO'!$AD$3:$AD$4922=TRIM($C278&amp;""))*('5_ACOMPANHAMENTO'!$AC$3:$AC$4922&lt;&gt;"")*((((I278&lt;&gt;"")*ISNUMBER(SEARCH("|"&amp;I278&amp;"|",'5_ACOMPANHAMENTO'!$AC$3:$AC$4922)))+((J278&lt;&gt;"")*ISNUMBER(SEARCH("|"&amp;J278&amp;"|",'5_ACOMPANHAMENTO'!$AC$3:$AC$4922)))+((K278&lt;&gt;"")*ISNUMBER(SEARCH("|"&amp;K278&amp;"|",'5_ACOMPANHAMENTO'!$AC$3:$AC$4922)))+((L278&lt;&gt;"")*ISNUMBER(SEARCH("|"&amp;L278&amp;"|",'5_ACOMPANHAMENTO'!$AC$3:$AC$4922)))+((M278&lt;&gt;"")*ISNUMBER(SEARCH("|"&amp;M278&amp;"|",'5_ACOMPANHAMENTO'!$AC$3:$AC$4922)))+((N278&lt;&gt;"")*ISNUMBER(SEARCH("|"&amp;N278&amp;"|",'5_ACOMPANHAMENTO'!$AC$3:$AC$4922)))+((O278&lt;&gt;"")*ISNUMBER(SEARCH("|"&amp;O278&amp;"|",'5_ACOMPANHAMENTO'!$AC$3:$AC$4922)))+((P278&lt;&gt;"")*ISNUMBER(SEARCH("|"&amp;P278&amp;"|",'5_ACOMPANHAMENTO'!$AC$3:$AC$4922)))+((Q278&lt;&gt;"")*ISNUMBER(SEARCH("|"&amp;Q278&amp;"|",'5_ACOMPANHAMENTO'!$AC$3:$AC$4922)))+((R278&lt;&gt;"")*ISNUMBER(SEARCH("|"&amp;R278&amp;"|",'5_ACOMPANHAMENTO'!$AC$3:$AC$4922)))+((S278&lt;&gt;"")*ISNUMBER(SEARCH("|"&amp;S278&amp;"|",'5_ACOMPANHAMENTO'!$AC$3:$AC$4922)))+((T278&lt;&gt;"")*ISNUMBER(SEARCH("|"&amp;T278&amp;"|",'5_ACOMPANHAMENTO'!$AC$3:$AC$4922)))+((U278&lt;&gt;"")*ISNUMBER(SEARCH("|"&amp;U278&amp;"|",'5_ACOMPANHAMENTO'!$AC$3:$AC$4922)))+((V278&lt;&gt;"")*ISNUMBER(SEARCH("|"&amp;V278&amp;"|",'5_ACOMPANHAMENTO'!$AC$3:$AC$4922)))+((W278&lt;&gt;"")*ISNUMBER(SEARCH("|"&amp;W278&amp;"|",'5_ACOMPANHAMENTO'!$AC$3:$AC$4922)))+((X278&lt;&gt;"")*ISNUMBER(SEARCH("|"&amp;X278&amp;"|",'5_ACOMPANHAMENTO'!$AC$3:$AC$4922)))+((Y278&lt;&gt;"")*ISNUMBER(SEARCH("|"&amp;Y278&amp;"|",'5_ACOMPANHAMENTO'!$AC$3:$AC$4922)))+((Z278&lt;&gt;"")*ISNUMBER(SEARCH("|"&amp;Z278&amp;"|",'5_ACOMPANHAMENTO'!$AC$3:$AC$4922)))+((AA278&lt;&gt;"")*ISNUMBER(SEARCH("|"&amp;AA278&amp;"|",'5_ACOMPANHAMENTO'!$AC$3:$AC$4922)))+((AB278&lt;&gt;"")*ISNUMBER(SEARCH("|"&amp;AB278&amp;"|",'5_ACOMPANHAMENTO'!$AC$3:$AC$4922))))&gt;0)),'5_ACOMPANHAMENTO'!$J$3:$J$4922),0))</f>
        <v/>
      </c>
      <c r="E278" s="4">
        <f>IF(G278=0,"FINALIZADO",IF(TODAY()&gt;A278,"ATRASADO "&amp;TODAY()-A278&amp;" DIAS","ADIANTADO "&amp;A278-TODAY()&amp;" DIAS"))</f>
        <v/>
      </c>
      <c r="F278" s="7">
        <f>IF(OR($B278="",$C278=""),"",IFERROR(SUMPRODUCT(--(('5_ACOMPANHAMENTO'!$AD$3:$AD$4922=TRIM($C278&amp;""))*('5_ACOMPANHAMENTO'!$AC$3:$AC$4922&lt;&gt;"")*((((I278&lt;&gt;"")*ISNUMBER(SEARCH("|"&amp;I278&amp;"|",'5_ACOMPANHAMENTO'!$AC$3:$AC$4922)))+((J278&lt;&gt;"")*ISNUMBER(SEARCH("|"&amp;J278&amp;"|",'5_ACOMPANHAMENTO'!$AC$3:$AC$4922)))+((K278&lt;&gt;"")*ISNUMBER(SEARCH("|"&amp;K278&amp;"|",'5_ACOMPANHAMENTO'!$AC$3:$AC$4922)))+((L278&lt;&gt;"")*ISNUMBER(SEARCH("|"&amp;L278&amp;"|",'5_ACOMPANHAMENTO'!$AC$3:$AC$4922)))+((M278&lt;&gt;"")*ISNUMBER(SEARCH("|"&amp;M278&amp;"|",'5_ACOMPANHAMENTO'!$AC$3:$AC$4922)))+((N278&lt;&gt;"")*ISNUMBER(SEARCH("|"&amp;N278&amp;"|",'5_ACOMPANHAMENTO'!$AC$3:$AC$4922)))+((O278&lt;&gt;"")*ISNUMBER(SEARCH("|"&amp;O278&amp;"|",'5_ACOMPANHAMENTO'!$AC$3:$AC$4922)))+((P278&lt;&gt;"")*ISNUMBER(SEARCH("|"&amp;P278&amp;"|",'5_ACOMPANHAMENTO'!$AC$3:$AC$4922)))+((Q278&lt;&gt;"")*ISNUMBER(SEARCH("|"&amp;Q278&amp;"|",'5_ACOMPANHAMENTO'!$AC$3:$AC$4922)))+((R278&lt;&gt;"")*ISNUMBER(SEARCH("|"&amp;R278&amp;"|",'5_ACOMPANHAMENTO'!$AC$3:$AC$4922)))+((S278&lt;&gt;"")*ISNUMBER(SEARCH("|"&amp;S278&amp;"|",'5_ACOMPANHAMENTO'!$AC$3:$AC$4922)))+((T278&lt;&gt;"")*ISNUMBER(SEARCH("|"&amp;T278&amp;"|",'5_ACOMPANHAMENTO'!$AC$3:$AC$4922)))+((U278&lt;&gt;"")*ISNUMBER(SEARCH("|"&amp;U278&amp;"|",'5_ACOMPANHAMENTO'!$AC$3:$AC$4922)))+((V278&lt;&gt;"")*ISNUMBER(SEARCH("|"&amp;V278&amp;"|",'5_ACOMPANHAMENTO'!$AC$3:$AC$4922)))+((W278&lt;&gt;"")*ISNUMBER(SEARCH("|"&amp;W278&amp;"|",'5_ACOMPANHAMENTO'!$AC$3:$AC$4922)))+((X278&lt;&gt;"")*ISNUMBER(SEARCH("|"&amp;X278&amp;"|",'5_ACOMPANHAMENTO'!$AC$3:$AC$4922)))+((Y278&lt;&gt;"")*ISNUMBER(SEARCH("|"&amp;Y278&amp;"|",'5_ACOMPANHAMENTO'!$AC$3:$AC$4922)))+((Z278&lt;&gt;"")*ISNUMBER(SEARCH("|"&amp;Z278&amp;"|",'5_ACOMPANHAMENTO'!$AC$3:$AC$4922)))+((AA278&lt;&gt;"")*ISNUMBER(SEARCH("|"&amp;AA278&amp;"|",'5_ACOMPANHAMENTO'!$AC$3:$AC$4922)))+((AB278&lt;&gt;"")*ISNUMBER(SEARCH("|"&amp;AB278&amp;"|",'5_ACOMPANHAMENTO'!$AC$3:$AC$4922))))&gt;0)),'5_ACOMPANHAMENTO'!$O$3:$O$4922),0))</f>
        <v/>
      </c>
      <c r="G278" s="7">
        <f>IF(OR($B278="",$C278=""),"",D278-F278)</f>
        <v/>
      </c>
      <c r="H278">
        <f>IF(OR($B278="",$C278=""),"",TRIM($B278&amp;"")&amp;"|"&amp;TRIM($C278&amp;""))</f>
        <v/>
      </c>
      <c r="I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",99)),1,99)))</f>
        <v/>
      </c>
      <c r="J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",99)),100,99)))</f>
        <v/>
      </c>
      <c r="K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",99)),199,99)))</f>
        <v/>
      </c>
      <c r="L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",99)),298,99)))</f>
        <v/>
      </c>
      <c r="M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",99)),397,99)))</f>
        <v/>
      </c>
      <c r="N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",99)),496,99)))</f>
        <v/>
      </c>
      <c r="O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",99)),595,99)))</f>
        <v/>
      </c>
      <c r="P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",99)),694,99)))</f>
        <v/>
      </c>
      <c r="Q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",99)),793,99)))</f>
        <v/>
      </c>
      <c r="R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",99)),892,99)))</f>
        <v/>
      </c>
      <c r="S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",99)),991,99)))</f>
        <v/>
      </c>
      <c r="T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",99)),1090,99)))</f>
        <v/>
      </c>
      <c r="U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",99)),1189,99)))</f>
        <v/>
      </c>
      <c r="V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",99)),1288,99)))</f>
        <v/>
      </c>
      <c r="W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",99)),1387,99)))</f>
        <v/>
      </c>
      <c r="X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",99)),1486,99)))</f>
        <v/>
      </c>
      <c r="Y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",99)),1585,99)))</f>
        <v/>
      </c>
      <c r="Z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",99)),1684,99)))</f>
        <v/>
      </c>
      <c r="AA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",99)),1783,99)))</f>
        <v/>
      </c>
      <c r="AB278" s="1">
        <f>IF($B278="","",TRIM(MID(SUBSTITUTE(TRIM(SUBSTITUTE(SUBSTITUTE(SUBSTITUTE(SUBSTITUTE(SUBSTITUTE(SUBSTITUTE(SUBSTITUTE(SUBSTITUTE(SUBSTITUTE(SUBSTITUTE(SUBSTITUTE(SUBSTITUTE(SUBSTITUTE(SUBSTITUTE(TRIM($B278&amp;""),CHAR(10),"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",REPT(" ",99)),1882,99)))</f>
        <v/>
      </c>
    </row>
    <row r="279" hidden="1" ht="14.25" customHeight="1">
      <c r="A279" s="4">
        <f>IF(OR($B279="",$C279=""),"",IFERROR(INDEX('5_ACOMPANHAMENTO'!$A$3:$A$4922,MATCH(1,INDEX(('5_ACOMPANHAMENTO'!$AD$3:$AD$4922=TRIM($C279&amp;""))*('5_ACOMPANHAMENTO'!$AC$3:$AC$4922&lt;&gt;"")*((((I279&lt;&gt;"")*ISNUMBER(SEARCH("|"&amp;I279&amp;"|",'5_ACOMPANHAMENTO'!$AC$3:$AC$4922)))+((J279&lt;&gt;"")*ISNUMBER(SEARCH("|"&amp;J279&amp;"|",'5_ACOMPANHAMENTO'!$AC$3:$AC$4922)))+((K279&lt;&gt;"")*ISNUMBER(SEARCH("|"&amp;K279&amp;"|",'5_ACOMPANHAMENTO'!$AC$3:$AC$4922)))+((L279&lt;&gt;"")*ISNUMBER(SEARCH("|"&amp;L279&amp;"|",'5_ACOMPANHAMENTO'!$AC$3:$AC$4922)))+((M279&lt;&gt;"")*ISNUMBER(SEARCH("|"&amp;M279&amp;"|",'5_ACOMPANHAMENTO'!$AC$3:$AC$4922)))+((N279&lt;&gt;"")*ISNUMBER(SEARCH("|"&amp;N279&amp;"|",'5_ACOMPANHAMENTO'!$AC$3:$AC$4922)))+((O279&lt;&gt;"")*ISNUMBER(SEARCH("|"&amp;O279&amp;"|",'5_ACOMPANHAMENTO'!$AC$3:$AC$4922)))+((P279&lt;&gt;"")*ISNUMBER(SEARCH("|"&amp;P279&amp;"|",'5_ACOMPANHAMENTO'!$AC$3:$AC$4922)))+((Q279&lt;&gt;"")*ISNUMBER(SEARCH("|"&amp;Q279&amp;"|",'5_ACOMPANHAMENTO'!$AC$3:$AC$4922)))+((R279&lt;&gt;"")*ISNUMBER(SEARCH("|"&amp;R279&amp;"|",'5_ACOMPANHAMENTO'!$AC$3:$AC$4922)))+((S279&lt;&gt;"")*ISNUMBER(SEARCH("|"&amp;S279&amp;"|",'5_ACOMPANHAMENTO'!$AC$3:$AC$4922)))+((T279&lt;&gt;"")*ISNUMBER(SEARCH("|"&amp;T279&amp;"|",'5_ACOMPANHAMENTO'!$AC$3:$AC$4922)))+((U279&lt;&gt;"")*ISNUMBER(SEARCH("|"&amp;U279&amp;"|",'5_ACOMPANHAMENTO'!$AC$3:$AC$4922)))+((V279&lt;&gt;"")*ISNUMBER(SEARCH("|"&amp;V279&amp;"|",'5_ACOMPANHAMENTO'!$AC$3:$AC$4922)))+((W279&lt;&gt;"")*ISNUMBER(SEARCH("|"&amp;W279&amp;"|",'5_ACOMPANHAMENTO'!$AC$3:$AC$4922)))+((X279&lt;&gt;"")*ISNUMBER(SEARCH("|"&amp;X279&amp;"|",'5_ACOMPANHAMENTO'!$AC$3:$AC$4922)))+((Y279&lt;&gt;"")*ISNUMBER(SEARCH("|"&amp;Y279&amp;"|",'5_ACOMPANHAMENTO'!$AC$3:$AC$4922)))+((Z279&lt;&gt;"")*ISNUMBER(SEARCH("|"&amp;Z279&amp;"|",'5_ACOMPANHAMENTO'!$AC$3:$AC$4922)))+((AA279&lt;&gt;"")*ISNUMBER(SEARCH("|"&amp;AA279&amp;"|",'5_ACOMPANHAMENTO'!$AC$3:$AC$4922)))+((AB279&lt;&gt;"")*ISNUMBER(SEARCH("|"&amp;AB279&amp;"|",'5_ACOMPANHAMENTO'!$AC$3:$AC$4922))))&gt;0),0),0)),""))</f>
        <v/>
      </c>
      <c r="B279" s="14" t="inlineStr">
        <is>
          <t>10199</t>
        </is>
      </c>
      <c r="C279" s="14" t="inlineStr">
        <is>
          <t>58 FABRICAÇÃO EMBALAGEM</t>
        </is>
      </c>
      <c r="D279" s="4">
        <f>IF(OR($B279="",$C279=""),"",IFERROR(SUMPRODUCT(--(('5_ACOMPANHAMENTO'!$AD$3:$AD$4922=TRIM($C279&amp;""))*('5_ACOMPANHAMENTO'!$AC$3:$AC$4922&lt;&gt;"")*((((I279&lt;&gt;"")*ISNUMBER(SEARCH("|"&amp;I279&amp;"|",'5_ACOMPANHAMENTO'!$AC$3:$AC$4922)))+((J279&lt;&gt;"")*ISNUMBER(SEARCH("|"&amp;J279&amp;"|",'5_ACOMPANHAMENTO'!$AC$3:$AC$4922)))+((K279&lt;&gt;"")*ISNUMBER(SEARCH("|"&amp;K279&amp;"|",'5_ACOMPANHAMENTO'!$AC$3:$AC$4922)))+((L279&lt;&gt;"")*ISNUMBER(SEARCH("|"&amp;L279&amp;"|",'5_ACOMPANHAMENTO'!$AC$3:$AC$4922)))+((M279&lt;&gt;"")*ISNUMBER(SEARCH("|"&amp;M279&amp;"|",'5_ACOMPANHAMENTO'!$AC$3:$AC$4922)))+((N279&lt;&gt;"")*ISNUMBER(SEARCH("|"&amp;N279&amp;"|",'5_ACOMPANHAMENTO'!$AC$3:$AC$4922)))+((O279&lt;&gt;"")*ISNUMBER(SEARCH("|"&amp;O279&amp;"|",'5_ACOMPANHAMENTO'!$AC$3:$AC$4922)))+((P279&lt;&gt;"")*ISNUMBER(SEARCH("|"&amp;P279&amp;"|",'5_ACOMPANHAMENTO'!$AC$3:$AC$4922)))+((Q279&lt;&gt;"")*ISNUMBER(SEARCH("|"&amp;Q279&amp;"|",'5_ACOMPANHAMENTO'!$AC$3:$AC$4922)))+((R279&lt;&gt;"")*ISNUMBER(SEARCH("|"&amp;R279&amp;"|",'5_ACOMPANHAMENTO'!$AC$3:$AC$4922)))+((S279&lt;&gt;"")*ISNUMBER(SEARCH("|"&amp;S279&amp;"|",'5_ACOMPANHAMENTO'!$AC$3:$AC$4922)))+((T279&lt;&gt;"")*ISNUMBER(SEARCH("|"&amp;T279&amp;"|",'5_ACOMPANHAMENTO'!$AC$3:$AC$4922)))+((U279&lt;&gt;"")*ISNUMBER(SEARCH("|"&amp;U279&amp;"|",'5_ACOMPANHAMENTO'!$AC$3:$AC$4922)))+((V279&lt;&gt;"")*ISNUMBER(SEARCH("|"&amp;V279&amp;"|",'5_ACOMPANHAMENTO'!$AC$3:$AC$4922)))+((W279&lt;&gt;"")*ISNUMBER(SEARCH("|"&amp;W279&amp;"|",'5_ACOMPANHAMENTO'!$AC$3:$AC$4922)))+((X279&lt;&gt;"")*ISNUMBER(SEARCH("|"&amp;X279&amp;"|",'5_ACOMPANHAMENTO'!$AC$3:$AC$4922)))+((Y279&lt;&gt;"")*ISNUMBER(SEARCH("|"&amp;Y279&amp;"|",'5_ACOMPANHAMENTO'!$AC$3:$AC$4922)))+((Z279&lt;&gt;"")*ISNUMBER(SEARCH("|"&amp;Z279&amp;"|",'5_ACOMPANHAMENTO'!$AC$3:$AC$4922)))+((AA279&lt;&gt;"")*ISNUMBER(SEARCH("|"&amp;AA279&amp;"|",'5_ACOMPANHAMENTO'!$AC$3:$AC$4922)))+((AB279&lt;&gt;"")*ISNUMBER(SEARCH("|"&amp;AB279&amp;"|",'5_ACOMPANHAMENTO'!$AC$3:$AC$4922))))&gt;0)),'5_ACOMPANHAMENTO'!$J$3:$J$4922),0))</f>
        <v/>
      </c>
      <c r="E279" s="4">
        <f>IF(G279=0,"FINALIZADO",IF(TODAY()&gt;A279,"ATRASADO "&amp;TODAY()-A279&amp;" DIAS","ADIANTADO "&amp;A279-TODAY()&amp;" DIAS"))</f>
        <v/>
      </c>
      <c r="F279" s="7">
        <f>IF(OR($B279="",$C279=""),"",IFERROR(SUMPRODUCT(--(('5_ACOMPANHAMENTO'!$AD$3:$AD$4922=TRIM($C279&amp;""))*('5_ACOMPANHAMENTO'!$AC$3:$AC$4922&lt;&gt;"")*((((I279&lt;&gt;"")*ISNUMBER(SEARCH("|"&amp;I279&amp;"|",'5_ACOMPANHAMENTO'!$AC$3:$AC$4922)))+((J279&lt;&gt;"")*ISNUMBER(SEARCH("|"&amp;J279&amp;"|",'5_ACOMPANHAMENTO'!$AC$3:$AC$4922)))+((K279&lt;&gt;"")*ISNUMBER(SEARCH("|"&amp;K279&amp;"|",'5_ACOMPANHAMENTO'!$AC$3:$AC$4922)))+((L279&lt;&gt;"")*ISNUMBER(SEARCH("|"&amp;L279&amp;"|",'5_ACOMPANHAMENTO'!$AC$3:$AC$4922)))+((M279&lt;&gt;"")*ISNUMBER(SEARCH("|"&amp;M279&amp;"|",'5_ACOMPANHAMENTO'!$AC$3:$AC$4922)))+((N279&lt;&gt;"")*ISNUMBER(SEARCH("|"&amp;N279&amp;"|",'5_ACOMPANHAMENTO'!$AC$3:$AC$4922)))+((O279&lt;&gt;"")*ISNUMBER(SEARCH("|"&amp;O279&amp;"|",'5_ACOMPANHAMENTO'!$AC$3:$AC$4922)))+((P279&lt;&gt;"")*ISNUMBER(SEARCH("|"&amp;P279&amp;"|",'5_ACOMPANHAMENTO'!$AC$3:$AC$4922)))+((Q279&lt;&gt;"")*ISNUMBER(SEARCH("|"&amp;Q279&amp;"|",'5_ACOMPANHAMENTO'!$AC$3:$AC$4922)))+((R279&lt;&gt;"")*ISNUMBER(SEARCH("|"&amp;R279&amp;"|",'5_ACOMPANHAMENTO'!$AC$3:$AC$4922)))+((S279&lt;&gt;"")*ISNUMBER(SEARCH("|"&amp;S279&amp;"|",'5_ACOMPANHAMENTO'!$AC$3:$AC$4922)))+((T279&lt;&gt;"")*ISNUMBER(SEARCH("|"&amp;T279&amp;"|",'5_ACOMPANHAMENTO'!$AC$3:$AC$4922)))+((U279&lt;&gt;"")*ISNUMBER(SEARCH("|"&amp;U279&amp;"|",'5_ACOMPANHAMENTO'!$AC$3:$AC$4922)))+((V279&lt;&gt;"")*ISNUMBER(SEARCH("|"&amp;V279&amp;"|",'5_ACOMPANHAMENTO'!$AC$3:$AC$4922)))+((W279&lt;&gt;"")*ISNUMBER(SEARCH("|"&amp;W279&amp;"|",'5_ACOMPANHAMENTO'!$AC$3:$AC$4922)))+((X279&lt;&gt;"")*ISNUMBER(SEARCH("|"&amp;X279&amp;"|",'5_ACOMPANHAMENTO'!$AC$3:$AC$4922)))+((Y279&lt;&gt;"")*ISNUMBER(SEARCH("|"&amp;Y279&amp;"|",'5_ACOMPANHAMENTO'!$AC$3:$AC$4922)))+((Z279&lt;&gt;"")*ISNUMBER(SEARCH("|"&amp;Z279&amp;"|",'5_ACOMPANHAMENTO'!$AC$3:$AC$4922)))+((AA279&lt;&gt;"")*ISNUMBER(SEARCH("|"&amp;AA279&amp;"|",'5_ACOMPANHAMENTO'!$AC$3:$AC$4922)))+((AB279&lt;&gt;"")*ISNUMBER(SEARCH("|"&amp;AB279&amp;"|",'5_ACOMPANHAMENTO'!$AC$3:$AC$4922))))&gt;0)),'5_ACOMPANHAMENTO'!$O$3:$O$4922),0))</f>
        <v/>
      </c>
      <c r="G279" s="7">
        <f>IF(OR($B279="",$C279=""),"",D279-F279)</f>
        <v/>
      </c>
      <c r="H279">
        <f>IF(OR($B279="",$C279=""),"",TRIM($B279&amp;"")&amp;"|"&amp;TRIM($C279&amp;""))</f>
        <v/>
      </c>
      <c r="I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",99)),1,99)))</f>
        <v/>
      </c>
      <c r="J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",99)),100,99)))</f>
        <v/>
      </c>
      <c r="K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",99)),199,99)))</f>
        <v/>
      </c>
      <c r="L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",99)),298,99)))</f>
        <v/>
      </c>
      <c r="M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",99)),397,99)))</f>
        <v/>
      </c>
      <c r="N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",99)),496,99)))</f>
        <v/>
      </c>
      <c r="O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",99)),595,99)))</f>
        <v/>
      </c>
      <c r="P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",99)),694,99)))</f>
        <v/>
      </c>
      <c r="Q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",99)),793,99)))</f>
        <v/>
      </c>
      <c r="R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",99)),892,99)))</f>
        <v/>
      </c>
      <c r="S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",99)),991,99)))</f>
        <v/>
      </c>
      <c r="T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",99)),1090,99)))</f>
        <v/>
      </c>
      <c r="U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",99)),1189,99)))</f>
        <v/>
      </c>
      <c r="V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",99)),1288,99)))</f>
        <v/>
      </c>
      <c r="W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",99)),1387,99)))</f>
        <v/>
      </c>
      <c r="X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",99)),1486,99)))</f>
        <v/>
      </c>
      <c r="Y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",99)),1585,99)))</f>
        <v/>
      </c>
      <c r="Z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",99)),1684,99)))</f>
        <v/>
      </c>
      <c r="AA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",99)),1783,99)))</f>
        <v/>
      </c>
      <c r="AB279" s="1">
        <f>IF($B279="","",TRIM(MID(SUBSTITUTE(TRIM(SUBSTITUTE(SUBSTITUTE(SUBSTITUTE(SUBSTITUTE(SUBSTITUTE(SUBSTITUTE(SUBSTITUTE(SUBSTITUTE(SUBSTITUTE(SUBSTITUTE(SUBSTITUTE(SUBSTITUTE(SUBSTITUTE(SUBSTITUTE(TRIM($B279&amp;""),CHAR(10),"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",REPT(" ",99)),1882,99)))</f>
        <v/>
      </c>
    </row>
    <row r="280" hidden="1" ht="14.25" customHeight="1">
      <c r="A280" s="4">
        <f>IF(OR($B280="",$C280=""),"",IFERROR(INDEX('5_ACOMPANHAMENTO'!$A$3:$A$4922,MATCH(1,INDEX(('5_ACOMPANHAMENTO'!$AD$3:$AD$4922=TRIM($C280&amp;""))*('5_ACOMPANHAMENTO'!$AC$3:$AC$4922&lt;&gt;"")*((((I280&lt;&gt;"")*ISNUMBER(SEARCH("|"&amp;I280&amp;"|",'5_ACOMPANHAMENTO'!$AC$3:$AC$4922)))+((J280&lt;&gt;"")*ISNUMBER(SEARCH("|"&amp;J280&amp;"|",'5_ACOMPANHAMENTO'!$AC$3:$AC$4922)))+((K280&lt;&gt;"")*ISNUMBER(SEARCH("|"&amp;K280&amp;"|",'5_ACOMPANHAMENTO'!$AC$3:$AC$4922)))+((L280&lt;&gt;"")*ISNUMBER(SEARCH("|"&amp;L280&amp;"|",'5_ACOMPANHAMENTO'!$AC$3:$AC$4922)))+((M280&lt;&gt;"")*ISNUMBER(SEARCH("|"&amp;M280&amp;"|",'5_ACOMPANHAMENTO'!$AC$3:$AC$4922)))+((N280&lt;&gt;"")*ISNUMBER(SEARCH("|"&amp;N280&amp;"|",'5_ACOMPANHAMENTO'!$AC$3:$AC$4922)))+((O280&lt;&gt;"")*ISNUMBER(SEARCH("|"&amp;O280&amp;"|",'5_ACOMPANHAMENTO'!$AC$3:$AC$4922)))+((P280&lt;&gt;"")*ISNUMBER(SEARCH("|"&amp;P280&amp;"|",'5_ACOMPANHAMENTO'!$AC$3:$AC$4922)))+((Q280&lt;&gt;"")*ISNUMBER(SEARCH("|"&amp;Q280&amp;"|",'5_ACOMPANHAMENTO'!$AC$3:$AC$4922)))+((R280&lt;&gt;"")*ISNUMBER(SEARCH("|"&amp;R280&amp;"|",'5_ACOMPANHAMENTO'!$AC$3:$AC$4922)))+((S280&lt;&gt;"")*ISNUMBER(SEARCH("|"&amp;S280&amp;"|",'5_ACOMPANHAMENTO'!$AC$3:$AC$4922)))+((T280&lt;&gt;"")*ISNUMBER(SEARCH("|"&amp;T280&amp;"|",'5_ACOMPANHAMENTO'!$AC$3:$AC$4922)))+((U280&lt;&gt;"")*ISNUMBER(SEARCH("|"&amp;U280&amp;"|",'5_ACOMPANHAMENTO'!$AC$3:$AC$4922)))+((V280&lt;&gt;"")*ISNUMBER(SEARCH("|"&amp;V280&amp;"|",'5_ACOMPANHAMENTO'!$AC$3:$AC$4922)))+((W280&lt;&gt;"")*ISNUMBER(SEARCH("|"&amp;W280&amp;"|",'5_ACOMPANHAMENTO'!$AC$3:$AC$4922)))+((X280&lt;&gt;"")*ISNUMBER(SEARCH("|"&amp;X280&amp;"|",'5_ACOMPANHAMENTO'!$AC$3:$AC$4922)))+((Y280&lt;&gt;"")*ISNUMBER(SEARCH("|"&amp;Y280&amp;"|",'5_ACOMPANHAMENTO'!$AC$3:$AC$4922)))+((Z280&lt;&gt;"")*ISNUMBER(SEARCH("|"&amp;Z280&amp;"|",'5_ACOMPANHAMENTO'!$AC$3:$AC$4922)))+((AA280&lt;&gt;"")*ISNUMBER(SEARCH("|"&amp;AA280&amp;"|",'5_ACOMPANHAMENTO'!$AC$3:$AC$4922)))+((AB280&lt;&gt;"")*ISNUMBER(SEARCH("|"&amp;AB280&amp;"|",'5_ACOMPANHAMENTO'!$AC$3:$AC$4922))))&gt;0),0),0)),""))</f>
        <v/>
      </c>
      <c r="B280" s="14" t="inlineStr">
        <is>
          <t>10199</t>
        </is>
      </c>
      <c r="C280" s="14" t="inlineStr">
        <is>
          <t>58 FABRICAÇÃO EMBALAGEM</t>
        </is>
      </c>
      <c r="D280" s="4">
        <f>IF(OR($B280="",$C280=""),"",IFERROR(SUMPRODUCT(--(('5_ACOMPANHAMENTO'!$AD$3:$AD$4922=TRIM($C280&amp;""))*('5_ACOMPANHAMENTO'!$AC$3:$AC$4922&lt;&gt;"")*((((I280&lt;&gt;"")*ISNUMBER(SEARCH("|"&amp;I280&amp;"|",'5_ACOMPANHAMENTO'!$AC$3:$AC$4922)))+((J280&lt;&gt;"")*ISNUMBER(SEARCH("|"&amp;J280&amp;"|",'5_ACOMPANHAMENTO'!$AC$3:$AC$4922)))+((K280&lt;&gt;"")*ISNUMBER(SEARCH("|"&amp;K280&amp;"|",'5_ACOMPANHAMENTO'!$AC$3:$AC$4922)))+((L280&lt;&gt;"")*ISNUMBER(SEARCH("|"&amp;L280&amp;"|",'5_ACOMPANHAMENTO'!$AC$3:$AC$4922)))+((M280&lt;&gt;"")*ISNUMBER(SEARCH("|"&amp;M280&amp;"|",'5_ACOMPANHAMENTO'!$AC$3:$AC$4922)))+((N280&lt;&gt;"")*ISNUMBER(SEARCH("|"&amp;N280&amp;"|",'5_ACOMPANHAMENTO'!$AC$3:$AC$4922)))+((O280&lt;&gt;"")*ISNUMBER(SEARCH("|"&amp;O280&amp;"|",'5_ACOMPANHAMENTO'!$AC$3:$AC$4922)))+((P280&lt;&gt;"")*ISNUMBER(SEARCH("|"&amp;P280&amp;"|",'5_ACOMPANHAMENTO'!$AC$3:$AC$4922)))+((Q280&lt;&gt;"")*ISNUMBER(SEARCH("|"&amp;Q280&amp;"|",'5_ACOMPANHAMENTO'!$AC$3:$AC$4922)))+((R280&lt;&gt;"")*ISNUMBER(SEARCH("|"&amp;R280&amp;"|",'5_ACOMPANHAMENTO'!$AC$3:$AC$4922)))+((S280&lt;&gt;"")*ISNUMBER(SEARCH("|"&amp;S280&amp;"|",'5_ACOMPANHAMENTO'!$AC$3:$AC$4922)))+((T280&lt;&gt;"")*ISNUMBER(SEARCH("|"&amp;T280&amp;"|",'5_ACOMPANHAMENTO'!$AC$3:$AC$4922)))+((U280&lt;&gt;"")*ISNUMBER(SEARCH("|"&amp;U280&amp;"|",'5_ACOMPANHAMENTO'!$AC$3:$AC$4922)))+((V280&lt;&gt;"")*ISNUMBER(SEARCH("|"&amp;V280&amp;"|",'5_ACOMPANHAMENTO'!$AC$3:$AC$4922)))+((W280&lt;&gt;"")*ISNUMBER(SEARCH("|"&amp;W280&amp;"|",'5_ACOMPANHAMENTO'!$AC$3:$AC$4922)))+((X280&lt;&gt;"")*ISNUMBER(SEARCH("|"&amp;X280&amp;"|",'5_ACOMPANHAMENTO'!$AC$3:$AC$4922)))+((Y280&lt;&gt;"")*ISNUMBER(SEARCH("|"&amp;Y280&amp;"|",'5_ACOMPANHAMENTO'!$AC$3:$AC$4922)))+((Z280&lt;&gt;"")*ISNUMBER(SEARCH("|"&amp;Z280&amp;"|",'5_ACOMPANHAMENTO'!$AC$3:$AC$4922)))+((AA280&lt;&gt;"")*ISNUMBER(SEARCH("|"&amp;AA280&amp;"|",'5_ACOMPANHAMENTO'!$AC$3:$AC$4922)))+((AB280&lt;&gt;"")*ISNUMBER(SEARCH("|"&amp;AB280&amp;"|",'5_ACOMPANHAMENTO'!$AC$3:$AC$4922))))&gt;0)),'5_ACOMPANHAMENTO'!$J$3:$J$4922),0))</f>
        <v/>
      </c>
      <c r="E280" s="4">
        <f>IF(G280=0,"FINALIZADO",IF(TODAY()&gt;A280,"ATRASADO "&amp;TODAY()-A280&amp;" DIAS","ADIANTADO "&amp;A280-TODAY()&amp;" DIAS"))</f>
        <v/>
      </c>
      <c r="F280" s="7">
        <f>IF(OR($B280="",$C280=""),"",IFERROR(SUMPRODUCT(--(('5_ACOMPANHAMENTO'!$AD$3:$AD$4922=TRIM($C280&amp;""))*('5_ACOMPANHAMENTO'!$AC$3:$AC$4922&lt;&gt;"")*((((I280&lt;&gt;"")*ISNUMBER(SEARCH("|"&amp;I280&amp;"|",'5_ACOMPANHAMENTO'!$AC$3:$AC$4922)))+((J280&lt;&gt;"")*ISNUMBER(SEARCH("|"&amp;J280&amp;"|",'5_ACOMPANHAMENTO'!$AC$3:$AC$4922)))+((K280&lt;&gt;"")*ISNUMBER(SEARCH("|"&amp;K280&amp;"|",'5_ACOMPANHAMENTO'!$AC$3:$AC$4922)))+((L280&lt;&gt;"")*ISNUMBER(SEARCH("|"&amp;L280&amp;"|",'5_ACOMPANHAMENTO'!$AC$3:$AC$4922)))+((M280&lt;&gt;"")*ISNUMBER(SEARCH("|"&amp;M280&amp;"|",'5_ACOMPANHAMENTO'!$AC$3:$AC$4922)))+((N280&lt;&gt;"")*ISNUMBER(SEARCH("|"&amp;N280&amp;"|",'5_ACOMPANHAMENTO'!$AC$3:$AC$4922)))+((O280&lt;&gt;"")*ISNUMBER(SEARCH("|"&amp;O280&amp;"|",'5_ACOMPANHAMENTO'!$AC$3:$AC$4922)))+((P280&lt;&gt;"")*ISNUMBER(SEARCH("|"&amp;P280&amp;"|",'5_ACOMPANHAMENTO'!$AC$3:$AC$4922)))+((Q280&lt;&gt;"")*ISNUMBER(SEARCH("|"&amp;Q280&amp;"|",'5_ACOMPANHAMENTO'!$AC$3:$AC$4922)))+((R280&lt;&gt;"")*ISNUMBER(SEARCH("|"&amp;R280&amp;"|",'5_ACOMPANHAMENTO'!$AC$3:$AC$4922)))+((S280&lt;&gt;"")*ISNUMBER(SEARCH("|"&amp;S280&amp;"|",'5_ACOMPANHAMENTO'!$AC$3:$AC$4922)))+((T280&lt;&gt;"")*ISNUMBER(SEARCH("|"&amp;T280&amp;"|",'5_ACOMPANHAMENTO'!$AC$3:$AC$4922)))+((U280&lt;&gt;"")*ISNUMBER(SEARCH("|"&amp;U280&amp;"|",'5_ACOMPANHAMENTO'!$AC$3:$AC$4922)))+((V280&lt;&gt;"")*ISNUMBER(SEARCH("|"&amp;V280&amp;"|",'5_ACOMPANHAMENTO'!$AC$3:$AC$4922)))+((W280&lt;&gt;"")*ISNUMBER(SEARCH("|"&amp;W280&amp;"|",'5_ACOMPANHAMENTO'!$AC$3:$AC$4922)))+((X280&lt;&gt;"")*ISNUMBER(SEARCH("|"&amp;X280&amp;"|",'5_ACOMPANHAMENTO'!$AC$3:$AC$4922)))+((Y280&lt;&gt;"")*ISNUMBER(SEARCH("|"&amp;Y280&amp;"|",'5_ACOMPANHAMENTO'!$AC$3:$AC$4922)))+((Z280&lt;&gt;"")*ISNUMBER(SEARCH("|"&amp;Z280&amp;"|",'5_ACOMPANHAMENTO'!$AC$3:$AC$4922)))+((AA280&lt;&gt;"")*ISNUMBER(SEARCH("|"&amp;AA280&amp;"|",'5_ACOMPANHAMENTO'!$AC$3:$AC$4922)))+((AB280&lt;&gt;"")*ISNUMBER(SEARCH("|"&amp;AB280&amp;"|",'5_ACOMPANHAMENTO'!$AC$3:$AC$4922))))&gt;0)),'5_ACOMPANHAMENTO'!$O$3:$O$4922),0))</f>
        <v/>
      </c>
      <c r="G280" s="7">
        <f>IF(OR($B280="",$C280=""),"",D280-F280)</f>
        <v/>
      </c>
      <c r="H280">
        <f>IF(OR($B280="",$C280=""),"",TRIM($B280&amp;"")&amp;"|"&amp;TRIM($C280&amp;""))</f>
        <v/>
      </c>
      <c r="I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",99)),1,99)))</f>
        <v/>
      </c>
      <c r="J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",99)),100,99)))</f>
        <v/>
      </c>
      <c r="K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",99)),199,99)))</f>
        <v/>
      </c>
      <c r="L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",99)),298,99)))</f>
        <v/>
      </c>
      <c r="M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",99)),397,99)))</f>
        <v/>
      </c>
      <c r="N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",99)),496,99)))</f>
        <v/>
      </c>
      <c r="O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",99)),595,99)))</f>
        <v/>
      </c>
      <c r="P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",99)),694,99)))</f>
        <v/>
      </c>
      <c r="Q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",99)),793,99)))</f>
        <v/>
      </c>
      <c r="R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",99)),892,99)))</f>
        <v/>
      </c>
      <c r="S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",99)),991,99)))</f>
        <v/>
      </c>
      <c r="T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",99)),1090,99)))</f>
        <v/>
      </c>
      <c r="U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",99)),1189,99)))</f>
        <v/>
      </c>
      <c r="V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",99)),1288,99)))</f>
        <v/>
      </c>
      <c r="W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",99)),1387,99)))</f>
        <v/>
      </c>
      <c r="X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",99)),1486,99)))</f>
        <v/>
      </c>
      <c r="Y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",99)),1585,99)))</f>
        <v/>
      </c>
      <c r="Z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",99)),1684,99)))</f>
        <v/>
      </c>
      <c r="AA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",99)),1783,99)))</f>
        <v/>
      </c>
      <c r="AB280" s="1">
        <f>IF($B280="","",TRIM(MID(SUBSTITUTE(TRIM(SUBSTITUTE(SUBSTITUTE(SUBSTITUTE(SUBSTITUTE(SUBSTITUTE(SUBSTITUTE(SUBSTITUTE(SUBSTITUTE(SUBSTITUTE(SUBSTITUTE(SUBSTITUTE(SUBSTITUTE(SUBSTITUTE(SUBSTITUTE(TRIM($B280&amp;""),CHAR(10),"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",REPT(" ",99)),1882,99)))</f>
        <v/>
      </c>
    </row>
    <row r="281" hidden="1" ht="14.25" customHeight="1">
      <c r="A281" s="4">
        <f>IF(OR($B281="",$C281=""),"",IFERROR(INDEX('5_ACOMPANHAMENTO'!$A$3:$A$4922,MATCH(1,INDEX(('5_ACOMPANHAMENTO'!$AD$3:$AD$4922=TRIM($C281&amp;""))*('5_ACOMPANHAMENTO'!$AC$3:$AC$4922&lt;&gt;"")*((((I281&lt;&gt;"")*ISNUMBER(SEARCH("|"&amp;I281&amp;"|",'5_ACOMPANHAMENTO'!$AC$3:$AC$4922)))+((J281&lt;&gt;"")*ISNUMBER(SEARCH("|"&amp;J281&amp;"|",'5_ACOMPANHAMENTO'!$AC$3:$AC$4922)))+((K281&lt;&gt;"")*ISNUMBER(SEARCH("|"&amp;K281&amp;"|",'5_ACOMPANHAMENTO'!$AC$3:$AC$4922)))+((L281&lt;&gt;"")*ISNUMBER(SEARCH("|"&amp;L281&amp;"|",'5_ACOMPANHAMENTO'!$AC$3:$AC$4922)))+((M281&lt;&gt;"")*ISNUMBER(SEARCH("|"&amp;M281&amp;"|",'5_ACOMPANHAMENTO'!$AC$3:$AC$4922)))+((N281&lt;&gt;"")*ISNUMBER(SEARCH("|"&amp;N281&amp;"|",'5_ACOMPANHAMENTO'!$AC$3:$AC$4922)))+((O281&lt;&gt;"")*ISNUMBER(SEARCH("|"&amp;O281&amp;"|",'5_ACOMPANHAMENTO'!$AC$3:$AC$4922)))+((P281&lt;&gt;"")*ISNUMBER(SEARCH("|"&amp;P281&amp;"|",'5_ACOMPANHAMENTO'!$AC$3:$AC$4922)))+((Q281&lt;&gt;"")*ISNUMBER(SEARCH("|"&amp;Q281&amp;"|",'5_ACOMPANHAMENTO'!$AC$3:$AC$4922)))+((R281&lt;&gt;"")*ISNUMBER(SEARCH("|"&amp;R281&amp;"|",'5_ACOMPANHAMENTO'!$AC$3:$AC$4922)))+((S281&lt;&gt;"")*ISNUMBER(SEARCH("|"&amp;S281&amp;"|",'5_ACOMPANHAMENTO'!$AC$3:$AC$4922)))+((T281&lt;&gt;"")*ISNUMBER(SEARCH("|"&amp;T281&amp;"|",'5_ACOMPANHAMENTO'!$AC$3:$AC$4922)))+((U281&lt;&gt;"")*ISNUMBER(SEARCH("|"&amp;U281&amp;"|",'5_ACOMPANHAMENTO'!$AC$3:$AC$4922)))+((V281&lt;&gt;"")*ISNUMBER(SEARCH("|"&amp;V281&amp;"|",'5_ACOMPANHAMENTO'!$AC$3:$AC$4922)))+((W281&lt;&gt;"")*ISNUMBER(SEARCH("|"&amp;W281&amp;"|",'5_ACOMPANHAMENTO'!$AC$3:$AC$4922)))+((X281&lt;&gt;"")*ISNUMBER(SEARCH("|"&amp;X281&amp;"|",'5_ACOMPANHAMENTO'!$AC$3:$AC$4922)))+((Y281&lt;&gt;"")*ISNUMBER(SEARCH("|"&amp;Y281&amp;"|",'5_ACOMPANHAMENTO'!$AC$3:$AC$4922)))+((Z281&lt;&gt;"")*ISNUMBER(SEARCH("|"&amp;Z281&amp;"|",'5_ACOMPANHAMENTO'!$AC$3:$AC$4922)))+((AA281&lt;&gt;"")*ISNUMBER(SEARCH("|"&amp;AA281&amp;"|",'5_ACOMPANHAMENTO'!$AC$3:$AC$4922)))+((AB281&lt;&gt;"")*ISNUMBER(SEARCH("|"&amp;AB281&amp;"|",'5_ACOMPANHAMENTO'!$AC$3:$AC$4922))))&gt;0),0),0)),""))</f>
        <v/>
      </c>
      <c r="B281" s="14" t="inlineStr">
        <is>
          <t>10199</t>
        </is>
      </c>
      <c r="C281" s="14" t="inlineStr">
        <is>
          <t>58 FABRICAÇÃO EMBALAGEM</t>
        </is>
      </c>
      <c r="D281" s="4">
        <f>IF(OR($B281="",$C281=""),"",IFERROR(SUMPRODUCT(--(('5_ACOMPANHAMENTO'!$AD$3:$AD$4922=TRIM($C281&amp;""))*('5_ACOMPANHAMENTO'!$AC$3:$AC$4922&lt;&gt;"")*((((I281&lt;&gt;"")*ISNUMBER(SEARCH("|"&amp;I281&amp;"|",'5_ACOMPANHAMENTO'!$AC$3:$AC$4922)))+((J281&lt;&gt;"")*ISNUMBER(SEARCH("|"&amp;J281&amp;"|",'5_ACOMPANHAMENTO'!$AC$3:$AC$4922)))+((K281&lt;&gt;"")*ISNUMBER(SEARCH("|"&amp;K281&amp;"|",'5_ACOMPANHAMENTO'!$AC$3:$AC$4922)))+((L281&lt;&gt;"")*ISNUMBER(SEARCH("|"&amp;L281&amp;"|",'5_ACOMPANHAMENTO'!$AC$3:$AC$4922)))+((M281&lt;&gt;"")*ISNUMBER(SEARCH("|"&amp;M281&amp;"|",'5_ACOMPANHAMENTO'!$AC$3:$AC$4922)))+((N281&lt;&gt;"")*ISNUMBER(SEARCH("|"&amp;N281&amp;"|",'5_ACOMPANHAMENTO'!$AC$3:$AC$4922)))+((O281&lt;&gt;"")*ISNUMBER(SEARCH("|"&amp;O281&amp;"|",'5_ACOMPANHAMENTO'!$AC$3:$AC$4922)))+((P281&lt;&gt;"")*ISNUMBER(SEARCH("|"&amp;P281&amp;"|",'5_ACOMPANHAMENTO'!$AC$3:$AC$4922)))+((Q281&lt;&gt;"")*ISNUMBER(SEARCH("|"&amp;Q281&amp;"|",'5_ACOMPANHAMENTO'!$AC$3:$AC$4922)))+((R281&lt;&gt;"")*ISNUMBER(SEARCH("|"&amp;R281&amp;"|",'5_ACOMPANHAMENTO'!$AC$3:$AC$4922)))+((S281&lt;&gt;"")*ISNUMBER(SEARCH("|"&amp;S281&amp;"|",'5_ACOMPANHAMENTO'!$AC$3:$AC$4922)))+((T281&lt;&gt;"")*ISNUMBER(SEARCH("|"&amp;T281&amp;"|",'5_ACOMPANHAMENTO'!$AC$3:$AC$4922)))+((U281&lt;&gt;"")*ISNUMBER(SEARCH("|"&amp;U281&amp;"|",'5_ACOMPANHAMENTO'!$AC$3:$AC$4922)))+((V281&lt;&gt;"")*ISNUMBER(SEARCH("|"&amp;V281&amp;"|",'5_ACOMPANHAMENTO'!$AC$3:$AC$4922)))+((W281&lt;&gt;"")*ISNUMBER(SEARCH("|"&amp;W281&amp;"|",'5_ACOMPANHAMENTO'!$AC$3:$AC$4922)))+((X281&lt;&gt;"")*ISNUMBER(SEARCH("|"&amp;X281&amp;"|",'5_ACOMPANHAMENTO'!$AC$3:$AC$4922)))+((Y281&lt;&gt;"")*ISNUMBER(SEARCH("|"&amp;Y281&amp;"|",'5_ACOMPANHAMENTO'!$AC$3:$AC$4922)))+((Z281&lt;&gt;"")*ISNUMBER(SEARCH("|"&amp;Z281&amp;"|",'5_ACOMPANHAMENTO'!$AC$3:$AC$4922)))+((AA281&lt;&gt;"")*ISNUMBER(SEARCH("|"&amp;AA281&amp;"|",'5_ACOMPANHAMENTO'!$AC$3:$AC$4922)))+((AB281&lt;&gt;"")*ISNUMBER(SEARCH("|"&amp;AB281&amp;"|",'5_ACOMPANHAMENTO'!$AC$3:$AC$4922))))&gt;0)),'5_ACOMPANHAMENTO'!$J$3:$J$4922),0))</f>
        <v/>
      </c>
      <c r="E281" s="4">
        <f>IF(G281=0,"FINALIZADO",IF(TODAY()&gt;A281,"ATRASADO "&amp;TODAY()-A281&amp;" DIAS","ADIANTADO "&amp;A281-TODAY()&amp;" DIAS"))</f>
        <v/>
      </c>
      <c r="F281" s="7">
        <f>IF(OR($B281="",$C281=""),"",IFERROR(SUMPRODUCT(--(('5_ACOMPANHAMENTO'!$AD$3:$AD$4922=TRIM($C281&amp;""))*('5_ACOMPANHAMENTO'!$AC$3:$AC$4922&lt;&gt;"")*((((I281&lt;&gt;"")*ISNUMBER(SEARCH("|"&amp;I281&amp;"|",'5_ACOMPANHAMENTO'!$AC$3:$AC$4922)))+((J281&lt;&gt;"")*ISNUMBER(SEARCH("|"&amp;J281&amp;"|",'5_ACOMPANHAMENTO'!$AC$3:$AC$4922)))+((K281&lt;&gt;"")*ISNUMBER(SEARCH("|"&amp;K281&amp;"|",'5_ACOMPANHAMENTO'!$AC$3:$AC$4922)))+((L281&lt;&gt;"")*ISNUMBER(SEARCH("|"&amp;L281&amp;"|",'5_ACOMPANHAMENTO'!$AC$3:$AC$4922)))+((M281&lt;&gt;"")*ISNUMBER(SEARCH("|"&amp;M281&amp;"|",'5_ACOMPANHAMENTO'!$AC$3:$AC$4922)))+((N281&lt;&gt;"")*ISNUMBER(SEARCH("|"&amp;N281&amp;"|",'5_ACOMPANHAMENTO'!$AC$3:$AC$4922)))+((O281&lt;&gt;"")*ISNUMBER(SEARCH("|"&amp;O281&amp;"|",'5_ACOMPANHAMENTO'!$AC$3:$AC$4922)))+((P281&lt;&gt;"")*ISNUMBER(SEARCH("|"&amp;P281&amp;"|",'5_ACOMPANHAMENTO'!$AC$3:$AC$4922)))+((Q281&lt;&gt;"")*ISNUMBER(SEARCH("|"&amp;Q281&amp;"|",'5_ACOMPANHAMENTO'!$AC$3:$AC$4922)))+((R281&lt;&gt;"")*ISNUMBER(SEARCH("|"&amp;R281&amp;"|",'5_ACOMPANHAMENTO'!$AC$3:$AC$4922)))+((S281&lt;&gt;"")*ISNUMBER(SEARCH("|"&amp;S281&amp;"|",'5_ACOMPANHAMENTO'!$AC$3:$AC$4922)))+((T281&lt;&gt;"")*ISNUMBER(SEARCH("|"&amp;T281&amp;"|",'5_ACOMPANHAMENTO'!$AC$3:$AC$4922)))+((U281&lt;&gt;"")*ISNUMBER(SEARCH("|"&amp;U281&amp;"|",'5_ACOMPANHAMENTO'!$AC$3:$AC$4922)))+((V281&lt;&gt;"")*ISNUMBER(SEARCH("|"&amp;V281&amp;"|",'5_ACOMPANHAMENTO'!$AC$3:$AC$4922)))+((W281&lt;&gt;"")*ISNUMBER(SEARCH("|"&amp;W281&amp;"|",'5_ACOMPANHAMENTO'!$AC$3:$AC$4922)))+((X281&lt;&gt;"")*ISNUMBER(SEARCH("|"&amp;X281&amp;"|",'5_ACOMPANHAMENTO'!$AC$3:$AC$4922)))+((Y281&lt;&gt;"")*ISNUMBER(SEARCH("|"&amp;Y281&amp;"|",'5_ACOMPANHAMENTO'!$AC$3:$AC$4922)))+((Z281&lt;&gt;"")*ISNUMBER(SEARCH("|"&amp;Z281&amp;"|",'5_ACOMPANHAMENTO'!$AC$3:$AC$4922)))+((AA281&lt;&gt;"")*ISNUMBER(SEARCH("|"&amp;AA281&amp;"|",'5_ACOMPANHAMENTO'!$AC$3:$AC$4922)))+((AB281&lt;&gt;"")*ISNUMBER(SEARCH("|"&amp;AB281&amp;"|",'5_ACOMPANHAMENTO'!$AC$3:$AC$4922))))&gt;0)),'5_ACOMPANHAMENTO'!$O$3:$O$4922),0))</f>
        <v/>
      </c>
      <c r="G281" s="7">
        <f>IF(OR($B281="",$C281=""),"",D281-F281)</f>
        <v/>
      </c>
      <c r="H281">
        <f>IF(OR($B281="",$C281=""),"",TRIM($B281&amp;"")&amp;"|"&amp;TRIM($C281&amp;""))</f>
        <v/>
      </c>
      <c r="I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",99)),1,99)))</f>
        <v/>
      </c>
      <c r="J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",99)),100,99)))</f>
        <v/>
      </c>
      <c r="K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",99)),199,99)))</f>
        <v/>
      </c>
      <c r="L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",99)),298,99)))</f>
        <v/>
      </c>
      <c r="M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",99)),397,99)))</f>
        <v/>
      </c>
      <c r="N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",99)),496,99)))</f>
        <v/>
      </c>
      <c r="O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",99)),595,99)))</f>
        <v/>
      </c>
      <c r="P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",99)),694,99)))</f>
        <v/>
      </c>
      <c r="Q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",99)),793,99)))</f>
        <v/>
      </c>
      <c r="R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",99)),892,99)))</f>
        <v/>
      </c>
      <c r="S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",99)),991,99)))</f>
        <v/>
      </c>
      <c r="T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",99)),1090,99)))</f>
        <v/>
      </c>
      <c r="U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",99)),1189,99)))</f>
        <v/>
      </c>
      <c r="V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",99)),1288,99)))</f>
        <v/>
      </c>
      <c r="W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",99)),1387,99)))</f>
        <v/>
      </c>
      <c r="X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",99)),1486,99)))</f>
        <v/>
      </c>
      <c r="Y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",99)),1585,99)))</f>
        <v/>
      </c>
      <c r="Z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",99)),1684,99)))</f>
        <v/>
      </c>
      <c r="AA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",99)),1783,99)))</f>
        <v/>
      </c>
      <c r="AB281" s="1">
        <f>IF($B281="","",TRIM(MID(SUBSTITUTE(TRIM(SUBSTITUTE(SUBSTITUTE(SUBSTITUTE(SUBSTITUTE(SUBSTITUTE(SUBSTITUTE(SUBSTITUTE(SUBSTITUTE(SUBSTITUTE(SUBSTITUTE(SUBSTITUTE(SUBSTITUTE(SUBSTITUTE(SUBSTITUTE(TRIM($B281&amp;""),CHAR(10),"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",REPT(" ",99)),1882,99)))</f>
        <v/>
      </c>
    </row>
    <row r="282" hidden="1" ht="14.25" customHeight="1">
      <c r="A282" s="4">
        <f>IF(OR($B282="",$C282=""),"",IFERROR(INDEX('5_ACOMPANHAMENTO'!$A$3:$A$4922,MATCH(1,INDEX(('5_ACOMPANHAMENTO'!$AD$3:$AD$4922=TRIM($C282&amp;""))*('5_ACOMPANHAMENTO'!$AC$3:$AC$4922&lt;&gt;"")*((((I282&lt;&gt;"")*ISNUMBER(SEARCH("|"&amp;I282&amp;"|",'5_ACOMPANHAMENTO'!$AC$3:$AC$4922)))+((J282&lt;&gt;"")*ISNUMBER(SEARCH("|"&amp;J282&amp;"|",'5_ACOMPANHAMENTO'!$AC$3:$AC$4922)))+((K282&lt;&gt;"")*ISNUMBER(SEARCH("|"&amp;K282&amp;"|",'5_ACOMPANHAMENTO'!$AC$3:$AC$4922)))+((L282&lt;&gt;"")*ISNUMBER(SEARCH("|"&amp;L282&amp;"|",'5_ACOMPANHAMENTO'!$AC$3:$AC$4922)))+((M282&lt;&gt;"")*ISNUMBER(SEARCH("|"&amp;M282&amp;"|",'5_ACOMPANHAMENTO'!$AC$3:$AC$4922)))+((N282&lt;&gt;"")*ISNUMBER(SEARCH("|"&amp;N282&amp;"|",'5_ACOMPANHAMENTO'!$AC$3:$AC$4922)))+((O282&lt;&gt;"")*ISNUMBER(SEARCH("|"&amp;O282&amp;"|",'5_ACOMPANHAMENTO'!$AC$3:$AC$4922)))+((P282&lt;&gt;"")*ISNUMBER(SEARCH("|"&amp;P282&amp;"|",'5_ACOMPANHAMENTO'!$AC$3:$AC$4922)))+((Q282&lt;&gt;"")*ISNUMBER(SEARCH("|"&amp;Q282&amp;"|",'5_ACOMPANHAMENTO'!$AC$3:$AC$4922)))+((R282&lt;&gt;"")*ISNUMBER(SEARCH("|"&amp;R282&amp;"|",'5_ACOMPANHAMENTO'!$AC$3:$AC$4922)))+((S282&lt;&gt;"")*ISNUMBER(SEARCH("|"&amp;S282&amp;"|",'5_ACOMPANHAMENTO'!$AC$3:$AC$4922)))+((T282&lt;&gt;"")*ISNUMBER(SEARCH("|"&amp;T282&amp;"|",'5_ACOMPANHAMENTO'!$AC$3:$AC$4922)))+((U282&lt;&gt;"")*ISNUMBER(SEARCH("|"&amp;U282&amp;"|",'5_ACOMPANHAMENTO'!$AC$3:$AC$4922)))+((V282&lt;&gt;"")*ISNUMBER(SEARCH("|"&amp;V282&amp;"|",'5_ACOMPANHAMENTO'!$AC$3:$AC$4922)))+((W282&lt;&gt;"")*ISNUMBER(SEARCH("|"&amp;W282&amp;"|",'5_ACOMPANHAMENTO'!$AC$3:$AC$4922)))+((X282&lt;&gt;"")*ISNUMBER(SEARCH("|"&amp;X282&amp;"|",'5_ACOMPANHAMENTO'!$AC$3:$AC$4922)))+((Y282&lt;&gt;"")*ISNUMBER(SEARCH("|"&amp;Y282&amp;"|",'5_ACOMPANHAMENTO'!$AC$3:$AC$4922)))+((Z282&lt;&gt;"")*ISNUMBER(SEARCH("|"&amp;Z282&amp;"|",'5_ACOMPANHAMENTO'!$AC$3:$AC$4922)))+((AA282&lt;&gt;"")*ISNUMBER(SEARCH("|"&amp;AA282&amp;"|",'5_ACOMPANHAMENTO'!$AC$3:$AC$4922)))+((AB282&lt;&gt;"")*ISNUMBER(SEARCH("|"&amp;AB282&amp;"|",'5_ACOMPANHAMENTO'!$AC$3:$AC$4922))))&gt;0),0),0)),""))</f>
        <v/>
      </c>
      <c r="B282" s="14" t="inlineStr">
        <is>
          <t>10199</t>
        </is>
      </c>
      <c r="C282" s="14" t="inlineStr">
        <is>
          <t>58 FABRICAÇÃO EMBALAGEM</t>
        </is>
      </c>
      <c r="D282" s="4">
        <f>IF(OR($B282="",$C282=""),"",IFERROR(SUMPRODUCT(--(('5_ACOMPANHAMENTO'!$AD$3:$AD$4922=TRIM($C282&amp;""))*('5_ACOMPANHAMENTO'!$AC$3:$AC$4922&lt;&gt;"")*((((I282&lt;&gt;"")*ISNUMBER(SEARCH("|"&amp;I282&amp;"|",'5_ACOMPANHAMENTO'!$AC$3:$AC$4922)))+((J282&lt;&gt;"")*ISNUMBER(SEARCH("|"&amp;J282&amp;"|",'5_ACOMPANHAMENTO'!$AC$3:$AC$4922)))+((K282&lt;&gt;"")*ISNUMBER(SEARCH("|"&amp;K282&amp;"|",'5_ACOMPANHAMENTO'!$AC$3:$AC$4922)))+((L282&lt;&gt;"")*ISNUMBER(SEARCH("|"&amp;L282&amp;"|",'5_ACOMPANHAMENTO'!$AC$3:$AC$4922)))+((M282&lt;&gt;"")*ISNUMBER(SEARCH("|"&amp;M282&amp;"|",'5_ACOMPANHAMENTO'!$AC$3:$AC$4922)))+((N282&lt;&gt;"")*ISNUMBER(SEARCH("|"&amp;N282&amp;"|",'5_ACOMPANHAMENTO'!$AC$3:$AC$4922)))+((O282&lt;&gt;"")*ISNUMBER(SEARCH("|"&amp;O282&amp;"|",'5_ACOMPANHAMENTO'!$AC$3:$AC$4922)))+((P282&lt;&gt;"")*ISNUMBER(SEARCH("|"&amp;P282&amp;"|",'5_ACOMPANHAMENTO'!$AC$3:$AC$4922)))+((Q282&lt;&gt;"")*ISNUMBER(SEARCH("|"&amp;Q282&amp;"|",'5_ACOMPANHAMENTO'!$AC$3:$AC$4922)))+((R282&lt;&gt;"")*ISNUMBER(SEARCH("|"&amp;R282&amp;"|",'5_ACOMPANHAMENTO'!$AC$3:$AC$4922)))+((S282&lt;&gt;"")*ISNUMBER(SEARCH("|"&amp;S282&amp;"|",'5_ACOMPANHAMENTO'!$AC$3:$AC$4922)))+((T282&lt;&gt;"")*ISNUMBER(SEARCH("|"&amp;T282&amp;"|",'5_ACOMPANHAMENTO'!$AC$3:$AC$4922)))+((U282&lt;&gt;"")*ISNUMBER(SEARCH("|"&amp;U282&amp;"|",'5_ACOMPANHAMENTO'!$AC$3:$AC$4922)))+((V282&lt;&gt;"")*ISNUMBER(SEARCH("|"&amp;V282&amp;"|",'5_ACOMPANHAMENTO'!$AC$3:$AC$4922)))+((W282&lt;&gt;"")*ISNUMBER(SEARCH("|"&amp;W282&amp;"|",'5_ACOMPANHAMENTO'!$AC$3:$AC$4922)))+((X282&lt;&gt;"")*ISNUMBER(SEARCH("|"&amp;X282&amp;"|",'5_ACOMPANHAMENTO'!$AC$3:$AC$4922)))+((Y282&lt;&gt;"")*ISNUMBER(SEARCH("|"&amp;Y282&amp;"|",'5_ACOMPANHAMENTO'!$AC$3:$AC$4922)))+((Z282&lt;&gt;"")*ISNUMBER(SEARCH("|"&amp;Z282&amp;"|",'5_ACOMPANHAMENTO'!$AC$3:$AC$4922)))+((AA282&lt;&gt;"")*ISNUMBER(SEARCH("|"&amp;AA282&amp;"|",'5_ACOMPANHAMENTO'!$AC$3:$AC$4922)))+((AB282&lt;&gt;"")*ISNUMBER(SEARCH("|"&amp;AB282&amp;"|",'5_ACOMPANHAMENTO'!$AC$3:$AC$4922))))&gt;0)),'5_ACOMPANHAMENTO'!$J$3:$J$4922),0))</f>
        <v/>
      </c>
      <c r="E282" s="4">
        <f>IF(G282=0,"FINALIZADO",IF(TODAY()&gt;A282,"ATRASADO "&amp;TODAY()-A282&amp;" DIAS","ADIANTADO "&amp;A282-TODAY()&amp;" DIAS"))</f>
        <v/>
      </c>
      <c r="F282" s="7">
        <f>IF(OR($B282="",$C282=""),"",IFERROR(SUMPRODUCT(--(('5_ACOMPANHAMENTO'!$AD$3:$AD$4922=TRIM($C282&amp;""))*('5_ACOMPANHAMENTO'!$AC$3:$AC$4922&lt;&gt;"")*((((I282&lt;&gt;"")*ISNUMBER(SEARCH("|"&amp;I282&amp;"|",'5_ACOMPANHAMENTO'!$AC$3:$AC$4922)))+((J282&lt;&gt;"")*ISNUMBER(SEARCH("|"&amp;J282&amp;"|",'5_ACOMPANHAMENTO'!$AC$3:$AC$4922)))+((K282&lt;&gt;"")*ISNUMBER(SEARCH("|"&amp;K282&amp;"|",'5_ACOMPANHAMENTO'!$AC$3:$AC$4922)))+((L282&lt;&gt;"")*ISNUMBER(SEARCH("|"&amp;L282&amp;"|",'5_ACOMPANHAMENTO'!$AC$3:$AC$4922)))+((M282&lt;&gt;"")*ISNUMBER(SEARCH("|"&amp;M282&amp;"|",'5_ACOMPANHAMENTO'!$AC$3:$AC$4922)))+((N282&lt;&gt;"")*ISNUMBER(SEARCH("|"&amp;N282&amp;"|",'5_ACOMPANHAMENTO'!$AC$3:$AC$4922)))+((O282&lt;&gt;"")*ISNUMBER(SEARCH("|"&amp;O282&amp;"|",'5_ACOMPANHAMENTO'!$AC$3:$AC$4922)))+((P282&lt;&gt;"")*ISNUMBER(SEARCH("|"&amp;P282&amp;"|",'5_ACOMPANHAMENTO'!$AC$3:$AC$4922)))+((Q282&lt;&gt;"")*ISNUMBER(SEARCH("|"&amp;Q282&amp;"|",'5_ACOMPANHAMENTO'!$AC$3:$AC$4922)))+((R282&lt;&gt;"")*ISNUMBER(SEARCH("|"&amp;R282&amp;"|",'5_ACOMPANHAMENTO'!$AC$3:$AC$4922)))+((S282&lt;&gt;"")*ISNUMBER(SEARCH("|"&amp;S282&amp;"|",'5_ACOMPANHAMENTO'!$AC$3:$AC$4922)))+((T282&lt;&gt;"")*ISNUMBER(SEARCH("|"&amp;T282&amp;"|",'5_ACOMPANHAMENTO'!$AC$3:$AC$4922)))+((U282&lt;&gt;"")*ISNUMBER(SEARCH("|"&amp;U282&amp;"|",'5_ACOMPANHAMENTO'!$AC$3:$AC$4922)))+((V282&lt;&gt;"")*ISNUMBER(SEARCH("|"&amp;V282&amp;"|",'5_ACOMPANHAMENTO'!$AC$3:$AC$4922)))+((W282&lt;&gt;"")*ISNUMBER(SEARCH("|"&amp;W282&amp;"|",'5_ACOMPANHAMENTO'!$AC$3:$AC$4922)))+((X282&lt;&gt;"")*ISNUMBER(SEARCH("|"&amp;X282&amp;"|",'5_ACOMPANHAMENTO'!$AC$3:$AC$4922)))+((Y282&lt;&gt;"")*ISNUMBER(SEARCH("|"&amp;Y282&amp;"|",'5_ACOMPANHAMENTO'!$AC$3:$AC$4922)))+((Z282&lt;&gt;"")*ISNUMBER(SEARCH("|"&amp;Z282&amp;"|",'5_ACOMPANHAMENTO'!$AC$3:$AC$4922)))+((AA282&lt;&gt;"")*ISNUMBER(SEARCH("|"&amp;AA282&amp;"|",'5_ACOMPANHAMENTO'!$AC$3:$AC$4922)))+((AB282&lt;&gt;"")*ISNUMBER(SEARCH("|"&amp;AB282&amp;"|",'5_ACOMPANHAMENTO'!$AC$3:$AC$4922))))&gt;0)),'5_ACOMPANHAMENTO'!$O$3:$O$4922),0))</f>
        <v/>
      </c>
      <c r="G282" s="7">
        <f>IF(OR($B282="",$C282=""),"",D282-F282)</f>
        <v/>
      </c>
      <c r="H282">
        <f>IF(OR($B282="",$C282=""),"",TRIM($B282&amp;"")&amp;"|"&amp;TRIM($C282&amp;""))</f>
        <v/>
      </c>
      <c r="I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",99)),1,99)))</f>
        <v/>
      </c>
      <c r="J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",99)),100,99)))</f>
        <v/>
      </c>
      <c r="K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",99)),199,99)))</f>
        <v/>
      </c>
      <c r="L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",99)),298,99)))</f>
        <v/>
      </c>
      <c r="M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",99)),397,99)))</f>
        <v/>
      </c>
      <c r="N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",99)),496,99)))</f>
        <v/>
      </c>
      <c r="O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",99)),595,99)))</f>
        <v/>
      </c>
      <c r="P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",99)),694,99)))</f>
        <v/>
      </c>
      <c r="Q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",99)),793,99)))</f>
        <v/>
      </c>
      <c r="R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",99)),892,99)))</f>
        <v/>
      </c>
      <c r="S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",99)),991,99)))</f>
        <v/>
      </c>
      <c r="T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",99)),1090,99)))</f>
        <v/>
      </c>
      <c r="U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",99)),1189,99)))</f>
        <v/>
      </c>
      <c r="V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",99)),1288,99)))</f>
        <v/>
      </c>
      <c r="W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",99)),1387,99)))</f>
        <v/>
      </c>
      <c r="X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",99)),1486,99)))</f>
        <v/>
      </c>
      <c r="Y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",99)),1585,99)))</f>
        <v/>
      </c>
      <c r="Z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",99)),1684,99)))</f>
        <v/>
      </c>
      <c r="AA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",99)),1783,99)))</f>
        <v/>
      </c>
      <c r="AB282" s="1">
        <f>IF($B282="","",TRIM(MID(SUBSTITUTE(TRIM(SUBSTITUTE(SUBSTITUTE(SUBSTITUTE(SUBSTITUTE(SUBSTITUTE(SUBSTITUTE(SUBSTITUTE(SUBSTITUTE(SUBSTITUTE(SUBSTITUTE(SUBSTITUTE(SUBSTITUTE(SUBSTITUTE(SUBSTITUTE(TRIM($B282&amp;""),CHAR(10),"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",REPT(" ",99)),1882,99)))</f>
        <v/>
      </c>
    </row>
    <row r="283" hidden="1" ht="14.25" customHeight="1">
      <c r="A283" s="4">
        <f>IF(OR($B283="",$C283=""),"",IFERROR(INDEX('5_ACOMPANHAMENTO'!$A$3:$A$4922,MATCH(1,INDEX(('5_ACOMPANHAMENTO'!$AD$3:$AD$4922=TRIM($C283&amp;""))*('5_ACOMPANHAMENTO'!$AC$3:$AC$4922&lt;&gt;"")*((((I283&lt;&gt;"")*ISNUMBER(SEARCH("|"&amp;I283&amp;"|",'5_ACOMPANHAMENTO'!$AC$3:$AC$4922)))+((J283&lt;&gt;"")*ISNUMBER(SEARCH("|"&amp;J283&amp;"|",'5_ACOMPANHAMENTO'!$AC$3:$AC$4922)))+((K283&lt;&gt;"")*ISNUMBER(SEARCH("|"&amp;K283&amp;"|",'5_ACOMPANHAMENTO'!$AC$3:$AC$4922)))+((L283&lt;&gt;"")*ISNUMBER(SEARCH("|"&amp;L283&amp;"|",'5_ACOMPANHAMENTO'!$AC$3:$AC$4922)))+((M283&lt;&gt;"")*ISNUMBER(SEARCH("|"&amp;M283&amp;"|",'5_ACOMPANHAMENTO'!$AC$3:$AC$4922)))+((N283&lt;&gt;"")*ISNUMBER(SEARCH("|"&amp;N283&amp;"|",'5_ACOMPANHAMENTO'!$AC$3:$AC$4922)))+((O283&lt;&gt;"")*ISNUMBER(SEARCH("|"&amp;O283&amp;"|",'5_ACOMPANHAMENTO'!$AC$3:$AC$4922)))+((P283&lt;&gt;"")*ISNUMBER(SEARCH("|"&amp;P283&amp;"|",'5_ACOMPANHAMENTO'!$AC$3:$AC$4922)))+((Q283&lt;&gt;"")*ISNUMBER(SEARCH("|"&amp;Q283&amp;"|",'5_ACOMPANHAMENTO'!$AC$3:$AC$4922)))+((R283&lt;&gt;"")*ISNUMBER(SEARCH("|"&amp;R283&amp;"|",'5_ACOMPANHAMENTO'!$AC$3:$AC$4922)))+((S283&lt;&gt;"")*ISNUMBER(SEARCH("|"&amp;S283&amp;"|",'5_ACOMPANHAMENTO'!$AC$3:$AC$4922)))+((T283&lt;&gt;"")*ISNUMBER(SEARCH("|"&amp;T283&amp;"|",'5_ACOMPANHAMENTO'!$AC$3:$AC$4922)))+((U283&lt;&gt;"")*ISNUMBER(SEARCH("|"&amp;U283&amp;"|",'5_ACOMPANHAMENTO'!$AC$3:$AC$4922)))+((V283&lt;&gt;"")*ISNUMBER(SEARCH("|"&amp;V283&amp;"|",'5_ACOMPANHAMENTO'!$AC$3:$AC$4922)))+((W283&lt;&gt;"")*ISNUMBER(SEARCH("|"&amp;W283&amp;"|",'5_ACOMPANHAMENTO'!$AC$3:$AC$4922)))+((X283&lt;&gt;"")*ISNUMBER(SEARCH("|"&amp;X283&amp;"|",'5_ACOMPANHAMENTO'!$AC$3:$AC$4922)))+((Y283&lt;&gt;"")*ISNUMBER(SEARCH("|"&amp;Y283&amp;"|",'5_ACOMPANHAMENTO'!$AC$3:$AC$4922)))+((Z283&lt;&gt;"")*ISNUMBER(SEARCH("|"&amp;Z283&amp;"|",'5_ACOMPANHAMENTO'!$AC$3:$AC$4922)))+((AA283&lt;&gt;"")*ISNUMBER(SEARCH("|"&amp;AA283&amp;"|",'5_ACOMPANHAMENTO'!$AC$3:$AC$4922)))+((AB283&lt;&gt;"")*ISNUMBER(SEARCH("|"&amp;AB283&amp;"|",'5_ACOMPANHAMENTO'!$AC$3:$AC$4922))))&gt;0),0),0)),""))</f>
        <v/>
      </c>
      <c r="B283" s="14" t="inlineStr">
        <is>
          <t>10199</t>
        </is>
      </c>
      <c r="C283" s="14" t="inlineStr">
        <is>
          <t>58 FABRICAÇÃO EMBALAGEM</t>
        </is>
      </c>
      <c r="D283" s="4">
        <f>IF(OR($B283="",$C283=""),"",IFERROR(SUMPRODUCT(--(('5_ACOMPANHAMENTO'!$AD$3:$AD$4922=TRIM($C283&amp;""))*('5_ACOMPANHAMENTO'!$AC$3:$AC$4922&lt;&gt;"")*((((I283&lt;&gt;"")*ISNUMBER(SEARCH("|"&amp;I283&amp;"|",'5_ACOMPANHAMENTO'!$AC$3:$AC$4922)))+((J283&lt;&gt;"")*ISNUMBER(SEARCH("|"&amp;J283&amp;"|",'5_ACOMPANHAMENTO'!$AC$3:$AC$4922)))+((K283&lt;&gt;"")*ISNUMBER(SEARCH("|"&amp;K283&amp;"|",'5_ACOMPANHAMENTO'!$AC$3:$AC$4922)))+((L283&lt;&gt;"")*ISNUMBER(SEARCH("|"&amp;L283&amp;"|",'5_ACOMPANHAMENTO'!$AC$3:$AC$4922)))+((M283&lt;&gt;"")*ISNUMBER(SEARCH("|"&amp;M283&amp;"|",'5_ACOMPANHAMENTO'!$AC$3:$AC$4922)))+((N283&lt;&gt;"")*ISNUMBER(SEARCH("|"&amp;N283&amp;"|",'5_ACOMPANHAMENTO'!$AC$3:$AC$4922)))+((O283&lt;&gt;"")*ISNUMBER(SEARCH("|"&amp;O283&amp;"|",'5_ACOMPANHAMENTO'!$AC$3:$AC$4922)))+((P283&lt;&gt;"")*ISNUMBER(SEARCH("|"&amp;P283&amp;"|",'5_ACOMPANHAMENTO'!$AC$3:$AC$4922)))+((Q283&lt;&gt;"")*ISNUMBER(SEARCH("|"&amp;Q283&amp;"|",'5_ACOMPANHAMENTO'!$AC$3:$AC$4922)))+((R283&lt;&gt;"")*ISNUMBER(SEARCH("|"&amp;R283&amp;"|",'5_ACOMPANHAMENTO'!$AC$3:$AC$4922)))+((S283&lt;&gt;"")*ISNUMBER(SEARCH("|"&amp;S283&amp;"|",'5_ACOMPANHAMENTO'!$AC$3:$AC$4922)))+((T283&lt;&gt;"")*ISNUMBER(SEARCH("|"&amp;T283&amp;"|",'5_ACOMPANHAMENTO'!$AC$3:$AC$4922)))+((U283&lt;&gt;"")*ISNUMBER(SEARCH("|"&amp;U283&amp;"|",'5_ACOMPANHAMENTO'!$AC$3:$AC$4922)))+((V283&lt;&gt;"")*ISNUMBER(SEARCH("|"&amp;V283&amp;"|",'5_ACOMPANHAMENTO'!$AC$3:$AC$4922)))+((W283&lt;&gt;"")*ISNUMBER(SEARCH("|"&amp;W283&amp;"|",'5_ACOMPANHAMENTO'!$AC$3:$AC$4922)))+((X283&lt;&gt;"")*ISNUMBER(SEARCH("|"&amp;X283&amp;"|",'5_ACOMPANHAMENTO'!$AC$3:$AC$4922)))+((Y283&lt;&gt;"")*ISNUMBER(SEARCH("|"&amp;Y283&amp;"|",'5_ACOMPANHAMENTO'!$AC$3:$AC$4922)))+((Z283&lt;&gt;"")*ISNUMBER(SEARCH("|"&amp;Z283&amp;"|",'5_ACOMPANHAMENTO'!$AC$3:$AC$4922)))+((AA283&lt;&gt;"")*ISNUMBER(SEARCH("|"&amp;AA283&amp;"|",'5_ACOMPANHAMENTO'!$AC$3:$AC$4922)))+((AB283&lt;&gt;"")*ISNUMBER(SEARCH("|"&amp;AB283&amp;"|",'5_ACOMPANHAMENTO'!$AC$3:$AC$4922))))&gt;0)),'5_ACOMPANHAMENTO'!$J$3:$J$4922),0))</f>
        <v/>
      </c>
      <c r="E283" s="4">
        <f>IF(G283=0,"FINALIZADO",IF(TODAY()&gt;A283,"ATRASADO "&amp;TODAY()-A283&amp;" DIAS","ADIANTADO "&amp;A283-TODAY()&amp;" DIAS"))</f>
        <v/>
      </c>
      <c r="F283" s="7">
        <f>IF(OR($B283="",$C283=""),"",IFERROR(SUMPRODUCT(--(('5_ACOMPANHAMENTO'!$AD$3:$AD$4922=TRIM($C283&amp;""))*('5_ACOMPANHAMENTO'!$AC$3:$AC$4922&lt;&gt;"")*((((I283&lt;&gt;"")*ISNUMBER(SEARCH("|"&amp;I283&amp;"|",'5_ACOMPANHAMENTO'!$AC$3:$AC$4922)))+((J283&lt;&gt;"")*ISNUMBER(SEARCH("|"&amp;J283&amp;"|",'5_ACOMPANHAMENTO'!$AC$3:$AC$4922)))+((K283&lt;&gt;"")*ISNUMBER(SEARCH("|"&amp;K283&amp;"|",'5_ACOMPANHAMENTO'!$AC$3:$AC$4922)))+((L283&lt;&gt;"")*ISNUMBER(SEARCH("|"&amp;L283&amp;"|",'5_ACOMPANHAMENTO'!$AC$3:$AC$4922)))+((M283&lt;&gt;"")*ISNUMBER(SEARCH("|"&amp;M283&amp;"|",'5_ACOMPANHAMENTO'!$AC$3:$AC$4922)))+((N283&lt;&gt;"")*ISNUMBER(SEARCH("|"&amp;N283&amp;"|",'5_ACOMPANHAMENTO'!$AC$3:$AC$4922)))+((O283&lt;&gt;"")*ISNUMBER(SEARCH("|"&amp;O283&amp;"|",'5_ACOMPANHAMENTO'!$AC$3:$AC$4922)))+((P283&lt;&gt;"")*ISNUMBER(SEARCH("|"&amp;P283&amp;"|",'5_ACOMPANHAMENTO'!$AC$3:$AC$4922)))+((Q283&lt;&gt;"")*ISNUMBER(SEARCH("|"&amp;Q283&amp;"|",'5_ACOMPANHAMENTO'!$AC$3:$AC$4922)))+((R283&lt;&gt;"")*ISNUMBER(SEARCH("|"&amp;R283&amp;"|",'5_ACOMPANHAMENTO'!$AC$3:$AC$4922)))+((S283&lt;&gt;"")*ISNUMBER(SEARCH("|"&amp;S283&amp;"|",'5_ACOMPANHAMENTO'!$AC$3:$AC$4922)))+((T283&lt;&gt;"")*ISNUMBER(SEARCH("|"&amp;T283&amp;"|",'5_ACOMPANHAMENTO'!$AC$3:$AC$4922)))+((U283&lt;&gt;"")*ISNUMBER(SEARCH("|"&amp;U283&amp;"|",'5_ACOMPANHAMENTO'!$AC$3:$AC$4922)))+((V283&lt;&gt;"")*ISNUMBER(SEARCH("|"&amp;V283&amp;"|",'5_ACOMPANHAMENTO'!$AC$3:$AC$4922)))+((W283&lt;&gt;"")*ISNUMBER(SEARCH("|"&amp;W283&amp;"|",'5_ACOMPANHAMENTO'!$AC$3:$AC$4922)))+((X283&lt;&gt;"")*ISNUMBER(SEARCH("|"&amp;X283&amp;"|",'5_ACOMPANHAMENTO'!$AC$3:$AC$4922)))+((Y283&lt;&gt;"")*ISNUMBER(SEARCH("|"&amp;Y283&amp;"|",'5_ACOMPANHAMENTO'!$AC$3:$AC$4922)))+((Z283&lt;&gt;"")*ISNUMBER(SEARCH("|"&amp;Z283&amp;"|",'5_ACOMPANHAMENTO'!$AC$3:$AC$4922)))+((AA283&lt;&gt;"")*ISNUMBER(SEARCH("|"&amp;AA283&amp;"|",'5_ACOMPANHAMENTO'!$AC$3:$AC$4922)))+((AB283&lt;&gt;"")*ISNUMBER(SEARCH("|"&amp;AB283&amp;"|",'5_ACOMPANHAMENTO'!$AC$3:$AC$4922))))&gt;0)),'5_ACOMPANHAMENTO'!$O$3:$O$4922),0))</f>
        <v/>
      </c>
      <c r="G283" s="7">
        <f>IF(OR($B283="",$C283=""),"",D283-F283)</f>
        <v/>
      </c>
      <c r="H283">
        <f>IF(OR($B283="",$C283=""),"",TRIM($B283&amp;"")&amp;"|"&amp;TRIM($C283&amp;""))</f>
        <v/>
      </c>
      <c r="I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",99)),1,99)))</f>
        <v/>
      </c>
      <c r="J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",99)),100,99)))</f>
        <v/>
      </c>
      <c r="K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",99)),199,99)))</f>
        <v/>
      </c>
      <c r="L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",99)),298,99)))</f>
        <v/>
      </c>
      <c r="M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",99)),397,99)))</f>
        <v/>
      </c>
      <c r="N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",99)),496,99)))</f>
        <v/>
      </c>
      <c r="O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",99)),595,99)))</f>
        <v/>
      </c>
      <c r="P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",99)),694,99)))</f>
        <v/>
      </c>
      <c r="Q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",99)),793,99)))</f>
        <v/>
      </c>
      <c r="R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",99)),892,99)))</f>
        <v/>
      </c>
      <c r="S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",99)),991,99)))</f>
        <v/>
      </c>
      <c r="T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",99)),1090,99)))</f>
        <v/>
      </c>
      <c r="U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",99)),1189,99)))</f>
        <v/>
      </c>
      <c r="V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",99)),1288,99)))</f>
        <v/>
      </c>
      <c r="W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",99)),1387,99)))</f>
        <v/>
      </c>
      <c r="X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",99)),1486,99)))</f>
        <v/>
      </c>
      <c r="Y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",99)),1585,99)))</f>
        <v/>
      </c>
      <c r="Z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",99)),1684,99)))</f>
        <v/>
      </c>
      <c r="AA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",99)),1783,99)))</f>
        <v/>
      </c>
      <c r="AB283" s="1">
        <f>IF($B283="","",TRIM(MID(SUBSTITUTE(TRIM(SUBSTITUTE(SUBSTITUTE(SUBSTITUTE(SUBSTITUTE(SUBSTITUTE(SUBSTITUTE(SUBSTITUTE(SUBSTITUTE(SUBSTITUTE(SUBSTITUTE(SUBSTITUTE(SUBSTITUTE(SUBSTITUTE(SUBSTITUTE(TRIM($B283&amp;""),CHAR(10),"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",REPT(" ",99)),1882,99)))</f>
        <v/>
      </c>
    </row>
    <row r="284" hidden="1" ht="14.25" customHeight="1">
      <c r="A284" s="4">
        <f>IF(OR($B284="",$C284=""),"",IFERROR(INDEX('5_ACOMPANHAMENTO'!$A$3:$A$4922,MATCH(1,INDEX(('5_ACOMPANHAMENTO'!$AD$3:$AD$4922=TRIM($C284&amp;""))*('5_ACOMPANHAMENTO'!$AC$3:$AC$4922&lt;&gt;"")*((((I284&lt;&gt;"")*ISNUMBER(SEARCH("|"&amp;I284&amp;"|",'5_ACOMPANHAMENTO'!$AC$3:$AC$4922)))+((J284&lt;&gt;"")*ISNUMBER(SEARCH("|"&amp;J284&amp;"|",'5_ACOMPANHAMENTO'!$AC$3:$AC$4922)))+((K284&lt;&gt;"")*ISNUMBER(SEARCH("|"&amp;K284&amp;"|",'5_ACOMPANHAMENTO'!$AC$3:$AC$4922)))+((L284&lt;&gt;"")*ISNUMBER(SEARCH("|"&amp;L284&amp;"|",'5_ACOMPANHAMENTO'!$AC$3:$AC$4922)))+((M284&lt;&gt;"")*ISNUMBER(SEARCH("|"&amp;M284&amp;"|",'5_ACOMPANHAMENTO'!$AC$3:$AC$4922)))+((N284&lt;&gt;"")*ISNUMBER(SEARCH("|"&amp;N284&amp;"|",'5_ACOMPANHAMENTO'!$AC$3:$AC$4922)))+((O284&lt;&gt;"")*ISNUMBER(SEARCH("|"&amp;O284&amp;"|",'5_ACOMPANHAMENTO'!$AC$3:$AC$4922)))+((P284&lt;&gt;"")*ISNUMBER(SEARCH("|"&amp;P284&amp;"|",'5_ACOMPANHAMENTO'!$AC$3:$AC$4922)))+((Q284&lt;&gt;"")*ISNUMBER(SEARCH("|"&amp;Q284&amp;"|",'5_ACOMPANHAMENTO'!$AC$3:$AC$4922)))+((R284&lt;&gt;"")*ISNUMBER(SEARCH("|"&amp;R284&amp;"|",'5_ACOMPANHAMENTO'!$AC$3:$AC$4922)))+((S284&lt;&gt;"")*ISNUMBER(SEARCH("|"&amp;S284&amp;"|",'5_ACOMPANHAMENTO'!$AC$3:$AC$4922)))+((T284&lt;&gt;"")*ISNUMBER(SEARCH("|"&amp;T284&amp;"|",'5_ACOMPANHAMENTO'!$AC$3:$AC$4922)))+((U284&lt;&gt;"")*ISNUMBER(SEARCH("|"&amp;U284&amp;"|",'5_ACOMPANHAMENTO'!$AC$3:$AC$4922)))+((V284&lt;&gt;"")*ISNUMBER(SEARCH("|"&amp;V284&amp;"|",'5_ACOMPANHAMENTO'!$AC$3:$AC$4922)))+((W284&lt;&gt;"")*ISNUMBER(SEARCH("|"&amp;W284&amp;"|",'5_ACOMPANHAMENTO'!$AC$3:$AC$4922)))+((X284&lt;&gt;"")*ISNUMBER(SEARCH("|"&amp;X284&amp;"|",'5_ACOMPANHAMENTO'!$AC$3:$AC$4922)))+((Y284&lt;&gt;"")*ISNUMBER(SEARCH("|"&amp;Y284&amp;"|",'5_ACOMPANHAMENTO'!$AC$3:$AC$4922)))+((Z284&lt;&gt;"")*ISNUMBER(SEARCH("|"&amp;Z284&amp;"|",'5_ACOMPANHAMENTO'!$AC$3:$AC$4922)))+((AA284&lt;&gt;"")*ISNUMBER(SEARCH("|"&amp;AA284&amp;"|",'5_ACOMPANHAMENTO'!$AC$3:$AC$4922)))+((AB284&lt;&gt;"")*ISNUMBER(SEARCH("|"&amp;AB284&amp;"|",'5_ACOMPANHAMENTO'!$AC$3:$AC$4922))))&gt;0),0),0)),""))</f>
        <v/>
      </c>
      <c r="B284" s="14" t="inlineStr">
        <is>
          <t>10199</t>
        </is>
      </c>
      <c r="C284" s="14" t="inlineStr">
        <is>
          <t>58 FABRICAÇÃO EMBALAGEM</t>
        </is>
      </c>
      <c r="D284" s="4">
        <f>IF(OR($B284="",$C284=""),"",IFERROR(SUMPRODUCT(--(('5_ACOMPANHAMENTO'!$AD$3:$AD$4922=TRIM($C284&amp;""))*('5_ACOMPANHAMENTO'!$AC$3:$AC$4922&lt;&gt;"")*((((I284&lt;&gt;"")*ISNUMBER(SEARCH("|"&amp;I284&amp;"|",'5_ACOMPANHAMENTO'!$AC$3:$AC$4922)))+((J284&lt;&gt;"")*ISNUMBER(SEARCH("|"&amp;J284&amp;"|",'5_ACOMPANHAMENTO'!$AC$3:$AC$4922)))+((K284&lt;&gt;"")*ISNUMBER(SEARCH("|"&amp;K284&amp;"|",'5_ACOMPANHAMENTO'!$AC$3:$AC$4922)))+((L284&lt;&gt;"")*ISNUMBER(SEARCH("|"&amp;L284&amp;"|",'5_ACOMPANHAMENTO'!$AC$3:$AC$4922)))+((M284&lt;&gt;"")*ISNUMBER(SEARCH("|"&amp;M284&amp;"|",'5_ACOMPANHAMENTO'!$AC$3:$AC$4922)))+((N284&lt;&gt;"")*ISNUMBER(SEARCH("|"&amp;N284&amp;"|",'5_ACOMPANHAMENTO'!$AC$3:$AC$4922)))+((O284&lt;&gt;"")*ISNUMBER(SEARCH("|"&amp;O284&amp;"|",'5_ACOMPANHAMENTO'!$AC$3:$AC$4922)))+((P284&lt;&gt;"")*ISNUMBER(SEARCH("|"&amp;P284&amp;"|",'5_ACOMPANHAMENTO'!$AC$3:$AC$4922)))+((Q284&lt;&gt;"")*ISNUMBER(SEARCH("|"&amp;Q284&amp;"|",'5_ACOMPANHAMENTO'!$AC$3:$AC$4922)))+((R284&lt;&gt;"")*ISNUMBER(SEARCH("|"&amp;R284&amp;"|",'5_ACOMPANHAMENTO'!$AC$3:$AC$4922)))+((S284&lt;&gt;"")*ISNUMBER(SEARCH("|"&amp;S284&amp;"|",'5_ACOMPANHAMENTO'!$AC$3:$AC$4922)))+((T284&lt;&gt;"")*ISNUMBER(SEARCH("|"&amp;T284&amp;"|",'5_ACOMPANHAMENTO'!$AC$3:$AC$4922)))+((U284&lt;&gt;"")*ISNUMBER(SEARCH("|"&amp;U284&amp;"|",'5_ACOMPANHAMENTO'!$AC$3:$AC$4922)))+((V284&lt;&gt;"")*ISNUMBER(SEARCH("|"&amp;V284&amp;"|",'5_ACOMPANHAMENTO'!$AC$3:$AC$4922)))+((W284&lt;&gt;"")*ISNUMBER(SEARCH("|"&amp;W284&amp;"|",'5_ACOMPANHAMENTO'!$AC$3:$AC$4922)))+((X284&lt;&gt;"")*ISNUMBER(SEARCH("|"&amp;X284&amp;"|",'5_ACOMPANHAMENTO'!$AC$3:$AC$4922)))+((Y284&lt;&gt;"")*ISNUMBER(SEARCH("|"&amp;Y284&amp;"|",'5_ACOMPANHAMENTO'!$AC$3:$AC$4922)))+((Z284&lt;&gt;"")*ISNUMBER(SEARCH("|"&amp;Z284&amp;"|",'5_ACOMPANHAMENTO'!$AC$3:$AC$4922)))+((AA284&lt;&gt;"")*ISNUMBER(SEARCH("|"&amp;AA284&amp;"|",'5_ACOMPANHAMENTO'!$AC$3:$AC$4922)))+((AB284&lt;&gt;"")*ISNUMBER(SEARCH("|"&amp;AB284&amp;"|",'5_ACOMPANHAMENTO'!$AC$3:$AC$4922))))&gt;0)),'5_ACOMPANHAMENTO'!$J$3:$J$4922),0))</f>
        <v/>
      </c>
      <c r="E284" s="4">
        <f>IF(G284=0,"FINALIZADO",IF(TODAY()&gt;A284,"ATRASADO "&amp;TODAY()-A284&amp;" DIAS","ADIANTADO "&amp;A284-TODAY()&amp;" DIAS"))</f>
        <v/>
      </c>
      <c r="F284" s="7">
        <f>IF(OR($B284="",$C284=""),"",IFERROR(SUMPRODUCT(--(('5_ACOMPANHAMENTO'!$AD$3:$AD$4922=TRIM($C284&amp;""))*('5_ACOMPANHAMENTO'!$AC$3:$AC$4922&lt;&gt;"")*((((I284&lt;&gt;"")*ISNUMBER(SEARCH("|"&amp;I284&amp;"|",'5_ACOMPANHAMENTO'!$AC$3:$AC$4922)))+((J284&lt;&gt;"")*ISNUMBER(SEARCH("|"&amp;J284&amp;"|",'5_ACOMPANHAMENTO'!$AC$3:$AC$4922)))+((K284&lt;&gt;"")*ISNUMBER(SEARCH("|"&amp;K284&amp;"|",'5_ACOMPANHAMENTO'!$AC$3:$AC$4922)))+((L284&lt;&gt;"")*ISNUMBER(SEARCH("|"&amp;L284&amp;"|",'5_ACOMPANHAMENTO'!$AC$3:$AC$4922)))+((M284&lt;&gt;"")*ISNUMBER(SEARCH("|"&amp;M284&amp;"|",'5_ACOMPANHAMENTO'!$AC$3:$AC$4922)))+((N284&lt;&gt;"")*ISNUMBER(SEARCH("|"&amp;N284&amp;"|",'5_ACOMPANHAMENTO'!$AC$3:$AC$4922)))+((O284&lt;&gt;"")*ISNUMBER(SEARCH("|"&amp;O284&amp;"|",'5_ACOMPANHAMENTO'!$AC$3:$AC$4922)))+((P284&lt;&gt;"")*ISNUMBER(SEARCH("|"&amp;P284&amp;"|",'5_ACOMPANHAMENTO'!$AC$3:$AC$4922)))+((Q284&lt;&gt;"")*ISNUMBER(SEARCH("|"&amp;Q284&amp;"|",'5_ACOMPANHAMENTO'!$AC$3:$AC$4922)))+((R284&lt;&gt;"")*ISNUMBER(SEARCH("|"&amp;R284&amp;"|",'5_ACOMPANHAMENTO'!$AC$3:$AC$4922)))+((S284&lt;&gt;"")*ISNUMBER(SEARCH("|"&amp;S284&amp;"|",'5_ACOMPANHAMENTO'!$AC$3:$AC$4922)))+((T284&lt;&gt;"")*ISNUMBER(SEARCH("|"&amp;T284&amp;"|",'5_ACOMPANHAMENTO'!$AC$3:$AC$4922)))+((U284&lt;&gt;"")*ISNUMBER(SEARCH("|"&amp;U284&amp;"|",'5_ACOMPANHAMENTO'!$AC$3:$AC$4922)))+((V284&lt;&gt;"")*ISNUMBER(SEARCH("|"&amp;V284&amp;"|",'5_ACOMPANHAMENTO'!$AC$3:$AC$4922)))+((W284&lt;&gt;"")*ISNUMBER(SEARCH("|"&amp;W284&amp;"|",'5_ACOMPANHAMENTO'!$AC$3:$AC$4922)))+((X284&lt;&gt;"")*ISNUMBER(SEARCH("|"&amp;X284&amp;"|",'5_ACOMPANHAMENTO'!$AC$3:$AC$4922)))+((Y284&lt;&gt;"")*ISNUMBER(SEARCH("|"&amp;Y284&amp;"|",'5_ACOMPANHAMENTO'!$AC$3:$AC$4922)))+((Z284&lt;&gt;"")*ISNUMBER(SEARCH("|"&amp;Z284&amp;"|",'5_ACOMPANHAMENTO'!$AC$3:$AC$4922)))+((AA284&lt;&gt;"")*ISNUMBER(SEARCH("|"&amp;AA284&amp;"|",'5_ACOMPANHAMENTO'!$AC$3:$AC$4922)))+((AB284&lt;&gt;"")*ISNUMBER(SEARCH("|"&amp;AB284&amp;"|",'5_ACOMPANHAMENTO'!$AC$3:$AC$4922))))&gt;0)),'5_ACOMPANHAMENTO'!$O$3:$O$4922),0))</f>
        <v/>
      </c>
      <c r="G284" s="7">
        <f>IF(OR($B284="",$C284=""),"",D284-F284)</f>
        <v/>
      </c>
      <c r="H284">
        <f>IF(OR($B284="",$C284=""),"",TRIM($B284&amp;"")&amp;"|"&amp;TRIM($C284&amp;""))</f>
        <v/>
      </c>
      <c r="I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",99)),1,99)))</f>
        <v/>
      </c>
      <c r="J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",99)),100,99)))</f>
        <v/>
      </c>
      <c r="K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",99)),199,99)))</f>
        <v/>
      </c>
      <c r="L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",99)),298,99)))</f>
        <v/>
      </c>
      <c r="M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",99)),397,99)))</f>
        <v/>
      </c>
      <c r="N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",99)),496,99)))</f>
        <v/>
      </c>
      <c r="O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",99)),595,99)))</f>
        <v/>
      </c>
      <c r="P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",99)),694,99)))</f>
        <v/>
      </c>
      <c r="Q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",99)),793,99)))</f>
        <v/>
      </c>
      <c r="R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",99)),892,99)))</f>
        <v/>
      </c>
      <c r="S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",99)),991,99)))</f>
        <v/>
      </c>
      <c r="T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",99)),1090,99)))</f>
        <v/>
      </c>
      <c r="U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",99)),1189,99)))</f>
        <v/>
      </c>
      <c r="V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",99)),1288,99)))</f>
        <v/>
      </c>
      <c r="W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",99)),1387,99)))</f>
        <v/>
      </c>
      <c r="X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",99)),1486,99)))</f>
        <v/>
      </c>
      <c r="Y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",99)),1585,99)))</f>
        <v/>
      </c>
      <c r="Z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",99)),1684,99)))</f>
        <v/>
      </c>
      <c r="AA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",99)),1783,99)))</f>
        <v/>
      </c>
      <c r="AB284" s="1">
        <f>IF($B284="","",TRIM(MID(SUBSTITUTE(TRIM(SUBSTITUTE(SUBSTITUTE(SUBSTITUTE(SUBSTITUTE(SUBSTITUTE(SUBSTITUTE(SUBSTITUTE(SUBSTITUTE(SUBSTITUTE(SUBSTITUTE(SUBSTITUTE(SUBSTITUTE(SUBSTITUTE(SUBSTITUTE(TRIM($B284&amp;""),CHAR(10),"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",REPT(" ",99)),1882,99)))</f>
        <v/>
      </c>
    </row>
    <row r="285" hidden="1" ht="14.25" customHeight="1">
      <c r="A285" s="4">
        <f>IF(OR($B285="",$C285=""),"",IFERROR(INDEX('5_ACOMPANHAMENTO'!$A$3:$A$4922,MATCH(1,INDEX(('5_ACOMPANHAMENTO'!$AD$3:$AD$4922=TRIM($C285&amp;""))*('5_ACOMPANHAMENTO'!$AC$3:$AC$4922&lt;&gt;"")*((((I285&lt;&gt;"")*ISNUMBER(SEARCH("|"&amp;I285&amp;"|",'5_ACOMPANHAMENTO'!$AC$3:$AC$4922)))+((J285&lt;&gt;"")*ISNUMBER(SEARCH("|"&amp;J285&amp;"|",'5_ACOMPANHAMENTO'!$AC$3:$AC$4922)))+((K285&lt;&gt;"")*ISNUMBER(SEARCH("|"&amp;K285&amp;"|",'5_ACOMPANHAMENTO'!$AC$3:$AC$4922)))+((L285&lt;&gt;"")*ISNUMBER(SEARCH("|"&amp;L285&amp;"|",'5_ACOMPANHAMENTO'!$AC$3:$AC$4922)))+((M285&lt;&gt;"")*ISNUMBER(SEARCH("|"&amp;M285&amp;"|",'5_ACOMPANHAMENTO'!$AC$3:$AC$4922)))+((N285&lt;&gt;"")*ISNUMBER(SEARCH("|"&amp;N285&amp;"|",'5_ACOMPANHAMENTO'!$AC$3:$AC$4922)))+((O285&lt;&gt;"")*ISNUMBER(SEARCH("|"&amp;O285&amp;"|",'5_ACOMPANHAMENTO'!$AC$3:$AC$4922)))+((P285&lt;&gt;"")*ISNUMBER(SEARCH("|"&amp;P285&amp;"|",'5_ACOMPANHAMENTO'!$AC$3:$AC$4922)))+((Q285&lt;&gt;"")*ISNUMBER(SEARCH("|"&amp;Q285&amp;"|",'5_ACOMPANHAMENTO'!$AC$3:$AC$4922)))+((R285&lt;&gt;"")*ISNUMBER(SEARCH("|"&amp;R285&amp;"|",'5_ACOMPANHAMENTO'!$AC$3:$AC$4922)))+((S285&lt;&gt;"")*ISNUMBER(SEARCH("|"&amp;S285&amp;"|",'5_ACOMPANHAMENTO'!$AC$3:$AC$4922)))+((T285&lt;&gt;"")*ISNUMBER(SEARCH("|"&amp;T285&amp;"|",'5_ACOMPANHAMENTO'!$AC$3:$AC$4922)))+((U285&lt;&gt;"")*ISNUMBER(SEARCH("|"&amp;U285&amp;"|",'5_ACOMPANHAMENTO'!$AC$3:$AC$4922)))+((V285&lt;&gt;"")*ISNUMBER(SEARCH("|"&amp;V285&amp;"|",'5_ACOMPANHAMENTO'!$AC$3:$AC$4922)))+((W285&lt;&gt;"")*ISNUMBER(SEARCH("|"&amp;W285&amp;"|",'5_ACOMPANHAMENTO'!$AC$3:$AC$4922)))+((X285&lt;&gt;"")*ISNUMBER(SEARCH("|"&amp;X285&amp;"|",'5_ACOMPANHAMENTO'!$AC$3:$AC$4922)))+((Y285&lt;&gt;"")*ISNUMBER(SEARCH("|"&amp;Y285&amp;"|",'5_ACOMPANHAMENTO'!$AC$3:$AC$4922)))+((Z285&lt;&gt;"")*ISNUMBER(SEARCH("|"&amp;Z285&amp;"|",'5_ACOMPANHAMENTO'!$AC$3:$AC$4922)))+((AA285&lt;&gt;"")*ISNUMBER(SEARCH("|"&amp;AA285&amp;"|",'5_ACOMPANHAMENTO'!$AC$3:$AC$4922)))+((AB285&lt;&gt;"")*ISNUMBER(SEARCH("|"&amp;AB285&amp;"|",'5_ACOMPANHAMENTO'!$AC$3:$AC$4922))))&gt;0),0),0)),""))</f>
        <v/>
      </c>
      <c r="B285" s="14" t="inlineStr">
        <is>
          <t>10199</t>
        </is>
      </c>
      <c r="C285" s="14" t="inlineStr">
        <is>
          <t>58 FABRICAÇÃO EMBALAGEM</t>
        </is>
      </c>
      <c r="D285" s="4">
        <f>IF(OR($B285="",$C285=""),"",IFERROR(SUMPRODUCT(--(('5_ACOMPANHAMENTO'!$AD$3:$AD$4922=TRIM($C285&amp;""))*('5_ACOMPANHAMENTO'!$AC$3:$AC$4922&lt;&gt;"")*((((I285&lt;&gt;"")*ISNUMBER(SEARCH("|"&amp;I285&amp;"|",'5_ACOMPANHAMENTO'!$AC$3:$AC$4922)))+((J285&lt;&gt;"")*ISNUMBER(SEARCH("|"&amp;J285&amp;"|",'5_ACOMPANHAMENTO'!$AC$3:$AC$4922)))+((K285&lt;&gt;"")*ISNUMBER(SEARCH("|"&amp;K285&amp;"|",'5_ACOMPANHAMENTO'!$AC$3:$AC$4922)))+((L285&lt;&gt;"")*ISNUMBER(SEARCH("|"&amp;L285&amp;"|",'5_ACOMPANHAMENTO'!$AC$3:$AC$4922)))+((M285&lt;&gt;"")*ISNUMBER(SEARCH("|"&amp;M285&amp;"|",'5_ACOMPANHAMENTO'!$AC$3:$AC$4922)))+((N285&lt;&gt;"")*ISNUMBER(SEARCH("|"&amp;N285&amp;"|",'5_ACOMPANHAMENTO'!$AC$3:$AC$4922)))+((O285&lt;&gt;"")*ISNUMBER(SEARCH("|"&amp;O285&amp;"|",'5_ACOMPANHAMENTO'!$AC$3:$AC$4922)))+((P285&lt;&gt;"")*ISNUMBER(SEARCH("|"&amp;P285&amp;"|",'5_ACOMPANHAMENTO'!$AC$3:$AC$4922)))+((Q285&lt;&gt;"")*ISNUMBER(SEARCH("|"&amp;Q285&amp;"|",'5_ACOMPANHAMENTO'!$AC$3:$AC$4922)))+((R285&lt;&gt;"")*ISNUMBER(SEARCH("|"&amp;R285&amp;"|",'5_ACOMPANHAMENTO'!$AC$3:$AC$4922)))+((S285&lt;&gt;"")*ISNUMBER(SEARCH("|"&amp;S285&amp;"|",'5_ACOMPANHAMENTO'!$AC$3:$AC$4922)))+((T285&lt;&gt;"")*ISNUMBER(SEARCH("|"&amp;T285&amp;"|",'5_ACOMPANHAMENTO'!$AC$3:$AC$4922)))+((U285&lt;&gt;"")*ISNUMBER(SEARCH("|"&amp;U285&amp;"|",'5_ACOMPANHAMENTO'!$AC$3:$AC$4922)))+((V285&lt;&gt;"")*ISNUMBER(SEARCH("|"&amp;V285&amp;"|",'5_ACOMPANHAMENTO'!$AC$3:$AC$4922)))+((W285&lt;&gt;"")*ISNUMBER(SEARCH("|"&amp;W285&amp;"|",'5_ACOMPANHAMENTO'!$AC$3:$AC$4922)))+((X285&lt;&gt;"")*ISNUMBER(SEARCH("|"&amp;X285&amp;"|",'5_ACOMPANHAMENTO'!$AC$3:$AC$4922)))+((Y285&lt;&gt;"")*ISNUMBER(SEARCH("|"&amp;Y285&amp;"|",'5_ACOMPANHAMENTO'!$AC$3:$AC$4922)))+((Z285&lt;&gt;"")*ISNUMBER(SEARCH("|"&amp;Z285&amp;"|",'5_ACOMPANHAMENTO'!$AC$3:$AC$4922)))+((AA285&lt;&gt;"")*ISNUMBER(SEARCH("|"&amp;AA285&amp;"|",'5_ACOMPANHAMENTO'!$AC$3:$AC$4922)))+((AB285&lt;&gt;"")*ISNUMBER(SEARCH("|"&amp;AB285&amp;"|",'5_ACOMPANHAMENTO'!$AC$3:$AC$4922))))&gt;0)),'5_ACOMPANHAMENTO'!$J$3:$J$4922),0))</f>
        <v/>
      </c>
      <c r="E285" s="4">
        <f>IF(G285=0,"FINALIZADO",IF(TODAY()&gt;A285,"ATRASADO "&amp;TODAY()-A285&amp;" DIAS","ADIANTADO "&amp;A285-TODAY()&amp;" DIAS"))</f>
        <v/>
      </c>
      <c r="F285" s="7">
        <f>IF(OR($B285="",$C285=""),"",IFERROR(SUMPRODUCT(--(('5_ACOMPANHAMENTO'!$AD$3:$AD$4922=TRIM($C285&amp;""))*('5_ACOMPANHAMENTO'!$AC$3:$AC$4922&lt;&gt;"")*((((I285&lt;&gt;"")*ISNUMBER(SEARCH("|"&amp;I285&amp;"|",'5_ACOMPANHAMENTO'!$AC$3:$AC$4922)))+((J285&lt;&gt;"")*ISNUMBER(SEARCH("|"&amp;J285&amp;"|",'5_ACOMPANHAMENTO'!$AC$3:$AC$4922)))+((K285&lt;&gt;"")*ISNUMBER(SEARCH("|"&amp;K285&amp;"|",'5_ACOMPANHAMENTO'!$AC$3:$AC$4922)))+((L285&lt;&gt;"")*ISNUMBER(SEARCH("|"&amp;L285&amp;"|",'5_ACOMPANHAMENTO'!$AC$3:$AC$4922)))+((M285&lt;&gt;"")*ISNUMBER(SEARCH("|"&amp;M285&amp;"|",'5_ACOMPANHAMENTO'!$AC$3:$AC$4922)))+((N285&lt;&gt;"")*ISNUMBER(SEARCH("|"&amp;N285&amp;"|",'5_ACOMPANHAMENTO'!$AC$3:$AC$4922)))+((O285&lt;&gt;"")*ISNUMBER(SEARCH("|"&amp;O285&amp;"|",'5_ACOMPANHAMENTO'!$AC$3:$AC$4922)))+((P285&lt;&gt;"")*ISNUMBER(SEARCH("|"&amp;P285&amp;"|",'5_ACOMPANHAMENTO'!$AC$3:$AC$4922)))+((Q285&lt;&gt;"")*ISNUMBER(SEARCH("|"&amp;Q285&amp;"|",'5_ACOMPANHAMENTO'!$AC$3:$AC$4922)))+((R285&lt;&gt;"")*ISNUMBER(SEARCH("|"&amp;R285&amp;"|",'5_ACOMPANHAMENTO'!$AC$3:$AC$4922)))+((S285&lt;&gt;"")*ISNUMBER(SEARCH("|"&amp;S285&amp;"|",'5_ACOMPANHAMENTO'!$AC$3:$AC$4922)))+((T285&lt;&gt;"")*ISNUMBER(SEARCH("|"&amp;T285&amp;"|",'5_ACOMPANHAMENTO'!$AC$3:$AC$4922)))+((U285&lt;&gt;"")*ISNUMBER(SEARCH("|"&amp;U285&amp;"|",'5_ACOMPANHAMENTO'!$AC$3:$AC$4922)))+((V285&lt;&gt;"")*ISNUMBER(SEARCH("|"&amp;V285&amp;"|",'5_ACOMPANHAMENTO'!$AC$3:$AC$4922)))+((W285&lt;&gt;"")*ISNUMBER(SEARCH("|"&amp;W285&amp;"|",'5_ACOMPANHAMENTO'!$AC$3:$AC$4922)))+((X285&lt;&gt;"")*ISNUMBER(SEARCH("|"&amp;X285&amp;"|",'5_ACOMPANHAMENTO'!$AC$3:$AC$4922)))+((Y285&lt;&gt;"")*ISNUMBER(SEARCH("|"&amp;Y285&amp;"|",'5_ACOMPANHAMENTO'!$AC$3:$AC$4922)))+((Z285&lt;&gt;"")*ISNUMBER(SEARCH("|"&amp;Z285&amp;"|",'5_ACOMPANHAMENTO'!$AC$3:$AC$4922)))+((AA285&lt;&gt;"")*ISNUMBER(SEARCH("|"&amp;AA285&amp;"|",'5_ACOMPANHAMENTO'!$AC$3:$AC$4922)))+((AB285&lt;&gt;"")*ISNUMBER(SEARCH("|"&amp;AB285&amp;"|",'5_ACOMPANHAMENTO'!$AC$3:$AC$4922))))&gt;0)),'5_ACOMPANHAMENTO'!$O$3:$O$4922),0))</f>
        <v/>
      </c>
      <c r="G285" s="7">
        <f>IF(OR($B285="",$C285=""),"",D285-F285)</f>
        <v/>
      </c>
      <c r="H285">
        <f>IF(OR($B285="",$C285=""),"",TRIM($B285&amp;"")&amp;"|"&amp;TRIM($C285&amp;""))</f>
        <v/>
      </c>
      <c r="I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",99)),1,99)))</f>
        <v/>
      </c>
      <c r="J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",99)),100,99)))</f>
        <v/>
      </c>
      <c r="K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",99)),199,99)))</f>
        <v/>
      </c>
      <c r="L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",99)),298,99)))</f>
        <v/>
      </c>
      <c r="M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",99)),397,99)))</f>
        <v/>
      </c>
      <c r="N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",99)),496,99)))</f>
        <v/>
      </c>
      <c r="O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",99)),595,99)))</f>
        <v/>
      </c>
      <c r="P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",99)),694,99)))</f>
        <v/>
      </c>
      <c r="Q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",99)),793,99)))</f>
        <v/>
      </c>
      <c r="R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",99)),892,99)))</f>
        <v/>
      </c>
      <c r="S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",99)),991,99)))</f>
        <v/>
      </c>
      <c r="T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",99)),1090,99)))</f>
        <v/>
      </c>
      <c r="U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",99)),1189,99)))</f>
        <v/>
      </c>
      <c r="V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",99)),1288,99)))</f>
        <v/>
      </c>
      <c r="W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",99)),1387,99)))</f>
        <v/>
      </c>
      <c r="X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",99)),1486,99)))</f>
        <v/>
      </c>
      <c r="Y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",99)),1585,99)))</f>
        <v/>
      </c>
      <c r="Z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",99)),1684,99)))</f>
        <v/>
      </c>
      <c r="AA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",99)),1783,99)))</f>
        <v/>
      </c>
      <c r="AB285" s="1">
        <f>IF($B285="","",TRIM(MID(SUBSTITUTE(TRIM(SUBSTITUTE(SUBSTITUTE(SUBSTITUTE(SUBSTITUTE(SUBSTITUTE(SUBSTITUTE(SUBSTITUTE(SUBSTITUTE(SUBSTITUTE(SUBSTITUTE(SUBSTITUTE(SUBSTITUTE(SUBSTITUTE(SUBSTITUTE(TRIM($B285&amp;""),CHAR(10),"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",REPT(" ",99)),1882,99)))</f>
        <v/>
      </c>
    </row>
    <row r="286" hidden="1" ht="14.25" customHeight="1">
      <c r="A286" s="4">
        <f>IF(OR($B286="",$C286=""),"",IFERROR(INDEX('5_ACOMPANHAMENTO'!$A$3:$A$4922,MATCH(1,INDEX(('5_ACOMPANHAMENTO'!$AD$3:$AD$4922=TRIM($C286&amp;""))*('5_ACOMPANHAMENTO'!$AC$3:$AC$4922&lt;&gt;"")*((((I286&lt;&gt;"")*ISNUMBER(SEARCH("|"&amp;I286&amp;"|",'5_ACOMPANHAMENTO'!$AC$3:$AC$4922)))+((J286&lt;&gt;"")*ISNUMBER(SEARCH("|"&amp;J286&amp;"|",'5_ACOMPANHAMENTO'!$AC$3:$AC$4922)))+((K286&lt;&gt;"")*ISNUMBER(SEARCH("|"&amp;K286&amp;"|",'5_ACOMPANHAMENTO'!$AC$3:$AC$4922)))+((L286&lt;&gt;"")*ISNUMBER(SEARCH("|"&amp;L286&amp;"|",'5_ACOMPANHAMENTO'!$AC$3:$AC$4922)))+((M286&lt;&gt;"")*ISNUMBER(SEARCH("|"&amp;M286&amp;"|",'5_ACOMPANHAMENTO'!$AC$3:$AC$4922)))+((N286&lt;&gt;"")*ISNUMBER(SEARCH("|"&amp;N286&amp;"|",'5_ACOMPANHAMENTO'!$AC$3:$AC$4922)))+((O286&lt;&gt;"")*ISNUMBER(SEARCH("|"&amp;O286&amp;"|",'5_ACOMPANHAMENTO'!$AC$3:$AC$4922)))+((P286&lt;&gt;"")*ISNUMBER(SEARCH("|"&amp;P286&amp;"|",'5_ACOMPANHAMENTO'!$AC$3:$AC$4922)))+((Q286&lt;&gt;"")*ISNUMBER(SEARCH("|"&amp;Q286&amp;"|",'5_ACOMPANHAMENTO'!$AC$3:$AC$4922)))+((R286&lt;&gt;"")*ISNUMBER(SEARCH("|"&amp;R286&amp;"|",'5_ACOMPANHAMENTO'!$AC$3:$AC$4922)))+((S286&lt;&gt;"")*ISNUMBER(SEARCH("|"&amp;S286&amp;"|",'5_ACOMPANHAMENTO'!$AC$3:$AC$4922)))+((T286&lt;&gt;"")*ISNUMBER(SEARCH("|"&amp;T286&amp;"|",'5_ACOMPANHAMENTO'!$AC$3:$AC$4922)))+((U286&lt;&gt;"")*ISNUMBER(SEARCH("|"&amp;U286&amp;"|",'5_ACOMPANHAMENTO'!$AC$3:$AC$4922)))+((V286&lt;&gt;"")*ISNUMBER(SEARCH("|"&amp;V286&amp;"|",'5_ACOMPANHAMENTO'!$AC$3:$AC$4922)))+((W286&lt;&gt;"")*ISNUMBER(SEARCH("|"&amp;W286&amp;"|",'5_ACOMPANHAMENTO'!$AC$3:$AC$4922)))+((X286&lt;&gt;"")*ISNUMBER(SEARCH("|"&amp;X286&amp;"|",'5_ACOMPANHAMENTO'!$AC$3:$AC$4922)))+((Y286&lt;&gt;"")*ISNUMBER(SEARCH("|"&amp;Y286&amp;"|",'5_ACOMPANHAMENTO'!$AC$3:$AC$4922)))+((Z286&lt;&gt;"")*ISNUMBER(SEARCH("|"&amp;Z286&amp;"|",'5_ACOMPANHAMENTO'!$AC$3:$AC$4922)))+((AA286&lt;&gt;"")*ISNUMBER(SEARCH("|"&amp;AA286&amp;"|",'5_ACOMPANHAMENTO'!$AC$3:$AC$4922)))+((AB286&lt;&gt;"")*ISNUMBER(SEARCH("|"&amp;AB286&amp;"|",'5_ACOMPANHAMENTO'!$AC$3:$AC$4922))))&gt;0),0),0)),""))</f>
        <v/>
      </c>
      <c r="B286" s="14" t="inlineStr">
        <is>
          <t>10199</t>
        </is>
      </c>
      <c r="C286" s="14" t="inlineStr">
        <is>
          <t>58 FABRICAÇÃO EMBALAGEM</t>
        </is>
      </c>
      <c r="D286" s="4">
        <f>IF(OR($B286="",$C286=""),"",IFERROR(SUMPRODUCT(--(('5_ACOMPANHAMENTO'!$AD$3:$AD$4922=TRIM($C286&amp;""))*('5_ACOMPANHAMENTO'!$AC$3:$AC$4922&lt;&gt;"")*((((I286&lt;&gt;"")*ISNUMBER(SEARCH("|"&amp;I286&amp;"|",'5_ACOMPANHAMENTO'!$AC$3:$AC$4922)))+((J286&lt;&gt;"")*ISNUMBER(SEARCH("|"&amp;J286&amp;"|",'5_ACOMPANHAMENTO'!$AC$3:$AC$4922)))+((K286&lt;&gt;"")*ISNUMBER(SEARCH("|"&amp;K286&amp;"|",'5_ACOMPANHAMENTO'!$AC$3:$AC$4922)))+((L286&lt;&gt;"")*ISNUMBER(SEARCH("|"&amp;L286&amp;"|",'5_ACOMPANHAMENTO'!$AC$3:$AC$4922)))+((M286&lt;&gt;"")*ISNUMBER(SEARCH("|"&amp;M286&amp;"|",'5_ACOMPANHAMENTO'!$AC$3:$AC$4922)))+((N286&lt;&gt;"")*ISNUMBER(SEARCH("|"&amp;N286&amp;"|",'5_ACOMPANHAMENTO'!$AC$3:$AC$4922)))+((O286&lt;&gt;"")*ISNUMBER(SEARCH("|"&amp;O286&amp;"|",'5_ACOMPANHAMENTO'!$AC$3:$AC$4922)))+((P286&lt;&gt;"")*ISNUMBER(SEARCH("|"&amp;P286&amp;"|",'5_ACOMPANHAMENTO'!$AC$3:$AC$4922)))+((Q286&lt;&gt;"")*ISNUMBER(SEARCH("|"&amp;Q286&amp;"|",'5_ACOMPANHAMENTO'!$AC$3:$AC$4922)))+((R286&lt;&gt;"")*ISNUMBER(SEARCH("|"&amp;R286&amp;"|",'5_ACOMPANHAMENTO'!$AC$3:$AC$4922)))+((S286&lt;&gt;"")*ISNUMBER(SEARCH("|"&amp;S286&amp;"|",'5_ACOMPANHAMENTO'!$AC$3:$AC$4922)))+((T286&lt;&gt;"")*ISNUMBER(SEARCH("|"&amp;T286&amp;"|",'5_ACOMPANHAMENTO'!$AC$3:$AC$4922)))+((U286&lt;&gt;"")*ISNUMBER(SEARCH("|"&amp;U286&amp;"|",'5_ACOMPANHAMENTO'!$AC$3:$AC$4922)))+((V286&lt;&gt;"")*ISNUMBER(SEARCH("|"&amp;V286&amp;"|",'5_ACOMPANHAMENTO'!$AC$3:$AC$4922)))+((W286&lt;&gt;"")*ISNUMBER(SEARCH("|"&amp;W286&amp;"|",'5_ACOMPANHAMENTO'!$AC$3:$AC$4922)))+((X286&lt;&gt;"")*ISNUMBER(SEARCH("|"&amp;X286&amp;"|",'5_ACOMPANHAMENTO'!$AC$3:$AC$4922)))+((Y286&lt;&gt;"")*ISNUMBER(SEARCH("|"&amp;Y286&amp;"|",'5_ACOMPANHAMENTO'!$AC$3:$AC$4922)))+((Z286&lt;&gt;"")*ISNUMBER(SEARCH("|"&amp;Z286&amp;"|",'5_ACOMPANHAMENTO'!$AC$3:$AC$4922)))+((AA286&lt;&gt;"")*ISNUMBER(SEARCH("|"&amp;AA286&amp;"|",'5_ACOMPANHAMENTO'!$AC$3:$AC$4922)))+((AB286&lt;&gt;"")*ISNUMBER(SEARCH("|"&amp;AB286&amp;"|",'5_ACOMPANHAMENTO'!$AC$3:$AC$4922))))&gt;0)),'5_ACOMPANHAMENTO'!$J$3:$J$4922),0))</f>
        <v/>
      </c>
      <c r="E286" s="4">
        <f>IF(G286=0,"FINALIZADO",IF(TODAY()&gt;A286,"ATRASADO "&amp;TODAY()-A286&amp;" DIAS","ADIANTADO "&amp;A286-TODAY()&amp;" DIAS"))</f>
        <v/>
      </c>
      <c r="F286" s="7">
        <f>IF(OR($B286="",$C286=""),"",IFERROR(SUMPRODUCT(--(('5_ACOMPANHAMENTO'!$AD$3:$AD$4922=TRIM($C286&amp;""))*('5_ACOMPANHAMENTO'!$AC$3:$AC$4922&lt;&gt;"")*((((I286&lt;&gt;"")*ISNUMBER(SEARCH("|"&amp;I286&amp;"|",'5_ACOMPANHAMENTO'!$AC$3:$AC$4922)))+((J286&lt;&gt;"")*ISNUMBER(SEARCH("|"&amp;J286&amp;"|",'5_ACOMPANHAMENTO'!$AC$3:$AC$4922)))+((K286&lt;&gt;"")*ISNUMBER(SEARCH("|"&amp;K286&amp;"|",'5_ACOMPANHAMENTO'!$AC$3:$AC$4922)))+((L286&lt;&gt;"")*ISNUMBER(SEARCH("|"&amp;L286&amp;"|",'5_ACOMPANHAMENTO'!$AC$3:$AC$4922)))+((M286&lt;&gt;"")*ISNUMBER(SEARCH("|"&amp;M286&amp;"|",'5_ACOMPANHAMENTO'!$AC$3:$AC$4922)))+((N286&lt;&gt;"")*ISNUMBER(SEARCH("|"&amp;N286&amp;"|",'5_ACOMPANHAMENTO'!$AC$3:$AC$4922)))+((O286&lt;&gt;"")*ISNUMBER(SEARCH("|"&amp;O286&amp;"|",'5_ACOMPANHAMENTO'!$AC$3:$AC$4922)))+((P286&lt;&gt;"")*ISNUMBER(SEARCH("|"&amp;P286&amp;"|",'5_ACOMPANHAMENTO'!$AC$3:$AC$4922)))+((Q286&lt;&gt;"")*ISNUMBER(SEARCH("|"&amp;Q286&amp;"|",'5_ACOMPANHAMENTO'!$AC$3:$AC$4922)))+((R286&lt;&gt;"")*ISNUMBER(SEARCH("|"&amp;R286&amp;"|",'5_ACOMPANHAMENTO'!$AC$3:$AC$4922)))+((S286&lt;&gt;"")*ISNUMBER(SEARCH("|"&amp;S286&amp;"|",'5_ACOMPANHAMENTO'!$AC$3:$AC$4922)))+((T286&lt;&gt;"")*ISNUMBER(SEARCH("|"&amp;T286&amp;"|",'5_ACOMPANHAMENTO'!$AC$3:$AC$4922)))+((U286&lt;&gt;"")*ISNUMBER(SEARCH("|"&amp;U286&amp;"|",'5_ACOMPANHAMENTO'!$AC$3:$AC$4922)))+((V286&lt;&gt;"")*ISNUMBER(SEARCH("|"&amp;V286&amp;"|",'5_ACOMPANHAMENTO'!$AC$3:$AC$4922)))+((W286&lt;&gt;"")*ISNUMBER(SEARCH("|"&amp;W286&amp;"|",'5_ACOMPANHAMENTO'!$AC$3:$AC$4922)))+((X286&lt;&gt;"")*ISNUMBER(SEARCH("|"&amp;X286&amp;"|",'5_ACOMPANHAMENTO'!$AC$3:$AC$4922)))+((Y286&lt;&gt;"")*ISNUMBER(SEARCH("|"&amp;Y286&amp;"|",'5_ACOMPANHAMENTO'!$AC$3:$AC$4922)))+((Z286&lt;&gt;"")*ISNUMBER(SEARCH("|"&amp;Z286&amp;"|",'5_ACOMPANHAMENTO'!$AC$3:$AC$4922)))+((AA286&lt;&gt;"")*ISNUMBER(SEARCH("|"&amp;AA286&amp;"|",'5_ACOMPANHAMENTO'!$AC$3:$AC$4922)))+((AB286&lt;&gt;"")*ISNUMBER(SEARCH("|"&amp;AB286&amp;"|",'5_ACOMPANHAMENTO'!$AC$3:$AC$4922))))&gt;0)),'5_ACOMPANHAMENTO'!$O$3:$O$4922),0))</f>
        <v/>
      </c>
      <c r="G286" s="7">
        <f>IF(OR($B286="",$C286=""),"",D286-F286)</f>
        <v/>
      </c>
      <c r="H286">
        <f>IF(OR($B286="",$C286=""),"",TRIM($B286&amp;"")&amp;"|"&amp;TRIM($C286&amp;""))</f>
        <v/>
      </c>
      <c r="I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",99)),1,99)))</f>
        <v/>
      </c>
      <c r="J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",99)),100,99)))</f>
        <v/>
      </c>
      <c r="K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",99)),199,99)))</f>
        <v/>
      </c>
      <c r="L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",99)),298,99)))</f>
        <v/>
      </c>
      <c r="M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",99)),397,99)))</f>
        <v/>
      </c>
      <c r="N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",99)),496,99)))</f>
        <v/>
      </c>
      <c r="O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",99)),595,99)))</f>
        <v/>
      </c>
      <c r="P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",99)),694,99)))</f>
        <v/>
      </c>
      <c r="Q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",99)),793,99)))</f>
        <v/>
      </c>
      <c r="R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",99)),892,99)))</f>
        <v/>
      </c>
      <c r="S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",99)),991,99)))</f>
        <v/>
      </c>
      <c r="T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",99)),1090,99)))</f>
        <v/>
      </c>
      <c r="U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",99)),1189,99)))</f>
        <v/>
      </c>
      <c r="V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",99)),1288,99)))</f>
        <v/>
      </c>
      <c r="W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",99)),1387,99)))</f>
        <v/>
      </c>
      <c r="X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",99)),1486,99)))</f>
        <v/>
      </c>
      <c r="Y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",99)),1585,99)))</f>
        <v/>
      </c>
      <c r="Z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",99)),1684,99)))</f>
        <v/>
      </c>
      <c r="AA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",99)),1783,99)))</f>
        <v/>
      </c>
      <c r="AB286" s="1">
        <f>IF($B286="","",TRIM(MID(SUBSTITUTE(TRIM(SUBSTITUTE(SUBSTITUTE(SUBSTITUTE(SUBSTITUTE(SUBSTITUTE(SUBSTITUTE(SUBSTITUTE(SUBSTITUTE(SUBSTITUTE(SUBSTITUTE(SUBSTITUTE(SUBSTITUTE(SUBSTITUTE(SUBSTITUTE(TRIM($B286&amp;""),CHAR(10),"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",REPT(" ",99)),1882,99)))</f>
        <v/>
      </c>
    </row>
    <row r="287" hidden="1" ht="14.25" customHeight="1">
      <c r="A287" s="4">
        <f>IF(OR($B287="",$C287=""),"",IFERROR(INDEX('5_ACOMPANHAMENTO'!$A$3:$A$4922,MATCH(1,INDEX(('5_ACOMPANHAMENTO'!$AD$3:$AD$4922=TRIM($C287&amp;""))*('5_ACOMPANHAMENTO'!$AC$3:$AC$4922&lt;&gt;"")*((((I287&lt;&gt;"")*ISNUMBER(SEARCH("|"&amp;I287&amp;"|",'5_ACOMPANHAMENTO'!$AC$3:$AC$4922)))+((J287&lt;&gt;"")*ISNUMBER(SEARCH("|"&amp;J287&amp;"|",'5_ACOMPANHAMENTO'!$AC$3:$AC$4922)))+((K287&lt;&gt;"")*ISNUMBER(SEARCH("|"&amp;K287&amp;"|",'5_ACOMPANHAMENTO'!$AC$3:$AC$4922)))+((L287&lt;&gt;"")*ISNUMBER(SEARCH("|"&amp;L287&amp;"|",'5_ACOMPANHAMENTO'!$AC$3:$AC$4922)))+((M287&lt;&gt;"")*ISNUMBER(SEARCH("|"&amp;M287&amp;"|",'5_ACOMPANHAMENTO'!$AC$3:$AC$4922)))+((N287&lt;&gt;"")*ISNUMBER(SEARCH("|"&amp;N287&amp;"|",'5_ACOMPANHAMENTO'!$AC$3:$AC$4922)))+((O287&lt;&gt;"")*ISNUMBER(SEARCH("|"&amp;O287&amp;"|",'5_ACOMPANHAMENTO'!$AC$3:$AC$4922)))+((P287&lt;&gt;"")*ISNUMBER(SEARCH("|"&amp;P287&amp;"|",'5_ACOMPANHAMENTO'!$AC$3:$AC$4922)))+((Q287&lt;&gt;"")*ISNUMBER(SEARCH("|"&amp;Q287&amp;"|",'5_ACOMPANHAMENTO'!$AC$3:$AC$4922)))+((R287&lt;&gt;"")*ISNUMBER(SEARCH("|"&amp;R287&amp;"|",'5_ACOMPANHAMENTO'!$AC$3:$AC$4922)))+((S287&lt;&gt;"")*ISNUMBER(SEARCH("|"&amp;S287&amp;"|",'5_ACOMPANHAMENTO'!$AC$3:$AC$4922)))+((T287&lt;&gt;"")*ISNUMBER(SEARCH("|"&amp;T287&amp;"|",'5_ACOMPANHAMENTO'!$AC$3:$AC$4922)))+((U287&lt;&gt;"")*ISNUMBER(SEARCH("|"&amp;U287&amp;"|",'5_ACOMPANHAMENTO'!$AC$3:$AC$4922)))+((V287&lt;&gt;"")*ISNUMBER(SEARCH("|"&amp;V287&amp;"|",'5_ACOMPANHAMENTO'!$AC$3:$AC$4922)))+((W287&lt;&gt;"")*ISNUMBER(SEARCH("|"&amp;W287&amp;"|",'5_ACOMPANHAMENTO'!$AC$3:$AC$4922)))+((X287&lt;&gt;"")*ISNUMBER(SEARCH("|"&amp;X287&amp;"|",'5_ACOMPANHAMENTO'!$AC$3:$AC$4922)))+((Y287&lt;&gt;"")*ISNUMBER(SEARCH("|"&amp;Y287&amp;"|",'5_ACOMPANHAMENTO'!$AC$3:$AC$4922)))+((Z287&lt;&gt;"")*ISNUMBER(SEARCH("|"&amp;Z287&amp;"|",'5_ACOMPANHAMENTO'!$AC$3:$AC$4922)))+((AA287&lt;&gt;"")*ISNUMBER(SEARCH("|"&amp;AA287&amp;"|",'5_ACOMPANHAMENTO'!$AC$3:$AC$4922)))+((AB287&lt;&gt;"")*ISNUMBER(SEARCH("|"&amp;AB287&amp;"|",'5_ACOMPANHAMENTO'!$AC$3:$AC$4922))))&gt;0),0),0)),""))</f>
        <v/>
      </c>
      <c r="B287" s="14" t="inlineStr">
        <is>
          <t>10199</t>
        </is>
      </c>
      <c r="C287" s="14" t="inlineStr">
        <is>
          <t>58 FABRICAÇÃO EMBALAGEM</t>
        </is>
      </c>
      <c r="D287" s="4">
        <f>IF(OR($B287="",$C287=""),"",IFERROR(SUMPRODUCT(--(('5_ACOMPANHAMENTO'!$AD$3:$AD$4922=TRIM($C287&amp;""))*('5_ACOMPANHAMENTO'!$AC$3:$AC$4922&lt;&gt;"")*((((I287&lt;&gt;"")*ISNUMBER(SEARCH("|"&amp;I287&amp;"|",'5_ACOMPANHAMENTO'!$AC$3:$AC$4922)))+((J287&lt;&gt;"")*ISNUMBER(SEARCH("|"&amp;J287&amp;"|",'5_ACOMPANHAMENTO'!$AC$3:$AC$4922)))+((K287&lt;&gt;"")*ISNUMBER(SEARCH("|"&amp;K287&amp;"|",'5_ACOMPANHAMENTO'!$AC$3:$AC$4922)))+((L287&lt;&gt;"")*ISNUMBER(SEARCH("|"&amp;L287&amp;"|",'5_ACOMPANHAMENTO'!$AC$3:$AC$4922)))+((M287&lt;&gt;"")*ISNUMBER(SEARCH("|"&amp;M287&amp;"|",'5_ACOMPANHAMENTO'!$AC$3:$AC$4922)))+((N287&lt;&gt;"")*ISNUMBER(SEARCH("|"&amp;N287&amp;"|",'5_ACOMPANHAMENTO'!$AC$3:$AC$4922)))+((O287&lt;&gt;"")*ISNUMBER(SEARCH("|"&amp;O287&amp;"|",'5_ACOMPANHAMENTO'!$AC$3:$AC$4922)))+((P287&lt;&gt;"")*ISNUMBER(SEARCH("|"&amp;P287&amp;"|",'5_ACOMPANHAMENTO'!$AC$3:$AC$4922)))+((Q287&lt;&gt;"")*ISNUMBER(SEARCH("|"&amp;Q287&amp;"|",'5_ACOMPANHAMENTO'!$AC$3:$AC$4922)))+((R287&lt;&gt;"")*ISNUMBER(SEARCH("|"&amp;R287&amp;"|",'5_ACOMPANHAMENTO'!$AC$3:$AC$4922)))+((S287&lt;&gt;"")*ISNUMBER(SEARCH("|"&amp;S287&amp;"|",'5_ACOMPANHAMENTO'!$AC$3:$AC$4922)))+((T287&lt;&gt;"")*ISNUMBER(SEARCH("|"&amp;T287&amp;"|",'5_ACOMPANHAMENTO'!$AC$3:$AC$4922)))+((U287&lt;&gt;"")*ISNUMBER(SEARCH("|"&amp;U287&amp;"|",'5_ACOMPANHAMENTO'!$AC$3:$AC$4922)))+((V287&lt;&gt;"")*ISNUMBER(SEARCH("|"&amp;V287&amp;"|",'5_ACOMPANHAMENTO'!$AC$3:$AC$4922)))+((W287&lt;&gt;"")*ISNUMBER(SEARCH("|"&amp;W287&amp;"|",'5_ACOMPANHAMENTO'!$AC$3:$AC$4922)))+((X287&lt;&gt;"")*ISNUMBER(SEARCH("|"&amp;X287&amp;"|",'5_ACOMPANHAMENTO'!$AC$3:$AC$4922)))+((Y287&lt;&gt;"")*ISNUMBER(SEARCH("|"&amp;Y287&amp;"|",'5_ACOMPANHAMENTO'!$AC$3:$AC$4922)))+((Z287&lt;&gt;"")*ISNUMBER(SEARCH("|"&amp;Z287&amp;"|",'5_ACOMPANHAMENTO'!$AC$3:$AC$4922)))+((AA287&lt;&gt;"")*ISNUMBER(SEARCH("|"&amp;AA287&amp;"|",'5_ACOMPANHAMENTO'!$AC$3:$AC$4922)))+((AB287&lt;&gt;"")*ISNUMBER(SEARCH("|"&amp;AB287&amp;"|",'5_ACOMPANHAMENTO'!$AC$3:$AC$4922))))&gt;0)),'5_ACOMPANHAMENTO'!$J$3:$J$4922),0))</f>
        <v/>
      </c>
      <c r="E287" s="4">
        <f>IF(G287=0,"FINALIZADO",IF(TODAY()&gt;A287,"ATRASADO "&amp;TODAY()-A287&amp;" DIAS","ADIANTADO "&amp;A287-TODAY()&amp;" DIAS"))</f>
        <v/>
      </c>
      <c r="F287" s="7">
        <f>IF(OR($B287="",$C287=""),"",IFERROR(SUMPRODUCT(--(('5_ACOMPANHAMENTO'!$AD$3:$AD$4922=TRIM($C287&amp;""))*('5_ACOMPANHAMENTO'!$AC$3:$AC$4922&lt;&gt;"")*((((I287&lt;&gt;"")*ISNUMBER(SEARCH("|"&amp;I287&amp;"|",'5_ACOMPANHAMENTO'!$AC$3:$AC$4922)))+((J287&lt;&gt;"")*ISNUMBER(SEARCH("|"&amp;J287&amp;"|",'5_ACOMPANHAMENTO'!$AC$3:$AC$4922)))+((K287&lt;&gt;"")*ISNUMBER(SEARCH("|"&amp;K287&amp;"|",'5_ACOMPANHAMENTO'!$AC$3:$AC$4922)))+((L287&lt;&gt;"")*ISNUMBER(SEARCH("|"&amp;L287&amp;"|",'5_ACOMPANHAMENTO'!$AC$3:$AC$4922)))+((M287&lt;&gt;"")*ISNUMBER(SEARCH("|"&amp;M287&amp;"|",'5_ACOMPANHAMENTO'!$AC$3:$AC$4922)))+((N287&lt;&gt;"")*ISNUMBER(SEARCH("|"&amp;N287&amp;"|",'5_ACOMPANHAMENTO'!$AC$3:$AC$4922)))+((O287&lt;&gt;"")*ISNUMBER(SEARCH("|"&amp;O287&amp;"|",'5_ACOMPANHAMENTO'!$AC$3:$AC$4922)))+((P287&lt;&gt;"")*ISNUMBER(SEARCH("|"&amp;P287&amp;"|",'5_ACOMPANHAMENTO'!$AC$3:$AC$4922)))+((Q287&lt;&gt;"")*ISNUMBER(SEARCH("|"&amp;Q287&amp;"|",'5_ACOMPANHAMENTO'!$AC$3:$AC$4922)))+((R287&lt;&gt;"")*ISNUMBER(SEARCH("|"&amp;R287&amp;"|",'5_ACOMPANHAMENTO'!$AC$3:$AC$4922)))+((S287&lt;&gt;"")*ISNUMBER(SEARCH("|"&amp;S287&amp;"|",'5_ACOMPANHAMENTO'!$AC$3:$AC$4922)))+((T287&lt;&gt;"")*ISNUMBER(SEARCH("|"&amp;T287&amp;"|",'5_ACOMPANHAMENTO'!$AC$3:$AC$4922)))+((U287&lt;&gt;"")*ISNUMBER(SEARCH("|"&amp;U287&amp;"|",'5_ACOMPANHAMENTO'!$AC$3:$AC$4922)))+((V287&lt;&gt;"")*ISNUMBER(SEARCH("|"&amp;V287&amp;"|",'5_ACOMPANHAMENTO'!$AC$3:$AC$4922)))+((W287&lt;&gt;"")*ISNUMBER(SEARCH("|"&amp;W287&amp;"|",'5_ACOMPANHAMENTO'!$AC$3:$AC$4922)))+((X287&lt;&gt;"")*ISNUMBER(SEARCH("|"&amp;X287&amp;"|",'5_ACOMPANHAMENTO'!$AC$3:$AC$4922)))+((Y287&lt;&gt;"")*ISNUMBER(SEARCH("|"&amp;Y287&amp;"|",'5_ACOMPANHAMENTO'!$AC$3:$AC$4922)))+((Z287&lt;&gt;"")*ISNUMBER(SEARCH("|"&amp;Z287&amp;"|",'5_ACOMPANHAMENTO'!$AC$3:$AC$4922)))+((AA287&lt;&gt;"")*ISNUMBER(SEARCH("|"&amp;AA287&amp;"|",'5_ACOMPANHAMENTO'!$AC$3:$AC$4922)))+((AB287&lt;&gt;"")*ISNUMBER(SEARCH("|"&amp;AB287&amp;"|",'5_ACOMPANHAMENTO'!$AC$3:$AC$4922))))&gt;0)),'5_ACOMPANHAMENTO'!$O$3:$O$4922),0))</f>
        <v/>
      </c>
      <c r="G287" s="7">
        <f>IF(OR($B287="",$C287=""),"",D287-F287)</f>
        <v/>
      </c>
      <c r="H287">
        <f>IF(OR($B287="",$C287=""),"",TRIM($B287&amp;"")&amp;"|"&amp;TRIM($C287&amp;""))</f>
        <v/>
      </c>
      <c r="I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",99)),1,99)))</f>
        <v/>
      </c>
      <c r="J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",99)),100,99)))</f>
        <v/>
      </c>
      <c r="K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",99)),199,99)))</f>
        <v/>
      </c>
      <c r="L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",99)),298,99)))</f>
        <v/>
      </c>
      <c r="M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",99)),397,99)))</f>
        <v/>
      </c>
      <c r="N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",99)),496,99)))</f>
        <v/>
      </c>
      <c r="O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",99)),595,99)))</f>
        <v/>
      </c>
      <c r="P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",99)),694,99)))</f>
        <v/>
      </c>
      <c r="Q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",99)),793,99)))</f>
        <v/>
      </c>
      <c r="R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",99)),892,99)))</f>
        <v/>
      </c>
      <c r="S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",99)),991,99)))</f>
        <v/>
      </c>
      <c r="T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",99)),1090,99)))</f>
        <v/>
      </c>
      <c r="U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",99)),1189,99)))</f>
        <v/>
      </c>
      <c r="V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",99)),1288,99)))</f>
        <v/>
      </c>
      <c r="W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",99)),1387,99)))</f>
        <v/>
      </c>
      <c r="X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",99)),1486,99)))</f>
        <v/>
      </c>
      <c r="Y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",99)),1585,99)))</f>
        <v/>
      </c>
      <c r="Z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",99)),1684,99)))</f>
        <v/>
      </c>
      <c r="AA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",99)),1783,99)))</f>
        <v/>
      </c>
      <c r="AB287" s="1">
        <f>IF($B287="","",TRIM(MID(SUBSTITUTE(TRIM(SUBSTITUTE(SUBSTITUTE(SUBSTITUTE(SUBSTITUTE(SUBSTITUTE(SUBSTITUTE(SUBSTITUTE(SUBSTITUTE(SUBSTITUTE(SUBSTITUTE(SUBSTITUTE(SUBSTITUTE(SUBSTITUTE(SUBSTITUTE(TRIM($B287&amp;""),CHAR(10),"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",REPT(" ",99)),1882,99)))</f>
        <v/>
      </c>
    </row>
    <row r="288" hidden="1" ht="14.25" customHeight="1">
      <c r="A288" s="4">
        <f>IF(OR($B288="",$C288=""),"",IFERROR(INDEX('5_ACOMPANHAMENTO'!$A$3:$A$4922,MATCH(1,INDEX(('5_ACOMPANHAMENTO'!$AD$3:$AD$4922=TRIM($C288&amp;""))*('5_ACOMPANHAMENTO'!$AC$3:$AC$4922&lt;&gt;"")*((((I288&lt;&gt;"")*ISNUMBER(SEARCH("|"&amp;I288&amp;"|",'5_ACOMPANHAMENTO'!$AC$3:$AC$4922)))+((J288&lt;&gt;"")*ISNUMBER(SEARCH("|"&amp;J288&amp;"|",'5_ACOMPANHAMENTO'!$AC$3:$AC$4922)))+((K288&lt;&gt;"")*ISNUMBER(SEARCH("|"&amp;K288&amp;"|",'5_ACOMPANHAMENTO'!$AC$3:$AC$4922)))+((L288&lt;&gt;"")*ISNUMBER(SEARCH("|"&amp;L288&amp;"|",'5_ACOMPANHAMENTO'!$AC$3:$AC$4922)))+((M288&lt;&gt;"")*ISNUMBER(SEARCH("|"&amp;M288&amp;"|",'5_ACOMPANHAMENTO'!$AC$3:$AC$4922)))+((N288&lt;&gt;"")*ISNUMBER(SEARCH("|"&amp;N288&amp;"|",'5_ACOMPANHAMENTO'!$AC$3:$AC$4922)))+((O288&lt;&gt;"")*ISNUMBER(SEARCH("|"&amp;O288&amp;"|",'5_ACOMPANHAMENTO'!$AC$3:$AC$4922)))+((P288&lt;&gt;"")*ISNUMBER(SEARCH("|"&amp;P288&amp;"|",'5_ACOMPANHAMENTO'!$AC$3:$AC$4922)))+((Q288&lt;&gt;"")*ISNUMBER(SEARCH("|"&amp;Q288&amp;"|",'5_ACOMPANHAMENTO'!$AC$3:$AC$4922)))+((R288&lt;&gt;"")*ISNUMBER(SEARCH("|"&amp;R288&amp;"|",'5_ACOMPANHAMENTO'!$AC$3:$AC$4922)))+((S288&lt;&gt;"")*ISNUMBER(SEARCH("|"&amp;S288&amp;"|",'5_ACOMPANHAMENTO'!$AC$3:$AC$4922)))+((T288&lt;&gt;"")*ISNUMBER(SEARCH("|"&amp;T288&amp;"|",'5_ACOMPANHAMENTO'!$AC$3:$AC$4922)))+((U288&lt;&gt;"")*ISNUMBER(SEARCH("|"&amp;U288&amp;"|",'5_ACOMPANHAMENTO'!$AC$3:$AC$4922)))+((V288&lt;&gt;"")*ISNUMBER(SEARCH("|"&amp;V288&amp;"|",'5_ACOMPANHAMENTO'!$AC$3:$AC$4922)))+((W288&lt;&gt;"")*ISNUMBER(SEARCH("|"&amp;W288&amp;"|",'5_ACOMPANHAMENTO'!$AC$3:$AC$4922)))+((X288&lt;&gt;"")*ISNUMBER(SEARCH("|"&amp;X288&amp;"|",'5_ACOMPANHAMENTO'!$AC$3:$AC$4922)))+((Y288&lt;&gt;"")*ISNUMBER(SEARCH("|"&amp;Y288&amp;"|",'5_ACOMPANHAMENTO'!$AC$3:$AC$4922)))+((Z288&lt;&gt;"")*ISNUMBER(SEARCH("|"&amp;Z288&amp;"|",'5_ACOMPANHAMENTO'!$AC$3:$AC$4922)))+((AA288&lt;&gt;"")*ISNUMBER(SEARCH("|"&amp;AA288&amp;"|",'5_ACOMPANHAMENTO'!$AC$3:$AC$4922)))+((AB288&lt;&gt;"")*ISNUMBER(SEARCH("|"&amp;AB288&amp;"|",'5_ACOMPANHAMENTO'!$AC$3:$AC$4922))))&gt;0),0),0)),""))</f>
        <v/>
      </c>
      <c r="B288" s="14" t="inlineStr">
        <is>
          <t>10199</t>
        </is>
      </c>
      <c r="C288" s="14" t="inlineStr">
        <is>
          <t>58 FABRICAÇÃO EMBALAGEM</t>
        </is>
      </c>
      <c r="D288" s="4">
        <f>IF(OR($B288="",$C288=""),"",IFERROR(SUMPRODUCT(--(('5_ACOMPANHAMENTO'!$AD$3:$AD$4922=TRIM($C288&amp;""))*('5_ACOMPANHAMENTO'!$AC$3:$AC$4922&lt;&gt;"")*((((I288&lt;&gt;"")*ISNUMBER(SEARCH("|"&amp;I288&amp;"|",'5_ACOMPANHAMENTO'!$AC$3:$AC$4922)))+((J288&lt;&gt;"")*ISNUMBER(SEARCH("|"&amp;J288&amp;"|",'5_ACOMPANHAMENTO'!$AC$3:$AC$4922)))+((K288&lt;&gt;"")*ISNUMBER(SEARCH("|"&amp;K288&amp;"|",'5_ACOMPANHAMENTO'!$AC$3:$AC$4922)))+((L288&lt;&gt;"")*ISNUMBER(SEARCH("|"&amp;L288&amp;"|",'5_ACOMPANHAMENTO'!$AC$3:$AC$4922)))+((M288&lt;&gt;"")*ISNUMBER(SEARCH("|"&amp;M288&amp;"|",'5_ACOMPANHAMENTO'!$AC$3:$AC$4922)))+((N288&lt;&gt;"")*ISNUMBER(SEARCH("|"&amp;N288&amp;"|",'5_ACOMPANHAMENTO'!$AC$3:$AC$4922)))+((O288&lt;&gt;"")*ISNUMBER(SEARCH("|"&amp;O288&amp;"|",'5_ACOMPANHAMENTO'!$AC$3:$AC$4922)))+((P288&lt;&gt;"")*ISNUMBER(SEARCH("|"&amp;P288&amp;"|",'5_ACOMPANHAMENTO'!$AC$3:$AC$4922)))+((Q288&lt;&gt;"")*ISNUMBER(SEARCH("|"&amp;Q288&amp;"|",'5_ACOMPANHAMENTO'!$AC$3:$AC$4922)))+((R288&lt;&gt;"")*ISNUMBER(SEARCH("|"&amp;R288&amp;"|",'5_ACOMPANHAMENTO'!$AC$3:$AC$4922)))+((S288&lt;&gt;"")*ISNUMBER(SEARCH("|"&amp;S288&amp;"|",'5_ACOMPANHAMENTO'!$AC$3:$AC$4922)))+((T288&lt;&gt;"")*ISNUMBER(SEARCH("|"&amp;T288&amp;"|",'5_ACOMPANHAMENTO'!$AC$3:$AC$4922)))+((U288&lt;&gt;"")*ISNUMBER(SEARCH("|"&amp;U288&amp;"|",'5_ACOMPANHAMENTO'!$AC$3:$AC$4922)))+((V288&lt;&gt;"")*ISNUMBER(SEARCH("|"&amp;V288&amp;"|",'5_ACOMPANHAMENTO'!$AC$3:$AC$4922)))+((W288&lt;&gt;"")*ISNUMBER(SEARCH("|"&amp;W288&amp;"|",'5_ACOMPANHAMENTO'!$AC$3:$AC$4922)))+((X288&lt;&gt;"")*ISNUMBER(SEARCH("|"&amp;X288&amp;"|",'5_ACOMPANHAMENTO'!$AC$3:$AC$4922)))+((Y288&lt;&gt;"")*ISNUMBER(SEARCH("|"&amp;Y288&amp;"|",'5_ACOMPANHAMENTO'!$AC$3:$AC$4922)))+((Z288&lt;&gt;"")*ISNUMBER(SEARCH("|"&amp;Z288&amp;"|",'5_ACOMPANHAMENTO'!$AC$3:$AC$4922)))+((AA288&lt;&gt;"")*ISNUMBER(SEARCH("|"&amp;AA288&amp;"|",'5_ACOMPANHAMENTO'!$AC$3:$AC$4922)))+((AB288&lt;&gt;"")*ISNUMBER(SEARCH("|"&amp;AB288&amp;"|",'5_ACOMPANHAMENTO'!$AC$3:$AC$4922))))&gt;0)),'5_ACOMPANHAMENTO'!$J$3:$J$4922),0))</f>
        <v/>
      </c>
      <c r="E288" s="4">
        <f>IF(G288=0,"FINALIZADO",IF(TODAY()&gt;A288,"ATRASADO "&amp;TODAY()-A288&amp;" DIAS","ADIANTADO "&amp;A288-TODAY()&amp;" DIAS"))</f>
        <v/>
      </c>
      <c r="F288" s="7">
        <f>IF(OR($B288="",$C288=""),"",IFERROR(SUMPRODUCT(--(('5_ACOMPANHAMENTO'!$AD$3:$AD$4922=TRIM($C288&amp;""))*('5_ACOMPANHAMENTO'!$AC$3:$AC$4922&lt;&gt;"")*((((I288&lt;&gt;"")*ISNUMBER(SEARCH("|"&amp;I288&amp;"|",'5_ACOMPANHAMENTO'!$AC$3:$AC$4922)))+((J288&lt;&gt;"")*ISNUMBER(SEARCH("|"&amp;J288&amp;"|",'5_ACOMPANHAMENTO'!$AC$3:$AC$4922)))+((K288&lt;&gt;"")*ISNUMBER(SEARCH("|"&amp;K288&amp;"|",'5_ACOMPANHAMENTO'!$AC$3:$AC$4922)))+((L288&lt;&gt;"")*ISNUMBER(SEARCH("|"&amp;L288&amp;"|",'5_ACOMPANHAMENTO'!$AC$3:$AC$4922)))+((M288&lt;&gt;"")*ISNUMBER(SEARCH("|"&amp;M288&amp;"|",'5_ACOMPANHAMENTO'!$AC$3:$AC$4922)))+((N288&lt;&gt;"")*ISNUMBER(SEARCH("|"&amp;N288&amp;"|",'5_ACOMPANHAMENTO'!$AC$3:$AC$4922)))+((O288&lt;&gt;"")*ISNUMBER(SEARCH("|"&amp;O288&amp;"|",'5_ACOMPANHAMENTO'!$AC$3:$AC$4922)))+((P288&lt;&gt;"")*ISNUMBER(SEARCH("|"&amp;P288&amp;"|",'5_ACOMPANHAMENTO'!$AC$3:$AC$4922)))+((Q288&lt;&gt;"")*ISNUMBER(SEARCH("|"&amp;Q288&amp;"|",'5_ACOMPANHAMENTO'!$AC$3:$AC$4922)))+((R288&lt;&gt;"")*ISNUMBER(SEARCH("|"&amp;R288&amp;"|",'5_ACOMPANHAMENTO'!$AC$3:$AC$4922)))+((S288&lt;&gt;"")*ISNUMBER(SEARCH("|"&amp;S288&amp;"|",'5_ACOMPANHAMENTO'!$AC$3:$AC$4922)))+((T288&lt;&gt;"")*ISNUMBER(SEARCH("|"&amp;T288&amp;"|",'5_ACOMPANHAMENTO'!$AC$3:$AC$4922)))+((U288&lt;&gt;"")*ISNUMBER(SEARCH("|"&amp;U288&amp;"|",'5_ACOMPANHAMENTO'!$AC$3:$AC$4922)))+((V288&lt;&gt;"")*ISNUMBER(SEARCH("|"&amp;V288&amp;"|",'5_ACOMPANHAMENTO'!$AC$3:$AC$4922)))+((W288&lt;&gt;"")*ISNUMBER(SEARCH("|"&amp;W288&amp;"|",'5_ACOMPANHAMENTO'!$AC$3:$AC$4922)))+((X288&lt;&gt;"")*ISNUMBER(SEARCH("|"&amp;X288&amp;"|",'5_ACOMPANHAMENTO'!$AC$3:$AC$4922)))+((Y288&lt;&gt;"")*ISNUMBER(SEARCH("|"&amp;Y288&amp;"|",'5_ACOMPANHAMENTO'!$AC$3:$AC$4922)))+((Z288&lt;&gt;"")*ISNUMBER(SEARCH("|"&amp;Z288&amp;"|",'5_ACOMPANHAMENTO'!$AC$3:$AC$4922)))+((AA288&lt;&gt;"")*ISNUMBER(SEARCH("|"&amp;AA288&amp;"|",'5_ACOMPANHAMENTO'!$AC$3:$AC$4922)))+((AB288&lt;&gt;"")*ISNUMBER(SEARCH("|"&amp;AB288&amp;"|",'5_ACOMPANHAMENTO'!$AC$3:$AC$4922))))&gt;0)),'5_ACOMPANHAMENTO'!$O$3:$O$4922),0))</f>
        <v/>
      </c>
      <c r="G288" s="7">
        <f>IF(OR($B288="",$C288=""),"",D288-F288)</f>
        <v/>
      </c>
      <c r="H288">
        <f>IF(OR($B288="",$C288=""),"",TRIM($B288&amp;"")&amp;"|"&amp;TRIM($C288&amp;""))</f>
        <v/>
      </c>
      <c r="I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",99)),1,99)))</f>
        <v/>
      </c>
      <c r="J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",99)),100,99)))</f>
        <v/>
      </c>
      <c r="K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",99)),199,99)))</f>
        <v/>
      </c>
      <c r="L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",99)),298,99)))</f>
        <v/>
      </c>
      <c r="M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",99)),397,99)))</f>
        <v/>
      </c>
      <c r="N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",99)),496,99)))</f>
        <v/>
      </c>
      <c r="O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",99)),595,99)))</f>
        <v/>
      </c>
      <c r="P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",99)),694,99)))</f>
        <v/>
      </c>
      <c r="Q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",99)),793,99)))</f>
        <v/>
      </c>
      <c r="R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",99)),892,99)))</f>
        <v/>
      </c>
      <c r="S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",99)),991,99)))</f>
        <v/>
      </c>
      <c r="T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",99)),1090,99)))</f>
        <v/>
      </c>
      <c r="U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",99)),1189,99)))</f>
        <v/>
      </c>
      <c r="V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",99)),1288,99)))</f>
        <v/>
      </c>
      <c r="W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",99)),1387,99)))</f>
        <v/>
      </c>
      <c r="X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",99)),1486,99)))</f>
        <v/>
      </c>
      <c r="Y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",99)),1585,99)))</f>
        <v/>
      </c>
      <c r="Z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",99)),1684,99)))</f>
        <v/>
      </c>
      <c r="AA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",99)),1783,99)))</f>
        <v/>
      </c>
      <c r="AB288" s="1">
        <f>IF($B288="","",TRIM(MID(SUBSTITUTE(TRIM(SUBSTITUTE(SUBSTITUTE(SUBSTITUTE(SUBSTITUTE(SUBSTITUTE(SUBSTITUTE(SUBSTITUTE(SUBSTITUTE(SUBSTITUTE(SUBSTITUTE(SUBSTITUTE(SUBSTITUTE(SUBSTITUTE(SUBSTITUTE(TRIM($B288&amp;""),CHAR(10),"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",REPT(" ",99)),1882,99)))</f>
        <v/>
      </c>
    </row>
    <row r="289" hidden="1" ht="14.25" customHeight="1">
      <c r="A289" s="4">
        <f>IF(OR($B289="",$C289=""),"",IFERROR(INDEX('5_ACOMPANHAMENTO'!$A$3:$A$4922,MATCH(1,INDEX(('5_ACOMPANHAMENTO'!$AD$3:$AD$4922=TRIM($C289&amp;""))*('5_ACOMPANHAMENTO'!$AC$3:$AC$4922&lt;&gt;"")*((((I289&lt;&gt;"")*ISNUMBER(SEARCH("|"&amp;I289&amp;"|",'5_ACOMPANHAMENTO'!$AC$3:$AC$4922)))+((J289&lt;&gt;"")*ISNUMBER(SEARCH("|"&amp;J289&amp;"|",'5_ACOMPANHAMENTO'!$AC$3:$AC$4922)))+((K289&lt;&gt;"")*ISNUMBER(SEARCH("|"&amp;K289&amp;"|",'5_ACOMPANHAMENTO'!$AC$3:$AC$4922)))+((L289&lt;&gt;"")*ISNUMBER(SEARCH("|"&amp;L289&amp;"|",'5_ACOMPANHAMENTO'!$AC$3:$AC$4922)))+((M289&lt;&gt;"")*ISNUMBER(SEARCH("|"&amp;M289&amp;"|",'5_ACOMPANHAMENTO'!$AC$3:$AC$4922)))+((N289&lt;&gt;"")*ISNUMBER(SEARCH("|"&amp;N289&amp;"|",'5_ACOMPANHAMENTO'!$AC$3:$AC$4922)))+((O289&lt;&gt;"")*ISNUMBER(SEARCH("|"&amp;O289&amp;"|",'5_ACOMPANHAMENTO'!$AC$3:$AC$4922)))+((P289&lt;&gt;"")*ISNUMBER(SEARCH("|"&amp;P289&amp;"|",'5_ACOMPANHAMENTO'!$AC$3:$AC$4922)))+((Q289&lt;&gt;"")*ISNUMBER(SEARCH("|"&amp;Q289&amp;"|",'5_ACOMPANHAMENTO'!$AC$3:$AC$4922)))+((R289&lt;&gt;"")*ISNUMBER(SEARCH("|"&amp;R289&amp;"|",'5_ACOMPANHAMENTO'!$AC$3:$AC$4922)))+((S289&lt;&gt;"")*ISNUMBER(SEARCH("|"&amp;S289&amp;"|",'5_ACOMPANHAMENTO'!$AC$3:$AC$4922)))+((T289&lt;&gt;"")*ISNUMBER(SEARCH("|"&amp;T289&amp;"|",'5_ACOMPANHAMENTO'!$AC$3:$AC$4922)))+((U289&lt;&gt;"")*ISNUMBER(SEARCH("|"&amp;U289&amp;"|",'5_ACOMPANHAMENTO'!$AC$3:$AC$4922)))+((V289&lt;&gt;"")*ISNUMBER(SEARCH("|"&amp;V289&amp;"|",'5_ACOMPANHAMENTO'!$AC$3:$AC$4922)))+((W289&lt;&gt;"")*ISNUMBER(SEARCH("|"&amp;W289&amp;"|",'5_ACOMPANHAMENTO'!$AC$3:$AC$4922)))+((X289&lt;&gt;"")*ISNUMBER(SEARCH("|"&amp;X289&amp;"|",'5_ACOMPANHAMENTO'!$AC$3:$AC$4922)))+((Y289&lt;&gt;"")*ISNUMBER(SEARCH("|"&amp;Y289&amp;"|",'5_ACOMPANHAMENTO'!$AC$3:$AC$4922)))+((Z289&lt;&gt;"")*ISNUMBER(SEARCH("|"&amp;Z289&amp;"|",'5_ACOMPANHAMENTO'!$AC$3:$AC$4922)))+((AA289&lt;&gt;"")*ISNUMBER(SEARCH("|"&amp;AA289&amp;"|",'5_ACOMPANHAMENTO'!$AC$3:$AC$4922)))+((AB289&lt;&gt;"")*ISNUMBER(SEARCH("|"&amp;AB289&amp;"|",'5_ACOMPANHAMENTO'!$AC$3:$AC$4922))))&gt;0),0),0)),""))</f>
        <v/>
      </c>
      <c r="B289" s="14" t="inlineStr">
        <is>
          <t>10199</t>
        </is>
      </c>
      <c r="C289" s="14" t="inlineStr">
        <is>
          <t>58 FABRICAÇÃO EMBALAGEM</t>
        </is>
      </c>
      <c r="D289" s="4">
        <f>IF(OR($B289="",$C289=""),"",IFERROR(SUMPRODUCT(--(('5_ACOMPANHAMENTO'!$AD$3:$AD$4922=TRIM($C289&amp;""))*('5_ACOMPANHAMENTO'!$AC$3:$AC$4922&lt;&gt;"")*((((I289&lt;&gt;"")*ISNUMBER(SEARCH("|"&amp;I289&amp;"|",'5_ACOMPANHAMENTO'!$AC$3:$AC$4922)))+((J289&lt;&gt;"")*ISNUMBER(SEARCH("|"&amp;J289&amp;"|",'5_ACOMPANHAMENTO'!$AC$3:$AC$4922)))+((K289&lt;&gt;"")*ISNUMBER(SEARCH("|"&amp;K289&amp;"|",'5_ACOMPANHAMENTO'!$AC$3:$AC$4922)))+((L289&lt;&gt;"")*ISNUMBER(SEARCH("|"&amp;L289&amp;"|",'5_ACOMPANHAMENTO'!$AC$3:$AC$4922)))+((M289&lt;&gt;"")*ISNUMBER(SEARCH("|"&amp;M289&amp;"|",'5_ACOMPANHAMENTO'!$AC$3:$AC$4922)))+((N289&lt;&gt;"")*ISNUMBER(SEARCH("|"&amp;N289&amp;"|",'5_ACOMPANHAMENTO'!$AC$3:$AC$4922)))+((O289&lt;&gt;"")*ISNUMBER(SEARCH("|"&amp;O289&amp;"|",'5_ACOMPANHAMENTO'!$AC$3:$AC$4922)))+((P289&lt;&gt;"")*ISNUMBER(SEARCH("|"&amp;P289&amp;"|",'5_ACOMPANHAMENTO'!$AC$3:$AC$4922)))+((Q289&lt;&gt;"")*ISNUMBER(SEARCH("|"&amp;Q289&amp;"|",'5_ACOMPANHAMENTO'!$AC$3:$AC$4922)))+((R289&lt;&gt;"")*ISNUMBER(SEARCH("|"&amp;R289&amp;"|",'5_ACOMPANHAMENTO'!$AC$3:$AC$4922)))+((S289&lt;&gt;"")*ISNUMBER(SEARCH("|"&amp;S289&amp;"|",'5_ACOMPANHAMENTO'!$AC$3:$AC$4922)))+((T289&lt;&gt;"")*ISNUMBER(SEARCH("|"&amp;T289&amp;"|",'5_ACOMPANHAMENTO'!$AC$3:$AC$4922)))+((U289&lt;&gt;"")*ISNUMBER(SEARCH("|"&amp;U289&amp;"|",'5_ACOMPANHAMENTO'!$AC$3:$AC$4922)))+((V289&lt;&gt;"")*ISNUMBER(SEARCH("|"&amp;V289&amp;"|",'5_ACOMPANHAMENTO'!$AC$3:$AC$4922)))+((W289&lt;&gt;"")*ISNUMBER(SEARCH("|"&amp;W289&amp;"|",'5_ACOMPANHAMENTO'!$AC$3:$AC$4922)))+((X289&lt;&gt;"")*ISNUMBER(SEARCH("|"&amp;X289&amp;"|",'5_ACOMPANHAMENTO'!$AC$3:$AC$4922)))+((Y289&lt;&gt;"")*ISNUMBER(SEARCH("|"&amp;Y289&amp;"|",'5_ACOMPANHAMENTO'!$AC$3:$AC$4922)))+((Z289&lt;&gt;"")*ISNUMBER(SEARCH("|"&amp;Z289&amp;"|",'5_ACOMPANHAMENTO'!$AC$3:$AC$4922)))+((AA289&lt;&gt;"")*ISNUMBER(SEARCH("|"&amp;AA289&amp;"|",'5_ACOMPANHAMENTO'!$AC$3:$AC$4922)))+((AB289&lt;&gt;"")*ISNUMBER(SEARCH("|"&amp;AB289&amp;"|",'5_ACOMPANHAMENTO'!$AC$3:$AC$4922))))&gt;0)),'5_ACOMPANHAMENTO'!$J$3:$J$4922),0))</f>
        <v/>
      </c>
      <c r="E289" s="4">
        <f>IF(G289=0,"FINALIZADO",IF(TODAY()&gt;A289,"ATRASADO "&amp;TODAY()-A289&amp;" DIAS","ADIANTADO "&amp;A289-TODAY()&amp;" DIAS"))</f>
        <v/>
      </c>
      <c r="F289" s="7">
        <f>IF(OR($B289="",$C289=""),"",IFERROR(SUMPRODUCT(--(('5_ACOMPANHAMENTO'!$AD$3:$AD$4922=TRIM($C289&amp;""))*('5_ACOMPANHAMENTO'!$AC$3:$AC$4922&lt;&gt;"")*((((I289&lt;&gt;"")*ISNUMBER(SEARCH("|"&amp;I289&amp;"|",'5_ACOMPANHAMENTO'!$AC$3:$AC$4922)))+((J289&lt;&gt;"")*ISNUMBER(SEARCH("|"&amp;J289&amp;"|",'5_ACOMPANHAMENTO'!$AC$3:$AC$4922)))+((K289&lt;&gt;"")*ISNUMBER(SEARCH("|"&amp;K289&amp;"|",'5_ACOMPANHAMENTO'!$AC$3:$AC$4922)))+((L289&lt;&gt;"")*ISNUMBER(SEARCH("|"&amp;L289&amp;"|",'5_ACOMPANHAMENTO'!$AC$3:$AC$4922)))+((M289&lt;&gt;"")*ISNUMBER(SEARCH("|"&amp;M289&amp;"|",'5_ACOMPANHAMENTO'!$AC$3:$AC$4922)))+((N289&lt;&gt;"")*ISNUMBER(SEARCH("|"&amp;N289&amp;"|",'5_ACOMPANHAMENTO'!$AC$3:$AC$4922)))+((O289&lt;&gt;"")*ISNUMBER(SEARCH("|"&amp;O289&amp;"|",'5_ACOMPANHAMENTO'!$AC$3:$AC$4922)))+((P289&lt;&gt;"")*ISNUMBER(SEARCH("|"&amp;P289&amp;"|",'5_ACOMPANHAMENTO'!$AC$3:$AC$4922)))+((Q289&lt;&gt;"")*ISNUMBER(SEARCH("|"&amp;Q289&amp;"|",'5_ACOMPANHAMENTO'!$AC$3:$AC$4922)))+((R289&lt;&gt;"")*ISNUMBER(SEARCH("|"&amp;R289&amp;"|",'5_ACOMPANHAMENTO'!$AC$3:$AC$4922)))+((S289&lt;&gt;"")*ISNUMBER(SEARCH("|"&amp;S289&amp;"|",'5_ACOMPANHAMENTO'!$AC$3:$AC$4922)))+((T289&lt;&gt;"")*ISNUMBER(SEARCH("|"&amp;T289&amp;"|",'5_ACOMPANHAMENTO'!$AC$3:$AC$4922)))+((U289&lt;&gt;"")*ISNUMBER(SEARCH("|"&amp;U289&amp;"|",'5_ACOMPANHAMENTO'!$AC$3:$AC$4922)))+((V289&lt;&gt;"")*ISNUMBER(SEARCH("|"&amp;V289&amp;"|",'5_ACOMPANHAMENTO'!$AC$3:$AC$4922)))+((W289&lt;&gt;"")*ISNUMBER(SEARCH("|"&amp;W289&amp;"|",'5_ACOMPANHAMENTO'!$AC$3:$AC$4922)))+((X289&lt;&gt;"")*ISNUMBER(SEARCH("|"&amp;X289&amp;"|",'5_ACOMPANHAMENTO'!$AC$3:$AC$4922)))+((Y289&lt;&gt;"")*ISNUMBER(SEARCH("|"&amp;Y289&amp;"|",'5_ACOMPANHAMENTO'!$AC$3:$AC$4922)))+((Z289&lt;&gt;"")*ISNUMBER(SEARCH("|"&amp;Z289&amp;"|",'5_ACOMPANHAMENTO'!$AC$3:$AC$4922)))+((AA289&lt;&gt;"")*ISNUMBER(SEARCH("|"&amp;AA289&amp;"|",'5_ACOMPANHAMENTO'!$AC$3:$AC$4922)))+((AB289&lt;&gt;"")*ISNUMBER(SEARCH("|"&amp;AB289&amp;"|",'5_ACOMPANHAMENTO'!$AC$3:$AC$4922))))&gt;0)),'5_ACOMPANHAMENTO'!$O$3:$O$4922),0))</f>
        <v/>
      </c>
      <c r="G289" s="7">
        <f>IF(OR($B289="",$C289=""),"",D289-F289)</f>
        <v/>
      </c>
      <c r="H289">
        <f>IF(OR($B289="",$C289=""),"",TRIM($B289&amp;"")&amp;"|"&amp;TRIM($C289&amp;""))</f>
        <v/>
      </c>
      <c r="I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",99)),1,99)))</f>
        <v/>
      </c>
      <c r="J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",99)),100,99)))</f>
        <v/>
      </c>
      <c r="K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",99)),199,99)))</f>
        <v/>
      </c>
      <c r="L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",99)),298,99)))</f>
        <v/>
      </c>
      <c r="M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",99)),397,99)))</f>
        <v/>
      </c>
      <c r="N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",99)),496,99)))</f>
        <v/>
      </c>
      <c r="O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",99)),595,99)))</f>
        <v/>
      </c>
      <c r="P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",99)),694,99)))</f>
        <v/>
      </c>
      <c r="Q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",99)),793,99)))</f>
        <v/>
      </c>
      <c r="R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",99)),892,99)))</f>
        <v/>
      </c>
      <c r="S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",99)),991,99)))</f>
        <v/>
      </c>
      <c r="T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",99)),1090,99)))</f>
        <v/>
      </c>
      <c r="U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",99)),1189,99)))</f>
        <v/>
      </c>
      <c r="V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",99)),1288,99)))</f>
        <v/>
      </c>
      <c r="W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",99)),1387,99)))</f>
        <v/>
      </c>
      <c r="X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",99)),1486,99)))</f>
        <v/>
      </c>
      <c r="Y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",99)),1585,99)))</f>
        <v/>
      </c>
      <c r="Z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",99)),1684,99)))</f>
        <v/>
      </c>
      <c r="AA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",99)),1783,99)))</f>
        <v/>
      </c>
      <c r="AB289" s="1">
        <f>IF($B289="","",TRIM(MID(SUBSTITUTE(TRIM(SUBSTITUTE(SUBSTITUTE(SUBSTITUTE(SUBSTITUTE(SUBSTITUTE(SUBSTITUTE(SUBSTITUTE(SUBSTITUTE(SUBSTITUTE(SUBSTITUTE(SUBSTITUTE(SUBSTITUTE(SUBSTITUTE(SUBSTITUTE(TRIM($B289&amp;""),CHAR(10),"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",REPT(" ",99)),1882,99)))</f>
        <v/>
      </c>
    </row>
    <row r="290" hidden="1" ht="14.25" customHeight="1">
      <c r="A290" s="4">
        <f>IF(OR($B290="",$C290=""),"",IFERROR(INDEX('5_ACOMPANHAMENTO'!$A$3:$A$4922,MATCH(1,INDEX(('5_ACOMPANHAMENTO'!$AD$3:$AD$4922=TRIM($C290&amp;""))*('5_ACOMPANHAMENTO'!$AC$3:$AC$4922&lt;&gt;"")*((((I290&lt;&gt;"")*ISNUMBER(SEARCH("|"&amp;I290&amp;"|",'5_ACOMPANHAMENTO'!$AC$3:$AC$4922)))+((J290&lt;&gt;"")*ISNUMBER(SEARCH("|"&amp;J290&amp;"|",'5_ACOMPANHAMENTO'!$AC$3:$AC$4922)))+((K290&lt;&gt;"")*ISNUMBER(SEARCH("|"&amp;K290&amp;"|",'5_ACOMPANHAMENTO'!$AC$3:$AC$4922)))+((L290&lt;&gt;"")*ISNUMBER(SEARCH("|"&amp;L290&amp;"|",'5_ACOMPANHAMENTO'!$AC$3:$AC$4922)))+((M290&lt;&gt;"")*ISNUMBER(SEARCH("|"&amp;M290&amp;"|",'5_ACOMPANHAMENTO'!$AC$3:$AC$4922)))+((N290&lt;&gt;"")*ISNUMBER(SEARCH("|"&amp;N290&amp;"|",'5_ACOMPANHAMENTO'!$AC$3:$AC$4922)))+((O290&lt;&gt;"")*ISNUMBER(SEARCH("|"&amp;O290&amp;"|",'5_ACOMPANHAMENTO'!$AC$3:$AC$4922)))+((P290&lt;&gt;"")*ISNUMBER(SEARCH("|"&amp;P290&amp;"|",'5_ACOMPANHAMENTO'!$AC$3:$AC$4922)))+((Q290&lt;&gt;"")*ISNUMBER(SEARCH("|"&amp;Q290&amp;"|",'5_ACOMPANHAMENTO'!$AC$3:$AC$4922)))+((R290&lt;&gt;"")*ISNUMBER(SEARCH("|"&amp;R290&amp;"|",'5_ACOMPANHAMENTO'!$AC$3:$AC$4922)))+((S290&lt;&gt;"")*ISNUMBER(SEARCH("|"&amp;S290&amp;"|",'5_ACOMPANHAMENTO'!$AC$3:$AC$4922)))+((T290&lt;&gt;"")*ISNUMBER(SEARCH("|"&amp;T290&amp;"|",'5_ACOMPANHAMENTO'!$AC$3:$AC$4922)))+((U290&lt;&gt;"")*ISNUMBER(SEARCH("|"&amp;U290&amp;"|",'5_ACOMPANHAMENTO'!$AC$3:$AC$4922)))+((V290&lt;&gt;"")*ISNUMBER(SEARCH("|"&amp;V290&amp;"|",'5_ACOMPANHAMENTO'!$AC$3:$AC$4922)))+((W290&lt;&gt;"")*ISNUMBER(SEARCH("|"&amp;W290&amp;"|",'5_ACOMPANHAMENTO'!$AC$3:$AC$4922)))+((X290&lt;&gt;"")*ISNUMBER(SEARCH("|"&amp;X290&amp;"|",'5_ACOMPANHAMENTO'!$AC$3:$AC$4922)))+((Y290&lt;&gt;"")*ISNUMBER(SEARCH("|"&amp;Y290&amp;"|",'5_ACOMPANHAMENTO'!$AC$3:$AC$4922)))+((Z290&lt;&gt;"")*ISNUMBER(SEARCH("|"&amp;Z290&amp;"|",'5_ACOMPANHAMENTO'!$AC$3:$AC$4922)))+((AA290&lt;&gt;"")*ISNUMBER(SEARCH("|"&amp;AA290&amp;"|",'5_ACOMPANHAMENTO'!$AC$3:$AC$4922)))+((AB290&lt;&gt;"")*ISNUMBER(SEARCH("|"&amp;AB290&amp;"|",'5_ACOMPANHAMENTO'!$AC$3:$AC$4922))))&gt;0),0),0)),""))</f>
        <v/>
      </c>
      <c r="B290" s="14" t="inlineStr">
        <is>
          <t>10199</t>
        </is>
      </c>
      <c r="C290" s="14" t="inlineStr">
        <is>
          <t>58 FABRICAÇÃO EMBALAGEM</t>
        </is>
      </c>
      <c r="D290" s="4">
        <f>IF(OR($B290="",$C290=""),"",IFERROR(SUMPRODUCT(--(('5_ACOMPANHAMENTO'!$AD$3:$AD$4922=TRIM($C290&amp;""))*('5_ACOMPANHAMENTO'!$AC$3:$AC$4922&lt;&gt;"")*((((I290&lt;&gt;"")*ISNUMBER(SEARCH("|"&amp;I290&amp;"|",'5_ACOMPANHAMENTO'!$AC$3:$AC$4922)))+((J290&lt;&gt;"")*ISNUMBER(SEARCH("|"&amp;J290&amp;"|",'5_ACOMPANHAMENTO'!$AC$3:$AC$4922)))+((K290&lt;&gt;"")*ISNUMBER(SEARCH("|"&amp;K290&amp;"|",'5_ACOMPANHAMENTO'!$AC$3:$AC$4922)))+((L290&lt;&gt;"")*ISNUMBER(SEARCH("|"&amp;L290&amp;"|",'5_ACOMPANHAMENTO'!$AC$3:$AC$4922)))+((M290&lt;&gt;"")*ISNUMBER(SEARCH("|"&amp;M290&amp;"|",'5_ACOMPANHAMENTO'!$AC$3:$AC$4922)))+((N290&lt;&gt;"")*ISNUMBER(SEARCH("|"&amp;N290&amp;"|",'5_ACOMPANHAMENTO'!$AC$3:$AC$4922)))+((O290&lt;&gt;"")*ISNUMBER(SEARCH("|"&amp;O290&amp;"|",'5_ACOMPANHAMENTO'!$AC$3:$AC$4922)))+((P290&lt;&gt;"")*ISNUMBER(SEARCH("|"&amp;P290&amp;"|",'5_ACOMPANHAMENTO'!$AC$3:$AC$4922)))+((Q290&lt;&gt;"")*ISNUMBER(SEARCH("|"&amp;Q290&amp;"|",'5_ACOMPANHAMENTO'!$AC$3:$AC$4922)))+((R290&lt;&gt;"")*ISNUMBER(SEARCH("|"&amp;R290&amp;"|",'5_ACOMPANHAMENTO'!$AC$3:$AC$4922)))+((S290&lt;&gt;"")*ISNUMBER(SEARCH("|"&amp;S290&amp;"|",'5_ACOMPANHAMENTO'!$AC$3:$AC$4922)))+((T290&lt;&gt;"")*ISNUMBER(SEARCH("|"&amp;T290&amp;"|",'5_ACOMPANHAMENTO'!$AC$3:$AC$4922)))+((U290&lt;&gt;"")*ISNUMBER(SEARCH("|"&amp;U290&amp;"|",'5_ACOMPANHAMENTO'!$AC$3:$AC$4922)))+((V290&lt;&gt;"")*ISNUMBER(SEARCH("|"&amp;V290&amp;"|",'5_ACOMPANHAMENTO'!$AC$3:$AC$4922)))+((W290&lt;&gt;"")*ISNUMBER(SEARCH("|"&amp;W290&amp;"|",'5_ACOMPANHAMENTO'!$AC$3:$AC$4922)))+((X290&lt;&gt;"")*ISNUMBER(SEARCH("|"&amp;X290&amp;"|",'5_ACOMPANHAMENTO'!$AC$3:$AC$4922)))+((Y290&lt;&gt;"")*ISNUMBER(SEARCH("|"&amp;Y290&amp;"|",'5_ACOMPANHAMENTO'!$AC$3:$AC$4922)))+((Z290&lt;&gt;"")*ISNUMBER(SEARCH("|"&amp;Z290&amp;"|",'5_ACOMPANHAMENTO'!$AC$3:$AC$4922)))+((AA290&lt;&gt;"")*ISNUMBER(SEARCH("|"&amp;AA290&amp;"|",'5_ACOMPANHAMENTO'!$AC$3:$AC$4922)))+((AB290&lt;&gt;"")*ISNUMBER(SEARCH("|"&amp;AB290&amp;"|",'5_ACOMPANHAMENTO'!$AC$3:$AC$4922))))&gt;0)),'5_ACOMPANHAMENTO'!$J$3:$J$4922),0))</f>
        <v/>
      </c>
      <c r="E290" s="4">
        <f>IF(G290=0,"FINALIZADO",IF(TODAY()&gt;A290,"ATRASADO "&amp;TODAY()-A290&amp;" DIAS","ADIANTADO "&amp;A290-TODAY()&amp;" DIAS"))</f>
        <v/>
      </c>
      <c r="F290" s="7">
        <f>IF(OR($B290="",$C290=""),"",IFERROR(SUMPRODUCT(--(('5_ACOMPANHAMENTO'!$AD$3:$AD$4922=TRIM($C290&amp;""))*('5_ACOMPANHAMENTO'!$AC$3:$AC$4922&lt;&gt;"")*((((I290&lt;&gt;"")*ISNUMBER(SEARCH("|"&amp;I290&amp;"|",'5_ACOMPANHAMENTO'!$AC$3:$AC$4922)))+((J290&lt;&gt;"")*ISNUMBER(SEARCH("|"&amp;J290&amp;"|",'5_ACOMPANHAMENTO'!$AC$3:$AC$4922)))+((K290&lt;&gt;"")*ISNUMBER(SEARCH("|"&amp;K290&amp;"|",'5_ACOMPANHAMENTO'!$AC$3:$AC$4922)))+((L290&lt;&gt;"")*ISNUMBER(SEARCH("|"&amp;L290&amp;"|",'5_ACOMPANHAMENTO'!$AC$3:$AC$4922)))+((M290&lt;&gt;"")*ISNUMBER(SEARCH("|"&amp;M290&amp;"|",'5_ACOMPANHAMENTO'!$AC$3:$AC$4922)))+((N290&lt;&gt;"")*ISNUMBER(SEARCH("|"&amp;N290&amp;"|",'5_ACOMPANHAMENTO'!$AC$3:$AC$4922)))+((O290&lt;&gt;"")*ISNUMBER(SEARCH("|"&amp;O290&amp;"|",'5_ACOMPANHAMENTO'!$AC$3:$AC$4922)))+((P290&lt;&gt;"")*ISNUMBER(SEARCH("|"&amp;P290&amp;"|",'5_ACOMPANHAMENTO'!$AC$3:$AC$4922)))+((Q290&lt;&gt;"")*ISNUMBER(SEARCH("|"&amp;Q290&amp;"|",'5_ACOMPANHAMENTO'!$AC$3:$AC$4922)))+((R290&lt;&gt;"")*ISNUMBER(SEARCH("|"&amp;R290&amp;"|",'5_ACOMPANHAMENTO'!$AC$3:$AC$4922)))+((S290&lt;&gt;"")*ISNUMBER(SEARCH("|"&amp;S290&amp;"|",'5_ACOMPANHAMENTO'!$AC$3:$AC$4922)))+((T290&lt;&gt;"")*ISNUMBER(SEARCH("|"&amp;T290&amp;"|",'5_ACOMPANHAMENTO'!$AC$3:$AC$4922)))+((U290&lt;&gt;"")*ISNUMBER(SEARCH("|"&amp;U290&amp;"|",'5_ACOMPANHAMENTO'!$AC$3:$AC$4922)))+((V290&lt;&gt;"")*ISNUMBER(SEARCH("|"&amp;V290&amp;"|",'5_ACOMPANHAMENTO'!$AC$3:$AC$4922)))+((W290&lt;&gt;"")*ISNUMBER(SEARCH("|"&amp;W290&amp;"|",'5_ACOMPANHAMENTO'!$AC$3:$AC$4922)))+((X290&lt;&gt;"")*ISNUMBER(SEARCH("|"&amp;X290&amp;"|",'5_ACOMPANHAMENTO'!$AC$3:$AC$4922)))+((Y290&lt;&gt;"")*ISNUMBER(SEARCH("|"&amp;Y290&amp;"|",'5_ACOMPANHAMENTO'!$AC$3:$AC$4922)))+((Z290&lt;&gt;"")*ISNUMBER(SEARCH("|"&amp;Z290&amp;"|",'5_ACOMPANHAMENTO'!$AC$3:$AC$4922)))+((AA290&lt;&gt;"")*ISNUMBER(SEARCH("|"&amp;AA290&amp;"|",'5_ACOMPANHAMENTO'!$AC$3:$AC$4922)))+((AB290&lt;&gt;"")*ISNUMBER(SEARCH("|"&amp;AB290&amp;"|",'5_ACOMPANHAMENTO'!$AC$3:$AC$4922))))&gt;0)),'5_ACOMPANHAMENTO'!$O$3:$O$4922),0))</f>
        <v/>
      </c>
      <c r="G290" s="7">
        <f>IF(OR($B290="",$C290=""),"",D290-F290)</f>
        <v/>
      </c>
      <c r="H290">
        <f>IF(OR($B290="",$C290=""),"",TRIM($B290&amp;"")&amp;"|"&amp;TRIM($C290&amp;""))</f>
        <v/>
      </c>
      <c r="I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",99)),1,99)))</f>
        <v/>
      </c>
      <c r="J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",99)),100,99)))</f>
        <v/>
      </c>
      <c r="K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",99)),199,99)))</f>
        <v/>
      </c>
      <c r="L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",99)),298,99)))</f>
        <v/>
      </c>
      <c r="M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",99)),397,99)))</f>
        <v/>
      </c>
      <c r="N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",99)),496,99)))</f>
        <v/>
      </c>
      <c r="O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",99)),595,99)))</f>
        <v/>
      </c>
      <c r="P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",99)),694,99)))</f>
        <v/>
      </c>
      <c r="Q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",99)),793,99)))</f>
        <v/>
      </c>
      <c r="R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",99)),892,99)))</f>
        <v/>
      </c>
      <c r="S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",99)),991,99)))</f>
        <v/>
      </c>
      <c r="T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",99)),1090,99)))</f>
        <v/>
      </c>
      <c r="U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",99)),1189,99)))</f>
        <v/>
      </c>
      <c r="V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",99)),1288,99)))</f>
        <v/>
      </c>
      <c r="W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",99)),1387,99)))</f>
        <v/>
      </c>
      <c r="X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",99)),1486,99)))</f>
        <v/>
      </c>
      <c r="Y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",99)),1585,99)))</f>
        <v/>
      </c>
      <c r="Z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",99)),1684,99)))</f>
        <v/>
      </c>
      <c r="AA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",99)),1783,99)))</f>
        <v/>
      </c>
      <c r="AB290" s="1">
        <f>IF($B290="","",TRIM(MID(SUBSTITUTE(TRIM(SUBSTITUTE(SUBSTITUTE(SUBSTITUTE(SUBSTITUTE(SUBSTITUTE(SUBSTITUTE(SUBSTITUTE(SUBSTITUTE(SUBSTITUTE(SUBSTITUTE(SUBSTITUTE(SUBSTITUTE(SUBSTITUTE(SUBSTITUTE(TRIM($B290&amp;""),CHAR(10),"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",REPT(" ",99)),1882,99)))</f>
        <v/>
      </c>
    </row>
    <row r="291" hidden="1" ht="14.25" customHeight="1">
      <c r="A291" s="4">
        <f>IF(OR($B291="",$C291=""),"",IFERROR(INDEX('5_ACOMPANHAMENTO'!$A$3:$A$4922,MATCH(1,INDEX(('5_ACOMPANHAMENTO'!$AD$3:$AD$4922=TRIM($C291&amp;""))*('5_ACOMPANHAMENTO'!$AC$3:$AC$4922&lt;&gt;"")*((((I291&lt;&gt;"")*ISNUMBER(SEARCH("|"&amp;I291&amp;"|",'5_ACOMPANHAMENTO'!$AC$3:$AC$4922)))+((J291&lt;&gt;"")*ISNUMBER(SEARCH("|"&amp;J291&amp;"|",'5_ACOMPANHAMENTO'!$AC$3:$AC$4922)))+((K291&lt;&gt;"")*ISNUMBER(SEARCH("|"&amp;K291&amp;"|",'5_ACOMPANHAMENTO'!$AC$3:$AC$4922)))+((L291&lt;&gt;"")*ISNUMBER(SEARCH("|"&amp;L291&amp;"|",'5_ACOMPANHAMENTO'!$AC$3:$AC$4922)))+((M291&lt;&gt;"")*ISNUMBER(SEARCH("|"&amp;M291&amp;"|",'5_ACOMPANHAMENTO'!$AC$3:$AC$4922)))+((N291&lt;&gt;"")*ISNUMBER(SEARCH("|"&amp;N291&amp;"|",'5_ACOMPANHAMENTO'!$AC$3:$AC$4922)))+((O291&lt;&gt;"")*ISNUMBER(SEARCH("|"&amp;O291&amp;"|",'5_ACOMPANHAMENTO'!$AC$3:$AC$4922)))+((P291&lt;&gt;"")*ISNUMBER(SEARCH("|"&amp;P291&amp;"|",'5_ACOMPANHAMENTO'!$AC$3:$AC$4922)))+((Q291&lt;&gt;"")*ISNUMBER(SEARCH("|"&amp;Q291&amp;"|",'5_ACOMPANHAMENTO'!$AC$3:$AC$4922)))+((R291&lt;&gt;"")*ISNUMBER(SEARCH("|"&amp;R291&amp;"|",'5_ACOMPANHAMENTO'!$AC$3:$AC$4922)))+((S291&lt;&gt;"")*ISNUMBER(SEARCH("|"&amp;S291&amp;"|",'5_ACOMPANHAMENTO'!$AC$3:$AC$4922)))+((T291&lt;&gt;"")*ISNUMBER(SEARCH("|"&amp;T291&amp;"|",'5_ACOMPANHAMENTO'!$AC$3:$AC$4922)))+((U291&lt;&gt;"")*ISNUMBER(SEARCH("|"&amp;U291&amp;"|",'5_ACOMPANHAMENTO'!$AC$3:$AC$4922)))+((V291&lt;&gt;"")*ISNUMBER(SEARCH("|"&amp;V291&amp;"|",'5_ACOMPANHAMENTO'!$AC$3:$AC$4922)))+((W291&lt;&gt;"")*ISNUMBER(SEARCH("|"&amp;W291&amp;"|",'5_ACOMPANHAMENTO'!$AC$3:$AC$4922)))+((X291&lt;&gt;"")*ISNUMBER(SEARCH("|"&amp;X291&amp;"|",'5_ACOMPANHAMENTO'!$AC$3:$AC$4922)))+((Y291&lt;&gt;"")*ISNUMBER(SEARCH("|"&amp;Y291&amp;"|",'5_ACOMPANHAMENTO'!$AC$3:$AC$4922)))+((Z291&lt;&gt;"")*ISNUMBER(SEARCH("|"&amp;Z291&amp;"|",'5_ACOMPANHAMENTO'!$AC$3:$AC$4922)))+((AA291&lt;&gt;"")*ISNUMBER(SEARCH("|"&amp;AA291&amp;"|",'5_ACOMPANHAMENTO'!$AC$3:$AC$4922)))+((AB291&lt;&gt;"")*ISNUMBER(SEARCH("|"&amp;AB291&amp;"|",'5_ACOMPANHAMENTO'!$AC$3:$AC$4922))))&gt;0),0),0)),""))</f>
        <v/>
      </c>
      <c r="B291" s="14" t="inlineStr">
        <is>
          <t>10199</t>
        </is>
      </c>
      <c r="C291" s="14" t="inlineStr">
        <is>
          <t>58 FABRICAÇÃO EMBALAGEM</t>
        </is>
      </c>
      <c r="D291" s="4">
        <f>IF(OR($B291="",$C291=""),"",IFERROR(SUMPRODUCT(--(('5_ACOMPANHAMENTO'!$AD$3:$AD$4922=TRIM($C291&amp;""))*('5_ACOMPANHAMENTO'!$AC$3:$AC$4922&lt;&gt;"")*((((I291&lt;&gt;"")*ISNUMBER(SEARCH("|"&amp;I291&amp;"|",'5_ACOMPANHAMENTO'!$AC$3:$AC$4922)))+((J291&lt;&gt;"")*ISNUMBER(SEARCH("|"&amp;J291&amp;"|",'5_ACOMPANHAMENTO'!$AC$3:$AC$4922)))+((K291&lt;&gt;"")*ISNUMBER(SEARCH("|"&amp;K291&amp;"|",'5_ACOMPANHAMENTO'!$AC$3:$AC$4922)))+((L291&lt;&gt;"")*ISNUMBER(SEARCH("|"&amp;L291&amp;"|",'5_ACOMPANHAMENTO'!$AC$3:$AC$4922)))+((M291&lt;&gt;"")*ISNUMBER(SEARCH("|"&amp;M291&amp;"|",'5_ACOMPANHAMENTO'!$AC$3:$AC$4922)))+((N291&lt;&gt;"")*ISNUMBER(SEARCH("|"&amp;N291&amp;"|",'5_ACOMPANHAMENTO'!$AC$3:$AC$4922)))+((O291&lt;&gt;"")*ISNUMBER(SEARCH("|"&amp;O291&amp;"|",'5_ACOMPANHAMENTO'!$AC$3:$AC$4922)))+((P291&lt;&gt;"")*ISNUMBER(SEARCH("|"&amp;P291&amp;"|",'5_ACOMPANHAMENTO'!$AC$3:$AC$4922)))+((Q291&lt;&gt;"")*ISNUMBER(SEARCH("|"&amp;Q291&amp;"|",'5_ACOMPANHAMENTO'!$AC$3:$AC$4922)))+((R291&lt;&gt;"")*ISNUMBER(SEARCH("|"&amp;R291&amp;"|",'5_ACOMPANHAMENTO'!$AC$3:$AC$4922)))+((S291&lt;&gt;"")*ISNUMBER(SEARCH("|"&amp;S291&amp;"|",'5_ACOMPANHAMENTO'!$AC$3:$AC$4922)))+((T291&lt;&gt;"")*ISNUMBER(SEARCH("|"&amp;T291&amp;"|",'5_ACOMPANHAMENTO'!$AC$3:$AC$4922)))+((U291&lt;&gt;"")*ISNUMBER(SEARCH("|"&amp;U291&amp;"|",'5_ACOMPANHAMENTO'!$AC$3:$AC$4922)))+((V291&lt;&gt;"")*ISNUMBER(SEARCH("|"&amp;V291&amp;"|",'5_ACOMPANHAMENTO'!$AC$3:$AC$4922)))+((W291&lt;&gt;"")*ISNUMBER(SEARCH("|"&amp;W291&amp;"|",'5_ACOMPANHAMENTO'!$AC$3:$AC$4922)))+((X291&lt;&gt;"")*ISNUMBER(SEARCH("|"&amp;X291&amp;"|",'5_ACOMPANHAMENTO'!$AC$3:$AC$4922)))+((Y291&lt;&gt;"")*ISNUMBER(SEARCH("|"&amp;Y291&amp;"|",'5_ACOMPANHAMENTO'!$AC$3:$AC$4922)))+((Z291&lt;&gt;"")*ISNUMBER(SEARCH("|"&amp;Z291&amp;"|",'5_ACOMPANHAMENTO'!$AC$3:$AC$4922)))+((AA291&lt;&gt;"")*ISNUMBER(SEARCH("|"&amp;AA291&amp;"|",'5_ACOMPANHAMENTO'!$AC$3:$AC$4922)))+((AB291&lt;&gt;"")*ISNUMBER(SEARCH("|"&amp;AB291&amp;"|",'5_ACOMPANHAMENTO'!$AC$3:$AC$4922))))&gt;0)),'5_ACOMPANHAMENTO'!$J$3:$J$4922),0))</f>
        <v/>
      </c>
      <c r="E291" s="4">
        <f>IF(G291=0,"FINALIZADO",IF(TODAY()&gt;A291,"ATRASADO "&amp;TODAY()-A291&amp;" DIAS","ADIANTADO "&amp;A291-TODAY()&amp;" DIAS"))</f>
        <v/>
      </c>
      <c r="F291" s="7">
        <f>IF(OR($B291="",$C291=""),"",IFERROR(SUMPRODUCT(--(('5_ACOMPANHAMENTO'!$AD$3:$AD$4922=TRIM($C291&amp;""))*('5_ACOMPANHAMENTO'!$AC$3:$AC$4922&lt;&gt;"")*((((I291&lt;&gt;"")*ISNUMBER(SEARCH("|"&amp;I291&amp;"|",'5_ACOMPANHAMENTO'!$AC$3:$AC$4922)))+((J291&lt;&gt;"")*ISNUMBER(SEARCH("|"&amp;J291&amp;"|",'5_ACOMPANHAMENTO'!$AC$3:$AC$4922)))+((K291&lt;&gt;"")*ISNUMBER(SEARCH("|"&amp;K291&amp;"|",'5_ACOMPANHAMENTO'!$AC$3:$AC$4922)))+((L291&lt;&gt;"")*ISNUMBER(SEARCH("|"&amp;L291&amp;"|",'5_ACOMPANHAMENTO'!$AC$3:$AC$4922)))+((M291&lt;&gt;"")*ISNUMBER(SEARCH("|"&amp;M291&amp;"|",'5_ACOMPANHAMENTO'!$AC$3:$AC$4922)))+((N291&lt;&gt;"")*ISNUMBER(SEARCH("|"&amp;N291&amp;"|",'5_ACOMPANHAMENTO'!$AC$3:$AC$4922)))+((O291&lt;&gt;"")*ISNUMBER(SEARCH("|"&amp;O291&amp;"|",'5_ACOMPANHAMENTO'!$AC$3:$AC$4922)))+((P291&lt;&gt;"")*ISNUMBER(SEARCH("|"&amp;P291&amp;"|",'5_ACOMPANHAMENTO'!$AC$3:$AC$4922)))+((Q291&lt;&gt;"")*ISNUMBER(SEARCH("|"&amp;Q291&amp;"|",'5_ACOMPANHAMENTO'!$AC$3:$AC$4922)))+((R291&lt;&gt;"")*ISNUMBER(SEARCH("|"&amp;R291&amp;"|",'5_ACOMPANHAMENTO'!$AC$3:$AC$4922)))+((S291&lt;&gt;"")*ISNUMBER(SEARCH("|"&amp;S291&amp;"|",'5_ACOMPANHAMENTO'!$AC$3:$AC$4922)))+((T291&lt;&gt;"")*ISNUMBER(SEARCH("|"&amp;T291&amp;"|",'5_ACOMPANHAMENTO'!$AC$3:$AC$4922)))+((U291&lt;&gt;"")*ISNUMBER(SEARCH("|"&amp;U291&amp;"|",'5_ACOMPANHAMENTO'!$AC$3:$AC$4922)))+((V291&lt;&gt;"")*ISNUMBER(SEARCH("|"&amp;V291&amp;"|",'5_ACOMPANHAMENTO'!$AC$3:$AC$4922)))+((W291&lt;&gt;"")*ISNUMBER(SEARCH("|"&amp;W291&amp;"|",'5_ACOMPANHAMENTO'!$AC$3:$AC$4922)))+((X291&lt;&gt;"")*ISNUMBER(SEARCH("|"&amp;X291&amp;"|",'5_ACOMPANHAMENTO'!$AC$3:$AC$4922)))+((Y291&lt;&gt;"")*ISNUMBER(SEARCH("|"&amp;Y291&amp;"|",'5_ACOMPANHAMENTO'!$AC$3:$AC$4922)))+((Z291&lt;&gt;"")*ISNUMBER(SEARCH("|"&amp;Z291&amp;"|",'5_ACOMPANHAMENTO'!$AC$3:$AC$4922)))+((AA291&lt;&gt;"")*ISNUMBER(SEARCH("|"&amp;AA291&amp;"|",'5_ACOMPANHAMENTO'!$AC$3:$AC$4922)))+((AB291&lt;&gt;"")*ISNUMBER(SEARCH("|"&amp;AB291&amp;"|",'5_ACOMPANHAMENTO'!$AC$3:$AC$4922))))&gt;0)),'5_ACOMPANHAMENTO'!$O$3:$O$4922),0))</f>
        <v/>
      </c>
      <c r="G291" s="7">
        <f>IF(OR($B291="",$C291=""),"",D291-F291)</f>
        <v/>
      </c>
      <c r="H291">
        <f>IF(OR($B291="",$C291=""),"",TRIM($B291&amp;"")&amp;"|"&amp;TRIM($C291&amp;""))</f>
        <v/>
      </c>
      <c r="I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",99)),1,99)))</f>
        <v/>
      </c>
      <c r="J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",99)),100,99)))</f>
        <v/>
      </c>
      <c r="K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",99)),199,99)))</f>
        <v/>
      </c>
      <c r="L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",99)),298,99)))</f>
        <v/>
      </c>
      <c r="M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",99)),397,99)))</f>
        <v/>
      </c>
      <c r="N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",99)),496,99)))</f>
        <v/>
      </c>
      <c r="O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",99)),595,99)))</f>
        <v/>
      </c>
      <c r="P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",99)),694,99)))</f>
        <v/>
      </c>
      <c r="Q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",99)),793,99)))</f>
        <v/>
      </c>
      <c r="R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",99)),892,99)))</f>
        <v/>
      </c>
      <c r="S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",99)),991,99)))</f>
        <v/>
      </c>
      <c r="T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",99)),1090,99)))</f>
        <v/>
      </c>
      <c r="U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",99)),1189,99)))</f>
        <v/>
      </c>
      <c r="V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",99)),1288,99)))</f>
        <v/>
      </c>
      <c r="W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",99)),1387,99)))</f>
        <v/>
      </c>
      <c r="X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",99)),1486,99)))</f>
        <v/>
      </c>
      <c r="Y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",99)),1585,99)))</f>
        <v/>
      </c>
      <c r="Z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",99)),1684,99)))</f>
        <v/>
      </c>
      <c r="AA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",99)),1783,99)))</f>
        <v/>
      </c>
      <c r="AB291" s="1">
        <f>IF($B291="","",TRIM(MID(SUBSTITUTE(TRIM(SUBSTITUTE(SUBSTITUTE(SUBSTITUTE(SUBSTITUTE(SUBSTITUTE(SUBSTITUTE(SUBSTITUTE(SUBSTITUTE(SUBSTITUTE(SUBSTITUTE(SUBSTITUTE(SUBSTITUTE(SUBSTITUTE(SUBSTITUTE(TRIM($B291&amp;""),CHAR(10),"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",REPT(" ",99)),1882,99)))</f>
        <v/>
      </c>
    </row>
    <row r="292" hidden="1" ht="14.25" customHeight="1">
      <c r="A292" s="4">
        <f>IF(OR($B292="",$C292=""),"",IFERROR(INDEX('5_ACOMPANHAMENTO'!$A$3:$A$4922,MATCH(1,INDEX(('5_ACOMPANHAMENTO'!$AD$3:$AD$4922=TRIM($C292&amp;""))*('5_ACOMPANHAMENTO'!$AC$3:$AC$4922&lt;&gt;"")*((((I292&lt;&gt;"")*ISNUMBER(SEARCH("|"&amp;I292&amp;"|",'5_ACOMPANHAMENTO'!$AC$3:$AC$4922)))+((J292&lt;&gt;"")*ISNUMBER(SEARCH("|"&amp;J292&amp;"|",'5_ACOMPANHAMENTO'!$AC$3:$AC$4922)))+((K292&lt;&gt;"")*ISNUMBER(SEARCH("|"&amp;K292&amp;"|",'5_ACOMPANHAMENTO'!$AC$3:$AC$4922)))+((L292&lt;&gt;"")*ISNUMBER(SEARCH("|"&amp;L292&amp;"|",'5_ACOMPANHAMENTO'!$AC$3:$AC$4922)))+((M292&lt;&gt;"")*ISNUMBER(SEARCH("|"&amp;M292&amp;"|",'5_ACOMPANHAMENTO'!$AC$3:$AC$4922)))+((N292&lt;&gt;"")*ISNUMBER(SEARCH("|"&amp;N292&amp;"|",'5_ACOMPANHAMENTO'!$AC$3:$AC$4922)))+((O292&lt;&gt;"")*ISNUMBER(SEARCH("|"&amp;O292&amp;"|",'5_ACOMPANHAMENTO'!$AC$3:$AC$4922)))+((P292&lt;&gt;"")*ISNUMBER(SEARCH("|"&amp;P292&amp;"|",'5_ACOMPANHAMENTO'!$AC$3:$AC$4922)))+((Q292&lt;&gt;"")*ISNUMBER(SEARCH("|"&amp;Q292&amp;"|",'5_ACOMPANHAMENTO'!$AC$3:$AC$4922)))+((R292&lt;&gt;"")*ISNUMBER(SEARCH("|"&amp;R292&amp;"|",'5_ACOMPANHAMENTO'!$AC$3:$AC$4922)))+((S292&lt;&gt;"")*ISNUMBER(SEARCH("|"&amp;S292&amp;"|",'5_ACOMPANHAMENTO'!$AC$3:$AC$4922)))+((T292&lt;&gt;"")*ISNUMBER(SEARCH("|"&amp;T292&amp;"|",'5_ACOMPANHAMENTO'!$AC$3:$AC$4922)))+((U292&lt;&gt;"")*ISNUMBER(SEARCH("|"&amp;U292&amp;"|",'5_ACOMPANHAMENTO'!$AC$3:$AC$4922)))+((V292&lt;&gt;"")*ISNUMBER(SEARCH("|"&amp;V292&amp;"|",'5_ACOMPANHAMENTO'!$AC$3:$AC$4922)))+((W292&lt;&gt;"")*ISNUMBER(SEARCH("|"&amp;W292&amp;"|",'5_ACOMPANHAMENTO'!$AC$3:$AC$4922)))+((X292&lt;&gt;"")*ISNUMBER(SEARCH("|"&amp;X292&amp;"|",'5_ACOMPANHAMENTO'!$AC$3:$AC$4922)))+((Y292&lt;&gt;"")*ISNUMBER(SEARCH("|"&amp;Y292&amp;"|",'5_ACOMPANHAMENTO'!$AC$3:$AC$4922)))+((Z292&lt;&gt;"")*ISNUMBER(SEARCH("|"&amp;Z292&amp;"|",'5_ACOMPANHAMENTO'!$AC$3:$AC$4922)))+((AA292&lt;&gt;"")*ISNUMBER(SEARCH("|"&amp;AA292&amp;"|",'5_ACOMPANHAMENTO'!$AC$3:$AC$4922)))+((AB292&lt;&gt;"")*ISNUMBER(SEARCH("|"&amp;AB292&amp;"|",'5_ACOMPANHAMENTO'!$AC$3:$AC$4922))))&gt;0),0),0)),""))</f>
        <v/>
      </c>
      <c r="B292" s="14" t="inlineStr">
        <is>
          <t>10199</t>
        </is>
      </c>
      <c r="C292" s="14" t="inlineStr">
        <is>
          <t>58 FABRICAÇÃO EMBALAGEM</t>
        </is>
      </c>
      <c r="D292" s="4">
        <f>IF(OR($B292="",$C292=""),"",IFERROR(SUMPRODUCT(--(('5_ACOMPANHAMENTO'!$AD$3:$AD$4922=TRIM($C292&amp;""))*('5_ACOMPANHAMENTO'!$AC$3:$AC$4922&lt;&gt;"")*((((I292&lt;&gt;"")*ISNUMBER(SEARCH("|"&amp;I292&amp;"|",'5_ACOMPANHAMENTO'!$AC$3:$AC$4922)))+((J292&lt;&gt;"")*ISNUMBER(SEARCH("|"&amp;J292&amp;"|",'5_ACOMPANHAMENTO'!$AC$3:$AC$4922)))+((K292&lt;&gt;"")*ISNUMBER(SEARCH("|"&amp;K292&amp;"|",'5_ACOMPANHAMENTO'!$AC$3:$AC$4922)))+((L292&lt;&gt;"")*ISNUMBER(SEARCH("|"&amp;L292&amp;"|",'5_ACOMPANHAMENTO'!$AC$3:$AC$4922)))+((M292&lt;&gt;"")*ISNUMBER(SEARCH("|"&amp;M292&amp;"|",'5_ACOMPANHAMENTO'!$AC$3:$AC$4922)))+((N292&lt;&gt;"")*ISNUMBER(SEARCH("|"&amp;N292&amp;"|",'5_ACOMPANHAMENTO'!$AC$3:$AC$4922)))+((O292&lt;&gt;"")*ISNUMBER(SEARCH("|"&amp;O292&amp;"|",'5_ACOMPANHAMENTO'!$AC$3:$AC$4922)))+((P292&lt;&gt;"")*ISNUMBER(SEARCH("|"&amp;P292&amp;"|",'5_ACOMPANHAMENTO'!$AC$3:$AC$4922)))+((Q292&lt;&gt;"")*ISNUMBER(SEARCH("|"&amp;Q292&amp;"|",'5_ACOMPANHAMENTO'!$AC$3:$AC$4922)))+((R292&lt;&gt;"")*ISNUMBER(SEARCH("|"&amp;R292&amp;"|",'5_ACOMPANHAMENTO'!$AC$3:$AC$4922)))+((S292&lt;&gt;"")*ISNUMBER(SEARCH("|"&amp;S292&amp;"|",'5_ACOMPANHAMENTO'!$AC$3:$AC$4922)))+((T292&lt;&gt;"")*ISNUMBER(SEARCH("|"&amp;T292&amp;"|",'5_ACOMPANHAMENTO'!$AC$3:$AC$4922)))+((U292&lt;&gt;"")*ISNUMBER(SEARCH("|"&amp;U292&amp;"|",'5_ACOMPANHAMENTO'!$AC$3:$AC$4922)))+((V292&lt;&gt;"")*ISNUMBER(SEARCH("|"&amp;V292&amp;"|",'5_ACOMPANHAMENTO'!$AC$3:$AC$4922)))+((W292&lt;&gt;"")*ISNUMBER(SEARCH("|"&amp;W292&amp;"|",'5_ACOMPANHAMENTO'!$AC$3:$AC$4922)))+((X292&lt;&gt;"")*ISNUMBER(SEARCH("|"&amp;X292&amp;"|",'5_ACOMPANHAMENTO'!$AC$3:$AC$4922)))+((Y292&lt;&gt;"")*ISNUMBER(SEARCH("|"&amp;Y292&amp;"|",'5_ACOMPANHAMENTO'!$AC$3:$AC$4922)))+((Z292&lt;&gt;"")*ISNUMBER(SEARCH("|"&amp;Z292&amp;"|",'5_ACOMPANHAMENTO'!$AC$3:$AC$4922)))+((AA292&lt;&gt;"")*ISNUMBER(SEARCH("|"&amp;AA292&amp;"|",'5_ACOMPANHAMENTO'!$AC$3:$AC$4922)))+((AB292&lt;&gt;"")*ISNUMBER(SEARCH("|"&amp;AB292&amp;"|",'5_ACOMPANHAMENTO'!$AC$3:$AC$4922))))&gt;0)),'5_ACOMPANHAMENTO'!$J$3:$J$4922),0))</f>
        <v/>
      </c>
      <c r="E292" s="4">
        <f>IF(G292=0,"FINALIZADO",IF(TODAY()&gt;A292,"ATRASADO "&amp;TODAY()-A292&amp;" DIAS","ADIANTADO "&amp;A292-TODAY()&amp;" DIAS"))</f>
        <v/>
      </c>
      <c r="F292" s="7">
        <f>IF(OR($B292="",$C292=""),"",IFERROR(SUMPRODUCT(--(('5_ACOMPANHAMENTO'!$AD$3:$AD$4922=TRIM($C292&amp;""))*('5_ACOMPANHAMENTO'!$AC$3:$AC$4922&lt;&gt;"")*((((I292&lt;&gt;"")*ISNUMBER(SEARCH("|"&amp;I292&amp;"|",'5_ACOMPANHAMENTO'!$AC$3:$AC$4922)))+((J292&lt;&gt;"")*ISNUMBER(SEARCH("|"&amp;J292&amp;"|",'5_ACOMPANHAMENTO'!$AC$3:$AC$4922)))+((K292&lt;&gt;"")*ISNUMBER(SEARCH("|"&amp;K292&amp;"|",'5_ACOMPANHAMENTO'!$AC$3:$AC$4922)))+((L292&lt;&gt;"")*ISNUMBER(SEARCH("|"&amp;L292&amp;"|",'5_ACOMPANHAMENTO'!$AC$3:$AC$4922)))+((M292&lt;&gt;"")*ISNUMBER(SEARCH("|"&amp;M292&amp;"|",'5_ACOMPANHAMENTO'!$AC$3:$AC$4922)))+((N292&lt;&gt;"")*ISNUMBER(SEARCH("|"&amp;N292&amp;"|",'5_ACOMPANHAMENTO'!$AC$3:$AC$4922)))+((O292&lt;&gt;"")*ISNUMBER(SEARCH("|"&amp;O292&amp;"|",'5_ACOMPANHAMENTO'!$AC$3:$AC$4922)))+((P292&lt;&gt;"")*ISNUMBER(SEARCH("|"&amp;P292&amp;"|",'5_ACOMPANHAMENTO'!$AC$3:$AC$4922)))+((Q292&lt;&gt;"")*ISNUMBER(SEARCH("|"&amp;Q292&amp;"|",'5_ACOMPANHAMENTO'!$AC$3:$AC$4922)))+((R292&lt;&gt;"")*ISNUMBER(SEARCH("|"&amp;R292&amp;"|",'5_ACOMPANHAMENTO'!$AC$3:$AC$4922)))+((S292&lt;&gt;"")*ISNUMBER(SEARCH("|"&amp;S292&amp;"|",'5_ACOMPANHAMENTO'!$AC$3:$AC$4922)))+((T292&lt;&gt;"")*ISNUMBER(SEARCH("|"&amp;T292&amp;"|",'5_ACOMPANHAMENTO'!$AC$3:$AC$4922)))+((U292&lt;&gt;"")*ISNUMBER(SEARCH("|"&amp;U292&amp;"|",'5_ACOMPANHAMENTO'!$AC$3:$AC$4922)))+((V292&lt;&gt;"")*ISNUMBER(SEARCH("|"&amp;V292&amp;"|",'5_ACOMPANHAMENTO'!$AC$3:$AC$4922)))+((W292&lt;&gt;"")*ISNUMBER(SEARCH("|"&amp;W292&amp;"|",'5_ACOMPANHAMENTO'!$AC$3:$AC$4922)))+((X292&lt;&gt;"")*ISNUMBER(SEARCH("|"&amp;X292&amp;"|",'5_ACOMPANHAMENTO'!$AC$3:$AC$4922)))+((Y292&lt;&gt;"")*ISNUMBER(SEARCH("|"&amp;Y292&amp;"|",'5_ACOMPANHAMENTO'!$AC$3:$AC$4922)))+((Z292&lt;&gt;"")*ISNUMBER(SEARCH("|"&amp;Z292&amp;"|",'5_ACOMPANHAMENTO'!$AC$3:$AC$4922)))+((AA292&lt;&gt;"")*ISNUMBER(SEARCH("|"&amp;AA292&amp;"|",'5_ACOMPANHAMENTO'!$AC$3:$AC$4922)))+((AB292&lt;&gt;"")*ISNUMBER(SEARCH("|"&amp;AB292&amp;"|",'5_ACOMPANHAMENTO'!$AC$3:$AC$4922))))&gt;0)),'5_ACOMPANHAMENTO'!$O$3:$O$4922),0))</f>
        <v/>
      </c>
      <c r="G292" s="7">
        <f>IF(OR($B292="",$C292=""),"",D292-F292)</f>
        <v/>
      </c>
      <c r="H292">
        <f>IF(OR($B292="",$C292=""),"",TRIM($B292&amp;"")&amp;"|"&amp;TRIM($C292&amp;""))</f>
        <v/>
      </c>
      <c r="I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",99)),1,99)))</f>
        <v/>
      </c>
      <c r="J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",99)),100,99)))</f>
        <v/>
      </c>
      <c r="K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",99)),199,99)))</f>
        <v/>
      </c>
      <c r="L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",99)),298,99)))</f>
        <v/>
      </c>
      <c r="M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",99)),397,99)))</f>
        <v/>
      </c>
      <c r="N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",99)),496,99)))</f>
        <v/>
      </c>
      <c r="O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",99)),595,99)))</f>
        <v/>
      </c>
      <c r="P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",99)),694,99)))</f>
        <v/>
      </c>
      <c r="Q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",99)),793,99)))</f>
        <v/>
      </c>
      <c r="R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",99)),892,99)))</f>
        <v/>
      </c>
      <c r="S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",99)),991,99)))</f>
        <v/>
      </c>
      <c r="T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",99)),1090,99)))</f>
        <v/>
      </c>
      <c r="U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",99)),1189,99)))</f>
        <v/>
      </c>
      <c r="V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",99)),1288,99)))</f>
        <v/>
      </c>
      <c r="W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",99)),1387,99)))</f>
        <v/>
      </c>
      <c r="X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",99)),1486,99)))</f>
        <v/>
      </c>
      <c r="Y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",99)),1585,99)))</f>
        <v/>
      </c>
      <c r="Z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",99)),1684,99)))</f>
        <v/>
      </c>
      <c r="AA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",99)),1783,99)))</f>
        <v/>
      </c>
      <c r="AB292" s="1">
        <f>IF($B292="","",TRIM(MID(SUBSTITUTE(TRIM(SUBSTITUTE(SUBSTITUTE(SUBSTITUTE(SUBSTITUTE(SUBSTITUTE(SUBSTITUTE(SUBSTITUTE(SUBSTITUTE(SUBSTITUTE(SUBSTITUTE(SUBSTITUTE(SUBSTITUTE(SUBSTITUTE(SUBSTITUTE(TRIM($B292&amp;""),CHAR(10),"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",REPT(" ",99)),1882,99)))</f>
        <v/>
      </c>
    </row>
    <row r="293" hidden="1" ht="14.25" customHeight="1">
      <c r="A293" s="4">
        <f>IF(OR($B293="",$C293=""),"",IFERROR(INDEX('5_ACOMPANHAMENTO'!$A$3:$A$4922,MATCH(1,INDEX(('5_ACOMPANHAMENTO'!$AD$3:$AD$4922=TRIM($C293&amp;""))*('5_ACOMPANHAMENTO'!$AC$3:$AC$4922&lt;&gt;"")*((((I293&lt;&gt;"")*ISNUMBER(SEARCH("|"&amp;I293&amp;"|",'5_ACOMPANHAMENTO'!$AC$3:$AC$4922)))+((J293&lt;&gt;"")*ISNUMBER(SEARCH("|"&amp;J293&amp;"|",'5_ACOMPANHAMENTO'!$AC$3:$AC$4922)))+((K293&lt;&gt;"")*ISNUMBER(SEARCH("|"&amp;K293&amp;"|",'5_ACOMPANHAMENTO'!$AC$3:$AC$4922)))+((L293&lt;&gt;"")*ISNUMBER(SEARCH("|"&amp;L293&amp;"|",'5_ACOMPANHAMENTO'!$AC$3:$AC$4922)))+((M293&lt;&gt;"")*ISNUMBER(SEARCH("|"&amp;M293&amp;"|",'5_ACOMPANHAMENTO'!$AC$3:$AC$4922)))+((N293&lt;&gt;"")*ISNUMBER(SEARCH("|"&amp;N293&amp;"|",'5_ACOMPANHAMENTO'!$AC$3:$AC$4922)))+((O293&lt;&gt;"")*ISNUMBER(SEARCH("|"&amp;O293&amp;"|",'5_ACOMPANHAMENTO'!$AC$3:$AC$4922)))+((P293&lt;&gt;"")*ISNUMBER(SEARCH("|"&amp;P293&amp;"|",'5_ACOMPANHAMENTO'!$AC$3:$AC$4922)))+((Q293&lt;&gt;"")*ISNUMBER(SEARCH("|"&amp;Q293&amp;"|",'5_ACOMPANHAMENTO'!$AC$3:$AC$4922)))+((R293&lt;&gt;"")*ISNUMBER(SEARCH("|"&amp;R293&amp;"|",'5_ACOMPANHAMENTO'!$AC$3:$AC$4922)))+((S293&lt;&gt;"")*ISNUMBER(SEARCH("|"&amp;S293&amp;"|",'5_ACOMPANHAMENTO'!$AC$3:$AC$4922)))+((T293&lt;&gt;"")*ISNUMBER(SEARCH("|"&amp;T293&amp;"|",'5_ACOMPANHAMENTO'!$AC$3:$AC$4922)))+((U293&lt;&gt;"")*ISNUMBER(SEARCH("|"&amp;U293&amp;"|",'5_ACOMPANHAMENTO'!$AC$3:$AC$4922)))+((V293&lt;&gt;"")*ISNUMBER(SEARCH("|"&amp;V293&amp;"|",'5_ACOMPANHAMENTO'!$AC$3:$AC$4922)))+((W293&lt;&gt;"")*ISNUMBER(SEARCH("|"&amp;W293&amp;"|",'5_ACOMPANHAMENTO'!$AC$3:$AC$4922)))+((X293&lt;&gt;"")*ISNUMBER(SEARCH("|"&amp;X293&amp;"|",'5_ACOMPANHAMENTO'!$AC$3:$AC$4922)))+((Y293&lt;&gt;"")*ISNUMBER(SEARCH("|"&amp;Y293&amp;"|",'5_ACOMPANHAMENTO'!$AC$3:$AC$4922)))+((Z293&lt;&gt;"")*ISNUMBER(SEARCH("|"&amp;Z293&amp;"|",'5_ACOMPANHAMENTO'!$AC$3:$AC$4922)))+((AA293&lt;&gt;"")*ISNUMBER(SEARCH("|"&amp;AA293&amp;"|",'5_ACOMPANHAMENTO'!$AC$3:$AC$4922)))+((AB293&lt;&gt;"")*ISNUMBER(SEARCH("|"&amp;AB293&amp;"|",'5_ACOMPANHAMENTO'!$AC$3:$AC$4922))))&gt;0),0),0)),""))</f>
        <v/>
      </c>
      <c r="B293" s="14" t="inlineStr">
        <is>
          <t>10200,10202,10205</t>
        </is>
      </c>
      <c r="C293" s="14" t="inlineStr">
        <is>
          <t>58 FABRICAÇÃO EMBALAGEM</t>
        </is>
      </c>
      <c r="D293" s="4">
        <f>IF(OR($B293="",$C293=""),"",IFERROR(SUMPRODUCT(--(('5_ACOMPANHAMENTO'!$AD$3:$AD$4922=TRIM($C293&amp;""))*('5_ACOMPANHAMENTO'!$AC$3:$AC$4922&lt;&gt;"")*((((I293&lt;&gt;"")*ISNUMBER(SEARCH("|"&amp;I293&amp;"|",'5_ACOMPANHAMENTO'!$AC$3:$AC$4922)))+((J293&lt;&gt;"")*ISNUMBER(SEARCH("|"&amp;J293&amp;"|",'5_ACOMPANHAMENTO'!$AC$3:$AC$4922)))+((K293&lt;&gt;"")*ISNUMBER(SEARCH("|"&amp;K293&amp;"|",'5_ACOMPANHAMENTO'!$AC$3:$AC$4922)))+((L293&lt;&gt;"")*ISNUMBER(SEARCH("|"&amp;L293&amp;"|",'5_ACOMPANHAMENTO'!$AC$3:$AC$4922)))+((M293&lt;&gt;"")*ISNUMBER(SEARCH("|"&amp;M293&amp;"|",'5_ACOMPANHAMENTO'!$AC$3:$AC$4922)))+((N293&lt;&gt;"")*ISNUMBER(SEARCH("|"&amp;N293&amp;"|",'5_ACOMPANHAMENTO'!$AC$3:$AC$4922)))+((O293&lt;&gt;"")*ISNUMBER(SEARCH("|"&amp;O293&amp;"|",'5_ACOMPANHAMENTO'!$AC$3:$AC$4922)))+((P293&lt;&gt;"")*ISNUMBER(SEARCH("|"&amp;P293&amp;"|",'5_ACOMPANHAMENTO'!$AC$3:$AC$4922)))+((Q293&lt;&gt;"")*ISNUMBER(SEARCH("|"&amp;Q293&amp;"|",'5_ACOMPANHAMENTO'!$AC$3:$AC$4922)))+((R293&lt;&gt;"")*ISNUMBER(SEARCH("|"&amp;R293&amp;"|",'5_ACOMPANHAMENTO'!$AC$3:$AC$4922)))+((S293&lt;&gt;"")*ISNUMBER(SEARCH("|"&amp;S293&amp;"|",'5_ACOMPANHAMENTO'!$AC$3:$AC$4922)))+((T293&lt;&gt;"")*ISNUMBER(SEARCH("|"&amp;T293&amp;"|",'5_ACOMPANHAMENTO'!$AC$3:$AC$4922)))+((U293&lt;&gt;"")*ISNUMBER(SEARCH("|"&amp;U293&amp;"|",'5_ACOMPANHAMENTO'!$AC$3:$AC$4922)))+((V293&lt;&gt;"")*ISNUMBER(SEARCH("|"&amp;V293&amp;"|",'5_ACOMPANHAMENTO'!$AC$3:$AC$4922)))+((W293&lt;&gt;"")*ISNUMBER(SEARCH("|"&amp;W293&amp;"|",'5_ACOMPANHAMENTO'!$AC$3:$AC$4922)))+((X293&lt;&gt;"")*ISNUMBER(SEARCH("|"&amp;X293&amp;"|",'5_ACOMPANHAMENTO'!$AC$3:$AC$4922)))+((Y293&lt;&gt;"")*ISNUMBER(SEARCH("|"&amp;Y293&amp;"|",'5_ACOMPANHAMENTO'!$AC$3:$AC$4922)))+((Z293&lt;&gt;"")*ISNUMBER(SEARCH("|"&amp;Z293&amp;"|",'5_ACOMPANHAMENTO'!$AC$3:$AC$4922)))+((AA293&lt;&gt;"")*ISNUMBER(SEARCH("|"&amp;AA293&amp;"|",'5_ACOMPANHAMENTO'!$AC$3:$AC$4922)))+((AB293&lt;&gt;"")*ISNUMBER(SEARCH("|"&amp;AB293&amp;"|",'5_ACOMPANHAMENTO'!$AC$3:$AC$4922))))&gt;0)),'5_ACOMPANHAMENTO'!$J$3:$J$4922),0))</f>
        <v/>
      </c>
      <c r="E293" s="4">
        <f>IF(G293=0,"FINALIZADO",IF(TODAY()&gt;A293,"ATRASADO "&amp;TODAY()-A293&amp;" DIAS","ADIANTADO "&amp;A293-TODAY()&amp;" DIAS"))</f>
        <v/>
      </c>
      <c r="F293" s="7">
        <f>IF(OR($B293="",$C293=""),"",IFERROR(SUMPRODUCT(--(('5_ACOMPANHAMENTO'!$AD$3:$AD$4922=TRIM($C293&amp;""))*('5_ACOMPANHAMENTO'!$AC$3:$AC$4922&lt;&gt;"")*((((I293&lt;&gt;"")*ISNUMBER(SEARCH("|"&amp;I293&amp;"|",'5_ACOMPANHAMENTO'!$AC$3:$AC$4922)))+((J293&lt;&gt;"")*ISNUMBER(SEARCH("|"&amp;J293&amp;"|",'5_ACOMPANHAMENTO'!$AC$3:$AC$4922)))+((K293&lt;&gt;"")*ISNUMBER(SEARCH("|"&amp;K293&amp;"|",'5_ACOMPANHAMENTO'!$AC$3:$AC$4922)))+((L293&lt;&gt;"")*ISNUMBER(SEARCH("|"&amp;L293&amp;"|",'5_ACOMPANHAMENTO'!$AC$3:$AC$4922)))+((M293&lt;&gt;"")*ISNUMBER(SEARCH("|"&amp;M293&amp;"|",'5_ACOMPANHAMENTO'!$AC$3:$AC$4922)))+((N293&lt;&gt;"")*ISNUMBER(SEARCH("|"&amp;N293&amp;"|",'5_ACOMPANHAMENTO'!$AC$3:$AC$4922)))+((O293&lt;&gt;"")*ISNUMBER(SEARCH("|"&amp;O293&amp;"|",'5_ACOMPANHAMENTO'!$AC$3:$AC$4922)))+((P293&lt;&gt;"")*ISNUMBER(SEARCH("|"&amp;P293&amp;"|",'5_ACOMPANHAMENTO'!$AC$3:$AC$4922)))+((Q293&lt;&gt;"")*ISNUMBER(SEARCH("|"&amp;Q293&amp;"|",'5_ACOMPANHAMENTO'!$AC$3:$AC$4922)))+((R293&lt;&gt;"")*ISNUMBER(SEARCH("|"&amp;R293&amp;"|",'5_ACOMPANHAMENTO'!$AC$3:$AC$4922)))+((S293&lt;&gt;"")*ISNUMBER(SEARCH("|"&amp;S293&amp;"|",'5_ACOMPANHAMENTO'!$AC$3:$AC$4922)))+((T293&lt;&gt;"")*ISNUMBER(SEARCH("|"&amp;T293&amp;"|",'5_ACOMPANHAMENTO'!$AC$3:$AC$4922)))+((U293&lt;&gt;"")*ISNUMBER(SEARCH("|"&amp;U293&amp;"|",'5_ACOMPANHAMENTO'!$AC$3:$AC$4922)))+((V293&lt;&gt;"")*ISNUMBER(SEARCH("|"&amp;V293&amp;"|",'5_ACOMPANHAMENTO'!$AC$3:$AC$4922)))+((W293&lt;&gt;"")*ISNUMBER(SEARCH("|"&amp;W293&amp;"|",'5_ACOMPANHAMENTO'!$AC$3:$AC$4922)))+((X293&lt;&gt;"")*ISNUMBER(SEARCH("|"&amp;X293&amp;"|",'5_ACOMPANHAMENTO'!$AC$3:$AC$4922)))+((Y293&lt;&gt;"")*ISNUMBER(SEARCH("|"&amp;Y293&amp;"|",'5_ACOMPANHAMENTO'!$AC$3:$AC$4922)))+((Z293&lt;&gt;"")*ISNUMBER(SEARCH("|"&amp;Z293&amp;"|",'5_ACOMPANHAMENTO'!$AC$3:$AC$4922)))+((AA293&lt;&gt;"")*ISNUMBER(SEARCH("|"&amp;AA293&amp;"|",'5_ACOMPANHAMENTO'!$AC$3:$AC$4922)))+((AB293&lt;&gt;"")*ISNUMBER(SEARCH("|"&amp;AB293&amp;"|",'5_ACOMPANHAMENTO'!$AC$3:$AC$4922))))&gt;0)),'5_ACOMPANHAMENTO'!$O$3:$O$4922),0))</f>
        <v/>
      </c>
      <c r="G293" s="7">
        <f>IF(OR($B293="",$C293=""),"",D293-F293)</f>
        <v/>
      </c>
      <c r="H293">
        <f>IF(OR($B293="",$C293=""),"",TRIM($B293&amp;"")&amp;"|"&amp;TRIM($C293&amp;""))</f>
        <v/>
      </c>
      <c r="I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",99)),1,99)))</f>
        <v/>
      </c>
      <c r="J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",99)),100,99)))</f>
        <v/>
      </c>
      <c r="K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",99)),199,99)))</f>
        <v/>
      </c>
      <c r="L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",99)),298,99)))</f>
        <v/>
      </c>
      <c r="M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",99)),397,99)))</f>
        <v/>
      </c>
      <c r="N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",99)),496,99)))</f>
        <v/>
      </c>
      <c r="O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",99)),595,99)))</f>
        <v/>
      </c>
      <c r="P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",99)),694,99)))</f>
        <v/>
      </c>
      <c r="Q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",99)),793,99)))</f>
        <v/>
      </c>
      <c r="R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",99)),892,99)))</f>
        <v/>
      </c>
      <c r="S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",99)),991,99)))</f>
        <v/>
      </c>
      <c r="T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",99)),1090,99)))</f>
        <v/>
      </c>
      <c r="U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",99)),1189,99)))</f>
        <v/>
      </c>
      <c r="V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",99)),1288,99)))</f>
        <v/>
      </c>
      <c r="W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",99)),1387,99)))</f>
        <v/>
      </c>
      <c r="X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",99)),1486,99)))</f>
        <v/>
      </c>
      <c r="Y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",99)),1585,99)))</f>
        <v/>
      </c>
      <c r="Z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",99)),1684,99)))</f>
        <v/>
      </c>
      <c r="AA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",99)),1783,99)))</f>
        <v/>
      </c>
      <c r="AB293" s="1">
        <f>IF($B293="","",TRIM(MID(SUBSTITUTE(TRIM(SUBSTITUTE(SUBSTITUTE(SUBSTITUTE(SUBSTITUTE(SUBSTITUTE(SUBSTITUTE(SUBSTITUTE(SUBSTITUTE(SUBSTITUTE(SUBSTITUTE(SUBSTITUTE(SUBSTITUTE(SUBSTITUTE(SUBSTITUTE(TRIM($B293&amp;""),CHAR(10),"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",REPT(" ",99)),1882,99)))</f>
        <v/>
      </c>
    </row>
    <row r="294" hidden="1" ht="14.25" customHeight="1">
      <c r="A294" s="4">
        <f>IF(OR($B294="",$C294=""),"",IFERROR(INDEX('5_ACOMPANHAMENTO'!$A$3:$A$4922,MATCH(1,INDEX(('5_ACOMPANHAMENTO'!$AD$3:$AD$4922=TRIM($C294&amp;""))*('5_ACOMPANHAMENTO'!$AC$3:$AC$4922&lt;&gt;"")*((((I294&lt;&gt;"")*ISNUMBER(SEARCH("|"&amp;I294&amp;"|",'5_ACOMPANHAMENTO'!$AC$3:$AC$4922)))+((J294&lt;&gt;"")*ISNUMBER(SEARCH("|"&amp;J294&amp;"|",'5_ACOMPANHAMENTO'!$AC$3:$AC$4922)))+((K294&lt;&gt;"")*ISNUMBER(SEARCH("|"&amp;K294&amp;"|",'5_ACOMPANHAMENTO'!$AC$3:$AC$4922)))+((L294&lt;&gt;"")*ISNUMBER(SEARCH("|"&amp;L294&amp;"|",'5_ACOMPANHAMENTO'!$AC$3:$AC$4922)))+((M294&lt;&gt;"")*ISNUMBER(SEARCH("|"&amp;M294&amp;"|",'5_ACOMPANHAMENTO'!$AC$3:$AC$4922)))+((N294&lt;&gt;"")*ISNUMBER(SEARCH("|"&amp;N294&amp;"|",'5_ACOMPANHAMENTO'!$AC$3:$AC$4922)))+((O294&lt;&gt;"")*ISNUMBER(SEARCH("|"&amp;O294&amp;"|",'5_ACOMPANHAMENTO'!$AC$3:$AC$4922)))+((P294&lt;&gt;"")*ISNUMBER(SEARCH("|"&amp;P294&amp;"|",'5_ACOMPANHAMENTO'!$AC$3:$AC$4922)))+((Q294&lt;&gt;"")*ISNUMBER(SEARCH("|"&amp;Q294&amp;"|",'5_ACOMPANHAMENTO'!$AC$3:$AC$4922)))+((R294&lt;&gt;"")*ISNUMBER(SEARCH("|"&amp;R294&amp;"|",'5_ACOMPANHAMENTO'!$AC$3:$AC$4922)))+((S294&lt;&gt;"")*ISNUMBER(SEARCH("|"&amp;S294&amp;"|",'5_ACOMPANHAMENTO'!$AC$3:$AC$4922)))+((T294&lt;&gt;"")*ISNUMBER(SEARCH("|"&amp;T294&amp;"|",'5_ACOMPANHAMENTO'!$AC$3:$AC$4922)))+((U294&lt;&gt;"")*ISNUMBER(SEARCH("|"&amp;U294&amp;"|",'5_ACOMPANHAMENTO'!$AC$3:$AC$4922)))+((V294&lt;&gt;"")*ISNUMBER(SEARCH("|"&amp;V294&amp;"|",'5_ACOMPANHAMENTO'!$AC$3:$AC$4922)))+((W294&lt;&gt;"")*ISNUMBER(SEARCH("|"&amp;W294&amp;"|",'5_ACOMPANHAMENTO'!$AC$3:$AC$4922)))+((X294&lt;&gt;"")*ISNUMBER(SEARCH("|"&amp;X294&amp;"|",'5_ACOMPANHAMENTO'!$AC$3:$AC$4922)))+((Y294&lt;&gt;"")*ISNUMBER(SEARCH("|"&amp;Y294&amp;"|",'5_ACOMPANHAMENTO'!$AC$3:$AC$4922)))+((Z294&lt;&gt;"")*ISNUMBER(SEARCH("|"&amp;Z294&amp;"|",'5_ACOMPANHAMENTO'!$AC$3:$AC$4922)))+((AA294&lt;&gt;"")*ISNUMBER(SEARCH("|"&amp;AA294&amp;"|",'5_ACOMPANHAMENTO'!$AC$3:$AC$4922)))+((AB294&lt;&gt;"")*ISNUMBER(SEARCH("|"&amp;AB294&amp;"|",'5_ACOMPANHAMENTO'!$AC$3:$AC$4922))))&gt;0),0),0)),""))</f>
        <v/>
      </c>
      <c r="B294" s="14" t="inlineStr">
        <is>
          <t>10200,10202,10205</t>
        </is>
      </c>
      <c r="C294" s="14" t="inlineStr">
        <is>
          <t>58 FABRICAÇÃO EMBALAGEM</t>
        </is>
      </c>
      <c r="D294" s="4">
        <f>IF(OR($B294="",$C294=""),"",IFERROR(SUMPRODUCT(--(('5_ACOMPANHAMENTO'!$AD$3:$AD$4922=TRIM($C294&amp;""))*('5_ACOMPANHAMENTO'!$AC$3:$AC$4922&lt;&gt;"")*((((I294&lt;&gt;"")*ISNUMBER(SEARCH("|"&amp;I294&amp;"|",'5_ACOMPANHAMENTO'!$AC$3:$AC$4922)))+((J294&lt;&gt;"")*ISNUMBER(SEARCH("|"&amp;J294&amp;"|",'5_ACOMPANHAMENTO'!$AC$3:$AC$4922)))+((K294&lt;&gt;"")*ISNUMBER(SEARCH("|"&amp;K294&amp;"|",'5_ACOMPANHAMENTO'!$AC$3:$AC$4922)))+((L294&lt;&gt;"")*ISNUMBER(SEARCH("|"&amp;L294&amp;"|",'5_ACOMPANHAMENTO'!$AC$3:$AC$4922)))+((M294&lt;&gt;"")*ISNUMBER(SEARCH("|"&amp;M294&amp;"|",'5_ACOMPANHAMENTO'!$AC$3:$AC$4922)))+((N294&lt;&gt;"")*ISNUMBER(SEARCH("|"&amp;N294&amp;"|",'5_ACOMPANHAMENTO'!$AC$3:$AC$4922)))+((O294&lt;&gt;"")*ISNUMBER(SEARCH("|"&amp;O294&amp;"|",'5_ACOMPANHAMENTO'!$AC$3:$AC$4922)))+((P294&lt;&gt;"")*ISNUMBER(SEARCH("|"&amp;P294&amp;"|",'5_ACOMPANHAMENTO'!$AC$3:$AC$4922)))+((Q294&lt;&gt;"")*ISNUMBER(SEARCH("|"&amp;Q294&amp;"|",'5_ACOMPANHAMENTO'!$AC$3:$AC$4922)))+((R294&lt;&gt;"")*ISNUMBER(SEARCH("|"&amp;R294&amp;"|",'5_ACOMPANHAMENTO'!$AC$3:$AC$4922)))+((S294&lt;&gt;"")*ISNUMBER(SEARCH("|"&amp;S294&amp;"|",'5_ACOMPANHAMENTO'!$AC$3:$AC$4922)))+((T294&lt;&gt;"")*ISNUMBER(SEARCH("|"&amp;T294&amp;"|",'5_ACOMPANHAMENTO'!$AC$3:$AC$4922)))+((U294&lt;&gt;"")*ISNUMBER(SEARCH("|"&amp;U294&amp;"|",'5_ACOMPANHAMENTO'!$AC$3:$AC$4922)))+((V294&lt;&gt;"")*ISNUMBER(SEARCH("|"&amp;V294&amp;"|",'5_ACOMPANHAMENTO'!$AC$3:$AC$4922)))+((W294&lt;&gt;"")*ISNUMBER(SEARCH("|"&amp;W294&amp;"|",'5_ACOMPANHAMENTO'!$AC$3:$AC$4922)))+((X294&lt;&gt;"")*ISNUMBER(SEARCH("|"&amp;X294&amp;"|",'5_ACOMPANHAMENTO'!$AC$3:$AC$4922)))+((Y294&lt;&gt;"")*ISNUMBER(SEARCH("|"&amp;Y294&amp;"|",'5_ACOMPANHAMENTO'!$AC$3:$AC$4922)))+((Z294&lt;&gt;"")*ISNUMBER(SEARCH("|"&amp;Z294&amp;"|",'5_ACOMPANHAMENTO'!$AC$3:$AC$4922)))+((AA294&lt;&gt;"")*ISNUMBER(SEARCH("|"&amp;AA294&amp;"|",'5_ACOMPANHAMENTO'!$AC$3:$AC$4922)))+((AB294&lt;&gt;"")*ISNUMBER(SEARCH("|"&amp;AB294&amp;"|",'5_ACOMPANHAMENTO'!$AC$3:$AC$4922))))&gt;0)),'5_ACOMPANHAMENTO'!$J$3:$J$4922),0))</f>
        <v/>
      </c>
      <c r="E294" s="4">
        <f>IF(G294=0,"FINALIZADO",IF(TODAY()&gt;A294,"ATRASADO "&amp;TODAY()-A294&amp;" DIAS","ADIANTADO "&amp;A294-TODAY()&amp;" DIAS"))</f>
        <v/>
      </c>
      <c r="F294" s="7">
        <f>IF(OR($B294="",$C294=""),"",IFERROR(SUMPRODUCT(--(('5_ACOMPANHAMENTO'!$AD$3:$AD$4922=TRIM($C294&amp;""))*('5_ACOMPANHAMENTO'!$AC$3:$AC$4922&lt;&gt;"")*((((I294&lt;&gt;"")*ISNUMBER(SEARCH("|"&amp;I294&amp;"|",'5_ACOMPANHAMENTO'!$AC$3:$AC$4922)))+((J294&lt;&gt;"")*ISNUMBER(SEARCH("|"&amp;J294&amp;"|",'5_ACOMPANHAMENTO'!$AC$3:$AC$4922)))+((K294&lt;&gt;"")*ISNUMBER(SEARCH("|"&amp;K294&amp;"|",'5_ACOMPANHAMENTO'!$AC$3:$AC$4922)))+((L294&lt;&gt;"")*ISNUMBER(SEARCH("|"&amp;L294&amp;"|",'5_ACOMPANHAMENTO'!$AC$3:$AC$4922)))+((M294&lt;&gt;"")*ISNUMBER(SEARCH("|"&amp;M294&amp;"|",'5_ACOMPANHAMENTO'!$AC$3:$AC$4922)))+((N294&lt;&gt;"")*ISNUMBER(SEARCH("|"&amp;N294&amp;"|",'5_ACOMPANHAMENTO'!$AC$3:$AC$4922)))+((O294&lt;&gt;"")*ISNUMBER(SEARCH("|"&amp;O294&amp;"|",'5_ACOMPANHAMENTO'!$AC$3:$AC$4922)))+((P294&lt;&gt;"")*ISNUMBER(SEARCH("|"&amp;P294&amp;"|",'5_ACOMPANHAMENTO'!$AC$3:$AC$4922)))+((Q294&lt;&gt;"")*ISNUMBER(SEARCH("|"&amp;Q294&amp;"|",'5_ACOMPANHAMENTO'!$AC$3:$AC$4922)))+((R294&lt;&gt;"")*ISNUMBER(SEARCH("|"&amp;R294&amp;"|",'5_ACOMPANHAMENTO'!$AC$3:$AC$4922)))+((S294&lt;&gt;"")*ISNUMBER(SEARCH("|"&amp;S294&amp;"|",'5_ACOMPANHAMENTO'!$AC$3:$AC$4922)))+((T294&lt;&gt;"")*ISNUMBER(SEARCH("|"&amp;T294&amp;"|",'5_ACOMPANHAMENTO'!$AC$3:$AC$4922)))+((U294&lt;&gt;"")*ISNUMBER(SEARCH("|"&amp;U294&amp;"|",'5_ACOMPANHAMENTO'!$AC$3:$AC$4922)))+((V294&lt;&gt;"")*ISNUMBER(SEARCH("|"&amp;V294&amp;"|",'5_ACOMPANHAMENTO'!$AC$3:$AC$4922)))+((W294&lt;&gt;"")*ISNUMBER(SEARCH("|"&amp;W294&amp;"|",'5_ACOMPANHAMENTO'!$AC$3:$AC$4922)))+((X294&lt;&gt;"")*ISNUMBER(SEARCH("|"&amp;X294&amp;"|",'5_ACOMPANHAMENTO'!$AC$3:$AC$4922)))+((Y294&lt;&gt;"")*ISNUMBER(SEARCH("|"&amp;Y294&amp;"|",'5_ACOMPANHAMENTO'!$AC$3:$AC$4922)))+((Z294&lt;&gt;"")*ISNUMBER(SEARCH("|"&amp;Z294&amp;"|",'5_ACOMPANHAMENTO'!$AC$3:$AC$4922)))+((AA294&lt;&gt;"")*ISNUMBER(SEARCH("|"&amp;AA294&amp;"|",'5_ACOMPANHAMENTO'!$AC$3:$AC$4922)))+((AB294&lt;&gt;"")*ISNUMBER(SEARCH("|"&amp;AB294&amp;"|",'5_ACOMPANHAMENTO'!$AC$3:$AC$4922))))&gt;0)),'5_ACOMPANHAMENTO'!$O$3:$O$4922),0))</f>
        <v/>
      </c>
      <c r="G294" s="7">
        <f>IF(OR($B294="",$C294=""),"",D294-F294)</f>
        <v/>
      </c>
      <c r="H294">
        <f>IF(OR($B294="",$C294=""),"",TRIM($B294&amp;"")&amp;"|"&amp;TRIM($C294&amp;""))</f>
        <v/>
      </c>
      <c r="I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",99)),1,99)))</f>
        <v/>
      </c>
      <c r="J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",99)),100,99)))</f>
        <v/>
      </c>
      <c r="K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",99)),199,99)))</f>
        <v/>
      </c>
      <c r="L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",99)),298,99)))</f>
        <v/>
      </c>
      <c r="M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",99)),397,99)))</f>
        <v/>
      </c>
      <c r="N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",99)),496,99)))</f>
        <v/>
      </c>
      <c r="O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",99)),595,99)))</f>
        <v/>
      </c>
      <c r="P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",99)),694,99)))</f>
        <v/>
      </c>
      <c r="Q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",99)),793,99)))</f>
        <v/>
      </c>
      <c r="R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",99)),892,99)))</f>
        <v/>
      </c>
      <c r="S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",99)),991,99)))</f>
        <v/>
      </c>
      <c r="T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",99)),1090,99)))</f>
        <v/>
      </c>
      <c r="U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",99)),1189,99)))</f>
        <v/>
      </c>
      <c r="V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",99)),1288,99)))</f>
        <v/>
      </c>
      <c r="W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",99)),1387,99)))</f>
        <v/>
      </c>
      <c r="X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",99)),1486,99)))</f>
        <v/>
      </c>
      <c r="Y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",99)),1585,99)))</f>
        <v/>
      </c>
      <c r="Z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",99)),1684,99)))</f>
        <v/>
      </c>
      <c r="AA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",99)),1783,99)))</f>
        <v/>
      </c>
      <c r="AB294" s="1">
        <f>IF($B294="","",TRIM(MID(SUBSTITUTE(TRIM(SUBSTITUTE(SUBSTITUTE(SUBSTITUTE(SUBSTITUTE(SUBSTITUTE(SUBSTITUTE(SUBSTITUTE(SUBSTITUTE(SUBSTITUTE(SUBSTITUTE(SUBSTITUTE(SUBSTITUTE(SUBSTITUTE(SUBSTITUTE(TRIM($B294&amp;""),CHAR(10),"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",REPT(" ",99)),1882,99)))</f>
        <v/>
      </c>
    </row>
    <row r="295" hidden="1" ht="14.25" customHeight="1">
      <c r="A295" s="4">
        <f>IF(OR($B295="",$C295=""),"",IFERROR(INDEX('5_ACOMPANHAMENTO'!$A$3:$A$4922,MATCH(1,INDEX(('5_ACOMPANHAMENTO'!$AD$3:$AD$4922=TRIM($C295&amp;""))*('5_ACOMPANHAMENTO'!$AC$3:$AC$4922&lt;&gt;"")*((((I295&lt;&gt;"")*ISNUMBER(SEARCH("|"&amp;I295&amp;"|",'5_ACOMPANHAMENTO'!$AC$3:$AC$4922)))+((J295&lt;&gt;"")*ISNUMBER(SEARCH("|"&amp;J295&amp;"|",'5_ACOMPANHAMENTO'!$AC$3:$AC$4922)))+((K295&lt;&gt;"")*ISNUMBER(SEARCH("|"&amp;K295&amp;"|",'5_ACOMPANHAMENTO'!$AC$3:$AC$4922)))+((L295&lt;&gt;"")*ISNUMBER(SEARCH("|"&amp;L295&amp;"|",'5_ACOMPANHAMENTO'!$AC$3:$AC$4922)))+((M295&lt;&gt;"")*ISNUMBER(SEARCH("|"&amp;M295&amp;"|",'5_ACOMPANHAMENTO'!$AC$3:$AC$4922)))+((N295&lt;&gt;"")*ISNUMBER(SEARCH("|"&amp;N295&amp;"|",'5_ACOMPANHAMENTO'!$AC$3:$AC$4922)))+((O295&lt;&gt;"")*ISNUMBER(SEARCH("|"&amp;O295&amp;"|",'5_ACOMPANHAMENTO'!$AC$3:$AC$4922)))+((P295&lt;&gt;"")*ISNUMBER(SEARCH("|"&amp;P295&amp;"|",'5_ACOMPANHAMENTO'!$AC$3:$AC$4922)))+((Q295&lt;&gt;"")*ISNUMBER(SEARCH("|"&amp;Q295&amp;"|",'5_ACOMPANHAMENTO'!$AC$3:$AC$4922)))+((R295&lt;&gt;"")*ISNUMBER(SEARCH("|"&amp;R295&amp;"|",'5_ACOMPANHAMENTO'!$AC$3:$AC$4922)))+((S295&lt;&gt;"")*ISNUMBER(SEARCH("|"&amp;S295&amp;"|",'5_ACOMPANHAMENTO'!$AC$3:$AC$4922)))+((T295&lt;&gt;"")*ISNUMBER(SEARCH("|"&amp;T295&amp;"|",'5_ACOMPANHAMENTO'!$AC$3:$AC$4922)))+((U295&lt;&gt;"")*ISNUMBER(SEARCH("|"&amp;U295&amp;"|",'5_ACOMPANHAMENTO'!$AC$3:$AC$4922)))+((V295&lt;&gt;"")*ISNUMBER(SEARCH("|"&amp;V295&amp;"|",'5_ACOMPANHAMENTO'!$AC$3:$AC$4922)))+((W295&lt;&gt;"")*ISNUMBER(SEARCH("|"&amp;W295&amp;"|",'5_ACOMPANHAMENTO'!$AC$3:$AC$4922)))+((X295&lt;&gt;"")*ISNUMBER(SEARCH("|"&amp;X295&amp;"|",'5_ACOMPANHAMENTO'!$AC$3:$AC$4922)))+((Y295&lt;&gt;"")*ISNUMBER(SEARCH("|"&amp;Y295&amp;"|",'5_ACOMPANHAMENTO'!$AC$3:$AC$4922)))+((Z295&lt;&gt;"")*ISNUMBER(SEARCH("|"&amp;Z295&amp;"|",'5_ACOMPANHAMENTO'!$AC$3:$AC$4922)))+((AA295&lt;&gt;"")*ISNUMBER(SEARCH("|"&amp;AA295&amp;"|",'5_ACOMPANHAMENTO'!$AC$3:$AC$4922)))+((AB295&lt;&gt;"")*ISNUMBER(SEARCH("|"&amp;AB295&amp;"|",'5_ACOMPANHAMENTO'!$AC$3:$AC$4922))))&gt;0),0),0)),""))</f>
        <v/>
      </c>
      <c r="B295" s="14" t="inlineStr">
        <is>
          <t>10200,10202,10205</t>
        </is>
      </c>
      <c r="C295" s="14" t="inlineStr">
        <is>
          <t>58 FABRICAÇÃO EMBALAGEM</t>
        </is>
      </c>
      <c r="D295" s="4">
        <f>IF(OR($B295="",$C295=""),"",IFERROR(SUMPRODUCT(--(('5_ACOMPANHAMENTO'!$AD$3:$AD$4922=TRIM($C295&amp;""))*('5_ACOMPANHAMENTO'!$AC$3:$AC$4922&lt;&gt;"")*((((I295&lt;&gt;"")*ISNUMBER(SEARCH("|"&amp;I295&amp;"|",'5_ACOMPANHAMENTO'!$AC$3:$AC$4922)))+((J295&lt;&gt;"")*ISNUMBER(SEARCH("|"&amp;J295&amp;"|",'5_ACOMPANHAMENTO'!$AC$3:$AC$4922)))+((K295&lt;&gt;"")*ISNUMBER(SEARCH("|"&amp;K295&amp;"|",'5_ACOMPANHAMENTO'!$AC$3:$AC$4922)))+((L295&lt;&gt;"")*ISNUMBER(SEARCH("|"&amp;L295&amp;"|",'5_ACOMPANHAMENTO'!$AC$3:$AC$4922)))+((M295&lt;&gt;"")*ISNUMBER(SEARCH("|"&amp;M295&amp;"|",'5_ACOMPANHAMENTO'!$AC$3:$AC$4922)))+((N295&lt;&gt;"")*ISNUMBER(SEARCH("|"&amp;N295&amp;"|",'5_ACOMPANHAMENTO'!$AC$3:$AC$4922)))+((O295&lt;&gt;"")*ISNUMBER(SEARCH("|"&amp;O295&amp;"|",'5_ACOMPANHAMENTO'!$AC$3:$AC$4922)))+((P295&lt;&gt;"")*ISNUMBER(SEARCH("|"&amp;P295&amp;"|",'5_ACOMPANHAMENTO'!$AC$3:$AC$4922)))+((Q295&lt;&gt;"")*ISNUMBER(SEARCH("|"&amp;Q295&amp;"|",'5_ACOMPANHAMENTO'!$AC$3:$AC$4922)))+((R295&lt;&gt;"")*ISNUMBER(SEARCH("|"&amp;R295&amp;"|",'5_ACOMPANHAMENTO'!$AC$3:$AC$4922)))+((S295&lt;&gt;"")*ISNUMBER(SEARCH("|"&amp;S295&amp;"|",'5_ACOMPANHAMENTO'!$AC$3:$AC$4922)))+((T295&lt;&gt;"")*ISNUMBER(SEARCH("|"&amp;T295&amp;"|",'5_ACOMPANHAMENTO'!$AC$3:$AC$4922)))+((U295&lt;&gt;"")*ISNUMBER(SEARCH("|"&amp;U295&amp;"|",'5_ACOMPANHAMENTO'!$AC$3:$AC$4922)))+((V295&lt;&gt;"")*ISNUMBER(SEARCH("|"&amp;V295&amp;"|",'5_ACOMPANHAMENTO'!$AC$3:$AC$4922)))+((W295&lt;&gt;"")*ISNUMBER(SEARCH("|"&amp;W295&amp;"|",'5_ACOMPANHAMENTO'!$AC$3:$AC$4922)))+((X295&lt;&gt;"")*ISNUMBER(SEARCH("|"&amp;X295&amp;"|",'5_ACOMPANHAMENTO'!$AC$3:$AC$4922)))+((Y295&lt;&gt;"")*ISNUMBER(SEARCH("|"&amp;Y295&amp;"|",'5_ACOMPANHAMENTO'!$AC$3:$AC$4922)))+((Z295&lt;&gt;"")*ISNUMBER(SEARCH("|"&amp;Z295&amp;"|",'5_ACOMPANHAMENTO'!$AC$3:$AC$4922)))+((AA295&lt;&gt;"")*ISNUMBER(SEARCH("|"&amp;AA295&amp;"|",'5_ACOMPANHAMENTO'!$AC$3:$AC$4922)))+((AB295&lt;&gt;"")*ISNUMBER(SEARCH("|"&amp;AB295&amp;"|",'5_ACOMPANHAMENTO'!$AC$3:$AC$4922))))&gt;0)),'5_ACOMPANHAMENTO'!$J$3:$J$4922),0))</f>
        <v/>
      </c>
      <c r="E295" s="4">
        <f>IF(G295=0,"FINALIZADO",IF(TODAY()&gt;A295,"ATRASADO "&amp;TODAY()-A295&amp;" DIAS","ADIANTADO "&amp;A295-TODAY()&amp;" DIAS"))</f>
        <v/>
      </c>
      <c r="F295" s="7">
        <f>IF(OR($B295="",$C295=""),"",IFERROR(SUMPRODUCT(--(('5_ACOMPANHAMENTO'!$AD$3:$AD$4922=TRIM($C295&amp;""))*('5_ACOMPANHAMENTO'!$AC$3:$AC$4922&lt;&gt;"")*((((I295&lt;&gt;"")*ISNUMBER(SEARCH("|"&amp;I295&amp;"|",'5_ACOMPANHAMENTO'!$AC$3:$AC$4922)))+((J295&lt;&gt;"")*ISNUMBER(SEARCH("|"&amp;J295&amp;"|",'5_ACOMPANHAMENTO'!$AC$3:$AC$4922)))+((K295&lt;&gt;"")*ISNUMBER(SEARCH("|"&amp;K295&amp;"|",'5_ACOMPANHAMENTO'!$AC$3:$AC$4922)))+((L295&lt;&gt;"")*ISNUMBER(SEARCH("|"&amp;L295&amp;"|",'5_ACOMPANHAMENTO'!$AC$3:$AC$4922)))+((M295&lt;&gt;"")*ISNUMBER(SEARCH("|"&amp;M295&amp;"|",'5_ACOMPANHAMENTO'!$AC$3:$AC$4922)))+((N295&lt;&gt;"")*ISNUMBER(SEARCH("|"&amp;N295&amp;"|",'5_ACOMPANHAMENTO'!$AC$3:$AC$4922)))+((O295&lt;&gt;"")*ISNUMBER(SEARCH("|"&amp;O295&amp;"|",'5_ACOMPANHAMENTO'!$AC$3:$AC$4922)))+((P295&lt;&gt;"")*ISNUMBER(SEARCH("|"&amp;P295&amp;"|",'5_ACOMPANHAMENTO'!$AC$3:$AC$4922)))+((Q295&lt;&gt;"")*ISNUMBER(SEARCH("|"&amp;Q295&amp;"|",'5_ACOMPANHAMENTO'!$AC$3:$AC$4922)))+((R295&lt;&gt;"")*ISNUMBER(SEARCH("|"&amp;R295&amp;"|",'5_ACOMPANHAMENTO'!$AC$3:$AC$4922)))+((S295&lt;&gt;"")*ISNUMBER(SEARCH("|"&amp;S295&amp;"|",'5_ACOMPANHAMENTO'!$AC$3:$AC$4922)))+((T295&lt;&gt;"")*ISNUMBER(SEARCH("|"&amp;T295&amp;"|",'5_ACOMPANHAMENTO'!$AC$3:$AC$4922)))+((U295&lt;&gt;"")*ISNUMBER(SEARCH("|"&amp;U295&amp;"|",'5_ACOMPANHAMENTO'!$AC$3:$AC$4922)))+((V295&lt;&gt;"")*ISNUMBER(SEARCH("|"&amp;V295&amp;"|",'5_ACOMPANHAMENTO'!$AC$3:$AC$4922)))+((W295&lt;&gt;"")*ISNUMBER(SEARCH("|"&amp;W295&amp;"|",'5_ACOMPANHAMENTO'!$AC$3:$AC$4922)))+((X295&lt;&gt;"")*ISNUMBER(SEARCH("|"&amp;X295&amp;"|",'5_ACOMPANHAMENTO'!$AC$3:$AC$4922)))+((Y295&lt;&gt;"")*ISNUMBER(SEARCH("|"&amp;Y295&amp;"|",'5_ACOMPANHAMENTO'!$AC$3:$AC$4922)))+((Z295&lt;&gt;"")*ISNUMBER(SEARCH("|"&amp;Z295&amp;"|",'5_ACOMPANHAMENTO'!$AC$3:$AC$4922)))+((AA295&lt;&gt;"")*ISNUMBER(SEARCH("|"&amp;AA295&amp;"|",'5_ACOMPANHAMENTO'!$AC$3:$AC$4922)))+((AB295&lt;&gt;"")*ISNUMBER(SEARCH("|"&amp;AB295&amp;"|",'5_ACOMPANHAMENTO'!$AC$3:$AC$4922))))&gt;0)),'5_ACOMPANHAMENTO'!$O$3:$O$4922),0))</f>
        <v/>
      </c>
      <c r="G295" s="7">
        <f>IF(OR($B295="",$C295=""),"",D295-F295)</f>
        <v/>
      </c>
      <c r="H295">
        <f>IF(OR($B295="",$C295=""),"",TRIM($B295&amp;"")&amp;"|"&amp;TRIM($C295&amp;""))</f>
        <v/>
      </c>
      <c r="I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",99)),1,99)))</f>
        <v/>
      </c>
      <c r="J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",99)),100,99)))</f>
        <v/>
      </c>
      <c r="K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",99)),199,99)))</f>
        <v/>
      </c>
      <c r="L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",99)),298,99)))</f>
        <v/>
      </c>
      <c r="M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",99)),397,99)))</f>
        <v/>
      </c>
      <c r="N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",99)),496,99)))</f>
        <v/>
      </c>
      <c r="O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",99)),595,99)))</f>
        <v/>
      </c>
      <c r="P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",99)),694,99)))</f>
        <v/>
      </c>
      <c r="Q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",99)),793,99)))</f>
        <v/>
      </c>
      <c r="R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",99)),892,99)))</f>
        <v/>
      </c>
      <c r="S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",99)),991,99)))</f>
        <v/>
      </c>
      <c r="T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",99)),1090,99)))</f>
        <v/>
      </c>
      <c r="U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",99)),1189,99)))</f>
        <v/>
      </c>
      <c r="V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",99)),1288,99)))</f>
        <v/>
      </c>
      <c r="W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",99)),1387,99)))</f>
        <v/>
      </c>
      <c r="X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",99)),1486,99)))</f>
        <v/>
      </c>
      <c r="Y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",99)),1585,99)))</f>
        <v/>
      </c>
      <c r="Z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",99)),1684,99)))</f>
        <v/>
      </c>
      <c r="AA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",99)),1783,99)))</f>
        <v/>
      </c>
      <c r="AB295" s="1">
        <f>IF($B295="","",TRIM(MID(SUBSTITUTE(TRIM(SUBSTITUTE(SUBSTITUTE(SUBSTITUTE(SUBSTITUTE(SUBSTITUTE(SUBSTITUTE(SUBSTITUTE(SUBSTITUTE(SUBSTITUTE(SUBSTITUTE(SUBSTITUTE(SUBSTITUTE(SUBSTITUTE(SUBSTITUTE(TRIM($B295&amp;""),CHAR(10),"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",REPT(" ",99)),1882,99)))</f>
        <v/>
      </c>
    </row>
    <row r="296" hidden="1" ht="14.25" customHeight="1">
      <c r="A296" s="4">
        <f>IF(OR($B296="",$C296=""),"",IFERROR(INDEX('5_ACOMPANHAMENTO'!$A$3:$A$4922,MATCH(1,INDEX(('5_ACOMPANHAMENTO'!$AD$3:$AD$4922=TRIM($C296&amp;""))*('5_ACOMPANHAMENTO'!$AC$3:$AC$4922&lt;&gt;"")*((((I296&lt;&gt;"")*ISNUMBER(SEARCH("|"&amp;I296&amp;"|",'5_ACOMPANHAMENTO'!$AC$3:$AC$4922)))+((J296&lt;&gt;"")*ISNUMBER(SEARCH("|"&amp;J296&amp;"|",'5_ACOMPANHAMENTO'!$AC$3:$AC$4922)))+((K296&lt;&gt;"")*ISNUMBER(SEARCH("|"&amp;K296&amp;"|",'5_ACOMPANHAMENTO'!$AC$3:$AC$4922)))+((L296&lt;&gt;"")*ISNUMBER(SEARCH("|"&amp;L296&amp;"|",'5_ACOMPANHAMENTO'!$AC$3:$AC$4922)))+((M296&lt;&gt;"")*ISNUMBER(SEARCH("|"&amp;M296&amp;"|",'5_ACOMPANHAMENTO'!$AC$3:$AC$4922)))+((N296&lt;&gt;"")*ISNUMBER(SEARCH("|"&amp;N296&amp;"|",'5_ACOMPANHAMENTO'!$AC$3:$AC$4922)))+((O296&lt;&gt;"")*ISNUMBER(SEARCH("|"&amp;O296&amp;"|",'5_ACOMPANHAMENTO'!$AC$3:$AC$4922)))+((P296&lt;&gt;"")*ISNUMBER(SEARCH("|"&amp;P296&amp;"|",'5_ACOMPANHAMENTO'!$AC$3:$AC$4922)))+((Q296&lt;&gt;"")*ISNUMBER(SEARCH("|"&amp;Q296&amp;"|",'5_ACOMPANHAMENTO'!$AC$3:$AC$4922)))+((R296&lt;&gt;"")*ISNUMBER(SEARCH("|"&amp;R296&amp;"|",'5_ACOMPANHAMENTO'!$AC$3:$AC$4922)))+((S296&lt;&gt;"")*ISNUMBER(SEARCH("|"&amp;S296&amp;"|",'5_ACOMPANHAMENTO'!$AC$3:$AC$4922)))+((T296&lt;&gt;"")*ISNUMBER(SEARCH("|"&amp;T296&amp;"|",'5_ACOMPANHAMENTO'!$AC$3:$AC$4922)))+((U296&lt;&gt;"")*ISNUMBER(SEARCH("|"&amp;U296&amp;"|",'5_ACOMPANHAMENTO'!$AC$3:$AC$4922)))+((V296&lt;&gt;"")*ISNUMBER(SEARCH("|"&amp;V296&amp;"|",'5_ACOMPANHAMENTO'!$AC$3:$AC$4922)))+((W296&lt;&gt;"")*ISNUMBER(SEARCH("|"&amp;W296&amp;"|",'5_ACOMPANHAMENTO'!$AC$3:$AC$4922)))+((X296&lt;&gt;"")*ISNUMBER(SEARCH("|"&amp;X296&amp;"|",'5_ACOMPANHAMENTO'!$AC$3:$AC$4922)))+((Y296&lt;&gt;"")*ISNUMBER(SEARCH("|"&amp;Y296&amp;"|",'5_ACOMPANHAMENTO'!$AC$3:$AC$4922)))+((Z296&lt;&gt;"")*ISNUMBER(SEARCH("|"&amp;Z296&amp;"|",'5_ACOMPANHAMENTO'!$AC$3:$AC$4922)))+((AA296&lt;&gt;"")*ISNUMBER(SEARCH("|"&amp;AA296&amp;"|",'5_ACOMPANHAMENTO'!$AC$3:$AC$4922)))+((AB296&lt;&gt;"")*ISNUMBER(SEARCH("|"&amp;AB296&amp;"|",'5_ACOMPANHAMENTO'!$AC$3:$AC$4922))))&gt;0),0),0)),""))</f>
        <v/>
      </c>
      <c r="B296" s="14" t="inlineStr">
        <is>
          <t>10200,10202,10205</t>
        </is>
      </c>
      <c r="C296" s="14" t="inlineStr">
        <is>
          <t>58 FABRICAÇÃO EMBALAGEM</t>
        </is>
      </c>
      <c r="D296" s="4">
        <f>IF(OR($B296="",$C296=""),"",IFERROR(SUMPRODUCT(--(('5_ACOMPANHAMENTO'!$AD$3:$AD$4922=TRIM($C296&amp;""))*('5_ACOMPANHAMENTO'!$AC$3:$AC$4922&lt;&gt;"")*((((I296&lt;&gt;"")*ISNUMBER(SEARCH("|"&amp;I296&amp;"|",'5_ACOMPANHAMENTO'!$AC$3:$AC$4922)))+((J296&lt;&gt;"")*ISNUMBER(SEARCH("|"&amp;J296&amp;"|",'5_ACOMPANHAMENTO'!$AC$3:$AC$4922)))+((K296&lt;&gt;"")*ISNUMBER(SEARCH("|"&amp;K296&amp;"|",'5_ACOMPANHAMENTO'!$AC$3:$AC$4922)))+((L296&lt;&gt;"")*ISNUMBER(SEARCH("|"&amp;L296&amp;"|",'5_ACOMPANHAMENTO'!$AC$3:$AC$4922)))+((M296&lt;&gt;"")*ISNUMBER(SEARCH("|"&amp;M296&amp;"|",'5_ACOMPANHAMENTO'!$AC$3:$AC$4922)))+((N296&lt;&gt;"")*ISNUMBER(SEARCH("|"&amp;N296&amp;"|",'5_ACOMPANHAMENTO'!$AC$3:$AC$4922)))+((O296&lt;&gt;"")*ISNUMBER(SEARCH("|"&amp;O296&amp;"|",'5_ACOMPANHAMENTO'!$AC$3:$AC$4922)))+((P296&lt;&gt;"")*ISNUMBER(SEARCH("|"&amp;P296&amp;"|",'5_ACOMPANHAMENTO'!$AC$3:$AC$4922)))+((Q296&lt;&gt;"")*ISNUMBER(SEARCH("|"&amp;Q296&amp;"|",'5_ACOMPANHAMENTO'!$AC$3:$AC$4922)))+((R296&lt;&gt;"")*ISNUMBER(SEARCH("|"&amp;R296&amp;"|",'5_ACOMPANHAMENTO'!$AC$3:$AC$4922)))+((S296&lt;&gt;"")*ISNUMBER(SEARCH("|"&amp;S296&amp;"|",'5_ACOMPANHAMENTO'!$AC$3:$AC$4922)))+((T296&lt;&gt;"")*ISNUMBER(SEARCH("|"&amp;T296&amp;"|",'5_ACOMPANHAMENTO'!$AC$3:$AC$4922)))+((U296&lt;&gt;"")*ISNUMBER(SEARCH("|"&amp;U296&amp;"|",'5_ACOMPANHAMENTO'!$AC$3:$AC$4922)))+((V296&lt;&gt;"")*ISNUMBER(SEARCH("|"&amp;V296&amp;"|",'5_ACOMPANHAMENTO'!$AC$3:$AC$4922)))+((W296&lt;&gt;"")*ISNUMBER(SEARCH("|"&amp;W296&amp;"|",'5_ACOMPANHAMENTO'!$AC$3:$AC$4922)))+((X296&lt;&gt;"")*ISNUMBER(SEARCH("|"&amp;X296&amp;"|",'5_ACOMPANHAMENTO'!$AC$3:$AC$4922)))+((Y296&lt;&gt;"")*ISNUMBER(SEARCH("|"&amp;Y296&amp;"|",'5_ACOMPANHAMENTO'!$AC$3:$AC$4922)))+((Z296&lt;&gt;"")*ISNUMBER(SEARCH("|"&amp;Z296&amp;"|",'5_ACOMPANHAMENTO'!$AC$3:$AC$4922)))+((AA296&lt;&gt;"")*ISNUMBER(SEARCH("|"&amp;AA296&amp;"|",'5_ACOMPANHAMENTO'!$AC$3:$AC$4922)))+((AB296&lt;&gt;"")*ISNUMBER(SEARCH("|"&amp;AB296&amp;"|",'5_ACOMPANHAMENTO'!$AC$3:$AC$4922))))&gt;0)),'5_ACOMPANHAMENTO'!$J$3:$J$4922),0))</f>
        <v/>
      </c>
      <c r="E296" s="4">
        <f>IF(G296=0,"FINALIZADO",IF(TODAY()&gt;A296,"ATRASADO "&amp;TODAY()-A296&amp;" DIAS","ADIANTADO "&amp;A296-TODAY()&amp;" DIAS"))</f>
        <v/>
      </c>
      <c r="F296" s="7">
        <f>IF(OR($B296="",$C296=""),"",IFERROR(SUMPRODUCT(--(('5_ACOMPANHAMENTO'!$AD$3:$AD$4922=TRIM($C296&amp;""))*('5_ACOMPANHAMENTO'!$AC$3:$AC$4922&lt;&gt;"")*((((I296&lt;&gt;"")*ISNUMBER(SEARCH("|"&amp;I296&amp;"|",'5_ACOMPANHAMENTO'!$AC$3:$AC$4922)))+((J296&lt;&gt;"")*ISNUMBER(SEARCH("|"&amp;J296&amp;"|",'5_ACOMPANHAMENTO'!$AC$3:$AC$4922)))+((K296&lt;&gt;"")*ISNUMBER(SEARCH("|"&amp;K296&amp;"|",'5_ACOMPANHAMENTO'!$AC$3:$AC$4922)))+((L296&lt;&gt;"")*ISNUMBER(SEARCH("|"&amp;L296&amp;"|",'5_ACOMPANHAMENTO'!$AC$3:$AC$4922)))+((M296&lt;&gt;"")*ISNUMBER(SEARCH("|"&amp;M296&amp;"|",'5_ACOMPANHAMENTO'!$AC$3:$AC$4922)))+((N296&lt;&gt;"")*ISNUMBER(SEARCH("|"&amp;N296&amp;"|",'5_ACOMPANHAMENTO'!$AC$3:$AC$4922)))+((O296&lt;&gt;"")*ISNUMBER(SEARCH("|"&amp;O296&amp;"|",'5_ACOMPANHAMENTO'!$AC$3:$AC$4922)))+((P296&lt;&gt;"")*ISNUMBER(SEARCH("|"&amp;P296&amp;"|",'5_ACOMPANHAMENTO'!$AC$3:$AC$4922)))+((Q296&lt;&gt;"")*ISNUMBER(SEARCH("|"&amp;Q296&amp;"|",'5_ACOMPANHAMENTO'!$AC$3:$AC$4922)))+((R296&lt;&gt;"")*ISNUMBER(SEARCH("|"&amp;R296&amp;"|",'5_ACOMPANHAMENTO'!$AC$3:$AC$4922)))+((S296&lt;&gt;"")*ISNUMBER(SEARCH("|"&amp;S296&amp;"|",'5_ACOMPANHAMENTO'!$AC$3:$AC$4922)))+((T296&lt;&gt;"")*ISNUMBER(SEARCH("|"&amp;T296&amp;"|",'5_ACOMPANHAMENTO'!$AC$3:$AC$4922)))+((U296&lt;&gt;"")*ISNUMBER(SEARCH("|"&amp;U296&amp;"|",'5_ACOMPANHAMENTO'!$AC$3:$AC$4922)))+((V296&lt;&gt;"")*ISNUMBER(SEARCH("|"&amp;V296&amp;"|",'5_ACOMPANHAMENTO'!$AC$3:$AC$4922)))+((W296&lt;&gt;"")*ISNUMBER(SEARCH("|"&amp;W296&amp;"|",'5_ACOMPANHAMENTO'!$AC$3:$AC$4922)))+((X296&lt;&gt;"")*ISNUMBER(SEARCH("|"&amp;X296&amp;"|",'5_ACOMPANHAMENTO'!$AC$3:$AC$4922)))+((Y296&lt;&gt;"")*ISNUMBER(SEARCH("|"&amp;Y296&amp;"|",'5_ACOMPANHAMENTO'!$AC$3:$AC$4922)))+((Z296&lt;&gt;"")*ISNUMBER(SEARCH("|"&amp;Z296&amp;"|",'5_ACOMPANHAMENTO'!$AC$3:$AC$4922)))+((AA296&lt;&gt;"")*ISNUMBER(SEARCH("|"&amp;AA296&amp;"|",'5_ACOMPANHAMENTO'!$AC$3:$AC$4922)))+((AB296&lt;&gt;"")*ISNUMBER(SEARCH("|"&amp;AB296&amp;"|",'5_ACOMPANHAMENTO'!$AC$3:$AC$4922))))&gt;0)),'5_ACOMPANHAMENTO'!$O$3:$O$4922),0))</f>
        <v/>
      </c>
      <c r="G296" s="7">
        <f>IF(OR($B296="",$C296=""),"",D296-F296)</f>
        <v/>
      </c>
      <c r="H296">
        <f>IF(OR($B296="",$C296=""),"",TRIM($B296&amp;"")&amp;"|"&amp;TRIM($C296&amp;""))</f>
        <v/>
      </c>
      <c r="I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",99)),1,99)))</f>
        <v/>
      </c>
      <c r="J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",99)),100,99)))</f>
        <v/>
      </c>
      <c r="K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",99)),199,99)))</f>
        <v/>
      </c>
      <c r="L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",99)),298,99)))</f>
        <v/>
      </c>
      <c r="M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",99)),397,99)))</f>
        <v/>
      </c>
      <c r="N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",99)),496,99)))</f>
        <v/>
      </c>
      <c r="O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",99)),595,99)))</f>
        <v/>
      </c>
      <c r="P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",99)),694,99)))</f>
        <v/>
      </c>
      <c r="Q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",99)),793,99)))</f>
        <v/>
      </c>
      <c r="R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",99)),892,99)))</f>
        <v/>
      </c>
      <c r="S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",99)),991,99)))</f>
        <v/>
      </c>
      <c r="T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",99)),1090,99)))</f>
        <v/>
      </c>
      <c r="U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",99)),1189,99)))</f>
        <v/>
      </c>
      <c r="V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",99)),1288,99)))</f>
        <v/>
      </c>
      <c r="W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",99)),1387,99)))</f>
        <v/>
      </c>
      <c r="X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",99)),1486,99)))</f>
        <v/>
      </c>
      <c r="Y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",99)),1585,99)))</f>
        <v/>
      </c>
      <c r="Z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",99)),1684,99)))</f>
        <v/>
      </c>
      <c r="AA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",99)),1783,99)))</f>
        <v/>
      </c>
      <c r="AB296" s="1">
        <f>IF($B296="","",TRIM(MID(SUBSTITUTE(TRIM(SUBSTITUTE(SUBSTITUTE(SUBSTITUTE(SUBSTITUTE(SUBSTITUTE(SUBSTITUTE(SUBSTITUTE(SUBSTITUTE(SUBSTITUTE(SUBSTITUTE(SUBSTITUTE(SUBSTITUTE(SUBSTITUTE(SUBSTITUTE(TRIM($B296&amp;""),CHAR(10),"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",REPT(" ",99)),1882,99)))</f>
        <v/>
      </c>
    </row>
    <row r="297" hidden="1" ht="14.25" customHeight="1">
      <c r="A297" s="4">
        <f>IF(OR($B297="",$C297=""),"",IFERROR(INDEX('5_ACOMPANHAMENTO'!$A$3:$A$4922,MATCH(1,INDEX(('5_ACOMPANHAMENTO'!$AD$3:$AD$4922=TRIM($C297&amp;""))*('5_ACOMPANHAMENTO'!$AC$3:$AC$4922&lt;&gt;"")*((((I297&lt;&gt;"")*ISNUMBER(SEARCH("|"&amp;I297&amp;"|",'5_ACOMPANHAMENTO'!$AC$3:$AC$4922)))+((J297&lt;&gt;"")*ISNUMBER(SEARCH("|"&amp;J297&amp;"|",'5_ACOMPANHAMENTO'!$AC$3:$AC$4922)))+((K297&lt;&gt;"")*ISNUMBER(SEARCH("|"&amp;K297&amp;"|",'5_ACOMPANHAMENTO'!$AC$3:$AC$4922)))+((L297&lt;&gt;"")*ISNUMBER(SEARCH("|"&amp;L297&amp;"|",'5_ACOMPANHAMENTO'!$AC$3:$AC$4922)))+((M297&lt;&gt;"")*ISNUMBER(SEARCH("|"&amp;M297&amp;"|",'5_ACOMPANHAMENTO'!$AC$3:$AC$4922)))+((N297&lt;&gt;"")*ISNUMBER(SEARCH("|"&amp;N297&amp;"|",'5_ACOMPANHAMENTO'!$AC$3:$AC$4922)))+((O297&lt;&gt;"")*ISNUMBER(SEARCH("|"&amp;O297&amp;"|",'5_ACOMPANHAMENTO'!$AC$3:$AC$4922)))+((P297&lt;&gt;"")*ISNUMBER(SEARCH("|"&amp;P297&amp;"|",'5_ACOMPANHAMENTO'!$AC$3:$AC$4922)))+((Q297&lt;&gt;"")*ISNUMBER(SEARCH("|"&amp;Q297&amp;"|",'5_ACOMPANHAMENTO'!$AC$3:$AC$4922)))+((R297&lt;&gt;"")*ISNUMBER(SEARCH("|"&amp;R297&amp;"|",'5_ACOMPANHAMENTO'!$AC$3:$AC$4922)))+((S297&lt;&gt;"")*ISNUMBER(SEARCH("|"&amp;S297&amp;"|",'5_ACOMPANHAMENTO'!$AC$3:$AC$4922)))+((T297&lt;&gt;"")*ISNUMBER(SEARCH("|"&amp;T297&amp;"|",'5_ACOMPANHAMENTO'!$AC$3:$AC$4922)))+((U297&lt;&gt;"")*ISNUMBER(SEARCH("|"&amp;U297&amp;"|",'5_ACOMPANHAMENTO'!$AC$3:$AC$4922)))+((V297&lt;&gt;"")*ISNUMBER(SEARCH("|"&amp;V297&amp;"|",'5_ACOMPANHAMENTO'!$AC$3:$AC$4922)))+((W297&lt;&gt;"")*ISNUMBER(SEARCH("|"&amp;W297&amp;"|",'5_ACOMPANHAMENTO'!$AC$3:$AC$4922)))+((X297&lt;&gt;"")*ISNUMBER(SEARCH("|"&amp;X297&amp;"|",'5_ACOMPANHAMENTO'!$AC$3:$AC$4922)))+((Y297&lt;&gt;"")*ISNUMBER(SEARCH("|"&amp;Y297&amp;"|",'5_ACOMPANHAMENTO'!$AC$3:$AC$4922)))+((Z297&lt;&gt;"")*ISNUMBER(SEARCH("|"&amp;Z297&amp;"|",'5_ACOMPANHAMENTO'!$AC$3:$AC$4922)))+((AA297&lt;&gt;"")*ISNUMBER(SEARCH("|"&amp;AA297&amp;"|",'5_ACOMPANHAMENTO'!$AC$3:$AC$4922)))+((AB297&lt;&gt;"")*ISNUMBER(SEARCH("|"&amp;AB297&amp;"|",'5_ACOMPANHAMENTO'!$AC$3:$AC$4922))))&gt;0),0),0)),""))</f>
        <v/>
      </c>
      <c r="B297" s="14" t="inlineStr">
        <is>
          <t>10200,10202,10205</t>
        </is>
      </c>
      <c r="C297" s="14" t="inlineStr">
        <is>
          <t>58 FABRICAÇÃO EMBALAGEM</t>
        </is>
      </c>
      <c r="D297" s="4">
        <f>IF(OR($B297="",$C297=""),"",IFERROR(SUMPRODUCT(--(('5_ACOMPANHAMENTO'!$AD$3:$AD$4922=TRIM($C297&amp;""))*('5_ACOMPANHAMENTO'!$AC$3:$AC$4922&lt;&gt;"")*((((I297&lt;&gt;"")*ISNUMBER(SEARCH("|"&amp;I297&amp;"|",'5_ACOMPANHAMENTO'!$AC$3:$AC$4922)))+((J297&lt;&gt;"")*ISNUMBER(SEARCH("|"&amp;J297&amp;"|",'5_ACOMPANHAMENTO'!$AC$3:$AC$4922)))+((K297&lt;&gt;"")*ISNUMBER(SEARCH("|"&amp;K297&amp;"|",'5_ACOMPANHAMENTO'!$AC$3:$AC$4922)))+((L297&lt;&gt;"")*ISNUMBER(SEARCH("|"&amp;L297&amp;"|",'5_ACOMPANHAMENTO'!$AC$3:$AC$4922)))+((M297&lt;&gt;"")*ISNUMBER(SEARCH("|"&amp;M297&amp;"|",'5_ACOMPANHAMENTO'!$AC$3:$AC$4922)))+((N297&lt;&gt;"")*ISNUMBER(SEARCH("|"&amp;N297&amp;"|",'5_ACOMPANHAMENTO'!$AC$3:$AC$4922)))+((O297&lt;&gt;"")*ISNUMBER(SEARCH("|"&amp;O297&amp;"|",'5_ACOMPANHAMENTO'!$AC$3:$AC$4922)))+((P297&lt;&gt;"")*ISNUMBER(SEARCH("|"&amp;P297&amp;"|",'5_ACOMPANHAMENTO'!$AC$3:$AC$4922)))+((Q297&lt;&gt;"")*ISNUMBER(SEARCH("|"&amp;Q297&amp;"|",'5_ACOMPANHAMENTO'!$AC$3:$AC$4922)))+((R297&lt;&gt;"")*ISNUMBER(SEARCH("|"&amp;R297&amp;"|",'5_ACOMPANHAMENTO'!$AC$3:$AC$4922)))+((S297&lt;&gt;"")*ISNUMBER(SEARCH("|"&amp;S297&amp;"|",'5_ACOMPANHAMENTO'!$AC$3:$AC$4922)))+((T297&lt;&gt;"")*ISNUMBER(SEARCH("|"&amp;T297&amp;"|",'5_ACOMPANHAMENTO'!$AC$3:$AC$4922)))+((U297&lt;&gt;"")*ISNUMBER(SEARCH("|"&amp;U297&amp;"|",'5_ACOMPANHAMENTO'!$AC$3:$AC$4922)))+((V297&lt;&gt;"")*ISNUMBER(SEARCH("|"&amp;V297&amp;"|",'5_ACOMPANHAMENTO'!$AC$3:$AC$4922)))+((W297&lt;&gt;"")*ISNUMBER(SEARCH("|"&amp;W297&amp;"|",'5_ACOMPANHAMENTO'!$AC$3:$AC$4922)))+((X297&lt;&gt;"")*ISNUMBER(SEARCH("|"&amp;X297&amp;"|",'5_ACOMPANHAMENTO'!$AC$3:$AC$4922)))+((Y297&lt;&gt;"")*ISNUMBER(SEARCH("|"&amp;Y297&amp;"|",'5_ACOMPANHAMENTO'!$AC$3:$AC$4922)))+((Z297&lt;&gt;"")*ISNUMBER(SEARCH("|"&amp;Z297&amp;"|",'5_ACOMPANHAMENTO'!$AC$3:$AC$4922)))+((AA297&lt;&gt;"")*ISNUMBER(SEARCH("|"&amp;AA297&amp;"|",'5_ACOMPANHAMENTO'!$AC$3:$AC$4922)))+((AB297&lt;&gt;"")*ISNUMBER(SEARCH("|"&amp;AB297&amp;"|",'5_ACOMPANHAMENTO'!$AC$3:$AC$4922))))&gt;0)),'5_ACOMPANHAMENTO'!$J$3:$J$4922),0))</f>
        <v/>
      </c>
      <c r="E297" s="4">
        <f>IF(G297=0,"FINALIZADO",IF(TODAY()&gt;A297,"ATRASADO "&amp;TODAY()-A297&amp;" DIAS","ADIANTADO "&amp;A297-TODAY()&amp;" DIAS"))</f>
        <v/>
      </c>
      <c r="F297" s="7">
        <f>IF(OR($B297="",$C297=""),"",IFERROR(SUMPRODUCT(--(('5_ACOMPANHAMENTO'!$AD$3:$AD$4922=TRIM($C297&amp;""))*('5_ACOMPANHAMENTO'!$AC$3:$AC$4922&lt;&gt;"")*((((I297&lt;&gt;"")*ISNUMBER(SEARCH("|"&amp;I297&amp;"|",'5_ACOMPANHAMENTO'!$AC$3:$AC$4922)))+((J297&lt;&gt;"")*ISNUMBER(SEARCH("|"&amp;J297&amp;"|",'5_ACOMPANHAMENTO'!$AC$3:$AC$4922)))+((K297&lt;&gt;"")*ISNUMBER(SEARCH("|"&amp;K297&amp;"|",'5_ACOMPANHAMENTO'!$AC$3:$AC$4922)))+((L297&lt;&gt;"")*ISNUMBER(SEARCH("|"&amp;L297&amp;"|",'5_ACOMPANHAMENTO'!$AC$3:$AC$4922)))+((M297&lt;&gt;"")*ISNUMBER(SEARCH("|"&amp;M297&amp;"|",'5_ACOMPANHAMENTO'!$AC$3:$AC$4922)))+((N297&lt;&gt;"")*ISNUMBER(SEARCH("|"&amp;N297&amp;"|",'5_ACOMPANHAMENTO'!$AC$3:$AC$4922)))+((O297&lt;&gt;"")*ISNUMBER(SEARCH("|"&amp;O297&amp;"|",'5_ACOMPANHAMENTO'!$AC$3:$AC$4922)))+((P297&lt;&gt;"")*ISNUMBER(SEARCH("|"&amp;P297&amp;"|",'5_ACOMPANHAMENTO'!$AC$3:$AC$4922)))+((Q297&lt;&gt;"")*ISNUMBER(SEARCH("|"&amp;Q297&amp;"|",'5_ACOMPANHAMENTO'!$AC$3:$AC$4922)))+((R297&lt;&gt;"")*ISNUMBER(SEARCH("|"&amp;R297&amp;"|",'5_ACOMPANHAMENTO'!$AC$3:$AC$4922)))+((S297&lt;&gt;"")*ISNUMBER(SEARCH("|"&amp;S297&amp;"|",'5_ACOMPANHAMENTO'!$AC$3:$AC$4922)))+((T297&lt;&gt;"")*ISNUMBER(SEARCH("|"&amp;T297&amp;"|",'5_ACOMPANHAMENTO'!$AC$3:$AC$4922)))+((U297&lt;&gt;"")*ISNUMBER(SEARCH("|"&amp;U297&amp;"|",'5_ACOMPANHAMENTO'!$AC$3:$AC$4922)))+((V297&lt;&gt;"")*ISNUMBER(SEARCH("|"&amp;V297&amp;"|",'5_ACOMPANHAMENTO'!$AC$3:$AC$4922)))+((W297&lt;&gt;"")*ISNUMBER(SEARCH("|"&amp;W297&amp;"|",'5_ACOMPANHAMENTO'!$AC$3:$AC$4922)))+((X297&lt;&gt;"")*ISNUMBER(SEARCH("|"&amp;X297&amp;"|",'5_ACOMPANHAMENTO'!$AC$3:$AC$4922)))+((Y297&lt;&gt;"")*ISNUMBER(SEARCH("|"&amp;Y297&amp;"|",'5_ACOMPANHAMENTO'!$AC$3:$AC$4922)))+((Z297&lt;&gt;"")*ISNUMBER(SEARCH("|"&amp;Z297&amp;"|",'5_ACOMPANHAMENTO'!$AC$3:$AC$4922)))+((AA297&lt;&gt;"")*ISNUMBER(SEARCH("|"&amp;AA297&amp;"|",'5_ACOMPANHAMENTO'!$AC$3:$AC$4922)))+((AB297&lt;&gt;"")*ISNUMBER(SEARCH("|"&amp;AB297&amp;"|",'5_ACOMPANHAMENTO'!$AC$3:$AC$4922))))&gt;0)),'5_ACOMPANHAMENTO'!$O$3:$O$4922),0))</f>
        <v/>
      </c>
      <c r="G297" s="7">
        <f>IF(OR($B297="",$C297=""),"",D297-F297)</f>
        <v/>
      </c>
      <c r="H297">
        <f>IF(OR($B297="",$C297=""),"",TRIM($B297&amp;"")&amp;"|"&amp;TRIM($C297&amp;""))</f>
        <v/>
      </c>
      <c r="I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",99)),1,99)))</f>
        <v/>
      </c>
      <c r="J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",99)),100,99)))</f>
        <v/>
      </c>
      <c r="K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",99)),199,99)))</f>
        <v/>
      </c>
      <c r="L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",99)),298,99)))</f>
        <v/>
      </c>
      <c r="M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",99)),397,99)))</f>
        <v/>
      </c>
      <c r="N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",99)),496,99)))</f>
        <v/>
      </c>
      <c r="O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",99)),595,99)))</f>
        <v/>
      </c>
      <c r="P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",99)),694,99)))</f>
        <v/>
      </c>
      <c r="Q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",99)),793,99)))</f>
        <v/>
      </c>
      <c r="R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",99)),892,99)))</f>
        <v/>
      </c>
      <c r="S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",99)),991,99)))</f>
        <v/>
      </c>
      <c r="T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",99)),1090,99)))</f>
        <v/>
      </c>
      <c r="U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",99)),1189,99)))</f>
        <v/>
      </c>
      <c r="V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",99)),1288,99)))</f>
        <v/>
      </c>
      <c r="W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",99)),1387,99)))</f>
        <v/>
      </c>
      <c r="X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",99)),1486,99)))</f>
        <v/>
      </c>
      <c r="Y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",99)),1585,99)))</f>
        <v/>
      </c>
      <c r="Z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",99)),1684,99)))</f>
        <v/>
      </c>
      <c r="AA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",99)),1783,99)))</f>
        <v/>
      </c>
      <c r="AB297" s="1">
        <f>IF($B297="","",TRIM(MID(SUBSTITUTE(TRIM(SUBSTITUTE(SUBSTITUTE(SUBSTITUTE(SUBSTITUTE(SUBSTITUTE(SUBSTITUTE(SUBSTITUTE(SUBSTITUTE(SUBSTITUTE(SUBSTITUTE(SUBSTITUTE(SUBSTITUTE(SUBSTITUTE(SUBSTITUTE(TRIM($B297&amp;""),CHAR(10),"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",REPT(" ",99)),1882,99)))</f>
        <v/>
      </c>
    </row>
    <row r="298" hidden="1" ht="14.25" customHeight="1">
      <c r="A298" s="4">
        <f>IF(OR($B298="",$C298=""),"",IFERROR(INDEX('5_ACOMPANHAMENTO'!$A$3:$A$4922,MATCH(1,INDEX(('5_ACOMPANHAMENTO'!$AD$3:$AD$4922=TRIM($C298&amp;""))*('5_ACOMPANHAMENTO'!$AC$3:$AC$4922&lt;&gt;"")*((((I298&lt;&gt;"")*ISNUMBER(SEARCH("|"&amp;I298&amp;"|",'5_ACOMPANHAMENTO'!$AC$3:$AC$4922)))+((J298&lt;&gt;"")*ISNUMBER(SEARCH("|"&amp;J298&amp;"|",'5_ACOMPANHAMENTO'!$AC$3:$AC$4922)))+((K298&lt;&gt;"")*ISNUMBER(SEARCH("|"&amp;K298&amp;"|",'5_ACOMPANHAMENTO'!$AC$3:$AC$4922)))+((L298&lt;&gt;"")*ISNUMBER(SEARCH("|"&amp;L298&amp;"|",'5_ACOMPANHAMENTO'!$AC$3:$AC$4922)))+((M298&lt;&gt;"")*ISNUMBER(SEARCH("|"&amp;M298&amp;"|",'5_ACOMPANHAMENTO'!$AC$3:$AC$4922)))+((N298&lt;&gt;"")*ISNUMBER(SEARCH("|"&amp;N298&amp;"|",'5_ACOMPANHAMENTO'!$AC$3:$AC$4922)))+((O298&lt;&gt;"")*ISNUMBER(SEARCH("|"&amp;O298&amp;"|",'5_ACOMPANHAMENTO'!$AC$3:$AC$4922)))+((P298&lt;&gt;"")*ISNUMBER(SEARCH("|"&amp;P298&amp;"|",'5_ACOMPANHAMENTO'!$AC$3:$AC$4922)))+((Q298&lt;&gt;"")*ISNUMBER(SEARCH("|"&amp;Q298&amp;"|",'5_ACOMPANHAMENTO'!$AC$3:$AC$4922)))+((R298&lt;&gt;"")*ISNUMBER(SEARCH("|"&amp;R298&amp;"|",'5_ACOMPANHAMENTO'!$AC$3:$AC$4922)))+((S298&lt;&gt;"")*ISNUMBER(SEARCH("|"&amp;S298&amp;"|",'5_ACOMPANHAMENTO'!$AC$3:$AC$4922)))+((T298&lt;&gt;"")*ISNUMBER(SEARCH("|"&amp;T298&amp;"|",'5_ACOMPANHAMENTO'!$AC$3:$AC$4922)))+((U298&lt;&gt;"")*ISNUMBER(SEARCH("|"&amp;U298&amp;"|",'5_ACOMPANHAMENTO'!$AC$3:$AC$4922)))+((V298&lt;&gt;"")*ISNUMBER(SEARCH("|"&amp;V298&amp;"|",'5_ACOMPANHAMENTO'!$AC$3:$AC$4922)))+((W298&lt;&gt;"")*ISNUMBER(SEARCH("|"&amp;W298&amp;"|",'5_ACOMPANHAMENTO'!$AC$3:$AC$4922)))+((X298&lt;&gt;"")*ISNUMBER(SEARCH("|"&amp;X298&amp;"|",'5_ACOMPANHAMENTO'!$AC$3:$AC$4922)))+((Y298&lt;&gt;"")*ISNUMBER(SEARCH("|"&amp;Y298&amp;"|",'5_ACOMPANHAMENTO'!$AC$3:$AC$4922)))+((Z298&lt;&gt;"")*ISNUMBER(SEARCH("|"&amp;Z298&amp;"|",'5_ACOMPANHAMENTO'!$AC$3:$AC$4922)))+((AA298&lt;&gt;"")*ISNUMBER(SEARCH("|"&amp;AA298&amp;"|",'5_ACOMPANHAMENTO'!$AC$3:$AC$4922)))+((AB298&lt;&gt;"")*ISNUMBER(SEARCH("|"&amp;AB298&amp;"|",'5_ACOMPANHAMENTO'!$AC$3:$AC$4922))))&gt;0),0),0)),""))</f>
        <v/>
      </c>
      <c r="B298" s="14" t="inlineStr">
        <is>
          <t>10200,10202,10205</t>
        </is>
      </c>
      <c r="C298" s="14" t="inlineStr">
        <is>
          <t>58 FABRICAÇÃO EMBALAGEM</t>
        </is>
      </c>
      <c r="D298" s="4">
        <f>IF(OR($B298="",$C298=""),"",IFERROR(SUMPRODUCT(--(('5_ACOMPANHAMENTO'!$AD$3:$AD$4922=TRIM($C298&amp;""))*('5_ACOMPANHAMENTO'!$AC$3:$AC$4922&lt;&gt;"")*((((I298&lt;&gt;"")*ISNUMBER(SEARCH("|"&amp;I298&amp;"|",'5_ACOMPANHAMENTO'!$AC$3:$AC$4922)))+((J298&lt;&gt;"")*ISNUMBER(SEARCH("|"&amp;J298&amp;"|",'5_ACOMPANHAMENTO'!$AC$3:$AC$4922)))+((K298&lt;&gt;"")*ISNUMBER(SEARCH("|"&amp;K298&amp;"|",'5_ACOMPANHAMENTO'!$AC$3:$AC$4922)))+((L298&lt;&gt;"")*ISNUMBER(SEARCH("|"&amp;L298&amp;"|",'5_ACOMPANHAMENTO'!$AC$3:$AC$4922)))+((M298&lt;&gt;"")*ISNUMBER(SEARCH("|"&amp;M298&amp;"|",'5_ACOMPANHAMENTO'!$AC$3:$AC$4922)))+((N298&lt;&gt;"")*ISNUMBER(SEARCH("|"&amp;N298&amp;"|",'5_ACOMPANHAMENTO'!$AC$3:$AC$4922)))+((O298&lt;&gt;"")*ISNUMBER(SEARCH("|"&amp;O298&amp;"|",'5_ACOMPANHAMENTO'!$AC$3:$AC$4922)))+((P298&lt;&gt;"")*ISNUMBER(SEARCH("|"&amp;P298&amp;"|",'5_ACOMPANHAMENTO'!$AC$3:$AC$4922)))+((Q298&lt;&gt;"")*ISNUMBER(SEARCH("|"&amp;Q298&amp;"|",'5_ACOMPANHAMENTO'!$AC$3:$AC$4922)))+((R298&lt;&gt;"")*ISNUMBER(SEARCH("|"&amp;R298&amp;"|",'5_ACOMPANHAMENTO'!$AC$3:$AC$4922)))+((S298&lt;&gt;"")*ISNUMBER(SEARCH("|"&amp;S298&amp;"|",'5_ACOMPANHAMENTO'!$AC$3:$AC$4922)))+((T298&lt;&gt;"")*ISNUMBER(SEARCH("|"&amp;T298&amp;"|",'5_ACOMPANHAMENTO'!$AC$3:$AC$4922)))+((U298&lt;&gt;"")*ISNUMBER(SEARCH("|"&amp;U298&amp;"|",'5_ACOMPANHAMENTO'!$AC$3:$AC$4922)))+((V298&lt;&gt;"")*ISNUMBER(SEARCH("|"&amp;V298&amp;"|",'5_ACOMPANHAMENTO'!$AC$3:$AC$4922)))+((W298&lt;&gt;"")*ISNUMBER(SEARCH("|"&amp;W298&amp;"|",'5_ACOMPANHAMENTO'!$AC$3:$AC$4922)))+((X298&lt;&gt;"")*ISNUMBER(SEARCH("|"&amp;X298&amp;"|",'5_ACOMPANHAMENTO'!$AC$3:$AC$4922)))+((Y298&lt;&gt;"")*ISNUMBER(SEARCH("|"&amp;Y298&amp;"|",'5_ACOMPANHAMENTO'!$AC$3:$AC$4922)))+((Z298&lt;&gt;"")*ISNUMBER(SEARCH("|"&amp;Z298&amp;"|",'5_ACOMPANHAMENTO'!$AC$3:$AC$4922)))+((AA298&lt;&gt;"")*ISNUMBER(SEARCH("|"&amp;AA298&amp;"|",'5_ACOMPANHAMENTO'!$AC$3:$AC$4922)))+((AB298&lt;&gt;"")*ISNUMBER(SEARCH("|"&amp;AB298&amp;"|",'5_ACOMPANHAMENTO'!$AC$3:$AC$4922))))&gt;0)),'5_ACOMPANHAMENTO'!$J$3:$J$4922),0))</f>
        <v/>
      </c>
      <c r="E298" s="4">
        <f>IF(G298=0,"FINALIZADO",IF(TODAY()&gt;A298,"ATRASADO "&amp;TODAY()-A298&amp;" DIAS","ADIANTADO "&amp;A298-TODAY()&amp;" DIAS"))</f>
        <v/>
      </c>
      <c r="F298" s="7">
        <f>IF(OR($B298="",$C298=""),"",IFERROR(SUMPRODUCT(--(('5_ACOMPANHAMENTO'!$AD$3:$AD$4922=TRIM($C298&amp;""))*('5_ACOMPANHAMENTO'!$AC$3:$AC$4922&lt;&gt;"")*((((I298&lt;&gt;"")*ISNUMBER(SEARCH("|"&amp;I298&amp;"|",'5_ACOMPANHAMENTO'!$AC$3:$AC$4922)))+((J298&lt;&gt;"")*ISNUMBER(SEARCH("|"&amp;J298&amp;"|",'5_ACOMPANHAMENTO'!$AC$3:$AC$4922)))+((K298&lt;&gt;"")*ISNUMBER(SEARCH("|"&amp;K298&amp;"|",'5_ACOMPANHAMENTO'!$AC$3:$AC$4922)))+((L298&lt;&gt;"")*ISNUMBER(SEARCH("|"&amp;L298&amp;"|",'5_ACOMPANHAMENTO'!$AC$3:$AC$4922)))+((M298&lt;&gt;"")*ISNUMBER(SEARCH("|"&amp;M298&amp;"|",'5_ACOMPANHAMENTO'!$AC$3:$AC$4922)))+((N298&lt;&gt;"")*ISNUMBER(SEARCH("|"&amp;N298&amp;"|",'5_ACOMPANHAMENTO'!$AC$3:$AC$4922)))+((O298&lt;&gt;"")*ISNUMBER(SEARCH("|"&amp;O298&amp;"|",'5_ACOMPANHAMENTO'!$AC$3:$AC$4922)))+((P298&lt;&gt;"")*ISNUMBER(SEARCH("|"&amp;P298&amp;"|",'5_ACOMPANHAMENTO'!$AC$3:$AC$4922)))+((Q298&lt;&gt;"")*ISNUMBER(SEARCH("|"&amp;Q298&amp;"|",'5_ACOMPANHAMENTO'!$AC$3:$AC$4922)))+((R298&lt;&gt;"")*ISNUMBER(SEARCH("|"&amp;R298&amp;"|",'5_ACOMPANHAMENTO'!$AC$3:$AC$4922)))+((S298&lt;&gt;"")*ISNUMBER(SEARCH("|"&amp;S298&amp;"|",'5_ACOMPANHAMENTO'!$AC$3:$AC$4922)))+((T298&lt;&gt;"")*ISNUMBER(SEARCH("|"&amp;T298&amp;"|",'5_ACOMPANHAMENTO'!$AC$3:$AC$4922)))+((U298&lt;&gt;"")*ISNUMBER(SEARCH("|"&amp;U298&amp;"|",'5_ACOMPANHAMENTO'!$AC$3:$AC$4922)))+((V298&lt;&gt;"")*ISNUMBER(SEARCH("|"&amp;V298&amp;"|",'5_ACOMPANHAMENTO'!$AC$3:$AC$4922)))+((W298&lt;&gt;"")*ISNUMBER(SEARCH("|"&amp;W298&amp;"|",'5_ACOMPANHAMENTO'!$AC$3:$AC$4922)))+((X298&lt;&gt;"")*ISNUMBER(SEARCH("|"&amp;X298&amp;"|",'5_ACOMPANHAMENTO'!$AC$3:$AC$4922)))+((Y298&lt;&gt;"")*ISNUMBER(SEARCH("|"&amp;Y298&amp;"|",'5_ACOMPANHAMENTO'!$AC$3:$AC$4922)))+((Z298&lt;&gt;"")*ISNUMBER(SEARCH("|"&amp;Z298&amp;"|",'5_ACOMPANHAMENTO'!$AC$3:$AC$4922)))+((AA298&lt;&gt;"")*ISNUMBER(SEARCH("|"&amp;AA298&amp;"|",'5_ACOMPANHAMENTO'!$AC$3:$AC$4922)))+((AB298&lt;&gt;"")*ISNUMBER(SEARCH("|"&amp;AB298&amp;"|",'5_ACOMPANHAMENTO'!$AC$3:$AC$4922))))&gt;0)),'5_ACOMPANHAMENTO'!$O$3:$O$4922),0))</f>
        <v/>
      </c>
      <c r="G298" s="7">
        <f>IF(OR($B298="",$C298=""),"",D298-F298)</f>
        <v/>
      </c>
      <c r="H298">
        <f>IF(OR($B298="",$C298=""),"",TRIM($B298&amp;"")&amp;"|"&amp;TRIM($C298&amp;""))</f>
        <v/>
      </c>
      <c r="I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",99)),1,99)))</f>
        <v/>
      </c>
      <c r="J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",99)),100,99)))</f>
        <v/>
      </c>
      <c r="K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",99)),199,99)))</f>
        <v/>
      </c>
      <c r="L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",99)),298,99)))</f>
        <v/>
      </c>
      <c r="M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",99)),397,99)))</f>
        <v/>
      </c>
      <c r="N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",99)),496,99)))</f>
        <v/>
      </c>
      <c r="O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",99)),595,99)))</f>
        <v/>
      </c>
      <c r="P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",99)),694,99)))</f>
        <v/>
      </c>
      <c r="Q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",99)),793,99)))</f>
        <v/>
      </c>
      <c r="R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",99)),892,99)))</f>
        <v/>
      </c>
      <c r="S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",99)),991,99)))</f>
        <v/>
      </c>
      <c r="T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",99)),1090,99)))</f>
        <v/>
      </c>
      <c r="U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",99)),1189,99)))</f>
        <v/>
      </c>
      <c r="V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",99)),1288,99)))</f>
        <v/>
      </c>
      <c r="W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",99)),1387,99)))</f>
        <v/>
      </c>
      <c r="X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",99)),1486,99)))</f>
        <v/>
      </c>
      <c r="Y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",99)),1585,99)))</f>
        <v/>
      </c>
      <c r="Z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",99)),1684,99)))</f>
        <v/>
      </c>
      <c r="AA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",99)),1783,99)))</f>
        <v/>
      </c>
      <c r="AB298" s="1">
        <f>IF($B298="","",TRIM(MID(SUBSTITUTE(TRIM(SUBSTITUTE(SUBSTITUTE(SUBSTITUTE(SUBSTITUTE(SUBSTITUTE(SUBSTITUTE(SUBSTITUTE(SUBSTITUTE(SUBSTITUTE(SUBSTITUTE(SUBSTITUTE(SUBSTITUTE(SUBSTITUTE(SUBSTITUTE(TRIM($B298&amp;""),CHAR(10),"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",REPT(" ",99)),1882,99)))</f>
        <v/>
      </c>
    </row>
    <row r="299" hidden="1" ht="14.25" customHeight="1">
      <c r="A299" s="4">
        <f>IF(OR($B299="",$C299=""),"",IFERROR(INDEX('5_ACOMPANHAMENTO'!$A$3:$A$4922,MATCH(1,INDEX(('5_ACOMPANHAMENTO'!$AD$3:$AD$4922=TRIM($C299&amp;""))*('5_ACOMPANHAMENTO'!$AC$3:$AC$4922&lt;&gt;"")*((((I299&lt;&gt;"")*ISNUMBER(SEARCH("|"&amp;I299&amp;"|",'5_ACOMPANHAMENTO'!$AC$3:$AC$4922)))+((J299&lt;&gt;"")*ISNUMBER(SEARCH("|"&amp;J299&amp;"|",'5_ACOMPANHAMENTO'!$AC$3:$AC$4922)))+((K299&lt;&gt;"")*ISNUMBER(SEARCH("|"&amp;K299&amp;"|",'5_ACOMPANHAMENTO'!$AC$3:$AC$4922)))+((L299&lt;&gt;"")*ISNUMBER(SEARCH("|"&amp;L299&amp;"|",'5_ACOMPANHAMENTO'!$AC$3:$AC$4922)))+((M299&lt;&gt;"")*ISNUMBER(SEARCH("|"&amp;M299&amp;"|",'5_ACOMPANHAMENTO'!$AC$3:$AC$4922)))+((N299&lt;&gt;"")*ISNUMBER(SEARCH("|"&amp;N299&amp;"|",'5_ACOMPANHAMENTO'!$AC$3:$AC$4922)))+((O299&lt;&gt;"")*ISNUMBER(SEARCH("|"&amp;O299&amp;"|",'5_ACOMPANHAMENTO'!$AC$3:$AC$4922)))+((P299&lt;&gt;"")*ISNUMBER(SEARCH("|"&amp;P299&amp;"|",'5_ACOMPANHAMENTO'!$AC$3:$AC$4922)))+((Q299&lt;&gt;"")*ISNUMBER(SEARCH("|"&amp;Q299&amp;"|",'5_ACOMPANHAMENTO'!$AC$3:$AC$4922)))+((R299&lt;&gt;"")*ISNUMBER(SEARCH("|"&amp;R299&amp;"|",'5_ACOMPANHAMENTO'!$AC$3:$AC$4922)))+((S299&lt;&gt;"")*ISNUMBER(SEARCH("|"&amp;S299&amp;"|",'5_ACOMPANHAMENTO'!$AC$3:$AC$4922)))+((T299&lt;&gt;"")*ISNUMBER(SEARCH("|"&amp;T299&amp;"|",'5_ACOMPANHAMENTO'!$AC$3:$AC$4922)))+((U299&lt;&gt;"")*ISNUMBER(SEARCH("|"&amp;U299&amp;"|",'5_ACOMPANHAMENTO'!$AC$3:$AC$4922)))+((V299&lt;&gt;"")*ISNUMBER(SEARCH("|"&amp;V299&amp;"|",'5_ACOMPANHAMENTO'!$AC$3:$AC$4922)))+((W299&lt;&gt;"")*ISNUMBER(SEARCH("|"&amp;W299&amp;"|",'5_ACOMPANHAMENTO'!$AC$3:$AC$4922)))+((X299&lt;&gt;"")*ISNUMBER(SEARCH("|"&amp;X299&amp;"|",'5_ACOMPANHAMENTO'!$AC$3:$AC$4922)))+((Y299&lt;&gt;"")*ISNUMBER(SEARCH("|"&amp;Y299&amp;"|",'5_ACOMPANHAMENTO'!$AC$3:$AC$4922)))+((Z299&lt;&gt;"")*ISNUMBER(SEARCH("|"&amp;Z299&amp;"|",'5_ACOMPANHAMENTO'!$AC$3:$AC$4922)))+((AA299&lt;&gt;"")*ISNUMBER(SEARCH("|"&amp;AA299&amp;"|",'5_ACOMPANHAMENTO'!$AC$3:$AC$4922)))+((AB299&lt;&gt;"")*ISNUMBER(SEARCH("|"&amp;AB299&amp;"|",'5_ACOMPANHAMENTO'!$AC$3:$AC$4922))))&gt;0),0),0)),""))</f>
        <v/>
      </c>
      <c r="B299" s="14" t="inlineStr">
        <is>
          <t>10200,10202,10205</t>
        </is>
      </c>
      <c r="C299" s="14" t="inlineStr">
        <is>
          <t>58 FABRICAÇÃO EMBALAGEM</t>
        </is>
      </c>
      <c r="D299" s="4">
        <f>IF(OR($B299="",$C299=""),"",IFERROR(SUMPRODUCT(--(('5_ACOMPANHAMENTO'!$AD$3:$AD$4922=TRIM($C299&amp;""))*('5_ACOMPANHAMENTO'!$AC$3:$AC$4922&lt;&gt;"")*((((I299&lt;&gt;"")*ISNUMBER(SEARCH("|"&amp;I299&amp;"|",'5_ACOMPANHAMENTO'!$AC$3:$AC$4922)))+((J299&lt;&gt;"")*ISNUMBER(SEARCH("|"&amp;J299&amp;"|",'5_ACOMPANHAMENTO'!$AC$3:$AC$4922)))+((K299&lt;&gt;"")*ISNUMBER(SEARCH("|"&amp;K299&amp;"|",'5_ACOMPANHAMENTO'!$AC$3:$AC$4922)))+((L299&lt;&gt;"")*ISNUMBER(SEARCH("|"&amp;L299&amp;"|",'5_ACOMPANHAMENTO'!$AC$3:$AC$4922)))+((M299&lt;&gt;"")*ISNUMBER(SEARCH("|"&amp;M299&amp;"|",'5_ACOMPANHAMENTO'!$AC$3:$AC$4922)))+((N299&lt;&gt;"")*ISNUMBER(SEARCH("|"&amp;N299&amp;"|",'5_ACOMPANHAMENTO'!$AC$3:$AC$4922)))+((O299&lt;&gt;"")*ISNUMBER(SEARCH("|"&amp;O299&amp;"|",'5_ACOMPANHAMENTO'!$AC$3:$AC$4922)))+((P299&lt;&gt;"")*ISNUMBER(SEARCH("|"&amp;P299&amp;"|",'5_ACOMPANHAMENTO'!$AC$3:$AC$4922)))+((Q299&lt;&gt;"")*ISNUMBER(SEARCH("|"&amp;Q299&amp;"|",'5_ACOMPANHAMENTO'!$AC$3:$AC$4922)))+((R299&lt;&gt;"")*ISNUMBER(SEARCH("|"&amp;R299&amp;"|",'5_ACOMPANHAMENTO'!$AC$3:$AC$4922)))+((S299&lt;&gt;"")*ISNUMBER(SEARCH("|"&amp;S299&amp;"|",'5_ACOMPANHAMENTO'!$AC$3:$AC$4922)))+((T299&lt;&gt;"")*ISNUMBER(SEARCH("|"&amp;T299&amp;"|",'5_ACOMPANHAMENTO'!$AC$3:$AC$4922)))+((U299&lt;&gt;"")*ISNUMBER(SEARCH("|"&amp;U299&amp;"|",'5_ACOMPANHAMENTO'!$AC$3:$AC$4922)))+((V299&lt;&gt;"")*ISNUMBER(SEARCH("|"&amp;V299&amp;"|",'5_ACOMPANHAMENTO'!$AC$3:$AC$4922)))+((W299&lt;&gt;"")*ISNUMBER(SEARCH("|"&amp;W299&amp;"|",'5_ACOMPANHAMENTO'!$AC$3:$AC$4922)))+((X299&lt;&gt;"")*ISNUMBER(SEARCH("|"&amp;X299&amp;"|",'5_ACOMPANHAMENTO'!$AC$3:$AC$4922)))+((Y299&lt;&gt;"")*ISNUMBER(SEARCH("|"&amp;Y299&amp;"|",'5_ACOMPANHAMENTO'!$AC$3:$AC$4922)))+((Z299&lt;&gt;"")*ISNUMBER(SEARCH("|"&amp;Z299&amp;"|",'5_ACOMPANHAMENTO'!$AC$3:$AC$4922)))+((AA299&lt;&gt;"")*ISNUMBER(SEARCH("|"&amp;AA299&amp;"|",'5_ACOMPANHAMENTO'!$AC$3:$AC$4922)))+((AB299&lt;&gt;"")*ISNUMBER(SEARCH("|"&amp;AB299&amp;"|",'5_ACOMPANHAMENTO'!$AC$3:$AC$4922))))&gt;0)),'5_ACOMPANHAMENTO'!$J$3:$J$4922),0))</f>
        <v/>
      </c>
      <c r="E299" s="4">
        <f>IF(G299=0,"FINALIZADO",IF(TODAY()&gt;A299,"ATRASADO "&amp;TODAY()-A299&amp;" DIAS","ADIANTADO "&amp;A299-TODAY()&amp;" DIAS"))</f>
        <v/>
      </c>
      <c r="F299" s="7">
        <f>IF(OR($B299="",$C299=""),"",IFERROR(SUMPRODUCT(--(('5_ACOMPANHAMENTO'!$AD$3:$AD$4922=TRIM($C299&amp;""))*('5_ACOMPANHAMENTO'!$AC$3:$AC$4922&lt;&gt;"")*((((I299&lt;&gt;"")*ISNUMBER(SEARCH("|"&amp;I299&amp;"|",'5_ACOMPANHAMENTO'!$AC$3:$AC$4922)))+((J299&lt;&gt;"")*ISNUMBER(SEARCH("|"&amp;J299&amp;"|",'5_ACOMPANHAMENTO'!$AC$3:$AC$4922)))+((K299&lt;&gt;"")*ISNUMBER(SEARCH("|"&amp;K299&amp;"|",'5_ACOMPANHAMENTO'!$AC$3:$AC$4922)))+((L299&lt;&gt;"")*ISNUMBER(SEARCH("|"&amp;L299&amp;"|",'5_ACOMPANHAMENTO'!$AC$3:$AC$4922)))+((M299&lt;&gt;"")*ISNUMBER(SEARCH("|"&amp;M299&amp;"|",'5_ACOMPANHAMENTO'!$AC$3:$AC$4922)))+((N299&lt;&gt;"")*ISNUMBER(SEARCH("|"&amp;N299&amp;"|",'5_ACOMPANHAMENTO'!$AC$3:$AC$4922)))+((O299&lt;&gt;"")*ISNUMBER(SEARCH("|"&amp;O299&amp;"|",'5_ACOMPANHAMENTO'!$AC$3:$AC$4922)))+((P299&lt;&gt;"")*ISNUMBER(SEARCH("|"&amp;P299&amp;"|",'5_ACOMPANHAMENTO'!$AC$3:$AC$4922)))+((Q299&lt;&gt;"")*ISNUMBER(SEARCH("|"&amp;Q299&amp;"|",'5_ACOMPANHAMENTO'!$AC$3:$AC$4922)))+((R299&lt;&gt;"")*ISNUMBER(SEARCH("|"&amp;R299&amp;"|",'5_ACOMPANHAMENTO'!$AC$3:$AC$4922)))+((S299&lt;&gt;"")*ISNUMBER(SEARCH("|"&amp;S299&amp;"|",'5_ACOMPANHAMENTO'!$AC$3:$AC$4922)))+((T299&lt;&gt;"")*ISNUMBER(SEARCH("|"&amp;T299&amp;"|",'5_ACOMPANHAMENTO'!$AC$3:$AC$4922)))+((U299&lt;&gt;"")*ISNUMBER(SEARCH("|"&amp;U299&amp;"|",'5_ACOMPANHAMENTO'!$AC$3:$AC$4922)))+((V299&lt;&gt;"")*ISNUMBER(SEARCH("|"&amp;V299&amp;"|",'5_ACOMPANHAMENTO'!$AC$3:$AC$4922)))+((W299&lt;&gt;"")*ISNUMBER(SEARCH("|"&amp;W299&amp;"|",'5_ACOMPANHAMENTO'!$AC$3:$AC$4922)))+((X299&lt;&gt;"")*ISNUMBER(SEARCH("|"&amp;X299&amp;"|",'5_ACOMPANHAMENTO'!$AC$3:$AC$4922)))+((Y299&lt;&gt;"")*ISNUMBER(SEARCH("|"&amp;Y299&amp;"|",'5_ACOMPANHAMENTO'!$AC$3:$AC$4922)))+((Z299&lt;&gt;"")*ISNUMBER(SEARCH("|"&amp;Z299&amp;"|",'5_ACOMPANHAMENTO'!$AC$3:$AC$4922)))+((AA299&lt;&gt;"")*ISNUMBER(SEARCH("|"&amp;AA299&amp;"|",'5_ACOMPANHAMENTO'!$AC$3:$AC$4922)))+((AB299&lt;&gt;"")*ISNUMBER(SEARCH("|"&amp;AB299&amp;"|",'5_ACOMPANHAMENTO'!$AC$3:$AC$4922))))&gt;0)),'5_ACOMPANHAMENTO'!$O$3:$O$4922),0))</f>
        <v/>
      </c>
      <c r="G299" s="7">
        <f>IF(OR($B299="",$C299=""),"",D299-F299)</f>
        <v/>
      </c>
      <c r="H299">
        <f>IF(OR($B299="",$C299=""),"",TRIM($B299&amp;"")&amp;"|"&amp;TRIM($C299&amp;""))</f>
        <v/>
      </c>
      <c r="I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",99)),1,99)))</f>
        <v/>
      </c>
      <c r="J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",99)),100,99)))</f>
        <v/>
      </c>
      <c r="K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",99)),199,99)))</f>
        <v/>
      </c>
      <c r="L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",99)),298,99)))</f>
        <v/>
      </c>
      <c r="M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",99)),397,99)))</f>
        <v/>
      </c>
      <c r="N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",99)),496,99)))</f>
        <v/>
      </c>
      <c r="O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",99)),595,99)))</f>
        <v/>
      </c>
      <c r="P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",99)),694,99)))</f>
        <v/>
      </c>
      <c r="Q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",99)),793,99)))</f>
        <v/>
      </c>
      <c r="R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",99)),892,99)))</f>
        <v/>
      </c>
      <c r="S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",99)),991,99)))</f>
        <v/>
      </c>
      <c r="T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",99)),1090,99)))</f>
        <v/>
      </c>
      <c r="U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",99)),1189,99)))</f>
        <v/>
      </c>
      <c r="V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",99)),1288,99)))</f>
        <v/>
      </c>
      <c r="W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",99)),1387,99)))</f>
        <v/>
      </c>
      <c r="X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",99)),1486,99)))</f>
        <v/>
      </c>
      <c r="Y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",99)),1585,99)))</f>
        <v/>
      </c>
      <c r="Z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",99)),1684,99)))</f>
        <v/>
      </c>
      <c r="AA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",99)),1783,99)))</f>
        <v/>
      </c>
      <c r="AB299" s="1">
        <f>IF($B299="","",TRIM(MID(SUBSTITUTE(TRIM(SUBSTITUTE(SUBSTITUTE(SUBSTITUTE(SUBSTITUTE(SUBSTITUTE(SUBSTITUTE(SUBSTITUTE(SUBSTITUTE(SUBSTITUTE(SUBSTITUTE(SUBSTITUTE(SUBSTITUTE(SUBSTITUTE(SUBSTITUTE(TRIM($B299&amp;""),CHAR(10),"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",REPT(" ",99)),1882,99)))</f>
        <v/>
      </c>
    </row>
    <row r="300" hidden="1" ht="14.25" customHeight="1">
      <c r="A300" s="4">
        <f>IF(OR($B300="",$C300=""),"",IFERROR(INDEX('5_ACOMPANHAMENTO'!$A$3:$A$4922,MATCH(1,INDEX(('5_ACOMPANHAMENTO'!$AD$3:$AD$4922=TRIM($C300&amp;""))*('5_ACOMPANHAMENTO'!$AC$3:$AC$4922&lt;&gt;"")*((((I300&lt;&gt;"")*ISNUMBER(SEARCH("|"&amp;I300&amp;"|",'5_ACOMPANHAMENTO'!$AC$3:$AC$4922)))+((J300&lt;&gt;"")*ISNUMBER(SEARCH("|"&amp;J300&amp;"|",'5_ACOMPANHAMENTO'!$AC$3:$AC$4922)))+((K300&lt;&gt;"")*ISNUMBER(SEARCH("|"&amp;K300&amp;"|",'5_ACOMPANHAMENTO'!$AC$3:$AC$4922)))+((L300&lt;&gt;"")*ISNUMBER(SEARCH("|"&amp;L300&amp;"|",'5_ACOMPANHAMENTO'!$AC$3:$AC$4922)))+((M300&lt;&gt;"")*ISNUMBER(SEARCH("|"&amp;M300&amp;"|",'5_ACOMPANHAMENTO'!$AC$3:$AC$4922)))+((N300&lt;&gt;"")*ISNUMBER(SEARCH("|"&amp;N300&amp;"|",'5_ACOMPANHAMENTO'!$AC$3:$AC$4922)))+((O300&lt;&gt;"")*ISNUMBER(SEARCH("|"&amp;O300&amp;"|",'5_ACOMPANHAMENTO'!$AC$3:$AC$4922)))+((P300&lt;&gt;"")*ISNUMBER(SEARCH("|"&amp;P300&amp;"|",'5_ACOMPANHAMENTO'!$AC$3:$AC$4922)))+((Q300&lt;&gt;"")*ISNUMBER(SEARCH("|"&amp;Q300&amp;"|",'5_ACOMPANHAMENTO'!$AC$3:$AC$4922)))+((R300&lt;&gt;"")*ISNUMBER(SEARCH("|"&amp;R300&amp;"|",'5_ACOMPANHAMENTO'!$AC$3:$AC$4922)))+((S300&lt;&gt;"")*ISNUMBER(SEARCH("|"&amp;S300&amp;"|",'5_ACOMPANHAMENTO'!$AC$3:$AC$4922)))+((T300&lt;&gt;"")*ISNUMBER(SEARCH("|"&amp;T300&amp;"|",'5_ACOMPANHAMENTO'!$AC$3:$AC$4922)))+((U300&lt;&gt;"")*ISNUMBER(SEARCH("|"&amp;U300&amp;"|",'5_ACOMPANHAMENTO'!$AC$3:$AC$4922)))+((V300&lt;&gt;"")*ISNUMBER(SEARCH("|"&amp;V300&amp;"|",'5_ACOMPANHAMENTO'!$AC$3:$AC$4922)))+((W300&lt;&gt;"")*ISNUMBER(SEARCH("|"&amp;W300&amp;"|",'5_ACOMPANHAMENTO'!$AC$3:$AC$4922)))+((X300&lt;&gt;"")*ISNUMBER(SEARCH("|"&amp;X300&amp;"|",'5_ACOMPANHAMENTO'!$AC$3:$AC$4922)))+((Y300&lt;&gt;"")*ISNUMBER(SEARCH("|"&amp;Y300&amp;"|",'5_ACOMPANHAMENTO'!$AC$3:$AC$4922)))+((Z300&lt;&gt;"")*ISNUMBER(SEARCH("|"&amp;Z300&amp;"|",'5_ACOMPANHAMENTO'!$AC$3:$AC$4922)))+((AA300&lt;&gt;"")*ISNUMBER(SEARCH("|"&amp;AA300&amp;"|",'5_ACOMPANHAMENTO'!$AC$3:$AC$4922)))+((AB300&lt;&gt;"")*ISNUMBER(SEARCH("|"&amp;AB300&amp;"|",'5_ACOMPANHAMENTO'!$AC$3:$AC$4922))))&gt;0),0),0)),""))</f>
        <v/>
      </c>
      <c r="B300" s="14" t="inlineStr">
        <is>
          <t>10200,10202,10205</t>
        </is>
      </c>
      <c r="C300" s="14" t="inlineStr">
        <is>
          <t>58 FABRICAÇÃO EMBALAGEM</t>
        </is>
      </c>
      <c r="D300" s="4">
        <f>IF(OR($B300="",$C300=""),"",IFERROR(SUMPRODUCT(--(('5_ACOMPANHAMENTO'!$AD$3:$AD$4922=TRIM($C300&amp;""))*('5_ACOMPANHAMENTO'!$AC$3:$AC$4922&lt;&gt;"")*((((I300&lt;&gt;"")*ISNUMBER(SEARCH("|"&amp;I300&amp;"|",'5_ACOMPANHAMENTO'!$AC$3:$AC$4922)))+((J300&lt;&gt;"")*ISNUMBER(SEARCH("|"&amp;J300&amp;"|",'5_ACOMPANHAMENTO'!$AC$3:$AC$4922)))+((K300&lt;&gt;"")*ISNUMBER(SEARCH("|"&amp;K300&amp;"|",'5_ACOMPANHAMENTO'!$AC$3:$AC$4922)))+((L300&lt;&gt;"")*ISNUMBER(SEARCH("|"&amp;L300&amp;"|",'5_ACOMPANHAMENTO'!$AC$3:$AC$4922)))+((M300&lt;&gt;"")*ISNUMBER(SEARCH("|"&amp;M300&amp;"|",'5_ACOMPANHAMENTO'!$AC$3:$AC$4922)))+((N300&lt;&gt;"")*ISNUMBER(SEARCH("|"&amp;N300&amp;"|",'5_ACOMPANHAMENTO'!$AC$3:$AC$4922)))+((O300&lt;&gt;"")*ISNUMBER(SEARCH("|"&amp;O300&amp;"|",'5_ACOMPANHAMENTO'!$AC$3:$AC$4922)))+((P300&lt;&gt;"")*ISNUMBER(SEARCH("|"&amp;P300&amp;"|",'5_ACOMPANHAMENTO'!$AC$3:$AC$4922)))+((Q300&lt;&gt;"")*ISNUMBER(SEARCH("|"&amp;Q300&amp;"|",'5_ACOMPANHAMENTO'!$AC$3:$AC$4922)))+((R300&lt;&gt;"")*ISNUMBER(SEARCH("|"&amp;R300&amp;"|",'5_ACOMPANHAMENTO'!$AC$3:$AC$4922)))+((S300&lt;&gt;"")*ISNUMBER(SEARCH("|"&amp;S300&amp;"|",'5_ACOMPANHAMENTO'!$AC$3:$AC$4922)))+((T300&lt;&gt;"")*ISNUMBER(SEARCH("|"&amp;T300&amp;"|",'5_ACOMPANHAMENTO'!$AC$3:$AC$4922)))+((U300&lt;&gt;"")*ISNUMBER(SEARCH("|"&amp;U300&amp;"|",'5_ACOMPANHAMENTO'!$AC$3:$AC$4922)))+((V300&lt;&gt;"")*ISNUMBER(SEARCH("|"&amp;V300&amp;"|",'5_ACOMPANHAMENTO'!$AC$3:$AC$4922)))+((W300&lt;&gt;"")*ISNUMBER(SEARCH("|"&amp;W300&amp;"|",'5_ACOMPANHAMENTO'!$AC$3:$AC$4922)))+((X300&lt;&gt;"")*ISNUMBER(SEARCH("|"&amp;X300&amp;"|",'5_ACOMPANHAMENTO'!$AC$3:$AC$4922)))+((Y300&lt;&gt;"")*ISNUMBER(SEARCH("|"&amp;Y300&amp;"|",'5_ACOMPANHAMENTO'!$AC$3:$AC$4922)))+((Z300&lt;&gt;"")*ISNUMBER(SEARCH("|"&amp;Z300&amp;"|",'5_ACOMPANHAMENTO'!$AC$3:$AC$4922)))+((AA300&lt;&gt;"")*ISNUMBER(SEARCH("|"&amp;AA300&amp;"|",'5_ACOMPANHAMENTO'!$AC$3:$AC$4922)))+((AB300&lt;&gt;"")*ISNUMBER(SEARCH("|"&amp;AB300&amp;"|",'5_ACOMPANHAMENTO'!$AC$3:$AC$4922))))&gt;0)),'5_ACOMPANHAMENTO'!$J$3:$J$4922),0))</f>
        <v/>
      </c>
      <c r="E300" s="4">
        <f>IF(G300=0,"FINALIZADO",IF(TODAY()&gt;A300,"ATRASADO "&amp;TODAY()-A300&amp;" DIAS","ADIANTADO "&amp;A300-TODAY()&amp;" DIAS"))</f>
        <v/>
      </c>
      <c r="F300" s="7">
        <f>IF(OR($B300="",$C300=""),"",IFERROR(SUMPRODUCT(--(('5_ACOMPANHAMENTO'!$AD$3:$AD$4922=TRIM($C300&amp;""))*('5_ACOMPANHAMENTO'!$AC$3:$AC$4922&lt;&gt;"")*((((I300&lt;&gt;"")*ISNUMBER(SEARCH("|"&amp;I300&amp;"|",'5_ACOMPANHAMENTO'!$AC$3:$AC$4922)))+((J300&lt;&gt;"")*ISNUMBER(SEARCH("|"&amp;J300&amp;"|",'5_ACOMPANHAMENTO'!$AC$3:$AC$4922)))+((K300&lt;&gt;"")*ISNUMBER(SEARCH("|"&amp;K300&amp;"|",'5_ACOMPANHAMENTO'!$AC$3:$AC$4922)))+((L300&lt;&gt;"")*ISNUMBER(SEARCH("|"&amp;L300&amp;"|",'5_ACOMPANHAMENTO'!$AC$3:$AC$4922)))+((M300&lt;&gt;"")*ISNUMBER(SEARCH("|"&amp;M300&amp;"|",'5_ACOMPANHAMENTO'!$AC$3:$AC$4922)))+((N300&lt;&gt;"")*ISNUMBER(SEARCH("|"&amp;N300&amp;"|",'5_ACOMPANHAMENTO'!$AC$3:$AC$4922)))+((O300&lt;&gt;"")*ISNUMBER(SEARCH("|"&amp;O300&amp;"|",'5_ACOMPANHAMENTO'!$AC$3:$AC$4922)))+((P300&lt;&gt;"")*ISNUMBER(SEARCH("|"&amp;P300&amp;"|",'5_ACOMPANHAMENTO'!$AC$3:$AC$4922)))+((Q300&lt;&gt;"")*ISNUMBER(SEARCH("|"&amp;Q300&amp;"|",'5_ACOMPANHAMENTO'!$AC$3:$AC$4922)))+((R300&lt;&gt;"")*ISNUMBER(SEARCH("|"&amp;R300&amp;"|",'5_ACOMPANHAMENTO'!$AC$3:$AC$4922)))+((S300&lt;&gt;"")*ISNUMBER(SEARCH("|"&amp;S300&amp;"|",'5_ACOMPANHAMENTO'!$AC$3:$AC$4922)))+((T300&lt;&gt;"")*ISNUMBER(SEARCH("|"&amp;T300&amp;"|",'5_ACOMPANHAMENTO'!$AC$3:$AC$4922)))+((U300&lt;&gt;"")*ISNUMBER(SEARCH("|"&amp;U300&amp;"|",'5_ACOMPANHAMENTO'!$AC$3:$AC$4922)))+((V300&lt;&gt;"")*ISNUMBER(SEARCH("|"&amp;V300&amp;"|",'5_ACOMPANHAMENTO'!$AC$3:$AC$4922)))+((W300&lt;&gt;"")*ISNUMBER(SEARCH("|"&amp;W300&amp;"|",'5_ACOMPANHAMENTO'!$AC$3:$AC$4922)))+((X300&lt;&gt;"")*ISNUMBER(SEARCH("|"&amp;X300&amp;"|",'5_ACOMPANHAMENTO'!$AC$3:$AC$4922)))+((Y300&lt;&gt;"")*ISNUMBER(SEARCH("|"&amp;Y300&amp;"|",'5_ACOMPANHAMENTO'!$AC$3:$AC$4922)))+((Z300&lt;&gt;"")*ISNUMBER(SEARCH("|"&amp;Z300&amp;"|",'5_ACOMPANHAMENTO'!$AC$3:$AC$4922)))+((AA300&lt;&gt;"")*ISNUMBER(SEARCH("|"&amp;AA300&amp;"|",'5_ACOMPANHAMENTO'!$AC$3:$AC$4922)))+((AB300&lt;&gt;"")*ISNUMBER(SEARCH("|"&amp;AB300&amp;"|",'5_ACOMPANHAMENTO'!$AC$3:$AC$4922))))&gt;0)),'5_ACOMPANHAMENTO'!$O$3:$O$4922),0))</f>
        <v/>
      </c>
      <c r="G300" s="7">
        <f>IF(OR($B300="",$C300=""),"",D300-F300)</f>
        <v/>
      </c>
      <c r="H300">
        <f>IF(OR($B300="",$C300=""),"",TRIM($B300&amp;"")&amp;"|"&amp;TRIM($C300&amp;""))</f>
        <v/>
      </c>
      <c r="I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",99)),1,99)))</f>
        <v/>
      </c>
      <c r="J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",99)),100,99)))</f>
        <v/>
      </c>
      <c r="K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",99)),199,99)))</f>
        <v/>
      </c>
      <c r="L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",99)),298,99)))</f>
        <v/>
      </c>
      <c r="M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",99)),397,99)))</f>
        <v/>
      </c>
      <c r="N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",99)),496,99)))</f>
        <v/>
      </c>
      <c r="O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",99)),595,99)))</f>
        <v/>
      </c>
      <c r="P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",99)),694,99)))</f>
        <v/>
      </c>
      <c r="Q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",99)),793,99)))</f>
        <v/>
      </c>
      <c r="R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",99)),892,99)))</f>
        <v/>
      </c>
      <c r="S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",99)),991,99)))</f>
        <v/>
      </c>
      <c r="T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",99)),1090,99)))</f>
        <v/>
      </c>
      <c r="U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",99)),1189,99)))</f>
        <v/>
      </c>
      <c r="V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",99)),1288,99)))</f>
        <v/>
      </c>
      <c r="W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",99)),1387,99)))</f>
        <v/>
      </c>
      <c r="X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",99)),1486,99)))</f>
        <v/>
      </c>
      <c r="Y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",99)),1585,99)))</f>
        <v/>
      </c>
      <c r="Z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",99)),1684,99)))</f>
        <v/>
      </c>
      <c r="AA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",99)),1783,99)))</f>
        <v/>
      </c>
      <c r="AB300" s="1">
        <f>IF($B300="","",TRIM(MID(SUBSTITUTE(TRIM(SUBSTITUTE(SUBSTITUTE(SUBSTITUTE(SUBSTITUTE(SUBSTITUTE(SUBSTITUTE(SUBSTITUTE(SUBSTITUTE(SUBSTITUTE(SUBSTITUTE(SUBSTITUTE(SUBSTITUTE(SUBSTITUTE(SUBSTITUTE(TRIM($B300&amp;""),CHAR(10),"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",REPT(" ",99)),1882,99)))</f>
        <v/>
      </c>
    </row>
    <row r="301" hidden="1" ht="14.25" customHeight="1">
      <c r="A301" s="4">
        <f>IF(OR($B301="",$C301=""),"",IFERROR(INDEX('5_ACOMPANHAMENTO'!$A$3:$A$4922,MATCH(1,INDEX(('5_ACOMPANHAMENTO'!$AD$3:$AD$4922=TRIM($C301&amp;""))*('5_ACOMPANHAMENTO'!$AC$3:$AC$4922&lt;&gt;"")*((((I301&lt;&gt;"")*ISNUMBER(SEARCH("|"&amp;I301&amp;"|",'5_ACOMPANHAMENTO'!$AC$3:$AC$4922)))+((J301&lt;&gt;"")*ISNUMBER(SEARCH("|"&amp;J301&amp;"|",'5_ACOMPANHAMENTO'!$AC$3:$AC$4922)))+((K301&lt;&gt;"")*ISNUMBER(SEARCH("|"&amp;K301&amp;"|",'5_ACOMPANHAMENTO'!$AC$3:$AC$4922)))+((L301&lt;&gt;"")*ISNUMBER(SEARCH("|"&amp;L301&amp;"|",'5_ACOMPANHAMENTO'!$AC$3:$AC$4922)))+((M301&lt;&gt;"")*ISNUMBER(SEARCH("|"&amp;M301&amp;"|",'5_ACOMPANHAMENTO'!$AC$3:$AC$4922)))+((N301&lt;&gt;"")*ISNUMBER(SEARCH("|"&amp;N301&amp;"|",'5_ACOMPANHAMENTO'!$AC$3:$AC$4922)))+((O301&lt;&gt;"")*ISNUMBER(SEARCH("|"&amp;O301&amp;"|",'5_ACOMPANHAMENTO'!$AC$3:$AC$4922)))+((P301&lt;&gt;"")*ISNUMBER(SEARCH("|"&amp;P301&amp;"|",'5_ACOMPANHAMENTO'!$AC$3:$AC$4922)))+((Q301&lt;&gt;"")*ISNUMBER(SEARCH("|"&amp;Q301&amp;"|",'5_ACOMPANHAMENTO'!$AC$3:$AC$4922)))+((R301&lt;&gt;"")*ISNUMBER(SEARCH("|"&amp;R301&amp;"|",'5_ACOMPANHAMENTO'!$AC$3:$AC$4922)))+((S301&lt;&gt;"")*ISNUMBER(SEARCH("|"&amp;S301&amp;"|",'5_ACOMPANHAMENTO'!$AC$3:$AC$4922)))+((T301&lt;&gt;"")*ISNUMBER(SEARCH("|"&amp;T301&amp;"|",'5_ACOMPANHAMENTO'!$AC$3:$AC$4922)))+((U301&lt;&gt;"")*ISNUMBER(SEARCH("|"&amp;U301&amp;"|",'5_ACOMPANHAMENTO'!$AC$3:$AC$4922)))+((V301&lt;&gt;"")*ISNUMBER(SEARCH("|"&amp;V301&amp;"|",'5_ACOMPANHAMENTO'!$AC$3:$AC$4922)))+((W301&lt;&gt;"")*ISNUMBER(SEARCH("|"&amp;W301&amp;"|",'5_ACOMPANHAMENTO'!$AC$3:$AC$4922)))+((X301&lt;&gt;"")*ISNUMBER(SEARCH("|"&amp;X301&amp;"|",'5_ACOMPANHAMENTO'!$AC$3:$AC$4922)))+((Y301&lt;&gt;"")*ISNUMBER(SEARCH("|"&amp;Y301&amp;"|",'5_ACOMPANHAMENTO'!$AC$3:$AC$4922)))+((Z301&lt;&gt;"")*ISNUMBER(SEARCH("|"&amp;Z301&amp;"|",'5_ACOMPANHAMENTO'!$AC$3:$AC$4922)))+((AA301&lt;&gt;"")*ISNUMBER(SEARCH("|"&amp;AA301&amp;"|",'5_ACOMPANHAMENTO'!$AC$3:$AC$4922)))+((AB301&lt;&gt;"")*ISNUMBER(SEARCH("|"&amp;AB301&amp;"|",'5_ACOMPANHAMENTO'!$AC$3:$AC$4922))))&gt;0),0),0)),""))</f>
        <v/>
      </c>
      <c r="B301" s="14" t="inlineStr">
        <is>
          <t>10200,10202,10205</t>
        </is>
      </c>
      <c r="C301" s="14" t="inlineStr">
        <is>
          <t>58 FABRICAÇÃO EMBALAGEM</t>
        </is>
      </c>
      <c r="D301" s="4">
        <f>IF(OR($B301="",$C301=""),"",IFERROR(SUMPRODUCT(--(('5_ACOMPANHAMENTO'!$AD$3:$AD$4922=TRIM($C301&amp;""))*('5_ACOMPANHAMENTO'!$AC$3:$AC$4922&lt;&gt;"")*((((I301&lt;&gt;"")*ISNUMBER(SEARCH("|"&amp;I301&amp;"|",'5_ACOMPANHAMENTO'!$AC$3:$AC$4922)))+((J301&lt;&gt;"")*ISNUMBER(SEARCH("|"&amp;J301&amp;"|",'5_ACOMPANHAMENTO'!$AC$3:$AC$4922)))+((K301&lt;&gt;"")*ISNUMBER(SEARCH("|"&amp;K301&amp;"|",'5_ACOMPANHAMENTO'!$AC$3:$AC$4922)))+((L301&lt;&gt;"")*ISNUMBER(SEARCH("|"&amp;L301&amp;"|",'5_ACOMPANHAMENTO'!$AC$3:$AC$4922)))+((M301&lt;&gt;"")*ISNUMBER(SEARCH("|"&amp;M301&amp;"|",'5_ACOMPANHAMENTO'!$AC$3:$AC$4922)))+((N301&lt;&gt;"")*ISNUMBER(SEARCH("|"&amp;N301&amp;"|",'5_ACOMPANHAMENTO'!$AC$3:$AC$4922)))+((O301&lt;&gt;"")*ISNUMBER(SEARCH("|"&amp;O301&amp;"|",'5_ACOMPANHAMENTO'!$AC$3:$AC$4922)))+((P301&lt;&gt;"")*ISNUMBER(SEARCH("|"&amp;P301&amp;"|",'5_ACOMPANHAMENTO'!$AC$3:$AC$4922)))+((Q301&lt;&gt;"")*ISNUMBER(SEARCH("|"&amp;Q301&amp;"|",'5_ACOMPANHAMENTO'!$AC$3:$AC$4922)))+((R301&lt;&gt;"")*ISNUMBER(SEARCH("|"&amp;R301&amp;"|",'5_ACOMPANHAMENTO'!$AC$3:$AC$4922)))+((S301&lt;&gt;"")*ISNUMBER(SEARCH("|"&amp;S301&amp;"|",'5_ACOMPANHAMENTO'!$AC$3:$AC$4922)))+((T301&lt;&gt;"")*ISNUMBER(SEARCH("|"&amp;T301&amp;"|",'5_ACOMPANHAMENTO'!$AC$3:$AC$4922)))+((U301&lt;&gt;"")*ISNUMBER(SEARCH("|"&amp;U301&amp;"|",'5_ACOMPANHAMENTO'!$AC$3:$AC$4922)))+((V301&lt;&gt;"")*ISNUMBER(SEARCH("|"&amp;V301&amp;"|",'5_ACOMPANHAMENTO'!$AC$3:$AC$4922)))+((W301&lt;&gt;"")*ISNUMBER(SEARCH("|"&amp;W301&amp;"|",'5_ACOMPANHAMENTO'!$AC$3:$AC$4922)))+((X301&lt;&gt;"")*ISNUMBER(SEARCH("|"&amp;X301&amp;"|",'5_ACOMPANHAMENTO'!$AC$3:$AC$4922)))+((Y301&lt;&gt;"")*ISNUMBER(SEARCH("|"&amp;Y301&amp;"|",'5_ACOMPANHAMENTO'!$AC$3:$AC$4922)))+((Z301&lt;&gt;"")*ISNUMBER(SEARCH("|"&amp;Z301&amp;"|",'5_ACOMPANHAMENTO'!$AC$3:$AC$4922)))+((AA301&lt;&gt;"")*ISNUMBER(SEARCH("|"&amp;AA301&amp;"|",'5_ACOMPANHAMENTO'!$AC$3:$AC$4922)))+((AB301&lt;&gt;"")*ISNUMBER(SEARCH("|"&amp;AB301&amp;"|",'5_ACOMPANHAMENTO'!$AC$3:$AC$4922))))&gt;0)),'5_ACOMPANHAMENTO'!$J$3:$J$4922),0))</f>
        <v/>
      </c>
      <c r="E301" s="4">
        <f>IF(G301=0,"FINALIZADO",IF(TODAY()&gt;A301,"ATRASADO "&amp;TODAY()-A301&amp;" DIAS","ADIANTADO "&amp;A301-TODAY()&amp;" DIAS"))</f>
        <v/>
      </c>
      <c r="F301" s="7">
        <f>IF(OR($B301="",$C301=""),"",IFERROR(SUMPRODUCT(--(('5_ACOMPANHAMENTO'!$AD$3:$AD$4922=TRIM($C301&amp;""))*('5_ACOMPANHAMENTO'!$AC$3:$AC$4922&lt;&gt;"")*((((I301&lt;&gt;"")*ISNUMBER(SEARCH("|"&amp;I301&amp;"|",'5_ACOMPANHAMENTO'!$AC$3:$AC$4922)))+((J301&lt;&gt;"")*ISNUMBER(SEARCH("|"&amp;J301&amp;"|",'5_ACOMPANHAMENTO'!$AC$3:$AC$4922)))+((K301&lt;&gt;"")*ISNUMBER(SEARCH("|"&amp;K301&amp;"|",'5_ACOMPANHAMENTO'!$AC$3:$AC$4922)))+((L301&lt;&gt;"")*ISNUMBER(SEARCH("|"&amp;L301&amp;"|",'5_ACOMPANHAMENTO'!$AC$3:$AC$4922)))+((M301&lt;&gt;"")*ISNUMBER(SEARCH("|"&amp;M301&amp;"|",'5_ACOMPANHAMENTO'!$AC$3:$AC$4922)))+((N301&lt;&gt;"")*ISNUMBER(SEARCH("|"&amp;N301&amp;"|",'5_ACOMPANHAMENTO'!$AC$3:$AC$4922)))+((O301&lt;&gt;"")*ISNUMBER(SEARCH("|"&amp;O301&amp;"|",'5_ACOMPANHAMENTO'!$AC$3:$AC$4922)))+((P301&lt;&gt;"")*ISNUMBER(SEARCH("|"&amp;P301&amp;"|",'5_ACOMPANHAMENTO'!$AC$3:$AC$4922)))+((Q301&lt;&gt;"")*ISNUMBER(SEARCH("|"&amp;Q301&amp;"|",'5_ACOMPANHAMENTO'!$AC$3:$AC$4922)))+((R301&lt;&gt;"")*ISNUMBER(SEARCH("|"&amp;R301&amp;"|",'5_ACOMPANHAMENTO'!$AC$3:$AC$4922)))+((S301&lt;&gt;"")*ISNUMBER(SEARCH("|"&amp;S301&amp;"|",'5_ACOMPANHAMENTO'!$AC$3:$AC$4922)))+((T301&lt;&gt;"")*ISNUMBER(SEARCH("|"&amp;T301&amp;"|",'5_ACOMPANHAMENTO'!$AC$3:$AC$4922)))+((U301&lt;&gt;"")*ISNUMBER(SEARCH("|"&amp;U301&amp;"|",'5_ACOMPANHAMENTO'!$AC$3:$AC$4922)))+((V301&lt;&gt;"")*ISNUMBER(SEARCH("|"&amp;V301&amp;"|",'5_ACOMPANHAMENTO'!$AC$3:$AC$4922)))+((W301&lt;&gt;"")*ISNUMBER(SEARCH("|"&amp;W301&amp;"|",'5_ACOMPANHAMENTO'!$AC$3:$AC$4922)))+((X301&lt;&gt;"")*ISNUMBER(SEARCH("|"&amp;X301&amp;"|",'5_ACOMPANHAMENTO'!$AC$3:$AC$4922)))+((Y301&lt;&gt;"")*ISNUMBER(SEARCH("|"&amp;Y301&amp;"|",'5_ACOMPANHAMENTO'!$AC$3:$AC$4922)))+((Z301&lt;&gt;"")*ISNUMBER(SEARCH("|"&amp;Z301&amp;"|",'5_ACOMPANHAMENTO'!$AC$3:$AC$4922)))+((AA301&lt;&gt;"")*ISNUMBER(SEARCH("|"&amp;AA301&amp;"|",'5_ACOMPANHAMENTO'!$AC$3:$AC$4922)))+((AB301&lt;&gt;"")*ISNUMBER(SEARCH("|"&amp;AB301&amp;"|",'5_ACOMPANHAMENTO'!$AC$3:$AC$4922))))&gt;0)),'5_ACOMPANHAMENTO'!$O$3:$O$4922),0))</f>
        <v/>
      </c>
      <c r="G301" s="7">
        <f>IF(OR($B301="",$C301=""),"",D301-F301)</f>
        <v/>
      </c>
      <c r="H301">
        <f>IF(OR($B301="",$C301=""),"",TRIM($B301&amp;"")&amp;"|"&amp;TRIM($C301&amp;""))</f>
        <v/>
      </c>
      <c r="I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",99)),1,99)))</f>
        <v/>
      </c>
      <c r="J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",99)),100,99)))</f>
        <v/>
      </c>
      <c r="K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",99)),199,99)))</f>
        <v/>
      </c>
      <c r="L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",99)),298,99)))</f>
        <v/>
      </c>
      <c r="M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",99)),397,99)))</f>
        <v/>
      </c>
      <c r="N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",99)),496,99)))</f>
        <v/>
      </c>
      <c r="O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",99)),595,99)))</f>
        <v/>
      </c>
      <c r="P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",99)),694,99)))</f>
        <v/>
      </c>
      <c r="Q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",99)),793,99)))</f>
        <v/>
      </c>
      <c r="R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",99)),892,99)))</f>
        <v/>
      </c>
      <c r="S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",99)),991,99)))</f>
        <v/>
      </c>
      <c r="T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",99)),1090,99)))</f>
        <v/>
      </c>
      <c r="U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",99)),1189,99)))</f>
        <v/>
      </c>
      <c r="V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",99)),1288,99)))</f>
        <v/>
      </c>
      <c r="W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",99)),1387,99)))</f>
        <v/>
      </c>
      <c r="X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",99)),1486,99)))</f>
        <v/>
      </c>
      <c r="Y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",99)),1585,99)))</f>
        <v/>
      </c>
      <c r="Z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",99)),1684,99)))</f>
        <v/>
      </c>
      <c r="AA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",99)),1783,99)))</f>
        <v/>
      </c>
      <c r="AB301" s="1">
        <f>IF($B301="","",TRIM(MID(SUBSTITUTE(TRIM(SUBSTITUTE(SUBSTITUTE(SUBSTITUTE(SUBSTITUTE(SUBSTITUTE(SUBSTITUTE(SUBSTITUTE(SUBSTITUTE(SUBSTITUTE(SUBSTITUTE(SUBSTITUTE(SUBSTITUTE(SUBSTITUTE(SUBSTITUTE(TRIM($B301&amp;""),CHAR(10),"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",REPT(" ",99)),1882,99)))</f>
        <v/>
      </c>
    </row>
    <row r="302" hidden="1" ht="14.25" customHeight="1">
      <c r="A302" s="4">
        <f>IF(OR($B302="",$C302=""),"",IFERROR(INDEX('5_ACOMPANHAMENTO'!$A$3:$A$4922,MATCH(1,INDEX(('5_ACOMPANHAMENTO'!$AD$3:$AD$4922=TRIM($C302&amp;""))*('5_ACOMPANHAMENTO'!$AC$3:$AC$4922&lt;&gt;"")*((((I302&lt;&gt;"")*ISNUMBER(SEARCH("|"&amp;I302&amp;"|",'5_ACOMPANHAMENTO'!$AC$3:$AC$4922)))+((J302&lt;&gt;"")*ISNUMBER(SEARCH("|"&amp;J302&amp;"|",'5_ACOMPANHAMENTO'!$AC$3:$AC$4922)))+((K302&lt;&gt;"")*ISNUMBER(SEARCH("|"&amp;K302&amp;"|",'5_ACOMPANHAMENTO'!$AC$3:$AC$4922)))+((L302&lt;&gt;"")*ISNUMBER(SEARCH("|"&amp;L302&amp;"|",'5_ACOMPANHAMENTO'!$AC$3:$AC$4922)))+((M302&lt;&gt;"")*ISNUMBER(SEARCH("|"&amp;M302&amp;"|",'5_ACOMPANHAMENTO'!$AC$3:$AC$4922)))+((N302&lt;&gt;"")*ISNUMBER(SEARCH("|"&amp;N302&amp;"|",'5_ACOMPANHAMENTO'!$AC$3:$AC$4922)))+((O302&lt;&gt;"")*ISNUMBER(SEARCH("|"&amp;O302&amp;"|",'5_ACOMPANHAMENTO'!$AC$3:$AC$4922)))+((P302&lt;&gt;"")*ISNUMBER(SEARCH("|"&amp;P302&amp;"|",'5_ACOMPANHAMENTO'!$AC$3:$AC$4922)))+((Q302&lt;&gt;"")*ISNUMBER(SEARCH("|"&amp;Q302&amp;"|",'5_ACOMPANHAMENTO'!$AC$3:$AC$4922)))+((R302&lt;&gt;"")*ISNUMBER(SEARCH("|"&amp;R302&amp;"|",'5_ACOMPANHAMENTO'!$AC$3:$AC$4922)))+((S302&lt;&gt;"")*ISNUMBER(SEARCH("|"&amp;S302&amp;"|",'5_ACOMPANHAMENTO'!$AC$3:$AC$4922)))+((T302&lt;&gt;"")*ISNUMBER(SEARCH("|"&amp;T302&amp;"|",'5_ACOMPANHAMENTO'!$AC$3:$AC$4922)))+((U302&lt;&gt;"")*ISNUMBER(SEARCH("|"&amp;U302&amp;"|",'5_ACOMPANHAMENTO'!$AC$3:$AC$4922)))+((V302&lt;&gt;"")*ISNUMBER(SEARCH("|"&amp;V302&amp;"|",'5_ACOMPANHAMENTO'!$AC$3:$AC$4922)))+((W302&lt;&gt;"")*ISNUMBER(SEARCH("|"&amp;W302&amp;"|",'5_ACOMPANHAMENTO'!$AC$3:$AC$4922)))+((X302&lt;&gt;"")*ISNUMBER(SEARCH("|"&amp;X302&amp;"|",'5_ACOMPANHAMENTO'!$AC$3:$AC$4922)))+((Y302&lt;&gt;"")*ISNUMBER(SEARCH("|"&amp;Y302&amp;"|",'5_ACOMPANHAMENTO'!$AC$3:$AC$4922)))+((Z302&lt;&gt;"")*ISNUMBER(SEARCH("|"&amp;Z302&amp;"|",'5_ACOMPANHAMENTO'!$AC$3:$AC$4922)))+((AA302&lt;&gt;"")*ISNUMBER(SEARCH("|"&amp;AA302&amp;"|",'5_ACOMPANHAMENTO'!$AC$3:$AC$4922)))+((AB302&lt;&gt;"")*ISNUMBER(SEARCH("|"&amp;AB302&amp;"|",'5_ACOMPANHAMENTO'!$AC$3:$AC$4922))))&gt;0),0),0)),""))</f>
        <v/>
      </c>
      <c r="B302" s="14" t="inlineStr">
        <is>
          <t>10200,10202,10205</t>
        </is>
      </c>
      <c r="C302" s="14" t="inlineStr">
        <is>
          <t>58 FABRICAÇÃO EMBALAGEM</t>
        </is>
      </c>
      <c r="D302" s="4">
        <f>IF(OR($B302="",$C302=""),"",IFERROR(SUMPRODUCT(--(('5_ACOMPANHAMENTO'!$AD$3:$AD$4922=TRIM($C302&amp;""))*('5_ACOMPANHAMENTO'!$AC$3:$AC$4922&lt;&gt;"")*((((I302&lt;&gt;"")*ISNUMBER(SEARCH("|"&amp;I302&amp;"|",'5_ACOMPANHAMENTO'!$AC$3:$AC$4922)))+((J302&lt;&gt;"")*ISNUMBER(SEARCH("|"&amp;J302&amp;"|",'5_ACOMPANHAMENTO'!$AC$3:$AC$4922)))+((K302&lt;&gt;"")*ISNUMBER(SEARCH("|"&amp;K302&amp;"|",'5_ACOMPANHAMENTO'!$AC$3:$AC$4922)))+((L302&lt;&gt;"")*ISNUMBER(SEARCH("|"&amp;L302&amp;"|",'5_ACOMPANHAMENTO'!$AC$3:$AC$4922)))+((M302&lt;&gt;"")*ISNUMBER(SEARCH("|"&amp;M302&amp;"|",'5_ACOMPANHAMENTO'!$AC$3:$AC$4922)))+((N302&lt;&gt;"")*ISNUMBER(SEARCH("|"&amp;N302&amp;"|",'5_ACOMPANHAMENTO'!$AC$3:$AC$4922)))+((O302&lt;&gt;"")*ISNUMBER(SEARCH("|"&amp;O302&amp;"|",'5_ACOMPANHAMENTO'!$AC$3:$AC$4922)))+((P302&lt;&gt;"")*ISNUMBER(SEARCH("|"&amp;P302&amp;"|",'5_ACOMPANHAMENTO'!$AC$3:$AC$4922)))+((Q302&lt;&gt;"")*ISNUMBER(SEARCH("|"&amp;Q302&amp;"|",'5_ACOMPANHAMENTO'!$AC$3:$AC$4922)))+((R302&lt;&gt;"")*ISNUMBER(SEARCH("|"&amp;R302&amp;"|",'5_ACOMPANHAMENTO'!$AC$3:$AC$4922)))+((S302&lt;&gt;"")*ISNUMBER(SEARCH("|"&amp;S302&amp;"|",'5_ACOMPANHAMENTO'!$AC$3:$AC$4922)))+((T302&lt;&gt;"")*ISNUMBER(SEARCH("|"&amp;T302&amp;"|",'5_ACOMPANHAMENTO'!$AC$3:$AC$4922)))+((U302&lt;&gt;"")*ISNUMBER(SEARCH("|"&amp;U302&amp;"|",'5_ACOMPANHAMENTO'!$AC$3:$AC$4922)))+((V302&lt;&gt;"")*ISNUMBER(SEARCH("|"&amp;V302&amp;"|",'5_ACOMPANHAMENTO'!$AC$3:$AC$4922)))+((W302&lt;&gt;"")*ISNUMBER(SEARCH("|"&amp;W302&amp;"|",'5_ACOMPANHAMENTO'!$AC$3:$AC$4922)))+((X302&lt;&gt;"")*ISNUMBER(SEARCH("|"&amp;X302&amp;"|",'5_ACOMPANHAMENTO'!$AC$3:$AC$4922)))+((Y302&lt;&gt;"")*ISNUMBER(SEARCH("|"&amp;Y302&amp;"|",'5_ACOMPANHAMENTO'!$AC$3:$AC$4922)))+((Z302&lt;&gt;"")*ISNUMBER(SEARCH("|"&amp;Z302&amp;"|",'5_ACOMPANHAMENTO'!$AC$3:$AC$4922)))+((AA302&lt;&gt;"")*ISNUMBER(SEARCH("|"&amp;AA302&amp;"|",'5_ACOMPANHAMENTO'!$AC$3:$AC$4922)))+((AB302&lt;&gt;"")*ISNUMBER(SEARCH("|"&amp;AB302&amp;"|",'5_ACOMPANHAMENTO'!$AC$3:$AC$4922))))&gt;0)),'5_ACOMPANHAMENTO'!$J$3:$J$4922),0))</f>
        <v/>
      </c>
      <c r="E302" s="4">
        <f>IF(G302=0,"FINALIZADO",IF(TODAY()&gt;A302,"ATRASADO "&amp;TODAY()-A302&amp;" DIAS","ADIANTADO "&amp;A302-TODAY()&amp;" DIAS"))</f>
        <v/>
      </c>
      <c r="F302" s="7">
        <f>IF(OR($B302="",$C302=""),"",IFERROR(SUMPRODUCT(--(('5_ACOMPANHAMENTO'!$AD$3:$AD$4922=TRIM($C302&amp;""))*('5_ACOMPANHAMENTO'!$AC$3:$AC$4922&lt;&gt;"")*((((I302&lt;&gt;"")*ISNUMBER(SEARCH("|"&amp;I302&amp;"|",'5_ACOMPANHAMENTO'!$AC$3:$AC$4922)))+((J302&lt;&gt;"")*ISNUMBER(SEARCH("|"&amp;J302&amp;"|",'5_ACOMPANHAMENTO'!$AC$3:$AC$4922)))+((K302&lt;&gt;"")*ISNUMBER(SEARCH("|"&amp;K302&amp;"|",'5_ACOMPANHAMENTO'!$AC$3:$AC$4922)))+((L302&lt;&gt;"")*ISNUMBER(SEARCH("|"&amp;L302&amp;"|",'5_ACOMPANHAMENTO'!$AC$3:$AC$4922)))+((M302&lt;&gt;"")*ISNUMBER(SEARCH("|"&amp;M302&amp;"|",'5_ACOMPANHAMENTO'!$AC$3:$AC$4922)))+((N302&lt;&gt;"")*ISNUMBER(SEARCH("|"&amp;N302&amp;"|",'5_ACOMPANHAMENTO'!$AC$3:$AC$4922)))+((O302&lt;&gt;"")*ISNUMBER(SEARCH("|"&amp;O302&amp;"|",'5_ACOMPANHAMENTO'!$AC$3:$AC$4922)))+((P302&lt;&gt;"")*ISNUMBER(SEARCH("|"&amp;P302&amp;"|",'5_ACOMPANHAMENTO'!$AC$3:$AC$4922)))+((Q302&lt;&gt;"")*ISNUMBER(SEARCH("|"&amp;Q302&amp;"|",'5_ACOMPANHAMENTO'!$AC$3:$AC$4922)))+((R302&lt;&gt;"")*ISNUMBER(SEARCH("|"&amp;R302&amp;"|",'5_ACOMPANHAMENTO'!$AC$3:$AC$4922)))+((S302&lt;&gt;"")*ISNUMBER(SEARCH("|"&amp;S302&amp;"|",'5_ACOMPANHAMENTO'!$AC$3:$AC$4922)))+((T302&lt;&gt;"")*ISNUMBER(SEARCH("|"&amp;T302&amp;"|",'5_ACOMPANHAMENTO'!$AC$3:$AC$4922)))+((U302&lt;&gt;"")*ISNUMBER(SEARCH("|"&amp;U302&amp;"|",'5_ACOMPANHAMENTO'!$AC$3:$AC$4922)))+((V302&lt;&gt;"")*ISNUMBER(SEARCH("|"&amp;V302&amp;"|",'5_ACOMPANHAMENTO'!$AC$3:$AC$4922)))+((W302&lt;&gt;"")*ISNUMBER(SEARCH("|"&amp;W302&amp;"|",'5_ACOMPANHAMENTO'!$AC$3:$AC$4922)))+((X302&lt;&gt;"")*ISNUMBER(SEARCH("|"&amp;X302&amp;"|",'5_ACOMPANHAMENTO'!$AC$3:$AC$4922)))+((Y302&lt;&gt;"")*ISNUMBER(SEARCH("|"&amp;Y302&amp;"|",'5_ACOMPANHAMENTO'!$AC$3:$AC$4922)))+((Z302&lt;&gt;"")*ISNUMBER(SEARCH("|"&amp;Z302&amp;"|",'5_ACOMPANHAMENTO'!$AC$3:$AC$4922)))+((AA302&lt;&gt;"")*ISNUMBER(SEARCH("|"&amp;AA302&amp;"|",'5_ACOMPANHAMENTO'!$AC$3:$AC$4922)))+((AB302&lt;&gt;"")*ISNUMBER(SEARCH("|"&amp;AB302&amp;"|",'5_ACOMPANHAMENTO'!$AC$3:$AC$4922))))&gt;0)),'5_ACOMPANHAMENTO'!$O$3:$O$4922),0))</f>
        <v/>
      </c>
      <c r="G302" s="7">
        <f>IF(OR($B302="",$C302=""),"",D302-F302)</f>
        <v/>
      </c>
      <c r="H302">
        <f>IF(OR($B302="",$C302=""),"",TRIM($B302&amp;"")&amp;"|"&amp;TRIM($C302&amp;""))</f>
        <v/>
      </c>
      <c r="I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",99)),1,99)))</f>
        <v/>
      </c>
      <c r="J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",99)),100,99)))</f>
        <v/>
      </c>
      <c r="K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",99)),199,99)))</f>
        <v/>
      </c>
      <c r="L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",99)),298,99)))</f>
        <v/>
      </c>
      <c r="M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",99)),397,99)))</f>
        <v/>
      </c>
      <c r="N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",99)),496,99)))</f>
        <v/>
      </c>
      <c r="O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",99)),595,99)))</f>
        <v/>
      </c>
      <c r="P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",99)),694,99)))</f>
        <v/>
      </c>
      <c r="Q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",99)),793,99)))</f>
        <v/>
      </c>
      <c r="R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",99)),892,99)))</f>
        <v/>
      </c>
      <c r="S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",99)),991,99)))</f>
        <v/>
      </c>
      <c r="T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",99)),1090,99)))</f>
        <v/>
      </c>
      <c r="U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",99)),1189,99)))</f>
        <v/>
      </c>
      <c r="V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",99)),1288,99)))</f>
        <v/>
      </c>
      <c r="W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",99)),1387,99)))</f>
        <v/>
      </c>
      <c r="X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",99)),1486,99)))</f>
        <v/>
      </c>
      <c r="Y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",99)),1585,99)))</f>
        <v/>
      </c>
      <c r="Z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",99)),1684,99)))</f>
        <v/>
      </c>
      <c r="AA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",99)),1783,99)))</f>
        <v/>
      </c>
      <c r="AB302" s="1">
        <f>IF($B302="","",TRIM(MID(SUBSTITUTE(TRIM(SUBSTITUTE(SUBSTITUTE(SUBSTITUTE(SUBSTITUTE(SUBSTITUTE(SUBSTITUTE(SUBSTITUTE(SUBSTITUTE(SUBSTITUTE(SUBSTITUTE(SUBSTITUTE(SUBSTITUTE(SUBSTITUTE(SUBSTITUTE(TRIM($B302&amp;""),CHAR(10),"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",REPT(" ",99)),1882,99)))</f>
        <v/>
      </c>
    </row>
    <row r="303" hidden="1" ht="14.25" customHeight="1">
      <c r="A303" s="4">
        <f>IF(OR($B303="",$C303=""),"",IFERROR(INDEX('5_ACOMPANHAMENTO'!$A$3:$A$4922,MATCH(1,INDEX(('5_ACOMPANHAMENTO'!$AD$3:$AD$4922=TRIM($C303&amp;""))*('5_ACOMPANHAMENTO'!$AC$3:$AC$4922&lt;&gt;"")*((((I303&lt;&gt;"")*ISNUMBER(SEARCH("|"&amp;I303&amp;"|",'5_ACOMPANHAMENTO'!$AC$3:$AC$4922)))+((J303&lt;&gt;"")*ISNUMBER(SEARCH("|"&amp;J303&amp;"|",'5_ACOMPANHAMENTO'!$AC$3:$AC$4922)))+((K303&lt;&gt;"")*ISNUMBER(SEARCH("|"&amp;K303&amp;"|",'5_ACOMPANHAMENTO'!$AC$3:$AC$4922)))+((L303&lt;&gt;"")*ISNUMBER(SEARCH("|"&amp;L303&amp;"|",'5_ACOMPANHAMENTO'!$AC$3:$AC$4922)))+((M303&lt;&gt;"")*ISNUMBER(SEARCH("|"&amp;M303&amp;"|",'5_ACOMPANHAMENTO'!$AC$3:$AC$4922)))+((N303&lt;&gt;"")*ISNUMBER(SEARCH("|"&amp;N303&amp;"|",'5_ACOMPANHAMENTO'!$AC$3:$AC$4922)))+((O303&lt;&gt;"")*ISNUMBER(SEARCH("|"&amp;O303&amp;"|",'5_ACOMPANHAMENTO'!$AC$3:$AC$4922)))+((P303&lt;&gt;"")*ISNUMBER(SEARCH("|"&amp;P303&amp;"|",'5_ACOMPANHAMENTO'!$AC$3:$AC$4922)))+((Q303&lt;&gt;"")*ISNUMBER(SEARCH("|"&amp;Q303&amp;"|",'5_ACOMPANHAMENTO'!$AC$3:$AC$4922)))+((R303&lt;&gt;"")*ISNUMBER(SEARCH("|"&amp;R303&amp;"|",'5_ACOMPANHAMENTO'!$AC$3:$AC$4922)))+((S303&lt;&gt;"")*ISNUMBER(SEARCH("|"&amp;S303&amp;"|",'5_ACOMPANHAMENTO'!$AC$3:$AC$4922)))+((T303&lt;&gt;"")*ISNUMBER(SEARCH("|"&amp;T303&amp;"|",'5_ACOMPANHAMENTO'!$AC$3:$AC$4922)))+((U303&lt;&gt;"")*ISNUMBER(SEARCH("|"&amp;U303&amp;"|",'5_ACOMPANHAMENTO'!$AC$3:$AC$4922)))+((V303&lt;&gt;"")*ISNUMBER(SEARCH("|"&amp;V303&amp;"|",'5_ACOMPANHAMENTO'!$AC$3:$AC$4922)))+((W303&lt;&gt;"")*ISNUMBER(SEARCH("|"&amp;W303&amp;"|",'5_ACOMPANHAMENTO'!$AC$3:$AC$4922)))+((X303&lt;&gt;"")*ISNUMBER(SEARCH("|"&amp;X303&amp;"|",'5_ACOMPANHAMENTO'!$AC$3:$AC$4922)))+((Y303&lt;&gt;"")*ISNUMBER(SEARCH("|"&amp;Y303&amp;"|",'5_ACOMPANHAMENTO'!$AC$3:$AC$4922)))+((Z303&lt;&gt;"")*ISNUMBER(SEARCH("|"&amp;Z303&amp;"|",'5_ACOMPANHAMENTO'!$AC$3:$AC$4922)))+((AA303&lt;&gt;"")*ISNUMBER(SEARCH("|"&amp;AA303&amp;"|",'5_ACOMPANHAMENTO'!$AC$3:$AC$4922)))+((AB303&lt;&gt;"")*ISNUMBER(SEARCH("|"&amp;AB303&amp;"|",'5_ACOMPANHAMENTO'!$AC$3:$AC$4922))))&gt;0),0),0)),""))</f>
        <v/>
      </c>
      <c r="B303" s="14" t="inlineStr">
        <is>
          <t>10200,10202,10205</t>
        </is>
      </c>
      <c r="C303" s="14" t="inlineStr">
        <is>
          <t>58 FABRICAÇÃO EMBALAGEM</t>
        </is>
      </c>
      <c r="D303" s="4">
        <f>IF(OR($B303="",$C303=""),"",IFERROR(SUMPRODUCT(--(('5_ACOMPANHAMENTO'!$AD$3:$AD$4922=TRIM($C303&amp;""))*('5_ACOMPANHAMENTO'!$AC$3:$AC$4922&lt;&gt;"")*((((I303&lt;&gt;"")*ISNUMBER(SEARCH("|"&amp;I303&amp;"|",'5_ACOMPANHAMENTO'!$AC$3:$AC$4922)))+((J303&lt;&gt;"")*ISNUMBER(SEARCH("|"&amp;J303&amp;"|",'5_ACOMPANHAMENTO'!$AC$3:$AC$4922)))+((K303&lt;&gt;"")*ISNUMBER(SEARCH("|"&amp;K303&amp;"|",'5_ACOMPANHAMENTO'!$AC$3:$AC$4922)))+((L303&lt;&gt;"")*ISNUMBER(SEARCH("|"&amp;L303&amp;"|",'5_ACOMPANHAMENTO'!$AC$3:$AC$4922)))+((M303&lt;&gt;"")*ISNUMBER(SEARCH("|"&amp;M303&amp;"|",'5_ACOMPANHAMENTO'!$AC$3:$AC$4922)))+((N303&lt;&gt;"")*ISNUMBER(SEARCH("|"&amp;N303&amp;"|",'5_ACOMPANHAMENTO'!$AC$3:$AC$4922)))+((O303&lt;&gt;"")*ISNUMBER(SEARCH("|"&amp;O303&amp;"|",'5_ACOMPANHAMENTO'!$AC$3:$AC$4922)))+((P303&lt;&gt;"")*ISNUMBER(SEARCH("|"&amp;P303&amp;"|",'5_ACOMPANHAMENTO'!$AC$3:$AC$4922)))+((Q303&lt;&gt;"")*ISNUMBER(SEARCH("|"&amp;Q303&amp;"|",'5_ACOMPANHAMENTO'!$AC$3:$AC$4922)))+((R303&lt;&gt;"")*ISNUMBER(SEARCH("|"&amp;R303&amp;"|",'5_ACOMPANHAMENTO'!$AC$3:$AC$4922)))+((S303&lt;&gt;"")*ISNUMBER(SEARCH("|"&amp;S303&amp;"|",'5_ACOMPANHAMENTO'!$AC$3:$AC$4922)))+((T303&lt;&gt;"")*ISNUMBER(SEARCH("|"&amp;T303&amp;"|",'5_ACOMPANHAMENTO'!$AC$3:$AC$4922)))+((U303&lt;&gt;"")*ISNUMBER(SEARCH("|"&amp;U303&amp;"|",'5_ACOMPANHAMENTO'!$AC$3:$AC$4922)))+((V303&lt;&gt;"")*ISNUMBER(SEARCH("|"&amp;V303&amp;"|",'5_ACOMPANHAMENTO'!$AC$3:$AC$4922)))+((W303&lt;&gt;"")*ISNUMBER(SEARCH("|"&amp;W303&amp;"|",'5_ACOMPANHAMENTO'!$AC$3:$AC$4922)))+((X303&lt;&gt;"")*ISNUMBER(SEARCH("|"&amp;X303&amp;"|",'5_ACOMPANHAMENTO'!$AC$3:$AC$4922)))+((Y303&lt;&gt;"")*ISNUMBER(SEARCH("|"&amp;Y303&amp;"|",'5_ACOMPANHAMENTO'!$AC$3:$AC$4922)))+((Z303&lt;&gt;"")*ISNUMBER(SEARCH("|"&amp;Z303&amp;"|",'5_ACOMPANHAMENTO'!$AC$3:$AC$4922)))+((AA303&lt;&gt;"")*ISNUMBER(SEARCH("|"&amp;AA303&amp;"|",'5_ACOMPANHAMENTO'!$AC$3:$AC$4922)))+((AB303&lt;&gt;"")*ISNUMBER(SEARCH("|"&amp;AB303&amp;"|",'5_ACOMPANHAMENTO'!$AC$3:$AC$4922))))&gt;0)),'5_ACOMPANHAMENTO'!$J$3:$J$4922),0))</f>
        <v/>
      </c>
      <c r="E303" s="4">
        <f>IF(G303=0,"FINALIZADO",IF(TODAY()&gt;A303,"ATRASADO "&amp;TODAY()-A303&amp;" DIAS","ADIANTADO "&amp;A303-TODAY()&amp;" DIAS"))</f>
        <v/>
      </c>
      <c r="F303" s="7">
        <f>IF(OR($B303="",$C303=""),"",IFERROR(SUMPRODUCT(--(('5_ACOMPANHAMENTO'!$AD$3:$AD$4922=TRIM($C303&amp;""))*('5_ACOMPANHAMENTO'!$AC$3:$AC$4922&lt;&gt;"")*((((I303&lt;&gt;"")*ISNUMBER(SEARCH("|"&amp;I303&amp;"|",'5_ACOMPANHAMENTO'!$AC$3:$AC$4922)))+((J303&lt;&gt;"")*ISNUMBER(SEARCH("|"&amp;J303&amp;"|",'5_ACOMPANHAMENTO'!$AC$3:$AC$4922)))+((K303&lt;&gt;"")*ISNUMBER(SEARCH("|"&amp;K303&amp;"|",'5_ACOMPANHAMENTO'!$AC$3:$AC$4922)))+((L303&lt;&gt;"")*ISNUMBER(SEARCH("|"&amp;L303&amp;"|",'5_ACOMPANHAMENTO'!$AC$3:$AC$4922)))+((M303&lt;&gt;"")*ISNUMBER(SEARCH("|"&amp;M303&amp;"|",'5_ACOMPANHAMENTO'!$AC$3:$AC$4922)))+((N303&lt;&gt;"")*ISNUMBER(SEARCH("|"&amp;N303&amp;"|",'5_ACOMPANHAMENTO'!$AC$3:$AC$4922)))+((O303&lt;&gt;"")*ISNUMBER(SEARCH("|"&amp;O303&amp;"|",'5_ACOMPANHAMENTO'!$AC$3:$AC$4922)))+((P303&lt;&gt;"")*ISNUMBER(SEARCH("|"&amp;P303&amp;"|",'5_ACOMPANHAMENTO'!$AC$3:$AC$4922)))+((Q303&lt;&gt;"")*ISNUMBER(SEARCH("|"&amp;Q303&amp;"|",'5_ACOMPANHAMENTO'!$AC$3:$AC$4922)))+((R303&lt;&gt;"")*ISNUMBER(SEARCH("|"&amp;R303&amp;"|",'5_ACOMPANHAMENTO'!$AC$3:$AC$4922)))+((S303&lt;&gt;"")*ISNUMBER(SEARCH("|"&amp;S303&amp;"|",'5_ACOMPANHAMENTO'!$AC$3:$AC$4922)))+((T303&lt;&gt;"")*ISNUMBER(SEARCH("|"&amp;T303&amp;"|",'5_ACOMPANHAMENTO'!$AC$3:$AC$4922)))+((U303&lt;&gt;"")*ISNUMBER(SEARCH("|"&amp;U303&amp;"|",'5_ACOMPANHAMENTO'!$AC$3:$AC$4922)))+((V303&lt;&gt;"")*ISNUMBER(SEARCH("|"&amp;V303&amp;"|",'5_ACOMPANHAMENTO'!$AC$3:$AC$4922)))+((W303&lt;&gt;"")*ISNUMBER(SEARCH("|"&amp;W303&amp;"|",'5_ACOMPANHAMENTO'!$AC$3:$AC$4922)))+((X303&lt;&gt;"")*ISNUMBER(SEARCH("|"&amp;X303&amp;"|",'5_ACOMPANHAMENTO'!$AC$3:$AC$4922)))+((Y303&lt;&gt;"")*ISNUMBER(SEARCH("|"&amp;Y303&amp;"|",'5_ACOMPANHAMENTO'!$AC$3:$AC$4922)))+((Z303&lt;&gt;"")*ISNUMBER(SEARCH("|"&amp;Z303&amp;"|",'5_ACOMPANHAMENTO'!$AC$3:$AC$4922)))+((AA303&lt;&gt;"")*ISNUMBER(SEARCH("|"&amp;AA303&amp;"|",'5_ACOMPANHAMENTO'!$AC$3:$AC$4922)))+((AB303&lt;&gt;"")*ISNUMBER(SEARCH("|"&amp;AB303&amp;"|",'5_ACOMPANHAMENTO'!$AC$3:$AC$4922))))&gt;0)),'5_ACOMPANHAMENTO'!$O$3:$O$4922),0))</f>
        <v/>
      </c>
      <c r="G303" s="7">
        <f>IF(OR($B303="",$C303=""),"",D303-F303)</f>
        <v/>
      </c>
      <c r="H303">
        <f>IF(OR($B303="",$C303=""),"",TRIM($B303&amp;"")&amp;"|"&amp;TRIM($C303&amp;""))</f>
        <v/>
      </c>
      <c r="I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",99)),1,99)))</f>
        <v/>
      </c>
      <c r="J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",99)),100,99)))</f>
        <v/>
      </c>
      <c r="K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",99)),199,99)))</f>
        <v/>
      </c>
      <c r="L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",99)),298,99)))</f>
        <v/>
      </c>
      <c r="M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",99)),397,99)))</f>
        <v/>
      </c>
      <c r="N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",99)),496,99)))</f>
        <v/>
      </c>
      <c r="O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",99)),595,99)))</f>
        <v/>
      </c>
      <c r="P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",99)),694,99)))</f>
        <v/>
      </c>
      <c r="Q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",99)),793,99)))</f>
        <v/>
      </c>
      <c r="R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",99)),892,99)))</f>
        <v/>
      </c>
      <c r="S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",99)),991,99)))</f>
        <v/>
      </c>
      <c r="T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",99)),1090,99)))</f>
        <v/>
      </c>
      <c r="U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",99)),1189,99)))</f>
        <v/>
      </c>
      <c r="V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",99)),1288,99)))</f>
        <v/>
      </c>
      <c r="W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",99)),1387,99)))</f>
        <v/>
      </c>
      <c r="X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",99)),1486,99)))</f>
        <v/>
      </c>
      <c r="Y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",99)),1585,99)))</f>
        <v/>
      </c>
      <c r="Z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",99)),1684,99)))</f>
        <v/>
      </c>
      <c r="AA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",99)),1783,99)))</f>
        <v/>
      </c>
      <c r="AB303" s="1">
        <f>IF($B303="","",TRIM(MID(SUBSTITUTE(TRIM(SUBSTITUTE(SUBSTITUTE(SUBSTITUTE(SUBSTITUTE(SUBSTITUTE(SUBSTITUTE(SUBSTITUTE(SUBSTITUTE(SUBSTITUTE(SUBSTITUTE(SUBSTITUTE(SUBSTITUTE(SUBSTITUTE(SUBSTITUTE(TRIM($B303&amp;""),CHAR(10),"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",REPT(" ",99)),1882,99)))</f>
        <v/>
      </c>
    </row>
    <row r="304" hidden="1" ht="14.25" customHeight="1">
      <c r="A304" s="4">
        <f>IF(OR($B304="",$C304=""),"",IFERROR(INDEX('5_ACOMPANHAMENTO'!$A$3:$A$4922,MATCH(1,INDEX(('5_ACOMPANHAMENTO'!$AD$3:$AD$4922=TRIM($C304&amp;""))*('5_ACOMPANHAMENTO'!$AC$3:$AC$4922&lt;&gt;"")*((((I304&lt;&gt;"")*ISNUMBER(SEARCH("|"&amp;I304&amp;"|",'5_ACOMPANHAMENTO'!$AC$3:$AC$4922)))+((J304&lt;&gt;"")*ISNUMBER(SEARCH("|"&amp;J304&amp;"|",'5_ACOMPANHAMENTO'!$AC$3:$AC$4922)))+((K304&lt;&gt;"")*ISNUMBER(SEARCH("|"&amp;K304&amp;"|",'5_ACOMPANHAMENTO'!$AC$3:$AC$4922)))+((L304&lt;&gt;"")*ISNUMBER(SEARCH("|"&amp;L304&amp;"|",'5_ACOMPANHAMENTO'!$AC$3:$AC$4922)))+((M304&lt;&gt;"")*ISNUMBER(SEARCH("|"&amp;M304&amp;"|",'5_ACOMPANHAMENTO'!$AC$3:$AC$4922)))+((N304&lt;&gt;"")*ISNUMBER(SEARCH("|"&amp;N304&amp;"|",'5_ACOMPANHAMENTO'!$AC$3:$AC$4922)))+((O304&lt;&gt;"")*ISNUMBER(SEARCH("|"&amp;O304&amp;"|",'5_ACOMPANHAMENTO'!$AC$3:$AC$4922)))+((P304&lt;&gt;"")*ISNUMBER(SEARCH("|"&amp;P304&amp;"|",'5_ACOMPANHAMENTO'!$AC$3:$AC$4922)))+((Q304&lt;&gt;"")*ISNUMBER(SEARCH("|"&amp;Q304&amp;"|",'5_ACOMPANHAMENTO'!$AC$3:$AC$4922)))+((R304&lt;&gt;"")*ISNUMBER(SEARCH("|"&amp;R304&amp;"|",'5_ACOMPANHAMENTO'!$AC$3:$AC$4922)))+((S304&lt;&gt;"")*ISNUMBER(SEARCH("|"&amp;S304&amp;"|",'5_ACOMPANHAMENTO'!$AC$3:$AC$4922)))+((T304&lt;&gt;"")*ISNUMBER(SEARCH("|"&amp;T304&amp;"|",'5_ACOMPANHAMENTO'!$AC$3:$AC$4922)))+((U304&lt;&gt;"")*ISNUMBER(SEARCH("|"&amp;U304&amp;"|",'5_ACOMPANHAMENTO'!$AC$3:$AC$4922)))+((V304&lt;&gt;"")*ISNUMBER(SEARCH("|"&amp;V304&amp;"|",'5_ACOMPANHAMENTO'!$AC$3:$AC$4922)))+((W304&lt;&gt;"")*ISNUMBER(SEARCH("|"&amp;W304&amp;"|",'5_ACOMPANHAMENTO'!$AC$3:$AC$4922)))+((X304&lt;&gt;"")*ISNUMBER(SEARCH("|"&amp;X304&amp;"|",'5_ACOMPANHAMENTO'!$AC$3:$AC$4922)))+((Y304&lt;&gt;"")*ISNUMBER(SEARCH("|"&amp;Y304&amp;"|",'5_ACOMPANHAMENTO'!$AC$3:$AC$4922)))+((Z304&lt;&gt;"")*ISNUMBER(SEARCH("|"&amp;Z304&amp;"|",'5_ACOMPANHAMENTO'!$AC$3:$AC$4922)))+((AA304&lt;&gt;"")*ISNUMBER(SEARCH("|"&amp;AA304&amp;"|",'5_ACOMPANHAMENTO'!$AC$3:$AC$4922)))+((AB304&lt;&gt;"")*ISNUMBER(SEARCH("|"&amp;AB304&amp;"|",'5_ACOMPANHAMENTO'!$AC$3:$AC$4922))))&gt;0),0),0)),""))</f>
        <v/>
      </c>
      <c r="B304" s="14" t="inlineStr">
        <is>
          <t>10200,10202,10205</t>
        </is>
      </c>
      <c r="C304" s="14" t="inlineStr">
        <is>
          <t>58 FABRICAÇÃO EMBALAGEM</t>
        </is>
      </c>
      <c r="D304" s="4">
        <f>IF(OR($B304="",$C304=""),"",IFERROR(SUMPRODUCT(--(('5_ACOMPANHAMENTO'!$AD$3:$AD$4922=TRIM($C304&amp;""))*('5_ACOMPANHAMENTO'!$AC$3:$AC$4922&lt;&gt;"")*((((I304&lt;&gt;"")*ISNUMBER(SEARCH("|"&amp;I304&amp;"|",'5_ACOMPANHAMENTO'!$AC$3:$AC$4922)))+((J304&lt;&gt;"")*ISNUMBER(SEARCH("|"&amp;J304&amp;"|",'5_ACOMPANHAMENTO'!$AC$3:$AC$4922)))+((K304&lt;&gt;"")*ISNUMBER(SEARCH("|"&amp;K304&amp;"|",'5_ACOMPANHAMENTO'!$AC$3:$AC$4922)))+((L304&lt;&gt;"")*ISNUMBER(SEARCH("|"&amp;L304&amp;"|",'5_ACOMPANHAMENTO'!$AC$3:$AC$4922)))+((M304&lt;&gt;"")*ISNUMBER(SEARCH("|"&amp;M304&amp;"|",'5_ACOMPANHAMENTO'!$AC$3:$AC$4922)))+((N304&lt;&gt;"")*ISNUMBER(SEARCH("|"&amp;N304&amp;"|",'5_ACOMPANHAMENTO'!$AC$3:$AC$4922)))+((O304&lt;&gt;"")*ISNUMBER(SEARCH("|"&amp;O304&amp;"|",'5_ACOMPANHAMENTO'!$AC$3:$AC$4922)))+((P304&lt;&gt;"")*ISNUMBER(SEARCH("|"&amp;P304&amp;"|",'5_ACOMPANHAMENTO'!$AC$3:$AC$4922)))+((Q304&lt;&gt;"")*ISNUMBER(SEARCH("|"&amp;Q304&amp;"|",'5_ACOMPANHAMENTO'!$AC$3:$AC$4922)))+((R304&lt;&gt;"")*ISNUMBER(SEARCH("|"&amp;R304&amp;"|",'5_ACOMPANHAMENTO'!$AC$3:$AC$4922)))+((S304&lt;&gt;"")*ISNUMBER(SEARCH("|"&amp;S304&amp;"|",'5_ACOMPANHAMENTO'!$AC$3:$AC$4922)))+((T304&lt;&gt;"")*ISNUMBER(SEARCH("|"&amp;T304&amp;"|",'5_ACOMPANHAMENTO'!$AC$3:$AC$4922)))+((U304&lt;&gt;"")*ISNUMBER(SEARCH("|"&amp;U304&amp;"|",'5_ACOMPANHAMENTO'!$AC$3:$AC$4922)))+((V304&lt;&gt;"")*ISNUMBER(SEARCH("|"&amp;V304&amp;"|",'5_ACOMPANHAMENTO'!$AC$3:$AC$4922)))+((W304&lt;&gt;"")*ISNUMBER(SEARCH("|"&amp;W304&amp;"|",'5_ACOMPANHAMENTO'!$AC$3:$AC$4922)))+((X304&lt;&gt;"")*ISNUMBER(SEARCH("|"&amp;X304&amp;"|",'5_ACOMPANHAMENTO'!$AC$3:$AC$4922)))+((Y304&lt;&gt;"")*ISNUMBER(SEARCH("|"&amp;Y304&amp;"|",'5_ACOMPANHAMENTO'!$AC$3:$AC$4922)))+((Z304&lt;&gt;"")*ISNUMBER(SEARCH("|"&amp;Z304&amp;"|",'5_ACOMPANHAMENTO'!$AC$3:$AC$4922)))+((AA304&lt;&gt;"")*ISNUMBER(SEARCH("|"&amp;AA304&amp;"|",'5_ACOMPANHAMENTO'!$AC$3:$AC$4922)))+((AB304&lt;&gt;"")*ISNUMBER(SEARCH("|"&amp;AB304&amp;"|",'5_ACOMPANHAMENTO'!$AC$3:$AC$4922))))&gt;0)),'5_ACOMPANHAMENTO'!$J$3:$J$4922),0))</f>
        <v/>
      </c>
      <c r="E304" s="4">
        <f>IF(G304=0,"FINALIZADO",IF(TODAY()&gt;A304,"ATRASADO "&amp;TODAY()-A304&amp;" DIAS","ADIANTADO "&amp;A304-TODAY()&amp;" DIAS"))</f>
        <v/>
      </c>
      <c r="F304" s="7">
        <f>IF(OR($B304="",$C304=""),"",IFERROR(SUMPRODUCT(--(('5_ACOMPANHAMENTO'!$AD$3:$AD$4922=TRIM($C304&amp;""))*('5_ACOMPANHAMENTO'!$AC$3:$AC$4922&lt;&gt;"")*((((I304&lt;&gt;"")*ISNUMBER(SEARCH("|"&amp;I304&amp;"|",'5_ACOMPANHAMENTO'!$AC$3:$AC$4922)))+((J304&lt;&gt;"")*ISNUMBER(SEARCH("|"&amp;J304&amp;"|",'5_ACOMPANHAMENTO'!$AC$3:$AC$4922)))+((K304&lt;&gt;"")*ISNUMBER(SEARCH("|"&amp;K304&amp;"|",'5_ACOMPANHAMENTO'!$AC$3:$AC$4922)))+((L304&lt;&gt;"")*ISNUMBER(SEARCH("|"&amp;L304&amp;"|",'5_ACOMPANHAMENTO'!$AC$3:$AC$4922)))+((M304&lt;&gt;"")*ISNUMBER(SEARCH("|"&amp;M304&amp;"|",'5_ACOMPANHAMENTO'!$AC$3:$AC$4922)))+((N304&lt;&gt;"")*ISNUMBER(SEARCH("|"&amp;N304&amp;"|",'5_ACOMPANHAMENTO'!$AC$3:$AC$4922)))+((O304&lt;&gt;"")*ISNUMBER(SEARCH("|"&amp;O304&amp;"|",'5_ACOMPANHAMENTO'!$AC$3:$AC$4922)))+((P304&lt;&gt;"")*ISNUMBER(SEARCH("|"&amp;P304&amp;"|",'5_ACOMPANHAMENTO'!$AC$3:$AC$4922)))+((Q304&lt;&gt;"")*ISNUMBER(SEARCH("|"&amp;Q304&amp;"|",'5_ACOMPANHAMENTO'!$AC$3:$AC$4922)))+((R304&lt;&gt;"")*ISNUMBER(SEARCH("|"&amp;R304&amp;"|",'5_ACOMPANHAMENTO'!$AC$3:$AC$4922)))+((S304&lt;&gt;"")*ISNUMBER(SEARCH("|"&amp;S304&amp;"|",'5_ACOMPANHAMENTO'!$AC$3:$AC$4922)))+((T304&lt;&gt;"")*ISNUMBER(SEARCH("|"&amp;T304&amp;"|",'5_ACOMPANHAMENTO'!$AC$3:$AC$4922)))+((U304&lt;&gt;"")*ISNUMBER(SEARCH("|"&amp;U304&amp;"|",'5_ACOMPANHAMENTO'!$AC$3:$AC$4922)))+((V304&lt;&gt;"")*ISNUMBER(SEARCH("|"&amp;V304&amp;"|",'5_ACOMPANHAMENTO'!$AC$3:$AC$4922)))+((W304&lt;&gt;"")*ISNUMBER(SEARCH("|"&amp;W304&amp;"|",'5_ACOMPANHAMENTO'!$AC$3:$AC$4922)))+((X304&lt;&gt;"")*ISNUMBER(SEARCH("|"&amp;X304&amp;"|",'5_ACOMPANHAMENTO'!$AC$3:$AC$4922)))+((Y304&lt;&gt;"")*ISNUMBER(SEARCH("|"&amp;Y304&amp;"|",'5_ACOMPANHAMENTO'!$AC$3:$AC$4922)))+((Z304&lt;&gt;"")*ISNUMBER(SEARCH("|"&amp;Z304&amp;"|",'5_ACOMPANHAMENTO'!$AC$3:$AC$4922)))+((AA304&lt;&gt;"")*ISNUMBER(SEARCH("|"&amp;AA304&amp;"|",'5_ACOMPANHAMENTO'!$AC$3:$AC$4922)))+((AB304&lt;&gt;"")*ISNUMBER(SEARCH("|"&amp;AB304&amp;"|",'5_ACOMPANHAMENTO'!$AC$3:$AC$4922))))&gt;0)),'5_ACOMPANHAMENTO'!$O$3:$O$4922),0))</f>
        <v/>
      </c>
      <c r="G304" s="7">
        <f>IF(OR($B304="",$C304=""),"",D304-F304)</f>
        <v/>
      </c>
      <c r="H304">
        <f>IF(OR($B304="",$C304=""),"",TRIM($B304&amp;"")&amp;"|"&amp;TRIM($C304&amp;""))</f>
        <v/>
      </c>
      <c r="I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",99)),1,99)))</f>
        <v/>
      </c>
      <c r="J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",99)),100,99)))</f>
        <v/>
      </c>
      <c r="K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",99)),199,99)))</f>
        <v/>
      </c>
      <c r="L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",99)),298,99)))</f>
        <v/>
      </c>
      <c r="M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",99)),397,99)))</f>
        <v/>
      </c>
      <c r="N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",99)),496,99)))</f>
        <v/>
      </c>
      <c r="O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",99)),595,99)))</f>
        <v/>
      </c>
      <c r="P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",99)),694,99)))</f>
        <v/>
      </c>
      <c r="Q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",99)),793,99)))</f>
        <v/>
      </c>
      <c r="R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",99)),892,99)))</f>
        <v/>
      </c>
      <c r="S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",99)),991,99)))</f>
        <v/>
      </c>
      <c r="T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",99)),1090,99)))</f>
        <v/>
      </c>
      <c r="U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",99)),1189,99)))</f>
        <v/>
      </c>
      <c r="V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",99)),1288,99)))</f>
        <v/>
      </c>
      <c r="W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",99)),1387,99)))</f>
        <v/>
      </c>
      <c r="X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",99)),1486,99)))</f>
        <v/>
      </c>
      <c r="Y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",99)),1585,99)))</f>
        <v/>
      </c>
      <c r="Z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",99)),1684,99)))</f>
        <v/>
      </c>
      <c r="AA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",99)),1783,99)))</f>
        <v/>
      </c>
      <c r="AB304" s="1">
        <f>IF($B304="","",TRIM(MID(SUBSTITUTE(TRIM(SUBSTITUTE(SUBSTITUTE(SUBSTITUTE(SUBSTITUTE(SUBSTITUTE(SUBSTITUTE(SUBSTITUTE(SUBSTITUTE(SUBSTITUTE(SUBSTITUTE(SUBSTITUTE(SUBSTITUTE(SUBSTITUTE(SUBSTITUTE(TRIM($B304&amp;""),CHAR(10),"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",REPT(" ",99)),1882,99)))</f>
        <v/>
      </c>
    </row>
    <row r="305" hidden="1" ht="14.25" customHeight="1">
      <c r="A305" s="4">
        <f>IF(OR($B305="",$C305=""),"",IFERROR(INDEX('5_ACOMPANHAMENTO'!$A$3:$A$4922,MATCH(1,INDEX(('5_ACOMPANHAMENTO'!$AD$3:$AD$4922=TRIM($C305&amp;""))*('5_ACOMPANHAMENTO'!$AC$3:$AC$4922&lt;&gt;"")*((((I305&lt;&gt;"")*ISNUMBER(SEARCH("|"&amp;I305&amp;"|",'5_ACOMPANHAMENTO'!$AC$3:$AC$4922)))+((J305&lt;&gt;"")*ISNUMBER(SEARCH("|"&amp;J305&amp;"|",'5_ACOMPANHAMENTO'!$AC$3:$AC$4922)))+((K305&lt;&gt;"")*ISNUMBER(SEARCH("|"&amp;K305&amp;"|",'5_ACOMPANHAMENTO'!$AC$3:$AC$4922)))+((L305&lt;&gt;"")*ISNUMBER(SEARCH("|"&amp;L305&amp;"|",'5_ACOMPANHAMENTO'!$AC$3:$AC$4922)))+((M305&lt;&gt;"")*ISNUMBER(SEARCH("|"&amp;M305&amp;"|",'5_ACOMPANHAMENTO'!$AC$3:$AC$4922)))+((N305&lt;&gt;"")*ISNUMBER(SEARCH("|"&amp;N305&amp;"|",'5_ACOMPANHAMENTO'!$AC$3:$AC$4922)))+((O305&lt;&gt;"")*ISNUMBER(SEARCH("|"&amp;O305&amp;"|",'5_ACOMPANHAMENTO'!$AC$3:$AC$4922)))+((P305&lt;&gt;"")*ISNUMBER(SEARCH("|"&amp;P305&amp;"|",'5_ACOMPANHAMENTO'!$AC$3:$AC$4922)))+((Q305&lt;&gt;"")*ISNUMBER(SEARCH("|"&amp;Q305&amp;"|",'5_ACOMPANHAMENTO'!$AC$3:$AC$4922)))+((R305&lt;&gt;"")*ISNUMBER(SEARCH("|"&amp;R305&amp;"|",'5_ACOMPANHAMENTO'!$AC$3:$AC$4922)))+((S305&lt;&gt;"")*ISNUMBER(SEARCH("|"&amp;S305&amp;"|",'5_ACOMPANHAMENTO'!$AC$3:$AC$4922)))+((T305&lt;&gt;"")*ISNUMBER(SEARCH("|"&amp;T305&amp;"|",'5_ACOMPANHAMENTO'!$AC$3:$AC$4922)))+((U305&lt;&gt;"")*ISNUMBER(SEARCH("|"&amp;U305&amp;"|",'5_ACOMPANHAMENTO'!$AC$3:$AC$4922)))+((V305&lt;&gt;"")*ISNUMBER(SEARCH("|"&amp;V305&amp;"|",'5_ACOMPANHAMENTO'!$AC$3:$AC$4922)))+((W305&lt;&gt;"")*ISNUMBER(SEARCH("|"&amp;W305&amp;"|",'5_ACOMPANHAMENTO'!$AC$3:$AC$4922)))+((X305&lt;&gt;"")*ISNUMBER(SEARCH("|"&amp;X305&amp;"|",'5_ACOMPANHAMENTO'!$AC$3:$AC$4922)))+((Y305&lt;&gt;"")*ISNUMBER(SEARCH("|"&amp;Y305&amp;"|",'5_ACOMPANHAMENTO'!$AC$3:$AC$4922)))+((Z305&lt;&gt;"")*ISNUMBER(SEARCH("|"&amp;Z305&amp;"|",'5_ACOMPANHAMENTO'!$AC$3:$AC$4922)))+((AA305&lt;&gt;"")*ISNUMBER(SEARCH("|"&amp;AA305&amp;"|",'5_ACOMPANHAMENTO'!$AC$3:$AC$4922)))+((AB305&lt;&gt;"")*ISNUMBER(SEARCH("|"&amp;AB305&amp;"|",'5_ACOMPANHAMENTO'!$AC$3:$AC$4922))))&gt;0),0),0)),""))</f>
        <v/>
      </c>
      <c r="B305" s="14" t="inlineStr">
        <is>
          <t>10200,10202,10205</t>
        </is>
      </c>
      <c r="C305" s="14" t="inlineStr">
        <is>
          <t>58 FABRICAÇÃO EMBALAGEM</t>
        </is>
      </c>
      <c r="D305" s="4">
        <f>IF(OR($B305="",$C305=""),"",IFERROR(SUMPRODUCT(--(('5_ACOMPANHAMENTO'!$AD$3:$AD$4922=TRIM($C305&amp;""))*('5_ACOMPANHAMENTO'!$AC$3:$AC$4922&lt;&gt;"")*((((I305&lt;&gt;"")*ISNUMBER(SEARCH("|"&amp;I305&amp;"|",'5_ACOMPANHAMENTO'!$AC$3:$AC$4922)))+((J305&lt;&gt;"")*ISNUMBER(SEARCH("|"&amp;J305&amp;"|",'5_ACOMPANHAMENTO'!$AC$3:$AC$4922)))+((K305&lt;&gt;"")*ISNUMBER(SEARCH("|"&amp;K305&amp;"|",'5_ACOMPANHAMENTO'!$AC$3:$AC$4922)))+((L305&lt;&gt;"")*ISNUMBER(SEARCH("|"&amp;L305&amp;"|",'5_ACOMPANHAMENTO'!$AC$3:$AC$4922)))+((M305&lt;&gt;"")*ISNUMBER(SEARCH("|"&amp;M305&amp;"|",'5_ACOMPANHAMENTO'!$AC$3:$AC$4922)))+((N305&lt;&gt;"")*ISNUMBER(SEARCH("|"&amp;N305&amp;"|",'5_ACOMPANHAMENTO'!$AC$3:$AC$4922)))+((O305&lt;&gt;"")*ISNUMBER(SEARCH("|"&amp;O305&amp;"|",'5_ACOMPANHAMENTO'!$AC$3:$AC$4922)))+((P305&lt;&gt;"")*ISNUMBER(SEARCH("|"&amp;P305&amp;"|",'5_ACOMPANHAMENTO'!$AC$3:$AC$4922)))+((Q305&lt;&gt;"")*ISNUMBER(SEARCH("|"&amp;Q305&amp;"|",'5_ACOMPANHAMENTO'!$AC$3:$AC$4922)))+((R305&lt;&gt;"")*ISNUMBER(SEARCH("|"&amp;R305&amp;"|",'5_ACOMPANHAMENTO'!$AC$3:$AC$4922)))+((S305&lt;&gt;"")*ISNUMBER(SEARCH("|"&amp;S305&amp;"|",'5_ACOMPANHAMENTO'!$AC$3:$AC$4922)))+((T305&lt;&gt;"")*ISNUMBER(SEARCH("|"&amp;T305&amp;"|",'5_ACOMPANHAMENTO'!$AC$3:$AC$4922)))+((U305&lt;&gt;"")*ISNUMBER(SEARCH("|"&amp;U305&amp;"|",'5_ACOMPANHAMENTO'!$AC$3:$AC$4922)))+((V305&lt;&gt;"")*ISNUMBER(SEARCH("|"&amp;V305&amp;"|",'5_ACOMPANHAMENTO'!$AC$3:$AC$4922)))+((W305&lt;&gt;"")*ISNUMBER(SEARCH("|"&amp;W305&amp;"|",'5_ACOMPANHAMENTO'!$AC$3:$AC$4922)))+((X305&lt;&gt;"")*ISNUMBER(SEARCH("|"&amp;X305&amp;"|",'5_ACOMPANHAMENTO'!$AC$3:$AC$4922)))+((Y305&lt;&gt;"")*ISNUMBER(SEARCH("|"&amp;Y305&amp;"|",'5_ACOMPANHAMENTO'!$AC$3:$AC$4922)))+((Z305&lt;&gt;"")*ISNUMBER(SEARCH("|"&amp;Z305&amp;"|",'5_ACOMPANHAMENTO'!$AC$3:$AC$4922)))+((AA305&lt;&gt;"")*ISNUMBER(SEARCH("|"&amp;AA305&amp;"|",'5_ACOMPANHAMENTO'!$AC$3:$AC$4922)))+((AB305&lt;&gt;"")*ISNUMBER(SEARCH("|"&amp;AB305&amp;"|",'5_ACOMPANHAMENTO'!$AC$3:$AC$4922))))&gt;0)),'5_ACOMPANHAMENTO'!$J$3:$J$4922),0))</f>
        <v/>
      </c>
      <c r="E305" s="4">
        <f>IF(G305=0,"FINALIZADO",IF(TODAY()&gt;A305,"ATRASADO "&amp;TODAY()-A305&amp;" DIAS","ADIANTADO "&amp;A305-TODAY()&amp;" DIAS"))</f>
        <v/>
      </c>
      <c r="F305" s="7">
        <f>IF(OR($B305="",$C305=""),"",IFERROR(SUMPRODUCT(--(('5_ACOMPANHAMENTO'!$AD$3:$AD$4922=TRIM($C305&amp;""))*('5_ACOMPANHAMENTO'!$AC$3:$AC$4922&lt;&gt;"")*((((I305&lt;&gt;"")*ISNUMBER(SEARCH("|"&amp;I305&amp;"|",'5_ACOMPANHAMENTO'!$AC$3:$AC$4922)))+((J305&lt;&gt;"")*ISNUMBER(SEARCH("|"&amp;J305&amp;"|",'5_ACOMPANHAMENTO'!$AC$3:$AC$4922)))+((K305&lt;&gt;"")*ISNUMBER(SEARCH("|"&amp;K305&amp;"|",'5_ACOMPANHAMENTO'!$AC$3:$AC$4922)))+((L305&lt;&gt;"")*ISNUMBER(SEARCH("|"&amp;L305&amp;"|",'5_ACOMPANHAMENTO'!$AC$3:$AC$4922)))+((M305&lt;&gt;"")*ISNUMBER(SEARCH("|"&amp;M305&amp;"|",'5_ACOMPANHAMENTO'!$AC$3:$AC$4922)))+((N305&lt;&gt;"")*ISNUMBER(SEARCH("|"&amp;N305&amp;"|",'5_ACOMPANHAMENTO'!$AC$3:$AC$4922)))+((O305&lt;&gt;"")*ISNUMBER(SEARCH("|"&amp;O305&amp;"|",'5_ACOMPANHAMENTO'!$AC$3:$AC$4922)))+((P305&lt;&gt;"")*ISNUMBER(SEARCH("|"&amp;P305&amp;"|",'5_ACOMPANHAMENTO'!$AC$3:$AC$4922)))+((Q305&lt;&gt;"")*ISNUMBER(SEARCH("|"&amp;Q305&amp;"|",'5_ACOMPANHAMENTO'!$AC$3:$AC$4922)))+((R305&lt;&gt;"")*ISNUMBER(SEARCH("|"&amp;R305&amp;"|",'5_ACOMPANHAMENTO'!$AC$3:$AC$4922)))+((S305&lt;&gt;"")*ISNUMBER(SEARCH("|"&amp;S305&amp;"|",'5_ACOMPANHAMENTO'!$AC$3:$AC$4922)))+((T305&lt;&gt;"")*ISNUMBER(SEARCH("|"&amp;T305&amp;"|",'5_ACOMPANHAMENTO'!$AC$3:$AC$4922)))+((U305&lt;&gt;"")*ISNUMBER(SEARCH("|"&amp;U305&amp;"|",'5_ACOMPANHAMENTO'!$AC$3:$AC$4922)))+((V305&lt;&gt;"")*ISNUMBER(SEARCH("|"&amp;V305&amp;"|",'5_ACOMPANHAMENTO'!$AC$3:$AC$4922)))+((W305&lt;&gt;"")*ISNUMBER(SEARCH("|"&amp;W305&amp;"|",'5_ACOMPANHAMENTO'!$AC$3:$AC$4922)))+((X305&lt;&gt;"")*ISNUMBER(SEARCH("|"&amp;X305&amp;"|",'5_ACOMPANHAMENTO'!$AC$3:$AC$4922)))+((Y305&lt;&gt;"")*ISNUMBER(SEARCH("|"&amp;Y305&amp;"|",'5_ACOMPANHAMENTO'!$AC$3:$AC$4922)))+((Z305&lt;&gt;"")*ISNUMBER(SEARCH("|"&amp;Z305&amp;"|",'5_ACOMPANHAMENTO'!$AC$3:$AC$4922)))+((AA305&lt;&gt;"")*ISNUMBER(SEARCH("|"&amp;AA305&amp;"|",'5_ACOMPANHAMENTO'!$AC$3:$AC$4922)))+((AB305&lt;&gt;"")*ISNUMBER(SEARCH("|"&amp;AB305&amp;"|",'5_ACOMPANHAMENTO'!$AC$3:$AC$4922))))&gt;0)),'5_ACOMPANHAMENTO'!$O$3:$O$4922),0))</f>
        <v/>
      </c>
      <c r="G305" s="7">
        <f>IF(OR($B305="",$C305=""),"",D305-F305)</f>
        <v/>
      </c>
      <c r="H305">
        <f>IF(OR($B305="",$C305=""),"",TRIM($B305&amp;"")&amp;"|"&amp;TRIM($C305&amp;""))</f>
        <v/>
      </c>
      <c r="I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",99)),1,99)))</f>
        <v/>
      </c>
      <c r="J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",99)),100,99)))</f>
        <v/>
      </c>
      <c r="K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",99)),199,99)))</f>
        <v/>
      </c>
      <c r="L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",99)),298,99)))</f>
        <v/>
      </c>
      <c r="M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",99)),397,99)))</f>
        <v/>
      </c>
      <c r="N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",99)),496,99)))</f>
        <v/>
      </c>
      <c r="O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",99)),595,99)))</f>
        <v/>
      </c>
      <c r="P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",99)),694,99)))</f>
        <v/>
      </c>
      <c r="Q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",99)),793,99)))</f>
        <v/>
      </c>
      <c r="R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",99)),892,99)))</f>
        <v/>
      </c>
      <c r="S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",99)),991,99)))</f>
        <v/>
      </c>
      <c r="T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",99)),1090,99)))</f>
        <v/>
      </c>
      <c r="U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",99)),1189,99)))</f>
        <v/>
      </c>
      <c r="V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",99)),1288,99)))</f>
        <v/>
      </c>
      <c r="W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",99)),1387,99)))</f>
        <v/>
      </c>
      <c r="X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",99)),1486,99)))</f>
        <v/>
      </c>
      <c r="Y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",99)),1585,99)))</f>
        <v/>
      </c>
      <c r="Z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",99)),1684,99)))</f>
        <v/>
      </c>
      <c r="AA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",99)),1783,99)))</f>
        <v/>
      </c>
      <c r="AB305" s="1">
        <f>IF($B305="","",TRIM(MID(SUBSTITUTE(TRIM(SUBSTITUTE(SUBSTITUTE(SUBSTITUTE(SUBSTITUTE(SUBSTITUTE(SUBSTITUTE(SUBSTITUTE(SUBSTITUTE(SUBSTITUTE(SUBSTITUTE(SUBSTITUTE(SUBSTITUTE(SUBSTITUTE(SUBSTITUTE(TRIM($B305&amp;""),CHAR(10),"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",REPT(" ",99)),1882,99)))</f>
        <v/>
      </c>
    </row>
    <row r="306" hidden="1" ht="14.25" customHeight="1">
      <c r="A306" s="4">
        <f>IF(OR($B306="",$C306=""),"",IFERROR(INDEX('5_ACOMPANHAMENTO'!$A$3:$A$4922,MATCH(1,INDEX(('5_ACOMPANHAMENTO'!$AD$3:$AD$4922=TRIM($C306&amp;""))*('5_ACOMPANHAMENTO'!$AC$3:$AC$4922&lt;&gt;"")*((((I306&lt;&gt;"")*ISNUMBER(SEARCH("|"&amp;I306&amp;"|",'5_ACOMPANHAMENTO'!$AC$3:$AC$4922)))+((J306&lt;&gt;"")*ISNUMBER(SEARCH("|"&amp;J306&amp;"|",'5_ACOMPANHAMENTO'!$AC$3:$AC$4922)))+((K306&lt;&gt;"")*ISNUMBER(SEARCH("|"&amp;K306&amp;"|",'5_ACOMPANHAMENTO'!$AC$3:$AC$4922)))+((L306&lt;&gt;"")*ISNUMBER(SEARCH("|"&amp;L306&amp;"|",'5_ACOMPANHAMENTO'!$AC$3:$AC$4922)))+((M306&lt;&gt;"")*ISNUMBER(SEARCH("|"&amp;M306&amp;"|",'5_ACOMPANHAMENTO'!$AC$3:$AC$4922)))+((N306&lt;&gt;"")*ISNUMBER(SEARCH("|"&amp;N306&amp;"|",'5_ACOMPANHAMENTO'!$AC$3:$AC$4922)))+((O306&lt;&gt;"")*ISNUMBER(SEARCH("|"&amp;O306&amp;"|",'5_ACOMPANHAMENTO'!$AC$3:$AC$4922)))+((P306&lt;&gt;"")*ISNUMBER(SEARCH("|"&amp;P306&amp;"|",'5_ACOMPANHAMENTO'!$AC$3:$AC$4922)))+((Q306&lt;&gt;"")*ISNUMBER(SEARCH("|"&amp;Q306&amp;"|",'5_ACOMPANHAMENTO'!$AC$3:$AC$4922)))+((R306&lt;&gt;"")*ISNUMBER(SEARCH("|"&amp;R306&amp;"|",'5_ACOMPANHAMENTO'!$AC$3:$AC$4922)))+((S306&lt;&gt;"")*ISNUMBER(SEARCH("|"&amp;S306&amp;"|",'5_ACOMPANHAMENTO'!$AC$3:$AC$4922)))+((T306&lt;&gt;"")*ISNUMBER(SEARCH("|"&amp;T306&amp;"|",'5_ACOMPANHAMENTO'!$AC$3:$AC$4922)))+((U306&lt;&gt;"")*ISNUMBER(SEARCH("|"&amp;U306&amp;"|",'5_ACOMPANHAMENTO'!$AC$3:$AC$4922)))+((V306&lt;&gt;"")*ISNUMBER(SEARCH("|"&amp;V306&amp;"|",'5_ACOMPANHAMENTO'!$AC$3:$AC$4922)))+((W306&lt;&gt;"")*ISNUMBER(SEARCH("|"&amp;W306&amp;"|",'5_ACOMPANHAMENTO'!$AC$3:$AC$4922)))+((X306&lt;&gt;"")*ISNUMBER(SEARCH("|"&amp;X306&amp;"|",'5_ACOMPANHAMENTO'!$AC$3:$AC$4922)))+((Y306&lt;&gt;"")*ISNUMBER(SEARCH("|"&amp;Y306&amp;"|",'5_ACOMPANHAMENTO'!$AC$3:$AC$4922)))+((Z306&lt;&gt;"")*ISNUMBER(SEARCH("|"&amp;Z306&amp;"|",'5_ACOMPANHAMENTO'!$AC$3:$AC$4922)))+((AA306&lt;&gt;"")*ISNUMBER(SEARCH("|"&amp;AA306&amp;"|",'5_ACOMPANHAMENTO'!$AC$3:$AC$4922)))+((AB306&lt;&gt;"")*ISNUMBER(SEARCH("|"&amp;AB306&amp;"|",'5_ACOMPANHAMENTO'!$AC$3:$AC$4922))))&gt;0),0),0)),""))</f>
        <v/>
      </c>
      <c r="B306" s="14" t="inlineStr">
        <is>
          <t>10200,10202,10205</t>
        </is>
      </c>
      <c r="C306" s="14" t="inlineStr">
        <is>
          <t>58 FABRICAÇÃO EMBALAGEM</t>
        </is>
      </c>
      <c r="D306" s="4">
        <f>IF(OR($B306="",$C306=""),"",IFERROR(SUMPRODUCT(--(('5_ACOMPANHAMENTO'!$AD$3:$AD$4922=TRIM($C306&amp;""))*('5_ACOMPANHAMENTO'!$AC$3:$AC$4922&lt;&gt;"")*((((I306&lt;&gt;"")*ISNUMBER(SEARCH("|"&amp;I306&amp;"|",'5_ACOMPANHAMENTO'!$AC$3:$AC$4922)))+((J306&lt;&gt;"")*ISNUMBER(SEARCH("|"&amp;J306&amp;"|",'5_ACOMPANHAMENTO'!$AC$3:$AC$4922)))+((K306&lt;&gt;"")*ISNUMBER(SEARCH("|"&amp;K306&amp;"|",'5_ACOMPANHAMENTO'!$AC$3:$AC$4922)))+((L306&lt;&gt;"")*ISNUMBER(SEARCH("|"&amp;L306&amp;"|",'5_ACOMPANHAMENTO'!$AC$3:$AC$4922)))+((M306&lt;&gt;"")*ISNUMBER(SEARCH("|"&amp;M306&amp;"|",'5_ACOMPANHAMENTO'!$AC$3:$AC$4922)))+((N306&lt;&gt;"")*ISNUMBER(SEARCH("|"&amp;N306&amp;"|",'5_ACOMPANHAMENTO'!$AC$3:$AC$4922)))+((O306&lt;&gt;"")*ISNUMBER(SEARCH("|"&amp;O306&amp;"|",'5_ACOMPANHAMENTO'!$AC$3:$AC$4922)))+((P306&lt;&gt;"")*ISNUMBER(SEARCH("|"&amp;P306&amp;"|",'5_ACOMPANHAMENTO'!$AC$3:$AC$4922)))+((Q306&lt;&gt;"")*ISNUMBER(SEARCH("|"&amp;Q306&amp;"|",'5_ACOMPANHAMENTO'!$AC$3:$AC$4922)))+((R306&lt;&gt;"")*ISNUMBER(SEARCH("|"&amp;R306&amp;"|",'5_ACOMPANHAMENTO'!$AC$3:$AC$4922)))+((S306&lt;&gt;"")*ISNUMBER(SEARCH("|"&amp;S306&amp;"|",'5_ACOMPANHAMENTO'!$AC$3:$AC$4922)))+((T306&lt;&gt;"")*ISNUMBER(SEARCH("|"&amp;T306&amp;"|",'5_ACOMPANHAMENTO'!$AC$3:$AC$4922)))+((U306&lt;&gt;"")*ISNUMBER(SEARCH("|"&amp;U306&amp;"|",'5_ACOMPANHAMENTO'!$AC$3:$AC$4922)))+((V306&lt;&gt;"")*ISNUMBER(SEARCH("|"&amp;V306&amp;"|",'5_ACOMPANHAMENTO'!$AC$3:$AC$4922)))+((W306&lt;&gt;"")*ISNUMBER(SEARCH("|"&amp;W306&amp;"|",'5_ACOMPANHAMENTO'!$AC$3:$AC$4922)))+((X306&lt;&gt;"")*ISNUMBER(SEARCH("|"&amp;X306&amp;"|",'5_ACOMPANHAMENTO'!$AC$3:$AC$4922)))+((Y306&lt;&gt;"")*ISNUMBER(SEARCH("|"&amp;Y306&amp;"|",'5_ACOMPANHAMENTO'!$AC$3:$AC$4922)))+((Z306&lt;&gt;"")*ISNUMBER(SEARCH("|"&amp;Z306&amp;"|",'5_ACOMPANHAMENTO'!$AC$3:$AC$4922)))+((AA306&lt;&gt;"")*ISNUMBER(SEARCH("|"&amp;AA306&amp;"|",'5_ACOMPANHAMENTO'!$AC$3:$AC$4922)))+((AB306&lt;&gt;"")*ISNUMBER(SEARCH("|"&amp;AB306&amp;"|",'5_ACOMPANHAMENTO'!$AC$3:$AC$4922))))&gt;0)),'5_ACOMPANHAMENTO'!$J$3:$J$4922),0))</f>
        <v/>
      </c>
      <c r="E306" s="4">
        <f>IF(G306=0,"FINALIZADO",IF(TODAY()&gt;A306,"ATRASADO "&amp;TODAY()-A306&amp;" DIAS","ADIANTADO "&amp;A306-TODAY()&amp;" DIAS"))</f>
        <v/>
      </c>
      <c r="F306" s="7">
        <f>IF(OR($B306="",$C306=""),"",IFERROR(SUMPRODUCT(--(('5_ACOMPANHAMENTO'!$AD$3:$AD$4922=TRIM($C306&amp;""))*('5_ACOMPANHAMENTO'!$AC$3:$AC$4922&lt;&gt;"")*((((I306&lt;&gt;"")*ISNUMBER(SEARCH("|"&amp;I306&amp;"|",'5_ACOMPANHAMENTO'!$AC$3:$AC$4922)))+((J306&lt;&gt;"")*ISNUMBER(SEARCH("|"&amp;J306&amp;"|",'5_ACOMPANHAMENTO'!$AC$3:$AC$4922)))+((K306&lt;&gt;"")*ISNUMBER(SEARCH("|"&amp;K306&amp;"|",'5_ACOMPANHAMENTO'!$AC$3:$AC$4922)))+((L306&lt;&gt;"")*ISNUMBER(SEARCH("|"&amp;L306&amp;"|",'5_ACOMPANHAMENTO'!$AC$3:$AC$4922)))+((M306&lt;&gt;"")*ISNUMBER(SEARCH("|"&amp;M306&amp;"|",'5_ACOMPANHAMENTO'!$AC$3:$AC$4922)))+((N306&lt;&gt;"")*ISNUMBER(SEARCH("|"&amp;N306&amp;"|",'5_ACOMPANHAMENTO'!$AC$3:$AC$4922)))+((O306&lt;&gt;"")*ISNUMBER(SEARCH("|"&amp;O306&amp;"|",'5_ACOMPANHAMENTO'!$AC$3:$AC$4922)))+((P306&lt;&gt;"")*ISNUMBER(SEARCH("|"&amp;P306&amp;"|",'5_ACOMPANHAMENTO'!$AC$3:$AC$4922)))+((Q306&lt;&gt;"")*ISNUMBER(SEARCH("|"&amp;Q306&amp;"|",'5_ACOMPANHAMENTO'!$AC$3:$AC$4922)))+((R306&lt;&gt;"")*ISNUMBER(SEARCH("|"&amp;R306&amp;"|",'5_ACOMPANHAMENTO'!$AC$3:$AC$4922)))+((S306&lt;&gt;"")*ISNUMBER(SEARCH("|"&amp;S306&amp;"|",'5_ACOMPANHAMENTO'!$AC$3:$AC$4922)))+((T306&lt;&gt;"")*ISNUMBER(SEARCH("|"&amp;T306&amp;"|",'5_ACOMPANHAMENTO'!$AC$3:$AC$4922)))+((U306&lt;&gt;"")*ISNUMBER(SEARCH("|"&amp;U306&amp;"|",'5_ACOMPANHAMENTO'!$AC$3:$AC$4922)))+((V306&lt;&gt;"")*ISNUMBER(SEARCH("|"&amp;V306&amp;"|",'5_ACOMPANHAMENTO'!$AC$3:$AC$4922)))+((W306&lt;&gt;"")*ISNUMBER(SEARCH("|"&amp;W306&amp;"|",'5_ACOMPANHAMENTO'!$AC$3:$AC$4922)))+((X306&lt;&gt;"")*ISNUMBER(SEARCH("|"&amp;X306&amp;"|",'5_ACOMPANHAMENTO'!$AC$3:$AC$4922)))+((Y306&lt;&gt;"")*ISNUMBER(SEARCH("|"&amp;Y306&amp;"|",'5_ACOMPANHAMENTO'!$AC$3:$AC$4922)))+((Z306&lt;&gt;"")*ISNUMBER(SEARCH("|"&amp;Z306&amp;"|",'5_ACOMPANHAMENTO'!$AC$3:$AC$4922)))+((AA306&lt;&gt;"")*ISNUMBER(SEARCH("|"&amp;AA306&amp;"|",'5_ACOMPANHAMENTO'!$AC$3:$AC$4922)))+((AB306&lt;&gt;"")*ISNUMBER(SEARCH("|"&amp;AB306&amp;"|",'5_ACOMPANHAMENTO'!$AC$3:$AC$4922))))&gt;0)),'5_ACOMPANHAMENTO'!$O$3:$O$4922),0))</f>
        <v/>
      </c>
      <c r="G306" s="7">
        <f>IF(OR($B306="",$C306=""),"",D306-F306)</f>
        <v/>
      </c>
      <c r="H306">
        <f>IF(OR($B306="",$C306=""),"",TRIM($B306&amp;"")&amp;"|"&amp;TRIM($C306&amp;""))</f>
        <v/>
      </c>
      <c r="I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",99)),1,99)))</f>
        <v/>
      </c>
      <c r="J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",99)),100,99)))</f>
        <v/>
      </c>
      <c r="K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",99)),199,99)))</f>
        <v/>
      </c>
      <c r="L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",99)),298,99)))</f>
        <v/>
      </c>
      <c r="M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",99)),397,99)))</f>
        <v/>
      </c>
      <c r="N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",99)),496,99)))</f>
        <v/>
      </c>
      <c r="O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",99)),595,99)))</f>
        <v/>
      </c>
      <c r="P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",99)),694,99)))</f>
        <v/>
      </c>
      <c r="Q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",99)),793,99)))</f>
        <v/>
      </c>
      <c r="R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",99)),892,99)))</f>
        <v/>
      </c>
      <c r="S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",99)),991,99)))</f>
        <v/>
      </c>
      <c r="T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",99)),1090,99)))</f>
        <v/>
      </c>
      <c r="U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",99)),1189,99)))</f>
        <v/>
      </c>
      <c r="V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",99)),1288,99)))</f>
        <v/>
      </c>
      <c r="W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",99)),1387,99)))</f>
        <v/>
      </c>
      <c r="X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",99)),1486,99)))</f>
        <v/>
      </c>
      <c r="Y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",99)),1585,99)))</f>
        <v/>
      </c>
      <c r="Z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",99)),1684,99)))</f>
        <v/>
      </c>
      <c r="AA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",99)),1783,99)))</f>
        <v/>
      </c>
      <c r="AB306" s="1">
        <f>IF($B306="","",TRIM(MID(SUBSTITUTE(TRIM(SUBSTITUTE(SUBSTITUTE(SUBSTITUTE(SUBSTITUTE(SUBSTITUTE(SUBSTITUTE(SUBSTITUTE(SUBSTITUTE(SUBSTITUTE(SUBSTITUTE(SUBSTITUTE(SUBSTITUTE(SUBSTITUTE(SUBSTITUTE(TRIM($B306&amp;""),CHAR(10),"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",REPT(" ",99)),1882,99)))</f>
        <v/>
      </c>
    </row>
    <row r="307" hidden="1" ht="14.25" customHeight="1">
      <c r="A307" s="4">
        <f>IF(OR($B307="",$C307=""),"",IFERROR(INDEX('5_ACOMPANHAMENTO'!$A$3:$A$4922,MATCH(1,INDEX(('5_ACOMPANHAMENTO'!$AD$3:$AD$4922=TRIM($C307&amp;""))*('5_ACOMPANHAMENTO'!$AC$3:$AC$4922&lt;&gt;"")*((((I307&lt;&gt;"")*ISNUMBER(SEARCH("|"&amp;I307&amp;"|",'5_ACOMPANHAMENTO'!$AC$3:$AC$4922)))+((J307&lt;&gt;"")*ISNUMBER(SEARCH("|"&amp;J307&amp;"|",'5_ACOMPANHAMENTO'!$AC$3:$AC$4922)))+((K307&lt;&gt;"")*ISNUMBER(SEARCH("|"&amp;K307&amp;"|",'5_ACOMPANHAMENTO'!$AC$3:$AC$4922)))+((L307&lt;&gt;"")*ISNUMBER(SEARCH("|"&amp;L307&amp;"|",'5_ACOMPANHAMENTO'!$AC$3:$AC$4922)))+((M307&lt;&gt;"")*ISNUMBER(SEARCH("|"&amp;M307&amp;"|",'5_ACOMPANHAMENTO'!$AC$3:$AC$4922)))+((N307&lt;&gt;"")*ISNUMBER(SEARCH("|"&amp;N307&amp;"|",'5_ACOMPANHAMENTO'!$AC$3:$AC$4922)))+((O307&lt;&gt;"")*ISNUMBER(SEARCH("|"&amp;O307&amp;"|",'5_ACOMPANHAMENTO'!$AC$3:$AC$4922)))+((P307&lt;&gt;"")*ISNUMBER(SEARCH("|"&amp;P307&amp;"|",'5_ACOMPANHAMENTO'!$AC$3:$AC$4922)))+((Q307&lt;&gt;"")*ISNUMBER(SEARCH("|"&amp;Q307&amp;"|",'5_ACOMPANHAMENTO'!$AC$3:$AC$4922)))+((R307&lt;&gt;"")*ISNUMBER(SEARCH("|"&amp;R307&amp;"|",'5_ACOMPANHAMENTO'!$AC$3:$AC$4922)))+((S307&lt;&gt;"")*ISNUMBER(SEARCH("|"&amp;S307&amp;"|",'5_ACOMPANHAMENTO'!$AC$3:$AC$4922)))+((T307&lt;&gt;"")*ISNUMBER(SEARCH("|"&amp;T307&amp;"|",'5_ACOMPANHAMENTO'!$AC$3:$AC$4922)))+((U307&lt;&gt;"")*ISNUMBER(SEARCH("|"&amp;U307&amp;"|",'5_ACOMPANHAMENTO'!$AC$3:$AC$4922)))+((V307&lt;&gt;"")*ISNUMBER(SEARCH("|"&amp;V307&amp;"|",'5_ACOMPANHAMENTO'!$AC$3:$AC$4922)))+((W307&lt;&gt;"")*ISNUMBER(SEARCH("|"&amp;W307&amp;"|",'5_ACOMPANHAMENTO'!$AC$3:$AC$4922)))+((X307&lt;&gt;"")*ISNUMBER(SEARCH("|"&amp;X307&amp;"|",'5_ACOMPANHAMENTO'!$AC$3:$AC$4922)))+((Y307&lt;&gt;"")*ISNUMBER(SEARCH("|"&amp;Y307&amp;"|",'5_ACOMPANHAMENTO'!$AC$3:$AC$4922)))+((Z307&lt;&gt;"")*ISNUMBER(SEARCH("|"&amp;Z307&amp;"|",'5_ACOMPANHAMENTO'!$AC$3:$AC$4922)))+((AA307&lt;&gt;"")*ISNUMBER(SEARCH("|"&amp;AA307&amp;"|",'5_ACOMPANHAMENTO'!$AC$3:$AC$4922)))+((AB307&lt;&gt;"")*ISNUMBER(SEARCH("|"&amp;AB307&amp;"|",'5_ACOMPANHAMENTO'!$AC$3:$AC$4922))))&gt;0),0),0)),""))</f>
        <v/>
      </c>
      <c r="B307" s="14" t="inlineStr">
        <is>
          <t>10200,10202,10205</t>
        </is>
      </c>
      <c r="C307" s="14" t="inlineStr">
        <is>
          <t>58 FABRICAÇÃO EMBALAGEM</t>
        </is>
      </c>
      <c r="D307" s="4">
        <f>IF(OR($B307="",$C307=""),"",IFERROR(SUMPRODUCT(--(('5_ACOMPANHAMENTO'!$AD$3:$AD$4922=TRIM($C307&amp;""))*('5_ACOMPANHAMENTO'!$AC$3:$AC$4922&lt;&gt;"")*((((I307&lt;&gt;"")*ISNUMBER(SEARCH("|"&amp;I307&amp;"|",'5_ACOMPANHAMENTO'!$AC$3:$AC$4922)))+((J307&lt;&gt;"")*ISNUMBER(SEARCH("|"&amp;J307&amp;"|",'5_ACOMPANHAMENTO'!$AC$3:$AC$4922)))+((K307&lt;&gt;"")*ISNUMBER(SEARCH("|"&amp;K307&amp;"|",'5_ACOMPANHAMENTO'!$AC$3:$AC$4922)))+((L307&lt;&gt;"")*ISNUMBER(SEARCH("|"&amp;L307&amp;"|",'5_ACOMPANHAMENTO'!$AC$3:$AC$4922)))+((M307&lt;&gt;"")*ISNUMBER(SEARCH("|"&amp;M307&amp;"|",'5_ACOMPANHAMENTO'!$AC$3:$AC$4922)))+((N307&lt;&gt;"")*ISNUMBER(SEARCH("|"&amp;N307&amp;"|",'5_ACOMPANHAMENTO'!$AC$3:$AC$4922)))+((O307&lt;&gt;"")*ISNUMBER(SEARCH("|"&amp;O307&amp;"|",'5_ACOMPANHAMENTO'!$AC$3:$AC$4922)))+((P307&lt;&gt;"")*ISNUMBER(SEARCH("|"&amp;P307&amp;"|",'5_ACOMPANHAMENTO'!$AC$3:$AC$4922)))+((Q307&lt;&gt;"")*ISNUMBER(SEARCH("|"&amp;Q307&amp;"|",'5_ACOMPANHAMENTO'!$AC$3:$AC$4922)))+((R307&lt;&gt;"")*ISNUMBER(SEARCH("|"&amp;R307&amp;"|",'5_ACOMPANHAMENTO'!$AC$3:$AC$4922)))+((S307&lt;&gt;"")*ISNUMBER(SEARCH("|"&amp;S307&amp;"|",'5_ACOMPANHAMENTO'!$AC$3:$AC$4922)))+((T307&lt;&gt;"")*ISNUMBER(SEARCH("|"&amp;T307&amp;"|",'5_ACOMPANHAMENTO'!$AC$3:$AC$4922)))+((U307&lt;&gt;"")*ISNUMBER(SEARCH("|"&amp;U307&amp;"|",'5_ACOMPANHAMENTO'!$AC$3:$AC$4922)))+((V307&lt;&gt;"")*ISNUMBER(SEARCH("|"&amp;V307&amp;"|",'5_ACOMPANHAMENTO'!$AC$3:$AC$4922)))+((W307&lt;&gt;"")*ISNUMBER(SEARCH("|"&amp;W307&amp;"|",'5_ACOMPANHAMENTO'!$AC$3:$AC$4922)))+((X307&lt;&gt;"")*ISNUMBER(SEARCH("|"&amp;X307&amp;"|",'5_ACOMPANHAMENTO'!$AC$3:$AC$4922)))+((Y307&lt;&gt;"")*ISNUMBER(SEARCH("|"&amp;Y307&amp;"|",'5_ACOMPANHAMENTO'!$AC$3:$AC$4922)))+((Z307&lt;&gt;"")*ISNUMBER(SEARCH("|"&amp;Z307&amp;"|",'5_ACOMPANHAMENTO'!$AC$3:$AC$4922)))+((AA307&lt;&gt;"")*ISNUMBER(SEARCH("|"&amp;AA307&amp;"|",'5_ACOMPANHAMENTO'!$AC$3:$AC$4922)))+((AB307&lt;&gt;"")*ISNUMBER(SEARCH("|"&amp;AB307&amp;"|",'5_ACOMPANHAMENTO'!$AC$3:$AC$4922))))&gt;0)),'5_ACOMPANHAMENTO'!$J$3:$J$4922),0))</f>
        <v/>
      </c>
      <c r="E307" s="4">
        <f>IF(G307=0,"FINALIZADO",IF(TODAY()&gt;A307,"ATRASADO "&amp;TODAY()-A307&amp;" DIAS","ADIANTADO "&amp;A307-TODAY()&amp;" DIAS"))</f>
        <v/>
      </c>
      <c r="F307" s="7">
        <f>IF(OR($B307="",$C307=""),"",IFERROR(SUMPRODUCT(--(('5_ACOMPANHAMENTO'!$AD$3:$AD$4922=TRIM($C307&amp;""))*('5_ACOMPANHAMENTO'!$AC$3:$AC$4922&lt;&gt;"")*((((I307&lt;&gt;"")*ISNUMBER(SEARCH("|"&amp;I307&amp;"|",'5_ACOMPANHAMENTO'!$AC$3:$AC$4922)))+((J307&lt;&gt;"")*ISNUMBER(SEARCH("|"&amp;J307&amp;"|",'5_ACOMPANHAMENTO'!$AC$3:$AC$4922)))+((K307&lt;&gt;"")*ISNUMBER(SEARCH("|"&amp;K307&amp;"|",'5_ACOMPANHAMENTO'!$AC$3:$AC$4922)))+((L307&lt;&gt;"")*ISNUMBER(SEARCH("|"&amp;L307&amp;"|",'5_ACOMPANHAMENTO'!$AC$3:$AC$4922)))+((M307&lt;&gt;"")*ISNUMBER(SEARCH("|"&amp;M307&amp;"|",'5_ACOMPANHAMENTO'!$AC$3:$AC$4922)))+((N307&lt;&gt;"")*ISNUMBER(SEARCH("|"&amp;N307&amp;"|",'5_ACOMPANHAMENTO'!$AC$3:$AC$4922)))+((O307&lt;&gt;"")*ISNUMBER(SEARCH("|"&amp;O307&amp;"|",'5_ACOMPANHAMENTO'!$AC$3:$AC$4922)))+((P307&lt;&gt;"")*ISNUMBER(SEARCH("|"&amp;P307&amp;"|",'5_ACOMPANHAMENTO'!$AC$3:$AC$4922)))+((Q307&lt;&gt;"")*ISNUMBER(SEARCH("|"&amp;Q307&amp;"|",'5_ACOMPANHAMENTO'!$AC$3:$AC$4922)))+((R307&lt;&gt;"")*ISNUMBER(SEARCH("|"&amp;R307&amp;"|",'5_ACOMPANHAMENTO'!$AC$3:$AC$4922)))+((S307&lt;&gt;"")*ISNUMBER(SEARCH("|"&amp;S307&amp;"|",'5_ACOMPANHAMENTO'!$AC$3:$AC$4922)))+((T307&lt;&gt;"")*ISNUMBER(SEARCH("|"&amp;T307&amp;"|",'5_ACOMPANHAMENTO'!$AC$3:$AC$4922)))+((U307&lt;&gt;"")*ISNUMBER(SEARCH("|"&amp;U307&amp;"|",'5_ACOMPANHAMENTO'!$AC$3:$AC$4922)))+((V307&lt;&gt;"")*ISNUMBER(SEARCH("|"&amp;V307&amp;"|",'5_ACOMPANHAMENTO'!$AC$3:$AC$4922)))+((W307&lt;&gt;"")*ISNUMBER(SEARCH("|"&amp;W307&amp;"|",'5_ACOMPANHAMENTO'!$AC$3:$AC$4922)))+((X307&lt;&gt;"")*ISNUMBER(SEARCH("|"&amp;X307&amp;"|",'5_ACOMPANHAMENTO'!$AC$3:$AC$4922)))+((Y307&lt;&gt;"")*ISNUMBER(SEARCH("|"&amp;Y307&amp;"|",'5_ACOMPANHAMENTO'!$AC$3:$AC$4922)))+((Z307&lt;&gt;"")*ISNUMBER(SEARCH("|"&amp;Z307&amp;"|",'5_ACOMPANHAMENTO'!$AC$3:$AC$4922)))+((AA307&lt;&gt;"")*ISNUMBER(SEARCH("|"&amp;AA307&amp;"|",'5_ACOMPANHAMENTO'!$AC$3:$AC$4922)))+((AB307&lt;&gt;"")*ISNUMBER(SEARCH("|"&amp;AB307&amp;"|",'5_ACOMPANHAMENTO'!$AC$3:$AC$4922))))&gt;0)),'5_ACOMPANHAMENTO'!$O$3:$O$4922),0))</f>
        <v/>
      </c>
      <c r="G307" s="7">
        <f>IF(OR($B307="",$C307=""),"",D307-F307)</f>
        <v/>
      </c>
      <c r="H307">
        <f>IF(OR($B307="",$C307=""),"",TRIM($B307&amp;"")&amp;"|"&amp;TRIM($C307&amp;""))</f>
        <v/>
      </c>
      <c r="I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",99)),1,99)))</f>
        <v/>
      </c>
      <c r="J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",99)),100,99)))</f>
        <v/>
      </c>
      <c r="K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",99)),199,99)))</f>
        <v/>
      </c>
      <c r="L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",99)),298,99)))</f>
        <v/>
      </c>
      <c r="M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",99)),397,99)))</f>
        <v/>
      </c>
      <c r="N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",99)),496,99)))</f>
        <v/>
      </c>
      <c r="O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",99)),595,99)))</f>
        <v/>
      </c>
      <c r="P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",99)),694,99)))</f>
        <v/>
      </c>
      <c r="Q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",99)),793,99)))</f>
        <v/>
      </c>
      <c r="R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",99)),892,99)))</f>
        <v/>
      </c>
      <c r="S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",99)),991,99)))</f>
        <v/>
      </c>
      <c r="T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",99)),1090,99)))</f>
        <v/>
      </c>
      <c r="U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",99)),1189,99)))</f>
        <v/>
      </c>
      <c r="V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",99)),1288,99)))</f>
        <v/>
      </c>
      <c r="W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",99)),1387,99)))</f>
        <v/>
      </c>
      <c r="X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",99)),1486,99)))</f>
        <v/>
      </c>
      <c r="Y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",99)),1585,99)))</f>
        <v/>
      </c>
      <c r="Z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",99)),1684,99)))</f>
        <v/>
      </c>
      <c r="AA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",99)),1783,99)))</f>
        <v/>
      </c>
      <c r="AB307" s="1">
        <f>IF($B307="","",TRIM(MID(SUBSTITUTE(TRIM(SUBSTITUTE(SUBSTITUTE(SUBSTITUTE(SUBSTITUTE(SUBSTITUTE(SUBSTITUTE(SUBSTITUTE(SUBSTITUTE(SUBSTITUTE(SUBSTITUTE(SUBSTITUTE(SUBSTITUTE(SUBSTITUTE(SUBSTITUTE(TRIM($B307&amp;""),CHAR(10),"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",REPT(" ",99)),1882,99)))</f>
        <v/>
      </c>
    </row>
    <row r="308" hidden="1" ht="14.25" customHeight="1">
      <c r="A308" s="4">
        <f>IF(OR($B308="",$C308=""),"",IFERROR(INDEX('5_ACOMPANHAMENTO'!$A$3:$A$4922,MATCH(1,INDEX(('5_ACOMPANHAMENTO'!$AD$3:$AD$4922=TRIM($C308&amp;""))*('5_ACOMPANHAMENTO'!$AC$3:$AC$4922&lt;&gt;"")*((((I308&lt;&gt;"")*ISNUMBER(SEARCH("|"&amp;I308&amp;"|",'5_ACOMPANHAMENTO'!$AC$3:$AC$4922)))+((J308&lt;&gt;"")*ISNUMBER(SEARCH("|"&amp;J308&amp;"|",'5_ACOMPANHAMENTO'!$AC$3:$AC$4922)))+((K308&lt;&gt;"")*ISNUMBER(SEARCH("|"&amp;K308&amp;"|",'5_ACOMPANHAMENTO'!$AC$3:$AC$4922)))+((L308&lt;&gt;"")*ISNUMBER(SEARCH("|"&amp;L308&amp;"|",'5_ACOMPANHAMENTO'!$AC$3:$AC$4922)))+((M308&lt;&gt;"")*ISNUMBER(SEARCH("|"&amp;M308&amp;"|",'5_ACOMPANHAMENTO'!$AC$3:$AC$4922)))+((N308&lt;&gt;"")*ISNUMBER(SEARCH("|"&amp;N308&amp;"|",'5_ACOMPANHAMENTO'!$AC$3:$AC$4922)))+((O308&lt;&gt;"")*ISNUMBER(SEARCH("|"&amp;O308&amp;"|",'5_ACOMPANHAMENTO'!$AC$3:$AC$4922)))+((P308&lt;&gt;"")*ISNUMBER(SEARCH("|"&amp;P308&amp;"|",'5_ACOMPANHAMENTO'!$AC$3:$AC$4922)))+((Q308&lt;&gt;"")*ISNUMBER(SEARCH("|"&amp;Q308&amp;"|",'5_ACOMPANHAMENTO'!$AC$3:$AC$4922)))+((R308&lt;&gt;"")*ISNUMBER(SEARCH("|"&amp;R308&amp;"|",'5_ACOMPANHAMENTO'!$AC$3:$AC$4922)))+((S308&lt;&gt;"")*ISNUMBER(SEARCH("|"&amp;S308&amp;"|",'5_ACOMPANHAMENTO'!$AC$3:$AC$4922)))+((T308&lt;&gt;"")*ISNUMBER(SEARCH("|"&amp;T308&amp;"|",'5_ACOMPANHAMENTO'!$AC$3:$AC$4922)))+((U308&lt;&gt;"")*ISNUMBER(SEARCH("|"&amp;U308&amp;"|",'5_ACOMPANHAMENTO'!$AC$3:$AC$4922)))+((V308&lt;&gt;"")*ISNUMBER(SEARCH("|"&amp;V308&amp;"|",'5_ACOMPANHAMENTO'!$AC$3:$AC$4922)))+((W308&lt;&gt;"")*ISNUMBER(SEARCH("|"&amp;W308&amp;"|",'5_ACOMPANHAMENTO'!$AC$3:$AC$4922)))+((X308&lt;&gt;"")*ISNUMBER(SEARCH("|"&amp;X308&amp;"|",'5_ACOMPANHAMENTO'!$AC$3:$AC$4922)))+((Y308&lt;&gt;"")*ISNUMBER(SEARCH("|"&amp;Y308&amp;"|",'5_ACOMPANHAMENTO'!$AC$3:$AC$4922)))+((Z308&lt;&gt;"")*ISNUMBER(SEARCH("|"&amp;Z308&amp;"|",'5_ACOMPANHAMENTO'!$AC$3:$AC$4922)))+((AA308&lt;&gt;"")*ISNUMBER(SEARCH("|"&amp;AA308&amp;"|",'5_ACOMPANHAMENTO'!$AC$3:$AC$4922)))+((AB308&lt;&gt;"")*ISNUMBER(SEARCH("|"&amp;AB308&amp;"|",'5_ACOMPANHAMENTO'!$AC$3:$AC$4922))))&gt;0),0),0)),""))</f>
        <v/>
      </c>
      <c r="B308" s="14" t="inlineStr">
        <is>
          <t>10200,10202,10205</t>
        </is>
      </c>
      <c r="C308" s="14" t="inlineStr">
        <is>
          <t>58 FABRICAÇÃO EMBALAGEM</t>
        </is>
      </c>
      <c r="D308" s="4">
        <f>IF(OR($B308="",$C308=""),"",IFERROR(SUMPRODUCT(--(('5_ACOMPANHAMENTO'!$AD$3:$AD$4922=TRIM($C308&amp;""))*('5_ACOMPANHAMENTO'!$AC$3:$AC$4922&lt;&gt;"")*((((I308&lt;&gt;"")*ISNUMBER(SEARCH("|"&amp;I308&amp;"|",'5_ACOMPANHAMENTO'!$AC$3:$AC$4922)))+((J308&lt;&gt;"")*ISNUMBER(SEARCH("|"&amp;J308&amp;"|",'5_ACOMPANHAMENTO'!$AC$3:$AC$4922)))+((K308&lt;&gt;"")*ISNUMBER(SEARCH("|"&amp;K308&amp;"|",'5_ACOMPANHAMENTO'!$AC$3:$AC$4922)))+((L308&lt;&gt;"")*ISNUMBER(SEARCH("|"&amp;L308&amp;"|",'5_ACOMPANHAMENTO'!$AC$3:$AC$4922)))+((M308&lt;&gt;"")*ISNUMBER(SEARCH("|"&amp;M308&amp;"|",'5_ACOMPANHAMENTO'!$AC$3:$AC$4922)))+((N308&lt;&gt;"")*ISNUMBER(SEARCH("|"&amp;N308&amp;"|",'5_ACOMPANHAMENTO'!$AC$3:$AC$4922)))+((O308&lt;&gt;"")*ISNUMBER(SEARCH("|"&amp;O308&amp;"|",'5_ACOMPANHAMENTO'!$AC$3:$AC$4922)))+((P308&lt;&gt;"")*ISNUMBER(SEARCH("|"&amp;P308&amp;"|",'5_ACOMPANHAMENTO'!$AC$3:$AC$4922)))+((Q308&lt;&gt;"")*ISNUMBER(SEARCH("|"&amp;Q308&amp;"|",'5_ACOMPANHAMENTO'!$AC$3:$AC$4922)))+((R308&lt;&gt;"")*ISNUMBER(SEARCH("|"&amp;R308&amp;"|",'5_ACOMPANHAMENTO'!$AC$3:$AC$4922)))+((S308&lt;&gt;"")*ISNUMBER(SEARCH("|"&amp;S308&amp;"|",'5_ACOMPANHAMENTO'!$AC$3:$AC$4922)))+((T308&lt;&gt;"")*ISNUMBER(SEARCH("|"&amp;T308&amp;"|",'5_ACOMPANHAMENTO'!$AC$3:$AC$4922)))+((U308&lt;&gt;"")*ISNUMBER(SEARCH("|"&amp;U308&amp;"|",'5_ACOMPANHAMENTO'!$AC$3:$AC$4922)))+((V308&lt;&gt;"")*ISNUMBER(SEARCH("|"&amp;V308&amp;"|",'5_ACOMPANHAMENTO'!$AC$3:$AC$4922)))+((W308&lt;&gt;"")*ISNUMBER(SEARCH("|"&amp;W308&amp;"|",'5_ACOMPANHAMENTO'!$AC$3:$AC$4922)))+((X308&lt;&gt;"")*ISNUMBER(SEARCH("|"&amp;X308&amp;"|",'5_ACOMPANHAMENTO'!$AC$3:$AC$4922)))+((Y308&lt;&gt;"")*ISNUMBER(SEARCH("|"&amp;Y308&amp;"|",'5_ACOMPANHAMENTO'!$AC$3:$AC$4922)))+((Z308&lt;&gt;"")*ISNUMBER(SEARCH("|"&amp;Z308&amp;"|",'5_ACOMPANHAMENTO'!$AC$3:$AC$4922)))+((AA308&lt;&gt;"")*ISNUMBER(SEARCH("|"&amp;AA308&amp;"|",'5_ACOMPANHAMENTO'!$AC$3:$AC$4922)))+((AB308&lt;&gt;"")*ISNUMBER(SEARCH("|"&amp;AB308&amp;"|",'5_ACOMPANHAMENTO'!$AC$3:$AC$4922))))&gt;0)),'5_ACOMPANHAMENTO'!$J$3:$J$4922),0))</f>
        <v/>
      </c>
      <c r="E308" s="4">
        <f>IF(G308=0,"FINALIZADO",IF(TODAY()&gt;A308,"ATRASADO "&amp;TODAY()-A308&amp;" DIAS","ADIANTADO "&amp;A308-TODAY()&amp;" DIAS"))</f>
        <v/>
      </c>
      <c r="F308" s="7">
        <f>IF(OR($B308="",$C308=""),"",IFERROR(SUMPRODUCT(--(('5_ACOMPANHAMENTO'!$AD$3:$AD$4922=TRIM($C308&amp;""))*('5_ACOMPANHAMENTO'!$AC$3:$AC$4922&lt;&gt;"")*((((I308&lt;&gt;"")*ISNUMBER(SEARCH("|"&amp;I308&amp;"|",'5_ACOMPANHAMENTO'!$AC$3:$AC$4922)))+((J308&lt;&gt;"")*ISNUMBER(SEARCH("|"&amp;J308&amp;"|",'5_ACOMPANHAMENTO'!$AC$3:$AC$4922)))+((K308&lt;&gt;"")*ISNUMBER(SEARCH("|"&amp;K308&amp;"|",'5_ACOMPANHAMENTO'!$AC$3:$AC$4922)))+((L308&lt;&gt;"")*ISNUMBER(SEARCH("|"&amp;L308&amp;"|",'5_ACOMPANHAMENTO'!$AC$3:$AC$4922)))+((M308&lt;&gt;"")*ISNUMBER(SEARCH("|"&amp;M308&amp;"|",'5_ACOMPANHAMENTO'!$AC$3:$AC$4922)))+((N308&lt;&gt;"")*ISNUMBER(SEARCH("|"&amp;N308&amp;"|",'5_ACOMPANHAMENTO'!$AC$3:$AC$4922)))+((O308&lt;&gt;"")*ISNUMBER(SEARCH("|"&amp;O308&amp;"|",'5_ACOMPANHAMENTO'!$AC$3:$AC$4922)))+((P308&lt;&gt;"")*ISNUMBER(SEARCH("|"&amp;P308&amp;"|",'5_ACOMPANHAMENTO'!$AC$3:$AC$4922)))+((Q308&lt;&gt;"")*ISNUMBER(SEARCH("|"&amp;Q308&amp;"|",'5_ACOMPANHAMENTO'!$AC$3:$AC$4922)))+((R308&lt;&gt;"")*ISNUMBER(SEARCH("|"&amp;R308&amp;"|",'5_ACOMPANHAMENTO'!$AC$3:$AC$4922)))+((S308&lt;&gt;"")*ISNUMBER(SEARCH("|"&amp;S308&amp;"|",'5_ACOMPANHAMENTO'!$AC$3:$AC$4922)))+((T308&lt;&gt;"")*ISNUMBER(SEARCH("|"&amp;T308&amp;"|",'5_ACOMPANHAMENTO'!$AC$3:$AC$4922)))+((U308&lt;&gt;"")*ISNUMBER(SEARCH("|"&amp;U308&amp;"|",'5_ACOMPANHAMENTO'!$AC$3:$AC$4922)))+((V308&lt;&gt;"")*ISNUMBER(SEARCH("|"&amp;V308&amp;"|",'5_ACOMPANHAMENTO'!$AC$3:$AC$4922)))+((W308&lt;&gt;"")*ISNUMBER(SEARCH("|"&amp;W308&amp;"|",'5_ACOMPANHAMENTO'!$AC$3:$AC$4922)))+((X308&lt;&gt;"")*ISNUMBER(SEARCH("|"&amp;X308&amp;"|",'5_ACOMPANHAMENTO'!$AC$3:$AC$4922)))+((Y308&lt;&gt;"")*ISNUMBER(SEARCH("|"&amp;Y308&amp;"|",'5_ACOMPANHAMENTO'!$AC$3:$AC$4922)))+((Z308&lt;&gt;"")*ISNUMBER(SEARCH("|"&amp;Z308&amp;"|",'5_ACOMPANHAMENTO'!$AC$3:$AC$4922)))+((AA308&lt;&gt;"")*ISNUMBER(SEARCH("|"&amp;AA308&amp;"|",'5_ACOMPANHAMENTO'!$AC$3:$AC$4922)))+((AB308&lt;&gt;"")*ISNUMBER(SEARCH("|"&amp;AB308&amp;"|",'5_ACOMPANHAMENTO'!$AC$3:$AC$4922))))&gt;0)),'5_ACOMPANHAMENTO'!$O$3:$O$4922),0))</f>
        <v/>
      </c>
      <c r="G308" s="7">
        <f>IF(OR($B308="",$C308=""),"",D308-F308)</f>
        <v/>
      </c>
      <c r="H308">
        <f>IF(OR($B308="",$C308=""),"",TRIM($B308&amp;"")&amp;"|"&amp;TRIM($C308&amp;""))</f>
        <v/>
      </c>
      <c r="I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",99)),1,99)))</f>
        <v/>
      </c>
      <c r="J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",99)),100,99)))</f>
        <v/>
      </c>
      <c r="K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",99)),199,99)))</f>
        <v/>
      </c>
      <c r="L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",99)),298,99)))</f>
        <v/>
      </c>
      <c r="M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",99)),397,99)))</f>
        <v/>
      </c>
      <c r="N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",99)),496,99)))</f>
        <v/>
      </c>
      <c r="O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",99)),595,99)))</f>
        <v/>
      </c>
      <c r="P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",99)),694,99)))</f>
        <v/>
      </c>
      <c r="Q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",99)),793,99)))</f>
        <v/>
      </c>
      <c r="R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",99)),892,99)))</f>
        <v/>
      </c>
      <c r="S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",99)),991,99)))</f>
        <v/>
      </c>
      <c r="T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",99)),1090,99)))</f>
        <v/>
      </c>
      <c r="U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",99)),1189,99)))</f>
        <v/>
      </c>
      <c r="V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",99)),1288,99)))</f>
        <v/>
      </c>
      <c r="W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",99)),1387,99)))</f>
        <v/>
      </c>
      <c r="X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",99)),1486,99)))</f>
        <v/>
      </c>
      <c r="Y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",99)),1585,99)))</f>
        <v/>
      </c>
      <c r="Z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",99)),1684,99)))</f>
        <v/>
      </c>
      <c r="AA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",99)),1783,99)))</f>
        <v/>
      </c>
      <c r="AB308" s="1">
        <f>IF($B308="","",TRIM(MID(SUBSTITUTE(TRIM(SUBSTITUTE(SUBSTITUTE(SUBSTITUTE(SUBSTITUTE(SUBSTITUTE(SUBSTITUTE(SUBSTITUTE(SUBSTITUTE(SUBSTITUTE(SUBSTITUTE(SUBSTITUTE(SUBSTITUTE(SUBSTITUTE(SUBSTITUTE(TRIM($B308&amp;""),CHAR(10),"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",REPT(" ",99)),1882,99)))</f>
        <v/>
      </c>
    </row>
    <row r="309" hidden="1" ht="14.25" customHeight="1">
      <c r="A309" s="4">
        <f>IF(OR($B309="",$C309=""),"",IFERROR(INDEX('5_ACOMPANHAMENTO'!$A$3:$A$4922,MATCH(1,INDEX(('5_ACOMPANHAMENTO'!$AD$3:$AD$4922=TRIM($C309&amp;""))*('5_ACOMPANHAMENTO'!$AC$3:$AC$4922&lt;&gt;"")*((((I309&lt;&gt;"")*ISNUMBER(SEARCH("|"&amp;I309&amp;"|",'5_ACOMPANHAMENTO'!$AC$3:$AC$4922)))+((J309&lt;&gt;"")*ISNUMBER(SEARCH("|"&amp;J309&amp;"|",'5_ACOMPANHAMENTO'!$AC$3:$AC$4922)))+((K309&lt;&gt;"")*ISNUMBER(SEARCH("|"&amp;K309&amp;"|",'5_ACOMPANHAMENTO'!$AC$3:$AC$4922)))+((L309&lt;&gt;"")*ISNUMBER(SEARCH("|"&amp;L309&amp;"|",'5_ACOMPANHAMENTO'!$AC$3:$AC$4922)))+((M309&lt;&gt;"")*ISNUMBER(SEARCH("|"&amp;M309&amp;"|",'5_ACOMPANHAMENTO'!$AC$3:$AC$4922)))+((N309&lt;&gt;"")*ISNUMBER(SEARCH("|"&amp;N309&amp;"|",'5_ACOMPANHAMENTO'!$AC$3:$AC$4922)))+((O309&lt;&gt;"")*ISNUMBER(SEARCH("|"&amp;O309&amp;"|",'5_ACOMPANHAMENTO'!$AC$3:$AC$4922)))+((P309&lt;&gt;"")*ISNUMBER(SEARCH("|"&amp;P309&amp;"|",'5_ACOMPANHAMENTO'!$AC$3:$AC$4922)))+((Q309&lt;&gt;"")*ISNUMBER(SEARCH("|"&amp;Q309&amp;"|",'5_ACOMPANHAMENTO'!$AC$3:$AC$4922)))+((R309&lt;&gt;"")*ISNUMBER(SEARCH("|"&amp;R309&amp;"|",'5_ACOMPANHAMENTO'!$AC$3:$AC$4922)))+((S309&lt;&gt;"")*ISNUMBER(SEARCH("|"&amp;S309&amp;"|",'5_ACOMPANHAMENTO'!$AC$3:$AC$4922)))+((T309&lt;&gt;"")*ISNUMBER(SEARCH("|"&amp;T309&amp;"|",'5_ACOMPANHAMENTO'!$AC$3:$AC$4922)))+((U309&lt;&gt;"")*ISNUMBER(SEARCH("|"&amp;U309&amp;"|",'5_ACOMPANHAMENTO'!$AC$3:$AC$4922)))+((V309&lt;&gt;"")*ISNUMBER(SEARCH("|"&amp;V309&amp;"|",'5_ACOMPANHAMENTO'!$AC$3:$AC$4922)))+((W309&lt;&gt;"")*ISNUMBER(SEARCH("|"&amp;W309&amp;"|",'5_ACOMPANHAMENTO'!$AC$3:$AC$4922)))+((X309&lt;&gt;"")*ISNUMBER(SEARCH("|"&amp;X309&amp;"|",'5_ACOMPANHAMENTO'!$AC$3:$AC$4922)))+((Y309&lt;&gt;"")*ISNUMBER(SEARCH("|"&amp;Y309&amp;"|",'5_ACOMPANHAMENTO'!$AC$3:$AC$4922)))+((Z309&lt;&gt;"")*ISNUMBER(SEARCH("|"&amp;Z309&amp;"|",'5_ACOMPANHAMENTO'!$AC$3:$AC$4922)))+((AA309&lt;&gt;"")*ISNUMBER(SEARCH("|"&amp;AA309&amp;"|",'5_ACOMPANHAMENTO'!$AC$3:$AC$4922)))+((AB309&lt;&gt;"")*ISNUMBER(SEARCH("|"&amp;AB309&amp;"|",'5_ACOMPANHAMENTO'!$AC$3:$AC$4922))))&gt;0),0),0)),""))</f>
        <v/>
      </c>
      <c r="B309" s="14" t="inlineStr">
        <is>
          <t>10200,10202,10205</t>
        </is>
      </c>
      <c r="C309" s="14" t="inlineStr">
        <is>
          <t>58 FABRICAÇÃO EMBALAGEM</t>
        </is>
      </c>
      <c r="D309" s="4">
        <f>IF(OR($B309="",$C309=""),"",IFERROR(SUMPRODUCT(--(('5_ACOMPANHAMENTO'!$AD$3:$AD$4922=TRIM($C309&amp;""))*('5_ACOMPANHAMENTO'!$AC$3:$AC$4922&lt;&gt;"")*((((I309&lt;&gt;"")*ISNUMBER(SEARCH("|"&amp;I309&amp;"|",'5_ACOMPANHAMENTO'!$AC$3:$AC$4922)))+((J309&lt;&gt;"")*ISNUMBER(SEARCH("|"&amp;J309&amp;"|",'5_ACOMPANHAMENTO'!$AC$3:$AC$4922)))+((K309&lt;&gt;"")*ISNUMBER(SEARCH("|"&amp;K309&amp;"|",'5_ACOMPANHAMENTO'!$AC$3:$AC$4922)))+((L309&lt;&gt;"")*ISNUMBER(SEARCH("|"&amp;L309&amp;"|",'5_ACOMPANHAMENTO'!$AC$3:$AC$4922)))+((M309&lt;&gt;"")*ISNUMBER(SEARCH("|"&amp;M309&amp;"|",'5_ACOMPANHAMENTO'!$AC$3:$AC$4922)))+((N309&lt;&gt;"")*ISNUMBER(SEARCH("|"&amp;N309&amp;"|",'5_ACOMPANHAMENTO'!$AC$3:$AC$4922)))+((O309&lt;&gt;"")*ISNUMBER(SEARCH("|"&amp;O309&amp;"|",'5_ACOMPANHAMENTO'!$AC$3:$AC$4922)))+((P309&lt;&gt;"")*ISNUMBER(SEARCH("|"&amp;P309&amp;"|",'5_ACOMPANHAMENTO'!$AC$3:$AC$4922)))+((Q309&lt;&gt;"")*ISNUMBER(SEARCH("|"&amp;Q309&amp;"|",'5_ACOMPANHAMENTO'!$AC$3:$AC$4922)))+((R309&lt;&gt;"")*ISNUMBER(SEARCH("|"&amp;R309&amp;"|",'5_ACOMPANHAMENTO'!$AC$3:$AC$4922)))+((S309&lt;&gt;"")*ISNUMBER(SEARCH("|"&amp;S309&amp;"|",'5_ACOMPANHAMENTO'!$AC$3:$AC$4922)))+((T309&lt;&gt;"")*ISNUMBER(SEARCH("|"&amp;T309&amp;"|",'5_ACOMPANHAMENTO'!$AC$3:$AC$4922)))+((U309&lt;&gt;"")*ISNUMBER(SEARCH("|"&amp;U309&amp;"|",'5_ACOMPANHAMENTO'!$AC$3:$AC$4922)))+((V309&lt;&gt;"")*ISNUMBER(SEARCH("|"&amp;V309&amp;"|",'5_ACOMPANHAMENTO'!$AC$3:$AC$4922)))+((W309&lt;&gt;"")*ISNUMBER(SEARCH("|"&amp;W309&amp;"|",'5_ACOMPANHAMENTO'!$AC$3:$AC$4922)))+((X309&lt;&gt;"")*ISNUMBER(SEARCH("|"&amp;X309&amp;"|",'5_ACOMPANHAMENTO'!$AC$3:$AC$4922)))+((Y309&lt;&gt;"")*ISNUMBER(SEARCH("|"&amp;Y309&amp;"|",'5_ACOMPANHAMENTO'!$AC$3:$AC$4922)))+((Z309&lt;&gt;"")*ISNUMBER(SEARCH("|"&amp;Z309&amp;"|",'5_ACOMPANHAMENTO'!$AC$3:$AC$4922)))+((AA309&lt;&gt;"")*ISNUMBER(SEARCH("|"&amp;AA309&amp;"|",'5_ACOMPANHAMENTO'!$AC$3:$AC$4922)))+((AB309&lt;&gt;"")*ISNUMBER(SEARCH("|"&amp;AB309&amp;"|",'5_ACOMPANHAMENTO'!$AC$3:$AC$4922))))&gt;0)),'5_ACOMPANHAMENTO'!$J$3:$J$4922),0))</f>
        <v/>
      </c>
      <c r="E309" s="4">
        <f>IF(G309=0,"FINALIZADO",IF(TODAY()&gt;A309,"ATRASADO "&amp;TODAY()-A309&amp;" DIAS","ADIANTADO "&amp;A309-TODAY()&amp;" DIAS"))</f>
        <v/>
      </c>
      <c r="F309" s="7">
        <f>IF(OR($B309="",$C309=""),"",IFERROR(SUMPRODUCT(--(('5_ACOMPANHAMENTO'!$AD$3:$AD$4922=TRIM($C309&amp;""))*('5_ACOMPANHAMENTO'!$AC$3:$AC$4922&lt;&gt;"")*((((I309&lt;&gt;"")*ISNUMBER(SEARCH("|"&amp;I309&amp;"|",'5_ACOMPANHAMENTO'!$AC$3:$AC$4922)))+((J309&lt;&gt;"")*ISNUMBER(SEARCH("|"&amp;J309&amp;"|",'5_ACOMPANHAMENTO'!$AC$3:$AC$4922)))+((K309&lt;&gt;"")*ISNUMBER(SEARCH("|"&amp;K309&amp;"|",'5_ACOMPANHAMENTO'!$AC$3:$AC$4922)))+((L309&lt;&gt;"")*ISNUMBER(SEARCH("|"&amp;L309&amp;"|",'5_ACOMPANHAMENTO'!$AC$3:$AC$4922)))+((M309&lt;&gt;"")*ISNUMBER(SEARCH("|"&amp;M309&amp;"|",'5_ACOMPANHAMENTO'!$AC$3:$AC$4922)))+((N309&lt;&gt;"")*ISNUMBER(SEARCH("|"&amp;N309&amp;"|",'5_ACOMPANHAMENTO'!$AC$3:$AC$4922)))+((O309&lt;&gt;"")*ISNUMBER(SEARCH("|"&amp;O309&amp;"|",'5_ACOMPANHAMENTO'!$AC$3:$AC$4922)))+((P309&lt;&gt;"")*ISNUMBER(SEARCH("|"&amp;P309&amp;"|",'5_ACOMPANHAMENTO'!$AC$3:$AC$4922)))+((Q309&lt;&gt;"")*ISNUMBER(SEARCH("|"&amp;Q309&amp;"|",'5_ACOMPANHAMENTO'!$AC$3:$AC$4922)))+((R309&lt;&gt;"")*ISNUMBER(SEARCH("|"&amp;R309&amp;"|",'5_ACOMPANHAMENTO'!$AC$3:$AC$4922)))+((S309&lt;&gt;"")*ISNUMBER(SEARCH("|"&amp;S309&amp;"|",'5_ACOMPANHAMENTO'!$AC$3:$AC$4922)))+((T309&lt;&gt;"")*ISNUMBER(SEARCH("|"&amp;T309&amp;"|",'5_ACOMPANHAMENTO'!$AC$3:$AC$4922)))+((U309&lt;&gt;"")*ISNUMBER(SEARCH("|"&amp;U309&amp;"|",'5_ACOMPANHAMENTO'!$AC$3:$AC$4922)))+((V309&lt;&gt;"")*ISNUMBER(SEARCH("|"&amp;V309&amp;"|",'5_ACOMPANHAMENTO'!$AC$3:$AC$4922)))+((W309&lt;&gt;"")*ISNUMBER(SEARCH("|"&amp;W309&amp;"|",'5_ACOMPANHAMENTO'!$AC$3:$AC$4922)))+((X309&lt;&gt;"")*ISNUMBER(SEARCH("|"&amp;X309&amp;"|",'5_ACOMPANHAMENTO'!$AC$3:$AC$4922)))+((Y309&lt;&gt;"")*ISNUMBER(SEARCH("|"&amp;Y309&amp;"|",'5_ACOMPANHAMENTO'!$AC$3:$AC$4922)))+((Z309&lt;&gt;"")*ISNUMBER(SEARCH("|"&amp;Z309&amp;"|",'5_ACOMPANHAMENTO'!$AC$3:$AC$4922)))+((AA309&lt;&gt;"")*ISNUMBER(SEARCH("|"&amp;AA309&amp;"|",'5_ACOMPANHAMENTO'!$AC$3:$AC$4922)))+((AB309&lt;&gt;"")*ISNUMBER(SEARCH("|"&amp;AB309&amp;"|",'5_ACOMPANHAMENTO'!$AC$3:$AC$4922))))&gt;0)),'5_ACOMPANHAMENTO'!$O$3:$O$4922),0))</f>
        <v/>
      </c>
      <c r="G309" s="7">
        <f>IF(OR($B309="",$C309=""),"",D309-F309)</f>
        <v/>
      </c>
      <c r="H309">
        <f>IF(OR($B309="",$C309=""),"",TRIM($B309&amp;"")&amp;"|"&amp;TRIM($C309&amp;""))</f>
        <v/>
      </c>
      <c r="I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",99)),1,99)))</f>
        <v/>
      </c>
      <c r="J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",99)),100,99)))</f>
        <v/>
      </c>
      <c r="K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",99)),199,99)))</f>
        <v/>
      </c>
      <c r="L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",99)),298,99)))</f>
        <v/>
      </c>
      <c r="M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",99)),397,99)))</f>
        <v/>
      </c>
      <c r="N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",99)),496,99)))</f>
        <v/>
      </c>
      <c r="O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",99)),595,99)))</f>
        <v/>
      </c>
      <c r="P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",99)),694,99)))</f>
        <v/>
      </c>
      <c r="Q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",99)),793,99)))</f>
        <v/>
      </c>
      <c r="R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",99)),892,99)))</f>
        <v/>
      </c>
      <c r="S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",99)),991,99)))</f>
        <v/>
      </c>
      <c r="T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",99)),1090,99)))</f>
        <v/>
      </c>
      <c r="U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",99)),1189,99)))</f>
        <v/>
      </c>
      <c r="V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",99)),1288,99)))</f>
        <v/>
      </c>
      <c r="W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",99)),1387,99)))</f>
        <v/>
      </c>
      <c r="X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",99)),1486,99)))</f>
        <v/>
      </c>
      <c r="Y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",99)),1585,99)))</f>
        <v/>
      </c>
      <c r="Z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",99)),1684,99)))</f>
        <v/>
      </c>
      <c r="AA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",99)),1783,99)))</f>
        <v/>
      </c>
      <c r="AB309" s="1">
        <f>IF($B309="","",TRIM(MID(SUBSTITUTE(TRIM(SUBSTITUTE(SUBSTITUTE(SUBSTITUTE(SUBSTITUTE(SUBSTITUTE(SUBSTITUTE(SUBSTITUTE(SUBSTITUTE(SUBSTITUTE(SUBSTITUTE(SUBSTITUTE(SUBSTITUTE(SUBSTITUTE(SUBSTITUTE(TRIM($B309&amp;""),CHAR(10),"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",REPT(" ",99)),1882,99)))</f>
        <v/>
      </c>
    </row>
    <row r="310" hidden="1" ht="14.25" customHeight="1">
      <c r="A310" s="4">
        <f>IF(OR($B310="",$C310=""),"",IFERROR(INDEX('5_ACOMPANHAMENTO'!$A$3:$A$4922,MATCH(1,INDEX(('5_ACOMPANHAMENTO'!$AD$3:$AD$4922=TRIM($C310&amp;""))*('5_ACOMPANHAMENTO'!$AC$3:$AC$4922&lt;&gt;"")*((((I310&lt;&gt;"")*ISNUMBER(SEARCH("|"&amp;I310&amp;"|",'5_ACOMPANHAMENTO'!$AC$3:$AC$4922)))+((J310&lt;&gt;"")*ISNUMBER(SEARCH("|"&amp;J310&amp;"|",'5_ACOMPANHAMENTO'!$AC$3:$AC$4922)))+((K310&lt;&gt;"")*ISNUMBER(SEARCH("|"&amp;K310&amp;"|",'5_ACOMPANHAMENTO'!$AC$3:$AC$4922)))+((L310&lt;&gt;"")*ISNUMBER(SEARCH("|"&amp;L310&amp;"|",'5_ACOMPANHAMENTO'!$AC$3:$AC$4922)))+((M310&lt;&gt;"")*ISNUMBER(SEARCH("|"&amp;M310&amp;"|",'5_ACOMPANHAMENTO'!$AC$3:$AC$4922)))+((N310&lt;&gt;"")*ISNUMBER(SEARCH("|"&amp;N310&amp;"|",'5_ACOMPANHAMENTO'!$AC$3:$AC$4922)))+((O310&lt;&gt;"")*ISNUMBER(SEARCH("|"&amp;O310&amp;"|",'5_ACOMPANHAMENTO'!$AC$3:$AC$4922)))+((P310&lt;&gt;"")*ISNUMBER(SEARCH("|"&amp;P310&amp;"|",'5_ACOMPANHAMENTO'!$AC$3:$AC$4922)))+((Q310&lt;&gt;"")*ISNUMBER(SEARCH("|"&amp;Q310&amp;"|",'5_ACOMPANHAMENTO'!$AC$3:$AC$4922)))+((R310&lt;&gt;"")*ISNUMBER(SEARCH("|"&amp;R310&amp;"|",'5_ACOMPANHAMENTO'!$AC$3:$AC$4922)))+((S310&lt;&gt;"")*ISNUMBER(SEARCH("|"&amp;S310&amp;"|",'5_ACOMPANHAMENTO'!$AC$3:$AC$4922)))+((T310&lt;&gt;"")*ISNUMBER(SEARCH("|"&amp;T310&amp;"|",'5_ACOMPANHAMENTO'!$AC$3:$AC$4922)))+((U310&lt;&gt;"")*ISNUMBER(SEARCH("|"&amp;U310&amp;"|",'5_ACOMPANHAMENTO'!$AC$3:$AC$4922)))+((V310&lt;&gt;"")*ISNUMBER(SEARCH("|"&amp;V310&amp;"|",'5_ACOMPANHAMENTO'!$AC$3:$AC$4922)))+((W310&lt;&gt;"")*ISNUMBER(SEARCH("|"&amp;W310&amp;"|",'5_ACOMPANHAMENTO'!$AC$3:$AC$4922)))+((X310&lt;&gt;"")*ISNUMBER(SEARCH("|"&amp;X310&amp;"|",'5_ACOMPANHAMENTO'!$AC$3:$AC$4922)))+((Y310&lt;&gt;"")*ISNUMBER(SEARCH("|"&amp;Y310&amp;"|",'5_ACOMPANHAMENTO'!$AC$3:$AC$4922)))+((Z310&lt;&gt;"")*ISNUMBER(SEARCH("|"&amp;Z310&amp;"|",'5_ACOMPANHAMENTO'!$AC$3:$AC$4922)))+((AA310&lt;&gt;"")*ISNUMBER(SEARCH("|"&amp;AA310&amp;"|",'5_ACOMPANHAMENTO'!$AC$3:$AC$4922)))+((AB310&lt;&gt;"")*ISNUMBER(SEARCH("|"&amp;AB310&amp;"|",'5_ACOMPANHAMENTO'!$AC$3:$AC$4922))))&gt;0),0),0)),""))</f>
        <v/>
      </c>
      <c r="B310" s="14" t="inlineStr">
        <is>
          <t>10200,10202,10205</t>
        </is>
      </c>
      <c r="C310" s="14" t="inlineStr">
        <is>
          <t>58 FABRICAÇÃO EMBALAGEM</t>
        </is>
      </c>
      <c r="D310" s="4">
        <f>IF(OR($B310="",$C310=""),"",IFERROR(SUMPRODUCT(--(('5_ACOMPANHAMENTO'!$AD$3:$AD$4922=TRIM($C310&amp;""))*('5_ACOMPANHAMENTO'!$AC$3:$AC$4922&lt;&gt;"")*((((I310&lt;&gt;"")*ISNUMBER(SEARCH("|"&amp;I310&amp;"|",'5_ACOMPANHAMENTO'!$AC$3:$AC$4922)))+((J310&lt;&gt;"")*ISNUMBER(SEARCH("|"&amp;J310&amp;"|",'5_ACOMPANHAMENTO'!$AC$3:$AC$4922)))+((K310&lt;&gt;"")*ISNUMBER(SEARCH("|"&amp;K310&amp;"|",'5_ACOMPANHAMENTO'!$AC$3:$AC$4922)))+((L310&lt;&gt;"")*ISNUMBER(SEARCH("|"&amp;L310&amp;"|",'5_ACOMPANHAMENTO'!$AC$3:$AC$4922)))+((M310&lt;&gt;"")*ISNUMBER(SEARCH("|"&amp;M310&amp;"|",'5_ACOMPANHAMENTO'!$AC$3:$AC$4922)))+((N310&lt;&gt;"")*ISNUMBER(SEARCH("|"&amp;N310&amp;"|",'5_ACOMPANHAMENTO'!$AC$3:$AC$4922)))+((O310&lt;&gt;"")*ISNUMBER(SEARCH("|"&amp;O310&amp;"|",'5_ACOMPANHAMENTO'!$AC$3:$AC$4922)))+((P310&lt;&gt;"")*ISNUMBER(SEARCH("|"&amp;P310&amp;"|",'5_ACOMPANHAMENTO'!$AC$3:$AC$4922)))+((Q310&lt;&gt;"")*ISNUMBER(SEARCH("|"&amp;Q310&amp;"|",'5_ACOMPANHAMENTO'!$AC$3:$AC$4922)))+((R310&lt;&gt;"")*ISNUMBER(SEARCH("|"&amp;R310&amp;"|",'5_ACOMPANHAMENTO'!$AC$3:$AC$4922)))+((S310&lt;&gt;"")*ISNUMBER(SEARCH("|"&amp;S310&amp;"|",'5_ACOMPANHAMENTO'!$AC$3:$AC$4922)))+((T310&lt;&gt;"")*ISNUMBER(SEARCH("|"&amp;T310&amp;"|",'5_ACOMPANHAMENTO'!$AC$3:$AC$4922)))+((U310&lt;&gt;"")*ISNUMBER(SEARCH("|"&amp;U310&amp;"|",'5_ACOMPANHAMENTO'!$AC$3:$AC$4922)))+((V310&lt;&gt;"")*ISNUMBER(SEARCH("|"&amp;V310&amp;"|",'5_ACOMPANHAMENTO'!$AC$3:$AC$4922)))+((W310&lt;&gt;"")*ISNUMBER(SEARCH("|"&amp;W310&amp;"|",'5_ACOMPANHAMENTO'!$AC$3:$AC$4922)))+((X310&lt;&gt;"")*ISNUMBER(SEARCH("|"&amp;X310&amp;"|",'5_ACOMPANHAMENTO'!$AC$3:$AC$4922)))+((Y310&lt;&gt;"")*ISNUMBER(SEARCH("|"&amp;Y310&amp;"|",'5_ACOMPANHAMENTO'!$AC$3:$AC$4922)))+((Z310&lt;&gt;"")*ISNUMBER(SEARCH("|"&amp;Z310&amp;"|",'5_ACOMPANHAMENTO'!$AC$3:$AC$4922)))+((AA310&lt;&gt;"")*ISNUMBER(SEARCH("|"&amp;AA310&amp;"|",'5_ACOMPANHAMENTO'!$AC$3:$AC$4922)))+((AB310&lt;&gt;"")*ISNUMBER(SEARCH("|"&amp;AB310&amp;"|",'5_ACOMPANHAMENTO'!$AC$3:$AC$4922))))&gt;0)),'5_ACOMPANHAMENTO'!$J$3:$J$4922),0))</f>
        <v/>
      </c>
      <c r="E310" s="4">
        <f>IF(G310=0,"FINALIZADO",IF(TODAY()&gt;A310,"ATRASADO "&amp;TODAY()-A310&amp;" DIAS","ADIANTADO "&amp;A310-TODAY()&amp;" DIAS"))</f>
        <v/>
      </c>
      <c r="F310" s="7">
        <f>IF(OR($B310="",$C310=""),"",IFERROR(SUMPRODUCT(--(('5_ACOMPANHAMENTO'!$AD$3:$AD$4922=TRIM($C310&amp;""))*('5_ACOMPANHAMENTO'!$AC$3:$AC$4922&lt;&gt;"")*((((I310&lt;&gt;"")*ISNUMBER(SEARCH("|"&amp;I310&amp;"|",'5_ACOMPANHAMENTO'!$AC$3:$AC$4922)))+((J310&lt;&gt;"")*ISNUMBER(SEARCH("|"&amp;J310&amp;"|",'5_ACOMPANHAMENTO'!$AC$3:$AC$4922)))+((K310&lt;&gt;"")*ISNUMBER(SEARCH("|"&amp;K310&amp;"|",'5_ACOMPANHAMENTO'!$AC$3:$AC$4922)))+((L310&lt;&gt;"")*ISNUMBER(SEARCH("|"&amp;L310&amp;"|",'5_ACOMPANHAMENTO'!$AC$3:$AC$4922)))+((M310&lt;&gt;"")*ISNUMBER(SEARCH("|"&amp;M310&amp;"|",'5_ACOMPANHAMENTO'!$AC$3:$AC$4922)))+((N310&lt;&gt;"")*ISNUMBER(SEARCH("|"&amp;N310&amp;"|",'5_ACOMPANHAMENTO'!$AC$3:$AC$4922)))+((O310&lt;&gt;"")*ISNUMBER(SEARCH("|"&amp;O310&amp;"|",'5_ACOMPANHAMENTO'!$AC$3:$AC$4922)))+((P310&lt;&gt;"")*ISNUMBER(SEARCH("|"&amp;P310&amp;"|",'5_ACOMPANHAMENTO'!$AC$3:$AC$4922)))+((Q310&lt;&gt;"")*ISNUMBER(SEARCH("|"&amp;Q310&amp;"|",'5_ACOMPANHAMENTO'!$AC$3:$AC$4922)))+((R310&lt;&gt;"")*ISNUMBER(SEARCH("|"&amp;R310&amp;"|",'5_ACOMPANHAMENTO'!$AC$3:$AC$4922)))+((S310&lt;&gt;"")*ISNUMBER(SEARCH("|"&amp;S310&amp;"|",'5_ACOMPANHAMENTO'!$AC$3:$AC$4922)))+((T310&lt;&gt;"")*ISNUMBER(SEARCH("|"&amp;T310&amp;"|",'5_ACOMPANHAMENTO'!$AC$3:$AC$4922)))+((U310&lt;&gt;"")*ISNUMBER(SEARCH("|"&amp;U310&amp;"|",'5_ACOMPANHAMENTO'!$AC$3:$AC$4922)))+((V310&lt;&gt;"")*ISNUMBER(SEARCH("|"&amp;V310&amp;"|",'5_ACOMPANHAMENTO'!$AC$3:$AC$4922)))+((W310&lt;&gt;"")*ISNUMBER(SEARCH("|"&amp;W310&amp;"|",'5_ACOMPANHAMENTO'!$AC$3:$AC$4922)))+((X310&lt;&gt;"")*ISNUMBER(SEARCH("|"&amp;X310&amp;"|",'5_ACOMPANHAMENTO'!$AC$3:$AC$4922)))+((Y310&lt;&gt;"")*ISNUMBER(SEARCH("|"&amp;Y310&amp;"|",'5_ACOMPANHAMENTO'!$AC$3:$AC$4922)))+((Z310&lt;&gt;"")*ISNUMBER(SEARCH("|"&amp;Z310&amp;"|",'5_ACOMPANHAMENTO'!$AC$3:$AC$4922)))+((AA310&lt;&gt;"")*ISNUMBER(SEARCH("|"&amp;AA310&amp;"|",'5_ACOMPANHAMENTO'!$AC$3:$AC$4922)))+((AB310&lt;&gt;"")*ISNUMBER(SEARCH("|"&amp;AB310&amp;"|",'5_ACOMPANHAMENTO'!$AC$3:$AC$4922))))&gt;0)),'5_ACOMPANHAMENTO'!$O$3:$O$4922),0))</f>
        <v/>
      </c>
      <c r="G310" s="7">
        <f>IF(OR($B310="",$C310=""),"",D310-F310)</f>
        <v/>
      </c>
      <c r="H310">
        <f>IF(OR($B310="",$C310=""),"",TRIM($B310&amp;"")&amp;"|"&amp;TRIM($C310&amp;""))</f>
        <v/>
      </c>
      <c r="I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",99)),1,99)))</f>
        <v/>
      </c>
      <c r="J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",99)),100,99)))</f>
        <v/>
      </c>
      <c r="K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",99)),199,99)))</f>
        <v/>
      </c>
      <c r="L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",99)),298,99)))</f>
        <v/>
      </c>
      <c r="M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",99)),397,99)))</f>
        <v/>
      </c>
      <c r="N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",99)),496,99)))</f>
        <v/>
      </c>
      <c r="O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",99)),595,99)))</f>
        <v/>
      </c>
      <c r="P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",99)),694,99)))</f>
        <v/>
      </c>
      <c r="Q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",99)),793,99)))</f>
        <v/>
      </c>
      <c r="R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",99)),892,99)))</f>
        <v/>
      </c>
      <c r="S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",99)),991,99)))</f>
        <v/>
      </c>
      <c r="T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",99)),1090,99)))</f>
        <v/>
      </c>
      <c r="U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",99)),1189,99)))</f>
        <v/>
      </c>
      <c r="V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",99)),1288,99)))</f>
        <v/>
      </c>
      <c r="W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",99)),1387,99)))</f>
        <v/>
      </c>
      <c r="X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",99)),1486,99)))</f>
        <v/>
      </c>
      <c r="Y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",99)),1585,99)))</f>
        <v/>
      </c>
      <c r="Z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",99)),1684,99)))</f>
        <v/>
      </c>
      <c r="AA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",99)),1783,99)))</f>
        <v/>
      </c>
      <c r="AB310" s="1">
        <f>IF($B310="","",TRIM(MID(SUBSTITUTE(TRIM(SUBSTITUTE(SUBSTITUTE(SUBSTITUTE(SUBSTITUTE(SUBSTITUTE(SUBSTITUTE(SUBSTITUTE(SUBSTITUTE(SUBSTITUTE(SUBSTITUTE(SUBSTITUTE(SUBSTITUTE(SUBSTITUTE(SUBSTITUTE(TRIM($B310&amp;""),CHAR(10),"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",REPT(" ",99)),1882,99)))</f>
        <v/>
      </c>
    </row>
    <row r="311" hidden="1" ht="14.25" customHeight="1">
      <c r="A311" s="4">
        <f>IF(OR($B311="",$C311=""),"",IFERROR(INDEX('5_ACOMPANHAMENTO'!$A$3:$A$4922,MATCH(1,INDEX(('5_ACOMPANHAMENTO'!$AD$3:$AD$4922=TRIM($C311&amp;""))*('5_ACOMPANHAMENTO'!$AC$3:$AC$4922&lt;&gt;"")*((((I311&lt;&gt;"")*ISNUMBER(SEARCH("|"&amp;I311&amp;"|",'5_ACOMPANHAMENTO'!$AC$3:$AC$4922)))+((J311&lt;&gt;"")*ISNUMBER(SEARCH("|"&amp;J311&amp;"|",'5_ACOMPANHAMENTO'!$AC$3:$AC$4922)))+((K311&lt;&gt;"")*ISNUMBER(SEARCH("|"&amp;K311&amp;"|",'5_ACOMPANHAMENTO'!$AC$3:$AC$4922)))+((L311&lt;&gt;"")*ISNUMBER(SEARCH("|"&amp;L311&amp;"|",'5_ACOMPANHAMENTO'!$AC$3:$AC$4922)))+((M311&lt;&gt;"")*ISNUMBER(SEARCH("|"&amp;M311&amp;"|",'5_ACOMPANHAMENTO'!$AC$3:$AC$4922)))+((N311&lt;&gt;"")*ISNUMBER(SEARCH("|"&amp;N311&amp;"|",'5_ACOMPANHAMENTO'!$AC$3:$AC$4922)))+((O311&lt;&gt;"")*ISNUMBER(SEARCH("|"&amp;O311&amp;"|",'5_ACOMPANHAMENTO'!$AC$3:$AC$4922)))+((P311&lt;&gt;"")*ISNUMBER(SEARCH("|"&amp;P311&amp;"|",'5_ACOMPANHAMENTO'!$AC$3:$AC$4922)))+((Q311&lt;&gt;"")*ISNUMBER(SEARCH("|"&amp;Q311&amp;"|",'5_ACOMPANHAMENTO'!$AC$3:$AC$4922)))+((R311&lt;&gt;"")*ISNUMBER(SEARCH("|"&amp;R311&amp;"|",'5_ACOMPANHAMENTO'!$AC$3:$AC$4922)))+((S311&lt;&gt;"")*ISNUMBER(SEARCH("|"&amp;S311&amp;"|",'5_ACOMPANHAMENTO'!$AC$3:$AC$4922)))+((T311&lt;&gt;"")*ISNUMBER(SEARCH("|"&amp;T311&amp;"|",'5_ACOMPANHAMENTO'!$AC$3:$AC$4922)))+((U311&lt;&gt;"")*ISNUMBER(SEARCH("|"&amp;U311&amp;"|",'5_ACOMPANHAMENTO'!$AC$3:$AC$4922)))+((V311&lt;&gt;"")*ISNUMBER(SEARCH("|"&amp;V311&amp;"|",'5_ACOMPANHAMENTO'!$AC$3:$AC$4922)))+((W311&lt;&gt;"")*ISNUMBER(SEARCH("|"&amp;W311&amp;"|",'5_ACOMPANHAMENTO'!$AC$3:$AC$4922)))+((X311&lt;&gt;"")*ISNUMBER(SEARCH("|"&amp;X311&amp;"|",'5_ACOMPANHAMENTO'!$AC$3:$AC$4922)))+((Y311&lt;&gt;"")*ISNUMBER(SEARCH("|"&amp;Y311&amp;"|",'5_ACOMPANHAMENTO'!$AC$3:$AC$4922)))+((Z311&lt;&gt;"")*ISNUMBER(SEARCH("|"&amp;Z311&amp;"|",'5_ACOMPANHAMENTO'!$AC$3:$AC$4922)))+((AA311&lt;&gt;"")*ISNUMBER(SEARCH("|"&amp;AA311&amp;"|",'5_ACOMPANHAMENTO'!$AC$3:$AC$4922)))+((AB311&lt;&gt;"")*ISNUMBER(SEARCH("|"&amp;AB311&amp;"|",'5_ACOMPANHAMENTO'!$AC$3:$AC$4922))))&gt;0),0),0)),""))</f>
        <v/>
      </c>
      <c r="B311" s="14" t="inlineStr">
        <is>
          <t>10200,10202,10205</t>
        </is>
      </c>
      <c r="C311" s="14" t="inlineStr">
        <is>
          <t>58 FABRICAÇÃO EMBALAGEM</t>
        </is>
      </c>
      <c r="D311" s="4">
        <f>IF(OR($B311="",$C311=""),"",IFERROR(SUMPRODUCT(--(('5_ACOMPANHAMENTO'!$AD$3:$AD$4922=TRIM($C311&amp;""))*('5_ACOMPANHAMENTO'!$AC$3:$AC$4922&lt;&gt;"")*((((I311&lt;&gt;"")*ISNUMBER(SEARCH("|"&amp;I311&amp;"|",'5_ACOMPANHAMENTO'!$AC$3:$AC$4922)))+((J311&lt;&gt;"")*ISNUMBER(SEARCH("|"&amp;J311&amp;"|",'5_ACOMPANHAMENTO'!$AC$3:$AC$4922)))+((K311&lt;&gt;"")*ISNUMBER(SEARCH("|"&amp;K311&amp;"|",'5_ACOMPANHAMENTO'!$AC$3:$AC$4922)))+((L311&lt;&gt;"")*ISNUMBER(SEARCH("|"&amp;L311&amp;"|",'5_ACOMPANHAMENTO'!$AC$3:$AC$4922)))+((M311&lt;&gt;"")*ISNUMBER(SEARCH("|"&amp;M311&amp;"|",'5_ACOMPANHAMENTO'!$AC$3:$AC$4922)))+((N311&lt;&gt;"")*ISNUMBER(SEARCH("|"&amp;N311&amp;"|",'5_ACOMPANHAMENTO'!$AC$3:$AC$4922)))+((O311&lt;&gt;"")*ISNUMBER(SEARCH("|"&amp;O311&amp;"|",'5_ACOMPANHAMENTO'!$AC$3:$AC$4922)))+((P311&lt;&gt;"")*ISNUMBER(SEARCH("|"&amp;P311&amp;"|",'5_ACOMPANHAMENTO'!$AC$3:$AC$4922)))+((Q311&lt;&gt;"")*ISNUMBER(SEARCH("|"&amp;Q311&amp;"|",'5_ACOMPANHAMENTO'!$AC$3:$AC$4922)))+((R311&lt;&gt;"")*ISNUMBER(SEARCH("|"&amp;R311&amp;"|",'5_ACOMPANHAMENTO'!$AC$3:$AC$4922)))+((S311&lt;&gt;"")*ISNUMBER(SEARCH("|"&amp;S311&amp;"|",'5_ACOMPANHAMENTO'!$AC$3:$AC$4922)))+((T311&lt;&gt;"")*ISNUMBER(SEARCH("|"&amp;T311&amp;"|",'5_ACOMPANHAMENTO'!$AC$3:$AC$4922)))+((U311&lt;&gt;"")*ISNUMBER(SEARCH("|"&amp;U311&amp;"|",'5_ACOMPANHAMENTO'!$AC$3:$AC$4922)))+((V311&lt;&gt;"")*ISNUMBER(SEARCH("|"&amp;V311&amp;"|",'5_ACOMPANHAMENTO'!$AC$3:$AC$4922)))+((W311&lt;&gt;"")*ISNUMBER(SEARCH("|"&amp;W311&amp;"|",'5_ACOMPANHAMENTO'!$AC$3:$AC$4922)))+((X311&lt;&gt;"")*ISNUMBER(SEARCH("|"&amp;X311&amp;"|",'5_ACOMPANHAMENTO'!$AC$3:$AC$4922)))+((Y311&lt;&gt;"")*ISNUMBER(SEARCH("|"&amp;Y311&amp;"|",'5_ACOMPANHAMENTO'!$AC$3:$AC$4922)))+((Z311&lt;&gt;"")*ISNUMBER(SEARCH("|"&amp;Z311&amp;"|",'5_ACOMPANHAMENTO'!$AC$3:$AC$4922)))+((AA311&lt;&gt;"")*ISNUMBER(SEARCH("|"&amp;AA311&amp;"|",'5_ACOMPANHAMENTO'!$AC$3:$AC$4922)))+((AB311&lt;&gt;"")*ISNUMBER(SEARCH("|"&amp;AB311&amp;"|",'5_ACOMPANHAMENTO'!$AC$3:$AC$4922))))&gt;0)),'5_ACOMPANHAMENTO'!$J$3:$J$4922),0))</f>
        <v/>
      </c>
      <c r="E311" s="4">
        <f>IF(G311=0,"FINALIZADO",IF(TODAY()&gt;A311,"ATRASADO "&amp;TODAY()-A311&amp;" DIAS","ADIANTADO "&amp;A311-TODAY()&amp;" DIAS"))</f>
        <v/>
      </c>
      <c r="F311" s="7">
        <f>IF(OR($B311="",$C311=""),"",IFERROR(SUMPRODUCT(--(('5_ACOMPANHAMENTO'!$AD$3:$AD$4922=TRIM($C311&amp;""))*('5_ACOMPANHAMENTO'!$AC$3:$AC$4922&lt;&gt;"")*((((I311&lt;&gt;"")*ISNUMBER(SEARCH("|"&amp;I311&amp;"|",'5_ACOMPANHAMENTO'!$AC$3:$AC$4922)))+((J311&lt;&gt;"")*ISNUMBER(SEARCH("|"&amp;J311&amp;"|",'5_ACOMPANHAMENTO'!$AC$3:$AC$4922)))+((K311&lt;&gt;"")*ISNUMBER(SEARCH("|"&amp;K311&amp;"|",'5_ACOMPANHAMENTO'!$AC$3:$AC$4922)))+((L311&lt;&gt;"")*ISNUMBER(SEARCH("|"&amp;L311&amp;"|",'5_ACOMPANHAMENTO'!$AC$3:$AC$4922)))+((M311&lt;&gt;"")*ISNUMBER(SEARCH("|"&amp;M311&amp;"|",'5_ACOMPANHAMENTO'!$AC$3:$AC$4922)))+((N311&lt;&gt;"")*ISNUMBER(SEARCH("|"&amp;N311&amp;"|",'5_ACOMPANHAMENTO'!$AC$3:$AC$4922)))+((O311&lt;&gt;"")*ISNUMBER(SEARCH("|"&amp;O311&amp;"|",'5_ACOMPANHAMENTO'!$AC$3:$AC$4922)))+((P311&lt;&gt;"")*ISNUMBER(SEARCH("|"&amp;P311&amp;"|",'5_ACOMPANHAMENTO'!$AC$3:$AC$4922)))+((Q311&lt;&gt;"")*ISNUMBER(SEARCH("|"&amp;Q311&amp;"|",'5_ACOMPANHAMENTO'!$AC$3:$AC$4922)))+((R311&lt;&gt;"")*ISNUMBER(SEARCH("|"&amp;R311&amp;"|",'5_ACOMPANHAMENTO'!$AC$3:$AC$4922)))+((S311&lt;&gt;"")*ISNUMBER(SEARCH("|"&amp;S311&amp;"|",'5_ACOMPANHAMENTO'!$AC$3:$AC$4922)))+((T311&lt;&gt;"")*ISNUMBER(SEARCH("|"&amp;T311&amp;"|",'5_ACOMPANHAMENTO'!$AC$3:$AC$4922)))+((U311&lt;&gt;"")*ISNUMBER(SEARCH("|"&amp;U311&amp;"|",'5_ACOMPANHAMENTO'!$AC$3:$AC$4922)))+((V311&lt;&gt;"")*ISNUMBER(SEARCH("|"&amp;V311&amp;"|",'5_ACOMPANHAMENTO'!$AC$3:$AC$4922)))+((W311&lt;&gt;"")*ISNUMBER(SEARCH("|"&amp;W311&amp;"|",'5_ACOMPANHAMENTO'!$AC$3:$AC$4922)))+((X311&lt;&gt;"")*ISNUMBER(SEARCH("|"&amp;X311&amp;"|",'5_ACOMPANHAMENTO'!$AC$3:$AC$4922)))+((Y311&lt;&gt;"")*ISNUMBER(SEARCH("|"&amp;Y311&amp;"|",'5_ACOMPANHAMENTO'!$AC$3:$AC$4922)))+((Z311&lt;&gt;"")*ISNUMBER(SEARCH("|"&amp;Z311&amp;"|",'5_ACOMPANHAMENTO'!$AC$3:$AC$4922)))+((AA311&lt;&gt;"")*ISNUMBER(SEARCH("|"&amp;AA311&amp;"|",'5_ACOMPANHAMENTO'!$AC$3:$AC$4922)))+((AB311&lt;&gt;"")*ISNUMBER(SEARCH("|"&amp;AB311&amp;"|",'5_ACOMPANHAMENTO'!$AC$3:$AC$4922))))&gt;0)),'5_ACOMPANHAMENTO'!$O$3:$O$4922),0))</f>
        <v/>
      </c>
      <c r="G311" s="7">
        <f>IF(OR($B311="",$C311=""),"",D311-F311)</f>
        <v/>
      </c>
      <c r="H311">
        <f>IF(OR($B311="",$C311=""),"",TRIM($B311&amp;"")&amp;"|"&amp;TRIM($C311&amp;""))</f>
        <v/>
      </c>
      <c r="I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",99)),1,99)))</f>
        <v/>
      </c>
      <c r="J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",99)),100,99)))</f>
        <v/>
      </c>
      <c r="K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",99)),199,99)))</f>
        <v/>
      </c>
      <c r="L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",99)),298,99)))</f>
        <v/>
      </c>
      <c r="M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",99)),397,99)))</f>
        <v/>
      </c>
      <c r="N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",99)),496,99)))</f>
        <v/>
      </c>
      <c r="O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",99)),595,99)))</f>
        <v/>
      </c>
      <c r="P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",99)),694,99)))</f>
        <v/>
      </c>
      <c r="Q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",99)),793,99)))</f>
        <v/>
      </c>
      <c r="R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",99)),892,99)))</f>
        <v/>
      </c>
      <c r="S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",99)),991,99)))</f>
        <v/>
      </c>
      <c r="T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",99)),1090,99)))</f>
        <v/>
      </c>
      <c r="U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",99)),1189,99)))</f>
        <v/>
      </c>
      <c r="V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",99)),1288,99)))</f>
        <v/>
      </c>
      <c r="W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",99)),1387,99)))</f>
        <v/>
      </c>
      <c r="X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",99)),1486,99)))</f>
        <v/>
      </c>
      <c r="Y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",99)),1585,99)))</f>
        <v/>
      </c>
      <c r="Z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",99)),1684,99)))</f>
        <v/>
      </c>
      <c r="AA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",99)),1783,99)))</f>
        <v/>
      </c>
      <c r="AB311" s="1">
        <f>IF($B311="","",TRIM(MID(SUBSTITUTE(TRIM(SUBSTITUTE(SUBSTITUTE(SUBSTITUTE(SUBSTITUTE(SUBSTITUTE(SUBSTITUTE(SUBSTITUTE(SUBSTITUTE(SUBSTITUTE(SUBSTITUTE(SUBSTITUTE(SUBSTITUTE(SUBSTITUTE(SUBSTITUTE(TRIM($B311&amp;""),CHAR(10),"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",REPT(" ",99)),1882,99)))</f>
        <v/>
      </c>
    </row>
    <row r="312" hidden="1" ht="14.25" customHeight="1">
      <c r="A312" s="4">
        <f>IF(OR($B312="",$C312=""),"",IFERROR(INDEX('5_ACOMPANHAMENTO'!$A$3:$A$4922,MATCH(1,INDEX(('5_ACOMPANHAMENTO'!$AD$3:$AD$4922=TRIM($C312&amp;""))*('5_ACOMPANHAMENTO'!$AC$3:$AC$4922&lt;&gt;"")*((((I312&lt;&gt;"")*ISNUMBER(SEARCH("|"&amp;I312&amp;"|",'5_ACOMPANHAMENTO'!$AC$3:$AC$4922)))+((J312&lt;&gt;"")*ISNUMBER(SEARCH("|"&amp;J312&amp;"|",'5_ACOMPANHAMENTO'!$AC$3:$AC$4922)))+((K312&lt;&gt;"")*ISNUMBER(SEARCH("|"&amp;K312&amp;"|",'5_ACOMPANHAMENTO'!$AC$3:$AC$4922)))+((L312&lt;&gt;"")*ISNUMBER(SEARCH("|"&amp;L312&amp;"|",'5_ACOMPANHAMENTO'!$AC$3:$AC$4922)))+((M312&lt;&gt;"")*ISNUMBER(SEARCH("|"&amp;M312&amp;"|",'5_ACOMPANHAMENTO'!$AC$3:$AC$4922)))+((N312&lt;&gt;"")*ISNUMBER(SEARCH("|"&amp;N312&amp;"|",'5_ACOMPANHAMENTO'!$AC$3:$AC$4922)))+((O312&lt;&gt;"")*ISNUMBER(SEARCH("|"&amp;O312&amp;"|",'5_ACOMPANHAMENTO'!$AC$3:$AC$4922)))+((P312&lt;&gt;"")*ISNUMBER(SEARCH("|"&amp;P312&amp;"|",'5_ACOMPANHAMENTO'!$AC$3:$AC$4922)))+((Q312&lt;&gt;"")*ISNUMBER(SEARCH("|"&amp;Q312&amp;"|",'5_ACOMPANHAMENTO'!$AC$3:$AC$4922)))+((R312&lt;&gt;"")*ISNUMBER(SEARCH("|"&amp;R312&amp;"|",'5_ACOMPANHAMENTO'!$AC$3:$AC$4922)))+((S312&lt;&gt;"")*ISNUMBER(SEARCH("|"&amp;S312&amp;"|",'5_ACOMPANHAMENTO'!$AC$3:$AC$4922)))+((T312&lt;&gt;"")*ISNUMBER(SEARCH("|"&amp;T312&amp;"|",'5_ACOMPANHAMENTO'!$AC$3:$AC$4922)))+((U312&lt;&gt;"")*ISNUMBER(SEARCH("|"&amp;U312&amp;"|",'5_ACOMPANHAMENTO'!$AC$3:$AC$4922)))+((V312&lt;&gt;"")*ISNUMBER(SEARCH("|"&amp;V312&amp;"|",'5_ACOMPANHAMENTO'!$AC$3:$AC$4922)))+((W312&lt;&gt;"")*ISNUMBER(SEARCH("|"&amp;W312&amp;"|",'5_ACOMPANHAMENTO'!$AC$3:$AC$4922)))+((X312&lt;&gt;"")*ISNUMBER(SEARCH("|"&amp;X312&amp;"|",'5_ACOMPANHAMENTO'!$AC$3:$AC$4922)))+((Y312&lt;&gt;"")*ISNUMBER(SEARCH("|"&amp;Y312&amp;"|",'5_ACOMPANHAMENTO'!$AC$3:$AC$4922)))+((Z312&lt;&gt;"")*ISNUMBER(SEARCH("|"&amp;Z312&amp;"|",'5_ACOMPANHAMENTO'!$AC$3:$AC$4922)))+((AA312&lt;&gt;"")*ISNUMBER(SEARCH("|"&amp;AA312&amp;"|",'5_ACOMPANHAMENTO'!$AC$3:$AC$4922)))+((AB312&lt;&gt;"")*ISNUMBER(SEARCH("|"&amp;AB312&amp;"|",'5_ACOMPANHAMENTO'!$AC$3:$AC$4922))))&gt;0),0),0)),""))</f>
        <v/>
      </c>
      <c r="B312" s="14" t="inlineStr">
        <is>
          <t>10200,10202,10205</t>
        </is>
      </c>
      <c r="C312" s="14" t="inlineStr">
        <is>
          <t>58 FABRICAÇÃO EMBALAGEM</t>
        </is>
      </c>
      <c r="D312" s="4">
        <f>IF(OR($B312="",$C312=""),"",IFERROR(SUMPRODUCT(--(('5_ACOMPANHAMENTO'!$AD$3:$AD$4922=TRIM($C312&amp;""))*('5_ACOMPANHAMENTO'!$AC$3:$AC$4922&lt;&gt;"")*((((I312&lt;&gt;"")*ISNUMBER(SEARCH("|"&amp;I312&amp;"|",'5_ACOMPANHAMENTO'!$AC$3:$AC$4922)))+((J312&lt;&gt;"")*ISNUMBER(SEARCH("|"&amp;J312&amp;"|",'5_ACOMPANHAMENTO'!$AC$3:$AC$4922)))+((K312&lt;&gt;"")*ISNUMBER(SEARCH("|"&amp;K312&amp;"|",'5_ACOMPANHAMENTO'!$AC$3:$AC$4922)))+((L312&lt;&gt;"")*ISNUMBER(SEARCH("|"&amp;L312&amp;"|",'5_ACOMPANHAMENTO'!$AC$3:$AC$4922)))+((M312&lt;&gt;"")*ISNUMBER(SEARCH("|"&amp;M312&amp;"|",'5_ACOMPANHAMENTO'!$AC$3:$AC$4922)))+((N312&lt;&gt;"")*ISNUMBER(SEARCH("|"&amp;N312&amp;"|",'5_ACOMPANHAMENTO'!$AC$3:$AC$4922)))+((O312&lt;&gt;"")*ISNUMBER(SEARCH("|"&amp;O312&amp;"|",'5_ACOMPANHAMENTO'!$AC$3:$AC$4922)))+((P312&lt;&gt;"")*ISNUMBER(SEARCH("|"&amp;P312&amp;"|",'5_ACOMPANHAMENTO'!$AC$3:$AC$4922)))+((Q312&lt;&gt;"")*ISNUMBER(SEARCH("|"&amp;Q312&amp;"|",'5_ACOMPANHAMENTO'!$AC$3:$AC$4922)))+((R312&lt;&gt;"")*ISNUMBER(SEARCH("|"&amp;R312&amp;"|",'5_ACOMPANHAMENTO'!$AC$3:$AC$4922)))+((S312&lt;&gt;"")*ISNUMBER(SEARCH("|"&amp;S312&amp;"|",'5_ACOMPANHAMENTO'!$AC$3:$AC$4922)))+((T312&lt;&gt;"")*ISNUMBER(SEARCH("|"&amp;T312&amp;"|",'5_ACOMPANHAMENTO'!$AC$3:$AC$4922)))+((U312&lt;&gt;"")*ISNUMBER(SEARCH("|"&amp;U312&amp;"|",'5_ACOMPANHAMENTO'!$AC$3:$AC$4922)))+((V312&lt;&gt;"")*ISNUMBER(SEARCH("|"&amp;V312&amp;"|",'5_ACOMPANHAMENTO'!$AC$3:$AC$4922)))+((W312&lt;&gt;"")*ISNUMBER(SEARCH("|"&amp;W312&amp;"|",'5_ACOMPANHAMENTO'!$AC$3:$AC$4922)))+((X312&lt;&gt;"")*ISNUMBER(SEARCH("|"&amp;X312&amp;"|",'5_ACOMPANHAMENTO'!$AC$3:$AC$4922)))+((Y312&lt;&gt;"")*ISNUMBER(SEARCH("|"&amp;Y312&amp;"|",'5_ACOMPANHAMENTO'!$AC$3:$AC$4922)))+((Z312&lt;&gt;"")*ISNUMBER(SEARCH("|"&amp;Z312&amp;"|",'5_ACOMPANHAMENTO'!$AC$3:$AC$4922)))+((AA312&lt;&gt;"")*ISNUMBER(SEARCH("|"&amp;AA312&amp;"|",'5_ACOMPANHAMENTO'!$AC$3:$AC$4922)))+((AB312&lt;&gt;"")*ISNUMBER(SEARCH("|"&amp;AB312&amp;"|",'5_ACOMPANHAMENTO'!$AC$3:$AC$4922))))&gt;0)),'5_ACOMPANHAMENTO'!$J$3:$J$4922),0))</f>
        <v/>
      </c>
      <c r="E312" s="4">
        <f>IF(G312=0,"FINALIZADO",IF(TODAY()&gt;A312,"ATRASADO "&amp;TODAY()-A312&amp;" DIAS","ADIANTADO "&amp;A312-TODAY()&amp;" DIAS"))</f>
        <v/>
      </c>
      <c r="F312" s="7">
        <f>IF(OR($B312="",$C312=""),"",IFERROR(SUMPRODUCT(--(('5_ACOMPANHAMENTO'!$AD$3:$AD$4922=TRIM($C312&amp;""))*('5_ACOMPANHAMENTO'!$AC$3:$AC$4922&lt;&gt;"")*((((I312&lt;&gt;"")*ISNUMBER(SEARCH("|"&amp;I312&amp;"|",'5_ACOMPANHAMENTO'!$AC$3:$AC$4922)))+((J312&lt;&gt;"")*ISNUMBER(SEARCH("|"&amp;J312&amp;"|",'5_ACOMPANHAMENTO'!$AC$3:$AC$4922)))+((K312&lt;&gt;"")*ISNUMBER(SEARCH("|"&amp;K312&amp;"|",'5_ACOMPANHAMENTO'!$AC$3:$AC$4922)))+((L312&lt;&gt;"")*ISNUMBER(SEARCH("|"&amp;L312&amp;"|",'5_ACOMPANHAMENTO'!$AC$3:$AC$4922)))+((M312&lt;&gt;"")*ISNUMBER(SEARCH("|"&amp;M312&amp;"|",'5_ACOMPANHAMENTO'!$AC$3:$AC$4922)))+((N312&lt;&gt;"")*ISNUMBER(SEARCH("|"&amp;N312&amp;"|",'5_ACOMPANHAMENTO'!$AC$3:$AC$4922)))+((O312&lt;&gt;"")*ISNUMBER(SEARCH("|"&amp;O312&amp;"|",'5_ACOMPANHAMENTO'!$AC$3:$AC$4922)))+((P312&lt;&gt;"")*ISNUMBER(SEARCH("|"&amp;P312&amp;"|",'5_ACOMPANHAMENTO'!$AC$3:$AC$4922)))+((Q312&lt;&gt;"")*ISNUMBER(SEARCH("|"&amp;Q312&amp;"|",'5_ACOMPANHAMENTO'!$AC$3:$AC$4922)))+((R312&lt;&gt;"")*ISNUMBER(SEARCH("|"&amp;R312&amp;"|",'5_ACOMPANHAMENTO'!$AC$3:$AC$4922)))+((S312&lt;&gt;"")*ISNUMBER(SEARCH("|"&amp;S312&amp;"|",'5_ACOMPANHAMENTO'!$AC$3:$AC$4922)))+((T312&lt;&gt;"")*ISNUMBER(SEARCH("|"&amp;T312&amp;"|",'5_ACOMPANHAMENTO'!$AC$3:$AC$4922)))+((U312&lt;&gt;"")*ISNUMBER(SEARCH("|"&amp;U312&amp;"|",'5_ACOMPANHAMENTO'!$AC$3:$AC$4922)))+((V312&lt;&gt;"")*ISNUMBER(SEARCH("|"&amp;V312&amp;"|",'5_ACOMPANHAMENTO'!$AC$3:$AC$4922)))+((W312&lt;&gt;"")*ISNUMBER(SEARCH("|"&amp;W312&amp;"|",'5_ACOMPANHAMENTO'!$AC$3:$AC$4922)))+((X312&lt;&gt;"")*ISNUMBER(SEARCH("|"&amp;X312&amp;"|",'5_ACOMPANHAMENTO'!$AC$3:$AC$4922)))+((Y312&lt;&gt;"")*ISNUMBER(SEARCH("|"&amp;Y312&amp;"|",'5_ACOMPANHAMENTO'!$AC$3:$AC$4922)))+((Z312&lt;&gt;"")*ISNUMBER(SEARCH("|"&amp;Z312&amp;"|",'5_ACOMPANHAMENTO'!$AC$3:$AC$4922)))+((AA312&lt;&gt;"")*ISNUMBER(SEARCH("|"&amp;AA312&amp;"|",'5_ACOMPANHAMENTO'!$AC$3:$AC$4922)))+((AB312&lt;&gt;"")*ISNUMBER(SEARCH("|"&amp;AB312&amp;"|",'5_ACOMPANHAMENTO'!$AC$3:$AC$4922))))&gt;0)),'5_ACOMPANHAMENTO'!$O$3:$O$4922),0))</f>
        <v/>
      </c>
      <c r="G312" s="7">
        <f>IF(OR($B312="",$C312=""),"",D312-F312)</f>
        <v/>
      </c>
      <c r="H312">
        <f>IF(OR($B312="",$C312=""),"",TRIM($B312&amp;"")&amp;"|"&amp;TRIM($C312&amp;""))</f>
        <v/>
      </c>
      <c r="I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",99)),1,99)))</f>
        <v/>
      </c>
      <c r="J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",99)),100,99)))</f>
        <v/>
      </c>
      <c r="K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",99)),199,99)))</f>
        <v/>
      </c>
      <c r="L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",99)),298,99)))</f>
        <v/>
      </c>
      <c r="M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",99)),397,99)))</f>
        <v/>
      </c>
      <c r="N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",99)),496,99)))</f>
        <v/>
      </c>
      <c r="O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",99)),595,99)))</f>
        <v/>
      </c>
      <c r="P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",99)),694,99)))</f>
        <v/>
      </c>
      <c r="Q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",99)),793,99)))</f>
        <v/>
      </c>
      <c r="R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",99)),892,99)))</f>
        <v/>
      </c>
      <c r="S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",99)),991,99)))</f>
        <v/>
      </c>
      <c r="T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",99)),1090,99)))</f>
        <v/>
      </c>
      <c r="U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",99)),1189,99)))</f>
        <v/>
      </c>
      <c r="V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",99)),1288,99)))</f>
        <v/>
      </c>
      <c r="W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",99)),1387,99)))</f>
        <v/>
      </c>
      <c r="X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",99)),1486,99)))</f>
        <v/>
      </c>
      <c r="Y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",99)),1585,99)))</f>
        <v/>
      </c>
      <c r="Z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",99)),1684,99)))</f>
        <v/>
      </c>
      <c r="AA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",99)),1783,99)))</f>
        <v/>
      </c>
      <c r="AB312" s="1">
        <f>IF($B312="","",TRIM(MID(SUBSTITUTE(TRIM(SUBSTITUTE(SUBSTITUTE(SUBSTITUTE(SUBSTITUTE(SUBSTITUTE(SUBSTITUTE(SUBSTITUTE(SUBSTITUTE(SUBSTITUTE(SUBSTITUTE(SUBSTITUTE(SUBSTITUTE(SUBSTITUTE(SUBSTITUTE(TRIM($B312&amp;""),CHAR(10),"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",REPT(" ",99)),1882,99)))</f>
        <v/>
      </c>
    </row>
    <row r="313" hidden="1" ht="14.25" customHeight="1">
      <c r="A313" s="4">
        <f>IF(OR($B313="",$C313=""),"",IFERROR(INDEX('5_ACOMPANHAMENTO'!$A$3:$A$4922,MATCH(1,INDEX(('5_ACOMPANHAMENTO'!$AD$3:$AD$4922=TRIM($C313&amp;""))*('5_ACOMPANHAMENTO'!$AC$3:$AC$4922&lt;&gt;"")*((((I313&lt;&gt;"")*ISNUMBER(SEARCH("|"&amp;I313&amp;"|",'5_ACOMPANHAMENTO'!$AC$3:$AC$4922)))+((J313&lt;&gt;"")*ISNUMBER(SEARCH("|"&amp;J313&amp;"|",'5_ACOMPANHAMENTO'!$AC$3:$AC$4922)))+((K313&lt;&gt;"")*ISNUMBER(SEARCH("|"&amp;K313&amp;"|",'5_ACOMPANHAMENTO'!$AC$3:$AC$4922)))+((L313&lt;&gt;"")*ISNUMBER(SEARCH("|"&amp;L313&amp;"|",'5_ACOMPANHAMENTO'!$AC$3:$AC$4922)))+((M313&lt;&gt;"")*ISNUMBER(SEARCH("|"&amp;M313&amp;"|",'5_ACOMPANHAMENTO'!$AC$3:$AC$4922)))+((N313&lt;&gt;"")*ISNUMBER(SEARCH("|"&amp;N313&amp;"|",'5_ACOMPANHAMENTO'!$AC$3:$AC$4922)))+((O313&lt;&gt;"")*ISNUMBER(SEARCH("|"&amp;O313&amp;"|",'5_ACOMPANHAMENTO'!$AC$3:$AC$4922)))+((P313&lt;&gt;"")*ISNUMBER(SEARCH("|"&amp;P313&amp;"|",'5_ACOMPANHAMENTO'!$AC$3:$AC$4922)))+((Q313&lt;&gt;"")*ISNUMBER(SEARCH("|"&amp;Q313&amp;"|",'5_ACOMPANHAMENTO'!$AC$3:$AC$4922)))+((R313&lt;&gt;"")*ISNUMBER(SEARCH("|"&amp;R313&amp;"|",'5_ACOMPANHAMENTO'!$AC$3:$AC$4922)))+((S313&lt;&gt;"")*ISNUMBER(SEARCH("|"&amp;S313&amp;"|",'5_ACOMPANHAMENTO'!$AC$3:$AC$4922)))+((T313&lt;&gt;"")*ISNUMBER(SEARCH("|"&amp;T313&amp;"|",'5_ACOMPANHAMENTO'!$AC$3:$AC$4922)))+((U313&lt;&gt;"")*ISNUMBER(SEARCH("|"&amp;U313&amp;"|",'5_ACOMPANHAMENTO'!$AC$3:$AC$4922)))+((V313&lt;&gt;"")*ISNUMBER(SEARCH("|"&amp;V313&amp;"|",'5_ACOMPANHAMENTO'!$AC$3:$AC$4922)))+((W313&lt;&gt;"")*ISNUMBER(SEARCH("|"&amp;W313&amp;"|",'5_ACOMPANHAMENTO'!$AC$3:$AC$4922)))+((X313&lt;&gt;"")*ISNUMBER(SEARCH("|"&amp;X313&amp;"|",'5_ACOMPANHAMENTO'!$AC$3:$AC$4922)))+((Y313&lt;&gt;"")*ISNUMBER(SEARCH("|"&amp;Y313&amp;"|",'5_ACOMPANHAMENTO'!$AC$3:$AC$4922)))+((Z313&lt;&gt;"")*ISNUMBER(SEARCH("|"&amp;Z313&amp;"|",'5_ACOMPANHAMENTO'!$AC$3:$AC$4922)))+((AA313&lt;&gt;"")*ISNUMBER(SEARCH("|"&amp;AA313&amp;"|",'5_ACOMPANHAMENTO'!$AC$3:$AC$4922)))+((AB313&lt;&gt;"")*ISNUMBER(SEARCH("|"&amp;AB313&amp;"|",'5_ACOMPANHAMENTO'!$AC$3:$AC$4922))))&gt;0),0),0)),""))</f>
        <v/>
      </c>
      <c r="B313" s="14" t="inlineStr">
        <is>
          <t>10200,10202,10205</t>
        </is>
      </c>
      <c r="C313" s="14" t="inlineStr">
        <is>
          <t>58 FABRICAÇÃO EMBALAGEM</t>
        </is>
      </c>
      <c r="D313" s="4">
        <f>IF(OR($B313="",$C313=""),"",IFERROR(SUMPRODUCT(--(('5_ACOMPANHAMENTO'!$AD$3:$AD$4922=TRIM($C313&amp;""))*('5_ACOMPANHAMENTO'!$AC$3:$AC$4922&lt;&gt;"")*((((I313&lt;&gt;"")*ISNUMBER(SEARCH("|"&amp;I313&amp;"|",'5_ACOMPANHAMENTO'!$AC$3:$AC$4922)))+((J313&lt;&gt;"")*ISNUMBER(SEARCH("|"&amp;J313&amp;"|",'5_ACOMPANHAMENTO'!$AC$3:$AC$4922)))+((K313&lt;&gt;"")*ISNUMBER(SEARCH("|"&amp;K313&amp;"|",'5_ACOMPANHAMENTO'!$AC$3:$AC$4922)))+((L313&lt;&gt;"")*ISNUMBER(SEARCH("|"&amp;L313&amp;"|",'5_ACOMPANHAMENTO'!$AC$3:$AC$4922)))+((M313&lt;&gt;"")*ISNUMBER(SEARCH("|"&amp;M313&amp;"|",'5_ACOMPANHAMENTO'!$AC$3:$AC$4922)))+((N313&lt;&gt;"")*ISNUMBER(SEARCH("|"&amp;N313&amp;"|",'5_ACOMPANHAMENTO'!$AC$3:$AC$4922)))+((O313&lt;&gt;"")*ISNUMBER(SEARCH("|"&amp;O313&amp;"|",'5_ACOMPANHAMENTO'!$AC$3:$AC$4922)))+((P313&lt;&gt;"")*ISNUMBER(SEARCH("|"&amp;P313&amp;"|",'5_ACOMPANHAMENTO'!$AC$3:$AC$4922)))+((Q313&lt;&gt;"")*ISNUMBER(SEARCH("|"&amp;Q313&amp;"|",'5_ACOMPANHAMENTO'!$AC$3:$AC$4922)))+((R313&lt;&gt;"")*ISNUMBER(SEARCH("|"&amp;R313&amp;"|",'5_ACOMPANHAMENTO'!$AC$3:$AC$4922)))+((S313&lt;&gt;"")*ISNUMBER(SEARCH("|"&amp;S313&amp;"|",'5_ACOMPANHAMENTO'!$AC$3:$AC$4922)))+((T313&lt;&gt;"")*ISNUMBER(SEARCH("|"&amp;T313&amp;"|",'5_ACOMPANHAMENTO'!$AC$3:$AC$4922)))+((U313&lt;&gt;"")*ISNUMBER(SEARCH("|"&amp;U313&amp;"|",'5_ACOMPANHAMENTO'!$AC$3:$AC$4922)))+((V313&lt;&gt;"")*ISNUMBER(SEARCH("|"&amp;V313&amp;"|",'5_ACOMPANHAMENTO'!$AC$3:$AC$4922)))+((W313&lt;&gt;"")*ISNUMBER(SEARCH("|"&amp;W313&amp;"|",'5_ACOMPANHAMENTO'!$AC$3:$AC$4922)))+((X313&lt;&gt;"")*ISNUMBER(SEARCH("|"&amp;X313&amp;"|",'5_ACOMPANHAMENTO'!$AC$3:$AC$4922)))+((Y313&lt;&gt;"")*ISNUMBER(SEARCH("|"&amp;Y313&amp;"|",'5_ACOMPANHAMENTO'!$AC$3:$AC$4922)))+((Z313&lt;&gt;"")*ISNUMBER(SEARCH("|"&amp;Z313&amp;"|",'5_ACOMPANHAMENTO'!$AC$3:$AC$4922)))+((AA313&lt;&gt;"")*ISNUMBER(SEARCH("|"&amp;AA313&amp;"|",'5_ACOMPANHAMENTO'!$AC$3:$AC$4922)))+((AB313&lt;&gt;"")*ISNUMBER(SEARCH("|"&amp;AB313&amp;"|",'5_ACOMPANHAMENTO'!$AC$3:$AC$4922))))&gt;0)),'5_ACOMPANHAMENTO'!$J$3:$J$4922),0))</f>
        <v/>
      </c>
      <c r="E313" s="4">
        <f>IF(G313=0,"FINALIZADO",IF(TODAY()&gt;A313,"ATRASADO "&amp;TODAY()-A313&amp;" DIAS","ADIANTADO "&amp;A313-TODAY()&amp;" DIAS"))</f>
        <v/>
      </c>
      <c r="F313" s="7">
        <f>IF(OR($B313="",$C313=""),"",IFERROR(SUMPRODUCT(--(('5_ACOMPANHAMENTO'!$AD$3:$AD$4922=TRIM($C313&amp;""))*('5_ACOMPANHAMENTO'!$AC$3:$AC$4922&lt;&gt;"")*((((I313&lt;&gt;"")*ISNUMBER(SEARCH("|"&amp;I313&amp;"|",'5_ACOMPANHAMENTO'!$AC$3:$AC$4922)))+((J313&lt;&gt;"")*ISNUMBER(SEARCH("|"&amp;J313&amp;"|",'5_ACOMPANHAMENTO'!$AC$3:$AC$4922)))+((K313&lt;&gt;"")*ISNUMBER(SEARCH("|"&amp;K313&amp;"|",'5_ACOMPANHAMENTO'!$AC$3:$AC$4922)))+((L313&lt;&gt;"")*ISNUMBER(SEARCH("|"&amp;L313&amp;"|",'5_ACOMPANHAMENTO'!$AC$3:$AC$4922)))+((M313&lt;&gt;"")*ISNUMBER(SEARCH("|"&amp;M313&amp;"|",'5_ACOMPANHAMENTO'!$AC$3:$AC$4922)))+((N313&lt;&gt;"")*ISNUMBER(SEARCH("|"&amp;N313&amp;"|",'5_ACOMPANHAMENTO'!$AC$3:$AC$4922)))+((O313&lt;&gt;"")*ISNUMBER(SEARCH("|"&amp;O313&amp;"|",'5_ACOMPANHAMENTO'!$AC$3:$AC$4922)))+((P313&lt;&gt;"")*ISNUMBER(SEARCH("|"&amp;P313&amp;"|",'5_ACOMPANHAMENTO'!$AC$3:$AC$4922)))+((Q313&lt;&gt;"")*ISNUMBER(SEARCH("|"&amp;Q313&amp;"|",'5_ACOMPANHAMENTO'!$AC$3:$AC$4922)))+((R313&lt;&gt;"")*ISNUMBER(SEARCH("|"&amp;R313&amp;"|",'5_ACOMPANHAMENTO'!$AC$3:$AC$4922)))+((S313&lt;&gt;"")*ISNUMBER(SEARCH("|"&amp;S313&amp;"|",'5_ACOMPANHAMENTO'!$AC$3:$AC$4922)))+((T313&lt;&gt;"")*ISNUMBER(SEARCH("|"&amp;T313&amp;"|",'5_ACOMPANHAMENTO'!$AC$3:$AC$4922)))+((U313&lt;&gt;"")*ISNUMBER(SEARCH("|"&amp;U313&amp;"|",'5_ACOMPANHAMENTO'!$AC$3:$AC$4922)))+((V313&lt;&gt;"")*ISNUMBER(SEARCH("|"&amp;V313&amp;"|",'5_ACOMPANHAMENTO'!$AC$3:$AC$4922)))+((W313&lt;&gt;"")*ISNUMBER(SEARCH("|"&amp;W313&amp;"|",'5_ACOMPANHAMENTO'!$AC$3:$AC$4922)))+((X313&lt;&gt;"")*ISNUMBER(SEARCH("|"&amp;X313&amp;"|",'5_ACOMPANHAMENTO'!$AC$3:$AC$4922)))+((Y313&lt;&gt;"")*ISNUMBER(SEARCH("|"&amp;Y313&amp;"|",'5_ACOMPANHAMENTO'!$AC$3:$AC$4922)))+((Z313&lt;&gt;"")*ISNUMBER(SEARCH("|"&amp;Z313&amp;"|",'5_ACOMPANHAMENTO'!$AC$3:$AC$4922)))+((AA313&lt;&gt;"")*ISNUMBER(SEARCH("|"&amp;AA313&amp;"|",'5_ACOMPANHAMENTO'!$AC$3:$AC$4922)))+((AB313&lt;&gt;"")*ISNUMBER(SEARCH("|"&amp;AB313&amp;"|",'5_ACOMPANHAMENTO'!$AC$3:$AC$4922))))&gt;0)),'5_ACOMPANHAMENTO'!$O$3:$O$4922),0))</f>
        <v/>
      </c>
      <c r="G313" s="7">
        <f>IF(OR($B313="",$C313=""),"",D313-F313)</f>
        <v/>
      </c>
      <c r="H313">
        <f>IF(OR($B313="",$C313=""),"",TRIM($B313&amp;"")&amp;"|"&amp;TRIM($C313&amp;""))</f>
        <v/>
      </c>
      <c r="I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",99)),1,99)))</f>
        <v/>
      </c>
      <c r="J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",99)),100,99)))</f>
        <v/>
      </c>
      <c r="K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",99)),199,99)))</f>
        <v/>
      </c>
      <c r="L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",99)),298,99)))</f>
        <v/>
      </c>
      <c r="M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",99)),397,99)))</f>
        <v/>
      </c>
      <c r="N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",99)),496,99)))</f>
        <v/>
      </c>
      <c r="O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",99)),595,99)))</f>
        <v/>
      </c>
      <c r="P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",99)),694,99)))</f>
        <v/>
      </c>
      <c r="Q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",99)),793,99)))</f>
        <v/>
      </c>
      <c r="R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",99)),892,99)))</f>
        <v/>
      </c>
      <c r="S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",99)),991,99)))</f>
        <v/>
      </c>
      <c r="T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",99)),1090,99)))</f>
        <v/>
      </c>
      <c r="U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",99)),1189,99)))</f>
        <v/>
      </c>
      <c r="V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",99)),1288,99)))</f>
        <v/>
      </c>
      <c r="W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",99)),1387,99)))</f>
        <v/>
      </c>
      <c r="X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",99)),1486,99)))</f>
        <v/>
      </c>
      <c r="Y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",99)),1585,99)))</f>
        <v/>
      </c>
      <c r="Z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",99)),1684,99)))</f>
        <v/>
      </c>
      <c r="AA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",99)),1783,99)))</f>
        <v/>
      </c>
      <c r="AB313" s="1">
        <f>IF($B313="","",TRIM(MID(SUBSTITUTE(TRIM(SUBSTITUTE(SUBSTITUTE(SUBSTITUTE(SUBSTITUTE(SUBSTITUTE(SUBSTITUTE(SUBSTITUTE(SUBSTITUTE(SUBSTITUTE(SUBSTITUTE(SUBSTITUTE(SUBSTITUTE(SUBSTITUTE(SUBSTITUTE(TRIM($B313&amp;""),CHAR(10),"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",REPT(" ",99)),1882,99)))</f>
        <v/>
      </c>
    </row>
    <row r="314" ht="14.25" customHeight="1">
      <c r="A314" s="4">
        <f>IF(OR($B314="",$C314=""),"",IFERROR(INDEX('5_ACOMPANHAMENTO'!$A$3:$A$4922,MATCH(1,INDEX(('5_ACOMPANHAMENTO'!$AD$3:$AD$4922=TRIM($C314&amp;""))*('5_ACOMPANHAMENTO'!$AC$3:$AC$4922&lt;&gt;"")*((((I314&lt;&gt;"")*ISNUMBER(SEARCH("|"&amp;I314&amp;"|",'5_ACOMPANHAMENTO'!$AC$3:$AC$4922)))+((J314&lt;&gt;"")*ISNUMBER(SEARCH("|"&amp;J314&amp;"|",'5_ACOMPANHAMENTO'!$AC$3:$AC$4922)))+((K314&lt;&gt;"")*ISNUMBER(SEARCH("|"&amp;K314&amp;"|",'5_ACOMPANHAMENTO'!$AC$3:$AC$4922)))+((L314&lt;&gt;"")*ISNUMBER(SEARCH("|"&amp;L314&amp;"|",'5_ACOMPANHAMENTO'!$AC$3:$AC$4922)))+((M314&lt;&gt;"")*ISNUMBER(SEARCH("|"&amp;M314&amp;"|",'5_ACOMPANHAMENTO'!$AC$3:$AC$4922)))+((N314&lt;&gt;"")*ISNUMBER(SEARCH("|"&amp;N314&amp;"|",'5_ACOMPANHAMENTO'!$AC$3:$AC$4922)))+((O314&lt;&gt;"")*ISNUMBER(SEARCH("|"&amp;O314&amp;"|",'5_ACOMPANHAMENTO'!$AC$3:$AC$4922)))+((P314&lt;&gt;"")*ISNUMBER(SEARCH("|"&amp;P314&amp;"|",'5_ACOMPANHAMENTO'!$AC$3:$AC$4922)))+((Q314&lt;&gt;"")*ISNUMBER(SEARCH("|"&amp;Q314&amp;"|",'5_ACOMPANHAMENTO'!$AC$3:$AC$4922)))+((R314&lt;&gt;"")*ISNUMBER(SEARCH("|"&amp;R314&amp;"|",'5_ACOMPANHAMENTO'!$AC$3:$AC$4922)))+((S314&lt;&gt;"")*ISNUMBER(SEARCH("|"&amp;S314&amp;"|",'5_ACOMPANHAMENTO'!$AC$3:$AC$4922)))+((T314&lt;&gt;"")*ISNUMBER(SEARCH("|"&amp;T314&amp;"|",'5_ACOMPANHAMENTO'!$AC$3:$AC$4922)))+((U314&lt;&gt;"")*ISNUMBER(SEARCH("|"&amp;U314&amp;"|",'5_ACOMPANHAMENTO'!$AC$3:$AC$4922)))+((V314&lt;&gt;"")*ISNUMBER(SEARCH("|"&amp;V314&amp;"|",'5_ACOMPANHAMENTO'!$AC$3:$AC$4922)))+((W314&lt;&gt;"")*ISNUMBER(SEARCH("|"&amp;W314&amp;"|",'5_ACOMPANHAMENTO'!$AC$3:$AC$4922)))+((X314&lt;&gt;"")*ISNUMBER(SEARCH("|"&amp;X314&amp;"|",'5_ACOMPANHAMENTO'!$AC$3:$AC$4922)))+((Y314&lt;&gt;"")*ISNUMBER(SEARCH("|"&amp;Y314&amp;"|",'5_ACOMPANHAMENTO'!$AC$3:$AC$4922)))+((Z314&lt;&gt;"")*ISNUMBER(SEARCH("|"&amp;Z314&amp;"|",'5_ACOMPANHAMENTO'!$AC$3:$AC$4922)))+((AA314&lt;&gt;"")*ISNUMBER(SEARCH("|"&amp;AA314&amp;"|",'5_ACOMPANHAMENTO'!$AC$3:$AC$4922)))+((AB314&lt;&gt;"")*ISNUMBER(SEARCH("|"&amp;AB314&amp;"|",'5_ACOMPANHAMENTO'!$AC$3:$AC$4922))))&gt;0),0),0)),""))</f>
        <v/>
      </c>
      <c r="B314" s="14" t="inlineStr">
        <is>
          <t>10201</t>
        </is>
      </c>
      <c r="C314" s="14" t="inlineStr">
        <is>
          <t>58 FABRICAÇÃO EMBALAGEM</t>
        </is>
      </c>
      <c r="D314" s="4">
        <f>IF(OR($B314="",$C314=""),"",IFERROR(SUMPRODUCT(--(('5_ACOMPANHAMENTO'!$AD$3:$AD$4922=TRIM($C314&amp;""))*('5_ACOMPANHAMENTO'!$AC$3:$AC$4922&lt;&gt;"")*((((I314&lt;&gt;"")*ISNUMBER(SEARCH("|"&amp;I314&amp;"|",'5_ACOMPANHAMENTO'!$AC$3:$AC$4922)))+((J314&lt;&gt;"")*ISNUMBER(SEARCH("|"&amp;J314&amp;"|",'5_ACOMPANHAMENTO'!$AC$3:$AC$4922)))+((K314&lt;&gt;"")*ISNUMBER(SEARCH("|"&amp;K314&amp;"|",'5_ACOMPANHAMENTO'!$AC$3:$AC$4922)))+((L314&lt;&gt;"")*ISNUMBER(SEARCH("|"&amp;L314&amp;"|",'5_ACOMPANHAMENTO'!$AC$3:$AC$4922)))+((M314&lt;&gt;"")*ISNUMBER(SEARCH("|"&amp;M314&amp;"|",'5_ACOMPANHAMENTO'!$AC$3:$AC$4922)))+((N314&lt;&gt;"")*ISNUMBER(SEARCH("|"&amp;N314&amp;"|",'5_ACOMPANHAMENTO'!$AC$3:$AC$4922)))+((O314&lt;&gt;"")*ISNUMBER(SEARCH("|"&amp;O314&amp;"|",'5_ACOMPANHAMENTO'!$AC$3:$AC$4922)))+((P314&lt;&gt;"")*ISNUMBER(SEARCH("|"&amp;P314&amp;"|",'5_ACOMPANHAMENTO'!$AC$3:$AC$4922)))+((Q314&lt;&gt;"")*ISNUMBER(SEARCH("|"&amp;Q314&amp;"|",'5_ACOMPANHAMENTO'!$AC$3:$AC$4922)))+((R314&lt;&gt;"")*ISNUMBER(SEARCH("|"&amp;R314&amp;"|",'5_ACOMPANHAMENTO'!$AC$3:$AC$4922)))+((S314&lt;&gt;"")*ISNUMBER(SEARCH("|"&amp;S314&amp;"|",'5_ACOMPANHAMENTO'!$AC$3:$AC$4922)))+((T314&lt;&gt;"")*ISNUMBER(SEARCH("|"&amp;T314&amp;"|",'5_ACOMPANHAMENTO'!$AC$3:$AC$4922)))+((U314&lt;&gt;"")*ISNUMBER(SEARCH("|"&amp;U314&amp;"|",'5_ACOMPANHAMENTO'!$AC$3:$AC$4922)))+((V314&lt;&gt;"")*ISNUMBER(SEARCH("|"&amp;V314&amp;"|",'5_ACOMPANHAMENTO'!$AC$3:$AC$4922)))+((W314&lt;&gt;"")*ISNUMBER(SEARCH("|"&amp;W314&amp;"|",'5_ACOMPANHAMENTO'!$AC$3:$AC$4922)))+((X314&lt;&gt;"")*ISNUMBER(SEARCH("|"&amp;X314&amp;"|",'5_ACOMPANHAMENTO'!$AC$3:$AC$4922)))+((Y314&lt;&gt;"")*ISNUMBER(SEARCH("|"&amp;Y314&amp;"|",'5_ACOMPANHAMENTO'!$AC$3:$AC$4922)))+((Z314&lt;&gt;"")*ISNUMBER(SEARCH("|"&amp;Z314&amp;"|",'5_ACOMPANHAMENTO'!$AC$3:$AC$4922)))+((AA314&lt;&gt;"")*ISNUMBER(SEARCH("|"&amp;AA314&amp;"|",'5_ACOMPANHAMENTO'!$AC$3:$AC$4922)))+((AB314&lt;&gt;"")*ISNUMBER(SEARCH("|"&amp;AB314&amp;"|",'5_ACOMPANHAMENTO'!$AC$3:$AC$4922))))&gt;0)),'5_ACOMPANHAMENTO'!$J$3:$J$4922),0))</f>
        <v/>
      </c>
      <c r="E314" s="4">
        <f>IF(G314=0,"FINALIZADO",IF(TODAY()&gt;A314,"ATRASADO "&amp;TODAY()-A314&amp;" DIAS","ADIANTADO "&amp;A314-TODAY()&amp;" DIAS"))</f>
        <v/>
      </c>
      <c r="F314" s="7">
        <f>IF(OR($B314="",$C314=""),"",IFERROR(SUMPRODUCT(--(('5_ACOMPANHAMENTO'!$AD$3:$AD$4922=TRIM($C314&amp;""))*('5_ACOMPANHAMENTO'!$AC$3:$AC$4922&lt;&gt;"")*((((I314&lt;&gt;"")*ISNUMBER(SEARCH("|"&amp;I314&amp;"|",'5_ACOMPANHAMENTO'!$AC$3:$AC$4922)))+((J314&lt;&gt;"")*ISNUMBER(SEARCH("|"&amp;J314&amp;"|",'5_ACOMPANHAMENTO'!$AC$3:$AC$4922)))+((K314&lt;&gt;"")*ISNUMBER(SEARCH("|"&amp;K314&amp;"|",'5_ACOMPANHAMENTO'!$AC$3:$AC$4922)))+((L314&lt;&gt;"")*ISNUMBER(SEARCH("|"&amp;L314&amp;"|",'5_ACOMPANHAMENTO'!$AC$3:$AC$4922)))+((M314&lt;&gt;"")*ISNUMBER(SEARCH("|"&amp;M314&amp;"|",'5_ACOMPANHAMENTO'!$AC$3:$AC$4922)))+((N314&lt;&gt;"")*ISNUMBER(SEARCH("|"&amp;N314&amp;"|",'5_ACOMPANHAMENTO'!$AC$3:$AC$4922)))+((O314&lt;&gt;"")*ISNUMBER(SEARCH("|"&amp;O314&amp;"|",'5_ACOMPANHAMENTO'!$AC$3:$AC$4922)))+((P314&lt;&gt;"")*ISNUMBER(SEARCH("|"&amp;P314&amp;"|",'5_ACOMPANHAMENTO'!$AC$3:$AC$4922)))+((Q314&lt;&gt;"")*ISNUMBER(SEARCH("|"&amp;Q314&amp;"|",'5_ACOMPANHAMENTO'!$AC$3:$AC$4922)))+((R314&lt;&gt;"")*ISNUMBER(SEARCH("|"&amp;R314&amp;"|",'5_ACOMPANHAMENTO'!$AC$3:$AC$4922)))+((S314&lt;&gt;"")*ISNUMBER(SEARCH("|"&amp;S314&amp;"|",'5_ACOMPANHAMENTO'!$AC$3:$AC$4922)))+((T314&lt;&gt;"")*ISNUMBER(SEARCH("|"&amp;T314&amp;"|",'5_ACOMPANHAMENTO'!$AC$3:$AC$4922)))+((U314&lt;&gt;"")*ISNUMBER(SEARCH("|"&amp;U314&amp;"|",'5_ACOMPANHAMENTO'!$AC$3:$AC$4922)))+((V314&lt;&gt;"")*ISNUMBER(SEARCH("|"&amp;V314&amp;"|",'5_ACOMPANHAMENTO'!$AC$3:$AC$4922)))+((W314&lt;&gt;"")*ISNUMBER(SEARCH("|"&amp;W314&amp;"|",'5_ACOMPANHAMENTO'!$AC$3:$AC$4922)))+((X314&lt;&gt;"")*ISNUMBER(SEARCH("|"&amp;X314&amp;"|",'5_ACOMPANHAMENTO'!$AC$3:$AC$4922)))+((Y314&lt;&gt;"")*ISNUMBER(SEARCH("|"&amp;Y314&amp;"|",'5_ACOMPANHAMENTO'!$AC$3:$AC$4922)))+((Z314&lt;&gt;"")*ISNUMBER(SEARCH("|"&amp;Z314&amp;"|",'5_ACOMPANHAMENTO'!$AC$3:$AC$4922)))+((AA314&lt;&gt;"")*ISNUMBER(SEARCH("|"&amp;AA314&amp;"|",'5_ACOMPANHAMENTO'!$AC$3:$AC$4922)))+((AB314&lt;&gt;"")*ISNUMBER(SEARCH("|"&amp;AB314&amp;"|",'5_ACOMPANHAMENTO'!$AC$3:$AC$4922))))&gt;0)),'5_ACOMPANHAMENTO'!$O$3:$O$4922),0))</f>
        <v/>
      </c>
      <c r="G314" s="7">
        <f>IF(OR($B314="",$C314=""),"",D314-F314)</f>
        <v/>
      </c>
      <c r="H314">
        <f>IF(OR($B314="",$C314=""),"",TRIM($B314&amp;"")&amp;"|"&amp;TRIM($C314&amp;""))</f>
        <v/>
      </c>
      <c r="I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",99)),1,99)))</f>
        <v/>
      </c>
      <c r="J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",99)),100,99)))</f>
        <v/>
      </c>
      <c r="K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",99)),199,99)))</f>
        <v/>
      </c>
      <c r="L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",99)),298,99)))</f>
        <v/>
      </c>
      <c r="M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",99)),397,99)))</f>
        <v/>
      </c>
      <c r="N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",99)),496,99)))</f>
        <v/>
      </c>
      <c r="O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",99)),595,99)))</f>
        <v/>
      </c>
      <c r="P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",99)),694,99)))</f>
        <v/>
      </c>
      <c r="Q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",99)),793,99)))</f>
        <v/>
      </c>
      <c r="R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",99)),892,99)))</f>
        <v/>
      </c>
      <c r="S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",99)),991,99)))</f>
        <v/>
      </c>
      <c r="T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",99)),1090,99)))</f>
        <v/>
      </c>
      <c r="U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",99)),1189,99)))</f>
        <v/>
      </c>
      <c r="V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",99)),1288,99)))</f>
        <v/>
      </c>
      <c r="W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",99)),1387,99)))</f>
        <v/>
      </c>
      <c r="X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",99)),1486,99)))</f>
        <v/>
      </c>
      <c r="Y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",99)),1585,99)))</f>
        <v/>
      </c>
      <c r="Z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",99)),1684,99)))</f>
        <v/>
      </c>
      <c r="AA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",99)),1783,99)))</f>
        <v/>
      </c>
      <c r="AB314" s="1">
        <f>IF($B314="","",TRIM(MID(SUBSTITUTE(TRIM(SUBSTITUTE(SUBSTITUTE(SUBSTITUTE(SUBSTITUTE(SUBSTITUTE(SUBSTITUTE(SUBSTITUTE(SUBSTITUTE(SUBSTITUTE(SUBSTITUTE(SUBSTITUTE(SUBSTITUTE(SUBSTITUTE(SUBSTITUTE(TRIM($B314&amp;""),CHAR(10),"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",REPT(" ",99)),1882,99)))</f>
        <v/>
      </c>
    </row>
    <row r="315" ht="14.25" customHeight="1">
      <c r="A315" s="4">
        <f>IF(OR($B315="",$C315=""),"",IFERROR(INDEX('5_ACOMPANHAMENTO'!$A$3:$A$4922,MATCH(1,INDEX(('5_ACOMPANHAMENTO'!$AD$3:$AD$4922=TRIM($C315&amp;""))*('5_ACOMPANHAMENTO'!$AC$3:$AC$4922&lt;&gt;"")*((((I315&lt;&gt;"")*ISNUMBER(SEARCH("|"&amp;I315&amp;"|",'5_ACOMPANHAMENTO'!$AC$3:$AC$4922)))+((J315&lt;&gt;"")*ISNUMBER(SEARCH("|"&amp;J315&amp;"|",'5_ACOMPANHAMENTO'!$AC$3:$AC$4922)))+((K315&lt;&gt;"")*ISNUMBER(SEARCH("|"&amp;K315&amp;"|",'5_ACOMPANHAMENTO'!$AC$3:$AC$4922)))+((L315&lt;&gt;"")*ISNUMBER(SEARCH("|"&amp;L315&amp;"|",'5_ACOMPANHAMENTO'!$AC$3:$AC$4922)))+((M315&lt;&gt;"")*ISNUMBER(SEARCH("|"&amp;M315&amp;"|",'5_ACOMPANHAMENTO'!$AC$3:$AC$4922)))+((N315&lt;&gt;"")*ISNUMBER(SEARCH("|"&amp;N315&amp;"|",'5_ACOMPANHAMENTO'!$AC$3:$AC$4922)))+((O315&lt;&gt;"")*ISNUMBER(SEARCH("|"&amp;O315&amp;"|",'5_ACOMPANHAMENTO'!$AC$3:$AC$4922)))+((P315&lt;&gt;"")*ISNUMBER(SEARCH("|"&amp;P315&amp;"|",'5_ACOMPANHAMENTO'!$AC$3:$AC$4922)))+((Q315&lt;&gt;"")*ISNUMBER(SEARCH("|"&amp;Q315&amp;"|",'5_ACOMPANHAMENTO'!$AC$3:$AC$4922)))+((R315&lt;&gt;"")*ISNUMBER(SEARCH("|"&amp;R315&amp;"|",'5_ACOMPANHAMENTO'!$AC$3:$AC$4922)))+((S315&lt;&gt;"")*ISNUMBER(SEARCH("|"&amp;S315&amp;"|",'5_ACOMPANHAMENTO'!$AC$3:$AC$4922)))+((T315&lt;&gt;"")*ISNUMBER(SEARCH("|"&amp;T315&amp;"|",'5_ACOMPANHAMENTO'!$AC$3:$AC$4922)))+((U315&lt;&gt;"")*ISNUMBER(SEARCH("|"&amp;U315&amp;"|",'5_ACOMPANHAMENTO'!$AC$3:$AC$4922)))+((V315&lt;&gt;"")*ISNUMBER(SEARCH("|"&amp;V315&amp;"|",'5_ACOMPANHAMENTO'!$AC$3:$AC$4922)))+((W315&lt;&gt;"")*ISNUMBER(SEARCH("|"&amp;W315&amp;"|",'5_ACOMPANHAMENTO'!$AC$3:$AC$4922)))+((X315&lt;&gt;"")*ISNUMBER(SEARCH("|"&amp;X315&amp;"|",'5_ACOMPANHAMENTO'!$AC$3:$AC$4922)))+((Y315&lt;&gt;"")*ISNUMBER(SEARCH("|"&amp;Y315&amp;"|",'5_ACOMPANHAMENTO'!$AC$3:$AC$4922)))+((Z315&lt;&gt;"")*ISNUMBER(SEARCH("|"&amp;Z315&amp;"|",'5_ACOMPANHAMENTO'!$AC$3:$AC$4922)))+((AA315&lt;&gt;"")*ISNUMBER(SEARCH("|"&amp;AA315&amp;"|",'5_ACOMPANHAMENTO'!$AC$3:$AC$4922)))+((AB315&lt;&gt;"")*ISNUMBER(SEARCH("|"&amp;AB315&amp;"|",'5_ACOMPANHAMENTO'!$AC$3:$AC$4922))))&gt;0),0),0)),""))</f>
        <v/>
      </c>
      <c r="B315" s="14" t="inlineStr">
        <is>
          <t>10201</t>
        </is>
      </c>
      <c r="C315" s="14" t="inlineStr">
        <is>
          <t>58 FABRICAÇÃO EMBALAGEM</t>
        </is>
      </c>
      <c r="D315" s="4">
        <f>IF(OR($B315="",$C315=""),"",IFERROR(SUMPRODUCT(--(('5_ACOMPANHAMENTO'!$AD$3:$AD$4922=TRIM($C315&amp;""))*('5_ACOMPANHAMENTO'!$AC$3:$AC$4922&lt;&gt;"")*((((I315&lt;&gt;"")*ISNUMBER(SEARCH("|"&amp;I315&amp;"|",'5_ACOMPANHAMENTO'!$AC$3:$AC$4922)))+((J315&lt;&gt;"")*ISNUMBER(SEARCH("|"&amp;J315&amp;"|",'5_ACOMPANHAMENTO'!$AC$3:$AC$4922)))+((K315&lt;&gt;"")*ISNUMBER(SEARCH("|"&amp;K315&amp;"|",'5_ACOMPANHAMENTO'!$AC$3:$AC$4922)))+((L315&lt;&gt;"")*ISNUMBER(SEARCH("|"&amp;L315&amp;"|",'5_ACOMPANHAMENTO'!$AC$3:$AC$4922)))+((M315&lt;&gt;"")*ISNUMBER(SEARCH("|"&amp;M315&amp;"|",'5_ACOMPANHAMENTO'!$AC$3:$AC$4922)))+((N315&lt;&gt;"")*ISNUMBER(SEARCH("|"&amp;N315&amp;"|",'5_ACOMPANHAMENTO'!$AC$3:$AC$4922)))+((O315&lt;&gt;"")*ISNUMBER(SEARCH("|"&amp;O315&amp;"|",'5_ACOMPANHAMENTO'!$AC$3:$AC$4922)))+((P315&lt;&gt;"")*ISNUMBER(SEARCH("|"&amp;P315&amp;"|",'5_ACOMPANHAMENTO'!$AC$3:$AC$4922)))+((Q315&lt;&gt;"")*ISNUMBER(SEARCH("|"&amp;Q315&amp;"|",'5_ACOMPANHAMENTO'!$AC$3:$AC$4922)))+((R315&lt;&gt;"")*ISNUMBER(SEARCH("|"&amp;R315&amp;"|",'5_ACOMPANHAMENTO'!$AC$3:$AC$4922)))+((S315&lt;&gt;"")*ISNUMBER(SEARCH("|"&amp;S315&amp;"|",'5_ACOMPANHAMENTO'!$AC$3:$AC$4922)))+((T315&lt;&gt;"")*ISNUMBER(SEARCH("|"&amp;T315&amp;"|",'5_ACOMPANHAMENTO'!$AC$3:$AC$4922)))+((U315&lt;&gt;"")*ISNUMBER(SEARCH("|"&amp;U315&amp;"|",'5_ACOMPANHAMENTO'!$AC$3:$AC$4922)))+((V315&lt;&gt;"")*ISNUMBER(SEARCH("|"&amp;V315&amp;"|",'5_ACOMPANHAMENTO'!$AC$3:$AC$4922)))+((W315&lt;&gt;"")*ISNUMBER(SEARCH("|"&amp;W315&amp;"|",'5_ACOMPANHAMENTO'!$AC$3:$AC$4922)))+((X315&lt;&gt;"")*ISNUMBER(SEARCH("|"&amp;X315&amp;"|",'5_ACOMPANHAMENTO'!$AC$3:$AC$4922)))+((Y315&lt;&gt;"")*ISNUMBER(SEARCH("|"&amp;Y315&amp;"|",'5_ACOMPANHAMENTO'!$AC$3:$AC$4922)))+((Z315&lt;&gt;"")*ISNUMBER(SEARCH("|"&amp;Z315&amp;"|",'5_ACOMPANHAMENTO'!$AC$3:$AC$4922)))+((AA315&lt;&gt;"")*ISNUMBER(SEARCH("|"&amp;AA315&amp;"|",'5_ACOMPANHAMENTO'!$AC$3:$AC$4922)))+((AB315&lt;&gt;"")*ISNUMBER(SEARCH("|"&amp;AB315&amp;"|",'5_ACOMPANHAMENTO'!$AC$3:$AC$4922))))&gt;0)),'5_ACOMPANHAMENTO'!$J$3:$J$4922),0))</f>
        <v/>
      </c>
      <c r="E315" s="4">
        <f>IF(G315=0,"FINALIZADO",IF(TODAY()&gt;A315,"ATRASADO "&amp;TODAY()-A315&amp;" DIAS","ADIANTADO "&amp;A315-TODAY()&amp;" DIAS"))</f>
        <v/>
      </c>
      <c r="F315" s="7">
        <f>IF(OR($B315="",$C315=""),"",IFERROR(SUMPRODUCT(--(('5_ACOMPANHAMENTO'!$AD$3:$AD$4922=TRIM($C315&amp;""))*('5_ACOMPANHAMENTO'!$AC$3:$AC$4922&lt;&gt;"")*((((I315&lt;&gt;"")*ISNUMBER(SEARCH("|"&amp;I315&amp;"|",'5_ACOMPANHAMENTO'!$AC$3:$AC$4922)))+((J315&lt;&gt;"")*ISNUMBER(SEARCH("|"&amp;J315&amp;"|",'5_ACOMPANHAMENTO'!$AC$3:$AC$4922)))+((K315&lt;&gt;"")*ISNUMBER(SEARCH("|"&amp;K315&amp;"|",'5_ACOMPANHAMENTO'!$AC$3:$AC$4922)))+((L315&lt;&gt;"")*ISNUMBER(SEARCH("|"&amp;L315&amp;"|",'5_ACOMPANHAMENTO'!$AC$3:$AC$4922)))+((M315&lt;&gt;"")*ISNUMBER(SEARCH("|"&amp;M315&amp;"|",'5_ACOMPANHAMENTO'!$AC$3:$AC$4922)))+((N315&lt;&gt;"")*ISNUMBER(SEARCH("|"&amp;N315&amp;"|",'5_ACOMPANHAMENTO'!$AC$3:$AC$4922)))+((O315&lt;&gt;"")*ISNUMBER(SEARCH("|"&amp;O315&amp;"|",'5_ACOMPANHAMENTO'!$AC$3:$AC$4922)))+((P315&lt;&gt;"")*ISNUMBER(SEARCH("|"&amp;P315&amp;"|",'5_ACOMPANHAMENTO'!$AC$3:$AC$4922)))+((Q315&lt;&gt;"")*ISNUMBER(SEARCH("|"&amp;Q315&amp;"|",'5_ACOMPANHAMENTO'!$AC$3:$AC$4922)))+((R315&lt;&gt;"")*ISNUMBER(SEARCH("|"&amp;R315&amp;"|",'5_ACOMPANHAMENTO'!$AC$3:$AC$4922)))+((S315&lt;&gt;"")*ISNUMBER(SEARCH("|"&amp;S315&amp;"|",'5_ACOMPANHAMENTO'!$AC$3:$AC$4922)))+((T315&lt;&gt;"")*ISNUMBER(SEARCH("|"&amp;T315&amp;"|",'5_ACOMPANHAMENTO'!$AC$3:$AC$4922)))+((U315&lt;&gt;"")*ISNUMBER(SEARCH("|"&amp;U315&amp;"|",'5_ACOMPANHAMENTO'!$AC$3:$AC$4922)))+((V315&lt;&gt;"")*ISNUMBER(SEARCH("|"&amp;V315&amp;"|",'5_ACOMPANHAMENTO'!$AC$3:$AC$4922)))+((W315&lt;&gt;"")*ISNUMBER(SEARCH("|"&amp;W315&amp;"|",'5_ACOMPANHAMENTO'!$AC$3:$AC$4922)))+((X315&lt;&gt;"")*ISNUMBER(SEARCH("|"&amp;X315&amp;"|",'5_ACOMPANHAMENTO'!$AC$3:$AC$4922)))+((Y315&lt;&gt;"")*ISNUMBER(SEARCH("|"&amp;Y315&amp;"|",'5_ACOMPANHAMENTO'!$AC$3:$AC$4922)))+((Z315&lt;&gt;"")*ISNUMBER(SEARCH("|"&amp;Z315&amp;"|",'5_ACOMPANHAMENTO'!$AC$3:$AC$4922)))+((AA315&lt;&gt;"")*ISNUMBER(SEARCH("|"&amp;AA315&amp;"|",'5_ACOMPANHAMENTO'!$AC$3:$AC$4922)))+((AB315&lt;&gt;"")*ISNUMBER(SEARCH("|"&amp;AB315&amp;"|",'5_ACOMPANHAMENTO'!$AC$3:$AC$4922))))&gt;0)),'5_ACOMPANHAMENTO'!$O$3:$O$4922),0))</f>
        <v/>
      </c>
      <c r="G315" s="7">
        <f>IF(OR($B315="",$C315=""),"",D315-F315)</f>
        <v/>
      </c>
      <c r="H315">
        <f>IF(OR($B315="",$C315=""),"",TRIM($B315&amp;"")&amp;"|"&amp;TRIM($C315&amp;""))</f>
        <v/>
      </c>
      <c r="I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",99)),1,99)))</f>
        <v/>
      </c>
      <c r="J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",99)),100,99)))</f>
        <v/>
      </c>
      <c r="K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",99)),199,99)))</f>
        <v/>
      </c>
      <c r="L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",99)),298,99)))</f>
        <v/>
      </c>
      <c r="M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",99)),397,99)))</f>
        <v/>
      </c>
      <c r="N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",99)),496,99)))</f>
        <v/>
      </c>
      <c r="O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",99)),595,99)))</f>
        <v/>
      </c>
      <c r="P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",99)),694,99)))</f>
        <v/>
      </c>
      <c r="Q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",99)),793,99)))</f>
        <v/>
      </c>
      <c r="R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",99)),892,99)))</f>
        <v/>
      </c>
      <c r="S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",99)),991,99)))</f>
        <v/>
      </c>
      <c r="T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",99)),1090,99)))</f>
        <v/>
      </c>
      <c r="U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",99)),1189,99)))</f>
        <v/>
      </c>
      <c r="V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",99)),1288,99)))</f>
        <v/>
      </c>
      <c r="W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",99)),1387,99)))</f>
        <v/>
      </c>
      <c r="X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",99)),1486,99)))</f>
        <v/>
      </c>
      <c r="Y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",99)),1585,99)))</f>
        <v/>
      </c>
      <c r="Z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",99)),1684,99)))</f>
        <v/>
      </c>
      <c r="AA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",99)),1783,99)))</f>
        <v/>
      </c>
      <c r="AB315" s="1">
        <f>IF($B315="","",TRIM(MID(SUBSTITUTE(TRIM(SUBSTITUTE(SUBSTITUTE(SUBSTITUTE(SUBSTITUTE(SUBSTITUTE(SUBSTITUTE(SUBSTITUTE(SUBSTITUTE(SUBSTITUTE(SUBSTITUTE(SUBSTITUTE(SUBSTITUTE(SUBSTITUTE(SUBSTITUTE(TRIM($B315&amp;""),CHAR(10),"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",REPT(" ",99)),1882,99)))</f>
        <v/>
      </c>
    </row>
    <row r="316" ht="14.25" customHeight="1">
      <c r="A316" s="4">
        <f>IF(OR($B316="",$C316=""),"",IFERROR(INDEX('5_ACOMPANHAMENTO'!$A$3:$A$4922,MATCH(1,INDEX(('5_ACOMPANHAMENTO'!$AD$3:$AD$4922=TRIM($C316&amp;""))*('5_ACOMPANHAMENTO'!$AC$3:$AC$4922&lt;&gt;"")*((((I316&lt;&gt;"")*ISNUMBER(SEARCH("|"&amp;I316&amp;"|",'5_ACOMPANHAMENTO'!$AC$3:$AC$4922)))+((J316&lt;&gt;"")*ISNUMBER(SEARCH("|"&amp;J316&amp;"|",'5_ACOMPANHAMENTO'!$AC$3:$AC$4922)))+((K316&lt;&gt;"")*ISNUMBER(SEARCH("|"&amp;K316&amp;"|",'5_ACOMPANHAMENTO'!$AC$3:$AC$4922)))+((L316&lt;&gt;"")*ISNUMBER(SEARCH("|"&amp;L316&amp;"|",'5_ACOMPANHAMENTO'!$AC$3:$AC$4922)))+((M316&lt;&gt;"")*ISNUMBER(SEARCH("|"&amp;M316&amp;"|",'5_ACOMPANHAMENTO'!$AC$3:$AC$4922)))+((N316&lt;&gt;"")*ISNUMBER(SEARCH("|"&amp;N316&amp;"|",'5_ACOMPANHAMENTO'!$AC$3:$AC$4922)))+((O316&lt;&gt;"")*ISNUMBER(SEARCH("|"&amp;O316&amp;"|",'5_ACOMPANHAMENTO'!$AC$3:$AC$4922)))+((P316&lt;&gt;"")*ISNUMBER(SEARCH("|"&amp;P316&amp;"|",'5_ACOMPANHAMENTO'!$AC$3:$AC$4922)))+((Q316&lt;&gt;"")*ISNUMBER(SEARCH("|"&amp;Q316&amp;"|",'5_ACOMPANHAMENTO'!$AC$3:$AC$4922)))+((R316&lt;&gt;"")*ISNUMBER(SEARCH("|"&amp;R316&amp;"|",'5_ACOMPANHAMENTO'!$AC$3:$AC$4922)))+((S316&lt;&gt;"")*ISNUMBER(SEARCH("|"&amp;S316&amp;"|",'5_ACOMPANHAMENTO'!$AC$3:$AC$4922)))+((T316&lt;&gt;"")*ISNUMBER(SEARCH("|"&amp;T316&amp;"|",'5_ACOMPANHAMENTO'!$AC$3:$AC$4922)))+((U316&lt;&gt;"")*ISNUMBER(SEARCH("|"&amp;U316&amp;"|",'5_ACOMPANHAMENTO'!$AC$3:$AC$4922)))+((V316&lt;&gt;"")*ISNUMBER(SEARCH("|"&amp;V316&amp;"|",'5_ACOMPANHAMENTO'!$AC$3:$AC$4922)))+((W316&lt;&gt;"")*ISNUMBER(SEARCH("|"&amp;W316&amp;"|",'5_ACOMPANHAMENTO'!$AC$3:$AC$4922)))+((X316&lt;&gt;"")*ISNUMBER(SEARCH("|"&amp;X316&amp;"|",'5_ACOMPANHAMENTO'!$AC$3:$AC$4922)))+((Y316&lt;&gt;"")*ISNUMBER(SEARCH("|"&amp;Y316&amp;"|",'5_ACOMPANHAMENTO'!$AC$3:$AC$4922)))+((Z316&lt;&gt;"")*ISNUMBER(SEARCH("|"&amp;Z316&amp;"|",'5_ACOMPANHAMENTO'!$AC$3:$AC$4922)))+((AA316&lt;&gt;"")*ISNUMBER(SEARCH("|"&amp;AA316&amp;"|",'5_ACOMPANHAMENTO'!$AC$3:$AC$4922)))+((AB316&lt;&gt;"")*ISNUMBER(SEARCH("|"&amp;AB316&amp;"|",'5_ACOMPANHAMENTO'!$AC$3:$AC$4922))))&gt;0),0),0)),""))</f>
        <v/>
      </c>
      <c r="B316" s="14" t="inlineStr">
        <is>
          <t>10201</t>
        </is>
      </c>
      <c r="C316" s="14" t="inlineStr">
        <is>
          <t>58 FABRICAÇÃO EMBALAGEM</t>
        </is>
      </c>
      <c r="D316" s="4">
        <f>IF(OR($B316="",$C316=""),"",IFERROR(SUMPRODUCT(--(('5_ACOMPANHAMENTO'!$AD$3:$AD$4922=TRIM($C316&amp;""))*('5_ACOMPANHAMENTO'!$AC$3:$AC$4922&lt;&gt;"")*((((I316&lt;&gt;"")*ISNUMBER(SEARCH("|"&amp;I316&amp;"|",'5_ACOMPANHAMENTO'!$AC$3:$AC$4922)))+((J316&lt;&gt;"")*ISNUMBER(SEARCH("|"&amp;J316&amp;"|",'5_ACOMPANHAMENTO'!$AC$3:$AC$4922)))+((K316&lt;&gt;"")*ISNUMBER(SEARCH("|"&amp;K316&amp;"|",'5_ACOMPANHAMENTO'!$AC$3:$AC$4922)))+((L316&lt;&gt;"")*ISNUMBER(SEARCH("|"&amp;L316&amp;"|",'5_ACOMPANHAMENTO'!$AC$3:$AC$4922)))+((M316&lt;&gt;"")*ISNUMBER(SEARCH("|"&amp;M316&amp;"|",'5_ACOMPANHAMENTO'!$AC$3:$AC$4922)))+((N316&lt;&gt;"")*ISNUMBER(SEARCH("|"&amp;N316&amp;"|",'5_ACOMPANHAMENTO'!$AC$3:$AC$4922)))+((O316&lt;&gt;"")*ISNUMBER(SEARCH("|"&amp;O316&amp;"|",'5_ACOMPANHAMENTO'!$AC$3:$AC$4922)))+((P316&lt;&gt;"")*ISNUMBER(SEARCH("|"&amp;P316&amp;"|",'5_ACOMPANHAMENTO'!$AC$3:$AC$4922)))+((Q316&lt;&gt;"")*ISNUMBER(SEARCH("|"&amp;Q316&amp;"|",'5_ACOMPANHAMENTO'!$AC$3:$AC$4922)))+((R316&lt;&gt;"")*ISNUMBER(SEARCH("|"&amp;R316&amp;"|",'5_ACOMPANHAMENTO'!$AC$3:$AC$4922)))+((S316&lt;&gt;"")*ISNUMBER(SEARCH("|"&amp;S316&amp;"|",'5_ACOMPANHAMENTO'!$AC$3:$AC$4922)))+((T316&lt;&gt;"")*ISNUMBER(SEARCH("|"&amp;T316&amp;"|",'5_ACOMPANHAMENTO'!$AC$3:$AC$4922)))+((U316&lt;&gt;"")*ISNUMBER(SEARCH("|"&amp;U316&amp;"|",'5_ACOMPANHAMENTO'!$AC$3:$AC$4922)))+((V316&lt;&gt;"")*ISNUMBER(SEARCH("|"&amp;V316&amp;"|",'5_ACOMPANHAMENTO'!$AC$3:$AC$4922)))+((W316&lt;&gt;"")*ISNUMBER(SEARCH("|"&amp;W316&amp;"|",'5_ACOMPANHAMENTO'!$AC$3:$AC$4922)))+((X316&lt;&gt;"")*ISNUMBER(SEARCH("|"&amp;X316&amp;"|",'5_ACOMPANHAMENTO'!$AC$3:$AC$4922)))+((Y316&lt;&gt;"")*ISNUMBER(SEARCH("|"&amp;Y316&amp;"|",'5_ACOMPANHAMENTO'!$AC$3:$AC$4922)))+((Z316&lt;&gt;"")*ISNUMBER(SEARCH("|"&amp;Z316&amp;"|",'5_ACOMPANHAMENTO'!$AC$3:$AC$4922)))+((AA316&lt;&gt;"")*ISNUMBER(SEARCH("|"&amp;AA316&amp;"|",'5_ACOMPANHAMENTO'!$AC$3:$AC$4922)))+((AB316&lt;&gt;"")*ISNUMBER(SEARCH("|"&amp;AB316&amp;"|",'5_ACOMPANHAMENTO'!$AC$3:$AC$4922))))&gt;0)),'5_ACOMPANHAMENTO'!$J$3:$J$4922),0))</f>
        <v/>
      </c>
      <c r="E316" s="4">
        <f>IF(G316=0,"FINALIZADO",IF(TODAY()&gt;A316,"ATRASADO "&amp;TODAY()-A316&amp;" DIAS","ADIANTADO "&amp;A316-TODAY()&amp;" DIAS"))</f>
        <v/>
      </c>
      <c r="F316" s="7">
        <f>IF(OR($B316="",$C316=""),"",IFERROR(SUMPRODUCT(--(('5_ACOMPANHAMENTO'!$AD$3:$AD$4922=TRIM($C316&amp;""))*('5_ACOMPANHAMENTO'!$AC$3:$AC$4922&lt;&gt;"")*((((I316&lt;&gt;"")*ISNUMBER(SEARCH("|"&amp;I316&amp;"|",'5_ACOMPANHAMENTO'!$AC$3:$AC$4922)))+((J316&lt;&gt;"")*ISNUMBER(SEARCH("|"&amp;J316&amp;"|",'5_ACOMPANHAMENTO'!$AC$3:$AC$4922)))+((K316&lt;&gt;"")*ISNUMBER(SEARCH("|"&amp;K316&amp;"|",'5_ACOMPANHAMENTO'!$AC$3:$AC$4922)))+((L316&lt;&gt;"")*ISNUMBER(SEARCH("|"&amp;L316&amp;"|",'5_ACOMPANHAMENTO'!$AC$3:$AC$4922)))+((M316&lt;&gt;"")*ISNUMBER(SEARCH("|"&amp;M316&amp;"|",'5_ACOMPANHAMENTO'!$AC$3:$AC$4922)))+((N316&lt;&gt;"")*ISNUMBER(SEARCH("|"&amp;N316&amp;"|",'5_ACOMPANHAMENTO'!$AC$3:$AC$4922)))+((O316&lt;&gt;"")*ISNUMBER(SEARCH("|"&amp;O316&amp;"|",'5_ACOMPANHAMENTO'!$AC$3:$AC$4922)))+((P316&lt;&gt;"")*ISNUMBER(SEARCH("|"&amp;P316&amp;"|",'5_ACOMPANHAMENTO'!$AC$3:$AC$4922)))+((Q316&lt;&gt;"")*ISNUMBER(SEARCH("|"&amp;Q316&amp;"|",'5_ACOMPANHAMENTO'!$AC$3:$AC$4922)))+((R316&lt;&gt;"")*ISNUMBER(SEARCH("|"&amp;R316&amp;"|",'5_ACOMPANHAMENTO'!$AC$3:$AC$4922)))+((S316&lt;&gt;"")*ISNUMBER(SEARCH("|"&amp;S316&amp;"|",'5_ACOMPANHAMENTO'!$AC$3:$AC$4922)))+((T316&lt;&gt;"")*ISNUMBER(SEARCH("|"&amp;T316&amp;"|",'5_ACOMPANHAMENTO'!$AC$3:$AC$4922)))+((U316&lt;&gt;"")*ISNUMBER(SEARCH("|"&amp;U316&amp;"|",'5_ACOMPANHAMENTO'!$AC$3:$AC$4922)))+((V316&lt;&gt;"")*ISNUMBER(SEARCH("|"&amp;V316&amp;"|",'5_ACOMPANHAMENTO'!$AC$3:$AC$4922)))+((W316&lt;&gt;"")*ISNUMBER(SEARCH("|"&amp;W316&amp;"|",'5_ACOMPANHAMENTO'!$AC$3:$AC$4922)))+((X316&lt;&gt;"")*ISNUMBER(SEARCH("|"&amp;X316&amp;"|",'5_ACOMPANHAMENTO'!$AC$3:$AC$4922)))+((Y316&lt;&gt;"")*ISNUMBER(SEARCH("|"&amp;Y316&amp;"|",'5_ACOMPANHAMENTO'!$AC$3:$AC$4922)))+((Z316&lt;&gt;"")*ISNUMBER(SEARCH("|"&amp;Z316&amp;"|",'5_ACOMPANHAMENTO'!$AC$3:$AC$4922)))+((AA316&lt;&gt;"")*ISNUMBER(SEARCH("|"&amp;AA316&amp;"|",'5_ACOMPANHAMENTO'!$AC$3:$AC$4922)))+((AB316&lt;&gt;"")*ISNUMBER(SEARCH("|"&amp;AB316&amp;"|",'5_ACOMPANHAMENTO'!$AC$3:$AC$4922))))&gt;0)),'5_ACOMPANHAMENTO'!$O$3:$O$4922),0))</f>
        <v/>
      </c>
      <c r="G316" s="7">
        <f>IF(OR($B316="",$C316=""),"",D316-F316)</f>
        <v/>
      </c>
      <c r="H316">
        <f>IF(OR($B316="",$C316=""),"",TRIM($B316&amp;"")&amp;"|"&amp;TRIM($C316&amp;""))</f>
        <v/>
      </c>
      <c r="I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",99)),1,99)))</f>
        <v/>
      </c>
      <c r="J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",99)),100,99)))</f>
        <v/>
      </c>
      <c r="K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",99)),199,99)))</f>
        <v/>
      </c>
      <c r="L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",99)),298,99)))</f>
        <v/>
      </c>
      <c r="M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",99)),397,99)))</f>
        <v/>
      </c>
      <c r="N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",99)),496,99)))</f>
        <v/>
      </c>
      <c r="O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",99)),595,99)))</f>
        <v/>
      </c>
      <c r="P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",99)),694,99)))</f>
        <v/>
      </c>
      <c r="Q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",99)),793,99)))</f>
        <v/>
      </c>
      <c r="R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",99)),892,99)))</f>
        <v/>
      </c>
      <c r="S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",99)),991,99)))</f>
        <v/>
      </c>
      <c r="T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",99)),1090,99)))</f>
        <v/>
      </c>
      <c r="U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",99)),1189,99)))</f>
        <v/>
      </c>
      <c r="V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",99)),1288,99)))</f>
        <v/>
      </c>
      <c r="W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",99)),1387,99)))</f>
        <v/>
      </c>
      <c r="X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",99)),1486,99)))</f>
        <v/>
      </c>
      <c r="Y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",99)),1585,99)))</f>
        <v/>
      </c>
      <c r="Z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",99)),1684,99)))</f>
        <v/>
      </c>
      <c r="AA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",99)),1783,99)))</f>
        <v/>
      </c>
      <c r="AB316" s="1">
        <f>IF($B316="","",TRIM(MID(SUBSTITUTE(TRIM(SUBSTITUTE(SUBSTITUTE(SUBSTITUTE(SUBSTITUTE(SUBSTITUTE(SUBSTITUTE(SUBSTITUTE(SUBSTITUTE(SUBSTITUTE(SUBSTITUTE(SUBSTITUTE(SUBSTITUTE(SUBSTITUTE(SUBSTITUTE(TRIM($B316&amp;""),CHAR(10),"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",REPT(" ",99)),1882,99)))</f>
        <v/>
      </c>
    </row>
    <row r="317" ht="14.25" customHeight="1">
      <c r="A317" s="4">
        <f>IF(OR($B317="",$C317=""),"",IFERROR(INDEX('5_ACOMPANHAMENTO'!$A$3:$A$4922,MATCH(1,INDEX(('5_ACOMPANHAMENTO'!$AD$3:$AD$4922=TRIM($C317&amp;""))*('5_ACOMPANHAMENTO'!$AC$3:$AC$4922&lt;&gt;"")*((((I317&lt;&gt;"")*ISNUMBER(SEARCH("|"&amp;I317&amp;"|",'5_ACOMPANHAMENTO'!$AC$3:$AC$4922)))+((J317&lt;&gt;"")*ISNUMBER(SEARCH("|"&amp;J317&amp;"|",'5_ACOMPANHAMENTO'!$AC$3:$AC$4922)))+((K317&lt;&gt;"")*ISNUMBER(SEARCH("|"&amp;K317&amp;"|",'5_ACOMPANHAMENTO'!$AC$3:$AC$4922)))+((L317&lt;&gt;"")*ISNUMBER(SEARCH("|"&amp;L317&amp;"|",'5_ACOMPANHAMENTO'!$AC$3:$AC$4922)))+((M317&lt;&gt;"")*ISNUMBER(SEARCH("|"&amp;M317&amp;"|",'5_ACOMPANHAMENTO'!$AC$3:$AC$4922)))+((N317&lt;&gt;"")*ISNUMBER(SEARCH("|"&amp;N317&amp;"|",'5_ACOMPANHAMENTO'!$AC$3:$AC$4922)))+((O317&lt;&gt;"")*ISNUMBER(SEARCH("|"&amp;O317&amp;"|",'5_ACOMPANHAMENTO'!$AC$3:$AC$4922)))+((P317&lt;&gt;"")*ISNUMBER(SEARCH("|"&amp;P317&amp;"|",'5_ACOMPANHAMENTO'!$AC$3:$AC$4922)))+((Q317&lt;&gt;"")*ISNUMBER(SEARCH("|"&amp;Q317&amp;"|",'5_ACOMPANHAMENTO'!$AC$3:$AC$4922)))+((R317&lt;&gt;"")*ISNUMBER(SEARCH("|"&amp;R317&amp;"|",'5_ACOMPANHAMENTO'!$AC$3:$AC$4922)))+((S317&lt;&gt;"")*ISNUMBER(SEARCH("|"&amp;S317&amp;"|",'5_ACOMPANHAMENTO'!$AC$3:$AC$4922)))+((T317&lt;&gt;"")*ISNUMBER(SEARCH("|"&amp;T317&amp;"|",'5_ACOMPANHAMENTO'!$AC$3:$AC$4922)))+((U317&lt;&gt;"")*ISNUMBER(SEARCH("|"&amp;U317&amp;"|",'5_ACOMPANHAMENTO'!$AC$3:$AC$4922)))+((V317&lt;&gt;"")*ISNUMBER(SEARCH("|"&amp;V317&amp;"|",'5_ACOMPANHAMENTO'!$AC$3:$AC$4922)))+((W317&lt;&gt;"")*ISNUMBER(SEARCH("|"&amp;W317&amp;"|",'5_ACOMPANHAMENTO'!$AC$3:$AC$4922)))+((X317&lt;&gt;"")*ISNUMBER(SEARCH("|"&amp;X317&amp;"|",'5_ACOMPANHAMENTO'!$AC$3:$AC$4922)))+((Y317&lt;&gt;"")*ISNUMBER(SEARCH("|"&amp;Y317&amp;"|",'5_ACOMPANHAMENTO'!$AC$3:$AC$4922)))+((Z317&lt;&gt;"")*ISNUMBER(SEARCH("|"&amp;Z317&amp;"|",'5_ACOMPANHAMENTO'!$AC$3:$AC$4922)))+((AA317&lt;&gt;"")*ISNUMBER(SEARCH("|"&amp;AA317&amp;"|",'5_ACOMPANHAMENTO'!$AC$3:$AC$4922)))+((AB317&lt;&gt;"")*ISNUMBER(SEARCH("|"&amp;AB317&amp;"|",'5_ACOMPANHAMENTO'!$AC$3:$AC$4922))))&gt;0),0),0)),""))</f>
        <v/>
      </c>
      <c r="B317" s="14" t="inlineStr">
        <is>
          <t>10201</t>
        </is>
      </c>
      <c r="C317" s="14" t="inlineStr">
        <is>
          <t>58 FABRICAÇÃO EMBALAGEM</t>
        </is>
      </c>
      <c r="D317" s="4">
        <f>IF(OR($B317="",$C317=""),"",IFERROR(SUMPRODUCT(--(('5_ACOMPANHAMENTO'!$AD$3:$AD$4922=TRIM($C317&amp;""))*('5_ACOMPANHAMENTO'!$AC$3:$AC$4922&lt;&gt;"")*((((I317&lt;&gt;"")*ISNUMBER(SEARCH("|"&amp;I317&amp;"|",'5_ACOMPANHAMENTO'!$AC$3:$AC$4922)))+((J317&lt;&gt;"")*ISNUMBER(SEARCH("|"&amp;J317&amp;"|",'5_ACOMPANHAMENTO'!$AC$3:$AC$4922)))+((K317&lt;&gt;"")*ISNUMBER(SEARCH("|"&amp;K317&amp;"|",'5_ACOMPANHAMENTO'!$AC$3:$AC$4922)))+((L317&lt;&gt;"")*ISNUMBER(SEARCH("|"&amp;L317&amp;"|",'5_ACOMPANHAMENTO'!$AC$3:$AC$4922)))+((M317&lt;&gt;"")*ISNUMBER(SEARCH("|"&amp;M317&amp;"|",'5_ACOMPANHAMENTO'!$AC$3:$AC$4922)))+((N317&lt;&gt;"")*ISNUMBER(SEARCH("|"&amp;N317&amp;"|",'5_ACOMPANHAMENTO'!$AC$3:$AC$4922)))+((O317&lt;&gt;"")*ISNUMBER(SEARCH("|"&amp;O317&amp;"|",'5_ACOMPANHAMENTO'!$AC$3:$AC$4922)))+((P317&lt;&gt;"")*ISNUMBER(SEARCH("|"&amp;P317&amp;"|",'5_ACOMPANHAMENTO'!$AC$3:$AC$4922)))+((Q317&lt;&gt;"")*ISNUMBER(SEARCH("|"&amp;Q317&amp;"|",'5_ACOMPANHAMENTO'!$AC$3:$AC$4922)))+((R317&lt;&gt;"")*ISNUMBER(SEARCH("|"&amp;R317&amp;"|",'5_ACOMPANHAMENTO'!$AC$3:$AC$4922)))+((S317&lt;&gt;"")*ISNUMBER(SEARCH("|"&amp;S317&amp;"|",'5_ACOMPANHAMENTO'!$AC$3:$AC$4922)))+((T317&lt;&gt;"")*ISNUMBER(SEARCH("|"&amp;T317&amp;"|",'5_ACOMPANHAMENTO'!$AC$3:$AC$4922)))+((U317&lt;&gt;"")*ISNUMBER(SEARCH("|"&amp;U317&amp;"|",'5_ACOMPANHAMENTO'!$AC$3:$AC$4922)))+((V317&lt;&gt;"")*ISNUMBER(SEARCH("|"&amp;V317&amp;"|",'5_ACOMPANHAMENTO'!$AC$3:$AC$4922)))+((W317&lt;&gt;"")*ISNUMBER(SEARCH("|"&amp;W317&amp;"|",'5_ACOMPANHAMENTO'!$AC$3:$AC$4922)))+((X317&lt;&gt;"")*ISNUMBER(SEARCH("|"&amp;X317&amp;"|",'5_ACOMPANHAMENTO'!$AC$3:$AC$4922)))+((Y317&lt;&gt;"")*ISNUMBER(SEARCH("|"&amp;Y317&amp;"|",'5_ACOMPANHAMENTO'!$AC$3:$AC$4922)))+((Z317&lt;&gt;"")*ISNUMBER(SEARCH("|"&amp;Z317&amp;"|",'5_ACOMPANHAMENTO'!$AC$3:$AC$4922)))+((AA317&lt;&gt;"")*ISNUMBER(SEARCH("|"&amp;AA317&amp;"|",'5_ACOMPANHAMENTO'!$AC$3:$AC$4922)))+((AB317&lt;&gt;"")*ISNUMBER(SEARCH("|"&amp;AB317&amp;"|",'5_ACOMPANHAMENTO'!$AC$3:$AC$4922))))&gt;0)),'5_ACOMPANHAMENTO'!$J$3:$J$4922),0))</f>
        <v/>
      </c>
      <c r="E317" s="4">
        <f>IF(G317=0,"FINALIZADO",IF(TODAY()&gt;A317,"ATRASADO "&amp;TODAY()-A317&amp;" DIAS","ADIANTADO "&amp;A317-TODAY()&amp;" DIAS"))</f>
        <v/>
      </c>
      <c r="F317" s="7">
        <f>IF(OR($B317="",$C317=""),"",IFERROR(SUMPRODUCT(--(('5_ACOMPANHAMENTO'!$AD$3:$AD$4922=TRIM($C317&amp;""))*('5_ACOMPANHAMENTO'!$AC$3:$AC$4922&lt;&gt;"")*((((I317&lt;&gt;"")*ISNUMBER(SEARCH("|"&amp;I317&amp;"|",'5_ACOMPANHAMENTO'!$AC$3:$AC$4922)))+((J317&lt;&gt;"")*ISNUMBER(SEARCH("|"&amp;J317&amp;"|",'5_ACOMPANHAMENTO'!$AC$3:$AC$4922)))+((K317&lt;&gt;"")*ISNUMBER(SEARCH("|"&amp;K317&amp;"|",'5_ACOMPANHAMENTO'!$AC$3:$AC$4922)))+((L317&lt;&gt;"")*ISNUMBER(SEARCH("|"&amp;L317&amp;"|",'5_ACOMPANHAMENTO'!$AC$3:$AC$4922)))+((M317&lt;&gt;"")*ISNUMBER(SEARCH("|"&amp;M317&amp;"|",'5_ACOMPANHAMENTO'!$AC$3:$AC$4922)))+((N317&lt;&gt;"")*ISNUMBER(SEARCH("|"&amp;N317&amp;"|",'5_ACOMPANHAMENTO'!$AC$3:$AC$4922)))+((O317&lt;&gt;"")*ISNUMBER(SEARCH("|"&amp;O317&amp;"|",'5_ACOMPANHAMENTO'!$AC$3:$AC$4922)))+((P317&lt;&gt;"")*ISNUMBER(SEARCH("|"&amp;P317&amp;"|",'5_ACOMPANHAMENTO'!$AC$3:$AC$4922)))+((Q317&lt;&gt;"")*ISNUMBER(SEARCH("|"&amp;Q317&amp;"|",'5_ACOMPANHAMENTO'!$AC$3:$AC$4922)))+((R317&lt;&gt;"")*ISNUMBER(SEARCH("|"&amp;R317&amp;"|",'5_ACOMPANHAMENTO'!$AC$3:$AC$4922)))+((S317&lt;&gt;"")*ISNUMBER(SEARCH("|"&amp;S317&amp;"|",'5_ACOMPANHAMENTO'!$AC$3:$AC$4922)))+((T317&lt;&gt;"")*ISNUMBER(SEARCH("|"&amp;T317&amp;"|",'5_ACOMPANHAMENTO'!$AC$3:$AC$4922)))+((U317&lt;&gt;"")*ISNUMBER(SEARCH("|"&amp;U317&amp;"|",'5_ACOMPANHAMENTO'!$AC$3:$AC$4922)))+((V317&lt;&gt;"")*ISNUMBER(SEARCH("|"&amp;V317&amp;"|",'5_ACOMPANHAMENTO'!$AC$3:$AC$4922)))+((W317&lt;&gt;"")*ISNUMBER(SEARCH("|"&amp;W317&amp;"|",'5_ACOMPANHAMENTO'!$AC$3:$AC$4922)))+((X317&lt;&gt;"")*ISNUMBER(SEARCH("|"&amp;X317&amp;"|",'5_ACOMPANHAMENTO'!$AC$3:$AC$4922)))+((Y317&lt;&gt;"")*ISNUMBER(SEARCH("|"&amp;Y317&amp;"|",'5_ACOMPANHAMENTO'!$AC$3:$AC$4922)))+((Z317&lt;&gt;"")*ISNUMBER(SEARCH("|"&amp;Z317&amp;"|",'5_ACOMPANHAMENTO'!$AC$3:$AC$4922)))+((AA317&lt;&gt;"")*ISNUMBER(SEARCH("|"&amp;AA317&amp;"|",'5_ACOMPANHAMENTO'!$AC$3:$AC$4922)))+((AB317&lt;&gt;"")*ISNUMBER(SEARCH("|"&amp;AB317&amp;"|",'5_ACOMPANHAMENTO'!$AC$3:$AC$4922))))&gt;0)),'5_ACOMPANHAMENTO'!$O$3:$O$4922),0))</f>
        <v/>
      </c>
      <c r="G317" s="7">
        <f>IF(OR($B317="",$C317=""),"",D317-F317)</f>
        <v/>
      </c>
      <c r="H317">
        <f>IF(OR($B317="",$C317=""),"",TRIM($B317&amp;"")&amp;"|"&amp;TRIM($C317&amp;""))</f>
        <v/>
      </c>
      <c r="I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",99)),1,99)))</f>
        <v/>
      </c>
      <c r="J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",99)),100,99)))</f>
        <v/>
      </c>
      <c r="K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",99)),199,99)))</f>
        <v/>
      </c>
      <c r="L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",99)),298,99)))</f>
        <v/>
      </c>
      <c r="M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",99)),397,99)))</f>
        <v/>
      </c>
      <c r="N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",99)),496,99)))</f>
        <v/>
      </c>
      <c r="O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",99)),595,99)))</f>
        <v/>
      </c>
      <c r="P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",99)),694,99)))</f>
        <v/>
      </c>
      <c r="Q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",99)),793,99)))</f>
        <v/>
      </c>
      <c r="R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",99)),892,99)))</f>
        <v/>
      </c>
      <c r="S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",99)),991,99)))</f>
        <v/>
      </c>
      <c r="T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",99)),1090,99)))</f>
        <v/>
      </c>
      <c r="U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",99)),1189,99)))</f>
        <v/>
      </c>
      <c r="V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",99)),1288,99)))</f>
        <v/>
      </c>
      <c r="W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",99)),1387,99)))</f>
        <v/>
      </c>
      <c r="X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",99)),1486,99)))</f>
        <v/>
      </c>
      <c r="Y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",99)),1585,99)))</f>
        <v/>
      </c>
      <c r="Z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",99)),1684,99)))</f>
        <v/>
      </c>
      <c r="AA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",99)),1783,99)))</f>
        <v/>
      </c>
      <c r="AB317" s="1">
        <f>IF($B317="","",TRIM(MID(SUBSTITUTE(TRIM(SUBSTITUTE(SUBSTITUTE(SUBSTITUTE(SUBSTITUTE(SUBSTITUTE(SUBSTITUTE(SUBSTITUTE(SUBSTITUTE(SUBSTITUTE(SUBSTITUTE(SUBSTITUTE(SUBSTITUTE(SUBSTITUTE(SUBSTITUTE(TRIM($B317&amp;""),CHAR(10),"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",REPT(" ",99)),1882,99)))</f>
        <v/>
      </c>
    </row>
    <row r="318" hidden="1" ht="14.25" customHeight="1">
      <c r="A318" s="4">
        <f>IF(OR($B318="",$C318=""),"",IFERROR(INDEX('5_ACOMPANHAMENTO'!$A$3:$A$4922,MATCH(1,INDEX(('5_ACOMPANHAMENTO'!$AD$3:$AD$4922=TRIM($C318&amp;""))*('5_ACOMPANHAMENTO'!$AC$3:$AC$4922&lt;&gt;"")*((((I318&lt;&gt;"")*ISNUMBER(SEARCH("|"&amp;I318&amp;"|",'5_ACOMPANHAMENTO'!$AC$3:$AC$4922)))+((J318&lt;&gt;"")*ISNUMBER(SEARCH("|"&amp;J318&amp;"|",'5_ACOMPANHAMENTO'!$AC$3:$AC$4922)))+((K318&lt;&gt;"")*ISNUMBER(SEARCH("|"&amp;K318&amp;"|",'5_ACOMPANHAMENTO'!$AC$3:$AC$4922)))+((L318&lt;&gt;"")*ISNUMBER(SEARCH("|"&amp;L318&amp;"|",'5_ACOMPANHAMENTO'!$AC$3:$AC$4922)))+((M318&lt;&gt;"")*ISNUMBER(SEARCH("|"&amp;M318&amp;"|",'5_ACOMPANHAMENTO'!$AC$3:$AC$4922)))+((N318&lt;&gt;"")*ISNUMBER(SEARCH("|"&amp;N318&amp;"|",'5_ACOMPANHAMENTO'!$AC$3:$AC$4922)))+((O318&lt;&gt;"")*ISNUMBER(SEARCH("|"&amp;O318&amp;"|",'5_ACOMPANHAMENTO'!$AC$3:$AC$4922)))+((P318&lt;&gt;"")*ISNUMBER(SEARCH("|"&amp;P318&amp;"|",'5_ACOMPANHAMENTO'!$AC$3:$AC$4922)))+((Q318&lt;&gt;"")*ISNUMBER(SEARCH("|"&amp;Q318&amp;"|",'5_ACOMPANHAMENTO'!$AC$3:$AC$4922)))+((R318&lt;&gt;"")*ISNUMBER(SEARCH("|"&amp;R318&amp;"|",'5_ACOMPANHAMENTO'!$AC$3:$AC$4922)))+((S318&lt;&gt;"")*ISNUMBER(SEARCH("|"&amp;S318&amp;"|",'5_ACOMPANHAMENTO'!$AC$3:$AC$4922)))+((T318&lt;&gt;"")*ISNUMBER(SEARCH("|"&amp;T318&amp;"|",'5_ACOMPANHAMENTO'!$AC$3:$AC$4922)))+((U318&lt;&gt;"")*ISNUMBER(SEARCH("|"&amp;U318&amp;"|",'5_ACOMPANHAMENTO'!$AC$3:$AC$4922)))+((V318&lt;&gt;"")*ISNUMBER(SEARCH("|"&amp;V318&amp;"|",'5_ACOMPANHAMENTO'!$AC$3:$AC$4922)))+((W318&lt;&gt;"")*ISNUMBER(SEARCH("|"&amp;W318&amp;"|",'5_ACOMPANHAMENTO'!$AC$3:$AC$4922)))+((X318&lt;&gt;"")*ISNUMBER(SEARCH("|"&amp;X318&amp;"|",'5_ACOMPANHAMENTO'!$AC$3:$AC$4922)))+((Y318&lt;&gt;"")*ISNUMBER(SEARCH("|"&amp;Y318&amp;"|",'5_ACOMPANHAMENTO'!$AC$3:$AC$4922)))+((Z318&lt;&gt;"")*ISNUMBER(SEARCH("|"&amp;Z318&amp;"|",'5_ACOMPANHAMENTO'!$AC$3:$AC$4922)))+((AA318&lt;&gt;"")*ISNUMBER(SEARCH("|"&amp;AA318&amp;"|",'5_ACOMPANHAMENTO'!$AC$3:$AC$4922)))+((AB318&lt;&gt;"")*ISNUMBER(SEARCH("|"&amp;AB318&amp;"|",'5_ACOMPANHAMENTO'!$AC$3:$AC$4922))))&gt;0),0),0)),""))</f>
        <v/>
      </c>
      <c r="B318" s="14" t="inlineStr">
        <is>
          <t>10204</t>
        </is>
      </c>
      <c r="C318" s="14" t="inlineStr">
        <is>
          <t>58 FABRICAÇÃO EMBALAGEM</t>
        </is>
      </c>
      <c r="D318" s="4">
        <f>IF(OR($B318="",$C318=""),"",IFERROR(SUMPRODUCT(--(('5_ACOMPANHAMENTO'!$AD$3:$AD$4922=TRIM($C318&amp;""))*('5_ACOMPANHAMENTO'!$AC$3:$AC$4922&lt;&gt;"")*((((I318&lt;&gt;"")*ISNUMBER(SEARCH("|"&amp;I318&amp;"|",'5_ACOMPANHAMENTO'!$AC$3:$AC$4922)))+((J318&lt;&gt;"")*ISNUMBER(SEARCH("|"&amp;J318&amp;"|",'5_ACOMPANHAMENTO'!$AC$3:$AC$4922)))+((K318&lt;&gt;"")*ISNUMBER(SEARCH("|"&amp;K318&amp;"|",'5_ACOMPANHAMENTO'!$AC$3:$AC$4922)))+((L318&lt;&gt;"")*ISNUMBER(SEARCH("|"&amp;L318&amp;"|",'5_ACOMPANHAMENTO'!$AC$3:$AC$4922)))+((M318&lt;&gt;"")*ISNUMBER(SEARCH("|"&amp;M318&amp;"|",'5_ACOMPANHAMENTO'!$AC$3:$AC$4922)))+((N318&lt;&gt;"")*ISNUMBER(SEARCH("|"&amp;N318&amp;"|",'5_ACOMPANHAMENTO'!$AC$3:$AC$4922)))+((O318&lt;&gt;"")*ISNUMBER(SEARCH("|"&amp;O318&amp;"|",'5_ACOMPANHAMENTO'!$AC$3:$AC$4922)))+((P318&lt;&gt;"")*ISNUMBER(SEARCH("|"&amp;P318&amp;"|",'5_ACOMPANHAMENTO'!$AC$3:$AC$4922)))+((Q318&lt;&gt;"")*ISNUMBER(SEARCH("|"&amp;Q318&amp;"|",'5_ACOMPANHAMENTO'!$AC$3:$AC$4922)))+((R318&lt;&gt;"")*ISNUMBER(SEARCH("|"&amp;R318&amp;"|",'5_ACOMPANHAMENTO'!$AC$3:$AC$4922)))+((S318&lt;&gt;"")*ISNUMBER(SEARCH("|"&amp;S318&amp;"|",'5_ACOMPANHAMENTO'!$AC$3:$AC$4922)))+((T318&lt;&gt;"")*ISNUMBER(SEARCH("|"&amp;T318&amp;"|",'5_ACOMPANHAMENTO'!$AC$3:$AC$4922)))+((U318&lt;&gt;"")*ISNUMBER(SEARCH("|"&amp;U318&amp;"|",'5_ACOMPANHAMENTO'!$AC$3:$AC$4922)))+((V318&lt;&gt;"")*ISNUMBER(SEARCH("|"&amp;V318&amp;"|",'5_ACOMPANHAMENTO'!$AC$3:$AC$4922)))+((W318&lt;&gt;"")*ISNUMBER(SEARCH("|"&amp;W318&amp;"|",'5_ACOMPANHAMENTO'!$AC$3:$AC$4922)))+((X318&lt;&gt;"")*ISNUMBER(SEARCH("|"&amp;X318&amp;"|",'5_ACOMPANHAMENTO'!$AC$3:$AC$4922)))+((Y318&lt;&gt;"")*ISNUMBER(SEARCH("|"&amp;Y318&amp;"|",'5_ACOMPANHAMENTO'!$AC$3:$AC$4922)))+((Z318&lt;&gt;"")*ISNUMBER(SEARCH("|"&amp;Z318&amp;"|",'5_ACOMPANHAMENTO'!$AC$3:$AC$4922)))+((AA318&lt;&gt;"")*ISNUMBER(SEARCH("|"&amp;AA318&amp;"|",'5_ACOMPANHAMENTO'!$AC$3:$AC$4922)))+((AB318&lt;&gt;"")*ISNUMBER(SEARCH("|"&amp;AB318&amp;"|",'5_ACOMPANHAMENTO'!$AC$3:$AC$4922))))&gt;0)),'5_ACOMPANHAMENTO'!$J$3:$J$4922),0))</f>
        <v/>
      </c>
      <c r="E318" s="4">
        <f>IF(G318=0,"FINALIZADO",IF(TODAY()&gt;A318,"ATRASADO "&amp;TODAY()-A318&amp;" DIAS","ADIANTADO "&amp;A318-TODAY()&amp;" DIAS"))</f>
        <v/>
      </c>
      <c r="F318" s="7">
        <f>IF(OR($B318="",$C318=""),"",IFERROR(SUMPRODUCT(--(('5_ACOMPANHAMENTO'!$AD$3:$AD$4922=TRIM($C318&amp;""))*('5_ACOMPANHAMENTO'!$AC$3:$AC$4922&lt;&gt;"")*((((I318&lt;&gt;"")*ISNUMBER(SEARCH("|"&amp;I318&amp;"|",'5_ACOMPANHAMENTO'!$AC$3:$AC$4922)))+((J318&lt;&gt;"")*ISNUMBER(SEARCH("|"&amp;J318&amp;"|",'5_ACOMPANHAMENTO'!$AC$3:$AC$4922)))+((K318&lt;&gt;"")*ISNUMBER(SEARCH("|"&amp;K318&amp;"|",'5_ACOMPANHAMENTO'!$AC$3:$AC$4922)))+((L318&lt;&gt;"")*ISNUMBER(SEARCH("|"&amp;L318&amp;"|",'5_ACOMPANHAMENTO'!$AC$3:$AC$4922)))+((M318&lt;&gt;"")*ISNUMBER(SEARCH("|"&amp;M318&amp;"|",'5_ACOMPANHAMENTO'!$AC$3:$AC$4922)))+((N318&lt;&gt;"")*ISNUMBER(SEARCH("|"&amp;N318&amp;"|",'5_ACOMPANHAMENTO'!$AC$3:$AC$4922)))+((O318&lt;&gt;"")*ISNUMBER(SEARCH("|"&amp;O318&amp;"|",'5_ACOMPANHAMENTO'!$AC$3:$AC$4922)))+((P318&lt;&gt;"")*ISNUMBER(SEARCH("|"&amp;P318&amp;"|",'5_ACOMPANHAMENTO'!$AC$3:$AC$4922)))+((Q318&lt;&gt;"")*ISNUMBER(SEARCH("|"&amp;Q318&amp;"|",'5_ACOMPANHAMENTO'!$AC$3:$AC$4922)))+((R318&lt;&gt;"")*ISNUMBER(SEARCH("|"&amp;R318&amp;"|",'5_ACOMPANHAMENTO'!$AC$3:$AC$4922)))+((S318&lt;&gt;"")*ISNUMBER(SEARCH("|"&amp;S318&amp;"|",'5_ACOMPANHAMENTO'!$AC$3:$AC$4922)))+((T318&lt;&gt;"")*ISNUMBER(SEARCH("|"&amp;T318&amp;"|",'5_ACOMPANHAMENTO'!$AC$3:$AC$4922)))+((U318&lt;&gt;"")*ISNUMBER(SEARCH("|"&amp;U318&amp;"|",'5_ACOMPANHAMENTO'!$AC$3:$AC$4922)))+((V318&lt;&gt;"")*ISNUMBER(SEARCH("|"&amp;V318&amp;"|",'5_ACOMPANHAMENTO'!$AC$3:$AC$4922)))+((W318&lt;&gt;"")*ISNUMBER(SEARCH("|"&amp;W318&amp;"|",'5_ACOMPANHAMENTO'!$AC$3:$AC$4922)))+((X318&lt;&gt;"")*ISNUMBER(SEARCH("|"&amp;X318&amp;"|",'5_ACOMPANHAMENTO'!$AC$3:$AC$4922)))+((Y318&lt;&gt;"")*ISNUMBER(SEARCH("|"&amp;Y318&amp;"|",'5_ACOMPANHAMENTO'!$AC$3:$AC$4922)))+((Z318&lt;&gt;"")*ISNUMBER(SEARCH("|"&amp;Z318&amp;"|",'5_ACOMPANHAMENTO'!$AC$3:$AC$4922)))+((AA318&lt;&gt;"")*ISNUMBER(SEARCH("|"&amp;AA318&amp;"|",'5_ACOMPANHAMENTO'!$AC$3:$AC$4922)))+((AB318&lt;&gt;"")*ISNUMBER(SEARCH("|"&amp;AB318&amp;"|",'5_ACOMPANHAMENTO'!$AC$3:$AC$4922))))&gt;0)),'5_ACOMPANHAMENTO'!$O$3:$O$4922),0))</f>
        <v/>
      </c>
      <c r="G318" s="7">
        <f>IF(OR($B318="",$C318=""),"",D318-F318)</f>
        <v/>
      </c>
      <c r="H318">
        <f>IF(OR($B318="",$C318=""),"",TRIM($B318&amp;"")&amp;"|"&amp;TRIM($C318&amp;""))</f>
        <v/>
      </c>
      <c r="I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",99)),1,99)))</f>
        <v/>
      </c>
      <c r="J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",99)),100,99)))</f>
        <v/>
      </c>
      <c r="K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",99)),199,99)))</f>
        <v/>
      </c>
      <c r="L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",99)),298,99)))</f>
        <v/>
      </c>
      <c r="M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",99)),397,99)))</f>
        <v/>
      </c>
      <c r="N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",99)),496,99)))</f>
        <v/>
      </c>
      <c r="O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",99)),595,99)))</f>
        <v/>
      </c>
      <c r="P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",99)),694,99)))</f>
        <v/>
      </c>
      <c r="Q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",99)),793,99)))</f>
        <v/>
      </c>
      <c r="R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",99)),892,99)))</f>
        <v/>
      </c>
      <c r="S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",99)),991,99)))</f>
        <v/>
      </c>
      <c r="T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",99)),1090,99)))</f>
        <v/>
      </c>
      <c r="U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",99)),1189,99)))</f>
        <v/>
      </c>
      <c r="V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",99)),1288,99)))</f>
        <v/>
      </c>
      <c r="W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",99)),1387,99)))</f>
        <v/>
      </c>
      <c r="X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",99)),1486,99)))</f>
        <v/>
      </c>
      <c r="Y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",99)),1585,99)))</f>
        <v/>
      </c>
      <c r="Z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",99)),1684,99)))</f>
        <v/>
      </c>
      <c r="AA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",99)),1783,99)))</f>
        <v/>
      </c>
      <c r="AB318" s="1">
        <f>IF($B318="","",TRIM(MID(SUBSTITUTE(TRIM(SUBSTITUTE(SUBSTITUTE(SUBSTITUTE(SUBSTITUTE(SUBSTITUTE(SUBSTITUTE(SUBSTITUTE(SUBSTITUTE(SUBSTITUTE(SUBSTITUTE(SUBSTITUTE(SUBSTITUTE(SUBSTITUTE(SUBSTITUTE(TRIM($B318&amp;""),CHAR(10),"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",REPT(" ",99)),1882,99)))</f>
        <v/>
      </c>
    </row>
    <row r="319" hidden="1" ht="14.25" customHeight="1">
      <c r="A319" s="4">
        <f>IF(OR($B319="",$C319=""),"",IFERROR(INDEX('5_ACOMPANHAMENTO'!$A$3:$A$4922,MATCH(1,INDEX(('5_ACOMPANHAMENTO'!$AD$3:$AD$4922=TRIM($C319&amp;""))*('5_ACOMPANHAMENTO'!$AC$3:$AC$4922&lt;&gt;"")*((((I319&lt;&gt;"")*ISNUMBER(SEARCH("|"&amp;I319&amp;"|",'5_ACOMPANHAMENTO'!$AC$3:$AC$4922)))+((J319&lt;&gt;"")*ISNUMBER(SEARCH("|"&amp;J319&amp;"|",'5_ACOMPANHAMENTO'!$AC$3:$AC$4922)))+((K319&lt;&gt;"")*ISNUMBER(SEARCH("|"&amp;K319&amp;"|",'5_ACOMPANHAMENTO'!$AC$3:$AC$4922)))+((L319&lt;&gt;"")*ISNUMBER(SEARCH("|"&amp;L319&amp;"|",'5_ACOMPANHAMENTO'!$AC$3:$AC$4922)))+((M319&lt;&gt;"")*ISNUMBER(SEARCH("|"&amp;M319&amp;"|",'5_ACOMPANHAMENTO'!$AC$3:$AC$4922)))+((N319&lt;&gt;"")*ISNUMBER(SEARCH("|"&amp;N319&amp;"|",'5_ACOMPANHAMENTO'!$AC$3:$AC$4922)))+((O319&lt;&gt;"")*ISNUMBER(SEARCH("|"&amp;O319&amp;"|",'5_ACOMPANHAMENTO'!$AC$3:$AC$4922)))+((P319&lt;&gt;"")*ISNUMBER(SEARCH("|"&amp;P319&amp;"|",'5_ACOMPANHAMENTO'!$AC$3:$AC$4922)))+((Q319&lt;&gt;"")*ISNUMBER(SEARCH("|"&amp;Q319&amp;"|",'5_ACOMPANHAMENTO'!$AC$3:$AC$4922)))+((R319&lt;&gt;"")*ISNUMBER(SEARCH("|"&amp;R319&amp;"|",'5_ACOMPANHAMENTO'!$AC$3:$AC$4922)))+((S319&lt;&gt;"")*ISNUMBER(SEARCH("|"&amp;S319&amp;"|",'5_ACOMPANHAMENTO'!$AC$3:$AC$4922)))+((T319&lt;&gt;"")*ISNUMBER(SEARCH("|"&amp;T319&amp;"|",'5_ACOMPANHAMENTO'!$AC$3:$AC$4922)))+((U319&lt;&gt;"")*ISNUMBER(SEARCH("|"&amp;U319&amp;"|",'5_ACOMPANHAMENTO'!$AC$3:$AC$4922)))+((V319&lt;&gt;"")*ISNUMBER(SEARCH("|"&amp;V319&amp;"|",'5_ACOMPANHAMENTO'!$AC$3:$AC$4922)))+((W319&lt;&gt;"")*ISNUMBER(SEARCH("|"&amp;W319&amp;"|",'5_ACOMPANHAMENTO'!$AC$3:$AC$4922)))+((X319&lt;&gt;"")*ISNUMBER(SEARCH("|"&amp;X319&amp;"|",'5_ACOMPANHAMENTO'!$AC$3:$AC$4922)))+((Y319&lt;&gt;"")*ISNUMBER(SEARCH("|"&amp;Y319&amp;"|",'5_ACOMPANHAMENTO'!$AC$3:$AC$4922)))+((Z319&lt;&gt;"")*ISNUMBER(SEARCH("|"&amp;Z319&amp;"|",'5_ACOMPANHAMENTO'!$AC$3:$AC$4922)))+((AA319&lt;&gt;"")*ISNUMBER(SEARCH("|"&amp;AA319&amp;"|",'5_ACOMPANHAMENTO'!$AC$3:$AC$4922)))+((AB319&lt;&gt;"")*ISNUMBER(SEARCH("|"&amp;AB319&amp;"|",'5_ACOMPANHAMENTO'!$AC$3:$AC$4922))))&gt;0),0),0)),""))</f>
        <v/>
      </c>
      <c r="B319" s="14" t="inlineStr">
        <is>
          <t>10204</t>
        </is>
      </c>
      <c r="C319" s="14" t="inlineStr">
        <is>
          <t>58 FABRICAÇÃO EMBALAGEM</t>
        </is>
      </c>
      <c r="D319" s="4">
        <f>IF(OR($B319="",$C319=""),"",IFERROR(SUMPRODUCT(--(('5_ACOMPANHAMENTO'!$AD$3:$AD$4922=TRIM($C319&amp;""))*('5_ACOMPANHAMENTO'!$AC$3:$AC$4922&lt;&gt;"")*((((I319&lt;&gt;"")*ISNUMBER(SEARCH("|"&amp;I319&amp;"|",'5_ACOMPANHAMENTO'!$AC$3:$AC$4922)))+((J319&lt;&gt;"")*ISNUMBER(SEARCH("|"&amp;J319&amp;"|",'5_ACOMPANHAMENTO'!$AC$3:$AC$4922)))+((K319&lt;&gt;"")*ISNUMBER(SEARCH("|"&amp;K319&amp;"|",'5_ACOMPANHAMENTO'!$AC$3:$AC$4922)))+((L319&lt;&gt;"")*ISNUMBER(SEARCH("|"&amp;L319&amp;"|",'5_ACOMPANHAMENTO'!$AC$3:$AC$4922)))+((M319&lt;&gt;"")*ISNUMBER(SEARCH("|"&amp;M319&amp;"|",'5_ACOMPANHAMENTO'!$AC$3:$AC$4922)))+((N319&lt;&gt;"")*ISNUMBER(SEARCH("|"&amp;N319&amp;"|",'5_ACOMPANHAMENTO'!$AC$3:$AC$4922)))+((O319&lt;&gt;"")*ISNUMBER(SEARCH("|"&amp;O319&amp;"|",'5_ACOMPANHAMENTO'!$AC$3:$AC$4922)))+((P319&lt;&gt;"")*ISNUMBER(SEARCH("|"&amp;P319&amp;"|",'5_ACOMPANHAMENTO'!$AC$3:$AC$4922)))+((Q319&lt;&gt;"")*ISNUMBER(SEARCH("|"&amp;Q319&amp;"|",'5_ACOMPANHAMENTO'!$AC$3:$AC$4922)))+((R319&lt;&gt;"")*ISNUMBER(SEARCH("|"&amp;R319&amp;"|",'5_ACOMPANHAMENTO'!$AC$3:$AC$4922)))+((S319&lt;&gt;"")*ISNUMBER(SEARCH("|"&amp;S319&amp;"|",'5_ACOMPANHAMENTO'!$AC$3:$AC$4922)))+((T319&lt;&gt;"")*ISNUMBER(SEARCH("|"&amp;T319&amp;"|",'5_ACOMPANHAMENTO'!$AC$3:$AC$4922)))+((U319&lt;&gt;"")*ISNUMBER(SEARCH("|"&amp;U319&amp;"|",'5_ACOMPANHAMENTO'!$AC$3:$AC$4922)))+((V319&lt;&gt;"")*ISNUMBER(SEARCH("|"&amp;V319&amp;"|",'5_ACOMPANHAMENTO'!$AC$3:$AC$4922)))+((W319&lt;&gt;"")*ISNUMBER(SEARCH("|"&amp;W319&amp;"|",'5_ACOMPANHAMENTO'!$AC$3:$AC$4922)))+((X319&lt;&gt;"")*ISNUMBER(SEARCH("|"&amp;X319&amp;"|",'5_ACOMPANHAMENTO'!$AC$3:$AC$4922)))+((Y319&lt;&gt;"")*ISNUMBER(SEARCH("|"&amp;Y319&amp;"|",'5_ACOMPANHAMENTO'!$AC$3:$AC$4922)))+((Z319&lt;&gt;"")*ISNUMBER(SEARCH("|"&amp;Z319&amp;"|",'5_ACOMPANHAMENTO'!$AC$3:$AC$4922)))+((AA319&lt;&gt;"")*ISNUMBER(SEARCH("|"&amp;AA319&amp;"|",'5_ACOMPANHAMENTO'!$AC$3:$AC$4922)))+((AB319&lt;&gt;"")*ISNUMBER(SEARCH("|"&amp;AB319&amp;"|",'5_ACOMPANHAMENTO'!$AC$3:$AC$4922))))&gt;0)),'5_ACOMPANHAMENTO'!$J$3:$J$4922),0))</f>
        <v/>
      </c>
      <c r="E319" s="4">
        <f>IF(G319=0,"FINALIZADO",IF(TODAY()&gt;A319,"ATRASADO "&amp;TODAY()-A319&amp;" DIAS","ADIANTADO "&amp;A319-TODAY()&amp;" DIAS"))</f>
        <v/>
      </c>
      <c r="F319" s="7">
        <f>IF(OR($B319="",$C319=""),"",IFERROR(SUMPRODUCT(--(('5_ACOMPANHAMENTO'!$AD$3:$AD$4922=TRIM($C319&amp;""))*('5_ACOMPANHAMENTO'!$AC$3:$AC$4922&lt;&gt;"")*((((I319&lt;&gt;"")*ISNUMBER(SEARCH("|"&amp;I319&amp;"|",'5_ACOMPANHAMENTO'!$AC$3:$AC$4922)))+((J319&lt;&gt;"")*ISNUMBER(SEARCH("|"&amp;J319&amp;"|",'5_ACOMPANHAMENTO'!$AC$3:$AC$4922)))+((K319&lt;&gt;"")*ISNUMBER(SEARCH("|"&amp;K319&amp;"|",'5_ACOMPANHAMENTO'!$AC$3:$AC$4922)))+((L319&lt;&gt;"")*ISNUMBER(SEARCH("|"&amp;L319&amp;"|",'5_ACOMPANHAMENTO'!$AC$3:$AC$4922)))+((M319&lt;&gt;"")*ISNUMBER(SEARCH("|"&amp;M319&amp;"|",'5_ACOMPANHAMENTO'!$AC$3:$AC$4922)))+((N319&lt;&gt;"")*ISNUMBER(SEARCH("|"&amp;N319&amp;"|",'5_ACOMPANHAMENTO'!$AC$3:$AC$4922)))+((O319&lt;&gt;"")*ISNUMBER(SEARCH("|"&amp;O319&amp;"|",'5_ACOMPANHAMENTO'!$AC$3:$AC$4922)))+((P319&lt;&gt;"")*ISNUMBER(SEARCH("|"&amp;P319&amp;"|",'5_ACOMPANHAMENTO'!$AC$3:$AC$4922)))+((Q319&lt;&gt;"")*ISNUMBER(SEARCH("|"&amp;Q319&amp;"|",'5_ACOMPANHAMENTO'!$AC$3:$AC$4922)))+((R319&lt;&gt;"")*ISNUMBER(SEARCH("|"&amp;R319&amp;"|",'5_ACOMPANHAMENTO'!$AC$3:$AC$4922)))+((S319&lt;&gt;"")*ISNUMBER(SEARCH("|"&amp;S319&amp;"|",'5_ACOMPANHAMENTO'!$AC$3:$AC$4922)))+((T319&lt;&gt;"")*ISNUMBER(SEARCH("|"&amp;T319&amp;"|",'5_ACOMPANHAMENTO'!$AC$3:$AC$4922)))+((U319&lt;&gt;"")*ISNUMBER(SEARCH("|"&amp;U319&amp;"|",'5_ACOMPANHAMENTO'!$AC$3:$AC$4922)))+((V319&lt;&gt;"")*ISNUMBER(SEARCH("|"&amp;V319&amp;"|",'5_ACOMPANHAMENTO'!$AC$3:$AC$4922)))+((W319&lt;&gt;"")*ISNUMBER(SEARCH("|"&amp;W319&amp;"|",'5_ACOMPANHAMENTO'!$AC$3:$AC$4922)))+((X319&lt;&gt;"")*ISNUMBER(SEARCH("|"&amp;X319&amp;"|",'5_ACOMPANHAMENTO'!$AC$3:$AC$4922)))+((Y319&lt;&gt;"")*ISNUMBER(SEARCH("|"&amp;Y319&amp;"|",'5_ACOMPANHAMENTO'!$AC$3:$AC$4922)))+((Z319&lt;&gt;"")*ISNUMBER(SEARCH("|"&amp;Z319&amp;"|",'5_ACOMPANHAMENTO'!$AC$3:$AC$4922)))+((AA319&lt;&gt;"")*ISNUMBER(SEARCH("|"&amp;AA319&amp;"|",'5_ACOMPANHAMENTO'!$AC$3:$AC$4922)))+((AB319&lt;&gt;"")*ISNUMBER(SEARCH("|"&amp;AB319&amp;"|",'5_ACOMPANHAMENTO'!$AC$3:$AC$4922))))&gt;0)),'5_ACOMPANHAMENTO'!$O$3:$O$4922),0))</f>
        <v/>
      </c>
      <c r="G319" s="7">
        <f>IF(OR($B319="",$C319=""),"",D319-F319)</f>
        <v/>
      </c>
      <c r="H319">
        <f>IF(OR($B319="",$C319=""),"",TRIM($B319&amp;"")&amp;"|"&amp;TRIM($C319&amp;""))</f>
        <v/>
      </c>
      <c r="I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",99)),1,99)))</f>
        <v/>
      </c>
      <c r="J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",99)),100,99)))</f>
        <v/>
      </c>
      <c r="K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",99)),199,99)))</f>
        <v/>
      </c>
      <c r="L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",99)),298,99)))</f>
        <v/>
      </c>
      <c r="M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",99)),397,99)))</f>
        <v/>
      </c>
      <c r="N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",99)),496,99)))</f>
        <v/>
      </c>
      <c r="O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",99)),595,99)))</f>
        <v/>
      </c>
      <c r="P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",99)),694,99)))</f>
        <v/>
      </c>
      <c r="Q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",99)),793,99)))</f>
        <v/>
      </c>
      <c r="R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",99)),892,99)))</f>
        <v/>
      </c>
      <c r="S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",99)),991,99)))</f>
        <v/>
      </c>
      <c r="T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",99)),1090,99)))</f>
        <v/>
      </c>
      <c r="U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",99)),1189,99)))</f>
        <v/>
      </c>
      <c r="V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",99)),1288,99)))</f>
        <v/>
      </c>
      <c r="W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",99)),1387,99)))</f>
        <v/>
      </c>
      <c r="X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",99)),1486,99)))</f>
        <v/>
      </c>
      <c r="Y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",99)),1585,99)))</f>
        <v/>
      </c>
      <c r="Z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",99)),1684,99)))</f>
        <v/>
      </c>
      <c r="AA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",99)),1783,99)))</f>
        <v/>
      </c>
      <c r="AB319" s="1">
        <f>IF($B319="","",TRIM(MID(SUBSTITUTE(TRIM(SUBSTITUTE(SUBSTITUTE(SUBSTITUTE(SUBSTITUTE(SUBSTITUTE(SUBSTITUTE(SUBSTITUTE(SUBSTITUTE(SUBSTITUTE(SUBSTITUTE(SUBSTITUTE(SUBSTITUTE(SUBSTITUTE(SUBSTITUTE(TRIM($B319&amp;""),CHAR(10),"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",REPT(" ",99)),1882,99)))</f>
        <v/>
      </c>
    </row>
    <row r="320" hidden="1" ht="14.25" customHeight="1">
      <c r="A320" s="4">
        <f>IF(OR($B320="",$C320=""),"",IFERROR(INDEX('5_ACOMPANHAMENTO'!$A$3:$A$4922,MATCH(1,INDEX(('5_ACOMPANHAMENTO'!$AD$3:$AD$4922=TRIM($C320&amp;""))*('5_ACOMPANHAMENTO'!$AC$3:$AC$4922&lt;&gt;"")*((((I320&lt;&gt;"")*ISNUMBER(SEARCH("|"&amp;I320&amp;"|",'5_ACOMPANHAMENTO'!$AC$3:$AC$4922)))+((J320&lt;&gt;"")*ISNUMBER(SEARCH("|"&amp;J320&amp;"|",'5_ACOMPANHAMENTO'!$AC$3:$AC$4922)))+((K320&lt;&gt;"")*ISNUMBER(SEARCH("|"&amp;K320&amp;"|",'5_ACOMPANHAMENTO'!$AC$3:$AC$4922)))+((L320&lt;&gt;"")*ISNUMBER(SEARCH("|"&amp;L320&amp;"|",'5_ACOMPANHAMENTO'!$AC$3:$AC$4922)))+((M320&lt;&gt;"")*ISNUMBER(SEARCH("|"&amp;M320&amp;"|",'5_ACOMPANHAMENTO'!$AC$3:$AC$4922)))+((N320&lt;&gt;"")*ISNUMBER(SEARCH("|"&amp;N320&amp;"|",'5_ACOMPANHAMENTO'!$AC$3:$AC$4922)))+((O320&lt;&gt;"")*ISNUMBER(SEARCH("|"&amp;O320&amp;"|",'5_ACOMPANHAMENTO'!$AC$3:$AC$4922)))+((P320&lt;&gt;"")*ISNUMBER(SEARCH("|"&amp;P320&amp;"|",'5_ACOMPANHAMENTO'!$AC$3:$AC$4922)))+((Q320&lt;&gt;"")*ISNUMBER(SEARCH("|"&amp;Q320&amp;"|",'5_ACOMPANHAMENTO'!$AC$3:$AC$4922)))+((R320&lt;&gt;"")*ISNUMBER(SEARCH("|"&amp;R320&amp;"|",'5_ACOMPANHAMENTO'!$AC$3:$AC$4922)))+((S320&lt;&gt;"")*ISNUMBER(SEARCH("|"&amp;S320&amp;"|",'5_ACOMPANHAMENTO'!$AC$3:$AC$4922)))+((T320&lt;&gt;"")*ISNUMBER(SEARCH("|"&amp;T320&amp;"|",'5_ACOMPANHAMENTO'!$AC$3:$AC$4922)))+((U320&lt;&gt;"")*ISNUMBER(SEARCH("|"&amp;U320&amp;"|",'5_ACOMPANHAMENTO'!$AC$3:$AC$4922)))+((V320&lt;&gt;"")*ISNUMBER(SEARCH("|"&amp;V320&amp;"|",'5_ACOMPANHAMENTO'!$AC$3:$AC$4922)))+((W320&lt;&gt;"")*ISNUMBER(SEARCH("|"&amp;W320&amp;"|",'5_ACOMPANHAMENTO'!$AC$3:$AC$4922)))+((X320&lt;&gt;"")*ISNUMBER(SEARCH("|"&amp;X320&amp;"|",'5_ACOMPANHAMENTO'!$AC$3:$AC$4922)))+((Y320&lt;&gt;"")*ISNUMBER(SEARCH("|"&amp;Y320&amp;"|",'5_ACOMPANHAMENTO'!$AC$3:$AC$4922)))+((Z320&lt;&gt;"")*ISNUMBER(SEARCH("|"&amp;Z320&amp;"|",'5_ACOMPANHAMENTO'!$AC$3:$AC$4922)))+((AA320&lt;&gt;"")*ISNUMBER(SEARCH("|"&amp;AA320&amp;"|",'5_ACOMPANHAMENTO'!$AC$3:$AC$4922)))+((AB320&lt;&gt;"")*ISNUMBER(SEARCH("|"&amp;AB320&amp;"|",'5_ACOMPANHAMENTO'!$AC$3:$AC$4922))))&gt;0),0),0)),""))</f>
        <v/>
      </c>
      <c r="B320" s="14" t="inlineStr">
        <is>
          <t>10204</t>
        </is>
      </c>
      <c r="C320" s="14" t="inlineStr">
        <is>
          <t>58 FABRICAÇÃO EMBALAGEM</t>
        </is>
      </c>
      <c r="D320" s="4">
        <f>IF(OR($B320="",$C320=""),"",IFERROR(SUMPRODUCT(--(('5_ACOMPANHAMENTO'!$AD$3:$AD$4922=TRIM($C320&amp;""))*('5_ACOMPANHAMENTO'!$AC$3:$AC$4922&lt;&gt;"")*((((I320&lt;&gt;"")*ISNUMBER(SEARCH("|"&amp;I320&amp;"|",'5_ACOMPANHAMENTO'!$AC$3:$AC$4922)))+((J320&lt;&gt;"")*ISNUMBER(SEARCH("|"&amp;J320&amp;"|",'5_ACOMPANHAMENTO'!$AC$3:$AC$4922)))+((K320&lt;&gt;"")*ISNUMBER(SEARCH("|"&amp;K320&amp;"|",'5_ACOMPANHAMENTO'!$AC$3:$AC$4922)))+((L320&lt;&gt;"")*ISNUMBER(SEARCH("|"&amp;L320&amp;"|",'5_ACOMPANHAMENTO'!$AC$3:$AC$4922)))+((M320&lt;&gt;"")*ISNUMBER(SEARCH("|"&amp;M320&amp;"|",'5_ACOMPANHAMENTO'!$AC$3:$AC$4922)))+((N320&lt;&gt;"")*ISNUMBER(SEARCH("|"&amp;N320&amp;"|",'5_ACOMPANHAMENTO'!$AC$3:$AC$4922)))+((O320&lt;&gt;"")*ISNUMBER(SEARCH("|"&amp;O320&amp;"|",'5_ACOMPANHAMENTO'!$AC$3:$AC$4922)))+((P320&lt;&gt;"")*ISNUMBER(SEARCH("|"&amp;P320&amp;"|",'5_ACOMPANHAMENTO'!$AC$3:$AC$4922)))+((Q320&lt;&gt;"")*ISNUMBER(SEARCH("|"&amp;Q320&amp;"|",'5_ACOMPANHAMENTO'!$AC$3:$AC$4922)))+((R320&lt;&gt;"")*ISNUMBER(SEARCH("|"&amp;R320&amp;"|",'5_ACOMPANHAMENTO'!$AC$3:$AC$4922)))+((S320&lt;&gt;"")*ISNUMBER(SEARCH("|"&amp;S320&amp;"|",'5_ACOMPANHAMENTO'!$AC$3:$AC$4922)))+((T320&lt;&gt;"")*ISNUMBER(SEARCH("|"&amp;T320&amp;"|",'5_ACOMPANHAMENTO'!$AC$3:$AC$4922)))+((U320&lt;&gt;"")*ISNUMBER(SEARCH("|"&amp;U320&amp;"|",'5_ACOMPANHAMENTO'!$AC$3:$AC$4922)))+((V320&lt;&gt;"")*ISNUMBER(SEARCH("|"&amp;V320&amp;"|",'5_ACOMPANHAMENTO'!$AC$3:$AC$4922)))+((W320&lt;&gt;"")*ISNUMBER(SEARCH("|"&amp;W320&amp;"|",'5_ACOMPANHAMENTO'!$AC$3:$AC$4922)))+((X320&lt;&gt;"")*ISNUMBER(SEARCH("|"&amp;X320&amp;"|",'5_ACOMPANHAMENTO'!$AC$3:$AC$4922)))+((Y320&lt;&gt;"")*ISNUMBER(SEARCH("|"&amp;Y320&amp;"|",'5_ACOMPANHAMENTO'!$AC$3:$AC$4922)))+((Z320&lt;&gt;"")*ISNUMBER(SEARCH("|"&amp;Z320&amp;"|",'5_ACOMPANHAMENTO'!$AC$3:$AC$4922)))+((AA320&lt;&gt;"")*ISNUMBER(SEARCH("|"&amp;AA320&amp;"|",'5_ACOMPANHAMENTO'!$AC$3:$AC$4922)))+((AB320&lt;&gt;"")*ISNUMBER(SEARCH("|"&amp;AB320&amp;"|",'5_ACOMPANHAMENTO'!$AC$3:$AC$4922))))&gt;0)),'5_ACOMPANHAMENTO'!$J$3:$J$4922),0))</f>
        <v/>
      </c>
      <c r="E320" s="4">
        <f>IF(G320=0,"FINALIZADO",IF(TODAY()&gt;A320,"ATRASADO "&amp;TODAY()-A320&amp;" DIAS","ADIANTADO "&amp;A320-TODAY()&amp;" DIAS"))</f>
        <v/>
      </c>
      <c r="F320" s="7">
        <f>IF(OR($B320="",$C320=""),"",IFERROR(SUMPRODUCT(--(('5_ACOMPANHAMENTO'!$AD$3:$AD$4922=TRIM($C320&amp;""))*('5_ACOMPANHAMENTO'!$AC$3:$AC$4922&lt;&gt;"")*((((I320&lt;&gt;"")*ISNUMBER(SEARCH("|"&amp;I320&amp;"|",'5_ACOMPANHAMENTO'!$AC$3:$AC$4922)))+((J320&lt;&gt;"")*ISNUMBER(SEARCH("|"&amp;J320&amp;"|",'5_ACOMPANHAMENTO'!$AC$3:$AC$4922)))+((K320&lt;&gt;"")*ISNUMBER(SEARCH("|"&amp;K320&amp;"|",'5_ACOMPANHAMENTO'!$AC$3:$AC$4922)))+((L320&lt;&gt;"")*ISNUMBER(SEARCH("|"&amp;L320&amp;"|",'5_ACOMPANHAMENTO'!$AC$3:$AC$4922)))+((M320&lt;&gt;"")*ISNUMBER(SEARCH("|"&amp;M320&amp;"|",'5_ACOMPANHAMENTO'!$AC$3:$AC$4922)))+((N320&lt;&gt;"")*ISNUMBER(SEARCH("|"&amp;N320&amp;"|",'5_ACOMPANHAMENTO'!$AC$3:$AC$4922)))+((O320&lt;&gt;"")*ISNUMBER(SEARCH("|"&amp;O320&amp;"|",'5_ACOMPANHAMENTO'!$AC$3:$AC$4922)))+((P320&lt;&gt;"")*ISNUMBER(SEARCH("|"&amp;P320&amp;"|",'5_ACOMPANHAMENTO'!$AC$3:$AC$4922)))+((Q320&lt;&gt;"")*ISNUMBER(SEARCH("|"&amp;Q320&amp;"|",'5_ACOMPANHAMENTO'!$AC$3:$AC$4922)))+((R320&lt;&gt;"")*ISNUMBER(SEARCH("|"&amp;R320&amp;"|",'5_ACOMPANHAMENTO'!$AC$3:$AC$4922)))+((S320&lt;&gt;"")*ISNUMBER(SEARCH("|"&amp;S320&amp;"|",'5_ACOMPANHAMENTO'!$AC$3:$AC$4922)))+((T320&lt;&gt;"")*ISNUMBER(SEARCH("|"&amp;T320&amp;"|",'5_ACOMPANHAMENTO'!$AC$3:$AC$4922)))+((U320&lt;&gt;"")*ISNUMBER(SEARCH("|"&amp;U320&amp;"|",'5_ACOMPANHAMENTO'!$AC$3:$AC$4922)))+((V320&lt;&gt;"")*ISNUMBER(SEARCH("|"&amp;V320&amp;"|",'5_ACOMPANHAMENTO'!$AC$3:$AC$4922)))+((W320&lt;&gt;"")*ISNUMBER(SEARCH("|"&amp;W320&amp;"|",'5_ACOMPANHAMENTO'!$AC$3:$AC$4922)))+((X320&lt;&gt;"")*ISNUMBER(SEARCH("|"&amp;X320&amp;"|",'5_ACOMPANHAMENTO'!$AC$3:$AC$4922)))+((Y320&lt;&gt;"")*ISNUMBER(SEARCH("|"&amp;Y320&amp;"|",'5_ACOMPANHAMENTO'!$AC$3:$AC$4922)))+((Z320&lt;&gt;"")*ISNUMBER(SEARCH("|"&amp;Z320&amp;"|",'5_ACOMPANHAMENTO'!$AC$3:$AC$4922)))+((AA320&lt;&gt;"")*ISNUMBER(SEARCH("|"&amp;AA320&amp;"|",'5_ACOMPANHAMENTO'!$AC$3:$AC$4922)))+((AB320&lt;&gt;"")*ISNUMBER(SEARCH("|"&amp;AB320&amp;"|",'5_ACOMPANHAMENTO'!$AC$3:$AC$4922))))&gt;0)),'5_ACOMPANHAMENTO'!$O$3:$O$4922),0))</f>
        <v/>
      </c>
      <c r="G320" s="7">
        <f>IF(OR($B320="",$C320=""),"",D320-F320)</f>
        <v/>
      </c>
      <c r="H320">
        <f>IF(OR($B320="",$C320=""),"",TRIM($B320&amp;"")&amp;"|"&amp;TRIM($C320&amp;""))</f>
        <v/>
      </c>
      <c r="I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",99)),1,99)))</f>
        <v/>
      </c>
      <c r="J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",99)),100,99)))</f>
        <v/>
      </c>
      <c r="K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",99)),199,99)))</f>
        <v/>
      </c>
      <c r="L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",99)),298,99)))</f>
        <v/>
      </c>
      <c r="M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",99)),397,99)))</f>
        <v/>
      </c>
      <c r="N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",99)),496,99)))</f>
        <v/>
      </c>
      <c r="O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",99)),595,99)))</f>
        <v/>
      </c>
      <c r="P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",99)),694,99)))</f>
        <v/>
      </c>
      <c r="Q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",99)),793,99)))</f>
        <v/>
      </c>
      <c r="R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",99)),892,99)))</f>
        <v/>
      </c>
      <c r="S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",99)),991,99)))</f>
        <v/>
      </c>
      <c r="T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",99)),1090,99)))</f>
        <v/>
      </c>
      <c r="U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",99)),1189,99)))</f>
        <v/>
      </c>
      <c r="V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",99)),1288,99)))</f>
        <v/>
      </c>
      <c r="W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",99)),1387,99)))</f>
        <v/>
      </c>
      <c r="X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",99)),1486,99)))</f>
        <v/>
      </c>
      <c r="Y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",99)),1585,99)))</f>
        <v/>
      </c>
      <c r="Z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",99)),1684,99)))</f>
        <v/>
      </c>
      <c r="AA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",99)),1783,99)))</f>
        <v/>
      </c>
      <c r="AB320" s="1">
        <f>IF($B320="","",TRIM(MID(SUBSTITUTE(TRIM(SUBSTITUTE(SUBSTITUTE(SUBSTITUTE(SUBSTITUTE(SUBSTITUTE(SUBSTITUTE(SUBSTITUTE(SUBSTITUTE(SUBSTITUTE(SUBSTITUTE(SUBSTITUTE(SUBSTITUTE(SUBSTITUTE(SUBSTITUTE(TRIM($B320&amp;""),CHAR(10),"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",REPT(" ",99)),1882,99)))</f>
        <v/>
      </c>
    </row>
    <row r="321" hidden="1" ht="14.25" customHeight="1">
      <c r="A321" s="4">
        <f>IF(OR($B321="",$C321=""),"",IFERROR(INDEX('5_ACOMPANHAMENTO'!$A$3:$A$4922,MATCH(1,INDEX(('5_ACOMPANHAMENTO'!$AD$3:$AD$4922=TRIM($C321&amp;""))*('5_ACOMPANHAMENTO'!$AC$3:$AC$4922&lt;&gt;"")*((((I321&lt;&gt;"")*ISNUMBER(SEARCH("|"&amp;I321&amp;"|",'5_ACOMPANHAMENTO'!$AC$3:$AC$4922)))+((J321&lt;&gt;"")*ISNUMBER(SEARCH("|"&amp;J321&amp;"|",'5_ACOMPANHAMENTO'!$AC$3:$AC$4922)))+((K321&lt;&gt;"")*ISNUMBER(SEARCH("|"&amp;K321&amp;"|",'5_ACOMPANHAMENTO'!$AC$3:$AC$4922)))+((L321&lt;&gt;"")*ISNUMBER(SEARCH("|"&amp;L321&amp;"|",'5_ACOMPANHAMENTO'!$AC$3:$AC$4922)))+((M321&lt;&gt;"")*ISNUMBER(SEARCH("|"&amp;M321&amp;"|",'5_ACOMPANHAMENTO'!$AC$3:$AC$4922)))+((N321&lt;&gt;"")*ISNUMBER(SEARCH("|"&amp;N321&amp;"|",'5_ACOMPANHAMENTO'!$AC$3:$AC$4922)))+((O321&lt;&gt;"")*ISNUMBER(SEARCH("|"&amp;O321&amp;"|",'5_ACOMPANHAMENTO'!$AC$3:$AC$4922)))+((P321&lt;&gt;"")*ISNUMBER(SEARCH("|"&amp;P321&amp;"|",'5_ACOMPANHAMENTO'!$AC$3:$AC$4922)))+((Q321&lt;&gt;"")*ISNUMBER(SEARCH("|"&amp;Q321&amp;"|",'5_ACOMPANHAMENTO'!$AC$3:$AC$4922)))+((R321&lt;&gt;"")*ISNUMBER(SEARCH("|"&amp;R321&amp;"|",'5_ACOMPANHAMENTO'!$AC$3:$AC$4922)))+((S321&lt;&gt;"")*ISNUMBER(SEARCH("|"&amp;S321&amp;"|",'5_ACOMPANHAMENTO'!$AC$3:$AC$4922)))+((T321&lt;&gt;"")*ISNUMBER(SEARCH("|"&amp;T321&amp;"|",'5_ACOMPANHAMENTO'!$AC$3:$AC$4922)))+((U321&lt;&gt;"")*ISNUMBER(SEARCH("|"&amp;U321&amp;"|",'5_ACOMPANHAMENTO'!$AC$3:$AC$4922)))+((V321&lt;&gt;"")*ISNUMBER(SEARCH("|"&amp;V321&amp;"|",'5_ACOMPANHAMENTO'!$AC$3:$AC$4922)))+((W321&lt;&gt;"")*ISNUMBER(SEARCH("|"&amp;W321&amp;"|",'5_ACOMPANHAMENTO'!$AC$3:$AC$4922)))+((X321&lt;&gt;"")*ISNUMBER(SEARCH("|"&amp;X321&amp;"|",'5_ACOMPANHAMENTO'!$AC$3:$AC$4922)))+((Y321&lt;&gt;"")*ISNUMBER(SEARCH("|"&amp;Y321&amp;"|",'5_ACOMPANHAMENTO'!$AC$3:$AC$4922)))+((Z321&lt;&gt;"")*ISNUMBER(SEARCH("|"&amp;Z321&amp;"|",'5_ACOMPANHAMENTO'!$AC$3:$AC$4922)))+((AA321&lt;&gt;"")*ISNUMBER(SEARCH("|"&amp;AA321&amp;"|",'5_ACOMPANHAMENTO'!$AC$3:$AC$4922)))+((AB321&lt;&gt;"")*ISNUMBER(SEARCH("|"&amp;AB321&amp;"|",'5_ACOMPANHAMENTO'!$AC$3:$AC$4922))))&gt;0),0),0)),""))</f>
        <v/>
      </c>
      <c r="B321" s="14" t="inlineStr">
        <is>
          <t>10204</t>
        </is>
      </c>
      <c r="C321" s="14" t="inlineStr">
        <is>
          <t>58 FABRICAÇÃO EMBALAGEM</t>
        </is>
      </c>
      <c r="D321" s="4">
        <f>IF(OR($B321="",$C321=""),"",IFERROR(SUMPRODUCT(--(('5_ACOMPANHAMENTO'!$AD$3:$AD$4922=TRIM($C321&amp;""))*('5_ACOMPANHAMENTO'!$AC$3:$AC$4922&lt;&gt;"")*((((I321&lt;&gt;"")*ISNUMBER(SEARCH("|"&amp;I321&amp;"|",'5_ACOMPANHAMENTO'!$AC$3:$AC$4922)))+((J321&lt;&gt;"")*ISNUMBER(SEARCH("|"&amp;J321&amp;"|",'5_ACOMPANHAMENTO'!$AC$3:$AC$4922)))+((K321&lt;&gt;"")*ISNUMBER(SEARCH("|"&amp;K321&amp;"|",'5_ACOMPANHAMENTO'!$AC$3:$AC$4922)))+((L321&lt;&gt;"")*ISNUMBER(SEARCH("|"&amp;L321&amp;"|",'5_ACOMPANHAMENTO'!$AC$3:$AC$4922)))+((M321&lt;&gt;"")*ISNUMBER(SEARCH("|"&amp;M321&amp;"|",'5_ACOMPANHAMENTO'!$AC$3:$AC$4922)))+((N321&lt;&gt;"")*ISNUMBER(SEARCH("|"&amp;N321&amp;"|",'5_ACOMPANHAMENTO'!$AC$3:$AC$4922)))+((O321&lt;&gt;"")*ISNUMBER(SEARCH("|"&amp;O321&amp;"|",'5_ACOMPANHAMENTO'!$AC$3:$AC$4922)))+((P321&lt;&gt;"")*ISNUMBER(SEARCH("|"&amp;P321&amp;"|",'5_ACOMPANHAMENTO'!$AC$3:$AC$4922)))+((Q321&lt;&gt;"")*ISNUMBER(SEARCH("|"&amp;Q321&amp;"|",'5_ACOMPANHAMENTO'!$AC$3:$AC$4922)))+((R321&lt;&gt;"")*ISNUMBER(SEARCH("|"&amp;R321&amp;"|",'5_ACOMPANHAMENTO'!$AC$3:$AC$4922)))+((S321&lt;&gt;"")*ISNUMBER(SEARCH("|"&amp;S321&amp;"|",'5_ACOMPANHAMENTO'!$AC$3:$AC$4922)))+((T321&lt;&gt;"")*ISNUMBER(SEARCH("|"&amp;T321&amp;"|",'5_ACOMPANHAMENTO'!$AC$3:$AC$4922)))+((U321&lt;&gt;"")*ISNUMBER(SEARCH("|"&amp;U321&amp;"|",'5_ACOMPANHAMENTO'!$AC$3:$AC$4922)))+((V321&lt;&gt;"")*ISNUMBER(SEARCH("|"&amp;V321&amp;"|",'5_ACOMPANHAMENTO'!$AC$3:$AC$4922)))+((W321&lt;&gt;"")*ISNUMBER(SEARCH("|"&amp;W321&amp;"|",'5_ACOMPANHAMENTO'!$AC$3:$AC$4922)))+((X321&lt;&gt;"")*ISNUMBER(SEARCH("|"&amp;X321&amp;"|",'5_ACOMPANHAMENTO'!$AC$3:$AC$4922)))+((Y321&lt;&gt;"")*ISNUMBER(SEARCH("|"&amp;Y321&amp;"|",'5_ACOMPANHAMENTO'!$AC$3:$AC$4922)))+((Z321&lt;&gt;"")*ISNUMBER(SEARCH("|"&amp;Z321&amp;"|",'5_ACOMPANHAMENTO'!$AC$3:$AC$4922)))+((AA321&lt;&gt;"")*ISNUMBER(SEARCH("|"&amp;AA321&amp;"|",'5_ACOMPANHAMENTO'!$AC$3:$AC$4922)))+((AB321&lt;&gt;"")*ISNUMBER(SEARCH("|"&amp;AB321&amp;"|",'5_ACOMPANHAMENTO'!$AC$3:$AC$4922))))&gt;0)),'5_ACOMPANHAMENTO'!$J$3:$J$4922),0))</f>
        <v/>
      </c>
      <c r="E321" s="4">
        <f>IF(G321=0,"FINALIZADO",IF(TODAY()&gt;A321,"ATRASADO "&amp;TODAY()-A321&amp;" DIAS","ADIANTADO "&amp;A321-TODAY()&amp;" DIAS"))</f>
        <v/>
      </c>
      <c r="F321" s="7">
        <f>IF(OR($B321="",$C321=""),"",IFERROR(SUMPRODUCT(--(('5_ACOMPANHAMENTO'!$AD$3:$AD$4922=TRIM($C321&amp;""))*('5_ACOMPANHAMENTO'!$AC$3:$AC$4922&lt;&gt;"")*((((I321&lt;&gt;"")*ISNUMBER(SEARCH("|"&amp;I321&amp;"|",'5_ACOMPANHAMENTO'!$AC$3:$AC$4922)))+((J321&lt;&gt;"")*ISNUMBER(SEARCH("|"&amp;J321&amp;"|",'5_ACOMPANHAMENTO'!$AC$3:$AC$4922)))+((K321&lt;&gt;"")*ISNUMBER(SEARCH("|"&amp;K321&amp;"|",'5_ACOMPANHAMENTO'!$AC$3:$AC$4922)))+((L321&lt;&gt;"")*ISNUMBER(SEARCH("|"&amp;L321&amp;"|",'5_ACOMPANHAMENTO'!$AC$3:$AC$4922)))+((M321&lt;&gt;"")*ISNUMBER(SEARCH("|"&amp;M321&amp;"|",'5_ACOMPANHAMENTO'!$AC$3:$AC$4922)))+((N321&lt;&gt;"")*ISNUMBER(SEARCH("|"&amp;N321&amp;"|",'5_ACOMPANHAMENTO'!$AC$3:$AC$4922)))+((O321&lt;&gt;"")*ISNUMBER(SEARCH("|"&amp;O321&amp;"|",'5_ACOMPANHAMENTO'!$AC$3:$AC$4922)))+((P321&lt;&gt;"")*ISNUMBER(SEARCH("|"&amp;P321&amp;"|",'5_ACOMPANHAMENTO'!$AC$3:$AC$4922)))+((Q321&lt;&gt;"")*ISNUMBER(SEARCH("|"&amp;Q321&amp;"|",'5_ACOMPANHAMENTO'!$AC$3:$AC$4922)))+((R321&lt;&gt;"")*ISNUMBER(SEARCH("|"&amp;R321&amp;"|",'5_ACOMPANHAMENTO'!$AC$3:$AC$4922)))+((S321&lt;&gt;"")*ISNUMBER(SEARCH("|"&amp;S321&amp;"|",'5_ACOMPANHAMENTO'!$AC$3:$AC$4922)))+((T321&lt;&gt;"")*ISNUMBER(SEARCH("|"&amp;T321&amp;"|",'5_ACOMPANHAMENTO'!$AC$3:$AC$4922)))+((U321&lt;&gt;"")*ISNUMBER(SEARCH("|"&amp;U321&amp;"|",'5_ACOMPANHAMENTO'!$AC$3:$AC$4922)))+((V321&lt;&gt;"")*ISNUMBER(SEARCH("|"&amp;V321&amp;"|",'5_ACOMPANHAMENTO'!$AC$3:$AC$4922)))+((W321&lt;&gt;"")*ISNUMBER(SEARCH("|"&amp;W321&amp;"|",'5_ACOMPANHAMENTO'!$AC$3:$AC$4922)))+((X321&lt;&gt;"")*ISNUMBER(SEARCH("|"&amp;X321&amp;"|",'5_ACOMPANHAMENTO'!$AC$3:$AC$4922)))+((Y321&lt;&gt;"")*ISNUMBER(SEARCH("|"&amp;Y321&amp;"|",'5_ACOMPANHAMENTO'!$AC$3:$AC$4922)))+((Z321&lt;&gt;"")*ISNUMBER(SEARCH("|"&amp;Z321&amp;"|",'5_ACOMPANHAMENTO'!$AC$3:$AC$4922)))+((AA321&lt;&gt;"")*ISNUMBER(SEARCH("|"&amp;AA321&amp;"|",'5_ACOMPANHAMENTO'!$AC$3:$AC$4922)))+((AB321&lt;&gt;"")*ISNUMBER(SEARCH("|"&amp;AB321&amp;"|",'5_ACOMPANHAMENTO'!$AC$3:$AC$4922))))&gt;0)),'5_ACOMPANHAMENTO'!$O$3:$O$4922),0))</f>
        <v/>
      </c>
      <c r="G321" s="7">
        <f>IF(OR($B321="",$C321=""),"",D321-F321)</f>
        <v/>
      </c>
      <c r="H321">
        <f>IF(OR($B321="",$C321=""),"",TRIM($B321&amp;"")&amp;"|"&amp;TRIM($C321&amp;""))</f>
        <v/>
      </c>
      <c r="I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",99)),1,99)))</f>
        <v/>
      </c>
      <c r="J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",99)),100,99)))</f>
        <v/>
      </c>
      <c r="K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",99)),199,99)))</f>
        <v/>
      </c>
      <c r="L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",99)),298,99)))</f>
        <v/>
      </c>
      <c r="M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",99)),397,99)))</f>
        <v/>
      </c>
      <c r="N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",99)),496,99)))</f>
        <v/>
      </c>
      <c r="O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",99)),595,99)))</f>
        <v/>
      </c>
      <c r="P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",99)),694,99)))</f>
        <v/>
      </c>
      <c r="Q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",99)),793,99)))</f>
        <v/>
      </c>
      <c r="R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",99)),892,99)))</f>
        <v/>
      </c>
      <c r="S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",99)),991,99)))</f>
        <v/>
      </c>
      <c r="T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",99)),1090,99)))</f>
        <v/>
      </c>
      <c r="U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",99)),1189,99)))</f>
        <v/>
      </c>
      <c r="V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",99)),1288,99)))</f>
        <v/>
      </c>
      <c r="W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",99)),1387,99)))</f>
        <v/>
      </c>
      <c r="X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",99)),1486,99)))</f>
        <v/>
      </c>
      <c r="Y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",99)),1585,99)))</f>
        <v/>
      </c>
      <c r="Z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",99)),1684,99)))</f>
        <v/>
      </c>
      <c r="AA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",99)),1783,99)))</f>
        <v/>
      </c>
      <c r="AB321" s="1">
        <f>IF($B321="","",TRIM(MID(SUBSTITUTE(TRIM(SUBSTITUTE(SUBSTITUTE(SUBSTITUTE(SUBSTITUTE(SUBSTITUTE(SUBSTITUTE(SUBSTITUTE(SUBSTITUTE(SUBSTITUTE(SUBSTITUTE(SUBSTITUTE(SUBSTITUTE(SUBSTITUTE(SUBSTITUTE(TRIM($B321&amp;""),CHAR(10),"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",REPT(" ",99)),1882,99)))</f>
        <v/>
      </c>
    </row>
    <row r="322" hidden="1" ht="14.25" customHeight="1">
      <c r="A322" s="4">
        <f>IF(OR($B322="",$C322=""),"",IFERROR(INDEX('5_ACOMPANHAMENTO'!$A$3:$A$4922,MATCH(1,INDEX(('5_ACOMPANHAMENTO'!$AD$3:$AD$4922=TRIM($C322&amp;""))*('5_ACOMPANHAMENTO'!$AC$3:$AC$4922&lt;&gt;"")*((((I322&lt;&gt;"")*ISNUMBER(SEARCH("|"&amp;I322&amp;"|",'5_ACOMPANHAMENTO'!$AC$3:$AC$4922)))+((J322&lt;&gt;"")*ISNUMBER(SEARCH("|"&amp;J322&amp;"|",'5_ACOMPANHAMENTO'!$AC$3:$AC$4922)))+((K322&lt;&gt;"")*ISNUMBER(SEARCH("|"&amp;K322&amp;"|",'5_ACOMPANHAMENTO'!$AC$3:$AC$4922)))+((L322&lt;&gt;"")*ISNUMBER(SEARCH("|"&amp;L322&amp;"|",'5_ACOMPANHAMENTO'!$AC$3:$AC$4922)))+((M322&lt;&gt;"")*ISNUMBER(SEARCH("|"&amp;M322&amp;"|",'5_ACOMPANHAMENTO'!$AC$3:$AC$4922)))+((N322&lt;&gt;"")*ISNUMBER(SEARCH("|"&amp;N322&amp;"|",'5_ACOMPANHAMENTO'!$AC$3:$AC$4922)))+((O322&lt;&gt;"")*ISNUMBER(SEARCH("|"&amp;O322&amp;"|",'5_ACOMPANHAMENTO'!$AC$3:$AC$4922)))+((P322&lt;&gt;"")*ISNUMBER(SEARCH("|"&amp;P322&amp;"|",'5_ACOMPANHAMENTO'!$AC$3:$AC$4922)))+((Q322&lt;&gt;"")*ISNUMBER(SEARCH("|"&amp;Q322&amp;"|",'5_ACOMPANHAMENTO'!$AC$3:$AC$4922)))+((R322&lt;&gt;"")*ISNUMBER(SEARCH("|"&amp;R322&amp;"|",'5_ACOMPANHAMENTO'!$AC$3:$AC$4922)))+((S322&lt;&gt;"")*ISNUMBER(SEARCH("|"&amp;S322&amp;"|",'5_ACOMPANHAMENTO'!$AC$3:$AC$4922)))+((T322&lt;&gt;"")*ISNUMBER(SEARCH("|"&amp;T322&amp;"|",'5_ACOMPANHAMENTO'!$AC$3:$AC$4922)))+((U322&lt;&gt;"")*ISNUMBER(SEARCH("|"&amp;U322&amp;"|",'5_ACOMPANHAMENTO'!$AC$3:$AC$4922)))+((V322&lt;&gt;"")*ISNUMBER(SEARCH("|"&amp;V322&amp;"|",'5_ACOMPANHAMENTO'!$AC$3:$AC$4922)))+((W322&lt;&gt;"")*ISNUMBER(SEARCH("|"&amp;W322&amp;"|",'5_ACOMPANHAMENTO'!$AC$3:$AC$4922)))+((X322&lt;&gt;"")*ISNUMBER(SEARCH("|"&amp;X322&amp;"|",'5_ACOMPANHAMENTO'!$AC$3:$AC$4922)))+((Y322&lt;&gt;"")*ISNUMBER(SEARCH("|"&amp;Y322&amp;"|",'5_ACOMPANHAMENTO'!$AC$3:$AC$4922)))+((Z322&lt;&gt;"")*ISNUMBER(SEARCH("|"&amp;Z322&amp;"|",'5_ACOMPANHAMENTO'!$AC$3:$AC$4922)))+((AA322&lt;&gt;"")*ISNUMBER(SEARCH("|"&amp;AA322&amp;"|",'5_ACOMPANHAMENTO'!$AC$3:$AC$4922)))+((AB322&lt;&gt;"")*ISNUMBER(SEARCH("|"&amp;AB322&amp;"|",'5_ACOMPANHAMENTO'!$AC$3:$AC$4922))))&gt;0),0),0)),""))</f>
        <v/>
      </c>
      <c r="B322" s="14" t="inlineStr">
        <is>
          <t>10204</t>
        </is>
      </c>
      <c r="C322" s="14" t="inlineStr">
        <is>
          <t>58 FABRICAÇÃO EMBALAGEM</t>
        </is>
      </c>
      <c r="D322" s="4">
        <f>IF(OR($B322="",$C322=""),"",IFERROR(SUMPRODUCT(--(('5_ACOMPANHAMENTO'!$AD$3:$AD$4922=TRIM($C322&amp;""))*('5_ACOMPANHAMENTO'!$AC$3:$AC$4922&lt;&gt;"")*((((I322&lt;&gt;"")*ISNUMBER(SEARCH("|"&amp;I322&amp;"|",'5_ACOMPANHAMENTO'!$AC$3:$AC$4922)))+((J322&lt;&gt;"")*ISNUMBER(SEARCH("|"&amp;J322&amp;"|",'5_ACOMPANHAMENTO'!$AC$3:$AC$4922)))+((K322&lt;&gt;"")*ISNUMBER(SEARCH("|"&amp;K322&amp;"|",'5_ACOMPANHAMENTO'!$AC$3:$AC$4922)))+((L322&lt;&gt;"")*ISNUMBER(SEARCH("|"&amp;L322&amp;"|",'5_ACOMPANHAMENTO'!$AC$3:$AC$4922)))+((M322&lt;&gt;"")*ISNUMBER(SEARCH("|"&amp;M322&amp;"|",'5_ACOMPANHAMENTO'!$AC$3:$AC$4922)))+((N322&lt;&gt;"")*ISNUMBER(SEARCH("|"&amp;N322&amp;"|",'5_ACOMPANHAMENTO'!$AC$3:$AC$4922)))+((O322&lt;&gt;"")*ISNUMBER(SEARCH("|"&amp;O322&amp;"|",'5_ACOMPANHAMENTO'!$AC$3:$AC$4922)))+((P322&lt;&gt;"")*ISNUMBER(SEARCH("|"&amp;P322&amp;"|",'5_ACOMPANHAMENTO'!$AC$3:$AC$4922)))+((Q322&lt;&gt;"")*ISNUMBER(SEARCH("|"&amp;Q322&amp;"|",'5_ACOMPANHAMENTO'!$AC$3:$AC$4922)))+((R322&lt;&gt;"")*ISNUMBER(SEARCH("|"&amp;R322&amp;"|",'5_ACOMPANHAMENTO'!$AC$3:$AC$4922)))+((S322&lt;&gt;"")*ISNUMBER(SEARCH("|"&amp;S322&amp;"|",'5_ACOMPANHAMENTO'!$AC$3:$AC$4922)))+((T322&lt;&gt;"")*ISNUMBER(SEARCH("|"&amp;T322&amp;"|",'5_ACOMPANHAMENTO'!$AC$3:$AC$4922)))+((U322&lt;&gt;"")*ISNUMBER(SEARCH("|"&amp;U322&amp;"|",'5_ACOMPANHAMENTO'!$AC$3:$AC$4922)))+((V322&lt;&gt;"")*ISNUMBER(SEARCH("|"&amp;V322&amp;"|",'5_ACOMPANHAMENTO'!$AC$3:$AC$4922)))+((W322&lt;&gt;"")*ISNUMBER(SEARCH("|"&amp;W322&amp;"|",'5_ACOMPANHAMENTO'!$AC$3:$AC$4922)))+((X322&lt;&gt;"")*ISNUMBER(SEARCH("|"&amp;X322&amp;"|",'5_ACOMPANHAMENTO'!$AC$3:$AC$4922)))+((Y322&lt;&gt;"")*ISNUMBER(SEARCH("|"&amp;Y322&amp;"|",'5_ACOMPANHAMENTO'!$AC$3:$AC$4922)))+((Z322&lt;&gt;"")*ISNUMBER(SEARCH("|"&amp;Z322&amp;"|",'5_ACOMPANHAMENTO'!$AC$3:$AC$4922)))+((AA322&lt;&gt;"")*ISNUMBER(SEARCH("|"&amp;AA322&amp;"|",'5_ACOMPANHAMENTO'!$AC$3:$AC$4922)))+((AB322&lt;&gt;"")*ISNUMBER(SEARCH("|"&amp;AB322&amp;"|",'5_ACOMPANHAMENTO'!$AC$3:$AC$4922))))&gt;0)),'5_ACOMPANHAMENTO'!$J$3:$J$4922),0))</f>
        <v/>
      </c>
      <c r="E322" s="4">
        <f>IF(G322=0,"FINALIZADO",IF(TODAY()&gt;A322,"ATRASADO "&amp;TODAY()-A322&amp;" DIAS","ADIANTADO "&amp;A322-TODAY()&amp;" DIAS"))</f>
        <v/>
      </c>
      <c r="F322" s="7">
        <f>IF(OR($B322="",$C322=""),"",IFERROR(SUMPRODUCT(--(('5_ACOMPANHAMENTO'!$AD$3:$AD$4922=TRIM($C322&amp;""))*('5_ACOMPANHAMENTO'!$AC$3:$AC$4922&lt;&gt;"")*((((I322&lt;&gt;"")*ISNUMBER(SEARCH("|"&amp;I322&amp;"|",'5_ACOMPANHAMENTO'!$AC$3:$AC$4922)))+((J322&lt;&gt;"")*ISNUMBER(SEARCH("|"&amp;J322&amp;"|",'5_ACOMPANHAMENTO'!$AC$3:$AC$4922)))+((K322&lt;&gt;"")*ISNUMBER(SEARCH("|"&amp;K322&amp;"|",'5_ACOMPANHAMENTO'!$AC$3:$AC$4922)))+((L322&lt;&gt;"")*ISNUMBER(SEARCH("|"&amp;L322&amp;"|",'5_ACOMPANHAMENTO'!$AC$3:$AC$4922)))+((M322&lt;&gt;"")*ISNUMBER(SEARCH("|"&amp;M322&amp;"|",'5_ACOMPANHAMENTO'!$AC$3:$AC$4922)))+((N322&lt;&gt;"")*ISNUMBER(SEARCH("|"&amp;N322&amp;"|",'5_ACOMPANHAMENTO'!$AC$3:$AC$4922)))+((O322&lt;&gt;"")*ISNUMBER(SEARCH("|"&amp;O322&amp;"|",'5_ACOMPANHAMENTO'!$AC$3:$AC$4922)))+((P322&lt;&gt;"")*ISNUMBER(SEARCH("|"&amp;P322&amp;"|",'5_ACOMPANHAMENTO'!$AC$3:$AC$4922)))+((Q322&lt;&gt;"")*ISNUMBER(SEARCH("|"&amp;Q322&amp;"|",'5_ACOMPANHAMENTO'!$AC$3:$AC$4922)))+((R322&lt;&gt;"")*ISNUMBER(SEARCH("|"&amp;R322&amp;"|",'5_ACOMPANHAMENTO'!$AC$3:$AC$4922)))+((S322&lt;&gt;"")*ISNUMBER(SEARCH("|"&amp;S322&amp;"|",'5_ACOMPANHAMENTO'!$AC$3:$AC$4922)))+((T322&lt;&gt;"")*ISNUMBER(SEARCH("|"&amp;T322&amp;"|",'5_ACOMPANHAMENTO'!$AC$3:$AC$4922)))+((U322&lt;&gt;"")*ISNUMBER(SEARCH("|"&amp;U322&amp;"|",'5_ACOMPANHAMENTO'!$AC$3:$AC$4922)))+((V322&lt;&gt;"")*ISNUMBER(SEARCH("|"&amp;V322&amp;"|",'5_ACOMPANHAMENTO'!$AC$3:$AC$4922)))+((W322&lt;&gt;"")*ISNUMBER(SEARCH("|"&amp;W322&amp;"|",'5_ACOMPANHAMENTO'!$AC$3:$AC$4922)))+((X322&lt;&gt;"")*ISNUMBER(SEARCH("|"&amp;X322&amp;"|",'5_ACOMPANHAMENTO'!$AC$3:$AC$4922)))+((Y322&lt;&gt;"")*ISNUMBER(SEARCH("|"&amp;Y322&amp;"|",'5_ACOMPANHAMENTO'!$AC$3:$AC$4922)))+((Z322&lt;&gt;"")*ISNUMBER(SEARCH("|"&amp;Z322&amp;"|",'5_ACOMPANHAMENTO'!$AC$3:$AC$4922)))+((AA322&lt;&gt;"")*ISNUMBER(SEARCH("|"&amp;AA322&amp;"|",'5_ACOMPANHAMENTO'!$AC$3:$AC$4922)))+((AB322&lt;&gt;"")*ISNUMBER(SEARCH("|"&amp;AB322&amp;"|",'5_ACOMPANHAMENTO'!$AC$3:$AC$4922))))&gt;0)),'5_ACOMPANHAMENTO'!$O$3:$O$4922),0))</f>
        <v/>
      </c>
      <c r="G322" s="7">
        <f>IF(OR($B322="",$C322=""),"",D322-F322)</f>
        <v/>
      </c>
      <c r="H322">
        <f>IF(OR($B322="",$C322=""),"",TRIM($B322&amp;"")&amp;"|"&amp;TRIM($C322&amp;""))</f>
        <v/>
      </c>
      <c r="I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",99)),1,99)))</f>
        <v/>
      </c>
      <c r="J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",99)),100,99)))</f>
        <v/>
      </c>
      <c r="K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",99)),199,99)))</f>
        <v/>
      </c>
      <c r="L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",99)),298,99)))</f>
        <v/>
      </c>
      <c r="M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",99)),397,99)))</f>
        <v/>
      </c>
      <c r="N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",99)),496,99)))</f>
        <v/>
      </c>
      <c r="O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",99)),595,99)))</f>
        <v/>
      </c>
      <c r="P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",99)),694,99)))</f>
        <v/>
      </c>
      <c r="Q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",99)),793,99)))</f>
        <v/>
      </c>
      <c r="R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",99)),892,99)))</f>
        <v/>
      </c>
      <c r="S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",99)),991,99)))</f>
        <v/>
      </c>
      <c r="T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",99)),1090,99)))</f>
        <v/>
      </c>
      <c r="U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",99)),1189,99)))</f>
        <v/>
      </c>
      <c r="V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",99)),1288,99)))</f>
        <v/>
      </c>
      <c r="W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",99)),1387,99)))</f>
        <v/>
      </c>
      <c r="X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",99)),1486,99)))</f>
        <v/>
      </c>
      <c r="Y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",99)),1585,99)))</f>
        <v/>
      </c>
      <c r="Z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",99)),1684,99)))</f>
        <v/>
      </c>
      <c r="AA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",99)),1783,99)))</f>
        <v/>
      </c>
      <c r="AB322" s="1">
        <f>IF($B322="","",TRIM(MID(SUBSTITUTE(TRIM(SUBSTITUTE(SUBSTITUTE(SUBSTITUTE(SUBSTITUTE(SUBSTITUTE(SUBSTITUTE(SUBSTITUTE(SUBSTITUTE(SUBSTITUTE(SUBSTITUTE(SUBSTITUTE(SUBSTITUTE(SUBSTITUTE(SUBSTITUTE(TRIM($B322&amp;""),CHAR(10),"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",REPT(" ",99)),1882,99)))</f>
        <v/>
      </c>
    </row>
    <row r="323" hidden="1" ht="14.25" customHeight="1">
      <c r="A323" s="4">
        <f>IF(OR($B323="",$C323=""),"",IFERROR(INDEX('5_ACOMPANHAMENTO'!$A$3:$A$4922,MATCH(1,INDEX(('5_ACOMPANHAMENTO'!$AD$3:$AD$4922=TRIM($C323&amp;""))*('5_ACOMPANHAMENTO'!$AC$3:$AC$4922&lt;&gt;"")*((((I323&lt;&gt;"")*ISNUMBER(SEARCH("|"&amp;I323&amp;"|",'5_ACOMPANHAMENTO'!$AC$3:$AC$4922)))+((J323&lt;&gt;"")*ISNUMBER(SEARCH("|"&amp;J323&amp;"|",'5_ACOMPANHAMENTO'!$AC$3:$AC$4922)))+((K323&lt;&gt;"")*ISNUMBER(SEARCH("|"&amp;K323&amp;"|",'5_ACOMPANHAMENTO'!$AC$3:$AC$4922)))+((L323&lt;&gt;"")*ISNUMBER(SEARCH("|"&amp;L323&amp;"|",'5_ACOMPANHAMENTO'!$AC$3:$AC$4922)))+((M323&lt;&gt;"")*ISNUMBER(SEARCH("|"&amp;M323&amp;"|",'5_ACOMPANHAMENTO'!$AC$3:$AC$4922)))+((N323&lt;&gt;"")*ISNUMBER(SEARCH("|"&amp;N323&amp;"|",'5_ACOMPANHAMENTO'!$AC$3:$AC$4922)))+((O323&lt;&gt;"")*ISNUMBER(SEARCH("|"&amp;O323&amp;"|",'5_ACOMPANHAMENTO'!$AC$3:$AC$4922)))+((P323&lt;&gt;"")*ISNUMBER(SEARCH("|"&amp;P323&amp;"|",'5_ACOMPANHAMENTO'!$AC$3:$AC$4922)))+((Q323&lt;&gt;"")*ISNUMBER(SEARCH("|"&amp;Q323&amp;"|",'5_ACOMPANHAMENTO'!$AC$3:$AC$4922)))+((R323&lt;&gt;"")*ISNUMBER(SEARCH("|"&amp;R323&amp;"|",'5_ACOMPANHAMENTO'!$AC$3:$AC$4922)))+((S323&lt;&gt;"")*ISNUMBER(SEARCH("|"&amp;S323&amp;"|",'5_ACOMPANHAMENTO'!$AC$3:$AC$4922)))+((T323&lt;&gt;"")*ISNUMBER(SEARCH("|"&amp;T323&amp;"|",'5_ACOMPANHAMENTO'!$AC$3:$AC$4922)))+((U323&lt;&gt;"")*ISNUMBER(SEARCH("|"&amp;U323&amp;"|",'5_ACOMPANHAMENTO'!$AC$3:$AC$4922)))+((V323&lt;&gt;"")*ISNUMBER(SEARCH("|"&amp;V323&amp;"|",'5_ACOMPANHAMENTO'!$AC$3:$AC$4922)))+((W323&lt;&gt;"")*ISNUMBER(SEARCH("|"&amp;W323&amp;"|",'5_ACOMPANHAMENTO'!$AC$3:$AC$4922)))+((X323&lt;&gt;"")*ISNUMBER(SEARCH("|"&amp;X323&amp;"|",'5_ACOMPANHAMENTO'!$AC$3:$AC$4922)))+((Y323&lt;&gt;"")*ISNUMBER(SEARCH("|"&amp;Y323&amp;"|",'5_ACOMPANHAMENTO'!$AC$3:$AC$4922)))+((Z323&lt;&gt;"")*ISNUMBER(SEARCH("|"&amp;Z323&amp;"|",'5_ACOMPANHAMENTO'!$AC$3:$AC$4922)))+((AA323&lt;&gt;"")*ISNUMBER(SEARCH("|"&amp;AA323&amp;"|",'5_ACOMPANHAMENTO'!$AC$3:$AC$4922)))+((AB323&lt;&gt;"")*ISNUMBER(SEARCH("|"&amp;AB323&amp;"|",'5_ACOMPANHAMENTO'!$AC$3:$AC$4922))))&gt;0),0),0)),""))</f>
        <v/>
      </c>
      <c r="B323" s="14" t="inlineStr">
        <is>
          <t>10210</t>
        </is>
      </c>
      <c r="C323" s="14" t="inlineStr">
        <is>
          <t>58 FABRICAÇÃO EMBALAGEM</t>
        </is>
      </c>
      <c r="D323" s="4">
        <f>IF(OR($B323="",$C323=""),"",IFERROR(SUMPRODUCT(--(('5_ACOMPANHAMENTO'!$AD$3:$AD$4922=TRIM($C323&amp;""))*('5_ACOMPANHAMENTO'!$AC$3:$AC$4922&lt;&gt;"")*((((I323&lt;&gt;"")*ISNUMBER(SEARCH("|"&amp;I323&amp;"|",'5_ACOMPANHAMENTO'!$AC$3:$AC$4922)))+((J323&lt;&gt;"")*ISNUMBER(SEARCH("|"&amp;J323&amp;"|",'5_ACOMPANHAMENTO'!$AC$3:$AC$4922)))+((K323&lt;&gt;"")*ISNUMBER(SEARCH("|"&amp;K323&amp;"|",'5_ACOMPANHAMENTO'!$AC$3:$AC$4922)))+((L323&lt;&gt;"")*ISNUMBER(SEARCH("|"&amp;L323&amp;"|",'5_ACOMPANHAMENTO'!$AC$3:$AC$4922)))+((M323&lt;&gt;"")*ISNUMBER(SEARCH("|"&amp;M323&amp;"|",'5_ACOMPANHAMENTO'!$AC$3:$AC$4922)))+((N323&lt;&gt;"")*ISNUMBER(SEARCH("|"&amp;N323&amp;"|",'5_ACOMPANHAMENTO'!$AC$3:$AC$4922)))+((O323&lt;&gt;"")*ISNUMBER(SEARCH("|"&amp;O323&amp;"|",'5_ACOMPANHAMENTO'!$AC$3:$AC$4922)))+((P323&lt;&gt;"")*ISNUMBER(SEARCH("|"&amp;P323&amp;"|",'5_ACOMPANHAMENTO'!$AC$3:$AC$4922)))+((Q323&lt;&gt;"")*ISNUMBER(SEARCH("|"&amp;Q323&amp;"|",'5_ACOMPANHAMENTO'!$AC$3:$AC$4922)))+((R323&lt;&gt;"")*ISNUMBER(SEARCH("|"&amp;R323&amp;"|",'5_ACOMPANHAMENTO'!$AC$3:$AC$4922)))+((S323&lt;&gt;"")*ISNUMBER(SEARCH("|"&amp;S323&amp;"|",'5_ACOMPANHAMENTO'!$AC$3:$AC$4922)))+((T323&lt;&gt;"")*ISNUMBER(SEARCH("|"&amp;T323&amp;"|",'5_ACOMPANHAMENTO'!$AC$3:$AC$4922)))+((U323&lt;&gt;"")*ISNUMBER(SEARCH("|"&amp;U323&amp;"|",'5_ACOMPANHAMENTO'!$AC$3:$AC$4922)))+((V323&lt;&gt;"")*ISNUMBER(SEARCH("|"&amp;V323&amp;"|",'5_ACOMPANHAMENTO'!$AC$3:$AC$4922)))+((W323&lt;&gt;"")*ISNUMBER(SEARCH("|"&amp;W323&amp;"|",'5_ACOMPANHAMENTO'!$AC$3:$AC$4922)))+((X323&lt;&gt;"")*ISNUMBER(SEARCH("|"&amp;X323&amp;"|",'5_ACOMPANHAMENTO'!$AC$3:$AC$4922)))+((Y323&lt;&gt;"")*ISNUMBER(SEARCH("|"&amp;Y323&amp;"|",'5_ACOMPANHAMENTO'!$AC$3:$AC$4922)))+((Z323&lt;&gt;"")*ISNUMBER(SEARCH("|"&amp;Z323&amp;"|",'5_ACOMPANHAMENTO'!$AC$3:$AC$4922)))+((AA323&lt;&gt;"")*ISNUMBER(SEARCH("|"&amp;AA323&amp;"|",'5_ACOMPANHAMENTO'!$AC$3:$AC$4922)))+((AB323&lt;&gt;"")*ISNUMBER(SEARCH("|"&amp;AB323&amp;"|",'5_ACOMPANHAMENTO'!$AC$3:$AC$4922))))&gt;0)),'5_ACOMPANHAMENTO'!$J$3:$J$4922),0))</f>
        <v/>
      </c>
      <c r="E323" s="4">
        <f>IF(G323=0,"FINALIZADO",IF(TODAY()&gt;A323,"ATRASADO "&amp;TODAY()-A323&amp;" DIAS","ADIANTADO "&amp;A323-TODAY()&amp;" DIAS"))</f>
        <v/>
      </c>
      <c r="F323" s="7">
        <f>IF(OR($B323="",$C323=""),"",IFERROR(SUMPRODUCT(--(('5_ACOMPANHAMENTO'!$AD$3:$AD$4922=TRIM($C323&amp;""))*('5_ACOMPANHAMENTO'!$AC$3:$AC$4922&lt;&gt;"")*((((I323&lt;&gt;"")*ISNUMBER(SEARCH("|"&amp;I323&amp;"|",'5_ACOMPANHAMENTO'!$AC$3:$AC$4922)))+((J323&lt;&gt;"")*ISNUMBER(SEARCH("|"&amp;J323&amp;"|",'5_ACOMPANHAMENTO'!$AC$3:$AC$4922)))+((K323&lt;&gt;"")*ISNUMBER(SEARCH("|"&amp;K323&amp;"|",'5_ACOMPANHAMENTO'!$AC$3:$AC$4922)))+((L323&lt;&gt;"")*ISNUMBER(SEARCH("|"&amp;L323&amp;"|",'5_ACOMPANHAMENTO'!$AC$3:$AC$4922)))+((M323&lt;&gt;"")*ISNUMBER(SEARCH("|"&amp;M323&amp;"|",'5_ACOMPANHAMENTO'!$AC$3:$AC$4922)))+((N323&lt;&gt;"")*ISNUMBER(SEARCH("|"&amp;N323&amp;"|",'5_ACOMPANHAMENTO'!$AC$3:$AC$4922)))+((O323&lt;&gt;"")*ISNUMBER(SEARCH("|"&amp;O323&amp;"|",'5_ACOMPANHAMENTO'!$AC$3:$AC$4922)))+((P323&lt;&gt;"")*ISNUMBER(SEARCH("|"&amp;P323&amp;"|",'5_ACOMPANHAMENTO'!$AC$3:$AC$4922)))+((Q323&lt;&gt;"")*ISNUMBER(SEARCH("|"&amp;Q323&amp;"|",'5_ACOMPANHAMENTO'!$AC$3:$AC$4922)))+((R323&lt;&gt;"")*ISNUMBER(SEARCH("|"&amp;R323&amp;"|",'5_ACOMPANHAMENTO'!$AC$3:$AC$4922)))+((S323&lt;&gt;"")*ISNUMBER(SEARCH("|"&amp;S323&amp;"|",'5_ACOMPANHAMENTO'!$AC$3:$AC$4922)))+((T323&lt;&gt;"")*ISNUMBER(SEARCH("|"&amp;T323&amp;"|",'5_ACOMPANHAMENTO'!$AC$3:$AC$4922)))+((U323&lt;&gt;"")*ISNUMBER(SEARCH("|"&amp;U323&amp;"|",'5_ACOMPANHAMENTO'!$AC$3:$AC$4922)))+((V323&lt;&gt;"")*ISNUMBER(SEARCH("|"&amp;V323&amp;"|",'5_ACOMPANHAMENTO'!$AC$3:$AC$4922)))+((W323&lt;&gt;"")*ISNUMBER(SEARCH("|"&amp;W323&amp;"|",'5_ACOMPANHAMENTO'!$AC$3:$AC$4922)))+((X323&lt;&gt;"")*ISNUMBER(SEARCH("|"&amp;X323&amp;"|",'5_ACOMPANHAMENTO'!$AC$3:$AC$4922)))+((Y323&lt;&gt;"")*ISNUMBER(SEARCH("|"&amp;Y323&amp;"|",'5_ACOMPANHAMENTO'!$AC$3:$AC$4922)))+((Z323&lt;&gt;"")*ISNUMBER(SEARCH("|"&amp;Z323&amp;"|",'5_ACOMPANHAMENTO'!$AC$3:$AC$4922)))+((AA323&lt;&gt;"")*ISNUMBER(SEARCH("|"&amp;AA323&amp;"|",'5_ACOMPANHAMENTO'!$AC$3:$AC$4922)))+((AB323&lt;&gt;"")*ISNUMBER(SEARCH("|"&amp;AB323&amp;"|",'5_ACOMPANHAMENTO'!$AC$3:$AC$4922))))&gt;0)),'5_ACOMPANHAMENTO'!$O$3:$O$4922),0))</f>
        <v/>
      </c>
      <c r="G323" s="7">
        <f>IF(OR($B323="",$C323=""),"",D323-F323)</f>
        <v/>
      </c>
      <c r="H323">
        <f>IF(OR($B323="",$C323=""),"",TRIM($B323&amp;"")&amp;"|"&amp;TRIM($C323&amp;""))</f>
        <v/>
      </c>
      <c r="I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",99)),1,99)))</f>
        <v/>
      </c>
      <c r="J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",99)),100,99)))</f>
        <v/>
      </c>
      <c r="K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",99)),199,99)))</f>
        <v/>
      </c>
      <c r="L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",99)),298,99)))</f>
        <v/>
      </c>
      <c r="M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",99)),397,99)))</f>
        <v/>
      </c>
      <c r="N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",99)),496,99)))</f>
        <v/>
      </c>
      <c r="O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",99)),595,99)))</f>
        <v/>
      </c>
      <c r="P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",99)),694,99)))</f>
        <v/>
      </c>
      <c r="Q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",99)),793,99)))</f>
        <v/>
      </c>
      <c r="R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",99)),892,99)))</f>
        <v/>
      </c>
      <c r="S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",99)),991,99)))</f>
        <v/>
      </c>
      <c r="T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",99)),1090,99)))</f>
        <v/>
      </c>
      <c r="U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",99)),1189,99)))</f>
        <v/>
      </c>
      <c r="V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",99)),1288,99)))</f>
        <v/>
      </c>
      <c r="W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",99)),1387,99)))</f>
        <v/>
      </c>
      <c r="X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",99)),1486,99)))</f>
        <v/>
      </c>
      <c r="Y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",99)),1585,99)))</f>
        <v/>
      </c>
      <c r="Z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",99)),1684,99)))</f>
        <v/>
      </c>
      <c r="AA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",99)),1783,99)))</f>
        <v/>
      </c>
      <c r="AB323" s="1">
        <f>IF($B323="","",TRIM(MID(SUBSTITUTE(TRIM(SUBSTITUTE(SUBSTITUTE(SUBSTITUTE(SUBSTITUTE(SUBSTITUTE(SUBSTITUTE(SUBSTITUTE(SUBSTITUTE(SUBSTITUTE(SUBSTITUTE(SUBSTITUTE(SUBSTITUTE(SUBSTITUTE(SUBSTITUTE(TRIM($B323&amp;""),CHAR(10),"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",REPT(" ",99)),1882,99)))</f>
        <v/>
      </c>
    </row>
    <row r="324" hidden="1" ht="14.25" customHeight="1">
      <c r="A324" s="4">
        <f>IF(OR($B324="",$C324=""),"",IFERROR(INDEX('5_ACOMPANHAMENTO'!$A$3:$A$4922,MATCH(1,INDEX(('5_ACOMPANHAMENTO'!$AD$3:$AD$4922=TRIM($C324&amp;""))*('5_ACOMPANHAMENTO'!$AC$3:$AC$4922&lt;&gt;"")*((((I324&lt;&gt;"")*ISNUMBER(SEARCH("|"&amp;I324&amp;"|",'5_ACOMPANHAMENTO'!$AC$3:$AC$4922)))+((J324&lt;&gt;"")*ISNUMBER(SEARCH("|"&amp;J324&amp;"|",'5_ACOMPANHAMENTO'!$AC$3:$AC$4922)))+((K324&lt;&gt;"")*ISNUMBER(SEARCH("|"&amp;K324&amp;"|",'5_ACOMPANHAMENTO'!$AC$3:$AC$4922)))+((L324&lt;&gt;"")*ISNUMBER(SEARCH("|"&amp;L324&amp;"|",'5_ACOMPANHAMENTO'!$AC$3:$AC$4922)))+((M324&lt;&gt;"")*ISNUMBER(SEARCH("|"&amp;M324&amp;"|",'5_ACOMPANHAMENTO'!$AC$3:$AC$4922)))+((N324&lt;&gt;"")*ISNUMBER(SEARCH("|"&amp;N324&amp;"|",'5_ACOMPANHAMENTO'!$AC$3:$AC$4922)))+((O324&lt;&gt;"")*ISNUMBER(SEARCH("|"&amp;O324&amp;"|",'5_ACOMPANHAMENTO'!$AC$3:$AC$4922)))+((P324&lt;&gt;"")*ISNUMBER(SEARCH("|"&amp;P324&amp;"|",'5_ACOMPANHAMENTO'!$AC$3:$AC$4922)))+((Q324&lt;&gt;"")*ISNUMBER(SEARCH("|"&amp;Q324&amp;"|",'5_ACOMPANHAMENTO'!$AC$3:$AC$4922)))+((R324&lt;&gt;"")*ISNUMBER(SEARCH("|"&amp;R324&amp;"|",'5_ACOMPANHAMENTO'!$AC$3:$AC$4922)))+((S324&lt;&gt;"")*ISNUMBER(SEARCH("|"&amp;S324&amp;"|",'5_ACOMPANHAMENTO'!$AC$3:$AC$4922)))+((T324&lt;&gt;"")*ISNUMBER(SEARCH("|"&amp;T324&amp;"|",'5_ACOMPANHAMENTO'!$AC$3:$AC$4922)))+((U324&lt;&gt;"")*ISNUMBER(SEARCH("|"&amp;U324&amp;"|",'5_ACOMPANHAMENTO'!$AC$3:$AC$4922)))+((V324&lt;&gt;"")*ISNUMBER(SEARCH("|"&amp;V324&amp;"|",'5_ACOMPANHAMENTO'!$AC$3:$AC$4922)))+((W324&lt;&gt;"")*ISNUMBER(SEARCH("|"&amp;W324&amp;"|",'5_ACOMPANHAMENTO'!$AC$3:$AC$4922)))+((X324&lt;&gt;"")*ISNUMBER(SEARCH("|"&amp;X324&amp;"|",'5_ACOMPANHAMENTO'!$AC$3:$AC$4922)))+((Y324&lt;&gt;"")*ISNUMBER(SEARCH("|"&amp;Y324&amp;"|",'5_ACOMPANHAMENTO'!$AC$3:$AC$4922)))+((Z324&lt;&gt;"")*ISNUMBER(SEARCH("|"&amp;Z324&amp;"|",'5_ACOMPANHAMENTO'!$AC$3:$AC$4922)))+((AA324&lt;&gt;"")*ISNUMBER(SEARCH("|"&amp;AA324&amp;"|",'5_ACOMPANHAMENTO'!$AC$3:$AC$4922)))+((AB324&lt;&gt;"")*ISNUMBER(SEARCH("|"&amp;AB324&amp;"|",'5_ACOMPANHAMENTO'!$AC$3:$AC$4922))))&gt;0),0),0)),""))</f>
        <v/>
      </c>
      <c r="B324" s="14" t="inlineStr">
        <is>
          <t>10210</t>
        </is>
      </c>
      <c r="C324" s="14" t="inlineStr">
        <is>
          <t>58 FABRICAÇÃO EMBALAGEM</t>
        </is>
      </c>
      <c r="D324" s="4">
        <f>IF(OR($B324="",$C324=""),"",IFERROR(SUMPRODUCT(--(('5_ACOMPANHAMENTO'!$AD$3:$AD$4922=TRIM($C324&amp;""))*('5_ACOMPANHAMENTO'!$AC$3:$AC$4922&lt;&gt;"")*((((I324&lt;&gt;"")*ISNUMBER(SEARCH("|"&amp;I324&amp;"|",'5_ACOMPANHAMENTO'!$AC$3:$AC$4922)))+((J324&lt;&gt;"")*ISNUMBER(SEARCH("|"&amp;J324&amp;"|",'5_ACOMPANHAMENTO'!$AC$3:$AC$4922)))+((K324&lt;&gt;"")*ISNUMBER(SEARCH("|"&amp;K324&amp;"|",'5_ACOMPANHAMENTO'!$AC$3:$AC$4922)))+((L324&lt;&gt;"")*ISNUMBER(SEARCH("|"&amp;L324&amp;"|",'5_ACOMPANHAMENTO'!$AC$3:$AC$4922)))+((M324&lt;&gt;"")*ISNUMBER(SEARCH("|"&amp;M324&amp;"|",'5_ACOMPANHAMENTO'!$AC$3:$AC$4922)))+((N324&lt;&gt;"")*ISNUMBER(SEARCH("|"&amp;N324&amp;"|",'5_ACOMPANHAMENTO'!$AC$3:$AC$4922)))+((O324&lt;&gt;"")*ISNUMBER(SEARCH("|"&amp;O324&amp;"|",'5_ACOMPANHAMENTO'!$AC$3:$AC$4922)))+((P324&lt;&gt;"")*ISNUMBER(SEARCH("|"&amp;P324&amp;"|",'5_ACOMPANHAMENTO'!$AC$3:$AC$4922)))+((Q324&lt;&gt;"")*ISNUMBER(SEARCH("|"&amp;Q324&amp;"|",'5_ACOMPANHAMENTO'!$AC$3:$AC$4922)))+((R324&lt;&gt;"")*ISNUMBER(SEARCH("|"&amp;R324&amp;"|",'5_ACOMPANHAMENTO'!$AC$3:$AC$4922)))+((S324&lt;&gt;"")*ISNUMBER(SEARCH("|"&amp;S324&amp;"|",'5_ACOMPANHAMENTO'!$AC$3:$AC$4922)))+((T324&lt;&gt;"")*ISNUMBER(SEARCH("|"&amp;T324&amp;"|",'5_ACOMPANHAMENTO'!$AC$3:$AC$4922)))+((U324&lt;&gt;"")*ISNUMBER(SEARCH("|"&amp;U324&amp;"|",'5_ACOMPANHAMENTO'!$AC$3:$AC$4922)))+((V324&lt;&gt;"")*ISNUMBER(SEARCH("|"&amp;V324&amp;"|",'5_ACOMPANHAMENTO'!$AC$3:$AC$4922)))+((W324&lt;&gt;"")*ISNUMBER(SEARCH("|"&amp;W324&amp;"|",'5_ACOMPANHAMENTO'!$AC$3:$AC$4922)))+((X324&lt;&gt;"")*ISNUMBER(SEARCH("|"&amp;X324&amp;"|",'5_ACOMPANHAMENTO'!$AC$3:$AC$4922)))+((Y324&lt;&gt;"")*ISNUMBER(SEARCH("|"&amp;Y324&amp;"|",'5_ACOMPANHAMENTO'!$AC$3:$AC$4922)))+((Z324&lt;&gt;"")*ISNUMBER(SEARCH("|"&amp;Z324&amp;"|",'5_ACOMPANHAMENTO'!$AC$3:$AC$4922)))+((AA324&lt;&gt;"")*ISNUMBER(SEARCH("|"&amp;AA324&amp;"|",'5_ACOMPANHAMENTO'!$AC$3:$AC$4922)))+((AB324&lt;&gt;"")*ISNUMBER(SEARCH("|"&amp;AB324&amp;"|",'5_ACOMPANHAMENTO'!$AC$3:$AC$4922))))&gt;0)),'5_ACOMPANHAMENTO'!$J$3:$J$4922),0))</f>
        <v/>
      </c>
      <c r="E324" s="4">
        <f>IF(G324=0,"FINALIZADO",IF(TODAY()&gt;A324,"ATRASADO "&amp;TODAY()-A324&amp;" DIAS","ADIANTADO "&amp;A324-TODAY()&amp;" DIAS"))</f>
        <v/>
      </c>
      <c r="F324" s="7">
        <f>IF(OR($B324="",$C324=""),"",IFERROR(SUMPRODUCT(--(('5_ACOMPANHAMENTO'!$AD$3:$AD$4922=TRIM($C324&amp;""))*('5_ACOMPANHAMENTO'!$AC$3:$AC$4922&lt;&gt;"")*((((I324&lt;&gt;"")*ISNUMBER(SEARCH("|"&amp;I324&amp;"|",'5_ACOMPANHAMENTO'!$AC$3:$AC$4922)))+((J324&lt;&gt;"")*ISNUMBER(SEARCH("|"&amp;J324&amp;"|",'5_ACOMPANHAMENTO'!$AC$3:$AC$4922)))+((K324&lt;&gt;"")*ISNUMBER(SEARCH("|"&amp;K324&amp;"|",'5_ACOMPANHAMENTO'!$AC$3:$AC$4922)))+((L324&lt;&gt;"")*ISNUMBER(SEARCH("|"&amp;L324&amp;"|",'5_ACOMPANHAMENTO'!$AC$3:$AC$4922)))+((M324&lt;&gt;"")*ISNUMBER(SEARCH("|"&amp;M324&amp;"|",'5_ACOMPANHAMENTO'!$AC$3:$AC$4922)))+((N324&lt;&gt;"")*ISNUMBER(SEARCH("|"&amp;N324&amp;"|",'5_ACOMPANHAMENTO'!$AC$3:$AC$4922)))+((O324&lt;&gt;"")*ISNUMBER(SEARCH("|"&amp;O324&amp;"|",'5_ACOMPANHAMENTO'!$AC$3:$AC$4922)))+((P324&lt;&gt;"")*ISNUMBER(SEARCH("|"&amp;P324&amp;"|",'5_ACOMPANHAMENTO'!$AC$3:$AC$4922)))+((Q324&lt;&gt;"")*ISNUMBER(SEARCH("|"&amp;Q324&amp;"|",'5_ACOMPANHAMENTO'!$AC$3:$AC$4922)))+((R324&lt;&gt;"")*ISNUMBER(SEARCH("|"&amp;R324&amp;"|",'5_ACOMPANHAMENTO'!$AC$3:$AC$4922)))+((S324&lt;&gt;"")*ISNUMBER(SEARCH("|"&amp;S324&amp;"|",'5_ACOMPANHAMENTO'!$AC$3:$AC$4922)))+((T324&lt;&gt;"")*ISNUMBER(SEARCH("|"&amp;T324&amp;"|",'5_ACOMPANHAMENTO'!$AC$3:$AC$4922)))+((U324&lt;&gt;"")*ISNUMBER(SEARCH("|"&amp;U324&amp;"|",'5_ACOMPANHAMENTO'!$AC$3:$AC$4922)))+((V324&lt;&gt;"")*ISNUMBER(SEARCH("|"&amp;V324&amp;"|",'5_ACOMPANHAMENTO'!$AC$3:$AC$4922)))+((W324&lt;&gt;"")*ISNUMBER(SEARCH("|"&amp;W324&amp;"|",'5_ACOMPANHAMENTO'!$AC$3:$AC$4922)))+((X324&lt;&gt;"")*ISNUMBER(SEARCH("|"&amp;X324&amp;"|",'5_ACOMPANHAMENTO'!$AC$3:$AC$4922)))+((Y324&lt;&gt;"")*ISNUMBER(SEARCH("|"&amp;Y324&amp;"|",'5_ACOMPANHAMENTO'!$AC$3:$AC$4922)))+((Z324&lt;&gt;"")*ISNUMBER(SEARCH("|"&amp;Z324&amp;"|",'5_ACOMPANHAMENTO'!$AC$3:$AC$4922)))+((AA324&lt;&gt;"")*ISNUMBER(SEARCH("|"&amp;AA324&amp;"|",'5_ACOMPANHAMENTO'!$AC$3:$AC$4922)))+((AB324&lt;&gt;"")*ISNUMBER(SEARCH("|"&amp;AB324&amp;"|",'5_ACOMPANHAMENTO'!$AC$3:$AC$4922))))&gt;0)),'5_ACOMPANHAMENTO'!$O$3:$O$4922),0))</f>
        <v/>
      </c>
      <c r="G324" s="7">
        <f>IF(OR($B324="",$C324=""),"",D324-F324)</f>
        <v/>
      </c>
      <c r="H324">
        <f>IF(OR($B324="",$C324=""),"",TRIM($B324&amp;"")&amp;"|"&amp;TRIM($C324&amp;""))</f>
        <v/>
      </c>
      <c r="I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",99)),1,99)))</f>
        <v/>
      </c>
      <c r="J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",99)),100,99)))</f>
        <v/>
      </c>
      <c r="K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",99)),199,99)))</f>
        <v/>
      </c>
      <c r="L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",99)),298,99)))</f>
        <v/>
      </c>
      <c r="M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",99)),397,99)))</f>
        <v/>
      </c>
      <c r="N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",99)),496,99)))</f>
        <v/>
      </c>
      <c r="O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",99)),595,99)))</f>
        <v/>
      </c>
      <c r="P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",99)),694,99)))</f>
        <v/>
      </c>
      <c r="Q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",99)),793,99)))</f>
        <v/>
      </c>
      <c r="R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",99)),892,99)))</f>
        <v/>
      </c>
      <c r="S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",99)),991,99)))</f>
        <v/>
      </c>
      <c r="T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",99)),1090,99)))</f>
        <v/>
      </c>
      <c r="U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",99)),1189,99)))</f>
        <v/>
      </c>
      <c r="V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",99)),1288,99)))</f>
        <v/>
      </c>
      <c r="W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",99)),1387,99)))</f>
        <v/>
      </c>
      <c r="X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",99)),1486,99)))</f>
        <v/>
      </c>
      <c r="Y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",99)),1585,99)))</f>
        <v/>
      </c>
      <c r="Z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",99)),1684,99)))</f>
        <v/>
      </c>
      <c r="AA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",99)),1783,99)))</f>
        <v/>
      </c>
      <c r="AB324" s="1">
        <f>IF($B324="","",TRIM(MID(SUBSTITUTE(TRIM(SUBSTITUTE(SUBSTITUTE(SUBSTITUTE(SUBSTITUTE(SUBSTITUTE(SUBSTITUTE(SUBSTITUTE(SUBSTITUTE(SUBSTITUTE(SUBSTITUTE(SUBSTITUTE(SUBSTITUTE(SUBSTITUTE(SUBSTITUTE(TRIM($B324&amp;""),CHAR(10),"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",REPT(" ",99)),1882,99)))</f>
        <v/>
      </c>
    </row>
    <row r="325" hidden="1" ht="14.25" customHeight="1">
      <c r="A325" s="4">
        <f>IF(OR($B325="",$C325=""),"",IFERROR(INDEX('5_ACOMPANHAMENTO'!$A$3:$A$4922,MATCH(1,INDEX(('5_ACOMPANHAMENTO'!$AD$3:$AD$4922=TRIM($C325&amp;""))*('5_ACOMPANHAMENTO'!$AC$3:$AC$4922&lt;&gt;"")*((((I325&lt;&gt;"")*ISNUMBER(SEARCH("|"&amp;I325&amp;"|",'5_ACOMPANHAMENTO'!$AC$3:$AC$4922)))+((J325&lt;&gt;"")*ISNUMBER(SEARCH("|"&amp;J325&amp;"|",'5_ACOMPANHAMENTO'!$AC$3:$AC$4922)))+((K325&lt;&gt;"")*ISNUMBER(SEARCH("|"&amp;K325&amp;"|",'5_ACOMPANHAMENTO'!$AC$3:$AC$4922)))+((L325&lt;&gt;"")*ISNUMBER(SEARCH("|"&amp;L325&amp;"|",'5_ACOMPANHAMENTO'!$AC$3:$AC$4922)))+((M325&lt;&gt;"")*ISNUMBER(SEARCH("|"&amp;M325&amp;"|",'5_ACOMPANHAMENTO'!$AC$3:$AC$4922)))+((N325&lt;&gt;"")*ISNUMBER(SEARCH("|"&amp;N325&amp;"|",'5_ACOMPANHAMENTO'!$AC$3:$AC$4922)))+((O325&lt;&gt;"")*ISNUMBER(SEARCH("|"&amp;O325&amp;"|",'5_ACOMPANHAMENTO'!$AC$3:$AC$4922)))+((P325&lt;&gt;"")*ISNUMBER(SEARCH("|"&amp;P325&amp;"|",'5_ACOMPANHAMENTO'!$AC$3:$AC$4922)))+((Q325&lt;&gt;"")*ISNUMBER(SEARCH("|"&amp;Q325&amp;"|",'5_ACOMPANHAMENTO'!$AC$3:$AC$4922)))+((R325&lt;&gt;"")*ISNUMBER(SEARCH("|"&amp;R325&amp;"|",'5_ACOMPANHAMENTO'!$AC$3:$AC$4922)))+((S325&lt;&gt;"")*ISNUMBER(SEARCH("|"&amp;S325&amp;"|",'5_ACOMPANHAMENTO'!$AC$3:$AC$4922)))+((T325&lt;&gt;"")*ISNUMBER(SEARCH("|"&amp;T325&amp;"|",'5_ACOMPANHAMENTO'!$AC$3:$AC$4922)))+((U325&lt;&gt;"")*ISNUMBER(SEARCH("|"&amp;U325&amp;"|",'5_ACOMPANHAMENTO'!$AC$3:$AC$4922)))+((V325&lt;&gt;"")*ISNUMBER(SEARCH("|"&amp;V325&amp;"|",'5_ACOMPANHAMENTO'!$AC$3:$AC$4922)))+((W325&lt;&gt;"")*ISNUMBER(SEARCH("|"&amp;W325&amp;"|",'5_ACOMPANHAMENTO'!$AC$3:$AC$4922)))+((X325&lt;&gt;"")*ISNUMBER(SEARCH("|"&amp;X325&amp;"|",'5_ACOMPANHAMENTO'!$AC$3:$AC$4922)))+((Y325&lt;&gt;"")*ISNUMBER(SEARCH("|"&amp;Y325&amp;"|",'5_ACOMPANHAMENTO'!$AC$3:$AC$4922)))+((Z325&lt;&gt;"")*ISNUMBER(SEARCH("|"&amp;Z325&amp;"|",'5_ACOMPANHAMENTO'!$AC$3:$AC$4922)))+((AA325&lt;&gt;"")*ISNUMBER(SEARCH("|"&amp;AA325&amp;"|",'5_ACOMPANHAMENTO'!$AC$3:$AC$4922)))+((AB325&lt;&gt;"")*ISNUMBER(SEARCH("|"&amp;AB325&amp;"|",'5_ACOMPANHAMENTO'!$AC$3:$AC$4922))))&gt;0),0),0)),""))</f>
        <v/>
      </c>
      <c r="B325" s="14" t="inlineStr">
        <is>
          <t>10210</t>
        </is>
      </c>
      <c r="C325" s="14" t="inlineStr">
        <is>
          <t>58 FABRICAÇÃO EMBALAGEM</t>
        </is>
      </c>
      <c r="D325" s="4">
        <f>IF(OR($B325="",$C325=""),"",IFERROR(SUMPRODUCT(--(('5_ACOMPANHAMENTO'!$AD$3:$AD$4922=TRIM($C325&amp;""))*('5_ACOMPANHAMENTO'!$AC$3:$AC$4922&lt;&gt;"")*((((I325&lt;&gt;"")*ISNUMBER(SEARCH("|"&amp;I325&amp;"|",'5_ACOMPANHAMENTO'!$AC$3:$AC$4922)))+((J325&lt;&gt;"")*ISNUMBER(SEARCH("|"&amp;J325&amp;"|",'5_ACOMPANHAMENTO'!$AC$3:$AC$4922)))+((K325&lt;&gt;"")*ISNUMBER(SEARCH("|"&amp;K325&amp;"|",'5_ACOMPANHAMENTO'!$AC$3:$AC$4922)))+((L325&lt;&gt;"")*ISNUMBER(SEARCH("|"&amp;L325&amp;"|",'5_ACOMPANHAMENTO'!$AC$3:$AC$4922)))+((M325&lt;&gt;"")*ISNUMBER(SEARCH("|"&amp;M325&amp;"|",'5_ACOMPANHAMENTO'!$AC$3:$AC$4922)))+((N325&lt;&gt;"")*ISNUMBER(SEARCH("|"&amp;N325&amp;"|",'5_ACOMPANHAMENTO'!$AC$3:$AC$4922)))+((O325&lt;&gt;"")*ISNUMBER(SEARCH("|"&amp;O325&amp;"|",'5_ACOMPANHAMENTO'!$AC$3:$AC$4922)))+((P325&lt;&gt;"")*ISNUMBER(SEARCH("|"&amp;P325&amp;"|",'5_ACOMPANHAMENTO'!$AC$3:$AC$4922)))+((Q325&lt;&gt;"")*ISNUMBER(SEARCH("|"&amp;Q325&amp;"|",'5_ACOMPANHAMENTO'!$AC$3:$AC$4922)))+((R325&lt;&gt;"")*ISNUMBER(SEARCH("|"&amp;R325&amp;"|",'5_ACOMPANHAMENTO'!$AC$3:$AC$4922)))+((S325&lt;&gt;"")*ISNUMBER(SEARCH("|"&amp;S325&amp;"|",'5_ACOMPANHAMENTO'!$AC$3:$AC$4922)))+((T325&lt;&gt;"")*ISNUMBER(SEARCH("|"&amp;T325&amp;"|",'5_ACOMPANHAMENTO'!$AC$3:$AC$4922)))+((U325&lt;&gt;"")*ISNUMBER(SEARCH("|"&amp;U325&amp;"|",'5_ACOMPANHAMENTO'!$AC$3:$AC$4922)))+((V325&lt;&gt;"")*ISNUMBER(SEARCH("|"&amp;V325&amp;"|",'5_ACOMPANHAMENTO'!$AC$3:$AC$4922)))+((W325&lt;&gt;"")*ISNUMBER(SEARCH("|"&amp;W325&amp;"|",'5_ACOMPANHAMENTO'!$AC$3:$AC$4922)))+((X325&lt;&gt;"")*ISNUMBER(SEARCH("|"&amp;X325&amp;"|",'5_ACOMPANHAMENTO'!$AC$3:$AC$4922)))+((Y325&lt;&gt;"")*ISNUMBER(SEARCH("|"&amp;Y325&amp;"|",'5_ACOMPANHAMENTO'!$AC$3:$AC$4922)))+((Z325&lt;&gt;"")*ISNUMBER(SEARCH("|"&amp;Z325&amp;"|",'5_ACOMPANHAMENTO'!$AC$3:$AC$4922)))+((AA325&lt;&gt;"")*ISNUMBER(SEARCH("|"&amp;AA325&amp;"|",'5_ACOMPANHAMENTO'!$AC$3:$AC$4922)))+((AB325&lt;&gt;"")*ISNUMBER(SEARCH("|"&amp;AB325&amp;"|",'5_ACOMPANHAMENTO'!$AC$3:$AC$4922))))&gt;0)),'5_ACOMPANHAMENTO'!$J$3:$J$4922),0))</f>
        <v/>
      </c>
      <c r="E325" s="4">
        <f>IF(G325=0,"FINALIZADO",IF(TODAY()&gt;A325,"ATRASADO "&amp;TODAY()-A325&amp;" DIAS","ADIANTADO "&amp;A325-TODAY()&amp;" DIAS"))</f>
        <v/>
      </c>
      <c r="F325" s="7">
        <f>IF(OR($B325="",$C325=""),"",IFERROR(SUMPRODUCT(--(('5_ACOMPANHAMENTO'!$AD$3:$AD$4922=TRIM($C325&amp;""))*('5_ACOMPANHAMENTO'!$AC$3:$AC$4922&lt;&gt;"")*((((I325&lt;&gt;"")*ISNUMBER(SEARCH("|"&amp;I325&amp;"|",'5_ACOMPANHAMENTO'!$AC$3:$AC$4922)))+((J325&lt;&gt;"")*ISNUMBER(SEARCH("|"&amp;J325&amp;"|",'5_ACOMPANHAMENTO'!$AC$3:$AC$4922)))+((K325&lt;&gt;"")*ISNUMBER(SEARCH("|"&amp;K325&amp;"|",'5_ACOMPANHAMENTO'!$AC$3:$AC$4922)))+((L325&lt;&gt;"")*ISNUMBER(SEARCH("|"&amp;L325&amp;"|",'5_ACOMPANHAMENTO'!$AC$3:$AC$4922)))+((M325&lt;&gt;"")*ISNUMBER(SEARCH("|"&amp;M325&amp;"|",'5_ACOMPANHAMENTO'!$AC$3:$AC$4922)))+((N325&lt;&gt;"")*ISNUMBER(SEARCH("|"&amp;N325&amp;"|",'5_ACOMPANHAMENTO'!$AC$3:$AC$4922)))+((O325&lt;&gt;"")*ISNUMBER(SEARCH("|"&amp;O325&amp;"|",'5_ACOMPANHAMENTO'!$AC$3:$AC$4922)))+((P325&lt;&gt;"")*ISNUMBER(SEARCH("|"&amp;P325&amp;"|",'5_ACOMPANHAMENTO'!$AC$3:$AC$4922)))+((Q325&lt;&gt;"")*ISNUMBER(SEARCH("|"&amp;Q325&amp;"|",'5_ACOMPANHAMENTO'!$AC$3:$AC$4922)))+((R325&lt;&gt;"")*ISNUMBER(SEARCH("|"&amp;R325&amp;"|",'5_ACOMPANHAMENTO'!$AC$3:$AC$4922)))+((S325&lt;&gt;"")*ISNUMBER(SEARCH("|"&amp;S325&amp;"|",'5_ACOMPANHAMENTO'!$AC$3:$AC$4922)))+((T325&lt;&gt;"")*ISNUMBER(SEARCH("|"&amp;T325&amp;"|",'5_ACOMPANHAMENTO'!$AC$3:$AC$4922)))+((U325&lt;&gt;"")*ISNUMBER(SEARCH("|"&amp;U325&amp;"|",'5_ACOMPANHAMENTO'!$AC$3:$AC$4922)))+((V325&lt;&gt;"")*ISNUMBER(SEARCH("|"&amp;V325&amp;"|",'5_ACOMPANHAMENTO'!$AC$3:$AC$4922)))+((W325&lt;&gt;"")*ISNUMBER(SEARCH("|"&amp;W325&amp;"|",'5_ACOMPANHAMENTO'!$AC$3:$AC$4922)))+((X325&lt;&gt;"")*ISNUMBER(SEARCH("|"&amp;X325&amp;"|",'5_ACOMPANHAMENTO'!$AC$3:$AC$4922)))+((Y325&lt;&gt;"")*ISNUMBER(SEARCH("|"&amp;Y325&amp;"|",'5_ACOMPANHAMENTO'!$AC$3:$AC$4922)))+((Z325&lt;&gt;"")*ISNUMBER(SEARCH("|"&amp;Z325&amp;"|",'5_ACOMPANHAMENTO'!$AC$3:$AC$4922)))+((AA325&lt;&gt;"")*ISNUMBER(SEARCH("|"&amp;AA325&amp;"|",'5_ACOMPANHAMENTO'!$AC$3:$AC$4922)))+((AB325&lt;&gt;"")*ISNUMBER(SEARCH("|"&amp;AB325&amp;"|",'5_ACOMPANHAMENTO'!$AC$3:$AC$4922))))&gt;0)),'5_ACOMPANHAMENTO'!$O$3:$O$4922),0))</f>
        <v/>
      </c>
      <c r="G325" s="7">
        <f>IF(OR($B325="",$C325=""),"",D325-F325)</f>
        <v/>
      </c>
      <c r="H325">
        <f>IF(OR($B325="",$C325=""),"",TRIM($B325&amp;"")&amp;"|"&amp;TRIM($C325&amp;""))</f>
        <v/>
      </c>
      <c r="I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",99)),1,99)))</f>
        <v/>
      </c>
      <c r="J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",99)),100,99)))</f>
        <v/>
      </c>
      <c r="K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",99)),199,99)))</f>
        <v/>
      </c>
      <c r="L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",99)),298,99)))</f>
        <v/>
      </c>
      <c r="M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",99)),397,99)))</f>
        <v/>
      </c>
      <c r="N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",99)),496,99)))</f>
        <v/>
      </c>
      <c r="O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",99)),595,99)))</f>
        <v/>
      </c>
      <c r="P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",99)),694,99)))</f>
        <v/>
      </c>
      <c r="Q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",99)),793,99)))</f>
        <v/>
      </c>
      <c r="R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",99)),892,99)))</f>
        <v/>
      </c>
      <c r="S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",99)),991,99)))</f>
        <v/>
      </c>
      <c r="T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",99)),1090,99)))</f>
        <v/>
      </c>
      <c r="U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",99)),1189,99)))</f>
        <v/>
      </c>
      <c r="V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",99)),1288,99)))</f>
        <v/>
      </c>
      <c r="W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",99)),1387,99)))</f>
        <v/>
      </c>
      <c r="X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",99)),1486,99)))</f>
        <v/>
      </c>
      <c r="Y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",99)),1585,99)))</f>
        <v/>
      </c>
      <c r="Z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",99)),1684,99)))</f>
        <v/>
      </c>
      <c r="AA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",99)),1783,99)))</f>
        <v/>
      </c>
      <c r="AB325" s="1">
        <f>IF($B325="","",TRIM(MID(SUBSTITUTE(TRIM(SUBSTITUTE(SUBSTITUTE(SUBSTITUTE(SUBSTITUTE(SUBSTITUTE(SUBSTITUTE(SUBSTITUTE(SUBSTITUTE(SUBSTITUTE(SUBSTITUTE(SUBSTITUTE(SUBSTITUTE(SUBSTITUTE(SUBSTITUTE(TRIM($B325&amp;""),CHAR(10),"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",REPT(" ",99)),1882,99)))</f>
        <v/>
      </c>
    </row>
    <row r="326" hidden="1" ht="14.25" customHeight="1">
      <c r="A326" s="4">
        <f>IF(OR($B326="",$C326=""),"",IFERROR(INDEX('5_ACOMPANHAMENTO'!$A$3:$A$4922,MATCH(1,INDEX(('5_ACOMPANHAMENTO'!$AD$3:$AD$4922=TRIM($C326&amp;""))*('5_ACOMPANHAMENTO'!$AC$3:$AC$4922&lt;&gt;"")*((((I326&lt;&gt;"")*ISNUMBER(SEARCH("|"&amp;I326&amp;"|",'5_ACOMPANHAMENTO'!$AC$3:$AC$4922)))+((J326&lt;&gt;"")*ISNUMBER(SEARCH("|"&amp;J326&amp;"|",'5_ACOMPANHAMENTO'!$AC$3:$AC$4922)))+((K326&lt;&gt;"")*ISNUMBER(SEARCH("|"&amp;K326&amp;"|",'5_ACOMPANHAMENTO'!$AC$3:$AC$4922)))+((L326&lt;&gt;"")*ISNUMBER(SEARCH("|"&amp;L326&amp;"|",'5_ACOMPANHAMENTO'!$AC$3:$AC$4922)))+((M326&lt;&gt;"")*ISNUMBER(SEARCH("|"&amp;M326&amp;"|",'5_ACOMPANHAMENTO'!$AC$3:$AC$4922)))+((N326&lt;&gt;"")*ISNUMBER(SEARCH("|"&amp;N326&amp;"|",'5_ACOMPANHAMENTO'!$AC$3:$AC$4922)))+((O326&lt;&gt;"")*ISNUMBER(SEARCH("|"&amp;O326&amp;"|",'5_ACOMPANHAMENTO'!$AC$3:$AC$4922)))+((P326&lt;&gt;"")*ISNUMBER(SEARCH("|"&amp;P326&amp;"|",'5_ACOMPANHAMENTO'!$AC$3:$AC$4922)))+((Q326&lt;&gt;"")*ISNUMBER(SEARCH("|"&amp;Q326&amp;"|",'5_ACOMPANHAMENTO'!$AC$3:$AC$4922)))+((R326&lt;&gt;"")*ISNUMBER(SEARCH("|"&amp;R326&amp;"|",'5_ACOMPANHAMENTO'!$AC$3:$AC$4922)))+((S326&lt;&gt;"")*ISNUMBER(SEARCH("|"&amp;S326&amp;"|",'5_ACOMPANHAMENTO'!$AC$3:$AC$4922)))+((T326&lt;&gt;"")*ISNUMBER(SEARCH("|"&amp;T326&amp;"|",'5_ACOMPANHAMENTO'!$AC$3:$AC$4922)))+((U326&lt;&gt;"")*ISNUMBER(SEARCH("|"&amp;U326&amp;"|",'5_ACOMPANHAMENTO'!$AC$3:$AC$4922)))+((V326&lt;&gt;"")*ISNUMBER(SEARCH("|"&amp;V326&amp;"|",'5_ACOMPANHAMENTO'!$AC$3:$AC$4922)))+((W326&lt;&gt;"")*ISNUMBER(SEARCH("|"&amp;W326&amp;"|",'5_ACOMPANHAMENTO'!$AC$3:$AC$4922)))+((X326&lt;&gt;"")*ISNUMBER(SEARCH("|"&amp;X326&amp;"|",'5_ACOMPANHAMENTO'!$AC$3:$AC$4922)))+((Y326&lt;&gt;"")*ISNUMBER(SEARCH("|"&amp;Y326&amp;"|",'5_ACOMPANHAMENTO'!$AC$3:$AC$4922)))+((Z326&lt;&gt;"")*ISNUMBER(SEARCH("|"&amp;Z326&amp;"|",'5_ACOMPANHAMENTO'!$AC$3:$AC$4922)))+((AA326&lt;&gt;"")*ISNUMBER(SEARCH("|"&amp;AA326&amp;"|",'5_ACOMPANHAMENTO'!$AC$3:$AC$4922)))+((AB326&lt;&gt;"")*ISNUMBER(SEARCH("|"&amp;AB326&amp;"|",'5_ACOMPANHAMENTO'!$AC$3:$AC$4922))))&gt;0),0),0)),""))</f>
        <v/>
      </c>
      <c r="B326" s="14" t="inlineStr">
        <is>
          <t>10210</t>
        </is>
      </c>
      <c r="C326" s="14" t="inlineStr">
        <is>
          <t>58 FABRICAÇÃO EMBALAGEM</t>
        </is>
      </c>
      <c r="D326" s="4">
        <f>IF(OR($B326="",$C326=""),"",IFERROR(SUMPRODUCT(--(('5_ACOMPANHAMENTO'!$AD$3:$AD$4922=TRIM($C326&amp;""))*('5_ACOMPANHAMENTO'!$AC$3:$AC$4922&lt;&gt;"")*((((I326&lt;&gt;"")*ISNUMBER(SEARCH("|"&amp;I326&amp;"|",'5_ACOMPANHAMENTO'!$AC$3:$AC$4922)))+((J326&lt;&gt;"")*ISNUMBER(SEARCH("|"&amp;J326&amp;"|",'5_ACOMPANHAMENTO'!$AC$3:$AC$4922)))+((K326&lt;&gt;"")*ISNUMBER(SEARCH("|"&amp;K326&amp;"|",'5_ACOMPANHAMENTO'!$AC$3:$AC$4922)))+((L326&lt;&gt;"")*ISNUMBER(SEARCH("|"&amp;L326&amp;"|",'5_ACOMPANHAMENTO'!$AC$3:$AC$4922)))+((M326&lt;&gt;"")*ISNUMBER(SEARCH("|"&amp;M326&amp;"|",'5_ACOMPANHAMENTO'!$AC$3:$AC$4922)))+((N326&lt;&gt;"")*ISNUMBER(SEARCH("|"&amp;N326&amp;"|",'5_ACOMPANHAMENTO'!$AC$3:$AC$4922)))+((O326&lt;&gt;"")*ISNUMBER(SEARCH("|"&amp;O326&amp;"|",'5_ACOMPANHAMENTO'!$AC$3:$AC$4922)))+((P326&lt;&gt;"")*ISNUMBER(SEARCH("|"&amp;P326&amp;"|",'5_ACOMPANHAMENTO'!$AC$3:$AC$4922)))+((Q326&lt;&gt;"")*ISNUMBER(SEARCH("|"&amp;Q326&amp;"|",'5_ACOMPANHAMENTO'!$AC$3:$AC$4922)))+((R326&lt;&gt;"")*ISNUMBER(SEARCH("|"&amp;R326&amp;"|",'5_ACOMPANHAMENTO'!$AC$3:$AC$4922)))+((S326&lt;&gt;"")*ISNUMBER(SEARCH("|"&amp;S326&amp;"|",'5_ACOMPANHAMENTO'!$AC$3:$AC$4922)))+((T326&lt;&gt;"")*ISNUMBER(SEARCH("|"&amp;T326&amp;"|",'5_ACOMPANHAMENTO'!$AC$3:$AC$4922)))+((U326&lt;&gt;"")*ISNUMBER(SEARCH("|"&amp;U326&amp;"|",'5_ACOMPANHAMENTO'!$AC$3:$AC$4922)))+((V326&lt;&gt;"")*ISNUMBER(SEARCH("|"&amp;V326&amp;"|",'5_ACOMPANHAMENTO'!$AC$3:$AC$4922)))+((W326&lt;&gt;"")*ISNUMBER(SEARCH("|"&amp;W326&amp;"|",'5_ACOMPANHAMENTO'!$AC$3:$AC$4922)))+((X326&lt;&gt;"")*ISNUMBER(SEARCH("|"&amp;X326&amp;"|",'5_ACOMPANHAMENTO'!$AC$3:$AC$4922)))+((Y326&lt;&gt;"")*ISNUMBER(SEARCH("|"&amp;Y326&amp;"|",'5_ACOMPANHAMENTO'!$AC$3:$AC$4922)))+((Z326&lt;&gt;"")*ISNUMBER(SEARCH("|"&amp;Z326&amp;"|",'5_ACOMPANHAMENTO'!$AC$3:$AC$4922)))+((AA326&lt;&gt;"")*ISNUMBER(SEARCH("|"&amp;AA326&amp;"|",'5_ACOMPANHAMENTO'!$AC$3:$AC$4922)))+((AB326&lt;&gt;"")*ISNUMBER(SEARCH("|"&amp;AB326&amp;"|",'5_ACOMPANHAMENTO'!$AC$3:$AC$4922))))&gt;0)),'5_ACOMPANHAMENTO'!$J$3:$J$4922),0))</f>
        <v/>
      </c>
      <c r="E326" s="4">
        <f>IF(G326=0,"FINALIZADO",IF(TODAY()&gt;A326,"ATRASADO "&amp;TODAY()-A326&amp;" DIAS","ADIANTADO "&amp;A326-TODAY()&amp;" DIAS"))</f>
        <v/>
      </c>
      <c r="F326" s="7">
        <f>IF(OR($B326="",$C326=""),"",IFERROR(SUMPRODUCT(--(('5_ACOMPANHAMENTO'!$AD$3:$AD$4922=TRIM($C326&amp;""))*('5_ACOMPANHAMENTO'!$AC$3:$AC$4922&lt;&gt;"")*((((I326&lt;&gt;"")*ISNUMBER(SEARCH("|"&amp;I326&amp;"|",'5_ACOMPANHAMENTO'!$AC$3:$AC$4922)))+((J326&lt;&gt;"")*ISNUMBER(SEARCH("|"&amp;J326&amp;"|",'5_ACOMPANHAMENTO'!$AC$3:$AC$4922)))+((K326&lt;&gt;"")*ISNUMBER(SEARCH("|"&amp;K326&amp;"|",'5_ACOMPANHAMENTO'!$AC$3:$AC$4922)))+((L326&lt;&gt;"")*ISNUMBER(SEARCH("|"&amp;L326&amp;"|",'5_ACOMPANHAMENTO'!$AC$3:$AC$4922)))+((M326&lt;&gt;"")*ISNUMBER(SEARCH("|"&amp;M326&amp;"|",'5_ACOMPANHAMENTO'!$AC$3:$AC$4922)))+((N326&lt;&gt;"")*ISNUMBER(SEARCH("|"&amp;N326&amp;"|",'5_ACOMPANHAMENTO'!$AC$3:$AC$4922)))+((O326&lt;&gt;"")*ISNUMBER(SEARCH("|"&amp;O326&amp;"|",'5_ACOMPANHAMENTO'!$AC$3:$AC$4922)))+((P326&lt;&gt;"")*ISNUMBER(SEARCH("|"&amp;P326&amp;"|",'5_ACOMPANHAMENTO'!$AC$3:$AC$4922)))+((Q326&lt;&gt;"")*ISNUMBER(SEARCH("|"&amp;Q326&amp;"|",'5_ACOMPANHAMENTO'!$AC$3:$AC$4922)))+((R326&lt;&gt;"")*ISNUMBER(SEARCH("|"&amp;R326&amp;"|",'5_ACOMPANHAMENTO'!$AC$3:$AC$4922)))+((S326&lt;&gt;"")*ISNUMBER(SEARCH("|"&amp;S326&amp;"|",'5_ACOMPANHAMENTO'!$AC$3:$AC$4922)))+((T326&lt;&gt;"")*ISNUMBER(SEARCH("|"&amp;T326&amp;"|",'5_ACOMPANHAMENTO'!$AC$3:$AC$4922)))+((U326&lt;&gt;"")*ISNUMBER(SEARCH("|"&amp;U326&amp;"|",'5_ACOMPANHAMENTO'!$AC$3:$AC$4922)))+((V326&lt;&gt;"")*ISNUMBER(SEARCH("|"&amp;V326&amp;"|",'5_ACOMPANHAMENTO'!$AC$3:$AC$4922)))+((W326&lt;&gt;"")*ISNUMBER(SEARCH("|"&amp;W326&amp;"|",'5_ACOMPANHAMENTO'!$AC$3:$AC$4922)))+((X326&lt;&gt;"")*ISNUMBER(SEARCH("|"&amp;X326&amp;"|",'5_ACOMPANHAMENTO'!$AC$3:$AC$4922)))+((Y326&lt;&gt;"")*ISNUMBER(SEARCH("|"&amp;Y326&amp;"|",'5_ACOMPANHAMENTO'!$AC$3:$AC$4922)))+((Z326&lt;&gt;"")*ISNUMBER(SEARCH("|"&amp;Z326&amp;"|",'5_ACOMPANHAMENTO'!$AC$3:$AC$4922)))+((AA326&lt;&gt;"")*ISNUMBER(SEARCH("|"&amp;AA326&amp;"|",'5_ACOMPANHAMENTO'!$AC$3:$AC$4922)))+((AB326&lt;&gt;"")*ISNUMBER(SEARCH("|"&amp;AB326&amp;"|",'5_ACOMPANHAMENTO'!$AC$3:$AC$4922))))&gt;0)),'5_ACOMPANHAMENTO'!$O$3:$O$4922),0))</f>
        <v/>
      </c>
      <c r="G326" s="7">
        <f>IF(OR($B326="",$C326=""),"",D326-F326)</f>
        <v/>
      </c>
      <c r="H326">
        <f>IF(OR($B326="",$C326=""),"",TRIM($B326&amp;"")&amp;"|"&amp;TRIM($C326&amp;""))</f>
        <v/>
      </c>
      <c r="I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",99)),1,99)))</f>
        <v/>
      </c>
      <c r="J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",99)),100,99)))</f>
        <v/>
      </c>
      <c r="K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",99)),199,99)))</f>
        <v/>
      </c>
      <c r="L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",99)),298,99)))</f>
        <v/>
      </c>
      <c r="M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",99)),397,99)))</f>
        <v/>
      </c>
      <c r="N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",99)),496,99)))</f>
        <v/>
      </c>
      <c r="O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",99)),595,99)))</f>
        <v/>
      </c>
      <c r="P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",99)),694,99)))</f>
        <v/>
      </c>
      <c r="Q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",99)),793,99)))</f>
        <v/>
      </c>
      <c r="R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",99)),892,99)))</f>
        <v/>
      </c>
      <c r="S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",99)),991,99)))</f>
        <v/>
      </c>
      <c r="T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",99)),1090,99)))</f>
        <v/>
      </c>
      <c r="U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",99)),1189,99)))</f>
        <v/>
      </c>
      <c r="V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",99)),1288,99)))</f>
        <v/>
      </c>
      <c r="W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",99)),1387,99)))</f>
        <v/>
      </c>
      <c r="X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",99)),1486,99)))</f>
        <v/>
      </c>
      <c r="Y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",99)),1585,99)))</f>
        <v/>
      </c>
      <c r="Z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",99)),1684,99)))</f>
        <v/>
      </c>
      <c r="AA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",99)),1783,99)))</f>
        <v/>
      </c>
      <c r="AB326" s="1">
        <f>IF($B326="","",TRIM(MID(SUBSTITUTE(TRIM(SUBSTITUTE(SUBSTITUTE(SUBSTITUTE(SUBSTITUTE(SUBSTITUTE(SUBSTITUTE(SUBSTITUTE(SUBSTITUTE(SUBSTITUTE(SUBSTITUTE(SUBSTITUTE(SUBSTITUTE(SUBSTITUTE(SUBSTITUTE(TRIM($B326&amp;""),CHAR(10),"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",REPT(" ",99)),1882,99)))</f>
        <v/>
      </c>
    </row>
    <row r="327" hidden="1" ht="14.25" customHeight="1">
      <c r="A327" s="4">
        <f>IF(OR($B327="",$C327=""),"",IFERROR(INDEX('5_ACOMPANHAMENTO'!$A$3:$A$4922,MATCH(1,INDEX(('5_ACOMPANHAMENTO'!$AD$3:$AD$4922=TRIM($C327&amp;""))*('5_ACOMPANHAMENTO'!$AC$3:$AC$4922&lt;&gt;"")*((((I327&lt;&gt;"")*ISNUMBER(SEARCH("|"&amp;I327&amp;"|",'5_ACOMPANHAMENTO'!$AC$3:$AC$4922)))+((J327&lt;&gt;"")*ISNUMBER(SEARCH("|"&amp;J327&amp;"|",'5_ACOMPANHAMENTO'!$AC$3:$AC$4922)))+((K327&lt;&gt;"")*ISNUMBER(SEARCH("|"&amp;K327&amp;"|",'5_ACOMPANHAMENTO'!$AC$3:$AC$4922)))+((L327&lt;&gt;"")*ISNUMBER(SEARCH("|"&amp;L327&amp;"|",'5_ACOMPANHAMENTO'!$AC$3:$AC$4922)))+((M327&lt;&gt;"")*ISNUMBER(SEARCH("|"&amp;M327&amp;"|",'5_ACOMPANHAMENTO'!$AC$3:$AC$4922)))+((N327&lt;&gt;"")*ISNUMBER(SEARCH("|"&amp;N327&amp;"|",'5_ACOMPANHAMENTO'!$AC$3:$AC$4922)))+((O327&lt;&gt;"")*ISNUMBER(SEARCH("|"&amp;O327&amp;"|",'5_ACOMPANHAMENTO'!$AC$3:$AC$4922)))+((P327&lt;&gt;"")*ISNUMBER(SEARCH("|"&amp;P327&amp;"|",'5_ACOMPANHAMENTO'!$AC$3:$AC$4922)))+((Q327&lt;&gt;"")*ISNUMBER(SEARCH("|"&amp;Q327&amp;"|",'5_ACOMPANHAMENTO'!$AC$3:$AC$4922)))+((R327&lt;&gt;"")*ISNUMBER(SEARCH("|"&amp;R327&amp;"|",'5_ACOMPANHAMENTO'!$AC$3:$AC$4922)))+((S327&lt;&gt;"")*ISNUMBER(SEARCH("|"&amp;S327&amp;"|",'5_ACOMPANHAMENTO'!$AC$3:$AC$4922)))+((T327&lt;&gt;"")*ISNUMBER(SEARCH("|"&amp;T327&amp;"|",'5_ACOMPANHAMENTO'!$AC$3:$AC$4922)))+((U327&lt;&gt;"")*ISNUMBER(SEARCH("|"&amp;U327&amp;"|",'5_ACOMPANHAMENTO'!$AC$3:$AC$4922)))+((V327&lt;&gt;"")*ISNUMBER(SEARCH("|"&amp;V327&amp;"|",'5_ACOMPANHAMENTO'!$AC$3:$AC$4922)))+((W327&lt;&gt;"")*ISNUMBER(SEARCH("|"&amp;W327&amp;"|",'5_ACOMPANHAMENTO'!$AC$3:$AC$4922)))+((X327&lt;&gt;"")*ISNUMBER(SEARCH("|"&amp;X327&amp;"|",'5_ACOMPANHAMENTO'!$AC$3:$AC$4922)))+((Y327&lt;&gt;"")*ISNUMBER(SEARCH("|"&amp;Y327&amp;"|",'5_ACOMPANHAMENTO'!$AC$3:$AC$4922)))+((Z327&lt;&gt;"")*ISNUMBER(SEARCH("|"&amp;Z327&amp;"|",'5_ACOMPANHAMENTO'!$AC$3:$AC$4922)))+((AA327&lt;&gt;"")*ISNUMBER(SEARCH("|"&amp;AA327&amp;"|",'5_ACOMPANHAMENTO'!$AC$3:$AC$4922)))+((AB327&lt;&gt;"")*ISNUMBER(SEARCH("|"&amp;AB327&amp;"|",'5_ACOMPANHAMENTO'!$AC$3:$AC$4922))))&gt;0),0),0)),""))</f>
        <v/>
      </c>
      <c r="B327" s="14" t="inlineStr">
        <is>
          <t>10210</t>
        </is>
      </c>
      <c r="C327" s="14" t="inlineStr">
        <is>
          <t>58 FABRICAÇÃO EMBALAGEM</t>
        </is>
      </c>
      <c r="D327" s="4">
        <f>IF(OR($B327="",$C327=""),"",IFERROR(SUMPRODUCT(--(('5_ACOMPANHAMENTO'!$AD$3:$AD$4922=TRIM($C327&amp;""))*('5_ACOMPANHAMENTO'!$AC$3:$AC$4922&lt;&gt;"")*((((I327&lt;&gt;"")*ISNUMBER(SEARCH("|"&amp;I327&amp;"|",'5_ACOMPANHAMENTO'!$AC$3:$AC$4922)))+((J327&lt;&gt;"")*ISNUMBER(SEARCH("|"&amp;J327&amp;"|",'5_ACOMPANHAMENTO'!$AC$3:$AC$4922)))+((K327&lt;&gt;"")*ISNUMBER(SEARCH("|"&amp;K327&amp;"|",'5_ACOMPANHAMENTO'!$AC$3:$AC$4922)))+((L327&lt;&gt;"")*ISNUMBER(SEARCH("|"&amp;L327&amp;"|",'5_ACOMPANHAMENTO'!$AC$3:$AC$4922)))+((M327&lt;&gt;"")*ISNUMBER(SEARCH("|"&amp;M327&amp;"|",'5_ACOMPANHAMENTO'!$AC$3:$AC$4922)))+((N327&lt;&gt;"")*ISNUMBER(SEARCH("|"&amp;N327&amp;"|",'5_ACOMPANHAMENTO'!$AC$3:$AC$4922)))+((O327&lt;&gt;"")*ISNUMBER(SEARCH("|"&amp;O327&amp;"|",'5_ACOMPANHAMENTO'!$AC$3:$AC$4922)))+((P327&lt;&gt;"")*ISNUMBER(SEARCH("|"&amp;P327&amp;"|",'5_ACOMPANHAMENTO'!$AC$3:$AC$4922)))+((Q327&lt;&gt;"")*ISNUMBER(SEARCH("|"&amp;Q327&amp;"|",'5_ACOMPANHAMENTO'!$AC$3:$AC$4922)))+((R327&lt;&gt;"")*ISNUMBER(SEARCH("|"&amp;R327&amp;"|",'5_ACOMPANHAMENTO'!$AC$3:$AC$4922)))+((S327&lt;&gt;"")*ISNUMBER(SEARCH("|"&amp;S327&amp;"|",'5_ACOMPANHAMENTO'!$AC$3:$AC$4922)))+((T327&lt;&gt;"")*ISNUMBER(SEARCH("|"&amp;T327&amp;"|",'5_ACOMPANHAMENTO'!$AC$3:$AC$4922)))+((U327&lt;&gt;"")*ISNUMBER(SEARCH("|"&amp;U327&amp;"|",'5_ACOMPANHAMENTO'!$AC$3:$AC$4922)))+((V327&lt;&gt;"")*ISNUMBER(SEARCH("|"&amp;V327&amp;"|",'5_ACOMPANHAMENTO'!$AC$3:$AC$4922)))+((W327&lt;&gt;"")*ISNUMBER(SEARCH("|"&amp;W327&amp;"|",'5_ACOMPANHAMENTO'!$AC$3:$AC$4922)))+((X327&lt;&gt;"")*ISNUMBER(SEARCH("|"&amp;X327&amp;"|",'5_ACOMPANHAMENTO'!$AC$3:$AC$4922)))+((Y327&lt;&gt;"")*ISNUMBER(SEARCH("|"&amp;Y327&amp;"|",'5_ACOMPANHAMENTO'!$AC$3:$AC$4922)))+((Z327&lt;&gt;"")*ISNUMBER(SEARCH("|"&amp;Z327&amp;"|",'5_ACOMPANHAMENTO'!$AC$3:$AC$4922)))+((AA327&lt;&gt;"")*ISNUMBER(SEARCH("|"&amp;AA327&amp;"|",'5_ACOMPANHAMENTO'!$AC$3:$AC$4922)))+((AB327&lt;&gt;"")*ISNUMBER(SEARCH("|"&amp;AB327&amp;"|",'5_ACOMPANHAMENTO'!$AC$3:$AC$4922))))&gt;0)),'5_ACOMPANHAMENTO'!$J$3:$J$4922),0))</f>
        <v/>
      </c>
      <c r="E327" s="4">
        <f>IF(G327=0,"FINALIZADO",IF(TODAY()&gt;A327,"ATRASADO "&amp;TODAY()-A327&amp;" DIAS","ADIANTADO "&amp;A327-TODAY()&amp;" DIAS"))</f>
        <v/>
      </c>
      <c r="F327" s="7">
        <f>IF(OR($B327="",$C327=""),"",IFERROR(SUMPRODUCT(--(('5_ACOMPANHAMENTO'!$AD$3:$AD$4922=TRIM($C327&amp;""))*('5_ACOMPANHAMENTO'!$AC$3:$AC$4922&lt;&gt;"")*((((I327&lt;&gt;"")*ISNUMBER(SEARCH("|"&amp;I327&amp;"|",'5_ACOMPANHAMENTO'!$AC$3:$AC$4922)))+((J327&lt;&gt;"")*ISNUMBER(SEARCH("|"&amp;J327&amp;"|",'5_ACOMPANHAMENTO'!$AC$3:$AC$4922)))+((K327&lt;&gt;"")*ISNUMBER(SEARCH("|"&amp;K327&amp;"|",'5_ACOMPANHAMENTO'!$AC$3:$AC$4922)))+((L327&lt;&gt;"")*ISNUMBER(SEARCH("|"&amp;L327&amp;"|",'5_ACOMPANHAMENTO'!$AC$3:$AC$4922)))+((M327&lt;&gt;"")*ISNUMBER(SEARCH("|"&amp;M327&amp;"|",'5_ACOMPANHAMENTO'!$AC$3:$AC$4922)))+((N327&lt;&gt;"")*ISNUMBER(SEARCH("|"&amp;N327&amp;"|",'5_ACOMPANHAMENTO'!$AC$3:$AC$4922)))+((O327&lt;&gt;"")*ISNUMBER(SEARCH("|"&amp;O327&amp;"|",'5_ACOMPANHAMENTO'!$AC$3:$AC$4922)))+((P327&lt;&gt;"")*ISNUMBER(SEARCH("|"&amp;P327&amp;"|",'5_ACOMPANHAMENTO'!$AC$3:$AC$4922)))+((Q327&lt;&gt;"")*ISNUMBER(SEARCH("|"&amp;Q327&amp;"|",'5_ACOMPANHAMENTO'!$AC$3:$AC$4922)))+((R327&lt;&gt;"")*ISNUMBER(SEARCH("|"&amp;R327&amp;"|",'5_ACOMPANHAMENTO'!$AC$3:$AC$4922)))+((S327&lt;&gt;"")*ISNUMBER(SEARCH("|"&amp;S327&amp;"|",'5_ACOMPANHAMENTO'!$AC$3:$AC$4922)))+((T327&lt;&gt;"")*ISNUMBER(SEARCH("|"&amp;T327&amp;"|",'5_ACOMPANHAMENTO'!$AC$3:$AC$4922)))+((U327&lt;&gt;"")*ISNUMBER(SEARCH("|"&amp;U327&amp;"|",'5_ACOMPANHAMENTO'!$AC$3:$AC$4922)))+((V327&lt;&gt;"")*ISNUMBER(SEARCH("|"&amp;V327&amp;"|",'5_ACOMPANHAMENTO'!$AC$3:$AC$4922)))+((W327&lt;&gt;"")*ISNUMBER(SEARCH("|"&amp;W327&amp;"|",'5_ACOMPANHAMENTO'!$AC$3:$AC$4922)))+((X327&lt;&gt;"")*ISNUMBER(SEARCH("|"&amp;X327&amp;"|",'5_ACOMPANHAMENTO'!$AC$3:$AC$4922)))+((Y327&lt;&gt;"")*ISNUMBER(SEARCH("|"&amp;Y327&amp;"|",'5_ACOMPANHAMENTO'!$AC$3:$AC$4922)))+((Z327&lt;&gt;"")*ISNUMBER(SEARCH("|"&amp;Z327&amp;"|",'5_ACOMPANHAMENTO'!$AC$3:$AC$4922)))+((AA327&lt;&gt;"")*ISNUMBER(SEARCH("|"&amp;AA327&amp;"|",'5_ACOMPANHAMENTO'!$AC$3:$AC$4922)))+((AB327&lt;&gt;"")*ISNUMBER(SEARCH("|"&amp;AB327&amp;"|",'5_ACOMPANHAMENTO'!$AC$3:$AC$4922))))&gt;0)),'5_ACOMPANHAMENTO'!$O$3:$O$4922),0))</f>
        <v/>
      </c>
      <c r="G327" s="7">
        <f>IF(OR($B327="",$C327=""),"",D327-F327)</f>
        <v/>
      </c>
      <c r="H327">
        <f>IF(OR($B327="",$C327=""),"",TRIM($B327&amp;"")&amp;"|"&amp;TRIM($C327&amp;""))</f>
        <v/>
      </c>
      <c r="I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",99)),1,99)))</f>
        <v/>
      </c>
      <c r="J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",99)),100,99)))</f>
        <v/>
      </c>
      <c r="K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",99)),199,99)))</f>
        <v/>
      </c>
      <c r="L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",99)),298,99)))</f>
        <v/>
      </c>
      <c r="M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",99)),397,99)))</f>
        <v/>
      </c>
      <c r="N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",99)),496,99)))</f>
        <v/>
      </c>
      <c r="O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",99)),595,99)))</f>
        <v/>
      </c>
      <c r="P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",99)),694,99)))</f>
        <v/>
      </c>
      <c r="Q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",99)),793,99)))</f>
        <v/>
      </c>
      <c r="R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",99)),892,99)))</f>
        <v/>
      </c>
      <c r="S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",99)),991,99)))</f>
        <v/>
      </c>
      <c r="T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",99)),1090,99)))</f>
        <v/>
      </c>
      <c r="U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",99)),1189,99)))</f>
        <v/>
      </c>
      <c r="V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",99)),1288,99)))</f>
        <v/>
      </c>
      <c r="W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",99)),1387,99)))</f>
        <v/>
      </c>
      <c r="X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",99)),1486,99)))</f>
        <v/>
      </c>
      <c r="Y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",99)),1585,99)))</f>
        <v/>
      </c>
      <c r="Z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",99)),1684,99)))</f>
        <v/>
      </c>
      <c r="AA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",99)),1783,99)))</f>
        <v/>
      </c>
      <c r="AB327" s="1">
        <f>IF($B327="","",TRIM(MID(SUBSTITUTE(TRIM(SUBSTITUTE(SUBSTITUTE(SUBSTITUTE(SUBSTITUTE(SUBSTITUTE(SUBSTITUTE(SUBSTITUTE(SUBSTITUTE(SUBSTITUTE(SUBSTITUTE(SUBSTITUTE(SUBSTITUTE(SUBSTITUTE(SUBSTITUTE(TRIM($B327&amp;""),CHAR(10),"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",REPT(" ",99)),1882,99)))</f>
        <v/>
      </c>
    </row>
    <row r="328" hidden="1" ht="14.25" customHeight="1">
      <c r="A328" s="4">
        <f>IF(OR($B328="",$C328=""),"",IFERROR(INDEX('5_ACOMPANHAMENTO'!$A$3:$A$4922,MATCH(1,INDEX(('5_ACOMPANHAMENTO'!$AD$3:$AD$4922=TRIM($C328&amp;""))*('5_ACOMPANHAMENTO'!$AC$3:$AC$4922&lt;&gt;"")*((((I328&lt;&gt;"")*ISNUMBER(SEARCH("|"&amp;I328&amp;"|",'5_ACOMPANHAMENTO'!$AC$3:$AC$4922)))+((J328&lt;&gt;"")*ISNUMBER(SEARCH("|"&amp;J328&amp;"|",'5_ACOMPANHAMENTO'!$AC$3:$AC$4922)))+((K328&lt;&gt;"")*ISNUMBER(SEARCH("|"&amp;K328&amp;"|",'5_ACOMPANHAMENTO'!$AC$3:$AC$4922)))+((L328&lt;&gt;"")*ISNUMBER(SEARCH("|"&amp;L328&amp;"|",'5_ACOMPANHAMENTO'!$AC$3:$AC$4922)))+((M328&lt;&gt;"")*ISNUMBER(SEARCH("|"&amp;M328&amp;"|",'5_ACOMPANHAMENTO'!$AC$3:$AC$4922)))+((N328&lt;&gt;"")*ISNUMBER(SEARCH("|"&amp;N328&amp;"|",'5_ACOMPANHAMENTO'!$AC$3:$AC$4922)))+((O328&lt;&gt;"")*ISNUMBER(SEARCH("|"&amp;O328&amp;"|",'5_ACOMPANHAMENTO'!$AC$3:$AC$4922)))+((P328&lt;&gt;"")*ISNUMBER(SEARCH("|"&amp;P328&amp;"|",'5_ACOMPANHAMENTO'!$AC$3:$AC$4922)))+((Q328&lt;&gt;"")*ISNUMBER(SEARCH("|"&amp;Q328&amp;"|",'5_ACOMPANHAMENTO'!$AC$3:$AC$4922)))+((R328&lt;&gt;"")*ISNUMBER(SEARCH("|"&amp;R328&amp;"|",'5_ACOMPANHAMENTO'!$AC$3:$AC$4922)))+((S328&lt;&gt;"")*ISNUMBER(SEARCH("|"&amp;S328&amp;"|",'5_ACOMPANHAMENTO'!$AC$3:$AC$4922)))+((T328&lt;&gt;"")*ISNUMBER(SEARCH("|"&amp;T328&amp;"|",'5_ACOMPANHAMENTO'!$AC$3:$AC$4922)))+((U328&lt;&gt;"")*ISNUMBER(SEARCH("|"&amp;U328&amp;"|",'5_ACOMPANHAMENTO'!$AC$3:$AC$4922)))+((V328&lt;&gt;"")*ISNUMBER(SEARCH("|"&amp;V328&amp;"|",'5_ACOMPANHAMENTO'!$AC$3:$AC$4922)))+((W328&lt;&gt;"")*ISNUMBER(SEARCH("|"&amp;W328&amp;"|",'5_ACOMPANHAMENTO'!$AC$3:$AC$4922)))+((X328&lt;&gt;"")*ISNUMBER(SEARCH("|"&amp;X328&amp;"|",'5_ACOMPANHAMENTO'!$AC$3:$AC$4922)))+((Y328&lt;&gt;"")*ISNUMBER(SEARCH("|"&amp;Y328&amp;"|",'5_ACOMPANHAMENTO'!$AC$3:$AC$4922)))+((Z328&lt;&gt;"")*ISNUMBER(SEARCH("|"&amp;Z328&amp;"|",'5_ACOMPANHAMENTO'!$AC$3:$AC$4922)))+((AA328&lt;&gt;"")*ISNUMBER(SEARCH("|"&amp;AA328&amp;"|",'5_ACOMPANHAMENTO'!$AC$3:$AC$4922)))+((AB328&lt;&gt;"")*ISNUMBER(SEARCH("|"&amp;AB328&amp;"|",'5_ACOMPANHAMENTO'!$AC$3:$AC$4922))))&gt;0),0),0)),""))</f>
        <v/>
      </c>
      <c r="B328" s="14" t="inlineStr">
        <is>
          <t>10210</t>
        </is>
      </c>
      <c r="C328" s="14" t="inlineStr">
        <is>
          <t>58 FABRICAÇÃO EMBALAGEM</t>
        </is>
      </c>
      <c r="D328" s="4">
        <f>IF(OR($B328="",$C328=""),"",IFERROR(SUMPRODUCT(--(('5_ACOMPANHAMENTO'!$AD$3:$AD$4922=TRIM($C328&amp;""))*('5_ACOMPANHAMENTO'!$AC$3:$AC$4922&lt;&gt;"")*((((I328&lt;&gt;"")*ISNUMBER(SEARCH("|"&amp;I328&amp;"|",'5_ACOMPANHAMENTO'!$AC$3:$AC$4922)))+((J328&lt;&gt;"")*ISNUMBER(SEARCH("|"&amp;J328&amp;"|",'5_ACOMPANHAMENTO'!$AC$3:$AC$4922)))+((K328&lt;&gt;"")*ISNUMBER(SEARCH("|"&amp;K328&amp;"|",'5_ACOMPANHAMENTO'!$AC$3:$AC$4922)))+((L328&lt;&gt;"")*ISNUMBER(SEARCH("|"&amp;L328&amp;"|",'5_ACOMPANHAMENTO'!$AC$3:$AC$4922)))+((M328&lt;&gt;"")*ISNUMBER(SEARCH("|"&amp;M328&amp;"|",'5_ACOMPANHAMENTO'!$AC$3:$AC$4922)))+((N328&lt;&gt;"")*ISNUMBER(SEARCH("|"&amp;N328&amp;"|",'5_ACOMPANHAMENTO'!$AC$3:$AC$4922)))+((O328&lt;&gt;"")*ISNUMBER(SEARCH("|"&amp;O328&amp;"|",'5_ACOMPANHAMENTO'!$AC$3:$AC$4922)))+((P328&lt;&gt;"")*ISNUMBER(SEARCH("|"&amp;P328&amp;"|",'5_ACOMPANHAMENTO'!$AC$3:$AC$4922)))+((Q328&lt;&gt;"")*ISNUMBER(SEARCH("|"&amp;Q328&amp;"|",'5_ACOMPANHAMENTO'!$AC$3:$AC$4922)))+((R328&lt;&gt;"")*ISNUMBER(SEARCH("|"&amp;R328&amp;"|",'5_ACOMPANHAMENTO'!$AC$3:$AC$4922)))+((S328&lt;&gt;"")*ISNUMBER(SEARCH("|"&amp;S328&amp;"|",'5_ACOMPANHAMENTO'!$AC$3:$AC$4922)))+((T328&lt;&gt;"")*ISNUMBER(SEARCH("|"&amp;T328&amp;"|",'5_ACOMPANHAMENTO'!$AC$3:$AC$4922)))+((U328&lt;&gt;"")*ISNUMBER(SEARCH("|"&amp;U328&amp;"|",'5_ACOMPANHAMENTO'!$AC$3:$AC$4922)))+((V328&lt;&gt;"")*ISNUMBER(SEARCH("|"&amp;V328&amp;"|",'5_ACOMPANHAMENTO'!$AC$3:$AC$4922)))+((W328&lt;&gt;"")*ISNUMBER(SEARCH("|"&amp;W328&amp;"|",'5_ACOMPANHAMENTO'!$AC$3:$AC$4922)))+((X328&lt;&gt;"")*ISNUMBER(SEARCH("|"&amp;X328&amp;"|",'5_ACOMPANHAMENTO'!$AC$3:$AC$4922)))+((Y328&lt;&gt;"")*ISNUMBER(SEARCH("|"&amp;Y328&amp;"|",'5_ACOMPANHAMENTO'!$AC$3:$AC$4922)))+((Z328&lt;&gt;"")*ISNUMBER(SEARCH("|"&amp;Z328&amp;"|",'5_ACOMPANHAMENTO'!$AC$3:$AC$4922)))+((AA328&lt;&gt;"")*ISNUMBER(SEARCH("|"&amp;AA328&amp;"|",'5_ACOMPANHAMENTO'!$AC$3:$AC$4922)))+((AB328&lt;&gt;"")*ISNUMBER(SEARCH("|"&amp;AB328&amp;"|",'5_ACOMPANHAMENTO'!$AC$3:$AC$4922))))&gt;0)),'5_ACOMPANHAMENTO'!$J$3:$J$4922),0))</f>
        <v/>
      </c>
      <c r="E328" s="4">
        <f>IF(G328=0,"FINALIZADO",IF(TODAY()&gt;A328,"ATRASADO "&amp;TODAY()-A328&amp;" DIAS","ADIANTADO "&amp;A328-TODAY()&amp;" DIAS"))</f>
        <v/>
      </c>
      <c r="F328" s="7">
        <f>IF(OR($B328="",$C328=""),"",IFERROR(SUMPRODUCT(--(('5_ACOMPANHAMENTO'!$AD$3:$AD$4922=TRIM($C328&amp;""))*('5_ACOMPANHAMENTO'!$AC$3:$AC$4922&lt;&gt;"")*((((I328&lt;&gt;"")*ISNUMBER(SEARCH("|"&amp;I328&amp;"|",'5_ACOMPANHAMENTO'!$AC$3:$AC$4922)))+((J328&lt;&gt;"")*ISNUMBER(SEARCH("|"&amp;J328&amp;"|",'5_ACOMPANHAMENTO'!$AC$3:$AC$4922)))+((K328&lt;&gt;"")*ISNUMBER(SEARCH("|"&amp;K328&amp;"|",'5_ACOMPANHAMENTO'!$AC$3:$AC$4922)))+((L328&lt;&gt;"")*ISNUMBER(SEARCH("|"&amp;L328&amp;"|",'5_ACOMPANHAMENTO'!$AC$3:$AC$4922)))+((M328&lt;&gt;"")*ISNUMBER(SEARCH("|"&amp;M328&amp;"|",'5_ACOMPANHAMENTO'!$AC$3:$AC$4922)))+((N328&lt;&gt;"")*ISNUMBER(SEARCH("|"&amp;N328&amp;"|",'5_ACOMPANHAMENTO'!$AC$3:$AC$4922)))+((O328&lt;&gt;"")*ISNUMBER(SEARCH("|"&amp;O328&amp;"|",'5_ACOMPANHAMENTO'!$AC$3:$AC$4922)))+((P328&lt;&gt;"")*ISNUMBER(SEARCH("|"&amp;P328&amp;"|",'5_ACOMPANHAMENTO'!$AC$3:$AC$4922)))+((Q328&lt;&gt;"")*ISNUMBER(SEARCH("|"&amp;Q328&amp;"|",'5_ACOMPANHAMENTO'!$AC$3:$AC$4922)))+((R328&lt;&gt;"")*ISNUMBER(SEARCH("|"&amp;R328&amp;"|",'5_ACOMPANHAMENTO'!$AC$3:$AC$4922)))+((S328&lt;&gt;"")*ISNUMBER(SEARCH("|"&amp;S328&amp;"|",'5_ACOMPANHAMENTO'!$AC$3:$AC$4922)))+((T328&lt;&gt;"")*ISNUMBER(SEARCH("|"&amp;T328&amp;"|",'5_ACOMPANHAMENTO'!$AC$3:$AC$4922)))+((U328&lt;&gt;"")*ISNUMBER(SEARCH("|"&amp;U328&amp;"|",'5_ACOMPANHAMENTO'!$AC$3:$AC$4922)))+((V328&lt;&gt;"")*ISNUMBER(SEARCH("|"&amp;V328&amp;"|",'5_ACOMPANHAMENTO'!$AC$3:$AC$4922)))+((W328&lt;&gt;"")*ISNUMBER(SEARCH("|"&amp;W328&amp;"|",'5_ACOMPANHAMENTO'!$AC$3:$AC$4922)))+((X328&lt;&gt;"")*ISNUMBER(SEARCH("|"&amp;X328&amp;"|",'5_ACOMPANHAMENTO'!$AC$3:$AC$4922)))+((Y328&lt;&gt;"")*ISNUMBER(SEARCH("|"&amp;Y328&amp;"|",'5_ACOMPANHAMENTO'!$AC$3:$AC$4922)))+((Z328&lt;&gt;"")*ISNUMBER(SEARCH("|"&amp;Z328&amp;"|",'5_ACOMPANHAMENTO'!$AC$3:$AC$4922)))+((AA328&lt;&gt;"")*ISNUMBER(SEARCH("|"&amp;AA328&amp;"|",'5_ACOMPANHAMENTO'!$AC$3:$AC$4922)))+((AB328&lt;&gt;"")*ISNUMBER(SEARCH("|"&amp;AB328&amp;"|",'5_ACOMPANHAMENTO'!$AC$3:$AC$4922))))&gt;0)),'5_ACOMPANHAMENTO'!$O$3:$O$4922),0))</f>
        <v/>
      </c>
      <c r="G328" s="7">
        <f>IF(OR($B328="",$C328=""),"",D328-F328)</f>
        <v/>
      </c>
      <c r="H328">
        <f>IF(OR($B328="",$C328=""),"",TRIM($B328&amp;"")&amp;"|"&amp;TRIM($C328&amp;""))</f>
        <v/>
      </c>
      <c r="I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",99)),1,99)))</f>
        <v/>
      </c>
      <c r="J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",99)),100,99)))</f>
        <v/>
      </c>
      <c r="K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",99)),199,99)))</f>
        <v/>
      </c>
      <c r="L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",99)),298,99)))</f>
        <v/>
      </c>
      <c r="M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",99)),397,99)))</f>
        <v/>
      </c>
      <c r="N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",99)),496,99)))</f>
        <v/>
      </c>
      <c r="O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",99)),595,99)))</f>
        <v/>
      </c>
      <c r="P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",99)),694,99)))</f>
        <v/>
      </c>
      <c r="Q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",99)),793,99)))</f>
        <v/>
      </c>
      <c r="R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",99)),892,99)))</f>
        <v/>
      </c>
      <c r="S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",99)),991,99)))</f>
        <v/>
      </c>
      <c r="T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",99)),1090,99)))</f>
        <v/>
      </c>
      <c r="U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",99)),1189,99)))</f>
        <v/>
      </c>
      <c r="V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",99)),1288,99)))</f>
        <v/>
      </c>
      <c r="W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",99)),1387,99)))</f>
        <v/>
      </c>
      <c r="X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",99)),1486,99)))</f>
        <v/>
      </c>
      <c r="Y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",99)),1585,99)))</f>
        <v/>
      </c>
      <c r="Z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",99)),1684,99)))</f>
        <v/>
      </c>
      <c r="AA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",99)),1783,99)))</f>
        <v/>
      </c>
      <c r="AB328" s="1">
        <f>IF($B328="","",TRIM(MID(SUBSTITUTE(TRIM(SUBSTITUTE(SUBSTITUTE(SUBSTITUTE(SUBSTITUTE(SUBSTITUTE(SUBSTITUTE(SUBSTITUTE(SUBSTITUTE(SUBSTITUTE(SUBSTITUTE(SUBSTITUTE(SUBSTITUTE(SUBSTITUTE(SUBSTITUTE(TRIM($B328&amp;""),CHAR(10),"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",REPT(" ",99)),1882,99)))</f>
        <v/>
      </c>
    </row>
    <row r="329" hidden="1" ht="14.25" customHeight="1">
      <c r="A329" s="4">
        <f>IF(OR($B329="",$C329=""),"",IFERROR(INDEX('5_ACOMPANHAMENTO'!$A$3:$A$4922,MATCH(1,INDEX(('5_ACOMPANHAMENTO'!$AD$3:$AD$4922=TRIM($C329&amp;""))*('5_ACOMPANHAMENTO'!$AC$3:$AC$4922&lt;&gt;"")*((((I329&lt;&gt;"")*ISNUMBER(SEARCH("|"&amp;I329&amp;"|",'5_ACOMPANHAMENTO'!$AC$3:$AC$4922)))+((J329&lt;&gt;"")*ISNUMBER(SEARCH("|"&amp;J329&amp;"|",'5_ACOMPANHAMENTO'!$AC$3:$AC$4922)))+((K329&lt;&gt;"")*ISNUMBER(SEARCH("|"&amp;K329&amp;"|",'5_ACOMPANHAMENTO'!$AC$3:$AC$4922)))+((L329&lt;&gt;"")*ISNUMBER(SEARCH("|"&amp;L329&amp;"|",'5_ACOMPANHAMENTO'!$AC$3:$AC$4922)))+((M329&lt;&gt;"")*ISNUMBER(SEARCH("|"&amp;M329&amp;"|",'5_ACOMPANHAMENTO'!$AC$3:$AC$4922)))+((N329&lt;&gt;"")*ISNUMBER(SEARCH("|"&amp;N329&amp;"|",'5_ACOMPANHAMENTO'!$AC$3:$AC$4922)))+((O329&lt;&gt;"")*ISNUMBER(SEARCH("|"&amp;O329&amp;"|",'5_ACOMPANHAMENTO'!$AC$3:$AC$4922)))+((P329&lt;&gt;"")*ISNUMBER(SEARCH("|"&amp;P329&amp;"|",'5_ACOMPANHAMENTO'!$AC$3:$AC$4922)))+((Q329&lt;&gt;"")*ISNUMBER(SEARCH("|"&amp;Q329&amp;"|",'5_ACOMPANHAMENTO'!$AC$3:$AC$4922)))+((R329&lt;&gt;"")*ISNUMBER(SEARCH("|"&amp;R329&amp;"|",'5_ACOMPANHAMENTO'!$AC$3:$AC$4922)))+((S329&lt;&gt;"")*ISNUMBER(SEARCH("|"&amp;S329&amp;"|",'5_ACOMPANHAMENTO'!$AC$3:$AC$4922)))+((T329&lt;&gt;"")*ISNUMBER(SEARCH("|"&amp;T329&amp;"|",'5_ACOMPANHAMENTO'!$AC$3:$AC$4922)))+((U329&lt;&gt;"")*ISNUMBER(SEARCH("|"&amp;U329&amp;"|",'5_ACOMPANHAMENTO'!$AC$3:$AC$4922)))+((V329&lt;&gt;"")*ISNUMBER(SEARCH("|"&amp;V329&amp;"|",'5_ACOMPANHAMENTO'!$AC$3:$AC$4922)))+((W329&lt;&gt;"")*ISNUMBER(SEARCH("|"&amp;W329&amp;"|",'5_ACOMPANHAMENTO'!$AC$3:$AC$4922)))+((X329&lt;&gt;"")*ISNUMBER(SEARCH("|"&amp;X329&amp;"|",'5_ACOMPANHAMENTO'!$AC$3:$AC$4922)))+((Y329&lt;&gt;"")*ISNUMBER(SEARCH("|"&amp;Y329&amp;"|",'5_ACOMPANHAMENTO'!$AC$3:$AC$4922)))+((Z329&lt;&gt;"")*ISNUMBER(SEARCH("|"&amp;Z329&amp;"|",'5_ACOMPANHAMENTO'!$AC$3:$AC$4922)))+((AA329&lt;&gt;"")*ISNUMBER(SEARCH("|"&amp;AA329&amp;"|",'5_ACOMPANHAMENTO'!$AC$3:$AC$4922)))+((AB329&lt;&gt;"")*ISNUMBER(SEARCH("|"&amp;AB329&amp;"|",'5_ACOMPANHAMENTO'!$AC$3:$AC$4922))))&gt;0),0),0)),""))</f>
        <v/>
      </c>
      <c r="B329" s="14" t="inlineStr">
        <is>
          <t>10210</t>
        </is>
      </c>
      <c r="C329" s="14" t="inlineStr">
        <is>
          <t>58 FABRICAÇÃO EMBALAGEM</t>
        </is>
      </c>
      <c r="D329" s="4">
        <f>IF(OR($B329="",$C329=""),"",IFERROR(SUMPRODUCT(--(('5_ACOMPANHAMENTO'!$AD$3:$AD$4922=TRIM($C329&amp;""))*('5_ACOMPANHAMENTO'!$AC$3:$AC$4922&lt;&gt;"")*((((I329&lt;&gt;"")*ISNUMBER(SEARCH("|"&amp;I329&amp;"|",'5_ACOMPANHAMENTO'!$AC$3:$AC$4922)))+((J329&lt;&gt;"")*ISNUMBER(SEARCH("|"&amp;J329&amp;"|",'5_ACOMPANHAMENTO'!$AC$3:$AC$4922)))+((K329&lt;&gt;"")*ISNUMBER(SEARCH("|"&amp;K329&amp;"|",'5_ACOMPANHAMENTO'!$AC$3:$AC$4922)))+((L329&lt;&gt;"")*ISNUMBER(SEARCH("|"&amp;L329&amp;"|",'5_ACOMPANHAMENTO'!$AC$3:$AC$4922)))+((M329&lt;&gt;"")*ISNUMBER(SEARCH("|"&amp;M329&amp;"|",'5_ACOMPANHAMENTO'!$AC$3:$AC$4922)))+((N329&lt;&gt;"")*ISNUMBER(SEARCH("|"&amp;N329&amp;"|",'5_ACOMPANHAMENTO'!$AC$3:$AC$4922)))+((O329&lt;&gt;"")*ISNUMBER(SEARCH("|"&amp;O329&amp;"|",'5_ACOMPANHAMENTO'!$AC$3:$AC$4922)))+((P329&lt;&gt;"")*ISNUMBER(SEARCH("|"&amp;P329&amp;"|",'5_ACOMPANHAMENTO'!$AC$3:$AC$4922)))+((Q329&lt;&gt;"")*ISNUMBER(SEARCH("|"&amp;Q329&amp;"|",'5_ACOMPANHAMENTO'!$AC$3:$AC$4922)))+((R329&lt;&gt;"")*ISNUMBER(SEARCH("|"&amp;R329&amp;"|",'5_ACOMPANHAMENTO'!$AC$3:$AC$4922)))+((S329&lt;&gt;"")*ISNUMBER(SEARCH("|"&amp;S329&amp;"|",'5_ACOMPANHAMENTO'!$AC$3:$AC$4922)))+((T329&lt;&gt;"")*ISNUMBER(SEARCH("|"&amp;T329&amp;"|",'5_ACOMPANHAMENTO'!$AC$3:$AC$4922)))+((U329&lt;&gt;"")*ISNUMBER(SEARCH("|"&amp;U329&amp;"|",'5_ACOMPANHAMENTO'!$AC$3:$AC$4922)))+((V329&lt;&gt;"")*ISNUMBER(SEARCH("|"&amp;V329&amp;"|",'5_ACOMPANHAMENTO'!$AC$3:$AC$4922)))+((W329&lt;&gt;"")*ISNUMBER(SEARCH("|"&amp;W329&amp;"|",'5_ACOMPANHAMENTO'!$AC$3:$AC$4922)))+((X329&lt;&gt;"")*ISNUMBER(SEARCH("|"&amp;X329&amp;"|",'5_ACOMPANHAMENTO'!$AC$3:$AC$4922)))+((Y329&lt;&gt;"")*ISNUMBER(SEARCH("|"&amp;Y329&amp;"|",'5_ACOMPANHAMENTO'!$AC$3:$AC$4922)))+((Z329&lt;&gt;"")*ISNUMBER(SEARCH("|"&amp;Z329&amp;"|",'5_ACOMPANHAMENTO'!$AC$3:$AC$4922)))+((AA329&lt;&gt;"")*ISNUMBER(SEARCH("|"&amp;AA329&amp;"|",'5_ACOMPANHAMENTO'!$AC$3:$AC$4922)))+((AB329&lt;&gt;"")*ISNUMBER(SEARCH("|"&amp;AB329&amp;"|",'5_ACOMPANHAMENTO'!$AC$3:$AC$4922))))&gt;0)),'5_ACOMPANHAMENTO'!$J$3:$J$4922),0))</f>
        <v/>
      </c>
      <c r="E329" s="4">
        <f>IF(G329=0,"FINALIZADO",IF(TODAY()&gt;A329,"ATRASADO "&amp;TODAY()-A329&amp;" DIAS","ADIANTADO "&amp;A329-TODAY()&amp;" DIAS"))</f>
        <v/>
      </c>
      <c r="F329" s="7">
        <f>IF(OR($B329="",$C329=""),"",IFERROR(SUMPRODUCT(--(('5_ACOMPANHAMENTO'!$AD$3:$AD$4922=TRIM($C329&amp;""))*('5_ACOMPANHAMENTO'!$AC$3:$AC$4922&lt;&gt;"")*((((I329&lt;&gt;"")*ISNUMBER(SEARCH("|"&amp;I329&amp;"|",'5_ACOMPANHAMENTO'!$AC$3:$AC$4922)))+((J329&lt;&gt;"")*ISNUMBER(SEARCH("|"&amp;J329&amp;"|",'5_ACOMPANHAMENTO'!$AC$3:$AC$4922)))+((K329&lt;&gt;"")*ISNUMBER(SEARCH("|"&amp;K329&amp;"|",'5_ACOMPANHAMENTO'!$AC$3:$AC$4922)))+((L329&lt;&gt;"")*ISNUMBER(SEARCH("|"&amp;L329&amp;"|",'5_ACOMPANHAMENTO'!$AC$3:$AC$4922)))+((M329&lt;&gt;"")*ISNUMBER(SEARCH("|"&amp;M329&amp;"|",'5_ACOMPANHAMENTO'!$AC$3:$AC$4922)))+((N329&lt;&gt;"")*ISNUMBER(SEARCH("|"&amp;N329&amp;"|",'5_ACOMPANHAMENTO'!$AC$3:$AC$4922)))+((O329&lt;&gt;"")*ISNUMBER(SEARCH("|"&amp;O329&amp;"|",'5_ACOMPANHAMENTO'!$AC$3:$AC$4922)))+((P329&lt;&gt;"")*ISNUMBER(SEARCH("|"&amp;P329&amp;"|",'5_ACOMPANHAMENTO'!$AC$3:$AC$4922)))+((Q329&lt;&gt;"")*ISNUMBER(SEARCH("|"&amp;Q329&amp;"|",'5_ACOMPANHAMENTO'!$AC$3:$AC$4922)))+((R329&lt;&gt;"")*ISNUMBER(SEARCH("|"&amp;R329&amp;"|",'5_ACOMPANHAMENTO'!$AC$3:$AC$4922)))+((S329&lt;&gt;"")*ISNUMBER(SEARCH("|"&amp;S329&amp;"|",'5_ACOMPANHAMENTO'!$AC$3:$AC$4922)))+((T329&lt;&gt;"")*ISNUMBER(SEARCH("|"&amp;T329&amp;"|",'5_ACOMPANHAMENTO'!$AC$3:$AC$4922)))+((U329&lt;&gt;"")*ISNUMBER(SEARCH("|"&amp;U329&amp;"|",'5_ACOMPANHAMENTO'!$AC$3:$AC$4922)))+((V329&lt;&gt;"")*ISNUMBER(SEARCH("|"&amp;V329&amp;"|",'5_ACOMPANHAMENTO'!$AC$3:$AC$4922)))+((W329&lt;&gt;"")*ISNUMBER(SEARCH("|"&amp;W329&amp;"|",'5_ACOMPANHAMENTO'!$AC$3:$AC$4922)))+((X329&lt;&gt;"")*ISNUMBER(SEARCH("|"&amp;X329&amp;"|",'5_ACOMPANHAMENTO'!$AC$3:$AC$4922)))+((Y329&lt;&gt;"")*ISNUMBER(SEARCH("|"&amp;Y329&amp;"|",'5_ACOMPANHAMENTO'!$AC$3:$AC$4922)))+((Z329&lt;&gt;"")*ISNUMBER(SEARCH("|"&amp;Z329&amp;"|",'5_ACOMPANHAMENTO'!$AC$3:$AC$4922)))+((AA329&lt;&gt;"")*ISNUMBER(SEARCH("|"&amp;AA329&amp;"|",'5_ACOMPANHAMENTO'!$AC$3:$AC$4922)))+((AB329&lt;&gt;"")*ISNUMBER(SEARCH("|"&amp;AB329&amp;"|",'5_ACOMPANHAMENTO'!$AC$3:$AC$4922))))&gt;0)),'5_ACOMPANHAMENTO'!$O$3:$O$4922),0))</f>
        <v/>
      </c>
      <c r="G329" s="7">
        <f>IF(OR($B329="",$C329=""),"",D329-F329)</f>
        <v/>
      </c>
      <c r="H329">
        <f>IF(OR($B329="",$C329=""),"",TRIM($B329&amp;"")&amp;"|"&amp;TRIM($C329&amp;""))</f>
        <v/>
      </c>
      <c r="I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",99)),1,99)))</f>
        <v/>
      </c>
      <c r="J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",99)),100,99)))</f>
        <v/>
      </c>
      <c r="K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",99)),199,99)))</f>
        <v/>
      </c>
      <c r="L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",99)),298,99)))</f>
        <v/>
      </c>
      <c r="M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",99)),397,99)))</f>
        <v/>
      </c>
      <c r="N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",99)),496,99)))</f>
        <v/>
      </c>
      <c r="O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",99)),595,99)))</f>
        <v/>
      </c>
      <c r="P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",99)),694,99)))</f>
        <v/>
      </c>
      <c r="Q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",99)),793,99)))</f>
        <v/>
      </c>
      <c r="R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",99)),892,99)))</f>
        <v/>
      </c>
      <c r="S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",99)),991,99)))</f>
        <v/>
      </c>
      <c r="T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",99)),1090,99)))</f>
        <v/>
      </c>
      <c r="U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",99)),1189,99)))</f>
        <v/>
      </c>
      <c r="V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",99)),1288,99)))</f>
        <v/>
      </c>
      <c r="W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",99)),1387,99)))</f>
        <v/>
      </c>
      <c r="X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",99)),1486,99)))</f>
        <v/>
      </c>
      <c r="Y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",99)),1585,99)))</f>
        <v/>
      </c>
      <c r="Z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",99)),1684,99)))</f>
        <v/>
      </c>
      <c r="AA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",99)),1783,99)))</f>
        <v/>
      </c>
      <c r="AB329" s="1">
        <f>IF($B329="","",TRIM(MID(SUBSTITUTE(TRIM(SUBSTITUTE(SUBSTITUTE(SUBSTITUTE(SUBSTITUTE(SUBSTITUTE(SUBSTITUTE(SUBSTITUTE(SUBSTITUTE(SUBSTITUTE(SUBSTITUTE(SUBSTITUTE(SUBSTITUTE(SUBSTITUTE(SUBSTITUTE(TRIM($B329&amp;""),CHAR(10),"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",REPT(" ",99)),1882,99)))</f>
        <v/>
      </c>
    </row>
    <row r="330" hidden="1" ht="14.25" customHeight="1">
      <c r="A330" s="4">
        <f>IF(OR($B330="",$C330=""),"",IFERROR(INDEX('5_ACOMPANHAMENTO'!$A$3:$A$4922,MATCH(1,INDEX(('5_ACOMPANHAMENTO'!$AD$3:$AD$4922=TRIM($C330&amp;""))*('5_ACOMPANHAMENTO'!$AC$3:$AC$4922&lt;&gt;"")*((((I330&lt;&gt;"")*ISNUMBER(SEARCH("|"&amp;I330&amp;"|",'5_ACOMPANHAMENTO'!$AC$3:$AC$4922)))+((J330&lt;&gt;"")*ISNUMBER(SEARCH("|"&amp;J330&amp;"|",'5_ACOMPANHAMENTO'!$AC$3:$AC$4922)))+((K330&lt;&gt;"")*ISNUMBER(SEARCH("|"&amp;K330&amp;"|",'5_ACOMPANHAMENTO'!$AC$3:$AC$4922)))+((L330&lt;&gt;"")*ISNUMBER(SEARCH("|"&amp;L330&amp;"|",'5_ACOMPANHAMENTO'!$AC$3:$AC$4922)))+((M330&lt;&gt;"")*ISNUMBER(SEARCH("|"&amp;M330&amp;"|",'5_ACOMPANHAMENTO'!$AC$3:$AC$4922)))+((N330&lt;&gt;"")*ISNUMBER(SEARCH("|"&amp;N330&amp;"|",'5_ACOMPANHAMENTO'!$AC$3:$AC$4922)))+((O330&lt;&gt;"")*ISNUMBER(SEARCH("|"&amp;O330&amp;"|",'5_ACOMPANHAMENTO'!$AC$3:$AC$4922)))+((P330&lt;&gt;"")*ISNUMBER(SEARCH("|"&amp;P330&amp;"|",'5_ACOMPANHAMENTO'!$AC$3:$AC$4922)))+((Q330&lt;&gt;"")*ISNUMBER(SEARCH("|"&amp;Q330&amp;"|",'5_ACOMPANHAMENTO'!$AC$3:$AC$4922)))+((R330&lt;&gt;"")*ISNUMBER(SEARCH("|"&amp;R330&amp;"|",'5_ACOMPANHAMENTO'!$AC$3:$AC$4922)))+((S330&lt;&gt;"")*ISNUMBER(SEARCH("|"&amp;S330&amp;"|",'5_ACOMPANHAMENTO'!$AC$3:$AC$4922)))+((T330&lt;&gt;"")*ISNUMBER(SEARCH("|"&amp;T330&amp;"|",'5_ACOMPANHAMENTO'!$AC$3:$AC$4922)))+((U330&lt;&gt;"")*ISNUMBER(SEARCH("|"&amp;U330&amp;"|",'5_ACOMPANHAMENTO'!$AC$3:$AC$4922)))+((V330&lt;&gt;"")*ISNUMBER(SEARCH("|"&amp;V330&amp;"|",'5_ACOMPANHAMENTO'!$AC$3:$AC$4922)))+((W330&lt;&gt;"")*ISNUMBER(SEARCH("|"&amp;W330&amp;"|",'5_ACOMPANHAMENTO'!$AC$3:$AC$4922)))+((X330&lt;&gt;"")*ISNUMBER(SEARCH("|"&amp;X330&amp;"|",'5_ACOMPANHAMENTO'!$AC$3:$AC$4922)))+((Y330&lt;&gt;"")*ISNUMBER(SEARCH("|"&amp;Y330&amp;"|",'5_ACOMPANHAMENTO'!$AC$3:$AC$4922)))+((Z330&lt;&gt;"")*ISNUMBER(SEARCH("|"&amp;Z330&amp;"|",'5_ACOMPANHAMENTO'!$AC$3:$AC$4922)))+((AA330&lt;&gt;"")*ISNUMBER(SEARCH("|"&amp;AA330&amp;"|",'5_ACOMPANHAMENTO'!$AC$3:$AC$4922)))+((AB330&lt;&gt;"")*ISNUMBER(SEARCH("|"&amp;AB330&amp;"|",'5_ACOMPANHAMENTO'!$AC$3:$AC$4922))))&gt;0),0),0)),""))</f>
        <v/>
      </c>
      <c r="B330" s="14" t="inlineStr">
        <is>
          <t>10210</t>
        </is>
      </c>
      <c r="C330" s="14" t="inlineStr">
        <is>
          <t>58 FABRICAÇÃO EMBALAGEM</t>
        </is>
      </c>
      <c r="D330" s="4">
        <f>IF(OR($B330="",$C330=""),"",IFERROR(SUMPRODUCT(--(('5_ACOMPANHAMENTO'!$AD$3:$AD$4922=TRIM($C330&amp;""))*('5_ACOMPANHAMENTO'!$AC$3:$AC$4922&lt;&gt;"")*((((I330&lt;&gt;"")*ISNUMBER(SEARCH("|"&amp;I330&amp;"|",'5_ACOMPANHAMENTO'!$AC$3:$AC$4922)))+((J330&lt;&gt;"")*ISNUMBER(SEARCH("|"&amp;J330&amp;"|",'5_ACOMPANHAMENTO'!$AC$3:$AC$4922)))+((K330&lt;&gt;"")*ISNUMBER(SEARCH("|"&amp;K330&amp;"|",'5_ACOMPANHAMENTO'!$AC$3:$AC$4922)))+((L330&lt;&gt;"")*ISNUMBER(SEARCH("|"&amp;L330&amp;"|",'5_ACOMPANHAMENTO'!$AC$3:$AC$4922)))+((M330&lt;&gt;"")*ISNUMBER(SEARCH("|"&amp;M330&amp;"|",'5_ACOMPANHAMENTO'!$AC$3:$AC$4922)))+((N330&lt;&gt;"")*ISNUMBER(SEARCH("|"&amp;N330&amp;"|",'5_ACOMPANHAMENTO'!$AC$3:$AC$4922)))+((O330&lt;&gt;"")*ISNUMBER(SEARCH("|"&amp;O330&amp;"|",'5_ACOMPANHAMENTO'!$AC$3:$AC$4922)))+((P330&lt;&gt;"")*ISNUMBER(SEARCH("|"&amp;P330&amp;"|",'5_ACOMPANHAMENTO'!$AC$3:$AC$4922)))+((Q330&lt;&gt;"")*ISNUMBER(SEARCH("|"&amp;Q330&amp;"|",'5_ACOMPANHAMENTO'!$AC$3:$AC$4922)))+((R330&lt;&gt;"")*ISNUMBER(SEARCH("|"&amp;R330&amp;"|",'5_ACOMPANHAMENTO'!$AC$3:$AC$4922)))+((S330&lt;&gt;"")*ISNUMBER(SEARCH("|"&amp;S330&amp;"|",'5_ACOMPANHAMENTO'!$AC$3:$AC$4922)))+((T330&lt;&gt;"")*ISNUMBER(SEARCH("|"&amp;T330&amp;"|",'5_ACOMPANHAMENTO'!$AC$3:$AC$4922)))+((U330&lt;&gt;"")*ISNUMBER(SEARCH("|"&amp;U330&amp;"|",'5_ACOMPANHAMENTO'!$AC$3:$AC$4922)))+((V330&lt;&gt;"")*ISNUMBER(SEARCH("|"&amp;V330&amp;"|",'5_ACOMPANHAMENTO'!$AC$3:$AC$4922)))+((W330&lt;&gt;"")*ISNUMBER(SEARCH("|"&amp;W330&amp;"|",'5_ACOMPANHAMENTO'!$AC$3:$AC$4922)))+((X330&lt;&gt;"")*ISNUMBER(SEARCH("|"&amp;X330&amp;"|",'5_ACOMPANHAMENTO'!$AC$3:$AC$4922)))+((Y330&lt;&gt;"")*ISNUMBER(SEARCH("|"&amp;Y330&amp;"|",'5_ACOMPANHAMENTO'!$AC$3:$AC$4922)))+((Z330&lt;&gt;"")*ISNUMBER(SEARCH("|"&amp;Z330&amp;"|",'5_ACOMPANHAMENTO'!$AC$3:$AC$4922)))+((AA330&lt;&gt;"")*ISNUMBER(SEARCH("|"&amp;AA330&amp;"|",'5_ACOMPANHAMENTO'!$AC$3:$AC$4922)))+((AB330&lt;&gt;"")*ISNUMBER(SEARCH("|"&amp;AB330&amp;"|",'5_ACOMPANHAMENTO'!$AC$3:$AC$4922))))&gt;0)),'5_ACOMPANHAMENTO'!$J$3:$J$4922),0))</f>
        <v/>
      </c>
      <c r="E330" s="4">
        <f>IF(G330=0,"FINALIZADO",IF(TODAY()&gt;A330,"ATRASADO "&amp;TODAY()-A330&amp;" DIAS","ADIANTADO "&amp;A330-TODAY()&amp;" DIAS"))</f>
        <v/>
      </c>
      <c r="F330" s="7">
        <f>IF(OR($B330="",$C330=""),"",IFERROR(SUMPRODUCT(--(('5_ACOMPANHAMENTO'!$AD$3:$AD$4922=TRIM($C330&amp;""))*('5_ACOMPANHAMENTO'!$AC$3:$AC$4922&lt;&gt;"")*((((I330&lt;&gt;"")*ISNUMBER(SEARCH("|"&amp;I330&amp;"|",'5_ACOMPANHAMENTO'!$AC$3:$AC$4922)))+((J330&lt;&gt;"")*ISNUMBER(SEARCH("|"&amp;J330&amp;"|",'5_ACOMPANHAMENTO'!$AC$3:$AC$4922)))+((K330&lt;&gt;"")*ISNUMBER(SEARCH("|"&amp;K330&amp;"|",'5_ACOMPANHAMENTO'!$AC$3:$AC$4922)))+((L330&lt;&gt;"")*ISNUMBER(SEARCH("|"&amp;L330&amp;"|",'5_ACOMPANHAMENTO'!$AC$3:$AC$4922)))+((M330&lt;&gt;"")*ISNUMBER(SEARCH("|"&amp;M330&amp;"|",'5_ACOMPANHAMENTO'!$AC$3:$AC$4922)))+((N330&lt;&gt;"")*ISNUMBER(SEARCH("|"&amp;N330&amp;"|",'5_ACOMPANHAMENTO'!$AC$3:$AC$4922)))+((O330&lt;&gt;"")*ISNUMBER(SEARCH("|"&amp;O330&amp;"|",'5_ACOMPANHAMENTO'!$AC$3:$AC$4922)))+((P330&lt;&gt;"")*ISNUMBER(SEARCH("|"&amp;P330&amp;"|",'5_ACOMPANHAMENTO'!$AC$3:$AC$4922)))+((Q330&lt;&gt;"")*ISNUMBER(SEARCH("|"&amp;Q330&amp;"|",'5_ACOMPANHAMENTO'!$AC$3:$AC$4922)))+((R330&lt;&gt;"")*ISNUMBER(SEARCH("|"&amp;R330&amp;"|",'5_ACOMPANHAMENTO'!$AC$3:$AC$4922)))+((S330&lt;&gt;"")*ISNUMBER(SEARCH("|"&amp;S330&amp;"|",'5_ACOMPANHAMENTO'!$AC$3:$AC$4922)))+((T330&lt;&gt;"")*ISNUMBER(SEARCH("|"&amp;T330&amp;"|",'5_ACOMPANHAMENTO'!$AC$3:$AC$4922)))+((U330&lt;&gt;"")*ISNUMBER(SEARCH("|"&amp;U330&amp;"|",'5_ACOMPANHAMENTO'!$AC$3:$AC$4922)))+((V330&lt;&gt;"")*ISNUMBER(SEARCH("|"&amp;V330&amp;"|",'5_ACOMPANHAMENTO'!$AC$3:$AC$4922)))+((W330&lt;&gt;"")*ISNUMBER(SEARCH("|"&amp;W330&amp;"|",'5_ACOMPANHAMENTO'!$AC$3:$AC$4922)))+((X330&lt;&gt;"")*ISNUMBER(SEARCH("|"&amp;X330&amp;"|",'5_ACOMPANHAMENTO'!$AC$3:$AC$4922)))+((Y330&lt;&gt;"")*ISNUMBER(SEARCH("|"&amp;Y330&amp;"|",'5_ACOMPANHAMENTO'!$AC$3:$AC$4922)))+((Z330&lt;&gt;"")*ISNUMBER(SEARCH("|"&amp;Z330&amp;"|",'5_ACOMPANHAMENTO'!$AC$3:$AC$4922)))+((AA330&lt;&gt;"")*ISNUMBER(SEARCH("|"&amp;AA330&amp;"|",'5_ACOMPANHAMENTO'!$AC$3:$AC$4922)))+((AB330&lt;&gt;"")*ISNUMBER(SEARCH("|"&amp;AB330&amp;"|",'5_ACOMPANHAMENTO'!$AC$3:$AC$4922))))&gt;0)),'5_ACOMPANHAMENTO'!$O$3:$O$4922),0))</f>
        <v/>
      </c>
      <c r="G330" s="7">
        <f>IF(OR($B330="",$C330=""),"",D330-F330)</f>
        <v/>
      </c>
      <c r="H330">
        <f>IF(OR($B330="",$C330=""),"",TRIM($B330&amp;"")&amp;"|"&amp;TRIM($C330&amp;""))</f>
        <v/>
      </c>
      <c r="I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",99)),1,99)))</f>
        <v/>
      </c>
      <c r="J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",99)),100,99)))</f>
        <v/>
      </c>
      <c r="K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",99)),199,99)))</f>
        <v/>
      </c>
      <c r="L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",99)),298,99)))</f>
        <v/>
      </c>
      <c r="M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",99)),397,99)))</f>
        <v/>
      </c>
      <c r="N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",99)),496,99)))</f>
        <v/>
      </c>
      <c r="O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",99)),595,99)))</f>
        <v/>
      </c>
      <c r="P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",99)),694,99)))</f>
        <v/>
      </c>
      <c r="Q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",99)),793,99)))</f>
        <v/>
      </c>
      <c r="R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",99)),892,99)))</f>
        <v/>
      </c>
      <c r="S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",99)),991,99)))</f>
        <v/>
      </c>
      <c r="T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",99)),1090,99)))</f>
        <v/>
      </c>
      <c r="U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",99)),1189,99)))</f>
        <v/>
      </c>
      <c r="V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",99)),1288,99)))</f>
        <v/>
      </c>
      <c r="W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",99)),1387,99)))</f>
        <v/>
      </c>
      <c r="X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",99)),1486,99)))</f>
        <v/>
      </c>
      <c r="Y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",99)),1585,99)))</f>
        <v/>
      </c>
      <c r="Z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",99)),1684,99)))</f>
        <v/>
      </c>
      <c r="AA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",99)),1783,99)))</f>
        <v/>
      </c>
      <c r="AB330" s="1">
        <f>IF($B330="","",TRIM(MID(SUBSTITUTE(TRIM(SUBSTITUTE(SUBSTITUTE(SUBSTITUTE(SUBSTITUTE(SUBSTITUTE(SUBSTITUTE(SUBSTITUTE(SUBSTITUTE(SUBSTITUTE(SUBSTITUTE(SUBSTITUTE(SUBSTITUTE(SUBSTITUTE(SUBSTITUTE(TRIM($B330&amp;""),CHAR(10),"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",REPT(" ",99)),1882,99)))</f>
        <v/>
      </c>
    </row>
    <row r="331" hidden="1" ht="14.25" customHeight="1">
      <c r="A331" s="4">
        <f>IF(OR($B331="",$C331=""),"",IFERROR(INDEX('5_ACOMPANHAMENTO'!$A$3:$A$4922,MATCH(1,INDEX(('5_ACOMPANHAMENTO'!$AD$3:$AD$4922=TRIM($C331&amp;""))*('5_ACOMPANHAMENTO'!$AC$3:$AC$4922&lt;&gt;"")*((((I331&lt;&gt;"")*ISNUMBER(SEARCH("|"&amp;I331&amp;"|",'5_ACOMPANHAMENTO'!$AC$3:$AC$4922)))+((J331&lt;&gt;"")*ISNUMBER(SEARCH("|"&amp;J331&amp;"|",'5_ACOMPANHAMENTO'!$AC$3:$AC$4922)))+((K331&lt;&gt;"")*ISNUMBER(SEARCH("|"&amp;K331&amp;"|",'5_ACOMPANHAMENTO'!$AC$3:$AC$4922)))+((L331&lt;&gt;"")*ISNUMBER(SEARCH("|"&amp;L331&amp;"|",'5_ACOMPANHAMENTO'!$AC$3:$AC$4922)))+((M331&lt;&gt;"")*ISNUMBER(SEARCH("|"&amp;M331&amp;"|",'5_ACOMPANHAMENTO'!$AC$3:$AC$4922)))+((N331&lt;&gt;"")*ISNUMBER(SEARCH("|"&amp;N331&amp;"|",'5_ACOMPANHAMENTO'!$AC$3:$AC$4922)))+((O331&lt;&gt;"")*ISNUMBER(SEARCH("|"&amp;O331&amp;"|",'5_ACOMPANHAMENTO'!$AC$3:$AC$4922)))+((P331&lt;&gt;"")*ISNUMBER(SEARCH("|"&amp;P331&amp;"|",'5_ACOMPANHAMENTO'!$AC$3:$AC$4922)))+((Q331&lt;&gt;"")*ISNUMBER(SEARCH("|"&amp;Q331&amp;"|",'5_ACOMPANHAMENTO'!$AC$3:$AC$4922)))+((R331&lt;&gt;"")*ISNUMBER(SEARCH("|"&amp;R331&amp;"|",'5_ACOMPANHAMENTO'!$AC$3:$AC$4922)))+((S331&lt;&gt;"")*ISNUMBER(SEARCH("|"&amp;S331&amp;"|",'5_ACOMPANHAMENTO'!$AC$3:$AC$4922)))+((T331&lt;&gt;"")*ISNUMBER(SEARCH("|"&amp;T331&amp;"|",'5_ACOMPANHAMENTO'!$AC$3:$AC$4922)))+((U331&lt;&gt;"")*ISNUMBER(SEARCH("|"&amp;U331&amp;"|",'5_ACOMPANHAMENTO'!$AC$3:$AC$4922)))+((V331&lt;&gt;"")*ISNUMBER(SEARCH("|"&amp;V331&amp;"|",'5_ACOMPANHAMENTO'!$AC$3:$AC$4922)))+((W331&lt;&gt;"")*ISNUMBER(SEARCH("|"&amp;W331&amp;"|",'5_ACOMPANHAMENTO'!$AC$3:$AC$4922)))+((X331&lt;&gt;"")*ISNUMBER(SEARCH("|"&amp;X331&amp;"|",'5_ACOMPANHAMENTO'!$AC$3:$AC$4922)))+((Y331&lt;&gt;"")*ISNUMBER(SEARCH("|"&amp;Y331&amp;"|",'5_ACOMPANHAMENTO'!$AC$3:$AC$4922)))+((Z331&lt;&gt;"")*ISNUMBER(SEARCH("|"&amp;Z331&amp;"|",'5_ACOMPANHAMENTO'!$AC$3:$AC$4922)))+((AA331&lt;&gt;"")*ISNUMBER(SEARCH("|"&amp;AA331&amp;"|",'5_ACOMPANHAMENTO'!$AC$3:$AC$4922)))+((AB331&lt;&gt;"")*ISNUMBER(SEARCH("|"&amp;AB331&amp;"|",'5_ACOMPANHAMENTO'!$AC$3:$AC$4922))))&gt;0),0),0)),""))</f>
        <v/>
      </c>
      <c r="B331" s="14" t="inlineStr">
        <is>
          <t>10210</t>
        </is>
      </c>
      <c r="C331" s="14" t="inlineStr">
        <is>
          <t>58 FABRICAÇÃO EMBALAGEM</t>
        </is>
      </c>
      <c r="D331" s="4">
        <f>IF(OR($B331="",$C331=""),"",IFERROR(SUMPRODUCT(--(('5_ACOMPANHAMENTO'!$AD$3:$AD$4922=TRIM($C331&amp;""))*('5_ACOMPANHAMENTO'!$AC$3:$AC$4922&lt;&gt;"")*((((I331&lt;&gt;"")*ISNUMBER(SEARCH("|"&amp;I331&amp;"|",'5_ACOMPANHAMENTO'!$AC$3:$AC$4922)))+((J331&lt;&gt;"")*ISNUMBER(SEARCH("|"&amp;J331&amp;"|",'5_ACOMPANHAMENTO'!$AC$3:$AC$4922)))+((K331&lt;&gt;"")*ISNUMBER(SEARCH("|"&amp;K331&amp;"|",'5_ACOMPANHAMENTO'!$AC$3:$AC$4922)))+((L331&lt;&gt;"")*ISNUMBER(SEARCH("|"&amp;L331&amp;"|",'5_ACOMPANHAMENTO'!$AC$3:$AC$4922)))+((M331&lt;&gt;"")*ISNUMBER(SEARCH("|"&amp;M331&amp;"|",'5_ACOMPANHAMENTO'!$AC$3:$AC$4922)))+((N331&lt;&gt;"")*ISNUMBER(SEARCH("|"&amp;N331&amp;"|",'5_ACOMPANHAMENTO'!$AC$3:$AC$4922)))+((O331&lt;&gt;"")*ISNUMBER(SEARCH("|"&amp;O331&amp;"|",'5_ACOMPANHAMENTO'!$AC$3:$AC$4922)))+((P331&lt;&gt;"")*ISNUMBER(SEARCH("|"&amp;P331&amp;"|",'5_ACOMPANHAMENTO'!$AC$3:$AC$4922)))+((Q331&lt;&gt;"")*ISNUMBER(SEARCH("|"&amp;Q331&amp;"|",'5_ACOMPANHAMENTO'!$AC$3:$AC$4922)))+((R331&lt;&gt;"")*ISNUMBER(SEARCH("|"&amp;R331&amp;"|",'5_ACOMPANHAMENTO'!$AC$3:$AC$4922)))+((S331&lt;&gt;"")*ISNUMBER(SEARCH("|"&amp;S331&amp;"|",'5_ACOMPANHAMENTO'!$AC$3:$AC$4922)))+((T331&lt;&gt;"")*ISNUMBER(SEARCH("|"&amp;T331&amp;"|",'5_ACOMPANHAMENTO'!$AC$3:$AC$4922)))+((U331&lt;&gt;"")*ISNUMBER(SEARCH("|"&amp;U331&amp;"|",'5_ACOMPANHAMENTO'!$AC$3:$AC$4922)))+((V331&lt;&gt;"")*ISNUMBER(SEARCH("|"&amp;V331&amp;"|",'5_ACOMPANHAMENTO'!$AC$3:$AC$4922)))+((W331&lt;&gt;"")*ISNUMBER(SEARCH("|"&amp;W331&amp;"|",'5_ACOMPANHAMENTO'!$AC$3:$AC$4922)))+((X331&lt;&gt;"")*ISNUMBER(SEARCH("|"&amp;X331&amp;"|",'5_ACOMPANHAMENTO'!$AC$3:$AC$4922)))+((Y331&lt;&gt;"")*ISNUMBER(SEARCH("|"&amp;Y331&amp;"|",'5_ACOMPANHAMENTO'!$AC$3:$AC$4922)))+((Z331&lt;&gt;"")*ISNUMBER(SEARCH("|"&amp;Z331&amp;"|",'5_ACOMPANHAMENTO'!$AC$3:$AC$4922)))+((AA331&lt;&gt;"")*ISNUMBER(SEARCH("|"&amp;AA331&amp;"|",'5_ACOMPANHAMENTO'!$AC$3:$AC$4922)))+((AB331&lt;&gt;"")*ISNUMBER(SEARCH("|"&amp;AB331&amp;"|",'5_ACOMPANHAMENTO'!$AC$3:$AC$4922))))&gt;0)),'5_ACOMPANHAMENTO'!$J$3:$J$4922),0))</f>
        <v/>
      </c>
      <c r="E331" s="4">
        <f>IF(G331=0,"FINALIZADO",IF(TODAY()&gt;A331,"ATRASADO "&amp;TODAY()-A331&amp;" DIAS","ADIANTADO "&amp;A331-TODAY()&amp;" DIAS"))</f>
        <v/>
      </c>
      <c r="F331" s="7">
        <f>IF(OR($B331="",$C331=""),"",IFERROR(SUMPRODUCT(--(('5_ACOMPANHAMENTO'!$AD$3:$AD$4922=TRIM($C331&amp;""))*('5_ACOMPANHAMENTO'!$AC$3:$AC$4922&lt;&gt;"")*((((I331&lt;&gt;"")*ISNUMBER(SEARCH("|"&amp;I331&amp;"|",'5_ACOMPANHAMENTO'!$AC$3:$AC$4922)))+((J331&lt;&gt;"")*ISNUMBER(SEARCH("|"&amp;J331&amp;"|",'5_ACOMPANHAMENTO'!$AC$3:$AC$4922)))+((K331&lt;&gt;"")*ISNUMBER(SEARCH("|"&amp;K331&amp;"|",'5_ACOMPANHAMENTO'!$AC$3:$AC$4922)))+((L331&lt;&gt;"")*ISNUMBER(SEARCH("|"&amp;L331&amp;"|",'5_ACOMPANHAMENTO'!$AC$3:$AC$4922)))+((M331&lt;&gt;"")*ISNUMBER(SEARCH("|"&amp;M331&amp;"|",'5_ACOMPANHAMENTO'!$AC$3:$AC$4922)))+((N331&lt;&gt;"")*ISNUMBER(SEARCH("|"&amp;N331&amp;"|",'5_ACOMPANHAMENTO'!$AC$3:$AC$4922)))+((O331&lt;&gt;"")*ISNUMBER(SEARCH("|"&amp;O331&amp;"|",'5_ACOMPANHAMENTO'!$AC$3:$AC$4922)))+((P331&lt;&gt;"")*ISNUMBER(SEARCH("|"&amp;P331&amp;"|",'5_ACOMPANHAMENTO'!$AC$3:$AC$4922)))+((Q331&lt;&gt;"")*ISNUMBER(SEARCH("|"&amp;Q331&amp;"|",'5_ACOMPANHAMENTO'!$AC$3:$AC$4922)))+((R331&lt;&gt;"")*ISNUMBER(SEARCH("|"&amp;R331&amp;"|",'5_ACOMPANHAMENTO'!$AC$3:$AC$4922)))+((S331&lt;&gt;"")*ISNUMBER(SEARCH("|"&amp;S331&amp;"|",'5_ACOMPANHAMENTO'!$AC$3:$AC$4922)))+((T331&lt;&gt;"")*ISNUMBER(SEARCH("|"&amp;T331&amp;"|",'5_ACOMPANHAMENTO'!$AC$3:$AC$4922)))+((U331&lt;&gt;"")*ISNUMBER(SEARCH("|"&amp;U331&amp;"|",'5_ACOMPANHAMENTO'!$AC$3:$AC$4922)))+((V331&lt;&gt;"")*ISNUMBER(SEARCH("|"&amp;V331&amp;"|",'5_ACOMPANHAMENTO'!$AC$3:$AC$4922)))+((W331&lt;&gt;"")*ISNUMBER(SEARCH("|"&amp;W331&amp;"|",'5_ACOMPANHAMENTO'!$AC$3:$AC$4922)))+((X331&lt;&gt;"")*ISNUMBER(SEARCH("|"&amp;X331&amp;"|",'5_ACOMPANHAMENTO'!$AC$3:$AC$4922)))+((Y331&lt;&gt;"")*ISNUMBER(SEARCH("|"&amp;Y331&amp;"|",'5_ACOMPANHAMENTO'!$AC$3:$AC$4922)))+((Z331&lt;&gt;"")*ISNUMBER(SEARCH("|"&amp;Z331&amp;"|",'5_ACOMPANHAMENTO'!$AC$3:$AC$4922)))+((AA331&lt;&gt;"")*ISNUMBER(SEARCH("|"&amp;AA331&amp;"|",'5_ACOMPANHAMENTO'!$AC$3:$AC$4922)))+((AB331&lt;&gt;"")*ISNUMBER(SEARCH("|"&amp;AB331&amp;"|",'5_ACOMPANHAMENTO'!$AC$3:$AC$4922))))&gt;0)),'5_ACOMPANHAMENTO'!$O$3:$O$4922),0))</f>
        <v/>
      </c>
      <c r="G331" s="7">
        <f>IF(OR($B331="",$C331=""),"",D331-F331)</f>
        <v/>
      </c>
      <c r="H331">
        <f>IF(OR($B331="",$C331=""),"",TRIM($B331&amp;"")&amp;"|"&amp;TRIM($C331&amp;""))</f>
        <v/>
      </c>
      <c r="I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",99)),1,99)))</f>
        <v/>
      </c>
      <c r="J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",99)),100,99)))</f>
        <v/>
      </c>
      <c r="K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",99)),199,99)))</f>
        <v/>
      </c>
      <c r="L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",99)),298,99)))</f>
        <v/>
      </c>
      <c r="M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",99)),397,99)))</f>
        <v/>
      </c>
      <c r="N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",99)),496,99)))</f>
        <v/>
      </c>
      <c r="O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",99)),595,99)))</f>
        <v/>
      </c>
      <c r="P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",99)),694,99)))</f>
        <v/>
      </c>
      <c r="Q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",99)),793,99)))</f>
        <v/>
      </c>
      <c r="R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",99)),892,99)))</f>
        <v/>
      </c>
      <c r="S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",99)),991,99)))</f>
        <v/>
      </c>
      <c r="T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",99)),1090,99)))</f>
        <v/>
      </c>
      <c r="U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",99)),1189,99)))</f>
        <v/>
      </c>
      <c r="V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",99)),1288,99)))</f>
        <v/>
      </c>
      <c r="W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",99)),1387,99)))</f>
        <v/>
      </c>
      <c r="X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",99)),1486,99)))</f>
        <v/>
      </c>
      <c r="Y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",99)),1585,99)))</f>
        <v/>
      </c>
      <c r="Z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",99)),1684,99)))</f>
        <v/>
      </c>
      <c r="AA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",99)),1783,99)))</f>
        <v/>
      </c>
      <c r="AB331" s="1">
        <f>IF($B331="","",TRIM(MID(SUBSTITUTE(TRIM(SUBSTITUTE(SUBSTITUTE(SUBSTITUTE(SUBSTITUTE(SUBSTITUTE(SUBSTITUTE(SUBSTITUTE(SUBSTITUTE(SUBSTITUTE(SUBSTITUTE(SUBSTITUTE(SUBSTITUTE(SUBSTITUTE(SUBSTITUTE(TRIM($B331&amp;""),CHAR(10),"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",REPT(" ",99)),1882,99)))</f>
        <v/>
      </c>
    </row>
    <row r="332" hidden="1" ht="14.25" customHeight="1">
      <c r="A332" s="4">
        <f>IF(OR($B332="",$C332=""),"",IFERROR(INDEX('5_ACOMPANHAMENTO'!$A$3:$A$4922,MATCH(1,INDEX(('5_ACOMPANHAMENTO'!$AD$3:$AD$4922=TRIM($C332&amp;""))*('5_ACOMPANHAMENTO'!$AC$3:$AC$4922&lt;&gt;"")*((((I332&lt;&gt;"")*ISNUMBER(SEARCH("|"&amp;I332&amp;"|",'5_ACOMPANHAMENTO'!$AC$3:$AC$4922)))+((J332&lt;&gt;"")*ISNUMBER(SEARCH("|"&amp;J332&amp;"|",'5_ACOMPANHAMENTO'!$AC$3:$AC$4922)))+((K332&lt;&gt;"")*ISNUMBER(SEARCH("|"&amp;K332&amp;"|",'5_ACOMPANHAMENTO'!$AC$3:$AC$4922)))+((L332&lt;&gt;"")*ISNUMBER(SEARCH("|"&amp;L332&amp;"|",'5_ACOMPANHAMENTO'!$AC$3:$AC$4922)))+((M332&lt;&gt;"")*ISNUMBER(SEARCH("|"&amp;M332&amp;"|",'5_ACOMPANHAMENTO'!$AC$3:$AC$4922)))+((N332&lt;&gt;"")*ISNUMBER(SEARCH("|"&amp;N332&amp;"|",'5_ACOMPANHAMENTO'!$AC$3:$AC$4922)))+((O332&lt;&gt;"")*ISNUMBER(SEARCH("|"&amp;O332&amp;"|",'5_ACOMPANHAMENTO'!$AC$3:$AC$4922)))+((P332&lt;&gt;"")*ISNUMBER(SEARCH("|"&amp;P332&amp;"|",'5_ACOMPANHAMENTO'!$AC$3:$AC$4922)))+((Q332&lt;&gt;"")*ISNUMBER(SEARCH("|"&amp;Q332&amp;"|",'5_ACOMPANHAMENTO'!$AC$3:$AC$4922)))+((R332&lt;&gt;"")*ISNUMBER(SEARCH("|"&amp;R332&amp;"|",'5_ACOMPANHAMENTO'!$AC$3:$AC$4922)))+((S332&lt;&gt;"")*ISNUMBER(SEARCH("|"&amp;S332&amp;"|",'5_ACOMPANHAMENTO'!$AC$3:$AC$4922)))+((T332&lt;&gt;"")*ISNUMBER(SEARCH("|"&amp;T332&amp;"|",'5_ACOMPANHAMENTO'!$AC$3:$AC$4922)))+((U332&lt;&gt;"")*ISNUMBER(SEARCH("|"&amp;U332&amp;"|",'5_ACOMPANHAMENTO'!$AC$3:$AC$4922)))+((V332&lt;&gt;"")*ISNUMBER(SEARCH("|"&amp;V332&amp;"|",'5_ACOMPANHAMENTO'!$AC$3:$AC$4922)))+((W332&lt;&gt;"")*ISNUMBER(SEARCH("|"&amp;W332&amp;"|",'5_ACOMPANHAMENTO'!$AC$3:$AC$4922)))+((X332&lt;&gt;"")*ISNUMBER(SEARCH("|"&amp;X332&amp;"|",'5_ACOMPANHAMENTO'!$AC$3:$AC$4922)))+((Y332&lt;&gt;"")*ISNUMBER(SEARCH("|"&amp;Y332&amp;"|",'5_ACOMPANHAMENTO'!$AC$3:$AC$4922)))+((Z332&lt;&gt;"")*ISNUMBER(SEARCH("|"&amp;Z332&amp;"|",'5_ACOMPANHAMENTO'!$AC$3:$AC$4922)))+((AA332&lt;&gt;"")*ISNUMBER(SEARCH("|"&amp;AA332&amp;"|",'5_ACOMPANHAMENTO'!$AC$3:$AC$4922)))+((AB332&lt;&gt;"")*ISNUMBER(SEARCH("|"&amp;AB332&amp;"|",'5_ACOMPANHAMENTO'!$AC$3:$AC$4922))))&gt;0),0),0)),""))</f>
        <v/>
      </c>
      <c r="B332" s="14" t="inlineStr">
        <is>
          <t>10210</t>
        </is>
      </c>
      <c r="C332" s="14" t="inlineStr">
        <is>
          <t>58 FABRICAÇÃO EMBALAGEM</t>
        </is>
      </c>
      <c r="D332" s="4">
        <f>IF(OR($B332="",$C332=""),"",IFERROR(SUMPRODUCT(--(('5_ACOMPANHAMENTO'!$AD$3:$AD$4922=TRIM($C332&amp;""))*('5_ACOMPANHAMENTO'!$AC$3:$AC$4922&lt;&gt;"")*((((I332&lt;&gt;"")*ISNUMBER(SEARCH("|"&amp;I332&amp;"|",'5_ACOMPANHAMENTO'!$AC$3:$AC$4922)))+((J332&lt;&gt;"")*ISNUMBER(SEARCH("|"&amp;J332&amp;"|",'5_ACOMPANHAMENTO'!$AC$3:$AC$4922)))+((K332&lt;&gt;"")*ISNUMBER(SEARCH("|"&amp;K332&amp;"|",'5_ACOMPANHAMENTO'!$AC$3:$AC$4922)))+((L332&lt;&gt;"")*ISNUMBER(SEARCH("|"&amp;L332&amp;"|",'5_ACOMPANHAMENTO'!$AC$3:$AC$4922)))+((M332&lt;&gt;"")*ISNUMBER(SEARCH("|"&amp;M332&amp;"|",'5_ACOMPANHAMENTO'!$AC$3:$AC$4922)))+((N332&lt;&gt;"")*ISNUMBER(SEARCH("|"&amp;N332&amp;"|",'5_ACOMPANHAMENTO'!$AC$3:$AC$4922)))+((O332&lt;&gt;"")*ISNUMBER(SEARCH("|"&amp;O332&amp;"|",'5_ACOMPANHAMENTO'!$AC$3:$AC$4922)))+((P332&lt;&gt;"")*ISNUMBER(SEARCH("|"&amp;P332&amp;"|",'5_ACOMPANHAMENTO'!$AC$3:$AC$4922)))+((Q332&lt;&gt;"")*ISNUMBER(SEARCH("|"&amp;Q332&amp;"|",'5_ACOMPANHAMENTO'!$AC$3:$AC$4922)))+((R332&lt;&gt;"")*ISNUMBER(SEARCH("|"&amp;R332&amp;"|",'5_ACOMPANHAMENTO'!$AC$3:$AC$4922)))+((S332&lt;&gt;"")*ISNUMBER(SEARCH("|"&amp;S332&amp;"|",'5_ACOMPANHAMENTO'!$AC$3:$AC$4922)))+((T332&lt;&gt;"")*ISNUMBER(SEARCH("|"&amp;T332&amp;"|",'5_ACOMPANHAMENTO'!$AC$3:$AC$4922)))+((U332&lt;&gt;"")*ISNUMBER(SEARCH("|"&amp;U332&amp;"|",'5_ACOMPANHAMENTO'!$AC$3:$AC$4922)))+((V332&lt;&gt;"")*ISNUMBER(SEARCH("|"&amp;V332&amp;"|",'5_ACOMPANHAMENTO'!$AC$3:$AC$4922)))+((W332&lt;&gt;"")*ISNUMBER(SEARCH("|"&amp;W332&amp;"|",'5_ACOMPANHAMENTO'!$AC$3:$AC$4922)))+((X332&lt;&gt;"")*ISNUMBER(SEARCH("|"&amp;X332&amp;"|",'5_ACOMPANHAMENTO'!$AC$3:$AC$4922)))+((Y332&lt;&gt;"")*ISNUMBER(SEARCH("|"&amp;Y332&amp;"|",'5_ACOMPANHAMENTO'!$AC$3:$AC$4922)))+((Z332&lt;&gt;"")*ISNUMBER(SEARCH("|"&amp;Z332&amp;"|",'5_ACOMPANHAMENTO'!$AC$3:$AC$4922)))+((AA332&lt;&gt;"")*ISNUMBER(SEARCH("|"&amp;AA332&amp;"|",'5_ACOMPANHAMENTO'!$AC$3:$AC$4922)))+((AB332&lt;&gt;"")*ISNUMBER(SEARCH("|"&amp;AB332&amp;"|",'5_ACOMPANHAMENTO'!$AC$3:$AC$4922))))&gt;0)),'5_ACOMPANHAMENTO'!$J$3:$J$4922),0))</f>
        <v/>
      </c>
      <c r="E332" s="4">
        <f>IF(G332=0,"FINALIZADO",IF(TODAY()&gt;A332,"ATRASADO "&amp;TODAY()-A332&amp;" DIAS","ADIANTADO "&amp;A332-TODAY()&amp;" DIAS"))</f>
        <v/>
      </c>
      <c r="F332" s="7">
        <f>IF(OR($B332="",$C332=""),"",IFERROR(SUMPRODUCT(--(('5_ACOMPANHAMENTO'!$AD$3:$AD$4922=TRIM($C332&amp;""))*('5_ACOMPANHAMENTO'!$AC$3:$AC$4922&lt;&gt;"")*((((I332&lt;&gt;"")*ISNUMBER(SEARCH("|"&amp;I332&amp;"|",'5_ACOMPANHAMENTO'!$AC$3:$AC$4922)))+((J332&lt;&gt;"")*ISNUMBER(SEARCH("|"&amp;J332&amp;"|",'5_ACOMPANHAMENTO'!$AC$3:$AC$4922)))+((K332&lt;&gt;"")*ISNUMBER(SEARCH("|"&amp;K332&amp;"|",'5_ACOMPANHAMENTO'!$AC$3:$AC$4922)))+((L332&lt;&gt;"")*ISNUMBER(SEARCH("|"&amp;L332&amp;"|",'5_ACOMPANHAMENTO'!$AC$3:$AC$4922)))+((M332&lt;&gt;"")*ISNUMBER(SEARCH("|"&amp;M332&amp;"|",'5_ACOMPANHAMENTO'!$AC$3:$AC$4922)))+((N332&lt;&gt;"")*ISNUMBER(SEARCH("|"&amp;N332&amp;"|",'5_ACOMPANHAMENTO'!$AC$3:$AC$4922)))+((O332&lt;&gt;"")*ISNUMBER(SEARCH("|"&amp;O332&amp;"|",'5_ACOMPANHAMENTO'!$AC$3:$AC$4922)))+((P332&lt;&gt;"")*ISNUMBER(SEARCH("|"&amp;P332&amp;"|",'5_ACOMPANHAMENTO'!$AC$3:$AC$4922)))+((Q332&lt;&gt;"")*ISNUMBER(SEARCH("|"&amp;Q332&amp;"|",'5_ACOMPANHAMENTO'!$AC$3:$AC$4922)))+((R332&lt;&gt;"")*ISNUMBER(SEARCH("|"&amp;R332&amp;"|",'5_ACOMPANHAMENTO'!$AC$3:$AC$4922)))+((S332&lt;&gt;"")*ISNUMBER(SEARCH("|"&amp;S332&amp;"|",'5_ACOMPANHAMENTO'!$AC$3:$AC$4922)))+((T332&lt;&gt;"")*ISNUMBER(SEARCH("|"&amp;T332&amp;"|",'5_ACOMPANHAMENTO'!$AC$3:$AC$4922)))+((U332&lt;&gt;"")*ISNUMBER(SEARCH("|"&amp;U332&amp;"|",'5_ACOMPANHAMENTO'!$AC$3:$AC$4922)))+((V332&lt;&gt;"")*ISNUMBER(SEARCH("|"&amp;V332&amp;"|",'5_ACOMPANHAMENTO'!$AC$3:$AC$4922)))+((W332&lt;&gt;"")*ISNUMBER(SEARCH("|"&amp;W332&amp;"|",'5_ACOMPANHAMENTO'!$AC$3:$AC$4922)))+((X332&lt;&gt;"")*ISNUMBER(SEARCH("|"&amp;X332&amp;"|",'5_ACOMPANHAMENTO'!$AC$3:$AC$4922)))+((Y332&lt;&gt;"")*ISNUMBER(SEARCH("|"&amp;Y332&amp;"|",'5_ACOMPANHAMENTO'!$AC$3:$AC$4922)))+((Z332&lt;&gt;"")*ISNUMBER(SEARCH("|"&amp;Z332&amp;"|",'5_ACOMPANHAMENTO'!$AC$3:$AC$4922)))+((AA332&lt;&gt;"")*ISNUMBER(SEARCH("|"&amp;AA332&amp;"|",'5_ACOMPANHAMENTO'!$AC$3:$AC$4922)))+((AB332&lt;&gt;"")*ISNUMBER(SEARCH("|"&amp;AB332&amp;"|",'5_ACOMPANHAMENTO'!$AC$3:$AC$4922))))&gt;0)),'5_ACOMPANHAMENTO'!$O$3:$O$4922),0))</f>
        <v/>
      </c>
      <c r="G332" s="7">
        <f>IF(OR($B332="",$C332=""),"",D332-F332)</f>
        <v/>
      </c>
      <c r="H332">
        <f>IF(OR($B332="",$C332=""),"",TRIM($B332&amp;"")&amp;"|"&amp;TRIM($C332&amp;""))</f>
        <v/>
      </c>
      <c r="I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",99)),1,99)))</f>
        <v/>
      </c>
      <c r="J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",99)),100,99)))</f>
        <v/>
      </c>
      <c r="K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",99)),199,99)))</f>
        <v/>
      </c>
      <c r="L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",99)),298,99)))</f>
        <v/>
      </c>
      <c r="M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",99)),397,99)))</f>
        <v/>
      </c>
      <c r="N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",99)),496,99)))</f>
        <v/>
      </c>
      <c r="O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",99)),595,99)))</f>
        <v/>
      </c>
      <c r="P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",99)),694,99)))</f>
        <v/>
      </c>
      <c r="Q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",99)),793,99)))</f>
        <v/>
      </c>
      <c r="R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",99)),892,99)))</f>
        <v/>
      </c>
      <c r="S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",99)),991,99)))</f>
        <v/>
      </c>
      <c r="T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",99)),1090,99)))</f>
        <v/>
      </c>
      <c r="U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",99)),1189,99)))</f>
        <v/>
      </c>
      <c r="V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",99)),1288,99)))</f>
        <v/>
      </c>
      <c r="W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",99)),1387,99)))</f>
        <v/>
      </c>
      <c r="X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",99)),1486,99)))</f>
        <v/>
      </c>
      <c r="Y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",99)),1585,99)))</f>
        <v/>
      </c>
      <c r="Z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",99)),1684,99)))</f>
        <v/>
      </c>
      <c r="AA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",99)),1783,99)))</f>
        <v/>
      </c>
      <c r="AB332" s="1">
        <f>IF($B332="","",TRIM(MID(SUBSTITUTE(TRIM(SUBSTITUTE(SUBSTITUTE(SUBSTITUTE(SUBSTITUTE(SUBSTITUTE(SUBSTITUTE(SUBSTITUTE(SUBSTITUTE(SUBSTITUTE(SUBSTITUTE(SUBSTITUTE(SUBSTITUTE(SUBSTITUTE(SUBSTITUTE(TRIM($B332&amp;""),CHAR(10),"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",REPT(" ",99)),1882,99)))</f>
        <v/>
      </c>
    </row>
    <row r="333" hidden="1" ht="14.25" customHeight="1">
      <c r="A333" s="4">
        <f>IF(OR($B333="",$C333=""),"",IFERROR(INDEX('5_ACOMPANHAMENTO'!$A$3:$A$4922,MATCH(1,INDEX(('5_ACOMPANHAMENTO'!$AD$3:$AD$4922=TRIM($C333&amp;""))*('5_ACOMPANHAMENTO'!$AC$3:$AC$4922&lt;&gt;"")*((((I333&lt;&gt;"")*ISNUMBER(SEARCH("|"&amp;I333&amp;"|",'5_ACOMPANHAMENTO'!$AC$3:$AC$4922)))+((J333&lt;&gt;"")*ISNUMBER(SEARCH("|"&amp;J333&amp;"|",'5_ACOMPANHAMENTO'!$AC$3:$AC$4922)))+((K333&lt;&gt;"")*ISNUMBER(SEARCH("|"&amp;K333&amp;"|",'5_ACOMPANHAMENTO'!$AC$3:$AC$4922)))+((L333&lt;&gt;"")*ISNUMBER(SEARCH("|"&amp;L333&amp;"|",'5_ACOMPANHAMENTO'!$AC$3:$AC$4922)))+((M333&lt;&gt;"")*ISNUMBER(SEARCH("|"&amp;M333&amp;"|",'5_ACOMPANHAMENTO'!$AC$3:$AC$4922)))+((N333&lt;&gt;"")*ISNUMBER(SEARCH("|"&amp;N333&amp;"|",'5_ACOMPANHAMENTO'!$AC$3:$AC$4922)))+((O333&lt;&gt;"")*ISNUMBER(SEARCH("|"&amp;O333&amp;"|",'5_ACOMPANHAMENTO'!$AC$3:$AC$4922)))+((P333&lt;&gt;"")*ISNUMBER(SEARCH("|"&amp;P333&amp;"|",'5_ACOMPANHAMENTO'!$AC$3:$AC$4922)))+((Q333&lt;&gt;"")*ISNUMBER(SEARCH("|"&amp;Q333&amp;"|",'5_ACOMPANHAMENTO'!$AC$3:$AC$4922)))+((R333&lt;&gt;"")*ISNUMBER(SEARCH("|"&amp;R333&amp;"|",'5_ACOMPANHAMENTO'!$AC$3:$AC$4922)))+((S333&lt;&gt;"")*ISNUMBER(SEARCH("|"&amp;S333&amp;"|",'5_ACOMPANHAMENTO'!$AC$3:$AC$4922)))+((T333&lt;&gt;"")*ISNUMBER(SEARCH("|"&amp;T333&amp;"|",'5_ACOMPANHAMENTO'!$AC$3:$AC$4922)))+((U333&lt;&gt;"")*ISNUMBER(SEARCH("|"&amp;U333&amp;"|",'5_ACOMPANHAMENTO'!$AC$3:$AC$4922)))+((V333&lt;&gt;"")*ISNUMBER(SEARCH("|"&amp;V333&amp;"|",'5_ACOMPANHAMENTO'!$AC$3:$AC$4922)))+((W333&lt;&gt;"")*ISNUMBER(SEARCH("|"&amp;W333&amp;"|",'5_ACOMPANHAMENTO'!$AC$3:$AC$4922)))+((X333&lt;&gt;"")*ISNUMBER(SEARCH("|"&amp;X333&amp;"|",'5_ACOMPANHAMENTO'!$AC$3:$AC$4922)))+((Y333&lt;&gt;"")*ISNUMBER(SEARCH("|"&amp;Y333&amp;"|",'5_ACOMPANHAMENTO'!$AC$3:$AC$4922)))+((Z333&lt;&gt;"")*ISNUMBER(SEARCH("|"&amp;Z333&amp;"|",'5_ACOMPANHAMENTO'!$AC$3:$AC$4922)))+((AA333&lt;&gt;"")*ISNUMBER(SEARCH("|"&amp;AA333&amp;"|",'5_ACOMPANHAMENTO'!$AC$3:$AC$4922)))+((AB333&lt;&gt;"")*ISNUMBER(SEARCH("|"&amp;AB333&amp;"|",'5_ACOMPANHAMENTO'!$AC$3:$AC$4922))))&gt;0),0),0)),""))</f>
        <v/>
      </c>
      <c r="B333" s="14" t="inlineStr">
        <is>
          <t>10210</t>
        </is>
      </c>
      <c r="C333" s="14" t="inlineStr">
        <is>
          <t>58 FABRICAÇÃO EMBALAGEM</t>
        </is>
      </c>
      <c r="D333" s="4">
        <f>IF(OR($B333="",$C333=""),"",IFERROR(SUMPRODUCT(--(('5_ACOMPANHAMENTO'!$AD$3:$AD$4922=TRIM($C333&amp;""))*('5_ACOMPANHAMENTO'!$AC$3:$AC$4922&lt;&gt;"")*((((I333&lt;&gt;"")*ISNUMBER(SEARCH("|"&amp;I333&amp;"|",'5_ACOMPANHAMENTO'!$AC$3:$AC$4922)))+((J333&lt;&gt;"")*ISNUMBER(SEARCH("|"&amp;J333&amp;"|",'5_ACOMPANHAMENTO'!$AC$3:$AC$4922)))+((K333&lt;&gt;"")*ISNUMBER(SEARCH("|"&amp;K333&amp;"|",'5_ACOMPANHAMENTO'!$AC$3:$AC$4922)))+((L333&lt;&gt;"")*ISNUMBER(SEARCH("|"&amp;L333&amp;"|",'5_ACOMPANHAMENTO'!$AC$3:$AC$4922)))+((M333&lt;&gt;"")*ISNUMBER(SEARCH("|"&amp;M333&amp;"|",'5_ACOMPANHAMENTO'!$AC$3:$AC$4922)))+((N333&lt;&gt;"")*ISNUMBER(SEARCH("|"&amp;N333&amp;"|",'5_ACOMPANHAMENTO'!$AC$3:$AC$4922)))+((O333&lt;&gt;"")*ISNUMBER(SEARCH("|"&amp;O333&amp;"|",'5_ACOMPANHAMENTO'!$AC$3:$AC$4922)))+((P333&lt;&gt;"")*ISNUMBER(SEARCH("|"&amp;P333&amp;"|",'5_ACOMPANHAMENTO'!$AC$3:$AC$4922)))+((Q333&lt;&gt;"")*ISNUMBER(SEARCH("|"&amp;Q333&amp;"|",'5_ACOMPANHAMENTO'!$AC$3:$AC$4922)))+((R333&lt;&gt;"")*ISNUMBER(SEARCH("|"&amp;R333&amp;"|",'5_ACOMPANHAMENTO'!$AC$3:$AC$4922)))+((S333&lt;&gt;"")*ISNUMBER(SEARCH("|"&amp;S333&amp;"|",'5_ACOMPANHAMENTO'!$AC$3:$AC$4922)))+((T333&lt;&gt;"")*ISNUMBER(SEARCH("|"&amp;T333&amp;"|",'5_ACOMPANHAMENTO'!$AC$3:$AC$4922)))+((U333&lt;&gt;"")*ISNUMBER(SEARCH("|"&amp;U333&amp;"|",'5_ACOMPANHAMENTO'!$AC$3:$AC$4922)))+((V333&lt;&gt;"")*ISNUMBER(SEARCH("|"&amp;V333&amp;"|",'5_ACOMPANHAMENTO'!$AC$3:$AC$4922)))+((W333&lt;&gt;"")*ISNUMBER(SEARCH("|"&amp;W333&amp;"|",'5_ACOMPANHAMENTO'!$AC$3:$AC$4922)))+((X333&lt;&gt;"")*ISNUMBER(SEARCH("|"&amp;X333&amp;"|",'5_ACOMPANHAMENTO'!$AC$3:$AC$4922)))+((Y333&lt;&gt;"")*ISNUMBER(SEARCH("|"&amp;Y333&amp;"|",'5_ACOMPANHAMENTO'!$AC$3:$AC$4922)))+((Z333&lt;&gt;"")*ISNUMBER(SEARCH("|"&amp;Z333&amp;"|",'5_ACOMPANHAMENTO'!$AC$3:$AC$4922)))+((AA333&lt;&gt;"")*ISNUMBER(SEARCH("|"&amp;AA333&amp;"|",'5_ACOMPANHAMENTO'!$AC$3:$AC$4922)))+((AB333&lt;&gt;"")*ISNUMBER(SEARCH("|"&amp;AB333&amp;"|",'5_ACOMPANHAMENTO'!$AC$3:$AC$4922))))&gt;0)),'5_ACOMPANHAMENTO'!$J$3:$J$4922),0))</f>
        <v/>
      </c>
      <c r="E333" s="4">
        <f>IF(G333=0,"FINALIZADO",IF(TODAY()&gt;A333,"ATRASADO "&amp;TODAY()-A333&amp;" DIAS","ADIANTADO "&amp;A333-TODAY()&amp;" DIAS"))</f>
        <v/>
      </c>
      <c r="F333" s="7">
        <f>IF(OR($B333="",$C333=""),"",IFERROR(SUMPRODUCT(--(('5_ACOMPANHAMENTO'!$AD$3:$AD$4922=TRIM($C333&amp;""))*('5_ACOMPANHAMENTO'!$AC$3:$AC$4922&lt;&gt;"")*((((I333&lt;&gt;"")*ISNUMBER(SEARCH("|"&amp;I333&amp;"|",'5_ACOMPANHAMENTO'!$AC$3:$AC$4922)))+((J333&lt;&gt;"")*ISNUMBER(SEARCH("|"&amp;J333&amp;"|",'5_ACOMPANHAMENTO'!$AC$3:$AC$4922)))+((K333&lt;&gt;"")*ISNUMBER(SEARCH("|"&amp;K333&amp;"|",'5_ACOMPANHAMENTO'!$AC$3:$AC$4922)))+((L333&lt;&gt;"")*ISNUMBER(SEARCH("|"&amp;L333&amp;"|",'5_ACOMPANHAMENTO'!$AC$3:$AC$4922)))+((M333&lt;&gt;"")*ISNUMBER(SEARCH("|"&amp;M333&amp;"|",'5_ACOMPANHAMENTO'!$AC$3:$AC$4922)))+((N333&lt;&gt;"")*ISNUMBER(SEARCH("|"&amp;N333&amp;"|",'5_ACOMPANHAMENTO'!$AC$3:$AC$4922)))+((O333&lt;&gt;"")*ISNUMBER(SEARCH("|"&amp;O333&amp;"|",'5_ACOMPANHAMENTO'!$AC$3:$AC$4922)))+((P333&lt;&gt;"")*ISNUMBER(SEARCH("|"&amp;P333&amp;"|",'5_ACOMPANHAMENTO'!$AC$3:$AC$4922)))+((Q333&lt;&gt;"")*ISNUMBER(SEARCH("|"&amp;Q333&amp;"|",'5_ACOMPANHAMENTO'!$AC$3:$AC$4922)))+((R333&lt;&gt;"")*ISNUMBER(SEARCH("|"&amp;R333&amp;"|",'5_ACOMPANHAMENTO'!$AC$3:$AC$4922)))+((S333&lt;&gt;"")*ISNUMBER(SEARCH("|"&amp;S333&amp;"|",'5_ACOMPANHAMENTO'!$AC$3:$AC$4922)))+((T333&lt;&gt;"")*ISNUMBER(SEARCH("|"&amp;T333&amp;"|",'5_ACOMPANHAMENTO'!$AC$3:$AC$4922)))+((U333&lt;&gt;"")*ISNUMBER(SEARCH("|"&amp;U333&amp;"|",'5_ACOMPANHAMENTO'!$AC$3:$AC$4922)))+((V333&lt;&gt;"")*ISNUMBER(SEARCH("|"&amp;V333&amp;"|",'5_ACOMPANHAMENTO'!$AC$3:$AC$4922)))+((W333&lt;&gt;"")*ISNUMBER(SEARCH("|"&amp;W333&amp;"|",'5_ACOMPANHAMENTO'!$AC$3:$AC$4922)))+((X333&lt;&gt;"")*ISNUMBER(SEARCH("|"&amp;X333&amp;"|",'5_ACOMPANHAMENTO'!$AC$3:$AC$4922)))+((Y333&lt;&gt;"")*ISNUMBER(SEARCH("|"&amp;Y333&amp;"|",'5_ACOMPANHAMENTO'!$AC$3:$AC$4922)))+((Z333&lt;&gt;"")*ISNUMBER(SEARCH("|"&amp;Z333&amp;"|",'5_ACOMPANHAMENTO'!$AC$3:$AC$4922)))+((AA333&lt;&gt;"")*ISNUMBER(SEARCH("|"&amp;AA333&amp;"|",'5_ACOMPANHAMENTO'!$AC$3:$AC$4922)))+((AB333&lt;&gt;"")*ISNUMBER(SEARCH("|"&amp;AB333&amp;"|",'5_ACOMPANHAMENTO'!$AC$3:$AC$4922))))&gt;0)),'5_ACOMPANHAMENTO'!$O$3:$O$4922),0))</f>
        <v/>
      </c>
      <c r="G333" s="7">
        <f>IF(OR($B333="",$C333=""),"",D333-F333)</f>
        <v/>
      </c>
      <c r="H333">
        <f>IF(OR($B333="",$C333=""),"",TRIM($B333&amp;"")&amp;"|"&amp;TRIM($C333&amp;""))</f>
        <v/>
      </c>
      <c r="I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",99)),1,99)))</f>
        <v/>
      </c>
      <c r="J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",99)),100,99)))</f>
        <v/>
      </c>
      <c r="K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",99)),199,99)))</f>
        <v/>
      </c>
      <c r="L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",99)),298,99)))</f>
        <v/>
      </c>
      <c r="M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",99)),397,99)))</f>
        <v/>
      </c>
      <c r="N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",99)),496,99)))</f>
        <v/>
      </c>
      <c r="O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",99)),595,99)))</f>
        <v/>
      </c>
      <c r="P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",99)),694,99)))</f>
        <v/>
      </c>
      <c r="Q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",99)),793,99)))</f>
        <v/>
      </c>
      <c r="R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",99)),892,99)))</f>
        <v/>
      </c>
      <c r="S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",99)),991,99)))</f>
        <v/>
      </c>
      <c r="T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",99)),1090,99)))</f>
        <v/>
      </c>
      <c r="U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",99)),1189,99)))</f>
        <v/>
      </c>
      <c r="V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",99)),1288,99)))</f>
        <v/>
      </c>
      <c r="W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",99)),1387,99)))</f>
        <v/>
      </c>
      <c r="X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",99)),1486,99)))</f>
        <v/>
      </c>
      <c r="Y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",99)),1585,99)))</f>
        <v/>
      </c>
      <c r="Z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",99)),1684,99)))</f>
        <v/>
      </c>
      <c r="AA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",99)),1783,99)))</f>
        <v/>
      </c>
      <c r="AB333" s="1">
        <f>IF($B333="","",TRIM(MID(SUBSTITUTE(TRIM(SUBSTITUTE(SUBSTITUTE(SUBSTITUTE(SUBSTITUTE(SUBSTITUTE(SUBSTITUTE(SUBSTITUTE(SUBSTITUTE(SUBSTITUTE(SUBSTITUTE(SUBSTITUTE(SUBSTITUTE(SUBSTITUTE(SUBSTITUTE(TRIM($B333&amp;""),CHAR(10),"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",REPT(" ",99)),1882,99)))</f>
        <v/>
      </c>
    </row>
    <row r="334" hidden="1" ht="14.25" customHeight="1">
      <c r="A334" s="4">
        <f>IF(OR($B334="",$C334=""),"",IFERROR(INDEX('5_ACOMPANHAMENTO'!$A$3:$A$4922,MATCH(1,INDEX(('5_ACOMPANHAMENTO'!$AD$3:$AD$4922=TRIM($C334&amp;""))*('5_ACOMPANHAMENTO'!$AC$3:$AC$4922&lt;&gt;"")*((((I334&lt;&gt;"")*ISNUMBER(SEARCH("|"&amp;I334&amp;"|",'5_ACOMPANHAMENTO'!$AC$3:$AC$4922)))+((J334&lt;&gt;"")*ISNUMBER(SEARCH("|"&amp;J334&amp;"|",'5_ACOMPANHAMENTO'!$AC$3:$AC$4922)))+((K334&lt;&gt;"")*ISNUMBER(SEARCH("|"&amp;K334&amp;"|",'5_ACOMPANHAMENTO'!$AC$3:$AC$4922)))+((L334&lt;&gt;"")*ISNUMBER(SEARCH("|"&amp;L334&amp;"|",'5_ACOMPANHAMENTO'!$AC$3:$AC$4922)))+((M334&lt;&gt;"")*ISNUMBER(SEARCH("|"&amp;M334&amp;"|",'5_ACOMPANHAMENTO'!$AC$3:$AC$4922)))+((N334&lt;&gt;"")*ISNUMBER(SEARCH("|"&amp;N334&amp;"|",'5_ACOMPANHAMENTO'!$AC$3:$AC$4922)))+((O334&lt;&gt;"")*ISNUMBER(SEARCH("|"&amp;O334&amp;"|",'5_ACOMPANHAMENTO'!$AC$3:$AC$4922)))+((P334&lt;&gt;"")*ISNUMBER(SEARCH("|"&amp;P334&amp;"|",'5_ACOMPANHAMENTO'!$AC$3:$AC$4922)))+((Q334&lt;&gt;"")*ISNUMBER(SEARCH("|"&amp;Q334&amp;"|",'5_ACOMPANHAMENTO'!$AC$3:$AC$4922)))+((R334&lt;&gt;"")*ISNUMBER(SEARCH("|"&amp;R334&amp;"|",'5_ACOMPANHAMENTO'!$AC$3:$AC$4922)))+((S334&lt;&gt;"")*ISNUMBER(SEARCH("|"&amp;S334&amp;"|",'5_ACOMPANHAMENTO'!$AC$3:$AC$4922)))+((T334&lt;&gt;"")*ISNUMBER(SEARCH("|"&amp;T334&amp;"|",'5_ACOMPANHAMENTO'!$AC$3:$AC$4922)))+((U334&lt;&gt;"")*ISNUMBER(SEARCH("|"&amp;U334&amp;"|",'5_ACOMPANHAMENTO'!$AC$3:$AC$4922)))+((V334&lt;&gt;"")*ISNUMBER(SEARCH("|"&amp;V334&amp;"|",'5_ACOMPANHAMENTO'!$AC$3:$AC$4922)))+((W334&lt;&gt;"")*ISNUMBER(SEARCH("|"&amp;W334&amp;"|",'5_ACOMPANHAMENTO'!$AC$3:$AC$4922)))+((X334&lt;&gt;"")*ISNUMBER(SEARCH("|"&amp;X334&amp;"|",'5_ACOMPANHAMENTO'!$AC$3:$AC$4922)))+((Y334&lt;&gt;"")*ISNUMBER(SEARCH("|"&amp;Y334&amp;"|",'5_ACOMPANHAMENTO'!$AC$3:$AC$4922)))+((Z334&lt;&gt;"")*ISNUMBER(SEARCH("|"&amp;Z334&amp;"|",'5_ACOMPANHAMENTO'!$AC$3:$AC$4922)))+((AA334&lt;&gt;"")*ISNUMBER(SEARCH("|"&amp;AA334&amp;"|",'5_ACOMPANHAMENTO'!$AC$3:$AC$4922)))+((AB334&lt;&gt;"")*ISNUMBER(SEARCH("|"&amp;AB334&amp;"|",'5_ACOMPANHAMENTO'!$AC$3:$AC$4922))))&gt;0),0),0)),""))</f>
        <v/>
      </c>
      <c r="B334" s="14" t="inlineStr">
        <is>
          <t>10210</t>
        </is>
      </c>
      <c r="C334" s="14" t="inlineStr">
        <is>
          <t>58 FABRICAÇÃO EMBALAGEM</t>
        </is>
      </c>
      <c r="D334" s="4">
        <f>IF(OR($B334="",$C334=""),"",IFERROR(SUMPRODUCT(--(('5_ACOMPANHAMENTO'!$AD$3:$AD$4922=TRIM($C334&amp;""))*('5_ACOMPANHAMENTO'!$AC$3:$AC$4922&lt;&gt;"")*((((I334&lt;&gt;"")*ISNUMBER(SEARCH("|"&amp;I334&amp;"|",'5_ACOMPANHAMENTO'!$AC$3:$AC$4922)))+((J334&lt;&gt;"")*ISNUMBER(SEARCH("|"&amp;J334&amp;"|",'5_ACOMPANHAMENTO'!$AC$3:$AC$4922)))+((K334&lt;&gt;"")*ISNUMBER(SEARCH("|"&amp;K334&amp;"|",'5_ACOMPANHAMENTO'!$AC$3:$AC$4922)))+((L334&lt;&gt;"")*ISNUMBER(SEARCH("|"&amp;L334&amp;"|",'5_ACOMPANHAMENTO'!$AC$3:$AC$4922)))+((M334&lt;&gt;"")*ISNUMBER(SEARCH("|"&amp;M334&amp;"|",'5_ACOMPANHAMENTO'!$AC$3:$AC$4922)))+((N334&lt;&gt;"")*ISNUMBER(SEARCH("|"&amp;N334&amp;"|",'5_ACOMPANHAMENTO'!$AC$3:$AC$4922)))+((O334&lt;&gt;"")*ISNUMBER(SEARCH("|"&amp;O334&amp;"|",'5_ACOMPANHAMENTO'!$AC$3:$AC$4922)))+((P334&lt;&gt;"")*ISNUMBER(SEARCH("|"&amp;P334&amp;"|",'5_ACOMPANHAMENTO'!$AC$3:$AC$4922)))+((Q334&lt;&gt;"")*ISNUMBER(SEARCH("|"&amp;Q334&amp;"|",'5_ACOMPANHAMENTO'!$AC$3:$AC$4922)))+((R334&lt;&gt;"")*ISNUMBER(SEARCH("|"&amp;R334&amp;"|",'5_ACOMPANHAMENTO'!$AC$3:$AC$4922)))+((S334&lt;&gt;"")*ISNUMBER(SEARCH("|"&amp;S334&amp;"|",'5_ACOMPANHAMENTO'!$AC$3:$AC$4922)))+((T334&lt;&gt;"")*ISNUMBER(SEARCH("|"&amp;T334&amp;"|",'5_ACOMPANHAMENTO'!$AC$3:$AC$4922)))+((U334&lt;&gt;"")*ISNUMBER(SEARCH("|"&amp;U334&amp;"|",'5_ACOMPANHAMENTO'!$AC$3:$AC$4922)))+((V334&lt;&gt;"")*ISNUMBER(SEARCH("|"&amp;V334&amp;"|",'5_ACOMPANHAMENTO'!$AC$3:$AC$4922)))+((W334&lt;&gt;"")*ISNUMBER(SEARCH("|"&amp;W334&amp;"|",'5_ACOMPANHAMENTO'!$AC$3:$AC$4922)))+((X334&lt;&gt;"")*ISNUMBER(SEARCH("|"&amp;X334&amp;"|",'5_ACOMPANHAMENTO'!$AC$3:$AC$4922)))+((Y334&lt;&gt;"")*ISNUMBER(SEARCH("|"&amp;Y334&amp;"|",'5_ACOMPANHAMENTO'!$AC$3:$AC$4922)))+((Z334&lt;&gt;"")*ISNUMBER(SEARCH("|"&amp;Z334&amp;"|",'5_ACOMPANHAMENTO'!$AC$3:$AC$4922)))+((AA334&lt;&gt;"")*ISNUMBER(SEARCH("|"&amp;AA334&amp;"|",'5_ACOMPANHAMENTO'!$AC$3:$AC$4922)))+((AB334&lt;&gt;"")*ISNUMBER(SEARCH("|"&amp;AB334&amp;"|",'5_ACOMPANHAMENTO'!$AC$3:$AC$4922))))&gt;0)),'5_ACOMPANHAMENTO'!$J$3:$J$4922),0))</f>
        <v/>
      </c>
      <c r="E334" s="4">
        <f>IF(G334=0,"FINALIZADO",IF(TODAY()&gt;A334,"ATRASADO "&amp;TODAY()-A334&amp;" DIAS","ADIANTADO "&amp;A334-TODAY()&amp;" DIAS"))</f>
        <v/>
      </c>
      <c r="F334" s="7">
        <f>IF(OR($B334="",$C334=""),"",IFERROR(SUMPRODUCT(--(('5_ACOMPANHAMENTO'!$AD$3:$AD$4922=TRIM($C334&amp;""))*('5_ACOMPANHAMENTO'!$AC$3:$AC$4922&lt;&gt;"")*((((I334&lt;&gt;"")*ISNUMBER(SEARCH("|"&amp;I334&amp;"|",'5_ACOMPANHAMENTO'!$AC$3:$AC$4922)))+((J334&lt;&gt;"")*ISNUMBER(SEARCH("|"&amp;J334&amp;"|",'5_ACOMPANHAMENTO'!$AC$3:$AC$4922)))+((K334&lt;&gt;"")*ISNUMBER(SEARCH("|"&amp;K334&amp;"|",'5_ACOMPANHAMENTO'!$AC$3:$AC$4922)))+((L334&lt;&gt;"")*ISNUMBER(SEARCH("|"&amp;L334&amp;"|",'5_ACOMPANHAMENTO'!$AC$3:$AC$4922)))+((M334&lt;&gt;"")*ISNUMBER(SEARCH("|"&amp;M334&amp;"|",'5_ACOMPANHAMENTO'!$AC$3:$AC$4922)))+((N334&lt;&gt;"")*ISNUMBER(SEARCH("|"&amp;N334&amp;"|",'5_ACOMPANHAMENTO'!$AC$3:$AC$4922)))+((O334&lt;&gt;"")*ISNUMBER(SEARCH("|"&amp;O334&amp;"|",'5_ACOMPANHAMENTO'!$AC$3:$AC$4922)))+((P334&lt;&gt;"")*ISNUMBER(SEARCH("|"&amp;P334&amp;"|",'5_ACOMPANHAMENTO'!$AC$3:$AC$4922)))+((Q334&lt;&gt;"")*ISNUMBER(SEARCH("|"&amp;Q334&amp;"|",'5_ACOMPANHAMENTO'!$AC$3:$AC$4922)))+((R334&lt;&gt;"")*ISNUMBER(SEARCH("|"&amp;R334&amp;"|",'5_ACOMPANHAMENTO'!$AC$3:$AC$4922)))+((S334&lt;&gt;"")*ISNUMBER(SEARCH("|"&amp;S334&amp;"|",'5_ACOMPANHAMENTO'!$AC$3:$AC$4922)))+((T334&lt;&gt;"")*ISNUMBER(SEARCH("|"&amp;T334&amp;"|",'5_ACOMPANHAMENTO'!$AC$3:$AC$4922)))+((U334&lt;&gt;"")*ISNUMBER(SEARCH("|"&amp;U334&amp;"|",'5_ACOMPANHAMENTO'!$AC$3:$AC$4922)))+((V334&lt;&gt;"")*ISNUMBER(SEARCH("|"&amp;V334&amp;"|",'5_ACOMPANHAMENTO'!$AC$3:$AC$4922)))+((W334&lt;&gt;"")*ISNUMBER(SEARCH("|"&amp;W334&amp;"|",'5_ACOMPANHAMENTO'!$AC$3:$AC$4922)))+((X334&lt;&gt;"")*ISNUMBER(SEARCH("|"&amp;X334&amp;"|",'5_ACOMPANHAMENTO'!$AC$3:$AC$4922)))+((Y334&lt;&gt;"")*ISNUMBER(SEARCH("|"&amp;Y334&amp;"|",'5_ACOMPANHAMENTO'!$AC$3:$AC$4922)))+((Z334&lt;&gt;"")*ISNUMBER(SEARCH("|"&amp;Z334&amp;"|",'5_ACOMPANHAMENTO'!$AC$3:$AC$4922)))+((AA334&lt;&gt;"")*ISNUMBER(SEARCH("|"&amp;AA334&amp;"|",'5_ACOMPANHAMENTO'!$AC$3:$AC$4922)))+((AB334&lt;&gt;"")*ISNUMBER(SEARCH("|"&amp;AB334&amp;"|",'5_ACOMPANHAMENTO'!$AC$3:$AC$4922))))&gt;0)),'5_ACOMPANHAMENTO'!$O$3:$O$4922),0))</f>
        <v/>
      </c>
      <c r="G334" s="7">
        <f>IF(OR($B334="",$C334=""),"",D334-F334)</f>
        <v/>
      </c>
      <c r="H334">
        <f>IF(OR($B334="",$C334=""),"",TRIM($B334&amp;"")&amp;"|"&amp;TRIM($C334&amp;""))</f>
        <v/>
      </c>
      <c r="I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",99)),1,99)))</f>
        <v/>
      </c>
      <c r="J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",99)),100,99)))</f>
        <v/>
      </c>
      <c r="K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",99)),199,99)))</f>
        <v/>
      </c>
      <c r="L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",99)),298,99)))</f>
        <v/>
      </c>
      <c r="M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",99)),397,99)))</f>
        <v/>
      </c>
      <c r="N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",99)),496,99)))</f>
        <v/>
      </c>
      <c r="O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",99)),595,99)))</f>
        <v/>
      </c>
      <c r="P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",99)),694,99)))</f>
        <v/>
      </c>
      <c r="Q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",99)),793,99)))</f>
        <v/>
      </c>
      <c r="R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",99)),892,99)))</f>
        <v/>
      </c>
      <c r="S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",99)),991,99)))</f>
        <v/>
      </c>
      <c r="T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",99)),1090,99)))</f>
        <v/>
      </c>
      <c r="U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",99)),1189,99)))</f>
        <v/>
      </c>
      <c r="V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",99)),1288,99)))</f>
        <v/>
      </c>
      <c r="W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",99)),1387,99)))</f>
        <v/>
      </c>
      <c r="X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",99)),1486,99)))</f>
        <v/>
      </c>
      <c r="Y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",99)),1585,99)))</f>
        <v/>
      </c>
      <c r="Z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",99)),1684,99)))</f>
        <v/>
      </c>
      <c r="AA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",99)),1783,99)))</f>
        <v/>
      </c>
      <c r="AB334" s="1">
        <f>IF($B334="","",TRIM(MID(SUBSTITUTE(TRIM(SUBSTITUTE(SUBSTITUTE(SUBSTITUTE(SUBSTITUTE(SUBSTITUTE(SUBSTITUTE(SUBSTITUTE(SUBSTITUTE(SUBSTITUTE(SUBSTITUTE(SUBSTITUTE(SUBSTITUTE(SUBSTITUTE(SUBSTITUTE(TRIM($B334&amp;""),CHAR(10),"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",REPT(" ",99)),1882,99)))</f>
        <v/>
      </c>
    </row>
    <row r="335" hidden="1" ht="14.25" customHeight="1">
      <c r="A335" s="4">
        <f>IF(OR($B335="",$C335=""),"",IFERROR(INDEX('5_ACOMPANHAMENTO'!$A$3:$A$4922,MATCH(1,INDEX(('5_ACOMPANHAMENTO'!$AD$3:$AD$4922=TRIM($C335&amp;""))*('5_ACOMPANHAMENTO'!$AC$3:$AC$4922&lt;&gt;"")*((((I335&lt;&gt;"")*ISNUMBER(SEARCH("|"&amp;I335&amp;"|",'5_ACOMPANHAMENTO'!$AC$3:$AC$4922)))+((J335&lt;&gt;"")*ISNUMBER(SEARCH("|"&amp;J335&amp;"|",'5_ACOMPANHAMENTO'!$AC$3:$AC$4922)))+((K335&lt;&gt;"")*ISNUMBER(SEARCH("|"&amp;K335&amp;"|",'5_ACOMPANHAMENTO'!$AC$3:$AC$4922)))+((L335&lt;&gt;"")*ISNUMBER(SEARCH("|"&amp;L335&amp;"|",'5_ACOMPANHAMENTO'!$AC$3:$AC$4922)))+((M335&lt;&gt;"")*ISNUMBER(SEARCH("|"&amp;M335&amp;"|",'5_ACOMPANHAMENTO'!$AC$3:$AC$4922)))+((N335&lt;&gt;"")*ISNUMBER(SEARCH("|"&amp;N335&amp;"|",'5_ACOMPANHAMENTO'!$AC$3:$AC$4922)))+((O335&lt;&gt;"")*ISNUMBER(SEARCH("|"&amp;O335&amp;"|",'5_ACOMPANHAMENTO'!$AC$3:$AC$4922)))+((P335&lt;&gt;"")*ISNUMBER(SEARCH("|"&amp;P335&amp;"|",'5_ACOMPANHAMENTO'!$AC$3:$AC$4922)))+((Q335&lt;&gt;"")*ISNUMBER(SEARCH("|"&amp;Q335&amp;"|",'5_ACOMPANHAMENTO'!$AC$3:$AC$4922)))+((R335&lt;&gt;"")*ISNUMBER(SEARCH("|"&amp;R335&amp;"|",'5_ACOMPANHAMENTO'!$AC$3:$AC$4922)))+((S335&lt;&gt;"")*ISNUMBER(SEARCH("|"&amp;S335&amp;"|",'5_ACOMPANHAMENTO'!$AC$3:$AC$4922)))+((T335&lt;&gt;"")*ISNUMBER(SEARCH("|"&amp;T335&amp;"|",'5_ACOMPANHAMENTO'!$AC$3:$AC$4922)))+((U335&lt;&gt;"")*ISNUMBER(SEARCH("|"&amp;U335&amp;"|",'5_ACOMPANHAMENTO'!$AC$3:$AC$4922)))+((V335&lt;&gt;"")*ISNUMBER(SEARCH("|"&amp;V335&amp;"|",'5_ACOMPANHAMENTO'!$AC$3:$AC$4922)))+((W335&lt;&gt;"")*ISNUMBER(SEARCH("|"&amp;W335&amp;"|",'5_ACOMPANHAMENTO'!$AC$3:$AC$4922)))+((X335&lt;&gt;"")*ISNUMBER(SEARCH("|"&amp;X335&amp;"|",'5_ACOMPANHAMENTO'!$AC$3:$AC$4922)))+((Y335&lt;&gt;"")*ISNUMBER(SEARCH("|"&amp;Y335&amp;"|",'5_ACOMPANHAMENTO'!$AC$3:$AC$4922)))+((Z335&lt;&gt;"")*ISNUMBER(SEARCH("|"&amp;Z335&amp;"|",'5_ACOMPANHAMENTO'!$AC$3:$AC$4922)))+((AA335&lt;&gt;"")*ISNUMBER(SEARCH("|"&amp;AA335&amp;"|",'5_ACOMPANHAMENTO'!$AC$3:$AC$4922)))+((AB335&lt;&gt;"")*ISNUMBER(SEARCH("|"&amp;AB335&amp;"|",'5_ACOMPANHAMENTO'!$AC$3:$AC$4922))))&gt;0),0),0)),""))</f>
        <v/>
      </c>
      <c r="B335" s="14" t="inlineStr">
        <is>
          <t>10210</t>
        </is>
      </c>
      <c r="C335" s="14" t="inlineStr">
        <is>
          <t>58 FABRICAÇÃO EMBALAGEM</t>
        </is>
      </c>
      <c r="D335" s="4">
        <f>IF(OR($B335="",$C335=""),"",IFERROR(SUMPRODUCT(--(('5_ACOMPANHAMENTO'!$AD$3:$AD$4922=TRIM($C335&amp;""))*('5_ACOMPANHAMENTO'!$AC$3:$AC$4922&lt;&gt;"")*((((I335&lt;&gt;"")*ISNUMBER(SEARCH("|"&amp;I335&amp;"|",'5_ACOMPANHAMENTO'!$AC$3:$AC$4922)))+((J335&lt;&gt;"")*ISNUMBER(SEARCH("|"&amp;J335&amp;"|",'5_ACOMPANHAMENTO'!$AC$3:$AC$4922)))+((K335&lt;&gt;"")*ISNUMBER(SEARCH("|"&amp;K335&amp;"|",'5_ACOMPANHAMENTO'!$AC$3:$AC$4922)))+((L335&lt;&gt;"")*ISNUMBER(SEARCH("|"&amp;L335&amp;"|",'5_ACOMPANHAMENTO'!$AC$3:$AC$4922)))+((M335&lt;&gt;"")*ISNUMBER(SEARCH("|"&amp;M335&amp;"|",'5_ACOMPANHAMENTO'!$AC$3:$AC$4922)))+((N335&lt;&gt;"")*ISNUMBER(SEARCH("|"&amp;N335&amp;"|",'5_ACOMPANHAMENTO'!$AC$3:$AC$4922)))+((O335&lt;&gt;"")*ISNUMBER(SEARCH("|"&amp;O335&amp;"|",'5_ACOMPANHAMENTO'!$AC$3:$AC$4922)))+((P335&lt;&gt;"")*ISNUMBER(SEARCH("|"&amp;P335&amp;"|",'5_ACOMPANHAMENTO'!$AC$3:$AC$4922)))+((Q335&lt;&gt;"")*ISNUMBER(SEARCH("|"&amp;Q335&amp;"|",'5_ACOMPANHAMENTO'!$AC$3:$AC$4922)))+((R335&lt;&gt;"")*ISNUMBER(SEARCH("|"&amp;R335&amp;"|",'5_ACOMPANHAMENTO'!$AC$3:$AC$4922)))+((S335&lt;&gt;"")*ISNUMBER(SEARCH("|"&amp;S335&amp;"|",'5_ACOMPANHAMENTO'!$AC$3:$AC$4922)))+((T335&lt;&gt;"")*ISNUMBER(SEARCH("|"&amp;T335&amp;"|",'5_ACOMPANHAMENTO'!$AC$3:$AC$4922)))+((U335&lt;&gt;"")*ISNUMBER(SEARCH("|"&amp;U335&amp;"|",'5_ACOMPANHAMENTO'!$AC$3:$AC$4922)))+((V335&lt;&gt;"")*ISNUMBER(SEARCH("|"&amp;V335&amp;"|",'5_ACOMPANHAMENTO'!$AC$3:$AC$4922)))+((W335&lt;&gt;"")*ISNUMBER(SEARCH("|"&amp;W335&amp;"|",'5_ACOMPANHAMENTO'!$AC$3:$AC$4922)))+((X335&lt;&gt;"")*ISNUMBER(SEARCH("|"&amp;X335&amp;"|",'5_ACOMPANHAMENTO'!$AC$3:$AC$4922)))+((Y335&lt;&gt;"")*ISNUMBER(SEARCH("|"&amp;Y335&amp;"|",'5_ACOMPANHAMENTO'!$AC$3:$AC$4922)))+((Z335&lt;&gt;"")*ISNUMBER(SEARCH("|"&amp;Z335&amp;"|",'5_ACOMPANHAMENTO'!$AC$3:$AC$4922)))+((AA335&lt;&gt;"")*ISNUMBER(SEARCH("|"&amp;AA335&amp;"|",'5_ACOMPANHAMENTO'!$AC$3:$AC$4922)))+((AB335&lt;&gt;"")*ISNUMBER(SEARCH("|"&amp;AB335&amp;"|",'5_ACOMPANHAMENTO'!$AC$3:$AC$4922))))&gt;0)),'5_ACOMPANHAMENTO'!$J$3:$J$4922),0))</f>
        <v/>
      </c>
      <c r="E335" s="4">
        <f>IF(G335=0,"FINALIZADO",IF(TODAY()&gt;A335,"ATRASADO "&amp;TODAY()-A335&amp;" DIAS","ADIANTADO "&amp;A335-TODAY()&amp;" DIAS"))</f>
        <v/>
      </c>
      <c r="F335" s="7">
        <f>IF(OR($B335="",$C335=""),"",IFERROR(SUMPRODUCT(--(('5_ACOMPANHAMENTO'!$AD$3:$AD$4922=TRIM($C335&amp;""))*('5_ACOMPANHAMENTO'!$AC$3:$AC$4922&lt;&gt;"")*((((I335&lt;&gt;"")*ISNUMBER(SEARCH("|"&amp;I335&amp;"|",'5_ACOMPANHAMENTO'!$AC$3:$AC$4922)))+((J335&lt;&gt;"")*ISNUMBER(SEARCH("|"&amp;J335&amp;"|",'5_ACOMPANHAMENTO'!$AC$3:$AC$4922)))+((K335&lt;&gt;"")*ISNUMBER(SEARCH("|"&amp;K335&amp;"|",'5_ACOMPANHAMENTO'!$AC$3:$AC$4922)))+((L335&lt;&gt;"")*ISNUMBER(SEARCH("|"&amp;L335&amp;"|",'5_ACOMPANHAMENTO'!$AC$3:$AC$4922)))+((M335&lt;&gt;"")*ISNUMBER(SEARCH("|"&amp;M335&amp;"|",'5_ACOMPANHAMENTO'!$AC$3:$AC$4922)))+((N335&lt;&gt;"")*ISNUMBER(SEARCH("|"&amp;N335&amp;"|",'5_ACOMPANHAMENTO'!$AC$3:$AC$4922)))+((O335&lt;&gt;"")*ISNUMBER(SEARCH("|"&amp;O335&amp;"|",'5_ACOMPANHAMENTO'!$AC$3:$AC$4922)))+((P335&lt;&gt;"")*ISNUMBER(SEARCH("|"&amp;P335&amp;"|",'5_ACOMPANHAMENTO'!$AC$3:$AC$4922)))+((Q335&lt;&gt;"")*ISNUMBER(SEARCH("|"&amp;Q335&amp;"|",'5_ACOMPANHAMENTO'!$AC$3:$AC$4922)))+((R335&lt;&gt;"")*ISNUMBER(SEARCH("|"&amp;R335&amp;"|",'5_ACOMPANHAMENTO'!$AC$3:$AC$4922)))+((S335&lt;&gt;"")*ISNUMBER(SEARCH("|"&amp;S335&amp;"|",'5_ACOMPANHAMENTO'!$AC$3:$AC$4922)))+((T335&lt;&gt;"")*ISNUMBER(SEARCH("|"&amp;T335&amp;"|",'5_ACOMPANHAMENTO'!$AC$3:$AC$4922)))+((U335&lt;&gt;"")*ISNUMBER(SEARCH("|"&amp;U335&amp;"|",'5_ACOMPANHAMENTO'!$AC$3:$AC$4922)))+((V335&lt;&gt;"")*ISNUMBER(SEARCH("|"&amp;V335&amp;"|",'5_ACOMPANHAMENTO'!$AC$3:$AC$4922)))+((W335&lt;&gt;"")*ISNUMBER(SEARCH("|"&amp;W335&amp;"|",'5_ACOMPANHAMENTO'!$AC$3:$AC$4922)))+((X335&lt;&gt;"")*ISNUMBER(SEARCH("|"&amp;X335&amp;"|",'5_ACOMPANHAMENTO'!$AC$3:$AC$4922)))+((Y335&lt;&gt;"")*ISNUMBER(SEARCH("|"&amp;Y335&amp;"|",'5_ACOMPANHAMENTO'!$AC$3:$AC$4922)))+((Z335&lt;&gt;"")*ISNUMBER(SEARCH("|"&amp;Z335&amp;"|",'5_ACOMPANHAMENTO'!$AC$3:$AC$4922)))+((AA335&lt;&gt;"")*ISNUMBER(SEARCH("|"&amp;AA335&amp;"|",'5_ACOMPANHAMENTO'!$AC$3:$AC$4922)))+((AB335&lt;&gt;"")*ISNUMBER(SEARCH("|"&amp;AB335&amp;"|",'5_ACOMPANHAMENTO'!$AC$3:$AC$4922))))&gt;0)),'5_ACOMPANHAMENTO'!$O$3:$O$4922),0))</f>
        <v/>
      </c>
      <c r="G335" s="7">
        <f>IF(OR($B335="",$C335=""),"",D335-F335)</f>
        <v/>
      </c>
      <c r="H335">
        <f>IF(OR($B335="",$C335=""),"",TRIM($B335&amp;"")&amp;"|"&amp;TRIM($C335&amp;""))</f>
        <v/>
      </c>
      <c r="I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",99)),1,99)))</f>
        <v/>
      </c>
      <c r="J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",99)),100,99)))</f>
        <v/>
      </c>
      <c r="K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",99)),199,99)))</f>
        <v/>
      </c>
      <c r="L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",99)),298,99)))</f>
        <v/>
      </c>
      <c r="M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",99)),397,99)))</f>
        <v/>
      </c>
      <c r="N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",99)),496,99)))</f>
        <v/>
      </c>
      <c r="O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",99)),595,99)))</f>
        <v/>
      </c>
      <c r="P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",99)),694,99)))</f>
        <v/>
      </c>
      <c r="Q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",99)),793,99)))</f>
        <v/>
      </c>
      <c r="R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",99)),892,99)))</f>
        <v/>
      </c>
      <c r="S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",99)),991,99)))</f>
        <v/>
      </c>
      <c r="T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",99)),1090,99)))</f>
        <v/>
      </c>
      <c r="U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",99)),1189,99)))</f>
        <v/>
      </c>
      <c r="V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",99)),1288,99)))</f>
        <v/>
      </c>
      <c r="W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",99)),1387,99)))</f>
        <v/>
      </c>
      <c r="X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",99)),1486,99)))</f>
        <v/>
      </c>
      <c r="Y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",99)),1585,99)))</f>
        <v/>
      </c>
      <c r="Z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",99)),1684,99)))</f>
        <v/>
      </c>
      <c r="AA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",99)),1783,99)))</f>
        <v/>
      </c>
      <c r="AB335" s="1">
        <f>IF($B335="","",TRIM(MID(SUBSTITUTE(TRIM(SUBSTITUTE(SUBSTITUTE(SUBSTITUTE(SUBSTITUTE(SUBSTITUTE(SUBSTITUTE(SUBSTITUTE(SUBSTITUTE(SUBSTITUTE(SUBSTITUTE(SUBSTITUTE(SUBSTITUTE(SUBSTITUTE(SUBSTITUTE(TRIM($B335&amp;""),CHAR(10),"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",REPT(" ",99)),1882,99)))</f>
        <v/>
      </c>
    </row>
    <row r="336" hidden="1" ht="14.25" customHeight="1">
      <c r="A336" s="4">
        <f>IF(OR($B336="",$C336=""),"",IFERROR(INDEX('5_ACOMPANHAMENTO'!$A$3:$A$4922,MATCH(1,INDEX(('5_ACOMPANHAMENTO'!$AD$3:$AD$4922=TRIM($C336&amp;""))*('5_ACOMPANHAMENTO'!$AC$3:$AC$4922&lt;&gt;"")*((((I336&lt;&gt;"")*ISNUMBER(SEARCH("|"&amp;I336&amp;"|",'5_ACOMPANHAMENTO'!$AC$3:$AC$4922)))+((J336&lt;&gt;"")*ISNUMBER(SEARCH("|"&amp;J336&amp;"|",'5_ACOMPANHAMENTO'!$AC$3:$AC$4922)))+((K336&lt;&gt;"")*ISNUMBER(SEARCH("|"&amp;K336&amp;"|",'5_ACOMPANHAMENTO'!$AC$3:$AC$4922)))+((L336&lt;&gt;"")*ISNUMBER(SEARCH("|"&amp;L336&amp;"|",'5_ACOMPANHAMENTO'!$AC$3:$AC$4922)))+((M336&lt;&gt;"")*ISNUMBER(SEARCH("|"&amp;M336&amp;"|",'5_ACOMPANHAMENTO'!$AC$3:$AC$4922)))+((N336&lt;&gt;"")*ISNUMBER(SEARCH("|"&amp;N336&amp;"|",'5_ACOMPANHAMENTO'!$AC$3:$AC$4922)))+((O336&lt;&gt;"")*ISNUMBER(SEARCH("|"&amp;O336&amp;"|",'5_ACOMPANHAMENTO'!$AC$3:$AC$4922)))+((P336&lt;&gt;"")*ISNUMBER(SEARCH("|"&amp;P336&amp;"|",'5_ACOMPANHAMENTO'!$AC$3:$AC$4922)))+((Q336&lt;&gt;"")*ISNUMBER(SEARCH("|"&amp;Q336&amp;"|",'5_ACOMPANHAMENTO'!$AC$3:$AC$4922)))+((R336&lt;&gt;"")*ISNUMBER(SEARCH("|"&amp;R336&amp;"|",'5_ACOMPANHAMENTO'!$AC$3:$AC$4922)))+((S336&lt;&gt;"")*ISNUMBER(SEARCH("|"&amp;S336&amp;"|",'5_ACOMPANHAMENTO'!$AC$3:$AC$4922)))+((T336&lt;&gt;"")*ISNUMBER(SEARCH("|"&amp;T336&amp;"|",'5_ACOMPANHAMENTO'!$AC$3:$AC$4922)))+((U336&lt;&gt;"")*ISNUMBER(SEARCH("|"&amp;U336&amp;"|",'5_ACOMPANHAMENTO'!$AC$3:$AC$4922)))+((V336&lt;&gt;"")*ISNUMBER(SEARCH("|"&amp;V336&amp;"|",'5_ACOMPANHAMENTO'!$AC$3:$AC$4922)))+((W336&lt;&gt;"")*ISNUMBER(SEARCH("|"&amp;W336&amp;"|",'5_ACOMPANHAMENTO'!$AC$3:$AC$4922)))+((X336&lt;&gt;"")*ISNUMBER(SEARCH("|"&amp;X336&amp;"|",'5_ACOMPANHAMENTO'!$AC$3:$AC$4922)))+((Y336&lt;&gt;"")*ISNUMBER(SEARCH("|"&amp;Y336&amp;"|",'5_ACOMPANHAMENTO'!$AC$3:$AC$4922)))+((Z336&lt;&gt;"")*ISNUMBER(SEARCH("|"&amp;Z336&amp;"|",'5_ACOMPANHAMENTO'!$AC$3:$AC$4922)))+((AA336&lt;&gt;"")*ISNUMBER(SEARCH("|"&amp;AA336&amp;"|",'5_ACOMPANHAMENTO'!$AC$3:$AC$4922)))+((AB336&lt;&gt;"")*ISNUMBER(SEARCH("|"&amp;AB336&amp;"|",'5_ACOMPANHAMENTO'!$AC$3:$AC$4922))))&gt;0),0),0)),""))</f>
        <v/>
      </c>
      <c r="B336" s="14" t="inlineStr">
        <is>
          <t>10210</t>
        </is>
      </c>
      <c r="C336" s="14" t="inlineStr">
        <is>
          <t>58 FABRICAÇÃO EMBALAGEM</t>
        </is>
      </c>
      <c r="D336" s="4">
        <f>IF(OR($B336="",$C336=""),"",IFERROR(SUMPRODUCT(--(('5_ACOMPANHAMENTO'!$AD$3:$AD$4922=TRIM($C336&amp;""))*('5_ACOMPANHAMENTO'!$AC$3:$AC$4922&lt;&gt;"")*((((I336&lt;&gt;"")*ISNUMBER(SEARCH("|"&amp;I336&amp;"|",'5_ACOMPANHAMENTO'!$AC$3:$AC$4922)))+((J336&lt;&gt;"")*ISNUMBER(SEARCH("|"&amp;J336&amp;"|",'5_ACOMPANHAMENTO'!$AC$3:$AC$4922)))+((K336&lt;&gt;"")*ISNUMBER(SEARCH("|"&amp;K336&amp;"|",'5_ACOMPANHAMENTO'!$AC$3:$AC$4922)))+((L336&lt;&gt;"")*ISNUMBER(SEARCH("|"&amp;L336&amp;"|",'5_ACOMPANHAMENTO'!$AC$3:$AC$4922)))+((M336&lt;&gt;"")*ISNUMBER(SEARCH("|"&amp;M336&amp;"|",'5_ACOMPANHAMENTO'!$AC$3:$AC$4922)))+((N336&lt;&gt;"")*ISNUMBER(SEARCH("|"&amp;N336&amp;"|",'5_ACOMPANHAMENTO'!$AC$3:$AC$4922)))+((O336&lt;&gt;"")*ISNUMBER(SEARCH("|"&amp;O336&amp;"|",'5_ACOMPANHAMENTO'!$AC$3:$AC$4922)))+((P336&lt;&gt;"")*ISNUMBER(SEARCH("|"&amp;P336&amp;"|",'5_ACOMPANHAMENTO'!$AC$3:$AC$4922)))+((Q336&lt;&gt;"")*ISNUMBER(SEARCH("|"&amp;Q336&amp;"|",'5_ACOMPANHAMENTO'!$AC$3:$AC$4922)))+((R336&lt;&gt;"")*ISNUMBER(SEARCH("|"&amp;R336&amp;"|",'5_ACOMPANHAMENTO'!$AC$3:$AC$4922)))+((S336&lt;&gt;"")*ISNUMBER(SEARCH("|"&amp;S336&amp;"|",'5_ACOMPANHAMENTO'!$AC$3:$AC$4922)))+((T336&lt;&gt;"")*ISNUMBER(SEARCH("|"&amp;T336&amp;"|",'5_ACOMPANHAMENTO'!$AC$3:$AC$4922)))+((U336&lt;&gt;"")*ISNUMBER(SEARCH("|"&amp;U336&amp;"|",'5_ACOMPANHAMENTO'!$AC$3:$AC$4922)))+((V336&lt;&gt;"")*ISNUMBER(SEARCH("|"&amp;V336&amp;"|",'5_ACOMPANHAMENTO'!$AC$3:$AC$4922)))+((W336&lt;&gt;"")*ISNUMBER(SEARCH("|"&amp;W336&amp;"|",'5_ACOMPANHAMENTO'!$AC$3:$AC$4922)))+((X336&lt;&gt;"")*ISNUMBER(SEARCH("|"&amp;X336&amp;"|",'5_ACOMPANHAMENTO'!$AC$3:$AC$4922)))+((Y336&lt;&gt;"")*ISNUMBER(SEARCH("|"&amp;Y336&amp;"|",'5_ACOMPANHAMENTO'!$AC$3:$AC$4922)))+((Z336&lt;&gt;"")*ISNUMBER(SEARCH("|"&amp;Z336&amp;"|",'5_ACOMPANHAMENTO'!$AC$3:$AC$4922)))+((AA336&lt;&gt;"")*ISNUMBER(SEARCH("|"&amp;AA336&amp;"|",'5_ACOMPANHAMENTO'!$AC$3:$AC$4922)))+((AB336&lt;&gt;"")*ISNUMBER(SEARCH("|"&amp;AB336&amp;"|",'5_ACOMPANHAMENTO'!$AC$3:$AC$4922))))&gt;0)),'5_ACOMPANHAMENTO'!$J$3:$J$4922),0))</f>
        <v/>
      </c>
      <c r="E336" s="4">
        <f>IF(G336=0,"FINALIZADO",IF(TODAY()&gt;A336,"ATRASADO "&amp;TODAY()-A336&amp;" DIAS","ADIANTADO "&amp;A336-TODAY()&amp;" DIAS"))</f>
        <v/>
      </c>
      <c r="F336" s="7">
        <f>IF(OR($B336="",$C336=""),"",IFERROR(SUMPRODUCT(--(('5_ACOMPANHAMENTO'!$AD$3:$AD$4922=TRIM($C336&amp;""))*('5_ACOMPANHAMENTO'!$AC$3:$AC$4922&lt;&gt;"")*((((I336&lt;&gt;"")*ISNUMBER(SEARCH("|"&amp;I336&amp;"|",'5_ACOMPANHAMENTO'!$AC$3:$AC$4922)))+((J336&lt;&gt;"")*ISNUMBER(SEARCH("|"&amp;J336&amp;"|",'5_ACOMPANHAMENTO'!$AC$3:$AC$4922)))+((K336&lt;&gt;"")*ISNUMBER(SEARCH("|"&amp;K336&amp;"|",'5_ACOMPANHAMENTO'!$AC$3:$AC$4922)))+((L336&lt;&gt;"")*ISNUMBER(SEARCH("|"&amp;L336&amp;"|",'5_ACOMPANHAMENTO'!$AC$3:$AC$4922)))+((M336&lt;&gt;"")*ISNUMBER(SEARCH("|"&amp;M336&amp;"|",'5_ACOMPANHAMENTO'!$AC$3:$AC$4922)))+((N336&lt;&gt;"")*ISNUMBER(SEARCH("|"&amp;N336&amp;"|",'5_ACOMPANHAMENTO'!$AC$3:$AC$4922)))+((O336&lt;&gt;"")*ISNUMBER(SEARCH("|"&amp;O336&amp;"|",'5_ACOMPANHAMENTO'!$AC$3:$AC$4922)))+((P336&lt;&gt;"")*ISNUMBER(SEARCH("|"&amp;P336&amp;"|",'5_ACOMPANHAMENTO'!$AC$3:$AC$4922)))+((Q336&lt;&gt;"")*ISNUMBER(SEARCH("|"&amp;Q336&amp;"|",'5_ACOMPANHAMENTO'!$AC$3:$AC$4922)))+((R336&lt;&gt;"")*ISNUMBER(SEARCH("|"&amp;R336&amp;"|",'5_ACOMPANHAMENTO'!$AC$3:$AC$4922)))+((S336&lt;&gt;"")*ISNUMBER(SEARCH("|"&amp;S336&amp;"|",'5_ACOMPANHAMENTO'!$AC$3:$AC$4922)))+((T336&lt;&gt;"")*ISNUMBER(SEARCH("|"&amp;T336&amp;"|",'5_ACOMPANHAMENTO'!$AC$3:$AC$4922)))+((U336&lt;&gt;"")*ISNUMBER(SEARCH("|"&amp;U336&amp;"|",'5_ACOMPANHAMENTO'!$AC$3:$AC$4922)))+((V336&lt;&gt;"")*ISNUMBER(SEARCH("|"&amp;V336&amp;"|",'5_ACOMPANHAMENTO'!$AC$3:$AC$4922)))+((W336&lt;&gt;"")*ISNUMBER(SEARCH("|"&amp;W336&amp;"|",'5_ACOMPANHAMENTO'!$AC$3:$AC$4922)))+((X336&lt;&gt;"")*ISNUMBER(SEARCH("|"&amp;X336&amp;"|",'5_ACOMPANHAMENTO'!$AC$3:$AC$4922)))+((Y336&lt;&gt;"")*ISNUMBER(SEARCH("|"&amp;Y336&amp;"|",'5_ACOMPANHAMENTO'!$AC$3:$AC$4922)))+((Z336&lt;&gt;"")*ISNUMBER(SEARCH("|"&amp;Z336&amp;"|",'5_ACOMPANHAMENTO'!$AC$3:$AC$4922)))+((AA336&lt;&gt;"")*ISNUMBER(SEARCH("|"&amp;AA336&amp;"|",'5_ACOMPANHAMENTO'!$AC$3:$AC$4922)))+((AB336&lt;&gt;"")*ISNUMBER(SEARCH("|"&amp;AB336&amp;"|",'5_ACOMPANHAMENTO'!$AC$3:$AC$4922))))&gt;0)),'5_ACOMPANHAMENTO'!$O$3:$O$4922),0))</f>
        <v/>
      </c>
      <c r="G336" s="7">
        <f>IF(OR($B336="",$C336=""),"",D336-F336)</f>
        <v/>
      </c>
      <c r="H336">
        <f>IF(OR($B336="",$C336=""),"",TRIM($B336&amp;"")&amp;"|"&amp;TRIM($C336&amp;""))</f>
        <v/>
      </c>
      <c r="I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",99)),1,99)))</f>
        <v/>
      </c>
      <c r="J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",99)),100,99)))</f>
        <v/>
      </c>
      <c r="K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",99)),199,99)))</f>
        <v/>
      </c>
      <c r="L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",99)),298,99)))</f>
        <v/>
      </c>
      <c r="M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",99)),397,99)))</f>
        <v/>
      </c>
      <c r="N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",99)),496,99)))</f>
        <v/>
      </c>
      <c r="O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",99)),595,99)))</f>
        <v/>
      </c>
      <c r="P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",99)),694,99)))</f>
        <v/>
      </c>
      <c r="Q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",99)),793,99)))</f>
        <v/>
      </c>
      <c r="R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",99)),892,99)))</f>
        <v/>
      </c>
      <c r="S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",99)),991,99)))</f>
        <v/>
      </c>
      <c r="T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",99)),1090,99)))</f>
        <v/>
      </c>
      <c r="U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",99)),1189,99)))</f>
        <v/>
      </c>
      <c r="V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",99)),1288,99)))</f>
        <v/>
      </c>
      <c r="W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",99)),1387,99)))</f>
        <v/>
      </c>
      <c r="X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",99)),1486,99)))</f>
        <v/>
      </c>
      <c r="Y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",99)),1585,99)))</f>
        <v/>
      </c>
      <c r="Z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",99)),1684,99)))</f>
        <v/>
      </c>
      <c r="AA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",99)),1783,99)))</f>
        <v/>
      </c>
      <c r="AB336" s="1">
        <f>IF($B336="","",TRIM(MID(SUBSTITUTE(TRIM(SUBSTITUTE(SUBSTITUTE(SUBSTITUTE(SUBSTITUTE(SUBSTITUTE(SUBSTITUTE(SUBSTITUTE(SUBSTITUTE(SUBSTITUTE(SUBSTITUTE(SUBSTITUTE(SUBSTITUTE(SUBSTITUTE(SUBSTITUTE(TRIM($B336&amp;""),CHAR(10),"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",REPT(" ",99)),1882,99)))</f>
        <v/>
      </c>
    </row>
    <row r="337" hidden="1" ht="14.25" customHeight="1">
      <c r="A337" s="4">
        <f>IF(OR($B337="",$C337=""),"",IFERROR(INDEX('5_ACOMPANHAMENTO'!$A$3:$A$4922,MATCH(1,INDEX(('5_ACOMPANHAMENTO'!$AD$3:$AD$4922=TRIM($C337&amp;""))*('5_ACOMPANHAMENTO'!$AC$3:$AC$4922&lt;&gt;"")*((((I337&lt;&gt;"")*ISNUMBER(SEARCH("|"&amp;I337&amp;"|",'5_ACOMPANHAMENTO'!$AC$3:$AC$4922)))+((J337&lt;&gt;"")*ISNUMBER(SEARCH("|"&amp;J337&amp;"|",'5_ACOMPANHAMENTO'!$AC$3:$AC$4922)))+((K337&lt;&gt;"")*ISNUMBER(SEARCH("|"&amp;K337&amp;"|",'5_ACOMPANHAMENTO'!$AC$3:$AC$4922)))+((L337&lt;&gt;"")*ISNUMBER(SEARCH("|"&amp;L337&amp;"|",'5_ACOMPANHAMENTO'!$AC$3:$AC$4922)))+((M337&lt;&gt;"")*ISNUMBER(SEARCH("|"&amp;M337&amp;"|",'5_ACOMPANHAMENTO'!$AC$3:$AC$4922)))+((N337&lt;&gt;"")*ISNUMBER(SEARCH("|"&amp;N337&amp;"|",'5_ACOMPANHAMENTO'!$AC$3:$AC$4922)))+((O337&lt;&gt;"")*ISNUMBER(SEARCH("|"&amp;O337&amp;"|",'5_ACOMPANHAMENTO'!$AC$3:$AC$4922)))+((P337&lt;&gt;"")*ISNUMBER(SEARCH("|"&amp;P337&amp;"|",'5_ACOMPANHAMENTO'!$AC$3:$AC$4922)))+((Q337&lt;&gt;"")*ISNUMBER(SEARCH("|"&amp;Q337&amp;"|",'5_ACOMPANHAMENTO'!$AC$3:$AC$4922)))+((R337&lt;&gt;"")*ISNUMBER(SEARCH("|"&amp;R337&amp;"|",'5_ACOMPANHAMENTO'!$AC$3:$AC$4922)))+((S337&lt;&gt;"")*ISNUMBER(SEARCH("|"&amp;S337&amp;"|",'5_ACOMPANHAMENTO'!$AC$3:$AC$4922)))+((T337&lt;&gt;"")*ISNUMBER(SEARCH("|"&amp;T337&amp;"|",'5_ACOMPANHAMENTO'!$AC$3:$AC$4922)))+((U337&lt;&gt;"")*ISNUMBER(SEARCH("|"&amp;U337&amp;"|",'5_ACOMPANHAMENTO'!$AC$3:$AC$4922)))+((V337&lt;&gt;"")*ISNUMBER(SEARCH("|"&amp;V337&amp;"|",'5_ACOMPANHAMENTO'!$AC$3:$AC$4922)))+((W337&lt;&gt;"")*ISNUMBER(SEARCH("|"&amp;W337&amp;"|",'5_ACOMPANHAMENTO'!$AC$3:$AC$4922)))+((X337&lt;&gt;"")*ISNUMBER(SEARCH("|"&amp;X337&amp;"|",'5_ACOMPANHAMENTO'!$AC$3:$AC$4922)))+((Y337&lt;&gt;"")*ISNUMBER(SEARCH("|"&amp;Y337&amp;"|",'5_ACOMPANHAMENTO'!$AC$3:$AC$4922)))+((Z337&lt;&gt;"")*ISNUMBER(SEARCH("|"&amp;Z337&amp;"|",'5_ACOMPANHAMENTO'!$AC$3:$AC$4922)))+((AA337&lt;&gt;"")*ISNUMBER(SEARCH("|"&amp;AA337&amp;"|",'5_ACOMPANHAMENTO'!$AC$3:$AC$4922)))+((AB337&lt;&gt;"")*ISNUMBER(SEARCH("|"&amp;AB337&amp;"|",'5_ACOMPANHAMENTO'!$AC$3:$AC$4922))))&gt;0),0),0)),""))</f>
        <v/>
      </c>
      <c r="B337" s="14" t="inlineStr">
        <is>
          <t>10210</t>
        </is>
      </c>
      <c r="C337" s="14" t="inlineStr">
        <is>
          <t>58 FABRICAÇÃO EMBALAGEM</t>
        </is>
      </c>
      <c r="D337" s="4">
        <f>IF(OR($B337="",$C337=""),"",IFERROR(SUMPRODUCT(--(('5_ACOMPANHAMENTO'!$AD$3:$AD$4922=TRIM($C337&amp;""))*('5_ACOMPANHAMENTO'!$AC$3:$AC$4922&lt;&gt;"")*((((I337&lt;&gt;"")*ISNUMBER(SEARCH("|"&amp;I337&amp;"|",'5_ACOMPANHAMENTO'!$AC$3:$AC$4922)))+((J337&lt;&gt;"")*ISNUMBER(SEARCH("|"&amp;J337&amp;"|",'5_ACOMPANHAMENTO'!$AC$3:$AC$4922)))+((K337&lt;&gt;"")*ISNUMBER(SEARCH("|"&amp;K337&amp;"|",'5_ACOMPANHAMENTO'!$AC$3:$AC$4922)))+((L337&lt;&gt;"")*ISNUMBER(SEARCH("|"&amp;L337&amp;"|",'5_ACOMPANHAMENTO'!$AC$3:$AC$4922)))+((M337&lt;&gt;"")*ISNUMBER(SEARCH("|"&amp;M337&amp;"|",'5_ACOMPANHAMENTO'!$AC$3:$AC$4922)))+((N337&lt;&gt;"")*ISNUMBER(SEARCH("|"&amp;N337&amp;"|",'5_ACOMPANHAMENTO'!$AC$3:$AC$4922)))+((O337&lt;&gt;"")*ISNUMBER(SEARCH("|"&amp;O337&amp;"|",'5_ACOMPANHAMENTO'!$AC$3:$AC$4922)))+((P337&lt;&gt;"")*ISNUMBER(SEARCH("|"&amp;P337&amp;"|",'5_ACOMPANHAMENTO'!$AC$3:$AC$4922)))+((Q337&lt;&gt;"")*ISNUMBER(SEARCH("|"&amp;Q337&amp;"|",'5_ACOMPANHAMENTO'!$AC$3:$AC$4922)))+((R337&lt;&gt;"")*ISNUMBER(SEARCH("|"&amp;R337&amp;"|",'5_ACOMPANHAMENTO'!$AC$3:$AC$4922)))+((S337&lt;&gt;"")*ISNUMBER(SEARCH("|"&amp;S337&amp;"|",'5_ACOMPANHAMENTO'!$AC$3:$AC$4922)))+((T337&lt;&gt;"")*ISNUMBER(SEARCH("|"&amp;T337&amp;"|",'5_ACOMPANHAMENTO'!$AC$3:$AC$4922)))+((U337&lt;&gt;"")*ISNUMBER(SEARCH("|"&amp;U337&amp;"|",'5_ACOMPANHAMENTO'!$AC$3:$AC$4922)))+((V337&lt;&gt;"")*ISNUMBER(SEARCH("|"&amp;V337&amp;"|",'5_ACOMPANHAMENTO'!$AC$3:$AC$4922)))+((W337&lt;&gt;"")*ISNUMBER(SEARCH("|"&amp;W337&amp;"|",'5_ACOMPANHAMENTO'!$AC$3:$AC$4922)))+((X337&lt;&gt;"")*ISNUMBER(SEARCH("|"&amp;X337&amp;"|",'5_ACOMPANHAMENTO'!$AC$3:$AC$4922)))+((Y337&lt;&gt;"")*ISNUMBER(SEARCH("|"&amp;Y337&amp;"|",'5_ACOMPANHAMENTO'!$AC$3:$AC$4922)))+((Z337&lt;&gt;"")*ISNUMBER(SEARCH("|"&amp;Z337&amp;"|",'5_ACOMPANHAMENTO'!$AC$3:$AC$4922)))+((AA337&lt;&gt;"")*ISNUMBER(SEARCH("|"&amp;AA337&amp;"|",'5_ACOMPANHAMENTO'!$AC$3:$AC$4922)))+((AB337&lt;&gt;"")*ISNUMBER(SEARCH("|"&amp;AB337&amp;"|",'5_ACOMPANHAMENTO'!$AC$3:$AC$4922))))&gt;0)),'5_ACOMPANHAMENTO'!$J$3:$J$4922),0))</f>
        <v/>
      </c>
      <c r="E337" s="4">
        <f>IF(G337=0,"FINALIZADO",IF(TODAY()&gt;A337,"ATRASADO "&amp;TODAY()-A337&amp;" DIAS","ADIANTADO "&amp;A337-TODAY()&amp;" DIAS"))</f>
        <v/>
      </c>
      <c r="F337" s="7">
        <f>IF(OR($B337="",$C337=""),"",IFERROR(SUMPRODUCT(--(('5_ACOMPANHAMENTO'!$AD$3:$AD$4922=TRIM($C337&amp;""))*('5_ACOMPANHAMENTO'!$AC$3:$AC$4922&lt;&gt;"")*((((I337&lt;&gt;"")*ISNUMBER(SEARCH("|"&amp;I337&amp;"|",'5_ACOMPANHAMENTO'!$AC$3:$AC$4922)))+((J337&lt;&gt;"")*ISNUMBER(SEARCH("|"&amp;J337&amp;"|",'5_ACOMPANHAMENTO'!$AC$3:$AC$4922)))+((K337&lt;&gt;"")*ISNUMBER(SEARCH("|"&amp;K337&amp;"|",'5_ACOMPANHAMENTO'!$AC$3:$AC$4922)))+((L337&lt;&gt;"")*ISNUMBER(SEARCH("|"&amp;L337&amp;"|",'5_ACOMPANHAMENTO'!$AC$3:$AC$4922)))+((M337&lt;&gt;"")*ISNUMBER(SEARCH("|"&amp;M337&amp;"|",'5_ACOMPANHAMENTO'!$AC$3:$AC$4922)))+((N337&lt;&gt;"")*ISNUMBER(SEARCH("|"&amp;N337&amp;"|",'5_ACOMPANHAMENTO'!$AC$3:$AC$4922)))+((O337&lt;&gt;"")*ISNUMBER(SEARCH("|"&amp;O337&amp;"|",'5_ACOMPANHAMENTO'!$AC$3:$AC$4922)))+((P337&lt;&gt;"")*ISNUMBER(SEARCH("|"&amp;P337&amp;"|",'5_ACOMPANHAMENTO'!$AC$3:$AC$4922)))+((Q337&lt;&gt;"")*ISNUMBER(SEARCH("|"&amp;Q337&amp;"|",'5_ACOMPANHAMENTO'!$AC$3:$AC$4922)))+((R337&lt;&gt;"")*ISNUMBER(SEARCH("|"&amp;R337&amp;"|",'5_ACOMPANHAMENTO'!$AC$3:$AC$4922)))+((S337&lt;&gt;"")*ISNUMBER(SEARCH("|"&amp;S337&amp;"|",'5_ACOMPANHAMENTO'!$AC$3:$AC$4922)))+((T337&lt;&gt;"")*ISNUMBER(SEARCH("|"&amp;T337&amp;"|",'5_ACOMPANHAMENTO'!$AC$3:$AC$4922)))+((U337&lt;&gt;"")*ISNUMBER(SEARCH("|"&amp;U337&amp;"|",'5_ACOMPANHAMENTO'!$AC$3:$AC$4922)))+((V337&lt;&gt;"")*ISNUMBER(SEARCH("|"&amp;V337&amp;"|",'5_ACOMPANHAMENTO'!$AC$3:$AC$4922)))+((W337&lt;&gt;"")*ISNUMBER(SEARCH("|"&amp;W337&amp;"|",'5_ACOMPANHAMENTO'!$AC$3:$AC$4922)))+((X337&lt;&gt;"")*ISNUMBER(SEARCH("|"&amp;X337&amp;"|",'5_ACOMPANHAMENTO'!$AC$3:$AC$4922)))+((Y337&lt;&gt;"")*ISNUMBER(SEARCH("|"&amp;Y337&amp;"|",'5_ACOMPANHAMENTO'!$AC$3:$AC$4922)))+((Z337&lt;&gt;"")*ISNUMBER(SEARCH("|"&amp;Z337&amp;"|",'5_ACOMPANHAMENTO'!$AC$3:$AC$4922)))+((AA337&lt;&gt;"")*ISNUMBER(SEARCH("|"&amp;AA337&amp;"|",'5_ACOMPANHAMENTO'!$AC$3:$AC$4922)))+((AB337&lt;&gt;"")*ISNUMBER(SEARCH("|"&amp;AB337&amp;"|",'5_ACOMPANHAMENTO'!$AC$3:$AC$4922))))&gt;0)),'5_ACOMPANHAMENTO'!$O$3:$O$4922),0))</f>
        <v/>
      </c>
      <c r="G337" s="7">
        <f>IF(OR($B337="",$C337=""),"",D337-F337)</f>
        <v/>
      </c>
      <c r="H337">
        <f>IF(OR($B337="",$C337=""),"",TRIM($B337&amp;"")&amp;"|"&amp;TRIM($C337&amp;""))</f>
        <v/>
      </c>
      <c r="I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",99)),1,99)))</f>
        <v/>
      </c>
      <c r="J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",99)),100,99)))</f>
        <v/>
      </c>
      <c r="K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",99)),199,99)))</f>
        <v/>
      </c>
      <c r="L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",99)),298,99)))</f>
        <v/>
      </c>
      <c r="M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",99)),397,99)))</f>
        <v/>
      </c>
      <c r="N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",99)),496,99)))</f>
        <v/>
      </c>
      <c r="O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",99)),595,99)))</f>
        <v/>
      </c>
      <c r="P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",99)),694,99)))</f>
        <v/>
      </c>
      <c r="Q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",99)),793,99)))</f>
        <v/>
      </c>
      <c r="R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",99)),892,99)))</f>
        <v/>
      </c>
      <c r="S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",99)),991,99)))</f>
        <v/>
      </c>
      <c r="T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",99)),1090,99)))</f>
        <v/>
      </c>
      <c r="U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",99)),1189,99)))</f>
        <v/>
      </c>
      <c r="V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",99)),1288,99)))</f>
        <v/>
      </c>
      <c r="W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",99)),1387,99)))</f>
        <v/>
      </c>
      <c r="X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",99)),1486,99)))</f>
        <v/>
      </c>
      <c r="Y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",99)),1585,99)))</f>
        <v/>
      </c>
      <c r="Z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",99)),1684,99)))</f>
        <v/>
      </c>
      <c r="AA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",99)),1783,99)))</f>
        <v/>
      </c>
      <c r="AB337" s="1">
        <f>IF($B337="","",TRIM(MID(SUBSTITUTE(TRIM(SUBSTITUTE(SUBSTITUTE(SUBSTITUTE(SUBSTITUTE(SUBSTITUTE(SUBSTITUTE(SUBSTITUTE(SUBSTITUTE(SUBSTITUTE(SUBSTITUTE(SUBSTITUTE(SUBSTITUTE(SUBSTITUTE(SUBSTITUTE(TRIM($B337&amp;""),CHAR(10),"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",REPT(" ",99)),1882,99)))</f>
        <v/>
      </c>
    </row>
    <row r="338" hidden="1" ht="14.25" customHeight="1">
      <c r="A338" s="4">
        <f>IF(OR($B338="",$C338=""),"",IFERROR(INDEX('5_ACOMPANHAMENTO'!$A$3:$A$4922,MATCH(1,INDEX(('5_ACOMPANHAMENTO'!$AD$3:$AD$4922=TRIM($C338&amp;""))*('5_ACOMPANHAMENTO'!$AC$3:$AC$4922&lt;&gt;"")*((((I338&lt;&gt;"")*ISNUMBER(SEARCH("|"&amp;I338&amp;"|",'5_ACOMPANHAMENTO'!$AC$3:$AC$4922)))+((J338&lt;&gt;"")*ISNUMBER(SEARCH("|"&amp;J338&amp;"|",'5_ACOMPANHAMENTO'!$AC$3:$AC$4922)))+((K338&lt;&gt;"")*ISNUMBER(SEARCH("|"&amp;K338&amp;"|",'5_ACOMPANHAMENTO'!$AC$3:$AC$4922)))+((L338&lt;&gt;"")*ISNUMBER(SEARCH("|"&amp;L338&amp;"|",'5_ACOMPANHAMENTO'!$AC$3:$AC$4922)))+((M338&lt;&gt;"")*ISNUMBER(SEARCH("|"&amp;M338&amp;"|",'5_ACOMPANHAMENTO'!$AC$3:$AC$4922)))+((N338&lt;&gt;"")*ISNUMBER(SEARCH("|"&amp;N338&amp;"|",'5_ACOMPANHAMENTO'!$AC$3:$AC$4922)))+((O338&lt;&gt;"")*ISNUMBER(SEARCH("|"&amp;O338&amp;"|",'5_ACOMPANHAMENTO'!$AC$3:$AC$4922)))+((P338&lt;&gt;"")*ISNUMBER(SEARCH("|"&amp;P338&amp;"|",'5_ACOMPANHAMENTO'!$AC$3:$AC$4922)))+((Q338&lt;&gt;"")*ISNUMBER(SEARCH("|"&amp;Q338&amp;"|",'5_ACOMPANHAMENTO'!$AC$3:$AC$4922)))+((R338&lt;&gt;"")*ISNUMBER(SEARCH("|"&amp;R338&amp;"|",'5_ACOMPANHAMENTO'!$AC$3:$AC$4922)))+((S338&lt;&gt;"")*ISNUMBER(SEARCH("|"&amp;S338&amp;"|",'5_ACOMPANHAMENTO'!$AC$3:$AC$4922)))+((T338&lt;&gt;"")*ISNUMBER(SEARCH("|"&amp;T338&amp;"|",'5_ACOMPANHAMENTO'!$AC$3:$AC$4922)))+((U338&lt;&gt;"")*ISNUMBER(SEARCH("|"&amp;U338&amp;"|",'5_ACOMPANHAMENTO'!$AC$3:$AC$4922)))+((V338&lt;&gt;"")*ISNUMBER(SEARCH("|"&amp;V338&amp;"|",'5_ACOMPANHAMENTO'!$AC$3:$AC$4922)))+((W338&lt;&gt;"")*ISNUMBER(SEARCH("|"&amp;W338&amp;"|",'5_ACOMPANHAMENTO'!$AC$3:$AC$4922)))+((X338&lt;&gt;"")*ISNUMBER(SEARCH("|"&amp;X338&amp;"|",'5_ACOMPANHAMENTO'!$AC$3:$AC$4922)))+((Y338&lt;&gt;"")*ISNUMBER(SEARCH("|"&amp;Y338&amp;"|",'5_ACOMPANHAMENTO'!$AC$3:$AC$4922)))+((Z338&lt;&gt;"")*ISNUMBER(SEARCH("|"&amp;Z338&amp;"|",'5_ACOMPANHAMENTO'!$AC$3:$AC$4922)))+((AA338&lt;&gt;"")*ISNUMBER(SEARCH("|"&amp;AA338&amp;"|",'5_ACOMPANHAMENTO'!$AC$3:$AC$4922)))+((AB338&lt;&gt;"")*ISNUMBER(SEARCH("|"&amp;AB338&amp;"|",'5_ACOMPANHAMENTO'!$AC$3:$AC$4922))))&gt;0),0),0)),""))</f>
        <v/>
      </c>
      <c r="B338" s="14" t="inlineStr">
        <is>
          <t>10210</t>
        </is>
      </c>
      <c r="C338" s="14" t="inlineStr">
        <is>
          <t>58 FABRICAÇÃO EMBALAGEM</t>
        </is>
      </c>
      <c r="D338" s="4">
        <f>IF(OR($B338="",$C338=""),"",IFERROR(SUMPRODUCT(--(('5_ACOMPANHAMENTO'!$AD$3:$AD$4922=TRIM($C338&amp;""))*('5_ACOMPANHAMENTO'!$AC$3:$AC$4922&lt;&gt;"")*((((I338&lt;&gt;"")*ISNUMBER(SEARCH("|"&amp;I338&amp;"|",'5_ACOMPANHAMENTO'!$AC$3:$AC$4922)))+((J338&lt;&gt;"")*ISNUMBER(SEARCH("|"&amp;J338&amp;"|",'5_ACOMPANHAMENTO'!$AC$3:$AC$4922)))+((K338&lt;&gt;"")*ISNUMBER(SEARCH("|"&amp;K338&amp;"|",'5_ACOMPANHAMENTO'!$AC$3:$AC$4922)))+((L338&lt;&gt;"")*ISNUMBER(SEARCH("|"&amp;L338&amp;"|",'5_ACOMPANHAMENTO'!$AC$3:$AC$4922)))+((M338&lt;&gt;"")*ISNUMBER(SEARCH("|"&amp;M338&amp;"|",'5_ACOMPANHAMENTO'!$AC$3:$AC$4922)))+((N338&lt;&gt;"")*ISNUMBER(SEARCH("|"&amp;N338&amp;"|",'5_ACOMPANHAMENTO'!$AC$3:$AC$4922)))+((O338&lt;&gt;"")*ISNUMBER(SEARCH("|"&amp;O338&amp;"|",'5_ACOMPANHAMENTO'!$AC$3:$AC$4922)))+((P338&lt;&gt;"")*ISNUMBER(SEARCH("|"&amp;P338&amp;"|",'5_ACOMPANHAMENTO'!$AC$3:$AC$4922)))+((Q338&lt;&gt;"")*ISNUMBER(SEARCH("|"&amp;Q338&amp;"|",'5_ACOMPANHAMENTO'!$AC$3:$AC$4922)))+((R338&lt;&gt;"")*ISNUMBER(SEARCH("|"&amp;R338&amp;"|",'5_ACOMPANHAMENTO'!$AC$3:$AC$4922)))+((S338&lt;&gt;"")*ISNUMBER(SEARCH("|"&amp;S338&amp;"|",'5_ACOMPANHAMENTO'!$AC$3:$AC$4922)))+((T338&lt;&gt;"")*ISNUMBER(SEARCH("|"&amp;T338&amp;"|",'5_ACOMPANHAMENTO'!$AC$3:$AC$4922)))+((U338&lt;&gt;"")*ISNUMBER(SEARCH("|"&amp;U338&amp;"|",'5_ACOMPANHAMENTO'!$AC$3:$AC$4922)))+((V338&lt;&gt;"")*ISNUMBER(SEARCH("|"&amp;V338&amp;"|",'5_ACOMPANHAMENTO'!$AC$3:$AC$4922)))+((W338&lt;&gt;"")*ISNUMBER(SEARCH("|"&amp;W338&amp;"|",'5_ACOMPANHAMENTO'!$AC$3:$AC$4922)))+((X338&lt;&gt;"")*ISNUMBER(SEARCH("|"&amp;X338&amp;"|",'5_ACOMPANHAMENTO'!$AC$3:$AC$4922)))+((Y338&lt;&gt;"")*ISNUMBER(SEARCH("|"&amp;Y338&amp;"|",'5_ACOMPANHAMENTO'!$AC$3:$AC$4922)))+((Z338&lt;&gt;"")*ISNUMBER(SEARCH("|"&amp;Z338&amp;"|",'5_ACOMPANHAMENTO'!$AC$3:$AC$4922)))+((AA338&lt;&gt;"")*ISNUMBER(SEARCH("|"&amp;AA338&amp;"|",'5_ACOMPANHAMENTO'!$AC$3:$AC$4922)))+((AB338&lt;&gt;"")*ISNUMBER(SEARCH("|"&amp;AB338&amp;"|",'5_ACOMPANHAMENTO'!$AC$3:$AC$4922))))&gt;0)),'5_ACOMPANHAMENTO'!$J$3:$J$4922),0))</f>
        <v/>
      </c>
      <c r="E338" s="4">
        <f>IF(G338=0,"FINALIZADO",IF(TODAY()&gt;A338,"ATRASADO "&amp;TODAY()-A338&amp;" DIAS","ADIANTADO "&amp;A338-TODAY()&amp;" DIAS"))</f>
        <v/>
      </c>
      <c r="F338" s="7">
        <f>IF(OR($B338="",$C338=""),"",IFERROR(SUMPRODUCT(--(('5_ACOMPANHAMENTO'!$AD$3:$AD$4922=TRIM($C338&amp;""))*('5_ACOMPANHAMENTO'!$AC$3:$AC$4922&lt;&gt;"")*((((I338&lt;&gt;"")*ISNUMBER(SEARCH("|"&amp;I338&amp;"|",'5_ACOMPANHAMENTO'!$AC$3:$AC$4922)))+((J338&lt;&gt;"")*ISNUMBER(SEARCH("|"&amp;J338&amp;"|",'5_ACOMPANHAMENTO'!$AC$3:$AC$4922)))+((K338&lt;&gt;"")*ISNUMBER(SEARCH("|"&amp;K338&amp;"|",'5_ACOMPANHAMENTO'!$AC$3:$AC$4922)))+((L338&lt;&gt;"")*ISNUMBER(SEARCH("|"&amp;L338&amp;"|",'5_ACOMPANHAMENTO'!$AC$3:$AC$4922)))+((M338&lt;&gt;"")*ISNUMBER(SEARCH("|"&amp;M338&amp;"|",'5_ACOMPANHAMENTO'!$AC$3:$AC$4922)))+((N338&lt;&gt;"")*ISNUMBER(SEARCH("|"&amp;N338&amp;"|",'5_ACOMPANHAMENTO'!$AC$3:$AC$4922)))+((O338&lt;&gt;"")*ISNUMBER(SEARCH("|"&amp;O338&amp;"|",'5_ACOMPANHAMENTO'!$AC$3:$AC$4922)))+((P338&lt;&gt;"")*ISNUMBER(SEARCH("|"&amp;P338&amp;"|",'5_ACOMPANHAMENTO'!$AC$3:$AC$4922)))+((Q338&lt;&gt;"")*ISNUMBER(SEARCH("|"&amp;Q338&amp;"|",'5_ACOMPANHAMENTO'!$AC$3:$AC$4922)))+((R338&lt;&gt;"")*ISNUMBER(SEARCH("|"&amp;R338&amp;"|",'5_ACOMPANHAMENTO'!$AC$3:$AC$4922)))+((S338&lt;&gt;"")*ISNUMBER(SEARCH("|"&amp;S338&amp;"|",'5_ACOMPANHAMENTO'!$AC$3:$AC$4922)))+((T338&lt;&gt;"")*ISNUMBER(SEARCH("|"&amp;T338&amp;"|",'5_ACOMPANHAMENTO'!$AC$3:$AC$4922)))+((U338&lt;&gt;"")*ISNUMBER(SEARCH("|"&amp;U338&amp;"|",'5_ACOMPANHAMENTO'!$AC$3:$AC$4922)))+((V338&lt;&gt;"")*ISNUMBER(SEARCH("|"&amp;V338&amp;"|",'5_ACOMPANHAMENTO'!$AC$3:$AC$4922)))+((W338&lt;&gt;"")*ISNUMBER(SEARCH("|"&amp;W338&amp;"|",'5_ACOMPANHAMENTO'!$AC$3:$AC$4922)))+((X338&lt;&gt;"")*ISNUMBER(SEARCH("|"&amp;X338&amp;"|",'5_ACOMPANHAMENTO'!$AC$3:$AC$4922)))+((Y338&lt;&gt;"")*ISNUMBER(SEARCH("|"&amp;Y338&amp;"|",'5_ACOMPANHAMENTO'!$AC$3:$AC$4922)))+((Z338&lt;&gt;"")*ISNUMBER(SEARCH("|"&amp;Z338&amp;"|",'5_ACOMPANHAMENTO'!$AC$3:$AC$4922)))+((AA338&lt;&gt;"")*ISNUMBER(SEARCH("|"&amp;AA338&amp;"|",'5_ACOMPANHAMENTO'!$AC$3:$AC$4922)))+((AB338&lt;&gt;"")*ISNUMBER(SEARCH("|"&amp;AB338&amp;"|",'5_ACOMPANHAMENTO'!$AC$3:$AC$4922))))&gt;0)),'5_ACOMPANHAMENTO'!$O$3:$O$4922),0))</f>
        <v/>
      </c>
      <c r="G338" s="7">
        <f>IF(OR($B338="",$C338=""),"",D338-F338)</f>
        <v/>
      </c>
      <c r="H338">
        <f>IF(OR($B338="",$C338=""),"",TRIM($B338&amp;"")&amp;"|"&amp;TRIM($C338&amp;""))</f>
        <v/>
      </c>
      <c r="I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",99)),1,99)))</f>
        <v/>
      </c>
      <c r="J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",99)),100,99)))</f>
        <v/>
      </c>
      <c r="K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",99)),199,99)))</f>
        <v/>
      </c>
      <c r="L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",99)),298,99)))</f>
        <v/>
      </c>
      <c r="M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",99)),397,99)))</f>
        <v/>
      </c>
      <c r="N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",99)),496,99)))</f>
        <v/>
      </c>
      <c r="O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",99)),595,99)))</f>
        <v/>
      </c>
      <c r="P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",99)),694,99)))</f>
        <v/>
      </c>
      <c r="Q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",99)),793,99)))</f>
        <v/>
      </c>
      <c r="R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",99)),892,99)))</f>
        <v/>
      </c>
      <c r="S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",99)),991,99)))</f>
        <v/>
      </c>
      <c r="T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",99)),1090,99)))</f>
        <v/>
      </c>
      <c r="U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",99)),1189,99)))</f>
        <v/>
      </c>
      <c r="V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",99)),1288,99)))</f>
        <v/>
      </c>
      <c r="W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",99)),1387,99)))</f>
        <v/>
      </c>
      <c r="X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",99)),1486,99)))</f>
        <v/>
      </c>
      <c r="Y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",99)),1585,99)))</f>
        <v/>
      </c>
      <c r="Z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",99)),1684,99)))</f>
        <v/>
      </c>
      <c r="AA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",99)),1783,99)))</f>
        <v/>
      </c>
      <c r="AB338" s="1">
        <f>IF($B338="","",TRIM(MID(SUBSTITUTE(TRIM(SUBSTITUTE(SUBSTITUTE(SUBSTITUTE(SUBSTITUTE(SUBSTITUTE(SUBSTITUTE(SUBSTITUTE(SUBSTITUTE(SUBSTITUTE(SUBSTITUTE(SUBSTITUTE(SUBSTITUTE(SUBSTITUTE(SUBSTITUTE(TRIM($B338&amp;""),CHAR(10),"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",REPT(" ",99)),1882,99)))</f>
        <v/>
      </c>
    </row>
    <row r="339" hidden="1" ht="14.25" customHeight="1">
      <c r="A339" s="4">
        <f>IF(OR($B339="",$C339=""),"",IFERROR(INDEX('5_ACOMPANHAMENTO'!$A$3:$A$4922,MATCH(1,INDEX(('5_ACOMPANHAMENTO'!$AD$3:$AD$4922=TRIM($C339&amp;""))*('5_ACOMPANHAMENTO'!$AC$3:$AC$4922&lt;&gt;"")*((((I339&lt;&gt;"")*ISNUMBER(SEARCH("|"&amp;I339&amp;"|",'5_ACOMPANHAMENTO'!$AC$3:$AC$4922)))+((J339&lt;&gt;"")*ISNUMBER(SEARCH("|"&amp;J339&amp;"|",'5_ACOMPANHAMENTO'!$AC$3:$AC$4922)))+((K339&lt;&gt;"")*ISNUMBER(SEARCH("|"&amp;K339&amp;"|",'5_ACOMPANHAMENTO'!$AC$3:$AC$4922)))+((L339&lt;&gt;"")*ISNUMBER(SEARCH("|"&amp;L339&amp;"|",'5_ACOMPANHAMENTO'!$AC$3:$AC$4922)))+((M339&lt;&gt;"")*ISNUMBER(SEARCH("|"&amp;M339&amp;"|",'5_ACOMPANHAMENTO'!$AC$3:$AC$4922)))+((N339&lt;&gt;"")*ISNUMBER(SEARCH("|"&amp;N339&amp;"|",'5_ACOMPANHAMENTO'!$AC$3:$AC$4922)))+((O339&lt;&gt;"")*ISNUMBER(SEARCH("|"&amp;O339&amp;"|",'5_ACOMPANHAMENTO'!$AC$3:$AC$4922)))+((P339&lt;&gt;"")*ISNUMBER(SEARCH("|"&amp;P339&amp;"|",'5_ACOMPANHAMENTO'!$AC$3:$AC$4922)))+((Q339&lt;&gt;"")*ISNUMBER(SEARCH("|"&amp;Q339&amp;"|",'5_ACOMPANHAMENTO'!$AC$3:$AC$4922)))+((R339&lt;&gt;"")*ISNUMBER(SEARCH("|"&amp;R339&amp;"|",'5_ACOMPANHAMENTO'!$AC$3:$AC$4922)))+((S339&lt;&gt;"")*ISNUMBER(SEARCH("|"&amp;S339&amp;"|",'5_ACOMPANHAMENTO'!$AC$3:$AC$4922)))+((T339&lt;&gt;"")*ISNUMBER(SEARCH("|"&amp;T339&amp;"|",'5_ACOMPANHAMENTO'!$AC$3:$AC$4922)))+((U339&lt;&gt;"")*ISNUMBER(SEARCH("|"&amp;U339&amp;"|",'5_ACOMPANHAMENTO'!$AC$3:$AC$4922)))+((V339&lt;&gt;"")*ISNUMBER(SEARCH("|"&amp;V339&amp;"|",'5_ACOMPANHAMENTO'!$AC$3:$AC$4922)))+((W339&lt;&gt;"")*ISNUMBER(SEARCH("|"&amp;W339&amp;"|",'5_ACOMPANHAMENTO'!$AC$3:$AC$4922)))+((X339&lt;&gt;"")*ISNUMBER(SEARCH("|"&amp;X339&amp;"|",'5_ACOMPANHAMENTO'!$AC$3:$AC$4922)))+((Y339&lt;&gt;"")*ISNUMBER(SEARCH("|"&amp;Y339&amp;"|",'5_ACOMPANHAMENTO'!$AC$3:$AC$4922)))+((Z339&lt;&gt;"")*ISNUMBER(SEARCH("|"&amp;Z339&amp;"|",'5_ACOMPANHAMENTO'!$AC$3:$AC$4922)))+((AA339&lt;&gt;"")*ISNUMBER(SEARCH("|"&amp;AA339&amp;"|",'5_ACOMPANHAMENTO'!$AC$3:$AC$4922)))+((AB339&lt;&gt;"")*ISNUMBER(SEARCH("|"&amp;AB339&amp;"|",'5_ACOMPANHAMENTO'!$AC$3:$AC$4922))))&gt;0),0),0)),""))</f>
        <v/>
      </c>
      <c r="B339" s="14" t="inlineStr">
        <is>
          <t>10210</t>
        </is>
      </c>
      <c r="C339" s="14" t="inlineStr">
        <is>
          <t>58 FABRICAÇÃO EMBALAGEM</t>
        </is>
      </c>
      <c r="D339" s="4">
        <f>IF(OR($B339="",$C339=""),"",IFERROR(SUMPRODUCT(--(('5_ACOMPANHAMENTO'!$AD$3:$AD$4922=TRIM($C339&amp;""))*('5_ACOMPANHAMENTO'!$AC$3:$AC$4922&lt;&gt;"")*((((I339&lt;&gt;"")*ISNUMBER(SEARCH("|"&amp;I339&amp;"|",'5_ACOMPANHAMENTO'!$AC$3:$AC$4922)))+((J339&lt;&gt;"")*ISNUMBER(SEARCH("|"&amp;J339&amp;"|",'5_ACOMPANHAMENTO'!$AC$3:$AC$4922)))+((K339&lt;&gt;"")*ISNUMBER(SEARCH("|"&amp;K339&amp;"|",'5_ACOMPANHAMENTO'!$AC$3:$AC$4922)))+((L339&lt;&gt;"")*ISNUMBER(SEARCH("|"&amp;L339&amp;"|",'5_ACOMPANHAMENTO'!$AC$3:$AC$4922)))+((M339&lt;&gt;"")*ISNUMBER(SEARCH("|"&amp;M339&amp;"|",'5_ACOMPANHAMENTO'!$AC$3:$AC$4922)))+((N339&lt;&gt;"")*ISNUMBER(SEARCH("|"&amp;N339&amp;"|",'5_ACOMPANHAMENTO'!$AC$3:$AC$4922)))+((O339&lt;&gt;"")*ISNUMBER(SEARCH("|"&amp;O339&amp;"|",'5_ACOMPANHAMENTO'!$AC$3:$AC$4922)))+((P339&lt;&gt;"")*ISNUMBER(SEARCH("|"&amp;P339&amp;"|",'5_ACOMPANHAMENTO'!$AC$3:$AC$4922)))+((Q339&lt;&gt;"")*ISNUMBER(SEARCH("|"&amp;Q339&amp;"|",'5_ACOMPANHAMENTO'!$AC$3:$AC$4922)))+((R339&lt;&gt;"")*ISNUMBER(SEARCH("|"&amp;R339&amp;"|",'5_ACOMPANHAMENTO'!$AC$3:$AC$4922)))+((S339&lt;&gt;"")*ISNUMBER(SEARCH("|"&amp;S339&amp;"|",'5_ACOMPANHAMENTO'!$AC$3:$AC$4922)))+((T339&lt;&gt;"")*ISNUMBER(SEARCH("|"&amp;T339&amp;"|",'5_ACOMPANHAMENTO'!$AC$3:$AC$4922)))+((U339&lt;&gt;"")*ISNUMBER(SEARCH("|"&amp;U339&amp;"|",'5_ACOMPANHAMENTO'!$AC$3:$AC$4922)))+((V339&lt;&gt;"")*ISNUMBER(SEARCH("|"&amp;V339&amp;"|",'5_ACOMPANHAMENTO'!$AC$3:$AC$4922)))+((W339&lt;&gt;"")*ISNUMBER(SEARCH("|"&amp;W339&amp;"|",'5_ACOMPANHAMENTO'!$AC$3:$AC$4922)))+((X339&lt;&gt;"")*ISNUMBER(SEARCH("|"&amp;X339&amp;"|",'5_ACOMPANHAMENTO'!$AC$3:$AC$4922)))+((Y339&lt;&gt;"")*ISNUMBER(SEARCH("|"&amp;Y339&amp;"|",'5_ACOMPANHAMENTO'!$AC$3:$AC$4922)))+((Z339&lt;&gt;"")*ISNUMBER(SEARCH("|"&amp;Z339&amp;"|",'5_ACOMPANHAMENTO'!$AC$3:$AC$4922)))+((AA339&lt;&gt;"")*ISNUMBER(SEARCH("|"&amp;AA339&amp;"|",'5_ACOMPANHAMENTO'!$AC$3:$AC$4922)))+((AB339&lt;&gt;"")*ISNUMBER(SEARCH("|"&amp;AB339&amp;"|",'5_ACOMPANHAMENTO'!$AC$3:$AC$4922))))&gt;0)),'5_ACOMPANHAMENTO'!$J$3:$J$4922),0))</f>
        <v/>
      </c>
      <c r="E339" s="4">
        <f>IF(G339=0,"FINALIZADO",IF(TODAY()&gt;A339,"ATRASADO "&amp;TODAY()-A339&amp;" DIAS","ADIANTADO "&amp;A339-TODAY()&amp;" DIAS"))</f>
        <v/>
      </c>
      <c r="F339" s="7">
        <f>IF(OR($B339="",$C339=""),"",IFERROR(SUMPRODUCT(--(('5_ACOMPANHAMENTO'!$AD$3:$AD$4922=TRIM($C339&amp;""))*('5_ACOMPANHAMENTO'!$AC$3:$AC$4922&lt;&gt;"")*((((I339&lt;&gt;"")*ISNUMBER(SEARCH("|"&amp;I339&amp;"|",'5_ACOMPANHAMENTO'!$AC$3:$AC$4922)))+((J339&lt;&gt;"")*ISNUMBER(SEARCH("|"&amp;J339&amp;"|",'5_ACOMPANHAMENTO'!$AC$3:$AC$4922)))+((K339&lt;&gt;"")*ISNUMBER(SEARCH("|"&amp;K339&amp;"|",'5_ACOMPANHAMENTO'!$AC$3:$AC$4922)))+((L339&lt;&gt;"")*ISNUMBER(SEARCH("|"&amp;L339&amp;"|",'5_ACOMPANHAMENTO'!$AC$3:$AC$4922)))+((M339&lt;&gt;"")*ISNUMBER(SEARCH("|"&amp;M339&amp;"|",'5_ACOMPANHAMENTO'!$AC$3:$AC$4922)))+((N339&lt;&gt;"")*ISNUMBER(SEARCH("|"&amp;N339&amp;"|",'5_ACOMPANHAMENTO'!$AC$3:$AC$4922)))+((O339&lt;&gt;"")*ISNUMBER(SEARCH("|"&amp;O339&amp;"|",'5_ACOMPANHAMENTO'!$AC$3:$AC$4922)))+((P339&lt;&gt;"")*ISNUMBER(SEARCH("|"&amp;P339&amp;"|",'5_ACOMPANHAMENTO'!$AC$3:$AC$4922)))+((Q339&lt;&gt;"")*ISNUMBER(SEARCH("|"&amp;Q339&amp;"|",'5_ACOMPANHAMENTO'!$AC$3:$AC$4922)))+((R339&lt;&gt;"")*ISNUMBER(SEARCH("|"&amp;R339&amp;"|",'5_ACOMPANHAMENTO'!$AC$3:$AC$4922)))+((S339&lt;&gt;"")*ISNUMBER(SEARCH("|"&amp;S339&amp;"|",'5_ACOMPANHAMENTO'!$AC$3:$AC$4922)))+((T339&lt;&gt;"")*ISNUMBER(SEARCH("|"&amp;T339&amp;"|",'5_ACOMPANHAMENTO'!$AC$3:$AC$4922)))+((U339&lt;&gt;"")*ISNUMBER(SEARCH("|"&amp;U339&amp;"|",'5_ACOMPANHAMENTO'!$AC$3:$AC$4922)))+((V339&lt;&gt;"")*ISNUMBER(SEARCH("|"&amp;V339&amp;"|",'5_ACOMPANHAMENTO'!$AC$3:$AC$4922)))+((W339&lt;&gt;"")*ISNUMBER(SEARCH("|"&amp;W339&amp;"|",'5_ACOMPANHAMENTO'!$AC$3:$AC$4922)))+((X339&lt;&gt;"")*ISNUMBER(SEARCH("|"&amp;X339&amp;"|",'5_ACOMPANHAMENTO'!$AC$3:$AC$4922)))+((Y339&lt;&gt;"")*ISNUMBER(SEARCH("|"&amp;Y339&amp;"|",'5_ACOMPANHAMENTO'!$AC$3:$AC$4922)))+((Z339&lt;&gt;"")*ISNUMBER(SEARCH("|"&amp;Z339&amp;"|",'5_ACOMPANHAMENTO'!$AC$3:$AC$4922)))+((AA339&lt;&gt;"")*ISNUMBER(SEARCH("|"&amp;AA339&amp;"|",'5_ACOMPANHAMENTO'!$AC$3:$AC$4922)))+((AB339&lt;&gt;"")*ISNUMBER(SEARCH("|"&amp;AB339&amp;"|",'5_ACOMPANHAMENTO'!$AC$3:$AC$4922))))&gt;0)),'5_ACOMPANHAMENTO'!$O$3:$O$4922),0))</f>
        <v/>
      </c>
      <c r="G339" s="7">
        <f>IF(OR($B339="",$C339=""),"",D339-F339)</f>
        <v/>
      </c>
      <c r="H339">
        <f>IF(OR($B339="",$C339=""),"",TRIM($B339&amp;"")&amp;"|"&amp;TRIM($C339&amp;""))</f>
        <v/>
      </c>
      <c r="I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",99)),1,99)))</f>
        <v/>
      </c>
      <c r="J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",99)),100,99)))</f>
        <v/>
      </c>
      <c r="K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",99)),199,99)))</f>
        <v/>
      </c>
      <c r="L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",99)),298,99)))</f>
        <v/>
      </c>
      <c r="M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",99)),397,99)))</f>
        <v/>
      </c>
      <c r="N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",99)),496,99)))</f>
        <v/>
      </c>
      <c r="O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",99)),595,99)))</f>
        <v/>
      </c>
      <c r="P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",99)),694,99)))</f>
        <v/>
      </c>
      <c r="Q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",99)),793,99)))</f>
        <v/>
      </c>
      <c r="R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",99)),892,99)))</f>
        <v/>
      </c>
      <c r="S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",99)),991,99)))</f>
        <v/>
      </c>
      <c r="T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",99)),1090,99)))</f>
        <v/>
      </c>
      <c r="U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",99)),1189,99)))</f>
        <v/>
      </c>
      <c r="V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",99)),1288,99)))</f>
        <v/>
      </c>
      <c r="W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",99)),1387,99)))</f>
        <v/>
      </c>
      <c r="X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",99)),1486,99)))</f>
        <v/>
      </c>
      <c r="Y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",99)),1585,99)))</f>
        <v/>
      </c>
      <c r="Z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",99)),1684,99)))</f>
        <v/>
      </c>
      <c r="AA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",99)),1783,99)))</f>
        <v/>
      </c>
      <c r="AB339" s="1">
        <f>IF($B339="","",TRIM(MID(SUBSTITUTE(TRIM(SUBSTITUTE(SUBSTITUTE(SUBSTITUTE(SUBSTITUTE(SUBSTITUTE(SUBSTITUTE(SUBSTITUTE(SUBSTITUTE(SUBSTITUTE(SUBSTITUTE(SUBSTITUTE(SUBSTITUTE(SUBSTITUTE(SUBSTITUTE(TRIM($B339&amp;""),CHAR(10),"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",REPT(" ",99)),1882,99)))</f>
        <v/>
      </c>
    </row>
    <row r="340" hidden="1" ht="14.25" customHeight="1">
      <c r="A340" s="4">
        <f>IF(OR($B340="",$C340=""),"",IFERROR(INDEX('5_ACOMPANHAMENTO'!$A$3:$A$4922,MATCH(1,INDEX(('5_ACOMPANHAMENTO'!$AD$3:$AD$4922=TRIM($C340&amp;""))*('5_ACOMPANHAMENTO'!$AC$3:$AC$4922&lt;&gt;"")*((((I340&lt;&gt;"")*ISNUMBER(SEARCH("|"&amp;I340&amp;"|",'5_ACOMPANHAMENTO'!$AC$3:$AC$4922)))+((J340&lt;&gt;"")*ISNUMBER(SEARCH("|"&amp;J340&amp;"|",'5_ACOMPANHAMENTO'!$AC$3:$AC$4922)))+((K340&lt;&gt;"")*ISNUMBER(SEARCH("|"&amp;K340&amp;"|",'5_ACOMPANHAMENTO'!$AC$3:$AC$4922)))+((L340&lt;&gt;"")*ISNUMBER(SEARCH("|"&amp;L340&amp;"|",'5_ACOMPANHAMENTO'!$AC$3:$AC$4922)))+((M340&lt;&gt;"")*ISNUMBER(SEARCH("|"&amp;M340&amp;"|",'5_ACOMPANHAMENTO'!$AC$3:$AC$4922)))+((N340&lt;&gt;"")*ISNUMBER(SEARCH("|"&amp;N340&amp;"|",'5_ACOMPANHAMENTO'!$AC$3:$AC$4922)))+((O340&lt;&gt;"")*ISNUMBER(SEARCH("|"&amp;O340&amp;"|",'5_ACOMPANHAMENTO'!$AC$3:$AC$4922)))+((P340&lt;&gt;"")*ISNUMBER(SEARCH("|"&amp;P340&amp;"|",'5_ACOMPANHAMENTO'!$AC$3:$AC$4922)))+((Q340&lt;&gt;"")*ISNUMBER(SEARCH("|"&amp;Q340&amp;"|",'5_ACOMPANHAMENTO'!$AC$3:$AC$4922)))+((R340&lt;&gt;"")*ISNUMBER(SEARCH("|"&amp;R340&amp;"|",'5_ACOMPANHAMENTO'!$AC$3:$AC$4922)))+((S340&lt;&gt;"")*ISNUMBER(SEARCH("|"&amp;S340&amp;"|",'5_ACOMPANHAMENTO'!$AC$3:$AC$4922)))+((T340&lt;&gt;"")*ISNUMBER(SEARCH("|"&amp;T340&amp;"|",'5_ACOMPANHAMENTO'!$AC$3:$AC$4922)))+((U340&lt;&gt;"")*ISNUMBER(SEARCH("|"&amp;U340&amp;"|",'5_ACOMPANHAMENTO'!$AC$3:$AC$4922)))+((V340&lt;&gt;"")*ISNUMBER(SEARCH("|"&amp;V340&amp;"|",'5_ACOMPANHAMENTO'!$AC$3:$AC$4922)))+((W340&lt;&gt;"")*ISNUMBER(SEARCH("|"&amp;W340&amp;"|",'5_ACOMPANHAMENTO'!$AC$3:$AC$4922)))+((X340&lt;&gt;"")*ISNUMBER(SEARCH("|"&amp;X340&amp;"|",'5_ACOMPANHAMENTO'!$AC$3:$AC$4922)))+((Y340&lt;&gt;"")*ISNUMBER(SEARCH("|"&amp;Y340&amp;"|",'5_ACOMPANHAMENTO'!$AC$3:$AC$4922)))+((Z340&lt;&gt;"")*ISNUMBER(SEARCH("|"&amp;Z340&amp;"|",'5_ACOMPANHAMENTO'!$AC$3:$AC$4922)))+((AA340&lt;&gt;"")*ISNUMBER(SEARCH("|"&amp;AA340&amp;"|",'5_ACOMPANHAMENTO'!$AC$3:$AC$4922)))+((AB340&lt;&gt;"")*ISNUMBER(SEARCH("|"&amp;AB340&amp;"|",'5_ACOMPANHAMENTO'!$AC$3:$AC$4922))))&gt;0),0),0)),""))</f>
        <v/>
      </c>
      <c r="B340" s="14" t="inlineStr">
        <is>
          <t>10210</t>
        </is>
      </c>
      <c r="C340" s="14" t="inlineStr">
        <is>
          <t>58 FABRICAÇÃO EMBALAGEM</t>
        </is>
      </c>
      <c r="D340" s="4">
        <f>IF(OR($B340="",$C340=""),"",IFERROR(SUMPRODUCT(--(('5_ACOMPANHAMENTO'!$AD$3:$AD$4922=TRIM($C340&amp;""))*('5_ACOMPANHAMENTO'!$AC$3:$AC$4922&lt;&gt;"")*((((I340&lt;&gt;"")*ISNUMBER(SEARCH("|"&amp;I340&amp;"|",'5_ACOMPANHAMENTO'!$AC$3:$AC$4922)))+((J340&lt;&gt;"")*ISNUMBER(SEARCH("|"&amp;J340&amp;"|",'5_ACOMPANHAMENTO'!$AC$3:$AC$4922)))+((K340&lt;&gt;"")*ISNUMBER(SEARCH("|"&amp;K340&amp;"|",'5_ACOMPANHAMENTO'!$AC$3:$AC$4922)))+((L340&lt;&gt;"")*ISNUMBER(SEARCH("|"&amp;L340&amp;"|",'5_ACOMPANHAMENTO'!$AC$3:$AC$4922)))+((M340&lt;&gt;"")*ISNUMBER(SEARCH("|"&amp;M340&amp;"|",'5_ACOMPANHAMENTO'!$AC$3:$AC$4922)))+((N340&lt;&gt;"")*ISNUMBER(SEARCH("|"&amp;N340&amp;"|",'5_ACOMPANHAMENTO'!$AC$3:$AC$4922)))+((O340&lt;&gt;"")*ISNUMBER(SEARCH("|"&amp;O340&amp;"|",'5_ACOMPANHAMENTO'!$AC$3:$AC$4922)))+((P340&lt;&gt;"")*ISNUMBER(SEARCH("|"&amp;P340&amp;"|",'5_ACOMPANHAMENTO'!$AC$3:$AC$4922)))+((Q340&lt;&gt;"")*ISNUMBER(SEARCH("|"&amp;Q340&amp;"|",'5_ACOMPANHAMENTO'!$AC$3:$AC$4922)))+((R340&lt;&gt;"")*ISNUMBER(SEARCH("|"&amp;R340&amp;"|",'5_ACOMPANHAMENTO'!$AC$3:$AC$4922)))+((S340&lt;&gt;"")*ISNUMBER(SEARCH("|"&amp;S340&amp;"|",'5_ACOMPANHAMENTO'!$AC$3:$AC$4922)))+((T340&lt;&gt;"")*ISNUMBER(SEARCH("|"&amp;T340&amp;"|",'5_ACOMPANHAMENTO'!$AC$3:$AC$4922)))+((U340&lt;&gt;"")*ISNUMBER(SEARCH("|"&amp;U340&amp;"|",'5_ACOMPANHAMENTO'!$AC$3:$AC$4922)))+((V340&lt;&gt;"")*ISNUMBER(SEARCH("|"&amp;V340&amp;"|",'5_ACOMPANHAMENTO'!$AC$3:$AC$4922)))+((W340&lt;&gt;"")*ISNUMBER(SEARCH("|"&amp;W340&amp;"|",'5_ACOMPANHAMENTO'!$AC$3:$AC$4922)))+((X340&lt;&gt;"")*ISNUMBER(SEARCH("|"&amp;X340&amp;"|",'5_ACOMPANHAMENTO'!$AC$3:$AC$4922)))+((Y340&lt;&gt;"")*ISNUMBER(SEARCH("|"&amp;Y340&amp;"|",'5_ACOMPANHAMENTO'!$AC$3:$AC$4922)))+((Z340&lt;&gt;"")*ISNUMBER(SEARCH("|"&amp;Z340&amp;"|",'5_ACOMPANHAMENTO'!$AC$3:$AC$4922)))+((AA340&lt;&gt;"")*ISNUMBER(SEARCH("|"&amp;AA340&amp;"|",'5_ACOMPANHAMENTO'!$AC$3:$AC$4922)))+((AB340&lt;&gt;"")*ISNUMBER(SEARCH("|"&amp;AB340&amp;"|",'5_ACOMPANHAMENTO'!$AC$3:$AC$4922))))&gt;0)),'5_ACOMPANHAMENTO'!$J$3:$J$4922),0))</f>
        <v/>
      </c>
      <c r="E340" s="4">
        <f>IF(G340=0,"FINALIZADO",IF(TODAY()&gt;A340,"ATRASADO "&amp;TODAY()-A340&amp;" DIAS","ADIANTADO "&amp;A340-TODAY()&amp;" DIAS"))</f>
        <v/>
      </c>
      <c r="F340" s="7">
        <f>IF(OR($B340="",$C340=""),"",IFERROR(SUMPRODUCT(--(('5_ACOMPANHAMENTO'!$AD$3:$AD$4922=TRIM($C340&amp;""))*('5_ACOMPANHAMENTO'!$AC$3:$AC$4922&lt;&gt;"")*((((I340&lt;&gt;"")*ISNUMBER(SEARCH("|"&amp;I340&amp;"|",'5_ACOMPANHAMENTO'!$AC$3:$AC$4922)))+((J340&lt;&gt;"")*ISNUMBER(SEARCH("|"&amp;J340&amp;"|",'5_ACOMPANHAMENTO'!$AC$3:$AC$4922)))+((K340&lt;&gt;"")*ISNUMBER(SEARCH("|"&amp;K340&amp;"|",'5_ACOMPANHAMENTO'!$AC$3:$AC$4922)))+((L340&lt;&gt;"")*ISNUMBER(SEARCH("|"&amp;L340&amp;"|",'5_ACOMPANHAMENTO'!$AC$3:$AC$4922)))+((M340&lt;&gt;"")*ISNUMBER(SEARCH("|"&amp;M340&amp;"|",'5_ACOMPANHAMENTO'!$AC$3:$AC$4922)))+((N340&lt;&gt;"")*ISNUMBER(SEARCH("|"&amp;N340&amp;"|",'5_ACOMPANHAMENTO'!$AC$3:$AC$4922)))+((O340&lt;&gt;"")*ISNUMBER(SEARCH("|"&amp;O340&amp;"|",'5_ACOMPANHAMENTO'!$AC$3:$AC$4922)))+((P340&lt;&gt;"")*ISNUMBER(SEARCH("|"&amp;P340&amp;"|",'5_ACOMPANHAMENTO'!$AC$3:$AC$4922)))+((Q340&lt;&gt;"")*ISNUMBER(SEARCH("|"&amp;Q340&amp;"|",'5_ACOMPANHAMENTO'!$AC$3:$AC$4922)))+((R340&lt;&gt;"")*ISNUMBER(SEARCH("|"&amp;R340&amp;"|",'5_ACOMPANHAMENTO'!$AC$3:$AC$4922)))+((S340&lt;&gt;"")*ISNUMBER(SEARCH("|"&amp;S340&amp;"|",'5_ACOMPANHAMENTO'!$AC$3:$AC$4922)))+((T340&lt;&gt;"")*ISNUMBER(SEARCH("|"&amp;T340&amp;"|",'5_ACOMPANHAMENTO'!$AC$3:$AC$4922)))+((U340&lt;&gt;"")*ISNUMBER(SEARCH("|"&amp;U340&amp;"|",'5_ACOMPANHAMENTO'!$AC$3:$AC$4922)))+((V340&lt;&gt;"")*ISNUMBER(SEARCH("|"&amp;V340&amp;"|",'5_ACOMPANHAMENTO'!$AC$3:$AC$4922)))+((W340&lt;&gt;"")*ISNUMBER(SEARCH("|"&amp;W340&amp;"|",'5_ACOMPANHAMENTO'!$AC$3:$AC$4922)))+((X340&lt;&gt;"")*ISNUMBER(SEARCH("|"&amp;X340&amp;"|",'5_ACOMPANHAMENTO'!$AC$3:$AC$4922)))+((Y340&lt;&gt;"")*ISNUMBER(SEARCH("|"&amp;Y340&amp;"|",'5_ACOMPANHAMENTO'!$AC$3:$AC$4922)))+((Z340&lt;&gt;"")*ISNUMBER(SEARCH("|"&amp;Z340&amp;"|",'5_ACOMPANHAMENTO'!$AC$3:$AC$4922)))+((AA340&lt;&gt;"")*ISNUMBER(SEARCH("|"&amp;AA340&amp;"|",'5_ACOMPANHAMENTO'!$AC$3:$AC$4922)))+((AB340&lt;&gt;"")*ISNUMBER(SEARCH("|"&amp;AB340&amp;"|",'5_ACOMPANHAMENTO'!$AC$3:$AC$4922))))&gt;0)),'5_ACOMPANHAMENTO'!$O$3:$O$4922),0))</f>
        <v/>
      </c>
      <c r="G340" s="7">
        <f>IF(OR($B340="",$C340=""),"",D340-F340)</f>
        <v/>
      </c>
      <c r="H340">
        <f>IF(OR($B340="",$C340=""),"",TRIM($B340&amp;"")&amp;"|"&amp;TRIM($C340&amp;""))</f>
        <v/>
      </c>
      <c r="I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",99)),1,99)))</f>
        <v/>
      </c>
      <c r="J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",99)),100,99)))</f>
        <v/>
      </c>
      <c r="K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",99)),199,99)))</f>
        <v/>
      </c>
      <c r="L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",99)),298,99)))</f>
        <v/>
      </c>
      <c r="M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",99)),397,99)))</f>
        <v/>
      </c>
      <c r="N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",99)),496,99)))</f>
        <v/>
      </c>
      <c r="O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",99)),595,99)))</f>
        <v/>
      </c>
      <c r="P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",99)),694,99)))</f>
        <v/>
      </c>
      <c r="Q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",99)),793,99)))</f>
        <v/>
      </c>
      <c r="R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",99)),892,99)))</f>
        <v/>
      </c>
      <c r="S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",99)),991,99)))</f>
        <v/>
      </c>
      <c r="T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",99)),1090,99)))</f>
        <v/>
      </c>
      <c r="U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",99)),1189,99)))</f>
        <v/>
      </c>
      <c r="V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",99)),1288,99)))</f>
        <v/>
      </c>
      <c r="W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",99)),1387,99)))</f>
        <v/>
      </c>
      <c r="X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",99)),1486,99)))</f>
        <v/>
      </c>
      <c r="Y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",99)),1585,99)))</f>
        <v/>
      </c>
      <c r="Z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",99)),1684,99)))</f>
        <v/>
      </c>
      <c r="AA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",99)),1783,99)))</f>
        <v/>
      </c>
      <c r="AB340" s="1">
        <f>IF($B340="","",TRIM(MID(SUBSTITUTE(TRIM(SUBSTITUTE(SUBSTITUTE(SUBSTITUTE(SUBSTITUTE(SUBSTITUTE(SUBSTITUTE(SUBSTITUTE(SUBSTITUTE(SUBSTITUTE(SUBSTITUTE(SUBSTITUTE(SUBSTITUTE(SUBSTITUTE(SUBSTITUTE(TRIM($B340&amp;""),CHAR(10),"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",REPT(" ",99)),1882,99)))</f>
        <v/>
      </c>
    </row>
    <row r="341" hidden="1" ht="14.25" customHeight="1">
      <c r="A341" s="4">
        <f>IF(OR($B341="",$C341=""),"",IFERROR(INDEX('5_ACOMPANHAMENTO'!$A$3:$A$4922,MATCH(1,INDEX(('5_ACOMPANHAMENTO'!$AD$3:$AD$4922=TRIM($C341&amp;""))*('5_ACOMPANHAMENTO'!$AC$3:$AC$4922&lt;&gt;"")*((((I341&lt;&gt;"")*ISNUMBER(SEARCH("|"&amp;I341&amp;"|",'5_ACOMPANHAMENTO'!$AC$3:$AC$4922)))+((J341&lt;&gt;"")*ISNUMBER(SEARCH("|"&amp;J341&amp;"|",'5_ACOMPANHAMENTO'!$AC$3:$AC$4922)))+((K341&lt;&gt;"")*ISNUMBER(SEARCH("|"&amp;K341&amp;"|",'5_ACOMPANHAMENTO'!$AC$3:$AC$4922)))+((L341&lt;&gt;"")*ISNUMBER(SEARCH("|"&amp;L341&amp;"|",'5_ACOMPANHAMENTO'!$AC$3:$AC$4922)))+((M341&lt;&gt;"")*ISNUMBER(SEARCH("|"&amp;M341&amp;"|",'5_ACOMPANHAMENTO'!$AC$3:$AC$4922)))+((N341&lt;&gt;"")*ISNUMBER(SEARCH("|"&amp;N341&amp;"|",'5_ACOMPANHAMENTO'!$AC$3:$AC$4922)))+((O341&lt;&gt;"")*ISNUMBER(SEARCH("|"&amp;O341&amp;"|",'5_ACOMPANHAMENTO'!$AC$3:$AC$4922)))+((P341&lt;&gt;"")*ISNUMBER(SEARCH("|"&amp;P341&amp;"|",'5_ACOMPANHAMENTO'!$AC$3:$AC$4922)))+((Q341&lt;&gt;"")*ISNUMBER(SEARCH("|"&amp;Q341&amp;"|",'5_ACOMPANHAMENTO'!$AC$3:$AC$4922)))+((R341&lt;&gt;"")*ISNUMBER(SEARCH("|"&amp;R341&amp;"|",'5_ACOMPANHAMENTO'!$AC$3:$AC$4922)))+((S341&lt;&gt;"")*ISNUMBER(SEARCH("|"&amp;S341&amp;"|",'5_ACOMPANHAMENTO'!$AC$3:$AC$4922)))+((T341&lt;&gt;"")*ISNUMBER(SEARCH("|"&amp;T341&amp;"|",'5_ACOMPANHAMENTO'!$AC$3:$AC$4922)))+((U341&lt;&gt;"")*ISNUMBER(SEARCH("|"&amp;U341&amp;"|",'5_ACOMPANHAMENTO'!$AC$3:$AC$4922)))+((V341&lt;&gt;"")*ISNUMBER(SEARCH("|"&amp;V341&amp;"|",'5_ACOMPANHAMENTO'!$AC$3:$AC$4922)))+((W341&lt;&gt;"")*ISNUMBER(SEARCH("|"&amp;W341&amp;"|",'5_ACOMPANHAMENTO'!$AC$3:$AC$4922)))+((X341&lt;&gt;"")*ISNUMBER(SEARCH("|"&amp;X341&amp;"|",'5_ACOMPANHAMENTO'!$AC$3:$AC$4922)))+((Y341&lt;&gt;"")*ISNUMBER(SEARCH("|"&amp;Y341&amp;"|",'5_ACOMPANHAMENTO'!$AC$3:$AC$4922)))+((Z341&lt;&gt;"")*ISNUMBER(SEARCH("|"&amp;Z341&amp;"|",'5_ACOMPANHAMENTO'!$AC$3:$AC$4922)))+((AA341&lt;&gt;"")*ISNUMBER(SEARCH("|"&amp;AA341&amp;"|",'5_ACOMPANHAMENTO'!$AC$3:$AC$4922)))+((AB341&lt;&gt;"")*ISNUMBER(SEARCH("|"&amp;AB341&amp;"|",'5_ACOMPANHAMENTO'!$AC$3:$AC$4922))))&gt;0),0),0)),""))</f>
        <v/>
      </c>
      <c r="B341" s="14" t="inlineStr">
        <is>
          <t>10210</t>
        </is>
      </c>
      <c r="C341" s="14" t="inlineStr">
        <is>
          <t>58 FABRICAÇÃO EMBALAGEM</t>
        </is>
      </c>
      <c r="D341" s="4">
        <f>IF(OR($B341="",$C341=""),"",IFERROR(SUMPRODUCT(--(('5_ACOMPANHAMENTO'!$AD$3:$AD$4922=TRIM($C341&amp;""))*('5_ACOMPANHAMENTO'!$AC$3:$AC$4922&lt;&gt;"")*((((I341&lt;&gt;"")*ISNUMBER(SEARCH("|"&amp;I341&amp;"|",'5_ACOMPANHAMENTO'!$AC$3:$AC$4922)))+((J341&lt;&gt;"")*ISNUMBER(SEARCH("|"&amp;J341&amp;"|",'5_ACOMPANHAMENTO'!$AC$3:$AC$4922)))+((K341&lt;&gt;"")*ISNUMBER(SEARCH("|"&amp;K341&amp;"|",'5_ACOMPANHAMENTO'!$AC$3:$AC$4922)))+((L341&lt;&gt;"")*ISNUMBER(SEARCH("|"&amp;L341&amp;"|",'5_ACOMPANHAMENTO'!$AC$3:$AC$4922)))+((M341&lt;&gt;"")*ISNUMBER(SEARCH("|"&amp;M341&amp;"|",'5_ACOMPANHAMENTO'!$AC$3:$AC$4922)))+((N341&lt;&gt;"")*ISNUMBER(SEARCH("|"&amp;N341&amp;"|",'5_ACOMPANHAMENTO'!$AC$3:$AC$4922)))+((O341&lt;&gt;"")*ISNUMBER(SEARCH("|"&amp;O341&amp;"|",'5_ACOMPANHAMENTO'!$AC$3:$AC$4922)))+((P341&lt;&gt;"")*ISNUMBER(SEARCH("|"&amp;P341&amp;"|",'5_ACOMPANHAMENTO'!$AC$3:$AC$4922)))+((Q341&lt;&gt;"")*ISNUMBER(SEARCH("|"&amp;Q341&amp;"|",'5_ACOMPANHAMENTO'!$AC$3:$AC$4922)))+((R341&lt;&gt;"")*ISNUMBER(SEARCH("|"&amp;R341&amp;"|",'5_ACOMPANHAMENTO'!$AC$3:$AC$4922)))+((S341&lt;&gt;"")*ISNUMBER(SEARCH("|"&amp;S341&amp;"|",'5_ACOMPANHAMENTO'!$AC$3:$AC$4922)))+((T341&lt;&gt;"")*ISNUMBER(SEARCH("|"&amp;T341&amp;"|",'5_ACOMPANHAMENTO'!$AC$3:$AC$4922)))+((U341&lt;&gt;"")*ISNUMBER(SEARCH("|"&amp;U341&amp;"|",'5_ACOMPANHAMENTO'!$AC$3:$AC$4922)))+((V341&lt;&gt;"")*ISNUMBER(SEARCH("|"&amp;V341&amp;"|",'5_ACOMPANHAMENTO'!$AC$3:$AC$4922)))+((W341&lt;&gt;"")*ISNUMBER(SEARCH("|"&amp;W341&amp;"|",'5_ACOMPANHAMENTO'!$AC$3:$AC$4922)))+((X341&lt;&gt;"")*ISNUMBER(SEARCH("|"&amp;X341&amp;"|",'5_ACOMPANHAMENTO'!$AC$3:$AC$4922)))+((Y341&lt;&gt;"")*ISNUMBER(SEARCH("|"&amp;Y341&amp;"|",'5_ACOMPANHAMENTO'!$AC$3:$AC$4922)))+((Z341&lt;&gt;"")*ISNUMBER(SEARCH("|"&amp;Z341&amp;"|",'5_ACOMPANHAMENTO'!$AC$3:$AC$4922)))+((AA341&lt;&gt;"")*ISNUMBER(SEARCH("|"&amp;AA341&amp;"|",'5_ACOMPANHAMENTO'!$AC$3:$AC$4922)))+((AB341&lt;&gt;"")*ISNUMBER(SEARCH("|"&amp;AB341&amp;"|",'5_ACOMPANHAMENTO'!$AC$3:$AC$4922))))&gt;0)),'5_ACOMPANHAMENTO'!$J$3:$J$4922),0))</f>
        <v/>
      </c>
      <c r="E341" s="4">
        <f>IF(G341=0,"FINALIZADO",IF(TODAY()&gt;A341,"ATRASADO "&amp;TODAY()-A341&amp;" DIAS","ADIANTADO "&amp;A341-TODAY()&amp;" DIAS"))</f>
        <v/>
      </c>
      <c r="F341" s="7">
        <f>IF(OR($B341="",$C341=""),"",IFERROR(SUMPRODUCT(--(('5_ACOMPANHAMENTO'!$AD$3:$AD$4922=TRIM($C341&amp;""))*('5_ACOMPANHAMENTO'!$AC$3:$AC$4922&lt;&gt;"")*((((I341&lt;&gt;"")*ISNUMBER(SEARCH("|"&amp;I341&amp;"|",'5_ACOMPANHAMENTO'!$AC$3:$AC$4922)))+((J341&lt;&gt;"")*ISNUMBER(SEARCH("|"&amp;J341&amp;"|",'5_ACOMPANHAMENTO'!$AC$3:$AC$4922)))+((K341&lt;&gt;"")*ISNUMBER(SEARCH("|"&amp;K341&amp;"|",'5_ACOMPANHAMENTO'!$AC$3:$AC$4922)))+((L341&lt;&gt;"")*ISNUMBER(SEARCH("|"&amp;L341&amp;"|",'5_ACOMPANHAMENTO'!$AC$3:$AC$4922)))+((M341&lt;&gt;"")*ISNUMBER(SEARCH("|"&amp;M341&amp;"|",'5_ACOMPANHAMENTO'!$AC$3:$AC$4922)))+((N341&lt;&gt;"")*ISNUMBER(SEARCH("|"&amp;N341&amp;"|",'5_ACOMPANHAMENTO'!$AC$3:$AC$4922)))+((O341&lt;&gt;"")*ISNUMBER(SEARCH("|"&amp;O341&amp;"|",'5_ACOMPANHAMENTO'!$AC$3:$AC$4922)))+((P341&lt;&gt;"")*ISNUMBER(SEARCH("|"&amp;P341&amp;"|",'5_ACOMPANHAMENTO'!$AC$3:$AC$4922)))+((Q341&lt;&gt;"")*ISNUMBER(SEARCH("|"&amp;Q341&amp;"|",'5_ACOMPANHAMENTO'!$AC$3:$AC$4922)))+((R341&lt;&gt;"")*ISNUMBER(SEARCH("|"&amp;R341&amp;"|",'5_ACOMPANHAMENTO'!$AC$3:$AC$4922)))+((S341&lt;&gt;"")*ISNUMBER(SEARCH("|"&amp;S341&amp;"|",'5_ACOMPANHAMENTO'!$AC$3:$AC$4922)))+((T341&lt;&gt;"")*ISNUMBER(SEARCH("|"&amp;T341&amp;"|",'5_ACOMPANHAMENTO'!$AC$3:$AC$4922)))+((U341&lt;&gt;"")*ISNUMBER(SEARCH("|"&amp;U341&amp;"|",'5_ACOMPANHAMENTO'!$AC$3:$AC$4922)))+((V341&lt;&gt;"")*ISNUMBER(SEARCH("|"&amp;V341&amp;"|",'5_ACOMPANHAMENTO'!$AC$3:$AC$4922)))+((W341&lt;&gt;"")*ISNUMBER(SEARCH("|"&amp;W341&amp;"|",'5_ACOMPANHAMENTO'!$AC$3:$AC$4922)))+((X341&lt;&gt;"")*ISNUMBER(SEARCH("|"&amp;X341&amp;"|",'5_ACOMPANHAMENTO'!$AC$3:$AC$4922)))+((Y341&lt;&gt;"")*ISNUMBER(SEARCH("|"&amp;Y341&amp;"|",'5_ACOMPANHAMENTO'!$AC$3:$AC$4922)))+((Z341&lt;&gt;"")*ISNUMBER(SEARCH("|"&amp;Z341&amp;"|",'5_ACOMPANHAMENTO'!$AC$3:$AC$4922)))+((AA341&lt;&gt;"")*ISNUMBER(SEARCH("|"&amp;AA341&amp;"|",'5_ACOMPANHAMENTO'!$AC$3:$AC$4922)))+((AB341&lt;&gt;"")*ISNUMBER(SEARCH("|"&amp;AB341&amp;"|",'5_ACOMPANHAMENTO'!$AC$3:$AC$4922))))&gt;0)),'5_ACOMPANHAMENTO'!$O$3:$O$4922),0))</f>
        <v/>
      </c>
      <c r="G341" s="7">
        <f>IF(OR($B341="",$C341=""),"",D341-F341)</f>
        <v/>
      </c>
      <c r="H341">
        <f>IF(OR($B341="",$C341=""),"",TRIM($B341&amp;"")&amp;"|"&amp;TRIM($C341&amp;""))</f>
        <v/>
      </c>
      <c r="I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",99)),1,99)))</f>
        <v/>
      </c>
      <c r="J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",99)),100,99)))</f>
        <v/>
      </c>
      <c r="K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",99)),199,99)))</f>
        <v/>
      </c>
      <c r="L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",99)),298,99)))</f>
        <v/>
      </c>
      <c r="M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",99)),397,99)))</f>
        <v/>
      </c>
      <c r="N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",99)),496,99)))</f>
        <v/>
      </c>
      <c r="O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",99)),595,99)))</f>
        <v/>
      </c>
      <c r="P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",99)),694,99)))</f>
        <v/>
      </c>
      <c r="Q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",99)),793,99)))</f>
        <v/>
      </c>
      <c r="R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",99)),892,99)))</f>
        <v/>
      </c>
      <c r="S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",99)),991,99)))</f>
        <v/>
      </c>
      <c r="T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",99)),1090,99)))</f>
        <v/>
      </c>
      <c r="U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",99)),1189,99)))</f>
        <v/>
      </c>
      <c r="V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",99)),1288,99)))</f>
        <v/>
      </c>
      <c r="W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",99)),1387,99)))</f>
        <v/>
      </c>
      <c r="X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",99)),1486,99)))</f>
        <v/>
      </c>
      <c r="Y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",99)),1585,99)))</f>
        <v/>
      </c>
      <c r="Z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",99)),1684,99)))</f>
        <v/>
      </c>
      <c r="AA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",99)),1783,99)))</f>
        <v/>
      </c>
      <c r="AB341" s="1">
        <f>IF($B341="","",TRIM(MID(SUBSTITUTE(TRIM(SUBSTITUTE(SUBSTITUTE(SUBSTITUTE(SUBSTITUTE(SUBSTITUTE(SUBSTITUTE(SUBSTITUTE(SUBSTITUTE(SUBSTITUTE(SUBSTITUTE(SUBSTITUTE(SUBSTITUTE(SUBSTITUTE(SUBSTITUTE(TRIM($B341&amp;""),CHAR(10),"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",REPT(" ",99)),1882,99)))</f>
        <v/>
      </c>
    </row>
    <row r="342" hidden="1" ht="14.25" customHeight="1">
      <c r="A342" s="4">
        <f>IF(OR($B342="",$C342=""),"",IFERROR(INDEX('5_ACOMPANHAMENTO'!$A$3:$A$4922,MATCH(1,INDEX(('5_ACOMPANHAMENTO'!$AD$3:$AD$4922=TRIM($C342&amp;""))*('5_ACOMPANHAMENTO'!$AC$3:$AC$4922&lt;&gt;"")*((((I342&lt;&gt;"")*ISNUMBER(SEARCH("|"&amp;I342&amp;"|",'5_ACOMPANHAMENTO'!$AC$3:$AC$4922)))+((J342&lt;&gt;"")*ISNUMBER(SEARCH("|"&amp;J342&amp;"|",'5_ACOMPANHAMENTO'!$AC$3:$AC$4922)))+((K342&lt;&gt;"")*ISNUMBER(SEARCH("|"&amp;K342&amp;"|",'5_ACOMPANHAMENTO'!$AC$3:$AC$4922)))+((L342&lt;&gt;"")*ISNUMBER(SEARCH("|"&amp;L342&amp;"|",'5_ACOMPANHAMENTO'!$AC$3:$AC$4922)))+((M342&lt;&gt;"")*ISNUMBER(SEARCH("|"&amp;M342&amp;"|",'5_ACOMPANHAMENTO'!$AC$3:$AC$4922)))+((N342&lt;&gt;"")*ISNUMBER(SEARCH("|"&amp;N342&amp;"|",'5_ACOMPANHAMENTO'!$AC$3:$AC$4922)))+((O342&lt;&gt;"")*ISNUMBER(SEARCH("|"&amp;O342&amp;"|",'5_ACOMPANHAMENTO'!$AC$3:$AC$4922)))+((P342&lt;&gt;"")*ISNUMBER(SEARCH("|"&amp;P342&amp;"|",'5_ACOMPANHAMENTO'!$AC$3:$AC$4922)))+((Q342&lt;&gt;"")*ISNUMBER(SEARCH("|"&amp;Q342&amp;"|",'5_ACOMPANHAMENTO'!$AC$3:$AC$4922)))+((R342&lt;&gt;"")*ISNUMBER(SEARCH("|"&amp;R342&amp;"|",'5_ACOMPANHAMENTO'!$AC$3:$AC$4922)))+((S342&lt;&gt;"")*ISNUMBER(SEARCH("|"&amp;S342&amp;"|",'5_ACOMPANHAMENTO'!$AC$3:$AC$4922)))+((T342&lt;&gt;"")*ISNUMBER(SEARCH("|"&amp;T342&amp;"|",'5_ACOMPANHAMENTO'!$AC$3:$AC$4922)))+((U342&lt;&gt;"")*ISNUMBER(SEARCH("|"&amp;U342&amp;"|",'5_ACOMPANHAMENTO'!$AC$3:$AC$4922)))+((V342&lt;&gt;"")*ISNUMBER(SEARCH("|"&amp;V342&amp;"|",'5_ACOMPANHAMENTO'!$AC$3:$AC$4922)))+((W342&lt;&gt;"")*ISNUMBER(SEARCH("|"&amp;W342&amp;"|",'5_ACOMPANHAMENTO'!$AC$3:$AC$4922)))+((X342&lt;&gt;"")*ISNUMBER(SEARCH("|"&amp;X342&amp;"|",'5_ACOMPANHAMENTO'!$AC$3:$AC$4922)))+((Y342&lt;&gt;"")*ISNUMBER(SEARCH("|"&amp;Y342&amp;"|",'5_ACOMPANHAMENTO'!$AC$3:$AC$4922)))+((Z342&lt;&gt;"")*ISNUMBER(SEARCH("|"&amp;Z342&amp;"|",'5_ACOMPANHAMENTO'!$AC$3:$AC$4922)))+((AA342&lt;&gt;"")*ISNUMBER(SEARCH("|"&amp;AA342&amp;"|",'5_ACOMPANHAMENTO'!$AC$3:$AC$4922)))+((AB342&lt;&gt;"")*ISNUMBER(SEARCH("|"&amp;AB342&amp;"|",'5_ACOMPANHAMENTO'!$AC$3:$AC$4922))))&gt;0),0),0)),""))</f>
        <v/>
      </c>
      <c r="B342" s="14" t="inlineStr">
        <is>
          <t>10210</t>
        </is>
      </c>
      <c r="C342" s="14" t="inlineStr">
        <is>
          <t>58 FABRICAÇÃO EMBALAGEM</t>
        </is>
      </c>
      <c r="D342" s="4">
        <f>IF(OR($B342="",$C342=""),"",IFERROR(SUMPRODUCT(--(('5_ACOMPANHAMENTO'!$AD$3:$AD$4922=TRIM($C342&amp;""))*('5_ACOMPANHAMENTO'!$AC$3:$AC$4922&lt;&gt;"")*((((I342&lt;&gt;"")*ISNUMBER(SEARCH("|"&amp;I342&amp;"|",'5_ACOMPANHAMENTO'!$AC$3:$AC$4922)))+((J342&lt;&gt;"")*ISNUMBER(SEARCH("|"&amp;J342&amp;"|",'5_ACOMPANHAMENTO'!$AC$3:$AC$4922)))+((K342&lt;&gt;"")*ISNUMBER(SEARCH("|"&amp;K342&amp;"|",'5_ACOMPANHAMENTO'!$AC$3:$AC$4922)))+((L342&lt;&gt;"")*ISNUMBER(SEARCH("|"&amp;L342&amp;"|",'5_ACOMPANHAMENTO'!$AC$3:$AC$4922)))+((M342&lt;&gt;"")*ISNUMBER(SEARCH("|"&amp;M342&amp;"|",'5_ACOMPANHAMENTO'!$AC$3:$AC$4922)))+((N342&lt;&gt;"")*ISNUMBER(SEARCH("|"&amp;N342&amp;"|",'5_ACOMPANHAMENTO'!$AC$3:$AC$4922)))+((O342&lt;&gt;"")*ISNUMBER(SEARCH("|"&amp;O342&amp;"|",'5_ACOMPANHAMENTO'!$AC$3:$AC$4922)))+((P342&lt;&gt;"")*ISNUMBER(SEARCH("|"&amp;P342&amp;"|",'5_ACOMPANHAMENTO'!$AC$3:$AC$4922)))+((Q342&lt;&gt;"")*ISNUMBER(SEARCH("|"&amp;Q342&amp;"|",'5_ACOMPANHAMENTO'!$AC$3:$AC$4922)))+((R342&lt;&gt;"")*ISNUMBER(SEARCH("|"&amp;R342&amp;"|",'5_ACOMPANHAMENTO'!$AC$3:$AC$4922)))+((S342&lt;&gt;"")*ISNUMBER(SEARCH("|"&amp;S342&amp;"|",'5_ACOMPANHAMENTO'!$AC$3:$AC$4922)))+((T342&lt;&gt;"")*ISNUMBER(SEARCH("|"&amp;T342&amp;"|",'5_ACOMPANHAMENTO'!$AC$3:$AC$4922)))+((U342&lt;&gt;"")*ISNUMBER(SEARCH("|"&amp;U342&amp;"|",'5_ACOMPANHAMENTO'!$AC$3:$AC$4922)))+((V342&lt;&gt;"")*ISNUMBER(SEARCH("|"&amp;V342&amp;"|",'5_ACOMPANHAMENTO'!$AC$3:$AC$4922)))+((W342&lt;&gt;"")*ISNUMBER(SEARCH("|"&amp;W342&amp;"|",'5_ACOMPANHAMENTO'!$AC$3:$AC$4922)))+((X342&lt;&gt;"")*ISNUMBER(SEARCH("|"&amp;X342&amp;"|",'5_ACOMPANHAMENTO'!$AC$3:$AC$4922)))+((Y342&lt;&gt;"")*ISNUMBER(SEARCH("|"&amp;Y342&amp;"|",'5_ACOMPANHAMENTO'!$AC$3:$AC$4922)))+((Z342&lt;&gt;"")*ISNUMBER(SEARCH("|"&amp;Z342&amp;"|",'5_ACOMPANHAMENTO'!$AC$3:$AC$4922)))+((AA342&lt;&gt;"")*ISNUMBER(SEARCH("|"&amp;AA342&amp;"|",'5_ACOMPANHAMENTO'!$AC$3:$AC$4922)))+((AB342&lt;&gt;"")*ISNUMBER(SEARCH("|"&amp;AB342&amp;"|",'5_ACOMPANHAMENTO'!$AC$3:$AC$4922))))&gt;0)),'5_ACOMPANHAMENTO'!$J$3:$J$4922),0))</f>
        <v/>
      </c>
      <c r="E342" s="4">
        <f>IF(G342=0,"FINALIZADO",IF(TODAY()&gt;A342,"ATRASADO "&amp;TODAY()-A342&amp;" DIAS","ADIANTADO "&amp;A342-TODAY()&amp;" DIAS"))</f>
        <v/>
      </c>
      <c r="F342" s="7">
        <f>IF(OR($B342="",$C342=""),"",IFERROR(SUMPRODUCT(--(('5_ACOMPANHAMENTO'!$AD$3:$AD$4922=TRIM($C342&amp;""))*('5_ACOMPANHAMENTO'!$AC$3:$AC$4922&lt;&gt;"")*((((I342&lt;&gt;"")*ISNUMBER(SEARCH("|"&amp;I342&amp;"|",'5_ACOMPANHAMENTO'!$AC$3:$AC$4922)))+((J342&lt;&gt;"")*ISNUMBER(SEARCH("|"&amp;J342&amp;"|",'5_ACOMPANHAMENTO'!$AC$3:$AC$4922)))+((K342&lt;&gt;"")*ISNUMBER(SEARCH("|"&amp;K342&amp;"|",'5_ACOMPANHAMENTO'!$AC$3:$AC$4922)))+((L342&lt;&gt;"")*ISNUMBER(SEARCH("|"&amp;L342&amp;"|",'5_ACOMPANHAMENTO'!$AC$3:$AC$4922)))+((M342&lt;&gt;"")*ISNUMBER(SEARCH("|"&amp;M342&amp;"|",'5_ACOMPANHAMENTO'!$AC$3:$AC$4922)))+((N342&lt;&gt;"")*ISNUMBER(SEARCH("|"&amp;N342&amp;"|",'5_ACOMPANHAMENTO'!$AC$3:$AC$4922)))+((O342&lt;&gt;"")*ISNUMBER(SEARCH("|"&amp;O342&amp;"|",'5_ACOMPANHAMENTO'!$AC$3:$AC$4922)))+((P342&lt;&gt;"")*ISNUMBER(SEARCH("|"&amp;P342&amp;"|",'5_ACOMPANHAMENTO'!$AC$3:$AC$4922)))+((Q342&lt;&gt;"")*ISNUMBER(SEARCH("|"&amp;Q342&amp;"|",'5_ACOMPANHAMENTO'!$AC$3:$AC$4922)))+((R342&lt;&gt;"")*ISNUMBER(SEARCH("|"&amp;R342&amp;"|",'5_ACOMPANHAMENTO'!$AC$3:$AC$4922)))+((S342&lt;&gt;"")*ISNUMBER(SEARCH("|"&amp;S342&amp;"|",'5_ACOMPANHAMENTO'!$AC$3:$AC$4922)))+((T342&lt;&gt;"")*ISNUMBER(SEARCH("|"&amp;T342&amp;"|",'5_ACOMPANHAMENTO'!$AC$3:$AC$4922)))+((U342&lt;&gt;"")*ISNUMBER(SEARCH("|"&amp;U342&amp;"|",'5_ACOMPANHAMENTO'!$AC$3:$AC$4922)))+((V342&lt;&gt;"")*ISNUMBER(SEARCH("|"&amp;V342&amp;"|",'5_ACOMPANHAMENTO'!$AC$3:$AC$4922)))+((W342&lt;&gt;"")*ISNUMBER(SEARCH("|"&amp;W342&amp;"|",'5_ACOMPANHAMENTO'!$AC$3:$AC$4922)))+((X342&lt;&gt;"")*ISNUMBER(SEARCH("|"&amp;X342&amp;"|",'5_ACOMPANHAMENTO'!$AC$3:$AC$4922)))+((Y342&lt;&gt;"")*ISNUMBER(SEARCH("|"&amp;Y342&amp;"|",'5_ACOMPANHAMENTO'!$AC$3:$AC$4922)))+((Z342&lt;&gt;"")*ISNUMBER(SEARCH("|"&amp;Z342&amp;"|",'5_ACOMPANHAMENTO'!$AC$3:$AC$4922)))+((AA342&lt;&gt;"")*ISNUMBER(SEARCH("|"&amp;AA342&amp;"|",'5_ACOMPANHAMENTO'!$AC$3:$AC$4922)))+((AB342&lt;&gt;"")*ISNUMBER(SEARCH("|"&amp;AB342&amp;"|",'5_ACOMPANHAMENTO'!$AC$3:$AC$4922))))&gt;0)),'5_ACOMPANHAMENTO'!$O$3:$O$4922),0))</f>
        <v/>
      </c>
      <c r="G342" s="7">
        <f>IF(OR($B342="",$C342=""),"",D342-F342)</f>
        <v/>
      </c>
      <c r="H342">
        <f>IF(OR($B342="",$C342=""),"",TRIM($B342&amp;"")&amp;"|"&amp;TRIM($C342&amp;""))</f>
        <v/>
      </c>
      <c r="I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",99)),1,99)))</f>
        <v/>
      </c>
      <c r="J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",99)),100,99)))</f>
        <v/>
      </c>
      <c r="K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",99)),199,99)))</f>
        <v/>
      </c>
      <c r="L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",99)),298,99)))</f>
        <v/>
      </c>
      <c r="M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",99)),397,99)))</f>
        <v/>
      </c>
      <c r="N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",99)),496,99)))</f>
        <v/>
      </c>
      <c r="O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",99)),595,99)))</f>
        <v/>
      </c>
      <c r="P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",99)),694,99)))</f>
        <v/>
      </c>
      <c r="Q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",99)),793,99)))</f>
        <v/>
      </c>
      <c r="R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",99)),892,99)))</f>
        <v/>
      </c>
      <c r="S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",99)),991,99)))</f>
        <v/>
      </c>
      <c r="T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",99)),1090,99)))</f>
        <v/>
      </c>
      <c r="U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",99)),1189,99)))</f>
        <v/>
      </c>
      <c r="V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",99)),1288,99)))</f>
        <v/>
      </c>
      <c r="W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",99)),1387,99)))</f>
        <v/>
      </c>
      <c r="X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",99)),1486,99)))</f>
        <v/>
      </c>
      <c r="Y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",99)),1585,99)))</f>
        <v/>
      </c>
      <c r="Z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",99)),1684,99)))</f>
        <v/>
      </c>
      <c r="AA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",99)),1783,99)))</f>
        <v/>
      </c>
      <c r="AB342" s="1">
        <f>IF($B342="","",TRIM(MID(SUBSTITUTE(TRIM(SUBSTITUTE(SUBSTITUTE(SUBSTITUTE(SUBSTITUTE(SUBSTITUTE(SUBSTITUTE(SUBSTITUTE(SUBSTITUTE(SUBSTITUTE(SUBSTITUTE(SUBSTITUTE(SUBSTITUTE(SUBSTITUTE(SUBSTITUTE(TRIM($B342&amp;""),CHAR(10),"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",REPT(" ",99)),1882,99)))</f>
        <v/>
      </c>
    </row>
    <row r="343" hidden="1" ht="14.25" customHeight="1">
      <c r="A343" s="4">
        <f>IF(OR($B343="",$C343=""),"",IFERROR(INDEX('5_ACOMPANHAMENTO'!$A$3:$A$4922,MATCH(1,INDEX(('5_ACOMPANHAMENTO'!$AD$3:$AD$4922=TRIM($C343&amp;""))*('5_ACOMPANHAMENTO'!$AC$3:$AC$4922&lt;&gt;"")*((((I343&lt;&gt;"")*ISNUMBER(SEARCH("|"&amp;I343&amp;"|",'5_ACOMPANHAMENTO'!$AC$3:$AC$4922)))+((J343&lt;&gt;"")*ISNUMBER(SEARCH("|"&amp;J343&amp;"|",'5_ACOMPANHAMENTO'!$AC$3:$AC$4922)))+((K343&lt;&gt;"")*ISNUMBER(SEARCH("|"&amp;K343&amp;"|",'5_ACOMPANHAMENTO'!$AC$3:$AC$4922)))+((L343&lt;&gt;"")*ISNUMBER(SEARCH("|"&amp;L343&amp;"|",'5_ACOMPANHAMENTO'!$AC$3:$AC$4922)))+((M343&lt;&gt;"")*ISNUMBER(SEARCH("|"&amp;M343&amp;"|",'5_ACOMPANHAMENTO'!$AC$3:$AC$4922)))+((N343&lt;&gt;"")*ISNUMBER(SEARCH("|"&amp;N343&amp;"|",'5_ACOMPANHAMENTO'!$AC$3:$AC$4922)))+((O343&lt;&gt;"")*ISNUMBER(SEARCH("|"&amp;O343&amp;"|",'5_ACOMPANHAMENTO'!$AC$3:$AC$4922)))+((P343&lt;&gt;"")*ISNUMBER(SEARCH("|"&amp;P343&amp;"|",'5_ACOMPANHAMENTO'!$AC$3:$AC$4922)))+((Q343&lt;&gt;"")*ISNUMBER(SEARCH("|"&amp;Q343&amp;"|",'5_ACOMPANHAMENTO'!$AC$3:$AC$4922)))+((R343&lt;&gt;"")*ISNUMBER(SEARCH("|"&amp;R343&amp;"|",'5_ACOMPANHAMENTO'!$AC$3:$AC$4922)))+((S343&lt;&gt;"")*ISNUMBER(SEARCH("|"&amp;S343&amp;"|",'5_ACOMPANHAMENTO'!$AC$3:$AC$4922)))+((T343&lt;&gt;"")*ISNUMBER(SEARCH("|"&amp;T343&amp;"|",'5_ACOMPANHAMENTO'!$AC$3:$AC$4922)))+((U343&lt;&gt;"")*ISNUMBER(SEARCH("|"&amp;U343&amp;"|",'5_ACOMPANHAMENTO'!$AC$3:$AC$4922)))+((V343&lt;&gt;"")*ISNUMBER(SEARCH("|"&amp;V343&amp;"|",'5_ACOMPANHAMENTO'!$AC$3:$AC$4922)))+((W343&lt;&gt;"")*ISNUMBER(SEARCH("|"&amp;W343&amp;"|",'5_ACOMPANHAMENTO'!$AC$3:$AC$4922)))+((X343&lt;&gt;"")*ISNUMBER(SEARCH("|"&amp;X343&amp;"|",'5_ACOMPANHAMENTO'!$AC$3:$AC$4922)))+((Y343&lt;&gt;"")*ISNUMBER(SEARCH("|"&amp;Y343&amp;"|",'5_ACOMPANHAMENTO'!$AC$3:$AC$4922)))+((Z343&lt;&gt;"")*ISNUMBER(SEARCH("|"&amp;Z343&amp;"|",'5_ACOMPANHAMENTO'!$AC$3:$AC$4922)))+((AA343&lt;&gt;"")*ISNUMBER(SEARCH("|"&amp;AA343&amp;"|",'5_ACOMPANHAMENTO'!$AC$3:$AC$4922)))+((AB343&lt;&gt;"")*ISNUMBER(SEARCH("|"&amp;AB343&amp;"|",'5_ACOMPANHAMENTO'!$AC$3:$AC$4922))))&gt;0),0),0)),""))</f>
        <v/>
      </c>
      <c r="B343" s="14" t="inlineStr">
        <is>
          <t>10210</t>
        </is>
      </c>
      <c r="C343" s="14" t="inlineStr">
        <is>
          <t>58 FABRICAÇÃO EMBALAGEM</t>
        </is>
      </c>
      <c r="D343" s="4">
        <f>IF(OR($B343="",$C343=""),"",IFERROR(SUMPRODUCT(--(('5_ACOMPANHAMENTO'!$AD$3:$AD$4922=TRIM($C343&amp;""))*('5_ACOMPANHAMENTO'!$AC$3:$AC$4922&lt;&gt;"")*((((I343&lt;&gt;"")*ISNUMBER(SEARCH("|"&amp;I343&amp;"|",'5_ACOMPANHAMENTO'!$AC$3:$AC$4922)))+((J343&lt;&gt;"")*ISNUMBER(SEARCH("|"&amp;J343&amp;"|",'5_ACOMPANHAMENTO'!$AC$3:$AC$4922)))+((K343&lt;&gt;"")*ISNUMBER(SEARCH("|"&amp;K343&amp;"|",'5_ACOMPANHAMENTO'!$AC$3:$AC$4922)))+((L343&lt;&gt;"")*ISNUMBER(SEARCH("|"&amp;L343&amp;"|",'5_ACOMPANHAMENTO'!$AC$3:$AC$4922)))+((M343&lt;&gt;"")*ISNUMBER(SEARCH("|"&amp;M343&amp;"|",'5_ACOMPANHAMENTO'!$AC$3:$AC$4922)))+((N343&lt;&gt;"")*ISNUMBER(SEARCH("|"&amp;N343&amp;"|",'5_ACOMPANHAMENTO'!$AC$3:$AC$4922)))+((O343&lt;&gt;"")*ISNUMBER(SEARCH("|"&amp;O343&amp;"|",'5_ACOMPANHAMENTO'!$AC$3:$AC$4922)))+((P343&lt;&gt;"")*ISNUMBER(SEARCH("|"&amp;P343&amp;"|",'5_ACOMPANHAMENTO'!$AC$3:$AC$4922)))+((Q343&lt;&gt;"")*ISNUMBER(SEARCH("|"&amp;Q343&amp;"|",'5_ACOMPANHAMENTO'!$AC$3:$AC$4922)))+((R343&lt;&gt;"")*ISNUMBER(SEARCH("|"&amp;R343&amp;"|",'5_ACOMPANHAMENTO'!$AC$3:$AC$4922)))+((S343&lt;&gt;"")*ISNUMBER(SEARCH("|"&amp;S343&amp;"|",'5_ACOMPANHAMENTO'!$AC$3:$AC$4922)))+((T343&lt;&gt;"")*ISNUMBER(SEARCH("|"&amp;T343&amp;"|",'5_ACOMPANHAMENTO'!$AC$3:$AC$4922)))+((U343&lt;&gt;"")*ISNUMBER(SEARCH("|"&amp;U343&amp;"|",'5_ACOMPANHAMENTO'!$AC$3:$AC$4922)))+((V343&lt;&gt;"")*ISNUMBER(SEARCH("|"&amp;V343&amp;"|",'5_ACOMPANHAMENTO'!$AC$3:$AC$4922)))+((W343&lt;&gt;"")*ISNUMBER(SEARCH("|"&amp;W343&amp;"|",'5_ACOMPANHAMENTO'!$AC$3:$AC$4922)))+((X343&lt;&gt;"")*ISNUMBER(SEARCH("|"&amp;X343&amp;"|",'5_ACOMPANHAMENTO'!$AC$3:$AC$4922)))+((Y343&lt;&gt;"")*ISNUMBER(SEARCH("|"&amp;Y343&amp;"|",'5_ACOMPANHAMENTO'!$AC$3:$AC$4922)))+((Z343&lt;&gt;"")*ISNUMBER(SEARCH("|"&amp;Z343&amp;"|",'5_ACOMPANHAMENTO'!$AC$3:$AC$4922)))+((AA343&lt;&gt;"")*ISNUMBER(SEARCH("|"&amp;AA343&amp;"|",'5_ACOMPANHAMENTO'!$AC$3:$AC$4922)))+((AB343&lt;&gt;"")*ISNUMBER(SEARCH("|"&amp;AB343&amp;"|",'5_ACOMPANHAMENTO'!$AC$3:$AC$4922))))&gt;0)),'5_ACOMPANHAMENTO'!$J$3:$J$4922),0))</f>
        <v/>
      </c>
      <c r="E343" s="4">
        <f>IF(G343=0,"FINALIZADO",IF(TODAY()&gt;A343,"ATRASADO "&amp;TODAY()-A343&amp;" DIAS","ADIANTADO "&amp;A343-TODAY()&amp;" DIAS"))</f>
        <v/>
      </c>
      <c r="F343" s="7">
        <f>IF(OR($B343="",$C343=""),"",IFERROR(SUMPRODUCT(--(('5_ACOMPANHAMENTO'!$AD$3:$AD$4922=TRIM($C343&amp;""))*('5_ACOMPANHAMENTO'!$AC$3:$AC$4922&lt;&gt;"")*((((I343&lt;&gt;"")*ISNUMBER(SEARCH("|"&amp;I343&amp;"|",'5_ACOMPANHAMENTO'!$AC$3:$AC$4922)))+((J343&lt;&gt;"")*ISNUMBER(SEARCH("|"&amp;J343&amp;"|",'5_ACOMPANHAMENTO'!$AC$3:$AC$4922)))+((K343&lt;&gt;"")*ISNUMBER(SEARCH("|"&amp;K343&amp;"|",'5_ACOMPANHAMENTO'!$AC$3:$AC$4922)))+((L343&lt;&gt;"")*ISNUMBER(SEARCH("|"&amp;L343&amp;"|",'5_ACOMPANHAMENTO'!$AC$3:$AC$4922)))+((M343&lt;&gt;"")*ISNUMBER(SEARCH("|"&amp;M343&amp;"|",'5_ACOMPANHAMENTO'!$AC$3:$AC$4922)))+((N343&lt;&gt;"")*ISNUMBER(SEARCH("|"&amp;N343&amp;"|",'5_ACOMPANHAMENTO'!$AC$3:$AC$4922)))+((O343&lt;&gt;"")*ISNUMBER(SEARCH("|"&amp;O343&amp;"|",'5_ACOMPANHAMENTO'!$AC$3:$AC$4922)))+((P343&lt;&gt;"")*ISNUMBER(SEARCH("|"&amp;P343&amp;"|",'5_ACOMPANHAMENTO'!$AC$3:$AC$4922)))+((Q343&lt;&gt;"")*ISNUMBER(SEARCH("|"&amp;Q343&amp;"|",'5_ACOMPANHAMENTO'!$AC$3:$AC$4922)))+((R343&lt;&gt;"")*ISNUMBER(SEARCH("|"&amp;R343&amp;"|",'5_ACOMPANHAMENTO'!$AC$3:$AC$4922)))+((S343&lt;&gt;"")*ISNUMBER(SEARCH("|"&amp;S343&amp;"|",'5_ACOMPANHAMENTO'!$AC$3:$AC$4922)))+((T343&lt;&gt;"")*ISNUMBER(SEARCH("|"&amp;T343&amp;"|",'5_ACOMPANHAMENTO'!$AC$3:$AC$4922)))+((U343&lt;&gt;"")*ISNUMBER(SEARCH("|"&amp;U343&amp;"|",'5_ACOMPANHAMENTO'!$AC$3:$AC$4922)))+((V343&lt;&gt;"")*ISNUMBER(SEARCH("|"&amp;V343&amp;"|",'5_ACOMPANHAMENTO'!$AC$3:$AC$4922)))+((W343&lt;&gt;"")*ISNUMBER(SEARCH("|"&amp;W343&amp;"|",'5_ACOMPANHAMENTO'!$AC$3:$AC$4922)))+((X343&lt;&gt;"")*ISNUMBER(SEARCH("|"&amp;X343&amp;"|",'5_ACOMPANHAMENTO'!$AC$3:$AC$4922)))+((Y343&lt;&gt;"")*ISNUMBER(SEARCH("|"&amp;Y343&amp;"|",'5_ACOMPANHAMENTO'!$AC$3:$AC$4922)))+((Z343&lt;&gt;"")*ISNUMBER(SEARCH("|"&amp;Z343&amp;"|",'5_ACOMPANHAMENTO'!$AC$3:$AC$4922)))+((AA343&lt;&gt;"")*ISNUMBER(SEARCH("|"&amp;AA343&amp;"|",'5_ACOMPANHAMENTO'!$AC$3:$AC$4922)))+((AB343&lt;&gt;"")*ISNUMBER(SEARCH("|"&amp;AB343&amp;"|",'5_ACOMPANHAMENTO'!$AC$3:$AC$4922))))&gt;0)),'5_ACOMPANHAMENTO'!$O$3:$O$4922),0))</f>
        <v/>
      </c>
      <c r="G343" s="7">
        <f>IF(OR($B343="",$C343=""),"",D343-F343)</f>
        <v/>
      </c>
      <c r="H343">
        <f>IF(OR($B343="",$C343=""),"",TRIM($B343&amp;"")&amp;"|"&amp;TRIM($C343&amp;""))</f>
        <v/>
      </c>
      <c r="I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",99)),1,99)))</f>
        <v/>
      </c>
      <c r="J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",99)),100,99)))</f>
        <v/>
      </c>
      <c r="K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",99)),199,99)))</f>
        <v/>
      </c>
      <c r="L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",99)),298,99)))</f>
        <v/>
      </c>
      <c r="M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",99)),397,99)))</f>
        <v/>
      </c>
      <c r="N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",99)),496,99)))</f>
        <v/>
      </c>
      <c r="O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",99)),595,99)))</f>
        <v/>
      </c>
      <c r="P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",99)),694,99)))</f>
        <v/>
      </c>
      <c r="Q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",99)),793,99)))</f>
        <v/>
      </c>
      <c r="R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",99)),892,99)))</f>
        <v/>
      </c>
      <c r="S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",99)),991,99)))</f>
        <v/>
      </c>
      <c r="T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",99)),1090,99)))</f>
        <v/>
      </c>
      <c r="U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",99)),1189,99)))</f>
        <v/>
      </c>
      <c r="V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",99)),1288,99)))</f>
        <v/>
      </c>
      <c r="W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",99)),1387,99)))</f>
        <v/>
      </c>
      <c r="X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",99)),1486,99)))</f>
        <v/>
      </c>
      <c r="Y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",99)),1585,99)))</f>
        <v/>
      </c>
      <c r="Z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",99)),1684,99)))</f>
        <v/>
      </c>
      <c r="AA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",99)),1783,99)))</f>
        <v/>
      </c>
      <c r="AB343" s="1">
        <f>IF($B343="","",TRIM(MID(SUBSTITUTE(TRIM(SUBSTITUTE(SUBSTITUTE(SUBSTITUTE(SUBSTITUTE(SUBSTITUTE(SUBSTITUTE(SUBSTITUTE(SUBSTITUTE(SUBSTITUTE(SUBSTITUTE(SUBSTITUTE(SUBSTITUTE(SUBSTITUTE(SUBSTITUTE(TRIM($B343&amp;""),CHAR(10),"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",REPT(" ",99)),1882,99)))</f>
        <v/>
      </c>
    </row>
    <row r="344" ht="14.25" customHeight="1">
      <c r="A344" s="4">
        <f>IF(OR($B344="",$C344=""),"",IFERROR(INDEX('5_ACOMPANHAMENTO'!$A$3:$A$4922,MATCH(1,INDEX(('5_ACOMPANHAMENTO'!$AD$3:$AD$4922=TRIM($C344&amp;""))*('5_ACOMPANHAMENTO'!$AC$3:$AC$4922&lt;&gt;"")*((((I344&lt;&gt;"")*ISNUMBER(SEARCH("|"&amp;I344&amp;"|",'5_ACOMPANHAMENTO'!$AC$3:$AC$4922)))+((J344&lt;&gt;"")*ISNUMBER(SEARCH("|"&amp;J344&amp;"|",'5_ACOMPANHAMENTO'!$AC$3:$AC$4922)))+((K344&lt;&gt;"")*ISNUMBER(SEARCH("|"&amp;K344&amp;"|",'5_ACOMPANHAMENTO'!$AC$3:$AC$4922)))+((L344&lt;&gt;"")*ISNUMBER(SEARCH("|"&amp;L344&amp;"|",'5_ACOMPANHAMENTO'!$AC$3:$AC$4922)))+((M344&lt;&gt;"")*ISNUMBER(SEARCH("|"&amp;M344&amp;"|",'5_ACOMPANHAMENTO'!$AC$3:$AC$4922)))+((N344&lt;&gt;"")*ISNUMBER(SEARCH("|"&amp;N344&amp;"|",'5_ACOMPANHAMENTO'!$AC$3:$AC$4922)))+((O344&lt;&gt;"")*ISNUMBER(SEARCH("|"&amp;O344&amp;"|",'5_ACOMPANHAMENTO'!$AC$3:$AC$4922)))+((P344&lt;&gt;"")*ISNUMBER(SEARCH("|"&amp;P344&amp;"|",'5_ACOMPANHAMENTO'!$AC$3:$AC$4922)))+((Q344&lt;&gt;"")*ISNUMBER(SEARCH("|"&amp;Q344&amp;"|",'5_ACOMPANHAMENTO'!$AC$3:$AC$4922)))+((R344&lt;&gt;"")*ISNUMBER(SEARCH("|"&amp;R344&amp;"|",'5_ACOMPANHAMENTO'!$AC$3:$AC$4922)))+((S344&lt;&gt;"")*ISNUMBER(SEARCH("|"&amp;S344&amp;"|",'5_ACOMPANHAMENTO'!$AC$3:$AC$4922)))+((T344&lt;&gt;"")*ISNUMBER(SEARCH("|"&amp;T344&amp;"|",'5_ACOMPANHAMENTO'!$AC$3:$AC$4922)))+((U344&lt;&gt;"")*ISNUMBER(SEARCH("|"&amp;U344&amp;"|",'5_ACOMPANHAMENTO'!$AC$3:$AC$4922)))+((V344&lt;&gt;"")*ISNUMBER(SEARCH("|"&amp;V344&amp;"|",'5_ACOMPANHAMENTO'!$AC$3:$AC$4922)))+((W344&lt;&gt;"")*ISNUMBER(SEARCH("|"&amp;W344&amp;"|",'5_ACOMPANHAMENTO'!$AC$3:$AC$4922)))+((X344&lt;&gt;"")*ISNUMBER(SEARCH("|"&amp;X344&amp;"|",'5_ACOMPANHAMENTO'!$AC$3:$AC$4922)))+((Y344&lt;&gt;"")*ISNUMBER(SEARCH("|"&amp;Y344&amp;"|",'5_ACOMPANHAMENTO'!$AC$3:$AC$4922)))+((Z344&lt;&gt;"")*ISNUMBER(SEARCH("|"&amp;Z344&amp;"|",'5_ACOMPANHAMENTO'!$AC$3:$AC$4922)))+((AA344&lt;&gt;"")*ISNUMBER(SEARCH("|"&amp;AA344&amp;"|",'5_ACOMPANHAMENTO'!$AC$3:$AC$4922)))+((AB344&lt;&gt;"")*ISNUMBER(SEARCH("|"&amp;AB344&amp;"|",'5_ACOMPANHAMENTO'!$AC$3:$AC$4922))))&gt;0),0),0)),""))</f>
        <v/>
      </c>
      <c r="B344" s="14" t="inlineStr">
        <is>
          <t>10199,10201</t>
        </is>
      </c>
      <c r="C344" s="14" t="inlineStr">
        <is>
          <t>49 COLA DE ESPUMA</t>
        </is>
      </c>
      <c r="D344" s="4">
        <f>IF(OR($B344="",$C344=""),"",IFERROR(SUMPRODUCT(--(('5_ACOMPANHAMENTO'!$AD$3:$AD$4922=TRIM($C344&amp;""))*('5_ACOMPANHAMENTO'!$AC$3:$AC$4922&lt;&gt;"")*((((I344&lt;&gt;"")*ISNUMBER(SEARCH("|"&amp;I344&amp;"|",'5_ACOMPANHAMENTO'!$AC$3:$AC$4922)))+((J344&lt;&gt;"")*ISNUMBER(SEARCH("|"&amp;J344&amp;"|",'5_ACOMPANHAMENTO'!$AC$3:$AC$4922)))+((K344&lt;&gt;"")*ISNUMBER(SEARCH("|"&amp;K344&amp;"|",'5_ACOMPANHAMENTO'!$AC$3:$AC$4922)))+((L344&lt;&gt;"")*ISNUMBER(SEARCH("|"&amp;L344&amp;"|",'5_ACOMPANHAMENTO'!$AC$3:$AC$4922)))+((M344&lt;&gt;"")*ISNUMBER(SEARCH("|"&amp;M344&amp;"|",'5_ACOMPANHAMENTO'!$AC$3:$AC$4922)))+((N344&lt;&gt;"")*ISNUMBER(SEARCH("|"&amp;N344&amp;"|",'5_ACOMPANHAMENTO'!$AC$3:$AC$4922)))+((O344&lt;&gt;"")*ISNUMBER(SEARCH("|"&amp;O344&amp;"|",'5_ACOMPANHAMENTO'!$AC$3:$AC$4922)))+((P344&lt;&gt;"")*ISNUMBER(SEARCH("|"&amp;P344&amp;"|",'5_ACOMPANHAMENTO'!$AC$3:$AC$4922)))+((Q344&lt;&gt;"")*ISNUMBER(SEARCH("|"&amp;Q344&amp;"|",'5_ACOMPANHAMENTO'!$AC$3:$AC$4922)))+((R344&lt;&gt;"")*ISNUMBER(SEARCH("|"&amp;R344&amp;"|",'5_ACOMPANHAMENTO'!$AC$3:$AC$4922)))+((S344&lt;&gt;"")*ISNUMBER(SEARCH("|"&amp;S344&amp;"|",'5_ACOMPANHAMENTO'!$AC$3:$AC$4922)))+((T344&lt;&gt;"")*ISNUMBER(SEARCH("|"&amp;T344&amp;"|",'5_ACOMPANHAMENTO'!$AC$3:$AC$4922)))+((U344&lt;&gt;"")*ISNUMBER(SEARCH("|"&amp;U344&amp;"|",'5_ACOMPANHAMENTO'!$AC$3:$AC$4922)))+((V344&lt;&gt;"")*ISNUMBER(SEARCH("|"&amp;V344&amp;"|",'5_ACOMPANHAMENTO'!$AC$3:$AC$4922)))+((W344&lt;&gt;"")*ISNUMBER(SEARCH("|"&amp;W344&amp;"|",'5_ACOMPANHAMENTO'!$AC$3:$AC$4922)))+((X344&lt;&gt;"")*ISNUMBER(SEARCH("|"&amp;X344&amp;"|",'5_ACOMPANHAMENTO'!$AC$3:$AC$4922)))+((Y344&lt;&gt;"")*ISNUMBER(SEARCH("|"&amp;Y344&amp;"|",'5_ACOMPANHAMENTO'!$AC$3:$AC$4922)))+((Z344&lt;&gt;"")*ISNUMBER(SEARCH("|"&amp;Z344&amp;"|",'5_ACOMPANHAMENTO'!$AC$3:$AC$4922)))+((AA344&lt;&gt;"")*ISNUMBER(SEARCH("|"&amp;AA344&amp;"|",'5_ACOMPANHAMENTO'!$AC$3:$AC$4922)))+((AB344&lt;&gt;"")*ISNUMBER(SEARCH("|"&amp;AB344&amp;"|",'5_ACOMPANHAMENTO'!$AC$3:$AC$4922))))&gt;0)),'5_ACOMPANHAMENTO'!$J$3:$J$4922),0))</f>
        <v/>
      </c>
      <c r="E344" s="4">
        <f>IF(G344=0,"FINALIZADO",IF(TODAY()&gt;A344,"ATRASADO "&amp;TODAY()-A344&amp;" DIAS","ADIANTADO "&amp;A344-TODAY()&amp;" DIAS"))</f>
        <v/>
      </c>
      <c r="F344" s="7">
        <f>IF(OR($B344="",$C344=""),"",IFERROR(SUMPRODUCT(--(('5_ACOMPANHAMENTO'!$AD$3:$AD$4922=TRIM($C344&amp;""))*('5_ACOMPANHAMENTO'!$AC$3:$AC$4922&lt;&gt;"")*((((I344&lt;&gt;"")*ISNUMBER(SEARCH("|"&amp;I344&amp;"|",'5_ACOMPANHAMENTO'!$AC$3:$AC$4922)))+((J344&lt;&gt;"")*ISNUMBER(SEARCH("|"&amp;J344&amp;"|",'5_ACOMPANHAMENTO'!$AC$3:$AC$4922)))+((K344&lt;&gt;"")*ISNUMBER(SEARCH("|"&amp;K344&amp;"|",'5_ACOMPANHAMENTO'!$AC$3:$AC$4922)))+((L344&lt;&gt;"")*ISNUMBER(SEARCH("|"&amp;L344&amp;"|",'5_ACOMPANHAMENTO'!$AC$3:$AC$4922)))+((M344&lt;&gt;"")*ISNUMBER(SEARCH("|"&amp;M344&amp;"|",'5_ACOMPANHAMENTO'!$AC$3:$AC$4922)))+((N344&lt;&gt;"")*ISNUMBER(SEARCH("|"&amp;N344&amp;"|",'5_ACOMPANHAMENTO'!$AC$3:$AC$4922)))+((O344&lt;&gt;"")*ISNUMBER(SEARCH("|"&amp;O344&amp;"|",'5_ACOMPANHAMENTO'!$AC$3:$AC$4922)))+((P344&lt;&gt;"")*ISNUMBER(SEARCH("|"&amp;P344&amp;"|",'5_ACOMPANHAMENTO'!$AC$3:$AC$4922)))+((Q344&lt;&gt;"")*ISNUMBER(SEARCH("|"&amp;Q344&amp;"|",'5_ACOMPANHAMENTO'!$AC$3:$AC$4922)))+((R344&lt;&gt;"")*ISNUMBER(SEARCH("|"&amp;R344&amp;"|",'5_ACOMPANHAMENTO'!$AC$3:$AC$4922)))+((S344&lt;&gt;"")*ISNUMBER(SEARCH("|"&amp;S344&amp;"|",'5_ACOMPANHAMENTO'!$AC$3:$AC$4922)))+((T344&lt;&gt;"")*ISNUMBER(SEARCH("|"&amp;T344&amp;"|",'5_ACOMPANHAMENTO'!$AC$3:$AC$4922)))+((U344&lt;&gt;"")*ISNUMBER(SEARCH("|"&amp;U344&amp;"|",'5_ACOMPANHAMENTO'!$AC$3:$AC$4922)))+((V344&lt;&gt;"")*ISNUMBER(SEARCH("|"&amp;V344&amp;"|",'5_ACOMPANHAMENTO'!$AC$3:$AC$4922)))+((W344&lt;&gt;"")*ISNUMBER(SEARCH("|"&amp;W344&amp;"|",'5_ACOMPANHAMENTO'!$AC$3:$AC$4922)))+((X344&lt;&gt;"")*ISNUMBER(SEARCH("|"&amp;X344&amp;"|",'5_ACOMPANHAMENTO'!$AC$3:$AC$4922)))+((Y344&lt;&gt;"")*ISNUMBER(SEARCH("|"&amp;Y344&amp;"|",'5_ACOMPANHAMENTO'!$AC$3:$AC$4922)))+((Z344&lt;&gt;"")*ISNUMBER(SEARCH("|"&amp;Z344&amp;"|",'5_ACOMPANHAMENTO'!$AC$3:$AC$4922)))+((AA344&lt;&gt;"")*ISNUMBER(SEARCH("|"&amp;AA344&amp;"|",'5_ACOMPANHAMENTO'!$AC$3:$AC$4922)))+((AB344&lt;&gt;"")*ISNUMBER(SEARCH("|"&amp;AB344&amp;"|",'5_ACOMPANHAMENTO'!$AC$3:$AC$4922))))&gt;0)),'5_ACOMPANHAMENTO'!$O$3:$O$4922),0))</f>
        <v/>
      </c>
      <c r="G344" s="7">
        <f>IF(OR($B344="",$C344=""),"",D344-F344)</f>
        <v/>
      </c>
      <c r="H344">
        <f>IF(OR($B344="",$C344=""),"",TRIM($B344&amp;"")&amp;"|"&amp;TRIM($C344&amp;""))</f>
        <v/>
      </c>
      <c r="I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",99)),1,99)))</f>
        <v/>
      </c>
      <c r="J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",99)),100,99)))</f>
        <v/>
      </c>
      <c r="K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",99)),199,99)))</f>
        <v/>
      </c>
      <c r="L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",99)),298,99)))</f>
        <v/>
      </c>
      <c r="M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",99)),397,99)))</f>
        <v/>
      </c>
      <c r="N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",99)),496,99)))</f>
        <v/>
      </c>
      <c r="O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",99)),595,99)))</f>
        <v/>
      </c>
      <c r="P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",99)),694,99)))</f>
        <v/>
      </c>
      <c r="Q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",99)),793,99)))</f>
        <v/>
      </c>
      <c r="R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",99)),892,99)))</f>
        <v/>
      </c>
      <c r="S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",99)),991,99)))</f>
        <v/>
      </c>
      <c r="T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",99)),1090,99)))</f>
        <v/>
      </c>
      <c r="U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",99)),1189,99)))</f>
        <v/>
      </c>
      <c r="V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",99)),1288,99)))</f>
        <v/>
      </c>
      <c r="W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",99)),1387,99)))</f>
        <v/>
      </c>
      <c r="X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",99)),1486,99)))</f>
        <v/>
      </c>
      <c r="Y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",99)),1585,99)))</f>
        <v/>
      </c>
      <c r="Z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",99)),1684,99)))</f>
        <v/>
      </c>
      <c r="AA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",99)),1783,99)))</f>
        <v/>
      </c>
      <c r="AB344" s="1">
        <f>IF($B344="","",TRIM(MID(SUBSTITUTE(TRIM(SUBSTITUTE(SUBSTITUTE(SUBSTITUTE(SUBSTITUTE(SUBSTITUTE(SUBSTITUTE(SUBSTITUTE(SUBSTITUTE(SUBSTITUTE(SUBSTITUTE(SUBSTITUTE(SUBSTITUTE(SUBSTITUTE(SUBSTITUTE(TRIM($B344&amp;""),CHAR(10),"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",REPT(" ",99)),1882,99)))</f>
        <v/>
      </c>
    </row>
    <row r="345" ht="14.25" customHeight="1">
      <c r="A345" s="4">
        <f>IF(OR($B345="",$C345=""),"",IFERROR(INDEX('5_ACOMPANHAMENTO'!$A$3:$A$4922,MATCH(1,INDEX(('5_ACOMPANHAMENTO'!$AD$3:$AD$4922=TRIM($C345&amp;""))*('5_ACOMPANHAMENTO'!$AC$3:$AC$4922&lt;&gt;"")*((((I345&lt;&gt;"")*ISNUMBER(SEARCH("|"&amp;I345&amp;"|",'5_ACOMPANHAMENTO'!$AC$3:$AC$4922)))+((J345&lt;&gt;"")*ISNUMBER(SEARCH("|"&amp;J345&amp;"|",'5_ACOMPANHAMENTO'!$AC$3:$AC$4922)))+((K345&lt;&gt;"")*ISNUMBER(SEARCH("|"&amp;K345&amp;"|",'5_ACOMPANHAMENTO'!$AC$3:$AC$4922)))+((L345&lt;&gt;"")*ISNUMBER(SEARCH("|"&amp;L345&amp;"|",'5_ACOMPANHAMENTO'!$AC$3:$AC$4922)))+((M345&lt;&gt;"")*ISNUMBER(SEARCH("|"&amp;M345&amp;"|",'5_ACOMPANHAMENTO'!$AC$3:$AC$4922)))+((N345&lt;&gt;"")*ISNUMBER(SEARCH("|"&amp;N345&amp;"|",'5_ACOMPANHAMENTO'!$AC$3:$AC$4922)))+((O345&lt;&gt;"")*ISNUMBER(SEARCH("|"&amp;O345&amp;"|",'5_ACOMPANHAMENTO'!$AC$3:$AC$4922)))+((P345&lt;&gt;"")*ISNUMBER(SEARCH("|"&amp;P345&amp;"|",'5_ACOMPANHAMENTO'!$AC$3:$AC$4922)))+((Q345&lt;&gt;"")*ISNUMBER(SEARCH("|"&amp;Q345&amp;"|",'5_ACOMPANHAMENTO'!$AC$3:$AC$4922)))+((R345&lt;&gt;"")*ISNUMBER(SEARCH("|"&amp;R345&amp;"|",'5_ACOMPANHAMENTO'!$AC$3:$AC$4922)))+((S345&lt;&gt;"")*ISNUMBER(SEARCH("|"&amp;S345&amp;"|",'5_ACOMPANHAMENTO'!$AC$3:$AC$4922)))+((T345&lt;&gt;"")*ISNUMBER(SEARCH("|"&amp;T345&amp;"|",'5_ACOMPANHAMENTO'!$AC$3:$AC$4922)))+((U345&lt;&gt;"")*ISNUMBER(SEARCH("|"&amp;U345&amp;"|",'5_ACOMPANHAMENTO'!$AC$3:$AC$4922)))+((V345&lt;&gt;"")*ISNUMBER(SEARCH("|"&amp;V345&amp;"|",'5_ACOMPANHAMENTO'!$AC$3:$AC$4922)))+((W345&lt;&gt;"")*ISNUMBER(SEARCH("|"&amp;W345&amp;"|",'5_ACOMPANHAMENTO'!$AC$3:$AC$4922)))+((X345&lt;&gt;"")*ISNUMBER(SEARCH("|"&amp;X345&amp;"|",'5_ACOMPANHAMENTO'!$AC$3:$AC$4922)))+((Y345&lt;&gt;"")*ISNUMBER(SEARCH("|"&amp;Y345&amp;"|",'5_ACOMPANHAMENTO'!$AC$3:$AC$4922)))+((Z345&lt;&gt;"")*ISNUMBER(SEARCH("|"&amp;Z345&amp;"|",'5_ACOMPANHAMENTO'!$AC$3:$AC$4922)))+((AA345&lt;&gt;"")*ISNUMBER(SEARCH("|"&amp;AA345&amp;"|",'5_ACOMPANHAMENTO'!$AC$3:$AC$4922)))+((AB345&lt;&gt;"")*ISNUMBER(SEARCH("|"&amp;AB345&amp;"|",'5_ACOMPANHAMENTO'!$AC$3:$AC$4922))))&gt;0),0),0)),""))</f>
        <v/>
      </c>
      <c r="B345" s="14" t="inlineStr">
        <is>
          <t>10199,10201</t>
        </is>
      </c>
      <c r="C345" s="14" t="inlineStr">
        <is>
          <t>49 COLA DE ESPUMA</t>
        </is>
      </c>
      <c r="D345" s="4">
        <f>IF(OR($B345="",$C345=""),"",IFERROR(SUMPRODUCT(--(('5_ACOMPANHAMENTO'!$AD$3:$AD$4922=TRIM($C345&amp;""))*('5_ACOMPANHAMENTO'!$AC$3:$AC$4922&lt;&gt;"")*((((I345&lt;&gt;"")*ISNUMBER(SEARCH("|"&amp;I345&amp;"|",'5_ACOMPANHAMENTO'!$AC$3:$AC$4922)))+((J345&lt;&gt;"")*ISNUMBER(SEARCH("|"&amp;J345&amp;"|",'5_ACOMPANHAMENTO'!$AC$3:$AC$4922)))+((K345&lt;&gt;"")*ISNUMBER(SEARCH("|"&amp;K345&amp;"|",'5_ACOMPANHAMENTO'!$AC$3:$AC$4922)))+((L345&lt;&gt;"")*ISNUMBER(SEARCH("|"&amp;L345&amp;"|",'5_ACOMPANHAMENTO'!$AC$3:$AC$4922)))+((M345&lt;&gt;"")*ISNUMBER(SEARCH("|"&amp;M345&amp;"|",'5_ACOMPANHAMENTO'!$AC$3:$AC$4922)))+((N345&lt;&gt;"")*ISNUMBER(SEARCH("|"&amp;N345&amp;"|",'5_ACOMPANHAMENTO'!$AC$3:$AC$4922)))+((O345&lt;&gt;"")*ISNUMBER(SEARCH("|"&amp;O345&amp;"|",'5_ACOMPANHAMENTO'!$AC$3:$AC$4922)))+((P345&lt;&gt;"")*ISNUMBER(SEARCH("|"&amp;P345&amp;"|",'5_ACOMPANHAMENTO'!$AC$3:$AC$4922)))+((Q345&lt;&gt;"")*ISNUMBER(SEARCH("|"&amp;Q345&amp;"|",'5_ACOMPANHAMENTO'!$AC$3:$AC$4922)))+((R345&lt;&gt;"")*ISNUMBER(SEARCH("|"&amp;R345&amp;"|",'5_ACOMPANHAMENTO'!$AC$3:$AC$4922)))+((S345&lt;&gt;"")*ISNUMBER(SEARCH("|"&amp;S345&amp;"|",'5_ACOMPANHAMENTO'!$AC$3:$AC$4922)))+((T345&lt;&gt;"")*ISNUMBER(SEARCH("|"&amp;T345&amp;"|",'5_ACOMPANHAMENTO'!$AC$3:$AC$4922)))+((U345&lt;&gt;"")*ISNUMBER(SEARCH("|"&amp;U345&amp;"|",'5_ACOMPANHAMENTO'!$AC$3:$AC$4922)))+((V345&lt;&gt;"")*ISNUMBER(SEARCH("|"&amp;V345&amp;"|",'5_ACOMPANHAMENTO'!$AC$3:$AC$4922)))+((W345&lt;&gt;"")*ISNUMBER(SEARCH("|"&amp;W345&amp;"|",'5_ACOMPANHAMENTO'!$AC$3:$AC$4922)))+((X345&lt;&gt;"")*ISNUMBER(SEARCH("|"&amp;X345&amp;"|",'5_ACOMPANHAMENTO'!$AC$3:$AC$4922)))+((Y345&lt;&gt;"")*ISNUMBER(SEARCH("|"&amp;Y345&amp;"|",'5_ACOMPANHAMENTO'!$AC$3:$AC$4922)))+((Z345&lt;&gt;"")*ISNUMBER(SEARCH("|"&amp;Z345&amp;"|",'5_ACOMPANHAMENTO'!$AC$3:$AC$4922)))+((AA345&lt;&gt;"")*ISNUMBER(SEARCH("|"&amp;AA345&amp;"|",'5_ACOMPANHAMENTO'!$AC$3:$AC$4922)))+((AB345&lt;&gt;"")*ISNUMBER(SEARCH("|"&amp;AB345&amp;"|",'5_ACOMPANHAMENTO'!$AC$3:$AC$4922))))&gt;0)),'5_ACOMPANHAMENTO'!$J$3:$J$4922),0))</f>
        <v/>
      </c>
      <c r="E345" s="4">
        <f>IF(G345=0,"FINALIZADO",IF(TODAY()&gt;A345,"ATRASADO "&amp;TODAY()-A345&amp;" DIAS","ADIANTADO "&amp;A345-TODAY()&amp;" DIAS"))</f>
        <v/>
      </c>
      <c r="F345" s="7">
        <f>IF(OR($B345="",$C345=""),"",IFERROR(SUMPRODUCT(--(('5_ACOMPANHAMENTO'!$AD$3:$AD$4922=TRIM($C345&amp;""))*('5_ACOMPANHAMENTO'!$AC$3:$AC$4922&lt;&gt;"")*((((I345&lt;&gt;"")*ISNUMBER(SEARCH("|"&amp;I345&amp;"|",'5_ACOMPANHAMENTO'!$AC$3:$AC$4922)))+((J345&lt;&gt;"")*ISNUMBER(SEARCH("|"&amp;J345&amp;"|",'5_ACOMPANHAMENTO'!$AC$3:$AC$4922)))+((K345&lt;&gt;"")*ISNUMBER(SEARCH("|"&amp;K345&amp;"|",'5_ACOMPANHAMENTO'!$AC$3:$AC$4922)))+((L345&lt;&gt;"")*ISNUMBER(SEARCH("|"&amp;L345&amp;"|",'5_ACOMPANHAMENTO'!$AC$3:$AC$4922)))+((M345&lt;&gt;"")*ISNUMBER(SEARCH("|"&amp;M345&amp;"|",'5_ACOMPANHAMENTO'!$AC$3:$AC$4922)))+((N345&lt;&gt;"")*ISNUMBER(SEARCH("|"&amp;N345&amp;"|",'5_ACOMPANHAMENTO'!$AC$3:$AC$4922)))+((O345&lt;&gt;"")*ISNUMBER(SEARCH("|"&amp;O345&amp;"|",'5_ACOMPANHAMENTO'!$AC$3:$AC$4922)))+((P345&lt;&gt;"")*ISNUMBER(SEARCH("|"&amp;P345&amp;"|",'5_ACOMPANHAMENTO'!$AC$3:$AC$4922)))+((Q345&lt;&gt;"")*ISNUMBER(SEARCH("|"&amp;Q345&amp;"|",'5_ACOMPANHAMENTO'!$AC$3:$AC$4922)))+((R345&lt;&gt;"")*ISNUMBER(SEARCH("|"&amp;R345&amp;"|",'5_ACOMPANHAMENTO'!$AC$3:$AC$4922)))+((S345&lt;&gt;"")*ISNUMBER(SEARCH("|"&amp;S345&amp;"|",'5_ACOMPANHAMENTO'!$AC$3:$AC$4922)))+((T345&lt;&gt;"")*ISNUMBER(SEARCH("|"&amp;T345&amp;"|",'5_ACOMPANHAMENTO'!$AC$3:$AC$4922)))+((U345&lt;&gt;"")*ISNUMBER(SEARCH("|"&amp;U345&amp;"|",'5_ACOMPANHAMENTO'!$AC$3:$AC$4922)))+((V345&lt;&gt;"")*ISNUMBER(SEARCH("|"&amp;V345&amp;"|",'5_ACOMPANHAMENTO'!$AC$3:$AC$4922)))+((W345&lt;&gt;"")*ISNUMBER(SEARCH("|"&amp;W345&amp;"|",'5_ACOMPANHAMENTO'!$AC$3:$AC$4922)))+((X345&lt;&gt;"")*ISNUMBER(SEARCH("|"&amp;X345&amp;"|",'5_ACOMPANHAMENTO'!$AC$3:$AC$4922)))+((Y345&lt;&gt;"")*ISNUMBER(SEARCH("|"&amp;Y345&amp;"|",'5_ACOMPANHAMENTO'!$AC$3:$AC$4922)))+((Z345&lt;&gt;"")*ISNUMBER(SEARCH("|"&amp;Z345&amp;"|",'5_ACOMPANHAMENTO'!$AC$3:$AC$4922)))+((AA345&lt;&gt;"")*ISNUMBER(SEARCH("|"&amp;AA345&amp;"|",'5_ACOMPANHAMENTO'!$AC$3:$AC$4922)))+((AB345&lt;&gt;"")*ISNUMBER(SEARCH("|"&amp;AB345&amp;"|",'5_ACOMPANHAMENTO'!$AC$3:$AC$4922))))&gt;0)),'5_ACOMPANHAMENTO'!$O$3:$O$4922),0))</f>
        <v/>
      </c>
      <c r="G345" s="7">
        <f>IF(OR($B345="",$C345=""),"",D345-F345)</f>
        <v/>
      </c>
      <c r="H345">
        <f>IF(OR($B345="",$C345=""),"",TRIM($B345&amp;"")&amp;"|"&amp;TRIM($C345&amp;""))</f>
        <v/>
      </c>
      <c r="I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",99)),1,99)))</f>
        <v/>
      </c>
      <c r="J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",99)),100,99)))</f>
        <v/>
      </c>
      <c r="K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",99)),199,99)))</f>
        <v/>
      </c>
      <c r="L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",99)),298,99)))</f>
        <v/>
      </c>
      <c r="M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",99)),397,99)))</f>
        <v/>
      </c>
      <c r="N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",99)),496,99)))</f>
        <v/>
      </c>
      <c r="O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",99)),595,99)))</f>
        <v/>
      </c>
      <c r="P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",99)),694,99)))</f>
        <v/>
      </c>
      <c r="Q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",99)),793,99)))</f>
        <v/>
      </c>
      <c r="R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",99)),892,99)))</f>
        <v/>
      </c>
      <c r="S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",99)),991,99)))</f>
        <v/>
      </c>
      <c r="T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",99)),1090,99)))</f>
        <v/>
      </c>
      <c r="U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",99)),1189,99)))</f>
        <v/>
      </c>
      <c r="V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",99)),1288,99)))</f>
        <v/>
      </c>
      <c r="W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",99)),1387,99)))</f>
        <v/>
      </c>
      <c r="X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",99)),1486,99)))</f>
        <v/>
      </c>
      <c r="Y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",99)),1585,99)))</f>
        <v/>
      </c>
      <c r="Z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",99)),1684,99)))</f>
        <v/>
      </c>
      <c r="AA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",99)),1783,99)))</f>
        <v/>
      </c>
      <c r="AB345" s="1">
        <f>IF($B345="","",TRIM(MID(SUBSTITUTE(TRIM(SUBSTITUTE(SUBSTITUTE(SUBSTITUTE(SUBSTITUTE(SUBSTITUTE(SUBSTITUTE(SUBSTITUTE(SUBSTITUTE(SUBSTITUTE(SUBSTITUTE(SUBSTITUTE(SUBSTITUTE(SUBSTITUTE(SUBSTITUTE(TRIM($B345&amp;""),CHAR(10),"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",REPT(" ",99)),1882,99)))</f>
        <v/>
      </c>
    </row>
    <row r="346" ht="14.25" customHeight="1">
      <c r="A346" s="4">
        <f>IF(OR($B346="",$C346=""),"",IFERROR(INDEX('5_ACOMPANHAMENTO'!$A$3:$A$4922,MATCH(1,INDEX(('5_ACOMPANHAMENTO'!$AD$3:$AD$4922=TRIM($C346&amp;""))*('5_ACOMPANHAMENTO'!$AC$3:$AC$4922&lt;&gt;"")*((((I346&lt;&gt;"")*ISNUMBER(SEARCH("|"&amp;I346&amp;"|",'5_ACOMPANHAMENTO'!$AC$3:$AC$4922)))+((J346&lt;&gt;"")*ISNUMBER(SEARCH("|"&amp;J346&amp;"|",'5_ACOMPANHAMENTO'!$AC$3:$AC$4922)))+((K346&lt;&gt;"")*ISNUMBER(SEARCH("|"&amp;K346&amp;"|",'5_ACOMPANHAMENTO'!$AC$3:$AC$4922)))+((L346&lt;&gt;"")*ISNUMBER(SEARCH("|"&amp;L346&amp;"|",'5_ACOMPANHAMENTO'!$AC$3:$AC$4922)))+((M346&lt;&gt;"")*ISNUMBER(SEARCH("|"&amp;M346&amp;"|",'5_ACOMPANHAMENTO'!$AC$3:$AC$4922)))+((N346&lt;&gt;"")*ISNUMBER(SEARCH("|"&amp;N346&amp;"|",'5_ACOMPANHAMENTO'!$AC$3:$AC$4922)))+((O346&lt;&gt;"")*ISNUMBER(SEARCH("|"&amp;O346&amp;"|",'5_ACOMPANHAMENTO'!$AC$3:$AC$4922)))+((P346&lt;&gt;"")*ISNUMBER(SEARCH("|"&amp;P346&amp;"|",'5_ACOMPANHAMENTO'!$AC$3:$AC$4922)))+((Q346&lt;&gt;"")*ISNUMBER(SEARCH("|"&amp;Q346&amp;"|",'5_ACOMPANHAMENTO'!$AC$3:$AC$4922)))+((R346&lt;&gt;"")*ISNUMBER(SEARCH("|"&amp;R346&amp;"|",'5_ACOMPANHAMENTO'!$AC$3:$AC$4922)))+((S346&lt;&gt;"")*ISNUMBER(SEARCH("|"&amp;S346&amp;"|",'5_ACOMPANHAMENTO'!$AC$3:$AC$4922)))+((T346&lt;&gt;"")*ISNUMBER(SEARCH("|"&amp;T346&amp;"|",'5_ACOMPANHAMENTO'!$AC$3:$AC$4922)))+((U346&lt;&gt;"")*ISNUMBER(SEARCH("|"&amp;U346&amp;"|",'5_ACOMPANHAMENTO'!$AC$3:$AC$4922)))+((V346&lt;&gt;"")*ISNUMBER(SEARCH("|"&amp;V346&amp;"|",'5_ACOMPANHAMENTO'!$AC$3:$AC$4922)))+((W346&lt;&gt;"")*ISNUMBER(SEARCH("|"&amp;W346&amp;"|",'5_ACOMPANHAMENTO'!$AC$3:$AC$4922)))+((X346&lt;&gt;"")*ISNUMBER(SEARCH("|"&amp;X346&amp;"|",'5_ACOMPANHAMENTO'!$AC$3:$AC$4922)))+((Y346&lt;&gt;"")*ISNUMBER(SEARCH("|"&amp;Y346&amp;"|",'5_ACOMPANHAMENTO'!$AC$3:$AC$4922)))+((Z346&lt;&gt;"")*ISNUMBER(SEARCH("|"&amp;Z346&amp;"|",'5_ACOMPANHAMENTO'!$AC$3:$AC$4922)))+((AA346&lt;&gt;"")*ISNUMBER(SEARCH("|"&amp;AA346&amp;"|",'5_ACOMPANHAMENTO'!$AC$3:$AC$4922)))+((AB346&lt;&gt;"")*ISNUMBER(SEARCH("|"&amp;AB346&amp;"|",'5_ACOMPANHAMENTO'!$AC$3:$AC$4922))))&gt;0),0),0)),""))</f>
        <v/>
      </c>
      <c r="B346" s="14" t="inlineStr">
        <is>
          <t>10199,10201</t>
        </is>
      </c>
      <c r="C346" s="14" t="inlineStr">
        <is>
          <t>49 COLA DE ESPUMA</t>
        </is>
      </c>
      <c r="D346" s="4">
        <f>IF(OR($B346="",$C346=""),"",IFERROR(SUMPRODUCT(--(('5_ACOMPANHAMENTO'!$AD$3:$AD$4922=TRIM($C346&amp;""))*('5_ACOMPANHAMENTO'!$AC$3:$AC$4922&lt;&gt;"")*((((I346&lt;&gt;"")*ISNUMBER(SEARCH("|"&amp;I346&amp;"|",'5_ACOMPANHAMENTO'!$AC$3:$AC$4922)))+((J346&lt;&gt;"")*ISNUMBER(SEARCH("|"&amp;J346&amp;"|",'5_ACOMPANHAMENTO'!$AC$3:$AC$4922)))+((K346&lt;&gt;"")*ISNUMBER(SEARCH("|"&amp;K346&amp;"|",'5_ACOMPANHAMENTO'!$AC$3:$AC$4922)))+((L346&lt;&gt;"")*ISNUMBER(SEARCH("|"&amp;L346&amp;"|",'5_ACOMPANHAMENTO'!$AC$3:$AC$4922)))+((M346&lt;&gt;"")*ISNUMBER(SEARCH("|"&amp;M346&amp;"|",'5_ACOMPANHAMENTO'!$AC$3:$AC$4922)))+((N346&lt;&gt;"")*ISNUMBER(SEARCH("|"&amp;N346&amp;"|",'5_ACOMPANHAMENTO'!$AC$3:$AC$4922)))+((O346&lt;&gt;"")*ISNUMBER(SEARCH("|"&amp;O346&amp;"|",'5_ACOMPANHAMENTO'!$AC$3:$AC$4922)))+((P346&lt;&gt;"")*ISNUMBER(SEARCH("|"&amp;P346&amp;"|",'5_ACOMPANHAMENTO'!$AC$3:$AC$4922)))+((Q346&lt;&gt;"")*ISNUMBER(SEARCH("|"&amp;Q346&amp;"|",'5_ACOMPANHAMENTO'!$AC$3:$AC$4922)))+((R346&lt;&gt;"")*ISNUMBER(SEARCH("|"&amp;R346&amp;"|",'5_ACOMPANHAMENTO'!$AC$3:$AC$4922)))+((S346&lt;&gt;"")*ISNUMBER(SEARCH("|"&amp;S346&amp;"|",'5_ACOMPANHAMENTO'!$AC$3:$AC$4922)))+((T346&lt;&gt;"")*ISNUMBER(SEARCH("|"&amp;T346&amp;"|",'5_ACOMPANHAMENTO'!$AC$3:$AC$4922)))+((U346&lt;&gt;"")*ISNUMBER(SEARCH("|"&amp;U346&amp;"|",'5_ACOMPANHAMENTO'!$AC$3:$AC$4922)))+((V346&lt;&gt;"")*ISNUMBER(SEARCH("|"&amp;V346&amp;"|",'5_ACOMPANHAMENTO'!$AC$3:$AC$4922)))+((W346&lt;&gt;"")*ISNUMBER(SEARCH("|"&amp;W346&amp;"|",'5_ACOMPANHAMENTO'!$AC$3:$AC$4922)))+((X346&lt;&gt;"")*ISNUMBER(SEARCH("|"&amp;X346&amp;"|",'5_ACOMPANHAMENTO'!$AC$3:$AC$4922)))+((Y346&lt;&gt;"")*ISNUMBER(SEARCH("|"&amp;Y346&amp;"|",'5_ACOMPANHAMENTO'!$AC$3:$AC$4922)))+((Z346&lt;&gt;"")*ISNUMBER(SEARCH("|"&amp;Z346&amp;"|",'5_ACOMPANHAMENTO'!$AC$3:$AC$4922)))+((AA346&lt;&gt;"")*ISNUMBER(SEARCH("|"&amp;AA346&amp;"|",'5_ACOMPANHAMENTO'!$AC$3:$AC$4922)))+((AB346&lt;&gt;"")*ISNUMBER(SEARCH("|"&amp;AB346&amp;"|",'5_ACOMPANHAMENTO'!$AC$3:$AC$4922))))&gt;0)),'5_ACOMPANHAMENTO'!$J$3:$J$4922),0))</f>
        <v/>
      </c>
      <c r="E346" s="4">
        <f>IF(G346=0,"FINALIZADO",IF(TODAY()&gt;A346,"ATRASADO "&amp;TODAY()-A346&amp;" DIAS","ADIANTADO "&amp;A346-TODAY()&amp;" DIAS"))</f>
        <v/>
      </c>
      <c r="F346" s="7">
        <f>IF(OR($B346="",$C346=""),"",IFERROR(SUMPRODUCT(--(('5_ACOMPANHAMENTO'!$AD$3:$AD$4922=TRIM($C346&amp;""))*('5_ACOMPANHAMENTO'!$AC$3:$AC$4922&lt;&gt;"")*((((I346&lt;&gt;"")*ISNUMBER(SEARCH("|"&amp;I346&amp;"|",'5_ACOMPANHAMENTO'!$AC$3:$AC$4922)))+((J346&lt;&gt;"")*ISNUMBER(SEARCH("|"&amp;J346&amp;"|",'5_ACOMPANHAMENTO'!$AC$3:$AC$4922)))+((K346&lt;&gt;"")*ISNUMBER(SEARCH("|"&amp;K346&amp;"|",'5_ACOMPANHAMENTO'!$AC$3:$AC$4922)))+((L346&lt;&gt;"")*ISNUMBER(SEARCH("|"&amp;L346&amp;"|",'5_ACOMPANHAMENTO'!$AC$3:$AC$4922)))+((M346&lt;&gt;"")*ISNUMBER(SEARCH("|"&amp;M346&amp;"|",'5_ACOMPANHAMENTO'!$AC$3:$AC$4922)))+((N346&lt;&gt;"")*ISNUMBER(SEARCH("|"&amp;N346&amp;"|",'5_ACOMPANHAMENTO'!$AC$3:$AC$4922)))+((O346&lt;&gt;"")*ISNUMBER(SEARCH("|"&amp;O346&amp;"|",'5_ACOMPANHAMENTO'!$AC$3:$AC$4922)))+((P346&lt;&gt;"")*ISNUMBER(SEARCH("|"&amp;P346&amp;"|",'5_ACOMPANHAMENTO'!$AC$3:$AC$4922)))+((Q346&lt;&gt;"")*ISNUMBER(SEARCH("|"&amp;Q346&amp;"|",'5_ACOMPANHAMENTO'!$AC$3:$AC$4922)))+((R346&lt;&gt;"")*ISNUMBER(SEARCH("|"&amp;R346&amp;"|",'5_ACOMPANHAMENTO'!$AC$3:$AC$4922)))+((S346&lt;&gt;"")*ISNUMBER(SEARCH("|"&amp;S346&amp;"|",'5_ACOMPANHAMENTO'!$AC$3:$AC$4922)))+((T346&lt;&gt;"")*ISNUMBER(SEARCH("|"&amp;T346&amp;"|",'5_ACOMPANHAMENTO'!$AC$3:$AC$4922)))+((U346&lt;&gt;"")*ISNUMBER(SEARCH("|"&amp;U346&amp;"|",'5_ACOMPANHAMENTO'!$AC$3:$AC$4922)))+((V346&lt;&gt;"")*ISNUMBER(SEARCH("|"&amp;V346&amp;"|",'5_ACOMPANHAMENTO'!$AC$3:$AC$4922)))+((W346&lt;&gt;"")*ISNUMBER(SEARCH("|"&amp;W346&amp;"|",'5_ACOMPANHAMENTO'!$AC$3:$AC$4922)))+((X346&lt;&gt;"")*ISNUMBER(SEARCH("|"&amp;X346&amp;"|",'5_ACOMPANHAMENTO'!$AC$3:$AC$4922)))+((Y346&lt;&gt;"")*ISNUMBER(SEARCH("|"&amp;Y346&amp;"|",'5_ACOMPANHAMENTO'!$AC$3:$AC$4922)))+((Z346&lt;&gt;"")*ISNUMBER(SEARCH("|"&amp;Z346&amp;"|",'5_ACOMPANHAMENTO'!$AC$3:$AC$4922)))+((AA346&lt;&gt;"")*ISNUMBER(SEARCH("|"&amp;AA346&amp;"|",'5_ACOMPANHAMENTO'!$AC$3:$AC$4922)))+((AB346&lt;&gt;"")*ISNUMBER(SEARCH("|"&amp;AB346&amp;"|",'5_ACOMPANHAMENTO'!$AC$3:$AC$4922))))&gt;0)),'5_ACOMPANHAMENTO'!$O$3:$O$4922),0))</f>
        <v/>
      </c>
      <c r="G346" s="7">
        <f>IF(OR($B346="",$C346=""),"",D346-F346)</f>
        <v/>
      </c>
      <c r="H346">
        <f>IF(OR($B346="",$C346=""),"",TRIM($B346&amp;"")&amp;"|"&amp;TRIM($C346&amp;""))</f>
        <v/>
      </c>
      <c r="I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",99)),1,99)))</f>
        <v/>
      </c>
      <c r="J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",99)),100,99)))</f>
        <v/>
      </c>
      <c r="K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",99)),199,99)))</f>
        <v/>
      </c>
      <c r="L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",99)),298,99)))</f>
        <v/>
      </c>
      <c r="M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",99)),397,99)))</f>
        <v/>
      </c>
      <c r="N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",99)),496,99)))</f>
        <v/>
      </c>
      <c r="O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",99)),595,99)))</f>
        <v/>
      </c>
      <c r="P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",99)),694,99)))</f>
        <v/>
      </c>
      <c r="Q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",99)),793,99)))</f>
        <v/>
      </c>
      <c r="R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",99)),892,99)))</f>
        <v/>
      </c>
      <c r="S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",99)),991,99)))</f>
        <v/>
      </c>
      <c r="T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",99)),1090,99)))</f>
        <v/>
      </c>
      <c r="U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",99)),1189,99)))</f>
        <v/>
      </c>
      <c r="V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",99)),1288,99)))</f>
        <v/>
      </c>
      <c r="W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",99)),1387,99)))</f>
        <v/>
      </c>
      <c r="X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",99)),1486,99)))</f>
        <v/>
      </c>
      <c r="Y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",99)),1585,99)))</f>
        <v/>
      </c>
      <c r="Z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",99)),1684,99)))</f>
        <v/>
      </c>
      <c r="AA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",99)),1783,99)))</f>
        <v/>
      </c>
      <c r="AB346" s="1">
        <f>IF($B346="","",TRIM(MID(SUBSTITUTE(TRIM(SUBSTITUTE(SUBSTITUTE(SUBSTITUTE(SUBSTITUTE(SUBSTITUTE(SUBSTITUTE(SUBSTITUTE(SUBSTITUTE(SUBSTITUTE(SUBSTITUTE(SUBSTITUTE(SUBSTITUTE(SUBSTITUTE(SUBSTITUTE(TRIM($B346&amp;""),CHAR(10),"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",REPT(" ",99)),1882,99)))</f>
        <v/>
      </c>
    </row>
    <row r="347" ht="14.25" customHeight="1">
      <c r="A347" s="4">
        <f>IF(OR($B347="",$C347=""),"",IFERROR(INDEX('5_ACOMPANHAMENTO'!$A$3:$A$4922,MATCH(1,INDEX(('5_ACOMPANHAMENTO'!$AD$3:$AD$4922=TRIM($C347&amp;""))*('5_ACOMPANHAMENTO'!$AC$3:$AC$4922&lt;&gt;"")*((((I347&lt;&gt;"")*ISNUMBER(SEARCH("|"&amp;I347&amp;"|",'5_ACOMPANHAMENTO'!$AC$3:$AC$4922)))+((J347&lt;&gt;"")*ISNUMBER(SEARCH("|"&amp;J347&amp;"|",'5_ACOMPANHAMENTO'!$AC$3:$AC$4922)))+((K347&lt;&gt;"")*ISNUMBER(SEARCH("|"&amp;K347&amp;"|",'5_ACOMPANHAMENTO'!$AC$3:$AC$4922)))+((L347&lt;&gt;"")*ISNUMBER(SEARCH("|"&amp;L347&amp;"|",'5_ACOMPANHAMENTO'!$AC$3:$AC$4922)))+((M347&lt;&gt;"")*ISNUMBER(SEARCH("|"&amp;M347&amp;"|",'5_ACOMPANHAMENTO'!$AC$3:$AC$4922)))+((N347&lt;&gt;"")*ISNUMBER(SEARCH("|"&amp;N347&amp;"|",'5_ACOMPANHAMENTO'!$AC$3:$AC$4922)))+((O347&lt;&gt;"")*ISNUMBER(SEARCH("|"&amp;O347&amp;"|",'5_ACOMPANHAMENTO'!$AC$3:$AC$4922)))+((P347&lt;&gt;"")*ISNUMBER(SEARCH("|"&amp;P347&amp;"|",'5_ACOMPANHAMENTO'!$AC$3:$AC$4922)))+((Q347&lt;&gt;"")*ISNUMBER(SEARCH("|"&amp;Q347&amp;"|",'5_ACOMPANHAMENTO'!$AC$3:$AC$4922)))+((R347&lt;&gt;"")*ISNUMBER(SEARCH("|"&amp;R347&amp;"|",'5_ACOMPANHAMENTO'!$AC$3:$AC$4922)))+((S347&lt;&gt;"")*ISNUMBER(SEARCH("|"&amp;S347&amp;"|",'5_ACOMPANHAMENTO'!$AC$3:$AC$4922)))+((T347&lt;&gt;"")*ISNUMBER(SEARCH("|"&amp;T347&amp;"|",'5_ACOMPANHAMENTO'!$AC$3:$AC$4922)))+((U347&lt;&gt;"")*ISNUMBER(SEARCH("|"&amp;U347&amp;"|",'5_ACOMPANHAMENTO'!$AC$3:$AC$4922)))+((V347&lt;&gt;"")*ISNUMBER(SEARCH("|"&amp;V347&amp;"|",'5_ACOMPANHAMENTO'!$AC$3:$AC$4922)))+((W347&lt;&gt;"")*ISNUMBER(SEARCH("|"&amp;W347&amp;"|",'5_ACOMPANHAMENTO'!$AC$3:$AC$4922)))+((X347&lt;&gt;"")*ISNUMBER(SEARCH("|"&amp;X347&amp;"|",'5_ACOMPANHAMENTO'!$AC$3:$AC$4922)))+((Y347&lt;&gt;"")*ISNUMBER(SEARCH("|"&amp;Y347&amp;"|",'5_ACOMPANHAMENTO'!$AC$3:$AC$4922)))+((Z347&lt;&gt;"")*ISNUMBER(SEARCH("|"&amp;Z347&amp;"|",'5_ACOMPANHAMENTO'!$AC$3:$AC$4922)))+((AA347&lt;&gt;"")*ISNUMBER(SEARCH("|"&amp;AA347&amp;"|",'5_ACOMPANHAMENTO'!$AC$3:$AC$4922)))+((AB347&lt;&gt;"")*ISNUMBER(SEARCH("|"&amp;AB347&amp;"|",'5_ACOMPANHAMENTO'!$AC$3:$AC$4922))))&gt;0),0),0)),""))</f>
        <v/>
      </c>
      <c r="B347" s="14" t="inlineStr">
        <is>
          <t>10199,10201</t>
        </is>
      </c>
      <c r="C347" s="14" t="inlineStr">
        <is>
          <t>49 COLA DE ESPUMA</t>
        </is>
      </c>
      <c r="D347" s="4">
        <f>IF(OR($B347="",$C347=""),"",IFERROR(SUMPRODUCT(--(('5_ACOMPANHAMENTO'!$AD$3:$AD$4922=TRIM($C347&amp;""))*('5_ACOMPANHAMENTO'!$AC$3:$AC$4922&lt;&gt;"")*((((I347&lt;&gt;"")*ISNUMBER(SEARCH("|"&amp;I347&amp;"|",'5_ACOMPANHAMENTO'!$AC$3:$AC$4922)))+((J347&lt;&gt;"")*ISNUMBER(SEARCH("|"&amp;J347&amp;"|",'5_ACOMPANHAMENTO'!$AC$3:$AC$4922)))+((K347&lt;&gt;"")*ISNUMBER(SEARCH("|"&amp;K347&amp;"|",'5_ACOMPANHAMENTO'!$AC$3:$AC$4922)))+((L347&lt;&gt;"")*ISNUMBER(SEARCH("|"&amp;L347&amp;"|",'5_ACOMPANHAMENTO'!$AC$3:$AC$4922)))+((M347&lt;&gt;"")*ISNUMBER(SEARCH("|"&amp;M347&amp;"|",'5_ACOMPANHAMENTO'!$AC$3:$AC$4922)))+((N347&lt;&gt;"")*ISNUMBER(SEARCH("|"&amp;N347&amp;"|",'5_ACOMPANHAMENTO'!$AC$3:$AC$4922)))+((O347&lt;&gt;"")*ISNUMBER(SEARCH("|"&amp;O347&amp;"|",'5_ACOMPANHAMENTO'!$AC$3:$AC$4922)))+((P347&lt;&gt;"")*ISNUMBER(SEARCH("|"&amp;P347&amp;"|",'5_ACOMPANHAMENTO'!$AC$3:$AC$4922)))+((Q347&lt;&gt;"")*ISNUMBER(SEARCH("|"&amp;Q347&amp;"|",'5_ACOMPANHAMENTO'!$AC$3:$AC$4922)))+((R347&lt;&gt;"")*ISNUMBER(SEARCH("|"&amp;R347&amp;"|",'5_ACOMPANHAMENTO'!$AC$3:$AC$4922)))+((S347&lt;&gt;"")*ISNUMBER(SEARCH("|"&amp;S347&amp;"|",'5_ACOMPANHAMENTO'!$AC$3:$AC$4922)))+((T347&lt;&gt;"")*ISNUMBER(SEARCH("|"&amp;T347&amp;"|",'5_ACOMPANHAMENTO'!$AC$3:$AC$4922)))+((U347&lt;&gt;"")*ISNUMBER(SEARCH("|"&amp;U347&amp;"|",'5_ACOMPANHAMENTO'!$AC$3:$AC$4922)))+((V347&lt;&gt;"")*ISNUMBER(SEARCH("|"&amp;V347&amp;"|",'5_ACOMPANHAMENTO'!$AC$3:$AC$4922)))+((W347&lt;&gt;"")*ISNUMBER(SEARCH("|"&amp;W347&amp;"|",'5_ACOMPANHAMENTO'!$AC$3:$AC$4922)))+((X347&lt;&gt;"")*ISNUMBER(SEARCH("|"&amp;X347&amp;"|",'5_ACOMPANHAMENTO'!$AC$3:$AC$4922)))+((Y347&lt;&gt;"")*ISNUMBER(SEARCH("|"&amp;Y347&amp;"|",'5_ACOMPANHAMENTO'!$AC$3:$AC$4922)))+((Z347&lt;&gt;"")*ISNUMBER(SEARCH("|"&amp;Z347&amp;"|",'5_ACOMPANHAMENTO'!$AC$3:$AC$4922)))+((AA347&lt;&gt;"")*ISNUMBER(SEARCH("|"&amp;AA347&amp;"|",'5_ACOMPANHAMENTO'!$AC$3:$AC$4922)))+((AB347&lt;&gt;"")*ISNUMBER(SEARCH("|"&amp;AB347&amp;"|",'5_ACOMPANHAMENTO'!$AC$3:$AC$4922))))&gt;0)),'5_ACOMPANHAMENTO'!$J$3:$J$4922),0))</f>
        <v/>
      </c>
      <c r="E347" s="4">
        <f>IF(G347=0,"FINALIZADO",IF(TODAY()&gt;A347,"ATRASADO "&amp;TODAY()-A347&amp;" DIAS","ADIANTADO "&amp;A347-TODAY()&amp;" DIAS"))</f>
        <v/>
      </c>
      <c r="F347" s="7">
        <f>IF(OR($B347="",$C347=""),"",IFERROR(SUMPRODUCT(--(('5_ACOMPANHAMENTO'!$AD$3:$AD$4922=TRIM($C347&amp;""))*('5_ACOMPANHAMENTO'!$AC$3:$AC$4922&lt;&gt;"")*((((I347&lt;&gt;"")*ISNUMBER(SEARCH("|"&amp;I347&amp;"|",'5_ACOMPANHAMENTO'!$AC$3:$AC$4922)))+((J347&lt;&gt;"")*ISNUMBER(SEARCH("|"&amp;J347&amp;"|",'5_ACOMPANHAMENTO'!$AC$3:$AC$4922)))+((K347&lt;&gt;"")*ISNUMBER(SEARCH("|"&amp;K347&amp;"|",'5_ACOMPANHAMENTO'!$AC$3:$AC$4922)))+((L347&lt;&gt;"")*ISNUMBER(SEARCH("|"&amp;L347&amp;"|",'5_ACOMPANHAMENTO'!$AC$3:$AC$4922)))+((M347&lt;&gt;"")*ISNUMBER(SEARCH("|"&amp;M347&amp;"|",'5_ACOMPANHAMENTO'!$AC$3:$AC$4922)))+((N347&lt;&gt;"")*ISNUMBER(SEARCH("|"&amp;N347&amp;"|",'5_ACOMPANHAMENTO'!$AC$3:$AC$4922)))+((O347&lt;&gt;"")*ISNUMBER(SEARCH("|"&amp;O347&amp;"|",'5_ACOMPANHAMENTO'!$AC$3:$AC$4922)))+((P347&lt;&gt;"")*ISNUMBER(SEARCH("|"&amp;P347&amp;"|",'5_ACOMPANHAMENTO'!$AC$3:$AC$4922)))+((Q347&lt;&gt;"")*ISNUMBER(SEARCH("|"&amp;Q347&amp;"|",'5_ACOMPANHAMENTO'!$AC$3:$AC$4922)))+((R347&lt;&gt;"")*ISNUMBER(SEARCH("|"&amp;R347&amp;"|",'5_ACOMPANHAMENTO'!$AC$3:$AC$4922)))+((S347&lt;&gt;"")*ISNUMBER(SEARCH("|"&amp;S347&amp;"|",'5_ACOMPANHAMENTO'!$AC$3:$AC$4922)))+((T347&lt;&gt;"")*ISNUMBER(SEARCH("|"&amp;T347&amp;"|",'5_ACOMPANHAMENTO'!$AC$3:$AC$4922)))+((U347&lt;&gt;"")*ISNUMBER(SEARCH("|"&amp;U347&amp;"|",'5_ACOMPANHAMENTO'!$AC$3:$AC$4922)))+((V347&lt;&gt;"")*ISNUMBER(SEARCH("|"&amp;V347&amp;"|",'5_ACOMPANHAMENTO'!$AC$3:$AC$4922)))+((W347&lt;&gt;"")*ISNUMBER(SEARCH("|"&amp;W347&amp;"|",'5_ACOMPANHAMENTO'!$AC$3:$AC$4922)))+((X347&lt;&gt;"")*ISNUMBER(SEARCH("|"&amp;X347&amp;"|",'5_ACOMPANHAMENTO'!$AC$3:$AC$4922)))+((Y347&lt;&gt;"")*ISNUMBER(SEARCH("|"&amp;Y347&amp;"|",'5_ACOMPANHAMENTO'!$AC$3:$AC$4922)))+((Z347&lt;&gt;"")*ISNUMBER(SEARCH("|"&amp;Z347&amp;"|",'5_ACOMPANHAMENTO'!$AC$3:$AC$4922)))+((AA347&lt;&gt;"")*ISNUMBER(SEARCH("|"&amp;AA347&amp;"|",'5_ACOMPANHAMENTO'!$AC$3:$AC$4922)))+((AB347&lt;&gt;"")*ISNUMBER(SEARCH("|"&amp;AB347&amp;"|",'5_ACOMPANHAMENTO'!$AC$3:$AC$4922))))&gt;0)),'5_ACOMPANHAMENTO'!$O$3:$O$4922),0))</f>
        <v/>
      </c>
      <c r="G347" s="7">
        <f>IF(OR($B347="",$C347=""),"",D347-F347)</f>
        <v/>
      </c>
      <c r="H347">
        <f>IF(OR($B347="",$C347=""),"",TRIM($B347&amp;"")&amp;"|"&amp;TRIM($C347&amp;""))</f>
        <v/>
      </c>
      <c r="I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",99)),1,99)))</f>
        <v/>
      </c>
      <c r="J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",99)),100,99)))</f>
        <v/>
      </c>
      <c r="K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",99)),199,99)))</f>
        <v/>
      </c>
      <c r="L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",99)),298,99)))</f>
        <v/>
      </c>
      <c r="M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",99)),397,99)))</f>
        <v/>
      </c>
      <c r="N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",99)),496,99)))</f>
        <v/>
      </c>
      <c r="O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",99)),595,99)))</f>
        <v/>
      </c>
      <c r="P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",99)),694,99)))</f>
        <v/>
      </c>
      <c r="Q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",99)),793,99)))</f>
        <v/>
      </c>
      <c r="R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",99)),892,99)))</f>
        <v/>
      </c>
      <c r="S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",99)),991,99)))</f>
        <v/>
      </c>
      <c r="T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",99)),1090,99)))</f>
        <v/>
      </c>
      <c r="U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",99)),1189,99)))</f>
        <v/>
      </c>
      <c r="V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",99)),1288,99)))</f>
        <v/>
      </c>
      <c r="W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",99)),1387,99)))</f>
        <v/>
      </c>
      <c r="X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",99)),1486,99)))</f>
        <v/>
      </c>
      <c r="Y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",99)),1585,99)))</f>
        <v/>
      </c>
      <c r="Z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",99)),1684,99)))</f>
        <v/>
      </c>
      <c r="AA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",99)),1783,99)))</f>
        <v/>
      </c>
      <c r="AB347" s="1">
        <f>IF($B347="","",TRIM(MID(SUBSTITUTE(TRIM(SUBSTITUTE(SUBSTITUTE(SUBSTITUTE(SUBSTITUTE(SUBSTITUTE(SUBSTITUTE(SUBSTITUTE(SUBSTITUTE(SUBSTITUTE(SUBSTITUTE(SUBSTITUTE(SUBSTITUTE(SUBSTITUTE(SUBSTITUTE(TRIM($B347&amp;""),CHAR(10),"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",REPT(" ",99)),1882,99)))</f>
        <v/>
      </c>
    </row>
    <row r="348" ht="14.25" customHeight="1">
      <c r="A348" s="4">
        <f>IF(OR($B348="",$C348=""),"",IFERROR(INDEX('5_ACOMPANHAMENTO'!$A$3:$A$4922,MATCH(1,INDEX(('5_ACOMPANHAMENTO'!$AD$3:$AD$4922=TRIM($C348&amp;""))*('5_ACOMPANHAMENTO'!$AC$3:$AC$4922&lt;&gt;"")*((((I348&lt;&gt;"")*ISNUMBER(SEARCH("|"&amp;I348&amp;"|",'5_ACOMPANHAMENTO'!$AC$3:$AC$4922)))+((J348&lt;&gt;"")*ISNUMBER(SEARCH("|"&amp;J348&amp;"|",'5_ACOMPANHAMENTO'!$AC$3:$AC$4922)))+((K348&lt;&gt;"")*ISNUMBER(SEARCH("|"&amp;K348&amp;"|",'5_ACOMPANHAMENTO'!$AC$3:$AC$4922)))+((L348&lt;&gt;"")*ISNUMBER(SEARCH("|"&amp;L348&amp;"|",'5_ACOMPANHAMENTO'!$AC$3:$AC$4922)))+((M348&lt;&gt;"")*ISNUMBER(SEARCH("|"&amp;M348&amp;"|",'5_ACOMPANHAMENTO'!$AC$3:$AC$4922)))+((N348&lt;&gt;"")*ISNUMBER(SEARCH("|"&amp;N348&amp;"|",'5_ACOMPANHAMENTO'!$AC$3:$AC$4922)))+((O348&lt;&gt;"")*ISNUMBER(SEARCH("|"&amp;O348&amp;"|",'5_ACOMPANHAMENTO'!$AC$3:$AC$4922)))+((P348&lt;&gt;"")*ISNUMBER(SEARCH("|"&amp;P348&amp;"|",'5_ACOMPANHAMENTO'!$AC$3:$AC$4922)))+((Q348&lt;&gt;"")*ISNUMBER(SEARCH("|"&amp;Q348&amp;"|",'5_ACOMPANHAMENTO'!$AC$3:$AC$4922)))+((R348&lt;&gt;"")*ISNUMBER(SEARCH("|"&amp;R348&amp;"|",'5_ACOMPANHAMENTO'!$AC$3:$AC$4922)))+((S348&lt;&gt;"")*ISNUMBER(SEARCH("|"&amp;S348&amp;"|",'5_ACOMPANHAMENTO'!$AC$3:$AC$4922)))+((T348&lt;&gt;"")*ISNUMBER(SEARCH("|"&amp;T348&amp;"|",'5_ACOMPANHAMENTO'!$AC$3:$AC$4922)))+((U348&lt;&gt;"")*ISNUMBER(SEARCH("|"&amp;U348&amp;"|",'5_ACOMPANHAMENTO'!$AC$3:$AC$4922)))+((V348&lt;&gt;"")*ISNUMBER(SEARCH("|"&amp;V348&amp;"|",'5_ACOMPANHAMENTO'!$AC$3:$AC$4922)))+((W348&lt;&gt;"")*ISNUMBER(SEARCH("|"&amp;W348&amp;"|",'5_ACOMPANHAMENTO'!$AC$3:$AC$4922)))+((X348&lt;&gt;"")*ISNUMBER(SEARCH("|"&amp;X348&amp;"|",'5_ACOMPANHAMENTO'!$AC$3:$AC$4922)))+((Y348&lt;&gt;"")*ISNUMBER(SEARCH("|"&amp;Y348&amp;"|",'5_ACOMPANHAMENTO'!$AC$3:$AC$4922)))+((Z348&lt;&gt;"")*ISNUMBER(SEARCH("|"&amp;Z348&amp;"|",'5_ACOMPANHAMENTO'!$AC$3:$AC$4922)))+((AA348&lt;&gt;"")*ISNUMBER(SEARCH("|"&amp;AA348&amp;"|",'5_ACOMPANHAMENTO'!$AC$3:$AC$4922)))+((AB348&lt;&gt;"")*ISNUMBER(SEARCH("|"&amp;AB348&amp;"|",'5_ACOMPANHAMENTO'!$AC$3:$AC$4922))))&gt;0),0),0)),""))</f>
        <v/>
      </c>
      <c r="B348" s="14" t="inlineStr">
        <is>
          <t>10199,10201</t>
        </is>
      </c>
      <c r="C348" s="14" t="inlineStr">
        <is>
          <t>49 COLA DE ESPUMA</t>
        </is>
      </c>
      <c r="D348" s="4">
        <f>IF(OR($B348="",$C348=""),"",IFERROR(SUMPRODUCT(--(('5_ACOMPANHAMENTO'!$AD$3:$AD$4922=TRIM($C348&amp;""))*('5_ACOMPANHAMENTO'!$AC$3:$AC$4922&lt;&gt;"")*((((I348&lt;&gt;"")*ISNUMBER(SEARCH("|"&amp;I348&amp;"|",'5_ACOMPANHAMENTO'!$AC$3:$AC$4922)))+((J348&lt;&gt;"")*ISNUMBER(SEARCH("|"&amp;J348&amp;"|",'5_ACOMPANHAMENTO'!$AC$3:$AC$4922)))+((K348&lt;&gt;"")*ISNUMBER(SEARCH("|"&amp;K348&amp;"|",'5_ACOMPANHAMENTO'!$AC$3:$AC$4922)))+((L348&lt;&gt;"")*ISNUMBER(SEARCH("|"&amp;L348&amp;"|",'5_ACOMPANHAMENTO'!$AC$3:$AC$4922)))+((M348&lt;&gt;"")*ISNUMBER(SEARCH("|"&amp;M348&amp;"|",'5_ACOMPANHAMENTO'!$AC$3:$AC$4922)))+((N348&lt;&gt;"")*ISNUMBER(SEARCH("|"&amp;N348&amp;"|",'5_ACOMPANHAMENTO'!$AC$3:$AC$4922)))+((O348&lt;&gt;"")*ISNUMBER(SEARCH("|"&amp;O348&amp;"|",'5_ACOMPANHAMENTO'!$AC$3:$AC$4922)))+((P348&lt;&gt;"")*ISNUMBER(SEARCH("|"&amp;P348&amp;"|",'5_ACOMPANHAMENTO'!$AC$3:$AC$4922)))+((Q348&lt;&gt;"")*ISNUMBER(SEARCH("|"&amp;Q348&amp;"|",'5_ACOMPANHAMENTO'!$AC$3:$AC$4922)))+((R348&lt;&gt;"")*ISNUMBER(SEARCH("|"&amp;R348&amp;"|",'5_ACOMPANHAMENTO'!$AC$3:$AC$4922)))+((S348&lt;&gt;"")*ISNUMBER(SEARCH("|"&amp;S348&amp;"|",'5_ACOMPANHAMENTO'!$AC$3:$AC$4922)))+((T348&lt;&gt;"")*ISNUMBER(SEARCH("|"&amp;T348&amp;"|",'5_ACOMPANHAMENTO'!$AC$3:$AC$4922)))+((U348&lt;&gt;"")*ISNUMBER(SEARCH("|"&amp;U348&amp;"|",'5_ACOMPANHAMENTO'!$AC$3:$AC$4922)))+((V348&lt;&gt;"")*ISNUMBER(SEARCH("|"&amp;V348&amp;"|",'5_ACOMPANHAMENTO'!$AC$3:$AC$4922)))+((W348&lt;&gt;"")*ISNUMBER(SEARCH("|"&amp;W348&amp;"|",'5_ACOMPANHAMENTO'!$AC$3:$AC$4922)))+((X348&lt;&gt;"")*ISNUMBER(SEARCH("|"&amp;X348&amp;"|",'5_ACOMPANHAMENTO'!$AC$3:$AC$4922)))+((Y348&lt;&gt;"")*ISNUMBER(SEARCH("|"&amp;Y348&amp;"|",'5_ACOMPANHAMENTO'!$AC$3:$AC$4922)))+((Z348&lt;&gt;"")*ISNUMBER(SEARCH("|"&amp;Z348&amp;"|",'5_ACOMPANHAMENTO'!$AC$3:$AC$4922)))+((AA348&lt;&gt;"")*ISNUMBER(SEARCH("|"&amp;AA348&amp;"|",'5_ACOMPANHAMENTO'!$AC$3:$AC$4922)))+((AB348&lt;&gt;"")*ISNUMBER(SEARCH("|"&amp;AB348&amp;"|",'5_ACOMPANHAMENTO'!$AC$3:$AC$4922))))&gt;0)),'5_ACOMPANHAMENTO'!$J$3:$J$4922),0))</f>
        <v/>
      </c>
      <c r="E348" s="4">
        <f>IF(G348=0,"FINALIZADO",IF(TODAY()&gt;A348,"ATRASADO "&amp;TODAY()-A348&amp;" DIAS","ADIANTADO "&amp;A348-TODAY()&amp;" DIAS"))</f>
        <v/>
      </c>
      <c r="F348" s="7">
        <f>IF(OR($B348="",$C348=""),"",IFERROR(SUMPRODUCT(--(('5_ACOMPANHAMENTO'!$AD$3:$AD$4922=TRIM($C348&amp;""))*('5_ACOMPANHAMENTO'!$AC$3:$AC$4922&lt;&gt;"")*((((I348&lt;&gt;"")*ISNUMBER(SEARCH("|"&amp;I348&amp;"|",'5_ACOMPANHAMENTO'!$AC$3:$AC$4922)))+((J348&lt;&gt;"")*ISNUMBER(SEARCH("|"&amp;J348&amp;"|",'5_ACOMPANHAMENTO'!$AC$3:$AC$4922)))+((K348&lt;&gt;"")*ISNUMBER(SEARCH("|"&amp;K348&amp;"|",'5_ACOMPANHAMENTO'!$AC$3:$AC$4922)))+((L348&lt;&gt;"")*ISNUMBER(SEARCH("|"&amp;L348&amp;"|",'5_ACOMPANHAMENTO'!$AC$3:$AC$4922)))+((M348&lt;&gt;"")*ISNUMBER(SEARCH("|"&amp;M348&amp;"|",'5_ACOMPANHAMENTO'!$AC$3:$AC$4922)))+((N348&lt;&gt;"")*ISNUMBER(SEARCH("|"&amp;N348&amp;"|",'5_ACOMPANHAMENTO'!$AC$3:$AC$4922)))+((O348&lt;&gt;"")*ISNUMBER(SEARCH("|"&amp;O348&amp;"|",'5_ACOMPANHAMENTO'!$AC$3:$AC$4922)))+((P348&lt;&gt;"")*ISNUMBER(SEARCH("|"&amp;P348&amp;"|",'5_ACOMPANHAMENTO'!$AC$3:$AC$4922)))+((Q348&lt;&gt;"")*ISNUMBER(SEARCH("|"&amp;Q348&amp;"|",'5_ACOMPANHAMENTO'!$AC$3:$AC$4922)))+((R348&lt;&gt;"")*ISNUMBER(SEARCH("|"&amp;R348&amp;"|",'5_ACOMPANHAMENTO'!$AC$3:$AC$4922)))+((S348&lt;&gt;"")*ISNUMBER(SEARCH("|"&amp;S348&amp;"|",'5_ACOMPANHAMENTO'!$AC$3:$AC$4922)))+((T348&lt;&gt;"")*ISNUMBER(SEARCH("|"&amp;T348&amp;"|",'5_ACOMPANHAMENTO'!$AC$3:$AC$4922)))+((U348&lt;&gt;"")*ISNUMBER(SEARCH("|"&amp;U348&amp;"|",'5_ACOMPANHAMENTO'!$AC$3:$AC$4922)))+((V348&lt;&gt;"")*ISNUMBER(SEARCH("|"&amp;V348&amp;"|",'5_ACOMPANHAMENTO'!$AC$3:$AC$4922)))+((W348&lt;&gt;"")*ISNUMBER(SEARCH("|"&amp;W348&amp;"|",'5_ACOMPANHAMENTO'!$AC$3:$AC$4922)))+((X348&lt;&gt;"")*ISNUMBER(SEARCH("|"&amp;X348&amp;"|",'5_ACOMPANHAMENTO'!$AC$3:$AC$4922)))+((Y348&lt;&gt;"")*ISNUMBER(SEARCH("|"&amp;Y348&amp;"|",'5_ACOMPANHAMENTO'!$AC$3:$AC$4922)))+((Z348&lt;&gt;"")*ISNUMBER(SEARCH("|"&amp;Z348&amp;"|",'5_ACOMPANHAMENTO'!$AC$3:$AC$4922)))+((AA348&lt;&gt;"")*ISNUMBER(SEARCH("|"&amp;AA348&amp;"|",'5_ACOMPANHAMENTO'!$AC$3:$AC$4922)))+((AB348&lt;&gt;"")*ISNUMBER(SEARCH("|"&amp;AB348&amp;"|",'5_ACOMPANHAMENTO'!$AC$3:$AC$4922))))&gt;0)),'5_ACOMPANHAMENTO'!$O$3:$O$4922),0))</f>
        <v/>
      </c>
      <c r="G348" s="7">
        <f>IF(OR($B348="",$C348=""),"",D348-F348)</f>
        <v/>
      </c>
      <c r="H348">
        <f>IF(OR($B348="",$C348=""),"",TRIM($B348&amp;"")&amp;"|"&amp;TRIM($C348&amp;""))</f>
        <v/>
      </c>
      <c r="I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",99)),1,99)))</f>
        <v/>
      </c>
      <c r="J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",99)),100,99)))</f>
        <v/>
      </c>
      <c r="K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",99)),199,99)))</f>
        <v/>
      </c>
      <c r="L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",99)),298,99)))</f>
        <v/>
      </c>
      <c r="M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",99)),397,99)))</f>
        <v/>
      </c>
      <c r="N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",99)),496,99)))</f>
        <v/>
      </c>
      <c r="O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",99)),595,99)))</f>
        <v/>
      </c>
      <c r="P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",99)),694,99)))</f>
        <v/>
      </c>
      <c r="Q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",99)),793,99)))</f>
        <v/>
      </c>
      <c r="R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",99)),892,99)))</f>
        <v/>
      </c>
      <c r="S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",99)),991,99)))</f>
        <v/>
      </c>
      <c r="T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",99)),1090,99)))</f>
        <v/>
      </c>
      <c r="U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",99)),1189,99)))</f>
        <v/>
      </c>
      <c r="V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",99)),1288,99)))</f>
        <v/>
      </c>
      <c r="W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",99)),1387,99)))</f>
        <v/>
      </c>
      <c r="X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",99)),1486,99)))</f>
        <v/>
      </c>
      <c r="Y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",99)),1585,99)))</f>
        <v/>
      </c>
      <c r="Z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",99)),1684,99)))</f>
        <v/>
      </c>
      <c r="AA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",99)),1783,99)))</f>
        <v/>
      </c>
      <c r="AB348" s="1">
        <f>IF($B348="","",TRIM(MID(SUBSTITUTE(TRIM(SUBSTITUTE(SUBSTITUTE(SUBSTITUTE(SUBSTITUTE(SUBSTITUTE(SUBSTITUTE(SUBSTITUTE(SUBSTITUTE(SUBSTITUTE(SUBSTITUTE(SUBSTITUTE(SUBSTITUTE(SUBSTITUTE(SUBSTITUTE(TRIM($B348&amp;""),CHAR(10),"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",REPT(" ",99)),1882,99)))</f>
        <v/>
      </c>
    </row>
    <row r="349" ht="14.25" customHeight="1">
      <c r="A349" s="4">
        <f>IF(OR($B349="",$C349=""),"",IFERROR(INDEX('5_ACOMPANHAMENTO'!$A$3:$A$4922,MATCH(1,INDEX(('5_ACOMPANHAMENTO'!$AD$3:$AD$4922=TRIM($C349&amp;""))*('5_ACOMPANHAMENTO'!$AC$3:$AC$4922&lt;&gt;"")*((((I349&lt;&gt;"")*ISNUMBER(SEARCH("|"&amp;I349&amp;"|",'5_ACOMPANHAMENTO'!$AC$3:$AC$4922)))+((J349&lt;&gt;"")*ISNUMBER(SEARCH("|"&amp;J349&amp;"|",'5_ACOMPANHAMENTO'!$AC$3:$AC$4922)))+((K349&lt;&gt;"")*ISNUMBER(SEARCH("|"&amp;K349&amp;"|",'5_ACOMPANHAMENTO'!$AC$3:$AC$4922)))+((L349&lt;&gt;"")*ISNUMBER(SEARCH("|"&amp;L349&amp;"|",'5_ACOMPANHAMENTO'!$AC$3:$AC$4922)))+((M349&lt;&gt;"")*ISNUMBER(SEARCH("|"&amp;M349&amp;"|",'5_ACOMPANHAMENTO'!$AC$3:$AC$4922)))+((N349&lt;&gt;"")*ISNUMBER(SEARCH("|"&amp;N349&amp;"|",'5_ACOMPANHAMENTO'!$AC$3:$AC$4922)))+((O349&lt;&gt;"")*ISNUMBER(SEARCH("|"&amp;O349&amp;"|",'5_ACOMPANHAMENTO'!$AC$3:$AC$4922)))+((P349&lt;&gt;"")*ISNUMBER(SEARCH("|"&amp;P349&amp;"|",'5_ACOMPANHAMENTO'!$AC$3:$AC$4922)))+((Q349&lt;&gt;"")*ISNUMBER(SEARCH("|"&amp;Q349&amp;"|",'5_ACOMPANHAMENTO'!$AC$3:$AC$4922)))+((R349&lt;&gt;"")*ISNUMBER(SEARCH("|"&amp;R349&amp;"|",'5_ACOMPANHAMENTO'!$AC$3:$AC$4922)))+((S349&lt;&gt;"")*ISNUMBER(SEARCH("|"&amp;S349&amp;"|",'5_ACOMPANHAMENTO'!$AC$3:$AC$4922)))+((T349&lt;&gt;"")*ISNUMBER(SEARCH("|"&amp;T349&amp;"|",'5_ACOMPANHAMENTO'!$AC$3:$AC$4922)))+((U349&lt;&gt;"")*ISNUMBER(SEARCH("|"&amp;U349&amp;"|",'5_ACOMPANHAMENTO'!$AC$3:$AC$4922)))+((V349&lt;&gt;"")*ISNUMBER(SEARCH("|"&amp;V349&amp;"|",'5_ACOMPANHAMENTO'!$AC$3:$AC$4922)))+((W349&lt;&gt;"")*ISNUMBER(SEARCH("|"&amp;W349&amp;"|",'5_ACOMPANHAMENTO'!$AC$3:$AC$4922)))+((X349&lt;&gt;"")*ISNUMBER(SEARCH("|"&amp;X349&amp;"|",'5_ACOMPANHAMENTO'!$AC$3:$AC$4922)))+((Y349&lt;&gt;"")*ISNUMBER(SEARCH("|"&amp;Y349&amp;"|",'5_ACOMPANHAMENTO'!$AC$3:$AC$4922)))+((Z349&lt;&gt;"")*ISNUMBER(SEARCH("|"&amp;Z349&amp;"|",'5_ACOMPANHAMENTO'!$AC$3:$AC$4922)))+((AA349&lt;&gt;"")*ISNUMBER(SEARCH("|"&amp;AA349&amp;"|",'5_ACOMPANHAMENTO'!$AC$3:$AC$4922)))+((AB349&lt;&gt;"")*ISNUMBER(SEARCH("|"&amp;AB349&amp;"|",'5_ACOMPANHAMENTO'!$AC$3:$AC$4922))))&gt;0),0),0)),""))</f>
        <v/>
      </c>
      <c r="B349" s="14" t="inlineStr">
        <is>
          <t>10199,10201</t>
        </is>
      </c>
      <c r="C349" s="14" t="inlineStr">
        <is>
          <t>49 COLA DE ESPUMA</t>
        </is>
      </c>
      <c r="D349" s="4">
        <f>IF(OR($B349="",$C349=""),"",IFERROR(SUMPRODUCT(--(('5_ACOMPANHAMENTO'!$AD$3:$AD$4922=TRIM($C349&amp;""))*('5_ACOMPANHAMENTO'!$AC$3:$AC$4922&lt;&gt;"")*((((I349&lt;&gt;"")*ISNUMBER(SEARCH("|"&amp;I349&amp;"|",'5_ACOMPANHAMENTO'!$AC$3:$AC$4922)))+((J349&lt;&gt;"")*ISNUMBER(SEARCH("|"&amp;J349&amp;"|",'5_ACOMPANHAMENTO'!$AC$3:$AC$4922)))+((K349&lt;&gt;"")*ISNUMBER(SEARCH("|"&amp;K349&amp;"|",'5_ACOMPANHAMENTO'!$AC$3:$AC$4922)))+((L349&lt;&gt;"")*ISNUMBER(SEARCH("|"&amp;L349&amp;"|",'5_ACOMPANHAMENTO'!$AC$3:$AC$4922)))+((M349&lt;&gt;"")*ISNUMBER(SEARCH("|"&amp;M349&amp;"|",'5_ACOMPANHAMENTO'!$AC$3:$AC$4922)))+((N349&lt;&gt;"")*ISNUMBER(SEARCH("|"&amp;N349&amp;"|",'5_ACOMPANHAMENTO'!$AC$3:$AC$4922)))+((O349&lt;&gt;"")*ISNUMBER(SEARCH("|"&amp;O349&amp;"|",'5_ACOMPANHAMENTO'!$AC$3:$AC$4922)))+((P349&lt;&gt;"")*ISNUMBER(SEARCH("|"&amp;P349&amp;"|",'5_ACOMPANHAMENTO'!$AC$3:$AC$4922)))+((Q349&lt;&gt;"")*ISNUMBER(SEARCH("|"&amp;Q349&amp;"|",'5_ACOMPANHAMENTO'!$AC$3:$AC$4922)))+((R349&lt;&gt;"")*ISNUMBER(SEARCH("|"&amp;R349&amp;"|",'5_ACOMPANHAMENTO'!$AC$3:$AC$4922)))+((S349&lt;&gt;"")*ISNUMBER(SEARCH("|"&amp;S349&amp;"|",'5_ACOMPANHAMENTO'!$AC$3:$AC$4922)))+((T349&lt;&gt;"")*ISNUMBER(SEARCH("|"&amp;T349&amp;"|",'5_ACOMPANHAMENTO'!$AC$3:$AC$4922)))+((U349&lt;&gt;"")*ISNUMBER(SEARCH("|"&amp;U349&amp;"|",'5_ACOMPANHAMENTO'!$AC$3:$AC$4922)))+((V349&lt;&gt;"")*ISNUMBER(SEARCH("|"&amp;V349&amp;"|",'5_ACOMPANHAMENTO'!$AC$3:$AC$4922)))+((W349&lt;&gt;"")*ISNUMBER(SEARCH("|"&amp;W349&amp;"|",'5_ACOMPANHAMENTO'!$AC$3:$AC$4922)))+((X349&lt;&gt;"")*ISNUMBER(SEARCH("|"&amp;X349&amp;"|",'5_ACOMPANHAMENTO'!$AC$3:$AC$4922)))+((Y349&lt;&gt;"")*ISNUMBER(SEARCH("|"&amp;Y349&amp;"|",'5_ACOMPANHAMENTO'!$AC$3:$AC$4922)))+((Z349&lt;&gt;"")*ISNUMBER(SEARCH("|"&amp;Z349&amp;"|",'5_ACOMPANHAMENTO'!$AC$3:$AC$4922)))+((AA349&lt;&gt;"")*ISNUMBER(SEARCH("|"&amp;AA349&amp;"|",'5_ACOMPANHAMENTO'!$AC$3:$AC$4922)))+((AB349&lt;&gt;"")*ISNUMBER(SEARCH("|"&amp;AB349&amp;"|",'5_ACOMPANHAMENTO'!$AC$3:$AC$4922))))&gt;0)),'5_ACOMPANHAMENTO'!$J$3:$J$4922),0))</f>
        <v/>
      </c>
      <c r="E349" s="4">
        <f>IF(G349=0,"FINALIZADO",IF(TODAY()&gt;A349,"ATRASADO "&amp;TODAY()-A349&amp;" DIAS","ADIANTADO "&amp;A349-TODAY()&amp;" DIAS"))</f>
        <v/>
      </c>
      <c r="F349" s="7">
        <f>IF(OR($B349="",$C349=""),"",IFERROR(SUMPRODUCT(--(('5_ACOMPANHAMENTO'!$AD$3:$AD$4922=TRIM($C349&amp;""))*('5_ACOMPANHAMENTO'!$AC$3:$AC$4922&lt;&gt;"")*((((I349&lt;&gt;"")*ISNUMBER(SEARCH("|"&amp;I349&amp;"|",'5_ACOMPANHAMENTO'!$AC$3:$AC$4922)))+((J349&lt;&gt;"")*ISNUMBER(SEARCH("|"&amp;J349&amp;"|",'5_ACOMPANHAMENTO'!$AC$3:$AC$4922)))+((K349&lt;&gt;"")*ISNUMBER(SEARCH("|"&amp;K349&amp;"|",'5_ACOMPANHAMENTO'!$AC$3:$AC$4922)))+((L349&lt;&gt;"")*ISNUMBER(SEARCH("|"&amp;L349&amp;"|",'5_ACOMPANHAMENTO'!$AC$3:$AC$4922)))+((M349&lt;&gt;"")*ISNUMBER(SEARCH("|"&amp;M349&amp;"|",'5_ACOMPANHAMENTO'!$AC$3:$AC$4922)))+((N349&lt;&gt;"")*ISNUMBER(SEARCH("|"&amp;N349&amp;"|",'5_ACOMPANHAMENTO'!$AC$3:$AC$4922)))+((O349&lt;&gt;"")*ISNUMBER(SEARCH("|"&amp;O349&amp;"|",'5_ACOMPANHAMENTO'!$AC$3:$AC$4922)))+((P349&lt;&gt;"")*ISNUMBER(SEARCH("|"&amp;P349&amp;"|",'5_ACOMPANHAMENTO'!$AC$3:$AC$4922)))+((Q349&lt;&gt;"")*ISNUMBER(SEARCH("|"&amp;Q349&amp;"|",'5_ACOMPANHAMENTO'!$AC$3:$AC$4922)))+((R349&lt;&gt;"")*ISNUMBER(SEARCH("|"&amp;R349&amp;"|",'5_ACOMPANHAMENTO'!$AC$3:$AC$4922)))+((S349&lt;&gt;"")*ISNUMBER(SEARCH("|"&amp;S349&amp;"|",'5_ACOMPANHAMENTO'!$AC$3:$AC$4922)))+((T349&lt;&gt;"")*ISNUMBER(SEARCH("|"&amp;T349&amp;"|",'5_ACOMPANHAMENTO'!$AC$3:$AC$4922)))+((U349&lt;&gt;"")*ISNUMBER(SEARCH("|"&amp;U349&amp;"|",'5_ACOMPANHAMENTO'!$AC$3:$AC$4922)))+((V349&lt;&gt;"")*ISNUMBER(SEARCH("|"&amp;V349&amp;"|",'5_ACOMPANHAMENTO'!$AC$3:$AC$4922)))+((W349&lt;&gt;"")*ISNUMBER(SEARCH("|"&amp;W349&amp;"|",'5_ACOMPANHAMENTO'!$AC$3:$AC$4922)))+((X349&lt;&gt;"")*ISNUMBER(SEARCH("|"&amp;X349&amp;"|",'5_ACOMPANHAMENTO'!$AC$3:$AC$4922)))+((Y349&lt;&gt;"")*ISNUMBER(SEARCH("|"&amp;Y349&amp;"|",'5_ACOMPANHAMENTO'!$AC$3:$AC$4922)))+((Z349&lt;&gt;"")*ISNUMBER(SEARCH("|"&amp;Z349&amp;"|",'5_ACOMPANHAMENTO'!$AC$3:$AC$4922)))+((AA349&lt;&gt;"")*ISNUMBER(SEARCH("|"&amp;AA349&amp;"|",'5_ACOMPANHAMENTO'!$AC$3:$AC$4922)))+((AB349&lt;&gt;"")*ISNUMBER(SEARCH("|"&amp;AB349&amp;"|",'5_ACOMPANHAMENTO'!$AC$3:$AC$4922))))&gt;0)),'5_ACOMPANHAMENTO'!$O$3:$O$4922),0))</f>
        <v/>
      </c>
      <c r="G349" s="7">
        <f>IF(OR($B349="",$C349=""),"",D349-F349)</f>
        <v/>
      </c>
      <c r="H349">
        <f>IF(OR($B349="",$C349=""),"",TRIM($B349&amp;"")&amp;"|"&amp;TRIM($C349&amp;""))</f>
        <v/>
      </c>
      <c r="I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",99)),1,99)))</f>
        <v/>
      </c>
      <c r="J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",99)),100,99)))</f>
        <v/>
      </c>
      <c r="K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",99)),199,99)))</f>
        <v/>
      </c>
      <c r="L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",99)),298,99)))</f>
        <v/>
      </c>
      <c r="M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",99)),397,99)))</f>
        <v/>
      </c>
      <c r="N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",99)),496,99)))</f>
        <v/>
      </c>
      <c r="O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",99)),595,99)))</f>
        <v/>
      </c>
      <c r="P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",99)),694,99)))</f>
        <v/>
      </c>
      <c r="Q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",99)),793,99)))</f>
        <v/>
      </c>
      <c r="R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",99)),892,99)))</f>
        <v/>
      </c>
      <c r="S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",99)),991,99)))</f>
        <v/>
      </c>
      <c r="T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",99)),1090,99)))</f>
        <v/>
      </c>
      <c r="U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",99)),1189,99)))</f>
        <v/>
      </c>
      <c r="V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",99)),1288,99)))</f>
        <v/>
      </c>
      <c r="W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",99)),1387,99)))</f>
        <v/>
      </c>
      <c r="X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",99)),1486,99)))</f>
        <v/>
      </c>
      <c r="Y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",99)),1585,99)))</f>
        <v/>
      </c>
      <c r="Z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",99)),1684,99)))</f>
        <v/>
      </c>
      <c r="AA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",99)),1783,99)))</f>
        <v/>
      </c>
      <c r="AB349" s="1">
        <f>IF($B349="","",TRIM(MID(SUBSTITUTE(TRIM(SUBSTITUTE(SUBSTITUTE(SUBSTITUTE(SUBSTITUTE(SUBSTITUTE(SUBSTITUTE(SUBSTITUTE(SUBSTITUTE(SUBSTITUTE(SUBSTITUTE(SUBSTITUTE(SUBSTITUTE(SUBSTITUTE(SUBSTITUTE(TRIM($B349&amp;""),CHAR(10),"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",REPT(" ",99)),1882,99)))</f>
        <v/>
      </c>
    </row>
    <row r="350" ht="14.25" customHeight="1">
      <c r="A350" s="4">
        <f>IF(OR($B350="",$C350=""),"",IFERROR(INDEX('5_ACOMPANHAMENTO'!$A$3:$A$4922,MATCH(1,INDEX(('5_ACOMPANHAMENTO'!$AD$3:$AD$4922=TRIM($C350&amp;""))*('5_ACOMPANHAMENTO'!$AC$3:$AC$4922&lt;&gt;"")*((((I350&lt;&gt;"")*ISNUMBER(SEARCH("|"&amp;I350&amp;"|",'5_ACOMPANHAMENTO'!$AC$3:$AC$4922)))+((J350&lt;&gt;"")*ISNUMBER(SEARCH("|"&amp;J350&amp;"|",'5_ACOMPANHAMENTO'!$AC$3:$AC$4922)))+((K350&lt;&gt;"")*ISNUMBER(SEARCH("|"&amp;K350&amp;"|",'5_ACOMPANHAMENTO'!$AC$3:$AC$4922)))+((L350&lt;&gt;"")*ISNUMBER(SEARCH("|"&amp;L350&amp;"|",'5_ACOMPANHAMENTO'!$AC$3:$AC$4922)))+((M350&lt;&gt;"")*ISNUMBER(SEARCH("|"&amp;M350&amp;"|",'5_ACOMPANHAMENTO'!$AC$3:$AC$4922)))+((N350&lt;&gt;"")*ISNUMBER(SEARCH("|"&amp;N350&amp;"|",'5_ACOMPANHAMENTO'!$AC$3:$AC$4922)))+((O350&lt;&gt;"")*ISNUMBER(SEARCH("|"&amp;O350&amp;"|",'5_ACOMPANHAMENTO'!$AC$3:$AC$4922)))+((P350&lt;&gt;"")*ISNUMBER(SEARCH("|"&amp;P350&amp;"|",'5_ACOMPANHAMENTO'!$AC$3:$AC$4922)))+((Q350&lt;&gt;"")*ISNUMBER(SEARCH("|"&amp;Q350&amp;"|",'5_ACOMPANHAMENTO'!$AC$3:$AC$4922)))+((R350&lt;&gt;"")*ISNUMBER(SEARCH("|"&amp;R350&amp;"|",'5_ACOMPANHAMENTO'!$AC$3:$AC$4922)))+((S350&lt;&gt;"")*ISNUMBER(SEARCH("|"&amp;S350&amp;"|",'5_ACOMPANHAMENTO'!$AC$3:$AC$4922)))+((T350&lt;&gt;"")*ISNUMBER(SEARCH("|"&amp;T350&amp;"|",'5_ACOMPANHAMENTO'!$AC$3:$AC$4922)))+((U350&lt;&gt;"")*ISNUMBER(SEARCH("|"&amp;U350&amp;"|",'5_ACOMPANHAMENTO'!$AC$3:$AC$4922)))+((V350&lt;&gt;"")*ISNUMBER(SEARCH("|"&amp;V350&amp;"|",'5_ACOMPANHAMENTO'!$AC$3:$AC$4922)))+((W350&lt;&gt;"")*ISNUMBER(SEARCH("|"&amp;W350&amp;"|",'5_ACOMPANHAMENTO'!$AC$3:$AC$4922)))+((X350&lt;&gt;"")*ISNUMBER(SEARCH("|"&amp;X350&amp;"|",'5_ACOMPANHAMENTO'!$AC$3:$AC$4922)))+((Y350&lt;&gt;"")*ISNUMBER(SEARCH("|"&amp;Y350&amp;"|",'5_ACOMPANHAMENTO'!$AC$3:$AC$4922)))+((Z350&lt;&gt;"")*ISNUMBER(SEARCH("|"&amp;Z350&amp;"|",'5_ACOMPANHAMENTO'!$AC$3:$AC$4922)))+((AA350&lt;&gt;"")*ISNUMBER(SEARCH("|"&amp;AA350&amp;"|",'5_ACOMPANHAMENTO'!$AC$3:$AC$4922)))+((AB350&lt;&gt;"")*ISNUMBER(SEARCH("|"&amp;AB350&amp;"|",'5_ACOMPANHAMENTO'!$AC$3:$AC$4922))))&gt;0),0),0)),""))</f>
        <v/>
      </c>
      <c r="B350" s="14" t="inlineStr">
        <is>
          <t>10199,10201</t>
        </is>
      </c>
      <c r="C350" s="14" t="inlineStr">
        <is>
          <t>49 COLA DE ESPUMA</t>
        </is>
      </c>
      <c r="D350" s="4">
        <f>IF(OR($B350="",$C350=""),"",IFERROR(SUMPRODUCT(--(('5_ACOMPANHAMENTO'!$AD$3:$AD$4922=TRIM($C350&amp;""))*('5_ACOMPANHAMENTO'!$AC$3:$AC$4922&lt;&gt;"")*((((I350&lt;&gt;"")*ISNUMBER(SEARCH("|"&amp;I350&amp;"|",'5_ACOMPANHAMENTO'!$AC$3:$AC$4922)))+((J350&lt;&gt;"")*ISNUMBER(SEARCH("|"&amp;J350&amp;"|",'5_ACOMPANHAMENTO'!$AC$3:$AC$4922)))+((K350&lt;&gt;"")*ISNUMBER(SEARCH("|"&amp;K350&amp;"|",'5_ACOMPANHAMENTO'!$AC$3:$AC$4922)))+((L350&lt;&gt;"")*ISNUMBER(SEARCH("|"&amp;L350&amp;"|",'5_ACOMPANHAMENTO'!$AC$3:$AC$4922)))+((M350&lt;&gt;"")*ISNUMBER(SEARCH("|"&amp;M350&amp;"|",'5_ACOMPANHAMENTO'!$AC$3:$AC$4922)))+((N350&lt;&gt;"")*ISNUMBER(SEARCH("|"&amp;N350&amp;"|",'5_ACOMPANHAMENTO'!$AC$3:$AC$4922)))+((O350&lt;&gt;"")*ISNUMBER(SEARCH("|"&amp;O350&amp;"|",'5_ACOMPANHAMENTO'!$AC$3:$AC$4922)))+((P350&lt;&gt;"")*ISNUMBER(SEARCH("|"&amp;P350&amp;"|",'5_ACOMPANHAMENTO'!$AC$3:$AC$4922)))+((Q350&lt;&gt;"")*ISNUMBER(SEARCH("|"&amp;Q350&amp;"|",'5_ACOMPANHAMENTO'!$AC$3:$AC$4922)))+((R350&lt;&gt;"")*ISNUMBER(SEARCH("|"&amp;R350&amp;"|",'5_ACOMPANHAMENTO'!$AC$3:$AC$4922)))+((S350&lt;&gt;"")*ISNUMBER(SEARCH("|"&amp;S350&amp;"|",'5_ACOMPANHAMENTO'!$AC$3:$AC$4922)))+((T350&lt;&gt;"")*ISNUMBER(SEARCH("|"&amp;T350&amp;"|",'5_ACOMPANHAMENTO'!$AC$3:$AC$4922)))+((U350&lt;&gt;"")*ISNUMBER(SEARCH("|"&amp;U350&amp;"|",'5_ACOMPANHAMENTO'!$AC$3:$AC$4922)))+((V350&lt;&gt;"")*ISNUMBER(SEARCH("|"&amp;V350&amp;"|",'5_ACOMPANHAMENTO'!$AC$3:$AC$4922)))+((W350&lt;&gt;"")*ISNUMBER(SEARCH("|"&amp;W350&amp;"|",'5_ACOMPANHAMENTO'!$AC$3:$AC$4922)))+((X350&lt;&gt;"")*ISNUMBER(SEARCH("|"&amp;X350&amp;"|",'5_ACOMPANHAMENTO'!$AC$3:$AC$4922)))+((Y350&lt;&gt;"")*ISNUMBER(SEARCH("|"&amp;Y350&amp;"|",'5_ACOMPANHAMENTO'!$AC$3:$AC$4922)))+((Z350&lt;&gt;"")*ISNUMBER(SEARCH("|"&amp;Z350&amp;"|",'5_ACOMPANHAMENTO'!$AC$3:$AC$4922)))+((AA350&lt;&gt;"")*ISNUMBER(SEARCH("|"&amp;AA350&amp;"|",'5_ACOMPANHAMENTO'!$AC$3:$AC$4922)))+((AB350&lt;&gt;"")*ISNUMBER(SEARCH("|"&amp;AB350&amp;"|",'5_ACOMPANHAMENTO'!$AC$3:$AC$4922))))&gt;0)),'5_ACOMPANHAMENTO'!$J$3:$J$4922),0))</f>
        <v/>
      </c>
      <c r="E350" s="4">
        <f>IF(G350=0,"FINALIZADO",IF(TODAY()&gt;A350,"ATRASADO "&amp;TODAY()-A350&amp;" DIAS","ADIANTADO "&amp;A350-TODAY()&amp;" DIAS"))</f>
        <v/>
      </c>
      <c r="F350" s="7">
        <f>IF(OR($B350="",$C350=""),"",IFERROR(SUMPRODUCT(--(('5_ACOMPANHAMENTO'!$AD$3:$AD$4922=TRIM($C350&amp;""))*('5_ACOMPANHAMENTO'!$AC$3:$AC$4922&lt;&gt;"")*((((I350&lt;&gt;"")*ISNUMBER(SEARCH("|"&amp;I350&amp;"|",'5_ACOMPANHAMENTO'!$AC$3:$AC$4922)))+((J350&lt;&gt;"")*ISNUMBER(SEARCH("|"&amp;J350&amp;"|",'5_ACOMPANHAMENTO'!$AC$3:$AC$4922)))+((K350&lt;&gt;"")*ISNUMBER(SEARCH("|"&amp;K350&amp;"|",'5_ACOMPANHAMENTO'!$AC$3:$AC$4922)))+((L350&lt;&gt;"")*ISNUMBER(SEARCH("|"&amp;L350&amp;"|",'5_ACOMPANHAMENTO'!$AC$3:$AC$4922)))+((M350&lt;&gt;"")*ISNUMBER(SEARCH("|"&amp;M350&amp;"|",'5_ACOMPANHAMENTO'!$AC$3:$AC$4922)))+((N350&lt;&gt;"")*ISNUMBER(SEARCH("|"&amp;N350&amp;"|",'5_ACOMPANHAMENTO'!$AC$3:$AC$4922)))+((O350&lt;&gt;"")*ISNUMBER(SEARCH("|"&amp;O350&amp;"|",'5_ACOMPANHAMENTO'!$AC$3:$AC$4922)))+((P350&lt;&gt;"")*ISNUMBER(SEARCH("|"&amp;P350&amp;"|",'5_ACOMPANHAMENTO'!$AC$3:$AC$4922)))+((Q350&lt;&gt;"")*ISNUMBER(SEARCH("|"&amp;Q350&amp;"|",'5_ACOMPANHAMENTO'!$AC$3:$AC$4922)))+((R350&lt;&gt;"")*ISNUMBER(SEARCH("|"&amp;R350&amp;"|",'5_ACOMPANHAMENTO'!$AC$3:$AC$4922)))+((S350&lt;&gt;"")*ISNUMBER(SEARCH("|"&amp;S350&amp;"|",'5_ACOMPANHAMENTO'!$AC$3:$AC$4922)))+((T350&lt;&gt;"")*ISNUMBER(SEARCH("|"&amp;T350&amp;"|",'5_ACOMPANHAMENTO'!$AC$3:$AC$4922)))+((U350&lt;&gt;"")*ISNUMBER(SEARCH("|"&amp;U350&amp;"|",'5_ACOMPANHAMENTO'!$AC$3:$AC$4922)))+((V350&lt;&gt;"")*ISNUMBER(SEARCH("|"&amp;V350&amp;"|",'5_ACOMPANHAMENTO'!$AC$3:$AC$4922)))+((W350&lt;&gt;"")*ISNUMBER(SEARCH("|"&amp;W350&amp;"|",'5_ACOMPANHAMENTO'!$AC$3:$AC$4922)))+((X350&lt;&gt;"")*ISNUMBER(SEARCH("|"&amp;X350&amp;"|",'5_ACOMPANHAMENTO'!$AC$3:$AC$4922)))+((Y350&lt;&gt;"")*ISNUMBER(SEARCH("|"&amp;Y350&amp;"|",'5_ACOMPANHAMENTO'!$AC$3:$AC$4922)))+((Z350&lt;&gt;"")*ISNUMBER(SEARCH("|"&amp;Z350&amp;"|",'5_ACOMPANHAMENTO'!$AC$3:$AC$4922)))+((AA350&lt;&gt;"")*ISNUMBER(SEARCH("|"&amp;AA350&amp;"|",'5_ACOMPANHAMENTO'!$AC$3:$AC$4922)))+((AB350&lt;&gt;"")*ISNUMBER(SEARCH("|"&amp;AB350&amp;"|",'5_ACOMPANHAMENTO'!$AC$3:$AC$4922))))&gt;0)),'5_ACOMPANHAMENTO'!$O$3:$O$4922),0))</f>
        <v/>
      </c>
      <c r="G350" s="7">
        <f>IF(OR($B350="",$C350=""),"",D350-F350)</f>
        <v/>
      </c>
      <c r="H350">
        <f>IF(OR($B350="",$C350=""),"",TRIM($B350&amp;"")&amp;"|"&amp;TRIM($C350&amp;""))</f>
        <v/>
      </c>
      <c r="I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",99)),1,99)))</f>
        <v/>
      </c>
      <c r="J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",99)),100,99)))</f>
        <v/>
      </c>
      <c r="K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",99)),199,99)))</f>
        <v/>
      </c>
      <c r="L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",99)),298,99)))</f>
        <v/>
      </c>
      <c r="M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",99)),397,99)))</f>
        <v/>
      </c>
      <c r="N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",99)),496,99)))</f>
        <v/>
      </c>
      <c r="O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",99)),595,99)))</f>
        <v/>
      </c>
      <c r="P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",99)),694,99)))</f>
        <v/>
      </c>
      <c r="Q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",99)),793,99)))</f>
        <v/>
      </c>
      <c r="R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",99)),892,99)))</f>
        <v/>
      </c>
      <c r="S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",99)),991,99)))</f>
        <v/>
      </c>
      <c r="T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",99)),1090,99)))</f>
        <v/>
      </c>
      <c r="U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",99)),1189,99)))</f>
        <v/>
      </c>
      <c r="V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",99)),1288,99)))</f>
        <v/>
      </c>
      <c r="W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",99)),1387,99)))</f>
        <v/>
      </c>
      <c r="X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",99)),1486,99)))</f>
        <v/>
      </c>
      <c r="Y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",99)),1585,99)))</f>
        <v/>
      </c>
      <c r="Z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",99)),1684,99)))</f>
        <v/>
      </c>
      <c r="AA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",99)),1783,99)))</f>
        <v/>
      </c>
      <c r="AB350" s="1">
        <f>IF($B350="","",TRIM(MID(SUBSTITUTE(TRIM(SUBSTITUTE(SUBSTITUTE(SUBSTITUTE(SUBSTITUTE(SUBSTITUTE(SUBSTITUTE(SUBSTITUTE(SUBSTITUTE(SUBSTITUTE(SUBSTITUTE(SUBSTITUTE(SUBSTITUTE(SUBSTITUTE(SUBSTITUTE(TRIM($B350&amp;""),CHAR(10),"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",REPT(" ",99)),1882,99)))</f>
        <v/>
      </c>
    </row>
    <row r="351" ht="14.25" customHeight="1">
      <c r="A351" s="4">
        <f>IF(OR($B351="",$C351=""),"",IFERROR(INDEX('5_ACOMPANHAMENTO'!$A$3:$A$4922,MATCH(1,INDEX(('5_ACOMPANHAMENTO'!$AD$3:$AD$4922=TRIM($C351&amp;""))*('5_ACOMPANHAMENTO'!$AC$3:$AC$4922&lt;&gt;"")*((((I351&lt;&gt;"")*ISNUMBER(SEARCH("|"&amp;I351&amp;"|",'5_ACOMPANHAMENTO'!$AC$3:$AC$4922)))+((J351&lt;&gt;"")*ISNUMBER(SEARCH("|"&amp;J351&amp;"|",'5_ACOMPANHAMENTO'!$AC$3:$AC$4922)))+((K351&lt;&gt;"")*ISNUMBER(SEARCH("|"&amp;K351&amp;"|",'5_ACOMPANHAMENTO'!$AC$3:$AC$4922)))+((L351&lt;&gt;"")*ISNUMBER(SEARCH("|"&amp;L351&amp;"|",'5_ACOMPANHAMENTO'!$AC$3:$AC$4922)))+((M351&lt;&gt;"")*ISNUMBER(SEARCH("|"&amp;M351&amp;"|",'5_ACOMPANHAMENTO'!$AC$3:$AC$4922)))+((N351&lt;&gt;"")*ISNUMBER(SEARCH("|"&amp;N351&amp;"|",'5_ACOMPANHAMENTO'!$AC$3:$AC$4922)))+((O351&lt;&gt;"")*ISNUMBER(SEARCH("|"&amp;O351&amp;"|",'5_ACOMPANHAMENTO'!$AC$3:$AC$4922)))+((P351&lt;&gt;"")*ISNUMBER(SEARCH("|"&amp;P351&amp;"|",'5_ACOMPANHAMENTO'!$AC$3:$AC$4922)))+((Q351&lt;&gt;"")*ISNUMBER(SEARCH("|"&amp;Q351&amp;"|",'5_ACOMPANHAMENTO'!$AC$3:$AC$4922)))+((R351&lt;&gt;"")*ISNUMBER(SEARCH("|"&amp;R351&amp;"|",'5_ACOMPANHAMENTO'!$AC$3:$AC$4922)))+((S351&lt;&gt;"")*ISNUMBER(SEARCH("|"&amp;S351&amp;"|",'5_ACOMPANHAMENTO'!$AC$3:$AC$4922)))+((T351&lt;&gt;"")*ISNUMBER(SEARCH("|"&amp;T351&amp;"|",'5_ACOMPANHAMENTO'!$AC$3:$AC$4922)))+((U351&lt;&gt;"")*ISNUMBER(SEARCH("|"&amp;U351&amp;"|",'5_ACOMPANHAMENTO'!$AC$3:$AC$4922)))+((V351&lt;&gt;"")*ISNUMBER(SEARCH("|"&amp;V351&amp;"|",'5_ACOMPANHAMENTO'!$AC$3:$AC$4922)))+((W351&lt;&gt;"")*ISNUMBER(SEARCH("|"&amp;W351&amp;"|",'5_ACOMPANHAMENTO'!$AC$3:$AC$4922)))+((X351&lt;&gt;"")*ISNUMBER(SEARCH("|"&amp;X351&amp;"|",'5_ACOMPANHAMENTO'!$AC$3:$AC$4922)))+((Y351&lt;&gt;"")*ISNUMBER(SEARCH("|"&amp;Y351&amp;"|",'5_ACOMPANHAMENTO'!$AC$3:$AC$4922)))+((Z351&lt;&gt;"")*ISNUMBER(SEARCH("|"&amp;Z351&amp;"|",'5_ACOMPANHAMENTO'!$AC$3:$AC$4922)))+((AA351&lt;&gt;"")*ISNUMBER(SEARCH("|"&amp;AA351&amp;"|",'5_ACOMPANHAMENTO'!$AC$3:$AC$4922)))+((AB351&lt;&gt;"")*ISNUMBER(SEARCH("|"&amp;AB351&amp;"|",'5_ACOMPANHAMENTO'!$AC$3:$AC$4922))))&gt;0),0),0)),""))</f>
        <v/>
      </c>
      <c r="B351" s="14" t="inlineStr">
        <is>
          <t>10199,10201</t>
        </is>
      </c>
      <c r="C351" s="14" t="inlineStr">
        <is>
          <t>49 COLA DE ESPUMA</t>
        </is>
      </c>
      <c r="D351" s="4">
        <f>IF(OR($B351="",$C351=""),"",IFERROR(SUMPRODUCT(--(('5_ACOMPANHAMENTO'!$AD$3:$AD$4922=TRIM($C351&amp;""))*('5_ACOMPANHAMENTO'!$AC$3:$AC$4922&lt;&gt;"")*((((I351&lt;&gt;"")*ISNUMBER(SEARCH("|"&amp;I351&amp;"|",'5_ACOMPANHAMENTO'!$AC$3:$AC$4922)))+((J351&lt;&gt;"")*ISNUMBER(SEARCH("|"&amp;J351&amp;"|",'5_ACOMPANHAMENTO'!$AC$3:$AC$4922)))+((K351&lt;&gt;"")*ISNUMBER(SEARCH("|"&amp;K351&amp;"|",'5_ACOMPANHAMENTO'!$AC$3:$AC$4922)))+((L351&lt;&gt;"")*ISNUMBER(SEARCH("|"&amp;L351&amp;"|",'5_ACOMPANHAMENTO'!$AC$3:$AC$4922)))+((M351&lt;&gt;"")*ISNUMBER(SEARCH("|"&amp;M351&amp;"|",'5_ACOMPANHAMENTO'!$AC$3:$AC$4922)))+((N351&lt;&gt;"")*ISNUMBER(SEARCH("|"&amp;N351&amp;"|",'5_ACOMPANHAMENTO'!$AC$3:$AC$4922)))+((O351&lt;&gt;"")*ISNUMBER(SEARCH("|"&amp;O351&amp;"|",'5_ACOMPANHAMENTO'!$AC$3:$AC$4922)))+((P351&lt;&gt;"")*ISNUMBER(SEARCH("|"&amp;P351&amp;"|",'5_ACOMPANHAMENTO'!$AC$3:$AC$4922)))+((Q351&lt;&gt;"")*ISNUMBER(SEARCH("|"&amp;Q351&amp;"|",'5_ACOMPANHAMENTO'!$AC$3:$AC$4922)))+((R351&lt;&gt;"")*ISNUMBER(SEARCH("|"&amp;R351&amp;"|",'5_ACOMPANHAMENTO'!$AC$3:$AC$4922)))+((S351&lt;&gt;"")*ISNUMBER(SEARCH("|"&amp;S351&amp;"|",'5_ACOMPANHAMENTO'!$AC$3:$AC$4922)))+((T351&lt;&gt;"")*ISNUMBER(SEARCH("|"&amp;T351&amp;"|",'5_ACOMPANHAMENTO'!$AC$3:$AC$4922)))+((U351&lt;&gt;"")*ISNUMBER(SEARCH("|"&amp;U351&amp;"|",'5_ACOMPANHAMENTO'!$AC$3:$AC$4922)))+((V351&lt;&gt;"")*ISNUMBER(SEARCH("|"&amp;V351&amp;"|",'5_ACOMPANHAMENTO'!$AC$3:$AC$4922)))+((W351&lt;&gt;"")*ISNUMBER(SEARCH("|"&amp;W351&amp;"|",'5_ACOMPANHAMENTO'!$AC$3:$AC$4922)))+((X351&lt;&gt;"")*ISNUMBER(SEARCH("|"&amp;X351&amp;"|",'5_ACOMPANHAMENTO'!$AC$3:$AC$4922)))+((Y351&lt;&gt;"")*ISNUMBER(SEARCH("|"&amp;Y351&amp;"|",'5_ACOMPANHAMENTO'!$AC$3:$AC$4922)))+((Z351&lt;&gt;"")*ISNUMBER(SEARCH("|"&amp;Z351&amp;"|",'5_ACOMPANHAMENTO'!$AC$3:$AC$4922)))+((AA351&lt;&gt;"")*ISNUMBER(SEARCH("|"&amp;AA351&amp;"|",'5_ACOMPANHAMENTO'!$AC$3:$AC$4922)))+((AB351&lt;&gt;"")*ISNUMBER(SEARCH("|"&amp;AB351&amp;"|",'5_ACOMPANHAMENTO'!$AC$3:$AC$4922))))&gt;0)),'5_ACOMPANHAMENTO'!$J$3:$J$4922),0))</f>
        <v/>
      </c>
      <c r="E351" s="4">
        <f>IF(G351=0,"FINALIZADO",IF(TODAY()&gt;A351,"ATRASADO "&amp;TODAY()-A351&amp;" DIAS","ADIANTADO "&amp;A351-TODAY()&amp;" DIAS"))</f>
        <v/>
      </c>
      <c r="F351" s="7">
        <f>IF(OR($B351="",$C351=""),"",IFERROR(SUMPRODUCT(--(('5_ACOMPANHAMENTO'!$AD$3:$AD$4922=TRIM($C351&amp;""))*('5_ACOMPANHAMENTO'!$AC$3:$AC$4922&lt;&gt;"")*((((I351&lt;&gt;"")*ISNUMBER(SEARCH("|"&amp;I351&amp;"|",'5_ACOMPANHAMENTO'!$AC$3:$AC$4922)))+((J351&lt;&gt;"")*ISNUMBER(SEARCH("|"&amp;J351&amp;"|",'5_ACOMPANHAMENTO'!$AC$3:$AC$4922)))+((K351&lt;&gt;"")*ISNUMBER(SEARCH("|"&amp;K351&amp;"|",'5_ACOMPANHAMENTO'!$AC$3:$AC$4922)))+((L351&lt;&gt;"")*ISNUMBER(SEARCH("|"&amp;L351&amp;"|",'5_ACOMPANHAMENTO'!$AC$3:$AC$4922)))+((M351&lt;&gt;"")*ISNUMBER(SEARCH("|"&amp;M351&amp;"|",'5_ACOMPANHAMENTO'!$AC$3:$AC$4922)))+((N351&lt;&gt;"")*ISNUMBER(SEARCH("|"&amp;N351&amp;"|",'5_ACOMPANHAMENTO'!$AC$3:$AC$4922)))+((O351&lt;&gt;"")*ISNUMBER(SEARCH("|"&amp;O351&amp;"|",'5_ACOMPANHAMENTO'!$AC$3:$AC$4922)))+((P351&lt;&gt;"")*ISNUMBER(SEARCH("|"&amp;P351&amp;"|",'5_ACOMPANHAMENTO'!$AC$3:$AC$4922)))+((Q351&lt;&gt;"")*ISNUMBER(SEARCH("|"&amp;Q351&amp;"|",'5_ACOMPANHAMENTO'!$AC$3:$AC$4922)))+((R351&lt;&gt;"")*ISNUMBER(SEARCH("|"&amp;R351&amp;"|",'5_ACOMPANHAMENTO'!$AC$3:$AC$4922)))+((S351&lt;&gt;"")*ISNUMBER(SEARCH("|"&amp;S351&amp;"|",'5_ACOMPANHAMENTO'!$AC$3:$AC$4922)))+((T351&lt;&gt;"")*ISNUMBER(SEARCH("|"&amp;T351&amp;"|",'5_ACOMPANHAMENTO'!$AC$3:$AC$4922)))+((U351&lt;&gt;"")*ISNUMBER(SEARCH("|"&amp;U351&amp;"|",'5_ACOMPANHAMENTO'!$AC$3:$AC$4922)))+((V351&lt;&gt;"")*ISNUMBER(SEARCH("|"&amp;V351&amp;"|",'5_ACOMPANHAMENTO'!$AC$3:$AC$4922)))+((W351&lt;&gt;"")*ISNUMBER(SEARCH("|"&amp;W351&amp;"|",'5_ACOMPANHAMENTO'!$AC$3:$AC$4922)))+((X351&lt;&gt;"")*ISNUMBER(SEARCH("|"&amp;X351&amp;"|",'5_ACOMPANHAMENTO'!$AC$3:$AC$4922)))+((Y351&lt;&gt;"")*ISNUMBER(SEARCH("|"&amp;Y351&amp;"|",'5_ACOMPANHAMENTO'!$AC$3:$AC$4922)))+((Z351&lt;&gt;"")*ISNUMBER(SEARCH("|"&amp;Z351&amp;"|",'5_ACOMPANHAMENTO'!$AC$3:$AC$4922)))+((AA351&lt;&gt;"")*ISNUMBER(SEARCH("|"&amp;AA351&amp;"|",'5_ACOMPANHAMENTO'!$AC$3:$AC$4922)))+((AB351&lt;&gt;"")*ISNUMBER(SEARCH("|"&amp;AB351&amp;"|",'5_ACOMPANHAMENTO'!$AC$3:$AC$4922))))&gt;0)),'5_ACOMPANHAMENTO'!$O$3:$O$4922),0))</f>
        <v/>
      </c>
      <c r="G351" s="7">
        <f>IF(OR($B351="",$C351=""),"",D351-F351)</f>
        <v/>
      </c>
      <c r="H351">
        <f>IF(OR($B351="",$C351=""),"",TRIM($B351&amp;"")&amp;"|"&amp;TRIM($C351&amp;""))</f>
        <v/>
      </c>
      <c r="I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",99)),1,99)))</f>
        <v/>
      </c>
      <c r="J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",99)),100,99)))</f>
        <v/>
      </c>
      <c r="K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",99)),199,99)))</f>
        <v/>
      </c>
      <c r="L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",99)),298,99)))</f>
        <v/>
      </c>
      <c r="M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",99)),397,99)))</f>
        <v/>
      </c>
      <c r="N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",99)),496,99)))</f>
        <v/>
      </c>
      <c r="O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",99)),595,99)))</f>
        <v/>
      </c>
      <c r="P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",99)),694,99)))</f>
        <v/>
      </c>
      <c r="Q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",99)),793,99)))</f>
        <v/>
      </c>
      <c r="R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",99)),892,99)))</f>
        <v/>
      </c>
      <c r="S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",99)),991,99)))</f>
        <v/>
      </c>
      <c r="T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",99)),1090,99)))</f>
        <v/>
      </c>
      <c r="U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",99)),1189,99)))</f>
        <v/>
      </c>
      <c r="V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",99)),1288,99)))</f>
        <v/>
      </c>
      <c r="W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",99)),1387,99)))</f>
        <v/>
      </c>
      <c r="X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",99)),1486,99)))</f>
        <v/>
      </c>
      <c r="Y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",99)),1585,99)))</f>
        <v/>
      </c>
      <c r="Z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",99)),1684,99)))</f>
        <v/>
      </c>
      <c r="AA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",99)),1783,99)))</f>
        <v/>
      </c>
      <c r="AB351" s="1">
        <f>IF($B351="","",TRIM(MID(SUBSTITUTE(TRIM(SUBSTITUTE(SUBSTITUTE(SUBSTITUTE(SUBSTITUTE(SUBSTITUTE(SUBSTITUTE(SUBSTITUTE(SUBSTITUTE(SUBSTITUTE(SUBSTITUTE(SUBSTITUTE(SUBSTITUTE(SUBSTITUTE(SUBSTITUTE(TRIM($B351&amp;""),CHAR(10),"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",REPT(" ",99)),1882,99)))</f>
        <v/>
      </c>
    </row>
    <row r="352" ht="14.25" customHeight="1">
      <c r="A352" s="4">
        <f>IF(OR($B352="",$C352=""),"",IFERROR(INDEX('5_ACOMPANHAMENTO'!$A$3:$A$4922,MATCH(1,INDEX(('5_ACOMPANHAMENTO'!$AD$3:$AD$4922=TRIM($C352&amp;""))*('5_ACOMPANHAMENTO'!$AC$3:$AC$4922&lt;&gt;"")*((((I352&lt;&gt;"")*ISNUMBER(SEARCH("|"&amp;I352&amp;"|",'5_ACOMPANHAMENTO'!$AC$3:$AC$4922)))+((J352&lt;&gt;"")*ISNUMBER(SEARCH("|"&amp;J352&amp;"|",'5_ACOMPANHAMENTO'!$AC$3:$AC$4922)))+((K352&lt;&gt;"")*ISNUMBER(SEARCH("|"&amp;K352&amp;"|",'5_ACOMPANHAMENTO'!$AC$3:$AC$4922)))+((L352&lt;&gt;"")*ISNUMBER(SEARCH("|"&amp;L352&amp;"|",'5_ACOMPANHAMENTO'!$AC$3:$AC$4922)))+((M352&lt;&gt;"")*ISNUMBER(SEARCH("|"&amp;M352&amp;"|",'5_ACOMPANHAMENTO'!$AC$3:$AC$4922)))+((N352&lt;&gt;"")*ISNUMBER(SEARCH("|"&amp;N352&amp;"|",'5_ACOMPANHAMENTO'!$AC$3:$AC$4922)))+((O352&lt;&gt;"")*ISNUMBER(SEARCH("|"&amp;O352&amp;"|",'5_ACOMPANHAMENTO'!$AC$3:$AC$4922)))+((P352&lt;&gt;"")*ISNUMBER(SEARCH("|"&amp;P352&amp;"|",'5_ACOMPANHAMENTO'!$AC$3:$AC$4922)))+((Q352&lt;&gt;"")*ISNUMBER(SEARCH("|"&amp;Q352&amp;"|",'5_ACOMPANHAMENTO'!$AC$3:$AC$4922)))+((R352&lt;&gt;"")*ISNUMBER(SEARCH("|"&amp;R352&amp;"|",'5_ACOMPANHAMENTO'!$AC$3:$AC$4922)))+((S352&lt;&gt;"")*ISNUMBER(SEARCH("|"&amp;S352&amp;"|",'5_ACOMPANHAMENTO'!$AC$3:$AC$4922)))+((T352&lt;&gt;"")*ISNUMBER(SEARCH("|"&amp;T352&amp;"|",'5_ACOMPANHAMENTO'!$AC$3:$AC$4922)))+((U352&lt;&gt;"")*ISNUMBER(SEARCH("|"&amp;U352&amp;"|",'5_ACOMPANHAMENTO'!$AC$3:$AC$4922)))+((V352&lt;&gt;"")*ISNUMBER(SEARCH("|"&amp;V352&amp;"|",'5_ACOMPANHAMENTO'!$AC$3:$AC$4922)))+((W352&lt;&gt;"")*ISNUMBER(SEARCH("|"&amp;W352&amp;"|",'5_ACOMPANHAMENTO'!$AC$3:$AC$4922)))+((X352&lt;&gt;"")*ISNUMBER(SEARCH("|"&amp;X352&amp;"|",'5_ACOMPANHAMENTO'!$AC$3:$AC$4922)))+((Y352&lt;&gt;"")*ISNUMBER(SEARCH("|"&amp;Y352&amp;"|",'5_ACOMPANHAMENTO'!$AC$3:$AC$4922)))+((Z352&lt;&gt;"")*ISNUMBER(SEARCH("|"&amp;Z352&amp;"|",'5_ACOMPANHAMENTO'!$AC$3:$AC$4922)))+((AA352&lt;&gt;"")*ISNUMBER(SEARCH("|"&amp;AA352&amp;"|",'5_ACOMPANHAMENTO'!$AC$3:$AC$4922)))+((AB352&lt;&gt;"")*ISNUMBER(SEARCH("|"&amp;AB352&amp;"|",'5_ACOMPANHAMENTO'!$AC$3:$AC$4922))))&gt;0),0),0)),""))</f>
        <v/>
      </c>
      <c r="B352" s="14" t="inlineStr">
        <is>
          <t>10199,10201</t>
        </is>
      </c>
      <c r="C352" s="14" t="inlineStr">
        <is>
          <t>49 COLA DE ESPUMA</t>
        </is>
      </c>
      <c r="D352" s="4">
        <f>IF(OR($B352="",$C352=""),"",IFERROR(SUMPRODUCT(--(('5_ACOMPANHAMENTO'!$AD$3:$AD$4922=TRIM($C352&amp;""))*('5_ACOMPANHAMENTO'!$AC$3:$AC$4922&lt;&gt;"")*((((I352&lt;&gt;"")*ISNUMBER(SEARCH("|"&amp;I352&amp;"|",'5_ACOMPANHAMENTO'!$AC$3:$AC$4922)))+((J352&lt;&gt;"")*ISNUMBER(SEARCH("|"&amp;J352&amp;"|",'5_ACOMPANHAMENTO'!$AC$3:$AC$4922)))+((K352&lt;&gt;"")*ISNUMBER(SEARCH("|"&amp;K352&amp;"|",'5_ACOMPANHAMENTO'!$AC$3:$AC$4922)))+((L352&lt;&gt;"")*ISNUMBER(SEARCH("|"&amp;L352&amp;"|",'5_ACOMPANHAMENTO'!$AC$3:$AC$4922)))+((M352&lt;&gt;"")*ISNUMBER(SEARCH("|"&amp;M352&amp;"|",'5_ACOMPANHAMENTO'!$AC$3:$AC$4922)))+((N352&lt;&gt;"")*ISNUMBER(SEARCH("|"&amp;N352&amp;"|",'5_ACOMPANHAMENTO'!$AC$3:$AC$4922)))+((O352&lt;&gt;"")*ISNUMBER(SEARCH("|"&amp;O352&amp;"|",'5_ACOMPANHAMENTO'!$AC$3:$AC$4922)))+((P352&lt;&gt;"")*ISNUMBER(SEARCH("|"&amp;P352&amp;"|",'5_ACOMPANHAMENTO'!$AC$3:$AC$4922)))+((Q352&lt;&gt;"")*ISNUMBER(SEARCH("|"&amp;Q352&amp;"|",'5_ACOMPANHAMENTO'!$AC$3:$AC$4922)))+((R352&lt;&gt;"")*ISNUMBER(SEARCH("|"&amp;R352&amp;"|",'5_ACOMPANHAMENTO'!$AC$3:$AC$4922)))+((S352&lt;&gt;"")*ISNUMBER(SEARCH("|"&amp;S352&amp;"|",'5_ACOMPANHAMENTO'!$AC$3:$AC$4922)))+((T352&lt;&gt;"")*ISNUMBER(SEARCH("|"&amp;T352&amp;"|",'5_ACOMPANHAMENTO'!$AC$3:$AC$4922)))+((U352&lt;&gt;"")*ISNUMBER(SEARCH("|"&amp;U352&amp;"|",'5_ACOMPANHAMENTO'!$AC$3:$AC$4922)))+((V352&lt;&gt;"")*ISNUMBER(SEARCH("|"&amp;V352&amp;"|",'5_ACOMPANHAMENTO'!$AC$3:$AC$4922)))+((W352&lt;&gt;"")*ISNUMBER(SEARCH("|"&amp;W352&amp;"|",'5_ACOMPANHAMENTO'!$AC$3:$AC$4922)))+((X352&lt;&gt;"")*ISNUMBER(SEARCH("|"&amp;X352&amp;"|",'5_ACOMPANHAMENTO'!$AC$3:$AC$4922)))+((Y352&lt;&gt;"")*ISNUMBER(SEARCH("|"&amp;Y352&amp;"|",'5_ACOMPANHAMENTO'!$AC$3:$AC$4922)))+((Z352&lt;&gt;"")*ISNUMBER(SEARCH("|"&amp;Z352&amp;"|",'5_ACOMPANHAMENTO'!$AC$3:$AC$4922)))+((AA352&lt;&gt;"")*ISNUMBER(SEARCH("|"&amp;AA352&amp;"|",'5_ACOMPANHAMENTO'!$AC$3:$AC$4922)))+((AB352&lt;&gt;"")*ISNUMBER(SEARCH("|"&amp;AB352&amp;"|",'5_ACOMPANHAMENTO'!$AC$3:$AC$4922))))&gt;0)),'5_ACOMPANHAMENTO'!$J$3:$J$4922),0))</f>
        <v/>
      </c>
      <c r="E352" s="4">
        <f>IF(G352=0,"FINALIZADO",IF(TODAY()&gt;A352,"ATRASADO "&amp;TODAY()-A352&amp;" DIAS","ADIANTADO "&amp;A352-TODAY()&amp;" DIAS"))</f>
        <v/>
      </c>
      <c r="F352" s="7">
        <f>IF(OR($B352="",$C352=""),"",IFERROR(SUMPRODUCT(--(('5_ACOMPANHAMENTO'!$AD$3:$AD$4922=TRIM($C352&amp;""))*('5_ACOMPANHAMENTO'!$AC$3:$AC$4922&lt;&gt;"")*((((I352&lt;&gt;"")*ISNUMBER(SEARCH("|"&amp;I352&amp;"|",'5_ACOMPANHAMENTO'!$AC$3:$AC$4922)))+((J352&lt;&gt;"")*ISNUMBER(SEARCH("|"&amp;J352&amp;"|",'5_ACOMPANHAMENTO'!$AC$3:$AC$4922)))+((K352&lt;&gt;"")*ISNUMBER(SEARCH("|"&amp;K352&amp;"|",'5_ACOMPANHAMENTO'!$AC$3:$AC$4922)))+((L352&lt;&gt;"")*ISNUMBER(SEARCH("|"&amp;L352&amp;"|",'5_ACOMPANHAMENTO'!$AC$3:$AC$4922)))+((M352&lt;&gt;"")*ISNUMBER(SEARCH("|"&amp;M352&amp;"|",'5_ACOMPANHAMENTO'!$AC$3:$AC$4922)))+((N352&lt;&gt;"")*ISNUMBER(SEARCH("|"&amp;N352&amp;"|",'5_ACOMPANHAMENTO'!$AC$3:$AC$4922)))+((O352&lt;&gt;"")*ISNUMBER(SEARCH("|"&amp;O352&amp;"|",'5_ACOMPANHAMENTO'!$AC$3:$AC$4922)))+((P352&lt;&gt;"")*ISNUMBER(SEARCH("|"&amp;P352&amp;"|",'5_ACOMPANHAMENTO'!$AC$3:$AC$4922)))+((Q352&lt;&gt;"")*ISNUMBER(SEARCH("|"&amp;Q352&amp;"|",'5_ACOMPANHAMENTO'!$AC$3:$AC$4922)))+((R352&lt;&gt;"")*ISNUMBER(SEARCH("|"&amp;R352&amp;"|",'5_ACOMPANHAMENTO'!$AC$3:$AC$4922)))+((S352&lt;&gt;"")*ISNUMBER(SEARCH("|"&amp;S352&amp;"|",'5_ACOMPANHAMENTO'!$AC$3:$AC$4922)))+((T352&lt;&gt;"")*ISNUMBER(SEARCH("|"&amp;T352&amp;"|",'5_ACOMPANHAMENTO'!$AC$3:$AC$4922)))+((U352&lt;&gt;"")*ISNUMBER(SEARCH("|"&amp;U352&amp;"|",'5_ACOMPANHAMENTO'!$AC$3:$AC$4922)))+((V352&lt;&gt;"")*ISNUMBER(SEARCH("|"&amp;V352&amp;"|",'5_ACOMPANHAMENTO'!$AC$3:$AC$4922)))+((W352&lt;&gt;"")*ISNUMBER(SEARCH("|"&amp;W352&amp;"|",'5_ACOMPANHAMENTO'!$AC$3:$AC$4922)))+((X352&lt;&gt;"")*ISNUMBER(SEARCH("|"&amp;X352&amp;"|",'5_ACOMPANHAMENTO'!$AC$3:$AC$4922)))+((Y352&lt;&gt;"")*ISNUMBER(SEARCH("|"&amp;Y352&amp;"|",'5_ACOMPANHAMENTO'!$AC$3:$AC$4922)))+((Z352&lt;&gt;"")*ISNUMBER(SEARCH("|"&amp;Z352&amp;"|",'5_ACOMPANHAMENTO'!$AC$3:$AC$4922)))+((AA352&lt;&gt;"")*ISNUMBER(SEARCH("|"&amp;AA352&amp;"|",'5_ACOMPANHAMENTO'!$AC$3:$AC$4922)))+((AB352&lt;&gt;"")*ISNUMBER(SEARCH("|"&amp;AB352&amp;"|",'5_ACOMPANHAMENTO'!$AC$3:$AC$4922))))&gt;0)),'5_ACOMPANHAMENTO'!$O$3:$O$4922),0))</f>
        <v/>
      </c>
      <c r="G352" s="7">
        <f>IF(OR($B352="",$C352=""),"",D352-F352)</f>
        <v/>
      </c>
      <c r="H352">
        <f>IF(OR($B352="",$C352=""),"",TRIM($B352&amp;"")&amp;"|"&amp;TRIM($C352&amp;""))</f>
        <v/>
      </c>
      <c r="I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",99)),1,99)))</f>
        <v/>
      </c>
      <c r="J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",99)),100,99)))</f>
        <v/>
      </c>
      <c r="K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",99)),199,99)))</f>
        <v/>
      </c>
      <c r="L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",99)),298,99)))</f>
        <v/>
      </c>
      <c r="M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",99)),397,99)))</f>
        <v/>
      </c>
      <c r="N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",99)),496,99)))</f>
        <v/>
      </c>
      <c r="O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",99)),595,99)))</f>
        <v/>
      </c>
      <c r="P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",99)),694,99)))</f>
        <v/>
      </c>
      <c r="Q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",99)),793,99)))</f>
        <v/>
      </c>
      <c r="R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",99)),892,99)))</f>
        <v/>
      </c>
      <c r="S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",99)),991,99)))</f>
        <v/>
      </c>
      <c r="T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",99)),1090,99)))</f>
        <v/>
      </c>
      <c r="U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",99)),1189,99)))</f>
        <v/>
      </c>
      <c r="V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",99)),1288,99)))</f>
        <v/>
      </c>
      <c r="W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",99)),1387,99)))</f>
        <v/>
      </c>
      <c r="X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",99)),1486,99)))</f>
        <v/>
      </c>
      <c r="Y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",99)),1585,99)))</f>
        <v/>
      </c>
      <c r="Z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",99)),1684,99)))</f>
        <v/>
      </c>
      <c r="AA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",99)),1783,99)))</f>
        <v/>
      </c>
      <c r="AB352" s="1">
        <f>IF($B352="","",TRIM(MID(SUBSTITUTE(TRIM(SUBSTITUTE(SUBSTITUTE(SUBSTITUTE(SUBSTITUTE(SUBSTITUTE(SUBSTITUTE(SUBSTITUTE(SUBSTITUTE(SUBSTITUTE(SUBSTITUTE(SUBSTITUTE(SUBSTITUTE(SUBSTITUTE(SUBSTITUTE(TRIM($B352&amp;""),CHAR(10),"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",REPT(" ",99)),1882,99)))</f>
        <v/>
      </c>
    </row>
    <row r="353" ht="14.25" customHeight="1">
      <c r="A353" s="4">
        <f>IF(OR($B353="",$C353=""),"",IFERROR(INDEX('5_ACOMPANHAMENTO'!$A$3:$A$4922,MATCH(1,INDEX(('5_ACOMPANHAMENTO'!$AD$3:$AD$4922=TRIM($C353&amp;""))*('5_ACOMPANHAMENTO'!$AC$3:$AC$4922&lt;&gt;"")*((((I353&lt;&gt;"")*ISNUMBER(SEARCH("|"&amp;I353&amp;"|",'5_ACOMPANHAMENTO'!$AC$3:$AC$4922)))+((J353&lt;&gt;"")*ISNUMBER(SEARCH("|"&amp;J353&amp;"|",'5_ACOMPANHAMENTO'!$AC$3:$AC$4922)))+((K353&lt;&gt;"")*ISNUMBER(SEARCH("|"&amp;K353&amp;"|",'5_ACOMPANHAMENTO'!$AC$3:$AC$4922)))+((L353&lt;&gt;"")*ISNUMBER(SEARCH("|"&amp;L353&amp;"|",'5_ACOMPANHAMENTO'!$AC$3:$AC$4922)))+((M353&lt;&gt;"")*ISNUMBER(SEARCH("|"&amp;M353&amp;"|",'5_ACOMPANHAMENTO'!$AC$3:$AC$4922)))+((N353&lt;&gt;"")*ISNUMBER(SEARCH("|"&amp;N353&amp;"|",'5_ACOMPANHAMENTO'!$AC$3:$AC$4922)))+((O353&lt;&gt;"")*ISNUMBER(SEARCH("|"&amp;O353&amp;"|",'5_ACOMPANHAMENTO'!$AC$3:$AC$4922)))+((P353&lt;&gt;"")*ISNUMBER(SEARCH("|"&amp;P353&amp;"|",'5_ACOMPANHAMENTO'!$AC$3:$AC$4922)))+((Q353&lt;&gt;"")*ISNUMBER(SEARCH("|"&amp;Q353&amp;"|",'5_ACOMPANHAMENTO'!$AC$3:$AC$4922)))+((R353&lt;&gt;"")*ISNUMBER(SEARCH("|"&amp;R353&amp;"|",'5_ACOMPANHAMENTO'!$AC$3:$AC$4922)))+((S353&lt;&gt;"")*ISNUMBER(SEARCH("|"&amp;S353&amp;"|",'5_ACOMPANHAMENTO'!$AC$3:$AC$4922)))+((T353&lt;&gt;"")*ISNUMBER(SEARCH("|"&amp;T353&amp;"|",'5_ACOMPANHAMENTO'!$AC$3:$AC$4922)))+((U353&lt;&gt;"")*ISNUMBER(SEARCH("|"&amp;U353&amp;"|",'5_ACOMPANHAMENTO'!$AC$3:$AC$4922)))+((V353&lt;&gt;"")*ISNUMBER(SEARCH("|"&amp;V353&amp;"|",'5_ACOMPANHAMENTO'!$AC$3:$AC$4922)))+((W353&lt;&gt;"")*ISNUMBER(SEARCH("|"&amp;W353&amp;"|",'5_ACOMPANHAMENTO'!$AC$3:$AC$4922)))+((X353&lt;&gt;"")*ISNUMBER(SEARCH("|"&amp;X353&amp;"|",'5_ACOMPANHAMENTO'!$AC$3:$AC$4922)))+((Y353&lt;&gt;"")*ISNUMBER(SEARCH("|"&amp;Y353&amp;"|",'5_ACOMPANHAMENTO'!$AC$3:$AC$4922)))+((Z353&lt;&gt;"")*ISNUMBER(SEARCH("|"&amp;Z353&amp;"|",'5_ACOMPANHAMENTO'!$AC$3:$AC$4922)))+((AA353&lt;&gt;"")*ISNUMBER(SEARCH("|"&amp;AA353&amp;"|",'5_ACOMPANHAMENTO'!$AC$3:$AC$4922)))+((AB353&lt;&gt;"")*ISNUMBER(SEARCH("|"&amp;AB353&amp;"|",'5_ACOMPANHAMENTO'!$AC$3:$AC$4922))))&gt;0),0),0)),""))</f>
        <v/>
      </c>
      <c r="B353" s="14" t="inlineStr">
        <is>
          <t>10199,10201</t>
        </is>
      </c>
      <c r="C353" s="14" t="inlineStr">
        <is>
          <t>49 COLA DE ESPUMA</t>
        </is>
      </c>
      <c r="D353" s="4">
        <f>IF(OR($B353="",$C353=""),"",IFERROR(SUMPRODUCT(--(('5_ACOMPANHAMENTO'!$AD$3:$AD$4922=TRIM($C353&amp;""))*('5_ACOMPANHAMENTO'!$AC$3:$AC$4922&lt;&gt;"")*((((I353&lt;&gt;"")*ISNUMBER(SEARCH("|"&amp;I353&amp;"|",'5_ACOMPANHAMENTO'!$AC$3:$AC$4922)))+((J353&lt;&gt;"")*ISNUMBER(SEARCH("|"&amp;J353&amp;"|",'5_ACOMPANHAMENTO'!$AC$3:$AC$4922)))+((K353&lt;&gt;"")*ISNUMBER(SEARCH("|"&amp;K353&amp;"|",'5_ACOMPANHAMENTO'!$AC$3:$AC$4922)))+((L353&lt;&gt;"")*ISNUMBER(SEARCH("|"&amp;L353&amp;"|",'5_ACOMPANHAMENTO'!$AC$3:$AC$4922)))+((M353&lt;&gt;"")*ISNUMBER(SEARCH("|"&amp;M353&amp;"|",'5_ACOMPANHAMENTO'!$AC$3:$AC$4922)))+((N353&lt;&gt;"")*ISNUMBER(SEARCH("|"&amp;N353&amp;"|",'5_ACOMPANHAMENTO'!$AC$3:$AC$4922)))+((O353&lt;&gt;"")*ISNUMBER(SEARCH("|"&amp;O353&amp;"|",'5_ACOMPANHAMENTO'!$AC$3:$AC$4922)))+((P353&lt;&gt;"")*ISNUMBER(SEARCH("|"&amp;P353&amp;"|",'5_ACOMPANHAMENTO'!$AC$3:$AC$4922)))+((Q353&lt;&gt;"")*ISNUMBER(SEARCH("|"&amp;Q353&amp;"|",'5_ACOMPANHAMENTO'!$AC$3:$AC$4922)))+((R353&lt;&gt;"")*ISNUMBER(SEARCH("|"&amp;R353&amp;"|",'5_ACOMPANHAMENTO'!$AC$3:$AC$4922)))+((S353&lt;&gt;"")*ISNUMBER(SEARCH("|"&amp;S353&amp;"|",'5_ACOMPANHAMENTO'!$AC$3:$AC$4922)))+((T353&lt;&gt;"")*ISNUMBER(SEARCH("|"&amp;T353&amp;"|",'5_ACOMPANHAMENTO'!$AC$3:$AC$4922)))+((U353&lt;&gt;"")*ISNUMBER(SEARCH("|"&amp;U353&amp;"|",'5_ACOMPANHAMENTO'!$AC$3:$AC$4922)))+((V353&lt;&gt;"")*ISNUMBER(SEARCH("|"&amp;V353&amp;"|",'5_ACOMPANHAMENTO'!$AC$3:$AC$4922)))+((W353&lt;&gt;"")*ISNUMBER(SEARCH("|"&amp;W353&amp;"|",'5_ACOMPANHAMENTO'!$AC$3:$AC$4922)))+((X353&lt;&gt;"")*ISNUMBER(SEARCH("|"&amp;X353&amp;"|",'5_ACOMPANHAMENTO'!$AC$3:$AC$4922)))+((Y353&lt;&gt;"")*ISNUMBER(SEARCH("|"&amp;Y353&amp;"|",'5_ACOMPANHAMENTO'!$AC$3:$AC$4922)))+((Z353&lt;&gt;"")*ISNUMBER(SEARCH("|"&amp;Z353&amp;"|",'5_ACOMPANHAMENTO'!$AC$3:$AC$4922)))+((AA353&lt;&gt;"")*ISNUMBER(SEARCH("|"&amp;AA353&amp;"|",'5_ACOMPANHAMENTO'!$AC$3:$AC$4922)))+((AB353&lt;&gt;"")*ISNUMBER(SEARCH("|"&amp;AB353&amp;"|",'5_ACOMPANHAMENTO'!$AC$3:$AC$4922))))&gt;0)),'5_ACOMPANHAMENTO'!$J$3:$J$4922),0))</f>
        <v/>
      </c>
      <c r="E353" s="4">
        <f>IF(G353=0,"FINALIZADO",IF(TODAY()&gt;A353,"ATRASADO "&amp;TODAY()-A353&amp;" DIAS","ADIANTADO "&amp;A353-TODAY()&amp;" DIAS"))</f>
        <v/>
      </c>
      <c r="F353" s="7">
        <f>IF(OR($B353="",$C353=""),"",IFERROR(SUMPRODUCT(--(('5_ACOMPANHAMENTO'!$AD$3:$AD$4922=TRIM($C353&amp;""))*('5_ACOMPANHAMENTO'!$AC$3:$AC$4922&lt;&gt;"")*((((I353&lt;&gt;"")*ISNUMBER(SEARCH("|"&amp;I353&amp;"|",'5_ACOMPANHAMENTO'!$AC$3:$AC$4922)))+((J353&lt;&gt;"")*ISNUMBER(SEARCH("|"&amp;J353&amp;"|",'5_ACOMPANHAMENTO'!$AC$3:$AC$4922)))+((K353&lt;&gt;"")*ISNUMBER(SEARCH("|"&amp;K353&amp;"|",'5_ACOMPANHAMENTO'!$AC$3:$AC$4922)))+((L353&lt;&gt;"")*ISNUMBER(SEARCH("|"&amp;L353&amp;"|",'5_ACOMPANHAMENTO'!$AC$3:$AC$4922)))+((M353&lt;&gt;"")*ISNUMBER(SEARCH("|"&amp;M353&amp;"|",'5_ACOMPANHAMENTO'!$AC$3:$AC$4922)))+((N353&lt;&gt;"")*ISNUMBER(SEARCH("|"&amp;N353&amp;"|",'5_ACOMPANHAMENTO'!$AC$3:$AC$4922)))+((O353&lt;&gt;"")*ISNUMBER(SEARCH("|"&amp;O353&amp;"|",'5_ACOMPANHAMENTO'!$AC$3:$AC$4922)))+((P353&lt;&gt;"")*ISNUMBER(SEARCH("|"&amp;P353&amp;"|",'5_ACOMPANHAMENTO'!$AC$3:$AC$4922)))+((Q353&lt;&gt;"")*ISNUMBER(SEARCH("|"&amp;Q353&amp;"|",'5_ACOMPANHAMENTO'!$AC$3:$AC$4922)))+((R353&lt;&gt;"")*ISNUMBER(SEARCH("|"&amp;R353&amp;"|",'5_ACOMPANHAMENTO'!$AC$3:$AC$4922)))+((S353&lt;&gt;"")*ISNUMBER(SEARCH("|"&amp;S353&amp;"|",'5_ACOMPANHAMENTO'!$AC$3:$AC$4922)))+((T353&lt;&gt;"")*ISNUMBER(SEARCH("|"&amp;T353&amp;"|",'5_ACOMPANHAMENTO'!$AC$3:$AC$4922)))+((U353&lt;&gt;"")*ISNUMBER(SEARCH("|"&amp;U353&amp;"|",'5_ACOMPANHAMENTO'!$AC$3:$AC$4922)))+((V353&lt;&gt;"")*ISNUMBER(SEARCH("|"&amp;V353&amp;"|",'5_ACOMPANHAMENTO'!$AC$3:$AC$4922)))+((W353&lt;&gt;"")*ISNUMBER(SEARCH("|"&amp;W353&amp;"|",'5_ACOMPANHAMENTO'!$AC$3:$AC$4922)))+((X353&lt;&gt;"")*ISNUMBER(SEARCH("|"&amp;X353&amp;"|",'5_ACOMPANHAMENTO'!$AC$3:$AC$4922)))+((Y353&lt;&gt;"")*ISNUMBER(SEARCH("|"&amp;Y353&amp;"|",'5_ACOMPANHAMENTO'!$AC$3:$AC$4922)))+((Z353&lt;&gt;"")*ISNUMBER(SEARCH("|"&amp;Z353&amp;"|",'5_ACOMPANHAMENTO'!$AC$3:$AC$4922)))+((AA353&lt;&gt;"")*ISNUMBER(SEARCH("|"&amp;AA353&amp;"|",'5_ACOMPANHAMENTO'!$AC$3:$AC$4922)))+((AB353&lt;&gt;"")*ISNUMBER(SEARCH("|"&amp;AB353&amp;"|",'5_ACOMPANHAMENTO'!$AC$3:$AC$4922))))&gt;0)),'5_ACOMPANHAMENTO'!$O$3:$O$4922),0))</f>
        <v/>
      </c>
      <c r="G353" s="7">
        <f>IF(OR($B353="",$C353=""),"",D353-F353)</f>
        <v/>
      </c>
      <c r="H353">
        <f>IF(OR($B353="",$C353=""),"",TRIM($B353&amp;"")&amp;"|"&amp;TRIM($C353&amp;""))</f>
        <v/>
      </c>
      <c r="I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",99)),1,99)))</f>
        <v/>
      </c>
      <c r="J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",99)),100,99)))</f>
        <v/>
      </c>
      <c r="K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",99)),199,99)))</f>
        <v/>
      </c>
      <c r="L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",99)),298,99)))</f>
        <v/>
      </c>
      <c r="M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",99)),397,99)))</f>
        <v/>
      </c>
      <c r="N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",99)),496,99)))</f>
        <v/>
      </c>
      <c r="O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",99)),595,99)))</f>
        <v/>
      </c>
      <c r="P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",99)),694,99)))</f>
        <v/>
      </c>
      <c r="Q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",99)),793,99)))</f>
        <v/>
      </c>
      <c r="R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",99)),892,99)))</f>
        <v/>
      </c>
      <c r="S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",99)),991,99)))</f>
        <v/>
      </c>
      <c r="T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",99)),1090,99)))</f>
        <v/>
      </c>
      <c r="U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",99)),1189,99)))</f>
        <v/>
      </c>
      <c r="V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",99)),1288,99)))</f>
        <v/>
      </c>
      <c r="W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",99)),1387,99)))</f>
        <v/>
      </c>
      <c r="X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",99)),1486,99)))</f>
        <v/>
      </c>
      <c r="Y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",99)),1585,99)))</f>
        <v/>
      </c>
      <c r="Z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",99)),1684,99)))</f>
        <v/>
      </c>
      <c r="AA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",99)),1783,99)))</f>
        <v/>
      </c>
      <c r="AB353" s="1">
        <f>IF($B353="","",TRIM(MID(SUBSTITUTE(TRIM(SUBSTITUTE(SUBSTITUTE(SUBSTITUTE(SUBSTITUTE(SUBSTITUTE(SUBSTITUTE(SUBSTITUTE(SUBSTITUTE(SUBSTITUTE(SUBSTITUTE(SUBSTITUTE(SUBSTITUTE(SUBSTITUTE(SUBSTITUTE(TRIM($B353&amp;""),CHAR(10),"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",REPT(" ",99)),1882,99)))</f>
        <v/>
      </c>
    </row>
    <row r="354" hidden="1" ht="14.25" customHeight="1">
      <c r="A354" s="4">
        <f>IF(OR($B354="",$C354=""),"",IFERROR(INDEX('5_ACOMPANHAMENTO'!$A$3:$A$4922,MATCH(1,INDEX(('5_ACOMPANHAMENTO'!$AD$3:$AD$4922=TRIM($C354&amp;""))*('5_ACOMPANHAMENTO'!$AC$3:$AC$4922&lt;&gt;"")*((((I354&lt;&gt;"")*ISNUMBER(SEARCH("|"&amp;I354&amp;"|",'5_ACOMPANHAMENTO'!$AC$3:$AC$4922)))+((J354&lt;&gt;"")*ISNUMBER(SEARCH("|"&amp;J354&amp;"|",'5_ACOMPANHAMENTO'!$AC$3:$AC$4922)))+((K354&lt;&gt;"")*ISNUMBER(SEARCH("|"&amp;K354&amp;"|",'5_ACOMPANHAMENTO'!$AC$3:$AC$4922)))+((L354&lt;&gt;"")*ISNUMBER(SEARCH("|"&amp;L354&amp;"|",'5_ACOMPANHAMENTO'!$AC$3:$AC$4922)))+((M354&lt;&gt;"")*ISNUMBER(SEARCH("|"&amp;M354&amp;"|",'5_ACOMPANHAMENTO'!$AC$3:$AC$4922)))+((N354&lt;&gt;"")*ISNUMBER(SEARCH("|"&amp;N354&amp;"|",'5_ACOMPANHAMENTO'!$AC$3:$AC$4922)))+((O354&lt;&gt;"")*ISNUMBER(SEARCH("|"&amp;O354&amp;"|",'5_ACOMPANHAMENTO'!$AC$3:$AC$4922)))+((P354&lt;&gt;"")*ISNUMBER(SEARCH("|"&amp;P354&amp;"|",'5_ACOMPANHAMENTO'!$AC$3:$AC$4922)))+((Q354&lt;&gt;"")*ISNUMBER(SEARCH("|"&amp;Q354&amp;"|",'5_ACOMPANHAMENTO'!$AC$3:$AC$4922)))+((R354&lt;&gt;"")*ISNUMBER(SEARCH("|"&amp;R354&amp;"|",'5_ACOMPANHAMENTO'!$AC$3:$AC$4922)))+((S354&lt;&gt;"")*ISNUMBER(SEARCH("|"&amp;S354&amp;"|",'5_ACOMPANHAMENTO'!$AC$3:$AC$4922)))+((T354&lt;&gt;"")*ISNUMBER(SEARCH("|"&amp;T354&amp;"|",'5_ACOMPANHAMENTO'!$AC$3:$AC$4922)))+((U354&lt;&gt;"")*ISNUMBER(SEARCH("|"&amp;U354&amp;"|",'5_ACOMPANHAMENTO'!$AC$3:$AC$4922)))+((V354&lt;&gt;"")*ISNUMBER(SEARCH("|"&amp;V354&amp;"|",'5_ACOMPANHAMENTO'!$AC$3:$AC$4922)))+((W354&lt;&gt;"")*ISNUMBER(SEARCH("|"&amp;W354&amp;"|",'5_ACOMPANHAMENTO'!$AC$3:$AC$4922)))+((X354&lt;&gt;"")*ISNUMBER(SEARCH("|"&amp;X354&amp;"|",'5_ACOMPANHAMENTO'!$AC$3:$AC$4922)))+((Y354&lt;&gt;"")*ISNUMBER(SEARCH("|"&amp;Y354&amp;"|",'5_ACOMPANHAMENTO'!$AC$3:$AC$4922)))+((Z354&lt;&gt;"")*ISNUMBER(SEARCH("|"&amp;Z354&amp;"|",'5_ACOMPANHAMENTO'!$AC$3:$AC$4922)))+((AA354&lt;&gt;"")*ISNUMBER(SEARCH("|"&amp;AA354&amp;"|",'5_ACOMPANHAMENTO'!$AC$3:$AC$4922)))+((AB354&lt;&gt;"")*ISNUMBER(SEARCH("|"&amp;AB354&amp;"|",'5_ACOMPANHAMENTO'!$AC$3:$AC$4922))))&gt;0),0),0)),""))</f>
        <v/>
      </c>
      <c r="B354" s="14" t="inlineStr">
        <is>
          <t>10200,10202,10205</t>
        </is>
      </c>
      <c r="C354" s="14" t="inlineStr">
        <is>
          <t>49 COLA DE ESPUMA</t>
        </is>
      </c>
      <c r="D354" s="4">
        <f>IF(OR($B354="",$C354=""),"",IFERROR(SUMPRODUCT(--(('5_ACOMPANHAMENTO'!$AD$3:$AD$4922=TRIM($C354&amp;""))*('5_ACOMPANHAMENTO'!$AC$3:$AC$4922&lt;&gt;"")*((((I354&lt;&gt;"")*ISNUMBER(SEARCH("|"&amp;I354&amp;"|",'5_ACOMPANHAMENTO'!$AC$3:$AC$4922)))+((J354&lt;&gt;"")*ISNUMBER(SEARCH("|"&amp;J354&amp;"|",'5_ACOMPANHAMENTO'!$AC$3:$AC$4922)))+((K354&lt;&gt;"")*ISNUMBER(SEARCH("|"&amp;K354&amp;"|",'5_ACOMPANHAMENTO'!$AC$3:$AC$4922)))+((L354&lt;&gt;"")*ISNUMBER(SEARCH("|"&amp;L354&amp;"|",'5_ACOMPANHAMENTO'!$AC$3:$AC$4922)))+((M354&lt;&gt;"")*ISNUMBER(SEARCH("|"&amp;M354&amp;"|",'5_ACOMPANHAMENTO'!$AC$3:$AC$4922)))+((N354&lt;&gt;"")*ISNUMBER(SEARCH("|"&amp;N354&amp;"|",'5_ACOMPANHAMENTO'!$AC$3:$AC$4922)))+((O354&lt;&gt;"")*ISNUMBER(SEARCH("|"&amp;O354&amp;"|",'5_ACOMPANHAMENTO'!$AC$3:$AC$4922)))+((P354&lt;&gt;"")*ISNUMBER(SEARCH("|"&amp;P354&amp;"|",'5_ACOMPANHAMENTO'!$AC$3:$AC$4922)))+((Q354&lt;&gt;"")*ISNUMBER(SEARCH("|"&amp;Q354&amp;"|",'5_ACOMPANHAMENTO'!$AC$3:$AC$4922)))+((R354&lt;&gt;"")*ISNUMBER(SEARCH("|"&amp;R354&amp;"|",'5_ACOMPANHAMENTO'!$AC$3:$AC$4922)))+((S354&lt;&gt;"")*ISNUMBER(SEARCH("|"&amp;S354&amp;"|",'5_ACOMPANHAMENTO'!$AC$3:$AC$4922)))+((T354&lt;&gt;"")*ISNUMBER(SEARCH("|"&amp;T354&amp;"|",'5_ACOMPANHAMENTO'!$AC$3:$AC$4922)))+((U354&lt;&gt;"")*ISNUMBER(SEARCH("|"&amp;U354&amp;"|",'5_ACOMPANHAMENTO'!$AC$3:$AC$4922)))+((V354&lt;&gt;"")*ISNUMBER(SEARCH("|"&amp;V354&amp;"|",'5_ACOMPANHAMENTO'!$AC$3:$AC$4922)))+((W354&lt;&gt;"")*ISNUMBER(SEARCH("|"&amp;W354&amp;"|",'5_ACOMPANHAMENTO'!$AC$3:$AC$4922)))+((X354&lt;&gt;"")*ISNUMBER(SEARCH("|"&amp;X354&amp;"|",'5_ACOMPANHAMENTO'!$AC$3:$AC$4922)))+((Y354&lt;&gt;"")*ISNUMBER(SEARCH("|"&amp;Y354&amp;"|",'5_ACOMPANHAMENTO'!$AC$3:$AC$4922)))+((Z354&lt;&gt;"")*ISNUMBER(SEARCH("|"&amp;Z354&amp;"|",'5_ACOMPANHAMENTO'!$AC$3:$AC$4922)))+((AA354&lt;&gt;"")*ISNUMBER(SEARCH("|"&amp;AA354&amp;"|",'5_ACOMPANHAMENTO'!$AC$3:$AC$4922)))+((AB354&lt;&gt;"")*ISNUMBER(SEARCH("|"&amp;AB354&amp;"|",'5_ACOMPANHAMENTO'!$AC$3:$AC$4922))))&gt;0)),'5_ACOMPANHAMENTO'!$J$3:$J$4922),0))</f>
        <v/>
      </c>
      <c r="E354" s="4">
        <f>IF(G354=0,"FINALIZADO",IF(TODAY()&gt;A354,"ATRASADO "&amp;TODAY()-A354&amp;" DIAS","ADIANTADO "&amp;A354-TODAY()&amp;" DIAS"))</f>
        <v/>
      </c>
      <c r="F354" s="7">
        <f>IF(OR($B354="",$C354=""),"",IFERROR(SUMPRODUCT(--(('5_ACOMPANHAMENTO'!$AD$3:$AD$4922=TRIM($C354&amp;""))*('5_ACOMPANHAMENTO'!$AC$3:$AC$4922&lt;&gt;"")*((((I354&lt;&gt;"")*ISNUMBER(SEARCH("|"&amp;I354&amp;"|",'5_ACOMPANHAMENTO'!$AC$3:$AC$4922)))+((J354&lt;&gt;"")*ISNUMBER(SEARCH("|"&amp;J354&amp;"|",'5_ACOMPANHAMENTO'!$AC$3:$AC$4922)))+((K354&lt;&gt;"")*ISNUMBER(SEARCH("|"&amp;K354&amp;"|",'5_ACOMPANHAMENTO'!$AC$3:$AC$4922)))+((L354&lt;&gt;"")*ISNUMBER(SEARCH("|"&amp;L354&amp;"|",'5_ACOMPANHAMENTO'!$AC$3:$AC$4922)))+((M354&lt;&gt;"")*ISNUMBER(SEARCH("|"&amp;M354&amp;"|",'5_ACOMPANHAMENTO'!$AC$3:$AC$4922)))+((N354&lt;&gt;"")*ISNUMBER(SEARCH("|"&amp;N354&amp;"|",'5_ACOMPANHAMENTO'!$AC$3:$AC$4922)))+((O354&lt;&gt;"")*ISNUMBER(SEARCH("|"&amp;O354&amp;"|",'5_ACOMPANHAMENTO'!$AC$3:$AC$4922)))+((P354&lt;&gt;"")*ISNUMBER(SEARCH("|"&amp;P354&amp;"|",'5_ACOMPANHAMENTO'!$AC$3:$AC$4922)))+((Q354&lt;&gt;"")*ISNUMBER(SEARCH("|"&amp;Q354&amp;"|",'5_ACOMPANHAMENTO'!$AC$3:$AC$4922)))+((R354&lt;&gt;"")*ISNUMBER(SEARCH("|"&amp;R354&amp;"|",'5_ACOMPANHAMENTO'!$AC$3:$AC$4922)))+((S354&lt;&gt;"")*ISNUMBER(SEARCH("|"&amp;S354&amp;"|",'5_ACOMPANHAMENTO'!$AC$3:$AC$4922)))+((T354&lt;&gt;"")*ISNUMBER(SEARCH("|"&amp;T354&amp;"|",'5_ACOMPANHAMENTO'!$AC$3:$AC$4922)))+((U354&lt;&gt;"")*ISNUMBER(SEARCH("|"&amp;U354&amp;"|",'5_ACOMPANHAMENTO'!$AC$3:$AC$4922)))+((V354&lt;&gt;"")*ISNUMBER(SEARCH("|"&amp;V354&amp;"|",'5_ACOMPANHAMENTO'!$AC$3:$AC$4922)))+((W354&lt;&gt;"")*ISNUMBER(SEARCH("|"&amp;W354&amp;"|",'5_ACOMPANHAMENTO'!$AC$3:$AC$4922)))+((X354&lt;&gt;"")*ISNUMBER(SEARCH("|"&amp;X354&amp;"|",'5_ACOMPANHAMENTO'!$AC$3:$AC$4922)))+((Y354&lt;&gt;"")*ISNUMBER(SEARCH("|"&amp;Y354&amp;"|",'5_ACOMPANHAMENTO'!$AC$3:$AC$4922)))+((Z354&lt;&gt;"")*ISNUMBER(SEARCH("|"&amp;Z354&amp;"|",'5_ACOMPANHAMENTO'!$AC$3:$AC$4922)))+((AA354&lt;&gt;"")*ISNUMBER(SEARCH("|"&amp;AA354&amp;"|",'5_ACOMPANHAMENTO'!$AC$3:$AC$4922)))+((AB354&lt;&gt;"")*ISNUMBER(SEARCH("|"&amp;AB354&amp;"|",'5_ACOMPANHAMENTO'!$AC$3:$AC$4922))))&gt;0)),'5_ACOMPANHAMENTO'!$O$3:$O$4922),0))</f>
        <v/>
      </c>
      <c r="G354" s="7">
        <f>IF(OR($B354="",$C354=""),"",D354-F354)</f>
        <v/>
      </c>
      <c r="H354">
        <f>IF(OR($B354="",$C354=""),"",TRIM($B354&amp;"")&amp;"|"&amp;TRIM($C354&amp;""))</f>
        <v/>
      </c>
      <c r="I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",99)),1,99)))</f>
        <v/>
      </c>
      <c r="J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",99)),100,99)))</f>
        <v/>
      </c>
      <c r="K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",99)),199,99)))</f>
        <v/>
      </c>
      <c r="L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",99)),298,99)))</f>
        <v/>
      </c>
      <c r="M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",99)),397,99)))</f>
        <v/>
      </c>
      <c r="N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",99)),496,99)))</f>
        <v/>
      </c>
      <c r="O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",99)),595,99)))</f>
        <v/>
      </c>
      <c r="P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",99)),694,99)))</f>
        <v/>
      </c>
      <c r="Q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",99)),793,99)))</f>
        <v/>
      </c>
      <c r="R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",99)),892,99)))</f>
        <v/>
      </c>
      <c r="S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",99)),991,99)))</f>
        <v/>
      </c>
      <c r="T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",99)),1090,99)))</f>
        <v/>
      </c>
      <c r="U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",99)),1189,99)))</f>
        <v/>
      </c>
      <c r="V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",99)),1288,99)))</f>
        <v/>
      </c>
      <c r="W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",99)),1387,99)))</f>
        <v/>
      </c>
      <c r="X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",99)),1486,99)))</f>
        <v/>
      </c>
      <c r="Y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",99)),1585,99)))</f>
        <v/>
      </c>
      <c r="Z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",99)),1684,99)))</f>
        <v/>
      </c>
      <c r="AA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",99)),1783,99)))</f>
        <v/>
      </c>
      <c r="AB354" s="1">
        <f>IF($B354="","",TRIM(MID(SUBSTITUTE(TRIM(SUBSTITUTE(SUBSTITUTE(SUBSTITUTE(SUBSTITUTE(SUBSTITUTE(SUBSTITUTE(SUBSTITUTE(SUBSTITUTE(SUBSTITUTE(SUBSTITUTE(SUBSTITUTE(SUBSTITUTE(SUBSTITUTE(SUBSTITUTE(TRIM($B354&amp;""),CHAR(10),"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",REPT(" ",99)),1882,99)))</f>
        <v/>
      </c>
    </row>
    <row r="355" hidden="1" ht="14.25" customHeight="1">
      <c r="A355" s="4">
        <f>IF(OR($B355="",$C355=""),"",IFERROR(INDEX('5_ACOMPANHAMENTO'!$A$3:$A$4922,MATCH(1,INDEX(('5_ACOMPANHAMENTO'!$AD$3:$AD$4922=TRIM($C355&amp;""))*('5_ACOMPANHAMENTO'!$AC$3:$AC$4922&lt;&gt;"")*((((I355&lt;&gt;"")*ISNUMBER(SEARCH("|"&amp;I355&amp;"|",'5_ACOMPANHAMENTO'!$AC$3:$AC$4922)))+((J355&lt;&gt;"")*ISNUMBER(SEARCH("|"&amp;J355&amp;"|",'5_ACOMPANHAMENTO'!$AC$3:$AC$4922)))+((K355&lt;&gt;"")*ISNUMBER(SEARCH("|"&amp;K355&amp;"|",'5_ACOMPANHAMENTO'!$AC$3:$AC$4922)))+((L355&lt;&gt;"")*ISNUMBER(SEARCH("|"&amp;L355&amp;"|",'5_ACOMPANHAMENTO'!$AC$3:$AC$4922)))+((M355&lt;&gt;"")*ISNUMBER(SEARCH("|"&amp;M355&amp;"|",'5_ACOMPANHAMENTO'!$AC$3:$AC$4922)))+((N355&lt;&gt;"")*ISNUMBER(SEARCH("|"&amp;N355&amp;"|",'5_ACOMPANHAMENTO'!$AC$3:$AC$4922)))+((O355&lt;&gt;"")*ISNUMBER(SEARCH("|"&amp;O355&amp;"|",'5_ACOMPANHAMENTO'!$AC$3:$AC$4922)))+((P355&lt;&gt;"")*ISNUMBER(SEARCH("|"&amp;P355&amp;"|",'5_ACOMPANHAMENTO'!$AC$3:$AC$4922)))+((Q355&lt;&gt;"")*ISNUMBER(SEARCH("|"&amp;Q355&amp;"|",'5_ACOMPANHAMENTO'!$AC$3:$AC$4922)))+((R355&lt;&gt;"")*ISNUMBER(SEARCH("|"&amp;R355&amp;"|",'5_ACOMPANHAMENTO'!$AC$3:$AC$4922)))+((S355&lt;&gt;"")*ISNUMBER(SEARCH("|"&amp;S355&amp;"|",'5_ACOMPANHAMENTO'!$AC$3:$AC$4922)))+((T355&lt;&gt;"")*ISNUMBER(SEARCH("|"&amp;T355&amp;"|",'5_ACOMPANHAMENTO'!$AC$3:$AC$4922)))+((U355&lt;&gt;"")*ISNUMBER(SEARCH("|"&amp;U355&amp;"|",'5_ACOMPANHAMENTO'!$AC$3:$AC$4922)))+((V355&lt;&gt;"")*ISNUMBER(SEARCH("|"&amp;V355&amp;"|",'5_ACOMPANHAMENTO'!$AC$3:$AC$4922)))+((W355&lt;&gt;"")*ISNUMBER(SEARCH("|"&amp;W355&amp;"|",'5_ACOMPANHAMENTO'!$AC$3:$AC$4922)))+((X355&lt;&gt;"")*ISNUMBER(SEARCH("|"&amp;X355&amp;"|",'5_ACOMPANHAMENTO'!$AC$3:$AC$4922)))+((Y355&lt;&gt;"")*ISNUMBER(SEARCH("|"&amp;Y355&amp;"|",'5_ACOMPANHAMENTO'!$AC$3:$AC$4922)))+((Z355&lt;&gt;"")*ISNUMBER(SEARCH("|"&amp;Z355&amp;"|",'5_ACOMPANHAMENTO'!$AC$3:$AC$4922)))+((AA355&lt;&gt;"")*ISNUMBER(SEARCH("|"&amp;AA355&amp;"|",'5_ACOMPANHAMENTO'!$AC$3:$AC$4922)))+((AB355&lt;&gt;"")*ISNUMBER(SEARCH("|"&amp;AB355&amp;"|",'5_ACOMPANHAMENTO'!$AC$3:$AC$4922))))&gt;0),0),0)),""))</f>
        <v/>
      </c>
      <c r="B355" s="14" t="inlineStr">
        <is>
          <t>10200,10202,10205</t>
        </is>
      </c>
      <c r="C355" s="14" t="inlineStr">
        <is>
          <t>49 COLA DE ESPUMA</t>
        </is>
      </c>
      <c r="D355" s="4">
        <f>IF(OR($B355="",$C355=""),"",IFERROR(SUMPRODUCT(--(('5_ACOMPANHAMENTO'!$AD$3:$AD$4922=TRIM($C355&amp;""))*('5_ACOMPANHAMENTO'!$AC$3:$AC$4922&lt;&gt;"")*((((I355&lt;&gt;"")*ISNUMBER(SEARCH("|"&amp;I355&amp;"|",'5_ACOMPANHAMENTO'!$AC$3:$AC$4922)))+((J355&lt;&gt;"")*ISNUMBER(SEARCH("|"&amp;J355&amp;"|",'5_ACOMPANHAMENTO'!$AC$3:$AC$4922)))+((K355&lt;&gt;"")*ISNUMBER(SEARCH("|"&amp;K355&amp;"|",'5_ACOMPANHAMENTO'!$AC$3:$AC$4922)))+((L355&lt;&gt;"")*ISNUMBER(SEARCH("|"&amp;L355&amp;"|",'5_ACOMPANHAMENTO'!$AC$3:$AC$4922)))+((M355&lt;&gt;"")*ISNUMBER(SEARCH("|"&amp;M355&amp;"|",'5_ACOMPANHAMENTO'!$AC$3:$AC$4922)))+((N355&lt;&gt;"")*ISNUMBER(SEARCH("|"&amp;N355&amp;"|",'5_ACOMPANHAMENTO'!$AC$3:$AC$4922)))+((O355&lt;&gt;"")*ISNUMBER(SEARCH("|"&amp;O355&amp;"|",'5_ACOMPANHAMENTO'!$AC$3:$AC$4922)))+((P355&lt;&gt;"")*ISNUMBER(SEARCH("|"&amp;P355&amp;"|",'5_ACOMPANHAMENTO'!$AC$3:$AC$4922)))+((Q355&lt;&gt;"")*ISNUMBER(SEARCH("|"&amp;Q355&amp;"|",'5_ACOMPANHAMENTO'!$AC$3:$AC$4922)))+((R355&lt;&gt;"")*ISNUMBER(SEARCH("|"&amp;R355&amp;"|",'5_ACOMPANHAMENTO'!$AC$3:$AC$4922)))+((S355&lt;&gt;"")*ISNUMBER(SEARCH("|"&amp;S355&amp;"|",'5_ACOMPANHAMENTO'!$AC$3:$AC$4922)))+((T355&lt;&gt;"")*ISNUMBER(SEARCH("|"&amp;T355&amp;"|",'5_ACOMPANHAMENTO'!$AC$3:$AC$4922)))+((U355&lt;&gt;"")*ISNUMBER(SEARCH("|"&amp;U355&amp;"|",'5_ACOMPANHAMENTO'!$AC$3:$AC$4922)))+((V355&lt;&gt;"")*ISNUMBER(SEARCH("|"&amp;V355&amp;"|",'5_ACOMPANHAMENTO'!$AC$3:$AC$4922)))+((W355&lt;&gt;"")*ISNUMBER(SEARCH("|"&amp;W355&amp;"|",'5_ACOMPANHAMENTO'!$AC$3:$AC$4922)))+((X355&lt;&gt;"")*ISNUMBER(SEARCH("|"&amp;X355&amp;"|",'5_ACOMPANHAMENTO'!$AC$3:$AC$4922)))+((Y355&lt;&gt;"")*ISNUMBER(SEARCH("|"&amp;Y355&amp;"|",'5_ACOMPANHAMENTO'!$AC$3:$AC$4922)))+((Z355&lt;&gt;"")*ISNUMBER(SEARCH("|"&amp;Z355&amp;"|",'5_ACOMPANHAMENTO'!$AC$3:$AC$4922)))+((AA355&lt;&gt;"")*ISNUMBER(SEARCH("|"&amp;AA355&amp;"|",'5_ACOMPANHAMENTO'!$AC$3:$AC$4922)))+((AB355&lt;&gt;"")*ISNUMBER(SEARCH("|"&amp;AB355&amp;"|",'5_ACOMPANHAMENTO'!$AC$3:$AC$4922))))&gt;0)),'5_ACOMPANHAMENTO'!$J$3:$J$4922),0))</f>
        <v/>
      </c>
      <c r="E355" s="4">
        <f>IF(G355=0,"FINALIZADO",IF(TODAY()&gt;A355,"ATRASADO "&amp;TODAY()-A355&amp;" DIAS","ADIANTADO "&amp;A355-TODAY()&amp;" DIAS"))</f>
        <v/>
      </c>
      <c r="F355" s="7">
        <f>IF(OR($B355="",$C355=""),"",IFERROR(SUMPRODUCT(--(('5_ACOMPANHAMENTO'!$AD$3:$AD$4922=TRIM($C355&amp;""))*('5_ACOMPANHAMENTO'!$AC$3:$AC$4922&lt;&gt;"")*((((I355&lt;&gt;"")*ISNUMBER(SEARCH("|"&amp;I355&amp;"|",'5_ACOMPANHAMENTO'!$AC$3:$AC$4922)))+((J355&lt;&gt;"")*ISNUMBER(SEARCH("|"&amp;J355&amp;"|",'5_ACOMPANHAMENTO'!$AC$3:$AC$4922)))+((K355&lt;&gt;"")*ISNUMBER(SEARCH("|"&amp;K355&amp;"|",'5_ACOMPANHAMENTO'!$AC$3:$AC$4922)))+((L355&lt;&gt;"")*ISNUMBER(SEARCH("|"&amp;L355&amp;"|",'5_ACOMPANHAMENTO'!$AC$3:$AC$4922)))+((M355&lt;&gt;"")*ISNUMBER(SEARCH("|"&amp;M355&amp;"|",'5_ACOMPANHAMENTO'!$AC$3:$AC$4922)))+((N355&lt;&gt;"")*ISNUMBER(SEARCH("|"&amp;N355&amp;"|",'5_ACOMPANHAMENTO'!$AC$3:$AC$4922)))+((O355&lt;&gt;"")*ISNUMBER(SEARCH("|"&amp;O355&amp;"|",'5_ACOMPANHAMENTO'!$AC$3:$AC$4922)))+((P355&lt;&gt;"")*ISNUMBER(SEARCH("|"&amp;P355&amp;"|",'5_ACOMPANHAMENTO'!$AC$3:$AC$4922)))+((Q355&lt;&gt;"")*ISNUMBER(SEARCH("|"&amp;Q355&amp;"|",'5_ACOMPANHAMENTO'!$AC$3:$AC$4922)))+((R355&lt;&gt;"")*ISNUMBER(SEARCH("|"&amp;R355&amp;"|",'5_ACOMPANHAMENTO'!$AC$3:$AC$4922)))+((S355&lt;&gt;"")*ISNUMBER(SEARCH("|"&amp;S355&amp;"|",'5_ACOMPANHAMENTO'!$AC$3:$AC$4922)))+((T355&lt;&gt;"")*ISNUMBER(SEARCH("|"&amp;T355&amp;"|",'5_ACOMPANHAMENTO'!$AC$3:$AC$4922)))+((U355&lt;&gt;"")*ISNUMBER(SEARCH("|"&amp;U355&amp;"|",'5_ACOMPANHAMENTO'!$AC$3:$AC$4922)))+((V355&lt;&gt;"")*ISNUMBER(SEARCH("|"&amp;V355&amp;"|",'5_ACOMPANHAMENTO'!$AC$3:$AC$4922)))+((W355&lt;&gt;"")*ISNUMBER(SEARCH("|"&amp;W355&amp;"|",'5_ACOMPANHAMENTO'!$AC$3:$AC$4922)))+((X355&lt;&gt;"")*ISNUMBER(SEARCH("|"&amp;X355&amp;"|",'5_ACOMPANHAMENTO'!$AC$3:$AC$4922)))+((Y355&lt;&gt;"")*ISNUMBER(SEARCH("|"&amp;Y355&amp;"|",'5_ACOMPANHAMENTO'!$AC$3:$AC$4922)))+((Z355&lt;&gt;"")*ISNUMBER(SEARCH("|"&amp;Z355&amp;"|",'5_ACOMPANHAMENTO'!$AC$3:$AC$4922)))+((AA355&lt;&gt;"")*ISNUMBER(SEARCH("|"&amp;AA355&amp;"|",'5_ACOMPANHAMENTO'!$AC$3:$AC$4922)))+((AB355&lt;&gt;"")*ISNUMBER(SEARCH("|"&amp;AB355&amp;"|",'5_ACOMPANHAMENTO'!$AC$3:$AC$4922))))&gt;0)),'5_ACOMPANHAMENTO'!$O$3:$O$4922),0))</f>
        <v/>
      </c>
      <c r="G355" s="7">
        <f>IF(OR($B355="",$C355=""),"",D355-F355)</f>
        <v/>
      </c>
      <c r="H355">
        <f>IF(OR($B355="",$C355=""),"",TRIM($B355&amp;"")&amp;"|"&amp;TRIM($C355&amp;""))</f>
        <v/>
      </c>
      <c r="I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",99)),1,99)))</f>
        <v/>
      </c>
      <c r="J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",99)),100,99)))</f>
        <v/>
      </c>
      <c r="K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",99)),199,99)))</f>
        <v/>
      </c>
      <c r="L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",99)),298,99)))</f>
        <v/>
      </c>
      <c r="M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",99)),397,99)))</f>
        <v/>
      </c>
      <c r="N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",99)),496,99)))</f>
        <v/>
      </c>
      <c r="O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",99)),595,99)))</f>
        <v/>
      </c>
      <c r="P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",99)),694,99)))</f>
        <v/>
      </c>
      <c r="Q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",99)),793,99)))</f>
        <v/>
      </c>
      <c r="R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",99)),892,99)))</f>
        <v/>
      </c>
      <c r="S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",99)),991,99)))</f>
        <v/>
      </c>
      <c r="T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",99)),1090,99)))</f>
        <v/>
      </c>
      <c r="U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",99)),1189,99)))</f>
        <v/>
      </c>
      <c r="V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",99)),1288,99)))</f>
        <v/>
      </c>
      <c r="W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",99)),1387,99)))</f>
        <v/>
      </c>
      <c r="X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",99)),1486,99)))</f>
        <v/>
      </c>
      <c r="Y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",99)),1585,99)))</f>
        <v/>
      </c>
      <c r="Z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",99)),1684,99)))</f>
        <v/>
      </c>
      <c r="AA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",99)),1783,99)))</f>
        <v/>
      </c>
      <c r="AB355" s="1">
        <f>IF($B355="","",TRIM(MID(SUBSTITUTE(TRIM(SUBSTITUTE(SUBSTITUTE(SUBSTITUTE(SUBSTITUTE(SUBSTITUTE(SUBSTITUTE(SUBSTITUTE(SUBSTITUTE(SUBSTITUTE(SUBSTITUTE(SUBSTITUTE(SUBSTITUTE(SUBSTITUTE(SUBSTITUTE(TRIM($B355&amp;""),CHAR(10),"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",REPT(" ",99)),1882,99)))</f>
        <v/>
      </c>
    </row>
    <row r="356" hidden="1" ht="14.25" customHeight="1">
      <c r="A356" s="4">
        <f>IF(OR($B356="",$C356=""),"",IFERROR(INDEX('5_ACOMPANHAMENTO'!$A$3:$A$4922,MATCH(1,INDEX(('5_ACOMPANHAMENTO'!$AD$3:$AD$4922=TRIM($C356&amp;""))*('5_ACOMPANHAMENTO'!$AC$3:$AC$4922&lt;&gt;"")*((((I356&lt;&gt;"")*ISNUMBER(SEARCH("|"&amp;I356&amp;"|",'5_ACOMPANHAMENTO'!$AC$3:$AC$4922)))+((J356&lt;&gt;"")*ISNUMBER(SEARCH("|"&amp;J356&amp;"|",'5_ACOMPANHAMENTO'!$AC$3:$AC$4922)))+((K356&lt;&gt;"")*ISNUMBER(SEARCH("|"&amp;K356&amp;"|",'5_ACOMPANHAMENTO'!$AC$3:$AC$4922)))+((L356&lt;&gt;"")*ISNUMBER(SEARCH("|"&amp;L356&amp;"|",'5_ACOMPANHAMENTO'!$AC$3:$AC$4922)))+((M356&lt;&gt;"")*ISNUMBER(SEARCH("|"&amp;M356&amp;"|",'5_ACOMPANHAMENTO'!$AC$3:$AC$4922)))+((N356&lt;&gt;"")*ISNUMBER(SEARCH("|"&amp;N356&amp;"|",'5_ACOMPANHAMENTO'!$AC$3:$AC$4922)))+((O356&lt;&gt;"")*ISNUMBER(SEARCH("|"&amp;O356&amp;"|",'5_ACOMPANHAMENTO'!$AC$3:$AC$4922)))+((P356&lt;&gt;"")*ISNUMBER(SEARCH("|"&amp;P356&amp;"|",'5_ACOMPANHAMENTO'!$AC$3:$AC$4922)))+((Q356&lt;&gt;"")*ISNUMBER(SEARCH("|"&amp;Q356&amp;"|",'5_ACOMPANHAMENTO'!$AC$3:$AC$4922)))+((R356&lt;&gt;"")*ISNUMBER(SEARCH("|"&amp;R356&amp;"|",'5_ACOMPANHAMENTO'!$AC$3:$AC$4922)))+((S356&lt;&gt;"")*ISNUMBER(SEARCH("|"&amp;S356&amp;"|",'5_ACOMPANHAMENTO'!$AC$3:$AC$4922)))+((T356&lt;&gt;"")*ISNUMBER(SEARCH("|"&amp;T356&amp;"|",'5_ACOMPANHAMENTO'!$AC$3:$AC$4922)))+((U356&lt;&gt;"")*ISNUMBER(SEARCH("|"&amp;U356&amp;"|",'5_ACOMPANHAMENTO'!$AC$3:$AC$4922)))+((V356&lt;&gt;"")*ISNUMBER(SEARCH("|"&amp;V356&amp;"|",'5_ACOMPANHAMENTO'!$AC$3:$AC$4922)))+((W356&lt;&gt;"")*ISNUMBER(SEARCH("|"&amp;W356&amp;"|",'5_ACOMPANHAMENTO'!$AC$3:$AC$4922)))+((X356&lt;&gt;"")*ISNUMBER(SEARCH("|"&amp;X356&amp;"|",'5_ACOMPANHAMENTO'!$AC$3:$AC$4922)))+((Y356&lt;&gt;"")*ISNUMBER(SEARCH("|"&amp;Y356&amp;"|",'5_ACOMPANHAMENTO'!$AC$3:$AC$4922)))+((Z356&lt;&gt;"")*ISNUMBER(SEARCH("|"&amp;Z356&amp;"|",'5_ACOMPANHAMENTO'!$AC$3:$AC$4922)))+((AA356&lt;&gt;"")*ISNUMBER(SEARCH("|"&amp;AA356&amp;"|",'5_ACOMPANHAMENTO'!$AC$3:$AC$4922)))+((AB356&lt;&gt;"")*ISNUMBER(SEARCH("|"&amp;AB356&amp;"|",'5_ACOMPANHAMENTO'!$AC$3:$AC$4922))))&gt;0),0),0)),""))</f>
        <v/>
      </c>
      <c r="B356" s="14" t="inlineStr">
        <is>
          <t>10200,10202,10205</t>
        </is>
      </c>
      <c r="C356" s="14" t="inlineStr">
        <is>
          <t>49 COLA DE ESPUMA</t>
        </is>
      </c>
      <c r="D356" s="4">
        <f>IF(OR($B356="",$C356=""),"",IFERROR(SUMPRODUCT(--(('5_ACOMPANHAMENTO'!$AD$3:$AD$4922=TRIM($C356&amp;""))*('5_ACOMPANHAMENTO'!$AC$3:$AC$4922&lt;&gt;"")*((((I356&lt;&gt;"")*ISNUMBER(SEARCH("|"&amp;I356&amp;"|",'5_ACOMPANHAMENTO'!$AC$3:$AC$4922)))+((J356&lt;&gt;"")*ISNUMBER(SEARCH("|"&amp;J356&amp;"|",'5_ACOMPANHAMENTO'!$AC$3:$AC$4922)))+((K356&lt;&gt;"")*ISNUMBER(SEARCH("|"&amp;K356&amp;"|",'5_ACOMPANHAMENTO'!$AC$3:$AC$4922)))+((L356&lt;&gt;"")*ISNUMBER(SEARCH("|"&amp;L356&amp;"|",'5_ACOMPANHAMENTO'!$AC$3:$AC$4922)))+((M356&lt;&gt;"")*ISNUMBER(SEARCH("|"&amp;M356&amp;"|",'5_ACOMPANHAMENTO'!$AC$3:$AC$4922)))+((N356&lt;&gt;"")*ISNUMBER(SEARCH("|"&amp;N356&amp;"|",'5_ACOMPANHAMENTO'!$AC$3:$AC$4922)))+((O356&lt;&gt;"")*ISNUMBER(SEARCH("|"&amp;O356&amp;"|",'5_ACOMPANHAMENTO'!$AC$3:$AC$4922)))+((P356&lt;&gt;"")*ISNUMBER(SEARCH("|"&amp;P356&amp;"|",'5_ACOMPANHAMENTO'!$AC$3:$AC$4922)))+((Q356&lt;&gt;"")*ISNUMBER(SEARCH("|"&amp;Q356&amp;"|",'5_ACOMPANHAMENTO'!$AC$3:$AC$4922)))+((R356&lt;&gt;"")*ISNUMBER(SEARCH("|"&amp;R356&amp;"|",'5_ACOMPANHAMENTO'!$AC$3:$AC$4922)))+((S356&lt;&gt;"")*ISNUMBER(SEARCH("|"&amp;S356&amp;"|",'5_ACOMPANHAMENTO'!$AC$3:$AC$4922)))+((T356&lt;&gt;"")*ISNUMBER(SEARCH("|"&amp;T356&amp;"|",'5_ACOMPANHAMENTO'!$AC$3:$AC$4922)))+((U356&lt;&gt;"")*ISNUMBER(SEARCH("|"&amp;U356&amp;"|",'5_ACOMPANHAMENTO'!$AC$3:$AC$4922)))+((V356&lt;&gt;"")*ISNUMBER(SEARCH("|"&amp;V356&amp;"|",'5_ACOMPANHAMENTO'!$AC$3:$AC$4922)))+((W356&lt;&gt;"")*ISNUMBER(SEARCH("|"&amp;W356&amp;"|",'5_ACOMPANHAMENTO'!$AC$3:$AC$4922)))+((X356&lt;&gt;"")*ISNUMBER(SEARCH("|"&amp;X356&amp;"|",'5_ACOMPANHAMENTO'!$AC$3:$AC$4922)))+((Y356&lt;&gt;"")*ISNUMBER(SEARCH("|"&amp;Y356&amp;"|",'5_ACOMPANHAMENTO'!$AC$3:$AC$4922)))+((Z356&lt;&gt;"")*ISNUMBER(SEARCH("|"&amp;Z356&amp;"|",'5_ACOMPANHAMENTO'!$AC$3:$AC$4922)))+((AA356&lt;&gt;"")*ISNUMBER(SEARCH("|"&amp;AA356&amp;"|",'5_ACOMPANHAMENTO'!$AC$3:$AC$4922)))+((AB356&lt;&gt;"")*ISNUMBER(SEARCH("|"&amp;AB356&amp;"|",'5_ACOMPANHAMENTO'!$AC$3:$AC$4922))))&gt;0)),'5_ACOMPANHAMENTO'!$J$3:$J$4922),0))</f>
        <v/>
      </c>
      <c r="E356" s="4">
        <f>IF(G356=0,"FINALIZADO",IF(TODAY()&gt;A356,"ATRASADO "&amp;TODAY()-A356&amp;" DIAS","ADIANTADO "&amp;A356-TODAY()&amp;" DIAS"))</f>
        <v/>
      </c>
      <c r="F356" s="7">
        <f>IF(OR($B356="",$C356=""),"",IFERROR(SUMPRODUCT(--(('5_ACOMPANHAMENTO'!$AD$3:$AD$4922=TRIM($C356&amp;""))*('5_ACOMPANHAMENTO'!$AC$3:$AC$4922&lt;&gt;"")*((((I356&lt;&gt;"")*ISNUMBER(SEARCH("|"&amp;I356&amp;"|",'5_ACOMPANHAMENTO'!$AC$3:$AC$4922)))+((J356&lt;&gt;"")*ISNUMBER(SEARCH("|"&amp;J356&amp;"|",'5_ACOMPANHAMENTO'!$AC$3:$AC$4922)))+((K356&lt;&gt;"")*ISNUMBER(SEARCH("|"&amp;K356&amp;"|",'5_ACOMPANHAMENTO'!$AC$3:$AC$4922)))+((L356&lt;&gt;"")*ISNUMBER(SEARCH("|"&amp;L356&amp;"|",'5_ACOMPANHAMENTO'!$AC$3:$AC$4922)))+((M356&lt;&gt;"")*ISNUMBER(SEARCH("|"&amp;M356&amp;"|",'5_ACOMPANHAMENTO'!$AC$3:$AC$4922)))+((N356&lt;&gt;"")*ISNUMBER(SEARCH("|"&amp;N356&amp;"|",'5_ACOMPANHAMENTO'!$AC$3:$AC$4922)))+((O356&lt;&gt;"")*ISNUMBER(SEARCH("|"&amp;O356&amp;"|",'5_ACOMPANHAMENTO'!$AC$3:$AC$4922)))+((P356&lt;&gt;"")*ISNUMBER(SEARCH("|"&amp;P356&amp;"|",'5_ACOMPANHAMENTO'!$AC$3:$AC$4922)))+((Q356&lt;&gt;"")*ISNUMBER(SEARCH("|"&amp;Q356&amp;"|",'5_ACOMPANHAMENTO'!$AC$3:$AC$4922)))+((R356&lt;&gt;"")*ISNUMBER(SEARCH("|"&amp;R356&amp;"|",'5_ACOMPANHAMENTO'!$AC$3:$AC$4922)))+((S356&lt;&gt;"")*ISNUMBER(SEARCH("|"&amp;S356&amp;"|",'5_ACOMPANHAMENTO'!$AC$3:$AC$4922)))+((T356&lt;&gt;"")*ISNUMBER(SEARCH("|"&amp;T356&amp;"|",'5_ACOMPANHAMENTO'!$AC$3:$AC$4922)))+((U356&lt;&gt;"")*ISNUMBER(SEARCH("|"&amp;U356&amp;"|",'5_ACOMPANHAMENTO'!$AC$3:$AC$4922)))+((V356&lt;&gt;"")*ISNUMBER(SEARCH("|"&amp;V356&amp;"|",'5_ACOMPANHAMENTO'!$AC$3:$AC$4922)))+((W356&lt;&gt;"")*ISNUMBER(SEARCH("|"&amp;W356&amp;"|",'5_ACOMPANHAMENTO'!$AC$3:$AC$4922)))+((X356&lt;&gt;"")*ISNUMBER(SEARCH("|"&amp;X356&amp;"|",'5_ACOMPANHAMENTO'!$AC$3:$AC$4922)))+((Y356&lt;&gt;"")*ISNUMBER(SEARCH("|"&amp;Y356&amp;"|",'5_ACOMPANHAMENTO'!$AC$3:$AC$4922)))+((Z356&lt;&gt;"")*ISNUMBER(SEARCH("|"&amp;Z356&amp;"|",'5_ACOMPANHAMENTO'!$AC$3:$AC$4922)))+((AA356&lt;&gt;"")*ISNUMBER(SEARCH("|"&amp;AA356&amp;"|",'5_ACOMPANHAMENTO'!$AC$3:$AC$4922)))+((AB356&lt;&gt;"")*ISNUMBER(SEARCH("|"&amp;AB356&amp;"|",'5_ACOMPANHAMENTO'!$AC$3:$AC$4922))))&gt;0)),'5_ACOMPANHAMENTO'!$O$3:$O$4922),0))</f>
        <v/>
      </c>
      <c r="G356" s="7">
        <f>IF(OR($B356="",$C356=""),"",D356-F356)</f>
        <v/>
      </c>
      <c r="H356">
        <f>IF(OR($B356="",$C356=""),"",TRIM($B356&amp;"")&amp;"|"&amp;TRIM($C356&amp;""))</f>
        <v/>
      </c>
      <c r="I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",99)),1,99)))</f>
        <v/>
      </c>
      <c r="J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",99)),100,99)))</f>
        <v/>
      </c>
      <c r="K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",99)),199,99)))</f>
        <v/>
      </c>
      <c r="L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",99)),298,99)))</f>
        <v/>
      </c>
      <c r="M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",99)),397,99)))</f>
        <v/>
      </c>
      <c r="N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",99)),496,99)))</f>
        <v/>
      </c>
      <c r="O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",99)),595,99)))</f>
        <v/>
      </c>
      <c r="P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",99)),694,99)))</f>
        <v/>
      </c>
      <c r="Q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",99)),793,99)))</f>
        <v/>
      </c>
      <c r="R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",99)),892,99)))</f>
        <v/>
      </c>
      <c r="S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",99)),991,99)))</f>
        <v/>
      </c>
      <c r="T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",99)),1090,99)))</f>
        <v/>
      </c>
      <c r="U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",99)),1189,99)))</f>
        <v/>
      </c>
      <c r="V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",99)),1288,99)))</f>
        <v/>
      </c>
      <c r="W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",99)),1387,99)))</f>
        <v/>
      </c>
      <c r="X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",99)),1486,99)))</f>
        <v/>
      </c>
      <c r="Y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",99)),1585,99)))</f>
        <v/>
      </c>
      <c r="Z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",99)),1684,99)))</f>
        <v/>
      </c>
      <c r="AA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",99)),1783,99)))</f>
        <v/>
      </c>
      <c r="AB356" s="1">
        <f>IF($B356="","",TRIM(MID(SUBSTITUTE(TRIM(SUBSTITUTE(SUBSTITUTE(SUBSTITUTE(SUBSTITUTE(SUBSTITUTE(SUBSTITUTE(SUBSTITUTE(SUBSTITUTE(SUBSTITUTE(SUBSTITUTE(SUBSTITUTE(SUBSTITUTE(SUBSTITUTE(SUBSTITUTE(TRIM($B356&amp;""),CHAR(10),"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",REPT(" ",99)),1882,99)))</f>
        <v/>
      </c>
    </row>
    <row r="357" hidden="1" ht="14.25" customHeight="1">
      <c r="A357" s="4">
        <f>IF(OR($B357="",$C357=""),"",IFERROR(INDEX('5_ACOMPANHAMENTO'!$A$3:$A$4922,MATCH(1,INDEX(('5_ACOMPANHAMENTO'!$AD$3:$AD$4922=TRIM($C357&amp;""))*('5_ACOMPANHAMENTO'!$AC$3:$AC$4922&lt;&gt;"")*((((I357&lt;&gt;"")*ISNUMBER(SEARCH("|"&amp;I357&amp;"|",'5_ACOMPANHAMENTO'!$AC$3:$AC$4922)))+((J357&lt;&gt;"")*ISNUMBER(SEARCH("|"&amp;J357&amp;"|",'5_ACOMPANHAMENTO'!$AC$3:$AC$4922)))+((K357&lt;&gt;"")*ISNUMBER(SEARCH("|"&amp;K357&amp;"|",'5_ACOMPANHAMENTO'!$AC$3:$AC$4922)))+((L357&lt;&gt;"")*ISNUMBER(SEARCH("|"&amp;L357&amp;"|",'5_ACOMPANHAMENTO'!$AC$3:$AC$4922)))+((M357&lt;&gt;"")*ISNUMBER(SEARCH("|"&amp;M357&amp;"|",'5_ACOMPANHAMENTO'!$AC$3:$AC$4922)))+((N357&lt;&gt;"")*ISNUMBER(SEARCH("|"&amp;N357&amp;"|",'5_ACOMPANHAMENTO'!$AC$3:$AC$4922)))+((O357&lt;&gt;"")*ISNUMBER(SEARCH("|"&amp;O357&amp;"|",'5_ACOMPANHAMENTO'!$AC$3:$AC$4922)))+((P357&lt;&gt;"")*ISNUMBER(SEARCH("|"&amp;P357&amp;"|",'5_ACOMPANHAMENTO'!$AC$3:$AC$4922)))+((Q357&lt;&gt;"")*ISNUMBER(SEARCH("|"&amp;Q357&amp;"|",'5_ACOMPANHAMENTO'!$AC$3:$AC$4922)))+((R357&lt;&gt;"")*ISNUMBER(SEARCH("|"&amp;R357&amp;"|",'5_ACOMPANHAMENTO'!$AC$3:$AC$4922)))+((S357&lt;&gt;"")*ISNUMBER(SEARCH("|"&amp;S357&amp;"|",'5_ACOMPANHAMENTO'!$AC$3:$AC$4922)))+((T357&lt;&gt;"")*ISNUMBER(SEARCH("|"&amp;T357&amp;"|",'5_ACOMPANHAMENTO'!$AC$3:$AC$4922)))+((U357&lt;&gt;"")*ISNUMBER(SEARCH("|"&amp;U357&amp;"|",'5_ACOMPANHAMENTO'!$AC$3:$AC$4922)))+((V357&lt;&gt;"")*ISNUMBER(SEARCH("|"&amp;V357&amp;"|",'5_ACOMPANHAMENTO'!$AC$3:$AC$4922)))+((W357&lt;&gt;"")*ISNUMBER(SEARCH("|"&amp;W357&amp;"|",'5_ACOMPANHAMENTO'!$AC$3:$AC$4922)))+((X357&lt;&gt;"")*ISNUMBER(SEARCH("|"&amp;X357&amp;"|",'5_ACOMPANHAMENTO'!$AC$3:$AC$4922)))+((Y357&lt;&gt;"")*ISNUMBER(SEARCH("|"&amp;Y357&amp;"|",'5_ACOMPANHAMENTO'!$AC$3:$AC$4922)))+((Z357&lt;&gt;"")*ISNUMBER(SEARCH("|"&amp;Z357&amp;"|",'5_ACOMPANHAMENTO'!$AC$3:$AC$4922)))+((AA357&lt;&gt;"")*ISNUMBER(SEARCH("|"&amp;AA357&amp;"|",'5_ACOMPANHAMENTO'!$AC$3:$AC$4922)))+((AB357&lt;&gt;"")*ISNUMBER(SEARCH("|"&amp;AB357&amp;"|",'5_ACOMPANHAMENTO'!$AC$3:$AC$4922))))&gt;0),0),0)),""))</f>
        <v/>
      </c>
      <c r="B357" s="14" t="inlineStr">
        <is>
          <t>10200,10202,10205</t>
        </is>
      </c>
      <c r="C357" s="14" t="inlineStr">
        <is>
          <t>49 COLA DE ESPUMA</t>
        </is>
      </c>
      <c r="D357" s="4">
        <f>IF(OR($B357="",$C357=""),"",IFERROR(SUMPRODUCT(--(('5_ACOMPANHAMENTO'!$AD$3:$AD$4922=TRIM($C357&amp;""))*('5_ACOMPANHAMENTO'!$AC$3:$AC$4922&lt;&gt;"")*((((I357&lt;&gt;"")*ISNUMBER(SEARCH("|"&amp;I357&amp;"|",'5_ACOMPANHAMENTO'!$AC$3:$AC$4922)))+((J357&lt;&gt;"")*ISNUMBER(SEARCH("|"&amp;J357&amp;"|",'5_ACOMPANHAMENTO'!$AC$3:$AC$4922)))+((K357&lt;&gt;"")*ISNUMBER(SEARCH("|"&amp;K357&amp;"|",'5_ACOMPANHAMENTO'!$AC$3:$AC$4922)))+((L357&lt;&gt;"")*ISNUMBER(SEARCH("|"&amp;L357&amp;"|",'5_ACOMPANHAMENTO'!$AC$3:$AC$4922)))+((M357&lt;&gt;"")*ISNUMBER(SEARCH("|"&amp;M357&amp;"|",'5_ACOMPANHAMENTO'!$AC$3:$AC$4922)))+((N357&lt;&gt;"")*ISNUMBER(SEARCH("|"&amp;N357&amp;"|",'5_ACOMPANHAMENTO'!$AC$3:$AC$4922)))+((O357&lt;&gt;"")*ISNUMBER(SEARCH("|"&amp;O357&amp;"|",'5_ACOMPANHAMENTO'!$AC$3:$AC$4922)))+((P357&lt;&gt;"")*ISNUMBER(SEARCH("|"&amp;P357&amp;"|",'5_ACOMPANHAMENTO'!$AC$3:$AC$4922)))+((Q357&lt;&gt;"")*ISNUMBER(SEARCH("|"&amp;Q357&amp;"|",'5_ACOMPANHAMENTO'!$AC$3:$AC$4922)))+((R357&lt;&gt;"")*ISNUMBER(SEARCH("|"&amp;R357&amp;"|",'5_ACOMPANHAMENTO'!$AC$3:$AC$4922)))+((S357&lt;&gt;"")*ISNUMBER(SEARCH("|"&amp;S357&amp;"|",'5_ACOMPANHAMENTO'!$AC$3:$AC$4922)))+((T357&lt;&gt;"")*ISNUMBER(SEARCH("|"&amp;T357&amp;"|",'5_ACOMPANHAMENTO'!$AC$3:$AC$4922)))+((U357&lt;&gt;"")*ISNUMBER(SEARCH("|"&amp;U357&amp;"|",'5_ACOMPANHAMENTO'!$AC$3:$AC$4922)))+((V357&lt;&gt;"")*ISNUMBER(SEARCH("|"&amp;V357&amp;"|",'5_ACOMPANHAMENTO'!$AC$3:$AC$4922)))+((W357&lt;&gt;"")*ISNUMBER(SEARCH("|"&amp;W357&amp;"|",'5_ACOMPANHAMENTO'!$AC$3:$AC$4922)))+((X357&lt;&gt;"")*ISNUMBER(SEARCH("|"&amp;X357&amp;"|",'5_ACOMPANHAMENTO'!$AC$3:$AC$4922)))+((Y357&lt;&gt;"")*ISNUMBER(SEARCH("|"&amp;Y357&amp;"|",'5_ACOMPANHAMENTO'!$AC$3:$AC$4922)))+((Z357&lt;&gt;"")*ISNUMBER(SEARCH("|"&amp;Z357&amp;"|",'5_ACOMPANHAMENTO'!$AC$3:$AC$4922)))+((AA357&lt;&gt;"")*ISNUMBER(SEARCH("|"&amp;AA357&amp;"|",'5_ACOMPANHAMENTO'!$AC$3:$AC$4922)))+((AB357&lt;&gt;"")*ISNUMBER(SEARCH("|"&amp;AB357&amp;"|",'5_ACOMPANHAMENTO'!$AC$3:$AC$4922))))&gt;0)),'5_ACOMPANHAMENTO'!$J$3:$J$4922),0))</f>
        <v/>
      </c>
      <c r="E357" s="4">
        <f>IF(G357=0,"FINALIZADO",IF(TODAY()&gt;A357,"ATRASADO "&amp;TODAY()-A357&amp;" DIAS","ADIANTADO "&amp;A357-TODAY()&amp;" DIAS"))</f>
        <v/>
      </c>
      <c r="F357" s="7">
        <f>IF(OR($B357="",$C357=""),"",IFERROR(SUMPRODUCT(--(('5_ACOMPANHAMENTO'!$AD$3:$AD$4922=TRIM($C357&amp;""))*('5_ACOMPANHAMENTO'!$AC$3:$AC$4922&lt;&gt;"")*((((I357&lt;&gt;"")*ISNUMBER(SEARCH("|"&amp;I357&amp;"|",'5_ACOMPANHAMENTO'!$AC$3:$AC$4922)))+((J357&lt;&gt;"")*ISNUMBER(SEARCH("|"&amp;J357&amp;"|",'5_ACOMPANHAMENTO'!$AC$3:$AC$4922)))+((K357&lt;&gt;"")*ISNUMBER(SEARCH("|"&amp;K357&amp;"|",'5_ACOMPANHAMENTO'!$AC$3:$AC$4922)))+((L357&lt;&gt;"")*ISNUMBER(SEARCH("|"&amp;L357&amp;"|",'5_ACOMPANHAMENTO'!$AC$3:$AC$4922)))+((M357&lt;&gt;"")*ISNUMBER(SEARCH("|"&amp;M357&amp;"|",'5_ACOMPANHAMENTO'!$AC$3:$AC$4922)))+((N357&lt;&gt;"")*ISNUMBER(SEARCH("|"&amp;N357&amp;"|",'5_ACOMPANHAMENTO'!$AC$3:$AC$4922)))+((O357&lt;&gt;"")*ISNUMBER(SEARCH("|"&amp;O357&amp;"|",'5_ACOMPANHAMENTO'!$AC$3:$AC$4922)))+((P357&lt;&gt;"")*ISNUMBER(SEARCH("|"&amp;P357&amp;"|",'5_ACOMPANHAMENTO'!$AC$3:$AC$4922)))+((Q357&lt;&gt;"")*ISNUMBER(SEARCH("|"&amp;Q357&amp;"|",'5_ACOMPANHAMENTO'!$AC$3:$AC$4922)))+((R357&lt;&gt;"")*ISNUMBER(SEARCH("|"&amp;R357&amp;"|",'5_ACOMPANHAMENTO'!$AC$3:$AC$4922)))+((S357&lt;&gt;"")*ISNUMBER(SEARCH("|"&amp;S357&amp;"|",'5_ACOMPANHAMENTO'!$AC$3:$AC$4922)))+((T357&lt;&gt;"")*ISNUMBER(SEARCH("|"&amp;T357&amp;"|",'5_ACOMPANHAMENTO'!$AC$3:$AC$4922)))+((U357&lt;&gt;"")*ISNUMBER(SEARCH("|"&amp;U357&amp;"|",'5_ACOMPANHAMENTO'!$AC$3:$AC$4922)))+((V357&lt;&gt;"")*ISNUMBER(SEARCH("|"&amp;V357&amp;"|",'5_ACOMPANHAMENTO'!$AC$3:$AC$4922)))+((W357&lt;&gt;"")*ISNUMBER(SEARCH("|"&amp;W357&amp;"|",'5_ACOMPANHAMENTO'!$AC$3:$AC$4922)))+((X357&lt;&gt;"")*ISNUMBER(SEARCH("|"&amp;X357&amp;"|",'5_ACOMPANHAMENTO'!$AC$3:$AC$4922)))+((Y357&lt;&gt;"")*ISNUMBER(SEARCH("|"&amp;Y357&amp;"|",'5_ACOMPANHAMENTO'!$AC$3:$AC$4922)))+((Z357&lt;&gt;"")*ISNUMBER(SEARCH("|"&amp;Z357&amp;"|",'5_ACOMPANHAMENTO'!$AC$3:$AC$4922)))+((AA357&lt;&gt;"")*ISNUMBER(SEARCH("|"&amp;AA357&amp;"|",'5_ACOMPANHAMENTO'!$AC$3:$AC$4922)))+((AB357&lt;&gt;"")*ISNUMBER(SEARCH("|"&amp;AB357&amp;"|",'5_ACOMPANHAMENTO'!$AC$3:$AC$4922))))&gt;0)),'5_ACOMPANHAMENTO'!$O$3:$O$4922),0))</f>
        <v/>
      </c>
      <c r="G357" s="7">
        <f>IF(OR($B357="",$C357=""),"",D357-F357)</f>
        <v/>
      </c>
      <c r="H357">
        <f>IF(OR($B357="",$C357=""),"",TRIM($B357&amp;"")&amp;"|"&amp;TRIM($C357&amp;""))</f>
        <v/>
      </c>
      <c r="I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",99)),1,99)))</f>
        <v/>
      </c>
      <c r="J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",99)),100,99)))</f>
        <v/>
      </c>
      <c r="K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",99)),199,99)))</f>
        <v/>
      </c>
      <c r="L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",99)),298,99)))</f>
        <v/>
      </c>
      <c r="M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",99)),397,99)))</f>
        <v/>
      </c>
      <c r="N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",99)),496,99)))</f>
        <v/>
      </c>
      <c r="O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",99)),595,99)))</f>
        <v/>
      </c>
      <c r="P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",99)),694,99)))</f>
        <v/>
      </c>
      <c r="Q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",99)),793,99)))</f>
        <v/>
      </c>
      <c r="R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",99)),892,99)))</f>
        <v/>
      </c>
      <c r="S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",99)),991,99)))</f>
        <v/>
      </c>
      <c r="T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",99)),1090,99)))</f>
        <v/>
      </c>
      <c r="U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",99)),1189,99)))</f>
        <v/>
      </c>
      <c r="V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",99)),1288,99)))</f>
        <v/>
      </c>
      <c r="W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",99)),1387,99)))</f>
        <v/>
      </c>
      <c r="X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",99)),1486,99)))</f>
        <v/>
      </c>
      <c r="Y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",99)),1585,99)))</f>
        <v/>
      </c>
      <c r="Z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",99)),1684,99)))</f>
        <v/>
      </c>
      <c r="AA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",99)),1783,99)))</f>
        <v/>
      </c>
      <c r="AB357" s="1">
        <f>IF($B357="","",TRIM(MID(SUBSTITUTE(TRIM(SUBSTITUTE(SUBSTITUTE(SUBSTITUTE(SUBSTITUTE(SUBSTITUTE(SUBSTITUTE(SUBSTITUTE(SUBSTITUTE(SUBSTITUTE(SUBSTITUTE(SUBSTITUTE(SUBSTITUTE(SUBSTITUTE(SUBSTITUTE(TRIM($B357&amp;""),CHAR(10),"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",REPT(" ",99)),1882,99)))</f>
        <v/>
      </c>
    </row>
    <row r="358" hidden="1" ht="14.25" customHeight="1">
      <c r="A358" s="4">
        <f>IF(OR($B358="",$C358=""),"",IFERROR(INDEX('5_ACOMPANHAMENTO'!$A$3:$A$4922,MATCH(1,INDEX(('5_ACOMPANHAMENTO'!$AD$3:$AD$4922=TRIM($C358&amp;""))*('5_ACOMPANHAMENTO'!$AC$3:$AC$4922&lt;&gt;"")*((((I358&lt;&gt;"")*ISNUMBER(SEARCH("|"&amp;I358&amp;"|",'5_ACOMPANHAMENTO'!$AC$3:$AC$4922)))+((J358&lt;&gt;"")*ISNUMBER(SEARCH("|"&amp;J358&amp;"|",'5_ACOMPANHAMENTO'!$AC$3:$AC$4922)))+((K358&lt;&gt;"")*ISNUMBER(SEARCH("|"&amp;K358&amp;"|",'5_ACOMPANHAMENTO'!$AC$3:$AC$4922)))+((L358&lt;&gt;"")*ISNUMBER(SEARCH("|"&amp;L358&amp;"|",'5_ACOMPANHAMENTO'!$AC$3:$AC$4922)))+((M358&lt;&gt;"")*ISNUMBER(SEARCH("|"&amp;M358&amp;"|",'5_ACOMPANHAMENTO'!$AC$3:$AC$4922)))+((N358&lt;&gt;"")*ISNUMBER(SEARCH("|"&amp;N358&amp;"|",'5_ACOMPANHAMENTO'!$AC$3:$AC$4922)))+((O358&lt;&gt;"")*ISNUMBER(SEARCH("|"&amp;O358&amp;"|",'5_ACOMPANHAMENTO'!$AC$3:$AC$4922)))+((P358&lt;&gt;"")*ISNUMBER(SEARCH("|"&amp;P358&amp;"|",'5_ACOMPANHAMENTO'!$AC$3:$AC$4922)))+((Q358&lt;&gt;"")*ISNUMBER(SEARCH("|"&amp;Q358&amp;"|",'5_ACOMPANHAMENTO'!$AC$3:$AC$4922)))+((R358&lt;&gt;"")*ISNUMBER(SEARCH("|"&amp;R358&amp;"|",'5_ACOMPANHAMENTO'!$AC$3:$AC$4922)))+((S358&lt;&gt;"")*ISNUMBER(SEARCH("|"&amp;S358&amp;"|",'5_ACOMPANHAMENTO'!$AC$3:$AC$4922)))+((T358&lt;&gt;"")*ISNUMBER(SEARCH("|"&amp;T358&amp;"|",'5_ACOMPANHAMENTO'!$AC$3:$AC$4922)))+((U358&lt;&gt;"")*ISNUMBER(SEARCH("|"&amp;U358&amp;"|",'5_ACOMPANHAMENTO'!$AC$3:$AC$4922)))+((V358&lt;&gt;"")*ISNUMBER(SEARCH("|"&amp;V358&amp;"|",'5_ACOMPANHAMENTO'!$AC$3:$AC$4922)))+((W358&lt;&gt;"")*ISNUMBER(SEARCH("|"&amp;W358&amp;"|",'5_ACOMPANHAMENTO'!$AC$3:$AC$4922)))+((X358&lt;&gt;"")*ISNUMBER(SEARCH("|"&amp;X358&amp;"|",'5_ACOMPANHAMENTO'!$AC$3:$AC$4922)))+((Y358&lt;&gt;"")*ISNUMBER(SEARCH("|"&amp;Y358&amp;"|",'5_ACOMPANHAMENTO'!$AC$3:$AC$4922)))+((Z358&lt;&gt;"")*ISNUMBER(SEARCH("|"&amp;Z358&amp;"|",'5_ACOMPANHAMENTO'!$AC$3:$AC$4922)))+((AA358&lt;&gt;"")*ISNUMBER(SEARCH("|"&amp;AA358&amp;"|",'5_ACOMPANHAMENTO'!$AC$3:$AC$4922)))+((AB358&lt;&gt;"")*ISNUMBER(SEARCH("|"&amp;AB358&amp;"|",'5_ACOMPANHAMENTO'!$AC$3:$AC$4922))))&gt;0),0),0)),""))</f>
        <v/>
      </c>
      <c r="B358" s="14" t="inlineStr">
        <is>
          <t>10200,10202,10205</t>
        </is>
      </c>
      <c r="C358" s="14" t="inlineStr">
        <is>
          <t>49 COLA DE ESPUMA</t>
        </is>
      </c>
      <c r="D358" s="4">
        <f>IF(OR($B358="",$C358=""),"",IFERROR(SUMPRODUCT(--(('5_ACOMPANHAMENTO'!$AD$3:$AD$4922=TRIM($C358&amp;""))*('5_ACOMPANHAMENTO'!$AC$3:$AC$4922&lt;&gt;"")*((((I358&lt;&gt;"")*ISNUMBER(SEARCH("|"&amp;I358&amp;"|",'5_ACOMPANHAMENTO'!$AC$3:$AC$4922)))+((J358&lt;&gt;"")*ISNUMBER(SEARCH("|"&amp;J358&amp;"|",'5_ACOMPANHAMENTO'!$AC$3:$AC$4922)))+((K358&lt;&gt;"")*ISNUMBER(SEARCH("|"&amp;K358&amp;"|",'5_ACOMPANHAMENTO'!$AC$3:$AC$4922)))+((L358&lt;&gt;"")*ISNUMBER(SEARCH("|"&amp;L358&amp;"|",'5_ACOMPANHAMENTO'!$AC$3:$AC$4922)))+((M358&lt;&gt;"")*ISNUMBER(SEARCH("|"&amp;M358&amp;"|",'5_ACOMPANHAMENTO'!$AC$3:$AC$4922)))+((N358&lt;&gt;"")*ISNUMBER(SEARCH("|"&amp;N358&amp;"|",'5_ACOMPANHAMENTO'!$AC$3:$AC$4922)))+((O358&lt;&gt;"")*ISNUMBER(SEARCH("|"&amp;O358&amp;"|",'5_ACOMPANHAMENTO'!$AC$3:$AC$4922)))+((P358&lt;&gt;"")*ISNUMBER(SEARCH("|"&amp;P358&amp;"|",'5_ACOMPANHAMENTO'!$AC$3:$AC$4922)))+((Q358&lt;&gt;"")*ISNUMBER(SEARCH("|"&amp;Q358&amp;"|",'5_ACOMPANHAMENTO'!$AC$3:$AC$4922)))+((R358&lt;&gt;"")*ISNUMBER(SEARCH("|"&amp;R358&amp;"|",'5_ACOMPANHAMENTO'!$AC$3:$AC$4922)))+((S358&lt;&gt;"")*ISNUMBER(SEARCH("|"&amp;S358&amp;"|",'5_ACOMPANHAMENTO'!$AC$3:$AC$4922)))+((T358&lt;&gt;"")*ISNUMBER(SEARCH("|"&amp;T358&amp;"|",'5_ACOMPANHAMENTO'!$AC$3:$AC$4922)))+((U358&lt;&gt;"")*ISNUMBER(SEARCH("|"&amp;U358&amp;"|",'5_ACOMPANHAMENTO'!$AC$3:$AC$4922)))+((V358&lt;&gt;"")*ISNUMBER(SEARCH("|"&amp;V358&amp;"|",'5_ACOMPANHAMENTO'!$AC$3:$AC$4922)))+((W358&lt;&gt;"")*ISNUMBER(SEARCH("|"&amp;W358&amp;"|",'5_ACOMPANHAMENTO'!$AC$3:$AC$4922)))+((X358&lt;&gt;"")*ISNUMBER(SEARCH("|"&amp;X358&amp;"|",'5_ACOMPANHAMENTO'!$AC$3:$AC$4922)))+((Y358&lt;&gt;"")*ISNUMBER(SEARCH("|"&amp;Y358&amp;"|",'5_ACOMPANHAMENTO'!$AC$3:$AC$4922)))+((Z358&lt;&gt;"")*ISNUMBER(SEARCH("|"&amp;Z358&amp;"|",'5_ACOMPANHAMENTO'!$AC$3:$AC$4922)))+((AA358&lt;&gt;"")*ISNUMBER(SEARCH("|"&amp;AA358&amp;"|",'5_ACOMPANHAMENTO'!$AC$3:$AC$4922)))+((AB358&lt;&gt;"")*ISNUMBER(SEARCH("|"&amp;AB358&amp;"|",'5_ACOMPANHAMENTO'!$AC$3:$AC$4922))))&gt;0)),'5_ACOMPANHAMENTO'!$J$3:$J$4922),0))</f>
        <v/>
      </c>
      <c r="E358" s="4">
        <f>IF(G358=0,"FINALIZADO",IF(TODAY()&gt;A358,"ATRASADO "&amp;TODAY()-A358&amp;" DIAS","ADIANTADO "&amp;A358-TODAY()&amp;" DIAS"))</f>
        <v/>
      </c>
      <c r="F358" s="7">
        <f>IF(OR($B358="",$C358=""),"",IFERROR(SUMPRODUCT(--(('5_ACOMPANHAMENTO'!$AD$3:$AD$4922=TRIM($C358&amp;""))*('5_ACOMPANHAMENTO'!$AC$3:$AC$4922&lt;&gt;"")*((((I358&lt;&gt;"")*ISNUMBER(SEARCH("|"&amp;I358&amp;"|",'5_ACOMPANHAMENTO'!$AC$3:$AC$4922)))+((J358&lt;&gt;"")*ISNUMBER(SEARCH("|"&amp;J358&amp;"|",'5_ACOMPANHAMENTO'!$AC$3:$AC$4922)))+((K358&lt;&gt;"")*ISNUMBER(SEARCH("|"&amp;K358&amp;"|",'5_ACOMPANHAMENTO'!$AC$3:$AC$4922)))+((L358&lt;&gt;"")*ISNUMBER(SEARCH("|"&amp;L358&amp;"|",'5_ACOMPANHAMENTO'!$AC$3:$AC$4922)))+((M358&lt;&gt;"")*ISNUMBER(SEARCH("|"&amp;M358&amp;"|",'5_ACOMPANHAMENTO'!$AC$3:$AC$4922)))+((N358&lt;&gt;"")*ISNUMBER(SEARCH("|"&amp;N358&amp;"|",'5_ACOMPANHAMENTO'!$AC$3:$AC$4922)))+((O358&lt;&gt;"")*ISNUMBER(SEARCH("|"&amp;O358&amp;"|",'5_ACOMPANHAMENTO'!$AC$3:$AC$4922)))+((P358&lt;&gt;"")*ISNUMBER(SEARCH("|"&amp;P358&amp;"|",'5_ACOMPANHAMENTO'!$AC$3:$AC$4922)))+((Q358&lt;&gt;"")*ISNUMBER(SEARCH("|"&amp;Q358&amp;"|",'5_ACOMPANHAMENTO'!$AC$3:$AC$4922)))+((R358&lt;&gt;"")*ISNUMBER(SEARCH("|"&amp;R358&amp;"|",'5_ACOMPANHAMENTO'!$AC$3:$AC$4922)))+((S358&lt;&gt;"")*ISNUMBER(SEARCH("|"&amp;S358&amp;"|",'5_ACOMPANHAMENTO'!$AC$3:$AC$4922)))+((T358&lt;&gt;"")*ISNUMBER(SEARCH("|"&amp;T358&amp;"|",'5_ACOMPANHAMENTO'!$AC$3:$AC$4922)))+((U358&lt;&gt;"")*ISNUMBER(SEARCH("|"&amp;U358&amp;"|",'5_ACOMPANHAMENTO'!$AC$3:$AC$4922)))+((V358&lt;&gt;"")*ISNUMBER(SEARCH("|"&amp;V358&amp;"|",'5_ACOMPANHAMENTO'!$AC$3:$AC$4922)))+((W358&lt;&gt;"")*ISNUMBER(SEARCH("|"&amp;W358&amp;"|",'5_ACOMPANHAMENTO'!$AC$3:$AC$4922)))+((X358&lt;&gt;"")*ISNUMBER(SEARCH("|"&amp;X358&amp;"|",'5_ACOMPANHAMENTO'!$AC$3:$AC$4922)))+((Y358&lt;&gt;"")*ISNUMBER(SEARCH("|"&amp;Y358&amp;"|",'5_ACOMPANHAMENTO'!$AC$3:$AC$4922)))+((Z358&lt;&gt;"")*ISNUMBER(SEARCH("|"&amp;Z358&amp;"|",'5_ACOMPANHAMENTO'!$AC$3:$AC$4922)))+((AA358&lt;&gt;"")*ISNUMBER(SEARCH("|"&amp;AA358&amp;"|",'5_ACOMPANHAMENTO'!$AC$3:$AC$4922)))+((AB358&lt;&gt;"")*ISNUMBER(SEARCH("|"&amp;AB358&amp;"|",'5_ACOMPANHAMENTO'!$AC$3:$AC$4922))))&gt;0)),'5_ACOMPANHAMENTO'!$O$3:$O$4922),0))</f>
        <v/>
      </c>
      <c r="G358" s="7">
        <f>IF(OR($B358="",$C358=""),"",D358-F358)</f>
        <v/>
      </c>
      <c r="H358">
        <f>IF(OR($B358="",$C358=""),"",TRIM($B358&amp;"")&amp;"|"&amp;TRIM($C358&amp;""))</f>
        <v/>
      </c>
      <c r="I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",99)),1,99)))</f>
        <v/>
      </c>
      <c r="J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",99)),100,99)))</f>
        <v/>
      </c>
      <c r="K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",99)),199,99)))</f>
        <v/>
      </c>
      <c r="L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",99)),298,99)))</f>
        <v/>
      </c>
      <c r="M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",99)),397,99)))</f>
        <v/>
      </c>
      <c r="N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",99)),496,99)))</f>
        <v/>
      </c>
      <c r="O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",99)),595,99)))</f>
        <v/>
      </c>
      <c r="P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",99)),694,99)))</f>
        <v/>
      </c>
      <c r="Q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",99)),793,99)))</f>
        <v/>
      </c>
      <c r="R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",99)),892,99)))</f>
        <v/>
      </c>
      <c r="S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",99)),991,99)))</f>
        <v/>
      </c>
      <c r="T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",99)),1090,99)))</f>
        <v/>
      </c>
      <c r="U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",99)),1189,99)))</f>
        <v/>
      </c>
      <c r="V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",99)),1288,99)))</f>
        <v/>
      </c>
      <c r="W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",99)),1387,99)))</f>
        <v/>
      </c>
      <c r="X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",99)),1486,99)))</f>
        <v/>
      </c>
      <c r="Y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",99)),1585,99)))</f>
        <v/>
      </c>
      <c r="Z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",99)),1684,99)))</f>
        <v/>
      </c>
      <c r="AA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",99)),1783,99)))</f>
        <v/>
      </c>
      <c r="AB358" s="1">
        <f>IF($B358="","",TRIM(MID(SUBSTITUTE(TRIM(SUBSTITUTE(SUBSTITUTE(SUBSTITUTE(SUBSTITUTE(SUBSTITUTE(SUBSTITUTE(SUBSTITUTE(SUBSTITUTE(SUBSTITUTE(SUBSTITUTE(SUBSTITUTE(SUBSTITUTE(SUBSTITUTE(SUBSTITUTE(TRIM($B358&amp;""),CHAR(10),"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",REPT(" ",99)),1882,99)))</f>
        <v/>
      </c>
    </row>
    <row r="359" hidden="1" ht="14.25" customHeight="1">
      <c r="A359" s="4">
        <f>IF(OR($B359="",$C359=""),"",IFERROR(INDEX('5_ACOMPANHAMENTO'!$A$3:$A$4922,MATCH(1,INDEX(('5_ACOMPANHAMENTO'!$AD$3:$AD$4922=TRIM($C359&amp;""))*('5_ACOMPANHAMENTO'!$AC$3:$AC$4922&lt;&gt;"")*((((I359&lt;&gt;"")*ISNUMBER(SEARCH("|"&amp;I359&amp;"|",'5_ACOMPANHAMENTO'!$AC$3:$AC$4922)))+((J359&lt;&gt;"")*ISNUMBER(SEARCH("|"&amp;J359&amp;"|",'5_ACOMPANHAMENTO'!$AC$3:$AC$4922)))+((K359&lt;&gt;"")*ISNUMBER(SEARCH("|"&amp;K359&amp;"|",'5_ACOMPANHAMENTO'!$AC$3:$AC$4922)))+((L359&lt;&gt;"")*ISNUMBER(SEARCH("|"&amp;L359&amp;"|",'5_ACOMPANHAMENTO'!$AC$3:$AC$4922)))+((M359&lt;&gt;"")*ISNUMBER(SEARCH("|"&amp;M359&amp;"|",'5_ACOMPANHAMENTO'!$AC$3:$AC$4922)))+((N359&lt;&gt;"")*ISNUMBER(SEARCH("|"&amp;N359&amp;"|",'5_ACOMPANHAMENTO'!$AC$3:$AC$4922)))+((O359&lt;&gt;"")*ISNUMBER(SEARCH("|"&amp;O359&amp;"|",'5_ACOMPANHAMENTO'!$AC$3:$AC$4922)))+((P359&lt;&gt;"")*ISNUMBER(SEARCH("|"&amp;P359&amp;"|",'5_ACOMPANHAMENTO'!$AC$3:$AC$4922)))+((Q359&lt;&gt;"")*ISNUMBER(SEARCH("|"&amp;Q359&amp;"|",'5_ACOMPANHAMENTO'!$AC$3:$AC$4922)))+((R359&lt;&gt;"")*ISNUMBER(SEARCH("|"&amp;R359&amp;"|",'5_ACOMPANHAMENTO'!$AC$3:$AC$4922)))+((S359&lt;&gt;"")*ISNUMBER(SEARCH("|"&amp;S359&amp;"|",'5_ACOMPANHAMENTO'!$AC$3:$AC$4922)))+((T359&lt;&gt;"")*ISNUMBER(SEARCH("|"&amp;T359&amp;"|",'5_ACOMPANHAMENTO'!$AC$3:$AC$4922)))+((U359&lt;&gt;"")*ISNUMBER(SEARCH("|"&amp;U359&amp;"|",'5_ACOMPANHAMENTO'!$AC$3:$AC$4922)))+((V359&lt;&gt;"")*ISNUMBER(SEARCH("|"&amp;V359&amp;"|",'5_ACOMPANHAMENTO'!$AC$3:$AC$4922)))+((W359&lt;&gt;"")*ISNUMBER(SEARCH("|"&amp;W359&amp;"|",'5_ACOMPANHAMENTO'!$AC$3:$AC$4922)))+((X359&lt;&gt;"")*ISNUMBER(SEARCH("|"&amp;X359&amp;"|",'5_ACOMPANHAMENTO'!$AC$3:$AC$4922)))+((Y359&lt;&gt;"")*ISNUMBER(SEARCH("|"&amp;Y359&amp;"|",'5_ACOMPANHAMENTO'!$AC$3:$AC$4922)))+((Z359&lt;&gt;"")*ISNUMBER(SEARCH("|"&amp;Z359&amp;"|",'5_ACOMPANHAMENTO'!$AC$3:$AC$4922)))+((AA359&lt;&gt;"")*ISNUMBER(SEARCH("|"&amp;AA359&amp;"|",'5_ACOMPANHAMENTO'!$AC$3:$AC$4922)))+((AB359&lt;&gt;"")*ISNUMBER(SEARCH("|"&amp;AB359&amp;"|",'5_ACOMPANHAMENTO'!$AC$3:$AC$4922))))&gt;0),0),0)),""))</f>
        <v/>
      </c>
      <c r="B359" s="14" t="inlineStr">
        <is>
          <t>10200,10202,10205</t>
        </is>
      </c>
      <c r="C359" s="14" t="inlineStr">
        <is>
          <t>49 COLA DE ESPUMA</t>
        </is>
      </c>
      <c r="D359" s="4">
        <f>IF(OR($B359="",$C359=""),"",IFERROR(SUMPRODUCT(--(('5_ACOMPANHAMENTO'!$AD$3:$AD$4922=TRIM($C359&amp;""))*('5_ACOMPANHAMENTO'!$AC$3:$AC$4922&lt;&gt;"")*((((I359&lt;&gt;"")*ISNUMBER(SEARCH("|"&amp;I359&amp;"|",'5_ACOMPANHAMENTO'!$AC$3:$AC$4922)))+((J359&lt;&gt;"")*ISNUMBER(SEARCH("|"&amp;J359&amp;"|",'5_ACOMPANHAMENTO'!$AC$3:$AC$4922)))+((K359&lt;&gt;"")*ISNUMBER(SEARCH("|"&amp;K359&amp;"|",'5_ACOMPANHAMENTO'!$AC$3:$AC$4922)))+((L359&lt;&gt;"")*ISNUMBER(SEARCH("|"&amp;L359&amp;"|",'5_ACOMPANHAMENTO'!$AC$3:$AC$4922)))+((M359&lt;&gt;"")*ISNUMBER(SEARCH("|"&amp;M359&amp;"|",'5_ACOMPANHAMENTO'!$AC$3:$AC$4922)))+((N359&lt;&gt;"")*ISNUMBER(SEARCH("|"&amp;N359&amp;"|",'5_ACOMPANHAMENTO'!$AC$3:$AC$4922)))+((O359&lt;&gt;"")*ISNUMBER(SEARCH("|"&amp;O359&amp;"|",'5_ACOMPANHAMENTO'!$AC$3:$AC$4922)))+((P359&lt;&gt;"")*ISNUMBER(SEARCH("|"&amp;P359&amp;"|",'5_ACOMPANHAMENTO'!$AC$3:$AC$4922)))+((Q359&lt;&gt;"")*ISNUMBER(SEARCH("|"&amp;Q359&amp;"|",'5_ACOMPANHAMENTO'!$AC$3:$AC$4922)))+((R359&lt;&gt;"")*ISNUMBER(SEARCH("|"&amp;R359&amp;"|",'5_ACOMPANHAMENTO'!$AC$3:$AC$4922)))+((S359&lt;&gt;"")*ISNUMBER(SEARCH("|"&amp;S359&amp;"|",'5_ACOMPANHAMENTO'!$AC$3:$AC$4922)))+((T359&lt;&gt;"")*ISNUMBER(SEARCH("|"&amp;T359&amp;"|",'5_ACOMPANHAMENTO'!$AC$3:$AC$4922)))+((U359&lt;&gt;"")*ISNUMBER(SEARCH("|"&amp;U359&amp;"|",'5_ACOMPANHAMENTO'!$AC$3:$AC$4922)))+((V359&lt;&gt;"")*ISNUMBER(SEARCH("|"&amp;V359&amp;"|",'5_ACOMPANHAMENTO'!$AC$3:$AC$4922)))+((W359&lt;&gt;"")*ISNUMBER(SEARCH("|"&amp;W359&amp;"|",'5_ACOMPANHAMENTO'!$AC$3:$AC$4922)))+((X359&lt;&gt;"")*ISNUMBER(SEARCH("|"&amp;X359&amp;"|",'5_ACOMPANHAMENTO'!$AC$3:$AC$4922)))+((Y359&lt;&gt;"")*ISNUMBER(SEARCH("|"&amp;Y359&amp;"|",'5_ACOMPANHAMENTO'!$AC$3:$AC$4922)))+((Z359&lt;&gt;"")*ISNUMBER(SEARCH("|"&amp;Z359&amp;"|",'5_ACOMPANHAMENTO'!$AC$3:$AC$4922)))+((AA359&lt;&gt;"")*ISNUMBER(SEARCH("|"&amp;AA359&amp;"|",'5_ACOMPANHAMENTO'!$AC$3:$AC$4922)))+((AB359&lt;&gt;"")*ISNUMBER(SEARCH("|"&amp;AB359&amp;"|",'5_ACOMPANHAMENTO'!$AC$3:$AC$4922))))&gt;0)),'5_ACOMPANHAMENTO'!$J$3:$J$4922),0))</f>
        <v/>
      </c>
      <c r="E359" s="4">
        <f>IF(G359=0,"FINALIZADO",IF(TODAY()&gt;A359,"ATRASADO "&amp;TODAY()-A359&amp;" DIAS","ADIANTADO "&amp;A359-TODAY()&amp;" DIAS"))</f>
        <v/>
      </c>
      <c r="F359" s="7">
        <f>IF(OR($B359="",$C359=""),"",IFERROR(SUMPRODUCT(--(('5_ACOMPANHAMENTO'!$AD$3:$AD$4922=TRIM($C359&amp;""))*('5_ACOMPANHAMENTO'!$AC$3:$AC$4922&lt;&gt;"")*((((I359&lt;&gt;"")*ISNUMBER(SEARCH("|"&amp;I359&amp;"|",'5_ACOMPANHAMENTO'!$AC$3:$AC$4922)))+((J359&lt;&gt;"")*ISNUMBER(SEARCH("|"&amp;J359&amp;"|",'5_ACOMPANHAMENTO'!$AC$3:$AC$4922)))+((K359&lt;&gt;"")*ISNUMBER(SEARCH("|"&amp;K359&amp;"|",'5_ACOMPANHAMENTO'!$AC$3:$AC$4922)))+((L359&lt;&gt;"")*ISNUMBER(SEARCH("|"&amp;L359&amp;"|",'5_ACOMPANHAMENTO'!$AC$3:$AC$4922)))+((M359&lt;&gt;"")*ISNUMBER(SEARCH("|"&amp;M359&amp;"|",'5_ACOMPANHAMENTO'!$AC$3:$AC$4922)))+((N359&lt;&gt;"")*ISNUMBER(SEARCH("|"&amp;N359&amp;"|",'5_ACOMPANHAMENTO'!$AC$3:$AC$4922)))+((O359&lt;&gt;"")*ISNUMBER(SEARCH("|"&amp;O359&amp;"|",'5_ACOMPANHAMENTO'!$AC$3:$AC$4922)))+((P359&lt;&gt;"")*ISNUMBER(SEARCH("|"&amp;P359&amp;"|",'5_ACOMPANHAMENTO'!$AC$3:$AC$4922)))+((Q359&lt;&gt;"")*ISNUMBER(SEARCH("|"&amp;Q359&amp;"|",'5_ACOMPANHAMENTO'!$AC$3:$AC$4922)))+((R359&lt;&gt;"")*ISNUMBER(SEARCH("|"&amp;R359&amp;"|",'5_ACOMPANHAMENTO'!$AC$3:$AC$4922)))+((S359&lt;&gt;"")*ISNUMBER(SEARCH("|"&amp;S359&amp;"|",'5_ACOMPANHAMENTO'!$AC$3:$AC$4922)))+((T359&lt;&gt;"")*ISNUMBER(SEARCH("|"&amp;T359&amp;"|",'5_ACOMPANHAMENTO'!$AC$3:$AC$4922)))+((U359&lt;&gt;"")*ISNUMBER(SEARCH("|"&amp;U359&amp;"|",'5_ACOMPANHAMENTO'!$AC$3:$AC$4922)))+((V359&lt;&gt;"")*ISNUMBER(SEARCH("|"&amp;V359&amp;"|",'5_ACOMPANHAMENTO'!$AC$3:$AC$4922)))+((W359&lt;&gt;"")*ISNUMBER(SEARCH("|"&amp;W359&amp;"|",'5_ACOMPANHAMENTO'!$AC$3:$AC$4922)))+((X359&lt;&gt;"")*ISNUMBER(SEARCH("|"&amp;X359&amp;"|",'5_ACOMPANHAMENTO'!$AC$3:$AC$4922)))+((Y359&lt;&gt;"")*ISNUMBER(SEARCH("|"&amp;Y359&amp;"|",'5_ACOMPANHAMENTO'!$AC$3:$AC$4922)))+((Z359&lt;&gt;"")*ISNUMBER(SEARCH("|"&amp;Z359&amp;"|",'5_ACOMPANHAMENTO'!$AC$3:$AC$4922)))+((AA359&lt;&gt;"")*ISNUMBER(SEARCH("|"&amp;AA359&amp;"|",'5_ACOMPANHAMENTO'!$AC$3:$AC$4922)))+((AB359&lt;&gt;"")*ISNUMBER(SEARCH("|"&amp;AB359&amp;"|",'5_ACOMPANHAMENTO'!$AC$3:$AC$4922))))&gt;0)),'5_ACOMPANHAMENTO'!$O$3:$O$4922),0))</f>
        <v/>
      </c>
      <c r="G359" s="7">
        <f>IF(OR($B359="",$C359=""),"",D359-F359)</f>
        <v/>
      </c>
      <c r="H359">
        <f>IF(OR($B359="",$C359=""),"",TRIM($B359&amp;"")&amp;"|"&amp;TRIM($C359&amp;""))</f>
        <v/>
      </c>
      <c r="I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",99)),1,99)))</f>
        <v/>
      </c>
      <c r="J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",99)),100,99)))</f>
        <v/>
      </c>
      <c r="K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",99)),199,99)))</f>
        <v/>
      </c>
      <c r="L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",99)),298,99)))</f>
        <v/>
      </c>
      <c r="M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",99)),397,99)))</f>
        <v/>
      </c>
      <c r="N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",99)),496,99)))</f>
        <v/>
      </c>
      <c r="O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",99)),595,99)))</f>
        <v/>
      </c>
      <c r="P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",99)),694,99)))</f>
        <v/>
      </c>
      <c r="Q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",99)),793,99)))</f>
        <v/>
      </c>
      <c r="R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",99)),892,99)))</f>
        <v/>
      </c>
      <c r="S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",99)),991,99)))</f>
        <v/>
      </c>
      <c r="T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",99)),1090,99)))</f>
        <v/>
      </c>
      <c r="U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",99)),1189,99)))</f>
        <v/>
      </c>
      <c r="V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",99)),1288,99)))</f>
        <v/>
      </c>
      <c r="W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",99)),1387,99)))</f>
        <v/>
      </c>
      <c r="X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",99)),1486,99)))</f>
        <v/>
      </c>
      <c r="Y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",99)),1585,99)))</f>
        <v/>
      </c>
      <c r="Z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",99)),1684,99)))</f>
        <v/>
      </c>
      <c r="AA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",99)),1783,99)))</f>
        <v/>
      </c>
      <c r="AB359" s="1">
        <f>IF($B359="","",TRIM(MID(SUBSTITUTE(TRIM(SUBSTITUTE(SUBSTITUTE(SUBSTITUTE(SUBSTITUTE(SUBSTITUTE(SUBSTITUTE(SUBSTITUTE(SUBSTITUTE(SUBSTITUTE(SUBSTITUTE(SUBSTITUTE(SUBSTITUTE(SUBSTITUTE(SUBSTITUTE(TRIM($B359&amp;""),CHAR(10),"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",REPT(" ",99)),1882,99)))</f>
        <v/>
      </c>
    </row>
    <row r="360" hidden="1" ht="14.25" customHeight="1">
      <c r="A360" s="4">
        <f>IF(OR($B360="",$C360=""),"",IFERROR(INDEX('5_ACOMPANHAMENTO'!$A$3:$A$4922,MATCH(1,INDEX(('5_ACOMPANHAMENTO'!$AD$3:$AD$4922=TRIM($C360&amp;""))*('5_ACOMPANHAMENTO'!$AC$3:$AC$4922&lt;&gt;"")*((((I360&lt;&gt;"")*ISNUMBER(SEARCH("|"&amp;I360&amp;"|",'5_ACOMPANHAMENTO'!$AC$3:$AC$4922)))+((J360&lt;&gt;"")*ISNUMBER(SEARCH("|"&amp;J360&amp;"|",'5_ACOMPANHAMENTO'!$AC$3:$AC$4922)))+((K360&lt;&gt;"")*ISNUMBER(SEARCH("|"&amp;K360&amp;"|",'5_ACOMPANHAMENTO'!$AC$3:$AC$4922)))+((L360&lt;&gt;"")*ISNUMBER(SEARCH("|"&amp;L360&amp;"|",'5_ACOMPANHAMENTO'!$AC$3:$AC$4922)))+((M360&lt;&gt;"")*ISNUMBER(SEARCH("|"&amp;M360&amp;"|",'5_ACOMPANHAMENTO'!$AC$3:$AC$4922)))+((N360&lt;&gt;"")*ISNUMBER(SEARCH("|"&amp;N360&amp;"|",'5_ACOMPANHAMENTO'!$AC$3:$AC$4922)))+((O360&lt;&gt;"")*ISNUMBER(SEARCH("|"&amp;O360&amp;"|",'5_ACOMPANHAMENTO'!$AC$3:$AC$4922)))+((P360&lt;&gt;"")*ISNUMBER(SEARCH("|"&amp;P360&amp;"|",'5_ACOMPANHAMENTO'!$AC$3:$AC$4922)))+((Q360&lt;&gt;"")*ISNUMBER(SEARCH("|"&amp;Q360&amp;"|",'5_ACOMPANHAMENTO'!$AC$3:$AC$4922)))+((R360&lt;&gt;"")*ISNUMBER(SEARCH("|"&amp;R360&amp;"|",'5_ACOMPANHAMENTO'!$AC$3:$AC$4922)))+((S360&lt;&gt;"")*ISNUMBER(SEARCH("|"&amp;S360&amp;"|",'5_ACOMPANHAMENTO'!$AC$3:$AC$4922)))+((T360&lt;&gt;"")*ISNUMBER(SEARCH("|"&amp;T360&amp;"|",'5_ACOMPANHAMENTO'!$AC$3:$AC$4922)))+((U360&lt;&gt;"")*ISNUMBER(SEARCH("|"&amp;U360&amp;"|",'5_ACOMPANHAMENTO'!$AC$3:$AC$4922)))+((V360&lt;&gt;"")*ISNUMBER(SEARCH("|"&amp;V360&amp;"|",'5_ACOMPANHAMENTO'!$AC$3:$AC$4922)))+((W360&lt;&gt;"")*ISNUMBER(SEARCH("|"&amp;W360&amp;"|",'5_ACOMPANHAMENTO'!$AC$3:$AC$4922)))+((X360&lt;&gt;"")*ISNUMBER(SEARCH("|"&amp;X360&amp;"|",'5_ACOMPANHAMENTO'!$AC$3:$AC$4922)))+((Y360&lt;&gt;"")*ISNUMBER(SEARCH("|"&amp;Y360&amp;"|",'5_ACOMPANHAMENTO'!$AC$3:$AC$4922)))+((Z360&lt;&gt;"")*ISNUMBER(SEARCH("|"&amp;Z360&amp;"|",'5_ACOMPANHAMENTO'!$AC$3:$AC$4922)))+((AA360&lt;&gt;"")*ISNUMBER(SEARCH("|"&amp;AA360&amp;"|",'5_ACOMPANHAMENTO'!$AC$3:$AC$4922)))+((AB360&lt;&gt;"")*ISNUMBER(SEARCH("|"&amp;AB360&amp;"|",'5_ACOMPANHAMENTO'!$AC$3:$AC$4922))))&gt;0),0),0)),""))</f>
        <v/>
      </c>
      <c r="B360" s="14" t="inlineStr">
        <is>
          <t>10200,10202,10205</t>
        </is>
      </c>
      <c r="C360" s="14" t="inlineStr">
        <is>
          <t>49 COLA DE ESPUMA</t>
        </is>
      </c>
      <c r="D360" s="4">
        <f>IF(OR($B360="",$C360=""),"",IFERROR(SUMPRODUCT(--(('5_ACOMPANHAMENTO'!$AD$3:$AD$4922=TRIM($C360&amp;""))*('5_ACOMPANHAMENTO'!$AC$3:$AC$4922&lt;&gt;"")*((((I360&lt;&gt;"")*ISNUMBER(SEARCH("|"&amp;I360&amp;"|",'5_ACOMPANHAMENTO'!$AC$3:$AC$4922)))+((J360&lt;&gt;"")*ISNUMBER(SEARCH("|"&amp;J360&amp;"|",'5_ACOMPANHAMENTO'!$AC$3:$AC$4922)))+((K360&lt;&gt;"")*ISNUMBER(SEARCH("|"&amp;K360&amp;"|",'5_ACOMPANHAMENTO'!$AC$3:$AC$4922)))+((L360&lt;&gt;"")*ISNUMBER(SEARCH("|"&amp;L360&amp;"|",'5_ACOMPANHAMENTO'!$AC$3:$AC$4922)))+((M360&lt;&gt;"")*ISNUMBER(SEARCH("|"&amp;M360&amp;"|",'5_ACOMPANHAMENTO'!$AC$3:$AC$4922)))+((N360&lt;&gt;"")*ISNUMBER(SEARCH("|"&amp;N360&amp;"|",'5_ACOMPANHAMENTO'!$AC$3:$AC$4922)))+((O360&lt;&gt;"")*ISNUMBER(SEARCH("|"&amp;O360&amp;"|",'5_ACOMPANHAMENTO'!$AC$3:$AC$4922)))+((P360&lt;&gt;"")*ISNUMBER(SEARCH("|"&amp;P360&amp;"|",'5_ACOMPANHAMENTO'!$AC$3:$AC$4922)))+((Q360&lt;&gt;"")*ISNUMBER(SEARCH("|"&amp;Q360&amp;"|",'5_ACOMPANHAMENTO'!$AC$3:$AC$4922)))+((R360&lt;&gt;"")*ISNUMBER(SEARCH("|"&amp;R360&amp;"|",'5_ACOMPANHAMENTO'!$AC$3:$AC$4922)))+((S360&lt;&gt;"")*ISNUMBER(SEARCH("|"&amp;S360&amp;"|",'5_ACOMPANHAMENTO'!$AC$3:$AC$4922)))+((T360&lt;&gt;"")*ISNUMBER(SEARCH("|"&amp;T360&amp;"|",'5_ACOMPANHAMENTO'!$AC$3:$AC$4922)))+((U360&lt;&gt;"")*ISNUMBER(SEARCH("|"&amp;U360&amp;"|",'5_ACOMPANHAMENTO'!$AC$3:$AC$4922)))+((V360&lt;&gt;"")*ISNUMBER(SEARCH("|"&amp;V360&amp;"|",'5_ACOMPANHAMENTO'!$AC$3:$AC$4922)))+((W360&lt;&gt;"")*ISNUMBER(SEARCH("|"&amp;W360&amp;"|",'5_ACOMPANHAMENTO'!$AC$3:$AC$4922)))+((X360&lt;&gt;"")*ISNUMBER(SEARCH("|"&amp;X360&amp;"|",'5_ACOMPANHAMENTO'!$AC$3:$AC$4922)))+((Y360&lt;&gt;"")*ISNUMBER(SEARCH("|"&amp;Y360&amp;"|",'5_ACOMPANHAMENTO'!$AC$3:$AC$4922)))+((Z360&lt;&gt;"")*ISNUMBER(SEARCH("|"&amp;Z360&amp;"|",'5_ACOMPANHAMENTO'!$AC$3:$AC$4922)))+((AA360&lt;&gt;"")*ISNUMBER(SEARCH("|"&amp;AA360&amp;"|",'5_ACOMPANHAMENTO'!$AC$3:$AC$4922)))+((AB360&lt;&gt;"")*ISNUMBER(SEARCH("|"&amp;AB360&amp;"|",'5_ACOMPANHAMENTO'!$AC$3:$AC$4922))))&gt;0)),'5_ACOMPANHAMENTO'!$J$3:$J$4922),0))</f>
        <v/>
      </c>
      <c r="E360" s="4">
        <f>IF(G360=0,"FINALIZADO",IF(TODAY()&gt;A360,"ATRASADO "&amp;TODAY()-A360&amp;" DIAS","ADIANTADO "&amp;A360-TODAY()&amp;" DIAS"))</f>
        <v/>
      </c>
      <c r="F360" s="7">
        <f>IF(OR($B360="",$C360=""),"",IFERROR(SUMPRODUCT(--(('5_ACOMPANHAMENTO'!$AD$3:$AD$4922=TRIM($C360&amp;""))*('5_ACOMPANHAMENTO'!$AC$3:$AC$4922&lt;&gt;"")*((((I360&lt;&gt;"")*ISNUMBER(SEARCH("|"&amp;I360&amp;"|",'5_ACOMPANHAMENTO'!$AC$3:$AC$4922)))+((J360&lt;&gt;"")*ISNUMBER(SEARCH("|"&amp;J360&amp;"|",'5_ACOMPANHAMENTO'!$AC$3:$AC$4922)))+((K360&lt;&gt;"")*ISNUMBER(SEARCH("|"&amp;K360&amp;"|",'5_ACOMPANHAMENTO'!$AC$3:$AC$4922)))+((L360&lt;&gt;"")*ISNUMBER(SEARCH("|"&amp;L360&amp;"|",'5_ACOMPANHAMENTO'!$AC$3:$AC$4922)))+((M360&lt;&gt;"")*ISNUMBER(SEARCH("|"&amp;M360&amp;"|",'5_ACOMPANHAMENTO'!$AC$3:$AC$4922)))+((N360&lt;&gt;"")*ISNUMBER(SEARCH("|"&amp;N360&amp;"|",'5_ACOMPANHAMENTO'!$AC$3:$AC$4922)))+((O360&lt;&gt;"")*ISNUMBER(SEARCH("|"&amp;O360&amp;"|",'5_ACOMPANHAMENTO'!$AC$3:$AC$4922)))+((P360&lt;&gt;"")*ISNUMBER(SEARCH("|"&amp;P360&amp;"|",'5_ACOMPANHAMENTO'!$AC$3:$AC$4922)))+((Q360&lt;&gt;"")*ISNUMBER(SEARCH("|"&amp;Q360&amp;"|",'5_ACOMPANHAMENTO'!$AC$3:$AC$4922)))+((R360&lt;&gt;"")*ISNUMBER(SEARCH("|"&amp;R360&amp;"|",'5_ACOMPANHAMENTO'!$AC$3:$AC$4922)))+((S360&lt;&gt;"")*ISNUMBER(SEARCH("|"&amp;S360&amp;"|",'5_ACOMPANHAMENTO'!$AC$3:$AC$4922)))+((T360&lt;&gt;"")*ISNUMBER(SEARCH("|"&amp;T360&amp;"|",'5_ACOMPANHAMENTO'!$AC$3:$AC$4922)))+((U360&lt;&gt;"")*ISNUMBER(SEARCH("|"&amp;U360&amp;"|",'5_ACOMPANHAMENTO'!$AC$3:$AC$4922)))+((V360&lt;&gt;"")*ISNUMBER(SEARCH("|"&amp;V360&amp;"|",'5_ACOMPANHAMENTO'!$AC$3:$AC$4922)))+((W360&lt;&gt;"")*ISNUMBER(SEARCH("|"&amp;W360&amp;"|",'5_ACOMPANHAMENTO'!$AC$3:$AC$4922)))+((X360&lt;&gt;"")*ISNUMBER(SEARCH("|"&amp;X360&amp;"|",'5_ACOMPANHAMENTO'!$AC$3:$AC$4922)))+((Y360&lt;&gt;"")*ISNUMBER(SEARCH("|"&amp;Y360&amp;"|",'5_ACOMPANHAMENTO'!$AC$3:$AC$4922)))+((Z360&lt;&gt;"")*ISNUMBER(SEARCH("|"&amp;Z360&amp;"|",'5_ACOMPANHAMENTO'!$AC$3:$AC$4922)))+((AA360&lt;&gt;"")*ISNUMBER(SEARCH("|"&amp;AA360&amp;"|",'5_ACOMPANHAMENTO'!$AC$3:$AC$4922)))+((AB360&lt;&gt;"")*ISNUMBER(SEARCH("|"&amp;AB360&amp;"|",'5_ACOMPANHAMENTO'!$AC$3:$AC$4922))))&gt;0)),'5_ACOMPANHAMENTO'!$O$3:$O$4922),0))</f>
        <v/>
      </c>
      <c r="G360" s="7">
        <f>IF(OR($B360="",$C360=""),"",D360-F360)</f>
        <v/>
      </c>
      <c r="H360">
        <f>IF(OR($B360="",$C360=""),"",TRIM($B360&amp;"")&amp;"|"&amp;TRIM($C360&amp;""))</f>
        <v/>
      </c>
      <c r="I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",99)),1,99)))</f>
        <v/>
      </c>
      <c r="J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",99)),100,99)))</f>
        <v/>
      </c>
      <c r="K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",99)),199,99)))</f>
        <v/>
      </c>
      <c r="L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",99)),298,99)))</f>
        <v/>
      </c>
      <c r="M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",99)),397,99)))</f>
        <v/>
      </c>
      <c r="N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",99)),496,99)))</f>
        <v/>
      </c>
      <c r="O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",99)),595,99)))</f>
        <v/>
      </c>
      <c r="P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",99)),694,99)))</f>
        <v/>
      </c>
      <c r="Q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",99)),793,99)))</f>
        <v/>
      </c>
      <c r="R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",99)),892,99)))</f>
        <v/>
      </c>
      <c r="S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",99)),991,99)))</f>
        <v/>
      </c>
      <c r="T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",99)),1090,99)))</f>
        <v/>
      </c>
      <c r="U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",99)),1189,99)))</f>
        <v/>
      </c>
      <c r="V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",99)),1288,99)))</f>
        <v/>
      </c>
      <c r="W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",99)),1387,99)))</f>
        <v/>
      </c>
      <c r="X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",99)),1486,99)))</f>
        <v/>
      </c>
      <c r="Y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",99)),1585,99)))</f>
        <v/>
      </c>
      <c r="Z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",99)),1684,99)))</f>
        <v/>
      </c>
      <c r="AA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",99)),1783,99)))</f>
        <v/>
      </c>
      <c r="AB360" s="1">
        <f>IF($B360="","",TRIM(MID(SUBSTITUTE(TRIM(SUBSTITUTE(SUBSTITUTE(SUBSTITUTE(SUBSTITUTE(SUBSTITUTE(SUBSTITUTE(SUBSTITUTE(SUBSTITUTE(SUBSTITUTE(SUBSTITUTE(SUBSTITUTE(SUBSTITUTE(SUBSTITUTE(SUBSTITUTE(TRIM($B360&amp;""),CHAR(10),"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",REPT(" ",99)),1882,99)))</f>
        <v/>
      </c>
    </row>
    <row r="361" hidden="1" ht="14.25" customHeight="1">
      <c r="A361" s="4">
        <f>IF(OR($B361="",$C361=""),"",IFERROR(INDEX('5_ACOMPANHAMENTO'!$A$3:$A$4922,MATCH(1,INDEX(('5_ACOMPANHAMENTO'!$AD$3:$AD$4922=TRIM($C361&amp;""))*('5_ACOMPANHAMENTO'!$AC$3:$AC$4922&lt;&gt;"")*((((I361&lt;&gt;"")*ISNUMBER(SEARCH("|"&amp;I361&amp;"|",'5_ACOMPANHAMENTO'!$AC$3:$AC$4922)))+((J361&lt;&gt;"")*ISNUMBER(SEARCH("|"&amp;J361&amp;"|",'5_ACOMPANHAMENTO'!$AC$3:$AC$4922)))+((K361&lt;&gt;"")*ISNUMBER(SEARCH("|"&amp;K361&amp;"|",'5_ACOMPANHAMENTO'!$AC$3:$AC$4922)))+((L361&lt;&gt;"")*ISNUMBER(SEARCH("|"&amp;L361&amp;"|",'5_ACOMPANHAMENTO'!$AC$3:$AC$4922)))+((M361&lt;&gt;"")*ISNUMBER(SEARCH("|"&amp;M361&amp;"|",'5_ACOMPANHAMENTO'!$AC$3:$AC$4922)))+((N361&lt;&gt;"")*ISNUMBER(SEARCH("|"&amp;N361&amp;"|",'5_ACOMPANHAMENTO'!$AC$3:$AC$4922)))+((O361&lt;&gt;"")*ISNUMBER(SEARCH("|"&amp;O361&amp;"|",'5_ACOMPANHAMENTO'!$AC$3:$AC$4922)))+((P361&lt;&gt;"")*ISNUMBER(SEARCH("|"&amp;P361&amp;"|",'5_ACOMPANHAMENTO'!$AC$3:$AC$4922)))+((Q361&lt;&gt;"")*ISNUMBER(SEARCH("|"&amp;Q361&amp;"|",'5_ACOMPANHAMENTO'!$AC$3:$AC$4922)))+((R361&lt;&gt;"")*ISNUMBER(SEARCH("|"&amp;R361&amp;"|",'5_ACOMPANHAMENTO'!$AC$3:$AC$4922)))+((S361&lt;&gt;"")*ISNUMBER(SEARCH("|"&amp;S361&amp;"|",'5_ACOMPANHAMENTO'!$AC$3:$AC$4922)))+((T361&lt;&gt;"")*ISNUMBER(SEARCH("|"&amp;T361&amp;"|",'5_ACOMPANHAMENTO'!$AC$3:$AC$4922)))+((U361&lt;&gt;"")*ISNUMBER(SEARCH("|"&amp;U361&amp;"|",'5_ACOMPANHAMENTO'!$AC$3:$AC$4922)))+((V361&lt;&gt;"")*ISNUMBER(SEARCH("|"&amp;V361&amp;"|",'5_ACOMPANHAMENTO'!$AC$3:$AC$4922)))+((W361&lt;&gt;"")*ISNUMBER(SEARCH("|"&amp;W361&amp;"|",'5_ACOMPANHAMENTO'!$AC$3:$AC$4922)))+((X361&lt;&gt;"")*ISNUMBER(SEARCH("|"&amp;X361&amp;"|",'5_ACOMPANHAMENTO'!$AC$3:$AC$4922)))+((Y361&lt;&gt;"")*ISNUMBER(SEARCH("|"&amp;Y361&amp;"|",'5_ACOMPANHAMENTO'!$AC$3:$AC$4922)))+((Z361&lt;&gt;"")*ISNUMBER(SEARCH("|"&amp;Z361&amp;"|",'5_ACOMPANHAMENTO'!$AC$3:$AC$4922)))+((AA361&lt;&gt;"")*ISNUMBER(SEARCH("|"&amp;AA361&amp;"|",'5_ACOMPANHAMENTO'!$AC$3:$AC$4922)))+((AB361&lt;&gt;"")*ISNUMBER(SEARCH("|"&amp;AB361&amp;"|",'5_ACOMPANHAMENTO'!$AC$3:$AC$4922))))&gt;0),0),0)),""))</f>
        <v/>
      </c>
      <c r="B361" s="14" t="inlineStr">
        <is>
          <t>10200,10202,10205</t>
        </is>
      </c>
      <c r="C361" s="14" t="inlineStr">
        <is>
          <t>49 COLA DE ESPUMA</t>
        </is>
      </c>
      <c r="D361" s="4">
        <f>IF(OR($B361="",$C361=""),"",IFERROR(SUMPRODUCT(--(('5_ACOMPANHAMENTO'!$AD$3:$AD$4922=TRIM($C361&amp;""))*('5_ACOMPANHAMENTO'!$AC$3:$AC$4922&lt;&gt;"")*((((I361&lt;&gt;"")*ISNUMBER(SEARCH("|"&amp;I361&amp;"|",'5_ACOMPANHAMENTO'!$AC$3:$AC$4922)))+((J361&lt;&gt;"")*ISNUMBER(SEARCH("|"&amp;J361&amp;"|",'5_ACOMPANHAMENTO'!$AC$3:$AC$4922)))+((K361&lt;&gt;"")*ISNUMBER(SEARCH("|"&amp;K361&amp;"|",'5_ACOMPANHAMENTO'!$AC$3:$AC$4922)))+((L361&lt;&gt;"")*ISNUMBER(SEARCH("|"&amp;L361&amp;"|",'5_ACOMPANHAMENTO'!$AC$3:$AC$4922)))+((M361&lt;&gt;"")*ISNUMBER(SEARCH("|"&amp;M361&amp;"|",'5_ACOMPANHAMENTO'!$AC$3:$AC$4922)))+((N361&lt;&gt;"")*ISNUMBER(SEARCH("|"&amp;N361&amp;"|",'5_ACOMPANHAMENTO'!$AC$3:$AC$4922)))+((O361&lt;&gt;"")*ISNUMBER(SEARCH("|"&amp;O361&amp;"|",'5_ACOMPANHAMENTO'!$AC$3:$AC$4922)))+((P361&lt;&gt;"")*ISNUMBER(SEARCH("|"&amp;P361&amp;"|",'5_ACOMPANHAMENTO'!$AC$3:$AC$4922)))+((Q361&lt;&gt;"")*ISNUMBER(SEARCH("|"&amp;Q361&amp;"|",'5_ACOMPANHAMENTO'!$AC$3:$AC$4922)))+((R361&lt;&gt;"")*ISNUMBER(SEARCH("|"&amp;R361&amp;"|",'5_ACOMPANHAMENTO'!$AC$3:$AC$4922)))+((S361&lt;&gt;"")*ISNUMBER(SEARCH("|"&amp;S361&amp;"|",'5_ACOMPANHAMENTO'!$AC$3:$AC$4922)))+((T361&lt;&gt;"")*ISNUMBER(SEARCH("|"&amp;T361&amp;"|",'5_ACOMPANHAMENTO'!$AC$3:$AC$4922)))+((U361&lt;&gt;"")*ISNUMBER(SEARCH("|"&amp;U361&amp;"|",'5_ACOMPANHAMENTO'!$AC$3:$AC$4922)))+((V361&lt;&gt;"")*ISNUMBER(SEARCH("|"&amp;V361&amp;"|",'5_ACOMPANHAMENTO'!$AC$3:$AC$4922)))+((W361&lt;&gt;"")*ISNUMBER(SEARCH("|"&amp;W361&amp;"|",'5_ACOMPANHAMENTO'!$AC$3:$AC$4922)))+((X361&lt;&gt;"")*ISNUMBER(SEARCH("|"&amp;X361&amp;"|",'5_ACOMPANHAMENTO'!$AC$3:$AC$4922)))+((Y361&lt;&gt;"")*ISNUMBER(SEARCH("|"&amp;Y361&amp;"|",'5_ACOMPANHAMENTO'!$AC$3:$AC$4922)))+((Z361&lt;&gt;"")*ISNUMBER(SEARCH("|"&amp;Z361&amp;"|",'5_ACOMPANHAMENTO'!$AC$3:$AC$4922)))+((AA361&lt;&gt;"")*ISNUMBER(SEARCH("|"&amp;AA361&amp;"|",'5_ACOMPANHAMENTO'!$AC$3:$AC$4922)))+((AB361&lt;&gt;"")*ISNUMBER(SEARCH("|"&amp;AB361&amp;"|",'5_ACOMPANHAMENTO'!$AC$3:$AC$4922))))&gt;0)),'5_ACOMPANHAMENTO'!$J$3:$J$4922),0))</f>
        <v/>
      </c>
      <c r="E361" s="4">
        <f>IF(G361=0,"FINALIZADO",IF(TODAY()&gt;A361,"ATRASADO "&amp;TODAY()-A361&amp;" DIAS","ADIANTADO "&amp;A361-TODAY()&amp;" DIAS"))</f>
        <v/>
      </c>
      <c r="F361" s="7">
        <f>IF(OR($B361="",$C361=""),"",IFERROR(SUMPRODUCT(--(('5_ACOMPANHAMENTO'!$AD$3:$AD$4922=TRIM($C361&amp;""))*('5_ACOMPANHAMENTO'!$AC$3:$AC$4922&lt;&gt;"")*((((I361&lt;&gt;"")*ISNUMBER(SEARCH("|"&amp;I361&amp;"|",'5_ACOMPANHAMENTO'!$AC$3:$AC$4922)))+((J361&lt;&gt;"")*ISNUMBER(SEARCH("|"&amp;J361&amp;"|",'5_ACOMPANHAMENTO'!$AC$3:$AC$4922)))+((K361&lt;&gt;"")*ISNUMBER(SEARCH("|"&amp;K361&amp;"|",'5_ACOMPANHAMENTO'!$AC$3:$AC$4922)))+((L361&lt;&gt;"")*ISNUMBER(SEARCH("|"&amp;L361&amp;"|",'5_ACOMPANHAMENTO'!$AC$3:$AC$4922)))+((M361&lt;&gt;"")*ISNUMBER(SEARCH("|"&amp;M361&amp;"|",'5_ACOMPANHAMENTO'!$AC$3:$AC$4922)))+((N361&lt;&gt;"")*ISNUMBER(SEARCH("|"&amp;N361&amp;"|",'5_ACOMPANHAMENTO'!$AC$3:$AC$4922)))+((O361&lt;&gt;"")*ISNUMBER(SEARCH("|"&amp;O361&amp;"|",'5_ACOMPANHAMENTO'!$AC$3:$AC$4922)))+((P361&lt;&gt;"")*ISNUMBER(SEARCH("|"&amp;P361&amp;"|",'5_ACOMPANHAMENTO'!$AC$3:$AC$4922)))+((Q361&lt;&gt;"")*ISNUMBER(SEARCH("|"&amp;Q361&amp;"|",'5_ACOMPANHAMENTO'!$AC$3:$AC$4922)))+((R361&lt;&gt;"")*ISNUMBER(SEARCH("|"&amp;R361&amp;"|",'5_ACOMPANHAMENTO'!$AC$3:$AC$4922)))+((S361&lt;&gt;"")*ISNUMBER(SEARCH("|"&amp;S361&amp;"|",'5_ACOMPANHAMENTO'!$AC$3:$AC$4922)))+((T361&lt;&gt;"")*ISNUMBER(SEARCH("|"&amp;T361&amp;"|",'5_ACOMPANHAMENTO'!$AC$3:$AC$4922)))+((U361&lt;&gt;"")*ISNUMBER(SEARCH("|"&amp;U361&amp;"|",'5_ACOMPANHAMENTO'!$AC$3:$AC$4922)))+((V361&lt;&gt;"")*ISNUMBER(SEARCH("|"&amp;V361&amp;"|",'5_ACOMPANHAMENTO'!$AC$3:$AC$4922)))+((W361&lt;&gt;"")*ISNUMBER(SEARCH("|"&amp;W361&amp;"|",'5_ACOMPANHAMENTO'!$AC$3:$AC$4922)))+((X361&lt;&gt;"")*ISNUMBER(SEARCH("|"&amp;X361&amp;"|",'5_ACOMPANHAMENTO'!$AC$3:$AC$4922)))+((Y361&lt;&gt;"")*ISNUMBER(SEARCH("|"&amp;Y361&amp;"|",'5_ACOMPANHAMENTO'!$AC$3:$AC$4922)))+((Z361&lt;&gt;"")*ISNUMBER(SEARCH("|"&amp;Z361&amp;"|",'5_ACOMPANHAMENTO'!$AC$3:$AC$4922)))+((AA361&lt;&gt;"")*ISNUMBER(SEARCH("|"&amp;AA361&amp;"|",'5_ACOMPANHAMENTO'!$AC$3:$AC$4922)))+((AB361&lt;&gt;"")*ISNUMBER(SEARCH("|"&amp;AB361&amp;"|",'5_ACOMPANHAMENTO'!$AC$3:$AC$4922))))&gt;0)),'5_ACOMPANHAMENTO'!$O$3:$O$4922),0))</f>
        <v/>
      </c>
      <c r="G361" s="7">
        <f>IF(OR($B361="",$C361=""),"",D361-F361)</f>
        <v/>
      </c>
      <c r="H361">
        <f>IF(OR($B361="",$C361=""),"",TRIM($B361&amp;"")&amp;"|"&amp;TRIM($C361&amp;""))</f>
        <v/>
      </c>
      <c r="I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",99)),1,99)))</f>
        <v/>
      </c>
      <c r="J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",99)),100,99)))</f>
        <v/>
      </c>
      <c r="K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",99)),199,99)))</f>
        <v/>
      </c>
      <c r="L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",99)),298,99)))</f>
        <v/>
      </c>
      <c r="M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",99)),397,99)))</f>
        <v/>
      </c>
      <c r="N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",99)),496,99)))</f>
        <v/>
      </c>
      <c r="O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",99)),595,99)))</f>
        <v/>
      </c>
      <c r="P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",99)),694,99)))</f>
        <v/>
      </c>
      <c r="Q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",99)),793,99)))</f>
        <v/>
      </c>
      <c r="R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",99)),892,99)))</f>
        <v/>
      </c>
      <c r="S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",99)),991,99)))</f>
        <v/>
      </c>
      <c r="T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",99)),1090,99)))</f>
        <v/>
      </c>
      <c r="U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",99)),1189,99)))</f>
        <v/>
      </c>
      <c r="V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",99)),1288,99)))</f>
        <v/>
      </c>
      <c r="W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",99)),1387,99)))</f>
        <v/>
      </c>
      <c r="X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",99)),1486,99)))</f>
        <v/>
      </c>
      <c r="Y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",99)),1585,99)))</f>
        <v/>
      </c>
      <c r="Z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",99)),1684,99)))</f>
        <v/>
      </c>
      <c r="AA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",99)),1783,99)))</f>
        <v/>
      </c>
      <c r="AB361" s="1">
        <f>IF($B361="","",TRIM(MID(SUBSTITUTE(TRIM(SUBSTITUTE(SUBSTITUTE(SUBSTITUTE(SUBSTITUTE(SUBSTITUTE(SUBSTITUTE(SUBSTITUTE(SUBSTITUTE(SUBSTITUTE(SUBSTITUTE(SUBSTITUTE(SUBSTITUTE(SUBSTITUTE(SUBSTITUTE(TRIM($B361&amp;""),CHAR(10),"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",REPT(" ",99)),1882,99)))</f>
        <v/>
      </c>
    </row>
    <row r="362" hidden="1" ht="14.25" customHeight="1">
      <c r="A362" s="4">
        <f>IF(OR($B362="",$C362=""),"",IFERROR(INDEX('5_ACOMPANHAMENTO'!$A$3:$A$4922,MATCH(1,INDEX(('5_ACOMPANHAMENTO'!$AD$3:$AD$4922=TRIM($C362&amp;""))*('5_ACOMPANHAMENTO'!$AC$3:$AC$4922&lt;&gt;"")*((((I362&lt;&gt;"")*ISNUMBER(SEARCH("|"&amp;I362&amp;"|",'5_ACOMPANHAMENTO'!$AC$3:$AC$4922)))+((J362&lt;&gt;"")*ISNUMBER(SEARCH("|"&amp;J362&amp;"|",'5_ACOMPANHAMENTO'!$AC$3:$AC$4922)))+((K362&lt;&gt;"")*ISNUMBER(SEARCH("|"&amp;K362&amp;"|",'5_ACOMPANHAMENTO'!$AC$3:$AC$4922)))+((L362&lt;&gt;"")*ISNUMBER(SEARCH("|"&amp;L362&amp;"|",'5_ACOMPANHAMENTO'!$AC$3:$AC$4922)))+((M362&lt;&gt;"")*ISNUMBER(SEARCH("|"&amp;M362&amp;"|",'5_ACOMPANHAMENTO'!$AC$3:$AC$4922)))+((N362&lt;&gt;"")*ISNUMBER(SEARCH("|"&amp;N362&amp;"|",'5_ACOMPANHAMENTO'!$AC$3:$AC$4922)))+((O362&lt;&gt;"")*ISNUMBER(SEARCH("|"&amp;O362&amp;"|",'5_ACOMPANHAMENTO'!$AC$3:$AC$4922)))+((P362&lt;&gt;"")*ISNUMBER(SEARCH("|"&amp;P362&amp;"|",'5_ACOMPANHAMENTO'!$AC$3:$AC$4922)))+((Q362&lt;&gt;"")*ISNUMBER(SEARCH("|"&amp;Q362&amp;"|",'5_ACOMPANHAMENTO'!$AC$3:$AC$4922)))+((R362&lt;&gt;"")*ISNUMBER(SEARCH("|"&amp;R362&amp;"|",'5_ACOMPANHAMENTO'!$AC$3:$AC$4922)))+((S362&lt;&gt;"")*ISNUMBER(SEARCH("|"&amp;S362&amp;"|",'5_ACOMPANHAMENTO'!$AC$3:$AC$4922)))+((T362&lt;&gt;"")*ISNUMBER(SEARCH("|"&amp;T362&amp;"|",'5_ACOMPANHAMENTO'!$AC$3:$AC$4922)))+((U362&lt;&gt;"")*ISNUMBER(SEARCH("|"&amp;U362&amp;"|",'5_ACOMPANHAMENTO'!$AC$3:$AC$4922)))+((V362&lt;&gt;"")*ISNUMBER(SEARCH("|"&amp;V362&amp;"|",'5_ACOMPANHAMENTO'!$AC$3:$AC$4922)))+((W362&lt;&gt;"")*ISNUMBER(SEARCH("|"&amp;W362&amp;"|",'5_ACOMPANHAMENTO'!$AC$3:$AC$4922)))+((X362&lt;&gt;"")*ISNUMBER(SEARCH("|"&amp;X362&amp;"|",'5_ACOMPANHAMENTO'!$AC$3:$AC$4922)))+((Y362&lt;&gt;"")*ISNUMBER(SEARCH("|"&amp;Y362&amp;"|",'5_ACOMPANHAMENTO'!$AC$3:$AC$4922)))+((Z362&lt;&gt;"")*ISNUMBER(SEARCH("|"&amp;Z362&amp;"|",'5_ACOMPANHAMENTO'!$AC$3:$AC$4922)))+((AA362&lt;&gt;"")*ISNUMBER(SEARCH("|"&amp;AA362&amp;"|",'5_ACOMPANHAMENTO'!$AC$3:$AC$4922)))+((AB362&lt;&gt;"")*ISNUMBER(SEARCH("|"&amp;AB362&amp;"|",'5_ACOMPANHAMENTO'!$AC$3:$AC$4922))))&gt;0),0),0)),""))</f>
        <v/>
      </c>
      <c r="B362" s="14" t="inlineStr">
        <is>
          <t>10204</t>
        </is>
      </c>
      <c r="C362" s="14" t="inlineStr">
        <is>
          <t>49 COLA DE ESPUMA</t>
        </is>
      </c>
      <c r="D362" s="4">
        <f>IF(OR($B362="",$C362=""),"",IFERROR(SUMPRODUCT(--(('5_ACOMPANHAMENTO'!$AD$3:$AD$4922=TRIM($C362&amp;""))*('5_ACOMPANHAMENTO'!$AC$3:$AC$4922&lt;&gt;"")*((((I362&lt;&gt;"")*ISNUMBER(SEARCH("|"&amp;I362&amp;"|",'5_ACOMPANHAMENTO'!$AC$3:$AC$4922)))+((J362&lt;&gt;"")*ISNUMBER(SEARCH("|"&amp;J362&amp;"|",'5_ACOMPANHAMENTO'!$AC$3:$AC$4922)))+((K362&lt;&gt;"")*ISNUMBER(SEARCH("|"&amp;K362&amp;"|",'5_ACOMPANHAMENTO'!$AC$3:$AC$4922)))+((L362&lt;&gt;"")*ISNUMBER(SEARCH("|"&amp;L362&amp;"|",'5_ACOMPANHAMENTO'!$AC$3:$AC$4922)))+((M362&lt;&gt;"")*ISNUMBER(SEARCH("|"&amp;M362&amp;"|",'5_ACOMPANHAMENTO'!$AC$3:$AC$4922)))+((N362&lt;&gt;"")*ISNUMBER(SEARCH("|"&amp;N362&amp;"|",'5_ACOMPANHAMENTO'!$AC$3:$AC$4922)))+((O362&lt;&gt;"")*ISNUMBER(SEARCH("|"&amp;O362&amp;"|",'5_ACOMPANHAMENTO'!$AC$3:$AC$4922)))+((P362&lt;&gt;"")*ISNUMBER(SEARCH("|"&amp;P362&amp;"|",'5_ACOMPANHAMENTO'!$AC$3:$AC$4922)))+((Q362&lt;&gt;"")*ISNUMBER(SEARCH("|"&amp;Q362&amp;"|",'5_ACOMPANHAMENTO'!$AC$3:$AC$4922)))+((R362&lt;&gt;"")*ISNUMBER(SEARCH("|"&amp;R362&amp;"|",'5_ACOMPANHAMENTO'!$AC$3:$AC$4922)))+((S362&lt;&gt;"")*ISNUMBER(SEARCH("|"&amp;S362&amp;"|",'5_ACOMPANHAMENTO'!$AC$3:$AC$4922)))+((T362&lt;&gt;"")*ISNUMBER(SEARCH("|"&amp;T362&amp;"|",'5_ACOMPANHAMENTO'!$AC$3:$AC$4922)))+((U362&lt;&gt;"")*ISNUMBER(SEARCH("|"&amp;U362&amp;"|",'5_ACOMPANHAMENTO'!$AC$3:$AC$4922)))+((V362&lt;&gt;"")*ISNUMBER(SEARCH("|"&amp;V362&amp;"|",'5_ACOMPANHAMENTO'!$AC$3:$AC$4922)))+((W362&lt;&gt;"")*ISNUMBER(SEARCH("|"&amp;W362&amp;"|",'5_ACOMPANHAMENTO'!$AC$3:$AC$4922)))+((X362&lt;&gt;"")*ISNUMBER(SEARCH("|"&amp;X362&amp;"|",'5_ACOMPANHAMENTO'!$AC$3:$AC$4922)))+((Y362&lt;&gt;"")*ISNUMBER(SEARCH("|"&amp;Y362&amp;"|",'5_ACOMPANHAMENTO'!$AC$3:$AC$4922)))+((Z362&lt;&gt;"")*ISNUMBER(SEARCH("|"&amp;Z362&amp;"|",'5_ACOMPANHAMENTO'!$AC$3:$AC$4922)))+((AA362&lt;&gt;"")*ISNUMBER(SEARCH("|"&amp;AA362&amp;"|",'5_ACOMPANHAMENTO'!$AC$3:$AC$4922)))+((AB362&lt;&gt;"")*ISNUMBER(SEARCH("|"&amp;AB362&amp;"|",'5_ACOMPANHAMENTO'!$AC$3:$AC$4922))))&gt;0)),'5_ACOMPANHAMENTO'!$J$3:$J$4922),0))</f>
        <v/>
      </c>
      <c r="E362" s="4">
        <f>IF(G362=0,"FINALIZADO",IF(TODAY()&gt;A362,"ATRASADO "&amp;TODAY()-A362&amp;" DIAS","ADIANTADO "&amp;A362-TODAY()&amp;" DIAS"))</f>
        <v/>
      </c>
      <c r="F362" s="7">
        <f>IF(OR($B362="",$C362=""),"",IFERROR(SUMPRODUCT(--(('5_ACOMPANHAMENTO'!$AD$3:$AD$4922=TRIM($C362&amp;""))*('5_ACOMPANHAMENTO'!$AC$3:$AC$4922&lt;&gt;"")*((((I362&lt;&gt;"")*ISNUMBER(SEARCH("|"&amp;I362&amp;"|",'5_ACOMPANHAMENTO'!$AC$3:$AC$4922)))+((J362&lt;&gt;"")*ISNUMBER(SEARCH("|"&amp;J362&amp;"|",'5_ACOMPANHAMENTO'!$AC$3:$AC$4922)))+((K362&lt;&gt;"")*ISNUMBER(SEARCH("|"&amp;K362&amp;"|",'5_ACOMPANHAMENTO'!$AC$3:$AC$4922)))+((L362&lt;&gt;"")*ISNUMBER(SEARCH("|"&amp;L362&amp;"|",'5_ACOMPANHAMENTO'!$AC$3:$AC$4922)))+((M362&lt;&gt;"")*ISNUMBER(SEARCH("|"&amp;M362&amp;"|",'5_ACOMPANHAMENTO'!$AC$3:$AC$4922)))+((N362&lt;&gt;"")*ISNUMBER(SEARCH("|"&amp;N362&amp;"|",'5_ACOMPANHAMENTO'!$AC$3:$AC$4922)))+((O362&lt;&gt;"")*ISNUMBER(SEARCH("|"&amp;O362&amp;"|",'5_ACOMPANHAMENTO'!$AC$3:$AC$4922)))+((P362&lt;&gt;"")*ISNUMBER(SEARCH("|"&amp;P362&amp;"|",'5_ACOMPANHAMENTO'!$AC$3:$AC$4922)))+((Q362&lt;&gt;"")*ISNUMBER(SEARCH("|"&amp;Q362&amp;"|",'5_ACOMPANHAMENTO'!$AC$3:$AC$4922)))+((R362&lt;&gt;"")*ISNUMBER(SEARCH("|"&amp;R362&amp;"|",'5_ACOMPANHAMENTO'!$AC$3:$AC$4922)))+((S362&lt;&gt;"")*ISNUMBER(SEARCH("|"&amp;S362&amp;"|",'5_ACOMPANHAMENTO'!$AC$3:$AC$4922)))+((T362&lt;&gt;"")*ISNUMBER(SEARCH("|"&amp;T362&amp;"|",'5_ACOMPANHAMENTO'!$AC$3:$AC$4922)))+((U362&lt;&gt;"")*ISNUMBER(SEARCH("|"&amp;U362&amp;"|",'5_ACOMPANHAMENTO'!$AC$3:$AC$4922)))+((V362&lt;&gt;"")*ISNUMBER(SEARCH("|"&amp;V362&amp;"|",'5_ACOMPANHAMENTO'!$AC$3:$AC$4922)))+((W362&lt;&gt;"")*ISNUMBER(SEARCH("|"&amp;W362&amp;"|",'5_ACOMPANHAMENTO'!$AC$3:$AC$4922)))+((X362&lt;&gt;"")*ISNUMBER(SEARCH("|"&amp;X362&amp;"|",'5_ACOMPANHAMENTO'!$AC$3:$AC$4922)))+((Y362&lt;&gt;"")*ISNUMBER(SEARCH("|"&amp;Y362&amp;"|",'5_ACOMPANHAMENTO'!$AC$3:$AC$4922)))+((Z362&lt;&gt;"")*ISNUMBER(SEARCH("|"&amp;Z362&amp;"|",'5_ACOMPANHAMENTO'!$AC$3:$AC$4922)))+((AA362&lt;&gt;"")*ISNUMBER(SEARCH("|"&amp;AA362&amp;"|",'5_ACOMPANHAMENTO'!$AC$3:$AC$4922)))+((AB362&lt;&gt;"")*ISNUMBER(SEARCH("|"&amp;AB362&amp;"|",'5_ACOMPANHAMENTO'!$AC$3:$AC$4922))))&gt;0)),'5_ACOMPANHAMENTO'!$O$3:$O$4922),0))</f>
        <v/>
      </c>
      <c r="G362" s="7">
        <f>IF(OR($B362="",$C362=""),"",D362-F362)</f>
        <v/>
      </c>
      <c r="H362">
        <f>IF(OR($B362="",$C362=""),"",TRIM($B362&amp;"")&amp;"|"&amp;TRIM($C362&amp;""))</f>
        <v/>
      </c>
      <c r="I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",99)),1,99)))</f>
        <v/>
      </c>
      <c r="J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",99)),100,99)))</f>
        <v/>
      </c>
      <c r="K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",99)),199,99)))</f>
        <v/>
      </c>
      <c r="L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",99)),298,99)))</f>
        <v/>
      </c>
      <c r="M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",99)),397,99)))</f>
        <v/>
      </c>
      <c r="N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",99)),496,99)))</f>
        <v/>
      </c>
      <c r="O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",99)),595,99)))</f>
        <v/>
      </c>
      <c r="P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",99)),694,99)))</f>
        <v/>
      </c>
      <c r="Q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",99)),793,99)))</f>
        <v/>
      </c>
      <c r="R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",99)),892,99)))</f>
        <v/>
      </c>
      <c r="S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",99)),991,99)))</f>
        <v/>
      </c>
      <c r="T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",99)),1090,99)))</f>
        <v/>
      </c>
      <c r="U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",99)),1189,99)))</f>
        <v/>
      </c>
      <c r="V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",99)),1288,99)))</f>
        <v/>
      </c>
      <c r="W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",99)),1387,99)))</f>
        <v/>
      </c>
      <c r="X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",99)),1486,99)))</f>
        <v/>
      </c>
      <c r="Y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",99)),1585,99)))</f>
        <v/>
      </c>
      <c r="Z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",99)),1684,99)))</f>
        <v/>
      </c>
      <c r="AA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",99)),1783,99)))</f>
        <v/>
      </c>
      <c r="AB362" s="1">
        <f>IF($B362="","",TRIM(MID(SUBSTITUTE(TRIM(SUBSTITUTE(SUBSTITUTE(SUBSTITUTE(SUBSTITUTE(SUBSTITUTE(SUBSTITUTE(SUBSTITUTE(SUBSTITUTE(SUBSTITUTE(SUBSTITUTE(SUBSTITUTE(SUBSTITUTE(SUBSTITUTE(SUBSTITUTE(TRIM($B362&amp;""),CHAR(10),"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",REPT(" ",99)),1882,99)))</f>
        <v/>
      </c>
    </row>
    <row r="363" hidden="1" ht="14.25" customHeight="1">
      <c r="A363" s="4">
        <f>IF(OR($B363="",$C363=""),"",IFERROR(INDEX('5_ACOMPANHAMENTO'!$A$3:$A$4922,MATCH(1,INDEX(('5_ACOMPANHAMENTO'!$AD$3:$AD$4922=TRIM($C363&amp;""))*('5_ACOMPANHAMENTO'!$AC$3:$AC$4922&lt;&gt;"")*((((I363&lt;&gt;"")*ISNUMBER(SEARCH("|"&amp;I363&amp;"|",'5_ACOMPANHAMENTO'!$AC$3:$AC$4922)))+((J363&lt;&gt;"")*ISNUMBER(SEARCH("|"&amp;J363&amp;"|",'5_ACOMPANHAMENTO'!$AC$3:$AC$4922)))+((K363&lt;&gt;"")*ISNUMBER(SEARCH("|"&amp;K363&amp;"|",'5_ACOMPANHAMENTO'!$AC$3:$AC$4922)))+((L363&lt;&gt;"")*ISNUMBER(SEARCH("|"&amp;L363&amp;"|",'5_ACOMPANHAMENTO'!$AC$3:$AC$4922)))+((M363&lt;&gt;"")*ISNUMBER(SEARCH("|"&amp;M363&amp;"|",'5_ACOMPANHAMENTO'!$AC$3:$AC$4922)))+((N363&lt;&gt;"")*ISNUMBER(SEARCH("|"&amp;N363&amp;"|",'5_ACOMPANHAMENTO'!$AC$3:$AC$4922)))+((O363&lt;&gt;"")*ISNUMBER(SEARCH("|"&amp;O363&amp;"|",'5_ACOMPANHAMENTO'!$AC$3:$AC$4922)))+((P363&lt;&gt;"")*ISNUMBER(SEARCH("|"&amp;P363&amp;"|",'5_ACOMPANHAMENTO'!$AC$3:$AC$4922)))+((Q363&lt;&gt;"")*ISNUMBER(SEARCH("|"&amp;Q363&amp;"|",'5_ACOMPANHAMENTO'!$AC$3:$AC$4922)))+((R363&lt;&gt;"")*ISNUMBER(SEARCH("|"&amp;R363&amp;"|",'5_ACOMPANHAMENTO'!$AC$3:$AC$4922)))+((S363&lt;&gt;"")*ISNUMBER(SEARCH("|"&amp;S363&amp;"|",'5_ACOMPANHAMENTO'!$AC$3:$AC$4922)))+((T363&lt;&gt;"")*ISNUMBER(SEARCH("|"&amp;T363&amp;"|",'5_ACOMPANHAMENTO'!$AC$3:$AC$4922)))+((U363&lt;&gt;"")*ISNUMBER(SEARCH("|"&amp;U363&amp;"|",'5_ACOMPANHAMENTO'!$AC$3:$AC$4922)))+((V363&lt;&gt;"")*ISNUMBER(SEARCH("|"&amp;V363&amp;"|",'5_ACOMPANHAMENTO'!$AC$3:$AC$4922)))+((W363&lt;&gt;"")*ISNUMBER(SEARCH("|"&amp;W363&amp;"|",'5_ACOMPANHAMENTO'!$AC$3:$AC$4922)))+((X363&lt;&gt;"")*ISNUMBER(SEARCH("|"&amp;X363&amp;"|",'5_ACOMPANHAMENTO'!$AC$3:$AC$4922)))+((Y363&lt;&gt;"")*ISNUMBER(SEARCH("|"&amp;Y363&amp;"|",'5_ACOMPANHAMENTO'!$AC$3:$AC$4922)))+((Z363&lt;&gt;"")*ISNUMBER(SEARCH("|"&amp;Z363&amp;"|",'5_ACOMPANHAMENTO'!$AC$3:$AC$4922)))+((AA363&lt;&gt;"")*ISNUMBER(SEARCH("|"&amp;AA363&amp;"|",'5_ACOMPANHAMENTO'!$AC$3:$AC$4922)))+((AB363&lt;&gt;"")*ISNUMBER(SEARCH("|"&amp;AB363&amp;"|",'5_ACOMPANHAMENTO'!$AC$3:$AC$4922))))&gt;0),0),0)),""))</f>
        <v/>
      </c>
      <c r="B363" s="14" t="inlineStr">
        <is>
          <t>10210</t>
        </is>
      </c>
      <c r="C363" s="14" t="inlineStr">
        <is>
          <t>49 COLA DE ESPUMA</t>
        </is>
      </c>
      <c r="D363" s="4">
        <f>IF(OR($B363="",$C363=""),"",IFERROR(SUMPRODUCT(--(('5_ACOMPANHAMENTO'!$AD$3:$AD$4922=TRIM($C363&amp;""))*('5_ACOMPANHAMENTO'!$AC$3:$AC$4922&lt;&gt;"")*((((I363&lt;&gt;"")*ISNUMBER(SEARCH("|"&amp;I363&amp;"|",'5_ACOMPANHAMENTO'!$AC$3:$AC$4922)))+((J363&lt;&gt;"")*ISNUMBER(SEARCH("|"&amp;J363&amp;"|",'5_ACOMPANHAMENTO'!$AC$3:$AC$4922)))+((K363&lt;&gt;"")*ISNUMBER(SEARCH("|"&amp;K363&amp;"|",'5_ACOMPANHAMENTO'!$AC$3:$AC$4922)))+((L363&lt;&gt;"")*ISNUMBER(SEARCH("|"&amp;L363&amp;"|",'5_ACOMPANHAMENTO'!$AC$3:$AC$4922)))+((M363&lt;&gt;"")*ISNUMBER(SEARCH("|"&amp;M363&amp;"|",'5_ACOMPANHAMENTO'!$AC$3:$AC$4922)))+((N363&lt;&gt;"")*ISNUMBER(SEARCH("|"&amp;N363&amp;"|",'5_ACOMPANHAMENTO'!$AC$3:$AC$4922)))+((O363&lt;&gt;"")*ISNUMBER(SEARCH("|"&amp;O363&amp;"|",'5_ACOMPANHAMENTO'!$AC$3:$AC$4922)))+((P363&lt;&gt;"")*ISNUMBER(SEARCH("|"&amp;P363&amp;"|",'5_ACOMPANHAMENTO'!$AC$3:$AC$4922)))+((Q363&lt;&gt;"")*ISNUMBER(SEARCH("|"&amp;Q363&amp;"|",'5_ACOMPANHAMENTO'!$AC$3:$AC$4922)))+((R363&lt;&gt;"")*ISNUMBER(SEARCH("|"&amp;R363&amp;"|",'5_ACOMPANHAMENTO'!$AC$3:$AC$4922)))+((S363&lt;&gt;"")*ISNUMBER(SEARCH("|"&amp;S363&amp;"|",'5_ACOMPANHAMENTO'!$AC$3:$AC$4922)))+((T363&lt;&gt;"")*ISNUMBER(SEARCH("|"&amp;T363&amp;"|",'5_ACOMPANHAMENTO'!$AC$3:$AC$4922)))+((U363&lt;&gt;"")*ISNUMBER(SEARCH("|"&amp;U363&amp;"|",'5_ACOMPANHAMENTO'!$AC$3:$AC$4922)))+((V363&lt;&gt;"")*ISNUMBER(SEARCH("|"&amp;V363&amp;"|",'5_ACOMPANHAMENTO'!$AC$3:$AC$4922)))+((W363&lt;&gt;"")*ISNUMBER(SEARCH("|"&amp;W363&amp;"|",'5_ACOMPANHAMENTO'!$AC$3:$AC$4922)))+((X363&lt;&gt;"")*ISNUMBER(SEARCH("|"&amp;X363&amp;"|",'5_ACOMPANHAMENTO'!$AC$3:$AC$4922)))+((Y363&lt;&gt;"")*ISNUMBER(SEARCH("|"&amp;Y363&amp;"|",'5_ACOMPANHAMENTO'!$AC$3:$AC$4922)))+((Z363&lt;&gt;"")*ISNUMBER(SEARCH("|"&amp;Z363&amp;"|",'5_ACOMPANHAMENTO'!$AC$3:$AC$4922)))+((AA363&lt;&gt;"")*ISNUMBER(SEARCH("|"&amp;AA363&amp;"|",'5_ACOMPANHAMENTO'!$AC$3:$AC$4922)))+((AB363&lt;&gt;"")*ISNUMBER(SEARCH("|"&amp;AB363&amp;"|",'5_ACOMPANHAMENTO'!$AC$3:$AC$4922))))&gt;0)),'5_ACOMPANHAMENTO'!$J$3:$J$4922),0))</f>
        <v/>
      </c>
      <c r="E363" s="4">
        <f>IF(G363=0,"FINALIZADO",IF(TODAY()&gt;A363,"ATRASADO "&amp;TODAY()-A363&amp;" DIAS","ADIANTADO "&amp;A363-TODAY()&amp;" DIAS"))</f>
        <v/>
      </c>
      <c r="F363" s="7">
        <f>IF(OR($B363="",$C363=""),"",IFERROR(SUMPRODUCT(--(('5_ACOMPANHAMENTO'!$AD$3:$AD$4922=TRIM($C363&amp;""))*('5_ACOMPANHAMENTO'!$AC$3:$AC$4922&lt;&gt;"")*((((I363&lt;&gt;"")*ISNUMBER(SEARCH("|"&amp;I363&amp;"|",'5_ACOMPANHAMENTO'!$AC$3:$AC$4922)))+((J363&lt;&gt;"")*ISNUMBER(SEARCH("|"&amp;J363&amp;"|",'5_ACOMPANHAMENTO'!$AC$3:$AC$4922)))+((K363&lt;&gt;"")*ISNUMBER(SEARCH("|"&amp;K363&amp;"|",'5_ACOMPANHAMENTO'!$AC$3:$AC$4922)))+((L363&lt;&gt;"")*ISNUMBER(SEARCH("|"&amp;L363&amp;"|",'5_ACOMPANHAMENTO'!$AC$3:$AC$4922)))+((M363&lt;&gt;"")*ISNUMBER(SEARCH("|"&amp;M363&amp;"|",'5_ACOMPANHAMENTO'!$AC$3:$AC$4922)))+((N363&lt;&gt;"")*ISNUMBER(SEARCH("|"&amp;N363&amp;"|",'5_ACOMPANHAMENTO'!$AC$3:$AC$4922)))+((O363&lt;&gt;"")*ISNUMBER(SEARCH("|"&amp;O363&amp;"|",'5_ACOMPANHAMENTO'!$AC$3:$AC$4922)))+((P363&lt;&gt;"")*ISNUMBER(SEARCH("|"&amp;P363&amp;"|",'5_ACOMPANHAMENTO'!$AC$3:$AC$4922)))+((Q363&lt;&gt;"")*ISNUMBER(SEARCH("|"&amp;Q363&amp;"|",'5_ACOMPANHAMENTO'!$AC$3:$AC$4922)))+((R363&lt;&gt;"")*ISNUMBER(SEARCH("|"&amp;R363&amp;"|",'5_ACOMPANHAMENTO'!$AC$3:$AC$4922)))+((S363&lt;&gt;"")*ISNUMBER(SEARCH("|"&amp;S363&amp;"|",'5_ACOMPANHAMENTO'!$AC$3:$AC$4922)))+((T363&lt;&gt;"")*ISNUMBER(SEARCH("|"&amp;T363&amp;"|",'5_ACOMPANHAMENTO'!$AC$3:$AC$4922)))+((U363&lt;&gt;"")*ISNUMBER(SEARCH("|"&amp;U363&amp;"|",'5_ACOMPANHAMENTO'!$AC$3:$AC$4922)))+((V363&lt;&gt;"")*ISNUMBER(SEARCH("|"&amp;V363&amp;"|",'5_ACOMPANHAMENTO'!$AC$3:$AC$4922)))+((W363&lt;&gt;"")*ISNUMBER(SEARCH("|"&amp;W363&amp;"|",'5_ACOMPANHAMENTO'!$AC$3:$AC$4922)))+((X363&lt;&gt;"")*ISNUMBER(SEARCH("|"&amp;X363&amp;"|",'5_ACOMPANHAMENTO'!$AC$3:$AC$4922)))+((Y363&lt;&gt;"")*ISNUMBER(SEARCH("|"&amp;Y363&amp;"|",'5_ACOMPANHAMENTO'!$AC$3:$AC$4922)))+((Z363&lt;&gt;"")*ISNUMBER(SEARCH("|"&amp;Z363&amp;"|",'5_ACOMPANHAMENTO'!$AC$3:$AC$4922)))+((AA363&lt;&gt;"")*ISNUMBER(SEARCH("|"&amp;AA363&amp;"|",'5_ACOMPANHAMENTO'!$AC$3:$AC$4922)))+((AB363&lt;&gt;"")*ISNUMBER(SEARCH("|"&amp;AB363&amp;"|",'5_ACOMPANHAMENTO'!$AC$3:$AC$4922))))&gt;0)),'5_ACOMPANHAMENTO'!$O$3:$O$4922),0))</f>
        <v/>
      </c>
      <c r="G363" s="7">
        <f>IF(OR($B363="",$C363=""),"",D363-F363)</f>
        <v/>
      </c>
      <c r="H363">
        <f>IF(OR($B363="",$C363=""),"",TRIM($B363&amp;"")&amp;"|"&amp;TRIM($C363&amp;""))</f>
        <v/>
      </c>
      <c r="I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",99)),1,99)))</f>
        <v/>
      </c>
      <c r="J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",99)),100,99)))</f>
        <v/>
      </c>
      <c r="K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",99)),199,99)))</f>
        <v/>
      </c>
      <c r="L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",99)),298,99)))</f>
        <v/>
      </c>
      <c r="M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",99)),397,99)))</f>
        <v/>
      </c>
      <c r="N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",99)),496,99)))</f>
        <v/>
      </c>
      <c r="O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",99)),595,99)))</f>
        <v/>
      </c>
      <c r="P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",99)),694,99)))</f>
        <v/>
      </c>
      <c r="Q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",99)),793,99)))</f>
        <v/>
      </c>
      <c r="R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",99)),892,99)))</f>
        <v/>
      </c>
      <c r="S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",99)),991,99)))</f>
        <v/>
      </c>
      <c r="T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",99)),1090,99)))</f>
        <v/>
      </c>
      <c r="U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",99)),1189,99)))</f>
        <v/>
      </c>
      <c r="V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",99)),1288,99)))</f>
        <v/>
      </c>
      <c r="W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",99)),1387,99)))</f>
        <v/>
      </c>
      <c r="X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",99)),1486,99)))</f>
        <v/>
      </c>
      <c r="Y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",99)),1585,99)))</f>
        <v/>
      </c>
      <c r="Z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",99)),1684,99)))</f>
        <v/>
      </c>
      <c r="AA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",99)),1783,99)))</f>
        <v/>
      </c>
      <c r="AB363" s="1">
        <f>IF($B363="","",TRIM(MID(SUBSTITUTE(TRIM(SUBSTITUTE(SUBSTITUTE(SUBSTITUTE(SUBSTITUTE(SUBSTITUTE(SUBSTITUTE(SUBSTITUTE(SUBSTITUTE(SUBSTITUTE(SUBSTITUTE(SUBSTITUTE(SUBSTITUTE(SUBSTITUTE(SUBSTITUTE(TRIM($B363&amp;""),CHAR(10),"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",REPT(" ",99)),1882,99)))</f>
        <v/>
      </c>
    </row>
    <row r="364" hidden="1" ht="14.25" customHeight="1">
      <c r="A364" s="4">
        <f>IF(OR($B364="",$C364=""),"",IFERROR(INDEX('5_ACOMPANHAMENTO'!$A$3:$A$4922,MATCH(1,INDEX(('5_ACOMPANHAMENTO'!$AD$3:$AD$4922=TRIM($C364&amp;""))*('5_ACOMPANHAMENTO'!$AC$3:$AC$4922&lt;&gt;"")*((((I364&lt;&gt;"")*ISNUMBER(SEARCH("|"&amp;I364&amp;"|",'5_ACOMPANHAMENTO'!$AC$3:$AC$4922)))+((J364&lt;&gt;"")*ISNUMBER(SEARCH("|"&amp;J364&amp;"|",'5_ACOMPANHAMENTO'!$AC$3:$AC$4922)))+((K364&lt;&gt;"")*ISNUMBER(SEARCH("|"&amp;K364&amp;"|",'5_ACOMPANHAMENTO'!$AC$3:$AC$4922)))+((L364&lt;&gt;"")*ISNUMBER(SEARCH("|"&amp;L364&amp;"|",'5_ACOMPANHAMENTO'!$AC$3:$AC$4922)))+((M364&lt;&gt;"")*ISNUMBER(SEARCH("|"&amp;M364&amp;"|",'5_ACOMPANHAMENTO'!$AC$3:$AC$4922)))+((N364&lt;&gt;"")*ISNUMBER(SEARCH("|"&amp;N364&amp;"|",'5_ACOMPANHAMENTO'!$AC$3:$AC$4922)))+((O364&lt;&gt;"")*ISNUMBER(SEARCH("|"&amp;O364&amp;"|",'5_ACOMPANHAMENTO'!$AC$3:$AC$4922)))+((P364&lt;&gt;"")*ISNUMBER(SEARCH("|"&amp;P364&amp;"|",'5_ACOMPANHAMENTO'!$AC$3:$AC$4922)))+((Q364&lt;&gt;"")*ISNUMBER(SEARCH("|"&amp;Q364&amp;"|",'5_ACOMPANHAMENTO'!$AC$3:$AC$4922)))+((R364&lt;&gt;"")*ISNUMBER(SEARCH("|"&amp;R364&amp;"|",'5_ACOMPANHAMENTO'!$AC$3:$AC$4922)))+((S364&lt;&gt;"")*ISNUMBER(SEARCH("|"&amp;S364&amp;"|",'5_ACOMPANHAMENTO'!$AC$3:$AC$4922)))+((T364&lt;&gt;"")*ISNUMBER(SEARCH("|"&amp;T364&amp;"|",'5_ACOMPANHAMENTO'!$AC$3:$AC$4922)))+((U364&lt;&gt;"")*ISNUMBER(SEARCH("|"&amp;U364&amp;"|",'5_ACOMPANHAMENTO'!$AC$3:$AC$4922)))+((V364&lt;&gt;"")*ISNUMBER(SEARCH("|"&amp;V364&amp;"|",'5_ACOMPANHAMENTO'!$AC$3:$AC$4922)))+((W364&lt;&gt;"")*ISNUMBER(SEARCH("|"&amp;W364&amp;"|",'5_ACOMPANHAMENTO'!$AC$3:$AC$4922)))+((X364&lt;&gt;"")*ISNUMBER(SEARCH("|"&amp;X364&amp;"|",'5_ACOMPANHAMENTO'!$AC$3:$AC$4922)))+((Y364&lt;&gt;"")*ISNUMBER(SEARCH("|"&amp;Y364&amp;"|",'5_ACOMPANHAMENTO'!$AC$3:$AC$4922)))+((Z364&lt;&gt;"")*ISNUMBER(SEARCH("|"&amp;Z364&amp;"|",'5_ACOMPANHAMENTO'!$AC$3:$AC$4922)))+((AA364&lt;&gt;"")*ISNUMBER(SEARCH("|"&amp;AA364&amp;"|",'5_ACOMPANHAMENTO'!$AC$3:$AC$4922)))+((AB364&lt;&gt;"")*ISNUMBER(SEARCH("|"&amp;AB364&amp;"|",'5_ACOMPANHAMENTO'!$AC$3:$AC$4922))))&gt;0),0),0)),""))</f>
        <v/>
      </c>
      <c r="B364" s="14" t="inlineStr">
        <is>
          <t>10210</t>
        </is>
      </c>
      <c r="C364" s="14" t="inlineStr">
        <is>
          <t>49 COLA DE ESPUMA</t>
        </is>
      </c>
      <c r="D364" s="4">
        <f>IF(OR($B364="",$C364=""),"",IFERROR(SUMPRODUCT(--(('5_ACOMPANHAMENTO'!$AD$3:$AD$4922=TRIM($C364&amp;""))*('5_ACOMPANHAMENTO'!$AC$3:$AC$4922&lt;&gt;"")*((((I364&lt;&gt;"")*ISNUMBER(SEARCH("|"&amp;I364&amp;"|",'5_ACOMPANHAMENTO'!$AC$3:$AC$4922)))+((J364&lt;&gt;"")*ISNUMBER(SEARCH("|"&amp;J364&amp;"|",'5_ACOMPANHAMENTO'!$AC$3:$AC$4922)))+((K364&lt;&gt;"")*ISNUMBER(SEARCH("|"&amp;K364&amp;"|",'5_ACOMPANHAMENTO'!$AC$3:$AC$4922)))+((L364&lt;&gt;"")*ISNUMBER(SEARCH("|"&amp;L364&amp;"|",'5_ACOMPANHAMENTO'!$AC$3:$AC$4922)))+((M364&lt;&gt;"")*ISNUMBER(SEARCH("|"&amp;M364&amp;"|",'5_ACOMPANHAMENTO'!$AC$3:$AC$4922)))+((N364&lt;&gt;"")*ISNUMBER(SEARCH("|"&amp;N364&amp;"|",'5_ACOMPANHAMENTO'!$AC$3:$AC$4922)))+((O364&lt;&gt;"")*ISNUMBER(SEARCH("|"&amp;O364&amp;"|",'5_ACOMPANHAMENTO'!$AC$3:$AC$4922)))+((P364&lt;&gt;"")*ISNUMBER(SEARCH("|"&amp;P364&amp;"|",'5_ACOMPANHAMENTO'!$AC$3:$AC$4922)))+((Q364&lt;&gt;"")*ISNUMBER(SEARCH("|"&amp;Q364&amp;"|",'5_ACOMPANHAMENTO'!$AC$3:$AC$4922)))+((R364&lt;&gt;"")*ISNUMBER(SEARCH("|"&amp;R364&amp;"|",'5_ACOMPANHAMENTO'!$AC$3:$AC$4922)))+((S364&lt;&gt;"")*ISNUMBER(SEARCH("|"&amp;S364&amp;"|",'5_ACOMPANHAMENTO'!$AC$3:$AC$4922)))+((T364&lt;&gt;"")*ISNUMBER(SEARCH("|"&amp;T364&amp;"|",'5_ACOMPANHAMENTO'!$AC$3:$AC$4922)))+((U364&lt;&gt;"")*ISNUMBER(SEARCH("|"&amp;U364&amp;"|",'5_ACOMPANHAMENTO'!$AC$3:$AC$4922)))+((V364&lt;&gt;"")*ISNUMBER(SEARCH("|"&amp;V364&amp;"|",'5_ACOMPANHAMENTO'!$AC$3:$AC$4922)))+((W364&lt;&gt;"")*ISNUMBER(SEARCH("|"&amp;W364&amp;"|",'5_ACOMPANHAMENTO'!$AC$3:$AC$4922)))+((X364&lt;&gt;"")*ISNUMBER(SEARCH("|"&amp;X364&amp;"|",'5_ACOMPANHAMENTO'!$AC$3:$AC$4922)))+((Y364&lt;&gt;"")*ISNUMBER(SEARCH("|"&amp;Y364&amp;"|",'5_ACOMPANHAMENTO'!$AC$3:$AC$4922)))+((Z364&lt;&gt;"")*ISNUMBER(SEARCH("|"&amp;Z364&amp;"|",'5_ACOMPANHAMENTO'!$AC$3:$AC$4922)))+((AA364&lt;&gt;"")*ISNUMBER(SEARCH("|"&amp;AA364&amp;"|",'5_ACOMPANHAMENTO'!$AC$3:$AC$4922)))+((AB364&lt;&gt;"")*ISNUMBER(SEARCH("|"&amp;AB364&amp;"|",'5_ACOMPANHAMENTO'!$AC$3:$AC$4922))))&gt;0)),'5_ACOMPANHAMENTO'!$J$3:$J$4922),0))</f>
        <v/>
      </c>
      <c r="E364" s="4">
        <f>IF(G364=0,"FINALIZADO",IF(TODAY()&gt;A364,"ATRASADO "&amp;TODAY()-A364&amp;" DIAS","ADIANTADO "&amp;A364-TODAY()&amp;" DIAS"))</f>
        <v/>
      </c>
      <c r="F364" s="7">
        <f>IF(OR($B364="",$C364=""),"",IFERROR(SUMPRODUCT(--(('5_ACOMPANHAMENTO'!$AD$3:$AD$4922=TRIM($C364&amp;""))*('5_ACOMPANHAMENTO'!$AC$3:$AC$4922&lt;&gt;"")*((((I364&lt;&gt;"")*ISNUMBER(SEARCH("|"&amp;I364&amp;"|",'5_ACOMPANHAMENTO'!$AC$3:$AC$4922)))+((J364&lt;&gt;"")*ISNUMBER(SEARCH("|"&amp;J364&amp;"|",'5_ACOMPANHAMENTO'!$AC$3:$AC$4922)))+((K364&lt;&gt;"")*ISNUMBER(SEARCH("|"&amp;K364&amp;"|",'5_ACOMPANHAMENTO'!$AC$3:$AC$4922)))+((L364&lt;&gt;"")*ISNUMBER(SEARCH("|"&amp;L364&amp;"|",'5_ACOMPANHAMENTO'!$AC$3:$AC$4922)))+((M364&lt;&gt;"")*ISNUMBER(SEARCH("|"&amp;M364&amp;"|",'5_ACOMPANHAMENTO'!$AC$3:$AC$4922)))+((N364&lt;&gt;"")*ISNUMBER(SEARCH("|"&amp;N364&amp;"|",'5_ACOMPANHAMENTO'!$AC$3:$AC$4922)))+((O364&lt;&gt;"")*ISNUMBER(SEARCH("|"&amp;O364&amp;"|",'5_ACOMPANHAMENTO'!$AC$3:$AC$4922)))+((P364&lt;&gt;"")*ISNUMBER(SEARCH("|"&amp;P364&amp;"|",'5_ACOMPANHAMENTO'!$AC$3:$AC$4922)))+((Q364&lt;&gt;"")*ISNUMBER(SEARCH("|"&amp;Q364&amp;"|",'5_ACOMPANHAMENTO'!$AC$3:$AC$4922)))+((R364&lt;&gt;"")*ISNUMBER(SEARCH("|"&amp;R364&amp;"|",'5_ACOMPANHAMENTO'!$AC$3:$AC$4922)))+((S364&lt;&gt;"")*ISNUMBER(SEARCH("|"&amp;S364&amp;"|",'5_ACOMPANHAMENTO'!$AC$3:$AC$4922)))+((T364&lt;&gt;"")*ISNUMBER(SEARCH("|"&amp;T364&amp;"|",'5_ACOMPANHAMENTO'!$AC$3:$AC$4922)))+((U364&lt;&gt;"")*ISNUMBER(SEARCH("|"&amp;U364&amp;"|",'5_ACOMPANHAMENTO'!$AC$3:$AC$4922)))+((V364&lt;&gt;"")*ISNUMBER(SEARCH("|"&amp;V364&amp;"|",'5_ACOMPANHAMENTO'!$AC$3:$AC$4922)))+((W364&lt;&gt;"")*ISNUMBER(SEARCH("|"&amp;W364&amp;"|",'5_ACOMPANHAMENTO'!$AC$3:$AC$4922)))+((X364&lt;&gt;"")*ISNUMBER(SEARCH("|"&amp;X364&amp;"|",'5_ACOMPANHAMENTO'!$AC$3:$AC$4922)))+((Y364&lt;&gt;"")*ISNUMBER(SEARCH("|"&amp;Y364&amp;"|",'5_ACOMPANHAMENTO'!$AC$3:$AC$4922)))+((Z364&lt;&gt;"")*ISNUMBER(SEARCH("|"&amp;Z364&amp;"|",'5_ACOMPANHAMENTO'!$AC$3:$AC$4922)))+((AA364&lt;&gt;"")*ISNUMBER(SEARCH("|"&amp;AA364&amp;"|",'5_ACOMPANHAMENTO'!$AC$3:$AC$4922)))+((AB364&lt;&gt;"")*ISNUMBER(SEARCH("|"&amp;AB364&amp;"|",'5_ACOMPANHAMENTO'!$AC$3:$AC$4922))))&gt;0)),'5_ACOMPANHAMENTO'!$O$3:$O$4922),0))</f>
        <v/>
      </c>
      <c r="G364" s="7">
        <f>IF(OR($B364="",$C364=""),"",D364-F364)</f>
        <v/>
      </c>
      <c r="H364">
        <f>IF(OR($B364="",$C364=""),"",TRIM($B364&amp;"")&amp;"|"&amp;TRIM($C364&amp;""))</f>
        <v/>
      </c>
      <c r="I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",99)),1,99)))</f>
        <v/>
      </c>
      <c r="J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",99)),100,99)))</f>
        <v/>
      </c>
      <c r="K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",99)),199,99)))</f>
        <v/>
      </c>
      <c r="L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",99)),298,99)))</f>
        <v/>
      </c>
      <c r="M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",99)),397,99)))</f>
        <v/>
      </c>
      <c r="N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",99)),496,99)))</f>
        <v/>
      </c>
      <c r="O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",99)),595,99)))</f>
        <v/>
      </c>
      <c r="P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",99)),694,99)))</f>
        <v/>
      </c>
      <c r="Q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",99)),793,99)))</f>
        <v/>
      </c>
      <c r="R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",99)),892,99)))</f>
        <v/>
      </c>
      <c r="S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",99)),991,99)))</f>
        <v/>
      </c>
      <c r="T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",99)),1090,99)))</f>
        <v/>
      </c>
      <c r="U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",99)),1189,99)))</f>
        <v/>
      </c>
      <c r="V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",99)),1288,99)))</f>
        <v/>
      </c>
      <c r="W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",99)),1387,99)))</f>
        <v/>
      </c>
      <c r="X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",99)),1486,99)))</f>
        <v/>
      </c>
      <c r="Y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",99)),1585,99)))</f>
        <v/>
      </c>
      <c r="Z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",99)),1684,99)))</f>
        <v/>
      </c>
      <c r="AA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",99)),1783,99)))</f>
        <v/>
      </c>
      <c r="AB364" s="1">
        <f>IF($B364="","",TRIM(MID(SUBSTITUTE(TRIM(SUBSTITUTE(SUBSTITUTE(SUBSTITUTE(SUBSTITUTE(SUBSTITUTE(SUBSTITUTE(SUBSTITUTE(SUBSTITUTE(SUBSTITUTE(SUBSTITUTE(SUBSTITUTE(SUBSTITUTE(SUBSTITUTE(SUBSTITUTE(TRIM($B364&amp;""),CHAR(10),"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",REPT(" ",99)),1882,99)))</f>
        <v/>
      </c>
    </row>
    <row r="365" hidden="1" ht="14.25" customHeight="1">
      <c r="A365" s="4">
        <f>IF(OR($B365="",$C365=""),"",IFERROR(INDEX('5_ACOMPANHAMENTO'!$A$3:$A$4922,MATCH(1,INDEX(('5_ACOMPANHAMENTO'!$AD$3:$AD$4922=TRIM($C365&amp;""))*('5_ACOMPANHAMENTO'!$AC$3:$AC$4922&lt;&gt;"")*((((I365&lt;&gt;"")*ISNUMBER(SEARCH("|"&amp;I365&amp;"|",'5_ACOMPANHAMENTO'!$AC$3:$AC$4922)))+((J365&lt;&gt;"")*ISNUMBER(SEARCH("|"&amp;J365&amp;"|",'5_ACOMPANHAMENTO'!$AC$3:$AC$4922)))+((K365&lt;&gt;"")*ISNUMBER(SEARCH("|"&amp;K365&amp;"|",'5_ACOMPANHAMENTO'!$AC$3:$AC$4922)))+((L365&lt;&gt;"")*ISNUMBER(SEARCH("|"&amp;L365&amp;"|",'5_ACOMPANHAMENTO'!$AC$3:$AC$4922)))+((M365&lt;&gt;"")*ISNUMBER(SEARCH("|"&amp;M365&amp;"|",'5_ACOMPANHAMENTO'!$AC$3:$AC$4922)))+((N365&lt;&gt;"")*ISNUMBER(SEARCH("|"&amp;N365&amp;"|",'5_ACOMPANHAMENTO'!$AC$3:$AC$4922)))+((O365&lt;&gt;"")*ISNUMBER(SEARCH("|"&amp;O365&amp;"|",'5_ACOMPANHAMENTO'!$AC$3:$AC$4922)))+((P365&lt;&gt;"")*ISNUMBER(SEARCH("|"&amp;P365&amp;"|",'5_ACOMPANHAMENTO'!$AC$3:$AC$4922)))+((Q365&lt;&gt;"")*ISNUMBER(SEARCH("|"&amp;Q365&amp;"|",'5_ACOMPANHAMENTO'!$AC$3:$AC$4922)))+((R365&lt;&gt;"")*ISNUMBER(SEARCH("|"&amp;R365&amp;"|",'5_ACOMPANHAMENTO'!$AC$3:$AC$4922)))+((S365&lt;&gt;"")*ISNUMBER(SEARCH("|"&amp;S365&amp;"|",'5_ACOMPANHAMENTO'!$AC$3:$AC$4922)))+((T365&lt;&gt;"")*ISNUMBER(SEARCH("|"&amp;T365&amp;"|",'5_ACOMPANHAMENTO'!$AC$3:$AC$4922)))+((U365&lt;&gt;"")*ISNUMBER(SEARCH("|"&amp;U365&amp;"|",'5_ACOMPANHAMENTO'!$AC$3:$AC$4922)))+((V365&lt;&gt;"")*ISNUMBER(SEARCH("|"&amp;V365&amp;"|",'5_ACOMPANHAMENTO'!$AC$3:$AC$4922)))+((W365&lt;&gt;"")*ISNUMBER(SEARCH("|"&amp;W365&amp;"|",'5_ACOMPANHAMENTO'!$AC$3:$AC$4922)))+((X365&lt;&gt;"")*ISNUMBER(SEARCH("|"&amp;X365&amp;"|",'5_ACOMPANHAMENTO'!$AC$3:$AC$4922)))+((Y365&lt;&gt;"")*ISNUMBER(SEARCH("|"&amp;Y365&amp;"|",'5_ACOMPANHAMENTO'!$AC$3:$AC$4922)))+((Z365&lt;&gt;"")*ISNUMBER(SEARCH("|"&amp;Z365&amp;"|",'5_ACOMPANHAMENTO'!$AC$3:$AC$4922)))+((AA365&lt;&gt;"")*ISNUMBER(SEARCH("|"&amp;AA365&amp;"|",'5_ACOMPANHAMENTO'!$AC$3:$AC$4922)))+((AB365&lt;&gt;"")*ISNUMBER(SEARCH("|"&amp;AB365&amp;"|",'5_ACOMPANHAMENTO'!$AC$3:$AC$4922))))&gt;0),0),0)),""))</f>
        <v/>
      </c>
      <c r="B365" s="14" t="inlineStr">
        <is>
          <t>10210</t>
        </is>
      </c>
      <c r="C365" s="14" t="inlineStr">
        <is>
          <t>49 COLA DE ESPUMA</t>
        </is>
      </c>
      <c r="D365" s="4">
        <f>IF(OR($B365="",$C365=""),"",IFERROR(SUMPRODUCT(--(('5_ACOMPANHAMENTO'!$AD$3:$AD$4922=TRIM($C365&amp;""))*('5_ACOMPANHAMENTO'!$AC$3:$AC$4922&lt;&gt;"")*((((I365&lt;&gt;"")*ISNUMBER(SEARCH("|"&amp;I365&amp;"|",'5_ACOMPANHAMENTO'!$AC$3:$AC$4922)))+((J365&lt;&gt;"")*ISNUMBER(SEARCH("|"&amp;J365&amp;"|",'5_ACOMPANHAMENTO'!$AC$3:$AC$4922)))+((K365&lt;&gt;"")*ISNUMBER(SEARCH("|"&amp;K365&amp;"|",'5_ACOMPANHAMENTO'!$AC$3:$AC$4922)))+((L365&lt;&gt;"")*ISNUMBER(SEARCH("|"&amp;L365&amp;"|",'5_ACOMPANHAMENTO'!$AC$3:$AC$4922)))+((M365&lt;&gt;"")*ISNUMBER(SEARCH("|"&amp;M365&amp;"|",'5_ACOMPANHAMENTO'!$AC$3:$AC$4922)))+((N365&lt;&gt;"")*ISNUMBER(SEARCH("|"&amp;N365&amp;"|",'5_ACOMPANHAMENTO'!$AC$3:$AC$4922)))+((O365&lt;&gt;"")*ISNUMBER(SEARCH("|"&amp;O365&amp;"|",'5_ACOMPANHAMENTO'!$AC$3:$AC$4922)))+((P365&lt;&gt;"")*ISNUMBER(SEARCH("|"&amp;P365&amp;"|",'5_ACOMPANHAMENTO'!$AC$3:$AC$4922)))+((Q365&lt;&gt;"")*ISNUMBER(SEARCH("|"&amp;Q365&amp;"|",'5_ACOMPANHAMENTO'!$AC$3:$AC$4922)))+((R365&lt;&gt;"")*ISNUMBER(SEARCH("|"&amp;R365&amp;"|",'5_ACOMPANHAMENTO'!$AC$3:$AC$4922)))+((S365&lt;&gt;"")*ISNUMBER(SEARCH("|"&amp;S365&amp;"|",'5_ACOMPANHAMENTO'!$AC$3:$AC$4922)))+((T365&lt;&gt;"")*ISNUMBER(SEARCH("|"&amp;T365&amp;"|",'5_ACOMPANHAMENTO'!$AC$3:$AC$4922)))+((U365&lt;&gt;"")*ISNUMBER(SEARCH("|"&amp;U365&amp;"|",'5_ACOMPANHAMENTO'!$AC$3:$AC$4922)))+((V365&lt;&gt;"")*ISNUMBER(SEARCH("|"&amp;V365&amp;"|",'5_ACOMPANHAMENTO'!$AC$3:$AC$4922)))+((W365&lt;&gt;"")*ISNUMBER(SEARCH("|"&amp;W365&amp;"|",'5_ACOMPANHAMENTO'!$AC$3:$AC$4922)))+((X365&lt;&gt;"")*ISNUMBER(SEARCH("|"&amp;X365&amp;"|",'5_ACOMPANHAMENTO'!$AC$3:$AC$4922)))+((Y365&lt;&gt;"")*ISNUMBER(SEARCH("|"&amp;Y365&amp;"|",'5_ACOMPANHAMENTO'!$AC$3:$AC$4922)))+((Z365&lt;&gt;"")*ISNUMBER(SEARCH("|"&amp;Z365&amp;"|",'5_ACOMPANHAMENTO'!$AC$3:$AC$4922)))+((AA365&lt;&gt;"")*ISNUMBER(SEARCH("|"&amp;AA365&amp;"|",'5_ACOMPANHAMENTO'!$AC$3:$AC$4922)))+((AB365&lt;&gt;"")*ISNUMBER(SEARCH("|"&amp;AB365&amp;"|",'5_ACOMPANHAMENTO'!$AC$3:$AC$4922))))&gt;0)),'5_ACOMPANHAMENTO'!$J$3:$J$4922),0))</f>
        <v/>
      </c>
      <c r="E365" s="4">
        <f>IF(G365=0,"FINALIZADO",IF(TODAY()&gt;A365,"ATRASADO "&amp;TODAY()-A365&amp;" DIAS","ADIANTADO "&amp;A365-TODAY()&amp;" DIAS"))</f>
        <v/>
      </c>
      <c r="F365" s="7">
        <f>IF(OR($B365="",$C365=""),"",IFERROR(SUMPRODUCT(--(('5_ACOMPANHAMENTO'!$AD$3:$AD$4922=TRIM($C365&amp;""))*('5_ACOMPANHAMENTO'!$AC$3:$AC$4922&lt;&gt;"")*((((I365&lt;&gt;"")*ISNUMBER(SEARCH("|"&amp;I365&amp;"|",'5_ACOMPANHAMENTO'!$AC$3:$AC$4922)))+((J365&lt;&gt;"")*ISNUMBER(SEARCH("|"&amp;J365&amp;"|",'5_ACOMPANHAMENTO'!$AC$3:$AC$4922)))+((K365&lt;&gt;"")*ISNUMBER(SEARCH("|"&amp;K365&amp;"|",'5_ACOMPANHAMENTO'!$AC$3:$AC$4922)))+((L365&lt;&gt;"")*ISNUMBER(SEARCH("|"&amp;L365&amp;"|",'5_ACOMPANHAMENTO'!$AC$3:$AC$4922)))+((M365&lt;&gt;"")*ISNUMBER(SEARCH("|"&amp;M365&amp;"|",'5_ACOMPANHAMENTO'!$AC$3:$AC$4922)))+((N365&lt;&gt;"")*ISNUMBER(SEARCH("|"&amp;N365&amp;"|",'5_ACOMPANHAMENTO'!$AC$3:$AC$4922)))+((O365&lt;&gt;"")*ISNUMBER(SEARCH("|"&amp;O365&amp;"|",'5_ACOMPANHAMENTO'!$AC$3:$AC$4922)))+((P365&lt;&gt;"")*ISNUMBER(SEARCH("|"&amp;P365&amp;"|",'5_ACOMPANHAMENTO'!$AC$3:$AC$4922)))+((Q365&lt;&gt;"")*ISNUMBER(SEARCH("|"&amp;Q365&amp;"|",'5_ACOMPANHAMENTO'!$AC$3:$AC$4922)))+((R365&lt;&gt;"")*ISNUMBER(SEARCH("|"&amp;R365&amp;"|",'5_ACOMPANHAMENTO'!$AC$3:$AC$4922)))+((S365&lt;&gt;"")*ISNUMBER(SEARCH("|"&amp;S365&amp;"|",'5_ACOMPANHAMENTO'!$AC$3:$AC$4922)))+((T365&lt;&gt;"")*ISNUMBER(SEARCH("|"&amp;T365&amp;"|",'5_ACOMPANHAMENTO'!$AC$3:$AC$4922)))+((U365&lt;&gt;"")*ISNUMBER(SEARCH("|"&amp;U365&amp;"|",'5_ACOMPANHAMENTO'!$AC$3:$AC$4922)))+((V365&lt;&gt;"")*ISNUMBER(SEARCH("|"&amp;V365&amp;"|",'5_ACOMPANHAMENTO'!$AC$3:$AC$4922)))+((W365&lt;&gt;"")*ISNUMBER(SEARCH("|"&amp;W365&amp;"|",'5_ACOMPANHAMENTO'!$AC$3:$AC$4922)))+((X365&lt;&gt;"")*ISNUMBER(SEARCH("|"&amp;X365&amp;"|",'5_ACOMPANHAMENTO'!$AC$3:$AC$4922)))+((Y365&lt;&gt;"")*ISNUMBER(SEARCH("|"&amp;Y365&amp;"|",'5_ACOMPANHAMENTO'!$AC$3:$AC$4922)))+((Z365&lt;&gt;"")*ISNUMBER(SEARCH("|"&amp;Z365&amp;"|",'5_ACOMPANHAMENTO'!$AC$3:$AC$4922)))+((AA365&lt;&gt;"")*ISNUMBER(SEARCH("|"&amp;AA365&amp;"|",'5_ACOMPANHAMENTO'!$AC$3:$AC$4922)))+((AB365&lt;&gt;"")*ISNUMBER(SEARCH("|"&amp;AB365&amp;"|",'5_ACOMPANHAMENTO'!$AC$3:$AC$4922))))&gt;0)),'5_ACOMPANHAMENTO'!$O$3:$O$4922),0))</f>
        <v/>
      </c>
      <c r="G365" s="7">
        <f>IF(OR($B365="",$C365=""),"",D365-F365)</f>
        <v/>
      </c>
      <c r="H365">
        <f>IF(OR($B365="",$C365=""),"",TRIM($B365&amp;"")&amp;"|"&amp;TRIM($C365&amp;""))</f>
        <v/>
      </c>
      <c r="I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",99)),1,99)))</f>
        <v/>
      </c>
      <c r="J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",99)),100,99)))</f>
        <v/>
      </c>
      <c r="K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",99)),199,99)))</f>
        <v/>
      </c>
      <c r="L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",99)),298,99)))</f>
        <v/>
      </c>
      <c r="M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",99)),397,99)))</f>
        <v/>
      </c>
      <c r="N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",99)),496,99)))</f>
        <v/>
      </c>
      <c r="O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",99)),595,99)))</f>
        <v/>
      </c>
      <c r="P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",99)),694,99)))</f>
        <v/>
      </c>
      <c r="Q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",99)),793,99)))</f>
        <v/>
      </c>
      <c r="R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",99)),892,99)))</f>
        <v/>
      </c>
      <c r="S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",99)),991,99)))</f>
        <v/>
      </c>
      <c r="T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",99)),1090,99)))</f>
        <v/>
      </c>
      <c r="U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",99)),1189,99)))</f>
        <v/>
      </c>
      <c r="V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",99)),1288,99)))</f>
        <v/>
      </c>
      <c r="W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",99)),1387,99)))</f>
        <v/>
      </c>
      <c r="X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",99)),1486,99)))</f>
        <v/>
      </c>
      <c r="Y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",99)),1585,99)))</f>
        <v/>
      </c>
      <c r="Z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",99)),1684,99)))</f>
        <v/>
      </c>
      <c r="AA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",99)),1783,99)))</f>
        <v/>
      </c>
      <c r="AB365" s="1">
        <f>IF($B365="","",TRIM(MID(SUBSTITUTE(TRIM(SUBSTITUTE(SUBSTITUTE(SUBSTITUTE(SUBSTITUTE(SUBSTITUTE(SUBSTITUTE(SUBSTITUTE(SUBSTITUTE(SUBSTITUTE(SUBSTITUTE(SUBSTITUTE(SUBSTITUTE(SUBSTITUTE(SUBSTITUTE(TRIM($B365&amp;""),CHAR(10),"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",REPT(" ",99)),1882,99)))</f>
        <v/>
      </c>
    </row>
    <row r="366" hidden="1" ht="14.25" customHeight="1">
      <c r="A366" s="4">
        <f>IF(OR($B366="",$C366=""),"",IFERROR(INDEX('5_ACOMPANHAMENTO'!$A$3:$A$4922,MATCH(1,INDEX(('5_ACOMPANHAMENTO'!$AD$3:$AD$4922=TRIM($C366&amp;""))*('5_ACOMPANHAMENTO'!$AC$3:$AC$4922&lt;&gt;"")*((((I366&lt;&gt;"")*ISNUMBER(SEARCH("|"&amp;I366&amp;"|",'5_ACOMPANHAMENTO'!$AC$3:$AC$4922)))+((J366&lt;&gt;"")*ISNUMBER(SEARCH("|"&amp;J366&amp;"|",'5_ACOMPANHAMENTO'!$AC$3:$AC$4922)))+((K366&lt;&gt;"")*ISNUMBER(SEARCH("|"&amp;K366&amp;"|",'5_ACOMPANHAMENTO'!$AC$3:$AC$4922)))+((L366&lt;&gt;"")*ISNUMBER(SEARCH("|"&amp;L366&amp;"|",'5_ACOMPANHAMENTO'!$AC$3:$AC$4922)))+((M366&lt;&gt;"")*ISNUMBER(SEARCH("|"&amp;M366&amp;"|",'5_ACOMPANHAMENTO'!$AC$3:$AC$4922)))+((N366&lt;&gt;"")*ISNUMBER(SEARCH("|"&amp;N366&amp;"|",'5_ACOMPANHAMENTO'!$AC$3:$AC$4922)))+((O366&lt;&gt;"")*ISNUMBER(SEARCH("|"&amp;O366&amp;"|",'5_ACOMPANHAMENTO'!$AC$3:$AC$4922)))+((P366&lt;&gt;"")*ISNUMBER(SEARCH("|"&amp;P366&amp;"|",'5_ACOMPANHAMENTO'!$AC$3:$AC$4922)))+((Q366&lt;&gt;"")*ISNUMBER(SEARCH("|"&amp;Q366&amp;"|",'5_ACOMPANHAMENTO'!$AC$3:$AC$4922)))+((R366&lt;&gt;"")*ISNUMBER(SEARCH("|"&amp;R366&amp;"|",'5_ACOMPANHAMENTO'!$AC$3:$AC$4922)))+((S366&lt;&gt;"")*ISNUMBER(SEARCH("|"&amp;S366&amp;"|",'5_ACOMPANHAMENTO'!$AC$3:$AC$4922)))+((T366&lt;&gt;"")*ISNUMBER(SEARCH("|"&amp;T366&amp;"|",'5_ACOMPANHAMENTO'!$AC$3:$AC$4922)))+((U366&lt;&gt;"")*ISNUMBER(SEARCH("|"&amp;U366&amp;"|",'5_ACOMPANHAMENTO'!$AC$3:$AC$4922)))+((V366&lt;&gt;"")*ISNUMBER(SEARCH("|"&amp;V366&amp;"|",'5_ACOMPANHAMENTO'!$AC$3:$AC$4922)))+((W366&lt;&gt;"")*ISNUMBER(SEARCH("|"&amp;W366&amp;"|",'5_ACOMPANHAMENTO'!$AC$3:$AC$4922)))+((X366&lt;&gt;"")*ISNUMBER(SEARCH("|"&amp;X366&amp;"|",'5_ACOMPANHAMENTO'!$AC$3:$AC$4922)))+((Y366&lt;&gt;"")*ISNUMBER(SEARCH("|"&amp;Y366&amp;"|",'5_ACOMPANHAMENTO'!$AC$3:$AC$4922)))+((Z366&lt;&gt;"")*ISNUMBER(SEARCH("|"&amp;Z366&amp;"|",'5_ACOMPANHAMENTO'!$AC$3:$AC$4922)))+((AA366&lt;&gt;"")*ISNUMBER(SEARCH("|"&amp;AA366&amp;"|",'5_ACOMPANHAMENTO'!$AC$3:$AC$4922)))+((AB366&lt;&gt;"")*ISNUMBER(SEARCH("|"&amp;AB366&amp;"|",'5_ACOMPANHAMENTO'!$AC$3:$AC$4922))))&gt;0),0),0)),""))</f>
        <v/>
      </c>
      <c r="B366" s="14" t="inlineStr">
        <is>
          <t>10210</t>
        </is>
      </c>
      <c r="C366" s="14" t="inlineStr">
        <is>
          <t>49 COLA DE ESPUMA</t>
        </is>
      </c>
      <c r="D366" s="4">
        <f>IF(OR($B366="",$C366=""),"",IFERROR(SUMPRODUCT(--(('5_ACOMPANHAMENTO'!$AD$3:$AD$4922=TRIM($C366&amp;""))*('5_ACOMPANHAMENTO'!$AC$3:$AC$4922&lt;&gt;"")*((((I366&lt;&gt;"")*ISNUMBER(SEARCH("|"&amp;I366&amp;"|",'5_ACOMPANHAMENTO'!$AC$3:$AC$4922)))+((J366&lt;&gt;"")*ISNUMBER(SEARCH("|"&amp;J366&amp;"|",'5_ACOMPANHAMENTO'!$AC$3:$AC$4922)))+((K366&lt;&gt;"")*ISNUMBER(SEARCH("|"&amp;K366&amp;"|",'5_ACOMPANHAMENTO'!$AC$3:$AC$4922)))+((L366&lt;&gt;"")*ISNUMBER(SEARCH("|"&amp;L366&amp;"|",'5_ACOMPANHAMENTO'!$AC$3:$AC$4922)))+((M366&lt;&gt;"")*ISNUMBER(SEARCH("|"&amp;M366&amp;"|",'5_ACOMPANHAMENTO'!$AC$3:$AC$4922)))+((N366&lt;&gt;"")*ISNUMBER(SEARCH("|"&amp;N366&amp;"|",'5_ACOMPANHAMENTO'!$AC$3:$AC$4922)))+((O366&lt;&gt;"")*ISNUMBER(SEARCH("|"&amp;O366&amp;"|",'5_ACOMPANHAMENTO'!$AC$3:$AC$4922)))+((P366&lt;&gt;"")*ISNUMBER(SEARCH("|"&amp;P366&amp;"|",'5_ACOMPANHAMENTO'!$AC$3:$AC$4922)))+((Q366&lt;&gt;"")*ISNUMBER(SEARCH("|"&amp;Q366&amp;"|",'5_ACOMPANHAMENTO'!$AC$3:$AC$4922)))+((R366&lt;&gt;"")*ISNUMBER(SEARCH("|"&amp;R366&amp;"|",'5_ACOMPANHAMENTO'!$AC$3:$AC$4922)))+((S366&lt;&gt;"")*ISNUMBER(SEARCH("|"&amp;S366&amp;"|",'5_ACOMPANHAMENTO'!$AC$3:$AC$4922)))+((T366&lt;&gt;"")*ISNUMBER(SEARCH("|"&amp;T366&amp;"|",'5_ACOMPANHAMENTO'!$AC$3:$AC$4922)))+((U366&lt;&gt;"")*ISNUMBER(SEARCH("|"&amp;U366&amp;"|",'5_ACOMPANHAMENTO'!$AC$3:$AC$4922)))+((V366&lt;&gt;"")*ISNUMBER(SEARCH("|"&amp;V366&amp;"|",'5_ACOMPANHAMENTO'!$AC$3:$AC$4922)))+((W366&lt;&gt;"")*ISNUMBER(SEARCH("|"&amp;W366&amp;"|",'5_ACOMPANHAMENTO'!$AC$3:$AC$4922)))+((X366&lt;&gt;"")*ISNUMBER(SEARCH("|"&amp;X366&amp;"|",'5_ACOMPANHAMENTO'!$AC$3:$AC$4922)))+((Y366&lt;&gt;"")*ISNUMBER(SEARCH("|"&amp;Y366&amp;"|",'5_ACOMPANHAMENTO'!$AC$3:$AC$4922)))+((Z366&lt;&gt;"")*ISNUMBER(SEARCH("|"&amp;Z366&amp;"|",'5_ACOMPANHAMENTO'!$AC$3:$AC$4922)))+((AA366&lt;&gt;"")*ISNUMBER(SEARCH("|"&amp;AA366&amp;"|",'5_ACOMPANHAMENTO'!$AC$3:$AC$4922)))+((AB366&lt;&gt;"")*ISNUMBER(SEARCH("|"&amp;AB366&amp;"|",'5_ACOMPANHAMENTO'!$AC$3:$AC$4922))))&gt;0)),'5_ACOMPANHAMENTO'!$J$3:$J$4922),0))</f>
        <v/>
      </c>
      <c r="E366" s="4">
        <f>IF(G366=0,"FINALIZADO",IF(TODAY()&gt;A366,"ATRASADO "&amp;TODAY()-A366&amp;" DIAS","ADIANTADO "&amp;A366-TODAY()&amp;" DIAS"))</f>
        <v/>
      </c>
      <c r="F366" s="7">
        <f>IF(OR($B366="",$C366=""),"",IFERROR(SUMPRODUCT(--(('5_ACOMPANHAMENTO'!$AD$3:$AD$4922=TRIM($C366&amp;""))*('5_ACOMPANHAMENTO'!$AC$3:$AC$4922&lt;&gt;"")*((((I366&lt;&gt;"")*ISNUMBER(SEARCH("|"&amp;I366&amp;"|",'5_ACOMPANHAMENTO'!$AC$3:$AC$4922)))+((J366&lt;&gt;"")*ISNUMBER(SEARCH("|"&amp;J366&amp;"|",'5_ACOMPANHAMENTO'!$AC$3:$AC$4922)))+((K366&lt;&gt;"")*ISNUMBER(SEARCH("|"&amp;K366&amp;"|",'5_ACOMPANHAMENTO'!$AC$3:$AC$4922)))+((L366&lt;&gt;"")*ISNUMBER(SEARCH("|"&amp;L366&amp;"|",'5_ACOMPANHAMENTO'!$AC$3:$AC$4922)))+((M366&lt;&gt;"")*ISNUMBER(SEARCH("|"&amp;M366&amp;"|",'5_ACOMPANHAMENTO'!$AC$3:$AC$4922)))+((N366&lt;&gt;"")*ISNUMBER(SEARCH("|"&amp;N366&amp;"|",'5_ACOMPANHAMENTO'!$AC$3:$AC$4922)))+((O366&lt;&gt;"")*ISNUMBER(SEARCH("|"&amp;O366&amp;"|",'5_ACOMPANHAMENTO'!$AC$3:$AC$4922)))+((P366&lt;&gt;"")*ISNUMBER(SEARCH("|"&amp;P366&amp;"|",'5_ACOMPANHAMENTO'!$AC$3:$AC$4922)))+((Q366&lt;&gt;"")*ISNUMBER(SEARCH("|"&amp;Q366&amp;"|",'5_ACOMPANHAMENTO'!$AC$3:$AC$4922)))+((R366&lt;&gt;"")*ISNUMBER(SEARCH("|"&amp;R366&amp;"|",'5_ACOMPANHAMENTO'!$AC$3:$AC$4922)))+((S366&lt;&gt;"")*ISNUMBER(SEARCH("|"&amp;S366&amp;"|",'5_ACOMPANHAMENTO'!$AC$3:$AC$4922)))+((T366&lt;&gt;"")*ISNUMBER(SEARCH("|"&amp;T366&amp;"|",'5_ACOMPANHAMENTO'!$AC$3:$AC$4922)))+((U366&lt;&gt;"")*ISNUMBER(SEARCH("|"&amp;U366&amp;"|",'5_ACOMPANHAMENTO'!$AC$3:$AC$4922)))+((V366&lt;&gt;"")*ISNUMBER(SEARCH("|"&amp;V366&amp;"|",'5_ACOMPANHAMENTO'!$AC$3:$AC$4922)))+((W366&lt;&gt;"")*ISNUMBER(SEARCH("|"&amp;W366&amp;"|",'5_ACOMPANHAMENTO'!$AC$3:$AC$4922)))+((X366&lt;&gt;"")*ISNUMBER(SEARCH("|"&amp;X366&amp;"|",'5_ACOMPANHAMENTO'!$AC$3:$AC$4922)))+((Y366&lt;&gt;"")*ISNUMBER(SEARCH("|"&amp;Y366&amp;"|",'5_ACOMPANHAMENTO'!$AC$3:$AC$4922)))+((Z366&lt;&gt;"")*ISNUMBER(SEARCH("|"&amp;Z366&amp;"|",'5_ACOMPANHAMENTO'!$AC$3:$AC$4922)))+((AA366&lt;&gt;"")*ISNUMBER(SEARCH("|"&amp;AA366&amp;"|",'5_ACOMPANHAMENTO'!$AC$3:$AC$4922)))+((AB366&lt;&gt;"")*ISNUMBER(SEARCH("|"&amp;AB366&amp;"|",'5_ACOMPANHAMENTO'!$AC$3:$AC$4922))))&gt;0)),'5_ACOMPANHAMENTO'!$O$3:$O$4922),0))</f>
        <v/>
      </c>
      <c r="G366" s="7">
        <f>IF(OR($B366="",$C366=""),"",D366-F366)</f>
        <v/>
      </c>
      <c r="H366">
        <f>IF(OR($B366="",$C366=""),"",TRIM($B366&amp;"")&amp;"|"&amp;TRIM($C366&amp;""))</f>
        <v/>
      </c>
      <c r="I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",99)),1,99)))</f>
        <v/>
      </c>
      <c r="J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",99)),100,99)))</f>
        <v/>
      </c>
      <c r="K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",99)),199,99)))</f>
        <v/>
      </c>
      <c r="L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",99)),298,99)))</f>
        <v/>
      </c>
      <c r="M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",99)),397,99)))</f>
        <v/>
      </c>
      <c r="N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",99)),496,99)))</f>
        <v/>
      </c>
      <c r="O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",99)),595,99)))</f>
        <v/>
      </c>
      <c r="P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",99)),694,99)))</f>
        <v/>
      </c>
      <c r="Q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",99)),793,99)))</f>
        <v/>
      </c>
      <c r="R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",99)),892,99)))</f>
        <v/>
      </c>
      <c r="S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",99)),991,99)))</f>
        <v/>
      </c>
      <c r="T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",99)),1090,99)))</f>
        <v/>
      </c>
      <c r="U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",99)),1189,99)))</f>
        <v/>
      </c>
      <c r="V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",99)),1288,99)))</f>
        <v/>
      </c>
      <c r="W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",99)),1387,99)))</f>
        <v/>
      </c>
      <c r="X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",99)),1486,99)))</f>
        <v/>
      </c>
      <c r="Y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",99)),1585,99)))</f>
        <v/>
      </c>
      <c r="Z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",99)),1684,99)))</f>
        <v/>
      </c>
      <c r="AA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",99)),1783,99)))</f>
        <v/>
      </c>
      <c r="AB366" s="1">
        <f>IF($B366="","",TRIM(MID(SUBSTITUTE(TRIM(SUBSTITUTE(SUBSTITUTE(SUBSTITUTE(SUBSTITUTE(SUBSTITUTE(SUBSTITUTE(SUBSTITUTE(SUBSTITUTE(SUBSTITUTE(SUBSTITUTE(SUBSTITUTE(SUBSTITUTE(SUBSTITUTE(SUBSTITUTE(TRIM($B366&amp;""),CHAR(10),"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",REPT(" ",99)),1882,99)))</f>
        <v/>
      </c>
    </row>
    <row r="367" hidden="1" ht="14.25" customHeight="1">
      <c r="A367" s="4">
        <f>IF(OR($B367="",$C367=""),"",IFERROR(INDEX('5_ACOMPANHAMENTO'!$A$3:$A$4922,MATCH(1,INDEX(('5_ACOMPANHAMENTO'!$AD$3:$AD$4922=TRIM($C367&amp;""))*('5_ACOMPANHAMENTO'!$AC$3:$AC$4922&lt;&gt;"")*((((I367&lt;&gt;"")*ISNUMBER(SEARCH("|"&amp;I367&amp;"|",'5_ACOMPANHAMENTO'!$AC$3:$AC$4922)))+((J367&lt;&gt;"")*ISNUMBER(SEARCH("|"&amp;J367&amp;"|",'5_ACOMPANHAMENTO'!$AC$3:$AC$4922)))+((K367&lt;&gt;"")*ISNUMBER(SEARCH("|"&amp;K367&amp;"|",'5_ACOMPANHAMENTO'!$AC$3:$AC$4922)))+((L367&lt;&gt;"")*ISNUMBER(SEARCH("|"&amp;L367&amp;"|",'5_ACOMPANHAMENTO'!$AC$3:$AC$4922)))+((M367&lt;&gt;"")*ISNUMBER(SEARCH("|"&amp;M367&amp;"|",'5_ACOMPANHAMENTO'!$AC$3:$AC$4922)))+((N367&lt;&gt;"")*ISNUMBER(SEARCH("|"&amp;N367&amp;"|",'5_ACOMPANHAMENTO'!$AC$3:$AC$4922)))+((O367&lt;&gt;"")*ISNUMBER(SEARCH("|"&amp;O367&amp;"|",'5_ACOMPANHAMENTO'!$AC$3:$AC$4922)))+((P367&lt;&gt;"")*ISNUMBER(SEARCH("|"&amp;P367&amp;"|",'5_ACOMPANHAMENTO'!$AC$3:$AC$4922)))+((Q367&lt;&gt;"")*ISNUMBER(SEARCH("|"&amp;Q367&amp;"|",'5_ACOMPANHAMENTO'!$AC$3:$AC$4922)))+((R367&lt;&gt;"")*ISNUMBER(SEARCH("|"&amp;R367&amp;"|",'5_ACOMPANHAMENTO'!$AC$3:$AC$4922)))+((S367&lt;&gt;"")*ISNUMBER(SEARCH("|"&amp;S367&amp;"|",'5_ACOMPANHAMENTO'!$AC$3:$AC$4922)))+((T367&lt;&gt;"")*ISNUMBER(SEARCH("|"&amp;T367&amp;"|",'5_ACOMPANHAMENTO'!$AC$3:$AC$4922)))+((U367&lt;&gt;"")*ISNUMBER(SEARCH("|"&amp;U367&amp;"|",'5_ACOMPANHAMENTO'!$AC$3:$AC$4922)))+((V367&lt;&gt;"")*ISNUMBER(SEARCH("|"&amp;V367&amp;"|",'5_ACOMPANHAMENTO'!$AC$3:$AC$4922)))+((W367&lt;&gt;"")*ISNUMBER(SEARCH("|"&amp;W367&amp;"|",'5_ACOMPANHAMENTO'!$AC$3:$AC$4922)))+((X367&lt;&gt;"")*ISNUMBER(SEARCH("|"&amp;X367&amp;"|",'5_ACOMPANHAMENTO'!$AC$3:$AC$4922)))+((Y367&lt;&gt;"")*ISNUMBER(SEARCH("|"&amp;Y367&amp;"|",'5_ACOMPANHAMENTO'!$AC$3:$AC$4922)))+((Z367&lt;&gt;"")*ISNUMBER(SEARCH("|"&amp;Z367&amp;"|",'5_ACOMPANHAMENTO'!$AC$3:$AC$4922)))+((AA367&lt;&gt;"")*ISNUMBER(SEARCH("|"&amp;AA367&amp;"|",'5_ACOMPANHAMENTO'!$AC$3:$AC$4922)))+((AB367&lt;&gt;"")*ISNUMBER(SEARCH("|"&amp;AB367&amp;"|",'5_ACOMPANHAMENTO'!$AC$3:$AC$4922))))&gt;0),0),0)),""))</f>
        <v/>
      </c>
      <c r="B367" s="14" t="inlineStr">
        <is>
          <t>10210</t>
        </is>
      </c>
      <c r="C367" s="14" t="inlineStr">
        <is>
          <t>49 COLA DE ESPUMA</t>
        </is>
      </c>
      <c r="D367" s="4">
        <f>IF(OR($B367="",$C367=""),"",IFERROR(SUMPRODUCT(--(('5_ACOMPANHAMENTO'!$AD$3:$AD$4922=TRIM($C367&amp;""))*('5_ACOMPANHAMENTO'!$AC$3:$AC$4922&lt;&gt;"")*((((I367&lt;&gt;"")*ISNUMBER(SEARCH("|"&amp;I367&amp;"|",'5_ACOMPANHAMENTO'!$AC$3:$AC$4922)))+((J367&lt;&gt;"")*ISNUMBER(SEARCH("|"&amp;J367&amp;"|",'5_ACOMPANHAMENTO'!$AC$3:$AC$4922)))+((K367&lt;&gt;"")*ISNUMBER(SEARCH("|"&amp;K367&amp;"|",'5_ACOMPANHAMENTO'!$AC$3:$AC$4922)))+((L367&lt;&gt;"")*ISNUMBER(SEARCH("|"&amp;L367&amp;"|",'5_ACOMPANHAMENTO'!$AC$3:$AC$4922)))+((M367&lt;&gt;"")*ISNUMBER(SEARCH("|"&amp;M367&amp;"|",'5_ACOMPANHAMENTO'!$AC$3:$AC$4922)))+((N367&lt;&gt;"")*ISNUMBER(SEARCH("|"&amp;N367&amp;"|",'5_ACOMPANHAMENTO'!$AC$3:$AC$4922)))+((O367&lt;&gt;"")*ISNUMBER(SEARCH("|"&amp;O367&amp;"|",'5_ACOMPANHAMENTO'!$AC$3:$AC$4922)))+((P367&lt;&gt;"")*ISNUMBER(SEARCH("|"&amp;P367&amp;"|",'5_ACOMPANHAMENTO'!$AC$3:$AC$4922)))+((Q367&lt;&gt;"")*ISNUMBER(SEARCH("|"&amp;Q367&amp;"|",'5_ACOMPANHAMENTO'!$AC$3:$AC$4922)))+((R367&lt;&gt;"")*ISNUMBER(SEARCH("|"&amp;R367&amp;"|",'5_ACOMPANHAMENTO'!$AC$3:$AC$4922)))+((S367&lt;&gt;"")*ISNUMBER(SEARCH("|"&amp;S367&amp;"|",'5_ACOMPANHAMENTO'!$AC$3:$AC$4922)))+((T367&lt;&gt;"")*ISNUMBER(SEARCH("|"&amp;T367&amp;"|",'5_ACOMPANHAMENTO'!$AC$3:$AC$4922)))+((U367&lt;&gt;"")*ISNUMBER(SEARCH("|"&amp;U367&amp;"|",'5_ACOMPANHAMENTO'!$AC$3:$AC$4922)))+((V367&lt;&gt;"")*ISNUMBER(SEARCH("|"&amp;V367&amp;"|",'5_ACOMPANHAMENTO'!$AC$3:$AC$4922)))+((W367&lt;&gt;"")*ISNUMBER(SEARCH("|"&amp;W367&amp;"|",'5_ACOMPANHAMENTO'!$AC$3:$AC$4922)))+((X367&lt;&gt;"")*ISNUMBER(SEARCH("|"&amp;X367&amp;"|",'5_ACOMPANHAMENTO'!$AC$3:$AC$4922)))+((Y367&lt;&gt;"")*ISNUMBER(SEARCH("|"&amp;Y367&amp;"|",'5_ACOMPANHAMENTO'!$AC$3:$AC$4922)))+((Z367&lt;&gt;"")*ISNUMBER(SEARCH("|"&amp;Z367&amp;"|",'5_ACOMPANHAMENTO'!$AC$3:$AC$4922)))+((AA367&lt;&gt;"")*ISNUMBER(SEARCH("|"&amp;AA367&amp;"|",'5_ACOMPANHAMENTO'!$AC$3:$AC$4922)))+((AB367&lt;&gt;"")*ISNUMBER(SEARCH("|"&amp;AB367&amp;"|",'5_ACOMPANHAMENTO'!$AC$3:$AC$4922))))&gt;0)),'5_ACOMPANHAMENTO'!$J$3:$J$4922),0))</f>
        <v/>
      </c>
      <c r="E367" s="4">
        <f>IF(G367=0,"FINALIZADO",IF(TODAY()&gt;A367,"ATRASADO "&amp;TODAY()-A367&amp;" DIAS","ADIANTADO "&amp;A367-TODAY()&amp;" DIAS"))</f>
        <v/>
      </c>
      <c r="F367" s="7">
        <f>IF(OR($B367="",$C367=""),"",IFERROR(SUMPRODUCT(--(('5_ACOMPANHAMENTO'!$AD$3:$AD$4922=TRIM($C367&amp;""))*('5_ACOMPANHAMENTO'!$AC$3:$AC$4922&lt;&gt;"")*((((I367&lt;&gt;"")*ISNUMBER(SEARCH("|"&amp;I367&amp;"|",'5_ACOMPANHAMENTO'!$AC$3:$AC$4922)))+((J367&lt;&gt;"")*ISNUMBER(SEARCH("|"&amp;J367&amp;"|",'5_ACOMPANHAMENTO'!$AC$3:$AC$4922)))+((K367&lt;&gt;"")*ISNUMBER(SEARCH("|"&amp;K367&amp;"|",'5_ACOMPANHAMENTO'!$AC$3:$AC$4922)))+((L367&lt;&gt;"")*ISNUMBER(SEARCH("|"&amp;L367&amp;"|",'5_ACOMPANHAMENTO'!$AC$3:$AC$4922)))+((M367&lt;&gt;"")*ISNUMBER(SEARCH("|"&amp;M367&amp;"|",'5_ACOMPANHAMENTO'!$AC$3:$AC$4922)))+((N367&lt;&gt;"")*ISNUMBER(SEARCH("|"&amp;N367&amp;"|",'5_ACOMPANHAMENTO'!$AC$3:$AC$4922)))+((O367&lt;&gt;"")*ISNUMBER(SEARCH("|"&amp;O367&amp;"|",'5_ACOMPANHAMENTO'!$AC$3:$AC$4922)))+((P367&lt;&gt;"")*ISNUMBER(SEARCH("|"&amp;P367&amp;"|",'5_ACOMPANHAMENTO'!$AC$3:$AC$4922)))+((Q367&lt;&gt;"")*ISNUMBER(SEARCH("|"&amp;Q367&amp;"|",'5_ACOMPANHAMENTO'!$AC$3:$AC$4922)))+((R367&lt;&gt;"")*ISNUMBER(SEARCH("|"&amp;R367&amp;"|",'5_ACOMPANHAMENTO'!$AC$3:$AC$4922)))+((S367&lt;&gt;"")*ISNUMBER(SEARCH("|"&amp;S367&amp;"|",'5_ACOMPANHAMENTO'!$AC$3:$AC$4922)))+((T367&lt;&gt;"")*ISNUMBER(SEARCH("|"&amp;T367&amp;"|",'5_ACOMPANHAMENTO'!$AC$3:$AC$4922)))+((U367&lt;&gt;"")*ISNUMBER(SEARCH("|"&amp;U367&amp;"|",'5_ACOMPANHAMENTO'!$AC$3:$AC$4922)))+((V367&lt;&gt;"")*ISNUMBER(SEARCH("|"&amp;V367&amp;"|",'5_ACOMPANHAMENTO'!$AC$3:$AC$4922)))+((W367&lt;&gt;"")*ISNUMBER(SEARCH("|"&amp;W367&amp;"|",'5_ACOMPANHAMENTO'!$AC$3:$AC$4922)))+((X367&lt;&gt;"")*ISNUMBER(SEARCH("|"&amp;X367&amp;"|",'5_ACOMPANHAMENTO'!$AC$3:$AC$4922)))+((Y367&lt;&gt;"")*ISNUMBER(SEARCH("|"&amp;Y367&amp;"|",'5_ACOMPANHAMENTO'!$AC$3:$AC$4922)))+((Z367&lt;&gt;"")*ISNUMBER(SEARCH("|"&amp;Z367&amp;"|",'5_ACOMPANHAMENTO'!$AC$3:$AC$4922)))+((AA367&lt;&gt;"")*ISNUMBER(SEARCH("|"&amp;AA367&amp;"|",'5_ACOMPANHAMENTO'!$AC$3:$AC$4922)))+((AB367&lt;&gt;"")*ISNUMBER(SEARCH("|"&amp;AB367&amp;"|",'5_ACOMPANHAMENTO'!$AC$3:$AC$4922))))&gt;0)),'5_ACOMPANHAMENTO'!$O$3:$O$4922),0))</f>
        <v/>
      </c>
      <c r="G367" s="7">
        <f>IF(OR($B367="",$C367=""),"",D367-F367)</f>
        <v/>
      </c>
      <c r="H367">
        <f>IF(OR($B367="",$C367=""),"",TRIM($B367&amp;"")&amp;"|"&amp;TRIM($C367&amp;""))</f>
        <v/>
      </c>
      <c r="I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",99)),1,99)))</f>
        <v/>
      </c>
      <c r="J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",99)),100,99)))</f>
        <v/>
      </c>
      <c r="K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",99)),199,99)))</f>
        <v/>
      </c>
      <c r="L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",99)),298,99)))</f>
        <v/>
      </c>
      <c r="M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",99)),397,99)))</f>
        <v/>
      </c>
      <c r="N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",99)),496,99)))</f>
        <v/>
      </c>
      <c r="O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",99)),595,99)))</f>
        <v/>
      </c>
      <c r="P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",99)),694,99)))</f>
        <v/>
      </c>
      <c r="Q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",99)),793,99)))</f>
        <v/>
      </c>
      <c r="R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",99)),892,99)))</f>
        <v/>
      </c>
      <c r="S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",99)),991,99)))</f>
        <v/>
      </c>
      <c r="T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",99)),1090,99)))</f>
        <v/>
      </c>
      <c r="U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",99)),1189,99)))</f>
        <v/>
      </c>
      <c r="V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",99)),1288,99)))</f>
        <v/>
      </c>
      <c r="W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",99)),1387,99)))</f>
        <v/>
      </c>
      <c r="X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",99)),1486,99)))</f>
        <v/>
      </c>
      <c r="Y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",99)),1585,99)))</f>
        <v/>
      </c>
      <c r="Z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",99)),1684,99)))</f>
        <v/>
      </c>
      <c r="AA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",99)),1783,99)))</f>
        <v/>
      </c>
      <c r="AB367" s="1">
        <f>IF($B367="","",TRIM(MID(SUBSTITUTE(TRIM(SUBSTITUTE(SUBSTITUTE(SUBSTITUTE(SUBSTITUTE(SUBSTITUTE(SUBSTITUTE(SUBSTITUTE(SUBSTITUTE(SUBSTITUTE(SUBSTITUTE(SUBSTITUTE(SUBSTITUTE(SUBSTITUTE(SUBSTITUTE(TRIM($B367&amp;""),CHAR(10),"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",REPT(" ",99)),1882,99)))</f>
        <v/>
      </c>
    </row>
    <row r="368" hidden="1" ht="14.25" customHeight="1">
      <c r="A368" s="4">
        <f>IF(OR($B368="",$C368=""),"",IFERROR(INDEX('5_ACOMPANHAMENTO'!$A$3:$A$4922,MATCH(1,INDEX(('5_ACOMPANHAMENTO'!$AD$3:$AD$4922=TRIM($C368&amp;""))*('5_ACOMPANHAMENTO'!$AC$3:$AC$4922&lt;&gt;"")*((((I368&lt;&gt;"")*ISNUMBER(SEARCH("|"&amp;I368&amp;"|",'5_ACOMPANHAMENTO'!$AC$3:$AC$4922)))+((J368&lt;&gt;"")*ISNUMBER(SEARCH("|"&amp;J368&amp;"|",'5_ACOMPANHAMENTO'!$AC$3:$AC$4922)))+((K368&lt;&gt;"")*ISNUMBER(SEARCH("|"&amp;K368&amp;"|",'5_ACOMPANHAMENTO'!$AC$3:$AC$4922)))+((L368&lt;&gt;"")*ISNUMBER(SEARCH("|"&amp;L368&amp;"|",'5_ACOMPANHAMENTO'!$AC$3:$AC$4922)))+((M368&lt;&gt;"")*ISNUMBER(SEARCH("|"&amp;M368&amp;"|",'5_ACOMPANHAMENTO'!$AC$3:$AC$4922)))+((N368&lt;&gt;"")*ISNUMBER(SEARCH("|"&amp;N368&amp;"|",'5_ACOMPANHAMENTO'!$AC$3:$AC$4922)))+((O368&lt;&gt;"")*ISNUMBER(SEARCH("|"&amp;O368&amp;"|",'5_ACOMPANHAMENTO'!$AC$3:$AC$4922)))+((P368&lt;&gt;"")*ISNUMBER(SEARCH("|"&amp;P368&amp;"|",'5_ACOMPANHAMENTO'!$AC$3:$AC$4922)))+((Q368&lt;&gt;"")*ISNUMBER(SEARCH("|"&amp;Q368&amp;"|",'5_ACOMPANHAMENTO'!$AC$3:$AC$4922)))+((R368&lt;&gt;"")*ISNUMBER(SEARCH("|"&amp;R368&amp;"|",'5_ACOMPANHAMENTO'!$AC$3:$AC$4922)))+((S368&lt;&gt;"")*ISNUMBER(SEARCH("|"&amp;S368&amp;"|",'5_ACOMPANHAMENTO'!$AC$3:$AC$4922)))+((T368&lt;&gt;"")*ISNUMBER(SEARCH("|"&amp;T368&amp;"|",'5_ACOMPANHAMENTO'!$AC$3:$AC$4922)))+((U368&lt;&gt;"")*ISNUMBER(SEARCH("|"&amp;U368&amp;"|",'5_ACOMPANHAMENTO'!$AC$3:$AC$4922)))+((V368&lt;&gt;"")*ISNUMBER(SEARCH("|"&amp;V368&amp;"|",'5_ACOMPANHAMENTO'!$AC$3:$AC$4922)))+((W368&lt;&gt;"")*ISNUMBER(SEARCH("|"&amp;W368&amp;"|",'5_ACOMPANHAMENTO'!$AC$3:$AC$4922)))+((X368&lt;&gt;"")*ISNUMBER(SEARCH("|"&amp;X368&amp;"|",'5_ACOMPANHAMENTO'!$AC$3:$AC$4922)))+((Y368&lt;&gt;"")*ISNUMBER(SEARCH("|"&amp;Y368&amp;"|",'5_ACOMPANHAMENTO'!$AC$3:$AC$4922)))+((Z368&lt;&gt;"")*ISNUMBER(SEARCH("|"&amp;Z368&amp;"|",'5_ACOMPANHAMENTO'!$AC$3:$AC$4922)))+((AA368&lt;&gt;"")*ISNUMBER(SEARCH("|"&amp;AA368&amp;"|",'5_ACOMPANHAMENTO'!$AC$3:$AC$4922)))+((AB368&lt;&gt;"")*ISNUMBER(SEARCH("|"&amp;AB368&amp;"|",'5_ACOMPANHAMENTO'!$AC$3:$AC$4922))))&gt;0),0),0)),""))</f>
        <v/>
      </c>
      <c r="B368" s="14" t="inlineStr">
        <is>
          <t>10210</t>
        </is>
      </c>
      <c r="C368" s="14" t="inlineStr">
        <is>
          <t>49 COLA DE ESPUMA</t>
        </is>
      </c>
      <c r="D368" s="4">
        <f>IF(OR($B368="",$C368=""),"",IFERROR(SUMPRODUCT(--(('5_ACOMPANHAMENTO'!$AD$3:$AD$4922=TRIM($C368&amp;""))*('5_ACOMPANHAMENTO'!$AC$3:$AC$4922&lt;&gt;"")*((((I368&lt;&gt;"")*ISNUMBER(SEARCH("|"&amp;I368&amp;"|",'5_ACOMPANHAMENTO'!$AC$3:$AC$4922)))+((J368&lt;&gt;"")*ISNUMBER(SEARCH("|"&amp;J368&amp;"|",'5_ACOMPANHAMENTO'!$AC$3:$AC$4922)))+((K368&lt;&gt;"")*ISNUMBER(SEARCH("|"&amp;K368&amp;"|",'5_ACOMPANHAMENTO'!$AC$3:$AC$4922)))+((L368&lt;&gt;"")*ISNUMBER(SEARCH("|"&amp;L368&amp;"|",'5_ACOMPANHAMENTO'!$AC$3:$AC$4922)))+((M368&lt;&gt;"")*ISNUMBER(SEARCH("|"&amp;M368&amp;"|",'5_ACOMPANHAMENTO'!$AC$3:$AC$4922)))+((N368&lt;&gt;"")*ISNUMBER(SEARCH("|"&amp;N368&amp;"|",'5_ACOMPANHAMENTO'!$AC$3:$AC$4922)))+((O368&lt;&gt;"")*ISNUMBER(SEARCH("|"&amp;O368&amp;"|",'5_ACOMPANHAMENTO'!$AC$3:$AC$4922)))+((P368&lt;&gt;"")*ISNUMBER(SEARCH("|"&amp;P368&amp;"|",'5_ACOMPANHAMENTO'!$AC$3:$AC$4922)))+((Q368&lt;&gt;"")*ISNUMBER(SEARCH("|"&amp;Q368&amp;"|",'5_ACOMPANHAMENTO'!$AC$3:$AC$4922)))+((R368&lt;&gt;"")*ISNUMBER(SEARCH("|"&amp;R368&amp;"|",'5_ACOMPANHAMENTO'!$AC$3:$AC$4922)))+((S368&lt;&gt;"")*ISNUMBER(SEARCH("|"&amp;S368&amp;"|",'5_ACOMPANHAMENTO'!$AC$3:$AC$4922)))+((T368&lt;&gt;"")*ISNUMBER(SEARCH("|"&amp;T368&amp;"|",'5_ACOMPANHAMENTO'!$AC$3:$AC$4922)))+((U368&lt;&gt;"")*ISNUMBER(SEARCH("|"&amp;U368&amp;"|",'5_ACOMPANHAMENTO'!$AC$3:$AC$4922)))+((V368&lt;&gt;"")*ISNUMBER(SEARCH("|"&amp;V368&amp;"|",'5_ACOMPANHAMENTO'!$AC$3:$AC$4922)))+((W368&lt;&gt;"")*ISNUMBER(SEARCH("|"&amp;W368&amp;"|",'5_ACOMPANHAMENTO'!$AC$3:$AC$4922)))+((X368&lt;&gt;"")*ISNUMBER(SEARCH("|"&amp;X368&amp;"|",'5_ACOMPANHAMENTO'!$AC$3:$AC$4922)))+((Y368&lt;&gt;"")*ISNUMBER(SEARCH("|"&amp;Y368&amp;"|",'5_ACOMPANHAMENTO'!$AC$3:$AC$4922)))+((Z368&lt;&gt;"")*ISNUMBER(SEARCH("|"&amp;Z368&amp;"|",'5_ACOMPANHAMENTO'!$AC$3:$AC$4922)))+((AA368&lt;&gt;"")*ISNUMBER(SEARCH("|"&amp;AA368&amp;"|",'5_ACOMPANHAMENTO'!$AC$3:$AC$4922)))+((AB368&lt;&gt;"")*ISNUMBER(SEARCH("|"&amp;AB368&amp;"|",'5_ACOMPANHAMENTO'!$AC$3:$AC$4922))))&gt;0)),'5_ACOMPANHAMENTO'!$J$3:$J$4922),0))</f>
        <v/>
      </c>
      <c r="E368" s="4">
        <f>IF(G368=0,"FINALIZADO",IF(TODAY()&gt;A368,"ATRASADO "&amp;TODAY()-A368&amp;" DIAS","ADIANTADO "&amp;A368-TODAY()&amp;" DIAS"))</f>
        <v/>
      </c>
      <c r="F368" s="7">
        <f>IF(OR($B368="",$C368=""),"",IFERROR(SUMPRODUCT(--(('5_ACOMPANHAMENTO'!$AD$3:$AD$4922=TRIM($C368&amp;""))*('5_ACOMPANHAMENTO'!$AC$3:$AC$4922&lt;&gt;"")*((((I368&lt;&gt;"")*ISNUMBER(SEARCH("|"&amp;I368&amp;"|",'5_ACOMPANHAMENTO'!$AC$3:$AC$4922)))+((J368&lt;&gt;"")*ISNUMBER(SEARCH("|"&amp;J368&amp;"|",'5_ACOMPANHAMENTO'!$AC$3:$AC$4922)))+((K368&lt;&gt;"")*ISNUMBER(SEARCH("|"&amp;K368&amp;"|",'5_ACOMPANHAMENTO'!$AC$3:$AC$4922)))+((L368&lt;&gt;"")*ISNUMBER(SEARCH("|"&amp;L368&amp;"|",'5_ACOMPANHAMENTO'!$AC$3:$AC$4922)))+((M368&lt;&gt;"")*ISNUMBER(SEARCH("|"&amp;M368&amp;"|",'5_ACOMPANHAMENTO'!$AC$3:$AC$4922)))+((N368&lt;&gt;"")*ISNUMBER(SEARCH("|"&amp;N368&amp;"|",'5_ACOMPANHAMENTO'!$AC$3:$AC$4922)))+((O368&lt;&gt;"")*ISNUMBER(SEARCH("|"&amp;O368&amp;"|",'5_ACOMPANHAMENTO'!$AC$3:$AC$4922)))+((P368&lt;&gt;"")*ISNUMBER(SEARCH("|"&amp;P368&amp;"|",'5_ACOMPANHAMENTO'!$AC$3:$AC$4922)))+((Q368&lt;&gt;"")*ISNUMBER(SEARCH("|"&amp;Q368&amp;"|",'5_ACOMPANHAMENTO'!$AC$3:$AC$4922)))+((R368&lt;&gt;"")*ISNUMBER(SEARCH("|"&amp;R368&amp;"|",'5_ACOMPANHAMENTO'!$AC$3:$AC$4922)))+((S368&lt;&gt;"")*ISNUMBER(SEARCH("|"&amp;S368&amp;"|",'5_ACOMPANHAMENTO'!$AC$3:$AC$4922)))+((T368&lt;&gt;"")*ISNUMBER(SEARCH("|"&amp;T368&amp;"|",'5_ACOMPANHAMENTO'!$AC$3:$AC$4922)))+((U368&lt;&gt;"")*ISNUMBER(SEARCH("|"&amp;U368&amp;"|",'5_ACOMPANHAMENTO'!$AC$3:$AC$4922)))+((V368&lt;&gt;"")*ISNUMBER(SEARCH("|"&amp;V368&amp;"|",'5_ACOMPANHAMENTO'!$AC$3:$AC$4922)))+((W368&lt;&gt;"")*ISNUMBER(SEARCH("|"&amp;W368&amp;"|",'5_ACOMPANHAMENTO'!$AC$3:$AC$4922)))+((X368&lt;&gt;"")*ISNUMBER(SEARCH("|"&amp;X368&amp;"|",'5_ACOMPANHAMENTO'!$AC$3:$AC$4922)))+((Y368&lt;&gt;"")*ISNUMBER(SEARCH("|"&amp;Y368&amp;"|",'5_ACOMPANHAMENTO'!$AC$3:$AC$4922)))+((Z368&lt;&gt;"")*ISNUMBER(SEARCH("|"&amp;Z368&amp;"|",'5_ACOMPANHAMENTO'!$AC$3:$AC$4922)))+((AA368&lt;&gt;"")*ISNUMBER(SEARCH("|"&amp;AA368&amp;"|",'5_ACOMPANHAMENTO'!$AC$3:$AC$4922)))+((AB368&lt;&gt;"")*ISNUMBER(SEARCH("|"&amp;AB368&amp;"|",'5_ACOMPANHAMENTO'!$AC$3:$AC$4922))))&gt;0)),'5_ACOMPANHAMENTO'!$O$3:$O$4922),0))</f>
        <v/>
      </c>
      <c r="G368" s="7">
        <f>IF(OR($B368="",$C368=""),"",D368-F368)</f>
        <v/>
      </c>
      <c r="H368">
        <f>IF(OR($B368="",$C368=""),"",TRIM($B368&amp;"")&amp;"|"&amp;TRIM($C368&amp;""))</f>
        <v/>
      </c>
      <c r="I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",99)),1,99)))</f>
        <v/>
      </c>
      <c r="J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",99)),100,99)))</f>
        <v/>
      </c>
      <c r="K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",99)),199,99)))</f>
        <v/>
      </c>
      <c r="L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",99)),298,99)))</f>
        <v/>
      </c>
      <c r="M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",99)),397,99)))</f>
        <v/>
      </c>
      <c r="N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",99)),496,99)))</f>
        <v/>
      </c>
      <c r="O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",99)),595,99)))</f>
        <v/>
      </c>
      <c r="P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",99)),694,99)))</f>
        <v/>
      </c>
      <c r="Q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",99)),793,99)))</f>
        <v/>
      </c>
      <c r="R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",99)),892,99)))</f>
        <v/>
      </c>
      <c r="S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",99)),991,99)))</f>
        <v/>
      </c>
      <c r="T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",99)),1090,99)))</f>
        <v/>
      </c>
      <c r="U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",99)),1189,99)))</f>
        <v/>
      </c>
      <c r="V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",99)),1288,99)))</f>
        <v/>
      </c>
      <c r="W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",99)),1387,99)))</f>
        <v/>
      </c>
      <c r="X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",99)),1486,99)))</f>
        <v/>
      </c>
      <c r="Y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",99)),1585,99)))</f>
        <v/>
      </c>
      <c r="Z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",99)),1684,99)))</f>
        <v/>
      </c>
      <c r="AA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",99)),1783,99)))</f>
        <v/>
      </c>
      <c r="AB368" s="1">
        <f>IF($B368="","",TRIM(MID(SUBSTITUTE(TRIM(SUBSTITUTE(SUBSTITUTE(SUBSTITUTE(SUBSTITUTE(SUBSTITUTE(SUBSTITUTE(SUBSTITUTE(SUBSTITUTE(SUBSTITUTE(SUBSTITUTE(SUBSTITUTE(SUBSTITUTE(SUBSTITUTE(SUBSTITUTE(TRIM($B368&amp;""),CHAR(10),"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",REPT(" ",99)),1882,99)))</f>
        <v/>
      </c>
    </row>
    <row r="369" hidden="1" ht="14.25" customHeight="1">
      <c r="A369" s="4">
        <f>IF(OR($B369="",$C369=""),"",IFERROR(INDEX('5_ACOMPANHAMENTO'!$A$3:$A$4922,MATCH(1,INDEX(('5_ACOMPANHAMENTO'!$AD$3:$AD$4922=TRIM($C369&amp;""))*('5_ACOMPANHAMENTO'!$AC$3:$AC$4922&lt;&gt;"")*((((I369&lt;&gt;"")*ISNUMBER(SEARCH("|"&amp;I369&amp;"|",'5_ACOMPANHAMENTO'!$AC$3:$AC$4922)))+((J369&lt;&gt;"")*ISNUMBER(SEARCH("|"&amp;J369&amp;"|",'5_ACOMPANHAMENTO'!$AC$3:$AC$4922)))+((K369&lt;&gt;"")*ISNUMBER(SEARCH("|"&amp;K369&amp;"|",'5_ACOMPANHAMENTO'!$AC$3:$AC$4922)))+((L369&lt;&gt;"")*ISNUMBER(SEARCH("|"&amp;L369&amp;"|",'5_ACOMPANHAMENTO'!$AC$3:$AC$4922)))+((M369&lt;&gt;"")*ISNUMBER(SEARCH("|"&amp;M369&amp;"|",'5_ACOMPANHAMENTO'!$AC$3:$AC$4922)))+((N369&lt;&gt;"")*ISNUMBER(SEARCH("|"&amp;N369&amp;"|",'5_ACOMPANHAMENTO'!$AC$3:$AC$4922)))+((O369&lt;&gt;"")*ISNUMBER(SEARCH("|"&amp;O369&amp;"|",'5_ACOMPANHAMENTO'!$AC$3:$AC$4922)))+((P369&lt;&gt;"")*ISNUMBER(SEARCH("|"&amp;P369&amp;"|",'5_ACOMPANHAMENTO'!$AC$3:$AC$4922)))+((Q369&lt;&gt;"")*ISNUMBER(SEARCH("|"&amp;Q369&amp;"|",'5_ACOMPANHAMENTO'!$AC$3:$AC$4922)))+((R369&lt;&gt;"")*ISNUMBER(SEARCH("|"&amp;R369&amp;"|",'5_ACOMPANHAMENTO'!$AC$3:$AC$4922)))+((S369&lt;&gt;"")*ISNUMBER(SEARCH("|"&amp;S369&amp;"|",'5_ACOMPANHAMENTO'!$AC$3:$AC$4922)))+((T369&lt;&gt;"")*ISNUMBER(SEARCH("|"&amp;T369&amp;"|",'5_ACOMPANHAMENTO'!$AC$3:$AC$4922)))+((U369&lt;&gt;"")*ISNUMBER(SEARCH("|"&amp;U369&amp;"|",'5_ACOMPANHAMENTO'!$AC$3:$AC$4922)))+((V369&lt;&gt;"")*ISNUMBER(SEARCH("|"&amp;V369&amp;"|",'5_ACOMPANHAMENTO'!$AC$3:$AC$4922)))+((W369&lt;&gt;"")*ISNUMBER(SEARCH("|"&amp;W369&amp;"|",'5_ACOMPANHAMENTO'!$AC$3:$AC$4922)))+((X369&lt;&gt;"")*ISNUMBER(SEARCH("|"&amp;X369&amp;"|",'5_ACOMPANHAMENTO'!$AC$3:$AC$4922)))+((Y369&lt;&gt;"")*ISNUMBER(SEARCH("|"&amp;Y369&amp;"|",'5_ACOMPANHAMENTO'!$AC$3:$AC$4922)))+((Z369&lt;&gt;"")*ISNUMBER(SEARCH("|"&amp;Z369&amp;"|",'5_ACOMPANHAMENTO'!$AC$3:$AC$4922)))+((AA369&lt;&gt;"")*ISNUMBER(SEARCH("|"&amp;AA369&amp;"|",'5_ACOMPANHAMENTO'!$AC$3:$AC$4922)))+((AB369&lt;&gt;"")*ISNUMBER(SEARCH("|"&amp;AB369&amp;"|",'5_ACOMPANHAMENTO'!$AC$3:$AC$4922))))&gt;0),0),0)),""))</f>
        <v/>
      </c>
      <c r="B369" s="14" t="inlineStr">
        <is>
          <t>10210</t>
        </is>
      </c>
      <c r="C369" s="14" t="inlineStr">
        <is>
          <t>49 COLA DE ESPUMA</t>
        </is>
      </c>
      <c r="D369" s="4">
        <f>IF(OR($B369="",$C369=""),"",IFERROR(SUMPRODUCT(--(('5_ACOMPANHAMENTO'!$AD$3:$AD$4922=TRIM($C369&amp;""))*('5_ACOMPANHAMENTO'!$AC$3:$AC$4922&lt;&gt;"")*((((I369&lt;&gt;"")*ISNUMBER(SEARCH("|"&amp;I369&amp;"|",'5_ACOMPANHAMENTO'!$AC$3:$AC$4922)))+((J369&lt;&gt;"")*ISNUMBER(SEARCH("|"&amp;J369&amp;"|",'5_ACOMPANHAMENTO'!$AC$3:$AC$4922)))+((K369&lt;&gt;"")*ISNUMBER(SEARCH("|"&amp;K369&amp;"|",'5_ACOMPANHAMENTO'!$AC$3:$AC$4922)))+((L369&lt;&gt;"")*ISNUMBER(SEARCH("|"&amp;L369&amp;"|",'5_ACOMPANHAMENTO'!$AC$3:$AC$4922)))+((M369&lt;&gt;"")*ISNUMBER(SEARCH("|"&amp;M369&amp;"|",'5_ACOMPANHAMENTO'!$AC$3:$AC$4922)))+((N369&lt;&gt;"")*ISNUMBER(SEARCH("|"&amp;N369&amp;"|",'5_ACOMPANHAMENTO'!$AC$3:$AC$4922)))+((O369&lt;&gt;"")*ISNUMBER(SEARCH("|"&amp;O369&amp;"|",'5_ACOMPANHAMENTO'!$AC$3:$AC$4922)))+((P369&lt;&gt;"")*ISNUMBER(SEARCH("|"&amp;P369&amp;"|",'5_ACOMPANHAMENTO'!$AC$3:$AC$4922)))+((Q369&lt;&gt;"")*ISNUMBER(SEARCH("|"&amp;Q369&amp;"|",'5_ACOMPANHAMENTO'!$AC$3:$AC$4922)))+((R369&lt;&gt;"")*ISNUMBER(SEARCH("|"&amp;R369&amp;"|",'5_ACOMPANHAMENTO'!$AC$3:$AC$4922)))+((S369&lt;&gt;"")*ISNUMBER(SEARCH("|"&amp;S369&amp;"|",'5_ACOMPANHAMENTO'!$AC$3:$AC$4922)))+((T369&lt;&gt;"")*ISNUMBER(SEARCH("|"&amp;T369&amp;"|",'5_ACOMPANHAMENTO'!$AC$3:$AC$4922)))+((U369&lt;&gt;"")*ISNUMBER(SEARCH("|"&amp;U369&amp;"|",'5_ACOMPANHAMENTO'!$AC$3:$AC$4922)))+((V369&lt;&gt;"")*ISNUMBER(SEARCH("|"&amp;V369&amp;"|",'5_ACOMPANHAMENTO'!$AC$3:$AC$4922)))+((W369&lt;&gt;"")*ISNUMBER(SEARCH("|"&amp;W369&amp;"|",'5_ACOMPANHAMENTO'!$AC$3:$AC$4922)))+((X369&lt;&gt;"")*ISNUMBER(SEARCH("|"&amp;X369&amp;"|",'5_ACOMPANHAMENTO'!$AC$3:$AC$4922)))+((Y369&lt;&gt;"")*ISNUMBER(SEARCH("|"&amp;Y369&amp;"|",'5_ACOMPANHAMENTO'!$AC$3:$AC$4922)))+((Z369&lt;&gt;"")*ISNUMBER(SEARCH("|"&amp;Z369&amp;"|",'5_ACOMPANHAMENTO'!$AC$3:$AC$4922)))+((AA369&lt;&gt;"")*ISNUMBER(SEARCH("|"&amp;AA369&amp;"|",'5_ACOMPANHAMENTO'!$AC$3:$AC$4922)))+((AB369&lt;&gt;"")*ISNUMBER(SEARCH("|"&amp;AB369&amp;"|",'5_ACOMPANHAMENTO'!$AC$3:$AC$4922))))&gt;0)),'5_ACOMPANHAMENTO'!$J$3:$J$4922),0))</f>
        <v/>
      </c>
      <c r="E369" s="4">
        <f>IF(G369=0,"FINALIZADO",IF(TODAY()&gt;A369,"ATRASADO "&amp;TODAY()-A369&amp;" DIAS","ADIANTADO "&amp;A369-TODAY()&amp;" DIAS"))</f>
        <v/>
      </c>
      <c r="F369" s="7">
        <f>IF(OR($B369="",$C369=""),"",IFERROR(SUMPRODUCT(--(('5_ACOMPANHAMENTO'!$AD$3:$AD$4922=TRIM($C369&amp;""))*('5_ACOMPANHAMENTO'!$AC$3:$AC$4922&lt;&gt;"")*((((I369&lt;&gt;"")*ISNUMBER(SEARCH("|"&amp;I369&amp;"|",'5_ACOMPANHAMENTO'!$AC$3:$AC$4922)))+((J369&lt;&gt;"")*ISNUMBER(SEARCH("|"&amp;J369&amp;"|",'5_ACOMPANHAMENTO'!$AC$3:$AC$4922)))+((K369&lt;&gt;"")*ISNUMBER(SEARCH("|"&amp;K369&amp;"|",'5_ACOMPANHAMENTO'!$AC$3:$AC$4922)))+((L369&lt;&gt;"")*ISNUMBER(SEARCH("|"&amp;L369&amp;"|",'5_ACOMPANHAMENTO'!$AC$3:$AC$4922)))+((M369&lt;&gt;"")*ISNUMBER(SEARCH("|"&amp;M369&amp;"|",'5_ACOMPANHAMENTO'!$AC$3:$AC$4922)))+((N369&lt;&gt;"")*ISNUMBER(SEARCH("|"&amp;N369&amp;"|",'5_ACOMPANHAMENTO'!$AC$3:$AC$4922)))+((O369&lt;&gt;"")*ISNUMBER(SEARCH("|"&amp;O369&amp;"|",'5_ACOMPANHAMENTO'!$AC$3:$AC$4922)))+((P369&lt;&gt;"")*ISNUMBER(SEARCH("|"&amp;P369&amp;"|",'5_ACOMPANHAMENTO'!$AC$3:$AC$4922)))+((Q369&lt;&gt;"")*ISNUMBER(SEARCH("|"&amp;Q369&amp;"|",'5_ACOMPANHAMENTO'!$AC$3:$AC$4922)))+((R369&lt;&gt;"")*ISNUMBER(SEARCH("|"&amp;R369&amp;"|",'5_ACOMPANHAMENTO'!$AC$3:$AC$4922)))+((S369&lt;&gt;"")*ISNUMBER(SEARCH("|"&amp;S369&amp;"|",'5_ACOMPANHAMENTO'!$AC$3:$AC$4922)))+((T369&lt;&gt;"")*ISNUMBER(SEARCH("|"&amp;T369&amp;"|",'5_ACOMPANHAMENTO'!$AC$3:$AC$4922)))+((U369&lt;&gt;"")*ISNUMBER(SEARCH("|"&amp;U369&amp;"|",'5_ACOMPANHAMENTO'!$AC$3:$AC$4922)))+((V369&lt;&gt;"")*ISNUMBER(SEARCH("|"&amp;V369&amp;"|",'5_ACOMPANHAMENTO'!$AC$3:$AC$4922)))+((W369&lt;&gt;"")*ISNUMBER(SEARCH("|"&amp;W369&amp;"|",'5_ACOMPANHAMENTO'!$AC$3:$AC$4922)))+((X369&lt;&gt;"")*ISNUMBER(SEARCH("|"&amp;X369&amp;"|",'5_ACOMPANHAMENTO'!$AC$3:$AC$4922)))+((Y369&lt;&gt;"")*ISNUMBER(SEARCH("|"&amp;Y369&amp;"|",'5_ACOMPANHAMENTO'!$AC$3:$AC$4922)))+((Z369&lt;&gt;"")*ISNUMBER(SEARCH("|"&amp;Z369&amp;"|",'5_ACOMPANHAMENTO'!$AC$3:$AC$4922)))+((AA369&lt;&gt;"")*ISNUMBER(SEARCH("|"&amp;AA369&amp;"|",'5_ACOMPANHAMENTO'!$AC$3:$AC$4922)))+((AB369&lt;&gt;"")*ISNUMBER(SEARCH("|"&amp;AB369&amp;"|",'5_ACOMPANHAMENTO'!$AC$3:$AC$4922))))&gt;0)),'5_ACOMPANHAMENTO'!$O$3:$O$4922),0))</f>
        <v/>
      </c>
      <c r="G369" s="7">
        <f>IF(OR($B369="",$C369=""),"",D369-F369)</f>
        <v/>
      </c>
      <c r="H369">
        <f>IF(OR($B369="",$C369=""),"",TRIM($B369&amp;"")&amp;"|"&amp;TRIM($C369&amp;""))</f>
        <v/>
      </c>
      <c r="I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",99)),1,99)))</f>
        <v/>
      </c>
      <c r="J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",99)),100,99)))</f>
        <v/>
      </c>
      <c r="K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",99)),199,99)))</f>
        <v/>
      </c>
      <c r="L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",99)),298,99)))</f>
        <v/>
      </c>
      <c r="M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",99)),397,99)))</f>
        <v/>
      </c>
      <c r="N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",99)),496,99)))</f>
        <v/>
      </c>
      <c r="O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",99)),595,99)))</f>
        <v/>
      </c>
      <c r="P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",99)),694,99)))</f>
        <v/>
      </c>
      <c r="Q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",99)),793,99)))</f>
        <v/>
      </c>
      <c r="R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",99)),892,99)))</f>
        <v/>
      </c>
      <c r="S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",99)),991,99)))</f>
        <v/>
      </c>
      <c r="T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",99)),1090,99)))</f>
        <v/>
      </c>
      <c r="U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",99)),1189,99)))</f>
        <v/>
      </c>
      <c r="V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",99)),1288,99)))</f>
        <v/>
      </c>
      <c r="W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",99)),1387,99)))</f>
        <v/>
      </c>
      <c r="X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",99)),1486,99)))</f>
        <v/>
      </c>
      <c r="Y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",99)),1585,99)))</f>
        <v/>
      </c>
      <c r="Z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",99)),1684,99)))</f>
        <v/>
      </c>
      <c r="AA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",99)),1783,99)))</f>
        <v/>
      </c>
      <c r="AB369" s="1">
        <f>IF($B369="","",TRIM(MID(SUBSTITUTE(TRIM(SUBSTITUTE(SUBSTITUTE(SUBSTITUTE(SUBSTITUTE(SUBSTITUTE(SUBSTITUTE(SUBSTITUTE(SUBSTITUTE(SUBSTITUTE(SUBSTITUTE(SUBSTITUTE(SUBSTITUTE(SUBSTITUTE(SUBSTITUTE(TRIM($B369&amp;""),CHAR(10),"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",REPT(" ",99)),1882,99)))</f>
        <v/>
      </c>
    </row>
    <row r="370" hidden="1" ht="14.25" customHeight="1">
      <c r="A370" s="4">
        <f>IF(OR($B370="",$C370=""),"",IFERROR(INDEX('5_ACOMPANHAMENTO'!$A$3:$A$4922,MATCH(1,INDEX(('5_ACOMPANHAMENTO'!$AD$3:$AD$4922=TRIM($C370&amp;""))*('5_ACOMPANHAMENTO'!$AC$3:$AC$4922&lt;&gt;"")*((((I370&lt;&gt;"")*ISNUMBER(SEARCH("|"&amp;I370&amp;"|",'5_ACOMPANHAMENTO'!$AC$3:$AC$4922)))+((J370&lt;&gt;"")*ISNUMBER(SEARCH("|"&amp;J370&amp;"|",'5_ACOMPANHAMENTO'!$AC$3:$AC$4922)))+((K370&lt;&gt;"")*ISNUMBER(SEARCH("|"&amp;K370&amp;"|",'5_ACOMPANHAMENTO'!$AC$3:$AC$4922)))+((L370&lt;&gt;"")*ISNUMBER(SEARCH("|"&amp;L370&amp;"|",'5_ACOMPANHAMENTO'!$AC$3:$AC$4922)))+((M370&lt;&gt;"")*ISNUMBER(SEARCH("|"&amp;M370&amp;"|",'5_ACOMPANHAMENTO'!$AC$3:$AC$4922)))+((N370&lt;&gt;"")*ISNUMBER(SEARCH("|"&amp;N370&amp;"|",'5_ACOMPANHAMENTO'!$AC$3:$AC$4922)))+((O370&lt;&gt;"")*ISNUMBER(SEARCH("|"&amp;O370&amp;"|",'5_ACOMPANHAMENTO'!$AC$3:$AC$4922)))+((P370&lt;&gt;"")*ISNUMBER(SEARCH("|"&amp;P370&amp;"|",'5_ACOMPANHAMENTO'!$AC$3:$AC$4922)))+((Q370&lt;&gt;"")*ISNUMBER(SEARCH("|"&amp;Q370&amp;"|",'5_ACOMPANHAMENTO'!$AC$3:$AC$4922)))+((R370&lt;&gt;"")*ISNUMBER(SEARCH("|"&amp;R370&amp;"|",'5_ACOMPANHAMENTO'!$AC$3:$AC$4922)))+((S370&lt;&gt;"")*ISNUMBER(SEARCH("|"&amp;S370&amp;"|",'5_ACOMPANHAMENTO'!$AC$3:$AC$4922)))+((T370&lt;&gt;"")*ISNUMBER(SEARCH("|"&amp;T370&amp;"|",'5_ACOMPANHAMENTO'!$AC$3:$AC$4922)))+((U370&lt;&gt;"")*ISNUMBER(SEARCH("|"&amp;U370&amp;"|",'5_ACOMPANHAMENTO'!$AC$3:$AC$4922)))+((V370&lt;&gt;"")*ISNUMBER(SEARCH("|"&amp;V370&amp;"|",'5_ACOMPANHAMENTO'!$AC$3:$AC$4922)))+((W370&lt;&gt;"")*ISNUMBER(SEARCH("|"&amp;W370&amp;"|",'5_ACOMPANHAMENTO'!$AC$3:$AC$4922)))+((X370&lt;&gt;"")*ISNUMBER(SEARCH("|"&amp;X370&amp;"|",'5_ACOMPANHAMENTO'!$AC$3:$AC$4922)))+((Y370&lt;&gt;"")*ISNUMBER(SEARCH("|"&amp;Y370&amp;"|",'5_ACOMPANHAMENTO'!$AC$3:$AC$4922)))+((Z370&lt;&gt;"")*ISNUMBER(SEARCH("|"&amp;Z370&amp;"|",'5_ACOMPANHAMENTO'!$AC$3:$AC$4922)))+((AA370&lt;&gt;"")*ISNUMBER(SEARCH("|"&amp;AA370&amp;"|",'5_ACOMPANHAMENTO'!$AC$3:$AC$4922)))+((AB370&lt;&gt;"")*ISNUMBER(SEARCH("|"&amp;AB370&amp;"|",'5_ACOMPANHAMENTO'!$AC$3:$AC$4922))))&gt;0),0),0)),""))</f>
        <v/>
      </c>
      <c r="B370" s="14" t="inlineStr">
        <is>
          <t>10210</t>
        </is>
      </c>
      <c r="C370" s="14" t="inlineStr">
        <is>
          <t>49 COLA DE ESPUMA</t>
        </is>
      </c>
      <c r="D370" s="4">
        <f>IF(OR($B370="",$C370=""),"",IFERROR(SUMPRODUCT(--(('5_ACOMPANHAMENTO'!$AD$3:$AD$4922=TRIM($C370&amp;""))*('5_ACOMPANHAMENTO'!$AC$3:$AC$4922&lt;&gt;"")*((((I370&lt;&gt;"")*ISNUMBER(SEARCH("|"&amp;I370&amp;"|",'5_ACOMPANHAMENTO'!$AC$3:$AC$4922)))+((J370&lt;&gt;"")*ISNUMBER(SEARCH("|"&amp;J370&amp;"|",'5_ACOMPANHAMENTO'!$AC$3:$AC$4922)))+((K370&lt;&gt;"")*ISNUMBER(SEARCH("|"&amp;K370&amp;"|",'5_ACOMPANHAMENTO'!$AC$3:$AC$4922)))+((L370&lt;&gt;"")*ISNUMBER(SEARCH("|"&amp;L370&amp;"|",'5_ACOMPANHAMENTO'!$AC$3:$AC$4922)))+((M370&lt;&gt;"")*ISNUMBER(SEARCH("|"&amp;M370&amp;"|",'5_ACOMPANHAMENTO'!$AC$3:$AC$4922)))+((N370&lt;&gt;"")*ISNUMBER(SEARCH("|"&amp;N370&amp;"|",'5_ACOMPANHAMENTO'!$AC$3:$AC$4922)))+((O370&lt;&gt;"")*ISNUMBER(SEARCH("|"&amp;O370&amp;"|",'5_ACOMPANHAMENTO'!$AC$3:$AC$4922)))+((P370&lt;&gt;"")*ISNUMBER(SEARCH("|"&amp;P370&amp;"|",'5_ACOMPANHAMENTO'!$AC$3:$AC$4922)))+((Q370&lt;&gt;"")*ISNUMBER(SEARCH("|"&amp;Q370&amp;"|",'5_ACOMPANHAMENTO'!$AC$3:$AC$4922)))+((R370&lt;&gt;"")*ISNUMBER(SEARCH("|"&amp;R370&amp;"|",'5_ACOMPANHAMENTO'!$AC$3:$AC$4922)))+((S370&lt;&gt;"")*ISNUMBER(SEARCH("|"&amp;S370&amp;"|",'5_ACOMPANHAMENTO'!$AC$3:$AC$4922)))+((T370&lt;&gt;"")*ISNUMBER(SEARCH("|"&amp;T370&amp;"|",'5_ACOMPANHAMENTO'!$AC$3:$AC$4922)))+((U370&lt;&gt;"")*ISNUMBER(SEARCH("|"&amp;U370&amp;"|",'5_ACOMPANHAMENTO'!$AC$3:$AC$4922)))+((V370&lt;&gt;"")*ISNUMBER(SEARCH("|"&amp;V370&amp;"|",'5_ACOMPANHAMENTO'!$AC$3:$AC$4922)))+((W370&lt;&gt;"")*ISNUMBER(SEARCH("|"&amp;W370&amp;"|",'5_ACOMPANHAMENTO'!$AC$3:$AC$4922)))+((X370&lt;&gt;"")*ISNUMBER(SEARCH("|"&amp;X370&amp;"|",'5_ACOMPANHAMENTO'!$AC$3:$AC$4922)))+((Y370&lt;&gt;"")*ISNUMBER(SEARCH("|"&amp;Y370&amp;"|",'5_ACOMPANHAMENTO'!$AC$3:$AC$4922)))+((Z370&lt;&gt;"")*ISNUMBER(SEARCH("|"&amp;Z370&amp;"|",'5_ACOMPANHAMENTO'!$AC$3:$AC$4922)))+((AA370&lt;&gt;"")*ISNUMBER(SEARCH("|"&amp;AA370&amp;"|",'5_ACOMPANHAMENTO'!$AC$3:$AC$4922)))+((AB370&lt;&gt;"")*ISNUMBER(SEARCH("|"&amp;AB370&amp;"|",'5_ACOMPANHAMENTO'!$AC$3:$AC$4922))))&gt;0)),'5_ACOMPANHAMENTO'!$J$3:$J$4922),0))</f>
        <v/>
      </c>
      <c r="E370" s="4">
        <f>IF(G370=0,"FINALIZADO",IF(TODAY()&gt;A370,"ATRASADO "&amp;TODAY()-A370&amp;" DIAS","ADIANTADO "&amp;A370-TODAY()&amp;" DIAS"))</f>
        <v/>
      </c>
      <c r="F370" s="7">
        <f>IF(OR($B370="",$C370=""),"",IFERROR(SUMPRODUCT(--(('5_ACOMPANHAMENTO'!$AD$3:$AD$4922=TRIM($C370&amp;""))*('5_ACOMPANHAMENTO'!$AC$3:$AC$4922&lt;&gt;"")*((((I370&lt;&gt;"")*ISNUMBER(SEARCH("|"&amp;I370&amp;"|",'5_ACOMPANHAMENTO'!$AC$3:$AC$4922)))+((J370&lt;&gt;"")*ISNUMBER(SEARCH("|"&amp;J370&amp;"|",'5_ACOMPANHAMENTO'!$AC$3:$AC$4922)))+((K370&lt;&gt;"")*ISNUMBER(SEARCH("|"&amp;K370&amp;"|",'5_ACOMPANHAMENTO'!$AC$3:$AC$4922)))+((L370&lt;&gt;"")*ISNUMBER(SEARCH("|"&amp;L370&amp;"|",'5_ACOMPANHAMENTO'!$AC$3:$AC$4922)))+((M370&lt;&gt;"")*ISNUMBER(SEARCH("|"&amp;M370&amp;"|",'5_ACOMPANHAMENTO'!$AC$3:$AC$4922)))+((N370&lt;&gt;"")*ISNUMBER(SEARCH("|"&amp;N370&amp;"|",'5_ACOMPANHAMENTO'!$AC$3:$AC$4922)))+((O370&lt;&gt;"")*ISNUMBER(SEARCH("|"&amp;O370&amp;"|",'5_ACOMPANHAMENTO'!$AC$3:$AC$4922)))+((P370&lt;&gt;"")*ISNUMBER(SEARCH("|"&amp;P370&amp;"|",'5_ACOMPANHAMENTO'!$AC$3:$AC$4922)))+((Q370&lt;&gt;"")*ISNUMBER(SEARCH("|"&amp;Q370&amp;"|",'5_ACOMPANHAMENTO'!$AC$3:$AC$4922)))+((R370&lt;&gt;"")*ISNUMBER(SEARCH("|"&amp;R370&amp;"|",'5_ACOMPANHAMENTO'!$AC$3:$AC$4922)))+((S370&lt;&gt;"")*ISNUMBER(SEARCH("|"&amp;S370&amp;"|",'5_ACOMPANHAMENTO'!$AC$3:$AC$4922)))+((T370&lt;&gt;"")*ISNUMBER(SEARCH("|"&amp;T370&amp;"|",'5_ACOMPANHAMENTO'!$AC$3:$AC$4922)))+((U370&lt;&gt;"")*ISNUMBER(SEARCH("|"&amp;U370&amp;"|",'5_ACOMPANHAMENTO'!$AC$3:$AC$4922)))+((V370&lt;&gt;"")*ISNUMBER(SEARCH("|"&amp;V370&amp;"|",'5_ACOMPANHAMENTO'!$AC$3:$AC$4922)))+((W370&lt;&gt;"")*ISNUMBER(SEARCH("|"&amp;W370&amp;"|",'5_ACOMPANHAMENTO'!$AC$3:$AC$4922)))+((X370&lt;&gt;"")*ISNUMBER(SEARCH("|"&amp;X370&amp;"|",'5_ACOMPANHAMENTO'!$AC$3:$AC$4922)))+((Y370&lt;&gt;"")*ISNUMBER(SEARCH("|"&amp;Y370&amp;"|",'5_ACOMPANHAMENTO'!$AC$3:$AC$4922)))+((Z370&lt;&gt;"")*ISNUMBER(SEARCH("|"&amp;Z370&amp;"|",'5_ACOMPANHAMENTO'!$AC$3:$AC$4922)))+((AA370&lt;&gt;"")*ISNUMBER(SEARCH("|"&amp;AA370&amp;"|",'5_ACOMPANHAMENTO'!$AC$3:$AC$4922)))+((AB370&lt;&gt;"")*ISNUMBER(SEARCH("|"&amp;AB370&amp;"|",'5_ACOMPANHAMENTO'!$AC$3:$AC$4922))))&gt;0)),'5_ACOMPANHAMENTO'!$O$3:$O$4922),0))</f>
        <v/>
      </c>
      <c r="G370" s="7">
        <f>IF(OR($B370="",$C370=""),"",D370-F370)</f>
        <v/>
      </c>
      <c r="H370">
        <f>IF(OR($B370="",$C370=""),"",TRIM($B370&amp;"")&amp;"|"&amp;TRIM($C370&amp;""))</f>
        <v/>
      </c>
      <c r="I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",99)),1,99)))</f>
        <v/>
      </c>
      <c r="J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",99)),100,99)))</f>
        <v/>
      </c>
      <c r="K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",99)),199,99)))</f>
        <v/>
      </c>
      <c r="L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",99)),298,99)))</f>
        <v/>
      </c>
      <c r="M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",99)),397,99)))</f>
        <v/>
      </c>
      <c r="N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",99)),496,99)))</f>
        <v/>
      </c>
      <c r="O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",99)),595,99)))</f>
        <v/>
      </c>
      <c r="P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",99)),694,99)))</f>
        <v/>
      </c>
      <c r="Q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",99)),793,99)))</f>
        <v/>
      </c>
      <c r="R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",99)),892,99)))</f>
        <v/>
      </c>
      <c r="S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",99)),991,99)))</f>
        <v/>
      </c>
      <c r="T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",99)),1090,99)))</f>
        <v/>
      </c>
      <c r="U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",99)),1189,99)))</f>
        <v/>
      </c>
      <c r="V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",99)),1288,99)))</f>
        <v/>
      </c>
      <c r="W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",99)),1387,99)))</f>
        <v/>
      </c>
      <c r="X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",99)),1486,99)))</f>
        <v/>
      </c>
      <c r="Y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",99)),1585,99)))</f>
        <v/>
      </c>
      <c r="Z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",99)),1684,99)))</f>
        <v/>
      </c>
      <c r="AA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",99)),1783,99)))</f>
        <v/>
      </c>
      <c r="AB370" s="1">
        <f>IF($B370="","",TRIM(MID(SUBSTITUTE(TRIM(SUBSTITUTE(SUBSTITUTE(SUBSTITUTE(SUBSTITUTE(SUBSTITUTE(SUBSTITUTE(SUBSTITUTE(SUBSTITUTE(SUBSTITUTE(SUBSTITUTE(SUBSTITUTE(SUBSTITUTE(SUBSTITUTE(SUBSTITUTE(TRIM($B370&amp;""),CHAR(10),"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",REPT(" ",99)),1882,99)))</f>
        <v/>
      </c>
    </row>
    <row r="371" hidden="1" ht="14.25" customHeight="1">
      <c r="A371" s="4">
        <f>IF(OR($B371="",$C371=""),"",IFERROR(INDEX('5_ACOMPANHAMENTO'!$A$3:$A$4922,MATCH(1,INDEX(('5_ACOMPANHAMENTO'!$AD$3:$AD$4922=TRIM($C371&amp;""))*('5_ACOMPANHAMENTO'!$AC$3:$AC$4922&lt;&gt;"")*((((I371&lt;&gt;"")*ISNUMBER(SEARCH("|"&amp;I371&amp;"|",'5_ACOMPANHAMENTO'!$AC$3:$AC$4922)))+((J371&lt;&gt;"")*ISNUMBER(SEARCH("|"&amp;J371&amp;"|",'5_ACOMPANHAMENTO'!$AC$3:$AC$4922)))+((K371&lt;&gt;"")*ISNUMBER(SEARCH("|"&amp;K371&amp;"|",'5_ACOMPANHAMENTO'!$AC$3:$AC$4922)))+((L371&lt;&gt;"")*ISNUMBER(SEARCH("|"&amp;L371&amp;"|",'5_ACOMPANHAMENTO'!$AC$3:$AC$4922)))+((M371&lt;&gt;"")*ISNUMBER(SEARCH("|"&amp;M371&amp;"|",'5_ACOMPANHAMENTO'!$AC$3:$AC$4922)))+((N371&lt;&gt;"")*ISNUMBER(SEARCH("|"&amp;N371&amp;"|",'5_ACOMPANHAMENTO'!$AC$3:$AC$4922)))+((O371&lt;&gt;"")*ISNUMBER(SEARCH("|"&amp;O371&amp;"|",'5_ACOMPANHAMENTO'!$AC$3:$AC$4922)))+((P371&lt;&gt;"")*ISNUMBER(SEARCH("|"&amp;P371&amp;"|",'5_ACOMPANHAMENTO'!$AC$3:$AC$4922)))+((Q371&lt;&gt;"")*ISNUMBER(SEARCH("|"&amp;Q371&amp;"|",'5_ACOMPANHAMENTO'!$AC$3:$AC$4922)))+((R371&lt;&gt;"")*ISNUMBER(SEARCH("|"&amp;R371&amp;"|",'5_ACOMPANHAMENTO'!$AC$3:$AC$4922)))+((S371&lt;&gt;"")*ISNUMBER(SEARCH("|"&amp;S371&amp;"|",'5_ACOMPANHAMENTO'!$AC$3:$AC$4922)))+((T371&lt;&gt;"")*ISNUMBER(SEARCH("|"&amp;T371&amp;"|",'5_ACOMPANHAMENTO'!$AC$3:$AC$4922)))+((U371&lt;&gt;"")*ISNUMBER(SEARCH("|"&amp;U371&amp;"|",'5_ACOMPANHAMENTO'!$AC$3:$AC$4922)))+((V371&lt;&gt;"")*ISNUMBER(SEARCH("|"&amp;V371&amp;"|",'5_ACOMPANHAMENTO'!$AC$3:$AC$4922)))+((W371&lt;&gt;"")*ISNUMBER(SEARCH("|"&amp;W371&amp;"|",'5_ACOMPANHAMENTO'!$AC$3:$AC$4922)))+((X371&lt;&gt;"")*ISNUMBER(SEARCH("|"&amp;X371&amp;"|",'5_ACOMPANHAMENTO'!$AC$3:$AC$4922)))+((Y371&lt;&gt;"")*ISNUMBER(SEARCH("|"&amp;Y371&amp;"|",'5_ACOMPANHAMENTO'!$AC$3:$AC$4922)))+((Z371&lt;&gt;"")*ISNUMBER(SEARCH("|"&amp;Z371&amp;"|",'5_ACOMPANHAMENTO'!$AC$3:$AC$4922)))+((AA371&lt;&gt;"")*ISNUMBER(SEARCH("|"&amp;AA371&amp;"|",'5_ACOMPANHAMENTO'!$AC$3:$AC$4922)))+((AB371&lt;&gt;"")*ISNUMBER(SEARCH("|"&amp;AB371&amp;"|",'5_ACOMPANHAMENTO'!$AC$3:$AC$4922))))&gt;0),0),0)),""))</f>
        <v/>
      </c>
      <c r="B371" s="14" t="inlineStr">
        <is>
          <t>10210</t>
        </is>
      </c>
      <c r="C371" s="14" t="inlineStr">
        <is>
          <t>49 COLA DE ESPUMA</t>
        </is>
      </c>
      <c r="D371" s="4">
        <f>IF(OR($B371="",$C371=""),"",IFERROR(SUMPRODUCT(--(('5_ACOMPANHAMENTO'!$AD$3:$AD$4922=TRIM($C371&amp;""))*('5_ACOMPANHAMENTO'!$AC$3:$AC$4922&lt;&gt;"")*((((I371&lt;&gt;"")*ISNUMBER(SEARCH("|"&amp;I371&amp;"|",'5_ACOMPANHAMENTO'!$AC$3:$AC$4922)))+((J371&lt;&gt;"")*ISNUMBER(SEARCH("|"&amp;J371&amp;"|",'5_ACOMPANHAMENTO'!$AC$3:$AC$4922)))+((K371&lt;&gt;"")*ISNUMBER(SEARCH("|"&amp;K371&amp;"|",'5_ACOMPANHAMENTO'!$AC$3:$AC$4922)))+((L371&lt;&gt;"")*ISNUMBER(SEARCH("|"&amp;L371&amp;"|",'5_ACOMPANHAMENTO'!$AC$3:$AC$4922)))+((M371&lt;&gt;"")*ISNUMBER(SEARCH("|"&amp;M371&amp;"|",'5_ACOMPANHAMENTO'!$AC$3:$AC$4922)))+((N371&lt;&gt;"")*ISNUMBER(SEARCH("|"&amp;N371&amp;"|",'5_ACOMPANHAMENTO'!$AC$3:$AC$4922)))+((O371&lt;&gt;"")*ISNUMBER(SEARCH("|"&amp;O371&amp;"|",'5_ACOMPANHAMENTO'!$AC$3:$AC$4922)))+((P371&lt;&gt;"")*ISNUMBER(SEARCH("|"&amp;P371&amp;"|",'5_ACOMPANHAMENTO'!$AC$3:$AC$4922)))+((Q371&lt;&gt;"")*ISNUMBER(SEARCH("|"&amp;Q371&amp;"|",'5_ACOMPANHAMENTO'!$AC$3:$AC$4922)))+((R371&lt;&gt;"")*ISNUMBER(SEARCH("|"&amp;R371&amp;"|",'5_ACOMPANHAMENTO'!$AC$3:$AC$4922)))+((S371&lt;&gt;"")*ISNUMBER(SEARCH("|"&amp;S371&amp;"|",'5_ACOMPANHAMENTO'!$AC$3:$AC$4922)))+((T371&lt;&gt;"")*ISNUMBER(SEARCH("|"&amp;T371&amp;"|",'5_ACOMPANHAMENTO'!$AC$3:$AC$4922)))+((U371&lt;&gt;"")*ISNUMBER(SEARCH("|"&amp;U371&amp;"|",'5_ACOMPANHAMENTO'!$AC$3:$AC$4922)))+((V371&lt;&gt;"")*ISNUMBER(SEARCH("|"&amp;V371&amp;"|",'5_ACOMPANHAMENTO'!$AC$3:$AC$4922)))+((W371&lt;&gt;"")*ISNUMBER(SEARCH("|"&amp;W371&amp;"|",'5_ACOMPANHAMENTO'!$AC$3:$AC$4922)))+((X371&lt;&gt;"")*ISNUMBER(SEARCH("|"&amp;X371&amp;"|",'5_ACOMPANHAMENTO'!$AC$3:$AC$4922)))+((Y371&lt;&gt;"")*ISNUMBER(SEARCH("|"&amp;Y371&amp;"|",'5_ACOMPANHAMENTO'!$AC$3:$AC$4922)))+((Z371&lt;&gt;"")*ISNUMBER(SEARCH("|"&amp;Z371&amp;"|",'5_ACOMPANHAMENTO'!$AC$3:$AC$4922)))+((AA371&lt;&gt;"")*ISNUMBER(SEARCH("|"&amp;AA371&amp;"|",'5_ACOMPANHAMENTO'!$AC$3:$AC$4922)))+((AB371&lt;&gt;"")*ISNUMBER(SEARCH("|"&amp;AB371&amp;"|",'5_ACOMPANHAMENTO'!$AC$3:$AC$4922))))&gt;0)),'5_ACOMPANHAMENTO'!$J$3:$J$4922),0))</f>
        <v/>
      </c>
      <c r="E371" s="4">
        <f>IF(G371=0,"FINALIZADO",IF(TODAY()&gt;A371,"ATRASADO "&amp;TODAY()-A371&amp;" DIAS","ADIANTADO "&amp;A371-TODAY()&amp;" DIAS"))</f>
        <v/>
      </c>
      <c r="F371" s="7">
        <f>IF(OR($B371="",$C371=""),"",IFERROR(SUMPRODUCT(--(('5_ACOMPANHAMENTO'!$AD$3:$AD$4922=TRIM($C371&amp;""))*('5_ACOMPANHAMENTO'!$AC$3:$AC$4922&lt;&gt;"")*((((I371&lt;&gt;"")*ISNUMBER(SEARCH("|"&amp;I371&amp;"|",'5_ACOMPANHAMENTO'!$AC$3:$AC$4922)))+((J371&lt;&gt;"")*ISNUMBER(SEARCH("|"&amp;J371&amp;"|",'5_ACOMPANHAMENTO'!$AC$3:$AC$4922)))+((K371&lt;&gt;"")*ISNUMBER(SEARCH("|"&amp;K371&amp;"|",'5_ACOMPANHAMENTO'!$AC$3:$AC$4922)))+((L371&lt;&gt;"")*ISNUMBER(SEARCH("|"&amp;L371&amp;"|",'5_ACOMPANHAMENTO'!$AC$3:$AC$4922)))+((M371&lt;&gt;"")*ISNUMBER(SEARCH("|"&amp;M371&amp;"|",'5_ACOMPANHAMENTO'!$AC$3:$AC$4922)))+((N371&lt;&gt;"")*ISNUMBER(SEARCH("|"&amp;N371&amp;"|",'5_ACOMPANHAMENTO'!$AC$3:$AC$4922)))+((O371&lt;&gt;"")*ISNUMBER(SEARCH("|"&amp;O371&amp;"|",'5_ACOMPANHAMENTO'!$AC$3:$AC$4922)))+((P371&lt;&gt;"")*ISNUMBER(SEARCH("|"&amp;P371&amp;"|",'5_ACOMPANHAMENTO'!$AC$3:$AC$4922)))+((Q371&lt;&gt;"")*ISNUMBER(SEARCH("|"&amp;Q371&amp;"|",'5_ACOMPANHAMENTO'!$AC$3:$AC$4922)))+((R371&lt;&gt;"")*ISNUMBER(SEARCH("|"&amp;R371&amp;"|",'5_ACOMPANHAMENTO'!$AC$3:$AC$4922)))+((S371&lt;&gt;"")*ISNUMBER(SEARCH("|"&amp;S371&amp;"|",'5_ACOMPANHAMENTO'!$AC$3:$AC$4922)))+((T371&lt;&gt;"")*ISNUMBER(SEARCH("|"&amp;T371&amp;"|",'5_ACOMPANHAMENTO'!$AC$3:$AC$4922)))+((U371&lt;&gt;"")*ISNUMBER(SEARCH("|"&amp;U371&amp;"|",'5_ACOMPANHAMENTO'!$AC$3:$AC$4922)))+((V371&lt;&gt;"")*ISNUMBER(SEARCH("|"&amp;V371&amp;"|",'5_ACOMPANHAMENTO'!$AC$3:$AC$4922)))+((W371&lt;&gt;"")*ISNUMBER(SEARCH("|"&amp;W371&amp;"|",'5_ACOMPANHAMENTO'!$AC$3:$AC$4922)))+((X371&lt;&gt;"")*ISNUMBER(SEARCH("|"&amp;X371&amp;"|",'5_ACOMPANHAMENTO'!$AC$3:$AC$4922)))+((Y371&lt;&gt;"")*ISNUMBER(SEARCH("|"&amp;Y371&amp;"|",'5_ACOMPANHAMENTO'!$AC$3:$AC$4922)))+((Z371&lt;&gt;"")*ISNUMBER(SEARCH("|"&amp;Z371&amp;"|",'5_ACOMPANHAMENTO'!$AC$3:$AC$4922)))+((AA371&lt;&gt;"")*ISNUMBER(SEARCH("|"&amp;AA371&amp;"|",'5_ACOMPANHAMENTO'!$AC$3:$AC$4922)))+((AB371&lt;&gt;"")*ISNUMBER(SEARCH("|"&amp;AB371&amp;"|",'5_ACOMPANHAMENTO'!$AC$3:$AC$4922))))&gt;0)),'5_ACOMPANHAMENTO'!$O$3:$O$4922),0))</f>
        <v/>
      </c>
      <c r="G371" s="7">
        <f>IF(OR($B371="",$C371=""),"",D371-F371)</f>
        <v/>
      </c>
      <c r="H371">
        <f>IF(OR($B371="",$C371=""),"",TRIM($B371&amp;"")&amp;"|"&amp;TRIM($C371&amp;""))</f>
        <v/>
      </c>
      <c r="I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",99)),1,99)))</f>
        <v/>
      </c>
      <c r="J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",99)),100,99)))</f>
        <v/>
      </c>
      <c r="K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",99)),199,99)))</f>
        <v/>
      </c>
      <c r="L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",99)),298,99)))</f>
        <v/>
      </c>
      <c r="M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",99)),397,99)))</f>
        <v/>
      </c>
      <c r="N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",99)),496,99)))</f>
        <v/>
      </c>
      <c r="O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",99)),595,99)))</f>
        <v/>
      </c>
      <c r="P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",99)),694,99)))</f>
        <v/>
      </c>
      <c r="Q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",99)),793,99)))</f>
        <v/>
      </c>
      <c r="R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",99)),892,99)))</f>
        <v/>
      </c>
      <c r="S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",99)),991,99)))</f>
        <v/>
      </c>
      <c r="T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",99)),1090,99)))</f>
        <v/>
      </c>
      <c r="U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",99)),1189,99)))</f>
        <v/>
      </c>
      <c r="V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",99)),1288,99)))</f>
        <v/>
      </c>
      <c r="W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",99)),1387,99)))</f>
        <v/>
      </c>
      <c r="X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",99)),1486,99)))</f>
        <v/>
      </c>
      <c r="Y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",99)),1585,99)))</f>
        <v/>
      </c>
      <c r="Z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",99)),1684,99)))</f>
        <v/>
      </c>
      <c r="AA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",99)),1783,99)))</f>
        <v/>
      </c>
      <c r="AB371" s="1">
        <f>IF($B371="","",TRIM(MID(SUBSTITUTE(TRIM(SUBSTITUTE(SUBSTITUTE(SUBSTITUTE(SUBSTITUTE(SUBSTITUTE(SUBSTITUTE(SUBSTITUTE(SUBSTITUTE(SUBSTITUTE(SUBSTITUTE(SUBSTITUTE(SUBSTITUTE(SUBSTITUTE(SUBSTITUTE(TRIM($B371&amp;""),CHAR(10),"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",REPT(" ",99)),1882,99)))</f>
        <v/>
      </c>
    </row>
    <row r="372" hidden="1" ht="14.25" customHeight="1">
      <c r="A372" s="4">
        <f>IF(OR($B372="",$C372=""),"",IFERROR(INDEX('5_ACOMPANHAMENTO'!$A$3:$A$4922,MATCH(1,INDEX(('5_ACOMPANHAMENTO'!$AD$3:$AD$4922=TRIM($C372&amp;""))*('5_ACOMPANHAMENTO'!$AC$3:$AC$4922&lt;&gt;"")*((((I372&lt;&gt;"")*ISNUMBER(SEARCH("|"&amp;I372&amp;"|",'5_ACOMPANHAMENTO'!$AC$3:$AC$4922)))+((J372&lt;&gt;"")*ISNUMBER(SEARCH("|"&amp;J372&amp;"|",'5_ACOMPANHAMENTO'!$AC$3:$AC$4922)))+((K372&lt;&gt;"")*ISNUMBER(SEARCH("|"&amp;K372&amp;"|",'5_ACOMPANHAMENTO'!$AC$3:$AC$4922)))+((L372&lt;&gt;"")*ISNUMBER(SEARCH("|"&amp;L372&amp;"|",'5_ACOMPANHAMENTO'!$AC$3:$AC$4922)))+((M372&lt;&gt;"")*ISNUMBER(SEARCH("|"&amp;M372&amp;"|",'5_ACOMPANHAMENTO'!$AC$3:$AC$4922)))+((N372&lt;&gt;"")*ISNUMBER(SEARCH("|"&amp;N372&amp;"|",'5_ACOMPANHAMENTO'!$AC$3:$AC$4922)))+((O372&lt;&gt;"")*ISNUMBER(SEARCH("|"&amp;O372&amp;"|",'5_ACOMPANHAMENTO'!$AC$3:$AC$4922)))+((P372&lt;&gt;"")*ISNUMBER(SEARCH("|"&amp;P372&amp;"|",'5_ACOMPANHAMENTO'!$AC$3:$AC$4922)))+((Q372&lt;&gt;"")*ISNUMBER(SEARCH("|"&amp;Q372&amp;"|",'5_ACOMPANHAMENTO'!$AC$3:$AC$4922)))+((R372&lt;&gt;"")*ISNUMBER(SEARCH("|"&amp;R372&amp;"|",'5_ACOMPANHAMENTO'!$AC$3:$AC$4922)))+((S372&lt;&gt;"")*ISNUMBER(SEARCH("|"&amp;S372&amp;"|",'5_ACOMPANHAMENTO'!$AC$3:$AC$4922)))+((T372&lt;&gt;"")*ISNUMBER(SEARCH("|"&amp;T372&amp;"|",'5_ACOMPANHAMENTO'!$AC$3:$AC$4922)))+((U372&lt;&gt;"")*ISNUMBER(SEARCH("|"&amp;U372&amp;"|",'5_ACOMPANHAMENTO'!$AC$3:$AC$4922)))+((V372&lt;&gt;"")*ISNUMBER(SEARCH("|"&amp;V372&amp;"|",'5_ACOMPANHAMENTO'!$AC$3:$AC$4922)))+((W372&lt;&gt;"")*ISNUMBER(SEARCH("|"&amp;W372&amp;"|",'5_ACOMPANHAMENTO'!$AC$3:$AC$4922)))+((X372&lt;&gt;"")*ISNUMBER(SEARCH("|"&amp;X372&amp;"|",'5_ACOMPANHAMENTO'!$AC$3:$AC$4922)))+((Y372&lt;&gt;"")*ISNUMBER(SEARCH("|"&amp;Y372&amp;"|",'5_ACOMPANHAMENTO'!$AC$3:$AC$4922)))+((Z372&lt;&gt;"")*ISNUMBER(SEARCH("|"&amp;Z372&amp;"|",'5_ACOMPANHAMENTO'!$AC$3:$AC$4922)))+((AA372&lt;&gt;"")*ISNUMBER(SEARCH("|"&amp;AA372&amp;"|",'5_ACOMPANHAMENTO'!$AC$3:$AC$4922)))+((AB372&lt;&gt;"")*ISNUMBER(SEARCH("|"&amp;AB372&amp;"|",'5_ACOMPANHAMENTO'!$AC$3:$AC$4922))))&gt;0),0),0)),""))</f>
        <v/>
      </c>
      <c r="B372" s="14" t="inlineStr">
        <is>
          <t>10199,10201</t>
        </is>
      </c>
      <c r="C372" s="14" t="inlineStr">
        <is>
          <t>9 COLADEIRAS</t>
        </is>
      </c>
      <c r="D372" s="4">
        <f>IF(OR($B372="",$C372=""),"",IFERROR(SUMPRODUCT(--(('5_ACOMPANHAMENTO'!$AD$3:$AD$4922=TRIM($C372&amp;""))*('5_ACOMPANHAMENTO'!$AC$3:$AC$4922&lt;&gt;"")*((((I372&lt;&gt;"")*ISNUMBER(SEARCH("|"&amp;I372&amp;"|",'5_ACOMPANHAMENTO'!$AC$3:$AC$4922)))+((J372&lt;&gt;"")*ISNUMBER(SEARCH("|"&amp;J372&amp;"|",'5_ACOMPANHAMENTO'!$AC$3:$AC$4922)))+((K372&lt;&gt;"")*ISNUMBER(SEARCH("|"&amp;K372&amp;"|",'5_ACOMPANHAMENTO'!$AC$3:$AC$4922)))+((L372&lt;&gt;"")*ISNUMBER(SEARCH("|"&amp;L372&amp;"|",'5_ACOMPANHAMENTO'!$AC$3:$AC$4922)))+((M372&lt;&gt;"")*ISNUMBER(SEARCH("|"&amp;M372&amp;"|",'5_ACOMPANHAMENTO'!$AC$3:$AC$4922)))+((N372&lt;&gt;"")*ISNUMBER(SEARCH("|"&amp;N372&amp;"|",'5_ACOMPANHAMENTO'!$AC$3:$AC$4922)))+((O372&lt;&gt;"")*ISNUMBER(SEARCH("|"&amp;O372&amp;"|",'5_ACOMPANHAMENTO'!$AC$3:$AC$4922)))+((P372&lt;&gt;"")*ISNUMBER(SEARCH("|"&amp;P372&amp;"|",'5_ACOMPANHAMENTO'!$AC$3:$AC$4922)))+((Q372&lt;&gt;"")*ISNUMBER(SEARCH("|"&amp;Q372&amp;"|",'5_ACOMPANHAMENTO'!$AC$3:$AC$4922)))+((R372&lt;&gt;"")*ISNUMBER(SEARCH("|"&amp;R372&amp;"|",'5_ACOMPANHAMENTO'!$AC$3:$AC$4922)))+((S372&lt;&gt;"")*ISNUMBER(SEARCH("|"&amp;S372&amp;"|",'5_ACOMPANHAMENTO'!$AC$3:$AC$4922)))+((T372&lt;&gt;"")*ISNUMBER(SEARCH("|"&amp;T372&amp;"|",'5_ACOMPANHAMENTO'!$AC$3:$AC$4922)))+((U372&lt;&gt;"")*ISNUMBER(SEARCH("|"&amp;U372&amp;"|",'5_ACOMPANHAMENTO'!$AC$3:$AC$4922)))+((V372&lt;&gt;"")*ISNUMBER(SEARCH("|"&amp;V372&amp;"|",'5_ACOMPANHAMENTO'!$AC$3:$AC$4922)))+((W372&lt;&gt;"")*ISNUMBER(SEARCH("|"&amp;W372&amp;"|",'5_ACOMPANHAMENTO'!$AC$3:$AC$4922)))+((X372&lt;&gt;"")*ISNUMBER(SEARCH("|"&amp;X372&amp;"|",'5_ACOMPANHAMENTO'!$AC$3:$AC$4922)))+((Y372&lt;&gt;"")*ISNUMBER(SEARCH("|"&amp;Y372&amp;"|",'5_ACOMPANHAMENTO'!$AC$3:$AC$4922)))+((Z372&lt;&gt;"")*ISNUMBER(SEARCH("|"&amp;Z372&amp;"|",'5_ACOMPANHAMENTO'!$AC$3:$AC$4922)))+((AA372&lt;&gt;"")*ISNUMBER(SEARCH("|"&amp;AA372&amp;"|",'5_ACOMPANHAMENTO'!$AC$3:$AC$4922)))+((AB372&lt;&gt;"")*ISNUMBER(SEARCH("|"&amp;AB372&amp;"|",'5_ACOMPANHAMENTO'!$AC$3:$AC$4922))))&gt;0)),'5_ACOMPANHAMENTO'!$J$3:$J$4922),0))</f>
        <v/>
      </c>
      <c r="E372" s="4">
        <f>IF(G372=0,"FINALIZADO",IF(TODAY()&gt;A372,"ATRASADO "&amp;TODAY()-A372&amp;" DIAS","ADIANTADO "&amp;A372-TODAY()&amp;" DIAS"))</f>
        <v/>
      </c>
      <c r="F372" s="7">
        <f>IF(OR($B372="",$C372=""),"",IFERROR(SUMPRODUCT(--(('5_ACOMPANHAMENTO'!$AD$3:$AD$4922=TRIM($C372&amp;""))*('5_ACOMPANHAMENTO'!$AC$3:$AC$4922&lt;&gt;"")*((((I372&lt;&gt;"")*ISNUMBER(SEARCH("|"&amp;I372&amp;"|",'5_ACOMPANHAMENTO'!$AC$3:$AC$4922)))+((J372&lt;&gt;"")*ISNUMBER(SEARCH("|"&amp;J372&amp;"|",'5_ACOMPANHAMENTO'!$AC$3:$AC$4922)))+((K372&lt;&gt;"")*ISNUMBER(SEARCH("|"&amp;K372&amp;"|",'5_ACOMPANHAMENTO'!$AC$3:$AC$4922)))+((L372&lt;&gt;"")*ISNUMBER(SEARCH("|"&amp;L372&amp;"|",'5_ACOMPANHAMENTO'!$AC$3:$AC$4922)))+((M372&lt;&gt;"")*ISNUMBER(SEARCH("|"&amp;M372&amp;"|",'5_ACOMPANHAMENTO'!$AC$3:$AC$4922)))+((N372&lt;&gt;"")*ISNUMBER(SEARCH("|"&amp;N372&amp;"|",'5_ACOMPANHAMENTO'!$AC$3:$AC$4922)))+((O372&lt;&gt;"")*ISNUMBER(SEARCH("|"&amp;O372&amp;"|",'5_ACOMPANHAMENTO'!$AC$3:$AC$4922)))+((P372&lt;&gt;"")*ISNUMBER(SEARCH("|"&amp;P372&amp;"|",'5_ACOMPANHAMENTO'!$AC$3:$AC$4922)))+((Q372&lt;&gt;"")*ISNUMBER(SEARCH("|"&amp;Q372&amp;"|",'5_ACOMPANHAMENTO'!$AC$3:$AC$4922)))+((R372&lt;&gt;"")*ISNUMBER(SEARCH("|"&amp;R372&amp;"|",'5_ACOMPANHAMENTO'!$AC$3:$AC$4922)))+((S372&lt;&gt;"")*ISNUMBER(SEARCH("|"&amp;S372&amp;"|",'5_ACOMPANHAMENTO'!$AC$3:$AC$4922)))+((T372&lt;&gt;"")*ISNUMBER(SEARCH("|"&amp;T372&amp;"|",'5_ACOMPANHAMENTO'!$AC$3:$AC$4922)))+((U372&lt;&gt;"")*ISNUMBER(SEARCH("|"&amp;U372&amp;"|",'5_ACOMPANHAMENTO'!$AC$3:$AC$4922)))+((V372&lt;&gt;"")*ISNUMBER(SEARCH("|"&amp;V372&amp;"|",'5_ACOMPANHAMENTO'!$AC$3:$AC$4922)))+((W372&lt;&gt;"")*ISNUMBER(SEARCH("|"&amp;W372&amp;"|",'5_ACOMPANHAMENTO'!$AC$3:$AC$4922)))+((X372&lt;&gt;"")*ISNUMBER(SEARCH("|"&amp;X372&amp;"|",'5_ACOMPANHAMENTO'!$AC$3:$AC$4922)))+((Y372&lt;&gt;"")*ISNUMBER(SEARCH("|"&amp;Y372&amp;"|",'5_ACOMPANHAMENTO'!$AC$3:$AC$4922)))+((Z372&lt;&gt;"")*ISNUMBER(SEARCH("|"&amp;Z372&amp;"|",'5_ACOMPANHAMENTO'!$AC$3:$AC$4922)))+((AA372&lt;&gt;"")*ISNUMBER(SEARCH("|"&amp;AA372&amp;"|",'5_ACOMPANHAMENTO'!$AC$3:$AC$4922)))+((AB372&lt;&gt;"")*ISNUMBER(SEARCH("|"&amp;AB372&amp;"|",'5_ACOMPANHAMENTO'!$AC$3:$AC$4922))))&gt;0)),'5_ACOMPANHAMENTO'!$O$3:$O$4922),0))</f>
        <v/>
      </c>
      <c r="G372" s="7">
        <f>IF(OR($B372="",$C372=""),"",D372-F372)</f>
        <v/>
      </c>
      <c r="H372">
        <f>IF(OR($B372="",$C372=""),"",TRIM($B372&amp;"")&amp;"|"&amp;TRIM($C372&amp;""))</f>
        <v/>
      </c>
      <c r="I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",99)),1,99)))</f>
        <v/>
      </c>
      <c r="J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",99)),100,99)))</f>
        <v/>
      </c>
      <c r="K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",99)),199,99)))</f>
        <v/>
      </c>
      <c r="L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",99)),298,99)))</f>
        <v/>
      </c>
      <c r="M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",99)),397,99)))</f>
        <v/>
      </c>
      <c r="N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",99)),496,99)))</f>
        <v/>
      </c>
      <c r="O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",99)),595,99)))</f>
        <v/>
      </c>
      <c r="P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",99)),694,99)))</f>
        <v/>
      </c>
      <c r="Q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",99)),793,99)))</f>
        <v/>
      </c>
      <c r="R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",99)),892,99)))</f>
        <v/>
      </c>
      <c r="S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",99)),991,99)))</f>
        <v/>
      </c>
      <c r="T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",99)),1090,99)))</f>
        <v/>
      </c>
      <c r="U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",99)),1189,99)))</f>
        <v/>
      </c>
      <c r="V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",99)),1288,99)))</f>
        <v/>
      </c>
      <c r="W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",99)),1387,99)))</f>
        <v/>
      </c>
      <c r="X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",99)),1486,99)))</f>
        <v/>
      </c>
      <c r="Y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",99)),1585,99)))</f>
        <v/>
      </c>
      <c r="Z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",99)),1684,99)))</f>
        <v/>
      </c>
      <c r="AA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",99)),1783,99)))</f>
        <v/>
      </c>
      <c r="AB372" s="1">
        <f>IF($B372="","",TRIM(MID(SUBSTITUTE(TRIM(SUBSTITUTE(SUBSTITUTE(SUBSTITUTE(SUBSTITUTE(SUBSTITUTE(SUBSTITUTE(SUBSTITUTE(SUBSTITUTE(SUBSTITUTE(SUBSTITUTE(SUBSTITUTE(SUBSTITUTE(SUBSTITUTE(SUBSTITUTE(TRIM($B372&amp;""),CHAR(10),"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",REPT(" ",99)),1882,99)))</f>
        <v/>
      </c>
    </row>
    <row r="373" hidden="1" ht="14.25" customHeight="1">
      <c r="A373" s="4">
        <f>IF(OR($B373="",$C373=""),"",IFERROR(INDEX('5_ACOMPANHAMENTO'!$A$3:$A$4922,MATCH(1,INDEX(('5_ACOMPANHAMENTO'!$AD$3:$AD$4922=TRIM($C373&amp;""))*('5_ACOMPANHAMENTO'!$AC$3:$AC$4922&lt;&gt;"")*((((I373&lt;&gt;"")*ISNUMBER(SEARCH("|"&amp;I373&amp;"|",'5_ACOMPANHAMENTO'!$AC$3:$AC$4922)))+((J373&lt;&gt;"")*ISNUMBER(SEARCH("|"&amp;J373&amp;"|",'5_ACOMPANHAMENTO'!$AC$3:$AC$4922)))+((K373&lt;&gt;"")*ISNUMBER(SEARCH("|"&amp;K373&amp;"|",'5_ACOMPANHAMENTO'!$AC$3:$AC$4922)))+((L373&lt;&gt;"")*ISNUMBER(SEARCH("|"&amp;L373&amp;"|",'5_ACOMPANHAMENTO'!$AC$3:$AC$4922)))+((M373&lt;&gt;"")*ISNUMBER(SEARCH("|"&amp;M373&amp;"|",'5_ACOMPANHAMENTO'!$AC$3:$AC$4922)))+((N373&lt;&gt;"")*ISNUMBER(SEARCH("|"&amp;N373&amp;"|",'5_ACOMPANHAMENTO'!$AC$3:$AC$4922)))+((O373&lt;&gt;"")*ISNUMBER(SEARCH("|"&amp;O373&amp;"|",'5_ACOMPANHAMENTO'!$AC$3:$AC$4922)))+((P373&lt;&gt;"")*ISNUMBER(SEARCH("|"&amp;P373&amp;"|",'5_ACOMPANHAMENTO'!$AC$3:$AC$4922)))+((Q373&lt;&gt;"")*ISNUMBER(SEARCH("|"&amp;Q373&amp;"|",'5_ACOMPANHAMENTO'!$AC$3:$AC$4922)))+((R373&lt;&gt;"")*ISNUMBER(SEARCH("|"&amp;R373&amp;"|",'5_ACOMPANHAMENTO'!$AC$3:$AC$4922)))+((S373&lt;&gt;"")*ISNUMBER(SEARCH("|"&amp;S373&amp;"|",'5_ACOMPANHAMENTO'!$AC$3:$AC$4922)))+((T373&lt;&gt;"")*ISNUMBER(SEARCH("|"&amp;T373&amp;"|",'5_ACOMPANHAMENTO'!$AC$3:$AC$4922)))+((U373&lt;&gt;"")*ISNUMBER(SEARCH("|"&amp;U373&amp;"|",'5_ACOMPANHAMENTO'!$AC$3:$AC$4922)))+((V373&lt;&gt;"")*ISNUMBER(SEARCH("|"&amp;V373&amp;"|",'5_ACOMPANHAMENTO'!$AC$3:$AC$4922)))+((W373&lt;&gt;"")*ISNUMBER(SEARCH("|"&amp;W373&amp;"|",'5_ACOMPANHAMENTO'!$AC$3:$AC$4922)))+((X373&lt;&gt;"")*ISNUMBER(SEARCH("|"&amp;X373&amp;"|",'5_ACOMPANHAMENTO'!$AC$3:$AC$4922)))+((Y373&lt;&gt;"")*ISNUMBER(SEARCH("|"&amp;Y373&amp;"|",'5_ACOMPANHAMENTO'!$AC$3:$AC$4922)))+((Z373&lt;&gt;"")*ISNUMBER(SEARCH("|"&amp;Z373&amp;"|",'5_ACOMPANHAMENTO'!$AC$3:$AC$4922)))+((AA373&lt;&gt;"")*ISNUMBER(SEARCH("|"&amp;AA373&amp;"|",'5_ACOMPANHAMENTO'!$AC$3:$AC$4922)))+((AB373&lt;&gt;"")*ISNUMBER(SEARCH("|"&amp;AB373&amp;"|",'5_ACOMPANHAMENTO'!$AC$3:$AC$4922))))&gt;0),0),0)),""))</f>
        <v/>
      </c>
      <c r="B373" s="14" t="inlineStr">
        <is>
          <t>10199,10201</t>
        </is>
      </c>
      <c r="C373" s="14" t="inlineStr">
        <is>
          <t>9 COLADEIRAS</t>
        </is>
      </c>
      <c r="D373" s="4">
        <f>IF(OR($B373="",$C373=""),"",IFERROR(SUMPRODUCT(--(('5_ACOMPANHAMENTO'!$AD$3:$AD$4922=TRIM($C373&amp;""))*('5_ACOMPANHAMENTO'!$AC$3:$AC$4922&lt;&gt;"")*((((I373&lt;&gt;"")*ISNUMBER(SEARCH("|"&amp;I373&amp;"|",'5_ACOMPANHAMENTO'!$AC$3:$AC$4922)))+((J373&lt;&gt;"")*ISNUMBER(SEARCH("|"&amp;J373&amp;"|",'5_ACOMPANHAMENTO'!$AC$3:$AC$4922)))+((K373&lt;&gt;"")*ISNUMBER(SEARCH("|"&amp;K373&amp;"|",'5_ACOMPANHAMENTO'!$AC$3:$AC$4922)))+((L373&lt;&gt;"")*ISNUMBER(SEARCH("|"&amp;L373&amp;"|",'5_ACOMPANHAMENTO'!$AC$3:$AC$4922)))+((M373&lt;&gt;"")*ISNUMBER(SEARCH("|"&amp;M373&amp;"|",'5_ACOMPANHAMENTO'!$AC$3:$AC$4922)))+((N373&lt;&gt;"")*ISNUMBER(SEARCH("|"&amp;N373&amp;"|",'5_ACOMPANHAMENTO'!$AC$3:$AC$4922)))+((O373&lt;&gt;"")*ISNUMBER(SEARCH("|"&amp;O373&amp;"|",'5_ACOMPANHAMENTO'!$AC$3:$AC$4922)))+((P373&lt;&gt;"")*ISNUMBER(SEARCH("|"&amp;P373&amp;"|",'5_ACOMPANHAMENTO'!$AC$3:$AC$4922)))+((Q373&lt;&gt;"")*ISNUMBER(SEARCH("|"&amp;Q373&amp;"|",'5_ACOMPANHAMENTO'!$AC$3:$AC$4922)))+((R373&lt;&gt;"")*ISNUMBER(SEARCH("|"&amp;R373&amp;"|",'5_ACOMPANHAMENTO'!$AC$3:$AC$4922)))+((S373&lt;&gt;"")*ISNUMBER(SEARCH("|"&amp;S373&amp;"|",'5_ACOMPANHAMENTO'!$AC$3:$AC$4922)))+((T373&lt;&gt;"")*ISNUMBER(SEARCH("|"&amp;T373&amp;"|",'5_ACOMPANHAMENTO'!$AC$3:$AC$4922)))+((U373&lt;&gt;"")*ISNUMBER(SEARCH("|"&amp;U373&amp;"|",'5_ACOMPANHAMENTO'!$AC$3:$AC$4922)))+((V373&lt;&gt;"")*ISNUMBER(SEARCH("|"&amp;V373&amp;"|",'5_ACOMPANHAMENTO'!$AC$3:$AC$4922)))+((W373&lt;&gt;"")*ISNUMBER(SEARCH("|"&amp;W373&amp;"|",'5_ACOMPANHAMENTO'!$AC$3:$AC$4922)))+((X373&lt;&gt;"")*ISNUMBER(SEARCH("|"&amp;X373&amp;"|",'5_ACOMPANHAMENTO'!$AC$3:$AC$4922)))+((Y373&lt;&gt;"")*ISNUMBER(SEARCH("|"&amp;Y373&amp;"|",'5_ACOMPANHAMENTO'!$AC$3:$AC$4922)))+((Z373&lt;&gt;"")*ISNUMBER(SEARCH("|"&amp;Z373&amp;"|",'5_ACOMPANHAMENTO'!$AC$3:$AC$4922)))+((AA373&lt;&gt;"")*ISNUMBER(SEARCH("|"&amp;AA373&amp;"|",'5_ACOMPANHAMENTO'!$AC$3:$AC$4922)))+((AB373&lt;&gt;"")*ISNUMBER(SEARCH("|"&amp;AB373&amp;"|",'5_ACOMPANHAMENTO'!$AC$3:$AC$4922))))&gt;0)),'5_ACOMPANHAMENTO'!$J$3:$J$4922),0))</f>
        <v/>
      </c>
      <c r="E373" s="4">
        <f>IF(G373=0,"FINALIZADO",IF(TODAY()&gt;A373,"ATRASADO "&amp;TODAY()-A373&amp;" DIAS","ADIANTADO "&amp;A373-TODAY()&amp;" DIAS"))</f>
        <v/>
      </c>
      <c r="F373" s="7">
        <f>IF(OR($B373="",$C373=""),"",IFERROR(SUMPRODUCT(--(('5_ACOMPANHAMENTO'!$AD$3:$AD$4922=TRIM($C373&amp;""))*('5_ACOMPANHAMENTO'!$AC$3:$AC$4922&lt;&gt;"")*((((I373&lt;&gt;"")*ISNUMBER(SEARCH("|"&amp;I373&amp;"|",'5_ACOMPANHAMENTO'!$AC$3:$AC$4922)))+((J373&lt;&gt;"")*ISNUMBER(SEARCH("|"&amp;J373&amp;"|",'5_ACOMPANHAMENTO'!$AC$3:$AC$4922)))+((K373&lt;&gt;"")*ISNUMBER(SEARCH("|"&amp;K373&amp;"|",'5_ACOMPANHAMENTO'!$AC$3:$AC$4922)))+((L373&lt;&gt;"")*ISNUMBER(SEARCH("|"&amp;L373&amp;"|",'5_ACOMPANHAMENTO'!$AC$3:$AC$4922)))+((M373&lt;&gt;"")*ISNUMBER(SEARCH("|"&amp;M373&amp;"|",'5_ACOMPANHAMENTO'!$AC$3:$AC$4922)))+((N373&lt;&gt;"")*ISNUMBER(SEARCH("|"&amp;N373&amp;"|",'5_ACOMPANHAMENTO'!$AC$3:$AC$4922)))+((O373&lt;&gt;"")*ISNUMBER(SEARCH("|"&amp;O373&amp;"|",'5_ACOMPANHAMENTO'!$AC$3:$AC$4922)))+((P373&lt;&gt;"")*ISNUMBER(SEARCH("|"&amp;P373&amp;"|",'5_ACOMPANHAMENTO'!$AC$3:$AC$4922)))+((Q373&lt;&gt;"")*ISNUMBER(SEARCH("|"&amp;Q373&amp;"|",'5_ACOMPANHAMENTO'!$AC$3:$AC$4922)))+((R373&lt;&gt;"")*ISNUMBER(SEARCH("|"&amp;R373&amp;"|",'5_ACOMPANHAMENTO'!$AC$3:$AC$4922)))+((S373&lt;&gt;"")*ISNUMBER(SEARCH("|"&amp;S373&amp;"|",'5_ACOMPANHAMENTO'!$AC$3:$AC$4922)))+((T373&lt;&gt;"")*ISNUMBER(SEARCH("|"&amp;T373&amp;"|",'5_ACOMPANHAMENTO'!$AC$3:$AC$4922)))+((U373&lt;&gt;"")*ISNUMBER(SEARCH("|"&amp;U373&amp;"|",'5_ACOMPANHAMENTO'!$AC$3:$AC$4922)))+((V373&lt;&gt;"")*ISNUMBER(SEARCH("|"&amp;V373&amp;"|",'5_ACOMPANHAMENTO'!$AC$3:$AC$4922)))+((W373&lt;&gt;"")*ISNUMBER(SEARCH("|"&amp;W373&amp;"|",'5_ACOMPANHAMENTO'!$AC$3:$AC$4922)))+((X373&lt;&gt;"")*ISNUMBER(SEARCH("|"&amp;X373&amp;"|",'5_ACOMPANHAMENTO'!$AC$3:$AC$4922)))+((Y373&lt;&gt;"")*ISNUMBER(SEARCH("|"&amp;Y373&amp;"|",'5_ACOMPANHAMENTO'!$AC$3:$AC$4922)))+((Z373&lt;&gt;"")*ISNUMBER(SEARCH("|"&amp;Z373&amp;"|",'5_ACOMPANHAMENTO'!$AC$3:$AC$4922)))+((AA373&lt;&gt;"")*ISNUMBER(SEARCH("|"&amp;AA373&amp;"|",'5_ACOMPANHAMENTO'!$AC$3:$AC$4922)))+((AB373&lt;&gt;"")*ISNUMBER(SEARCH("|"&amp;AB373&amp;"|",'5_ACOMPANHAMENTO'!$AC$3:$AC$4922))))&gt;0)),'5_ACOMPANHAMENTO'!$O$3:$O$4922),0))</f>
        <v/>
      </c>
      <c r="G373" s="7">
        <f>IF(OR($B373="",$C373=""),"",D373-F373)</f>
        <v/>
      </c>
      <c r="H373">
        <f>IF(OR($B373="",$C373=""),"",TRIM($B373&amp;"")&amp;"|"&amp;TRIM($C373&amp;""))</f>
        <v/>
      </c>
      <c r="I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",99)),1,99)))</f>
        <v/>
      </c>
      <c r="J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",99)),100,99)))</f>
        <v/>
      </c>
      <c r="K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",99)),199,99)))</f>
        <v/>
      </c>
      <c r="L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",99)),298,99)))</f>
        <v/>
      </c>
      <c r="M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",99)),397,99)))</f>
        <v/>
      </c>
      <c r="N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",99)),496,99)))</f>
        <v/>
      </c>
      <c r="O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",99)),595,99)))</f>
        <v/>
      </c>
      <c r="P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",99)),694,99)))</f>
        <v/>
      </c>
      <c r="Q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",99)),793,99)))</f>
        <v/>
      </c>
      <c r="R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",99)),892,99)))</f>
        <v/>
      </c>
      <c r="S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",99)),991,99)))</f>
        <v/>
      </c>
      <c r="T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",99)),1090,99)))</f>
        <v/>
      </c>
      <c r="U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",99)),1189,99)))</f>
        <v/>
      </c>
      <c r="V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",99)),1288,99)))</f>
        <v/>
      </c>
      <c r="W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",99)),1387,99)))</f>
        <v/>
      </c>
      <c r="X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",99)),1486,99)))</f>
        <v/>
      </c>
      <c r="Y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",99)),1585,99)))</f>
        <v/>
      </c>
      <c r="Z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",99)),1684,99)))</f>
        <v/>
      </c>
      <c r="AA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",99)),1783,99)))</f>
        <v/>
      </c>
      <c r="AB373" s="1">
        <f>IF($B373="","",TRIM(MID(SUBSTITUTE(TRIM(SUBSTITUTE(SUBSTITUTE(SUBSTITUTE(SUBSTITUTE(SUBSTITUTE(SUBSTITUTE(SUBSTITUTE(SUBSTITUTE(SUBSTITUTE(SUBSTITUTE(SUBSTITUTE(SUBSTITUTE(SUBSTITUTE(SUBSTITUTE(TRIM($B373&amp;""),CHAR(10),"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",REPT(" ",99)),1882,99)))</f>
        <v/>
      </c>
    </row>
    <row r="374" hidden="1" ht="14.25" customHeight="1">
      <c r="A374" s="4">
        <f>IF(OR($B374="",$C374=""),"",IFERROR(INDEX('5_ACOMPANHAMENTO'!$A$3:$A$4922,MATCH(1,INDEX(('5_ACOMPANHAMENTO'!$AD$3:$AD$4922=TRIM($C374&amp;""))*('5_ACOMPANHAMENTO'!$AC$3:$AC$4922&lt;&gt;"")*((((I374&lt;&gt;"")*ISNUMBER(SEARCH("|"&amp;I374&amp;"|",'5_ACOMPANHAMENTO'!$AC$3:$AC$4922)))+((J374&lt;&gt;"")*ISNUMBER(SEARCH("|"&amp;J374&amp;"|",'5_ACOMPANHAMENTO'!$AC$3:$AC$4922)))+((K374&lt;&gt;"")*ISNUMBER(SEARCH("|"&amp;K374&amp;"|",'5_ACOMPANHAMENTO'!$AC$3:$AC$4922)))+((L374&lt;&gt;"")*ISNUMBER(SEARCH("|"&amp;L374&amp;"|",'5_ACOMPANHAMENTO'!$AC$3:$AC$4922)))+((M374&lt;&gt;"")*ISNUMBER(SEARCH("|"&amp;M374&amp;"|",'5_ACOMPANHAMENTO'!$AC$3:$AC$4922)))+((N374&lt;&gt;"")*ISNUMBER(SEARCH("|"&amp;N374&amp;"|",'5_ACOMPANHAMENTO'!$AC$3:$AC$4922)))+((O374&lt;&gt;"")*ISNUMBER(SEARCH("|"&amp;O374&amp;"|",'5_ACOMPANHAMENTO'!$AC$3:$AC$4922)))+((P374&lt;&gt;"")*ISNUMBER(SEARCH("|"&amp;P374&amp;"|",'5_ACOMPANHAMENTO'!$AC$3:$AC$4922)))+((Q374&lt;&gt;"")*ISNUMBER(SEARCH("|"&amp;Q374&amp;"|",'5_ACOMPANHAMENTO'!$AC$3:$AC$4922)))+((R374&lt;&gt;"")*ISNUMBER(SEARCH("|"&amp;R374&amp;"|",'5_ACOMPANHAMENTO'!$AC$3:$AC$4922)))+((S374&lt;&gt;"")*ISNUMBER(SEARCH("|"&amp;S374&amp;"|",'5_ACOMPANHAMENTO'!$AC$3:$AC$4922)))+((T374&lt;&gt;"")*ISNUMBER(SEARCH("|"&amp;T374&amp;"|",'5_ACOMPANHAMENTO'!$AC$3:$AC$4922)))+((U374&lt;&gt;"")*ISNUMBER(SEARCH("|"&amp;U374&amp;"|",'5_ACOMPANHAMENTO'!$AC$3:$AC$4922)))+((V374&lt;&gt;"")*ISNUMBER(SEARCH("|"&amp;V374&amp;"|",'5_ACOMPANHAMENTO'!$AC$3:$AC$4922)))+((W374&lt;&gt;"")*ISNUMBER(SEARCH("|"&amp;W374&amp;"|",'5_ACOMPANHAMENTO'!$AC$3:$AC$4922)))+((X374&lt;&gt;"")*ISNUMBER(SEARCH("|"&amp;X374&amp;"|",'5_ACOMPANHAMENTO'!$AC$3:$AC$4922)))+((Y374&lt;&gt;"")*ISNUMBER(SEARCH("|"&amp;Y374&amp;"|",'5_ACOMPANHAMENTO'!$AC$3:$AC$4922)))+((Z374&lt;&gt;"")*ISNUMBER(SEARCH("|"&amp;Z374&amp;"|",'5_ACOMPANHAMENTO'!$AC$3:$AC$4922)))+((AA374&lt;&gt;"")*ISNUMBER(SEARCH("|"&amp;AA374&amp;"|",'5_ACOMPANHAMENTO'!$AC$3:$AC$4922)))+((AB374&lt;&gt;"")*ISNUMBER(SEARCH("|"&amp;AB374&amp;"|",'5_ACOMPANHAMENTO'!$AC$3:$AC$4922))))&gt;0),0),0)),""))</f>
        <v/>
      </c>
      <c r="B374" s="14" t="inlineStr">
        <is>
          <t>10199,10201</t>
        </is>
      </c>
      <c r="C374" s="14" t="inlineStr">
        <is>
          <t>9 COLADEIRAS</t>
        </is>
      </c>
      <c r="D374" s="4">
        <f>IF(OR($B374="",$C374=""),"",IFERROR(SUMPRODUCT(--(('5_ACOMPANHAMENTO'!$AD$3:$AD$4922=TRIM($C374&amp;""))*('5_ACOMPANHAMENTO'!$AC$3:$AC$4922&lt;&gt;"")*((((I374&lt;&gt;"")*ISNUMBER(SEARCH("|"&amp;I374&amp;"|",'5_ACOMPANHAMENTO'!$AC$3:$AC$4922)))+((J374&lt;&gt;"")*ISNUMBER(SEARCH("|"&amp;J374&amp;"|",'5_ACOMPANHAMENTO'!$AC$3:$AC$4922)))+((K374&lt;&gt;"")*ISNUMBER(SEARCH("|"&amp;K374&amp;"|",'5_ACOMPANHAMENTO'!$AC$3:$AC$4922)))+((L374&lt;&gt;"")*ISNUMBER(SEARCH("|"&amp;L374&amp;"|",'5_ACOMPANHAMENTO'!$AC$3:$AC$4922)))+((M374&lt;&gt;"")*ISNUMBER(SEARCH("|"&amp;M374&amp;"|",'5_ACOMPANHAMENTO'!$AC$3:$AC$4922)))+((N374&lt;&gt;"")*ISNUMBER(SEARCH("|"&amp;N374&amp;"|",'5_ACOMPANHAMENTO'!$AC$3:$AC$4922)))+((O374&lt;&gt;"")*ISNUMBER(SEARCH("|"&amp;O374&amp;"|",'5_ACOMPANHAMENTO'!$AC$3:$AC$4922)))+((P374&lt;&gt;"")*ISNUMBER(SEARCH("|"&amp;P374&amp;"|",'5_ACOMPANHAMENTO'!$AC$3:$AC$4922)))+((Q374&lt;&gt;"")*ISNUMBER(SEARCH("|"&amp;Q374&amp;"|",'5_ACOMPANHAMENTO'!$AC$3:$AC$4922)))+((R374&lt;&gt;"")*ISNUMBER(SEARCH("|"&amp;R374&amp;"|",'5_ACOMPANHAMENTO'!$AC$3:$AC$4922)))+((S374&lt;&gt;"")*ISNUMBER(SEARCH("|"&amp;S374&amp;"|",'5_ACOMPANHAMENTO'!$AC$3:$AC$4922)))+((T374&lt;&gt;"")*ISNUMBER(SEARCH("|"&amp;T374&amp;"|",'5_ACOMPANHAMENTO'!$AC$3:$AC$4922)))+((U374&lt;&gt;"")*ISNUMBER(SEARCH("|"&amp;U374&amp;"|",'5_ACOMPANHAMENTO'!$AC$3:$AC$4922)))+((V374&lt;&gt;"")*ISNUMBER(SEARCH("|"&amp;V374&amp;"|",'5_ACOMPANHAMENTO'!$AC$3:$AC$4922)))+((W374&lt;&gt;"")*ISNUMBER(SEARCH("|"&amp;W374&amp;"|",'5_ACOMPANHAMENTO'!$AC$3:$AC$4922)))+((X374&lt;&gt;"")*ISNUMBER(SEARCH("|"&amp;X374&amp;"|",'5_ACOMPANHAMENTO'!$AC$3:$AC$4922)))+((Y374&lt;&gt;"")*ISNUMBER(SEARCH("|"&amp;Y374&amp;"|",'5_ACOMPANHAMENTO'!$AC$3:$AC$4922)))+((Z374&lt;&gt;"")*ISNUMBER(SEARCH("|"&amp;Z374&amp;"|",'5_ACOMPANHAMENTO'!$AC$3:$AC$4922)))+((AA374&lt;&gt;"")*ISNUMBER(SEARCH("|"&amp;AA374&amp;"|",'5_ACOMPANHAMENTO'!$AC$3:$AC$4922)))+((AB374&lt;&gt;"")*ISNUMBER(SEARCH("|"&amp;AB374&amp;"|",'5_ACOMPANHAMENTO'!$AC$3:$AC$4922))))&gt;0)),'5_ACOMPANHAMENTO'!$J$3:$J$4922),0))</f>
        <v/>
      </c>
      <c r="E374" s="4">
        <f>IF(G374=0,"FINALIZADO",IF(TODAY()&gt;A374,"ATRASADO "&amp;TODAY()-A374&amp;" DIAS","ADIANTADO "&amp;A374-TODAY()&amp;" DIAS"))</f>
        <v/>
      </c>
      <c r="F374" s="7">
        <f>IF(OR($B374="",$C374=""),"",IFERROR(SUMPRODUCT(--(('5_ACOMPANHAMENTO'!$AD$3:$AD$4922=TRIM($C374&amp;""))*('5_ACOMPANHAMENTO'!$AC$3:$AC$4922&lt;&gt;"")*((((I374&lt;&gt;"")*ISNUMBER(SEARCH("|"&amp;I374&amp;"|",'5_ACOMPANHAMENTO'!$AC$3:$AC$4922)))+((J374&lt;&gt;"")*ISNUMBER(SEARCH("|"&amp;J374&amp;"|",'5_ACOMPANHAMENTO'!$AC$3:$AC$4922)))+((K374&lt;&gt;"")*ISNUMBER(SEARCH("|"&amp;K374&amp;"|",'5_ACOMPANHAMENTO'!$AC$3:$AC$4922)))+((L374&lt;&gt;"")*ISNUMBER(SEARCH("|"&amp;L374&amp;"|",'5_ACOMPANHAMENTO'!$AC$3:$AC$4922)))+((M374&lt;&gt;"")*ISNUMBER(SEARCH("|"&amp;M374&amp;"|",'5_ACOMPANHAMENTO'!$AC$3:$AC$4922)))+((N374&lt;&gt;"")*ISNUMBER(SEARCH("|"&amp;N374&amp;"|",'5_ACOMPANHAMENTO'!$AC$3:$AC$4922)))+((O374&lt;&gt;"")*ISNUMBER(SEARCH("|"&amp;O374&amp;"|",'5_ACOMPANHAMENTO'!$AC$3:$AC$4922)))+((P374&lt;&gt;"")*ISNUMBER(SEARCH("|"&amp;P374&amp;"|",'5_ACOMPANHAMENTO'!$AC$3:$AC$4922)))+((Q374&lt;&gt;"")*ISNUMBER(SEARCH("|"&amp;Q374&amp;"|",'5_ACOMPANHAMENTO'!$AC$3:$AC$4922)))+((R374&lt;&gt;"")*ISNUMBER(SEARCH("|"&amp;R374&amp;"|",'5_ACOMPANHAMENTO'!$AC$3:$AC$4922)))+((S374&lt;&gt;"")*ISNUMBER(SEARCH("|"&amp;S374&amp;"|",'5_ACOMPANHAMENTO'!$AC$3:$AC$4922)))+((T374&lt;&gt;"")*ISNUMBER(SEARCH("|"&amp;T374&amp;"|",'5_ACOMPANHAMENTO'!$AC$3:$AC$4922)))+((U374&lt;&gt;"")*ISNUMBER(SEARCH("|"&amp;U374&amp;"|",'5_ACOMPANHAMENTO'!$AC$3:$AC$4922)))+((V374&lt;&gt;"")*ISNUMBER(SEARCH("|"&amp;V374&amp;"|",'5_ACOMPANHAMENTO'!$AC$3:$AC$4922)))+((W374&lt;&gt;"")*ISNUMBER(SEARCH("|"&amp;W374&amp;"|",'5_ACOMPANHAMENTO'!$AC$3:$AC$4922)))+((X374&lt;&gt;"")*ISNUMBER(SEARCH("|"&amp;X374&amp;"|",'5_ACOMPANHAMENTO'!$AC$3:$AC$4922)))+((Y374&lt;&gt;"")*ISNUMBER(SEARCH("|"&amp;Y374&amp;"|",'5_ACOMPANHAMENTO'!$AC$3:$AC$4922)))+((Z374&lt;&gt;"")*ISNUMBER(SEARCH("|"&amp;Z374&amp;"|",'5_ACOMPANHAMENTO'!$AC$3:$AC$4922)))+((AA374&lt;&gt;"")*ISNUMBER(SEARCH("|"&amp;AA374&amp;"|",'5_ACOMPANHAMENTO'!$AC$3:$AC$4922)))+((AB374&lt;&gt;"")*ISNUMBER(SEARCH("|"&amp;AB374&amp;"|",'5_ACOMPANHAMENTO'!$AC$3:$AC$4922))))&gt;0)),'5_ACOMPANHAMENTO'!$O$3:$O$4922),0))</f>
        <v/>
      </c>
      <c r="G374" s="7">
        <f>IF(OR($B374="",$C374=""),"",D374-F374)</f>
        <v/>
      </c>
      <c r="H374">
        <f>IF(OR($B374="",$C374=""),"",TRIM($B374&amp;"")&amp;"|"&amp;TRIM($C374&amp;""))</f>
        <v/>
      </c>
      <c r="I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",99)),1,99)))</f>
        <v/>
      </c>
      <c r="J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",99)),100,99)))</f>
        <v/>
      </c>
      <c r="K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",99)),199,99)))</f>
        <v/>
      </c>
      <c r="L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",99)),298,99)))</f>
        <v/>
      </c>
      <c r="M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",99)),397,99)))</f>
        <v/>
      </c>
      <c r="N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",99)),496,99)))</f>
        <v/>
      </c>
      <c r="O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",99)),595,99)))</f>
        <v/>
      </c>
      <c r="P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",99)),694,99)))</f>
        <v/>
      </c>
      <c r="Q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",99)),793,99)))</f>
        <v/>
      </c>
      <c r="R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",99)),892,99)))</f>
        <v/>
      </c>
      <c r="S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",99)),991,99)))</f>
        <v/>
      </c>
      <c r="T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",99)),1090,99)))</f>
        <v/>
      </c>
      <c r="U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",99)),1189,99)))</f>
        <v/>
      </c>
      <c r="V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",99)),1288,99)))</f>
        <v/>
      </c>
      <c r="W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",99)),1387,99)))</f>
        <v/>
      </c>
      <c r="X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",99)),1486,99)))</f>
        <v/>
      </c>
      <c r="Y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",99)),1585,99)))</f>
        <v/>
      </c>
      <c r="Z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",99)),1684,99)))</f>
        <v/>
      </c>
      <c r="AA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",99)),1783,99)))</f>
        <v/>
      </c>
      <c r="AB374" s="1">
        <f>IF($B374="","",TRIM(MID(SUBSTITUTE(TRIM(SUBSTITUTE(SUBSTITUTE(SUBSTITUTE(SUBSTITUTE(SUBSTITUTE(SUBSTITUTE(SUBSTITUTE(SUBSTITUTE(SUBSTITUTE(SUBSTITUTE(SUBSTITUTE(SUBSTITUTE(SUBSTITUTE(SUBSTITUTE(TRIM($B374&amp;""),CHAR(10),"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",REPT(" ",99)),1882,99)))</f>
        <v/>
      </c>
    </row>
    <row r="375" hidden="1" ht="14.25" customHeight="1">
      <c r="A375" s="4">
        <f>IF(OR($B375="",$C375=""),"",IFERROR(INDEX('5_ACOMPANHAMENTO'!$A$3:$A$4922,MATCH(1,INDEX(('5_ACOMPANHAMENTO'!$AD$3:$AD$4922=TRIM($C375&amp;""))*('5_ACOMPANHAMENTO'!$AC$3:$AC$4922&lt;&gt;"")*((((I375&lt;&gt;"")*ISNUMBER(SEARCH("|"&amp;I375&amp;"|",'5_ACOMPANHAMENTO'!$AC$3:$AC$4922)))+((J375&lt;&gt;"")*ISNUMBER(SEARCH("|"&amp;J375&amp;"|",'5_ACOMPANHAMENTO'!$AC$3:$AC$4922)))+((K375&lt;&gt;"")*ISNUMBER(SEARCH("|"&amp;K375&amp;"|",'5_ACOMPANHAMENTO'!$AC$3:$AC$4922)))+((L375&lt;&gt;"")*ISNUMBER(SEARCH("|"&amp;L375&amp;"|",'5_ACOMPANHAMENTO'!$AC$3:$AC$4922)))+((M375&lt;&gt;"")*ISNUMBER(SEARCH("|"&amp;M375&amp;"|",'5_ACOMPANHAMENTO'!$AC$3:$AC$4922)))+((N375&lt;&gt;"")*ISNUMBER(SEARCH("|"&amp;N375&amp;"|",'5_ACOMPANHAMENTO'!$AC$3:$AC$4922)))+((O375&lt;&gt;"")*ISNUMBER(SEARCH("|"&amp;O375&amp;"|",'5_ACOMPANHAMENTO'!$AC$3:$AC$4922)))+((P375&lt;&gt;"")*ISNUMBER(SEARCH("|"&amp;P375&amp;"|",'5_ACOMPANHAMENTO'!$AC$3:$AC$4922)))+((Q375&lt;&gt;"")*ISNUMBER(SEARCH("|"&amp;Q375&amp;"|",'5_ACOMPANHAMENTO'!$AC$3:$AC$4922)))+((R375&lt;&gt;"")*ISNUMBER(SEARCH("|"&amp;R375&amp;"|",'5_ACOMPANHAMENTO'!$AC$3:$AC$4922)))+((S375&lt;&gt;"")*ISNUMBER(SEARCH("|"&amp;S375&amp;"|",'5_ACOMPANHAMENTO'!$AC$3:$AC$4922)))+((T375&lt;&gt;"")*ISNUMBER(SEARCH("|"&amp;T375&amp;"|",'5_ACOMPANHAMENTO'!$AC$3:$AC$4922)))+((U375&lt;&gt;"")*ISNUMBER(SEARCH("|"&amp;U375&amp;"|",'5_ACOMPANHAMENTO'!$AC$3:$AC$4922)))+((V375&lt;&gt;"")*ISNUMBER(SEARCH("|"&amp;V375&amp;"|",'5_ACOMPANHAMENTO'!$AC$3:$AC$4922)))+((W375&lt;&gt;"")*ISNUMBER(SEARCH("|"&amp;W375&amp;"|",'5_ACOMPANHAMENTO'!$AC$3:$AC$4922)))+((X375&lt;&gt;"")*ISNUMBER(SEARCH("|"&amp;X375&amp;"|",'5_ACOMPANHAMENTO'!$AC$3:$AC$4922)))+((Y375&lt;&gt;"")*ISNUMBER(SEARCH("|"&amp;Y375&amp;"|",'5_ACOMPANHAMENTO'!$AC$3:$AC$4922)))+((Z375&lt;&gt;"")*ISNUMBER(SEARCH("|"&amp;Z375&amp;"|",'5_ACOMPANHAMENTO'!$AC$3:$AC$4922)))+((AA375&lt;&gt;"")*ISNUMBER(SEARCH("|"&amp;AA375&amp;"|",'5_ACOMPANHAMENTO'!$AC$3:$AC$4922)))+((AB375&lt;&gt;"")*ISNUMBER(SEARCH("|"&amp;AB375&amp;"|",'5_ACOMPANHAMENTO'!$AC$3:$AC$4922))))&gt;0),0),0)),""))</f>
        <v/>
      </c>
      <c r="B375" s="14" t="inlineStr">
        <is>
          <t>10199,10201</t>
        </is>
      </c>
      <c r="C375" s="14" t="inlineStr">
        <is>
          <t>9 COLADEIRAS</t>
        </is>
      </c>
      <c r="D375" s="4">
        <f>IF(OR($B375="",$C375=""),"",IFERROR(SUMPRODUCT(--(('5_ACOMPANHAMENTO'!$AD$3:$AD$4922=TRIM($C375&amp;""))*('5_ACOMPANHAMENTO'!$AC$3:$AC$4922&lt;&gt;"")*((((I375&lt;&gt;"")*ISNUMBER(SEARCH("|"&amp;I375&amp;"|",'5_ACOMPANHAMENTO'!$AC$3:$AC$4922)))+((J375&lt;&gt;"")*ISNUMBER(SEARCH("|"&amp;J375&amp;"|",'5_ACOMPANHAMENTO'!$AC$3:$AC$4922)))+((K375&lt;&gt;"")*ISNUMBER(SEARCH("|"&amp;K375&amp;"|",'5_ACOMPANHAMENTO'!$AC$3:$AC$4922)))+((L375&lt;&gt;"")*ISNUMBER(SEARCH("|"&amp;L375&amp;"|",'5_ACOMPANHAMENTO'!$AC$3:$AC$4922)))+((M375&lt;&gt;"")*ISNUMBER(SEARCH("|"&amp;M375&amp;"|",'5_ACOMPANHAMENTO'!$AC$3:$AC$4922)))+((N375&lt;&gt;"")*ISNUMBER(SEARCH("|"&amp;N375&amp;"|",'5_ACOMPANHAMENTO'!$AC$3:$AC$4922)))+((O375&lt;&gt;"")*ISNUMBER(SEARCH("|"&amp;O375&amp;"|",'5_ACOMPANHAMENTO'!$AC$3:$AC$4922)))+((P375&lt;&gt;"")*ISNUMBER(SEARCH("|"&amp;P375&amp;"|",'5_ACOMPANHAMENTO'!$AC$3:$AC$4922)))+((Q375&lt;&gt;"")*ISNUMBER(SEARCH("|"&amp;Q375&amp;"|",'5_ACOMPANHAMENTO'!$AC$3:$AC$4922)))+((R375&lt;&gt;"")*ISNUMBER(SEARCH("|"&amp;R375&amp;"|",'5_ACOMPANHAMENTO'!$AC$3:$AC$4922)))+((S375&lt;&gt;"")*ISNUMBER(SEARCH("|"&amp;S375&amp;"|",'5_ACOMPANHAMENTO'!$AC$3:$AC$4922)))+((T375&lt;&gt;"")*ISNUMBER(SEARCH("|"&amp;T375&amp;"|",'5_ACOMPANHAMENTO'!$AC$3:$AC$4922)))+((U375&lt;&gt;"")*ISNUMBER(SEARCH("|"&amp;U375&amp;"|",'5_ACOMPANHAMENTO'!$AC$3:$AC$4922)))+((V375&lt;&gt;"")*ISNUMBER(SEARCH("|"&amp;V375&amp;"|",'5_ACOMPANHAMENTO'!$AC$3:$AC$4922)))+((W375&lt;&gt;"")*ISNUMBER(SEARCH("|"&amp;W375&amp;"|",'5_ACOMPANHAMENTO'!$AC$3:$AC$4922)))+((X375&lt;&gt;"")*ISNUMBER(SEARCH("|"&amp;X375&amp;"|",'5_ACOMPANHAMENTO'!$AC$3:$AC$4922)))+((Y375&lt;&gt;"")*ISNUMBER(SEARCH("|"&amp;Y375&amp;"|",'5_ACOMPANHAMENTO'!$AC$3:$AC$4922)))+((Z375&lt;&gt;"")*ISNUMBER(SEARCH("|"&amp;Z375&amp;"|",'5_ACOMPANHAMENTO'!$AC$3:$AC$4922)))+((AA375&lt;&gt;"")*ISNUMBER(SEARCH("|"&amp;AA375&amp;"|",'5_ACOMPANHAMENTO'!$AC$3:$AC$4922)))+((AB375&lt;&gt;"")*ISNUMBER(SEARCH("|"&amp;AB375&amp;"|",'5_ACOMPANHAMENTO'!$AC$3:$AC$4922))))&gt;0)),'5_ACOMPANHAMENTO'!$J$3:$J$4922),0))</f>
        <v/>
      </c>
      <c r="E375" s="4">
        <f>IF(G375=0,"FINALIZADO",IF(TODAY()&gt;A375,"ATRASADO "&amp;TODAY()-A375&amp;" DIAS","ADIANTADO "&amp;A375-TODAY()&amp;" DIAS"))</f>
        <v/>
      </c>
      <c r="F375" s="7">
        <f>IF(OR($B375="",$C375=""),"",IFERROR(SUMPRODUCT(--(('5_ACOMPANHAMENTO'!$AD$3:$AD$4922=TRIM($C375&amp;""))*('5_ACOMPANHAMENTO'!$AC$3:$AC$4922&lt;&gt;"")*((((I375&lt;&gt;"")*ISNUMBER(SEARCH("|"&amp;I375&amp;"|",'5_ACOMPANHAMENTO'!$AC$3:$AC$4922)))+((J375&lt;&gt;"")*ISNUMBER(SEARCH("|"&amp;J375&amp;"|",'5_ACOMPANHAMENTO'!$AC$3:$AC$4922)))+((K375&lt;&gt;"")*ISNUMBER(SEARCH("|"&amp;K375&amp;"|",'5_ACOMPANHAMENTO'!$AC$3:$AC$4922)))+((L375&lt;&gt;"")*ISNUMBER(SEARCH("|"&amp;L375&amp;"|",'5_ACOMPANHAMENTO'!$AC$3:$AC$4922)))+((M375&lt;&gt;"")*ISNUMBER(SEARCH("|"&amp;M375&amp;"|",'5_ACOMPANHAMENTO'!$AC$3:$AC$4922)))+((N375&lt;&gt;"")*ISNUMBER(SEARCH("|"&amp;N375&amp;"|",'5_ACOMPANHAMENTO'!$AC$3:$AC$4922)))+((O375&lt;&gt;"")*ISNUMBER(SEARCH("|"&amp;O375&amp;"|",'5_ACOMPANHAMENTO'!$AC$3:$AC$4922)))+((P375&lt;&gt;"")*ISNUMBER(SEARCH("|"&amp;P375&amp;"|",'5_ACOMPANHAMENTO'!$AC$3:$AC$4922)))+((Q375&lt;&gt;"")*ISNUMBER(SEARCH("|"&amp;Q375&amp;"|",'5_ACOMPANHAMENTO'!$AC$3:$AC$4922)))+((R375&lt;&gt;"")*ISNUMBER(SEARCH("|"&amp;R375&amp;"|",'5_ACOMPANHAMENTO'!$AC$3:$AC$4922)))+((S375&lt;&gt;"")*ISNUMBER(SEARCH("|"&amp;S375&amp;"|",'5_ACOMPANHAMENTO'!$AC$3:$AC$4922)))+((T375&lt;&gt;"")*ISNUMBER(SEARCH("|"&amp;T375&amp;"|",'5_ACOMPANHAMENTO'!$AC$3:$AC$4922)))+((U375&lt;&gt;"")*ISNUMBER(SEARCH("|"&amp;U375&amp;"|",'5_ACOMPANHAMENTO'!$AC$3:$AC$4922)))+((V375&lt;&gt;"")*ISNUMBER(SEARCH("|"&amp;V375&amp;"|",'5_ACOMPANHAMENTO'!$AC$3:$AC$4922)))+((W375&lt;&gt;"")*ISNUMBER(SEARCH("|"&amp;W375&amp;"|",'5_ACOMPANHAMENTO'!$AC$3:$AC$4922)))+((X375&lt;&gt;"")*ISNUMBER(SEARCH("|"&amp;X375&amp;"|",'5_ACOMPANHAMENTO'!$AC$3:$AC$4922)))+((Y375&lt;&gt;"")*ISNUMBER(SEARCH("|"&amp;Y375&amp;"|",'5_ACOMPANHAMENTO'!$AC$3:$AC$4922)))+((Z375&lt;&gt;"")*ISNUMBER(SEARCH("|"&amp;Z375&amp;"|",'5_ACOMPANHAMENTO'!$AC$3:$AC$4922)))+((AA375&lt;&gt;"")*ISNUMBER(SEARCH("|"&amp;AA375&amp;"|",'5_ACOMPANHAMENTO'!$AC$3:$AC$4922)))+((AB375&lt;&gt;"")*ISNUMBER(SEARCH("|"&amp;AB375&amp;"|",'5_ACOMPANHAMENTO'!$AC$3:$AC$4922))))&gt;0)),'5_ACOMPANHAMENTO'!$O$3:$O$4922),0))</f>
        <v/>
      </c>
      <c r="G375" s="7">
        <f>IF(OR($B375="",$C375=""),"",D375-F375)</f>
        <v/>
      </c>
      <c r="H375">
        <f>IF(OR($B375="",$C375=""),"",TRIM($B375&amp;"")&amp;"|"&amp;TRIM($C375&amp;""))</f>
        <v/>
      </c>
      <c r="I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",99)),1,99)))</f>
        <v/>
      </c>
      <c r="J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",99)),100,99)))</f>
        <v/>
      </c>
      <c r="K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",99)),199,99)))</f>
        <v/>
      </c>
      <c r="L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",99)),298,99)))</f>
        <v/>
      </c>
      <c r="M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",99)),397,99)))</f>
        <v/>
      </c>
      <c r="N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",99)),496,99)))</f>
        <v/>
      </c>
      <c r="O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",99)),595,99)))</f>
        <v/>
      </c>
      <c r="P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",99)),694,99)))</f>
        <v/>
      </c>
      <c r="Q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",99)),793,99)))</f>
        <v/>
      </c>
      <c r="R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",99)),892,99)))</f>
        <v/>
      </c>
      <c r="S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",99)),991,99)))</f>
        <v/>
      </c>
      <c r="T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",99)),1090,99)))</f>
        <v/>
      </c>
      <c r="U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",99)),1189,99)))</f>
        <v/>
      </c>
      <c r="V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",99)),1288,99)))</f>
        <v/>
      </c>
      <c r="W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",99)),1387,99)))</f>
        <v/>
      </c>
      <c r="X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",99)),1486,99)))</f>
        <v/>
      </c>
      <c r="Y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",99)),1585,99)))</f>
        <v/>
      </c>
      <c r="Z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",99)),1684,99)))</f>
        <v/>
      </c>
      <c r="AA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",99)),1783,99)))</f>
        <v/>
      </c>
      <c r="AB375" s="1">
        <f>IF($B375="","",TRIM(MID(SUBSTITUTE(TRIM(SUBSTITUTE(SUBSTITUTE(SUBSTITUTE(SUBSTITUTE(SUBSTITUTE(SUBSTITUTE(SUBSTITUTE(SUBSTITUTE(SUBSTITUTE(SUBSTITUTE(SUBSTITUTE(SUBSTITUTE(SUBSTITUTE(SUBSTITUTE(TRIM($B375&amp;""),CHAR(10),"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",REPT(" ",99)),1882,99)))</f>
        <v/>
      </c>
    </row>
    <row r="376" hidden="1" ht="14.25" customHeight="1">
      <c r="A376" s="4">
        <f>IF(OR($B376="",$C376=""),"",IFERROR(INDEX('5_ACOMPANHAMENTO'!$A$3:$A$4922,MATCH(1,INDEX(('5_ACOMPANHAMENTO'!$AD$3:$AD$4922=TRIM($C376&amp;""))*('5_ACOMPANHAMENTO'!$AC$3:$AC$4922&lt;&gt;"")*((((I376&lt;&gt;"")*ISNUMBER(SEARCH("|"&amp;I376&amp;"|",'5_ACOMPANHAMENTO'!$AC$3:$AC$4922)))+((J376&lt;&gt;"")*ISNUMBER(SEARCH("|"&amp;J376&amp;"|",'5_ACOMPANHAMENTO'!$AC$3:$AC$4922)))+((K376&lt;&gt;"")*ISNUMBER(SEARCH("|"&amp;K376&amp;"|",'5_ACOMPANHAMENTO'!$AC$3:$AC$4922)))+((L376&lt;&gt;"")*ISNUMBER(SEARCH("|"&amp;L376&amp;"|",'5_ACOMPANHAMENTO'!$AC$3:$AC$4922)))+((M376&lt;&gt;"")*ISNUMBER(SEARCH("|"&amp;M376&amp;"|",'5_ACOMPANHAMENTO'!$AC$3:$AC$4922)))+((N376&lt;&gt;"")*ISNUMBER(SEARCH("|"&amp;N376&amp;"|",'5_ACOMPANHAMENTO'!$AC$3:$AC$4922)))+((O376&lt;&gt;"")*ISNUMBER(SEARCH("|"&amp;O376&amp;"|",'5_ACOMPANHAMENTO'!$AC$3:$AC$4922)))+((P376&lt;&gt;"")*ISNUMBER(SEARCH("|"&amp;P376&amp;"|",'5_ACOMPANHAMENTO'!$AC$3:$AC$4922)))+((Q376&lt;&gt;"")*ISNUMBER(SEARCH("|"&amp;Q376&amp;"|",'5_ACOMPANHAMENTO'!$AC$3:$AC$4922)))+((R376&lt;&gt;"")*ISNUMBER(SEARCH("|"&amp;R376&amp;"|",'5_ACOMPANHAMENTO'!$AC$3:$AC$4922)))+((S376&lt;&gt;"")*ISNUMBER(SEARCH("|"&amp;S376&amp;"|",'5_ACOMPANHAMENTO'!$AC$3:$AC$4922)))+((T376&lt;&gt;"")*ISNUMBER(SEARCH("|"&amp;T376&amp;"|",'5_ACOMPANHAMENTO'!$AC$3:$AC$4922)))+((U376&lt;&gt;"")*ISNUMBER(SEARCH("|"&amp;U376&amp;"|",'5_ACOMPANHAMENTO'!$AC$3:$AC$4922)))+((V376&lt;&gt;"")*ISNUMBER(SEARCH("|"&amp;V376&amp;"|",'5_ACOMPANHAMENTO'!$AC$3:$AC$4922)))+((W376&lt;&gt;"")*ISNUMBER(SEARCH("|"&amp;W376&amp;"|",'5_ACOMPANHAMENTO'!$AC$3:$AC$4922)))+((X376&lt;&gt;"")*ISNUMBER(SEARCH("|"&amp;X376&amp;"|",'5_ACOMPANHAMENTO'!$AC$3:$AC$4922)))+((Y376&lt;&gt;"")*ISNUMBER(SEARCH("|"&amp;Y376&amp;"|",'5_ACOMPANHAMENTO'!$AC$3:$AC$4922)))+((Z376&lt;&gt;"")*ISNUMBER(SEARCH("|"&amp;Z376&amp;"|",'5_ACOMPANHAMENTO'!$AC$3:$AC$4922)))+((AA376&lt;&gt;"")*ISNUMBER(SEARCH("|"&amp;AA376&amp;"|",'5_ACOMPANHAMENTO'!$AC$3:$AC$4922)))+((AB376&lt;&gt;"")*ISNUMBER(SEARCH("|"&amp;AB376&amp;"|",'5_ACOMPANHAMENTO'!$AC$3:$AC$4922))))&gt;0),0),0)),""))</f>
        <v/>
      </c>
      <c r="B376" s="14" t="inlineStr">
        <is>
          <t>10199,10201</t>
        </is>
      </c>
      <c r="C376" s="14" t="inlineStr">
        <is>
          <t>9 COLADEIRAS</t>
        </is>
      </c>
      <c r="D376" s="4">
        <f>IF(OR($B376="",$C376=""),"",IFERROR(SUMPRODUCT(--(('5_ACOMPANHAMENTO'!$AD$3:$AD$4922=TRIM($C376&amp;""))*('5_ACOMPANHAMENTO'!$AC$3:$AC$4922&lt;&gt;"")*((((I376&lt;&gt;"")*ISNUMBER(SEARCH("|"&amp;I376&amp;"|",'5_ACOMPANHAMENTO'!$AC$3:$AC$4922)))+((J376&lt;&gt;"")*ISNUMBER(SEARCH("|"&amp;J376&amp;"|",'5_ACOMPANHAMENTO'!$AC$3:$AC$4922)))+((K376&lt;&gt;"")*ISNUMBER(SEARCH("|"&amp;K376&amp;"|",'5_ACOMPANHAMENTO'!$AC$3:$AC$4922)))+((L376&lt;&gt;"")*ISNUMBER(SEARCH("|"&amp;L376&amp;"|",'5_ACOMPANHAMENTO'!$AC$3:$AC$4922)))+((M376&lt;&gt;"")*ISNUMBER(SEARCH("|"&amp;M376&amp;"|",'5_ACOMPANHAMENTO'!$AC$3:$AC$4922)))+((N376&lt;&gt;"")*ISNUMBER(SEARCH("|"&amp;N376&amp;"|",'5_ACOMPANHAMENTO'!$AC$3:$AC$4922)))+((O376&lt;&gt;"")*ISNUMBER(SEARCH("|"&amp;O376&amp;"|",'5_ACOMPANHAMENTO'!$AC$3:$AC$4922)))+((P376&lt;&gt;"")*ISNUMBER(SEARCH("|"&amp;P376&amp;"|",'5_ACOMPANHAMENTO'!$AC$3:$AC$4922)))+((Q376&lt;&gt;"")*ISNUMBER(SEARCH("|"&amp;Q376&amp;"|",'5_ACOMPANHAMENTO'!$AC$3:$AC$4922)))+((R376&lt;&gt;"")*ISNUMBER(SEARCH("|"&amp;R376&amp;"|",'5_ACOMPANHAMENTO'!$AC$3:$AC$4922)))+((S376&lt;&gt;"")*ISNUMBER(SEARCH("|"&amp;S376&amp;"|",'5_ACOMPANHAMENTO'!$AC$3:$AC$4922)))+((T376&lt;&gt;"")*ISNUMBER(SEARCH("|"&amp;T376&amp;"|",'5_ACOMPANHAMENTO'!$AC$3:$AC$4922)))+((U376&lt;&gt;"")*ISNUMBER(SEARCH("|"&amp;U376&amp;"|",'5_ACOMPANHAMENTO'!$AC$3:$AC$4922)))+((V376&lt;&gt;"")*ISNUMBER(SEARCH("|"&amp;V376&amp;"|",'5_ACOMPANHAMENTO'!$AC$3:$AC$4922)))+((W376&lt;&gt;"")*ISNUMBER(SEARCH("|"&amp;W376&amp;"|",'5_ACOMPANHAMENTO'!$AC$3:$AC$4922)))+((X376&lt;&gt;"")*ISNUMBER(SEARCH("|"&amp;X376&amp;"|",'5_ACOMPANHAMENTO'!$AC$3:$AC$4922)))+((Y376&lt;&gt;"")*ISNUMBER(SEARCH("|"&amp;Y376&amp;"|",'5_ACOMPANHAMENTO'!$AC$3:$AC$4922)))+((Z376&lt;&gt;"")*ISNUMBER(SEARCH("|"&amp;Z376&amp;"|",'5_ACOMPANHAMENTO'!$AC$3:$AC$4922)))+((AA376&lt;&gt;"")*ISNUMBER(SEARCH("|"&amp;AA376&amp;"|",'5_ACOMPANHAMENTO'!$AC$3:$AC$4922)))+((AB376&lt;&gt;"")*ISNUMBER(SEARCH("|"&amp;AB376&amp;"|",'5_ACOMPANHAMENTO'!$AC$3:$AC$4922))))&gt;0)),'5_ACOMPANHAMENTO'!$J$3:$J$4922),0))</f>
        <v/>
      </c>
      <c r="E376" s="4">
        <f>IF(G376=0,"FINALIZADO",IF(TODAY()&gt;A376,"ATRASADO "&amp;TODAY()-A376&amp;" DIAS","ADIANTADO "&amp;A376-TODAY()&amp;" DIAS"))</f>
        <v/>
      </c>
      <c r="F376" s="7">
        <f>IF(OR($B376="",$C376=""),"",IFERROR(SUMPRODUCT(--(('5_ACOMPANHAMENTO'!$AD$3:$AD$4922=TRIM($C376&amp;""))*('5_ACOMPANHAMENTO'!$AC$3:$AC$4922&lt;&gt;"")*((((I376&lt;&gt;"")*ISNUMBER(SEARCH("|"&amp;I376&amp;"|",'5_ACOMPANHAMENTO'!$AC$3:$AC$4922)))+((J376&lt;&gt;"")*ISNUMBER(SEARCH("|"&amp;J376&amp;"|",'5_ACOMPANHAMENTO'!$AC$3:$AC$4922)))+((K376&lt;&gt;"")*ISNUMBER(SEARCH("|"&amp;K376&amp;"|",'5_ACOMPANHAMENTO'!$AC$3:$AC$4922)))+((L376&lt;&gt;"")*ISNUMBER(SEARCH("|"&amp;L376&amp;"|",'5_ACOMPANHAMENTO'!$AC$3:$AC$4922)))+((M376&lt;&gt;"")*ISNUMBER(SEARCH("|"&amp;M376&amp;"|",'5_ACOMPANHAMENTO'!$AC$3:$AC$4922)))+((N376&lt;&gt;"")*ISNUMBER(SEARCH("|"&amp;N376&amp;"|",'5_ACOMPANHAMENTO'!$AC$3:$AC$4922)))+((O376&lt;&gt;"")*ISNUMBER(SEARCH("|"&amp;O376&amp;"|",'5_ACOMPANHAMENTO'!$AC$3:$AC$4922)))+((P376&lt;&gt;"")*ISNUMBER(SEARCH("|"&amp;P376&amp;"|",'5_ACOMPANHAMENTO'!$AC$3:$AC$4922)))+((Q376&lt;&gt;"")*ISNUMBER(SEARCH("|"&amp;Q376&amp;"|",'5_ACOMPANHAMENTO'!$AC$3:$AC$4922)))+((R376&lt;&gt;"")*ISNUMBER(SEARCH("|"&amp;R376&amp;"|",'5_ACOMPANHAMENTO'!$AC$3:$AC$4922)))+((S376&lt;&gt;"")*ISNUMBER(SEARCH("|"&amp;S376&amp;"|",'5_ACOMPANHAMENTO'!$AC$3:$AC$4922)))+((T376&lt;&gt;"")*ISNUMBER(SEARCH("|"&amp;T376&amp;"|",'5_ACOMPANHAMENTO'!$AC$3:$AC$4922)))+((U376&lt;&gt;"")*ISNUMBER(SEARCH("|"&amp;U376&amp;"|",'5_ACOMPANHAMENTO'!$AC$3:$AC$4922)))+((V376&lt;&gt;"")*ISNUMBER(SEARCH("|"&amp;V376&amp;"|",'5_ACOMPANHAMENTO'!$AC$3:$AC$4922)))+((W376&lt;&gt;"")*ISNUMBER(SEARCH("|"&amp;W376&amp;"|",'5_ACOMPANHAMENTO'!$AC$3:$AC$4922)))+((X376&lt;&gt;"")*ISNUMBER(SEARCH("|"&amp;X376&amp;"|",'5_ACOMPANHAMENTO'!$AC$3:$AC$4922)))+((Y376&lt;&gt;"")*ISNUMBER(SEARCH("|"&amp;Y376&amp;"|",'5_ACOMPANHAMENTO'!$AC$3:$AC$4922)))+((Z376&lt;&gt;"")*ISNUMBER(SEARCH("|"&amp;Z376&amp;"|",'5_ACOMPANHAMENTO'!$AC$3:$AC$4922)))+((AA376&lt;&gt;"")*ISNUMBER(SEARCH("|"&amp;AA376&amp;"|",'5_ACOMPANHAMENTO'!$AC$3:$AC$4922)))+((AB376&lt;&gt;"")*ISNUMBER(SEARCH("|"&amp;AB376&amp;"|",'5_ACOMPANHAMENTO'!$AC$3:$AC$4922))))&gt;0)),'5_ACOMPANHAMENTO'!$O$3:$O$4922),0))</f>
        <v/>
      </c>
      <c r="G376" s="7">
        <f>IF(OR($B376="",$C376=""),"",D376-F376)</f>
        <v/>
      </c>
      <c r="H376">
        <f>IF(OR($B376="",$C376=""),"",TRIM($B376&amp;"")&amp;"|"&amp;TRIM($C376&amp;""))</f>
        <v/>
      </c>
      <c r="I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",99)),1,99)))</f>
        <v/>
      </c>
      <c r="J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",99)),100,99)))</f>
        <v/>
      </c>
      <c r="K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",99)),199,99)))</f>
        <v/>
      </c>
      <c r="L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",99)),298,99)))</f>
        <v/>
      </c>
      <c r="M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",99)),397,99)))</f>
        <v/>
      </c>
      <c r="N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",99)),496,99)))</f>
        <v/>
      </c>
      <c r="O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",99)),595,99)))</f>
        <v/>
      </c>
      <c r="P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",99)),694,99)))</f>
        <v/>
      </c>
      <c r="Q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",99)),793,99)))</f>
        <v/>
      </c>
      <c r="R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",99)),892,99)))</f>
        <v/>
      </c>
      <c r="S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",99)),991,99)))</f>
        <v/>
      </c>
      <c r="T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",99)),1090,99)))</f>
        <v/>
      </c>
      <c r="U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",99)),1189,99)))</f>
        <v/>
      </c>
      <c r="V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",99)),1288,99)))</f>
        <v/>
      </c>
      <c r="W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",99)),1387,99)))</f>
        <v/>
      </c>
      <c r="X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",99)),1486,99)))</f>
        <v/>
      </c>
      <c r="Y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",99)),1585,99)))</f>
        <v/>
      </c>
      <c r="Z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",99)),1684,99)))</f>
        <v/>
      </c>
      <c r="AA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",99)),1783,99)))</f>
        <v/>
      </c>
      <c r="AB376" s="1">
        <f>IF($B376="","",TRIM(MID(SUBSTITUTE(TRIM(SUBSTITUTE(SUBSTITUTE(SUBSTITUTE(SUBSTITUTE(SUBSTITUTE(SUBSTITUTE(SUBSTITUTE(SUBSTITUTE(SUBSTITUTE(SUBSTITUTE(SUBSTITUTE(SUBSTITUTE(SUBSTITUTE(SUBSTITUTE(TRIM($B376&amp;""),CHAR(10),"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",REPT(" ",99)),1882,99)))</f>
        <v/>
      </c>
    </row>
    <row r="377" hidden="1" ht="14.25" customHeight="1">
      <c r="A377" s="4">
        <f>IF(OR($B377="",$C377=""),"",IFERROR(INDEX('5_ACOMPANHAMENTO'!$A$3:$A$4922,MATCH(1,INDEX(('5_ACOMPANHAMENTO'!$AD$3:$AD$4922=TRIM($C377&amp;""))*('5_ACOMPANHAMENTO'!$AC$3:$AC$4922&lt;&gt;"")*((((I377&lt;&gt;"")*ISNUMBER(SEARCH("|"&amp;I377&amp;"|",'5_ACOMPANHAMENTO'!$AC$3:$AC$4922)))+((J377&lt;&gt;"")*ISNUMBER(SEARCH("|"&amp;J377&amp;"|",'5_ACOMPANHAMENTO'!$AC$3:$AC$4922)))+((K377&lt;&gt;"")*ISNUMBER(SEARCH("|"&amp;K377&amp;"|",'5_ACOMPANHAMENTO'!$AC$3:$AC$4922)))+((L377&lt;&gt;"")*ISNUMBER(SEARCH("|"&amp;L377&amp;"|",'5_ACOMPANHAMENTO'!$AC$3:$AC$4922)))+((M377&lt;&gt;"")*ISNUMBER(SEARCH("|"&amp;M377&amp;"|",'5_ACOMPANHAMENTO'!$AC$3:$AC$4922)))+((N377&lt;&gt;"")*ISNUMBER(SEARCH("|"&amp;N377&amp;"|",'5_ACOMPANHAMENTO'!$AC$3:$AC$4922)))+((O377&lt;&gt;"")*ISNUMBER(SEARCH("|"&amp;O377&amp;"|",'5_ACOMPANHAMENTO'!$AC$3:$AC$4922)))+((P377&lt;&gt;"")*ISNUMBER(SEARCH("|"&amp;P377&amp;"|",'5_ACOMPANHAMENTO'!$AC$3:$AC$4922)))+((Q377&lt;&gt;"")*ISNUMBER(SEARCH("|"&amp;Q377&amp;"|",'5_ACOMPANHAMENTO'!$AC$3:$AC$4922)))+((R377&lt;&gt;"")*ISNUMBER(SEARCH("|"&amp;R377&amp;"|",'5_ACOMPANHAMENTO'!$AC$3:$AC$4922)))+((S377&lt;&gt;"")*ISNUMBER(SEARCH("|"&amp;S377&amp;"|",'5_ACOMPANHAMENTO'!$AC$3:$AC$4922)))+((T377&lt;&gt;"")*ISNUMBER(SEARCH("|"&amp;T377&amp;"|",'5_ACOMPANHAMENTO'!$AC$3:$AC$4922)))+((U377&lt;&gt;"")*ISNUMBER(SEARCH("|"&amp;U377&amp;"|",'5_ACOMPANHAMENTO'!$AC$3:$AC$4922)))+((V377&lt;&gt;"")*ISNUMBER(SEARCH("|"&amp;V377&amp;"|",'5_ACOMPANHAMENTO'!$AC$3:$AC$4922)))+((W377&lt;&gt;"")*ISNUMBER(SEARCH("|"&amp;W377&amp;"|",'5_ACOMPANHAMENTO'!$AC$3:$AC$4922)))+((X377&lt;&gt;"")*ISNUMBER(SEARCH("|"&amp;X377&amp;"|",'5_ACOMPANHAMENTO'!$AC$3:$AC$4922)))+((Y377&lt;&gt;"")*ISNUMBER(SEARCH("|"&amp;Y377&amp;"|",'5_ACOMPANHAMENTO'!$AC$3:$AC$4922)))+((Z377&lt;&gt;"")*ISNUMBER(SEARCH("|"&amp;Z377&amp;"|",'5_ACOMPANHAMENTO'!$AC$3:$AC$4922)))+((AA377&lt;&gt;"")*ISNUMBER(SEARCH("|"&amp;AA377&amp;"|",'5_ACOMPANHAMENTO'!$AC$3:$AC$4922)))+((AB377&lt;&gt;"")*ISNUMBER(SEARCH("|"&amp;AB377&amp;"|",'5_ACOMPANHAMENTO'!$AC$3:$AC$4922))))&gt;0),0),0)),""))</f>
        <v/>
      </c>
      <c r="B377" s="14" t="inlineStr">
        <is>
          <t>10199,10201</t>
        </is>
      </c>
      <c r="C377" s="14" t="inlineStr">
        <is>
          <t>9 COLADEIRAS</t>
        </is>
      </c>
      <c r="D377" s="4">
        <f>IF(OR($B377="",$C377=""),"",IFERROR(SUMPRODUCT(--(('5_ACOMPANHAMENTO'!$AD$3:$AD$4922=TRIM($C377&amp;""))*('5_ACOMPANHAMENTO'!$AC$3:$AC$4922&lt;&gt;"")*((((I377&lt;&gt;"")*ISNUMBER(SEARCH("|"&amp;I377&amp;"|",'5_ACOMPANHAMENTO'!$AC$3:$AC$4922)))+((J377&lt;&gt;"")*ISNUMBER(SEARCH("|"&amp;J377&amp;"|",'5_ACOMPANHAMENTO'!$AC$3:$AC$4922)))+((K377&lt;&gt;"")*ISNUMBER(SEARCH("|"&amp;K377&amp;"|",'5_ACOMPANHAMENTO'!$AC$3:$AC$4922)))+((L377&lt;&gt;"")*ISNUMBER(SEARCH("|"&amp;L377&amp;"|",'5_ACOMPANHAMENTO'!$AC$3:$AC$4922)))+((M377&lt;&gt;"")*ISNUMBER(SEARCH("|"&amp;M377&amp;"|",'5_ACOMPANHAMENTO'!$AC$3:$AC$4922)))+((N377&lt;&gt;"")*ISNUMBER(SEARCH("|"&amp;N377&amp;"|",'5_ACOMPANHAMENTO'!$AC$3:$AC$4922)))+((O377&lt;&gt;"")*ISNUMBER(SEARCH("|"&amp;O377&amp;"|",'5_ACOMPANHAMENTO'!$AC$3:$AC$4922)))+((P377&lt;&gt;"")*ISNUMBER(SEARCH("|"&amp;P377&amp;"|",'5_ACOMPANHAMENTO'!$AC$3:$AC$4922)))+((Q377&lt;&gt;"")*ISNUMBER(SEARCH("|"&amp;Q377&amp;"|",'5_ACOMPANHAMENTO'!$AC$3:$AC$4922)))+((R377&lt;&gt;"")*ISNUMBER(SEARCH("|"&amp;R377&amp;"|",'5_ACOMPANHAMENTO'!$AC$3:$AC$4922)))+((S377&lt;&gt;"")*ISNUMBER(SEARCH("|"&amp;S377&amp;"|",'5_ACOMPANHAMENTO'!$AC$3:$AC$4922)))+((T377&lt;&gt;"")*ISNUMBER(SEARCH("|"&amp;T377&amp;"|",'5_ACOMPANHAMENTO'!$AC$3:$AC$4922)))+((U377&lt;&gt;"")*ISNUMBER(SEARCH("|"&amp;U377&amp;"|",'5_ACOMPANHAMENTO'!$AC$3:$AC$4922)))+((V377&lt;&gt;"")*ISNUMBER(SEARCH("|"&amp;V377&amp;"|",'5_ACOMPANHAMENTO'!$AC$3:$AC$4922)))+((W377&lt;&gt;"")*ISNUMBER(SEARCH("|"&amp;W377&amp;"|",'5_ACOMPANHAMENTO'!$AC$3:$AC$4922)))+((X377&lt;&gt;"")*ISNUMBER(SEARCH("|"&amp;X377&amp;"|",'5_ACOMPANHAMENTO'!$AC$3:$AC$4922)))+((Y377&lt;&gt;"")*ISNUMBER(SEARCH("|"&amp;Y377&amp;"|",'5_ACOMPANHAMENTO'!$AC$3:$AC$4922)))+((Z377&lt;&gt;"")*ISNUMBER(SEARCH("|"&amp;Z377&amp;"|",'5_ACOMPANHAMENTO'!$AC$3:$AC$4922)))+((AA377&lt;&gt;"")*ISNUMBER(SEARCH("|"&amp;AA377&amp;"|",'5_ACOMPANHAMENTO'!$AC$3:$AC$4922)))+((AB377&lt;&gt;"")*ISNUMBER(SEARCH("|"&amp;AB377&amp;"|",'5_ACOMPANHAMENTO'!$AC$3:$AC$4922))))&gt;0)),'5_ACOMPANHAMENTO'!$J$3:$J$4922),0))</f>
        <v/>
      </c>
      <c r="E377" s="4">
        <f>IF(G377=0,"FINALIZADO",IF(TODAY()&gt;A377,"ATRASADO "&amp;TODAY()-A377&amp;" DIAS","ADIANTADO "&amp;A377-TODAY()&amp;" DIAS"))</f>
        <v/>
      </c>
      <c r="F377" s="7">
        <f>IF(OR($B377="",$C377=""),"",IFERROR(SUMPRODUCT(--(('5_ACOMPANHAMENTO'!$AD$3:$AD$4922=TRIM($C377&amp;""))*('5_ACOMPANHAMENTO'!$AC$3:$AC$4922&lt;&gt;"")*((((I377&lt;&gt;"")*ISNUMBER(SEARCH("|"&amp;I377&amp;"|",'5_ACOMPANHAMENTO'!$AC$3:$AC$4922)))+((J377&lt;&gt;"")*ISNUMBER(SEARCH("|"&amp;J377&amp;"|",'5_ACOMPANHAMENTO'!$AC$3:$AC$4922)))+((K377&lt;&gt;"")*ISNUMBER(SEARCH("|"&amp;K377&amp;"|",'5_ACOMPANHAMENTO'!$AC$3:$AC$4922)))+((L377&lt;&gt;"")*ISNUMBER(SEARCH("|"&amp;L377&amp;"|",'5_ACOMPANHAMENTO'!$AC$3:$AC$4922)))+((M377&lt;&gt;"")*ISNUMBER(SEARCH("|"&amp;M377&amp;"|",'5_ACOMPANHAMENTO'!$AC$3:$AC$4922)))+((N377&lt;&gt;"")*ISNUMBER(SEARCH("|"&amp;N377&amp;"|",'5_ACOMPANHAMENTO'!$AC$3:$AC$4922)))+((O377&lt;&gt;"")*ISNUMBER(SEARCH("|"&amp;O377&amp;"|",'5_ACOMPANHAMENTO'!$AC$3:$AC$4922)))+((P377&lt;&gt;"")*ISNUMBER(SEARCH("|"&amp;P377&amp;"|",'5_ACOMPANHAMENTO'!$AC$3:$AC$4922)))+((Q377&lt;&gt;"")*ISNUMBER(SEARCH("|"&amp;Q377&amp;"|",'5_ACOMPANHAMENTO'!$AC$3:$AC$4922)))+((R377&lt;&gt;"")*ISNUMBER(SEARCH("|"&amp;R377&amp;"|",'5_ACOMPANHAMENTO'!$AC$3:$AC$4922)))+((S377&lt;&gt;"")*ISNUMBER(SEARCH("|"&amp;S377&amp;"|",'5_ACOMPANHAMENTO'!$AC$3:$AC$4922)))+((T377&lt;&gt;"")*ISNUMBER(SEARCH("|"&amp;T377&amp;"|",'5_ACOMPANHAMENTO'!$AC$3:$AC$4922)))+((U377&lt;&gt;"")*ISNUMBER(SEARCH("|"&amp;U377&amp;"|",'5_ACOMPANHAMENTO'!$AC$3:$AC$4922)))+((V377&lt;&gt;"")*ISNUMBER(SEARCH("|"&amp;V377&amp;"|",'5_ACOMPANHAMENTO'!$AC$3:$AC$4922)))+((W377&lt;&gt;"")*ISNUMBER(SEARCH("|"&amp;W377&amp;"|",'5_ACOMPANHAMENTO'!$AC$3:$AC$4922)))+((X377&lt;&gt;"")*ISNUMBER(SEARCH("|"&amp;X377&amp;"|",'5_ACOMPANHAMENTO'!$AC$3:$AC$4922)))+((Y377&lt;&gt;"")*ISNUMBER(SEARCH("|"&amp;Y377&amp;"|",'5_ACOMPANHAMENTO'!$AC$3:$AC$4922)))+((Z377&lt;&gt;"")*ISNUMBER(SEARCH("|"&amp;Z377&amp;"|",'5_ACOMPANHAMENTO'!$AC$3:$AC$4922)))+((AA377&lt;&gt;"")*ISNUMBER(SEARCH("|"&amp;AA377&amp;"|",'5_ACOMPANHAMENTO'!$AC$3:$AC$4922)))+((AB377&lt;&gt;"")*ISNUMBER(SEARCH("|"&amp;AB377&amp;"|",'5_ACOMPANHAMENTO'!$AC$3:$AC$4922))))&gt;0)),'5_ACOMPANHAMENTO'!$O$3:$O$4922),0))</f>
        <v/>
      </c>
      <c r="G377" s="7">
        <f>IF(OR($B377="",$C377=""),"",D377-F377)</f>
        <v/>
      </c>
      <c r="H377">
        <f>IF(OR($B377="",$C377=""),"",TRIM($B377&amp;"")&amp;"|"&amp;TRIM($C377&amp;""))</f>
        <v/>
      </c>
      <c r="I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",99)),1,99)))</f>
        <v/>
      </c>
      <c r="J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",99)),100,99)))</f>
        <v/>
      </c>
      <c r="K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",99)),199,99)))</f>
        <v/>
      </c>
      <c r="L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",99)),298,99)))</f>
        <v/>
      </c>
      <c r="M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",99)),397,99)))</f>
        <v/>
      </c>
      <c r="N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",99)),496,99)))</f>
        <v/>
      </c>
      <c r="O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",99)),595,99)))</f>
        <v/>
      </c>
      <c r="P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",99)),694,99)))</f>
        <v/>
      </c>
      <c r="Q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",99)),793,99)))</f>
        <v/>
      </c>
      <c r="R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",99)),892,99)))</f>
        <v/>
      </c>
      <c r="S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",99)),991,99)))</f>
        <v/>
      </c>
      <c r="T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",99)),1090,99)))</f>
        <v/>
      </c>
      <c r="U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",99)),1189,99)))</f>
        <v/>
      </c>
      <c r="V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",99)),1288,99)))</f>
        <v/>
      </c>
      <c r="W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",99)),1387,99)))</f>
        <v/>
      </c>
      <c r="X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",99)),1486,99)))</f>
        <v/>
      </c>
      <c r="Y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",99)),1585,99)))</f>
        <v/>
      </c>
      <c r="Z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",99)),1684,99)))</f>
        <v/>
      </c>
      <c r="AA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",99)),1783,99)))</f>
        <v/>
      </c>
      <c r="AB377" s="1">
        <f>IF($B377="","",TRIM(MID(SUBSTITUTE(TRIM(SUBSTITUTE(SUBSTITUTE(SUBSTITUTE(SUBSTITUTE(SUBSTITUTE(SUBSTITUTE(SUBSTITUTE(SUBSTITUTE(SUBSTITUTE(SUBSTITUTE(SUBSTITUTE(SUBSTITUTE(SUBSTITUTE(SUBSTITUTE(TRIM($B377&amp;""),CHAR(10),"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",REPT(" ",99)),1882,99)))</f>
        <v/>
      </c>
    </row>
    <row r="378" hidden="1" ht="14.25" customHeight="1">
      <c r="A378" s="4">
        <f>IF(OR($B378="",$C378=""),"",IFERROR(INDEX('5_ACOMPANHAMENTO'!$A$3:$A$4922,MATCH(1,INDEX(('5_ACOMPANHAMENTO'!$AD$3:$AD$4922=TRIM($C378&amp;""))*('5_ACOMPANHAMENTO'!$AC$3:$AC$4922&lt;&gt;"")*((((I378&lt;&gt;"")*ISNUMBER(SEARCH("|"&amp;I378&amp;"|",'5_ACOMPANHAMENTO'!$AC$3:$AC$4922)))+((J378&lt;&gt;"")*ISNUMBER(SEARCH("|"&amp;J378&amp;"|",'5_ACOMPANHAMENTO'!$AC$3:$AC$4922)))+((K378&lt;&gt;"")*ISNUMBER(SEARCH("|"&amp;K378&amp;"|",'5_ACOMPANHAMENTO'!$AC$3:$AC$4922)))+((L378&lt;&gt;"")*ISNUMBER(SEARCH("|"&amp;L378&amp;"|",'5_ACOMPANHAMENTO'!$AC$3:$AC$4922)))+((M378&lt;&gt;"")*ISNUMBER(SEARCH("|"&amp;M378&amp;"|",'5_ACOMPANHAMENTO'!$AC$3:$AC$4922)))+((N378&lt;&gt;"")*ISNUMBER(SEARCH("|"&amp;N378&amp;"|",'5_ACOMPANHAMENTO'!$AC$3:$AC$4922)))+((O378&lt;&gt;"")*ISNUMBER(SEARCH("|"&amp;O378&amp;"|",'5_ACOMPANHAMENTO'!$AC$3:$AC$4922)))+((P378&lt;&gt;"")*ISNUMBER(SEARCH("|"&amp;P378&amp;"|",'5_ACOMPANHAMENTO'!$AC$3:$AC$4922)))+((Q378&lt;&gt;"")*ISNUMBER(SEARCH("|"&amp;Q378&amp;"|",'5_ACOMPANHAMENTO'!$AC$3:$AC$4922)))+((R378&lt;&gt;"")*ISNUMBER(SEARCH("|"&amp;R378&amp;"|",'5_ACOMPANHAMENTO'!$AC$3:$AC$4922)))+((S378&lt;&gt;"")*ISNUMBER(SEARCH("|"&amp;S378&amp;"|",'5_ACOMPANHAMENTO'!$AC$3:$AC$4922)))+((T378&lt;&gt;"")*ISNUMBER(SEARCH("|"&amp;T378&amp;"|",'5_ACOMPANHAMENTO'!$AC$3:$AC$4922)))+((U378&lt;&gt;"")*ISNUMBER(SEARCH("|"&amp;U378&amp;"|",'5_ACOMPANHAMENTO'!$AC$3:$AC$4922)))+((V378&lt;&gt;"")*ISNUMBER(SEARCH("|"&amp;V378&amp;"|",'5_ACOMPANHAMENTO'!$AC$3:$AC$4922)))+((W378&lt;&gt;"")*ISNUMBER(SEARCH("|"&amp;W378&amp;"|",'5_ACOMPANHAMENTO'!$AC$3:$AC$4922)))+((X378&lt;&gt;"")*ISNUMBER(SEARCH("|"&amp;X378&amp;"|",'5_ACOMPANHAMENTO'!$AC$3:$AC$4922)))+((Y378&lt;&gt;"")*ISNUMBER(SEARCH("|"&amp;Y378&amp;"|",'5_ACOMPANHAMENTO'!$AC$3:$AC$4922)))+((Z378&lt;&gt;"")*ISNUMBER(SEARCH("|"&amp;Z378&amp;"|",'5_ACOMPANHAMENTO'!$AC$3:$AC$4922)))+((AA378&lt;&gt;"")*ISNUMBER(SEARCH("|"&amp;AA378&amp;"|",'5_ACOMPANHAMENTO'!$AC$3:$AC$4922)))+((AB378&lt;&gt;"")*ISNUMBER(SEARCH("|"&amp;AB378&amp;"|",'5_ACOMPANHAMENTO'!$AC$3:$AC$4922))))&gt;0),0),0)),""))</f>
        <v/>
      </c>
      <c r="B378" s="14" t="inlineStr">
        <is>
          <t>10199,10201</t>
        </is>
      </c>
      <c r="C378" s="14" t="inlineStr">
        <is>
          <t>9 COLADEIRAS</t>
        </is>
      </c>
      <c r="D378" s="4">
        <f>IF(OR($B378="",$C378=""),"",IFERROR(SUMPRODUCT(--(('5_ACOMPANHAMENTO'!$AD$3:$AD$4922=TRIM($C378&amp;""))*('5_ACOMPANHAMENTO'!$AC$3:$AC$4922&lt;&gt;"")*((((I378&lt;&gt;"")*ISNUMBER(SEARCH("|"&amp;I378&amp;"|",'5_ACOMPANHAMENTO'!$AC$3:$AC$4922)))+((J378&lt;&gt;"")*ISNUMBER(SEARCH("|"&amp;J378&amp;"|",'5_ACOMPANHAMENTO'!$AC$3:$AC$4922)))+((K378&lt;&gt;"")*ISNUMBER(SEARCH("|"&amp;K378&amp;"|",'5_ACOMPANHAMENTO'!$AC$3:$AC$4922)))+((L378&lt;&gt;"")*ISNUMBER(SEARCH("|"&amp;L378&amp;"|",'5_ACOMPANHAMENTO'!$AC$3:$AC$4922)))+((M378&lt;&gt;"")*ISNUMBER(SEARCH("|"&amp;M378&amp;"|",'5_ACOMPANHAMENTO'!$AC$3:$AC$4922)))+((N378&lt;&gt;"")*ISNUMBER(SEARCH("|"&amp;N378&amp;"|",'5_ACOMPANHAMENTO'!$AC$3:$AC$4922)))+((O378&lt;&gt;"")*ISNUMBER(SEARCH("|"&amp;O378&amp;"|",'5_ACOMPANHAMENTO'!$AC$3:$AC$4922)))+((P378&lt;&gt;"")*ISNUMBER(SEARCH("|"&amp;P378&amp;"|",'5_ACOMPANHAMENTO'!$AC$3:$AC$4922)))+((Q378&lt;&gt;"")*ISNUMBER(SEARCH("|"&amp;Q378&amp;"|",'5_ACOMPANHAMENTO'!$AC$3:$AC$4922)))+((R378&lt;&gt;"")*ISNUMBER(SEARCH("|"&amp;R378&amp;"|",'5_ACOMPANHAMENTO'!$AC$3:$AC$4922)))+((S378&lt;&gt;"")*ISNUMBER(SEARCH("|"&amp;S378&amp;"|",'5_ACOMPANHAMENTO'!$AC$3:$AC$4922)))+((T378&lt;&gt;"")*ISNUMBER(SEARCH("|"&amp;T378&amp;"|",'5_ACOMPANHAMENTO'!$AC$3:$AC$4922)))+((U378&lt;&gt;"")*ISNUMBER(SEARCH("|"&amp;U378&amp;"|",'5_ACOMPANHAMENTO'!$AC$3:$AC$4922)))+((V378&lt;&gt;"")*ISNUMBER(SEARCH("|"&amp;V378&amp;"|",'5_ACOMPANHAMENTO'!$AC$3:$AC$4922)))+((W378&lt;&gt;"")*ISNUMBER(SEARCH("|"&amp;W378&amp;"|",'5_ACOMPANHAMENTO'!$AC$3:$AC$4922)))+((X378&lt;&gt;"")*ISNUMBER(SEARCH("|"&amp;X378&amp;"|",'5_ACOMPANHAMENTO'!$AC$3:$AC$4922)))+((Y378&lt;&gt;"")*ISNUMBER(SEARCH("|"&amp;Y378&amp;"|",'5_ACOMPANHAMENTO'!$AC$3:$AC$4922)))+((Z378&lt;&gt;"")*ISNUMBER(SEARCH("|"&amp;Z378&amp;"|",'5_ACOMPANHAMENTO'!$AC$3:$AC$4922)))+((AA378&lt;&gt;"")*ISNUMBER(SEARCH("|"&amp;AA378&amp;"|",'5_ACOMPANHAMENTO'!$AC$3:$AC$4922)))+((AB378&lt;&gt;"")*ISNUMBER(SEARCH("|"&amp;AB378&amp;"|",'5_ACOMPANHAMENTO'!$AC$3:$AC$4922))))&gt;0)),'5_ACOMPANHAMENTO'!$J$3:$J$4922),0))</f>
        <v/>
      </c>
      <c r="E378" s="4">
        <f>IF(G378=0,"FINALIZADO",IF(TODAY()&gt;A378,"ATRASADO "&amp;TODAY()-A378&amp;" DIAS","ADIANTADO "&amp;A378-TODAY()&amp;" DIAS"))</f>
        <v/>
      </c>
      <c r="F378" s="7">
        <f>IF(OR($B378="",$C378=""),"",IFERROR(SUMPRODUCT(--(('5_ACOMPANHAMENTO'!$AD$3:$AD$4922=TRIM($C378&amp;""))*('5_ACOMPANHAMENTO'!$AC$3:$AC$4922&lt;&gt;"")*((((I378&lt;&gt;"")*ISNUMBER(SEARCH("|"&amp;I378&amp;"|",'5_ACOMPANHAMENTO'!$AC$3:$AC$4922)))+((J378&lt;&gt;"")*ISNUMBER(SEARCH("|"&amp;J378&amp;"|",'5_ACOMPANHAMENTO'!$AC$3:$AC$4922)))+((K378&lt;&gt;"")*ISNUMBER(SEARCH("|"&amp;K378&amp;"|",'5_ACOMPANHAMENTO'!$AC$3:$AC$4922)))+((L378&lt;&gt;"")*ISNUMBER(SEARCH("|"&amp;L378&amp;"|",'5_ACOMPANHAMENTO'!$AC$3:$AC$4922)))+((M378&lt;&gt;"")*ISNUMBER(SEARCH("|"&amp;M378&amp;"|",'5_ACOMPANHAMENTO'!$AC$3:$AC$4922)))+((N378&lt;&gt;"")*ISNUMBER(SEARCH("|"&amp;N378&amp;"|",'5_ACOMPANHAMENTO'!$AC$3:$AC$4922)))+((O378&lt;&gt;"")*ISNUMBER(SEARCH("|"&amp;O378&amp;"|",'5_ACOMPANHAMENTO'!$AC$3:$AC$4922)))+((P378&lt;&gt;"")*ISNUMBER(SEARCH("|"&amp;P378&amp;"|",'5_ACOMPANHAMENTO'!$AC$3:$AC$4922)))+((Q378&lt;&gt;"")*ISNUMBER(SEARCH("|"&amp;Q378&amp;"|",'5_ACOMPANHAMENTO'!$AC$3:$AC$4922)))+((R378&lt;&gt;"")*ISNUMBER(SEARCH("|"&amp;R378&amp;"|",'5_ACOMPANHAMENTO'!$AC$3:$AC$4922)))+((S378&lt;&gt;"")*ISNUMBER(SEARCH("|"&amp;S378&amp;"|",'5_ACOMPANHAMENTO'!$AC$3:$AC$4922)))+((T378&lt;&gt;"")*ISNUMBER(SEARCH("|"&amp;T378&amp;"|",'5_ACOMPANHAMENTO'!$AC$3:$AC$4922)))+((U378&lt;&gt;"")*ISNUMBER(SEARCH("|"&amp;U378&amp;"|",'5_ACOMPANHAMENTO'!$AC$3:$AC$4922)))+((V378&lt;&gt;"")*ISNUMBER(SEARCH("|"&amp;V378&amp;"|",'5_ACOMPANHAMENTO'!$AC$3:$AC$4922)))+((W378&lt;&gt;"")*ISNUMBER(SEARCH("|"&amp;W378&amp;"|",'5_ACOMPANHAMENTO'!$AC$3:$AC$4922)))+((X378&lt;&gt;"")*ISNUMBER(SEARCH("|"&amp;X378&amp;"|",'5_ACOMPANHAMENTO'!$AC$3:$AC$4922)))+((Y378&lt;&gt;"")*ISNUMBER(SEARCH("|"&amp;Y378&amp;"|",'5_ACOMPANHAMENTO'!$AC$3:$AC$4922)))+((Z378&lt;&gt;"")*ISNUMBER(SEARCH("|"&amp;Z378&amp;"|",'5_ACOMPANHAMENTO'!$AC$3:$AC$4922)))+((AA378&lt;&gt;"")*ISNUMBER(SEARCH("|"&amp;AA378&amp;"|",'5_ACOMPANHAMENTO'!$AC$3:$AC$4922)))+((AB378&lt;&gt;"")*ISNUMBER(SEARCH("|"&amp;AB378&amp;"|",'5_ACOMPANHAMENTO'!$AC$3:$AC$4922))))&gt;0)),'5_ACOMPANHAMENTO'!$O$3:$O$4922),0))</f>
        <v/>
      </c>
      <c r="G378" s="7">
        <f>IF(OR($B378="",$C378=""),"",D378-F378)</f>
        <v/>
      </c>
      <c r="H378">
        <f>IF(OR($B378="",$C378=""),"",TRIM($B378&amp;"")&amp;"|"&amp;TRIM($C378&amp;""))</f>
        <v/>
      </c>
      <c r="I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",99)),1,99)))</f>
        <v/>
      </c>
      <c r="J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",99)),100,99)))</f>
        <v/>
      </c>
      <c r="K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",99)),199,99)))</f>
        <v/>
      </c>
      <c r="L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",99)),298,99)))</f>
        <v/>
      </c>
      <c r="M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",99)),397,99)))</f>
        <v/>
      </c>
      <c r="N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",99)),496,99)))</f>
        <v/>
      </c>
      <c r="O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",99)),595,99)))</f>
        <v/>
      </c>
      <c r="P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",99)),694,99)))</f>
        <v/>
      </c>
      <c r="Q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",99)),793,99)))</f>
        <v/>
      </c>
      <c r="R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",99)),892,99)))</f>
        <v/>
      </c>
      <c r="S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",99)),991,99)))</f>
        <v/>
      </c>
      <c r="T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",99)),1090,99)))</f>
        <v/>
      </c>
      <c r="U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",99)),1189,99)))</f>
        <v/>
      </c>
      <c r="V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",99)),1288,99)))</f>
        <v/>
      </c>
      <c r="W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",99)),1387,99)))</f>
        <v/>
      </c>
      <c r="X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",99)),1486,99)))</f>
        <v/>
      </c>
      <c r="Y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",99)),1585,99)))</f>
        <v/>
      </c>
      <c r="Z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",99)),1684,99)))</f>
        <v/>
      </c>
      <c r="AA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",99)),1783,99)))</f>
        <v/>
      </c>
      <c r="AB378" s="1">
        <f>IF($B378="","",TRIM(MID(SUBSTITUTE(TRIM(SUBSTITUTE(SUBSTITUTE(SUBSTITUTE(SUBSTITUTE(SUBSTITUTE(SUBSTITUTE(SUBSTITUTE(SUBSTITUTE(SUBSTITUTE(SUBSTITUTE(SUBSTITUTE(SUBSTITUTE(SUBSTITUTE(SUBSTITUTE(TRIM($B378&amp;""),CHAR(10),"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",REPT(" ",99)),1882,99)))</f>
        <v/>
      </c>
    </row>
    <row r="379" hidden="1" ht="14.25" customHeight="1">
      <c r="A379" s="4">
        <f>IF(OR($B379="",$C379=""),"",IFERROR(INDEX('5_ACOMPANHAMENTO'!$A$3:$A$4922,MATCH(1,INDEX(('5_ACOMPANHAMENTO'!$AD$3:$AD$4922=TRIM($C379&amp;""))*('5_ACOMPANHAMENTO'!$AC$3:$AC$4922&lt;&gt;"")*((((I379&lt;&gt;"")*ISNUMBER(SEARCH("|"&amp;I379&amp;"|",'5_ACOMPANHAMENTO'!$AC$3:$AC$4922)))+((J379&lt;&gt;"")*ISNUMBER(SEARCH("|"&amp;J379&amp;"|",'5_ACOMPANHAMENTO'!$AC$3:$AC$4922)))+((K379&lt;&gt;"")*ISNUMBER(SEARCH("|"&amp;K379&amp;"|",'5_ACOMPANHAMENTO'!$AC$3:$AC$4922)))+((L379&lt;&gt;"")*ISNUMBER(SEARCH("|"&amp;L379&amp;"|",'5_ACOMPANHAMENTO'!$AC$3:$AC$4922)))+((M379&lt;&gt;"")*ISNUMBER(SEARCH("|"&amp;M379&amp;"|",'5_ACOMPANHAMENTO'!$AC$3:$AC$4922)))+((N379&lt;&gt;"")*ISNUMBER(SEARCH("|"&amp;N379&amp;"|",'5_ACOMPANHAMENTO'!$AC$3:$AC$4922)))+((O379&lt;&gt;"")*ISNUMBER(SEARCH("|"&amp;O379&amp;"|",'5_ACOMPANHAMENTO'!$AC$3:$AC$4922)))+((P379&lt;&gt;"")*ISNUMBER(SEARCH("|"&amp;P379&amp;"|",'5_ACOMPANHAMENTO'!$AC$3:$AC$4922)))+((Q379&lt;&gt;"")*ISNUMBER(SEARCH("|"&amp;Q379&amp;"|",'5_ACOMPANHAMENTO'!$AC$3:$AC$4922)))+((R379&lt;&gt;"")*ISNUMBER(SEARCH("|"&amp;R379&amp;"|",'5_ACOMPANHAMENTO'!$AC$3:$AC$4922)))+((S379&lt;&gt;"")*ISNUMBER(SEARCH("|"&amp;S379&amp;"|",'5_ACOMPANHAMENTO'!$AC$3:$AC$4922)))+((T379&lt;&gt;"")*ISNUMBER(SEARCH("|"&amp;T379&amp;"|",'5_ACOMPANHAMENTO'!$AC$3:$AC$4922)))+((U379&lt;&gt;"")*ISNUMBER(SEARCH("|"&amp;U379&amp;"|",'5_ACOMPANHAMENTO'!$AC$3:$AC$4922)))+((V379&lt;&gt;"")*ISNUMBER(SEARCH("|"&amp;V379&amp;"|",'5_ACOMPANHAMENTO'!$AC$3:$AC$4922)))+((W379&lt;&gt;"")*ISNUMBER(SEARCH("|"&amp;W379&amp;"|",'5_ACOMPANHAMENTO'!$AC$3:$AC$4922)))+((X379&lt;&gt;"")*ISNUMBER(SEARCH("|"&amp;X379&amp;"|",'5_ACOMPANHAMENTO'!$AC$3:$AC$4922)))+((Y379&lt;&gt;"")*ISNUMBER(SEARCH("|"&amp;Y379&amp;"|",'5_ACOMPANHAMENTO'!$AC$3:$AC$4922)))+((Z379&lt;&gt;"")*ISNUMBER(SEARCH("|"&amp;Z379&amp;"|",'5_ACOMPANHAMENTO'!$AC$3:$AC$4922)))+((AA379&lt;&gt;"")*ISNUMBER(SEARCH("|"&amp;AA379&amp;"|",'5_ACOMPANHAMENTO'!$AC$3:$AC$4922)))+((AB379&lt;&gt;"")*ISNUMBER(SEARCH("|"&amp;AB379&amp;"|",'5_ACOMPANHAMENTO'!$AC$3:$AC$4922))))&gt;0),0),0)),""))</f>
        <v/>
      </c>
      <c r="B379" s="14" t="inlineStr">
        <is>
          <t>10199,10201</t>
        </is>
      </c>
      <c r="C379" s="14" t="inlineStr">
        <is>
          <t>9 COLADEIRAS</t>
        </is>
      </c>
      <c r="D379" s="4">
        <f>IF(OR($B379="",$C379=""),"",IFERROR(SUMPRODUCT(--(('5_ACOMPANHAMENTO'!$AD$3:$AD$4922=TRIM($C379&amp;""))*('5_ACOMPANHAMENTO'!$AC$3:$AC$4922&lt;&gt;"")*((((I379&lt;&gt;"")*ISNUMBER(SEARCH("|"&amp;I379&amp;"|",'5_ACOMPANHAMENTO'!$AC$3:$AC$4922)))+((J379&lt;&gt;"")*ISNUMBER(SEARCH("|"&amp;J379&amp;"|",'5_ACOMPANHAMENTO'!$AC$3:$AC$4922)))+((K379&lt;&gt;"")*ISNUMBER(SEARCH("|"&amp;K379&amp;"|",'5_ACOMPANHAMENTO'!$AC$3:$AC$4922)))+((L379&lt;&gt;"")*ISNUMBER(SEARCH("|"&amp;L379&amp;"|",'5_ACOMPANHAMENTO'!$AC$3:$AC$4922)))+((M379&lt;&gt;"")*ISNUMBER(SEARCH("|"&amp;M379&amp;"|",'5_ACOMPANHAMENTO'!$AC$3:$AC$4922)))+((N379&lt;&gt;"")*ISNUMBER(SEARCH("|"&amp;N379&amp;"|",'5_ACOMPANHAMENTO'!$AC$3:$AC$4922)))+((O379&lt;&gt;"")*ISNUMBER(SEARCH("|"&amp;O379&amp;"|",'5_ACOMPANHAMENTO'!$AC$3:$AC$4922)))+((P379&lt;&gt;"")*ISNUMBER(SEARCH("|"&amp;P379&amp;"|",'5_ACOMPANHAMENTO'!$AC$3:$AC$4922)))+((Q379&lt;&gt;"")*ISNUMBER(SEARCH("|"&amp;Q379&amp;"|",'5_ACOMPANHAMENTO'!$AC$3:$AC$4922)))+((R379&lt;&gt;"")*ISNUMBER(SEARCH("|"&amp;R379&amp;"|",'5_ACOMPANHAMENTO'!$AC$3:$AC$4922)))+((S379&lt;&gt;"")*ISNUMBER(SEARCH("|"&amp;S379&amp;"|",'5_ACOMPANHAMENTO'!$AC$3:$AC$4922)))+((T379&lt;&gt;"")*ISNUMBER(SEARCH("|"&amp;T379&amp;"|",'5_ACOMPANHAMENTO'!$AC$3:$AC$4922)))+((U379&lt;&gt;"")*ISNUMBER(SEARCH("|"&amp;U379&amp;"|",'5_ACOMPANHAMENTO'!$AC$3:$AC$4922)))+((V379&lt;&gt;"")*ISNUMBER(SEARCH("|"&amp;V379&amp;"|",'5_ACOMPANHAMENTO'!$AC$3:$AC$4922)))+((W379&lt;&gt;"")*ISNUMBER(SEARCH("|"&amp;W379&amp;"|",'5_ACOMPANHAMENTO'!$AC$3:$AC$4922)))+((X379&lt;&gt;"")*ISNUMBER(SEARCH("|"&amp;X379&amp;"|",'5_ACOMPANHAMENTO'!$AC$3:$AC$4922)))+((Y379&lt;&gt;"")*ISNUMBER(SEARCH("|"&amp;Y379&amp;"|",'5_ACOMPANHAMENTO'!$AC$3:$AC$4922)))+((Z379&lt;&gt;"")*ISNUMBER(SEARCH("|"&amp;Z379&amp;"|",'5_ACOMPANHAMENTO'!$AC$3:$AC$4922)))+((AA379&lt;&gt;"")*ISNUMBER(SEARCH("|"&amp;AA379&amp;"|",'5_ACOMPANHAMENTO'!$AC$3:$AC$4922)))+((AB379&lt;&gt;"")*ISNUMBER(SEARCH("|"&amp;AB379&amp;"|",'5_ACOMPANHAMENTO'!$AC$3:$AC$4922))))&gt;0)),'5_ACOMPANHAMENTO'!$J$3:$J$4922),0))</f>
        <v/>
      </c>
      <c r="E379" s="4">
        <f>IF(G379=0,"FINALIZADO",IF(TODAY()&gt;A379,"ATRASADO "&amp;TODAY()-A379&amp;" DIAS","ADIANTADO "&amp;A379-TODAY()&amp;" DIAS"))</f>
        <v/>
      </c>
      <c r="F379" s="7">
        <f>IF(OR($B379="",$C379=""),"",IFERROR(SUMPRODUCT(--(('5_ACOMPANHAMENTO'!$AD$3:$AD$4922=TRIM($C379&amp;""))*('5_ACOMPANHAMENTO'!$AC$3:$AC$4922&lt;&gt;"")*((((I379&lt;&gt;"")*ISNUMBER(SEARCH("|"&amp;I379&amp;"|",'5_ACOMPANHAMENTO'!$AC$3:$AC$4922)))+((J379&lt;&gt;"")*ISNUMBER(SEARCH("|"&amp;J379&amp;"|",'5_ACOMPANHAMENTO'!$AC$3:$AC$4922)))+((K379&lt;&gt;"")*ISNUMBER(SEARCH("|"&amp;K379&amp;"|",'5_ACOMPANHAMENTO'!$AC$3:$AC$4922)))+((L379&lt;&gt;"")*ISNUMBER(SEARCH("|"&amp;L379&amp;"|",'5_ACOMPANHAMENTO'!$AC$3:$AC$4922)))+((M379&lt;&gt;"")*ISNUMBER(SEARCH("|"&amp;M379&amp;"|",'5_ACOMPANHAMENTO'!$AC$3:$AC$4922)))+((N379&lt;&gt;"")*ISNUMBER(SEARCH("|"&amp;N379&amp;"|",'5_ACOMPANHAMENTO'!$AC$3:$AC$4922)))+((O379&lt;&gt;"")*ISNUMBER(SEARCH("|"&amp;O379&amp;"|",'5_ACOMPANHAMENTO'!$AC$3:$AC$4922)))+((P379&lt;&gt;"")*ISNUMBER(SEARCH("|"&amp;P379&amp;"|",'5_ACOMPANHAMENTO'!$AC$3:$AC$4922)))+((Q379&lt;&gt;"")*ISNUMBER(SEARCH("|"&amp;Q379&amp;"|",'5_ACOMPANHAMENTO'!$AC$3:$AC$4922)))+((R379&lt;&gt;"")*ISNUMBER(SEARCH("|"&amp;R379&amp;"|",'5_ACOMPANHAMENTO'!$AC$3:$AC$4922)))+((S379&lt;&gt;"")*ISNUMBER(SEARCH("|"&amp;S379&amp;"|",'5_ACOMPANHAMENTO'!$AC$3:$AC$4922)))+((T379&lt;&gt;"")*ISNUMBER(SEARCH("|"&amp;T379&amp;"|",'5_ACOMPANHAMENTO'!$AC$3:$AC$4922)))+((U379&lt;&gt;"")*ISNUMBER(SEARCH("|"&amp;U379&amp;"|",'5_ACOMPANHAMENTO'!$AC$3:$AC$4922)))+((V379&lt;&gt;"")*ISNUMBER(SEARCH("|"&amp;V379&amp;"|",'5_ACOMPANHAMENTO'!$AC$3:$AC$4922)))+((W379&lt;&gt;"")*ISNUMBER(SEARCH("|"&amp;W379&amp;"|",'5_ACOMPANHAMENTO'!$AC$3:$AC$4922)))+((X379&lt;&gt;"")*ISNUMBER(SEARCH("|"&amp;X379&amp;"|",'5_ACOMPANHAMENTO'!$AC$3:$AC$4922)))+((Y379&lt;&gt;"")*ISNUMBER(SEARCH("|"&amp;Y379&amp;"|",'5_ACOMPANHAMENTO'!$AC$3:$AC$4922)))+((Z379&lt;&gt;"")*ISNUMBER(SEARCH("|"&amp;Z379&amp;"|",'5_ACOMPANHAMENTO'!$AC$3:$AC$4922)))+((AA379&lt;&gt;"")*ISNUMBER(SEARCH("|"&amp;AA379&amp;"|",'5_ACOMPANHAMENTO'!$AC$3:$AC$4922)))+((AB379&lt;&gt;"")*ISNUMBER(SEARCH("|"&amp;AB379&amp;"|",'5_ACOMPANHAMENTO'!$AC$3:$AC$4922))))&gt;0)),'5_ACOMPANHAMENTO'!$O$3:$O$4922),0))</f>
        <v/>
      </c>
      <c r="G379" s="7">
        <f>IF(OR($B379="",$C379=""),"",D379-F379)</f>
        <v/>
      </c>
      <c r="H379">
        <f>IF(OR($B379="",$C379=""),"",TRIM($B379&amp;"")&amp;"|"&amp;TRIM($C379&amp;""))</f>
        <v/>
      </c>
      <c r="I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",99)),1,99)))</f>
        <v/>
      </c>
      <c r="J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",99)),100,99)))</f>
        <v/>
      </c>
      <c r="K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",99)),199,99)))</f>
        <v/>
      </c>
      <c r="L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",99)),298,99)))</f>
        <v/>
      </c>
      <c r="M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",99)),397,99)))</f>
        <v/>
      </c>
      <c r="N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",99)),496,99)))</f>
        <v/>
      </c>
      <c r="O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",99)),595,99)))</f>
        <v/>
      </c>
      <c r="P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",99)),694,99)))</f>
        <v/>
      </c>
      <c r="Q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",99)),793,99)))</f>
        <v/>
      </c>
      <c r="R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",99)),892,99)))</f>
        <v/>
      </c>
      <c r="S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",99)),991,99)))</f>
        <v/>
      </c>
      <c r="T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",99)),1090,99)))</f>
        <v/>
      </c>
      <c r="U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",99)),1189,99)))</f>
        <v/>
      </c>
      <c r="V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",99)),1288,99)))</f>
        <v/>
      </c>
      <c r="W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",99)),1387,99)))</f>
        <v/>
      </c>
      <c r="X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",99)),1486,99)))</f>
        <v/>
      </c>
      <c r="Y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",99)),1585,99)))</f>
        <v/>
      </c>
      <c r="Z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",99)),1684,99)))</f>
        <v/>
      </c>
      <c r="AA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",99)),1783,99)))</f>
        <v/>
      </c>
      <c r="AB379" s="1">
        <f>IF($B379="","",TRIM(MID(SUBSTITUTE(TRIM(SUBSTITUTE(SUBSTITUTE(SUBSTITUTE(SUBSTITUTE(SUBSTITUTE(SUBSTITUTE(SUBSTITUTE(SUBSTITUTE(SUBSTITUTE(SUBSTITUTE(SUBSTITUTE(SUBSTITUTE(SUBSTITUTE(SUBSTITUTE(TRIM($B379&amp;""),CHAR(10),"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",REPT(" ",99)),1882,99)))</f>
        <v/>
      </c>
    </row>
    <row r="380" hidden="1" ht="14.25" customHeight="1">
      <c r="A380" s="4">
        <f>IF(OR($B380="",$C380=""),"",IFERROR(INDEX('5_ACOMPANHAMENTO'!$A$3:$A$4922,MATCH(1,INDEX(('5_ACOMPANHAMENTO'!$AD$3:$AD$4922=TRIM($C380&amp;""))*('5_ACOMPANHAMENTO'!$AC$3:$AC$4922&lt;&gt;"")*((((I380&lt;&gt;"")*ISNUMBER(SEARCH("|"&amp;I380&amp;"|",'5_ACOMPANHAMENTO'!$AC$3:$AC$4922)))+((J380&lt;&gt;"")*ISNUMBER(SEARCH("|"&amp;J380&amp;"|",'5_ACOMPANHAMENTO'!$AC$3:$AC$4922)))+((K380&lt;&gt;"")*ISNUMBER(SEARCH("|"&amp;K380&amp;"|",'5_ACOMPANHAMENTO'!$AC$3:$AC$4922)))+((L380&lt;&gt;"")*ISNUMBER(SEARCH("|"&amp;L380&amp;"|",'5_ACOMPANHAMENTO'!$AC$3:$AC$4922)))+((M380&lt;&gt;"")*ISNUMBER(SEARCH("|"&amp;M380&amp;"|",'5_ACOMPANHAMENTO'!$AC$3:$AC$4922)))+((N380&lt;&gt;"")*ISNUMBER(SEARCH("|"&amp;N380&amp;"|",'5_ACOMPANHAMENTO'!$AC$3:$AC$4922)))+((O380&lt;&gt;"")*ISNUMBER(SEARCH("|"&amp;O380&amp;"|",'5_ACOMPANHAMENTO'!$AC$3:$AC$4922)))+((P380&lt;&gt;"")*ISNUMBER(SEARCH("|"&amp;P380&amp;"|",'5_ACOMPANHAMENTO'!$AC$3:$AC$4922)))+((Q380&lt;&gt;"")*ISNUMBER(SEARCH("|"&amp;Q380&amp;"|",'5_ACOMPANHAMENTO'!$AC$3:$AC$4922)))+((R380&lt;&gt;"")*ISNUMBER(SEARCH("|"&amp;R380&amp;"|",'5_ACOMPANHAMENTO'!$AC$3:$AC$4922)))+((S380&lt;&gt;"")*ISNUMBER(SEARCH("|"&amp;S380&amp;"|",'5_ACOMPANHAMENTO'!$AC$3:$AC$4922)))+((T380&lt;&gt;"")*ISNUMBER(SEARCH("|"&amp;T380&amp;"|",'5_ACOMPANHAMENTO'!$AC$3:$AC$4922)))+((U380&lt;&gt;"")*ISNUMBER(SEARCH("|"&amp;U380&amp;"|",'5_ACOMPANHAMENTO'!$AC$3:$AC$4922)))+((V380&lt;&gt;"")*ISNUMBER(SEARCH("|"&amp;V380&amp;"|",'5_ACOMPANHAMENTO'!$AC$3:$AC$4922)))+((W380&lt;&gt;"")*ISNUMBER(SEARCH("|"&amp;W380&amp;"|",'5_ACOMPANHAMENTO'!$AC$3:$AC$4922)))+((X380&lt;&gt;"")*ISNUMBER(SEARCH("|"&amp;X380&amp;"|",'5_ACOMPANHAMENTO'!$AC$3:$AC$4922)))+((Y380&lt;&gt;"")*ISNUMBER(SEARCH("|"&amp;Y380&amp;"|",'5_ACOMPANHAMENTO'!$AC$3:$AC$4922)))+((Z380&lt;&gt;"")*ISNUMBER(SEARCH("|"&amp;Z380&amp;"|",'5_ACOMPANHAMENTO'!$AC$3:$AC$4922)))+((AA380&lt;&gt;"")*ISNUMBER(SEARCH("|"&amp;AA380&amp;"|",'5_ACOMPANHAMENTO'!$AC$3:$AC$4922)))+((AB380&lt;&gt;"")*ISNUMBER(SEARCH("|"&amp;AB380&amp;"|",'5_ACOMPANHAMENTO'!$AC$3:$AC$4922))))&gt;0),0),0)),""))</f>
        <v/>
      </c>
      <c r="B380" s="14" t="inlineStr">
        <is>
          <t>10199,10201</t>
        </is>
      </c>
      <c r="C380" s="14" t="inlineStr">
        <is>
          <t>9 COLADEIRAS</t>
        </is>
      </c>
      <c r="D380" s="4">
        <f>IF(OR($B380="",$C380=""),"",IFERROR(SUMPRODUCT(--(('5_ACOMPANHAMENTO'!$AD$3:$AD$4922=TRIM($C380&amp;""))*('5_ACOMPANHAMENTO'!$AC$3:$AC$4922&lt;&gt;"")*((((I380&lt;&gt;"")*ISNUMBER(SEARCH("|"&amp;I380&amp;"|",'5_ACOMPANHAMENTO'!$AC$3:$AC$4922)))+((J380&lt;&gt;"")*ISNUMBER(SEARCH("|"&amp;J380&amp;"|",'5_ACOMPANHAMENTO'!$AC$3:$AC$4922)))+((K380&lt;&gt;"")*ISNUMBER(SEARCH("|"&amp;K380&amp;"|",'5_ACOMPANHAMENTO'!$AC$3:$AC$4922)))+((L380&lt;&gt;"")*ISNUMBER(SEARCH("|"&amp;L380&amp;"|",'5_ACOMPANHAMENTO'!$AC$3:$AC$4922)))+((M380&lt;&gt;"")*ISNUMBER(SEARCH("|"&amp;M380&amp;"|",'5_ACOMPANHAMENTO'!$AC$3:$AC$4922)))+((N380&lt;&gt;"")*ISNUMBER(SEARCH("|"&amp;N380&amp;"|",'5_ACOMPANHAMENTO'!$AC$3:$AC$4922)))+((O380&lt;&gt;"")*ISNUMBER(SEARCH("|"&amp;O380&amp;"|",'5_ACOMPANHAMENTO'!$AC$3:$AC$4922)))+((P380&lt;&gt;"")*ISNUMBER(SEARCH("|"&amp;P380&amp;"|",'5_ACOMPANHAMENTO'!$AC$3:$AC$4922)))+((Q380&lt;&gt;"")*ISNUMBER(SEARCH("|"&amp;Q380&amp;"|",'5_ACOMPANHAMENTO'!$AC$3:$AC$4922)))+((R380&lt;&gt;"")*ISNUMBER(SEARCH("|"&amp;R380&amp;"|",'5_ACOMPANHAMENTO'!$AC$3:$AC$4922)))+((S380&lt;&gt;"")*ISNUMBER(SEARCH("|"&amp;S380&amp;"|",'5_ACOMPANHAMENTO'!$AC$3:$AC$4922)))+((T380&lt;&gt;"")*ISNUMBER(SEARCH("|"&amp;T380&amp;"|",'5_ACOMPANHAMENTO'!$AC$3:$AC$4922)))+((U380&lt;&gt;"")*ISNUMBER(SEARCH("|"&amp;U380&amp;"|",'5_ACOMPANHAMENTO'!$AC$3:$AC$4922)))+((V380&lt;&gt;"")*ISNUMBER(SEARCH("|"&amp;V380&amp;"|",'5_ACOMPANHAMENTO'!$AC$3:$AC$4922)))+((W380&lt;&gt;"")*ISNUMBER(SEARCH("|"&amp;W380&amp;"|",'5_ACOMPANHAMENTO'!$AC$3:$AC$4922)))+((X380&lt;&gt;"")*ISNUMBER(SEARCH("|"&amp;X380&amp;"|",'5_ACOMPANHAMENTO'!$AC$3:$AC$4922)))+((Y380&lt;&gt;"")*ISNUMBER(SEARCH("|"&amp;Y380&amp;"|",'5_ACOMPANHAMENTO'!$AC$3:$AC$4922)))+((Z380&lt;&gt;"")*ISNUMBER(SEARCH("|"&amp;Z380&amp;"|",'5_ACOMPANHAMENTO'!$AC$3:$AC$4922)))+((AA380&lt;&gt;"")*ISNUMBER(SEARCH("|"&amp;AA380&amp;"|",'5_ACOMPANHAMENTO'!$AC$3:$AC$4922)))+((AB380&lt;&gt;"")*ISNUMBER(SEARCH("|"&amp;AB380&amp;"|",'5_ACOMPANHAMENTO'!$AC$3:$AC$4922))))&gt;0)),'5_ACOMPANHAMENTO'!$J$3:$J$4922),0))</f>
        <v/>
      </c>
      <c r="E380" s="4">
        <f>IF(G380=0,"FINALIZADO",IF(TODAY()&gt;A380,"ATRASADO "&amp;TODAY()-A380&amp;" DIAS","ADIANTADO "&amp;A380-TODAY()&amp;" DIAS"))</f>
        <v/>
      </c>
      <c r="F380" s="7">
        <f>IF(OR($B380="",$C380=""),"",IFERROR(SUMPRODUCT(--(('5_ACOMPANHAMENTO'!$AD$3:$AD$4922=TRIM($C380&amp;""))*('5_ACOMPANHAMENTO'!$AC$3:$AC$4922&lt;&gt;"")*((((I380&lt;&gt;"")*ISNUMBER(SEARCH("|"&amp;I380&amp;"|",'5_ACOMPANHAMENTO'!$AC$3:$AC$4922)))+((J380&lt;&gt;"")*ISNUMBER(SEARCH("|"&amp;J380&amp;"|",'5_ACOMPANHAMENTO'!$AC$3:$AC$4922)))+((K380&lt;&gt;"")*ISNUMBER(SEARCH("|"&amp;K380&amp;"|",'5_ACOMPANHAMENTO'!$AC$3:$AC$4922)))+((L380&lt;&gt;"")*ISNUMBER(SEARCH("|"&amp;L380&amp;"|",'5_ACOMPANHAMENTO'!$AC$3:$AC$4922)))+((M380&lt;&gt;"")*ISNUMBER(SEARCH("|"&amp;M380&amp;"|",'5_ACOMPANHAMENTO'!$AC$3:$AC$4922)))+((N380&lt;&gt;"")*ISNUMBER(SEARCH("|"&amp;N380&amp;"|",'5_ACOMPANHAMENTO'!$AC$3:$AC$4922)))+((O380&lt;&gt;"")*ISNUMBER(SEARCH("|"&amp;O380&amp;"|",'5_ACOMPANHAMENTO'!$AC$3:$AC$4922)))+((P380&lt;&gt;"")*ISNUMBER(SEARCH("|"&amp;P380&amp;"|",'5_ACOMPANHAMENTO'!$AC$3:$AC$4922)))+((Q380&lt;&gt;"")*ISNUMBER(SEARCH("|"&amp;Q380&amp;"|",'5_ACOMPANHAMENTO'!$AC$3:$AC$4922)))+((R380&lt;&gt;"")*ISNUMBER(SEARCH("|"&amp;R380&amp;"|",'5_ACOMPANHAMENTO'!$AC$3:$AC$4922)))+((S380&lt;&gt;"")*ISNUMBER(SEARCH("|"&amp;S380&amp;"|",'5_ACOMPANHAMENTO'!$AC$3:$AC$4922)))+((T380&lt;&gt;"")*ISNUMBER(SEARCH("|"&amp;T380&amp;"|",'5_ACOMPANHAMENTO'!$AC$3:$AC$4922)))+((U380&lt;&gt;"")*ISNUMBER(SEARCH("|"&amp;U380&amp;"|",'5_ACOMPANHAMENTO'!$AC$3:$AC$4922)))+((V380&lt;&gt;"")*ISNUMBER(SEARCH("|"&amp;V380&amp;"|",'5_ACOMPANHAMENTO'!$AC$3:$AC$4922)))+((W380&lt;&gt;"")*ISNUMBER(SEARCH("|"&amp;W380&amp;"|",'5_ACOMPANHAMENTO'!$AC$3:$AC$4922)))+((X380&lt;&gt;"")*ISNUMBER(SEARCH("|"&amp;X380&amp;"|",'5_ACOMPANHAMENTO'!$AC$3:$AC$4922)))+((Y380&lt;&gt;"")*ISNUMBER(SEARCH("|"&amp;Y380&amp;"|",'5_ACOMPANHAMENTO'!$AC$3:$AC$4922)))+((Z380&lt;&gt;"")*ISNUMBER(SEARCH("|"&amp;Z380&amp;"|",'5_ACOMPANHAMENTO'!$AC$3:$AC$4922)))+((AA380&lt;&gt;"")*ISNUMBER(SEARCH("|"&amp;AA380&amp;"|",'5_ACOMPANHAMENTO'!$AC$3:$AC$4922)))+((AB380&lt;&gt;"")*ISNUMBER(SEARCH("|"&amp;AB380&amp;"|",'5_ACOMPANHAMENTO'!$AC$3:$AC$4922))))&gt;0)),'5_ACOMPANHAMENTO'!$O$3:$O$4922),0))</f>
        <v/>
      </c>
      <c r="G380" s="7">
        <f>IF(OR($B380="",$C380=""),"",D380-F380)</f>
        <v/>
      </c>
      <c r="H380">
        <f>IF(OR($B380="",$C380=""),"",TRIM($B380&amp;"")&amp;"|"&amp;TRIM($C380&amp;""))</f>
        <v/>
      </c>
      <c r="I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",99)),1,99)))</f>
        <v/>
      </c>
      <c r="J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",99)),100,99)))</f>
        <v/>
      </c>
      <c r="K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",99)),199,99)))</f>
        <v/>
      </c>
      <c r="L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",99)),298,99)))</f>
        <v/>
      </c>
      <c r="M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",99)),397,99)))</f>
        <v/>
      </c>
      <c r="N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",99)),496,99)))</f>
        <v/>
      </c>
      <c r="O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",99)),595,99)))</f>
        <v/>
      </c>
      <c r="P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",99)),694,99)))</f>
        <v/>
      </c>
      <c r="Q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",99)),793,99)))</f>
        <v/>
      </c>
      <c r="R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",99)),892,99)))</f>
        <v/>
      </c>
      <c r="S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",99)),991,99)))</f>
        <v/>
      </c>
      <c r="T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",99)),1090,99)))</f>
        <v/>
      </c>
      <c r="U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",99)),1189,99)))</f>
        <v/>
      </c>
      <c r="V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",99)),1288,99)))</f>
        <v/>
      </c>
      <c r="W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",99)),1387,99)))</f>
        <v/>
      </c>
      <c r="X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",99)),1486,99)))</f>
        <v/>
      </c>
      <c r="Y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",99)),1585,99)))</f>
        <v/>
      </c>
      <c r="Z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",99)),1684,99)))</f>
        <v/>
      </c>
      <c r="AA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",99)),1783,99)))</f>
        <v/>
      </c>
      <c r="AB380" s="1">
        <f>IF($B380="","",TRIM(MID(SUBSTITUTE(TRIM(SUBSTITUTE(SUBSTITUTE(SUBSTITUTE(SUBSTITUTE(SUBSTITUTE(SUBSTITUTE(SUBSTITUTE(SUBSTITUTE(SUBSTITUTE(SUBSTITUTE(SUBSTITUTE(SUBSTITUTE(SUBSTITUTE(SUBSTITUTE(TRIM($B380&amp;""),CHAR(10),"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",REPT(" ",99)),1882,99)))</f>
        <v/>
      </c>
    </row>
    <row r="381" hidden="1" ht="14.25" customHeight="1">
      <c r="A381" s="4">
        <f>IF(OR($B381="",$C381=""),"",IFERROR(INDEX('5_ACOMPANHAMENTO'!$A$3:$A$4922,MATCH(1,INDEX(('5_ACOMPANHAMENTO'!$AD$3:$AD$4922=TRIM($C381&amp;""))*('5_ACOMPANHAMENTO'!$AC$3:$AC$4922&lt;&gt;"")*((((I381&lt;&gt;"")*ISNUMBER(SEARCH("|"&amp;I381&amp;"|",'5_ACOMPANHAMENTO'!$AC$3:$AC$4922)))+((J381&lt;&gt;"")*ISNUMBER(SEARCH("|"&amp;J381&amp;"|",'5_ACOMPANHAMENTO'!$AC$3:$AC$4922)))+((K381&lt;&gt;"")*ISNUMBER(SEARCH("|"&amp;K381&amp;"|",'5_ACOMPANHAMENTO'!$AC$3:$AC$4922)))+((L381&lt;&gt;"")*ISNUMBER(SEARCH("|"&amp;L381&amp;"|",'5_ACOMPANHAMENTO'!$AC$3:$AC$4922)))+((M381&lt;&gt;"")*ISNUMBER(SEARCH("|"&amp;M381&amp;"|",'5_ACOMPANHAMENTO'!$AC$3:$AC$4922)))+((N381&lt;&gt;"")*ISNUMBER(SEARCH("|"&amp;N381&amp;"|",'5_ACOMPANHAMENTO'!$AC$3:$AC$4922)))+((O381&lt;&gt;"")*ISNUMBER(SEARCH("|"&amp;O381&amp;"|",'5_ACOMPANHAMENTO'!$AC$3:$AC$4922)))+((P381&lt;&gt;"")*ISNUMBER(SEARCH("|"&amp;P381&amp;"|",'5_ACOMPANHAMENTO'!$AC$3:$AC$4922)))+((Q381&lt;&gt;"")*ISNUMBER(SEARCH("|"&amp;Q381&amp;"|",'5_ACOMPANHAMENTO'!$AC$3:$AC$4922)))+((R381&lt;&gt;"")*ISNUMBER(SEARCH("|"&amp;R381&amp;"|",'5_ACOMPANHAMENTO'!$AC$3:$AC$4922)))+((S381&lt;&gt;"")*ISNUMBER(SEARCH("|"&amp;S381&amp;"|",'5_ACOMPANHAMENTO'!$AC$3:$AC$4922)))+((T381&lt;&gt;"")*ISNUMBER(SEARCH("|"&amp;T381&amp;"|",'5_ACOMPANHAMENTO'!$AC$3:$AC$4922)))+((U381&lt;&gt;"")*ISNUMBER(SEARCH("|"&amp;U381&amp;"|",'5_ACOMPANHAMENTO'!$AC$3:$AC$4922)))+((V381&lt;&gt;"")*ISNUMBER(SEARCH("|"&amp;V381&amp;"|",'5_ACOMPANHAMENTO'!$AC$3:$AC$4922)))+((W381&lt;&gt;"")*ISNUMBER(SEARCH("|"&amp;W381&amp;"|",'5_ACOMPANHAMENTO'!$AC$3:$AC$4922)))+((X381&lt;&gt;"")*ISNUMBER(SEARCH("|"&amp;X381&amp;"|",'5_ACOMPANHAMENTO'!$AC$3:$AC$4922)))+((Y381&lt;&gt;"")*ISNUMBER(SEARCH("|"&amp;Y381&amp;"|",'5_ACOMPANHAMENTO'!$AC$3:$AC$4922)))+((Z381&lt;&gt;"")*ISNUMBER(SEARCH("|"&amp;Z381&amp;"|",'5_ACOMPANHAMENTO'!$AC$3:$AC$4922)))+((AA381&lt;&gt;"")*ISNUMBER(SEARCH("|"&amp;AA381&amp;"|",'5_ACOMPANHAMENTO'!$AC$3:$AC$4922)))+((AB381&lt;&gt;"")*ISNUMBER(SEARCH("|"&amp;AB381&amp;"|",'5_ACOMPANHAMENTO'!$AC$3:$AC$4922))))&gt;0),0),0)),""))</f>
        <v/>
      </c>
      <c r="B381" s="14" t="inlineStr">
        <is>
          <t>10199,10201</t>
        </is>
      </c>
      <c r="C381" s="14" t="inlineStr">
        <is>
          <t>9 COLADEIRAS</t>
        </is>
      </c>
      <c r="D381" s="4">
        <f>IF(OR($B381="",$C381=""),"",IFERROR(SUMPRODUCT(--(('5_ACOMPANHAMENTO'!$AD$3:$AD$4922=TRIM($C381&amp;""))*('5_ACOMPANHAMENTO'!$AC$3:$AC$4922&lt;&gt;"")*((((I381&lt;&gt;"")*ISNUMBER(SEARCH("|"&amp;I381&amp;"|",'5_ACOMPANHAMENTO'!$AC$3:$AC$4922)))+((J381&lt;&gt;"")*ISNUMBER(SEARCH("|"&amp;J381&amp;"|",'5_ACOMPANHAMENTO'!$AC$3:$AC$4922)))+((K381&lt;&gt;"")*ISNUMBER(SEARCH("|"&amp;K381&amp;"|",'5_ACOMPANHAMENTO'!$AC$3:$AC$4922)))+((L381&lt;&gt;"")*ISNUMBER(SEARCH("|"&amp;L381&amp;"|",'5_ACOMPANHAMENTO'!$AC$3:$AC$4922)))+((M381&lt;&gt;"")*ISNUMBER(SEARCH("|"&amp;M381&amp;"|",'5_ACOMPANHAMENTO'!$AC$3:$AC$4922)))+((N381&lt;&gt;"")*ISNUMBER(SEARCH("|"&amp;N381&amp;"|",'5_ACOMPANHAMENTO'!$AC$3:$AC$4922)))+((O381&lt;&gt;"")*ISNUMBER(SEARCH("|"&amp;O381&amp;"|",'5_ACOMPANHAMENTO'!$AC$3:$AC$4922)))+((P381&lt;&gt;"")*ISNUMBER(SEARCH("|"&amp;P381&amp;"|",'5_ACOMPANHAMENTO'!$AC$3:$AC$4922)))+((Q381&lt;&gt;"")*ISNUMBER(SEARCH("|"&amp;Q381&amp;"|",'5_ACOMPANHAMENTO'!$AC$3:$AC$4922)))+((R381&lt;&gt;"")*ISNUMBER(SEARCH("|"&amp;R381&amp;"|",'5_ACOMPANHAMENTO'!$AC$3:$AC$4922)))+((S381&lt;&gt;"")*ISNUMBER(SEARCH("|"&amp;S381&amp;"|",'5_ACOMPANHAMENTO'!$AC$3:$AC$4922)))+((T381&lt;&gt;"")*ISNUMBER(SEARCH("|"&amp;T381&amp;"|",'5_ACOMPANHAMENTO'!$AC$3:$AC$4922)))+((U381&lt;&gt;"")*ISNUMBER(SEARCH("|"&amp;U381&amp;"|",'5_ACOMPANHAMENTO'!$AC$3:$AC$4922)))+((V381&lt;&gt;"")*ISNUMBER(SEARCH("|"&amp;V381&amp;"|",'5_ACOMPANHAMENTO'!$AC$3:$AC$4922)))+((W381&lt;&gt;"")*ISNUMBER(SEARCH("|"&amp;W381&amp;"|",'5_ACOMPANHAMENTO'!$AC$3:$AC$4922)))+((X381&lt;&gt;"")*ISNUMBER(SEARCH("|"&amp;X381&amp;"|",'5_ACOMPANHAMENTO'!$AC$3:$AC$4922)))+((Y381&lt;&gt;"")*ISNUMBER(SEARCH("|"&amp;Y381&amp;"|",'5_ACOMPANHAMENTO'!$AC$3:$AC$4922)))+((Z381&lt;&gt;"")*ISNUMBER(SEARCH("|"&amp;Z381&amp;"|",'5_ACOMPANHAMENTO'!$AC$3:$AC$4922)))+((AA381&lt;&gt;"")*ISNUMBER(SEARCH("|"&amp;AA381&amp;"|",'5_ACOMPANHAMENTO'!$AC$3:$AC$4922)))+((AB381&lt;&gt;"")*ISNUMBER(SEARCH("|"&amp;AB381&amp;"|",'5_ACOMPANHAMENTO'!$AC$3:$AC$4922))))&gt;0)),'5_ACOMPANHAMENTO'!$J$3:$J$4922),0))</f>
        <v/>
      </c>
      <c r="E381" s="4">
        <f>IF(G381=0,"FINALIZADO",IF(TODAY()&gt;A381,"ATRASADO "&amp;TODAY()-A381&amp;" DIAS","ADIANTADO "&amp;A381-TODAY()&amp;" DIAS"))</f>
        <v/>
      </c>
      <c r="F381" s="7">
        <f>IF(OR($B381="",$C381=""),"",IFERROR(SUMPRODUCT(--(('5_ACOMPANHAMENTO'!$AD$3:$AD$4922=TRIM($C381&amp;""))*('5_ACOMPANHAMENTO'!$AC$3:$AC$4922&lt;&gt;"")*((((I381&lt;&gt;"")*ISNUMBER(SEARCH("|"&amp;I381&amp;"|",'5_ACOMPANHAMENTO'!$AC$3:$AC$4922)))+((J381&lt;&gt;"")*ISNUMBER(SEARCH("|"&amp;J381&amp;"|",'5_ACOMPANHAMENTO'!$AC$3:$AC$4922)))+((K381&lt;&gt;"")*ISNUMBER(SEARCH("|"&amp;K381&amp;"|",'5_ACOMPANHAMENTO'!$AC$3:$AC$4922)))+((L381&lt;&gt;"")*ISNUMBER(SEARCH("|"&amp;L381&amp;"|",'5_ACOMPANHAMENTO'!$AC$3:$AC$4922)))+((M381&lt;&gt;"")*ISNUMBER(SEARCH("|"&amp;M381&amp;"|",'5_ACOMPANHAMENTO'!$AC$3:$AC$4922)))+((N381&lt;&gt;"")*ISNUMBER(SEARCH("|"&amp;N381&amp;"|",'5_ACOMPANHAMENTO'!$AC$3:$AC$4922)))+((O381&lt;&gt;"")*ISNUMBER(SEARCH("|"&amp;O381&amp;"|",'5_ACOMPANHAMENTO'!$AC$3:$AC$4922)))+((P381&lt;&gt;"")*ISNUMBER(SEARCH("|"&amp;P381&amp;"|",'5_ACOMPANHAMENTO'!$AC$3:$AC$4922)))+((Q381&lt;&gt;"")*ISNUMBER(SEARCH("|"&amp;Q381&amp;"|",'5_ACOMPANHAMENTO'!$AC$3:$AC$4922)))+((R381&lt;&gt;"")*ISNUMBER(SEARCH("|"&amp;R381&amp;"|",'5_ACOMPANHAMENTO'!$AC$3:$AC$4922)))+((S381&lt;&gt;"")*ISNUMBER(SEARCH("|"&amp;S381&amp;"|",'5_ACOMPANHAMENTO'!$AC$3:$AC$4922)))+((T381&lt;&gt;"")*ISNUMBER(SEARCH("|"&amp;T381&amp;"|",'5_ACOMPANHAMENTO'!$AC$3:$AC$4922)))+((U381&lt;&gt;"")*ISNUMBER(SEARCH("|"&amp;U381&amp;"|",'5_ACOMPANHAMENTO'!$AC$3:$AC$4922)))+((V381&lt;&gt;"")*ISNUMBER(SEARCH("|"&amp;V381&amp;"|",'5_ACOMPANHAMENTO'!$AC$3:$AC$4922)))+((W381&lt;&gt;"")*ISNUMBER(SEARCH("|"&amp;W381&amp;"|",'5_ACOMPANHAMENTO'!$AC$3:$AC$4922)))+((X381&lt;&gt;"")*ISNUMBER(SEARCH("|"&amp;X381&amp;"|",'5_ACOMPANHAMENTO'!$AC$3:$AC$4922)))+((Y381&lt;&gt;"")*ISNUMBER(SEARCH("|"&amp;Y381&amp;"|",'5_ACOMPANHAMENTO'!$AC$3:$AC$4922)))+((Z381&lt;&gt;"")*ISNUMBER(SEARCH("|"&amp;Z381&amp;"|",'5_ACOMPANHAMENTO'!$AC$3:$AC$4922)))+((AA381&lt;&gt;"")*ISNUMBER(SEARCH("|"&amp;AA381&amp;"|",'5_ACOMPANHAMENTO'!$AC$3:$AC$4922)))+((AB381&lt;&gt;"")*ISNUMBER(SEARCH("|"&amp;AB381&amp;"|",'5_ACOMPANHAMENTO'!$AC$3:$AC$4922))))&gt;0)),'5_ACOMPANHAMENTO'!$O$3:$O$4922),0))</f>
        <v/>
      </c>
      <c r="G381" s="7">
        <f>IF(OR($B381="",$C381=""),"",D381-F381)</f>
        <v/>
      </c>
      <c r="H381">
        <f>IF(OR($B381="",$C381=""),"",TRIM($B381&amp;"")&amp;"|"&amp;TRIM($C381&amp;""))</f>
        <v/>
      </c>
      <c r="I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",99)),1,99)))</f>
        <v/>
      </c>
      <c r="J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",99)),100,99)))</f>
        <v/>
      </c>
      <c r="K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",99)),199,99)))</f>
        <v/>
      </c>
      <c r="L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",99)),298,99)))</f>
        <v/>
      </c>
      <c r="M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",99)),397,99)))</f>
        <v/>
      </c>
      <c r="N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",99)),496,99)))</f>
        <v/>
      </c>
      <c r="O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",99)),595,99)))</f>
        <v/>
      </c>
      <c r="P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",99)),694,99)))</f>
        <v/>
      </c>
      <c r="Q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",99)),793,99)))</f>
        <v/>
      </c>
      <c r="R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",99)),892,99)))</f>
        <v/>
      </c>
      <c r="S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",99)),991,99)))</f>
        <v/>
      </c>
      <c r="T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",99)),1090,99)))</f>
        <v/>
      </c>
      <c r="U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",99)),1189,99)))</f>
        <v/>
      </c>
      <c r="V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",99)),1288,99)))</f>
        <v/>
      </c>
      <c r="W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",99)),1387,99)))</f>
        <v/>
      </c>
      <c r="X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",99)),1486,99)))</f>
        <v/>
      </c>
      <c r="Y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",99)),1585,99)))</f>
        <v/>
      </c>
      <c r="Z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",99)),1684,99)))</f>
        <v/>
      </c>
      <c r="AA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",99)),1783,99)))</f>
        <v/>
      </c>
      <c r="AB381" s="1">
        <f>IF($B381="","",TRIM(MID(SUBSTITUTE(TRIM(SUBSTITUTE(SUBSTITUTE(SUBSTITUTE(SUBSTITUTE(SUBSTITUTE(SUBSTITUTE(SUBSTITUTE(SUBSTITUTE(SUBSTITUTE(SUBSTITUTE(SUBSTITUTE(SUBSTITUTE(SUBSTITUTE(SUBSTITUTE(TRIM($B381&amp;""),CHAR(10),"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",REPT(" ",99)),1882,99)))</f>
        <v/>
      </c>
    </row>
    <row r="382" hidden="1" ht="14.25" customHeight="1">
      <c r="A382" s="4">
        <f>IF(OR($B382="",$C382=""),"",IFERROR(INDEX('5_ACOMPANHAMENTO'!$A$3:$A$4922,MATCH(1,INDEX(('5_ACOMPANHAMENTO'!$AD$3:$AD$4922=TRIM($C382&amp;""))*('5_ACOMPANHAMENTO'!$AC$3:$AC$4922&lt;&gt;"")*((((I382&lt;&gt;"")*ISNUMBER(SEARCH("|"&amp;I382&amp;"|",'5_ACOMPANHAMENTO'!$AC$3:$AC$4922)))+((J382&lt;&gt;"")*ISNUMBER(SEARCH("|"&amp;J382&amp;"|",'5_ACOMPANHAMENTO'!$AC$3:$AC$4922)))+((K382&lt;&gt;"")*ISNUMBER(SEARCH("|"&amp;K382&amp;"|",'5_ACOMPANHAMENTO'!$AC$3:$AC$4922)))+((L382&lt;&gt;"")*ISNUMBER(SEARCH("|"&amp;L382&amp;"|",'5_ACOMPANHAMENTO'!$AC$3:$AC$4922)))+((M382&lt;&gt;"")*ISNUMBER(SEARCH("|"&amp;M382&amp;"|",'5_ACOMPANHAMENTO'!$AC$3:$AC$4922)))+((N382&lt;&gt;"")*ISNUMBER(SEARCH("|"&amp;N382&amp;"|",'5_ACOMPANHAMENTO'!$AC$3:$AC$4922)))+((O382&lt;&gt;"")*ISNUMBER(SEARCH("|"&amp;O382&amp;"|",'5_ACOMPANHAMENTO'!$AC$3:$AC$4922)))+((P382&lt;&gt;"")*ISNUMBER(SEARCH("|"&amp;P382&amp;"|",'5_ACOMPANHAMENTO'!$AC$3:$AC$4922)))+((Q382&lt;&gt;"")*ISNUMBER(SEARCH("|"&amp;Q382&amp;"|",'5_ACOMPANHAMENTO'!$AC$3:$AC$4922)))+((R382&lt;&gt;"")*ISNUMBER(SEARCH("|"&amp;R382&amp;"|",'5_ACOMPANHAMENTO'!$AC$3:$AC$4922)))+((S382&lt;&gt;"")*ISNUMBER(SEARCH("|"&amp;S382&amp;"|",'5_ACOMPANHAMENTO'!$AC$3:$AC$4922)))+((T382&lt;&gt;"")*ISNUMBER(SEARCH("|"&amp;T382&amp;"|",'5_ACOMPANHAMENTO'!$AC$3:$AC$4922)))+((U382&lt;&gt;"")*ISNUMBER(SEARCH("|"&amp;U382&amp;"|",'5_ACOMPANHAMENTO'!$AC$3:$AC$4922)))+((V382&lt;&gt;"")*ISNUMBER(SEARCH("|"&amp;V382&amp;"|",'5_ACOMPANHAMENTO'!$AC$3:$AC$4922)))+((W382&lt;&gt;"")*ISNUMBER(SEARCH("|"&amp;W382&amp;"|",'5_ACOMPANHAMENTO'!$AC$3:$AC$4922)))+((X382&lt;&gt;"")*ISNUMBER(SEARCH("|"&amp;X382&amp;"|",'5_ACOMPANHAMENTO'!$AC$3:$AC$4922)))+((Y382&lt;&gt;"")*ISNUMBER(SEARCH("|"&amp;Y382&amp;"|",'5_ACOMPANHAMENTO'!$AC$3:$AC$4922)))+((Z382&lt;&gt;"")*ISNUMBER(SEARCH("|"&amp;Z382&amp;"|",'5_ACOMPANHAMENTO'!$AC$3:$AC$4922)))+((AA382&lt;&gt;"")*ISNUMBER(SEARCH("|"&amp;AA382&amp;"|",'5_ACOMPANHAMENTO'!$AC$3:$AC$4922)))+((AB382&lt;&gt;"")*ISNUMBER(SEARCH("|"&amp;AB382&amp;"|",'5_ACOMPANHAMENTO'!$AC$3:$AC$4922))))&gt;0),0),0)),""))</f>
        <v/>
      </c>
      <c r="B382" s="14" t="inlineStr">
        <is>
          <t>10199,10201</t>
        </is>
      </c>
      <c r="C382" s="14" t="inlineStr">
        <is>
          <t>9 COLADEIRAS</t>
        </is>
      </c>
      <c r="D382" s="4">
        <f>IF(OR($B382="",$C382=""),"",IFERROR(SUMPRODUCT(--(('5_ACOMPANHAMENTO'!$AD$3:$AD$4922=TRIM($C382&amp;""))*('5_ACOMPANHAMENTO'!$AC$3:$AC$4922&lt;&gt;"")*((((I382&lt;&gt;"")*ISNUMBER(SEARCH("|"&amp;I382&amp;"|",'5_ACOMPANHAMENTO'!$AC$3:$AC$4922)))+((J382&lt;&gt;"")*ISNUMBER(SEARCH("|"&amp;J382&amp;"|",'5_ACOMPANHAMENTO'!$AC$3:$AC$4922)))+((K382&lt;&gt;"")*ISNUMBER(SEARCH("|"&amp;K382&amp;"|",'5_ACOMPANHAMENTO'!$AC$3:$AC$4922)))+((L382&lt;&gt;"")*ISNUMBER(SEARCH("|"&amp;L382&amp;"|",'5_ACOMPANHAMENTO'!$AC$3:$AC$4922)))+((M382&lt;&gt;"")*ISNUMBER(SEARCH("|"&amp;M382&amp;"|",'5_ACOMPANHAMENTO'!$AC$3:$AC$4922)))+((N382&lt;&gt;"")*ISNUMBER(SEARCH("|"&amp;N382&amp;"|",'5_ACOMPANHAMENTO'!$AC$3:$AC$4922)))+((O382&lt;&gt;"")*ISNUMBER(SEARCH("|"&amp;O382&amp;"|",'5_ACOMPANHAMENTO'!$AC$3:$AC$4922)))+((P382&lt;&gt;"")*ISNUMBER(SEARCH("|"&amp;P382&amp;"|",'5_ACOMPANHAMENTO'!$AC$3:$AC$4922)))+((Q382&lt;&gt;"")*ISNUMBER(SEARCH("|"&amp;Q382&amp;"|",'5_ACOMPANHAMENTO'!$AC$3:$AC$4922)))+((R382&lt;&gt;"")*ISNUMBER(SEARCH("|"&amp;R382&amp;"|",'5_ACOMPANHAMENTO'!$AC$3:$AC$4922)))+((S382&lt;&gt;"")*ISNUMBER(SEARCH("|"&amp;S382&amp;"|",'5_ACOMPANHAMENTO'!$AC$3:$AC$4922)))+((T382&lt;&gt;"")*ISNUMBER(SEARCH("|"&amp;T382&amp;"|",'5_ACOMPANHAMENTO'!$AC$3:$AC$4922)))+((U382&lt;&gt;"")*ISNUMBER(SEARCH("|"&amp;U382&amp;"|",'5_ACOMPANHAMENTO'!$AC$3:$AC$4922)))+((V382&lt;&gt;"")*ISNUMBER(SEARCH("|"&amp;V382&amp;"|",'5_ACOMPANHAMENTO'!$AC$3:$AC$4922)))+((W382&lt;&gt;"")*ISNUMBER(SEARCH("|"&amp;W382&amp;"|",'5_ACOMPANHAMENTO'!$AC$3:$AC$4922)))+((X382&lt;&gt;"")*ISNUMBER(SEARCH("|"&amp;X382&amp;"|",'5_ACOMPANHAMENTO'!$AC$3:$AC$4922)))+((Y382&lt;&gt;"")*ISNUMBER(SEARCH("|"&amp;Y382&amp;"|",'5_ACOMPANHAMENTO'!$AC$3:$AC$4922)))+((Z382&lt;&gt;"")*ISNUMBER(SEARCH("|"&amp;Z382&amp;"|",'5_ACOMPANHAMENTO'!$AC$3:$AC$4922)))+((AA382&lt;&gt;"")*ISNUMBER(SEARCH("|"&amp;AA382&amp;"|",'5_ACOMPANHAMENTO'!$AC$3:$AC$4922)))+((AB382&lt;&gt;"")*ISNUMBER(SEARCH("|"&amp;AB382&amp;"|",'5_ACOMPANHAMENTO'!$AC$3:$AC$4922))))&gt;0)),'5_ACOMPANHAMENTO'!$J$3:$J$4922),0))</f>
        <v/>
      </c>
      <c r="E382" s="4">
        <f>IF(G382=0,"FINALIZADO",IF(TODAY()&gt;A382,"ATRASADO "&amp;TODAY()-A382&amp;" DIAS","ADIANTADO "&amp;A382-TODAY()&amp;" DIAS"))</f>
        <v/>
      </c>
      <c r="F382" s="7">
        <f>IF(OR($B382="",$C382=""),"",IFERROR(SUMPRODUCT(--(('5_ACOMPANHAMENTO'!$AD$3:$AD$4922=TRIM($C382&amp;""))*('5_ACOMPANHAMENTO'!$AC$3:$AC$4922&lt;&gt;"")*((((I382&lt;&gt;"")*ISNUMBER(SEARCH("|"&amp;I382&amp;"|",'5_ACOMPANHAMENTO'!$AC$3:$AC$4922)))+((J382&lt;&gt;"")*ISNUMBER(SEARCH("|"&amp;J382&amp;"|",'5_ACOMPANHAMENTO'!$AC$3:$AC$4922)))+((K382&lt;&gt;"")*ISNUMBER(SEARCH("|"&amp;K382&amp;"|",'5_ACOMPANHAMENTO'!$AC$3:$AC$4922)))+((L382&lt;&gt;"")*ISNUMBER(SEARCH("|"&amp;L382&amp;"|",'5_ACOMPANHAMENTO'!$AC$3:$AC$4922)))+((M382&lt;&gt;"")*ISNUMBER(SEARCH("|"&amp;M382&amp;"|",'5_ACOMPANHAMENTO'!$AC$3:$AC$4922)))+((N382&lt;&gt;"")*ISNUMBER(SEARCH("|"&amp;N382&amp;"|",'5_ACOMPANHAMENTO'!$AC$3:$AC$4922)))+((O382&lt;&gt;"")*ISNUMBER(SEARCH("|"&amp;O382&amp;"|",'5_ACOMPANHAMENTO'!$AC$3:$AC$4922)))+((P382&lt;&gt;"")*ISNUMBER(SEARCH("|"&amp;P382&amp;"|",'5_ACOMPANHAMENTO'!$AC$3:$AC$4922)))+((Q382&lt;&gt;"")*ISNUMBER(SEARCH("|"&amp;Q382&amp;"|",'5_ACOMPANHAMENTO'!$AC$3:$AC$4922)))+((R382&lt;&gt;"")*ISNUMBER(SEARCH("|"&amp;R382&amp;"|",'5_ACOMPANHAMENTO'!$AC$3:$AC$4922)))+((S382&lt;&gt;"")*ISNUMBER(SEARCH("|"&amp;S382&amp;"|",'5_ACOMPANHAMENTO'!$AC$3:$AC$4922)))+((T382&lt;&gt;"")*ISNUMBER(SEARCH("|"&amp;T382&amp;"|",'5_ACOMPANHAMENTO'!$AC$3:$AC$4922)))+((U382&lt;&gt;"")*ISNUMBER(SEARCH("|"&amp;U382&amp;"|",'5_ACOMPANHAMENTO'!$AC$3:$AC$4922)))+((V382&lt;&gt;"")*ISNUMBER(SEARCH("|"&amp;V382&amp;"|",'5_ACOMPANHAMENTO'!$AC$3:$AC$4922)))+((W382&lt;&gt;"")*ISNUMBER(SEARCH("|"&amp;W382&amp;"|",'5_ACOMPANHAMENTO'!$AC$3:$AC$4922)))+((X382&lt;&gt;"")*ISNUMBER(SEARCH("|"&amp;X382&amp;"|",'5_ACOMPANHAMENTO'!$AC$3:$AC$4922)))+((Y382&lt;&gt;"")*ISNUMBER(SEARCH("|"&amp;Y382&amp;"|",'5_ACOMPANHAMENTO'!$AC$3:$AC$4922)))+((Z382&lt;&gt;"")*ISNUMBER(SEARCH("|"&amp;Z382&amp;"|",'5_ACOMPANHAMENTO'!$AC$3:$AC$4922)))+((AA382&lt;&gt;"")*ISNUMBER(SEARCH("|"&amp;AA382&amp;"|",'5_ACOMPANHAMENTO'!$AC$3:$AC$4922)))+((AB382&lt;&gt;"")*ISNUMBER(SEARCH("|"&amp;AB382&amp;"|",'5_ACOMPANHAMENTO'!$AC$3:$AC$4922))))&gt;0)),'5_ACOMPANHAMENTO'!$O$3:$O$4922),0))</f>
        <v/>
      </c>
      <c r="G382" s="7">
        <f>IF(OR($B382="",$C382=""),"",D382-F382)</f>
        <v/>
      </c>
      <c r="H382">
        <f>IF(OR($B382="",$C382=""),"",TRIM($B382&amp;"")&amp;"|"&amp;TRIM($C382&amp;""))</f>
        <v/>
      </c>
      <c r="I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",99)),1,99)))</f>
        <v/>
      </c>
      <c r="J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",99)),100,99)))</f>
        <v/>
      </c>
      <c r="K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",99)),199,99)))</f>
        <v/>
      </c>
      <c r="L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",99)),298,99)))</f>
        <v/>
      </c>
      <c r="M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",99)),397,99)))</f>
        <v/>
      </c>
      <c r="N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",99)),496,99)))</f>
        <v/>
      </c>
      <c r="O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",99)),595,99)))</f>
        <v/>
      </c>
      <c r="P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",99)),694,99)))</f>
        <v/>
      </c>
      <c r="Q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",99)),793,99)))</f>
        <v/>
      </c>
      <c r="R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",99)),892,99)))</f>
        <v/>
      </c>
      <c r="S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",99)),991,99)))</f>
        <v/>
      </c>
      <c r="T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",99)),1090,99)))</f>
        <v/>
      </c>
      <c r="U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",99)),1189,99)))</f>
        <v/>
      </c>
      <c r="V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",99)),1288,99)))</f>
        <v/>
      </c>
      <c r="W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",99)),1387,99)))</f>
        <v/>
      </c>
      <c r="X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",99)),1486,99)))</f>
        <v/>
      </c>
      <c r="Y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",99)),1585,99)))</f>
        <v/>
      </c>
      <c r="Z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",99)),1684,99)))</f>
        <v/>
      </c>
      <c r="AA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",99)),1783,99)))</f>
        <v/>
      </c>
      <c r="AB382" s="1">
        <f>IF($B382="","",TRIM(MID(SUBSTITUTE(TRIM(SUBSTITUTE(SUBSTITUTE(SUBSTITUTE(SUBSTITUTE(SUBSTITUTE(SUBSTITUTE(SUBSTITUTE(SUBSTITUTE(SUBSTITUTE(SUBSTITUTE(SUBSTITUTE(SUBSTITUTE(SUBSTITUTE(SUBSTITUTE(TRIM($B382&amp;""),CHAR(10),"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",REPT(" ",99)),1882,99)))</f>
        <v/>
      </c>
    </row>
    <row r="383" hidden="1" ht="14.25" customHeight="1">
      <c r="A383" s="4">
        <f>IF(OR($B383="",$C383=""),"",IFERROR(INDEX('5_ACOMPANHAMENTO'!$A$3:$A$4922,MATCH(1,INDEX(('5_ACOMPANHAMENTO'!$AD$3:$AD$4922=TRIM($C383&amp;""))*('5_ACOMPANHAMENTO'!$AC$3:$AC$4922&lt;&gt;"")*((((I383&lt;&gt;"")*ISNUMBER(SEARCH("|"&amp;I383&amp;"|",'5_ACOMPANHAMENTO'!$AC$3:$AC$4922)))+((J383&lt;&gt;"")*ISNUMBER(SEARCH("|"&amp;J383&amp;"|",'5_ACOMPANHAMENTO'!$AC$3:$AC$4922)))+((K383&lt;&gt;"")*ISNUMBER(SEARCH("|"&amp;K383&amp;"|",'5_ACOMPANHAMENTO'!$AC$3:$AC$4922)))+((L383&lt;&gt;"")*ISNUMBER(SEARCH("|"&amp;L383&amp;"|",'5_ACOMPANHAMENTO'!$AC$3:$AC$4922)))+((M383&lt;&gt;"")*ISNUMBER(SEARCH("|"&amp;M383&amp;"|",'5_ACOMPANHAMENTO'!$AC$3:$AC$4922)))+((N383&lt;&gt;"")*ISNUMBER(SEARCH("|"&amp;N383&amp;"|",'5_ACOMPANHAMENTO'!$AC$3:$AC$4922)))+((O383&lt;&gt;"")*ISNUMBER(SEARCH("|"&amp;O383&amp;"|",'5_ACOMPANHAMENTO'!$AC$3:$AC$4922)))+((P383&lt;&gt;"")*ISNUMBER(SEARCH("|"&amp;P383&amp;"|",'5_ACOMPANHAMENTO'!$AC$3:$AC$4922)))+((Q383&lt;&gt;"")*ISNUMBER(SEARCH("|"&amp;Q383&amp;"|",'5_ACOMPANHAMENTO'!$AC$3:$AC$4922)))+((R383&lt;&gt;"")*ISNUMBER(SEARCH("|"&amp;R383&amp;"|",'5_ACOMPANHAMENTO'!$AC$3:$AC$4922)))+((S383&lt;&gt;"")*ISNUMBER(SEARCH("|"&amp;S383&amp;"|",'5_ACOMPANHAMENTO'!$AC$3:$AC$4922)))+((T383&lt;&gt;"")*ISNUMBER(SEARCH("|"&amp;T383&amp;"|",'5_ACOMPANHAMENTO'!$AC$3:$AC$4922)))+((U383&lt;&gt;"")*ISNUMBER(SEARCH("|"&amp;U383&amp;"|",'5_ACOMPANHAMENTO'!$AC$3:$AC$4922)))+((V383&lt;&gt;"")*ISNUMBER(SEARCH("|"&amp;V383&amp;"|",'5_ACOMPANHAMENTO'!$AC$3:$AC$4922)))+((W383&lt;&gt;"")*ISNUMBER(SEARCH("|"&amp;W383&amp;"|",'5_ACOMPANHAMENTO'!$AC$3:$AC$4922)))+((X383&lt;&gt;"")*ISNUMBER(SEARCH("|"&amp;X383&amp;"|",'5_ACOMPANHAMENTO'!$AC$3:$AC$4922)))+((Y383&lt;&gt;"")*ISNUMBER(SEARCH("|"&amp;Y383&amp;"|",'5_ACOMPANHAMENTO'!$AC$3:$AC$4922)))+((Z383&lt;&gt;"")*ISNUMBER(SEARCH("|"&amp;Z383&amp;"|",'5_ACOMPANHAMENTO'!$AC$3:$AC$4922)))+((AA383&lt;&gt;"")*ISNUMBER(SEARCH("|"&amp;AA383&amp;"|",'5_ACOMPANHAMENTO'!$AC$3:$AC$4922)))+((AB383&lt;&gt;"")*ISNUMBER(SEARCH("|"&amp;AB383&amp;"|",'5_ACOMPANHAMENTO'!$AC$3:$AC$4922))))&gt;0),0),0)),""))</f>
        <v/>
      </c>
      <c r="B383" s="14" t="inlineStr">
        <is>
          <t>10199,10201</t>
        </is>
      </c>
      <c r="C383" s="14" t="inlineStr">
        <is>
          <t>9 COLADEIRAS</t>
        </is>
      </c>
      <c r="D383" s="4">
        <f>IF(OR($B383="",$C383=""),"",IFERROR(SUMPRODUCT(--(('5_ACOMPANHAMENTO'!$AD$3:$AD$4922=TRIM($C383&amp;""))*('5_ACOMPANHAMENTO'!$AC$3:$AC$4922&lt;&gt;"")*((((I383&lt;&gt;"")*ISNUMBER(SEARCH("|"&amp;I383&amp;"|",'5_ACOMPANHAMENTO'!$AC$3:$AC$4922)))+((J383&lt;&gt;"")*ISNUMBER(SEARCH("|"&amp;J383&amp;"|",'5_ACOMPANHAMENTO'!$AC$3:$AC$4922)))+((K383&lt;&gt;"")*ISNUMBER(SEARCH("|"&amp;K383&amp;"|",'5_ACOMPANHAMENTO'!$AC$3:$AC$4922)))+((L383&lt;&gt;"")*ISNUMBER(SEARCH("|"&amp;L383&amp;"|",'5_ACOMPANHAMENTO'!$AC$3:$AC$4922)))+((M383&lt;&gt;"")*ISNUMBER(SEARCH("|"&amp;M383&amp;"|",'5_ACOMPANHAMENTO'!$AC$3:$AC$4922)))+((N383&lt;&gt;"")*ISNUMBER(SEARCH("|"&amp;N383&amp;"|",'5_ACOMPANHAMENTO'!$AC$3:$AC$4922)))+((O383&lt;&gt;"")*ISNUMBER(SEARCH("|"&amp;O383&amp;"|",'5_ACOMPANHAMENTO'!$AC$3:$AC$4922)))+((P383&lt;&gt;"")*ISNUMBER(SEARCH("|"&amp;P383&amp;"|",'5_ACOMPANHAMENTO'!$AC$3:$AC$4922)))+((Q383&lt;&gt;"")*ISNUMBER(SEARCH("|"&amp;Q383&amp;"|",'5_ACOMPANHAMENTO'!$AC$3:$AC$4922)))+((R383&lt;&gt;"")*ISNUMBER(SEARCH("|"&amp;R383&amp;"|",'5_ACOMPANHAMENTO'!$AC$3:$AC$4922)))+((S383&lt;&gt;"")*ISNUMBER(SEARCH("|"&amp;S383&amp;"|",'5_ACOMPANHAMENTO'!$AC$3:$AC$4922)))+((T383&lt;&gt;"")*ISNUMBER(SEARCH("|"&amp;T383&amp;"|",'5_ACOMPANHAMENTO'!$AC$3:$AC$4922)))+((U383&lt;&gt;"")*ISNUMBER(SEARCH("|"&amp;U383&amp;"|",'5_ACOMPANHAMENTO'!$AC$3:$AC$4922)))+((V383&lt;&gt;"")*ISNUMBER(SEARCH("|"&amp;V383&amp;"|",'5_ACOMPANHAMENTO'!$AC$3:$AC$4922)))+((W383&lt;&gt;"")*ISNUMBER(SEARCH("|"&amp;W383&amp;"|",'5_ACOMPANHAMENTO'!$AC$3:$AC$4922)))+((X383&lt;&gt;"")*ISNUMBER(SEARCH("|"&amp;X383&amp;"|",'5_ACOMPANHAMENTO'!$AC$3:$AC$4922)))+((Y383&lt;&gt;"")*ISNUMBER(SEARCH("|"&amp;Y383&amp;"|",'5_ACOMPANHAMENTO'!$AC$3:$AC$4922)))+((Z383&lt;&gt;"")*ISNUMBER(SEARCH("|"&amp;Z383&amp;"|",'5_ACOMPANHAMENTO'!$AC$3:$AC$4922)))+((AA383&lt;&gt;"")*ISNUMBER(SEARCH("|"&amp;AA383&amp;"|",'5_ACOMPANHAMENTO'!$AC$3:$AC$4922)))+((AB383&lt;&gt;"")*ISNUMBER(SEARCH("|"&amp;AB383&amp;"|",'5_ACOMPANHAMENTO'!$AC$3:$AC$4922))))&gt;0)),'5_ACOMPANHAMENTO'!$J$3:$J$4922),0))</f>
        <v/>
      </c>
      <c r="E383" s="4">
        <f>IF(G383=0,"FINALIZADO",IF(TODAY()&gt;A383,"ATRASADO "&amp;TODAY()-A383&amp;" DIAS","ADIANTADO "&amp;A383-TODAY()&amp;" DIAS"))</f>
        <v/>
      </c>
      <c r="F383" s="7">
        <f>IF(OR($B383="",$C383=""),"",IFERROR(SUMPRODUCT(--(('5_ACOMPANHAMENTO'!$AD$3:$AD$4922=TRIM($C383&amp;""))*('5_ACOMPANHAMENTO'!$AC$3:$AC$4922&lt;&gt;"")*((((I383&lt;&gt;"")*ISNUMBER(SEARCH("|"&amp;I383&amp;"|",'5_ACOMPANHAMENTO'!$AC$3:$AC$4922)))+((J383&lt;&gt;"")*ISNUMBER(SEARCH("|"&amp;J383&amp;"|",'5_ACOMPANHAMENTO'!$AC$3:$AC$4922)))+((K383&lt;&gt;"")*ISNUMBER(SEARCH("|"&amp;K383&amp;"|",'5_ACOMPANHAMENTO'!$AC$3:$AC$4922)))+((L383&lt;&gt;"")*ISNUMBER(SEARCH("|"&amp;L383&amp;"|",'5_ACOMPANHAMENTO'!$AC$3:$AC$4922)))+((M383&lt;&gt;"")*ISNUMBER(SEARCH("|"&amp;M383&amp;"|",'5_ACOMPANHAMENTO'!$AC$3:$AC$4922)))+((N383&lt;&gt;"")*ISNUMBER(SEARCH("|"&amp;N383&amp;"|",'5_ACOMPANHAMENTO'!$AC$3:$AC$4922)))+((O383&lt;&gt;"")*ISNUMBER(SEARCH("|"&amp;O383&amp;"|",'5_ACOMPANHAMENTO'!$AC$3:$AC$4922)))+((P383&lt;&gt;"")*ISNUMBER(SEARCH("|"&amp;P383&amp;"|",'5_ACOMPANHAMENTO'!$AC$3:$AC$4922)))+((Q383&lt;&gt;"")*ISNUMBER(SEARCH("|"&amp;Q383&amp;"|",'5_ACOMPANHAMENTO'!$AC$3:$AC$4922)))+((R383&lt;&gt;"")*ISNUMBER(SEARCH("|"&amp;R383&amp;"|",'5_ACOMPANHAMENTO'!$AC$3:$AC$4922)))+((S383&lt;&gt;"")*ISNUMBER(SEARCH("|"&amp;S383&amp;"|",'5_ACOMPANHAMENTO'!$AC$3:$AC$4922)))+((T383&lt;&gt;"")*ISNUMBER(SEARCH("|"&amp;T383&amp;"|",'5_ACOMPANHAMENTO'!$AC$3:$AC$4922)))+((U383&lt;&gt;"")*ISNUMBER(SEARCH("|"&amp;U383&amp;"|",'5_ACOMPANHAMENTO'!$AC$3:$AC$4922)))+((V383&lt;&gt;"")*ISNUMBER(SEARCH("|"&amp;V383&amp;"|",'5_ACOMPANHAMENTO'!$AC$3:$AC$4922)))+((W383&lt;&gt;"")*ISNUMBER(SEARCH("|"&amp;W383&amp;"|",'5_ACOMPANHAMENTO'!$AC$3:$AC$4922)))+((X383&lt;&gt;"")*ISNUMBER(SEARCH("|"&amp;X383&amp;"|",'5_ACOMPANHAMENTO'!$AC$3:$AC$4922)))+((Y383&lt;&gt;"")*ISNUMBER(SEARCH("|"&amp;Y383&amp;"|",'5_ACOMPANHAMENTO'!$AC$3:$AC$4922)))+((Z383&lt;&gt;"")*ISNUMBER(SEARCH("|"&amp;Z383&amp;"|",'5_ACOMPANHAMENTO'!$AC$3:$AC$4922)))+((AA383&lt;&gt;"")*ISNUMBER(SEARCH("|"&amp;AA383&amp;"|",'5_ACOMPANHAMENTO'!$AC$3:$AC$4922)))+((AB383&lt;&gt;"")*ISNUMBER(SEARCH("|"&amp;AB383&amp;"|",'5_ACOMPANHAMENTO'!$AC$3:$AC$4922))))&gt;0)),'5_ACOMPANHAMENTO'!$O$3:$O$4922),0))</f>
        <v/>
      </c>
      <c r="G383" s="7">
        <f>IF(OR($B383="",$C383=""),"",D383-F383)</f>
        <v/>
      </c>
      <c r="H383">
        <f>IF(OR($B383="",$C383=""),"",TRIM($B383&amp;"")&amp;"|"&amp;TRIM($C383&amp;""))</f>
        <v/>
      </c>
      <c r="I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",99)),1,99)))</f>
        <v/>
      </c>
      <c r="J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",99)),100,99)))</f>
        <v/>
      </c>
      <c r="K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",99)),199,99)))</f>
        <v/>
      </c>
      <c r="L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",99)),298,99)))</f>
        <v/>
      </c>
      <c r="M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",99)),397,99)))</f>
        <v/>
      </c>
      <c r="N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",99)),496,99)))</f>
        <v/>
      </c>
      <c r="O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",99)),595,99)))</f>
        <v/>
      </c>
      <c r="P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",99)),694,99)))</f>
        <v/>
      </c>
      <c r="Q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",99)),793,99)))</f>
        <v/>
      </c>
      <c r="R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",99)),892,99)))</f>
        <v/>
      </c>
      <c r="S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",99)),991,99)))</f>
        <v/>
      </c>
      <c r="T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",99)),1090,99)))</f>
        <v/>
      </c>
      <c r="U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",99)),1189,99)))</f>
        <v/>
      </c>
      <c r="V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",99)),1288,99)))</f>
        <v/>
      </c>
      <c r="W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",99)),1387,99)))</f>
        <v/>
      </c>
      <c r="X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",99)),1486,99)))</f>
        <v/>
      </c>
      <c r="Y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",99)),1585,99)))</f>
        <v/>
      </c>
      <c r="Z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",99)),1684,99)))</f>
        <v/>
      </c>
      <c r="AA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",99)),1783,99)))</f>
        <v/>
      </c>
      <c r="AB383" s="1">
        <f>IF($B383="","",TRIM(MID(SUBSTITUTE(TRIM(SUBSTITUTE(SUBSTITUTE(SUBSTITUTE(SUBSTITUTE(SUBSTITUTE(SUBSTITUTE(SUBSTITUTE(SUBSTITUTE(SUBSTITUTE(SUBSTITUTE(SUBSTITUTE(SUBSTITUTE(SUBSTITUTE(SUBSTITUTE(TRIM($B383&amp;""),CHAR(10),"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",REPT(" ",99)),1882,99)))</f>
        <v/>
      </c>
    </row>
    <row r="384" hidden="1" ht="14.25" customHeight="1">
      <c r="A384" s="4">
        <f>IF(OR($B384="",$C384=""),"",IFERROR(INDEX('5_ACOMPANHAMENTO'!$A$3:$A$4922,MATCH(1,INDEX(('5_ACOMPANHAMENTO'!$AD$3:$AD$4922=TRIM($C384&amp;""))*('5_ACOMPANHAMENTO'!$AC$3:$AC$4922&lt;&gt;"")*((((I384&lt;&gt;"")*ISNUMBER(SEARCH("|"&amp;I384&amp;"|",'5_ACOMPANHAMENTO'!$AC$3:$AC$4922)))+((J384&lt;&gt;"")*ISNUMBER(SEARCH("|"&amp;J384&amp;"|",'5_ACOMPANHAMENTO'!$AC$3:$AC$4922)))+((K384&lt;&gt;"")*ISNUMBER(SEARCH("|"&amp;K384&amp;"|",'5_ACOMPANHAMENTO'!$AC$3:$AC$4922)))+((L384&lt;&gt;"")*ISNUMBER(SEARCH("|"&amp;L384&amp;"|",'5_ACOMPANHAMENTO'!$AC$3:$AC$4922)))+((M384&lt;&gt;"")*ISNUMBER(SEARCH("|"&amp;M384&amp;"|",'5_ACOMPANHAMENTO'!$AC$3:$AC$4922)))+((N384&lt;&gt;"")*ISNUMBER(SEARCH("|"&amp;N384&amp;"|",'5_ACOMPANHAMENTO'!$AC$3:$AC$4922)))+((O384&lt;&gt;"")*ISNUMBER(SEARCH("|"&amp;O384&amp;"|",'5_ACOMPANHAMENTO'!$AC$3:$AC$4922)))+((P384&lt;&gt;"")*ISNUMBER(SEARCH("|"&amp;P384&amp;"|",'5_ACOMPANHAMENTO'!$AC$3:$AC$4922)))+((Q384&lt;&gt;"")*ISNUMBER(SEARCH("|"&amp;Q384&amp;"|",'5_ACOMPANHAMENTO'!$AC$3:$AC$4922)))+((R384&lt;&gt;"")*ISNUMBER(SEARCH("|"&amp;R384&amp;"|",'5_ACOMPANHAMENTO'!$AC$3:$AC$4922)))+((S384&lt;&gt;"")*ISNUMBER(SEARCH("|"&amp;S384&amp;"|",'5_ACOMPANHAMENTO'!$AC$3:$AC$4922)))+((T384&lt;&gt;"")*ISNUMBER(SEARCH("|"&amp;T384&amp;"|",'5_ACOMPANHAMENTO'!$AC$3:$AC$4922)))+((U384&lt;&gt;"")*ISNUMBER(SEARCH("|"&amp;U384&amp;"|",'5_ACOMPANHAMENTO'!$AC$3:$AC$4922)))+((V384&lt;&gt;"")*ISNUMBER(SEARCH("|"&amp;V384&amp;"|",'5_ACOMPANHAMENTO'!$AC$3:$AC$4922)))+((W384&lt;&gt;"")*ISNUMBER(SEARCH("|"&amp;W384&amp;"|",'5_ACOMPANHAMENTO'!$AC$3:$AC$4922)))+((X384&lt;&gt;"")*ISNUMBER(SEARCH("|"&amp;X384&amp;"|",'5_ACOMPANHAMENTO'!$AC$3:$AC$4922)))+((Y384&lt;&gt;"")*ISNUMBER(SEARCH("|"&amp;Y384&amp;"|",'5_ACOMPANHAMENTO'!$AC$3:$AC$4922)))+((Z384&lt;&gt;"")*ISNUMBER(SEARCH("|"&amp;Z384&amp;"|",'5_ACOMPANHAMENTO'!$AC$3:$AC$4922)))+((AA384&lt;&gt;"")*ISNUMBER(SEARCH("|"&amp;AA384&amp;"|",'5_ACOMPANHAMENTO'!$AC$3:$AC$4922)))+((AB384&lt;&gt;"")*ISNUMBER(SEARCH("|"&amp;AB384&amp;"|",'5_ACOMPANHAMENTO'!$AC$3:$AC$4922))))&gt;0),0),0)),""))</f>
        <v/>
      </c>
      <c r="B384" s="14" t="inlineStr">
        <is>
          <t>10199,10201</t>
        </is>
      </c>
      <c r="C384" s="14" t="inlineStr">
        <is>
          <t>9 COLADEIRAS</t>
        </is>
      </c>
      <c r="D384" s="4">
        <f>IF(OR($B384="",$C384=""),"",IFERROR(SUMPRODUCT(--(('5_ACOMPANHAMENTO'!$AD$3:$AD$4922=TRIM($C384&amp;""))*('5_ACOMPANHAMENTO'!$AC$3:$AC$4922&lt;&gt;"")*((((I384&lt;&gt;"")*ISNUMBER(SEARCH("|"&amp;I384&amp;"|",'5_ACOMPANHAMENTO'!$AC$3:$AC$4922)))+((J384&lt;&gt;"")*ISNUMBER(SEARCH("|"&amp;J384&amp;"|",'5_ACOMPANHAMENTO'!$AC$3:$AC$4922)))+((K384&lt;&gt;"")*ISNUMBER(SEARCH("|"&amp;K384&amp;"|",'5_ACOMPANHAMENTO'!$AC$3:$AC$4922)))+((L384&lt;&gt;"")*ISNUMBER(SEARCH("|"&amp;L384&amp;"|",'5_ACOMPANHAMENTO'!$AC$3:$AC$4922)))+((M384&lt;&gt;"")*ISNUMBER(SEARCH("|"&amp;M384&amp;"|",'5_ACOMPANHAMENTO'!$AC$3:$AC$4922)))+((N384&lt;&gt;"")*ISNUMBER(SEARCH("|"&amp;N384&amp;"|",'5_ACOMPANHAMENTO'!$AC$3:$AC$4922)))+((O384&lt;&gt;"")*ISNUMBER(SEARCH("|"&amp;O384&amp;"|",'5_ACOMPANHAMENTO'!$AC$3:$AC$4922)))+((P384&lt;&gt;"")*ISNUMBER(SEARCH("|"&amp;P384&amp;"|",'5_ACOMPANHAMENTO'!$AC$3:$AC$4922)))+((Q384&lt;&gt;"")*ISNUMBER(SEARCH("|"&amp;Q384&amp;"|",'5_ACOMPANHAMENTO'!$AC$3:$AC$4922)))+((R384&lt;&gt;"")*ISNUMBER(SEARCH("|"&amp;R384&amp;"|",'5_ACOMPANHAMENTO'!$AC$3:$AC$4922)))+((S384&lt;&gt;"")*ISNUMBER(SEARCH("|"&amp;S384&amp;"|",'5_ACOMPANHAMENTO'!$AC$3:$AC$4922)))+((T384&lt;&gt;"")*ISNUMBER(SEARCH("|"&amp;T384&amp;"|",'5_ACOMPANHAMENTO'!$AC$3:$AC$4922)))+((U384&lt;&gt;"")*ISNUMBER(SEARCH("|"&amp;U384&amp;"|",'5_ACOMPANHAMENTO'!$AC$3:$AC$4922)))+((V384&lt;&gt;"")*ISNUMBER(SEARCH("|"&amp;V384&amp;"|",'5_ACOMPANHAMENTO'!$AC$3:$AC$4922)))+((W384&lt;&gt;"")*ISNUMBER(SEARCH("|"&amp;W384&amp;"|",'5_ACOMPANHAMENTO'!$AC$3:$AC$4922)))+((X384&lt;&gt;"")*ISNUMBER(SEARCH("|"&amp;X384&amp;"|",'5_ACOMPANHAMENTO'!$AC$3:$AC$4922)))+((Y384&lt;&gt;"")*ISNUMBER(SEARCH("|"&amp;Y384&amp;"|",'5_ACOMPANHAMENTO'!$AC$3:$AC$4922)))+((Z384&lt;&gt;"")*ISNUMBER(SEARCH("|"&amp;Z384&amp;"|",'5_ACOMPANHAMENTO'!$AC$3:$AC$4922)))+((AA384&lt;&gt;"")*ISNUMBER(SEARCH("|"&amp;AA384&amp;"|",'5_ACOMPANHAMENTO'!$AC$3:$AC$4922)))+((AB384&lt;&gt;"")*ISNUMBER(SEARCH("|"&amp;AB384&amp;"|",'5_ACOMPANHAMENTO'!$AC$3:$AC$4922))))&gt;0)),'5_ACOMPANHAMENTO'!$J$3:$J$4922),0))</f>
        <v/>
      </c>
      <c r="E384" s="4">
        <f>IF(G384=0,"FINALIZADO",IF(TODAY()&gt;A384,"ATRASADO "&amp;TODAY()-A384&amp;" DIAS","ADIANTADO "&amp;A384-TODAY()&amp;" DIAS"))</f>
        <v/>
      </c>
      <c r="F384" s="7">
        <f>IF(OR($B384="",$C384=""),"",IFERROR(SUMPRODUCT(--(('5_ACOMPANHAMENTO'!$AD$3:$AD$4922=TRIM($C384&amp;""))*('5_ACOMPANHAMENTO'!$AC$3:$AC$4922&lt;&gt;"")*((((I384&lt;&gt;"")*ISNUMBER(SEARCH("|"&amp;I384&amp;"|",'5_ACOMPANHAMENTO'!$AC$3:$AC$4922)))+((J384&lt;&gt;"")*ISNUMBER(SEARCH("|"&amp;J384&amp;"|",'5_ACOMPANHAMENTO'!$AC$3:$AC$4922)))+((K384&lt;&gt;"")*ISNUMBER(SEARCH("|"&amp;K384&amp;"|",'5_ACOMPANHAMENTO'!$AC$3:$AC$4922)))+((L384&lt;&gt;"")*ISNUMBER(SEARCH("|"&amp;L384&amp;"|",'5_ACOMPANHAMENTO'!$AC$3:$AC$4922)))+((M384&lt;&gt;"")*ISNUMBER(SEARCH("|"&amp;M384&amp;"|",'5_ACOMPANHAMENTO'!$AC$3:$AC$4922)))+((N384&lt;&gt;"")*ISNUMBER(SEARCH("|"&amp;N384&amp;"|",'5_ACOMPANHAMENTO'!$AC$3:$AC$4922)))+((O384&lt;&gt;"")*ISNUMBER(SEARCH("|"&amp;O384&amp;"|",'5_ACOMPANHAMENTO'!$AC$3:$AC$4922)))+((P384&lt;&gt;"")*ISNUMBER(SEARCH("|"&amp;P384&amp;"|",'5_ACOMPANHAMENTO'!$AC$3:$AC$4922)))+((Q384&lt;&gt;"")*ISNUMBER(SEARCH("|"&amp;Q384&amp;"|",'5_ACOMPANHAMENTO'!$AC$3:$AC$4922)))+((R384&lt;&gt;"")*ISNUMBER(SEARCH("|"&amp;R384&amp;"|",'5_ACOMPANHAMENTO'!$AC$3:$AC$4922)))+((S384&lt;&gt;"")*ISNUMBER(SEARCH("|"&amp;S384&amp;"|",'5_ACOMPANHAMENTO'!$AC$3:$AC$4922)))+((T384&lt;&gt;"")*ISNUMBER(SEARCH("|"&amp;T384&amp;"|",'5_ACOMPANHAMENTO'!$AC$3:$AC$4922)))+((U384&lt;&gt;"")*ISNUMBER(SEARCH("|"&amp;U384&amp;"|",'5_ACOMPANHAMENTO'!$AC$3:$AC$4922)))+((V384&lt;&gt;"")*ISNUMBER(SEARCH("|"&amp;V384&amp;"|",'5_ACOMPANHAMENTO'!$AC$3:$AC$4922)))+((W384&lt;&gt;"")*ISNUMBER(SEARCH("|"&amp;W384&amp;"|",'5_ACOMPANHAMENTO'!$AC$3:$AC$4922)))+((X384&lt;&gt;"")*ISNUMBER(SEARCH("|"&amp;X384&amp;"|",'5_ACOMPANHAMENTO'!$AC$3:$AC$4922)))+((Y384&lt;&gt;"")*ISNUMBER(SEARCH("|"&amp;Y384&amp;"|",'5_ACOMPANHAMENTO'!$AC$3:$AC$4922)))+((Z384&lt;&gt;"")*ISNUMBER(SEARCH("|"&amp;Z384&amp;"|",'5_ACOMPANHAMENTO'!$AC$3:$AC$4922)))+((AA384&lt;&gt;"")*ISNUMBER(SEARCH("|"&amp;AA384&amp;"|",'5_ACOMPANHAMENTO'!$AC$3:$AC$4922)))+((AB384&lt;&gt;"")*ISNUMBER(SEARCH("|"&amp;AB384&amp;"|",'5_ACOMPANHAMENTO'!$AC$3:$AC$4922))))&gt;0)),'5_ACOMPANHAMENTO'!$O$3:$O$4922),0))</f>
        <v/>
      </c>
      <c r="G384" s="7">
        <f>IF(OR($B384="",$C384=""),"",D384-F384)</f>
        <v/>
      </c>
      <c r="H384">
        <f>IF(OR($B384="",$C384=""),"",TRIM($B384&amp;"")&amp;"|"&amp;TRIM($C384&amp;""))</f>
        <v/>
      </c>
      <c r="I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",99)),1,99)))</f>
        <v/>
      </c>
      <c r="J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",99)),100,99)))</f>
        <v/>
      </c>
      <c r="K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",99)),199,99)))</f>
        <v/>
      </c>
      <c r="L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",99)),298,99)))</f>
        <v/>
      </c>
      <c r="M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",99)),397,99)))</f>
        <v/>
      </c>
      <c r="N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",99)),496,99)))</f>
        <v/>
      </c>
      <c r="O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",99)),595,99)))</f>
        <v/>
      </c>
      <c r="P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",99)),694,99)))</f>
        <v/>
      </c>
      <c r="Q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",99)),793,99)))</f>
        <v/>
      </c>
      <c r="R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",99)),892,99)))</f>
        <v/>
      </c>
      <c r="S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",99)),991,99)))</f>
        <v/>
      </c>
      <c r="T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",99)),1090,99)))</f>
        <v/>
      </c>
      <c r="U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",99)),1189,99)))</f>
        <v/>
      </c>
      <c r="V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",99)),1288,99)))</f>
        <v/>
      </c>
      <c r="W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",99)),1387,99)))</f>
        <v/>
      </c>
      <c r="X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",99)),1486,99)))</f>
        <v/>
      </c>
      <c r="Y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",99)),1585,99)))</f>
        <v/>
      </c>
      <c r="Z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",99)),1684,99)))</f>
        <v/>
      </c>
      <c r="AA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",99)),1783,99)))</f>
        <v/>
      </c>
      <c r="AB384" s="1">
        <f>IF($B384="","",TRIM(MID(SUBSTITUTE(TRIM(SUBSTITUTE(SUBSTITUTE(SUBSTITUTE(SUBSTITUTE(SUBSTITUTE(SUBSTITUTE(SUBSTITUTE(SUBSTITUTE(SUBSTITUTE(SUBSTITUTE(SUBSTITUTE(SUBSTITUTE(SUBSTITUTE(SUBSTITUTE(TRIM($B384&amp;""),CHAR(10),"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",REPT(" ",99)),1882,99)))</f>
        <v/>
      </c>
    </row>
    <row r="385" hidden="1" ht="14.25" customHeight="1">
      <c r="A385" s="4">
        <f>IF(OR($B385="",$C385=""),"",IFERROR(INDEX('5_ACOMPANHAMENTO'!$A$3:$A$4922,MATCH(1,INDEX(('5_ACOMPANHAMENTO'!$AD$3:$AD$4922=TRIM($C385&amp;""))*('5_ACOMPANHAMENTO'!$AC$3:$AC$4922&lt;&gt;"")*((((I385&lt;&gt;"")*ISNUMBER(SEARCH("|"&amp;I385&amp;"|",'5_ACOMPANHAMENTO'!$AC$3:$AC$4922)))+((J385&lt;&gt;"")*ISNUMBER(SEARCH("|"&amp;J385&amp;"|",'5_ACOMPANHAMENTO'!$AC$3:$AC$4922)))+((K385&lt;&gt;"")*ISNUMBER(SEARCH("|"&amp;K385&amp;"|",'5_ACOMPANHAMENTO'!$AC$3:$AC$4922)))+((L385&lt;&gt;"")*ISNUMBER(SEARCH("|"&amp;L385&amp;"|",'5_ACOMPANHAMENTO'!$AC$3:$AC$4922)))+((M385&lt;&gt;"")*ISNUMBER(SEARCH("|"&amp;M385&amp;"|",'5_ACOMPANHAMENTO'!$AC$3:$AC$4922)))+((N385&lt;&gt;"")*ISNUMBER(SEARCH("|"&amp;N385&amp;"|",'5_ACOMPANHAMENTO'!$AC$3:$AC$4922)))+((O385&lt;&gt;"")*ISNUMBER(SEARCH("|"&amp;O385&amp;"|",'5_ACOMPANHAMENTO'!$AC$3:$AC$4922)))+((P385&lt;&gt;"")*ISNUMBER(SEARCH("|"&amp;P385&amp;"|",'5_ACOMPANHAMENTO'!$AC$3:$AC$4922)))+((Q385&lt;&gt;"")*ISNUMBER(SEARCH("|"&amp;Q385&amp;"|",'5_ACOMPANHAMENTO'!$AC$3:$AC$4922)))+((R385&lt;&gt;"")*ISNUMBER(SEARCH("|"&amp;R385&amp;"|",'5_ACOMPANHAMENTO'!$AC$3:$AC$4922)))+((S385&lt;&gt;"")*ISNUMBER(SEARCH("|"&amp;S385&amp;"|",'5_ACOMPANHAMENTO'!$AC$3:$AC$4922)))+((T385&lt;&gt;"")*ISNUMBER(SEARCH("|"&amp;T385&amp;"|",'5_ACOMPANHAMENTO'!$AC$3:$AC$4922)))+((U385&lt;&gt;"")*ISNUMBER(SEARCH("|"&amp;U385&amp;"|",'5_ACOMPANHAMENTO'!$AC$3:$AC$4922)))+((V385&lt;&gt;"")*ISNUMBER(SEARCH("|"&amp;V385&amp;"|",'5_ACOMPANHAMENTO'!$AC$3:$AC$4922)))+((W385&lt;&gt;"")*ISNUMBER(SEARCH("|"&amp;W385&amp;"|",'5_ACOMPANHAMENTO'!$AC$3:$AC$4922)))+((X385&lt;&gt;"")*ISNUMBER(SEARCH("|"&amp;X385&amp;"|",'5_ACOMPANHAMENTO'!$AC$3:$AC$4922)))+((Y385&lt;&gt;"")*ISNUMBER(SEARCH("|"&amp;Y385&amp;"|",'5_ACOMPANHAMENTO'!$AC$3:$AC$4922)))+((Z385&lt;&gt;"")*ISNUMBER(SEARCH("|"&amp;Z385&amp;"|",'5_ACOMPANHAMENTO'!$AC$3:$AC$4922)))+((AA385&lt;&gt;"")*ISNUMBER(SEARCH("|"&amp;AA385&amp;"|",'5_ACOMPANHAMENTO'!$AC$3:$AC$4922)))+((AB385&lt;&gt;"")*ISNUMBER(SEARCH("|"&amp;AB385&amp;"|",'5_ACOMPANHAMENTO'!$AC$3:$AC$4922))))&gt;0),0),0)),""))</f>
        <v/>
      </c>
      <c r="B385" s="14" t="inlineStr">
        <is>
          <t>10199,10201</t>
        </is>
      </c>
      <c r="C385" s="14" t="inlineStr">
        <is>
          <t>9 COLADEIRAS</t>
        </is>
      </c>
      <c r="D385" s="4">
        <f>IF(OR($B385="",$C385=""),"",IFERROR(SUMPRODUCT(--(('5_ACOMPANHAMENTO'!$AD$3:$AD$4922=TRIM($C385&amp;""))*('5_ACOMPANHAMENTO'!$AC$3:$AC$4922&lt;&gt;"")*((((I385&lt;&gt;"")*ISNUMBER(SEARCH("|"&amp;I385&amp;"|",'5_ACOMPANHAMENTO'!$AC$3:$AC$4922)))+((J385&lt;&gt;"")*ISNUMBER(SEARCH("|"&amp;J385&amp;"|",'5_ACOMPANHAMENTO'!$AC$3:$AC$4922)))+((K385&lt;&gt;"")*ISNUMBER(SEARCH("|"&amp;K385&amp;"|",'5_ACOMPANHAMENTO'!$AC$3:$AC$4922)))+((L385&lt;&gt;"")*ISNUMBER(SEARCH("|"&amp;L385&amp;"|",'5_ACOMPANHAMENTO'!$AC$3:$AC$4922)))+((M385&lt;&gt;"")*ISNUMBER(SEARCH("|"&amp;M385&amp;"|",'5_ACOMPANHAMENTO'!$AC$3:$AC$4922)))+((N385&lt;&gt;"")*ISNUMBER(SEARCH("|"&amp;N385&amp;"|",'5_ACOMPANHAMENTO'!$AC$3:$AC$4922)))+((O385&lt;&gt;"")*ISNUMBER(SEARCH("|"&amp;O385&amp;"|",'5_ACOMPANHAMENTO'!$AC$3:$AC$4922)))+((P385&lt;&gt;"")*ISNUMBER(SEARCH("|"&amp;P385&amp;"|",'5_ACOMPANHAMENTO'!$AC$3:$AC$4922)))+((Q385&lt;&gt;"")*ISNUMBER(SEARCH("|"&amp;Q385&amp;"|",'5_ACOMPANHAMENTO'!$AC$3:$AC$4922)))+((R385&lt;&gt;"")*ISNUMBER(SEARCH("|"&amp;R385&amp;"|",'5_ACOMPANHAMENTO'!$AC$3:$AC$4922)))+((S385&lt;&gt;"")*ISNUMBER(SEARCH("|"&amp;S385&amp;"|",'5_ACOMPANHAMENTO'!$AC$3:$AC$4922)))+((T385&lt;&gt;"")*ISNUMBER(SEARCH("|"&amp;T385&amp;"|",'5_ACOMPANHAMENTO'!$AC$3:$AC$4922)))+((U385&lt;&gt;"")*ISNUMBER(SEARCH("|"&amp;U385&amp;"|",'5_ACOMPANHAMENTO'!$AC$3:$AC$4922)))+((V385&lt;&gt;"")*ISNUMBER(SEARCH("|"&amp;V385&amp;"|",'5_ACOMPANHAMENTO'!$AC$3:$AC$4922)))+((W385&lt;&gt;"")*ISNUMBER(SEARCH("|"&amp;W385&amp;"|",'5_ACOMPANHAMENTO'!$AC$3:$AC$4922)))+((X385&lt;&gt;"")*ISNUMBER(SEARCH("|"&amp;X385&amp;"|",'5_ACOMPANHAMENTO'!$AC$3:$AC$4922)))+((Y385&lt;&gt;"")*ISNUMBER(SEARCH("|"&amp;Y385&amp;"|",'5_ACOMPANHAMENTO'!$AC$3:$AC$4922)))+((Z385&lt;&gt;"")*ISNUMBER(SEARCH("|"&amp;Z385&amp;"|",'5_ACOMPANHAMENTO'!$AC$3:$AC$4922)))+((AA385&lt;&gt;"")*ISNUMBER(SEARCH("|"&amp;AA385&amp;"|",'5_ACOMPANHAMENTO'!$AC$3:$AC$4922)))+((AB385&lt;&gt;"")*ISNUMBER(SEARCH("|"&amp;AB385&amp;"|",'5_ACOMPANHAMENTO'!$AC$3:$AC$4922))))&gt;0)),'5_ACOMPANHAMENTO'!$J$3:$J$4922),0))</f>
        <v/>
      </c>
      <c r="E385" s="4">
        <f>IF(G385=0,"FINALIZADO",IF(TODAY()&gt;A385,"ATRASADO "&amp;TODAY()-A385&amp;" DIAS","ADIANTADO "&amp;A385-TODAY()&amp;" DIAS"))</f>
        <v/>
      </c>
      <c r="F385" s="7">
        <f>IF(OR($B385="",$C385=""),"",IFERROR(SUMPRODUCT(--(('5_ACOMPANHAMENTO'!$AD$3:$AD$4922=TRIM($C385&amp;""))*('5_ACOMPANHAMENTO'!$AC$3:$AC$4922&lt;&gt;"")*((((I385&lt;&gt;"")*ISNUMBER(SEARCH("|"&amp;I385&amp;"|",'5_ACOMPANHAMENTO'!$AC$3:$AC$4922)))+((J385&lt;&gt;"")*ISNUMBER(SEARCH("|"&amp;J385&amp;"|",'5_ACOMPANHAMENTO'!$AC$3:$AC$4922)))+((K385&lt;&gt;"")*ISNUMBER(SEARCH("|"&amp;K385&amp;"|",'5_ACOMPANHAMENTO'!$AC$3:$AC$4922)))+((L385&lt;&gt;"")*ISNUMBER(SEARCH("|"&amp;L385&amp;"|",'5_ACOMPANHAMENTO'!$AC$3:$AC$4922)))+((M385&lt;&gt;"")*ISNUMBER(SEARCH("|"&amp;M385&amp;"|",'5_ACOMPANHAMENTO'!$AC$3:$AC$4922)))+((N385&lt;&gt;"")*ISNUMBER(SEARCH("|"&amp;N385&amp;"|",'5_ACOMPANHAMENTO'!$AC$3:$AC$4922)))+((O385&lt;&gt;"")*ISNUMBER(SEARCH("|"&amp;O385&amp;"|",'5_ACOMPANHAMENTO'!$AC$3:$AC$4922)))+((P385&lt;&gt;"")*ISNUMBER(SEARCH("|"&amp;P385&amp;"|",'5_ACOMPANHAMENTO'!$AC$3:$AC$4922)))+((Q385&lt;&gt;"")*ISNUMBER(SEARCH("|"&amp;Q385&amp;"|",'5_ACOMPANHAMENTO'!$AC$3:$AC$4922)))+((R385&lt;&gt;"")*ISNUMBER(SEARCH("|"&amp;R385&amp;"|",'5_ACOMPANHAMENTO'!$AC$3:$AC$4922)))+((S385&lt;&gt;"")*ISNUMBER(SEARCH("|"&amp;S385&amp;"|",'5_ACOMPANHAMENTO'!$AC$3:$AC$4922)))+((T385&lt;&gt;"")*ISNUMBER(SEARCH("|"&amp;T385&amp;"|",'5_ACOMPANHAMENTO'!$AC$3:$AC$4922)))+((U385&lt;&gt;"")*ISNUMBER(SEARCH("|"&amp;U385&amp;"|",'5_ACOMPANHAMENTO'!$AC$3:$AC$4922)))+((V385&lt;&gt;"")*ISNUMBER(SEARCH("|"&amp;V385&amp;"|",'5_ACOMPANHAMENTO'!$AC$3:$AC$4922)))+((W385&lt;&gt;"")*ISNUMBER(SEARCH("|"&amp;W385&amp;"|",'5_ACOMPANHAMENTO'!$AC$3:$AC$4922)))+((X385&lt;&gt;"")*ISNUMBER(SEARCH("|"&amp;X385&amp;"|",'5_ACOMPANHAMENTO'!$AC$3:$AC$4922)))+((Y385&lt;&gt;"")*ISNUMBER(SEARCH("|"&amp;Y385&amp;"|",'5_ACOMPANHAMENTO'!$AC$3:$AC$4922)))+((Z385&lt;&gt;"")*ISNUMBER(SEARCH("|"&amp;Z385&amp;"|",'5_ACOMPANHAMENTO'!$AC$3:$AC$4922)))+((AA385&lt;&gt;"")*ISNUMBER(SEARCH("|"&amp;AA385&amp;"|",'5_ACOMPANHAMENTO'!$AC$3:$AC$4922)))+((AB385&lt;&gt;"")*ISNUMBER(SEARCH("|"&amp;AB385&amp;"|",'5_ACOMPANHAMENTO'!$AC$3:$AC$4922))))&gt;0)),'5_ACOMPANHAMENTO'!$O$3:$O$4922),0))</f>
        <v/>
      </c>
      <c r="G385" s="7">
        <f>IF(OR($B385="",$C385=""),"",D385-F385)</f>
        <v/>
      </c>
      <c r="H385">
        <f>IF(OR($B385="",$C385=""),"",TRIM($B385&amp;"")&amp;"|"&amp;TRIM($C385&amp;""))</f>
        <v/>
      </c>
      <c r="I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",99)),1,99)))</f>
        <v/>
      </c>
      <c r="J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",99)),100,99)))</f>
        <v/>
      </c>
      <c r="K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",99)),199,99)))</f>
        <v/>
      </c>
      <c r="L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",99)),298,99)))</f>
        <v/>
      </c>
      <c r="M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",99)),397,99)))</f>
        <v/>
      </c>
      <c r="N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",99)),496,99)))</f>
        <v/>
      </c>
      <c r="O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",99)),595,99)))</f>
        <v/>
      </c>
      <c r="P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",99)),694,99)))</f>
        <v/>
      </c>
      <c r="Q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",99)),793,99)))</f>
        <v/>
      </c>
      <c r="R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",99)),892,99)))</f>
        <v/>
      </c>
      <c r="S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",99)),991,99)))</f>
        <v/>
      </c>
      <c r="T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",99)),1090,99)))</f>
        <v/>
      </c>
      <c r="U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",99)),1189,99)))</f>
        <v/>
      </c>
      <c r="V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",99)),1288,99)))</f>
        <v/>
      </c>
      <c r="W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",99)),1387,99)))</f>
        <v/>
      </c>
      <c r="X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",99)),1486,99)))</f>
        <v/>
      </c>
      <c r="Y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",99)),1585,99)))</f>
        <v/>
      </c>
      <c r="Z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",99)),1684,99)))</f>
        <v/>
      </c>
      <c r="AA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",99)),1783,99)))</f>
        <v/>
      </c>
      <c r="AB385" s="1">
        <f>IF($B385="","",TRIM(MID(SUBSTITUTE(TRIM(SUBSTITUTE(SUBSTITUTE(SUBSTITUTE(SUBSTITUTE(SUBSTITUTE(SUBSTITUTE(SUBSTITUTE(SUBSTITUTE(SUBSTITUTE(SUBSTITUTE(SUBSTITUTE(SUBSTITUTE(SUBSTITUTE(SUBSTITUTE(TRIM($B385&amp;""),CHAR(10),"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",REPT(" ",99)),1882,99)))</f>
        <v/>
      </c>
    </row>
    <row r="386" hidden="1" ht="14.25" customHeight="1">
      <c r="A386" s="4">
        <f>IF(OR($B386="",$C386=""),"",IFERROR(INDEX('5_ACOMPANHAMENTO'!$A$3:$A$4922,MATCH(1,INDEX(('5_ACOMPANHAMENTO'!$AD$3:$AD$4922=TRIM($C386&amp;""))*('5_ACOMPANHAMENTO'!$AC$3:$AC$4922&lt;&gt;"")*((((I386&lt;&gt;"")*ISNUMBER(SEARCH("|"&amp;I386&amp;"|",'5_ACOMPANHAMENTO'!$AC$3:$AC$4922)))+((J386&lt;&gt;"")*ISNUMBER(SEARCH("|"&amp;J386&amp;"|",'5_ACOMPANHAMENTO'!$AC$3:$AC$4922)))+((K386&lt;&gt;"")*ISNUMBER(SEARCH("|"&amp;K386&amp;"|",'5_ACOMPANHAMENTO'!$AC$3:$AC$4922)))+((L386&lt;&gt;"")*ISNUMBER(SEARCH("|"&amp;L386&amp;"|",'5_ACOMPANHAMENTO'!$AC$3:$AC$4922)))+((M386&lt;&gt;"")*ISNUMBER(SEARCH("|"&amp;M386&amp;"|",'5_ACOMPANHAMENTO'!$AC$3:$AC$4922)))+((N386&lt;&gt;"")*ISNUMBER(SEARCH("|"&amp;N386&amp;"|",'5_ACOMPANHAMENTO'!$AC$3:$AC$4922)))+((O386&lt;&gt;"")*ISNUMBER(SEARCH("|"&amp;O386&amp;"|",'5_ACOMPANHAMENTO'!$AC$3:$AC$4922)))+((P386&lt;&gt;"")*ISNUMBER(SEARCH("|"&amp;P386&amp;"|",'5_ACOMPANHAMENTO'!$AC$3:$AC$4922)))+((Q386&lt;&gt;"")*ISNUMBER(SEARCH("|"&amp;Q386&amp;"|",'5_ACOMPANHAMENTO'!$AC$3:$AC$4922)))+((R386&lt;&gt;"")*ISNUMBER(SEARCH("|"&amp;R386&amp;"|",'5_ACOMPANHAMENTO'!$AC$3:$AC$4922)))+((S386&lt;&gt;"")*ISNUMBER(SEARCH("|"&amp;S386&amp;"|",'5_ACOMPANHAMENTO'!$AC$3:$AC$4922)))+((T386&lt;&gt;"")*ISNUMBER(SEARCH("|"&amp;T386&amp;"|",'5_ACOMPANHAMENTO'!$AC$3:$AC$4922)))+((U386&lt;&gt;"")*ISNUMBER(SEARCH("|"&amp;U386&amp;"|",'5_ACOMPANHAMENTO'!$AC$3:$AC$4922)))+((V386&lt;&gt;"")*ISNUMBER(SEARCH("|"&amp;V386&amp;"|",'5_ACOMPANHAMENTO'!$AC$3:$AC$4922)))+((W386&lt;&gt;"")*ISNUMBER(SEARCH("|"&amp;W386&amp;"|",'5_ACOMPANHAMENTO'!$AC$3:$AC$4922)))+((X386&lt;&gt;"")*ISNUMBER(SEARCH("|"&amp;X386&amp;"|",'5_ACOMPANHAMENTO'!$AC$3:$AC$4922)))+((Y386&lt;&gt;"")*ISNUMBER(SEARCH("|"&amp;Y386&amp;"|",'5_ACOMPANHAMENTO'!$AC$3:$AC$4922)))+((Z386&lt;&gt;"")*ISNUMBER(SEARCH("|"&amp;Z386&amp;"|",'5_ACOMPANHAMENTO'!$AC$3:$AC$4922)))+((AA386&lt;&gt;"")*ISNUMBER(SEARCH("|"&amp;AA386&amp;"|",'5_ACOMPANHAMENTO'!$AC$3:$AC$4922)))+((AB386&lt;&gt;"")*ISNUMBER(SEARCH("|"&amp;AB386&amp;"|",'5_ACOMPANHAMENTO'!$AC$3:$AC$4922))))&gt;0),0),0)),""))</f>
        <v/>
      </c>
      <c r="B386" s="14" t="inlineStr">
        <is>
          <t>10199,10201</t>
        </is>
      </c>
      <c r="C386" s="14" t="inlineStr">
        <is>
          <t>9 COLADEIRAS</t>
        </is>
      </c>
      <c r="D386" s="4">
        <f>IF(OR($B386="",$C386=""),"",IFERROR(SUMPRODUCT(--(('5_ACOMPANHAMENTO'!$AD$3:$AD$4922=TRIM($C386&amp;""))*('5_ACOMPANHAMENTO'!$AC$3:$AC$4922&lt;&gt;"")*((((I386&lt;&gt;"")*ISNUMBER(SEARCH("|"&amp;I386&amp;"|",'5_ACOMPANHAMENTO'!$AC$3:$AC$4922)))+((J386&lt;&gt;"")*ISNUMBER(SEARCH("|"&amp;J386&amp;"|",'5_ACOMPANHAMENTO'!$AC$3:$AC$4922)))+((K386&lt;&gt;"")*ISNUMBER(SEARCH("|"&amp;K386&amp;"|",'5_ACOMPANHAMENTO'!$AC$3:$AC$4922)))+((L386&lt;&gt;"")*ISNUMBER(SEARCH("|"&amp;L386&amp;"|",'5_ACOMPANHAMENTO'!$AC$3:$AC$4922)))+((M386&lt;&gt;"")*ISNUMBER(SEARCH("|"&amp;M386&amp;"|",'5_ACOMPANHAMENTO'!$AC$3:$AC$4922)))+((N386&lt;&gt;"")*ISNUMBER(SEARCH("|"&amp;N386&amp;"|",'5_ACOMPANHAMENTO'!$AC$3:$AC$4922)))+((O386&lt;&gt;"")*ISNUMBER(SEARCH("|"&amp;O386&amp;"|",'5_ACOMPANHAMENTO'!$AC$3:$AC$4922)))+((P386&lt;&gt;"")*ISNUMBER(SEARCH("|"&amp;P386&amp;"|",'5_ACOMPANHAMENTO'!$AC$3:$AC$4922)))+((Q386&lt;&gt;"")*ISNUMBER(SEARCH("|"&amp;Q386&amp;"|",'5_ACOMPANHAMENTO'!$AC$3:$AC$4922)))+((R386&lt;&gt;"")*ISNUMBER(SEARCH("|"&amp;R386&amp;"|",'5_ACOMPANHAMENTO'!$AC$3:$AC$4922)))+((S386&lt;&gt;"")*ISNUMBER(SEARCH("|"&amp;S386&amp;"|",'5_ACOMPANHAMENTO'!$AC$3:$AC$4922)))+((T386&lt;&gt;"")*ISNUMBER(SEARCH("|"&amp;T386&amp;"|",'5_ACOMPANHAMENTO'!$AC$3:$AC$4922)))+((U386&lt;&gt;"")*ISNUMBER(SEARCH("|"&amp;U386&amp;"|",'5_ACOMPANHAMENTO'!$AC$3:$AC$4922)))+((V386&lt;&gt;"")*ISNUMBER(SEARCH("|"&amp;V386&amp;"|",'5_ACOMPANHAMENTO'!$AC$3:$AC$4922)))+((W386&lt;&gt;"")*ISNUMBER(SEARCH("|"&amp;W386&amp;"|",'5_ACOMPANHAMENTO'!$AC$3:$AC$4922)))+((X386&lt;&gt;"")*ISNUMBER(SEARCH("|"&amp;X386&amp;"|",'5_ACOMPANHAMENTO'!$AC$3:$AC$4922)))+((Y386&lt;&gt;"")*ISNUMBER(SEARCH("|"&amp;Y386&amp;"|",'5_ACOMPANHAMENTO'!$AC$3:$AC$4922)))+((Z386&lt;&gt;"")*ISNUMBER(SEARCH("|"&amp;Z386&amp;"|",'5_ACOMPANHAMENTO'!$AC$3:$AC$4922)))+((AA386&lt;&gt;"")*ISNUMBER(SEARCH("|"&amp;AA386&amp;"|",'5_ACOMPANHAMENTO'!$AC$3:$AC$4922)))+((AB386&lt;&gt;"")*ISNUMBER(SEARCH("|"&amp;AB386&amp;"|",'5_ACOMPANHAMENTO'!$AC$3:$AC$4922))))&gt;0)),'5_ACOMPANHAMENTO'!$J$3:$J$4922),0))</f>
        <v/>
      </c>
      <c r="E386" s="4">
        <f>IF(G386=0,"FINALIZADO",IF(TODAY()&gt;A386,"ATRASADO "&amp;TODAY()-A386&amp;" DIAS","ADIANTADO "&amp;A386-TODAY()&amp;" DIAS"))</f>
        <v/>
      </c>
      <c r="F386" s="7">
        <f>IF(OR($B386="",$C386=""),"",IFERROR(SUMPRODUCT(--(('5_ACOMPANHAMENTO'!$AD$3:$AD$4922=TRIM($C386&amp;""))*('5_ACOMPANHAMENTO'!$AC$3:$AC$4922&lt;&gt;"")*((((I386&lt;&gt;"")*ISNUMBER(SEARCH("|"&amp;I386&amp;"|",'5_ACOMPANHAMENTO'!$AC$3:$AC$4922)))+((J386&lt;&gt;"")*ISNUMBER(SEARCH("|"&amp;J386&amp;"|",'5_ACOMPANHAMENTO'!$AC$3:$AC$4922)))+((K386&lt;&gt;"")*ISNUMBER(SEARCH("|"&amp;K386&amp;"|",'5_ACOMPANHAMENTO'!$AC$3:$AC$4922)))+((L386&lt;&gt;"")*ISNUMBER(SEARCH("|"&amp;L386&amp;"|",'5_ACOMPANHAMENTO'!$AC$3:$AC$4922)))+((M386&lt;&gt;"")*ISNUMBER(SEARCH("|"&amp;M386&amp;"|",'5_ACOMPANHAMENTO'!$AC$3:$AC$4922)))+((N386&lt;&gt;"")*ISNUMBER(SEARCH("|"&amp;N386&amp;"|",'5_ACOMPANHAMENTO'!$AC$3:$AC$4922)))+((O386&lt;&gt;"")*ISNUMBER(SEARCH("|"&amp;O386&amp;"|",'5_ACOMPANHAMENTO'!$AC$3:$AC$4922)))+((P386&lt;&gt;"")*ISNUMBER(SEARCH("|"&amp;P386&amp;"|",'5_ACOMPANHAMENTO'!$AC$3:$AC$4922)))+((Q386&lt;&gt;"")*ISNUMBER(SEARCH("|"&amp;Q386&amp;"|",'5_ACOMPANHAMENTO'!$AC$3:$AC$4922)))+((R386&lt;&gt;"")*ISNUMBER(SEARCH("|"&amp;R386&amp;"|",'5_ACOMPANHAMENTO'!$AC$3:$AC$4922)))+((S386&lt;&gt;"")*ISNUMBER(SEARCH("|"&amp;S386&amp;"|",'5_ACOMPANHAMENTO'!$AC$3:$AC$4922)))+((T386&lt;&gt;"")*ISNUMBER(SEARCH("|"&amp;T386&amp;"|",'5_ACOMPANHAMENTO'!$AC$3:$AC$4922)))+((U386&lt;&gt;"")*ISNUMBER(SEARCH("|"&amp;U386&amp;"|",'5_ACOMPANHAMENTO'!$AC$3:$AC$4922)))+((V386&lt;&gt;"")*ISNUMBER(SEARCH("|"&amp;V386&amp;"|",'5_ACOMPANHAMENTO'!$AC$3:$AC$4922)))+((W386&lt;&gt;"")*ISNUMBER(SEARCH("|"&amp;W386&amp;"|",'5_ACOMPANHAMENTO'!$AC$3:$AC$4922)))+((X386&lt;&gt;"")*ISNUMBER(SEARCH("|"&amp;X386&amp;"|",'5_ACOMPANHAMENTO'!$AC$3:$AC$4922)))+((Y386&lt;&gt;"")*ISNUMBER(SEARCH("|"&amp;Y386&amp;"|",'5_ACOMPANHAMENTO'!$AC$3:$AC$4922)))+((Z386&lt;&gt;"")*ISNUMBER(SEARCH("|"&amp;Z386&amp;"|",'5_ACOMPANHAMENTO'!$AC$3:$AC$4922)))+((AA386&lt;&gt;"")*ISNUMBER(SEARCH("|"&amp;AA386&amp;"|",'5_ACOMPANHAMENTO'!$AC$3:$AC$4922)))+((AB386&lt;&gt;"")*ISNUMBER(SEARCH("|"&amp;AB386&amp;"|",'5_ACOMPANHAMENTO'!$AC$3:$AC$4922))))&gt;0)),'5_ACOMPANHAMENTO'!$O$3:$O$4922),0))</f>
        <v/>
      </c>
      <c r="G386" s="7">
        <f>IF(OR($B386="",$C386=""),"",D386-F386)</f>
        <v/>
      </c>
      <c r="H386">
        <f>IF(OR($B386="",$C386=""),"",TRIM($B386&amp;"")&amp;"|"&amp;TRIM($C386&amp;""))</f>
        <v/>
      </c>
      <c r="I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",99)),1,99)))</f>
        <v/>
      </c>
      <c r="J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",99)),100,99)))</f>
        <v/>
      </c>
      <c r="K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",99)),199,99)))</f>
        <v/>
      </c>
      <c r="L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",99)),298,99)))</f>
        <v/>
      </c>
      <c r="M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",99)),397,99)))</f>
        <v/>
      </c>
      <c r="N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",99)),496,99)))</f>
        <v/>
      </c>
      <c r="O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",99)),595,99)))</f>
        <v/>
      </c>
      <c r="P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",99)),694,99)))</f>
        <v/>
      </c>
      <c r="Q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",99)),793,99)))</f>
        <v/>
      </c>
      <c r="R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",99)),892,99)))</f>
        <v/>
      </c>
      <c r="S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",99)),991,99)))</f>
        <v/>
      </c>
      <c r="T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",99)),1090,99)))</f>
        <v/>
      </c>
      <c r="U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",99)),1189,99)))</f>
        <v/>
      </c>
      <c r="V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",99)),1288,99)))</f>
        <v/>
      </c>
      <c r="W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",99)),1387,99)))</f>
        <v/>
      </c>
      <c r="X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",99)),1486,99)))</f>
        <v/>
      </c>
      <c r="Y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",99)),1585,99)))</f>
        <v/>
      </c>
      <c r="Z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",99)),1684,99)))</f>
        <v/>
      </c>
      <c r="AA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",99)),1783,99)))</f>
        <v/>
      </c>
      <c r="AB386" s="1">
        <f>IF($B386="","",TRIM(MID(SUBSTITUTE(TRIM(SUBSTITUTE(SUBSTITUTE(SUBSTITUTE(SUBSTITUTE(SUBSTITUTE(SUBSTITUTE(SUBSTITUTE(SUBSTITUTE(SUBSTITUTE(SUBSTITUTE(SUBSTITUTE(SUBSTITUTE(SUBSTITUTE(SUBSTITUTE(TRIM($B386&amp;""),CHAR(10),"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",REPT(" ",99)),1882,99)))</f>
        <v/>
      </c>
    </row>
    <row r="387" hidden="1" ht="14.25" customHeight="1">
      <c r="A387" s="4">
        <f>IF(OR($B387="",$C387=""),"",IFERROR(INDEX('5_ACOMPANHAMENTO'!$A$3:$A$4922,MATCH(1,INDEX(('5_ACOMPANHAMENTO'!$AD$3:$AD$4922=TRIM($C387&amp;""))*('5_ACOMPANHAMENTO'!$AC$3:$AC$4922&lt;&gt;"")*((((I387&lt;&gt;"")*ISNUMBER(SEARCH("|"&amp;I387&amp;"|",'5_ACOMPANHAMENTO'!$AC$3:$AC$4922)))+((J387&lt;&gt;"")*ISNUMBER(SEARCH("|"&amp;J387&amp;"|",'5_ACOMPANHAMENTO'!$AC$3:$AC$4922)))+((K387&lt;&gt;"")*ISNUMBER(SEARCH("|"&amp;K387&amp;"|",'5_ACOMPANHAMENTO'!$AC$3:$AC$4922)))+((L387&lt;&gt;"")*ISNUMBER(SEARCH("|"&amp;L387&amp;"|",'5_ACOMPANHAMENTO'!$AC$3:$AC$4922)))+((M387&lt;&gt;"")*ISNUMBER(SEARCH("|"&amp;M387&amp;"|",'5_ACOMPANHAMENTO'!$AC$3:$AC$4922)))+((N387&lt;&gt;"")*ISNUMBER(SEARCH("|"&amp;N387&amp;"|",'5_ACOMPANHAMENTO'!$AC$3:$AC$4922)))+((O387&lt;&gt;"")*ISNUMBER(SEARCH("|"&amp;O387&amp;"|",'5_ACOMPANHAMENTO'!$AC$3:$AC$4922)))+((P387&lt;&gt;"")*ISNUMBER(SEARCH("|"&amp;P387&amp;"|",'5_ACOMPANHAMENTO'!$AC$3:$AC$4922)))+((Q387&lt;&gt;"")*ISNUMBER(SEARCH("|"&amp;Q387&amp;"|",'5_ACOMPANHAMENTO'!$AC$3:$AC$4922)))+((R387&lt;&gt;"")*ISNUMBER(SEARCH("|"&amp;R387&amp;"|",'5_ACOMPANHAMENTO'!$AC$3:$AC$4922)))+((S387&lt;&gt;"")*ISNUMBER(SEARCH("|"&amp;S387&amp;"|",'5_ACOMPANHAMENTO'!$AC$3:$AC$4922)))+((T387&lt;&gt;"")*ISNUMBER(SEARCH("|"&amp;T387&amp;"|",'5_ACOMPANHAMENTO'!$AC$3:$AC$4922)))+((U387&lt;&gt;"")*ISNUMBER(SEARCH("|"&amp;U387&amp;"|",'5_ACOMPANHAMENTO'!$AC$3:$AC$4922)))+((V387&lt;&gt;"")*ISNUMBER(SEARCH("|"&amp;V387&amp;"|",'5_ACOMPANHAMENTO'!$AC$3:$AC$4922)))+((W387&lt;&gt;"")*ISNUMBER(SEARCH("|"&amp;W387&amp;"|",'5_ACOMPANHAMENTO'!$AC$3:$AC$4922)))+((X387&lt;&gt;"")*ISNUMBER(SEARCH("|"&amp;X387&amp;"|",'5_ACOMPANHAMENTO'!$AC$3:$AC$4922)))+((Y387&lt;&gt;"")*ISNUMBER(SEARCH("|"&amp;Y387&amp;"|",'5_ACOMPANHAMENTO'!$AC$3:$AC$4922)))+((Z387&lt;&gt;"")*ISNUMBER(SEARCH("|"&amp;Z387&amp;"|",'5_ACOMPANHAMENTO'!$AC$3:$AC$4922)))+((AA387&lt;&gt;"")*ISNUMBER(SEARCH("|"&amp;AA387&amp;"|",'5_ACOMPANHAMENTO'!$AC$3:$AC$4922)))+((AB387&lt;&gt;"")*ISNUMBER(SEARCH("|"&amp;AB387&amp;"|",'5_ACOMPANHAMENTO'!$AC$3:$AC$4922))))&gt;0),0),0)),""))</f>
        <v/>
      </c>
      <c r="B387" s="14" t="inlineStr">
        <is>
          <t>10199,10201</t>
        </is>
      </c>
      <c r="C387" s="14" t="inlineStr">
        <is>
          <t>9 COLADEIRAS</t>
        </is>
      </c>
      <c r="D387" s="4">
        <f>IF(OR($B387="",$C387=""),"",IFERROR(SUMPRODUCT(--(('5_ACOMPANHAMENTO'!$AD$3:$AD$4922=TRIM($C387&amp;""))*('5_ACOMPANHAMENTO'!$AC$3:$AC$4922&lt;&gt;"")*((((I387&lt;&gt;"")*ISNUMBER(SEARCH("|"&amp;I387&amp;"|",'5_ACOMPANHAMENTO'!$AC$3:$AC$4922)))+((J387&lt;&gt;"")*ISNUMBER(SEARCH("|"&amp;J387&amp;"|",'5_ACOMPANHAMENTO'!$AC$3:$AC$4922)))+((K387&lt;&gt;"")*ISNUMBER(SEARCH("|"&amp;K387&amp;"|",'5_ACOMPANHAMENTO'!$AC$3:$AC$4922)))+((L387&lt;&gt;"")*ISNUMBER(SEARCH("|"&amp;L387&amp;"|",'5_ACOMPANHAMENTO'!$AC$3:$AC$4922)))+((M387&lt;&gt;"")*ISNUMBER(SEARCH("|"&amp;M387&amp;"|",'5_ACOMPANHAMENTO'!$AC$3:$AC$4922)))+((N387&lt;&gt;"")*ISNUMBER(SEARCH("|"&amp;N387&amp;"|",'5_ACOMPANHAMENTO'!$AC$3:$AC$4922)))+((O387&lt;&gt;"")*ISNUMBER(SEARCH("|"&amp;O387&amp;"|",'5_ACOMPANHAMENTO'!$AC$3:$AC$4922)))+((P387&lt;&gt;"")*ISNUMBER(SEARCH("|"&amp;P387&amp;"|",'5_ACOMPANHAMENTO'!$AC$3:$AC$4922)))+((Q387&lt;&gt;"")*ISNUMBER(SEARCH("|"&amp;Q387&amp;"|",'5_ACOMPANHAMENTO'!$AC$3:$AC$4922)))+((R387&lt;&gt;"")*ISNUMBER(SEARCH("|"&amp;R387&amp;"|",'5_ACOMPANHAMENTO'!$AC$3:$AC$4922)))+((S387&lt;&gt;"")*ISNUMBER(SEARCH("|"&amp;S387&amp;"|",'5_ACOMPANHAMENTO'!$AC$3:$AC$4922)))+((T387&lt;&gt;"")*ISNUMBER(SEARCH("|"&amp;T387&amp;"|",'5_ACOMPANHAMENTO'!$AC$3:$AC$4922)))+((U387&lt;&gt;"")*ISNUMBER(SEARCH("|"&amp;U387&amp;"|",'5_ACOMPANHAMENTO'!$AC$3:$AC$4922)))+((V387&lt;&gt;"")*ISNUMBER(SEARCH("|"&amp;V387&amp;"|",'5_ACOMPANHAMENTO'!$AC$3:$AC$4922)))+((W387&lt;&gt;"")*ISNUMBER(SEARCH("|"&amp;W387&amp;"|",'5_ACOMPANHAMENTO'!$AC$3:$AC$4922)))+((X387&lt;&gt;"")*ISNUMBER(SEARCH("|"&amp;X387&amp;"|",'5_ACOMPANHAMENTO'!$AC$3:$AC$4922)))+((Y387&lt;&gt;"")*ISNUMBER(SEARCH("|"&amp;Y387&amp;"|",'5_ACOMPANHAMENTO'!$AC$3:$AC$4922)))+((Z387&lt;&gt;"")*ISNUMBER(SEARCH("|"&amp;Z387&amp;"|",'5_ACOMPANHAMENTO'!$AC$3:$AC$4922)))+((AA387&lt;&gt;"")*ISNUMBER(SEARCH("|"&amp;AA387&amp;"|",'5_ACOMPANHAMENTO'!$AC$3:$AC$4922)))+((AB387&lt;&gt;"")*ISNUMBER(SEARCH("|"&amp;AB387&amp;"|",'5_ACOMPANHAMENTO'!$AC$3:$AC$4922))))&gt;0)),'5_ACOMPANHAMENTO'!$J$3:$J$4922),0))</f>
        <v/>
      </c>
      <c r="E387" s="4">
        <f>IF(G387=0,"FINALIZADO",IF(TODAY()&gt;A387,"ATRASADO "&amp;TODAY()-A387&amp;" DIAS","ADIANTADO "&amp;A387-TODAY()&amp;" DIAS"))</f>
        <v/>
      </c>
      <c r="F387" s="7">
        <f>IF(OR($B387="",$C387=""),"",IFERROR(SUMPRODUCT(--(('5_ACOMPANHAMENTO'!$AD$3:$AD$4922=TRIM($C387&amp;""))*('5_ACOMPANHAMENTO'!$AC$3:$AC$4922&lt;&gt;"")*((((I387&lt;&gt;"")*ISNUMBER(SEARCH("|"&amp;I387&amp;"|",'5_ACOMPANHAMENTO'!$AC$3:$AC$4922)))+((J387&lt;&gt;"")*ISNUMBER(SEARCH("|"&amp;J387&amp;"|",'5_ACOMPANHAMENTO'!$AC$3:$AC$4922)))+((K387&lt;&gt;"")*ISNUMBER(SEARCH("|"&amp;K387&amp;"|",'5_ACOMPANHAMENTO'!$AC$3:$AC$4922)))+((L387&lt;&gt;"")*ISNUMBER(SEARCH("|"&amp;L387&amp;"|",'5_ACOMPANHAMENTO'!$AC$3:$AC$4922)))+((M387&lt;&gt;"")*ISNUMBER(SEARCH("|"&amp;M387&amp;"|",'5_ACOMPANHAMENTO'!$AC$3:$AC$4922)))+((N387&lt;&gt;"")*ISNUMBER(SEARCH("|"&amp;N387&amp;"|",'5_ACOMPANHAMENTO'!$AC$3:$AC$4922)))+((O387&lt;&gt;"")*ISNUMBER(SEARCH("|"&amp;O387&amp;"|",'5_ACOMPANHAMENTO'!$AC$3:$AC$4922)))+((P387&lt;&gt;"")*ISNUMBER(SEARCH("|"&amp;P387&amp;"|",'5_ACOMPANHAMENTO'!$AC$3:$AC$4922)))+((Q387&lt;&gt;"")*ISNUMBER(SEARCH("|"&amp;Q387&amp;"|",'5_ACOMPANHAMENTO'!$AC$3:$AC$4922)))+((R387&lt;&gt;"")*ISNUMBER(SEARCH("|"&amp;R387&amp;"|",'5_ACOMPANHAMENTO'!$AC$3:$AC$4922)))+((S387&lt;&gt;"")*ISNUMBER(SEARCH("|"&amp;S387&amp;"|",'5_ACOMPANHAMENTO'!$AC$3:$AC$4922)))+((T387&lt;&gt;"")*ISNUMBER(SEARCH("|"&amp;T387&amp;"|",'5_ACOMPANHAMENTO'!$AC$3:$AC$4922)))+((U387&lt;&gt;"")*ISNUMBER(SEARCH("|"&amp;U387&amp;"|",'5_ACOMPANHAMENTO'!$AC$3:$AC$4922)))+((V387&lt;&gt;"")*ISNUMBER(SEARCH("|"&amp;V387&amp;"|",'5_ACOMPANHAMENTO'!$AC$3:$AC$4922)))+((W387&lt;&gt;"")*ISNUMBER(SEARCH("|"&amp;W387&amp;"|",'5_ACOMPANHAMENTO'!$AC$3:$AC$4922)))+((X387&lt;&gt;"")*ISNUMBER(SEARCH("|"&amp;X387&amp;"|",'5_ACOMPANHAMENTO'!$AC$3:$AC$4922)))+((Y387&lt;&gt;"")*ISNUMBER(SEARCH("|"&amp;Y387&amp;"|",'5_ACOMPANHAMENTO'!$AC$3:$AC$4922)))+((Z387&lt;&gt;"")*ISNUMBER(SEARCH("|"&amp;Z387&amp;"|",'5_ACOMPANHAMENTO'!$AC$3:$AC$4922)))+((AA387&lt;&gt;"")*ISNUMBER(SEARCH("|"&amp;AA387&amp;"|",'5_ACOMPANHAMENTO'!$AC$3:$AC$4922)))+((AB387&lt;&gt;"")*ISNUMBER(SEARCH("|"&amp;AB387&amp;"|",'5_ACOMPANHAMENTO'!$AC$3:$AC$4922))))&gt;0)),'5_ACOMPANHAMENTO'!$O$3:$O$4922),0))</f>
        <v/>
      </c>
      <c r="G387" s="7">
        <f>IF(OR($B387="",$C387=""),"",D387-F387)</f>
        <v/>
      </c>
      <c r="H387">
        <f>IF(OR($B387="",$C387=""),"",TRIM($B387&amp;"")&amp;"|"&amp;TRIM($C387&amp;""))</f>
        <v/>
      </c>
      <c r="I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",99)),1,99)))</f>
        <v/>
      </c>
      <c r="J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",99)),100,99)))</f>
        <v/>
      </c>
      <c r="K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",99)),199,99)))</f>
        <v/>
      </c>
      <c r="L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",99)),298,99)))</f>
        <v/>
      </c>
      <c r="M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",99)),397,99)))</f>
        <v/>
      </c>
      <c r="N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",99)),496,99)))</f>
        <v/>
      </c>
      <c r="O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",99)),595,99)))</f>
        <v/>
      </c>
      <c r="P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",99)),694,99)))</f>
        <v/>
      </c>
      <c r="Q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",99)),793,99)))</f>
        <v/>
      </c>
      <c r="R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",99)),892,99)))</f>
        <v/>
      </c>
      <c r="S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",99)),991,99)))</f>
        <v/>
      </c>
      <c r="T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",99)),1090,99)))</f>
        <v/>
      </c>
      <c r="U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",99)),1189,99)))</f>
        <v/>
      </c>
      <c r="V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",99)),1288,99)))</f>
        <v/>
      </c>
      <c r="W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",99)),1387,99)))</f>
        <v/>
      </c>
      <c r="X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",99)),1486,99)))</f>
        <v/>
      </c>
      <c r="Y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",99)),1585,99)))</f>
        <v/>
      </c>
      <c r="Z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",99)),1684,99)))</f>
        <v/>
      </c>
      <c r="AA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",99)),1783,99)))</f>
        <v/>
      </c>
      <c r="AB387" s="1">
        <f>IF($B387="","",TRIM(MID(SUBSTITUTE(TRIM(SUBSTITUTE(SUBSTITUTE(SUBSTITUTE(SUBSTITUTE(SUBSTITUTE(SUBSTITUTE(SUBSTITUTE(SUBSTITUTE(SUBSTITUTE(SUBSTITUTE(SUBSTITUTE(SUBSTITUTE(SUBSTITUTE(SUBSTITUTE(TRIM($B387&amp;""),CHAR(10),"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",REPT(" ",99)),1882,99)))</f>
        <v/>
      </c>
    </row>
    <row r="388" hidden="1" ht="14.25" customHeight="1">
      <c r="A388" s="4">
        <f>IF(OR($B388="",$C388=""),"",IFERROR(INDEX('5_ACOMPANHAMENTO'!$A$3:$A$4922,MATCH(1,INDEX(('5_ACOMPANHAMENTO'!$AD$3:$AD$4922=TRIM($C388&amp;""))*('5_ACOMPANHAMENTO'!$AC$3:$AC$4922&lt;&gt;"")*((((I388&lt;&gt;"")*ISNUMBER(SEARCH("|"&amp;I388&amp;"|",'5_ACOMPANHAMENTO'!$AC$3:$AC$4922)))+((J388&lt;&gt;"")*ISNUMBER(SEARCH("|"&amp;J388&amp;"|",'5_ACOMPANHAMENTO'!$AC$3:$AC$4922)))+((K388&lt;&gt;"")*ISNUMBER(SEARCH("|"&amp;K388&amp;"|",'5_ACOMPANHAMENTO'!$AC$3:$AC$4922)))+((L388&lt;&gt;"")*ISNUMBER(SEARCH("|"&amp;L388&amp;"|",'5_ACOMPANHAMENTO'!$AC$3:$AC$4922)))+((M388&lt;&gt;"")*ISNUMBER(SEARCH("|"&amp;M388&amp;"|",'5_ACOMPANHAMENTO'!$AC$3:$AC$4922)))+((N388&lt;&gt;"")*ISNUMBER(SEARCH("|"&amp;N388&amp;"|",'5_ACOMPANHAMENTO'!$AC$3:$AC$4922)))+((O388&lt;&gt;"")*ISNUMBER(SEARCH("|"&amp;O388&amp;"|",'5_ACOMPANHAMENTO'!$AC$3:$AC$4922)))+((P388&lt;&gt;"")*ISNUMBER(SEARCH("|"&amp;P388&amp;"|",'5_ACOMPANHAMENTO'!$AC$3:$AC$4922)))+((Q388&lt;&gt;"")*ISNUMBER(SEARCH("|"&amp;Q388&amp;"|",'5_ACOMPANHAMENTO'!$AC$3:$AC$4922)))+((R388&lt;&gt;"")*ISNUMBER(SEARCH("|"&amp;R388&amp;"|",'5_ACOMPANHAMENTO'!$AC$3:$AC$4922)))+((S388&lt;&gt;"")*ISNUMBER(SEARCH("|"&amp;S388&amp;"|",'5_ACOMPANHAMENTO'!$AC$3:$AC$4922)))+((T388&lt;&gt;"")*ISNUMBER(SEARCH("|"&amp;T388&amp;"|",'5_ACOMPANHAMENTO'!$AC$3:$AC$4922)))+((U388&lt;&gt;"")*ISNUMBER(SEARCH("|"&amp;U388&amp;"|",'5_ACOMPANHAMENTO'!$AC$3:$AC$4922)))+((V388&lt;&gt;"")*ISNUMBER(SEARCH("|"&amp;V388&amp;"|",'5_ACOMPANHAMENTO'!$AC$3:$AC$4922)))+((W388&lt;&gt;"")*ISNUMBER(SEARCH("|"&amp;W388&amp;"|",'5_ACOMPANHAMENTO'!$AC$3:$AC$4922)))+((X388&lt;&gt;"")*ISNUMBER(SEARCH("|"&amp;X388&amp;"|",'5_ACOMPANHAMENTO'!$AC$3:$AC$4922)))+((Y388&lt;&gt;"")*ISNUMBER(SEARCH("|"&amp;Y388&amp;"|",'5_ACOMPANHAMENTO'!$AC$3:$AC$4922)))+((Z388&lt;&gt;"")*ISNUMBER(SEARCH("|"&amp;Z388&amp;"|",'5_ACOMPANHAMENTO'!$AC$3:$AC$4922)))+((AA388&lt;&gt;"")*ISNUMBER(SEARCH("|"&amp;AA388&amp;"|",'5_ACOMPANHAMENTO'!$AC$3:$AC$4922)))+((AB388&lt;&gt;"")*ISNUMBER(SEARCH("|"&amp;AB388&amp;"|",'5_ACOMPANHAMENTO'!$AC$3:$AC$4922))))&gt;0),0),0)),""))</f>
        <v/>
      </c>
      <c r="B388" s="14" t="inlineStr">
        <is>
          <t>10199,10201</t>
        </is>
      </c>
      <c r="C388" s="14" t="inlineStr">
        <is>
          <t>9 COLADEIRAS</t>
        </is>
      </c>
      <c r="D388" s="4">
        <f>IF(OR($B388="",$C388=""),"",IFERROR(SUMPRODUCT(--(('5_ACOMPANHAMENTO'!$AD$3:$AD$4922=TRIM($C388&amp;""))*('5_ACOMPANHAMENTO'!$AC$3:$AC$4922&lt;&gt;"")*((((I388&lt;&gt;"")*ISNUMBER(SEARCH("|"&amp;I388&amp;"|",'5_ACOMPANHAMENTO'!$AC$3:$AC$4922)))+((J388&lt;&gt;"")*ISNUMBER(SEARCH("|"&amp;J388&amp;"|",'5_ACOMPANHAMENTO'!$AC$3:$AC$4922)))+((K388&lt;&gt;"")*ISNUMBER(SEARCH("|"&amp;K388&amp;"|",'5_ACOMPANHAMENTO'!$AC$3:$AC$4922)))+((L388&lt;&gt;"")*ISNUMBER(SEARCH("|"&amp;L388&amp;"|",'5_ACOMPANHAMENTO'!$AC$3:$AC$4922)))+((M388&lt;&gt;"")*ISNUMBER(SEARCH("|"&amp;M388&amp;"|",'5_ACOMPANHAMENTO'!$AC$3:$AC$4922)))+((N388&lt;&gt;"")*ISNUMBER(SEARCH("|"&amp;N388&amp;"|",'5_ACOMPANHAMENTO'!$AC$3:$AC$4922)))+((O388&lt;&gt;"")*ISNUMBER(SEARCH("|"&amp;O388&amp;"|",'5_ACOMPANHAMENTO'!$AC$3:$AC$4922)))+((P388&lt;&gt;"")*ISNUMBER(SEARCH("|"&amp;P388&amp;"|",'5_ACOMPANHAMENTO'!$AC$3:$AC$4922)))+((Q388&lt;&gt;"")*ISNUMBER(SEARCH("|"&amp;Q388&amp;"|",'5_ACOMPANHAMENTO'!$AC$3:$AC$4922)))+((R388&lt;&gt;"")*ISNUMBER(SEARCH("|"&amp;R388&amp;"|",'5_ACOMPANHAMENTO'!$AC$3:$AC$4922)))+((S388&lt;&gt;"")*ISNUMBER(SEARCH("|"&amp;S388&amp;"|",'5_ACOMPANHAMENTO'!$AC$3:$AC$4922)))+((T388&lt;&gt;"")*ISNUMBER(SEARCH("|"&amp;T388&amp;"|",'5_ACOMPANHAMENTO'!$AC$3:$AC$4922)))+((U388&lt;&gt;"")*ISNUMBER(SEARCH("|"&amp;U388&amp;"|",'5_ACOMPANHAMENTO'!$AC$3:$AC$4922)))+((V388&lt;&gt;"")*ISNUMBER(SEARCH("|"&amp;V388&amp;"|",'5_ACOMPANHAMENTO'!$AC$3:$AC$4922)))+((W388&lt;&gt;"")*ISNUMBER(SEARCH("|"&amp;W388&amp;"|",'5_ACOMPANHAMENTO'!$AC$3:$AC$4922)))+((X388&lt;&gt;"")*ISNUMBER(SEARCH("|"&amp;X388&amp;"|",'5_ACOMPANHAMENTO'!$AC$3:$AC$4922)))+((Y388&lt;&gt;"")*ISNUMBER(SEARCH("|"&amp;Y388&amp;"|",'5_ACOMPANHAMENTO'!$AC$3:$AC$4922)))+((Z388&lt;&gt;"")*ISNUMBER(SEARCH("|"&amp;Z388&amp;"|",'5_ACOMPANHAMENTO'!$AC$3:$AC$4922)))+((AA388&lt;&gt;"")*ISNUMBER(SEARCH("|"&amp;AA388&amp;"|",'5_ACOMPANHAMENTO'!$AC$3:$AC$4922)))+((AB388&lt;&gt;"")*ISNUMBER(SEARCH("|"&amp;AB388&amp;"|",'5_ACOMPANHAMENTO'!$AC$3:$AC$4922))))&gt;0)),'5_ACOMPANHAMENTO'!$J$3:$J$4922),0))</f>
        <v/>
      </c>
      <c r="E388" s="4">
        <f>IF(G388=0,"FINALIZADO",IF(TODAY()&gt;A388,"ATRASADO "&amp;TODAY()-A388&amp;" DIAS","ADIANTADO "&amp;A388-TODAY()&amp;" DIAS"))</f>
        <v/>
      </c>
      <c r="F388" s="7">
        <f>IF(OR($B388="",$C388=""),"",IFERROR(SUMPRODUCT(--(('5_ACOMPANHAMENTO'!$AD$3:$AD$4922=TRIM($C388&amp;""))*('5_ACOMPANHAMENTO'!$AC$3:$AC$4922&lt;&gt;"")*((((I388&lt;&gt;"")*ISNUMBER(SEARCH("|"&amp;I388&amp;"|",'5_ACOMPANHAMENTO'!$AC$3:$AC$4922)))+((J388&lt;&gt;"")*ISNUMBER(SEARCH("|"&amp;J388&amp;"|",'5_ACOMPANHAMENTO'!$AC$3:$AC$4922)))+((K388&lt;&gt;"")*ISNUMBER(SEARCH("|"&amp;K388&amp;"|",'5_ACOMPANHAMENTO'!$AC$3:$AC$4922)))+((L388&lt;&gt;"")*ISNUMBER(SEARCH("|"&amp;L388&amp;"|",'5_ACOMPANHAMENTO'!$AC$3:$AC$4922)))+((M388&lt;&gt;"")*ISNUMBER(SEARCH("|"&amp;M388&amp;"|",'5_ACOMPANHAMENTO'!$AC$3:$AC$4922)))+((N388&lt;&gt;"")*ISNUMBER(SEARCH("|"&amp;N388&amp;"|",'5_ACOMPANHAMENTO'!$AC$3:$AC$4922)))+((O388&lt;&gt;"")*ISNUMBER(SEARCH("|"&amp;O388&amp;"|",'5_ACOMPANHAMENTO'!$AC$3:$AC$4922)))+((P388&lt;&gt;"")*ISNUMBER(SEARCH("|"&amp;P388&amp;"|",'5_ACOMPANHAMENTO'!$AC$3:$AC$4922)))+((Q388&lt;&gt;"")*ISNUMBER(SEARCH("|"&amp;Q388&amp;"|",'5_ACOMPANHAMENTO'!$AC$3:$AC$4922)))+((R388&lt;&gt;"")*ISNUMBER(SEARCH("|"&amp;R388&amp;"|",'5_ACOMPANHAMENTO'!$AC$3:$AC$4922)))+((S388&lt;&gt;"")*ISNUMBER(SEARCH("|"&amp;S388&amp;"|",'5_ACOMPANHAMENTO'!$AC$3:$AC$4922)))+((T388&lt;&gt;"")*ISNUMBER(SEARCH("|"&amp;T388&amp;"|",'5_ACOMPANHAMENTO'!$AC$3:$AC$4922)))+((U388&lt;&gt;"")*ISNUMBER(SEARCH("|"&amp;U388&amp;"|",'5_ACOMPANHAMENTO'!$AC$3:$AC$4922)))+((V388&lt;&gt;"")*ISNUMBER(SEARCH("|"&amp;V388&amp;"|",'5_ACOMPANHAMENTO'!$AC$3:$AC$4922)))+((W388&lt;&gt;"")*ISNUMBER(SEARCH("|"&amp;W388&amp;"|",'5_ACOMPANHAMENTO'!$AC$3:$AC$4922)))+((X388&lt;&gt;"")*ISNUMBER(SEARCH("|"&amp;X388&amp;"|",'5_ACOMPANHAMENTO'!$AC$3:$AC$4922)))+((Y388&lt;&gt;"")*ISNUMBER(SEARCH("|"&amp;Y388&amp;"|",'5_ACOMPANHAMENTO'!$AC$3:$AC$4922)))+((Z388&lt;&gt;"")*ISNUMBER(SEARCH("|"&amp;Z388&amp;"|",'5_ACOMPANHAMENTO'!$AC$3:$AC$4922)))+((AA388&lt;&gt;"")*ISNUMBER(SEARCH("|"&amp;AA388&amp;"|",'5_ACOMPANHAMENTO'!$AC$3:$AC$4922)))+((AB388&lt;&gt;"")*ISNUMBER(SEARCH("|"&amp;AB388&amp;"|",'5_ACOMPANHAMENTO'!$AC$3:$AC$4922))))&gt;0)),'5_ACOMPANHAMENTO'!$O$3:$O$4922),0))</f>
        <v/>
      </c>
      <c r="G388" s="7">
        <f>IF(OR($B388="",$C388=""),"",D388-F388)</f>
        <v/>
      </c>
      <c r="H388">
        <f>IF(OR($B388="",$C388=""),"",TRIM($B388&amp;"")&amp;"|"&amp;TRIM($C388&amp;""))</f>
        <v/>
      </c>
      <c r="I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",99)),1,99)))</f>
        <v/>
      </c>
      <c r="J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",99)),100,99)))</f>
        <v/>
      </c>
      <c r="K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",99)),199,99)))</f>
        <v/>
      </c>
      <c r="L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",99)),298,99)))</f>
        <v/>
      </c>
      <c r="M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",99)),397,99)))</f>
        <v/>
      </c>
      <c r="N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",99)),496,99)))</f>
        <v/>
      </c>
      <c r="O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",99)),595,99)))</f>
        <v/>
      </c>
      <c r="P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",99)),694,99)))</f>
        <v/>
      </c>
      <c r="Q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",99)),793,99)))</f>
        <v/>
      </c>
      <c r="R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",99)),892,99)))</f>
        <v/>
      </c>
      <c r="S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",99)),991,99)))</f>
        <v/>
      </c>
      <c r="T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",99)),1090,99)))</f>
        <v/>
      </c>
      <c r="U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",99)),1189,99)))</f>
        <v/>
      </c>
      <c r="V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",99)),1288,99)))</f>
        <v/>
      </c>
      <c r="W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",99)),1387,99)))</f>
        <v/>
      </c>
      <c r="X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",99)),1486,99)))</f>
        <v/>
      </c>
      <c r="Y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",99)),1585,99)))</f>
        <v/>
      </c>
      <c r="Z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",99)),1684,99)))</f>
        <v/>
      </c>
      <c r="AA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",99)),1783,99)))</f>
        <v/>
      </c>
      <c r="AB388" s="1">
        <f>IF($B388="","",TRIM(MID(SUBSTITUTE(TRIM(SUBSTITUTE(SUBSTITUTE(SUBSTITUTE(SUBSTITUTE(SUBSTITUTE(SUBSTITUTE(SUBSTITUTE(SUBSTITUTE(SUBSTITUTE(SUBSTITUTE(SUBSTITUTE(SUBSTITUTE(SUBSTITUTE(SUBSTITUTE(TRIM($B388&amp;""),CHAR(10),"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",REPT(" ",99)),1882,99)))</f>
        <v/>
      </c>
    </row>
    <row r="389" hidden="1" ht="14.25" customHeight="1">
      <c r="A389" s="4">
        <f>IF(OR($B389="",$C389=""),"",IFERROR(INDEX('5_ACOMPANHAMENTO'!$A$3:$A$4922,MATCH(1,INDEX(('5_ACOMPANHAMENTO'!$AD$3:$AD$4922=TRIM($C389&amp;""))*('5_ACOMPANHAMENTO'!$AC$3:$AC$4922&lt;&gt;"")*((((I389&lt;&gt;"")*ISNUMBER(SEARCH("|"&amp;I389&amp;"|",'5_ACOMPANHAMENTO'!$AC$3:$AC$4922)))+((J389&lt;&gt;"")*ISNUMBER(SEARCH("|"&amp;J389&amp;"|",'5_ACOMPANHAMENTO'!$AC$3:$AC$4922)))+((K389&lt;&gt;"")*ISNUMBER(SEARCH("|"&amp;K389&amp;"|",'5_ACOMPANHAMENTO'!$AC$3:$AC$4922)))+((L389&lt;&gt;"")*ISNUMBER(SEARCH("|"&amp;L389&amp;"|",'5_ACOMPANHAMENTO'!$AC$3:$AC$4922)))+((M389&lt;&gt;"")*ISNUMBER(SEARCH("|"&amp;M389&amp;"|",'5_ACOMPANHAMENTO'!$AC$3:$AC$4922)))+((N389&lt;&gt;"")*ISNUMBER(SEARCH("|"&amp;N389&amp;"|",'5_ACOMPANHAMENTO'!$AC$3:$AC$4922)))+((O389&lt;&gt;"")*ISNUMBER(SEARCH("|"&amp;O389&amp;"|",'5_ACOMPANHAMENTO'!$AC$3:$AC$4922)))+((P389&lt;&gt;"")*ISNUMBER(SEARCH("|"&amp;P389&amp;"|",'5_ACOMPANHAMENTO'!$AC$3:$AC$4922)))+((Q389&lt;&gt;"")*ISNUMBER(SEARCH("|"&amp;Q389&amp;"|",'5_ACOMPANHAMENTO'!$AC$3:$AC$4922)))+((R389&lt;&gt;"")*ISNUMBER(SEARCH("|"&amp;R389&amp;"|",'5_ACOMPANHAMENTO'!$AC$3:$AC$4922)))+((S389&lt;&gt;"")*ISNUMBER(SEARCH("|"&amp;S389&amp;"|",'5_ACOMPANHAMENTO'!$AC$3:$AC$4922)))+((T389&lt;&gt;"")*ISNUMBER(SEARCH("|"&amp;T389&amp;"|",'5_ACOMPANHAMENTO'!$AC$3:$AC$4922)))+((U389&lt;&gt;"")*ISNUMBER(SEARCH("|"&amp;U389&amp;"|",'5_ACOMPANHAMENTO'!$AC$3:$AC$4922)))+((V389&lt;&gt;"")*ISNUMBER(SEARCH("|"&amp;V389&amp;"|",'5_ACOMPANHAMENTO'!$AC$3:$AC$4922)))+((W389&lt;&gt;"")*ISNUMBER(SEARCH("|"&amp;W389&amp;"|",'5_ACOMPANHAMENTO'!$AC$3:$AC$4922)))+((X389&lt;&gt;"")*ISNUMBER(SEARCH("|"&amp;X389&amp;"|",'5_ACOMPANHAMENTO'!$AC$3:$AC$4922)))+((Y389&lt;&gt;"")*ISNUMBER(SEARCH("|"&amp;Y389&amp;"|",'5_ACOMPANHAMENTO'!$AC$3:$AC$4922)))+((Z389&lt;&gt;"")*ISNUMBER(SEARCH("|"&amp;Z389&amp;"|",'5_ACOMPANHAMENTO'!$AC$3:$AC$4922)))+((AA389&lt;&gt;"")*ISNUMBER(SEARCH("|"&amp;AA389&amp;"|",'5_ACOMPANHAMENTO'!$AC$3:$AC$4922)))+((AB389&lt;&gt;"")*ISNUMBER(SEARCH("|"&amp;AB389&amp;"|",'5_ACOMPANHAMENTO'!$AC$3:$AC$4922))))&gt;0),0),0)),""))</f>
        <v/>
      </c>
      <c r="B389" s="14" t="inlineStr">
        <is>
          <t>10199,10201</t>
        </is>
      </c>
      <c r="C389" s="14" t="inlineStr">
        <is>
          <t>9 COLADEIRAS</t>
        </is>
      </c>
      <c r="D389" s="4">
        <f>IF(OR($B389="",$C389=""),"",IFERROR(SUMPRODUCT(--(('5_ACOMPANHAMENTO'!$AD$3:$AD$4922=TRIM($C389&amp;""))*('5_ACOMPANHAMENTO'!$AC$3:$AC$4922&lt;&gt;"")*((((I389&lt;&gt;"")*ISNUMBER(SEARCH("|"&amp;I389&amp;"|",'5_ACOMPANHAMENTO'!$AC$3:$AC$4922)))+((J389&lt;&gt;"")*ISNUMBER(SEARCH("|"&amp;J389&amp;"|",'5_ACOMPANHAMENTO'!$AC$3:$AC$4922)))+((K389&lt;&gt;"")*ISNUMBER(SEARCH("|"&amp;K389&amp;"|",'5_ACOMPANHAMENTO'!$AC$3:$AC$4922)))+((L389&lt;&gt;"")*ISNUMBER(SEARCH("|"&amp;L389&amp;"|",'5_ACOMPANHAMENTO'!$AC$3:$AC$4922)))+((M389&lt;&gt;"")*ISNUMBER(SEARCH("|"&amp;M389&amp;"|",'5_ACOMPANHAMENTO'!$AC$3:$AC$4922)))+((N389&lt;&gt;"")*ISNUMBER(SEARCH("|"&amp;N389&amp;"|",'5_ACOMPANHAMENTO'!$AC$3:$AC$4922)))+((O389&lt;&gt;"")*ISNUMBER(SEARCH("|"&amp;O389&amp;"|",'5_ACOMPANHAMENTO'!$AC$3:$AC$4922)))+((P389&lt;&gt;"")*ISNUMBER(SEARCH("|"&amp;P389&amp;"|",'5_ACOMPANHAMENTO'!$AC$3:$AC$4922)))+((Q389&lt;&gt;"")*ISNUMBER(SEARCH("|"&amp;Q389&amp;"|",'5_ACOMPANHAMENTO'!$AC$3:$AC$4922)))+((R389&lt;&gt;"")*ISNUMBER(SEARCH("|"&amp;R389&amp;"|",'5_ACOMPANHAMENTO'!$AC$3:$AC$4922)))+((S389&lt;&gt;"")*ISNUMBER(SEARCH("|"&amp;S389&amp;"|",'5_ACOMPANHAMENTO'!$AC$3:$AC$4922)))+((T389&lt;&gt;"")*ISNUMBER(SEARCH("|"&amp;T389&amp;"|",'5_ACOMPANHAMENTO'!$AC$3:$AC$4922)))+((U389&lt;&gt;"")*ISNUMBER(SEARCH("|"&amp;U389&amp;"|",'5_ACOMPANHAMENTO'!$AC$3:$AC$4922)))+((V389&lt;&gt;"")*ISNUMBER(SEARCH("|"&amp;V389&amp;"|",'5_ACOMPANHAMENTO'!$AC$3:$AC$4922)))+((W389&lt;&gt;"")*ISNUMBER(SEARCH("|"&amp;W389&amp;"|",'5_ACOMPANHAMENTO'!$AC$3:$AC$4922)))+((X389&lt;&gt;"")*ISNUMBER(SEARCH("|"&amp;X389&amp;"|",'5_ACOMPANHAMENTO'!$AC$3:$AC$4922)))+((Y389&lt;&gt;"")*ISNUMBER(SEARCH("|"&amp;Y389&amp;"|",'5_ACOMPANHAMENTO'!$AC$3:$AC$4922)))+((Z389&lt;&gt;"")*ISNUMBER(SEARCH("|"&amp;Z389&amp;"|",'5_ACOMPANHAMENTO'!$AC$3:$AC$4922)))+((AA389&lt;&gt;"")*ISNUMBER(SEARCH("|"&amp;AA389&amp;"|",'5_ACOMPANHAMENTO'!$AC$3:$AC$4922)))+((AB389&lt;&gt;"")*ISNUMBER(SEARCH("|"&amp;AB389&amp;"|",'5_ACOMPANHAMENTO'!$AC$3:$AC$4922))))&gt;0)),'5_ACOMPANHAMENTO'!$J$3:$J$4922),0))</f>
        <v/>
      </c>
      <c r="E389" s="4">
        <f>IF(G389=0,"FINALIZADO",IF(TODAY()&gt;A389,"ATRASADO "&amp;TODAY()-A389&amp;" DIAS","ADIANTADO "&amp;A389-TODAY()&amp;" DIAS"))</f>
        <v/>
      </c>
      <c r="F389" s="7">
        <f>IF(OR($B389="",$C389=""),"",IFERROR(SUMPRODUCT(--(('5_ACOMPANHAMENTO'!$AD$3:$AD$4922=TRIM($C389&amp;""))*('5_ACOMPANHAMENTO'!$AC$3:$AC$4922&lt;&gt;"")*((((I389&lt;&gt;"")*ISNUMBER(SEARCH("|"&amp;I389&amp;"|",'5_ACOMPANHAMENTO'!$AC$3:$AC$4922)))+((J389&lt;&gt;"")*ISNUMBER(SEARCH("|"&amp;J389&amp;"|",'5_ACOMPANHAMENTO'!$AC$3:$AC$4922)))+((K389&lt;&gt;"")*ISNUMBER(SEARCH("|"&amp;K389&amp;"|",'5_ACOMPANHAMENTO'!$AC$3:$AC$4922)))+((L389&lt;&gt;"")*ISNUMBER(SEARCH("|"&amp;L389&amp;"|",'5_ACOMPANHAMENTO'!$AC$3:$AC$4922)))+((M389&lt;&gt;"")*ISNUMBER(SEARCH("|"&amp;M389&amp;"|",'5_ACOMPANHAMENTO'!$AC$3:$AC$4922)))+((N389&lt;&gt;"")*ISNUMBER(SEARCH("|"&amp;N389&amp;"|",'5_ACOMPANHAMENTO'!$AC$3:$AC$4922)))+((O389&lt;&gt;"")*ISNUMBER(SEARCH("|"&amp;O389&amp;"|",'5_ACOMPANHAMENTO'!$AC$3:$AC$4922)))+((P389&lt;&gt;"")*ISNUMBER(SEARCH("|"&amp;P389&amp;"|",'5_ACOMPANHAMENTO'!$AC$3:$AC$4922)))+((Q389&lt;&gt;"")*ISNUMBER(SEARCH("|"&amp;Q389&amp;"|",'5_ACOMPANHAMENTO'!$AC$3:$AC$4922)))+((R389&lt;&gt;"")*ISNUMBER(SEARCH("|"&amp;R389&amp;"|",'5_ACOMPANHAMENTO'!$AC$3:$AC$4922)))+((S389&lt;&gt;"")*ISNUMBER(SEARCH("|"&amp;S389&amp;"|",'5_ACOMPANHAMENTO'!$AC$3:$AC$4922)))+((T389&lt;&gt;"")*ISNUMBER(SEARCH("|"&amp;T389&amp;"|",'5_ACOMPANHAMENTO'!$AC$3:$AC$4922)))+((U389&lt;&gt;"")*ISNUMBER(SEARCH("|"&amp;U389&amp;"|",'5_ACOMPANHAMENTO'!$AC$3:$AC$4922)))+((V389&lt;&gt;"")*ISNUMBER(SEARCH("|"&amp;V389&amp;"|",'5_ACOMPANHAMENTO'!$AC$3:$AC$4922)))+((W389&lt;&gt;"")*ISNUMBER(SEARCH("|"&amp;W389&amp;"|",'5_ACOMPANHAMENTO'!$AC$3:$AC$4922)))+((X389&lt;&gt;"")*ISNUMBER(SEARCH("|"&amp;X389&amp;"|",'5_ACOMPANHAMENTO'!$AC$3:$AC$4922)))+((Y389&lt;&gt;"")*ISNUMBER(SEARCH("|"&amp;Y389&amp;"|",'5_ACOMPANHAMENTO'!$AC$3:$AC$4922)))+((Z389&lt;&gt;"")*ISNUMBER(SEARCH("|"&amp;Z389&amp;"|",'5_ACOMPANHAMENTO'!$AC$3:$AC$4922)))+((AA389&lt;&gt;"")*ISNUMBER(SEARCH("|"&amp;AA389&amp;"|",'5_ACOMPANHAMENTO'!$AC$3:$AC$4922)))+((AB389&lt;&gt;"")*ISNUMBER(SEARCH("|"&amp;AB389&amp;"|",'5_ACOMPANHAMENTO'!$AC$3:$AC$4922))))&gt;0)),'5_ACOMPANHAMENTO'!$O$3:$O$4922),0))</f>
        <v/>
      </c>
      <c r="G389" s="7">
        <f>IF(OR($B389="",$C389=""),"",D389-F389)</f>
        <v/>
      </c>
      <c r="H389">
        <f>IF(OR($B389="",$C389=""),"",TRIM($B389&amp;"")&amp;"|"&amp;TRIM($C389&amp;""))</f>
        <v/>
      </c>
      <c r="I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",99)),1,99)))</f>
        <v/>
      </c>
      <c r="J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",99)),100,99)))</f>
        <v/>
      </c>
      <c r="K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",99)),199,99)))</f>
        <v/>
      </c>
      <c r="L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",99)),298,99)))</f>
        <v/>
      </c>
      <c r="M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",99)),397,99)))</f>
        <v/>
      </c>
      <c r="N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",99)),496,99)))</f>
        <v/>
      </c>
      <c r="O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",99)),595,99)))</f>
        <v/>
      </c>
      <c r="P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",99)),694,99)))</f>
        <v/>
      </c>
      <c r="Q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",99)),793,99)))</f>
        <v/>
      </c>
      <c r="R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",99)),892,99)))</f>
        <v/>
      </c>
      <c r="S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",99)),991,99)))</f>
        <v/>
      </c>
      <c r="T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",99)),1090,99)))</f>
        <v/>
      </c>
      <c r="U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",99)),1189,99)))</f>
        <v/>
      </c>
      <c r="V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",99)),1288,99)))</f>
        <v/>
      </c>
      <c r="W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",99)),1387,99)))</f>
        <v/>
      </c>
      <c r="X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",99)),1486,99)))</f>
        <v/>
      </c>
      <c r="Y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",99)),1585,99)))</f>
        <v/>
      </c>
      <c r="Z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",99)),1684,99)))</f>
        <v/>
      </c>
      <c r="AA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",99)),1783,99)))</f>
        <v/>
      </c>
      <c r="AB389" s="1">
        <f>IF($B389="","",TRIM(MID(SUBSTITUTE(TRIM(SUBSTITUTE(SUBSTITUTE(SUBSTITUTE(SUBSTITUTE(SUBSTITUTE(SUBSTITUTE(SUBSTITUTE(SUBSTITUTE(SUBSTITUTE(SUBSTITUTE(SUBSTITUTE(SUBSTITUTE(SUBSTITUTE(SUBSTITUTE(TRIM($B389&amp;""),CHAR(10),"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",REPT(" ",99)),1882,99)))</f>
        <v/>
      </c>
    </row>
    <row r="390" hidden="1" ht="14.25" customHeight="1">
      <c r="A390" s="4">
        <f>IF(OR($B390="",$C390=""),"",IFERROR(INDEX('5_ACOMPANHAMENTO'!$A$3:$A$4922,MATCH(1,INDEX(('5_ACOMPANHAMENTO'!$AD$3:$AD$4922=TRIM($C390&amp;""))*('5_ACOMPANHAMENTO'!$AC$3:$AC$4922&lt;&gt;"")*((((I390&lt;&gt;"")*ISNUMBER(SEARCH("|"&amp;I390&amp;"|",'5_ACOMPANHAMENTO'!$AC$3:$AC$4922)))+((J390&lt;&gt;"")*ISNUMBER(SEARCH("|"&amp;J390&amp;"|",'5_ACOMPANHAMENTO'!$AC$3:$AC$4922)))+((K390&lt;&gt;"")*ISNUMBER(SEARCH("|"&amp;K390&amp;"|",'5_ACOMPANHAMENTO'!$AC$3:$AC$4922)))+((L390&lt;&gt;"")*ISNUMBER(SEARCH("|"&amp;L390&amp;"|",'5_ACOMPANHAMENTO'!$AC$3:$AC$4922)))+((M390&lt;&gt;"")*ISNUMBER(SEARCH("|"&amp;M390&amp;"|",'5_ACOMPANHAMENTO'!$AC$3:$AC$4922)))+((N390&lt;&gt;"")*ISNUMBER(SEARCH("|"&amp;N390&amp;"|",'5_ACOMPANHAMENTO'!$AC$3:$AC$4922)))+((O390&lt;&gt;"")*ISNUMBER(SEARCH("|"&amp;O390&amp;"|",'5_ACOMPANHAMENTO'!$AC$3:$AC$4922)))+((P390&lt;&gt;"")*ISNUMBER(SEARCH("|"&amp;P390&amp;"|",'5_ACOMPANHAMENTO'!$AC$3:$AC$4922)))+((Q390&lt;&gt;"")*ISNUMBER(SEARCH("|"&amp;Q390&amp;"|",'5_ACOMPANHAMENTO'!$AC$3:$AC$4922)))+((R390&lt;&gt;"")*ISNUMBER(SEARCH("|"&amp;R390&amp;"|",'5_ACOMPANHAMENTO'!$AC$3:$AC$4922)))+((S390&lt;&gt;"")*ISNUMBER(SEARCH("|"&amp;S390&amp;"|",'5_ACOMPANHAMENTO'!$AC$3:$AC$4922)))+((T390&lt;&gt;"")*ISNUMBER(SEARCH("|"&amp;T390&amp;"|",'5_ACOMPANHAMENTO'!$AC$3:$AC$4922)))+((U390&lt;&gt;"")*ISNUMBER(SEARCH("|"&amp;U390&amp;"|",'5_ACOMPANHAMENTO'!$AC$3:$AC$4922)))+((V390&lt;&gt;"")*ISNUMBER(SEARCH("|"&amp;V390&amp;"|",'5_ACOMPANHAMENTO'!$AC$3:$AC$4922)))+((W390&lt;&gt;"")*ISNUMBER(SEARCH("|"&amp;W390&amp;"|",'5_ACOMPANHAMENTO'!$AC$3:$AC$4922)))+((X390&lt;&gt;"")*ISNUMBER(SEARCH("|"&amp;X390&amp;"|",'5_ACOMPANHAMENTO'!$AC$3:$AC$4922)))+((Y390&lt;&gt;"")*ISNUMBER(SEARCH("|"&amp;Y390&amp;"|",'5_ACOMPANHAMENTO'!$AC$3:$AC$4922)))+((Z390&lt;&gt;"")*ISNUMBER(SEARCH("|"&amp;Z390&amp;"|",'5_ACOMPANHAMENTO'!$AC$3:$AC$4922)))+((AA390&lt;&gt;"")*ISNUMBER(SEARCH("|"&amp;AA390&amp;"|",'5_ACOMPANHAMENTO'!$AC$3:$AC$4922)))+((AB390&lt;&gt;"")*ISNUMBER(SEARCH("|"&amp;AB390&amp;"|",'5_ACOMPANHAMENTO'!$AC$3:$AC$4922))))&gt;0),0),0)),""))</f>
        <v/>
      </c>
      <c r="B390" s="14" t="inlineStr">
        <is>
          <t>10199,10201</t>
        </is>
      </c>
      <c r="C390" s="14" t="inlineStr">
        <is>
          <t>9 COLADEIRAS</t>
        </is>
      </c>
      <c r="D390" s="4">
        <f>IF(OR($B390="",$C390=""),"",IFERROR(SUMPRODUCT(--(('5_ACOMPANHAMENTO'!$AD$3:$AD$4922=TRIM($C390&amp;""))*('5_ACOMPANHAMENTO'!$AC$3:$AC$4922&lt;&gt;"")*((((I390&lt;&gt;"")*ISNUMBER(SEARCH("|"&amp;I390&amp;"|",'5_ACOMPANHAMENTO'!$AC$3:$AC$4922)))+((J390&lt;&gt;"")*ISNUMBER(SEARCH("|"&amp;J390&amp;"|",'5_ACOMPANHAMENTO'!$AC$3:$AC$4922)))+((K390&lt;&gt;"")*ISNUMBER(SEARCH("|"&amp;K390&amp;"|",'5_ACOMPANHAMENTO'!$AC$3:$AC$4922)))+((L390&lt;&gt;"")*ISNUMBER(SEARCH("|"&amp;L390&amp;"|",'5_ACOMPANHAMENTO'!$AC$3:$AC$4922)))+((M390&lt;&gt;"")*ISNUMBER(SEARCH("|"&amp;M390&amp;"|",'5_ACOMPANHAMENTO'!$AC$3:$AC$4922)))+((N390&lt;&gt;"")*ISNUMBER(SEARCH("|"&amp;N390&amp;"|",'5_ACOMPANHAMENTO'!$AC$3:$AC$4922)))+((O390&lt;&gt;"")*ISNUMBER(SEARCH("|"&amp;O390&amp;"|",'5_ACOMPANHAMENTO'!$AC$3:$AC$4922)))+((P390&lt;&gt;"")*ISNUMBER(SEARCH("|"&amp;P390&amp;"|",'5_ACOMPANHAMENTO'!$AC$3:$AC$4922)))+((Q390&lt;&gt;"")*ISNUMBER(SEARCH("|"&amp;Q390&amp;"|",'5_ACOMPANHAMENTO'!$AC$3:$AC$4922)))+((R390&lt;&gt;"")*ISNUMBER(SEARCH("|"&amp;R390&amp;"|",'5_ACOMPANHAMENTO'!$AC$3:$AC$4922)))+((S390&lt;&gt;"")*ISNUMBER(SEARCH("|"&amp;S390&amp;"|",'5_ACOMPANHAMENTO'!$AC$3:$AC$4922)))+((T390&lt;&gt;"")*ISNUMBER(SEARCH("|"&amp;T390&amp;"|",'5_ACOMPANHAMENTO'!$AC$3:$AC$4922)))+((U390&lt;&gt;"")*ISNUMBER(SEARCH("|"&amp;U390&amp;"|",'5_ACOMPANHAMENTO'!$AC$3:$AC$4922)))+((V390&lt;&gt;"")*ISNUMBER(SEARCH("|"&amp;V390&amp;"|",'5_ACOMPANHAMENTO'!$AC$3:$AC$4922)))+((W390&lt;&gt;"")*ISNUMBER(SEARCH("|"&amp;W390&amp;"|",'5_ACOMPANHAMENTO'!$AC$3:$AC$4922)))+((X390&lt;&gt;"")*ISNUMBER(SEARCH("|"&amp;X390&amp;"|",'5_ACOMPANHAMENTO'!$AC$3:$AC$4922)))+((Y390&lt;&gt;"")*ISNUMBER(SEARCH("|"&amp;Y390&amp;"|",'5_ACOMPANHAMENTO'!$AC$3:$AC$4922)))+((Z390&lt;&gt;"")*ISNUMBER(SEARCH("|"&amp;Z390&amp;"|",'5_ACOMPANHAMENTO'!$AC$3:$AC$4922)))+((AA390&lt;&gt;"")*ISNUMBER(SEARCH("|"&amp;AA390&amp;"|",'5_ACOMPANHAMENTO'!$AC$3:$AC$4922)))+((AB390&lt;&gt;"")*ISNUMBER(SEARCH("|"&amp;AB390&amp;"|",'5_ACOMPANHAMENTO'!$AC$3:$AC$4922))))&gt;0)),'5_ACOMPANHAMENTO'!$J$3:$J$4922),0))</f>
        <v/>
      </c>
      <c r="E390" s="4">
        <f>IF(G390=0,"FINALIZADO",IF(TODAY()&gt;A390,"ATRASADO "&amp;TODAY()-A390&amp;" DIAS","ADIANTADO "&amp;A390-TODAY()&amp;" DIAS"))</f>
        <v/>
      </c>
      <c r="F390" s="7">
        <f>IF(OR($B390="",$C390=""),"",IFERROR(SUMPRODUCT(--(('5_ACOMPANHAMENTO'!$AD$3:$AD$4922=TRIM($C390&amp;""))*('5_ACOMPANHAMENTO'!$AC$3:$AC$4922&lt;&gt;"")*((((I390&lt;&gt;"")*ISNUMBER(SEARCH("|"&amp;I390&amp;"|",'5_ACOMPANHAMENTO'!$AC$3:$AC$4922)))+((J390&lt;&gt;"")*ISNUMBER(SEARCH("|"&amp;J390&amp;"|",'5_ACOMPANHAMENTO'!$AC$3:$AC$4922)))+((K390&lt;&gt;"")*ISNUMBER(SEARCH("|"&amp;K390&amp;"|",'5_ACOMPANHAMENTO'!$AC$3:$AC$4922)))+((L390&lt;&gt;"")*ISNUMBER(SEARCH("|"&amp;L390&amp;"|",'5_ACOMPANHAMENTO'!$AC$3:$AC$4922)))+((M390&lt;&gt;"")*ISNUMBER(SEARCH("|"&amp;M390&amp;"|",'5_ACOMPANHAMENTO'!$AC$3:$AC$4922)))+((N390&lt;&gt;"")*ISNUMBER(SEARCH("|"&amp;N390&amp;"|",'5_ACOMPANHAMENTO'!$AC$3:$AC$4922)))+((O390&lt;&gt;"")*ISNUMBER(SEARCH("|"&amp;O390&amp;"|",'5_ACOMPANHAMENTO'!$AC$3:$AC$4922)))+((P390&lt;&gt;"")*ISNUMBER(SEARCH("|"&amp;P390&amp;"|",'5_ACOMPANHAMENTO'!$AC$3:$AC$4922)))+((Q390&lt;&gt;"")*ISNUMBER(SEARCH("|"&amp;Q390&amp;"|",'5_ACOMPANHAMENTO'!$AC$3:$AC$4922)))+((R390&lt;&gt;"")*ISNUMBER(SEARCH("|"&amp;R390&amp;"|",'5_ACOMPANHAMENTO'!$AC$3:$AC$4922)))+((S390&lt;&gt;"")*ISNUMBER(SEARCH("|"&amp;S390&amp;"|",'5_ACOMPANHAMENTO'!$AC$3:$AC$4922)))+((T390&lt;&gt;"")*ISNUMBER(SEARCH("|"&amp;T390&amp;"|",'5_ACOMPANHAMENTO'!$AC$3:$AC$4922)))+((U390&lt;&gt;"")*ISNUMBER(SEARCH("|"&amp;U390&amp;"|",'5_ACOMPANHAMENTO'!$AC$3:$AC$4922)))+((V390&lt;&gt;"")*ISNUMBER(SEARCH("|"&amp;V390&amp;"|",'5_ACOMPANHAMENTO'!$AC$3:$AC$4922)))+((W390&lt;&gt;"")*ISNUMBER(SEARCH("|"&amp;W390&amp;"|",'5_ACOMPANHAMENTO'!$AC$3:$AC$4922)))+((X390&lt;&gt;"")*ISNUMBER(SEARCH("|"&amp;X390&amp;"|",'5_ACOMPANHAMENTO'!$AC$3:$AC$4922)))+((Y390&lt;&gt;"")*ISNUMBER(SEARCH("|"&amp;Y390&amp;"|",'5_ACOMPANHAMENTO'!$AC$3:$AC$4922)))+((Z390&lt;&gt;"")*ISNUMBER(SEARCH("|"&amp;Z390&amp;"|",'5_ACOMPANHAMENTO'!$AC$3:$AC$4922)))+((AA390&lt;&gt;"")*ISNUMBER(SEARCH("|"&amp;AA390&amp;"|",'5_ACOMPANHAMENTO'!$AC$3:$AC$4922)))+((AB390&lt;&gt;"")*ISNUMBER(SEARCH("|"&amp;AB390&amp;"|",'5_ACOMPANHAMENTO'!$AC$3:$AC$4922))))&gt;0)),'5_ACOMPANHAMENTO'!$O$3:$O$4922),0))</f>
        <v/>
      </c>
      <c r="G390" s="7">
        <f>IF(OR($B390="",$C390=""),"",D390-F390)</f>
        <v/>
      </c>
      <c r="H390">
        <f>IF(OR($B390="",$C390=""),"",TRIM($B390&amp;"")&amp;"|"&amp;TRIM($C390&amp;""))</f>
        <v/>
      </c>
      <c r="I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",99)),1,99)))</f>
        <v/>
      </c>
      <c r="J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",99)),100,99)))</f>
        <v/>
      </c>
      <c r="K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",99)),199,99)))</f>
        <v/>
      </c>
      <c r="L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",99)),298,99)))</f>
        <v/>
      </c>
      <c r="M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",99)),397,99)))</f>
        <v/>
      </c>
      <c r="N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",99)),496,99)))</f>
        <v/>
      </c>
      <c r="O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",99)),595,99)))</f>
        <v/>
      </c>
      <c r="P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",99)),694,99)))</f>
        <v/>
      </c>
      <c r="Q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",99)),793,99)))</f>
        <v/>
      </c>
      <c r="R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",99)),892,99)))</f>
        <v/>
      </c>
      <c r="S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",99)),991,99)))</f>
        <v/>
      </c>
      <c r="T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",99)),1090,99)))</f>
        <v/>
      </c>
      <c r="U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",99)),1189,99)))</f>
        <v/>
      </c>
      <c r="V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",99)),1288,99)))</f>
        <v/>
      </c>
      <c r="W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",99)),1387,99)))</f>
        <v/>
      </c>
      <c r="X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",99)),1486,99)))</f>
        <v/>
      </c>
      <c r="Y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",99)),1585,99)))</f>
        <v/>
      </c>
      <c r="Z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",99)),1684,99)))</f>
        <v/>
      </c>
      <c r="AA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",99)),1783,99)))</f>
        <v/>
      </c>
      <c r="AB390" s="1">
        <f>IF($B390="","",TRIM(MID(SUBSTITUTE(TRIM(SUBSTITUTE(SUBSTITUTE(SUBSTITUTE(SUBSTITUTE(SUBSTITUTE(SUBSTITUTE(SUBSTITUTE(SUBSTITUTE(SUBSTITUTE(SUBSTITUTE(SUBSTITUTE(SUBSTITUTE(SUBSTITUTE(SUBSTITUTE(TRIM($B390&amp;""),CHAR(10),"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",REPT(" ",99)),1882,99)))</f>
        <v/>
      </c>
    </row>
    <row r="391" hidden="1" ht="14.25" customHeight="1">
      <c r="A391" s="4">
        <f>IF(OR($B391="",$C391=""),"",IFERROR(INDEX('5_ACOMPANHAMENTO'!$A$3:$A$4922,MATCH(1,INDEX(('5_ACOMPANHAMENTO'!$AD$3:$AD$4922=TRIM($C391&amp;""))*('5_ACOMPANHAMENTO'!$AC$3:$AC$4922&lt;&gt;"")*((((I391&lt;&gt;"")*ISNUMBER(SEARCH("|"&amp;I391&amp;"|",'5_ACOMPANHAMENTO'!$AC$3:$AC$4922)))+((J391&lt;&gt;"")*ISNUMBER(SEARCH("|"&amp;J391&amp;"|",'5_ACOMPANHAMENTO'!$AC$3:$AC$4922)))+((K391&lt;&gt;"")*ISNUMBER(SEARCH("|"&amp;K391&amp;"|",'5_ACOMPANHAMENTO'!$AC$3:$AC$4922)))+((L391&lt;&gt;"")*ISNUMBER(SEARCH("|"&amp;L391&amp;"|",'5_ACOMPANHAMENTO'!$AC$3:$AC$4922)))+((M391&lt;&gt;"")*ISNUMBER(SEARCH("|"&amp;M391&amp;"|",'5_ACOMPANHAMENTO'!$AC$3:$AC$4922)))+((N391&lt;&gt;"")*ISNUMBER(SEARCH("|"&amp;N391&amp;"|",'5_ACOMPANHAMENTO'!$AC$3:$AC$4922)))+((O391&lt;&gt;"")*ISNUMBER(SEARCH("|"&amp;O391&amp;"|",'5_ACOMPANHAMENTO'!$AC$3:$AC$4922)))+((P391&lt;&gt;"")*ISNUMBER(SEARCH("|"&amp;P391&amp;"|",'5_ACOMPANHAMENTO'!$AC$3:$AC$4922)))+((Q391&lt;&gt;"")*ISNUMBER(SEARCH("|"&amp;Q391&amp;"|",'5_ACOMPANHAMENTO'!$AC$3:$AC$4922)))+((R391&lt;&gt;"")*ISNUMBER(SEARCH("|"&amp;R391&amp;"|",'5_ACOMPANHAMENTO'!$AC$3:$AC$4922)))+((S391&lt;&gt;"")*ISNUMBER(SEARCH("|"&amp;S391&amp;"|",'5_ACOMPANHAMENTO'!$AC$3:$AC$4922)))+((T391&lt;&gt;"")*ISNUMBER(SEARCH("|"&amp;T391&amp;"|",'5_ACOMPANHAMENTO'!$AC$3:$AC$4922)))+((U391&lt;&gt;"")*ISNUMBER(SEARCH("|"&amp;U391&amp;"|",'5_ACOMPANHAMENTO'!$AC$3:$AC$4922)))+((V391&lt;&gt;"")*ISNUMBER(SEARCH("|"&amp;V391&amp;"|",'5_ACOMPANHAMENTO'!$AC$3:$AC$4922)))+((W391&lt;&gt;"")*ISNUMBER(SEARCH("|"&amp;W391&amp;"|",'5_ACOMPANHAMENTO'!$AC$3:$AC$4922)))+((X391&lt;&gt;"")*ISNUMBER(SEARCH("|"&amp;X391&amp;"|",'5_ACOMPANHAMENTO'!$AC$3:$AC$4922)))+((Y391&lt;&gt;"")*ISNUMBER(SEARCH("|"&amp;Y391&amp;"|",'5_ACOMPANHAMENTO'!$AC$3:$AC$4922)))+((Z391&lt;&gt;"")*ISNUMBER(SEARCH("|"&amp;Z391&amp;"|",'5_ACOMPANHAMENTO'!$AC$3:$AC$4922)))+((AA391&lt;&gt;"")*ISNUMBER(SEARCH("|"&amp;AA391&amp;"|",'5_ACOMPANHAMENTO'!$AC$3:$AC$4922)))+((AB391&lt;&gt;"")*ISNUMBER(SEARCH("|"&amp;AB391&amp;"|",'5_ACOMPANHAMENTO'!$AC$3:$AC$4922))))&gt;0),0),0)),""))</f>
        <v/>
      </c>
      <c r="B391" s="14" t="inlineStr">
        <is>
          <t>10199,10201</t>
        </is>
      </c>
      <c r="C391" s="14" t="inlineStr">
        <is>
          <t>9 COLADEIRAS</t>
        </is>
      </c>
      <c r="D391" s="4">
        <f>IF(OR($B391="",$C391=""),"",IFERROR(SUMPRODUCT(--(('5_ACOMPANHAMENTO'!$AD$3:$AD$4922=TRIM($C391&amp;""))*('5_ACOMPANHAMENTO'!$AC$3:$AC$4922&lt;&gt;"")*((((I391&lt;&gt;"")*ISNUMBER(SEARCH("|"&amp;I391&amp;"|",'5_ACOMPANHAMENTO'!$AC$3:$AC$4922)))+((J391&lt;&gt;"")*ISNUMBER(SEARCH("|"&amp;J391&amp;"|",'5_ACOMPANHAMENTO'!$AC$3:$AC$4922)))+((K391&lt;&gt;"")*ISNUMBER(SEARCH("|"&amp;K391&amp;"|",'5_ACOMPANHAMENTO'!$AC$3:$AC$4922)))+((L391&lt;&gt;"")*ISNUMBER(SEARCH("|"&amp;L391&amp;"|",'5_ACOMPANHAMENTO'!$AC$3:$AC$4922)))+((M391&lt;&gt;"")*ISNUMBER(SEARCH("|"&amp;M391&amp;"|",'5_ACOMPANHAMENTO'!$AC$3:$AC$4922)))+((N391&lt;&gt;"")*ISNUMBER(SEARCH("|"&amp;N391&amp;"|",'5_ACOMPANHAMENTO'!$AC$3:$AC$4922)))+((O391&lt;&gt;"")*ISNUMBER(SEARCH("|"&amp;O391&amp;"|",'5_ACOMPANHAMENTO'!$AC$3:$AC$4922)))+((P391&lt;&gt;"")*ISNUMBER(SEARCH("|"&amp;P391&amp;"|",'5_ACOMPANHAMENTO'!$AC$3:$AC$4922)))+((Q391&lt;&gt;"")*ISNUMBER(SEARCH("|"&amp;Q391&amp;"|",'5_ACOMPANHAMENTO'!$AC$3:$AC$4922)))+((R391&lt;&gt;"")*ISNUMBER(SEARCH("|"&amp;R391&amp;"|",'5_ACOMPANHAMENTO'!$AC$3:$AC$4922)))+((S391&lt;&gt;"")*ISNUMBER(SEARCH("|"&amp;S391&amp;"|",'5_ACOMPANHAMENTO'!$AC$3:$AC$4922)))+((T391&lt;&gt;"")*ISNUMBER(SEARCH("|"&amp;T391&amp;"|",'5_ACOMPANHAMENTO'!$AC$3:$AC$4922)))+((U391&lt;&gt;"")*ISNUMBER(SEARCH("|"&amp;U391&amp;"|",'5_ACOMPANHAMENTO'!$AC$3:$AC$4922)))+((V391&lt;&gt;"")*ISNUMBER(SEARCH("|"&amp;V391&amp;"|",'5_ACOMPANHAMENTO'!$AC$3:$AC$4922)))+((W391&lt;&gt;"")*ISNUMBER(SEARCH("|"&amp;W391&amp;"|",'5_ACOMPANHAMENTO'!$AC$3:$AC$4922)))+((X391&lt;&gt;"")*ISNUMBER(SEARCH("|"&amp;X391&amp;"|",'5_ACOMPANHAMENTO'!$AC$3:$AC$4922)))+((Y391&lt;&gt;"")*ISNUMBER(SEARCH("|"&amp;Y391&amp;"|",'5_ACOMPANHAMENTO'!$AC$3:$AC$4922)))+((Z391&lt;&gt;"")*ISNUMBER(SEARCH("|"&amp;Z391&amp;"|",'5_ACOMPANHAMENTO'!$AC$3:$AC$4922)))+((AA391&lt;&gt;"")*ISNUMBER(SEARCH("|"&amp;AA391&amp;"|",'5_ACOMPANHAMENTO'!$AC$3:$AC$4922)))+((AB391&lt;&gt;"")*ISNUMBER(SEARCH("|"&amp;AB391&amp;"|",'5_ACOMPANHAMENTO'!$AC$3:$AC$4922))))&gt;0)),'5_ACOMPANHAMENTO'!$J$3:$J$4922),0))</f>
        <v/>
      </c>
      <c r="E391" s="4">
        <f>IF(G391=0,"FINALIZADO",IF(TODAY()&gt;A391,"ATRASADO "&amp;TODAY()-A391&amp;" DIAS","ADIANTADO "&amp;A391-TODAY()&amp;" DIAS"))</f>
        <v/>
      </c>
      <c r="F391" s="7">
        <f>IF(OR($B391="",$C391=""),"",IFERROR(SUMPRODUCT(--(('5_ACOMPANHAMENTO'!$AD$3:$AD$4922=TRIM($C391&amp;""))*('5_ACOMPANHAMENTO'!$AC$3:$AC$4922&lt;&gt;"")*((((I391&lt;&gt;"")*ISNUMBER(SEARCH("|"&amp;I391&amp;"|",'5_ACOMPANHAMENTO'!$AC$3:$AC$4922)))+((J391&lt;&gt;"")*ISNUMBER(SEARCH("|"&amp;J391&amp;"|",'5_ACOMPANHAMENTO'!$AC$3:$AC$4922)))+((K391&lt;&gt;"")*ISNUMBER(SEARCH("|"&amp;K391&amp;"|",'5_ACOMPANHAMENTO'!$AC$3:$AC$4922)))+((L391&lt;&gt;"")*ISNUMBER(SEARCH("|"&amp;L391&amp;"|",'5_ACOMPANHAMENTO'!$AC$3:$AC$4922)))+((M391&lt;&gt;"")*ISNUMBER(SEARCH("|"&amp;M391&amp;"|",'5_ACOMPANHAMENTO'!$AC$3:$AC$4922)))+((N391&lt;&gt;"")*ISNUMBER(SEARCH("|"&amp;N391&amp;"|",'5_ACOMPANHAMENTO'!$AC$3:$AC$4922)))+((O391&lt;&gt;"")*ISNUMBER(SEARCH("|"&amp;O391&amp;"|",'5_ACOMPANHAMENTO'!$AC$3:$AC$4922)))+((P391&lt;&gt;"")*ISNUMBER(SEARCH("|"&amp;P391&amp;"|",'5_ACOMPANHAMENTO'!$AC$3:$AC$4922)))+((Q391&lt;&gt;"")*ISNUMBER(SEARCH("|"&amp;Q391&amp;"|",'5_ACOMPANHAMENTO'!$AC$3:$AC$4922)))+((R391&lt;&gt;"")*ISNUMBER(SEARCH("|"&amp;R391&amp;"|",'5_ACOMPANHAMENTO'!$AC$3:$AC$4922)))+((S391&lt;&gt;"")*ISNUMBER(SEARCH("|"&amp;S391&amp;"|",'5_ACOMPANHAMENTO'!$AC$3:$AC$4922)))+((T391&lt;&gt;"")*ISNUMBER(SEARCH("|"&amp;T391&amp;"|",'5_ACOMPANHAMENTO'!$AC$3:$AC$4922)))+((U391&lt;&gt;"")*ISNUMBER(SEARCH("|"&amp;U391&amp;"|",'5_ACOMPANHAMENTO'!$AC$3:$AC$4922)))+((V391&lt;&gt;"")*ISNUMBER(SEARCH("|"&amp;V391&amp;"|",'5_ACOMPANHAMENTO'!$AC$3:$AC$4922)))+((W391&lt;&gt;"")*ISNUMBER(SEARCH("|"&amp;W391&amp;"|",'5_ACOMPANHAMENTO'!$AC$3:$AC$4922)))+((X391&lt;&gt;"")*ISNUMBER(SEARCH("|"&amp;X391&amp;"|",'5_ACOMPANHAMENTO'!$AC$3:$AC$4922)))+((Y391&lt;&gt;"")*ISNUMBER(SEARCH("|"&amp;Y391&amp;"|",'5_ACOMPANHAMENTO'!$AC$3:$AC$4922)))+((Z391&lt;&gt;"")*ISNUMBER(SEARCH("|"&amp;Z391&amp;"|",'5_ACOMPANHAMENTO'!$AC$3:$AC$4922)))+((AA391&lt;&gt;"")*ISNUMBER(SEARCH("|"&amp;AA391&amp;"|",'5_ACOMPANHAMENTO'!$AC$3:$AC$4922)))+((AB391&lt;&gt;"")*ISNUMBER(SEARCH("|"&amp;AB391&amp;"|",'5_ACOMPANHAMENTO'!$AC$3:$AC$4922))))&gt;0)),'5_ACOMPANHAMENTO'!$O$3:$O$4922),0))</f>
        <v/>
      </c>
      <c r="G391" s="7">
        <f>IF(OR($B391="",$C391=""),"",D391-F391)</f>
        <v/>
      </c>
      <c r="H391">
        <f>IF(OR($B391="",$C391=""),"",TRIM($B391&amp;"")&amp;"|"&amp;TRIM($C391&amp;""))</f>
        <v/>
      </c>
      <c r="I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",99)),1,99)))</f>
        <v/>
      </c>
      <c r="J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",99)),100,99)))</f>
        <v/>
      </c>
      <c r="K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",99)),199,99)))</f>
        <v/>
      </c>
      <c r="L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",99)),298,99)))</f>
        <v/>
      </c>
      <c r="M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",99)),397,99)))</f>
        <v/>
      </c>
      <c r="N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",99)),496,99)))</f>
        <v/>
      </c>
      <c r="O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",99)),595,99)))</f>
        <v/>
      </c>
      <c r="P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",99)),694,99)))</f>
        <v/>
      </c>
      <c r="Q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",99)),793,99)))</f>
        <v/>
      </c>
      <c r="R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",99)),892,99)))</f>
        <v/>
      </c>
      <c r="S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",99)),991,99)))</f>
        <v/>
      </c>
      <c r="T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",99)),1090,99)))</f>
        <v/>
      </c>
      <c r="U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",99)),1189,99)))</f>
        <v/>
      </c>
      <c r="V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",99)),1288,99)))</f>
        <v/>
      </c>
      <c r="W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",99)),1387,99)))</f>
        <v/>
      </c>
      <c r="X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",99)),1486,99)))</f>
        <v/>
      </c>
      <c r="Y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",99)),1585,99)))</f>
        <v/>
      </c>
      <c r="Z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",99)),1684,99)))</f>
        <v/>
      </c>
      <c r="AA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",99)),1783,99)))</f>
        <v/>
      </c>
      <c r="AB391" s="1">
        <f>IF($B391="","",TRIM(MID(SUBSTITUTE(TRIM(SUBSTITUTE(SUBSTITUTE(SUBSTITUTE(SUBSTITUTE(SUBSTITUTE(SUBSTITUTE(SUBSTITUTE(SUBSTITUTE(SUBSTITUTE(SUBSTITUTE(SUBSTITUTE(SUBSTITUTE(SUBSTITUTE(SUBSTITUTE(TRIM($B391&amp;""),CHAR(10),"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",REPT(" ",99)),1882,99)))</f>
        <v/>
      </c>
    </row>
    <row r="392" hidden="1" ht="14.25" customHeight="1">
      <c r="A392" s="4">
        <f>IF(OR($B392="",$C392=""),"",IFERROR(INDEX('5_ACOMPANHAMENTO'!$A$3:$A$4922,MATCH(1,INDEX(('5_ACOMPANHAMENTO'!$AD$3:$AD$4922=TRIM($C392&amp;""))*('5_ACOMPANHAMENTO'!$AC$3:$AC$4922&lt;&gt;"")*((((I392&lt;&gt;"")*ISNUMBER(SEARCH("|"&amp;I392&amp;"|",'5_ACOMPANHAMENTO'!$AC$3:$AC$4922)))+((J392&lt;&gt;"")*ISNUMBER(SEARCH("|"&amp;J392&amp;"|",'5_ACOMPANHAMENTO'!$AC$3:$AC$4922)))+((K392&lt;&gt;"")*ISNUMBER(SEARCH("|"&amp;K392&amp;"|",'5_ACOMPANHAMENTO'!$AC$3:$AC$4922)))+((L392&lt;&gt;"")*ISNUMBER(SEARCH("|"&amp;L392&amp;"|",'5_ACOMPANHAMENTO'!$AC$3:$AC$4922)))+((M392&lt;&gt;"")*ISNUMBER(SEARCH("|"&amp;M392&amp;"|",'5_ACOMPANHAMENTO'!$AC$3:$AC$4922)))+((N392&lt;&gt;"")*ISNUMBER(SEARCH("|"&amp;N392&amp;"|",'5_ACOMPANHAMENTO'!$AC$3:$AC$4922)))+((O392&lt;&gt;"")*ISNUMBER(SEARCH("|"&amp;O392&amp;"|",'5_ACOMPANHAMENTO'!$AC$3:$AC$4922)))+((P392&lt;&gt;"")*ISNUMBER(SEARCH("|"&amp;P392&amp;"|",'5_ACOMPANHAMENTO'!$AC$3:$AC$4922)))+((Q392&lt;&gt;"")*ISNUMBER(SEARCH("|"&amp;Q392&amp;"|",'5_ACOMPANHAMENTO'!$AC$3:$AC$4922)))+((R392&lt;&gt;"")*ISNUMBER(SEARCH("|"&amp;R392&amp;"|",'5_ACOMPANHAMENTO'!$AC$3:$AC$4922)))+((S392&lt;&gt;"")*ISNUMBER(SEARCH("|"&amp;S392&amp;"|",'5_ACOMPANHAMENTO'!$AC$3:$AC$4922)))+((T392&lt;&gt;"")*ISNUMBER(SEARCH("|"&amp;T392&amp;"|",'5_ACOMPANHAMENTO'!$AC$3:$AC$4922)))+((U392&lt;&gt;"")*ISNUMBER(SEARCH("|"&amp;U392&amp;"|",'5_ACOMPANHAMENTO'!$AC$3:$AC$4922)))+((V392&lt;&gt;"")*ISNUMBER(SEARCH("|"&amp;V392&amp;"|",'5_ACOMPANHAMENTO'!$AC$3:$AC$4922)))+((W392&lt;&gt;"")*ISNUMBER(SEARCH("|"&amp;W392&amp;"|",'5_ACOMPANHAMENTO'!$AC$3:$AC$4922)))+((X392&lt;&gt;"")*ISNUMBER(SEARCH("|"&amp;X392&amp;"|",'5_ACOMPANHAMENTO'!$AC$3:$AC$4922)))+((Y392&lt;&gt;"")*ISNUMBER(SEARCH("|"&amp;Y392&amp;"|",'5_ACOMPANHAMENTO'!$AC$3:$AC$4922)))+((Z392&lt;&gt;"")*ISNUMBER(SEARCH("|"&amp;Z392&amp;"|",'5_ACOMPANHAMENTO'!$AC$3:$AC$4922)))+((AA392&lt;&gt;"")*ISNUMBER(SEARCH("|"&amp;AA392&amp;"|",'5_ACOMPANHAMENTO'!$AC$3:$AC$4922)))+((AB392&lt;&gt;"")*ISNUMBER(SEARCH("|"&amp;AB392&amp;"|",'5_ACOMPANHAMENTO'!$AC$3:$AC$4922))))&gt;0),0),0)),""))</f>
        <v/>
      </c>
      <c r="B392" s="14" t="inlineStr">
        <is>
          <t>10199,10201</t>
        </is>
      </c>
      <c r="C392" s="14" t="inlineStr">
        <is>
          <t>9 COLADEIRAS</t>
        </is>
      </c>
      <c r="D392" s="4">
        <f>IF(OR($B392="",$C392=""),"",IFERROR(SUMPRODUCT(--(('5_ACOMPANHAMENTO'!$AD$3:$AD$4922=TRIM($C392&amp;""))*('5_ACOMPANHAMENTO'!$AC$3:$AC$4922&lt;&gt;"")*((((I392&lt;&gt;"")*ISNUMBER(SEARCH("|"&amp;I392&amp;"|",'5_ACOMPANHAMENTO'!$AC$3:$AC$4922)))+((J392&lt;&gt;"")*ISNUMBER(SEARCH("|"&amp;J392&amp;"|",'5_ACOMPANHAMENTO'!$AC$3:$AC$4922)))+((K392&lt;&gt;"")*ISNUMBER(SEARCH("|"&amp;K392&amp;"|",'5_ACOMPANHAMENTO'!$AC$3:$AC$4922)))+((L392&lt;&gt;"")*ISNUMBER(SEARCH("|"&amp;L392&amp;"|",'5_ACOMPANHAMENTO'!$AC$3:$AC$4922)))+((M392&lt;&gt;"")*ISNUMBER(SEARCH("|"&amp;M392&amp;"|",'5_ACOMPANHAMENTO'!$AC$3:$AC$4922)))+((N392&lt;&gt;"")*ISNUMBER(SEARCH("|"&amp;N392&amp;"|",'5_ACOMPANHAMENTO'!$AC$3:$AC$4922)))+((O392&lt;&gt;"")*ISNUMBER(SEARCH("|"&amp;O392&amp;"|",'5_ACOMPANHAMENTO'!$AC$3:$AC$4922)))+((P392&lt;&gt;"")*ISNUMBER(SEARCH("|"&amp;P392&amp;"|",'5_ACOMPANHAMENTO'!$AC$3:$AC$4922)))+((Q392&lt;&gt;"")*ISNUMBER(SEARCH("|"&amp;Q392&amp;"|",'5_ACOMPANHAMENTO'!$AC$3:$AC$4922)))+((R392&lt;&gt;"")*ISNUMBER(SEARCH("|"&amp;R392&amp;"|",'5_ACOMPANHAMENTO'!$AC$3:$AC$4922)))+((S392&lt;&gt;"")*ISNUMBER(SEARCH("|"&amp;S392&amp;"|",'5_ACOMPANHAMENTO'!$AC$3:$AC$4922)))+((T392&lt;&gt;"")*ISNUMBER(SEARCH("|"&amp;T392&amp;"|",'5_ACOMPANHAMENTO'!$AC$3:$AC$4922)))+((U392&lt;&gt;"")*ISNUMBER(SEARCH("|"&amp;U392&amp;"|",'5_ACOMPANHAMENTO'!$AC$3:$AC$4922)))+((V392&lt;&gt;"")*ISNUMBER(SEARCH("|"&amp;V392&amp;"|",'5_ACOMPANHAMENTO'!$AC$3:$AC$4922)))+((W392&lt;&gt;"")*ISNUMBER(SEARCH("|"&amp;W392&amp;"|",'5_ACOMPANHAMENTO'!$AC$3:$AC$4922)))+((X392&lt;&gt;"")*ISNUMBER(SEARCH("|"&amp;X392&amp;"|",'5_ACOMPANHAMENTO'!$AC$3:$AC$4922)))+((Y392&lt;&gt;"")*ISNUMBER(SEARCH("|"&amp;Y392&amp;"|",'5_ACOMPANHAMENTO'!$AC$3:$AC$4922)))+((Z392&lt;&gt;"")*ISNUMBER(SEARCH("|"&amp;Z392&amp;"|",'5_ACOMPANHAMENTO'!$AC$3:$AC$4922)))+((AA392&lt;&gt;"")*ISNUMBER(SEARCH("|"&amp;AA392&amp;"|",'5_ACOMPANHAMENTO'!$AC$3:$AC$4922)))+((AB392&lt;&gt;"")*ISNUMBER(SEARCH("|"&amp;AB392&amp;"|",'5_ACOMPANHAMENTO'!$AC$3:$AC$4922))))&gt;0)),'5_ACOMPANHAMENTO'!$J$3:$J$4922),0))</f>
        <v/>
      </c>
      <c r="E392" s="4">
        <f>IF(G392=0,"FINALIZADO",IF(TODAY()&gt;A392,"ATRASADO "&amp;TODAY()-A392&amp;" DIAS","ADIANTADO "&amp;A392-TODAY()&amp;" DIAS"))</f>
        <v/>
      </c>
      <c r="F392" s="7">
        <f>IF(OR($B392="",$C392=""),"",IFERROR(SUMPRODUCT(--(('5_ACOMPANHAMENTO'!$AD$3:$AD$4922=TRIM($C392&amp;""))*('5_ACOMPANHAMENTO'!$AC$3:$AC$4922&lt;&gt;"")*((((I392&lt;&gt;"")*ISNUMBER(SEARCH("|"&amp;I392&amp;"|",'5_ACOMPANHAMENTO'!$AC$3:$AC$4922)))+((J392&lt;&gt;"")*ISNUMBER(SEARCH("|"&amp;J392&amp;"|",'5_ACOMPANHAMENTO'!$AC$3:$AC$4922)))+((K392&lt;&gt;"")*ISNUMBER(SEARCH("|"&amp;K392&amp;"|",'5_ACOMPANHAMENTO'!$AC$3:$AC$4922)))+((L392&lt;&gt;"")*ISNUMBER(SEARCH("|"&amp;L392&amp;"|",'5_ACOMPANHAMENTO'!$AC$3:$AC$4922)))+((M392&lt;&gt;"")*ISNUMBER(SEARCH("|"&amp;M392&amp;"|",'5_ACOMPANHAMENTO'!$AC$3:$AC$4922)))+((N392&lt;&gt;"")*ISNUMBER(SEARCH("|"&amp;N392&amp;"|",'5_ACOMPANHAMENTO'!$AC$3:$AC$4922)))+((O392&lt;&gt;"")*ISNUMBER(SEARCH("|"&amp;O392&amp;"|",'5_ACOMPANHAMENTO'!$AC$3:$AC$4922)))+((P392&lt;&gt;"")*ISNUMBER(SEARCH("|"&amp;P392&amp;"|",'5_ACOMPANHAMENTO'!$AC$3:$AC$4922)))+((Q392&lt;&gt;"")*ISNUMBER(SEARCH("|"&amp;Q392&amp;"|",'5_ACOMPANHAMENTO'!$AC$3:$AC$4922)))+((R392&lt;&gt;"")*ISNUMBER(SEARCH("|"&amp;R392&amp;"|",'5_ACOMPANHAMENTO'!$AC$3:$AC$4922)))+((S392&lt;&gt;"")*ISNUMBER(SEARCH("|"&amp;S392&amp;"|",'5_ACOMPANHAMENTO'!$AC$3:$AC$4922)))+((T392&lt;&gt;"")*ISNUMBER(SEARCH("|"&amp;T392&amp;"|",'5_ACOMPANHAMENTO'!$AC$3:$AC$4922)))+((U392&lt;&gt;"")*ISNUMBER(SEARCH("|"&amp;U392&amp;"|",'5_ACOMPANHAMENTO'!$AC$3:$AC$4922)))+((V392&lt;&gt;"")*ISNUMBER(SEARCH("|"&amp;V392&amp;"|",'5_ACOMPANHAMENTO'!$AC$3:$AC$4922)))+((W392&lt;&gt;"")*ISNUMBER(SEARCH("|"&amp;W392&amp;"|",'5_ACOMPANHAMENTO'!$AC$3:$AC$4922)))+((X392&lt;&gt;"")*ISNUMBER(SEARCH("|"&amp;X392&amp;"|",'5_ACOMPANHAMENTO'!$AC$3:$AC$4922)))+((Y392&lt;&gt;"")*ISNUMBER(SEARCH("|"&amp;Y392&amp;"|",'5_ACOMPANHAMENTO'!$AC$3:$AC$4922)))+((Z392&lt;&gt;"")*ISNUMBER(SEARCH("|"&amp;Z392&amp;"|",'5_ACOMPANHAMENTO'!$AC$3:$AC$4922)))+((AA392&lt;&gt;"")*ISNUMBER(SEARCH("|"&amp;AA392&amp;"|",'5_ACOMPANHAMENTO'!$AC$3:$AC$4922)))+((AB392&lt;&gt;"")*ISNUMBER(SEARCH("|"&amp;AB392&amp;"|",'5_ACOMPANHAMENTO'!$AC$3:$AC$4922))))&gt;0)),'5_ACOMPANHAMENTO'!$O$3:$O$4922),0))</f>
        <v/>
      </c>
      <c r="G392" s="7">
        <f>IF(OR($B392="",$C392=""),"",D392-F392)</f>
        <v/>
      </c>
      <c r="H392">
        <f>IF(OR($B392="",$C392=""),"",TRIM($B392&amp;"")&amp;"|"&amp;TRIM($C392&amp;""))</f>
        <v/>
      </c>
      <c r="I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",99)),1,99)))</f>
        <v/>
      </c>
      <c r="J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",99)),100,99)))</f>
        <v/>
      </c>
      <c r="K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",99)),199,99)))</f>
        <v/>
      </c>
      <c r="L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",99)),298,99)))</f>
        <v/>
      </c>
      <c r="M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",99)),397,99)))</f>
        <v/>
      </c>
      <c r="N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",99)),496,99)))</f>
        <v/>
      </c>
      <c r="O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",99)),595,99)))</f>
        <v/>
      </c>
      <c r="P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",99)),694,99)))</f>
        <v/>
      </c>
      <c r="Q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",99)),793,99)))</f>
        <v/>
      </c>
      <c r="R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",99)),892,99)))</f>
        <v/>
      </c>
      <c r="S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",99)),991,99)))</f>
        <v/>
      </c>
      <c r="T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",99)),1090,99)))</f>
        <v/>
      </c>
      <c r="U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",99)),1189,99)))</f>
        <v/>
      </c>
      <c r="V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",99)),1288,99)))</f>
        <v/>
      </c>
      <c r="W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",99)),1387,99)))</f>
        <v/>
      </c>
      <c r="X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",99)),1486,99)))</f>
        <v/>
      </c>
      <c r="Y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",99)),1585,99)))</f>
        <v/>
      </c>
      <c r="Z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",99)),1684,99)))</f>
        <v/>
      </c>
      <c r="AA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",99)),1783,99)))</f>
        <v/>
      </c>
      <c r="AB392" s="1">
        <f>IF($B392="","",TRIM(MID(SUBSTITUTE(TRIM(SUBSTITUTE(SUBSTITUTE(SUBSTITUTE(SUBSTITUTE(SUBSTITUTE(SUBSTITUTE(SUBSTITUTE(SUBSTITUTE(SUBSTITUTE(SUBSTITUTE(SUBSTITUTE(SUBSTITUTE(SUBSTITUTE(SUBSTITUTE(TRIM($B392&amp;""),CHAR(10),"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",REPT(" ",99)),1882,99)))</f>
        <v/>
      </c>
    </row>
    <row r="393" hidden="1" ht="14.25" customHeight="1">
      <c r="A393" s="4">
        <f>IF(OR($B393="",$C393=""),"",IFERROR(INDEX('5_ACOMPANHAMENTO'!$A$3:$A$4922,MATCH(1,INDEX(('5_ACOMPANHAMENTO'!$AD$3:$AD$4922=TRIM($C393&amp;""))*('5_ACOMPANHAMENTO'!$AC$3:$AC$4922&lt;&gt;"")*((((I393&lt;&gt;"")*ISNUMBER(SEARCH("|"&amp;I393&amp;"|",'5_ACOMPANHAMENTO'!$AC$3:$AC$4922)))+((J393&lt;&gt;"")*ISNUMBER(SEARCH("|"&amp;J393&amp;"|",'5_ACOMPANHAMENTO'!$AC$3:$AC$4922)))+((K393&lt;&gt;"")*ISNUMBER(SEARCH("|"&amp;K393&amp;"|",'5_ACOMPANHAMENTO'!$AC$3:$AC$4922)))+((L393&lt;&gt;"")*ISNUMBER(SEARCH("|"&amp;L393&amp;"|",'5_ACOMPANHAMENTO'!$AC$3:$AC$4922)))+((M393&lt;&gt;"")*ISNUMBER(SEARCH("|"&amp;M393&amp;"|",'5_ACOMPANHAMENTO'!$AC$3:$AC$4922)))+((N393&lt;&gt;"")*ISNUMBER(SEARCH("|"&amp;N393&amp;"|",'5_ACOMPANHAMENTO'!$AC$3:$AC$4922)))+((O393&lt;&gt;"")*ISNUMBER(SEARCH("|"&amp;O393&amp;"|",'5_ACOMPANHAMENTO'!$AC$3:$AC$4922)))+((P393&lt;&gt;"")*ISNUMBER(SEARCH("|"&amp;P393&amp;"|",'5_ACOMPANHAMENTO'!$AC$3:$AC$4922)))+((Q393&lt;&gt;"")*ISNUMBER(SEARCH("|"&amp;Q393&amp;"|",'5_ACOMPANHAMENTO'!$AC$3:$AC$4922)))+((R393&lt;&gt;"")*ISNUMBER(SEARCH("|"&amp;R393&amp;"|",'5_ACOMPANHAMENTO'!$AC$3:$AC$4922)))+((S393&lt;&gt;"")*ISNUMBER(SEARCH("|"&amp;S393&amp;"|",'5_ACOMPANHAMENTO'!$AC$3:$AC$4922)))+((T393&lt;&gt;"")*ISNUMBER(SEARCH("|"&amp;T393&amp;"|",'5_ACOMPANHAMENTO'!$AC$3:$AC$4922)))+((U393&lt;&gt;"")*ISNUMBER(SEARCH("|"&amp;U393&amp;"|",'5_ACOMPANHAMENTO'!$AC$3:$AC$4922)))+((V393&lt;&gt;"")*ISNUMBER(SEARCH("|"&amp;V393&amp;"|",'5_ACOMPANHAMENTO'!$AC$3:$AC$4922)))+((W393&lt;&gt;"")*ISNUMBER(SEARCH("|"&amp;W393&amp;"|",'5_ACOMPANHAMENTO'!$AC$3:$AC$4922)))+((X393&lt;&gt;"")*ISNUMBER(SEARCH("|"&amp;X393&amp;"|",'5_ACOMPANHAMENTO'!$AC$3:$AC$4922)))+((Y393&lt;&gt;"")*ISNUMBER(SEARCH("|"&amp;Y393&amp;"|",'5_ACOMPANHAMENTO'!$AC$3:$AC$4922)))+((Z393&lt;&gt;"")*ISNUMBER(SEARCH("|"&amp;Z393&amp;"|",'5_ACOMPANHAMENTO'!$AC$3:$AC$4922)))+((AA393&lt;&gt;"")*ISNUMBER(SEARCH("|"&amp;AA393&amp;"|",'5_ACOMPANHAMENTO'!$AC$3:$AC$4922)))+((AB393&lt;&gt;"")*ISNUMBER(SEARCH("|"&amp;AB393&amp;"|",'5_ACOMPANHAMENTO'!$AC$3:$AC$4922))))&gt;0),0),0)),""))</f>
        <v/>
      </c>
      <c r="B393" s="14" t="inlineStr">
        <is>
          <t>10204</t>
        </is>
      </c>
      <c r="C393" s="14" t="inlineStr">
        <is>
          <t>9 COLADEIRAS</t>
        </is>
      </c>
      <c r="D393" s="4">
        <f>IF(OR($B393="",$C393=""),"",IFERROR(SUMPRODUCT(--(('5_ACOMPANHAMENTO'!$AD$3:$AD$4922=TRIM($C393&amp;""))*('5_ACOMPANHAMENTO'!$AC$3:$AC$4922&lt;&gt;"")*((((I393&lt;&gt;"")*ISNUMBER(SEARCH("|"&amp;I393&amp;"|",'5_ACOMPANHAMENTO'!$AC$3:$AC$4922)))+((J393&lt;&gt;"")*ISNUMBER(SEARCH("|"&amp;J393&amp;"|",'5_ACOMPANHAMENTO'!$AC$3:$AC$4922)))+((K393&lt;&gt;"")*ISNUMBER(SEARCH("|"&amp;K393&amp;"|",'5_ACOMPANHAMENTO'!$AC$3:$AC$4922)))+((L393&lt;&gt;"")*ISNUMBER(SEARCH("|"&amp;L393&amp;"|",'5_ACOMPANHAMENTO'!$AC$3:$AC$4922)))+((M393&lt;&gt;"")*ISNUMBER(SEARCH("|"&amp;M393&amp;"|",'5_ACOMPANHAMENTO'!$AC$3:$AC$4922)))+((N393&lt;&gt;"")*ISNUMBER(SEARCH("|"&amp;N393&amp;"|",'5_ACOMPANHAMENTO'!$AC$3:$AC$4922)))+((O393&lt;&gt;"")*ISNUMBER(SEARCH("|"&amp;O393&amp;"|",'5_ACOMPANHAMENTO'!$AC$3:$AC$4922)))+((P393&lt;&gt;"")*ISNUMBER(SEARCH("|"&amp;P393&amp;"|",'5_ACOMPANHAMENTO'!$AC$3:$AC$4922)))+((Q393&lt;&gt;"")*ISNUMBER(SEARCH("|"&amp;Q393&amp;"|",'5_ACOMPANHAMENTO'!$AC$3:$AC$4922)))+((R393&lt;&gt;"")*ISNUMBER(SEARCH("|"&amp;R393&amp;"|",'5_ACOMPANHAMENTO'!$AC$3:$AC$4922)))+((S393&lt;&gt;"")*ISNUMBER(SEARCH("|"&amp;S393&amp;"|",'5_ACOMPANHAMENTO'!$AC$3:$AC$4922)))+((T393&lt;&gt;"")*ISNUMBER(SEARCH("|"&amp;T393&amp;"|",'5_ACOMPANHAMENTO'!$AC$3:$AC$4922)))+((U393&lt;&gt;"")*ISNUMBER(SEARCH("|"&amp;U393&amp;"|",'5_ACOMPANHAMENTO'!$AC$3:$AC$4922)))+((V393&lt;&gt;"")*ISNUMBER(SEARCH("|"&amp;V393&amp;"|",'5_ACOMPANHAMENTO'!$AC$3:$AC$4922)))+((W393&lt;&gt;"")*ISNUMBER(SEARCH("|"&amp;W393&amp;"|",'5_ACOMPANHAMENTO'!$AC$3:$AC$4922)))+((X393&lt;&gt;"")*ISNUMBER(SEARCH("|"&amp;X393&amp;"|",'5_ACOMPANHAMENTO'!$AC$3:$AC$4922)))+((Y393&lt;&gt;"")*ISNUMBER(SEARCH("|"&amp;Y393&amp;"|",'5_ACOMPANHAMENTO'!$AC$3:$AC$4922)))+((Z393&lt;&gt;"")*ISNUMBER(SEARCH("|"&amp;Z393&amp;"|",'5_ACOMPANHAMENTO'!$AC$3:$AC$4922)))+((AA393&lt;&gt;"")*ISNUMBER(SEARCH("|"&amp;AA393&amp;"|",'5_ACOMPANHAMENTO'!$AC$3:$AC$4922)))+((AB393&lt;&gt;"")*ISNUMBER(SEARCH("|"&amp;AB393&amp;"|",'5_ACOMPANHAMENTO'!$AC$3:$AC$4922))))&gt;0)),'5_ACOMPANHAMENTO'!$J$3:$J$4922),0))</f>
        <v/>
      </c>
      <c r="E393" s="4">
        <f>IF(G393=0,"FINALIZADO",IF(TODAY()&gt;A393,"ATRASADO "&amp;TODAY()-A393&amp;" DIAS","ADIANTADO "&amp;A393-TODAY()&amp;" DIAS"))</f>
        <v/>
      </c>
      <c r="F393" s="7">
        <f>IF(OR($B393="",$C393=""),"",IFERROR(SUMPRODUCT(--(('5_ACOMPANHAMENTO'!$AD$3:$AD$4922=TRIM($C393&amp;""))*('5_ACOMPANHAMENTO'!$AC$3:$AC$4922&lt;&gt;"")*((((I393&lt;&gt;"")*ISNUMBER(SEARCH("|"&amp;I393&amp;"|",'5_ACOMPANHAMENTO'!$AC$3:$AC$4922)))+((J393&lt;&gt;"")*ISNUMBER(SEARCH("|"&amp;J393&amp;"|",'5_ACOMPANHAMENTO'!$AC$3:$AC$4922)))+((K393&lt;&gt;"")*ISNUMBER(SEARCH("|"&amp;K393&amp;"|",'5_ACOMPANHAMENTO'!$AC$3:$AC$4922)))+((L393&lt;&gt;"")*ISNUMBER(SEARCH("|"&amp;L393&amp;"|",'5_ACOMPANHAMENTO'!$AC$3:$AC$4922)))+((M393&lt;&gt;"")*ISNUMBER(SEARCH("|"&amp;M393&amp;"|",'5_ACOMPANHAMENTO'!$AC$3:$AC$4922)))+((N393&lt;&gt;"")*ISNUMBER(SEARCH("|"&amp;N393&amp;"|",'5_ACOMPANHAMENTO'!$AC$3:$AC$4922)))+((O393&lt;&gt;"")*ISNUMBER(SEARCH("|"&amp;O393&amp;"|",'5_ACOMPANHAMENTO'!$AC$3:$AC$4922)))+((P393&lt;&gt;"")*ISNUMBER(SEARCH("|"&amp;P393&amp;"|",'5_ACOMPANHAMENTO'!$AC$3:$AC$4922)))+((Q393&lt;&gt;"")*ISNUMBER(SEARCH("|"&amp;Q393&amp;"|",'5_ACOMPANHAMENTO'!$AC$3:$AC$4922)))+((R393&lt;&gt;"")*ISNUMBER(SEARCH("|"&amp;R393&amp;"|",'5_ACOMPANHAMENTO'!$AC$3:$AC$4922)))+((S393&lt;&gt;"")*ISNUMBER(SEARCH("|"&amp;S393&amp;"|",'5_ACOMPANHAMENTO'!$AC$3:$AC$4922)))+((T393&lt;&gt;"")*ISNUMBER(SEARCH("|"&amp;T393&amp;"|",'5_ACOMPANHAMENTO'!$AC$3:$AC$4922)))+((U393&lt;&gt;"")*ISNUMBER(SEARCH("|"&amp;U393&amp;"|",'5_ACOMPANHAMENTO'!$AC$3:$AC$4922)))+((V393&lt;&gt;"")*ISNUMBER(SEARCH("|"&amp;V393&amp;"|",'5_ACOMPANHAMENTO'!$AC$3:$AC$4922)))+((W393&lt;&gt;"")*ISNUMBER(SEARCH("|"&amp;W393&amp;"|",'5_ACOMPANHAMENTO'!$AC$3:$AC$4922)))+((X393&lt;&gt;"")*ISNUMBER(SEARCH("|"&amp;X393&amp;"|",'5_ACOMPANHAMENTO'!$AC$3:$AC$4922)))+((Y393&lt;&gt;"")*ISNUMBER(SEARCH("|"&amp;Y393&amp;"|",'5_ACOMPANHAMENTO'!$AC$3:$AC$4922)))+((Z393&lt;&gt;"")*ISNUMBER(SEARCH("|"&amp;Z393&amp;"|",'5_ACOMPANHAMENTO'!$AC$3:$AC$4922)))+((AA393&lt;&gt;"")*ISNUMBER(SEARCH("|"&amp;AA393&amp;"|",'5_ACOMPANHAMENTO'!$AC$3:$AC$4922)))+((AB393&lt;&gt;"")*ISNUMBER(SEARCH("|"&amp;AB393&amp;"|",'5_ACOMPANHAMENTO'!$AC$3:$AC$4922))))&gt;0)),'5_ACOMPANHAMENTO'!$O$3:$O$4922),0))</f>
        <v/>
      </c>
      <c r="G393" s="7">
        <f>IF(OR($B393="",$C393=""),"",D393-F393)</f>
        <v/>
      </c>
      <c r="H393">
        <f>IF(OR($B393="",$C393=""),"",TRIM($B393&amp;"")&amp;"|"&amp;TRIM($C393&amp;""))</f>
        <v/>
      </c>
      <c r="I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",99)),1,99)))</f>
        <v/>
      </c>
      <c r="J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",99)),100,99)))</f>
        <v/>
      </c>
      <c r="K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",99)),199,99)))</f>
        <v/>
      </c>
      <c r="L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",99)),298,99)))</f>
        <v/>
      </c>
      <c r="M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",99)),397,99)))</f>
        <v/>
      </c>
      <c r="N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",99)),496,99)))</f>
        <v/>
      </c>
      <c r="O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",99)),595,99)))</f>
        <v/>
      </c>
      <c r="P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",99)),694,99)))</f>
        <v/>
      </c>
      <c r="Q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",99)),793,99)))</f>
        <v/>
      </c>
      <c r="R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",99)),892,99)))</f>
        <v/>
      </c>
      <c r="S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",99)),991,99)))</f>
        <v/>
      </c>
      <c r="T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",99)),1090,99)))</f>
        <v/>
      </c>
      <c r="U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",99)),1189,99)))</f>
        <v/>
      </c>
      <c r="V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",99)),1288,99)))</f>
        <v/>
      </c>
      <c r="W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",99)),1387,99)))</f>
        <v/>
      </c>
      <c r="X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",99)),1486,99)))</f>
        <v/>
      </c>
      <c r="Y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",99)),1585,99)))</f>
        <v/>
      </c>
      <c r="Z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",99)),1684,99)))</f>
        <v/>
      </c>
      <c r="AA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",99)),1783,99)))</f>
        <v/>
      </c>
      <c r="AB393" s="1">
        <f>IF($B393="","",TRIM(MID(SUBSTITUTE(TRIM(SUBSTITUTE(SUBSTITUTE(SUBSTITUTE(SUBSTITUTE(SUBSTITUTE(SUBSTITUTE(SUBSTITUTE(SUBSTITUTE(SUBSTITUTE(SUBSTITUTE(SUBSTITUTE(SUBSTITUTE(SUBSTITUTE(SUBSTITUTE(TRIM($B393&amp;""),CHAR(10),"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",REPT(" ",99)),1882,99)))</f>
        <v/>
      </c>
    </row>
    <row r="394" hidden="1" ht="14.25" customHeight="1">
      <c r="A394" s="4">
        <f>IF(OR($B394="",$C394=""),"",IFERROR(INDEX('5_ACOMPANHAMENTO'!$A$3:$A$4922,MATCH(1,INDEX(('5_ACOMPANHAMENTO'!$AD$3:$AD$4922=TRIM($C394&amp;""))*('5_ACOMPANHAMENTO'!$AC$3:$AC$4922&lt;&gt;"")*((((I394&lt;&gt;"")*ISNUMBER(SEARCH("|"&amp;I394&amp;"|",'5_ACOMPANHAMENTO'!$AC$3:$AC$4922)))+((J394&lt;&gt;"")*ISNUMBER(SEARCH("|"&amp;J394&amp;"|",'5_ACOMPANHAMENTO'!$AC$3:$AC$4922)))+((K394&lt;&gt;"")*ISNUMBER(SEARCH("|"&amp;K394&amp;"|",'5_ACOMPANHAMENTO'!$AC$3:$AC$4922)))+((L394&lt;&gt;"")*ISNUMBER(SEARCH("|"&amp;L394&amp;"|",'5_ACOMPANHAMENTO'!$AC$3:$AC$4922)))+((M394&lt;&gt;"")*ISNUMBER(SEARCH("|"&amp;M394&amp;"|",'5_ACOMPANHAMENTO'!$AC$3:$AC$4922)))+((N394&lt;&gt;"")*ISNUMBER(SEARCH("|"&amp;N394&amp;"|",'5_ACOMPANHAMENTO'!$AC$3:$AC$4922)))+((O394&lt;&gt;"")*ISNUMBER(SEARCH("|"&amp;O394&amp;"|",'5_ACOMPANHAMENTO'!$AC$3:$AC$4922)))+((P394&lt;&gt;"")*ISNUMBER(SEARCH("|"&amp;P394&amp;"|",'5_ACOMPANHAMENTO'!$AC$3:$AC$4922)))+((Q394&lt;&gt;"")*ISNUMBER(SEARCH("|"&amp;Q394&amp;"|",'5_ACOMPANHAMENTO'!$AC$3:$AC$4922)))+((R394&lt;&gt;"")*ISNUMBER(SEARCH("|"&amp;R394&amp;"|",'5_ACOMPANHAMENTO'!$AC$3:$AC$4922)))+((S394&lt;&gt;"")*ISNUMBER(SEARCH("|"&amp;S394&amp;"|",'5_ACOMPANHAMENTO'!$AC$3:$AC$4922)))+((T394&lt;&gt;"")*ISNUMBER(SEARCH("|"&amp;T394&amp;"|",'5_ACOMPANHAMENTO'!$AC$3:$AC$4922)))+((U394&lt;&gt;"")*ISNUMBER(SEARCH("|"&amp;U394&amp;"|",'5_ACOMPANHAMENTO'!$AC$3:$AC$4922)))+((V394&lt;&gt;"")*ISNUMBER(SEARCH("|"&amp;V394&amp;"|",'5_ACOMPANHAMENTO'!$AC$3:$AC$4922)))+((W394&lt;&gt;"")*ISNUMBER(SEARCH("|"&amp;W394&amp;"|",'5_ACOMPANHAMENTO'!$AC$3:$AC$4922)))+((X394&lt;&gt;"")*ISNUMBER(SEARCH("|"&amp;X394&amp;"|",'5_ACOMPANHAMENTO'!$AC$3:$AC$4922)))+((Y394&lt;&gt;"")*ISNUMBER(SEARCH("|"&amp;Y394&amp;"|",'5_ACOMPANHAMENTO'!$AC$3:$AC$4922)))+((Z394&lt;&gt;"")*ISNUMBER(SEARCH("|"&amp;Z394&amp;"|",'5_ACOMPANHAMENTO'!$AC$3:$AC$4922)))+((AA394&lt;&gt;"")*ISNUMBER(SEARCH("|"&amp;AA394&amp;"|",'5_ACOMPANHAMENTO'!$AC$3:$AC$4922)))+((AB394&lt;&gt;"")*ISNUMBER(SEARCH("|"&amp;AB394&amp;"|",'5_ACOMPANHAMENTO'!$AC$3:$AC$4922))))&gt;0),0),0)),""))</f>
        <v/>
      </c>
      <c r="B394" s="14" t="inlineStr">
        <is>
          <t>10204</t>
        </is>
      </c>
      <c r="C394" s="14" t="inlineStr">
        <is>
          <t>9 COLADEIRAS</t>
        </is>
      </c>
      <c r="D394" s="4">
        <f>IF(OR($B394="",$C394=""),"",IFERROR(SUMPRODUCT(--(('5_ACOMPANHAMENTO'!$AD$3:$AD$4922=TRIM($C394&amp;""))*('5_ACOMPANHAMENTO'!$AC$3:$AC$4922&lt;&gt;"")*((((I394&lt;&gt;"")*ISNUMBER(SEARCH("|"&amp;I394&amp;"|",'5_ACOMPANHAMENTO'!$AC$3:$AC$4922)))+((J394&lt;&gt;"")*ISNUMBER(SEARCH("|"&amp;J394&amp;"|",'5_ACOMPANHAMENTO'!$AC$3:$AC$4922)))+((K394&lt;&gt;"")*ISNUMBER(SEARCH("|"&amp;K394&amp;"|",'5_ACOMPANHAMENTO'!$AC$3:$AC$4922)))+((L394&lt;&gt;"")*ISNUMBER(SEARCH("|"&amp;L394&amp;"|",'5_ACOMPANHAMENTO'!$AC$3:$AC$4922)))+((M394&lt;&gt;"")*ISNUMBER(SEARCH("|"&amp;M394&amp;"|",'5_ACOMPANHAMENTO'!$AC$3:$AC$4922)))+((N394&lt;&gt;"")*ISNUMBER(SEARCH("|"&amp;N394&amp;"|",'5_ACOMPANHAMENTO'!$AC$3:$AC$4922)))+((O394&lt;&gt;"")*ISNUMBER(SEARCH("|"&amp;O394&amp;"|",'5_ACOMPANHAMENTO'!$AC$3:$AC$4922)))+((P394&lt;&gt;"")*ISNUMBER(SEARCH("|"&amp;P394&amp;"|",'5_ACOMPANHAMENTO'!$AC$3:$AC$4922)))+((Q394&lt;&gt;"")*ISNUMBER(SEARCH("|"&amp;Q394&amp;"|",'5_ACOMPANHAMENTO'!$AC$3:$AC$4922)))+((R394&lt;&gt;"")*ISNUMBER(SEARCH("|"&amp;R394&amp;"|",'5_ACOMPANHAMENTO'!$AC$3:$AC$4922)))+((S394&lt;&gt;"")*ISNUMBER(SEARCH("|"&amp;S394&amp;"|",'5_ACOMPANHAMENTO'!$AC$3:$AC$4922)))+((T394&lt;&gt;"")*ISNUMBER(SEARCH("|"&amp;T394&amp;"|",'5_ACOMPANHAMENTO'!$AC$3:$AC$4922)))+((U394&lt;&gt;"")*ISNUMBER(SEARCH("|"&amp;U394&amp;"|",'5_ACOMPANHAMENTO'!$AC$3:$AC$4922)))+((V394&lt;&gt;"")*ISNUMBER(SEARCH("|"&amp;V394&amp;"|",'5_ACOMPANHAMENTO'!$AC$3:$AC$4922)))+((W394&lt;&gt;"")*ISNUMBER(SEARCH("|"&amp;W394&amp;"|",'5_ACOMPANHAMENTO'!$AC$3:$AC$4922)))+((X394&lt;&gt;"")*ISNUMBER(SEARCH("|"&amp;X394&amp;"|",'5_ACOMPANHAMENTO'!$AC$3:$AC$4922)))+((Y394&lt;&gt;"")*ISNUMBER(SEARCH("|"&amp;Y394&amp;"|",'5_ACOMPANHAMENTO'!$AC$3:$AC$4922)))+((Z394&lt;&gt;"")*ISNUMBER(SEARCH("|"&amp;Z394&amp;"|",'5_ACOMPANHAMENTO'!$AC$3:$AC$4922)))+((AA394&lt;&gt;"")*ISNUMBER(SEARCH("|"&amp;AA394&amp;"|",'5_ACOMPANHAMENTO'!$AC$3:$AC$4922)))+((AB394&lt;&gt;"")*ISNUMBER(SEARCH("|"&amp;AB394&amp;"|",'5_ACOMPANHAMENTO'!$AC$3:$AC$4922))))&gt;0)),'5_ACOMPANHAMENTO'!$J$3:$J$4922),0))</f>
        <v/>
      </c>
      <c r="E394" s="4">
        <f>IF(G394=0,"FINALIZADO",IF(TODAY()&gt;A394,"ATRASADO "&amp;TODAY()-A394&amp;" DIAS","ADIANTADO "&amp;A394-TODAY()&amp;" DIAS"))</f>
        <v/>
      </c>
      <c r="F394" s="7">
        <f>IF(OR($B394="",$C394=""),"",IFERROR(SUMPRODUCT(--(('5_ACOMPANHAMENTO'!$AD$3:$AD$4922=TRIM($C394&amp;""))*('5_ACOMPANHAMENTO'!$AC$3:$AC$4922&lt;&gt;"")*((((I394&lt;&gt;"")*ISNUMBER(SEARCH("|"&amp;I394&amp;"|",'5_ACOMPANHAMENTO'!$AC$3:$AC$4922)))+((J394&lt;&gt;"")*ISNUMBER(SEARCH("|"&amp;J394&amp;"|",'5_ACOMPANHAMENTO'!$AC$3:$AC$4922)))+((K394&lt;&gt;"")*ISNUMBER(SEARCH("|"&amp;K394&amp;"|",'5_ACOMPANHAMENTO'!$AC$3:$AC$4922)))+((L394&lt;&gt;"")*ISNUMBER(SEARCH("|"&amp;L394&amp;"|",'5_ACOMPANHAMENTO'!$AC$3:$AC$4922)))+((M394&lt;&gt;"")*ISNUMBER(SEARCH("|"&amp;M394&amp;"|",'5_ACOMPANHAMENTO'!$AC$3:$AC$4922)))+((N394&lt;&gt;"")*ISNUMBER(SEARCH("|"&amp;N394&amp;"|",'5_ACOMPANHAMENTO'!$AC$3:$AC$4922)))+((O394&lt;&gt;"")*ISNUMBER(SEARCH("|"&amp;O394&amp;"|",'5_ACOMPANHAMENTO'!$AC$3:$AC$4922)))+((P394&lt;&gt;"")*ISNUMBER(SEARCH("|"&amp;P394&amp;"|",'5_ACOMPANHAMENTO'!$AC$3:$AC$4922)))+((Q394&lt;&gt;"")*ISNUMBER(SEARCH("|"&amp;Q394&amp;"|",'5_ACOMPANHAMENTO'!$AC$3:$AC$4922)))+((R394&lt;&gt;"")*ISNUMBER(SEARCH("|"&amp;R394&amp;"|",'5_ACOMPANHAMENTO'!$AC$3:$AC$4922)))+((S394&lt;&gt;"")*ISNUMBER(SEARCH("|"&amp;S394&amp;"|",'5_ACOMPANHAMENTO'!$AC$3:$AC$4922)))+((T394&lt;&gt;"")*ISNUMBER(SEARCH("|"&amp;T394&amp;"|",'5_ACOMPANHAMENTO'!$AC$3:$AC$4922)))+((U394&lt;&gt;"")*ISNUMBER(SEARCH("|"&amp;U394&amp;"|",'5_ACOMPANHAMENTO'!$AC$3:$AC$4922)))+((V394&lt;&gt;"")*ISNUMBER(SEARCH("|"&amp;V394&amp;"|",'5_ACOMPANHAMENTO'!$AC$3:$AC$4922)))+((W394&lt;&gt;"")*ISNUMBER(SEARCH("|"&amp;W394&amp;"|",'5_ACOMPANHAMENTO'!$AC$3:$AC$4922)))+((X394&lt;&gt;"")*ISNUMBER(SEARCH("|"&amp;X394&amp;"|",'5_ACOMPANHAMENTO'!$AC$3:$AC$4922)))+((Y394&lt;&gt;"")*ISNUMBER(SEARCH("|"&amp;Y394&amp;"|",'5_ACOMPANHAMENTO'!$AC$3:$AC$4922)))+((Z394&lt;&gt;"")*ISNUMBER(SEARCH("|"&amp;Z394&amp;"|",'5_ACOMPANHAMENTO'!$AC$3:$AC$4922)))+((AA394&lt;&gt;"")*ISNUMBER(SEARCH("|"&amp;AA394&amp;"|",'5_ACOMPANHAMENTO'!$AC$3:$AC$4922)))+((AB394&lt;&gt;"")*ISNUMBER(SEARCH("|"&amp;AB394&amp;"|",'5_ACOMPANHAMENTO'!$AC$3:$AC$4922))))&gt;0)),'5_ACOMPANHAMENTO'!$O$3:$O$4922),0))</f>
        <v/>
      </c>
      <c r="G394" s="7">
        <f>IF(OR($B394="",$C394=""),"",D394-F394)</f>
        <v/>
      </c>
      <c r="H394">
        <f>IF(OR($B394="",$C394=""),"",TRIM($B394&amp;"")&amp;"|"&amp;TRIM($C394&amp;""))</f>
        <v/>
      </c>
      <c r="I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",99)),1,99)))</f>
        <v/>
      </c>
      <c r="J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",99)),100,99)))</f>
        <v/>
      </c>
      <c r="K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",99)),199,99)))</f>
        <v/>
      </c>
      <c r="L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",99)),298,99)))</f>
        <v/>
      </c>
      <c r="M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",99)),397,99)))</f>
        <v/>
      </c>
      <c r="N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",99)),496,99)))</f>
        <v/>
      </c>
      <c r="O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",99)),595,99)))</f>
        <v/>
      </c>
      <c r="P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",99)),694,99)))</f>
        <v/>
      </c>
      <c r="Q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",99)),793,99)))</f>
        <v/>
      </c>
      <c r="R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",99)),892,99)))</f>
        <v/>
      </c>
      <c r="S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",99)),991,99)))</f>
        <v/>
      </c>
      <c r="T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",99)),1090,99)))</f>
        <v/>
      </c>
      <c r="U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",99)),1189,99)))</f>
        <v/>
      </c>
      <c r="V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",99)),1288,99)))</f>
        <v/>
      </c>
      <c r="W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",99)),1387,99)))</f>
        <v/>
      </c>
      <c r="X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",99)),1486,99)))</f>
        <v/>
      </c>
      <c r="Y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",99)),1585,99)))</f>
        <v/>
      </c>
      <c r="Z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",99)),1684,99)))</f>
        <v/>
      </c>
      <c r="AA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",99)),1783,99)))</f>
        <v/>
      </c>
      <c r="AB394" s="1">
        <f>IF($B394="","",TRIM(MID(SUBSTITUTE(TRIM(SUBSTITUTE(SUBSTITUTE(SUBSTITUTE(SUBSTITUTE(SUBSTITUTE(SUBSTITUTE(SUBSTITUTE(SUBSTITUTE(SUBSTITUTE(SUBSTITUTE(SUBSTITUTE(SUBSTITUTE(SUBSTITUTE(SUBSTITUTE(TRIM($B394&amp;""),CHAR(10),"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",REPT(" ",99)),1882,99)))</f>
        <v/>
      </c>
    </row>
    <row r="395" hidden="1" ht="14.25" customHeight="1">
      <c r="A395" s="4">
        <f>IF(OR($B395="",$C395=""),"",IFERROR(INDEX('5_ACOMPANHAMENTO'!$A$3:$A$4922,MATCH(1,INDEX(('5_ACOMPANHAMENTO'!$AD$3:$AD$4922=TRIM($C395&amp;""))*('5_ACOMPANHAMENTO'!$AC$3:$AC$4922&lt;&gt;"")*((((I395&lt;&gt;"")*ISNUMBER(SEARCH("|"&amp;I395&amp;"|",'5_ACOMPANHAMENTO'!$AC$3:$AC$4922)))+((J395&lt;&gt;"")*ISNUMBER(SEARCH("|"&amp;J395&amp;"|",'5_ACOMPANHAMENTO'!$AC$3:$AC$4922)))+((K395&lt;&gt;"")*ISNUMBER(SEARCH("|"&amp;K395&amp;"|",'5_ACOMPANHAMENTO'!$AC$3:$AC$4922)))+((L395&lt;&gt;"")*ISNUMBER(SEARCH("|"&amp;L395&amp;"|",'5_ACOMPANHAMENTO'!$AC$3:$AC$4922)))+((M395&lt;&gt;"")*ISNUMBER(SEARCH("|"&amp;M395&amp;"|",'5_ACOMPANHAMENTO'!$AC$3:$AC$4922)))+((N395&lt;&gt;"")*ISNUMBER(SEARCH("|"&amp;N395&amp;"|",'5_ACOMPANHAMENTO'!$AC$3:$AC$4922)))+((O395&lt;&gt;"")*ISNUMBER(SEARCH("|"&amp;O395&amp;"|",'5_ACOMPANHAMENTO'!$AC$3:$AC$4922)))+((P395&lt;&gt;"")*ISNUMBER(SEARCH("|"&amp;P395&amp;"|",'5_ACOMPANHAMENTO'!$AC$3:$AC$4922)))+((Q395&lt;&gt;"")*ISNUMBER(SEARCH("|"&amp;Q395&amp;"|",'5_ACOMPANHAMENTO'!$AC$3:$AC$4922)))+((R395&lt;&gt;"")*ISNUMBER(SEARCH("|"&amp;R395&amp;"|",'5_ACOMPANHAMENTO'!$AC$3:$AC$4922)))+((S395&lt;&gt;"")*ISNUMBER(SEARCH("|"&amp;S395&amp;"|",'5_ACOMPANHAMENTO'!$AC$3:$AC$4922)))+((T395&lt;&gt;"")*ISNUMBER(SEARCH("|"&amp;T395&amp;"|",'5_ACOMPANHAMENTO'!$AC$3:$AC$4922)))+((U395&lt;&gt;"")*ISNUMBER(SEARCH("|"&amp;U395&amp;"|",'5_ACOMPANHAMENTO'!$AC$3:$AC$4922)))+((V395&lt;&gt;"")*ISNUMBER(SEARCH("|"&amp;V395&amp;"|",'5_ACOMPANHAMENTO'!$AC$3:$AC$4922)))+((W395&lt;&gt;"")*ISNUMBER(SEARCH("|"&amp;W395&amp;"|",'5_ACOMPANHAMENTO'!$AC$3:$AC$4922)))+((X395&lt;&gt;"")*ISNUMBER(SEARCH("|"&amp;X395&amp;"|",'5_ACOMPANHAMENTO'!$AC$3:$AC$4922)))+((Y395&lt;&gt;"")*ISNUMBER(SEARCH("|"&amp;Y395&amp;"|",'5_ACOMPANHAMENTO'!$AC$3:$AC$4922)))+((Z395&lt;&gt;"")*ISNUMBER(SEARCH("|"&amp;Z395&amp;"|",'5_ACOMPANHAMENTO'!$AC$3:$AC$4922)))+((AA395&lt;&gt;"")*ISNUMBER(SEARCH("|"&amp;AA395&amp;"|",'5_ACOMPANHAMENTO'!$AC$3:$AC$4922)))+((AB395&lt;&gt;"")*ISNUMBER(SEARCH("|"&amp;AB395&amp;"|",'5_ACOMPANHAMENTO'!$AC$3:$AC$4922))))&gt;0),0),0)),""))</f>
        <v/>
      </c>
      <c r="B395" s="14" t="inlineStr">
        <is>
          <t>10204</t>
        </is>
      </c>
      <c r="C395" s="14" t="inlineStr">
        <is>
          <t>9 COLADEIRAS</t>
        </is>
      </c>
      <c r="D395" s="4">
        <f>IF(OR($B395="",$C395=""),"",IFERROR(SUMPRODUCT(--(('5_ACOMPANHAMENTO'!$AD$3:$AD$4922=TRIM($C395&amp;""))*('5_ACOMPANHAMENTO'!$AC$3:$AC$4922&lt;&gt;"")*((((I395&lt;&gt;"")*ISNUMBER(SEARCH("|"&amp;I395&amp;"|",'5_ACOMPANHAMENTO'!$AC$3:$AC$4922)))+((J395&lt;&gt;"")*ISNUMBER(SEARCH("|"&amp;J395&amp;"|",'5_ACOMPANHAMENTO'!$AC$3:$AC$4922)))+((K395&lt;&gt;"")*ISNUMBER(SEARCH("|"&amp;K395&amp;"|",'5_ACOMPANHAMENTO'!$AC$3:$AC$4922)))+((L395&lt;&gt;"")*ISNUMBER(SEARCH("|"&amp;L395&amp;"|",'5_ACOMPANHAMENTO'!$AC$3:$AC$4922)))+((M395&lt;&gt;"")*ISNUMBER(SEARCH("|"&amp;M395&amp;"|",'5_ACOMPANHAMENTO'!$AC$3:$AC$4922)))+((N395&lt;&gt;"")*ISNUMBER(SEARCH("|"&amp;N395&amp;"|",'5_ACOMPANHAMENTO'!$AC$3:$AC$4922)))+((O395&lt;&gt;"")*ISNUMBER(SEARCH("|"&amp;O395&amp;"|",'5_ACOMPANHAMENTO'!$AC$3:$AC$4922)))+((P395&lt;&gt;"")*ISNUMBER(SEARCH("|"&amp;P395&amp;"|",'5_ACOMPANHAMENTO'!$AC$3:$AC$4922)))+((Q395&lt;&gt;"")*ISNUMBER(SEARCH("|"&amp;Q395&amp;"|",'5_ACOMPANHAMENTO'!$AC$3:$AC$4922)))+((R395&lt;&gt;"")*ISNUMBER(SEARCH("|"&amp;R395&amp;"|",'5_ACOMPANHAMENTO'!$AC$3:$AC$4922)))+((S395&lt;&gt;"")*ISNUMBER(SEARCH("|"&amp;S395&amp;"|",'5_ACOMPANHAMENTO'!$AC$3:$AC$4922)))+((T395&lt;&gt;"")*ISNUMBER(SEARCH("|"&amp;T395&amp;"|",'5_ACOMPANHAMENTO'!$AC$3:$AC$4922)))+((U395&lt;&gt;"")*ISNUMBER(SEARCH("|"&amp;U395&amp;"|",'5_ACOMPANHAMENTO'!$AC$3:$AC$4922)))+((V395&lt;&gt;"")*ISNUMBER(SEARCH("|"&amp;V395&amp;"|",'5_ACOMPANHAMENTO'!$AC$3:$AC$4922)))+((W395&lt;&gt;"")*ISNUMBER(SEARCH("|"&amp;W395&amp;"|",'5_ACOMPANHAMENTO'!$AC$3:$AC$4922)))+((X395&lt;&gt;"")*ISNUMBER(SEARCH("|"&amp;X395&amp;"|",'5_ACOMPANHAMENTO'!$AC$3:$AC$4922)))+((Y395&lt;&gt;"")*ISNUMBER(SEARCH("|"&amp;Y395&amp;"|",'5_ACOMPANHAMENTO'!$AC$3:$AC$4922)))+((Z395&lt;&gt;"")*ISNUMBER(SEARCH("|"&amp;Z395&amp;"|",'5_ACOMPANHAMENTO'!$AC$3:$AC$4922)))+((AA395&lt;&gt;"")*ISNUMBER(SEARCH("|"&amp;AA395&amp;"|",'5_ACOMPANHAMENTO'!$AC$3:$AC$4922)))+((AB395&lt;&gt;"")*ISNUMBER(SEARCH("|"&amp;AB395&amp;"|",'5_ACOMPANHAMENTO'!$AC$3:$AC$4922))))&gt;0)),'5_ACOMPANHAMENTO'!$J$3:$J$4922),0))</f>
        <v/>
      </c>
      <c r="E395" s="4">
        <f>IF(G395=0,"FINALIZADO",IF(TODAY()&gt;A395,"ATRASADO "&amp;TODAY()-A395&amp;" DIAS","ADIANTADO "&amp;A395-TODAY()&amp;" DIAS"))</f>
        <v/>
      </c>
      <c r="F395" s="7">
        <f>IF(OR($B395="",$C395=""),"",IFERROR(SUMPRODUCT(--(('5_ACOMPANHAMENTO'!$AD$3:$AD$4922=TRIM($C395&amp;""))*('5_ACOMPANHAMENTO'!$AC$3:$AC$4922&lt;&gt;"")*((((I395&lt;&gt;"")*ISNUMBER(SEARCH("|"&amp;I395&amp;"|",'5_ACOMPANHAMENTO'!$AC$3:$AC$4922)))+((J395&lt;&gt;"")*ISNUMBER(SEARCH("|"&amp;J395&amp;"|",'5_ACOMPANHAMENTO'!$AC$3:$AC$4922)))+((K395&lt;&gt;"")*ISNUMBER(SEARCH("|"&amp;K395&amp;"|",'5_ACOMPANHAMENTO'!$AC$3:$AC$4922)))+((L395&lt;&gt;"")*ISNUMBER(SEARCH("|"&amp;L395&amp;"|",'5_ACOMPANHAMENTO'!$AC$3:$AC$4922)))+((M395&lt;&gt;"")*ISNUMBER(SEARCH("|"&amp;M395&amp;"|",'5_ACOMPANHAMENTO'!$AC$3:$AC$4922)))+((N395&lt;&gt;"")*ISNUMBER(SEARCH("|"&amp;N395&amp;"|",'5_ACOMPANHAMENTO'!$AC$3:$AC$4922)))+((O395&lt;&gt;"")*ISNUMBER(SEARCH("|"&amp;O395&amp;"|",'5_ACOMPANHAMENTO'!$AC$3:$AC$4922)))+((P395&lt;&gt;"")*ISNUMBER(SEARCH("|"&amp;P395&amp;"|",'5_ACOMPANHAMENTO'!$AC$3:$AC$4922)))+((Q395&lt;&gt;"")*ISNUMBER(SEARCH("|"&amp;Q395&amp;"|",'5_ACOMPANHAMENTO'!$AC$3:$AC$4922)))+((R395&lt;&gt;"")*ISNUMBER(SEARCH("|"&amp;R395&amp;"|",'5_ACOMPANHAMENTO'!$AC$3:$AC$4922)))+((S395&lt;&gt;"")*ISNUMBER(SEARCH("|"&amp;S395&amp;"|",'5_ACOMPANHAMENTO'!$AC$3:$AC$4922)))+((T395&lt;&gt;"")*ISNUMBER(SEARCH("|"&amp;T395&amp;"|",'5_ACOMPANHAMENTO'!$AC$3:$AC$4922)))+((U395&lt;&gt;"")*ISNUMBER(SEARCH("|"&amp;U395&amp;"|",'5_ACOMPANHAMENTO'!$AC$3:$AC$4922)))+((V395&lt;&gt;"")*ISNUMBER(SEARCH("|"&amp;V395&amp;"|",'5_ACOMPANHAMENTO'!$AC$3:$AC$4922)))+((W395&lt;&gt;"")*ISNUMBER(SEARCH("|"&amp;W395&amp;"|",'5_ACOMPANHAMENTO'!$AC$3:$AC$4922)))+((X395&lt;&gt;"")*ISNUMBER(SEARCH("|"&amp;X395&amp;"|",'5_ACOMPANHAMENTO'!$AC$3:$AC$4922)))+((Y395&lt;&gt;"")*ISNUMBER(SEARCH("|"&amp;Y395&amp;"|",'5_ACOMPANHAMENTO'!$AC$3:$AC$4922)))+((Z395&lt;&gt;"")*ISNUMBER(SEARCH("|"&amp;Z395&amp;"|",'5_ACOMPANHAMENTO'!$AC$3:$AC$4922)))+((AA395&lt;&gt;"")*ISNUMBER(SEARCH("|"&amp;AA395&amp;"|",'5_ACOMPANHAMENTO'!$AC$3:$AC$4922)))+((AB395&lt;&gt;"")*ISNUMBER(SEARCH("|"&amp;AB395&amp;"|",'5_ACOMPANHAMENTO'!$AC$3:$AC$4922))))&gt;0)),'5_ACOMPANHAMENTO'!$O$3:$O$4922),0))</f>
        <v/>
      </c>
      <c r="G395" s="7">
        <f>IF(OR($B395="",$C395=""),"",D395-F395)</f>
        <v/>
      </c>
      <c r="H395">
        <f>IF(OR($B395="",$C395=""),"",TRIM($B395&amp;"")&amp;"|"&amp;TRIM($C395&amp;""))</f>
        <v/>
      </c>
      <c r="I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",99)),1,99)))</f>
        <v/>
      </c>
      <c r="J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",99)),100,99)))</f>
        <v/>
      </c>
      <c r="K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",99)),199,99)))</f>
        <v/>
      </c>
      <c r="L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",99)),298,99)))</f>
        <v/>
      </c>
      <c r="M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",99)),397,99)))</f>
        <v/>
      </c>
      <c r="N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",99)),496,99)))</f>
        <v/>
      </c>
      <c r="O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",99)),595,99)))</f>
        <v/>
      </c>
      <c r="P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",99)),694,99)))</f>
        <v/>
      </c>
      <c r="Q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",99)),793,99)))</f>
        <v/>
      </c>
      <c r="R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",99)),892,99)))</f>
        <v/>
      </c>
      <c r="S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",99)),991,99)))</f>
        <v/>
      </c>
      <c r="T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",99)),1090,99)))</f>
        <v/>
      </c>
      <c r="U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",99)),1189,99)))</f>
        <v/>
      </c>
      <c r="V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",99)),1288,99)))</f>
        <v/>
      </c>
      <c r="W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",99)),1387,99)))</f>
        <v/>
      </c>
      <c r="X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",99)),1486,99)))</f>
        <v/>
      </c>
      <c r="Y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",99)),1585,99)))</f>
        <v/>
      </c>
      <c r="Z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",99)),1684,99)))</f>
        <v/>
      </c>
      <c r="AA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",99)),1783,99)))</f>
        <v/>
      </c>
      <c r="AB395" s="1">
        <f>IF($B395="","",TRIM(MID(SUBSTITUTE(TRIM(SUBSTITUTE(SUBSTITUTE(SUBSTITUTE(SUBSTITUTE(SUBSTITUTE(SUBSTITUTE(SUBSTITUTE(SUBSTITUTE(SUBSTITUTE(SUBSTITUTE(SUBSTITUTE(SUBSTITUTE(SUBSTITUTE(SUBSTITUTE(TRIM($B395&amp;""),CHAR(10),"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",REPT(" ",99)),1882,99)))</f>
        <v/>
      </c>
    </row>
    <row r="396" hidden="1" ht="14.25" customHeight="1">
      <c r="A396" s="4">
        <f>IF(OR($B396="",$C396=""),"",IFERROR(INDEX('5_ACOMPANHAMENTO'!$A$3:$A$4922,MATCH(1,INDEX(('5_ACOMPANHAMENTO'!$AD$3:$AD$4922=TRIM($C396&amp;""))*('5_ACOMPANHAMENTO'!$AC$3:$AC$4922&lt;&gt;"")*((((I396&lt;&gt;"")*ISNUMBER(SEARCH("|"&amp;I396&amp;"|",'5_ACOMPANHAMENTO'!$AC$3:$AC$4922)))+((J396&lt;&gt;"")*ISNUMBER(SEARCH("|"&amp;J396&amp;"|",'5_ACOMPANHAMENTO'!$AC$3:$AC$4922)))+((K396&lt;&gt;"")*ISNUMBER(SEARCH("|"&amp;K396&amp;"|",'5_ACOMPANHAMENTO'!$AC$3:$AC$4922)))+((L396&lt;&gt;"")*ISNUMBER(SEARCH("|"&amp;L396&amp;"|",'5_ACOMPANHAMENTO'!$AC$3:$AC$4922)))+((M396&lt;&gt;"")*ISNUMBER(SEARCH("|"&amp;M396&amp;"|",'5_ACOMPANHAMENTO'!$AC$3:$AC$4922)))+((N396&lt;&gt;"")*ISNUMBER(SEARCH("|"&amp;N396&amp;"|",'5_ACOMPANHAMENTO'!$AC$3:$AC$4922)))+((O396&lt;&gt;"")*ISNUMBER(SEARCH("|"&amp;O396&amp;"|",'5_ACOMPANHAMENTO'!$AC$3:$AC$4922)))+((P396&lt;&gt;"")*ISNUMBER(SEARCH("|"&amp;P396&amp;"|",'5_ACOMPANHAMENTO'!$AC$3:$AC$4922)))+((Q396&lt;&gt;"")*ISNUMBER(SEARCH("|"&amp;Q396&amp;"|",'5_ACOMPANHAMENTO'!$AC$3:$AC$4922)))+((R396&lt;&gt;"")*ISNUMBER(SEARCH("|"&amp;R396&amp;"|",'5_ACOMPANHAMENTO'!$AC$3:$AC$4922)))+((S396&lt;&gt;"")*ISNUMBER(SEARCH("|"&amp;S396&amp;"|",'5_ACOMPANHAMENTO'!$AC$3:$AC$4922)))+((T396&lt;&gt;"")*ISNUMBER(SEARCH("|"&amp;T396&amp;"|",'5_ACOMPANHAMENTO'!$AC$3:$AC$4922)))+((U396&lt;&gt;"")*ISNUMBER(SEARCH("|"&amp;U396&amp;"|",'5_ACOMPANHAMENTO'!$AC$3:$AC$4922)))+((V396&lt;&gt;"")*ISNUMBER(SEARCH("|"&amp;V396&amp;"|",'5_ACOMPANHAMENTO'!$AC$3:$AC$4922)))+((W396&lt;&gt;"")*ISNUMBER(SEARCH("|"&amp;W396&amp;"|",'5_ACOMPANHAMENTO'!$AC$3:$AC$4922)))+((X396&lt;&gt;"")*ISNUMBER(SEARCH("|"&amp;X396&amp;"|",'5_ACOMPANHAMENTO'!$AC$3:$AC$4922)))+((Y396&lt;&gt;"")*ISNUMBER(SEARCH("|"&amp;Y396&amp;"|",'5_ACOMPANHAMENTO'!$AC$3:$AC$4922)))+((Z396&lt;&gt;"")*ISNUMBER(SEARCH("|"&amp;Z396&amp;"|",'5_ACOMPANHAMENTO'!$AC$3:$AC$4922)))+((AA396&lt;&gt;"")*ISNUMBER(SEARCH("|"&amp;AA396&amp;"|",'5_ACOMPANHAMENTO'!$AC$3:$AC$4922)))+((AB396&lt;&gt;"")*ISNUMBER(SEARCH("|"&amp;AB396&amp;"|",'5_ACOMPANHAMENTO'!$AC$3:$AC$4922))))&gt;0),0),0)),""))</f>
        <v/>
      </c>
      <c r="B396" s="14" t="inlineStr">
        <is>
          <t>10204</t>
        </is>
      </c>
      <c r="C396" s="14" t="inlineStr">
        <is>
          <t>9 COLADEIRAS</t>
        </is>
      </c>
      <c r="D396" s="4">
        <f>IF(OR($B396="",$C396=""),"",IFERROR(SUMPRODUCT(--(('5_ACOMPANHAMENTO'!$AD$3:$AD$4922=TRIM($C396&amp;""))*('5_ACOMPANHAMENTO'!$AC$3:$AC$4922&lt;&gt;"")*((((I396&lt;&gt;"")*ISNUMBER(SEARCH("|"&amp;I396&amp;"|",'5_ACOMPANHAMENTO'!$AC$3:$AC$4922)))+((J396&lt;&gt;"")*ISNUMBER(SEARCH("|"&amp;J396&amp;"|",'5_ACOMPANHAMENTO'!$AC$3:$AC$4922)))+((K396&lt;&gt;"")*ISNUMBER(SEARCH("|"&amp;K396&amp;"|",'5_ACOMPANHAMENTO'!$AC$3:$AC$4922)))+((L396&lt;&gt;"")*ISNUMBER(SEARCH("|"&amp;L396&amp;"|",'5_ACOMPANHAMENTO'!$AC$3:$AC$4922)))+((M396&lt;&gt;"")*ISNUMBER(SEARCH("|"&amp;M396&amp;"|",'5_ACOMPANHAMENTO'!$AC$3:$AC$4922)))+((N396&lt;&gt;"")*ISNUMBER(SEARCH("|"&amp;N396&amp;"|",'5_ACOMPANHAMENTO'!$AC$3:$AC$4922)))+((O396&lt;&gt;"")*ISNUMBER(SEARCH("|"&amp;O396&amp;"|",'5_ACOMPANHAMENTO'!$AC$3:$AC$4922)))+((P396&lt;&gt;"")*ISNUMBER(SEARCH("|"&amp;P396&amp;"|",'5_ACOMPANHAMENTO'!$AC$3:$AC$4922)))+((Q396&lt;&gt;"")*ISNUMBER(SEARCH("|"&amp;Q396&amp;"|",'5_ACOMPANHAMENTO'!$AC$3:$AC$4922)))+((R396&lt;&gt;"")*ISNUMBER(SEARCH("|"&amp;R396&amp;"|",'5_ACOMPANHAMENTO'!$AC$3:$AC$4922)))+((S396&lt;&gt;"")*ISNUMBER(SEARCH("|"&amp;S396&amp;"|",'5_ACOMPANHAMENTO'!$AC$3:$AC$4922)))+((T396&lt;&gt;"")*ISNUMBER(SEARCH("|"&amp;T396&amp;"|",'5_ACOMPANHAMENTO'!$AC$3:$AC$4922)))+((U396&lt;&gt;"")*ISNUMBER(SEARCH("|"&amp;U396&amp;"|",'5_ACOMPANHAMENTO'!$AC$3:$AC$4922)))+((V396&lt;&gt;"")*ISNUMBER(SEARCH("|"&amp;V396&amp;"|",'5_ACOMPANHAMENTO'!$AC$3:$AC$4922)))+((W396&lt;&gt;"")*ISNUMBER(SEARCH("|"&amp;W396&amp;"|",'5_ACOMPANHAMENTO'!$AC$3:$AC$4922)))+((X396&lt;&gt;"")*ISNUMBER(SEARCH("|"&amp;X396&amp;"|",'5_ACOMPANHAMENTO'!$AC$3:$AC$4922)))+((Y396&lt;&gt;"")*ISNUMBER(SEARCH("|"&amp;Y396&amp;"|",'5_ACOMPANHAMENTO'!$AC$3:$AC$4922)))+((Z396&lt;&gt;"")*ISNUMBER(SEARCH("|"&amp;Z396&amp;"|",'5_ACOMPANHAMENTO'!$AC$3:$AC$4922)))+((AA396&lt;&gt;"")*ISNUMBER(SEARCH("|"&amp;AA396&amp;"|",'5_ACOMPANHAMENTO'!$AC$3:$AC$4922)))+((AB396&lt;&gt;"")*ISNUMBER(SEARCH("|"&amp;AB396&amp;"|",'5_ACOMPANHAMENTO'!$AC$3:$AC$4922))))&gt;0)),'5_ACOMPANHAMENTO'!$J$3:$J$4922),0))</f>
        <v/>
      </c>
      <c r="E396" s="4">
        <f>IF(G396=0,"FINALIZADO",IF(TODAY()&gt;A396,"ATRASADO "&amp;TODAY()-A396&amp;" DIAS","ADIANTADO "&amp;A396-TODAY()&amp;" DIAS"))</f>
        <v/>
      </c>
      <c r="F396" s="7">
        <f>IF(OR($B396="",$C396=""),"",IFERROR(SUMPRODUCT(--(('5_ACOMPANHAMENTO'!$AD$3:$AD$4922=TRIM($C396&amp;""))*('5_ACOMPANHAMENTO'!$AC$3:$AC$4922&lt;&gt;"")*((((I396&lt;&gt;"")*ISNUMBER(SEARCH("|"&amp;I396&amp;"|",'5_ACOMPANHAMENTO'!$AC$3:$AC$4922)))+((J396&lt;&gt;"")*ISNUMBER(SEARCH("|"&amp;J396&amp;"|",'5_ACOMPANHAMENTO'!$AC$3:$AC$4922)))+((K396&lt;&gt;"")*ISNUMBER(SEARCH("|"&amp;K396&amp;"|",'5_ACOMPANHAMENTO'!$AC$3:$AC$4922)))+((L396&lt;&gt;"")*ISNUMBER(SEARCH("|"&amp;L396&amp;"|",'5_ACOMPANHAMENTO'!$AC$3:$AC$4922)))+((M396&lt;&gt;"")*ISNUMBER(SEARCH("|"&amp;M396&amp;"|",'5_ACOMPANHAMENTO'!$AC$3:$AC$4922)))+((N396&lt;&gt;"")*ISNUMBER(SEARCH("|"&amp;N396&amp;"|",'5_ACOMPANHAMENTO'!$AC$3:$AC$4922)))+((O396&lt;&gt;"")*ISNUMBER(SEARCH("|"&amp;O396&amp;"|",'5_ACOMPANHAMENTO'!$AC$3:$AC$4922)))+((P396&lt;&gt;"")*ISNUMBER(SEARCH("|"&amp;P396&amp;"|",'5_ACOMPANHAMENTO'!$AC$3:$AC$4922)))+((Q396&lt;&gt;"")*ISNUMBER(SEARCH("|"&amp;Q396&amp;"|",'5_ACOMPANHAMENTO'!$AC$3:$AC$4922)))+((R396&lt;&gt;"")*ISNUMBER(SEARCH("|"&amp;R396&amp;"|",'5_ACOMPANHAMENTO'!$AC$3:$AC$4922)))+((S396&lt;&gt;"")*ISNUMBER(SEARCH("|"&amp;S396&amp;"|",'5_ACOMPANHAMENTO'!$AC$3:$AC$4922)))+((T396&lt;&gt;"")*ISNUMBER(SEARCH("|"&amp;T396&amp;"|",'5_ACOMPANHAMENTO'!$AC$3:$AC$4922)))+((U396&lt;&gt;"")*ISNUMBER(SEARCH("|"&amp;U396&amp;"|",'5_ACOMPANHAMENTO'!$AC$3:$AC$4922)))+((V396&lt;&gt;"")*ISNUMBER(SEARCH("|"&amp;V396&amp;"|",'5_ACOMPANHAMENTO'!$AC$3:$AC$4922)))+((W396&lt;&gt;"")*ISNUMBER(SEARCH("|"&amp;W396&amp;"|",'5_ACOMPANHAMENTO'!$AC$3:$AC$4922)))+((X396&lt;&gt;"")*ISNUMBER(SEARCH("|"&amp;X396&amp;"|",'5_ACOMPANHAMENTO'!$AC$3:$AC$4922)))+((Y396&lt;&gt;"")*ISNUMBER(SEARCH("|"&amp;Y396&amp;"|",'5_ACOMPANHAMENTO'!$AC$3:$AC$4922)))+((Z396&lt;&gt;"")*ISNUMBER(SEARCH("|"&amp;Z396&amp;"|",'5_ACOMPANHAMENTO'!$AC$3:$AC$4922)))+((AA396&lt;&gt;"")*ISNUMBER(SEARCH("|"&amp;AA396&amp;"|",'5_ACOMPANHAMENTO'!$AC$3:$AC$4922)))+((AB396&lt;&gt;"")*ISNUMBER(SEARCH("|"&amp;AB396&amp;"|",'5_ACOMPANHAMENTO'!$AC$3:$AC$4922))))&gt;0)),'5_ACOMPANHAMENTO'!$O$3:$O$4922),0))</f>
        <v/>
      </c>
      <c r="G396" s="7">
        <f>IF(OR($B396="",$C396=""),"",D396-F396)</f>
        <v/>
      </c>
      <c r="H396">
        <f>IF(OR($B396="",$C396=""),"",TRIM($B396&amp;"")&amp;"|"&amp;TRIM($C396&amp;""))</f>
        <v/>
      </c>
      <c r="I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",99)),1,99)))</f>
        <v/>
      </c>
      <c r="J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",99)),100,99)))</f>
        <v/>
      </c>
      <c r="K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",99)),199,99)))</f>
        <v/>
      </c>
      <c r="L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",99)),298,99)))</f>
        <v/>
      </c>
      <c r="M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",99)),397,99)))</f>
        <v/>
      </c>
      <c r="N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",99)),496,99)))</f>
        <v/>
      </c>
      <c r="O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",99)),595,99)))</f>
        <v/>
      </c>
      <c r="P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",99)),694,99)))</f>
        <v/>
      </c>
      <c r="Q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",99)),793,99)))</f>
        <v/>
      </c>
      <c r="R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",99)),892,99)))</f>
        <v/>
      </c>
      <c r="S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",99)),991,99)))</f>
        <v/>
      </c>
      <c r="T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",99)),1090,99)))</f>
        <v/>
      </c>
      <c r="U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",99)),1189,99)))</f>
        <v/>
      </c>
      <c r="V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",99)),1288,99)))</f>
        <v/>
      </c>
      <c r="W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",99)),1387,99)))</f>
        <v/>
      </c>
      <c r="X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",99)),1486,99)))</f>
        <v/>
      </c>
      <c r="Y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",99)),1585,99)))</f>
        <v/>
      </c>
      <c r="Z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",99)),1684,99)))</f>
        <v/>
      </c>
      <c r="AA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",99)),1783,99)))</f>
        <v/>
      </c>
      <c r="AB396" s="1">
        <f>IF($B396="","",TRIM(MID(SUBSTITUTE(TRIM(SUBSTITUTE(SUBSTITUTE(SUBSTITUTE(SUBSTITUTE(SUBSTITUTE(SUBSTITUTE(SUBSTITUTE(SUBSTITUTE(SUBSTITUTE(SUBSTITUTE(SUBSTITUTE(SUBSTITUTE(SUBSTITUTE(SUBSTITUTE(TRIM($B396&amp;""),CHAR(10),"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",REPT(" ",99)),1882,99)))</f>
        <v/>
      </c>
    </row>
    <row r="397" hidden="1" ht="14.25" customHeight="1">
      <c r="A397" s="4">
        <f>IF(OR($B397="",$C397=""),"",IFERROR(INDEX('5_ACOMPANHAMENTO'!$A$3:$A$4922,MATCH(1,INDEX(('5_ACOMPANHAMENTO'!$AD$3:$AD$4922=TRIM($C397&amp;""))*('5_ACOMPANHAMENTO'!$AC$3:$AC$4922&lt;&gt;"")*((((I397&lt;&gt;"")*ISNUMBER(SEARCH("|"&amp;I397&amp;"|",'5_ACOMPANHAMENTO'!$AC$3:$AC$4922)))+((J397&lt;&gt;"")*ISNUMBER(SEARCH("|"&amp;J397&amp;"|",'5_ACOMPANHAMENTO'!$AC$3:$AC$4922)))+((K397&lt;&gt;"")*ISNUMBER(SEARCH("|"&amp;K397&amp;"|",'5_ACOMPANHAMENTO'!$AC$3:$AC$4922)))+((L397&lt;&gt;"")*ISNUMBER(SEARCH("|"&amp;L397&amp;"|",'5_ACOMPANHAMENTO'!$AC$3:$AC$4922)))+((M397&lt;&gt;"")*ISNUMBER(SEARCH("|"&amp;M397&amp;"|",'5_ACOMPANHAMENTO'!$AC$3:$AC$4922)))+((N397&lt;&gt;"")*ISNUMBER(SEARCH("|"&amp;N397&amp;"|",'5_ACOMPANHAMENTO'!$AC$3:$AC$4922)))+((O397&lt;&gt;"")*ISNUMBER(SEARCH("|"&amp;O397&amp;"|",'5_ACOMPANHAMENTO'!$AC$3:$AC$4922)))+((P397&lt;&gt;"")*ISNUMBER(SEARCH("|"&amp;P397&amp;"|",'5_ACOMPANHAMENTO'!$AC$3:$AC$4922)))+((Q397&lt;&gt;"")*ISNUMBER(SEARCH("|"&amp;Q397&amp;"|",'5_ACOMPANHAMENTO'!$AC$3:$AC$4922)))+((R397&lt;&gt;"")*ISNUMBER(SEARCH("|"&amp;R397&amp;"|",'5_ACOMPANHAMENTO'!$AC$3:$AC$4922)))+((S397&lt;&gt;"")*ISNUMBER(SEARCH("|"&amp;S397&amp;"|",'5_ACOMPANHAMENTO'!$AC$3:$AC$4922)))+((T397&lt;&gt;"")*ISNUMBER(SEARCH("|"&amp;T397&amp;"|",'5_ACOMPANHAMENTO'!$AC$3:$AC$4922)))+((U397&lt;&gt;"")*ISNUMBER(SEARCH("|"&amp;U397&amp;"|",'5_ACOMPANHAMENTO'!$AC$3:$AC$4922)))+((V397&lt;&gt;"")*ISNUMBER(SEARCH("|"&amp;V397&amp;"|",'5_ACOMPANHAMENTO'!$AC$3:$AC$4922)))+((W397&lt;&gt;"")*ISNUMBER(SEARCH("|"&amp;W397&amp;"|",'5_ACOMPANHAMENTO'!$AC$3:$AC$4922)))+((X397&lt;&gt;"")*ISNUMBER(SEARCH("|"&amp;X397&amp;"|",'5_ACOMPANHAMENTO'!$AC$3:$AC$4922)))+((Y397&lt;&gt;"")*ISNUMBER(SEARCH("|"&amp;Y397&amp;"|",'5_ACOMPANHAMENTO'!$AC$3:$AC$4922)))+((Z397&lt;&gt;"")*ISNUMBER(SEARCH("|"&amp;Z397&amp;"|",'5_ACOMPANHAMENTO'!$AC$3:$AC$4922)))+((AA397&lt;&gt;"")*ISNUMBER(SEARCH("|"&amp;AA397&amp;"|",'5_ACOMPANHAMENTO'!$AC$3:$AC$4922)))+((AB397&lt;&gt;"")*ISNUMBER(SEARCH("|"&amp;AB397&amp;"|",'5_ACOMPANHAMENTO'!$AC$3:$AC$4922))))&gt;0),0),0)),""))</f>
        <v/>
      </c>
      <c r="B397" s="14" t="inlineStr">
        <is>
          <t>10204</t>
        </is>
      </c>
      <c r="C397" s="14" t="inlineStr">
        <is>
          <t>9 COLADEIRAS</t>
        </is>
      </c>
      <c r="D397" s="4">
        <f>IF(OR($B397="",$C397=""),"",IFERROR(SUMPRODUCT(--(('5_ACOMPANHAMENTO'!$AD$3:$AD$4922=TRIM($C397&amp;""))*('5_ACOMPANHAMENTO'!$AC$3:$AC$4922&lt;&gt;"")*((((I397&lt;&gt;"")*ISNUMBER(SEARCH("|"&amp;I397&amp;"|",'5_ACOMPANHAMENTO'!$AC$3:$AC$4922)))+((J397&lt;&gt;"")*ISNUMBER(SEARCH("|"&amp;J397&amp;"|",'5_ACOMPANHAMENTO'!$AC$3:$AC$4922)))+((K397&lt;&gt;"")*ISNUMBER(SEARCH("|"&amp;K397&amp;"|",'5_ACOMPANHAMENTO'!$AC$3:$AC$4922)))+((L397&lt;&gt;"")*ISNUMBER(SEARCH("|"&amp;L397&amp;"|",'5_ACOMPANHAMENTO'!$AC$3:$AC$4922)))+((M397&lt;&gt;"")*ISNUMBER(SEARCH("|"&amp;M397&amp;"|",'5_ACOMPANHAMENTO'!$AC$3:$AC$4922)))+((N397&lt;&gt;"")*ISNUMBER(SEARCH("|"&amp;N397&amp;"|",'5_ACOMPANHAMENTO'!$AC$3:$AC$4922)))+((O397&lt;&gt;"")*ISNUMBER(SEARCH("|"&amp;O397&amp;"|",'5_ACOMPANHAMENTO'!$AC$3:$AC$4922)))+((P397&lt;&gt;"")*ISNUMBER(SEARCH("|"&amp;P397&amp;"|",'5_ACOMPANHAMENTO'!$AC$3:$AC$4922)))+((Q397&lt;&gt;"")*ISNUMBER(SEARCH("|"&amp;Q397&amp;"|",'5_ACOMPANHAMENTO'!$AC$3:$AC$4922)))+((R397&lt;&gt;"")*ISNUMBER(SEARCH("|"&amp;R397&amp;"|",'5_ACOMPANHAMENTO'!$AC$3:$AC$4922)))+((S397&lt;&gt;"")*ISNUMBER(SEARCH("|"&amp;S397&amp;"|",'5_ACOMPANHAMENTO'!$AC$3:$AC$4922)))+((T397&lt;&gt;"")*ISNUMBER(SEARCH("|"&amp;T397&amp;"|",'5_ACOMPANHAMENTO'!$AC$3:$AC$4922)))+((U397&lt;&gt;"")*ISNUMBER(SEARCH("|"&amp;U397&amp;"|",'5_ACOMPANHAMENTO'!$AC$3:$AC$4922)))+((V397&lt;&gt;"")*ISNUMBER(SEARCH("|"&amp;V397&amp;"|",'5_ACOMPANHAMENTO'!$AC$3:$AC$4922)))+((W397&lt;&gt;"")*ISNUMBER(SEARCH("|"&amp;W397&amp;"|",'5_ACOMPANHAMENTO'!$AC$3:$AC$4922)))+((X397&lt;&gt;"")*ISNUMBER(SEARCH("|"&amp;X397&amp;"|",'5_ACOMPANHAMENTO'!$AC$3:$AC$4922)))+((Y397&lt;&gt;"")*ISNUMBER(SEARCH("|"&amp;Y397&amp;"|",'5_ACOMPANHAMENTO'!$AC$3:$AC$4922)))+((Z397&lt;&gt;"")*ISNUMBER(SEARCH("|"&amp;Z397&amp;"|",'5_ACOMPANHAMENTO'!$AC$3:$AC$4922)))+((AA397&lt;&gt;"")*ISNUMBER(SEARCH("|"&amp;AA397&amp;"|",'5_ACOMPANHAMENTO'!$AC$3:$AC$4922)))+((AB397&lt;&gt;"")*ISNUMBER(SEARCH("|"&amp;AB397&amp;"|",'5_ACOMPANHAMENTO'!$AC$3:$AC$4922))))&gt;0)),'5_ACOMPANHAMENTO'!$J$3:$J$4922),0))</f>
        <v/>
      </c>
      <c r="E397" s="4">
        <f>IF(G397=0,"FINALIZADO",IF(TODAY()&gt;A397,"ATRASADO "&amp;TODAY()-A397&amp;" DIAS","ADIANTADO "&amp;A397-TODAY()&amp;" DIAS"))</f>
        <v/>
      </c>
      <c r="F397" s="7">
        <f>IF(OR($B397="",$C397=""),"",IFERROR(SUMPRODUCT(--(('5_ACOMPANHAMENTO'!$AD$3:$AD$4922=TRIM($C397&amp;""))*('5_ACOMPANHAMENTO'!$AC$3:$AC$4922&lt;&gt;"")*((((I397&lt;&gt;"")*ISNUMBER(SEARCH("|"&amp;I397&amp;"|",'5_ACOMPANHAMENTO'!$AC$3:$AC$4922)))+((J397&lt;&gt;"")*ISNUMBER(SEARCH("|"&amp;J397&amp;"|",'5_ACOMPANHAMENTO'!$AC$3:$AC$4922)))+((K397&lt;&gt;"")*ISNUMBER(SEARCH("|"&amp;K397&amp;"|",'5_ACOMPANHAMENTO'!$AC$3:$AC$4922)))+((L397&lt;&gt;"")*ISNUMBER(SEARCH("|"&amp;L397&amp;"|",'5_ACOMPANHAMENTO'!$AC$3:$AC$4922)))+((M397&lt;&gt;"")*ISNUMBER(SEARCH("|"&amp;M397&amp;"|",'5_ACOMPANHAMENTO'!$AC$3:$AC$4922)))+((N397&lt;&gt;"")*ISNUMBER(SEARCH("|"&amp;N397&amp;"|",'5_ACOMPANHAMENTO'!$AC$3:$AC$4922)))+((O397&lt;&gt;"")*ISNUMBER(SEARCH("|"&amp;O397&amp;"|",'5_ACOMPANHAMENTO'!$AC$3:$AC$4922)))+((P397&lt;&gt;"")*ISNUMBER(SEARCH("|"&amp;P397&amp;"|",'5_ACOMPANHAMENTO'!$AC$3:$AC$4922)))+((Q397&lt;&gt;"")*ISNUMBER(SEARCH("|"&amp;Q397&amp;"|",'5_ACOMPANHAMENTO'!$AC$3:$AC$4922)))+((R397&lt;&gt;"")*ISNUMBER(SEARCH("|"&amp;R397&amp;"|",'5_ACOMPANHAMENTO'!$AC$3:$AC$4922)))+((S397&lt;&gt;"")*ISNUMBER(SEARCH("|"&amp;S397&amp;"|",'5_ACOMPANHAMENTO'!$AC$3:$AC$4922)))+((T397&lt;&gt;"")*ISNUMBER(SEARCH("|"&amp;T397&amp;"|",'5_ACOMPANHAMENTO'!$AC$3:$AC$4922)))+((U397&lt;&gt;"")*ISNUMBER(SEARCH("|"&amp;U397&amp;"|",'5_ACOMPANHAMENTO'!$AC$3:$AC$4922)))+((V397&lt;&gt;"")*ISNUMBER(SEARCH("|"&amp;V397&amp;"|",'5_ACOMPANHAMENTO'!$AC$3:$AC$4922)))+((W397&lt;&gt;"")*ISNUMBER(SEARCH("|"&amp;W397&amp;"|",'5_ACOMPANHAMENTO'!$AC$3:$AC$4922)))+((X397&lt;&gt;"")*ISNUMBER(SEARCH("|"&amp;X397&amp;"|",'5_ACOMPANHAMENTO'!$AC$3:$AC$4922)))+((Y397&lt;&gt;"")*ISNUMBER(SEARCH("|"&amp;Y397&amp;"|",'5_ACOMPANHAMENTO'!$AC$3:$AC$4922)))+((Z397&lt;&gt;"")*ISNUMBER(SEARCH("|"&amp;Z397&amp;"|",'5_ACOMPANHAMENTO'!$AC$3:$AC$4922)))+((AA397&lt;&gt;"")*ISNUMBER(SEARCH("|"&amp;AA397&amp;"|",'5_ACOMPANHAMENTO'!$AC$3:$AC$4922)))+((AB397&lt;&gt;"")*ISNUMBER(SEARCH("|"&amp;AB397&amp;"|",'5_ACOMPANHAMENTO'!$AC$3:$AC$4922))))&gt;0)),'5_ACOMPANHAMENTO'!$O$3:$O$4922),0))</f>
        <v/>
      </c>
      <c r="G397" s="7">
        <f>IF(OR($B397="",$C397=""),"",D397-F397)</f>
        <v/>
      </c>
      <c r="H397">
        <f>IF(OR($B397="",$C397=""),"",TRIM($B397&amp;"")&amp;"|"&amp;TRIM($C397&amp;""))</f>
        <v/>
      </c>
      <c r="I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",99)),1,99)))</f>
        <v/>
      </c>
      <c r="J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",99)),100,99)))</f>
        <v/>
      </c>
      <c r="K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",99)),199,99)))</f>
        <v/>
      </c>
      <c r="L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",99)),298,99)))</f>
        <v/>
      </c>
      <c r="M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",99)),397,99)))</f>
        <v/>
      </c>
      <c r="N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",99)),496,99)))</f>
        <v/>
      </c>
      <c r="O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",99)),595,99)))</f>
        <v/>
      </c>
      <c r="P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",99)),694,99)))</f>
        <v/>
      </c>
      <c r="Q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",99)),793,99)))</f>
        <v/>
      </c>
      <c r="R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",99)),892,99)))</f>
        <v/>
      </c>
      <c r="S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",99)),991,99)))</f>
        <v/>
      </c>
      <c r="T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",99)),1090,99)))</f>
        <v/>
      </c>
      <c r="U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",99)),1189,99)))</f>
        <v/>
      </c>
      <c r="V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",99)),1288,99)))</f>
        <v/>
      </c>
      <c r="W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",99)),1387,99)))</f>
        <v/>
      </c>
      <c r="X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",99)),1486,99)))</f>
        <v/>
      </c>
      <c r="Y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",99)),1585,99)))</f>
        <v/>
      </c>
      <c r="Z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",99)),1684,99)))</f>
        <v/>
      </c>
      <c r="AA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",99)),1783,99)))</f>
        <v/>
      </c>
      <c r="AB397" s="1">
        <f>IF($B397="","",TRIM(MID(SUBSTITUTE(TRIM(SUBSTITUTE(SUBSTITUTE(SUBSTITUTE(SUBSTITUTE(SUBSTITUTE(SUBSTITUTE(SUBSTITUTE(SUBSTITUTE(SUBSTITUTE(SUBSTITUTE(SUBSTITUTE(SUBSTITUTE(SUBSTITUTE(SUBSTITUTE(TRIM($B397&amp;""),CHAR(10),"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",REPT(" ",99)),1882,99)))</f>
        <v/>
      </c>
    </row>
    <row r="398" hidden="1" ht="14.25" customHeight="1">
      <c r="A398" s="4">
        <f>IF(OR($B398="",$C398=""),"",IFERROR(INDEX('5_ACOMPANHAMENTO'!$A$3:$A$4922,MATCH(1,INDEX(('5_ACOMPANHAMENTO'!$AD$3:$AD$4922=TRIM($C398&amp;""))*('5_ACOMPANHAMENTO'!$AC$3:$AC$4922&lt;&gt;"")*((((I398&lt;&gt;"")*ISNUMBER(SEARCH("|"&amp;I398&amp;"|",'5_ACOMPANHAMENTO'!$AC$3:$AC$4922)))+((J398&lt;&gt;"")*ISNUMBER(SEARCH("|"&amp;J398&amp;"|",'5_ACOMPANHAMENTO'!$AC$3:$AC$4922)))+((K398&lt;&gt;"")*ISNUMBER(SEARCH("|"&amp;K398&amp;"|",'5_ACOMPANHAMENTO'!$AC$3:$AC$4922)))+((L398&lt;&gt;"")*ISNUMBER(SEARCH("|"&amp;L398&amp;"|",'5_ACOMPANHAMENTO'!$AC$3:$AC$4922)))+((M398&lt;&gt;"")*ISNUMBER(SEARCH("|"&amp;M398&amp;"|",'5_ACOMPANHAMENTO'!$AC$3:$AC$4922)))+((N398&lt;&gt;"")*ISNUMBER(SEARCH("|"&amp;N398&amp;"|",'5_ACOMPANHAMENTO'!$AC$3:$AC$4922)))+((O398&lt;&gt;"")*ISNUMBER(SEARCH("|"&amp;O398&amp;"|",'5_ACOMPANHAMENTO'!$AC$3:$AC$4922)))+((P398&lt;&gt;"")*ISNUMBER(SEARCH("|"&amp;P398&amp;"|",'5_ACOMPANHAMENTO'!$AC$3:$AC$4922)))+((Q398&lt;&gt;"")*ISNUMBER(SEARCH("|"&amp;Q398&amp;"|",'5_ACOMPANHAMENTO'!$AC$3:$AC$4922)))+((R398&lt;&gt;"")*ISNUMBER(SEARCH("|"&amp;R398&amp;"|",'5_ACOMPANHAMENTO'!$AC$3:$AC$4922)))+((S398&lt;&gt;"")*ISNUMBER(SEARCH("|"&amp;S398&amp;"|",'5_ACOMPANHAMENTO'!$AC$3:$AC$4922)))+((T398&lt;&gt;"")*ISNUMBER(SEARCH("|"&amp;T398&amp;"|",'5_ACOMPANHAMENTO'!$AC$3:$AC$4922)))+((U398&lt;&gt;"")*ISNUMBER(SEARCH("|"&amp;U398&amp;"|",'5_ACOMPANHAMENTO'!$AC$3:$AC$4922)))+((V398&lt;&gt;"")*ISNUMBER(SEARCH("|"&amp;V398&amp;"|",'5_ACOMPANHAMENTO'!$AC$3:$AC$4922)))+((W398&lt;&gt;"")*ISNUMBER(SEARCH("|"&amp;W398&amp;"|",'5_ACOMPANHAMENTO'!$AC$3:$AC$4922)))+((X398&lt;&gt;"")*ISNUMBER(SEARCH("|"&amp;X398&amp;"|",'5_ACOMPANHAMENTO'!$AC$3:$AC$4922)))+((Y398&lt;&gt;"")*ISNUMBER(SEARCH("|"&amp;Y398&amp;"|",'5_ACOMPANHAMENTO'!$AC$3:$AC$4922)))+((Z398&lt;&gt;"")*ISNUMBER(SEARCH("|"&amp;Z398&amp;"|",'5_ACOMPANHAMENTO'!$AC$3:$AC$4922)))+((AA398&lt;&gt;"")*ISNUMBER(SEARCH("|"&amp;AA398&amp;"|",'5_ACOMPANHAMENTO'!$AC$3:$AC$4922)))+((AB398&lt;&gt;"")*ISNUMBER(SEARCH("|"&amp;AB398&amp;"|",'5_ACOMPANHAMENTO'!$AC$3:$AC$4922))))&gt;0),0),0)),""))</f>
        <v/>
      </c>
      <c r="B398" s="14" t="inlineStr">
        <is>
          <t>10204</t>
        </is>
      </c>
      <c r="C398" s="14" t="inlineStr">
        <is>
          <t>9 COLADEIRAS</t>
        </is>
      </c>
      <c r="D398" s="4">
        <f>IF(OR($B398="",$C398=""),"",IFERROR(SUMPRODUCT(--(('5_ACOMPANHAMENTO'!$AD$3:$AD$4922=TRIM($C398&amp;""))*('5_ACOMPANHAMENTO'!$AC$3:$AC$4922&lt;&gt;"")*((((I398&lt;&gt;"")*ISNUMBER(SEARCH("|"&amp;I398&amp;"|",'5_ACOMPANHAMENTO'!$AC$3:$AC$4922)))+((J398&lt;&gt;"")*ISNUMBER(SEARCH("|"&amp;J398&amp;"|",'5_ACOMPANHAMENTO'!$AC$3:$AC$4922)))+((K398&lt;&gt;"")*ISNUMBER(SEARCH("|"&amp;K398&amp;"|",'5_ACOMPANHAMENTO'!$AC$3:$AC$4922)))+((L398&lt;&gt;"")*ISNUMBER(SEARCH("|"&amp;L398&amp;"|",'5_ACOMPANHAMENTO'!$AC$3:$AC$4922)))+((M398&lt;&gt;"")*ISNUMBER(SEARCH("|"&amp;M398&amp;"|",'5_ACOMPANHAMENTO'!$AC$3:$AC$4922)))+((N398&lt;&gt;"")*ISNUMBER(SEARCH("|"&amp;N398&amp;"|",'5_ACOMPANHAMENTO'!$AC$3:$AC$4922)))+((O398&lt;&gt;"")*ISNUMBER(SEARCH("|"&amp;O398&amp;"|",'5_ACOMPANHAMENTO'!$AC$3:$AC$4922)))+((P398&lt;&gt;"")*ISNUMBER(SEARCH("|"&amp;P398&amp;"|",'5_ACOMPANHAMENTO'!$AC$3:$AC$4922)))+((Q398&lt;&gt;"")*ISNUMBER(SEARCH("|"&amp;Q398&amp;"|",'5_ACOMPANHAMENTO'!$AC$3:$AC$4922)))+((R398&lt;&gt;"")*ISNUMBER(SEARCH("|"&amp;R398&amp;"|",'5_ACOMPANHAMENTO'!$AC$3:$AC$4922)))+((S398&lt;&gt;"")*ISNUMBER(SEARCH("|"&amp;S398&amp;"|",'5_ACOMPANHAMENTO'!$AC$3:$AC$4922)))+((T398&lt;&gt;"")*ISNUMBER(SEARCH("|"&amp;T398&amp;"|",'5_ACOMPANHAMENTO'!$AC$3:$AC$4922)))+((U398&lt;&gt;"")*ISNUMBER(SEARCH("|"&amp;U398&amp;"|",'5_ACOMPANHAMENTO'!$AC$3:$AC$4922)))+((V398&lt;&gt;"")*ISNUMBER(SEARCH("|"&amp;V398&amp;"|",'5_ACOMPANHAMENTO'!$AC$3:$AC$4922)))+((W398&lt;&gt;"")*ISNUMBER(SEARCH("|"&amp;W398&amp;"|",'5_ACOMPANHAMENTO'!$AC$3:$AC$4922)))+((X398&lt;&gt;"")*ISNUMBER(SEARCH("|"&amp;X398&amp;"|",'5_ACOMPANHAMENTO'!$AC$3:$AC$4922)))+((Y398&lt;&gt;"")*ISNUMBER(SEARCH("|"&amp;Y398&amp;"|",'5_ACOMPANHAMENTO'!$AC$3:$AC$4922)))+((Z398&lt;&gt;"")*ISNUMBER(SEARCH("|"&amp;Z398&amp;"|",'5_ACOMPANHAMENTO'!$AC$3:$AC$4922)))+((AA398&lt;&gt;"")*ISNUMBER(SEARCH("|"&amp;AA398&amp;"|",'5_ACOMPANHAMENTO'!$AC$3:$AC$4922)))+((AB398&lt;&gt;"")*ISNUMBER(SEARCH("|"&amp;AB398&amp;"|",'5_ACOMPANHAMENTO'!$AC$3:$AC$4922))))&gt;0)),'5_ACOMPANHAMENTO'!$J$3:$J$4922),0))</f>
        <v/>
      </c>
      <c r="E398" s="4">
        <f>IF(G398=0,"FINALIZADO",IF(TODAY()&gt;A398,"ATRASADO "&amp;TODAY()-A398&amp;" DIAS","ADIANTADO "&amp;A398-TODAY()&amp;" DIAS"))</f>
        <v/>
      </c>
      <c r="F398" s="7">
        <f>IF(OR($B398="",$C398=""),"",IFERROR(SUMPRODUCT(--(('5_ACOMPANHAMENTO'!$AD$3:$AD$4922=TRIM($C398&amp;""))*('5_ACOMPANHAMENTO'!$AC$3:$AC$4922&lt;&gt;"")*((((I398&lt;&gt;"")*ISNUMBER(SEARCH("|"&amp;I398&amp;"|",'5_ACOMPANHAMENTO'!$AC$3:$AC$4922)))+((J398&lt;&gt;"")*ISNUMBER(SEARCH("|"&amp;J398&amp;"|",'5_ACOMPANHAMENTO'!$AC$3:$AC$4922)))+((K398&lt;&gt;"")*ISNUMBER(SEARCH("|"&amp;K398&amp;"|",'5_ACOMPANHAMENTO'!$AC$3:$AC$4922)))+((L398&lt;&gt;"")*ISNUMBER(SEARCH("|"&amp;L398&amp;"|",'5_ACOMPANHAMENTO'!$AC$3:$AC$4922)))+((M398&lt;&gt;"")*ISNUMBER(SEARCH("|"&amp;M398&amp;"|",'5_ACOMPANHAMENTO'!$AC$3:$AC$4922)))+((N398&lt;&gt;"")*ISNUMBER(SEARCH("|"&amp;N398&amp;"|",'5_ACOMPANHAMENTO'!$AC$3:$AC$4922)))+((O398&lt;&gt;"")*ISNUMBER(SEARCH("|"&amp;O398&amp;"|",'5_ACOMPANHAMENTO'!$AC$3:$AC$4922)))+((P398&lt;&gt;"")*ISNUMBER(SEARCH("|"&amp;P398&amp;"|",'5_ACOMPANHAMENTO'!$AC$3:$AC$4922)))+((Q398&lt;&gt;"")*ISNUMBER(SEARCH("|"&amp;Q398&amp;"|",'5_ACOMPANHAMENTO'!$AC$3:$AC$4922)))+((R398&lt;&gt;"")*ISNUMBER(SEARCH("|"&amp;R398&amp;"|",'5_ACOMPANHAMENTO'!$AC$3:$AC$4922)))+((S398&lt;&gt;"")*ISNUMBER(SEARCH("|"&amp;S398&amp;"|",'5_ACOMPANHAMENTO'!$AC$3:$AC$4922)))+((T398&lt;&gt;"")*ISNUMBER(SEARCH("|"&amp;T398&amp;"|",'5_ACOMPANHAMENTO'!$AC$3:$AC$4922)))+((U398&lt;&gt;"")*ISNUMBER(SEARCH("|"&amp;U398&amp;"|",'5_ACOMPANHAMENTO'!$AC$3:$AC$4922)))+((V398&lt;&gt;"")*ISNUMBER(SEARCH("|"&amp;V398&amp;"|",'5_ACOMPANHAMENTO'!$AC$3:$AC$4922)))+((W398&lt;&gt;"")*ISNUMBER(SEARCH("|"&amp;W398&amp;"|",'5_ACOMPANHAMENTO'!$AC$3:$AC$4922)))+((X398&lt;&gt;"")*ISNUMBER(SEARCH("|"&amp;X398&amp;"|",'5_ACOMPANHAMENTO'!$AC$3:$AC$4922)))+((Y398&lt;&gt;"")*ISNUMBER(SEARCH("|"&amp;Y398&amp;"|",'5_ACOMPANHAMENTO'!$AC$3:$AC$4922)))+((Z398&lt;&gt;"")*ISNUMBER(SEARCH("|"&amp;Z398&amp;"|",'5_ACOMPANHAMENTO'!$AC$3:$AC$4922)))+((AA398&lt;&gt;"")*ISNUMBER(SEARCH("|"&amp;AA398&amp;"|",'5_ACOMPANHAMENTO'!$AC$3:$AC$4922)))+((AB398&lt;&gt;"")*ISNUMBER(SEARCH("|"&amp;AB398&amp;"|",'5_ACOMPANHAMENTO'!$AC$3:$AC$4922))))&gt;0)),'5_ACOMPANHAMENTO'!$O$3:$O$4922),0))</f>
        <v/>
      </c>
      <c r="G398" s="7">
        <f>IF(OR($B398="",$C398=""),"",D398-F398)</f>
        <v/>
      </c>
      <c r="H398">
        <f>IF(OR($B398="",$C398=""),"",TRIM($B398&amp;"")&amp;"|"&amp;TRIM($C398&amp;""))</f>
        <v/>
      </c>
      <c r="I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",99)),1,99)))</f>
        <v/>
      </c>
      <c r="J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",99)),100,99)))</f>
        <v/>
      </c>
      <c r="K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",99)),199,99)))</f>
        <v/>
      </c>
      <c r="L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",99)),298,99)))</f>
        <v/>
      </c>
      <c r="M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",99)),397,99)))</f>
        <v/>
      </c>
      <c r="N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",99)),496,99)))</f>
        <v/>
      </c>
      <c r="O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",99)),595,99)))</f>
        <v/>
      </c>
      <c r="P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",99)),694,99)))</f>
        <v/>
      </c>
      <c r="Q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",99)),793,99)))</f>
        <v/>
      </c>
      <c r="R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",99)),892,99)))</f>
        <v/>
      </c>
      <c r="S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",99)),991,99)))</f>
        <v/>
      </c>
      <c r="T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",99)),1090,99)))</f>
        <v/>
      </c>
      <c r="U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",99)),1189,99)))</f>
        <v/>
      </c>
      <c r="V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",99)),1288,99)))</f>
        <v/>
      </c>
      <c r="W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",99)),1387,99)))</f>
        <v/>
      </c>
      <c r="X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",99)),1486,99)))</f>
        <v/>
      </c>
      <c r="Y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",99)),1585,99)))</f>
        <v/>
      </c>
      <c r="Z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",99)),1684,99)))</f>
        <v/>
      </c>
      <c r="AA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",99)),1783,99)))</f>
        <v/>
      </c>
      <c r="AB398" s="1">
        <f>IF($B398="","",TRIM(MID(SUBSTITUTE(TRIM(SUBSTITUTE(SUBSTITUTE(SUBSTITUTE(SUBSTITUTE(SUBSTITUTE(SUBSTITUTE(SUBSTITUTE(SUBSTITUTE(SUBSTITUTE(SUBSTITUTE(SUBSTITUTE(SUBSTITUTE(SUBSTITUTE(SUBSTITUTE(TRIM($B398&amp;""),CHAR(10),"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",REPT(" ",99)),1882,99)))</f>
        <v/>
      </c>
    </row>
    <row r="399" hidden="1" ht="14.25" customHeight="1">
      <c r="A399" s="4">
        <f>IF(OR($B399="",$C399=""),"",IFERROR(INDEX('5_ACOMPANHAMENTO'!$A$3:$A$4922,MATCH(1,INDEX(('5_ACOMPANHAMENTO'!$AD$3:$AD$4922=TRIM($C399&amp;""))*('5_ACOMPANHAMENTO'!$AC$3:$AC$4922&lt;&gt;"")*((((I399&lt;&gt;"")*ISNUMBER(SEARCH("|"&amp;I399&amp;"|",'5_ACOMPANHAMENTO'!$AC$3:$AC$4922)))+((J399&lt;&gt;"")*ISNUMBER(SEARCH("|"&amp;J399&amp;"|",'5_ACOMPANHAMENTO'!$AC$3:$AC$4922)))+((K399&lt;&gt;"")*ISNUMBER(SEARCH("|"&amp;K399&amp;"|",'5_ACOMPANHAMENTO'!$AC$3:$AC$4922)))+((L399&lt;&gt;"")*ISNUMBER(SEARCH("|"&amp;L399&amp;"|",'5_ACOMPANHAMENTO'!$AC$3:$AC$4922)))+((M399&lt;&gt;"")*ISNUMBER(SEARCH("|"&amp;M399&amp;"|",'5_ACOMPANHAMENTO'!$AC$3:$AC$4922)))+((N399&lt;&gt;"")*ISNUMBER(SEARCH("|"&amp;N399&amp;"|",'5_ACOMPANHAMENTO'!$AC$3:$AC$4922)))+((O399&lt;&gt;"")*ISNUMBER(SEARCH("|"&amp;O399&amp;"|",'5_ACOMPANHAMENTO'!$AC$3:$AC$4922)))+((P399&lt;&gt;"")*ISNUMBER(SEARCH("|"&amp;P399&amp;"|",'5_ACOMPANHAMENTO'!$AC$3:$AC$4922)))+((Q399&lt;&gt;"")*ISNUMBER(SEARCH("|"&amp;Q399&amp;"|",'5_ACOMPANHAMENTO'!$AC$3:$AC$4922)))+((R399&lt;&gt;"")*ISNUMBER(SEARCH("|"&amp;R399&amp;"|",'5_ACOMPANHAMENTO'!$AC$3:$AC$4922)))+((S399&lt;&gt;"")*ISNUMBER(SEARCH("|"&amp;S399&amp;"|",'5_ACOMPANHAMENTO'!$AC$3:$AC$4922)))+((T399&lt;&gt;"")*ISNUMBER(SEARCH("|"&amp;T399&amp;"|",'5_ACOMPANHAMENTO'!$AC$3:$AC$4922)))+((U399&lt;&gt;"")*ISNUMBER(SEARCH("|"&amp;U399&amp;"|",'5_ACOMPANHAMENTO'!$AC$3:$AC$4922)))+((V399&lt;&gt;"")*ISNUMBER(SEARCH("|"&amp;V399&amp;"|",'5_ACOMPANHAMENTO'!$AC$3:$AC$4922)))+((W399&lt;&gt;"")*ISNUMBER(SEARCH("|"&amp;W399&amp;"|",'5_ACOMPANHAMENTO'!$AC$3:$AC$4922)))+((X399&lt;&gt;"")*ISNUMBER(SEARCH("|"&amp;X399&amp;"|",'5_ACOMPANHAMENTO'!$AC$3:$AC$4922)))+((Y399&lt;&gt;"")*ISNUMBER(SEARCH("|"&amp;Y399&amp;"|",'5_ACOMPANHAMENTO'!$AC$3:$AC$4922)))+((Z399&lt;&gt;"")*ISNUMBER(SEARCH("|"&amp;Z399&amp;"|",'5_ACOMPANHAMENTO'!$AC$3:$AC$4922)))+((AA399&lt;&gt;"")*ISNUMBER(SEARCH("|"&amp;AA399&amp;"|",'5_ACOMPANHAMENTO'!$AC$3:$AC$4922)))+((AB399&lt;&gt;"")*ISNUMBER(SEARCH("|"&amp;AB399&amp;"|",'5_ACOMPANHAMENTO'!$AC$3:$AC$4922))))&gt;0),0),0)),""))</f>
        <v/>
      </c>
      <c r="B399" s="14" t="inlineStr">
        <is>
          <t>10204</t>
        </is>
      </c>
      <c r="C399" s="14" t="inlineStr">
        <is>
          <t>9 COLADEIRAS</t>
        </is>
      </c>
      <c r="D399" s="4">
        <f>IF(OR($B399="",$C399=""),"",IFERROR(SUMPRODUCT(--(('5_ACOMPANHAMENTO'!$AD$3:$AD$4922=TRIM($C399&amp;""))*('5_ACOMPANHAMENTO'!$AC$3:$AC$4922&lt;&gt;"")*((((I399&lt;&gt;"")*ISNUMBER(SEARCH("|"&amp;I399&amp;"|",'5_ACOMPANHAMENTO'!$AC$3:$AC$4922)))+((J399&lt;&gt;"")*ISNUMBER(SEARCH("|"&amp;J399&amp;"|",'5_ACOMPANHAMENTO'!$AC$3:$AC$4922)))+((K399&lt;&gt;"")*ISNUMBER(SEARCH("|"&amp;K399&amp;"|",'5_ACOMPANHAMENTO'!$AC$3:$AC$4922)))+((L399&lt;&gt;"")*ISNUMBER(SEARCH("|"&amp;L399&amp;"|",'5_ACOMPANHAMENTO'!$AC$3:$AC$4922)))+((M399&lt;&gt;"")*ISNUMBER(SEARCH("|"&amp;M399&amp;"|",'5_ACOMPANHAMENTO'!$AC$3:$AC$4922)))+((N399&lt;&gt;"")*ISNUMBER(SEARCH("|"&amp;N399&amp;"|",'5_ACOMPANHAMENTO'!$AC$3:$AC$4922)))+((O399&lt;&gt;"")*ISNUMBER(SEARCH("|"&amp;O399&amp;"|",'5_ACOMPANHAMENTO'!$AC$3:$AC$4922)))+((P399&lt;&gt;"")*ISNUMBER(SEARCH("|"&amp;P399&amp;"|",'5_ACOMPANHAMENTO'!$AC$3:$AC$4922)))+((Q399&lt;&gt;"")*ISNUMBER(SEARCH("|"&amp;Q399&amp;"|",'5_ACOMPANHAMENTO'!$AC$3:$AC$4922)))+((R399&lt;&gt;"")*ISNUMBER(SEARCH("|"&amp;R399&amp;"|",'5_ACOMPANHAMENTO'!$AC$3:$AC$4922)))+((S399&lt;&gt;"")*ISNUMBER(SEARCH("|"&amp;S399&amp;"|",'5_ACOMPANHAMENTO'!$AC$3:$AC$4922)))+((T399&lt;&gt;"")*ISNUMBER(SEARCH("|"&amp;T399&amp;"|",'5_ACOMPANHAMENTO'!$AC$3:$AC$4922)))+((U399&lt;&gt;"")*ISNUMBER(SEARCH("|"&amp;U399&amp;"|",'5_ACOMPANHAMENTO'!$AC$3:$AC$4922)))+((V399&lt;&gt;"")*ISNUMBER(SEARCH("|"&amp;V399&amp;"|",'5_ACOMPANHAMENTO'!$AC$3:$AC$4922)))+((W399&lt;&gt;"")*ISNUMBER(SEARCH("|"&amp;W399&amp;"|",'5_ACOMPANHAMENTO'!$AC$3:$AC$4922)))+((X399&lt;&gt;"")*ISNUMBER(SEARCH("|"&amp;X399&amp;"|",'5_ACOMPANHAMENTO'!$AC$3:$AC$4922)))+((Y399&lt;&gt;"")*ISNUMBER(SEARCH("|"&amp;Y399&amp;"|",'5_ACOMPANHAMENTO'!$AC$3:$AC$4922)))+((Z399&lt;&gt;"")*ISNUMBER(SEARCH("|"&amp;Z399&amp;"|",'5_ACOMPANHAMENTO'!$AC$3:$AC$4922)))+((AA399&lt;&gt;"")*ISNUMBER(SEARCH("|"&amp;AA399&amp;"|",'5_ACOMPANHAMENTO'!$AC$3:$AC$4922)))+((AB399&lt;&gt;"")*ISNUMBER(SEARCH("|"&amp;AB399&amp;"|",'5_ACOMPANHAMENTO'!$AC$3:$AC$4922))))&gt;0)),'5_ACOMPANHAMENTO'!$J$3:$J$4922),0))</f>
        <v/>
      </c>
      <c r="E399" s="4">
        <f>IF(G399=0,"FINALIZADO",IF(TODAY()&gt;A399,"ATRASADO "&amp;TODAY()-A399&amp;" DIAS","ADIANTADO "&amp;A399-TODAY()&amp;" DIAS"))</f>
        <v/>
      </c>
      <c r="F399" s="7">
        <f>IF(OR($B399="",$C399=""),"",IFERROR(SUMPRODUCT(--(('5_ACOMPANHAMENTO'!$AD$3:$AD$4922=TRIM($C399&amp;""))*('5_ACOMPANHAMENTO'!$AC$3:$AC$4922&lt;&gt;"")*((((I399&lt;&gt;"")*ISNUMBER(SEARCH("|"&amp;I399&amp;"|",'5_ACOMPANHAMENTO'!$AC$3:$AC$4922)))+((J399&lt;&gt;"")*ISNUMBER(SEARCH("|"&amp;J399&amp;"|",'5_ACOMPANHAMENTO'!$AC$3:$AC$4922)))+((K399&lt;&gt;"")*ISNUMBER(SEARCH("|"&amp;K399&amp;"|",'5_ACOMPANHAMENTO'!$AC$3:$AC$4922)))+((L399&lt;&gt;"")*ISNUMBER(SEARCH("|"&amp;L399&amp;"|",'5_ACOMPANHAMENTO'!$AC$3:$AC$4922)))+((M399&lt;&gt;"")*ISNUMBER(SEARCH("|"&amp;M399&amp;"|",'5_ACOMPANHAMENTO'!$AC$3:$AC$4922)))+((N399&lt;&gt;"")*ISNUMBER(SEARCH("|"&amp;N399&amp;"|",'5_ACOMPANHAMENTO'!$AC$3:$AC$4922)))+((O399&lt;&gt;"")*ISNUMBER(SEARCH("|"&amp;O399&amp;"|",'5_ACOMPANHAMENTO'!$AC$3:$AC$4922)))+((P399&lt;&gt;"")*ISNUMBER(SEARCH("|"&amp;P399&amp;"|",'5_ACOMPANHAMENTO'!$AC$3:$AC$4922)))+((Q399&lt;&gt;"")*ISNUMBER(SEARCH("|"&amp;Q399&amp;"|",'5_ACOMPANHAMENTO'!$AC$3:$AC$4922)))+((R399&lt;&gt;"")*ISNUMBER(SEARCH("|"&amp;R399&amp;"|",'5_ACOMPANHAMENTO'!$AC$3:$AC$4922)))+((S399&lt;&gt;"")*ISNUMBER(SEARCH("|"&amp;S399&amp;"|",'5_ACOMPANHAMENTO'!$AC$3:$AC$4922)))+((T399&lt;&gt;"")*ISNUMBER(SEARCH("|"&amp;T399&amp;"|",'5_ACOMPANHAMENTO'!$AC$3:$AC$4922)))+((U399&lt;&gt;"")*ISNUMBER(SEARCH("|"&amp;U399&amp;"|",'5_ACOMPANHAMENTO'!$AC$3:$AC$4922)))+((V399&lt;&gt;"")*ISNUMBER(SEARCH("|"&amp;V399&amp;"|",'5_ACOMPANHAMENTO'!$AC$3:$AC$4922)))+((W399&lt;&gt;"")*ISNUMBER(SEARCH("|"&amp;W399&amp;"|",'5_ACOMPANHAMENTO'!$AC$3:$AC$4922)))+((X399&lt;&gt;"")*ISNUMBER(SEARCH("|"&amp;X399&amp;"|",'5_ACOMPANHAMENTO'!$AC$3:$AC$4922)))+((Y399&lt;&gt;"")*ISNUMBER(SEARCH("|"&amp;Y399&amp;"|",'5_ACOMPANHAMENTO'!$AC$3:$AC$4922)))+((Z399&lt;&gt;"")*ISNUMBER(SEARCH("|"&amp;Z399&amp;"|",'5_ACOMPANHAMENTO'!$AC$3:$AC$4922)))+((AA399&lt;&gt;"")*ISNUMBER(SEARCH("|"&amp;AA399&amp;"|",'5_ACOMPANHAMENTO'!$AC$3:$AC$4922)))+((AB399&lt;&gt;"")*ISNUMBER(SEARCH("|"&amp;AB399&amp;"|",'5_ACOMPANHAMENTO'!$AC$3:$AC$4922))))&gt;0)),'5_ACOMPANHAMENTO'!$O$3:$O$4922),0))</f>
        <v/>
      </c>
      <c r="G399" s="7">
        <f>IF(OR($B399="",$C399=""),"",D399-F399)</f>
        <v/>
      </c>
      <c r="H399">
        <f>IF(OR($B399="",$C399=""),"",TRIM($B399&amp;"")&amp;"|"&amp;TRIM($C399&amp;""))</f>
        <v/>
      </c>
      <c r="I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",99)),1,99)))</f>
        <v/>
      </c>
      <c r="J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",99)),100,99)))</f>
        <v/>
      </c>
      <c r="K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",99)),199,99)))</f>
        <v/>
      </c>
      <c r="L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",99)),298,99)))</f>
        <v/>
      </c>
      <c r="M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",99)),397,99)))</f>
        <v/>
      </c>
      <c r="N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",99)),496,99)))</f>
        <v/>
      </c>
      <c r="O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",99)),595,99)))</f>
        <v/>
      </c>
      <c r="P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",99)),694,99)))</f>
        <v/>
      </c>
      <c r="Q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",99)),793,99)))</f>
        <v/>
      </c>
      <c r="R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",99)),892,99)))</f>
        <v/>
      </c>
      <c r="S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",99)),991,99)))</f>
        <v/>
      </c>
      <c r="T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",99)),1090,99)))</f>
        <v/>
      </c>
      <c r="U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",99)),1189,99)))</f>
        <v/>
      </c>
      <c r="V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",99)),1288,99)))</f>
        <v/>
      </c>
      <c r="W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",99)),1387,99)))</f>
        <v/>
      </c>
      <c r="X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",99)),1486,99)))</f>
        <v/>
      </c>
      <c r="Y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",99)),1585,99)))</f>
        <v/>
      </c>
      <c r="Z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",99)),1684,99)))</f>
        <v/>
      </c>
      <c r="AA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",99)),1783,99)))</f>
        <v/>
      </c>
      <c r="AB399" s="1">
        <f>IF($B399="","",TRIM(MID(SUBSTITUTE(TRIM(SUBSTITUTE(SUBSTITUTE(SUBSTITUTE(SUBSTITUTE(SUBSTITUTE(SUBSTITUTE(SUBSTITUTE(SUBSTITUTE(SUBSTITUTE(SUBSTITUTE(SUBSTITUTE(SUBSTITUTE(SUBSTITUTE(SUBSTITUTE(TRIM($B399&amp;""),CHAR(10),"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",REPT(" ",99)),1882,99)))</f>
        <v/>
      </c>
    </row>
    <row r="400" hidden="1" ht="14.25" customHeight="1">
      <c r="A400" s="4">
        <f>IF(OR($B400="",$C400=""),"",IFERROR(INDEX('5_ACOMPANHAMENTO'!$A$3:$A$4922,MATCH(1,INDEX(('5_ACOMPANHAMENTO'!$AD$3:$AD$4922=TRIM($C400&amp;""))*('5_ACOMPANHAMENTO'!$AC$3:$AC$4922&lt;&gt;"")*((((I400&lt;&gt;"")*ISNUMBER(SEARCH("|"&amp;I400&amp;"|",'5_ACOMPANHAMENTO'!$AC$3:$AC$4922)))+((J400&lt;&gt;"")*ISNUMBER(SEARCH("|"&amp;J400&amp;"|",'5_ACOMPANHAMENTO'!$AC$3:$AC$4922)))+((K400&lt;&gt;"")*ISNUMBER(SEARCH("|"&amp;K400&amp;"|",'5_ACOMPANHAMENTO'!$AC$3:$AC$4922)))+((L400&lt;&gt;"")*ISNUMBER(SEARCH("|"&amp;L400&amp;"|",'5_ACOMPANHAMENTO'!$AC$3:$AC$4922)))+((M400&lt;&gt;"")*ISNUMBER(SEARCH("|"&amp;M400&amp;"|",'5_ACOMPANHAMENTO'!$AC$3:$AC$4922)))+((N400&lt;&gt;"")*ISNUMBER(SEARCH("|"&amp;N400&amp;"|",'5_ACOMPANHAMENTO'!$AC$3:$AC$4922)))+((O400&lt;&gt;"")*ISNUMBER(SEARCH("|"&amp;O400&amp;"|",'5_ACOMPANHAMENTO'!$AC$3:$AC$4922)))+((P400&lt;&gt;"")*ISNUMBER(SEARCH("|"&amp;P400&amp;"|",'5_ACOMPANHAMENTO'!$AC$3:$AC$4922)))+((Q400&lt;&gt;"")*ISNUMBER(SEARCH("|"&amp;Q400&amp;"|",'5_ACOMPANHAMENTO'!$AC$3:$AC$4922)))+((R400&lt;&gt;"")*ISNUMBER(SEARCH("|"&amp;R400&amp;"|",'5_ACOMPANHAMENTO'!$AC$3:$AC$4922)))+((S400&lt;&gt;"")*ISNUMBER(SEARCH("|"&amp;S400&amp;"|",'5_ACOMPANHAMENTO'!$AC$3:$AC$4922)))+((T400&lt;&gt;"")*ISNUMBER(SEARCH("|"&amp;T400&amp;"|",'5_ACOMPANHAMENTO'!$AC$3:$AC$4922)))+((U400&lt;&gt;"")*ISNUMBER(SEARCH("|"&amp;U400&amp;"|",'5_ACOMPANHAMENTO'!$AC$3:$AC$4922)))+((V400&lt;&gt;"")*ISNUMBER(SEARCH("|"&amp;V400&amp;"|",'5_ACOMPANHAMENTO'!$AC$3:$AC$4922)))+((W400&lt;&gt;"")*ISNUMBER(SEARCH("|"&amp;W400&amp;"|",'5_ACOMPANHAMENTO'!$AC$3:$AC$4922)))+((X400&lt;&gt;"")*ISNUMBER(SEARCH("|"&amp;X400&amp;"|",'5_ACOMPANHAMENTO'!$AC$3:$AC$4922)))+((Y400&lt;&gt;"")*ISNUMBER(SEARCH("|"&amp;Y400&amp;"|",'5_ACOMPANHAMENTO'!$AC$3:$AC$4922)))+((Z400&lt;&gt;"")*ISNUMBER(SEARCH("|"&amp;Z400&amp;"|",'5_ACOMPANHAMENTO'!$AC$3:$AC$4922)))+((AA400&lt;&gt;"")*ISNUMBER(SEARCH("|"&amp;AA400&amp;"|",'5_ACOMPANHAMENTO'!$AC$3:$AC$4922)))+((AB400&lt;&gt;"")*ISNUMBER(SEARCH("|"&amp;AB400&amp;"|",'5_ACOMPANHAMENTO'!$AC$3:$AC$4922))))&gt;0),0),0)),""))</f>
        <v/>
      </c>
      <c r="B400" s="14" t="inlineStr">
        <is>
          <t>10204</t>
        </is>
      </c>
      <c r="C400" s="14" t="inlineStr">
        <is>
          <t>9 COLADEIRAS</t>
        </is>
      </c>
      <c r="D400" s="4">
        <f>IF(OR($B400="",$C400=""),"",IFERROR(SUMPRODUCT(--(('5_ACOMPANHAMENTO'!$AD$3:$AD$4922=TRIM($C400&amp;""))*('5_ACOMPANHAMENTO'!$AC$3:$AC$4922&lt;&gt;"")*((((I400&lt;&gt;"")*ISNUMBER(SEARCH("|"&amp;I400&amp;"|",'5_ACOMPANHAMENTO'!$AC$3:$AC$4922)))+((J400&lt;&gt;"")*ISNUMBER(SEARCH("|"&amp;J400&amp;"|",'5_ACOMPANHAMENTO'!$AC$3:$AC$4922)))+((K400&lt;&gt;"")*ISNUMBER(SEARCH("|"&amp;K400&amp;"|",'5_ACOMPANHAMENTO'!$AC$3:$AC$4922)))+((L400&lt;&gt;"")*ISNUMBER(SEARCH("|"&amp;L400&amp;"|",'5_ACOMPANHAMENTO'!$AC$3:$AC$4922)))+((M400&lt;&gt;"")*ISNUMBER(SEARCH("|"&amp;M400&amp;"|",'5_ACOMPANHAMENTO'!$AC$3:$AC$4922)))+((N400&lt;&gt;"")*ISNUMBER(SEARCH("|"&amp;N400&amp;"|",'5_ACOMPANHAMENTO'!$AC$3:$AC$4922)))+((O400&lt;&gt;"")*ISNUMBER(SEARCH("|"&amp;O400&amp;"|",'5_ACOMPANHAMENTO'!$AC$3:$AC$4922)))+((P400&lt;&gt;"")*ISNUMBER(SEARCH("|"&amp;P400&amp;"|",'5_ACOMPANHAMENTO'!$AC$3:$AC$4922)))+((Q400&lt;&gt;"")*ISNUMBER(SEARCH("|"&amp;Q400&amp;"|",'5_ACOMPANHAMENTO'!$AC$3:$AC$4922)))+((R400&lt;&gt;"")*ISNUMBER(SEARCH("|"&amp;R400&amp;"|",'5_ACOMPANHAMENTO'!$AC$3:$AC$4922)))+((S400&lt;&gt;"")*ISNUMBER(SEARCH("|"&amp;S400&amp;"|",'5_ACOMPANHAMENTO'!$AC$3:$AC$4922)))+((T400&lt;&gt;"")*ISNUMBER(SEARCH("|"&amp;T400&amp;"|",'5_ACOMPANHAMENTO'!$AC$3:$AC$4922)))+((U400&lt;&gt;"")*ISNUMBER(SEARCH("|"&amp;U400&amp;"|",'5_ACOMPANHAMENTO'!$AC$3:$AC$4922)))+((V400&lt;&gt;"")*ISNUMBER(SEARCH("|"&amp;V400&amp;"|",'5_ACOMPANHAMENTO'!$AC$3:$AC$4922)))+((W400&lt;&gt;"")*ISNUMBER(SEARCH("|"&amp;W400&amp;"|",'5_ACOMPANHAMENTO'!$AC$3:$AC$4922)))+((X400&lt;&gt;"")*ISNUMBER(SEARCH("|"&amp;X400&amp;"|",'5_ACOMPANHAMENTO'!$AC$3:$AC$4922)))+((Y400&lt;&gt;"")*ISNUMBER(SEARCH("|"&amp;Y400&amp;"|",'5_ACOMPANHAMENTO'!$AC$3:$AC$4922)))+((Z400&lt;&gt;"")*ISNUMBER(SEARCH("|"&amp;Z400&amp;"|",'5_ACOMPANHAMENTO'!$AC$3:$AC$4922)))+((AA400&lt;&gt;"")*ISNUMBER(SEARCH("|"&amp;AA400&amp;"|",'5_ACOMPANHAMENTO'!$AC$3:$AC$4922)))+((AB400&lt;&gt;"")*ISNUMBER(SEARCH("|"&amp;AB400&amp;"|",'5_ACOMPANHAMENTO'!$AC$3:$AC$4922))))&gt;0)),'5_ACOMPANHAMENTO'!$J$3:$J$4922),0))</f>
        <v/>
      </c>
      <c r="E400" s="4">
        <f>IF(G400=0,"FINALIZADO",IF(TODAY()&gt;A400,"ATRASADO "&amp;TODAY()-A400&amp;" DIAS","ADIANTADO "&amp;A400-TODAY()&amp;" DIAS"))</f>
        <v/>
      </c>
      <c r="F400" s="7">
        <f>IF(OR($B400="",$C400=""),"",IFERROR(SUMPRODUCT(--(('5_ACOMPANHAMENTO'!$AD$3:$AD$4922=TRIM($C400&amp;""))*('5_ACOMPANHAMENTO'!$AC$3:$AC$4922&lt;&gt;"")*((((I400&lt;&gt;"")*ISNUMBER(SEARCH("|"&amp;I400&amp;"|",'5_ACOMPANHAMENTO'!$AC$3:$AC$4922)))+((J400&lt;&gt;"")*ISNUMBER(SEARCH("|"&amp;J400&amp;"|",'5_ACOMPANHAMENTO'!$AC$3:$AC$4922)))+((K400&lt;&gt;"")*ISNUMBER(SEARCH("|"&amp;K400&amp;"|",'5_ACOMPANHAMENTO'!$AC$3:$AC$4922)))+((L400&lt;&gt;"")*ISNUMBER(SEARCH("|"&amp;L400&amp;"|",'5_ACOMPANHAMENTO'!$AC$3:$AC$4922)))+((M400&lt;&gt;"")*ISNUMBER(SEARCH("|"&amp;M400&amp;"|",'5_ACOMPANHAMENTO'!$AC$3:$AC$4922)))+((N400&lt;&gt;"")*ISNUMBER(SEARCH("|"&amp;N400&amp;"|",'5_ACOMPANHAMENTO'!$AC$3:$AC$4922)))+((O400&lt;&gt;"")*ISNUMBER(SEARCH("|"&amp;O400&amp;"|",'5_ACOMPANHAMENTO'!$AC$3:$AC$4922)))+((P400&lt;&gt;"")*ISNUMBER(SEARCH("|"&amp;P400&amp;"|",'5_ACOMPANHAMENTO'!$AC$3:$AC$4922)))+((Q400&lt;&gt;"")*ISNUMBER(SEARCH("|"&amp;Q400&amp;"|",'5_ACOMPANHAMENTO'!$AC$3:$AC$4922)))+((R400&lt;&gt;"")*ISNUMBER(SEARCH("|"&amp;R400&amp;"|",'5_ACOMPANHAMENTO'!$AC$3:$AC$4922)))+((S400&lt;&gt;"")*ISNUMBER(SEARCH("|"&amp;S400&amp;"|",'5_ACOMPANHAMENTO'!$AC$3:$AC$4922)))+((T400&lt;&gt;"")*ISNUMBER(SEARCH("|"&amp;T400&amp;"|",'5_ACOMPANHAMENTO'!$AC$3:$AC$4922)))+((U400&lt;&gt;"")*ISNUMBER(SEARCH("|"&amp;U400&amp;"|",'5_ACOMPANHAMENTO'!$AC$3:$AC$4922)))+((V400&lt;&gt;"")*ISNUMBER(SEARCH("|"&amp;V400&amp;"|",'5_ACOMPANHAMENTO'!$AC$3:$AC$4922)))+((W400&lt;&gt;"")*ISNUMBER(SEARCH("|"&amp;W400&amp;"|",'5_ACOMPANHAMENTO'!$AC$3:$AC$4922)))+((X400&lt;&gt;"")*ISNUMBER(SEARCH("|"&amp;X400&amp;"|",'5_ACOMPANHAMENTO'!$AC$3:$AC$4922)))+((Y400&lt;&gt;"")*ISNUMBER(SEARCH("|"&amp;Y400&amp;"|",'5_ACOMPANHAMENTO'!$AC$3:$AC$4922)))+((Z400&lt;&gt;"")*ISNUMBER(SEARCH("|"&amp;Z400&amp;"|",'5_ACOMPANHAMENTO'!$AC$3:$AC$4922)))+((AA400&lt;&gt;"")*ISNUMBER(SEARCH("|"&amp;AA400&amp;"|",'5_ACOMPANHAMENTO'!$AC$3:$AC$4922)))+((AB400&lt;&gt;"")*ISNUMBER(SEARCH("|"&amp;AB400&amp;"|",'5_ACOMPANHAMENTO'!$AC$3:$AC$4922))))&gt;0)),'5_ACOMPANHAMENTO'!$O$3:$O$4922),0))</f>
        <v/>
      </c>
      <c r="G400" s="7">
        <f>IF(OR($B400="",$C400=""),"",D400-F400)</f>
        <v/>
      </c>
      <c r="H400">
        <f>IF(OR($B400="",$C400=""),"",TRIM($B400&amp;"")&amp;"|"&amp;TRIM($C400&amp;""))</f>
        <v/>
      </c>
      <c r="I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",99)),1,99)))</f>
        <v/>
      </c>
      <c r="J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",99)),100,99)))</f>
        <v/>
      </c>
      <c r="K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",99)),199,99)))</f>
        <v/>
      </c>
      <c r="L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",99)),298,99)))</f>
        <v/>
      </c>
      <c r="M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",99)),397,99)))</f>
        <v/>
      </c>
      <c r="N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",99)),496,99)))</f>
        <v/>
      </c>
      <c r="O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",99)),595,99)))</f>
        <v/>
      </c>
      <c r="P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",99)),694,99)))</f>
        <v/>
      </c>
      <c r="Q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",99)),793,99)))</f>
        <v/>
      </c>
      <c r="R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",99)),892,99)))</f>
        <v/>
      </c>
      <c r="S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",99)),991,99)))</f>
        <v/>
      </c>
      <c r="T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",99)),1090,99)))</f>
        <v/>
      </c>
      <c r="U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",99)),1189,99)))</f>
        <v/>
      </c>
      <c r="V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",99)),1288,99)))</f>
        <v/>
      </c>
      <c r="W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",99)),1387,99)))</f>
        <v/>
      </c>
      <c r="X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",99)),1486,99)))</f>
        <v/>
      </c>
      <c r="Y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",99)),1585,99)))</f>
        <v/>
      </c>
      <c r="Z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",99)),1684,99)))</f>
        <v/>
      </c>
      <c r="AA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",99)),1783,99)))</f>
        <v/>
      </c>
      <c r="AB400" s="1">
        <f>IF($B400="","",TRIM(MID(SUBSTITUTE(TRIM(SUBSTITUTE(SUBSTITUTE(SUBSTITUTE(SUBSTITUTE(SUBSTITUTE(SUBSTITUTE(SUBSTITUTE(SUBSTITUTE(SUBSTITUTE(SUBSTITUTE(SUBSTITUTE(SUBSTITUTE(SUBSTITUTE(SUBSTITUTE(TRIM($B400&amp;""),CHAR(10),"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",REPT(" ",99)),1882,99)))</f>
        <v/>
      </c>
    </row>
    <row r="401" hidden="1" ht="14.25" customHeight="1">
      <c r="A401" s="4">
        <f>IF(OR($B401="",$C401=""),"",IFERROR(INDEX('5_ACOMPANHAMENTO'!$A$3:$A$4922,MATCH(1,INDEX(('5_ACOMPANHAMENTO'!$AD$3:$AD$4922=TRIM($C401&amp;""))*('5_ACOMPANHAMENTO'!$AC$3:$AC$4922&lt;&gt;"")*((((I401&lt;&gt;"")*ISNUMBER(SEARCH("|"&amp;I401&amp;"|",'5_ACOMPANHAMENTO'!$AC$3:$AC$4922)))+((J401&lt;&gt;"")*ISNUMBER(SEARCH("|"&amp;J401&amp;"|",'5_ACOMPANHAMENTO'!$AC$3:$AC$4922)))+((K401&lt;&gt;"")*ISNUMBER(SEARCH("|"&amp;K401&amp;"|",'5_ACOMPANHAMENTO'!$AC$3:$AC$4922)))+((L401&lt;&gt;"")*ISNUMBER(SEARCH("|"&amp;L401&amp;"|",'5_ACOMPANHAMENTO'!$AC$3:$AC$4922)))+((M401&lt;&gt;"")*ISNUMBER(SEARCH("|"&amp;M401&amp;"|",'5_ACOMPANHAMENTO'!$AC$3:$AC$4922)))+((N401&lt;&gt;"")*ISNUMBER(SEARCH("|"&amp;N401&amp;"|",'5_ACOMPANHAMENTO'!$AC$3:$AC$4922)))+((O401&lt;&gt;"")*ISNUMBER(SEARCH("|"&amp;O401&amp;"|",'5_ACOMPANHAMENTO'!$AC$3:$AC$4922)))+((P401&lt;&gt;"")*ISNUMBER(SEARCH("|"&amp;P401&amp;"|",'5_ACOMPANHAMENTO'!$AC$3:$AC$4922)))+((Q401&lt;&gt;"")*ISNUMBER(SEARCH("|"&amp;Q401&amp;"|",'5_ACOMPANHAMENTO'!$AC$3:$AC$4922)))+((R401&lt;&gt;"")*ISNUMBER(SEARCH("|"&amp;R401&amp;"|",'5_ACOMPANHAMENTO'!$AC$3:$AC$4922)))+((S401&lt;&gt;"")*ISNUMBER(SEARCH("|"&amp;S401&amp;"|",'5_ACOMPANHAMENTO'!$AC$3:$AC$4922)))+((T401&lt;&gt;"")*ISNUMBER(SEARCH("|"&amp;T401&amp;"|",'5_ACOMPANHAMENTO'!$AC$3:$AC$4922)))+((U401&lt;&gt;"")*ISNUMBER(SEARCH("|"&amp;U401&amp;"|",'5_ACOMPANHAMENTO'!$AC$3:$AC$4922)))+((V401&lt;&gt;"")*ISNUMBER(SEARCH("|"&amp;V401&amp;"|",'5_ACOMPANHAMENTO'!$AC$3:$AC$4922)))+((W401&lt;&gt;"")*ISNUMBER(SEARCH("|"&amp;W401&amp;"|",'5_ACOMPANHAMENTO'!$AC$3:$AC$4922)))+((X401&lt;&gt;"")*ISNUMBER(SEARCH("|"&amp;X401&amp;"|",'5_ACOMPANHAMENTO'!$AC$3:$AC$4922)))+((Y401&lt;&gt;"")*ISNUMBER(SEARCH("|"&amp;Y401&amp;"|",'5_ACOMPANHAMENTO'!$AC$3:$AC$4922)))+((Z401&lt;&gt;"")*ISNUMBER(SEARCH("|"&amp;Z401&amp;"|",'5_ACOMPANHAMENTO'!$AC$3:$AC$4922)))+((AA401&lt;&gt;"")*ISNUMBER(SEARCH("|"&amp;AA401&amp;"|",'5_ACOMPANHAMENTO'!$AC$3:$AC$4922)))+((AB401&lt;&gt;"")*ISNUMBER(SEARCH("|"&amp;AB401&amp;"|",'5_ACOMPANHAMENTO'!$AC$3:$AC$4922))))&gt;0),0),0)),""))</f>
        <v/>
      </c>
      <c r="B401" s="14" t="inlineStr">
        <is>
          <t>10204</t>
        </is>
      </c>
      <c r="C401" s="14" t="inlineStr">
        <is>
          <t>9 COLADEIRAS</t>
        </is>
      </c>
      <c r="D401" s="4">
        <f>IF(OR($B401="",$C401=""),"",IFERROR(SUMPRODUCT(--(('5_ACOMPANHAMENTO'!$AD$3:$AD$4922=TRIM($C401&amp;""))*('5_ACOMPANHAMENTO'!$AC$3:$AC$4922&lt;&gt;"")*((((I401&lt;&gt;"")*ISNUMBER(SEARCH("|"&amp;I401&amp;"|",'5_ACOMPANHAMENTO'!$AC$3:$AC$4922)))+((J401&lt;&gt;"")*ISNUMBER(SEARCH("|"&amp;J401&amp;"|",'5_ACOMPANHAMENTO'!$AC$3:$AC$4922)))+((K401&lt;&gt;"")*ISNUMBER(SEARCH("|"&amp;K401&amp;"|",'5_ACOMPANHAMENTO'!$AC$3:$AC$4922)))+((L401&lt;&gt;"")*ISNUMBER(SEARCH("|"&amp;L401&amp;"|",'5_ACOMPANHAMENTO'!$AC$3:$AC$4922)))+((M401&lt;&gt;"")*ISNUMBER(SEARCH("|"&amp;M401&amp;"|",'5_ACOMPANHAMENTO'!$AC$3:$AC$4922)))+((N401&lt;&gt;"")*ISNUMBER(SEARCH("|"&amp;N401&amp;"|",'5_ACOMPANHAMENTO'!$AC$3:$AC$4922)))+((O401&lt;&gt;"")*ISNUMBER(SEARCH("|"&amp;O401&amp;"|",'5_ACOMPANHAMENTO'!$AC$3:$AC$4922)))+((P401&lt;&gt;"")*ISNUMBER(SEARCH("|"&amp;P401&amp;"|",'5_ACOMPANHAMENTO'!$AC$3:$AC$4922)))+((Q401&lt;&gt;"")*ISNUMBER(SEARCH("|"&amp;Q401&amp;"|",'5_ACOMPANHAMENTO'!$AC$3:$AC$4922)))+((R401&lt;&gt;"")*ISNUMBER(SEARCH("|"&amp;R401&amp;"|",'5_ACOMPANHAMENTO'!$AC$3:$AC$4922)))+((S401&lt;&gt;"")*ISNUMBER(SEARCH("|"&amp;S401&amp;"|",'5_ACOMPANHAMENTO'!$AC$3:$AC$4922)))+((T401&lt;&gt;"")*ISNUMBER(SEARCH("|"&amp;T401&amp;"|",'5_ACOMPANHAMENTO'!$AC$3:$AC$4922)))+((U401&lt;&gt;"")*ISNUMBER(SEARCH("|"&amp;U401&amp;"|",'5_ACOMPANHAMENTO'!$AC$3:$AC$4922)))+((V401&lt;&gt;"")*ISNUMBER(SEARCH("|"&amp;V401&amp;"|",'5_ACOMPANHAMENTO'!$AC$3:$AC$4922)))+((W401&lt;&gt;"")*ISNUMBER(SEARCH("|"&amp;W401&amp;"|",'5_ACOMPANHAMENTO'!$AC$3:$AC$4922)))+((X401&lt;&gt;"")*ISNUMBER(SEARCH("|"&amp;X401&amp;"|",'5_ACOMPANHAMENTO'!$AC$3:$AC$4922)))+((Y401&lt;&gt;"")*ISNUMBER(SEARCH("|"&amp;Y401&amp;"|",'5_ACOMPANHAMENTO'!$AC$3:$AC$4922)))+((Z401&lt;&gt;"")*ISNUMBER(SEARCH("|"&amp;Z401&amp;"|",'5_ACOMPANHAMENTO'!$AC$3:$AC$4922)))+((AA401&lt;&gt;"")*ISNUMBER(SEARCH("|"&amp;AA401&amp;"|",'5_ACOMPANHAMENTO'!$AC$3:$AC$4922)))+((AB401&lt;&gt;"")*ISNUMBER(SEARCH("|"&amp;AB401&amp;"|",'5_ACOMPANHAMENTO'!$AC$3:$AC$4922))))&gt;0)),'5_ACOMPANHAMENTO'!$J$3:$J$4922),0))</f>
        <v/>
      </c>
      <c r="E401" s="4">
        <f>IF(G401=0,"FINALIZADO",IF(TODAY()&gt;A401,"ATRASADO "&amp;TODAY()-A401&amp;" DIAS","ADIANTADO "&amp;A401-TODAY()&amp;" DIAS"))</f>
        <v/>
      </c>
      <c r="F401" s="7">
        <f>IF(OR($B401="",$C401=""),"",IFERROR(SUMPRODUCT(--(('5_ACOMPANHAMENTO'!$AD$3:$AD$4922=TRIM($C401&amp;""))*('5_ACOMPANHAMENTO'!$AC$3:$AC$4922&lt;&gt;"")*((((I401&lt;&gt;"")*ISNUMBER(SEARCH("|"&amp;I401&amp;"|",'5_ACOMPANHAMENTO'!$AC$3:$AC$4922)))+((J401&lt;&gt;"")*ISNUMBER(SEARCH("|"&amp;J401&amp;"|",'5_ACOMPANHAMENTO'!$AC$3:$AC$4922)))+((K401&lt;&gt;"")*ISNUMBER(SEARCH("|"&amp;K401&amp;"|",'5_ACOMPANHAMENTO'!$AC$3:$AC$4922)))+((L401&lt;&gt;"")*ISNUMBER(SEARCH("|"&amp;L401&amp;"|",'5_ACOMPANHAMENTO'!$AC$3:$AC$4922)))+((M401&lt;&gt;"")*ISNUMBER(SEARCH("|"&amp;M401&amp;"|",'5_ACOMPANHAMENTO'!$AC$3:$AC$4922)))+((N401&lt;&gt;"")*ISNUMBER(SEARCH("|"&amp;N401&amp;"|",'5_ACOMPANHAMENTO'!$AC$3:$AC$4922)))+((O401&lt;&gt;"")*ISNUMBER(SEARCH("|"&amp;O401&amp;"|",'5_ACOMPANHAMENTO'!$AC$3:$AC$4922)))+((P401&lt;&gt;"")*ISNUMBER(SEARCH("|"&amp;P401&amp;"|",'5_ACOMPANHAMENTO'!$AC$3:$AC$4922)))+((Q401&lt;&gt;"")*ISNUMBER(SEARCH("|"&amp;Q401&amp;"|",'5_ACOMPANHAMENTO'!$AC$3:$AC$4922)))+((R401&lt;&gt;"")*ISNUMBER(SEARCH("|"&amp;R401&amp;"|",'5_ACOMPANHAMENTO'!$AC$3:$AC$4922)))+((S401&lt;&gt;"")*ISNUMBER(SEARCH("|"&amp;S401&amp;"|",'5_ACOMPANHAMENTO'!$AC$3:$AC$4922)))+((T401&lt;&gt;"")*ISNUMBER(SEARCH("|"&amp;T401&amp;"|",'5_ACOMPANHAMENTO'!$AC$3:$AC$4922)))+((U401&lt;&gt;"")*ISNUMBER(SEARCH("|"&amp;U401&amp;"|",'5_ACOMPANHAMENTO'!$AC$3:$AC$4922)))+((V401&lt;&gt;"")*ISNUMBER(SEARCH("|"&amp;V401&amp;"|",'5_ACOMPANHAMENTO'!$AC$3:$AC$4922)))+((W401&lt;&gt;"")*ISNUMBER(SEARCH("|"&amp;W401&amp;"|",'5_ACOMPANHAMENTO'!$AC$3:$AC$4922)))+((X401&lt;&gt;"")*ISNUMBER(SEARCH("|"&amp;X401&amp;"|",'5_ACOMPANHAMENTO'!$AC$3:$AC$4922)))+((Y401&lt;&gt;"")*ISNUMBER(SEARCH("|"&amp;Y401&amp;"|",'5_ACOMPANHAMENTO'!$AC$3:$AC$4922)))+((Z401&lt;&gt;"")*ISNUMBER(SEARCH("|"&amp;Z401&amp;"|",'5_ACOMPANHAMENTO'!$AC$3:$AC$4922)))+((AA401&lt;&gt;"")*ISNUMBER(SEARCH("|"&amp;AA401&amp;"|",'5_ACOMPANHAMENTO'!$AC$3:$AC$4922)))+((AB401&lt;&gt;"")*ISNUMBER(SEARCH("|"&amp;AB401&amp;"|",'5_ACOMPANHAMENTO'!$AC$3:$AC$4922))))&gt;0)),'5_ACOMPANHAMENTO'!$O$3:$O$4922),0))</f>
        <v/>
      </c>
      <c r="G401" s="7">
        <f>IF(OR($B401="",$C401=""),"",D401-F401)</f>
        <v/>
      </c>
      <c r="H401">
        <f>IF(OR($B401="",$C401=""),"",TRIM($B401&amp;"")&amp;"|"&amp;TRIM($C401&amp;""))</f>
        <v/>
      </c>
      <c r="I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",99)),1,99)))</f>
        <v/>
      </c>
      <c r="J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",99)),100,99)))</f>
        <v/>
      </c>
      <c r="K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",99)),199,99)))</f>
        <v/>
      </c>
      <c r="L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",99)),298,99)))</f>
        <v/>
      </c>
      <c r="M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",99)),397,99)))</f>
        <v/>
      </c>
      <c r="N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",99)),496,99)))</f>
        <v/>
      </c>
      <c r="O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",99)),595,99)))</f>
        <v/>
      </c>
      <c r="P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",99)),694,99)))</f>
        <v/>
      </c>
      <c r="Q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",99)),793,99)))</f>
        <v/>
      </c>
      <c r="R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",99)),892,99)))</f>
        <v/>
      </c>
      <c r="S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",99)),991,99)))</f>
        <v/>
      </c>
      <c r="T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",99)),1090,99)))</f>
        <v/>
      </c>
      <c r="U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",99)),1189,99)))</f>
        <v/>
      </c>
      <c r="V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",99)),1288,99)))</f>
        <v/>
      </c>
      <c r="W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",99)),1387,99)))</f>
        <v/>
      </c>
      <c r="X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",99)),1486,99)))</f>
        <v/>
      </c>
      <c r="Y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",99)),1585,99)))</f>
        <v/>
      </c>
      <c r="Z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",99)),1684,99)))</f>
        <v/>
      </c>
      <c r="AA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",99)),1783,99)))</f>
        <v/>
      </c>
      <c r="AB401" s="1">
        <f>IF($B401="","",TRIM(MID(SUBSTITUTE(TRIM(SUBSTITUTE(SUBSTITUTE(SUBSTITUTE(SUBSTITUTE(SUBSTITUTE(SUBSTITUTE(SUBSTITUTE(SUBSTITUTE(SUBSTITUTE(SUBSTITUTE(SUBSTITUTE(SUBSTITUTE(SUBSTITUTE(SUBSTITUTE(TRIM($B401&amp;""),CHAR(10),"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",REPT(" ",99)),1882,99)))</f>
        <v/>
      </c>
    </row>
    <row r="402" hidden="1" ht="14.25" customHeight="1">
      <c r="A402" s="4">
        <f>IF(OR($B402="",$C402=""),"",IFERROR(INDEX('5_ACOMPANHAMENTO'!$A$3:$A$4922,MATCH(1,INDEX(('5_ACOMPANHAMENTO'!$AD$3:$AD$4922=TRIM($C402&amp;""))*('5_ACOMPANHAMENTO'!$AC$3:$AC$4922&lt;&gt;"")*((((I402&lt;&gt;"")*ISNUMBER(SEARCH("|"&amp;I402&amp;"|",'5_ACOMPANHAMENTO'!$AC$3:$AC$4922)))+((J402&lt;&gt;"")*ISNUMBER(SEARCH("|"&amp;J402&amp;"|",'5_ACOMPANHAMENTO'!$AC$3:$AC$4922)))+((K402&lt;&gt;"")*ISNUMBER(SEARCH("|"&amp;K402&amp;"|",'5_ACOMPANHAMENTO'!$AC$3:$AC$4922)))+((L402&lt;&gt;"")*ISNUMBER(SEARCH("|"&amp;L402&amp;"|",'5_ACOMPANHAMENTO'!$AC$3:$AC$4922)))+((M402&lt;&gt;"")*ISNUMBER(SEARCH("|"&amp;M402&amp;"|",'5_ACOMPANHAMENTO'!$AC$3:$AC$4922)))+((N402&lt;&gt;"")*ISNUMBER(SEARCH("|"&amp;N402&amp;"|",'5_ACOMPANHAMENTO'!$AC$3:$AC$4922)))+((O402&lt;&gt;"")*ISNUMBER(SEARCH("|"&amp;O402&amp;"|",'5_ACOMPANHAMENTO'!$AC$3:$AC$4922)))+((P402&lt;&gt;"")*ISNUMBER(SEARCH("|"&amp;P402&amp;"|",'5_ACOMPANHAMENTO'!$AC$3:$AC$4922)))+((Q402&lt;&gt;"")*ISNUMBER(SEARCH("|"&amp;Q402&amp;"|",'5_ACOMPANHAMENTO'!$AC$3:$AC$4922)))+((R402&lt;&gt;"")*ISNUMBER(SEARCH("|"&amp;R402&amp;"|",'5_ACOMPANHAMENTO'!$AC$3:$AC$4922)))+((S402&lt;&gt;"")*ISNUMBER(SEARCH("|"&amp;S402&amp;"|",'5_ACOMPANHAMENTO'!$AC$3:$AC$4922)))+((T402&lt;&gt;"")*ISNUMBER(SEARCH("|"&amp;T402&amp;"|",'5_ACOMPANHAMENTO'!$AC$3:$AC$4922)))+((U402&lt;&gt;"")*ISNUMBER(SEARCH("|"&amp;U402&amp;"|",'5_ACOMPANHAMENTO'!$AC$3:$AC$4922)))+((V402&lt;&gt;"")*ISNUMBER(SEARCH("|"&amp;V402&amp;"|",'5_ACOMPANHAMENTO'!$AC$3:$AC$4922)))+((W402&lt;&gt;"")*ISNUMBER(SEARCH("|"&amp;W402&amp;"|",'5_ACOMPANHAMENTO'!$AC$3:$AC$4922)))+((X402&lt;&gt;"")*ISNUMBER(SEARCH("|"&amp;X402&amp;"|",'5_ACOMPANHAMENTO'!$AC$3:$AC$4922)))+((Y402&lt;&gt;"")*ISNUMBER(SEARCH("|"&amp;Y402&amp;"|",'5_ACOMPANHAMENTO'!$AC$3:$AC$4922)))+((Z402&lt;&gt;"")*ISNUMBER(SEARCH("|"&amp;Z402&amp;"|",'5_ACOMPANHAMENTO'!$AC$3:$AC$4922)))+((AA402&lt;&gt;"")*ISNUMBER(SEARCH("|"&amp;AA402&amp;"|",'5_ACOMPANHAMENTO'!$AC$3:$AC$4922)))+((AB402&lt;&gt;"")*ISNUMBER(SEARCH("|"&amp;AB402&amp;"|",'5_ACOMPANHAMENTO'!$AC$3:$AC$4922))))&gt;0),0),0)),""))</f>
        <v/>
      </c>
      <c r="B402" s="14" t="inlineStr">
        <is>
          <t>10204</t>
        </is>
      </c>
      <c r="C402" s="14" t="inlineStr">
        <is>
          <t>9 COLADEIRAS</t>
        </is>
      </c>
      <c r="D402" s="4">
        <f>IF(OR($B402="",$C402=""),"",IFERROR(SUMPRODUCT(--(('5_ACOMPANHAMENTO'!$AD$3:$AD$4922=TRIM($C402&amp;""))*('5_ACOMPANHAMENTO'!$AC$3:$AC$4922&lt;&gt;"")*((((I402&lt;&gt;"")*ISNUMBER(SEARCH("|"&amp;I402&amp;"|",'5_ACOMPANHAMENTO'!$AC$3:$AC$4922)))+((J402&lt;&gt;"")*ISNUMBER(SEARCH("|"&amp;J402&amp;"|",'5_ACOMPANHAMENTO'!$AC$3:$AC$4922)))+((K402&lt;&gt;"")*ISNUMBER(SEARCH("|"&amp;K402&amp;"|",'5_ACOMPANHAMENTO'!$AC$3:$AC$4922)))+((L402&lt;&gt;"")*ISNUMBER(SEARCH("|"&amp;L402&amp;"|",'5_ACOMPANHAMENTO'!$AC$3:$AC$4922)))+((M402&lt;&gt;"")*ISNUMBER(SEARCH("|"&amp;M402&amp;"|",'5_ACOMPANHAMENTO'!$AC$3:$AC$4922)))+((N402&lt;&gt;"")*ISNUMBER(SEARCH("|"&amp;N402&amp;"|",'5_ACOMPANHAMENTO'!$AC$3:$AC$4922)))+((O402&lt;&gt;"")*ISNUMBER(SEARCH("|"&amp;O402&amp;"|",'5_ACOMPANHAMENTO'!$AC$3:$AC$4922)))+((P402&lt;&gt;"")*ISNUMBER(SEARCH("|"&amp;P402&amp;"|",'5_ACOMPANHAMENTO'!$AC$3:$AC$4922)))+((Q402&lt;&gt;"")*ISNUMBER(SEARCH("|"&amp;Q402&amp;"|",'5_ACOMPANHAMENTO'!$AC$3:$AC$4922)))+((R402&lt;&gt;"")*ISNUMBER(SEARCH("|"&amp;R402&amp;"|",'5_ACOMPANHAMENTO'!$AC$3:$AC$4922)))+((S402&lt;&gt;"")*ISNUMBER(SEARCH("|"&amp;S402&amp;"|",'5_ACOMPANHAMENTO'!$AC$3:$AC$4922)))+((T402&lt;&gt;"")*ISNUMBER(SEARCH("|"&amp;T402&amp;"|",'5_ACOMPANHAMENTO'!$AC$3:$AC$4922)))+((U402&lt;&gt;"")*ISNUMBER(SEARCH("|"&amp;U402&amp;"|",'5_ACOMPANHAMENTO'!$AC$3:$AC$4922)))+((V402&lt;&gt;"")*ISNUMBER(SEARCH("|"&amp;V402&amp;"|",'5_ACOMPANHAMENTO'!$AC$3:$AC$4922)))+((W402&lt;&gt;"")*ISNUMBER(SEARCH("|"&amp;W402&amp;"|",'5_ACOMPANHAMENTO'!$AC$3:$AC$4922)))+((X402&lt;&gt;"")*ISNUMBER(SEARCH("|"&amp;X402&amp;"|",'5_ACOMPANHAMENTO'!$AC$3:$AC$4922)))+((Y402&lt;&gt;"")*ISNUMBER(SEARCH("|"&amp;Y402&amp;"|",'5_ACOMPANHAMENTO'!$AC$3:$AC$4922)))+((Z402&lt;&gt;"")*ISNUMBER(SEARCH("|"&amp;Z402&amp;"|",'5_ACOMPANHAMENTO'!$AC$3:$AC$4922)))+((AA402&lt;&gt;"")*ISNUMBER(SEARCH("|"&amp;AA402&amp;"|",'5_ACOMPANHAMENTO'!$AC$3:$AC$4922)))+((AB402&lt;&gt;"")*ISNUMBER(SEARCH("|"&amp;AB402&amp;"|",'5_ACOMPANHAMENTO'!$AC$3:$AC$4922))))&gt;0)),'5_ACOMPANHAMENTO'!$J$3:$J$4922),0))</f>
        <v/>
      </c>
      <c r="E402" s="4">
        <f>IF(G402=0,"FINALIZADO",IF(TODAY()&gt;A402,"ATRASADO "&amp;TODAY()-A402&amp;" DIAS","ADIANTADO "&amp;A402-TODAY()&amp;" DIAS"))</f>
        <v/>
      </c>
      <c r="F402" s="7">
        <f>IF(OR($B402="",$C402=""),"",IFERROR(SUMPRODUCT(--(('5_ACOMPANHAMENTO'!$AD$3:$AD$4922=TRIM($C402&amp;""))*('5_ACOMPANHAMENTO'!$AC$3:$AC$4922&lt;&gt;"")*((((I402&lt;&gt;"")*ISNUMBER(SEARCH("|"&amp;I402&amp;"|",'5_ACOMPANHAMENTO'!$AC$3:$AC$4922)))+((J402&lt;&gt;"")*ISNUMBER(SEARCH("|"&amp;J402&amp;"|",'5_ACOMPANHAMENTO'!$AC$3:$AC$4922)))+((K402&lt;&gt;"")*ISNUMBER(SEARCH("|"&amp;K402&amp;"|",'5_ACOMPANHAMENTO'!$AC$3:$AC$4922)))+((L402&lt;&gt;"")*ISNUMBER(SEARCH("|"&amp;L402&amp;"|",'5_ACOMPANHAMENTO'!$AC$3:$AC$4922)))+((M402&lt;&gt;"")*ISNUMBER(SEARCH("|"&amp;M402&amp;"|",'5_ACOMPANHAMENTO'!$AC$3:$AC$4922)))+((N402&lt;&gt;"")*ISNUMBER(SEARCH("|"&amp;N402&amp;"|",'5_ACOMPANHAMENTO'!$AC$3:$AC$4922)))+((O402&lt;&gt;"")*ISNUMBER(SEARCH("|"&amp;O402&amp;"|",'5_ACOMPANHAMENTO'!$AC$3:$AC$4922)))+((P402&lt;&gt;"")*ISNUMBER(SEARCH("|"&amp;P402&amp;"|",'5_ACOMPANHAMENTO'!$AC$3:$AC$4922)))+((Q402&lt;&gt;"")*ISNUMBER(SEARCH("|"&amp;Q402&amp;"|",'5_ACOMPANHAMENTO'!$AC$3:$AC$4922)))+((R402&lt;&gt;"")*ISNUMBER(SEARCH("|"&amp;R402&amp;"|",'5_ACOMPANHAMENTO'!$AC$3:$AC$4922)))+((S402&lt;&gt;"")*ISNUMBER(SEARCH("|"&amp;S402&amp;"|",'5_ACOMPANHAMENTO'!$AC$3:$AC$4922)))+((T402&lt;&gt;"")*ISNUMBER(SEARCH("|"&amp;T402&amp;"|",'5_ACOMPANHAMENTO'!$AC$3:$AC$4922)))+((U402&lt;&gt;"")*ISNUMBER(SEARCH("|"&amp;U402&amp;"|",'5_ACOMPANHAMENTO'!$AC$3:$AC$4922)))+((V402&lt;&gt;"")*ISNUMBER(SEARCH("|"&amp;V402&amp;"|",'5_ACOMPANHAMENTO'!$AC$3:$AC$4922)))+((W402&lt;&gt;"")*ISNUMBER(SEARCH("|"&amp;W402&amp;"|",'5_ACOMPANHAMENTO'!$AC$3:$AC$4922)))+((X402&lt;&gt;"")*ISNUMBER(SEARCH("|"&amp;X402&amp;"|",'5_ACOMPANHAMENTO'!$AC$3:$AC$4922)))+((Y402&lt;&gt;"")*ISNUMBER(SEARCH("|"&amp;Y402&amp;"|",'5_ACOMPANHAMENTO'!$AC$3:$AC$4922)))+((Z402&lt;&gt;"")*ISNUMBER(SEARCH("|"&amp;Z402&amp;"|",'5_ACOMPANHAMENTO'!$AC$3:$AC$4922)))+((AA402&lt;&gt;"")*ISNUMBER(SEARCH("|"&amp;AA402&amp;"|",'5_ACOMPANHAMENTO'!$AC$3:$AC$4922)))+((AB402&lt;&gt;"")*ISNUMBER(SEARCH("|"&amp;AB402&amp;"|",'5_ACOMPANHAMENTO'!$AC$3:$AC$4922))))&gt;0)),'5_ACOMPANHAMENTO'!$O$3:$O$4922),0))</f>
        <v/>
      </c>
      <c r="G402" s="7">
        <f>IF(OR($B402="",$C402=""),"",D402-F402)</f>
        <v/>
      </c>
      <c r="H402">
        <f>IF(OR($B402="",$C402=""),"",TRIM($B402&amp;"")&amp;"|"&amp;TRIM($C402&amp;""))</f>
        <v/>
      </c>
      <c r="I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",99)),1,99)))</f>
        <v/>
      </c>
      <c r="J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",99)),100,99)))</f>
        <v/>
      </c>
      <c r="K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",99)),199,99)))</f>
        <v/>
      </c>
      <c r="L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",99)),298,99)))</f>
        <v/>
      </c>
      <c r="M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",99)),397,99)))</f>
        <v/>
      </c>
      <c r="N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",99)),496,99)))</f>
        <v/>
      </c>
      <c r="O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",99)),595,99)))</f>
        <v/>
      </c>
      <c r="P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",99)),694,99)))</f>
        <v/>
      </c>
      <c r="Q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",99)),793,99)))</f>
        <v/>
      </c>
      <c r="R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",99)),892,99)))</f>
        <v/>
      </c>
      <c r="S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",99)),991,99)))</f>
        <v/>
      </c>
      <c r="T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",99)),1090,99)))</f>
        <v/>
      </c>
      <c r="U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",99)),1189,99)))</f>
        <v/>
      </c>
      <c r="V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",99)),1288,99)))</f>
        <v/>
      </c>
      <c r="W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",99)),1387,99)))</f>
        <v/>
      </c>
      <c r="X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",99)),1486,99)))</f>
        <v/>
      </c>
      <c r="Y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",99)),1585,99)))</f>
        <v/>
      </c>
      <c r="Z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",99)),1684,99)))</f>
        <v/>
      </c>
      <c r="AA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",99)),1783,99)))</f>
        <v/>
      </c>
      <c r="AB402" s="1">
        <f>IF($B402="","",TRIM(MID(SUBSTITUTE(TRIM(SUBSTITUTE(SUBSTITUTE(SUBSTITUTE(SUBSTITUTE(SUBSTITUTE(SUBSTITUTE(SUBSTITUTE(SUBSTITUTE(SUBSTITUTE(SUBSTITUTE(SUBSTITUTE(SUBSTITUTE(SUBSTITUTE(SUBSTITUTE(TRIM($B402&amp;""),CHAR(10),"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",REPT(" ",99)),1882,99)))</f>
        <v/>
      </c>
    </row>
    <row r="403" hidden="1" ht="14.25" customHeight="1">
      <c r="A403" s="4">
        <f>IF(OR($B403="",$C403=""),"",IFERROR(INDEX('5_ACOMPANHAMENTO'!$A$3:$A$4922,MATCH(1,INDEX(('5_ACOMPANHAMENTO'!$AD$3:$AD$4922=TRIM($C403&amp;""))*('5_ACOMPANHAMENTO'!$AC$3:$AC$4922&lt;&gt;"")*((((I403&lt;&gt;"")*ISNUMBER(SEARCH("|"&amp;I403&amp;"|",'5_ACOMPANHAMENTO'!$AC$3:$AC$4922)))+((J403&lt;&gt;"")*ISNUMBER(SEARCH("|"&amp;J403&amp;"|",'5_ACOMPANHAMENTO'!$AC$3:$AC$4922)))+((K403&lt;&gt;"")*ISNUMBER(SEARCH("|"&amp;K403&amp;"|",'5_ACOMPANHAMENTO'!$AC$3:$AC$4922)))+((L403&lt;&gt;"")*ISNUMBER(SEARCH("|"&amp;L403&amp;"|",'5_ACOMPANHAMENTO'!$AC$3:$AC$4922)))+((M403&lt;&gt;"")*ISNUMBER(SEARCH("|"&amp;M403&amp;"|",'5_ACOMPANHAMENTO'!$AC$3:$AC$4922)))+((N403&lt;&gt;"")*ISNUMBER(SEARCH("|"&amp;N403&amp;"|",'5_ACOMPANHAMENTO'!$AC$3:$AC$4922)))+((O403&lt;&gt;"")*ISNUMBER(SEARCH("|"&amp;O403&amp;"|",'5_ACOMPANHAMENTO'!$AC$3:$AC$4922)))+((P403&lt;&gt;"")*ISNUMBER(SEARCH("|"&amp;P403&amp;"|",'5_ACOMPANHAMENTO'!$AC$3:$AC$4922)))+((Q403&lt;&gt;"")*ISNUMBER(SEARCH("|"&amp;Q403&amp;"|",'5_ACOMPANHAMENTO'!$AC$3:$AC$4922)))+((R403&lt;&gt;"")*ISNUMBER(SEARCH("|"&amp;R403&amp;"|",'5_ACOMPANHAMENTO'!$AC$3:$AC$4922)))+((S403&lt;&gt;"")*ISNUMBER(SEARCH("|"&amp;S403&amp;"|",'5_ACOMPANHAMENTO'!$AC$3:$AC$4922)))+((T403&lt;&gt;"")*ISNUMBER(SEARCH("|"&amp;T403&amp;"|",'5_ACOMPANHAMENTO'!$AC$3:$AC$4922)))+((U403&lt;&gt;"")*ISNUMBER(SEARCH("|"&amp;U403&amp;"|",'5_ACOMPANHAMENTO'!$AC$3:$AC$4922)))+((V403&lt;&gt;"")*ISNUMBER(SEARCH("|"&amp;V403&amp;"|",'5_ACOMPANHAMENTO'!$AC$3:$AC$4922)))+((W403&lt;&gt;"")*ISNUMBER(SEARCH("|"&amp;W403&amp;"|",'5_ACOMPANHAMENTO'!$AC$3:$AC$4922)))+((X403&lt;&gt;"")*ISNUMBER(SEARCH("|"&amp;X403&amp;"|",'5_ACOMPANHAMENTO'!$AC$3:$AC$4922)))+((Y403&lt;&gt;"")*ISNUMBER(SEARCH("|"&amp;Y403&amp;"|",'5_ACOMPANHAMENTO'!$AC$3:$AC$4922)))+((Z403&lt;&gt;"")*ISNUMBER(SEARCH("|"&amp;Z403&amp;"|",'5_ACOMPANHAMENTO'!$AC$3:$AC$4922)))+((AA403&lt;&gt;"")*ISNUMBER(SEARCH("|"&amp;AA403&amp;"|",'5_ACOMPANHAMENTO'!$AC$3:$AC$4922)))+((AB403&lt;&gt;"")*ISNUMBER(SEARCH("|"&amp;AB403&amp;"|",'5_ACOMPANHAMENTO'!$AC$3:$AC$4922))))&gt;0),0),0)),""))</f>
        <v/>
      </c>
      <c r="B403" s="14" t="inlineStr">
        <is>
          <t>10210</t>
        </is>
      </c>
      <c r="C403" s="14" t="inlineStr">
        <is>
          <t>9 COLADEIRAS</t>
        </is>
      </c>
      <c r="D403" s="4">
        <f>IF(OR($B403="",$C403=""),"",IFERROR(SUMPRODUCT(--(('5_ACOMPANHAMENTO'!$AD$3:$AD$4922=TRIM($C403&amp;""))*('5_ACOMPANHAMENTO'!$AC$3:$AC$4922&lt;&gt;"")*((((I403&lt;&gt;"")*ISNUMBER(SEARCH("|"&amp;I403&amp;"|",'5_ACOMPANHAMENTO'!$AC$3:$AC$4922)))+((J403&lt;&gt;"")*ISNUMBER(SEARCH("|"&amp;J403&amp;"|",'5_ACOMPANHAMENTO'!$AC$3:$AC$4922)))+((K403&lt;&gt;"")*ISNUMBER(SEARCH("|"&amp;K403&amp;"|",'5_ACOMPANHAMENTO'!$AC$3:$AC$4922)))+((L403&lt;&gt;"")*ISNUMBER(SEARCH("|"&amp;L403&amp;"|",'5_ACOMPANHAMENTO'!$AC$3:$AC$4922)))+((M403&lt;&gt;"")*ISNUMBER(SEARCH("|"&amp;M403&amp;"|",'5_ACOMPANHAMENTO'!$AC$3:$AC$4922)))+((N403&lt;&gt;"")*ISNUMBER(SEARCH("|"&amp;N403&amp;"|",'5_ACOMPANHAMENTO'!$AC$3:$AC$4922)))+((O403&lt;&gt;"")*ISNUMBER(SEARCH("|"&amp;O403&amp;"|",'5_ACOMPANHAMENTO'!$AC$3:$AC$4922)))+((P403&lt;&gt;"")*ISNUMBER(SEARCH("|"&amp;P403&amp;"|",'5_ACOMPANHAMENTO'!$AC$3:$AC$4922)))+((Q403&lt;&gt;"")*ISNUMBER(SEARCH("|"&amp;Q403&amp;"|",'5_ACOMPANHAMENTO'!$AC$3:$AC$4922)))+((R403&lt;&gt;"")*ISNUMBER(SEARCH("|"&amp;R403&amp;"|",'5_ACOMPANHAMENTO'!$AC$3:$AC$4922)))+((S403&lt;&gt;"")*ISNUMBER(SEARCH("|"&amp;S403&amp;"|",'5_ACOMPANHAMENTO'!$AC$3:$AC$4922)))+((T403&lt;&gt;"")*ISNUMBER(SEARCH("|"&amp;T403&amp;"|",'5_ACOMPANHAMENTO'!$AC$3:$AC$4922)))+((U403&lt;&gt;"")*ISNUMBER(SEARCH("|"&amp;U403&amp;"|",'5_ACOMPANHAMENTO'!$AC$3:$AC$4922)))+((V403&lt;&gt;"")*ISNUMBER(SEARCH("|"&amp;V403&amp;"|",'5_ACOMPANHAMENTO'!$AC$3:$AC$4922)))+((W403&lt;&gt;"")*ISNUMBER(SEARCH("|"&amp;W403&amp;"|",'5_ACOMPANHAMENTO'!$AC$3:$AC$4922)))+((X403&lt;&gt;"")*ISNUMBER(SEARCH("|"&amp;X403&amp;"|",'5_ACOMPANHAMENTO'!$AC$3:$AC$4922)))+((Y403&lt;&gt;"")*ISNUMBER(SEARCH("|"&amp;Y403&amp;"|",'5_ACOMPANHAMENTO'!$AC$3:$AC$4922)))+((Z403&lt;&gt;"")*ISNUMBER(SEARCH("|"&amp;Z403&amp;"|",'5_ACOMPANHAMENTO'!$AC$3:$AC$4922)))+((AA403&lt;&gt;"")*ISNUMBER(SEARCH("|"&amp;AA403&amp;"|",'5_ACOMPANHAMENTO'!$AC$3:$AC$4922)))+((AB403&lt;&gt;"")*ISNUMBER(SEARCH("|"&amp;AB403&amp;"|",'5_ACOMPANHAMENTO'!$AC$3:$AC$4922))))&gt;0)),'5_ACOMPANHAMENTO'!$J$3:$J$4922),0))</f>
        <v/>
      </c>
      <c r="E403" s="4">
        <f>IF(G403=0,"FINALIZADO",IF(TODAY()&gt;A403,"ATRASADO "&amp;TODAY()-A403&amp;" DIAS","ADIANTADO "&amp;A403-TODAY()&amp;" DIAS"))</f>
        <v/>
      </c>
      <c r="F403" s="7">
        <f>IF(OR($B403="",$C403=""),"",IFERROR(SUMPRODUCT(--(('5_ACOMPANHAMENTO'!$AD$3:$AD$4922=TRIM($C403&amp;""))*('5_ACOMPANHAMENTO'!$AC$3:$AC$4922&lt;&gt;"")*((((I403&lt;&gt;"")*ISNUMBER(SEARCH("|"&amp;I403&amp;"|",'5_ACOMPANHAMENTO'!$AC$3:$AC$4922)))+((J403&lt;&gt;"")*ISNUMBER(SEARCH("|"&amp;J403&amp;"|",'5_ACOMPANHAMENTO'!$AC$3:$AC$4922)))+((K403&lt;&gt;"")*ISNUMBER(SEARCH("|"&amp;K403&amp;"|",'5_ACOMPANHAMENTO'!$AC$3:$AC$4922)))+((L403&lt;&gt;"")*ISNUMBER(SEARCH("|"&amp;L403&amp;"|",'5_ACOMPANHAMENTO'!$AC$3:$AC$4922)))+((M403&lt;&gt;"")*ISNUMBER(SEARCH("|"&amp;M403&amp;"|",'5_ACOMPANHAMENTO'!$AC$3:$AC$4922)))+((N403&lt;&gt;"")*ISNUMBER(SEARCH("|"&amp;N403&amp;"|",'5_ACOMPANHAMENTO'!$AC$3:$AC$4922)))+((O403&lt;&gt;"")*ISNUMBER(SEARCH("|"&amp;O403&amp;"|",'5_ACOMPANHAMENTO'!$AC$3:$AC$4922)))+((P403&lt;&gt;"")*ISNUMBER(SEARCH("|"&amp;P403&amp;"|",'5_ACOMPANHAMENTO'!$AC$3:$AC$4922)))+((Q403&lt;&gt;"")*ISNUMBER(SEARCH("|"&amp;Q403&amp;"|",'5_ACOMPANHAMENTO'!$AC$3:$AC$4922)))+((R403&lt;&gt;"")*ISNUMBER(SEARCH("|"&amp;R403&amp;"|",'5_ACOMPANHAMENTO'!$AC$3:$AC$4922)))+((S403&lt;&gt;"")*ISNUMBER(SEARCH("|"&amp;S403&amp;"|",'5_ACOMPANHAMENTO'!$AC$3:$AC$4922)))+((T403&lt;&gt;"")*ISNUMBER(SEARCH("|"&amp;T403&amp;"|",'5_ACOMPANHAMENTO'!$AC$3:$AC$4922)))+((U403&lt;&gt;"")*ISNUMBER(SEARCH("|"&amp;U403&amp;"|",'5_ACOMPANHAMENTO'!$AC$3:$AC$4922)))+((V403&lt;&gt;"")*ISNUMBER(SEARCH("|"&amp;V403&amp;"|",'5_ACOMPANHAMENTO'!$AC$3:$AC$4922)))+((W403&lt;&gt;"")*ISNUMBER(SEARCH("|"&amp;W403&amp;"|",'5_ACOMPANHAMENTO'!$AC$3:$AC$4922)))+((X403&lt;&gt;"")*ISNUMBER(SEARCH("|"&amp;X403&amp;"|",'5_ACOMPANHAMENTO'!$AC$3:$AC$4922)))+((Y403&lt;&gt;"")*ISNUMBER(SEARCH("|"&amp;Y403&amp;"|",'5_ACOMPANHAMENTO'!$AC$3:$AC$4922)))+((Z403&lt;&gt;"")*ISNUMBER(SEARCH("|"&amp;Z403&amp;"|",'5_ACOMPANHAMENTO'!$AC$3:$AC$4922)))+((AA403&lt;&gt;"")*ISNUMBER(SEARCH("|"&amp;AA403&amp;"|",'5_ACOMPANHAMENTO'!$AC$3:$AC$4922)))+((AB403&lt;&gt;"")*ISNUMBER(SEARCH("|"&amp;AB403&amp;"|",'5_ACOMPANHAMENTO'!$AC$3:$AC$4922))))&gt;0)),'5_ACOMPANHAMENTO'!$O$3:$O$4922),0))</f>
        <v/>
      </c>
      <c r="G403" s="7">
        <f>IF(OR($B403="",$C403=""),"",D403-F403)</f>
        <v/>
      </c>
      <c r="H403">
        <f>IF(OR($B403="",$C403=""),"",TRIM($B403&amp;"")&amp;"|"&amp;TRIM($C403&amp;""))</f>
        <v/>
      </c>
      <c r="I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",99)),1,99)))</f>
        <v/>
      </c>
      <c r="J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",99)),100,99)))</f>
        <v/>
      </c>
      <c r="K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",99)),199,99)))</f>
        <v/>
      </c>
      <c r="L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",99)),298,99)))</f>
        <v/>
      </c>
      <c r="M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",99)),397,99)))</f>
        <v/>
      </c>
      <c r="N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",99)),496,99)))</f>
        <v/>
      </c>
      <c r="O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",99)),595,99)))</f>
        <v/>
      </c>
      <c r="P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",99)),694,99)))</f>
        <v/>
      </c>
      <c r="Q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",99)),793,99)))</f>
        <v/>
      </c>
      <c r="R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",99)),892,99)))</f>
        <v/>
      </c>
      <c r="S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",99)),991,99)))</f>
        <v/>
      </c>
      <c r="T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",99)),1090,99)))</f>
        <v/>
      </c>
      <c r="U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",99)),1189,99)))</f>
        <v/>
      </c>
      <c r="V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",99)),1288,99)))</f>
        <v/>
      </c>
      <c r="W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",99)),1387,99)))</f>
        <v/>
      </c>
      <c r="X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",99)),1486,99)))</f>
        <v/>
      </c>
      <c r="Y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",99)),1585,99)))</f>
        <v/>
      </c>
      <c r="Z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",99)),1684,99)))</f>
        <v/>
      </c>
      <c r="AA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",99)),1783,99)))</f>
        <v/>
      </c>
      <c r="AB403" s="1">
        <f>IF($B403="","",TRIM(MID(SUBSTITUTE(TRIM(SUBSTITUTE(SUBSTITUTE(SUBSTITUTE(SUBSTITUTE(SUBSTITUTE(SUBSTITUTE(SUBSTITUTE(SUBSTITUTE(SUBSTITUTE(SUBSTITUTE(SUBSTITUTE(SUBSTITUTE(SUBSTITUTE(SUBSTITUTE(TRIM($B403&amp;""),CHAR(10),"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",REPT(" ",99)),1882,99)))</f>
        <v/>
      </c>
    </row>
    <row r="404" hidden="1" ht="14.25" customHeight="1">
      <c r="A404" s="4">
        <f>IF(OR($B404="",$C404=""),"",IFERROR(INDEX('5_ACOMPANHAMENTO'!$A$3:$A$4922,MATCH(1,INDEX(('5_ACOMPANHAMENTO'!$AD$3:$AD$4922=TRIM($C404&amp;""))*('5_ACOMPANHAMENTO'!$AC$3:$AC$4922&lt;&gt;"")*((((I404&lt;&gt;"")*ISNUMBER(SEARCH("|"&amp;I404&amp;"|",'5_ACOMPANHAMENTO'!$AC$3:$AC$4922)))+((J404&lt;&gt;"")*ISNUMBER(SEARCH("|"&amp;J404&amp;"|",'5_ACOMPANHAMENTO'!$AC$3:$AC$4922)))+((K404&lt;&gt;"")*ISNUMBER(SEARCH("|"&amp;K404&amp;"|",'5_ACOMPANHAMENTO'!$AC$3:$AC$4922)))+((L404&lt;&gt;"")*ISNUMBER(SEARCH("|"&amp;L404&amp;"|",'5_ACOMPANHAMENTO'!$AC$3:$AC$4922)))+((M404&lt;&gt;"")*ISNUMBER(SEARCH("|"&amp;M404&amp;"|",'5_ACOMPANHAMENTO'!$AC$3:$AC$4922)))+((N404&lt;&gt;"")*ISNUMBER(SEARCH("|"&amp;N404&amp;"|",'5_ACOMPANHAMENTO'!$AC$3:$AC$4922)))+((O404&lt;&gt;"")*ISNUMBER(SEARCH("|"&amp;O404&amp;"|",'5_ACOMPANHAMENTO'!$AC$3:$AC$4922)))+((P404&lt;&gt;"")*ISNUMBER(SEARCH("|"&amp;P404&amp;"|",'5_ACOMPANHAMENTO'!$AC$3:$AC$4922)))+((Q404&lt;&gt;"")*ISNUMBER(SEARCH("|"&amp;Q404&amp;"|",'5_ACOMPANHAMENTO'!$AC$3:$AC$4922)))+((R404&lt;&gt;"")*ISNUMBER(SEARCH("|"&amp;R404&amp;"|",'5_ACOMPANHAMENTO'!$AC$3:$AC$4922)))+((S404&lt;&gt;"")*ISNUMBER(SEARCH("|"&amp;S404&amp;"|",'5_ACOMPANHAMENTO'!$AC$3:$AC$4922)))+((T404&lt;&gt;"")*ISNUMBER(SEARCH("|"&amp;T404&amp;"|",'5_ACOMPANHAMENTO'!$AC$3:$AC$4922)))+((U404&lt;&gt;"")*ISNUMBER(SEARCH("|"&amp;U404&amp;"|",'5_ACOMPANHAMENTO'!$AC$3:$AC$4922)))+((V404&lt;&gt;"")*ISNUMBER(SEARCH("|"&amp;V404&amp;"|",'5_ACOMPANHAMENTO'!$AC$3:$AC$4922)))+((W404&lt;&gt;"")*ISNUMBER(SEARCH("|"&amp;W404&amp;"|",'5_ACOMPANHAMENTO'!$AC$3:$AC$4922)))+((X404&lt;&gt;"")*ISNUMBER(SEARCH("|"&amp;X404&amp;"|",'5_ACOMPANHAMENTO'!$AC$3:$AC$4922)))+((Y404&lt;&gt;"")*ISNUMBER(SEARCH("|"&amp;Y404&amp;"|",'5_ACOMPANHAMENTO'!$AC$3:$AC$4922)))+((Z404&lt;&gt;"")*ISNUMBER(SEARCH("|"&amp;Z404&amp;"|",'5_ACOMPANHAMENTO'!$AC$3:$AC$4922)))+((AA404&lt;&gt;"")*ISNUMBER(SEARCH("|"&amp;AA404&amp;"|",'5_ACOMPANHAMENTO'!$AC$3:$AC$4922)))+((AB404&lt;&gt;"")*ISNUMBER(SEARCH("|"&amp;AB404&amp;"|",'5_ACOMPANHAMENTO'!$AC$3:$AC$4922))))&gt;0),0),0)),""))</f>
        <v/>
      </c>
      <c r="B404" s="14" t="inlineStr">
        <is>
          <t>10210</t>
        </is>
      </c>
      <c r="C404" s="14" t="inlineStr">
        <is>
          <t>9 COLADEIRAS</t>
        </is>
      </c>
      <c r="D404" s="4">
        <f>IF(OR($B404="",$C404=""),"",IFERROR(SUMPRODUCT(--(('5_ACOMPANHAMENTO'!$AD$3:$AD$4922=TRIM($C404&amp;""))*('5_ACOMPANHAMENTO'!$AC$3:$AC$4922&lt;&gt;"")*((((I404&lt;&gt;"")*ISNUMBER(SEARCH("|"&amp;I404&amp;"|",'5_ACOMPANHAMENTO'!$AC$3:$AC$4922)))+((J404&lt;&gt;"")*ISNUMBER(SEARCH("|"&amp;J404&amp;"|",'5_ACOMPANHAMENTO'!$AC$3:$AC$4922)))+((K404&lt;&gt;"")*ISNUMBER(SEARCH("|"&amp;K404&amp;"|",'5_ACOMPANHAMENTO'!$AC$3:$AC$4922)))+((L404&lt;&gt;"")*ISNUMBER(SEARCH("|"&amp;L404&amp;"|",'5_ACOMPANHAMENTO'!$AC$3:$AC$4922)))+((M404&lt;&gt;"")*ISNUMBER(SEARCH("|"&amp;M404&amp;"|",'5_ACOMPANHAMENTO'!$AC$3:$AC$4922)))+((N404&lt;&gt;"")*ISNUMBER(SEARCH("|"&amp;N404&amp;"|",'5_ACOMPANHAMENTO'!$AC$3:$AC$4922)))+((O404&lt;&gt;"")*ISNUMBER(SEARCH("|"&amp;O404&amp;"|",'5_ACOMPANHAMENTO'!$AC$3:$AC$4922)))+((P404&lt;&gt;"")*ISNUMBER(SEARCH("|"&amp;P404&amp;"|",'5_ACOMPANHAMENTO'!$AC$3:$AC$4922)))+((Q404&lt;&gt;"")*ISNUMBER(SEARCH("|"&amp;Q404&amp;"|",'5_ACOMPANHAMENTO'!$AC$3:$AC$4922)))+((R404&lt;&gt;"")*ISNUMBER(SEARCH("|"&amp;R404&amp;"|",'5_ACOMPANHAMENTO'!$AC$3:$AC$4922)))+((S404&lt;&gt;"")*ISNUMBER(SEARCH("|"&amp;S404&amp;"|",'5_ACOMPANHAMENTO'!$AC$3:$AC$4922)))+((T404&lt;&gt;"")*ISNUMBER(SEARCH("|"&amp;T404&amp;"|",'5_ACOMPANHAMENTO'!$AC$3:$AC$4922)))+((U404&lt;&gt;"")*ISNUMBER(SEARCH("|"&amp;U404&amp;"|",'5_ACOMPANHAMENTO'!$AC$3:$AC$4922)))+((V404&lt;&gt;"")*ISNUMBER(SEARCH("|"&amp;V404&amp;"|",'5_ACOMPANHAMENTO'!$AC$3:$AC$4922)))+((W404&lt;&gt;"")*ISNUMBER(SEARCH("|"&amp;W404&amp;"|",'5_ACOMPANHAMENTO'!$AC$3:$AC$4922)))+((X404&lt;&gt;"")*ISNUMBER(SEARCH("|"&amp;X404&amp;"|",'5_ACOMPANHAMENTO'!$AC$3:$AC$4922)))+((Y404&lt;&gt;"")*ISNUMBER(SEARCH("|"&amp;Y404&amp;"|",'5_ACOMPANHAMENTO'!$AC$3:$AC$4922)))+((Z404&lt;&gt;"")*ISNUMBER(SEARCH("|"&amp;Z404&amp;"|",'5_ACOMPANHAMENTO'!$AC$3:$AC$4922)))+((AA404&lt;&gt;"")*ISNUMBER(SEARCH("|"&amp;AA404&amp;"|",'5_ACOMPANHAMENTO'!$AC$3:$AC$4922)))+((AB404&lt;&gt;"")*ISNUMBER(SEARCH("|"&amp;AB404&amp;"|",'5_ACOMPANHAMENTO'!$AC$3:$AC$4922))))&gt;0)),'5_ACOMPANHAMENTO'!$J$3:$J$4922),0))</f>
        <v/>
      </c>
      <c r="E404" s="4">
        <f>IF(G404=0,"FINALIZADO",IF(TODAY()&gt;A404,"ATRASADO "&amp;TODAY()-A404&amp;" DIAS","ADIANTADO "&amp;A404-TODAY()&amp;" DIAS"))</f>
        <v/>
      </c>
      <c r="F404" s="7">
        <f>IF(OR($B404="",$C404=""),"",IFERROR(SUMPRODUCT(--(('5_ACOMPANHAMENTO'!$AD$3:$AD$4922=TRIM($C404&amp;""))*('5_ACOMPANHAMENTO'!$AC$3:$AC$4922&lt;&gt;"")*((((I404&lt;&gt;"")*ISNUMBER(SEARCH("|"&amp;I404&amp;"|",'5_ACOMPANHAMENTO'!$AC$3:$AC$4922)))+((J404&lt;&gt;"")*ISNUMBER(SEARCH("|"&amp;J404&amp;"|",'5_ACOMPANHAMENTO'!$AC$3:$AC$4922)))+((K404&lt;&gt;"")*ISNUMBER(SEARCH("|"&amp;K404&amp;"|",'5_ACOMPANHAMENTO'!$AC$3:$AC$4922)))+((L404&lt;&gt;"")*ISNUMBER(SEARCH("|"&amp;L404&amp;"|",'5_ACOMPANHAMENTO'!$AC$3:$AC$4922)))+((M404&lt;&gt;"")*ISNUMBER(SEARCH("|"&amp;M404&amp;"|",'5_ACOMPANHAMENTO'!$AC$3:$AC$4922)))+((N404&lt;&gt;"")*ISNUMBER(SEARCH("|"&amp;N404&amp;"|",'5_ACOMPANHAMENTO'!$AC$3:$AC$4922)))+((O404&lt;&gt;"")*ISNUMBER(SEARCH("|"&amp;O404&amp;"|",'5_ACOMPANHAMENTO'!$AC$3:$AC$4922)))+((P404&lt;&gt;"")*ISNUMBER(SEARCH("|"&amp;P404&amp;"|",'5_ACOMPANHAMENTO'!$AC$3:$AC$4922)))+((Q404&lt;&gt;"")*ISNUMBER(SEARCH("|"&amp;Q404&amp;"|",'5_ACOMPANHAMENTO'!$AC$3:$AC$4922)))+((R404&lt;&gt;"")*ISNUMBER(SEARCH("|"&amp;R404&amp;"|",'5_ACOMPANHAMENTO'!$AC$3:$AC$4922)))+((S404&lt;&gt;"")*ISNUMBER(SEARCH("|"&amp;S404&amp;"|",'5_ACOMPANHAMENTO'!$AC$3:$AC$4922)))+((T404&lt;&gt;"")*ISNUMBER(SEARCH("|"&amp;T404&amp;"|",'5_ACOMPANHAMENTO'!$AC$3:$AC$4922)))+((U404&lt;&gt;"")*ISNUMBER(SEARCH("|"&amp;U404&amp;"|",'5_ACOMPANHAMENTO'!$AC$3:$AC$4922)))+((V404&lt;&gt;"")*ISNUMBER(SEARCH("|"&amp;V404&amp;"|",'5_ACOMPANHAMENTO'!$AC$3:$AC$4922)))+((W404&lt;&gt;"")*ISNUMBER(SEARCH("|"&amp;W404&amp;"|",'5_ACOMPANHAMENTO'!$AC$3:$AC$4922)))+((X404&lt;&gt;"")*ISNUMBER(SEARCH("|"&amp;X404&amp;"|",'5_ACOMPANHAMENTO'!$AC$3:$AC$4922)))+((Y404&lt;&gt;"")*ISNUMBER(SEARCH("|"&amp;Y404&amp;"|",'5_ACOMPANHAMENTO'!$AC$3:$AC$4922)))+((Z404&lt;&gt;"")*ISNUMBER(SEARCH("|"&amp;Z404&amp;"|",'5_ACOMPANHAMENTO'!$AC$3:$AC$4922)))+((AA404&lt;&gt;"")*ISNUMBER(SEARCH("|"&amp;AA404&amp;"|",'5_ACOMPANHAMENTO'!$AC$3:$AC$4922)))+((AB404&lt;&gt;"")*ISNUMBER(SEARCH("|"&amp;AB404&amp;"|",'5_ACOMPANHAMENTO'!$AC$3:$AC$4922))))&gt;0)),'5_ACOMPANHAMENTO'!$O$3:$O$4922),0))</f>
        <v/>
      </c>
      <c r="G404" s="7">
        <f>IF(OR($B404="",$C404=""),"",D404-F404)</f>
        <v/>
      </c>
      <c r="H404">
        <f>IF(OR($B404="",$C404=""),"",TRIM($B404&amp;"")&amp;"|"&amp;TRIM($C404&amp;""))</f>
        <v/>
      </c>
      <c r="I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",99)),1,99)))</f>
        <v/>
      </c>
      <c r="J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",99)),100,99)))</f>
        <v/>
      </c>
      <c r="K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",99)),199,99)))</f>
        <v/>
      </c>
      <c r="L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",99)),298,99)))</f>
        <v/>
      </c>
      <c r="M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",99)),397,99)))</f>
        <v/>
      </c>
      <c r="N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",99)),496,99)))</f>
        <v/>
      </c>
      <c r="O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",99)),595,99)))</f>
        <v/>
      </c>
      <c r="P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",99)),694,99)))</f>
        <v/>
      </c>
      <c r="Q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",99)),793,99)))</f>
        <v/>
      </c>
      <c r="R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",99)),892,99)))</f>
        <v/>
      </c>
      <c r="S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",99)),991,99)))</f>
        <v/>
      </c>
      <c r="T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",99)),1090,99)))</f>
        <v/>
      </c>
      <c r="U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",99)),1189,99)))</f>
        <v/>
      </c>
      <c r="V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",99)),1288,99)))</f>
        <v/>
      </c>
      <c r="W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",99)),1387,99)))</f>
        <v/>
      </c>
      <c r="X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",99)),1486,99)))</f>
        <v/>
      </c>
      <c r="Y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",99)),1585,99)))</f>
        <v/>
      </c>
      <c r="Z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",99)),1684,99)))</f>
        <v/>
      </c>
      <c r="AA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",99)),1783,99)))</f>
        <v/>
      </c>
      <c r="AB404" s="1">
        <f>IF($B404="","",TRIM(MID(SUBSTITUTE(TRIM(SUBSTITUTE(SUBSTITUTE(SUBSTITUTE(SUBSTITUTE(SUBSTITUTE(SUBSTITUTE(SUBSTITUTE(SUBSTITUTE(SUBSTITUTE(SUBSTITUTE(SUBSTITUTE(SUBSTITUTE(SUBSTITUTE(SUBSTITUTE(TRIM($B404&amp;""),CHAR(10),"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",REPT(" ",99)),1882,99)))</f>
        <v/>
      </c>
    </row>
    <row r="405" hidden="1" ht="14.25" customHeight="1">
      <c r="A405" s="4">
        <f>IF(OR($B405="",$C405=""),"",IFERROR(INDEX('5_ACOMPANHAMENTO'!$A$3:$A$4922,MATCH(1,INDEX(('5_ACOMPANHAMENTO'!$AD$3:$AD$4922=TRIM($C405&amp;""))*('5_ACOMPANHAMENTO'!$AC$3:$AC$4922&lt;&gt;"")*((((I405&lt;&gt;"")*ISNUMBER(SEARCH("|"&amp;I405&amp;"|",'5_ACOMPANHAMENTO'!$AC$3:$AC$4922)))+((J405&lt;&gt;"")*ISNUMBER(SEARCH("|"&amp;J405&amp;"|",'5_ACOMPANHAMENTO'!$AC$3:$AC$4922)))+((K405&lt;&gt;"")*ISNUMBER(SEARCH("|"&amp;K405&amp;"|",'5_ACOMPANHAMENTO'!$AC$3:$AC$4922)))+((L405&lt;&gt;"")*ISNUMBER(SEARCH("|"&amp;L405&amp;"|",'5_ACOMPANHAMENTO'!$AC$3:$AC$4922)))+((M405&lt;&gt;"")*ISNUMBER(SEARCH("|"&amp;M405&amp;"|",'5_ACOMPANHAMENTO'!$AC$3:$AC$4922)))+((N405&lt;&gt;"")*ISNUMBER(SEARCH("|"&amp;N405&amp;"|",'5_ACOMPANHAMENTO'!$AC$3:$AC$4922)))+((O405&lt;&gt;"")*ISNUMBER(SEARCH("|"&amp;O405&amp;"|",'5_ACOMPANHAMENTO'!$AC$3:$AC$4922)))+((P405&lt;&gt;"")*ISNUMBER(SEARCH("|"&amp;P405&amp;"|",'5_ACOMPANHAMENTO'!$AC$3:$AC$4922)))+((Q405&lt;&gt;"")*ISNUMBER(SEARCH("|"&amp;Q405&amp;"|",'5_ACOMPANHAMENTO'!$AC$3:$AC$4922)))+((R405&lt;&gt;"")*ISNUMBER(SEARCH("|"&amp;R405&amp;"|",'5_ACOMPANHAMENTO'!$AC$3:$AC$4922)))+((S405&lt;&gt;"")*ISNUMBER(SEARCH("|"&amp;S405&amp;"|",'5_ACOMPANHAMENTO'!$AC$3:$AC$4922)))+((T405&lt;&gt;"")*ISNUMBER(SEARCH("|"&amp;T405&amp;"|",'5_ACOMPANHAMENTO'!$AC$3:$AC$4922)))+((U405&lt;&gt;"")*ISNUMBER(SEARCH("|"&amp;U405&amp;"|",'5_ACOMPANHAMENTO'!$AC$3:$AC$4922)))+((V405&lt;&gt;"")*ISNUMBER(SEARCH("|"&amp;V405&amp;"|",'5_ACOMPANHAMENTO'!$AC$3:$AC$4922)))+((W405&lt;&gt;"")*ISNUMBER(SEARCH("|"&amp;W405&amp;"|",'5_ACOMPANHAMENTO'!$AC$3:$AC$4922)))+((X405&lt;&gt;"")*ISNUMBER(SEARCH("|"&amp;X405&amp;"|",'5_ACOMPANHAMENTO'!$AC$3:$AC$4922)))+((Y405&lt;&gt;"")*ISNUMBER(SEARCH("|"&amp;Y405&amp;"|",'5_ACOMPANHAMENTO'!$AC$3:$AC$4922)))+((Z405&lt;&gt;"")*ISNUMBER(SEARCH("|"&amp;Z405&amp;"|",'5_ACOMPANHAMENTO'!$AC$3:$AC$4922)))+((AA405&lt;&gt;"")*ISNUMBER(SEARCH("|"&amp;AA405&amp;"|",'5_ACOMPANHAMENTO'!$AC$3:$AC$4922)))+((AB405&lt;&gt;"")*ISNUMBER(SEARCH("|"&amp;AB405&amp;"|",'5_ACOMPANHAMENTO'!$AC$3:$AC$4922))))&gt;0),0),0)),""))</f>
        <v/>
      </c>
      <c r="B405" s="14" t="inlineStr">
        <is>
          <t>10210</t>
        </is>
      </c>
      <c r="C405" s="14" t="inlineStr">
        <is>
          <t>9 COLADEIRAS</t>
        </is>
      </c>
      <c r="D405" s="4">
        <f>IF(OR($B405="",$C405=""),"",IFERROR(SUMPRODUCT(--(('5_ACOMPANHAMENTO'!$AD$3:$AD$4922=TRIM($C405&amp;""))*('5_ACOMPANHAMENTO'!$AC$3:$AC$4922&lt;&gt;"")*((((I405&lt;&gt;"")*ISNUMBER(SEARCH("|"&amp;I405&amp;"|",'5_ACOMPANHAMENTO'!$AC$3:$AC$4922)))+((J405&lt;&gt;"")*ISNUMBER(SEARCH("|"&amp;J405&amp;"|",'5_ACOMPANHAMENTO'!$AC$3:$AC$4922)))+((K405&lt;&gt;"")*ISNUMBER(SEARCH("|"&amp;K405&amp;"|",'5_ACOMPANHAMENTO'!$AC$3:$AC$4922)))+((L405&lt;&gt;"")*ISNUMBER(SEARCH("|"&amp;L405&amp;"|",'5_ACOMPANHAMENTO'!$AC$3:$AC$4922)))+((M405&lt;&gt;"")*ISNUMBER(SEARCH("|"&amp;M405&amp;"|",'5_ACOMPANHAMENTO'!$AC$3:$AC$4922)))+((N405&lt;&gt;"")*ISNUMBER(SEARCH("|"&amp;N405&amp;"|",'5_ACOMPANHAMENTO'!$AC$3:$AC$4922)))+((O405&lt;&gt;"")*ISNUMBER(SEARCH("|"&amp;O405&amp;"|",'5_ACOMPANHAMENTO'!$AC$3:$AC$4922)))+((P405&lt;&gt;"")*ISNUMBER(SEARCH("|"&amp;P405&amp;"|",'5_ACOMPANHAMENTO'!$AC$3:$AC$4922)))+((Q405&lt;&gt;"")*ISNUMBER(SEARCH("|"&amp;Q405&amp;"|",'5_ACOMPANHAMENTO'!$AC$3:$AC$4922)))+((R405&lt;&gt;"")*ISNUMBER(SEARCH("|"&amp;R405&amp;"|",'5_ACOMPANHAMENTO'!$AC$3:$AC$4922)))+((S405&lt;&gt;"")*ISNUMBER(SEARCH("|"&amp;S405&amp;"|",'5_ACOMPANHAMENTO'!$AC$3:$AC$4922)))+((T405&lt;&gt;"")*ISNUMBER(SEARCH("|"&amp;T405&amp;"|",'5_ACOMPANHAMENTO'!$AC$3:$AC$4922)))+((U405&lt;&gt;"")*ISNUMBER(SEARCH("|"&amp;U405&amp;"|",'5_ACOMPANHAMENTO'!$AC$3:$AC$4922)))+((V405&lt;&gt;"")*ISNUMBER(SEARCH("|"&amp;V405&amp;"|",'5_ACOMPANHAMENTO'!$AC$3:$AC$4922)))+((W405&lt;&gt;"")*ISNUMBER(SEARCH("|"&amp;W405&amp;"|",'5_ACOMPANHAMENTO'!$AC$3:$AC$4922)))+((X405&lt;&gt;"")*ISNUMBER(SEARCH("|"&amp;X405&amp;"|",'5_ACOMPANHAMENTO'!$AC$3:$AC$4922)))+((Y405&lt;&gt;"")*ISNUMBER(SEARCH("|"&amp;Y405&amp;"|",'5_ACOMPANHAMENTO'!$AC$3:$AC$4922)))+((Z405&lt;&gt;"")*ISNUMBER(SEARCH("|"&amp;Z405&amp;"|",'5_ACOMPANHAMENTO'!$AC$3:$AC$4922)))+((AA405&lt;&gt;"")*ISNUMBER(SEARCH("|"&amp;AA405&amp;"|",'5_ACOMPANHAMENTO'!$AC$3:$AC$4922)))+((AB405&lt;&gt;"")*ISNUMBER(SEARCH("|"&amp;AB405&amp;"|",'5_ACOMPANHAMENTO'!$AC$3:$AC$4922))))&gt;0)),'5_ACOMPANHAMENTO'!$J$3:$J$4922),0))</f>
        <v/>
      </c>
      <c r="E405" s="4">
        <f>IF(G405=0,"FINALIZADO",IF(TODAY()&gt;A405,"ATRASADO "&amp;TODAY()-A405&amp;" DIAS","ADIANTADO "&amp;A405-TODAY()&amp;" DIAS"))</f>
        <v/>
      </c>
      <c r="F405" s="7">
        <f>IF(OR($B405="",$C405=""),"",IFERROR(SUMPRODUCT(--(('5_ACOMPANHAMENTO'!$AD$3:$AD$4922=TRIM($C405&amp;""))*('5_ACOMPANHAMENTO'!$AC$3:$AC$4922&lt;&gt;"")*((((I405&lt;&gt;"")*ISNUMBER(SEARCH("|"&amp;I405&amp;"|",'5_ACOMPANHAMENTO'!$AC$3:$AC$4922)))+((J405&lt;&gt;"")*ISNUMBER(SEARCH("|"&amp;J405&amp;"|",'5_ACOMPANHAMENTO'!$AC$3:$AC$4922)))+((K405&lt;&gt;"")*ISNUMBER(SEARCH("|"&amp;K405&amp;"|",'5_ACOMPANHAMENTO'!$AC$3:$AC$4922)))+((L405&lt;&gt;"")*ISNUMBER(SEARCH("|"&amp;L405&amp;"|",'5_ACOMPANHAMENTO'!$AC$3:$AC$4922)))+((M405&lt;&gt;"")*ISNUMBER(SEARCH("|"&amp;M405&amp;"|",'5_ACOMPANHAMENTO'!$AC$3:$AC$4922)))+((N405&lt;&gt;"")*ISNUMBER(SEARCH("|"&amp;N405&amp;"|",'5_ACOMPANHAMENTO'!$AC$3:$AC$4922)))+((O405&lt;&gt;"")*ISNUMBER(SEARCH("|"&amp;O405&amp;"|",'5_ACOMPANHAMENTO'!$AC$3:$AC$4922)))+((P405&lt;&gt;"")*ISNUMBER(SEARCH("|"&amp;P405&amp;"|",'5_ACOMPANHAMENTO'!$AC$3:$AC$4922)))+((Q405&lt;&gt;"")*ISNUMBER(SEARCH("|"&amp;Q405&amp;"|",'5_ACOMPANHAMENTO'!$AC$3:$AC$4922)))+((R405&lt;&gt;"")*ISNUMBER(SEARCH("|"&amp;R405&amp;"|",'5_ACOMPANHAMENTO'!$AC$3:$AC$4922)))+((S405&lt;&gt;"")*ISNUMBER(SEARCH("|"&amp;S405&amp;"|",'5_ACOMPANHAMENTO'!$AC$3:$AC$4922)))+((T405&lt;&gt;"")*ISNUMBER(SEARCH("|"&amp;T405&amp;"|",'5_ACOMPANHAMENTO'!$AC$3:$AC$4922)))+((U405&lt;&gt;"")*ISNUMBER(SEARCH("|"&amp;U405&amp;"|",'5_ACOMPANHAMENTO'!$AC$3:$AC$4922)))+((V405&lt;&gt;"")*ISNUMBER(SEARCH("|"&amp;V405&amp;"|",'5_ACOMPANHAMENTO'!$AC$3:$AC$4922)))+((W405&lt;&gt;"")*ISNUMBER(SEARCH("|"&amp;W405&amp;"|",'5_ACOMPANHAMENTO'!$AC$3:$AC$4922)))+((X405&lt;&gt;"")*ISNUMBER(SEARCH("|"&amp;X405&amp;"|",'5_ACOMPANHAMENTO'!$AC$3:$AC$4922)))+((Y405&lt;&gt;"")*ISNUMBER(SEARCH("|"&amp;Y405&amp;"|",'5_ACOMPANHAMENTO'!$AC$3:$AC$4922)))+((Z405&lt;&gt;"")*ISNUMBER(SEARCH("|"&amp;Z405&amp;"|",'5_ACOMPANHAMENTO'!$AC$3:$AC$4922)))+((AA405&lt;&gt;"")*ISNUMBER(SEARCH("|"&amp;AA405&amp;"|",'5_ACOMPANHAMENTO'!$AC$3:$AC$4922)))+((AB405&lt;&gt;"")*ISNUMBER(SEARCH("|"&amp;AB405&amp;"|",'5_ACOMPANHAMENTO'!$AC$3:$AC$4922))))&gt;0)),'5_ACOMPANHAMENTO'!$O$3:$O$4922),0))</f>
        <v/>
      </c>
      <c r="G405" s="7">
        <f>IF(OR($B405="",$C405=""),"",D405-F405)</f>
        <v/>
      </c>
      <c r="H405">
        <f>IF(OR($B405="",$C405=""),"",TRIM($B405&amp;"")&amp;"|"&amp;TRIM($C405&amp;""))</f>
        <v/>
      </c>
      <c r="I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",99)),1,99)))</f>
        <v/>
      </c>
      <c r="J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",99)),100,99)))</f>
        <v/>
      </c>
      <c r="K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",99)),199,99)))</f>
        <v/>
      </c>
      <c r="L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",99)),298,99)))</f>
        <v/>
      </c>
      <c r="M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",99)),397,99)))</f>
        <v/>
      </c>
      <c r="N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",99)),496,99)))</f>
        <v/>
      </c>
      <c r="O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",99)),595,99)))</f>
        <v/>
      </c>
      <c r="P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",99)),694,99)))</f>
        <v/>
      </c>
      <c r="Q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",99)),793,99)))</f>
        <v/>
      </c>
      <c r="R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",99)),892,99)))</f>
        <v/>
      </c>
      <c r="S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",99)),991,99)))</f>
        <v/>
      </c>
      <c r="T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",99)),1090,99)))</f>
        <v/>
      </c>
      <c r="U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",99)),1189,99)))</f>
        <v/>
      </c>
      <c r="V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",99)),1288,99)))</f>
        <v/>
      </c>
      <c r="W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",99)),1387,99)))</f>
        <v/>
      </c>
      <c r="X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",99)),1486,99)))</f>
        <v/>
      </c>
      <c r="Y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",99)),1585,99)))</f>
        <v/>
      </c>
      <c r="Z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",99)),1684,99)))</f>
        <v/>
      </c>
      <c r="AA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",99)),1783,99)))</f>
        <v/>
      </c>
      <c r="AB405" s="1">
        <f>IF($B405="","",TRIM(MID(SUBSTITUTE(TRIM(SUBSTITUTE(SUBSTITUTE(SUBSTITUTE(SUBSTITUTE(SUBSTITUTE(SUBSTITUTE(SUBSTITUTE(SUBSTITUTE(SUBSTITUTE(SUBSTITUTE(SUBSTITUTE(SUBSTITUTE(SUBSTITUTE(SUBSTITUTE(TRIM($B405&amp;""),CHAR(10),"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",REPT(" ",99)),1882,99)))</f>
        <v/>
      </c>
    </row>
    <row r="406" hidden="1" ht="14.25" customHeight="1">
      <c r="A406" s="4">
        <f>IF(OR($B406="",$C406=""),"",IFERROR(INDEX('5_ACOMPANHAMENTO'!$A$3:$A$4922,MATCH(1,INDEX(('5_ACOMPANHAMENTO'!$AD$3:$AD$4922=TRIM($C406&amp;""))*('5_ACOMPANHAMENTO'!$AC$3:$AC$4922&lt;&gt;"")*((((I406&lt;&gt;"")*ISNUMBER(SEARCH("|"&amp;I406&amp;"|",'5_ACOMPANHAMENTO'!$AC$3:$AC$4922)))+((J406&lt;&gt;"")*ISNUMBER(SEARCH("|"&amp;J406&amp;"|",'5_ACOMPANHAMENTO'!$AC$3:$AC$4922)))+((K406&lt;&gt;"")*ISNUMBER(SEARCH("|"&amp;K406&amp;"|",'5_ACOMPANHAMENTO'!$AC$3:$AC$4922)))+((L406&lt;&gt;"")*ISNUMBER(SEARCH("|"&amp;L406&amp;"|",'5_ACOMPANHAMENTO'!$AC$3:$AC$4922)))+((M406&lt;&gt;"")*ISNUMBER(SEARCH("|"&amp;M406&amp;"|",'5_ACOMPANHAMENTO'!$AC$3:$AC$4922)))+((N406&lt;&gt;"")*ISNUMBER(SEARCH("|"&amp;N406&amp;"|",'5_ACOMPANHAMENTO'!$AC$3:$AC$4922)))+((O406&lt;&gt;"")*ISNUMBER(SEARCH("|"&amp;O406&amp;"|",'5_ACOMPANHAMENTO'!$AC$3:$AC$4922)))+((P406&lt;&gt;"")*ISNUMBER(SEARCH("|"&amp;P406&amp;"|",'5_ACOMPANHAMENTO'!$AC$3:$AC$4922)))+((Q406&lt;&gt;"")*ISNUMBER(SEARCH("|"&amp;Q406&amp;"|",'5_ACOMPANHAMENTO'!$AC$3:$AC$4922)))+((R406&lt;&gt;"")*ISNUMBER(SEARCH("|"&amp;R406&amp;"|",'5_ACOMPANHAMENTO'!$AC$3:$AC$4922)))+((S406&lt;&gt;"")*ISNUMBER(SEARCH("|"&amp;S406&amp;"|",'5_ACOMPANHAMENTO'!$AC$3:$AC$4922)))+((T406&lt;&gt;"")*ISNUMBER(SEARCH("|"&amp;T406&amp;"|",'5_ACOMPANHAMENTO'!$AC$3:$AC$4922)))+((U406&lt;&gt;"")*ISNUMBER(SEARCH("|"&amp;U406&amp;"|",'5_ACOMPANHAMENTO'!$AC$3:$AC$4922)))+((V406&lt;&gt;"")*ISNUMBER(SEARCH("|"&amp;V406&amp;"|",'5_ACOMPANHAMENTO'!$AC$3:$AC$4922)))+((W406&lt;&gt;"")*ISNUMBER(SEARCH("|"&amp;W406&amp;"|",'5_ACOMPANHAMENTO'!$AC$3:$AC$4922)))+((X406&lt;&gt;"")*ISNUMBER(SEARCH("|"&amp;X406&amp;"|",'5_ACOMPANHAMENTO'!$AC$3:$AC$4922)))+((Y406&lt;&gt;"")*ISNUMBER(SEARCH("|"&amp;Y406&amp;"|",'5_ACOMPANHAMENTO'!$AC$3:$AC$4922)))+((Z406&lt;&gt;"")*ISNUMBER(SEARCH("|"&amp;Z406&amp;"|",'5_ACOMPANHAMENTO'!$AC$3:$AC$4922)))+((AA406&lt;&gt;"")*ISNUMBER(SEARCH("|"&amp;AA406&amp;"|",'5_ACOMPANHAMENTO'!$AC$3:$AC$4922)))+((AB406&lt;&gt;"")*ISNUMBER(SEARCH("|"&amp;AB406&amp;"|",'5_ACOMPANHAMENTO'!$AC$3:$AC$4922))))&gt;0),0),0)),""))</f>
        <v/>
      </c>
      <c r="B406" s="14" t="inlineStr">
        <is>
          <t>10210</t>
        </is>
      </c>
      <c r="C406" s="14" t="inlineStr">
        <is>
          <t>9 COLADEIRAS</t>
        </is>
      </c>
      <c r="D406" s="4">
        <f>IF(OR($B406="",$C406=""),"",IFERROR(SUMPRODUCT(--(('5_ACOMPANHAMENTO'!$AD$3:$AD$4922=TRIM($C406&amp;""))*('5_ACOMPANHAMENTO'!$AC$3:$AC$4922&lt;&gt;"")*((((I406&lt;&gt;"")*ISNUMBER(SEARCH("|"&amp;I406&amp;"|",'5_ACOMPANHAMENTO'!$AC$3:$AC$4922)))+((J406&lt;&gt;"")*ISNUMBER(SEARCH("|"&amp;J406&amp;"|",'5_ACOMPANHAMENTO'!$AC$3:$AC$4922)))+((K406&lt;&gt;"")*ISNUMBER(SEARCH("|"&amp;K406&amp;"|",'5_ACOMPANHAMENTO'!$AC$3:$AC$4922)))+((L406&lt;&gt;"")*ISNUMBER(SEARCH("|"&amp;L406&amp;"|",'5_ACOMPANHAMENTO'!$AC$3:$AC$4922)))+((M406&lt;&gt;"")*ISNUMBER(SEARCH("|"&amp;M406&amp;"|",'5_ACOMPANHAMENTO'!$AC$3:$AC$4922)))+((N406&lt;&gt;"")*ISNUMBER(SEARCH("|"&amp;N406&amp;"|",'5_ACOMPANHAMENTO'!$AC$3:$AC$4922)))+((O406&lt;&gt;"")*ISNUMBER(SEARCH("|"&amp;O406&amp;"|",'5_ACOMPANHAMENTO'!$AC$3:$AC$4922)))+((P406&lt;&gt;"")*ISNUMBER(SEARCH("|"&amp;P406&amp;"|",'5_ACOMPANHAMENTO'!$AC$3:$AC$4922)))+((Q406&lt;&gt;"")*ISNUMBER(SEARCH("|"&amp;Q406&amp;"|",'5_ACOMPANHAMENTO'!$AC$3:$AC$4922)))+((R406&lt;&gt;"")*ISNUMBER(SEARCH("|"&amp;R406&amp;"|",'5_ACOMPANHAMENTO'!$AC$3:$AC$4922)))+((S406&lt;&gt;"")*ISNUMBER(SEARCH("|"&amp;S406&amp;"|",'5_ACOMPANHAMENTO'!$AC$3:$AC$4922)))+((T406&lt;&gt;"")*ISNUMBER(SEARCH("|"&amp;T406&amp;"|",'5_ACOMPANHAMENTO'!$AC$3:$AC$4922)))+((U406&lt;&gt;"")*ISNUMBER(SEARCH("|"&amp;U406&amp;"|",'5_ACOMPANHAMENTO'!$AC$3:$AC$4922)))+((V406&lt;&gt;"")*ISNUMBER(SEARCH("|"&amp;V406&amp;"|",'5_ACOMPANHAMENTO'!$AC$3:$AC$4922)))+((W406&lt;&gt;"")*ISNUMBER(SEARCH("|"&amp;W406&amp;"|",'5_ACOMPANHAMENTO'!$AC$3:$AC$4922)))+((X406&lt;&gt;"")*ISNUMBER(SEARCH("|"&amp;X406&amp;"|",'5_ACOMPANHAMENTO'!$AC$3:$AC$4922)))+((Y406&lt;&gt;"")*ISNUMBER(SEARCH("|"&amp;Y406&amp;"|",'5_ACOMPANHAMENTO'!$AC$3:$AC$4922)))+((Z406&lt;&gt;"")*ISNUMBER(SEARCH("|"&amp;Z406&amp;"|",'5_ACOMPANHAMENTO'!$AC$3:$AC$4922)))+((AA406&lt;&gt;"")*ISNUMBER(SEARCH("|"&amp;AA406&amp;"|",'5_ACOMPANHAMENTO'!$AC$3:$AC$4922)))+((AB406&lt;&gt;"")*ISNUMBER(SEARCH("|"&amp;AB406&amp;"|",'5_ACOMPANHAMENTO'!$AC$3:$AC$4922))))&gt;0)),'5_ACOMPANHAMENTO'!$J$3:$J$4922),0))</f>
        <v/>
      </c>
      <c r="E406" s="4">
        <f>IF(G406=0,"FINALIZADO",IF(TODAY()&gt;A406,"ATRASADO "&amp;TODAY()-A406&amp;" DIAS","ADIANTADO "&amp;A406-TODAY()&amp;" DIAS"))</f>
        <v/>
      </c>
      <c r="F406" s="7">
        <f>IF(OR($B406="",$C406=""),"",IFERROR(SUMPRODUCT(--(('5_ACOMPANHAMENTO'!$AD$3:$AD$4922=TRIM($C406&amp;""))*('5_ACOMPANHAMENTO'!$AC$3:$AC$4922&lt;&gt;"")*((((I406&lt;&gt;"")*ISNUMBER(SEARCH("|"&amp;I406&amp;"|",'5_ACOMPANHAMENTO'!$AC$3:$AC$4922)))+((J406&lt;&gt;"")*ISNUMBER(SEARCH("|"&amp;J406&amp;"|",'5_ACOMPANHAMENTO'!$AC$3:$AC$4922)))+((K406&lt;&gt;"")*ISNUMBER(SEARCH("|"&amp;K406&amp;"|",'5_ACOMPANHAMENTO'!$AC$3:$AC$4922)))+((L406&lt;&gt;"")*ISNUMBER(SEARCH("|"&amp;L406&amp;"|",'5_ACOMPANHAMENTO'!$AC$3:$AC$4922)))+((M406&lt;&gt;"")*ISNUMBER(SEARCH("|"&amp;M406&amp;"|",'5_ACOMPANHAMENTO'!$AC$3:$AC$4922)))+((N406&lt;&gt;"")*ISNUMBER(SEARCH("|"&amp;N406&amp;"|",'5_ACOMPANHAMENTO'!$AC$3:$AC$4922)))+((O406&lt;&gt;"")*ISNUMBER(SEARCH("|"&amp;O406&amp;"|",'5_ACOMPANHAMENTO'!$AC$3:$AC$4922)))+((P406&lt;&gt;"")*ISNUMBER(SEARCH("|"&amp;P406&amp;"|",'5_ACOMPANHAMENTO'!$AC$3:$AC$4922)))+((Q406&lt;&gt;"")*ISNUMBER(SEARCH("|"&amp;Q406&amp;"|",'5_ACOMPANHAMENTO'!$AC$3:$AC$4922)))+((R406&lt;&gt;"")*ISNUMBER(SEARCH("|"&amp;R406&amp;"|",'5_ACOMPANHAMENTO'!$AC$3:$AC$4922)))+((S406&lt;&gt;"")*ISNUMBER(SEARCH("|"&amp;S406&amp;"|",'5_ACOMPANHAMENTO'!$AC$3:$AC$4922)))+((T406&lt;&gt;"")*ISNUMBER(SEARCH("|"&amp;T406&amp;"|",'5_ACOMPANHAMENTO'!$AC$3:$AC$4922)))+((U406&lt;&gt;"")*ISNUMBER(SEARCH("|"&amp;U406&amp;"|",'5_ACOMPANHAMENTO'!$AC$3:$AC$4922)))+((V406&lt;&gt;"")*ISNUMBER(SEARCH("|"&amp;V406&amp;"|",'5_ACOMPANHAMENTO'!$AC$3:$AC$4922)))+((W406&lt;&gt;"")*ISNUMBER(SEARCH("|"&amp;W406&amp;"|",'5_ACOMPANHAMENTO'!$AC$3:$AC$4922)))+((X406&lt;&gt;"")*ISNUMBER(SEARCH("|"&amp;X406&amp;"|",'5_ACOMPANHAMENTO'!$AC$3:$AC$4922)))+((Y406&lt;&gt;"")*ISNUMBER(SEARCH("|"&amp;Y406&amp;"|",'5_ACOMPANHAMENTO'!$AC$3:$AC$4922)))+((Z406&lt;&gt;"")*ISNUMBER(SEARCH("|"&amp;Z406&amp;"|",'5_ACOMPANHAMENTO'!$AC$3:$AC$4922)))+((AA406&lt;&gt;"")*ISNUMBER(SEARCH("|"&amp;AA406&amp;"|",'5_ACOMPANHAMENTO'!$AC$3:$AC$4922)))+((AB406&lt;&gt;"")*ISNUMBER(SEARCH("|"&amp;AB406&amp;"|",'5_ACOMPANHAMENTO'!$AC$3:$AC$4922))))&gt;0)),'5_ACOMPANHAMENTO'!$O$3:$O$4922),0))</f>
        <v/>
      </c>
      <c r="G406" s="7">
        <f>IF(OR($B406="",$C406=""),"",D406-F406)</f>
        <v/>
      </c>
      <c r="H406">
        <f>IF(OR($B406="",$C406=""),"",TRIM($B406&amp;"")&amp;"|"&amp;TRIM($C406&amp;""))</f>
        <v/>
      </c>
      <c r="I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",99)),1,99)))</f>
        <v/>
      </c>
      <c r="J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",99)),100,99)))</f>
        <v/>
      </c>
      <c r="K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",99)),199,99)))</f>
        <v/>
      </c>
      <c r="L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",99)),298,99)))</f>
        <v/>
      </c>
      <c r="M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",99)),397,99)))</f>
        <v/>
      </c>
      <c r="N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",99)),496,99)))</f>
        <v/>
      </c>
      <c r="O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",99)),595,99)))</f>
        <v/>
      </c>
      <c r="P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",99)),694,99)))</f>
        <v/>
      </c>
      <c r="Q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",99)),793,99)))</f>
        <v/>
      </c>
      <c r="R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",99)),892,99)))</f>
        <v/>
      </c>
      <c r="S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",99)),991,99)))</f>
        <v/>
      </c>
      <c r="T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",99)),1090,99)))</f>
        <v/>
      </c>
      <c r="U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",99)),1189,99)))</f>
        <v/>
      </c>
      <c r="V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",99)),1288,99)))</f>
        <v/>
      </c>
      <c r="W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",99)),1387,99)))</f>
        <v/>
      </c>
      <c r="X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",99)),1486,99)))</f>
        <v/>
      </c>
      <c r="Y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",99)),1585,99)))</f>
        <v/>
      </c>
      <c r="Z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",99)),1684,99)))</f>
        <v/>
      </c>
      <c r="AA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",99)),1783,99)))</f>
        <v/>
      </c>
      <c r="AB406" s="1">
        <f>IF($B406="","",TRIM(MID(SUBSTITUTE(TRIM(SUBSTITUTE(SUBSTITUTE(SUBSTITUTE(SUBSTITUTE(SUBSTITUTE(SUBSTITUTE(SUBSTITUTE(SUBSTITUTE(SUBSTITUTE(SUBSTITUTE(SUBSTITUTE(SUBSTITUTE(SUBSTITUTE(SUBSTITUTE(TRIM($B406&amp;""),CHAR(10),"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",REPT(" ",99)),1882,99)))</f>
        <v/>
      </c>
    </row>
    <row r="407" hidden="1" ht="14.25" customHeight="1">
      <c r="A407" s="4">
        <f>IF(OR($B407="",$C407=""),"",IFERROR(INDEX('5_ACOMPANHAMENTO'!$A$3:$A$4922,MATCH(1,INDEX(('5_ACOMPANHAMENTO'!$AD$3:$AD$4922=TRIM($C407&amp;""))*('5_ACOMPANHAMENTO'!$AC$3:$AC$4922&lt;&gt;"")*((((I407&lt;&gt;"")*ISNUMBER(SEARCH("|"&amp;I407&amp;"|",'5_ACOMPANHAMENTO'!$AC$3:$AC$4922)))+((J407&lt;&gt;"")*ISNUMBER(SEARCH("|"&amp;J407&amp;"|",'5_ACOMPANHAMENTO'!$AC$3:$AC$4922)))+((K407&lt;&gt;"")*ISNUMBER(SEARCH("|"&amp;K407&amp;"|",'5_ACOMPANHAMENTO'!$AC$3:$AC$4922)))+((L407&lt;&gt;"")*ISNUMBER(SEARCH("|"&amp;L407&amp;"|",'5_ACOMPANHAMENTO'!$AC$3:$AC$4922)))+((M407&lt;&gt;"")*ISNUMBER(SEARCH("|"&amp;M407&amp;"|",'5_ACOMPANHAMENTO'!$AC$3:$AC$4922)))+((N407&lt;&gt;"")*ISNUMBER(SEARCH("|"&amp;N407&amp;"|",'5_ACOMPANHAMENTO'!$AC$3:$AC$4922)))+((O407&lt;&gt;"")*ISNUMBER(SEARCH("|"&amp;O407&amp;"|",'5_ACOMPANHAMENTO'!$AC$3:$AC$4922)))+((P407&lt;&gt;"")*ISNUMBER(SEARCH("|"&amp;P407&amp;"|",'5_ACOMPANHAMENTO'!$AC$3:$AC$4922)))+((Q407&lt;&gt;"")*ISNUMBER(SEARCH("|"&amp;Q407&amp;"|",'5_ACOMPANHAMENTO'!$AC$3:$AC$4922)))+((R407&lt;&gt;"")*ISNUMBER(SEARCH("|"&amp;R407&amp;"|",'5_ACOMPANHAMENTO'!$AC$3:$AC$4922)))+((S407&lt;&gt;"")*ISNUMBER(SEARCH("|"&amp;S407&amp;"|",'5_ACOMPANHAMENTO'!$AC$3:$AC$4922)))+((T407&lt;&gt;"")*ISNUMBER(SEARCH("|"&amp;T407&amp;"|",'5_ACOMPANHAMENTO'!$AC$3:$AC$4922)))+((U407&lt;&gt;"")*ISNUMBER(SEARCH("|"&amp;U407&amp;"|",'5_ACOMPANHAMENTO'!$AC$3:$AC$4922)))+((V407&lt;&gt;"")*ISNUMBER(SEARCH("|"&amp;V407&amp;"|",'5_ACOMPANHAMENTO'!$AC$3:$AC$4922)))+((W407&lt;&gt;"")*ISNUMBER(SEARCH("|"&amp;W407&amp;"|",'5_ACOMPANHAMENTO'!$AC$3:$AC$4922)))+((X407&lt;&gt;"")*ISNUMBER(SEARCH("|"&amp;X407&amp;"|",'5_ACOMPANHAMENTO'!$AC$3:$AC$4922)))+((Y407&lt;&gt;"")*ISNUMBER(SEARCH("|"&amp;Y407&amp;"|",'5_ACOMPANHAMENTO'!$AC$3:$AC$4922)))+((Z407&lt;&gt;"")*ISNUMBER(SEARCH("|"&amp;Z407&amp;"|",'5_ACOMPANHAMENTO'!$AC$3:$AC$4922)))+((AA407&lt;&gt;"")*ISNUMBER(SEARCH("|"&amp;AA407&amp;"|",'5_ACOMPANHAMENTO'!$AC$3:$AC$4922)))+((AB407&lt;&gt;"")*ISNUMBER(SEARCH("|"&amp;AB407&amp;"|",'5_ACOMPANHAMENTO'!$AC$3:$AC$4922))))&gt;0),0),0)),""))</f>
        <v/>
      </c>
      <c r="B407" s="14" t="inlineStr">
        <is>
          <t>10210</t>
        </is>
      </c>
      <c r="C407" s="14" t="inlineStr">
        <is>
          <t>9 COLADEIRAS</t>
        </is>
      </c>
      <c r="D407" s="4">
        <f>IF(OR($B407="",$C407=""),"",IFERROR(SUMPRODUCT(--(('5_ACOMPANHAMENTO'!$AD$3:$AD$4922=TRIM($C407&amp;""))*('5_ACOMPANHAMENTO'!$AC$3:$AC$4922&lt;&gt;"")*((((I407&lt;&gt;"")*ISNUMBER(SEARCH("|"&amp;I407&amp;"|",'5_ACOMPANHAMENTO'!$AC$3:$AC$4922)))+((J407&lt;&gt;"")*ISNUMBER(SEARCH("|"&amp;J407&amp;"|",'5_ACOMPANHAMENTO'!$AC$3:$AC$4922)))+((K407&lt;&gt;"")*ISNUMBER(SEARCH("|"&amp;K407&amp;"|",'5_ACOMPANHAMENTO'!$AC$3:$AC$4922)))+((L407&lt;&gt;"")*ISNUMBER(SEARCH("|"&amp;L407&amp;"|",'5_ACOMPANHAMENTO'!$AC$3:$AC$4922)))+((M407&lt;&gt;"")*ISNUMBER(SEARCH("|"&amp;M407&amp;"|",'5_ACOMPANHAMENTO'!$AC$3:$AC$4922)))+((N407&lt;&gt;"")*ISNUMBER(SEARCH("|"&amp;N407&amp;"|",'5_ACOMPANHAMENTO'!$AC$3:$AC$4922)))+((O407&lt;&gt;"")*ISNUMBER(SEARCH("|"&amp;O407&amp;"|",'5_ACOMPANHAMENTO'!$AC$3:$AC$4922)))+((P407&lt;&gt;"")*ISNUMBER(SEARCH("|"&amp;P407&amp;"|",'5_ACOMPANHAMENTO'!$AC$3:$AC$4922)))+((Q407&lt;&gt;"")*ISNUMBER(SEARCH("|"&amp;Q407&amp;"|",'5_ACOMPANHAMENTO'!$AC$3:$AC$4922)))+((R407&lt;&gt;"")*ISNUMBER(SEARCH("|"&amp;R407&amp;"|",'5_ACOMPANHAMENTO'!$AC$3:$AC$4922)))+((S407&lt;&gt;"")*ISNUMBER(SEARCH("|"&amp;S407&amp;"|",'5_ACOMPANHAMENTO'!$AC$3:$AC$4922)))+((T407&lt;&gt;"")*ISNUMBER(SEARCH("|"&amp;T407&amp;"|",'5_ACOMPANHAMENTO'!$AC$3:$AC$4922)))+((U407&lt;&gt;"")*ISNUMBER(SEARCH("|"&amp;U407&amp;"|",'5_ACOMPANHAMENTO'!$AC$3:$AC$4922)))+((V407&lt;&gt;"")*ISNUMBER(SEARCH("|"&amp;V407&amp;"|",'5_ACOMPANHAMENTO'!$AC$3:$AC$4922)))+((W407&lt;&gt;"")*ISNUMBER(SEARCH("|"&amp;W407&amp;"|",'5_ACOMPANHAMENTO'!$AC$3:$AC$4922)))+((X407&lt;&gt;"")*ISNUMBER(SEARCH("|"&amp;X407&amp;"|",'5_ACOMPANHAMENTO'!$AC$3:$AC$4922)))+((Y407&lt;&gt;"")*ISNUMBER(SEARCH("|"&amp;Y407&amp;"|",'5_ACOMPANHAMENTO'!$AC$3:$AC$4922)))+((Z407&lt;&gt;"")*ISNUMBER(SEARCH("|"&amp;Z407&amp;"|",'5_ACOMPANHAMENTO'!$AC$3:$AC$4922)))+((AA407&lt;&gt;"")*ISNUMBER(SEARCH("|"&amp;AA407&amp;"|",'5_ACOMPANHAMENTO'!$AC$3:$AC$4922)))+((AB407&lt;&gt;"")*ISNUMBER(SEARCH("|"&amp;AB407&amp;"|",'5_ACOMPANHAMENTO'!$AC$3:$AC$4922))))&gt;0)),'5_ACOMPANHAMENTO'!$J$3:$J$4922),0))</f>
        <v/>
      </c>
      <c r="E407" s="4">
        <f>IF(G407=0,"FINALIZADO",IF(TODAY()&gt;A407,"ATRASADO "&amp;TODAY()-A407&amp;" DIAS","ADIANTADO "&amp;A407-TODAY()&amp;" DIAS"))</f>
        <v/>
      </c>
      <c r="F407" s="7">
        <f>IF(OR($B407="",$C407=""),"",IFERROR(SUMPRODUCT(--(('5_ACOMPANHAMENTO'!$AD$3:$AD$4922=TRIM($C407&amp;""))*('5_ACOMPANHAMENTO'!$AC$3:$AC$4922&lt;&gt;"")*((((I407&lt;&gt;"")*ISNUMBER(SEARCH("|"&amp;I407&amp;"|",'5_ACOMPANHAMENTO'!$AC$3:$AC$4922)))+((J407&lt;&gt;"")*ISNUMBER(SEARCH("|"&amp;J407&amp;"|",'5_ACOMPANHAMENTO'!$AC$3:$AC$4922)))+((K407&lt;&gt;"")*ISNUMBER(SEARCH("|"&amp;K407&amp;"|",'5_ACOMPANHAMENTO'!$AC$3:$AC$4922)))+((L407&lt;&gt;"")*ISNUMBER(SEARCH("|"&amp;L407&amp;"|",'5_ACOMPANHAMENTO'!$AC$3:$AC$4922)))+((M407&lt;&gt;"")*ISNUMBER(SEARCH("|"&amp;M407&amp;"|",'5_ACOMPANHAMENTO'!$AC$3:$AC$4922)))+((N407&lt;&gt;"")*ISNUMBER(SEARCH("|"&amp;N407&amp;"|",'5_ACOMPANHAMENTO'!$AC$3:$AC$4922)))+((O407&lt;&gt;"")*ISNUMBER(SEARCH("|"&amp;O407&amp;"|",'5_ACOMPANHAMENTO'!$AC$3:$AC$4922)))+((P407&lt;&gt;"")*ISNUMBER(SEARCH("|"&amp;P407&amp;"|",'5_ACOMPANHAMENTO'!$AC$3:$AC$4922)))+((Q407&lt;&gt;"")*ISNUMBER(SEARCH("|"&amp;Q407&amp;"|",'5_ACOMPANHAMENTO'!$AC$3:$AC$4922)))+((R407&lt;&gt;"")*ISNUMBER(SEARCH("|"&amp;R407&amp;"|",'5_ACOMPANHAMENTO'!$AC$3:$AC$4922)))+((S407&lt;&gt;"")*ISNUMBER(SEARCH("|"&amp;S407&amp;"|",'5_ACOMPANHAMENTO'!$AC$3:$AC$4922)))+((T407&lt;&gt;"")*ISNUMBER(SEARCH("|"&amp;T407&amp;"|",'5_ACOMPANHAMENTO'!$AC$3:$AC$4922)))+((U407&lt;&gt;"")*ISNUMBER(SEARCH("|"&amp;U407&amp;"|",'5_ACOMPANHAMENTO'!$AC$3:$AC$4922)))+((V407&lt;&gt;"")*ISNUMBER(SEARCH("|"&amp;V407&amp;"|",'5_ACOMPANHAMENTO'!$AC$3:$AC$4922)))+((W407&lt;&gt;"")*ISNUMBER(SEARCH("|"&amp;W407&amp;"|",'5_ACOMPANHAMENTO'!$AC$3:$AC$4922)))+((X407&lt;&gt;"")*ISNUMBER(SEARCH("|"&amp;X407&amp;"|",'5_ACOMPANHAMENTO'!$AC$3:$AC$4922)))+((Y407&lt;&gt;"")*ISNUMBER(SEARCH("|"&amp;Y407&amp;"|",'5_ACOMPANHAMENTO'!$AC$3:$AC$4922)))+((Z407&lt;&gt;"")*ISNUMBER(SEARCH("|"&amp;Z407&amp;"|",'5_ACOMPANHAMENTO'!$AC$3:$AC$4922)))+((AA407&lt;&gt;"")*ISNUMBER(SEARCH("|"&amp;AA407&amp;"|",'5_ACOMPANHAMENTO'!$AC$3:$AC$4922)))+((AB407&lt;&gt;"")*ISNUMBER(SEARCH("|"&amp;AB407&amp;"|",'5_ACOMPANHAMENTO'!$AC$3:$AC$4922))))&gt;0)),'5_ACOMPANHAMENTO'!$O$3:$O$4922),0))</f>
        <v/>
      </c>
      <c r="G407" s="7">
        <f>IF(OR($B407="",$C407=""),"",D407-F407)</f>
        <v/>
      </c>
      <c r="H407">
        <f>IF(OR($B407="",$C407=""),"",TRIM($B407&amp;"")&amp;"|"&amp;TRIM($C407&amp;""))</f>
        <v/>
      </c>
      <c r="I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",99)),1,99)))</f>
        <v/>
      </c>
      <c r="J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",99)),100,99)))</f>
        <v/>
      </c>
      <c r="K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",99)),199,99)))</f>
        <v/>
      </c>
      <c r="L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",99)),298,99)))</f>
        <v/>
      </c>
      <c r="M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",99)),397,99)))</f>
        <v/>
      </c>
      <c r="N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",99)),496,99)))</f>
        <v/>
      </c>
      <c r="O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",99)),595,99)))</f>
        <v/>
      </c>
      <c r="P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",99)),694,99)))</f>
        <v/>
      </c>
      <c r="Q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",99)),793,99)))</f>
        <v/>
      </c>
      <c r="R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",99)),892,99)))</f>
        <v/>
      </c>
      <c r="S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",99)),991,99)))</f>
        <v/>
      </c>
      <c r="T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",99)),1090,99)))</f>
        <v/>
      </c>
      <c r="U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",99)),1189,99)))</f>
        <v/>
      </c>
      <c r="V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",99)),1288,99)))</f>
        <v/>
      </c>
      <c r="W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",99)),1387,99)))</f>
        <v/>
      </c>
      <c r="X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",99)),1486,99)))</f>
        <v/>
      </c>
      <c r="Y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",99)),1585,99)))</f>
        <v/>
      </c>
      <c r="Z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",99)),1684,99)))</f>
        <v/>
      </c>
      <c r="AA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",99)),1783,99)))</f>
        <v/>
      </c>
      <c r="AB407" s="1">
        <f>IF($B407="","",TRIM(MID(SUBSTITUTE(TRIM(SUBSTITUTE(SUBSTITUTE(SUBSTITUTE(SUBSTITUTE(SUBSTITUTE(SUBSTITUTE(SUBSTITUTE(SUBSTITUTE(SUBSTITUTE(SUBSTITUTE(SUBSTITUTE(SUBSTITUTE(SUBSTITUTE(SUBSTITUTE(TRIM($B407&amp;""),CHAR(10),"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",REPT(" ",99)),1882,99)))</f>
        <v/>
      </c>
    </row>
    <row r="408" hidden="1" ht="14.25" customHeight="1">
      <c r="A408" s="4">
        <f>IF(OR($B408="",$C408=""),"",IFERROR(INDEX('5_ACOMPANHAMENTO'!$A$3:$A$4922,MATCH(1,INDEX(('5_ACOMPANHAMENTO'!$AD$3:$AD$4922=TRIM($C408&amp;""))*('5_ACOMPANHAMENTO'!$AC$3:$AC$4922&lt;&gt;"")*((((I408&lt;&gt;"")*ISNUMBER(SEARCH("|"&amp;I408&amp;"|",'5_ACOMPANHAMENTO'!$AC$3:$AC$4922)))+((J408&lt;&gt;"")*ISNUMBER(SEARCH("|"&amp;J408&amp;"|",'5_ACOMPANHAMENTO'!$AC$3:$AC$4922)))+((K408&lt;&gt;"")*ISNUMBER(SEARCH("|"&amp;K408&amp;"|",'5_ACOMPANHAMENTO'!$AC$3:$AC$4922)))+((L408&lt;&gt;"")*ISNUMBER(SEARCH("|"&amp;L408&amp;"|",'5_ACOMPANHAMENTO'!$AC$3:$AC$4922)))+((M408&lt;&gt;"")*ISNUMBER(SEARCH("|"&amp;M408&amp;"|",'5_ACOMPANHAMENTO'!$AC$3:$AC$4922)))+((N408&lt;&gt;"")*ISNUMBER(SEARCH("|"&amp;N408&amp;"|",'5_ACOMPANHAMENTO'!$AC$3:$AC$4922)))+((O408&lt;&gt;"")*ISNUMBER(SEARCH("|"&amp;O408&amp;"|",'5_ACOMPANHAMENTO'!$AC$3:$AC$4922)))+((P408&lt;&gt;"")*ISNUMBER(SEARCH("|"&amp;P408&amp;"|",'5_ACOMPANHAMENTO'!$AC$3:$AC$4922)))+((Q408&lt;&gt;"")*ISNUMBER(SEARCH("|"&amp;Q408&amp;"|",'5_ACOMPANHAMENTO'!$AC$3:$AC$4922)))+((R408&lt;&gt;"")*ISNUMBER(SEARCH("|"&amp;R408&amp;"|",'5_ACOMPANHAMENTO'!$AC$3:$AC$4922)))+((S408&lt;&gt;"")*ISNUMBER(SEARCH("|"&amp;S408&amp;"|",'5_ACOMPANHAMENTO'!$AC$3:$AC$4922)))+((T408&lt;&gt;"")*ISNUMBER(SEARCH("|"&amp;T408&amp;"|",'5_ACOMPANHAMENTO'!$AC$3:$AC$4922)))+((U408&lt;&gt;"")*ISNUMBER(SEARCH("|"&amp;U408&amp;"|",'5_ACOMPANHAMENTO'!$AC$3:$AC$4922)))+((V408&lt;&gt;"")*ISNUMBER(SEARCH("|"&amp;V408&amp;"|",'5_ACOMPANHAMENTO'!$AC$3:$AC$4922)))+((W408&lt;&gt;"")*ISNUMBER(SEARCH("|"&amp;W408&amp;"|",'5_ACOMPANHAMENTO'!$AC$3:$AC$4922)))+((X408&lt;&gt;"")*ISNUMBER(SEARCH("|"&amp;X408&amp;"|",'5_ACOMPANHAMENTO'!$AC$3:$AC$4922)))+((Y408&lt;&gt;"")*ISNUMBER(SEARCH("|"&amp;Y408&amp;"|",'5_ACOMPANHAMENTO'!$AC$3:$AC$4922)))+((Z408&lt;&gt;"")*ISNUMBER(SEARCH("|"&amp;Z408&amp;"|",'5_ACOMPANHAMENTO'!$AC$3:$AC$4922)))+((AA408&lt;&gt;"")*ISNUMBER(SEARCH("|"&amp;AA408&amp;"|",'5_ACOMPANHAMENTO'!$AC$3:$AC$4922)))+((AB408&lt;&gt;"")*ISNUMBER(SEARCH("|"&amp;AB408&amp;"|",'5_ACOMPANHAMENTO'!$AC$3:$AC$4922))))&gt;0),0),0)),""))</f>
        <v/>
      </c>
      <c r="B408" s="14" t="inlineStr">
        <is>
          <t>10210</t>
        </is>
      </c>
      <c r="C408" s="14" t="inlineStr">
        <is>
          <t>9 COLADEIRAS</t>
        </is>
      </c>
      <c r="D408" s="4">
        <f>IF(OR($B408="",$C408=""),"",IFERROR(SUMPRODUCT(--(('5_ACOMPANHAMENTO'!$AD$3:$AD$4922=TRIM($C408&amp;""))*('5_ACOMPANHAMENTO'!$AC$3:$AC$4922&lt;&gt;"")*((((I408&lt;&gt;"")*ISNUMBER(SEARCH("|"&amp;I408&amp;"|",'5_ACOMPANHAMENTO'!$AC$3:$AC$4922)))+((J408&lt;&gt;"")*ISNUMBER(SEARCH("|"&amp;J408&amp;"|",'5_ACOMPANHAMENTO'!$AC$3:$AC$4922)))+((K408&lt;&gt;"")*ISNUMBER(SEARCH("|"&amp;K408&amp;"|",'5_ACOMPANHAMENTO'!$AC$3:$AC$4922)))+((L408&lt;&gt;"")*ISNUMBER(SEARCH("|"&amp;L408&amp;"|",'5_ACOMPANHAMENTO'!$AC$3:$AC$4922)))+((M408&lt;&gt;"")*ISNUMBER(SEARCH("|"&amp;M408&amp;"|",'5_ACOMPANHAMENTO'!$AC$3:$AC$4922)))+((N408&lt;&gt;"")*ISNUMBER(SEARCH("|"&amp;N408&amp;"|",'5_ACOMPANHAMENTO'!$AC$3:$AC$4922)))+((O408&lt;&gt;"")*ISNUMBER(SEARCH("|"&amp;O408&amp;"|",'5_ACOMPANHAMENTO'!$AC$3:$AC$4922)))+((P408&lt;&gt;"")*ISNUMBER(SEARCH("|"&amp;P408&amp;"|",'5_ACOMPANHAMENTO'!$AC$3:$AC$4922)))+((Q408&lt;&gt;"")*ISNUMBER(SEARCH("|"&amp;Q408&amp;"|",'5_ACOMPANHAMENTO'!$AC$3:$AC$4922)))+((R408&lt;&gt;"")*ISNUMBER(SEARCH("|"&amp;R408&amp;"|",'5_ACOMPANHAMENTO'!$AC$3:$AC$4922)))+((S408&lt;&gt;"")*ISNUMBER(SEARCH("|"&amp;S408&amp;"|",'5_ACOMPANHAMENTO'!$AC$3:$AC$4922)))+((T408&lt;&gt;"")*ISNUMBER(SEARCH("|"&amp;T408&amp;"|",'5_ACOMPANHAMENTO'!$AC$3:$AC$4922)))+((U408&lt;&gt;"")*ISNUMBER(SEARCH("|"&amp;U408&amp;"|",'5_ACOMPANHAMENTO'!$AC$3:$AC$4922)))+((V408&lt;&gt;"")*ISNUMBER(SEARCH("|"&amp;V408&amp;"|",'5_ACOMPANHAMENTO'!$AC$3:$AC$4922)))+((W408&lt;&gt;"")*ISNUMBER(SEARCH("|"&amp;W408&amp;"|",'5_ACOMPANHAMENTO'!$AC$3:$AC$4922)))+((X408&lt;&gt;"")*ISNUMBER(SEARCH("|"&amp;X408&amp;"|",'5_ACOMPANHAMENTO'!$AC$3:$AC$4922)))+((Y408&lt;&gt;"")*ISNUMBER(SEARCH("|"&amp;Y408&amp;"|",'5_ACOMPANHAMENTO'!$AC$3:$AC$4922)))+((Z408&lt;&gt;"")*ISNUMBER(SEARCH("|"&amp;Z408&amp;"|",'5_ACOMPANHAMENTO'!$AC$3:$AC$4922)))+((AA408&lt;&gt;"")*ISNUMBER(SEARCH("|"&amp;AA408&amp;"|",'5_ACOMPANHAMENTO'!$AC$3:$AC$4922)))+((AB408&lt;&gt;"")*ISNUMBER(SEARCH("|"&amp;AB408&amp;"|",'5_ACOMPANHAMENTO'!$AC$3:$AC$4922))))&gt;0)),'5_ACOMPANHAMENTO'!$J$3:$J$4922),0))</f>
        <v/>
      </c>
      <c r="E408" s="4">
        <f>IF(G408=0,"FINALIZADO",IF(TODAY()&gt;A408,"ATRASADO "&amp;TODAY()-A408&amp;" DIAS","ADIANTADO "&amp;A408-TODAY()&amp;" DIAS"))</f>
        <v/>
      </c>
      <c r="F408" s="7">
        <f>IF(OR($B408="",$C408=""),"",IFERROR(SUMPRODUCT(--(('5_ACOMPANHAMENTO'!$AD$3:$AD$4922=TRIM($C408&amp;""))*('5_ACOMPANHAMENTO'!$AC$3:$AC$4922&lt;&gt;"")*((((I408&lt;&gt;"")*ISNUMBER(SEARCH("|"&amp;I408&amp;"|",'5_ACOMPANHAMENTO'!$AC$3:$AC$4922)))+((J408&lt;&gt;"")*ISNUMBER(SEARCH("|"&amp;J408&amp;"|",'5_ACOMPANHAMENTO'!$AC$3:$AC$4922)))+((K408&lt;&gt;"")*ISNUMBER(SEARCH("|"&amp;K408&amp;"|",'5_ACOMPANHAMENTO'!$AC$3:$AC$4922)))+((L408&lt;&gt;"")*ISNUMBER(SEARCH("|"&amp;L408&amp;"|",'5_ACOMPANHAMENTO'!$AC$3:$AC$4922)))+((M408&lt;&gt;"")*ISNUMBER(SEARCH("|"&amp;M408&amp;"|",'5_ACOMPANHAMENTO'!$AC$3:$AC$4922)))+((N408&lt;&gt;"")*ISNUMBER(SEARCH("|"&amp;N408&amp;"|",'5_ACOMPANHAMENTO'!$AC$3:$AC$4922)))+((O408&lt;&gt;"")*ISNUMBER(SEARCH("|"&amp;O408&amp;"|",'5_ACOMPANHAMENTO'!$AC$3:$AC$4922)))+((P408&lt;&gt;"")*ISNUMBER(SEARCH("|"&amp;P408&amp;"|",'5_ACOMPANHAMENTO'!$AC$3:$AC$4922)))+((Q408&lt;&gt;"")*ISNUMBER(SEARCH("|"&amp;Q408&amp;"|",'5_ACOMPANHAMENTO'!$AC$3:$AC$4922)))+((R408&lt;&gt;"")*ISNUMBER(SEARCH("|"&amp;R408&amp;"|",'5_ACOMPANHAMENTO'!$AC$3:$AC$4922)))+((S408&lt;&gt;"")*ISNUMBER(SEARCH("|"&amp;S408&amp;"|",'5_ACOMPANHAMENTO'!$AC$3:$AC$4922)))+((T408&lt;&gt;"")*ISNUMBER(SEARCH("|"&amp;T408&amp;"|",'5_ACOMPANHAMENTO'!$AC$3:$AC$4922)))+((U408&lt;&gt;"")*ISNUMBER(SEARCH("|"&amp;U408&amp;"|",'5_ACOMPANHAMENTO'!$AC$3:$AC$4922)))+((V408&lt;&gt;"")*ISNUMBER(SEARCH("|"&amp;V408&amp;"|",'5_ACOMPANHAMENTO'!$AC$3:$AC$4922)))+((W408&lt;&gt;"")*ISNUMBER(SEARCH("|"&amp;W408&amp;"|",'5_ACOMPANHAMENTO'!$AC$3:$AC$4922)))+((X408&lt;&gt;"")*ISNUMBER(SEARCH("|"&amp;X408&amp;"|",'5_ACOMPANHAMENTO'!$AC$3:$AC$4922)))+((Y408&lt;&gt;"")*ISNUMBER(SEARCH("|"&amp;Y408&amp;"|",'5_ACOMPANHAMENTO'!$AC$3:$AC$4922)))+((Z408&lt;&gt;"")*ISNUMBER(SEARCH("|"&amp;Z408&amp;"|",'5_ACOMPANHAMENTO'!$AC$3:$AC$4922)))+((AA408&lt;&gt;"")*ISNUMBER(SEARCH("|"&amp;AA408&amp;"|",'5_ACOMPANHAMENTO'!$AC$3:$AC$4922)))+((AB408&lt;&gt;"")*ISNUMBER(SEARCH("|"&amp;AB408&amp;"|",'5_ACOMPANHAMENTO'!$AC$3:$AC$4922))))&gt;0)),'5_ACOMPANHAMENTO'!$O$3:$O$4922),0))</f>
        <v/>
      </c>
      <c r="G408" s="7">
        <f>IF(OR($B408="",$C408=""),"",D408-F408)</f>
        <v/>
      </c>
      <c r="H408">
        <f>IF(OR($B408="",$C408=""),"",TRIM($B408&amp;"")&amp;"|"&amp;TRIM($C408&amp;""))</f>
        <v/>
      </c>
      <c r="I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",99)),1,99)))</f>
        <v/>
      </c>
      <c r="J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",99)),100,99)))</f>
        <v/>
      </c>
      <c r="K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",99)),199,99)))</f>
        <v/>
      </c>
      <c r="L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",99)),298,99)))</f>
        <v/>
      </c>
      <c r="M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",99)),397,99)))</f>
        <v/>
      </c>
      <c r="N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",99)),496,99)))</f>
        <v/>
      </c>
      <c r="O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",99)),595,99)))</f>
        <v/>
      </c>
      <c r="P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",99)),694,99)))</f>
        <v/>
      </c>
      <c r="Q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",99)),793,99)))</f>
        <v/>
      </c>
      <c r="R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",99)),892,99)))</f>
        <v/>
      </c>
      <c r="S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",99)),991,99)))</f>
        <v/>
      </c>
      <c r="T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",99)),1090,99)))</f>
        <v/>
      </c>
      <c r="U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",99)),1189,99)))</f>
        <v/>
      </c>
      <c r="V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",99)),1288,99)))</f>
        <v/>
      </c>
      <c r="W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",99)),1387,99)))</f>
        <v/>
      </c>
      <c r="X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",99)),1486,99)))</f>
        <v/>
      </c>
      <c r="Y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",99)),1585,99)))</f>
        <v/>
      </c>
      <c r="Z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",99)),1684,99)))</f>
        <v/>
      </c>
      <c r="AA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",99)),1783,99)))</f>
        <v/>
      </c>
      <c r="AB408" s="1">
        <f>IF($B408="","",TRIM(MID(SUBSTITUTE(TRIM(SUBSTITUTE(SUBSTITUTE(SUBSTITUTE(SUBSTITUTE(SUBSTITUTE(SUBSTITUTE(SUBSTITUTE(SUBSTITUTE(SUBSTITUTE(SUBSTITUTE(SUBSTITUTE(SUBSTITUTE(SUBSTITUTE(SUBSTITUTE(TRIM($B408&amp;""),CHAR(10),"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",REPT(" ",99)),1882,99)))</f>
        <v/>
      </c>
    </row>
    <row r="409" hidden="1" ht="14.25" customHeight="1">
      <c r="A409" s="4">
        <f>IF(OR($B409="",$C409=""),"",IFERROR(INDEX('5_ACOMPANHAMENTO'!$A$3:$A$4922,MATCH(1,INDEX(('5_ACOMPANHAMENTO'!$AD$3:$AD$4922=TRIM($C409&amp;""))*('5_ACOMPANHAMENTO'!$AC$3:$AC$4922&lt;&gt;"")*((((I409&lt;&gt;"")*ISNUMBER(SEARCH("|"&amp;I409&amp;"|",'5_ACOMPANHAMENTO'!$AC$3:$AC$4922)))+((J409&lt;&gt;"")*ISNUMBER(SEARCH("|"&amp;J409&amp;"|",'5_ACOMPANHAMENTO'!$AC$3:$AC$4922)))+((K409&lt;&gt;"")*ISNUMBER(SEARCH("|"&amp;K409&amp;"|",'5_ACOMPANHAMENTO'!$AC$3:$AC$4922)))+((L409&lt;&gt;"")*ISNUMBER(SEARCH("|"&amp;L409&amp;"|",'5_ACOMPANHAMENTO'!$AC$3:$AC$4922)))+((M409&lt;&gt;"")*ISNUMBER(SEARCH("|"&amp;M409&amp;"|",'5_ACOMPANHAMENTO'!$AC$3:$AC$4922)))+((N409&lt;&gt;"")*ISNUMBER(SEARCH("|"&amp;N409&amp;"|",'5_ACOMPANHAMENTO'!$AC$3:$AC$4922)))+((O409&lt;&gt;"")*ISNUMBER(SEARCH("|"&amp;O409&amp;"|",'5_ACOMPANHAMENTO'!$AC$3:$AC$4922)))+((P409&lt;&gt;"")*ISNUMBER(SEARCH("|"&amp;P409&amp;"|",'5_ACOMPANHAMENTO'!$AC$3:$AC$4922)))+((Q409&lt;&gt;"")*ISNUMBER(SEARCH("|"&amp;Q409&amp;"|",'5_ACOMPANHAMENTO'!$AC$3:$AC$4922)))+((R409&lt;&gt;"")*ISNUMBER(SEARCH("|"&amp;R409&amp;"|",'5_ACOMPANHAMENTO'!$AC$3:$AC$4922)))+((S409&lt;&gt;"")*ISNUMBER(SEARCH("|"&amp;S409&amp;"|",'5_ACOMPANHAMENTO'!$AC$3:$AC$4922)))+((T409&lt;&gt;"")*ISNUMBER(SEARCH("|"&amp;T409&amp;"|",'5_ACOMPANHAMENTO'!$AC$3:$AC$4922)))+((U409&lt;&gt;"")*ISNUMBER(SEARCH("|"&amp;U409&amp;"|",'5_ACOMPANHAMENTO'!$AC$3:$AC$4922)))+((V409&lt;&gt;"")*ISNUMBER(SEARCH("|"&amp;V409&amp;"|",'5_ACOMPANHAMENTO'!$AC$3:$AC$4922)))+((W409&lt;&gt;"")*ISNUMBER(SEARCH("|"&amp;W409&amp;"|",'5_ACOMPANHAMENTO'!$AC$3:$AC$4922)))+((X409&lt;&gt;"")*ISNUMBER(SEARCH("|"&amp;X409&amp;"|",'5_ACOMPANHAMENTO'!$AC$3:$AC$4922)))+((Y409&lt;&gt;"")*ISNUMBER(SEARCH("|"&amp;Y409&amp;"|",'5_ACOMPANHAMENTO'!$AC$3:$AC$4922)))+((Z409&lt;&gt;"")*ISNUMBER(SEARCH("|"&amp;Z409&amp;"|",'5_ACOMPANHAMENTO'!$AC$3:$AC$4922)))+((AA409&lt;&gt;"")*ISNUMBER(SEARCH("|"&amp;AA409&amp;"|",'5_ACOMPANHAMENTO'!$AC$3:$AC$4922)))+((AB409&lt;&gt;"")*ISNUMBER(SEARCH("|"&amp;AB409&amp;"|",'5_ACOMPANHAMENTO'!$AC$3:$AC$4922))))&gt;0),0),0)),""))</f>
        <v/>
      </c>
      <c r="B409" s="14" t="inlineStr">
        <is>
          <t>10210</t>
        </is>
      </c>
      <c r="C409" s="14" t="inlineStr">
        <is>
          <t>9 COLADEIRAS</t>
        </is>
      </c>
      <c r="D409" s="4">
        <f>IF(OR($B409="",$C409=""),"",IFERROR(SUMPRODUCT(--(('5_ACOMPANHAMENTO'!$AD$3:$AD$4922=TRIM($C409&amp;""))*('5_ACOMPANHAMENTO'!$AC$3:$AC$4922&lt;&gt;"")*((((I409&lt;&gt;"")*ISNUMBER(SEARCH("|"&amp;I409&amp;"|",'5_ACOMPANHAMENTO'!$AC$3:$AC$4922)))+((J409&lt;&gt;"")*ISNUMBER(SEARCH("|"&amp;J409&amp;"|",'5_ACOMPANHAMENTO'!$AC$3:$AC$4922)))+((K409&lt;&gt;"")*ISNUMBER(SEARCH("|"&amp;K409&amp;"|",'5_ACOMPANHAMENTO'!$AC$3:$AC$4922)))+((L409&lt;&gt;"")*ISNUMBER(SEARCH("|"&amp;L409&amp;"|",'5_ACOMPANHAMENTO'!$AC$3:$AC$4922)))+((M409&lt;&gt;"")*ISNUMBER(SEARCH("|"&amp;M409&amp;"|",'5_ACOMPANHAMENTO'!$AC$3:$AC$4922)))+((N409&lt;&gt;"")*ISNUMBER(SEARCH("|"&amp;N409&amp;"|",'5_ACOMPANHAMENTO'!$AC$3:$AC$4922)))+((O409&lt;&gt;"")*ISNUMBER(SEARCH("|"&amp;O409&amp;"|",'5_ACOMPANHAMENTO'!$AC$3:$AC$4922)))+((P409&lt;&gt;"")*ISNUMBER(SEARCH("|"&amp;P409&amp;"|",'5_ACOMPANHAMENTO'!$AC$3:$AC$4922)))+((Q409&lt;&gt;"")*ISNUMBER(SEARCH("|"&amp;Q409&amp;"|",'5_ACOMPANHAMENTO'!$AC$3:$AC$4922)))+((R409&lt;&gt;"")*ISNUMBER(SEARCH("|"&amp;R409&amp;"|",'5_ACOMPANHAMENTO'!$AC$3:$AC$4922)))+((S409&lt;&gt;"")*ISNUMBER(SEARCH("|"&amp;S409&amp;"|",'5_ACOMPANHAMENTO'!$AC$3:$AC$4922)))+((T409&lt;&gt;"")*ISNUMBER(SEARCH("|"&amp;T409&amp;"|",'5_ACOMPANHAMENTO'!$AC$3:$AC$4922)))+((U409&lt;&gt;"")*ISNUMBER(SEARCH("|"&amp;U409&amp;"|",'5_ACOMPANHAMENTO'!$AC$3:$AC$4922)))+((V409&lt;&gt;"")*ISNUMBER(SEARCH("|"&amp;V409&amp;"|",'5_ACOMPANHAMENTO'!$AC$3:$AC$4922)))+((W409&lt;&gt;"")*ISNUMBER(SEARCH("|"&amp;W409&amp;"|",'5_ACOMPANHAMENTO'!$AC$3:$AC$4922)))+((X409&lt;&gt;"")*ISNUMBER(SEARCH("|"&amp;X409&amp;"|",'5_ACOMPANHAMENTO'!$AC$3:$AC$4922)))+((Y409&lt;&gt;"")*ISNUMBER(SEARCH("|"&amp;Y409&amp;"|",'5_ACOMPANHAMENTO'!$AC$3:$AC$4922)))+((Z409&lt;&gt;"")*ISNUMBER(SEARCH("|"&amp;Z409&amp;"|",'5_ACOMPANHAMENTO'!$AC$3:$AC$4922)))+((AA409&lt;&gt;"")*ISNUMBER(SEARCH("|"&amp;AA409&amp;"|",'5_ACOMPANHAMENTO'!$AC$3:$AC$4922)))+((AB409&lt;&gt;"")*ISNUMBER(SEARCH("|"&amp;AB409&amp;"|",'5_ACOMPANHAMENTO'!$AC$3:$AC$4922))))&gt;0)),'5_ACOMPANHAMENTO'!$J$3:$J$4922),0))</f>
        <v/>
      </c>
      <c r="E409" s="4">
        <f>IF(G409=0,"FINALIZADO",IF(TODAY()&gt;A409,"ATRASADO "&amp;TODAY()-A409&amp;" DIAS","ADIANTADO "&amp;A409-TODAY()&amp;" DIAS"))</f>
        <v/>
      </c>
      <c r="F409" s="7">
        <f>IF(OR($B409="",$C409=""),"",IFERROR(SUMPRODUCT(--(('5_ACOMPANHAMENTO'!$AD$3:$AD$4922=TRIM($C409&amp;""))*('5_ACOMPANHAMENTO'!$AC$3:$AC$4922&lt;&gt;"")*((((I409&lt;&gt;"")*ISNUMBER(SEARCH("|"&amp;I409&amp;"|",'5_ACOMPANHAMENTO'!$AC$3:$AC$4922)))+((J409&lt;&gt;"")*ISNUMBER(SEARCH("|"&amp;J409&amp;"|",'5_ACOMPANHAMENTO'!$AC$3:$AC$4922)))+((K409&lt;&gt;"")*ISNUMBER(SEARCH("|"&amp;K409&amp;"|",'5_ACOMPANHAMENTO'!$AC$3:$AC$4922)))+((L409&lt;&gt;"")*ISNUMBER(SEARCH("|"&amp;L409&amp;"|",'5_ACOMPANHAMENTO'!$AC$3:$AC$4922)))+((M409&lt;&gt;"")*ISNUMBER(SEARCH("|"&amp;M409&amp;"|",'5_ACOMPANHAMENTO'!$AC$3:$AC$4922)))+((N409&lt;&gt;"")*ISNUMBER(SEARCH("|"&amp;N409&amp;"|",'5_ACOMPANHAMENTO'!$AC$3:$AC$4922)))+((O409&lt;&gt;"")*ISNUMBER(SEARCH("|"&amp;O409&amp;"|",'5_ACOMPANHAMENTO'!$AC$3:$AC$4922)))+((P409&lt;&gt;"")*ISNUMBER(SEARCH("|"&amp;P409&amp;"|",'5_ACOMPANHAMENTO'!$AC$3:$AC$4922)))+((Q409&lt;&gt;"")*ISNUMBER(SEARCH("|"&amp;Q409&amp;"|",'5_ACOMPANHAMENTO'!$AC$3:$AC$4922)))+((R409&lt;&gt;"")*ISNUMBER(SEARCH("|"&amp;R409&amp;"|",'5_ACOMPANHAMENTO'!$AC$3:$AC$4922)))+((S409&lt;&gt;"")*ISNUMBER(SEARCH("|"&amp;S409&amp;"|",'5_ACOMPANHAMENTO'!$AC$3:$AC$4922)))+((T409&lt;&gt;"")*ISNUMBER(SEARCH("|"&amp;T409&amp;"|",'5_ACOMPANHAMENTO'!$AC$3:$AC$4922)))+((U409&lt;&gt;"")*ISNUMBER(SEARCH("|"&amp;U409&amp;"|",'5_ACOMPANHAMENTO'!$AC$3:$AC$4922)))+((V409&lt;&gt;"")*ISNUMBER(SEARCH("|"&amp;V409&amp;"|",'5_ACOMPANHAMENTO'!$AC$3:$AC$4922)))+((W409&lt;&gt;"")*ISNUMBER(SEARCH("|"&amp;W409&amp;"|",'5_ACOMPANHAMENTO'!$AC$3:$AC$4922)))+((X409&lt;&gt;"")*ISNUMBER(SEARCH("|"&amp;X409&amp;"|",'5_ACOMPANHAMENTO'!$AC$3:$AC$4922)))+((Y409&lt;&gt;"")*ISNUMBER(SEARCH("|"&amp;Y409&amp;"|",'5_ACOMPANHAMENTO'!$AC$3:$AC$4922)))+((Z409&lt;&gt;"")*ISNUMBER(SEARCH("|"&amp;Z409&amp;"|",'5_ACOMPANHAMENTO'!$AC$3:$AC$4922)))+((AA409&lt;&gt;"")*ISNUMBER(SEARCH("|"&amp;AA409&amp;"|",'5_ACOMPANHAMENTO'!$AC$3:$AC$4922)))+((AB409&lt;&gt;"")*ISNUMBER(SEARCH("|"&amp;AB409&amp;"|",'5_ACOMPANHAMENTO'!$AC$3:$AC$4922))))&gt;0)),'5_ACOMPANHAMENTO'!$O$3:$O$4922),0))</f>
        <v/>
      </c>
      <c r="G409" s="7">
        <f>IF(OR($B409="",$C409=""),"",D409-F409)</f>
        <v/>
      </c>
      <c r="H409">
        <f>IF(OR($B409="",$C409=""),"",TRIM($B409&amp;"")&amp;"|"&amp;TRIM($C409&amp;""))</f>
        <v/>
      </c>
      <c r="I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",99)),1,99)))</f>
        <v/>
      </c>
      <c r="J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",99)),100,99)))</f>
        <v/>
      </c>
      <c r="K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",99)),199,99)))</f>
        <v/>
      </c>
      <c r="L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",99)),298,99)))</f>
        <v/>
      </c>
      <c r="M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",99)),397,99)))</f>
        <v/>
      </c>
      <c r="N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",99)),496,99)))</f>
        <v/>
      </c>
      <c r="O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",99)),595,99)))</f>
        <v/>
      </c>
      <c r="P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",99)),694,99)))</f>
        <v/>
      </c>
      <c r="Q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",99)),793,99)))</f>
        <v/>
      </c>
      <c r="R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",99)),892,99)))</f>
        <v/>
      </c>
      <c r="S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",99)),991,99)))</f>
        <v/>
      </c>
      <c r="T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",99)),1090,99)))</f>
        <v/>
      </c>
      <c r="U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",99)),1189,99)))</f>
        <v/>
      </c>
      <c r="V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",99)),1288,99)))</f>
        <v/>
      </c>
      <c r="W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",99)),1387,99)))</f>
        <v/>
      </c>
      <c r="X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",99)),1486,99)))</f>
        <v/>
      </c>
      <c r="Y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",99)),1585,99)))</f>
        <v/>
      </c>
      <c r="Z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",99)),1684,99)))</f>
        <v/>
      </c>
      <c r="AA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",99)),1783,99)))</f>
        <v/>
      </c>
      <c r="AB409" s="1">
        <f>IF($B409="","",TRIM(MID(SUBSTITUTE(TRIM(SUBSTITUTE(SUBSTITUTE(SUBSTITUTE(SUBSTITUTE(SUBSTITUTE(SUBSTITUTE(SUBSTITUTE(SUBSTITUTE(SUBSTITUTE(SUBSTITUTE(SUBSTITUTE(SUBSTITUTE(SUBSTITUTE(SUBSTITUTE(TRIM($B409&amp;""),CHAR(10),"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",REPT(" ",99)),1882,99)))</f>
        <v/>
      </c>
    </row>
    <row r="410" hidden="1" ht="14.25" customHeight="1">
      <c r="A410" s="4">
        <f>IF(OR($B410="",$C410=""),"",IFERROR(INDEX('5_ACOMPANHAMENTO'!$A$3:$A$4922,MATCH(1,INDEX(('5_ACOMPANHAMENTO'!$AD$3:$AD$4922=TRIM($C410&amp;""))*('5_ACOMPANHAMENTO'!$AC$3:$AC$4922&lt;&gt;"")*((((I410&lt;&gt;"")*ISNUMBER(SEARCH("|"&amp;I410&amp;"|",'5_ACOMPANHAMENTO'!$AC$3:$AC$4922)))+((J410&lt;&gt;"")*ISNUMBER(SEARCH("|"&amp;J410&amp;"|",'5_ACOMPANHAMENTO'!$AC$3:$AC$4922)))+((K410&lt;&gt;"")*ISNUMBER(SEARCH("|"&amp;K410&amp;"|",'5_ACOMPANHAMENTO'!$AC$3:$AC$4922)))+((L410&lt;&gt;"")*ISNUMBER(SEARCH("|"&amp;L410&amp;"|",'5_ACOMPANHAMENTO'!$AC$3:$AC$4922)))+((M410&lt;&gt;"")*ISNUMBER(SEARCH("|"&amp;M410&amp;"|",'5_ACOMPANHAMENTO'!$AC$3:$AC$4922)))+((N410&lt;&gt;"")*ISNUMBER(SEARCH("|"&amp;N410&amp;"|",'5_ACOMPANHAMENTO'!$AC$3:$AC$4922)))+((O410&lt;&gt;"")*ISNUMBER(SEARCH("|"&amp;O410&amp;"|",'5_ACOMPANHAMENTO'!$AC$3:$AC$4922)))+((P410&lt;&gt;"")*ISNUMBER(SEARCH("|"&amp;P410&amp;"|",'5_ACOMPANHAMENTO'!$AC$3:$AC$4922)))+((Q410&lt;&gt;"")*ISNUMBER(SEARCH("|"&amp;Q410&amp;"|",'5_ACOMPANHAMENTO'!$AC$3:$AC$4922)))+((R410&lt;&gt;"")*ISNUMBER(SEARCH("|"&amp;R410&amp;"|",'5_ACOMPANHAMENTO'!$AC$3:$AC$4922)))+((S410&lt;&gt;"")*ISNUMBER(SEARCH("|"&amp;S410&amp;"|",'5_ACOMPANHAMENTO'!$AC$3:$AC$4922)))+((T410&lt;&gt;"")*ISNUMBER(SEARCH("|"&amp;T410&amp;"|",'5_ACOMPANHAMENTO'!$AC$3:$AC$4922)))+((U410&lt;&gt;"")*ISNUMBER(SEARCH("|"&amp;U410&amp;"|",'5_ACOMPANHAMENTO'!$AC$3:$AC$4922)))+((V410&lt;&gt;"")*ISNUMBER(SEARCH("|"&amp;V410&amp;"|",'5_ACOMPANHAMENTO'!$AC$3:$AC$4922)))+((W410&lt;&gt;"")*ISNUMBER(SEARCH("|"&amp;W410&amp;"|",'5_ACOMPANHAMENTO'!$AC$3:$AC$4922)))+((X410&lt;&gt;"")*ISNUMBER(SEARCH("|"&amp;X410&amp;"|",'5_ACOMPANHAMENTO'!$AC$3:$AC$4922)))+((Y410&lt;&gt;"")*ISNUMBER(SEARCH("|"&amp;Y410&amp;"|",'5_ACOMPANHAMENTO'!$AC$3:$AC$4922)))+((Z410&lt;&gt;"")*ISNUMBER(SEARCH("|"&amp;Z410&amp;"|",'5_ACOMPANHAMENTO'!$AC$3:$AC$4922)))+((AA410&lt;&gt;"")*ISNUMBER(SEARCH("|"&amp;AA410&amp;"|",'5_ACOMPANHAMENTO'!$AC$3:$AC$4922)))+((AB410&lt;&gt;"")*ISNUMBER(SEARCH("|"&amp;AB410&amp;"|",'5_ACOMPANHAMENTO'!$AC$3:$AC$4922))))&gt;0),0),0)),""))</f>
        <v/>
      </c>
      <c r="B410" s="14" t="inlineStr">
        <is>
          <t>10210</t>
        </is>
      </c>
      <c r="C410" s="14" t="inlineStr">
        <is>
          <t>9 COLADEIRAS</t>
        </is>
      </c>
      <c r="D410" s="4">
        <f>IF(OR($B410="",$C410=""),"",IFERROR(SUMPRODUCT(--(('5_ACOMPANHAMENTO'!$AD$3:$AD$4922=TRIM($C410&amp;""))*('5_ACOMPANHAMENTO'!$AC$3:$AC$4922&lt;&gt;"")*((((I410&lt;&gt;"")*ISNUMBER(SEARCH("|"&amp;I410&amp;"|",'5_ACOMPANHAMENTO'!$AC$3:$AC$4922)))+((J410&lt;&gt;"")*ISNUMBER(SEARCH("|"&amp;J410&amp;"|",'5_ACOMPANHAMENTO'!$AC$3:$AC$4922)))+((K410&lt;&gt;"")*ISNUMBER(SEARCH("|"&amp;K410&amp;"|",'5_ACOMPANHAMENTO'!$AC$3:$AC$4922)))+((L410&lt;&gt;"")*ISNUMBER(SEARCH("|"&amp;L410&amp;"|",'5_ACOMPANHAMENTO'!$AC$3:$AC$4922)))+((M410&lt;&gt;"")*ISNUMBER(SEARCH("|"&amp;M410&amp;"|",'5_ACOMPANHAMENTO'!$AC$3:$AC$4922)))+((N410&lt;&gt;"")*ISNUMBER(SEARCH("|"&amp;N410&amp;"|",'5_ACOMPANHAMENTO'!$AC$3:$AC$4922)))+((O410&lt;&gt;"")*ISNUMBER(SEARCH("|"&amp;O410&amp;"|",'5_ACOMPANHAMENTO'!$AC$3:$AC$4922)))+((P410&lt;&gt;"")*ISNUMBER(SEARCH("|"&amp;P410&amp;"|",'5_ACOMPANHAMENTO'!$AC$3:$AC$4922)))+((Q410&lt;&gt;"")*ISNUMBER(SEARCH("|"&amp;Q410&amp;"|",'5_ACOMPANHAMENTO'!$AC$3:$AC$4922)))+((R410&lt;&gt;"")*ISNUMBER(SEARCH("|"&amp;R410&amp;"|",'5_ACOMPANHAMENTO'!$AC$3:$AC$4922)))+((S410&lt;&gt;"")*ISNUMBER(SEARCH("|"&amp;S410&amp;"|",'5_ACOMPANHAMENTO'!$AC$3:$AC$4922)))+((T410&lt;&gt;"")*ISNUMBER(SEARCH("|"&amp;T410&amp;"|",'5_ACOMPANHAMENTO'!$AC$3:$AC$4922)))+((U410&lt;&gt;"")*ISNUMBER(SEARCH("|"&amp;U410&amp;"|",'5_ACOMPANHAMENTO'!$AC$3:$AC$4922)))+((V410&lt;&gt;"")*ISNUMBER(SEARCH("|"&amp;V410&amp;"|",'5_ACOMPANHAMENTO'!$AC$3:$AC$4922)))+((W410&lt;&gt;"")*ISNUMBER(SEARCH("|"&amp;W410&amp;"|",'5_ACOMPANHAMENTO'!$AC$3:$AC$4922)))+((X410&lt;&gt;"")*ISNUMBER(SEARCH("|"&amp;X410&amp;"|",'5_ACOMPANHAMENTO'!$AC$3:$AC$4922)))+((Y410&lt;&gt;"")*ISNUMBER(SEARCH("|"&amp;Y410&amp;"|",'5_ACOMPANHAMENTO'!$AC$3:$AC$4922)))+((Z410&lt;&gt;"")*ISNUMBER(SEARCH("|"&amp;Z410&amp;"|",'5_ACOMPANHAMENTO'!$AC$3:$AC$4922)))+((AA410&lt;&gt;"")*ISNUMBER(SEARCH("|"&amp;AA410&amp;"|",'5_ACOMPANHAMENTO'!$AC$3:$AC$4922)))+((AB410&lt;&gt;"")*ISNUMBER(SEARCH("|"&amp;AB410&amp;"|",'5_ACOMPANHAMENTO'!$AC$3:$AC$4922))))&gt;0)),'5_ACOMPANHAMENTO'!$J$3:$J$4922),0))</f>
        <v/>
      </c>
      <c r="E410" s="4">
        <f>IF(G410=0,"FINALIZADO",IF(TODAY()&gt;A410,"ATRASADO "&amp;TODAY()-A410&amp;" DIAS","ADIANTADO "&amp;A410-TODAY()&amp;" DIAS"))</f>
        <v/>
      </c>
      <c r="F410" s="7">
        <f>IF(OR($B410="",$C410=""),"",IFERROR(SUMPRODUCT(--(('5_ACOMPANHAMENTO'!$AD$3:$AD$4922=TRIM($C410&amp;""))*('5_ACOMPANHAMENTO'!$AC$3:$AC$4922&lt;&gt;"")*((((I410&lt;&gt;"")*ISNUMBER(SEARCH("|"&amp;I410&amp;"|",'5_ACOMPANHAMENTO'!$AC$3:$AC$4922)))+((J410&lt;&gt;"")*ISNUMBER(SEARCH("|"&amp;J410&amp;"|",'5_ACOMPANHAMENTO'!$AC$3:$AC$4922)))+((K410&lt;&gt;"")*ISNUMBER(SEARCH("|"&amp;K410&amp;"|",'5_ACOMPANHAMENTO'!$AC$3:$AC$4922)))+((L410&lt;&gt;"")*ISNUMBER(SEARCH("|"&amp;L410&amp;"|",'5_ACOMPANHAMENTO'!$AC$3:$AC$4922)))+((M410&lt;&gt;"")*ISNUMBER(SEARCH("|"&amp;M410&amp;"|",'5_ACOMPANHAMENTO'!$AC$3:$AC$4922)))+((N410&lt;&gt;"")*ISNUMBER(SEARCH("|"&amp;N410&amp;"|",'5_ACOMPANHAMENTO'!$AC$3:$AC$4922)))+((O410&lt;&gt;"")*ISNUMBER(SEARCH("|"&amp;O410&amp;"|",'5_ACOMPANHAMENTO'!$AC$3:$AC$4922)))+((P410&lt;&gt;"")*ISNUMBER(SEARCH("|"&amp;P410&amp;"|",'5_ACOMPANHAMENTO'!$AC$3:$AC$4922)))+((Q410&lt;&gt;"")*ISNUMBER(SEARCH("|"&amp;Q410&amp;"|",'5_ACOMPANHAMENTO'!$AC$3:$AC$4922)))+((R410&lt;&gt;"")*ISNUMBER(SEARCH("|"&amp;R410&amp;"|",'5_ACOMPANHAMENTO'!$AC$3:$AC$4922)))+((S410&lt;&gt;"")*ISNUMBER(SEARCH("|"&amp;S410&amp;"|",'5_ACOMPANHAMENTO'!$AC$3:$AC$4922)))+((T410&lt;&gt;"")*ISNUMBER(SEARCH("|"&amp;T410&amp;"|",'5_ACOMPANHAMENTO'!$AC$3:$AC$4922)))+((U410&lt;&gt;"")*ISNUMBER(SEARCH("|"&amp;U410&amp;"|",'5_ACOMPANHAMENTO'!$AC$3:$AC$4922)))+((V410&lt;&gt;"")*ISNUMBER(SEARCH("|"&amp;V410&amp;"|",'5_ACOMPANHAMENTO'!$AC$3:$AC$4922)))+((W410&lt;&gt;"")*ISNUMBER(SEARCH("|"&amp;W410&amp;"|",'5_ACOMPANHAMENTO'!$AC$3:$AC$4922)))+((X410&lt;&gt;"")*ISNUMBER(SEARCH("|"&amp;X410&amp;"|",'5_ACOMPANHAMENTO'!$AC$3:$AC$4922)))+((Y410&lt;&gt;"")*ISNUMBER(SEARCH("|"&amp;Y410&amp;"|",'5_ACOMPANHAMENTO'!$AC$3:$AC$4922)))+((Z410&lt;&gt;"")*ISNUMBER(SEARCH("|"&amp;Z410&amp;"|",'5_ACOMPANHAMENTO'!$AC$3:$AC$4922)))+((AA410&lt;&gt;"")*ISNUMBER(SEARCH("|"&amp;AA410&amp;"|",'5_ACOMPANHAMENTO'!$AC$3:$AC$4922)))+((AB410&lt;&gt;"")*ISNUMBER(SEARCH("|"&amp;AB410&amp;"|",'5_ACOMPANHAMENTO'!$AC$3:$AC$4922))))&gt;0)),'5_ACOMPANHAMENTO'!$O$3:$O$4922),0))</f>
        <v/>
      </c>
      <c r="G410" s="7">
        <f>IF(OR($B410="",$C410=""),"",D410-F410)</f>
        <v/>
      </c>
      <c r="H410">
        <f>IF(OR($B410="",$C410=""),"",TRIM($B410&amp;"")&amp;"|"&amp;TRIM($C410&amp;""))</f>
        <v/>
      </c>
      <c r="I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",99)),1,99)))</f>
        <v/>
      </c>
      <c r="J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",99)),100,99)))</f>
        <v/>
      </c>
      <c r="K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",99)),199,99)))</f>
        <v/>
      </c>
      <c r="L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",99)),298,99)))</f>
        <v/>
      </c>
      <c r="M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",99)),397,99)))</f>
        <v/>
      </c>
      <c r="N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",99)),496,99)))</f>
        <v/>
      </c>
      <c r="O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",99)),595,99)))</f>
        <v/>
      </c>
      <c r="P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",99)),694,99)))</f>
        <v/>
      </c>
      <c r="Q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",99)),793,99)))</f>
        <v/>
      </c>
      <c r="R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",99)),892,99)))</f>
        <v/>
      </c>
      <c r="S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",99)),991,99)))</f>
        <v/>
      </c>
      <c r="T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",99)),1090,99)))</f>
        <v/>
      </c>
      <c r="U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",99)),1189,99)))</f>
        <v/>
      </c>
      <c r="V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",99)),1288,99)))</f>
        <v/>
      </c>
      <c r="W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",99)),1387,99)))</f>
        <v/>
      </c>
      <c r="X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",99)),1486,99)))</f>
        <v/>
      </c>
      <c r="Y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",99)),1585,99)))</f>
        <v/>
      </c>
      <c r="Z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",99)),1684,99)))</f>
        <v/>
      </c>
      <c r="AA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",99)),1783,99)))</f>
        <v/>
      </c>
      <c r="AB410" s="1">
        <f>IF($B410="","",TRIM(MID(SUBSTITUTE(TRIM(SUBSTITUTE(SUBSTITUTE(SUBSTITUTE(SUBSTITUTE(SUBSTITUTE(SUBSTITUTE(SUBSTITUTE(SUBSTITUTE(SUBSTITUTE(SUBSTITUTE(SUBSTITUTE(SUBSTITUTE(SUBSTITUTE(SUBSTITUTE(TRIM($B410&amp;""),CHAR(10),"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",REPT(" ",99)),1882,99)))</f>
        <v/>
      </c>
    </row>
    <row r="411" hidden="1" ht="14.25" customHeight="1">
      <c r="A411" s="4">
        <f>IF(OR($B411="",$C411=""),"",IFERROR(INDEX('5_ACOMPANHAMENTO'!$A$3:$A$4922,MATCH(1,INDEX(('5_ACOMPANHAMENTO'!$AD$3:$AD$4922=TRIM($C411&amp;""))*('5_ACOMPANHAMENTO'!$AC$3:$AC$4922&lt;&gt;"")*((((I411&lt;&gt;"")*ISNUMBER(SEARCH("|"&amp;I411&amp;"|",'5_ACOMPANHAMENTO'!$AC$3:$AC$4922)))+((J411&lt;&gt;"")*ISNUMBER(SEARCH("|"&amp;J411&amp;"|",'5_ACOMPANHAMENTO'!$AC$3:$AC$4922)))+((K411&lt;&gt;"")*ISNUMBER(SEARCH("|"&amp;K411&amp;"|",'5_ACOMPANHAMENTO'!$AC$3:$AC$4922)))+((L411&lt;&gt;"")*ISNUMBER(SEARCH("|"&amp;L411&amp;"|",'5_ACOMPANHAMENTO'!$AC$3:$AC$4922)))+((M411&lt;&gt;"")*ISNUMBER(SEARCH("|"&amp;M411&amp;"|",'5_ACOMPANHAMENTO'!$AC$3:$AC$4922)))+((N411&lt;&gt;"")*ISNUMBER(SEARCH("|"&amp;N411&amp;"|",'5_ACOMPANHAMENTO'!$AC$3:$AC$4922)))+((O411&lt;&gt;"")*ISNUMBER(SEARCH("|"&amp;O411&amp;"|",'5_ACOMPANHAMENTO'!$AC$3:$AC$4922)))+((P411&lt;&gt;"")*ISNUMBER(SEARCH("|"&amp;P411&amp;"|",'5_ACOMPANHAMENTO'!$AC$3:$AC$4922)))+((Q411&lt;&gt;"")*ISNUMBER(SEARCH("|"&amp;Q411&amp;"|",'5_ACOMPANHAMENTO'!$AC$3:$AC$4922)))+((R411&lt;&gt;"")*ISNUMBER(SEARCH("|"&amp;R411&amp;"|",'5_ACOMPANHAMENTO'!$AC$3:$AC$4922)))+((S411&lt;&gt;"")*ISNUMBER(SEARCH("|"&amp;S411&amp;"|",'5_ACOMPANHAMENTO'!$AC$3:$AC$4922)))+((T411&lt;&gt;"")*ISNUMBER(SEARCH("|"&amp;T411&amp;"|",'5_ACOMPANHAMENTO'!$AC$3:$AC$4922)))+((U411&lt;&gt;"")*ISNUMBER(SEARCH("|"&amp;U411&amp;"|",'5_ACOMPANHAMENTO'!$AC$3:$AC$4922)))+((V411&lt;&gt;"")*ISNUMBER(SEARCH("|"&amp;V411&amp;"|",'5_ACOMPANHAMENTO'!$AC$3:$AC$4922)))+((W411&lt;&gt;"")*ISNUMBER(SEARCH("|"&amp;W411&amp;"|",'5_ACOMPANHAMENTO'!$AC$3:$AC$4922)))+((X411&lt;&gt;"")*ISNUMBER(SEARCH("|"&amp;X411&amp;"|",'5_ACOMPANHAMENTO'!$AC$3:$AC$4922)))+((Y411&lt;&gt;"")*ISNUMBER(SEARCH("|"&amp;Y411&amp;"|",'5_ACOMPANHAMENTO'!$AC$3:$AC$4922)))+((Z411&lt;&gt;"")*ISNUMBER(SEARCH("|"&amp;Z411&amp;"|",'5_ACOMPANHAMENTO'!$AC$3:$AC$4922)))+((AA411&lt;&gt;"")*ISNUMBER(SEARCH("|"&amp;AA411&amp;"|",'5_ACOMPANHAMENTO'!$AC$3:$AC$4922)))+((AB411&lt;&gt;"")*ISNUMBER(SEARCH("|"&amp;AB411&amp;"|",'5_ACOMPANHAMENTO'!$AC$3:$AC$4922))))&gt;0),0),0)),""))</f>
        <v/>
      </c>
      <c r="B411" s="14" t="inlineStr">
        <is>
          <t>10210</t>
        </is>
      </c>
      <c r="C411" s="14" t="inlineStr">
        <is>
          <t>9 COLADEIRAS</t>
        </is>
      </c>
      <c r="D411" s="4">
        <f>IF(OR($B411="",$C411=""),"",IFERROR(SUMPRODUCT(--(('5_ACOMPANHAMENTO'!$AD$3:$AD$4922=TRIM($C411&amp;""))*('5_ACOMPANHAMENTO'!$AC$3:$AC$4922&lt;&gt;"")*((((I411&lt;&gt;"")*ISNUMBER(SEARCH("|"&amp;I411&amp;"|",'5_ACOMPANHAMENTO'!$AC$3:$AC$4922)))+((J411&lt;&gt;"")*ISNUMBER(SEARCH("|"&amp;J411&amp;"|",'5_ACOMPANHAMENTO'!$AC$3:$AC$4922)))+((K411&lt;&gt;"")*ISNUMBER(SEARCH("|"&amp;K411&amp;"|",'5_ACOMPANHAMENTO'!$AC$3:$AC$4922)))+((L411&lt;&gt;"")*ISNUMBER(SEARCH("|"&amp;L411&amp;"|",'5_ACOMPANHAMENTO'!$AC$3:$AC$4922)))+((M411&lt;&gt;"")*ISNUMBER(SEARCH("|"&amp;M411&amp;"|",'5_ACOMPANHAMENTO'!$AC$3:$AC$4922)))+((N411&lt;&gt;"")*ISNUMBER(SEARCH("|"&amp;N411&amp;"|",'5_ACOMPANHAMENTO'!$AC$3:$AC$4922)))+((O411&lt;&gt;"")*ISNUMBER(SEARCH("|"&amp;O411&amp;"|",'5_ACOMPANHAMENTO'!$AC$3:$AC$4922)))+((P411&lt;&gt;"")*ISNUMBER(SEARCH("|"&amp;P411&amp;"|",'5_ACOMPANHAMENTO'!$AC$3:$AC$4922)))+((Q411&lt;&gt;"")*ISNUMBER(SEARCH("|"&amp;Q411&amp;"|",'5_ACOMPANHAMENTO'!$AC$3:$AC$4922)))+((R411&lt;&gt;"")*ISNUMBER(SEARCH("|"&amp;R411&amp;"|",'5_ACOMPANHAMENTO'!$AC$3:$AC$4922)))+((S411&lt;&gt;"")*ISNUMBER(SEARCH("|"&amp;S411&amp;"|",'5_ACOMPANHAMENTO'!$AC$3:$AC$4922)))+((T411&lt;&gt;"")*ISNUMBER(SEARCH("|"&amp;T411&amp;"|",'5_ACOMPANHAMENTO'!$AC$3:$AC$4922)))+((U411&lt;&gt;"")*ISNUMBER(SEARCH("|"&amp;U411&amp;"|",'5_ACOMPANHAMENTO'!$AC$3:$AC$4922)))+((V411&lt;&gt;"")*ISNUMBER(SEARCH("|"&amp;V411&amp;"|",'5_ACOMPANHAMENTO'!$AC$3:$AC$4922)))+((W411&lt;&gt;"")*ISNUMBER(SEARCH("|"&amp;W411&amp;"|",'5_ACOMPANHAMENTO'!$AC$3:$AC$4922)))+((X411&lt;&gt;"")*ISNUMBER(SEARCH("|"&amp;X411&amp;"|",'5_ACOMPANHAMENTO'!$AC$3:$AC$4922)))+((Y411&lt;&gt;"")*ISNUMBER(SEARCH("|"&amp;Y411&amp;"|",'5_ACOMPANHAMENTO'!$AC$3:$AC$4922)))+((Z411&lt;&gt;"")*ISNUMBER(SEARCH("|"&amp;Z411&amp;"|",'5_ACOMPANHAMENTO'!$AC$3:$AC$4922)))+((AA411&lt;&gt;"")*ISNUMBER(SEARCH("|"&amp;AA411&amp;"|",'5_ACOMPANHAMENTO'!$AC$3:$AC$4922)))+((AB411&lt;&gt;"")*ISNUMBER(SEARCH("|"&amp;AB411&amp;"|",'5_ACOMPANHAMENTO'!$AC$3:$AC$4922))))&gt;0)),'5_ACOMPANHAMENTO'!$J$3:$J$4922),0))</f>
        <v/>
      </c>
      <c r="E411" s="4">
        <f>IF(G411=0,"FINALIZADO",IF(TODAY()&gt;A411,"ATRASADO "&amp;TODAY()-A411&amp;" DIAS","ADIANTADO "&amp;A411-TODAY()&amp;" DIAS"))</f>
        <v/>
      </c>
      <c r="F411" s="7">
        <f>IF(OR($B411="",$C411=""),"",IFERROR(SUMPRODUCT(--(('5_ACOMPANHAMENTO'!$AD$3:$AD$4922=TRIM($C411&amp;""))*('5_ACOMPANHAMENTO'!$AC$3:$AC$4922&lt;&gt;"")*((((I411&lt;&gt;"")*ISNUMBER(SEARCH("|"&amp;I411&amp;"|",'5_ACOMPANHAMENTO'!$AC$3:$AC$4922)))+((J411&lt;&gt;"")*ISNUMBER(SEARCH("|"&amp;J411&amp;"|",'5_ACOMPANHAMENTO'!$AC$3:$AC$4922)))+((K411&lt;&gt;"")*ISNUMBER(SEARCH("|"&amp;K411&amp;"|",'5_ACOMPANHAMENTO'!$AC$3:$AC$4922)))+((L411&lt;&gt;"")*ISNUMBER(SEARCH("|"&amp;L411&amp;"|",'5_ACOMPANHAMENTO'!$AC$3:$AC$4922)))+((M411&lt;&gt;"")*ISNUMBER(SEARCH("|"&amp;M411&amp;"|",'5_ACOMPANHAMENTO'!$AC$3:$AC$4922)))+((N411&lt;&gt;"")*ISNUMBER(SEARCH("|"&amp;N411&amp;"|",'5_ACOMPANHAMENTO'!$AC$3:$AC$4922)))+((O411&lt;&gt;"")*ISNUMBER(SEARCH("|"&amp;O411&amp;"|",'5_ACOMPANHAMENTO'!$AC$3:$AC$4922)))+((P411&lt;&gt;"")*ISNUMBER(SEARCH("|"&amp;P411&amp;"|",'5_ACOMPANHAMENTO'!$AC$3:$AC$4922)))+((Q411&lt;&gt;"")*ISNUMBER(SEARCH("|"&amp;Q411&amp;"|",'5_ACOMPANHAMENTO'!$AC$3:$AC$4922)))+((R411&lt;&gt;"")*ISNUMBER(SEARCH("|"&amp;R411&amp;"|",'5_ACOMPANHAMENTO'!$AC$3:$AC$4922)))+((S411&lt;&gt;"")*ISNUMBER(SEARCH("|"&amp;S411&amp;"|",'5_ACOMPANHAMENTO'!$AC$3:$AC$4922)))+((T411&lt;&gt;"")*ISNUMBER(SEARCH("|"&amp;T411&amp;"|",'5_ACOMPANHAMENTO'!$AC$3:$AC$4922)))+((U411&lt;&gt;"")*ISNUMBER(SEARCH("|"&amp;U411&amp;"|",'5_ACOMPANHAMENTO'!$AC$3:$AC$4922)))+((V411&lt;&gt;"")*ISNUMBER(SEARCH("|"&amp;V411&amp;"|",'5_ACOMPANHAMENTO'!$AC$3:$AC$4922)))+((W411&lt;&gt;"")*ISNUMBER(SEARCH("|"&amp;W411&amp;"|",'5_ACOMPANHAMENTO'!$AC$3:$AC$4922)))+((X411&lt;&gt;"")*ISNUMBER(SEARCH("|"&amp;X411&amp;"|",'5_ACOMPANHAMENTO'!$AC$3:$AC$4922)))+((Y411&lt;&gt;"")*ISNUMBER(SEARCH("|"&amp;Y411&amp;"|",'5_ACOMPANHAMENTO'!$AC$3:$AC$4922)))+((Z411&lt;&gt;"")*ISNUMBER(SEARCH("|"&amp;Z411&amp;"|",'5_ACOMPANHAMENTO'!$AC$3:$AC$4922)))+((AA411&lt;&gt;"")*ISNUMBER(SEARCH("|"&amp;AA411&amp;"|",'5_ACOMPANHAMENTO'!$AC$3:$AC$4922)))+((AB411&lt;&gt;"")*ISNUMBER(SEARCH("|"&amp;AB411&amp;"|",'5_ACOMPANHAMENTO'!$AC$3:$AC$4922))))&gt;0)),'5_ACOMPANHAMENTO'!$O$3:$O$4922),0))</f>
        <v/>
      </c>
      <c r="G411" s="7">
        <f>IF(OR($B411="",$C411=""),"",D411-F411)</f>
        <v/>
      </c>
      <c r="H411">
        <f>IF(OR($B411="",$C411=""),"",TRIM($B411&amp;"")&amp;"|"&amp;TRIM($C411&amp;""))</f>
        <v/>
      </c>
      <c r="I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",99)),1,99)))</f>
        <v/>
      </c>
      <c r="J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",99)),100,99)))</f>
        <v/>
      </c>
      <c r="K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",99)),199,99)))</f>
        <v/>
      </c>
      <c r="L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",99)),298,99)))</f>
        <v/>
      </c>
      <c r="M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",99)),397,99)))</f>
        <v/>
      </c>
      <c r="N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",99)),496,99)))</f>
        <v/>
      </c>
      <c r="O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",99)),595,99)))</f>
        <v/>
      </c>
      <c r="P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",99)),694,99)))</f>
        <v/>
      </c>
      <c r="Q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",99)),793,99)))</f>
        <v/>
      </c>
      <c r="R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",99)),892,99)))</f>
        <v/>
      </c>
      <c r="S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",99)),991,99)))</f>
        <v/>
      </c>
      <c r="T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",99)),1090,99)))</f>
        <v/>
      </c>
      <c r="U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",99)),1189,99)))</f>
        <v/>
      </c>
      <c r="V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",99)),1288,99)))</f>
        <v/>
      </c>
      <c r="W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",99)),1387,99)))</f>
        <v/>
      </c>
      <c r="X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",99)),1486,99)))</f>
        <v/>
      </c>
      <c r="Y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",99)),1585,99)))</f>
        <v/>
      </c>
      <c r="Z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",99)),1684,99)))</f>
        <v/>
      </c>
      <c r="AA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",99)),1783,99)))</f>
        <v/>
      </c>
      <c r="AB411" s="1">
        <f>IF($B411="","",TRIM(MID(SUBSTITUTE(TRIM(SUBSTITUTE(SUBSTITUTE(SUBSTITUTE(SUBSTITUTE(SUBSTITUTE(SUBSTITUTE(SUBSTITUTE(SUBSTITUTE(SUBSTITUTE(SUBSTITUTE(SUBSTITUTE(SUBSTITUTE(SUBSTITUTE(SUBSTITUTE(TRIM($B411&amp;""),CHAR(10),"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",REPT(" ",99)),1882,99)))</f>
        <v/>
      </c>
    </row>
    <row r="412" hidden="1" ht="14.25" customHeight="1">
      <c r="A412" s="4">
        <f>IF(OR($B412="",$C412=""),"",IFERROR(INDEX('5_ACOMPANHAMENTO'!$A$3:$A$4922,MATCH(1,INDEX(('5_ACOMPANHAMENTO'!$AD$3:$AD$4922=TRIM($C412&amp;""))*('5_ACOMPANHAMENTO'!$AC$3:$AC$4922&lt;&gt;"")*((((I412&lt;&gt;"")*ISNUMBER(SEARCH("|"&amp;I412&amp;"|",'5_ACOMPANHAMENTO'!$AC$3:$AC$4922)))+((J412&lt;&gt;"")*ISNUMBER(SEARCH("|"&amp;J412&amp;"|",'5_ACOMPANHAMENTO'!$AC$3:$AC$4922)))+((K412&lt;&gt;"")*ISNUMBER(SEARCH("|"&amp;K412&amp;"|",'5_ACOMPANHAMENTO'!$AC$3:$AC$4922)))+((L412&lt;&gt;"")*ISNUMBER(SEARCH("|"&amp;L412&amp;"|",'5_ACOMPANHAMENTO'!$AC$3:$AC$4922)))+((M412&lt;&gt;"")*ISNUMBER(SEARCH("|"&amp;M412&amp;"|",'5_ACOMPANHAMENTO'!$AC$3:$AC$4922)))+((N412&lt;&gt;"")*ISNUMBER(SEARCH("|"&amp;N412&amp;"|",'5_ACOMPANHAMENTO'!$AC$3:$AC$4922)))+((O412&lt;&gt;"")*ISNUMBER(SEARCH("|"&amp;O412&amp;"|",'5_ACOMPANHAMENTO'!$AC$3:$AC$4922)))+((P412&lt;&gt;"")*ISNUMBER(SEARCH("|"&amp;P412&amp;"|",'5_ACOMPANHAMENTO'!$AC$3:$AC$4922)))+((Q412&lt;&gt;"")*ISNUMBER(SEARCH("|"&amp;Q412&amp;"|",'5_ACOMPANHAMENTO'!$AC$3:$AC$4922)))+((R412&lt;&gt;"")*ISNUMBER(SEARCH("|"&amp;R412&amp;"|",'5_ACOMPANHAMENTO'!$AC$3:$AC$4922)))+((S412&lt;&gt;"")*ISNUMBER(SEARCH("|"&amp;S412&amp;"|",'5_ACOMPANHAMENTO'!$AC$3:$AC$4922)))+((T412&lt;&gt;"")*ISNUMBER(SEARCH("|"&amp;T412&amp;"|",'5_ACOMPANHAMENTO'!$AC$3:$AC$4922)))+((U412&lt;&gt;"")*ISNUMBER(SEARCH("|"&amp;U412&amp;"|",'5_ACOMPANHAMENTO'!$AC$3:$AC$4922)))+((V412&lt;&gt;"")*ISNUMBER(SEARCH("|"&amp;V412&amp;"|",'5_ACOMPANHAMENTO'!$AC$3:$AC$4922)))+((W412&lt;&gt;"")*ISNUMBER(SEARCH("|"&amp;W412&amp;"|",'5_ACOMPANHAMENTO'!$AC$3:$AC$4922)))+((X412&lt;&gt;"")*ISNUMBER(SEARCH("|"&amp;X412&amp;"|",'5_ACOMPANHAMENTO'!$AC$3:$AC$4922)))+((Y412&lt;&gt;"")*ISNUMBER(SEARCH("|"&amp;Y412&amp;"|",'5_ACOMPANHAMENTO'!$AC$3:$AC$4922)))+((Z412&lt;&gt;"")*ISNUMBER(SEARCH("|"&amp;Z412&amp;"|",'5_ACOMPANHAMENTO'!$AC$3:$AC$4922)))+((AA412&lt;&gt;"")*ISNUMBER(SEARCH("|"&amp;AA412&amp;"|",'5_ACOMPANHAMENTO'!$AC$3:$AC$4922)))+((AB412&lt;&gt;"")*ISNUMBER(SEARCH("|"&amp;AB412&amp;"|",'5_ACOMPANHAMENTO'!$AC$3:$AC$4922))))&gt;0),0),0)),""))</f>
        <v/>
      </c>
      <c r="B412" s="14" t="inlineStr">
        <is>
          <t>10210</t>
        </is>
      </c>
      <c r="C412" s="14" t="inlineStr">
        <is>
          <t>9 COLADEIRAS</t>
        </is>
      </c>
      <c r="D412" s="4">
        <f>IF(OR($B412="",$C412=""),"",IFERROR(SUMPRODUCT(--(('5_ACOMPANHAMENTO'!$AD$3:$AD$4922=TRIM($C412&amp;""))*('5_ACOMPANHAMENTO'!$AC$3:$AC$4922&lt;&gt;"")*((((I412&lt;&gt;"")*ISNUMBER(SEARCH("|"&amp;I412&amp;"|",'5_ACOMPANHAMENTO'!$AC$3:$AC$4922)))+((J412&lt;&gt;"")*ISNUMBER(SEARCH("|"&amp;J412&amp;"|",'5_ACOMPANHAMENTO'!$AC$3:$AC$4922)))+((K412&lt;&gt;"")*ISNUMBER(SEARCH("|"&amp;K412&amp;"|",'5_ACOMPANHAMENTO'!$AC$3:$AC$4922)))+((L412&lt;&gt;"")*ISNUMBER(SEARCH("|"&amp;L412&amp;"|",'5_ACOMPANHAMENTO'!$AC$3:$AC$4922)))+((M412&lt;&gt;"")*ISNUMBER(SEARCH("|"&amp;M412&amp;"|",'5_ACOMPANHAMENTO'!$AC$3:$AC$4922)))+((N412&lt;&gt;"")*ISNUMBER(SEARCH("|"&amp;N412&amp;"|",'5_ACOMPANHAMENTO'!$AC$3:$AC$4922)))+((O412&lt;&gt;"")*ISNUMBER(SEARCH("|"&amp;O412&amp;"|",'5_ACOMPANHAMENTO'!$AC$3:$AC$4922)))+((P412&lt;&gt;"")*ISNUMBER(SEARCH("|"&amp;P412&amp;"|",'5_ACOMPANHAMENTO'!$AC$3:$AC$4922)))+((Q412&lt;&gt;"")*ISNUMBER(SEARCH("|"&amp;Q412&amp;"|",'5_ACOMPANHAMENTO'!$AC$3:$AC$4922)))+((R412&lt;&gt;"")*ISNUMBER(SEARCH("|"&amp;R412&amp;"|",'5_ACOMPANHAMENTO'!$AC$3:$AC$4922)))+((S412&lt;&gt;"")*ISNUMBER(SEARCH("|"&amp;S412&amp;"|",'5_ACOMPANHAMENTO'!$AC$3:$AC$4922)))+((T412&lt;&gt;"")*ISNUMBER(SEARCH("|"&amp;T412&amp;"|",'5_ACOMPANHAMENTO'!$AC$3:$AC$4922)))+((U412&lt;&gt;"")*ISNUMBER(SEARCH("|"&amp;U412&amp;"|",'5_ACOMPANHAMENTO'!$AC$3:$AC$4922)))+((V412&lt;&gt;"")*ISNUMBER(SEARCH("|"&amp;V412&amp;"|",'5_ACOMPANHAMENTO'!$AC$3:$AC$4922)))+((W412&lt;&gt;"")*ISNUMBER(SEARCH("|"&amp;W412&amp;"|",'5_ACOMPANHAMENTO'!$AC$3:$AC$4922)))+((X412&lt;&gt;"")*ISNUMBER(SEARCH("|"&amp;X412&amp;"|",'5_ACOMPANHAMENTO'!$AC$3:$AC$4922)))+((Y412&lt;&gt;"")*ISNUMBER(SEARCH("|"&amp;Y412&amp;"|",'5_ACOMPANHAMENTO'!$AC$3:$AC$4922)))+((Z412&lt;&gt;"")*ISNUMBER(SEARCH("|"&amp;Z412&amp;"|",'5_ACOMPANHAMENTO'!$AC$3:$AC$4922)))+((AA412&lt;&gt;"")*ISNUMBER(SEARCH("|"&amp;AA412&amp;"|",'5_ACOMPANHAMENTO'!$AC$3:$AC$4922)))+((AB412&lt;&gt;"")*ISNUMBER(SEARCH("|"&amp;AB412&amp;"|",'5_ACOMPANHAMENTO'!$AC$3:$AC$4922))))&gt;0)),'5_ACOMPANHAMENTO'!$J$3:$J$4922),0))</f>
        <v/>
      </c>
      <c r="E412" s="4">
        <f>IF(G412=0,"FINALIZADO",IF(TODAY()&gt;A412,"ATRASADO "&amp;TODAY()-A412&amp;" DIAS","ADIANTADO "&amp;A412-TODAY()&amp;" DIAS"))</f>
        <v/>
      </c>
      <c r="F412" s="7">
        <f>IF(OR($B412="",$C412=""),"",IFERROR(SUMPRODUCT(--(('5_ACOMPANHAMENTO'!$AD$3:$AD$4922=TRIM($C412&amp;""))*('5_ACOMPANHAMENTO'!$AC$3:$AC$4922&lt;&gt;"")*((((I412&lt;&gt;"")*ISNUMBER(SEARCH("|"&amp;I412&amp;"|",'5_ACOMPANHAMENTO'!$AC$3:$AC$4922)))+((J412&lt;&gt;"")*ISNUMBER(SEARCH("|"&amp;J412&amp;"|",'5_ACOMPANHAMENTO'!$AC$3:$AC$4922)))+((K412&lt;&gt;"")*ISNUMBER(SEARCH("|"&amp;K412&amp;"|",'5_ACOMPANHAMENTO'!$AC$3:$AC$4922)))+((L412&lt;&gt;"")*ISNUMBER(SEARCH("|"&amp;L412&amp;"|",'5_ACOMPANHAMENTO'!$AC$3:$AC$4922)))+((M412&lt;&gt;"")*ISNUMBER(SEARCH("|"&amp;M412&amp;"|",'5_ACOMPANHAMENTO'!$AC$3:$AC$4922)))+((N412&lt;&gt;"")*ISNUMBER(SEARCH("|"&amp;N412&amp;"|",'5_ACOMPANHAMENTO'!$AC$3:$AC$4922)))+((O412&lt;&gt;"")*ISNUMBER(SEARCH("|"&amp;O412&amp;"|",'5_ACOMPANHAMENTO'!$AC$3:$AC$4922)))+((P412&lt;&gt;"")*ISNUMBER(SEARCH("|"&amp;P412&amp;"|",'5_ACOMPANHAMENTO'!$AC$3:$AC$4922)))+((Q412&lt;&gt;"")*ISNUMBER(SEARCH("|"&amp;Q412&amp;"|",'5_ACOMPANHAMENTO'!$AC$3:$AC$4922)))+((R412&lt;&gt;"")*ISNUMBER(SEARCH("|"&amp;R412&amp;"|",'5_ACOMPANHAMENTO'!$AC$3:$AC$4922)))+((S412&lt;&gt;"")*ISNUMBER(SEARCH("|"&amp;S412&amp;"|",'5_ACOMPANHAMENTO'!$AC$3:$AC$4922)))+((T412&lt;&gt;"")*ISNUMBER(SEARCH("|"&amp;T412&amp;"|",'5_ACOMPANHAMENTO'!$AC$3:$AC$4922)))+((U412&lt;&gt;"")*ISNUMBER(SEARCH("|"&amp;U412&amp;"|",'5_ACOMPANHAMENTO'!$AC$3:$AC$4922)))+((V412&lt;&gt;"")*ISNUMBER(SEARCH("|"&amp;V412&amp;"|",'5_ACOMPANHAMENTO'!$AC$3:$AC$4922)))+((W412&lt;&gt;"")*ISNUMBER(SEARCH("|"&amp;W412&amp;"|",'5_ACOMPANHAMENTO'!$AC$3:$AC$4922)))+((X412&lt;&gt;"")*ISNUMBER(SEARCH("|"&amp;X412&amp;"|",'5_ACOMPANHAMENTO'!$AC$3:$AC$4922)))+((Y412&lt;&gt;"")*ISNUMBER(SEARCH("|"&amp;Y412&amp;"|",'5_ACOMPANHAMENTO'!$AC$3:$AC$4922)))+((Z412&lt;&gt;"")*ISNUMBER(SEARCH("|"&amp;Z412&amp;"|",'5_ACOMPANHAMENTO'!$AC$3:$AC$4922)))+((AA412&lt;&gt;"")*ISNUMBER(SEARCH("|"&amp;AA412&amp;"|",'5_ACOMPANHAMENTO'!$AC$3:$AC$4922)))+((AB412&lt;&gt;"")*ISNUMBER(SEARCH("|"&amp;AB412&amp;"|",'5_ACOMPANHAMENTO'!$AC$3:$AC$4922))))&gt;0)),'5_ACOMPANHAMENTO'!$O$3:$O$4922),0))</f>
        <v/>
      </c>
      <c r="G412" s="7">
        <f>IF(OR($B412="",$C412=""),"",D412-F412)</f>
        <v/>
      </c>
      <c r="H412">
        <f>IF(OR($B412="",$C412=""),"",TRIM($B412&amp;"")&amp;"|"&amp;TRIM($C412&amp;""))</f>
        <v/>
      </c>
      <c r="I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",99)),1,99)))</f>
        <v/>
      </c>
      <c r="J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",99)),100,99)))</f>
        <v/>
      </c>
      <c r="K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",99)),199,99)))</f>
        <v/>
      </c>
      <c r="L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",99)),298,99)))</f>
        <v/>
      </c>
      <c r="M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",99)),397,99)))</f>
        <v/>
      </c>
      <c r="N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",99)),496,99)))</f>
        <v/>
      </c>
      <c r="O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",99)),595,99)))</f>
        <v/>
      </c>
      <c r="P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",99)),694,99)))</f>
        <v/>
      </c>
      <c r="Q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",99)),793,99)))</f>
        <v/>
      </c>
      <c r="R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",99)),892,99)))</f>
        <v/>
      </c>
      <c r="S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",99)),991,99)))</f>
        <v/>
      </c>
      <c r="T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",99)),1090,99)))</f>
        <v/>
      </c>
      <c r="U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",99)),1189,99)))</f>
        <v/>
      </c>
      <c r="V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",99)),1288,99)))</f>
        <v/>
      </c>
      <c r="W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",99)),1387,99)))</f>
        <v/>
      </c>
      <c r="X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",99)),1486,99)))</f>
        <v/>
      </c>
      <c r="Y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",99)),1585,99)))</f>
        <v/>
      </c>
      <c r="Z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",99)),1684,99)))</f>
        <v/>
      </c>
      <c r="AA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",99)),1783,99)))</f>
        <v/>
      </c>
      <c r="AB412" s="1">
        <f>IF($B412="","",TRIM(MID(SUBSTITUTE(TRIM(SUBSTITUTE(SUBSTITUTE(SUBSTITUTE(SUBSTITUTE(SUBSTITUTE(SUBSTITUTE(SUBSTITUTE(SUBSTITUTE(SUBSTITUTE(SUBSTITUTE(SUBSTITUTE(SUBSTITUTE(SUBSTITUTE(SUBSTITUTE(TRIM($B412&amp;""),CHAR(10),"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",REPT(" ",99)),1882,99)))</f>
        <v/>
      </c>
    </row>
    <row r="413" hidden="1" ht="14.25" customHeight="1">
      <c r="A413" s="4">
        <f>IF(OR($B413="",$C413=""),"",IFERROR(INDEX('5_ACOMPANHAMENTO'!$A$3:$A$4922,MATCH(1,INDEX(('5_ACOMPANHAMENTO'!$AD$3:$AD$4922=TRIM($C413&amp;""))*('5_ACOMPANHAMENTO'!$AC$3:$AC$4922&lt;&gt;"")*((((I413&lt;&gt;"")*ISNUMBER(SEARCH("|"&amp;I413&amp;"|",'5_ACOMPANHAMENTO'!$AC$3:$AC$4922)))+((J413&lt;&gt;"")*ISNUMBER(SEARCH("|"&amp;J413&amp;"|",'5_ACOMPANHAMENTO'!$AC$3:$AC$4922)))+((K413&lt;&gt;"")*ISNUMBER(SEARCH("|"&amp;K413&amp;"|",'5_ACOMPANHAMENTO'!$AC$3:$AC$4922)))+((L413&lt;&gt;"")*ISNUMBER(SEARCH("|"&amp;L413&amp;"|",'5_ACOMPANHAMENTO'!$AC$3:$AC$4922)))+((M413&lt;&gt;"")*ISNUMBER(SEARCH("|"&amp;M413&amp;"|",'5_ACOMPANHAMENTO'!$AC$3:$AC$4922)))+((N413&lt;&gt;"")*ISNUMBER(SEARCH("|"&amp;N413&amp;"|",'5_ACOMPANHAMENTO'!$AC$3:$AC$4922)))+((O413&lt;&gt;"")*ISNUMBER(SEARCH("|"&amp;O413&amp;"|",'5_ACOMPANHAMENTO'!$AC$3:$AC$4922)))+((P413&lt;&gt;"")*ISNUMBER(SEARCH("|"&amp;P413&amp;"|",'5_ACOMPANHAMENTO'!$AC$3:$AC$4922)))+((Q413&lt;&gt;"")*ISNUMBER(SEARCH("|"&amp;Q413&amp;"|",'5_ACOMPANHAMENTO'!$AC$3:$AC$4922)))+((R413&lt;&gt;"")*ISNUMBER(SEARCH("|"&amp;R413&amp;"|",'5_ACOMPANHAMENTO'!$AC$3:$AC$4922)))+((S413&lt;&gt;"")*ISNUMBER(SEARCH("|"&amp;S413&amp;"|",'5_ACOMPANHAMENTO'!$AC$3:$AC$4922)))+((T413&lt;&gt;"")*ISNUMBER(SEARCH("|"&amp;T413&amp;"|",'5_ACOMPANHAMENTO'!$AC$3:$AC$4922)))+((U413&lt;&gt;"")*ISNUMBER(SEARCH("|"&amp;U413&amp;"|",'5_ACOMPANHAMENTO'!$AC$3:$AC$4922)))+((V413&lt;&gt;"")*ISNUMBER(SEARCH("|"&amp;V413&amp;"|",'5_ACOMPANHAMENTO'!$AC$3:$AC$4922)))+((W413&lt;&gt;"")*ISNUMBER(SEARCH("|"&amp;W413&amp;"|",'5_ACOMPANHAMENTO'!$AC$3:$AC$4922)))+((X413&lt;&gt;"")*ISNUMBER(SEARCH("|"&amp;X413&amp;"|",'5_ACOMPANHAMENTO'!$AC$3:$AC$4922)))+((Y413&lt;&gt;"")*ISNUMBER(SEARCH("|"&amp;Y413&amp;"|",'5_ACOMPANHAMENTO'!$AC$3:$AC$4922)))+((Z413&lt;&gt;"")*ISNUMBER(SEARCH("|"&amp;Z413&amp;"|",'5_ACOMPANHAMENTO'!$AC$3:$AC$4922)))+((AA413&lt;&gt;"")*ISNUMBER(SEARCH("|"&amp;AA413&amp;"|",'5_ACOMPANHAMENTO'!$AC$3:$AC$4922)))+((AB413&lt;&gt;"")*ISNUMBER(SEARCH("|"&amp;AB413&amp;"|",'5_ACOMPANHAMENTO'!$AC$3:$AC$4922))))&gt;0),0),0)),""))</f>
        <v/>
      </c>
      <c r="B413" s="14" t="inlineStr">
        <is>
          <t>10210</t>
        </is>
      </c>
      <c r="C413" s="14" t="inlineStr">
        <is>
          <t>9 COLADEIRAS</t>
        </is>
      </c>
      <c r="D413" s="4">
        <f>IF(OR($B413="",$C413=""),"",IFERROR(SUMPRODUCT(--(('5_ACOMPANHAMENTO'!$AD$3:$AD$4922=TRIM($C413&amp;""))*('5_ACOMPANHAMENTO'!$AC$3:$AC$4922&lt;&gt;"")*((((I413&lt;&gt;"")*ISNUMBER(SEARCH("|"&amp;I413&amp;"|",'5_ACOMPANHAMENTO'!$AC$3:$AC$4922)))+((J413&lt;&gt;"")*ISNUMBER(SEARCH("|"&amp;J413&amp;"|",'5_ACOMPANHAMENTO'!$AC$3:$AC$4922)))+((K413&lt;&gt;"")*ISNUMBER(SEARCH("|"&amp;K413&amp;"|",'5_ACOMPANHAMENTO'!$AC$3:$AC$4922)))+((L413&lt;&gt;"")*ISNUMBER(SEARCH("|"&amp;L413&amp;"|",'5_ACOMPANHAMENTO'!$AC$3:$AC$4922)))+((M413&lt;&gt;"")*ISNUMBER(SEARCH("|"&amp;M413&amp;"|",'5_ACOMPANHAMENTO'!$AC$3:$AC$4922)))+((N413&lt;&gt;"")*ISNUMBER(SEARCH("|"&amp;N413&amp;"|",'5_ACOMPANHAMENTO'!$AC$3:$AC$4922)))+((O413&lt;&gt;"")*ISNUMBER(SEARCH("|"&amp;O413&amp;"|",'5_ACOMPANHAMENTO'!$AC$3:$AC$4922)))+((P413&lt;&gt;"")*ISNUMBER(SEARCH("|"&amp;P413&amp;"|",'5_ACOMPANHAMENTO'!$AC$3:$AC$4922)))+((Q413&lt;&gt;"")*ISNUMBER(SEARCH("|"&amp;Q413&amp;"|",'5_ACOMPANHAMENTO'!$AC$3:$AC$4922)))+((R413&lt;&gt;"")*ISNUMBER(SEARCH("|"&amp;R413&amp;"|",'5_ACOMPANHAMENTO'!$AC$3:$AC$4922)))+((S413&lt;&gt;"")*ISNUMBER(SEARCH("|"&amp;S413&amp;"|",'5_ACOMPANHAMENTO'!$AC$3:$AC$4922)))+((T413&lt;&gt;"")*ISNUMBER(SEARCH("|"&amp;T413&amp;"|",'5_ACOMPANHAMENTO'!$AC$3:$AC$4922)))+((U413&lt;&gt;"")*ISNUMBER(SEARCH("|"&amp;U413&amp;"|",'5_ACOMPANHAMENTO'!$AC$3:$AC$4922)))+((V413&lt;&gt;"")*ISNUMBER(SEARCH("|"&amp;V413&amp;"|",'5_ACOMPANHAMENTO'!$AC$3:$AC$4922)))+((W413&lt;&gt;"")*ISNUMBER(SEARCH("|"&amp;W413&amp;"|",'5_ACOMPANHAMENTO'!$AC$3:$AC$4922)))+((X413&lt;&gt;"")*ISNUMBER(SEARCH("|"&amp;X413&amp;"|",'5_ACOMPANHAMENTO'!$AC$3:$AC$4922)))+((Y413&lt;&gt;"")*ISNUMBER(SEARCH("|"&amp;Y413&amp;"|",'5_ACOMPANHAMENTO'!$AC$3:$AC$4922)))+((Z413&lt;&gt;"")*ISNUMBER(SEARCH("|"&amp;Z413&amp;"|",'5_ACOMPANHAMENTO'!$AC$3:$AC$4922)))+((AA413&lt;&gt;"")*ISNUMBER(SEARCH("|"&amp;AA413&amp;"|",'5_ACOMPANHAMENTO'!$AC$3:$AC$4922)))+((AB413&lt;&gt;"")*ISNUMBER(SEARCH("|"&amp;AB413&amp;"|",'5_ACOMPANHAMENTO'!$AC$3:$AC$4922))))&gt;0)),'5_ACOMPANHAMENTO'!$J$3:$J$4922),0))</f>
        <v/>
      </c>
      <c r="E413" s="4">
        <f>IF(G413=0,"FINALIZADO",IF(TODAY()&gt;A413,"ATRASADO "&amp;TODAY()-A413&amp;" DIAS","ADIANTADO "&amp;A413-TODAY()&amp;" DIAS"))</f>
        <v/>
      </c>
      <c r="F413" s="7">
        <f>IF(OR($B413="",$C413=""),"",IFERROR(SUMPRODUCT(--(('5_ACOMPANHAMENTO'!$AD$3:$AD$4922=TRIM($C413&amp;""))*('5_ACOMPANHAMENTO'!$AC$3:$AC$4922&lt;&gt;"")*((((I413&lt;&gt;"")*ISNUMBER(SEARCH("|"&amp;I413&amp;"|",'5_ACOMPANHAMENTO'!$AC$3:$AC$4922)))+((J413&lt;&gt;"")*ISNUMBER(SEARCH("|"&amp;J413&amp;"|",'5_ACOMPANHAMENTO'!$AC$3:$AC$4922)))+((K413&lt;&gt;"")*ISNUMBER(SEARCH("|"&amp;K413&amp;"|",'5_ACOMPANHAMENTO'!$AC$3:$AC$4922)))+((L413&lt;&gt;"")*ISNUMBER(SEARCH("|"&amp;L413&amp;"|",'5_ACOMPANHAMENTO'!$AC$3:$AC$4922)))+((M413&lt;&gt;"")*ISNUMBER(SEARCH("|"&amp;M413&amp;"|",'5_ACOMPANHAMENTO'!$AC$3:$AC$4922)))+((N413&lt;&gt;"")*ISNUMBER(SEARCH("|"&amp;N413&amp;"|",'5_ACOMPANHAMENTO'!$AC$3:$AC$4922)))+((O413&lt;&gt;"")*ISNUMBER(SEARCH("|"&amp;O413&amp;"|",'5_ACOMPANHAMENTO'!$AC$3:$AC$4922)))+((P413&lt;&gt;"")*ISNUMBER(SEARCH("|"&amp;P413&amp;"|",'5_ACOMPANHAMENTO'!$AC$3:$AC$4922)))+((Q413&lt;&gt;"")*ISNUMBER(SEARCH("|"&amp;Q413&amp;"|",'5_ACOMPANHAMENTO'!$AC$3:$AC$4922)))+((R413&lt;&gt;"")*ISNUMBER(SEARCH("|"&amp;R413&amp;"|",'5_ACOMPANHAMENTO'!$AC$3:$AC$4922)))+((S413&lt;&gt;"")*ISNUMBER(SEARCH("|"&amp;S413&amp;"|",'5_ACOMPANHAMENTO'!$AC$3:$AC$4922)))+((T413&lt;&gt;"")*ISNUMBER(SEARCH("|"&amp;T413&amp;"|",'5_ACOMPANHAMENTO'!$AC$3:$AC$4922)))+((U413&lt;&gt;"")*ISNUMBER(SEARCH("|"&amp;U413&amp;"|",'5_ACOMPANHAMENTO'!$AC$3:$AC$4922)))+((V413&lt;&gt;"")*ISNUMBER(SEARCH("|"&amp;V413&amp;"|",'5_ACOMPANHAMENTO'!$AC$3:$AC$4922)))+((W413&lt;&gt;"")*ISNUMBER(SEARCH("|"&amp;W413&amp;"|",'5_ACOMPANHAMENTO'!$AC$3:$AC$4922)))+((X413&lt;&gt;"")*ISNUMBER(SEARCH("|"&amp;X413&amp;"|",'5_ACOMPANHAMENTO'!$AC$3:$AC$4922)))+((Y413&lt;&gt;"")*ISNUMBER(SEARCH("|"&amp;Y413&amp;"|",'5_ACOMPANHAMENTO'!$AC$3:$AC$4922)))+((Z413&lt;&gt;"")*ISNUMBER(SEARCH("|"&amp;Z413&amp;"|",'5_ACOMPANHAMENTO'!$AC$3:$AC$4922)))+((AA413&lt;&gt;"")*ISNUMBER(SEARCH("|"&amp;AA413&amp;"|",'5_ACOMPANHAMENTO'!$AC$3:$AC$4922)))+((AB413&lt;&gt;"")*ISNUMBER(SEARCH("|"&amp;AB413&amp;"|",'5_ACOMPANHAMENTO'!$AC$3:$AC$4922))))&gt;0)),'5_ACOMPANHAMENTO'!$O$3:$O$4922),0))</f>
        <v/>
      </c>
      <c r="G413" s="7">
        <f>IF(OR($B413="",$C413=""),"",D413-F413)</f>
        <v/>
      </c>
      <c r="H413">
        <f>IF(OR($B413="",$C413=""),"",TRIM($B413&amp;"")&amp;"|"&amp;TRIM($C413&amp;""))</f>
        <v/>
      </c>
      <c r="I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",99)),1,99)))</f>
        <v/>
      </c>
      <c r="J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",99)),100,99)))</f>
        <v/>
      </c>
      <c r="K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",99)),199,99)))</f>
        <v/>
      </c>
      <c r="L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",99)),298,99)))</f>
        <v/>
      </c>
      <c r="M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",99)),397,99)))</f>
        <v/>
      </c>
      <c r="N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",99)),496,99)))</f>
        <v/>
      </c>
      <c r="O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",99)),595,99)))</f>
        <v/>
      </c>
      <c r="P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",99)),694,99)))</f>
        <v/>
      </c>
      <c r="Q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",99)),793,99)))</f>
        <v/>
      </c>
      <c r="R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",99)),892,99)))</f>
        <v/>
      </c>
      <c r="S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",99)),991,99)))</f>
        <v/>
      </c>
      <c r="T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",99)),1090,99)))</f>
        <v/>
      </c>
      <c r="U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",99)),1189,99)))</f>
        <v/>
      </c>
      <c r="V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",99)),1288,99)))</f>
        <v/>
      </c>
      <c r="W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",99)),1387,99)))</f>
        <v/>
      </c>
      <c r="X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",99)),1486,99)))</f>
        <v/>
      </c>
      <c r="Y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",99)),1585,99)))</f>
        <v/>
      </c>
      <c r="Z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",99)),1684,99)))</f>
        <v/>
      </c>
      <c r="AA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",99)),1783,99)))</f>
        <v/>
      </c>
      <c r="AB413" s="1">
        <f>IF($B413="","",TRIM(MID(SUBSTITUTE(TRIM(SUBSTITUTE(SUBSTITUTE(SUBSTITUTE(SUBSTITUTE(SUBSTITUTE(SUBSTITUTE(SUBSTITUTE(SUBSTITUTE(SUBSTITUTE(SUBSTITUTE(SUBSTITUTE(SUBSTITUTE(SUBSTITUTE(SUBSTITUTE(TRIM($B413&amp;""),CHAR(10),"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",REPT(" ",99)),1882,99)))</f>
        <v/>
      </c>
    </row>
    <row r="414" hidden="1" ht="14.25" customHeight="1">
      <c r="A414" s="4">
        <f>IF(OR($B414="",$C414=""),"",IFERROR(INDEX('5_ACOMPANHAMENTO'!$A$3:$A$4922,MATCH(1,INDEX(('5_ACOMPANHAMENTO'!$AD$3:$AD$4922=TRIM($C414&amp;""))*('5_ACOMPANHAMENTO'!$AC$3:$AC$4922&lt;&gt;"")*((((I414&lt;&gt;"")*ISNUMBER(SEARCH("|"&amp;I414&amp;"|",'5_ACOMPANHAMENTO'!$AC$3:$AC$4922)))+((J414&lt;&gt;"")*ISNUMBER(SEARCH("|"&amp;J414&amp;"|",'5_ACOMPANHAMENTO'!$AC$3:$AC$4922)))+((K414&lt;&gt;"")*ISNUMBER(SEARCH("|"&amp;K414&amp;"|",'5_ACOMPANHAMENTO'!$AC$3:$AC$4922)))+((L414&lt;&gt;"")*ISNUMBER(SEARCH("|"&amp;L414&amp;"|",'5_ACOMPANHAMENTO'!$AC$3:$AC$4922)))+((M414&lt;&gt;"")*ISNUMBER(SEARCH("|"&amp;M414&amp;"|",'5_ACOMPANHAMENTO'!$AC$3:$AC$4922)))+((N414&lt;&gt;"")*ISNUMBER(SEARCH("|"&amp;N414&amp;"|",'5_ACOMPANHAMENTO'!$AC$3:$AC$4922)))+((O414&lt;&gt;"")*ISNUMBER(SEARCH("|"&amp;O414&amp;"|",'5_ACOMPANHAMENTO'!$AC$3:$AC$4922)))+((P414&lt;&gt;"")*ISNUMBER(SEARCH("|"&amp;P414&amp;"|",'5_ACOMPANHAMENTO'!$AC$3:$AC$4922)))+((Q414&lt;&gt;"")*ISNUMBER(SEARCH("|"&amp;Q414&amp;"|",'5_ACOMPANHAMENTO'!$AC$3:$AC$4922)))+((R414&lt;&gt;"")*ISNUMBER(SEARCH("|"&amp;R414&amp;"|",'5_ACOMPANHAMENTO'!$AC$3:$AC$4922)))+((S414&lt;&gt;"")*ISNUMBER(SEARCH("|"&amp;S414&amp;"|",'5_ACOMPANHAMENTO'!$AC$3:$AC$4922)))+((T414&lt;&gt;"")*ISNUMBER(SEARCH("|"&amp;T414&amp;"|",'5_ACOMPANHAMENTO'!$AC$3:$AC$4922)))+((U414&lt;&gt;"")*ISNUMBER(SEARCH("|"&amp;U414&amp;"|",'5_ACOMPANHAMENTO'!$AC$3:$AC$4922)))+((V414&lt;&gt;"")*ISNUMBER(SEARCH("|"&amp;V414&amp;"|",'5_ACOMPANHAMENTO'!$AC$3:$AC$4922)))+((W414&lt;&gt;"")*ISNUMBER(SEARCH("|"&amp;W414&amp;"|",'5_ACOMPANHAMENTO'!$AC$3:$AC$4922)))+((X414&lt;&gt;"")*ISNUMBER(SEARCH("|"&amp;X414&amp;"|",'5_ACOMPANHAMENTO'!$AC$3:$AC$4922)))+((Y414&lt;&gt;"")*ISNUMBER(SEARCH("|"&amp;Y414&amp;"|",'5_ACOMPANHAMENTO'!$AC$3:$AC$4922)))+((Z414&lt;&gt;"")*ISNUMBER(SEARCH("|"&amp;Z414&amp;"|",'5_ACOMPANHAMENTO'!$AC$3:$AC$4922)))+((AA414&lt;&gt;"")*ISNUMBER(SEARCH("|"&amp;AA414&amp;"|",'5_ACOMPANHAMENTO'!$AC$3:$AC$4922)))+((AB414&lt;&gt;"")*ISNUMBER(SEARCH("|"&amp;AB414&amp;"|",'5_ACOMPANHAMENTO'!$AC$3:$AC$4922))))&gt;0),0),0)),""))</f>
        <v/>
      </c>
      <c r="B414" s="14" t="inlineStr">
        <is>
          <t>10210</t>
        </is>
      </c>
      <c r="C414" s="14" t="inlineStr">
        <is>
          <t>9 COLADEIRAS</t>
        </is>
      </c>
      <c r="D414" s="4">
        <f>IF(OR($B414="",$C414=""),"",IFERROR(SUMPRODUCT(--(('5_ACOMPANHAMENTO'!$AD$3:$AD$4922=TRIM($C414&amp;""))*('5_ACOMPANHAMENTO'!$AC$3:$AC$4922&lt;&gt;"")*((((I414&lt;&gt;"")*ISNUMBER(SEARCH("|"&amp;I414&amp;"|",'5_ACOMPANHAMENTO'!$AC$3:$AC$4922)))+((J414&lt;&gt;"")*ISNUMBER(SEARCH("|"&amp;J414&amp;"|",'5_ACOMPANHAMENTO'!$AC$3:$AC$4922)))+((K414&lt;&gt;"")*ISNUMBER(SEARCH("|"&amp;K414&amp;"|",'5_ACOMPANHAMENTO'!$AC$3:$AC$4922)))+((L414&lt;&gt;"")*ISNUMBER(SEARCH("|"&amp;L414&amp;"|",'5_ACOMPANHAMENTO'!$AC$3:$AC$4922)))+((M414&lt;&gt;"")*ISNUMBER(SEARCH("|"&amp;M414&amp;"|",'5_ACOMPANHAMENTO'!$AC$3:$AC$4922)))+((N414&lt;&gt;"")*ISNUMBER(SEARCH("|"&amp;N414&amp;"|",'5_ACOMPANHAMENTO'!$AC$3:$AC$4922)))+((O414&lt;&gt;"")*ISNUMBER(SEARCH("|"&amp;O414&amp;"|",'5_ACOMPANHAMENTO'!$AC$3:$AC$4922)))+((P414&lt;&gt;"")*ISNUMBER(SEARCH("|"&amp;P414&amp;"|",'5_ACOMPANHAMENTO'!$AC$3:$AC$4922)))+((Q414&lt;&gt;"")*ISNUMBER(SEARCH("|"&amp;Q414&amp;"|",'5_ACOMPANHAMENTO'!$AC$3:$AC$4922)))+((R414&lt;&gt;"")*ISNUMBER(SEARCH("|"&amp;R414&amp;"|",'5_ACOMPANHAMENTO'!$AC$3:$AC$4922)))+((S414&lt;&gt;"")*ISNUMBER(SEARCH("|"&amp;S414&amp;"|",'5_ACOMPANHAMENTO'!$AC$3:$AC$4922)))+((T414&lt;&gt;"")*ISNUMBER(SEARCH("|"&amp;T414&amp;"|",'5_ACOMPANHAMENTO'!$AC$3:$AC$4922)))+((U414&lt;&gt;"")*ISNUMBER(SEARCH("|"&amp;U414&amp;"|",'5_ACOMPANHAMENTO'!$AC$3:$AC$4922)))+((V414&lt;&gt;"")*ISNUMBER(SEARCH("|"&amp;V414&amp;"|",'5_ACOMPANHAMENTO'!$AC$3:$AC$4922)))+((W414&lt;&gt;"")*ISNUMBER(SEARCH("|"&amp;W414&amp;"|",'5_ACOMPANHAMENTO'!$AC$3:$AC$4922)))+((X414&lt;&gt;"")*ISNUMBER(SEARCH("|"&amp;X414&amp;"|",'5_ACOMPANHAMENTO'!$AC$3:$AC$4922)))+((Y414&lt;&gt;"")*ISNUMBER(SEARCH("|"&amp;Y414&amp;"|",'5_ACOMPANHAMENTO'!$AC$3:$AC$4922)))+((Z414&lt;&gt;"")*ISNUMBER(SEARCH("|"&amp;Z414&amp;"|",'5_ACOMPANHAMENTO'!$AC$3:$AC$4922)))+((AA414&lt;&gt;"")*ISNUMBER(SEARCH("|"&amp;AA414&amp;"|",'5_ACOMPANHAMENTO'!$AC$3:$AC$4922)))+((AB414&lt;&gt;"")*ISNUMBER(SEARCH("|"&amp;AB414&amp;"|",'5_ACOMPANHAMENTO'!$AC$3:$AC$4922))))&gt;0)),'5_ACOMPANHAMENTO'!$J$3:$J$4922),0))</f>
        <v/>
      </c>
      <c r="E414" s="4">
        <f>IF(G414=0,"FINALIZADO",IF(TODAY()&gt;A414,"ATRASADO "&amp;TODAY()-A414&amp;" DIAS","ADIANTADO "&amp;A414-TODAY()&amp;" DIAS"))</f>
        <v/>
      </c>
      <c r="F414" s="7">
        <f>IF(OR($B414="",$C414=""),"",IFERROR(SUMPRODUCT(--(('5_ACOMPANHAMENTO'!$AD$3:$AD$4922=TRIM($C414&amp;""))*('5_ACOMPANHAMENTO'!$AC$3:$AC$4922&lt;&gt;"")*((((I414&lt;&gt;"")*ISNUMBER(SEARCH("|"&amp;I414&amp;"|",'5_ACOMPANHAMENTO'!$AC$3:$AC$4922)))+((J414&lt;&gt;"")*ISNUMBER(SEARCH("|"&amp;J414&amp;"|",'5_ACOMPANHAMENTO'!$AC$3:$AC$4922)))+((K414&lt;&gt;"")*ISNUMBER(SEARCH("|"&amp;K414&amp;"|",'5_ACOMPANHAMENTO'!$AC$3:$AC$4922)))+((L414&lt;&gt;"")*ISNUMBER(SEARCH("|"&amp;L414&amp;"|",'5_ACOMPANHAMENTO'!$AC$3:$AC$4922)))+((M414&lt;&gt;"")*ISNUMBER(SEARCH("|"&amp;M414&amp;"|",'5_ACOMPANHAMENTO'!$AC$3:$AC$4922)))+((N414&lt;&gt;"")*ISNUMBER(SEARCH("|"&amp;N414&amp;"|",'5_ACOMPANHAMENTO'!$AC$3:$AC$4922)))+((O414&lt;&gt;"")*ISNUMBER(SEARCH("|"&amp;O414&amp;"|",'5_ACOMPANHAMENTO'!$AC$3:$AC$4922)))+((P414&lt;&gt;"")*ISNUMBER(SEARCH("|"&amp;P414&amp;"|",'5_ACOMPANHAMENTO'!$AC$3:$AC$4922)))+((Q414&lt;&gt;"")*ISNUMBER(SEARCH("|"&amp;Q414&amp;"|",'5_ACOMPANHAMENTO'!$AC$3:$AC$4922)))+((R414&lt;&gt;"")*ISNUMBER(SEARCH("|"&amp;R414&amp;"|",'5_ACOMPANHAMENTO'!$AC$3:$AC$4922)))+((S414&lt;&gt;"")*ISNUMBER(SEARCH("|"&amp;S414&amp;"|",'5_ACOMPANHAMENTO'!$AC$3:$AC$4922)))+((T414&lt;&gt;"")*ISNUMBER(SEARCH("|"&amp;T414&amp;"|",'5_ACOMPANHAMENTO'!$AC$3:$AC$4922)))+((U414&lt;&gt;"")*ISNUMBER(SEARCH("|"&amp;U414&amp;"|",'5_ACOMPANHAMENTO'!$AC$3:$AC$4922)))+((V414&lt;&gt;"")*ISNUMBER(SEARCH("|"&amp;V414&amp;"|",'5_ACOMPANHAMENTO'!$AC$3:$AC$4922)))+((W414&lt;&gt;"")*ISNUMBER(SEARCH("|"&amp;W414&amp;"|",'5_ACOMPANHAMENTO'!$AC$3:$AC$4922)))+((X414&lt;&gt;"")*ISNUMBER(SEARCH("|"&amp;X414&amp;"|",'5_ACOMPANHAMENTO'!$AC$3:$AC$4922)))+((Y414&lt;&gt;"")*ISNUMBER(SEARCH("|"&amp;Y414&amp;"|",'5_ACOMPANHAMENTO'!$AC$3:$AC$4922)))+((Z414&lt;&gt;"")*ISNUMBER(SEARCH("|"&amp;Z414&amp;"|",'5_ACOMPANHAMENTO'!$AC$3:$AC$4922)))+((AA414&lt;&gt;"")*ISNUMBER(SEARCH("|"&amp;AA414&amp;"|",'5_ACOMPANHAMENTO'!$AC$3:$AC$4922)))+((AB414&lt;&gt;"")*ISNUMBER(SEARCH("|"&amp;AB414&amp;"|",'5_ACOMPANHAMENTO'!$AC$3:$AC$4922))))&gt;0)),'5_ACOMPANHAMENTO'!$O$3:$O$4922),0))</f>
        <v/>
      </c>
      <c r="G414" s="7">
        <f>IF(OR($B414="",$C414=""),"",D414-F414)</f>
        <v/>
      </c>
      <c r="H414">
        <f>IF(OR($B414="",$C414=""),"",TRIM($B414&amp;"")&amp;"|"&amp;TRIM($C414&amp;""))</f>
        <v/>
      </c>
      <c r="I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",99)),1,99)))</f>
        <v/>
      </c>
      <c r="J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",99)),100,99)))</f>
        <v/>
      </c>
      <c r="K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",99)),199,99)))</f>
        <v/>
      </c>
      <c r="L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",99)),298,99)))</f>
        <v/>
      </c>
      <c r="M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",99)),397,99)))</f>
        <v/>
      </c>
      <c r="N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",99)),496,99)))</f>
        <v/>
      </c>
      <c r="O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",99)),595,99)))</f>
        <v/>
      </c>
      <c r="P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",99)),694,99)))</f>
        <v/>
      </c>
      <c r="Q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",99)),793,99)))</f>
        <v/>
      </c>
      <c r="R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",99)),892,99)))</f>
        <v/>
      </c>
      <c r="S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",99)),991,99)))</f>
        <v/>
      </c>
      <c r="T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",99)),1090,99)))</f>
        <v/>
      </c>
      <c r="U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",99)),1189,99)))</f>
        <v/>
      </c>
      <c r="V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",99)),1288,99)))</f>
        <v/>
      </c>
      <c r="W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",99)),1387,99)))</f>
        <v/>
      </c>
      <c r="X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",99)),1486,99)))</f>
        <v/>
      </c>
      <c r="Y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",99)),1585,99)))</f>
        <v/>
      </c>
      <c r="Z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",99)),1684,99)))</f>
        <v/>
      </c>
      <c r="AA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",99)),1783,99)))</f>
        <v/>
      </c>
      <c r="AB414" s="1">
        <f>IF($B414="","",TRIM(MID(SUBSTITUTE(TRIM(SUBSTITUTE(SUBSTITUTE(SUBSTITUTE(SUBSTITUTE(SUBSTITUTE(SUBSTITUTE(SUBSTITUTE(SUBSTITUTE(SUBSTITUTE(SUBSTITUTE(SUBSTITUTE(SUBSTITUTE(SUBSTITUTE(SUBSTITUTE(TRIM($B414&amp;""),CHAR(10),"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",REPT(" ",99)),1882,99)))</f>
        <v/>
      </c>
    </row>
    <row r="415" hidden="1" ht="14.25" customHeight="1">
      <c r="A415" s="4">
        <f>IF(OR($B415="",$C415=""),"",IFERROR(INDEX('5_ACOMPANHAMENTO'!$A$3:$A$4922,MATCH(1,INDEX(('5_ACOMPANHAMENTO'!$AD$3:$AD$4922=TRIM($C415&amp;""))*('5_ACOMPANHAMENTO'!$AC$3:$AC$4922&lt;&gt;"")*((((I415&lt;&gt;"")*ISNUMBER(SEARCH("|"&amp;I415&amp;"|",'5_ACOMPANHAMENTO'!$AC$3:$AC$4922)))+((J415&lt;&gt;"")*ISNUMBER(SEARCH("|"&amp;J415&amp;"|",'5_ACOMPANHAMENTO'!$AC$3:$AC$4922)))+((K415&lt;&gt;"")*ISNUMBER(SEARCH("|"&amp;K415&amp;"|",'5_ACOMPANHAMENTO'!$AC$3:$AC$4922)))+((L415&lt;&gt;"")*ISNUMBER(SEARCH("|"&amp;L415&amp;"|",'5_ACOMPANHAMENTO'!$AC$3:$AC$4922)))+((M415&lt;&gt;"")*ISNUMBER(SEARCH("|"&amp;M415&amp;"|",'5_ACOMPANHAMENTO'!$AC$3:$AC$4922)))+((N415&lt;&gt;"")*ISNUMBER(SEARCH("|"&amp;N415&amp;"|",'5_ACOMPANHAMENTO'!$AC$3:$AC$4922)))+((O415&lt;&gt;"")*ISNUMBER(SEARCH("|"&amp;O415&amp;"|",'5_ACOMPANHAMENTO'!$AC$3:$AC$4922)))+((P415&lt;&gt;"")*ISNUMBER(SEARCH("|"&amp;P415&amp;"|",'5_ACOMPANHAMENTO'!$AC$3:$AC$4922)))+((Q415&lt;&gt;"")*ISNUMBER(SEARCH("|"&amp;Q415&amp;"|",'5_ACOMPANHAMENTO'!$AC$3:$AC$4922)))+((R415&lt;&gt;"")*ISNUMBER(SEARCH("|"&amp;R415&amp;"|",'5_ACOMPANHAMENTO'!$AC$3:$AC$4922)))+((S415&lt;&gt;"")*ISNUMBER(SEARCH("|"&amp;S415&amp;"|",'5_ACOMPANHAMENTO'!$AC$3:$AC$4922)))+((T415&lt;&gt;"")*ISNUMBER(SEARCH("|"&amp;T415&amp;"|",'5_ACOMPANHAMENTO'!$AC$3:$AC$4922)))+((U415&lt;&gt;"")*ISNUMBER(SEARCH("|"&amp;U415&amp;"|",'5_ACOMPANHAMENTO'!$AC$3:$AC$4922)))+((V415&lt;&gt;"")*ISNUMBER(SEARCH("|"&amp;V415&amp;"|",'5_ACOMPANHAMENTO'!$AC$3:$AC$4922)))+((W415&lt;&gt;"")*ISNUMBER(SEARCH("|"&amp;W415&amp;"|",'5_ACOMPANHAMENTO'!$AC$3:$AC$4922)))+((X415&lt;&gt;"")*ISNUMBER(SEARCH("|"&amp;X415&amp;"|",'5_ACOMPANHAMENTO'!$AC$3:$AC$4922)))+((Y415&lt;&gt;"")*ISNUMBER(SEARCH("|"&amp;Y415&amp;"|",'5_ACOMPANHAMENTO'!$AC$3:$AC$4922)))+((Z415&lt;&gt;"")*ISNUMBER(SEARCH("|"&amp;Z415&amp;"|",'5_ACOMPANHAMENTO'!$AC$3:$AC$4922)))+((AA415&lt;&gt;"")*ISNUMBER(SEARCH("|"&amp;AA415&amp;"|",'5_ACOMPANHAMENTO'!$AC$3:$AC$4922)))+((AB415&lt;&gt;"")*ISNUMBER(SEARCH("|"&amp;AB415&amp;"|",'5_ACOMPANHAMENTO'!$AC$3:$AC$4922))))&gt;0),0),0)),""))</f>
        <v/>
      </c>
      <c r="B415" s="14" t="inlineStr">
        <is>
          <t>10210</t>
        </is>
      </c>
      <c r="C415" s="14" t="inlineStr">
        <is>
          <t>9 COLADEIRAS</t>
        </is>
      </c>
      <c r="D415" s="4">
        <f>IF(OR($B415="",$C415=""),"",IFERROR(SUMPRODUCT(--(('5_ACOMPANHAMENTO'!$AD$3:$AD$4922=TRIM($C415&amp;""))*('5_ACOMPANHAMENTO'!$AC$3:$AC$4922&lt;&gt;"")*((((I415&lt;&gt;"")*ISNUMBER(SEARCH("|"&amp;I415&amp;"|",'5_ACOMPANHAMENTO'!$AC$3:$AC$4922)))+((J415&lt;&gt;"")*ISNUMBER(SEARCH("|"&amp;J415&amp;"|",'5_ACOMPANHAMENTO'!$AC$3:$AC$4922)))+((K415&lt;&gt;"")*ISNUMBER(SEARCH("|"&amp;K415&amp;"|",'5_ACOMPANHAMENTO'!$AC$3:$AC$4922)))+((L415&lt;&gt;"")*ISNUMBER(SEARCH("|"&amp;L415&amp;"|",'5_ACOMPANHAMENTO'!$AC$3:$AC$4922)))+((M415&lt;&gt;"")*ISNUMBER(SEARCH("|"&amp;M415&amp;"|",'5_ACOMPANHAMENTO'!$AC$3:$AC$4922)))+((N415&lt;&gt;"")*ISNUMBER(SEARCH("|"&amp;N415&amp;"|",'5_ACOMPANHAMENTO'!$AC$3:$AC$4922)))+((O415&lt;&gt;"")*ISNUMBER(SEARCH("|"&amp;O415&amp;"|",'5_ACOMPANHAMENTO'!$AC$3:$AC$4922)))+((P415&lt;&gt;"")*ISNUMBER(SEARCH("|"&amp;P415&amp;"|",'5_ACOMPANHAMENTO'!$AC$3:$AC$4922)))+((Q415&lt;&gt;"")*ISNUMBER(SEARCH("|"&amp;Q415&amp;"|",'5_ACOMPANHAMENTO'!$AC$3:$AC$4922)))+((R415&lt;&gt;"")*ISNUMBER(SEARCH("|"&amp;R415&amp;"|",'5_ACOMPANHAMENTO'!$AC$3:$AC$4922)))+((S415&lt;&gt;"")*ISNUMBER(SEARCH("|"&amp;S415&amp;"|",'5_ACOMPANHAMENTO'!$AC$3:$AC$4922)))+((T415&lt;&gt;"")*ISNUMBER(SEARCH("|"&amp;T415&amp;"|",'5_ACOMPANHAMENTO'!$AC$3:$AC$4922)))+((U415&lt;&gt;"")*ISNUMBER(SEARCH("|"&amp;U415&amp;"|",'5_ACOMPANHAMENTO'!$AC$3:$AC$4922)))+((V415&lt;&gt;"")*ISNUMBER(SEARCH("|"&amp;V415&amp;"|",'5_ACOMPANHAMENTO'!$AC$3:$AC$4922)))+((W415&lt;&gt;"")*ISNUMBER(SEARCH("|"&amp;W415&amp;"|",'5_ACOMPANHAMENTO'!$AC$3:$AC$4922)))+((X415&lt;&gt;"")*ISNUMBER(SEARCH("|"&amp;X415&amp;"|",'5_ACOMPANHAMENTO'!$AC$3:$AC$4922)))+((Y415&lt;&gt;"")*ISNUMBER(SEARCH("|"&amp;Y415&amp;"|",'5_ACOMPANHAMENTO'!$AC$3:$AC$4922)))+((Z415&lt;&gt;"")*ISNUMBER(SEARCH("|"&amp;Z415&amp;"|",'5_ACOMPANHAMENTO'!$AC$3:$AC$4922)))+((AA415&lt;&gt;"")*ISNUMBER(SEARCH("|"&amp;AA415&amp;"|",'5_ACOMPANHAMENTO'!$AC$3:$AC$4922)))+((AB415&lt;&gt;"")*ISNUMBER(SEARCH("|"&amp;AB415&amp;"|",'5_ACOMPANHAMENTO'!$AC$3:$AC$4922))))&gt;0)),'5_ACOMPANHAMENTO'!$J$3:$J$4922),0))</f>
        <v/>
      </c>
      <c r="E415" s="4">
        <f>IF(G415=0,"FINALIZADO",IF(TODAY()&gt;A415,"ATRASADO "&amp;TODAY()-A415&amp;" DIAS","ADIANTADO "&amp;A415-TODAY()&amp;" DIAS"))</f>
        <v/>
      </c>
      <c r="F415" s="7">
        <f>IF(OR($B415="",$C415=""),"",IFERROR(SUMPRODUCT(--(('5_ACOMPANHAMENTO'!$AD$3:$AD$4922=TRIM($C415&amp;""))*('5_ACOMPANHAMENTO'!$AC$3:$AC$4922&lt;&gt;"")*((((I415&lt;&gt;"")*ISNUMBER(SEARCH("|"&amp;I415&amp;"|",'5_ACOMPANHAMENTO'!$AC$3:$AC$4922)))+((J415&lt;&gt;"")*ISNUMBER(SEARCH("|"&amp;J415&amp;"|",'5_ACOMPANHAMENTO'!$AC$3:$AC$4922)))+((K415&lt;&gt;"")*ISNUMBER(SEARCH("|"&amp;K415&amp;"|",'5_ACOMPANHAMENTO'!$AC$3:$AC$4922)))+((L415&lt;&gt;"")*ISNUMBER(SEARCH("|"&amp;L415&amp;"|",'5_ACOMPANHAMENTO'!$AC$3:$AC$4922)))+((M415&lt;&gt;"")*ISNUMBER(SEARCH("|"&amp;M415&amp;"|",'5_ACOMPANHAMENTO'!$AC$3:$AC$4922)))+((N415&lt;&gt;"")*ISNUMBER(SEARCH("|"&amp;N415&amp;"|",'5_ACOMPANHAMENTO'!$AC$3:$AC$4922)))+((O415&lt;&gt;"")*ISNUMBER(SEARCH("|"&amp;O415&amp;"|",'5_ACOMPANHAMENTO'!$AC$3:$AC$4922)))+((P415&lt;&gt;"")*ISNUMBER(SEARCH("|"&amp;P415&amp;"|",'5_ACOMPANHAMENTO'!$AC$3:$AC$4922)))+((Q415&lt;&gt;"")*ISNUMBER(SEARCH("|"&amp;Q415&amp;"|",'5_ACOMPANHAMENTO'!$AC$3:$AC$4922)))+((R415&lt;&gt;"")*ISNUMBER(SEARCH("|"&amp;R415&amp;"|",'5_ACOMPANHAMENTO'!$AC$3:$AC$4922)))+((S415&lt;&gt;"")*ISNUMBER(SEARCH("|"&amp;S415&amp;"|",'5_ACOMPANHAMENTO'!$AC$3:$AC$4922)))+((T415&lt;&gt;"")*ISNUMBER(SEARCH("|"&amp;T415&amp;"|",'5_ACOMPANHAMENTO'!$AC$3:$AC$4922)))+((U415&lt;&gt;"")*ISNUMBER(SEARCH("|"&amp;U415&amp;"|",'5_ACOMPANHAMENTO'!$AC$3:$AC$4922)))+((V415&lt;&gt;"")*ISNUMBER(SEARCH("|"&amp;V415&amp;"|",'5_ACOMPANHAMENTO'!$AC$3:$AC$4922)))+((W415&lt;&gt;"")*ISNUMBER(SEARCH("|"&amp;W415&amp;"|",'5_ACOMPANHAMENTO'!$AC$3:$AC$4922)))+((X415&lt;&gt;"")*ISNUMBER(SEARCH("|"&amp;X415&amp;"|",'5_ACOMPANHAMENTO'!$AC$3:$AC$4922)))+((Y415&lt;&gt;"")*ISNUMBER(SEARCH("|"&amp;Y415&amp;"|",'5_ACOMPANHAMENTO'!$AC$3:$AC$4922)))+((Z415&lt;&gt;"")*ISNUMBER(SEARCH("|"&amp;Z415&amp;"|",'5_ACOMPANHAMENTO'!$AC$3:$AC$4922)))+((AA415&lt;&gt;"")*ISNUMBER(SEARCH("|"&amp;AA415&amp;"|",'5_ACOMPANHAMENTO'!$AC$3:$AC$4922)))+((AB415&lt;&gt;"")*ISNUMBER(SEARCH("|"&amp;AB415&amp;"|",'5_ACOMPANHAMENTO'!$AC$3:$AC$4922))))&gt;0)),'5_ACOMPANHAMENTO'!$O$3:$O$4922),0))</f>
        <v/>
      </c>
      <c r="G415" s="7">
        <f>IF(OR($B415="",$C415=""),"",D415-F415)</f>
        <v/>
      </c>
      <c r="H415">
        <f>IF(OR($B415="",$C415=""),"",TRIM($B415&amp;"")&amp;"|"&amp;TRIM($C415&amp;""))</f>
        <v/>
      </c>
      <c r="I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",99)),1,99)))</f>
        <v/>
      </c>
      <c r="J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",99)),100,99)))</f>
        <v/>
      </c>
      <c r="K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",99)),199,99)))</f>
        <v/>
      </c>
      <c r="L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",99)),298,99)))</f>
        <v/>
      </c>
      <c r="M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",99)),397,99)))</f>
        <v/>
      </c>
      <c r="N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",99)),496,99)))</f>
        <v/>
      </c>
      <c r="O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",99)),595,99)))</f>
        <v/>
      </c>
      <c r="P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",99)),694,99)))</f>
        <v/>
      </c>
      <c r="Q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",99)),793,99)))</f>
        <v/>
      </c>
      <c r="R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",99)),892,99)))</f>
        <v/>
      </c>
      <c r="S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",99)),991,99)))</f>
        <v/>
      </c>
      <c r="T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",99)),1090,99)))</f>
        <v/>
      </c>
      <c r="U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",99)),1189,99)))</f>
        <v/>
      </c>
      <c r="V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",99)),1288,99)))</f>
        <v/>
      </c>
      <c r="W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",99)),1387,99)))</f>
        <v/>
      </c>
      <c r="X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",99)),1486,99)))</f>
        <v/>
      </c>
      <c r="Y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",99)),1585,99)))</f>
        <v/>
      </c>
      <c r="Z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",99)),1684,99)))</f>
        <v/>
      </c>
      <c r="AA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",99)),1783,99)))</f>
        <v/>
      </c>
      <c r="AB415" s="1">
        <f>IF($B415="","",TRIM(MID(SUBSTITUTE(TRIM(SUBSTITUTE(SUBSTITUTE(SUBSTITUTE(SUBSTITUTE(SUBSTITUTE(SUBSTITUTE(SUBSTITUTE(SUBSTITUTE(SUBSTITUTE(SUBSTITUTE(SUBSTITUTE(SUBSTITUTE(SUBSTITUTE(SUBSTITUTE(TRIM($B415&amp;""),CHAR(10),"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",REPT(" ",99)),1882,99)))</f>
        <v/>
      </c>
    </row>
    <row r="416" hidden="1" ht="14.25" customHeight="1">
      <c r="A416" s="4">
        <f>IF(OR($B416="",$C416=""),"",IFERROR(INDEX('5_ACOMPANHAMENTO'!$A$3:$A$4922,MATCH(1,INDEX(('5_ACOMPANHAMENTO'!$AD$3:$AD$4922=TRIM($C416&amp;""))*('5_ACOMPANHAMENTO'!$AC$3:$AC$4922&lt;&gt;"")*((((I416&lt;&gt;"")*ISNUMBER(SEARCH("|"&amp;I416&amp;"|",'5_ACOMPANHAMENTO'!$AC$3:$AC$4922)))+((J416&lt;&gt;"")*ISNUMBER(SEARCH("|"&amp;J416&amp;"|",'5_ACOMPANHAMENTO'!$AC$3:$AC$4922)))+((K416&lt;&gt;"")*ISNUMBER(SEARCH("|"&amp;K416&amp;"|",'5_ACOMPANHAMENTO'!$AC$3:$AC$4922)))+((L416&lt;&gt;"")*ISNUMBER(SEARCH("|"&amp;L416&amp;"|",'5_ACOMPANHAMENTO'!$AC$3:$AC$4922)))+((M416&lt;&gt;"")*ISNUMBER(SEARCH("|"&amp;M416&amp;"|",'5_ACOMPANHAMENTO'!$AC$3:$AC$4922)))+((N416&lt;&gt;"")*ISNUMBER(SEARCH("|"&amp;N416&amp;"|",'5_ACOMPANHAMENTO'!$AC$3:$AC$4922)))+((O416&lt;&gt;"")*ISNUMBER(SEARCH("|"&amp;O416&amp;"|",'5_ACOMPANHAMENTO'!$AC$3:$AC$4922)))+((P416&lt;&gt;"")*ISNUMBER(SEARCH("|"&amp;P416&amp;"|",'5_ACOMPANHAMENTO'!$AC$3:$AC$4922)))+((Q416&lt;&gt;"")*ISNUMBER(SEARCH("|"&amp;Q416&amp;"|",'5_ACOMPANHAMENTO'!$AC$3:$AC$4922)))+((R416&lt;&gt;"")*ISNUMBER(SEARCH("|"&amp;R416&amp;"|",'5_ACOMPANHAMENTO'!$AC$3:$AC$4922)))+((S416&lt;&gt;"")*ISNUMBER(SEARCH("|"&amp;S416&amp;"|",'5_ACOMPANHAMENTO'!$AC$3:$AC$4922)))+((T416&lt;&gt;"")*ISNUMBER(SEARCH("|"&amp;T416&amp;"|",'5_ACOMPANHAMENTO'!$AC$3:$AC$4922)))+((U416&lt;&gt;"")*ISNUMBER(SEARCH("|"&amp;U416&amp;"|",'5_ACOMPANHAMENTO'!$AC$3:$AC$4922)))+((V416&lt;&gt;"")*ISNUMBER(SEARCH("|"&amp;V416&amp;"|",'5_ACOMPANHAMENTO'!$AC$3:$AC$4922)))+((W416&lt;&gt;"")*ISNUMBER(SEARCH("|"&amp;W416&amp;"|",'5_ACOMPANHAMENTO'!$AC$3:$AC$4922)))+((X416&lt;&gt;"")*ISNUMBER(SEARCH("|"&amp;X416&amp;"|",'5_ACOMPANHAMENTO'!$AC$3:$AC$4922)))+((Y416&lt;&gt;"")*ISNUMBER(SEARCH("|"&amp;Y416&amp;"|",'5_ACOMPANHAMENTO'!$AC$3:$AC$4922)))+((Z416&lt;&gt;"")*ISNUMBER(SEARCH("|"&amp;Z416&amp;"|",'5_ACOMPANHAMENTO'!$AC$3:$AC$4922)))+((AA416&lt;&gt;"")*ISNUMBER(SEARCH("|"&amp;AA416&amp;"|",'5_ACOMPANHAMENTO'!$AC$3:$AC$4922)))+((AB416&lt;&gt;"")*ISNUMBER(SEARCH("|"&amp;AB416&amp;"|",'5_ACOMPANHAMENTO'!$AC$3:$AC$4922))))&gt;0),0),0)),""))</f>
        <v/>
      </c>
      <c r="B416" s="14" t="inlineStr">
        <is>
          <t>10210</t>
        </is>
      </c>
      <c r="C416" s="14" t="inlineStr">
        <is>
          <t>9 COLADEIRAS</t>
        </is>
      </c>
      <c r="D416" s="4">
        <f>IF(OR($B416="",$C416=""),"",IFERROR(SUMPRODUCT(--(('5_ACOMPANHAMENTO'!$AD$3:$AD$4922=TRIM($C416&amp;""))*('5_ACOMPANHAMENTO'!$AC$3:$AC$4922&lt;&gt;"")*((((I416&lt;&gt;"")*ISNUMBER(SEARCH("|"&amp;I416&amp;"|",'5_ACOMPANHAMENTO'!$AC$3:$AC$4922)))+((J416&lt;&gt;"")*ISNUMBER(SEARCH("|"&amp;J416&amp;"|",'5_ACOMPANHAMENTO'!$AC$3:$AC$4922)))+((K416&lt;&gt;"")*ISNUMBER(SEARCH("|"&amp;K416&amp;"|",'5_ACOMPANHAMENTO'!$AC$3:$AC$4922)))+((L416&lt;&gt;"")*ISNUMBER(SEARCH("|"&amp;L416&amp;"|",'5_ACOMPANHAMENTO'!$AC$3:$AC$4922)))+((M416&lt;&gt;"")*ISNUMBER(SEARCH("|"&amp;M416&amp;"|",'5_ACOMPANHAMENTO'!$AC$3:$AC$4922)))+((N416&lt;&gt;"")*ISNUMBER(SEARCH("|"&amp;N416&amp;"|",'5_ACOMPANHAMENTO'!$AC$3:$AC$4922)))+((O416&lt;&gt;"")*ISNUMBER(SEARCH("|"&amp;O416&amp;"|",'5_ACOMPANHAMENTO'!$AC$3:$AC$4922)))+((P416&lt;&gt;"")*ISNUMBER(SEARCH("|"&amp;P416&amp;"|",'5_ACOMPANHAMENTO'!$AC$3:$AC$4922)))+((Q416&lt;&gt;"")*ISNUMBER(SEARCH("|"&amp;Q416&amp;"|",'5_ACOMPANHAMENTO'!$AC$3:$AC$4922)))+((R416&lt;&gt;"")*ISNUMBER(SEARCH("|"&amp;R416&amp;"|",'5_ACOMPANHAMENTO'!$AC$3:$AC$4922)))+((S416&lt;&gt;"")*ISNUMBER(SEARCH("|"&amp;S416&amp;"|",'5_ACOMPANHAMENTO'!$AC$3:$AC$4922)))+((T416&lt;&gt;"")*ISNUMBER(SEARCH("|"&amp;T416&amp;"|",'5_ACOMPANHAMENTO'!$AC$3:$AC$4922)))+((U416&lt;&gt;"")*ISNUMBER(SEARCH("|"&amp;U416&amp;"|",'5_ACOMPANHAMENTO'!$AC$3:$AC$4922)))+((V416&lt;&gt;"")*ISNUMBER(SEARCH("|"&amp;V416&amp;"|",'5_ACOMPANHAMENTO'!$AC$3:$AC$4922)))+((W416&lt;&gt;"")*ISNUMBER(SEARCH("|"&amp;W416&amp;"|",'5_ACOMPANHAMENTO'!$AC$3:$AC$4922)))+((X416&lt;&gt;"")*ISNUMBER(SEARCH("|"&amp;X416&amp;"|",'5_ACOMPANHAMENTO'!$AC$3:$AC$4922)))+((Y416&lt;&gt;"")*ISNUMBER(SEARCH("|"&amp;Y416&amp;"|",'5_ACOMPANHAMENTO'!$AC$3:$AC$4922)))+((Z416&lt;&gt;"")*ISNUMBER(SEARCH("|"&amp;Z416&amp;"|",'5_ACOMPANHAMENTO'!$AC$3:$AC$4922)))+((AA416&lt;&gt;"")*ISNUMBER(SEARCH("|"&amp;AA416&amp;"|",'5_ACOMPANHAMENTO'!$AC$3:$AC$4922)))+((AB416&lt;&gt;"")*ISNUMBER(SEARCH("|"&amp;AB416&amp;"|",'5_ACOMPANHAMENTO'!$AC$3:$AC$4922))))&gt;0)),'5_ACOMPANHAMENTO'!$J$3:$J$4922),0))</f>
        <v/>
      </c>
      <c r="E416" s="4">
        <f>IF(G416=0,"FINALIZADO",IF(TODAY()&gt;A416,"ATRASADO "&amp;TODAY()-A416&amp;" DIAS","ADIANTADO "&amp;A416-TODAY()&amp;" DIAS"))</f>
        <v/>
      </c>
      <c r="F416" s="7">
        <f>IF(OR($B416="",$C416=""),"",IFERROR(SUMPRODUCT(--(('5_ACOMPANHAMENTO'!$AD$3:$AD$4922=TRIM($C416&amp;""))*('5_ACOMPANHAMENTO'!$AC$3:$AC$4922&lt;&gt;"")*((((I416&lt;&gt;"")*ISNUMBER(SEARCH("|"&amp;I416&amp;"|",'5_ACOMPANHAMENTO'!$AC$3:$AC$4922)))+((J416&lt;&gt;"")*ISNUMBER(SEARCH("|"&amp;J416&amp;"|",'5_ACOMPANHAMENTO'!$AC$3:$AC$4922)))+((K416&lt;&gt;"")*ISNUMBER(SEARCH("|"&amp;K416&amp;"|",'5_ACOMPANHAMENTO'!$AC$3:$AC$4922)))+((L416&lt;&gt;"")*ISNUMBER(SEARCH("|"&amp;L416&amp;"|",'5_ACOMPANHAMENTO'!$AC$3:$AC$4922)))+((M416&lt;&gt;"")*ISNUMBER(SEARCH("|"&amp;M416&amp;"|",'5_ACOMPANHAMENTO'!$AC$3:$AC$4922)))+((N416&lt;&gt;"")*ISNUMBER(SEARCH("|"&amp;N416&amp;"|",'5_ACOMPANHAMENTO'!$AC$3:$AC$4922)))+((O416&lt;&gt;"")*ISNUMBER(SEARCH("|"&amp;O416&amp;"|",'5_ACOMPANHAMENTO'!$AC$3:$AC$4922)))+((P416&lt;&gt;"")*ISNUMBER(SEARCH("|"&amp;P416&amp;"|",'5_ACOMPANHAMENTO'!$AC$3:$AC$4922)))+((Q416&lt;&gt;"")*ISNUMBER(SEARCH("|"&amp;Q416&amp;"|",'5_ACOMPANHAMENTO'!$AC$3:$AC$4922)))+((R416&lt;&gt;"")*ISNUMBER(SEARCH("|"&amp;R416&amp;"|",'5_ACOMPANHAMENTO'!$AC$3:$AC$4922)))+((S416&lt;&gt;"")*ISNUMBER(SEARCH("|"&amp;S416&amp;"|",'5_ACOMPANHAMENTO'!$AC$3:$AC$4922)))+((T416&lt;&gt;"")*ISNUMBER(SEARCH("|"&amp;T416&amp;"|",'5_ACOMPANHAMENTO'!$AC$3:$AC$4922)))+((U416&lt;&gt;"")*ISNUMBER(SEARCH("|"&amp;U416&amp;"|",'5_ACOMPANHAMENTO'!$AC$3:$AC$4922)))+((V416&lt;&gt;"")*ISNUMBER(SEARCH("|"&amp;V416&amp;"|",'5_ACOMPANHAMENTO'!$AC$3:$AC$4922)))+((W416&lt;&gt;"")*ISNUMBER(SEARCH("|"&amp;W416&amp;"|",'5_ACOMPANHAMENTO'!$AC$3:$AC$4922)))+((X416&lt;&gt;"")*ISNUMBER(SEARCH("|"&amp;X416&amp;"|",'5_ACOMPANHAMENTO'!$AC$3:$AC$4922)))+((Y416&lt;&gt;"")*ISNUMBER(SEARCH("|"&amp;Y416&amp;"|",'5_ACOMPANHAMENTO'!$AC$3:$AC$4922)))+((Z416&lt;&gt;"")*ISNUMBER(SEARCH("|"&amp;Z416&amp;"|",'5_ACOMPANHAMENTO'!$AC$3:$AC$4922)))+((AA416&lt;&gt;"")*ISNUMBER(SEARCH("|"&amp;AA416&amp;"|",'5_ACOMPANHAMENTO'!$AC$3:$AC$4922)))+((AB416&lt;&gt;"")*ISNUMBER(SEARCH("|"&amp;AB416&amp;"|",'5_ACOMPANHAMENTO'!$AC$3:$AC$4922))))&gt;0)),'5_ACOMPANHAMENTO'!$O$3:$O$4922),0))</f>
        <v/>
      </c>
      <c r="G416" s="7">
        <f>IF(OR($B416="",$C416=""),"",D416-F416)</f>
        <v/>
      </c>
      <c r="H416">
        <f>IF(OR($B416="",$C416=""),"",TRIM($B416&amp;"")&amp;"|"&amp;TRIM($C416&amp;""))</f>
        <v/>
      </c>
      <c r="I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",99)),1,99)))</f>
        <v/>
      </c>
      <c r="J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",99)),100,99)))</f>
        <v/>
      </c>
      <c r="K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",99)),199,99)))</f>
        <v/>
      </c>
      <c r="L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",99)),298,99)))</f>
        <v/>
      </c>
      <c r="M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",99)),397,99)))</f>
        <v/>
      </c>
      <c r="N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",99)),496,99)))</f>
        <v/>
      </c>
      <c r="O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",99)),595,99)))</f>
        <v/>
      </c>
      <c r="P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",99)),694,99)))</f>
        <v/>
      </c>
      <c r="Q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",99)),793,99)))</f>
        <v/>
      </c>
      <c r="R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",99)),892,99)))</f>
        <v/>
      </c>
      <c r="S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",99)),991,99)))</f>
        <v/>
      </c>
      <c r="T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",99)),1090,99)))</f>
        <v/>
      </c>
      <c r="U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",99)),1189,99)))</f>
        <v/>
      </c>
      <c r="V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",99)),1288,99)))</f>
        <v/>
      </c>
      <c r="W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",99)),1387,99)))</f>
        <v/>
      </c>
      <c r="X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",99)),1486,99)))</f>
        <v/>
      </c>
      <c r="Y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",99)),1585,99)))</f>
        <v/>
      </c>
      <c r="Z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",99)),1684,99)))</f>
        <v/>
      </c>
      <c r="AA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",99)),1783,99)))</f>
        <v/>
      </c>
      <c r="AB416" s="1">
        <f>IF($B416="","",TRIM(MID(SUBSTITUTE(TRIM(SUBSTITUTE(SUBSTITUTE(SUBSTITUTE(SUBSTITUTE(SUBSTITUTE(SUBSTITUTE(SUBSTITUTE(SUBSTITUTE(SUBSTITUTE(SUBSTITUTE(SUBSTITUTE(SUBSTITUTE(SUBSTITUTE(SUBSTITUTE(TRIM($B416&amp;""),CHAR(10),"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",REPT(" ",99)),1882,99)))</f>
        <v/>
      </c>
    </row>
    <row r="417" hidden="1" ht="14.25" customHeight="1">
      <c r="A417" s="4">
        <f>IF(OR($B417="",$C417=""),"",IFERROR(INDEX('5_ACOMPANHAMENTO'!$A$3:$A$4922,MATCH(1,INDEX(('5_ACOMPANHAMENTO'!$AD$3:$AD$4922=TRIM($C417&amp;""))*('5_ACOMPANHAMENTO'!$AC$3:$AC$4922&lt;&gt;"")*((((I417&lt;&gt;"")*ISNUMBER(SEARCH("|"&amp;I417&amp;"|",'5_ACOMPANHAMENTO'!$AC$3:$AC$4922)))+((J417&lt;&gt;"")*ISNUMBER(SEARCH("|"&amp;J417&amp;"|",'5_ACOMPANHAMENTO'!$AC$3:$AC$4922)))+((K417&lt;&gt;"")*ISNUMBER(SEARCH("|"&amp;K417&amp;"|",'5_ACOMPANHAMENTO'!$AC$3:$AC$4922)))+((L417&lt;&gt;"")*ISNUMBER(SEARCH("|"&amp;L417&amp;"|",'5_ACOMPANHAMENTO'!$AC$3:$AC$4922)))+((M417&lt;&gt;"")*ISNUMBER(SEARCH("|"&amp;M417&amp;"|",'5_ACOMPANHAMENTO'!$AC$3:$AC$4922)))+((N417&lt;&gt;"")*ISNUMBER(SEARCH("|"&amp;N417&amp;"|",'5_ACOMPANHAMENTO'!$AC$3:$AC$4922)))+((O417&lt;&gt;"")*ISNUMBER(SEARCH("|"&amp;O417&amp;"|",'5_ACOMPANHAMENTO'!$AC$3:$AC$4922)))+((P417&lt;&gt;"")*ISNUMBER(SEARCH("|"&amp;P417&amp;"|",'5_ACOMPANHAMENTO'!$AC$3:$AC$4922)))+((Q417&lt;&gt;"")*ISNUMBER(SEARCH("|"&amp;Q417&amp;"|",'5_ACOMPANHAMENTO'!$AC$3:$AC$4922)))+((R417&lt;&gt;"")*ISNUMBER(SEARCH("|"&amp;R417&amp;"|",'5_ACOMPANHAMENTO'!$AC$3:$AC$4922)))+((S417&lt;&gt;"")*ISNUMBER(SEARCH("|"&amp;S417&amp;"|",'5_ACOMPANHAMENTO'!$AC$3:$AC$4922)))+((T417&lt;&gt;"")*ISNUMBER(SEARCH("|"&amp;T417&amp;"|",'5_ACOMPANHAMENTO'!$AC$3:$AC$4922)))+((U417&lt;&gt;"")*ISNUMBER(SEARCH("|"&amp;U417&amp;"|",'5_ACOMPANHAMENTO'!$AC$3:$AC$4922)))+((V417&lt;&gt;"")*ISNUMBER(SEARCH("|"&amp;V417&amp;"|",'5_ACOMPANHAMENTO'!$AC$3:$AC$4922)))+((W417&lt;&gt;"")*ISNUMBER(SEARCH("|"&amp;W417&amp;"|",'5_ACOMPANHAMENTO'!$AC$3:$AC$4922)))+((X417&lt;&gt;"")*ISNUMBER(SEARCH("|"&amp;X417&amp;"|",'5_ACOMPANHAMENTO'!$AC$3:$AC$4922)))+((Y417&lt;&gt;"")*ISNUMBER(SEARCH("|"&amp;Y417&amp;"|",'5_ACOMPANHAMENTO'!$AC$3:$AC$4922)))+((Z417&lt;&gt;"")*ISNUMBER(SEARCH("|"&amp;Z417&amp;"|",'5_ACOMPANHAMENTO'!$AC$3:$AC$4922)))+((AA417&lt;&gt;"")*ISNUMBER(SEARCH("|"&amp;AA417&amp;"|",'5_ACOMPANHAMENTO'!$AC$3:$AC$4922)))+((AB417&lt;&gt;"")*ISNUMBER(SEARCH("|"&amp;AB417&amp;"|",'5_ACOMPANHAMENTO'!$AC$3:$AC$4922))))&gt;0),0),0)),""))</f>
        <v/>
      </c>
      <c r="B417" s="14" t="inlineStr">
        <is>
          <t>10210</t>
        </is>
      </c>
      <c r="C417" s="14" t="inlineStr">
        <is>
          <t>9 COLADEIRAS</t>
        </is>
      </c>
      <c r="D417" s="4">
        <f>IF(OR($B417="",$C417=""),"",IFERROR(SUMPRODUCT(--(('5_ACOMPANHAMENTO'!$AD$3:$AD$4922=TRIM($C417&amp;""))*('5_ACOMPANHAMENTO'!$AC$3:$AC$4922&lt;&gt;"")*((((I417&lt;&gt;"")*ISNUMBER(SEARCH("|"&amp;I417&amp;"|",'5_ACOMPANHAMENTO'!$AC$3:$AC$4922)))+((J417&lt;&gt;"")*ISNUMBER(SEARCH("|"&amp;J417&amp;"|",'5_ACOMPANHAMENTO'!$AC$3:$AC$4922)))+((K417&lt;&gt;"")*ISNUMBER(SEARCH("|"&amp;K417&amp;"|",'5_ACOMPANHAMENTO'!$AC$3:$AC$4922)))+((L417&lt;&gt;"")*ISNUMBER(SEARCH("|"&amp;L417&amp;"|",'5_ACOMPANHAMENTO'!$AC$3:$AC$4922)))+((M417&lt;&gt;"")*ISNUMBER(SEARCH("|"&amp;M417&amp;"|",'5_ACOMPANHAMENTO'!$AC$3:$AC$4922)))+((N417&lt;&gt;"")*ISNUMBER(SEARCH("|"&amp;N417&amp;"|",'5_ACOMPANHAMENTO'!$AC$3:$AC$4922)))+((O417&lt;&gt;"")*ISNUMBER(SEARCH("|"&amp;O417&amp;"|",'5_ACOMPANHAMENTO'!$AC$3:$AC$4922)))+((P417&lt;&gt;"")*ISNUMBER(SEARCH("|"&amp;P417&amp;"|",'5_ACOMPANHAMENTO'!$AC$3:$AC$4922)))+((Q417&lt;&gt;"")*ISNUMBER(SEARCH("|"&amp;Q417&amp;"|",'5_ACOMPANHAMENTO'!$AC$3:$AC$4922)))+((R417&lt;&gt;"")*ISNUMBER(SEARCH("|"&amp;R417&amp;"|",'5_ACOMPANHAMENTO'!$AC$3:$AC$4922)))+((S417&lt;&gt;"")*ISNUMBER(SEARCH("|"&amp;S417&amp;"|",'5_ACOMPANHAMENTO'!$AC$3:$AC$4922)))+((T417&lt;&gt;"")*ISNUMBER(SEARCH("|"&amp;T417&amp;"|",'5_ACOMPANHAMENTO'!$AC$3:$AC$4922)))+((U417&lt;&gt;"")*ISNUMBER(SEARCH("|"&amp;U417&amp;"|",'5_ACOMPANHAMENTO'!$AC$3:$AC$4922)))+((V417&lt;&gt;"")*ISNUMBER(SEARCH("|"&amp;V417&amp;"|",'5_ACOMPANHAMENTO'!$AC$3:$AC$4922)))+((W417&lt;&gt;"")*ISNUMBER(SEARCH("|"&amp;W417&amp;"|",'5_ACOMPANHAMENTO'!$AC$3:$AC$4922)))+((X417&lt;&gt;"")*ISNUMBER(SEARCH("|"&amp;X417&amp;"|",'5_ACOMPANHAMENTO'!$AC$3:$AC$4922)))+((Y417&lt;&gt;"")*ISNUMBER(SEARCH("|"&amp;Y417&amp;"|",'5_ACOMPANHAMENTO'!$AC$3:$AC$4922)))+((Z417&lt;&gt;"")*ISNUMBER(SEARCH("|"&amp;Z417&amp;"|",'5_ACOMPANHAMENTO'!$AC$3:$AC$4922)))+((AA417&lt;&gt;"")*ISNUMBER(SEARCH("|"&amp;AA417&amp;"|",'5_ACOMPANHAMENTO'!$AC$3:$AC$4922)))+((AB417&lt;&gt;"")*ISNUMBER(SEARCH("|"&amp;AB417&amp;"|",'5_ACOMPANHAMENTO'!$AC$3:$AC$4922))))&gt;0)),'5_ACOMPANHAMENTO'!$J$3:$J$4922),0))</f>
        <v/>
      </c>
      <c r="E417" s="4">
        <f>IF(G417=0,"FINALIZADO",IF(TODAY()&gt;A417,"ATRASADO "&amp;TODAY()-A417&amp;" DIAS","ADIANTADO "&amp;A417-TODAY()&amp;" DIAS"))</f>
        <v/>
      </c>
      <c r="F417" s="7">
        <f>IF(OR($B417="",$C417=""),"",IFERROR(SUMPRODUCT(--(('5_ACOMPANHAMENTO'!$AD$3:$AD$4922=TRIM($C417&amp;""))*('5_ACOMPANHAMENTO'!$AC$3:$AC$4922&lt;&gt;"")*((((I417&lt;&gt;"")*ISNUMBER(SEARCH("|"&amp;I417&amp;"|",'5_ACOMPANHAMENTO'!$AC$3:$AC$4922)))+((J417&lt;&gt;"")*ISNUMBER(SEARCH("|"&amp;J417&amp;"|",'5_ACOMPANHAMENTO'!$AC$3:$AC$4922)))+((K417&lt;&gt;"")*ISNUMBER(SEARCH("|"&amp;K417&amp;"|",'5_ACOMPANHAMENTO'!$AC$3:$AC$4922)))+((L417&lt;&gt;"")*ISNUMBER(SEARCH("|"&amp;L417&amp;"|",'5_ACOMPANHAMENTO'!$AC$3:$AC$4922)))+((M417&lt;&gt;"")*ISNUMBER(SEARCH("|"&amp;M417&amp;"|",'5_ACOMPANHAMENTO'!$AC$3:$AC$4922)))+((N417&lt;&gt;"")*ISNUMBER(SEARCH("|"&amp;N417&amp;"|",'5_ACOMPANHAMENTO'!$AC$3:$AC$4922)))+((O417&lt;&gt;"")*ISNUMBER(SEARCH("|"&amp;O417&amp;"|",'5_ACOMPANHAMENTO'!$AC$3:$AC$4922)))+((P417&lt;&gt;"")*ISNUMBER(SEARCH("|"&amp;P417&amp;"|",'5_ACOMPANHAMENTO'!$AC$3:$AC$4922)))+((Q417&lt;&gt;"")*ISNUMBER(SEARCH("|"&amp;Q417&amp;"|",'5_ACOMPANHAMENTO'!$AC$3:$AC$4922)))+((R417&lt;&gt;"")*ISNUMBER(SEARCH("|"&amp;R417&amp;"|",'5_ACOMPANHAMENTO'!$AC$3:$AC$4922)))+((S417&lt;&gt;"")*ISNUMBER(SEARCH("|"&amp;S417&amp;"|",'5_ACOMPANHAMENTO'!$AC$3:$AC$4922)))+((T417&lt;&gt;"")*ISNUMBER(SEARCH("|"&amp;T417&amp;"|",'5_ACOMPANHAMENTO'!$AC$3:$AC$4922)))+((U417&lt;&gt;"")*ISNUMBER(SEARCH("|"&amp;U417&amp;"|",'5_ACOMPANHAMENTO'!$AC$3:$AC$4922)))+((V417&lt;&gt;"")*ISNUMBER(SEARCH("|"&amp;V417&amp;"|",'5_ACOMPANHAMENTO'!$AC$3:$AC$4922)))+((W417&lt;&gt;"")*ISNUMBER(SEARCH("|"&amp;W417&amp;"|",'5_ACOMPANHAMENTO'!$AC$3:$AC$4922)))+((X417&lt;&gt;"")*ISNUMBER(SEARCH("|"&amp;X417&amp;"|",'5_ACOMPANHAMENTO'!$AC$3:$AC$4922)))+((Y417&lt;&gt;"")*ISNUMBER(SEARCH("|"&amp;Y417&amp;"|",'5_ACOMPANHAMENTO'!$AC$3:$AC$4922)))+((Z417&lt;&gt;"")*ISNUMBER(SEARCH("|"&amp;Z417&amp;"|",'5_ACOMPANHAMENTO'!$AC$3:$AC$4922)))+((AA417&lt;&gt;"")*ISNUMBER(SEARCH("|"&amp;AA417&amp;"|",'5_ACOMPANHAMENTO'!$AC$3:$AC$4922)))+((AB417&lt;&gt;"")*ISNUMBER(SEARCH("|"&amp;AB417&amp;"|",'5_ACOMPANHAMENTO'!$AC$3:$AC$4922))))&gt;0)),'5_ACOMPANHAMENTO'!$O$3:$O$4922),0))</f>
        <v/>
      </c>
      <c r="G417" s="7">
        <f>IF(OR($B417="",$C417=""),"",D417-F417)</f>
        <v/>
      </c>
      <c r="H417">
        <f>IF(OR($B417="",$C417=""),"",TRIM($B417&amp;"")&amp;"|"&amp;TRIM($C417&amp;""))</f>
        <v/>
      </c>
      <c r="I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",99)),1,99)))</f>
        <v/>
      </c>
      <c r="J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",99)),100,99)))</f>
        <v/>
      </c>
      <c r="K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",99)),199,99)))</f>
        <v/>
      </c>
      <c r="L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",99)),298,99)))</f>
        <v/>
      </c>
      <c r="M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",99)),397,99)))</f>
        <v/>
      </c>
      <c r="N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",99)),496,99)))</f>
        <v/>
      </c>
      <c r="O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",99)),595,99)))</f>
        <v/>
      </c>
      <c r="P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",99)),694,99)))</f>
        <v/>
      </c>
      <c r="Q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",99)),793,99)))</f>
        <v/>
      </c>
      <c r="R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",99)),892,99)))</f>
        <v/>
      </c>
      <c r="S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",99)),991,99)))</f>
        <v/>
      </c>
      <c r="T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",99)),1090,99)))</f>
        <v/>
      </c>
      <c r="U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",99)),1189,99)))</f>
        <v/>
      </c>
      <c r="V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",99)),1288,99)))</f>
        <v/>
      </c>
      <c r="W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",99)),1387,99)))</f>
        <v/>
      </c>
      <c r="X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",99)),1486,99)))</f>
        <v/>
      </c>
      <c r="Y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",99)),1585,99)))</f>
        <v/>
      </c>
      <c r="Z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",99)),1684,99)))</f>
        <v/>
      </c>
      <c r="AA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",99)),1783,99)))</f>
        <v/>
      </c>
      <c r="AB417" s="1">
        <f>IF($B417="","",TRIM(MID(SUBSTITUTE(TRIM(SUBSTITUTE(SUBSTITUTE(SUBSTITUTE(SUBSTITUTE(SUBSTITUTE(SUBSTITUTE(SUBSTITUTE(SUBSTITUTE(SUBSTITUTE(SUBSTITUTE(SUBSTITUTE(SUBSTITUTE(SUBSTITUTE(SUBSTITUTE(TRIM($B417&amp;""),CHAR(10),"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",REPT(" ",99)),1882,99)))</f>
        <v/>
      </c>
    </row>
    <row r="418" hidden="1" ht="14.25" customHeight="1">
      <c r="A418" s="4">
        <f>IF(OR($B418="",$C418=""),"",IFERROR(INDEX('5_ACOMPANHAMENTO'!$A$3:$A$4922,MATCH(1,INDEX(('5_ACOMPANHAMENTO'!$AD$3:$AD$4922=TRIM($C418&amp;""))*('5_ACOMPANHAMENTO'!$AC$3:$AC$4922&lt;&gt;"")*((((I418&lt;&gt;"")*ISNUMBER(SEARCH("|"&amp;I418&amp;"|",'5_ACOMPANHAMENTO'!$AC$3:$AC$4922)))+((J418&lt;&gt;"")*ISNUMBER(SEARCH("|"&amp;J418&amp;"|",'5_ACOMPANHAMENTO'!$AC$3:$AC$4922)))+((K418&lt;&gt;"")*ISNUMBER(SEARCH("|"&amp;K418&amp;"|",'5_ACOMPANHAMENTO'!$AC$3:$AC$4922)))+((L418&lt;&gt;"")*ISNUMBER(SEARCH("|"&amp;L418&amp;"|",'5_ACOMPANHAMENTO'!$AC$3:$AC$4922)))+((M418&lt;&gt;"")*ISNUMBER(SEARCH("|"&amp;M418&amp;"|",'5_ACOMPANHAMENTO'!$AC$3:$AC$4922)))+((N418&lt;&gt;"")*ISNUMBER(SEARCH("|"&amp;N418&amp;"|",'5_ACOMPANHAMENTO'!$AC$3:$AC$4922)))+((O418&lt;&gt;"")*ISNUMBER(SEARCH("|"&amp;O418&amp;"|",'5_ACOMPANHAMENTO'!$AC$3:$AC$4922)))+((P418&lt;&gt;"")*ISNUMBER(SEARCH("|"&amp;P418&amp;"|",'5_ACOMPANHAMENTO'!$AC$3:$AC$4922)))+((Q418&lt;&gt;"")*ISNUMBER(SEARCH("|"&amp;Q418&amp;"|",'5_ACOMPANHAMENTO'!$AC$3:$AC$4922)))+((R418&lt;&gt;"")*ISNUMBER(SEARCH("|"&amp;R418&amp;"|",'5_ACOMPANHAMENTO'!$AC$3:$AC$4922)))+((S418&lt;&gt;"")*ISNUMBER(SEARCH("|"&amp;S418&amp;"|",'5_ACOMPANHAMENTO'!$AC$3:$AC$4922)))+((T418&lt;&gt;"")*ISNUMBER(SEARCH("|"&amp;T418&amp;"|",'5_ACOMPANHAMENTO'!$AC$3:$AC$4922)))+((U418&lt;&gt;"")*ISNUMBER(SEARCH("|"&amp;U418&amp;"|",'5_ACOMPANHAMENTO'!$AC$3:$AC$4922)))+((V418&lt;&gt;"")*ISNUMBER(SEARCH("|"&amp;V418&amp;"|",'5_ACOMPANHAMENTO'!$AC$3:$AC$4922)))+((W418&lt;&gt;"")*ISNUMBER(SEARCH("|"&amp;W418&amp;"|",'5_ACOMPANHAMENTO'!$AC$3:$AC$4922)))+((X418&lt;&gt;"")*ISNUMBER(SEARCH("|"&amp;X418&amp;"|",'5_ACOMPANHAMENTO'!$AC$3:$AC$4922)))+((Y418&lt;&gt;"")*ISNUMBER(SEARCH("|"&amp;Y418&amp;"|",'5_ACOMPANHAMENTO'!$AC$3:$AC$4922)))+((Z418&lt;&gt;"")*ISNUMBER(SEARCH("|"&amp;Z418&amp;"|",'5_ACOMPANHAMENTO'!$AC$3:$AC$4922)))+((AA418&lt;&gt;"")*ISNUMBER(SEARCH("|"&amp;AA418&amp;"|",'5_ACOMPANHAMENTO'!$AC$3:$AC$4922)))+((AB418&lt;&gt;"")*ISNUMBER(SEARCH("|"&amp;AB418&amp;"|",'5_ACOMPANHAMENTO'!$AC$3:$AC$4922))))&gt;0),0),0)),""))</f>
        <v/>
      </c>
      <c r="B418" s="14" t="inlineStr">
        <is>
          <t>10210</t>
        </is>
      </c>
      <c r="C418" s="14" t="inlineStr">
        <is>
          <t>9 COLADEIRAS</t>
        </is>
      </c>
      <c r="D418" s="4">
        <f>IF(OR($B418="",$C418=""),"",IFERROR(SUMPRODUCT(--(('5_ACOMPANHAMENTO'!$AD$3:$AD$4922=TRIM($C418&amp;""))*('5_ACOMPANHAMENTO'!$AC$3:$AC$4922&lt;&gt;"")*((((I418&lt;&gt;"")*ISNUMBER(SEARCH("|"&amp;I418&amp;"|",'5_ACOMPANHAMENTO'!$AC$3:$AC$4922)))+((J418&lt;&gt;"")*ISNUMBER(SEARCH("|"&amp;J418&amp;"|",'5_ACOMPANHAMENTO'!$AC$3:$AC$4922)))+((K418&lt;&gt;"")*ISNUMBER(SEARCH("|"&amp;K418&amp;"|",'5_ACOMPANHAMENTO'!$AC$3:$AC$4922)))+((L418&lt;&gt;"")*ISNUMBER(SEARCH("|"&amp;L418&amp;"|",'5_ACOMPANHAMENTO'!$AC$3:$AC$4922)))+((M418&lt;&gt;"")*ISNUMBER(SEARCH("|"&amp;M418&amp;"|",'5_ACOMPANHAMENTO'!$AC$3:$AC$4922)))+((N418&lt;&gt;"")*ISNUMBER(SEARCH("|"&amp;N418&amp;"|",'5_ACOMPANHAMENTO'!$AC$3:$AC$4922)))+((O418&lt;&gt;"")*ISNUMBER(SEARCH("|"&amp;O418&amp;"|",'5_ACOMPANHAMENTO'!$AC$3:$AC$4922)))+((P418&lt;&gt;"")*ISNUMBER(SEARCH("|"&amp;P418&amp;"|",'5_ACOMPANHAMENTO'!$AC$3:$AC$4922)))+((Q418&lt;&gt;"")*ISNUMBER(SEARCH("|"&amp;Q418&amp;"|",'5_ACOMPANHAMENTO'!$AC$3:$AC$4922)))+((R418&lt;&gt;"")*ISNUMBER(SEARCH("|"&amp;R418&amp;"|",'5_ACOMPANHAMENTO'!$AC$3:$AC$4922)))+((S418&lt;&gt;"")*ISNUMBER(SEARCH("|"&amp;S418&amp;"|",'5_ACOMPANHAMENTO'!$AC$3:$AC$4922)))+((T418&lt;&gt;"")*ISNUMBER(SEARCH("|"&amp;T418&amp;"|",'5_ACOMPANHAMENTO'!$AC$3:$AC$4922)))+((U418&lt;&gt;"")*ISNUMBER(SEARCH("|"&amp;U418&amp;"|",'5_ACOMPANHAMENTO'!$AC$3:$AC$4922)))+((V418&lt;&gt;"")*ISNUMBER(SEARCH("|"&amp;V418&amp;"|",'5_ACOMPANHAMENTO'!$AC$3:$AC$4922)))+((W418&lt;&gt;"")*ISNUMBER(SEARCH("|"&amp;W418&amp;"|",'5_ACOMPANHAMENTO'!$AC$3:$AC$4922)))+((X418&lt;&gt;"")*ISNUMBER(SEARCH("|"&amp;X418&amp;"|",'5_ACOMPANHAMENTO'!$AC$3:$AC$4922)))+((Y418&lt;&gt;"")*ISNUMBER(SEARCH("|"&amp;Y418&amp;"|",'5_ACOMPANHAMENTO'!$AC$3:$AC$4922)))+((Z418&lt;&gt;"")*ISNUMBER(SEARCH("|"&amp;Z418&amp;"|",'5_ACOMPANHAMENTO'!$AC$3:$AC$4922)))+((AA418&lt;&gt;"")*ISNUMBER(SEARCH("|"&amp;AA418&amp;"|",'5_ACOMPANHAMENTO'!$AC$3:$AC$4922)))+((AB418&lt;&gt;"")*ISNUMBER(SEARCH("|"&amp;AB418&amp;"|",'5_ACOMPANHAMENTO'!$AC$3:$AC$4922))))&gt;0)),'5_ACOMPANHAMENTO'!$J$3:$J$4922),0))</f>
        <v/>
      </c>
      <c r="E418" s="4">
        <f>IF(G418=0,"FINALIZADO",IF(TODAY()&gt;A418,"ATRASADO "&amp;TODAY()-A418&amp;" DIAS","ADIANTADO "&amp;A418-TODAY()&amp;" DIAS"))</f>
        <v/>
      </c>
      <c r="F418" s="7">
        <f>IF(OR($B418="",$C418=""),"",IFERROR(SUMPRODUCT(--(('5_ACOMPANHAMENTO'!$AD$3:$AD$4922=TRIM($C418&amp;""))*('5_ACOMPANHAMENTO'!$AC$3:$AC$4922&lt;&gt;"")*((((I418&lt;&gt;"")*ISNUMBER(SEARCH("|"&amp;I418&amp;"|",'5_ACOMPANHAMENTO'!$AC$3:$AC$4922)))+((J418&lt;&gt;"")*ISNUMBER(SEARCH("|"&amp;J418&amp;"|",'5_ACOMPANHAMENTO'!$AC$3:$AC$4922)))+((K418&lt;&gt;"")*ISNUMBER(SEARCH("|"&amp;K418&amp;"|",'5_ACOMPANHAMENTO'!$AC$3:$AC$4922)))+((L418&lt;&gt;"")*ISNUMBER(SEARCH("|"&amp;L418&amp;"|",'5_ACOMPANHAMENTO'!$AC$3:$AC$4922)))+((M418&lt;&gt;"")*ISNUMBER(SEARCH("|"&amp;M418&amp;"|",'5_ACOMPANHAMENTO'!$AC$3:$AC$4922)))+((N418&lt;&gt;"")*ISNUMBER(SEARCH("|"&amp;N418&amp;"|",'5_ACOMPANHAMENTO'!$AC$3:$AC$4922)))+((O418&lt;&gt;"")*ISNUMBER(SEARCH("|"&amp;O418&amp;"|",'5_ACOMPANHAMENTO'!$AC$3:$AC$4922)))+((P418&lt;&gt;"")*ISNUMBER(SEARCH("|"&amp;P418&amp;"|",'5_ACOMPANHAMENTO'!$AC$3:$AC$4922)))+((Q418&lt;&gt;"")*ISNUMBER(SEARCH("|"&amp;Q418&amp;"|",'5_ACOMPANHAMENTO'!$AC$3:$AC$4922)))+((R418&lt;&gt;"")*ISNUMBER(SEARCH("|"&amp;R418&amp;"|",'5_ACOMPANHAMENTO'!$AC$3:$AC$4922)))+((S418&lt;&gt;"")*ISNUMBER(SEARCH("|"&amp;S418&amp;"|",'5_ACOMPANHAMENTO'!$AC$3:$AC$4922)))+((T418&lt;&gt;"")*ISNUMBER(SEARCH("|"&amp;T418&amp;"|",'5_ACOMPANHAMENTO'!$AC$3:$AC$4922)))+((U418&lt;&gt;"")*ISNUMBER(SEARCH("|"&amp;U418&amp;"|",'5_ACOMPANHAMENTO'!$AC$3:$AC$4922)))+((V418&lt;&gt;"")*ISNUMBER(SEARCH("|"&amp;V418&amp;"|",'5_ACOMPANHAMENTO'!$AC$3:$AC$4922)))+((W418&lt;&gt;"")*ISNUMBER(SEARCH("|"&amp;W418&amp;"|",'5_ACOMPANHAMENTO'!$AC$3:$AC$4922)))+((X418&lt;&gt;"")*ISNUMBER(SEARCH("|"&amp;X418&amp;"|",'5_ACOMPANHAMENTO'!$AC$3:$AC$4922)))+((Y418&lt;&gt;"")*ISNUMBER(SEARCH("|"&amp;Y418&amp;"|",'5_ACOMPANHAMENTO'!$AC$3:$AC$4922)))+((Z418&lt;&gt;"")*ISNUMBER(SEARCH("|"&amp;Z418&amp;"|",'5_ACOMPANHAMENTO'!$AC$3:$AC$4922)))+((AA418&lt;&gt;"")*ISNUMBER(SEARCH("|"&amp;AA418&amp;"|",'5_ACOMPANHAMENTO'!$AC$3:$AC$4922)))+((AB418&lt;&gt;"")*ISNUMBER(SEARCH("|"&amp;AB418&amp;"|",'5_ACOMPANHAMENTO'!$AC$3:$AC$4922))))&gt;0)),'5_ACOMPANHAMENTO'!$O$3:$O$4922),0))</f>
        <v/>
      </c>
      <c r="G418" s="7">
        <f>IF(OR($B418="",$C418=""),"",D418-F418)</f>
        <v/>
      </c>
      <c r="H418">
        <f>IF(OR($B418="",$C418=""),"",TRIM($B418&amp;"")&amp;"|"&amp;TRIM($C418&amp;""))</f>
        <v/>
      </c>
      <c r="I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",99)),1,99)))</f>
        <v/>
      </c>
      <c r="J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",99)),100,99)))</f>
        <v/>
      </c>
      <c r="K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",99)),199,99)))</f>
        <v/>
      </c>
      <c r="L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",99)),298,99)))</f>
        <v/>
      </c>
      <c r="M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",99)),397,99)))</f>
        <v/>
      </c>
      <c r="N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",99)),496,99)))</f>
        <v/>
      </c>
      <c r="O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",99)),595,99)))</f>
        <v/>
      </c>
      <c r="P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",99)),694,99)))</f>
        <v/>
      </c>
      <c r="Q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",99)),793,99)))</f>
        <v/>
      </c>
      <c r="R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",99)),892,99)))</f>
        <v/>
      </c>
      <c r="S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",99)),991,99)))</f>
        <v/>
      </c>
      <c r="T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",99)),1090,99)))</f>
        <v/>
      </c>
      <c r="U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",99)),1189,99)))</f>
        <v/>
      </c>
      <c r="V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",99)),1288,99)))</f>
        <v/>
      </c>
      <c r="W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",99)),1387,99)))</f>
        <v/>
      </c>
      <c r="X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",99)),1486,99)))</f>
        <v/>
      </c>
      <c r="Y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",99)),1585,99)))</f>
        <v/>
      </c>
      <c r="Z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",99)),1684,99)))</f>
        <v/>
      </c>
      <c r="AA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",99)),1783,99)))</f>
        <v/>
      </c>
      <c r="AB418" s="1">
        <f>IF($B418="","",TRIM(MID(SUBSTITUTE(TRIM(SUBSTITUTE(SUBSTITUTE(SUBSTITUTE(SUBSTITUTE(SUBSTITUTE(SUBSTITUTE(SUBSTITUTE(SUBSTITUTE(SUBSTITUTE(SUBSTITUTE(SUBSTITUTE(SUBSTITUTE(SUBSTITUTE(SUBSTITUTE(TRIM($B418&amp;""),CHAR(10),"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",REPT(" ",99)),1882,99)))</f>
        <v/>
      </c>
    </row>
    <row r="419" hidden="1" ht="14.25" customHeight="1">
      <c r="A419" s="4">
        <f>IF(OR($B419="",$C419=""),"",IFERROR(INDEX('5_ACOMPANHAMENTO'!$A$3:$A$4922,MATCH(1,INDEX(('5_ACOMPANHAMENTO'!$AD$3:$AD$4922=TRIM($C419&amp;""))*('5_ACOMPANHAMENTO'!$AC$3:$AC$4922&lt;&gt;"")*((((I419&lt;&gt;"")*ISNUMBER(SEARCH("|"&amp;I419&amp;"|",'5_ACOMPANHAMENTO'!$AC$3:$AC$4922)))+((J419&lt;&gt;"")*ISNUMBER(SEARCH("|"&amp;J419&amp;"|",'5_ACOMPANHAMENTO'!$AC$3:$AC$4922)))+((K419&lt;&gt;"")*ISNUMBER(SEARCH("|"&amp;K419&amp;"|",'5_ACOMPANHAMENTO'!$AC$3:$AC$4922)))+((L419&lt;&gt;"")*ISNUMBER(SEARCH("|"&amp;L419&amp;"|",'5_ACOMPANHAMENTO'!$AC$3:$AC$4922)))+((M419&lt;&gt;"")*ISNUMBER(SEARCH("|"&amp;M419&amp;"|",'5_ACOMPANHAMENTO'!$AC$3:$AC$4922)))+((N419&lt;&gt;"")*ISNUMBER(SEARCH("|"&amp;N419&amp;"|",'5_ACOMPANHAMENTO'!$AC$3:$AC$4922)))+((O419&lt;&gt;"")*ISNUMBER(SEARCH("|"&amp;O419&amp;"|",'5_ACOMPANHAMENTO'!$AC$3:$AC$4922)))+((P419&lt;&gt;"")*ISNUMBER(SEARCH("|"&amp;P419&amp;"|",'5_ACOMPANHAMENTO'!$AC$3:$AC$4922)))+((Q419&lt;&gt;"")*ISNUMBER(SEARCH("|"&amp;Q419&amp;"|",'5_ACOMPANHAMENTO'!$AC$3:$AC$4922)))+((R419&lt;&gt;"")*ISNUMBER(SEARCH("|"&amp;R419&amp;"|",'5_ACOMPANHAMENTO'!$AC$3:$AC$4922)))+((S419&lt;&gt;"")*ISNUMBER(SEARCH("|"&amp;S419&amp;"|",'5_ACOMPANHAMENTO'!$AC$3:$AC$4922)))+((T419&lt;&gt;"")*ISNUMBER(SEARCH("|"&amp;T419&amp;"|",'5_ACOMPANHAMENTO'!$AC$3:$AC$4922)))+((U419&lt;&gt;"")*ISNUMBER(SEARCH("|"&amp;U419&amp;"|",'5_ACOMPANHAMENTO'!$AC$3:$AC$4922)))+((V419&lt;&gt;"")*ISNUMBER(SEARCH("|"&amp;V419&amp;"|",'5_ACOMPANHAMENTO'!$AC$3:$AC$4922)))+((W419&lt;&gt;"")*ISNUMBER(SEARCH("|"&amp;W419&amp;"|",'5_ACOMPANHAMENTO'!$AC$3:$AC$4922)))+((X419&lt;&gt;"")*ISNUMBER(SEARCH("|"&amp;X419&amp;"|",'5_ACOMPANHAMENTO'!$AC$3:$AC$4922)))+((Y419&lt;&gt;"")*ISNUMBER(SEARCH("|"&amp;Y419&amp;"|",'5_ACOMPANHAMENTO'!$AC$3:$AC$4922)))+((Z419&lt;&gt;"")*ISNUMBER(SEARCH("|"&amp;Z419&amp;"|",'5_ACOMPANHAMENTO'!$AC$3:$AC$4922)))+((AA419&lt;&gt;"")*ISNUMBER(SEARCH("|"&amp;AA419&amp;"|",'5_ACOMPANHAMENTO'!$AC$3:$AC$4922)))+((AB419&lt;&gt;"")*ISNUMBER(SEARCH("|"&amp;AB419&amp;"|",'5_ACOMPANHAMENTO'!$AC$3:$AC$4922))))&gt;0),0),0)),""))</f>
        <v/>
      </c>
      <c r="B419" s="14" t="inlineStr">
        <is>
          <t>10210</t>
        </is>
      </c>
      <c r="C419" s="14" t="inlineStr">
        <is>
          <t>9 COLADEIRAS</t>
        </is>
      </c>
      <c r="D419" s="4">
        <f>IF(OR($B419="",$C419=""),"",IFERROR(SUMPRODUCT(--(('5_ACOMPANHAMENTO'!$AD$3:$AD$4922=TRIM($C419&amp;""))*('5_ACOMPANHAMENTO'!$AC$3:$AC$4922&lt;&gt;"")*((((I419&lt;&gt;"")*ISNUMBER(SEARCH("|"&amp;I419&amp;"|",'5_ACOMPANHAMENTO'!$AC$3:$AC$4922)))+((J419&lt;&gt;"")*ISNUMBER(SEARCH("|"&amp;J419&amp;"|",'5_ACOMPANHAMENTO'!$AC$3:$AC$4922)))+((K419&lt;&gt;"")*ISNUMBER(SEARCH("|"&amp;K419&amp;"|",'5_ACOMPANHAMENTO'!$AC$3:$AC$4922)))+((L419&lt;&gt;"")*ISNUMBER(SEARCH("|"&amp;L419&amp;"|",'5_ACOMPANHAMENTO'!$AC$3:$AC$4922)))+((M419&lt;&gt;"")*ISNUMBER(SEARCH("|"&amp;M419&amp;"|",'5_ACOMPANHAMENTO'!$AC$3:$AC$4922)))+((N419&lt;&gt;"")*ISNUMBER(SEARCH("|"&amp;N419&amp;"|",'5_ACOMPANHAMENTO'!$AC$3:$AC$4922)))+((O419&lt;&gt;"")*ISNUMBER(SEARCH("|"&amp;O419&amp;"|",'5_ACOMPANHAMENTO'!$AC$3:$AC$4922)))+((P419&lt;&gt;"")*ISNUMBER(SEARCH("|"&amp;P419&amp;"|",'5_ACOMPANHAMENTO'!$AC$3:$AC$4922)))+((Q419&lt;&gt;"")*ISNUMBER(SEARCH("|"&amp;Q419&amp;"|",'5_ACOMPANHAMENTO'!$AC$3:$AC$4922)))+((R419&lt;&gt;"")*ISNUMBER(SEARCH("|"&amp;R419&amp;"|",'5_ACOMPANHAMENTO'!$AC$3:$AC$4922)))+((S419&lt;&gt;"")*ISNUMBER(SEARCH("|"&amp;S419&amp;"|",'5_ACOMPANHAMENTO'!$AC$3:$AC$4922)))+((T419&lt;&gt;"")*ISNUMBER(SEARCH("|"&amp;T419&amp;"|",'5_ACOMPANHAMENTO'!$AC$3:$AC$4922)))+((U419&lt;&gt;"")*ISNUMBER(SEARCH("|"&amp;U419&amp;"|",'5_ACOMPANHAMENTO'!$AC$3:$AC$4922)))+((V419&lt;&gt;"")*ISNUMBER(SEARCH("|"&amp;V419&amp;"|",'5_ACOMPANHAMENTO'!$AC$3:$AC$4922)))+((W419&lt;&gt;"")*ISNUMBER(SEARCH("|"&amp;W419&amp;"|",'5_ACOMPANHAMENTO'!$AC$3:$AC$4922)))+((X419&lt;&gt;"")*ISNUMBER(SEARCH("|"&amp;X419&amp;"|",'5_ACOMPANHAMENTO'!$AC$3:$AC$4922)))+((Y419&lt;&gt;"")*ISNUMBER(SEARCH("|"&amp;Y419&amp;"|",'5_ACOMPANHAMENTO'!$AC$3:$AC$4922)))+((Z419&lt;&gt;"")*ISNUMBER(SEARCH("|"&amp;Z419&amp;"|",'5_ACOMPANHAMENTO'!$AC$3:$AC$4922)))+((AA419&lt;&gt;"")*ISNUMBER(SEARCH("|"&amp;AA419&amp;"|",'5_ACOMPANHAMENTO'!$AC$3:$AC$4922)))+((AB419&lt;&gt;"")*ISNUMBER(SEARCH("|"&amp;AB419&amp;"|",'5_ACOMPANHAMENTO'!$AC$3:$AC$4922))))&gt;0)),'5_ACOMPANHAMENTO'!$J$3:$J$4922),0))</f>
        <v/>
      </c>
      <c r="E419" s="4">
        <f>IF(G419=0,"FINALIZADO",IF(TODAY()&gt;A419,"ATRASADO "&amp;TODAY()-A419&amp;" DIAS","ADIANTADO "&amp;A419-TODAY()&amp;" DIAS"))</f>
        <v/>
      </c>
      <c r="F419" s="7">
        <f>IF(OR($B419="",$C419=""),"",IFERROR(SUMPRODUCT(--(('5_ACOMPANHAMENTO'!$AD$3:$AD$4922=TRIM($C419&amp;""))*('5_ACOMPANHAMENTO'!$AC$3:$AC$4922&lt;&gt;"")*((((I419&lt;&gt;"")*ISNUMBER(SEARCH("|"&amp;I419&amp;"|",'5_ACOMPANHAMENTO'!$AC$3:$AC$4922)))+((J419&lt;&gt;"")*ISNUMBER(SEARCH("|"&amp;J419&amp;"|",'5_ACOMPANHAMENTO'!$AC$3:$AC$4922)))+((K419&lt;&gt;"")*ISNUMBER(SEARCH("|"&amp;K419&amp;"|",'5_ACOMPANHAMENTO'!$AC$3:$AC$4922)))+((L419&lt;&gt;"")*ISNUMBER(SEARCH("|"&amp;L419&amp;"|",'5_ACOMPANHAMENTO'!$AC$3:$AC$4922)))+((M419&lt;&gt;"")*ISNUMBER(SEARCH("|"&amp;M419&amp;"|",'5_ACOMPANHAMENTO'!$AC$3:$AC$4922)))+((N419&lt;&gt;"")*ISNUMBER(SEARCH("|"&amp;N419&amp;"|",'5_ACOMPANHAMENTO'!$AC$3:$AC$4922)))+((O419&lt;&gt;"")*ISNUMBER(SEARCH("|"&amp;O419&amp;"|",'5_ACOMPANHAMENTO'!$AC$3:$AC$4922)))+((P419&lt;&gt;"")*ISNUMBER(SEARCH("|"&amp;P419&amp;"|",'5_ACOMPANHAMENTO'!$AC$3:$AC$4922)))+((Q419&lt;&gt;"")*ISNUMBER(SEARCH("|"&amp;Q419&amp;"|",'5_ACOMPANHAMENTO'!$AC$3:$AC$4922)))+((R419&lt;&gt;"")*ISNUMBER(SEARCH("|"&amp;R419&amp;"|",'5_ACOMPANHAMENTO'!$AC$3:$AC$4922)))+((S419&lt;&gt;"")*ISNUMBER(SEARCH("|"&amp;S419&amp;"|",'5_ACOMPANHAMENTO'!$AC$3:$AC$4922)))+((T419&lt;&gt;"")*ISNUMBER(SEARCH("|"&amp;T419&amp;"|",'5_ACOMPANHAMENTO'!$AC$3:$AC$4922)))+((U419&lt;&gt;"")*ISNUMBER(SEARCH("|"&amp;U419&amp;"|",'5_ACOMPANHAMENTO'!$AC$3:$AC$4922)))+((V419&lt;&gt;"")*ISNUMBER(SEARCH("|"&amp;V419&amp;"|",'5_ACOMPANHAMENTO'!$AC$3:$AC$4922)))+((W419&lt;&gt;"")*ISNUMBER(SEARCH("|"&amp;W419&amp;"|",'5_ACOMPANHAMENTO'!$AC$3:$AC$4922)))+((X419&lt;&gt;"")*ISNUMBER(SEARCH("|"&amp;X419&amp;"|",'5_ACOMPANHAMENTO'!$AC$3:$AC$4922)))+((Y419&lt;&gt;"")*ISNUMBER(SEARCH("|"&amp;Y419&amp;"|",'5_ACOMPANHAMENTO'!$AC$3:$AC$4922)))+((Z419&lt;&gt;"")*ISNUMBER(SEARCH("|"&amp;Z419&amp;"|",'5_ACOMPANHAMENTO'!$AC$3:$AC$4922)))+((AA419&lt;&gt;"")*ISNUMBER(SEARCH("|"&amp;AA419&amp;"|",'5_ACOMPANHAMENTO'!$AC$3:$AC$4922)))+((AB419&lt;&gt;"")*ISNUMBER(SEARCH("|"&amp;AB419&amp;"|",'5_ACOMPANHAMENTO'!$AC$3:$AC$4922))))&gt;0)),'5_ACOMPANHAMENTO'!$O$3:$O$4922),0))</f>
        <v/>
      </c>
      <c r="G419" s="7">
        <f>IF(OR($B419="",$C419=""),"",D419-F419)</f>
        <v/>
      </c>
      <c r="H419">
        <f>IF(OR($B419="",$C419=""),"",TRIM($B419&amp;"")&amp;"|"&amp;TRIM($C419&amp;""))</f>
        <v/>
      </c>
      <c r="I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",99)),1,99)))</f>
        <v/>
      </c>
      <c r="J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",99)),100,99)))</f>
        <v/>
      </c>
      <c r="K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",99)),199,99)))</f>
        <v/>
      </c>
      <c r="L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",99)),298,99)))</f>
        <v/>
      </c>
      <c r="M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",99)),397,99)))</f>
        <v/>
      </c>
      <c r="N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",99)),496,99)))</f>
        <v/>
      </c>
      <c r="O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",99)),595,99)))</f>
        <v/>
      </c>
      <c r="P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",99)),694,99)))</f>
        <v/>
      </c>
      <c r="Q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",99)),793,99)))</f>
        <v/>
      </c>
      <c r="R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",99)),892,99)))</f>
        <v/>
      </c>
      <c r="S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",99)),991,99)))</f>
        <v/>
      </c>
      <c r="T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",99)),1090,99)))</f>
        <v/>
      </c>
      <c r="U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",99)),1189,99)))</f>
        <v/>
      </c>
      <c r="V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",99)),1288,99)))</f>
        <v/>
      </c>
      <c r="W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",99)),1387,99)))</f>
        <v/>
      </c>
      <c r="X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",99)),1486,99)))</f>
        <v/>
      </c>
      <c r="Y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",99)),1585,99)))</f>
        <v/>
      </c>
      <c r="Z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",99)),1684,99)))</f>
        <v/>
      </c>
      <c r="AA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",99)),1783,99)))</f>
        <v/>
      </c>
      <c r="AB419" s="1">
        <f>IF($B419="","",TRIM(MID(SUBSTITUTE(TRIM(SUBSTITUTE(SUBSTITUTE(SUBSTITUTE(SUBSTITUTE(SUBSTITUTE(SUBSTITUTE(SUBSTITUTE(SUBSTITUTE(SUBSTITUTE(SUBSTITUTE(SUBSTITUTE(SUBSTITUTE(SUBSTITUTE(SUBSTITUTE(TRIM($B419&amp;""),CHAR(10),"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",REPT(" ",99)),1882,99)))</f>
        <v/>
      </c>
    </row>
    <row r="420" hidden="1" ht="14.25" customHeight="1">
      <c r="A420" s="4">
        <f>IF(OR($B420="",$C420=""),"",IFERROR(INDEX('5_ACOMPANHAMENTO'!$A$3:$A$4922,MATCH(1,INDEX(('5_ACOMPANHAMENTO'!$AD$3:$AD$4922=TRIM($C420&amp;""))*('5_ACOMPANHAMENTO'!$AC$3:$AC$4922&lt;&gt;"")*((((I420&lt;&gt;"")*ISNUMBER(SEARCH("|"&amp;I420&amp;"|",'5_ACOMPANHAMENTO'!$AC$3:$AC$4922)))+((J420&lt;&gt;"")*ISNUMBER(SEARCH("|"&amp;J420&amp;"|",'5_ACOMPANHAMENTO'!$AC$3:$AC$4922)))+((K420&lt;&gt;"")*ISNUMBER(SEARCH("|"&amp;K420&amp;"|",'5_ACOMPANHAMENTO'!$AC$3:$AC$4922)))+((L420&lt;&gt;"")*ISNUMBER(SEARCH("|"&amp;L420&amp;"|",'5_ACOMPANHAMENTO'!$AC$3:$AC$4922)))+((M420&lt;&gt;"")*ISNUMBER(SEARCH("|"&amp;M420&amp;"|",'5_ACOMPANHAMENTO'!$AC$3:$AC$4922)))+((N420&lt;&gt;"")*ISNUMBER(SEARCH("|"&amp;N420&amp;"|",'5_ACOMPANHAMENTO'!$AC$3:$AC$4922)))+((O420&lt;&gt;"")*ISNUMBER(SEARCH("|"&amp;O420&amp;"|",'5_ACOMPANHAMENTO'!$AC$3:$AC$4922)))+((P420&lt;&gt;"")*ISNUMBER(SEARCH("|"&amp;P420&amp;"|",'5_ACOMPANHAMENTO'!$AC$3:$AC$4922)))+((Q420&lt;&gt;"")*ISNUMBER(SEARCH("|"&amp;Q420&amp;"|",'5_ACOMPANHAMENTO'!$AC$3:$AC$4922)))+((R420&lt;&gt;"")*ISNUMBER(SEARCH("|"&amp;R420&amp;"|",'5_ACOMPANHAMENTO'!$AC$3:$AC$4922)))+((S420&lt;&gt;"")*ISNUMBER(SEARCH("|"&amp;S420&amp;"|",'5_ACOMPANHAMENTO'!$AC$3:$AC$4922)))+((T420&lt;&gt;"")*ISNUMBER(SEARCH("|"&amp;T420&amp;"|",'5_ACOMPANHAMENTO'!$AC$3:$AC$4922)))+((U420&lt;&gt;"")*ISNUMBER(SEARCH("|"&amp;U420&amp;"|",'5_ACOMPANHAMENTO'!$AC$3:$AC$4922)))+((V420&lt;&gt;"")*ISNUMBER(SEARCH("|"&amp;V420&amp;"|",'5_ACOMPANHAMENTO'!$AC$3:$AC$4922)))+((W420&lt;&gt;"")*ISNUMBER(SEARCH("|"&amp;W420&amp;"|",'5_ACOMPANHAMENTO'!$AC$3:$AC$4922)))+((X420&lt;&gt;"")*ISNUMBER(SEARCH("|"&amp;X420&amp;"|",'5_ACOMPANHAMENTO'!$AC$3:$AC$4922)))+((Y420&lt;&gt;"")*ISNUMBER(SEARCH("|"&amp;Y420&amp;"|",'5_ACOMPANHAMENTO'!$AC$3:$AC$4922)))+((Z420&lt;&gt;"")*ISNUMBER(SEARCH("|"&amp;Z420&amp;"|",'5_ACOMPANHAMENTO'!$AC$3:$AC$4922)))+((AA420&lt;&gt;"")*ISNUMBER(SEARCH("|"&amp;AA420&amp;"|",'5_ACOMPANHAMENTO'!$AC$3:$AC$4922)))+((AB420&lt;&gt;"")*ISNUMBER(SEARCH("|"&amp;AB420&amp;"|",'5_ACOMPANHAMENTO'!$AC$3:$AC$4922))))&gt;0),0),0)),""))</f>
        <v/>
      </c>
      <c r="B420" s="14" t="inlineStr">
        <is>
          <t>10210</t>
        </is>
      </c>
      <c r="C420" s="14" t="inlineStr">
        <is>
          <t>9 COLADEIRAS</t>
        </is>
      </c>
      <c r="D420" s="4">
        <f>IF(OR($B420="",$C420=""),"",IFERROR(SUMPRODUCT(--(('5_ACOMPANHAMENTO'!$AD$3:$AD$4922=TRIM($C420&amp;""))*('5_ACOMPANHAMENTO'!$AC$3:$AC$4922&lt;&gt;"")*((((I420&lt;&gt;"")*ISNUMBER(SEARCH("|"&amp;I420&amp;"|",'5_ACOMPANHAMENTO'!$AC$3:$AC$4922)))+((J420&lt;&gt;"")*ISNUMBER(SEARCH("|"&amp;J420&amp;"|",'5_ACOMPANHAMENTO'!$AC$3:$AC$4922)))+((K420&lt;&gt;"")*ISNUMBER(SEARCH("|"&amp;K420&amp;"|",'5_ACOMPANHAMENTO'!$AC$3:$AC$4922)))+((L420&lt;&gt;"")*ISNUMBER(SEARCH("|"&amp;L420&amp;"|",'5_ACOMPANHAMENTO'!$AC$3:$AC$4922)))+((M420&lt;&gt;"")*ISNUMBER(SEARCH("|"&amp;M420&amp;"|",'5_ACOMPANHAMENTO'!$AC$3:$AC$4922)))+((N420&lt;&gt;"")*ISNUMBER(SEARCH("|"&amp;N420&amp;"|",'5_ACOMPANHAMENTO'!$AC$3:$AC$4922)))+((O420&lt;&gt;"")*ISNUMBER(SEARCH("|"&amp;O420&amp;"|",'5_ACOMPANHAMENTO'!$AC$3:$AC$4922)))+((P420&lt;&gt;"")*ISNUMBER(SEARCH("|"&amp;P420&amp;"|",'5_ACOMPANHAMENTO'!$AC$3:$AC$4922)))+((Q420&lt;&gt;"")*ISNUMBER(SEARCH("|"&amp;Q420&amp;"|",'5_ACOMPANHAMENTO'!$AC$3:$AC$4922)))+((R420&lt;&gt;"")*ISNUMBER(SEARCH("|"&amp;R420&amp;"|",'5_ACOMPANHAMENTO'!$AC$3:$AC$4922)))+((S420&lt;&gt;"")*ISNUMBER(SEARCH("|"&amp;S420&amp;"|",'5_ACOMPANHAMENTO'!$AC$3:$AC$4922)))+((T420&lt;&gt;"")*ISNUMBER(SEARCH("|"&amp;T420&amp;"|",'5_ACOMPANHAMENTO'!$AC$3:$AC$4922)))+((U420&lt;&gt;"")*ISNUMBER(SEARCH("|"&amp;U420&amp;"|",'5_ACOMPANHAMENTO'!$AC$3:$AC$4922)))+((V420&lt;&gt;"")*ISNUMBER(SEARCH("|"&amp;V420&amp;"|",'5_ACOMPANHAMENTO'!$AC$3:$AC$4922)))+((W420&lt;&gt;"")*ISNUMBER(SEARCH("|"&amp;W420&amp;"|",'5_ACOMPANHAMENTO'!$AC$3:$AC$4922)))+((X420&lt;&gt;"")*ISNUMBER(SEARCH("|"&amp;X420&amp;"|",'5_ACOMPANHAMENTO'!$AC$3:$AC$4922)))+((Y420&lt;&gt;"")*ISNUMBER(SEARCH("|"&amp;Y420&amp;"|",'5_ACOMPANHAMENTO'!$AC$3:$AC$4922)))+((Z420&lt;&gt;"")*ISNUMBER(SEARCH("|"&amp;Z420&amp;"|",'5_ACOMPANHAMENTO'!$AC$3:$AC$4922)))+((AA420&lt;&gt;"")*ISNUMBER(SEARCH("|"&amp;AA420&amp;"|",'5_ACOMPANHAMENTO'!$AC$3:$AC$4922)))+((AB420&lt;&gt;"")*ISNUMBER(SEARCH("|"&amp;AB420&amp;"|",'5_ACOMPANHAMENTO'!$AC$3:$AC$4922))))&gt;0)),'5_ACOMPANHAMENTO'!$J$3:$J$4922),0))</f>
        <v/>
      </c>
      <c r="E420" s="4">
        <f>IF(G420=0,"FINALIZADO",IF(TODAY()&gt;A420,"ATRASADO "&amp;TODAY()-A420&amp;" DIAS","ADIANTADO "&amp;A420-TODAY()&amp;" DIAS"))</f>
        <v/>
      </c>
      <c r="F420" s="7">
        <f>IF(OR($B420="",$C420=""),"",IFERROR(SUMPRODUCT(--(('5_ACOMPANHAMENTO'!$AD$3:$AD$4922=TRIM($C420&amp;""))*('5_ACOMPANHAMENTO'!$AC$3:$AC$4922&lt;&gt;"")*((((I420&lt;&gt;"")*ISNUMBER(SEARCH("|"&amp;I420&amp;"|",'5_ACOMPANHAMENTO'!$AC$3:$AC$4922)))+((J420&lt;&gt;"")*ISNUMBER(SEARCH("|"&amp;J420&amp;"|",'5_ACOMPANHAMENTO'!$AC$3:$AC$4922)))+((K420&lt;&gt;"")*ISNUMBER(SEARCH("|"&amp;K420&amp;"|",'5_ACOMPANHAMENTO'!$AC$3:$AC$4922)))+((L420&lt;&gt;"")*ISNUMBER(SEARCH("|"&amp;L420&amp;"|",'5_ACOMPANHAMENTO'!$AC$3:$AC$4922)))+((M420&lt;&gt;"")*ISNUMBER(SEARCH("|"&amp;M420&amp;"|",'5_ACOMPANHAMENTO'!$AC$3:$AC$4922)))+((N420&lt;&gt;"")*ISNUMBER(SEARCH("|"&amp;N420&amp;"|",'5_ACOMPANHAMENTO'!$AC$3:$AC$4922)))+((O420&lt;&gt;"")*ISNUMBER(SEARCH("|"&amp;O420&amp;"|",'5_ACOMPANHAMENTO'!$AC$3:$AC$4922)))+((P420&lt;&gt;"")*ISNUMBER(SEARCH("|"&amp;P420&amp;"|",'5_ACOMPANHAMENTO'!$AC$3:$AC$4922)))+((Q420&lt;&gt;"")*ISNUMBER(SEARCH("|"&amp;Q420&amp;"|",'5_ACOMPANHAMENTO'!$AC$3:$AC$4922)))+((R420&lt;&gt;"")*ISNUMBER(SEARCH("|"&amp;R420&amp;"|",'5_ACOMPANHAMENTO'!$AC$3:$AC$4922)))+((S420&lt;&gt;"")*ISNUMBER(SEARCH("|"&amp;S420&amp;"|",'5_ACOMPANHAMENTO'!$AC$3:$AC$4922)))+((T420&lt;&gt;"")*ISNUMBER(SEARCH("|"&amp;T420&amp;"|",'5_ACOMPANHAMENTO'!$AC$3:$AC$4922)))+((U420&lt;&gt;"")*ISNUMBER(SEARCH("|"&amp;U420&amp;"|",'5_ACOMPANHAMENTO'!$AC$3:$AC$4922)))+((V420&lt;&gt;"")*ISNUMBER(SEARCH("|"&amp;V420&amp;"|",'5_ACOMPANHAMENTO'!$AC$3:$AC$4922)))+((W420&lt;&gt;"")*ISNUMBER(SEARCH("|"&amp;W420&amp;"|",'5_ACOMPANHAMENTO'!$AC$3:$AC$4922)))+((X420&lt;&gt;"")*ISNUMBER(SEARCH("|"&amp;X420&amp;"|",'5_ACOMPANHAMENTO'!$AC$3:$AC$4922)))+((Y420&lt;&gt;"")*ISNUMBER(SEARCH("|"&amp;Y420&amp;"|",'5_ACOMPANHAMENTO'!$AC$3:$AC$4922)))+((Z420&lt;&gt;"")*ISNUMBER(SEARCH("|"&amp;Z420&amp;"|",'5_ACOMPANHAMENTO'!$AC$3:$AC$4922)))+((AA420&lt;&gt;"")*ISNUMBER(SEARCH("|"&amp;AA420&amp;"|",'5_ACOMPANHAMENTO'!$AC$3:$AC$4922)))+((AB420&lt;&gt;"")*ISNUMBER(SEARCH("|"&amp;AB420&amp;"|",'5_ACOMPANHAMENTO'!$AC$3:$AC$4922))))&gt;0)),'5_ACOMPANHAMENTO'!$O$3:$O$4922),0))</f>
        <v/>
      </c>
      <c r="G420" s="7">
        <f>IF(OR($B420="",$C420=""),"",D420-F420)</f>
        <v/>
      </c>
      <c r="H420">
        <f>IF(OR($B420="",$C420=""),"",TRIM($B420&amp;"")&amp;"|"&amp;TRIM($C420&amp;""))</f>
        <v/>
      </c>
      <c r="I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",99)),1,99)))</f>
        <v/>
      </c>
      <c r="J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",99)),100,99)))</f>
        <v/>
      </c>
      <c r="K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",99)),199,99)))</f>
        <v/>
      </c>
      <c r="L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",99)),298,99)))</f>
        <v/>
      </c>
      <c r="M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",99)),397,99)))</f>
        <v/>
      </c>
      <c r="N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",99)),496,99)))</f>
        <v/>
      </c>
      <c r="O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",99)),595,99)))</f>
        <v/>
      </c>
      <c r="P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",99)),694,99)))</f>
        <v/>
      </c>
      <c r="Q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",99)),793,99)))</f>
        <v/>
      </c>
      <c r="R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",99)),892,99)))</f>
        <v/>
      </c>
      <c r="S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",99)),991,99)))</f>
        <v/>
      </c>
      <c r="T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",99)),1090,99)))</f>
        <v/>
      </c>
      <c r="U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",99)),1189,99)))</f>
        <v/>
      </c>
      <c r="V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",99)),1288,99)))</f>
        <v/>
      </c>
      <c r="W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",99)),1387,99)))</f>
        <v/>
      </c>
      <c r="X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",99)),1486,99)))</f>
        <v/>
      </c>
      <c r="Y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",99)),1585,99)))</f>
        <v/>
      </c>
      <c r="Z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",99)),1684,99)))</f>
        <v/>
      </c>
      <c r="AA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",99)),1783,99)))</f>
        <v/>
      </c>
      <c r="AB420" s="1">
        <f>IF($B420="","",TRIM(MID(SUBSTITUTE(TRIM(SUBSTITUTE(SUBSTITUTE(SUBSTITUTE(SUBSTITUTE(SUBSTITUTE(SUBSTITUTE(SUBSTITUTE(SUBSTITUTE(SUBSTITUTE(SUBSTITUTE(SUBSTITUTE(SUBSTITUTE(SUBSTITUTE(SUBSTITUTE(TRIM($B420&amp;""),CHAR(10),"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",REPT(" ",99)),1882,99)))</f>
        <v/>
      </c>
    </row>
    <row r="421" hidden="1" ht="14.25" customHeight="1">
      <c r="A421" s="4">
        <f>IF(OR($B421="",$C421=""),"",IFERROR(INDEX('5_ACOMPANHAMENTO'!$A$3:$A$4922,MATCH(1,INDEX(('5_ACOMPANHAMENTO'!$AD$3:$AD$4922=TRIM($C421&amp;""))*('5_ACOMPANHAMENTO'!$AC$3:$AC$4922&lt;&gt;"")*((((I421&lt;&gt;"")*ISNUMBER(SEARCH("|"&amp;I421&amp;"|",'5_ACOMPANHAMENTO'!$AC$3:$AC$4922)))+((J421&lt;&gt;"")*ISNUMBER(SEARCH("|"&amp;J421&amp;"|",'5_ACOMPANHAMENTO'!$AC$3:$AC$4922)))+((K421&lt;&gt;"")*ISNUMBER(SEARCH("|"&amp;K421&amp;"|",'5_ACOMPANHAMENTO'!$AC$3:$AC$4922)))+((L421&lt;&gt;"")*ISNUMBER(SEARCH("|"&amp;L421&amp;"|",'5_ACOMPANHAMENTO'!$AC$3:$AC$4922)))+((M421&lt;&gt;"")*ISNUMBER(SEARCH("|"&amp;M421&amp;"|",'5_ACOMPANHAMENTO'!$AC$3:$AC$4922)))+((N421&lt;&gt;"")*ISNUMBER(SEARCH("|"&amp;N421&amp;"|",'5_ACOMPANHAMENTO'!$AC$3:$AC$4922)))+((O421&lt;&gt;"")*ISNUMBER(SEARCH("|"&amp;O421&amp;"|",'5_ACOMPANHAMENTO'!$AC$3:$AC$4922)))+((P421&lt;&gt;"")*ISNUMBER(SEARCH("|"&amp;P421&amp;"|",'5_ACOMPANHAMENTO'!$AC$3:$AC$4922)))+((Q421&lt;&gt;"")*ISNUMBER(SEARCH("|"&amp;Q421&amp;"|",'5_ACOMPANHAMENTO'!$AC$3:$AC$4922)))+((R421&lt;&gt;"")*ISNUMBER(SEARCH("|"&amp;R421&amp;"|",'5_ACOMPANHAMENTO'!$AC$3:$AC$4922)))+((S421&lt;&gt;"")*ISNUMBER(SEARCH("|"&amp;S421&amp;"|",'5_ACOMPANHAMENTO'!$AC$3:$AC$4922)))+((T421&lt;&gt;"")*ISNUMBER(SEARCH("|"&amp;T421&amp;"|",'5_ACOMPANHAMENTO'!$AC$3:$AC$4922)))+((U421&lt;&gt;"")*ISNUMBER(SEARCH("|"&amp;U421&amp;"|",'5_ACOMPANHAMENTO'!$AC$3:$AC$4922)))+((V421&lt;&gt;"")*ISNUMBER(SEARCH("|"&amp;V421&amp;"|",'5_ACOMPANHAMENTO'!$AC$3:$AC$4922)))+((W421&lt;&gt;"")*ISNUMBER(SEARCH("|"&amp;W421&amp;"|",'5_ACOMPANHAMENTO'!$AC$3:$AC$4922)))+((X421&lt;&gt;"")*ISNUMBER(SEARCH("|"&amp;X421&amp;"|",'5_ACOMPANHAMENTO'!$AC$3:$AC$4922)))+((Y421&lt;&gt;"")*ISNUMBER(SEARCH("|"&amp;Y421&amp;"|",'5_ACOMPANHAMENTO'!$AC$3:$AC$4922)))+((Z421&lt;&gt;"")*ISNUMBER(SEARCH("|"&amp;Z421&amp;"|",'5_ACOMPANHAMENTO'!$AC$3:$AC$4922)))+((AA421&lt;&gt;"")*ISNUMBER(SEARCH("|"&amp;AA421&amp;"|",'5_ACOMPANHAMENTO'!$AC$3:$AC$4922)))+((AB421&lt;&gt;"")*ISNUMBER(SEARCH("|"&amp;AB421&amp;"|",'5_ACOMPANHAMENTO'!$AC$3:$AC$4922))))&gt;0),0),0)),""))</f>
        <v/>
      </c>
      <c r="B421" s="14" t="inlineStr">
        <is>
          <t>10210</t>
        </is>
      </c>
      <c r="C421" s="14" t="inlineStr">
        <is>
          <t>9 COLADEIRAS</t>
        </is>
      </c>
      <c r="D421" s="4">
        <f>IF(OR($B421="",$C421=""),"",IFERROR(SUMPRODUCT(--(('5_ACOMPANHAMENTO'!$AD$3:$AD$4922=TRIM($C421&amp;""))*('5_ACOMPANHAMENTO'!$AC$3:$AC$4922&lt;&gt;"")*((((I421&lt;&gt;"")*ISNUMBER(SEARCH("|"&amp;I421&amp;"|",'5_ACOMPANHAMENTO'!$AC$3:$AC$4922)))+((J421&lt;&gt;"")*ISNUMBER(SEARCH("|"&amp;J421&amp;"|",'5_ACOMPANHAMENTO'!$AC$3:$AC$4922)))+((K421&lt;&gt;"")*ISNUMBER(SEARCH("|"&amp;K421&amp;"|",'5_ACOMPANHAMENTO'!$AC$3:$AC$4922)))+((L421&lt;&gt;"")*ISNUMBER(SEARCH("|"&amp;L421&amp;"|",'5_ACOMPANHAMENTO'!$AC$3:$AC$4922)))+((M421&lt;&gt;"")*ISNUMBER(SEARCH("|"&amp;M421&amp;"|",'5_ACOMPANHAMENTO'!$AC$3:$AC$4922)))+((N421&lt;&gt;"")*ISNUMBER(SEARCH("|"&amp;N421&amp;"|",'5_ACOMPANHAMENTO'!$AC$3:$AC$4922)))+((O421&lt;&gt;"")*ISNUMBER(SEARCH("|"&amp;O421&amp;"|",'5_ACOMPANHAMENTO'!$AC$3:$AC$4922)))+((P421&lt;&gt;"")*ISNUMBER(SEARCH("|"&amp;P421&amp;"|",'5_ACOMPANHAMENTO'!$AC$3:$AC$4922)))+((Q421&lt;&gt;"")*ISNUMBER(SEARCH("|"&amp;Q421&amp;"|",'5_ACOMPANHAMENTO'!$AC$3:$AC$4922)))+((R421&lt;&gt;"")*ISNUMBER(SEARCH("|"&amp;R421&amp;"|",'5_ACOMPANHAMENTO'!$AC$3:$AC$4922)))+((S421&lt;&gt;"")*ISNUMBER(SEARCH("|"&amp;S421&amp;"|",'5_ACOMPANHAMENTO'!$AC$3:$AC$4922)))+((T421&lt;&gt;"")*ISNUMBER(SEARCH("|"&amp;T421&amp;"|",'5_ACOMPANHAMENTO'!$AC$3:$AC$4922)))+((U421&lt;&gt;"")*ISNUMBER(SEARCH("|"&amp;U421&amp;"|",'5_ACOMPANHAMENTO'!$AC$3:$AC$4922)))+((V421&lt;&gt;"")*ISNUMBER(SEARCH("|"&amp;V421&amp;"|",'5_ACOMPANHAMENTO'!$AC$3:$AC$4922)))+((W421&lt;&gt;"")*ISNUMBER(SEARCH("|"&amp;W421&amp;"|",'5_ACOMPANHAMENTO'!$AC$3:$AC$4922)))+((X421&lt;&gt;"")*ISNUMBER(SEARCH("|"&amp;X421&amp;"|",'5_ACOMPANHAMENTO'!$AC$3:$AC$4922)))+((Y421&lt;&gt;"")*ISNUMBER(SEARCH("|"&amp;Y421&amp;"|",'5_ACOMPANHAMENTO'!$AC$3:$AC$4922)))+((Z421&lt;&gt;"")*ISNUMBER(SEARCH("|"&amp;Z421&amp;"|",'5_ACOMPANHAMENTO'!$AC$3:$AC$4922)))+((AA421&lt;&gt;"")*ISNUMBER(SEARCH("|"&amp;AA421&amp;"|",'5_ACOMPANHAMENTO'!$AC$3:$AC$4922)))+((AB421&lt;&gt;"")*ISNUMBER(SEARCH("|"&amp;AB421&amp;"|",'5_ACOMPANHAMENTO'!$AC$3:$AC$4922))))&gt;0)),'5_ACOMPANHAMENTO'!$J$3:$J$4922),0))</f>
        <v/>
      </c>
      <c r="E421" s="4">
        <f>IF(G421=0,"FINALIZADO",IF(TODAY()&gt;A421,"ATRASADO "&amp;TODAY()-A421&amp;" DIAS","ADIANTADO "&amp;A421-TODAY()&amp;" DIAS"))</f>
        <v/>
      </c>
      <c r="F421" s="7">
        <f>IF(OR($B421="",$C421=""),"",IFERROR(SUMPRODUCT(--(('5_ACOMPANHAMENTO'!$AD$3:$AD$4922=TRIM($C421&amp;""))*('5_ACOMPANHAMENTO'!$AC$3:$AC$4922&lt;&gt;"")*((((I421&lt;&gt;"")*ISNUMBER(SEARCH("|"&amp;I421&amp;"|",'5_ACOMPANHAMENTO'!$AC$3:$AC$4922)))+((J421&lt;&gt;"")*ISNUMBER(SEARCH("|"&amp;J421&amp;"|",'5_ACOMPANHAMENTO'!$AC$3:$AC$4922)))+((K421&lt;&gt;"")*ISNUMBER(SEARCH("|"&amp;K421&amp;"|",'5_ACOMPANHAMENTO'!$AC$3:$AC$4922)))+((L421&lt;&gt;"")*ISNUMBER(SEARCH("|"&amp;L421&amp;"|",'5_ACOMPANHAMENTO'!$AC$3:$AC$4922)))+((M421&lt;&gt;"")*ISNUMBER(SEARCH("|"&amp;M421&amp;"|",'5_ACOMPANHAMENTO'!$AC$3:$AC$4922)))+((N421&lt;&gt;"")*ISNUMBER(SEARCH("|"&amp;N421&amp;"|",'5_ACOMPANHAMENTO'!$AC$3:$AC$4922)))+((O421&lt;&gt;"")*ISNUMBER(SEARCH("|"&amp;O421&amp;"|",'5_ACOMPANHAMENTO'!$AC$3:$AC$4922)))+((P421&lt;&gt;"")*ISNUMBER(SEARCH("|"&amp;P421&amp;"|",'5_ACOMPANHAMENTO'!$AC$3:$AC$4922)))+((Q421&lt;&gt;"")*ISNUMBER(SEARCH("|"&amp;Q421&amp;"|",'5_ACOMPANHAMENTO'!$AC$3:$AC$4922)))+((R421&lt;&gt;"")*ISNUMBER(SEARCH("|"&amp;R421&amp;"|",'5_ACOMPANHAMENTO'!$AC$3:$AC$4922)))+((S421&lt;&gt;"")*ISNUMBER(SEARCH("|"&amp;S421&amp;"|",'5_ACOMPANHAMENTO'!$AC$3:$AC$4922)))+((T421&lt;&gt;"")*ISNUMBER(SEARCH("|"&amp;T421&amp;"|",'5_ACOMPANHAMENTO'!$AC$3:$AC$4922)))+((U421&lt;&gt;"")*ISNUMBER(SEARCH("|"&amp;U421&amp;"|",'5_ACOMPANHAMENTO'!$AC$3:$AC$4922)))+((V421&lt;&gt;"")*ISNUMBER(SEARCH("|"&amp;V421&amp;"|",'5_ACOMPANHAMENTO'!$AC$3:$AC$4922)))+((W421&lt;&gt;"")*ISNUMBER(SEARCH("|"&amp;W421&amp;"|",'5_ACOMPANHAMENTO'!$AC$3:$AC$4922)))+((X421&lt;&gt;"")*ISNUMBER(SEARCH("|"&amp;X421&amp;"|",'5_ACOMPANHAMENTO'!$AC$3:$AC$4922)))+((Y421&lt;&gt;"")*ISNUMBER(SEARCH("|"&amp;Y421&amp;"|",'5_ACOMPANHAMENTO'!$AC$3:$AC$4922)))+((Z421&lt;&gt;"")*ISNUMBER(SEARCH("|"&amp;Z421&amp;"|",'5_ACOMPANHAMENTO'!$AC$3:$AC$4922)))+((AA421&lt;&gt;"")*ISNUMBER(SEARCH("|"&amp;AA421&amp;"|",'5_ACOMPANHAMENTO'!$AC$3:$AC$4922)))+((AB421&lt;&gt;"")*ISNUMBER(SEARCH("|"&amp;AB421&amp;"|",'5_ACOMPANHAMENTO'!$AC$3:$AC$4922))))&gt;0)),'5_ACOMPANHAMENTO'!$O$3:$O$4922),0))</f>
        <v/>
      </c>
      <c r="G421" s="7">
        <f>IF(OR($B421="",$C421=""),"",D421-F421)</f>
        <v/>
      </c>
      <c r="H421">
        <f>IF(OR($B421="",$C421=""),"",TRIM($B421&amp;"")&amp;"|"&amp;TRIM($C421&amp;""))</f>
        <v/>
      </c>
      <c r="I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",99)),1,99)))</f>
        <v/>
      </c>
      <c r="J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",99)),100,99)))</f>
        <v/>
      </c>
      <c r="K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",99)),199,99)))</f>
        <v/>
      </c>
      <c r="L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",99)),298,99)))</f>
        <v/>
      </c>
      <c r="M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",99)),397,99)))</f>
        <v/>
      </c>
      <c r="N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",99)),496,99)))</f>
        <v/>
      </c>
      <c r="O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",99)),595,99)))</f>
        <v/>
      </c>
      <c r="P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",99)),694,99)))</f>
        <v/>
      </c>
      <c r="Q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",99)),793,99)))</f>
        <v/>
      </c>
      <c r="R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",99)),892,99)))</f>
        <v/>
      </c>
      <c r="S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",99)),991,99)))</f>
        <v/>
      </c>
      <c r="T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",99)),1090,99)))</f>
        <v/>
      </c>
      <c r="U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",99)),1189,99)))</f>
        <v/>
      </c>
      <c r="V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",99)),1288,99)))</f>
        <v/>
      </c>
      <c r="W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",99)),1387,99)))</f>
        <v/>
      </c>
      <c r="X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",99)),1486,99)))</f>
        <v/>
      </c>
      <c r="Y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",99)),1585,99)))</f>
        <v/>
      </c>
      <c r="Z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",99)),1684,99)))</f>
        <v/>
      </c>
      <c r="AA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",99)),1783,99)))</f>
        <v/>
      </c>
      <c r="AB421" s="1">
        <f>IF($B421="","",TRIM(MID(SUBSTITUTE(TRIM(SUBSTITUTE(SUBSTITUTE(SUBSTITUTE(SUBSTITUTE(SUBSTITUTE(SUBSTITUTE(SUBSTITUTE(SUBSTITUTE(SUBSTITUTE(SUBSTITUTE(SUBSTITUTE(SUBSTITUTE(SUBSTITUTE(SUBSTITUTE(TRIM($B421&amp;""),CHAR(10),"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",REPT(" ",99)),1882,99)))</f>
        <v/>
      </c>
    </row>
    <row r="422" hidden="1" ht="14.25" customHeight="1">
      <c r="A422" s="4">
        <f>IF(OR($B422="",$C422=""),"",IFERROR(INDEX('5_ACOMPANHAMENTO'!$A$3:$A$4922,MATCH(1,INDEX(('5_ACOMPANHAMENTO'!$AD$3:$AD$4922=TRIM($C422&amp;""))*('5_ACOMPANHAMENTO'!$AC$3:$AC$4922&lt;&gt;"")*((((I422&lt;&gt;"")*ISNUMBER(SEARCH("|"&amp;I422&amp;"|",'5_ACOMPANHAMENTO'!$AC$3:$AC$4922)))+((J422&lt;&gt;"")*ISNUMBER(SEARCH("|"&amp;J422&amp;"|",'5_ACOMPANHAMENTO'!$AC$3:$AC$4922)))+((K422&lt;&gt;"")*ISNUMBER(SEARCH("|"&amp;K422&amp;"|",'5_ACOMPANHAMENTO'!$AC$3:$AC$4922)))+((L422&lt;&gt;"")*ISNUMBER(SEARCH("|"&amp;L422&amp;"|",'5_ACOMPANHAMENTO'!$AC$3:$AC$4922)))+((M422&lt;&gt;"")*ISNUMBER(SEARCH("|"&amp;M422&amp;"|",'5_ACOMPANHAMENTO'!$AC$3:$AC$4922)))+((N422&lt;&gt;"")*ISNUMBER(SEARCH("|"&amp;N422&amp;"|",'5_ACOMPANHAMENTO'!$AC$3:$AC$4922)))+((O422&lt;&gt;"")*ISNUMBER(SEARCH("|"&amp;O422&amp;"|",'5_ACOMPANHAMENTO'!$AC$3:$AC$4922)))+((P422&lt;&gt;"")*ISNUMBER(SEARCH("|"&amp;P422&amp;"|",'5_ACOMPANHAMENTO'!$AC$3:$AC$4922)))+((Q422&lt;&gt;"")*ISNUMBER(SEARCH("|"&amp;Q422&amp;"|",'5_ACOMPANHAMENTO'!$AC$3:$AC$4922)))+((R422&lt;&gt;"")*ISNUMBER(SEARCH("|"&amp;R422&amp;"|",'5_ACOMPANHAMENTO'!$AC$3:$AC$4922)))+((S422&lt;&gt;"")*ISNUMBER(SEARCH("|"&amp;S422&amp;"|",'5_ACOMPANHAMENTO'!$AC$3:$AC$4922)))+((T422&lt;&gt;"")*ISNUMBER(SEARCH("|"&amp;T422&amp;"|",'5_ACOMPANHAMENTO'!$AC$3:$AC$4922)))+((U422&lt;&gt;"")*ISNUMBER(SEARCH("|"&amp;U422&amp;"|",'5_ACOMPANHAMENTO'!$AC$3:$AC$4922)))+((V422&lt;&gt;"")*ISNUMBER(SEARCH("|"&amp;V422&amp;"|",'5_ACOMPANHAMENTO'!$AC$3:$AC$4922)))+((W422&lt;&gt;"")*ISNUMBER(SEARCH("|"&amp;W422&amp;"|",'5_ACOMPANHAMENTO'!$AC$3:$AC$4922)))+((X422&lt;&gt;"")*ISNUMBER(SEARCH("|"&amp;X422&amp;"|",'5_ACOMPANHAMENTO'!$AC$3:$AC$4922)))+((Y422&lt;&gt;"")*ISNUMBER(SEARCH("|"&amp;Y422&amp;"|",'5_ACOMPANHAMENTO'!$AC$3:$AC$4922)))+((Z422&lt;&gt;"")*ISNUMBER(SEARCH("|"&amp;Z422&amp;"|",'5_ACOMPANHAMENTO'!$AC$3:$AC$4922)))+((AA422&lt;&gt;"")*ISNUMBER(SEARCH("|"&amp;AA422&amp;"|",'5_ACOMPANHAMENTO'!$AC$3:$AC$4922)))+((AB422&lt;&gt;"")*ISNUMBER(SEARCH("|"&amp;AB422&amp;"|",'5_ACOMPANHAMENTO'!$AC$3:$AC$4922))))&gt;0),0),0)),""))</f>
        <v/>
      </c>
      <c r="B422" s="14" t="inlineStr">
        <is>
          <t>10210</t>
        </is>
      </c>
      <c r="C422" s="14" t="inlineStr">
        <is>
          <t>9 COLADEIRAS</t>
        </is>
      </c>
      <c r="D422" s="4">
        <f>IF(OR($B422="",$C422=""),"",IFERROR(SUMPRODUCT(--(('5_ACOMPANHAMENTO'!$AD$3:$AD$4922=TRIM($C422&amp;""))*('5_ACOMPANHAMENTO'!$AC$3:$AC$4922&lt;&gt;"")*((((I422&lt;&gt;"")*ISNUMBER(SEARCH("|"&amp;I422&amp;"|",'5_ACOMPANHAMENTO'!$AC$3:$AC$4922)))+((J422&lt;&gt;"")*ISNUMBER(SEARCH("|"&amp;J422&amp;"|",'5_ACOMPANHAMENTO'!$AC$3:$AC$4922)))+((K422&lt;&gt;"")*ISNUMBER(SEARCH("|"&amp;K422&amp;"|",'5_ACOMPANHAMENTO'!$AC$3:$AC$4922)))+((L422&lt;&gt;"")*ISNUMBER(SEARCH("|"&amp;L422&amp;"|",'5_ACOMPANHAMENTO'!$AC$3:$AC$4922)))+((M422&lt;&gt;"")*ISNUMBER(SEARCH("|"&amp;M422&amp;"|",'5_ACOMPANHAMENTO'!$AC$3:$AC$4922)))+((N422&lt;&gt;"")*ISNUMBER(SEARCH("|"&amp;N422&amp;"|",'5_ACOMPANHAMENTO'!$AC$3:$AC$4922)))+((O422&lt;&gt;"")*ISNUMBER(SEARCH("|"&amp;O422&amp;"|",'5_ACOMPANHAMENTO'!$AC$3:$AC$4922)))+((P422&lt;&gt;"")*ISNUMBER(SEARCH("|"&amp;P422&amp;"|",'5_ACOMPANHAMENTO'!$AC$3:$AC$4922)))+((Q422&lt;&gt;"")*ISNUMBER(SEARCH("|"&amp;Q422&amp;"|",'5_ACOMPANHAMENTO'!$AC$3:$AC$4922)))+((R422&lt;&gt;"")*ISNUMBER(SEARCH("|"&amp;R422&amp;"|",'5_ACOMPANHAMENTO'!$AC$3:$AC$4922)))+((S422&lt;&gt;"")*ISNUMBER(SEARCH("|"&amp;S422&amp;"|",'5_ACOMPANHAMENTO'!$AC$3:$AC$4922)))+((T422&lt;&gt;"")*ISNUMBER(SEARCH("|"&amp;T422&amp;"|",'5_ACOMPANHAMENTO'!$AC$3:$AC$4922)))+((U422&lt;&gt;"")*ISNUMBER(SEARCH("|"&amp;U422&amp;"|",'5_ACOMPANHAMENTO'!$AC$3:$AC$4922)))+((V422&lt;&gt;"")*ISNUMBER(SEARCH("|"&amp;V422&amp;"|",'5_ACOMPANHAMENTO'!$AC$3:$AC$4922)))+((W422&lt;&gt;"")*ISNUMBER(SEARCH("|"&amp;W422&amp;"|",'5_ACOMPANHAMENTO'!$AC$3:$AC$4922)))+((X422&lt;&gt;"")*ISNUMBER(SEARCH("|"&amp;X422&amp;"|",'5_ACOMPANHAMENTO'!$AC$3:$AC$4922)))+((Y422&lt;&gt;"")*ISNUMBER(SEARCH("|"&amp;Y422&amp;"|",'5_ACOMPANHAMENTO'!$AC$3:$AC$4922)))+((Z422&lt;&gt;"")*ISNUMBER(SEARCH("|"&amp;Z422&amp;"|",'5_ACOMPANHAMENTO'!$AC$3:$AC$4922)))+((AA422&lt;&gt;"")*ISNUMBER(SEARCH("|"&amp;AA422&amp;"|",'5_ACOMPANHAMENTO'!$AC$3:$AC$4922)))+((AB422&lt;&gt;"")*ISNUMBER(SEARCH("|"&amp;AB422&amp;"|",'5_ACOMPANHAMENTO'!$AC$3:$AC$4922))))&gt;0)),'5_ACOMPANHAMENTO'!$J$3:$J$4922),0))</f>
        <v/>
      </c>
      <c r="E422" s="4">
        <f>IF(G422=0,"FINALIZADO",IF(TODAY()&gt;A422,"ATRASADO "&amp;TODAY()-A422&amp;" DIAS","ADIANTADO "&amp;A422-TODAY()&amp;" DIAS"))</f>
        <v/>
      </c>
      <c r="F422" s="7">
        <f>IF(OR($B422="",$C422=""),"",IFERROR(SUMPRODUCT(--(('5_ACOMPANHAMENTO'!$AD$3:$AD$4922=TRIM($C422&amp;""))*('5_ACOMPANHAMENTO'!$AC$3:$AC$4922&lt;&gt;"")*((((I422&lt;&gt;"")*ISNUMBER(SEARCH("|"&amp;I422&amp;"|",'5_ACOMPANHAMENTO'!$AC$3:$AC$4922)))+((J422&lt;&gt;"")*ISNUMBER(SEARCH("|"&amp;J422&amp;"|",'5_ACOMPANHAMENTO'!$AC$3:$AC$4922)))+((K422&lt;&gt;"")*ISNUMBER(SEARCH("|"&amp;K422&amp;"|",'5_ACOMPANHAMENTO'!$AC$3:$AC$4922)))+((L422&lt;&gt;"")*ISNUMBER(SEARCH("|"&amp;L422&amp;"|",'5_ACOMPANHAMENTO'!$AC$3:$AC$4922)))+((M422&lt;&gt;"")*ISNUMBER(SEARCH("|"&amp;M422&amp;"|",'5_ACOMPANHAMENTO'!$AC$3:$AC$4922)))+((N422&lt;&gt;"")*ISNUMBER(SEARCH("|"&amp;N422&amp;"|",'5_ACOMPANHAMENTO'!$AC$3:$AC$4922)))+((O422&lt;&gt;"")*ISNUMBER(SEARCH("|"&amp;O422&amp;"|",'5_ACOMPANHAMENTO'!$AC$3:$AC$4922)))+((P422&lt;&gt;"")*ISNUMBER(SEARCH("|"&amp;P422&amp;"|",'5_ACOMPANHAMENTO'!$AC$3:$AC$4922)))+((Q422&lt;&gt;"")*ISNUMBER(SEARCH("|"&amp;Q422&amp;"|",'5_ACOMPANHAMENTO'!$AC$3:$AC$4922)))+((R422&lt;&gt;"")*ISNUMBER(SEARCH("|"&amp;R422&amp;"|",'5_ACOMPANHAMENTO'!$AC$3:$AC$4922)))+((S422&lt;&gt;"")*ISNUMBER(SEARCH("|"&amp;S422&amp;"|",'5_ACOMPANHAMENTO'!$AC$3:$AC$4922)))+((T422&lt;&gt;"")*ISNUMBER(SEARCH("|"&amp;T422&amp;"|",'5_ACOMPANHAMENTO'!$AC$3:$AC$4922)))+((U422&lt;&gt;"")*ISNUMBER(SEARCH("|"&amp;U422&amp;"|",'5_ACOMPANHAMENTO'!$AC$3:$AC$4922)))+((V422&lt;&gt;"")*ISNUMBER(SEARCH("|"&amp;V422&amp;"|",'5_ACOMPANHAMENTO'!$AC$3:$AC$4922)))+((W422&lt;&gt;"")*ISNUMBER(SEARCH("|"&amp;W422&amp;"|",'5_ACOMPANHAMENTO'!$AC$3:$AC$4922)))+((X422&lt;&gt;"")*ISNUMBER(SEARCH("|"&amp;X422&amp;"|",'5_ACOMPANHAMENTO'!$AC$3:$AC$4922)))+((Y422&lt;&gt;"")*ISNUMBER(SEARCH("|"&amp;Y422&amp;"|",'5_ACOMPANHAMENTO'!$AC$3:$AC$4922)))+((Z422&lt;&gt;"")*ISNUMBER(SEARCH("|"&amp;Z422&amp;"|",'5_ACOMPANHAMENTO'!$AC$3:$AC$4922)))+((AA422&lt;&gt;"")*ISNUMBER(SEARCH("|"&amp;AA422&amp;"|",'5_ACOMPANHAMENTO'!$AC$3:$AC$4922)))+((AB422&lt;&gt;"")*ISNUMBER(SEARCH("|"&amp;AB422&amp;"|",'5_ACOMPANHAMENTO'!$AC$3:$AC$4922))))&gt;0)),'5_ACOMPANHAMENTO'!$O$3:$O$4922),0))</f>
        <v/>
      </c>
      <c r="G422" s="7">
        <f>IF(OR($B422="",$C422=""),"",D422-F422)</f>
        <v/>
      </c>
      <c r="H422">
        <f>IF(OR($B422="",$C422=""),"",TRIM($B422&amp;"")&amp;"|"&amp;TRIM($C422&amp;""))</f>
        <v/>
      </c>
      <c r="I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",99)),1,99)))</f>
        <v/>
      </c>
      <c r="J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",99)),100,99)))</f>
        <v/>
      </c>
      <c r="K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",99)),199,99)))</f>
        <v/>
      </c>
      <c r="L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",99)),298,99)))</f>
        <v/>
      </c>
      <c r="M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",99)),397,99)))</f>
        <v/>
      </c>
      <c r="N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",99)),496,99)))</f>
        <v/>
      </c>
      <c r="O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",99)),595,99)))</f>
        <v/>
      </c>
      <c r="P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",99)),694,99)))</f>
        <v/>
      </c>
      <c r="Q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",99)),793,99)))</f>
        <v/>
      </c>
      <c r="R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",99)),892,99)))</f>
        <v/>
      </c>
      <c r="S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",99)),991,99)))</f>
        <v/>
      </c>
      <c r="T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",99)),1090,99)))</f>
        <v/>
      </c>
      <c r="U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",99)),1189,99)))</f>
        <v/>
      </c>
      <c r="V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",99)),1288,99)))</f>
        <v/>
      </c>
      <c r="W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",99)),1387,99)))</f>
        <v/>
      </c>
      <c r="X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",99)),1486,99)))</f>
        <v/>
      </c>
      <c r="Y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",99)),1585,99)))</f>
        <v/>
      </c>
      <c r="Z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",99)),1684,99)))</f>
        <v/>
      </c>
      <c r="AA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",99)),1783,99)))</f>
        <v/>
      </c>
      <c r="AB422" s="1">
        <f>IF($B422="","",TRIM(MID(SUBSTITUTE(TRIM(SUBSTITUTE(SUBSTITUTE(SUBSTITUTE(SUBSTITUTE(SUBSTITUTE(SUBSTITUTE(SUBSTITUTE(SUBSTITUTE(SUBSTITUTE(SUBSTITUTE(SUBSTITUTE(SUBSTITUTE(SUBSTITUTE(SUBSTITUTE(TRIM($B422&amp;""),CHAR(10),"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",REPT(" ",99)),1882,99)))</f>
        <v/>
      </c>
    </row>
    <row r="423" hidden="1" ht="14.25" customHeight="1">
      <c r="A423" s="4">
        <f>IF(OR($B423="",$C423=""),"",IFERROR(INDEX('5_ACOMPANHAMENTO'!$A$3:$A$4922,MATCH(1,INDEX(('5_ACOMPANHAMENTO'!$AD$3:$AD$4922=TRIM($C423&amp;""))*('5_ACOMPANHAMENTO'!$AC$3:$AC$4922&lt;&gt;"")*((((I423&lt;&gt;"")*ISNUMBER(SEARCH("|"&amp;I423&amp;"|",'5_ACOMPANHAMENTO'!$AC$3:$AC$4922)))+((J423&lt;&gt;"")*ISNUMBER(SEARCH("|"&amp;J423&amp;"|",'5_ACOMPANHAMENTO'!$AC$3:$AC$4922)))+((K423&lt;&gt;"")*ISNUMBER(SEARCH("|"&amp;K423&amp;"|",'5_ACOMPANHAMENTO'!$AC$3:$AC$4922)))+((L423&lt;&gt;"")*ISNUMBER(SEARCH("|"&amp;L423&amp;"|",'5_ACOMPANHAMENTO'!$AC$3:$AC$4922)))+((M423&lt;&gt;"")*ISNUMBER(SEARCH("|"&amp;M423&amp;"|",'5_ACOMPANHAMENTO'!$AC$3:$AC$4922)))+((N423&lt;&gt;"")*ISNUMBER(SEARCH("|"&amp;N423&amp;"|",'5_ACOMPANHAMENTO'!$AC$3:$AC$4922)))+((O423&lt;&gt;"")*ISNUMBER(SEARCH("|"&amp;O423&amp;"|",'5_ACOMPANHAMENTO'!$AC$3:$AC$4922)))+((P423&lt;&gt;"")*ISNUMBER(SEARCH("|"&amp;P423&amp;"|",'5_ACOMPANHAMENTO'!$AC$3:$AC$4922)))+((Q423&lt;&gt;"")*ISNUMBER(SEARCH("|"&amp;Q423&amp;"|",'5_ACOMPANHAMENTO'!$AC$3:$AC$4922)))+((R423&lt;&gt;"")*ISNUMBER(SEARCH("|"&amp;R423&amp;"|",'5_ACOMPANHAMENTO'!$AC$3:$AC$4922)))+((S423&lt;&gt;"")*ISNUMBER(SEARCH("|"&amp;S423&amp;"|",'5_ACOMPANHAMENTO'!$AC$3:$AC$4922)))+((T423&lt;&gt;"")*ISNUMBER(SEARCH("|"&amp;T423&amp;"|",'5_ACOMPANHAMENTO'!$AC$3:$AC$4922)))+((U423&lt;&gt;"")*ISNUMBER(SEARCH("|"&amp;U423&amp;"|",'5_ACOMPANHAMENTO'!$AC$3:$AC$4922)))+((V423&lt;&gt;"")*ISNUMBER(SEARCH("|"&amp;V423&amp;"|",'5_ACOMPANHAMENTO'!$AC$3:$AC$4922)))+((W423&lt;&gt;"")*ISNUMBER(SEARCH("|"&amp;W423&amp;"|",'5_ACOMPANHAMENTO'!$AC$3:$AC$4922)))+((X423&lt;&gt;"")*ISNUMBER(SEARCH("|"&amp;X423&amp;"|",'5_ACOMPANHAMENTO'!$AC$3:$AC$4922)))+((Y423&lt;&gt;"")*ISNUMBER(SEARCH("|"&amp;Y423&amp;"|",'5_ACOMPANHAMENTO'!$AC$3:$AC$4922)))+((Z423&lt;&gt;"")*ISNUMBER(SEARCH("|"&amp;Z423&amp;"|",'5_ACOMPANHAMENTO'!$AC$3:$AC$4922)))+((AA423&lt;&gt;"")*ISNUMBER(SEARCH("|"&amp;AA423&amp;"|",'5_ACOMPANHAMENTO'!$AC$3:$AC$4922)))+((AB423&lt;&gt;"")*ISNUMBER(SEARCH("|"&amp;AB423&amp;"|",'5_ACOMPANHAMENTO'!$AC$3:$AC$4922))))&gt;0),0),0)),""))</f>
        <v/>
      </c>
      <c r="B423" s="14" t="inlineStr">
        <is>
          <t>10210</t>
        </is>
      </c>
      <c r="C423" s="14" t="inlineStr">
        <is>
          <t>9 COLADEIRAS</t>
        </is>
      </c>
      <c r="D423" s="4">
        <f>IF(OR($B423="",$C423=""),"",IFERROR(SUMPRODUCT(--(('5_ACOMPANHAMENTO'!$AD$3:$AD$4922=TRIM($C423&amp;""))*('5_ACOMPANHAMENTO'!$AC$3:$AC$4922&lt;&gt;"")*((((I423&lt;&gt;"")*ISNUMBER(SEARCH("|"&amp;I423&amp;"|",'5_ACOMPANHAMENTO'!$AC$3:$AC$4922)))+((J423&lt;&gt;"")*ISNUMBER(SEARCH("|"&amp;J423&amp;"|",'5_ACOMPANHAMENTO'!$AC$3:$AC$4922)))+((K423&lt;&gt;"")*ISNUMBER(SEARCH("|"&amp;K423&amp;"|",'5_ACOMPANHAMENTO'!$AC$3:$AC$4922)))+((L423&lt;&gt;"")*ISNUMBER(SEARCH("|"&amp;L423&amp;"|",'5_ACOMPANHAMENTO'!$AC$3:$AC$4922)))+((M423&lt;&gt;"")*ISNUMBER(SEARCH("|"&amp;M423&amp;"|",'5_ACOMPANHAMENTO'!$AC$3:$AC$4922)))+((N423&lt;&gt;"")*ISNUMBER(SEARCH("|"&amp;N423&amp;"|",'5_ACOMPANHAMENTO'!$AC$3:$AC$4922)))+((O423&lt;&gt;"")*ISNUMBER(SEARCH("|"&amp;O423&amp;"|",'5_ACOMPANHAMENTO'!$AC$3:$AC$4922)))+((P423&lt;&gt;"")*ISNUMBER(SEARCH("|"&amp;P423&amp;"|",'5_ACOMPANHAMENTO'!$AC$3:$AC$4922)))+((Q423&lt;&gt;"")*ISNUMBER(SEARCH("|"&amp;Q423&amp;"|",'5_ACOMPANHAMENTO'!$AC$3:$AC$4922)))+((R423&lt;&gt;"")*ISNUMBER(SEARCH("|"&amp;R423&amp;"|",'5_ACOMPANHAMENTO'!$AC$3:$AC$4922)))+((S423&lt;&gt;"")*ISNUMBER(SEARCH("|"&amp;S423&amp;"|",'5_ACOMPANHAMENTO'!$AC$3:$AC$4922)))+((T423&lt;&gt;"")*ISNUMBER(SEARCH("|"&amp;T423&amp;"|",'5_ACOMPANHAMENTO'!$AC$3:$AC$4922)))+((U423&lt;&gt;"")*ISNUMBER(SEARCH("|"&amp;U423&amp;"|",'5_ACOMPANHAMENTO'!$AC$3:$AC$4922)))+((V423&lt;&gt;"")*ISNUMBER(SEARCH("|"&amp;V423&amp;"|",'5_ACOMPANHAMENTO'!$AC$3:$AC$4922)))+((W423&lt;&gt;"")*ISNUMBER(SEARCH("|"&amp;W423&amp;"|",'5_ACOMPANHAMENTO'!$AC$3:$AC$4922)))+((X423&lt;&gt;"")*ISNUMBER(SEARCH("|"&amp;X423&amp;"|",'5_ACOMPANHAMENTO'!$AC$3:$AC$4922)))+((Y423&lt;&gt;"")*ISNUMBER(SEARCH("|"&amp;Y423&amp;"|",'5_ACOMPANHAMENTO'!$AC$3:$AC$4922)))+((Z423&lt;&gt;"")*ISNUMBER(SEARCH("|"&amp;Z423&amp;"|",'5_ACOMPANHAMENTO'!$AC$3:$AC$4922)))+((AA423&lt;&gt;"")*ISNUMBER(SEARCH("|"&amp;AA423&amp;"|",'5_ACOMPANHAMENTO'!$AC$3:$AC$4922)))+((AB423&lt;&gt;"")*ISNUMBER(SEARCH("|"&amp;AB423&amp;"|",'5_ACOMPANHAMENTO'!$AC$3:$AC$4922))))&gt;0)),'5_ACOMPANHAMENTO'!$J$3:$J$4922),0))</f>
        <v/>
      </c>
      <c r="E423" s="4">
        <f>IF(G423=0,"FINALIZADO",IF(TODAY()&gt;A423,"ATRASADO "&amp;TODAY()-A423&amp;" DIAS","ADIANTADO "&amp;A423-TODAY()&amp;" DIAS"))</f>
        <v/>
      </c>
      <c r="F423" s="7">
        <f>IF(OR($B423="",$C423=""),"",IFERROR(SUMPRODUCT(--(('5_ACOMPANHAMENTO'!$AD$3:$AD$4922=TRIM($C423&amp;""))*('5_ACOMPANHAMENTO'!$AC$3:$AC$4922&lt;&gt;"")*((((I423&lt;&gt;"")*ISNUMBER(SEARCH("|"&amp;I423&amp;"|",'5_ACOMPANHAMENTO'!$AC$3:$AC$4922)))+((J423&lt;&gt;"")*ISNUMBER(SEARCH("|"&amp;J423&amp;"|",'5_ACOMPANHAMENTO'!$AC$3:$AC$4922)))+((K423&lt;&gt;"")*ISNUMBER(SEARCH("|"&amp;K423&amp;"|",'5_ACOMPANHAMENTO'!$AC$3:$AC$4922)))+((L423&lt;&gt;"")*ISNUMBER(SEARCH("|"&amp;L423&amp;"|",'5_ACOMPANHAMENTO'!$AC$3:$AC$4922)))+((M423&lt;&gt;"")*ISNUMBER(SEARCH("|"&amp;M423&amp;"|",'5_ACOMPANHAMENTO'!$AC$3:$AC$4922)))+((N423&lt;&gt;"")*ISNUMBER(SEARCH("|"&amp;N423&amp;"|",'5_ACOMPANHAMENTO'!$AC$3:$AC$4922)))+((O423&lt;&gt;"")*ISNUMBER(SEARCH("|"&amp;O423&amp;"|",'5_ACOMPANHAMENTO'!$AC$3:$AC$4922)))+((P423&lt;&gt;"")*ISNUMBER(SEARCH("|"&amp;P423&amp;"|",'5_ACOMPANHAMENTO'!$AC$3:$AC$4922)))+((Q423&lt;&gt;"")*ISNUMBER(SEARCH("|"&amp;Q423&amp;"|",'5_ACOMPANHAMENTO'!$AC$3:$AC$4922)))+((R423&lt;&gt;"")*ISNUMBER(SEARCH("|"&amp;R423&amp;"|",'5_ACOMPANHAMENTO'!$AC$3:$AC$4922)))+((S423&lt;&gt;"")*ISNUMBER(SEARCH("|"&amp;S423&amp;"|",'5_ACOMPANHAMENTO'!$AC$3:$AC$4922)))+((T423&lt;&gt;"")*ISNUMBER(SEARCH("|"&amp;T423&amp;"|",'5_ACOMPANHAMENTO'!$AC$3:$AC$4922)))+((U423&lt;&gt;"")*ISNUMBER(SEARCH("|"&amp;U423&amp;"|",'5_ACOMPANHAMENTO'!$AC$3:$AC$4922)))+((V423&lt;&gt;"")*ISNUMBER(SEARCH("|"&amp;V423&amp;"|",'5_ACOMPANHAMENTO'!$AC$3:$AC$4922)))+((W423&lt;&gt;"")*ISNUMBER(SEARCH("|"&amp;W423&amp;"|",'5_ACOMPANHAMENTO'!$AC$3:$AC$4922)))+((X423&lt;&gt;"")*ISNUMBER(SEARCH("|"&amp;X423&amp;"|",'5_ACOMPANHAMENTO'!$AC$3:$AC$4922)))+((Y423&lt;&gt;"")*ISNUMBER(SEARCH("|"&amp;Y423&amp;"|",'5_ACOMPANHAMENTO'!$AC$3:$AC$4922)))+((Z423&lt;&gt;"")*ISNUMBER(SEARCH("|"&amp;Z423&amp;"|",'5_ACOMPANHAMENTO'!$AC$3:$AC$4922)))+((AA423&lt;&gt;"")*ISNUMBER(SEARCH("|"&amp;AA423&amp;"|",'5_ACOMPANHAMENTO'!$AC$3:$AC$4922)))+((AB423&lt;&gt;"")*ISNUMBER(SEARCH("|"&amp;AB423&amp;"|",'5_ACOMPANHAMENTO'!$AC$3:$AC$4922))))&gt;0)),'5_ACOMPANHAMENTO'!$O$3:$O$4922),0))</f>
        <v/>
      </c>
      <c r="G423" s="7">
        <f>IF(OR($B423="",$C423=""),"",D423-F423)</f>
        <v/>
      </c>
      <c r="H423">
        <f>IF(OR($B423="",$C423=""),"",TRIM($B423&amp;"")&amp;"|"&amp;TRIM($C423&amp;""))</f>
        <v/>
      </c>
      <c r="I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",99)),1,99)))</f>
        <v/>
      </c>
      <c r="J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",99)),100,99)))</f>
        <v/>
      </c>
      <c r="K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",99)),199,99)))</f>
        <v/>
      </c>
      <c r="L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",99)),298,99)))</f>
        <v/>
      </c>
      <c r="M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",99)),397,99)))</f>
        <v/>
      </c>
      <c r="N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",99)),496,99)))</f>
        <v/>
      </c>
      <c r="O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",99)),595,99)))</f>
        <v/>
      </c>
      <c r="P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",99)),694,99)))</f>
        <v/>
      </c>
      <c r="Q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",99)),793,99)))</f>
        <v/>
      </c>
      <c r="R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",99)),892,99)))</f>
        <v/>
      </c>
      <c r="S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",99)),991,99)))</f>
        <v/>
      </c>
      <c r="T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",99)),1090,99)))</f>
        <v/>
      </c>
      <c r="U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",99)),1189,99)))</f>
        <v/>
      </c>
      <c r="V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",99)),1288,99)))</f>
        <v/>
      </c>
      <c r="W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",99)),1387,99)))</f>
        <v/>
      </c>
      <c r="X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",99)),1486,99)))</f>
        <v/>
      </c>
      <c r="Y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",99)),1585,99)))</f>
        <v/>
      </c>
      <c r="Z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",99)),1684,99)))</f>
        <v/>
      </c>
      <c r="AA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",99)),1783,99)))</f>
        <v/>
      </c>
      <c r="AB423" s="1">
        <f>IF($B423="","",TRIM(MID(SUBSTITUTE(TRIM(SUBSTITUTE(SUBSTITUTE(SUBSTITUTE(SUBSTITUTE(SUBSTITUTE(SUBSTITUTE(SUBSTITUTE(SUBSTITUTE(SUBSTITUTE(SUBSTITUTE(SUBSTITUTE(SUBSTITUTE(SUBSTITUTE(SUBSTITUTE(TRIM($B423&amp;""),CHAR(10),"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",REPT(" ",99)),1882,99)))</f>
        <v/>
      </c>
    </row>
    <row r="424" hidden="1" ht="14.25" customHeight="1">
      <c r="A424" s="4">
        <f>IF(OR($B424="",$C424=""),"",IFERROR(INDEX('5_ACOMPANHAMENTO'!$A$3:$A$4922,MATCH(1,INDEX(('5_ACOMPANHAMENTO'!$AD$3:$AD$4922=TRIM($C424&amp;""))*('5_ACOMPANHAMENTO'!$AC$3:$AC$4922&lt;&gt;"")*((((I424&lt;&gt;"")*ISNUMBER(SEARCH("|"&amp;I424&amp;"|",'5_ACOMPANHAMENTO'!$AC$3:$AC$4922)))+((J424&lt;&gt;"")*ISNUMBER(SEARCH("|"&amp;J424&amp;"|",'5_ACOMPANHAMENTO'!$AC$3:$AC$4922)))+((K424&lt;&gt;"")*ISNUMBER(SEARCH("|"&amp;K424&amp;"|",'5_ACOMPANHAMENTO'!$AC$3:$AC$4922)))+((L424&lt;&gt;"")*ISNUMBER(SEARCH("|"&amp;L424&amp;"|",'5_ACOMPANHAMENTO'!$AC$3:$AC$4922)))+((M424&lt;&gt;"")*ISNUMBER(SEARCH("|"&amp;M424&amp;"|",'5_ACOMPANHAMENTO'!$AC$3:$AC$4922)))+((N424&lt;&gt;"")*ISNUMBER(SEARCH("|"&amp;N424&amp;"|",'5_ACOMPANHAMENTO'!$AC$3:$AC$4922)))+((O424&lt;&gt;"")*ISNUMBER(SEARCH("|"&amp;O424&amp;"|",'5_ACOMPANHAMENTO'!$AC$3:$AC$4922)))+((P424&lt;&gt;"")*ISNUMBER(SEARCH("|"&amp;P424&amp;"|",'5_ACOMPANHAMENTO'!$AC$3:$AC$4922)))+((Q424&lt;&gt;"")*ISNUMBER(SEARCH("|"&amp;Q424&amp;"|",'5_ACOMPANHAMENTO'!$AC$3:$AC$4922)))+((R424&lt;&gt;"")*ISNUMBER(SEARCH("|"&amp;R424&amp;"|",'5_ACOMPANHAMENTO'!$AC$3:$AC$4922)))+((S424&lt;&gt;"")*ISNUMBER(SEARCH("|"&amp;S424&amp;"|",'5_ACOMPANHAMENTO'!$AC$3:$AC$4922)))+((T424&lt;&gt;"")*ISNUMBER(SEARCH("|"&amp;T424&amp;"|",'5_ACOMPANHAMENTO'!$AC$3:$AC$4922)))+((U424&lt;&gt;"")*ISNUMBER(SEARCH("|"&amp;U424&amp;"|",'5_ACOMPANHAMENTO'!$AC$3:$AC$4922)))+((V424&lt;&gt;"")*ISNUMBER(SEARCH("|"&amp;V424&amp;"|",'5_ACOMPANHAMENTO'!$AC$3:$AC$4922)))+((W424&lt;&gt;"")*ISNUMBER(SEARCH("|"&amp;W424&amp;"|",'5_ACOMPANHAMENTO'!$AC$3:$AC$4922)))+((X424&lt;&gt;"")*ISNUMBER(SEARCH("|"&amp;X424&amp;"|",'5_ACOMPANHAMENTO'!$AC$3:$AC$4922)))+((Y424&lt;&gt;"")*ISNUMBER(SEARCH("|"&amp;Y424&amp;"|",'5_ACOMPANHAMENTO'!$AC$3:$AC$4922)))+((Z424&lt;&gt;"")*ISNUMBER(SEARCH("|"&amp;Z424&amp;"|",'5_ACOMPANHAMENTO'!$AC$3:$AC$4922)))+((AA424&lt;&gt;"")*ISNUMBER(SEARCH("|"&amp;AA424&amp;"|",'5_ACOMPANHAMENTO'!$AC$3:$AC$4922)))+((AB424&lt;&gt;"")*ISNUMBER(SEARCH("|"&amp;AB424&amp;"|",'5_ACOMPANHAMENTO'!$AC$3:$AC$4922))))&gt;0),0),0)),""))</f>
        <v/>
      </c>
      <c r="B424" s="14" t="inlineStr">
        <is>
          <t>10210</t>
        </is>
      </c>
      <c r="C424" s="14" t="inlineStr">
        <is>
          <t>9 COLADEIRAS</t>
        </is>
      </c>
      <c r="D424" s="4">
        <f>IF(OR($B424="",$C424=""),"",IFERROR(SUMPRODUCT(--(('5_ACOMPANHAMENTO'!$AD$3:$AD$4922=TRIM($C424&amp;""))*('5_ACOMPANHAMENTO'!$AC$3:$AC$4922&lt;&gt;"")*((((I424&lt;&gt;"")*ISNUMBER(SEARCH("|"&amp;I424&amp;"|",'5_ACOMPANHAMENTO'!$AC$3:$AC$4922)))+((J424&lt;&gt;"")*ISNUMBER(SEARCH("|"&amp;J424&amp;"|",'5_ACOMPANHAMENTO'!$AC$3:$AC$4922)))+((K424&lt;&gt;"")*ISNUMBER(SEARCH("|"&amp;K424&amp;"|",'5_ACOMPANHAMENTO'!$AC$3:$AC$4922)))+((L424&lt;&gt;"")*ISNUMBER(SEARCH("|"&amp;L424&amp;"|",'5_ACOMPANHAMENTO'!$AC$3:$AC$4922)))+((M424&lt;&gt;"")*ISNUMBER(SEARCH("|"&amp;M424&amp;"|",'5_ACOMPANHAMENTO'!$AC$3:$AC$4922)))+((N424&lt;&gt;"")*ISNUMBER(SEARCH("|"&amp;N424&amp;"|",'5_ACOMPANHAMENTO'!$AC$3:$AC$4922)))+((O424&lt;&gt;"")*ISNUMBER(SEARCH("|"&amp;O424&amp;"|",'5_ACOMPANHAMENTO'!$AC$3:$AC$4922)))+((P424&lt;&gt;"")*ISNUMBER(SEARCH("|"&amp;P424&amp;"|",'5_ACOMPANHAMENTO'!$AC$3:$AC$4922)))+((Q424&lt;&gt;"")*ISNUMBER(SEARCH("|"&amp;Q424&amp;"|",'5_ACOMPANHAMENTO'!$AC$3:$AC$4922)))+((R424&lt;&gt;"")*ISNUMBER(SEARCH("|"&amp;R424&amp;"|",'5_ACOMPANHAMENTO'!$AC$3:$AC$4922)))+((S424&lt;&gt;"")*ISNUMBER(SEARCH("|"&amp;S424&amp;"|",'5_ACOMPANHAMENTO'!$AC$3:$AC$4922)))+((T424&lt;&gt;"")*ISNUMBER(SEARCH("|"&amp;T424&amp;"|",'5_ACOMPANHAMENTO'!$AC$3:$AC$4922)))+((U424&lt;&gt;"")*ISNUMBER(SEARCH("|"&amp;U424&amp;"|",'5_ACOMPANHAMENTO'!$AC$3:$AC$4922)))+((V424&lt;&gt;"")*ISNUMBER(SEARCH("|"&amp;V424&amp;"|",'5_ACOMPANHAMENTO'!$AC$3:$AC$4922)))+((W424&lt;&gt;"")*ISNUMBER(SEARCH("|"&amp;W424&amp;"|",'5_ACOMPANHAMENTO'!$AC$3:$AC$4922)))+((X424&lt;&gt;"")*ISNUMBER(SEARCH("|"&amp;X424&amp;"|",'5_ACOMPANHAMENTO'!$AC$3:$AC$4922)))+((Y424&lt;&gt;"")*ISNUMBER(SEARCH("|"&amp;Y424&amp;"|",'5_ACOMPANHAMENTO'!$AC$3:$AC$4922)))+((Z424&lt;&gt;"")*ISNUMBER(SEARCH("|"&amp;Z424&amp;"|",'5_ACOMPANHAMENTO'!$AC$3:$AC$4922)))+((AA424&lt;&gt;"")*ISNUMBER(SEARCH("|"&amp;AA424&amp;"|",'5_ACOMPANHAMENTO'!$AC$3:$AC$4922)))+((AB424&lt;&gt;"")*ISNUMBER(SEARCH("|"&amp;AB424&amp;"|",'5_ACOMPANHAMENTO'!$AC$3:$AC$4922))))&gt;0)),'5_ACOMPANHAMENTO'!$J$3:$J$4922),0))</f>
        <v/>
      </c>
      <c r="E424" s="4">
        <f>IF(G424=0,"FINALIZADO",IF(TODAY()&gt;A424,"ATRASADO "&amp;TODAY()-A424&amp;" DIAS","ADIANTADO "&amp;A424-TODAY()&amp;" DIAS"))</f>
        <v/>
      </c>
      <c r="F424" s="7">
        <f>IF(OR($B424="",$C424=""),"",IFERROR(SUMPRODUCT(--(('5_ACOMPANHAMENTO'!$AD$3:$AD$4922=TRIM($C424&amp;""))*('5_ACOMPANHAMENTO'!$AC$3:$AC$4922&lt;&gt;"")*((((I424&lt;&gt;"")*ISNUMBER(SEARCH("|"&amp;I424&amp;"|",'5_ACOMPANHAMENTO'!$AC$3:$AC$4922)))+((J424&lt;&gt;"")*ISNUMBER(SEARCH("|"&amp;J424&amp;"|",'5_ACOMPANHAMENTO'!$AC$3:$AC$4922)))+((K424&lt;&gt;"")*ISNUMBER(SEARCH("|"&amp;K424&amp;"|",'5_ACOMPANHAMENTO'!$AC$3:$AC$4922)))+((L424&lt;&gt;"")*ISNUMBER(SEARCH("|"&amp;L424&amp;"|",'5_ACOMPANHAMENTO'!$AC$3:$AC$4922)))+((M424&lt;&gt;"")*ISNUMBER(SEARCH("|"&amp;M424&amp;"|",'5_ACOMPANHAMENTO'!$AC$3:$AC$4922)))+((N424&lt;&gt;"")*ISNUMBER(SEARCH("|"&amp;N424&amp;"|",'5_ACOMPANHAMENTO'!$AC$3:$AC$4922)))+((O424&lt;&gt;"")*ISNUMBER(SEARCH("|"&amp;O424&amp;"|",'5_ACOMPANHAMENTO'!$AC$3:$AC$4922)))+((P424&lt;&gt;"")*ISNUMBER(SEARCH("|"&amp;P424&amp;"|",'5_ACOMPANHAMENTO'!$AC$3:$AC$4922)))+((Q424&lt;&gt;"")*ISNUMBER(SEARCH("|"&amp;Q424&amp;"|",'5_ACOMPANHAMENTO'!$AC$3:$AC$4922)))+((R424&lt;&gt;"")*ISNUMBER(SEARCH("|"&amp;R424&amp;"|",'5_ACOMPANHAMENTO'!$AC$3:$AC$4922)))+((S424&lt;&gt;"")*ISNUMBER(SEARCH("|"&amp;S424&amp;"|",'5_ACOMPANHAMENTO'!$AC$3:$AC$4922)))+((T424&lt;&gt;"")*ISNUMBER(SEARCH("|"&amp;T424&amp;"|",'5_ACOMPANHAMENTO'!$AC$3:$AC$4922)))+((U424&lt;&gt;"")*ISNUMBER(SEARCH("|"&amp;U424&amp;"|",'5_ACOMPANHAMENTO'!$AC$3:$AC$4922)))+((V424&lt;&gt;"")*ISNUMBER(SEARCH("|"&amp;V424&amp;"|",'5_ACOMPANHAMENTO'!$AC$3:$AC$4922)))+((W424&lt;&gt;"")*ISNUMBER(SEARCH("|"&amp;W424&amp;"|",'5_ACOMPANHAMENTO'!$AC$3:$AC$4922)))+((X424&lt;&gt;"")*ISNUMBER(SEARCH("|"&amp;X424&amp;"|",'5_ACOMPANHAMENTO'!$AC$3:$AC$4922)))+((Y424&lt;&gt;"")*ISNUMBER(SEARCH("|"&amp;Y424&amp;"|",'5_ACOMPANHAMENTO'!$AC$3:$AC$4922)))+((Z424&lt;&gt;"")*ISNUMBER(SEARCH("|"&amp;Z424&amp;"|",'5_ACOMPANHAMENTO'!$AC$3:$AC$4922)))+((AA424&lt;&gt;"")*ISNUMBER(SEARCH("|"&amp;AA424&amp;"|",'5_ACOMPANHAMENTO'!$AC$3:$AC$4922)))+((AB424&lt;&gt;"")*ISNUMBER(SEARCH("|"&amp;AB424&amp;"|",'5_ACOMPANHAMENTO'!$AC$3:$AC$4922))))&gt;0)),'5_ACOMPANHAMENTO'!$O$3:$O$4922),0))</f>
        <v/>
      </c>
      <c r="G424" s="7">
        <f>IF(OR($B424="",$C424=""),"",D424-F424)</f>
        <v/>
      </c>
      <c r="H424">
        <f>IF(OR($B424="",$C424=""),"",TRIM($B424&amp;"")&amp;"|"&amp;TRIM($C424&amp;""))</f>
        <v/>
      </c>
      <c r="I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",99)),1,99)))</f>
        <v/>
      </c>
      <c r="J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",99)),100,99)))</f>
        <v/>
      </c>
      <c r="K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",99)),199,99)))</f>
        <v/>
      </c>
      <c r="L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",99)),298,99)))</f>
        <v/>
      </c>
      <c r="M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",99)),397,99)))</f>
        <v/>
      </c>
      <c r="N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",99)),496,99)))</f>
        <v/>
      </c>
      <c r="O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",99)),595,99)))</f>
        <v/>
      </c>
      <c r="P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",99)),694,99)))</f>
        <v/>
      </c>
      <c r="Q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",99)),793,99)))</f>
        <v/>
      </c>
      <c r="R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",99)),892,99)))</f>
        <v/>
      </c>
      <c r="S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",99)),991,99)))</f>
        <v/>
      </c>
      <c r="T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",99)),1090,99)))</f>
        <v/>
      </c>
      <c r="U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",99)),1189,99)))</f>
        <v/>
      </c>
      <c r="V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",99)),1288,99)))</f>
        <v/>
      </c>
      <c r="W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",99)),1387,99)))</f>
        <v/>
      </c>
      <c r="X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",99)),1486,99)))</f>
        <v/>
      </c>
      <c r="Y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",99)),1585,99)))</f>
        <v/>
      </c>
      <c r="Z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",99)),1684,99)))</f>
        <v/>
      </c>
      <c r="AA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",99)),1783,99)))</f>
        <v/>
      </c>
      <c r="AB424" s="1">
        <f>IF($B424="","",TRIM(MID(SUBSTITUTE(TRIM(SUBSTITUTE(SUBSTITUTE(SUBSTITUTE(SUBSTITUTE(SUBSTITUTE(SUBSTITUTE(SUBSTITUTE(SUBSTITUTE(SUBSTITUTE(SUBSTITUTE(SUBSTITUTE(SUBSTITUTE(SUBSTITUTE(SUBSTITUTE(TRIM($B424&amp;""),CHAR(10),"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",REPT(" ",99)),1882,99)))</f>
        <v/>
      </c>
    </row>
    <row r="425" hidden="1" ht="14.25" customHeight="1">
      <c r="A425" s="4">
        <f>IF(OR($B425="",$C425=""),"",IFERROR(INDEX('5_ACOMPANHAMENTO'!$A$3:$A$4922,MATCH(1,INDEX(('5_ACOMPANHAMENTO'!$AD$3:$AD$4922=TRIM($C425&amp;""))*('5_ACOMPANHAMENTO'!$AC$3:$AC$4922&lt;&gt;"")*((((I425&lt;&gt;"")*ISNUMBER(SEARCH("|"&amp;I425&amp;"|",'5_ACOMPANHAMENTO'!$AC$3:$AC$4922)))+((J425&lt;&gt;"")*ISNUMBER(SEARCH("|"&amp;J425&amp;"|",'5_ACOMPANHAMENTO'!$AC$3:$AC$4922)))+((K425&lt;&gt;"")*ISNUMBER(SEARCH("|"&amp;K425&amp;"|",'5_ACOMPANHAMENTO'!$AC$3:$AC$4922)))+((L425&lt;&gt;"")*ISNUMBER(SEARCH("|"&amp;L425&amp;"|",'5_ACOMPANHAMENTO'!$AC$3:$AC$4922)))+((M425&lt;&gt;"")*ISNUMBER(SEARCH("|"&amp;M425&amp;"|",'5_ACOMPANHAMENTO'!$AC$3:$AC$4922)))+((N425&lt;&gt;"")*ISNUMBER(SEARCH("|"&amp;N425&amp;"|",'5_ACOMPANHAMENTO'!$AC$3:$AC$4922)))+((O425&lt;&gt;"")*ISNUMBER(SEARCH("|"&amp;O425&amp;"|",'5_ACOMPANHAMENTO'!$AC$3:$AC$4922)))+((P425&lt;&gt;"")*ISNUMBER(SEARCH("|"&amp;P425&amp;"|",'5_ACOMPANHAMENTO'!$AC$3:$AC$4922)))+((Q425&lt;&gt;"")*ISNUMBER(SEARCH("|"&amp;Q425&amp;"|",'5_ACOMPANHAMENTO'!$AC$3:$AC$4922)))+((R425&lt;&gt;"")*ISNUMBER(SEARCH("|"&amp;R425&amp;"|",'5_ACOMPANHAMENTO'!$AC$3:$AC$4922)))+((S425&lt;&gt;"")*ISNUMBER(SEARCH("|"&amp;S425&amp;"|",'5_ACOMPANHAMENTO'!$AC$3:$AC$4922)))+((T425&lt;&gt;"")*ISNUMBER(SEARCH("|"&amp;T425&amp;"|",'5_ACOMPANHAMENTO'!$AC$3:$AC$4922)))+((U425&lt;&gt;"")*ISNUMBER(SEARCH("|"&amp;U425&amp;"|",'5_ACOMPANHAMENTO'!$AC$3:$AC$4922)))+((V425&lt;&gt;"")*ISNUMBER(SEARCH("|"&amp;V425&amp;"|",'5_ACOMPANHAMENTO'!$AC$3:$AC$4922)))+((W425&lt;&gt;"")*ISNUMBER(SEARCH("|"&amp;W425&amp;"|",'5_ACOMPANHAMENTO'!$AC$3:$AC$4922)))+((X425&lt;&gt;"")*ISNUMBER(SEARCH("|"&amp;X425&amp;"|",'5_ACOMPANHAMENTO'!$AC$3:$AC$4922)))+((Y425&lt;&gt;"")*ISNUMBER(SEARCH("|"&amp;Y425&amp;"|",'5_ACOMPANHAMENTO'!$AC$3:$AC$4922)))+((Z425&lt;&gt;"")*ISNUMBER(SEARCH("|"&amp;Z425&amp;"|",'5_ACOMPANHAMENTO'!$AC$3:$AC$4922)))+((AA425&lt;&gt;"")*ISNUMBER(SEARCH("|"&amp;AA425&amp;"|",'5_ACOMPANHAMENTO'!$AC$3:$AC$4922)))+((AB425&lt;&gt;"")*ISNUMBER(SEARCH("|"&amp;AB425&amp;"|",'5_ACOMPANHAMENTO'!$AC$3:$AC$4922))))&gt;0),0),0)),""))</f>
        <v/>
      </c>
      <c r="B425" s="14" t="inlineStr">
        <is>
          <t>10210</t>
        </is>
      </c>
      <c r="C425" s="14" t="inlineStr">
        <is>
          <t>9 COLADEIRAS</t>
        </is>
      </c>
      <c r="D425" s="4">
        <f>IF(OR($B425="",$C425=""),"",IFERROR(SUMPRODUCT(--(('5_ACOMPANHAMENTO'!$AD$3:$AD$4922=TRIM($C425&amp;""))*('5_ACOMPANHAMENTO'!$AC$3:$AC$4922&lt;&gt;"")*((((I425&lt;&gt;"")*ISNUMBER(SEARCH("|"&amp;I425&amp;"|",'5_ACOMPANHAMENTO'!$AC$3:$AC$4922)))+((J425&lt;&gt;"")*ISNUMBER(SEARCH("|"&amp;J425&amp;"|",'5_ACOMPANHAMENTO'!$AC$3:$AC$4922)))+((K425&lt;&gt;"")*ISNUMBER(SEARCH("|"&amp;K425&amp;"|",'5_ACOMPANHAMENTO'!$AC$3:$AC$4922)))+((L425&lt;&gt;"")*ISNUMBER(SEARCH("|"&amp;L425&amp;"|",'5_ACOMPANHAMENTO'!$AC$3:$AC$4922)))+((M425&lt;&gt;"")*ISNUMBER(SEARCH("|"&amp;M425&amp;"|",'5_ACOMPANHAMENTO'!$AC$3:$AC$4922)))+((N425&lt;&gt;"")*ISNUMBER(SEARCH("|"&amp;N425&amp;"|",'5_ACOMPANHAMENTO'!$AC$3:$AC$4922)))+((O425&lt;&gt;"")*ISNUMBER(SEARCH("|"&amp;O425&amp;"|",'5_ACOMPANHAMENTO'!$AC$3:$AC$4922)))+((P425&lt;&gt;"")*ISNUMBER(SEARCH("|"&amp;P425&amp;"|",'5_ACOMPANHAMENTO'!$AC$3:$AC$4922)))+((Q425&lt;&gt;"")*ISNUMBER(SEARCH("|"&amp;Q425&amp;"|",'5_ACOMPANHAMENTO'!$AC$3:$AC$4922)))+((R425&lt;&gt;"")*ISNUMBER(SEARCH("|"&amp;R425&amp;"|",'5_ACOMPANHAMENTO'!$AC$3:$AC$4922)))+((S425&lt;&gt;"")*ISNUMBER(SEARCH("|"&amp;S425&amp;"|",'5_ACOMPANHAMENTO'!$AC$3:$AC$4922)))+((T425&lt;&gt;"")*ISNUMBER(SEARCH("|"&amp;T425&amp;"|",'5_ACOMPANHAMENTO'!$AC$3:$AC$4922)))+((U425&lt;&gt;"")*ISNUMBER(SEARCH("|"&amp;U425&amp;"|",'5_ACOMPANHAMENTO'!$AC$3:$AC$4922)))+((V425&lt;&gt;"")*ISNUMBER(SEARCH("|"&amp;V425&amp;"|",'5_ACOMPANHAMENTO'!$AC$3:$AC$4922)))+((W425&lt;&gt;"")*ISNUMBER(SEARCH("|"&amp;W425&amp;"|",'5_ACOMPANHAMENTO'!$AC$3:$AC$4922)))+((X425&lt;&gt;"")*ISNUMBER(SEARCH("|"&amp;X425&amp;"|",'5_ACOMPANHAMENTO'!$AC$3:$AC$4922)))+((Y425&lt;&gt;"")*ISNUMBER(SEARCH("|"&amp;Y425&amp;"|",'5_ACOMPANHAMENTO'!$AC$3:$AC$4922)))+((Z425&lt;&gt;"")*ISNUMBER(SEARCH("|"&amp;Z425&amp;"|",'5_ACOMPANHAMENTO'!$AC$3:$AC$4922)))+((AA425&lt;&gt;"")*ISNUMBER(SEARCH("|"&amp;AA425&amp;"|",'5_ACOMPANHAMENTO'!$AC$3:$AC$4922)))+((AB425&lt;&gt;"")*ISNUMBER(SEARCH("|"&amp;AB425&amp;"|",'5_ACOMPANHAMENTO'!$AC$3:$AC$4922))))&gt;0)),'5_ACOMPANHAMENTO'!$J$3:$J$4922),0))</f>
        <v/>
      </c>
      <c r="E425" s="4">
        <f>IF(G425=0,"FINALIZADO",IF(TODAY()&gt;A425,"ATRASADO "&amp;TODAY()-A425&amp;" DIAS","ADIANTADO "&amp;A425-TODAY()&amp;" DIAS"))</f>
        <v/>
      </c>
      <c r="F425" s="7">
        <f>IF(OR($B425="",$C425=""),"",IFERROR(SUMPRODUCT(--(('5_ACOMPANHAMENTO'!$AD$3:$AD$4922=TRIM($C425&amp;""))*('5_ACOMPANHAMENTO'!$AC$3:$AC$4922&lt;&gt;"")*((((I425&lt;&gt;"")*ISNUMBER(SEARCH("|"&amp;I425&amp;"|",'5_ACOMPANHAMENTO'!$AC$3:$AC$4922)))+((J425&lt;&gt;"")*ISNUMBER(SEARCH("|"&amp;J425&amp;"|",'5_ACOMPANHAMENTO'!$AC$3:$AC$4922)))+((K425&lt;&gt;"")*ISNUMBER(SEARCH("|"&amp;K425&amp;"|",'5_ACOMPANHAMENTO'!$AC$3:$AC$4922)))+((L425&lt;&gt;"")*ISNUMBER(SEARCH("|"&amp;L425&amp;"|",'5_ACOMPANHAMENTO'!$AC$3:$AC$4922)))+((M425&lt;&gt;"")*ISNUMBER(SEARCH("|"&amp;M425&amp;"|",'5_ACOMPANHAMENTO'!$AC$3:$AC$4922)))+((N425&lt;&gt;"")*ISNUMBER(SEARCH("|"&amp;N425&amp;"|",'5_ACOMPANHAMENTO'!$AC$3:$AC$4922)))+((O425&lt;&gt;"")*ISNUMBER(SEARCH("|"&amp;O425&amp;"|",'5_ACOMPANHAMENTO'!$AC$3:$AC$4922)))+((P425&lt;&gt;"")*ISNUMBER(SEARCH("|"&amp;P425&amp;"|",'5_ACOMPANHAMENTO'!$AC$3:$AC$4922)))+((Q425&lt;&gt;"")*ISNUMBER(SEARCH("|"&amp;Q425&amp;"|",'5_ACOMPANHAMENTO'!$AC$3:$AC$4922)))+((R425&lt;&gt;"")*ISNUMBER(SEARCH("|"&amp;R425&amp;"|",'5_ACOMPANHAMENTO'!$AC$3:$AC$4922)))+((S425&lt;&gt;"")*ISNUMBER(SEARCH("|"&amp;S425&amp;"|",'5_ACOMPANHAMENTO'!$AC$3:$AC$4922)))+((T425&lt;&gt;"")*ISNUMBER(SEARCH("|"&amp;T425&amp;"|",'5_ACOMPANHAMENTO'!$AC$3:$AC$4922)))+((U425&lt;&gt;"")*ISNUMBER(SEARCH("|"&amp;U425&amp;"|",'5_ACOMPANHAMENTO'!$AC$3:$AC$4922)))+((V425&lt;&gt;"")*ISNUMBER(SEARCH("|"&amp;V425&amp;"|",'5_ACOMPANHAMENTO'!$AC$3:$AC$4922)))+((W425&lt;&gt;"")*ISNUMBER(SEARCH("|"&amp;W425&amp;"|",'5_ACOMPANHAMENTO'!$AC$3:$AC$4922)))+((X425&lt;&gt;"")*ISNUMBER(SEARCH("|"&amp;X425&amp;"|",'5_ACOMPANHAMENTO'!$AC$3:$AC$4922)))+((Y425&lt;&gt;"")*ISNUMBER(SEARCH("|"&amp;Y425&amp;"|",'5_ACOMPANHAMENTO'!$AC$3:$AC$4922)))+((Z425&lt;&gt;"")*ISNUMBER(SEARCH("|"&amp;Z425&amp;"|",'5_ACOMPANHAMENTO'!$AC$3:$AC$4922)))+((AA425&lt;&gt;"")*ISNUMBER(SEARCH("|"&amp;AA425&amp;"|",'5_ACOMPANHAMENTO'!$AC$3:$AC$4922)))+((AB425&lt;&gt;"")*ISNUMBER(SEARCH("|"&amp;AB425&amp;"|",'5_ACOMPANHAMENTO'!$AC$3:$AC$4922))))&gt;0)),'5_ACOMPANHAMENTO'!$O$3:$O$4922),0))</f>
        <v/>
      </c>
      <c r="G425" s="7">
        <f>IF(OR($B425="",$C425=""),"",D425-F425)</f>
        <v/>
      </c>
      <c r="H425">
        <f>IF(OR($B425="",$C425=""),"",TRIM($B425&amp;"")&amp;"|"&amp;TRIM($C425&amp;""))</f>
        <v/>
      </c>
      <c r="I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",99)),1,99)))</f>
        <v/>
      </c>
      <c r="J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",99)),100,99)))</f>
        <v/>
      </c>
      <c r="K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",99)),199,99)))</f>
        <v/>
      </c>
      <c r="L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",99)),298,99)))</f>
        <v/>
      </c>
      <c r="M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",99)),397,99)))</f>
        <v/>
      </c>
      <c r="N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",99)),496,99)))</f>
        <v/>
      </c>
      <c r="O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",99)),595,99)))</f>
        <v/>
      </c>
      <c r="P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",99)),694,99)))</f>
        <v/>
      </c>
      <c r="Q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",99)),793,99)))</f>
        <v/>
      </c>
      <c r="R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",99)),892,99)))</f>
        <v/>
      </c>
      <c r="S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",99)),991,99)))</f>
        <v/>
      </c>
      <c r="T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",99)),1090,99)))</f>
        <v/>
      </c>
      <c r="U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",99)),1189,99)))</f>
        <v/>
      </c>
      <c r="V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",99)),1288,99)))</f>
        <v/>
      </c>
      <c r="W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",99)),1387,99)))</f>
        <v/>
      </c>
      <c r="X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",99)),1486,99)))</f>
        <v/>
      </c>
      <c r="Y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",99)),1585,99)))</f>
        <v/>
      </c>
      <c r="Z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",99)),1684,99)))</f>
        <v/>
      </c>
      <c r="AA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",99)),1783,99)))</f>
        <v/>
      </c>
      <c r="AB425" s="1">
        <f>IF($B425="","",TRIM(MID(SUBSTITUTE(TRIM(SUBSTITUTE(SUBSTITUTE(SUBSTITUTE(SUBSTITUTE(SUBSTITUTE(SUBSTITUTE(SUBSTITUTE(SUBSTITUTE(SUBSTITUTE(SUBSTITUTE(SUBSTITUTE(SUBSTITUTE(SUBSTITUTE(SUBSTITUTE(TRIM($B425&amp;""),CHAR(10),"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",REPT(" ",99)),1882,99)))</f>
        <v/>
      </c>
    </row>
    <row r="426" hidden="1" ht="14.25" customHeight="1">
      <c r="A426" s="4">
        <f>IF(OR($B426="",$C426=""),"",IFERROR(INDEX('5_ACOMPANHAMENTO'!$A$3:$A$4922,MATCH(1,INDEX(('5_ACOMPANHAMENTO'!$AD$3:$AD$4922=TRIM($C426&amp;""))*('5_ACOMPANHAMENTO'!$AC$3:$AC$4922&lt;&gt;"")*((((I426&lt;&gt;"")*ISNUMBER(SEARCH("|"&amp;I426&amp;"|",'5_ACOMPANHAMENTO'!$AC$3:$AC$4922)))+((J426&lt;&gt;"")*ISNUMBER(SEARCH("|"&amp;J426&amp;"|",'5_ACOMPANHAMENTO'!$AC$3:$AC$4922)))+((K426&lt;&gt;"")*ISNUMBER(SEARCH("|"&amp;K426&amp;"|",'5_ACOMPANHAMENTO'!$AC$3:$AC$4922)))+((L426&lt;&gt;"")*ISNUMBER(SEARCH("|"&amp;L426&amp;"|",'5_ACOMPANHAMENTO'!$AC$3:$AC$4922)))+((M426&lt;&gt;"")*ISNUMBER(SEARCH("|"&amp;M426&amp;"|",'5_ACOMPANHAMENTO'!$AC$3:$AC$4922)))+((N426&lt;&gt;"")*ISNUMBER(SEARCH("|"&amp;N426&amp;"|",'5_ACOMPANHAMENTO'!$AC$3:$AC$4922)))+((O426&lt;&gt;"")*ISNUMBER(SEARCH("|"&amp;O426&amp;"|",'5_ACOMPANHAMENTO'!$AC$3:$AC$4922)))+((P426&lt;&gt;"")*ISNUMBER(SEARCH("|"&amp;P426&amp;"|",'5_ACOMPANHAMENTO'!$AC$3:$AC$4922)))+((Q426&lt;&gt;"")*ISNUMBER(SEARCH("|"&amp;Q426&amp;"|",'5_ACOMPANHAMENTO'!$AC$3:$AC$4922)))+((R426&lt;&gt;"")*ISNUMBER(SEARCH("|"&amp;R426&amp;"|",'5_ACOMPANHAMENTO'!$AC$3:$AC$4922)))+((S426&lt;&gt;"")*ISNUMBER(SEARCH("|"&amp;S426&amp;"|",'5_ACOMPANHAMENTO'!$AC$3:$AC$4922)))+((T426&lt;&gt;"")*ISNUMBER(SEARCH("|"&amp;T426&amp;"|",'5_ACOMPANHAMENTO'!$AC$3:$AC$4922)))+((U426&lt;&gt;"")*ISNUMBER(SEARCH("|"&amp;U426&amp;"|",'5_ACOMPANHAMENTO'!$AC$3:$AC$4922)))+((V426&lt;&gt;"")*ISNUMBER(SEARCH("|"&amp;V426&amp;"|",'5_ACOMPANHAMENTO'!$AC$3:$AC$4922)))+((W426&lt;&gt;"")*ISNUMBER(SEARCH("|"&amp;W426&amp;"|",'5_ACOMPANHAMENTO'!$AC$3:$AC$4922)))+((X426&lt;&gt;"")*ISNUMBER(SEARCH("|"&amp;X426&amp;"|",'5_ACOMPANHAMENTO'!$AC$3:$AC$4922)))+((Y426&lt;&gt;"")*ISNUMBER(SEARCH("|"&amp;Y426&amp;"|",'5_ACOMPANHAMENTO'!$AC$3:$AC$4922)))+((Z426&lt;&gt;"")*ISNUMBER(SEARCH("|"&amp;Z426&amp;"|",'5_ACOMPANHAMENTO'!$AC$3:$AC$4922)))+((AA426&lt;&gt;"")*ISNUMBER(SEARCH("|"&amp;AA426&amp;"|",'5_ACOMPANHAMENTO'!$AC$3:$AC$4922)))+((AB426&lt;&gt;"")*ISNUMBER(SEARCH("|"&amp;AB426&amp;"|",'5_ACOMPANHAMENTO'!$AC$3:$AC$4922))))&gt;0),0),0)),""))</f>
        <v/>
      </c>
      <c r="B426" s="14" t="inlineStr">
        <is>
          <t>10210</t>
        </is>
      </c>
      <c r="C426" s="14" t="inlineStr">
        <is>
          <t>9 COLADEIRAS</t>
        </is>
      </c>
      <c r="D426" s="4">
        <f>IF(OR($B426="",$C426=""),"",IFERROR(SUMPRODUCT(--(('5_ACOMPANHAMENTO'!$AD$3:$AD$4922=TRIM($C426&amp;""))*('5_ACOMPANHAMENTO'!$AC$3:$AC$4922&lt;&gt;"")*((((I426&lt;&gt;"")*ISNUMBER(SEARCH("|"&amp;I426&amp;"|",'5_ACOMPANHAMENTO'!$AC$3:$AC$4922)))+((J426&lt;&gt;"")*ISNUMBER(SEARCH("|"&amp;J426&amp;"|",'5_ACOMPANHAMENTO'!$AC$3:$AC$4922)))+((K426&lt;&gt;"")*ISNUMBER(SEARCH("|"&amp;K426&amp;"|",'5_ACOMPANHAMENTO'!$AC$3:$AC$4922)))+((L426&lt;&gt;"")*ISNUMBER(SEARCH("|"&amp;L426&amp;"|",'5_ACOMPANHAMENTO'!$AC$3:$AC$4922)))+((M426&lt;&gt;"")*ISNUMBER(SEARCH("|"&amp;M426&amp;"|",'5_ACOMPANHAMENTO'!$AC$3:$AC$4922)))+((N426&lt;&gt;"")*ISNUMBER(SEARCH("|"&amp;N426&amp;"|",'5_ACOMPANHAMENTO'!$AC$3:$AC$4922)))+((O426&lt;&gt;"")*ISNUMBER(SEARCH("|"&amp;O426&amp;"|",'5_ACOMPANHAMENTO'!$AC$3:$AC$4922)))+((P426&lt;&gt;"")*ISNUMBER(SEARCH("|"&amp;P426&amp;"|",'5_ACOMPANHAMENTO'!$AC$3:$AC$4922)))+((Q426&lt;&gt;"")*ISNUMBER(SEARCH("|"&amp;Q426&amp;"|",'5_ACOMPANHAMENTO'!$AC$3:$AC$4922)))+((R426&lt;&gt;"")*ISNUMBER(SEARCH("|"&amp;R426&amp;"|",'5_ACOMPANHAMENTO'!$AC$3:$AC$4922)))+((S426&lt;&gt;"")*ISNUMBER(SEARCH("|"&amp;S426&amp;"|",'5_ACOMPANHAMENTO'!$AC$3:$AC$4922)))+((T426&lt;&gt;"")*ISNUMBER(SEARCH("|"&amp;T426&amp;"|",'5_ACOMPANHAMENTO'!$AC$3:$AC$4922)))+((U426&lt;&gt;"")*ISNUMBER(SEARCH("|"&amp;U426&amp;"|",'5_ACOMPANHAMENTO'!$AC$3:$AC$4922)))+((V426&lt;&gt;"")*ISNUMBER(SEARCH("|"&amp;V426&amp;"|",'5_ACOMPANHAMENTO'!$AC$3:$AC$4922)))+((W426&lt;&gt;"")*ISNUMBER(SEARCH("|"&amp;W426&amp;"|",'5_ACOMPANHAMENTO'!$AC$3:$AC$4922)))+((X426&lt;&gt;"")*ISNUMBER(SEARCH("|"&amp;X426&amp;"|",'5_ACOMPANHAMENTO'!$AC$3:$AC$4922)))+((Y426&lt;&gt;"")*ISNUMBER(SEARCH("|"&amp;Y426&amp;"|",'5_ACOMPANHAMENTO'!$AC$3:$AC$4922)))+((Z426&lt;&gt;"")*ISNUMBER(SEARCH("|"&amp;Z426&amp;"|",'5_ACOMPANHAMENTO'!$AC$3:$AC$4922)))+((AA426&lt;&gt;"")*ISNUMBER(SEARCH("|"&amp;AA426&amp;"|",'5_ACOMPANHAMENTO'!$AC$3:$AC$4922)))+((AB426&lt;&gt;"")*ISNUMBER(SEARCH("|"&amp;AB426&amp;"|",'5_ACOMPANHAMENTO'!$AC$3:$AC$4922))))&gt;0)),'5_ACOMPANHAMENTO'!$J$3:$J$4922),0))</f>
        <v/>
      </c>
      <c r="E426" s="4">
        <f>IF(G426=0,"FINALIZADO",IF(TODAY()&gt;A426,"ATRASADO "&amp;TODAY()-A426&amp;" DIAS","ADIANTADO "&amp;A426-TODAY()&amp;" DIAS"))</f>
        <v/>
      </c>
      <c r="F426" s="7">
        <f>IF(OR($B426="",$C426=""),"",IFERROR(SUMPRODUCT(--(('5_ACOMPANHAMENTO'!$AD$3:$AD$4922=TRIM($C426&amp;""))*('5_ACOMPANHAMENTO'!$AC$3:$AC$4922&lt;&gt;"")*((((I426&lt;&gt;"")*ISNUMBER(SEARCH("|"&amp;I426&amp;"|",'5_ACOMPANHAMENTO'!$AC$3:$AC$4922)))+((J426&lt;&gt;"")*ISNUMBER(SEARCH("|"&amp;J426&amp;"|",'5_ACOMPANHAMENTO'!$AC$3:$AC$4922)))+((K426&lt;&gt;"")*ISNUMBER(SEARCH("|"&amp;K426&amp;"|",'5_ACOMPANHAMENTO'!$AC$3:$AC$4922)))+((L426&lt;&gt;"")*ISNUMBER(SEARCH("|"&amp;L426&amp;"|",'5_ACOMPANHAMENTO'!$AC$3:$AC$4922)))+((M426&lt;&gt;"")*ISNUMBER(SEARCH("|"&amp;M426&amp;"|",'5_ACOMPANHAMENTO'!$AC$3:$AC$4922)))+((N426&lt;&gt;"")*ISNUMBER(SEARCH("|"&amp;N426&amp;"|",'5_ACOMPANHAMENTO'!$AC$3:$AC$4922)))+((O426&lt;&gt;"")*ISNUMBER(SEARCH("|"&amp;O426&amp;"|",'5_ACOMPANHAMENTO'!$AC$3:$AC$4922)))+((P426&lt;&gt;"")*ISNUMBER(SEARCH("|"&amp;P426&amp;"|",'5_ACOMPANHAMENTO'!$AC$3:$AC$4922)))+((Q426&lt;&gt;"")*ISNUMBER(SEARCH("|"&amp;Q426&amp;"|",'5_ACOMPANHAMENTO'!$AC$3:$AC$4922)))+((R426&lt;&gt;"")*ISNUMBER(SEARCH("|"&amp;R426&amp;"|",'5_ACOMPANHAMENTO'!$AC$3:$AC$4922)))+((S426&lt;&gt;"")*ISNUMBER(SEARCH("|"&amp;S426&amp;"|",'5_ACOMPANHAMENTO'!$AC$3:$AC$4922)))+((T426&lt;&gt;"")*ISNUMBER(SEARCH("|"&amp;T426&amp;"|",'5_ACOMPANHAMENTO'!$AC$3:$AC$4922)))+((U426&lt;&gt;"")*ISNUMBER(SEARCH("|"&amp;U426&amp;"|",'5_ACOMPANHAMENTO'!$AC$3:$AC$4922)))+((V426&lt;&gt;"")*ISNUMBER(SEARCH("|"&amp;V426&amp;"|",'5_ACOMPANHAMENTO'!$AC$3:$AC$4922)))+((W426&lt;&gt;"")*ISNUMBER(SEARCH("|"&amp;W426&amp;"|",'5_ACOMPANHAMENTO'!$AC$3:$AC$4922)))+((X426&lt;&gt;"")*ISNUMBER(SEARCH("|"&amp;X426&amp;"|",'5_ACOMPANHAMENTO'!$AC$3:$AC$4922)))+((Y426&lt;&gt;"")*ISNUMBER(SEARCH("|"&amp;Y426&amp;"|",'5_ACOMPANHAMENTO'!$AC$3:$AC$4922)))+((Z426&lt;&gt;"")*ISNUMBER(SEARCH("|"&amp;Z426&amp;"|",'5_ACOMPANHAMENTO'!$AC$3:$AC$4922)))+((AA426&lt;&gt;"")*ISNUMBER(SEARCH("|"&amp;AA426&amp;"|",'5_ACOMPANHAMENTO'!$AC$3:$AC$4922)))+((AB426&lt;&gt;"")*ISNUMBER(SEARCH("|"&amp;AB426&amp;"|",'5_ACOMPANHAMENTO'!$AC$3:$AC$4922))))&gt;0)),'5_ACOMPANHAMENTO'!$O$3:$O$4922),0))</f>
        <v/>
      </c>
      <c r="G426" s="7">
        <f>IF(OR($B426="",$C426=""),"",D426-F426)</f>
        <v/>
      </c>
      <c r="H426">
        <f>IF(OR($B426="",$C426=""),"",TRIM($B426&amp;"")&amp;"|"&amp;TRIM($C426&amp;""))</f>
        <v/>
      </c>
      <c r="I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",99)),1,99)))</f>
        <v/>
      </c>
      <c r="J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",99)),100,99)))</f>
        <v/>
      </c>
      <c r="K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",99)),199,99)))</f>
        <v/>
      </c>
      <c r="L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",99)),298,99)))</f>
        <v/>
      </c>
      <c r="M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",99)),397,99)))</f>
        <v/>
      </c>
      <c r="N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",99)),496,99)))</f>
        <v/>
      </c>
      <c r="O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",99)),595,99)))</f>
        <v/>
      </c>
      <c r="P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",99)),694,99)))</f>
        <v/>
      </c>
      <c r="Q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",99)),793,99)))</f>
        <v/>
      </c>
      <c r="R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",99)),892,99)))</f>
        <v/>
      </c>
      <c r="S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",99)),991,99)))</f>
        <v/>
      </c>
      <c r="T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",99)),1090,99)))</f>
        <v/>
      </c>
      <c r="U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",99)),1189,99)))</f>
        <v/>
      </c>
      <c r="V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",99)),1288,99)))</f>
        <v/>
      </c>
      <c r="W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",99)),1387,99)))</f>
        <v/>
      </c>
      <c r="X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",99)),1486,99)))</f>
        <v/>
      </c>
      <c r="Y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",99)),1585,99)))</f>
        <v/>
      </c>
      <c r="Z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",99)),1684,99)))</f>
        <v/>
      </c>
      <c r="AA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",99)),1783,99)))</f>
        <v/>
      </c>
      <c r="AB426" s="1">
        <f>IF($B426="","",TRIM(MID(SUBSTITUTE(TRIM(SUBSTITUTE(SUBSTITUTE(SUBSTITUTE(SUBSTITUTE(SUBSTITUTE(SUBSTITUTE(SUBSTITUTE(SUBSTITUTE(SUBSTITUTE(SUBSTITUTE(SUBSTITUTE(SUBSTITUTE(SUBSTITUTE(SUBSTITUTE(TRIM($B426&amp;""),CHAR(10),"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",REPT(" ",99)),1882,99)))</f>
        <v/>
      </c>
    </row>
    <row r="427" hidden="1" ht="14.25" customHeight="1">
      <c r="A427" s="4">
        <f>IF(OR($B427="",$C427=""),"",IFERROR(INDEX('5_ACOMPANHAMENTO'!$A$3:$A$4922,MATCH(1,INDEX(('5_ACOMPANHAMENTO'!$AD$3:$AD$4922=TRIM($C427&amp;""))*('5_ACOMPANHAMENTO'!$AC$3:$AC$4922&lt;&gt;"")*((((I427&lt;&gt;"")*ISNUMBER(SEARCH("|"&amp;I427&amp;"|",'5_ACOMPANHAMENTO'!$AC$3:$AC$4922)))+((J427&lt;&gt;"")*ISNUMBER(SEARCH("|"&amp;J427&amp;"|",'5_ACOMPANHAMENTO'!$AC$3:$AC$4922)))+((K427&lt;&gt;"")*ISNUMBER(SEARCH("|"&amp;K427&amp;"|",'5_ACOMPANHAMENTO'!$AC$3:$AC$4922)))+((L427&lt;&gt;"")*ISNUMBER(SEARCH("|"&amp;L427&amp;"|",'5_ACOMPANHAMENTO'!$AC$3:$AC$4922)))+((M427&lt;&gt;"")*ISNUMBER(SEARCH("|"&amp;M427&amp;"|",'5_ACOMPANHAMENTO'!$AC$3:$AC$4922)))+((N427&lt;&gt;"")*ISNUMBER(SEARCH("|"&amp;N427&amp;"|",'5_ACOMPANHAMENTO'!$AC$3:$AC$4922)))+((O427&lt;&gt;"")*ISNUMBER(SEARCH("|"&amp;O427&amp;"|",'5_ACOMPANHAMENTO'!$AC$3:$AC$4922)))+((P427&lt;&gt;"")*ISNUMBER(SEARCH("|"&amp;P427&amp;"|",'5_ACOMPANHAMENTO'!$AC$3:$AC$4922)))+((Q427&lt;&gt;"")*ISNUMBER(SEARCH("|"&amp;Q427&amp;"|",'5_ACOMPANHAMENTO'!$AC$3:$AC$4922)))+((R427&lt;&gt;"")*ISNUMBER(SEARCH("|"&amp;R427&amp;"|",'5_ACOMPANHAMENTO'!$AC$3:$AC$4922)))+((S427&lt;&gt;"")*ISNUMBER(SEARCH("|"&amp;S427&amp;"|",'5_ACOMPANHAMENTO'!$AC$3:$AC$4922)))+((T427&lt;&gt;"")*ISNUMBER(SEARCH("|"&amp;T427&amp;"|",'5_ACOMPANHAMENTO'!$AC$3:$AC$4922)))+((U427&lt;&gt;"")*ISNUMBER(SEARCH("|"&amp;U427&amp;"|",'5_ACOMPANHAMENTO'!$AC$3:$AC$4922)))+((V427&lt;&gt;"")*ISNUMBER(SEARCH("|"&amp;V427&amp;"|",'5_ACOMPANHAMENTO'!$AC$3:$AC$4922)))+((W427&lt;&gt;"")*ISNUMBER(SEARCH("|"&amp;W427&amp;"|",'5_ACOMPANHAMENTO'!$AC$3:$AC$4922)))+((X427&lt;&gt;"")*ISNUMBER(SEARCH("|"&amp;X427&amp;"|",'5_ACOMPANHAMENTO'!$AC$3:$AC$4922)))+((Y427&lt;&gt;"")*ISNUMBER(SEARCH("|"&amp;Y427&amp;"|",'5_ACOMPANHAMENTO'!$AC$3:$AC$4922)))+((Z427&lt;&gt;"")*ISNUMBER(SEARCH("|"&amp;Z427&amp;"|",'5_ACOMPANHAMENTO'!$AC$3:$AC$4922)))+((AA427&lt;&gt;"")*ISNUMBER(SEARCH("|"&amp;AA427&amp;"|",'5_ACOMPANHAMENTO'!$AC$3:$AC$4922)))+((AB427&lt;&gt;"")*ISNUMBER(SEARCH("|"&amp;AB427&amp;"|",'5_ACOMPANHAMENTO'!$AC$3:$AC$4922))))&gt;0),0),0)),""))</f>
        <v/>
      </c>
      <c r="B427" s="14" t="inlineStr">
        <is>
          <t>10210</t>
        </is>
      </c>
      <c r="C427" s="14" t="inlineStr">
        <is>
          <t>9 COLADEIRAS</t>
        </is>
      </c>
      <c r="D427" s="4">
        <f>IF(OR($B427="",$C427=""),"",IFERROR(SUMPRODUCT(--(('5_ACOMPANHAMENTO'!$AD$3:$AD$4922=TRIM($C427&amp;""))*('5_ACOMPANHAMENTO'!$AC$3:$AC$4922&lt;&gt;"")*((((I427&lt;&gt;"")*ISNUMBER(SEARCH("|"&amp;I427&amp;"|",'5_ACOMPANHAMENTO'!$AC$3:$AC$4922)))+((J427&lt;&gt;"")*ISNUMBER(SEARCH("|"&amp;J427&amp;"|",'5_ACOMPANHAMENTO'!$AC$3:$AC$4922)))+((K427&lt;&gt;"")*ISNUMBER(SEARCH("|"&amp;K427&amp;"|",'5_ACOMPANHAMENTO'!$AC$3:$AC$4922)))+((L427&lt;&gt;"")*ISNUMBER(SEARCH("|"&amp;L427&amp;"|",'5_ACOMPANHAMENTO'!$AC$3:$AC$4922)))+((M427&lt;&gt;"")*ISNUMBER(SEARCH("|"&amp;M427&amp;"|",'5_ACOMPANHAMENTO'!$AC$3:$AC$4922)))+((N427&lt;&gt;"")*ISNUMBER(SEARCH("|"&amp;N427&amp;"|",'5_ACOMPANHAMENTO'!$AC$3:$AC$4922)))+((O427&lt;&gt;"")*ISNUMBER(SEARCH("|"&amp;O427&amp;"|",'5_ACOMPANHAMENTO'!$AC$3:$AC$4922)))+((P427&lt;&gt;"")*ISNUMBER(SEARCH("|"&amp;P427&amp;"|",'5_ACOMPANHAMENTO'!$AC$3:$AC$4922)))+((Q427&lt;&gt;"")*ISNUMBER(SEARCH("|"&amp;Q427&amp;"|",'5_ACOMPANHAMENTO'!$AC$3:$AC$4922)))+((R427&lt;&gt;"")*ISNUMBER(SEARCH("|"&amp;R427&amp;"|",'5_ACOMPANHAMENTO'!$AC$3:$AC$4922)))+((S427&lt;&gt;"")*ISNUMBER(SEARCH("|"&amp;S427&amp;"|",'5_ACOMPANHAMENTO'!$AC$3:$AC$4922)))+((T427&lt;&gt;"")*ISNUMBER(SEARCH("|"&amp;T427&amp;"|",'5_ACOMPANHAMENTO'!$AC$3:$AC$4922)))+((U427&lt;&gt;"")*ISNUMBER(SEARCH("|"&amp;U427&amp;"|",'5_ACOMPANHAMENTO'!$AC$3:$AC$4922)))+((V427&lt;&gt;"")*ISNUMBER(SEARCH("|"&amp;V427&amp;"|",'5_ACOMPANHAMENTO'!$AC$3:$AC$4922)))+((W427&lt;&gt;"")*ISNUMBER(SEARCH("|"&amp;W427&amp;"|",'5_ACOMPANHAMENTO'!$AC$3:$AC$4922)))+((X427&lt;&gt;"")*ISNUMBER(SEARCH("|"&amp;X427&amp;"|",'5_ACOMPANHAMENTO'!$AC$3:$AC$4922)))+((Y427&lt;&gt;"")*ISNUMBER(SEARCH("|"&amp;Y427&amp;"|",'5_ACOMPANHAMENTO'!$AC$3:$AC$4922)))+((Z427&lt;&gt;"")*ISNUMBER(SEARCH("|"&amp;Z427&amp;"|",'5_ACOMPANHAMENTO'!$AC$3:$AC$4922)))+((AA427&lt;&gt;"")*ISNUMBER(SEARCH("|"&amp;AA427&amp;"|",'5_ACOMPANHAMENTO'!$AC$3:$AC$4922)))+((AB427&lt;&gt;"")*ISNUMBER(SEARCH("|"&amp;AB427&amp;"|",'5_ACOMPANHAMENTO'!$AC$3:$AC$4922))))&gt;0)),'5_ACOMPANHAMENTO'!$J$3:$J$4922),0))</f>
        <v/>
      </c>
      <c r="E427" s="4">
        <f>IF(G427=0,"FINALIZADO",IF(TODAY()&gt;A427,"ATRASADO "&amp;TODAY()-A427&amp;" DIAS","ADIANTADO "&amp;A427-TODAY()&amp;" DIAS"))</f>
        <v/>
      </c>
      <c r="F427" s="7">
        <f>IF(OR($B427="",$C427=""),"",IFERROR(SUMPRODUCT(--(('5_ACOMPANHAMENTO'!$AD$3:$AD$4922=TRIM($C427&amp;""))*('5_ACOMPANHAMENTO'!$AC$3:$AC$4922&lt;&gt;"")*((((I427&lt;&gt;"")*ISNUMBER(SEARCH("|"&amp;I427&amp;"|",'5_ACOMPANHAMENTO'!$AC$3:$AC$4922)))+((J427&lt;&gt;"")*ISNUMBER(SEARCH("|"&amp;J427&amp;"|",'5_ACOMPANHAMENTO'!$AC$3:$AC$4922)))+((K427&lt;&gt;"")*ISNUMBER(SEARCH("|"&amp;K427&amp;"|",'5_ACOMPANHAMENTO'!$AC$3:$AC$4922)))+((L427&lt;&gt;"")*ISNUMBER(SEARCH("|"&amp;L427&amp;"|",'5_ACOMPANHAMENTO'!$AC$3:$AC$4922)))+((M427&lt;&gt;"")*ISNUMBER(SEARCH("|"&amp;M427&amp;"|",'5_ACOMPANHAMENTO'!$AC$3:$AC$4922)))+((N427&lt;&gt;"")*ISNUMBER(SEARCH("|"&amp;N427&amp;"|",'5_ACOMPANHAMENTO'!$AC$3:$AC$4922)))+((O427&lt;&gt;"")*ISNUMBER(SEARCH("|"&amp;O427&amp;"|",'5_ACOMPANHAMENTO'!$AC$3:$AC$4922)))+((P427&lt;&gt;"")*ISNUMBER(SEARCH("|"&amp;P427&amp;"|",'5_ACOMPANHAMENTO'!$AC$3:$AC$4922)))+((Q427&lt;&gt;"")*ISNUMBER(SEARCH("|"&amp;Q427&amp;"|",'5_ACOMPANHAMENTO'!$AC$3:$AC$4922)))+((R427&lt;&gt;"")*ISNUMBER(SEARCH("|"&amp;R427&amp;"|",'5_ACOMPANHAMENTO'!$AC$3:$AC$4922)))+((S427&lt;&gt;"")*ISNUMBER(SEARCH("|"&amp;S427&amp;"|",'5_ACOMPANHAMENTO'!$AC$3:$AC$4922)))+((T427&lt;&gt;"")*ISNUMBER(SEARCH("|"&amp;T427&amp;"|",'5_ACOMPANHAMENTO'!$AC$3:$AC$4922)))+((U427&lt;&gt;"")*ISNUMBER(SEARCH("|"&amp;U427&amp;"|",'5_ACOMPANHAMENTO'!$AC$3:$AC$4922)))+((V427&lt;&gt;"")*ISNUMBER(SEARCH("|"&amp;V427&amp;"|",'5_ACOMPANHAMENTO'!$AC$3:$AC$4922)))+((W427&lt;&gt;"")*ISNUMBER(SEARCH("|"&amp;W427&amp;"|",'5_ACOMPANHAMENTO'!$AC$3:$AC$4922)))+((X427&lt;&gt;"")*ISNUMBER(SEARCH("|"&amp;X427&amp;"|",'5_ACOMPANHAMENTO'!$AC$3:$AC$4922)))+((Y427&lt;&gt;"")*ISNUMBER(SEARCH("|"&amp;Y427&amp;"|",'5_ACOMPANHAMENTO'!$AC$3:$AC$4922)))+((Z427&lt;&gt;"")*ISNUMBER(SEARCH("|"&amp;Z427&amp;"|",'5_ACOMPANHAMENTO'!$AC$3:$AC$4922)))+((AA427&lt;&gt;"")*ISNUMBER(SEARCH("|"&amp;AA427&amp;"|",'5_ACOMPANHAMENTO'!$AC$3:$AC$4922)))+((AB427&lt;&gt;"")*ISNUMBER(SEARCH("|"&amp;AB427&amp;"|",'5_ACOMPANHAMENTO'!$AC$3:$AC$4922))))&gt;0)),'5_ACOMPANHAMENTO'!$O$3:$O$4922),0))</f>
        <v/>
      </c>
      <c r="G427" s="7">
        <f>IF(OR($B427="",$C427=""),"",D427-F427)</f>
        <v/>
      </c>
      <c r="H427">
        <f>IF(OR($B427="",$C427=""),"",TRIM($B427&amp;"")&amp;"|"&amp;TRIM($C427&amp;""))</f>
        <v/>
      </c>
      <c r="I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",99)),1,99)))</f>
        <v/>
      </c>
      <c r="J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",99)),100,99)))</f>
        <v/>
      </c>
      <c r="K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",99)),199,99)))</f>
        <v/>
      </c>
      <c r="L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",99)),298,99)))</f>
        <v/>
      </c>
      <c r="M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",99)),397,99)))</f>
        <v/>
      </c>
      <c r="N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",99)),496,99)))</f>
        <v/>
      </c>
      <c r="O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",99)),595,99)))</f>
        <v/>
      </c>
      <c r="P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",99)),694,99)))</f>
        <v/>
      </c>
      <c r="Q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",99)),793,99)))</f>
        <v/>
      </c>
      <c r="R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",99)),892,99)))</f>
        <v/>
      </c>
      <c r="S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",99)),991,99)))</f>
        <v/>
      </c>
      <c r="T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",99)),1090,99)))</f>
        <v/>
      </c>
      <c r="U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",99)),1189,99)))</f>
        <v/>
      </c>
      <c r="V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",99)),1288,99)))</f>
        <v/>
      </c>
      <c r="W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",99)),1387,99)))</f>
        <v/>
      </c>
      <c r="X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",99)),1486,99)))</f>
        <v/>
      </c>
      <c r="Y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",99)),1585,99)))</f>
        <v/>
      </c>
      <c r="Z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",99)),1684,99)))</f>
        <v/>
      </c>
      <c r="AA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",99)),1783,99)))</f>
        <v/>
      </c>
      <c r="AB427" s="1">
        <f>IF($B427="","",TRIM(MID(SUBSTITUTE(TRIM(SUBSTITUTE(SUBSTITUTE(SUBSTITUTE(SUBSTITUTE(SUBSTITUTE(SUBSTITUTE(SUBSTITUTE(SUBSTITUTE(SUBSTITUTE(SUBSTITUTE(SUBSTITUTE(SUBSTITUTE(SUBSTITUTE(SUBSTITUTE(TRIM($B427&amp;""),CHAR(10),"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",REPT(" ",99)),1882,99)))</f>
        <v/>
      </c>
    </row>
    <row r="428" hidden="1" ht="14.25" customHeight="1">
      <c r="A428" s="4">
        <f>IF(OR($B428="",$C428=""),"",IFERROR(INDEX('5_ACOMPANHAMENTO'!$A$3:$A$4922,MATCH(1,INDEX(('5_ACOMPANHAMENTO'!$AD$3:$AD$4922=TRIM($C428&amp;""))*('5_ACOMPANHAMENTO'!$AC$3:$AC$4922&lt;&gt;"")*((((I428&lt;&gt;"")*ISNUMBER(SEARCH("|"&amp;I428&amp;"|",'5_ACOMPANHAMENTO'!$AC$3:$AC$4922)))+((J428&lt;&gt;"")*ISNUMBER(SEARCH("|"&amp;J428&amp;"|",'5_ACOMPANHAMENTO'!$AC$3:$AC$4922)))+((K428&lt;&gt;"")*ISNUMBER(SEARCH("|"&amp;K428&amp;"|",'5_ACOMPANHAMENTO'!$AC$3:$AC$4922)))+((L428&lt;&gt;"")*ISNUMBER(SEARCH("|"&amp;L428&amp;"|",'5_ACOMPANHAMENTO'!$AC$3:$AC$4922)))+((M428&lt;&gt;"")*ISNUMBER(SEARCH("|"&amp;M428&amp;"|",'5_ACOMPANHAMENTO'!$AC$3:$AC$4922)))+((N428&lt;&gt;"")*ISNUMBER(SEARCH("|"&amp;N428&amp;"|",'5_ACOMPANHAMENTO'!$AC$3:$AC$4922)))+((O428&lt;&gt;"")*ISNUMBER(SEARCH("|"&amp;O428&amp;"|",'5_ACOMPANHAMENTO'!$AC$3:$AC$4922)))+((P428&lt;&gt;"")*ISNUMBER(SEARCH("|"&amp;P428&amp;"|",'5_ACOMPANHAMENTO'!$AC$3:$AC$4922)))+((Q428&lt;&gt;"")*ISNUMBER(SEARCH("|"&amp;Q428&amp;"|",'5_ACOMPANHAMENTO'!$AC$3:$AC$4922)))+((R428&lt;&gt;"")*ISNUMBER(SEARCH("|"&amp;R428&amp;"|",'5_ACOMPANHAMENTO'!$AC$3:$AC$4922)))+((S428&lt;&gt;"")*ISNUMBER(SEARCH("|"&amp;S428&amp;"|",'5_ACOMPANHAMENTO'!$AC$3:$AC$4922)))+((T428&lt;&gt;"")*ISNUMBER(SEARCH("|"&amp;T428&amp;"|",'5_ACOMPANHAMENTO'!$AC$3:$AC$4922)))+((U428&lt;&gt;"")*ISNUMBER(SEARCH("|"&amp;U428&amp;"|",'5_ACOMPANHAMENTO'!$AC$3:$AC$4922)))+((V428&lt;&gt;"")*ISNUMBER(SEARCH("|"&amp;V428&amp;"|",'5_ACOMPANHAMENTO'!$AC$3:$AC$4922)))+((W428&lt;&gt;"")*ISNUMBER(SEARCH("|"&amp;W428&amp;"|",'5_ACOMPANHAMENTO'!$AC$3:$AC$4922)))+((X428&lt;&gt;"")*ISNUMBER(SEARCH("|"&amp;X428&amp;"|",'5_ACOMPANHAMENTO'!$AC$3:$AC$4922)))+((Y428&lt;&gt;"")*ISNUMBER(SEARCH("|"&amp;Y428&amp;"|",'5_ACOMPANHAMENTO'!$AC$3:$AC$4922)))+((Z428&lt;&gt;"")*ISNUMBER(SEARCH("|"&amp;Z428&amp;"|",'5_ACOMPANHAMENTO'!$AC$3:$AC$4922)))+((AA428&lt;&gt;"")*ISNUMBER(SEARCH("|"&amp;AA428&amp;"|",'5_ACOMPANHAMENTO'!$AC$3:$AC$4922)))+((AB428&lt;&gt;"")*ISNUMBER(SEARCH("|"&amp;AB428&amp;"|",'5_ACOMPANHAMENTO'!$AC$3:$AC$4922))))&gt;0),0),0)),""))</f>
        <v/>
      </c>
      <c r="B428" s="14" t="inlineStr">
        <is>
          <t>10210</t>
        </is>
      </c>
      <c r="C428" s="14" t="inlineStr">
        <is>
          <t>9 COLADEIRAS</t>
        </is>
      </c>
      <c r="D428" s="4">
        <f>IF(OR($B428="",$C428=""),"",IFERROR(SUMPRODUCT(--(('5_ACOMPANHAMENTO'!$AD$3:$AD$4922=TRIM($C428&amp;""))*('5_ACOMPANHAMENTO'!$AC$3:$AC$4922&lt;&gt;"")*((((I428&lt;&gt;"")*ISNUMBER(SEARCH("|"&amp;I428&amp;"|",'5_ACOMPANHAMENTO'!$AC$3:$AC$4922)))+((J428&lt;&gt;"")*ISNUMBER(SEARCH("|"&amp;J428&amp;"|",'5_ACOMPANHAMENTO'!$AC$3:$AC$4922)))+((K428&lt;&gt;"")*ISNUMBER(SEARCH("|"&amp;K428&amp;"|",'5_ACOMPANHAMENTO'!$AC$3:$AC$4922)))+((L428&lt;&gt;"")*ISNUMBER(SEARCH("|"&amp;L428&amp;"|",'5_ACOMPANHAMENTO'!$AC$3:$AC$4922)))+((M428&lt;&gt;"")*ISNUMBER(SEARCH("|"&amp;M428&amp;"|",'5_ACOMPANHAMENTO'!$AC$3:$AC$4922)))+((N428&lt;&gt;"")*ISNUMBER(SEARCH("|"&amp;N428&amp;"|",'5_ACOMPANHAMENTO'!$AC$3:$AC$4922)))+((O428&lt;&gt;"")*ISNUMBER(SEARCH("|"&amp;O428&amp;"|",'5_ACOMPANHAMENTO'!$AC$3:$AC$4922)))+((P428&lt;&gt;"")*ISNUMBER(SEARCH("|"&amp;P428&amp;"|",'5_ACOMPANHAMENTO'!$AC$3:$AC$4922)))+((Q428&lt;&gt;"")*ISNUMBER(SEARCH("|"&amp;Q428&amp;"|",'5_ACOMPANHAMENTO'!$AC$3:$AC$4922)))+((R428&lt;&gt;"")*ISNUMBER(SEARCH("|"&amp;R428&amp;"|",'5_ACOMPANHAMENTO'!$AC$3:$AC$4922)))+((S428&lt;&gt;"")*ISNUMBER(SEARCH("|"&amp;S428&amp;"|",'5_ACOMPANHAMENTO'!$AC$3:$AC$4922)))+((T428&lt;&gt;"")*ISNUMBER(SEARCH("|"&amp;T428&amp;"|",'5_ACOMPANHAMENTO'!$AC$3:$AC$4922)))+((U428&lt;&gt;"")*ISNUMBER(SEARCH("|"&amp;U428&amp;"|",'5_ACOMPANHAMENTO'!$AC$3:$AC$4922)))+((V428&lt;&gt;"")*ISNUMBER(SEARCH("|"&amp;V428&amp;"|",'5_ACOMPANHAMENTO'!$AC$3:$AC$4922)))+((W428&lt;&gt;"")*ISNUMBER(SEARCH("|"&amp;W428&amp;"|",'5_ACOMPANHAMENTO'!$AC$3:$AC$4922)))+((X428&lt;&gt;"")*ISNUMBER(SEARCH("|"&amp;X428&amp;"|",'5_ACOMPANHAMENTO'!$AC$3:$AC$4922)))+((Y428&lt;&gt;"")*ISNUMBER(SEARCH("|"&amp;Y428&amp;"|",'5_ACOMPANHAMENTO'!$AC$3:$AC$4922)))+((Z428&lt;&gt;"")*ISNUMBER(SEARCH("|"&amp;Z428&amp;"|",'5_ACOMPANHAMENTO'!$AC$3:$AC$4922)))+((AA428&lt;&gt;"")*ISNUMBER(SEARCH("|"&amp;AA428&amp;"|",'5_ACOMPANHAMENTO'!$AC$3:$AC$4922)))+((AB428&lt;&gt;"")*ISNUMBER(SEARCH("|"&amp;AB428&amp;"|",'5_ACOMPANHAMENTO'!$AC$3:$AC$4922))))&gt;0)),'5_ACOMPANHAMENTO'!$J$3:$J$4922),0))</f>
        <v/>
      </c>
      <c r="E428" s="4">
        <f>IF(G428=0,"FINALIZADO",IF(TODAY()&gt;A428,"ATRASADO "&amp;TODAY()-A428&amp;" DIAS","ADIANTADO "&amp;A428-TODAY()&amp;" DIAS"))</f>
        <v/>
      </c>
      <c r="F428" s="7">
        <f>IF(OR($B428="",$C428=""),"",IFERROR(SUMPRODUCT(--(('5_ACOMPANHAMENTO'!$AD$3:$AD$4922=TRIM($C428&amp;""))*('5_ACOMPANHAMENTO'!$AC$3:$AC$4922&lt;&gt;"")*((((I428&lt;&gt;"")*ISNUMBER(SEARCH("|"&amp;I428&amp;"|",'5_ACOMPANHAMENTO'!$AC$3:$AC$4922)))+((J428&lt;&gt;"")*ISNUMBER(SEARCH("|"&amp;J428&amp;"|",'5_ACOMPANHAMENTO'!$AC$3:$AC$4922)))+((K428&lt;&gt;"")*ISNUMBER(SEARCH("|"&amp;K428&amp;"|",'5_ACOMPANHAMENTO'!$AC$3:$AC$4922)))+((L428&lt;&gt;"")*ISNUMBER(SEARCH("|"&amp;L428&amp;"|",'5_ACOMPANHAMENTO'!$AC$3:$AC$4922)))+((M428&lt;&gt;"")*ISNUMBER(SEARCH("|"&amp;M428&amp;"|",'5_ACOMPANHAMENTO'!$AC$3:$AC$4922)))+((N428&lt;&gt;"")*ISNUMBER(SEARCH("|"&amp;N428&amp;"|",'5_ACOMPANHAMENTO'!$AC$3:$AC$4922)))+((O428&lt;&gt;"")*ISNUMBER(SEARCH("|"&amp;O428&amp;"|",'5_ACOMPANHAMENTO'!$AC$3:$AC$4922)))+((P428&lt;&gt;"")*ISNUMBER(SEARCH("|"&amp;P428&amp;"|",'5_ACOMPANHAMENTO'!$AC$3:$AC$4922)))+((Q428&lt;&gt;"")*ISNUMBER(SEARCH("|"&amp;Q428&amp;"|",'5_ACOMPANHAMENTO'!$AC$3:$AC$4922)))+((R428&lt;&gt;"")*ISNUMBER(SEARCH("|"&amp;R428&amp;"|",'5_ACOMPANHAMENTO'!$AC$3:$AC$4922)))+((S428&lt;&gt;"")*ISNUMBER(SEARCH("|"&amp;S428&amp;"|",'5_ACOMPANHAMENTO'!$AC$3:$AC$4922)))+((T428&lt;&gt;"")*ISNUMBER(SEARCH("|"&amp;T428&amp;"|",'5_ACOMPANHAMENTO'!$AC$3:$AC$4922)))+((U428&lt;&gt;"")*ISNUMBER(SEARCH("|"&amp;U428&amp;"|",'5_ACOMPANHAMENTO'!$AC$3:$AC$4922)))+((V428&lt;&gt;"")*ISNUMBER(SEARCH("|"&amp;V428&amp;"|",'5_ACOMPANHAMENTO'!$AC$3:$AC$4922)))+((W428&lt;&gt;"")*ISNUMBER(SEARCH("|"&amp;W428&amp;"|",'5_ACOMPANHAMENTO'!$AC$3:$AC$4922)))+((X428&lt;&gt;"")*ISNUMBER(SEARCH("|"&amp;X428&amp;"|",'5_ACOMPANHAMENTO'!$AC$3:$AC$4922)))+((Y428&lt;&gt;"")*ISNUMBER(SEARCH("|"&amp;Y428&amp;"|",'5_ACOMPANHAMENTO'!$AC$3:$AC$4922)))+((Z428&lt;&gt;"")*ISNUMBER(SEARCH("|"&amp;Z428&amp;"|",'5_ACOMPANHAMENTO'!$AC$3:$AC$4922)))+((AA428&lt;&gt;"")*ISNUMBER(SEARCH("|"&amp;AA428&amp;"|",'5_ACOMPANHAMENTO'!$AC$3:$AC$4922)))+((AB428&lt;&gt;"")*ISNUMBER(SEARCH("|"&amp;AB428&amp;"|",'5_ACOMPANHAMENTO'!$AC$3:$AC$4922))))&gt;0)),'5_ACOMPANHAMENTO'!$O$3:$O$4922),0))</f>
        <v/>
      </c>
      <c r="G428" s="7">
        <f>IF(OR($B428="",$C428=""),"",D428-F428)</f>
        <v/>
      </c>
      <c r="H428">
        <f>IF(OR($B428="",$C428=""),"",TRIM($B428&amp;"")&amp;"|"&amp;TRIM($C428&amp;""))</f>
        <v/>
      </c>
      <c r="I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",99)),1,99)))</f>
        <v/>
      </c>
      <c r="J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",99)),100,99)))</f>
        <v/>
      </c>
      <c r="K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",99)),199,99)))</f>
        <v/>
      </c>
      <c r="L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",99)),298,99)))</f>
        <v/>
      </c>
      <c r="M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",99)),397,99)))</f>
        <v/>
      </c>
      <c r="N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",99)),496,99)))</f>
        <v/>
      </c>
      <c r="O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",99)),595,99)))</f>
        <v/>
      </c>
      <c r="P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",99)),694,99)))</f>
        <v/>
      </c>
      <c r="Q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",99)),793,99)))</f>
        <v/>
      </c>
      <c r="R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",99)),892,99)))</f>
        <v/>
      </c>
      <c r="S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",99)),991,99)))</f>
        <v/>
      </c>
      <c r="T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",99)),1090,99)))</f>
        <v/>
      </c>
      <c r="U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",99)),1189,99)))</f>
        <v/>
      </c>
      <c r="V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",99)),1288,99)))</f>
        <v/>
      </c>
      <c r="W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",99)),1387,99)))</f>
        <v/>
      </c>
      <c r="X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",99)),1486,99)))</f>
        <v/>
      </c>
      <c r="Y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",99)),1585,99)))</f>
        <v/>
      </c>
      <c r="Z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",99)),1684,99)))</f>
        <v/>
      </c>
      <c r="AA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",99)),1783,99)))</f>
        <v/>
      </c>
      <c r="AB428" s="1">
        <f>IF($B428="","",TRIM(MID(SUBSTITUTE(TRIM(SUBSTITUTE(SUBSTITUTE(SUBSTITUTE(SUBSTITUTE(SUBSTITUTE(SUBSTITUTE(SUBSTITUTE(SUBSTITUTE(SUBSTITUTE(SUBSTITUTE(SUBSTITUTE(SUBSTITUTE(SUBSTITUTE(SUBSTITUTE(TRIM($B428&amp;""),CHAR(10),"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",REPT(" ",99)),1882,99)))</f>
        <v/>
      </c>
    </row>
    <row r="429" hidden="1" ht="14.25" customHeight="1">
      <c r="A429" s="4">
        <f>IF(OR($B429="",$C429=""),"",IFERROR(INDEX('5_ACOMPANHAMENTO'!$A$3:$A$4922,MATCH(1,INDEX(('5_ACOMPANHAMENTO'!$AD$3:$AD$4922=TRIM($C429&amp;""))*('5_ACOMPANHAMENTO'!$AC$3:$AC$4922&lt;&gt;"")*((((I429&lt;&gt;"")*ISNUMBER(SEARCH("|"&amp;I429&amp;"|",'5_ACOMPANHAMENTO'!$AC$3:$AC$4922)))+((J429&lt;&gt;"")*ISNUMBER(SEARCH("|"&amp;J429&amp;"|",'5_ACOMPANHAMENTO'!$AC$3:$AC$4922)))+((K429&lt;&gt;"")*ISNUMBER(SEARCH("|"&amp;K429&amp;"|",'5_ACOMPANHAMENTO'!$AC$3:$AC$4922)))+((L429&lt;&gt;"")*ISNUMBER(SEARCH("|"&amp;L429&amp;"|",'5_ACOMPANHAMENTO'!$AC$3:$AC$4922)))+((M429&lt;&gt;"")*ISNUMBER(SEARCH("|"&amp;M429&amp;"|",'5_ACOMPANHAMENTO'!$AC$3:$AC$4922)))+((N429&lt;&gt;"")*ISNUMBER(SEARCH("|"&amp;N429&amp;"|",'5_ACOMPANHAMENTO'!$AC$3:$AC$4922)))+((O429&lt;&gt;"")*ISNUMBER(SEARCH("|"&amp;O429&amp;"|",'5_ACOMPANHAMENTO'!$AC$3:$AC$4922)))+((P429&lt;&gt;"")*ISNUMBER(SEARCH("|"&amp;P429&amp;"|",'5_ACOMPANHAMENTO'!$AC$3:$AC$4922)))+((Q429&lt;&gt;"")*ISNUMBER(SEARCH("|"&amp;Q429&amp;"|",'5_ACOMPANHAMENTO'!$AC$3:$AC$4922)))+((R429&lt;&gt;"")*ISNUMBER(SEARCH("|"&amp;R429&amp;"|",'5_ACOMPANHAMENTO'!$AC$3:$AC$4922)))+((S429&lt;&gt;"")*ISNUMBER(SEARCH("|"&amp;S429&amp;"|",'5_ACOMPANHAMENTO'!$AC$3:$AC$4922)))+((T429&lt;&gt;"")*ISNUMBER(SEARCH("|"&amp;T429&amp;"|",'5_ACOMPANHAMENTO'!$AC$3:$AC$4922)))+((U429&lt;&gt;"")*ISNUMBER(SEARCH("|"&amp;U429&amp;"|",'5_ACOMPANHAMENTO'!$AC$3:$AC$4922)))+((V429&lt;&gt;"")*ISNUMBER(SEARCH("|"&amp;V429&amp;"|",'5_ACOMPANHAMENTO'!$AC$3:$AC$4922)))+((W429&lt;&gt;"")*ISNUMBER(SEARCH("|"&amp;W429&amp;"|",'5_ACOMPANHAMENTO'!$AC$3:$AC$4922)))+((X429&lt;&gt;"")*ISNUMBER(SEARCH("|"&amp;X429&amp;"|",'5_ACOMPANHAMENTO'!$AC$3:$AC$4922)))+((Y429&lt;&gt;"")*ISNUMBER(SEARCH("|"&amp;Y429&amp;"|",'5_ACOMPANHAMENTO'!$AC$3:$AC$4922)))+((Z429&lt;&gt;"")*ISNUMBER(SEARCH("|"&amp;Z429&amp;"|",'5_ACOMPANHAMENTO'!$AC$3:$AC$4922)))+((AA429&lt;&gt;"")*ISNUMBER(SEARCH("|"&amp;AA429&amp;"|",'5_ACOMPANHAMENTO'!$AC$3:$AC$4922)))+((AB429&lt;&gt;"")*ISNUMBER(SEARCH("|"&amp;AB429&amp;"|",'5_ACOMPANHAMENTO'!$AC$3:$AC$4922))))&gt;0),0),0)),""))</f>
        <v/>
      </c>
      <c r="B429" s="14" t="inlineStr">
        <is>
          <t>10210</t>
        </is>
      </c>
      <c r="C429" s="14" t="inlineStr">
        <is>
          <t>9 COLADEIRAS</t>
        </is>
      </c>
      <c r="D429" s="4">
        <f>IF(OR($B429="",$C429=""),"",IFERROR(SUMPRODUCT(--(('5_ACOMPANHAMENTO'!$AD$3:$AD$4922=TRIM($C429&amp;""))*('5_ACOMPANHAMENTO'!$AC$3:$AC$4922&lt;&gt;"")*((((I429&lt;&gt;"")*ISNUMBER(SEARCH("|"&amp;I429&amp;"|",'5_ACOMPANHAMENTO'!$AC$3:$AC$4922)))+((J429&lt;&gt;"")*ISNUMBER(SEARCH("|"&amp;J429&amp;"|",'5_ACOMPANHAMENTO'!$AC$3:$AC$4922)))+((K429&lt;&gt;"")*ISNUMBER(SEARCH("|"&amp;K429&amp;"|",'5_ACOMPANHAMENTO'!$AC$3:$AC$4922)))+((L429&lt;&gt;"")*ISNUMBER(SEARCH("|"&amp;L429&amp;"|",'5_ACOMPANHAMENTO'!$AC$3:$AC$4922)))+((M429&lt;&gt;"")*ISNUMBER(SEARCH("|"&amp;M429&amp;"|",'5_ACOMPANHAMENTO'!$AC$3:$AC$4922)))+((N429&lt;&gt;"")*ISNUMBER(SEARCH("|"&amp;N429&amp;"|",'5_ACOMPANHAMENTO'!$AC$3:$AC$4922)))+((O429&lt;&gt;"")*ISNUMBER(SEARCH("|"&amp;O429&amp;"|",'5_ACOMPANHAMENTO'!$AC$3:$AC$4922)))+((P429&lt;&gt;"")*ISNUMBER(SEARCH("|"&amp;P429&amp;"|",'5_ACOMPANHAMENTO'!$AC$3:$AC$4922)))+((Q429&lt;&gt;"")*ISNUMBER(SEARCH("|"&amp;Q429&amp;"|",'5_ACOMPANHAMENTO'!$AC$3:$AC$4922)))+((R429&lt;&gt;"")*ISNUMBER(SEARCH("|"&amp;R429&amp;"|",'5_ACOMPANHAMENTO'!$AC$3:$AC$4922)))+((S429&lt;&gt;"")*ISNUMBER(SEARCH("|"&amp;S429&amp;"|",'5_ACOMPANHAMENTO'!$AC$3:$AC$4922)))+((T429&lt;&gt;"")*ISNUMBER(SEARCH("|"&amp;T429&amp;"|",'5_ACOMPANHAMENTO'!$AC$3:$AC$4922)))+((U429&lt;&gt;"")*ISNUMBER(SEARCH("|"&amp;U429&amp;"|",'5_ACOMPANHAMENTO'!$AC$3:$AC$4922)))+((V429&lt;&gt;"")*ISNUMBER(SEARCH("|"&amp;V429&amp;"|",'5_ACOMPANHAMENTO'!$AC$3:$AC$4922)))+((W429&lt;&gt;"")*ISNUMBER(SEARCH("|"&amp;W429&amp;"|",'5_ACOMPANHAMENTO'!$AC$3:$AC$4922)))+((X429&lt;&gt;"")*ISNUMBER(SEARCH("|"&amp;X429&amp;"|",'5_ACOMPANHAMENTO'!$AC$3:$AC$4922)))+((Y429&lt;&gt;"")*ISNUMBER(SEARCH("|"&amp;Y429&amp;"|",'5_ACOMPANHAMENTO'!$AC$3:$AC$4922)))+((Z429&lt;&gt;"")*ISNUMBER(SEARCH("|"&amp;Z429&amp;"|",'5_ACOMPANHAMENTO'!$AC$3:$AC$4922)))+((AA429&lt;&gt;"")*ISNUMBER(SEARCH("|"&amp;AA429&amp;"|",'5_ACOMPANHAMENTO'!$AC$3:$AC$4922)))+((AB429&lt;&gt;"")*ISNUMBER(SEARCH("|"&amp;AB429&amp;"|",'5_ACOMPANHAMENTO'!$AC$3:$AC$4922))))&gt;0)),'5_ACOMPANHAMENTO'!$J$3:$J$4922),0))</f>
        <v/>
      </c>
      <c r="E429" s="4">
        <f>IF(G429=0,"FINALIZADO",IF(TODAY()&gt;A429,"ATRASADO "&amp;TODAY()-A429&amp;" DIAS","ADIANTADO "&amp;A429-TODAY()&amp;" DIAS"))</f>
        <v/>
      </c>
      <c r="F429" s="7">
        <f>IF(OR($B429="",$C429=""),"",IFERROR(SUMPRODUCT(--(('5_ACOMPANHAMENTO'!$AD$3:$AD$4922=TRIM($C429&amp;""))*('5_ACOMPANHAMENTO'!$AC$3:$AC$4922&lt;&gt;"")*((((I429&lt;&gt;"")*ISNUMBER(SEARCH("|"&amp;I429&amp;"|",'5_ACOMPANHAMENTO'!$AC$3:$AC$4922)))+((J429&lt;&gt;"")*ISNUMBER(SEARCH("|"&amp;J429&amp;"|",'5_ACOMPANHAMENTO'!$AC$3:$AC$4922)))+((K429&lt;&gt;"")*ISNUMBER(SEARCH("|"&amp;K429&amp;"|",'5_ACOMPANHAMENTO'!$AC$3:$AC$4922)))+((L429&lt;&gt;"")*ISNUMBER(SEARCH("|"&amp;L429&amp;"|",'5_ACOMPANHAMENTO'!$AC$3:$AC$4922)))+((M429&lt;&gt;"")*ISNUMBER(SEARCH("|"&amp;M429&amp;"|",'5_ACOMPANHAMENTO'!$AC$3:$AC$4922)))+((N429&lt;&gt;"")*ISNUMBER(SEARCH("|"&amp;N429&amp;"|",'5_ACOMPANHAMENTO'!$AC$3:$AC$4922)))+((O429&lt;&gt;"")*ISNUMBER(SEARCH("|"&amp;O429&amp;"|",'5_ACOMPANHAMENTO'!$AC$3:$AC$4922)))+((P429&lt;&gt;"")*ISNUMBER(SEARCH("|"&amp;P429&amp;"|",'5_ACOMPANHAMENTO'!$AC$3:$AC$4922)))+((Q429&lt;&gt;"")*ISNUMBER(SEARCH("|"&amp;Q429&amp;"|",'5_ACOMPANHAMENTO'!$AC$3:$AC$4922)))+((R429&lt;&gt;"")*ISNUMBER(SEARCH("|"&amp;R429&amp;"|",'5_ACOMPANHAMENTO'!$AC$3:$AC$4922)))+((S429&lt;&gt;"")*ISNUMBER(SEARCH("|"&amp;S429&amp;"|",'5_ACOMPANHAMENTO'!$AC$3:$AC$4922)))+((T429&lt;&gt;"")*ISNUMBER(SEARCH("|"&amp;T429&amp;"|",'5_ACOMPANHAMENTO'!$AC$3:$AC$4922)))+((U429&lt;&gt;"")*ISNUMBER(SEARCH("|"&amp;U429&amp;"|",'5_ACOMPANHAMENTO'!$AC$3:$AC$4922)))+((V429&lt;&gt;"")*ISNUMBER(SEARCH("|"&amp;V429&amp;"|",'5_ACOMPANHAMENTO'!$AC$3:$AC$4922)))+((W429&lt;&gt;"")*ISNUMBER(SEARCH("|"&amp;W429&amp;"|",'5_ACOMPANHAMENTO'!$AC$3:$AC$4922)))+((X429&lt;&gt;"")*ISNUMBER(SEARCH("|"&amp;X429&amp;"|",'5_ACOMPANHAMENTO'!$AC$3:$AC$4922)))+((Y429&lt;&gt;"")*ISNUMBER(SEARCH("|"&amp;Y429&amp;"|",'5_ACOMPANHAMENTO'!$AC$3:$AC$4922)))+((Z429&lt;&gt;"")*ISNUMBER(SEARCH("|"&amp;Z429&amp;"|",'5_ACOMPANHAMENTO'!$AC$3:$AC$4922)))+((AA429&lt;&gt;"")*ISNUMBER(SEARCH("|"&amp;AA429&amp;"|",'5_ACOMPANHAMENTO'!$AC$3:$AC$4922)))+((AB429&lt;&gt;"")*ISNUMBER(SEARCH("|"&amp;AB429&amp;"|",'5_ACOMPANHAMENTO'!$AC$3:$AC$4922))))&gt;0)),'5_ACOMPANHAMENTO'!$O$3:$O$4922),0))</f>
        <v/>
      </c>
      <c r="G429" s="7">
        <f>IF(OR($B429="",$C429=""),"",D429-F429)</f>
        <v/>
      </c>
      <c r="H429">
        <f>IF(OR($B429="",$C429=""),"",TRIM($B429&amp;"")&amp;"|"&amp;TRIM($C429&amp;""))</f>
        <v/>
      </c>
      <c r="I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",99)),1,99)))</f>
        <v/>
      </c>
      <c r="J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",99)),100,99)))</f>
        <v/>
      </c>
      <c r="K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",99)),199,99)))</f>
        <v/>
      </c>
      <c r="L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",99)),298,99)))</f>
        <v/>
      </c>
      <c r="M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",99)),397,99)))</f>
        <v/>
      </c>
      <c r="N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",99)),496,99)))</f>
        <v/>
      </c>
      <c r="O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",99)),595,99)))</f>
        <v/>
      </c>
      <c r="P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",99)),694,99)))</f>
        <v/>
      </c>
      <c r="Q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",99)),793,99)))</f>
        <v/>
      </c>
      <c r="R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",99)),892,99)))</f>
        <v/>
      </c>
      <c r="S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",99)),991,99)))</f>
        <v/>
      </c>
      <c r="T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",99)),1090,99)))</f>
        <v/>
      </c>
      <c r="U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",99)),1189,99)))</f>
        <v/>
      </c>
      <c r="V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",99)),1288,99)))</f>
        <v/>
      </c>
      <c r="W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",99)),1387,99)))</f>
        <v/>
      </c>
      <c r="X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",99)),1486,99)))</f>
        <v/>
      </c>
      <c r="Y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",99)),1585,99)))</f>
        <v/>
      </c>
      <c r="Z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",99)),1684,99)))</f>
        <v/>
      </c>
      <c r="AA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",99)),1783,99)))</f>
        <v/>
      </c>
      <c r="AB429" s="1">
        <f>IF($B429="","",TRIM(MID(SUBSTITUTE(TRIM(SUBSTITUTE(SUBSTITUTE(SUBSTITUTE(SUBSTITUTE(SUBSTITUTE(SUBSTITUTE(SUBSTITUTE(SUBSTITUTE(SUBSTITUTE(SUBSTITUTE(SUBSTITUTE(SUBSTITUTE(SUBSTITUTE(SUBSTITUTE(TRIM($B429&amp;""),CHAR(10),"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",REPT(" ",99)),1882,99)))</f>
        <v/>
      </c>
    </row>
    <row r="430" hidden="1" ht="14.25" customHeight="1">
      <c r="A430" s="4">
        <f>IF(OR($B430="",$C430=""),"",IFERROR(INDEX('5_ACOMPANHAMENTO'!$A$3:$A$4922,MATCH(1,INDEX(('5_ACOMPANHAMENTO'!$AD$3:$AD$4922=TRIM($C430&amp;""))*('5_ACOMPANHAMENTO'!$AC$3:$AC$4922&lt;&gt;"")*((((I430&lt;&gt;"")*ISNUMBER(SEARCH("|"&amp;I430&amp;"|",'5_ACOMPANHAMENTO'!$AC$3:$AC$4922)))+((J430&lt;&gt;"")*ISNUMBER(SEARCH("|"&amp;J430&amp;"|",'5_ACOMPANHAMENTO'!$AC$3:$AC$4922)))+((K430&lt;&gt;"")*ISNUMBER(SEARCH("|"&amp;K430&amp;"|",'5_ACOMPANHAMENTO'!$AC$3:$AC$4922)))+((L430&lt;&gt;"")*ISNUMBER(SEARCH("|"&amp;L430&amp;"|",'5_ACOMPANHAMENTO'!$AC$3:$AC$4922)))+((M430&lt;&gt;"")*ISNUMBER(SEARCH("|"&amp;M430&amp;"|",'5_ACOMPANHAMENTO'!$AC$3:$AC$4922)))+((N430&lt;&gt;"")*ISNUMBER(SEARCH("|"&amp;N430&amp;"|",'5_ACOMPANHAMENTO'!$AC$3:$AC$4922)))+((O430&lt;&gt;"")*ISNUMBER(SEARCH("|"&amp;O430&amp;"|",'5_ACOMPANHAMENTO'!$AC$3:$AC$4922)))+((P430&lt;&gt;"")*ISNUMBER(SEARCH("|"&amp;P430&amp;"|",'5_ACOMPANHAMENTO'!$AC$3:$AC$4922)))+((Q430&lt;&gt;"")*ISNUMBER(SEARCH("|"&amp;Q430&amp;"|",'5_ACOMPANHAMENTO'!$AC$3:$AC$4922)))+((R430&lt;&gt;"")*ISNUMBER(SEARCH("|"&amp;R430&amp;"|",'5_ACOMPANHAMENTO'!$AC$3:$AC$4922)))+((S430&lt;&gt;"")*ISNUMBER(SEARCH("|"&amp;S430&amp;"|",'5_ACOMPANHAMENTO'!$AC$3:$AC$4922)))+((T430&lt;&gt;"")*ISNUMBER(SEARCH("|"&amp;T430&amp;"|",'5_ACOMPANHAMENTO'!$AC$3:$AC$4922)))+((U430&lt;&gt;"")*ISNUMBER(SEARCH("|"&amp;U430&amp;"|",'5_ACOMPANHAMENTO'!$AC$3:$AC$4922)))+((V430&lt;&gt;"")*ISNUMBER(SEARCH("|"&amp;V430&amp;"|",'5_ACOMPANHAMENTO'!$AC$3:$AC$4922)))+((W430&lt;&gt;"")*ISNUMBER(SEARCH("|"&amp;W430&amp;"|",'5_ACOMPANHAMENTO'!$AC$3:$AC$4922)))+((X430&lt;&gt;"")*ISNUMBER(SEARCH("|"&amp;X430&amp;"|",'5_ACOMPANHAMENTO'!$AC$3:$AC$4922)))+((Y430&lt;&gt;"")*ISNUMBER(SEARCH("|"&amp;Y430&amp;"|",'5_ACOMPANHAMENTO'!$AC$3:$AC$4922)))+((Z430&lt;&gt;"")*ISNUMBER(SEARCH("|"&amp;Z430&amp;"|",'5_ACOMPANHAMENTO'!$AC$3:$AC$4922)))+((AA430&lt;&gt;"")*ISNUMBER(SEARCH("|"&amp;AA430&amp;"|",'5_ACOMPANHAMENTO'!$AC$3:$AC$4922)))+((AB430&lt;&gt;"")*ISNUMBER(SEARCH("|"&amp;AB430&amp;"|",'5_ACOMPANHAMENTO'!$AC$3:$AC$4922))))&gt;0),0),0)),""))</f>
        <v/>
      </c>
      <c r="B430" s="14" t="inlineStr">
        <is>
          <t>10210</t>
        </is>
      </c>
      <c r="C430" s="14" t="inlineStr">
        <is>
          <t>9 COLADEIRAS</t>
        </is>
      </c>
      <c r="D430" s="4">
        <f>IF(OR($B430="",$C430=""),"",IFERROR(SUMPRODUCT(--(('5_ACOMPANHAMENTO'!$AD$3:$AD$4922=TRIM($C430&amp;""))*('5_ACOMPANHAMENTO'!$AC$3:$AC$4922&lt;&gt;"")*((((I430&lt;&gt;"")*ISNUMBER(SEARCH("|"&amp;I430&amp;"|",'5_ACOMPANHAMENTO'!$AC$3:$AC$4922)))+((J430&lt;&gt;"")*ISNUMBER(SEARCH("|"&amp;J430&amp;"|",'5_ACOMPANHAMENTO'!$AC$3:$AC$4922)))+((K430&lt;&gt;"")*ISNUMBER(SEARCH("|"&amp;K430&amp;"|",'5_ACOMPANHAMENTO'!$AC$3:$AC$4922)))+((L430&lt;&gt;"")*ISNUMBER(SEARCH("|"&amp;L430&amp;"|",'5_ACOMPANHAMENTO'!$AC$3:$AC$4922)))+((M430&lt;&gt;"")*ISNUMBER(SEARCH("|"&amp;M430&amp;"|",'5_ACOMPANHAMENTO'!$AC$3:$AC$4922)))+((N430&lt;&gt;"")*ISNUMBER(SEARCH("|"&amp;N430&amp;"|",'5_ACOMPANHAMENTO'!$AC$3:$AC$4922)))+((O430&lt;&gt;"")*ISNUMBER(SEARCH("|"&amp;O430&amp;"|",'5_ACOMPANHAMENTO'!$AC$3:$AC$4922)))+((P430&lt;&gt;"")*ISNUMBER(SEARCH("|"&amp;P430&amp;"|",'5_ACOMPANHAMENTO'!$AC$3:$AC$4922)))+((Q430&lt;&gt;"")*ISNUMBER(SEARCH("|"&amp;Q430&amp;"|",'5_ACOMPANHAMENTO'!$AC$3:$AC$4922)))+((R430&lt;&gt;"")*ISNUMBER(SEARCH("|"&amp;R430&amp;"|",'5_ACOMPANHAMENTO'!$AC$3:$AC$4922)))+((S430&lt;&gt;"")*ISNUMBER(SEARCH("|"&amp;S430&amp;"|",'5_ACOMPANHAMENTO'!$AC$3:$AC$4922)))+((T430&lt;&gt;"")*ISNUMBER(SEARCH("|"&amp;T430&amp;"|",'5_ACOMPANHAMENTO'!$AC$3:$AC$4922)))+((U430&lt;&gt;"")*ISNUMBER(SEARCH("|"&amp;U430&amp;"|",'5_ACOMPANHAMENTO'!$AC$3:$AC$4922)))+((V430&lt;&gt;"")*ISNUMBER(SEARCH("|"&amp;V430&amp;"|",'5_ACOMPANHAMENTO'!$AC$3:$AC$4922)))+((W430&lt;&gt;"")*ISNUMBER(SEARCH("|"&amp;W430&amp;"|",'5_ACOMPANHAMENTO'!$AC$3:$AC$4922)))+((X430&lt;&gt;"")*ISNUMBER(SEARCH("|"&amp;X430&amp;"|",'5_ACOMPANHAMENTO'!$AC$3:$AC$4922)))+((Y430&lt;&gt;"")*ISNUMBER(SEARCH("|"&amp;Y430&amp;"|",'5_ACOMPANHAMENTO'!$AC$3:$AC$4922)))+((Z430&lt;&gt;"")*ISNUMBER(SEARCH("|"&amp;Z430&amp;"|",'5_ACOMPANHAMENTO'!$AC$3:$AC$4922)))+((AA430&lt;&gt;"")*ISNUMBER(SEARCH("|"&amp;AA430&amp;"|",'5_ACOMPANHAMENTO'!$AC$3:$AC$4922)))+((AB430&lt;&gt;"")*ISNUMBER(SEARCH("|"&amp;AB430&amp;"|",'5_ACOMPANHAMENTO'!$AC$3:$AC$4922))))&gt;0)),'5_ACOMPANHAMENTO'!$J$3:$J$4922),0))</f>
        <v/>
      </c>
      <c r="E430" s="4">
        <f>IF(G430=0,"FINALIZADO",IF(TODAY()&gt;A430,"ATRASADO "&amp;TODAY()-A430&amp;" DIAS","ADIANTADO "&amp;A430-TODAY()&amp;" DIAS"))</f>
        <v/>
      </c>
      <c r="F430" s="7">
        <f>IF(OR($B430="",$C430=""),"",IFERROR(SUMPRODUCT(--(('5_ACOMPANHAMENTO'!$AD$3:$AD$4922=TRIM($C430&amp;""))*('5_ACOMPANHAMENTO'!$AC$3:$AC$4922&lt;&gt;"")*((((I430&lt;&gt;"")*ISNUMBER(SEARCH("|"&amp;I430&amp;"|",'5_ACOMPANHAMENTO'!$AC$3:$AC$4922)))+((J430&lt;&gt;"")*ISNUMBER(SEARCH("|"&amp;J430&amp;"|",'5_ACOMPANHAMENTO'!$AC$3:$AC$4922)))+((K430&lt;&gt;"")*ISNUMBER(SEARCH("|"&amp;K430&amp;"|",'5_ACOMPANHAMENTO'!$AC$3:$AC$4922)))+((L430&lt;&gt;"")*ISNUMBER(SEARCH("|"&amp;L430&amp;"|",'5_ACOMPANHAMENTO'!$AC$3:$AC$4922)))+((M430&lt;&gt;"")*ISNUMBER(SEARCH("|"&amp;M430&amp;"|",'5_ACOMPANHAMENTO'!$AC$3:$AC$4922)))+((N430&lt;&gt;"")*ISNUMBER(SEARCH("|"&amp;N430&amp;"|",'5_ACOMPANHAMENTO'!$AC$3:$AC$4922)))+((O430&lt;&gt;"")*ISNUMBER(SEARCH("|"&amp;O430&amp;"|",'5_ACOMPANHAMENTO'!$AC$3:$AC$4922)))+((P430&lt;&gt;"")*ISNUMBER(SEARCH("|"&amp;P430&amp;"|",'5_ACOMPANHAMENTO'!$AC$3:$AC$4922)))+((Q430&lt;&gt;"")*ISNUMBER(SEARCH("|"&amp;Q430&amp;"|",'5_ACOMPANHAMENTO'!$AC$3:$AC$4922)))+((R430&lt;&gt;"")*ISNUMBER(SEARCH("|"&amp;R430&amp;"|",'5_ACOMPANHAMENTO'!$AC$3:$AC$4922)))+((S430&lt;&gt;"")*ISNUMBER(SEARCH("|"&amp;S430&amp;"|",'5_ACOMPANHAMENTO'!$AC$3:$AC$4922)))+((T430&lt;&gt;"")*ISNUMBER(SEARCH("|"&amp;T430&amp;"|",'5_ACOMPANHAMENTO'!$AC$3:$AC$4922)))+((U430&lt;&gt;"")*ISNUMBER(SEARCH("|"&amp;U430&amp;"|",'5_ACOMPANHAMENTO'!$AC$3:$AC$4922)))+((V430&lt;&gt;"")*ISNUMBER(SEARCH("|"&amp;V430&amp;"|",'5_ACOMPANHAMENTO'!$AC$3:$AC$4922)))+((W430&lt;&gt;"")*ISNUMBER(SEARCH("|"&amp;W430&amp;"|",'5_ACOMPANHAMENTO'!$AC$3:$AC$4922)))+((X430&lt;&gt;"")*ISNUMBER(SEARCH("|"&amp;X430&amp;"|",'5_ACOMPANHAMENTO'!$AC$3:$AC$4922)))+((Y430&lt;&gt;"")*ISNUMBER(SEARCH("|"&amp;Y430&amp;"|",'5_ACOMPANHAMENTO'!$AC$3:$AC$4922)))+((Z430&lt;&gt;"")*ISNUMBER(SEARCH("|"&amp;Z430&amp;"|",'5_ACOMPANHAMENTO'!$AC$3:$AC$4922)))+((AA430&lt;&gt;"")*ISNUMBER(SEARCH("|"&amp;AA430&amp;"|",'5_ACOMPANHAMENTO'!$AC$3:$AC$4922)))+((AB430&lt;&gt;"")*ISNUMBER(SEARCH("|"&amp;AB430&amp;"|",'5_ACOMPANHAMENTO'!$AC$3:$AC$4922))))&gt;0)),'5_ACOMPANHAMENTO'!$O$3:$O$4922),0))</f>
        <v/>
      </c>
      <c r="G430" s="7">
        <f>IF(OR($B430="",$C430=""),"",D430-F430)</f>
        <v/>
      </c>
      <c r="H430">
        <f>IF(OR($B430="",$C430=""),"",TRIM($B430&amp;"")&amp;"|"&amp;TRIM($C430&amp;""))</f>
        <v/>
      </c>
      <c r="I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",99)),1,99)))</f>
        <v/>
      </c>
      <c r="J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",99)),100,99)))</f>
        <v/>
      </c>
      <c r="K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",99)),199,99)))</f>
        <v/>
      </c>
      <c r="L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",99)),298,99)))</f>
        <v/>
      </c>
      <c r="M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",99)),397,99)))</f>
        <v/>
      </c>
      <c r="N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",99)),496,99)))</f>
        <v/>
      </c>
      <c r="O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",99)),595,99)))</f>
        <v/>
      </c>
      <c r="P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",99)),694,99)))</f>
        <v/>
      </c>
      <c r="Q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",99)),793,99)))</f>
        <v/>
      </c>
      <c r="R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",99)),892,99)))</f>
        <v/>
      </c>
      <c r="S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",99)),991,99)))</f>
        <v/>
      </c>
      <c r="T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",99)),1090,99)))</f>
        <v/>
      </c>
      <c r="U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",99)),1189,99)))</f>
        <v/>
      </c>
      <c r="V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",99)),1288,99)))</f>
        <v/>
      </c>
      <c r="W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",99)),1387,99)))</f>
        <v/>
      </c>
      <c r="X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",99)),1486,99)))</f>
        <v/>
      </c>
      <c r="Y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",99)),1585,99)))</f>
        <v/>
      </c>
      <c r="Z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",99)),1684,99)))</f>
        <v/>
      </c>
      <c r="AA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",99)),1783,99)))</f>
        <v/>
      </c>
      <c r="AB430" s="1">
        <f>IF($B430="","",TRIM(MID(SUBSTITUTE(TRIM(SUBSTITUTE(SUBSTITUTE(SUBSTITUTE(SUBSTITUTE(SUBSTITUTE(SUBSTITUTE(SUBSTITUTE(SUBSTITUTE(SUBSTITUTE(SUBSTITUTE(SUBSTITUTE(SUBSTITUTE(SUBSTITUTE(SUBSTITUTE(TRIM($B430&amp;""),CHAR(10),"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",REPT(" ",99)),1882,99)))</f>
        <v/>
      </c>
    </row>
    <row r="431" hidden="1" ht="14.25" customHeight="1">
      <c r="A431" s="4">
        <f>IF(OR($B431="",$C431=""),"",IFERROR(INDEX('5_ACOMPANHAMENTO'!$A$3:$A$4922,MATCH(1,INDEX(('5_ACOMPANHAMENTO'!$AD$3:$AD$4922=TRIM($C431&amp;""))*('5_ACOMPANHAMENTO'!$AC$3:$AC$4922&lt;&gt;"")*((((I431&lt;&gt;"")*ISNUMBER(SEARCH("|"&amp;I431&amp;"|",'5_ACOMPANHAMENTO'!$AC$3:$AC$4922)))+((J431&lt;&gt;"")*ISNUMBER(SEARCH("|"&amp;J431&amp;"|",'5_ACOMPANHAMENTO'!$AC$3:$AC$4922)))+((K431&lt;&gt;"")*ISNUMBER(SEARCH("|"&amp;K431&amp;"|",'5_ACOMPANHAMENTO'!$AC$3:$AC$4922)))+((L431&lt;&gt;"")*ISNUMBER(SEARCH("|"&amp;L431&amp;"|",'5_ACOMPANHAMENTO'!$AC$3:$AC$4922)))+((M431&lt;&gt;"")*ISNUMBER(SEARCH("|"&amp;M431&amp;"|",'5_ACOMPANHAMENTO'!$AC$3:$AC$4922)))+((N431&lt;&gt;"")*ISNUMBER(SEARCH("|"&amp;N431&amp;"|",'5_ACOMPANHAMENTO'!$AC$3:$AC$4922)))+((O431&lt;&gt;"")*ISNUMBER(SEARCH("|"&amp;O431&amp;"|",'5_ACOMPANHAMENTO'!$AC$3:$AC$4922)))+((P431&lt;&gt;"")*ISNUMBER(SEARCH("|"&amp;P431&amp;"|",'5_ACOMPANHAMENTO'!$AC$3:$AC$4922)))+((Q431&lt;&gt;"")*ISNUMBER(SEARCH("|"&amp;Q431&amp;"|",'5_ACOMPANHAMENTO'!$AC$3:$AC$4922)))+((R431&lt;&gt;"")*ISNUMBER(SEARCH("|"&amp;R431&amp;"|",'5_ACOMPANHAMENTO'!$AC$3:$AC$4922)))+((S431&lt;&gt;"")*ISNUMBER(SEARCH("|"&amp;S431&amp;"|",'5_ACOMPANHAMENTO'!$AC$3:$AC$4922)))+((T431&lt;&gt;"")*ISNUMBER(SEARCH("|"&amp;T431&amp;"|",'5_ACOMPANHAMENTO'!$AC$3:$AC$4922)))+((U431&lt;&gt;"")*ISNUMBER(SEARCH("|"&amp;U431&amp;"|",'5_ACOMPANHAMENTO'!$AC$3:$AC$4922)))+((V431&lt;&gt;"")*ISNUMBER(SEARCH("|"&amp;V431&amp;"|",'5_ACOMPANHAMENTO'!$AC$3:$AC$4922)))+((W431&lt;&gt;"")*ISNUMBER(SEARCH("|"&amp;W431&amp;"|",'5_ACOMPANHAMENTO'!$AC$3:$AC$4922)))+((X431&lt;&gt;"")*ISNUMBER(SEARCH("|"&amp;X431&amp;"|",'5_ACOMPANHAMENTO'!$AC$3:$AC$4922)))+((Y431&lt;&gt;"")*ISNUMBER(SEARCH("|"&amp;Y431&amp;"|",'5_ACOMPANHAMENTO'!$AC$3:$AC$4922)))+((Z431&lt;&gt;"")*ISNUMBER(SEARCH("|"&amp;Z431&amp;"|",'5_ACOMPANHAMENTO'!$AC$3:$AC$4922)))+((AA431&lt;&gt;"")*ISNUMBER(SEARCH("|"&amp;AA431&amp;"|",'5_ACOMPANHAMENTO'!$AC$3:$AC$4922)))+((AB431&lt;&gt;"")*ISNUMBER(SEARCH("|"&amp;AB431&amp;"|",'5_ACOMPANHAMENTO'!$AC$3:$AC$4922))))&gt;0),0),0)),""))</f>
        <v/>
      </c>
      <c r="B431" s="14" t="inlineStr">
        <is>
          <t>10210</t>
        </is>
      </c>
      <c r="C431" s="14" t="inlineStr">
        <is>
          <t>9 COLADEIRAS</t>
        </is>
      </c>
      <c r="D431" s="4">
        <f>IF(OR($B431="",$C431=""),"",IFERROR(SUMPRODUCT(--(('5_ACOMPANHAMENTO'!$AD$3:$AD$4922=TRIM($C431&amp;""))*('5_ACOMPANHAMENTO'!$AC$3:$AC$4922&lt;&gt;"")*((((I431&lt;&gt;"")*ISNUMBER(SEARCH("|"&amp;I431&amp;"|",'5_ACOMPANHAMENTO'!$AC$3:$AC$4922)))+((J431&lt;&gt;"")*ISNUMBER(SEARCH("|"&amp;J431&amp;"|",'5_ACOMPANHAMENTO'!$AC$3:$AC$4922)))+((K431&lt;&gt;"")*ISNUMBER(SEARCH("|"&amp;K431&amp;"|",'5_ACOMPANHAMENTO'!$AC$3:$AC$4922)))+((L431&lt;&gt;"")*ISNUMBER(SEARCH("|"&amp;L431&amp;"|",'5_ACOMPANHAMENTO'!$AC$3:$AC$4922)))+((M431&lt;&gt;"")*ISNUMBER(SEARCH("|"&amp;M431&amp;"|",'5_ACOMPANHAMENTO'!$AC$3:$AC$4922)))+((N431&lt;&gt;"")*ISNUMBER(SEARCH("|"&amp;N431&amp;"|",'5_ACOMPANHAMENTO'!$AC$3:$AC$4922)))+((O431&lt;&gt;"")*ISNUMBER(SEARCH("|"&amp;O431&amp;"|",'5_ACOMPANHAMENTO'!$AC$3:$AC$4922)))+((P431&lt;&gt;"")*ISNUMBER(SEARCH("|"&amp;P431&amp;"|",'5_ACOMPANHAMENTO'!$AC$3:$AC$4922)))+((Q431&lt;&gt;"")*ISNUMBER(SEARCH("|"&amp;Q431&amp;"|",'5_ACOMPANHAMENTO'!$AC$3:$AC$4922)))+((R431&lt;&gt;"")*ISNUMBER(SEARCH("|"&amp;R431&amp;"|",'5_ACOMPANHAMENTO'!$AC$3:$AC$4922)))+((S431&lt;&gt;"")*ISNUMBER(SEARCH("|"&amp;S431&amp;"|",'5_ACOMPANHAMENTO'!$AC$3:$AC$4922)))+((T431&lt;&gt;"")*ISNUMBER(SEARCH("|"&amp;T431&amp;"|",'5_ACOMPANHAMENTO'!$AC$3:$AC$4922)))+((U431&lt;&gt;"")*ISNUMBER(SEARCH("|"&amp;U431&amp;"|",'5_ACOMPANHAMENTO'!$AC$3:$AC$4922)))+((V431&lt;&gt;"")*ISNUMBER(SEARCH("|"&amp;V431&amp;"|",'5_ACOMPANHAMENTO'!$AC$3:$AC$4922)))+((W431&lt;&gt;"")*ISNUMBER(SEARCH("|"&amp;W431&amp;"|",'5_ACOMPANHAMENTO'!$AC$3:$AC$4922)))+((X431&lt;&gt;"")*ISNUMBER(SEARCH("|"&amp;X431&amp;"|",'5_ACOMPANHAMENTO'!$AC$3:$AC$4922)))+((Y431&lt;&gt;"")*ISNUMBER(SEARCH("|"&amp;Y431&amp;"|",'5_ACOMPANHAMENTO'!$AC$3:$AC$4922)))+((Z431&lt;&gt;"")*ISNUMBER(SEARCH("|"&amp;Z431&amp;"|",'5_ACOMPANHAMENTO'!$AC$3:$AC$4922)))+((AA431&lt;&gt;"")*ISNUMBER(SEARCH("|"&amp;AA431&amp;"|",'5_ACOMPANHAMENTO'!$AC$3:$AC$4922)))+((AB431&lt;&gt;"")*ISNUMBER(SEARCH("|"&amp;AB431&amp;"|",'5_ACOMPANHAMENTO'!$AC$3:$AC$4922))))&gt;0)),'5_ACOMPANHAMENTO'!$J$3:$J$4922),0))</f>
        <v/>
      </c>
      <c r="E431" s="4">
        <f>IF(G431=0,"FINALIZADO",IF(TODAY()&gt;A431,"ATRASADO "&amp;TODAY()-A431&amp;" DIAS","ADIANTADO "&amp;A431-TODAY()&amp;" DIAS"))</f>
        <v/>
      </c>
      <c r="F431" s="7">
        <f>IF(OR($B431="",$C431=""),"",IFERROR(SUMPRODUCT(--(('5_ACOMPANHAMENTO'!$AD$3:$AD$4922=TRIM($C431&amp;""))*('5_ACOMPANHAMENTO'!$AC$3:$AC$4922&lt;&gt;"")*((((I431&lt;&gt;"")*ISNUMBER(SEARCH("|"&amp;I431&amp;"|",'5_ACOMPANHAMENTO'!$AC$3:$AC$4922)))+((J431&lt;&gt;"")*ISNUMBER(SEARCH("|"&amp;J431&amp;"|",'5_ACOMPANHAMENTO'!$AC$3:$AC$4922)))+((K431&lt;&gt;"")*ISNUMBER(SEARCH("|"&amp;K431&amp;"|",'5_ACOMPANHAMENTO'!$AC$3:$AC$4922)))+((L431&lt;&gt;"")*ISNUMBER(SEARCH("|"&amp;L431&amp;"|",'5_ACOMPANHAMENTO'!$AC$3:$AC$4922)))+((M431&lt;&gt;"")*ISNUMBER(SEARCH("|"&amp;M431&amp;"|",'5_ACOMPANHAMENTO'!$AC$3:$AC$4922)))+((N431&lt;&gt;"")*ISNUMBER(SEARCH("|"&amp;N431&amp;"|",'5_ACOMPANHAMENTO'!$AC$3:$AC$4922)))+((O431&lt;&gt;"")*ISNUMBER(SEARCH("|"&amp;O431&amp;"|",'5_ACOMPANHAMENTO'!$AC$3:$AC$4922)))+((P431&lt;&gt;"")*ISNUMBER(SEARCH("|"&amp;P431&amp;"|",'5_ACOMPANHAMENTO'!$AC$3:$AC$4922)))+((Q431&lt;&gt;"")*ISNUMBER(SEARCH("|"&amp;Q431&amp;"|",'5_ACOMPANHAMENTO'!$AC$3:$AC$4922)))+((R431&lt;&gt;"")*ISNUMBER(SEARCH("|"&amp;R431&amp;"|",'5_ACOMPANHAMENTO'!$AC$3:$AC$4922)))+((S431&lt;&gt;"")*ISNUMBER(SEARCH("|"&amp;S431&amp;"|",'5_ACOMPANHAMENTO'!$AC$3:$AC$4922)))+((T431&lt;&gt;"")*ISNUMBER(SEARCH("|"&amp;T431&amp;"|",'5_ACOMPANHAMENTO'!$AC$3:$AC$4922)))+((U431&lt;&gt;"")*ISNUMBER(SEARCH("|"&amp;U431&amp;"|",'5_ACOMPANHAMENTO'!$AC$3:$AC$4922)))+((V431&lt;&gt;"")*ISNUMBER(SEARCH("|"&amp;V431&amp;"|",'5_ACOMPANHAMENTO'!$AC$3:$AC$4922)))+((W431&lt;&gt;"")*ISNUMBER(SEARCH("|"&amp;W431&amp;"|",'5_ACOMPANHAMENTO'!$AC$3:$AC$4922)))+((X431&lt;&gt;"")*ISNUMBER(SEARCH("|"&amp;X431&amp;"|",'5_ACOMPANHAMENTO'!$AC$3:$AC$4922)))+((Y431&lt;&gt;"")*ISNUMBER(SEARCH("|"&amp;Y431&amp;"|",'5_ACOMPANHAMENTO'!$AC$3:$AC$4922)))+((Z431&lt;&gt;"")*ISNUMBER(SEARCH("|"&amp;Z431&amp;"|",'5_ACOMPANHAMENTO'!$AC$3:$AC$4922)))+((AA431&lt;&gt;"")*ISNUMBER(SEARCH("|"&amp;AA431&amp;"|",'5_ACOMPANHAMENTO'!$AC$3:$AC$4922)))+((AB431&lt;&gt;"")*ISNUMBER(SEARCH("|"&amp;AB431&amp;"|",'5_ACOMPANHAMENTO'!$AC$3:$AC$4922))))&gt;0)),'5_ACOMPANHAMENTO'!$O$3:$O$4922),0))</f>
        <v/>
      </c>
      <c r="G431" s="7">
        <f>IF(OR($B431="",$C431=""),"",D431-F431)</f>
        <v/>
      </c>
      <c r="H431">
        <f>IF(OR($B431="",$C431=""),"",TRIM($B431&amp;"")&amp;"|"&amp;TRIM($C431&amp;""))</f>
        <v/>
      </c>
      <c r="I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",99)),1,99)))</f>
        <v/>
      </c>
      <c r="J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",99)),100,99)))</f>
        <v/>
      </c>
      <c r="K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",99)),199,99)))</f>
        <v/>
      </c>
      <c r="L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",99)),298,99)))</f>
        <v/>
      </c>
      <c r="M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",99)),397,99)))</f>
        <v/>
      </c>
      <c r="N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",99)),496,99)))</f>
        <v/>
      </c>
      <c r="O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",99)),595,99)))</f>
        <v/>
      </c>
      <c r="P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",99)),694,99)))</f>
        <v/>
      </c>
      <c r="Q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",99)),793,99)))</f>
        <v/>
      </c>
      <c r="R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",99)),892,99)))</f>
        <v/>
      </c>
      <c r="S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",99)),991,99)))</f>
        <v/>
      </c>
      <c r="T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",99)),1090,99)))</f>
        <v/>
      </c>
      <c r="U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",99)),1189,99)))</f>
        <v/>
      </c>
      <c r="V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",99)),1288,99)))</f>
        <v/>
      </c>
      <c r="W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",99)),1387,99)))</f>
        <v/>
      </c>
      <c r="X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",99)),1486,99)))</f>
        <v/>
      </c>
      <c r="Y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",99)),1585,99)))</f>
        <v/>
      </c>
      <c r="Z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",99)),1684,99)))</f>
        <v/>
      </c>
      <c r="AA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",99)),1783,99)))</f>
        <v/>
      </c>
      <c r="AB431" s="1">
        <f>IF($B431="","",TRIM(MID(SUBSTITUTE(TRIM(SUBSTITUTE(SUBSTITUTE(SUBSTITUTE(SUBSTITUTE(SUBSTITUTE(SUBSTITUTE(SUBSTITUTE(SUBSTITUTE(SUBSTITUTE(SUBSTITUTE(SUBSTITUTE(SUBSTITUTE(SUBSTITUTE(SUBSTITUTE(TRIM($B431&amp;""),CHAR(10),"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",REPT(" ",99)),1882,99)))</f>
        <v/>
      </c>
    </row>
    <row r="432" hidden="1" ht="14.25" customHeight="1">
      <c r="A432" s="4">
        <f>IF(OR($B432="",$C432=""),"",IFERROR(INDEX('5_ACOMPANHAMENTO'!$A$3:$A$4922,MATCH(1,INDEX(('5_ACOMPANHAMENTO'!$AD$3:$AD$4922=TRIM($C432&amp;""))*('5_ACOMPANHAMENTO'!$AC$3:$AC$4922&lt;&gt;"")*((((I432&lt;&gt;"")*ISNUMBER(SEARCH("|"&amp;I432&amp;"|",'5_ACOMPANHAMENTO'!$AC$3:$AC$4922)))+((J432&lt;&gt;"")*ISNUMBER(SEARCH("|"&amp;J432&amp;"|",'5_ACOMPANHAMENTO'!$AC$3:$AC$4922)))+((K432&lt;&gt;"")*ISNUMBER(SEARCH("|"&amp;K432&amp;"|",'5_ACOMPANHAMENTO'!$AC$3:$AC$4922)))+((L432&lt;&gt;"")*ISNUMBER(SEARCH("|"&amp;L432&amp;"|",'5_ACOMPANHAMENTO'!$AC$3:$AC$4922)))+((M432&lt;&gt;"")*ISNUMBER(SEARCH("|"&amp;M432&amp;"|",'5_ACOMPANHAMENTO'!$AC$3:$AC$4922)))+((N432&lt;&gt;"")*ISNUMBER(SEARCH("|"&amp;N432&amp;"|",'5_ACOMPANHAMENTO'!$AC$3:$AC$4922)))+((O432&lt;&gt;"")*ISNUMBER(SEARCH("|"&amp;O432&amp;"|",'5_ACOMPANHAMENTO'!$AC$3:$AC$4922)))+((P432&lt;&gt;"")*ISNUMBER(SEARCH("|"&amp;P432&amp;"|",'5_ACOMPANHAMENTO'!$AC$3:$AC$4922)))+((Q432&lt;&gt;"")*ISNUMBER(SEARCH("|"&amp;Q432&amp;"|",'5_ACOMPANHAMENTO'!$AC$3:$AC$4922)))+((R432&lt;&gt;"")*ISNUMBER(SEARCH("|"&amp;R432&amp;"|",'5_ACOMPANHAMENTO'!$AC$3:$AC$4922)))+((S432&lt;&gt;"")*ISNUMBER(SEARCH("|"&amp;S432&amp;"|",'5_ACOMPANHAMENTO'!$AC$3:$AC$4922)))+((T432&lt;&gt;"")*ISNUMBER(SEARCH("|"&amp;T432&amp;"|",'5_ACOMPANHAMENTO'!$AC$3:$AC$4922)))+((U432&lt;&gt;"")*ISNUMBER(SEARCH("|"&amp;U432&amp;"|",'5_ACOMPANHAMENTO'!$AC$3:$AC$4922)))+((V432&lt;&gt;"")*ISNUMBER(SEARCH("|"&amp;V432&amp;"|",'5_ACOMPANHAMENTO'!$AC$3:$AC$4922)))+((W432&lt;&gt;"")*ISNUMBER(SEARCH("|"&amp;W432&amp;"|",'5_ACOMPANHAMENTO'!$AC$3:$AC$4922)))+((X432&lt;&gt;"")*ISNUMBER(SEARCH("|"&amp;X432&amp;"|",'5_ACOMPANHAMENTO'!$AC$3:$AC$4922)))+((Y432&lt;&gt;"")*ISNUMBER(SEARCH("|"&amp;Y432&amp;"|",'5_ACOMPANHAMENTO'!$AC$3:$AC$4922)))+((Z432&lt;&gt;"")*ISNUMBER(SEARCH("|"&amp;Z432&amp;"|",'5_ACOMPANHAMENTO'!$AC$3:$AC$4922)))+((AA432&lt;&gt;"")*ISNUMBER(SEARCH("|"&amp;AA432&amp;"|",'5_ACOMPANHAMENTO'!$AC$3:$AC$4922)))+((AB432&lt;&gt;"")*ISNUMBER(SEARCH("|"&amp;AB432&amp;"|",'5_ACOMPANHAMENTO'!$AC$3:$AC$4922))))&gt;0),0),0)),""))</f>
        <v/>
      </c>
      <c r="B432" s="14" t="inlineStr">
        <is>
          <t>10210</t>
        </is>
      </c>
      <c r="C432" s="14" t="inlineStr">
        <is>
          <t>9 COLADEIRAS</t>
        </is>
      </c>
      <c r="D432" s="4">
        <f>IF(OR($B432="",$C432=""),"",IFERROR(SUMPRODUCT(--(('5_ACOMPANHAMENTO'!$AD$3:$AD$4922=TRIM($C432&amp;""))*('5_ACOMPANHAMENTO'!$AC$3:$AC$4922&lt;&gt;"")*((((I432&lt;&gt;"")*ISNUMBER(SEARCH("|"&amp;I432&amp;"|",'5_ACOMPANHAMENTO'!$AC$3:$AC$4922)))+((J432&lt;&gt;"")*ISNUMBER(SEARCH("|"&amp;J432&amp;"|",'5_ACOMPANHAMENTO'!$AC$3:$AC$4922)))+((K432&lt;&gt;"")*ISNUMBER(SEARCH("|"&amp;K432&amp;"|",'5_ACOMPANHAMENTO'!$AC$3:$AC$4922)))+((L432&lt;&gt;"")*ISNUMBER(SEARCH("|"&amp;L432&amp;"|",'5_ACOMPANHAMENTO'!$AC$3:$AC$4922)))+((M432&lt;&gt;"")*ISNUMBER(SEARCH("|"&amp;M432&amp;"|",'5_ACOMPANHAMENTO'!$AC$3:$AC$4922)))+((N432&lt;&gt;"")*ISNUMBER(SEARCH("|"&amp;N432&amp;"|",'5_ACOMPANHAMENTO'!$AC$3:$AC$4922)))+((O432&lt;&gt;"")*ISNUMBER(SEARCH("|"&amp;O432&amp;"|",'5_ACOMPANHAMENTO'!$AC$3:$AC$4922)))+((P432&lt;&gt;"")*ISNUMBER(SEARCH("|"&amp;P432&amp;"|",'5_ACOMPANHAMENTO'!$AC$3:$AC$4922)))+((Q432&lt;&gt;"")*ISNUMBER(SEARCH("|"&amp;Q432&amp;"|",'5_ACOMPANHAMENTO'!$AC$3:$AC$4922)))+((R432&lt;&gt;"")*ISNUMBER(SEARCH("|"&amp;R432&amp;"|",'5_ACOMPANHAMENTO'!$AC$3:$AC$4922)))+((S432&lt;&gt;"")*ISNUMBER(SEARCH("|"&amp;S432&amp;"|",'5_ACOMPANHAMENTO'!$AC$3:$AC$4922)))+((T432&lt;&gt;"")*ISNUMBER(SEARCH("|"&amp;T432&amp;"|",'5_ACOMPANHAMENTO'!$AC$3:$AC$4922)))+((U432&lt;&gt;"")*ISNUMBER(SEARCH("|"&amp;U432&amp;"|",'5_ACOMPANHAMENTO'!$AC$3:$AC$4922)))+((V432&lt;&gt;"")*ISNUMBER(SEARCH("|"&amp;V432&amp;"|",'5_ACOMPANHAMENTO'!$AC$3:$AC$4922)))+((W432&lt;&gt;"")*ISNUMBER(SEARCH("|"&amp;W432&amp;"|",'5_ACOMPANHAMENTO'!$AC$3:$AC$4922)))+((X432&lt;&gt;"")*ISNUMBER(SEARCH("|"&amp;X432&amp;"|",'5_ACOMPANHAMENTO'!$AC$3:$AC$4922)))+((Y432&lt;&gt;"")*ISNUMBER(SEARCH("|"&amp;Y432&amp;"|",'5_ACOMPANHAMENTO'!$AC$3:$AC$4922)))+((Z432&lt;&gt;"")*ISNUMBER(SEARCH("|"&amp;Z432&amp;"|",'5_ACOMPANHAMENTO'!$AC$3:$AC$4922)))+((AA432&lt;&gt;"")*ISNUMBER(SEARCH("|"&amp;AA432&amp;"|",'5_ACOMPANHAMENTO'!$AC$3:$AC$4922)))+((AB432&lt;&gt;"")*ISNUMBER(SEARCH("|"&amp;AB432&amp;"|",'5_ACOMPANHAMENTO'!$AC$3:$AC$4922))))&gt;0)),'5_ACOMPANHAMENTO'!$J$3:$J$4922),0))</f>
        <v/>
      </c>
      <c r="E432" s="4">
        <f>IF(G432=0,"FINALIZADO",IF(TODAY()&gt;A432,"ATRASADO "&amp;TODAY()-A432&amp;" DIAS","ADIANTADO "&amp;A432-TODAY()&amp;" DIAS"))</f>
        <v/>
      </c>
      <c r="F432" s="7">
        <f>IF(OR($B432="",$C432=""),"",IFERROR(SUMPRODUCT(--(('5_ACOMPANHAMENTO'!$AD$3:$AD$4922=TRIM($C432&amp;""))*('5_ACOMPANHAMENTO'!$AC$3:$AC$4922&lt;&gt;"")*((((I432&lt;&gt;"")*ISNUMBER(SEARCH("|"&amp;I432&amp;"|",'5_ACOMPANHAMENTO'!$AC$3:$AC$4922)))+((J432&lt;&gt;"")*ISNUMBER(SEARCH("|"&amp;J432&amp;"|",'5_ACOMPANHAMENTO'!$AC$3:$AC$4922)))+((K432&lt;&gt;"")*ISNUMBER(SEARCH("|"&amp;K432&amp;"|",'5_ACOMPANHAMENTO'!$AC$3:$AC$4922)))+((L432&lt;&gt;"")*ISNUMBER(SEARCH("|"&amp;L432&amp;"|",'5_ACOMPANHAMENTO'!$AC$3:$AC$4922)))+((M432&lt;&gt;"")*ISNUMBER(SEARCH("|"&amp;M432&amp;"|",'5_ACOMPANHAMENTO'!$AC$3:$AC$4922)))+((N432&lt;&gt;"")*ISNUMBER(SEARCH("|"&amp;N432&amp;"|",'5_ACOMPANHAMENTO'!$AC$3:$AC$4922)))+((O432&lt;&gt;"")*ISNUMBER(SEARCH("|"&amp;O432&amp;"|",'5_ACOMPANHAMENTO'!$AC$3:$AC$4922)))+((P432&lt;&gt;"")*ISNUMBER(SEARCH("|"&amp;P432&amp;"|",'5_ACOMPANHAMENTO'!$AC$3:$AC$4922)))+((Q432&lt;&gt;"")*ISNUMBER(SEARCH("|"&amp;Q432&amp;"|",'5_ACOMPANHAMENTO'!$AC$3:$AC$4922)))+((R432&lt;&gt;"")*ISNUMBER(SEARCH("|"&amp;R432&amp;"|",'5_ACOMPANHAMENTO'!$AC$3:$AC$4922)))+((S432&lt;&gt;"")*ISNUMBER(SEARCH("|"&amp;S432&amp;"|",'5_ACOMPANHAMENTO'!$AC$3:$AC$4922)))+((T432&lt;&gt;"")*ISNUMBER(SEARCH("|"&amp;T432&amp;"|",'5_ACOMPANHAMENTO'!$AC$3:$AC$4922)))+((U432&lt;&gt;"")*ISNUMBER(SEARCH("|"&amp;U432&amp;"|",'5_ACOMPANHAMENTO'!$AC$3:$AC$4922)))+((V432&lt;&gt;"")*ISNUMBER(SEARCH("|"&amp;V432&amp;"|",'5_ACOMPANHAMENTO'!$AC$3:$AC$4922)))+((W432&lt;&gt;"")*ISNUMBER(SEARCH("|"&amp;W432&amp;"|",'5_ACOMPANHAMENTO'!$AC$3:$AC$4922)))+((X432&lt;&gt;"")*ISNUMBER(SEARCH("|"&amp;X432&amp;"|",'5_ACOMPANHAMENTO'!$AC$3:$AC$4922)))+((Y432&lt;&gt;"")*ISNUMBER(SEARCH("|"&amp;Y432&amp;"|",'5_ACOMPANHAMENTO'!$AC$3:$AC$4922)))+((Z432&lt;&gt;"")*ISNUMBER(SEARCH("|"&amp;Z432&amp;"|",'5_ACOMPANHAMENTO'!$AC$3:$AC$4922)))+((AA432&lt;&gt;"")*ISNUMBER(SEARCH("|"&amp;AA432&amp;"|",'5_ACOMPANHAMENTO'!$AC$3:$AC$4922)))+((AB432&lt;&gt;"")*ISNUMBER(SEARCH("|"&amp;AB432&amp;"|",'5_ACOMPANHAMENTO'!$AC$3:$AC$4922))))&gt;0)),'5_ACOMPANHAMENTO'!$O$3:$O$4922),0))</f>
        <v/>
      </c>
      <c r="G432" s="7">
        <f>IF(OR($B432="",$C432=""),"",D432-F432)</f>
        <v/>
      </c>
      <c r="H432">
        <f>IF(OR($B432="",$C432=""),"",TRIM($B432&amp;"")&amp;"|"&amp;TRIM($C432&amp;""))</f>
        <v/>
      </c>
      <c r="I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",99)),1,99)))</f>
        <v/>
      </c>
      <c r="J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",99)),100,99)))</f>
        <v/>
      </c>
      <c r="K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",99)),199,99)))</f>
        <v/>
      </c>
      <c r="L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",99)),298,99)))</f>
        <v/>
      </c>
      <c r="M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",99)),397,99)))</f>
        <v/>
      </c>
      <c r="N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",99)),496,99)))</f>
        <v/>
      </c>
      <c r="O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",99)),595,99)))</f>
        <v/>
      </c>
      <c r="P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",99)),694,99)))</f>
        <v/>
      </c>
      <c r="Q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",99)),793,99)))</f>
        <v/>
      </c>
      <c r="R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",99)),892,99)))</f>
        <v/>
      </c>
      <c r="S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",99)),991,99)))</f>
        <v/>
      </c>
      <c r="T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",99)),1090,99)))</f>
        <v/>
      </c>
      <c r="U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",99)),1189,99)))</f>
        <v/>
      </c>
      <c r="V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",99)),1288,99)))</f>
        <v/>
      </c>
      <c r="W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",99)),1387,99)))</f>
        <v/>
      </c>
      <c r="X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",99)),1486,99)))</f>
        <v/>
      </c>
      <c r="Y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",99)),1585,99)))</f>
        <v/>
      </c>
      <c r="Z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",99)),1684,99)))</f>
        <v/>
      </c>
      <c r="AA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",99)),1783,99)))</f>
        <v/>
      </c>
      <c r="AB432" s="1">
        <f>IF($B432="","",TRIM(MID(SUBSTITUTE(TRIM(SUBSTITUTE(SUBSTITUTE(SUBSTITUTE(SUBSTITUTE(SUBSTITUTE(SUBSTITUTE(SUBSTITUTE(SUBSTITUTE(SUBSTITUTE(SUBSTITUTE(SUBSTITUTE(SUBSTITUTE(SUBSTITUTE(SUBSTITUTE(TRIM($B432&amp;""),CHAR(10),"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",REPT(" ",99)),1882,99)))</f>
        <v/>
      </c>
    </row>
    <row r="433" hidden="1" ht="14.25" customHeight="1">
      <c r="A433" s="4">
        <f>IF(OR($B433="",$C433=""),"",IFERROR(INDEX('5_ACOMPANHAMENTO'!$A$3:$A$4922,MATCH(1,INDEX(('5_ACOMPANHAMENTO'!$AD$3:$AD$4922=TRIM($C433&amp;""))*('5_ACOMPANHAMENTO'!$AC$3:$AC$4922&lt;&gt;"")*((((I433&lt;&gt;"")*ISNUMBER(SEARCH("|"&amp;I433&amp;"|",'5_ACOMPANHAMENTO'!$AC$3:$AC$4922)))+((J433&lt;&gt;"")*ISNUMBER(SEARCH("|"&amp;J433&amp;"|",'5_ACOMPANHAMENTO'!$AC$3:$AC$4922)))+((K433&lt;&gt;"")*ISNUMBER(SEARCH("|"&amp;K433&amp;"|",'5_ACOMPANHAMENTO'!$AC$3:$AC$4922)))+((L433&lt;&gt;"")*ISNUMBER(SEARCH("|"&amp;L433&amp;"|",'5_ACOMPANHAMENTO'!$AC$3:$AC$4922)))+((M433&lt;&gt;"")*ISNUMBER(SEARCH("|"&amp;M433&amp;"|",'5_ACOMPANHAMENTO'!$AC$3:$AC$4922)))+((N433&lt;&gt;"")*ISNUMBER(SEARCH("|"&amp;N433&amp;"|",'5_ACOMPANHAMENTO'!$AC$3:$AC$4922)))+((O433&lt;&gt;"")*ISNUMBER(SEARCH("|"&amp;O433&amp;"|",'5_ACOMPANHAMENTO'!$AC$3:$AC$4922)))+((P433&lt;&gt;"")*ISNUMBER(SEARCH("|"&amp;P433&amp;"|",'5_ACOMPANHAMENTO'!$AC$3:$AC$4922)))+((Q433&lt;&gt;"")*ISNUMBER(SEARCH("|"&amp;Q433&amp;"|",'5_ACOMPANHAMENTO'!$AC$3:$AC$4922)))+((R433&lt;&gt;"")*ISNUMBER(SEARCH("|"&amp;R433&amp;"|",'5_ACOMPANHAMENTO'!$AC$3:$AC$4922)))+((S433&lt;&gt;"")*ISNUMBER(SEARCH("|"&amp;S433&amp;"|",'5_ACOMPANHAMENTO'!$AC$3:$AC$4922)))+((T433&lt;&gt;"")*ISNUMBER(SEARCH("|"&amp;T433&amp;"|",'5_ACOMPANHAMENTO'!$AC$3:$AC$4922)))+((U433&lt;&gt;"")*ISNUMBER(SEARCH("|"&amp;U433&amp;"|",'5_ACOMPANHAMENTO'!$AC$3:$AC$4922)))+((V433&lt;&gt;"")*ISNUMBER(SEARCH("|"&amp;V433&amp;"|",'5_ACOMPANHAMENTO'!$AC$3:$AC$4922)))+((W433&lt;&gt;"")*ISNUMBER(SEARCH("|"&amp;W433&amp;"|",'5_ACOMPANHAMENTO'!$AC$3:$AC$4922)))+((X433&lt;&gt;"")*ISNUMBER(SEARCH("|"&amp;X433&amp;"|",'5_ACOMPANHAMENTO'!$AC$3:$AC$4922)))+((Y433&lt;&gt;"")*ISNUMBER(SEARCH("|"&amp;Y433&amp;"|",'5_ACOMPANHAMENTO'!$AC$3:$AC$4922)))+((Z433&lt;&gt;"")*ISNUMBER(SEARCH("|"&amp;Z433&amp;"|",'5_ACOMPANHAMENTO'!$AC$3:$AC$4922)))+((AA433&lt;&gt;"")*ISNUMBER(SEARCH("|"&amp;AA433&amp;"|",'5_ACOMPANHAMENTO'!$AC$3:$AC$4922)))+((AB433&lt;&gt;"")*ISNUMBER(SEARCH("|"&amp;AB433&amp;"|",'5_ACOMPANHAMENTO'!$AC$3:$AC$4922))))&gt;0),0),0)),""))</f>
        <v/>
      </c>
      <c r="B433" s="14" t="inlineStr">
        <is>
          <t>10200,10202,10205</t>
        </is>
      </c>
      <c r="C433" s="14" t="inlineStr">
        <is>
          <t>9 COLADEIRAS</t>
        </is>
      </c>
      <c r="D433" s="4">
        <f>IF(OR($B433="",$C433=""),"",IFERROR(SUMPRODUCT(--(('5_ACOMPANHAMENTO'!$AD$3:$AD$4922=TRIM($C433&amp;""))*('5_ACOMPANHAMENTO'!$AC$3:$AC$4922&lt;&gt;"")*((((I433&lt;&gt;"")*ISNUMBER(SEARCH("|"&amp;I433&amp;"|",'5_ACOMPANHAMENTO'!$AC$3:$AC$4922)))+((J433&lt;&gt;"")*ISNUMBER(SEARCH("|"&amp;J433&amp;"|",'5_ACOMPANHAMENTO'!$AC$3:$AC$4922)))+((K433&lt;&gt;"")*ISNUMBER(SEARCH("|"&amp;K433&amp;"|",'5_ACOMPANHAMENTO'!$AC$3:$AC$4922)))+((L433&lt;&gt;"")*ISNUMBER(SEARCH("|"&amp;L433&amp;"|",'5_ACOMPANHAMENTO'!$AC$3:$AC$4922)))+((M433&lt;&gt;"")*ISNUMBER(SEARCH("|"&amp;M433&amp;"|",'5_ACOMPANHAMENTO'!$AC$3:$AC$4922)))+((N433&lt;&gt;"")*ISNUMBER(SEARCH("|"&amp;N433&amp;"|",'5_ACOMPANHAMENTO'!$AC$3:$AC$4922)))+((O433&lt;&gt;"")*ISNUMBER(SEARCH("|"&amp;O433&amp;"|",'5_ACOMPANHAMENTO'!$AC$3:$AC$4922)))+((P433&lt;&gt;"")*ISNUMBER(SEARCH("|"&amp;P433&amp;"|",'5_ACOMPANHAMENTO'!$AC$3:$AC$4922)))+((Q433&lt;&gt;"")*ISNUMBER(SEARCH("|"&amp;Q433&amp;"|",'5_ACOMPANHAMENTO'!$AC$3:$AC$4922)))+((R433&lt;&gt;"")*ISNUMBER(SEARCH("|"&amp;R433&amp;"|",'5_ACOMPANHAMENTO'!$AC$3:$AC$4922)))+((S433&lt;&gt;"")*ISNUMBER(SEARCH("|"&amp;S433&amp;"|",'5_ACOMPANHAMENTO'!$AC$3:$AC$4922)))+((T433&lt;&gt;"")*ISNUMBER(SEARCH("|"&amp;T433&amp;"|",'5_ACOMPANHAMENTO'!$AC$3:$AC$4922)))+((U433&lt;&gt;"")*ISNUMBER(SEARCH("|"&amp;U433&amp;"|",'5_ACOMPANHAMENTO'!$AC$3:$AC$4922)))+((V433&lt;&gt;"")*ISNUMBER(SEARCH("|"&amp;V433&amp;"|",'5_ACOMPANHAMENTO'!$AC$3:$AC$4922)))+((W433&lt;&gt;"")*ISNUMBER(SEARCH("|"&amp;W433&amp;"|",'5_ACOMPANHAMENTO'!$AC$3:$AC$4922)))+((X433&lt;&gt;"")*ISNUMBER(SEARCH("|"&amp;X433&amp;"|",'5_ACOMPANHAMENTO'!$AC$3:$AC$4922)))+((Y433&lt;&gt;"")*ISNUMBER(SEARCH("|"&amp;Y433&amp;"|",'5_ACOMPANHAMENTO'!$AC$3:$AC$4922)))+((Z433&lt;&gt;"")*ISNUMBER(SEARCH("|"&amp;Z433&amp;"|",'5_ACOMPANHAMENTO'!$AC$3:$AC$4922)))+((AA433&lt;&gt;"")*ISNUMBER(SEARCH("|"&amp;AA433&amp;"|",'5_ACOMPANHAMENTO'!$AC$3:$AC$4922)))+((AB433&lt;&gt;"")*ISNUMBER(SEARCH("|"&amp;AB433&amp;"|",'5_ACOMPANHAMENTO'!$AC$3:$AC$4922))))&gt;0)),'5_ACOMPANHAMENTO'!$J$3:$J$4922),0))</f>
        <v/>
      </c>
      <c r="E433" s="4">
        <f>IF(G433=0,"FINALIZADO",IF(TODAY()&gt;A433,"ATRASADO "&amp;TODAY()-A433&amp;" DIAS","ADIANTADO "&amp;A433-TODAY()&amp;" DIAS"))</f>
        <v/>
      </c>
      <c r="F433" s="7">
        <f>IF(OR($B433="",$C433=""),"",IFERROR(SUMPRODUCT(--(('5_ACOMPANHAMENTO'!$AD$3:$AD$4922=TRIM($C433&amp;""))*('5_ACOMPANHAMENTO'!$AC$3:$AC$4922&lt;&gt;"")*((((I433&lt;&gt;"")*ISNUMBER(SEARCH("|"&amp;I433&amp;"|",'5_ACOMPANHAMENTO'!$AC$3:$AC$4922)))+((J433&lt;&gt;"")*ISNUMBER(SEARCH("|"&amp;J433&amp;"|",'5_ACOMPANHAMENTO'!$AC$3:$AC$4922)))+((K433&lt;&gt;"")*ISNUMBER(SEARCH("|"&amp;K433&amp;"|",'5_ACOMPANHAMENTO'!$AC$3:$AC$4922)))+((L433&lt;&gt;"")*ISNUMBER(SEARCH("|"&amp;L433&amp;"|",'5_ACOMPANHAMENTO'!$AC$3:$AC$4922)))+((M433&lt;&gt;"")*ISNUMBER(SEARCH("|"&amp;M433&amp;"|",'5_ACOMPANHAMENTO'!$AC$3:$AC$4922)))+((N433&lt;&gt;"")*ISNUMBER(SEARCH("|"&amp;N433&amp;"|",'5_ACOMPANHAMENTO'!$AC$3:$AC$4922)))+((O433&lt;&gt;"")*ISNUMBER(SEARCH("|"&amp;O433&amp;"|",'5_ACOMPANHAMENTO'!$AC$3:$AC$4922)))+((P433&lt;&gt;"")*ISNUMBER(SEARCH("|"&amp;P433&amp;"|",'5_ACOMPANHAMENTO'!$AC$3:$AC$4922)))+((Q433&lt;&gt;"")*ISNUMBER(SEARCH("|"&amp;Q433&amp;"|",'5_ACOMPANHAMENTO'!$AC$3:$AC$4922)))+((R433&lt;&gt;"")*ISNUMBER(SEARCH("|"&amp;R433&amp;"|",'5_ACOMPANHAMENTO'!$AC$3:$AC$4922)))+((S433&lt;&gt;"")*ISNUMBER(SEARCH("|"&amp;S433&amp;"|",'5_ACOMPANHAMENTO'!$AC$3:$AC$4922)))+((T433&lt;&gt;"")*ISNUMBER(SEARCH("|"&amp;T433&amp;"|",'5_ACOMPANHAMENTO'!$AC$3:$AC$4922)))+((U433&lt;&gt;"")*ISNUMBER(SEARCH("|"&amp;U433&amp;"|",'5_ACOMPANHAMENTO'!$AC$3:$AC$4922)))+((V433&lt;&gt;"")*ISNUMBER(SEARCH("|"&amp;V433&amp;"|",'5_ACOMPANHAMENTO'!$AC$3:$AC$4922)))+((W433&lt;&gt;"")*ISNUMBER(SEARCH("|"&amp;W433&amp;"|",'5_ACOMPANHAMENTO'!$AC$3:$AC$4922)))+((X433&lt;&gt;"")*ISNUMBER(SEARCH("|"&amp;X433&amp;"|",'5_ACOMPANHAMENTO'!$AC$3:$AC$4922)))+((Y433&lt;&gt;"")*ISNUMBER(SEARCH("|"&amp;Y433&amp;"|",'5_ACOMPANHAMENTO'!$AC$3:$AC$4922)))+((Z433&lt;&gt;"")*ISNUMBER(SEARCH("|"&amp;Z433&amp;"|",'5_ACOMPANHAMENTO'!$AC$3:$AC$4922)))+((AA433&lt;&gt;"")*ISNUMBER(SEARCH("|"&amp;AA433&amp;"|",'5_ACOMPANHAMENTO'!$AC$3:$AC$4922)))+((AB433&lt;&gt;"")*ISNUMBER(SEARCH("|"&amp;AB433&amp;"|",'5_ACOMPANHAMENTO'!$AC$3:$AC$4922))))&gt;0)),'5_ACOMPANHAMENTO'!$O$3:$O$4922),0))</f>
        <v/>
      </c>
      <c r="G433" s="7">
        <f>IF(OR($B433="",$C433=""),"",D433-F433)</f>
        <v/>
      </c>
      <c r="H433">
        <f>IF(OR($B433="",$C433=""),"",TRIM($B433&amp;"")&amp;"|"&amp;TRIM($C433&amp;""))</f>
        <v/>
      </c>
      <c r="I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",99)),1,99)))</f>
        <v/>
      </c>
      <c r="J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",99)),100,99)))</f>
        <v/>
      </c>
      <c r="K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",99)),199,99)))</f>
        <v/>
      </c>
      <c r="L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",99)),298,99)))</f>
        <v/>
      </c>
      <c r="M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",99)),397,99)))</f>
        <v/>
      </c>
      <c r="N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",99)),496,99)))</f>
        <v/>
      </c>
      <c r="O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",99)),595,99)))</f>
        <v/>
      </c>
      <c r="P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",99)),694,99)))</f>
        <v/>
      </c>
      <c r="Q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",99)),793,99)))</f>
        <v/>
      </c>
      <c r="R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",99)),892,99)))</f>
        <v/>
      </c>
      <c r="S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",99)),991,99)))</f>
        <v/>
      </c>
      <c r="T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",99)),1090,99)))</f>
        <v/>
      </c>
      <c r="U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",99)),1189,99)))</f>
        <v/>
      </c>
      <c r="V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",99)),1288,99)))</f>
        <v/>
      </c>
      <c r="W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",99)),1387,99)))</f>
        <v/>
      </c>
      <c r="X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",99)),1486,99)))</f>
        <v/>
      </c>
      <c r="Y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",99)),1585,99)))</f>
        <v/>
      </c>
      <c r="Z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",99)),1684,99)))</f>
        <v/>
      </c>
      <c r="AA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",99)),1783,99)))</f>
        <v/>
      </c>
      <c r="AB433" s="1">
        <f>IF($B433="","",TRIM(MID(SUBSTITUTE(TRIM(SUBSTITUTE(SUBSTITUTE(SUBSTITUTE(SUBSTITUTE(SUBSTITUTE(SUBSTITUTE(SUBSTITUTE(SUBSTITUTE(SUBSTITUTE(SUBSTITUTE(SUBSTITUTE(SUBSTITUTE(SUBSTITUTE(SUBSTITUTE(TRIM($B433&amp;""),CHAR(10),"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",REPT(" ",99)),1882,99)))</f>
        <v/>
      </c>
    </row>
    <row r="434" hidden="1" ht="14.25" customHeight="1">
      <c r="A434" s="4">
        <f>IF(OR($B434="",$C434=""),"",IFERROR(INDEX('5_ACOMPANHAMENTO'!$A$3:$A$4922,MATCH(1,INDEX(('5_ACOMPANHAMENTO'!$AD$3:$AD$4922=TRIM($C434&amp;""))*('5_ACOMPANHAMENTO'!$AC$3:$AC$4922&lt;&gt;"")*((((I434&lt;&gt;"")*ISNUMBER(SEARCH("|"&amp;I434&amp;"|",'5_ACOMPANHAMENTO'!$AC$3:$AC$4922)))+((J434&lt;&gt;"")*ISNUMBER(SEARCH("|"&amp;J434&amp;"|",'5_ACOMPANHAMENTO'!$AC$3:$AC$4922)))+((K434&lt;&gt;"")*ISNUMBER(SEARCH("|"&amp;K434&amp;"|",'5_ACOMPANHAMENTO'!$AC$3:$AC$4922)))+((L434&lt;&gt;"")*ISNUMBER(SEARCH("|"&amp;L434&amp;"|",'5_ACOMPANHAMENTO'!$AC$3:$AC$4922)))+((M434&lt;&gt;"")*ISNUMBER(SEARCH("|"&amp;M434&amp;"|",'5_ACOMPANHAMENTO'!$AC$3:$AC$4922)))+((N434&lt;&gt;"")*ISNUMBER(SEARCH("|"&amp;N434&amp;"|",'5_ACOMPANHAMENTO'!$AC$3:$AC$4922)))+((O434&lt;&gt;"")*ISNUMBER(SEARCH("|"&amp;O434&amp;"|",'5_ACOMPANHAMENTO'!$AC$3:$AC$4922)))+((P434&lt;&gt;"")*ISNUMBER(SEARCH("|"&amp;P434&amp;"|",'5_ACOMPANHAMENTO'!$AC$3:$AC$4922)))+((Q434&lt;&gt;"")*ISNUMBER(SEARCH("|"&amp;Q434&amp;"|",'5_ACOMPANHAMENTO'!$AC$3:$AC$4922)))+((R434&lt;&gt;"")*ISNUMBER(SEARCH("|"&amp;R434&amp;"|",'5_ACOMPANHAMENTO'!$AC$3:$AC$4922)))+((S434&lt;&gt;"")*ISNUMBER(SEARCH("|"&amp;S434&amp;"|",'5_ACOMPANHAMENTO'!$AC$3:$AC$4922)))+((T434&lt;&gt;"")*ISNUMBER(SEARCH("|"&amp;T434&amp;"|",'5_ACOMPANHAMENTO'!$AC$3:$AC$4922)))+((U434&lt;&gt;"")*ISNUMBER(SEARCH("|"&amp;U434&amp;"|",'5_ACOMPANHAMENTO'!$AC$3:$AC$4922)))+((V434&lt;&gt;"")*ISNUMBER(SEARCH("|"&amp;V434&amp;"|",'5_ACOMPANHAMENTO'!$AC$3:$AC$4922)))+((W434&lt;&gt;"")*ISNUMBER(SEARCH("|"&amp;W434&amp;"|",'5_ACOMPANHAMENTO'!$AC$3:$AC$4922)))+((X434&lt;&gt;"")*ISNUMBER(SEARCH("|"&amp;X434&amp;"|",'5_ACOMPANHAMENTO'!$AC$3:$AC$4922)))+((Y434&lt;&gt;"")*ISNUMBER(SEARCH("|"&amp;Y434&amp;"|",'5_ACOMPANHAMENTO'!$AC$3:$AC$4922)))+((Z434&lt;&gt;"")*ISNUMBER(SEARCH("|"&amp;Z434&amp;"|",'5_ACOMPANHAMENTO'!$AC$3:$AC$4922)))+((AA434&lt;&gt;"")*ISNUMBER(SEARCH("|"&amp;AA434&amp;"|",'5_ACOMPANHAMENTO'!$AC$3:$AC$4922)))+((AB434&lt;&gt;"")*ISNUMBER(SEARCH("|"&amp;AB434&amp;"|",'5_ACOMPANHAMENTO'!$AC$3:$AC$4922))))&gt;0),0),0)),""))</f>
        <v/>
      </c>
      <c r="B434" s="14" t="inlineStr">
        <is>
          <t>10200,10202,10205</t>
        </is>
      </c>
      <c r="C434" s="14" t="inlineStr">
        <is>
          <t>9 COLADEIRAS</t>
        </is>
      </c>
      <c r="D434" s="4">
        <f>IF(OR($B434="",$C434=""),"",IFERROR(SUMPRODUCT(--(('5_ACOMPANHAMENTO'!$AD$3:$AD$4922=TRIM($C434&amp;""))*('5_ACOMPANHAMENTO'!$AC$3:$AC$4922&lt;&gt;"")*((((I434&lt;&gt;"")*ISNUMBER(SEARCH("|"&amp;I434&amp;"|",'5_ACOMPANHAMENTO'!$AC$3:$AC$4922)))+((J434&lt;&gt;"")*ISNUMBER(SEARCH("|"&amp;J434&amp;"|",'5_ACOMPANHAMENTO'!$AC$3:$AC$4922)))+((K434&lt;&gt;"")*ISNUMBER(SEARCH("|"&amp;K434&amp;"|",'5_ACOMPANHAMENTO'!$AC$3:$AC$4922)))+((L434&lt;&gt;"")*ISNUMBER(SEARCH("|"&amp;L434&amp;"|",'5_ACOMPANHAMENTO'!$AC$3:$AC$4922)))+((M434&lt;&gt;"")*ISNUMBER(SEARCH("|"&amp;M434&amp;"|",'5_ACOMPANHAMENTO'!$AC$3:$AC$4922)))+((N434&lt;&gt;"")*ISNUMBER(SEARCH("|"&amp;N434&amp;"|",'5_ACOMPANHAMENTO'!$AC$3:$AC$4922)))+((O434&lt;&gt;"")*ISNUMBER(SEARCH("|"&amp;O434&amp;"|",'5_ACOMPANHAMENTO'!$AC$3:$AC$4922)))+((P434&lt;&gt;"")*ISNUMBER(SEARCH("|"&amp;P434&amp;"|",'5_ACOMPANHAMENTO'!$AC$3:$AC$4922)))+((Q434&lt;&gt;"")*ISNUMBER(SEARCH("|"&amp;Q434&amp;"|",'5_ACOMPANHAMENTO'!$AC$3:$AC$4922)))+((R434&lt;&gt;"")*ISNUMBER(SEARCH("|"&amp;R434&amp;"|",'5_ACOMPANHAMENTO'!$AC$3:$AC$4922)))+((S434&lt;&gt;"")*ISNUMBER(SEARCH("|"&amp;S434&amp;"|",'5_ACOMPANHAMENTO'!$AC$3:$AC$4922)))+((T434&lt;&gt;"")*ISNUMBER(SEARCH("|"&amp;T434&amp;"|",'5_ACOMPANHAMENTO'!$AC$3:$AC$4922)))+((U434&lt;&gt;"")*ISNUMBER(SEARCH("|"&amp;U434&amp;"|",'5_ACOMPANHAMENTO'!$AC$3:$AC$4922)))+((V434&lt;&gt;"")*ISNUMBER(SEARCH("|"&amp;V434&amp;"|",'5_ACOMPANHAMENTO'!$AC$3:$AC$4922)))+((W434&lt;&gt;"")*ISNUMBER(SEARCH("|"&amp;W434&amp;"|",'5_ACOMPANHAMENTO'!$AC$3:$AC$4922)))+((X434&lt;&gt;"")*ISNUMBER(SEARCH("|"&amp;X434&amp;"|",'5_ACOMPANHAMENTO'!$AC$3:$AC$4922)))+((Y434&lt;&gt;"")*ISNUMBER(SEARCH("|"&amp;Y434&amp;"|",'5_ACOMPANHAMENTO'!$AC$3:$AC$4922)))+((Z434&lt;&gt;"")*ISNUMBER(SEARCH("|"&amp;Z434&amp;"|",'5_ACOMPANHAMENTO'!$AC$3:$AC$4922)))+((AA434&lt;&gt;"")*ISNUMBER(SEARCH("|"&amp;AA434&amp;"|",'5_ACOMPANHAMENTO'!$AC$3:$AC$4922)))+((AB434&lt;&gt;"")*ISNUMBER(SEARCH("|"&amp;AB434&amp;"|",'5_ACOMPANHAMENTO'!$AC$3:$AC$4922))))&gt;0)),'5_ACOMPANHAMENTO'!$J$3:$J$4922),0))</f>
        <v/>
      </c>
      <c r="E434" s="4">
        <f>IF(G434=0,"FINALIZADO",IF(TODAY()&gt;A434,"ATRASADO "&amp;TODAY()-A434&amp;" DIAS","ADIANTADO "&amp;A434-TODAY()&amp;" DIAS"))</f>
        <v/>
      </c>
      <c r="F434" s="7">
        <f>IF(OR($B434="",$C434=""),"",IFERROR(SUMPRODUCT(--(('5_ACOMPANHAMENTO'!$AD$3:$AD$4922=TRIM($C434&amp;""))*('5_ACOMPANHAMENTO'!$AC$3:$AC$4922&lt;&gt;"")*((((I434&lt;&gt;"")*ISNUMBER(SEARCH("|"&amp;I434&amp;"|",'5_ACOMPANHAMENTO'!$AC$3:$AC$4922)))+((J434&lt;&gt;"")*ISNUMBER(SEARCH("|"&amp;J434&amp;"|",'5_ACOMPANHAMENTO'!$AC$3:$AC$4922)))+((K434&lt;&gt;"")*ISNUMBER(SEARCH("|"&amp;K434&amp;"|",'5_ACOMPANHAMENTO'!$AC$3:$AC$4922)))+((L434&lt;&gt;"")*ISNUMBER(SEARCH("|"&amp;L434&amp;"|",'5_ACOMPANHAMENTO'!$AC$3:$AC$4922)))+((M434&lt;&gt;"")*ISNUMBER(SEARCH("|"&amp;M434&amp;"|",'5_ACOMPANHAMENTO'!$AC$3:$AC$4922)))+((N434&lt;&gt;"")*ISNUMBER(SEARCH("|"&amp;N434&amp;"|",'5_ACOMPANHAMENTO'!$AC$3:$AC$4922)))+((O434&lt;&gt;"")*ISNUMBER(SEARCH("|"&amp;O434&amp;"|",'5_ACOMPANHAMENTO'!$AC$3:$AC$4922)))+((P434&lt;&gt;"")*ISNUMBER(SEARCH("|"&amp;P434&amp;"|",'5_ACOMPANHAMENTO'!$AC$3:$AC$4922)))+((Q434&lt;&gt;"")*ISNUMBER(SEARCH("|"&amp;Q434&amp;"|",'5_ACOMPANHAMENTO'!$AC$3:$AC$4922)))+((R434&lt;&gt;"")*ISNUMBER(SEARCH("|"&amp;R434&amp;"|",'5_ACOMPANHAMENTO'!$AC$3:$AC$4922)))+((S434&lt;&gt;"")*ISNUMBER(SEARCH("|"&amp;S434&amp;"|",'5_ACOMPANHAMENTO'!$AC$3:$AC$4922)))+((T434&lt;&gt;"")*ISNUMBER(SEARCH("|"&amp;T434&amp;"|",'5_ACOMPANHAMENTO'!$AC$3:$AC$4922)))+((U434&lt;&gt;"")*ISNUMBER(SEARCH("|"&amp;U434&amp;"|",'5_ACOMPANHAMENTO'!$AC$3:$AC$4922)))+((V434&lt;&gt;"")*ISNUMBER(SEARCH("|"&amp;V434&amp;"|",'5_ACOMPANHAMENTO'!$AC$3:$AC$4922)))+((W434&lt;&gt;"")*ISNUMBER(SEARCH("|"&amp;W434&amp;"|",'5_ACOMPANHAMENTO'!$AC$3:$AC$4922)))+((X434&lt;&gt;"")*ISNUMBER(SEARCH("|"&amp;X434&amp;"|",'5_ACOMPANHAMENTO'!$AC$3:$AC$4922)))+((Y434&lt;&gt;"")*ISNUMBER(SEARCH("|"&amp;Y434&amp;"|",'5_ACOMPANHAMENTO'!$AC$3:$AC$4922)))+((Z434&lt;&gt;"")*ISNUMBER(SEARCH("|"&amp;Z434&amp;"|",'5_ACOMPANHAMENTO'!$AC$3:$AC$4922)))+((AA434&lt;&gt;"")*ISNUMBER(SEARCH("|"&amp;AA434&amp;"|",'5_ACOMPANHAMENTO'!$AC$3:$AC$4922)))+((AB434&lt;&gt;"")*ISNUMBER(SEARCH("|"&amp;AB434&amp;"|",'5_ACOMPANHAMENTO'!$AC$3:$AC$4922))))&gt;0)),'5_ACOMPANHAMENTO'!$O$3:$O$4922),0))</f>
        <v/>
      </c>
      <c r="G434" s="7">
        <f>IF(OR($B434="",$C434=""),"",D434-F434)</f>
        <v/>
      </c>
      <c r="H434">
        <f>IF(OR($B434="",$C434=""),"",TRIM($B434&amp;"")&amp;"|"&amp;TRIM($C434&amp;""))</f>
        <v/>
      </c>
      <c r="I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",99)),1,99)))</f>
        <v/>
      </c>
      <c r="J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",99)),100,99)))</f>
        <v/>
      </c>
      <c r="K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",99)),199,99)))</f>
        <v/>
      </c>
      <c r="L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",99)),298,99)))</f>
        <v/>
      </c>
      <c r="M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",99)),397,99)))</f>
        <v/>
      </c>
      <c r="N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",99)),496,99)))</f>
        <v/>
      </c>
      <c r="O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",99)),595,99)))</f>
        <v/>
      </c>
      <c r="P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",99)),694,99)))</f>
        <v/>
      </c>
      <c r="Q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",99)),793,99)))</f>
        <v/>
      </c>
      <c r="R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",99)),892,99)))</f>
        <v/>
      </c>
      <c r="S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",99)),991,99)))</f>
        <v/>
      </c>
      <c r="T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",99)),1090,99)))</f>
        <v/>
      </c>
      <c r="U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",99)),1189,99)))</f>
        <v/>
      </c>
      <c r="V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",99)),1288,99)))</f>
        <v/>
      </c>
      <c r="W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",99)),1387,99)))</f>
        <v/>
      </c>
      <c r="X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",99)),1486,99)))</f>
        <v/>
      </c>
      <c r="Y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",99)),1585,99)))</f>
        <v/>
      </c>
      <c r="Z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",99)),1684,99)))</f>
        <v/>
      </c>
      <c r="AA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",99)),1783,99)))</f>
        <v/>
      </c>
      <c r="AB434" s="1">
        <f>IF($B434="","",TRIM(MID(SUBSTITUTE(TRIM(SUBSTITUTE(SUBSTITUTE(SUBSTITUTE(SUBSTITUTE(SUBSTITUTE(SUBSTITUTE(SUBSTITUTE(SUBSTITUTE(SUBSTITUTE(SUBSTITUTE(SUBSTITUTE(SUBSTITUTE(SUBSTITUTE(SUBSTITUTE(TRIM($B434&amp;""),CHAR(10),"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",REPT(" ",99)),1882,99)))</f>
        <v/>
      </c>
    </row>
    <row r="435" hidden="1" ht="14.25" customHeight="1">
      <c r="A435" s="4">
        <f>IF(OR($B435="",$C435=""),"",IFERROR(INDEX('5_ACOMPANHAMENTO'!$A$3:$A$4922,MATCH(1,INDEX(('5_ACOMPANHAMENTO'!$AD$3:$AD$4922=TRIM($C435&amp;""))*('5_ACOMPANHAMENTO'!$AC$3:$AC$4922&lt;&gt;"")*((((I435&lt;&gt;"")*ISNUMBER(SEARCH("|"&amp;I435&amp;"|",'5_ACOMPANHAMENTO'!$AC$3:$AC$4922)))+((J435&lt;&gt;"")*ISNUMBER(SEARCH("|"&amp;J435&amp;"|",'5_ACOMPANHAMENTO'!$AC$3:$AC$4922)))+((K435&lt;&gt;"")*ISNUMBER(SEARCH("|"&amp;K435&amp;"|",'5_ACOMPANHAMENTO'!$AC$3:$AC$4922)))+((L435&lt;&gt;"")*ISNUMBER(SEARCH("|"&amp;L435&amp;"|",'5_ACOMPANHAMENTO'!$AC$3:$AC$4922)))+((M435&lt;&gt;"")*ISNUMBER(SEARCH("|"&amp;M435&amp;"|",'5_ACOMPANHAMENTO'!$AC$3:$AC$4922)))+((N435&lt;&gt;"")*ISNUMBER(SEARCH("|"&amp;N435&amp;"|",'5_ACOMPANHAMENTO'!$AC$3:$AC$4922)))+((O435&lt;&gt;"")*ISNUMBER(SEARCH("|"&amp;O435&amp;"|",'5_ACOMPANHAMENTO'!$AC$3:$AC$4922)))+((P435&lt;&gt;"")*ISNUMBER(SEARCH("|"&amp;P435&amp;"|",'5_ACOMPANHAMENTO'!$AC$3:$AC$4922)))+((Q435&lt;&gt;"")*ISNUMBER(SEARCH("|"&amp;Q435&amp;"|",'5_ACOMPANHAMENTO'!$AC$3:$AC$4922)))+((R435&lt;&gt;"")*ISNUMBER(SEARCH("|"&amp;R435&amp;"|",'5_ACOMPANHAMENTO'!$AC$3:$AC$4922)))+((S435&lt;&gt;"")*ISNUMBER(SEARCH("|"&amp;S435&amp;"|",'5_ACOMPANHAMENTO'!$AC$3:$AC$4922)))+((T435&lt;&gt;"")*ISNUMBER(SEARCH("|"&amp;T435&amp;"|",'5_ACOMPANHAMENTO'!$AC$3:$AC$4922)))+((U435&lt;&gt;"")*ISNUMBER(SEARCH("|"&amp;U435&amp;"|",'5_ACOMPANHAMENTO'!$AC$3:$AC$4922)))+((V435&lt;&gt;"")*ISNUMBER(SEARCH("|"&amp;V435&amp;"|",'5_ACOMPANHAMENTO'!$AC$3:$AC$4922)))+((W435&lt;&gt;"")*ISNUMBER(SEARCH("|"&amp;W435&amp;"|",'5_ACOMPANHAMENTO'!$AC$3:$AC$4922)))+((X435&lt;&gt;"")*ISNUMBER(SEARCH("|"&amp;X435&amp;"|",'5_ACOMPANHAMENTO'!$AC$3:$AC$4922)))+((Y435&lt;&gt;"")*ISNUMBER(SEARCH("|"&amp;Y435&amp;"|",'5_ACOMPANHAMENTO'!$AC$3:$AC$4922)))+((Z435&lt;&gt;"")*ISNUMBER(SEARCH("|"&amp;Z435&amp;"|",'5_ACOMPANHAMENTO'!$AC$3:$AC$4922)))+((AA435&lt;&gt;"")*ISNUMBER(SEARCH("|"&amp;AA435&amp;"|",'5_ACOMPANHAMENTO'!$AC$3:$AC$4922)))+((AB435&lt;&gt;"")*ISNUMBER(SEARCH("|"&amp;AB435&amp;"|",'5_ACOMPANHAMENTO'!$AC$3:$AC$4922))))&gt;0),0),0)),""))</f>
        <v/>
      </c>
      <c r="B435" s="14" t="inlineStr">
        <is>
          <t>10200,10202,10205</t>
        </is>
      </c>
      <c r="C435" s="14" t="inlineStr">
        <is>
          <t>9 COLADEIRAS</t>
        </is>
      </c>
      <c r="D435" s="4">
        <f>IF(OR($B435="",$C435=""),"",IFERROR(SUMPRODUCT(--(('5_ACOMPANHAMENTO'!$AD$3:$AD$4922=TRIM($C435&amp;""))*('5_ACOMPANHAMENTO'!$AC$3:$AC$4922&lt;&gt;"")*((((I435&lt;&gt;"")*ISNUMBER(SEARCH("|"&amp;I435&amp;"|",'5_ACOMPANHAMENTO'!$AC$3:$AC$4922)))+((J435&lt;&gt;"")*ISNUMBER(SEARCH("|"&amp;J435&amp;"|",'5_ACOMPANHAMENTO'!$AC$3:$AC$4922)))+((K435&lt;&gt;"")*ISNUMBER(SEARCH("|"&amp;K435&amp;"|",'5_ACOMPANHAMENTO'!$AC$3:$AC$4922)))+((L435&lt;&gt;"")*ISNUMBER(SEARCH("|"&amp;L435&amp;"|",'5_ACOMPANHAMENTO'!$AC$3:$AC$4922)))+((M435&lt;&gt;"")*ISNUMBER(SEARCH("|"&amp;M435&amp;"|",'5_ACOMPANHAMENTO'!$AC$3:$AC$4922)))+((N435&lt;&gt;"")*ISNUMBER(SEARCH("|"&amp;N435&amp;"|",'5_ACOMPANHAMENTO'!$AC$3:$AC$4922)))+((O435&lt;&gt;"")*ISNUMBER(SEARCH("|"&amp;O435&amp;"|",'5_ACOMPANHAMENTO'!$AC$3:$AC$4922)))+((P435&lt;&gt;"")*ISNUMBER(SEARCH("|"&amp;P435&amp;"|",'5_ACOMPANHAMENTO'!$AC$3:$AC$4922)))+((Q435&lt;&gt;"")*ISNUMBER(SEARCH("|"&amp;Q435&amp;"|",'5_ACOMPANHAMENTO'!$AC$3:$AC$4922)))+((R435&lt;&gt;"")*ISNUMBER(SEARCH("|"&amp;R435&amp;"|",'5_ACOMPANHAMENTO'!$AC$3:$AC$4922)))+((S435&lt;&gt;"")*ISNUMBER(SEARCH("|"&amp;S435&amp;"|",'5_ACOMPANHAMENTO'!$AC$3:$AC$4922)))+((T435&lt;&gt;"")*ISNUMBER(SEARCH("|"&amp;T435&amp;"|",'5_ACOMPANHAMENTO'!$AC$3:$AC$4922)))+((U435&lt;&gt;"")*ISNUMBER(SEARCH("|"&amp;U435&amp;"|",'5_ACOMPANHAMENTO'!$AC$3:$AC$4922)))+((V435&lt;&gt;"")*ISNUMBER(SEARCH("|"&amp;V435&amp;"|",'5_ACOMPANHAMENTO'!$AC$3:$AC$4922)))+((W435&lt;&gt;"")*ISNUMBER(SEARCH("|"&amp;W435&amp;"|",'5_ACOMPANHAMENTO'!$AC$3:$AC$4922)))+((X435&lt;&gt;"")*ISNUMBER(SEARCH("|"&amp;X435&amp;"|",'5_ACOMPANHAMENTO'!$AC$3:$AC$4922)))+((Y435&lt;&gt;"")*ISNUMBER(SEARCH("|"&amp;Y435&amp;"|",'5_ACOMPANHAMENTO'!$AC$3:$AC$4922)))+((Z435&lt;&gt;"")*ISNUMBER(SEARCH("|"&amp;Z435&amp;"|",'5_ACOMPANHAMENTO'!$AC$3:$AC$4922)))+((AA435&lt;&gt;"")*ISNUMBER(SEARCH("|"&amp;AA435&amp;"|",'5_ACOMPANHAMENTO'!$AC$3:$AC$4922)))+((AB435&lt;&gt;"")*ISNUMBER(SEARCH("|"&amp;AB435&amp;"|",'5_ACOMPANHAMENTO'!$AC$3:$AC$4922))))&gt;0)),'5_ACOMPANHAMENTO'!$J$3:$J$4922),0))</f>
        <v/>
      </c>
      <c r="E435" s="4">
        <f>IF(G435=0,"FINALIZADO",IF(TODAY()&gt;A435,"ATRASADO "&amp;TODAY()-A435&amp;" DIAS","ADIANTADO "&amp;A435-TODAY()&amp;" DIAS"))</f>
        <v/>
      </c>
      <c r="F435" s="7">
        <f>IF(OR($B435="",$C435=""),"",IFERROR(SUMPRODUCT(--(('5_ACOMPANHAMENTO'!$AD$3:$AD$4922=TRIM($C435&amp;""))*('5_ACOMPANHAMENTO'!$AC$3:$AC$4922&lt;&gt;"")*((((I435&lt;&gt;"")*ISNUMBER(SEARCH("|"&amp;I435&amp;"|",'5_ACOMPANHAMENTO'!$AC$3:$AC$4922)))+((J435&lt;&gt;"")*ISNUMBER(SEARCH("|"&amp;J435&amp;"|",'5_ACOMPANHAMENTO'!$AC$3:$AC$4922)))+((K435&lt;&gt;"")*ISNUMBER(SEARCH("|"&amp;K435&amp;"|",'5_ACOMPANHAMENTO'!$AC$3:$AC$4922)))+((L435&lt;&gt;"")*ISNUMBER(SEARCH("|"&amp;L435&amp;"|",'5_ACOMPANHAMENTO'!$AC$3:$AC$4922)))+((M435&lt;&gt;"")*ISNUMBER(SEARCH("|"&amp;M435&amp;"|",'5_ACOMPANHAMENTO'!$AC$3:$AC$4922)))+((N435&lt;&gt;"")*ISNUMBER(SEARCH("|"&amp;N435&amp;"|",'5_ACOMPANHAMENTO'!$AC$3:$AC$4922)))+((O435&lt;&gt;"")*ISNUMBER(SEARCH("|"&amp;O435&amp;"|",'5_ACOMPANHAMENTO'!$AC$3:$AC$4922)))+((P435&lt;&gt;"")*ISNUMBER(SEARCH("|"&amp;P435&amp;"|",'5_ACOMPANHAMENTO'!$AC$3:$AC$4922)))+((Q435&lt;&gt;"")*ISNUMBER(SEARCH("|"&amp;Q435&amp;"|",'5_ACOMPANHAMENTO'!$AC$3:$AC$4922)))+((R435&lt;&gt;"")*ISNUMBER(SEARCH("|"&amp;R435&amp;"|",'5_ACOMPANHAMENTO'!$AC$3:$AC$4922)))+((S435&lt;&gt;"")*ISNUMBER(SEARCH("|"&amp;S435&amp;"|",'5_ACOMPANHAMENTO'!$AC$3:$AC$4922)))+((T435&lt;&gt;"")*ISNUMBER(SEARCH("|"&amp;T435&amp;"|",'5_ACOMPANHAMENTO'!$AC$3:$AC$4922)))+((U435&lt;&gt;"")*ISNUMBER(SEARCH("|"&amp;U435&amp;"|",'5_ACOMPANHAMENTO'!$AC$3:$AC$4922)))+((V435&lt;&gt;"")*ISNUMBER(SEARCH("|"&amp;V435&amp;"|",'5_ACOMPANHAMENTO'!$AC$3:$AC$4922)))+((W435&lt;&gt;"")*ISNUMBER(SEARCH("|"&amp;W435&amp;"|",'5_ACOMPANHAMENTO'!$AC$3:$AC$4922)))+((X435&lt;&gt;"")*ISNUMBER(SEARCH("|"&amp;X435&amp;"|",'5_ACOMPANHAMENTO'!$AC$3:$AC$4922)))+((Y435&lt;&gt;"")*ISNUMBER(SEARCH("|"&amp;Y435&amp;"|",'5_ACOMPANHAMENTO'!$AC$3:$AC$4922)))+((Z435&lt;&gt;"")*ISNUMBER(SEARCH("|"&amp;Z435&amp;"|",'5_ACOMPANHAMENTO'!$AC$3:$AC$4922)))+((AA435&lt;&gt;"")*ISNUMBER(SEARCH("|"&amp;AA435&amp;"|",'5_ACOMPANHAMENTO'!$AC$3:$AC$4922)))+((AB435&lt;&gt;"")*ISNUMBER(SEARCH("|"&amp;AB435&amp;"|",'5_ACOMPANHAMENTO'!$AC$3:$AC$4922))))&gt;0)),'5_ACOMPANHAMENTO'!$O$3:$O$4922),0))</f>
        <v/>
      </c>
      <c r="G435" s="7">
        <f>IF(OR($B435="",$C435=""),"",D435-F435)</f>
        <v/>
      </c>
      <c r="H435">
        <f>IF(OR($B435="",$C435=""),"",TRIM($B435&amp;"")&amp;"|"&amp;TRIM($C435&amp;""))</f>
        <v/>
      </c>
      <c r="I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",99)),1,99)))</f>
        <v/>
      </c>
      <c r="J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",99)),100,99)))</f>
        <v/>
      </c>
      <c r="K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",99)),199,99)))</f>
        <v/>
      </c>
      <c r="L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",99)),298,99)))</f>
        <v/>
      </c>
      <c r="M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",99)),397,99)))</f>
        <v/>
      </c>
      <c r="N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",99)),496,99)))</f>
        <v/>
      </c>
      <c r="O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",99)),595,99)))</f>
        <v/>
      </c>
      <c r="P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",99)),694,99)))</f>
        <v/>
      </c>
      <c r="Q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",99)),793,99)))</f>
        <v/>
      </c>
      <c r="R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",99)),892,99)))</f>
        <v/>
      </c>
      <c r="S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",99)),991,99)))</f>
        <v/>
      </c>
      <c r="T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",99)),1090,99)))</f>
        <v/>
      </c>
      <c r="U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",99)),1189,99)))</f>
        <v/>
      </c>
      <c r="V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",99)),1288,99)))</f>
        <v/>
      </c>
      <c r="W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",99)),1387,99)))</f>
        <v/>
      </c>
      <c r="X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",99)),1486,99)))</f>
        <v/>
      </c>
      <c r="Y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",99)),1585,99)))</f>
        <v/>
      </c>
      <c r="Z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",99)),1684,99)))</f>
        <v/>
      </c>
      <c r="AA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",99)),1783,99)))</f>
        <v/>
      </c>
      <c r="AB435" s="1">
        <f>IF($B435="","",TRIM(MID(SUBSTITUTE(TRIM(SUBSTITUTE(SUBSTITUTE(SUBSTITUTE(SUBSTITUTE(SUBSTITUTE(SUBSTITUTE(SUBSTITUTE(SUBSTITUTE(SUBSTITUTE(SUBSTITUTE(SUBSTITUTE(SUBSTITUTE(SUBSTITUTE(SUBSTITUTE(TRIM($B435&amp;""),CHAR(10),"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",REPT(" ",99)),1882,99)))</f>
        <v/>
      </c>
    </row>
    <row r="436" hidden="1" ht="14.25" customHeight="1">
      <c r="A436" s="4">
        <f>IF(OR($B436="",$C436=""),"",IFERROR(INDEX('5_ACOMPANHAMENTO'!$A$3:$A$4922,MATCH(1,INDEX(('5_ACOMPANHAMENTO'!$AD$3:$AD$4922=TRIM($C436&amp;""))*('5_ACOMPANHAMENTO'!$AC$3:$AC$4922&lt;&gt;"")*((((I436&lt;&gt;"")*ISNUMBER(SEARCH("|"&amp;I436&amp;"|",'5_ACOMPANHAMENTO'!$AC$3:$AC$4922)))+((J436&lt;&gt;"")*ISNUMBER(SEARCH("|"&amp;J436&amp;"|",'5_ACOMPANHAMENTO'!$AC$3:$AC$4922)))+((K436&lt;&gt;"")*ISNUMBER(SEARCH("|"&amp;K436&amp;"|",'5_ACOMPANHAMENTO'!$AC$3:$AC$4922)))+((L436&lt;&gt;"")*ISNUMBER(SEARCH("|"&amp;L436&amp;"|",'5_ACOMPANHAMENTO'!$AC$3:$AC$4922)))+((M436&lt;&gt;"")*ISNUMBER(SEARCH("|"&amp;M436&amp;"|",'5_ACOMPANHAMENTO'!$AC$3:$AC$4922)))+((N436&lt;&gt;"")*ISNUMBER(SEARCH("|"&amp;N436&amp;"|",'5_ACOMPANHAMENTO'!$AC$3:$AC$4922)))+((O436&lt;&gt;"")*ISNUMBER(SEARCH("|"&amp;O436&amp;"|",'5_ACOMPANHAMENTO'!$AC$3:$AC$4922)))+((P436&lt;&gt;"")*ISNUMBER(SEARCH("|"&amp;P436&amp;"|",'5_ACOMPANHAMENTO'!$AC$3:$AC$4922)))+((Q436&lt;&gt;"")*ISNUMBER(SEARCH("|"&amp;Q436&amp;"|",'5_ACOMPANHAMENTO'!$AC$3:$AC$4922)))+((R436&lt;&gt;"")*ISNUMBER(SEARCH("|"&amp;R436&amp;"|",'5_ACOMPANHAMENTO'!$AC$3:$AC$4922)))+((S436&lt;&gt;"")*ISNUMBER(SEARCH("|"&amp;S436&amp;"|",'5_ACOMPANHAMENTO'!$AC$3:$AC$4922)))+((T436&lt;&gt;"")*ISNUMBER(SEARCH("|"&amp;T436&amp;"|",'5_ACOMPANHAMENTO'!$AC$3:$AC$4922)))+((U436&lt;&gt;"")*ISNUMBER(SEARCH("|"&amp;U436&amp;"|",'5_ACOMPANHAMENTO'!$AC$3:$AC$4922)))+((V436&lt;&gt;"")*ISNUMBER(SEARCH("|"&amp;V436&amp;"|",'5_ACOMPANHAMENTO'!$AC$3:$AC$4922)))+((W436&lt;&gt;"")*ISNUMBER(SEARCH("|"&amp;W436&amp;"|",'5_ACOMPANHAMENTO'!$AC$3:$AC$4922)))+((X436&lt;&gt;"")*ISNUMBER(SEARCH("|"&amp;X436&amp;"|",'5_ACOMPANHAMENTO'!$AC$3:$AC$4922)))+((Y436&lt;&gt;"")*ISNUMBER(SEARCH("|"&amp;Y436&amp;"|",'5_ACOMPANHAMENTO'!$AC$3:$AC$4922)))+((Z436&lt;&gt;"")*ISNUMBER(SEARCH("|"&amp;Z436&amp;"|",'5_ACOMPANHAMENTO'!$AC$3:$AC$4922)))+((AA436&lt;&gt;"")*ISNUMBER(SEARCH("|"&amp;AA436&amp;"|",'5_ACOMPANHAMENTO'!$AC$3:$AC$4922)))+((AB436&lt;&gt;"")*ISNUMBER(SEARCH("|"&amp;AB436&amp;"|",'5_ACOMPANHAMENTO'!$AC$3:$AC$4922))))&gt;0),0),0)),""))</f>
        <v/>
      </c>
      <c r="B436" s="14" t="inlineStr">
        <is>
          <t>10200,10202,10205</t>
        </is>
      </c>
      <c r="C436" s="14" t="inlineStr">
        <is>
          <t>9 COLADEIRAS</t>
        </is>
      </c>
      <c r="D436" s="4">
        <f>IF(OR($B436="",$C436=""),"",IFERROR(SUMPRODUCT(--(('5_ACOMPANHAMENTO'!$AD$3:$AD$4922=TRIM($C436&amp;""))*('5_ACOMPANHAMENTO'!$AC$3:$AC$4922&lt;&gt;"")*((((I436&lt;&gt;"")*ISNUMBER(SEARCH("|"&amp;I436&amp;"|",'5_ACOMPANHAMENTO'!$AC$3:$AC$4922)))+((J436&lt;&gt;"")*ISNUMBER(SEARCH("|"&amp;J436&amp;"|",'5_ACOMPANHAMENTO'!$AC$3:$AC$4922)))+((K436&lt;&gt;"")*ISNUMBER(SEARCH("|"&amp;K436&amp;"|",'5_ACOMPANHAMENTO'!$AC$3:$AC$4922)))+((L436&lt;&gt;"")*ISNUMBER(SEARCH("|"&amp;L436&amp;"|",'5_ACOMPANHAMENTO'!$AC$3:$AC$4922)))+((M436&lt;&gt;"")*ISNUMBER(SEARCH("|"&amp;M436&amp;"|",'5_ACOMPANHAMENTO'!$AC$3:$AC$4922)))+((N436&lt;&gt;"")*ISNUMBER(SEARCH("|"&amp;N436&amp;"|",'5_ACOMPANHAMENTO'!$AC$3:$AC$4922)))+((O436&lt;&gt;"")*ISNUMBER(SEARCH("|"&amp;O436&amp;"|",'5_ACOMPANHAMENTO'!$AC$3:$AC$4922)))+((P436&lt;&gt;"")*ISNUMBER(SEARCH("|"&amp;P436&amp;"|",'5_ACOMPANHAMENTO'!$AC$3:$AC$4922)))+((Q436&lt;&gt;"")*ISNUMBER(SEARCH("|"&amp;Q436&amp;"|",'5_ACOMPANHAMENTO'!$AC$3:$AC$4922)))+((R436&lt;&gt;"")*ISNUMBER(SEARCH("|"&amp;R436&amp;"|",'5_ACOMPANHAMENTO'!$AC$3:$AC$4922)))+((S436&lt;&gt;"")*ISNUMBER(SEARCH("|"&amp;S436&amp;"|",'5_ACOMPANHAMENTO'!$AC$3:$AC$4922)))+((T436&lt;&gt;"")*ISNUMBER(SEARCH("|"&amp;T436&amp;"|",'5_ACOMPANHAMENTO'!$AC$3:$AC$4922)))+((U436&lt;&gt;"")*ISNUMBER(SEARCH("|"&amp;U436&amp;"|",'5_ACOMPANHAMENTO'!$AC$3:$AC$4922)))+((V436&lt;&gt;"")*ISNUMBER(SEARCH("|"&amp;V436&amp;"|",'5_ACOMPANHAMENTO'!$AC$3:$AC$4922)))+((W436&lt;&gt;"")*ISNUMBER(SEARCH("|"&amp;W436&amp;"|",'5_ACOMPANHAMENTO'!$AC$3:$AC$4922)))+((X436&lt;&gt;"")*ISNUMBER(SEARCH("|"&amp;X436&amp;"|",'5_ACOMPANHAMENTO'!$AC$3:$AC$4922)))+((Y436&lt;&gt;"")*ISNUMBER(SEARCH("|"&amp;Y436&amp;"|",'5_ACOMPANHAMENTO'!$AC$3:$AC$4922)))+((Z436&lt;&gt;"")*ISNUMBER(SEARCH("|"&amp;Z436&amp;"|",'5_ACOMPANHAMENTO'!$AC$3:$AC$4922)))+((AA436&lt;&gt;"")*ISNUMBER(SEARCH("|"&amp;AA436&amp;"|",'5_ACOMPANHAMENTO'!$AC$3:$AC$4922)))+((AB436&lt;&gt;"")*ISNUMBER(SEARCH("|"&amp;AB436&amp;"|",'5_ACOMPANHAMENTO'!$AC$3:$AC$4922))))&gt;0)),'5_ACOMPANHAMENTO'!$J$3:$J$4922),0))</f>
        <v/>
      </c>
      <c r="E436" s="4">
        <f>IF(G436=0,"FINALIZADO",IF(TODAY()&gt;A436,"ATRASADO "&amp;TODAY()-A436&amp;" DIAS","ADIANTADO "&amp;A436-TODAY()&amp;" DIAS"))</f>
        <v/>
      </c>
      <c r="F436" s="7">
        <f>IF(OR($B436="",$C436=""),"",IFERROR(SUMPRODUCT(--(('5_ACOMPANHAMENTO'!$AD$3:$AD$4922=TRIM($C436&amp;""))*('5_ACOMPANHAMENTO'!$AC$3:$AC$4922&lt;&gt;"")*((((I436&lt;&gt;"")*ISNUMBER(SEARCH("|"&amp;I436&amp;"|",'5_ACOMPANHAMENTO'!$AC$3:$AC$4922)))+((J436&lt;&gt;"")*ISNUMBER(SEARCH("|"&amp;J436&amp;"|",'5_ACOMPANHAMENTO'!$AC$3:$AC$4922)))+((K436&lt;&gt;"")*ISNUMBER(SEARCH("|"&amp;K436&amp;"|",'5_ACOMPANHAMENTO'!$AC$3:$AC$4922)))+((L436&lt;&gt;"")*ISNUMBER(SEARCH("|"&amp;L436&amp;"|",'5_ACOMPANHAMENTO'!$AC$3:$AC$4922)))+((M436&lt;&gt;"")*ISNUMBER(SEARCH("|"&amp;M436&amp;"|",'5_ACOMPANHAMENTO'!$AC$3:$AC$4922)))+((N436&lt;&gt;"")*ISNUMBER(SEARCH("|"&amp;N436&amp;"|",'5_ACOMPANHAMENTO'!$AC$3:$AC$4922)))+((O436&lt;&gt;"")*ISNUMBER(SEARCH("|"&amp;O436&amp;"|",'5_ACOMPANHAMENTO'!$AC$3:$AC$4922)))+((P436&lt;&gt;"")*ISNUMBER(SEARCH("|"&amp;P436&amp;"|",'5_ACOMPANHAMENTO'!$AC$3:$AC$4922)))+((Q436&lt;&gt;"")*ISNUMBER(SEARCH("|"&amp;Q436&amp;"|",'5_ACOMPANHAMENTO'!$AC$3:$AC$4922)))+((R436&lt;&gt;"")*ISNUMBER(SEARCH("|"&amp;R436&amp;"|",'5_ACOMPANHAMENTO'!$AC$3:$AC$4922)))+((S436&lt;&gt;"")*ISNUMBER(SEARCH("|"&amp;S436&amp;"|",'5_ACOMPANHAMENTO'!$AC$3:$AC$4922)))+((T436&lt;&gt;"")*ISNUMBER(SEARCH("|"&amp;T436&amp;"|",'5_ACOMPANHAMENTO'!$AC$3:$AC$4922)))+((U436&lt;&gt;"")*ISNUMBER(SEARCH("|"&amp;U436&amp;"|",'5_ACOMPANHAMENTO'!$AC$3:$AC$4922)))+((V436&lt;&gt;"")*ISNUMBER(SEARCH("|"&amp;V436&amp;"|",'5_ACOMPANHAMENTO'!$AC$3:$AC$4922)))+((W436&lt;&gt;"")*ISNUMBER(SEARCH("|"&amp;W436&amp;"|",'5_ACOMPANHAMENTO'!$AC$3:$AC$4922)))+((X436&lt;&gt;"")*ISNUMBER(SEARCH("|"&amp;X436&amp;"|",'5_ACOMPANHAMENTO'!$AC$3:$AC$4922)))+((Y436&lt;&gt;"")*ISNUMBER(SEARCH("|"&amp;Y436&amp;"|",'5_ACOMPANHAMENTO'!$AC$3:$AC$4922)))+((Z436&lt;&gt;"")*ISNUMBER(SEARCH("|"&amp;Z436&amp;"|",'5_ACOMPANHAMENTO'!$AC$3:$AC$4922)))+((AA436&lt;&gt;"")*ISNUMBER(SEARCH("|"&amp;AA436&amp;"|",'5_ACOMPANHAMENTO'!$AC$3:$AC$4922)))+((AB436&lt;&gt;"")*ISNUMBER(SEARCH("|"&amp;AB436&amp;"|",'5_ACOMPANHAMENTO'!$AC$3:$AC$4922))))&gt;0)),'5_ACOMPANHAMENTO'!$O$3:$O$4922),0))</f>
        <v/>
      </c>
      <c r="G436" s="7">
        <f>IF(OR($B436="",$C436=""),"",D436-F436)</f>
        <v/>
      </c>
      <c r="H436">
        <f>IF(OR($B436="",$C436=""),"",TRIM($B436&amp;"")&amp;"|"&amp;TRIM($C436&amp;""))</f>
        <v/>
      </c>
      <c r="I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",99)),1,99)))</f>
        <v/>
      </c>
      <c r="J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",99)),100,99)))</f>
        <v/>
      </c>
      <c r="K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",99)),199,99)))</f>
        <v/>
      </c>
      <c r="L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",99)),298,99)))</f>
        <v/>
      </c>
      <c r="M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",99)),397,99)))</f>
        <v/>
      </c>
      <c r="N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",99)),496,99)))</f>
        <v/>
      </c>
      <c r="O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",99)),595,99)))</f>
        <v/>
      </c>
      <c r="P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",99)),694,99)))</f>
        <v/>
      </c>
      <c r="Q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",99)),793,99)))</f>
        <v/>
      </c>
      <c r="R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",99)),892,99)))</f>
        <v/>
      </c>
      <c r="S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",99)),991,99)))</f>
        <v/>
      </c>
      <c r="T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",99)),1090,99)))</f>
        <v/>
      </c>
      <c r="U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",99)),1189,99)))</f>
        <v/>
      </c>
      <c r="V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",99)),1288,99)))</f>
        <v/>
      </c>
      <c r="W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",99)),1387,99)))</f>
        <v/>
      </c>
      <c r="X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",99)),1486,99)))</f>
        <v/>
      </c>
      <c r="Y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",99)),1585,99)))</f>
        <v/>
      </c>
      <c r="Z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",99)),1684,99)))</f>
        <v/>
      </c>
      <c r="AA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",99)),1783,99)))</f>
        <v/>
      </c>
      <c r="AB436" s="1">
        <f>IF($B436="","",TRIM(MID(SUBSTITUTE(TRIM(SUBSTITUTE(SUBSTITUTE(SUBSTITUTE(SUBSTITUTE(SUBSTITUTE(SUBSTITUTE(SUBSTITUTE(SUBSTITUTE(SUBSTITUTE(SUBSTITUTE(SUBSTITUTE(SUBSTITUTE(SUBSTITUTE(SUBSTITUTE(TRIM($B436&amp;""),CHAR(10),"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",REPT(" ",99)),1882,99)))</f>
        <v/>
      </c>
    </row>
    <row r="437" hidden="1" ht="14.25" customHeight="1">
      <c r="A437" s="4">
        <f>IF(OR($B437="",$C437=""),"",IFERROR(INDEX('5_ACOMPANHAMENTO'!$A$3:$A$4922,MATCH(1,INDEX(('5_ACOMPANHAMENTO'!$AD$3:$AD$4922=TRIM($C437&amp;""))*('5_ACOMPANHAMENTO'!$AC$3:$AC$4922&lt;&gt;"")*((((I437&lt;&gt;"")*ISNUMBER(SEARCH("|"&amp;I437&amp;"|",'5_ACOMPANHAMENTO'!$AC$3:$AC$4922)))+((J437&lt;&gt;"")*ISNUMBER(SEARCH("|"&amp;J437&amp;"|",'5_ACOMPANHAMENTO'!$AC$3:$AC$4922)))+((K437&lt;&gt;"")*ISNUMBER(SEARCH("|"&amp;K437&amp;"|",'5_ACOMPANHAMENTO'!$AC$3:$AC$4922)))+((L437&lt;&gt;"")*ISNUMBER(SEARCH("|"&amp;L437&amp;"|",'5_ACOMPANHAMENTO'!$AC$3:$AC$4922)))+((M437&lt;&gt;"")*ISNUMBER(SEARCH("|"&amp;M437&amp;"|",'5_ACOMPANHAMENTO'!$AC$3:$AC$4922)))+((N437&lt;&gt;"")*ISNUMBER(SEARCH("|"&amp;N437&amp;"|",'5_ACOMPANHAMENTO'!$AC$3:$AC$4922)))+((O437&lt;&gt;"")*ISNUMBER(SEARCH("|"&amp;O437&amp;"|",'5_ACOMPANHAMENTO'!$AC$3:$AC$4922)))+((P437&lt;&gt;"")*ISNUMBER(SEARCH("|"&amp;P437&amp;"|",'5_ACOMPANHAMENTO'!$AC$3:$AC$4922)))+((Q437&lt;&gt;"")*ISNUMBER(SEARCH("|"&amp;Q437&amp;"|",'5_ACOMPANHAMENTO'!$AC$3:$AC$4922)))+((R437&lt;&gt;"")*ISNUMBER(SEARCH("|"&amp;R437&amp;"|",'5_ACOMPANHAMENTO'!$AC$3:$AC$4922)))+((S437&lt;&gt;"")*ISNUMBER(SEARCH("|"&amp;S437&amp;"|",'5_ACOMPANHAMENTO'!$AC$3:$AC$4922)))+((T437&lt;&gt;"")*ISNUMBER(SEARCH("|"&amp;T437&amp;"|",'5_ACOMPANHAMENTO'!$AC$3:$AC$4922)))+((U437&lt;&gt;"")*ISNUMBER(SEARCH("|"&amp;U437&amp;"|",'5_ACOMPANHAMENTO'!$AC$3:$AC$4922)))+((V437&lt;&gt;"")*ISNUMBER(SEARCH("|"&amp;V437&amp;"|",'5_ACOMPANHAMENTO'!$AC$3:$AC$4922)))+((W437&lt;&gt;"")*ISNUMBER(SEARCH("|"&amp;W437&amp;"|",'5_ACOMPANHAMENTO'!$AC$3:$AC$4922)))+((X437&lt;&gt;"")*ISNUMBER(SEARCH("|"&amp;X437&amp;"|",'5_ACOMPANHAMENTO'!$AC$3:$AC$4922)))+((Y437&lt;&gt;"")*ISNUMBER(SEARCH("|"&amp;Y437&amp;"|",'5_ACOMPANHAMENTO'!$AC$3:$AC$4922)))+((Z437&lt;&gt;"")*ISNUMBER(SEARCH("|"&amp;Z437&amp;"|",'5_ACOMPANHAMENTO'!$AC$3:$AC$4922)))+((AA437&lt;&gt;"")*ISNUMBER(SEARCH("|"&amp;AA437&amp;"|",'5_ACOMPANHAMENTO'!$AC$3:$AC$4922)))+((AB437&lt;&gt;"")*ISNUMBER(SEARCH("|"&amp;AB437&amp;"|",'5_ACOMPANHAMENTO'!$AC$3:$AC$4922))))&gt;0),0),0)),""))</f>
        <v/>
      </c>
      <c r="B437" s="14" t="inlineStr">
        <is>
          <t>10200,10202,10205</t>
        </is>
      </c>
      <c r="C437" s="14" t="inlineStr">
        <is>
          <t>9 COLADEIRAS</t>
        </is>
      </c>
      <c r="D437" s="4">
        <f>IF(OR($B437="",$C437=""),"",IFERROR(SUMPRODUCT(--(('5_ACOMPANHAMENTO'!$AD$3:$AD$4922=TRIM($C437&amp;""))*('5_ACOMPANHAMENTO'!$AC$3:$AC$4922&lt;&gt;"")*((((I437&lt;&gt;"")*ISNUMBER(SEARCH("|"&amp;I437&amp;"|",'5_ACOMPANHAMENTO'!$AC$3:$AC$4922)))+((J437&lt;&gt;"")*ISNUMBER(SEARCH("|"&amp;J437&amp;"|",'5_ACOMPANHAMENTO'!$AC$3:$AC$4922)))+((K437&lt;&gt;"")*ISNUMBER(SEARCH("|"&amp;K437&amp;"|",'5_ACOMPANHAMENTO'!$AC$3:$AC$4922)))+((L437&lt;&gt;"")*ISNUMBER(SEARCH("|"&amp;L437&amp;"|",'5_ACOMPANHAMENTO'!$AC$3:$AC$4922)))+((M437&lt;&gt;"")*ISNUMBER(SEARCH("|"&amp;M437&amp;"|",'5_ACOMPANHAMENTO'!$AC$3:$AC$4922)))+((N437&lt;&gt;"")*ISNUMBER(SEARCH("|"&amp;N437&amp;"|",'5_ACOMPANHAMENTO'!$AC$3:$AC$4922)))+((O437&lt;&gt;"")*ISNUMBER(SEARCH("|"&amp;O437&amp;"|",'5_ACOMPANHAMENTO'!$AC$3:$AC$4922)))+((P437&lt;&gt;"")*ISNUMBER(SEARCH("|"&amp;P437&amp;"|",'5_ACOMPANHAMENTO'!$AC$3:$AC$4922)))+((Q437&lt;&gt;"")*ISNUMBER(SEARCH("|"&amp;Q437&amp;"|",'5_ACOMPANHAMENTO'!$AC$3:$AC$4922)))+((R437&lt;&gt;"")*ISNUMBER(SEARCH("|"&amp;R437&amp;"|",'5_ACOMPANHAMENTO'!$AC$3:$AC$4922)))+((S437&lt;&gt;"")*ISNUMBER(SEARCH("|"&amp;S437&amp;"|",'5_ACOMPANHAMENTO'!$AC$3:$AC$4922)))+((T437&lt;&gt;"")*ISNUMBER(SEARCH("|"&amp;T437&amp;"|",'5_ACOMPANHAMENTO'!$AC$3:$AC$4922)))+((U437&lt;&gt;"")*ISNUMBER(SEARCH("|"&amp;U437&amp;"|",'5_ACOMPANHAMENTO'!$AC$3:$AC$4922)))+((V437&lt;&gt;"")*ISNUMBER(SEARCH("|"&amp;V437&amp;"|",'5_ACOMPANHAMENTO'!$AC$3:$AC$4922)))+((W437&lt;&gt;"")*ISNUMBER(SEARCH("|"&amp;W437&amp;"|",'5_ACOMPANHAMENTO'!$AC$3:$AC$4922)))+((X437&lt;&gt;"")*ISNUMBER(SEARCH("|"&amp;X437&amp;"|",'5_ACOMPANHAMENTO'!$AC$3:$AC$4922)))+((Y437&lt;&gt;"")*ISNUMBER(SEARCH("|"&amp;Y437&amp;"|",'5_ACOMPANHAMENTO'!$AC$3:$AC$4922)))+((Z437&lt;&gt;"")*ISNUMBER(SEARCH("|"&amp;Z437&amp;"|",'5_ACOMPANHAMENTO'!$AC$3:$AC$4922)))+((AA437&lt;&gt;"")*ISNUMBER(SEARCH("|"&amp;AA437&amp;"|",'5_ACOMPANHAMENTO'!$AC$3:$AC$4922)))+((AB437&lt;&gt;"")*ISNUMBER(SEARCH("|"&amp;AB437&amp;"|",'5_ACOMPANHAMENTO'!$AC$3:$AC$4922))))&gt;0)),'5_ACOMPANHAMENTO'!$J$3:$J$4922),0))</f>
        <v/>
      </c>
      <c r="E437" s="4">
        <f>IF(G437=0,"FINALIZADO",IF(TODAY()&gt;A437,"ATRASADO "&amp;TODAY()-A437&amp;" DIAS","ADIANTADO "&amp;A437-TODAY()&amp;" DIAS"))</f>
        <v/>
      </c>
      <c r="F437" s="7">
        <f>IF(OR($B437="",$C437=""),"",IFERROR(SUMPRODUCT(--(('5_ACOMPANHAMENTO'!$AD$3:$AD$4922=TRIM($C437&amp;""))*('5_ACOMPANHAMENTO'!$AC$3:$AC$4922&lt;&gt;"")*((((I437&lt;&gt;"")*ISNUMBER(SEARCH("|"&amp;I437&amp;"|",'5_ACOMPANHAMENTO'!$AC$3:$AC$4922)))+((J437&lt;&gt;"")*ISNUMBER(SEARCH("|"&amp;J437&amp;"|",'5_ACOMPANHAMENTO'!$AC$3:$AC$4922)))+((K437&lt;&gt;"")*ISNUMBER(SEARCH("|"&amp;K437&amp;"|",'5_ACOMPANHAMENTO'!$AC$3:$AC$4922)))+((L437&lt;&gt;"")*ISNUMBER(SEARCH("|"&amp;L437&amp;"|",'5_ACOMPANHAMENTO'!$AC$3:$AC$4922)))+((M437&lt;&gt;"")*ISNUMBER(SEARCH("|"&amp;M437&amp;"|",'5_ACOMPANHAMENTO'!$AC$3:$AC$4922)))+((N437&lt;&gt;"")*ISNUMBER(SEARCH("|"&amp;N437&amp;"|",'5_ACOMPANHAMENTO'!$AC$3:$AC$4922)))+((O437&lt;&gt;"")*ISNUMBER(SEARCH("|"&amp;O437&amp;"|",'5_ACOMPANHAMENTO'!$AC$3:$AC$4922)))+((P437&lt;&gt;"")*ISNUMBER(SEARCH("|"&amp;P437&amp;"|",'5_ACOMPANHAMENTO'!$AC$3:$AC$4922)))+((Q437&lt;&gt;"")*ISNUMBER(SEARCH("|"&amp;Q437&amp;"|",'5_ACOMPANHAMENTO'!$AC$3:$AC$4922)))+((R437&lt;&gt;"")*ISNUMBER(SEARCH("|"&amp;R437&amp;"|",'5_ACOMPANHAMENTO'!$AC$3:$AC$4922)))+((S437&lt;&gt;"")*ISNUMBER(SEARCH("|"&amp;S437&amp;"|",'5_ACOMPANHAMENTO'!$AC$3:$AC$4922)))+((T437&lt;&gt;"")*ISNUMBER(SEARCH("|"&amp;T437&amp;"|",'5_ACOMPANHAMENTO'!$AC$3:$AC$4922)))+((U437&lt;&gt;"")*ISNUMBER(SEARCH("|"&amp;U437&amp;"|",'5_ACOMPANHAMENTO'!$AC$3:$AC$4922)))+((V437&lt;&gt;"")*ISNUMBER(SEARCH("|"&amp;V437&amp;"|",'5_ACOMPANHAMENTO'!$AC$3:$AC$4922)))+((W437&lt;&gt;"")*ISNUMBER(SEARCH("|"&amp;W437&amp;"|",'5_ACOMPANHAMENTO'!$AC$3:$AC$4922)))+((X437&lt;&gt;"")*ISNUMBER(SEARCH("|"&amp;X437&amp;"|",'5_ACOMPANHAMENTO'!$AC$3:$AC$4922)))+((Y437&lt;&gt;"")*ISNUMBER(SEARCH("|"&amp;Y437&amp;"|",'5_ACOMPANHAMENTO'!$AC$3:$AC$4922)))+((Z437&lt;&gt;"")*ISNUMBER(SEARCH("|"&amp;Z437&amp;"|",'5_ACOMPANHAMENTO'!$AC$3:$AC$4922)))+((AA437&lt;&gt;"")*ISNUMBER(SEARCH("|"&amp;AA437&amp;"|",'5_ACOMPANHAMENTO'!$AC$3:$AC$4922)))+((AB437&lt;&gt;"")*ISNUMBER(SEARCH("|"&amp;AB437&amp;"|",'5_ACOMPANHAMENTO'!$AC$3:$AC$4922))))&gt;0)),'5_ACOMPANHAMENTO'!$O$3:$O$4922),0))</f>
        <v/>
      </c>
      <c r="G437" s="7">
        <f>IF(OR($B437="",$C437=""),"",D437-F437)</f>
        <v/>
      </c>
      <c r="H437">
        <f>IF(OR($B437="",$C437=""),"",TRIM($B437&amp;"")&amp;"|"&amp;TRIM($C437&amp;""))</f>
        <v/>
      </c>
      <c r="I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",99)),1,99)))</f>
        <v/>
      </c>
      <c r="J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",99)),100,99)))</f>
        <v/>
      </c>
      <c r="K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",99)),199,99)))</f>
        <v/>
      </c>
      <c r="L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",99)),298,99)))</f>
        <v/>
      </c>
      <c r="M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",99)),397,99)))</f>
        <v/>
      </c>
      <c r="N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",99)),496,99)))</f>
        <v/>
      </c>
      <c r="O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",99)),595,99)))</f>
        <v/>
      </c>
      <c r="P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",99)),694,99)))</f>
        <v/>
      </c>
      <c r="Q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",99)),793,99)))</f>
        <v/>
      </c>
      <c r="R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",99)),892,99)))</f>
        <v/>
      </c>
      <c r="S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",99)),991,99)))</f>
        <v/>
      </c>
      <c r="T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",99)),1090,99)))</f>
        <v/>
      </c>
      <c r="U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",99)),1189,99)))</f>
        <v/>
      </c>
      <c r="V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",99)),1288,99)))</f>
        <v/>
      </c>
      <c r="W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",99)),1387,99)))</f>
        <v/>
      </c>
      <c r="X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",99)),1486,99)))</f>
        <v/>
      </c>
      <c r="Y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",99)),1585,99)))</f>
        <v/>
      </c>
      <c r="Z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",99)),1684,99)))</f>
        <v/>
      </c>
      <c r="AA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",99)),1783,99)))</f>
        <v/>
      </c>
      <c r="AB437" s="1">
        <f>IF($B437="","",TRIM(MID(SUBSTITUTE(TRIM(SUBSTITUTE(SUBSTITUTE(SUBSTITUTE(SUBSTITUTE(SUBSTITUTE(SUBSTITUTE(SUBSTITUTE(SUBSTITUTE(SUBSTITUTE(SUBSTITUTE(SUBSTITUTE(SUBSTITUTE(SUBSTITUTE(SUBSTITUTE(TRIM($B437&amp;""),CHAR(10),"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",REPT(" ",99)),1882,99)))</f>
        <v/>
      </c>
    </row>
    <row r="438" hidden="1" ht="14.25" customHeight="1">
      <c r="A438" s="4">
        <f>IF(OR($B438="",$C438=""),"",IFERROR(INDEX('5_ACOMPANHAMENTO'!$A$3:$A$4922,MATCH(1,INDEX(('5_ACOMPANHAMENTO'!$AD$3:$AD$4922=TRIM($C438&amp;""))*('5_ACOMPANHAMENTO'!$AC$3:$AC$4922&lt;&gt;"")*((((I438&lt;&gt;"")*ISNUMBER(SEARCH("|"&amp;I438&amp;"|",'5_ACOMPANHAMENTO'!$AC$3:$AC$4922)))+((J438&lt;&gt;"")*ISNUMBER(SEARCH("|"&amp;J438&amp;"|",'5_ACOMPANHAMENTO'!$AC$3:$AC$4922)))+((K438&lt;&gt;"")*ISNUMBER(SEARCH("|"&amp;K438&amp;"|",'5_ACOMPANHAMENTO'!$AC$3:$AC$4922)))+((L438&lt;&gt;"")*ISNUMBER(SEARCH("|"&amp;L438&amp;"|",'5_ACOMPANHAMENTO'!$AC$3:$AC$4922)))+((M438&lt;&gt;"")*ISNUMBER(SEARCH("|"&amp;M438&amp;"|",'5_ACOMPANHAMENTO'!$AC$3:$AC$4922)))+((N438&lt;&gt;"")*ISNUMBER(SEARCH("|"&amp;N438&amp;"|",'5_ACOMPANHAMENTO'!$AC$3:$AC$4922)))+((O438&lt;&gt;"")*ISNUMBER(SEARCH("|"&amp;O438&amp;"|",'5_ACOMPANHAMENTO'!$AC$3:$AC$4922)))+((P438&lt;&gt;"")*ISNUMBER(SEARCH("|"&amp;P438&amp;"|",'5_ACOMPANHAMENTO'!$AC$3:$AC$4922)))+((Q438&lt;&gt;"")*ISNUMBER(SEARCH("|"&amp;Q438&amp;"|",'5_ACOMPANHAMENTO'!$AC$3:$AC$4922)))+((R438&lt;&gt;"")*ISNUMBER(SEARCH("|"&amp;R438&amp;"|",'5_ACOMPANHAMENTO'!$AC$3:$AC$4922)))+((S438&lt;&gt;"")*ISNUMBER(SEARCH("|"&amp;S438&amp;"|",'5_ACOMPANHAMENTO'!$AC$3:$AC$4922)))+((T438&lt;&gt;"")*ISNUMBER(SEARCH("|"&amp;T438&amp;"|",'5_ACOMPANHAMENTO'!$AC$3:$AC$4922)))+((U438&lt;&gt;"")*ISNUMBER(SEARCH("|"&amp;U438&amp;"|",'5_ACOMPANHAMENTO'!$AC$3:$AC$4922)))+((V438&lt;&gt;"")*ISNUMBER(SEARCH("|"&amp;V438&amp;"|",'5_ACOMPANHAMENTO'!$AC$3:$AC$4922)))+((W438&lt;&gt;"")*ISNUMBER(SEARCH("|"&amp;W438&amp;"|",'5_ACOMPANHAMENTO'!$AC$3:$AC$4922)))+((X438&lt;&gt;"")*ISNUMBER(SEARCH("|"&amp;X438&amp;"|",'5_ACOMPANHAMENTO'!$AC$3:$AC$4922)))+((Y438&lt;&gt;"")*ISNUMBER(SEARCH("|"&amp;Y438&amp;"|",'5_ACOMPANHAMENTO'!$AC$3:$AC$4922)))+((Z438&lt;&gt;"")*ISNUMBER(SEARCH("|"&amp;Z438&amp;"|",'5_ACOMPANHAMENTO'!$AC$3:$AC$4922)))+((AA438&lt;&gt;"")*ISNUMBER(SEARCH("|"&amp;AA438&amp;"|",'5_ACOMPANHAMENTO'!$AC$3:$AC$4922)))+((AB438&lt;&gt;"")*ISNUMBER(SEARCH("|"&amp;AB438&amp;"|",'5_ACOMPANHAMENTO'!$AC$3:$AC$4922))))&gt;0),0),0)),""))</f>
        <v/>
      </c>
      <c r="B438" s="14" t="inlineStr">
        <is>
          <t>10200,10202,10205</t>
        </is>
      </c>
      <c r="C438" s="14" t="inlineStr">
        <is>
          <t>9 COLADEIRAS</t>
        </is>
      </c>
      <c r="D438" s="4">
        <f>IF(OR($B438="",$C438=""),"",IFERROR(SUMPRODUCT(--(('5_ACOMPANHAMENTO'!$AD$3:$AD$4922=TRIM($C438&amp;""))*('5_ACOMPANHAMENTO'!$AC$3:$AC$4922&lt;&gt;"")*((((I438&lt;&gt;"")*ISNUMBER(SEARCH("|"&amp;I438&amp;"|",'5_ACOMPANHAMENTO'!$AC$3:$AC$4922)))+((J438&lt;&gt;"")*ISNUMBER(SEARCH("|"&amp;J438&amp;"|",'5_ACOMPANHAMENTO'!$AC$3:$AC$4922)))+((K438&lt;&gt;"")*ISNUMBER(SEARCH("|"&amp;K438&amp;"|",'5_ACOMPANHAMENTO'!$AC$3:$AC$4922)))+((L438&lt;&gt;"")*ISNUMBER(SEARCH("|"&amp;L438&amp;"|",'5_ACOMPANHAMENTO'!$AC$3:$AC$4922)))+((M438&lt;&gt;"")*ISNUMBER(SEARCH("|"&amp;M438&amp;"|",'5_ACOMPANHAMENTO'!$AC$3:$AC$4922)))+((N438&lt;&gt;"")*ISNUMBER(SEARCH("|"&amp;N438&amp;"|",'5_ACOMPANHAMENTO'!$AC$3:$AC$4922)))+((O438&lt;&gt;"")*ISNUMBER(SEARCH("|"&amp;O438&amp;"|",'5_ACOMPANHAMENTO'!$AC$3:$AC$4922)))+((P438&lt;&gt;"")*ISNUMBER(SEARCH("|"&amp;P438&amp;"|",'5_ACOMPANHAMENTO'!$AC$3:$AC$4922)))+((Q438&lt;&gt;"")*ISNUMBER(SEARCH("|"&amp;Q438&amp;"|",'5_ACOMPANHAMENTO'!$AC$3:$AC$4922)))+((R438&lt;&gt;"")*ISNUMBER(SEARCH("|"&amp;R438&amp;"|",'5_ACOMPANHAMENTO'!$AC$3:$AC$4922)))+((S438&lt;&gt;"")*ISNUMBER(SEARCH("|"&amp;S438&amp;"|",'5_ACOMPANHAMENTO'!$AC$3:$AC$4922)))+((T438&lt;&gt;"")*ISNUMBER(SEARCH("|"&amp;T438&amp;"|",'5_ACOMPANHAMENTO'!$AC$3:$AC$4922)))+((U438&lt;&gt;"")*ISNUMBER(SEARCH("|"&amp;U438&amp;"|",'5_ACOMPANHAMENTO'!$AC$3:$AC$4922)))+((V438&lt;&gt;"")*ISNUMBER(SEARCH("|"&amp;V438&amp;"|",'5_ACOMPANHAMENTO'!$AC$3:$AC$4922)))+((W438&lt;&gt;"")*ISNUMBER(SEARCH("|"&amp;W438&amp;"|",'5_ACOMPANHAMENTO'!$AC$3:$AC$4922)))+((X438&lt;&gt;"")*ISNUMBER(SEARCH("|"&amp;X438&amp;"|",'5_ACOMPANHAMENTO'!$AC$3:$AC$4922)))+((Y438&lt;&gt;"")*ISNUMBER(SEARCH("|"&amp;Y438&amp;"|",'5_ACOMPANHAMENTO'!$AC$3:$AC$4922)))+((Z438&lt;&gt;"")*ISNUMBER(SEARCH("|"&amp;Z438&amp;"|",'5_ACOMPANHAMENTO'!$AC$3:$AC$4922)))+((AA438&lt;&gt;"")*ISNUMBER(SEARCH("|"&amp;AA438&amp;"|",'5_ACOMPANHAMENTO'!$AC$3:$AC$4922)))+((AB438&lt;&gt;"")*ISNUMBER(SEARCH("|"&amp;AB438&amp;"|",'5_ACOMPANHAMENTO'!$AC$3:$AC$4922))))&gt;0)),'5_ACOMPANHAMENTO'!$J$3:$J$4922),0))</f>
        <v/>
      </c>
      <c r="E438" s="4">
        <f>IF(G438=0,"FINALIZADO",IF(TODAY()&gt;A438,"ATRASADO "&amp;TODAY()-A438&amp;" DIAS","ADIANTADO "&amp;A438-TODAY()&amp;" DIAS"))</f>
        <v/>
      </c>
      <c r="F438" s="7">
        <f>IF(OR($B438="",$C438=""),"",IFERROR(SUMPRODUCT(--(('5_ACOMPANHAMENTO'!$AD$3:$AD$4922=TRIM($C438&amp;""))*('5_ACOMPANHAMENTO'!$AC$3:$AC$4922&lt;&gt;"")*((((I438&lt;&gt;"")*ISNUMBER(SEARCH("|"&amp;I438&amp;"|",'5_ACOMPANHAMENTO'!$AC$3:$AC$4922)))+((J438&lt;&gt;"")*ISNUMBER(SEARCH("|"&amp;J438&amp;"|",'5_ACOMPANHAMENTO'!$AC$3:$AC$4922)))+((K438&lt;&gt;"")*ISNUMBER(SEARCH("|"&amp;K438&amp;"|",'5_ACOMPANHAMENTO'!$AC$3:$AC$4922)))+((L438&lt;&gt;"")*ISNUMBER(SEARCH("|"&amp;L438&amp;"|",'5_ACOMPANHAMENTO'!$AC$3:$AC$4922)))+((M438&lt;&gt;"")*ISNUMBER(SEARCH("|"&amp;M438&amp;"|",'5_ACOMPANHAMENTO'!$AC$3:$AC$4922)))+((N438&lt;&gt;"")*ISNUMBER(SEARCH("|"&amp;N438&amp;"|",'5_ACOMPANHAMENTO'!$AC$3:$AC$4922)))+((O438&lt;&gt;"")*ISNUMBER(SEARCH("|"&amp;O438&amp;"|",'5_ACOMPANHAMENTO'!$AC$3:$AC$4922)))+((P438&lt;&gt;"")*ISNUMBER(SEARCH("|"&amp;P438&amp;"|",'5_ACOMPANHAMENTO'!$AC$3:$AC$4922)))+((Q438&lt;&gt;"")*ISNUMBER(SEARCH("|"&amp;Q438&amp;"|",'5_ACOMPANHAMENTO'!$AC$3:$AC$4922)))+((R438&lt;&gt;"")*ISNUMBER(SEARCH("|"&amp;R438&amp;"|",'5_ACOMPANHAMENTO'!$AC$3:$AC$4922)))+((S438&lt;&gt;"")*ISNUMBER(SEARCH("|"&amp;S438&amp;"|",'5_ACOMPANHAMENTO'!$AC$3:$AC$4922)))+((T438&lt;&gt;"")*ISNUMBER(SEARCH("|"&amp;T438&amp;"|",'5_ACOMPANHAMENTO'!$AC$3:$AC$4922)))+((U438&lt;&gt;"")*ISNUMBER(SEARCH("|"&amp;U438&amp;"|",'5_ACOMPANHAMENTO'!$AC$3:$AC$4922)))+((V438&lt;&gt;"")*ISNUMBER(SEARCH("|"&amp;V438&amp;"|",'5_ACOMPANHAMENTO'!$AC$3:$AC$4922)))+((W438&lt;&gt;"")*ISNUMBER(SEARCH("|"&amp;W438&amp;"|",'5_ACOMPANHAMENTO'!$AC$3:$AC$4922)))+((X438&lt;&gt;"")*ISNUMBER(SEARCH("|"&amp;X438&amp;"|",'5_ACOMPANHAMENTO'!$AC$3:$AC$4922)))+((Y438&lt;&gt;"")*ISNUMBER(SEARCH("|"&amp;Y438&amp;"|",'5_ACOMPANHAMENTO'!$AC$3:$AC$4922)))+((Z438&lt;&gt;"")*ISNUMBER(SEARCH("|"&amp;Z438&amp;"|",'5_ACOMPANHAMENTO'!$AC$3:$AC$4922)))+((AA438&lt;&gt;"")*ISNUMBER(SEARCH("|"&amp;AA438&amp;"|",'5_ACOMPANHAMENTO'!$AC$3:$AC$4922)))+((AB438&lt;&gt;"")*ISNUMBER(SEARCH("|"&amp;AB438&amp;"|",'5_ACOMPANHAMENTO'!$AC$3:$AC$4922))))&gt;0)),'5_ACOMPANHAMENTO'!$O$3:$O$4922),0))</f>
        <v/>
      </c>
      <c r="G438" s="7">
        <f>IF(OR($B438="",$C438=""),"",D438-F438)</f>
        <v/>
      </c>
      <c r="H438">
        <f>IF(OR($B438="",$C438=""),"",TRIM($B438&amp;"")&amp;"|"&amp;TRIM($C438&amp;""))</f>
        <v/>
      </c>
      <c r="I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",99)),1,99)))</f>
        <v/>
      </c>
      <c r="J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",99)),100,99)))</f>
        <v/>
      </c>
      <c r="K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",99)),199,99)))</f>
        <v/>
      </c>
      <c r="L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",99)),298,99)))</f>
        <v/>
      </c>
      <c r="M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",99)),397,99)))</f>
        <v/>
      </c>
      <c r="N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",99)),496,99)))</f>
        <v/>
      </c>
      <c r="O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",99)),595,99)))</f>
        <v/>
      </c>
      <c r="P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",99)),694,99)))</f>
        <v/>
      </c>
      <c r="Q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",99)),793,99)))</f>
        <v/>
      </c>
      <c r="R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",99)),892,99)))</f>
        <v/>
      </c>
      <c r="S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",99)),991,99)))</f>
        <v/>
      </c>
      <c r="T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",99)),1090,99)))</f>
        <v/>
      </c>
      <c r="U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",99)),1189,99)))</f>
        <v/>
      </c>
      <c r="V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",99)),1288,99)))</f>
        <v/>
      </c>
      <c r="W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",99)),1387,99)))</f>
        <v/>
      </c>
      <c r="X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",99)),1486,99)))</f>
        <v/>
      </c>
      <c r="Y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",99)),1585,99)))</f>
        <v/>
      </c>
      <c r="Z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",99)),1684,99)))</f>
        <v/>
      </c>
      <c r="AA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",99)),1783,99)))</f>
        <v/>
      </c>
      <c r="AB438" s="1">
        <f>IF($B438="","",TRIM(MID(SUBSTITUTE(TRIM(SUBSTITUTE(SUBSTITUTE(SUBSTITUTE(SUBSTITUTE(SUBSTITUTE(SUBSTITUTE(SUBSTITUTE(SUBSTITUTE(SUBSTITUTE(SUBSTITUTE(SUBSTITUTE(SUBSTITUTE(SUBSTITUTE(SUBSTITUTE(TRIM($B438&amp;""),CHAR(10),"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",REPT(" ",99)),1882,99)))</f>
        <v/>
      </c>
    </row>
    <row r="439" hidden="1" ht="14.25" customHeight="1">
      <c r="A439" s="4">
        <f>IF(OR($B439="",$C439=""),"",IFERROR(INDEX('5_ACOMPANHAMENTO'!$A$3:$A$4922,MATCH(1,INDEX(('5_ACOMPANHAMENTO'!$AD$3:$AD$4922=TRIM($C439&amp;""))*('5_ACOMPANHAMENTO'!$AC$3:$AC$4922&lt;&gt;"")*((((I439&lt;&gt;"")*ISNUMBER(SEARCH("|"&amp;I439&amp;"|",'5_ACOMPANHAMENTO'!$AC$3:$AC$4922)))+((J439&lt;&gt;"")*ISNUMBER(SEARCH("|"&amp;J439&amp;"|",'5_ACOMPANHAMENTO'!$AC$3:$AC$4922)))+((K439&lt;&gt;"")*ISNUMBER(SEARCH("|"&amp;K439&amp;"|",'5_ACOMPANHAMENTO'!$AC$3:$AC$4922)))+((L439&lt;&gt;"")*ISNUMBER(SEARCH("|"&amp;L439&amp;"|",'5_ACOMPANHAMENTO'!$AC$3:$AC$4922)))+((M439&lt;&gt;"")*ISNUMBER(SEARCH("|"&amp;M439&amp;"|",'5_ACOMPANHAMENTO'!$AC$3:$AC$4922)))+((N439&lt;&gt;"")*ISNUMBER(SEARCH("|"&amp;N439&amp;"|",'5_ACOMPANHAMENTO'!$AC$3:$AC$4922)))+((O439&lt;&gt;"")*ISNUMBER(SEARCH("|"&amp;O439&amp;"|",'5_ACOMPANHAMENTO'!$AC$3:$AC$4922)))+((P439&lt;&gt;"")*ISNUMBER(SEARCH("|"&amp;P439&amp;"|",'5_ACOMPANHAMENTO'!$AC$3:$AC$4922)))+((Q439&lt;&gt;"")*ISNUMBER(SEARCH("|"&amp;Q439&amp;"|",'5_ACOMPANHAMENTO'!$AC$3:$AC$4922)))+((R439&lt;&gt;"")*ISNUMBER(SEARCH("|"&amp;R439&amp;"|",'5_ACOMPANHAMENTO'!$AC$3:$AC$4922)))+((S439&lt;&gt;"")*ISNUMBER(SEARCH("|"&amp;S439&amp;"|",'5_ACOMPANHAMENTO'!$AC$3:$AC$4922)))+((T439&lt;&gt;"")*ISNUMBER(SEARCH("|"&amp;T439&amp;"|",'5_ACOMPANHAMENTO'!$AC$3:$AC$4922)))+((U439&lt;&gt;"")*ISNUMBER(SEARCH("|"&amp;U439&amp;"|",'5_ACOMPANHAMENTO'!$AC$3:$AC$4922)))+((V439&lt;&gt;"")*ISNUMBER(SEARCH("|"&amp;V439&amp;"|",'5_ACOMPANHAMENTO'!$AC$3:$AC$4922)))+((W439&lt;&gt;"")*ISNUMBER(SEARCH("|"&amp;W439&amp;"|",'5_ACOMPANHAMENTO'!$AC$3:$AC$4922)))+((X439&lt;&gt;"")*ISNUMBER(SEARCH("|"&amp;X439&amp;"|",'5_ACOMPANHAMENTO'!$AC$3:$AC$4922)))+((Y439&lt;&gt;"")*ISNUMBER(SEARCH("|"&amp;Y439&amp;"|",'5_ACOMPANHAMENTO'!$AC$3:$AC$4922)))+((Z439&lt;&gt;"")*ISNUMBER(SEARCH("|"&amp;Z439&amp;"|",'5_ACOMPANHAMENTO'!$AC$3:$AC$4922)))+((AA439&lt;&gt;"")*ISNUMBER(SEARCH("|"&amp;AA439&amp;"|",'5_ACOMPANHAMENTO'!$AC$3:$AC$4922)))+((AB439&lt;&gt;"")*ISNUMBER(SEARCH("|"&amp;AB439&amp;"|",'5_ACOMPANHAMENTO'!$AC$3:$AC$4922))))&gt;0),0),0)),""))</f>
        <v/>
      </c>
      <c r="B439" s="14" t="inlineStr">
        <is>
          <t>10200,10202,10205</t>
        </is>
      </c>
      <c r="C439" s="14" t="inlineStr">
        <is>
          <t>9 COLADEIRAS</t>
        </is>
      </c>
      <c r="D439" s="4">
        <f>IF(OR($B439="",$C439=""),"",IFERROR(SUMPRODUCT(--(('5_ACOMPANHAMENTO'!$AD$3:$AD$4922=TRIM($C439&amp;""))*('5_ACOMPANHAMENTO'!$AC$3:$AC$4922&lt;&gt;"")*((((I439&lt;&gt;"")*ISNUMBER(SEARCH("|"&amp;I439&amp;"|",'5_ACOMPANHAMENTO'!$AC$3:$AC$4922)))+((J439&lt;&gt;"")*ISNUMBER(SEARCH("|"&amp;J439&amp;"|",'5_ACOMPANHAMENTO'!$AC$3:$AC$4922)))+((K439&lt;&gt;"")*ISNUMBER(SEARCH("|"&amp;K439&amp;"|",'5_ACOMPANHAMENTO'!$AC$3:$AC$4922)))+((L439&lt;&gt;"")*ISNUMBER(SEARCH("|"&amp;L439&amp;"|",'5_ACOMPANHAMENTO'!$AC$3:$AC$4922)))+((M439&lt;&gt;"")*ISNUMBER(SEARCH("|"&amp;M439&amp;"|",'5_ACOMPANHAMENTO'!$AC$3:$AC$4922)))+((N439&lt;&gt;"")*ISNUMBER(SEARCH("|"&amp;N439&amp;"|",'5_ACOMPANHAMENTO'!$AC$3:$AC$4922)))+((O439&lt;&gt;"")*ISNUMBER(SEARCH("|"&amp;O439&amp;"|",'5_ACOMPANHAMENTO'!$AC$3:$AC$4922)))+((P439&lt;&gt;"")*ISNUMBER(SEARCH("|"&amp;P439&amp;"|",'5_ACOMPANHAMENTO'!$AC$3:$AC$4922)))+((Q439&lt;&gt;"")*ISNUMBER(SEARCH("|"&amp;Q439&amp;"|",'5_ACOMPANHAMENTO'!$AC$3:$AC$4922)))+((R439&lt;&gt;"")*ISNUMBER(SEARCH("|"&amp;R439&amp;"|",'5_ACOMPANHAMENTO'!$AC$3:$AC$4922)))+((S439&lt;&gt;"")*ISNUMBER(SEARCH("|"&amp;S439&amp;"|",'5_ACOMPANHAMENTO'!$AC$3:$AC$4922)))+((T439&lt;&gt;"")*ISNUMBER(SEARCH("|"&amp;T439&amp;"|",'5_ACOMPANHAMENTO'!$AC$3:$AC$4922)))+((U439&lt;&gt;"")*ISNUMBER(SEARCH("|"&amp;U439&amp;"|",'5_ACOMPANHAMENTO'!$AC$3:$AC$4922)))+((V439&lt;&gt;"")*ISNUMBER(SEARCH("|"&amp;V439&amp;"|",'5_ACOMPANHAMENTO'!$AC$3:$AC$4922)))+((W439&lt;&gt;"")*ISNUMBER(SEARCH("|"&amp;W439&amp;"|",'5_ACOMPANHAMENTO'!$AC$3:$AC$4922)))+((X439&lt;&gt;"")*ISNUMBER(SEARCH("|"&amp;X439&amp;"|",'5_ACOMPANHAMENTO'!$AC$3:$AC$4922)))+((Y439&lt;&gt;"")*ISNUMBER(SEARCH("|"&amp;Y439&amp;"|",'5_ACOMPANHAMENTO'!$AC$3:$AC$4922)))+((Z439&lt;&gt;"")*ISNUMBER(SEARCH("|"&amp;Z439&amp;"|",'5_ACOMPANHAMENTO'!$AC$3:$AC$4922)))+((AA439&lt;&gt;"")*ISNUMBER(SEARCH("|"&amp;AA439&amp;"|",'5_ACOMPANHAMENTO'!$AC$3:$AC$4922)))+((AB439&lt;&gt;"")*ISNUMBER(SEARCH("|"&amp;AB439&amp;"|",'5_ACOMPANHAMENTO'!$AC$3:$AC$4922))))&gt;0)),'5_ACOMPANHAMENTO'!$J$3:$J$4922),0))</f>
        <v/>
      </c>
      <c r="E439" s="4">
        <f>IF(G439=0,"FINALIZADO",IF(TODAY()&gt;A439,"ATRASADO "&amp;TODAY()-A439&amp;" DIAS","ADIANTADO "&amp;A439-TODAY()&amp;" DIAS"))</f>
        <v/>
      </c>
      <c r="F439" s="7">
        <f>IF(OR($B439="",$C439=""),"",IFERROR(SUMPRODUCT(--(('5_ACOMPANHAMENTO'!$AD$3:$AD$4922=TRIM($C439&amp;""))*('5_ACOMPANHAMENTO'!$AC$3:$AC$4922&lt;&gt;"")*((((I439&lt;&gt;"")*ISNUMBER(SEARCH("|"&amp;I439&amp;"|",'5_ACOMPANHAMENTO'!$AC$3:$AC$4922)))+((J439&lt;&gt;"")*ISNUMBER(SEARCH("|"&amp;J439&amp;"|",'5_ACOMPANHAMENTO'!$AC$3:$AC$4922)))+((K439&lt;&gt;"")*ISNUMBER(SEARCH("|"&amp;K439&amp;"|",'5_ACOMPANHAMENTO'!$AC$3:$AC$4922)))+((L439&lt;&gt;"")*ISNUMBER(SEARCH("|"&amp;L439&amp;"|",'5_ACOMPANHAMENTO'!$AC$3:$AC$4922)))+((M439&lt;&gt;"")*ISNUMBER(SEARCH("|"&amp;M439&amp;"|",'5_ACOMPANHAMENTO'!$AC$3:$AC$4922)))+((N439&lt;&gt;"")*ISNUMBER(SEARCH("|"&amp;N439&amp;"|",'5_ACOMPANHAMENTO'!$AC$3:$AC$4922)))+((O439&lt;&gt;"")*ISNUMBER(SEARCH("|"&amp;O439&amp;"|",'5_ACOMPANHAMENTO'!$AC$3:$AC$4922)))+((P439&lt;&gt;"")*ISNUMBER(SEARCH("|"&amp;P439&amp;"|",'5_ACOMPANHAMENTO'!$AC$3:$AC$4922)))+((Q439&lt;&gt;"")*ISNUMBER(SEARCH("|"&amp;Q439&amp;"|",'5_ACOMPANHAMENTO'!$AC$3:$AC$4922)))+((R439&lt;&gt;"")*ISNUMBER(SEARCH("|"&amp;R439&amp;"|",'5_ACOMPANHAMENTO'!$AC$3:$AC$4922)))+((S439&lt;&gt;"")*ISNUMBER(SEARCH("|"&amp;S439&amp;"|",'5_ACOMPANHAMENTO'!$AC$3:$AC$4922)))+((T439&lt;&gt;"")*ISNUMBER(SEARCH("|"&amp;T439&amp;"|",'5_ACOMPANHAMENTO'!$AC$3:$AC$4922)))+((U439&lt;&gt;"")*ISNUMBER(SEARCH("|"&amp;U439&amp;"|",'5_ACOMPANHAMENTO'!$AC$3:$AC$4922)))+((V439&lt;&gt;"")*ISNUMBER(SEARCH("|"&amp;V439&amp;"|",'5_ACOMPANHAMENTO'!$AC$3:$AC$4922)))+((W439&lt;&gt;"")*ISNUMBER(SEARCH("|"&amp;W439&amp;"|",'5_ACOMPANHAMENTO'!$AC$3:$AC$4922)))+((X439&lt;&gt;"")*ISNUMBER(SEARCH("|"&amp;X439&amp;"|",'5_ACOMPANHAMENTO'!$AC$3:$AC$4922)))+((Y439&lt;&gt;"")*ISNUMBER(SEARCH("|"&amp;Y439&amp;"|",'5_ACOMPANHAMENTO'!$AC$3:$AC$4922)))+((Z439&lt;&gt;"")*ISNUMBER(SEARCH("|"&amp;Z439&amp;"|",'5_ACOMPANHAMENTO'!$AC$3:$AC$4922)))+((AA439&lt;&gt;"")*ISNUMBER(SEARCH("|"&amp;AA439&amp;"|",'5_ACOMPANHAMENTO'!$AC$3:$AC$4922)))+((AB439&lt;&gt;"")*ISNUMBER(SEARCH("|"&amp;AB439&amp;"|",'5_ACOMPANHAMENTO'!$AC$3:$AC$4922))))&gt;0)),'5_ACOMPANHAMENTO'!$O$3:$O$4922),0))</f>
        <v/>
      </c>
      <c r="G439" s="7">
        <f>IF(OR($B439="",$C439=""),"",D439-F439)</f>
        <v/>
      </c>
      <c r="H439">
        <f>IF(OR($B439="",$C439=""),"",TRIM($B439&amp;"")&amp;"|"&amp;TRIM($C439&amp;""))</f>
        <v/>
      </c>
      <c r="I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",99)),1,99)))</f>
        <v/>
      </c>
      <c r="J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",99)),100,99)))</f>
        <v/>
      </c>
      <c r="K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",99)),199,99)))</f>
        <v/>
      </c>
      <c r="L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",99)),298,99)))</f>
        <v/>
      </c>
      <c r="M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",99)),397,99)))</f>
        <v/>
      </c>
      <c r="N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",99)),496,99)))</f>
        <v/>
      </c>
      <c r="O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",99)),595,99)))</f>
        <v/>
      </c>
      <c r="P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",99)),694,99)))</f>
        <v/>
      </c>
      <c r="Q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",99)),793,99)))</f>
        <v/>
      </c>
      <c r="R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",99)),892,99)))</f>
        <v/>
      </c>
      <c r="S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",99)),991,99)))</f>
        <v/>
      </c>
      <c r="T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",99)),1090,99)))</f>
        <v/>
      </c>
      <c r="U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",99)),1189,99)))</f>
        <v/>
      </c>
      <c r="V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",99)),1288,99)))</f>
        <v/>
      </c>
      <c r="W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",99)),1387,99)))</f>
        <v/>
      </c>
      <c r="X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",99)),1486,99)))</f>
        <v/>
      </c>
      <c r="Y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",99)),1585,99)))</f>
        <v/>
      </c>
      <c r="Z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",99)),1684,99)))</f>
        <v/>
      </c>
      <c r="AA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",99)),1783,99)))</f>
        <v/>
      </c>
      <c r="AB439" s="1">
        <f>IF($B439="","",TRIM(MID(SUBSTITUTE(TRIM(SUBSTITUTE(SUBSTITUTE(SUBSTITUTE(SUBSTITUTE(SUBSTITUTE(SUBSTITUTE(SUBSTITUTE(SUBSTITUTE(SUBSTITUTE(SUBSTITUTE(SUBSTITUTE(SUBSTITUTE(SUBSTITUTE(SUBSTITUTE(TRIM($B439&amp;""),CHAR(10),"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",REPT(" ",99)),1882,99)))</f>
        <v/>
      </c>
    </row>
    <row r="440" hidden="1" ht="14.25" customHeight="1">
      <c r="A440" s="4">
        <f>IF(OR($B440="",$C440=""),"",IFERROR(INDEX('5_ACOMPANHAMENTO'!$A$3:$A$4922,MATCH(1,INDEX(('5_ACOMPANHAMENTO'!$AD$3:$AD$4922=TRIM($C440&amp;""))*('5_ACOMPANHAMENTO'!$AC$3:$AC$4922&lt;&gt;"")*((((I440&lt;&gt;"")*ISNUMBER(SEARCH("|"&amp;I440&amp;"|",'5_ACOMPANHAMENTO'!$AC$3:$AC$4922)))+((J440&lt;&gt;"")*ISNUMBER(SEARCH("|"&amp;J440&amp;"|",'5_ACOMPANHAMENTO'!$AC$3:$AC$4922)))+((K440&lt;&gt;"")*ISNUMBER(SEARCH("|"&amp;K440&amp;"|",'5_ACOMPANHAMENTO'!$AC$3:$AC$4922)))+((L440&lt;&gt;"")*ISNUMBER(SEARCH("|"&amp;L440&amp;"|",'5_ACOMPANHAMENTO'!$AC$3:$AC$4922)))+((M440&lt;&gt;"")*ISNUMBER(SEARCH("|"&amp;M440&amp;"|",'5_ACOMPANHAMENTO'!$AC$3:$AC$4922)))+((N440&lt;&gt;"")*ISNUMBER(SEARCH("|"&amp;N440&amp;"|",'5_ACOMPANHAMENTO'!$AC$3:$AC$4922)))+((O440&lt;&gt;"")*ISNUMBER(SEARCH("|"&amp;O440&amp;"|",'5_ACOMPANHAMENTO'!$AC$3:$AC$4922)))+((P440&lt;&gt;"")*ISNUMBER(SEARCH("|"&amp;P440&amp;"|",'5_ACOMPANHAMENTO'!$AC$3:$AC$4922)))+((Q440&lt;&gt;"")*ISNUMBER(SEARCH("|"&amp;Q440&amp;"|",'5_ACOMPANHAMENTO'!$AC$3:$AC$4922)))+((R440&lt;&gt;"")*ISNUMBER(SEARCH("|"&amp;R440&amp;"|",'5_ACOMPANHAMENTO'!$AC$3:$AC$4922)))+((S440&lt;&gt;"")*ISNUMBER(SEARCH("|"&amp;S440&amp;"|",'5_ACOMPANHAMENTO'!$AC$3:$AC$4922)))+((T440&lt;&gt;"")*ISNUMBER(SEARCH("|"&amp;T440&amp;"|",'5_ACOMPANHAMENTO'!$AC$3:$AC$4922)))+((U440&lt;&gt;"")*ISNUMBER(SEARCH("|"&amp;U440&amp;"|",'5_ACOMPANHAMENTO'!$AC$3:$AC$4922)))+((V440&lt;&gt;"")*ISNUMBER(SEARCH("|"&amp;V440&amp;"|",'5_ACOMPANHAMENTO'!$AC$3:$AC$4922)))+((W440&lt;&gt;"")*ISNUMBER(SEARCH("|"&amp;W440&amp;"|",'5_ACOMPANHAMENTO'!$AC$3:$AC$4922)))+((X440&lt;&gt;"")*ISNUMBER(SEARCH("|"&amp;X440&amp;"|",'5_ACOMPANHAMENTO'!$AC$3:$AC$4922)))+((Y440&lt;&gt;"")*ISNUMBER(SEARCH("|"&amp;Y440&amp;"|",'5_ACOMPANHAMENTO'!$AC$3:$AC$4922)))+((Z440&lt;&gt;"")*ISNUMBER(SEARCH("|"&amp;Z440&amp;"|",'5_ACOMPANHAMENTO'!$AC$3:$AC$4922)))+((AA440&lt;&gt;"")*ISNUMBER(SEARCH("|"&amp;AA440&amp;"|",'5_ACOMPANHAMENTO'!$AC$3:$AC$4922)))+((AB440&lt;&gt;"")*ISNUMBER(SEARCH("|"&amp;AB440&amp;"|",'5_ACOMPANHAMENTO'!$AC$3:$AC$4922))))&gt;0),0),0)),""))</f>
        <v/>
      </c>
      <c r="B440" s="14" t="inlineStr">
        <is>
          <t>10200,10202,10205</t>
        </is>
      </c>
      <c r="C440" s="14" t="inlineStr">
        <is>
          <t>9 COLADEIRAS</t>
        </is>
      </c>
      <c r="D440" s="4">
        <f>IF(OR($B440="",$C440=""),"",IFERROR(SUMPRODUCT(--(('5_ACOMPANHAMENTO'!$AD$3:$AD$4922=TRIM($C440&amp;""))*('5_ACOMPANHAMENTO'!$AC$3:$AC$4922&lt;&gt;"")*((((I440&lt;&gt;"")*ISNUMBER(SEARCH("|"&amp;I440&amp;"|",'5_ACOMPANHAMENTO'!$AC$3:$AC$4922)))+((J440&lt;&gt;"")*ISNUMBER(SEARCH("|"&amp;J440&amp;"|",'5_ACOMPANHAMENTO'!$AC$3:$AC$4922)))+((K440&lt;&gt;"")*ISNUMBER(SEARCH("|"&amp;K440&amp;"|",'5_ACOMPANHAMENTO'!$AC$3:$AC$4922)))+((L440&lt;&gt;"")*ISNUMBER(SEARCH("|"&amp;L440&amp;"|",'5_ACOMPANHAMENTO'!$AC$3:$AC$4922)))+((M440&lt;&gt;"")*ISNUMBER(SEARCH("|"&amp;M440&amp;"|",'5_ACOMPANHAMENTO'!$AC$3:$AC$4922)))+((N440&lt;&gt;"")*ISNUMBER(SEARCH("|"&amp;N440&amp;"|",'5_ACOMPANHAMENTO'!$AC$3:$AC$4922)))+((O440&lt;&gt;"")*ISNUMBER(SEARCH("|"&amp;O440&amp;"|",'5_ACOMPANHAMENTO'!$AC$3:$AC$4922)))+((P440&lt;&gt;"")*ISNUMBER(SEARCH("|"&amp;P440&amp;"|",'5_ACOMPANHAMENTO'!$AC$3:$AC$4922)))+((Q440&lt;&gt;"")*ISNUMBER(SEARCH("|"&amp;Q440&amp;"|",'5_ACOMPANHAMENTO'!$AC$3:$AC$4922)))+((R440&lt;&gt;"")*ISNUMBER(SEARCH("|"&amp;R440&amp;"|",'5_ACOMPANHAMENTO'!$AC$3:$AC$4922)))+((S440&lt;&gt;"")*ISNUMBER(SEARCH("|"&amp;S440&amp;"|",'5_ACOMPANHAMENTO'!$AC$3:$AC$4922)))+((T440&lt;&gt;"")*ISNUMBER(SEARCH("|"&amp;T440&amp;"|",'5_ACOMPANHAMENTO'!$AC$3:$AC$4922)))+((U440&lt;&gt;"")*ISNUMBER(SEARCH("|"&amp;U440&amp;"|",'5_ACOMPANHAMENTO'!$AC$3:$AC$4922)))+((V440&lt;&gt;"")*ISNUMBER(SEARCH("|"&amp;V440&amp;"|",'5_ACOMPANHAMENTO'!$AC$3:$AC$4922)))+((W440&lt;&gt;"")*ISNUMBER(SEARCH("|"&amp;W440&amp;"|",'5_ACOMPANHAMENTO'!$AC$3:$AC$4922)))+((X440&lt;&gt;"")*ISNUMBER(SEARCH("|"&amp;X440&amp;"|",'5_ACOMPANHAMENTO'!$AC$3:$AC$4922)))+((Y440&lt;&gt;"")*ISNUMBER(SEARCH("|"&amp;Y440&amp;"|",'5_ACOMPANHAMENTO'!$AC$3:$AC$4922)))+((Z440&lt;&gt;"")*ISNUMBER(SEARCH("|"&amp;Z440&amp;"|",'5_ACOMPANHAMENTO'!$AC$3:$AC$4922)))+((AA440&lt;&gt;"")*ISNUMBER(SEARCH("|"&amp;AA440&amp;"|",'5_ACOMPANHAMENTO'!$AC$3:$AC$4922)))+((AB440&lt;&gt;"")*ISNUMBER(SEARCH("|"&amp;AB440&amp;"|",'5_ACOMPANHAMENTO'!$AC$3:$AC$4922))))&gt;0)),'5_ACOMPANHAMENTO'!$J$3:$J$4922),0))</f>
        <v/>
      </c>
      <c r="E440" s="4">
        <f>IF(G440=0,"FINALIZADO",IF(TODAY()&gt;A440,"ATRASADO "&amp;TODAY()-A440&amp;" DIAS","ADIANTADO "&amp;A440-TODAY()&amp;" DIAS"))</f>
        <v/>
      </c>
      <c r="F440" s="7">
        <f>IF(OR($B440="",$C440=""),"",IFERROR(SUMPRODUCT(--(('5_ACOMPANHAMENTO'!$AD$3:$AD$4922=TRIM($C440&amp;""))*('5_ACOMPANHAMENTO'!$AC$3:$AC$4922&lt;&gt;"")*((((I440&lt;&gt;"")*ISNUMBER(SEARCH("|"&amp;I440&amp;"|",'5_ACOMPANHAMENTO'!$AC$3:$AC$4922)))+((J440&lt;&gt;"")*ISNUMBER(SEARCH("|"&amp;J440&amp;"|",'5_ACOMPANHAMENTO'!$AC$3:$AC$4922)))+((K440&lt;&gt;"")*ISNUMBER(SEARCH("|"&amp;K440&amp;"|",'5_ACOMPANHAMENTO'!$AC$3:$AC$4922)))+((L440&lt;&gt;"")*ISNUMBER(SEARCH("|"&amp;L440&amp;"|",'5_ACOMPANHAMENTO'!$AC$3:$AC$4922)))+((M440&lt;&gt;"")*ISNUMBER(SEARCH("|"&amp;M440&amp;"|",'5_ACOMPANHAMENTO'!$AC$3:$AC$4922)))+((N440&lt;&gt;"")*ISNUMBER(SEARCH("|"&amp;N440&amp;"|",'5_ACOMPANHAMENTO'!$AC$3:$AC$4922)))+((O440&lt;&gt;"")*ISNUMBER(SEARCH("|"&amp;O440&amp;"|",'5_ACOMPANHAMENTO'!$AC$3:$AC$4922)))+((P440&lt;&gt;"")*ISNUMBER(SEARCH("|"&amp;P440&amp;"|",'5_ACOMPANHAMENTO'!$AC$3:$AC$4922)))+((Q440&lt;&gt;"")*ISNUMBER(SEARCH("|"&amp;Q440&amp;"|",'5_ACOMPANHAMENTO'!$AC$3:$AC$4922)))+((R440&lt;&gt;"")*ISNUMBER(SEARCH("|"&amp;R440&amp;"|",'5_ACOMPANHAMENTO'!$AC$3:$AC$4922)))+((S440&lt;&gt;"")*ISNUMBER(SEARCH("|"&amp;S440&amp;"|",'5_ACOMPANHAMENTO'!$AC$3:$AC$4922)))+((T440&lt;&gt;"")*ISNUMBER(SEARCH("|"&amp;T440&amp;"|",'5_ACOMPANHAMENTO'!$AC$3:$AC$4922)))+((U440&lt;&gt;"")*ISNUMBER(SEARCH("|"&amp;U440&amp;"|",'5_ACOMPANHAMENTO'!$AC$3:$AC$4922)))+((V440&lt;&gt;"")*ISNUMBER(SEARCH("|"&amp;V440&amp;"|",'5_ACOMPANHAMENTO'!$AC$3:$AC$4922)))+((W440&lt;&gt;"")*ISNUMBER(SEARCH("|"&amp;W440&amp;"|",'5_ACOMPANHAMENTO'!$AC$3:$AC$4922)))+((X440&lt;&gt;"")*ISNUMBER(SEARCH("|"&amp;X440&amp;"|",'5_ACOMPANHAMENTO'!$AC$3:$AC$4922)))+((Y440&lt;&gt;"")*ISNUMBER(SEARCH("|"&amp;Y440&amp;"|",'5_ACOMPANHAMENTO'!$AC$3:$AC$4922)))+((Z440&lt;&gt;"")*ISNUMBER(SEARCH("|"&amp;Z440&amp;"|",'5_ACOMPANHAMENTO'!$AC$3:$AC$4922)))+((AA440&lt;&gt;"")*ISNUMBER(SEARCH("|"&amp;AA440&amp;"|",'5_ACOMPANHAMENTO'!$AC$3:$AC$4922)))+((AB440&lt;&gt;"")*ISNUMBER(SEARCH("|"&amp;AB440&amp;"|",'5_ACOMPANHAMENTO'!$AC$3:$AC$4922))))&gt;0)),'5_ACOMPANHAMENTO'!$O$3:$O$4922),0))</f>
        <v/>
      </c>
      <c r="G440" s="7">
        <f>IF(OR($B440="",$C440=""),"",D440-F440)</f>
        <v/>
      </c>
      <c r="H440">
        <f>IF(OR($B440="",$C440=""),"",TRIM($B440&amp;"")&amp;"|"&amp;TRIM($C440&amp;""))</f>
        <v/>
      </c>
      <c r="I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",99)),1,99)))</f>
        <v/>
      </c>
      <c r="J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",99)),100,99)))</f>
        <v/>
      </c>
      <c r="K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",99)),199,99)))</f>
        <v/>
      </c>
      <c r="L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",99)),298,99)))</f>
        <v/>
      </c>
      <c r="M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",99)),397,99)))</f>
        <v/>
      </c>
      <c r="N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",99)),496,99)))</f>
        <v/>
      </c>
      <c r="O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",99)),595,99)))</f>
        <v/>
      </c>
      <c r="P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",99)),694,99)))</f>
        <v/>
      </c>
      <c r="Q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",99)),793,99)))</f>
        <v/>
      </c>
      <c r="R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",99)),892,99)))</f>
        <v/>
      </c>
      <c r="S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",99)),991,99)))</f>
        <v/>
      </c>
      <c r="T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",99)),1090,99)))</f>
        <v/>
      </c>
      <c r="U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",99)),1189,99)))</f>
        <v/>
      </c>
      <c r="V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",99)),1288,99)))</f>
        <v/>
      </c>
      <c r="W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",99)),1387,99)))</f>
        <v/>
      </c>
      <c r="X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",99)),1486,99)))</f>
        <v/>
      </c>
      <c r="Y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",99)),1585,99)))</f>
        <v/>
      </c>
      <c r="Z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",99)),1684,99)))</f>
        <v/>
      </c>
      <c r="AA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",99)),1783,99)))</f>
        <v/>
      </c>
      <c r="AB440" s="1">
        <f>IF($B440="","",TRIM(MID(SUBSTITUTE(TRIM(SUBSTITUTE(SUBSTITUTE(SUBSTITUTE(SUBSTITUTE(SUBSTITUTE(SUBSTITUTE(SUBSTITUTE(SUBSTITUTE(SUBSTITUTE(SUBSTITUTE(SUBSTITUTE(SUBSTITUTE(SUBSTITUTE(SUBSTITUTE(TRIM($B440&amp;""),CHAR(10),"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",REPT(" ",99)),1882,99)))</f>
        <v/>
      </c>
    </row>
    <row r="441" hidden="1" ht="14.25" customHeight="1">
      <c r="A441" s="4">
        <f>IF(OR($B441="",$C441=""),"",IFERROR(INDEX('5_ACOMPANHAMENTO'!$A$3:$A$4922,MATCH(1,INDEX(('5_ACOMPANHAMENTO'!$AD$3:$AD$4922=TRIM($C441&amp;""))*('5_ACOMPANHAMENTO'!$AC$3:$AC$4922&lt;&gt;"")*((((I441&lt;&gt;"")*ISNUMBER(SEARCH("|"&amp;I441&amp;"|",'5_ACOMPANHAMENTO'!$AC$3:$AC$4922)))+((J441&lt;&gt;"")*ISNUMBER(SEARCH("|"&amp;J441&amp;"|",'5_ACOMPANHAMENTO'!$AC$3:$AC$4922)))+((K441&lt;&gt;"")*ISNUMBER(SEARCH("|"&amp;K441&amp;"|",'5_ACOMPANHAMENTO'!$AC$3:$AC$4922)))+((L441&lt;&gt;"")*ISNUMBER(SEARCH("|"&amp;L441&amp;"|",'5_ACOMPANHAMENTO'!$AC$3:$AC$4922)))+((M441&lt;&gt;"")*ISNUMBER(SEARCH("|"&amp;M441&amp;"|",'5_ACOMPANHAMENTO'!$AC$3:$AC$4922)))+((N441&lt;&gt;"")*ISNUMBER(SEARCH("|"&amp;N441&amp;"|",'5_ACOMPANHAMENTO'!$AC$3:$AC$4922)))+((O441&lt;&gt;"")*ISNUMBER(SEARCH("|"&amp;O441&amp;"|",'5_ACOMPANHAMENTO'!$AC$3:$AC$4922)))+((P441&lt;&gt;"")*ISNUMBER(SEARCH("|"&amp;P441&amp;"|",'5_ACOMPANHAMENTO'!$AC$3:$AC$4922)))+((Q441&lt;&gt;"")*ISNUMBER(SEARCH("|"&amp;Q441&amp;"|",'5_ACOMPANHAMENTO'!$AC$3:$AC$4922)))+((R441&lt;&gt;"")*ISNUMBER(SEARCH("|"&amp;R441&amp;"|",'5_ACOMPANHAMENTO'!$AC$3:$AC$4922)))+((S441&lt;&gt;"")*ISNUMBER(SEARCH("|"&amp;S441&amp;"|",'5_ACOMPANHAMENTO'!$AC$3:$AC$4922)))+((T441&lt;&gt;"")*ISNUMBER(SEARCH("|"&amp;T441&amp;"|",'5_ACOMPANHAMENTO'!$AC$3:$AC$4922)))+((U441&lt;&gt;"")*ISNUMBER(SEARCH("|"&amp;U441&amp;"|",'5_ACOMPANHAMENTO'!$AC$3:$AC$4922)))+((V441&lt;&gt;"")*ISNUMBER(SEARCH("|"&amp;V441&amp;"|",'5_ACOMPANHAMENTO'!$AC$3:$AC$4922)))+((W441&lt;&gt;"")*ISNUMBER(SEARCH("|"&amp;W441&amp;"|",'5_ACOMPANHAMENTO'!$AC$3:$AC$4922)))+((X441&lt;&gt;"")*ISNUMBER(SEARCH("|"&amp;X441&amp;"|",'5_ACOMPANHAMENTO'!$AC$3:$AC$4922)))+((Y441&lt;&gt;"")*ISNUMBER(SEARCH("|"&amp;Y441&amp;"|",'5_ACOMPANHAMENTO'!$AC$3:$AC$4922)))+((Z441&lt;&gt;"")*ISNUMBER(SEARCH("|"&amp;Z441&amp;"|",'5_ACOMPANHAMENTO'!$AC$3:$AC$4922)))+((AA441&lt;&gt;"")*ISNUMBER(SEARCH("|"&amp;AA441&amp;"|",'5_ACOMPANHAMENTO'!$AC$3:$AC$4922)))+((AB441&lt;&gt;"")*ISNUMBER(SEARCH("|"&amp;AB441&amp;"|",'5_ACOMPANHAMENTO'!$AC$3:$AC$4922))))&gt;0),0),0)),""))</f>
        <v/>
      </c>
      <c r="B441" s="14" t="inlineStr">
        <is>
          <t>10200,10202,10205</t>
        </is>
      </c>
      <c r="C441" s="14" t="inlineStr">
        <is>
          <t>9 COLADEIRAS</t>
        </is>
      </c>
      <c r="D441" s="4">
        <f>IF(OR($B441="",$C441=""),"",IFERROR(SUMPRODUCT(--(('5_ACOMPANHAMENTO'!$AD$3:$AD$4922=TRIM($C441&amp;""))*('5_ACOMPANHAMENTO'!$AC$3:$AC$4922&lt;&gt;"")*((((I441&lt;&gt;"")*ISNUMBER(SEARCH("|"&amp;I441&amp;"|",'5_ACOMPANHAMENTO'!$AC$3:$AC$4922)))+((J441&lt;&gt;"")*ISNUMBER(SEARCH("|"&amp;J441&amp;"|",'5_ACOMPANHAMENTO'!$AC$3:$AC$4922)))+((K441&lt;&gt;"")*ISNUMBER(SEARCH("|"&amp;K441&amp;"|",'5_ACOMPANHAMENTO'!$AC$3:$AC$4922)))+((L441&lt;&gt;"")*ISNUMBER(SEARCH("|"&amp;L441&amp;"|",'5_ACOMPANHAMENTO'!$AC$3:$AC$4922)))+((M441&lt;&gt;"")*ISNUMBER(SEARCH("|"&amp;M441&amp;"|",'5_ACOMPANHAMENTO'!$AC$3:$AC$4922)))+((N441&lt;&gt;"")*ISNUMBER(SEARCH("|"&amp;N441&amp;"|",'5_ACOMPANHAMENTO'!$AC$3:$AC$4922)))+((O441&lt;&gt;"")*ISNUMBER(SEARCH("|"&amp;O441&amp;"|",'5_ACOMPANHAMENTO'!$AC$3:$AC$4922)))+((P441&lt;&gt;"")*ISNUMBER(SEARCH("|"&amp;P441&amp;"|",'5_ACOMPANHAMENTO'!$AC$3:$AC$4922)))+((Q441&lt;&gt;"")*ISNUMBER(SEARCH("|"&amp;Q441&amp;"|",'5_ACOMPANHAMENTO'!$AC$3:$AC$4922)))+((R441&lt;&gt;"")*ISNUMBER(SEARCH("|"&amp;R441&amp;"|",'5_ACOMPANHAMENTO'!$AC$3:$AC$4922)))+((S441&lt;&gt;"")*ISNUMBER(SEARCH("|"&amp;S441&amp;"|",'5_ACOMPANHAMENTO'!$AC$3:$AC$4922)))+((T441&lt;&gt;"")*ISNUMBER(SEARCH("|"&amp;T441&amp;"|",'5_ACOMPANHAMENTO'!$AC$3:$AC$4922)))+((U441&lt;&gt;"")*ISNUMBER(SEARCH("|"&amp;U441&amp;"|",'5_ACOMPANHAMENTO'!$AC$3:$AC$4922)))+((V441&lt;&gt;"")*ISNUMBER(SEARCH("|"&amp;V441&amp;"|",'5_ACOMPANHAMENTO'!$AC$3:$AC$4922)))+((W441&lt;&gt;"")*ISNUMBER(SEARCH("|"&amp;W441&amp;"|",'5_ACOMPANHAMENTO'!$AC$3:$AC$4922)))+((X441&lt;&gt;"")*ISNUMBER(SEARCH("|"&amp;X441&amp;"|",'5_ACOMPANHAMENTO'!$AC$3:$AC$4922)))+((Y441&lt;&gt;"")*ISNUMBER(SEARCH("|"&amp;Y441&amp;"|",'5_ACOMPANHAMENTO'!$AC$3:$AC$4922)))+((Z441&lt;&gt;"")*ISNUMBER(SEARCH("|"&amp;Z441&amp;"|",'5_ACOMPANHAMENTO'!$AC$3:$AC$4922)))+((AA441&lt;&gt;"")*ISNUMBER(SEARCH("|"&amp;AA441&amp;"|",'5_ACOMPANHAMENTO'!$AC$3:$AC$4922)))+((AB441&lt;&gt;"")*ISNUMBER(SEARCH("|"&amp;AB441&amp;"|",'5_ACOMPANHAMENTO'!$AC$3:$AC$4922))))&gt;0)),'5_ACOMPANHAMENTO'!$J$3:$J$4922),0))</f>
        <v/>
      </c>
      <c r="E441" s="4">
        <f>IF(G441=0,"FINALIZADO",IF(TODAY()&gt;A441,"ATRASADO "&amp;TODAY()-A441&amp;" DIAS","ADIANTADO "&amp;A441-TODAY()&amp;" DIAS"))</f>
        <v/>
      </c>
      <c r="F441" s="7">
        <f>IF(OR($B441="",$C441=""),"",IFERROR(SUMPRODUCT(--(('5_ACOMPANHAMENTO'!$AD$3:$AD$4922=TRIM($C441&amp;""))*('5_ACOMPANHAMENTO'!$AC$3:$AC$4922&lt;&gt;"")*((((I441&lt;&gt;"")*ISNUMBER(SEARCH("|"&amp;I441&amp;"|",'5_ACOMPANHAMENTO'!$AC$3:$AC$4922)))+((J441&lt;&gt;"")*ISNUMBER(SEARCH("|"&amp;J441&amp;"|",'5_ACOMPANHAMENTO'!$AC$3:$AC$4922)))+((K441&lt;&gt;"")*ISNUMBER(SEARCH("|"&amp;K441&amp;"|",'5_ACOMPANHAMENTO'!$AC$3:$AC$4922)))+((L441&lt;&gt;"")*ISNUMBER(SEARCH("|"&amp;L441&amp;"|",'5_ACOMPANHAMENTO'!$AC$3:$AC$4922)))+((M441&lt;&gt;"")*ISNUMBER(SEARCH("|"&amp;M441&amp;"|",'5_ACOMPANHAMENTO'!$AC$3:$AC$4922)))+((N441&lt;&gt;"")*ISNUMBER(SEARCH("|"&amp;N441&amp;"|",'5_ACOMPANHAMENTO'!$AC$3:$AC$4922)))+((O441&lt;&gt;"")*ISNUMBER(SEARCH("|"&amp;O441&amp;"|",'5_ACOMPANHAMENTO'!$AC$3:$AC$4922)))+((P441&lt;&gt;"")*ISNUMBER(SEARCH("|"&amp;P441&amp;"|",'5_ACOMPANHAMENTO'!$AC$3:$AC$4922)))+((Q441&lt;&gt;"")*ISNUMBER(SEARCH("|"&amp;Q441&amp;"|",'5_ACOMPANHAMENTO'!$AC$3:$AC$4922)))+((R441&lt;&gt;"")*ISNUMBER(SEARCH("|"&amp;R441&amp;"|",'5_ACOMPANHAMENTO'!$AC$3:$AC$4922)))+((S441&lt;&gt;"")*ISNUMBER(SEARCH("|"&amp;S441&amp;"|",'5_ACOMPANHAMENTO'!$AC$3:$AC$4922)))+((T441&lt;&gt;"")*ISNUMBER(SEARCH("|"&amp;T441&amp;"|",'5_ACOMPANHAMENTO'!$AC$3:$AC$4922)))+((U441&lt;&gt;"")*ISNUMBER(SEARCH("|"&amp;U441&amp;"|",'5_ACOMPANHAMENTO'!$AC$3:$AC$4922)))+((V441&lt;&gt;"")*ISNUMBER(SEARCH("|"&amp;V441&amp;"|",'5_ACOMPANHAMENTO'!$AC$3:$AC$4922)))+((W441&lt;&gt;"")*ISNUMBER(SEARCH("|"&amp;W441&amp;"|",'5_ACOMPANHAMENTO'!$AC$3:$AC$4922)))+((X441&lt;&gt;"")*ISNUMBER(SEARCH("|"&amp;X441&amp;"|",'5_ACOMPANHAMENTO'!$AC$3:$AC$4922)))+((Y441&lt;&gt;"")*ISNUMBER(SEARCH("|"&amp;Y441&amp;"|",'5_ACOMPANHAMENTO'!$AC$3:$AC$4922)))+((Z441&lt;&gt;"")*ISNUMBER(SEARCH("|"&amp;Z441&amp;"|",'5_ACOMPANHAMENTO'!$AC$3:$AC$4922)))+((AA441&lt;&gt;"")*ISNUMBER(SEARCH("|"&amp;AA441&amp;"|",'5_ACOMPANHAMENTO'!$AC$3:$AC$4922)))+((AB441&lt;&gt;"")*ISNUMBER(SEARCH("|"&amp;AB441&amp;"|",'5_ACOMPANHAMENTO'!$AC$3:$AC$4922))))&gt;0)),'5_ACOMPANHAMENTO'!$O$3:$O$4922),0))</f>
        <v/>
      </c>
      <c r="G441" s="7">
        <f>IF(OR($B441="",$C441=""),"",D441-F441)</f>
        <v/>
      </c>
      <c r="H441">
        <f>IF(OR($B441="",$C441=""),"",TRIM($B441&amp;"")&amp;"|"&amp;TRIM($C441&amp;""))</f>
        <v/>
      </c>
      <c r="I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",99)),1,99)))</f>
        <v/>
      </c>
      <c r="J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",99)),100,99)))</f>
        <v/>
      </c>
      <c r="K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",99)),199,99)))</f>
        <v/>
      </c>
      <c r="L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",99)),298,99)))</f>
        <v/>
      </c>
      <c r="M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",99)),397,99)))</f>
        <v/>
      </c>
      <c r="N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",99)),496,99)))</f>
        <v/>
      </c>
      <c r="O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",99)),595,99)))</f>
        <v/>
      </c>
      <c r="P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",99)),694,99)))</f>
        <v/>
      </c>
      <c r="Q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",99)),793,99)))</f>
        <v/>
      </c>
      <c r="R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",99)),892,99)))</f>
        <v/>
      </c>
      <c r="S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",99)),991,99)))</f>
        <v/>
      </c>
      <c r="T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",99)),1090,99)))</f>
        <v/>
      </c>
      <c r="U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",99)),1189,99)))</f>
        <v/>
      </c>
      <c r="V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",99)),1288,99)))</f>
        <v/>
      </c>
      <c r="W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",99)),1387,99)))</f>
        <v/>
      </c>
      <c r="X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",99)),1486,99)))</f>
        <v/>
      </c>
      <c r="Y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",99)),1585,99)))</f>
        <v/>
      </c>
      <c r="Z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",99)),1684,99)))</f>
        <v/>
      </c>
      <c r="AA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",99)),1783,99)))</f>
        <v/>
      </c>
      <c r="AB441" s="1">
        <f>IF($B441="","",TRIM(MID(SUBSTITUTE(TRIM(SUBSTITUTE(SUBSTITUTE(SUBSTITUTE(SUBSTITUTE(SUBSTITUTE(SUBSTITUTE(SUBSTITUTE(SUBSTITUTE(SUBSTITUTE(SUBSTITUTE(SUBSTITUTE(SUBSTITUTE(SUBSTITUTE(SUBSTITUTE(TRIM($B441&amp;""),CHAR(10),"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",REPT(" ",99)),1882,99)))</f>
        <v/>
      </c>
    </row>
    <row r="442" hidden="1" ht="14.25" customHeight="1">
      <c r="A442" s="4">
        <f>IF(OR($B442="",$C442=""),"",IFERROR(INDEX('5_ACOMPANHAMENTO'!$A$3:$A$4922,MATCH(1,INDEX(('5_ACOMPANHAMENTO'!$AD$3:$AD$4922=TRIM($C442&amp;""))*('5_ACOMPANHAMENTO'!$AC$3:$AC$4922&lt;&gt;"")*((((I442&lt;&gt;"")*ISNUMBER(SEARCH("|"&amp;I442&amp;"|",'5_ACOMPANHAMENTO'!$AC$3:$AC$4922)))+((J442&lt;&gt;"")*ISNUMBER(SEARCH("|"&amp;J442&amp;"|",'5_ACOMPANHAMENTO'!$AC$3:$AC$4922)))+((K442&lt;&gt;"")*ISNUMBER(SEARCH("|"&amp;K442&amp;"|",'5_ACOMPANHAMENTO'!$AC$3:$AC$4922)))+((L442&lt;&gt;"")*ISNUMBER(SEARCH("|"&amp;L442&amp;"|",'5_ACOMPANHAMENTO'!$AC$3:$AC$4922)))+((M442&lt;&gt;"")*ISNUMBER(SEARCH("|"&amp;M442&amp;"|",'5_ACOMPANHAMENTO'!$AC$3:$AC$4922)))+((N442&lt;&gt;"")*ISNUMBER(SEARCH("|"&amp;N442&amp;"|",'5_ACOMPANHAMENTO'!$AC$3:$AC$4922)))+((O442&lt;&gt;"")*ISNUMBER(SEARCH("|"&amp;O442&amp;"|",'5_ACOMPANHAMENTO'!$AC$3:$AC$4922)))+((P442&lt;&gt;"")*ISNUMBER(SEARCH("|"&amp;P442&amp;"|",'5_ACOMPANHAMENTO'!$AC$3:$AC$4922)))+((Q442&lt;&gt;"")*ISNUMBER(SEARCH("|"&amp;Q442&amp;"|",'5_ACOMPANHAMENTO'!$AC$3:$AC$4922)))+((R442&lt;&gt;"")*ISNUMBER(SEARCH("|"&amp;R442&amp;"|",'5_ACOMPANHAMENTO'!$AC$3:$AC$4922)))+((S442&lt;&gt;"")*ISNUMBER(SEARCH("|"&amp;S442&amp;"|",'5_ACOMPANHAMENTO'!$AC$3:$AC$4922)))+((T442&lt;&gt;"")*ISNUMBER(SEARCH("|"&amp;T442&amp;"|",'5_ACOMPANHAMENTO'!$AC$3:$AC$4922)))+((U442&lt;&gt;"")*ISNUMBER(SEARCH("|"&amp;U442&amp;"|",'5_ACOMPANHAMENTO'!$AC$3:$AC$4922)))+((V442&lt;&gt;"")*ISNUMBER(SEARCH("|"&amp;V442&amp;"|",'5_ACOMPANHAMENTO'!$AC$3:$AC$4922)))+((W442&lt;&gt;"")*ISNUMBER(SEARCH("|"&amp;W442&amp;"|",'5_ACOMPANHAMENTO'!$AC$3:$AC$4922)))+((X442&lt;&gt;"")*ISNUMBER(SEARCH("|"&amp;X442&amp;"|",'5_ACOMPANHAMENTO'!$AC$3:$AC$4922)))+((Y442&lt;&gt;"")*ISNUMBER(SEARCH("|"&amp;Y442&amp;"|",'5_ACOMPANHAMENTO'!$AC$3:$AC$4922)))+((Z442&lt;&gt;"")*ISNUMBER(SEARCH("|"&amp;Z442&amp;"|",'5_ACOMPANHAMENTO'!$AC$3:$AC$4922)))+((AA442&lt;&gt;"")*ISNUMBER(SEARCH("|"&amp;AA442&amp;"|",'5_ACOMPANHAMENTO'!$AC$3:$AC$4922)))+((AB442&lt;&gt;"")*ISNUMBER(SEARCH("|"&amp;AB442&amp;"|",'5_ACOMPANHAMENTO'!$AC$3:$AC$4922))))&gt;0),0),0)),""))</f>
        <v/>
      </c>
      <c r="B442" s="14" t="inlineStr">
        <is>
          <t>10200,10202,10205</t>
        </is>
      </c>
      <c r="C442" s="14" t="inlineStr">
        <is>
          <t>9 COLADEIRAS</t>
        </is>
      </c>
      <c r="D442" s="4">
        <f>IF(OR($B442="",$C442=""),"",IFERROR(SUMPRODUCT(--(('5_ACOMPANHAMENTO'!$AD$3:$AD$4922=TRIM($C442&amp;""))*('5_ACOMPANHAMENTO'!$AC$3:$AC$4922&lt;&gt;"")*((((I442&lt;&gt;"")*ISNUMBER(SEARCH("|"&amp;I442&amp;"|",'5_ACOMPANHAMENTO'!$AC$3:$AC$4922)))+((J442&lt;&gt;"")*ISNUMBER(SEARCH("|"&amp;J442&amp;"|",'5_ACOMPANHAMENTO'!$AC$3:$AC$4922)))+((K442&lt;&gt;"")*ISNUMBER(SEARCH("|"&amp;K442&amp;"|",'5_ACOMPANHAMENTO'!$AC$3:$AC$4922)))+((L442&lt;&gt;"")*ISNUMBER(SEARCH("|"&amp;L442&amp;"|",'5_ACOMPANHAMENTO'!$AC$3:$AC$4922)))+((M442&lt;&gt;"")*ISNUMBER(SEARCH("|"&amp;M442&amp;"|",'5_ACOMPANHAMENTO'!$AC$3:$AC$4922)))+((N442&lt;&gt;"")*ISNUMBER(SEARCH("|"&amp;N442&amp;"|",'5_ACOMPANHAMENTO'!$AC$3:$AC$4922)))+((O442&lt;&gt;"")*ISNUMBER(SEARCH("|"&amp;O442&amp;"|",'5_ACOMPANHAMENTO'!$AC$3:$AC$4922)))+((P442&lt;&gt;"")*ISNUMBER(SEARCH("|"&amp;P442&amp;"|",'5_ACOMPANHAMENTO'!$AC$3:$AC$4922)))+((Q442&lt;&gt;"")*ISNUMBER(SEARCH("|"&amp;Q442&amp;"|",'5_ACOMPANHAMENTO'!$AC$3:$AC$4922)))+((R442&lt;&gt;"")*ISNUMBER(SEARCH("|"&amp;R442&amp;"|",'5_ACOMPANHAMENTO'!$AC$3:$AC$4922)))+((S442&lt;&gt;"")*ISNUMBER(SEARCH("|"&amp;S442&amp;"|",'5_ACOMPANHAMENTO'!$AC$3:$AC$4922)))+((T442&lt;&gt;"")*ISNUMBER(SEARCH("|"&amp;T442&amp;"|",'5_ACOMPANHAMENTO'!$AC$3:$AC$4922)))+((U442&lt;&gt;"")*ISNUMBER(SEARCH("|"&amp;U442&amp;"|",'5_ACOMPANHAMENTO'!$AC$3:$AC$4922)))+((V442&lt;&gt;"")*ISNUMBER(SEARCH("|"&amp;V442&amp;"|",'5_ACOMPANHAMENTO'!$AC$3:$AC$4922)))+((W442&lt;&gt;"")*ISNUMBER(SEARCH("|"&amp;W442&amp;"|",'5_ACOMPANHAMENTO'!$AC$3:$AC$4922)))+((X442&lt;&gt;"")*ISNUMBER(SEARCH("|"&amp;X442&amp;"|",'5_ACOMPANHAMENTO'!$AC$3:$AC$4922)))+((Y442&lt;&gt;"")*ISNUMBER(SEARCH("|"&amp;Y442&amp;"|",'5_ACOMPANHAMENTO'!$AC$3:$AC$4922)))+((Z442&lt;&gt;"")*ISNUMBER(SEARCH("|"&amp;Z442&amp;"|",'5_ACOMPANHAMENTO'!$AC$3:$AC$4922)))+((AA442&lt;&gt;"")*ISNUMBER(SEARCH("|"&amp;AA442&amp;"|",'5_ACOMPANHAMENTO'!$AC$3:$AC$4922)))+((AB442&lt;&gt;"")*ISNUMBER(SEARCH("|"&amp;AB442&amp;"|",'5_ACOMPANHAMENTO'!$AC$3:$AC$4922))))&gt;0)),'5_ACOMPANHAMENTO'!$J$3:$J$4922),0))</f>
        <v/>
      </c>
      <c r="E442" s="4">
        <f>IF(G442=0,"FINALIZADO",IF(TODAY()&gt;A442,"ATRASADO "&amp;TODAY()-A442&amp;" DIAS","ADIANTADO "&amp;A442-TODAY()&amp;" DIAS"))</f>
        <v/>
      </c>
      <c r="F442" s="7">
        <f>IF(OR($B442="",$C442=""),"",IFERROR(SUMPRODUCT(--(('5_ACOMPANHAMENTO'!$AD$3:$AD$4922=TRIM($C442&amp;""))*('5_ACOMPANHAMENTO'!$AC$3:$AC$4922&lt;&gt;"")*((((I442&lt;&gt;"")*ISNUMBER(SEARCH("|"&amp;I442&amp;"|",'5_ACOMPANHAMENTO'!$AC$3:$AC$4922)))+((J442&lt;&gt;"")*ISNUMBER(SEARCH("|"&amp;J442&amp;"|",'5_ACOMPANHAMENTO'!$AC$3:$AC$4922)))+((K442&lt;&gt;"")*ISNUMBER(SEARCH("|"&amp;K442&amp;"|",'5_ACOMPANHAMENTO'!$AC$3:$AC$4922)))+((L442&lt;&gt;"")*ISNUMBER(SEARCH("|"&amp;L442&amp;"|",'5_ACOMPANHAMENTO'!$AC$3:$AC$4922)))+((M442&lt;&gt;"")*ISNUMBER(SEARCH("|"&amp;M442&amp;"|",'5_ACOMPANHAMENTO'!$AC$3:$AC$4922)))+((N442&lt;&gt;"")*ISNUMBER(SEARCH("|"&amp;N442&amp;"|",'5_ACOMPANHAMENTO'!$AC$3:$AC$4922)))+((O442&lt;&gt;"")*ISNUMBER(SEARCH("|"&amp;O442&amp;"|",'5_ACOMPANHAMENTO'!$AC$3:$AC$4922)))+((P442&lt;&gt;"")*ISNUMBER(SEARCH("|"&amp;P442&amp;"|",'5_ACOMPANHAMENTO'!$AC$3:$AC$4922)))+((Q442&lt;&gt;"")*ISNUMBER(SEARCH("|"&amp;Q442&amp;"|",'5_ACOMPANHAMENTO'!$AC$3:$AC$4922)))+((R442&lt;&gt;"")*ISNUMBER(SEARCH("|"&amp;R442&amp;"|",'5_ACOMPANHAMENTO'!$AC$3:$AC$4922)))+((S442&lt;&gt;"")*ISNUMBER(SEARCH("|"&amp;S442&amp;"|",'5_ACOMPANHAMENTO'!$AC$3:$AC$4922)))+((T442&lt;&gt;"")*ISNUMBER(SEARCH("|"&amp;T442&amp;"|",'5_ACOMPANHAMENTO'!$AC$3:$AC$4922)))+((U442&lt;&gt;"")*ISNUMBER(SEARCH("|"&amp;U442&amp;"|",'5_ACOMPANHAMENTO'!$AC$3:$AC$4922)))+((V442&lt;&gt;"")*ISNUMBER(SEARCH("|"&amp;V442&amp;"|",'5_ACOMPANHAMENTO'!$AC$3:$AC$4922)))+((W442&lt;&gt;"")*ISNUMBER(SEARCH("|"&amp;W442&amp;"|",'5_ACOMPANHAMENTO'!$AC$3:$AC$4922)))+((X442&lt;&gt;"")*ISNUMBER(SEARCH("|"&amp;X442&amp;"|",'5_ACOMPANHAMENTO'!$AC$3:$AC$4922)))+((Y442&lt;&gt;"")*ISNUMBER(SEARCH("|"&amp;Y442&amp;"|",'5_ACOMPANHAMENTO'!$AC$3:$AC$4922)))+((Z442&lt;&gt;"")*ISNUMBER(SEARCH("|"&amp;Z442&amp;"|",'5_ACOMPANHAMENTO'!$AC$3:$AC$4922)))+((AA442&lt;&gt;"")*ISNUMBER(SEARCH("|"&amp;AA442&amp;"|",'5_ACOMPANHAMENTO'!$AC$3:$AC$4922)))+((AB442&lt;&gt;"")*ISNUMBER(SEARCH("|"&amp;AB442&amp;"|",'5_ACOMPANHAMENTO'!$AC$3:$AC$4922))))&gt;0)),'5_ACOMPANHAMENTO'!$O$3:$O$4922),0))</f>
        <v/>
      </c>
      <c r="G442" s="7">
        <f>IF(OR($B442="",$C442=""),"",D442-F442)</f>
        <v/>
      </c>
      <c r="H442">
        <f>IF(OR($B442="",$C442=""),"",TRIM($B442&amp;"")&amp;"|"&amp;TRIM($C442&amp;""))</f>
        <v/>
      </c>
      <c r="I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",99)),1,99)))</f>
        <v/>
      </c>
      <c r="J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",99)),100,99)))</f>
        <v/>
      </c>
      <c r="K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",99)),199,99)))</f>
        <v/>
      </c>
      <c r="L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",99)),298,99)))</f>
        <v/>
      </c>
      <c r="M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",99)),397,99)))</f>
        <v/>
      </c>
      <c r="N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",99)),496,99)))</f>
        <v/>
      </c>
      <c r="O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",99)),595,99)))</f>
        <v/>
      </c>
      <c r="P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",99)),694,99)))</f>
        <v/>
      </c>
      <c r="Q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",99)),793,99)))</f>
        <v/>
      </c>
      <c r="R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",99)),892,99)))</f>
        <v/>
      </c>
      <c r="S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",99)),991,99)))</f>
        <v/>
      </c>
      <c r="T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",99)),1090,99)))</f>
        <v/>
      </c>
      <c r="U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",99)),1189,99)))</f>
        <v/>
      </c>
      <c r="V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",99)),1288,99)))</f>
        <v/>
      </c>
      <c r="W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",99)),1387,99)))</f>
        <v/>
      </c>
      <c r="X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",99)),1486,99)))</f>
        <v/>
      </c>
      <c r="Y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",99)),1585,99)))</f>
        <v/>
      </c>
      <c r="Z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",99)),1684,99)))</f>
        <v/>
      </c>
      <c r="AA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",99)),1783,99)))</f>
        <v/>
      </c>
      <c r="AB442" s="1">
        <f>IF($B442="","",TRIM(MID(SUBSTITUTE(TRIM(SUBSTITUTE(SUBSTITUTE(SUBSTITUTE(SUBSTITUTE(SUBSTITUTE(SUBSTITUTE(SUBSTITUTE(SUBSTITUTE(SUBSTITUTE(SUBSTITUTE(SUBSTITUTE(SUBSTITUTE(SUBSTITUTE(SUBSTITUTE(TRIM($B442&amp;""),CHAR(10),"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",REPT(" ",99)),1882,99)))</f>
        <v/>
      </c>
    </row>
    <row r="443" hidden="1" ht="14.25" customHeight="1">
      <c r="A443" s="4">
        <f>IF(OR($B443="",$C443=""),"",IFERROR(INDEX('5_ACOMPANHAMENTO'!$A$3:$A$4922,MATCH(1,INDEX(('5_ACOMPANHAMENTO'!$AD$3:$AD$4922=TRIM($C443&amp;""))*('5_ACOMPANHAMENTO'!$AC$3:$AC$4922&lt;&gt;"")*((((I443&lt;&gt;"")*ISNUMBER(SEARCH("|"&amp;I443&amp;"|",'5_ACOMPANHAMENTO'!$AC$3:$AC$4922)))+((J443&lt;&gt;"")*ISNUMBER(SEARCH("|"&amp;J443&amp;"|",'5_ACOMPANHAMENTO'!$AC$3:$AC$4922)))+((K443&lt;&gt;"")*ISNUMBER(SEARCH("|"&amp;K443&amp;"|",'5_ACOMPANHAMENTO'!$AC$3:$AC$4922)))+((L443&lt;&gt;"")*ISNUMBER(SEARCH("|"&amp;L443&amp;"|",'5_ACOMPANHAMENTO'!$AC$3:$AC$4922)))+((M443&lt;&gt;"")*ISNUMBER(SEARCH("|"&amp;M443&amp;"|",'5_ACOMPANHAMENTO'!$AC$3:$AC$4922)))+((N443&lt;&gt;"")*ISNUMBER(SEARCH("|"&amp;N443&amp;"|",'5_ACOMPANHAMENTO'!$AC$3:$AC$4922)))+((O443&lt;&gt;"")*ISNUMBER(SEARCH("|"&amp;O443&amp;"|",'5_ACOMPANHAMENTO'!$AC$3:$AC$4922)))+((P443&lt;&gt;"")*ISNUMBER(SEARCH("|"&amp;P443&amp;"|",'5_ACOMPANHAMENTO'!$AC$3:$AC$4922)))+((Q443&lt;&gt;"")*ISNUMBER(SEARCH("|"&amp;Q443&amp;"|",'5_ACOMPANHAMENTO'!$AC$3:$AC$4922)))+((R443&lt;&gt;"")*ISNUMBER(SEARCH("|"&amp;R443&amp;"|",'5_ACOMPANHAMENTO'!$AC$3:$AC$4922)))+((S443&lt;&gt;"")*ISNUMBER(SEARCH("|"&amp;S443&amp;"|",'5_ACOMPANHAMENTO'!$AC$3:$AC$4922)))+((T443&lt;&gt;"")*ISNUMBER(SEARCH("|"&amp;T443&amp;"|",'5_ACOMPANHAMENTO'!$AC$3:$AC$4922)))+((U443&lt;&gt;"")*ISNUMBER(SEARCH("|"&amp;U443&amp;"|",'5_ACOMPANHAMENTO'!$AC$3:$AC$4922)))+((V443&lt;&gt;"")*ISNUMBER(SEARCH("|"&amp;V443&amp;"|",'5_ACOMPANHAMENTO'!$AC$3:$AC$4922)))+((W443&lt;&gt;"")*ISNUMBER(SEARCH("|"&amp;W443&amp;"|",'5_ACOMPANHAMENTO'!$AC$3:$AC$4922)))+((X443&lt;&gt;"")*ISNUMBER(SEARCH("|"&amp;X443&amp;"|",'5_ACOMPANHAMENTO'!$AC$3:$AC$4922)))+((Y443&lt;&gt;"")*ISNUMBER(SEARCH("|"&amp;Y443&amp;"|",'5_ACOMPANHAMENTO'!$AC$3:$AC$4922)))+((Z443&lt;&gt;"")*ISNUMBER(SEARCH("|"&amp;Z443&amp;"|",'5_ACOMPANHAMENTO'!$AC$3:$AC$4922)))+((AA443&lt;&gt;"")*ISNUMBER(SEARCH("|"&amp;AA443&amp;"|",'5_ACOMPANHAMENTO'!$AC$3:$AC$4922)))+((AB443&lt;&gt;"")*ISNUMBER(SEARCH("|"&amp;AB443&amp;"|",'5_ACOMPANHAMENTO'!$AC$3:$AC$4922))))&gt;0),0),0)),""))</f>
        <v/>
      </c>
      <c r="B443" s="14" t="inlineStr">
        <is>
          <t>10200,10202,10205</t>
        </is>
      </c>
      <c r="C443" s="14" t="inlineStr">
        <is>
          <t>9 COLADEIRAS</t>
        </is>
      </c>
      <c r="D443" s="4">
        <f>IF(OR($B443="",$C443=""),"",IFERROR(SUMPRODUCT(--(('5_ACOMPANHAMENTO'!$AD$3:$AD$4922=TRIM($C443&amp;""))*('5_ACOMPANHAMENTO'!$AC$3:$AC$4922&lt;&gt;"")*((((I443&lt;&gt;"")*ISNUMBER(SEARCH("|"&amp;I443&amp;"|",'5_ACOMPANHAMENTO'!$AC$3:$AC$4922)))+((J443&lt;&gt;"")*ISNUMBER(SEARCH("|"&amp;J443&amp;"|",'5_ACOMPANHAMENTO'!$AC$3:$AC$4922)))+((K443&lt;&gt;"")*ISNUMBER(SEARCH("|"&amp;K443&amp;"|",'5_ACOMPANHAMENTO'!$AC$3:$AC$4922)))+((L443&lt;&gt;"")*ISNUMBER(SEARCH("|"&amp;L443&amp;"|",'5_ACOMPANHAMENTO'!$AC$3:$AC$4922)))+((M443&lt;&gt;"")*ISNUMBER(SEARCH("|"&amp;M443&amp;"|",'5_ACOMPANHAMENTO'!$AC$3:$AC$4922)))+((N443&lt;&gt;"")*ISNUMBER(SEARCH("|"&amp;N443&amp;"|",'5_ACOMPANHAMENTO'!$AC$3:$AC$4922)))+((O443&lt;&gt;"")*ISNUMBER(SEARCH("|"&amp;O443&amp;"|",'5_ACOMPANHAMENTO'!$AC$3:$AC$4922)))+((P443&lt;&gt;"")*ISNUMBER(SEARCH("|"&amp;P443&amp;"|",'5_ACOMPANHAMENTO'!$AC$3:$AC$4922)))+((Q443&lt;&gt;"")*ISNUMBER(SEARCH("|"&amp;Q443&amp;"|",'5_ACOMPANHAMENTO'!$AC$3:$AC$4922)))+((R443&lt;&gt;"")*ISNUMBER(SEARCH("|"&amp;R443&amp;"|",'5_ACOMPANHAMENTO'!$AC$3:$AC$4922)))+((S443&lt;&gt;"")*ISNUMBER(SEARCH("|"&amp;S443&amp;"|",'5_ACOMPANHAMENTO'!$AC$3:$AC$4922)))+((T443&lt;&gt;"")*ISNUMBER(SEARCH("|"&amp;T443&amp;"|",'5_ACOMPANHAMENTO'!$AC$3:$AC$4922)))+((U443&lt;&gt;"")*ISNUMBER(SEARCH("|"&amp;U443&amp;"|",'5_ACOMPANHAMENTO'!$AC$3:$AC$4922)))+((V443&lt;&gt;"")*ISNUMBER(SEARCH("|"&amp;V443&amp;"|",'5_ACOMPANHAMENTO'!$AC$3:$AC$4922)))+((W443&lt;&gt;"")*ISNUMBER(SEARCH("|"&amp;W443&amp;"|",'5_ACOMPANHAMENTO'!$AC$3:$AC$4922)))+((X443&lt;&gt;"")*ISNUMBER(SEARCH("|"&amp;X443&amp;"|",'5_ACOMPANHAMENTO'!$AC$3:$AC$4922)))+((Y443&lt;&gt;"")*ISNUMBER(SEARCH("|"&amp;Y443&amp;"|",'5_ACOMPANHAMENTO'!$AC$3:$AC$4922)))+((Z443&lt;&gt;"")*ISNUMBER(SEARCH("|"&amp;Z443&amp;"|",'5_ACOMPANHAMENTO'!$AC$3:$AC$4922)))+((AA443&lt;&gt;"")*ISNUMBER(SEARCH("|"&amp;AA443&amp;"|",'5_ACOMPANHAMENTO'!$AC$3:$AC$4922)))+((AB443&lt;&gt;"")*ISNUMBER(SEARCH("|"&amp;AB443&amp;"|",'5_ACOMPANHAMENTO'!$AC$3:$AC$4922))))&gt;0)),'5_ACOMPANHAMENTO'!$J$3:$J$4922),0))</f>
        <v/>
      </c>
      <c r="E443" s="4">
        <f>IF(G443=0,"FINALIZADO",IF(TODAY()&gt;A443,"ATRASADO "&amp;TODAY()-A443&amp;" DIAS","ADIANTADO "&amp;A443-TODAY()&amp;" DIAS"))</f>
        <v/>
      </c>
      <c r="F443" s="7">
        <f>IF(OR($B443="",$C443=""),"",IFERROR(SUMPRODUCT(--(('5_ACOMPANHAMENTO'!$AD$3:$AD$4922=TRIM($C443&amp;""))*('5_ACOMPANHAMENTO'!$AC$3:$AC$4922&lt;&gt;"")*((((I443&lt;&gt;"")*ISNUMBER(SEARCH("|"&amp;I443&amp;"|",'5_ACOMPANHAMENTO'!$AC$3:$AC$4922)))+((J443&lt;&gt;"")*ISNUMBER(SEARCH("|"&amp;J443&amp;"|",'5_ACOMPANHAMENTO'!$AC$3:$AC$4922)))+((K443&lt;&gt;"")*ISNUMBER(SEARCH("|"&amp;K443&amp;"|",'5_ACOMPANHAMENTO'!$AC$3:$AC$4922)))+((L443&lt;&gt;"")*ISNUMBER(SEARCH("|"&amp;L443&amp;"|",'5_ACOMPANHAMENTO'!$AC$3:$AC$4922)))+((M443&lt;&gt;"")*ISNUMBER(SEARCH("|"&amp;M443&amp;"|",'5_ACOMPANHAMENTO'!$AC$3:$AC$4922)))+((N443&lt;&gt;"")*ISNUMBER(SEARCH("|"&amp;N443&amp;"|",'5_ACOMPANHAMENTO'!$AC$3:$AC$4922)))+((O443&lt;&gt;"")*ISNUMBER(SEARCH("|"&amp;O443&amp;"|",'5_ACOMPANHAMENTO'!$AC$3:$AC$4922)))+((P443&lt;&gt;"")*ISNUMBER(SEARCH("|"&amp;P443&amp;"|",'5_ACOMPANHAMENTO'!$AC$3:$AC$4922)))+((Q443&lt;&gt;"")*ISNUMBER(SEARCH("|"&amp;Q443&amp;"|",'5_ACOMPANHAMENTO'!$AC$3:$AC$4922)))+((R443&lt;&gt;"")*ISNUMBER(SEARCH("|"&amp;R443&amp;"|",'5_ACOMPANHAMENTO'!$AC$3:$AC$4922)))+((S443&lt;&gt;"")*ISNUMBER(SEARCH("|"&amp;S443&amp;"|",'5_ACOMPANHAMENTO'!$AC$3:$AC$4922)))+((T443&lt;&gt;"")*ISNUMBER(SEARCH("|"&amp;T443&amp;"|",'5_ACOMPANHAMENTO'!$AC$3:$AC$4922)))+((U443&lt;&gt;"")*ISNUMBER(SEARCH("|"&amp;U443&amp;"|",'5_ACOMPANHAMENTO'!$AC$3:$AC$4922)))+((V443&lt;&gt;"")*ISNUMBER(SEARCH("|"&amp;V443&amp;"|",'5_ACOMPANHAMENTO'!$AC$3:$AC$4922)))+((W443&lt;&gt;"")*ISNUMBER(SEARCH("|"&amp;W443&amp;"|",'5_ACOMPANHAMENTO'!$AC$3:$AC$4922)))+((X443&lt;&gt;"")*ISNUMBER(SEARCH("|"&amp;X443&amp;"|",'5_ACOMPANHAMENTO'!$AC$3:$AC$4922)))+((Y443&lt;&gt;"")*ISNUMBER(SEARCH("|"&amp;Y443&amp;"|",'5_ACOMPANHAMENTO'!$AC$3:$AC$4922)))+((Z443&lt;&gt;"")*ISNUMBER(SEARCH("|"&amp;Z443&amp;"|",'5_ACOMPANHAMENTO'!$AC$3:$AC$4922)))+((AA443&lt;&gt;"")*ISNUMBER(SEARCH("|"&amp;AA443&amp;"|",'5_ACOMPANHAMENTO'!$AC$3:$AC$4922)))+((AB443&lt;&gt;"")*ISNUMBER(SEARCH("|"&amp;AB443&amp;"|",'5_ACOMPANHAMENTO'!$AC$3:$AC$4922))))&gt;0)),'5_ACOMPANHAMENTO'!$O$3:$O$4922),0))</f>
        <v/>
      </c>
      <c r="G443" s="7">
        <f>IF(OR($B443="",$C443=""),"",D443-F443)</f>
        <v/>
      </c>
      <c r="H443">
        <f>IF(OR($B443="",$C443=""),"",TRIM($B443&amp;"")&amp;"|"&amp;TRIM($C443&amp;""))</f>
        <v/>
      </c>
      <c r="I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",99)),1,99)))</f>
        <v/>
      </c>
      <c r="J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",99)),100,99)))</f>
        <v/>
      </c>
      <c r="K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",99)),199,99)))</f>
        <v/>
      </c>
      <c r="L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",99)),298,99)))</f>
        <v/>
      </c>
      <c r="M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",99)),397,99)))</f>
        <v/>
      </c>
      <c r="N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",99)),496,99)))</f>
        <v/>
      </c>
      <c r="O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",99)),595,99)))</f>
        <v/>
      </c>
      <c r="P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",99)),694,99)))</f>
        <v/>
      </c>
      <c r="Q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",99)),793,99)))</f>
        <v/>
      </c>
      <c r="R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",99)),892,99)))</f>
        <v/>
      </c>
      <c r="S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",99)),991,99)))</f>
        <v/>
      </c>
      <c r="T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",99)),1090,99)))</f>
        <v/>
      </c>
      <c r="U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",99)),1189,99)))</f>
        <v/>
      </c>
      <c r="V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",99)),1288,99)))</f>
        <v/>
      </c>
      <c r="W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",99)),1387,99)))</f>
        <v/>
      </c>
      <c r="X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",99)),1486,99)))</f>
        <v/>
      </c>
      <c r="Y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",99)),1585,99)))</f>
        <v/>
      </c>
      <c r="Z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",99)),1684,99)))</f>
        <v/>
      </c>
      <c r="AA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",99)),1783,99)))</f>
        <v/>
      </c>
      <c r="AB443" s="1">
        <f>IF($B443="","",TRIM(MID(SUBSTITUTE(TRIM(SUBSTITUTE(SUBSTITUTE(SUBSTITUTE(SUBSTITUTE(SUBSTITUTE(SUBSTITUTE(SUBSTITUTE(SUBSTITUTE(SUBSTITUTE(SUBSTITUTE(SUBSTITUTE(SUBSTITUTE(SUBSTITUTE(SUBSTITUTE(TRIM($B443&amp;""),CHAR(10),"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",REPT(" ",99)),1882,99)))</f>
        <v/>
      </c>
    </row>
    <row r="444" hidden="1" ht="14.25" customHeight="1">
      <c r="A444" s="4">
        <f>IF(OR($B444="",$C444=""),"",IFERROR(INDEX('5_ACOMPANHAMENTO'!$A$3:$A$4922,MATCH(1,INDEX(('5_ACOMPANHAMENTO'!$AD$3:$AD$4922=TRIM($C444&amp;""))*('5_ACOMPANHAMENTO'!$AC$3:$AC$4922&lt;&gt;"")*((((I444&lt;&gt;"")*ISNUMBER(SEARCH("|"&amp;I444&amp;"|",'5_ACOMPANHAMENTO'!$AC$3:$AC$4922)))+((J444&lt;&gt;"")*ISNUMBER(SEARCH("|"&amp;J444&amp;"|",'5_ACOMPANHAMENTO'!$AC$3:$AC$4922)))+((K444&lt;&gt;"")*ISNUMBER(SEARCH("|"&amp;K444&amp;"|",'5_ACOMPANHAMENTO'!$AC$3:$AC$4922)))+((L444&lt;&gt;"")*ISNUMBER(SEARCH("|"&amp;L444&amp;"|",'5_ACOMPANHAMENTO'!$AC$3:$AC$4922)))+((M444&lt;&gt;"")*ISNUMBER(SEARCH("|"&amp;M444&amp;"|",'5_ACOMPANHAMENTO'!$AC$3:$AC$4922)))+((N444&lt;&gt;"")*ISNUMBER(SEARCH("|"&amp;N444&amp;"|",'5_ACOMPANHAMENTO'!$AC$3:$AC$4922)))+((O444&lt;&gt;"")*ISNUMBER(SEARCH("|"&amp;O444&amp;"|",'5_ACOMPANHAMENTO'!$AC$3:$AC$4922)))+((P444&lt;&gt;"")*ISNUMBER(SEARCH("|"&amp;P444&amp;"|",'5_ACOMPANHAMENTO'!$AC$3:$AC$4922)))+((Q444&lt;&gt;"")*ISNUMBER(SEARCH("|"&amp;Q444&amp;"|",'5_ACOMPANHAMENTO'!$AC$3:$AC$4922)))+((R444&lt;&gt;"")*ISNUMBER(SEARCH("|"&amp;R444&amp;"|",'5_ACOMPANHAMENTO'!$AC$3:$AC$4922)))+((S444&lt;&gt;"")*ISNUMBER(SEARCH("|"&amp;S444&amp;"|",'5_ACOMPANHAMENTO'!$AC$3:$AC$4922)))+((T444&lt;&gt;"")*ISNUMBER(SEARCH("|"&amp;T444&amp;"|",'5_ACOMPANHAMENTO'!$AC$3:$AC$4922)))+((U444&lt;&gt;"")*ISNUMBER(SEARCH("|"&amp;U444&amp;"|",'5_ACOMPANHAMENTO'!$AC$3:$AC$4922)))+((V444&lt;&gt;"")*ISNUMBER(SEARCH("|"&amp;V444&amp;"|",'5_ACOMPANHAMENTO'!$AC$3:$AC$4922)))+((W444&lt;&gt;"")*ISNUMBER(SEARCH("|"&amp;W444&amp;"|",'5_ACOMPANHAMENTO'!$AC$3:$AC$4922)))+((X444&lt;&gt;"")*ISNUMBER(SEARCH("|"&amp;X444&amp;"|",'5_ACOMPANHAMENTO'!$AC$3:$AC$4922)))+((Y444&lt;&gt;"")*ISNUMBER(SEARCH("|"&amp;Y444&amp;"|",'5_ACOMPANHAMENTO'!$AC$3:$AC$4922)))+((Z444&lt;&gt;"")*ISNUMBER(SEARCH("|"&amp;Z444&amp;"|",'5_ACOMPANHAMENTO'!$AC$3:$AC$4922)))+((AA444&lt;&gt;"")*ISNUMBER(SEARCH("|"&amp;AA444&amp;"|",'5_ACOMPANHAMENTO'!$AC$3:$AC$4922)))+((AB444&lt;&gt;"")*ISNUMBER(SEARCH("|"&amp;AB444&amp;"|",'5_ACOMPANHAMENTO'!$AC$3:$AC$4922))))&gt;0),0),0)),""))</f>
        <v/>
      </c>
      <c r="B444" s="14" t="inlineStr">
        <is>
          <t>10200,10202,10205</t>
        </is>
      </c>
      <c r="C444" s="14" t="inlineStr">
        <is>
          <t>9 COLADEIRAS</t>
        </is>
      </c>
      <c r="D444" s="4">
        <f>IF(OR($B444="",$C444=""),"",IFERROR(SUMPRODUCT(--(('5_ACOMPANHAMENTO'!$AD$3:$AD$4922=TRIM($C444&amp;""))*('5_ACOMPANHAMENTO'!$AC$3:$AC$4922&lt;&gt;"")*((((I444&lt;&gt;"")*ISNUMBER(SEARCH("|"&amp;I444&amp;"|",'5_ACOMPANHAMENTO'!$AC$3:$AC$4922)))+((J444&lt;&gt;"")*ISNUMBER(SEARCH("|"&amp;J444&amp;"|",'5_ACOMPANHAMENTO'!$AC$3:$AC$4922)))+((K444&lt;&gt;"")*ISNUMBER(SEARCH("|"&amp;K444&amp;"|",'5_ACOMPANHAMENTO'!$AC$3:$AC$4922)))+((L444&lt;&gt;"")*ISNUMBER(SEARCH("|"&amp;L444&amp;"|",'5_ACOMPANHAMENTO'!$AC$3:$AC$4922)))+((M444&lt;&gt;"")*ISNUMBER(SEARCH("|"&amp;M444&amp;"|",'5_ACOMPANHAMENTO'!$AC$3:$AC$4922)))+((N444&lt;&gt;"")*ISNUMBER(SEARCH("|"&amp;N444&amp;"|",'5_ACOMPANHAMENTO'!$AC$3:$AC$4922)))+((O444&lt;&gt;"")*ISNUMBER(SEARCH("|"&amp;O444&amp;"|",'5_ACOMPANHAMENTO'!$AC$3:$AC$4922)))+((P444&lt;&gt;"")*ISNUMBER(SEARCH("|"&amp;P444&amp;"|",'5_ACOMPANHAMENTO'!$AC$3:$AC$4922)))+((Q444&lt;&gt;"")*ISNUMBER(SEARCH("|"&amp;Q444&amp;"|",'5_ACOMPANHAMENTO'!$AC$3:$AC$4922)))+((R444&lt;&gt;"")*ISNUMBER(SEARCH("|"&amp;R444&amp;"|",'5_ACOMPANHAMENTO'!$AC$3:$AC$4922)))+((S444&lt;&gt;"")*ISNUMBER(SEARCH("|"&amp;S444&amp;"|",'5_ACOMPANHAMENTO'!$AC$3:$AC$4922)))+((T444&lt;&gt;"")*ISNUMBER(SEARCH("|"&amp;T444&amp;"|",'5_ACOMPANHAMENTO'!$AC$3:$AC$4922)))+((U444&lt;&gt;"")*ISNUMBER(SEARCH("|"&amp;U444&amp;"|",'5_ACOMPANHAMENTO'!$AC$3:$AC$4922)))+((V444&lt;&gt;"")*ISNUMBER(SEARCH("|"&amp;V444&amp;"|",'5_ACOMPANHAMENTO'!$AC$3:$AC$4922)))+((W444&lt;&gt;"")*ISNUMBER(SEARCH("|"&amp;W444&amp;"|",'5_ACOMPANHAMENTO'!$AC$3:$AC$4922)))+((X444&lt;&gt;"")*ISNUMBER(SEARCH("|"&amp;X444&amp;"|",'5_ACOMPANHAMENTO'!$AC$3:$AC$4922)))+((Y444&lt;&gt;"")*ISNUMBER(SEARCH("|"&amp;Y444&amp;"|",'5_ACOMPANHAMENTO'!$AC$3:$AC$4922)))+((Z444&lt;&gt;"")*ISNUMBER(SEARCH("|"&amp;Z444&amp;"|",'5_ACOMPANHAMENTO'!$AC$3:$AC$4922)))+((AA444&lt;&gt;"")*ISNUMBER(SEARCH("|"&amp;AA444&amp;"|",'5_ACOMPANHAMENTO'!$AC$3:$AC$4922)))+((AB444&lt;&gt;"")*ISNUMBER(SEARCH("|"&amp;AB444&amp;"|",'5_ACOMPANHAMENTO'!$AC$3:$AC$4922))))&gt;0)),'5_ACOMPANHAMENTO'!$J$3:$J$4922),0))</f>
        <v/>
      </c>
      <c r="E444" s="4">
        <f>IF(G444=0,"FINALIZADO",IF(TODAY()&gt;A444,"ATRASADO "&amp;TODAY()-A444&amp;" DIAS","ADIANTADO "&amp;A444-TODAY()&amp;" DIAS"))</f>
        <v/>
      </c>
      <c r="F444" s="7">
        <f>IF(OR($B444="",$C444=""),"",IFERROR(SUMPRODUCT(--(('5_ACOMPANHAMENTO'!$AD$3:$AD$4922=TRIM($C444&amp;""))*('5_ACOMPANHAMENTO'!$AC$3:$AC$4922&lt;&gt;"")*((((I444&lt;&gt;"")*ISNUMBER(SEARCH("|"&amp;I444&amp;"|",'5_ACOMPANHAMENTO'!$AC$3:$AC$4922)))+((J444&lt;&gt;"")*ISNUMBER(SEARCH("|"&amp;J444&amp;"|",'5_ACOMPANHAMENTO'!$AC$3:$AC$4922)))+((K444&lt;&gt;"")*ISNUMBER(SEARCH("|"&amp;K444&amp;"|",'5_ACOMPANHAMENTO'!$AC$3:$AC$4922)))+((L444&lt;&gt;"")*ISNUMBER(SEARCH("|"&amp;L444&amp;"|",'5_ACOMPANHAMENTO'!$AC$3:$AC$4922)))+((M444&lt;&gt;"")*ISNUMBER(SEARCH("|"&amp;M444&amp;"|",'5_ACOMPANHAMENTO'!$AC$3:$AC$4922)))+((N444&lt;&gt;"")*ISNUMBER(SEARCH("|"&amp;N444&amp;"|",'5_ACOMPANHAMENTO'!$AC$3:$AC$4922)))+((O444&lt;&gt;"")*ISNUMBER(SEARCH("|"&amp;O444&amp;"|",'5_ACOMPANHAMENTO'!$AC$3:$AC$4922)))+((P444&lt;&gt;"")*ISNUMBER(SEARCH("|"&amp;P444&amp;"|",'5_ACOMPANHAMENTO'!$AC$3:$AC$4922)))+((Q444&lt;&gt;"")*ISNUMBER(SEARCH("|"&amp;Q444&amp;"|",'5_ACOMPANHAMENTO'!$AC$3:$AC$4922)))+((R444&lt;&gt;"")*ISNUMBER(SEARCH("|"&amp;R444&amp;"|",'5_ACOMPANHAMENTO'!$AC$3:$AC$4922)))+((S444&lt;&gt;"")*ISNUMBER(SEARCH("|"&amp;S444&amp;"|",'5_ACOMPANHAMENTO'!$AC$3:$AC$4922)))+((T444&lt;&gt;"")*ISNUMBER(SEARCH("|"&amp;T444&amp;"|",'5_ACOMPANHAMENTO'!$AC$3:$AC$4922)))+((U444&lt;&gt;"")*ISNUMBER(SEARCH("|"&amp;U444&amp;"|",'5_ACOMPANHAMENTO'!$AC$3:$AC$4922)))+((V444&lt;&gt;"")*ISNUMBER(SEARCH("|"&amp;V444&amp;"|",'5_ACOMPANHAMENTO'!$AC$3:$AC$4922)))+((W444&lt;&gt;"")*ISNUMBER(SEARCH("|"&amp;W444&amp;"|",'5_ACOMPANHAMENTO'!$AC$3:$AC$4922)))+((X444&lt;&gt;"")*ISNUMBER(SEARCH("|"&amp;X444&amp;"|",'5_ACOMPANHAMENTO'!$AC$3:$AC$4922)))+((Y444&lt;&gt;"")*ISNUMBER(SEARCH("|"&amp;Y444&amp;"|",'5_ACOMPANHAMENTO'!$AC$3:$AC$4922)))+((Z444&lt;&gt;"")*ISNUMBER(SEARCH("|"&amp;Z444&amp;"|",'5_ACOMPANHAMENTO'!$AC$3:$AC$4922)))+((AA444&lt;&gt;"")*ISNUMBER(SEARCH("|"&amp;AA444&amp;"|",'5_ACOMPANHAMENTO'!$AC$3:$AC$4922)))+((AB444&lt;&gt;"")*ISNUMBER(SEARCH("|"&amp;AB444&amp;"|",'5_ACOMPANHAMENTO'!$AC$3:$AC$4922))))&gt;0)),'5_ACOMPANHAMENTO'!$O$3:$O$4922),0))</f>
        <v/>
      </c>
      <c r="G444" s="7">
        <f>IF(OR($B444="",$C444=""),"",D444-F444)</f>
        <v/>
      </c>
      <c r="H444">
        <f>IF(OR($B444="",$C444=""),"",TRIM($B444&amp;"")&amp;"|"&amp;TRIM($C444&amp;""))</f>
        <v/>
      </c>
      <c r="I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",99)),1,99)))</f>
        <v/>
      </c>
      <c r="J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",99)),100,99)))</f>
        <v/>
      </c>
      <c r="K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",99)),199,99)))</f>
        <v/>
      </c>
      <c r="L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",99)),298,99)))</f>
        <v/>
      </c>
      <c r="M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",99)),397,99)))</f>
        <v/>
      </c>
      <c r="N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",99)),496,99)))</f>
        <v/>
      </c>
      <c r="O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",99)),595,99)))</f>
        <v/>
      </c>
      <c r="P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",99)),694,99)))</f>
        <v/>
      </c>
      <c r="Q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",99)),793,99)))</f>
        <v/>
      </c>
      <c r="R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",99)),892,99)))</f>
        <v/>
      </c>
      <c r="S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",99)),991,99)))</f>
        <v/>
      </c>
      <c r="T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",99)),1090,99)))</f>
        <v/>
      </c>
      <c r="U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",99)),1189,99)))</f>
        <v/>
      </c>
      <c r="V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",99)),1288,99)))</f>
        <v/>
      </c>
      <c r="W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",99)),1387,99)))</f>
        <v/>
      </c>
      <c r="X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",99)),1486,99)))</f>
        <v/>
      </c>
      <c r="Y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",99)),1585,99)))</f>
        <v/>
      </c>
      <c r="Z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",99)),1684,99)))</f>
        <v/>
      </c>
      <c r="AA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",99)),1783,99)))</f>
        <v/>
      </c>
      <c r="AB444" s="1">
        <f>IF($B444="","",TRIM(MID(SUBSTITUTE(TRIM(SUBSTITUTE(SUBSTITUTE(SUBSTITUTE(SUBSTITUTE(SUBSTITUTE(SUBSTITUTE(SUBSTITUTE(SUBSTITUTE(SUBSTITUTE(SUBSTITUTE(SUBSTITUTE(SUBSTITUTE(SUBSTITUTE(SUBSTITUTE(TRIM($B444&amp;""),CHAR(10),"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",REPT(" ",99)),1882,99)))</f>
        <v/>
      </c>
    </row>
    <row r="445" hidden="1" ht="14.25" customHeight="1">
      <c r="A445" s="4">
        <f>IF(OR($B445="",$C445=""),"",IFERROR(INDEX('5_ACOMPANHAMENTO'!$A$3:$A$4922,MATCH(1,INDEX(('5_ACOMPANHAMENTO'!$AD$3:$AD$4922=TRIM($C445&amp;""))*('5_ACOMPANHAMENTO'!$AC$3:$AC$4922&lt;&gt;"")*((((I445&lt;&gt;"")*ISNUMBER(SEARCH("|"&amp;I445&amp;"|",'5_ACOMPANHAMENTO'!$AC$3:$AC$4922)))+((J445&lt;&gt;"")*ISNUMBER(SEARCH("|"&amp;J445&amp;"|",'5_ACOMPANHAMENTO'!$AC$3:$AC$4922)))+((K445&lt;&gt;"")*ISNUMBER(SEARCH("|"&amp;K445&amp;"|",'5_ACOMPANHAMENTO'!$AC$3:$AC$4922)))+((L445&lt;&gt;"")*ISNUMBER(SEARCH("|"&amp;L445&amp;"|",'5_ACOMPANHAMENTO'!$AC$3:$AC$4922)))+((M445&lt;&gt;"")*ISNUMBER(SEARCH("|"&amp;M445&amp;"|",'5_ACOMPANHAMENTO'!$AC$3:$AC$4922)))+((N445&lt;&gt;"")*ISNUMBER(SEARCH("|"&amp;N445&amp;"|",'5_ACOMPANHAMENTO'!$AC$3:$AC$4922)))+((O445&lt;&gt;"")*ISNUMBER(SEARCH("|"&amp;O445&amp;"|",'5_ACOMPANHAMENTO'!$AC$3:$AC$4922)))+((P445&lt;&gt;"")*ISNUMBER(SEARCH("|"&amp;P445&amp;"|",'5_ACOMPANHAMENTO'!$AC$3:$AC$4922)))+((Q445&lt;&gt;"")*ISNUMBER(SEARCH("|"&amp;Q445&amp;"|",'5_ACOMPANHAMENTO'!$AC$3:$AC$4922)))+((R445&lt;&gt;"")*ISNUMBER(SEARCH("|"&amp;R445&amp;"|",'5_ACOMPANHAMENTO'!$AC$3:$AC$4922)))+((S445&lt;&gt;"")*ISNUMBER(SEARCH("|"&amp;S445&amp;"|",'5_ACOMPANHAMENTO'!$AC$3:$AC$4922)))+((T445&lt;&gt;"")*ISNUMBER(SEARCH("|"&amp;T445&amp;"|",'5_ACOMPANHAMENTO'!$AC$3:$AC$4922)))+((U445&lt;&gt;"")*ISNUMBER(SEARCH("|"&amp;U445&amp;"|",'5_ACOMPANHAMENTO'!$AC$3:$AC$4922)))+((V445&lt;&gt;"")*ISNUMBER(SEARCH("|"&amp;V445&amp;"|",'5_ACOMPANHAMENTO'!$AC$3:$AC$4922)))+((W445&lt;&gt;"")*ISNUMBER(SEARCH("|"&amp;W445&amp;"|",'5_ACOMPANHAMENTO'!$AC$3:$AC$4922)))+((X445&lt;&gt;"")*ISNUMBER(SEARCH("|"&amp;X445&amp;"|",'5_ACOMPANHAMENTO'!$AC$3:$AC$4922)))+((Y445&lt;&gt;"")*ISNUMBER(SEARCH("|"&amp;Y445&amp;"|",'5_ACOMPANHAMENTO'!$AC$3:$AC$4922)))+((Z445&lt;&gt;"")*ISNUMBER(SEARCH("|"&amp;Z445&amp;"|",'5_ACOMPANHAMENTO'!$AC$3:$AC$4922)))+((AA445&lt;&gt;"")*ISNUMBER(SEARCH("|"&amp;AA445&amp;"|",'5_ACOMPANHAMENTO'!$AC$3:$AC$4922)))+((AB445&lt;&gt;"")*ISNUMBER(SEARCH("|"&amp;AB445&amp;"|",'5_ACOMPANHAMENTO'!$AC$3:$AC$4922))))&gt;0),0),0)),""))</f>
        <v/>
      </c>
      <c r="B445" s="14" t="inlineStr">
        <is>
          <t>10200,10202,10205</t>
        </is>
      </c>
      <c r="C445" s="14" t="inlineStr">
        <is>
          <t>9 COLADEIRAS</t>
        </is>
      </c>
      <c r="D445" s="4">
        <f>IF(OR($B445="",$C445=""),"",IFERROR(SUMPRODUCT(--(('5_ACOMPANHAMENTO'!$AD$3:$AD$4922=TRIM($C445&amp;""))*('5_ACOMPANHAMENTO'!$AC$3:$AC$4922&lt;&gt;"")*((((I445&lt;&gt;"")*ISNUMBER(SEARCH("|"&amp;I445&amp;"|",'5_ACOMPANHAMENTO'!$AC$3:$AC$4922)))+((J445&lt;&gt;"")*ISNUMBER(SEARCH("|"&amp;J445&amp;"|",'5_ACOMPANHAMENTO'!$AC$3:$AC$4922)))+((K445&lt;&gt;"")*ISNUMBER(SEARCH("|"&amp;K445&amp;"|",'5_ACOMPANHAMENTO'!$AC$3:$AC$4922)))+((L445&lt;&gt;"")*ISNUMBER(SEARCH("|"&amp;L445&amp;"|",'5_ACOMPANHAMENTO'!$AC$3:$AC$4922)))+((M445&lt;&gt;"")*ISNUMBER(SEARCH("|"&amp;M445&amp;"|",'5_ACOMPANHAMENTO'!$AC$3:$AC$4922)))+((N445&lt;&gt;"")*ISNUMBER(SEARCH("|"&amp;N445&amp;"|",'5_ACOMPANHAMENTO'!$AC$3:$AC$4922)))+((O445&lt;&gt;"")*ISNUMBER(SEARCH("|"&amp;O445&amp;"|",'5_ACOMPANHAMENTO'!$AC$3:$AC$4922)))+((P445&lt;&gt;"")*ISNUMBER(SEARCH("|"&amp;P445&amp;"|",'5_ACOMPANHAMENTO'!$AC$3:$AC$4922)))+((Q445&lt;&gt;"")*ISNUMBER(SEARCH("|"&amp;Q445&amp;"|",'5_ACOMPANHAMENTO'!$AC$3:$AC$4922)))+((R445&lt;&gt;"")*ISNUMBER(SEARCH("|"&amp;R445&amp;"|",'5_ACOMPANHAMENTO'!$AC$3:$AC$4922)))+((S445&lt;&gt;"")*ISNUMBER(SEARCH("|"&amp;S445&amp;"|",'5_ACOMPANHAMENTO'!$AC$3:$AC$4922)))+((T445&lt;&gt;"")*ISNUMBER(SEARCH("|"&amp;T445&amp;"|",'5_ACOMPANHAMENTO'!$AC$3:$AC$4922)))+((U445&lt;&gt;"")*ISNUMBER(SEARCH("|"&amp;U445&amp;"|",'5_ACOMPANHAMENTO'!$AC$3:$AC$4922)))+((V445&lt;&gt;"")*ISNUMBER(SEARCH("|"&amp;V445&amp;"|",'5_ACOMPANHAMENTO'!$AC$3:$AC$4922)))+((W445&lt;&gt;"")*ISNUMBER(SEARCH("|"&amp;W445&amp;"|",'5_ACOMPANHAMENTO'!$AC$3:$AC$4922)))+((X445&lt;&gt;"")*ISNUMBER(SEARCH("|"&amp;X445&amp;"|",'5_ACOMPANHAMENTO'!$AC$3:$AC$4922)))+((Y445&lt;&gt;"")*ISNUMBER(SEARCH("|"&amp;Y445&amp;"|",'5_ACOMPANHAMENTO'!$AC$3:$AC$4922)))+((Z445&lt;&gt;"")*ISNUMBER(SEARCH("|"&amp;Z445&amp;"|",'5_ACOMPANHAMENTO'!$AC$3:$AC$4922)))+((AA445&lt;&gt;"")*ISNUMBER(SEARCH("|"&amp;AA445&amp;"|",'5_ACOMPANHAMENTO'!$AC$3:$AC$4922)))+((AB445&lt;&gt;"")*ISNUMBER(SEARCH("|"&amp;AB445&amp;"|",'5_ACOMPANHAMENTO'!$AC$3:$AC$4922))))&gt;0)),'5_ACOMPANHAMENTO'!$J$3:$J$4922),0))</f>
        <v/>
      </c>
      <c r="E445" s="4">
        <f>IF(G445=0,"FINALIZADO",IF(TODAY()&gt;A445,"ATRASADO "&amp;TODAY()-A445&amp;" DIAS","ADIANTADO "&amp;A445-TODAY()&amp;" DIAS"))</f>
        <v/>
      </c>
      <c r="F445" s="7">
        <f>IF(OR($B445="",$C445=""),"",IFERROR(SUMPRODUCT(--(('5_ACOMPANHAMENTO'!$AD$3:$AD$4922=TRIM($C445&amp;""))*('5_ACOMPANHAMENTO'!$AC$3:$AC$4922&lt;&gt;"")*((((I445&lt;&gt;"")*ISNUMBER(SEARCH("|"&amp;I445&amp;"|",'5_ACOMPANHAMENTO'!$AC$3:$AC$4922)))+((J445&lt;&gt;"")*ISNUMBER(SEARCH("|"&amp;J445&amp;"|",'5_ACOMPANHAMENTO'!$AC$3:$AC$4922)))+((K445&lt;&gt;"")*ISNUMBER(SEARCH("|"&amp;K445&amp;"|",'5_ACOMPANHAMENTO'!$AC$3:$AC$4922)))+((L445&lt;&gt;"")*ISNUMBER(SEARCH("|"&amp;L445&amp;"|",'5_ACOMPANHAMENTO'!$AC$3:$AC$4922)))+((M445&lt;&gt;"")*ISNUMBER(SEARCH("|"&amp;M445&amp;"|",'5_ACOMPANHAMENTO'!$AC$3:$AC$4922)))+((N445&lt;&gt;"")*ISNUMBER(SEARCH("|"&amp;N445&amp;"|",'5_ACOMPANHAMENTO'!$AC$3:$AC$4922)))+((O445&lt;&gt;"")*ISNUMBER(SEARCH("|"&amp;O445&amp;"|",'5_ACOMPANHAMENTO'!$AC$3:$AC$4922)))+((P445&lt;&gt;"")*ISNUMBER(SEARCH("|"&amp;P445&amp;"|",'5_ACOMPANHAMENTO'!$AC$3:$AC$4922)))+((Q445&lt;&gt;"")*ISNUMBER(SEARCH("|"&amp;Q445&amp;"|",'5_ACOMPANHAMENTO'!$AC$3:$AC$4922)))+((R445&lt;&gt;"")*ISNUMBER(SEARCH("|"&amp;R445&amp;"|",'5_ACOMPANHAMENTO'!$AC$3:$AC$4922)))+((S445&lt;&gt;"")*ISNUMBER(SEARCH("|"&amp;S445&amp;"|",'5_ACOMPANHAMENTO'!$AC$3:$AC$4922)))+((T445&lt;&gt;"")*ISNUMBER(SEARCH("|"&amp;T445&amp;"|",'5_ACOMPANHAMENTO'!$AC$3:$AC$4922)))+((U445&lt;&gt;"")*ISNUMBER(SEARCH("|"&amp;U445&amp;"|",'5_ACOMPANHAMENTO'!$AC$3:$AC$4922)))+((V445&lt;&gt;"")*ISNUMBER(SEARCH("|"&amp;V445&amp;"|",'5_ACOMPANHAMENTO'!$AC$3:$AC$4922)))+((W445&lt;&gt;"")*ISNUMBER(SEARCH("|"&amp;W445&amp;"|",'5_ACOMPANHAMENTO'!$AC$3:$AC$4922)))+((X445&lt;&gt;"")*ISNUMBER(SEARCH("|"&amp;X445&amp;"|",'5_ACOMPANHAMENTO'!$AC$3:$AC$4922)))+((Y445&lt;&gt;"")*ISNUMBER(SEARCH("|"&amp;Y445&amp;"|",'5_ACOMPANHAMENTO'!$AC$3:$AC$4922)))+((Z445&lt;&gt;"")*ISNUMBER(SEARCH("|"&amp;Z445&amp;"|",'5_ACOMPANHAMENTO'!$AC$3:$AC$4922)))+((AA445&lt;&gt;"")*ISNUMBER(SEARCH("|"&amp;AA445&amp;"|",'5_ACOMPANHAMENTO'!$AC$3:$AC$4922)))+((AB445&lt;&gt;"")*ISNUMBER(SEARCH("|"&amp;AB445&amp;"|",'5_ACOMPANHAMENTO'!$AC$3:$AC$4922))))&gt;0)),'5_ACOMPANHAMENTO'!$O$3:$O$4922),0))</f>
        <v/>
      </c>
      <c r="G445" s="7">
        <f>IF(OR($B445="",$C445=""),"",D445-F445)</f>
        <v/>
      </c>
      <c r="H445">
        <f>IF(OR($B445="",$C445=""),"",TRIM($B445&amp;"")&amp;"|"&amp;TRIM($C445&amp;""))</f>
        <v/>
      </c>
      <c r="I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",99)),1,99)))</f>
        <v/>
      </c>
      <c r="J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",99)),100,99)))</f>
        <v/>
      </c>
      <c r="K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",99)),199,99)))</f>
        <v/>
      </c>
      <c r="L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",99)),298,99)))</f>
        <v/>
      </c>
      <c r="M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",99)),397,99)))</f>
        <v/>
      </c>
      <c r="N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",99)),496,99)))</f>
        <v/>
      </c>
      <c r="O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",99)),595,99)))</f>
        <v/>
      </c>
      <c r="P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",99)),694,99)))</f>
        <v/>
      </c>
      <c r="Q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",99)),793,99)))</f>
        <v/>
      </c>
      <c r="R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",99)),892,99)))</f>
        <v/>
      </c>
      <c r="S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",99)),991,99)))</f>
        <v/>
      </c>
      <c r="T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",99)),1090,99)))</f>
        <v/>
      </c>
      <c r="U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",99)),1189,99)))</f>
        <v/>
      </c>
      <c r="V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",99)),1288,99)))</f>
        <v/>
      </c>
      <c r="W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",99)),1387,99)))</f>
        <v/>
      </c>
      <c r="X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",99)),1486,99)))</f>
        <v/>
      </c>
      <c r="Y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",99)),1585,99)))</f>
        <v/>
      </c>
      <c r="Z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",99)),1684,99)))</f>
        <v/>
      </c>
      <c r="AA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",99)),1783,99)))</f>
        <v/>
      </c>
      <c r="AB445" s="1">
        <f>IF($B445="","",TRIM(MID(SUBSTITUTE(TRIM(SUBSTITUTE(SUBSTITUTE(SUBSTITUTE(SUBSTITUTE(SUBSTITUTE(SUBSTITUTE(SUBSTITUTE(SUBSTITUTE(SUBSTITUTE(SUBSTITUTE(SUBSTITUTE(SUBSTITUTE(SUBSTITUTE(SUBSTITUTE(TRIM($B445&amp;""),CHAR(10),"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",REPT(" ",99)),1882,99)))</f>
        <v/>
      </c>
    </row>
    <row r="446" hidden="1" ht="14.25" customHeight="1">
      <c r="A446" s="4">
        <f>IF(OR($B446="",$C446=""),"",IFERROR(INDEX('5_ACOMPANHAMENTO'!$A$3:$A$4922,MATCH(1,INDEX(('5_ACOMPANHAMENTO'!$AD$3:$AD$4922=TRIM($C446&amp;""))*('5_ACOMPANHAMENTO'!$AC$3:$AC$4922&lt;&gt;"")*((((I446&lt;&gt;"")*ISNUMBER(SEARCH("|"&amp;I446&amp;"|",'5_ACOMPANHAMENTO'!$AC$3:$AC$4922)))+((J446&lt;&gt;"")*ISNUMBER(SEARCH("|"&amp;J446&amp;"|",'5_ACOMPANHAMENTO'!$AC$3:$AC$4922)))+((K446&lt;&gt;"")*ISNUMBER(SEARCH("|"&amp;K446&amp;"|",'5_ACOMPANHAMENTO'!$AC$3:$AC$4922)))+((L446&lt;&gt;"")*ISNUMBER(SEARCH("|"&amp;L446&amp;"|",'5_ACOMPANHAMENTO'!$AC$3:$AC$4922)))+((M446&lt;&gt;"")*ISNUMBER(SEARCH("|"&amp;M446&amp;"|",'5_ACOMPANHAMENTO'!$AC$3:$AC$4922)))+((N446&lt;&gt;"")*ISNUMBER(SEARCH("|"&amp;N446&amp;"|",'5_ACOMPANHAMENTO'!$AC$3:$AC$4922)))+((O446&lt;&gt;"")*ISNUMBER(SEARCH("|"&amp;O446&amp;"|",'5_ACOMPANHAMENTO'!$AC$3:$AC$4922)))+((P446&lt;&gt;"")*ISNUMBER(SEARCH("|"&amp;P446&amp;"|",'5_ACOMPANHAMENTO'!$AC$3:$AC$4922)))+((Q446&lt;&gt;"")*ISNUMBER(SEARCH("|"&amp;Q446&amp;"|",'5_ACOMPANHAMENTO'!$AC$3:$AC$4922)))+((R446&lt;&gt;"")*ISNUMBER(SEARCH("|"&amp;R446&amp;"|",'5_ACOMPANHAMENTO'!$AC$3:$AC$4922)))+((S446&lt;&gt;"")*ISNUMBER(SEARCH("|"&amp;S446&amp;"|",'5_ACOMPANHAMENTO'!$AC$3:$AC$4922)))+((T446&lt;&gt;"")*ISNUMBER(SEARCH("|"&amp;T446&amp;"|",'5_ACOMPANHAMENTO'!$AC$3:$AC$4922)))+((U446&lt;&gt;"")*ISNUMBER(SEARCH("|"&amp;U446&amp;"|",'5_ACOMPANHAMENTO'!$AC$3:$AC$4922)))+((V446&lt;&gt;"")*ISNUMBER(SEARCH("|"&amp;V446&amp;"|",'5_ACOMPANHAMENTO'!$AC$3:$AC$4922)))+((W446&lt;&gt;"")*ISNUMBER(SEARCH("|"&amp;W446&amp;"|",'5_ACOMPANHAMENTO'!$AC$3:$AC$4922)))+((X446&lt;&gt;"")*ISNUMBER(SEARCH("|"&amp;X446&amp;"|",'5_ACOMPANHAMENTO'!$AC$3:$AC$4922)))+((Y446&lt;&gt;"")*ISNUMBER(SEARCH("|"&amp;Y446&amp;"|",'5_ACOMPANHAMENTO'!$AC$3:$AC$4922)))+((Z446&lt;&gt;"")*ISNUMBER(SEARCH("|"&amp;Z446&amp;"|",'5_ACOMPANHAMENTO'!$AC$3:$AC$4922)))+((AA446&lt;&gt;"")*ISNUMBER(SEARCH("|"&amp;AA446&amp;"|",'5_ACOMPANHAMENTO'!$AC$3:$AC$4922)))+((AB446&lt;&gt;"")*ISNUMBER(SEARCH("|"&amp;AB446&amp;"|",'5_ACOMPANHAMENTO'!$AC$3:$AC$4922))))&gt;0),0),0)),""))</f>
        <v/>
      </c>
      <c r="B446" s="14" t="inlineStr">
        <is>
          <t>10200,10202,10205</t>
        </is>
      </c>
      <c r="C446" s="14" t="inlineStr">
        <is>
          <t>9 COLADEIRAS</t>
        </is>
      </c>
      <c r="D446" s="4">
        <f>IF(OR($B446="",$C446=""),"",IFERROR(SUMPRODUCT(--(('5_ACOMPANHAMENTO'!$AD$3:$AD$4922=TRIM($C446&amp;""))*('5_ACOMPANHAMENTO'!$AC$3:$AC$4922&lt;&gt;"")*((((I446&lt;&gt;"")*ISNUMBER(SEARCH("|"&amp;I446&amp;"|",'5_ACOMPANHAMENTO'!$AC$3:$AC$4922)))+((J446&lt;&gt;"")*ISNUMBER(SEARCH("|"&amp;J446&amp;"|",'5_ACOMPANHAMENTO'!$AC$3:$AC$4922)))+((K446&lt;&gt;"")*ISNUMBER(SEARCH("|"&amp;K446&amp;"|",'5_ACOMPANHAMENTO'!$AC$3:$AC$4922)))+((L446&lt;&gt;"")*ISNUMBER(SEARCH("|"&amp;L446&amp;"|",'5_ACOMPANHAMENTO'!$AC$3:$AC$4922)))+((M446&lt;&gt;"")*ISNUMBER(SEARCH("|"&amp;M446&amp;"|",'5_ACOMPANHAMENTO'!$AC$3:$AC$4922)))+((N446&lt;&gt;"")*ISNUMBER(SEARCH("|"&amp;N446&amp;"|",'5_ACOMPANHAMENTO'!$AC$3:$AC$4922)))+((O446&lt;&gt;"")*ISNUMBER(SEARCH("|"&amp;O446&amp;"|",'5_ACOMPANHAMENTO'!$AC$3:$AC$4922)))+((P446&lt;&gt;"")*ISNUMBER(SEARCH("|"&amp;P446&amp;"|",'5_ACOMPANHAMENTO'!$AC$3:$AC$4922)))+((Q446&lt;&gt;"")*ISNUMBER(SEARCH("|"&amp;Q446&amp;"|",'5_ACOMPANHAMENTO'!$AC$3:$AC$4922)))+((R446&lt;&gt;"")*ISNUMBER(SEARCH("|"&amp;R446&amp;"|",'5_ACOMPANHAMENTO'!$AC$3:$AC$4922)))+((S446&lt;&gt;"")*ISNUMBER(SEARCH("|"&amp;S446&amp;"|",'5_ACOMPANHAMENTO'!$AC$3:$AC$4922)))+((T446&lt;&gt;"")*ISNUMBER(SEARCH("|"&amp;T446&amp;"|",'5_ACOMPANHAMENTO'!$AC$3:$AC$4922)))+((U446&lt;&gt;"")*ISNUMBER(SEARCH("|"&amp;U446&amp;"|",'5_ACOMPANHAMENTO'!$AC$3:$AC$4922)))+((V446&lt;&gt;"")*ISNUMBER(SEARCH("|"&amp;V446&amp;"|",'5_ACOMPANHAMENTO'!$AC$3:$AC$4922)))+((W446&lt;&gt;"")*ISNUMBER(SEARCH("|"&amp;W446&amp;"|",'5_ACOMPANHAMENTO'!$AC$3:$AC$4922)))+((X446&lt;&gt;"")*ISNUMBER(SEARCH("|"&amp;X446&amp;"|",'5_ACOMPANHAMENTO'!$AC$3:$AC$4922)))+((Y446&lt;&gt;"")*ISNUMBER(SEARCH("|"&amp;Y446&amp;"|",'5_ACOMPANHAMENTO'!$AC$3:$AC$4922)))+((Z446&lt;&gt;"")*ISNUMBER(SEARCH("|"&amp;Z446&amp;"|",'5_ACOMPANHAMENTO'!$AC$3:$AC$4922)))+((AA446&lt;&gt;"")*ISNUMBER(SEARCH("|"&amp;AA446&amp;"|",'5_ACOMPANHAMENTO'!$AC$3:$AC$4922)))+((AB446&lt;&gt;"")*ISNUMBER(SEARCH("|"&amp;AB446&amp;"|",'5_ACOMPANHAMENTO'!$AC$3:$AC$4922))))&gt;0)),'5_ACOMPANHAMENTO'!$J$3:$J$4922),0))</f>
        <v/>
      </c>
      <c r="E446" s="4">
        <f>IF(G446=0,"FINALIZADO",IF(TODAY()&gt;A446,"ATRASADO "&amp;TODAY()-A446&amp;" DIAS","ADIANTADO "&amp;A446-TODAY()&amp;" DIAS"))</f>
        <v/>
      </c>
      <c r="F446" s="7">
        <f>IF(OR($B446="",$C446=""),"",IFERROR(SUMPRODUCT(--(('5_ACOMPANHAMENTO'!$AD$3:$AD$4922=TRIM($C446&amp;""))*('5_ACOMPANHAMENTO'!$AC$3:$AC$4922&lt;&gt;"")*((((I446&lt;&gt;"")*ISNUMBER(SEARCH("|"&amp;I446&amp;"|",'5_ACOMPANHAMENTO'!$AC$3:$AC$4922)))+((J446&lt;&gt;"")*ISNUMBER(SEARCH("|"&amp;J446&amp;"|",'5_ACOMPANHAMENTO'!$AC$3:$AC$4922)))+((K446&lt;&gt;"")*ISNUMBER(SEARCH("|"&amp;K446&amp;"|",'5_ACOMPANHAMENTO'!$AC$3:$AC$4922)))+((L446&lt;&gt;"")*ISNUMBER(SEARCH("|"&amp;L446&amp;"|",'5_ACOMPANHAMENTO'!$AC$3:$AC$4922)))+((M446&lt;&gt;"")*ISNUMBER(SEARCH("|"&amp;M446&amp;"|",'5_ACOMPANHAMENTO'!$AC$3:$AC$4922)))+((N446&lt;&gt;"")*ISNUMBER(SEARCH("|"&amp;N446&amp;"|",'5_ACOMPANHAMENTO'!$AC$3:$AC$4922)))+((O446&lt;&gt;"")*ISNUMBER(SEARCH("|"&amp;O446&amp;"|",'5_ACOMPANHAMENTO'!$AC$3:$AC$4922)))+((P446&lt;&gt;"")*ISNUMBER(SEARCH("|"&amp;P446&amp;"|",'5_ACOMPANHAMENTO'!$AC$3:$AC$4922)))+((Q446&lt;&gt;"")*ISNUMBER(SEARCH("|"&amp;Q446&amp;"|",'5_ACOMPANHAMENTO'!$AC$3:$AC$4922)))+((R446&lt;&gt;"")*ISNUMBER(SEARCH("|"&amp;R446&amp;"|",'5_ACOMPANHAMENTO'!$AC$3:$AC$4922)))+((S446&lt;&gt;"")*ISNUMBER(SEARCH("|"&amp;S446&amp;"|",'5_ACOMPANHAMENTO'!$AC$3:$AC$4922)))+((T446&lt;&gt;"")*ISNUMBER(SEARCH("|"&amp;T446&amp;"|",'5_ACOMPANHAMENTO'!$AC$3:$AC$4922)))+((U446&lt;&gt;"")*ISNUMBER(SEARCH("|"&amp;U446&amp;"|",'5_ACOMPANHAMENTO'!$AC$3:$AC$4922)))+((V446&lt;&gt;"")*ISNUMBER(SEARCH("|"&amp;V446&amp;"|",'5_ACOMPANHAMENTO'!$AC$3:$AC$4922)))+((W446&lt;&gt;"")*ISNUMBER(SEARCH("|"&amp;W446&amp;"|",'5_ACOMPANHAMENTO'!$AC$3:$AC$4922)))+((X446&lt;&gt;"")*ISNUMBER(SEARCH("|"&amp;X446&amp;"|",'5_ACOMPANHAMENTO'!$AC$3:$AC$4922)))+((Y446&lt;&gt;"")*ISNUMBER(SEARCH("|"&amp;Y446&amp;"|",'5_ACOMPANHAMENTO'!$AC$3:$AC$4922)))+((Z446&lt;&gt;"")*ISNUMBER(SEARCH("|"&amp;Z446&amp;"|",'5_ACOMPANHAMENTO'!$AC$3:$AC$4922)))+((AA446&lt;&gt;"")*ISNUMBER(SEARCH("|"&amp;AA446&amp;"|",'5_ACOMPANHAMENTO'!$AC$3:$AC$4922)))+((AB446&lt;&gt;"")*ISNUMBER(SEARCH("|"&amp;AB446&amp;"|",'5_ACOMPANHAMENTO'!$AC$3:$AC$4922))))&gt;0)),'5_ACOMPANHAMENTO'!$O$3:$O$4922),0))</f>
        <v/>
      </c>
      <c r="G446" s="7">
        <f>IF(OR($B446="",$C446=""),"",D446-F446)</f>
        <v/>
      </c>
      <c r="H446">
        <f>IF(OR($B446="",$C446=""),"",TRIM($B446&amp;"")&amp;"|"&amp;TRIM($C446&amp;""))</f>
        <v/>
      </c>
      <c r="I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",99)),1,99)))</f>
        <v/>
      </c>
      <c r="J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",99)),100,99)))</f>
        <v/>
      </c>
      <c r="K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",99)),199,99)))</f>
        <v/>
      </c>
      <c r="L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",99)),298,99)))</f>
        <v/>
      </c>
      <c r="M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",99)),397,99)))</f>
        <v/>
      </c>
      <c r="N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",99)),496,99)))</f>
        <v/>
      </c>
      <c r="O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",99)),595,99)))</f>
        <v/>
      </c>
      <c r="P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",99)),694,99)))</f>
        <v/>
      </c>
      <c r="Q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",99)),793,99)))</f>
        <v/>
      </c>
      <c r="R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",99)),892,99)))</f>
        <v/>
      </c>
      <c r="S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",99)),991,99)))</f>
        <v/>
      </c>
      <c r="T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",99)),1090,99)))</f>
        <v/>
      </c>
      <c r="U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",99)),1189,99)))</f>
        <v/>
      </c>
      <c r="V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",99)),1288,99)))</f>
        <v/>
      </c>
      <c r="W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",99)),1387,99)))</f>
        <v/>
      </c>
      <c r="X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",99)),1486,99)))</f>
        <v/>
      </c>
      <c r="Y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",99)),1585,99)))</f>
        <v/>
      </c>
      <c r="Z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",99)),1684,99)))</f>
        <v/>
      </c>
      <c r="AA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",99)),1783,99)))</f>
        <v/>
      </c>
      <c r="AB446" s="1">
        <f>IF($B446="","",TRIM(MID(SUBSTITUTE(TRIM(SUBSTITUTE(SUBSTITUTE(SUBSTITUTE(SUBSTITUTE(SUBSTITUTE(SUBSTITUTE(SUBSTITUTE(SUBSTITUTE(SUBSTITUTE(SUBSTITUTE(SUBSTITUTE(SUBSTITUTE(SUBSTITUTE(SUBSTITUTE(TRIM($B446&amp;""),CHAR(10),"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",REPT(" ",99)),1882,99)))</f>
        <v/>
      </c>
    </row>
    <row r="447" hidden="1" ht="14.25" customHeight="1">
      <c r="A447" s="4">
        <f>IF(OR($B447="",$C447=""),"",IFERROR(INDEX('5_ACOMPANHAMENTO'!$A$3:$A$4922,MATCH(1,INDEX(('5_ACOMPANHAMENTO'!$AD$3:$AD$4922=TRIM($C447&amp;""))*('5_ACOMPANHAMENTO'!$AC$3:$AC$4922&lt;&gt;"")*((((I447&lt;&gt;"")*ISNUMBER(SEARCH("|"&amp;I447&amp;"|",'5_ACOMPANHAMENTO'!$AC$3:$AC$4922)))+((J447&lt;&gt;"")*ISNUMBER(SEARCH("|"&amp;J447&amp;"|",'5_ACOMPANHAMENTO'!$AC$3:$AC$4922)))+((K447&lt;&gt;"")*ISNUMBER(SEARCH("|"&amp;K447&amp;"|",'5_ACOMPANHAMENTO'!$AC$3:$AC$4922)))+((L447&lt;&gt;"")*ISNUMBER(SEARCH("|"&amp;L447&amp;"|",'5_ACOMPANHAMENTO'!$AC$3:$AC$4922)))+((M447&lt;&gt;"")*ISNUMBER(SEARCH("|"&amp;M447&amp;"|",'5_ACOMPANHAMENTO'!$AC$3:$AC$4922)))+((N447&lt;&gt;"")*ISNUMBER(SEARCH("|"&amp;N447&amp;"|",'5_ACOMPANHAMENTO'!$AC$3:$AC$4922)))+((O447&lt;&gt;"")*ISNUMBER(SEARCH("|"&amp;O447&amp;"|",'5_ACOMPANHAMENTO'!$AC$3:$AC$4922)))+((P447&lt;&gt;"")*ISNUMBER(SEARCH("|"&amp;P447&amp;"|",'5_ACOMPANHAMENTO'!$AC$3:$AC$4922)))+((Q447&lt;&gt;"")*ISNUMBER(SEARCH("|"&amp;Q447&amp;"|",'5_ACOMPANHAMENTO'!$AC$3:$AC$4922)))+((R447&lt;&gt;"")*ISNUMBER(SEARCH("|"&amp;R447&amp;"|",'5_ACOMPANHAMENTO'!$AC$3:$AC$4922)))+((S447&lt;&gt;"")*ISNUMBER(SEARCH("|"&amp;S447&amp;"|",'5_ACOMPANHAMENTO'!$AC$3:$AC$4922)))+((T447&lt;&gt;"")*ISNUMBER(SEARCH("|"&amp;T447&amp;"|",'5_ACOMPANHAMENTO'!$AC$3:$AC$4922)))+((U447&lt;&gt;"")*ISNUMBER(SEARCH("|"&amp;U447&amp;"|",'5_ACOMPANHAMENTO'!$AC$3:$AC$4922)))+((V447&lt;&gt;"")*ISNUMBER(SEARCH("|"&amp;V447&amp;"|",'5_ACOMPANHAMENTO'!$AC$3:$AC$4922)))+((W447&lt;&gt;"")*ISNUMBER(SEARCH("|"&amp;W447&amp;"|",'5_ACOMPANHAMENTO'!$AC$3:$AC$4922)))+((X447&lt;&gt;"")*ISNUMBER(SEARCH("|"&amp;X447&amp;"|",'5_ACOMPANHAMENTO'!$AC$3:$AC$4922)))+((Y447&lt;&gt;"")*ISNUMBER(SEARCH("|"&amp;Y447&amp;"|",'5_ACOMPANHAMENTO'!$AC$3:$AC$4922)))+((Z447&lt;&gt;"")*ISNUMBER(SEARCH("|"&amp;Z447&amp;"|",'5_ACOMPANHAMENTO'!$AC$3:$AC$4922)))+((AA447&lt;&gt;"")*ISNUMBER(SEARCH("|"&amp;AA447&amp;"|",'5_ACOMPANHAMENTO'!$AC$3:$AC$4922)))+((AB447&lt;&gt;"")*ISNUMBER(SEARCH("|"&amp;AB447&amp;"|",'5_ACOMPANHAMENTO'!$AC$3:$AC$4922))))&gt;0),0),0)),""))</f>
        <v/>
      </c>
      <c r="B447" s="14" t="inlineStr">
        <is>
          <t>10200,10202,10205</t>
        </is>
      </c>
      <c r="C447" s="14" t="inlineStr">
        <is>
          <t>9 COLADEIRAS</t>
        </is>
      </c>
      <c r="D447" s="4">
        <f>IF(OR($B447="",$C447=""),"",IFERROR(SUMPRODUCT(--(('5_ACOMPANHAMENTO'!$AD$3:$AD$4922=TRIM($C447&amp;""))*('5_ACOMPANHAMENTO'!$AC$3:$AC$4922&lt;&gt;"")*((((I447&lt;&gt;"")*ISNUMBER(SEARCH("|"&amp;I447&amp;"|",'5_ACOMPANHAMENTO'!$AC$3:$AC$4922)))+((J447&lt;&gt;"")*ISNUMBER(SEARCH("|"&amp;J447&amp;"|",'5_ACOMPANHAMENTO'!$AC$3:$AC$4922)))+((K447&lt;&gt;"")*ISNUMBER(SEARCH("|"&amp;K447&amp;"|",'5_ACOMPANHAMENTO'!$AC$3:$AC$4922)))+((L447&lt;&gt;"")*ISNUMBER(SEARCH("|"&amp;L447&amp;"|",'5_ACOMPANHAMENTO'!$AC$3:$AC$4922)))+((M447&lt;&gt;"")*ISNUMBER(SEARCH("|"&amp;M447&amp;"|",'5_ACOMPANHAMENTO'!$AC$3:$AC$4922)))+((N447&lt;&gt;"")*ISNUMBER(SEARCH("|"&amp;N447&amp;"|",'5_ACOMPANHAMENTO'!$AC$3:$AC$4922)))+((O447&lt;&gt;"")*ISNUMBER(SEARCH("|"&amp;O447&amp;"|",'5_ACOMPANHAMENTO'!$AC$3:$AC$4922)))+((P447&lt;&gt;"")*ISNUMBER(SEARCH("|"&amp;P447&amp;"|",'5_ACOMPANHAMENTO'!$AC$3:$AC$4922)))+((Q447&lt;&gt;"")*ISNUMBER(SEARCH("|"&amp;Q447&amp;"|",'5_ACOMPANHAMENTO'!$AC$3:$AC$4922)))+((R447&lt;&gt;"")*ISNUMBER(SEARCH("|"&amp;R447&amp;"|",'5_ACOMPANHAMENTO'!$AC$3:$AC$4922)))+((S447&lt;&gt;"")*ISNUMBER(SEARCH("|"&amp;S447&amp;"|",'5_ACOMPANHAMENTO'!$AC$3:$AC$4922)))+((T447&lt;&gt;"")*ISNUMBER(SEARCH("|"&amp;T447&amp;"|",'5_ACOMPANHAMENTO'!$AC$3:$AC$4922)))+((U447&lt;&gt;"")*ISNUMBER(SEARCH("|"&amp;U447&amp;"|",'5_ACOMPANHAMENTO'!$AC$3:$AC$4922)))+((V447&lt;&gt;"")*ISNUMBER(SEARCH("|"&amp;V447&amp;"|",'5_ACOMPANHAMENTO'!$AC$3:$AC$4922)))+((W447&lt;&gt;"")*ISNUMBER(SEARCH("|"&amp;W447&amp;"|",'5_ACOMPANHAMENTO'!$AC$3:$AC$4922)))+((X447&lt;&gt;"")*ISNUMBER(SEARCH("|"&amp;X447&amp;"|",'5_ACOMPANHAMENTO'!$AC$3:$AC$4922)))+((Y447&lt;&gt;"")*ISNUMBER(SEARCH("|"&amp;Y447&amp;"|",'5_ACOMPANHAMENTO'!$AC$3:$AC$4922)))+((Z447&lt;&gt;"")*ISNUMBER(SEARCH("|"&amp;Z447&amp;"|",'5_ACOMPANHAMENTO'!$AC$3:$AC$4922)))+((AA447&lt;&gt;"")*ISNUMBER(SEARCH("|"&amp;AA447&amp;"|",'5_ACOMPANHAMENTO'!$AC$3:$AC$4922)))+((AB447&lt;&gt;"")*ISNUMBER(SEARCH("|"&amp;AB447&amp;"|",'5_ACOMPANHAMENTO'!$AC$3:$AC$4922))))&gt;0)),'5_ACOMPANHAMENTO'!$J$3:$J$4922),0))</f>
        <v/>
      </c>
      <c r="E447" s="4">
        <f>IF(G447=0,"FINALIZADO",IF(TODAY()&gt;A447,"ATRASADO "&amp;TODAY()-A447&amp;" DIAS","ADIANTADO "&amp;A447-TODAY()&amp;" DIAS"))</f>
        <v/>
      </c>
      <c r="F447" s="7">
        <f>IF(OR($B447="",$C447=""),"",IFERROR(SUMPRODUCT(--(('5_ACOMPANHAMENTO'!$AD$3:$AD$4922=TRIM($C447&amp;""))*('5_ACOMPANHAMENTO'!$AC$3:$AC$4922&lt;&gt;"")*((((I447&lt;&gt;"")*ISNUMBER(SEARCH("|"&amp;I447&amp;"|",'5_ACOMPANHAMENTO'!$AC$3:$AC$4922)))+((J447&lt;&gt;"")*ISNUMBER(SEARCH("|"&amp;J447&amp;"|",'5_ACOMPANHAMENTO'!$AC$3:$AC$4922)))+((K447&lt;&gt;"")*ISNUMBER(SEARCH("|"&amp;K447&amp;"|",'5_ACOMPANHAMENTO'!$AC$3:$AC$4922)))+((L447&lt;&gt;"")*ISNUMBER(SEARCH("|"&amp;L447&amp;"|",'5_ACOMPANHAMENTO'!$AC$3:$AC$4922)))+((M447&lt;&gt;"")*ISNUMBER(SEARCH("|"&amp;M447&amp;"|",'5_ACOMPANHAMENTO'!$AC$3:$AC$4922)))+((N447&lt;&gt;"")*ISNUMBER(SEARCH("|"&amp;N447&amp;"|",'5_ACOMPANHAMENTO'!$AC$3:$AC$4922)))+((O447&lt;&gt;"")*ISNUMBER(SEARCH("|"&amp;O447&amp;"|",'5_ACOMPANHAMENTO'!$AC$3:$AC$4922)))+((P447&lt;&gt;"")*ISNUMBER(SEARCH("|"&amp;P447&amp;"|",'5_ACOMPANHAMENTO'!$AC$3:$AC$4922)))+((Q447&lt;&gt;"")*ISNUMBER(SEARCH("|"&amp;Q447&amp;"|",'5_ACOMPANHAMENTO'!$AC$3:$AC$4922)))+((R447&lt;&gt;"")*ISNUMBER(SEARCH("|"&amp;R447&amp;"|",'5_ACOMPANHAMENTO'!$AC$3:$AC$4922)))+((S447&lt;&gt;"")*ISNUMBER(SEARCH("|"&amp;S447&amp;"|",'5_ACOMPANHAMENTO'!$AC$3:$AC$4922)))+((T447&lt;&gt;"")*ISNUMBER(SEARCH("|"&amp;T447&amp;"|",'5_ACOMPANHAMENTO'!$AC$3:$AC$4922)))+((U447&lt;&gt;"")*ISNUMBER(SEARCH("|"&amp;U447&amp;"|",'5_ACOMPANHAMENTO'!$AC$3:$AC$4922)))+((V447&lt;&gt;"")*ISNUMBER(SEARCH("|"&amp;V447&amp;"|",'5_ACOMPANHAMENTO'!$AC$3:$AC$4922)))+((W447&lt;&gt;"")*ISNUMBER(SEARCH("|"&amp;W447&amp;"|",'5_ACOMPANHAMENTO'!$AC$3:$AC$4922)))+((X447&lt;&gt;"")*ISNUMBER(SEARCH("|"&amp;X447&amp;"|",'5_ACOMPANHAMENTO'!$AC$3:$AC$4922)))+((Y447&lt;&gt;"")*ISNUMBER(SEARCH("|"&amp;Y447&amp;"|",'5_ACOMPANHAMENTO'!$AC$3:$AC$4922)))+((Z447&lt;&gt;"")*ISNUMBER(SEARCH("|"&amp;Z447&amp;"|",'5_ACOMPANHAMENTO'!$AC$3:$AC$4922)))+((AA447&lt;&gt;"")*ISNUMBER(SEARCH("|"&amp;AA447&amp;"|",'5_ACOMPANHAMENTO'!$AC$3:$AC$4922)))+((AB447&lt;&gt;"")*ISNUMBER(SEARCH("|"&amp;AB447&amp;"|",'5_ACOMPANHAMENTO'!$AC$3:$AC$4922))))&gt;0)),'5_ACOMPANHAMENTO'!$O$3:$O$4922),0))</f>
        <v/>
      </c>
      <c r="G447" s="7">
        <f>IF(OR($B447="",$C447=""),"",D447-F447)</f>
        <v/>
      </c>
      <c r="H447">
        <f>IF(OR($B447="",$C447=""),"",TRIM($B447&amp;"")&amp;"|"&amp;TRIM($C447&amp;""))</f>
        <v/>
      </c>
      <c r="I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",99)),1,99)))</f>
        <v/>
      </c>
      <c r="J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",99)),100,99)))</f>
        <v/>
      </c>
      <c r="K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",99)),199,99)))</f>
        <v/>
      </c>
      <c r="L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",99)),298,99)))</f>
        <v/>
      </c>
      <c r="M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",99)),397,99)))</f>
        <v/>
      </c>
      <c r="N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",99)),496,99)))</f>
        <v/>
      </c>
      <c r="O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",99)),595,99)))</f>
        <v/>
      </c>
      <c r="P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",99)),694,99)))</f>
        <v/>
      </c>
      <c r="Q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",99)),793,99)))</f>
        <v/>
      </c>
      <c r="R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",99)),892,99)))</f>
        <v/>
      </c>
      <c r="S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",99)),991,99)))</f>
        <v/>
      </c>
      <c r="T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",99)),1090,99)))</f>
        <v/>
      </c>
      <c r="U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",99)),1189,99)))</f>
        <v/>
      </c>
      <c r="V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",99)),1288,99)))</f>
        <v/>
      </c>
      <c r="W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",99)),1387,99)))</f>
        <v/>
      </c>
      <c r="X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",99)),1486,99)))</f>
        <v/>
      </c>
      <c r="Y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",99)),1585,99)))</f>
        <v/>
      </c>
      <c r="Z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",99)),1684,99)))</f>
        <v/>
      </c>
      <c r="AA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",99)),1783,99)))</f>
        <v/>
      </c>
      <c r="AB447" s="1">
        <f>IF($B447="","",TRIM(MID(SUBSTITUTE(TRIM(SUBSTITUTE(SUBSTITUTE(SUBSTITUTE(SUBSTITUTE(SUBSTITUTE(SUBSTITUTE(SUBSTITUTE(SUBSTITUTE(SUBSTITUTE(SUBSTITUTE(SUBSTITUTE(SUBSTITUTE(SUBSTITUTE(SUBSTITUTE(TRIM($B447&amp;""),CHAR(10),"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",REPT(" ",99)),1882,99)))</f>
        <v/>
      </c>
    </row>
    <row r="448" hidden="1" ht="14.25" customHeight="1">
      <c r="A448" s="4">
        <f>IF(OR($B448="",$C448=""),"",IFERROR(INDEX('5_ACOMPANHAMENTO'!$A$3:$A$4922,MATCH(1,INDEX(('5_ACOMPANHAMENTO'!$AD$3:$AD$4922=TRIM($C448&amp;""))*('5_ACOMPANHAMENTO'!$AC$3:$AC$4922&lt;&gt;"")*((((I448&lt;&gt;"")*ISNUMBER(SEARCH("|"&amp;I448&amp;"|",'5_ACOMPANHAMENTO'!$AC$3:$AC$4922)))+((J448&lt;&gt;"")*ISNUMBER(SEARCH("|"&amp;J448&amp;"|",'5_ACOMPANHAMENTO'!$AC$3:$AC$4922)))+((K448&lt;&gt;"")*ISNUMBER(SEARCH("|"&amp;K448&amp;"|",'5_ACOMPANHAMENTO'!$AC$3:$AC$4922)))+((L448&lt;&gt;"")*ISNUMBER(SEARCH("|"&amp;L448&amp;"|",'5_ACOMPANHAMENTO'!$AC$3:$AC$4922)))+((M448&lt;&gt;"")*ISNUMBER(SEARCH("|"&amp;M448&amp;"|",'5_ACOMPANHAMENTO'!$AC$3:$AC$4922)))+((N448&lt;&gt;"")*ISNUMBER(SEARCH("|"&amp;N448&amp;"|",'5_ACOMPANHAMENTO'!$AC$3:$AC$4922)))+((O448&lt;&gt;"")*ISNUMBER(SEARCH("|"&amp;O448&amp;"|",'5_ACOMPANHAMENTO'!$AC$3:$AC$4922)))+((P448&lt;&gt;"")*ISNUMBER(SEARCH("|"&amp;P448&amp;"|",'5_ACOMPANHAMENTO'!$AC$3:$AC$4922)))+((Q448&lt;&gt;"")*ISNUMBER(SEARCH("|"&amp;Q448&amp;"|",'5_ACOMPANHAMENTO'!$AC$3:$AC$4922)))+((R448&lt;&gt;"")*ISNUMBER(SEARCH("|"&amp;R448&amp;"|",'5_ACOMPANHAMENTO'!$AC$3:$AC$4922)))+((S448&lt;&gt;"")*ISNUMBER(SEARCH("|"&amp;S448&amp;"|",'5_ACOMPANHAMENTO'!$AC$3:$AC$4922)))+((T448&lt;&gt;"")*ISNUMBER(SEARCH("|"&amp;T448&amp;"|",'5_ACOMPANHAMENTO'!$AC$3:$AC$4922)))+((U448&lt;&gt;"")*ISNUMBER(SEARCH("|"&amp;U448&amp;"|",'5_ACOMPANHAMENTO'!$AC$3:$AC$4922)))+((V448&lt;&gt;"")*ISNUMBER(SEARCH("|"&amp;V448&amp;"|",'5_ACOMPANHAMENTO'!$AC$3:$AC$4922)))+((W448&lt;&gt;"")*ISNUMBER(SEARCH("|"&amp;W448&amp;"|",'5_ACOMPANHAMENTO'!$AC$3:$AC$4922)))+((X448&lt;&gt;"")*ISNUMBER(SEARCH("|"&amp;X448&amp;"|",'5_ACOMPANHAMENTO'!$AC$3:$AC$4922)))+((Y448&lt;&gt;"")*ISNUMBER(SEARCH("|"&amp;Y448&amp;"|",'5_ACOMPANHAMENTO'!$AC$3:$AC$4922)))+((Z448&lt;&gt;"")*ISNUMBER(SEARCH("|"&amp;Z448&amp;"|",'5_ACOMPANHAMENTO'!$AC$3:$AC$4922)))+((AA448&lt;&gt;"")*ISNUMBER(SEARCH("|"&amp;AA448&amp;"|",'5_ACOMPANHAMENTO'!$AC$3:$AC$4922)))+((AB448&lt;&gt;"")*ISNUMBER(SEARCH("|"&amp;AB448&amp;"|",'5_ACOMPANHAMENTO'!$AC$3:$AC$4922))))&gt;0),0),0)),""))</f>
        <v/>
      </c>
      <c r="B448" s="14" t="inlineStr">
        <is>
          <t>10200,10202,10205</t>
        </is>
      </c>
      <c r="C448" s="14" t="inlineStr">
        <is>
          <t>9 COLADEIRAS</t>
        </is>
      </c>
      <c r="D448" s="4">
        <f>IF(OR($B448="",$C448=""),"",IFERROR(SUMPRODUCT(--(('5_ACOMPANHAMENTO'!$AD$3:$AD$4922=TRIM($C448&amp;""))*('5_ACOMPANHAMENTO'!$AC$3:$AC$4922&lt;&gt;"")*((((I448&lt;&gt;"")*ISNUMBER(SEARCH("|"&amp;I448&amp;"|",'5_ACOMPANHAMENTO'!$AC$3:$AC$4922)))+((J448&lt;&gt;"")*ISNUMBER(SEARCH("|"&amp;J448&amp;"|",'5_ACOMPANHAMENTO'!$AC$3:$AC$4922)))+((K448&lt;&gt;"")*ISNUMBER(SEARCH("|"&amp;K448&amp;"|",'5_ACOMPANHAMENTO'!$AC$3:$AC$4922)))+((L448&lt;&gt;"")*ISNUMBER(SEARCH("|"&amp;L448&amp;"|",'5_ACOMPANHAMENTO'!$AC$3:$AC$4922)))+((M448&lt;&gt;"")*ISNUMBER(SEARCH("|"&amp;M448&amp;"|",'5_ACOMPANHAMENTO'!$AC$3:$AC$4922)))+((N448&lt;&gt;"")*ISNUMBER(SEARCH("|"&amp;N448&amp;"|",'5_ACOMPANHAMENTO'!$AC$3:$AC$4922)))+((O448&lt;&gt;"")*ISNUMBER(SEARCH("|"&amp;O448&amp;"|",'5_ACOMPANHAMENTO'!$AC$3:$AC$4922)))+((P448&lt;&gt;"")*ISNUMBER(SEARCH("|"&amp;P448&amp;"|",'5_ACOMPANHAMENTO'!$AC$3:$AC$4922)))+((Q448&lt;&gt;"")*ISNUMBER(SEARCH("|"&amp;Q448&amp;"|",'5_ACOMPANHAMENTO'!$AC$3:$AC$4922)))+((R448&lt;&gt;"")*ISNUMBER(SEARCH("|"&amp;R448&amp;"|",'5_ACOMPANHAMENTO'!$AC$3:$AC$4922)))+((S448&lt;&gt;"")*ISNUMBER(SEARCH("|"&amp;S448&amp;"|",'5_ACOMPANHAMENTO'!$AC$3:$AC$4922)))+((T448&lt;&gt;"")*ISNUMBER(SEARCH("|"&amp;T448&amp;"|",'5_ACOMPANHAMENTO'!$AC$3:$AC$4922)))+((U448&lt;&gt;"")*ISNUMBER(SEARCH("|"&amp;U448&amp;"|",'5_ACOMPANHAMENTO'!$AC$3:$AC$4922)))+((V448&lt;&gt;"")*ISNUMBER(SEARCH("|"&amp;V448&amp;"|",'5_ACOMPANHAMENTO'!$AC$3:$AC$4922)))+((W448&lt;&gt;"")*ISNUMBER(SEARCH("|"&amp;W448&amp;"|",'5_ACOMPANHAMENTO'!$AC$3:$AC$4922)))+((X448&lt;&gt;"")*ISNUMBER(SEARCH("|"&amp;X448&amp;"|",'5_ACOMPANHAMENTO'!$AC$3:$AC$4922)))+((Y448&lt;&gt;"")*ISNUMBER(SEARCH("|"&amp;Y448&amp;"|",'5_ACOMPANHAMENTO'!$AC$3:$AC$4922)))+((Z448&lt;&gt;"")*ISNUMBER(SEARCH("|"&amp;Z448&amp;"|",'5_ACOMPANHAMENTO'!$AC$3:$AC$4922)))+((AA448&lt;&gt;"")*ISNUMBER(SEARCH("|"&amp;AA448&amp;"|",'5_ACOMPANHAMENTO'!$AC$3:$AC$4922)))+((AB448&lt;&gt;"")*ISNUMBER(SEARCH("|"&amp;AB448&amp;"|",'5_ACOMPANHAMENTO'!$AC$3:$AC$4922))))&gt;0)),'5_ACOMPANHAMENTO'!$J$3:$J$4922),0))</f>
        <v/>
      </c>
      <c r="E448" s="4">
        <f>IF(G448=0,"FINALIZADO",IF(TODAY()&gt;A448,"ATRASADO "&amp;TODAY()-A448&amp;" DIAS","ADIANTADO "&amp;A448-TODAY()&amp;" DIAS"))</f>
        <v/>
      </c>
      <c r="F448" s="7">
        <f>IF(OR($B448="",$C448=""),"",IFERROR(SUMPRODUCT(--(('5_ACOMPANHAMENTO'!$AD$3:$AD$4922=TRIM($C448&amp;""))*('5_ACOMPANHAMENTO'!$AC$3:$AC$4922&lt;&gt;"")*((((I448&lt;&gt;"")*ISNUMBER(SEARCH("|"&amp;I448&amp;"|",'5_ACOMPANHAMENTO'!$AC$3:$AC$4922)))+((J448&lt;&gt;"")*ISNUMBER(SEARCH("|"&amp;J448&amp;"|",'5_ACOMPANHAMENTO'!$AC$3:$AC$4922)))+((K448&lt;&gt;"")*ISNUMBER(SEARCH("|"&amp;K448&amp;"|",'5_ACOMPANHAMENTO'!$AC$3:$AC$4922)))+((L448&lt;&gt;"")*ISNUMBER(SEARCH("|"&amp;L448&amp;"|",'5_ACOMPANHAMENTO'!$AC$3:$AC$4922)))+((M448&lt;&gt;"")*ISNUMBER(SEARCH("|"&amp;M448&amp;"|",'5_ACOMPANHAMENTO'!$AC$3:$AC$4922)))+((N448&lt;&gt;"")*ISNUMBER(SEARCH("|"&amp;N448&amp;"|",'5_ACOMPANHAMENTO'!$AC$3:$AC$4922)))+((O448&lt;&gt;"")*ISNUMBER(SEARCH("|"&amp;O448&amp;"|",'5_ACOMPANHAMENTO'!$AC$3:$AC$4922)))+((P448&lt;&gt;"")*ISNUMBER(SEARCH("|"&amp;P448&amp;"|",'5_ACOMPANHAMENTO'!$AC$3:$AC$4922)))+((Q448&lt;&gt;"")*ISNUMBER(SEARCH("|"&amp;Q448&amp;"|",'5_ACOMPANHAMENTO'!$AC$3:$AC$4922)))+((R448&lt;&gt;"")*ISNUMBER(SEARCH("|"&amp;R448&amp;"|",'5_ACOMPANHAMENTO'!$AC$3:$AC$4922)))+((S448&lt;&gt;"")*ISNUMBER(SEARCH("|"&amp;S448&amp;"|",'5_ACOMPANHAMENTO'!$AC$3:$AC$4922)))+((T448&lt;&gt;"")*ISNUMBER(SEARCH("|"&amp;T448&amp;"|",'5_ACOMPANHAMENTO'!$AC$3:$AC$4922)))+((U448&lt;&gt;"")*ISNUMBER(SEARCH("|"&amp;U448&amp;"|",'5_ACOMPANHAMENTO'!$AC$3:$AC$4922)))+((V448&lt;&gt;"")*ISNUMBER(SEARCH("|"&amp;V448&amp;"|",'5_ACOMPANHAMENTO'!$AC$3:$AC$4922)))+((W448&lt;&gt;"")*ISNUMBER(SEARCH("|"&amp;W448&amp;"|",'5_ACOMPANHAMENTO'!$AC$3:$AC$4922)))+((X448&lt;&gt;"")*ISNUMBER(SEARCH("|"&amp;X448&amp;"|",'5_ACOMPANHAMENTO'!$AC$3:$AC$4922)))+((Y448&lt;&gt;"")*ISNUMBER(SEARCH("|"&amp;Y448&amp;"|",'5_ACOMPANHAMENTO'!$AC$3:$AC$4922)))+((Z448&lt;&gt;"")*ISNUMBER(SEARCH("|"&amp;Z448&amp;"|",'5_ACOMPANHAMENTO'!$AC$3:$AC$4922)))+((AA448&lt;&gt;"")*ISNUMBER(SEARCH("|"&amp;AA448&amp;"|",'5_ACOMPANHAMENTO'!$AC$3:$AC$4922)))+((AB448&lt;&gt;"")*ISNUMBER(SEARCH("|"&amp;AB448&amp;"|",'5_ACOMPANHAMENTO'!$AC$3:$AC$4922))))&gt;0)),'5_ACOMPANHAMENTO'!$O$3:$O$4922),0))</f>
        <v/>
      </c>
      <c r="G448" s="7">
        <f>IF(OR($B448="",$C448=""),"",D448-F448)</f>
        <v/>
      </c>
      <c r="H448">
        <f>IF(OR($B448="",$C448=""),"",TRIM($B448&amp;"")&amp;"|"&amp;TRIM($C448&amp;""))</f>
        <v/>
      </c>
      <c r="I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",99)),1,99)))</f>
        <v/>
      </c>
      <c r="J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",99)),100,99)))</f>
        <v/>
      </c>
      <c r="K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",99)),199,99)))</f>
        <v/>
      </c>
      <c r="L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",99)),298,99)))</f>
        <v/>
      </c>
      <c r="M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",99)),397,99)))</f>
        <v/>
      </c>
      <c r="N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",99)),496,99)))</f>
        <v/>
      </c>
      <c r="O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",99)),595,99)))</f>
        <v/>
      </c>
      <c r="P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",99)),694,99)))</f>
        <v/>
      </c>
      <c r="Q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",99)),793,99)))</f>
        <v/>
      </c>
      <c r="R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",99)),892,99)))</f>
        <v/>
      </c>
      <c r="S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",99)),991,99)))</f>
        <v/>
      </c>
      <c r="T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",99)),1090,99)))</f>
        <v/>
      </c>
      <c r="U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",99)),1189,99)))</f>
        <v/>
      </c>
      <c r="V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",99)),1288,99)))</f>
        <v/>
      </c>
      <c r="W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",99)),1387,99)))</f>
        <v/>
      </c>
      <c r="X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",99)),1486,99)))</f>
        <v/>
      </c>
      <c r="Y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",99)),1585,99)))</f>
        <v/>
      </c>
      <c r="Z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",99)),1684,99)))</f>
        <v/>
      </c>
      <c r="AA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",99)),1783,99)))</f>
        <v/>
      </c>
      <c r="AB448" s="1">
        <f>IF($B448="","",TRIM(MID(SUBSTITUTE(TRIM(SUBSTITUTE(SUBSTITUTE(SUBSTITUTE(SUBSTITUTE(SUBSTITUTE(SUBSTITUTE(SUBSTITUTE(SUBSTITUTE(SUBSTITUTE(SUBSTITUTE(SUBSTITUTE(SUBSTITUTE(SUBSTITUTE(SUBSTITUTE(TRIM($B448&amp;""),CHAR(10),"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",REPT(" ",99)),1882,99)))</f>
        <v/>
      </c>
    </row>
    <row r="449" hidden="1" ht="14.25" customHeight="1">
      <c r="A449" s="4">
        <f>IF(OR($B449="",$C449=""),"",IFERROR(INDEX('5_ACOMPANHAMENTO'!$A$3:$A$4922,MATCH(1,INDEX(('5_ACOMPANHAMENTO'!$AD$3:$AD$4922=TRIM($C449&amp;""))*('5_ACOMPANHAMENTO'!$AC$3:$AC$4922&lt;&gt;"")*((((I449&lt;&gt;"")*ISNUMBER(SEARCH("|"&amp;I449&amp;"|",'5_ACOMPANHAMENTO'!$AC$3:$AC$4922)))+((J449&lt;&gt;"")*ISNUMBER(SEARCH("|"&amp;J449&amp;"|",'5_ACOMPANHAMENTO'!$AC$3:$AC$4922)))+((K449&lt;&gt;"")*ISNUMBER(SEARCH("|"&amp;K449&amp;"|",'5_ACOMPANHAMENTO'!$AC$3:$AC$4922)))+((L449&lt;&gt;"")*ISNUMBER(SEARCH("|"&amp;L449&amp;"|",'5_ACOMPANHAMENTO'!$AC$3:$AC$4922)))+((M449&lt;&gt;"")*ISNUMBER(SEARCH("|"&amp;M449&amp;"|",'5_ACOMPANHAMENTO'!$AC$3:$AC$4922)))+((N449&lt;&gt;"")*ISNUMBER(SEARCH("|"&amp;N449&amp;"|",'5_ACOMPANHAMENTO'!$AC$3:$AC$4922)))+((O449&lt;&gt;"")*ISNUMBER(SEARCH("|"&amp;O449&amp;"|",'5_ACOMPANHAMENTO'!$AC$3:$AC$4922)))+((P449&lt;&gt;"")*ISNUMBER(SEARCH("|"&amp;P449&amp;"|",'5_ACOMPANHAMENTO'!$AC$3:$AC$4922)))+((Q449&lt;&gt;"")*ISNUMBER(SEARCH("|"&amp;Q449&amp;"|",'5_ACOMPANHAMENTO'!$AC$3:$AC$4922)))+((R449&lt;&gt;"")*ISNUMBER(SEARCH("|"&amp;R449&amp;"|",'5_ACOMPANHAMENTO'!$AC$3:$AC$4922)))+((S449&lt;&gt;"")*ISNUMBER(SEARCH("|"&amp;S449&amp;"|",'5_ACOMPANHAMENTO'!$AC$3:$AC$4922)))+((T449&lt;&gt;"")*ISNUMBER(SEARCH("|"&amp;T449&amp;"|",'5_ACOMPANHAMENTO'!$AC$3:$AC$4922)))+((U449&lt;&gt;"")*ISNUMBER(SEARCH("|"&amp;U449&amp;"|",'5_ACOMPANHAMENTO'!$AC$3:$AC$4922)))+((V449&lt;&gt;"")*ISNUMBER(SEARCH("|"&amp;V449&amp;"|",'5_ACOMPANHAMENTO'!$AC$3:$AC$4922)))+((W449&lt;&gt;"")*ISNUMBER(SEARCH("|"&amp;W449&amp;"|",'5_ACOMPANHAMENTO'!$AC$3:$AC$4922)))+((X449&lt;&gt;"")*ISNUMBER(SEARCH("|"&amp;X449&amp;"|",'5_ACOMPANHAMENTO'!$AC$3:$AC$4922)))+((Y449&lt;&gt;"")*ISNUMBER(SEARCH("|"&amp;Y449&amp;"|",'5_ACOMPANHAMENTO'!$AC$3:$AC$4922)))+((Z449&lt;&gt;"")*ISNUMBER(SEARCH("|"&amp;Z449&amp;"|",'5_ACOMPANHAMENTO'!$AC$3:$AC$4922)))+((AA449&lt;&gt;"")*ISNUMBER(SEARCH("|"&amp;AA449&amp;"|",'5_ACOMPANHAMENTO'!$AC$3:$AC$4922)))+((AB449&lt;&gt;"")*ISNUMBER(SEARCH("|"&amp;AB449&amp;"|",'5_ACOMPANHAMENTO'!$AC$3:$AC$4922))))&gt;0),0),0)),""))</f>
        <v/>
      </c>
      <c r="B449" s="14" t="inlineStr">
        <is>
          <t>10200,10202,10205</t>
        </is>
      </c>
      <c r="C449" s="14" t="inlineStr">
        <is>
          <t>9 COLADEIRAS</t>
        </is>
      </c>
      <c r="D449" s="4">
        <f>IF(OR($B449="",$C449=""),"",IFERROR(SUMPRODUCT(--(('5_ACOMPANHAMENTO'!$AD$3:$AD$4922=TRIM($C449&amp;""))*('5_ACOMPANHAMENTO'!$AC$3:$AC$4922&lt;&gt;"")*((((I449&lt;&gt;"")*ISNUMBER(SEARCH("|"&amp;I449&amp;"|",'5_ACOMPANHAMENTO'!$AC$3:$AC$4922)))+((J449&lt;&gt;"")*ISNUMBER(SEARCH("|"&amp;J449&amp;"|",'5_ACOMPANHAMENTO'!$AC$3:$AC$4922)))+((K449&lt;&gt;"")*ISNUMBER(SEARCH("|"&amp;K449&amp;"|",'5_ACOMPANHAMENTO'!$AC$3:$AC$4922)))+((L449&lt;&gt;"")*ISNUMBER(SEARCH("|"&amp;L449&amp;"|",'5_ACOMPANHAMENTO'!$AC$3:$AC$4922)))+((M449&lt;&gt;"")*ISNUMBER(SEARCH("|"&amp;M449&amp;"|",'5_ACOMPANHAMENTO'!$AC$3:$AC$4922)))+((N449&lt;&gt;"")*ISNUMBER(SEARCH("|"&amp;N449&amp;"|",'5_ACOMPANHAMENTO'!$AC$3:$AC$4922)))+((O449&lt;&gt;"")*ISNUMBER(SEARCH("|"&amp;O449&amp;"|",'5_ACOMPANHAMENTO'!$AC$3:$AC$4922)))+((P449&lt;&gt;"")*ISNUMBER(SEARCH("|"&amp;P449&amp;"|",'5_ACOMPANHAMENTO'!$AC$3:$AC$4922)))+((Q449&lt;&gt;"")*ISNUMBER(SEARCH("|"&amp;Q449&amp;"|",'5_ACOMPANHAMENTO'!$AC$3:$AC$4922)))+((R449&lt;&gt;"")*ISNUMBER(SEARCH("|"&amp;R449&amp;"|",'5_ACOMPANHAMENTO'!$AC$3:$AC$4922)))+((S449&lt;&gt;"")*ISNUMBER(SEARCH("|"&amp;S449&amp;"|",'5_ACOMPANHAMENTO'!$AC$3:$AC$4922)))+((T449&lt;&gt;"")*ISNUMBER(SEARCH("|"&amp;T449&amp;"|",'5_ACOMPANHAMENTO'!$AC$3:$AC$4922)))+((U449&lt;&gt;"")*ISNUMBER(SEARCH("|"&amp;U449&amp;"|",'5_ACOMPANHAMENTO'!$AC$3:$AC$4922)))+((V449&lt;&gt;"")*ISNUMBER(SEARCH("|"&amp;V449&amp;"|",'5_ACOMPANHAMENTO'!$AC$3:$AC$4922)))+((W449&lt;&gt;"")*ISNUMBER(SEARCH("|"&amp;W449&amp;"|",'5_ACOMPANHAMENTO'!$AC$3:$AC$4922)))+((X449&lt;&gt;"")*ISNUMBER(SEARCH("|"&amp;X449&amp;"|",'5_ACOMPANHAMENTO'!$AC$3:$AC$4922)))+((Y449&lt;&gt;"")*ISNUMBER(SEARCH("|"&amp;Y449&amp;"|",'5_ACOMPANHAMENTO'!$AC$3:$AC$4922)))+((Z449&lt;&gt;"")*ISNUMBER(SEARCH("|"&amp;Z449&amp;"|",'5_ACOMPANHAMENTO'!$AC$3:$AC$4922)))+((AA449&lt;&gt;"")*ISNUMBER(SEARCH("|"&amp;AA449&amp;"|",'5_ACOMPANHAMENTO'!$AC$3:$AC$4922)))+((AB449&lt;&gt;"")*ISNUMBER(SEARCH("|"&amp;AB449&amp;"|",'5_ACOMPANHAMENTO'!$AC$3:$AC$4922))))&gt;0)),'5_ACOMPANHAMENTO'!$J$3:$J$4922),0))</f>
        <v/>
      </c>
      <c r="E449" s="4">
        <f>IF(G449=0,"FINALIZADO",IF(TODAY()&gt;A449,"ATRASADO "&amp;TODAY()-A449&amp;" DIAS","ADIANTADO "&amp;A449-TODAY()&amp;" DIAS"))</f>
        <v/>
      </c>
      <c r="F449" s="7">
        <f>IF(OR($B449="",$C449=""),"",IFERROR(SUMPRODUCT(--(('5_ACOMPANHAMENTO'!$AD$3:$AD$4922=TRIM($C449&amp;""))*('5_ACOMPANHAMENTO'!$AC$3:$AC$4922&lt;&gt;"")*((((I449&lt;&gt;"")*ISNUMBER(SEARCH("|"&amp;I449&amp;"|",'5_ACOMPANHAMENTO'!$AC$3:$AC$4922)))+((J449&lt;&gt;"")*ISNUMBER(SEARCH("|"&amp;J449&amp;"|",'5_ACOMPANHAMENTO'!$AC$3:$AC$4922)))+((K449&lt;&gt;"")*ISNUMBER(SEARCH("|"&amp;K449&amp;"|",'5_ACOMPANHAMENTO'!$AC$3:$AC$4922)))+((L449&lt;&gt;"")*ISNUMBER(SEARCH("|"&amp;L449&amp;"|",'5_ACOMPANHAMENTO'!$AC$3:$AC$4922)))+((M449&lt;&gt;"")*ISNUMBER(SEARCH("|"&amp;M449&amp;"|",'5_ACOMPANHAMENTO'!$AC$3:$AC$4922)))+((N449&lt;&gt;"")*ISNUMBER(SEARCH("|"&amp;N449&amp;"|",'5_ACOMPANHAMENTO'!$AC$3:$AC$4922)))+((O449&lt;&gt;"")*ISNUMBER(SEARCH("|"&amp;O449&amp;"|",'5_ACOMPANHAMENTO'!$AC$3:$AC$4922)))+((P449&lt;&gt;"")*ISNUMBER(SEARCH("|"&amp;P449&amp;"|",'5_ACOMPANHAMENTO'!$AC$3:$AC$4922)))+((Q449&lt;&gt;"")*ISNUMBER(SEARCH("|"&amp;Q449&amp;"|",'5_ACOMPANHAMENTO'!$AC$3:$AC$4922)))+((R449&lt;&gt;"")*ISNUMBER(SEARCH("|"&amp;R449&amp;"|",'5_ACOMPANHAMENTO'!$AC$3:$AC$4922)))+((S449&lt;&gt;"")*ISNUMBER(SEARCH("|"&amp;S449&amp;"|",'5_ACOMPANHAMENTO'!$AC$3:$AC$4922)))+((T449&lt;&gt;"")*ISNUMBER(SEARCH("|"&amp;T449&amp;"|",'5_ACOMPANHAMENTO'!$AC$3:$AC$4922)))+((U449&lt;&gt;"")*ISNUMBER(SEARCH("|"&amp;U449&amp;"|",'5_ACOMPANHAMENTO'!$AC$3:$AC$4922)))+((V449&lt;&gt;"")*ISNUMBER(SEARCH("|"&amp;V449&amp;"|",'5_ACOMPANHAMENTO'!$AC$3:$AC$4922)))+((W449&lt;&gt;"")*ISNUMBER(SEARCH("|"&amp;W449&amp;"|",'5_ACOMPANHAMENTO'!$AC$3:$AC$4922)))+((X449&lt;&gt;"")*ISNUMBER(SEARCH("|"&amp;X449&amp;"|",'5_ACOMPANHAMENTO'!$AC$3:$AC$4922)))+((Y449&lt;&gt;"")*ISNUMBER(SEARCH("|"&amp;Y449&amp;"|",'5_ACOMPANHAMENTO'!$AC$3:$AC$4922)))+((Z449&lt;&gt;"")*ISNUMBER(SEARCH("|"&amp;Z449&amp;"|",'5_ACOMPANHAMENTO'!$AC$3:$AC$4922)))+((AA449&lt;&gt;"")*ISNUMBER(SEARCH("|"&amp;AA449&amp;"|",'5_ACOMPANHAMENTO'!$AC$3:$AC$4922)))+((AB449&lt;&gt;"")*ISNUMBER(SEARCH("|"&amp;AB449&amp;"|",'5_ACOMPANHAMENTO'!$AC$3:$AC$4922))))&gt;0)),'5_ACOMPANHAMENTO'!$O$3:$O$4922),0))</f>
        <v/>
      </c>
      <c r="G449" s="7">
        <f>IF(OR($B449="",$C449=""),"",D449-F449)</f>
        <v/>
      </c>
      <c r="H449">
        <f>IF(OR($B449="",$C449=""),"",TRIM($B449&amp;"")&amp;"|"&amp;TRIM($C449&amp;""))</f>
        <v/>
      </c>
      <c r="I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",99)),1,99)))</f>
        <v/>
      </c>
      <c r="J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",99)),100,99)))</f>
        <v/>
      </c>
      <c r="K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",99)),199,99)))</f>
        <v/>
      </c>
      <c r="L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",99)),298,99)))</f>
        <v/>
      </c>
      <c r="M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",99)),397,99)))</f>
        <v/>
      </c>
      <c r="N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",99)),496,99)))</f>
        <v/>
      </c>
      <c r="O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",99)),595,99)))</f>
        <v/>
      </c>
      <c r="P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",99)),694,99)))</f>
        <v/>
      </c>
      <c r="Q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",99)),793,99)))</f>
        <v/>
      </c>
      <c r="R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",99)),892,99)))</f>
        <v/>
      </c>
      <c r="S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",99)),991,99)))</f>
        <v/>
      </c>
      <c r="T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",99)),1090,99)))</f>
        <v/>
      </c>
      <c r="U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",99)),1189,99)))</f>
        <v/>
      </c>
      <c r="V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",99)),1288,99)))</f>
        <v/>
      </c>
      <c r="W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",99)),1387,99)))</f>
        <v/>
      </c>
      <c r="X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",99)),1486,99)))</f>
        <v/>
      </c>
      <c r="Y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",99)),1585,99)))</f>
        <v/>
      </c>
      <c r="Z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",99)),1684,99)))</f>
        <v/>
      </c>
      <c r="AA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",99)),1783,99)))</f>
        <v/>
      </c>
      <c r="AB449" s="1">
        <f>IF($B449="","",TRIM(MID(SUBSTITUTE(TRIM(SUBSTITUTE(SUBSTITUTE(SUBSTITUTE(SUBSTITUTE(SUBSTITUTE(SUBSTITUTE(SUBSTITUTE(SUBSTITUTE(SUBSTITUTE(SUBSTITUTE(SUBSTITUTE(SUBSTITUTE(SUBSTITUTE(SUBSTITUTE(TRIM($B449&amp;""),CHAR(10),"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",REPT(" ",99)),1882,99)))</f>
        <v/>
      </c>
    </row>
    <row r="450" hidden="1" ht="14.25" customHeight="1">
      <c r="A450" s="4">
        <f>IF(OR($B450="",$C450=""),"",IFERROR(INDEX('5_ACOMPANHAMENTO'!$A$3:$A$4922,MATCH(1,INDEX(('5_ACOMPANHAMENTO'!$AD$3:$AD$4922=TRIM($C450&amp;""))*('5_ACOMPANHAMENTO'!$AC$3:$AC$4922&lt;&gt;"")*((((I450&lt;&gt;"")*ISNUMBER(SEARCH("|"&amp;I450&amp;"|",'5_ACOMPANHAMENTO'!$AC$3:$AC$4922)))+((J450&lt;&gt;"")*ISNUMBER(SEARCH("|"&amp;J450&amp;"|",'5_ACOMPANHAMENTO'!$AC$3:$AC$4922)))+((K450&lt;&gt;"")*ISNUMBER(SEARCH("|"&amp;K450&amp;"|",'5_ACOMPANHAMENTO'!$AC$3:$AC$4922)))+((L450&lt;&gt;"")*ISNUMBER(SEARCH("|"&amp;L450&amp;"|",'5_ACOMPANHAMENTO'!$AC$3:$AC$4922)))+((M450&lt;&gt;"")*ISNUMBER(SEARCH("|"&amp;M450&amp;"|",'5_ACOMPANHAMENTO'!$AC$3:$AC$4922)))+((N450&lt;&gt;"")*ISNUMBER(SEARCH("|"&amp;N450&amp;"|",'5_ACOMPANHAMENTO'!$AC$3:$AC$4922)))+((O450&lt;&gt;"")*ISNUMBER(SEARCH("|"&amp;O450&amp;"|",'5_ACOMPANHAMENTO'!$AC$3:$AC$4922)))+((P450&lt;&gt;"")*ISNUMBER(SEARCH("|"&amp;P450&amp;"|",'5_ACOMPANHAMENTO'!$AC$3:$AC$4922)))+((Q450&lt;&gt;"")*ISNUMBER(SEARCH("|"&amp;Q450&amp;"|",'5_ACOMPANHAMENTO'!$AC$3:$AC$4922)))+((R450&lt;&gt;"")*ISNUMBER(SEARCH("|"&amp;R450&amp;"|",'5_ACOMPANHAMENTO'!$AC$3:$AC$4922)))+((S450&lt;&gt;"")*ISNUMBER(SEARCH("|"&amp;S450&amp;"|",'5_ACOMPANHAMENTO'!$AC$3:$AC$4922)))+((T450&lt;&gt;"")*ISNUMBER(SEARCH("|"&amp;T450&amp;"|",'5_ACOMPANHAMENTO'!$AC$3:$AC$4922)))+((U450&lt;&gt;"")*ISNUMBER(SEARCH("|"&amp;U450&amp;"|",'5_ACOMPANHAMENTO'!$AC$3:$AC$4922)))+((V450&lt;&gt;"")*ISNUMBER(SEARCH("|"&amp;V450&amp;"|",'5_ACOMPANHAMENTO'!$AC$3:$AC$4922)))+((W450&lt;&gt;"")*ISNUMBER(SEARCH("|"&amp;W450&amp;"|",'5_ACOMPANHAMENTO'!$AC$3:$AC$4922)))+((X450&lt;&gt;"")*ISNUMBER(SEARCH("|"&amp;X450&amp;"|",'5_ACOMPANHAMENTO'!$AC$3:$AC$4922)))+((Y450&lt;&gt;"")*ISNUMBER(SEARCH("|"&amp;Y450&amp;"|",'5_ACOMPANHAMENTO'!$AC$3:$AC$4922)))+((Z450&lt;&gt;"")*ISNUMBER(SEARCH("|"&amp;Z450&amp;"|",'5_ACOMPANHAMENTO'!$AC$3:$AC$4922)))+((AA450&lt;&gt;"")*ISNUMBER(SEARCH("|"&amp;AA450&amp;"|",'5_ACOMPANHAMENTO'!$AC$3:$AC$4922)))+((AB450&lt;&gt;"")*ISNUMBER(SEARCH("|"&amp;AB450&amp;"|",'5_ACOMPANHAMENTO'!$AC$3:$AC$4922))))&gt;0),0),0)),""))</f>
        <v/>
      </c>
      <c r="B450" s="14" t="inlineStr">
        <is>
          <t>10200,10202,10205</t>
        </is>
      </c>
      <c r="C450" s="14" t="inlineStr">
        <is>
          <t>9 COLADEIRAS</t>
        </is>
      </c>
      <c r="D450" s="4">
        <f>IF(OR($B450="",$C450=""),"",IFERROR(SUMPRODUCT(--(('5_ACOMPANHAMENTO'!$AD$3:$AD$4922=TRIM($C450&amp;""))*('5_ACOMPANHAMENTO'!$AC$3:$AC$4922&lt;&gt;"")*((((I450&lt;&gt;"")*ISNUMBER(SEARCH("|"&amp;I450&amp;"|",'5_ACOMPANHAMENTO'!$AC$3:$AC$4922)))+((J450&lt;&gt;"")*ISNUMBER(SEARCH("|"&amp;J450&amp;"|",'5_ACOMPANHAMENTO'!$AC$3:$AC$4922)))+((K450&lt;&gt;"")*ISNUMBER(SEARCH("|"&amp;K450&amp;"|",'5_ACOMPANHAMENTO'!$AC$3:$AC$4922)))+((L450&lt;&gt;"")*ISNUMBER(SEARCH("|"&amp;L450&amp;"|",'5_ACOMPANHAMENTO'!$AC$3:$AC$4922)))+((M450&lt;&gt;"")*ISNUMBER(SEARCH("|"&amp;M450&amp;"|",'5_ACOMPANHAMENTO'!$AC$3:$AC$4922)))+((N450&lt;&gt;"")*ISNUMBER(SEARCH("|"&amp;N450&amp;"|",'5_ACOMPANHAMENTO'!$AC$3:$AC$4922)))+((O450&lt;&gt;"")*ISNUMBER(SEARCH("|"&amp;O450&amp;"|",'5_ACOMPANHAMENTO'!$AC$3:$AC$4922)))+((P450&lt;&gt;"")*ISNUMBER(SEARCH("|"&amp;P450&amp;"|",'5_ACOMPANHAMENTO'!$AC$3:$AC$4922)))+((Q450&lt;&gt;"")*ISNUMBER(SEARCH("|"&amp;Q450&amp;"|",'5_ACOMPANHAMENTO'!$AC$3:$AC$4922)))+((R450&lt;&gt;"")*ISNUMBER(SEARCH("|"&amp;R450&amp;"|",'5_ACOMPANHAMENTO'!$AC$3:$AC$4922)))+((S450&lt;&gt;"")*ISNUMBER(SEARCH("|"&amp;S450&amp;"|",'5_ACOMPANHAMENTO'!$AC$3:$AC$4922)))+((T450&lt;&gt;"")*ISNUMBER(SEARCH("|"&amp;T450&amp;"|",'5_ACOMPANHAMENTO'!$AC$3:$AC$4922)))+((U450&lt;&gt;"")*ISNUMBER(SEARCH("|"&amp;U450&amp;"|",'5_ACOMPANHAMENTO'!$AC$3:$AC$4922)))+((V450&lt;&gt;"")*ISNUMBER(SEARCH("|"&amp;V450&amp;"|",'5_ACOMPANHAMENTO'!$AC$3:$AC$4922)))+((W450&lt;&gt;"")*ISNUMBER(SEARCH("|"&amp;W450&amp;"|",'5_ACOMPANHAMENTO'!$AC$3:$AC$4922)))+((X450&lt;&gt;"")*ISNUMBER(SEARCH("|"&amp;X450&amp;"|",'5_ACOMPANHAMENTO'!$AC$3:$AC$4922)))+((Y450&lt;&gt;"")*ISNUMBER(SEARCH("|"&amp;Y450&amp;"|",'5_ACOMPANHAMENTO'!$AC$3:$AC$4922)))+((Z450&lt;&gt;"")*ISNUMBER(SEARCH("|"&amp;Z450&amp;"|",'5_ACOMPANHAMENTO'!$AC$3:$AC$4922)))+((AA450&lt;&gt;"")*ISNUMBER(SEARCH("|"&amp;AA450&amp;"|",'5_ACOMPANHAMENTO'!$AC$3:$AC$4922)))+((AB450&lt;&gt;"")*ISNUMBER(SEARCH("|"&amp;AB450&amp;"|",'5_ACOMPANHAMENTO'!$AC$3:$AC$4922))))&gt;0)),'5_ACOMPANHAMENTO'!$J$3:$J$4922),0))</f>
        <v/>
      </c>
      <c r="E450" s="4">
        <f>IF(G450=0,"FINALIZADO",IF(TODAY()&gt;A450,"ATRASADO "&amp;TODAY()-A450&amp;" DIAS","ADIANTADO "&amp;A450-TODAY()&amp;" DIAS"))</f>
        <v/>
      </c>
      <c r="F450" s="7">
        <f>IF(OR($B450="",$C450=""),"",IFERROR(SUMPRODUCT(--(('5_ACOMPANHAMENTO'!$AD$3:$AD$4922=TRIM($C450&amp;""))*('5_ACOMPANHAMENTO'!$AC$3:$AC$4922&lt;&gt;"")*((((I450&lt;&gt;"")*ISNUMBER(SEARCH("|"&amp;I450&amp;"|",'5_ACOMPANHAMENTO'!$AC$3:$AC$4922)))+((J450&lt;&gt;"")*ISNUMBER(SEARCH("|"&amp;J450&amp;"|",'5_ACOMPANHAMENTO'!$AC$3:$AC$4922)))+((K450&lt;&gt;"")*ISNUMBER(SEARCH("|"&amp;K450&amp;"|",'5_ACOMPANHAMENTO'!$AC$3:$AC$4922)))+((L450&lt;&gt;"")*ISNUMBER(SEARCH("|"&amp;L450&amp;"|",'5_ACOMPANHAMENTO'!$AC$3:$AC$4922)))+((M450&lt;&gt;"")*ISNUMBER(SEARCH("|"&amp;M450&amp;"|",'5_ACOMPANHAMENTO'!$AC$3:$AC$4922)))+((N450&lt;&gt;"")*ISNUMBER(SEARCH("|"&amp;N450&amp;"|",'5_ACOMPANHAMENTO'!$AC$3:$AC$4922)))+((O450&lt;&gt;"")*ISNUMBER(SEARCH("|"&amp;O450&amp;"|",'5_ACOMPANHAMENTO'!$AC$3:$AC$4922)))+((P450&lt;&gt;"")*ISNUMBER(SEARCH("|"&amp;P450&amp;"|",'5_ACOMPANHAMENTO'!$AC$3:$AC$4922)))+((Q450&lt;&gt;"")*ISNUMBER(SEARCH("|"&amp;Q450&amp;"|",'5_ACOMPANHAMENTO'!$AC$3:$AC$4922)))+((R450&lt;&gt;"")*ISNUMBER(SEARCH("|"&amp;R450&amp;"|",'5_ACOMPANHAMENTO'!$AC$3:$AC$4922)))+((S450&lt;&gt;"")*ISNUMBER(SEARCH("|"&amp;S450&amp;"|",'5_ACOMPANHAMENTO'!$AC$3:$AC$4922)))+((T450&lt;&gt;"")*ISNUMBER(SEARCH("|"&amp;T450&amp;"|",'5_ACOMPANHAMENTO'!$AC$3:$AC$4922)))+((U450&lt;&gt;"")*ISNUMBER(SEARCH("|"&amp;U450&amp;"|",'5_ACOMPANHAMENTO'!$AC$3:$AC$4922)))+((V450&lt;&gt;"")*ISNUMBER(SEARCH("|"&amp;V450&amp;"|",'5_ACOMPANHAMENTO'!$AC$3:$AC$4922)))+((W450&lt;&gt;"")*ISNUMBER(SEARCH("|"&amp;W450&amp;"|",'5_ACOMPANHAMENTO'!$AC$3:$AC$4922)))+((X450&lt;&gt;"")*ISNUMBER(SEARCH("|"&amp;X450&amp;"|",'5_ACOMPANHAMENTO'!$AC$3:$AC$4922)))+((Y450&lt;&gt;"")*ISNUMBER(SEARCH("|"&amp;Y450&amp;"|",'5_ACOMPANHAMENTO'!$AC$3:$AC$4922)))+((Z450&lt;&gt;"")*ISNUMBER(SEARCH("|"&amp;Z450&amp;"|",'5_ACOMPANHAMENTO'!$AC$3:$AC$4922)))+((AA450&lt;&gt;"")*ISNUMBER(SEARCH("|"&amp;AA450&amp;"|",'5_ACOMPANHAMENTO'!$AC$3:$AC$4922)))+((AB450&lt;&gt;"")*ISNUMBER(SEARCH("|"&amp;AB450&amp;"|",'5_ACOMPANHAMENTO'!$AC$3:$AC$4922))))&gt;0)),'5_ACOMPANHAMENTO'!$O$3:$O$4922),0))</f>
        <v/>
      </c>
      <c r="G450" s="7">
        <f>IF(OR($B450="",$C450=""),"",D450-F450)</f>
        <v/>
      </c>
      <c r="H450">
        <f>IF(OR($B450="",$C450=""),"",TRIM($B450&amp;"")&amp;"|"&amp;TRIM($C450&amp;""))</f>
        <v/>
      </c>
      <c r="I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",99)),1,99)))</f>
        <v/>
      </c>
      <c r="J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",99)),100,99)))</f>
        <v/>
      </c>
      <c r="K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",99)),199,99)))</f>
        <v/>
      </c>
      <c r="L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",99)),298,99)))</f>
        <v/>
      </c>
      <c r="M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",99)),397,99)))</f>
        <v/>
      </c>
      <c r="N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",99)),496,99)))</f>
        <v/>
      </c>
      <c r="O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",99)),595,99)))</f>
        <v/>
      </c>
      <c r="P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",99)),694,99)))</f>
        <v/>
      </c>
      <c r="Q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",99)),793,99)))</f>
        <v/>
      </c>
      <c r="R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",99)),892,99)))</f>
        <v/>
      </c>
      <c r="S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",99)),991,99)))</f>
        <v/>
      </c>
      <c r="T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",99)),1090,99)))</f>
        <v/>
      </c>
      <c r="U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",99)),1189,99)))</f>
        <v/>
      </c>
      <c r="V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",99)),1288,99)))</f>
        <v/>
      </c>
      <c r="W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",99)),1387,99)))</f>
        <v/>
      </c>
      <c r="X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",99)),1486,99)))</f>
        <v/>
      </c>
      <c r="Y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",99)),1585,99)))</f>
        <v/>
      </c>
      <c r="Z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",99)),1684,99)))</f>
        <v/>
      </c>
      <c r="AA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",99)),1783,99)))</f>
        <v/>
      </c>
      <c r="AB450" s="1">
        <f>IF($B450="","",TRIM(MID(SUBSTITUTE(TRIM(SUBSTITUTE(SUBSTITUTE(SUBSTITUTE(SUBSTITUTE(SUBSTITUTE(SUBSTITUTE(SUBSTITUTE(SUBSTITUTE(SUBSTITUTE(SUBSTITUTE(SUBSTITUTE(SUBSTITUTE(SUBSTITUTE(SUBSTITUTE(TRIM($B450&amp;""),CHAR(10),"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",REPT(" ",99)),1882,99)))</f>
        <v/>
      </c>
    </row>
    <row r="451" hidden="1" ht="14.25" customHeight="1">
      <c r="A451" s="4">
        <f>IF(OR($B451="",$C451=""),"",IFERROR(INDEX('5_ACOMPANHAMENTO'!$A$3:$A$4922,MATCH(1,INDEX(('5_ACOMPANHAMENTO'!$AD$3:$AD$4922=TRIM($C451&amp;""))*('5_ACOMPANHAMENTO'!$AC$3:$AC$4922&lt;&gt;"")*((((I451&lt;&gt;"")*ISNUMBER(SEARCH("|"&amp;I451&amp;"|",'5_ACOMPANHAMENTO'!$AC$3:$AC$4922)))+((J451&lt;&gt;"")*ISNUMBER(SEARCH("|"&amp;J451&amp;"|",'5_ACOMPANHAMENTO'!$AC$3:$AC$4922)))+((K451&lt;&gt;"")*ISNUMBER(SEARCH("|"&amp;K451&amp;"|",'5_ACOMPANHAMENTO'!$AC$3:$AC$4922)))+((L451&lt;&gt;"")*ISNUMBER(SEARCH("|"&amp;L451&amp;"|",'5_ACOMPANHAMENTO'!$AC$3:$AC$4922)))+((M451&lt;&gt;"")*ISNUMBER(SEARCH("|"&amp;M451&amp;"|",'5_ACOMPANHAMENTO'!$AC$3:$AC$4922)))+((N451&lt;&gt;"")*ISNUMBER(SEARCH("|"&amp;N451&amp;"|",'5_ACOMPANHAMENTO'!$AC$3:$AC$4922)))+((O451&lt;&gt;"")*ISNUMBER(SEARCH("|"&amp;O451&amp;"|",'5_ACOMPANHAMENTO'!$AC$3:$AC$4922)))+((P451&lt;&gt;"")*ISNUMBER(SEARCH("|"&amp;P451&amp;"|",'5_ACOMPANHAMENTO'!$AC$3:$AC$4922)))+((Q451&lt;&gt;"")*ISNUMBER(SEARCH("|"&amp;Q451&amp;"|",'5_ACOMPANHAMENTO'!$AC$3:$AC$4922)))+((R451&lt;&gt;"")*ISNUMBER(SEARCH("|"&amp;R451&amp;"|",'5_ACOMPANHAMENTO'!$AC$3:$AC$4922)))+((S451&lt;&gt;"")*ISNUMBER(SEARCH("|"&amp;S451&amp;"|",'5_ACOMPANHAMENTO'!$AC$3:$AC$4922)))+((T451&lt;&gt;"")*ISNUMBER(SEARCH("|"&amp;T451&amp;"|",'5_ACOMPANHAMENTO'!$AC$3:$AC$4922)))+((U451&lt;&gt;"")*ISNUMBER(SEARCH("|"&amp;U451&amp;"|",'5_ACOMPANHAMENTO'!$AC$3:$AC$4922)))+((V451&lt;&gt;"")*ISNUMBER(SEARCH("|"&amp;V451&amp;"|",'5_ACOMPANHAMENTO'!$AC$3:$AC$4922)))+((W451&lt;&gt;"")*ISNUMBER(SEARCH("|"&amp;W451&amp;"|",'5_ACOMPANHAMENTO'!$AC$3:$AC$4922)))+((X451&lt;&gt;"")*ISNUMBER(SEARCH("|"&amp;X451&amp;"|",'5_ACOMPANHAMENTO'!$AC$3:$AC$4922)))+((Y451&lt;&gt;"")*ISNUMBER(SEARCH("|"&amp;Y451&amp;"|",'5_ACOMPANHAMENTO'!$AC$3:$AC$4922)))+((Z451&lt;&gt;"")*ISNUMBER(SEARCH("|"&amp;Z451&amp;"|",'5_ACOMPANHAMENTO'!$AC$3:$AC$4922)))+((AA451&lt;&gt;"")*ISNUMBER(SEARCH("|"&amp;AA451&amp;"|",'5_ACOMPANHAMENTO'!$AC$3:$AC$4922)))+((AB451&lt;&gt;"")*ISNUMBER(SEARCH("|"&amp;AB451&amp;"|",'5_ACOMPANHAMENTO'!$AC$3:$AC$4922))))&gt;0),0),0)),""))</f>
        <v/>
      </c>
      <c r="B451" s="14" t="inlineStr">
        <is>
          <t>10200,10202,10205</t>
        </is>
      </c>
      <c r="C451" s="14" t="inlineStr">
        <is>
          <t>9 COLADEIRAS</t>
        </is>
      </c>
      <c r="D451" s="4">
        <f>IF(OR($B451="",$C451=""),"",IFERROR(SUMPRODUCT(--(('5_ACOMPANHAMENTO'!$AD$3:$AD$4922=TRIM($C451&amp;""))*('5_ACOMPANHAMENTO'!$AC$3:$AC$4922&lt;&gt;"")*((((I451&lt;&gt;"")*ISNUMBER(SEARCH("|"&amp;I451&amp;"|",'5_ACOMPANHAMENTO'!$AC$3:$AC$4922)))+((J451&lt;&gt;"")*ISNUMBER(SEARCH("|"&amp;J451&amp;"|",'5_ACOMPANHAMENTO'!$AC$3:$AC$4922)))+((K451&lt;&gt;"")*ISNUMBER(SEARCH("|"&amp;K451&amp;"|",'5_ACOMPANHAMENTO'!$AC$3:$AC$4922)))+((L451&lt;&gt;"")*ISNUMBER(SEARCH("|"&amp;L451&amp;"|",'5_ACOMPANHAMENTO'!$AC$3:$AC$4922)))+((M451&lt;&gt;"")*ISNUMBER(SEARCH("|"&amp;M451&amp;"|",'5_ACOMPANHAMENTO'!$AC$3:$AC$4922)))+((N451&lt;&gt;"")*ISNUMBER(SEARCH("|"&amp;N451&amp;"|",'5_ACOMPANHAMENTO'!$AC$3:$AC$4922)))+((O451&lt;&gt;"")*ISNUMBER(SEARCH("|"&amp;O451&amp;"|",'5_ACOMPANHAMENTO'!$AC$3:$AC$4922)))+((P451&lt;&gt;"")*ISNUMBER(SEARCH("|"&amp;P451&amp;"|",'5_ACOMPANHAMENTO'!$AC$3:$AC$4922)))+((Q451&lt;&gt;"")*ISNUMBER(SEARCH("|"&amp;Q451&amp;"|",'5_ACOMPANHAMENTO'!$AC$3:$AC$4922)))+((R451&lt;&gt;"")*ISNUMBER(SEARCH("|"&amp;R451&amp;"|",'5_ACOMPANHAMENTO'!$AC$3:$AC$4922)))+((S451&lt;&gt;"")*ISNUMBER(SEARCH("|"&amp;S451&amp;"|",'5_ACOMPANHAMENTO'!$AC$3:$AC$4922)))+((T451&lt;&gt;"")*ISNUMBER(SEARCH("|"&amp;T451&amp;"|",'5_ACOMPANHAMENTO'!$AC$3:$AC$4922)))+((U451&lt;&gt;"")*ISNUMBER(SEARCH("|"&amp;U451&amp;"|",'5_ACOMPANHAMENTO'!$AC$3:$AC$4922)))+((V451&lt;&gt;"")*ISNUMBER(SEARCH("|"&amp;V451&amp;"|",'5_ACOMPANHAMENTO'!$AC$3:$AC$4922)))+((W451&lt;&gt;"")*ISNUMBER(SEARCH("|"&amp;W451&amp;"|",'5_ACOMPANHAMENTO'!$AC$3:$AC$4922)))+((X451&lt;&gt;"")*ISNUMBER(SEARCH("|"&amp;X451&amp;"|",'5_ACOMPANHAMENTO'!$AC$3:$AC$4922)))+((Y451&lt;&gt;"")*ISNUMBER(SEARCH("|"&amp;Y451&amp;"|",'5_ACOMPANHAMENTO'!$AC$3:$AC$4922)))+((Z451&lt;&gt;"")*ISNUMBER(SEARCH("|"&amp;Z451&amp;"|",'5_ACOMPANHAMENTO'!$AC$3:$AC$4922)))+((AA451&lt;&gt;"")*ISNUMBER(SEARCH("|"&amp;AA451&amp;"|",'5_ACOMPANHAMENTO'!$AC$3:$AC$4922)))+((AB451&lt;&gt;"")*ISNUMBER(SEARCH("|"&amp;AB451&amp;"|",'5_ACOMPANHAMENTO'!$AC$3:$AC$4922))))&gt;0)),'5_ACOMPANHAMENTO'!$J$3:$J$4922),0))</f>
        <v/>
      </c>
      <c r="E451" s="4">
        <f>IF(G451=0,"FINALIZADO",IF(TODAY()&gt;A451,"ATRASADO "&amp;TODAY()-A451&amp;" DIAS","ADIANTADO "&amp;A451-TODAY()&amp;" DIAS"))</f>
        <v/>
      </c>
      <c r="F451" s="7">
        <f>IF(OR($B451="",$C451=""),"",IFERROR(SUMPRODUCT(--(('5_ACOMPANHAMENTO'!$AD$3:$AD$4922=TRIM($C451&amp;""))*('5_ACOMPANHAMENTO'!$AC$3:$AC$4922&lt;&gt;"")*((((I451&lt;&gt;"")*ISNUMBER(SEARCH("|"&amp;I451&amp;"|",'5_ACOMPANHAMENTO'!$AC$3:$AC$4922)))+((J451&lt;&gt;"")*ISNUMBER(SEARCH("|"&amp;J451&amp;"|",'5_ACOMPANHAMENTO'!$AC$3:$AC$4922)))+((K451&lt;&gt;"")*ISNUMBER(SEARCH("|"&amp;K451&amp;"|",'5_ACOMPANHAMENTO'!$AC$3:$AC$4922)))+((L451&lt;&gt;"")*ISNUMBER(SEARCH("|"&amp;L451&amp;"|",'5_ACOMPANHAMENTO'!$AC$3:$AC$4922)))+((M451&lt;&gt;"")*ISNUMBER(SEARCH("|"&amp;M451&amp;"|",'5_ACOMPANHAMENTO'!$AC$3:$AC$4922)))+((N451&lt;&gt;"")*ISNUMBER(SEARCH("|"&amp;N451&amp;"|",'5_ACOMPANHAMENTO'!$AC$3:$AC$4922)))+((O451&lt;&gt;"")*ISNUMBER(SEARCH("|"&amp;O451&amp;"|",'5_ACOMPANHAMENTO'!$AC$3:$AC$4922)))+((P451&lt;&gt;"")*ISNUMBER(SEARCH("|"&amp;P451&amp;"|",'5_ACOMPANHAMENTO'!$AC$3:$AC$4922)))+((Q451&lt;&gt;"")*ISNUMBER(SEARCH("|"&amp;Q451&amp;"|",'5_ACOMPANHAMENTO'!$AC$3:$AC$4922)))+((R451&lt;&gt;"")*ISNUMBER(SEARCH("|"&amp;R451&amp;"|",'5_ACOMPANHAMENTO'!$AC$3:$AC$4922)))+((S451&lt;&gt;"")*ISNUMBER(SEARCH("|"&amp;S451&amp;"|",'5_ACOMPANHAMENTO'!$AC$3:$AC$4922)))+((T451&lt;&gt;"")*ISNUMBER(SEARCH("|"&amp;T451&amp;"|",'5_ACOMPANHAMENTO'!$AC$3:$AC$4922)))+((U451&lt;&gt;"")*ISNUMBER(SEARCH("|"&amp;U451&amp;"|",'5_ACOMPANHAMENTO'!$AC$3:$AC$4922)))+((V451&lt;&gt;"")*ISNUMBER(SEARCH("|"&amp;V451&amp;"|",'5_ACOMPANHAMENTO'!$AC$3:$AC$4922)))+((W451&lt;&gt;"")*ISNUMBER(SEARCH("|"&amp;W451&amp;"|",'5_ACOMPANHAMENTO'!$AC$3:$AC$4922)))+((X451&lt;&gt;"")*ISNUMBER(SEARCH("|"&amp;X451&amp;"|",'5_ACOMPANHAMENTO'!$AC$3:$AC$4922)))+((Y451&lt;&gt;"")*ISNUMBER(SEARCH("|"&amp;Y451&amp;"|",'5_ACOMPANHAMENTO'!$AC$3:$AC$4922)))+((Z451&lt;&gt;"")*ISNUMBER(SEARCH("|"&amp;Z451&amp;"|",'5_ACOMPANHAMENTO'!$AC$3:$AC$4922)))+((AA451&lt;&gt;"")*ISNUMBER(SEARCH("|"&amp;AA451&amp;"|",'5_ACOMPANHAMENTO'!$AC$3:$AC$4922)))+((AB451&lt;&gt;"")*ISNUMBER(SEARCH("|"&amp;AB451&amp;"|",'5_ACOMPANHAMENTO'!$AC$3:$AC$4922))))&gt;0)),'5_ACOMPANHAMENTO'!$O$3:$O$4922),0))</f>
        <v/>
      </c>
      <c r="G451" s="7">
        <f>IF(OR($B451="",$C451=""),"",D451-F451)</f>
        <v/>
      </c>
      <c r="H451">
        <f>IF(OR($B451="",$C451=""),"",TRIM($B451&amp;"")&amp;"|"&amp;TRIM($C451&amp;""))</f>
        <v/>
      </c>
      <c r="I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",99)),1,99)))</f>
        <v/>
      </c>
      <c r="J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",99)),100,99)))</f>
        <v/>
      </c>
      <c r="K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",99)),199,99)))</f>
        <v/>
      </c>
      <c r="L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",99)),298,99)))</f>
        <v/>
      </c>
      <c r="M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",99)),397,99)))</f>
        <v/>
      </c>
      <c r="N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",99)),496,99)))</f>
        <v/>
      </c>
      <c r="O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",99)),595,99)))</f>
        <v/>
      </c>
      <c r="P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",99)),694,99)))</f>
        <v/>
      </c>
      <c r="Q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",99)),793,99)))</f>
        <v/>
      </c>
      <c r="R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",99)),892,99)))</f>
        <v/>
      </c>
      <c r="S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",99)),991,99)))</f>
        <v/>
      </c>
      <c r="T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",99)),1090,99)))</f>
        <v/>
      </c>
      <c r="U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",99)),1189,99)))</f>
        <v/>
      </c>
      <c r="V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",99)),1288,99)))</f>
        <v/>
      </c>
      <c r="W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",99)),1387,99)))</f>
        <v/>
      </c>
      <c r="X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",99)),1486,99)))</f>
        <v/>
      </c>
      <c r="Y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",99)),1585,99)))</f>
        <v/>
      </c>
      <c r="Z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",99)),1684,99)))</f>
        <v/>
      </c>
      <c r="AA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",99)),1783,99)))</f>
        <v/>
      </c>
      <c r="AB451" s="1">
        <f>IF($B451="","",TRIM(MID(SUBSTITUTE(TRIM(SUBSTITUTE(SUBSTITUTE(SUBSTITUTE(SUBSTITUTE(SUBSTITUTE(SUBSTITUTE(SUBSTITUTE(SUBSTITUTE(SUBSTITUTE(SUBSTITUTE(SUBSTITUTE(SUBSTITUTE(SUBSTITUTE(SUBSTITUTE(TRIM($B451&amp;""),CHAR(10),"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",REPT(" ",99)),1882,99)))</f>
        <v/>
      </c>
    </row>
    <row r="452" hidden="1" ht="14.25" customHeight="1">
      <c r="A452" s="4">
        <f>IF(OR($B452="",$C452=""),"",IFERROR(INDEX('5_ACOMPANHAMENTO'!$A$3:$A$4922,MATCH(1,INDEX(('5_ACOMPANHAMENTO'!$AD$3:$AD$4922=TRIM($C452&amp;""))*('5_ACOMPANHAMENTO'!$AC$3:$AC$4922&lt;&gt;"")*((((I452&lt;&gt;"")*ISNUMBER(SEARCH("|"&amp;I452&amp;"|",'5_ACOMPANHAMENTO'!$AC$3:$AC$4922)))+((J452&lt;&gt;"")*ISNUMBER(SEARCH("|"&amp;J452&amp;"|",'5_ACOMPANHAMENTO'!$AC$3:$AC$4922)))+((K452&lt;&gt;"")*ISNUMBER(SEARCH("|"&amp;K452&amp;"|",'5_ACOMPANHAMENTO'!$AC$3:$AC$4922)))+((L452&lt;&gt;"")*ISNUMBER(SEARCH("|"&amp;L452&amp;"|",'5_ACOMPANHAMENTO'!$AC$3:$AC$4922)))+((M452&lt;&gt;"")*ISNUMBER(SEARCH("|"&amp;M452&amp;"|",'5_ACOMPANHAMENTO'!$AC$3:$AC$4922)))+((N452&lt;&gt;"")*ISNUMBER(SEARCH("|"&amp;N452&amp;"|",'5_ACOMPANHAMENTO'!$AC$3:$AC$4922)))+((O452&lt;&gt;"")*ISNUMBER(SEARCH("|"&amp;O452&amp;"|",'5_ACOMPANHAMENTO'!$AC$3:$AC$4922)))+((P452&lt;&gt;"")*ISNUMBER(SEARCH("|"&amp;P452&amp;"|",'5_ACOMPANHAMENTO'!$AC$3:$AC$4922)))+((Q452&lt;&gt;"")*ISNUMBER(SEARCH("|"&amp;Q452&amp;"|",'5_ACOMPANHAMENTO'!$AC$3:$AC$4922)))+((R452&lt;&gt;"")*ISNUMBER(SEARCH("|"&amp;R452&amp;"|",'5_ACOMPANHAMENTO'!$AC$3:$AC$4922)))+((S452&lt;&gt;"")*ISNUMBER(SEARCH("|"&amp;S452&amp;"|",'5_ACOMPANHAMENTO'!$AC$3:$AC$4922)))+((T452&lt;&gt;"")*ISNUMBER(SEARCH("|"&amp;T452&amp;"|",'5_ACOMPANHAMENTO'!$AC$3:$AC$4922)))+((U452&lt;&gt;"")*ISNUMBER(SEARCH("|"&amp;U452&amp;"|",'5_ACOMPANHAMENTO'!$AC$3:$AC$4922)))+((V452&lt;&gt;"")*ISNUMBER(SEARCH("|"&amp;V452&amp;"|",'5_ACOMPANHAMENTO'!$AC$3:$AC$4922)))+((W452&lt;&gt;"")*ISNUMBER(SEARCH("|"&amp;W452&amp;"|",'5_ACOMPANHAMENTO'!$AC$3:$AC$4922)))+((X452&lt;&gt;"")*ISNUMBER(SEARCH("|"&amp;X452&amp;"|",'5_ACOMPANHAMENTO'!$AC$3:$AC$4922)))+((Y452&lt;&gt;"")*ISNUMBER(SEARCH("|"&amp;Y452&amp;"|",'5_ACOMPANHAMENTO'!$AC$3:$AC$4922)))+((Z452&lt;&gt;"")*ISNUMBER(SEARCH("|"&amp;Z452&amp;"|",'5_ACOMPANHAMENTO'!$AC$3:$AC$4922)))+((AA452&lt;&gt;"")*ISNUMBER(SEARCH("|"&amp;AA452&amp;"|",'5_ACOMPANHAMENTO'!$AC$3:$AC$4922)))+((AB452&lt;&gt;"")*ISNUMBER(SEARCH("|"&amp;AB452&amp;"|",'5_ACOMPANHAMENTO'!$AC$3:$AC$4922))))&gt;0),0),0)),""))</f>
        <v/>
      </c>
      <c r="B452" s="14" t="inlineStr">
        <is>
          <t>10200,10202,10205</t>
        </is>
      </c>
      <c r="C452" s="14" t="inlineStr">
        <is>
          <t>9 COLADEIRAS</t>
        </is>
      </c>
      <c r="D452" s="4">
        <f>IF(OR($B452="",$C452=""),"",IFERROR(SUMPRODUCT(--(('5_ACOMPANHAMENTO'!$AD$3:$AD$4922=TRIM($C452&amp;""))*('5_ACOMPANHAMENTO'!$AC$3:$AC$4922&lt;&gt;"")*((((I452&lt;&gt;"")*ISNUMBER(SEARCH("|"&amp;I452&amp;"|",'5_ACOMPANHAMENTO'!$AC$3:$AC$4922)))+((J452&lt;&gt;"")*ISNUMBER(SEARCH("|"&amp;J452&amp;"|",'5_ACOMPANHAMENTO'!$AC$3:$AC$4922)))+((K452&lt;&gt;"")*ISNUMBER(SEARCH("|"&amp;K452&amp;"|",'5_ACOMPANHAMENTO'!$AC$3:$AC$4922)))+((L452&lt;&gt;"")*ISNUMBER(SEARCH("|"&amp;L452&amp;"|",'5_ACOMPANHAMENTO'!$AC$3:$AC$4922)))+((M452&lt;&gt;"")*ISNUMBER(SEARCH("|"&amp;M452&amp;"|",'5_ACOMPANHAMENTO'!$AC$3:$AC$4922)))+((N452&lt;&gt;"")*ISNUMBER(SEARCH("|"&amp;N452&amp;"|",'5_ACOMPANHAMENTO'!$AC$3:$AC$4922)))+((O452&lt;&gt;"")*ISNUMBER(SEARCH("|"&amp;O452&amp;"|",'5_ACOMPANHAMENTO'!$AC$3:$AC$4922)))+((P452&lt;&gt;"")*ISNUMBER(SEARCH("|"&amp;P452&amp;"|",'5_ACOMPANHAMENTO'!$AC$3:$AC$4922)))+((Q452&lt;&gt;"")*ISNUMBER(SEARCH("|"&amp;Q452&amp;"|",'5_ACOMPANHAMENTO'!$AC$3:$AC$4922)))+((R452&lt;&gt;"")*ISNUMBER(SEARCH("|"&amp;R452&amp;"|",'5_ACOMPANHAMENTO'!$AC$3:$AC$4922)))+((S452&lt;&gt;"")*ISNUMBER(SEARCH("|"&amp;S452&amp;"|",'5_ACOMPANHAMENTO'!$AC$3:$AC$4922)))+((T452&lt;&gt;"")*ISNUMBER(SEARCH("|"&amp;T452&amp;"|",'5_ACOMPANHAMENTO'!$AC$3:$AC$4922)))+((U452&lt;&gt;"")*ISNUMBER(SEARCH("|"&amp;U452&amp;"|",'5_ACOMPANHAMENTO'!$AC$3:$AC$4922)))+((V452&lt;&gt;"")*ISNUMBER(SEARCH("|"&amp;V452&amp;"|",'5_ACOMPANHAMENTO'!$AC$3:$AC$4922)))+((W452&lt;&gt;"")*ISNUMBER(SEARCH("|"&amp;W452&amp;"|",'5_ACOMPANHAMENTO'!$AC$3:$AC$4922)))+((X452&lt;&gt;"")*ISNUMBER(SEARCH("|"&amp;X452&amp;"|",'5_ACOMPANHAMENTO'!$AC$3:$AC$4922)))+((Y452&lt;&gt;"")*ISNUMBER(SEARCH("|"&amp;Y452&amp;"|",'5_ACOMPANHAMENTO'!$AC$3:$AC$4922)))+((Z452&lt;&gt;"")*ISNUMBER(SEARCH("|"&amp;Z452&amp;"|",'5_ACOMPANHAMENTO'!$AC$3:$AC$4922)))+((AA452&lt;&gt;"")*ISNUMBER(SEARCH("|"&amp;AA452&amp;"|",'5_ACOMPANHAMENTO'!$AC$3:$AC$4922)))+((AB452&lt;&gt;"")*ISNUMBER(SEARCH("|"&amp;AB452&amp;"|",'5_ACOMPANHAMENTO'!$AC$3:$AC$4922))))&gt;0)),'5_ACOMPANHAMENTO'!$J$3:$J$4922),0))</f>
        <v/>
      </c>
      <c r="E452" s="4">
        <f>IF(G452=0,"FINALIZADO",IF(TODAY()&gt;A452,"ATRASADO "&amp;TODAY()-A452&amp;" DIAS","ADIANTADO "&amp;A452-TODAY()&amp;" DIAS"))</f>
        <v/>
      </c>
      <c r="F452" s="7">
        <f>IF(OR($B452="",$C452=""),"",IFERROR(SUMPRODUCT(--(('5_ACOMPANHAMENTO'!$AD$3:$AD$4922=TRIM($C452&amp;""))*('5_ACOMPANHAMENTO'!$AC$3:$AC$4922&lt;&gt;"")*((((I452&lt;&gt;"")*ISNUMBER(SEARCH("|"&amp;I452&amp;"|",'5_ACOMPANHAMENTO'!$AC$3:$AC$4922)))+((J452&lt;&gt;"")*ISNUMBER(SEARCH("|"&amp;J452&amp;"|",'5_ACOMPANHAMENTO'!$AC$3:$AC$4922)))+((K452&lt;&gt;"")*ISNUMBER(SEARCH("|"&amp;K452&amp;"|",'5_ACOMPANHAMENTO'!$AC$3:$AC$4922)))+((L452&lt;&gt;"")*ISNUMBER(SEARCH("|"&amp;L452&amp;"|",'5_ACOMPANHAMENTO'!$AC$3:$AC$4922)))+((M452&lt;&gt;"")*ISNUMBER(SEARCH("|"&amp;M452&amp;"|",'5_ACOMPANHAMENTO'!$AC$3:$AC$4922)))+((N452&lt;&gt;"")*ISNUMBER(SEARCH("|"&amp;N452&amp;"|",'5_ACOMPANHAMENTO'!$AC$3:$AC$4922)))+((O452&lt;&gt;"")*ISNUMBER(SEARCH("|"&amp;O452&amp;"|",'5_ACOMPANHAMENTO'!$AC$3:$AC$4922)))+((P452&lt;&gt;"")*ISNUMBER(SEARCH("|"&amp;P452&amp;"|",'5_ACOMPANHAMENTO'!$AC$3:$AC$4922)))+((Q452&lt;&gt;"")*ISNUMBER(SEARCH("|"&amp;Q452&amp;"|",'5_ACOMPANHAMENTO'!$AC$3:$AC$4922)))+((R452&lt;&gt;"")*ISNUMBER(SEARCH("|"&amp;R452&amp;"|",'5_ACOMPANHAMENTO'!$AC$3:$AC$4922)))+((S452&lt;&gt;"")*ISNUMBER(SEARCH("|"&amp;S452&amp;"|",'5_ACOMPANHAMENTO'!$AC$3:$AC$4922)))+((T452&lt;&gt;"")*ISNUMBER(SEARCH("|"&amp;T452&amp;"|",'5_ACOMPANHAMENTO'!$AC$3:$AC$4922)))+((U452&lt;&gt;"")*ISNUMBER(SEARCH("|"&amp;U452&amp;"|",'5_ACOMPANHAMENTO'!$AC$3:$AC$4922)))+((V452&lt;&gt;"")*ISNUMBER(SEARCH("|"&amp;V452&amp;"|",'5_ACOMPANHAMENTO'!$AC$3:$AC$4922)))+((W452&lt;&gt;"")*ISNUMBER(SEARCH("|"&amp;W452&amp;"|",'5_ACOMPANHAMENTO'!$AC$3:$AC$4922)))+((X452&lt;&gt;"")*ISNUMBER(SEARCH("|"&amp;X452&amp;"|",'5_ACOMPANHAMENTO'!$AC$3:$AC$4922)))+((Y452&lt;&gt;"")*ISNUMBER(SEARCH("|"&amp;Y452&amp;"|",'5_ACOMPANHAMENTO'!$AC$3:$AC$4922)))+((Z452&lt;&gt;"")*ISNUMBER(SEARCH("|"&amp;Z452&amp;"|",'5_ACOMPANHAMENTO'!$AC$3:$AC$4922)))+((AA452&lt;&gt;"")*ISNUMBER(SEARCH("|"&amp;AA452&amp;"|",'5_ACOMPANHAMENTO'!$AC$3:$AC$4922)))+((AB452&lt;&gt;"")*ISNUMBER(SEARCH("|"&amp;AB452&amp;"|",'5_ACOMPANHAMENTO'!$AC$3:$AC$4922))))&gt;0)),'5_ACOMPANHAMENTO'!$O$3:$O$4922),0))</f>
        <v/>
      </c>
      <c r="G452" s="7">
        <f>IF(OR($B452="",$C452=""),"",D452-F452)</f>
        <v/>
      </c>
      <c r="H452">
        <f>IF(OR($B452="",$C452=""),"",TRIM($B452&amp;"")&amp;"|"&amp;TRIM($C452&amp;""))</f>
        <v/>
      </c>
      <c r="I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",99)),1,99)))</f>
        <v/>
      </c>
      <c r="J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",99)),100,99)))</f>
        <v/>
      </c>
      <c r="K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",99)),199,99)))</f>
        <v/>
      </c>
      <c r="L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",99)),298,99)))</f>
        <v/>
      </c>
      <c r="M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",99)),397,99)))</f>
        <v/>
      </c>
      <c r="N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",99)),496,99)))</f>
        <v/>
      </c>
      <c r="O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",99)),595,99)))</f>
        <v/>
      </c>
      <c r="P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",99)),694,99)))</f>
        <v/>
      </c>
      <c r="Q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",99)),793,99)))</f>
        <v/>
      </c>
      <c r="R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",99)),892,99)))</f>
        <v/>
      </c>
      <c r="S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",99)),991,99)))</f>
        <v/>
      </c>
      <c r="T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",99)),1090,99)))</f>
        <v/>
      </c>
      <c r="U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",99)),1189,99)))</f>
        <v/>
      </c>
      <c r="V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",99)),1288,99)))</f>
        <v/>
      </c>
      <c r="W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",99)),1387,99)))</f>
        <v/>
      </c>
      <c r="X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",99)),1486,99)))</f>
        <v/>
      </c>
      <c r="Y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",99)),1585,99)))</f>
        <v/>
      </c>
      <c r="Z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",99)),1684,99)))</f>
        <v/>
      </c>
      <c r="AA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",99)),1783,99)))</f>
        <v/>
      </c>
      <c r="AB452" s="1">
        <f>IF($B452="","",TRIM(MID(SUBSTITUTE(TRIM(SUBSTITUTE(SUBSTITUTE(SUBSTITUTE(SUBSTITUTE(SUBSTITUTE(SUBSTITUTE(SUBSTITUTE(SUBSTITUTE(SUBSTITUTE(SUBSTITUTE(SUBSTITUTE(SUBSTITUTE(SUBSTITUTE(SUBSTITUTE(TRIM($B452&amp;""),CHAR(10),"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",REPT(" ",99)),1882,99)))</f>
        <v/>
      </c>
    </row>
    <row r="453" hidden="1" ht="14.25" customHeight="1">
      <c r="A453" s="4">
        <f>IF(OR($B453="",$C453=""),"",IFERROR(INDEX('5_ACOMPANHAMENTO'!$A$3:$A$4922,MATCH(1,INDEX(('5_ACOMPANHAMENTO'!$AD$3:$AD$4922=TRIM($C453&amp;""))*('5_ACOMPANHAMENTO'!$AC$3:$AC$4922&lt;&gt;"")*((((I453&lt;&gt;"")*ISNUMBER(SEARCH("|"&amp;I453&amp;"|",'5_ACOMPANHAMENTO'!$AC$3:$AC$4922)))+((J453&lt;&gt;"")*ISNUMBER(SEARCH("|"&amp;J453&amp;"|",'5_ACOMPANHAMENTO'!$AC$3:$AC$4922)))+((K453&lt;&gt;"")*ISNUMBER(SEARCH("|"&amp;K453&amp;"|",'5_ACOMPANHAMENTO'!$AC$3:$AC$4922)))+((L453&lt;&gt;"")*ISNUMBER(SEARCH("|"&amp;L453&amp;"|",'5_ACOMPANHAMENTO'!$AC$3:$AC$4922)))+((M453&lt;&gt;"")*ISNUMBER(SEARCH("|"&amp;M453&amp;"|",'5_ACOMPANHAMENTO'!$AC$3:$AC$4922)))+((N453&lt;&gt;"")*ISNUMBER(SEARCH("|"&amp;N453&amp;"|",'5_ACOMPANHAMENTO'!$AC$3:$AC$4922)))+((O453&lt;&gt;"")*ISNUMBER(SEARCH("|"&amp;O453&amp;"|",'5_ACOMPANHAMENTO'!$AC$3:$AC$4922)))+((P453&lt;&gt;"")*ISNUMBER(SEARCH("|"&amp;P453&amp;"|",'5_ACOMPANHAMENTO'!$AC$3:$AC$4922)))+((Q453&lt;&gt;"")*ISNUMBER(SEARCH("|"&amp;Q453&amp;"|",'5_ACOMPANHAMENTO'!$AC$3:$AC$4922)))+((R453&lt;&gt;"")*ISNUMBER(SEARCH("|"&amp;R453&amp;"|",'5_ACOMPANHAMENTO'!$AC$3:$AC$4922)))+((S453&lt;&gt;"")*ISNUMBER(SEARCH("|"&amp;S453&amp;"|",'5_ACOMPANHAMENTO'!$AC$3:$AC$4922)))+((T453&lt;&gt;"")*ISNUMBER(SEARCH("|"&amp;T453&amp;"|",'5_ACOMPANHAMENTO'!$AC$3:$AC$4922)))+((U453&lt;&gt;"")*ISNUMBER(SEARCH("|"&amp;U453&amp;"|",'5_ACOMPANHAMENTO'!$AC$3:$AC$4922)))+((V453&lt;&gt;"")*ISNUMBER(SEARCH("|"&amp;V453&amp;"|",'5_ACOMPANHAMENTO'!$AC$3:$AC$4922)))+((W453&lt;&gt;"")*ISNUMBER(SEARCH("|"&amp;W453&amp;"|",'5_ACOMPANHAMENTO'!$AC$3:$AC$4922)))+((X453&lt;&gt;"")*ISNUMBER(SEARCH("|"&amp;X453&amp;"|",'5_ACOMPANHAMENTO'!$AC$3:$AC$4922)))+((Y453&lt;&gt;"")*ISNUMBER(SEARCH("|"&amp;Y453&amp;"|",'5_ACOMPANHAMENTO'!$AC$3:$AC$4922)))+((Z453&lt;&gt;"")*ISNUMBER(SEARCH("|"&amp;Z453&amp;"|",'5_ACOMPANHAMENTO'!$AC$3:$AC$4922)))+((AA453&lt;&gt;"")*ISNUMBER(SEARCH("|"&amp;AA453&amp;"|",'5_ACOMPANHAMENTO'!$AC$3:$AC$4922)))+((AB453&lt;&gt;"")*ISNUMBER(SEARCH("|"&amp;AB453&amp;"|",'5_ACOMPANHAMENTO'!$AC$3:$AC$4922))))&gt;0),0),0)),""))</f>
        <v/>
      </c>
      <c r="B453" s="14" t="inlineStr">
        <is>
          <t>10200,10202,10205</t>
        </is>
      </c>
      <c r="C453" s="14" t="inlineStr">
        <is>
          <t>9 COLADEIRAS</t>
        </is>
      </c>
      <c r="D453" s="4">
        <f>IF(OR($B453="",$C453=""),"",IFERROR(SUMPRODUCT(--(('5_ACOMPANHAMENTO'!$AD$3:$AD$4922=TRIM($C453&amp;""))*('5_ACOMPANHAMENTO'!$AC$3:$AC$4922&lt;&gt;"")*((((I453&lt;&gt;"")*ISNUMBER(SEARCH("|"&amp;I453&amp;"|",'5_ACOMPANHAMENTO'!$AC$3:$AC$4922)))+((J453&lt;&gt;"")*ISNUMBER(SEARCH("|"&amp;J453&amp;"|",'5_ACOMPANHAMENTO'!$AC$3:$AC$4922)))+((K453&lt;&gt;"")*ISNUMBER(SEARCH("|"&amp;K453&amp;"|",'5_ACOMPANHAMENTO'!$AC$3:$AC$4922)))+((L453&lt;&gt;"")*ISNUMBER(SEARCH("|"&amp;L453&amp;"|",'5_ACOMPANHAMENTO'!$AC$3:$AC$4922)))+((M453&lt;&gt;"")*ISNUMBER(SEARCH("|"&amp;M453&amp;"|",'5_ACOMPANHAMENTO'!$AC$3:$AC$4922)))+((N453&lt;&gt;"")*ISNUMBER(SEARCH("|"&amp;N453&amp;"|",'5_ACOMPANHAMENTO'!$AC$3:$AC$4922)))+((O453&lt;&gt;"")*ISNUMBER(SEARCH("|"&amp;O453&amp;"|",'5_ACOMPANHAMENTO'!$AC$3:$AC$4922)))+((P453&lt;&gt;"")*ISNUMBER(SEARCH("|"&amp;P453&amp;"|",'5_ACOMPANHAMENTO'!$AC$3:$AC$4922)))+((Q453&lt;&gt;"")*ISNUMBER(SEARCH("|"&amp;Q453&amp;"|",'5_ACOMPANHAMENTO'!$AC$3:$AC$4922)))+((R453&lt;&gt;"")*ISNUMBER(SEARCH("|"&amp;R453&amp;"|",'5_ACOMPANHAMENTO'!$AC$3:$AC$4922)))+((S453&lt;&gt;"")*ISNUMBER(SEARCH("|"&amp;S453&amp;"|",'5_ACOMPANHAMENTO'!$AC$3:$AC$4922)))+((T453&lt;&gt;"")*ISNUMBER(SEARCH("|"&amp;T453&amp;"|",'5_ACOMPANHAMENTO'!$AC$3:$AC$4922)))+((U453&lt;&gt;"")*ISNUMBER(SEARCH("|"&amp;U453&amp;"|",'5_ACOMPANHAMENTO'!$AC$3:$AC$4922)))+((V453&lt;&gt;"")*ISNUMBER(SEARCH("|"&amp;V453&amp;"|",'5_ACOMPANHAMENTO'!$AC$3:$AC$4922)))+((W453&lt;&gt;"")*ISNUMBER(SEARCH("|"&amp;W453&amp;"|",'5_ACOMPANHAMENTO'!$AC$3:$AC$4922)))+((X453&lt;&gt;"")*ISNUMBER(SEARCH("|"&amp;X453&amp;"|",'5_ACOMPANHAMENTO'!$AC$3:$AC$4922)))+((Y453&lt;&gt;"")*ISNUMBER(SEARCH("|"&amp;Y453&amp;"|",'5_ACOMPANHAMENTO'!$AC$3:$AC$4922)))+((Z453&lt;&gt;"")*ISNUMBER(SEARCH("|"&amp;Z453&amp;"|",'5_ACOMPANHAMENTO'!$AC$3:$AC$4922)))+((AA453&lt;&gt;"")*ISNUMBER(SEARCH("|"&amp;AA453&amp;"|",'5_ACOMPANHAMENTO'!$AC$3:$AC$4922)))+((AB453&lt;&gt;"")*ISNUMBER(SEARCH("|"&amp;AB453&amp;"|",'5_ACOMPANHAMENTO'!$AC$3:$AC$4922))))&gt;0)),'5_ACOMPANHAMENTO'!$J$3:$J$4922),0))</f>
        <v/>
      </c>
      <c r="E453" s="4">
        <f>IF(G453=0,"FINALIZADO",IF(TODAY()&gt;A453,"ATRASADO "&amp;TODAY()-A453&amp;" DIAS","ADIANTADO "&amp;A453-TODAY()&amp;" DIAS"))</f>
        <v/>
      </c>
      <c r="F453" s="7">
        <f>IF(OR($B453="",$C453=""),"",IFERROR(SUMPRODUCT(--(('5_ACOMPANHAMENTO'!$AD$3:$AD$4922=TRIM($C453&amp;""))*('5_ACOMPANHAMENTO'!$AC$3:$AC$4922&lt;&gt;"")*((((I453&lt;&gt;"")*ISNUMBER(SEARCH("|"&amp;I453&amp;"|",'5_ACOMPANHAMENTO'!$AC$3:$AC$4922)))+((J453&lt;&gt;"")*ISNUMBER(SEARCH("|"&amp;J453&amp;"|",'5_ACOMPANHAMENTO'!$AC$3:$AC$4922)))+((K453&lt;&gt;"")*ISNUMBER(SEARCH("|"&amp;K453&amp;"|",'5_ACOMPANHAMENTO'!$AC$3:$AC$4922)))+((L453&lt;&gt;"")*ISNUMBER(SEARCH("|"&amp;L453&amp;"|",'5_ACOMPANHAMENTO'!$AC$3:$AC$4922)))+((M453&lt;&gt;"")*ISNUMBER(SEARCH("|"&amp;M453&amp;"|",'5_ACOMPANHAMENTO'!$AC$3:$AC$4922)))+((N453&lt;&gt;"")*ISNUMBER(SEARCH("|"&amp;N453&amp;"|",'5_ACOMPANHAMENTO'!$AC$3:$AC$4922)))+((O453&lt;&gt;"")*ISNUMBER(SEARCH("|"&amp;O453&amp;"|",'5_ACOMPANHAMENTO'!$AC$3:$AC$4922)))+((P453&lt;&gt;"")*ISNUMBER(SEARCH("|"&amp;P453&amp;"|",'5_ACOMPANHAMENTO'!$AC$3:$AC$4922)))+((Q453&lt;&gt;"")*ISNUMBER(SEARCH("|"&amp;Q453&amp;"|",'5_ACOMPANHAMENTO'!$AC$3:$AC$4922)))+((R453&lt;&gt;"")*ISNUMBER(SEARCH("|"&amp;R453&amp;"|",'5_ACOMPANHAMENTO'!$AC$3:$AC$4922)))+((S453&lt;&gt;"")*ISNUMBER(SEARCH("|"&amp;S453&amp;"|",'5_ACOMPANHAMENTO'!$AC$3:$AC$4922)))+((T453&lt;&gt;"")*ISNUMBER(SEARCH("|"&amp;T453&amp;"|",'5_ACOMPANHAMENTO'!$AC$3:$AC$4922)))+((U453&lt;&gt;"")*ISNUMBER(SEARCH("|"&amp;U453&amp;"|",'5_ACOMPANHAMENTO'!$AC$3:$AC$4922)))+((V453&lt;&gt;"")*ISNUMBER(SEARCH("|"&amp;V453&amp;"|",'5_ACOMPANHAMENTO'!$AC$3:$AC$4922)))+((W453&lt;&gt;"")*ISNUMBER(SEARCH("|"&amp;W453&amp;"|",'5_ACOMPANHAMENTO'!$AC$3:$AC$4922)))+((X453&lt;&gt;"")*ISNUMBER(SEARCH("|"&amp;X453&amp;"|",'5_ACOMPANHAMENTO'!$AC$3:$AC$4922)))+((Y453&lt;&gt;"")*ISNUMBER(SEARCH("|"&amp;Y453&amp;"|",'5_ACOMPANHAMENTO'!$AC$3:$AC$4922)))+((Z453&lt;&gt;"")*ISNUMBER(SEARCH("|"&amp;Z453&amp;"|",'5_ACOMPANHAMENTO'!$AC$3:$AC$4922)))+((AA453&lt;&gt;"")*ISNUMBER(SEARCH("|"&amp;AA453&amp;"|",'5_ACOMPANHAMENTO'!$AC$3:$AC$4922)))+((AB453&lt;&gt;"")*ISNUMBER(SEARCH("|"&amp;AB453&amp;"|",'5_ACOMPANHAMENTO'!$AC$3:$AC$4922))))&gt;0)),'5_ACOMPANHAMENTO'!$O$3:$O$4922),0))</f>
        <v/>
      </c>
      <c r="G453" s="7">
        <f>IF(OR($B453="",$C453=""),"",D453-F453)</f>
        <v/>
      </c>
      <c r="H453">
        <f>IF(OR($B453="",$C453=""),"",TRIM($B453&amp;"")&amp;"|"&amp;TRIM($C453&amp;""))</f>
        <v/>
      </c>
      <c r="I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",99)),1,99)))</f>
        <v/>
      </c>
      <c r="J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",99)),100,99)))</f>
        <v/>
      </c>
      <c r="K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",99)),199,99)))</f>
        <v/>
      </c>
      <c r="L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",99)),298,99)))</f>
        <v/>
      </c>
      <c r="M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",99)),397,99)))</f>
        <v/>
      </c>
      <c r="N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",99)),496,99)))</f>
        <v/>
      </c>
      <c r="O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",99)),595,99)))</f>
        <v/>
      </c>
      <c r="P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",99)),694,99)))</f>
        <v/>
      </c>
      <c r="Q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",99)),793,99)))</f>
        <v/>
      </c>
      <c r="R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",99)),892,99)))</f>
        <v/>
      </c>
      <c r="S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",99)),991,99)))</f>
        <v/>
      </c>
      <c r="T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",99)),1090,99)))</f>
        <v/>
      </c>
      <c r="U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",99)),1189,99)))</f>
        <v/>
      </c>
      <c r="V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",99)),1288,99)))</f>
        <v/>
      </c>
      <c r="W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",99)),1387,99)))</f>
        <v/>
      </c>
      <c r="X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",99)),1486,99)))</f>
        <v/>
      </c>
      <c r="Y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",99)),1585,99)))</f>
        <v/>
      </c>
      <c r="Z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",99)),1684,99)))</f>
        <v/>
      </c>
      <c r="AA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",99)),1783,99)))</f>
        <v/>
      </c>
      <c r="AB453" s="1">
        <f>IF($B453="","",TRIM(MID(SUBSTITUTE(TRIM(SUBSTITUTE(SUBSTITUTE(SUBSTITUTE(SUBSTITUTE(SUBSTITUTE(SUBSTITUTE(SUBSTITUTE(SUBSTITUTE(SUBSTITUTE(SUBSTITUTE(SUBSTITUTE(SUBSTITUTE(SUBSTITUTE(SUBSTITUTE(TRIM($B453&amp;""),CHAR(10),"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",REPT(" ",99)),1882,99)))</f>
        <v/>
      </c>
    </row>
    <row r="454" hidden="1" ht="14.25" customHeight="1">
      <c r="A454" s="4">
        <f>IF(OR($B454="",$C454=""),"",IFERROR(INDEX('5_ACOMPANHAMENTO'!$A$3:$A$4922,MATCH(1,INDEX(('5_ACOMPANHAMENTO'!$AD$3:$AD$4922=TRIM($C454&amp;""))*('5_ACOMPANHAMENTO'!$AC$3:$AC$4922&lt;&gt;"")*((((I454&lt;&gt;"")*ISNUMBER(SEARCH("|"&amp;I454&amp;"|",'5_ACOMPANHAMENTO'!$AC$3:$AC$4922)))+((J454&lt;&gt;"")*ISNUMBER(SEARCH("|"&amp;J454&amp;"|",'5_ACOMPANHAMENTO'!$AC$3:$AC$4922)))+((K454&lt;&gt;"")*ISNUMBER(SEARCH("|"&amp;K454&amp;"|",'5_ACOMPANHAMENTO'!$AC$3:$AC$4922)))+((L454&lt;&gt;"")*ISNUMBER(SEARCH("|"&amp;L454&amp;"|",'5_ACOMPANHAMENTO'!$AC$3:$AC$4922)))+((M454&lt;&gt;"")*ISNUMBER(SEARCH("|"&amp;M454&amp;"|",'5_ACOMPANHAMENTO'!$AC$3:$AC$4922)))+((N454&lt;&gt;"")*ISNUMBER(SEARCH("|"&amp;N454&amp;"|",'5_ACOMPANHAMENTO'!$AC$3:$AC$4922)))+((O454&lt;&gt;"")*ISNUMBER(SEARCH("|"&amp;O454&amp;"|",'5_ACOMPANHAMENTO'!$AC$3:$AC$4922)))+((P454&lt;&gt;"")*ISNUMBER(SEARCH("|"&amp;P454&amp;"|",'5_ACOMPANHAMENTO'!$AC$3:$AC$4922)))+((Q454&lt;&gt;"")*ISNUMBER(SEARCH("|"&amp;Q454&amp;"|",'5_ACOMPANHAMENTO'!$AC$3:$AC$4922)))+((R454&lt;&gt;"")*ISNUMBER(SEARCH("|"&amp;R454&amp;"|",'5_ACOMPANHAMENTO'!$AC$3:$AC$4922)))+((S454&lt;&gt;"")*ISNUMBER(SEARCH("|"&amp;S454&amp;"|",'5_ACOMPANHAMENTO'!$AC$3:$AC$4922)))+((T454&lt;&gt;"")*ISNUMBER(SEARCH("|"&amp;T454&amp;"|",'5_ACOMPANHAMENTO'!$AC$3:$AC$4922)))+((U454&lt;&gt;"")*ISNUMBER(SEARCH("|"&amp;U454&amp;"|",'5_ACOMPANHAMENTO'!$AC$3:$AC$4922)))+((V454&lt;&gt;"")*ISNUMBER(SEARCH("|"&amp;V454&amp;"|",'5_ACOMPANHAMENTO'!$AC$3:$AC$4922)))+((W454&lt;&gt;"")*ISNUMBER(SEARCH("|"&amp;W454&amp;"|",'5_ACOMPANHAMENTO'!$AC$3:$AC$4922)))+((X454&lt;&gt;"")*ISNUMBER(SEARCH("|"&amp;X454&amp;"|",'5_ACOMPANHAMENTO'!$AC$3:$AC$4922)))+((Y454&lt;&gt;"")*ISNUMBER(SEARCH("|"&amp;Y454&amp;"|",'5_ACOMPANHAMENTO'!$AC$3:$AC$4922)))+((Z454&lt;&gt;"")*ISNUMBER(SEARCH("|"&amp;Z454&amp;"|",'5_ACOMPANHAMENTO'!$AC$3:$AC$4922)))+((AA454&lt;&gt;"")*ISNUMBER(SEARCH("|"&amp;AA454&amp;"|",'5_ACOMPANHAMENTO'!$AC$3:$AC$4922)))+((AB454&lt;&gt;"")*ISNUMBER(SEARCH("|"&amp;AB454&amp;"|",'5_ACOMPANHAMENTO'!$AC$3:$AC$4922))))&gt;0),0),0)),""))</f>
        <v/>
      </c>
      <c r="B454" s="14" t="inlineStr">
        <is>
          <t>10200,10202,10205</t>
        </is>
      </c>
      <c r="C454" s="14" t="inlineStr">
        <is>
          <t>9 COLADEIRAS</t>
        </is>
      </c>
      <c r="D454" s="4">
        <f>IF(OR($B454="",$C454=""),"",IFERROR(SUMPRODUCT(--(('5_ACOMPANHAMENTO'!$AD$3:$AD$4922=TRIM($C454&amp;""))*('5_ACOMPANHAMENTO'!$AC$3:$AC$4922&lt;&gt;"")*((((I454&lt;&gt;"")*ISNUMBER(SEARCH("|"&amp;I454&amp;"|",'5_ACOMPANHAMENTO'!$AC$3:$AC$4922)))+((J454&lt;&gt;"")*ISNUMBER(SEARCH("|"&amp;J454&amp;"|",'5_ACOMPANHAMENTO'!$AC$3:$AC$4922)))+((K454&lt;&gt;"")*ISNUMBER(SEARCH("|"&amp;K454&amp;"|",'5_ACOMPANHAMENTO'!$AC$3:$AC$4922)))+((L454&lt;&gt;"")*ISNUMBER(SEARCH("|"&amp;L454&amp;"|",'5_ACOMPANHAMENTO'!$AC$3:$AC$4922)))+((M454&lt;&gt;"")*ISNUMBER(SEARCH("|"&amp;M454&amp;"|",'5_ACOMPANHAMENTO'!$AC$3:$AC$4922)))+((N454&lt;&gt;"")*ISNUMBER(SEARCH("|"&amp;N454&amp;"|",'5_ACOMPANHAMENTO'!$AC$3:$AC$4922)))+((O454&lt;&gt;"")*ISNUMBER(SEARCH("|"&amp;O454&amp;"|",'5_ACOMPANHAMENTO'!$AC$3:$AC$4922)))+((P454&lt;&gt;"")*ISNUMBER(SEARCH("|"&amp;P454&amp;"|",'5_ACOMPANHAMENTO'!$AC$3:$AC$4922)))+((Q454&lt;&gt;"")*ISNUMBER(SEARCH("|"&amp;Q454&amp;"|",'5_ACOMPANHAMENTO'!$AC$3:$AC$4922)))+((R454&lt;&gt;"")*ISNUMBER(SEARCH("|"&amp;R454&amp;"|",'5_ACOMPANHAMENTO'!$AC$3:$AC$4922)))+((S454&lt;&gt;"")*ISNUMBER(SEARCH("|"&amp;S454&amp;"|",'5_ACOMPANHAMENTO'!$AC$3:$AC$4922)))+((T454&lt;&gt;"")*ISNUMBER(SEARCH("|"&amp;T454&amp;"|",'5_ACOMPANHAMENTO'!$AC$3:$AC$4922)))+((U454&lt;&gt;"")*ISNUMBER(SEARCH("|"&amp;U454&amp;"|",'5_ACOMPANHAMENTO'!$AC$3:$AC$4922)))+((V454&lt;&gt;"")*ISNUMBER(SEARCH("|"&amp;V454&amp;"|",'5_ACOMPANHAMENTO'!$AC$3:$AC$4922)))+((W454&lt;&gt;"")*ISNUMBER(SEARCH("|"&amp;W454&amp;"|",'5_ACOMPANHAMENTO'!$AC$3:$AC$4922)))+((X454&lt;&gt;"")*ISNUMBER(SEARCH("|"&amp;X454&amp;"|",'5_ACOMPANHAMENTO'!$AC$3:$AC$4922)))+((Y454&lt;&gt;"")*ISNUMBER(SEARCH("|"&amp;Y454&amp;"|",'5_ACOMPANHAMENTO'!$AC$3:$AC$4922)))+((Z454&lt;&gt;"")*ISNUMBER(SEARCH("|"&amp;Z454&amp;"|",'5_ACOMPANHAMENTO'!$AC$3:$AC$4922)))+((AA454&lt;&gt;"")*ISNUMBER(SEARCH("|"&amp;AA454&amp;"|",'5_ACOMPANHAMENTO'!$AC$3:$AC$4922)))+((AB454&lt;&gt;"")*ISNUMBER(SEARCH("|"&amp;AB454&amp;"|",'5_ACOMPANHAMENTO'!$AC$3:$AC$4922))))&gt;0)),'5_ACOMPANHAMENTO'!$J$3:$J$4922),0))</f>
        <v/>
      </c>
      <c r="E454" s="4">
        <f>IF(G454=0,"FINALIZADO",IF(TODAY()&gt;A454,"ATRASADO "&amp;TODAY()-A454&amp;" DIAS","ADIANTADO "&amp;A454-TODAY()&amp;" DIAS"))</f>
        <v/>
      </c>
      <c r="F454" s="7">
        <f>IF(OR($B454="",$C454=""),"",IFERROR(SUMPRODUCT(--(('5_ACOMPANHAMENTO'!$AD$3:$AD$4922=TRIM($C454&amp;""))*('5_ACOMPANHAMENTO'!$AC$3:$AC$4922&lt;&gt;"")*((((I454&lt;&gt;"")*ISNUMBER(SEARCH("|"&amp;I454&amp;"|",'5_ACOMPANHAMENTO'!$AC$3:$AC$4922)))+((J454&lt;&gt;"")*ISNUMBER(SEARCH("|"&amp;J454&amp;"|",'5_ACOMPANHAMENTO'!$AC$3:$AC$4922)))+((K454&lt;&gt;"")*ISNUMBER(SEARCH("|"&amp;K454&amp;"|",'5_ACOMPANHAMENTO'!$AC$3:$AC$4922)))+((L454&lt;&gt;"")*ISNUMBER(SEARCH("|"&amp;L454&amp;"|",'5_ACOMPANHAMENTO'!$AC$3:$AC$4922)))+((M454&lt;&gt;"")*ISNUMBER(SEARCH("|"&amp;M454&amp;"|",'5_ACOMPANHAMENTO'!$AC$3:$AC$4922)))+((N454&lt;&gt;"")*ISNUMBER(SEARCH("|"&amp;N454&amp;"|",'5_ACOMPANHAMENTO'!$AC$3:$AC$4922)))+((O454&lt;&gt;"")*ISNUMBER(SEARCH("|"&amp;O454&amp;"|",'5_ACOMPANHAMENTO'!$AC$3:$AC$4922)))+((P454&lt;&gt;"")*ISNUMBER(SEARCH("|"&amp;P454&amp;"|",'5_ACOMPANHAMENTO'!$AC$3:$AC$4922)))+((Q454&lt;&gt;"")*ISNUMBER(SEARCH("|"&amp;Q454&amp;"|",'5_ACOMPANHAMENTO'!$AC$3:$AC$4922)))+((R454&lt;&gt;"")*ISNUMBER(SEARCH("|"&amp;R454&amp;"|",'5_ACOMPANHAMENTO'!$AC$3:$AC$4922)))+((S454&lt;&gt;"")*ISNUMBER(SEARCH("|"&amp;S454&amp;"|",'5_ACOMPANHAMENTO'!$AC$3:$AC$4922)))+((T454&lt;&gt;"")*ISNUMBER(SEARCH("|"&amp;T454&amp;"|",'5_ACOMPANHAMENTO'!$AC$3:$AC$4922)))+((U454&lt;&gt;"")*ISNUMBER(SEARCH("|"&amp;U454&amp;"|",'5_ACOMPANHAMENTO'!$AC$3:$AC$4922)))+((V454&lt;&gt;"")*ISNUMBER(SEARCH("|"&amp;V454&amp;"|",'5_ACOMPANHAMENTO'!$AC$3:$AC$4922)))+((W454&lt;&gt;"")*ISNUMBER(SEARCH("|"&amp;W454&amp;"|",'5_ACOMPANHAMENTO'!$AC$3:$AC$4922)))+((X454&lt;&gt;"")*ISNUMBER(SEARCH("|"&amp;X454&amp;"|",'5_ACOMPANHAMENTO'!$AC$3:$AC$4922)))+((Y454&lt;&gt;"")*ISNUMBER(SEARCH("|"&amp;Y454&amp;"|",'5_ACOMPANHAMENTO'!$AC$3:$AC$4922)))+((Z454&lt;&gt;"")*ISNUMBER(SEARCH("|"&amp;Z454&amp;"|",'5_ACOMPANHAMENTO'!$AC$3:$AC$4922)))+((AA454&lt;&gt;"")*ISNUMBER(SEARCH("|"&amp;AA454&amp;"|",'5_ACOMPANHAMENTO'!$AC$3:$AC$4922)))+((AB454&lt;&gt;"")*ISNUMBER(SEARCH("|"&amp;AB454&amp;"|",'5_ACOMPANHAMENTO'!$AC$3:$AC$4922))))&gt;0)),'5_ACOMPANHAMENTO'!$O$3:$O$4922),0))</f>
        <v/>
      </c>
      <c r="G454" s="7">
        <f>IF(OR($B454="",$C454=""),"",D454-F454)</f>
        <v/>
      </c>
      <c r="H454">
        <f>IF(OR($B454="",$C454=""),"",TRIM($B454&amp;"")&amp;"|"&amp;TRIM($C454&amp;""))</f>
        <v/>
      </c>
      <c r="I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",99)),1,99)))</f>
        <v/>
      </c>
      <c r="J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",99)),100,99)))</f>
        <v/>
      </c>
      <c r="K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",99)),199,99)))</f>
        <v/>
      </c>
      <c r="L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",99)),298,99)))</f>
        <v/>
      </c>
      <c r="M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",99)),397,99)))</f>
        <v/>
      </c>
      <c r="N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",99)),496,99)))</f>
        <v/>
      </c>
      <c r="O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",99)),595,99)))</f>
        <v/>
      </c>
      <c r="P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",99)),694,99)))</f>
        <v/>
      </c>
      <c r="Q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",99)),793,99)))</f>
        <v/>
      </c>
      <c r="R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",99)),892,99)))</f>
        <v/>
      </c>
      <c r="S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",99)),991,99)))</f>
        <v/>
      </c>
      <c r="T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",99)),1090,99)))</f>
        <v/>
      </c>
      <c r="U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",99)),1189,99)))</f>
        <v/>
      </c>
      <c r="V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",99)),1288,99)))</f>
        <v/>
      </c>
      <c r="W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",99)),1387,99)))</f>
        <v/>
      </c>
      <c r="X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",99)),1486,99)))</f>
        <v/>
      </c>
      <c r="Y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",99)),1585,99)))</f>
        <v/>
      </c>
      <c r="Z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",99)),1684,99)))</f>
        <v/>
      </c>
      <c r="AA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",99)),1783,99)))</f>
        <v/>
      </c>
      <c r="AB454" s="1">
        <f>IF($B454="","",TRIM(MID(SUBSTITUTE(TRIM(SUBSTITUTE(SUBSTITUTE(SUBSTITUTE(SUBSTITUTE(SUBSTITUTE(SUBSTITUTE(SUBSTITUTE(SUBSTITUTE(SUBSTITUTE(SUBSTITUTE(SUBSTITUTE(SUBSTITUTE(SUBSTITUTE(SUBSTITUTE(TRIM($B454&amp;""),CHAR(10),"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",REPT(" ",99)),1882,99)))</f>
        <v/>
      </c>
    </row>
    <row r="455" hidden="1" ht="14.25" customHeight="1">
      <c r="A455" s="4">
        <f>IF(OR($B455="",$C455=""),"",IFERROR(INDEX('5_ACOMPANHAMENTO'!$A$3:$A$4922,MATCH(1,INDEX(('5_ACOMPANHAMENTO'!$AD$3:$AD$4922=TRIM($C455&amp;""))*('5_ACOMPANHAMENTO'!$AC$3:$AC$4922&lt;&gt;"")*((((I455&lt;&gt;"")*ISNUMBER(SEARCH("|"&amp;I455&amp;"|",'5_ACOMPANHAMENTO'!$AC$3:$AC$4922)))+((J455&lt;&gt;"")*ISNUMBER(SEARCH("|"&amp;J455&amp;"|",'5_ACOMPANHAMENTO'!$AC$3:$AC$4922)))+((K455&lt;&gt;"")*ISNUMBER(SEARCH("|"&amp;K455&amp;"|",'5_ACOMPANHAMENTO'!$AC$3:$AC$4922)))+((L455&lt;&gt;"")*ISNUMBER(SEARCH("|"&amp;L455&amp;"|",'5_ACOMPANHAMENTO'!$AC$3:$AC$4922)))+((M455&lt;&gt;"")*ISNUMBER(SEARCH("|"&amp;M455&amp;"|",'5_ACOMPANHAMENTO'!$AC$3:$AC$4922)))+((N455&lt;&gt;"")*ISNUMBER(SEARCH("|"&amp;N455&amp;"|",'5_ACOMPANHAMENTO'!$AC$3:$AC$4922)))+((O455&lt;&gt;"")*ISNUMBER(SEARCH("|"&amp;O455&amp;"|",'5_ACOMPANHAMENTO'!$AC$3:$AC$4922)))+((P455&lt;&gt;"")*ISNUMBER(SEARCH("|"&amp;P455&amp;"|",'5_ACOMPANHAMENTO'!$AC$3:$AC$4922)))+((Q455&lt;&gt;"")*ISNUMBER(SEARCH("|"&amp;Q455&amp;"|",'5_ACOMPANHAMENTO'!$AC$3:$AC$4922)))+((R455&lt;&gt;"")*ISNUMBER(SEARCH("|"&amp;R455&amp;"|",'5_ACOMPANHAMENTO'!$AC$3:$AC$4922)))+((S455&lt;&gt;"")*ISNUMBER(SEARCH("|"&amp;S455&amp;"|",'5_ACOMPANHAMENTO'!$AC$3:$AC$4922)))+((T455&lt;&gt;"")*ISNUMBER(SEARCH("|"&amp;T455&amp;"|",'5_ACOMPANHAMENTO'!$AC$3:$AC$4922)))+((U455&lt;&gt;"")*ISNUMBER(SEARCH("|"&amp;U455&amp;"|",'5_ACOMPANHAMENTO'!$AC$3:$AC$4922)))+((V455&lt;&gt;"")*ISNUMBER(SEARCH("|"&amp;V455&amp;"|",'5_ACOMPANHAMENTO'!$AC$3:$AC$4922)))+((W455&lt;&gt;"")*ISNUMBER(SEARCH("|"&amp;W455&amp;"|",'5_ACOMPANHAMENTO'!$AC$3:$AC$4922)))+((X455&lt;&gt;"")*ISNUMBER(SEARCH("|"&amp;X455&amp;"|",'5_ACOMPANHAMENTO'!$AC$3:$AC$4922)))+((Y455&lt;&gt;"")*ISNUMBER(SEARCH("|"&amp;Y455&amp;"|",'5_ACOMPANHAMENTO'!$AC$3:$AC$4922)))+((Z455&lt;&gt;"")*ISNUMBER(SEARCH("|"&amp;Z455&amp;"|",'5_ACOMPANHAMENTO'!$AC$3:$AC$4922)))+((AA455&lt;&gt;"")*ISNUMBER(SEARCH("|"&amp;AA455&amp;"|",'5_ACOMPANHAMENTO'!$AC$3:$AC$4922)))+((AB455&lt;&gt;"")*ISNUMBER(SEARCH("|"&amp;AB455&amp;"|",'5_ACOMPANHAMENTO'!$AC$3:$AC$4922))))&gt;0),0),0)),""))</f>
        <v/>
      </c>
      <c r="B455" s="14" t="inlineStr">
        <is>
          <t>10200,10202,10205</t>
        </is>
      </c>
      <c r="C455" s="14" t="inlineStr">
        <is>
          <t>9 COLADEIRAS</t>
        </is>
      </c>
      <c r="D455" s="4">
        <f>IF(OR($B455="",$C455=""),"",IFERROR(SUMPRODUCT(--(('5_ACOMPANHAMENTO'!$AD$3:$AD$4922=TRIM($C455&amp;""))*('5_ACOMPANHAMENTO'!$AC$3:$AC$4922&lt;&gt;"")*((((I455&lt;&gt;"")*ISNUMBER(SEARCH("|"&amp;I455&amp;"|",'5_ACOMPANHAMENTO'!$AC$3:$AC$4922)))+((J455&lt;&gt;"")*ISNUMBER(SEARCH("|"&amp;J455&amp;"|",'5_ACOMPANHAMENTO'!$AC$3:$AC$4922)))+((K455&lt;&gt;"")*ISNUMBER(SEARCH("|"&amp;K455&amp;"|",'5_ACOMPANHAMENTO'!$AC$3:$AC$4922)))+((L455&lt;&gt;"")*ISNUMBER(SEARCH("|"&amp;L455&amp;"|",'5_ACOMPANHAMENTO'!$AC$3:$AC$4922)))+((M455&lt;&gt;"")*ISNUMBER(SEARCH("|"&amp;M455&amp;"|",'5_ACOMPANHAMENTO'!$AC$3:$AC$4922)))+((N455&lt;&gt;"")*ISNUMBER(SEARCH("|"&amp;N455&amp;"|",'5_ACOMPANHAMENTO'!$AC$3:$AC$4922)))+((O455&lt;&gt;"")*ISNUMBER(SEARCH("|"&amp;O455&amp;"|",'5_ACOMPANHAMENTO'!$AC$3:$AC$4922)))+((P455&lt;&gt;"")*ISNUMBER(SEARCH("|"&amp;P455&amp;"|",'5_ACOMPANHAMENTO'!$AC$3:$AC$4922)))+((Q455&lt;&gt;"")*ISNUMBER(SEARCH("|"&amp;Q455&amp;"|",'5_ACOMPANHAMENTO'!$AC$3:$AC$4922)))+((R455&lt;&gt;"")*ISNUMBER(SEARCH("|"&amp;R455&amp;"|",'5_ACOMPANHAMENTO'!$AC$3:$AC$4922)))+((S455&lt;&gt;"")*ISNUMBER(SEARCH("|"&amp;S455&amp;"|",'5_ACOMPANHAMENTO'!$AC$3:$AC$4922)))+((T455&lt;&gt;"")*ISNUMBER(SEARCH("|"&amp;T455&amp;"|",'5_ACOMPANHAMENTO'!$AC$3:$AC$4922)))+((U455&lt;&gt;"")*ISNUMBER(SEARCH("|"&amp;U455&amp;"|",'5_ACOMPANHAMENTO'!$AC$3:$AC$4922)))+((V455&lt;&gt;"")*ISNUMBER(SEARCH("|"&amp;V455&amp;"|",'5_ACOMPANHAMENTO'!$AC$3:$AC$4922)))+((W455&lt;&gt;"")*ISNUMBER(SEARCH("|"&amp;W455&amp;"|",'5_ACOMPANHAMENTO'!$AC$3:$AC$4922)))+((X455&lt;&gt;"")*ISNUMBER(SEARCH("|"&amp;X455&amp;"|",'5_ACOMPANHAMENTO'!$AC$3:$AC$4922)))+((Y455&lt;&gt;"")*ISNUMBER(SEARCH("|"&amp;Y455&amp;"|",'5_ACOMPANHAMENTO'!$AC$3:$AC$4922)))+((Z455&lt;&gt;"")*ISNUMBER(SEARCH("|"&amp;Z455&amp;"|",'5_ACOMPANHAMENTO'!$AC$3:$AC$4922)))+((AA455&lt;&gt;"")*ISNUMBER(SEARCH("|"&amp;AA455&amp;"|",'5_ACOMPANHAMENTO'!$AC$3:$AC$4922)))+((AB455&lt;&gt;"")*ISNUMBER(SEARCH("|"&amp;AB455&amp;"|",'5_ACOMPANHAMENTO'!$AC$3:$AC$4922))))&gt;0)),'5_ACOMPANHAMENTO'!$J$3:$J$4922),0))</f>
        <v/>
      </c>
      <c r="E455" s="4">
        <f>IF(G455=0,"FINALIZADO",IF(TODAY()&gt;A455,"ATRASADO "&amp;TODAY()-A455&amp;" DIAS","ADIANTADO "&amp;A455-TODAY()&amp;" DIAS"))</f>
        <v/>
      </c>
      <c r="F455" s="7">
        <f>IF(OR($B455="",$C455=""),"",IFERROR(SUMPRODUCT(--(('5_ACOMPANHAMENTO'!$AD$3:$AD$4922=TRIM($C455&amp;""))*('5_ACOMPANHAMENTO'!$AC$3:$AC$4922&lt;&gt;"")*((((I455&lt;&gt;"")*ISNUMBER(SEARCH("|"&amp;I455&amp;"|",'5_ACOMPANHAMENTO'!$AC$3:$AC$4922)))+((J455&lt;&gt;"")*ISNUMBER(SEARCH("|"&amp;J455&amp;"|",'5_ACOMPANHAMENTO'!$AC$3:$AC$4922)))+((K455&lt;&gt;"")*ISNUMBER(SEARCH("|"&amp;K455&amp;"|",'5_ACOMPANHAMENTO'!$AC$3:$AC$4922)))+((L455&lt;&gt;"")*ISNUMBER(SEARCH("|"&amp;L455&amp;"|",'5_ACOMPANHAMENTO'!$AC$3:$AC$4922)))+((M455&lt;&gt;"")*ISNUMBER(SEARCH("|"&amp;M455&amp;"|",'5_ACOMPANHAMENTO'!$AC$3:$AC$4922)))+((N455&lt;&gt;"")*ISNUMBER(SEARCH("|"&amp;N455&amp;"|",'5_ACOMPANHAMENTO'!$AC$3:$AC$4922)))+((O455&lt;&gt;"")*ISNUMBER(SEARCH("|"&amp;O455&amp;"|",'5_ACOMPANHAMENTO'!$AC$3:$AC$4922)))+((P455&lt;&gt;"")*ISNUMBER(SEARCH("|"&amp;P455&amp;"|",'5_ACOMPANHAMENTO'!$AC$3:$AC$4922)))+((Q455&lt;&gt;"")*ISNUMBER(SEARCH("|"&amp;Q455&amp;"|",'5_ACOMPANHAMENTO'!$AC$3:$AC$4922)))+((R455&lt;&gt;"")*ISNUMBER(SEARCH("|"&amp;R455&amp;"|",'5_ACOMPANHAMENTO'!$AC$3:$AC$4922)))+((S455&lt;&gt;"")*ISNUMBER(SEARCH("|"&amp;S455&amp;"|",'5_ACOMPANHAMENTO'!$AC$3:$AC$4922)))+((T455&lt;&gt;"")*ISNUMBER(SEARCH("|"&amp;T455&amp;"|",'5_ACOMPANHAMENTO'!$AC$3:$AC$4922)))+((U455&lt;&gt;"")*ISNUMBER(SEARCH("|"&amp;U455&amp;"|",'5_ACOMPANHAMENTO'!$AC$3:$AC$4922)))+((V455&lt;&gt;"")*ISNUMBER(SEARCH("|"&amp;V455&amp;"|",'5_ACOMPANHAMENTO'!$AC$3:$AC$4922)))+((W455&lt;&gt;"")*ISNUMBER(SEARCH("|"&amp;W455&amp;"|",'5_ACOMPANHAMENTO'!$AC$3:$AC$4922)))+((X455&lt;&gt;"")*ISNUMBER(SEARCH("|"&amp;X455&amp;"|",'5_ACOMPANHAMENTO'!$AC$3:$AC$4922)))+((Y455&lt;&gt;"")*ISNUMBER(SEARCH("|"&amp;Y455&amp;"|",'5_ACOMPANHAMENTO'!$AC$3:$AC$4922)))+((Z455&lt;&gt;"")*ISNUMBER(SEARCH("|"&amp;Z455&amp;"|",'5_ACOMPANHAMENTO'!$AC$3:$AC$4922)))+((AA455&lt;&gt;"")*ISNUMBER(SEARCH("|"&amp;AA455&amp;"|",'5_ACOMPANHAMENTO'!$AC$3:$AC$4922)))+((AB455&lt;&gt;"")*ISNUMBER(SEARCH("|"&amp;AB455&amp;"|",'5_ACOMPANHAMENTO'!$AC$3:$AC$4922))))&gt;0)),'5_ACOMPANHAMENTO'!$O$3:$O$4922),0))</f>
        <v/>
      </c>
      <c r="G455" s="7">
        <f>IF(OR($B455="",$C455=""),"",D455-F455)</f>
        <v/>
      </c>
      <c r="H455">
        <f>IF(OR($B455="",$C455=""),"",TRIM($B455&amp;"")&amp;"|"&amp;TRIM($C455&amp;""))</f>
        <v/>
      </c>
      <c r="I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",99)),1,99)))</f>
        <v/>
      </c>
      <c r="J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",99)),100,99)))</f>
        <v/>
      </c>
      <c r="K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",99)),199,99)))</f>
        <v/>
      </c>
      <c r="L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",99)),298,99)))</f>
        <v/>
      </c>
      <c r="M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",99)),397,99)))</f>
        <v/>
      </c>
      <c r="N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",99)),496,99)))</f>
        <v/>
      </c>
      <c r="O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",99)),595,99)))</f>
        <v/>
      </c>
      <c r="P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",99)),694,99)))</f>
        <v/>
      </c>
      <c r="Q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",99)),793,99)))</f>
        <v/>
      </c>
      <c r="R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",99)),892,99)))</f>
        <v/>
      </c>
      <c r="S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",99)),991,99)))</f>
        <v/>
      </c>
      <c r="T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",99)),1090,99)))</f>
        <v/>
      </c>
      <c r="U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",99)),1189,99)))</f>
        <v/>
      </c>
      <c r="V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",99)),1288,99)))</f>
        <v/>
      </c>
      <c r="W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",99)),1387,99)))</f>
        <v/>
      </c>
      <c r="X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",99)),1486,99)))</f>
        <v/>
      </c>
      <c r="Y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",99)),1585,99)))</f>
        <v/>
      </c>
      <c r="Z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",99)),1684,99)))</f>
        <v/>
      </c>
      <c r="AA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",99)),1783,99)))</f>
        <v/>
      </c>
      <c r="AB455" s="1">
        <f>IF($B455="","",TRIM(MID(SUBSTITUTE(TRIM(SUBSTITUTE(SUBSTITUTE(SUBSTITUTE(SUBSTITUTE(SUBSTITUTE(SUBSTITUTE(SUBSTITUTE(SUBSTITUTE(SUBSTITUTE(SUBSTITUTE(SUBSTITUTE(SUBSTITUTE(SUBSTITUTE(SUBSTITUTE(TRIM($B455&amp;""),CHAR(10),"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",REPT(" ",99)),1882,99)))</f>
        <v/>
      </c>
    </row>
    <row r="456" hidden="1" ht="14.25" customHeight="1">
      <c r="A456" s="4">
        <f>IF(OR($B456="",$C456=""),"",IFERROR(INDEX('5_ACOMPANHAMENTO'!$A$3:$A$4922,MATCH(1,INDEX(('5_ACOMPANHAMENTO'!$AD$3:$AD$4922=TRIM($C456&amp;""))*('5_ACOMPANHAMENTO'!$AC$3:$AC$4922&lt;&gt;"")*((((I456&lt;&gt;"")*ISNUMBER(SEARCH("|"&amp;I456&amp;"|",'5_ACOMPANHAMENTO'!$AC$3:$AC$4922)))+((J456&lt;&gt;"")*ISNUMBER(SEARCH("|"&amp;J456&amp;"|",'5_ACOMPANHAMENTO'!$AC$3:$AC$4922)))+((K456&lt;&gt;"")*ISNUMBER(SEARCH("|"&amp;K456&amp;"|",'5_ACOMPANHAMENTO'!$AC$3:$AC$4922)))+((L456&lt;&gt;"")*ISNUMBER(SEARCH("|"&amp;L456&amp;"|",'5_ACOMPANHAMENTO'!$AC$3:$AC$4922)))+((M456&lt;&gt;"")*ISNUMBER(SEARCH("|"&amp;M456&amp;"|",'5_ACOMPANHAMENTO'!$AC$3:$AC$4922)))+((N456&lt;&gt;"")*ISNUMBER(SEARCH("|"&amp;N456&amp;"|",'5_ACOMPANHAMENTO'!$AC$3:$AC$4922)))+((O456&lt;&gt;"")*ISNUMBER(SEARCH("|"&amp;O456&amp;"|",'5_ACOMPANHAMENTO'!$AC$3:$AC$4922)))+((P456&lt;&gt;"")*ISNUMBER(SEARCH("|"&amp;P456&amp;"|",'5_ACOMPANHAMENTO'!$AC$3:$AC$4922)))+((Q456&lt;&gt;"")*ISNUMBER(SEARCH("|"&amp;Q456&amp;"|",'5_ACOMPANHAMENTO'!$AC$3:$AC$4922)))+((R456&lt;&gt;"")*ISNUMBER(SEARCH("|"&amp;R456&amp;"|",'5_ACOMPANHAMENTO'!$AC$3:$AC$4922)))+((S456&lt;&gt;"")*ISNUMBER(SEARCH("|"&amp;S456&amp;"|",'5_ACOMPANHAMENTO'!$AC$3:$AC$4922)))+((T456&lt;&gt;"")*ISNUMBER(SEARCH("|"&amp;T456&amp;"|",'5_ACOMPANHAMENTO'!$AC$3:$AC$4922)))+((U456&lt;&gt;"")*ISNUMBER(SEARCH("|"&amp;U456&amp;"|",'5_ACOMPANHAMENTO'!$AC$3:$AC$4922)))+((V456&lt;&gt;"")*ISNUMBER(SEARCH("|"&amp;V456&amp;"|",'5_ACOMPANHAMENTO'!$AC$3:$AC$4922)))+((W456&lt;&gt;"")*ISNUMBER(SEARCH("|"&amp;W456&amp;"|",'5_ACOMPANHAMENTO'!$AC$3:$AC$4922)))+((X456&lt;&gt;"")*ISNUMBER(SEARCH("|"&amp;X456&amp;"|",'5_ACOMPANHAMENTO'!$AC$3:$AC$4922)))+((Y456&lt;&gt;"")*ISNUMBER(SEARCH("|"&amp;Y456&amp;"|",'5_ACOMPANHAMENTO'!$AC$3:$AC$4922)))+((Z456&lt;&gt;"")*ISNUMBER(SEARCH("|"&amp;Z456&amp;"|",'5_ACOMPANHAMENTO'!$AC$3:$AC$4922)))+((AA456&lt;&gt;"")*ISNUMBER(SEARCH("|"&amp;AA456&amp;"|",'5_ACOMPANHAMENTO'!$AC$3:$AC$4922)))+((AB456&lt;&gt;"")*ISNUMBER(SEARCH("|"&amp;AB456&amp;"|",'5_ACOMPANHAMENTO'!$AC$3:$AC$4922))))&gt;0),0),0)),""))</f>
        <v/>
      </c>
      <c r="B456" s="14" t="inlineStr">
        <is>
          <t>10200,10202,10205</t>
        </is>
      </c>
      <c r="C456" s="14" t="inlineStr">
        <is>
          <t>9 COLADEIRAS</t>
        </is>
      </c>
      <c r="D456" s="4">
        <f>IF(OR($B456="",$C456=""),"",IFERROR(SUMPRODUCT(--(('5_ACOMPANHAMENTO'!$AD$3:$AD$4922=TRIM($C456&amp;""))*('5_ACOMPANHAMENTO'!$AC$3:$AC$4922&lt;&gt;"")*((((I456&lt;&gt;"")*ISNUMBER(SEARCH("|"&amp;I456&amp;"|",'5_ACOMPANHAMENTO'!$AC$3:$AC$4922)))+((J456&lt;&gt;"")*ISNUMBER(SEARCH("|"&amp;J456&amp;"|",'5_ACOMPANHAMENTO'!$AC$3:$AC$4922)))+((K456&lt;&gt;"")*ISNUMBER(SEARCH("|"&amp;K456&amp;"|",'5_ACOMPANHAMENTO'!$AC$3:$AC$4922)))+((L456&lt;&gt;"")*ISNUMBER(SEARCH("|"&amp;L456&amp;"|",'5_ACOMPANHAMENTO'!$AC$3:$AC$4922)))+((M456&lt;&gt;"")*ISNUMBER(SEARCH("|"&amp;M456&amp;"|",'5_ACOMPANHAMENTO'!$AC$3:$AC$4922)))+((N456&lt;&gt;"")*ISNUMBER(SEARCH("|"&amp;N456&amp;"|",'5_ACOMPANHAMENTO'!$AC$3:$AC$4922)))+((O456&lt;&gt;"")*ISNUMBER(SEARCH("|"&amp;O456&amp;"|",'5_ACOMPANHAMENTO'!$AC$3:$AC$4922)))+((P456&lt;&gt;"")*ISNUMBER(SEARCH("|"&amp;P456&amp;"|",'5_ACOMPANHAMENTO'!$AC$3:$AC$4922)))+((Q456&lt;&gt;"")*ISNUMBER(SEARCH("|"&amp;Q456&amp;"|",'5_ACOMPANHAMENTO'!$AC$3:$AC$4922)))+((R456&lt;&gt;"")*ISNUMBER(SEARCH("|"&amp;R456&amp;"|",'5_ACOMPANHAMENTO'!$AC$3:$AC$4922)))+((S456&lt;&gt;"")*ISNUMBER(SEARCH("|"&amp;S456&amp;"|",'5_ACOMPANHAMENTO'!$AC$3:$AC$4922)))+((T456&lt;&gt;"")*ISNUMBER(SEARCH("|"&amp;T456&amp;"|",'5_ACOMPANHAMENTO'!$AC$3:$AC$4922)))+((U456&lt;&gt;"")*ISNUMBER(SEARCH("|"&amp;U456&amp;"|",'5_ACOMPANHAMENTO'!$AC$3:$AC$4922)))+((V456&lt;&gt;"")*ISNUMBER(SEARCH("|"&amp;V456&amp;"|",'5_ACOMPANHAMENTO'!$AC$3:$AC$4922)))+((W456&lt;&gt;"")*ISNUMBER(SEARCH("|"&amp;W456&amp;"|",'5_ACOMPANHAMENTO'!$AC$3:$AC$4922)))+((X456&lt;&gt;"")*ISNUMBER(SEARCH("|"&amp;X456&amp;"|",'5_ACOMPANHAMENTO'!$AC$3:$AC$4922)))+((Y456&lt;&gt;"")*ISNUMBER(SEARCH("|"&amp;Y456&amp;"|",'5_ACOMPANHAMENTO'!$AC$3:$AC$4922)))+((Z456&lt;&gt;"")*ISNUMBER(SEARCH("|"&amp;Z456&amp;"|",'5_ACOMPANHAMENTO'!$AC$3:$AC$4922)))+((AA456&lt;&gt;"")*ISNUMBER(SEARCH("|"&amp;AA456&amp;"|",'5_ACOMPANHAMENTO'!$AC$3:$AC$4922)))+((AB456&lt;&gt;"")*ISNUMBER(SEARCH("|"&amp;AB456&amp;"|",'5_ACOMPANHAMENTO'!$AC$3:$AC$4922))))&gt;0)),'5_ACOMPANHAMENTO'!$J$3:$J$4922),0))</f>
        <v/>
      </c>
      <c r="E456" s="4">
        <f>IF(G456=0,"FINALIZADO",IF(TODAY()&gt;A456,"ATRASADO "&amp;TODAY()-A456&amp;" DIAS","ADIANTADO "&amp;A456-TODAY()&amp;" DIAS"))</f>
        <v/>
      </c>
      <c r="F456" s="7">
        <f>IF(OR($B456="",$C456=""),"",IFERROR(SUMPRODUCT(--(('5_ACOMPANHAMENTO'!$AD$3:$AD$4922=TRIM($C456&amp;""))*('5_ACOMPANHAMENTO'!$AC$3:$AC$4922&lt;&gt;"")*((((I456&lt;&gt;"")*ISNUMBER(SEARCH("|"&amp;I456&amp;"|",'5_ACOMPANHAMENTO'!$AC$3:$AC$4922)))+((J456&lt;&gt;"")*ISNUMBER(SEARCH("|"&amp;J456&amp;"|",'5_ACOMPANHAMENTO'!$AC$3:$AC$4922)))+((K456&lt;&gt;"")*ISNUMBER(SEARCH("|"&amp;K456&amp;"|",'5_ACOMPANHAMENTO'!$AC$3:$AC$4922)))+((L456&lt;&gt;"")*ISNUMBER(SEARCH("|"&amp;L456&amp;"|",'5_ACOMPANHAMENTO'!$AC$3:$AC$4922)))+((M456&lt;&gt;"")*ISNUMBER(SEARCH("|"&amp;M456&amp;"|",'5_ACOMPANHAMENTO'!$AC$3:$AC$4922)))+((N456&lt;&gt;"")*ISNUMBER(SEARCH("|"&amp;N456&amp;"|",'5_ACOMPANHAMENTO'!$AC$3:$AC$4922)))+((O456&lt;&gt;"")*ISNUMBER(SEARCH("|"&amp;O456&amp;"|",'5_ACOMPANHAMENTO'!$AC$3:$AC$4922)))+((P456&lt;&gt;"")*ISNUMBER(SEARCH("|"&amp;P456&amp;"|",'5_ACOMPANHAMENTO'!$AC$3:$AC$4922)))+((Q456&lt;&gt;"")*ISNUMBER(SEARCH("|"&amp;Q456&amp;"|",'5_ACOMPANHAMENTO'!$AC$3:$AC$4922)))+((R456&lt;&gt;"")*ISNUMBER(SEARCH("|"&amp;R456&amp;"|",'5_ACOMPANHAMENTO'!$AC$3:$AC$4922)))+((S456&lt;&gt;"")*ISNUMBER(SEARCH("|"&amp;S456&amp;"|",'5_ACOMPANHAMENTO'!$AC$3:$AC$4922)))+((T456&lt;&gt;"")*ISNUMBER(SEARCH("|"&amp;T456&amp;"|",'5_ACOMPANHAMENTO'!$AC$3:$AC$4922)))+((U456&lt;&gt;"")*ISNUMBER(SEARCH("|"&amp;U456&amp;"|",'5_ACOMPANHAMENTO'!$AC$3:$AC$4922)))+((V456&lt;&gt;"")*ISNUMBER(SEARCH("|"&amp;V456&amp;"|",'5_ACOMPANHAMENTO'!$AC$3:$AC$4922)))+((W456&lt;&gt;"")*ISNUMBER(SEARCH("|"&amp;W456&amp;"|",'5_ACOMPANHAMENTO'!$AC$3:$AC$4922)))+((X456&lt;&gt;"")*ISNUMBER(SEARCH("|"&amp;X456&amp;"|",'5_ACOMPANHAMENTO'!$AC$3:$AC$4922)))+((Y456&lt;&gt;"")*ISNUMBER(SEARCH("|"&amp;Y456&amp;"|",'5_ACOMPANHAMENTO'!$AC$3:$AC$4922)))+((Z456&lt;&gt;"")*ISNUMBER(SEARCH("|"&amp;Z456&amp;"|",'5_ACOMPANHAMENTO'!$AC$3:$AC$4922)))+((AA456&lt;&gt;"")*ISNUMBER(SEARCH("|"&amp;AA456&amp;"|",'5_ACOMPANHAMENTO'!$AC$3:$AC$4922)))+((AB456&lt;&gt;"")*ISNUMBER(SEARCH("|"&amp;AB456&amp;"|",'5_ACOMPANHAMENTO'!$AC$3:$AC$4922))))&gt;0)),'5_ACOMPANHAMENTO'!$O$3:$O$4922),0))</f>
        <v/>
      </c>
      <c r="G456" s="7">
        <f>IF(OR($B456="",$C456=""),"",D456-F456)</f>
        <v/>
      </c>
      <c r="H456">
        <f>IF(OR($B456="",$C456=""),"",TRIM($B456&amp;"")&amp;"|"&amp;TRIM($C456&amp;""))</f>
        <v/>
      </c>
      <c r="I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",99)),1,99)))</f>
        <v/>
      </c>
      <c r="J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",99)),100,99)))</f>
        <v/>
      </c>
      <c r="K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",99)),199,99)))</f>
        <v/>
      </c>
      <c r="L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",99)),298,99)))</f>
        <v/>
      </c>
      <c r="M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",99)),397,99)))</f>
        <v/>
      </c>
      <c r="N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",99)),496,99)))</f>
        <v/>
      </c>
      <c r="O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",99)),595,99)))</f>
        <v/>
      </c>
      <c r="P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",99)),694,99)))</f>
        <v/>
      </c>
      <c r="Q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",99)),793,99)))</f>
        <v/>
      </c>
      <c r="R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",99)),892,99)))</f>
        <v/>
      </c>
      <c r="S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",99)),991,99)))</f>
        <v/>
      </c>
      <c r="T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",99)),1090,99)))</f>
        <v/>
      </c>
      <c r="U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",99)),1189,99)))</f>
        <v/>
      </c>
      <c r="V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",99)),1288,99)))</f>
        <v/>
      </c>
      <c r="W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",99)),1387,99)))</f>
        <v/>
      </c>
      <c r="X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",99)),1486,99)))</f>
        <v/>
      </c>
      <c r="Y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",99)),1585,99)))</f>
        <v/>
      </c>
      <c r="Z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",99)),1684,99)))</f>
        <v/>
      </c>
      <c r="AA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",99)),1783,99)))</f>
        <v/>
      </c>
      <c r="AB456" s="1">
        <f>IF($B456="","",TRIM(MID(SUBSTITUTE(TRIM(SUBSTITUTE(SUBSTITUTE(SUBSTITUTE(SUBSTITUTE(SUBSTITUTE(SUBSTITUTE(SUBSTITUTE(SUBSTITUTE(SUBSTITUTE(SUBSTITUTE(SUBSTITUTE(SUBSTITUTE(SUBSTITUTE(SUBSTITUTE(TRIM($B456&amp;""),CHAR(10),"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",REPT(" ",99)),1882,99)))</f>
        <v/>
      </c>
    </row>
    <row r="457" hidden="1" ht="14.25" customHeight="1">
      <c r="A457" s="4">
        <f>IF(OR($B457="",$C457=""),"",IFERROR(INDEX('5_ACOMPANHAMENTO'!$A$3:$A$4922,MATCH(1,INDEX(('5_ACOMPANHAMENTO'!$AD$3:$AD$4922=TRIM($C457&amp;""))*('5_ACOMPANHAMENTO'!$AC$3:$AC$4922&lt;&gt;"")*((((I457&lt;&gt;"")*ISNUMBER(SEARCH("|"&amp;I457&amp;"|",'5_ACOMPANHAMENTO'!$AC$3:$AC$4922)))+((J457&lt;&gt;"")*ISNUMBER(SEARCH("|"&amp;J457&amp;"|",'5_ACOMPANHAMENTO'!$AC$3:$AC$4922)))+((K457&lt;&gt;"")*ISNUMBER(SEARCH("|"&amp;K457&amp;"|",'5_ACOMPANHAMENTO'!$AC$3:$AC$4922)))+((L457&lt;&gt;"")*ISNUMBER(SEARCH("|"&amp;L457&amp;"|",'5_ACOMPANHAMENTO'!$AC$3:$AC$4922)))+((M457&lt;&gt;"")*ISNUMBER(SEARCH("|"&amp;M457&amp;"|",'5_ACOMPANHAMENTO'!$AC$3:$AC$4922)))+((N457&lt;&gt;"")*ISNUMBER(SEARCH("|"&amp;N457&amp;"|",'5_ACOMPANHAMENTO'!$AC$3:$AC$4922)))+((O457&lt;&gt;"")*ISNUMBER(SEARCH("|"&amp;O457&amp;"|",'5_ACOMPANHAMENTO'!$AC$3:$AC$4922)))+((P457&lt;&gt;"")*ISNUMBER(SEARCH("|"&amp;P457&amp;"|",'5_ACOMPANHAMENTO'!$AC$3:$AC$4922)))+((Q457&lt;&gt;"")*ISNUMBER(SEARCH("|"&amp;Q457&amp;"|",'5_ACOMPANHAMENTO'!$AC$3:$AC$4922)))+((R457&lt;&gt;"")*ISNUMBER(SEARCH("|"&amp;R457&amp;"|",'5_ACOMPANHAMENTO'!$AC$3:$AC$4922)))+((S457&lt;&gt;"")*ISNUMBER(SEARCH("|"&amp;S457&amp;"|",'5_ACOMPANHAMENTO'!$AC$3:$AC$4922)))+((T457&lt;&gt;"")*ISNUMBER(SEARCH("|"&amp;T457&amp;"|",'5_ACOMPANHAMENTO'!$AC$3:$AC$4922)))+((U457&lt;&gt;"")*ISNUMBER(SEARCH("|"&amp;U457&amp;"|",'5_ACOMPANHAMENTO'!$AC$3:$AC$4922)))+((V457&lt;&gt;"")*ISNUMBER(SEARCH("|"&amp;V457&amp;"|",'5_ACOMPANHAMENTO'!$AC$3:$AC$4922)))+((W457&lt;&gt;"")*ISNUMBER(SEARCH("|"&amp;W457&amp;"|",'5_ACOMPANHAMENTO'!$AC$3:$AC$4922)))+((X457&lt;&gt;"")*ISNUMBER(SEARCH("|"&amp;X457&amp;"|",'5_ACOMPANHAMENTO'!$AC$3:$AC$4922)))+((Y457&lt;&gt;"")*ISNUMBER(SEARCH("|"&amp;Y457&amp;"|",'5_ACOMPANHAMENTO'!$AC$3:$AC$4922)))+((Z457&lt;&gt;"")*ISNUMBER(SEARCH("|"&amp;Z457&amp;"|",'5_ACOMPANHAMENTO'!$AC$3:$AC$4922)))+((AA457&lt;&gt;"")*ISNUMBER(SEARCH("|"&amp;AA457&amp;"|",'5_ACOMPANHAMENTO'!$AC$3:$AC$4922)))+((AB457&lt;&gt;"")*ISNUMBER(SEARCH("|"&amp;AB457&amp;"|",'5_ACOMPANHAMENTO'!$AC$3:$AC$4922))))&gt;0),0),0)),""))</f>
        <v/>
      </c>
      <c r="B457" s="14" t="inlineStr">
        <is>
          <t>10200,10202,10205</t>
        </is>
      </c>
      <c r="C457" s="14" t="inlineStr">
        <is>
          <t>9 COLADEIRAS</t>
        </is>
      </c>
      <c r="D457" s="4">
        <f>IF(OR($B457="",$C457=""),"",IFERROR(SUMPRODUCT(--(('5_ACOMPANHAMENTO'!$AD$3:$AD$4922=TRIM($C457&amp;""))*('5_ACOMPANHAMENTO'!$AC$3:$AC$4922&lt;&gt;"")*((((I457&lt;&gt;"")*ISNUMBER(SEARCH("|"&amp;I457&amp;"|",'5_ACOMPANHAMENTO'!$AC$3:$AC$4922)))+((J457&lt;&gt;"")*ISNUMBER(SEARCH("|"&amp;J457&amp;"|",'5_ACOMPANHAMENTO'!$AC$3:$AC$4922)))+((K457&lt;&gt;"")*ISNUMBER(SEARCH("|"&amp;K457&amp;"|",'5_ACOMPANHAMENTO'!$AC$3:$AC$4922)))+((L457&lt;&gt;"")*ISNUMBER(SEARCH("|"&amp;L457&amp;"|",'5_ACOMPANHAMENTO'!$AC$3:$AC$4922)))+((M457&lt;&gt;"")*ISNUMBER(SEARCH("|"&amp;M457&amp;"|",'5_ACOMPANHAMENTO'!$AC$3:$AC$4922)))+((N457&lt;&gt;"")*ISNUMBER(SEARCH("|"&amp;N457&amp;"|",'5_ACOMPANHAMENTO'!$AC$3:$AC$4922)))+((O457&lt;&gt;"")*ISNUMBER(SEARCH("|"&amp;O457&amp;"|",'5_ACOMPANHAMENTO'!$AC$3:$AC$4922)))+((P457&lt;&gt;"")*ISNUMBER(SEARCH("|"&amp;P457&amp;"|",'5_ACOMPANHAMENTO'!$AC$3:$AC$4922)))+((Q457&lt;&gt;"")*ISNUMBER(SEARCH("|"&amp;Q457&amp;"|",'5_ACOMPANHAMENTO'!$AC$3:$AC$4922)))+((R457&lt;&gt;"")*ISNUMBER(SEARCH("|"&amp;R457&amp;"|",'5_ACOMPANHAMENTO'!$AC$3:$AC$4922)))+((S457&lt;&gt;"")*ISNUMBER(SEARCH("|"&amp;S457&amp;"|",'5_ACOMPANHAMENTO'!$AC$3:$AC$4922)))+((T457&lt;&gt;"")*ISNUMBER(SEARCH("|"&amp;T457&amp;"|",'5_ACOMPANHAMENTO'!$AC$3:$AC$4922)))+((U457&lt;&gt;"")*ISNUMBER(SEARCH("|"&amp;U457&amp;"|",'5_ACOMPANHAMENTO'!$AC$3:$AC$4922)))+((V457&lt;&gt;"")*ISNUMBER(SEARCH("|"&amp;V457&amp;"|",'5_ACOMPANHAMENTO'!$AC$3:$AC$4922)))+((W457&lt;&gt;"")*ISNUMBER(SEARCH("|"&amp;W457&amp;"|",'5_ACOMPANHAMENTO'!$AC$3:$AC$4922)))+((X457&lt;&gt;"")*ISNUMBER(SEARCH("|"&amp;X457&amp;"|",'5_ACOMPANHAMENTO'!$AC$3:$AC$4922)))+((Y457&lt;&gt;"")*ISNUMBER(SEARCH("|"&amp;Y457&amp;"|",'5_ACOMPANHAMENTO'!$AC$3:$AC$4922)))+((Z457&lt;&gt;"")*ISNUMBER(SEARCH("|"&amp;Z457&amp;"|",'5_ACOMPANHAMENTO'!$AC$3:$AC$4922)))+((AA457&lt;&gt;"")*ISNUMBER(SEARCH("|"&amp;AA457&amp;"|",'5_ACOMPANHAMENTO'!$AC$3:$AC$4922)))+((AB457&lt;&gt;"")*ISNUMBER(SEARCH("|"&amp;AB457&amp;"|",'5_ACOMPANHAMENTO'!$AC$3:$AC$4922))))&gt;0)),'5_ACOMPANHAMENTO'!$J$3:$J$4922),0))</f>
        <v/>
      </c>
      <c r="E457" s="4">
        <f>IF(G457=0,"FINALIZADO",IF(TODAY()&gt;A457,"ATRASADO "&amp;TODAY()-A457&amp;" DIAS","ADIANTADO "&amp;A457-TODAY()&amp;" DIAS"))</f>
        <v/>
      </c>
      <c r="F457" s="7">
        <f>IF(OR($B457="",$C457=""),"",IFERROR(SUMPRODUCT(--(('5_ACOMPANHAMENTO'!$AD$3:$AD$4922=TRIM($C457&amp;""))*('5_ACOMPANHAMENTO'!$AC$3:$AC$4922&lt;&gt;"")*((((I457&lt;&gt;"")*ISNUMBER(SEARCH("|"&amp;I457&amp;"|",'5_ACOMPANHAMENTO'!$AC$3:$AC$4922)))+((J457&lt;&gt;"")*ISNUMBER(SEARCH("|"&amp;J457&amp;"|",'5_ACOMPANHAMENTO'!$AC$3:$AC$4922)))+((K457&lt;&gt;"")*ISNUMBER(SEARCH("|"&amp;K457&amp;"|",'5_ACOMPANHAMENTO'!$AC$3:$AC$4922)))+((L457&lt;&gt;"")*ISNUMBER(SEARCH("|"&amp;L457&amp;"|",'5_ACOMPANHAMENTO'!$AC$3:$AC$4922)))+((M457&lt;&gt;"")*ISNUMBER(SEARCH("|"&amp;M457&amp;"|",'5_ACOMPANHAMENTO'!$AC$3:$AC$4922)))+((N457&lt;&gt;"")*ISNUMBER(SEARCH("|"&amp;N457&amp;"|",'5_ACOMPANHAMENTO'!$AC$3:$AC$4922)))+((O457&lt;&gt;"")*ISNUMBER(SEARCH("|"&amp;O457&amp;"|",'5_ACOMPANHAMENTO'!$AC$3:$AC$4922)))+((P457&lt;&gt;"")*ISNUMBER(SEARCH("|"&amp;P457&amp;"|",'5_ACOMPANHAMENTO'!$AC$3:$AC$4922)))+((Q457&lt;&gt;"")*ISNUMBER(SEARCH("|"&amp;Q457&amp;"|",'5_ACOMPANHAMENTO'!$AC$3:$AC$4922)))+((R457&lt;&gt;"")*ISNUMBER(SEARCH("|"&amp;R457&amp;"|",'5_ACOMPANHAMENTO'!$AC$3:$AC$4922)))+((S457&lt;&gt;"")*ISNUMBER(SEARCH("|"&amp;S457&amp;"|",'5_ACOMPANHAMENTO'!$AC$3:$AC$4922)))+((T457&lt;&gt;"")*ISNUMBER(SEARCH("|"&amp;T457&amp;"|",'5_ACOMPANHAMENTO'!$AC$3:$AC$4922)))+((U457&lt;&gt;"")*ISNUMBER(SEARCH("|"&amp;U457&amp;"|",'5_ACOMPANHAMENTO'!$AC$3:$AC$4922)))+((V457&lt;&gt;"")*ISNUMBER(SEARCH("|"&amp;V457&amp;"|",'5_ACOMPANHAMENTO'!$AC$3:$AC$4922)))+((W457&lt;&gt;"")*ISNUMBER(SEARCH("|"&amp;W457&amp;"|",'5_ACOMPANHAMENTO'!$AC$3:$AC$4922)))+((X457&lt;&gt;"")*ISNUMBER(SEARCH("|"&amp;X457&amp;"|",'5_ACOMPANHAMENTO'!$AC$3:$AC$4922)))+((Y457&lt;&gt;"")*ISNUMBER(SEARCH("|"&amp;Y457&amp;"|",'5_ACOMPANHAMENTO'!$AC$3:$AC$4922)))+((Z457&lt;&gt;"")*ISNUMBER(SEARCH("|"&amp;Z457&amp;"|",'5_ACOMPANHAMENTO'!$AC$3:$AC$4922)))+((AA457&lt;&gt;"")*ISNUMBER(SEARCH("|"&amp;AA457&amp;"|",'5_ACOMPANHAMENTO'!$AC$3:$AC$4922)))+((AB457&lt;&gt;"")*ISNUMBER(SEARCH("|"&amp;AB457&amp;"|",'5_ACOMPANHAMENTO'!$AC$3:$AC$4922))))&gt;0)),'5_ACOMPANHAMENTO'!$O$3:$O$4922),0))</f>
        <v/>
      </c>
      <c r="G457" s="7">
        <f>IF(OR($B457="",$C457=""),"",D457-F457)</f>
        <v/>
      </c>
      <c r="H457">
        <f>IF(OR($B457="",$C457=""),"",TRIM($B457&amp;"")&amp;"|"&amp;TRIM($C457&amp;""))</f>
        <v/>
      </c>
      <c r="I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",99)),1,99)))</f>
        <v/>
      </c>
      <c r="J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",99)),100,99)))</f>
        <v/>
      </c>
      <c r="K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",99)),199,99)))</f>
        <v/>
      </c>
      <c r="L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",99)),298,99)))</f>
        <v/>
      </c>
      <c r="M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",99)),397,99)))</f>
        <v/>
      </c>
      <c r="N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",99)),496,99)))</f>
        <v/>
      </c>
      <c r="O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",99)),595,99)))</f>
        <v/>
      </c>
      <c r="P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",99)),694,99)))</f>
        <v/>
      </c>
      <c r="Q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",99)),793,99)))</f>
        <v/>
      </c>
      <c r="R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",99)),892,99)))</f>
        <v/>
      </c>
      <c r="S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",99)),991,99)))</f>
        <v/>
      </c>
      <c r="T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",99)),1090,99)))</f>
        <v/>
      </c>
      <c r="U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",99)),1189,99)))</f>
        <v/>
      </c>
      <c r="V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",99)),1288,99)))</f>
        <v/>
      </c>
      <c r="W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",99)),1387,99)))</f>
        <v/>
      </c>
      <c r="X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",99)),1486,99)))</f>
        <v/>
      </c>
      <c r="Y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",99)),1585,99)))</f>
        <v/>
      </c>
      <c r="Z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",99)),1684,99)))</f>
        <v/>
      </c>
      <c r="AA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",99)),1783,99)))</f>
        <v/>
      </c>
      <c r="AB457" s="1">
        <f>IF($B457="","",TRIM(MID(SUBSTITUTE(TRIM(SUBSTITUTE(SUBSTITUTE(SUBSTITUTE(SUBSTITUTE(SUBSTITUTE(SUBSTITUTE(SUBSTITUTE(SUBSTITUTE(SUBSTITUTE(SUBSTITUTE(SUBSTITUTE(SUBSTITUTE(SUBSTITUTE(SUBSTITUTE(TRIM($B457&amp;""),CHAR(10),"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",REPT(" ",99)),1882,99)))</f>
        <v/>
      </c>
    </row>
    <row r="458" hidden="1" ht="14.25" customHeight="1">
      <c r="A458" s="4">
        <f>IF(OR($B458="",$C458=""),"",IFERROR(INDEX('5_ACOMPANHAMENTO'!$A$3:$A$4922,MATCH(1,INDEX(('5_ACOMPANHAMENTO'!$AD$3:$AD$4922=TRIM($C458&amp;""))*('5_ACOMPANHAMENTO'!$AC$3:$AC$4922&lt;&gt;"")*((((I458&lt;&gt;"")*ISNUMBER(SEARCH("|"&amp;I458&amp;"|",'5_ACOMPANHAMENTO'!$AC$3:$AC$4922)))+((J458&lt;&gt;"")*ISNUMBER(SEARCH("|"&amp;J458&amp;"|",'5_ACOMPANHAMENTO'!$AC$3:$AC$4922)))+((K458&lt;&gt;"")*ISNUMBER(SEARCH("|"&amp;K458&amp;"|",'5_ACOMPANHAMENTO'!$AC$3:$AC$4922)))+((L458&lt;&gt;"")*ISNUMBER(SEARCH("|"&amp;L458&amp;"|",'5_ACOMPANHAMENTO'!$AC$3:$AC$4922)))+((M458&lt;&gt;"")*ISNUMBER(SEARCH("|"&amp;M458&amp;"|",'5_ACOMPANHAMENTO'!$AC$3:$AC$4922)))+((N458&lt;&gt;"")*ISNUMBER(SEARCH("|"&amp;N458&amp;"|",'5_ACOMPANHAMENTO'!$AC$3:$AC$4922)))+((O458&lt;&gt;"")*ISNUMBER(SEARCH("|"&amp;O458&amp;"|",'5_ACOMPANHAMENTO'!$AC$3:$AC$4922)))+((P458&lt;&gt;"")*ISNUMBER(SEARCH("|"&amp;P458&amp;"|",'5_ACOMPANHAMENTO'!$AC$3:$AC$4922)))+((Q458&lt;&gt;"")*ISNUMBER(SEARCH("|"&amp;Q458&amp;"|",'5_ACOMPANHAMENTO'!$AC$3:$AC$4922)))+((R458&lt;&gt;"")*ISNUMBER(SEARCH("|"&amp;R458&amp;"|",'5_ACOMPANHAMENTO'!$AC$3:$AC$4922)))+((S458&lt;&gt;"")*ISNUMBER(SEARCH("|"&amp;S458&amp;"|",'5_ACOMPANHAMENTO'!$AC$3:$AC$4922)))+((T458&lt;&gt;"")*ISNUMBER(SEARCH("|"&amp;T458&amp;"|",'5_ACOMPANHAMENTO'!$AC$3:$AC$4922)))+((U458&lt;&gt;"")*ISNUMBER(SEARCH("|"&amp;U458&amp;"|",'5_ACOMPANHAMENTO'!$AC$3:$AC$4922)))+((V458&lt;&gt;"")*ISNUMBER(SEARCH("|"&amp;V458&amp;"|",'5_ACOMPANHAMENTO'!$AC$3:$AC$4922)))+((W458&lt;&gt;"")*ISNUMBER(SEARCH("|"&amp;W458&amp;"|",'5_ACOMPANHAMENTO'!$AC$3:$AC$4922)))+((X458&lt;&gt;"")*ISNUMBER(SEARCH("|"&amp;X458&amp;"|",'5_ACOMPANHAMENTO'!$AC$3:$AC$4922)))+((Y458&lt;&gt;"")*ISNUMBER(SEARCH("|"&amp;Y458&amp;"|",'5_ACOMPANHAMENTO'!$AC$3:$AC$4922)))+((Z458&lt;&gt;"")*ISNUMBER(SEARCH("|"&amp;Z458&amp;"|",'5_ACOMPANHAMENTO'!$AC$3:$AC$4922)))+((AA458&lt;&gt;"")*ISNUMBER(SEARCH("|"&amp;AA458&amp;"|",'5_ACOMPANHAMENTO'!$AC$3:$AC$4922)))+((AB458&lt;&gt;"")*ISNUMBER(SEARCH("|"&amp;AB458&amp;"|",'5_ACOMPANHAMENTO'!$AC$3:$AC$4922))))&gt;0),0),0)),""))</f>
        <v/>
      </c>
      <c r="B458" s="14" t="inlineStr">
        <is>
          <t>10200,10202,10205</t>
        </is>
      </c>
      <c r="C458" s="14" t="inlineStr">
        <is>
          <t>9 COLADEIRAS</t>
        </is>
      </c>
      <c r="D458" s="4">
        <f>IF(OR($B458="",$C458=""),"",IFERROR(SUMPRODUCT(--(('5_ACOMPANHAMENTO'!$AD$3:$AD$4922=TRIM($C458&amp;""))*('5_ACOMPANHAMENTO'!$AC$3:$AC$4922&lt;&gt;"")*((((I458&lt;&gt;"")*ISNUMBER(SEARCH("|"&amp;I458&amp;"|",'5_ACOMPANHAMENTO'!$AC$3:$AC$4922)))+((J458&lt;&gt;"")*ISNUMBER(SEARCH("|"&amp;J458&amp;"|",'5_ACOMPANHAMENTO'!$AC$3:$AC$4922)))+((K458&lt;&gt;"")*ISNUMBER(SEARCH("|"&amp;K458&amp;"|",'5_ACOMPANHAMENTO'!$AC$3:$AC$4922)))+((L458&lt;&gt;"")*ISNUMBER(SEARCH("|"&amp;L458&amp;"|",'5_ACOMPANHAMENTO'!$AC$3:$AC$4922)))+((M458&lt;&gt;"")*ISNUMBER(SEARCH("|"&amp;M458&amp;"|",'5_ACOMPANHAMENTO'!$AC$3:$AC$4922)))+((N458&lt;&gt;"")*ISNUMBER(SEARCH("|"&amp;N458&amp;"|",'5_ACOMPANHAMENTO'!$AC$3:$AC$4922)))+((O458&lt;&gt;"")*ISNUMBER(SEARCH("|"&amp;O458&amp;"|",'5_ACOMPANHAMENTO'!$AC$3:$AC$4922)))+((P458&lt;&gt;"")*ISNUMBER(SEARCH("|"&amp;P458&amp;"|",'5_ACOMPANHAMENTO'!$AC$3:$AC$4922)))+((Q458&lt;&gt;"")*ISNUMBER(SEARCH("|"&amp;Q458&amp;"|",'5_ACOMPANHAMENTO'!$AC$3:$AC$4922)))+((R458&lt;&gt;"")*ISNUMBER(SEARCH("|"&amp;R458&amp;"|",'5_ACOMPANHAMENTO'!$AC$3:$AC$4922)))+((S458&lt;&gt;"")*ISNUMBER(SEARCH("|"&amp;S458&amp;"|",'5_ACOMPANHAMENTO'!$AC$3:$AC$4922)))+((T458&lt;&gt;"")*ISNUMBER(SEARCH("|"&amp;T458&amp;"|",'5_ACOMPANHAMENTO'!$AC$3:$AC$4922)))+((U458&lt;&gt;"")*ISNUMBER(SEARCH("|"&amp;U458&amp;"|",'5_ACOMPANHAMENTO'!$AC$3:$AC$4922)))+((V458&lt;&gt;"")*ISNUMBER(SEARCH("|"&amp;V458&amp;"|",'5_ACOMPANHAMENTO'!$AC$3:$AC$4922)))+((W458&lt;&gt;"")*ISNUMBER(SEARCH("|"&amp;W458&amp;"|",'5_ACOMPANHAMENTO'!$AC$3:$AC$4922)))+((X458&lt;&gt;"")*ISNUMBER(SEARCH("|"&amp;X458&amp;"|",'5_ACOMPANHAMENTO'!$AC$3:$AC$4922)))+((Y458&lt;&gt;"")*ISNUMBER(SEARCH("|"&amp;Y458&amp;"|",'5_ACOMPANHAMENTO'!$AC$3:$AC$4922)))+((Z458&lt;&gt;"")*ISNUMBER(SEARCH("|"&amp;Z458&amp;"|",'5_ACOMPANHAMENTO'!$AC$3:$AC$4922)))+((AA458&lt;&gt;"")*ISNUMBER(SEARCH("|"&amp;AA458&amp;"|",'5_ACOMPANHAMENTO'!$AC$3:$AC$4922)))+((AB458&lt;&gt;"")*ISNUMBER(SEARCH("|"&amp;AB458&amp;"|",'5_ACOMPANHAMENTO'!$AC$3:$AC$4922))))&gt;0)),'5_ACOMPANHAMENTO'!$J$3:$J$4922),0))</f>
        <v/>
      </c>
      <c r="E458" s="4">
        <f>IF(G458=0,"FINALIZADO",IF(TODAY()&gt;A458,"ATRASADO "&amp;TODAY()-A458&amp;" DIAS","ADIANTADO "&amp;A458-TODAY()&amp;" DIAS"))</f>
        <v/>
      </c>
      <c r="F458" s="7">
        <f>IF(OR($B458="",$C458=""),"",IFERROR(SUMPRODUCT(--(('5_ACOMPANHAMENTO'!$AD$3:$AD$4922=TRIM($C458&amp;""))*('5_ACOMPANHAMENTO'!$AC$3:$AC$4922&lt;&gt;"")*((((I458&lt;&gt;"")*ISNUMBER(SEARCH("|"&amp;I458&amp;"|",'5_ACOMPANHAMENTO'!$AC$3:$AC$4922)))+((J458&lt;&gt;"")*ISNUMBER(SEARCH("|"&amp;J458&amp;"|",'5_ACOMPANHAMENTO'!$AC$3:$AC$4922)))+((K458&lt;&gt;"")*ISNUMBER(SEARCH("|"&amp;K458&amp;"|",'5_ACOMPANHAMENTO'!$AC$3:$AC$4922)))+((L458&lt;&gt;"")*ISNUMBER(SEARCH("|"&amp;L458&amp;"|",'5_ACOMPANHAMENTO'!$AC$3:$AC$4922)))+((M458&lt;&gt;"")*ISNUMBER(SEARCH("|"&amp;M458&amp;"|",'5_ACOMPANHAMENTO'!$AC$3:$AC$4922)))+((N458&lt;&gt;"")*ISNUMBER(SEARCH("|"&amp;N458&amp;"|",'5_ACOMPANHAMENTO'!$AC$3:$AC$4922)))+((O458&lt;&gt;"")*ISNUMBER(SEARCH("|"&amp;O458&amp;"|",'5_ACOMPANHAMENTO'!$AC$3:$AC$4922)))+((P458&lt;&gt;"")*ISNUMBER(SEARCH("|"&amp;P458&amp;"|",'5_ACOMPANHAMENTO'!$AC$3:$AC$4922)))+((Q458&lt;&gt;"")*ISNUMBER(SEARCH("|"&amp;Q458&amp;"|",'5_ACOMPANHAMENTO'!$AC$3:$AC$4922)))+((R458&lt;&gt;"")*ISNUMBER(SEARCH("|"&amp;R458&amp;"|",'5_ACOMPANHAMENTO'!$AC$3:$AC$4922)))+((S458&lt;&gt;"")*ISNUMBER(SEARCH("|"&amp;S458&amp;"|",'5_ACOMPANHAMENTO'!$AC$3:$AC$4922)))+((T458&lt;&gt;"")*ISNUMBER(SEARCH("|"&amp;T458&amp;"|",'5_ACOMPANHAMENTO'!$AC$3:$AC$4922)))+((U458&lt;&gt;"")*ISNUMBER(SEARCH("|"&amp;U458&amp;"|",'5_ACOMPANHAMENTO'!$AC$3:$AC$4922)))+((V458&lt;&gt;"")*ISNUMBER(SEARCH("|"&amp;V458&amp;"|",'5_ACOMPANHAMENTO'!$AC$3:$AC$4922)))+((W458&lt;&gt;"")*ISNUMBER(SEARCH("|"&amp;W458&amp;"|",'5_ACOMPANHAMENTO'!$AC$3:$AC$4922)))+((X458&lt;&gt;"")*ISNUMBER(SEARCH("|"&amp;X458&amp;"|",'5_ACOMPANHAMENTO'!$AC$3:$AC$4922)))+((Y458&lt;&gt;"")*ISNUMBER(SEARCH("|"&amp;Y458&amp;"|",'5_ACOMPANHAMENTO'!$AC$3:$AC$4922)))+((Z458&lt;&gt;"")*ISNUMBER(SEARCH("|"&amp;Z458&amp;"|",'5_ACOMPANHAMENTO'!$AC$3:$AC$4922)))+((AA458&lt;&gt;"")*ISNUMBER(SEARCH("|"&amp;AA458&amp;"|",'5_ACOMPANHAMENTO'!$AC$3:$AC$4922)))+((AB458&lt;&gt;"")*ISNUMBER(SEARCH("|"&amp;AB458&amp;"|",'5_ACOMPANHAMENTO'!$AC$3:$AC$4922))))&gt;0)),'5_ACOMPANHAMENTO'!$O$3:$O$4922),0))</f>
        <v/>
      </c>
      <c r="G458" s="7">
        <f>IF(OR($B458="",$C458=""),"",D458-F458)</f>
        <v/>
      </c>
      <c r="H458">
        <f>IF(OR($B458="",$C458=""),"",TRIM($B458&amp;"")&amp;"|"&amp;TRIM($C458&amp;""))</f>
        <v/>
      </c>
      <c r="I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",99)),1,99)))</f>
        <v/>
      </c>
      <c r="J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",99)),100,99)))</f>
        <v/>
      </c>
      <c r="K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",99)),199,99)))</f>
        <v/>
      </c>
      <c r="L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",99)),298,99)))</f>
        <v/>
      </c>
      <c r="M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",99)),397,99)))</f>
        <v/>
      </c>
      <c r="N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",99)),496,99)))</f>
        <v/>
      </c>
      <c r="O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",99)),595,99)))</f>
        <v/>
      </c>
      <c r="P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",99)),694,99)))</f>
        <v/>
      </c>
      <c r="Q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",99)),793,99)))</f>
        <v/>
      </c>
      <c r="R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",99)),892,99)))</f>
        <v/>
      </c>
      <c r="S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",99)),991,99)))</f>
        <v/>
      </c>
      <c r="T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",99)),1090,99)))</f>
        <v/>
      </c>
      <c r="U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",99)),1189,99)))</f>
        <v/>
      </c>
      <c r="V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",99)),1288,99)))</f>
        <v/>
      </c>
      <c r="W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",99)),1387,99)))</f>
        <v/>
      </c>
      <c r="X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",99)),1486,99)))</f>
        <v/>
      </c>
      <c r="Y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",99)),1585,99)))</f>
        <v/>
      </c>
      <c r="Z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",99)),1684,99)))</f>
        <v/>
      </c>
      <c r="AA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",99)),1783,99)))</f>
        <v/>
      </c>
      <c r="AB458" s="1">
        <f>IF($B458="","",TRIM(MID(SUBSTITUTE(TRIM(SUBSTITUTE(SUBSTITUTE(SUBSTITUTE(SUBSTITUTE(SUBSTITUTE(SUBSTITUTE(SUBSTITUTE(SUBSTITUTE(SUBSTITUTE(SUBSTITUTE(SUBSTITUTE(SUBSTITUTE(SUBSTITUTE(SUBSTITUTE(TRIM($B458&amp;""),CHAR(10),"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",REPT(" ",99)),1882,99)))</f>
        <v/>
      </c>
    </row>
    <row r="459" hidden="1" ht="14.25" customHeight="1">
      <c r="A459" s="4">
        <f>IF(OR($B459="",$C459=""),"",IFERROR(INDEX('5_ACOMPANHAMENTO'!$A$3:$A$4922,MATCH(1,INDEX(('5_ACOMPANHAMENTO'!$AD$3:$AD$4922=TRIM($C459&amp;""))*('5_ACOMPANHAMENTO'!$AC$3:$AC$4922&lt;&gt;"")*((((I459&lt;&gt;"")*ISNUMBER(SEARCH("|"&amp;I459&amp;"|",'5_ACOMPANHAMENTO'!$AC$3:$AC$4922)))+((J459&lt;&gt;"")*ISNUMBER(SEARCH("|"&amp;J459&amp;"|",'5_ACOMPANHAMENTO'!$AC$3:$AC$4922)))+((K459&lt;&gt;"")*ISNUMBER(SEARCH("|"&amp;K459&amp;"|",'5_ACOMPANHAMENTO'!$AC$3:$AC$4922)))+((L459&lt;&gt;"")*ISNUMBER(SEARCH("|"&amp;L459&amp;"|",'5_ACOMPANHAMENTO'!$AC$3:$AC$4922)))+((M459&lt;&gt;"")*ISNUMBER(SEARCH("|"&amp;M459&amp;"|",'5_ACOMPANHAMENTO'!$AC$3:$AC$4922)))+((N459&lt;&gt;"")*ISNUMBER(SEARCH("|"&amp;N459&amp;"|",'5_ACOMPANHAMENTO'!$AC$3:$AC$4922)))+((O459&lt;&gt;"")*ISNUMBER(SEARCH("|"&amp;O459&amp;"|",'5_ACOMPANHAMENTO'!$AC$3:$AC$4922)))+((P459&lt;&gt;"")*ISNUMBER(SEARCH("|"&amp;P459&amp;"|",'5_ACOMPANHAMENTO'!$AC$3:$AC$4922)))+((Q459&lt;&gt;"")*ISNUMBER(SEARCH("|"&amp;Q459&amp;"|",'5_ACOMPANHAMENTO'!$AC$3:$AC$4922)))+((R459&lt;&gt;"")*ISNUMBER(SEARCH("|"&amp;R459&amp;"|",'5_ACOMPANHAMENTO'!$AC$3:$AC$4922)))+((S459&lt;&gt;"")*ISNUMBER(SEARCH("|"&amp;S459&amp;"|",'5_ACOMPANHAMENTO'!$AC$3:$AC$4922)))+((T459&lt;&gt;"")*ISNUMBER(SEARCH("|"&amp;T459&amp;"|",'5_ACOMPANHAMENTO'!$AC$3:$AC$4922)))+((U459&lt;&gt;"")*ISNUMBER(SEARCH("|"&amp;U459&amp;"|",'5_ACOMPANHAMENTO'!$AC$3:$AC$4922)))+((V459&lt;&gt;"")*ISNUMBER(SEARCH("|"&amp;V459&amp;"|",'5_ACOMPANHAMENTO'!$AC$3:$AC$4922)))+((W459&lt;&gt;"")*ISNUMBER(SEARCH("|"&amp;W459&amp;"|",'5_ACOMPANHAMENTO'!$AC$3:$AC$4922)))+((X459&lt;&gt;"")*ISNUMBER(SEARCH("|"&amp;X459&amp;"|",'5_ACOMPANHAMENTO'!$AC$3:$AC$4922)))+((Y459&lt;&gt;"")*ISNUMBER(SEARCH("|"&amp;Y459&amp;"|",'5_ACOMPANHAMENTO'!$AC$3:$AC$4922)))+((Z459&lt;&gt;"")*ISNUMBER(SEARCH("|"&amp;Z459&amp;"|",'5_ACOMPANHAMENTO'!$AC$3:$AC$4922)))+((AA459&lt;&gt;"")*ISNUMBER(SEARCH("|"&amp;AA459&amp;"|",'5_ACOMPANHAMENTO'!$AC$3:$AC$4922)))+((AB459&lt;&gt;"")*ISNUMBER(SEARCH("|"&amp;AB459&amp;"|",'5_ACOMPANHAMENTO'!$AC$3:$AC$4922))))&gt;0),0),0)),""))</f>
        <v/>
      </c>
      <c r="B459" s="14" t="inlineStr">
        <is>
          <t>10200,10202,10205</t>
        </is>
      </c>
      <c r="C459" s="14" t="inlineStr">
        <is>
          <t>9 COLADEIRAS</t>
        </is>
      </c>
      <c r="D459" s="4">
        <f>IF(OR($B459="",$C459=""),"",IFERROR(SUMPRODUCT(--(('5_ACOMPANHAMENTO'!$AD$3:$AD$4922=TRIM($C459&amp;""))*('5_ACOMPANHAMENTO'!$AC$3:$AC$4922&lt;&gt;"")*((((I459&lt;&gt;"")*ISNUMBER(SEARCH("|"&amp;I459&amp;"|",'5_ACOMPANHAMENTO'!$AC$3:$AC$4922)))+((J459&lt;&gt;"")*ISNUMBER(SEARCH("|"&amp;J459&amp;"|",'5_ACOMPANHAMENTO'!$AC$3:$AC$4922)))+((K459&lt;&gt;"")*ISNUMBER(SEARCH("|"&amp;K459&amp;"|",'5_ACOMPANHAMENTO'!$AC$3:$AC$4922)))+((L459&lt;&gt;"")*ISNUMBER(SEARCH("|"&amp;L459&amp;"|",'5_ACOMPANHAMENTO'!$AC$3:$AC$4922)))+((M459&lt;&gt;"")*ISNUMBER(SEARCH("|"&amp;M459&amp;"|",'5_ACOMPANHAMENTO'!$AC$3:$AC$4922)))+((N459&lt;&gt;"")*ISNUMBER(SEARCH("|"&amp;N459&amp;"|",'5_ACOMPANHAMENTO'!$AC$3:$AC$4922)))+((O459&lt;&gt;"")*ISNUMBER(SEARCH("|"&amp;O459&amp;"|",'5_ACOMPANHAMENTO'!$AC$3:$AC$4922)))+((P459&lt;&gt;"")*ISNUMBER(SEARCH("|"&amp;P459&amp;"|",'5_ACOMPANHAMENTO'!$AC$3:$AC$4922)))+((Q459&lt;&gt;"")*ISNUMBER(SEARCH("|"&amp;Q459&amp;"|",'5_ACOMPANHAMENTO'!$AC$3:$AC$4922)))+((R459&lt;&gt;"")*ISNUMBER(SEARCH("|"&amp;R459&amp;"|",'5_ACOMPANHAMENTO'!$AC$3:$AC$4922)))+((S459&lt;&gt;"")*ISNUMBER(SEARCH("|"&amp;S459&amp;"|",'5_ACOMPANHAMENTO'!$AC$3:$AC$4922)))+((T459&lt;&gt;"")*ISNUMBER(SEARCH("|"&amp;T459&amp;"|",'5_ACOMPANHAMENTO'!$AC$3:$AC$4922)))+((U459&lt;&gt;"")*ISNUMBER(SEARCH("|"&amp;U459&amp;"|",'5_ACOMPANHAMENTO'!$AC$3:$AC$4922)))+((V459&lt;&gt;"")*ISNUMBER(SEARCH("|"&amp;V459&amp;"|",'5_ACOMPANHAMENTO'!$AC$3:$AC$4922)))+((W459&lt;&gt;"")*ISNUMBER(SEARCH("|"&amp;W459&amp;"|",'5_ACOMPANHAMENTO'!$AC$3:$AC$4922)))+((X459&lt;&gt;"")*ISNUMBER(SEARCH("|"&amp;X459&amp;"|",'5_ACOMPANHAMENTO'!$AC$3:$AC$4922)))+((Y459&lt;&gt;"")*ISNUMBER(SEARCH("|"&amp;Y459&amp;"|",'5_ACOMPANHAMENTO'!$AC$3:$AC$4922)))+((Z459&lt;&gt;"")*ISNUMBER(SEARCH("|"&amp;Z459&amp;"|",'5_ACOMPANHAMENTO'!$AC$3:$AC$4922)))+((AA459&lt;&gt;"")*ISNUMBER(SEARCH("|"&amp;AA459&amp;"|",'5_ACOMPANHAMENTO'!$AC$3:$AC$4922)))+((AB459&lt;&gt;"")*ISNUMBER(SEARCH("|"&amp;AB459&amp;"|",'5_ACOMPANHAMENTO'!$AC$3:$AC$4922))))&gt;0)),'5_ACOMPANHAMENTO'!$J$3:$J$4922),0))</f>
        <v/>
      </c>
      <c r="E459" s="4">
        <f>IF(G459=0,"FINALIZADO",IF(TODAY()&gt;A459,"ATRASADO "&amp;TODAY()-A459&amp;" DIAS","ADIANTADO "&amp;A459-TODAY()&amp;" DIAS"))</f>
        <v/>
      </c>
      <c r="F459" s="7">
        <f>IF(OR($B459="",$C459=""),"",IFERROR(SUMPRODUCT(--(('5_ACOMPANHAMENTO'!$AD$3:$AD$4922=TRIM($C459&amp;""))*('5_ACOMPANHAMENTO'!$AC$3:$AC$4922&lt;&gt;"")*((((I459&lt;&gt;"")*ISNUMBER(SEARCH("|"&amp;I459&amp;"|",'5_ACOMPANHAMENTO'!$AC$3:$AC$4922)))+((J459&lt;&gt;"")*ISNUMBER(SEARCH("|"&amp;J459&amp;"|",'5_ACOMPANHAMENTO'!$AC$3:$AC$4922)))+((K459&lt;&gt;"")*ISNUMBER(SEARCH("|"&amp;K459&amp;"|",'5_ACOMPANHAMENTO'!$AC$3:$AC$4922)))+((L459&lt;&gt;"")*ISNUMBER(SEARCH("|"&amp;L459&amp;"|",'5_ACOMPANHAMENTO'!$AC$3:$AC$4922)))+((M459&lt;&gt;"")*ISNUMBER(SEARCH("|"&amp;M459&amp;"|",'5_ACOMPANHAMENTO'!$AC$3:$AC$4922)))+((N459&lt;&gt;"")*ISNUMBER(SEARCH("|"&amp;N459&amp;"|",'5_ACOMPANHAMENTO'!$AC$3:$AC$4922)))+((O459&lt;&gt;"")*ISNUMBER(SEARCH("|"&amp;O459&amp;"|",'5_ACOMPANHAMENTO'!$AC$3:$AC$4922)))+((P459&lt;&gt;"")*ISNUMBER(SEARCH("|"&amp;P459&amp;"|",'5_ACOMPANHAMENTO'!$AC$3:$AC$4922)))+((Q459&lt;&gt;"")*ISNUMBER(SEARCH("|"&amp;Q459&amp;"|",'5_ACOMPANHAMENTO'!$AC$3:$AC$4922)))+((R459&lt;&gt;"")*ISNUMBER(SEARCH("|"&amp;R459&amp;"|",'5_ACOMPANHAMENTO'!$AC$3:$AC$4922)))+((S459&lt;&gt;"")*ISNUMBER(SEARCH("|"&amp;S459&amp;"|",'5_ACOMPANHAMENTO'!$AC$3:$AC$4922)))+((T459&lt;&gt;"")*ISNUMBER(SEARCH("|"&amp;T459&amp;"|",'5_ACOMPANHAMENTO'!$AC$3:$AC$4922)))+((U459&lt;&gt;"")*ISNUMBER(SEARCH("|"&amp;U459&amp;"|",'5_ACOMPANHAMENTO'!$AC$3:$AC$4922)))+((V459&lt;&gt;"")*ISNUMBER(SEARCH("|"&amp;V459&amp;"|",'5_ACOMPANHAMENTO'!$AC$3:$AC$4922)))+((W459&lt;&gt;"")*ISNUMBER(SEARCH("|"&amp;W459&amp;"|",'5_ACOMPANHAMENTO'!$AC$3:$AC$4922)))+((X459&lt;&gt;"")*ISNUMBER(SEARCH("|"&amp;X459&amp;"|",'5_ACOMPANHAMENTO'!$AC$3:$AC$4922)))+((Y459&lt;&gt;"")*ISNUMBER(SEARCH("|"&amp;Y459&amp;"|",'5_ACOMPANHAMENTO'!$AC$3:$AC$4922)))+((Z459&lt;&gt;"")*ISNUMBER(SEARCH("|"&amp;Z459&amp;"|",'5_ACOMPANHAMENTO'!$AC$3:$AC$4922)))+((AA459&lt;&gt;"")*ISNUMBER(SEARCH("|"&amp;AA459&amp;"|",'5_ACOMPANHAMENTO'!$AC$3:$AC$4922)))+((AB459&lt;&gt;"")*ISNUMBER(SEARCH("|"&amp;AB459&amp;"|",'5_ACOMPANHAMENTO'!$AC$3:$AC$4922))))&gt;0)),'5_ACOMPANHAMENTO'!$O$3:$O$4922),0))</f>
        <v/>
      </c>
      <c r="G459" s="7">
        <f>IF(OR($B459="",$C459=""),"",D459-F459)</f>
        <v/>
      </c>
      <c r="H459">
        <f>IF(OR($B459="",$C459=""),"",TRIM($B459&amp;"")&amp;"|"&amp;TRIM($C459&amp;""))</f>
        <v/>
      </c>
      <c r="I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",99)),1,99)))</f>
        <v/>
      </c>
      <c r="J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",99)),100,99)))</f>
        <v/>
      </c>
      <c r="K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",99)),199,99)))</f>
        <v/>
      </c>
      <c r="L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",99)),298,99)))</f>
        <v/>
      </c>
      <c r="M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",99)),397,99)))</f>
        <v/>
      </c>
      <c r="N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",99)),496,99)))</f>
        <v/>
      </c>
      <c r="O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",99)),595,99)))</f>
        <v/>
      </c>
      <c r="P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",99)),694,99)))</f>
        <v/>
      </c>
      <c r="Q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",99)),793,99)))</f>
        <v/>
      </c>
      <c r="R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",99)),892,99)))</f>
        <v/>
      </c>
      <c r="S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",99)),991,99)))</f>
        <v/>
      </c>
      <c r="T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",99)),1090,99)))</f>
        <v/>
      </c>
      <c r="U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",99)),1189,99)))</f>
        <v/>
      </c>
      <c r="V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",99)),1288,99)))</f>
        <v/>
      </c>
      <c r="W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",99)),1387,99)))</f>
        <v/>
      </c>
      <c r="X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",99)),1486,99)))</f>
        <v/>
      </c>
      <c r="Y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",99)),1585,99)))</f>
        <v/>
      </c>
      <c r="Z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",99)),1684,99)))</f>
        <v/>
      </c>
      <c r="AA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",99)),1783,99)))</f>
        <v/>
      </c>
      <c r="AB459" s="1">
        <f>IF($B459="","",TRIM(MID(SUBSTITUTE(TRIM(SUBSTITUTE(SUBSTITUTE(SUBSTITUTE(SUBSTITUTE(SUBSTITUTE(SUBSTITUTE(SUBSTITUTE(SUBSTITUTE(SUBSTITUTE(SUBSTITUTE(SUBSTITUTE(SUBSTITUTE(SUBSTITUTE(SUBSTITUTE(TRIM($B459&amp;""),CHAR(10),"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",REPT(" ",99)),1882,99)))</f>
        <v/>
      </c>
    </row>
    <row r="460" hidden="1" ht="14.25" customHeight="1">
      <c r="A460" s="4">
        <f>IF(OR($B460="",$C460=""),"",IFERROR(INDEX('5_ACOMPANHAMENTO'!$A$3:$A$4922,MATCH(1,INDEX(('5_ACOMPANHAMENTO'!$AD$3:$AD$4922=TRIM($C460&amp;""))*('5_ACOMPANHAMENTO'!$AC$3:$AC$4922&lt;&gt;"")*((((I460&lt;&gt;"")*ISNUMBER(SEARCH("|"&amp;I460&amp;"|",'5_ACOMPANHAMENTO'!$AC$3:$AC$4922)))+((J460&lt;&gt;"")*ISNUMBER(SEARCH("|"&amp;J460&amp;"|",'5_ACOMPANHAMENTO'!$AC$3:$AC$4922)))+((K460&lt;&gt;"")*ISNUMBER(SEARCH("|"&amp;K460&amp;"|",'5_ACOMPANHAMENTO'!$AC$3:$AC$4922)))+((L460&lt;&gt;"")*ISNUMBER(SEARCH("|"&amp;L460&amp;"|",'5_ACOMPANHAMENTO'!$AC$3:$AC$4922)))+((M460&lt;&gt;"")*ISNUMBER(SEARCH("|"&amp;M460&amp;"|",'5_ACOMPANHAMENTO'!$AC$3:$AC$4922)))+((N460&lt;&gt;"")*ISNUMBER(SEARCH("|"&amp;N460&amp;"|",'5_ACOMPANHAMENTO'!$AC$3:$AC$4922)))+((O460&lt;&gt;"")*ISNUMBER(SEARCH("|"&amp;O460&amp;"|",'5_ACOMPANHAMENTO'!$AC$3:$AC$4922)))+((P460&lt;&gt;"")*ISNUMBER(SEARCH("|"&amp;P460&amp;"|",'5_ACOMPANHAMENTO'!$AC$3:$AC$4922)))+((Q460&lt;&gt;"")*ISNUMBER(SEARCH("|"&amp;Q460&amp;"|",'5_ACOMPANHAMENTO'!$AC$3:$AC$4922)))+((R460&lt;&gt;"")*ISNUMBER(SEARCH("|"&amp;R460&amp;"|",'5_ACOMPANHAMENTO'!$AC$3:$AC$4922)))+((S460&lt;&gt;"")*ISNUMBER(SEARCH("|"&amp;S460&amp;"|",'5_ACOMPANHAMENTO'!$AC$3:$AC$4922)))+((T460&lt;&gt;"")*ISNUMBER(SEARCH("|"&amp;T460&amp;"|",'5_ACOMPANHAMENTO'!$AC$3:$AC$4922)))+((U460&lt;&gt;"")*ISNUMBER(SEARCH("|"&amp;U460&amp;"|",'5_ACOMPANHAMENTO'!$AC$3:$AC$4922)))+((V460&lt;&gt;"")*ISNUMBER(SEARCH("|"&amp;V460&amp;"|",'5_ACOMPANHAMENTO'!$AC$3:$AC$4922)))+((W460&lt;&gt;"")*ISNUMBER(SEARCH("|"&amp;W460&amp;"|",'5_ACOMPANHAMENTO'!$AC$3:$AC$4922)))+((X460&lt;&gt;"")*ISNUMBER(SEARCH("|"&amp;X460&amp;"|",'5_ACOMPANHAMENTO'!$AC$3:$AC$4922)))+((Y460&lt;&gt;"")*ISNUMBER(SEARCH("|"&amp;Y460&amp;"|",'5_ACOMPANHAMENTO'!$AC$3:$AC$4922)))+((Z460&lt;&gt;"")*ISNUMBER(SEARCH("|"&amp;Z460&amp;"|",'5_ACOMPANHAMENTO'!$AC$3:$AC$4922)))+((AA460&lt;&gt;"")*ISNUMBER(SEARCH("|"&amp;AA460&amp;"|",'5_ACOMPANHAMENTO'!$AC$3:$AC$4922)))+((AB460&lt;&gt;"")*ISNUMBER(SEARCH("|"&amp;AB460&amp;"|",'5_ACOMPANHAMENTO'!$AC$3:$AC$4922))))&gt;0),0),0)),""))</f>
        <v/>
      </c>
      <c r="B460" s="14" t="inlineStr">
        <is>
          <t>10200,10202,10205</t>
        </is>
      </c>
      <c r="C460" s="14" t="inlineStr">
        <is>
          <t>9 COLADEIRAS</t>
        </is>
      </c>
      <c r="D460" s="4">
        <f>IF(OR($B460="",$C460=""),"",IFERROR(SUMPRODUCT(--(('5_ACOMPANHAMENTO'!$AD$3:$AD$4922=TRIM($C460&amp;""))*('5_ACOMPANHAMENTO'!$AC$3:$AC$4922&lt;&gt;"")*((((I460&lt;&gt;"")*ISNUMBER(SEARCH("|"&amp;I460&amp;"|",'5_ACOMPANHAMENTO'!$AC$3:$AC$4922)))+((J460&lt;&gt;"")*ISNUMBER(SEARCH("|"&amp;J460&amp;"|",'5_ACOMPANHAMENTO'!$AC$3:$AC$4922)))+((K460&lt;&gt;"")*ISNUMBER(SEARCH("|"&amp;K460&amp;"|",'5_ACOMPANHAMENTO'!$AC$3:$AC$4922)))+((L460&lt;&gt;"")*ISNUMBER(SEARCH("|"&amp;L460&amp;"|",'5_ACOMPANHAMENTO'!$AC$3:$AC$4922)))+((M460&lt;&gt;"")*ISNUMBER(SEARCH("|"&amp;M460&amp;"|",'5_ACOMPANHAMENTO'!$AC$3:$AC$4922)))+((N460&lt;&gt;"")*ISNUMBER(SEARCH("|"&amp;N460&amp;"|",'5_ACOMPANHAMENTO'!$AC$3:$AC$4922)))+((O460&lt;&gt;"")*ISNUMBER(SEARCH("|"&amp;O460&amp;"|",'5_ACOMPANHAMENTO'!$AC$3:$AC$4922)))+((P460&lt;&gt;"")*ISNUMBER(SEARCH("|"&amp;P460&amp;"|",'5_ACOMPANHAMENTO'!$AC$3:$AC$4922)))+((Q460&lt;&gt;"")*ISNUMBER(SEARCH("|"&amp;Q460&amp;"|",'5_ACOMPANHAMENTO'!$AC$3:$AC$4922)))+((R460&lt;&gt;"")*ISNUMBER(SEARCH("|"&amp;R460&amp;"|",'5_ACOMPANHAMENTO'!$AC$3:$AC$4922)))+((S460&lt;&gt;"")*ISNUMBER(SEARCH("|"&amp;S460&amp;"|",'5_ACOMPANHAMENTO'!$AC$3:$AC$4922)))+((T460&lt;&gt;"")*ISNUMBER(SEARCH("|"&amp;T460&amp;"|",'5_ACOMPANHAMENTO'!$AC$3:$AC$4922)))+((U460&lt;&gt;"")*ISNUMBER(SEARCH("|"&amp;U460&amp;"|",'5_ACOMPANHAMENTO'!$AC$3:$AC$4922)))+((V460&lt;&gt;"")*ISNUMBER(SEARCH("|"&amp;V460&amp;"|",'5_ACOMPANHAMENTO'!$AC$3:$AC$4922)))+((W460&lt;&gt;"")*ISNUMBER(SEARCH("|"&amp;W460&amp;"|",'5_ACOMPANHAMENTO'!$AC$3:$AC$4922)))+((X460&lt;&gt;"")*ISNUMBER(SEARCH("|"&amp;X460&amp;"|",'5_ACOMPANHAMENTO'!$AC$3:$AC$4922)))+((Y460&lt;&gt;"")*ISNUMBER(SEARCH("|"&amp;Y460&amp;"|",'5_ACOMPANHAMENTO'!$AC$3:$AC$4922)))+((Z460&lt;&gt;"")*ISNUMBER(SEARCH("|"&amp;Z460&amp;"|",'5_ACOMPANHAMENTO'!$AC$3:$AC$4922)))+((AA460&lt;&gt;"")*ISNUMBER(SEARCH("|"&amp;AA460&amp;"|",'5_ACOMPANHAMENTO'!$AC$3:$AC$4922)))+((AB460&lt;&gt;"")*ISNUMBER(SEARCH("|"&amp;AB460&amp;"|",'5_ACOMPANHAMENTO'!$AC$3:$AC$4922))))&gt;0)),'5_ACOMPANHAMENTO'!$J$3:$J$4922),0))</f>
        <v/>
      </c>
      <c r="E460" s="4">
        <f>IF(G460=0,"FINALIZADO",IF(TODAY()&gt;A460,"ATRASADO "&amp;TODAY()-A460&amp;" DIAS","ADIANTADO "&amp;A460-TODAY()&amp;" DIAS"))</f>
        <v/>
      </c>
      <c r="F460" s="7">
        <f>IF(OR($B460="",$C460=""),"",IFERROR(SUMPRODUCT(--(('5_ACOMPANHAMENTO'!$AD$3:$AD$4922=TRIM($C460&amp;""))*('5_ACOMPANHAMENTO'!$AC$3:$AC$4922&lt;&gt;"")*((((I460&lt;&gt;"")*ISNUMBER(SEARCH("|"&amp;I460&amp;"|",'5_ACOMPANHAMENTO'!$AC$3:$AC$4922)))+((J460&lt;&gt;"")*ISNUMBER(SEARCH("|"&amp;J460&amp;"|",'5_ACOMPANHAMENTO'!$AC$3:$AC$4922)))+((K460&lt;&gt;"")*ISNUMBER(SEARCH("|"&amp;K460&amp;"|",'5_ACOMPANHAMENTO'!$AC$3:$AC$4922)))+((L460&lt;&gt;"")*ISNUMBER(SEARCH("|"&amp;L460&amp;"|",'5_ACOMPANHAMENTO'!$AC$3:$AC$4922)))+((M460&lt;&gt;"")*ISNUMBER(SEARCH("|"&amp;M460&amp;"|",'5_ACOMPANHAMENTO'!$AC$3:$AC$4922)))+((N460&lt;&gt;"")*ISNUMBER(SEARCH("|"&amp;N460&amp;"|",'5_ACOMPANHAMENTO'!$AC$3:$AC$4922)))+((O460&lt;&gt;"")*ISNUMBER(SEARCH("|"&amp;O460&amp;"|",'5_ACOMPANHAMENTO'!$AC$3:$AC$4922)))+((P460&lt;&gt;"")*ISNUMBER(SEARCH("|"&amp;P460&amp;"|",'5_ACOMPANHAMENTO'!$AC$3:$AC$4922)))+((Q460&lt;&gt;"")*ISNUMBER(SEARCH("|"&amp;Q460&amp;"|",'5_ACOMPANHAMENTO'!$AC$3:$AC$4922)))+((R460&lt;&gt;"")*ISNUMBER(SEARCH("|"&amp;R460&amp;"|",'5_ACOMPANHAMENTO'!$AC$3:$AC$4922)))+((S460&lt;&gt;"")*ISNUMBER(SEARCH("|"&amp;S460&amp;"|",'5_ACOMPANHAMENTO'!$AC$3:$AC$4922)))+((T460&lt;&gt;"")*ISNUMBER(SEARCH("|"&amp;T460&amp;"|",'5_ACOMPANHAMENTO'!$AC$3:$AC$4922)))+((U460&lt;&gt;"")*ISNUMBER(SEARCH("|"&amp;U460&amp;"|",'5_ACOMPANHAMENTO'!$AC$3:$AC$4922)))+((V460&lt;&gt;"")*ISNUMBER(SEARCH("|"&amp;V460&amp;"|",'5_ACOMPANHAMENTO'!$AC$3:$AC$4922)))+((W460&lt;&gt;"")*ISNUMBER(SEARCH("|"&amp;W460&amp;"|",'5_ACOMPANHAMENTO'!$AC$3:$AC$4922)))+((X460&lt;&gt;"")*ISNUMBER(SEARCH("|"&amp;X460&amp;"|",'5_ACOMPANHAMENTO'!$AC$3:$AC$4922)))+((Y460&lt;&gt;"")*ISNUMBER(SEARCH("|"&amp;Y460&amp;"|",'5_ACOMPANHAMENTO'!$AC$3:$AC$4922)))+((Z460&lt;&gt;"")*ISNUMBER(SEARCH("|"&amp;Z460&amp;"|",'5_ACOMPANHAMENTO'!$AC$3:$AC$4922)))+((AA460&lt;&gt;"")*ISNUMBER(SEARCH("|"&amp;AA460&amp;"|",'5_ACOMPANHAMENTO'!$AC$3:$AC$4922)))+((AB460&lt;&gt;"")*ISNUMBER(SEARCH("|"&amp;AB460&amp;"|",'5_ACOMPANHAMENTO'!$AC$3:$AC$4922))))&gt;0)),'5_ACOMPANHAMENTO'!$O$3:$O$4922),0))</f>
        <v/>
      </c>
      <c r="G460" s="7">
        <f>IF(OR($B460="",$C460=""),"",D460-F460)</f>
        <v/>
      </c>
      <c r="H460">
        <f>IF(OR($B460="",$C460=""),"",TRIM($B460&amp;"")&amp;"|"&amp;TRIM($C460&amp;""))</f>
        <v/>
      </c>
      <c r="I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",99)),1,99)))</f>
        <v/>
      </c>
      <c r="J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",99)),100,99)))</f>
        <v/>
      </c>
      <c r="K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",99)),199,99)))</f>
        <v/>
      </c>
      <c r="L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",99)),298,99)))</f>
        <v/>
      </c>
      <c r="M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",99)),397,99)))</f>
        <v/>
      </c>
      <c r="N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",99)),496,99)))</f>
        <v/>
      </c>
      <c r="O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",99)),595,99)))</f>
        <v/>
      </c>
      <c r="P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",99)),694,99)))</f>
        <v/>
      </c>
      <c r="Q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",99)),793,99)))</f>
        <v/>
      </c>
      <c r="R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",99)),892,99)))</f>
        <v/>
      </c>
      <c r="S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",99)),991,99)))</f>
        <v/>
      </c>
      <c r="T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",99)),1090,99)))</f>
        <v/>
      </c>
      <c r="U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",99)),1189,99)))</f>
        <v/>
      </c>
      <c r="V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",99)),1288,99)))</f>
        <v/>
      </c>
      <c r="W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",99)),1387,99)))</f>
        <v/>
      </c>
      <c r="X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",99)),1486,99)))</f>
        <v/>
      </c>
      <c r="Y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",99)),1585,99)))</f>
        <v/>
      </c>
      <c r="Z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",99)),1684,99)))</f>
        <v/>
      </c>
      <c r="AA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",99)),1783,99)))</f>
        <v/>
      </c>
      <c r="AB460" s="1">
        <f>IF($B460="","",TRIM(MID(SUBSTITUTE(TRIM(SUBSTITUTE(SUBSTITUTE(SUBSTITUTE(SUBSTITUTE(SUBSTITUTE(SUBSTITUTE(SUBSTITUTE(SUBSTITUTE(SUBSTITUTE(SUBSTITUTE(SUBSTITUTE(SUBSTITUTE(SUBSTITUTE(SUBSTITUTE(TRIM($B460&amp;""),CHAR(10),"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",REPT(" ",99)),1882,99)))</f>
        <v/>
      </c>
    </row>
    <row r="461" hidden="1" ht="14.25" customHeight="1">
      <c r="A461" s="4">
        <f>IF(OR($B461="",$C461=""),"",IFERROR(INDEX('5_ACOMPANHAMENTO'!$A$3:$A$4922,MATCH(1,INDEX(('5_ACOMPANHAMENTO'!$AD$3:$AD$4922=TRIM($C461&amp;""))*('5_ACOMPANHAMENTO'!$AC$3:$AC$4922&lt;&gt;"")*((((I461&lt;&gt;"")*ISNUMBER(SEARCH("|"&amp;I461&amp;"|",'5_ACOMPANHAMENTO'!$AC$3:$AC$4922)))+((J461&lt;&gt;"")*ISNUMBER(SEARCH("|"&amp;J461&amp;"|",'5_ACOMPANHAMENTO'!$AC$3:$AC$4922)))+((K461&lt;&gt;"")*ISNUMBER(SEARCH("|"&amp;K461&amp;"|",'5_ACOMPANHAMENTO'!$AC$3:$AC$4922)))+((L461&lt;&gt;"")*ISNUMBER(SEARCH("|"&amp;L461&amp;"|",'5_ACOMPANHAMENTO'!$AC$3:$AC$4922)))+((M461&lt;&gt;"")*ISNUMBER(SEARCH("|"&amp;M461&amp;"|",'5_ACOMPANHAMENTO'!$AC$3:$AC$4922)))+((N461&lt;&gt;"")*ISNUMBER(SEARCH("|"&amp;N461&amp;"|",'5_ACOMPANHAMENTO'!$AC$3:$AC$4922)))+((O461&lt;&gt;"")*ISNUMBER(SEARCH("|"&amp;O461&amp;"|",'5_ACOMPANHAMENTO'!$AC$3:$AC$4922)))+((P461&lt;&gt;"")*ISNUMBER(SEARCH("|"&amp;P461&amp;"|",'5_ACOMPANHAMENTO'!$AC$3:$AC$4922)))+((Q461&lt;&gt;"")*ISNUMBER(SEARCH("|"&amp;Q461&amp;"|",'5_ACOMPANHAMENTO'!$AC$3:$AC$4922)))+((R461&lt;&gt;"")*ISNUMBER(SEARCH("|"&amp;R461&amp;"|",'5_ACOMPANHAMENTO'!$AC$3:$AC$4922)))+((S461&lt;&gt;"")*ISNUMBER(SEARCH("|"&amp;S461&amp;"|",'5_ACOMPANHAMENTO'!$AC$3:$AC$4922)))+((T461&lt;&gt;"")*ISNUMBER(SEARCH("|"&amp;T461&amp;"|",'5_ACOMPANHAMENTO'!$AC$3:$AC$4922)))+((U461&lt;&gt;"")*ISNUMBER(SEARCH("|"&amp;U461&amp;"|",'5_ACOMPANHAMENTO'!$AC$3:$AC$4922)))+((V461&lt;&gt;"")*ISNUMBER(SEARCH("|"&amp;V461&amp;"|",'5_ACOMPANHAMENTO'!$AC$3:$AC$4922)))+((W461&lt;&gt;"")*ISNUMBER(SEARCH("|"&amp;W461&amp;"|",'5_ACOMPANHAMENTO'!$AC$3:$AC$4922)))+((X461&lt;&gt;"")*ISNUMBER(SEARCH("|"&amp;X461&amp;"|",'5_ACOMPANHAMENTO'!$AC$3:$AC$4922)))+((Y461&lt;&gt;"")*ISNUMBER(SEARCH("|"&amp;Y461&amp;"|",'5_ACOMPANHAMENTO'!$AC$3:$AC$4922)))+((Z461&lt;&gt;"")*ISNUMBER(SEARCH("|"&amp;Z461&amp;"|",'5_ACOMPANHAMENTO'!$AC$3:$AC$4922)))+((AA461&lt;&gt;"")*ISNUMBER(SEARCH("|"&amp;AA461&amp;"|",'5_ACOMPANHAMENTO'!$AC$3:$AC$4922)))+((AB461&lt;&gt;"")*ISNUMBER(SEARCH("|"&amp;AB461&amp;"|",'5_ACOMPANHAMENTO'!$AC$3:$AC$4922))))&gt;0),0),0)),""))</f>
        <v/>
      </c>
      <c r="B461" s="14" t="inlineStr">
        <is>
          <t>10200,10202,10205</t>
        </is>
      </c>
      <c r="C461" s="14" t="inlineStr">
        <is>
          <t>9 COLADEIRAS</t>
        </is>
      </c>
      <c r="D461" s="4">
        <f>IF(OR($B461="",$C461=""),"",IFERROR(SUMPRODUCT(--(('5_ACOMPANHAMENTO'!$AD$3:$AD$4922=TRIM($C461&amp;""))*('5_ACOMPANHAMENTO'!$AC$3:$AC$4922&lt;&gt;"")*((((I461&lt;&gt;"")*ISNUMBER(SEARCH("|"&amp;I461&amp;"|",'5_ACOMPANHAMENTO'!$AC$3:$AC$4922)))+((J461&lt;&gt;"")*ISNUMBER(SEARCH("|"&amp;J461&amp;"|",'5_ACOMPANHAMENTO'!$AC$3:$AC$4922)))+((K461&lt;&gt;"")*ISNUMBER(SEARCH("|"&amp;K461&amp;"|",'5_ACOMPANHAMENTO'!$AC$3:$AC$4922)))+((L461&lt;&gt;"")*ISNUMBER(SEARCH("|"&amp;L461&amp;"|",'5_ACOMPANHAMENTO'!$AC$3:$AC$4922)))+((M461&lt;&gt;"")*ISNUMBER(SEARCH("|"&amp;M461&amp;"|",'5_ACOMPANHAMENTO'!$AC$3:$AC$4922)))+((N461&lt;&gt;"")*ISNUMBER(SEARCH("|"&amp;N461&amp;"|",'5_ACOMPANHAMENTO'!$AC$3:$AC$4922)))+((O461&lt;&gt;"")*ISNUMBER(SEARCH("|"&amp;O461&amp;"|",'5_ACOMPANHAMENTO'!$AC$3:$AC$4922)))+((P461&lt;&gt;"")*ISNUMBER(SEARCH("|"&amp;P461&amp;"|",'5_ACOMPANHAMENTO'!$AC$3:$AC$4922)))+((Q461&lt;&gt;"")*ISNUMBER(SEARCH("|"&amp;Q461&amp;"|",'5_ACOMPANHAMENTO'!$AC$3:$AC$4922)))+((R461&lt;&gt;"")*ISNUMBER(SEARCH("|"&amp;R461&amp;"|",'5_ACOMPANHAMENTO'!$AC$3:$AC$4922)))+((S461&lt;&gt;"")*ISNUMBER(SEARCH("|"&amp;S461&amp;"|",'5_ACOMPANHAMENTO'!$AC$3:$AC$4922)))+((T461&lt;&gt;"")*ISNUMBER(SEARCH("|"&amp;T461&amp;"|",'5_ACOMPANHAMENTO'!$AC$3:$AC$4922)))+((U461&lt;&gt;"")*ISNUMBER(SEARCH("|"&amp;U461&amp;"|",'5_ACOMPANHAMENTO'!$AC$3:$AC$4922)))+((V461&lt;&gt;"")*ISNUMBER(SEARCH("|"&amp;V461&amp;"|",'5_ACOMPANHAMENTO'!$AC$3:$AC$4922)))+((W461&lt;&gt;"")*ISNUMBER(SEARCH("|"&amp;W461&amp;"|",'5_ACOMPANHAMENTO'!$AC$3:$AC$4922)))+((X461&lt;&gt;"")*ISNUMBER(SEARCH("|"&amp;X461&amp;"|",'5_ACOMPANHAMENTO'!$AC$3:$AC$4922)))+((Y461&lt;&gt;"")*ISNUMBER(SEARCH("|"&amp;Y461&amp;"|",'5_ACOMPANHAMENTO'!$AC$3:$AC$4922)))+((Z461&lt;&gt;"")*ISNUMBER(SEARCH("|"&amp;Z461&amp;"|",'5_ACOMPANHAMENTO'!$AC$3:$AC$4922)))+((AA461&lt;&gt;"")*ISNUMBER(SEARCH("|"&amp;AA461&amp;"|",'5_ACOMPANHAMENTO'!$AC$3:$AC$4922)))+((AB461&lt;&gt;"")*ISNUMBER(SEARCH("|"&amp;AB461&amp;"|",'5_ACOMPANHAMENTO'!$AC$3:$AC$4922))))&gt;0)),'5_ACOMPANHAMENTO'!$J$3:$J$4922),0))</f>
        <v/>
      </c>
      <c r="E461" s="4">
        <f>IF(G461=0,"FINALIZADO",IF(TODAY()&gt;A461,"ATRASADO "&amp;TODAY()-A461&amp;" DIAS","ADIANTADO "&amp;A461-TODAY()&amp;" DIAS"))</f>
        <v/>
      </c>
      <c r="F461" s="7">
        <f>IF(OR($B461="",$C461=""),"",IFERROR(SUMPRODUCT(--(('5_ACOMPANHAMENTO'!$AD$3:$AD$4922=TRIM($C461&amp;""))*('5_ACOMPANHAMENTO'!$AC$3:$AC$4922&lt;&gt;"")*((((I461&lt;&gt;"")*ISNUMBER(SEARCH("|"&amp;I461&amp;"|",'5_ACOMPANHAMENTO'!$AC$3:$AC$4922)))+((J461&lt;&gt;"")*ISNUMBER(SEARCH("|"&amp;J461&amp;"|",'5_ACOMPANHAMENTO'!$AC$3:$AC$4922)))+((K461&lt;&gt;"")*ISNUMBER(SEARCH("|"&amp;K461&amp;"|",'5_ACOMPANHAMENTO'!$AC$3:$AC$4922)))+((L461&lt;&gt;"")*ISNUMBER(SEARCH("|"&amp;L461&amp;"|",'5_ACOMPANHAMENTO'!$AC$3:$AC$4922)))+((M461&lt;&gt;"")*ISNUMBER(SEARCH("|"&amp;M461&amp;"|",'5_ACOMPANHAMENTO'!$AC$3:$AC$4922)))+((N461&lt;&gt;"")*ISNUMBER(SEARCH("|"&amp;N461&amp;"|",'5_ACOMPANHAMENTO'!$AC$3:$AC$4922)))+((O461&lt;&gt;"")*ISNUMBER(SEARCH("|"&amp;O461&amp;"|",'5_ACOMPANHAMENTO'!$AC$3:$AC$4922)))+((P461&lt;&gt;"")*ISNUMBER(SEARCH("|"&amp;P461&amp;"|",'5_ACOMPANHAMENTO'!$AC$3:$AC$4922)))+((Q461&lt;&gt;"")*ISNUMBER(SEARCH("|"&amp;Q461&amp;"|",'5_ACOMPANHAMENTO'!$AC$3:$AC$4922)))+((R461&lt;&gt;"")*ISNUMBER(SEARCH("|"&amp;R461&amp;"|",'5_ACOMPANHAMENTO'!$AC$3:$AC$4922)))+((S461&lt;&gt;"")*ISNUMBER(SEARCH("|"&amp;S461&amp;"|",'5_ACOMPANHAMENTO'!$AC$3:$AC$4922)))+((T461&lt;&gt;"")*ISNUMBER(SEARCH("|"&amp;T461&amp;"|",'5_ACOMPANHAMENTO'!$AC$3:$AC$4922)))+((U461&lt;&gt;"")*ISNUMBER(SEARCH("|"&amp;U461&amp;"|",'5_ACOMPANHAMENTO'!$AC$3:$AC$4922)))+((V461&lt;&gt;"")*ISNUMBER(SEARCH("|"&amp;V461&amp;"|",'5_ACOMPANHAMENTO'!$AC$3:$AC$4922)))+((W461&lt;&gt;"")*ISNUMBER(SEARCH("|"&amp;W461&amp;"|",'5_ACOMPANHAMENTO'!$AC$3:$AC$4922)))+((X461&lt;&gt;"")*ISNUMBER(SEARCH("|"&amp;X461&amp;"|",'5_ACOMPANHAMENTO'!$AC$3:$AC$4922)))+((Y461&lt;&gt;"")*ISNUMBER(SEARCH("|"&amp;Y461&amp;"|",'5_ACOMPANHAMENTO'!$AC$3:$AC$4922)))+((Z461&lt;&gt;"")*ISNUMBER(SEARCH("|"&amp;Z461&amp;"|",'5_ACOMPANHAMENTO'!$AC$3:$AC$4922)))+((AA461&lt;&gt;"")*ISNUMBER(SEARCH("|"&amp;AA461&amp;"|",'5_ACOMPANHAMENTO'!$AC$3:$AC$4922)))+((AB461&lt;&gt;"")*ISNUMBER(SEARCH("|"&amp;AB461&amp;"|",'5_ACOMPANHAMENTO'!$AC$3:$AC$4922))))&gt;0)),'5_ACOMPANHAMENTO'!$O$3:$O$4922),0))</f>
        <v/>
      </c>
      <c r="G461" s="7">
        <f>IF(OR($B461="",$C461=""),"",D461-F461)</f>
        <v/>
      </c>
      <c r="H461">
        <f>IF(OR($B461="",$C461=""),"",TRIM($B461&amp;"")&amp;"|"&amp;TRIM($C461&amp;""))</f>
        <v/>
      </c>
      <c r="I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",99)),1,99)))</f>
        <v/>
      </c>
      <c r="J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",99)),100,99)))</f>
        <v/>
      </c>
      <c r="K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",99)),199,99)))</f>
        <v/>
      </c>
      <c r="L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",99)),298,99)))</f>
        <v/>
      </c>
      <c r="M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",99)),397,99)))</f>
        <v/>
      </c>
      <c r="N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",99)),496,99)))</f>
        <v/>
      </c>
      <c r="O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",99)),595,99)))</f>
        <v/>
      </c>
      <c r="P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",99)),694,99)))</f>
        <v/>
      </c>
      <c r="Q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",99)),793,99)))</f>
        <v/>
      </c>
      <c r="R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",99)),892,99)))</f>
        <v/>
      </c>
      <c r="S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",99)),991,99)))</f>
        <v/>
      </c>
      <c r="T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",99)),1090,99)))</f>
        <v/>
      </c>
      <c r="U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",99)),1189,99)))</f>
        <v/>
      </c>
      <c r="V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",99)),1288,99)))</f>
        <v/>
      </c>
      <c r="W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",99)),1387,99)))</f>
        <v/>
      </c>
      <c r="X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",99)),1486,99)))</f>
        <v/>
      </c>
      <c r="Y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",99)),1585,99)))</f>
        <v/>
      </c>
      <c r="Z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",99)),1684,99)))</f>
        <v/>
      </c>
      <c r="AA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",99)),1783,99)))</f>
        <v/>
      </c>
      <c r="AB461" s="1">
        <f>IF($B461="","",TRIM(MID(SUBSTITUTE(TRIM(SUBSTITUTE(SUBSTITUTE(SUBSTITUTE(SUBSTITUTE(SUBSTITUTE(SUBSTITUTE(SUBSTITUTE(SUBSTITUTE(SUBSTITUTE(SUBSTITUTE(SUBSTITUTE(SUBSTITUTE(SUBSTITUTE(SUBSTITUTE(TRIM($B461&amp;""),CHAR(10),"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",REPT(" ",99)),1882,99)))</f>
        <v/>
      </c>
    </row>
    <row r="462" hidden="1" ht="14.25" customHeight="1">
      <c r="A462" s="4">
        <f>IF(OR($B462="",$C462=""),"",IFERROR(INDEX('5_ACOMPANHAMENTO'!$A$3:$A$4922,MATCH(1,INDEX(('5_ACOMPANHAMENTO'!$AD$3:$AD$4922=TRIM($C462&amp;""))*('5_ACOMPANHAMENTO'!$AC$3:$AC$4922&lt;&gt;"")*((((I462&lt;&gt;"")*ISNUMBER(SEARCH("|"&amp;I462&amp;"|",'5_ACOMPANHAMENTO'!$AC$3:$AC$4922)))+((J462&lt;&gt;"")*ISNUMBER(SEARCH("|"&amp;J462&amp;"|",'5_ACOMPANHAMENTO'!$AC$3:$AC$4922)))+((K462&lt;&gt;"")*ISNUMBER(SEARCH("|"&amp;K462&amp;"|",'5_ACOMPANHAMENTO'!$AC$3:$AC$4922)))+((L462&lt;&gt;"")*ISNUMBER(SEARCH("|"&amp;L462&amp;"|",'5_ACOMPANHAMENTO'!$AC$3:$AC$4922)))+((M462&lt;&gt;"")*ISNUMBER(SEARCH("|"&amp;M462&amp;"|",'5_ACOMPANHAMENTO'!$AC$3:$AC$4922)))+((N462&lt;&gt;"")*ISNUMBER(SEARCH("|"&amp;N462&amp;"|",'5_ACOMPANHAMENTO'!$AC$3:$AC$4922)))+((O462&lt;&gt;"")*ISNUMBER(SEARCH("|"&amp;O462&amp;"|",'5_ACOMPANHAMENTO'!$AC$3:$AC$4922)))+((P462&lt;&gt;"")*ISNUMBER(SEARCH("|"&amp;P462&amp;"|",'5_ACOMPANHAMENTO'!$AC$3:$AC$4922)))+((Q462&lt;&gt;"")*ISNUMBER(SEARCH("|"&amp;Q462&amp;"|",'5_ACOMPANHAMENTO'!$AC$3:$AC$4922)))+((R462&lt;&gt;"")*ISNUMBER(SEARCH("|"&amp;R462&amp;"|",'5_ACOMPANHAMENTO'!$AC$3:$AC$4922)))+((S462&lt;&gt;"")*ISNUMBER(SEARCH("|"&amp;S462&amp;"|",'5_ACOMPANHAMENTO'!$AC$3:$AC$4922)))+((T462&lt;&gt;"")*ISNUMBER(SEARCH("|"&amp;T462&amp;"|",'5_ACOMPANHAMENTO'!$AC$3:$AC$4922)))+((U462&lt;&gt;"")*ISNUMBER(SEARCH("|"&amp;U462&amp;"|",'5_ACOMPANHAMENTO'!$AC$3:$AC$4922)))+((V462&lt;&gt;"")*ISNUMBER(SEARCH("|"&amp;V462&amp;"|",'5_ACOMPANHAMENTO'!$AC$3:$AC$4922)))+((W462&lt;&gt;"")*ISNUMBER(SEARCH("|"&amp;W462&amp;"|",'5_ACOMPANHAMENTO'!$AC$3:$AC$4922)))+((X462&lt;&gt;"")*ISNUMBER(SEARCH("|"&amp;X462&amp;"|",'5_ACOMPANHAMENTO'!$AC$3:$AC$4922)))+((Y462&lt;&gt;"")*ISNUMBER(SEARCH("|"&amp;Y462&amp;"|",'5_ACOMPANHAMENTO'!$AC$3:$AC$4922)))+((Z462&lt;&gt;"")*ISNUMBER(SEARCH("|"&amp;Z462&amp;"|",'5_ACOMPANHAMENTO'!$AC$3:$AC$4922)))+((AA462&lt;&gt;"")*ISNUMBER(SEARCH("|"&amp;AA462&amp;"|",'5_ACOMPANHAMENTO'!$AC$3:$AC$4922)))+((AB462&lt;&gt;"")*ISNUMBER(SEARCH("|"&amp;AB462&amp;"|",'5_ACOMPANHAMENTO'!$AC$3:$AC$4922))))&gt;0),0),0)),""))</f>
        <v/>
      </c>
      <c r="B462" s="14" t="inlineStr">
        <is>
          <t>10200,10202,10205</t>
        </is>
      </c>
      <c r="C462" s="14" t="inlineStr">
        <is>
          <t>9 COLADEIRAS</t>
        </is>
      </c>
      <c r="D462" s="4">
        <f>IF(OR($B462="",$C462=""),"",IFERROR(SUMPRODUCT(--(('5_ACOMPANHAMENTO'!$AD$3:$AD$4922=TRIM($C462&amp;""))*('5_ACOMPANHAMENTO'!$AC$3:$AC$4922&lt;&gt;"")*((((I462&lt;&gt;"")*ISNUMBER(SEARCH("|"&amp;I462&amp;"|",'5_ACOMPANHAMENTO'!$AC$3:$AC$4922)))+((J462&lt;&gt;"")*ISNUMBER(SEARCH("|"&amp;J462&amp;"|",'5_ACOMPANHAMENTO'!$AC$3:$AC$4922)))+((K462&lt;&gt;"")*ISNUMBER(SEARCH("|"&amp;K462&amp;"|",'5_ACOMPANHAMENTO'!$AC$3:$AC$4922)))+((L462&lt;&gt;"")*ISNUMBER(SEARCH("|"&amp;L462&amp;"|",'5_ACOMPANHAMENTO'!$AC$3:$AC$4922)))+((M462&lt;&gt;"")*ISNUMBER(SEARCH("|"&amp;M462&amp;"|",'5_ACOMPANHAMENTO'!$AC$3:$AC$4922)))+((N462&lt;&gt;"")*ISNUMBER(SEARCH("|"&amp;N462&amp;"|",'5_ACOMPANHAMENTO'!$AC$3:$AC$4922)))+((O462&lt;&gt;"")*ISNUMBER(SEARCH("|"&amp;O462&amp;"|",'5_ACOMPANHAMENTO'!$AC$3:$AC$4922)))+((P462&lt;&gt;"")*ISNUMBER(SEARCH("|"&amp;P462&amp;"|",'5_ACOMPANHAMENTO'!$AC$3:$AC$4922)))+((Q462&lt;&gt;"")*ISNUMBER(SEARCH("|"&amp;Q462&amp;"|",'5_ACOMPANHAMENTO'!$AC$3:$AC$4922)))+((R462&lt;&gt;"")*ISNUMBER(SEARCH("|"&amp;R462&amp;"|",'5_ACOMPANHAMENTO'!$AC$3:$AC$4922)))+((S462&lt;&gt;"")*ISNUMBER(SEARCH("|"&amp;S462&amp;"|",'5_ACOMPANHAMENTO'!$AC$3:$AC$4922)))+((T462&lt;&gt;"")*ISNUMBER(SEARCH("|"&amp;T462&amp;"|",'5_ACOMPANHAMENTO'!$AC$3:$AC$4922)))+((U462&lt;&gt;"")*ISNUMBER(SEARCH("|"&amp;U462&amp;"|",'5_ACOMPANHAMENTO'!$AC$3:$AC$4922)))+((V462&lt;&gt;"")*ISNUMBER(SEARCH("|"&amp;V462&amp;"|",'5_ACOMPANHAMENTO'!$AC$3:$AC$4922)))+((W462&lt;&gt;"")*ISNUMBER(SEARCH("|"&amp;W462&amp;"|",'5_ACOMPANHAMENTO'!$AC$3:$AC$4922)))+((X462&lt;&gt;"")*ISNUMBER(SEARCH("|"&amp;X462&amp;"|",'5_ACOMPANHAMENTO'!$AC$3:$AC$4922)))+((Y462&lt;&gt;"")*ISNUMBER(SEARCH("|"&amp;Y462&amp;"|",'5_ACOMPANHAMENTO'!$AC$3:$AC$4922)))+((Z462&lt;&gt;"")*ISNUMBER(SEARCH("|"&amp;Z462&amp;"|",'5_ACOMPANHAMENTO'!$AC$3:$AC$4922)))+((AA462&lt;&gt;"")*ISNUMBER(SEARCH("|"&amp;AA462&amp;"|",'5_ACOMPANHAMENTO'!$AC$3:$AC$4922)))+((AB462&lt;&gt;"")*ISNUMBER(SEARCH("|"&amp;AB462&amp;"|",'5_ACOMPANHAMENTO'!$AC$3:$AC$4922))))&gt;0)),'5_ACOMPANHAMENTO'!$J$3:$J$4922),0))</f>
        <v/>
      </c>
      <c r="E462" s="4">
        <f>IF(G462=0,"FINALIZADO",IF(TODAY()&gt;A462,"ATRASADO "&amp;TODAY()-A462&amp;" DIAS","ADIANTADO "&amp;A462-TODAY()&amp;" DIAS"))</f>
        <v/>
      </c>
      <c r="F462" s="7">
        <f>IF(OR($B462="",$C462=""),"",IFERROR(SUMPRODUCT(--(('5_ACOMPANHAMENTO'!$AD$3:$AD$4922=TRIM($C462&amp;""))*('5_ACOMPANHAMENTO'!$AC$3:$AC$4922&lt;&gt;"")*((((I462&lt;&gt;"")*ISNUMBER(SEARCH("|"&amp;I462&amp;"|",'5_ACOMPANHAMENTO'!$AC$3:$AC$4922)))+((J462&lt;&gt;"")*ISNUMBER(SEARCH("|"&amp;J462&amp;"|",'5_ACOMPANHAMENTO'!$AC$3:$AC$4922)))+((K462&lt;&gt;"")*ISNUMBER(SEARCH("|"&amp;K462&amp;"|",'5_ACOMPANHAMENTO'!$AC$3:$AC$4922)))+((L462&lt;&gt;"")*ISNUMBER(SEARCH("|"&amp;L462&amp;"|",'5_ACOMPANHAMENTO'!$AC$3:$AC$4922)))+((M462&lt;&gt;"")*ISNUMBER(SEARCH("|"&amp;M462&amp;"|",'5_ACOMPANHAMENTO'!$AC$3:$AC$4922)))+((N462&lt;&gt;"")*ISNUMBER(SEARCH("|"&amp;N462&amp;"|",'5_ACOMPANHAMENTO'!$AC$3:$AC$4922)))+((O462&lt;&gt;"")*ISNUMBER(SEARCH("|"&amp;O462&amp;"|",'5_ACOMPANHAMENTO'!$AC$3:$AC$4922)))+((P462&lt;&gt;"")*ISNUMBER(SEARCH("|"&amp;P462&amp;"|",'5_ACOMPANHAMENTO'!$AC$3:$AC$4922)))+((Q462&lt;&gt;"")*ISNUMBER(SEARCH("|"&amp;Q462&amp;"|",'5_ACOMPANHAMENTO'!$AC$3:$AC$4922)))+((R462&lt;&gt;"")*ISNUMBER(SEARCH("|"&amp;R462&amp;"|",'5_ACOMPANHAMENTO'!$AC$3:$AC$4922)))+((S462&lt;&gt;"")*ISNUMBER(SEARCH("|"&amp;S462&amp;"|",'5_ACOMPANHAMENTO'!$AC$3:$AC$4922)))+((T462&lt;&gt;"")*ISNUMBER(SEARCH("|"&amp;T462&amp;"|",'5_ACOMPANHAMENTO'!$AC$3:$AC$4922)))+((U462&lt;&gt;"")*ISNUMBER(SEARCH("|"&amp;U462&amp;"|",'5_ACOMPANHAMENTO'!$AC$3:$AC$4922)))+((V462&lt;&gt;"")*ISNUMBER(SEARCH("|"&amp;V462&amp;"|",'5_ACOMPANHAMENTO'!$AC$3:$AC$4922)))+((W462&lt;&gt;"")*ISNUMBER(SEARCH("|"&amp;W462&amp;"|",'5_ACOMPANHAMENTO'!$AC$3:$AC$4922)))+((X462&lt;&gt;"")*ISNUMBER(SEARCH("|"&amp;X462&amp;"|",'5_ACOMPANHAMENTO'!$AC$3:$AC$4922)))+((Y462&lt;&gt;"")*ISNUMBER(SEARCH("|"&amp;Y462&amp;"|",'5_ACOMPANHAMENTO'!$AC$3:$AC$4922)))+((Z462&lt;&gt;"")*ISNUMBER(SEARCH("|"&amp;Z462&amp;"|",'5_ACOMPANHAMENTO'!$AC$3:$AC$4922)))+((AA462&lt;&gt;"")*ISNUMBER(SEARCH("|"&amp;AA462&amp;"|",'5_ACOMPANHAMENTO'!$AC$3:$AC$4922)))+((AB462&lt;&gt;"")*ISNUMBER(SEARCH("|"&amp;AB462&amp;"|",'5_ACOMPANHAMENTO'!$AC$3:$AC$4922))))&gt;0)),'5_ACOMPANHAMENTO'!$O$3:$O$4922),0))</f>
        <v/>
      </c>
      <c r="G462" s="7">
        <f>IF(OR($B462="",$C462=""),"",D462-F462)</f>
        <v/>
      </c>
      <c r="H462">
        <f>IF(OR($B462="",$C462=""),"",TRIM($B462&amp;"")&amp;"|"&amp;TRIM($C462&amp;""))</f>
        <v/>
      </c>
      <c r="I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",99)),1,99)))</f>
        <v/>
      </c>
      <c r="J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",99)),100,99)))</f>
        <v/>
      </c>
      <c r="K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",99)),199,99)))</f>
        <v/>
      </c>
      <c r="L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",99)),298,99)))</f>
        <v/>
      </c>
      <c r="M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",99)),397,99)))</f>
        <v/>
      </c>
      <c r="N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",99)),496,99)))</f>
        <v/>
      </c>
      <c r="O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",99)),595,99)))</f>
        <v/>
      </c>
      <c r="P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",99)),694,99)))</f>
        <v/>
      </c>
      <c r="Q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",99)),793,99)))</f>
        <v/>
      </c>
      <c r="R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",99)),892,99)))</f>
        <v/>
      </c>
      <c r="S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",99)),991,99)))</f>
        <v/>
      </c>
      <c r="T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",99)),1090,99)))</f>
        <v/>
      </c>
      <c r="U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",99)),1189,99)))</f>
        <v/>
      </c>
      <c r="V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",99)),1288,99)))</f>
        <v/>
      </c>
      <c r="W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",99)),1387,99)))</f>
        <v/>
      </c>
      <c r="X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",99)),1486,99)))</f>
        <v/>
      </c>
      <c r="Y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",99)),1585,99)))</f>
        <v/>
      </c>
      <c r="Z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",99)),1684,99)))</f>
        <v/>
      </c>
      <c r="AA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",99)),1783,99)))</f>
        <v/>
      </c>
      <c r="AB462" s="1">
        <f>IF($B462="","",TRIM(MID(SUBSTITUTE(TRIM(SUBSTITUTE(SUBSTITUTE(SUBSTITUTE(SUBSTITUTE(SUBSTITUTE(SUBSTITUTE(SUBSTITUTE(SUBSTITUTE(SUBSTITUTE(SUBSTITUTE(SUBSTITUTE(SUBSTITUTE(SUBSTITUTE(SUBSTITUTE(TRIM($B462&amp;""),CHAR(10),"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",REPT(" ",99)),1882,99)))</f>
        <v/>
      </c>
    </row>
    <row r="463" hidden="1" ht="14.25" customHeight="1">
      <c r="A463" s="4">
        <f>IF(OR($B463="",$C463=""),"",IFERROR(INDEX('5_ACOMPANHAMENTO'!$A$3:$A$4922,MATCH(1,INDEX(('5_ACOMPANHAMENTO'!$AD$3:$AD$4922=TRIM($C463&amp;""))*('5_ACOMPANHAMENTO'!$AC$3:$AC$4922&lt;&gt;"")*((((I463&lt;&gt;"")*ISNUMBER(SEARCH("|"&amp;I463&amp;"|",'5_ACOMPANHAMENTO'!$AC$3:$AC$4922)))+((J463&lt;&gt;"")*ISNUMBER(SEARCH("|"&amp;J463&amp;"|",'5_ACOMPANHAMENTO'!$AC$3:$AC$4922)))+((K463&lt;&gt;"")*ISNUMBER(SEARCH("|"&amp;K463&amp;"|",'5_ACOMPANHAMENTO'!$AC$3:$AC$4922)))+((L463&lt;&gt;"")*ISNUMBER(SEARCH("|"&amp;L463&amp;"|",'5_ACOMPANHAMENTO'!$AC$3:$AC$4922)))+((M463&lt;&gt;"")*ISNUMBER(SEARCH("|"&amp;M463&amp;"|",'5_ACOMPANHAMENTO'!$AC$3:$AC$4922)))+((N463&lt;&gt;"")*ISNUMBER(SEARCH("|"&amp;N463&amp;"|",'5_ACOMPANHAMENTO'!$AC$3:$AC$4922)))+((O463&lt;&gt;"")*ISNUMBER(SEARCH("|"&amp;O463&amp;"|",'5_ACOMPANHAMENTO'!$AC$3:$AC$4922)))+((P463&lt;&gt;"")*ISNUMBER(SEARCH("|"&amp;P463&amp;"|",'5_ACOMPANHAMENTO'!$AC$3:$AC$4922)))+((Q463&lt;&gt;"")*ISNUMBER(SEARCH("|"&amp;Q463&amp;"|",'5_ACOMPANHAMENTO'!$AC$3:$AC$4922)))+((R463&lt;&gt;"")*ISNUMBER(SEARCH("|"&amp;R463&amp;"|",'5_ACOMPANHAMENTO'!$AC$3:$AC$4922)))+((S463&lt;&gt;"")*ISNUMBER(SEARCH("|"&amp;S463&amp;"|",'5_ACOMPANHAMENTO'!$AC$3:$AC$4922)))+((T463&lt;&gt;"")*ISNUMBER(SEARCH("|"&amp;T463&amp;"|",'5_ACOMPANHAMENTO'!$AC$3:$AC$4922)))+((U463&lt;&gt;"")*ISNUMBER(SEARCH("|"&amp;U463&amp;"|",'5_ACOMPANHAMENTO'!$AC$3:$AC$4922)))+((V463&lt;&gt;"")*ISNUMBER(SEARCH("|"&amp;V463&amp;"|",'5_ACOMPANHAMENTO'!$AC$3:$AC$4922)))+((W463&lt;&gt;"")*ISNUMBER(SEARCH("|"&amp;W463&amp;"|",'5_ACOMPANHAMENTO'!$AC$3:$AC$4922)))+((X463&lt;&gt;"")*ISNUMBER(SEARCH("|"&amp;X463&amp;"|",'5_ACOMPANHAMENTO'!$AC$3:$AC$4922)))+((Y463&lt;&gt;"")*ISNUMBER(SEARCH("|"&amp;Y463&amp;"|",'5_ACOMPANHAMENTO'!$AC$3:$AC$4922)))+((Z463&lt;&gt;"")*ISNUMBER(SEARCH("|"&amp;Z463&amp;"|",'5_ACOMPANHAMENTO'!$AC$3:$AC$4922)))+((AA463&lt;&gt;"")*ISNUMBER(SEARCH("|"&amp;AA463&amp;"|",'5_ACOMPANHAMENTO'!$AC$3:$AC$4922)))+((AB463&lt;&gt;"")*ISNUMBER(SEARCH("|"&amp;AB463&amp;"|",'5_ACOMPANHAMENTO'!$AC$3:$AC$4922))))&gt;0),0),0)),""))</f>
        <v/>
      </c>
      <c r="B463" s="14" t="inlineStr">
        <is>
          <t>10200,10202,10205</t>
        </is>
      </c>
      <c r="C463" s="14" t="inlineStr">
        <is>
          <t>9 COLADEIRAS</t>
        </is>
      </c>
      <c r="D463" s="4">
        <f>IF(OR($B463="",$C463=""),"",IFERROR(SUMPRODUCT(--(('5_ACOMPANHAMENTO'!$AD$3:$AD$4922=TRIM($C463&amp;""))*('5_ACOMPANHAMENTO'!$AC$3:$AC$4922&lt;&gt;"")*((((I463&lt;&gt;"")*ISNUMBER(SEARCH("|"&amp;I463&amp;"|",'5_ACOMPANHAMENTO'!$AC$3:$AC$4922)))+((J463&lt;&gt;"")*ISNUMBER(SEARCH("|"&amp;J463&amp;"|",'5_ACOMPANHAMENTO'!$AC$3:$AC$4922)))+((K463&lt;&gt;"")*ISNUMBER(SEARCH("|"&amp;K463&amp;"|",'5_ACOMPANHAMENTO'!$AC$3:$AC$4922)))+((L463&lt;&gt;"")*ISNUMBER(SEARCH("|"&amp;L463&amp;"|",'5_ACOMPANHAMENTO'!$AC$3:$AC$4922)))+((M463&lt;&gt;"")*ISNUMBER(SEARCH("|"&amp;M463&amp;"|",'5_ACOMPANHAMENTO'!$AC$3:$AC$4922)))+((N463&lt;&gt;"")*ISNUMBER(SEARCH("|"&amp;N463&amp;"|",'5_ACOMPANHAMENTO'!$AC$3:$AC$4922)))+((O463&lt;&gt;"")*ISNUMBER(SEARCH("|"&amp;O463&amp;"|",'5_ACOMPANHAMENTO'!$AC$3:$AC$4922)))+((P463&lt;&gt;"")*ISNUMBER(SEARCH("|"&amp;P463&amp;"|",'5_ACOMPANHAMENTO'!$AC$3:$AC$4922)))+((Q463&lt;&gt;"")*ISNUMBER(SEARCH("|"&amp;Q463&amp;"|",'5_ACOMPANHAMENTO'!$AC$3:$AC$4922)))+((R463&lt;&gt;"")*ISNUMBER(SEARCH("|"&amp;R463&amp;"|",'5_ACOMPANHAMENTO'!$AC$3:$AC$4922)))+((S463&lt;&gt;"")*ISNUMBER(SEARCH("|"&amp;S463&amp;"|",'5_ACOMPANHAMENTO'!$AC$3:$AC$4922)))+((T463&lt;&gt;"")*ISNUMBER(SEARCH("|"&amp;T463&amp;"|",'5_ACOMPANHAMENTO'!$AC$3:$AC$4922)))+((U463&lt;&gt;"")*ISNUMBER(SEARCH("|"&amp;U463&amp;"|",'5_ACOMPANHAMENTO'!$AC$3:$AC$4922)))+((V463&lt;&gt;"")*ISNUMBER(SEARCH("|"&amp;V463&amp;"|",'5_ACOMPANHAMENTO'!$AC$3:$AC$4922)))+((W463&lt;&gt;"")*ISNUMBER(SEARCH("|"&amp;W463&amp;"|",'5_ACOMPANHAMENTO'!$AC$3:$AC$4922)))+((X463&lt;&gt;"")*ISNUMBER(SEARCH("|"&amp;X463&amp;"|",'5_ACOMPANHAMENTO'!$AC$3:$AC$4922)))+((Y463&lt;&gt;"")*ISNUMBER(SEARCH("|"&amp;Y463&amp;"|",'5_ACOMPANHAMENTO'!$AC$3:$AC$4922)))+((Z463&lt;&gt;"")*ISNUMBER(SEARCH("|"&amp;Z463&amp;"|",'5_ACOMPANHAMENTO'!$AC$3:$AC$4922)))+((AA463&lt;&gt;"")*ISNUMBER(SEARCH("|"&amp;AA463&amp;"|",'5_ACOMPANHAMENTO'!$AC$3:$AC$4922)))+((AB463&lt;&gt;"")*ISNUMBER(SEARCH("|"&amp;AB463&amp;"|",'5_ACOMPANHAMENTO'!$AC$3:$AC$4922))))&gt;0)),'5_ACOMPANHAMENTO'!$J$3:$J$4922),0))</f>
        <v/>
      </c>
      <c r="E463" s="4">
        <f>IF(G463=0,"FINALIZADO",IF(TODAY()&gt;A463,"ATRASADO "&amp;TODAY()-A463&amp;" DIAS","ADIANTADO "&amp;A463-TODAY()&amp;" DIAS"))</f>
        <v/>
      </c>
      <c r="F463" s="7">
        <f>IF(OR($B463="",$C463=""),"",IFERROR(SUMPRODUCT(--(('5_ACOMPANHAMENTO'!$AD$3:$AD$4922=TRIM($C463&amp;""))*('5_ACOMPANHAMENTO'!$AC$3:$AC$4922&lt;&gt;"")*((((I463&lt;&gt;"")*ISNUMBER(SEARCH("|"&amp;I463&amp;"|",'5_ACOMPANHAMENTO'!$AC$3:$AC$4922)))+((J463&lt;&gt;"")*ISNUMBER(SEARCH("|"&amp;J463&amp;"|",'5_ACOMPANHAMENTO'!$AC$3:$AC$4922)))+((K463&lt;&gt;"")*ISNUMBER(SEARCH("|"&amp;K463&amp;"|",'5_ACOMPANHAMENTO'!$AC$3:$AC$4922)))+((L463&lt;&gt;"")*ISNUMBER(SEARCH("|"&amp;L463&amp;"|",'5_ACOMPANHAMENTO'!$AC$3:$AC$4922)))+((M463&lt;&gt;"")*ISNUMBER(SEARCH("|"&amp;M463&amp;"|",'5_ACOMPANHAMENTO'!$AC$3:$AC$4922)))+((N463&lt;&gt;"")*ISNUMBER(SEARCH("|"&amp;N463&amp;"|",'5_ACOMPANHAMENTO'!$AC$3:$AC$4922)))+((O463&lt;&gt;"")*ISNUMBER(SEARCH("|"&amp;O463&amp;"|",'5_ACOMPANHAMENTO'!$AC$3:$AC$4922)))+((P463&lt;&gt;"")*ISNUMBER(SEARCH("|"&amp;P463&amp;"|",'5_ACOMPANHAMENTO'!$AC$3:$AC$4922)))+((Q463&lt;&gt;"")*ISNUMBER(SEARCH("|"&amp;Q463&amp;"|",'5_ACOMPANHAMENTO'!$AC$3:$AC$4922)))+((R463&lt;&gt;"")*ISNUMBER(SEARCH("|"&amp;R463&amp;"|",'5_ACOMPANHAMENTO'!$AC$3:$AC$4922)))+((S463&lt;&gt;"")*ISNUMBER(SEARCH("|"&amp;S463&amp;"|",'5_ACOMPANHAMENTO'!$AC$3:$AC$4922)))+((T463&lt;&gt;"")*ISNUMBER(SEARCH("|"&amp;T463&amp;"|",'5_ACOMPANHAMENTO'!$AC$3:$AC$4922)))+((U463&lt;&gt;"")*ISNUMBER(SEARCH("|"&amp;U463&amp;"|",'5_ACOMPANHAMENTO'!$AC$3:$AC$4922)))+((V463&lt;&gt;"")*ISNUMBER(SEARCH("|"&amp;V463&amp;"|",'5_ACOMPANHAMENTO'!$AC$3:$AC$4922)))+((W463&lt;&gt;"")*ISNUMBER(SEARCH("|"&amp;W463&amp;"|",'5_ACOMPANHAMENTO'!$AC$3:$AC$4922)))+((X463&lt;&gt;"")*ISNUMBER(SEARCH("|"&amp;X463&amp;"|",'5_ACOMPANHAMENTO'!$AC$3:$AC$4922)))+((Y463&lt;&gt;"")*ISNUMBER(SEARCH("|"&amp;Y463&amp;"|",'5_ACOMPANHAMENTO'!$AC$3:$AC$4922)))+((Z463&lt;&gt;"")*ISNUMBER(SEARCH("|"&amp;Z463&amp;"|",'5_ACOMPANHAMENTO'!$AC$3:$AC$4922)))+((AA463&lt;&gt;"")*ISNUMBER(SEARCH("|"&amp;AA463&amp;"|",'5_ACOMPANHAMENTO'!$AC$3:$AC$4922)))+((AB463&lt;&gt;"")*ISNUMBER(SEARCH("|"&amp;AB463&amp;"|",'5_ACOMPANHAMENTO'!$AC$3:$AC$4922))))&gt;0)),'5_ACOMPANHAMENTO'!$O$3:$O$4922),0))</f>
        <v/>
      </c>
      <c r="G463" s="7">
        <f>IF(OR($B463="",$C463=""),"",D463-F463)</f>
        <v/>
      </c>
      <c r="H463">
        <f>IF(OR($B463="",$C463=""),"",TRIM($B463&amp;"")&amp;"|"&amp;TRIM($C463&amp;""))</f>
        <v/>
      </c>
      <c r="I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",99)),1,99)))</f>
        <v/>
      </c>
      <c r="J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",99)),100,99)))</f>
        <v/>
      </c>
      <c r="K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",99)),199,99)))</f>
        <v/>
      </c>
      <c r="L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",99)),298,99)))</f>
        <v/>
      </c>
      <c r="M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",99)),397,99)))</f>
        <v/>
      </c>
      <c r="N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",99)),496,99)))</f>
        <v/>
      </c>
      <c r="O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",99)),595,99)))</f>
        <v/>
      </c>
      <c r="P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",99)),694,99)))</f>
        <v/>
      </c>
      <c r="Q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",99)),793,99)))</f>
        <v/>
      </c>
      <c r="R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",99)),892,99)))</f>
        <v/>
      </c>
      <c r="S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",99)),991,99)))</f>
        <v/>
      </c>
      <c r="T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",99)),1090,99)))</f>
        <v/>
      </c>
      <c r="U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",99)),1189,99)))</f>
        <v/>
      </c>
      <c r="V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",99)),1288,99)))</f>
        <v/>
      </c>
      <c r="W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",99)),1387,99)))</f>
        <v/>
      </c>
      <c r="X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",99)),1486,99)))</f>
        <v/>
      </c>
      <c r="Y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",99)),1585,99)))</f>
        <v/>
      </c>
      <c r="Z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",99)),1684,99)))</f>
        <v/>
      </c>
      <c r="AA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",99)),1783,99)))</f>
        <v/>
      </c>
      <c r="AB463" s="1">
        <f>IF($B463="","",TRIM(MID(SUBSTITUTE(TRIM(SUBSTITUTE(SUBSTITUTE(SUBSTITUTE(SUBSTITUTE(SUBSTITUTE(SUBSTITUTE(SUBSTITUTE(SUBSTITUTE(SUBSTITUTE(SUBSTITUTE(SUBSTITUTE(SUBSTITUTE(SUBSTITUTE(SUBSTITUTE(TRIM($B463&amp;""),CHAR(10),"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",REPT(" ",99)),1882,99)))</f>
        <v/>
      </c>
    </row>
    <row r="464" hidden="1" ht="14.25" customHeight="1">
      <c r="A464" s="4">
        <f>IF(OR($B464="",$C464=""),"",IFERROR(INDEX('5_ACOMPANHAMENTO'!$A$3:$A$4922,MATCH(1,INDEX(('5_ACOMPANHAMENTO'!$AD$3:$AD$4922=TRIM($C464&amp;""))*('5_ACOMPANHAMENTO'!$AC$3:$AC$4922&lt;&gt;"")*((((I464&lt;&gt;"")*ISNUMBER(SEARCH("|"&amp;I464&amp;"|",'5_ACOMPANHAMENTO'!$AC$3:$AC$4922)))+((J464&lt;&gt;"")*ISNUMBER(SEARCH("|"&amp;J464&amp;"|",'5_ACOMPANHAMENTO'!$AC$3:$AC$4922)))+((K464&lt;&gt;"")*ISNUMBER(SEARCH("|"&amp;K464&amp;"|",'5_ACOMPANHAMENTO'!$AC$3:$AC$4922)))+((L464&lt;&gt;"")*ISNUMBER(SEARCH("|"&amp;L464&amp;"|",'5_ACOMPANHAMENTO'!$AC$3:$AC$4922)))+((M464&lt;&gt;"")*ISNUMBER(SEARCH("|"&amp;M464&amp;"|",'5_ACOMPANHAMENTO'!$AC$3:$AC$4922)))+((N464&lt;&gt;"")*ISNUMBER(SEARCH("|"&amp;N464&amp;"|",'5_ACOMPANHAMENTO'!$AC$3:$AC$4922)))+((O464&lt;&gt;"")*ISNUMBER(SEARCH("|"&amp;O464&amp;"|",'5_ACOMPANHAMENTO'!$AC$3:$AC$4922)))+((P464&lt;&gt;"")*ISNUMBER(SEARCH("|"&amp;P464&amp;"|",'5_ACOMPANHAMENTO'!$AC$3:$AC$4922)))+((Q464&lt;&gt;"")*ISNUMBER(SEARCH("|"&amp;Q464&amp;"|",'5_ACOMPANHAMENTO'!$AC$3:$AC$4922)))+((R464&lt;&gt;"")*ISNUMBER(SEARCH("|"&amp;R464&amp;"|",'5_ACOMPANHAMENTO'!$AC$3:$AC$4922)))+((S464&lt;&gt;"")*ISNUMBER(SEARCH("|"&amp;S464&amp;"|",'5_ACOMPANHAMENTO'!$AC$3:$AC$4922)))+((T464&lt;&gt;"")*ISNUMBER(SEARCH("|"&amp;T464&amp;"|",'5_ACOMPANHAMENTO'!$AC$3:$AC$4922)))+((U464&lt;&gt;"")*ISNUMBER(SEARCH("|"&amp;U464&amp;"|",'5_ACOMPANHAMENTO'!$AC$3:$AC$4922)))+((V464&lt;&gt;"")*ISNUMBER(SEARCH("|"&amp;V464&amp;"|",'5_ACOMPANHAMENTO'!$AC$3:$AC$4922)))+((W464&lt;&gt;"")*ISNUMBER(SEARCH("|"&amp;W464&amp;"|",'5_ACOMPANHAMENTO'!$AC$3:$AC$4922)))+((X464&lt;&gt;"")*ISNUMBER(SEARCH("|"&amp;X464&amp;"|",'5_ACOMPANHAMENTO'!$AC$3:$AC$4922)))+((Y464&lt;&gt;"")*ISNUMBER(SEARCH("|"&amp;Y464&amp;"|",'5_ACOMPANHAMENTO'!$AC$3:$AC$4922)))+((Z464&lt;&gt;"")*ISNUMBER(SEARCH("|"&amp;Z464&amp;"|",'5_ACOMPANHAMENTO'!$AC$3:$AC$4922)))+((AA464&lt;&gt;"")*ISNUMBER(SEARCH("|"&amp;AA464&amp;"|",'5_ACOMPANHAMENTO'!$AC$3:$AC$4922)))+((AB464&lt;&gt;"")*ISNUMBER(SEARCH("|"&amp;AB464&amp;"|",'5_ACOMPANHAMENTO'!$AC$3:$AC$4922))))&gt;0),0),0)),""))</f>
        <v/>
      </c>
      <c r="B464" s="14" t="inlineStr">
        <is>
          <t>10200,10202,10205</t>
        </is>
      </c>
      <c r="C464" s="14" t="inlineStr">
        <is>
          <t>9 COLADEIRAS</t>
        </is>
      </c>
      <c r="D464" s="4">
        <f>IF(OR($B464="",$C464=""),"",IFERROR(SUMPRODUCT(--(('5_ACOMPANHAMENTO'!$AD$3:$AD$4922=TRIM($C464&amp;""))*('5_ACOMPANHAMENTO'!$AC$3:$AC$4922&lt;&gt;"")*((((I464&lt;&gt;"")*ISNUMBER(SEARCH("|"&amp;I464&amp;"|",'5_ACOMPANHAMENTO'!$AC$3:$AC$4922)))+((J464&lt;&gt;"")*ISNUMBER(SEARCH("|"&amp;J464&amp;"|",'5_ACOMPANHAMENTO'!$AC$3:$AC$4922)))+((K464&lt;&gt;"")*ISNUMBER(SEARCH("|"&amp;K464&amp;"|",'5_ACOMPANHAMENTO'!$AC$3:$AC$4922)))+((L464&lt;&gt;"")*ISNUMBER(SEARCH("|"&amp;L464&amp;"|",'5_ACOMPANHAMENTO'!$AC$3:$AC$4922)))+((M464&lt;&gt;"")*ISNUMBER(SEARCH("|"&amp;M464&amp;"|",'5_ACOMPANHAMENTO'!$AC$3:$AC$4922)))+((N464&lt;&gt;"")*ISNUMBER(SEARCH("|"&amp;N464&amp;"|",'5_ACOMPANHAMENTO'!$AC$3:$AC$4922)))+((O464&lt;&gt;"")*ISNUMBER(SEARCH("|"&amp;O464&amp;"|",'5_ACOMPANHAMENTO'!$AC$3:$AC$4922)))+((P464&lt;&gt;"")*ISNUMBER(SEARCH("|"&amp;P464&amp;"|",'5_ACOMPANHAMENTO'!$AC$3:$AC$4922)))+((Q464&lt;&gt;"")*ISNUMBER(SEARCH("|"&amp;Q464&amp;"|",'5_ACOMPANHAMENTO'!$AC$3:$AC$4922)))+((R464&lt;&gt;"")*ISNUMBER(SEARCH("|"&amp;R464&amp;"|",'5_ACOMPANHAMENTO'!$AC$3:$AC$4922)))+((S464&lt;&gt;"")*ISNUMBER(SEARCH("|"&amp;S464&amp;"|",'5_ACOMPANHAMENTO'!$AC$3:$AC$4922)))+((T464&lt;&gt;"")*ISNUMBER(SEARCH("|"&amp;T464&amp;"|",'5_ACOMPANHAMENTO'!$AC$3:$AC$4922)))+((U464&lt;&gt;"")*ISNUMBER(SEARCH("|"&amp;U464&amp;"|",'5_ACOMPANHAMENTO'!$AC$3:$AC$4922)))+((V464&lt;&gt;"")*ISNUMBER(SEARCH("|"&amp;V464&amp;"|",'5_ACOMPANHAMENTO'!$AC$3:$AC$4922)))+((W464&lt;&gt;"")*ISNUMBER(SEARCH("|"&amp;W464&amp;"|",'5_ACOMPANHAMENTO'!$AC$3:$AC$4922)))+((X464&lt;&gt;"")*ISNUMBER(SEARCH("|"&amp;X464&amp;"|",'5_ACOMPANHAMENTO'!$AC$3:$AC$4922)))+((Y464&lt;&gt;"")*ISNUMBER(SEARCH("|"&amp;Y464&amp;"|",'5_ACOMPANHAMENTO'!$AC$3:$AC$4922)))+((Z464&lt;&gt;"")*ISNUMBER(SEARCH("|"&amp;Z464&amp;"|",'5_ACOMPANHAMENTO'!$AC$3:$AC$4922)))+((AA464&lt;&gt;"")*ISNUMBER(SEARCH("|"&amp;AA464&amp;"|",'5_ACOMPANHAMENTO'!$AC$3:$AC$4922)))+((AB464&lt;&gt;"")*ISNUMBER(SEARCH("|"&amp;AB464&amp;"|",'5_ACOMPANHAMENTO'!$AC$3:$AC$4922))))&gt;0)),'5_ACOMPANHAMENTO'!$J$3:$J$4922),0))</f>
        <v/>
      </c>
      <c r="E464" s="4">
        <f>IF(G464=0,"FINALIZADO",IF(TODAY()&gt;A464,"ATRASADO "&amp;TODAY()-A464&amp;" DIAS","ADIANTADO "&amp;A464-TODAY()&amp;" DIAS"))</f>
        <v/>
      </c>
      <c r="F464" s="7">
        <f>IF(OR($B464="",$C464=""),"",IFERROR(SUMPRODUCT(--(('5_ACOMPANHAMENTO'!$AD$3:$AD$4922=TRIM($C464&amp;""))*('5_ACOMPANHAMENTO'!$AC$3:$AC$4922&lt;&gt;"")*((((I464&lt;&gt;"")*ISNUMBER(SEARCH("|"&amp;I464&amp;"|",'5_ACOMPANHAMENTO'!$AC$3:$AC$4922)))+((J464&lt;&gt;"")*ISNUMBER(SEARCH("|"&amp;J464&amp;"|",'5_ACOMPANHAMENTO'!$AC$3:$AC$4922)))+((K464&lt;&gt;"")*ISNUMBER(SEARCH("|"&amp;K464&amp;"|",'5_ACOMPANHAMENTO'!$AC$3:$AC$4922)))+((L464&lt;&gt;"")*ISNUMBER(SEARCH("|"&amp;L464&amp;"|",'5_ACOMPANHAMENTO'!$AC$3:$AC$4922)))+((M464&lt;&gt;"")*ISNUMBER(SEARCH("|"&amp;M464&amp;"|",'5_ACOMPANHAMENTO'!$AC$3:$AC$4922)))+((N464&lt;&gt;"")*ISNUMBER(SEARCH("|"&amp;N464&amp;"|",'5_ACOMPANHAMENTO'!$AC$3:$AC$4922)))+((O464&lt;&gt;"")*ISNUMBER(SEARCH("|"&amp;O464&amp;"|",'5_ACOMPANHAMENTO'!$AC$3:$AC$4922)))+((P464&lt;&gt;"")*ISNUMBER(SEARCH("|"&amp;P464&amp;"|",'5_ACOMPANHAMENTO'!$AC$3:$AC$4922)))+((Q464&lt;&gt;"")*ISNUMBER(SEARCH("|"&amp;Q464&amp;"|",'5_ACOMPANHAMENTO'!$AC$3:$AC$4922)))+((R464&lt;&gt;"")*ISNUMBER(SEARCH("|"&amp;R464&amp;"|",'5_ACOMPANHAMENTO'!$AC$3:$AC$4922)))+((S464&lt;&gt;"")*ISNUMBER(SEARCH("|"&amp;S464&amp;"|",'5_ACOMPANHAMENTO'!$AC$3:$AC$4922)))+((T464&lt;&gt;"")*ISNUMBER(SEARCH("|"&amp;T464&amp;"|",'5_ACOMPANHAMENTO'!$AC$3:$AC$4922)))+((U464&lt;&gt;"")*ISNUMBER(SEARCH("|"&amp;U464&amp;"|",'5_ACOMPANHAMENTO'!$AC$3:$AC$4922)))+((V464&lt;&gt;"")*ISNUMBER(SEARCH("|"&amp;V464&amp;"|",'5_ACOMPANHAMENTO'!$AC$3:$AC$4922)))+((W464&lt;&gt;"")*ISNUMBER(SEARCH("|"&amp;W464&amp;"|",'5_ACOMPANHAMENTO'!$AC$3:$AC$4922)))+((X464&lt;&gt;"")*ISNUMBER(SEARCH("|"&amp;X464&amp;"|",'5_ACOMPANHAMENTO'!$AC$3:$AC$4922)))+((Y464&lt;&gt;"")*ISNUMBER(SEARCH("|"&amp;Y464&amp;"|",'5_ACOMPANHAMENTO'!$AC$3:$AC$4922)))+((Z464&lt;&gt;"")*ISNUMBER(SEARCH("|"&amp;Z464&amp;"|",'5_ACOMPANHAMENTO'!$AC$3:$AC$4922)))+((AA464&lt;&gt;"")*ISNUMBER(SEARCH("|"&amp;AA464&amp;"|",'5_ACOMPANHAMENTO'!$AC$3:$AC$4922)))+((AB464&lt;&gt;"")*ISNUMBER(SEARCH("|"&amp;AB464&amp;"|",'5_ACOMPANHAMENTO'!$AC$3:$AC$4922))))&gt;0)),'5_ACOMPANHAMENTO'!$O$3:$O$4922),0))</f>
        <v/>
      </c>
      <c r="G464" s="7">
        <f>IF(OR($B464="",$C464=""),"",D464-F464)</f>
        <v/>
      </c>
      <c r="H464">
        <f>IF(OR($B464="",$C464=""),"",TRIM($B464&amp;"")&amp;"|"&amp;TRIM($C464&amp;""))</f>
        <v/>
      </c>
      <c r="I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",99)),1,99)))</f>
        <v/>
      </c>
      <c r="J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",99)),100,99)))</f>
        <v/>
      </c>
      <c r="K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",99)),199,99)))</f>
        <v/>
      </c>
      <c r="L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",99)),298,99)))</f>
        <v/>
      </c>
      <c r="M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",99)),397,99)))</f>
        <v/>
      </c>
      <c r="N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",99)),496,99)))</f>
        <v/>
      </c>
      <c r="O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",99)),595,99)))</f>
        <v/>
      </c>
      <c r="P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",99)),694,99)))</f>
        <v/>
      </c>
      <c r="Q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",99)),793,99)))</f>
        <v/>
      </c>
      <c r="R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",99)),892,99)))</f>
        <v/>
      </c>
      <c r="S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",99)),991,99)))</f>
        <v/>
      </c>
      <c r="T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",99)),1090,99)))</f>
        <v/>
      </c>
      <c r="U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",99)),1189,99)))</f>
        <v/>
      </c>
      <c r="V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",99)),1288,99)))</f>
        <v/>
      </c>
      <c r="W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",99)),1387,99)))</f>
        <v/>
      </c>
      <c r="X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",99)),1486,99)))</f>
        <v/>
      </c>
      <c r="Y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",99)),1585,99)))</f>
        <v/>
      </c>
      <c r="Z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",99)),1684,99)))</f>
        <v/>
      </c>
      <c r="AA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",99)),1783,99)))</f>
        <v/>
      </c>
      <c r="AB464" s="1">
        <f>IF($B464="","",TRIM(MID(SUBSTITUTE(TRIM(SUBSTITUTE(SUBSTITUTE(SUBSTITUTE(SUBSTITUTE(SUBSTITUTE(SUBSTITUTE(SUBSTITUTE(SUBSTITUTE(SUBSTITUTE(SUBSTITUTE(SUBSTITUTE(SUBSTITUTE(SUBSTITUTE(SUBSTITUTE(TRIM($B464&amp;""),CHAR(10),"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",REPT(" ",99)),1882,99)))</f>
        <v/>
      </c>
    </row>
    <row r="465" hidden="1" ht="14.25" customHeight="1">
      <c r="A465" s="4">
        <f>IF(OR($B465="",$C465=""),"",IFERROR(INDEX('5_ACOMPANHAMENTO'!$A$3:$A$4922,MATCH(1,INDEX(('5_ACOMPANHAMENTO'!$AD$3:$AD$4922=TRIM($C465&amp;""))*('5_ACOMPANHAMENTO'!$AC$3:$AC$4922&lt;&gt;"")*((((I465&lt;&gt;"")*ISNUMBER(SEARCH("|"&amp;I465&amp;"|",'5_ACOMPANHAMENTO'!$AC$3:$AC$4922)))+((J465&lt;&gt;"")*ISNUMBER(SEARCH("|"&amp;J465&amp;"|",'5_ACOMPANHAMENTO'!$AC$3:$AC$4922)))+((K465&lt;&gt;"")*ISNUMBER(SEARCH("|"&amp;K465&amp;"|",'5_ACOMPANHAMENTO'!$AC$3:$AC$4922)))+((L465&lt;&gt;"")*ISNUMBER(SEARCH("|"&amp;L465&amp;"|",'5_ACOMPANHAMENTO'!$AC$3:$AC$4922)))+((M465&lt;&gt;"")*ISNUMBER(SEARCH("|"&amp;M465&amp;"|",'5_ACOMPANHAMENTO'!$AC$3:$AC$4922)))+((N465&lt;&gt;"")*ISNUMBER(SEARCH("|"&amp;N465&amp;"|",'5_ACOMPANHAMENTO'!$AC$3:$AC$4922)))+((O465&lt;&gt;"")*ISNUMBER(SEARCH("|"&amp;O465&amp;"|",'5_ACOMPANHAMENTO'!$AC$3:$AC$4922)))+((P465&lt;&gt;"")*ISNUMBER(SEARCH("|"&amp;P465&amp;"|",'5_ACOMPANHAMENTO'!$AC$3:$AC$4922)))+((Q465&lt;&gt;"")*ISNUMBER(SEARCH("|"&amp;Q465&amp;"|",'5_ACOMPANHAMENTO'!$AC$3:$AC$4922)))+((R465&lt;&gt;"")*ISNUMBER(SEARCH("|"&amp;R465&amp;"|",'5_ACOMPANHAMENTO'!$AC$3:$AC$4922)))+((S465&lt;&gt;"")*ISNUMBER(SEARCH("|"&amp;S465&amp;"|",'5_ACOMPANHAMENTO'!$AC$3:$AC$4922)))+((T465&lt;&gt;"")*ISNUMBER(SEARCH("|"&amp;T465&amp;"|",'5_ACOMPANHAMENTO'!$AC$3:$AC$4922)))+((U465&lt;&gt;"")*ISNUMBER(SEARCH("|"&amp;U465&amp;"|",'5_ACOMPANHAMENTO'!$AC$3:$AC$4922)))+((V465&lt;&gt;"")*ISNUMBER(SEARCH("|"&amp;V465&amp;"|",'5_ACOMPANHAMENTO'!$AC$3:$AC$4922)))+((W465&lt;&gt;"")*ISNUMBER(SEARCH("|"&amp;W465&amp;"|",'5_ACOMPANHAMENTO'!$AC$3:$AC$4922)))+((X465&lt;&gt;"")*ISNUMBER(SEARCH("|"&amp;X465&amp;"|",'5_ACOMPANHAMENTO'!$AC$3:$AC$4922)))+((Y465&lt;&gt;"")*ISNUMBER(SEARCH("|"&amp;Y465&amp;"|",'5_ACOMPANHAMENTO'!$AC$3:$AC$4922)))+((Z465&lt;&gt;"")*ISNUMBER(SEARCH("|"&amp;Z465&amp;"|",'5_ACOMPANHAMENTO'!$AC$3:$AC$4922)))+((AA465&lt;&gt;"")*ISNUMBER(SEARCH("|"&amp;AA465&amp;"|",'5_ACOMPANHAMENTO'!$AC$3:$AC$4922)))+((AB465&lt;&gt;"")*ISNUMBER(SEARCH("|"&amp;AB465&amp;"|",'5_ACOMPANHAMENTO'!$AC$3:$AC$4922))))&gt;0),0),0)),""))</f>
        <v/>
      </c>
      <c r="B465" s="14" t="inlineStr">
        <is>
          <t>10200,10202,10205</t>
        </is>
      </c>
      <c r="C465" s="14" t="inlineStr">
        <is>
          <t>9 COLADEIRAS</t>
        </is>
      </c>
      <c r="D465" s="4">
        <f>IF(OR($B465="",$C465=""),"",IFERROR(SUMPRODUCT(--(('5_ACOMPANHAMENTO'!$AD$3:$AD$4922=TRIM($C465&amp;""))*('5_ACOMPANHAMENTO'!$AC$3:$AC$4922&lt;&gt;"")*((((I465&lt;&gt;"")*ISNUMBER(SEARCH("|"&amp;I465&amp;"|",'5_ACOMPANHAMENTO'!$AC$3:$AC$4922)))+((J465&lt;&gt;"")*ISNUMBER(SEARCH("|"&amp;J465&amp;"|",'5_ACOMPANHAMENTO'!$AC$3:$AC$4922)))+((K465&lt;&gt;"")*ISNUMBER(SEARCH("|"&amp;K465&amp;"|",'5_ACOMPANHAMENTO'!$AC$3:$AC$4922)))+((L465&lt;&gt;"")*ISNUMBER(SEARCH("|"&amp;L465&amp;"|",'5_ACOMPANHAMENTO'!$AC$3:$AC$4922)))+((M465&lt;&gt;"")*ISNUMBER(SEARCH("|"&amp;M465&amp;"|",'5_ACOMPANHAMENTO'!$AC$3:$AC$4922)))+((N465&lt;&gt;"")*ISNUMBER(SEARCH("|"&amp;N465&amp;"|",'5_ACOMPANHAMENTO'!$AC$3:$AC$4922)))+((O465&lt;&gt;"")*ISNUMBER(SEARCH("|"&amp;O465&amp;"|",'5_ACOMPANHAMENTO'!$AC$3:$AC$4922)))+((P465&lt;&gt;"")*ISNUMBER(SEARCH("|"&amp;P465&amp;"|",'5_ACOMPANHAMENTO'!$AC$3:$AC$4922)))+((Q465&lt;&gt;"")*ISNUMBER(SEARCH("|"&amp;Q465&amp;"|",'5_ACOMPANHAMENTO'!$AC$3:$AC$4922)))+((R465&lt;&gt;"")*ISNUMBER(SEARCH("|"&amp;R465&amp;"|",'5_ACOMPANHAMENTO'!$AC$3:$AC$4922)))+((S465&lt;&gt;"")*ISNUMBER(SEARCH("|"&amp;S465&amp;"|",'5_ACOMPANHAMENTO'!$AC$3:$AC$4922)))+((T465&lt;&gt;"")*ISNUMBER(SEARCH("|"&amp;T465&amp;"|",'5_ACOMPANHAMENTO'!$AC$3:$AC$4922)))+((U465&lt;&gt;"")*ISNUMBER(SEARCH("|"&amp;U465&amp;"|",'5_ACOMPANHAMENTO'!$AC$3:$AC$4922)))+((V465&lt;&gt;"")*ISNUMBER(SEARCH("|"&amp;V465&amp;"|",'5_ACOMPANHAMENTO'!$AC$3:$AC$4922)))+((W465&lt;&gt;"")*ISNUMBER(SEARCH("|"&amp;W465&amp;"|",'5_ACOMPANHAMENTO'!$AC$3:$AC$4922)))+((X465&lt;&gt;"")*ISNUMBER(SEARCH("|"&amp;X465&amp;"|",'5_ACOMPANHAMENTO'!$AC$3:$AC$4922)))+((Y465&lt;&gt;"")*ISNUMBER(SEARCH("|"&amp;Y465&amp;"|",'5_ACOMPANHAMENTO'!$AC$3:$AC$4922)))+((Z465&lt;&gt;"")*ISNUMBER(SEARCH("|"&amp;Z465&amp;"|",'5_ACOMPANHAMENTO'!$AC$3:$AC$4922)))+((AA465&lt;&gt;"")*ISNUMBER(SEARCH("|"&amp;AA465&amp;"|",'5_ACOMPANHAMENTO'!$AC$3:$AC$4922)))+((AB465&lt;&gt;"")*ISNUMBER(SEARCH("|"&amp;AB465&amp;"|",'5_ACOMPANHAMENTO'!$AC$3:$AC$4922))))&gt;0)),'5_ACOMPANHAMENTO'!$J$3:$J$4922),0))</f>
        <v/>
      </c>
      <c r="E465" s="4">
        <f>IF(G465=0,"FINALIZADO",IF(TODAY()&gt;A465,"ATRASADO "&amp;TODAY()-A465&amp;" DIAS","ADIANTADO "&amp;A465-TODAY()&amp;" DIAS"))</f>
        <v/>
      </c>
      <c r="F465" s="7">
        <f>IF(OR($B465="",$C465=""),"",IFERROR(SUMPRODUCT(--(('5_ACOMPANHAMENTO'!$AD$3:$AD$4922=TRIM($C465&amp;""))*('5_ACOMPANHAMENTO'!$AC$3:$AC$4922&lt;&gt;"")*((((I465&lt;&gt;"")*ISNUMBER(SEARCH("|"&amp;I465&amp;"|",'5_ACOMPANHAMENTO'!$AC$3:$AC$4922)))+((J465&lt;&gt;"")*ISNUMBER(SEARCH("|"&amp;J465&amp;"|",'5_ACOMPANHAMENTO'!$AC$3:$AC$4922)))+((K465&lt;&gt;"")*ISNUMBER(SEARCH("|"&amp;K465&amp;"|",'5_ACOMPANHAMENTO'!$AC$3:$AC$4922)))+((L465&lt;&gt;"")*ISNUMBER(SEARCH("|"&amp;L465&amp;"|",'5_ACOMPANHAMENTO'!$AC$3:$AC$4922)))+((M465&lt;&gt;"")*ISNUMBER(SEARCH("|"&amp;M465&amp;"|",'5_ACOMPANHAMENTO'!$AC$3:$AC$4922)))+((N465&lt;&gt;"")*ISNUMBER(SEARCH("|"&amp;N465&amp;"|",'5_ACOMPANHAMENTO'!$AC$3:$AC$4922)))+((O465&lt;&gt;"")*ISNUMBER(SEARCH("|"&amp;O465&amp;"|",'5_ACOMPANHAMENTO'!$AC$3:$AC$4922)))+((P465&lt;&gt;"")*ISNUMBER(SEARCH("|"&amp;P465&amp;"|",'5_ACOMPANHAMENTO'!$AC$3:$AC$4922)))+((Q465&lt;&gt;"")*ISNUMBER(SEARCH("|"&amp;Q465&amp;"|",'5_ACOMPANHAMENTO'!$AC$3:$AC$4922)))+((R465&lt;&gt;"")*ISNUMBER(SEARCH("|"&amp;R465&amp;"|",'5_ACOMPANHAMENTO'!$AC$3:$AC$4922)))+((S465&lt;&gt;"")*ISNUMBER(SEARCH("|"&amp;S465&amp;"|",'5_ACOMPANHAMENTO'!$AC$3:$AC$4922)))+((T465&lt;&gt;"")*ISNUMBER(SEARCH("|"&amp;T465&amp;"|",'5_ACOMPANHAMENTO'!$AC$3:$AC$4922)))+((U465&lt;&gt;"")*ISNUMBER(SEARCH("|"&amp;U465&amp;"|",'5_ACOMPANHAMENTO'!$AC$3:$AC$4922)))+((V465&lt;&gt;"")*ISNUMBER(SEARCH("|"&amp;V465&amp;"|",'5_ACOMPANHAMENTO'!$AC$3:$AC$4922)))+((W465&lt;&gt;"")*ISNUMBER(SEARCH("|"&amp;W465&amp;"|",'5_ACOMPANHAMENTO'!$AC$3:$AC$4922)))+((X465&lt;&gt;"")*ISNUMBER(SEARCH("|"&amp;X465&amp;"|",'5_ACOMPANHAMENTO'!$AC$3:$AC$4922)))+((Y465&lt;&gt;"")*ISNUMBER(SEARCH("|"&amp;Y465&amp;"|",'5_ACOMPANHAMENTO'!$AC$3:$AC$4922)))+((Z465&lt;&gt;"")*ISNUMBER(SEARCH("|"&amp;Z465&amp;"|",'5_ACOMPANHAMENTO'!$AC$3:$AC$4922)))+((AA465&lt;&gt;"")*ISNUMBER(SEARCH("|"&amp;AA465&amp;"|",'5_ACOMPANHAMENTO'!$AC$3:$AC$4922)))+((AB465&lt;&gt;"")*ISNUMBER(SEARCH("|"&amp;AB465&amp;"|",'5_ACOMPANHAMENTO'!$AC$3:$AC$4922))))&gt;0)),'5_ACOMPANHAMENTO'!$O$3:$O$4922),0))</f>
        <v/>
      </c>
      <c r="G465" s="7">
        <f>IF(OR($B465="",$C465=""),"",D465-F465)</f>
        <v/>
      </c>
      <c r="H465">
        <f>IF(OR($B465="",$C465=""),"",TRIM($B465&amp;"")&amp;"|"&amp;TRIM($C465&amp;""))</f>
        <v/>
      </c>
      <c r="I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",99)),1,99)))</f>
        <v/>
      </c>
      <c r="J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",99)),100,99)))</f>
        <v/>
      </c>
      <c r="K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",99)),199,99)))</f>
        <v/>
      </c>
      <c r="L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",99)),298,99)))</f>
        <v/>
      </c>
      <c r="M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",99)),397,99)))</f>
        <v/>
      </c>
      <c r="N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",99)),496,99)))</f>
        <v/>
      </c>
      <c r="O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",99)),595,99)))</f>
        <v/>
      </c>
      <c r="P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",99)),694,99)))</f>
        <v/>
      </c>
      <c r="Q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",99)),793,99)))</f>
        <v/>
      </c>
      <c r="R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",99)),892,99)))</f>
        <v/>
      </c>
      <c r="S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",99)),991,99)))</f>
        <v/>
      </c>
      <c r="T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",99)),1090,99)))</f>
        <v/>
      </c>
      <c r="U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",99)),1189,99)))</f>
        <v/>
      </c>
      <c r="V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",99)),1288,99)))</f>
        <v/>
      </c>
      <c r="W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",99)),1387,99)))</f>
        <v/>
      </c>
      <c r="X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",99)),1486,99)))</f>
        <v/>
      </c>
      <c r="Y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",99)),1585,99)))</f>
        <v/>
      </c>
      <c r="Z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",99)),1684,99)))</f>
        <v/>
      </c>
      <c r="AA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",99)),1783,99)))</f>
        <v/>
      </c>
      <c r="AB465" s="1">
        <f>IF($B465="","",TRIM(MID(SUBSTITUTE(TRIM(SUBSTITUTE(SUBSTITUTE(SUBSTITUTE(SUBSTITUTE(SUBSTITUTE(SUBSTITUTE(SUBSTITUTE(SUBSTITUTE(SUBSTITUTE(SUBSTITUTE(SUBSTITUTE(SUBSTITUTE(SUBSTITUTE(SUBSTITUTE(TRIM($B465&amp;""),CHAR(10),"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",REPT(" ",99)),1882,99)))</f>
        <v/>
      </c>
    </row>
    <row r="466" hidden="1" ht="14.25" customHeight="1">
      <c r="A466" s="4">
        <f>IF(OR($B466="",$C466=""),"",IFERROR(INDEX('5_ACOMPANHAMENTO'!$A$3:$A$4922,MATCH(1,INDEX(('5_ACOMPANHAMENTO'!$AD$3:$AD$4922=TRIM($C466&amp;""))*('5_ACOMPANHAMENTO'!$AC$3:$AC$4922&lt;&gt;"")*((((I466&lt;&gt;"")*ISNUMBER(SEARCH("|"&amp;I466&amp;"|",'5_ACOMPANHAMENTO'!$AC$3:$AC$4922)))+((J466&lt;&gt;"")*ISNUMBER(SEARCH("|"&amp;J466&amp;"|",'5_ACOMPANHAMENTO'!$AC$3:$AC$4922)))+((K466&lt;&gt;"")*ISNUMBER(SEARCH("|"&amp;K466&amp;"|",'5_ACOMPANHAMENTO'!$AC$3:$AC$4922)))+((L466&lt;&gt;"")*ISNUMBER(SEARCH("|"&amp;L466&amp;"|",'5_ACOMPANHAMENTO'!$AC$3:$AC$4922)))+((M466&lt;&gt;"")*ISNUMBER(SEARCH("|"&amp;M466&amp;"|",'5_ACOMPANHAMENTO'!$AC$3:$AC$4922)))+((N466&lt;&gt;"")*ISNUMBER(SEARCH("|"&amp;N466&amp;"|",'5_ACOMPANHAMENTO'!$AC$3:$AC$4922)))+((O466&lt;&gt;"")*ISNUMBER(SEARCH("|"&amp;O466&amp;"|",'5_ACOMPANHAMENTO'!$AC$3:$AC$4922)))+((P466&lt;&gt;"")*ISNUMBER(SEARCH("|"&amp;P466&amp;"|",'5_ACOMPANHAMENTO'!$AC$3:$AC$4922)))+((Q466&lt;&gt;"")*ISNUMBER(SEARCH("|"&amp;Q466&amp;"|",'5_ACOMPANHAMENTO'!$AC$3:$AC$4922)))+((R466&lt;&gt;"")*ISNUMBER(SEARCH("|"&amp;R466&amp;"|",'5_ACOMPANHAMENTO'!$AC$3:$AC$4922)))+((S466&lt;&gt;"")*ISNUMBER(SEARCH("|"&amp;S466&amp;"|",'5_ACOMPANHAMENTO'!$AC$3:$AC$4922)))+((T466&lt;&gt;"")*ISNUMBER(SEARCH("|"&amp;T466&amp;"|",'5_ACOMPANHAMENTO'!$AC$3:$AC$4922)))+((U466&lt;&gt;"")*ISNUMBER(SEARCH("|"&amp;U466&amp;"|",'5_ACOMPANHAMENTO'!$AC$3:$AC$4922)))+((V466&lt;&gt;"")*ISNUMBER(SEARCH("|"&amp;V466&amp;"|",'5_ACOMPANHAMENTO'!$AC$3:$AC$4922)))+((W466&lt;&gt;"")*ISNUMBER(SEARCH("|"&amp;W466&amp;"|",'5_ACOMPANHAMENTO'!$AC$3:$AC$4922)))+((X466&lt;&gt;"")*ISNUMBER(SEARCH("|"&amp;X466&amp;"|",'5_ACOMPANHAMENTO'!$AC$3:$AC$4922)))+((Y466&lt;&gt;"")*ISNUMBER(SEARCH("|"&amp;Y466&amp;"|",'5_ACOMPANHAMENTO'!$AC$3:$AC$4922)))+((Z466&lt;&gt;"")*ISNUMBER(SEARCH("|"&amp;Z466&amp;"|",'5_ACOMPANHAMENTO'!$AC$3:$AC$4922)))+((AA466&lt;&gt;"")*ISNUMBER(SEARCH("|"&amp;AA466&amp;"|",'5_ACOMPANHAMENTO'!$AC$3:$AC$4922)))+((AB466&lt;&gt;"")*ISNUMBER(SEARCH("|"&amp;AB466&amp;"|",'5_ACOMPANHAMENTO'!$AC$3:$AC$4922))))&gt;0),0),0)),""))</f>
        <v/>
      </c>
      <c r="B466" s="14" t="inlineStr">
        <is>
          <t>10200,10202,10205</t>
        </is>
      </c>
      <c r="C466" s="14" t="inlineStr">
        <is>
          <t>9 COLADEIRAS</t>
        </is>
      </c>
      <c r="D466" s="4">
        <f>IF(OR($B466="",$C466=""),"",IFERROR(SUMPRODUCT(--(('5_ACOMPANHAMENTO'!$AD$3:$AD$4922=TRIM($C466&amp;""))*('5_ACOMPANHAMENTO'!$AC$3:$AC$4922&lt;&gt;"")*((((I466&lt;&gt;"")*ISNUMBER(SEARCH("|"&amp;I466&amp;"|",'5_ACOMPANHAMENTO'!$AC$3:$AC$4922)))+((J466&lt;&gt;"")*ISNUMBER(SEARCH("|"&amp;J466&amp;"|",'5_ACOMPANHAMENTO'!$AC$3:$AC$4922)))+((K466&lt;&gt;"")*ISNUMBER(SEARCH("|"&amp;K466&amp;"|",'5_ACOMPANHAMENTO'!$AC$3:$AC$4922)))+((L466&lt;&gt;"")*ISNUMBER(SEARCH("|"&amp;L466&amp;"|",'5_ACOMPANHAMENTO'!$AC$3:$AC$4922)))+((M466&lt;&gt;"")*ISNUMBER(SEARCH("|"&amp;M466&amp;"|",'5_ACOMPANHAMENTO'!$AC$3:$AC$4922)))+((N466&lt;&gt;"")*ISNUMBER(SEARCH("|"&amp;N466&amp;"|",'5_ACOMPANHAMENTO'!$AC$3:$AC$4922)))+((O466&lt;&gt;"")*ISNUMBER(SEARCH("|"&amp;O466&amp;"|",'5_ACOMPANHAMENTO'!$AC$3:$AC$4922)))+((P466&lt;&gt;"")*ISNUMBER(SEARCH("|"&amp;P466&amp;"|",'5_ACOMPANHAMENTO'!$AC$3:$AC$4922)))+((Q466&lt;&gt;"")*ISNUMBER(SEARCH("|"&amp;Q466&amp;"|",'5_ACOMPANHAMENTO'!$AC$3:$AC$4922)))+((R466&lt;&gt;"")*ISNUMBER(SEARCH("|"&amp;R466&amp;"|",'5_ACOMPANHAMENTO'!$AC$3:$AC$4922)))+((S466&lt;&gt;"")*ISNUMBER(SEARCH("|"&amp;S466&amp;"|",'5_ACOMPANHAMENTO'!$AC$3:$AC$4922)))+((T466&lt;&gt;"")*ISNUMBER(SEARCH("|"&amp;T466&amp;"|",'5_ACOMPANHAMENTO'!$AC$3:$AC$4922)))+((U466&lt;&gt;"")*ISNUMBER(SEARCH("|"&amp;U466&amp;"|",'5_ACOMPANHAMENTO'!$AC$3:$AC$4922)))+((V466&lt;&gt;"")*ISNUMBER(SEARCH("|"&amp;V466&amp;"|",'5_ACOMPANHAMENTO'!$AC$3:$AC$4922)))+((W466&lt;&gt;"")*ISNUMBER(SEARCH("|"&amp;W466&amp;"|",'5_ACOMPANHAMENTO'!$AC$3:$AC$4922)))+((X466&lt;&gt;"")*ISNUMBER(SEARCH("|"&amp;X466&amp;"|",'5_ACOMPANHAMENTO'!$AC$3:$AC$4922)))+((Y466&lt;&gt;"")*ISNUMBER(SEARCH("|"&amp;Y466&amp;"|",'5_ACOMPANHAMENTO'!$AC$3:$AC$4922)))+((Z466&lt;&gt;"")*ISNUMBER(SEARCH("|"&amp;Z466&amp;"|",'5_ACOMPANHAMENTO'!$AC$3:$AC$4922)))+((AA466&lt;&gt;"")*ISNUMBER(SEARCH("|"&amp;AA466&amp;"|",'5_ACOMPANHAMENTO'!$AC$3:$AC$4922)))+((AB466&lt;&gt;"")*ISNUMBER(SEARCH("|"&amp;AB466&amp;"|",'5_ACOMPANHAMENTO'!$AC$3:$AC$4922))))&gt;0)),'5_ACOMPANHAMENTO'!$J$3:$J$4922),0))</f>
        <v/>
      </c>
      <c r="E466" s="4">
        <f>IF(G466=0,"FINALIZADO",IF(TODAY()&gt;A466,"ATRASADO "&amp;TODAY()-A466&amp;" DIAS","ADIANTADO "&amp;A466-TODAY()&amp;" DIAS"))</f>
        <v/>
      </c>
      <c r="F466" s="7">
        <f>IF(OR($B466="",$C466=""),"",IFERROR(SUMPRODUCT(--(('5_ACOMPANHAMENTO'!$AD$3:$AD$4922=TRIM($C466&amp;""))*('5_ACOMPANHAMENTO'!$AC$3:$AC$4922&lt;&gt;"")*((((I466&lt;&gt;"")*ISNUMBER(SEARCH("|"&amp;I466&amp;"|",'5_ACOMPANHAMENTO'!$AC$3:$AC$4922)))+((J466&lt;&gt;"")*ISNUMBER(SEARCH("|"&amp;J466&amp;"|",'5_ACOMPANHAMENTO'!$AC$3:$AC$4922)))+((K466&lt;&gt;"")*ISNUMBER(SEARCH("|"&amp;K466&amp;"|",'5_ACOMPANHAMENTO'!$AC$3:$AC$4922)))+((L466&lt;&gt;"")*ISNUMBER(SEARCH("|"&amp;L466&amp;"|",'5_ACOMPANHAMENTO'!$AC$3:$AC$4922)))+((M466&lt;&gt;"")*ISNUMBER(SEARCH("|"&amp;M466&amp;"|",'5_ACOMPANHAMENTO'!$AC$3:$AC$4922)))+((N466&lt;&gt;"")*ISNUMBER(SEARCH("|"&amp;N466&amp;"|",'5_ACOMPANHAMENTO'!$AC$3:$AC$4922)))+((O466&lt;&gt;"")*ISNUMBER(SEARCH("|"&amp;O466&amp;"|",'5_ACOMPANHAMENTO'!$AC$3:$AC$4922)))+((P466&lt;&gt;"")*ISNUMBER(SEARCH("|"&amp;P466&amp;"|",'5_ACOMPANHAMENTO'!$AC$3:$AC$4922)))+((Q466&lt;&gt;"")*ISNUMBER(SEARCH("|"&amp;Q466&amp;"|",'5_ACOMPANHAMENTO'!$AC$3:$AC$4922)))+((R466&lt;&gt;"")*ISNUMBER(SEARCH("|"&amp;R466&amp;"|",'5_ACOMPANHAMENTO'!$AC$3:$AC$4922)))+((S466&lt;&gt;"")*ISNUMBER(SEARCH("|"&amp;S466&amp;"|",'5_ACOMPANHAMENTO'!$AC$3:$AC$4922)))+((T466&lt;&gt;"")*ISNUMBER(SEARCH("|"&amp;T466&amp;"|",'5_ACOMPANHAMENTO'!$AC$3:$AC$4922)))+((U466&lt;&gt;"")*ISNUMBER(SEARCH("|"&amp;U466&amp;"|",'5_ACOMPANHAMENTO'!$AC$3:$AC$4922)))+((V466&lt;&gt;"")*ISNUMBER(SEARCH("|"&amp;V466&amp;"|",'5_ACOMPANHAMENTO'!$AC$3:$AC$4922)))+((W466&lt;&gt;"")*ISNUMBER(SEARCH("|"&amp;W466&amp;"|",'5_ACOMPANHAMENTO'!$AC$3:$AC$4922)))+((X466&lt;&gt;"")*ISNUMBER(SEARCH("|"&amp;X466&amp;"|",'5_ACOMPANHAMENTO'!$AC$3:$AC$4922)))+((Y466&lt;&gt;"")*ISNUMBER(SEARCH("|"&amp;Y466&amp;"|",'5_ACOMPANHAMENTO'!$AC$3:$AC$4922)))+((Z466&lt;&gt;"")*ISNUMBER(SEARCH("|"&amp;Z466&amp;"|",'5_ACOMPANHAMENTO'!$AC$3:$AC$4922)))+((AA466&lt;&gt;"")*ISNUMBER(SEARCH("|"&amp;AA466&amp;"|",'5_ACOMPANHAMENTO'!$AC$3:$AC$4922)))+((AB466&lt;&gt;"")*ISNUMBER(SEARCH("|"&amp;AB466&amp;"|",'5_ACOMPANHAMENTO'!$AC$3:$AC$4922))))&gt;0)),'5_ACOMPANHAMENTO'!$O$3:$O$4922),0))</f>
        <v/>
      </c>
      <c r="G466" s="7">
        <f>IF(OR($B466="",$C466=""),"",D466-F466)</f>
        <v/>
      </c>
      <c r="H466">
        <f>IF(OR($B466="",$C466=""),"",TRIM($B466&amp;"")&amp;"|"&amp;TRIM($C466&amp;""))</f>
        <v/>
      </c>
      <c r="I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",99)),1,99)))</f>
        <v/>
      </c>
      <c r="J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",99)),100,99)))</f>
        <v/>
      </c>
      <c r="K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",99)),199,99)))</f>
        <v/>
      </c>
      <c r="L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",99)),298,99)))</f>
        <v/>
      </c>
      <c r="M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",99)),397,99)))</f>
        <v/>
      </c>
      <c r="N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",99)),496,99)))</f>
        <v/>
      </c>
      <c r="O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",99)),595,99)))</f>
        <v/>
      </c>
      <c r="P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",99)),694,99)))</f>
        <v/>
      </c>
      <c r="Q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",99)),793,99)))</f>
        <v/>
      </c>
      <c r="R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",99)),892,99)))</f>
        <v/>
      </c>
      <c r="S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",99)),991,99)))</f>
        <v/>
      </c>
      <c r="T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",99)),1090,99)))</f>
        <v/>
      </c>
      <c r="U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",99)),1189,99)))</f>
        <v/>
      </c>
      <c r="V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",99)),1288,99)))</f>
        <v/>
      </c>
      <c r="W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",99)),1387,99)))</f>
        <v/>
      </c>
      <c r="X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",99)),1486,99)))</f>
        <v/>
      </c>
      <c r="Y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",99)),1585,99)))</f>
        <v/>
      </c>
      <c r="Z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",99)),1684,99)))</f>
        <v/>
      </c>
      <c r="AA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",99)),1783,99)))</f>
        <v/>
      </c>
      <c r="AB466" s="1">
        <f>IF($B466="","",TRIM(MID(SUBSTITUTE(TRIM(SUBSTITUTE(SUBSTITUTE(SUBSTITUTE(SUBSTITUTE(SUBSTITUTE(SUBSTITUTE(SUBSTITUTE(SUBSTITUTE(SUBSTITUTE(SUBSTITUTE(SUBSTITUTE(SUBSTITUTE(SUBSTITUTE(SUBSTITUTE(TRIM($B466&amp;""),CHAR(10),"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",REPT(" ",99)),1882,99)))</f>
        <v/>
      </c>
    </row>
    <row r="467" hidden="1" ht="11.25" customHeight="1">
      <c r="A467" s="4">
        <f>IF(OR($B467="",$C467=""),"",IFERROR(INDEX('5_ACOMPANHAMENTO'!$A$3:$A$4922,MATCH(1,INDEX(('5_ACOMPANHAMENTO'!$AD$3:$AD$4922=TRIM($C467&amp;""))*('5_ACOMPANHAMENTO'!$AC$3:$AC$4922&lt;&gt;"")*((((I467&lt;&gt;"")*ISNUMBER(SEARCH("|"&amp;I467&amp;"|",'5_ACOMPANHAMENTO'!$AC$3:$AC$4922)))+((J467&lt;&gt;"")*ISNUMBER(SEARCH("|"&amp;J467&amp;"|",'5_ACOMPANHAMENTO'!$AC$3:$AC$4922)))+((K467&lt;&gt;"")*ISNUMBER(SEARCH("|"&amp;K467&amp;"|",'5_ACOMPANHAMENTO'!$AC$3:$AC$4922)))+((L467&lt;&gt;"")*ISNUMBER(SEARCH("|"&amp;L467&amp;"|",'5_ACOMPANHAMENTO'!$AC$3:$AC$4922)))+((M467&lt;&gt;"")*ISNUMBER(SEARCH("|"&amp;M467&amp;"|",'5_ACOMPANHAMENTO'!$AC$3:$AC$4922)))+((N467&lt;&gt;"")*ISNUMBER(SEARCH("|"&amp;N467&amp;"|",'5_ACOMPANHAMENTO'!$AC$3:$AC$4922)))+((O467&lt;&gt;"")*ISNUMBER(SEARCH("|"&amp;O467&amp;"|",'5_ACOMPANHAMENTO'!$AC$3:$AC$4922)))+((P467&lt;&gt;"")*ISNUMBER(SEARCH("|"&amp;P467&amp;"|",'5_ACOMPANHAMENTO'!$AC$3:$AC$4922)))+((Q467&lt;&gt;"")*ISNUMBER(SEARCH("|"&amp;Q467&amp;"|",'5_ACOMPANHAMENTO'!$AC$3:$AC$4922)))+((R467&lt;&gt;"")*ISNUMBER(SEARCH("|"&amp;R467&amp;"|",'5_ACOMPANHAMENTO'!$AC$3:$AC$4922)))+((S467&lt;&gt;"")*ISNUMBER(SEARCH("|"&amp;S467&amp;"|",'5_ACOMPANHAMENTO'!$AC$3:$AC$4922)))+((T467&lt;&gt;"")*ISNUMBER(SEARCH("|"&amp;T467&amp;"|",'5_ACOMPANHAMENTO'!$AC$3:$AC$4922)))+((U467&lt;&gt;"")*ISNUMBER(SEARCH("|"&amp;U467&amp;"|",'5_ACOMPANHAMENTO'!$AC$3:$AC$4922)))+((V467&lt;&gt;"")*ISNUMBER(SEARCH("|"&amp;V467&amp;"|",'5_ACOMPANHAMENTO'!$AC$3:$AC$4922)))+((W467&lt;&gt;"")*ISNUMBER(SEARCH("|"&amp;W467&amp;"|",'5_ACOMPANHAMENTO'!$AC$3:$AC$4922)))+((X467&lt;&gt;"")*ISNUMBER(SEARCH("|"&amp;X467&amp;"|",'5_ACOMPANHAMENTO'!$AC$3:$AC$4922)))+((Y467&lt;&gt;"")*ISNUMBER(SEARCH("|"&amp;Y467&amp;"|",'5_ACOMPANHAMENTO'!$AC$3:$AC$4922)))+((Z467&lt;&gt;"")*ISNUMBER(SEARCH("|"&amp;Z467&amp;"|",'5_ACOMPANHAMENTO'!$AC$3:$AC$4922)))+((AA467&lt;&gt;"")*ISNUMBER(SEARCH("|"&amp;AA467&amp;"|",'5_ACOMPANHAMENTO'!$AC$3:$AC$4922)))+((AB467&lt;&gt;"")*ISNUMBER(SEARCH("|"&amp;AB467&amp;"|",'5_ACOMPANHAMENTO'!$AC$3:$AC$4922))))&gt;0),0),0)),""))</f>
        <v/>
      </c>
      <c r="B467" s="14" t="inlineStr">
        <is>
          <t>10210</t>
        </is>
      </c>
      <c r="C467" s="14" t="inlineStr">
        <is>
          <t>56 COPIADORA</t>
        </is>
      </c>
      <c r="D467" s="4">
        <f>IF(OR($B467="",$C467=""),"",IFERROR(SUMPRODUCT(--(('5_ACOMPANHAMENTO'!$AD$3:$AD$4922=TRIM($C467&amp;""))*('5_ACOMPANHAMENTO'!$AC$3:$AC$4922&lt;&gt;"")*((((I467&lt;&gt;"")*ISNUMBER(SEARCH("|"&amp;I467&amp;"|",'5_ACOMPANHAMENTO'!$AC$3:$AC$4922)))+((J467&lt;&gt;"")*ISNUMBER(SEARCH("|"&amp;J467&amp;"|",'5_ACOMPANHAMENTO'!$AC$3:$AC$4922)))+((K467&lt;&gt;"")*ISNUMBER(SEARCH("|"&amp;K467&amp;"|",'5_ACOMPANHAMENTO'!$AC$3:$AC$4922)))+((L467&lt;&gt;"")*ISNUMBER(SEARCH("|"&amp;L467&amp;"|",'5_ACOMPANHAMENTO'!$AC$3:$AC$4922)))+((M467&lt;&gt;"")*ISNUMBER(SEARCH("|"&amp;M467&amp;"|",'5_ACOMPANHAMENTO'!$AC$3:$AC$4922)))+((N467&lt;&gt;"")*ISNUMBER(SEARCH("|"&amp;N467&amp;"|",'5_ACOMPANHAMENTO'!$AC$3:$AC$4922)))+((O467&lt;&gt;"")*ISNUMBER(SEARCH("|"&amp;O467&amp;"|",'5_ACOMPANHAMENTO'!$AC$3:$AC$4922)))+((P467&lt;&gt;"")*ISNUMBER(SEARCH("|"&amp;P467&amp;"|",'5_ACOMPANHAMENTO'!$AC$3:$AC$4922)))+((Q467&lt;&gt;"")*ISNUMBER(SEARCH("|"&amp;Q467&amp;"|",'5_ACOMPANHAMENTO'!$AC$3:$AC$4922)))+((R467&lt;&gt;"")*ISNUMBER(SEARCH("|"&amp;R467&amp;"|",'5_ACOMPANHAMENTO'!$AC$3:$AC$4922)))+((S467&lt;&gt;"")*ISNUMBER(SEARCH("|"&amp;S467&amp;"|",'5_ACOMPANHAMENTO'!$AC$3:$AC$4922)))+((T467&lt;&gt;"")*ISNUMBER(SEARCH("|"&amp;T467&amp;"|",'5_ACOMPANHAMENTO'!$AC$3:$AC$4922)))+((U467&lt;&gt;"")*ISNUMBER(SEARCH("|"&amp;U467&amp;"|",'5_ACOMPANHAMENTO'!$AC$3:$AC$4922)))+((V467&lt;&gt;"")*ISNUMBER(SEARCH("|"&amp;V467&amp;"|",'5_ACOMPANHAMENTO'!$AC$3:$AC$4922)))+((W467&lt;&gt;"")*ISNUMBER(SEARCH("|"&amp;W467&amp;"|",'5_ACOMPANHAMENTO'!$AC$3:$AC$4922)))+((X467&lt;&gt;"")*ISNUMBER(SEARCH("|"&amp;X467&amp;"|",'5_ACOMPANHAMENTO'!$AC$3:$AC$4922)))+((Y467&lt;&gt;"")*ISNUMBER(SEARCH("|"&amp;Y467&amp;"|",'5_ACOMPANHAMENTO'!$AC$3:$AC$4922)))+((Z467&lt;&gt;"")*ISNUMBER(SEARCH("|"&amp;Z467&amp;"|",'5_ACOMPANHAMENTO'!$AC$3:$AC$4922)))+((AA467&lt;&gt;"")*ISNUMBER(SEARCH("|"&amp;AA467&amp;"|",'5_ACOMPANHAMENTO'!$AC$3:$AC$4922)))+((AB467&lt;&gt;"")*ISNUMBER(SEARCH("|"&amp;AB467&amp;"|",'5_ACOMPANHAMENTO'!$AC$3:$AC$4922))))&gt;0)),'5_ACOMPANHAMENTO'!$J$3:$J$4922),0))</f>
        <v/>
      </c>
      <c r="E467" s="4">
        <f>IF(G467=0,"FINALIZADO",IF(TODAY()&gt;A467,"ATRASADO "&amp;TODAY()-A467&amp;" DIAS","ADIANTADO "&amp;A467-TODAY()&amp;" DIAS"))</f>
        <v/>
      </c>
      <c r="F467" s="7">
        <f>IF(OR($B467="",$C467=""),"",IFERROR(SUMPRODUCT(--(('5_ACOMPANHAMENTO'!$AD$3:$AD$4922=TRIM($C467&amp;""))*('5_ACOMPANHAMENTO'!$AC$3:$AC$4922&lt;&gt;"")*((((I467&lt;&gt;"")*ISNUMBER(SEARCH("|"&amp;I467&amp;"|",'5_ACOMPANHAMENTO'!$AC$3:$AC$4922)))+((J467&lt;&gt;"")*ISNUMBER(SEARCH("|"&amp;J467&amp;"|",'5_ACOMPANHAMENTO'!$AC$3:$AC$4922)))+((K467&lt;&gt;"")*ISNUMBER(SEARCH("|"&amp;K467&amp;"|",'5_ACOMPANHAMENTO'!$AC$3:$AC$4922)))+((L467&lt;&gt;"")*ISNUMBER(SEARCH("|"&amp;L467&amp;"|",'5_ACOMPANHAMENTO'!$AC$3:$AC$4922)))+((M467&lt;&gt;"")*ISNUMBER(SEARCH("|"&amp;M467&amp;"|",'5_ACOMPANHAMENTO'!$AC$3:$AC$4922)))+((N467&lt;&gt;"")*ISNUMBER(SEARCH("|"&amp;N467&amp;"|",'5_ACOMPANHAMENTO'!$AC$3:$AC$4922)))+((O467&lt;&gt;"")*ISNUMBER(SEARCH("|"&amp;O467&amp;"|",'5_ACOMPANHAMENTO'!$AC$3:$AC$4922)))+((P467&lt;&gt;"")*ISNUMBER(SEARCH("|"&amp;P467&amp;"|",'5_ACOMPANHAMENTO'!$AC$3:$AC$4922)))+((Q467&lt;&gt;"")*ISNUMBER(SEARCH("|"&amp;Q467&amp;"|",'5_ACOMPANHAMENTO'!$AC$3:$AC$4922)))+((R467&lt;&gt;"")*ISNUMBER(SEARCH("|"&amp;R467&amp;"|",'5_ACOMPANHAMENTO'!$AC$3:$AC$4922)))+((S467&lt;&gt;"")*ISNUMBER(SEARCH("|"&amp;S467&amp;"|",'5_ACOMPANHAMENTO'!$AC$3:$AC$4922)))+((T467&lt;&gt;"")*ISNUMBER(SEARCH("|"&amp;T467&amp;"|",'5_ACOMPANHAMENTO'!$AC$3:$AC$4922)))+((U467&lt;&gt;"")*ISNUMBER(SEARCH("|"&amp;U467&amp;"|",'5_ACOMPANHAMENTO'!$AC$3:$AC$4922)))+((V467&lt;&gt;"")*ISNUMBER(SEARCH("|"&amp;V467&amp;"|",'5_ACOMPANHAMENTO'!$AC$3:$AC$4922)))+((W467&lt;&gt;"")*ISNUMBER(SEARCH("|"&amp;W467&amp;"|",'5_ACOMPANHAMENTO'!$AC$3:$AC$4922)))+((X467&lt;&gt;"")*ISNUMBER(SEARCH("|"&amp;X467&amp;"|",'5_ACOMPANHAMENTO'!$AC$3:$AC$4922)))+((Y467&lt;&gt;"")*ISNUMBER(SEARCH("|"&amp;Y467&amp;"|",'5_ACOMPANHAMENTO'!$AC$3:$AC$4922)))+((Z467&lt;&gt;"")*ISNUMBER(SEARCH("|"&amp;Z467&amp;"|",'5_ACOMPANHAMENTO'!$AC$3:$AC$4922)))+((AA467&lt;&gt;"")*ISNUMBER(SEARCH("|"&amp;AA467&amp;"|",'5_ACOMPANHAMENTO'!$AC$3:$AC$4922)))+((AB467&lt;&gt;"")*ISNUMBER(SEARCH("|"&amp;AB467&amp;"|",'5_ACOMPANHAMENTO'!$AC$3:$AC$4922))))&gt;0)),'5_ACOMPANHAMENTO'!$O$3:$O$4922),0))</f>
        <v/>
      </c>
      <c r="G467" s="7">
        <f>IF(OR($B467="",$C467=""),"",D467-F467)</f>
        <v/>
      </c>
      <c r="H467">
        <f>IF(OR($B467="",$C467=""),"",TRIM($B467&amp;"")&amp;"|"&amp;TRIM($C467&amp;""))</f>
        <v/>
      </c>
      <c r="I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",99)),1,99)))</f>
        <v/>
      </c>
      <c r="J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",99)),100,99)))</f>
        <v/>
      </c>
      <c r="K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",99)),199,99)))</f>
        <v/>
      </c>
      <c r="L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",99)),298,99)))</f>
        <v/>
      </c>
      <c r="M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",99)),397,99)))</f>
        <v/>
      </c>
      <c r="N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",99)),496,99)))</f>
        <v/>
      </c>
      <c r="O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",99)),595,99)))</f>
        <v/>
      </c>
      <c r="P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",99)),694,99)))</f>
        <v/>
      </c>
      <c r="Q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",99)),793,99)))</f>
        <v/>
      </c>
      <c r="R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",99)),892,99)))</f>
        <v/>
      </c>
      <c r="S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",99)),991,99)))</f>
        <v/>
      </c>
      <c r="T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",99)),1090,99)))</f>
        <v/>
      </c>
      <c r="U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",99)),1189,99)))</f>
        <v/>
      </c>
      <c r="V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",99)),1288,99)))</f>
        <v/>
      </c>
      <c r="W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",99)),1387,99)))</f>
        <v/>
      </c>
      <c r="X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",99)),1486,99)))</f>
        <v/>
      </c>
      <c r="Y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",99)),1585,99)))</f>
        <v/>
      </c>
      <c r="Z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",99)),1684,99)))</f>
        <v/>
      </c>
      <c r="AA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",99)),1783,99)))</f>
        <v/>
      </c>
      <c r="AB467" s="1">
        <f>IF($B467="","",TRIM(MID(SUBSTITUTE(TRIM(SUBSTITUTE(SUBSTITUTE(SUBSTITUTE(SUBSTITUTE(SUBSTITUTE(SUBSTITUTE(SUBSTITUTE(SUBSTITUTE(SUBSTITUTE(SUBSTITUTE(SUBSTITUTE(SUBSTITUTE(SUBSTITUTE(SUBSTITUTE(TRIM($B467&amp;""),CHAR(10),"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",REPT(" ",99)),1882,99)))</f>
        <v/>
      </c>
    </row>
    <row r="468" hidden="1" ht="11.25" customHeight="1">
      <c r="A468" s="4">
        <f>IF(OR($B468="",$C468=""),"",IFERROR(INDEX('5_ACOMPANHAMENTO'!$A$3:$A$4922,MATCH(1,INDEX(('5_ACOMPANHAMENTO'!$AD$3:$AD$4922=TRIM($C468&amp;""))*('5_ACOMPANHAMENTO'!$AC$3:$AC$4922&lt;&gt;"")*((((I468&lt;&gt;"")*ISNUMBER(SEARCH("|"&amp;I468&amp;"|",'5_ACOMPANHAMENTO'!$AC$3:$AC$4922)))+((J468&lt;&gt;"")*ISNUMBER(SEARCH("|"&amp;J468&amp;"|",'5_ACOMPANHAMENTO'!$AC$3:$AC$4922)))+((K468&lt;&gt;"")*ISNUMBER(SEARCH("|"&amp;K468&amp;"|",'5_ACOMPANHAMENTO'!$AC$3:$AC$4922)))+((L468&lt;&gt;"")*ISNUMBER(SEARCH("|"&amp;L468&amp;"|",'5_ACOMPANHAMENTO'!$AC$3:$AC$4922)))+((M468&lt;&gt;"")*ISNUMBER(SEARCH("|"&amp;M468&amp;"|",'5_ACOMPANHAMENTO'!$AC$3:$AC$4922)))+((N468&lt;&gt;"")*ISNUMBER(SEARCH("|"&amp;N468&amp;"|",'5_ACOMPANHAMENTO'!$AC$3:$AC$4922)))+((O468&lt;&gt;"")*ISNUMBER(SEARCH("|"&amp;O468&amp;"|",'5_ACOMPANHAMENTO'!$AC$3:$AC$4922)))+((P468&lt;&gt;"")*ISNUMBER(SEARCH("|"&amp;P468&amp;"|",'5_ACOMPANHAMENTO'!$AC$3:$AC$4922)))+((Q468&lt;&gt;"")*ISNUMBER(SEARCH("|"&amp;Q468&amp;"|",'5_ACOMPANHAMENTO'!$AC$3:$AC$4922)))+((R468&lt;&gt;"")*ISNUMBER(SEARCH("|"&amp;R468&amp;"|",'5_ACOMPANHAMENTO'!$AC$3:$AC$4922)))+((S468&lt;&gt;"")*ISNUMBER(SEARCH("|"&amp;S468&amp;"|",'5_ACOMPANHAMENTO'!$AC$3:$AC$4922)))+((T468&lt;&gt;"")*ISNUMBER(SEARCH("|"&amp;T468&amp;"|",'5_ACOMPANHAMENTO'!$AC$3:$AC$4922)))+((U468&lt;&gt;"")*ISNUMBER(SEARCH("|"&amp;U468&amp;"|",'5_ACOMPANHAMENTO'!$AC$3:$AC$4922)))+((V468&lt;&gt;"")*ISNUMBER(SEARCH("|"&amp;V468&amp;"|",'5_ACOMPANHAMENTO'!$AC$3:$AC$4922)))+((W468&lt;&gt;"")*ISNUMBER(SEARCH("|"&amp;W468&amp;"|",'5_ACOMPANHAMENTO'!$AC$3:$AC$4922)))+((X468&lt;&gt;"")*ISNUMBER(SEARCH("|"&amp;X468&amp;"|",'5_ACOMPANHAMENTO'!$AC$3:$AC$4922)))+((Y468&lt;&gt;"")*ISNUMBER(SEARCH("|"&amp;Y468&amp;"|",'5_ACOMPANHAMENTO'!$AC$3:$AC$4922)))+((Z468&lt;&gt;"")*ISNUMBER(SEARCH("|"&amp;Z468&amp;"|",'5_ACOMPANHAMENTO'!$AC$3:$AC$4922)))+((AA468&lt;&gt;"")*ISNUMBER(SEARCH("|"&amp;AA468&amp;"|",'5_ACOMPANHAMENTO'!$AC$3:$AC$4922)))+((AB468&lt;&gt;"")*ISNUMBER(SEARCH("|"&amp;AB468&amp;"|",'5_ACOMPANHAMENTO'!$AC$3:$AC$4922))))&gt;0),0),0)),""))</f>
        <v/>
      </c>
      <c r="B468" s="14" t="inlineStr">
        <is>
          <t>10210</t>
        </is>
      </c>
      <c r="C468" s="14" t="inlineStr">
        <is>
          <t>56 COPIADORA</t>
        </is>
      </c>
      <c r="D468" s="4">
        <f>IF(OR($B468="",$C468=""),"",IFERROR(SUMPRODUCT(--(('5_ACOMPANHAMENTO'!$AD$3:$AD$4922=TRIM($C468&amp;""))*('5_ACOMPANHAMENTO'!$AC$3:$AC$4922&lt;&gt;"")*((((I468&lt;&gt;"")*ISNUMBER(SEARCH("|"&amp;I468&amp;"|",'5_ACOMPANHAMENTO'!$AC$3:$AC$4922)))+((J468&lt;&gt;"")*ISNUMBER(SEARCH("|"&amp;J468&amp;"|",'5_ACOMPANHAMENTO'!$AC$3:$AC$4922)))+((K468&lt;&gt;"")*ISNUMBER(SEARCH("|"&amp;K468&amp;"|",'5_ACOMPANHAMENTO'!$AC$3:$AC$4922)))+((L468&lt;&gt;"")*ISNUMBER(SEARCH("|"&amp;L468&amp;"|",'5_ACOMPANHAMENTO'!$AC$3:$AC$4922)))+((M468&lt;&gt;"")*ISNUMBER(SEARCH("|"&amp;M468&amp;"|",'5_ACOMPANHAMENTO'!$AC$3:$AC$4922)))+((N468&lt;&gt;"")*ISNUMBER(SEARCH("|"&amp;N468&amp;"|",'5_ACOMPANHAMENTO'!$AC$3:$AC$4922)))+((O468&lt;&gt;"")*ISNUMBER(SEARCH("|"&amp;O468&amp;"|",'5_ACOMPANHAMENTO'!$AC$3:$AC$4922)))+((P468&lt;&gt;"")*ISNUMBER(SEARCH("|"&amp;P468&amp;"|",'5_ACOMPANHAMENTO'!$AC$3:$AC$4922)))+((Q468&lt;&gt;"")*ISNUMBER(SEARCH("|"&amp;Q468&amp;"|",'5_ACOMPANHAMENTO'!$AC$3:$AC$4922)))+((R468&lt;&gt;"")*ISNUMBER(SEARCH("|"&amp;R468&amp;"|",'5_ACOMPANHAMENTO'!$AC$3:$AC$4922)))+((S468&lt;&gt;"")*ISNUMBER(SEARCH("|"&amp;S468&amp;"|",'5_ACOMPANHAMENTO'!$AC$3:$AC$4922)))+((T468&lt;&gt;"")*ISNUMBER(SEARCH("|"&amp;T468&amp;"|",'5_ACOMPANHAMENTO'!$AC$3:$AC$4922)))+((U468&lt;&gt;"")*ISNUMBER(SEARCH("|"&amp;U468&amp;"|",'5_ACOMPANHAMENTO'!$AC$3:$AC$4922)))+((V468&lt;&gt;"")*ISNUMBER(SEARCH("|"&amp;V468&amp;"|",'5_ACOMPANHAMENTO'!$AC$3:$AC$4922)))+((W468&lt;&gt;"")*ISNUMBER(SEARCH("|"&amp;W468&amp;"|",'5_ACOMPANHAMENTO'!$AC$3:$AC$4922)))+((X468&lt;&gt;"")*ISNUMBER(SEARCH("|"&amp;X468&amp;"|",'5_ACOMPANHAMENTO'!$AC$3:$AC$4922)))+((Y468&lt;&gt;"")*ISNUMBER(SEARCH("|"&amp;Y468&amp;"|",'5_ACOMPANHAMENTO'!$AC$3:$AC$4922)))+((Z468&lt;&gt;"")*ISNUMBER(SEARCH("|"&amp;Z468&amp;"|",'5_ACOMPANHAMENTO'!$AC$3:$AC$4922)))+((AA468&lt;&gt;"")*ISNUMBER(SEARCH("|"&amp;AA468&amp;"|",'5_ACOMPANHAMENTO'!$AC$3:$AC$4922)))+((AB468&lt;&gt;"")*ISNUMBER(SEARCH("|"&amp;AB468&amp;"|",'5_ACOMPANHAMENTO'!$AC$3:$AC$4922))))&gt;0)),'5_ACOMPANHAMENTO'!$J$3:$J$4922),0))</f>
        <v/>
      </c>
      <c r="E468" s="4">
        <f>IF(G468=0,"FINALIZADO",IF(TODAY()&gt;A468,"ATRASADO "&amp;TODAY()-A468&amp;" DIAS","ADIANTADO "&amp;A468-TODAY()&amp;" DIAS"))</f>
        <v/>
      </c>
      <c r="F468" s="7">
        <f>IF(OR($B468="",$C468=""),"",IFERROR(SUMPRODUCT(--(('5_ACOMPANHAMENTO'!$AD$3:$AD$4922=TRIM($C468&amp;""))*('5_ACOMPANHAMENTO'!$AC$3:$AC$4922&lt;&gt;"")*((((I468&lt;&gt;"")*ISNUMBER(SEARCH("|"&amp;I468&amp;"|",'5_ACOMPANHAMENTO'!$AC$3:$AC$4922)))+((J468&lt;&gt;"")*ISNUMBER(SEARCH("|"&amp;J468&amp;"|",'5_ACOMPANHAMENTO'!$AC$3:$AC$4922)))+((K468&lt;&gt;"")*ISNUMBER(SEARCH("|"&amp;K468&amp;"|",'5_ACOMPANHAMENTO'!$AC$3:$AC$4922)))+((L468&lt;&gt;"")*ISNUMBER(SEARCH("|"&amp;L468&amp;"|",'5_ACOMPANHAMENTO'!$AC$3:$AC$4922)))+((M468&lt;&gt;"")*ISNUMBER(SEARCH("|"&amp;M468&amp;"|",'5_ACOMPANHAMENTO'!$AC$3:$AC$4922)))+((N468&lt;&gt;"")*ISNUMBER(SEARCH("|"&amp;N468&amp;"|",'5_ACOMPANHAMENTO'!$AC$3:$AC$4922)))+((O468&lt;&gt;"")*ISNUMBER(SEARCH("|"&amp;O468&amp;"|",'5_ACOMPANHAMENTO'!$AC$3:$AC$4922)))+((P468&lt;&gt;"")*ISNUMBER(SEARCH("|"&amp;P468&amp;"|",'5_ACOMPANHAMENTO'!$AC$3:$AC$4922)))+((Q468&lt;&gt;"")*ISNUMBER(SEARCH("|"&amp;Q468&amp;"|",'5_ACOMPANHAMENTO'!$AC$3:$AC$4922)))+((R468&lt;&gt;"")*ISNUMBER(SEARCH("|"&amp;R468&amp;"|",'5_ACOMPANHAMENTO'!$AC$3:$AC$4922)))+((S468&lt;&gt;"")*ISNUMBER(SEARCH("|"&amp;S468&amp;"|",'5_ACOMPANHAMENTO'!$AC$3:$AC$4922)))+((T468&lt;&gt;"")*ISNUMBER(SEARCH("|"&amp;T468&amp;"|",'5_ACOMPANHAMENTO'!$AC$3:$AC$4922)))+((U468&lt;&gt;"")*ISNUMBER(SEARCH("|"&amp;U468&amp;"|",'5_ACOMPANHAMENTO'!$AC$3:$AC$4922)))+((V468&lt;&gt;"")*ISNUMBER(SEARCH("|"&amp;V468&amp;"|",'5_ACOMPANHAMENTO'!$AC$3:$AC$4922)))+((W468&lt;&gt;"")*ISNUMBER(SEARCH("|"&amp;W468&amp;"|",'5_ACOMPANHAMENTO'!$AC$3:$AC$4922)))+((X468&lt;&gt;"")*ISNUMBER(SEARCH("|"&amp;X468&amp;"|",'5_ACOMPANHAMENTO'!$AC$3:$AC$4922)))+((Y468&lt;&gt;"")*ISNUMBER(SEARCH("|"&amp;Y468&amp;"|",'5_ACOMPANHAMENTO'!$AC$3:$AC$4922)))+((Z468&lt;&gt;"")*ISNUMBER(SEARCH("|"&amp;Z468&amp;"|",'5_ACOMPANHAMENTO'!$AC$3:$AC$4922)))+((AA468&lt;&gt;"")*ISNUMBER(SEARCH("|"&amp;AA468&amp;"|",'5_ACOMPANHAMENTO'!$AC$3:$AC$4922)))+((AB468&lt;&gt;"")*ISNUMBER(SEARCH("|"&amp;AB468&amp;"|",'5_ACOMPANHAMENTO'!$AC$3:$AC$4922))))&gt;0)),'5_ACOMPANHAMENTO'!$O$3:$O$4922),0))</f>
        <v/>
      </c>
      <c r="G468" s="7">
        <f>IF(OR($B468="",$C468=""),"",D468-F468)</f>
        <v/>
      </c>
      <c r="H468">
        <f>IF(OR($B468="",$C468=""),"",TRIM($B468&amp;"")&amp;"|"&amp;TRIM($C468&amp;""))</f>
        <v/>
      </c>
      <c r="I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",99)),1,99)))</f>
        <v/>
      </c>
      <c r="J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",99)),100,99)))</f>
        <v/>
      </c>
      <c r="K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",99)),199,99)))</f>
        <v/>
      </c>
      <c r="L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",99)),298,99)))</f>
        <v/>
      </c>
      <c r="M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",99)),397,99)))</f>
        <v/>
      </c>
      <c r="N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",99)),496,99)))</f>
        <v/>
      </c>
      <c r="O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",99)),595,99)))</f>
        <v/>
      </c>
      <c r="P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",99)),694,99)))</f>
        <v/>
      </c>
      <c r="Q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",99)),793,99)))</f>
        <v/>
      </c>
      <c r="R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",99)),892,99)))</f>
        <v/>
      </c>
      <c r="S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",99)),991,99)))</f>
        <v/>
      </c>
      <c r="T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",99)),1090,99)))</f>
        <v/>
      </c>
      <c r="U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",99)),1189,99)))</f>
        <v/>
      </c>
      <c r="V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",99)),1288,99)))</f>
        <v/>
      </c>
      <c r="W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",99)),1387,99)))</f>
        <v/>
      </c>
      <c r="X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",99)),1486,99)))</f>
        <v/>
      </c>
      <c r="Y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",99)),1585,99)))</f>
        <v/>
      </c>
      <c r="Z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",99)),1684,99)))</f>
        <v/>
      </c>
      <c r="AA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",99)),1783,99)))</f>
        <v/>
      </c>
      <c r="AB468" s="1">
        <f>IF($B468="","",TRIM(MID(SUBSTITUTE(TRIM(SUBSTITUTE(SUBSTITUTE(SUBSTITUTE(SUBSTITUTE(SUBSTITUTE(SUBSTITUTE(SUBSTITUTE(SUBSTITUTE(SUBSTITUTE(SUBSTITUTE(SUBSTITUTE(SUBSTITUTE(SUBSTITUTE(SUBSTITUTE(TRIM($B468&amp;""),CHAR(10),"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",REPT(" ",99)),1882,99)))</f>
        <v/>
      </c>
    </row>
    <row r="469" hidden="1" ht="11.25" customHeight="1">
      <c r="A469" s="4">
        <f>IF(OR($B469="",$C469=""),"",IFERROR(INDEX('5_ACOMPANHAMENTO'!$A$3:$A$4922,MATCH(1,INDEX(('5_ACOMPANHAMENTO'!$AD$3:$AD$4922=TRIM($C469&amp;""))*('5_ACOMPANHAMENTO'!$AC$3:$AC$4922&lt;&gt;"")*((((I469&lt;&gt;"")*ISNUMBER(SEARCH("|"&amp;I469&amp;"|",'5_ACOMPANHAMENTO'!$AC$3:$AC$4922)))+((J469&lt;&gt;"")*ISNUMBER(SEARCH("|"&amp;J469&amp;"|",'5_ACOMPANHAMENTO'!$AC$3:$AC$4922)))+((K469&lt;&gt;"")*ISNUMBER(SEARCH("|"&amp;K469&amp;"|",'5_ACOMPANHAMENTO'!$AC$3:$AC$4922)))+((L469&lt;&gt;"")*ISNUMBER(SEARCH("|"&amp;L469&amp;"|",'5_ACOMPANHAMENTO'!$AC$3:$AC$4922)))+((M469&lt;&gt;"")*ISNUMBER(SEARCH("|"&amp;M469&amp;"|",'5_ACOMPANHAMENTO'!$AC$3:$AC$4922)))+((N469&lt;&gt;"")*ISNUMBER(SEARCH("|"&amp;N469&amp;"|",'5_ACOMPANHAMENTO'!$AC$3:$AC$4922)))+((O469&lt;&gt;"")*ISNUMBER(SEARCH("|"&amp;O469&amp;"|",'5_ACOMPANHAMENTO'!$AC$3:$AC$4922)))+((P469&lt;&gt;"")*ISNUMBER(SEARCH("|"&amp;P469&amp;"|",'5_ACOMPANHAMENTO'!$AC$3:$AC$4922)))+((Q469&lt;&gt;"")*ISNUMBER(SEARCH("|"&amp;Q469&amp;"|",'5_ACOMPANHAMENTO'!$AC$3:$AC$4922)))+((R469&lt;&gt;"")*ISNUMBER(SEARCH("|"&amp;R469&amp;"|",'5_ACOMPANHAMENTO'!$AC$3:$AC$4922)))+((S469&lt;&gt;"")*ISNUMBER(SEARCH("|"&amp;S469&amp;"|",'5_ACOMPANHAMENTO'!$AC$3:$AC$4922)))+((T469&lt;&gt;"")*ISNUMBER(SEARCH("|"&amp;T469&amp;"|",'5_ACOMPANHAMENTO'!$AC$3:$AC$4922)))+((U469&lt;&gt;"")*ISNUMBER(SEARCH("|"&amp;U469&amp;"|",'5_ACOMPANHAMENTO'!$AC$3:$AC$4922)))+((V469&lt;&gt;"")*ISNUMBER(SEARCH("|"&amp;V469&amp;"|",'5_ACOMPANHAMENTO'!$AC$3:$AC$4922)))+((W469&lt;&gt;"")*ISNUMBER(SEARCH("|"&amp;W469&amp;"|",'5_ACOMPANHAMENTO'!$AC$3:$AC$4922)))+((X469&lt;&gt;"")*ISNUMBER(SEARCH("|"&amp;X469&amp;"|",'5_ACOMPANHAMENTO'!$AC$3:$AC$4922)))+((Y469&lt;&gt;"")*ISNUMBER(SEARCH("|"&amp;Y469&amp;"|",'5_ACOMPANHAMENTO'!$AC$3:$AC$4922)))+((Z469&lt;&gt;"")*ISNUMBER(SEARCH("|"&amp;Z469&amp;"|",'5_ACOMPANHAMENTO'!$AC$3:$AC$4922)))+((AA469&lt;&gt;"")*ISNUMBER(SEARCH("|"&amp;AA469&amp;"|",'5_ACOMPANHAMENTO'!$AC$3:$AC$4922)))+((AB469&lt;&gt;"")*ISNUMBER(SEARCH("|"&amp;AB469&amp;"|",'5_ACOMPANHAMENTO'!$AC$3:$AC$4922))))&gt;0),0),0)),""))</f>
        <v/>
      </c>
      <c r="B469" s="14" t="inlineStr">
        <is>
          <t>10210</t>
        </is>
      </c>
      <c r="C469" s="14" t="inlineStr">
        <is>
          <t>56 COPIADORA</t>
        </is>
      </c>
      <c r="D469" s="4">
        <f>IF(OR($B469="",$C469=""),"",IFERROR(SUMPRODUCT(--(('5_ACOMPANHAMENTO'!$AD$3:$AD$4922=TRIM($C469&amp;""))*('5_ACOMPANHAMENTO'!$AC$3:$AC$4922&lt;&gt;"")*((((I469&lt;&gt;"")*ISNUMBER(SEARCH("|"&amp;I469&amp;"|",'5_ACOMPANHAMENTO'!$AC$3:$AC$4922)))+((J469&lt;&gt;"")*ISNUMBER(SEARCH("|"&amp;J469&amp;"|",'5_ACOMPANHAMENTO'!$AC$3:$AC$4922)))+((K469&lt;&gt;"")*ISNUMBER(SEARCH("|"&amp;K469&amp;"|",'5_ACOMPANHAMENTO'!$AC$3:$AC$4922)))+((L469&lt;&gt;"")*ISNUMBER(SEARCH("|"&amp;L469&amp;"|",'5_ACOMPANHAMENTO'!$AC$3:$AC$4922)))+((M469&lt;&gt;"")*ISNUMBER(SEARCH("|"&amp;M469&amp;"|",'5_ACOMPANHAMENTO'!$AC$3:$AC$4922)))+((N469&lt;&gt;"")*ISNUMBER(SEARCH("|"&amp;N469&amp;"|",'5_ACOMPANHAMENTO'!$AC$3:$AC$4922)))+((O469&lt;&gt;"")*ISNUMBER(SEARCH("|"&amp;O469&amp;"|",'5_ACOMPANHAMENTO'!$AC$3:$AC$4922)))+((P469&lt;&gt;"")*ISNUMBER(SEARCH("|"&amp;P469&amp;"|",'5_ACOMPANHAMENTO'!$AC$3:$AC$4922)))+((Q469&lt;&gt;"")*ISNUMBER(SEARCH("|"&amp;Q469&amp;"|",'5_ACOMPANHAMENTO'!$AC$3:$AC$4922)))+((R469&lt;&gt;"")*ISNUMBER(SEARCH("|"&amp;R469&amp;"|",'5_ACOMPANHAMENTO'!$AC$3:$AC$4922)))+((S469&lt;&gt;"")*ISNUMBER(SEARCH("|"&amp;S469&amp;"|",'5_ACOMPANHAMENTO'!$AC$3:$AC$4922)))+((T469&lt;&gt;"")*ISNUMBER(SEARCH("|"&amp;T469&amp;"|",'5_ACOMPANHAMENTO'!$AC$3:$AC$4922)))+((U469&lt;&gt;"")*ISNUMBER(SEARCH("|"&amp;U469&amp;"|",'5_ACOMPANHAMENTO'!$AC$3:$AC$4922)))+((V469&lt;&gt;"")*ISNUMBER(SEARCH("|"&amp;V469&amp;"|",'5_ACOMPANHAMENTO'!$AC$3:$AC$4922)))+((W469&lt;&gt;"")*ISNUMBER(SEARCH("|"&amp;W469&amp;"|",'5_ACOMPANHAMENTO'!$AC$3:$AC$4922)))+((X469&lt;&gt;"")*ISNUMBER(SEARCH("|"&amp;X469&amp;"|",'5_ACOMPANHAMENTO'!$AC$3:$AC$4922)))+((Y469&lt;&gt;"")*ISNUMBER(SEARCH("|"&amp;Y469&amp;"|",'5_ACOMPANHAMENTO'!$AC$3:$AC$4922)))+((Z469&lt;&gt;"")*ISNUMBER(SEARCH("|"&amp;Z469&amp;"|",'5_ACOMPANHAMENTO'!$AC$3:$AC$4922)))+((AA469&lt;&gt;"")*ISNUMBER(SEARCH("|"&amp;AA469&amp;"|",'5_ACOMPANHAMENTO'!$AC$3:$AC$4922)))+((AB469&lt;&gt;"")*ISNUMBER(SEARCH("|"&amp;AB469&amp;"|",'5_ACOMPANHAMENTO'!$AC$3:$AC$4922))))&gt;0)),'5_ACOMPANHAMENTO'!$J$3:$J$4922),0))</f>
        <v/>
      </c>
      <c r="E469" s="4">
        <f>IF(G469=0,"FINALIZADO",IF(TODAY()&gt;A469,"ATRASADO "&amp;TODAY()-A469&amp;" DIAS","ADIANTADO "&amp;A469-TODAY()&amp;" DIAS"))</f>
        <v/>
      </c>
      <c r="F469" s="7">
        <f>IF(OR($B469="",$C469=""),"",IFERROR(SUMPRODUCT(--(('5_ACOMPANHAMENTO'!$AD$3:$AD$4922=TRIM($C469&amp;""))*('5_ACOMPANHAMENTO'!$AC$3:$AC$4922&lt;&gt;"")*((((I469&lt;&gt;"")*ISNUMBER(SEARCH("|"&amp;I469&amp;"|",'5_ACOMPANHAMENTO'!$AC$3:$AC$4922)))+((J469&lt;&gt;"")*ISNUMBER(SEARCH("|"&amp;J469&amp;"|",'5_ACOMPANHAMENTO'!$AC$3:$AC$4922)))+((K469&lt;&gt;"")*ISNUMBER(SEARCH("|"&amp;K469&amp;"|",'5_ACOMPANHAMENTO'!$AC$3:$AC$4922)))+((L469&lt;&gt;"")*ISNUMBER(SEARCH("|"&amp;L469&amp;"|",'5_ACOMPANHAMENTO'!$AC$3:$AC$4922)))+((M469&lt;&gt;"")*ISNUMBER(SEARCH("|"&amp;M469&amp;"|",'5_ACOMPANHAMENTO'!$AC$3:$AC$4922)))+((N469&lt;&gt;"")*ISNUMBER(SEARCH("|"&amp;N469&amp;"|",'5_ACOMPANHAMENTO'!$AC$3:$AC$4922)))+((O469&lt;&gt;"")*ISNUMBER(SEARCH("|"&amp;O469&amp;"|",'5_ACOMPANHAMENTO'!$AC$3:$AC$4922)))+((P469&lt;&gt;"")*ISNUMBER(SEARCH("|"&amp;P469&amp;"|",'5_ACOMPANHAMENTO'!$AC$3:$AC$4922)))+((Q469&lt;&gt;"")*ISNUMBER(SEARCH("|"&amp;Q469&amp;"|",'5_ACOMPANHAMENTO'!$AC$3:$AC$4922)))+((R469&lt;&gt;"")*ISNUMBER(SEARCH("|"&amp;R469&amp;"|",'5_ACOMPANHAMENTO'!$AC$3:$AC$4922)))+((S469&lt;&gt;"")*ISNUMBER(SEARCH("|"&amp;S469&amp;"|",'5_ACOMPANHAMENTO'!$AC$3:$AC$4922)))+((T469&lt;&gt;"")*ISNUMBER(SEARCH("|"&amp;T469&amp;"|",'5_ACOMPANHAMENTO'!$AC$3:$AC$4922)))+((U469&lt;&gt;"")*ISNUMBER(SEARCH("|"&amp;U469&amp;"|",'5_ACOMPANHAMENTO'!$AC$3:$AC$4922)))+((V469&lt;&gt;"")*ISNUMBER(SEARCH("|"&amp;V469&amp;"|",'5_ACOMPANHAMENTO'!$AC$3:$AC$4922)))+((W469&lt;&gt;"")*ISNUMBER(SEARCH("|"&amp;W469&amp;"|",'5_ACOMPANHAMENTO'!$AC$3:$AC$4922)))+((X469&lt;&gt;"")*ISNUMBER(SEARCH("|"&amp;X469&amp;"|",'5_ACOMPANHAMENTO'!$AC$3:$AC$4922)))+((Y469&lt;&gt;"")*ISNUMBER(SEARCH("|"&amp;Y469&amp;"|",'5_ACOMPANHAMENTO'!$AC$3:$AC$4922)))+((Z469&lt;&gt;"")*ISNUMBER(SEARCH("|"&amp;Z469&amp;"|",'5_ACOMPANHAMENTO'!$AC$3:$AC$4922)))+((AA469&lt;&gt;"")*ISNUMBER(SEARCH("|"&amp;AA469&amp;"|",'5_ACOMPANHAMENTO'!$AC$3:$AC$4922)))+((AB469&lt;&gt;"")*ISNUMBER(SEARCH("|"&amp;AB469&amp;"|",'5_ACOMPANHAMENTO'!$AC$3:$AC$4922))))&gt;0)),'5_ACOMPANHAMENTO'!$O$3:$O$4922),0))</f>
        <v/>
      </c>
      <c r="G469" s="7">
        <f>IF(OR($B469="",$C469=""),"",D469-F469)</f>
        <v/>
      </c>
      <c r="H469">
        <f>IF(OR($B469="",$C469=""),"",TRIM($B469&amp;"")&amp;"|"&amp;TRIM($C469&amp;""))</f>
        <v/>
      </c>
      <c r="I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",99)),1,99)))</f>
        <v/>
      </c>
      <c r="J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",99)),100,99)))</f>
        <v/>
      </c>
      <c r="K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",99)),199,99)))</f>
        <v/>
      </c>
      <c r="L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",99)),298,99)))</f>
        <v/>
      </c>
      <c r="M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",99)),397,99)))</f>
        <v/>
      </c>
      <c r="N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",99)),496,99)))</f>
        <v/>
      </c>
      <c r="O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",99)),595,99)))</f>
        <v/>
      </c>
      <c r="P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",99)),694,99)))</f>
        <v/>
      </c>
      <c r="Q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",99)),793,99)))</f>
        <v/>
      </c>
      <c r="R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",99)),892,99)))</f>
        <v/>
      </c>
      <c r="S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",99)),991,99)))</f>
        <v/>
      </c>
      <c r="T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",99)),1090,99)))</f>
        <v/>
      </c>
      <c r="U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",99)),1189,99)))</f>
        <v/>
      </c>
      <c r="V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",99)),1288,99)))</f>
        <v/>
      </c>
      <c r="W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",99)),1387,99)))</f>
        <v/>
      </c>
      <c r="X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",99)),1486,99)))</f>
        <v/>
      </c>
      <c r="Y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",99)),1585,99)))</f>
        <v/>
      </c>
      <c r="Z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",99)),1684,99)))</f>
        <v/>
      </c>
      <c r="AA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",99)),1783,99)))</f>
        <v/>
      </c>
      <c r="AB469" s="1">
        <f>IF($B469="","",TRIM(MID(SUBSTITUTE(TRIM(SUBSTITUTE(SUBSTITUTE(SUBSTITUTE(SUBSTITUTE(SUBSTITUTE(SUBSTITUTE(SUBSTITUTE(SUBSTITUTE(SUBSTITUTE(SUBSTITUTE(SUBSTITUTE(SUBSTITUTE(SUBSTITUTE(SUBSTITUTE(TRIM($B469&amp;""),CHAR(10),"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",REPT(" ",99)),1882,99)))</f>
        <v/>
      </c>
    </row>
    <row r="470" hidden="1" ht="11.25" customHeight="1">
      <c r="A470" s="4">
        <f>IF(OR($B470="",$C470=""),"",IFERROR(INDEX('5_ACOMPANHAMENTO'!$A$3:$A$4922,MATCH(1,INDEX(('5_ACOMPANHAMENTO'!$AD$3:$AD$4922=TRIM($C470&amp;""))*('5_ACOMPANHAMENTO'!$AC$3:$AC$4922&lt;&gt;"")*((((I470&lt;&gt;"")*ISNUMBER(SEARCH("|"&amp;I470&amp;"|",'5_ACOMPANHAMENTO'!$AC$3:$AC$4922)))+((J470&lt;&gt;"")*ISNUMBER(SEARCH("|"&amp;J470&amp;"|",'5_ACOMPANHAMENTO'!$AC$3:$AC$4922)))+((K470&lt;&gt;"")*ISNUMBER(SEARCH("|"&amp;K470&amp;"|",'5_ACOMPANHAMENTO'!$AC$3:$AC$4922)))+((L470&lt;&gt;"")*ISNUMBER(SEARCH("|"&amp;L470&amp;"|",'5_ACOMPANHAMENTO'!$AC$3:$AC$4922)))+((M470&lt;&gt;"")*ISNUMBER(SEARCH("|"&amp;M470&amp;"|",'5_ACOMPANHAMENTO'!$AC$3:$AC$4922)))+((N470&lt;&gt;"")*ISNUMBER(SEARCH("|"&amp;N470&amp;"|",'5_ACOMPANHAMENTO'!$AC$3:$AC$4922)))+((O470&lt;&gt;"")*ISNUMBER(SEARCH("|"&amp;O470&amp;"|",'5_ACOMPANHAMENTO'!$AC$3:$AC$4922)))+((P470&lt;&gt;"")*ISNUMBER(SEARCH("|"&amp;P470&amp;"|",'5_ACOMPANHAMENTO'!$AC$3:$AC$4922)))+((Q470&lt;&gt;"")*ISNUMBER(SEARCH("|"&amp;Q470&amp;"|",'5_ACOMPANHAMENTO'!$AC$3:$AC$4922)))+((R470&lt;&gt;"")*ISNUMBER(SEARCH("|"&amp;R470&amp;"|",'5_ACOMPANHAMENTO'!$AC$3:$AC$4922)))+((S470&lt;&gt;"")*ISNUMBER(SEARCH("|"&amp;S470&amp;"|",'5_ACOMPANHAMENTO'!$AC$3:$AC$4922)))+((T470&lt;&gt;"")*ISNUMBER(SEARCH("|"&amp;T470&amp;"|",'5_ACOMPANHAMENTO'!$AC$3:$AC$4922)))+((U470&lt;&gt;"")*ISNUMBER(SEARCH("|"&amp;U470&amp;"|",'5_ACOMPANHAMENTO'!$AC$3:$AC$4922)))+((V470&lt;&gt;"")*ISNUMBER(SEARCH("|"&amp;V470&amp;"|",'5_ACOMPANHAMENTO'!$AC$3:$AC$4922)))+((W470&lt;&gt;"")*ISNUMBER(SEARCH("|"&amp;W470&amp;"|",'5_ACOMPANHAMENTO'!$AC$3:$AC$4922)))+((X470&lt;&gt;"")*ISNUMBER(SEARCH("|"&amp;X470&amp;"|",'5_ACOMPANHAMENTO'!$AC$3:$AC$4922)))+((Y470&lt;&gt;"")*ISNUMBER(SEARCH("|"&amp;Y470&amp;"|",'5_ACOMPANHAMENTO'!$AC$3:$AC$4922)))+((Z470&lt;&gt;"")*ISNUMBER(SEARCH("|"&amp;Z470&amp;"|",'5_ACOMPANHAMENTO'!$AC$3:$AC$4922)))+((AA470&lt;&gt;"")*ISNUMBER(SEARCH("|"&amp;AA470&amp;"|",'5_ACOMPANHAMENTO'!$AC$3:$AC$4922)))+((AB470&lt;&gt;"")*ISNUMBER(SEARCH("|"&amp;AB470&amp;"|",'5_ACOMPANHAMENTO'!$AC$3:$AC$4922))))&gt;0),0),0)),""))</f>
        <v/>
      </c>
      <c r="B470" s="14" t="inlineStr">
        <is>
          <t>10210</t>
        </is>
      </c>
      <c r="C470" s="14" t="inlineStr">
        <is>
          <t>56 COPIADORA</t>
        </is>
      </c>
      <c r="D470" s="4">
        <f>IF(OR($B470="",$C470=""),"",IFERROR(SUMPRODUCT(--(('5_ACOMPANHAMENTO'!$AD$3:$AD$4922=TRIM($C470&amp;""))*('5_ACOMPANHAMENTO'!$AC$3:$AC$4922&lt;&gt;"")*((((I470&lt;&gt;"")*ISNUMBER(SEARCH("|"&amp;I470&amp;"|",'5_ACOMPANHAMENTO'!$AC$3:$AC$4922)))+((J470&lt;&gt;"")*ISNUMBER(SEARCH("|"&amp;J470&amp;"|",'5_ACOMPANHAMENTO'!$AC$3:$AC$4922)))+((K470&lt;&gt;"")*ISNUMBER(SEARCH("|"&amp;K470&amp;"|",'5_ACOMPANHAMENTO'!$AC$3:$AC$4922)))+((L470&lt;&gt;"")*ISNUMBER(SEARCH("|"&amp;L470&amp;"|",'5_ACOMPANHAMENTO'!$AC$3:$AC$4922)))+((M470&lt;&gt;"")*ISNUMBER(SEARCH("|"&amp;M470&amp;"|",'5_ACOMPANHAMENTO'!$AC$3:$AC$4922)))+((N470&lt;&gt;"")*ISNUMBER(SEARCH("|"&amp;N470&amp;"|",'5_ACOMPANHAMENTO'!$AC$3:$AC$4922)))+((O470&lt;&gt;"")*ISNUMBER(SEARCH("|"&amp;O470&amp;"|",'5_ACOMPANHAMENTO'!$AC$3:$AC$4922)))+((P470&lt;&gt;"")*ISNUMBER(SEARCH("|"&amp;P470&amp;"|",'5_ACOMPANHAMENTO'!$AC$3:$AC$4922)))+((Q470&lt;&gt;"")*ISNUMBER(SEARCH("|"&amp;Q470&amp;"|",'5_ACOMPANHAMENTO'!$AC$3:$AC$4922)))+((R470&lt;&gt;"")*ISNUMBER(SEARCH("|"&amp;R470&amp;"|",'5_ACOMPANHAMENTO'!$AC$3:$AC$4922)))+((S470&lt;&gt;"")*ISNUMBER(SEARCH("|"&amp;S470&amp;"|",'5_ACOMPANHAMENTO'!$AC$3:$AC$4922)))+((T470&lt;&gt;"")*ISNUMBER(SEARCH("|"&amp;T470&amp;"|",'5_ACOMPANHAMENTO'!$AC$3:$AC$4922)))+((U470&lt;&gt;"")*ISNUMBER(SEARCH("|"&amp;U470&amp;"|",'5_ACOMPANHAMENTO'!$AC$3:$AC$4922)))+((V470&lt;&gt;"")*ISNUMBER(SEARCH("|"&amp;V470&amp;"|",'5_ACOMPANHAMENTO'!$AC$3:$AC$4922)))+((W470&lt;&gt;"")*ISNUMBER(SEARCH("|"&amp;W470&amp;"|",'5_ACOMPANHAMENTO'!$AC$3:$AC$4922)))+((X470&lt;&gt;"")*ISNUMBER(SEARCH("|"&amp;X470&amp;"|",'5_ACOMPANHAMENTO'!$AC$3:$AC$4922)))+((Y470&lt;&gt;"")*ISNUMBER(SEARCH("|"&amp;Y470&amp;"|",'5_ACOMPANHAMENTO'!$AC$3:$AC$4922)))+((Z470&lt;&gt;"")*ISNUMBER(SEARCH("|"&amp;Z470&amp;"|",'5_ACOMPANHAMENTO'!$AC$3:$AC$4922)))+((AA470&lt;&gt;"")*ISNUMBER(SEARCH("|"&amp;AA470&amp;"|",'5_ACOMPANHAMENTO'!$AC$3:$AC$4922)))+((AB470&lt;&gt;"")*ISNUMBER(SEARCH("|"&amp;AB470&amp;"|",'5_ACOMPANHAMENTO'!$AC$3:$AC$4922))))&gt;0)),'5_ACOMPANHAMENTO'!$J$3:$J$4922),0))</f>
        <v/>
      </c>
      <c r="E470" s="4">
        <f>IF(G470=0,"FINALIZADO",IF(TODAY()&gt;A470,"ATRASADO "&amp;TODAY()-A470&amp;" DIAS","ADIANTADO "&amp;A470-TODAY()&amp;" DIAS"))</f>
        <v/>
      </c>
      <c r="F470" s="7">
        <f>IF(OR($B470="",$C470=""),"",IFERROR(SUMPRODUCT(--(('5_ACOMPANHAMENTO'!$AD$3:$AD$4922=TRIM($C470&amp;""))*('5_ACOMPANHAMENTO'!$AC$3:$AC$4922&lt;&gt;"")*((((I470&lt;&gt;"")*ISNUMBER(SEARCH("|"&amp;I470&amp;"|",'5_ACOMPANHAMENTO'!$AC$3:$AC$4922)))+((J470&lt;&gt;"")*ISNUMBER(SEARCH("|"&amp;J470&amp;"|",'5_ACOMPANHAMENTO'!$AC$3:$AC$4922)))+((K470&lt;&gt;"")*ISNUMBER(SEARCH("|"&amp;K470&amp;"|",'5_ACOMPANHAMENTO'!$AC$3:$AC$4922)))+((L470&lt;&gt;"")*ISNUMBER(SEARCH("|"&amp;L470&amp;"|",'5_ACOMPANHAMENTO'!$AC$3:$AC$4922)))+((M470&lt;&gt;"")*ISNUMBER(SEARCH("|"&amp;M470&amp;"|",'5_ACOMPANHAMENTO'!$AC$3:$AC$4922)))+((N470&lt;&gt;"")*ISNUMBER(SEARCH("|"&amp;N470&amp;"|",'5_ACOMPANHAMENTO'!$AC$3:$AC$4922)))+((O470&lt;&gt;"")*ISNUMBER(SEARCH("|"&amp;O470&amp;"|",'5_ACOMPANHAMENTO'!$AC$3:$AC$4922)))+((P470&lt;&gt;"")*ISNUMBER(SEARCH("|"&amp;P470&amp;"|",'5_ACOMPANHAMENTO'!$AC$3:$AC$4922)))+((Q470&lt;&gt;"")*ISNUMBER(SEARCH("|"&amp;Q470&amp;"|",'5_ACOMPANHAMENTO'!$AC$3:$AC$4922)))+((R470&lt;&gt;"")*ISNUMBER(SEARCH("|"&amp;R470&amp;"|",'5_ACOMPANHAMENTO'!$AC$3:$AC$4922)))+((S470&lt;&gt;"")*ISNUMBER(SEARCH("|"&amp;S470&amp;"|",'5_ACOMPANHAMENTO'!$AC$3:$AC$4922)))+((T470&lt;&gt;"")*ISNUMBER(SEARCH("|"&amp;T470&amp;"|",'5_ACOMPANHAMENTO'!$AC$3:$AC$4922)))+((U470&lt;&gt;"")*ISNUMBER(SEARCH("|"&amp;U470&amp;"|",'5_ACOMPANHAMENTO'!$AC$3:$AC$4922)))+((V470&lt;&gt;"")*ISNUMBER(SEARCH("|"&amp;V470&amp;"|",'5_ACOMPANHAMENTO'!$AC$3:$AC$4922)))+((W470&lt;&gt;"")*ISNUMBER(SEARCH("|"&amp;W470&amp;"|",'5_ACOMPANHAMENTO'!$AC$3:$AC$4922)))+((X470&lt;&gt;"")*ISNUMBER(SEARCH("|"&amp;X470&amp;"|",'5_ACOMPANHAMENTO'!$AC$3:$AC$4922)))+((Y470&lt;&gt;"")*ISNUMBER(SEARCH("|"&amp;Y470&amp;"|",'5_ACOMPANHAMENTO'!$AC$3:$AC$4922)))+((Z470&lt;&gt;"")*ISNUMBER(SEARCH("|"&amp;Z470&amp;"|",'5_ACOMPANHAMENTO'!$AC$3:$AC$4922)))+((AA470&lt;&gt;"")*ISNUMBER(SEARCH("|"&amp;AA470&amp;"|",'5_ACOMPANHAMENTO'!$AC$3:$AC$4922)))+((AB470&lt;&gt;"")*ISNUMBER(SEARCH("|"&amp;AB470&amp;"|",'5_ACOMPANHAMENTO'!$AC$3:$AC$4922))))&gt;0)),'5_ACOMPANHAMENTO'!$O$3:$O$4922),0))</f>
        <v/>
      </c>
      <c r="G470" s="7">
        <f>IF(OR($B470="",$C470=""),"",D470-F470)</f>
        <v/>
      </c>
      <c r="H470">
        <f>IF(OR($B470="",$C470=""),"",TRIM($B470&amp;"")&amp;"|"&amp;TRIM($C470&amp;""))</f>
        <v/>
      </c>
      <c r="I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",99)),1,99)))</f>
        <v/>
      </c>
      <c r="J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",99)),100,99)))</f>
        <v/>
      </c>
      <c r="K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",99)),199,99)))</f>
        <v/>
      </c>
      <c r="L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",99)),298,99)))</f>
        <v/>
      </c>
      <c r="M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",99)),397,99)))</f>
        <v/>
      </c>
      <c r="N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",99)),496,99)))</f>
        <v/>
      </c>
      <c r="O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",99)),595,99)))</f>
        <v/>
      </c>
      <c r="P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",99)),694,99)))</f>
        <v/>
      </c>
      <c r="Q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",99)),793,99)))</f>
        <v/>
      </c>
      <c r="R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",99)),892,99)))</f>
        <v/>
      </c>
      <c r="S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",99)),991,99)))</f>
        <v/>
      </c>
      <c r="T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",99)),1090,99)))</f>
        <v/>
      </c>
      <c r="U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",99)),1189,99)))</f>
        <v/>
      </c>
      <c r="V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",99)),1288,99)))</f>
        <v/>
      </c>
      <c r="W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",99)),1387,99)))</f>
        <v/>
      </c>
      <c r="X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",99)),1486,99)))</f>
        <v/>
      </c>
      <c r="Y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",99)),1585,99)))</f>
        <v/>
      </c>
      <c r="Z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",99)),1684,99)))</f>
        <v/>
      </c>
      <c r="AA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",99)),1783,99)))</f>
        <v/>
      </c>
      <c r="AB470" s="1">
        <f>IF($B470="","",TRIM(MID(SUBSTITUTE(TRIM(SUBSTITUTE(SUBSTITUTE(SUBSTITUTE(SUBSTITUTE(SUBSTITUTE(SUBSTITUTE(SUBSTITUTE(SUBSTITUTE(SUBSTITUTE(SUBSTITUTE(SUBSTITUTE(SUBSTITUTE(SUBSTITUTE(SUBSTITUTE(TRIM($B470&amp;""),CHAR(10),"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",REPT(" ",99)),1882,99)))</f>
        <v/>
      </c>
    </row>
    <row r="471" hidden="1" ht="11.25" customHeight="1">
      <c r="A471" s="4">
        <f>IF(OR($B471="",$C471=""),"",IFERROR(INDEX('5_ACOMPANHAMENTO'!$A$3:$A$4922,MATCH(1,INDEX(('5_ACOMPANHAMENTO'!$AD$3:$AD$4922=TRIM($C471&amp;""))*('5_ACOMPANHAMENTO'!$AC$3:$AC$4922&lt;&gt;"")*((((I471&lt;&gt;"")*ISNUMBER(SEARCH("|"&amp;I471&amp;"|",'5_ACOMPANHAMENTO'!$AC$3:$AC$4922)))+((J471&lt;&gt;"")*ISNUMBER(SEARCH("|"&amp;J471&amp;"|",'5_ACOMPANHAMENTO'!$AC$3:$AC$4922)))+((K471&lt;&gt;"")*ISNUMBER(SEARCH("|"&amp;K471&amp;"|",'5_ACOMPANHAMENTO'!$AC$3:$AC$4922)))+((L471&lt;&gt;"")*ISNUMBER(SEARCH("|"&amp;L471&amp;"|",'5_ACOMPANHAMENTO'!$AC$3:$AC$4922)))+((M471&lt;&gt;"")*ISNUMBER(SEARCH("|"&amp;M471&amp;"|",'5_ACOMPANHAMENTO'!$AC$3:$AC$4922)))+((N471&lt;&gt;"")*ISNUMBER(SEARCH("|"&amp;N471&amp;"|",'5_ACOMPANHAMENTO'!$AC$3:$AC$4922)))+((O471&lt;&gt;"")*ISNUMBER(SEARCH("|"&amp;O471&amp;"|",'5_ACOMPANHAMENTO'!$AC$3:$AC$4922)))+((P471&lt;&gt;"")*ISNUMBER(SEARCH("|"&amp;P471&amp;"|",'5_ACOMPANHAMENTO'!$AC$3:$AC$4922)))+((Q471&lt;&gt;"")*ISNUMBER(SEARCH("|"&amp;Q471&amp;"|",'5_ACOMPANHAMENTO'!$AC$3:$AC$4922)))+((R471&lt;&gt;"")*ISNUMBER(SEARCH("|"&amp;R471&amp;"|",'5_ACOMPANHAMENTO'!$AC$3:$AC$4922)))+((S471&lt;&gt;"")*ISNUMBER(SEARCH("|"&amp;S471&amp;"|",'5_ACOMPANHAMENTO'!$AC$3:$AC$4922)))+((T471&lt;&gt;"")*ISNUMBER(SEARCH("|"&amp;T471&amp;"|",'5_ACOMPANHAMENTO'!$AC$3:$AC$4922)))+((U471&lt;&gt;"")*ISNUMBER(SEARCH("|"&amp;U471&amp;"|",'5_ACOMPANHAMENTO'!$AC$3:$AC$4922)))+((V471&lt;&gt;"")*ISNUMBER(SEARCH("|"&amp;V471&amp;"|",'5_ACOMPANHAMENTO'!$AC$3:$AC$4922)))+((W471&lt;&gt;"")*ISNUMBER(SEARCH("|"&amp;W471&amp;"|",'5_ACOMPANHAMENTO'!$AC$3:$AC$4922)))+((X471&lt;&gt;"")*ISNUMBER(SEARCH("|"&amp;X471&amp;"|",'5_ACOMPANHAMENTO'!$AC$3:$AC$4922)))+((Y471&lt;&gt;"")*ISNUMBER(SEARCH("|"&amp;Y471&amp;"|",'5_ACOMPANHAMENTO'!$AC$3:$AC$4922)))+((Z471&lt;&gt;"")*ISNUMBER(SEARCH("|"&amp;Z471&amp;"|",'5_ACOMPANHAMENTO'!$AC$3:$AC$4922)))+((AA471&lt;&gt;"")*ISNUMBER(SEARCH("|"&amp;AA471&amp;"|",'5_ACOMPANHAMENTO'!$AC$3:$AC$4922)))+((AB471&lt;&gt;"")*ISNUMBER(SEARCH("|"&amp;AB471&amp;"|",'5_ACOMPANHAMENTO'!$AC$3:$AC$4922))))&gt;0),0),0)),""))</f>
        <v/>
      </c>
      <c r="B471" s="14" t="inlineStr">
        <is>
          <t>10210</t>
        </is>
      </c>
      <c r="C471" s="14" t="inlineStr">
        <is>
          <t>56 COPIADORA</t>
        </is>
      </c>
      <c r="D471" s="4">
        <f>IF(OR($B471="",$C471=""),"",IFERROR(SUMPRODUCT(--(('5_ACOMPANHAMENTO'!$AD$3:$AD$4922=TRIM($C471&amp;""))*('5_ACOMPANHAMENTO'!$AC$3:$AC$4922&lt;&gt;"")*((((I471&lt;&gt;"")*ISNUMBER(SEARCH("|"&amp;I471&amp;"|",'5_ACOMPANHAMENTO'!$AC$3:$AC$4922)))+((J471&lt;&gt;"")*ISNUMBER(SEARCH("|"&amp;J471&amp;"|",'5_ACOMPANHAMENTO'!$AC$3:$AC$4922)))+((K471&lt;&gt;"")*ISNUMBER(SEARCH("|"&amp;K471&amp;"|",'5_ACOMPANHAMENTO'!$AC$3:$AC$4922)))+((L471&lt;&gt;"")*ISNUMBER(SEARCH("|"&amp;L471&amp;"|",'5_ACOMPANHAMENTO'!$AC$3:$AC$4922)))+((M471&lt;&gt;"")*ISNUMBER(SEARCH("|"&amp;M471&amp;"|",'5_ACOMPANHAMENTO'!$AC$3:$AC$4922)))+((N471&lt;&gt;"")*ISNUMBER(SEARCH("|"&amp;N471&amp;"|",'5_ACOMPANHAMENTO'!$AC$3:$AC$4922)))+((O471&lt;&gt;"")*ISNUMBER(SEARCH("|"&amp;O471&amp;"|",'5_ACOMPANHAMENTO'!$AC$3:$AC$4922)))+((P471&lt;&gt;"")*ISNUMBER(SEARCH("|"&amp;P471&amp;"|",'5_ACOMPANHAMENTO'!$AC$3:$AC$4922)))+((Q471&lt;&gt;"")*ISNUMBER(SEARCH("|"&amp;Q471&amp;"|",'5_ACOMPANHAMENTO'!$AC$3:$AC$4922)))+((R471&lt;&gt;"")*ISNUMBER(SEARCH("|"&amp;R471&amp;"|",'5_ACOMPANHAMENTO'!$AC$3:$AC$4922)))+((S471&lt;&gt;"")*ISNUMBER(SEARCH("|"&amp;S471&amp;"|",'5_ACOMPANHAMENTO'!$AC$3:$AC$4922)))+((T471&lt;&gt;"")*ISNUMBER(SEARCH("|"&amp;T471&amp;"|",'5_ACOMPANHAMENTO'!$AC$3:$AC$4922)))+((U471&lt;&gt;"")*ISNUMBER(SEARCH("|"&amp;U471&amp;"|",'5_ACOMPANHAMENTO'!$AC$3:$AC$4922)))+((V471&lt;&gt;"")*ISNUMBER(SEARCH("|"&amp;V471&amp;"|",'5_ACOMPANHAMENTO'!$AC$3:$AC$4922)))+((W471&lt;&gt;"")*ISNUMBER(SEARCH("|"&amp;W471&amp;"|",'5_ACOMPANHAMENTO'!$AC$3:$AC$4922)))+((X471&lt;&gt;"")*ISNUMBER(SEARCH("|"&amp;X471&amp;"|",'5_ACOMPANHAMENTO'!$AC$3:$AC$4922)))+((Y471&lt;&gt;"")*ISNUMBER(SEARCH("|"&amp;Y471&amp;"|",'5_ACOMPANHAMENTO'!$AC$3:$AC$4922)))+((Z471&lt;&gt;"")*ISNUMBER(SEARCH("|"&amp;Z471&amp;"|",'5_ACOMPANHAMENTO'!$AC$3:$AC$4922)))+((AA471&lt;&gt;"")*ISNUMBER(SEARCH("|"&amp;AA471&amp;"|",'5_ACOMPANHAMENTO'!$AC$3:$AC$4922)))+((AB471&lt;&gt;"")*ISNUMBER(SEARCH("|"&amp;AB471&amp;"|",'5_ACOMPANHAMENTO'!$AC$3:$AC$4922))))&gt;0)),'5_ACOMPANHAMENTO'!$J$3:$J$4922),0))</f>
        <v/>
      </c>
      <c r="E471" s="4">
        <f>IF(G471=0,"FINALIZADO",IF(TODAY()&gt;A471,"ATRASADO "&amp;TODAY()-A471&amp;" DIAS","ADIANTADO "&amp;A471-TODAY()&amp;" DIAS"))</f>
        <v/>
      </c>
      <c r="F471" s="7">
        <f>IF(OR($B471="",$C471=""),"",IFERROR(SUMPRODUCT(--(('5_ACOMPANHAMENTO'!$AD$3:$AD$4922=TRIM($C471&amp;""))*('5_ACOMPANHAMENTO'!$AC$3:$AC$4922&lt;&gt;"")*((((I471&lt;&gt;"")*ISNUMBER(SEARCH("|"&amp;I471&amp;"|",'5_ACOMPANHAMENTO'!$AC$3:$AC$4922)))+((J471&lt;&gt;"")*ISNUMBER(SEARCH("|"&amp;J471&amp;"|",'5_ACOMPANHAMENTO'!$AC$3:$AC$4922)))+((K471&lt;&gt;"")*ISNUMBER(SEARCH("|"&amp;K471&amp;"|",'5_ACOMPANHAMENTO'!$AC$3:$AC$4922)))+((L471&lt;&gt;"")*ISNUMBER(SEARCH("|"&amp;L471&amp;"|",'5_ACOMPANHAMENTO'!$AC$3:$AC$4922)))+((M471&lt;&gt;"")*ISNUMBER(SEARCH("|"&amp;M471&amp;"|",'5_ACOMPANHAMENTO'!$AC$3:$AC$4922)))+((N471&lt;&gt;"")*ISNUMBER(SEARCH("|"&amp;N471&amp;"|",'5_ACOMPANHAMENTO'!$AC$3:$AC$4922)))+((O471&lt;&gt;"")*ISNUMBER(SEARCH("|"&amp;O471&amp;"|",'5_ACOMPANHAMENTO'!$AC$3:$AC$4922)))+((P471&lt;&gt;"")*ISNUMBER(SEARCH("|"&amp;P471&amp;"|",'5_ACOMPANHAMENTO'!$AC$3:$AC$4922)))+((Q471&lt;&gt;"")*ISNUMBER(SEARCH("|"&amp;Q471&amp;"|",'5_ACOMPANHAMENTO'!$AC$3:$AC$4922)))+((R471&lt;&gt;"")*ISNUMBER(SEARCH("|"&amp;R471&amp;"|",'5_ACOMPANHAMENTO'!$AC$3:$AC$4922)))+((S471&lt;&gt;"")*ISNUMBER(SEARCH("|"&amp;S471&amp;"|",'5_ACOMPANHAMENTO'!$AC$3:$AC$4922)))+((T471&lt;&gt;"")*ISNUMBER(SEARCH("|"&amp;T471&amp;"|",'5_ACOMPANHAMENTO'!$AC$3:$AC$4922)))+((U471&lt;&gt;"")*ISNUMBER(SEARCH("|"&amp;U471&amp;"|",'5_ACOMPANHAMENTO'!$AC$3:$AC$4922)))+((V471&lt;&gt;"")*ISNUMBER(SEARCH("|"&amp;V471&amp;"|",'5_ACOMPANHAMENTO'!$AC$3:$AC$4922)))+((W471&lt;&gt;"")*ISNUMBER(SEARCH("|"&amp;W471&amp;"|",'5_ACOMPANHAMENTO'!$AC$3:$AC$4922)))+((X471&lt;&gt;"")*ISNUMBER(SEARCH("|"&amp;X471&amp;"|",'5_ACOMPANHAMENTO'!$AC$3:$AC$4922)))+((Y471&lt;&gt;"")*ISNUMBER(SEARCH("|"&amp;Y471&amp;"|",'5_ACOMPANHAMENTO'!$AC$3:$AC$4922)))+((Z471&lt;&gt;"")*ISNUMBER(SEARCH("|"&amp;Z471&amp;"|",'5_ACOMPANHAMENTO'!$AC$3:$AC$4922)))+((AA471&lt;&gt;"")*ISNUMBER(SEARCH("|"&amp;AA471&amp;"|",'5_ACOMPANHAMENTO'!$AC$3:$AC$4922)))+((AB471&lt;&gt;"")*ISNUMBER(SEARCH("|"&amp;AB471&amp;"|",'5_ACOMPANHAMENTO'!$AC$3:$AC$4922))))&gt;0)),'5_ACOMPANHAMENTO'!$O$3:$O$4922),0))</f>
        <v/>
      </c>
      <c r="G471" s="7">
        <f>IF(OR($B471="",$C471=""),"",D471-F471)</f>
        <v/>
      </c>
      <c r="H471">
        <f>IF(OR($B471="",$C471=""),"",TRIM($B471&amp;"")&amp;"|"&amp;TRIM($C471&amp;""))</f>
        <v/>
      </c>
      <c r="I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",99)),1,99)))</f>
        <v/>
      </c>
      <c r="J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",99)),100,99)))</f>
        <v/>
      </c>
      <c r="K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",99)),199,99)))</f>
        <v/>
      </c>
      <c r="L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",99)),298,99)))</f>
        <v/>
      </c>
      <c r="M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",99)),397,99)))</f>
        <v/>
      </c>
      <c r="N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",99)),496,99)))</f>
        <v/>
      </c>
      <c r="O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",99)),595,99)))</f>
        <v/>
      </c>
      <c r="P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",99)),694,99)))</f>
        <v/>
      </c>
      <c r="Q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",99)),793,99)))</f>
        <v/>
      </c>
      <c r="R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",99)),892,99)))</f>
        <v/>
      </c>
      <c r="S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",99)),991,99)))</f>
        <v/>
      </c>
      <c r="T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",99)),1090,99)))</f>
        <v/>
      </c>
      <c r="U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",99)),1189,99)))</f>
        <v/>
      </c>
      <c r="V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",99)),1288,99)))</f>
        <v/>
      </c>
      <c r="W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",99)),1387,99)))</f>
        <v/>
      </c>
      <c r="X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",99)),1486,99)))</f>
        <v/>
      </c>
      <c r="Y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",99)),1585,99)))</f>
        <v/>
      </c>
      <c r="Z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",99)),1684,99)))</f>
        <v/>
      </c>
      <c r="AA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",99)),1783,99)))</f>
        <v/>
      </c>
      <c r="AB471" s="1">
        <f>IF($B471="","",TRIM(MID(SUBSTITUTE(TRIM(SUBSTITUTE(SUBSTITUTE(SUBSTITUTE(SUBSTITUTE(SUBSTITUTE(SUBSTITUTE(SUBSTITUTE(SUBSTITUTE(SUBSTITUTE(SUBSTITUTE(SUBSTITUTE(SUBSTITUTE(SUBSTITUTE(SUBSTITUTE(TRIM($B471&amp;""),CHAR(10),"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",REPT(" ",99)),1882,99)))</f>
        <v/>
      </c>
    </row>
    <row r="472" hidden="1" ht="11.25" customHeight="1">
      <c r="A472" s="4">
        <f>IF(OR($B472="",$C472=""),"",IFERROR(INDEX('5_ACOMPANHAMENTO'!$A$3:$A$4922,MATCH(1,INDEX(('5_ACOMPANHAMENTO'!$AD$3:$AD$4922=TRIM($C472&amp;""))*('5_ACOMPANHAMENTO'!$AC$3:$AC$4922&lt;&gt;"")*((((I472&lt;&gt;"")*ISNUMBER(SEARCH("|"&amp;I472&amp;"|",'5_ACOMPANHAMENTO'!$AC$3:$AC$4922)))+((J472&lt;&gt;"")*ISNUMBER(SEARCH("|"&amp;J472&amp;"|",'5_ACOMPANHAMENTO'!$AC$3:$AC$4922)))+((K472&lt;&gt;"")*ISNUMBER(SEARCH("|"&amp;K472&amp;"|",'5_ACOMPANHAMENTO'!$AC$3:$AC$4922)))+((L472&lt;&gt;"")*ISNUMBER(SEARCH("|"&amp;L472&amp;"|",'5_ACOMPANHAMENTO'!$AC$3:$AC$4922)))+((M472&lt;&gt;"")*ISNUMBER(SEARCH("|"&amp;M472&amp;"|",'5_ACOMPANHAMENTO'!$AC$3:$AC$4922)))+((N472&lt;&gt;"")*ISNUMBER(SEARCH("|"&amp;N472&amp;"|",'5_ACOMPANHAMENTO'!$AC$3:$AC$4922)))+((O472&lt;&gt;"")*ISNUMBER(SEARCH("|"&amp;O472&amp;"|",'5_ACOMPANHAMENTO'!$AC$3:$AC$4922)))+((P472&lt;&gt;"")*ISNUMBER(SEARCH("|"&amp;P472&amp;"|",'5_ACOMPANHAMENTO'!$AC$3:$AC$4922)))+((Q472&lt;&gt;"")*ISNUMBER(SEARCH("|"&amp;Q472&amp;"|",'5_ACOMPANHAMENTO'!$AC$3:$AC$4922)))+((R472&lt;&gt;"")*ISNUMBER(SEARCH("|"&amp;R472&amp;"|",'5_ACOMPANHAMENTO'!$AC$3:$AC$4922)))+((S472&lt;&gt;"")*ISNUMBER(SEARCH("|"&amp;S472&amp;"|",'5_ACOMPANHAMENTO'!$AC$3:$AC$4922)))+((T472&lt;&gt;"")*ISNUMBER(SEARCH("|"&amp;T472&amp;"|",'5_ACOMPANHAMENTO'!$AC$3:$AC$4922)))+((U472&lt;&gt;"")*ISNUMBER(SEARCH("|"&amp;U472&amp;"|",'5_ACOMPANHAMENTO'!$AC$3:$AC$4922)))+((V472&lt;&gt;"")*ISNUMBER(SEARCH("|"&amp;V472&amp;"|",'5_ACOMPANHAMENTO'!$AC$3:$AC$4922)))+((W472&lt;&gt;"")*ISNUMBER(SEARCH("|"&amp;W472&amp;"|",'5_ACOMPANHAMENTO'!$AC$3:$AC$4922)))+((X472&lt;&gt;"")*ISNUMBER(SEARCH("|"&amp;X472&amp;"|",'5_ACOMPANHAMENTO'!$AC$3:$AC$4922)))+((Y472&lt;&gt;"")*ISNUMBER(SEARCH("|"&amp;Y472&amp;"|",'5_ACOMPANHAMENTO'!$AC$3:$AC$4922)))+((Z472&lt;&gt;"")*ISNUMBER(SEARCH("|"&amp;Z472&amp;"|",'5_ACOMPANHAMENTO'!$AC$3:$AC$4922)))+((AA472&lt;&gt;"")*ISNUMBER(SEARCH("|"&amp;AA472&amp;"|",'5_ACOMPANHAMENTO'!$AC$3:$AC$4922)))+((AB472&lt;&gt;"")*ISNUMBER(SEARCH("|"&amp;AB472&amp;"|",'5_ACOMPANHAMENTO'!$AC$3:$AC$4922))))&gt;0),0),0)),""))</f>
        <v/>
      </c>
      <c r="B472" s="14" t="inlineStr">
        <is>
          <t>10210</t>
        </is>
      </c>
      <c r="C472" s="14" t="inlineStr">
        <is>
          <t>56 COPIADORA</t>
        </is>
      </c>
      <c r="D472" s="4">
        <f>IF(OR($B472="",$C472=""),"",IFERROR(SUMPRODUCT(--(('5_ACOMPANHAMENTO'!$AD$3:$AD$4922=TRIM($C472&amp;""))*('5_ACOMPANHAMENTO'!$AC$3:$AC$4922&lt;&gt;"")*((((I472&lt;&gt;"")*ISNUMBER(SEARCH("|"&amp;I472&amp;"|",'5_ACOMPANHAMENTO'!$AC$3:$AC$4922)))+((J472&lt;&gt;"")*ISNUMBER(SEARCH("|"&amp;J472&amp;"|",'5_ACOMPANHAMENTO'!$AC$3:$AC$4922)))+((K472&lt;&gt;"")*ISNUMBER(SEARCH("|"&amp;K472&amp;"|",'5_ACOMPANHAMENTO'!$AC$3:$AC$4922)))+((L472&lt;&gt;"")*ISNUMBER(SEARCH("|"&amp;L472&amp;"|",'5_ACOMPANHAMENTO'!$AC$3:$AC$4922)))+((M472&lt;&gt;"")*ISNUMBER(SEARCH("|"&amp;M472&amp;"|",'5_ACOMPANHAMENTO'!$AC$3:$AC$4922)))+((N472&lt;&gt;"")*ISNUMBER(SEARCH("|"&amp;N472&amp;"|",'5_ACOMPANHAMENTO'!$AC$3:$AC$4922)))+((O472&lt;&gt;"")*ISNUMBER(SEARCH("|"&amp;O472&amp;"|",'5_ACOMPANHAMENTO'!$AC$3:$AC$4922)))+((P472&lt;&gt;"")*ISNUMBER(SEARCH("|"&amp;P472&amp;"|",'5_ACOMPANHAMENTO'!$AC$3:$AC$4922)))+((Q472&lt;&gt;"")*ISNUMBER(SEARCH("|"&amp;Q472&amp;"|",'5_ACOMPANHAMENTO'!$AC$3:$AC$4922)))+((R472&lt;&gt;"")*ISNUMBER(SEARCH("|"&amp;R472&amp;"|",'5_ACOMPANHAMENTO'!$AC$3:$AC$4922)))+((S472&lt;&gt;"")*ISNUMBER(SEARCH("|"&amp;S472&amp;"|",'5_ACOMPANHAMENTO'!$AC$3:$AC$4922)))+((T472&lt;&gt;"")*ISNUMBER(SEARCH("|"&amp;T472&amp;"|",'5_ACOMPANHAMENTO'!$AC$3:$AC$4922)))+((U472&lt;&gt;"")*ISNUMBER(SEARCH("|"&amp;U472&amp;"|",'5_ACOMPANHAMENTO'!$AC$3:$AC$4922)))+((V472&lt;&gt;"")*ISNUMBER(SEARCH("|"&amp;V472&amp;"|",'5_ACOMPANHAMENTO'!$AC$3:$AC$4922)))+((W472&lt;&gt;"")*ISNUMBER(SEARCH("|"&amp;W472&amp;"|",'5_ACOMPANHAMENTO'!$AC$3:$AC$4922)))+((X472&lt;&gt;"")*ISNUMBER(SEARCH("|"&amp;X472&amp;"|",'5_ACOMPANHAMENTO'!$AC$3:$AC$4922)))+((Y472&lt;&gt;"")*ISNUMBER(SEARCH("|"&amp;Y472&amp;"|",'5_ACOMPANHAMENTO'!$AC$3:$AC$4922)))+((Z472&lt;&gt;"")*ISNUMBER(SEARCH("|"&amp;Z472&amp;"|",'5_ACOMPANHAMENTO'!$AC$3:$AC$4922)))+((AA472&lt;&gt;"")*ISNUMBER(SEARCH("|"&amp;AA472&amp;"|",'5_ACOMPANHAMENTO'!$AC$3:$AC$4922)))+((AB472&lt;&gt;"")*ISNUMBER(SEARCH("|"&amp;AB472&amp;"|",'5_ACOMPANHAMENTO'!$AC$3:$AC$4922))))&gt;0)),'5_ACOMPANHAMENTO'!$J$3:$J$4922),0))</f>
        <v/>
      </c>
      <c r="E472" s="4">
        <f>IF(G472=0,"FINALIZADO",IF(TODAY()&gt;A472,"ATRASADO "&amp;TODAY()-A472&amp;" DIAS","ADIANTADO "&amp;A472-TODAY()&amp;" DIAS"))</f>
        <v/>
      </c>
      <c r="F472" s="7">
        <f>IF(OR($B472="",$C472=""),"",IFERROR(SUMPRODUCT(--(('5_ACOMPANHAMENTO'!$AD$3:$AD$4922=TRIM($C472&amp;""))*('5_ACOMPANHAMENTO'!$AC$3:$AC$4922&lt;&gt;"")*((((I472&lt;&gt;"")*ISNUMBER(SEARCH("|"&amp;I472&amp;"|",'5_ACOMPANHAMENTO'!$AC$3:$AC$4922)))+((J472&lt;&gt;"")*ISNUMBER(SEARCH("|"&amp;J472&amp;"|",'5_ACOMPANHAMENTO'!$AC$3:$AC$4922)))+((K472&lt;&gt;"")*ISNUMBER(SEARCH("|"&amp;K472&amp;"|",'5_ACOMPANHAMENTO'!$AC$3:$AC$4922)))+((L472&lt;&gt;"")*ISNUMBER(SEARCH("|"&amp;L472&amp;"|",'5_ACOMPANHAMENTO'!$AC$3:$AC$4922)))+((M472&lt;&gt;"")*ISNUMBER(SEARCH("|"&amp;M472&amp;"|",'5_ACOMPANHAMENTO'!$AC$3:$AC$4922)))+((N472&lt;&gt;"")*ISNUMBER(SEARCH("|"&amp;N472&amp;"|",'5_ACOMPANHAMENTO'!$AC$3:$AC$4922)))+((O472&lt;&gt;"")*ISNUMBER(SEARCH("|"&amp;O472&amp;"|",'5_ACOMPANHAMENTO'!$AC$3:$AC$4922)))+((P472&lt;&gt;"")*ISNUMBER(SEARCH("|"&amp;P472&amp;"|",'5_ACOMPANHAMENTO'!$AC$3:$AC$4922)))+((Q472&lt;&gt;"")*ISNUMBER(SEARCH("|"&amp;Q472&amp;"|",'5_ACOMPANHAMENTO'!$AC$3:$AC$4922)))+((R472&lt;&gt;"")*ISNUMBER(SEARCH("|"&amp;R472&amp;"|",'5_ACOMPANHAMENTO'!$AC$3:$AC$4922)))+((S472&lt;&gt;"")*ISNUMBER(SEARCH("|"&amp;S472&amp;"|",'5_ACOMPANHAMENTO'!$AC$3:$AC$4922)))+((T472&lt;&gt;"")*ISNUMBER(SEARCH("|"&amp;T472&amp;"|",'5_ACOMPANHAMENTO'!$AC$3:$AC$4922)))+((U472&lt;&gt;"")*ISNUMBER(SEARCH("|"&amp;U472&amp;"|",'5_ACOMPANHAMENTO'!$AC$3:$AC$4922)))+((V472&lt;&gt;"")*ISNUMBER(SEARCH("|"&amp;V472&amp;"|",'5_ACOMPANHAMENTO'!$AC$3:$AC$4922)))+((W472&lt;&gt;"")*ISNUMBER(SEARCH("|"&amp;W472&amp;"|",'5_ACOMPANHAMENTO'!$AC$3:$AC$4922)))+((X472&lt;&gt;"")*ISNUMBER(SEARCH("|"&amp;X472&amp;"|",'5_ACOMPANHAMENTO'!$AC$3:$AC$4922)))+((Y472&lt;&gt;"")*ISNUMBER(SEARCH("|"&amp;Y472&amp;"|",'5_ACOMPANHAMENTO'!$AC$3:$AC$4922)))+((Z472&lt;&gt;"")*ISNUMBER(SEARCH("|"&amp;Z472&amp;"|",'5_ACOMPANHAMENTO'!$AC$3:$AC$4922)))+((AA472&lt;&gt;"")*ISNUMBER(SEARCH("|"&amp;AA472&amp;"|",'5_ACOMPANHAMENTO'!$AC$3:$AC$4922)))+((AB472&lt;&gt;"")*ISNUMBER(SEARCH("|"&amp;AB472&amp;"|",'5_ACOMPANHAMENTO'!$AC$3:$AC$4922))))&gt;0)),'5_ACOMPANHAMENTO'!$O$3:$O$4922),0))</f>
        <v/>
      </c>
      <c r="G472" s="7">
        <f>IF(OR($B472="",$C472=""),"",D472-F472)</f>
        <v/>
      </c>
      <c r="H472">
        <f>IF(OR($B472="",$C472=""),"",TRIM($B472&amp;"")&amp;"|"&amp;TRIM($C472&amp;""))</f>
        <v/>
      </c>
      <c r="I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",99)),1,99)))</f>
        <v/>
      </c>
      <c r="J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",99)),100,99)))</f>
        <v/>
      </c>
      <c r="K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",99)),199,99)))</f>
        <v/>
      </c>
      <c r="L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",99)),298,99)))</f>
        <v/>
      </c>
      <c r="M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",99)),397,99)))</f>
        <v/>
      </c>
      <c r="N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",99)),496,99)))</f>
        <v/>
      </c>
      <c r="O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",99)),595,99)))</f>
        <v/>
      </c>
      <c r="P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",99)),694,99)))</f>
        <v/>
      </c>
      <c r="Q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",99)),793,99)))</f>
        <v/>
      </c>
      <c r="R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",99)),892,99)))</f>
        <v/>
      </c>
      <c r="S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",99)),991,99)))</f>
        <v/>
      </c>
      <c r="T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",99)),1090,99)))</f>
        <v/>
      </c>
      <c r="U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",99)),1189,99)))</f>
        <v/>
      </c>
      <c r="V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",99)),1288,99)))</f>
        <v/>
      </c>
      <c r="W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",99)),1387,99)))</f>
        <v/>
      </c>
      <c r="X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",99)),1486,99)))</f>
        <v/>
      </c>
      <c r="Y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",99)),1585,99)))</f>
        <v/>
      </c>
      <c r="Z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",99)),1684,99)))</f>
        <v/>
      </c>
      <c r="AA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",99)),1783,99)))</f>
        <v/>
      </c>
      <c r="AB472" s="1">
        <f>IF($B472="","",TRIM(MID(SUBSTITUTE(TRIM(SUBSTITUTE(SUBSTITUTE(SUBSTITUTE(SUBSTITUTE(SUBSTITUTE(SUBSTITUTE(SUBSTITUTE(SUBSTITUTE(SUBSTITUTE(SUBSTITUTE(SUBSTITUTE(SUBSTITUTE(SUBSTITUTE(SUBSTITUTE(TRIM($B472&amp;""),CHAR(10),"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",REPT(" ",99)),1882,99)))</f>
        <v/>
      </c>
    </row>
    <row r="473" hidden="1" ht="11.25" customHeight="1">
      <c r="A473" s="4">
        <f>IF(OR($B473="",$C473=""),"",IFERROR(INDEX('5_ACOMPANHAMENTO'!$A$3:$A$4922,MATCH(1,INDEX(('5_ACOMPANHAMENTO'!$AD$3:$AD$4922=TRIM($C473&amp;""))*('5_ACOMPANHAMENTO'!$AC$3:$AC$4922&lt;&gt;"")*((((I473&lt;&gt;"")*ISNUMBER(SEARCH("|"&amp;I473&amp;"|",'5_ACOMPANHAMENTO'!$AC$3:$AC$4922)))+((J473&lt;&gt;"")*ISNUMBER(SEARCH("|"&amp;J473&amp;"|",'5_ACOMPANHAMENTO'!$AC$3:$AC$4922)))+((K473&lt;&gt;"")*ISNUMBER(SEARCH("|"&amp;K473&amp;"|",'5_ACOMPANHAMENTO'!$AC$3:$AC$4922)))+((L473&lt;&gt;"")*ISNUMBER(SEARCH("|"&amp;L473&amp;"|",'5_ACOMPANHAMENTO'!$AC$3:$AC$4922)))+((M473&lt;&gt;"")*ISNUMBER(SEARCH("|"&amp;M473&amp;"|",'5_ACOMPANHAMENTO'!$AC$3:$AC$4922)))+((N473&lt;&gt;"")*ISNUMBER(SEARCH("|"&amp;N473&amp;"|",'5_ACOMPANHAMENTO'!$AC$3:$AC$4922)))+((O473&lt;&gt;"")*ISNUMBER(SEARCH("|"&amp;O473&amp;"|",'5_ACOMPANHAMENTO'!$AC$3:$AC$4922)))+((P473&lt;&gt;"")*ISNUMBER(SEARCH("|"&amp;P473&amp;"|",'5_ACOMPANHAMENTO'!$AC$3:$AC$4922)))+((Q473&lt;&gt;"")*ISNUMBER(SEARCH("|"&amp;Q473&amp;"|",'5_ACOMPANHAMENTO'!$AC$3:$AC$4922)))+((R473&lt;&gt;"")*ISNUMBER(SEARCH("|"&amp;R473&amp;"|",'5_ACOMPANHAMENTO'!$AC$3:$AC$4922)))+((S473&lt;&gt;"")*ISNUMBER(SEARCH("|"&amp;S473&amp;"|",'5_ACOMPANHAMENTO'!$AC$3:$AC$4922)))+((T473&lt;&gt;"")*ISNUMBER(SEARCH("|"&amp;T473&amp;"|",'5_ACOMPANHAMENTO'!$AC$3:$AC$4922)))+((U473&lt;&gt;"")*ISNUMBER(SEARCH("|"&amp;U473&amp;"|",'5_ACOMPANHAMENTO'!$AC$3:$AC$4922)))+((V473&lt;&gt;"")*ISNUMBER(SEARCH("|"&amp;V473&amp;"|",'5_ACOMPANHAMENTO'!$AC$3:$AC$4922)))+((W473&lt;&gt;"")*ISNUMBER(SEARCH("|"&amp;W473&amp;"|",'5_ACOMPANHAMENTO'!$AC$3:$AC$4922)))+((X473&lt;&gt;"")*ISNUMBER(SEARCH("|"&amp;X473&amp;"|",'5_ACOMPANHAMENTO'!$AC$3:$AC$4922)))+((Y473&lt;&gt;"")*ISNUMBER(SEARCH("|"&amp;Y473&amp;"|",'5_ACOMPANHAMENTO'!$AC$3:$AC$4922)))+((Z473&lt;&gt;"")*ISNUMBER(SEARCH("|"&amp;Z473&amp;"|",'5_ACOMPANHAMENTO'!$AC$3:$AC$4922)))+((AA473&lt;&gt;"")*ISNUMBER(SEARCH("|"&amp;AA473&amp;"|",'5_ACOMPANHAMENTO'!$AC$3:$AC$4922)))+((AB473&lt;&gt;"")*ISNUMBER(SEARCH("|"&amp;AB473&amp;"|",'5_ACOMPANHAMENTO'!$AC$3:$AC$4922))))&gt;0),0),0)),""))</f>
        <v/>
      </c>
      <c r="B473" s="14" t="inlineStr">
        <is>
          <t>10210</t>
        </is>
      </c>
      <c r="C473" s="14" t="inlineStr">
        <is>
          <t>56 COPIADORA</t>
        </is>
      </c>
      <c r="D473" s="4">
        <f>IF(OR($B473="",$C473=""),"",IFERROR(SUMPRODUCT(--(('5_ACOMPANHAMENTO'!$AD$3:$AD$4922=TRIM($C473&amp;""))*('5_ACOMPANHAMENTO'!$AC$3:$AC$4922&lt;&gt;"")*((((I473&lt;&gt;"")*ISNUMBER(SEARCH("|"&amp;I473&amp;"|",'5_ACOMPANHAMENTO'!$AC$3:$AC$4922)))+((J473&lt;&gt;"")*ISNUMBER(SEARCH("|"&amp;J473&amp;"|",'5_ACOMPANHAMENTO'!$AC$3:$AC$4922)))+((K473&lt;&gt;"")*ISNUMBER(SEARCH("|"&amp;K473&amp;"|",'5_ACOMPANHAMENTO'!$AC$3:$AC$4922)))+((L473&lt;&gt;"")*ISNUMBER(SEARCH("|"&amp;L473&amp;"|",'5_ACOMPANHAMENTO'!$AC$3:$AC$4922)))+((M473&lt;&gt;"")*ISNUMBER(SEARCH("|"&amp;M473&amp;"|",'5_ACOMPANHAMENTO'!$AC$3:$AC$4922)))+((N473&lt;&gt;"")*ISNUMBER(SEARCH("|"&amp;N473&amp;"|",'5_ACOMPANHAMENTO'!$AC$3:$AC$4922)))+((O473&lt;&gt;"")*ISNUMBER(SEARCH("|"&amp;O473&amp;"|",'5_ACOMPANHAMENTO'!$AC$3:$AC$4922)))+((P473&lt;&gt;"")*ISNUMBER(SEARCH("|"&amp;P473&amp;"|",'5_ACOMPANHAMENTO'!$AC$3:$AC$4922)))+((Q473&lt;&gt;"")*ISNUMBER(SEARCH("|"&amp;Q473&amp;"|",'5_ACOMPANHAMENTO'!$AC$3:$AC$4922)))+((R473&lt;&gt;"")*ISNUMBER(SEARCH("|"&amp;R473&amp;"|",'5_ACOMPANHAMENTO'!$AC$3:$AC$4922)))+((S473&lt;&gt;"")*ISNUMBER(SEARCH("|"&amp;S473&amp;"|",'5_ACOMPANHAMENTO'!$AC$3:$AC$4922)))+((T473&lt;&gt;"")*ISNUMBER(SEARCH("|"&amp;T473&amp;"|",'5_ACOMPANHAMENTO'!$AC$3:$AC$4922)))+((U473&lt;&gt;"")*ISNUMBER(SEARCH("|"&amp;U473&amp;"|",'5_ACOMPANHAMENTO'!$AC$3:$AC$4922)))+((V473&lt;&gt;"")*ISNUMBER(SEARCH("|"&amp;V473&amp;"|",'5_ACOMPANHAMENTO'!$AC$3:$AC$4922)))+((W473&lt;&gt;"")*ISNUMBER(SEARCH("|"&amp;W473&amp;"|",'5_ACOMPANHAMENTO'!$AC$3:$AC$4922)))+((X473&lt;&gt;"")*ISNUMBER(SEARCH("|"&amp;X473&amp;"|",'5_ACOMPANHAMENTO'!$AC$3:$AC$4922)))+((Y473&lt;&gt;"")*ISNUMBER(SEARCH("|"&amp;Y473&amp;"|",'5_ACOMPANHAMENTO'!$AC$3:$AC$4922)))+((Z473&lt;&gt;"")*ISNUMBER(SEARCH("|"&amp;Z473&amp;"|",'5_ACOMPANHAMENTO'!$AC$3:$AC$4922)))+((AA473&lt;&gt;"")*ISNUMBER(SEARCH("|"&amp;AA473&amp;"|",'5_ACOMPANHAMENTO'!$AC$3:$AC$4922)))+((AB473&lt;&gt;"")*ISNUMBER(SEARCH("|"&amp;AB473&amp;"|",'5_ACOMPANHAMENTO'!$AC$3:$AC$4922))))&gt;0)),'5_ACOMPANHAMENTO'!$J$3:$J$4922),0))</f>
        <v/>
      </c>
      <c r="E473" s="4">
        <f>IF(G473=0,"FINALIZADO",IF(TODAY()&gt;A473,"ATRASADO "&amp;TODAY()-A473&amp;" DIAS","ADIANTADO "&amp;A473-TODAY()&amp;" DIAS"))</f>
        <v/>
      </c>
      <c r="F473" s="7">
        <f>IF(OR($B473="",$C473=""),"",IFERROR(SUMPRODUCT(--(('5_ACOMPANHAMENTO'!$AD$3:$AD$4922=TRIM($C473&amp;""))*('5_ACOMPANHAMENTO'!$AC$3:$AC$4922&lt;&gt;"")*((((I473&lt;&gt;"")*ISNUMBER(SEARCH("|"&amp;I473&amp;"|",'5_ACOMPANHAMENTO'!$AC$3:$AC$4922)))+((J473&lt;&gt;"")*ISNUMBER(SEARCH("|"&amp;J473&amp;"|",'5_ACOMPANHAMENTO'!$AC$3:$AC$4922)))+((K473&lt;&gt;"")*ISNUMBER(SEARCH("|"&amp;K473&amp;"|",'5_ACOMPANHAMENTO'!$AC$3:$AC$4922)))+((L473&lt;&gt;"")*ISNUMBER(SEARCH("|"&amp;L473&amp;"|",'5_ACOMPANHAMENTO'!$AC$3:$AC$4922)))+((M473&lt;&gt;"")*ISNUMBER(SEARCH("|"&amp;M473&amp;"|",'5_ACOMPANHAMENTO'!$AC$3:$AC$4922)))+((N473&lt;&gt;"")*ISNUMBER(SEARCH("|"&amp;N473&amp;"|",'5_ACOMPANHAMENTO'!$AC$3:$AC$4922)))+((O473&lt;&gt;"")*ISNUMBER(SEARCH("|"&amp;O473&amp;"|",'5_ACOMPANHAMENTO'!$AC$3:$AC$4922)))+((P473&lt;&gt;"")*ISNUMBER(SEARCH("|"&amp;P473&amp;"|",'5_ACOMPANHAMENTO'!$AC$3:$AC$4922)))+((Q473&lt;&gt;"")*ISNUMBER(SEARCH("|"&amp;Q473&amp;"|",'5_ACOMPANHAMENTO'!$AC$3:$AC$4922)))+((R473&lt;&gt;"")*ISNUMBER(SEARCH("|"&amp;R473&amp;"|",'5_ACOMPANHAMENTO'!$AC$3:$AC$4922)))+((S473&lt;&gt;"")*ISNUMBER(SEARCH("|"&amp;S473&amp;"|",'5_ACOMPANHAMENTO'!$AC$3:$AC$4922)))+((T473&lt;&gt;"")*ISNUMBER(SEARCH("|"&amp;T473&amp;"|",'5_ACOMPANHAMENTO'!$AC$3:$AC$4922)))+((U473&lt;&gt;"")*ISNUMBER(SEARCH("|"&amp;U473&amp;"|",'5_ACOMPANHAMENTO'!$AC$3:$AC$4922)))+((V473&lt;&gt;"")*ISNUMBER(SEARCH("|"&amp;V473&amp;"|",'5_ACOMPANHAMENTO'!$AC$3:$AC$4922)))+((W473&lt;&gt;"")*ISNUMBER(SEARCH("|"&amp;W473&amp;"|",'5_ACOMPANHAMENTO'!$AC$3:$AC$4922)))+((X473&lt;&gt;"")*ISNUMBER(SEARCH("|"&amp;X473&amp;"|",'5_ACOMPANHAMENTO'!$AC$3:$AC$4922)))+((Y473&lt;&gt;"")*ISNUMBER(SEARCH("|"&amp;Y473&amp;"|",'5_ACOMPANHAMENTO'!$AC$3:$AC$4922)))+((Z473&lt;&gt;"")*ISNUMBER(SEARCH("|"&amp;Z473&amp;"|",'5_ACOMPANHAMENTO'!$AC$3:$AC$4922)))+((AA473&lt;&gt;"")*ISNUMBER(SEARCH("|"&amp;AA473&amp;"|",'5_ACOMPANHAMENTO'!$AC$3:$AC$4922)))+((AB473&lt;&gt;"")*ISNUMBER(SEARCH("|"&amp;AB473&amp;"|",'5_ACOMPANHAMENTO'!$AC$3:$AC$4922))))&gt;0)),'5_ACOMPANHAMENTO'!$O$3:$O$4922),0))</f>
        <v/>
      </c>
      <c r="G473" s="7">
        <f>IF(OR($B473="",$C473=""),"",D473-F473)</f>
        <v/>
      </c>
      <c r="H473">
        <f>IF(OR($B473="",$C473=""),"",TRIM($B473&amp;"")&amp;"|"&amp;TRIM($C473&amp;""))</f>
        <v/>
      </c>
      <c r="I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",99)),1,99)))</f>
        <v/>
      </c>
      <c r="J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",99)),100,99)))</f>
        <v/>
      </c>
      <c r="K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",99)),199,99)))</f>
        <v/>
      </c>
      <c r="L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",99)),298,99)))</f>
        <v/>
      </c>
      <c r="M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",99)),397,99)))</f>
        <v/>
      </c>
      <c r="N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",99)),496,99)))</f>
        <v/>
      </c>
      <c r="O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",99)),595,99)))</f>
        <v/>
      </c>
      <c r="P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",99)),694,99)))</f>
        <v/>
      </c>
      <c r="Q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",99)),793,99)))</f>
        <v/>
      </c>
      <c r="R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",99)),892,99)))</f>
        <v/>
      </c>
      <c r="S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",99)),991,99)))</f>
        <v/>
      </c>
      <c r="T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",99)),1090,99)))</f>
        <v/>
      </c>
      <c r="U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",99)),1189,99)))</f>
        <v/>
      </c>
      <c r="V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",99)),1288,99)))</f>
        <v/>
      </c>
      <c r="W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",99)),1387,99)))</f>
        <v/>
      </c>
      <c r="X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",99)),1486,99)))</f>
        <v/>
      </c>
      <c r="Y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",99)),1585,99)))</f>
        <v/>
      </c>
      <c r="Z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",99)),1684,99)))</f>
        <v/>
      </c>
      <c r="AA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",99)),1783,99)))</f>
        <v/>
      </c>
      <c r="AB473" s="1">
        <f>IF($B473="","",TRIM(MID(SUBSTITUTE(TRIM(SUBSTITUTE(SUBSTITUTE(SUBSTITUTE(SUBSTITUTE(SUBSTITUTE(SUBSTITUTE(SUBSTITUTE(SUBSTITUTE(SUBSTITUTE(SUBSTITUTE(SUBSTITUTE(SUBSTITUTE(SUBSTITUTE(SUBSTITUTE(TRIM($B473&amp;""),CHAR(10),"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",REPT(" ",99)),1882,99)))</f>
        <v/>
      </c>
    </row>
    <row r="474" hidden="1" ht="11.25" customHeight="1">
      <c r="A474" s="4">
        <f>IF(OR($B474="",$C474=""),"",IFERROR(INDEX('5_ACOMPANHAMENTO'!$A$3:$A$4922,MATCH(1,INDEX(('5_ACOMPANHAMENTO'!$AD$3:$AD$4922=TRIM($C474&amp;""))*('5_ACOMPANHAMENTO'!$AC$3:$AC$4922&lt;&gt;"")*((((I474&lt;&gt;"")*ISNUMBER(SEARCH("|"&amp;I474&amp;"|",'5_ACOMPANHAMENTO'!$AC$3:$AC$4922)))+((J474&lt;&gt;"")*ISNUMBER(SEARCH("|"&amp;J474&amp;"|",'5_ACOMPANHAMENTO'!$AC$3:$AC$4922)))+((K474&lt;&gt;"")*ISNUMBER(SEARCH("|"&amp;K474&amp;"|",'5_ACOMPANHAMENTO'!$AC$3:$AC$4922)))+((L474&lt;&gt;"")*ISNUMBER(SEARCH("|"&amp;L474&amp;"|",'5_ACOMPANHAMENTO'!$AC$3:$AC$4922)))+((M474&lt;&gt;"")*ISNUMBER(SEARCH("|"&amp;M474&amp;"|",'5_ACOMPANHAMENTO'!$AC$3:$AC$4922)))+((N474&lt;&gt;"")*ISNUMBER(SEARCH("|"&amp;N474&amp;"|",'5_ACOMPANHAMENTO'!$AC$3:$AC$4922)))+((O474&lt;&gt;"")*ISNUMBER(SEARCH("|"&amp;O474&amp;"|",'5_ACOMPANHAMENTO'!$AC$3:$AC$4922)))+((P474&lt;&gt;"")*ISNUMBER(SEARCH("|"&amp;P474&amp;"|",'5_ACOMPANHAMENTO'!$AC$3:$AC$4922)))+((Q474&lt;&gt;"")*ISNUMBER(SEARCH("|"&amp;Q474&amp;"|",'5_ACOMPANHAMENTO'!$AC$3:$AC$4922)))+((R474&lt;&gt;"")*ISNUMBER(SEARCH("|"&amp;R474&amp;"|",'5_ACOMPANHAMENTO'!$AC$3:$AC$4922)))+((S474&lt;&gt;"")*ISNUMBER(SEARCH("|"&amp;S474&amp;"|",'5_ACOMPANHAMENTO'!$AC$3:$AC$4922)))+((T474&lt;&gt;"")*ISNUMBER(SEARCH("|"&amp;T474&amp;"|",'5_ACOMPANHAMENTO'!$AC$3:$AC$4922)))+((U474&lt;&gt;"")*ISNUMBER(SEARCH("|"&amp;U474&amp;"|",'5_ACOMPANHAMENTO'!$AC$3:$AC$4922)))+((V474&lt;&gt;"")*ISNUMBER(SEARCH("|"&amp;V474&amp;"|",'5_ACOMPANHAMENTO'!$AC$3:$AC$4922)))+((W474&lt;&gt;"")*ISNUMBER(SEARCH("|"&amp;W474&amp;"|",'5_ACOMPANHAMENTO'!$AC$3:$AC$4922)))+((X474&lt;&gt;"")*ISNUMBER(SEARCH("|"&amp;X474&amp;"|",'5_ACOMPANHAMENTO'!$AC$3:$AC$4922)))+((Y474&lt;&gt;"")*ISNUMBER(SEARCH("|"&amp;Y474&amp;"|",'5_ACOMPANHAMENTO'!$AC$3:$AC$4922)))+((Z474&lt;&gt;"")*ISNUMBER(SEARCH("|"&amp;Z474&amp;"|",'5_ACOMPANHAMENTO'!$AC$3:$AC$4922)))+((AA474&lt;&gt;"")*ISNUMBER(SEARCH("|"&amp;AA474&amp;"|",'5_ACOMPANHAMENTO'!$AC$3:$AC$4922)))+((AB474&lt;&gt;"")*ISNUMBER(SEARCH("|"&amp;AB474&amp;"|",'5_ACOMPANHAMENTO'!$AC$3:$AC$4922))))&gt;0),0),0)),""))</f>
        <v/>
      </c>
      <c r="B474" s="14" t="inlineStr">
        <is>
          <t>10210</t>
        </is>
      </c>
      <c r="C474" s="14" t="inlineStr">
        <is>
          <t>56 COPIADORA</t>
        </is>
      </c>
      <c r="D474" s="4">
        <f>IF(OR($B474="",$C474=""),"",IFERROR(SUMPRODUCT(--(('5_ACOMPANHAMENTO'!$AD$3:$AD$4922=TRIM($C474&amp;""))*('5_ACOMPANHAMENTO'!$AC$3:$AC$4922&lt;&gt;"")*((((I474&lt;&gt;"")*ISNUMBER(SEARCH("|"&amp;I474&amp;"|",'5_ACOMPANHAMENTO'!$AC$3:$AC$4922)))+((J474&lt;&gt;"")*ISNUMBER(SEARCH("|"&amp;J474&amp;"|",'5_ACOMPANHAMENTO'!$AC$3:$AC$4922)))+((K474&lt;&gt;"")*ISNUMBER(SEARCH("|"&amp;K474&amp;"|",'5_ACOMPANHAMENTO'!$AC$3:$AC$4922)))+((L474&lt;&gt;"")*ISNUMBER(SEARCH("|"&amp;L474&amp;"|",'5_ACOMPANHAMENTO'!$AC$3:$AC$4922)))+((M474&lt;&gt;"")*ISNUMBER(SEARCH("|"&amp;M474&amp;"|",'5_ACOMPANHAMENTO'!$AC$3:$AC$4922)))+((N474&lt;&gt;"")*ISNUMBER(SEARCH("|"&amp;N474&amp;"|",'5_ACOMPANHAMENTO'!$AC$3:$AC$4922)))+((O474&lt;&gt;"")*ISNUMBER(SEARCH("|"&amp;O474&amp;"|",'5_ACOMPANHAMENTO'!$AC$3:$AC$4922)))+((P474&lt;&gt;"")*ISNUMBER(SEARCH("|"&amp;P474&amp;"|",'5_ACOMPANHAMENTO'!$AC$3:$AC$4922)))+((Q474&lt;&gt;"")*ISNUMBER(SEARCH("|"&amp;Q474&amp;"|",'5_ACOMPANHAMENTO'!$AC$3:$AC$4922)))+((R474&lt;&gt;"")*ISNUMBER(SEARCH("|"&amp;R474&amp;"|",'5_ACOMPANHAMENTO'!$AC$3:$AC$4922)))+((S474&lt;&gt;"")*ISNUMBER(SEARCH("|"&amp;S474&amp;"|",'5_ACOMPANHAMENTO'!$AC$3:$AC$4922)))+((T474&lt;&gt;"")*ISNUMBER(SEARCH("|"&amp;T474&amp;"|",'5_ACOMPANHAMENTO'!$AC$3:$AC$4922)))+((U474&lt;&gt;"")*ISNUMBER(SEARCH("|"&amp;U474&amp;"|",'5_ACOMPANHAMENTO'!$AC$3:$AC$4922)))+((V474&lt;&gt;"")*ISNUMBER(SEARCH("|"&amp;V474&amp;"|",'5_ACOMPANHAMENTO'!$AC$3:$AC$4922)))+((W474&lt;&gt;"")*ISNUMBER(SEARCH("|"&amp;W474&amp;"|",'5_ACOMPANHAMENTO'!$AC$3:$AC$4922)))+((X474&lt;&gt;"")*ISNUMBER(SEARCH("|"&amp;X474&amp;"|",'5_ACOMPANHAMENTO'!$AC$3:$AC$4922)))+((Y474&lt;&gt;"")*ISNUMBER(SEARCH("|"&amp;Y474&amp;"|",'5_ACOMPANHAMENTO'!$AC$3:$AC$4922)))+((Z474&lt;&gt;"")*ISNUMBER(SEARCH("|"&amp;Z474&amp;"|",'5_ACOMPANHAMENTO'!$AC$3:$AC$4922)))+((AA474&lt;&gt;"")*ISNUMBER(SEARCH("|"&amp;AA474&amp;"|",'5_ACOMPANHAMENTO'!$AC$3:$AC$4922)))+((AB474&lt;&gt;"")*ISNUMBER(SEARCH("|"&amp;AB474&amp;"|",'5_ACOMPANHAMENTO'!$AC$3:$AC$4922))))&gt;0)),'5_ACOMPANHAMENTO'!$J$3:$J$4922),0))</f>
        <v/>
      </c>
      <c r="E474" s="4">
        <f>IF(G474=0,"FINALIZADO",IF(TODAY()&gt;A474,"ATRASADO "&amp;TODAY()-A474&amp;" DIAS","ADIANTADO "&amp;A474-TODAY()&amp;" DIAS"))</f>
        <v/>
      </c>
      <c r="F474" s="7">
        <f>IF(OR($B474="",$C474=""),"",IFERROR(SUMPRODUCT(--(('5_ACOMPANHAMENTO'!$AD$3:$AD$4922=TRIM($C474&amp;""))*('5_ACOMPANHAMENTO'!$AC$3:$AC$4922&lt;&gt;"")*((((I474&lt;&gt;"")*ISNUMBER(SEARCH("|"&amp;I474&amp;"|",'5_ACOMPANHAMENTO'!$AC$3:$AC$4922)))+((J474&lt;&gt;"")*ISNUMBER(SEARCH("|"&amp;J474&amp;"|",'5_ACOMPANHAMENTO'!$AC$3:$AC$4922)))+((K474&lt;&gt;"")*ISNUMBER(SEARCH("|"&amp;K474&amp;"|",'5_ACOMPANHAMENTO'!$AC$3:$AC$4922)))+((L474&lt;&gt;"")*ISNUMBER(SEARCH("|"&amp;L474&amp;"|",'5_ACOMPANHAMENTO'!$AC$3:$AC$4922)))+((M474&lt;&gt;"")*ISNUMBER(SEARCH("|"&amp;M474&amp;"|",'5_ACOMPANHAMENTO'!$AC$3:$AC$4922)))+((N474&lt;&gt;"")*ISNUMBER(SEARCH("|"&amp;N474&amp;"|",'5_ACOMPANHAMENTO'!$AC$3:$AC$4922)))+((O474&lt;&gt;"")*ISNUMBER(SEARCH("|"&amp;O474&amp;"|",'5_ACOMPANHAMENTO'!$AC$3:$AC$4922)))+((P474&lt;&gt;"")*ISNUMBER(SEARCH("|"&amp;P474&amp;"|",'5_ACOMPANHAMENTO'!$AC$3:$AC$4922)))+((Q474&lt;&gt;"")*ISNUMBER(SEARCH("|"&amp;Q474&amp;"|",'5_ACOMPANHAMENTO'!$AC$3:$AC$4922)))+((R474&lt;&gt;"")*ISNUMBER(SEARCH("|"&amp;R474&amp;"|",'5_ACOMPANHAMENTO'!$AC$3:$AC$4922)))+((S474&lt;&gt;"")*ISNUMBER(SEARCH("|"&amp;S474&amp;"|",'5_ACOMPANHAMENTO'!$AC$3:$AC$4922)))+((T474&lt;&gt;"")*ISNUMBER(SEARCH("|"&amp;T474&amp;"|",'5_ACOMPANHAMENTO'!$AC$3:$AC$4922)))+((U474&lt;&gt;"")*ISNUMBER(SEARCH("|"&amp;U474&amp;"|",'5_ACOMPANHAMENTO'!$AC$3:$AC$4922)))+((V474&lt;&gt;"")*ISNUMBER(SEARCH("|"&amp;V474&amp;"|",'5_ACOMPANHAMENTO'!$AC$3:$AC$4922)))+((W474&lt;&gt;"")*ISNUMBER(SEARCH("|"&amp;W474&amp;"|",'5_ACOMPANHAMENTO'!$AC$3:$AC$4922)))+((X474&lt;&gt;"")*ISNUMBER(SEARCH("|"&amp;X474&amp;"|",'5_ACOMPANHAMENTO'!$AC$3:$AC$4922)))+((Y474&lt;&gt;"")*ISNUMBER(SEARCH("|"&amp;Y474&amp;"|",'5_ACOMPANHAMENTO'!$AC$3:$AC$4922)))+((Z474&lt;&gt;"")*ISNUMBER(SEARCH("|"&amp;Z474&amp;"|",'5_ACOMPANHAMENTO'!$AC$3:$AC$4922)))+((AA474&lt;&gt;"")*ISNUMBER(SEARCH("|"&amp;AA474&amp;"|",'5_ACOMPANHAMENTO'!$AC$3:$AC$4922)))+((AB474&lt;&gt;"")*ISNUMBER(SEARCH("|"&amp;AB474&amp;"|",'5_ACOMPANHAMENTO'!$AC$3:$AC$4922))))&gt;0)),'5_ACOMPANHAMENTO'!$O$3:$O$4922),0))</f>
        <v/>
      </c>
      <c r="G474" s="7">
        <f>IF(OR($B474="",$C474=""),"",D474-F474)</f>
        <v/>
      </c>
      <c r="H474">
        <f>IF(OR($B474="",$C474=""),"",TRIM($B474&amp;"")&amp;"|"&amp;TRIM($C474&amp;""))</f>
        <v/>
      </c>
      <c r="I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",99)),1,99)))</f>
        <v/>
      </c>
      <c r="J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",99)),100,99)))</f>
        <v/>
      </c>
      <c r="K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",99)),199,99)))</f>
        <v/>
      </c>
      <c r="L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",99)),298,99)))</f>
        <v/>
      </c>
      <c r="M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",99)),397,99)))</f>
        <v/>
      </c>
      <c r="N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",99)),496,99)))</f>
        <v/>
      </c>
      <c r="O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",99)),595,99)))</f>
        <v/>
      </c>
      <c r="P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",99)),694,99)))</f>
        <v/>
      </c>
      <c r="Q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",99)),793,99)))</f>
        <v/>
      </c>
      <c r="R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",99)),892,99)))</f>
        <v/>
      </c>
      <c r="S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",99)),991,99)))</f>
        <v/>
      </c>
      <c r="T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",99)),1090,99)))</f>
        <v/>
      </c>
      <c r="U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",99)),1189,99)))</f>
        <v/>
      </c>
      <c r="V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",99)),1288,99)))</f>
        <v/>
      </c>
      <c r="W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",99)),1387,99)))</f>
        <v/>
      </c>
      <c r="X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",99)),1486,99)))</f>
        <v/>
      </c>
      <c r="Y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",99)),1585,99)))</f>
        <v/>
      </c>
      <c r="Z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",99)),1684,99)))</f>
        <v/>
      </c>
      <c r="AA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",99)),1783,99)))</f>
        <v/>
      </c>
      <c r="AB474" s="1">
        <f>IF($B474="","",TRIM(MID(SUBSTITUTE(TRIM(SUBSTITUTE(SUBSTITUTE(SUBSTITUTE(SUBSTITUTE(SUBSTITUTE(SUBSTITUTE(SUBSTITUTE(SUBSTITUTE(SUBSTITUTE(SUBSTITUTE(SUBSTITUTE(SUBSTITUTE(SUBSTITUTE(SUBSTITUTE(TRIM($B474&amp;""),CHAR(10),"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",REPT(" ",99)),1882,99)))</f>
        <v/>
      </c>
    </row>
    <row r="475" hidden="1" ht="11.25" customHeight="1">
      <c r="A475" s="4">
        <f>IF(OR($B475="",$C475=""),"",IFERROR(INDEX('5_ACOMPANHAMENTO'!$A$3:$A$4922,MATCH(1,INDEX(('5_ACOMPANHAMENTO'!$AD$3:$AD$4922=TRIM($C475&amp;""))*('5_ACOMPANHAMENTO'!$AC$3:$AC$4922&lt;&gt;"")*((((I475&lt;&gt;"")*ISNUMBER(SEARCH("|"&amp;I475&amp;"|",'5_ACOMPANHAMENTO'!$AC$3:$AC$4922)))+((J475&lt;&gt;"")*ISNUMBER(SEARCH("|"&amp;J475&amp;"|",'5_ACOMPANHAMENTO'!$AC$3:$AC$4922)))+((K475&lt;&gt;"")*ISNUMBER(SEARCH("|"&amp;K475&amp;"|",'5_ACOMPANHAMENTO'!$AC$3:$AC$4922)))+((L475&lt;&gt;"")*ISNUMBER(SEARCH("|"&amp;L475&amp;"|",'5_ACOMPANHAMENTO'!$AC$3:$AC$4922)))+((M475&lt;&gt;"")*ISNUMBER(SEARCH("|"&amp;M475&amp;"|",'5_ACOMPANHAMENTO'!$AC$3:$AC$4922)))+((N475&lt;&gt;"")*ISNUMBER(SEARCH("|"&amp;N475&amp;"|",'5_ACOMPANHAMENTO'!$AC$3:$AC$4922)))+((O475&lt;&gt;"")*ISNUMBER(SEARCH("|"&amp;O475&amp;"|",'5_ACOMPANHAMENTO'!$AC$3:$AC$4922)))+((P475&lt;&gt;"")*ISNUMBER(SEARCH("|"&amp;P475&amp;"|",'5_ACOMPANHAMENTO'!$AC$3:$AC$4922)))+((Q475&lt;&gt;"")*ISNUMBER(SEARCH("|"&amp;Q475&amp;"|",'5_ACOMPANHAMENTO'!$AC$3:$AC$4922)))+((R475&lt;&gt;"")*ISNUMBER(SEARCH("|"&amp;R475&amp;"|",'5_ACOMPANHAMENTO'!$AC$3:$AC$4922)))+((S475&lt;&gt;"")*ISNUMBER(SEARCH("|"&amp;S475&amp;"|",'5_ACOMPANHAMENTO'!$AC$3:$AC$4922)))+((T475&lt;&gt;"")*ISNUMBER(SEARCH("|"&amp;T475&amp;"|",'5_ACOMPANHAMENTO'!$AC$3:$AC$4922)))+((U475&lt;&gt;"")*ISNUMBER(SEARCH("|"&amp;U475&amp;"|",'5_ACOMPANHAMENTO'!$AC$3:$AC$4922)))+((V475&lt;&gt;"")*ISNUMBER(SEARCH("|"&amp;V475&amp;"|",'5_ACOMPANHAMENTO'!$AC$3:$AC$4922)))+((W475&lt;&gt;"")*ISNUMBER(SEARCH("|"&amp;W475&amp;"|",'5_ACOMPANHAMENTO'!$AC$3:$AC$4922)))+((X475&lt;&gt;"")*ISNUMBER(SEARCH("|"&amp;X475&amp;"|",'5_ACOMPANHAMENTO'!$AC$3:$AC$4922)))+((Y475&lt;&gt;"")*ISNUMBER(SEARCH("|"&amp;Y475&amp;"|",'5_ACOMPANHAMENTO'!$AC$3:$AC$4922)))+((Z475&lt;&gt;"")*ISNUMBER(SEARCH("|"&amp;Z475&amp;"|",'5_ACOMPANHAMENTO'!$AC$3:$AC$4922)))+((AA475&lt;&gt;"")*ISNUMBER(SEARCH("|"&amp;AA475&amp;"|",'5_ACOMPANHAMENTO'!$AC$3:$AC$4922)))+((AB475&lt;&gt;"")*ISNUMBER(SEARCH("|"&amp;AB475&amp;"|",'5_ACOMPANHAMENTO'!$AC$3:$AC$4922))))&gt;0),0),0)),""))</f>
        <v/>
      </c>
      <c r="B475" s="14" t="inlineStr">
        <is>
          <t>10210</t>
        </is>
      </c>
      <c r="C475" s="14" t="inlineStr">
        <is>
          <t>56 COPIADORA</t>
        </is>
      </c>
      <c r="D475" s="4">
        <f>IF(OR($B475="",$C475=""),"",IFERROR(SUMPRODUCT(--(('5_ACOMPANHAMENTO'!$AD$3:$AD$4922=TRIM($C475&amp;""))*('5_ACOMPANHAMENTO'!$AC$3:$AC$4922&lt;&gt;"")*((((I475&lt;&gt;"")*ISNUMBER(SEARCH("|"&amp;I475&amp;"|",'5_ACOMPANHAMENTO'!$AC$3:$AC$4922)))+((J475&lt;&gt;"")*ISNUMBER(SEARCH("|"&amp;J475&amp;"|",'5_ACOMPANHAMENTO'!$AC$3:$AC$4922)))+((K475&lt;&gt;"")*ISNUMBER(SEARCH("|"&amp;K475&amp;"|",'5_ACOMPANHAMENTO'!$AC$3:$AC$4922)))+((L475&lt;&gt;"")*ISNUMBER(SEARCH("|"&amp;L475&amp;"|",'5_ACOMPANHAMENTO'!$AC$3:$AC$4922)))+((M475&lt;&gt;"")*ISNUMBER(SEARCH("|"&amp;M475&amp;"|",'5_ACOMPANHAMENTO'!$AC$3:$AC$4922)))+((N475&lt;&gt;"")*ISNUMBER(SEARCH("|"&amp;N475&amp;"|",'5_ACOMPANHAMENTO'!$AC$3:$AC$4922)))+((O475&lt;&gt;"")*ISNUMBER(SEARCH("|"&amp;O475&amp;"|",'5_ACOMPANHAMENTO'!$AC$3:$AC$4922)))+((P475&lt;&gt;"")*ISNUMBER(SEARCH("|"&amp;P475&amp;"|",'5_ACOMPANHAMENTO'!$AC$3:$AC$4922)))+((Q475&lt;&gt;"")*ISNUMBER(SEARCH("|"&amp;Q475&amp;"|",'5_ACOMPANHAMENTO'!$AC$3:$AC$4922)))+((R475&lt;&gt;"")*ISNUMBER(SEARCH("|"&amp;R475&amp;"|",'5_ACOMPANHAMENTO'!$AC$3:$AC$4922)))+((S475&lt;&gt;"")*ISNUMBER(SEARCH("|"&amp;S475&amp;"|",'5_ACOMPANHAMENTO'!$AC$3:$AC$4922)))+((T475&lt;&gt;"")*ISNUMBER(SEARCH("|"&amp;T475&amp;"|",'5_ACOMPANHAMENTO'!$AC$3:$AC$4922)))+((U475&lt;&gt;"")*ISNUMBER(SEARCH("|"&amp;U475&amp;"|",'5_ACOMPANHAMENTO'!$AC$3:$AC$4922)))+((V475&lt;&gt;"")*ISNUMBER(SEARCH("|"&amp;V475&amp;"|",'5_ACOMPANHAMENTO'!$AC$3:$AC$4922)))+((W475&lt;&gt;"")*ISNUMBER(SEARCH("|"&amp;W475&amp;"|",'5_ACOMPANHAMENTO'!$AC$3:$AC$4922)))+((X475&lt;&gt;"")*ISNUMBER(SEARCH("|"&amp;X475&amp;"|",'5_ACOMPANHAMENTO'!$AC$3:$AC$4922)))+((Y475&lt;&gt;"")*ISNUMBER(SEARCH("|"&amp;Y475&amp;"|",'5_ACOMPANHAMENTO'!$AC$3:$AC$4922)))+((Z475&lt;&gt;"")*ISNUMBER(SEARCH("|"&amp;Z475&amp;"|",'5_ACOMPANHAMENTO'!$AC$3:$AC$4922)))+((AA475&lt;&gt;"")*ISNUMBER(SEARCH("|"&amp;AA475&amp;"|",'5_ACOMPANHAMENTO'!$AC$3:$AC$4922)))+((AB475&lt;&gt;"")*ISNUMBER(SEARCH("|"&amp;AB475&amp;"|",'5_ACOMPANHAMENTO'!$AC$3:$AC$4922))))&gt;0)),'5_ACOMPANHAMENTO'!$J$3:$J$4922),0))</f>
        <v/>
      </c>
      <c r="E475" s="4">
        <f>IF(G475=0,"FINALIZADO",IF(TODAY()&gt;A475,"ATRASADO "&amp;TODAY()-A475&amp;" DIAS","ADIANTADO "&amp;A475-TODAY()&amp;" DIAS"))</f>
        <v/>
      </c>
      <c r="F475" s="7">
        <f>IF(OR($B475="",$C475=""),"",IFERROR(SUMPRODUCT(--(('5_ACOMPANHAMENTO'!$AD$3:$AD$4922=TRIM($C475&amp;""))*('5_ACOMPANHAMENTO'!$AC$3:$AC$4922&lt;&gt;"")*((((I475&lt;&gt;"")*ISNUMBER(SEARCH("|"&amp;I475&amp;"|",'5_ACOMPANHAMENTO'!$AC$3:$AC$4922)))+((J475&lt;&gt;"")*ISNUMBER(SEARCH("|"&amp;J475&amp;"|",'5_ACOMPANHAMENTO'!$AC$3:$AC$4922)))+((K475&lt;&gt;"")*ISNUMBER(SEARCH("|"&amp;K475&amp;"|",'5_ACOMPANHAMENTO'!$AC$3:$AC$4922)))+((L475&lt;&gt;"")*ISNUMBER(SEARCH("|"&amp;L475&amp;"|",'5_ACOMPANHAMENTO'!$AC$3:$AC$4922)))+((M475&lt;&gt;"")*ISNUMBER(SEARCH("|"&amp;M475&amp;"|",'5_ACOMPANHAMENTO'!$AC$3:$AC$4922)))+((N475&lt;&gt;"")*ISNUMBER(SEARCH("|"&amp;N475&amp;"|",'5_ACOMPANHAMENTO'!$AC$3:$AC$4922)))+((O475&lt;&gt;"")*ISNUMBER(SEARCH("|"&amp;O475&amp;"|",'5_ACOMPANHAMENTO'!$AC$3:$AC$4922)))+((P475&lt;&gt;"")*ISNUMBER(SEARCH("|"&amp;P475&amp;"|",'5_ACOMPANHAMENTO'!$AC$3:$AC$4922)))+((Q475&lt;&gt;"")*ISNUMBER(SEARCH("|"&amp;Q475&amp;"|",'5_ACOMPANHAMENTO'!$AC$3:$AC$4922)))+((R475&lt;&gt;"")*ISNUMBER(SEARCH("|"&amp;R475&amp;"|",'5_ACOMPANHAMENTO'!$AC$3:$AC$4922)))+((S475&lt;&gt;"")*ISNUMBER(SEARCH("|"&amp;S475&amp;"|",'5_ACOMPANHAMENTO'!$AC$3:$AC$4922)))+((T475&lt;&gt;"")*ISNUMBER(SEARCH("|"&amp;T475&amp;"|",'5_ACOMPANHAMENTO'!$AC$3:$AC$4922)))+((U475&lt;&gt;"")*ISNUMBER(SEARCH("|"&amp;U475&amp;"|",'5_ACOMPANHAMENTO'!$AC$3:$AC$4922)))+((V475&lt;&gt;"")*ISNUMBER(SEARCH("|"&amp;V475&amp;"|",'5_ACOMPANHAMENTO'!$AC$3:$AC$4922)))+((W475&lt;&gt;"")*ISNUMBER(SEARCH("|"&amp;W475&amp;"|",'5_ACOMPANHAMENTO'!$AC$3:$AC$4922)))+((X475&lt;&gt;"")*ISNUMBER(SEARCH("|"&amp;X475&amp;"|",'5_ACOMPANHAMENTO'!$AC$3:$AC$4922)))+((Y475&lt;&gt;"")*ISNUMBER(SEARCH("|"&amp;Y475&amp;"|",'5_ACOMPANHAMENTO'!$AC$3:$AC$4922)))+((Z475&lt;&gt;"")*ISNUMBER(SEARCH("|"&amp;Z475&amp;"|",'5_ACOMPANHAMENTO'!$AC$3:$AC$4922)))+((AA475&lt;&gt;"")*ISNUMBER(SEARCH("|"&amp;AA475&amp;"|",'5_ACOMPANHAMENTO'!$AC$3:$AC$4922)))+((AB475&lt;&gt;"")*ISNUMBER(SEARCH("|"&amp;AB475&amp;"|",'5_ACOMPANHAMENTO'!$AC$3:$AC$4922))))&gt;0)),'5_ACOMPANHAMENTO'!$O$3:$O$4922),0))</f>
        <v/>
      </c>
      <c r="G475" s="7">
        <f>IF(OR($B475="",$C475=""),"",D475-F475)</f>
        <v/>
      </c>
      <c r="H475">
        <f>IF(OR($B475="",$C475=""),"",TRIM($B475&amp;"")&amp;"|"&amp;TRIM($C475&amp;""))</f>
        <v/>
      </c>
      <c r="I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",99)),1,99)))</f>
        <v/>
      </c>
      <c r="J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",99)),100,99)))</f>
        <v/>
      </c>
      <c r="K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",99)),199,99)))</f>
        <v/>
      </c>
      <c r="L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",99)),298,99)))</f>
        <v/>
      </c>
      <c r="M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",99)),397,99)))</f>
        <v/>
      </c>
      <c r="N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",99)),496,99)))</f>
        <v/>
      </c>
      <c r="O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",99)),595,99)))</f>
        <v/>
      </c>
      <c r="P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",99)),694,99)))</f>
        <v/>
      </c>
      <c r="Q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",99)),793,99)))</f>
        <v/>
      </c>
      <c r="R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",99)),892,99)))</f>
        <v/>
      </c>
      <c r="S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",99)),991,99)))</f>
        <v/>
      </c>
      <c r="T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",99)),1090,99)))</f>
        <v/>
      </c>
      <c r="U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",99)),1189,99)))</f>
        <v/>
      </c>
      <c r="V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",99)),1288,99)))</f>
        <v/>
      </c>
      <c r="W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",99)),1387,99)))</f>
        <v/>
      </c>
      <c r="X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",99)),1486,99)))</f>
        <v/>
      </c>
      <c r="Y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",99)),1585,99)))</f>
        <v/>
      </c>
      <c r="Z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",99)),1684,99)))</f>
        <v/>
      </c>
      <c r="AA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",99)),1783,99)))</f>
        <v/>
      </c>
      <c r="AB475" s="1">
        <f>IF($B475="","",TRIM(MID(SUBSTITUTE(TRIM(SUBSTITUTE(SUBSTITUTE(SUBSTITUTE(SUBSTITUTE(SUBSTITUTE(SUBSTITUTE(SUBSTITUTE(SUBSTITUTE(SUBSTITUTE(SUBSTITUTE(SUBSTITUTE(SUBSTITUTE(SUBSTITUTE(SUBSTITUTE(TRIM($B475&amp;""),CHAR(10),"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",REPT(" ",99)),1882,99)))</f>
        <v/>
      </c>
    </row>
    <row r="476" hidden="1" ht="11.25" customHeight="1">
      <c r="A476" s="4">
        <f>IF(OR($B476="",$C476=""),"",IFERROR(INDEX('5_ACOMPANHAMENTO'!$A$3:$A$4922,MATCH(1,INDEX(('5_ACOMPANHAMENTO'!$AD$3:$AD$4922=TRIM($C476&amp;""))*('5_ACOMPANHAMENTO'!$AC$3:$AC$4922&lt;&gt;"")*((((I476&lt;&gt;"")*ISNUMBER(SEARCH("|"&amp;I476&amp;"|",'5_ACOMPANHAMENTO'!$AC$3:$AC$4922)))+((J476&lt;&gt;"")*ISNUMBER(SEARCH("|"&amp;J476&amp;"|",'5_ACOMPANHAMENTO'!$AC$3:$AC$4922)))+((K476&lt;&gt;"")*ISNUMBER(SEARCH("|"&amp;K476&amp;"|",'5_ACOMPANHAMENTO'!$AC$3:$AC$4922)))+((L476&lt;&gt;"")*ISNUMBER(SEARCH("|"&amp;L476&amp;"|",'5_ACOMPANHAMENTO'!$AC$3:$AC$4922)))+((M476&lt;&gt;"")*ISNUMBER(SEARCH("|"&amp;M476&amp;"|",'5_ACOMPANHAMENTO'!$AC$3:$AC$4922)))+((N476&lt;&gt;"")*ISNUMBER(SEARCH("|"&amp;N476&amp;"|",'5_ACOMPANHAMENTO'!$AC$3:$AC$4922)))+((O476&lt;&gt;"")*ISNUMBER(SEARCH("|"&amp;O476&amp;"|",'5_ACOMPANHAMENTO'!$AC$3:$AC$4922)))+((P476&lt;&gt;"")*ISNUMBER(SEARCH("|"&amp;P476&amp;"|",'5_ACOMPANHAMENTO'!$AC$3:$AC$4922)))+((Q476&lt;&gt;"")*ISNUMBER(SEARCH("|"&amp;Q476&amp;"|",'5_ACOMPANHAMENTO'!$AC$3:$AC$4922)))+((R476&lt;&gt;"")*ISNUMBER(SEARCH("|"&amp;R476&amp;"|",'5_ACOMPANHAMENTO'!$AC$3:$AC$4922)))+((S476&lt;&gt;"")*ISNUMBER(SEARCH("|"&amp;S476&amp;"|",'5_ACOMPANHAMENTO'!$AC$3:$AC$4922)))+((T476&lt;&gt;"")*ISNUMBER(SEARCH("|"&amp;T476&amp;"|",'5_ACOMPANHAMENTO'!$AC$3:$AC$4922)))+((U476&lt;&gt;"")*ISNUMBER(SEARCH("|"&amp;U476&amp;"|",'5_ACOMPANHAMENTO'!$AC$3:$AC$4922)))+((V476&lt;&gt;"")*ISNUMBER(SEARCH("|"&amp;V476&amp;"|",'5_ACOMPANHAMENTO'!$AC$3:$AC$4922)))+((W476&lt;&gt;"")*ISNUMBER(SEARCH("|"&amp;W476&amp;"|",'5_ACOMPANHAMENTO'!$AC$3:$AC$4922)))+((X476&lt;&gt;"")*ISNUMBER(SEARCH("|"&amp;X476&amp;"|",'5_ACOMPANHAMENTO'!$AC$3:$AC$4922)))+((Y476&lt;&gt;"")*ISNUMBER(SEARCH("|"&amp;Y476&amp;"|",'5_ACOMPANHAMENTO'!$AC$3:$AC$4922)))+((Z476&lt;&gt;"")*ISNUMBER(SEARCH("|"&amp;Z476&amp;"|",'5_ACOMPANHAMENTO'!$AC$3:$AC$4922)))+((AA476&lt;&gt;"")*ISNUMBER(SEARCH("|"&amp;AA476&amp;"|",'5_ACOMPANHAMENTO'!$AC$3:$AC$4922)))+((AB476&lt;&gt;"")*ISNUMBER(SEARCH("|"&amp;AB476&amp;"|",'5_ACOMPANHAMENTO'!$AC$3:$AC$4922))))&gt;0),0),0)),""))</f>
        <v/>
      </c>
      <c r="B476" s="14" t="inlineStr">
        <is>
          <t>10187,10189,10190,10191,</t>
        </is>
      </c>
      <c r="C476" s="14" t="inlineStr">
        <is>
          <t>SEM_SETOR</t>
        </is>
      </c>
      <c r="D476" s="4">
        <f>IF(OR($B476="",$C476=""),"",IFERROR(SUMPRODUCT(--(('5_ACOMPANHAMENTO'!$AD$3:$AD$4922=TRIM($C476&amp;""))*('5_ACOMPANHAMENTO'!$AC$3:$AC$4922&lt;&gt;"")*((((I476&lt;&gt;"")*ISNUMBER(SEARCH("|"&amp;I476&amp;"|",'5_ACOMPANHAMENTO'!$AC$3:$AC$4922)))+((J476&lt;&gt;"")*ISNUMBER(SEARCH("|"&amp;J476&amp;"|",'5_ACOMPANHAMENTO'!$AC$3:$AC$4922)))+((K476&lt;&gt;"")*ISNUMBER(SEARCH("|"&amp;K476&amp;"|",'5_ACOMPANHAMENTO'!$AC$3:$AC$4922)))+((L476&lt;&gt;"")*ISNUMBER(SEARCH("|"&amp;L476&amp;"|",'5_ACOMPANHAMENTO'!$AC$3:$AC$4922)))+((M476&lt;&gt;"")*ISNUMBER(SEARCH("|"&amp;M476&amp;"|",'5_ACOMPANHAMENTO'!$AC$3:$AC$4922)))+((N476&lt;&gt;"")*ISNUMBER(SEARCH("|"&amp;N476&amp;"|",'5_ACOMPANHAMENTO'!$AC$3:$AC$4922)))+((O476&lt;&gt;"")*ISNUMBER(SEARCH("|"&amp;O476&amp;"|",'5_ACOMPANHAMENTO'!$AC$3:$AC$4922)))+((P476&lt;&gt;"")*ISNUMBER(SEARCH("|"&amp;P476&amp;"|",'5_ACOMPANHAMENTO'!$AC$3:$AC$4922)))+((Q476&lt;&gt;"")*ISNUMBER(SEARCH("|"&amp;Q476&amp;"|",'5_ACOMPANHAMENTO'!$AC$3:$AC$4922)))+((R476&lt;&gt;"")*ISNUMBER(SEARCH("|"&amp;R476&amp;"|",'5_ACOMPANHAMENTO'!$AC$3:$AC$4922)))+((S476&lt;&gt;"")*ISNUMBER(SEARCH("|"&amp;S476&amp;"|",'5_ACOMPANHAMENTO'!$AC$3:$AC$4922)))+((T476&lt;&gt;"")*ISNUMBER(SEARCH("|"&amp;T476&amp;"|",'5_ACOMPANHAMENTO'!$AC$3:$AC$4922)))+((U476&lt;&gt;"")*ISNUMBER(SEARCH("|"&amp;U476&amp;"|",'5_ACOMPANHAMENTO'!$AC$3:$AC$4922)))+((V476&lt;&gt;"")*ISNUMBER(SEARCH("|"&amp;V476&amp;"|",'5_ACOMPANHAMENTO'!$AC$3:$AC$4922)))+((W476&lt;&gt;"")*ISNUMBER(SEARCH("|"&amp;W476&amp;"|",'5_ACOMPANHAMENTO'!$AC$3:$AC$4922)))+((X476&lt;&gt;"")*ISNUMBER(SEARCH("|"&amp;X476&amp;"|",'5_ACOMPANHAMENTO'!$AC$3:$AC$4922)))+((Y476&lt;&gt;"")*ISNUMBER(SEARCH("|"&amp;Y476&amp;"|",'5_ACOMPANHAMENTO'!$AC$3:$AC$4922)))+((Z476&lt;&gt;"")*ISNUMBER(SEARCH("|"&amp;Z476&amp;"|",'5_ACOMPANHAMENTO'!$AC$3:$AC$4922)))+((AA476&lt;&gt;"")*ISNUMBER(SEARCH("|"&amp;AA476&amp;"|",'5_ACOMPANHAMENTO'!$AC$3:$AC$4922)))+((AB476&lt;&gt;"")*ISNUMBER(SEARCH("|"&amp;AB476&amp;"|",'5_ACOMPANHAMENTO'!$AC$3:$AC$4922))))&gt;0)),'5_ACOMPANHAMENTO'!$J$3:$J$4922),0))</f>
        <v/>
      </c>
      <c r="E476" s="4">
        <f>IF(G476=0,"FINALIZADO",IF(TODAY()&gt;A476,"ATRASADO "&amp;TODAY()-A476&amp;" DIAS","ADIANTADO "&amp;A476-TODAY()&amp;" DIAS"))</f>
        <v/>
      </c>
      <c r="F476" s="7">
        <f>IF(OR($B476="",$C476=""),"",IFERROR(SUMPRODUCT(--(('5_ACOMPANHAMENTO'!$AD$3:$AD$4922=TRIM($C476&amp;""))*('5_ACOMPANHAMENTO'!$AC$3:$AC$4922&lt;&gt;"")*((((I476&lt;&gt;"")*ISNUMBER(SEARCH("|"&amp;I476&amp;"|",'5_ACOMPANHAMENTO'!$AC$3:$AC$4922)))+((J476&lt;&gt;"")*ISNUMBER(SEARCH("|"&amp;J476&amp;"|",'5_ACOMPANHAMENTO'!$AC$3:$AC$4922)))+((K476&lt;&gt;"")*ISNUMBER(SEARCH("|"&amp;K476&amp;"|",'5_ACOMPANHAMENTO'!$AC$3:$AC$4922)))+((L476&lt;&gt;"")*ISNUMBER(SEARCH("|"&amp;L476&amp;"|",'5_ACOMPANHAMENTO'!$AC$3:$AC$4922)))+((M476&lt;&gt;"")*ISNUMBER(SEARCH("|"&amp;M476&amp;"|",'5_ACOMPANHAMENTO'!$AC$3:$AC$4922)))+((N476&lt;&gt;"")*ISNUMBER(SEARCH("|"&amp;N476&amp;"|",'5_ACOMPANHAMENTO'!$AC$3:$AC$4922)))+((O476&lt;&gt;"")*ISNUMBER(SEARCH("|"&amp;O476&amp;"|",'5_ACOMPANHAMENTO'!$AC$3:$AC$4922)))+((P476&lt;&gt;"")*ISNUMBER(SEARCH("|"&amp;P476&amp;"|",'5_ACOMPANHAMENTO'!$AC$3:$AC$4922)))+((Q476&lt;&gt;"")*ISNUMBER(SEARCH("|"&amp;Q476&amp;"|",'5_ACOMPANHAMENTO'!$AC$3:$AC$4922)))+((R476&lt;&gt;"")*ISNUMBER(SEARCH("|"&amp;R476&amp;"|",'5_ACOMPANHAMENTO'!$AC$3:$AC$4922)))+((S476&lt;&gt;"")*ISNUMBER(SEARCH("|"&amp;S476&amp;"|",'5_ACOMPANHAMENTO'!$AC$3:$AC$4922)))+((T476&lt;&gt;"")*ISNUMBER(SEARCH("|"&amp;T476&amp;"|",'5_ACOMPANHAMENTO'!$AC$3:$AC$4922)))+((U476&lt;&gt;"")*ISNUMBER(SEARCH("|"&amp;U476&amp;"|",'5_ACOMPANHAMENTO'!$AC$3:$AC$4922)))+((V476&lt;&gt;"")*ISNUMBER(SEARCH("|"&amp;V476&amp;"|",'5_ACOMPANHAMENTO'!$AC$3:$AC$4922)))+((W476&lt;&gt;"")*ISNUMBER(SEARCH("|"&amp;W476&amp;"|",'5_ACOMPANHAMENTO'!$AC$3:$AC$4922)))+((X476&lt;&gt;"")*ISNUMBER(SEARCH("|"&amp;X476&amp;"|",'5_ACOMPANHAMENTO'!$AC$3:$AC$4922)))+((Y476&lt;&gt;"")*ISNUMBER(SEARCH("|"&amp;Y476&amp;"|",'5_ACOMPANHAMENTO'!$AC$3:$AC$4922)))+((Z476&lt;&gt;"")*ISNUMBER(SEARCH("|"&amp;Z476&amp;"|",'5_ACOMPANHAMENTO'!$AC$3:$AC$4922)))+((AA476&lt;&gt;"")*ISNUMBER(SEARCH("|"&amp;AA476&amp;"|",'5_ACOMPANHAMENTO'!$AC$3:$AC$4922)))+((AB476&lt;&gt;"")*ISNUMBER(SEARCH("|"&amp;AB476&amp;"|",'5_ACOMPANHAMENTO'!$AC$3:$AC$4922))))&gt;0)),'5_ACOMPANHAMENTO'!$O$3:$O$4922),0))</f>
        <v/>
      </c>
      <c r="G476" s="7">
        <f>IF(OR($B476="",$C476=""),"",D476-F476)</f>
        <v/>
      </c>
      <c r="H476">
        <f>IF(OR($B476="",$C476=""),"",TRIM($B476&amp;"")&amp;"|"&amp;TRIM($C476&amp;""))</f>
        <v/>
      </c>
      <c r="I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",99)),1,99)))</f>
        <v/>
      </c>
      <c r="J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",99)),100,99)))</f>
        <v/>
      </c>
      <c r="K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",99)),199,99)))</f>
        <v/>
      </c>
      <c r="L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",99)),298,99)))</f>
        <v/>
      </c>
      <c r="M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",99)),397,99)))</f>
        <v/>
      </c>
      <c r="N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",99)),496,99)))</f>
        <v/>
      </c>
      <c r="O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",99)),595,99)))</f>
        <v/>
      </c>
      <c r="P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",99)),694,99)))</f>
        <v/>
      </c>
      <c r="Q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",99)),793,99)))</f>
        <v/>
      </c>
      <c r="R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",99)),892,99)))</f>
        <v/>
      </c>
      <c r="S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",99)),991,99)))</f>
        <v/>
      </c>
      <c r="T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",99)),1090,99)))</f>
        <v/>
      </c>
      <c r="U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",99)),1189,99)))</f>
        <v/>
      </c>
      <c r="V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",99)),1288,99)))</f>
        <v/>
      </c>
      <c r="W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",99)),1387,99)))</f>
        <v/>
      </c>
      <c r="X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",99)),1486,99)))</f>
        <v/>
      </c>
      <c r="Y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",99)),1585,99)))</f>
        <v/>
      </c>
      <c r="Z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",99)),1684,99)))</f>
        <v/>
      </c>
      <c r="AA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",99)),1783,99)))</f>
        <v/>
      </c>
      <c r="AB476" s="1">
        <f>IF($B476="","",TRIM(MID(SUBSTITUTE(TRIM(SUBSTITUTE(SUBSTITUTE(SUBSTITUTE(SUBSTITUTE(SUBSTITUTE(SUBSTITUTE(SUBSTITUTE(SUBSTITUTE(SUBSTITUTE(SUBSTITUTE(SUBSTITUTE(SUBSTITUTE(SUBSTITUTE(SUBSTITUTE(TRIM($B476&amp;""),CHAR(10),"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",REPT(" ",99)),1882,99)))</f>
        <v/>
      </c>
    </row>
    <row r="477" hidden="1" ht="11.25" customHeight="1">
      <c r="A477" s="4">
        <f>IF(OR($B477="",$C477=""),"",IFERROR(INDEX('5_ACOMPANHAMENTO'!$A$3:$A$4922,MATCH(1,INDEX(('5_ACOMPANHAMENTO'!$AD$3:$AD$4922=TRIM($C477&amp;""))*('5_ACOMPANHAMENTO'!$AC$3:$AC$4922&lt;&gt;"")*((((I477&lt;&gt;"")*ISNUMBER(SEARCH("|"&amp;I477&amp;"|",'5_ACOMPANHAMENTO'!$AC$3:$AC$4922)))+((J477&lt;&gt;"")*ISNUMBER(SEARCH("|"&amp;J477&amp;"|",'5_ACOMPANHAMENTO'!$AC$3:$AC$4922)))+((K477&lt;&gt;"")*ISNUMBER(SEARCH("|"&amp;K477&amp;"|",'5_ACOMPANHAMENTO'!$AC$3:$AC$4922)))+((L477&lt;&gt;"")*ISNUMBER(SEARCH("|"&amp;L477&amp;"|",'5_ACOMPANHAMENTO'!$AC$3:$AC$4922)))+((M477&lt;&gt;"")*ISNUMBER(SEARCH("|"&amp;M477&amp;"|",'5_ACOMPANHAMENTO'!$AC$3:$AC$4922)))+((N477&lt;&gt;"")*ISNUMBER(SEARCH("|"&amp;N477&amp;"|",'5_ACOMPANHAMENTO'!$AC$3:$AC$4922)))+((O477&lt;&gt;"")*ISNUMBER(SEARCH("|"&amp;O477&amp;"|",'5_ACOMPANHAMENTO'!$AC$3:$AC$4922)))+((P477&lt;&gt;"")*ISNUMBER(SEARCH("|"&amp;P477&amp;"|",'5_ACOMPANHAMENTO'!$AC$3:$AC$4922)))+((Q477&lt;&gt;"")*ISNUMBER(SEARCH("|"&amp;Q477&amp;"|",'5_ACOMPANHAMENTO'!$AC$3:$AC$4922)))+((R477&lt;&gt;"")*ISNUMBER(SEARCH("|"&amp;R477&amp;"|",'5_ACOMPANHAMENTO'!$AC$3:$AC$4922)))+((S477&lt;&gt;"")*ISNUMBER(SEARCH("|"&amp;S477&amp;"|",'5_ACOMPANHAMENTO'!$AC$3:$AC$4922)))+((T477&lt;&gt;"")*ISNUMBER(SEARCH("|"&amp;T477&amp;"|",'5_ACOMPANHAMENTO'!$AC$3:$AC$4922)))+((U477&lt;&gt;"")*ISNUMBER(SEARCH("|"&amp;U477&amp;"|",'5_ACOMPANHAMENTO'!$AC$3:$AC$4922)))+((V477&lt;&gt;"")*ISNUMBER(SEARCH("|"&amp;V477&amp;"|",'5_ACOMPANHAMENTO'!$AC$3:$AC$4922)))+((W477&lt;&gt;"")*ISNUMBER(SEARCH("|"&amp;W477&amp;"|",'5_ACOMPANHAMENTO'!$AC$3:$AC$4922)))+((X477&lt;&gt;"")*ISNUMBER(SEARCH("|"&amp;X477&amp;"|",'5_ACOMPANHAMENTO'!$AC$3:$AC$4922)))+((Y477&lt;&gt;"")*ISNUMBER(SEARCH("|"&amp;Y477&amp;"|",'5_ACOMPANHAMENTO'!$AC$3:$AC$4922)))+((Z477&lt;&gt;"")*ISNUMBER(SEARCH("|"&amp;Z477&amp;"|",'5_ACOMPANHAMENTO'!$AC$3:$AC$4922)))+((AA477&lt;&gt;"")*ISNUMBER(SEARCH("|"&amp;AA477&amp;"|",'5_ACOMPANHAMENTO'!$AC$3:$AC$4922)))+((AB477&lt;&gt;"")*ISNUMBER(SEARCH("|"&amp;AB477&amp;"|",'5_ACOMPANHAMENTO'!$AC$3:$AC$4922))))&gt;0),0),0)),""))</f>
        <v/>
      </c>
      <c r="B477" s="14" t="inlineStr">
        <is>
          <t>10187,10189,10190,10191,</t>
        </is>
      </c>
      <c r="C477" s="14" t="inlineStr">
        <is>
          <t>SEM_SETOR</t>
        </is>
      </c>
      <c r="D477" s="4">
        <f>IF(OR($B477="",$C477=""),"",IFERROR(SUMPRODUCT(--(('5_ACOMPANHAMENTO'!$AD$3:$AD$4922=TRIM($C477&amp;""))*('5_ACOMPANHAMENTO'!$AC$3:$AC$4922&lt;&gt;"")*((((I477&lt;&gt;"")*ISNUMBER(SEARCH("|"&amp;I477&amp;"|",'5_ACOMPANHAMENTO'!$AC$3:$AC$4922)))+((J477&lt;&gt;"")*ISNUMBER(SEARCH("|"&amp;J477&amp;"|",'5_ACOMPANHAMENTO'!$AC$3:$AC$4922)))+((K477&lt;&gt;"")*ISNUMBER(SEARCH("|"&amp;K477&amp;"|",'5_ACOMPANHAMENTO'!$AC$3:$AC$4922)))+((L477&lt;&gt;"")*ISNUMBER(SEARCH("|"&amp;L477&amp;"|",'5_ACOMPANHAMENTO'!$AC$3:$AC$4922)))+((M477&lt;&gt;"")*ISNUMBER(SEARCH("|"&amp;M477&amp;"|",'5_ACOMPANHAMENTO'!$AC$3:$AC$4922)))+((N477&lt;&gt;"")*ISNUMBER(SEARCH("|"&amp;N477&amp;"|",'5_ACOMPANHAMENTO'!$AC$3:$AC$4922)))+((O477&lt;&gt;"")*ISNUMBER(SEARCH("|"&amp;O477&amp;"|",'5_ACOMPANHAMENTO'!$AC$3:$AC$4922)))+((P477&lt;&gt;"")*ISNUMBER(SEARCH("|"&amp;P477&amp;"|",'5_ACOMPANHAMENTO'!$AC$3:$AC$4922)))+((Q477&lt;&gt;"")*ISNUMBER(SEARCH("|"&amp;Q477&amp;"|",'5_ACOMPANHAMENTO'!$AC$3:$AC$4922)))+((R477&lt;&gt;"")*ISNUMBER(SEARCH("|"&amp;R477&amp;"|",'5_ACOMPANHAMENTO'!$AC$3:$AC$4922)))+((S477&lt;&gt;"")*ISNUMBER(SEARCH("|"&amp;S477&amp;"|",'5_ACOMPANHAMENTO'!$AC$3:$AC$4922)))+((T477&lt;&gt;"")*ISNUMBER(SEARCH("|"&amp;T477&amp;"|",'5_ACOMPANHAMENTO'!$AC$3:$AC$4922)))+((U477&lt;&gt;"")*ISNUMBER(SEARCH("|"&amp;U477&amp;"|",'5_ACOMPANHAMENTO'!$AC$3:$AC$4922)))+((V477&lt;&gt;"")*ISNUMBER(SEARCH("|"&amp;V477&amp;"|",'5_ACOMPANHAMENTO'!$AC$3:$AC$4922)))+((W477&lt;&gt;"")*ISNUMBER(SEARCH("|"&amp;W477&amp;"|",'5_ACOMPANHAMENTO'!$AC$3:$AC$4922)))+((X477&lt;&gt;"")*ISNUMBER(SEARCH("|"&amp;X477&amp;"|",'5_ACOMPANHAMENTO'!$AC$3:$AC$4922)))+((Y477&lt;&gt;"")*ISNUMBER(SEARCH("|"&amp;Y477&amp;"|",'5_ACOMPANHAMENTO'!$AC$3:$AC$4922)))+((Z477&lt;&gt;"")*ISNUMBER(SEARCH("|"&amp;Z477&amp;"|",'5_ACOMPANHAMENTO'!$AC$3:$AC$4922)))+((AA477&lt;&gt;"")*ISNUMBER(SEARCH("|"&amp;AA477&amp;"|",'5_ACOMPANHAMENTO'!$AC$3:$AC$4922)))+((AB477&lt;&gt;"")*ISNUMBER(SEARCH("|"&amp;AB477&amp;"|",'5_ACOMPANHAMENTO'!$AC$3:$AC$4922))))&gt;0)),'5_ACOMPANHAMENTO'!$J$3:$J$4922),0))</f>
        <v/>
      </c>
      <c r="E477" s="4">
        <f>IF(G477=0,"FINALIZADO",IF(TODAY()&gt;A477,"ATRASADO "&amp;TODAY()-A477&amp;" DIAS","ADIANTADO "&amp;A477-TODAY()&amp;" DIAS"))</f>
        <v/>
      </c>
      <c r="F477" s="7">
        <f>IF(OR($B477="",$C477=""),"",IFERROR(SUMPRODUCT(--(('5_ACOMPANHAMENTO'!$AD$3:$AD$4922=TRIM($C477&amp;""))*('5_ACOMPANHAMENTO'!$AC$3:$AC$4922&lt;&gt;"")*((((I477&lt;&gt;"")*ISNUMBER(SEARCH("|"&amp;I477&amp;"|",'5_ACOMPANHAMENTO'!$AC$3:$AC$4922)))+((J477&lt;&gt;"")*ISNUMBER(SEARCH("|"&amp;J477&amp;"|",'5_ACOMPANHAMENTO'!$AC$3:$AC$4922)))+((K477&lt;&gt;"")*ISNUMBER(SEARCH("|"&amp;K477&amp;"|",'5_ACOMPANHAMENTO'!$AC$3:$AC$4922)))+((L477&lt;&gt;"")*ISNUMBER(SEARCH("|"&amp;L477&amp;"|",'5_ACOMPANHAMENTO'!$AC$3:$AC$4922)))+((M477&lt;&gt;"")*ISNUMBER(SEARCH("|"&amp;M477&amp;"|",'5_ACOMPANHAMENTO'!$AC$3:$AC$4922)))+((N477&lt;&gt;"")*ISNUMBER(SEARCH("|"&amp;N477&amp;"|",'5_ACOMPANHAMENTO'!$AC$3:$AC$4922)))+((O477&lt;&gt;"")*ISNUMBER(SEARCH("|"&amp;O477&amp;"|",'5_ACOMPANHAMENTO'!$AC$3:$AC$4922)))+((P477&lt;&gt;"")*ISNUMBER(SEARCH("|"&amp;P477&amp;"|",'5_ACOMPANHAMENTO'!$AC$3:$AC$4922)))+((Q477&lt;&gt;"")*ISNUMBER(SEARCH("|"&amp;Q477&amp;"|",'5_ACOMPANHAMENTO'!$AC$3:$AC$4922)))+((R477&lt;&gt;"")*ISNUMBER(SEARCH("|"&amp;R477&amp;"|",'5_ACOMPANHAMENTO'!$AC$3:$AC$4922)))+((S477&lt;&gt;"")*ISNUMBER(SEARCH("|"&amp;S477&amp;"|",'5_ACOMPANHAMENTO'!$AC$3:$AC$4922)))+((T477&lt;&gt;"")*ISNUMBER(SEARCH("|"&amp;T477&amp;"|",'5_ACOMPANHAMENTO'!$AC$3:$AC$4922)))+((U477&lt;&gt;"")*ISNUMBER(SEARCH("|"&amp;U477&amp;"|",'5_ACOMPANHAMENTO'!$AC$3:$AC$4922)))+((V477&lt;&gt;"")*ISNUMBER(SEARCH("|"&amp;V477&amp;"|",'5_ACOMPANHAMENTO'!$AC$3:$AC$4922)))+((W477&lt;&gt;"")*ISNUMBER(SEARCH("|"&amp;W477&amp;"|",'5_ACOMPANHAMENTO'!$AC$3:$AC$4922)))+((X477&lt;&gt;"")*ISNUMBER(SEARCH("|"&amp;X477&amp;"|",'5_ACOMPANHAMENTO'!$AC$3:$AC$4922)))+((Y477&lt;&gt;"")*ISNUMBER(SEARCH("|"&amp;Y477&amp;"|",'5_ACOMPANHAMENTO'!$AC$3:$AC$4922)))+((Z477&lt;&gt;"")*ISNUMBER(SEARCH("|"&amp;Z477&amp;"|",'5_ACOMPANHAMENTO'!$AC$3:$AC$4922)))+((AA477&lt;&gt;"")*ISNUMBER(SEARCH("|"&amp;AA477&amp;"|",'5_ACOMPANHAMENTO'!$AC$3:$AC$4922)))+((AB477&lt;&gt;"")*ISNUMBER(SEARCH("|"&amp;AB477&amp;"|",'5_ACOMPANHAMENTO'!$AC$3:$AC$4922))))&gt;0)),'5_ACOMPANHAMENTO'!$O$3:$O$4922),0))</f>
        <v/>
      </c>
      <c r="G477" s="7">
        <f>IF(OR($B477="",$C477=""),"",D477-F477)</f>
        <v/>
      </c>
      <c r="H477">
        <f>IF(OR($B477="",$C477=""),"",TRIM($B477&amp;"")&amp;"|"&amp;TRIM($C477&amp;""))</f>
        <v/>
      </c>
      <c r="I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",99)),1,99)))</f>
        <v/>
      </c>
      <c r="J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",99)),100,99)))</f>
        <v/>
      </c>
      <c r="K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",99)),199,99)))</f>
        <v/>
      </c>
      <c r="L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",99)),298,99)))</f>
        <v/>
      </c>
      <c r="M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",99)),397,99)))</f>
        <v/>
      </c>
      <c r="N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",99)),496,99)))</f>
        <v/>
      </c>
      <c r="O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",99)),595,99)))</f>
        <v/>
      </c>
      <c r="P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",99)),694,99)))</f>
        <v/>
      </c>
      <c r="Q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",99)),793,99)))</f>
        <v/>
      </c>
      <c r="R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",99)),892,99)))</f>
        <v/>
      </c>
      <c r="S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",99)),991,99)))</f>
        <v/>
      </c>
      <c r="T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",99)),1090,99)))</f>
        <v/>
      </c>
      <c r="U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",99)),1189,99)))</f>
        <v/>
      </c>
      <c r="V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",99)),1288,99)))</f>
        <v/>
      </c>
      <c r="W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",99)),1387,99)))</f>
        <v/>
      </c>
      <c r="X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",99)),1486,99)))</f>
        <v/>
      </c>
      <c r="Y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",99)),1585,99)))</f>
        <v/>
      </c>
      <c r="Z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",99)),1684,99)))</f>
        <v/>
      </c>
      <c r="AA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",99)),1783,99)))</f>
        <v/>
      </c>
      <c r="AB477" s="1">
        <f>IF($B477="","",TRIM(MID(SUBSTITUTE(TRIM(SUBSTITUTE(SUBSTITUTE(SUBSTITUTE(SUBSTITUTE(SUBSTITUTE(SUBSTITUTE(SUBSTITUTE(SUBSTITUTE(SUBSTITUTE(SUBSTITUTE(SUBSTITUTE(SUBSTITUTE(SUBSTITUTE(SUBSTITUTE(TRIM($B477&amp;""),CHAR(10),"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",REPT(" ",99)),1882,99)))</f>
        <v/>
      </c>
    </row>
    <row r="478" hidden="1" ht="11.25" customHeight="1">
      <c r="A478" s="4">
        <f>IF(OR($B478="",$C478=""),"",IFERROR(INDEX('5_ACOMPANHAMENTO'!$A$3:$A$4922,MATCH(1,INDEX(('5_ACOMPANHAMENTO'!$AD$3:$AD$4922=TRIM($C478&amp;""))*('5_ACOMPANHAMENTO'!$AC$3:$AC$4922&lt;&gt;"")*((((I478&lt;&gt;"")*ISNUMBER(SEARCH("|"&amp;I478&amp;"|",'5_ACOMPANHAMENTO'!$AC$3:$AC$4922)))+((J478&lt;&gt;"")*ISNUMBER(SEARCH("|"&amp;J478&amp;"|",'5_ACOMPANHAMENTO'!$AC$3:$AC$4922)))+((K478&lt;&gt;"")*ISNUMBER(SEARCH("|"&amp;K478&amp;"|",'5_ACOMPANHAMENTO'!$AC$3:$AC$4922)))+((L478&lt;&gt;"")*ISNUMBER(SEARCH("|"&amp;L478&amp;"|",'5_ACOMPANHAMENTO'!$AC$3:$AC$4922)))+((M478&lt;&gt;"")*ISNUMBER(SEARCH("|"&amp;M478&amp;"|",'5_ACOMPANHAMENTO'!$AC$3:$AC$4922)))+((N478&lt;&gt;"")*ISNUMBER(SEARCH("|"&amp;N478&amp;"|",'5_ACOMPANHAMENTO'!$AC$3:$AC$4922)))+((O478&lt;&gt;"")*ISNUMBER(SEARCH("|"&amp;O478&amp;"|",'5_ACOMPANHAMENTO'!$AC$3:$AC$4922)))+((P478&lt;&gt;"")*ISNUMBER(SEARCH("|"&amp;P478&amp;"|",'5_ACOMPANHAMENTO'!$AC$3:$AC$4922)))+((Q478&lt;&gt;"")*ISNUMBER(SEARCH("|"&amp;Q478&amp;"|",'5_ACOMPANHAMENTO'!$AC$3:$AC$4922)))+((R478&lt;&gt;"")*ISNUMBER(SEARCH("|"&amp;R478&amp;"|",'5_ACOMPANHAMENTO'!$AC$3:$AC$4922)))+((S478&lt;&gt;"")*ISNUMBER(SEARCH("|"&amp;S478&amp;"|",'5_ACOMPANHAMENTO'!$AC$3:$AC$4922)))+((T478&lt;&gt;"")*ISNUMBER(SEARCH("|"&amp;T478&amp;"|",'5_ACOMPANHAMENTO'!$AC$3:$AC$4922)))+((U478&lt;&gt;"")*ISNUMBER(SEARCH("|"&amp;U478&amp;"|",'5_ACOMPANHAMENTO'!$AC$3:$AC$4922)))+((V478&lt;&gt;"")*ISNUMBER(SEARCH("|"&amp;V478&amp;"|",'5_ACOMPANHAMENTO'!$AC$3:$AC$4922)))+((W478&lt;&gt;"")*ISNUMBER(SEARCH("|"&amp;W478&amp;"|",'5_ACOMPANHAMENTO'!$AC$3:$AC$4922)))+((X478&lt;&gt;"")*ISNUMBER(SEARCH("|"&amp;X478&amp;"|",'5_ACOMPANHAMENTO'!$AC$3:$AC$4922)))+((Y478&lt;&gt;"")*ISNUMBER(SEARCH("|"&amp;Y478&amp;"|",'5_ACOMPANHAMENTO'!$AC$3:$AC$4922)))+((Z478&lt;&gt;"")*ISNUMBER(SEARCH("|"&amp;Z478&amp;"|",'5_ACOMPANHAMENTO'!$AC$3:$AC$4922)))+((AA478&lt;&gt;"")*ISNUMBER(SEARCH("|"&amp;AA478&amp;"|",'5_ACOMPANHAMENTO'!$AC$3:$AC$4922)))+((AB478&lt;&gt;"")*ISNUMBER(SEARCH("|"&amp;AB478&amp;"|",'5_ACOMPANHAMENTO'!$AC$3:$AC$4922))))&gt;0),0),0)),""))</f>
        <v/>
      </c>
      <c r="B478" s="14" t="inlineStr">
        <is>
          <t>10199,10200,10204,10201,</t>
        </is>
      </c>
      <c r="C478" s="14" t="inlineStr">
        <is>
          <t>SEM_SETOR</t>
        </is>
      </c>
      <c r="D478" s="4">
        <f>IF(OR($B478="",$C478=""),"",IFERROR(SUMPRODUCT(--(('5_ACOMPANHAMENTO'!$AD$3:$AD$4922=TRIM($C478&amp;""))*('5_ACOMPANHAMENTO'!$AC$3:$AC$4922&lt;&gt;"")*((((I478&lt;&gt;"")*ISNUMBER(SEARCH("|"&amp;I478&amp;"|",'5_ACOMPANHAMENTO'!$AC$3:$AC$4922)))+((J478&lt;&gt;"")*ISNUMBER(SEARCH("|"&amp;J478&amp;"|",'5_ACOMPANHAMENTO'!$AC$3:$AC$4922)))+((K478&lt;&gt;"")*ISNUMBER(SEARCH("|"&amp;K478&amp;"|",'5_ACOMPANHAMENTO'!$AC$3:$AC$4922)))+((L478&lt;&gt;"")*ISNUMBER(SEARCH("|"&amp;L478&amp;"|",'5_ACOMPANHAMENTO'!$AC$3:$AC$4922)))+((M478&lt;&gt;"")*ISNUMBER(SEARCH("|"&amp;M478&amp;"|",'5_ACOMPANHAMENTO'!$AC$3:$AC$4922)))+((N478&lt;&gt;"")*ISNUMBER(SEARCH("|"&amp;N478&amp;"|",'5_ACOMPANHAMENTO'!$AC$3:$AC$4922)))+((O478&lt;&gt;"")*ISNUMBER(SEARCH("|"&amp;O478&amp;"|",'5_ACOMPANHAMENTO'!$AC$3:$AC$4922)))+((P478&lt;&gt;"")*ISNUMBER(SEARCH("|"&amp;P478&amp;"|",'5_ACOMPANHAMENTO'!$AC$3:$AC$4922)))+((Q478&lt;&gt;"")*ISNUMBER(SEARCH("|"&amp;Q478&amp;"|",'5_ACOMPANHAMENTO'!$AC$3:$AC$4922)))+((R478&lt;&gt;"")*ISNUMBER(SEARCH("|"&amp;R478&amp;"|",'5_ACOMPANHAMENTO'!$AC$3:$AC$4922)))+((S478&lt;&gt;"")*ISNUMBER(SEARCH("|"&amp;S478&amp;"|",'5_ACOMPANHAMENTO'!$AC$3:$AC$4922)))+((T478&lt;&gt;"")*ISNUMBER(SEARCH("|"&amp;T478&amp;"|",'5_ACOMPANHAMENTO'!$AC$3:$AC$4922)))+((U478&lt;&gt;"")*ISNUMBER(SEARCH("|"&amp;U478&amp;"|",'5_ACOMPANHAMENTO'!$AC$3:$AC$4922)))+((V478&lt;&gt;"")*ISNUMBER(SEARCH("|"&amp;V478&amp;"|",'5_ACOMPANHAMENTO'!$AC$3:$AC$4922)))+((W478&lt;&gt;"")*ISNUMBER(SEARCH("|"&amp;W478&amp;"|",'5_ACOMPANHAMENTO'!$AC$3:$AC$4922)))+((X478&lt;&gt;"")*ISNUMBER(SEARCH("|"&amp;X478&amp;"|",'5_ACOMPANHAMENTO'!$AC$3:$AC$4922)))+((Y478&lt;&gt;"")*ISNUMBER(SEARCH("|"&amp;Y478&amp;"|",'5_ACOMPANHAMENTO'!$AC$3:$AC$4922)))+((Z478&lt;&gt;"")*ISNUMBER(SEARCH("|"&amp;Z478&amp;"|",'5_ACOMPANHAMENTO'!$AC$3:$AC$4922)))+((AA478&lt;&gt;"")*ISNUMBER(SEARCH("|"&amp;AA478&amp;"|",'5_ACOMPANHAMENTO'!$AC$3:$AC$4922)))+((AB478&lt;&gt;"")*ISNUMBER(SEARCH("|"&amp;AB478&amp;"|",'5_ACOMPANHAMENTO'!$AC$3:$AC$4922))))&gt;0)),'5_ACOMPANHAMENTO'!$J$3:$J$4922),0))</f>
        <v/>
      </c>
      <c r="E478" s="4">
        <f>IF(G478=0,"FINALIZADO",IF(TODAY()&gt;A478,"ATRASADO "&amp;TODAY()-A478&amp;" DIAS","ADIANTADO "&amp;A478-TODAY()&amp;" DIAS"))</f>
        <v/>
      </c>
      <c r="F478" s="7">
        <f>IF(OR($B478="",$C478=""),"",IFERROR(SUMPRODUCT(--(('5_ACOMPANHAMENTO'!$AD$3:$AD$4922=TRIM($C478&amp;""))*('5_ACOMPANHAMENTO'!$AC$3:$AC$4922&lt;&gt;"")*((((I478&lt;&gt;"")*ISNUMBER(SEARCH("|"&amp;I478&amp;"|",'5_ACOMPANHAMENTO'!$AC$3:$AC$4922)))+((J478&lt;&gt;"")*ISNUMBER(SEARCH("|"&amp;J478&amp;"|",'5_ACOMPANHAMENTO'!$AC$3:$AC$4922)))+((K478&lt;&gt;"")*ISNUMBER(SEARCH("|"&amp;K478&amp;"|",'5_ACOMPANHAMENTO'!$AC$3:$AC$4922)))+((L478&lt;&gt;"")*ISNUMBER(SEARCH("|"&amp;L478&amp;"|",'5_ACOMPANHAMENTO'!$AC$3:$AC$4922)))+((M478&lt;&gt;"")*ISNUMBER(SEARCH("|"&amp;M478&amp;"|",'5_ACOMPANHAMENTO'!$AC$3:$AC$4922)))+((N478&lt;&gt;"")*ISNUMBER(SEARCH("|"&amp;N478&amp;"|",'5_ACOMPANHAMENTO'!$AC$3:$AC$4922)))+((O478&lt;&gt;"")*ISNUMBER(SEARCH("|"&amp;O478&amp;"|",'5_ACOMPANHAMENTO'!$AC$3:$AC$4922)))+((P478&lt;&gt;"")*ISNUMBER(SEARCH("|"&amp;P478&amp;"|",'5_ACOMPANHAMENTO'!$AC$3:$AC$4922)))+((Q478&lt;&gt;"")*ISNUMBER(SEARCH("|"&amp;Q478&amp;"|",'5_ACOMPANHAMENTO'!$AC$3:$AC$4922)))+((R478&lt;&gt;"")*ISNUMBER(SEARCH("|"&amp;R478&amp;"|",'5_ACOMPANHAMENTO'!$AC$3:$AC$4922)))+((S478&lt;&gt;"")*ISNUMBER(SEARCH("|"&amp;S478&amp;"|",'5_ACOMPANHAMENTO'!$AC$3:$AC$4922)))+((T478&lt;&gt;"")*ISNUMBER(SEARCH("|"&amp;T478&amp;"|",'5_ACOMPANHAMENTO'!$AC$3:$AC$4922)))+((U478&lt;&gt;"")*ISNUMBER(SEARCH("|"&amp;U478&amp;"|",'5_ACOMPANHAMENTO'!$AC$3:$AC$4922)))+((V478&lt;&gt;"")*ISNUMBER(SEARCH("|"&amp;V478&amp;"|",'5_ACOMPANHAMENTO'!$AC$3:$AC$4922)))+((W478&lt;&gt;"")*ISNUMBER(SEARCH("|"&amp;W478&amp;"|",'5_ACOMPANHAMENTO'!$AC$3:$AC$4922)))+((X478&lt;&gt;"")*ISNUMBER(SEARCH("|"&amp;X478&amp;"|",'5_ACOMPANHAMENTO'!$AC$3:$AC$4922)))+((Y478&lt;&gt;"")*ISNUMBER(SEARCH("|"&amp;Y478&amp;"|",'5_ACOMPANHAMENTO'!$AC$3:$AC$4922)))+((Z478&lt;&gt;"")*ISNUMBER(SEARCH("|"&amp;Z478&amp;"|",'5_ACOMPANHAMENTO'!$AC$3:$AC$4922)))+((AA478&lt;&gt;"")*ISNUMBER(SEARCH("|"&amp;AA478&amp;"|",'5_ACOMPANHAMENTO'!$AC$3:$AC$4922)))+((AB478&lt;&gt;"")*ISNUMBER(SEARCH("|"&amp;AB478&amp;"|",'5_ACOMPANHAMENTO'!$AC$3:$AC$4922))))&gt;0)),'5_ACOMPANHAMENTO'!$O$3:$O$4922),0))</f>
        <v/>
      </c>
      <c r="G478" s="7">
        <f>IF(OR($B478="",$C478=""),"",D478-F478)</f>
        <v/>
      </c>
      <c r="H478">
        <f>IF(OR($B478="",$C478=""),"",TRIM($B478&amp;"")&amp;"|"&amp;TRIM($C478&amp;""))</f>
        <v/>
      </c>
      <c r="I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",99)),1,99)))</f>
        <v/>
      </c>
      <c r="J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",99)),100,99)))</f>
        <v/>
      </c>
      <c r="K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",99)),199,99)))</f>
        <v/>
      </c>
      <c r="L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",99)),298,99)))</f>
        <v/>
      </c>
      <c r="M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",99)),397,99)))</f>
        <v/>
      </c>
      <c r="N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",99)),496,99)))</f>
        <v/>
      </c>
      <c r="O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",99)),595,99)))</f>
        <v/>
      </c>
      <c r="P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",99)),694,99)))</f>
        <v/>
      </c>
      <c r="Q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",99)),793,99)))</f>
        <v/>
      </c>
      <c r="R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",99)),892,99)))</f>
        <v/>
      </c>
      <c r="S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",99)),991,99)))</f>
        <v/>
      </c>
      <c r="T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",99)),1090,99)))</f>
        <v/>
      </c>
      <c r="U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",99)),1189,99)))</f>
        <v/>
      </c>
      <c r="V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",99)),1288,99)))</f>
        <v/>
      </c>
      <c r="W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",99)),1387,99)))</f>
        <v/>
      </c>
      <c r="X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",99)),1486,99)))</f>
        <v/>
      </c>
      <c r="Y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",99)),1585,99)))</f>
        <v/>
      </c>
      <c r="Z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",99)),1684,99)))</f>
        <v/>
      </c>
      <c r="AA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",99)),1783,99)))</f>
        <v/>
      </c>
      <c r="AB478" s="1">
        <f>IF($B478="","",TRIM(MID(SUBSTITUTE(TRIM(SUBSTITUTE(SUBSTITUTE(SUBSTITUTE(SUBSTITUTE(SUBSTITUTE(SUBSTITUTE(SUBSTITUTE(SUBSTITUTE(SUBSTITUTE(SUBSTITUTE(SUBSTITUTE(SUBSTITUTE(SUBSTITUTE(SUBSTITUTE(TRIM($B478&amp;""),CHAR(10),"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",REPT(" ",99)),1882,99)))</f>
        <v/>
      </c>
    </row>
    <row r="479" hidden="1" ht="11.25" customHeight="1">
      <c r="A479" s="4">
        <f>IF(OR($B479="",$C479=""),"",IFERROR(INDEX('5_ACOMPANHAMENTO'!$A$3:$A$4922,MATCH(1,INDEX(('5_ACOMPANHAMENTO'!$AD$3:$AD$4922=TRIM($C479&amp;""))*('5_ACOMPANHAMENTO'!$AC$3:$AC$4922&lt;&gt;"")*((((I479&lt;&gt;"")*ISNUMBER(SEARCH("|"&amp;I479&amp;"|",'5_ACOMPANHAMENTO'!$AC$3:$AC$4922)))+((J479&lt;&gt;"")*ISNUMBER(SEARCH("|"&amp;J479&amp;"|",'5_ACOMPANHAMENTO'!$AC$3:$AC$4922)))+((K479&lt;&gt;"")*ISNUMBER(SEARCH("|"&amp;K479&amp;"|",'5_ACOMPANHAMENTO'!$AC$3:$AC$4922)))+((L479&lt;&gt;"")*ISNUMBER(SEARCH("|"&amp;L479&amp;"|",'5_ACOMPANHAMENTO'!$AC$3:$AC$4922)))+((M479&lt;&gt;"")*ISNUMBER(SEARCH("|"&amp;M479&amp;"|",'5_ACOMPANHAMENTO'!$AC$3:$AC$4922)))+((N479&lt;&gt;"")*ISNUMBER(SEARCH("|"&amp;N479&amp;"|",'5_ACOMPANHAMENTO'!$AC$3:$AC$4922)))+((O479&lt;&gt;"")*ISNUMBER(SEARCH("|"&amp;O479&amp;"|",'5_ACOMPANHAMENTO'!$AC$3:$AC$4922)))+((P479&lt;&gt;"")*ISNUMBER(SEARCH("|"&amp;P479&amp;"|",'5_ACOMPANHAMENTO'!$AC$3:$AC$4922)))+((Q479&lt;&gt;"")*ISNUMBER(SEARCH("|"&amp;Q479&amp;"|",'5_ACOMPANHAMENTO'!$AC$3:$AC$4922)))+((R479&lt;&gt;"")*ISNUMBER(SEARCH("|"&amp;R479&amp;"|",'5_ACOMPANHAMENTO'!$AC$3:$AC$4922)))+((S479&lt;&gt;"")*ISNUMBER(SEARCH("|"&amp;S479&amp;"|",'5_ACOMPANHAMENTO'!$AC$3:$AC$4922)))+((T479&lt;&gt;"")*ISNUMBER(SEARCH("|"&amp;T479&amp;"|",'5_ACOMPANHAMENTO'!$AC$3:$AC$4922)))+((U479&lt;&gt;"")*ISNUMBER(SEARCH("|"&amp;U479&amp;"|",'5_ACOMPANHAMENTO'!$AC$3:$AC$4922)))+((V479&lt;&gt;"")*ISNUMBER(SEARCH("|"&amp;V479&amp;"|",'5_ACOMPANHAMENTO'!$AC$3:$AC$4922)))+((W479&lt;&gt;"")*ISNUMBER(SEARCH("|"&amp;W479&amp;"|",'5_ACOMPANHAMENTO'!$AC$3:$AC$4922)))+((X479&lt;&gt;"")*ISNUMBER(SEARCH("|"&amp;X479&amp;"|",'5_ACOMPANHAMENTO'!$AC$3:$AC$4922)))+((Y479&lt;&gt;"")*ISNUMBER(SEARCH("|"&amp;Y479&amp;"|",'5_ACOMPANHAMENTO'!$AC$3:$AC$4922)))+((Z479&lt;&gt;"")*ISNUMBER(SEARCH("|"&amp;Z479&amp;"|",'5_ACOMPANHAMENTO'!$AC$3:$AC$4922)))+((AA479&lt;&gt;"")*ISNUMBER(SEARCH("|"&amp;AA479&amp;"|",'5_ACOMPANHAMENTO'!$AC$3:$AC$4922)))+((AB479&lt;&gt;"")*ISNUMBER(SEARCH("|"&amp;AB479&amp;"|",'5_ACOMPANHAMENTO'!$AC$3:$AC$4922))))&gt;0),0),0)),""))</f>
        <v/>
      </c>
      <c r="B479" s="14" t="inlineStr">
        <is>
          <t>10199,10200,10204,10201,</t>
        </is>
      </c>
      <c r="C479" s="14" t="inlineStr">
        <is>
          <t>SEM_SETOR</t>
        </is>
      </c>
      <c r="D479" s="4">
        <f>IF(OR($B479="",$C479=""),"",IFERROR(SUMPRODUCT(--(('5_ACOMPANHAMENTO'!$AD$3:$AD$4922=TRIM($C479&amp;""))*('5_ACOMPANHAMENTO'!$AC$3:$AC$4922&lt;&gt;"")*((((I479&lt;&gt;"")*ISNUMBER(SEARCH("|"&amp;I479&amp;"|",'5_ACOMPANHAMENTO'!$AC$3:$AC$4922)))+((J479&lt;&gt;"")*ISNUMBER(SEARCH("|"&amp;J479&amp;"|",'5_ACOMPANHAMENTO'!$AC$3:$AC$4922)))+((K479&lt;&gt;"")*ISNUMBER(SEARCH("|"&amp;K479&amp;"|",'5_ACOMPANHAMENTO'!$AC$3:$AC$4922)))+((L479&lt;&gt;"")*ISNUMBER(SEARCH("|"&amp;L479&amp;"|",'5_ACOMPANHAMENTO'!$AC$3:$AC$4922)))+((M479&lt;&gt;"")*ISNUMBER(SEARCH("|"&amp;M479&amp;"|",'5_ACOMPANHAMENTO'!$AC$3:$AC$4922)))+((N479&lt;&gt;"")*ISNUMBER(SEARCH("|"&amp;N479&amp;"|",'5_ACOMPANHAMENTO'!$AC$3:$AC$4922)))+((O479&lt;&gt;"")*ISNUMBER(SEARCH("|"&amp;O479&amp;"|",'5_ACOMPANHAMENTO'!$AC$3:$AC$4922)))+((P479&lt;&gt;"")*ISNUMBER(SEARCH("|"&amp;P479&amp;"|",'5_ACOMPANHAMENTO'!$AC$3:$AC$4922)))+((Q479&lt;&gt;"")*ISNUMBER(SEARCH("|"&amp;Q479&amp;"|",'5_ACOMPANHAMENTO'!$AC$3:$AC$4922)))+((R479&lt;&gt;"")*ISNUMBER(SEARCH("|"&amp;R479&amp;"|",'5_ACOMPANHAMENTO'!$AC$3:$AC$4922)))+((S479&lt;&gt;"")*ISNUMBER(SEARCH("|"&amp;S479&amp;"|",'5_ACOMPANHAMENTO'!$AC$3:$AC$4922)))+((T479&lt;&gt;"")*ISNUMBER(SEARCH("|"&amp;T479&amp;"|",'5_ACOMPANHAMENTO'!$AC$3:$AC$4922)))+((U479&lt;&gt;"")*ISNUMBER(SEARCH("|"&amp;U479&amp;"|",'5_ACOMPANHAMENTO'!$AC$3:$AC$4922)))+((V479&lt;&gt;"")*ISNUMBER(SEARCH("|"&amp;V479&amp;"|",'5_ACOMPANHAMENTO'!$AC$3:$AC$4922)))+((W479&lt;&gt;"")*ISNUMBER(SEARCH("|"&amp;W479&amp;"|",'5_ACOMPANHAMENTO'!$AC$3:$AC$4922)))+((X479&lt;&gt;"")*ISNUMBER(SEARCH("|"&amp;X479&amp;"|",'5_ACOMPANHAMENTO'!$AC$3:$AC$4922)))+((Y479&lt;&gt;"")*ISNUMBER(SEARCH("|"&amp;Y479&amp;"|",'5_ACOMPANHAMENTO'!$AC$3:$AC$4922)))+((Z479&lt;&gt;"")*ISNUMBER(SEARCH("|"&amp;Z479&amp;"|",'5_ACOMPANHAMENTO'!$AC$3:$AC$4922)))+((AA479&lt;&gt;"")*ISNUMBER(SEARCH("|"&amp;AA479&amp;"|",'5_ACOMPANHAMENTO'!$AC$3:$AC$4922)))+((AB479&lt;&gt;"")*ISNUMBER(SEARCH("|"&amp;AB479&amp;"|",'5_ACOMPANHAMENTO'!$AC$3:$AC$4922))))&gt;0)),'5_ACOMPANHAMENTO'!$J$3:$J$4922),0))</f>
        <v/>
      </c>
      <c r="E479" s="4">
        <f>IF(G479=0,"FINALIZADO",IF(TODAY()&gt;A479,"ATRASADO "&amp;TODAY()-A479&amp;" DIAS","ADIANTADO "&amp;A479-TODAY()&amp;" DIAS"))</f>
        <v/>
      </c>
      <c r="F479" s="7">
        <f>IF(OR($B479="",$C479=""),"",IFERROR(SUMPRODUCT(--(('5_ACOMPANHAMENTO'!$AD$3:$AD$4922=TRIM($C479&amp;""))*('5_ACOMPANHAMENTO'!$AC$3:$AC$4922&lt;&gt;"")*((((I479&lt;&gt;"")*ISNUMBER(SEARCH("|"&amp;I479&amp;"|",'5_ACOMPANHAMENTO'!$AC$3:$AC$4922)))+((J479&lt;&gt;"")*ISNUMBER(SEARCH("|"&amp;J479&amp;"|",'5_ACOMPANHAMENTO'!$AC$3:$AC$4922)))+((K479&lt;&gt;"")*ISNUMBER(SEARCH("|"&amp;K479&amp;"|",'5_ACOMPANHAMENTO'!$AC$3:$AC$4922)))+((L479&lt;&gt;"")*ISNUMBER(SEARCH("|"&amp;L479&amp;"|",'5_ACOMPANHAMENTO'!$AC$3:$AC$4922)))+((M479&lt;&gt;"")*ISNUMBER(SEARCH("|"&amp;M479&amp;"|",'5_ACOMPANHAMENTO'!$AC$3:$AC$4922)))+((N479&lt;&gt;"")*ISNUMBER(SEARCH("|"&amp;N479&amp;"|",'5_ACOMPANHAMENTO'!$AC$3:$AC$4922)))+((O479&lt;&gt;"")*ISNUMBER(SEARCH("|"&amp;O479&amp;"|",'5_ACOMPANHAMENTO'!$AC$3:$AC$4922)))+((P479&lt;&gt;"")*ISNUMBER(SEARCH("|"&amp;P479&amp;"|",'5_ACOMPANHAMENTO'!$AC$3:$AC$4922)))+((Q479&lt;&gt;"")*ISNUMBER(SEARCH("|"&amp;Q479&amp;"|",'5_ACOMPANHAMENTO'!$AC$3:$AC$4922)))+((R479&lt;&gt;"")*ISNUMBER(SEARCH("|"&amp;R479&amp;"|",'5_ACOMPANHAMENTO'!$AC$3:$AC$4922)))+((S479&lt;&gt;"")*ISNUMBER(SEARCH("|"&amp;S479&amp;"|",'5_ACOMPANHAMENTO'!$AC$3:$AC$4922)))+((T479&lt;&gt;"")*ISNUMBER(SEARCH("|"&amp;T479&amp;"|",'5_ACOMPANHAMENTO'!$AC$3:$AC$4922)))+((U479&lt;&gt;"")*ISNUMBER(SEARCH("|"&amp;U479&amp;"|",'5_ACOMPANHAMENTO'!$AC$3:$AC$4922)))+((V479&lt;&gt;"")*ISNUMBER(SEARCH("|"&amp;V479&amp;"|",'5_ACOMPANHAMENTO'!$AC$3:$AC$4922)))+((W479&lt;&gt;"")*ISNUMBER(SEARCH("|"&amp;W479&amp;"|",'5_ACOMPANHAMENTO'!$AC$3:$AC$4922)))+((X479&lt;&gt;"")*ISNUMBER(SEARCH("|"&amp;X479&amp;"|",'5_ACOMPANHAMENTO'!$AC$3:$AC$4922)))+((Y479&lt;&gt;"")*ISNUMBER(SEARCH("|"&amp;Y479&amp;"|",'5_ACOMPANHAMENTO'!$AC$3:$AC$4922)))+((Z479&lt;&gt;"")*ISNUMBER(SEARCH("|"&amp;Z479&amp;"|",'5_ACOMPANHAMENTO'!$AC$3:$AC$4922)))+((AA479&lt;&gt;"")*ISNUMBER(SEARCH("|"&amp;AA479&amp;"|",'5_ACOMPANHAMENTO'!$AC$3:$AC$4922)))+((AB479&lt;&gt;"")*ISNUMBER(SEARCH("|"&amp;AB479&amp;"|",'5_ACOMPANHAMENTO'!$AC$3:$AC$4922))))&gt;0)),'5_ACOMPANHAMENTO'!$O$3:$O$4922),0))</f>
        <v/>
      </c>
      <c r="G479" s="7">
        <f>IF(OR($B479="",$C479=""),"",D479-F479)</f>
        <v/>
      </c>
      <c r="H479">
        <f>IF(OR($B479="",$C479=""),"",TRIM($B479&amp;"")&amp;"|"&amp;TRIM($C479&amp;""))</f>
        <v/>
      </c>
      <c r="I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",99)),1,99)))</f>
        <v/>
      </c>
      <c r="J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",99)),100,99)))</f>
        <v/>
      </c>
      <c r="K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",99)),199,99)))</f>
        <v/>
      </c>
      <c r="L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",99)),298,99)))</f>
        <v/>
      </c>
      <c r="M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",99)),397,99)))</f>
        <v/>
      </c>
      <c r="N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",99)),496,99)))</f>
        <v/>
      </c>
      <c r="O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",99)),595,99)))</f>
        <v/>
      </c>
      <c r="P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",99)),694,99)))</f>
        <v/>
      </c>
      <c r="Q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",99)),793,99)))</f>
        <v/>
      </c>
      <c r="R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",99)),892,99)))</f>
        <v/>
      </c>
      <c r="S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",99)),991,99)))</f>
        <v/>
      </c>
      <c r="T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",99)),1090,99)))</f>
        <v/>
      </c>
      <c r="U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",99)),1189,99)))</f>
        <v/>
      </c>
      <c r="V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",99)),1288,99)))</f>
        <v/>
      </c>
      <c r="W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",99)),1387,99)))</f>
        <v/>
      </c>
      <c r="X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",99)),1486,99)))</f>
        <v/>
      </c>
      <c r="Y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",99)),1585,99)))</f>
        <v/>
      </c>
      <c r="Z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",99)),1684,99)))</f>
        <v/>
      </c>
      <c r="AA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",99)),1783,99)))</f>
        <v/>
      </c>
      <c r="AB479" s="1">
        <f>IF($B479="","",TRIM(MID(SUBSTITUTE(TRIM(SUBSTITUTE(SUBSTITUTE(SUBSTITUTE(SUBSTITUTE(SUBSTITUTE(SUBSTITUTE(SUBSTITUTE(SUBSTITUTE(SUBSTITUTE(SUBSTITUTE(SUBSTITUTE(SUBSTITUTE(SUBSTITUTE(SUBSTITUTE(TRIM($B479&amp;""),CHAR(10),"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",REPT(" ",99)),1882,99)))</f>
        <v/>
      </c>
    </row>
    <row r="480" hidden="1" ht="11.25" customHeight="1">
      <c r="A480" s="4">
        <f>IF(OR($B480="",$C480=""),"",IFERROR(INDEX('5_ACOMPANHAMENTO'!$A$3:$A$4922,MATCH(1,INDEX(('5_ACOMPANHAMENTO'!$AD$3:$AD$4922=TRIM($C480&amp;""))*('5_ACOMPANHAMENTO'!$AC$3:$AC$4922&lt;&gt;"")*((((I480&lt;&gt;"")*ISNUMBER(SEARCH("|"&amp;I480&amp;"|",'5_ACOMPANHAMENTO'!$AC$3:$AC$4922)))+((J480&lt;&gt;"")*ISNUMBER(SEARCH("|"&amp;J480&amp;"|",'5_ACOMPANHAMENTO'!$AC$3:$AC$4922)))+((K480&lt;&gt;"")*ISNUMBER(SEARCH("|"&amp;K480&amp;"|",'5_ACOMPANHAMENTO'!$AC$3:$AC$4922)))+((L480&lt;&gt;"")*ISNUMBER(SEARCH("|"&amp;L480&amp;"|",'5_ACOMPANHAMENTO'!$AC$3:$AC$4922)))+((M480&lt;&gt;"")*ISNUMBER(SEARCH("|"&amp;M480&amp;"|",'5_ACOMPANHAMENTO'!$AC$3:$AC$4922)))+((N480&lt;&gt;"")*ISNUMBER(SEARCH("|"&amp;N480&amp;"|",'5_ACOMPANHAMENTO'!$AC$3:$AC$4922)))+((O480&lt;&gt;"")*ISNUMBER(SEARCH("|"&amp;O480&amp;"|",'5_ACOMPANHAMENTO'!$AC$3:$AC$4922)))+((P480&lt;&gt;"")*ISNUMBER(SEARCH("|"&amp;P480&amp;"|",'5_ACOMPANHAMENTO'!$AC$3:$AC$4922)))+((Q480&lt;&gt;"")*ISNUMBER(SEARCH("|"&amp;Q480&amp;"|",'5_ACOMPANHAMENTO'!$AC$3:$AC$4922)))+((R480&lt;&gt;"")*ISNUMBER(SEARCH("|"&amp;R480&amp;"|",'5_ACOMPANHAMENTO'!$AC$3:$AC$4922)))+((S480&lt;&gt;"")*ISNUMBER(SEARCH("|"&amp;S480&amp;"|",'5_ACOMPANHAMENTO'!$AC$3:$AC$4922)))+((T480&lt;&gt;"")*ISNUMBER(SEARCH("|"&amp;T480&amp;"|",'5_ACOMPANHAMENTO'!$AC$3:$AC$4922)))+((U480&lt;&gt;"")*ISNUMBER(SEARCH("|"&amp;U480&amp;"|",'5_ACOMPANHAMENTO'!$AC$3:$AC$4922)))+((V480&lt;&gt;"")*ISNUMBER(SEARCH("|"&amp;V480&amp;"|",'5_ACOMPANHAMENTO'!$AC$3:$AC$4922)))+((W480&lt;&gt;"")*ISNUMBER(SEARCH("|"&amp;W480&amp;"|",'5_ACOMPANHAMENTO'!$AC$3:$AC$4922)))+((X480&lt;&gt;"")*ISNUMBER(SEARCH("|"&amp;X480&amp;"|",'5_ACOMPANHAMENTO'!$AC$3:$AC$4922)))+((Y480&lt;&gt;"")*ISNUMBER(SEARCH("|"&amp;Y480&amp;"|",'5_ACOMPANHAMENTO'!$AC$3:$AC$4922)))+((Z480&lt;&gt;"")*ISNUMBER(SEARCH("|"&amp;Z480&amp;"|",'5_ACOMPANHAMENTO'!$AC$3:$AC$4922)))+((AA480&lt;&gt;"")*ISNUMBER(SEARCH("|"&amp;AA480&amp;"|",'5_ACOMPANHAMENTO'!$AC$3:$AC$4922)))+((AB480&lt;&gt;"")*ISNUMBER(SEARCH("|"&amp;AB480&amp;"|",'5_ACOMPANHAMENTO'!$AC$3:$AC$4922))))&gt;0),0),0)),""))</f>
        <v/>
      </c>
      <c r="B480" s="14" t="inlineStr">
        <is>
          <t>10199,10200,10204,10201,</t>
        </is>
      </c>
      <c r="C480" s="14" t="inlineStr">
        <is>
          <t>SEM_SETOR</t>
        </is>
      </c>
      <c r="D480" s="4">
        <f>IF(OR($B480="",$C480=""),"",IFERROR(SUMPRODUCT(--(('5_ACOMPANHAMENTO'!$AD$3:$AD$4922=TRIM($C480&amp;""))*('5_ACOMPANHAMENTO'!$AC$3:$AC$4922&lt;&gt;"")*((((I480&lt;&gt;"")*ISNUMBER(SEARCH("|"&amp;I480&amp;"|",'5_ACOMPANHAMENTO'!$AC$3:$AC$4922)))+((J480&lt;&gt;"")*ISNUMBER(SEARCH("|"&amp;J480&amp;"|",'5_ACOMPANHAMENTO'!$AC$3:$AC$4922)))+((K480&lt;&gt;"")*ISNUMBER(SEARCH("|"&amp;K480&amp;"|",'5_ACOMPANHAMENTO'!$AC$3:$AC$4922)))+((L480&lt;&gt;"")*ISNUMBER(SEARCH("|"&amp;L480&amp;"|",'5_ACOMPANHAMENTO'!$AC$3:$AC$4922)))+((M480&lt;&gt;"")*ISNUMBER(SEARCH("|"&amp;M480&amp;"|",'5_ACOMPANHAMENTO'!$AC$3:$AC$4922)))+((N480&lt;&gt;"")*ISNUMBER(SEARCH("|"&amp;N480&amp;"|",'5_ACOMPANHAMENTO'!$AC$3:$AC$4922)))+((O480&lt;&gt;"")*ISNUMBER(SEARCH("|"&amp;O480&amp;"|",'5_ACOMPANHAMENTO'!$AC$3:$AC$4922)))+((P480&lt;&gt;"")*ISNUMBER(SEARCH("|"&amp;P480&amp;"|",'5_ACOMPANHAMENTO'!$AC$3:$AC$4922)))+((Q480&lt;&gt;"")*ISNUMBER(SEARCH("|"&amp;Q480&amp;"|",'5_ACOMPANHAMENTO'!$AC$3:$AC$4922)))+((R480&lt;&gt;"")*ISNUMBER(SEARCH("|"&amp;R480&amp;"|",'5_ACOMPANHAMENTO'!$AC$3:$AC$4922)))+((S480&lt;&gt;"")*ISNUMBER(SEARCH("|"&amp;S480&amp;"|",'5_ACOMPANHAMENTO'!$AC$3:$AC$4922)))+((T480&lt;&gt;"")*ISNUMBER(SEARCH("|"&amp;T480&amp;"|",'5_ACOMPANHAMENTO'!$AC$3:$AC$4922)))+((U480&lt;&gt;"")*ISNUMBER(SEARCH("|"&amp;U480&amp;"|",'5_ACOMPANHAMENTO'!$AC$3:$AC$4922)))+((V480&lt;&gt;"")*ISNUMBER(SEARCH("|"&amp;V480&amp;"|",'5_ACOMPANHAMENTO'!$AC$3:$AC$4922)))+((W480&lt;&gt;"")*ISNUMBER(SEARCH("|"&amp;W480&amp;"|",'5_ACOMPANHAMENTO'!$AC$3:$AC$4922)))+((X480&lt;&gt;"")*ISNUMBER(SEARCH("|"&amp;X480&amp;"|",'5_ACOMPANHAMENTO'!$AC$3:$AC$4922)))+((Y480&lt;&gt;"")*ISNUMBER(SEARCH("|"&amp;Y480&amp;"|",'5_ACOMPANHAMENTO'!$AC$3:$AC$4922)))+((Z480&lt;&gt;"")*ISNUMBER(SEARCH("|"&amp;Z480&amp;"|",'5_ACOMPANHAMENTO'!$AC$3:$AC$4922)))+((AA480&lt;&gt;"")*ISNUMBER(SEARCH("|"&amp;AA480&amp;"|",'5_ACOMPANHAMENTO'!$AC$3:$AC$4922)))+((AB480&lt;&gt;"")*ISNUMBER(SEARCH("|"&amp;AB480&amp;"|",'5_ACOMPANHAMENTO'!$AC$3:$AC$4922))))&gt;0)),'5_ACOMPANHAMENTO'!$J$3:$J$4922),0))</f>
        <v/>
      </c>
      <c r="E480" s="4">
        <f>IF(G480=0,"FINALIZADO",IF(TODAY()&gt;A480,"ATRASADO "&amp;TODAY()-A480&amp;" DIAS","ADIANTADO "&amp;A480-TODAY()&amp;" DIAS"))</f>
        <v/>
      </c>
      <c r="F480" s="7">
        <f>IF(OR($B480="",$C480=""),"",IFERROR(SUMPRODUCT(--(('5_ACOMPANHAMENTO'!$AD$3:$AD$4922=TRIM($C480&amp;""))*('5_ACOMPANHAMENTO'!$AC$3:$AC$4922&lt;&gt;"")*((((I480&lt;&gt;"")*ISNUMBER(SEARCH("|"&amp;I480&amp;"|",'5_ACOMPANHAMENTO'!$AC$3:$AC$4922)))+((J480&lt;&gt;"")*ISNUMBER(SEARCH("|"&amp;J480&amp;"|",'5_ACOMPANHAMENTO'!$AC$3:$AC$4922)))+((K480&lt;&gt;"")*ISNUMBER(SEARCH("|"&amp;K480&amp;"|",'5_ACOMPANHAMENTO'!$AC$3:$AC$4922)))+((L480&lt;&gt;"")*ISNUMBER(SEARCH("|"&amp;L480&amp;"|",'5_ACOMPANHAMENTO'!$AC$3:$AC$4922)))+((M480&lt;&gt;"")*ISNUMBER(SEARCH("|"&amp;M480&amp;"|",'5_ACOMPANHAMENTO'!$AC$3:$AC$4922)))+((N480&lt;&gt;"")*ISNUMBER(SEARCH("|"&amp;N480&amp;"|",'5_ACOMPANHAMENTO'!$AC$3:$AC$4922)))+((O480&lt;&gt;"")*ISNUMBER(SEARCH("|"&amp;O480&amp;"|",'5_ACOMPANHAMENTO'!$AC$3:$AC$4922)))+((P480&lt;&gt;"")*ISNUMBER(SEARCH("|"&amp;P480&amp;"|",'5_ACOMPANHAMENTO'!$AC$3:$AC$4922)))+((Q480&lt;&gt;"")*ISNUMBER(SEARCH("|"&amp;Q480&amp;"|",'5_ACOMPANHAMENTO'!$AC$3:$AC$4922)))+((R480&lt;&gt;"")*ISNUMBER(SEARCH("|"&amp;R480&amp;"|",'5_ACOMPANHAMENTO'!$AC$3:$AC$4922)))+((S480&lt;&gt;"")*ISNUMBER(SEARCH("|"&amp;S480&amp;"|",'5_ACOMPANHAMENTO'!$AC$3:$AC$4922)))+((T480&lt;&gt;"")*ISNUMBER(SEARCH("|"&amp;T480&amp;"|",'5_ACOMPANHAMENTO'!$AC$3:$AC$4922)))+((U480&lt;&gt;"")*ISNUMBER(SEARCH("|"&amp;U480&amp;"|",'5_ACOMPANHAMENTO'!$AC$3:$AC$4922)))+((V480&lt;&gt;"")*ISNUMBER(SEARCH("|"&amp;V480&amp;"|",'5_ACOMPANHAMENTO'!$AC$3:$AC$4922)))+((W480&lt;&gt;"")*ISNUMBER(SEARCH("|"&amp;W480&amp;"|",'5_ACOMPANHAMENTO'!$AC$3:$AC$4922)))+((X480&lt;&gt;"")*ISNUMBER(SEARCH("|"&amp;X480&amp;"|",'5_ACOMPANHAMENTO'!$AC$3:$AC$4922)))+((Y480&lt;&gt;"")*ISNUMBER(SEARCH("|"&amp;Y480&amp;"|",'5_ACOMPANHAMENTO'!$AC$3:$AC$4922)))+((Z480&lt;&gt;"")*ISNUMBER(SEARCH("|"&amp;Z480&amp;"|",'5_ACOMPANHAMENTO'!$AC$3:$AC$4922)))+((AA480&lt;&gt;"")*ISNUMBER(SEARCH("|"&amp;AA480&amp;"|",'5_ACOMPANHAMENTO'!$AC$3:$AC$4922)))+((AB480&lt;&gt;"")*ISNUMBER(SEARCH("|"&amp;AB480&amp;"|",'5_ACOMPANHAMENTO'!$AC$3:$AC$4922))))&gt;0)),'5_ACOMPANHAMENTO'!$O$3:$O$4922),0))</f>
        <v/>
      </c>
      <c r="G480" s="7">
        <f>IF(OR($B480="",$C480=""),"",D480-F480)</f>
        <v/>
      </c>
      <c r="H480">
        <f>IF(OR($B480="",$C480=""),"",TRIM($B480&amp;"")&amp;"|"&amp;TRIM($C480&amp;""))</f>
        <v/>
      </c>
      <c r="I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",99)),1,99)))</f>
        <v/>
      </c>
      <c r="J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",99)),100,99)))</f>
        <v/>
      </c>
      <c r="K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",99)),199,99)))</f>
        <v/>
      </c>
      <c r="L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",99)),298,99)))</f>
        <v/>
      </c>
      <c r="M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",99)),397,99)))</f>
        <v/>
      </c>
      <c r="N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",99)),496,99)))</f>
        <v/>
      </c>
      <c r="O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",99)),595,99)))</f>
        <v/>
      </c>
      <c r="P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",99)),694,99)))</f>
        <v/>
      </c>
      <c r="Q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",99)),793,99)))</f>
        <v/>
      </c>
      <c r="R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",99)),892,99)))</f>
        <v/>
      </c>
      <c r="S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",99)),991,99)))</f>
        <v/>
      </c>
      <c r="T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",99)),1090,99)))</f>
        <v/>
      </c>
      <c r="U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",99)),1189,99)))</f>
        <v/>
      </c>
      <c r="V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",99)),1288,99)))</f>
        <v/>
      </c>
      <c r="W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",99)),1387,99)))</f>
        <v/>
      </c>
      <c r="X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",99)),1486,99)))</f>
        <v/>
      </c>
      <c r="Y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",99)),1585,99)))</f>
        <v/>
      </c>
      <c r="Z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",99)),1684,99)))</f>
        <v/>
      </c>
      <c r="AA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",99)),1783,99)))</f>
        <v/>
      </c>
      <c r="AB480" s="1">
        <f>IF($B480="","",TRIM(MID(SUBSTITUTE(TRIM(SUBSTITUTE(SUBSTITUTE(SUBSTITUTE(SUBSTITUTE(SUBSTITUTE(SUBSTITUTE(SUBSTITUTE(SUBSTITUTE(SUBSTITUTE(SUBSTITUTE(SUBSTITUTE(SUBSTITUTE(SUBSTITUTE(SUBSTITUTE(TRIM($B480&amp;""),CHAR(10),"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",REPT(" ",99)),1882,99)))</f>
        <v/>
      </c>
    </row>
    <row r="481" hidden="1" ht="11.25" customHeight="1">
      <c r="A481" s="4">
        <f>IF(OR($B481="",$C481=""),"",IFERROR(INDEX('5_ACOMPANHAMENTO'!$A$3:$A$4922,MATCH(1,INDEX(('5_ACOMPANHAMENTO'!$AD$3:$AD$4922=TRIM($C481&amp;""))*('5_ACOMPANHAMENTO'!$AC$3:$AC$4922&lt;&gt;"")*((((I481&lt;&gt;"")*ISNUMBER(SEARCH("|"&amp;I481&amp;"|",'5_ACOMPANHAMENTO'!$AC$3:$AC$4922)))+((J481&lt;&gt;"")*ISNUMBER(SEARCH("|"&amp;J481&amp;"|",'5_ACOMPANHAMENTO'!$AC$3:$AC$4922)))+((K481&lt;&gt;"")*ISNUMBER(SEARCH("|"&amp;K481&amp;"|",'5_ACOMPANHAMENTO'!$AC$3:$AC$4922)))+((L481&lt;&gt;"")*ISNUMBER(SEARCH("|"&amp;L481&amp;"|",'5_ACOMPANHAMENTO'!$AC$3:$AC$4922)))+((M481&lt;&gt;"")*ISNUMBER(SEARCH("|"&amp;M481&amp;"|",'5_ACOMPANHAMENTO'!$AC$3:$AC$4922)))+((N481&lt;&gt;"")*ISNUMBER(SEARCH("|"&amp;N481&amp;"|",'5_ACOMPANHAMENTO'!$AC$3:$AC$4922)))+((O481&lt;&gt;"")*ISNUMBER(SEARCH("|"&amp;O481&amp;"|",'5_ACOMPANHAMENTO'!$AC$3:$AC$4922)))+((P481&lt;&gt;"")*ISNUMBER(SEARCH("|"&amp;P481&amp;"|",'5_ACOMPANHAMENTO'!$AC$3:$AC$4922)))+((Q481&lt;&gt;"")*ISNUMBER(SEARCH("|"&amp;Q481&amp;"|",'5_ACOMPANHAMENTO'!$AC$3:$AC$4922)))+((R481&lt;&gt;"")*ISNUMBER(SEARCH("|"&amp;R481&amp;"|",'5_ACOMPANHAMENTO'!$AC$3:$AC$4922)))+((S481&lt;&gt;"")*ISNUMBER(SEARCH("|"&amp;S481&amp;"|",'5_ACOMPANHAMENTO'!$AC$3:$AC$4922)))+((T481&lt;&gt;"")*ISNUMBER(SEARCH("|"&amp;T481&amp;"|",'5_ACOMPANHAMENTO'!$AC$3:$AC$4922)))+((U481&lt;&gt;"")*ISNUMBER(SEARCH("|"&amp;U481&amp;"|",'5_ACOMPANHAMENTO'!$AC$3:$AC$4922)))+((V481&lt;&gt;"")*ISNUMBER(SEARCH("|"&amp;V481&amp;"|",'5_ACOMPANHAMENTO'!$AC$3:$AC$4922)))+((W481&lt;&gt;"")*ISNUMBER(SEARCH("|"&amp;W481&amp;"|",'5_ACOMPANHAMENTO'!$AC$3:$AC$4922)))+((X481&lt;&gt;"")*ISNUMBER(SEARCH("|"&amp;X481&amp;"|",'5_ACOMPANHAMENTO'!$AC$3:$AC$4922)))+((Y481&lt;&gt;"")*ISNUMBER(SEARCH("|"&amp;Y481&amp;"|",'5_ACOMPANHAMENTO'!$AC$3:$AC$4922)))+((Z481&lt;&gt;"")*ISNUMBER(SEARCH("|"&amp;Z481&amp;"|",'5_ACOMPANHAMENTO'!$AC$3:$AC$4922)))+((AA481&lt;&gt;"")*ISNUMBER(SEARCH("|"&amp;AA481&amp;"|",'5_ACOMPANHAMENTO'!$AC$3:$AC$4922)))+((AB481&lt;&gt;"")*ISNUMBER(SEARCH("|"&amp;AB481&amp;"|",'5_ACOMPANHAMENTO'!$AC$3:$AC$4922))))&gt;0),0),0)),""))</f>
        <v/>
      </c>
      <c r="B481" s="14" t="inlineStr">
        <is>
          <t>10199,10200,10204,10201,</t>
        </is>
      </c>
      <c r="C481" s="14" t="inlineStr">
        <is>
          <t>SEM_SETOR</t>
        </is>
      </c>
      <c r="D481" s="4">
        <f>IF(OR($B481="",$C481=""),"",IFERROR(SUMPRODUCT(--(('5_ACOMPANHAMENTO'!$AD$3:$AD$4922=TRIM($C481&amp;""))*('5_ACOMPANHAMENTO'!$AC$3:$AC$4922&lt;&gt;"")*((((I481&lt;&gt;"")*ISNUMBER(SEARCH("|"&amp;I481&amp;"|",'5_ACOMPANHAMENTO'!$AC$3:$AC$4922)))+((J481&lt;&gt;"")*ISNUMBER(SEARCH("|"&amp;J481&amp;"|",'5_ACOMPANHAMENTO'!$AC$3:$AC$4922)))+((K481&lt;&gt;"")*ISNUMBER(SEARCH("|"&amp;K481&amp;"|",'5_ACOMPANHAMENTO'!$AC$3:$AC$4922)))+((L481&lt;&gt;"")*ISNUMBER(SEARCH("|"&amp;L481&amp;"|",'5_ACOMPANHAMENTO'!$AC$3:$AC$4922)))+((M481&lt;&gt;"")*ISNUMBER(SEARCH("|"&amp;M481&amp;"|",'5_ACOMPANHAMENTO'!$AC$3:$AC$4922)))+((N481&lt;&gt;"")*ISNUMBER(SEARCH("|"&amp;N481&amp;"|",'5_ACOMPANHAMENTO'!$AC$3:$AC$4922)))+((O481&lt;&gt;"")*ISNUMBER(SEARCH("|"&amp;O481&amp;"|",'5_ACOMPANHAMENTO'!$AC$3:$AC$4922)))+((P481&lt;&gt;"")*ISNUMBER(SEARCH("|"&amp;P481&amp;"|",'5_ACOMPANHAMENTO'!$AC$3:$AC$4922)))+((Q481&lt;&gt;"")*ISNUMBER(SEARCH("|"&amp;Q481&amp;"|",'5_ACOMPANHAMENTO'!$AC$3:$AC$4922)))+((R481&lt;&gt;"")*ISNUMBER(SEARCH("|"&amp;R481&amp;"|",'5_ACOMPANHAMENTO'!$AC$3:$AC$4922)))+((S481&lt;&gt;"")*ISNUMBER(SEARCH("|"&amp;S481&amp;"|",'5_ACOMPANHAMENTO'!$AC$3:$AC$4922)))+((T481&lt;&gt;"")*ISNUMBER(SEARCH("|"&amp;T481&amp;"|",'5_ACOMPANHAMENTO'!$AC$3:$AC$4922)))+((U481&lt;&gt;"")*ISNUMBER(SEARCH("|"&amp;U481&amp;"|",'5_ACOMPANHAMENTO'!$AC$3:$AC$4922)))+((V481&lt;&gt;"")*ISNUMBER(SEARCH("|"&amp;V481&amp;"|",'5_ACOMPANHAMENTO'!$AC$3:$AC$4922)))+((W481&lt;&gt;"")*ISNUMBER(SEARCH("|"&amp;W481&amp;"|",'5_ACOMPANHAMENTO'!$AC$3:$AC$4922)))+((X481&lt;&gt;"")*ISNUMBER(SEARCH("|"&amp;X481&amp;"|",'5_ACOMPANHAMENTO'!$AC$3:$AC$4922)))+((Y481&lt;&gt;"")*ISNUMBER(SEARCH("|"&amp;Y481&amp;"|",'5_ACOMPANHAMENTO'!$AC$3:$AC$4922)))+((Z481&lt;&gt;"")*ISNUMBER(SEARCH("|"&amp;Z481&amp;"|",'5_ACOMPANHAMENTO'!$AC$3:$AC$4922)))+((AA481&lt;&gt;"")*ISNUMBER(SEARCH("|"&amp;AA481&amp;"|",'5_ACOMPANHAMENTO'!$AC$3:$AC$4922)))+((AB481&lt;&gt;"")*ISNUMBER(SEARCH("|"&amp;AB481&amp;"|",'5_ACOMPANHAMENTO'!$AC$3:$AC$4922))))&gt;0)),'5_ACOMPANHAMENTO'!$J$3:$J$4922),0))</f>
        <v/>
      </c>
      <c r="E481" s="4">
        <f>IF(G481=0,"FINALIZADO",IF(TODAY()&gt;A481,"ATRASADO "&amp;TODAY()-A481&amp;" DIAS","ADIANTADO "&amp;A481-TODAY()&amp;" DIAS"))</f>
        <v/>
      </c>
      <c r="F481" s="7">
        <f>IF(OR($B481="",$C481=""),"",IFERROR(SUMPRODUCT(--(('5_ACOMPANHAMENTO'!$AD$3:$AD$4922=TRIM($C481&amp;""))*('5_ACOMPANHAMENTO'!$AC$3:$AC$4922&lt;&gt;"")*((((I481&lt;&gt;"")*ISNUMBER(SEARCH("|"&amp;I481&amp;"|",'5_ACOMPANHAMENTO'!$AC$3:$AC$4922)))+((J481&lt;&gt;"")*ISNUMBER(SEARCH("|"&amp;J481&amp;"|",'5_ACOMPANHAMENTO'!$AC$3:$AC$4922)))+((K481&lt;&gt;"")*ISNUMBER(SEARCH("|"&amp;K481&amp;"|",'5_ACOMPANHAMENTO'!$AC$3:$AC$4922)))+((L481&lt;&gt;"")*ISNUMBER(SEARCH("|"&amp;L481&amp;"|",'5_ACOMPANHAMENTO'!$AC$3:$AC$4922)))+((M481&lt;&gt;"")*ISNUMBER(SEARCH("|"&amp;M481&amp;"|",'5_ACOMPANHAMENTO'!$AC$3:$AC$4922)))+((N481&lt;&gt;"")*ISNUMBER(SEARCH("|"&amp;N481&amp;"|",'5_ACOMPANHAMENTO'!$AC$3:$AC$4922)))+((O481&lt;&gt;"")*ISNUMBER(SEARCH("|"&amp;O481&amp;"|",'5_ACOMPANHAMENTO'!$AC$3:$AC$4922)))+((P481&lt;&gt;"")*ISNUMBER(SEARCH("|"&amp;P481&amp;"|",'5_ACOMPANHAMENTO'!$AC$3:$AC$4922)))+((Q481&lt;&gt;"")*ISNUMBER(SEARCH("|"&amp;Q481&amp;"|",'5_ACOMPANHAMENTO'!$AC$3:$AC$4922)))+((R481&lt;&gt;"")*ISNUMBER(SEARCH("|"&amp;R481&amp;"|",'5_ACOMPANHAMENTO'!$AC$3:$AC$4922)))+((S481&lt;&gt;"")*ISNUMBER(SEARCH("|"&amp;S481&amp;"|",'5_ACOMPANHAMENTO'!$AC$3:$AC$4922)))+((T481&lt;&gt;"")*ISNUMBER(SEARCH("|"&amp;T481&amp;"|",'5_ACOMPANHAMENTO'!$AC$3:$AC$4922)))+((U481&lt;&gt;"")*ISNUMBER(SEARCH("|"&amp;U481&amp;"|",'5_ACOMPANHAMENTO'!$AC$3:$AC$4922)))+((V481&lt;&gt;"")*ISNUMBER(SEARCH("|"&amp;V481&amp;"|",'5_ACOMPANHAMENTO'!$AC$3:$AC$4922)))+((W481&lt;&gt;"")*ISNUMBER(SEARCH("|"&amp;W481&amp;"|",'5_ACOMPANHAMENTO'!$AC$3:$AC$4922)))+((X481&lt;&gt;"")*ISNUMBER(SEARCH("|"&amp;X481&amp;"|",'5_ACOMPANHAMENTO'!$AC$3:$AC$4922)))+((Y481&lt;&gt;"")*ISNUMBER(SEARCH("|"&amp;Y481&amp;"|",'5_ACOMPANHAMENTO'!$AC$3:$AC$4922)))+((Z481&lt;&gt;"")*ISNUMBER(SEARCH("|"&amp;Z481&amp;"|",'5_ACOMPANHAMENTO'!$AC$3:$AC$4922)))+((AA481&lt;&gt;"")*ISNUMBER(SEARCH("|"&amp;AA481&amp;"|",'5_ACOMPANHAMENTO'!$AC$3:$AC$4922)))+((AB481&lt;&gt;"")*ISNUMBER(SEARCH("|"&amp;AB481&amp;"|",'5_ACOMPANHAMENTO'!$AC$3:$AC$4922))))&gt;0)),'5_ACOMPANHAMENTO'!$O$3:$O$4922),0))</f>
        <v/>
      </c>
      <c r="G481" s="7">
        <f>IF(OR($B481="",$C481=""),"",D481-F481)</f>
        <v/>
      </c>
      <c r="H481">
        <f>IF(OR($B481="",$C481=""),"",TRIM($B481&amp;"")&amp;"|"&amp;TRIM($C481&amp;""))</f>
        <v/>
      </c>
      <c r="I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",99)),1,99)))</f>
        <v/>
      </c>
      <c r="J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",99)),100,99)))</f>
        <v/>
      </c>
      <c r="K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",99)),199,99)))</f>
        <v/>
      </c>
      <c r="L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",99)),298,99)))</f>
        <v/>
      </c>
      <c r="M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",99)),397,99)))</f>
        <v/>
      </c>
      <c r="N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",99)),496,99)))</f>
        <v/>
      </c>
      <c r="O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",99)),595,99)))</f>
        <v/>
      </c>
      <c r="P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",99)),694,99)))</f>
        <v/>
      </c>
      <c r="Q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",99)),793,99)))</f>
        <v/>
      </c>
      <c r="R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",99)),892,99)))</f>
        <v/>
      </c>
      <c r="S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",99)),991,99)))</f>
        <v/>
      </c>
      <c r="T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",99)),1090,99)))</f>
        <v/>
      </c>
      <c r="U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",99)),1189,99)))</f>
        <v/>
      </c>
      <c r="V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",99)),1288,99)))</f>
        <v/>
      </c>
      <c r="W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",99)),1387,99)))</f>
        <v/>
      </c>
      <c r="X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",99)),1486,99)))</f>
        <v/>
      </c>
      <c r="Y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",99)),1585,99)))</f>
        <v/>
      </c>
      <c r="Z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",99)),1684,99)))</f>
        <v/>
      </c>
      <c r="AA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",99)),1783,99)))</f>
        <v/>
      </c>
      <c r="AB481" s="1">
        <f>IF($B481="","",TRIM(MID(SUBSTITUTE(TRIM(SUBSTITUTE(SUBSTITUTE(SUBSTITUTE(SUBSTITUTE(SUBSTITUTE(SUBSTITUTE(SUBSTITUTE(SUBSTITUTE(SUBSTITUTE(SUBSTITUTE(SUBSTITUTE(SUBSTITUTE(SUBSTITUTE(SUBSTITUTE(TRIM($B481&amp;""),CHAR(10),"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",REPT(" ",99)),1882,99)))</f>
        <v/>
      </c>
    </row>
    <row r="482" hidden="1" ht="11.25" customHeight="1">
      <c r="A482" s="4">
        <f>IF(OR($B482="",$C482=""),"",IFERROR(INDEX('5_ACOMPANHAMENTO'!$A$3:$A$4922,MATCH(1,INDEX(('5_ACOMPANHAMENTO'!$AD$3:$AD$4922=TRIM($C482&amp;""))*('5_ACOMPANHAMENTO'!$AC$3:$AC$4922&lt;&gt;"")*((((I482&lt;&gt;"")*ISNUMBER(SEARCH("|"&amp;I482&amp;"|",'5_ACOMPANHAMENTO'!$AC$3:$AC$4922)))+((J482&lt;&gt;"")*ISNUMBER(SEARCH("|"&amp;J482&amp;"|",'5_ACOMPANHAMENTO'!$AC$3:$AC$4922)))+((K482&lt;&gt;"")*ISNUMBER(SEARCH("|"&amp;K482&amp;"|",'5_ACOMPANHAMENTO'!$AC$3:$AC$4922)))+((L482&lt;&gt;"")*ISNUMBER(SEARCH("|"&amp;L482&amp;"|",'5_ACOMPANHAMENTO'!$AC$3:$AC$4922)))+((M482&lt;&gt;"")*ISNUMBER(SEARCH("|"&amp;M482&amp;"|",'5_ACOMPANHAMENTO'!$AC$3:$AC$4922)))+((N482&lt;&gt;"")*ISNUMBER(SEARCH("|"&amp;N482&amp;"|",'5_ACOMPANHAMENTO'!$AC$3:$AC$4922)))+((O482&lt;&gt;"")*ISNUMBER(SEARCH("|"&amp;O482&amp;"|",'5_ACOMPANHAMENTO'!$AC$3:$AC$4922)))+((P482&lt;&gt;"")*ISNUMBER(SEARCH("|"&amp;P482&amp;"|",'5_ACOMPANHAMENTO'!$AC$3:$AC$4922)))+((Q482&lt;&gt;"")*ISNUMBER(SEARCH("|"&amp;Q482&amp;"|",'5_ACOMPANHAMENTO'!$AC$3:$AC$4922)))+((R482&lt;&gt;"")*ISNUMBER(SEARCH("|"&amp;R482&amp;"|",'5_ACOMPANHAMENTO'!$AC$3:$AC$4922)))+((S482&lt;&gt;"")*ISNUMBER(SEARCH("|"&amp;S482&amp;"|",'5_ACOMPANHAMENTO'!$AC$3:$AC$4922)))+((T482&lt;&gt;"")*ISNUMBER(SEARCH("|"&amp;T482&amp;"|",'5_ACOMPANHAMENTO'!$AC$3:$AC$4922)))+((U482&lt;&gt;"")*ISNUMBER(SEARCH("|"&amp;U482&amp;"|",'5_ACOMPANHAMENTO'!$AC$3:$AC$4922)))+((V482&lt;&gt;"")*ISNUMBER(SEARCH("|"&amp;V482&amp;"|",'5_ACOMPANHAMENTO'!$AC$3:$AC$4922)))+((W482&lt;&gt;"")*ISNUMBER(SEARCH("|"&amp;W482&amp;"|",'5_ACOMPANHAMENTO'!$AC$3:$AC$4922)))+((X482&lt;&gt;"")*ISNUMBER(SEARCH("|"&amp;X482&amp;"|",'5_ACOMPANHAMENTO'!$AC$3:$AC$4922)))+((Y482&lt;&gt;"")*ISNUMBER(SEARCH("|"&amp;Y482&amp;"|",'5_ACOMPANHAMENTO'!$AC$3:$AC$4922)))+((Z482&lt;&gt;"")*ISNUMBER(SEARCH("|"&amp;Z482&amp;"|",'5_ACOMPANHAMENTO'!$AC$3:$AC$4922)))+((AA482&lt;&gt;"")*ISNUMBER(SEARCH("|"&amp;AA482&amp;"|",'5_ACOMPANHAMENTO'!$AC$3:$AC$4922)))+((AB482&lt;&gt;"")*ISNUMBER(SEARCH("|"&amp;AB482&amp;"|",'5_ACOMPANHAMENTO'!$AC$3:$AC$4922))))&gt;0),0),0)),""))</f>
        <v/>
      </c>
      <c r="B482" s="14" t="inlineStr">
        <is>
          <t>10199,10200,10204,10201,</t>
        </is>
      </c>
      <c r="C482" s="14" t="inlineStr">
        <is>
          <t>SEM_SETOR</t>
        </is>
      </c>
      <c r="D482" s="4">
        <f>IF(OR($B482="",$C482=""),"",IFERROR(SUMPRODUCT(--(('5_ACOMPANHAMENTO'!$AD$3:$AD$4922=TRIM($C482&amp;""))*('5_ACOMPANHAMENTO'!$AC$3:$AC$4922&lt;&gt;"")*((((I482&lt;&gt;"")*ISNUMBER(SEARCH("|"&amp;I482&amp;"|",'5_ACOMPANHAMENTO'!$AC$3:$AC$4922)))+((J482&lt;&gt;"")*ISNUMBER(SEARCH("|"&amp;J482&amp;"|",'5_ACOMPANHAMENTO'!$AC$3:$AC$4922)))+((K482&lt;&gt;"")*ISNUMBER(SEARCH("|"&amp;K482&amp;"|",'5_ACOMPANHAMENTO'!$AC$3:$AC$4922)))+((L482&lt;&gt;"")*ISNUMBER(SEARCH("|"&amp;L482&amp;"|",'5_ACOMPANHAMENTO'!$AC$3:$AC$4922)))+((M482&lt;&gt;"")*ISNUMBER(SEARCH("|"&amp;M482&amp;"|",'5_ACOMPANHAMENTO'!$AC$3:$AC$4922)))+((N482&lt;&gt;"")*ISNUMBER(SEARCH("|"&amp;N482&amp;"|",'5_ACOMPANHAMENTO'!$AC$3:$AC$4922)))+((O482&lt;&gt;"")*ISNUMBER(SEARCH("|"&amp;O482&amp;"|",'5_ACOMPANHAMENTO'!$AC$3:$AC$4922)))+((P482&lt;&gt;"")*ISNUMBER(SEARCH("|"&amp;P482&amp;"|",'5_ACOMPANHAMENTO'!$AC$3:$AC$4922)))+((Q482&lt;&gt;"")*ISNUMBER(SEARCH("|"&amp;Q482&amp;"|",'5_ACOMPANHAMENTO'!$AC$3:$AC$4922)))+((R482&lt;&gt;"")*ISNUMBER(SEARCH("|"&amp;R482&amp;"|",'5_ACOMPANHAMENTO'!$AC$3:$AC$4922)))+((S482&lt;&gt;"")*ISNUMBER(SEARCH("|"&amp;S482&amp;"|",'5_ACOMPANHAMENTO'!$AC$3:$AC$4922)))+((T482&lt;&gt;"")*ISNUMBER(SEARCH("|"&amp;T482&amp;"|",'5_ACOMPANHAMENTO'!$AC$3:$AC$4922)))+((U482&lt;&gt;"")*ISNUMBER(SEARCH("|"&amp;U482&amp;"|",'5_ACOMPANHAMENTO'!$AC$3:$AC$4922)))+((V482&lt;&gt;"")*ISNUMBER(SEARCH("|"&amp;V482&amp;"|",'5_ACOMPANHAMENTO'!$AC$3:$AC$4922)))+((W482&lt;&gt;"")*ISNUMBER(SEARCH("|"&amp;W482&amp;"|",'5_ACOMPANHAMENTO'!$AC$3:$AC$4922)))+((X482&lt;&gt;"")*ISNUMBER(SEARCH("|"&amp;X482&amp;"|",'5_ACOMPANHAMENTO'!$AC$3:$AC$4922)))+((Y482&lt;&gt;"")*ISNUMBER(SEARCH("|"&amp;Y482&amp;"|",'5_ACOMPANHAMENTO'!$AC$3:$AC$4922)))+((Z482&lt;&gt;"")*ISNUMBER(SEARCH("|"&amp;Z482&amp;"|",'5_ACOMPANHAMENTO'!$AC$3:$AC$4922)))+((AA482&lt;&gt;"")*ISNUMBER(SEARCH("|"&amp;AA482&amp;"|",'5_ACOMPANHAMENTO'!$AC$3:$AC$4922)))+((AB482&lt;&gt;"")*ISNUMBER(SEARCH("|"&amp;AB482&amp;"|",'5_ACOMPANHAMENTO'!$AC$3:$AC$4922))))&gt;0)),'5_ACOMPANHAMENTO'!$J$3:$J$4922),0))</f>
        <v/>
      </c>
      <c r="E482" s="4">
        <f>IF(G482=0,"FINALIZADO",IF(TODAY()&gt;A482,"ATRASADO "&amp;TODAY()-A482&amp;" DIAS","ADIANTADO "&amp;A482-TODAY()&amp;" DIAS"))</f>
        <v/>
      </c>
      <c r="F482" s="7">
        <f>IF(OR($B482="",$C482=""),"",IFERROR(SUMPRODUCT(--(('5_ACOMPANHAMENTO'!$AD$3:$AD$4922=TRIM($C482&amp;""))*('5_ACOMPANHAMENTO'!$AC$3:$AC$4922&lt;&gt;"")*((((I482&lt;&gt;"")*ISNUMBER(SEARCH("|"&amp;I482&amp;"|",'5_ACOMPANHAMENTO'!$AC$3:$AC$4922)))+((J482&lt;&gt;"")*ISNUMBER(SEARCH("|"&amp;J482&amp;"|",'5_ACOMPANHAMENTO'!$AC$3:$AC$4922)))+((K482&lt;&gt;"")*ISNUMBER(SEARCH("|"&amp;K482&amp;"|",'5_ACOMPANHAMENTO'!$AC$3:$AC$4922)))+((L482&lt;&gt;"")*ISNUMBER(SEARCH("|"&amp;L482&amp;"|",'5_ACOMPANHAMENTO'!$AC$3:$AC$4922)))+((M482&lt;&gt;"")*ISNUMBER(SEARCH("|"&amp;M482&amp;"|",'5_ACOMPANHAMENTO'!$AC$3:$AC$4922)))+((N482&lt;&gt;"")*ISNUMBER(SEARCH("|"&amp;N482&amp;"|",'5_ACOMPANHAMENTO'!$AC$3:$AC$4922)))+((O482&lt;&gt;"")*ISNUMBER(SEARCH("|"&amp;O482&amp;"|",'5_ACOMPANHAMENTO'!$AC$3:$AC$4922)))+((P482&lt;&gt;"")*ISNUMBER(SEARCH("|"&amp;P482&amp;"|",'5_ACOMPANHAMENTO'!$AC$3:$AC$4922)))+((Q482&lt;&gt;"")*ISNUMBER(SEARCH("|"&amp;Q482&amp;"|",'5_ACOMPANHAMENTO'!$AC$3:$AC$4922)))+((R482&lt;&gt;"")*ISNUMBER(SEARCH("|"&amp;R482&amp;"|",'5_ACOMPANHAMENTO'!$AC$3:$AC$4922)))+((S482&lt;&gt;"")*ISNUMBER(SEARCH("|"&amp;S482&amp;"|",'5_ACOMPANHAMENTO'!$AC$3:$AC$4922)))+((T482&lt;&gt;"")*ISNUMBER(SEARCH("|"&amp;T482&amp;"|",'5_ACOMPANHAMENTO'!$AC$3:$AC$4922)))+((U482&lt;&gt;"")*ISNUMBER(SEARCH("|"&amp;U482&amp;"|",'5_ACOMPANHAMENTO'!$AC$3:$AC$4922)))+((V482&lt;&gt;"")*ISNUMBER(SEARCH("|"&amp;V482&amp;"|",'5_ACOMPANHAMENTO'!$AC$3:$AC$4922)))+((W482&lt;&gt;"")*ISNUMBER(SEARCH("|"&amp;W482&amp;"|",'5_ACOMPANHAMENTO'!$AC$3:$AC$4922)))+((X482&lt;&gt;"")*ISNUMBER(SEARCH("|"&amp;X482&amp;"|",'5_ACOMPANHAMENTO'!$AC$3:$AC$4922)))+((Y482&lt;&gt;"")*ISNUMBER(SEARCH("|"&amp;Y482&amp;"|",'5_ACOMPANHAMENTO'!$AC$3:$AC$4922)))+((Z482&lt;&gt;"")*ISNUMBER(SEARCH("|"&amp;Z482&amp;"|",'5_ACOMPANHAMENTO'!$AC$3:$AC$4922)))+((AA482&lt;&gt;"")*ISNUMBER(SEARCH("|"&amp;AA482&amp;"|",'5_ACOMPANHAMENTO'!$AC$3:$AC$4922)))+((AB482&lt;&gt;"")*ISNUMBER(SEARCH("|"&amp;AB482&amp;"|",'5_ACOMPANHAMENTO'!$AC$3:$AC$4922))))&gt;0)),'5_ACOMPANHAMENTO'!$O$3:$O$4922),0))</f>
        <v/>
      </c>
      <c r="G482" s="7">
        <f>IF(OR($B482="",$C482=""),"",D482-F482)</f>
        <v/>
      </c>
      <c r="H482">
        <f>IF(OR($B482="",$C482=""),"",TRIM($B482&amp;"")&amp;"|"&amp;TRIM($C482&amp;""))</f>
        <v/>
      </c>
      <c r="I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",99)),1,99)))</f>
        <v/>
      </c>
      <c r="J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",99)),100,99)))</f>
        <v/>
      </c>
      <c r="K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",99)),199,99)))</f>
        <v/>
      </c>
      <c r="L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",99)),298,99)))</f>
        <v/>
      </c>
      <c r="M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",99)),397,99)))</f>
        <v/>
      </c>
      <c r="N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",99)),496,99)))</f>
        <v/>
      </c>
      <c r="O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",99)),595,99)))</f>
        <v/>
      </c>
      <c r="P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",99)),694,99)))</f>
        <v/>
      </c>
      <c r="Q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",99)),793,99)))</f>
        <v/>
      </c>
      <c r="R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",99)),892,99)))</f>
        <v/>
      </c>
      <c r="S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",99)),991,99)))</f>
        <v/>
      </c>
      <c r="T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",99)),1090,99)))</f>
        <v/>
      </c>
      <c r="U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",99)),1189,99)))</f>
        <v/>
      </c>
      <c r="V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",99)),1288,99)))</f>
        <v/>
      </c>
      <c r="W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",99)),1387,99)))</f>
        <v/>
      </c>
      <c r="X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",99)),1486,99)))</f>
        <v/>
      </c>
      <c r="Y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",99)),1585,99)))</f>
        <v/>
      </c>
      <c r="Z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",99)),1684,99)))</f>
        <v/>
      </c>
      <c r="AA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",99)),1783,99)))</f>
        <v/>
      </c>
      <c r="AB482" s="1">
        <f>IF($B482="","",TRIM(MID(SUBSTITUTE(TRIM(SUBSTITUTE(SUBSTITUTE(SUBSTITUTE(SUBSTITUTE(SUBSTITUTE(SUBSTITUTE(SUBSTITUTE(SUBSTITUTE(SUBSTITUTE(SUBSTITUTE(SUBSTITUTE(SUBSTITUTE(SUBSTITUTE(SUBSTITUTE(TRIM($B482&amp;""),CHAR(10),"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",REPT(" ",99)),1882,99)))</f>
        <v/>
      </c>
    </row>
    <row r="483" hidden="1" ht="11.25" customHeight="1">
      <c r="A483" s="4">
        <f>IF(OR($B483="",$C483=""),"",IFERROR(INDEX('5_ACOMPANHAMENTO'!$A$3:$A$4922,MATCH(1,INDEX(('5_ACOMPANHAMENTO'!$AD$3:$AD$4922=TRIM($C483&amp;""))*('5_ACOMPANHAMENTO'!$AC$3:$AC$4922&lt;&gt;"")*((((I483&lt;&gt;"")*ISNUMBER(SEARCH("|"&amp;I483&amp;"|",'5_ACOMPANHAMENTO'!$AC$3:$AC$4922)))+((J483&lt;&gt;"")*ISNUMBER(SEARCH("|"&amp;J483&amp;"|",'5_ACOMPANHAMENTO'!$AC$3:$AC$4922)))+((K483&lt;&gt;"")*ISNUMBER(SEARCH("|"&amp;K483&amp;"|",'5_ACOMPANHAMENTO'!$AC$3:$AC$4922)))+((L483&lt;&gt;"")*ISNUMBER(SEARCH("|"&amp;L483&amp;"|",'5_ACOMPANHAMENTO'!$AC$3:$AC$4922)))+((M483&lt;&gt;"")*ISNUMBER(SEARCH("|"&amp;M483&amp;"|",'5_ACOMPANHAMENTO'!$AC$3:$AC$4922)))+((N483&lt;&gt;"")*ISNUMBER(SEARCH("|"&amp;N483&amp;"|",'5_ACOMPANHAMENTO'!$AC$3:$AC$4922)))+((O483&lt;&gt;"")*ISNUMBER(SEARCH("|"&amp;O483&amp;"|",'5_ACOMPANHAMENTO'!$AC$3:$AC$4922)))+((P483&lt;&gt;"")*ISNUMBER(SEARCH("|"&amp;P483&amp;"|",'5_ACOMPANHAMENTO'!$AC$3:$AC$4922)))+((Q483&lt;&gt;"")*ISNUMBER(SEARCH("|"&amp;Q483&amp;"|",'5_ACOMPANHAMENTO'!$AC$3:$AC$4922)))+((R483&lt;&gt;"")*ISNUMBER(SEARCH("|"&amp;R483&amp;"|",'5_ACOMPANHAMENTO'!$AC$3:$AC$4922)))+((S483&lt;&gt;"")*ISNUMBER(SEARCH("|"&amp;S483&amp;"|",'5_ACOMPANHAMENTO'!$AC$3:$AC$4922)))+((T483&lt;&gt;"")*ISNUMBER(SEARCH("|"&amp;T483&amp;"|",'5_ACOMPANHAMENTO'!$AC$3:$AC$4922)))+((U483&lt;&gt;"")*ISNUMBER(SEARCH("|"&amp;U483&amp;"|",'5_ACOMPANHAMENTO'!$AC$3:$AC$4922)))+((V483&lt;&gt;"")*ISNUMBER(SEARCH("|"&amp;V483&amp;"|",'5_ACOMPANHAMENTO'!$AC$3:$AC$4922)))+((W483&lt;&gt;"")*ISNUMBER(SEARCH("|"&amp;W483&amp;"|",'5_ACOMPANHAMENTO'!$AC$3:$AC$4922)))+((X483&lt;&gt;"")*ISNUMBER(SEARCH("|"&amp;X483&amp;"|",'5_ACOMPANHAMENTO'!$AC$3:$AC$4922)))+((Y483&lt;&gt;"")*ISNUMBER(SEARCH("|"&amp;Y483&amp;"|",'5_ACOMPANHAMENTO'!$AC$3:$AC$4922)))+((Z483&lt;&gt;"")*ISNUMBER(SEARCH("|"&amp;Z483&amp;"|",'5_ACOMPANHAMENTO'!$AC$3:$AC$4922)))+((AA483&lt;&gt;"")*ISNUMBER(SEARCH("|"&amp;AA483&amp;"|",'5_ACOMPANHAMENTO'!$AC$3:$AC$4922)))+((AB483&lt;&gt;"")*ISNUMBER(SEARCH("|"&amp;AB483&amp;"|",'5_ACOMPANHAMENTO'!$AC$3:$AC$4922))))&gt;0),0),0)),""))</f>
        <v/>
      </c>
      <c r="B483" s="14" t="inlineStr">
        <is>
          <t>10199,10200,10204,10201,</t>
        </is>
      </c>
      <c r="C483" s="14" t="inlineStr">
        <is>
          <t>SEM_SETOR</t>
        </is>
      </c>
      <c r="D483" s="4">
        <f>IF(OR($B483="",$C483=""),"",IFERROR(SUMPRODUCT(--(('5_ACOMPANHAMENTO'!$AD$3:$AD$4922=TRIM($C483&amp;""))*('5_ACOMPANHAMENTO'!$AC$3:$AC$4922&lt;&gt;"")*((((I483&lt;&gt;"")*ISNUMBER(SEARCH("|"&amp;I483&amp;"|",'5_ACOMPANHAMENTO'!$AC$3:$AC$4922)))+((J483&lt;&gt;"")*ISNUMBER(SEARCH("|"&amp;J483&amp;"|",'5_ACOMPANHAMENTO'!$AC$3:$AC$4922)))+((K483&lt;&gt;"")*ISNUMBER(SEARCH("|"&amp;K483&amp;"|",'5_ACOMPANHAMENTO'!$AC$3:$AC$4922)))+((L483&lt;&gt;"")*ISNUMBER(SEARCH("|"&amp;L483&amp;"|",'5_ACOMPANHAMENTO'!$AC$3:$AC$4922)))+((M483&lt;&gt;"")*ISNUMBER(SEARCH("|"&amp;M483&amp;"|",'5_ACOMPANHAMENTO'!$AC$3:$AC$4922)))+((N483&lt;&gt;"")*ISNUMBER(SEARCH("|"&amp;N483&amp;"|",'5_ACOMPANHAMENTO'!$AC$3:$AC$4922)))+((O483&lt;&gt;"")*ISNUMBER(SEARCH("|"&amp;O483&amp;"|",'5_ACOMPANHAMENTO'!$AC$3:$AC$4922)))+((P483&lt;&gt;"")*ISNUMBER(SEARCH("|"&amp;P483&amp;"|",'5_ACOMPANHAMENTO'!$AC$3:$AC$4922)))+((Q483&lt;&gt;"")*ISNUMBER(SEARCH("|"&amp;Q483&amp;"|",'5_ACOMPANHAMENTO'!$AC$3:$AC$4922)))+((R483&lt;&gt;"")*ISNUMBER(SEARCH("|"&amp;R483&amp;"|",'5_ACOMPANHAMENTO'!$AC$3:$AC$4922)))+((S483&lt;&gt;"")*ISNUMBER(SEARCH("|"&amp;S483&amp;"|",'5_ACOMPANHAMENTO'!$AC$3:$AC$4922)))+((T483&lt;&gt;"")*ISNUMBER(SEARCH("|"&amp;T483&amp;"|",'5_ACOMPANHAMENTO'!$AC$3:$AC$4922)))+((U483&lt;&gt;"")*ISNUMBER(SEARCH("|"&amp;U483&amp;"|",'5_ACOMPANHAMENTO'!$AC$3:$AC$4922)))+((V483&lt;&gt;"")*ISNUMBER(SEARCH("|"&amp;V483&amp;"|",'5_ACOMPANHAMENTO'!$AC$3:$AC$4922)))+((W483&lt;&gt;"")*ISNUMBER(SEARCH("|"&amp;W483&amp;"|",'5_ACOMPANHAMENTO'!$AC$3:$AC$4922)))+((X483&lt;&gt;"")*ISNUMBER(SEARCH("|"&amp;X483&amp;"|",'5_ACOMPANHAMENTO'!$AC$3:$AC$4922)))+((Y483&lt;&gt;"")*ISNUMBER(SEARCH("|"&amp;Y483&amp;"|",'5_ACOMPANHAMENTO'!$AC$3:$AC$4922)))+((Z483&lt;&gt;"")*ISNUMBER(SEARCH("|"&amp;Z483&amp;"|",'5_ACOMPANHAMENTO'!$AC$3:$AC$4922)))+((AA483&lt;&gt;"")*ISNUMBER(SEARCH("|"&amp;AA483&amp;"|",'5_ACOMPANHAMENTO'!$AC$3:$AC$4922)))+((AB483&lt;&gt;"")*ISNUMBER(SEARCH("|"&amp;AB483&amp;"|",'5_ACOMPANHAMENTO'!$AC$3:$AC$4922))))&gt;0)),'5_ACOMPANHAMENTO'!$J$3:$J$4922),0))</f>
        <v/>
      </c>
      <c r="E483" s="4">
        <f>IF(G483=0,"FINALIZADO",IF(TODAY()&gt;A483,"ATRASADO "&amp;TODAY()-A483&amp;" DIAS","ADIANTADO "&amp;A483-TODAY()&amp;" DIAS"))</f>
        <v/>
      </c>
      <c r="F483" s="7">
        <f>IF(OR($B483="",$C483=""),"",IFERROR(SUMPRODUCT(--(('5_ACOMPANHAMENTO'!$AD$3:$AD$4922=TRIM($C483&amp;""))*('5_ACOMPANHAMENTO'!$AC$3:$AC$4922&lt;&gt;"")*((((I483&lt;&gt;"")*ISNUMBER(SEARCH("|"&amp;I483&amp;"|",'5_ACOMPANHAMENTO'!$AC$3:$AC$4922)))+((J483&lt;&gt;"")*ISNUMBER(SEARCH("|"&amp;J483&amp;"|",'5_ACOMPANHAMENTO'!$AC$3:$AC$4922)))+((K483&lt;&gt;"")*ISNUMBER(SEARCH("|"&amp;K483&amp;"|",'5_ACOMPANHAMENTO'!$AC$3:$AC$4922)))+((L483&lt;&gt;"")*ISNUMBER(SEARCH("|"&amp;L483&amp;"|",'5_ACOMPANHAMENTO'!$AC$3:$AC$4922)))+((M483&lt;&gt;"")*ISNUMBER(SEARCH("|"&amp;M483&amp;"|",'5_ACOMPANHAMENTO'!$AC$3:$AC$4922)))+((N483&lt;&gt;"")*ISNUMBER(SEARCH("|"&amp;N483&amp;"|",'5_ACOMPANHAMENTO'!$AC$3:$AC$4922)))+((O483&lt;&gt;"")*ISNUMBER(SEARCH("|"&amp;O483&amp;"|",'5_ACOMPANHAMENTO'!$AC$3:$AC$4922)))+((P483&lt;&gt;"")*ISNUMBER(SEARCH("|"&amp;P483&amp;"|",'5_ACOMPANHAMENTO'!$AC$3:$AC$4922)))+((Q483&lt;&gt;"")*ISNUMBER(SEARCH("|"&amp;Q483&amp;"|",'5_ACOMPANHAMENTO'!$AC$3:$AC$4922)))+((R483&lt;&gt;"")*ISNUMBER(SEARCH("|"&amp;R483&amp;"|",'5_ACOMPANHAMENTO'!$AC$3:$AC$4922)))+((S483&lt;&gt;"")*ISNUMBER(SEARCH("|"&amp;S483&amp;"|",'5_ACOMPANHAMENTO'!$AC$3:$AC$4922)))+((T483&lt;&gt;"")*ISNUMBER(SEARCH("|"&amp;T483&amp;"|",'5_ACOMPANHAMENTO'!$AC$3:$AC$4922)))+((U483&lt;&gt;"")*ISNUMBER(SEARCH("|"&amp;U483&amp;"|",'5_ACOMPANHAMENTO'!$AC$3:$AC$4922)))+((V483&lt;&gt;"")*ISNUMBER(SEARCH("|"&amp;V483&amp;"|",'5_ACOMPANHAMENTO'!$AC$3:$AC$4922)))+((W483&lt;&gt;"")*ISNUMBER(SEARCH("|"&amp;W483&amp;"|",'5_ACOMPANHAMENTO'!$AC$3:$AC$4922)))+((X483&lt;&gt;"")*ISNUMBER(SEARCH("|"&amp;X483&amp;"|",'5_ACOMPANHAMENTO'!$AC$3:$AC$4922)))+((Y483&lt;&gt;"")*ISNUMBER(SEARCH("|"&amp;Y483&amp;"|",'5_ACOMPANHAMENTO'!$AC$3:$AC$4922)))+((Z483&lt;&gt;"")*ISNUMBER(SEARCH("|"&amp;Z483&amp;"|",'5_ACOMPANHAMENTO'!$AC$3:$AC$4922)))+((AA483&lt;&gt;"")*ISNUMBER(SEARCH("|"&amp;AA483&amp;"|",'5_ACOMPANHAMENTO'!$AC$3:$AC$4922)))+((AB483&lt;&gt;"")*ISNUMBER(SEARCH("|"&amp;AB483&amp;"|",'5_ACOMPANHAMENTO'!$AC$3:$AC$4922))))&gt;0)),'5_ACOMPANHAMENTO'!$O$3:$O$4922),0))</f>
        <v/>
      </c>
      <c r="G483" s="7">
        <f>IF(OR($B483="",$C483=""),"",D483-F483)</f>
        <v/>
      </c>
      <c r="H483">
        <f>IF(OR($B483="",$C483=""),"",TRIM($B483&amp;"")&amp;"|"&amp;TRIM($C483&amp;""))</f>
        <v/>
      </c>
      <c r="I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",99)),1,99)))</f>
        <v/>
      </c>
      <c r="J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",99)),100,99)))</f>
        <v/>
      </c>
      <c r="K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",99)),199,99)))</f>
        <v/>
      </c>
      <c r="L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",99)),298,99)))</f>
        <v/>
      </c>
      <c r="M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",99)),397,99)))</f>
        <v/>
      </c>
      <c r="N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",99)),496,99)))</f>
        <v/>
      </c>
      <c r="O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",99)),595,99)))</f>
        <v/>
      </c>
      <c r="P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",99)),694,99)))</f>
        <v/>
      </c>
      <c r="Q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",99)),793,99)))</f>
        <v/>
      </c>
      <c r="R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",99)),892,99)))</f>
        <v/>
      </c>
      <c r="S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",99)),991,99)))</f>
        <v/>
      </c>
      <c r="T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",99)),1090,99)))</f>
        <v/>
      </c>
      <c r="U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",99)),1189,99)))</f>
        <v/>
      </c>
      <c r="V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",99)),1288,99)))</f>
        <v/>
      </c>
      <c r="W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",99)),1387,99)))</f>
        <v/>
      </c>
      <c r="X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",99)),1486,99)))</f>
        <v/>
      </c>
      <c r="Y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",99)),1585,99)))</f>
        <v/>
      </c>
      <c r="Z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",99)),1684,99)))</f>
        <v/>
      </c>
      <c r="AA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",99)),1783,99)))</f>
        <v/>
      </c>
      <c r="AB483" s="1">
        <f>IF($B483="","",TRIM(MID(SUBSTITUTE(TRIM(SUBSTITUTE(SUBSTITUTE(SUBSTITUTE(SUBSTITUTE(SUBSTITUTE(SUBSTITUTE(SUBSTITUTE(SUBSTITUTE(SUBSTITUTE(SUBSTITUTE(SUBSTITUTE(SUBSTITUTE(SUBSTITUTE(SUBSTITUTE(TRIM($B483&amp;""),CHAR(10),"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",REPT(" ",99)),1882,99)))</f>
        <v/>
      </c>
    </row>
    <row r="484" hidden="1" ht="11.25" customHeight="1">
      <c r="A484" s="4">
        <f>IF(OR($B484="",$C484=""),"",IFERROR(INDEX('5_ACOMPANHAMENTO'!$A$3:$A$4922,MATCH(1,INDEX(('5_ACOMPANHAMENTO'!$AD$3:$AD$4922=TRIM($C484&amp;""))*('5_ACOMPANHAMENTO'!$AC$3:$AC$4922&lt;&gt;"")*((((I484&lt;&gt;"")*ISNUMBER(SEARCH("|"&amp;I484&amp;"|",'5_ACOMPANHAMENTO'!$AC$3:$AC$4922)))+((J484&lt;&gt;"")*ISNUMBER(SEARCH("|"&amp;J484&amp;"|",'5_ACOMPANHAMENTO'!$AC$3:$AC$4922)))+((K484&lt;&gt;"")*ISNUMBER(SEARCH("|"&amp;K484&amp;"|",'5_ACOMPANHAMENTO'!$AC$3:$AC$4922)))+((L484&lt;&gt;"")*ISNUMBER(SEARCH("|"&amp;L484&amp;"|",'5_ACOMPANHAMENTO'!$AC$3:$AC$4922)))+((M484&lt;&gt;"")*ISNUMBER(SEARCH("|"&amp;M484&amp;"|",'5_ACOMPANHAMENTO'!$AC$3:$AC$4922)))+((N484&lt;&gt;"")*ISNUMBER(SEARCH("|"&amp;N484&amp;"|",'5_ACOMPANHAMENTO'!$AC$3:$AC$4922)))+((O484&lt;&gt;"")*ISNUMBER(SEARCH("|"&amp;O484&amp;"|",'5_ACOMPANHAMENTO'!$AC$3:$AC$4922)))+((P484&lt;&gt;"")*ISNUMBER(SEARCH("|"&amp;P484&amp;"|",'5_ACOMPANHAMENTO'!$AC$3:$AC$4922)))+((Q484&lt;&gt;"")*ISNUMBER(SEARCH("|"&amp;Q484&amp;"|",'5_ACOMPANHAMENTO'!$AC$3:$AC$4922)))+((R484&lt;&gt;"")*ISNUMBER(SEARCH("|"&amp;R484&amp;"|",'5_ACOMPANHAMENTO'!$AC$3:$AC$4922)))+((S484&lt;&gt;"")*ISNUMBER(SEARCH("|"&amp;S484&amp;"|",'5_ACOMPANHAMENTO'!$AC$3:$AC$4922)))+((T484&lt;&gt;"")*ISNUMBER(SEARCH("|"&amp;T484&amp;"|",'5_ACOMPANHAMENTO'!$AC$3:$AC$4922)))+((U484&lt;&gt;"")*ISNUMBER(SEARCH("|"&amp;U484&amp;"|",'5_ACOMPANHAMENTO'!$AC$3:$AC$4922)))+((V484&lt;&gt;"")*ISNUMBER(SEARCH("|"&amp;V484&amp;"|",'5_ACOMPANHAMENTO'!$AC$3:$AC$4922)))+((W484&lt;&gt;"")*ISNUMBER(SEARCH("|"&amp;W484&amp;"|",'5_ACOMPANHAMENTO'!$AC$3:$AC$4922)))+((X484&lt;&gt;"")*ISNUMBER(SEARCH("|"&amp;X484&amp;"|",'5_ACOMPANHAMENTO'!$AC$3:$AC$4922)))+((Y484&lt;&gt;"")*ISNUMBER(SEARCH("|"&amp;Y484&amp;"|",'5_ACOMPANHAMENTO'!$AC$3:$AC$4922)))+((Z484&lt;&gt;"")*ISNUMBER(SEARCH("|"&amp;Z484&amp;"|",'5_ACOMPANHAMENTO'!$AC$3:$AC$4922)))+((AA484&lt;&gt;"")*ISNUMBER(SEARCH("|"&amp;AA484&amp;"|",'5_ACOMPANHAMENTO'!$AC$3:$AC$4922)))+((AB484&lt;&gt;"")*ISNUMBER(SEARCH("|"&amp;AB484&amp;"|",'5_ACOMPANHAMENTO'!$AC$3:$AC$4922))))&gt;0),0),0)),""))</f>
        <v/>
      </c>
      <c r="B484" s="14" t="inlineStr">
        <is>
          <t>10199,10200,10204,10201,</t>
        </is>
      </c>
      <c r="C484" s="14" t="inlineStr">
        <is>
          <t>SEM_SETOR</t>
        </is>
      </c>
      <c r="D484" s="4">
        <f>IF(OR($B484="",$C484=""),"",IFERROR(SUMPRODUCT(--(('5_ACOMPANHAMENTO'!$AD$3:$AD$4922=TRIM($C484&amp;""))*('5_ACOMPANHAMENTO'!$AC$3:$AC$4922&lt;&gt;"")*((((I484&lt;&gt;"")*ISNUMBER(SEARCH("|"&amp;I484&amp;"|",'5_ACOMPANHAMENTO'!$AC$3:$AC$4922)))+((J484&lt;&gt;"")*ISNUMBER(SEARCH("|"&amp;J484&amp;"|",'5_ACOMPANHAMENTO'!$AC$3:$AC$4922)))+((K484&lt;&gt;"")*ISNUMBER(SEARCH("|"&amp;K484&amp;"|",'5_ACOMPANHAMENTO'!$AC$3:$AC$4922)))+((L484&lt;&gt;"")*ISNUMBER(SEARCH("|"&amp;L484&amp;"|",'5_ACOMPANHAMENTO'!$AC$3:$AC$4922)))+((M484&lt;&gt;"")*ISNUMBER(SEARCH("|"&amp;M484&amp;"|",'5_ACOMPANHAMENTO'!$AC$3:$AC$4922)))+((N484&lt;&gt;"")*ISNUMBER(SEARCH("|"&amp;N484&amp;"|",'5_ACOMPANHAMENTO'!$AC$3:$AC$4922)))+((O484&lt;&gt;"")*ISNUMBER(SEARCH("|"&amp;O484&amp;"|",'5_ACOMPANHAMENTO'!$AC$3:$AC$4922)))+((P484&lt;&gt;"")*ISNUMBER(SEARCH("|"&amp;P484&amp;"|",'5_ACOMPANHAMENTO'!$AC$3:$AC$4922)))+((Q484&lt;&gt;"")*ISNUMBER(SEARCH("|"&amp;Q484&amp;"|",'5_ACOMPANHAMENTO'!$AC$3:$AC$4922)))+((R484&lt;&gt;"")*ISNUMBER(SEARCH("|"&amp;R484&amp;"|",'5_ACOMPANHAMENTO'!$AC$3:$AC$4922)))+((S484&lt;&gt;"")*ISNUMBER(SEARCH("|"&amp;S484&amp;"|",'5_ACOMPANHAMENTO'!$AC$3:$AC$4922)))+((T484&lt;&gt;"")*ISNUMBER(SEARCH("|"&amp;T484&amp;"|",'5_ACOMPANHAMENTO'!$AC$3:$AC$4922)))+((U484&lt;&gt;"")*ISNUMBER(SEARCH("|"&amp;U484&amp;"|",'5_ACOMPANHAMENTO'!$AC$3:$AC$4922)))+((V484&lt;&gt;"")*ISNUMBER(SEARCH("|"&amp;V484&amp;"|",'5_ACOMPANHAMENTO'!$AC$3:$AC$4922)))+((W484&lt;&gt;"")*ISNUMBER(SEARCH("|"&amp;W484&amp;"|",'5_ACOMPANHAMENTO'!$AC$3:$AC$4922)))+((X484&lt;&gt;"")*ISNUMBER(SEARCH("|"&amp;X484&amp;"|",'5_ACOMPANHAMENTO'!$AC$3:$AC$4922)))+((Y484&lt;&gt;"")*ISNUMBER(SEARCH("|"&amp;Y484&amp;"|",'5_ACOMPANHAMENTO'!$AC$3:$AC$4922)))+((Z484&lt;&gt;"")*ISNUMBER(SEARCH("|"&amp;Z484&amp;"|",'5_ACOMPANHAMENTO'!$AC$3:$AC$4922)))+((AA484&lt;&gt;"")*ISNUMBER(SEARCH("|"&amp;AA484&amp;"|",'5_ACOMPANHAMENTO'!$AC$3:$AC$4922)))+((AB484&lt;&gt;"")*ISNUMBER(SEARCH("|"&amp;AB484&amp;"|",'5_ACOMPANHAMENTO'!$AC$3:$AC$4922))))&gt;0)),'5_ACOMPANHAMENTO'!$J$3:$J$4922),0))</f>
        <v/>
      </c>
      <c r="E484" s="4">
        <f>IF(G484=0,"FINALIZADO",IF(TODAY()&gt;A484,"ATRASADO "&amp;TODAY()-A484&amp;" DIAS","ADIANTADO "&amp;A484-TODAY()&amp;" DIAS"))</f>
        <v/>
      </c>
      <c r="F484" s="7">
        <f>IF(OR($B484="",$C484=""),"",IFERROR(SUMPRODUCT(--(('5_ACOMPANHAMENTO'!$AD$3:$AD$4922=TRIM($C484&amp;""))*('5_ACOMPANHAMENTO'!$AC$3:$AC$4922&lt;&gt;"")*((((I484&lt;&gt;"")*ISNUMBER(SEARCH("|"&amp;I484&amp;"|",'5_ACOMPANHAMENTO'!$AC$3:$AC$4922)))+((J484&lt;&gt;"")*ISNUMBER(SEARCH("|"&amp;J484&amp;"|",'5_ACOMPANHAMENTO'!$AC$3:$AC$4922)))+((K484&lt;&gt;"")*ISNUMBER(SEARCH("|"&amp;K484&amp;"|",'5_ACOMPANHAMENTO'!$AC$3:$AC$4922)))+((L484&lt;&gt;"")*ISNUMBER(SEARCH("|"&amp;L484&amp;"|",'5_ACOMPANHAMENTO'!$AC$3:$AC$4922)))+((M484&lt;&gt;"")*ISNUMBER(SEARCH("|"&amp;M484&amp;"|",'5_ACOMPANHAMENTO'!$AC$3:$AC$4922)))+((N484&lt;&gt;"")*ISNUMBER(SEARCH("|"&amp;N484&amp;"|",'5_ACOMPANHAMENTO'!$AC$3:$AC$4922)))+((O484&lt;&gt;"")*ISNUMBER(SEARCH("|"&amp;O484&amp;"|",'5_ACOMPANHAMENTO'!$AC$3:$AC$4922)))+((P484&lt;&gt;"")*ISNUMBER(SEARCH("|"&amp;P484&amp;"|",'5_ACOMPANHAMENTO'!$AC$3:$AC$4922)))+((Q484&lt;&gt;"")*ISNUMBER(SEARCH("|"&amp;Q484&amp;"|",'5_ACOMPANHAMENTO'!$AC$3:$AC$4922)))+((R484&lt;&gt;"")*ISNUMBER(SEARCH("|"&amp;R484&amp;"|",'5_ACOMPANHAMENTO'!$AC$3:$AC$4922)))+((S484&lt;&gt;"")*ISNUMBER(SEARCH("|"&amp;S484&amp;"|",'5_ACOMPANHAMENTO'!$AC$3:$AC$4922)))+((T484&lt;&gt;"")*ISNUMBER(SEARCH("|"&amp;T484&amp;"|",'5_ACOMPANHAMENTO'!$AC$3:$AC$4922)))+((U484&lt;&gt;"")*ISNUMBER(SEARCH("|"&amp;U484&amp;"|",'5_ACOMPANHAMENTO'!$AC$3:$AC$4922)))+((V484&lt;&gt;"")*ISNUMBER(SEARCH("|"&amp;V484&amp;"|",'5_ACOMPANHAMENTO'!$AC$3:$AC$4922)))+((W484&lt;&gt;"")*ISNUMBER(SEARCH("|"&amp;W484&amp;"|",'5_ACOMPANHAMENTO'!$AC$3:$AC$4922)))+((X484&lt;&gt;"")*ISNUMBER(SEARCH("|"&amp;X484&amp;"|",'5_ACOMPANHAMENTO'!$AC$3:$AC$4922)))+((Y484&lt;&gt;"")*ISNUMBER(SEARCH("|"&amp;Y484&amp;"|",'5_ACOMPANHAMENTO'!$AC$3:$AC$4922)))+((Z484&lt;&gt;"")*ISNUMBER(SEARCH("|"&amp;Z484&amp;"|",'5_ACOMPANHAMENTO'!$AC$3:$AC$4922)))+((AA484&lt;&gt;"")*ISNUMBER(SEARCH("|"&amp;AA484&amp;"|",'5_ACOMPANHAMENTO'!$AC$3:$AC$4922)))+((AB484&lt;&gt;"")*ISNUMBER(SEARCH("|"&amp;AB484&amp;"|",'5_ACOMPANHAMENTO'!$AC$3:$AC$4922))))&gt;0)),'5_ACOMPANHAMENTO'!$O$3:$O$4922),0))</f>
        <v/>
      </c>
      <c r="G484" s="7">
        <f>IF(OR($B484="",$C484=""),"",D484-F484)</f>
        <v/>
      </c>
      <c r="H484">
        <f>IF(OR($B484="",$C484=""),"",TRIM($B484&amp;"")&amp;"|"&amp;TRIM($C484&amp;""))</f>
        <v/>
      </c>
      <c r="I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",99)),1,99)))</f>
        <v/>
      </c>
      <c r="J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",99)),100,99)))</f>
        <v/>
      </c>
      <c r="K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",99)),199,99)))</f>
        <v/>
      </c>
      <c r="L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",99)),298,99)))</f>
        <v/>
      </c>
      <c r="M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",99)),397,99)))</f>
        <v/>
      </c>
      <c r="N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",99)),496,99)))</f>
        <v/>
      </c>
      <c r="O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",99)),595,99)))</f>
        <v/>
      </c>
      <c r="P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",99)),694,99)))</f>
        <v/>
      </c>
      <c r="Q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",99)),793,99)))</f>
        <v/>
      </c>
      <c r="R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",99)),892,99)))</f>
        <v/>
      </c>
      <c r="S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",99)),991,99)))</f>
        <v/>
      </c>
      <c r="T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",99)),1090,99)))</f>
        <v/>
      </c>
      <c r="U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",99)),1189,99)))</f>
        <v/>
      </c>
      <c r="V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",99)),1288,99)))</f>
        <v/>
      </c>
      <c r="W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",99)),1387,99)))</f>
        <v/>
      </c>
      <c r="X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",99)),1486,99)))</f>
        <v/>
      </c>
      <c r="Y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",99)),1585,99)))</f>
        <v/>
      </c>
      <c r="Z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",99)),1684,99)))</f>
        <v/>
      </c>
      <c r="AA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",99)),1783,99)))</f>
        <v/>
      </c>
      <c r="AB484" s="1">
        <f>IF($B484="","",TRIM(MID(SUBSTITUTE(TRIM(SUBSTITUTE(SUBSTITUTE(SUBSTITUTE(SUBSTITUTE(SUBSTITUTE(SUBSTITUTE(SUBSTITUTE(SUBSTITUTE(SUBSTITUTE(SUBSTITUTE(SUBSTITUTE(SUBSTITUTE(SUBSTITUTE(SUBSTITUTE(TRIM($B484&amp;""),CHAR(10),"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",REPT(" ",99)),1882,99)))</f>
        <v/>
      </c>
    </row>
    <row r="485" hidden="1" ht="11.25" customHeight="1">
      <c r="A485" s="4">
        <f>IF(OR($B485="",$C485=""),"",IFERROR(INDEX('5_ACOMPANHAMENTO'!$A$3:$A$4922,MATCH(1,INDEX(('5_ACOMPANHAMENTO'!$AD$3:$AD$4922=TRIM($C485&amp;""))*('5_ACOMPANHAMENTO'!$AC$3:$AC$4922&lt;&gt;"")*((((I485&lt;&gt;"")*ISNUMBER(SEARCH("|"&amp;I485&amp;"|",'5_ACOMPANHAMENTO'!$AC$3:$AC$4922)))+((J485&lt;&gt;"")*ISNUMBER(SEARCH("|"&amp;J485&amp;"|",'5_ACOMPANHAMENTO'!$AC$3:$AC$4922)))+((K485&lt;&gt;"")*ISNUMBER(SEARCH("|"&amp;K485&amp;"|",'5_ACOMPANHAMENTO'!$AC$3:$AC$4922)))+((L485&lt;&gt;"")*ISNUMBER(SEARCH("|"&amp;L485&amp;"|",'5_ACOMPANHAMENTO'!$AC$3:$AC$4922)))+((M485&lt;&gt;"")*ISNUMBER(SEARCH("|"&amp;M485&amp;"|",'5_ACOMPANHAMENTO'!$AC$3:$AC$4922)))+((N485&lt;&gt;"")*ISNUMBER(SEARCH("|"&amp;N485&amp;"|",'5_ACOMPANHAMENTO'!$AC$3:$AC$4922)))+((O485&lt;&gt;"")*ISNUMBER(SEARCH("|"&amp;O485&amp;"|",'5_ACOMPANHAMENTO'!$AC$3:$AC$4922)))+((P485&lt;&gt;"")*ISNUMBER(SEARCH("|"&amp;P485&amp;"|",'5_ACOMPANHAMENTO'!$AC$3:$AC$4922)))+((Q485&lt;&gt;"")*ISNUMBER(SEARCH("|"&amp;Q485&amp;"|",'5_ACOMPANHAMENTO'!$AC$3:$AC$4922)))+((R485&lt;&gt;"")*ISNUMBER(SEARCH("|"&amp;R485&amp;"|",'5_ACOMPANHAMENTO'!$AC$3:$AC$4922)))+((S485&lt;&gt;"")*ISNUMBER(SEARCH("|"&amp;S485&amp;"|",'5_ACOMPANHAMENTO'!$AC$3:$AC$4922)))+((T485&lt;&gt;"")*ISNUMBER(SEARCH("|"&amp;T485&amp;"|",'5_ACOMPANHAMENTO'!$AC$3:$AC$4922)))+((U485&lt;&gt;"")*ISNUMBER(SEARCH("|"&amp;U485&amp;"|",'5_ACOMPANHAMENTO'!$AC$3:$AC$4922)))+((V485&lt;&gt;"")*ISNUMBER(SEARCH("|"&amp;V485&amp;"|",'5_ACOMPANHAMENTO'!$AC$3:$AC$4922)))+((W485&lt;&gt;"")*ISNUMBER(SEARCH("|"&amp;W485&amp;"|",'5_ACOMPANHAMENTO'!$AC$3:$AC$4922)))+((X485&lt;&gt;"")*ISNUMBER(SEARCH("|"&amp;X485&amp;"|",'5_ACOMPANHAMENTO'!$AC$3:$AC$4922)))+((Y485&lt;&gt;"")*ISNUMBER(SEARCH("|"&amp;Y485&amp;"|",'5_ACOMPANHAMENTO'!$AC$3:$AC$4922)))+((Z485&lt;&gt;"")*ISNUMBER(SEARCH("|"&amp;Z485&amp;"|",'5_ACOMPANHAMENTO'!$AC$3:$AC$4922)))+((AA485&lt;&gt;"")*ISNUMBER(SEARCH("|"&amp;AA485&amp;"|",'5_ACOMPANHAMENTO'!$AC$3:$AC$4922)))+((AB485&lt;&gt;"")*ISNUMBER(SEARCH("|"&amp;AB485&amp;"|",'5_ACOMPANHAMENTO'!$AC$3:$AC$4922))))&gt;0),0),0)),""))</f>
        <v/>
      </c>
      <c r="B485" s="14" t="inlineStr">
        <is>
          <t>10199,10200,10204,10201,</t>
        </is>
      </c>
      <c r="C485" s="14" t="inlineStr">
        <is>
          <t>SEM_SETOR</t>
        </is>
      </c>
      <c r="D485" s="4">
        <f>IF(OR($B485="",$C485=""),"",IFERROR(SUMPRODUCT(--(('5_ACOMPANHAMENTO'!$AD$3:$AD$4922=TRIM($C485&amp;""))*('5_ACOMPANHAMENTO'!$AC$3:$AC$4922&lt;&gt;"")*((((I485&lt;&gt;"")*ISNUMBER(SEARCH("|"&amp;I485&amp;"|",'5_ACOMPANHAMENTO'!$AC$3:$AC$4922)))+((J485&lt;&gt;"")*ISNUMBER(SEARCH("|"&amp;J485&amp;"|",'5_ACOMPANHAMENTO'!$AC$3:$AC$4922)))+((K485&lt;&gt;"")*ISNUMBER(SEARCH("|"&amp;K485&amp;"|",'5_ACOMPANHAMENTO'!$AC$3:$AC$4922)))+((L485&lt;&gt;"")*ISNUMBER(SEARCH("|"&amp;L485&amp;"|",'5_ACOMPANHAMENTO'!$AC$3:$AC$4922)))+((M485&lt;&gt;"")*ISNUMBER(SEARCH("|"&amp;M485&amp;"|",'5_ACOMPANHAMENTO'!$AC$3:$AC$4922)))+((N485&lt;&gt;"")*ISNUMBER(SEARCH("|"&amp;N485&amp;"|",'5_ACOMPANHAMENTO'!$AC$3:$AC$4922)))+((O485&lt;&gt;"")*ISNUMBER(SEARCH("|"&amp;O485&amp;"|",'5_ACOMPANHAMENTO'!$AC$3:$AC$4922)))+((P485&lt;&gt;"")*ISNUMBER(SEARCH("|"&amp;P485&amp;"|",'5_ACOMPANHAMENTO'!$AC$3:$AC$4922)))+((Q485&lt;&gt;"")*ISNUMBER(SEARCH("|"&amp;Q485&amp;"|",'5_ACOMPANHAMENTO'!$AC$3:$AC$4922)))+((R485&lt;&gt;"")*ISNUMBER(SEARCH("|"&amp;R485&amp;"|",'5_ACOMPANHAMENTO'!$AC$3:$AC$4922)))+((S485&lt;&gt;"")*ISNUMBER(SEARCH("|"&amp;S485&amp;"|",'5_ACOMPANHAMENTO'!$AC$3:$AC$4922)))+((T485&lt;&gt;"")*ISNUMBER(SEARCH("|"&amp;T485&amp;"|",'5_ACOMPANHAMENTO'!$AC$3:$AC$4922)))+((U485&lt;&gt;"")*ISNUMBER(SEARCH("|"&amp;U485&amp;"|",'5_ACOMPANHAMENTO'!$AC$3:$AC$4922)))+((V485&lt;&gt;"")*ISNUMBER(SEARCH("|"&amp;V485&amp;"|",'5_ACOMPANHAMENTO'!$AC$3:$AC$4922)))+((W485&lt;&gt;"")*ISNUMBER(SEARCH("|"&amp;W485&amp;"|",'5_ACOMPANHAMENTO'!$AC$3:$AC$4922)))+((X485&lt;&gt;"")*ISNUMBER(SEARCH("|"&amp;X485&amp;"|",'5_ACOMPANHAMENTO'!$AC$3:$AC$4922)))+((Y485&lt;&gt;"")*ISNUMBER(SEARCH("|"&amp;Y485&amp;"|",'5_ACOMPANHAMENTO'!$AC$3:$AC$4922)))+((Z485&lt;&gt;"")*ISNUMBER(SEARCH("|"&amp;Z485&amp;"|",'5_ACOMPANHAMENTO'!$AC$3:$AC$4922)))+((AA485&lt;&gt;"")*ISNUMBER(SEARCH("|"&amp;AA485&amp;"|",'5_ACOMPANHAMENTO'!$AC$3:$AC$4922)))+((AB485&lt;&gt;"")*ISNUMBER(SEARCH("|"&amp;AB485&amp;"|",'5_ACOMPANHAMENTO'!$AC$3:$AC$4922))))&gt;0)),'5_ACOMPANHAMENTO'!$J$3:$J$4922),0))</f>
        <v/>
      </c>
      <c r="E485" s="4">
        <f>IF(G485=0,"FINALIZADO",IF(TODAY()&gt;A485,"ATRASADO "&amp;TODAY()-A485&amp;" DIAS","ADIANTADO "&amp;A485-TODAY()&amp;" DIAS"))</f>
        <v/>
      </c>
      <c r="F485" s="7">
        <f>IF(OR($B485="",$C485=""),"",IFERROR(SUMPRODUCT(--(('5_ACOMPANHAMENTO'!$AD$3:$AD$4922=TRIM($C485&amp;""))*('5_ACOMPANHAMENTO'!$AC$3:$AC$4922&lt;&gt;"")*((((I485&lt;&gt;"")*ISNUMBER(SEARCH("|"&amp;I485&amp;"|",'5_ACOMPANHAMENTO'!$AC$3:$AC$4922)))+((J485&lt;&gt;"")*ISNUMBER(SEARCH("|"&amp;J485&amp;"|",'5_ACOMPANHAMENTO'!$AC$3:$AC$4922)))+((K485&lt;&gt;"")*ISNUMBER(SEARCH("|"&amp;K485&amp;"|",'5_ACOMPANHAMENTO'!$AC$3:$AC$4922)))+((L485&lt;&gt;"")*ISNUMBER(SEARCH("|"&amp;L485&amp;"|",'5_ACOMPANHAMENTO'!$AC$3:$AC$4922)))+((M485&lt;&gt;"")*ISNUMBER(SEARCH("|"&amp;M485&amp;"|",'5_ACOMPANHAMENTO'!$AC$3:$AC$4922)))+((N485&lt;&gt;"")*ISNUMBER(SEARCH("|"&amp;N485&amp;"|",'5_ACOMPANHAMENTO'!$AC$3:$AC$4922)))+((O485&lt;&gt;"")*ISNUMBER(SEARCH("|"&amp;O485&amp;"|",'5_ACOMPANHAMENTO'!$AC$3:$AC$4922)))+((P485&lt;&gt;"")*ISNUMBER(SEARCH("|"&amp;P485&amp;"|",'5_ACOMPANHAMENTO'!$AC$3:$AC$4922)))+((Q485&lt;&gt;"")*ISNUMBER(SEARCH("|"&amp;Q485&amp;"|",'5_ACOMPANHAMENTO'!$AC$3:$AC$4922)))+((R485&lt;&gt;"")*ISNUMBER(SEARCH("|"&amp;R485&amp;"|",'5_ACOMPANHAMENTO'!$AC$3:$AC$4922)))+((S485&lt;&gt;"")*ISNUMBER(SEARCH("|"&amp;S485&amp;"|",'5_ACOMPANHAMENTO'!$AC$3:$AC$4922)))+((T485&lt;&gt;"")*ISNUMBER(SEARCH("|"&amp;T485&amp;"|",'5_ACOMPANHAMENTO'!$AC$3:$AC$4922)))+((U485&lt;&gt;"")*ISNUMBER(SEARCH("|"&amp;U485&amp;"|",'5_ACOMPANHAMENTO'!$AC$3:$AC$4922)))+((V485&lt;&gt;"")*ISNUMBER(SEARCH("|"&amp;V485&amp;"|",'5_ACOMPANHAMENTO'!$AC$3:$AC$4922)))+((W485&lt;&gt;"")*ISNUMBER(SEARCH("|"&amp;W485&amp;"|",'5_ACOMPANHAMENTO'!$AC$3:$AC$4922)))+((X485&lt;&gt;"")*ISNUMBER(SEARCH("|"&amp;X485&amp;"|",'5_ACOMPANHAMENTO'!$AC$3:$AC$4922)))+((Y485&lt;&gt;"")*ISNUMBER(SEARCH("|"&amp;Y485&amp;"|",'5_ACOMPANHAMENTO'!$AC$3:$AC$4922)))+((Z485&lt;&gt;"")*ISNUMBER(SEARCH("|"&amp;Z485&amp;"|",'5_ACOMPANHAMENTO'!$AC$3:$AC$4922)))+((AA485&lt;&gt;"")*ISNUMBER(SEARCH("|"&amp;AA485&amp;"|",'5_ACOMPANHAMENTO'!$AC$3:$AC$4922)))+((AB485&lt;&gt;"")*ISNUMBER(SEARCH("|"&amp;AB485&amp;"|",'5_ACOMPANHAMENTO'!$AC$3:$AC$4922))))&gt;0)),'5_ACOMPANHAMENTO'!$O$3:$O$4922),0))</f>
        <v/>
      </c>
      <c r="G485" s="7">
        <f>IF(OR($B485="",$C485=""),"",D485-F485)</f>
        <v/>
      </c>
      <c r="H485">
        <f>IF(OR($B485="",$C485=""),"",TRIM($B485&amp;"")&amp;"|"&amp;TRIM($C485&amp;""))</f>
        <v/>
      </c>
      <c r="I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",99)),1,99)))</f>
        <v/>
      </c>
      <c r="J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",99)),100,99)))</f>
        <v/>
      </c>
      <c r="K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",99)),199,99)))</f>
        <v/>
      </c>
      <c r="L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",99)),298,99)))</f>
        <v/>
      </c>
      <c r="M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",99)),397,99)))</f>
        <v/>
      </c>
      <c r="N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",99)),496,99)))</f>
        <v/>
      </c>
      <c r="O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",99)),595,99)))</f>
        <v/>
      </c>
      <c r="P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",99)),694,99)))</f>
        <v/>
      </c>
      <c r="Q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",99)),793,99)))</f>
        <v/>
      </c>
      <c r="R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",99)),892,99)))</f>
        <v/>
      </c>
      <c r="S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",99)),991,99)))</f>
        <v/>
      </c>
      <c r="T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",99)),1090,99)))</f>
        <v/>
      </c>
      <c r="U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",99)),1189,99)))</f>
        <v/>
      </c>
      <c r="V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",99)),1288,99)))</f>
        <v/>
      </c>
      <c r="W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",99)),1387,99)))</f>
        <v/>
      </c>
      <c r="X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",99)),1486,99)))</f>
        <v/>
      </c>
      <c r="Y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",99)),1585,99)))</f>
        <v/>
      </c>
      <c r="Z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",99)),1684,99)))</f>
        <v/>
      </c>
      <c r="AA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",99)),1783,99)))</f>
        <v/>
      </c>
      <c r="AB485" s="1">
        <f>IF($B485="","",TRIM(MID(SUBSTITUTE(TRIM(SUBSTITUTE(SUBSTITUTE(SUBSTITUTE(SUBSTITUTE(SUBSTITUTE(SUBSTITUTE(SUBSTITUTE(SUBSTITUTE(SUBSTITUTE(SUBSTITUTE(SUBSTITUTE(SUBSTITUTE(SUBSTITUTE(SUBSTITUTE(TRIM($B485&amp;""),CHAR(10),"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",REPT(" ",99)),1882,99)))</f>
        <v/>
      </c>
    </row>
    <row r="486" hidden="1" ht="11.25" customHeight="1">
      <c r="A486" s="4">
        <f>IF(OR($B486="",$C486=""),"",IFERROR(INDEX('5_ACOMPANHAMENTO'!$A$3:$A$4922,MATCH(1,INDEX(('5_ACOMPANHAMENTO'!$AD$3:$AD$4922=TRIM($C486&amp;""))*('5_ACOMPANHAMENTO'!$AC$3:$AC$4922&lt;&gt;"")*((((I486&lt;&gt;"")*ISNUMBER(SEARCH("|"&amp;I486&amp;"|",'5_ACOMPANHAMENTO'!$AC$3:$AC$4922)))+((J486&lt;&gt;"")*ISNUMBER(SEARCH("|"&amp;J486&amp;"|",'5_ACOMPANHAMENTO'!$AC$3:$AC$4922)))+((K486&lt;&gt;"")*ISNUMBER(SEARCH("|"&amp;K486&amp;"|",'5_ACOMPANHAMENTO'!$AC$3:$AC$4922)))+((L486&lt;&gt;"")*ISNUMBER(SEARCH("|"&amp;L486&amp;"|",'5_ACOMPANHAMENTO'!$AC$3:$AC$4922)))+((M486&lt;&gt;"")*ISNUMBER(SEARCH("|"&amp;M486&amp;"|",'5_ACOMPANHAMENTO'!$AC$3:$AC$4922)))+((N486&lt;&gt;"")*ISNUMBER(SEARCH("|"&amp;N486&amp;"|",'5_ACOMPANHAMENTO'!$AC$3:$AC$4922)))+((O486&lt;&gt;"")*ISNUMBER(SEARCH("|"&amp;O486&amp;"|",'5_ACOMPANHAMENTO'!$AC$3:$AC$4922)))+((P486&lt;&gt;"")*ISNUMBER(SEARCH("|"&amp;P486&amp;"|",'5_ACOMPANHAMENTO'!$AC$3:$AC$4922)))+((Q486&lt;&gt;"")*ISNUMBER(SEARCH("|"&amp;Q486&amp;"|",'5_ACOMPANHAMENTO'!$AC$3:$AC$4922)))+((R486&lt;&gt;"")*ISNUMBER(SEARCH("|"&amp;R486&amp;"|",'5_ACOMPANHAMENTO'!$AC$3:$AC$4922)))+((S486&lt;&gt;"")*ISNUMBER(SEARCH("|"&amp;S486&amp;"|",'5_ACOMPANHAMENTO'!$AC$3:$AC$4922)))+((T486&lt;&gt;"")*ISNUMBER(SEARCH("|"&amp;T486&amp;"|",'5_ACOMPANHAMENTO'!$AC$3:$AC$4922)))+((U486&lt;&gt;"")*ISNUMBER(SEARCH("|"&amp;U486&amp;"|",'5_ACOMPANHAMENTO'!$AC$3:$AC$4922)))+((V486&lt;&gt;"")*ISNUMBER(SEARCH("|"&amp;V486&amp;"|",'5_ACOMPANHAMENTO'!$AC$3:$AC$4922)))+((W486&lt;&gt;"")*ISNUMBER(SEARCH("|"&amp;W486&amp;"|",'5_ACOMPANHAMENTO'!$AC$3:$AC$4922)))+((X486&lt;&gt;"")*ISNUMBER(SEARCH("|"&amp;X486&amp;"|",'5_ACOMPANHAMENTO'!$AC$3:$AC$4922)))+((Y486&lt;&gt;"")*ISNUMBER(SEARCH("|"&amp;Y486&amp;"|",'5_ACOMPANHAMENTO'!$AC$3:$AC$4922)))+((Z486&lt;&gt;"")*ISNUMBER(SEARCH("|"&amp;Z486&amp;"|",'5_ACOMPANHAMENTO'!$AC$3:$AC$4922)))+((AA486&lt;&gt;"")*ISNUMBER(SEARCH("|"&amp;AA486&amp;"|",'5_ACOMPANHAMENTO'!$AC$3:$AC$4922)))+((AB486&lt;&gt;"")*ISNUMBER(SEARCH("|"&amp;AB486&amp;"|",'5_ACOMPANHAMENTO'!$AC$3:$AC$4922))))&gt;0),0),0)),""))</f>
        <v/>
      </c>
      <c r="B486" s="14" t="inlineStr">
        <is>
          <t>10210,10211</t>
        </is>
      </c>
      <c r="C486" s="14" t="inlineStr">
        <is>
          <t>SEM_SETOR</t>
        </is>
      </c>
      <c r="D486" s="4">
        <f>IF(OR($B486="",$C486=""),"",IFERROR(SUMPRODUCT(--(('5_ACOMPANHAMENTO'!$AD$3:$AD$4922=TRIM($C486&amp;""))*('5_ACOMPANHAMENTO'!$AC$3:$AC$4922&lt;&gt;"")*((((I486&lt;&gt;"")*ISNUMBER(SEARCH("|"&amp;I486&amp;"|",'5_ACOMPANHAMENTO'!$AC$3:$AC$4922)))+((J486&lt;&gt;"")*ISNUMBER(SEARCH("|"&amp;J486&amp;"|",'5_ACOMPANHAMENTO'!$AC$3:$AC$4922)))+((K486&lt;&gt;"")*ISNUMBER(SEARCH("|"&amp;K486&amp;"|",'5_ACOMPANHAMENTO'!$AC$3:$AC$4922)))+((L486&lt;&gt;"")*ISNUMBER(SEARCH("|"&amp;L486&amp;"|",'5_ACOMPANHAMENTO'!$AC$3:$AC$4922)))+((M486&lt;&gt;"")*ISNUMBER(SEARCH("|"&amp;M486&amp;"|",'5_ACOMPANHAMENTO'!$AC$3:$AC$4922)))+((N486&lt;&gt;"")*ISNUMBER(SEARCH("|"&amp;N486&amp;"|",'5_ACOMPANHAMENTO'!$AC$3:$AC$4922)))+((O486&lt;&gt;"")*ISNUMBER(SEARCH("|"&amp;O486&amp;"|",'5_ACOMPANHAMENTO'!$AC$3:$AC$4922)))+((P486&lt;&gt;"")*ISNUMBER(SEARCH("|"&amp;P486&amp;"|",'5_ACOMPANHAMENTO'!$AC$3:$AC$4922)))+((Q486&lt;&gt;"")*ISNUMBER(SEARCH("|"&amp;Q486&amp;"|",'5_ACOMPANHAMENTO'!$AC$3:$AC$4922)))+((R486&lt;&gt;"")*ISNUMBER(SEARCH("|"&amp;R486&amp;"|",'5_ACOMPANHAMENTO'!$AC$3:$AC$4922)))+((S486&lt;&gt;"")*ISNUMBER(SEARCH("|"&amp;S486&amp;"|",'5_ACOMPANHAMENTO'!$AC$3:$AC$4922)))+((T486&lt;&gt;"")*ISNUMBER(SEARCH("|"&amp;T486&amp;"|",'5_ACOMPANHAMENTO'!$AC$3:$AC$4922)))+((U486&lt;&gt;"")*ISNUMBER(SEARCH("|"&amp;U486&amp;"|",'5_ACOMPANHAMENTO'!$AC$3:$AC$4922)))+((V486&lt;&gt;"")*ISNUMBER(SEARCH("|"&amp;V486&amp;"|",'5_ACOMPANHAMENTO'!$AC$3:$AC$4922)))+((W486&lt;&gt;"")*ISNUMBER(SEARCH("|"&amp;W486&amp;"|",'5_ACOMPANHAMENTO'!$AC$3:$AC$4922)))+((X486&lt;&gt;"")*ISNUMBER(SEARCH("|"&amp;X486&amp;"|",'5_ACOMPANHAMENTO'!$AC$3:$AC$4922)))+((Y486&lt;&gt;"")*ISNUMBER(SEARCH("|"&amp;Y486&amp;"|",'5_ACOMPANHAMENTO'!$AC$3:$AC$4922)))+((Z486&lt;&gt;"")*ISNUMBER(SEARCH("|"&amp;Z486&amp;"|",'5_ACOMPANHAMENTO'!$AC$3:$AC$4922)))+((AA486&lt;&gt;"")*ISNUMBER(SEARCH("|"&amp;AA486&amp;"|",'5_ACOMPANHAMENTO'!$AC$3:$AC$4922)))+((AB486&lt;&gt;"")*ISNUMBER(SEARCH("|"&amp;AB486&amp;"|",'5_ACOMPANHAMENTO'!$AC$3:$AC$4922))))&gt;0)),'5_ACOMPANHAMENTO'!$J$3:$J$4922),0))</f>
        <v/>
      </c>
      <c r="E486" s="4">
        <f>IF(G486=0,"FINALIZADO",IF(TODAY()&gt;A486,"ATRASADO "&amp;TODAY()-A486&amp;" DIAS","ADIANTADO "&amp;A486-TODAY()&amp;" DIAS"))</f>
        <v/>
      </c>
      <c r="F486" s="7">
        <f>IF(OR($B486="",$C486=""),"",IFERROR(SUMPRODUCT(--(('5_ACOMPANHAMENTO'!$AD$3:$AD$4922=TRIM($C486&amp;""))*('5_ACOMPANHAMENTO'!$AC$3:$AC$4922&lt;&gt;"")*((((I486&lt;&gt;"")*ISNUMBER(SEARCH("|"&amp;I486&amp;"|",'5_ACOMPANHAMENTO'!$AC$3:$AC$4922)))+((J486&lt;&gt;"")*ISNUMBER(SEARCH("|"&amp;J486&amp;"|",'5_ACOMPANHAMENTO'!$AC$3:$AC$4922)))+((K486&lt;&gt;"")*ISNUMBER(SEARCH("|"&amp;K486&amp;"|",'5_ACOMPANHAMENTO'!$AC$3:$AC$4922)))+((L486&lt;&gt;"")*ISNUMBER(SEARCH("|"&amp;L486&amp;"|",'5_ACOMPANHAMENTO'!$AC$3:$AC$4922)))+((M486&lt;&gt;"")*ISNUMBER(SEARCH("|"&amp;M486&amp;"|",'5_ACOMPANHAMENTO'!$AC$3:$AC$4922)))+((N486&lt;&gt;"")*ISNUMBER(SEARCH("|"&amp;N486&amp;"|",'5_ACOMPANHAMENTO'!$AC$3:$AC$4922)))+((O486&lt;&gt;"")*ISNUMBER(SEARCH("|"&amp;O486&amp;"|",'5_ACOMPANHAMENTO'!$AC$3:$AC$4922)))+((P486&lt;&gt;"")*ISNUMBER(SEARCH("|"&amp;P486&amp;"|",'5_ACOMPANHAMENTO'!$AC$3:$AC$4922)))+((Q486&lt;&gt;"")*ISNUMBER(SEARCH("|"&amp;Q486&amp;"|",'5_ACOMPANHAMENTO'!$AC$3:$AC$4922)))+((R486&lt;&gt;"")*ISNUMBER(SEARCH("|"&amp;R486&amp;"|",'5_ACOMPANHAMENTO'!$AC$3:$AC$4922)))+((S486&lt;&gt;"")*ISNUMBER(SEARCH("|"&amp;S486&amp;"|",'5_ACOMPANHAMENTO'!$AC$3:$AC$4922)))+((T486&lt;&gt;"")*ISNUMBER(SEARCH("|"&amp;T486&amp;"|",'5_ACOMPANHAMENTO'!$AC$3:$AC$4922)))+((U486&lt;&gt;"")*ISNUMBER(SEARCH("|"&amp;U486&amp;"|",'5_ACOMPANHAMENTO'!$AC$3:$AC$4922)))+((V486&lt;&gt;"")*ISNUMBER(SEARCH("|"&amp;V486&amp;"|",'5_ACOMPANHAMENTO'!$AC$3:$AC$4922)))+((W486&lt;&gt;"")*ISNUMBER(SEARCH("|"&amp;W486&amp;"|",'5_ACOMPANHAMENTO'!$AC$3:$AC$4922)))+((X486&lt;&gt;"")*ISNUMBER(SEARCH("|"&amp;X486&amp;"|",'5_ACOMPANHAMENTO'!$AC$3:$AC$4922)))+((Y486&lt;&gt;"")*ISNUMBER(SEARCH("|"&amp;Y486&amp;"|",'5_ACOMPANHAMENTO'!$AC$3:$AC$4922)))+((Z486&lt;&gt;"")*ISNUMBER(SEARCH("|"&amp;Z486&amp;"|",'5_ACOMPANHAMENTO'!$AC$3:$AC$4922)))+((AA486&lt;&gt;"")*ISNUMBER(SEARCH("|"&amp;AA486&amp;"|",'5_ACOMPANHAMENTO'!$AC$3:$AC$4922)))+((AB486&lt;&gt;"")*ISNUMBER(SEARCH("|"&amp;AB486&amp;"|",'5_ACOMPANHAMENTO'!$AC$3:$AC$4922))))&gt;0)),'5_ACOMPANHAMENTO'!$O$3:$O$4922),0))</f>
        <v/>
      </c>
      <c r="G486" s="7">
        <f>IF(OR($B486="",$C486=""),"",D486-F486)</f>
        <v/>
      </c>
      <c r="H486">
        <f>IF(OR($B486="",$C486=""),"",TRIM($B486&amp;"")&amp;"|"&amp;TRIM($C486&amp;""))</f>
        <v/>
      </c>
      <c r="I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",99)),1,99)))</f>
        <v/>
      </c>
      <c r="J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",99)),100,99)))</f>
        <v/>
      </c>
      <c r="K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",99)),199,99)))</f>
        <v/>
      </c>
      <c r="L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",99)),298,99)))</f>
        <v/>
      </c>
      <c r="M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",99)),397,99)))</f>
        <v/>
      </c>
      <c r="N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",99)),496,99)))</f>
        <v/>
      </c>
      <c r="O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",99)),595,99)))</f>
        <v/>
      </c>
      <c r="P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",99)),694,99)))</f>
        <v/>
      </c>
      <c r="Q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",99)),793,99)))</f>
        <v/>
      </c>
      <c r="R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",99)),892,99)))</f>
        <v/>
      </c>
      <c r="S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",99)),991,99)))</f>
        <v/>
      </c>
      <c r="T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",99)),1090,99)))</f>
        <v/>
      </c>
      <c r="U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",99)),1189,99)))</f>
        <v/>
      </c>
      <c r="V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",99)),1288,99)))</f>
        <v/>
      </c>
      <c r="W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",99)),1387,99)))</f>
        <v/>
      </c>
      <c r="X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",99)),1486,99)))</f>
        <v/>
      </c>
      <c r="Y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",99)),1585,99)))</f>
        <v/>
      </c>
      <c r="Z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",99)),1684,99)))</f>
        <v/>
      </c>
      <c r="AA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",99)),1783,99)))</f>
        <v/>
      </c>
      <c r="AB486" s="1">
        <f>IF($B486="","",TRIM(MID(SUBSTITUTE(TRIM(SUBSTITUTE(SUBSTITUTE(SUBSTITUTE(SUBSTITUTE(SUBSTITUTE(SUBSTITUTE(SUBSTITUTE(SUBSTITUTE(SUBSTITUTE(SUBSTITUTE(SUBSTITUTE(SUBSTITUTE(SUBSTITUTE(SUBSTITUTE(TRIM($B486&amp;""),CHAR(10),"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",REPT(" ",99)),1882,99)))</f>
        <v/>
      </c>
    </row>
    <row r="487" hidden="1" ht="11.25" customHeight="1">
      <c r="A487" s="4">
        <f>IF(OR($B487="",$C487=""),"",IFERROR(INDEX('5_ACOMPANHAMENTO'!$A$3:$A$4922,MATCH(1,INDEX(('5_ACOMPANHAMENTO'!$AD$3:$AD$4922=TRIM($C487&amp;""))*('5_ACOMPANHAMENTO'!$AC$3:$AC$4922&lt;&gt;"")*((((I487&lt;&gt;"")*ISNUMBER(SEARCH("|"&amp;I487&amp;"|",'5_ACOMPANHAMENTO'!$AC$3:$AC$4922)))+((J487&lt;&gt;"")*ISNUMBER(SEARCH("|"&amp;J487&amp;"|",'5_ACOMPANHAMENTO'!$AC$3:$AC$4922)))+((K487&lt;&gt;"")*ISNUMBER(SEARCH("|"&amp;K487&amp;"|",'5_ACOMPANHAMENTO'!$AC$3:$AC$4922)))+((L487&lt;&gt;"")*ISNUMBER(SEARCH("|"&amp;L487&amp;"|",'5_ACOMPANHAMENTO'!$AC$3:$AC$4922)))+((M487&lt;&gt;"")*ISNUMBER(SEARCH("|"&amp;M487&amp;"|",'5_ACOMPANHAMENTO'!$AC$3:$AC$4922)))+((N487&lt;&gt;"")*ISNUMBER(SEARCH("|"&amp;N487&amp;"|",'5_ACOMPANHAMENTO'!$AC$3:$AC$4922)))+((O487&lt;&gt;"")*ISNUMBER(SEARCH("|"&amp;O487&amp;"|",'5_ACOMPANHAMENTO'!$AC$3:$AC$4922)))+((P487&lt;&gt;"")*ISNUMBER(SEARCH("|"&amp;P487&amp;"|",'5_ACOMPANHAMENTO'!$AC$3:$AC$4922)))+((Q487&lt;&gt;"")*ISNUMBER(SEARCH("|"&amp;Q487&amp;"|",'5_ACOMPANHAMENTO'!$AC$3:$AC$4922)))+((R487&lt;&gt;"")*ISNUMBER(SEARCH("|"&amp;R487&amp;"|",'5_ACOMPANHAMENTO'!$AC$3:$AC$4922)))+((S487&lt;&gt;"")*ISNUMBER(SEARCH("|"&amp;S487&amp;"|",'5_ACOMPANHAMENTO'!$AC$3:$AC$4922)))+((T487&lt;&gt;"")*ISNUMBER(SEARCH("|"&amp;T487&amp;"|",'5_ACOMPANHAMENTO'!$AC$3:$AC$4922)))+((U487&lt;&gt;"")*ISNUMBER(SEARCH("|"&amp;U487&amp;"|",'5_ACOMPANHAMENTO'!$AC$3:$AC$4922)))+((V487&lt;&gt;"")*ISNUMBER(SEARCH("|"&amp;V487&amp;"|",'5_ACOMPANHAMENTO'!$AC$3:$AC$4922)))+((W487&lt;&gt;"")*ISNUMBER(SEARCH("|"&amp;W487&amp;"|",'5_ACOMPANHAMENTO'!$AC$3:$AC$4922)))+((X487&lt;&gt;"")*ISNUMBER(SEARCH("|"&amp;X487&amp;"|",'5_ACOMPANHAMENTO'!$AC$3:$AC$4922)))+((Y487&lt;&gt;"")*ISNUMBER(SEARCH("|"&amp;Y487&amp;"|",'5_ACOMPANHAMENTO'!$AC$3:$AC$4922)))+((Z487&lt;&gt;"")*ISNUMBER(SEARCH("|"&amp;Z487&amp;"|",'5_ACOMPANHAMENTO'!$AC$3:$AC$4922)))+((AA487&lt;&gt;"")*ISNUMBER(SEARCH("|"&amp;AA487&amp;"|",'5_ACOMPANHAMENTO'!$AC$3:$AC$4922)))+((AB487&lt;&gt;"")*ISNUMBER(SEARCH("|"&amp;AB487&amp;"|",'5_ACOMPANHAMENTO'!$AC$3:$AC$4922))))&gt;0),0),0)),""))</f>
        <v/>
      </c>
      <c r="B487" s="14" t="inlineStr">
        <is>
          <t>10210,10211</t>
        </is>
      </c>
      <c r="C487" s="14" t="inlineStr">
        <is>
          <t>SEM_SETOR</t>
        </is>
      </c>
      <c r="D487" s="4">
        <f>IF(OR($B487="",$C487=""),"",IFERROR(SUMPRODUCT(--(('5_ACOMPANHAMENTO'!$AD$3:$AD$4922=TRIM($C487&amp;""))*('5_ACOMPANHAMENTO'!$AC$3:$AC$4922&lt;&gt;"")*((((I487&lt;&gt;"")*ISNUMBER(SEARCH("|"&amp;I487&amp;"|",'5_ACOMPANHAMENTO'!$AC$3:$AC$4922)))+((J487&lt;&gt;"")*ISNUMBER(SEARCH("|"&amp;J487&amp;"|",'5_ACOMPANHAMENTO'!$AC$3:$AC$4922)))+((K487&lt;&gt;"")*ISNUMBER(SEARCH("|"&amp;K487&amp;"|",'5_ACOMPANHAMENTO'!$AC$3:$AC$4922)))+((L487&lt;&gt;"")*ISNUMBER(SEARCH("|"&amp;L487&amp;"|",'5_ACOMPANHAMENTO'!$AC$3:$AC$4922)))+((M487&lt;&gt;"")*ISNUMBER(SEARCH("|"&amp;M487&amp;"|",'5_ACOMPANHAMENTO'!$AC$3:$AC$4922)))+((N487&lt;&gt;"")*ISNUMBER(SEARCH("|"&amp;N487&amp;"|",'5_ACOMPANHAMENTO'!$AC$3:$AC$4922)))+((O487&lt;&gt;"")*ISNUMBER(SEARCH("|"&amp;O487&amp;"|",'5_ACOMPANHAMENTO'!$AC$3:$AC$4922)))+((P487&lt;&gt;"")*ISNUMBER(SEARCH("|"&amp;P487&amp;"|",'5_ACOMPANHAMENTO'!$AC$3:$AC$4922)))+((Q487&lt;&gt;"")*ISNUMBER(SEARCH("|"&amp;Q487&amp;"|",'5_ACOMPANHAMENTO'!$AC$3:$AC$4922)))+((R487&lt;&gt;"")*ISNUMBER(SEARCH("|"&amp;R487&amp;"|",'5_ACOMPANHAMENTO'!$AC$3:$AC$4922)))+((S487&lt;&gt;"")*ISNUMBER(SEARCH("|"&amp;S487&amp;"|",'5_ACOMPANHAMENTO'!$AC$3:$AC$4922)))+((T487&lt;&gt;"")*ISNUMBER(SEARCH("|"&amp;T487&amp;"|",'5_ACOMPANHAMENTO'!$AC$3:$AC$4922)))+((U487&lt;&gt;"")*ISNUMBER(SEARCH("|"&amp;U487&amp;"|",'5_ACOMPANHAMENTO'!$AC$3:$AC$4922)))+((V487&lt;&gt;"")*ISNUMBER(SEARCH("|"&amp;V487&amp;"|",'5_ACOMPANHAMENTO'!$AC$3:$AC$4922)))+((W487&lt;&gt;"")*ISNUMBER(SEARCH("|"&amp;W487&amp;"|",'5_ACOMPANHAMENTO'!$AC$3:$AC$4922)))+((X487&lt;&gt;"")*ISNUMBER(SEARCH("|"&amp;X487&amp;"|",'5_ACOMPANHAMENTO'!$AC$3:$AC$4922)))+((Y487&lt;&gt;"")*ISNUMBER(SEARCH("|"&amp;Y487&amp;"|",'5_ACOMPANHAMENTO'!$AC$3:$AC$4922)))+((Z487&lt;&gt;"")*ISNUMBER(SEARCH("|"&amp;Z487&amp;"|",'5_ACOMPANHAMENTO'!$AC$3:$AC$4922)))+((AA487&lt;&gt;"")*ISNUMBER(SEARCH("|"&amp;AA487&amp;"|",'5_ACOMPANHAMENTO'!$AC$3:$AC$4922)))+((AB487&lt;&gt;"")*ISNUMBER(SEARCH("|"&amp;AB487&amp;"|",'5_ACOMPANHAMENTO'!$AC$3:$AC$4922))))&gt;0)),'5_ACOMPANHAMENTO'!$J$3:$J$4922),0))</f>
        <v/>
      </c>
      <c r="E487" s="4">
        <f>IF(G487=0,"FINALIZADO",IF(TODAY()&gt;A487,"ATRASADO "&amp;TODAY()-A487&amp;" DIAS","ADIANTADO "&amp;A487-TODAY()&amp;" DIAS"))</f>
        <v/>
      </c>
      <c r="F487" s="7">
        <f>IF(OR($B487="",$C487=""),"",IFERROR(SUMPRODUCT(--(('5_ACOMPANHAMENTO'!$AD$3:$AD$4922=TRIM($C487&amp;""))*('5_ACOMPANHAMENTO'!$AC$3:$AC$4922&lt;&gt;"")*((((I487&lt;&gt;"")*ISNUMBER(SEARCH("|"&amp;I487&amp;"|",'5_ACOMPANHAMENTO'!$AC$3:$AC$4922)))+((J487&lt;&gt;"")*ISNUMBER(SEARCH("|"&amp;J487&amp;"|",'5_ACOMPANHAMENTO'!$AC$3:$AC$4922)))+((K487&lt;&gt;"")*ISNUMBER(SEARCH("|"&amp;K487&amp;"|",'5_ACOMPANHAMENTO'!$AC$3:$AC$4922)))+((L487&lt;&gt;"")*ISNUMBER(SEARCH("|"&amp;L487&amp;"|",'5_ACOMPANHAMENTO'!$AC$3:$AC$4922)))+((M487&lt;&gt;"")*ISNUMBER(SEARCH("|"&amp;M487&amp;"|",'5_ACOMPANHAMENTO'!$AC$3:$AC$4922)))+((N487&lt;&gt;"")*ISNUMBER(SEARCH("|"&amp;N487&amp;"|",'5_ACOMPANHAMENTO'!$AC$3:$AC$4922)))+((O487&lt;&gt;"")*ISNUMBER(SEARCH("|"&amp;O487&amp;"|",'5_ACOMPANHAMENTO'!$AC$3:$AC$4922)))+((P487&lt;&gt;"")*ISNUMBER(SEARCH("|"&amp;P487&amp;"|",'5_ACOMPANHAMENTO'!$AC$3:$AC$4922)))+((Q487&lt;&gt;"")*ISNUMBER(SEARCH("|"&amp;Q487&amp;"|",'5_ACOMPANHAMENTO'!$AC$3:$AC$4922)))+((R487&lt;&gt;"")*ISNUMBER(SEARCH("|"&amp;R487&amp;"|",'5_ACOMPANHAMENTO'!$AC$3:$AC$4922)))+((S487&lt;&gt;"")*ISNUMBER(SEARCH("|"&amp;S487&amp;"|",'5_ACOMPANHAMENTO'!$AC$3:$AC$4922)))+((T487&lt;&gt;"")*ISNUMBER(SEARCH("|"&amp;T487&amp;"|",'5_ACOMPANHAMENTO'!$AC$3:$AC$4922)))+((U487&lt;&gt;"")*ISNUMBER(SEARCH("|"&amp;U487&amp;"|",'5_ACOMPANHAMENTO'!$AC$3:$AC$4922)))+((V487&lt;&gt;"")*ISNUMBER(SEARCH("|"&amp;V487&amp;"|",'5_ACOMPANHAMENTO'!$AC$3:$AC$4922)))+((W487&lt;&gt;"")*ISNUMBER(SEARCH("|"&amp;W487&amp;"|",'5_ACOMPANHAMENTO'!$AC$3:$AC$4922)))+((X487&lt;&gt;"")*ISNUMBER(SEARCH("|"&amp;X487&amp;"|",'5_ACOMPANHAMENTO'!$AC$3:$AC$4922)))+((Y487&lt;&gt;"")*ISNUMBER(SEARCH("|"&amp;Y487&amp;"|",'5_ACOMPANHAMENTO'!$AC$3:$AC$4922)))+((Z487&lt;&gt;"")*ISNUMBER(SEARCH("|"&amp;Z487&amp;"|",'5_ACOMPANHAMENTO'!$AC$3:$AC$4922)))+((AA487&lt;&gt;"")*ISNUMBER(SEARCH("|"&amp;AA487&amp;"|",'5_ACOMPANHAMENTO'!$AC$3:$AC$4922)))+((AB487&lt;&gt;"")*ISNUMBER(SEARCH("|"&amp;AB487&amp;"|",'5_ACOMPANHAMENTO'!$AC$3:$AC$4922))))&gt;0)),'5_ACOMPANHAMENTO'!$O$3:$O$4922),0))</f>
        <v/>
      </c>
      <c r="G487" s="7">
        <f>IF(OR($B487="",$C487=""),"",D487-F487)</f>
        <v/>
      </c>
      <c r="H487">
        <f>IF(OR($B487="",$C487=""),"",TRIM($B487&amp;"")&amp;"|"&amp;TRIM($C487&amp;""))</f>
        <v/>
      </c>
      <c r="I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",99)),1,99)))</f>
        <v/>
      </c>
      <c r="J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",99)),100,99)))</f>
        <v/>
      </c>
      <c r="K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",99)),199,99)))</f>
        <v/>
      </c>
      <c r="L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",99)),298,99)))</f>
        <v/>
      </c>
      <c r="M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",99)),397,99)))</f>
        <v/>
      </c>
      <c r="N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",99)),496,99)))</f>
        <v/>
      </c>
      <c r="O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",99)),595,99)))</f>
        <v/>
      </c>
      <c r="P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",99)),694,99)))</f>
        <v/>
      </c>
      <c r="Q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",99)),793,99)))</f>
        <v/>
      </c>
      <c r="R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",99)),892,99)))</f>
        <v/>
      </c>
      <c r="S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",99)),991,99)))</f>
        <v/>
      </c>
      <c r="T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",99)),1090,99)))</f>
        <v/>
      </c>
      <c r="U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",99)),1189,99)))</f>
        <v/>
      </c>
      <c r="V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",99)),1288,99)))</f>
        <v/>
      </c>
      <c r="W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",99)),1387,99)))</f>
        <v/>
      </c>
      <c r="X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",99)),1486,99)))</f>
        <v/>
      </c>
      <c r="Y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",99)),1585,99)))</f>
        <v/>
      </c>
      <c r="Z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",99)),1684,99)))</f>
        <v/>
      </c>
      <c r="AA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",99)),1783,99)))</f>
        <v/>
      </c>
      <c r="AB487" s="1">
        <f>IF($B487="","",TRIM(MID(SUBSTITUTE(TRIM(SUBSTITUTE(SUBSTITUTE(SUBSTITUTE(SUBSTITUTE(SUBSTITUTE(SUBSTITUTE(SUBSTITUTE(SUBSTITUTE(SUBSTITUTE(SUBSTITUTE(SUBSTITUTE(SUBSTITUTE(SUBSTITUTE(SUBSTITUTE(TRIM($B487&amp;""),CHAR(10),"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",REPT(" ",99)),1882,99)))</f>
        <v/>
      </c>
    </row>
    <row r="488" hidden="1" ht="11.25" customHeight="1">
      <c r="A488" s="4">
        <f>IF(OR($B488="",$C488=""),"",IFERROR(INDEX('5_ACOMPANHAMENTO'!$A$3:$A$4922,MATCH(1,INDEX(('5_ACOMPANHAMENTO'!$AD$3:$AD$4922=TRIM($C488&amp;""))*('5_ACOMPANHAMENTO'!$AC$3:$AC$4922&lt;&gt;"")*((((I488&lt;&gt;"")*ISNUMBER(SEARCH("|"&amp;I488&amp;"|",'5_ACOMPANHAMENTO'!$AC$3:$AC$4922)))+((J488&lt;&gt;"")*ISNUMBER(SEARCH("|"&amp;J488&amp;"|",'5_ACOMPANHAMENTO'!$AC$3:$AC$4922)))+((K488&lt;&gt;"")*ISNUMBER(SEARCH("|"&amp;K488&amp;"|",'5_ACOMPANHAMENTO'!$AC$3:$AC$4922)))+((L488&lt;&gt;"")*ISNUMBER(SEARCH("|"&amp;L488&amp;"|",'5_ACOMPANHAMENTO'!$AC$3:$AC$4922)))+((M488&lt;&gt;"")*ISNUMBER(SEARCH("|"&amp;M488&amp;"|",'5_ACOMPANHAMENTO'!$AC$3:$AC$4922)))+((N488&lt;&gt;"")*ISNUMBER(SEARCH("|"&amp;N488&amp;"|",'5_ACOMPANHAMENTO'!$AC$3:$AC$4922)))+((O488&lt;&gt;"")*ISNUMBER(SEARCH("|"&amp;O488&amp;"|",'5_ACOMPANHAMENTO'!$AC$3:$AC$4922)))+((P488&lt;&gt;"")*ISNUMBER(SEARCH("|"&amp;P488&amp;"|",'5_ACOMPANHAMENTO'!$AC$3:$AC$4922)))+((Q488&lt;&gt;"")*ISNUMBER(SEARCH("|"&amp;Q488&amp;"|",'5_ACOMPANHAMENTO'!$AC$3:$AC$4922)))+((R488&lt;&gt;"")*ISNUMBER(SEARCH("|"&amp;R488&amp;"|",'5_ACOMPANHAMENTO'!$AC$3:$AC$4922)))+((S488&lt;&gt;"")*ISNUMBER(SEARCH("|"&amp;S488&amp;"|",'5_ACOMPANHAMENTO'!$AC$3:$AC$4922)))+((T488&lt;&gt;"")*ISNUMBER(SEARCH("|"&amp;T488&amp;"|",'5_ACOMPANHAMENTO'!$AC$3:$AC$4922)))+((U488&lt;&gt;"")*ISNUMBER(SEARCH("|"&amp;U488&amp;"|",'5_ACOMPANHAMENTO'!$AC$3:$AC$4922)))+((V488&lt;&gt;"")*ISNUMBER(SEARCH("|"&amp;V488&amp;"|",'5_ACOMPANHAMENTO'!$AC$3:$AC$4922)))+((W488&lt;&gt;"")*ISNUMBER(SEARCH("|"&amp;W488&amp;"|",'5_ACOMPANHAMENTO'!$AC$3:$AC$4922)))+((X488&lt;&gt;"")*ISNUMBER(SEARCH("|"&amp;X488&amp;"|",'5_ACOMPANHAMENTO'!$AC$3:$AC$4922)))+((Y488&lt;&gt;"")*ISNUMBER(SEARCH("|"&amp;Y488&amp;"|",'5_ACOMPANHAMENTO'!$AC$3:$AC$4922)))+((Z488&lt;&gt;"")*ISNUMBER(SEARCH("|"&amp;Z488&amp;"|",'5_ACOMPANHAMENTO'!$AC$3:$AC$4922)))+((AA488&lt;&gt;"")*ISNUMBER(SEARCH("|"&amp;AA488&amp;"|",'5_ACOMPANHAMENTO'!$AC$3:$AC$4922)))+((AB488&lt;&gt;"")*ISNUMBER(SEARCH("|"&amp;AB488&amp;"|",'5_ACOMPANHAMENTO'!$AC$3:$AC$4922))))&gt;0),0),0)),""))</f>
        <v/>
      </c>
      <c r="B488" s="14" t="inlineStr">
        <is>
          <t>10210,10211</t>
        </is>
      </c>
      <c r="C488" s="14" t="inlineStr">
        <is>
          <t>SEM_SETOR</t>
        </is>
      </c>
      <c r="D488" s="4">
        <f>IF(OR($B488="",$C488=""),"",IFERROR(SUMPRODUCT(--(('5_ACOMPANHAMENTO'!$AD$3:$AD$4922=TRIM($C488&amp;""))*('5_ACOMPANHAMENTO'!$AC$3:$AC$4922&lt;&gt;"")*((((I488&lt;&gt;"")*ISNUMBER(SEARCH("|"&amp;I488&amp;"|",'5_ACOMPANHAMENTO'!$AC$3:$AC$4922)))+((J488&lt;&gt;"")*ISNUMBER(SEARCH("|"&amp;J488&amp;"|",'5_ACOMPANHAMENTO'!$AC$3:$AC$4922)))+((K488&lt;&gt;"")*ISNUMBER(SEARCH("|"&amp;K488&amp;"|",'5_ACOMPANHAMENTO'!$AC$3:$AC$4922)))+((L488&lt;&gt;"")*ISNUMBER(SEARCH("|"&amp;L488&amp;"|",'5_ACOMPANHAMENTO'!$AC$3:$AC$4922)))+((M488&lt;&gt;"")*ISNUMBER(SEARCH("|"&amp;M488&amp;"|",'5_ACOMPANHAMENTO'!$AC$3:$AC$4922)))+((N488&lt;&gt;"")*ISNUMBER(SEARCH("|"&amp;N488&amp;"|",'5_ACOMPANHAMENTO'!$AC$3:$AC$4922)))+((O488&lt;&gt;"")*ISNUMBER(SEARCH("|"&amp;O488&amp;"|",'5_ACOMPANHAMENTO'!$AC$3:$AC$4922)))+((P488&lt;&gt;"")*ISNUMBER(SEARCH("|"&amp;P488&amp;"|",'5_ACOMPANHAMENTO'!$AC$3:$AC$4922)))+((Q488&lt;&gt;"")*ISNUMBER(SEARCH("|"&amp;Q488&amp;"|",'5_ACOMPANHAMENTO'!$AC$3:$AC$4922)))+((R488&lt;&gt;"")*ISNUMBER(SEARCH("|"&amp;R488&amp;"|",'5_ACOMPANHAMENTO'!$AC$3:$AC$4922)))+((S488&lt;&gt;"")*ISNUMBER(SEARCH("|"&amp;S488&amp;"|",'5_ACOMPANHAMENTO'!$AC$3:$AC$4922)))+((T488&lt;&gt;"")*ISNUMBER(SEARCH("|"&amp;T488&amp;"|",'5_ACOMPANHAMENTO'!$AC$3:$AC$4922)))+((U488&lt;&gt;"")*ISNUMBER(SEARCH("|"&amp;U488&amp;"|",'5_ACOMPANHAMENTO'!$AC$3:$AC$4922)))+((V488&lt;&gt;"")*ISNUMBER(SEARCH("|"&amp;V488&amp;"|",'5_ACOMPANHAMENTO'!$AC$3:$AC$4922)))+((W488&lt;&gt;"")*ISNUMBER(SEARCH("|"&amp;W488&amp;"|",'5_ACOMPANHAMENTO'!$AC$3:$AC$4922)))+((X488&lt;&gt;"")*ISNUMBER(SEARCH("|"&amp;X488&amp;"|",'5_ACOMPANHAMENTO'!$AC$3:$AC$4922)))+((Y488&lt;&gt;"")*ISNUMBER(SEARCH("|"&amp;Y488&amp;"|",'5_ACOMPANHAMENTO'!$AC$3:$AC$4922)))+((Z488&lt;&gt;"")*ISNUMBER(SEARCH("|"&amp;Z488&amp;"|",'5_ACOMPANHAMENTO'!$AC$3:$AC$4922)))+((AA488&lt;&gt;"")*ISNUMBER(SEARCH("|"&amp;AA488&amp;"|",'5_ACOMPANHAMENTO'!$AC$3:$AC$4922)))+((AB488&lt;&gt;"")*ISNUMBER(SEARCH("|"&amp;AB488&amp;"|",'5_ACOMPANHAMENTO'!$AC$3:$AC$4922))))&gt;0)),'5_ACOMPANHAMENTO'!$J$3:$J$4922),0))</f>
        <v/>
      </c>
      <c r="E488" s="4">
        <f>IF(G488=0,"FINALIZADO",IF(TODAY()&gt;A488,"ATRASADO "&amp;TODAY()-A488&amp;" DIAS","ADIANTADO "&amp;A488-TODAY()&amp;" DIAS"))</f>
        <v/>
      </c>
      <c r="F488" s="7">
        <f>IF(OR($B488="",$C488=""),"",IFERROR(SUMPRODUCT(--(('5_ACOMPANHAMENTO'!$AD$3:$AD$4922=TRIM($C488&amp;""))*('5_ACOMPANHAMENTO'!$AC$3:$AC$4922&lt;&gt;"")*((((I488&lt;&gt;"")*ISNUMBER(SEARCH("|"&amp;I488&amp;"|",'5_ACOMPANHAMENTO'!$AC$3:$AC$4922)))+((J488&lt;&gt;"")*ISNUMBER(SEARCH("|"&amp;J488&amp;"|",'5_ACOMPANHAMENTO'!$AC$3:$AC$4922)))+((K488&lt;&gt;"")*ISNUMBER(SEARCH("|"&amp;K488&amp;"|",'5_ACOMPANHAMENTO'!$AC$3:$AC$4922)))+((L488&lt;&gt;"")*ISNUMBER(SEARCH("|"&amp;L488&amp;"|",'5_ACOMPANHAMENTO'!$AC$3:$AC$4922)))+((M488&lt;&gt;"")*ISNUMBER(SEARCH("|"&amp;M488&amp;"|",'5_ACOMPANHAMENTO'!$AC$3:$AC$4922)))+((N488&lt;&gt;"")*ISNUMBER(SEARCH("|"&amp;N488&amp;"|",'5_ACOMPANHAMENTO'!$AC$3:$AC$4922)))+((O488&lt;&gt;"")*ISNUMBER(SEARCH("|"&amp;O488&amp;"|",'5_ACOMPANHAMENTO'!$AC$3:$AC$4922)))+((P488&lt;&gt;"")*ISNUMBER(SEARCH("|"&amp;P488&amp;"|",'5_ACOMPANHAMENTO'!$AC$3:$AC$4922)))+((Q488&lt;&gt;"")*ISNUMBER(SEARCH("|"&amp;Q488&amp;"|",'5_ACOMPANHAMENTO'!$AC$3:$AC$4922)))+((R488&lt;&gt;"")*ISNUMBER(SEARCH("|"&amp;R488&amp;"|",'5_ACOMPANHAMENTO'!$AC$3:$AC$4922)))+((S488&lt;&gt;"")*ISNUMBER(SEARCH("|"&amp;S488&amp;"|",'5_ACOMPANHAMENTO'!$AC$3:$AC$4922)))+((T488&lt;&gt;"")*ISNUMBER(SEARCH("|"&amp;T488&amp;"|",'5_ACOMPANHAMENTO'!$AC$3:$AC$4922)))+((U488&lt;&gt;"")*ISNUMBER(SEARCH("|"&amp;U488&amp;"|",'5_ACOMPANHAMENTO'!$AC$3:$AC$4922)))+((V488&lt;&gt;"")*ISNUMBER(SEARCH("|"&amp;V488&amp;"|",'5_ACOMPANHAMENTO'!$AC$3:$AC$4922)))+((W488&lt;&gt;"")*ISNUMBER(SEARCH("|"&amp;W488&amp;"|",'5_ACOMPANHAMENTO'!$AC$3:$AC$4922)))+((X488&lt;&gt;"")*ISNUMBER(SEARCH("|"&amp;X488&amp;"|",'5_ACOMPANHAMENTO'!$AC$3:$AC$4922)))+((Y488&lt;&gt;"")*ISNUMBER(SEARCH("|"&amp;Y488&amp;"|",'5_ACOMPANHAMENTO'!$AC$3:$AC$4922)))+((Z488&lt;&gt;"")*ISNUMBER(SEARCH("|"&amp;Z488&amp;"|",'5_ACOMPANHAMENTO'!$AC$3:$AC$4922)))+((AA488&lt;&gt;"")*ISNUMBER(SEARCH("|"&amp;AA488&amp;"|",'5_ACOMPANHAMENTO'!$AC$3:$AC$4922)))+((AB488&lt;&gt;"")*ISNUMBER(SEARCH("|"&amp;AB488&amp;"|",'5_ACOMPANHAMENTO'!$AC$3:$AC$4922))))&gt;0)),'5_ACOMPANHAMENTO'!$O$3:$O$4922),0))</f>
        <v/>
      </c>
      <c r="G488" s="7">
        <f>IF(OR($B488="",$C488=""),"",D488-F488)</f>
        <v/>
      </c>
      <c r="H488">
        <f>IF(OR($B488="",$C488=""),"",TRIM($B488&amp;"")&amp;"|"&amp;TRIM($C488&amp;""))</f>
        <v/>
      </c>
      <c r="I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",99)),1,99)))</f>
        <v/>
      </c>
      <c r="J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",99)),100,99)))</f>
        <v/>
      </c>
      <c r="K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",99)),199,99)))</f>
        <v/>
      </c>
      <c r="L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",99)),298,99)))</f>
        <v/>
      </c>
      <c r="M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",99)),397,99)))</f>
        <v/>
      </c>
      <c r="N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",99)),496,99)))</f>
        <v/>
      </c>
      <c r="O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",99)),595,99)))</f>
        <v/>
      </c>
      <c r="P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",99)),694,99)))</f>
        <v/>
      </c>
      <c r="Q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",99)),793,99)))</f>
        <v/>
      </c>
      <c r="R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",99)),892,99)))</f>
        <v/>
      </c>
      <c r="S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",99)),991,99)))</f>
        <v/>
      </c>
      <c r="T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",99)),1090,99)))</f>
        <v/>
      </c>
      <c r="U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",99)),1189,99)))</f>
        <v/>
      </c>
      <c r="V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",99)),1288,99)))</f>
        <v/>
      </c>
      <c r="W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",99)),1387,99)))</f>
        <v/>
      </c>
      <c r="X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",99)),1486,99)))</f>
        <v/>
      </c>
      <c r="Y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",99)),1585,99)))</f>
        <v/>
      </c>
      <c r="Z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",99)),1684,99)))</f>
        <v/>
      </c>
      <c r="AA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",99)),1783,99)))</f>
        <v/>
      </c>
      <c r="AB488" s="1">
        <f>IF($B488="","",TRIM(MID(SUBSTITUTE(TRIM(SUBSTITUTE(SUBSTITUTE(SUBSTITUTE(SUBSTITUTE(SUBSTITUTE(SUBSTITUTE(SUBSTITUTE(SUBSTITUTE(SUBSTITUTE(SUBSTITUTE(SUBSTITUTE(SUBSTITUTE(SUBSTITUTE(SUBSTITUTE(TRIM($B488&amp;""),CHAR(10),"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",REPT(" ",99)),1882,99)))</f>
        <v/>
      </c>
    </row>
    <row r="489" hidden="1" ht="11.25" customHeight="1">
      <c r="A489" s="4">
        <f>IF(OR($B489="",$C489=""),"",IFERROR(INDEX('5_ACOMPANHAMENTO'!$A$3:$A$4922,MATCH(1,INDEX(('5_ACOMPANHAMENTO'!$AD$3:$AD$4922=TRIM($C489&amp;""))*('5_ACOMPANHAMENTO'!$AC$3:$AC$4922&lt;&gt;"")*((((I489&lt;&gt;"")*ISNUMBER(SEARCH("|"&amp;I489&amp;"|",'5_ACOMPANHAMENTO'!$AC$3:$AC$4922)))+((J489&lt;&gt;"")*ISNUMBER(SEARCH("|"&amp;J489&amp;"|",'5_ACOMPANHAMENTO'!$AC$3:$AC$4922)))+((K489&lt;&gt;"")*ISNUMBER(SEARCH("|"&amp;K489&amp;"|",'5_ACOMPANHAMENTO'!$AC$3:$AC$4922)))+((L489&lt;&gt;"")*ISNUMBER(SEARCH("|"&amp;L489&amp;"|",'5_ACOMPANHAMENTO'!$AC$3:$AC$4922)))+((M489&lt;&gt;"")*ISNUMBER(SEARCH("|"&amp;M489&amp;"|",'5_ACOMPANHAMENTO'!$AC$3:$AC$4922)))+((N489&lt;&gt;"")*ISNUMBER(SEARCH("|"&amp;N489&amp;"|",'5_ACOMPANHAMENTO'!$AC$3:$AC$4922)))+((O489&lt;&gt;"")*ISNUMBER(SEARCH("|"&amp;O489&amp;"|",'5_ACOMPANHAMENTO'!$AC$3:$AC$4922)))+((P489&lt;&gt;"")*ISNUMBER(SEARCH("|"&amp;P489&amp;"|",'5_ACOMPANHAMENTO'!$AC$3:$AC$4922)))+((Q489&lt;&gt;"")*ISNUMBER(SEARCH("|"&amp;Q489&amp;"|",'5_ACOMPANHAMENTO'!$AC$3:$AC$4922)))+((R489&lt;&gt;"")*ISNUMBER(SEARCH("|"&amp;R489&amp;"|",'5_ACOMPANHAMENTO'!$AC$3:$AC$4922)))+((S489&lt;&gt;"")*ISNUMBER(SEARCH("|"&amp;S489&amp;"|",'5_ACOMPANHAMENTO'!$AC$3:$AC$4922)))+((T489&lt;&gt;"")*ISNUMBER(SEARCH("|"&amp;T489&amp;"|",'5_ACOMPANHAMENTO'!$AC$3:$AC$4922)))+((U489&lt;&gt;"")*ISNUMBER(SEARCH("|"&amp;U489&amp;"|",'5_ACOMPANHAMENTO'!$AC$3:$AC$4922)))+((V489&lt;&gt;"")*ISNUMBER(SEARCH("|"&amp;V489&amp;"|",'5_ACOMPANHAMENTO'!$AC$3:$AC$4922)))+((W489&lt;&gt;"")*ISNUMBER(SEARCH("|"&amp;W489&amp;"|",'5_ACOMPANHAMENTO'!$AC$3:$AC$4922)))+((X489&lt;&gt;"")*ISNUMBER(SEARCH("|"&amp;X489&amp;"|",'5_ACOMPANHAMENTO'!$AC$3:$AC$4922)))+((Y489&lt;&gt;"")*ISNUMBER(SEARCH("|"&amp;Y489&amp;"|",'5_ACOMPANHAMENTO'!$AC$3:$AC$4922)))+((Z489&lt;&gt;"")*ISNUMBER(SEARCH("|"&amp;Z489&amp;"|",'5_ACOMPANHAMENTO'!$AC$3:$AC$4922)))+((AA489&lt;&gt;"")*ISNUMBER(SEARCH("|"&amp;AA489&amp;"|",'5_ACOMPANHAMENTO'!$AC$3:$AC$4922)))+((AB489&lt;&gt;"")*ISNUMBER(SEARCH("|"&amp;AB489&amp;"|",'5_ACOMPANHAMENTO'!$AC$3:$AC$4922))))&gt;0),0),0)),""))</f>
        <v/>
      </c>
      <c r="B489" s="14" t="inlineStr">
        <is>
          <t>10210,10211</t>
        </is>
      </c>
      <c r="C489" s="14" t="inlineStr">
        <is>
          <t>SEM_SETOR</t>
        </is>
      </c>
      <c r="D489" s="4">
        <f>IF(OR($B489="",$C489=""),"",IFERROR(SUMPRODUCT(--(('5_ACOMPANHAMENTO'!$AD$3:$AD$4922=TRIM($C489&amp;""))*('5_ACOMPANHAMENTO'!$AC$3:$AC$4922&lt;&gt;"")*((((I489&lt;&gt;"")*ISNUMBER(SEARCH("|"&amp;I489&amp;"|",'5_ACOMPANHAMENTO'!$AC$3:$AC$4922)))+((J489&lt;&gt;"")*ISNUMBER(SEARCH("|"&amp;J489&amp;"|",'5_ACOMPANHAMENTO'!$AC$3:$AC$4922)))+((K489&lt;&gt;"")*ISNUMBER(SEARCH("|"&amp;K489&amp;"|",'5_ACOMPANHAMENTO'!$AC$3:$AC$4922)))+((L489&lt;&gt;"")*ISNUMBER(SEARCH("|"&amp;L489&amp;"|",'5_ACOMPANHAMENTO'!$AC$3:$AC$4922)))+((M489&lt;&gt;"")*ISNUMBER(SEARCH("|"&amp;M489&amp;"|",'5_ACOMPANHAMENTO'!$AC$3:$AC$4922)))+((N489&lt;&gt;"")*ISNUMBER(SEARCH("|"&amp;N489&amp;"|",'5_ACOMPANHAMENTO'!$AC$3:$AC$4922)))+((O489&lt;&gt;"")*ISNUMBER(SEARCH("|"&amp;O489&amp;"|",'5_ACOMPANHAMENTO'!$AC$3:$AC$4922)))+((P489&lt;&gt;"")*ISNUMBER(SEARCH("|"&amp;P489&amp;"|",'5_ACOMPANHAMENTO'!$AC$3:$AC$4922)))+((Q489&lt;&gt;"")*ISNUMBER(SEARCH("|"&amp;Q489&amp;"|",'5_ACOMPANHAMENTO'!$AC$3:$AC$4922)))+((R489&lt;&gt;"")*ISNUMBER(SEARCH("|"&amp;R489&amp;"|",'5_ACOMPANHAMENTO'!$AC$3:$AC$4922)))+((S489&lt;&gt;"")*ISNUMBER(SEARCH("|"&amp;S489&amp;"|",'5_ACOMPANHAMENTO'!$AC$3:$AC$4922)))+((T489&lt;&gt;"")*ISNUMBER(SEARCH("|"&amp;T489&amp;"|",'5_ACOMPANHAMENTO'!$AC$3:$AC$4922)))+((U489&lt;&gt;"")*ISNUMBER(SEARCH("|"&amp;U489&amp;"|",'5_ACOMPANHAMENTO'!$AC$3:$AC$4922)))+((V489&lt;&gt;"")*ISNUMBER(SEARCH("|"&amp;V489&amp;"|",'5_ACOMPANHAMENTO'!$AC$3:$AC$4922)))+((W489&lt;&gt;"")*ISNUMBER(SEARCH("|"&amp;W489&amp;"|",'5_ACOMPANHAMENTO'!$AC$3:$AC$4922)))+((X489&lt;&gt;"")*ISNUMBER(SEARCH("|"&amp;X489&amp;"|",'5_ACOMPANHAMENTO'!$AC$3:$AC$4922)))+((Y489&lt;&gt;"")*ISNUMBER(SEARCH("|"&amp;Y489&amp;"|",'5_ACOMPANHAMENTO'!$AC$3:$AC$4922)))+((Z489&lt;&gt;"")*ISNUMBER(SEARCH("|"&amp;Z489&amp;"|",'5_ACOMPANHAMENTO'!$AC$3:$AC$4922)))+((AA489&lt;&gt;"")*ISNUMBER(SEARCH("|"&amp;AA489&amp;"|",'5_ACOMPANHAMENTO'!$AC$3:$AC$4922)))+((AB489&lt;&gt;"")*ISNUMBER(SEARCH("|"&amp;AB489&amp;"|",'5_ACOMPANHAMENTO'!$AC$3:$AC$4922))))&gt;0)),'5_ACOMPANHAMENTO'!$J$3:$J$4922),0))</f>
        <v/>
      </c>
      <c r="E489" s="4">
        <f>IF(G489=0,"FINALIZADO",IF(TODAY()&gt;A489,"ATRASADO "&amp;TODAY()-A489&amp;" DIAS","ADIANTADO "&amp;A489-TODAY()&amp;" DIAS"))</f>
        <v/>
      </c>
      <c r="F489" s="7">
        <f>IF(OR($B489="",$C489=""),"",IFERROR(SUMPRODUCT(--(('5_ACOMPANHAMENTO'!$AD$3:$AD$4922=TRIM($C489&amp;""))*('5_ACOMPANHAMENTO'!$AC$3:$AC$4922&lt;&gt;"")*((((I489&lt;&gt;"")*ISNUMBER(SEARCH("|"&amp;I489&amp;"|",'5_ACOMPANHAMENTO'!$AC$3:$AC$4922)))+((J489&lt;&gt;"")*ISNUMBER(SEARCH("|"&amp;J489&amp;"|",'5_ACOMPANHAMENTO'!$AC$3:$AC$4922)))+((K489&lt;&gt;"")*ISNUMBER(SEARCH("|"&amp;K489&amp;"|",'5_ACOMPANHAMENTO'!$AC$3:$AC$4922)))+((L489&lt;&gt;"")*ISNUMBER(SEARCH("|"&amp;L489&amp;"|",'5_ACOMPANHAMENTO'!$AC$3:$AC$4922)))+((M489&lt;&gt;"")*ISNUMBER(SEARCH("|"&amp;M489&amp;"|",'5_ACOMPANHAMENTO'!$AC$3:$AC$4922)))+((N489&lt;&gt;"")*ISNUMBER(SEARCH("|"&amp;N489&amp;"|",'5_ACOMPANHAMENTO'!$AC$3:$AC$4922)))+((O489&lt;&gt;"")*ISNUMBER(SEARCH("|"&amp;O489&amp;"|",'5_ACOMPANHAMENTO'!$AC$3:$AC$4922)))+((P489&lt;&gt;"")*ISNUMBER(SEARCH("|"&amp;P489&amp;"|",'5_ACOMPANHAMENTO'!$AC$3:$AC$4922)))+((Q489&lt;&gt;"")*ISNUMBER(SEARCH("|"&amp;Q489&amp;"|",'5_ACOMPANHAMENTO'!$AC$3:$AC$4922)))+((R489&lt;&gt;"")*ISNUMBER(SEARCH("|"&amp;R489&amp;"|",'5_ACOMPANHAMENTO'!$AC$3:$AC$4922)))+((S489&lt;&gt;"")*ISNUMBER(SEARCH("|"&amp;S489&amp;"|",'5_ACOMPANHAMENTO'!$AC$3:$AC$4922)))+((T489&lt;&gt;"")*ISNUMBER(SEARCH("|"&amp;T489&amp;"|",'5_ACOMPANHAMENTO'!$AC$3:$AC$4922)))+((U489&lt;&gt;"")*ISNUMBER(SEARCH("|"&amp;U489&amp;"|",'5_ACOMPANHAMENTO'!$AC$3:$AC$4922)))+((V489&lt;&gt;"")*ISNUMBER(SEARCH("|"&amp;V489&amp;"|",'5_ACOMPANHAMENTO'!$AC$3:$AC$4922)))+((W489&lt;&gt;"")*ISNUMBER(SEARCH("|"&amp;W489&amp;"|",'5_ACOMPANHAMENTO'!$AC$3:$AC$4922)))+((X489&lt;&gt;"")*ISNUMBER(SEARCH("|"&amp;X489&amp;"|",'5_ACOMPANHAMENTO'!$AC$3:$AC$4922)))+((Y489&lt;&gt;"")*ISNUMBER(SEARCH("|"&amp;Y489&amp;"|",'5_ACOMPANHAMENTO'!$AC$3:$AC$4922)))+((Z489&lt;&gt;"")*ISNUMBER(SEARCH("|"&amp;Z489&amp;"|",'5_ACOMPANHAMENTO'!$AC$3:$AC$4922)))+((AA489&lt;&gt;"")*ISNUMBER(SEARCH("|"&amp;AA489&amp;"|",'5_ACOMPANHAMENTO'!$AC$3:$AC$4922)))+((AB489&lt;&gt;"")*ISNUMBER(SEARCH("|"&amp;AB489&amp;"|",'5_ACOMPANHAMENTO'!$AC$3:$AC$4922))))&gt;0)),'5_ACOMPANHAMENTO'!$O$3:$O$4922),0))</f>
        <v/>
      </c>
      <c r="G489" s="7">
        <f>IF(OR($B489="",$C489=""),"",D489-F489)</f>
        <v/>
      </c>
      <c r="H489">
        <f>IF(OR($B489="",$C489=""),"",TRIM($B489&amp;"")&amp;"|"&amp;TRIM($C489&amp;""))</f>
        <v/>
      </c>
      <c r="I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",99)),1,99)))</f>
        <v/>
      </c>
      <c r="J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",99)),100,99)))</f>
        <v/>
      </c>
      <c r="K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",99)),199,99)))</f>
        <v/>
      </c>
      <c r="L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",99)),298,99)))</f>
        <v/>
      </c>
      <c r="M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",99)),397,99)))</f>
        <v/>
      </c>
      <c r="N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",99)),496,99)))</f>
        <v/>
      </c>
      <c r="O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",99)),595,99)))</f>
        <v/>
      </c>
      <c r="P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",99)),694,99)))</f>
        <v/>
      </c>
      <c r="Q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",99)),793,99)))</f>
        <v/>
      </c>
      <c r="R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",99)),892,99)))</f>
        <v/>
      </c>
      <c r="S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",99)),991,99)))</f>
        <v/>
      </c>
      <c r="T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",99)),1090,99)))</f>
        <v/>
      </c>
      <c r="U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",99)),1189,99)))</f>
        <v/>
      </c>
      <c r="V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",99)),1288,99)))</f>
        <v/>
      </c>
      <c r="W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",99)),1387,99)))</f>
        <v/>
      </c>
      <c r="X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",99)),1486,99)))</f>
        <v/>
      </c>
      <c r="Y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",99)),1585,99)))</f>
        <v/>
      </c>
      <c r="Z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",99)),1684,99)))</f>
        <v/>
      </c>
      <c r="AA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",99)),1783,99)))</f>
        <v/>
      </c>
      <c r="AB489" s="1">
        <f>IF($B489="","",TRIM(MID(SUBSTITUTE(TRIM(SUBSTITUTE(SUBSTITUTE(SUBSTITUTE(SUBSTITUTE(SUBSTITUTE(SUBSTITUTE(SUBSTITUTE(SUBSTITUTE(SUBSTITUTE(SUBSTITUTE(SUBSTITUTE(SUBSTITUTE(SUBSTITUTE(SUBSTITUTE(TRIM($B489&amp;""),CHAR(10),"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",REPT(" ",99)),1882,99)))</f>
        <v/>
      </c>
    </row>
    <row r="490" hidden="1" ht="11.25" customHeight="1">
      <c r="A490" s="4">
        <f>IF(OR($B490="",$C490=""),"",IFERROR(INDEX('5_ACOMPANHAMENTO'!$A$3:$A$4922,MATCH(1,INDEX(('5_ACOMPANHAMENTO'!$AD$3:$AD$4922=TRIM($C490&amp;""))*('5_ACOMPANHAMENTO'!$AC$3:$AC$4922&lt;&gt;"")*((((I490&lt;&gt;"")*ISNUMBER(SEARCH("|"&amp;I490&amp;"|",'5_ACOMPANHAMENTO'!$AC$3:$AC$4922)))+((J490&lt;&gt;"")*ISNUMBER(SEARCH("|"&amp;J490&amp;"|",'5_ACOMPANHAMENTO'!$AC$3:$AC$4922)))+((K490&lt;&gt;"")*ISNUMBER(SEARCH("|"&amp;K490&amp;"|",'5_ACOMPANHAMENTO'!$AC$3:$AC$4922)))+((L490&lt;&gt;"")*ISNUMBER(SEARCH("|"&amp;L490&amp;"|",'5_ACOMPANHAMENTO'!$AC$3:$AC$4922)))+((M490&lt;&gt;"")*ISNUMBER(SEARCH("|"&amp;M490&amp;"|",'5_ACOMPANHAMENTO'!$AC$3:$AC$4922)))+((N490&lt;&gt;"")*ISNUMBER(SEARCH("|"&amp;N490&amp;"|",'5_ACOMPANHAMENTO'!$AC$3:$AC$4922)))+((O490&lt;&gt;"")*ISNUMBER(SEARCH("|"&amp;O490&amp;"|",'5_ACOMPANHAMENTO'!$AC$3:$AC$4922)))+((P490&lt;&gt;"")*ISNUMBER(SEARCH("|"&amp;P490&amp;"|",'5_ACOMPANHAMENTO'!$AC$3:$AC$4922)))+((Q490&lt;&gt;"")*ISNUMBER(SEARCH("|"&amp;Q490&amp;"|",'5_ACOMPANHAMENTO'!$AC$3:$AC$4922)))+((R490&lt;&gt;"")*ISNUMBER(SEARCH("|"&amp;R490&amp;"|",'5_ACOMPANHAMENTO'!$AC$3:$AC$4922)))+((S490&lt;&gt;"")*ISNUMBER(SEARCH("|"&amp;S490&amp;"|",'5_ACOMPANHAMENTO'!$AC$3:$AC$4922)))+((T490&lt;&gt;"")*ISNUMBER(SEARCH("|"&amp;T490&amp;"|",'5_ACOMPANHAMENTO'!$AC$3:$AC$4922)))+((U490&lt;&gt;"")*ISNUMBER(SEARCH("|"&amp;U490&amp;"|",'5_ACOMPANHAMENTO'!$AC$3:$AC$4922)))+((V490&lt;&gt;"")*ISNUMBER(SEARCH("|"&amp;V490&amp;"|",'5_ACOMPANHAMENTO'!$AC$3:$AC$4922)))+((W490&lt;&gt;"")*ISNUMBER(SEARCH("|"&amp;W490&amp;"|",'5_ACOMPANHAMENTO'!$AC$3:$AC$4922)))+((X490&lt;&gt;"")*ISNUMBER(SEARCH("|"&amp;X490&amp;"|",'5_ACOMPANHAMENTO'!$AC$3:$AC$4922)))+((Y490&lt;&gt;"")*ISNUMBER(SEARCH("|"&amp;Y490&amp;"|",'5_ACOMPANHAMENTO'!$AC$3:$AC$4922)))+((Z490&lt;&gt;"")*ISNUMBER(SEARCH("|"&amp;Z490&amp;"|",'5_ACOMPANHAMENTO'!$AC$3:$AC$4922)))+((AA490&lt;&gt;"")*ISNUMBER(SEARCH("|"&amp;AA490&amp;"|",'5_ACOMPANHAMENTO'!$AC$3:$AC$4922)))+((AB490&lt;&gt;"")*ISNUMBER(SEARCH("|"&amp;AB490&amp;"|",'5_ACOMPANHAMENTO'!$AC$3:$AC$4922))))&gt;0),0),0)),""))</f>
        <v/>
      </c>
      <c r="B490" s="14" t="inlineStr">
        <is>
          <t>10210,10211</t>
        </is>
      </c>
      <c r="C490" s="14" t="inlineStr">
        <is>
          <t>SEM_SETOR</t>
        </is>
      </c>
      <c r="D490" s="4">
        <f>IF(OR($B490="",$C490=""),"",IFERROR(SUMPRODUCT(--(('5_ACOMPANHAMENTO'!$AD$3:$AD$4922=TRIM($C490&amp;""))*('5_ACOMPANHAMENTO'!$AC$3:$AC$4922&lt;&gt;"")*((((I490&lt;&gt;"")*ISNUMBER(SEARCH("|"&amp;I490&amp;"|",'5_ACOMPANHAMENTO'!$AC$3:$AC$4922)))+((J490&lt;&gt;"")*ISNUMBER(SEARCH("|"&amp;J490&amp;"|",'5_ACOMPANHAMENTO'!$AC$3:$AC$4922)))+((K490&lt;&gt;"")*ISNUMBER(SEARCH("|"&amp;K490&amp;"|",'5_ACOMPANHAMENTO'!$AC$3:$AC$4922)))+((L490&lt;&gt;"")*ISNUMBER(SEARCH("|"&amp;L490&amp;"|",'5_ACOMPANHAMENTO'!$AC$3:$AC$4922)))+((M490&lt;&gt;"")*ISNUMBER(SEARCH("|"&amp;M490&amp;"|",'5_ACOMPANHAMENTO'!$AC$3:$AC$4922)))+((N490&lt;&gt;"")*ISNUMBER(SEARCH("|"&amp;N490&amp;"|",'5_ACOMPANHAMENTO'!$AC$3:$AC$4922)))+((O490&lt;&gt;"")*ISNUMBER(SEARCH("|"&amp;O490&amp;"|",'5_ACOMPANHAMENTO'!$AC$3:$AC$4922)))+((P490&lt;&gt;"")*ISNUMBER(SEARCH("|"&amp;P490&amp;"|",'5_ACOMPANHAMENTO'!$AC$3:$AC$4922)))+((Q490&lt;&gt;"")*ISNUMBER(SEARCH("|"&amp;Q490&amp;"|",'5_ACOMPANHAMENTO'!$AC$3:$AC$4922)))+((R490&lt;&gt;"")*ISNUMBER(SEARCH("|"&amp;R490&amp;"|",'5_ACOMPANHAMENTO'!$AC$3:$AC$4922)))+((S490&lt;&gt;"")*ISNUMBER(SEARCH("|"&amp;S490&amp;"|",'5_ACOMPANHAMENTO'!$AC$3:$AC$4922)))+((T490&lt;&gt;"")*ISNUMBER(SEARCH("|"&amp;T490&amp;"|",'5_ACOMPANHAMENTO'!$AC$3:$AC$4922)))+((U490&lt;&gt;"")*ISNUMBER(SEARCH("|"&amp;U490&amp;"|",'5_ACOMPANHAMENTO'!$AC$3:$AC$4922)))+((V490&lt;&gt;"")*ISNUMBER(SEARCH("|"&amp;V490&amp;"|",'5_ACOMPANHAMENTO'!$AC$3:$AC$4922)))+((W490&lt;&gt;"")*ISNUMBER(SEARCH("|"&amp;W490&amp;"|",'5_ACOMPANHAMENTO'!$AC$3:$AC$4922)))+((X490&lt;&gt;"")*ISNUMBER(SEARCH("|"&amp;X490&amp;"|",'5_ACOMPANHAMENTO'!$AC$3:$AC$4922)))+((Y490&lt;&gt;"")*ISNUMBER(SEARCH("|"&amp;Y490&amp;"|",'5_ACOMPANHAMENTO'!$AC$3:$AC$4922)))+((Z490&lt;&gt;"")*ISNUMBER(SEARCH("|"&amp;Z490&amp;"|",'5_ACOMPANHAMENTO'!$AC$3:$AC$4922)))+((AA490&lt;&gt;"")*ISNUMBER(SEARCH("|"&amp;AA490&amp;"|",'5_ACOMPANHAMENTO'!$AC$3:$AC$4922)))+((AB490&lt;&gt;"")*ISNUMBER(SEARCH("|"&amp;AB490&amp;"|",'5_ACOMPANHAMENTO'!$AC$3:$AC$4922))))&gt;0)),'5_ACOMPANHAMENTO'!$J$3:$J$4922),0))</f>
        <v/>
      </c>
      <c r="E490" s="4">
        <f>IF(G490=0,"FINALIZADO",IF(TODAY()&gt;A490,"ATRASADO "&amp;TODAY()-A490&amp;" DIAS","ADIANTADO "&amp;A490-TODAY()&amp;" DIAS"))</f>
        <v/>
      </c>
      <c r="F490" s="7">
        <f>IF(OR($B490="",$C490=""),"",IFERROR(SUMPRODUCT(--(('5_ACOMPANHAMENTO'!$AD$3:$AD$4922=TRIM($C490&amp;""))*('5_ACOMPANHAMENTO'!$AC$3:$AC$4922&lt;&gt;"")*((((I490&lt;&gt;"")*ISNUMBER(SEARCH("|"&amp;I490&amp;"|",'5_ACOMPANHAMENTO'!$AC$3:$AC$4922)))+((J490&lt;&gt;"")*ISNUMBER(SEARCH("|"&amp;J490&amp;"|",'5_ACOMPANHAMENTO'!$AC$3:$AC$4922)))+((K490&lt;&gt;"")*ISNUMBER(SEARCH("|"&amp;K490&amp;"|",'5_ACOMPANHAMENTO'!$AC$3:$AC$4922)))+((L490&lt;&gt;"")*ISNUMBER(SEARCH("|"&amp;L490&amp;"|",'5_ACOMPANHAMENTO'!$AC$3:$AC$4922)))+((M490&lt;&gt;"")*ISNUMBER(SEARCH("|"&amp;M490&amp;"|",'5_ACOMPANHAMENTO'!$AC$3:$AC$4922)))+((N490&lt;&gt;"")*ISNUMBER(SEARCH("|"&amp;N490&amp;"|",'5_ACOMPANHAMENTO'!$AC$3:$AC$4922)))+((O490&lt;&gt;"")*ISNUMBER(SEARCH("|"&amp;O490&amp;"|",'5_ACOMPANHAMENTO'!$AC$3:$AC$4922)))+((P490&lt;&gt;"")*ISNUMBER(SEARCH("|"&amp;P490&amp;"|",'5_ACOMPANHAMENTO'!$AC$3:$AC$4922)))+((Q490&lt;&gt;"")*ISNUMBER(SEARCH("|"&amp;Q490&amp;"|",'5_ACOMPANHAMENTO'!$AC$3:$AC$4922)))+((R490&lt;&gt;"")*ISNUMBER(SEARCH("|"&amp;R490&amp;"|",'5_ACOMPANHAMENTO'!$AC$3:$AC$4922)))+((S490&lt;&gt;"")*ISNUMBER(SEARCH("|"&amp;S490&amp;"|",'5_ACOMPANHAMENTO'!$AC$3:$AC$4922)))+((T490&lt;&gt;"")*ISNUMBER(SEARCH("|"&amp;T490&amp;"|",'5_ACOMPANHAMENTO'!$AC$3:$AC$4922)))+((U490&lt;&gt;"")*ISNUMBER(SEARCH("|"&amp;U490&amp;"|",'5_ACOMPANHAMENTO'!$AC$3:$AC$4922)))+((V490&lt;&gt;"")*ISNUMBER(SEARCH("|"&amp;V490&amp;"|",'5_ACOMPANHAMENTO'!$AC$3:$AC$4922)))+((W490&lt;&gt;"")*ISNUMBER(SEARCH("|"&amp;W490&amp;"|",'5_ACOMPANHAMENTO'!$AC$3:$AC$4922)))+((X490&lt;&gt;"")*ISNUMBER(SEARCH("|"&amp;X490&amp;"|",'5_ACOMPANHAMENTO'!$AC$3:$AC$4922)))+((Y490&lt;&gt;"")*ISNUMBER(SEARCH("|"&amp;Y490&amp;"|",'5_ACOMPANHAMENTO'!$AC$3:$AC$4922)))+((Z490&lt;&gt;"")*ISNUMBER(SEARCH("|"&amp;Z490&amp;"|",'5_ACOMPANHAMENTO'!$AC$3:$AC$4922)))+((AA490&lt;&gt;"")*ISNUMBER(SEARCH("|"&amp;AA490&amp;"|",'5_ACOMPANHAMENTO'!$AC$3:$AC$4922)))+((AB490&lt;&gt;"")*ISNUMBER(SEARCH("|"&amp;AB490&amp;"|",'5_ACOMPANHAMENTO'!$AC$3:$AC$4922))))&gt;0)),'5_ACOMPANHAMENTO'!$O$3:$O$4922),0))</f>
        <v/>
      </c>
      <c r="G490" s="7">
        <f>IF(OR($B490="",$C490=""),"",D490-F490)</f>
        <v/>
      </c>
      <c r="H490">
        <f>IF(OR($B490="",$C490=""),"",TRIM($B490&amp;"")&amp;"|"&amp;TRIM($C490&amp;""))</f>
        <v/>
      </c>
      <c r="I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",99)),1,99)))</f>
        <v/>
      </c>
      <c r="J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",99)),100,99)))</f>
        <v/>
      </c>
      <c r="K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",99)),199,99)))</f>
        <v/>
      </c>
      <c r="L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",99)),298,99)))</f>
        <v/>
      </c>
      <c r="M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",99)),397,99)))</f>
        <v/>
      </c>
      <c r="N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",99)),496,99)))</f>
        <v/>
      </c>
      <c r="O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",99)),595,99)))</f>
        <v/>
      </c>
      <c r="P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",99)),694,99)))</f>
        <v/>
      </c>
      <c r="Q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",99)),793,99)))</f>
        <v/>
      </c>
      <c r="R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",99)),892,99)))</f>
        <v/>
      </c>
      <c r="S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",99)),991,99)))</f>
        <v/>
      </c>
      <c r="T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",99)),1090,99)))</f>
        <v/>
      </c>
      <c r="U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",99)),1189,99)))</f>
        <v/>
      </c>
      <c r="V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",99)),1288,99)))</f>
        <v/>
      </c>
      <c r="W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",99)),1387,99)))</f>
        <v/>
      </c>
      <c r="X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",99)),1486,99)))</f>
        <v/>
      </c>
      <c r="Y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",99)),1585,99)))</f>
        <v/>
      </c>
      <c r="Z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",99)),1684,99)))</f>
        <v/>
      </c>
      <c r="AA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",99)),1783,99)))</f>
        <v/>
      </c>
      <c r="AB490" s="1">
        <f>IF($B490="","",TRIM(MID(SUBSTITUTE(TRIM(SUBSTITUTE(SUBSTITUTE(SUBSTITUTE(SUBSTITUTE(SUBSTITUTE(SUBSTITUTE(SUBSTITUTE(SUBSTITUTE(SUBSTITUTE(SUBSTITUTE(SUBSTITUTE(SUBSTITUTE(SUBSTITUTE(SUBSTITUTE(TRIM($B490&amp;""),CHAR(10),"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",REPT(" ",99)),1882,99)))</f>
        <v/>
      </c>
    </row>
    <row r="491" hidden="1" ht="11.25" customHeight="1">
      <c r="A491" s="4">
        <f>IF(OR($B491="",$C491=""),"",IFERROR(INDEX('5_ACOMPANHAMENTO'!$A$3:$A$4922,MATCH(1,INDEX(('5_ACOMPANHAMENTO'!$AD$3:$AD$4922=TRIM($C491&amp;""))*('5_ACOMPANHAMENTO'!$AC$3:$AC$4922&lt;&gt;"")*((((I491&lt;&gt;"")*ISNUMBER(SEARCH("|"&amp;I491&amp;"|",'5_ACOMPANHAMENTO'!$AC$3:$AC$4922)))+((J491&lt;&gt;"")*ISNUMBER(SEARCH("|"&amp;J491&amp;"|",'5_ACOMPANHAMENTO'!$AC$3:$AC$4922)))+((K491&lt;&gt;"")*ISNUMBER(SEARCH("|"&amp;K491&amp;"|",'5_ACOMPANHAMENTO'!$AC$3:$AC$4922)))+((L491&lt;&gt;"")*ISNUMBER(SEARCH("|"&amp;L491&amp;"|",'5_ACOMPANHAMENTO'!$AC$3:$AC$4922)))+((M491&lt;&gt;"")*ISNUMBER(SEARCH("|"&amp;M491&amp;"|",'5_ACOMPANHAMENTO'!$AC$3:$AC$4922)))+((N491&lt;&gt;"")*ISNUMBER(SEARCH("|"&amp;N491&amp;"|",'5_ACOMPANHAMENTO'!$AC$3:$AC$4922)))+((O491&lt;&gt;"")*ISNUMBER(SEARCH("|"&amp;O491&amp;"|",'5_ACOMPANHAMENTO'!$AC$3:$AC$4922)))+((P491&lt;&gt;"")*ISNUMBER(SEARCH("|"&amp;P491&amp;"|",'5_ACOMPANHAMENTO'!$AC$3:$AC$4922)))+((Q491&lt;&gt;"")*ISNUMBER(SEARCH("|"&amp;Q491&amp;"|",'5_ACOMPANHAMENTO'!$AC$3:$AC$4922)))+((R491&lt;&gt;"")*ISNUMBER(SEARCH("|"&amp;R491&amp;"|",'5_ACOMPANHAMENTO'!$AC$3:$AC$4922)))+((S491&lt;&gt;"")*ISNUMBER(SEARCH("|"&amp;S491&amp;"|",'5_ACOMPANHAMENTO'!$AC$3:$AC$4922)))+((T491&lt;&gt;"")*ISNUMBER(SEARCH("|"&amp;T491&amp;"|",'5_ACOMPANHAMENTO'!$AC$3:$AC$4922)))+((U491&lt;&gt;"")*ISNUMBER(SEARCH("|"&amp;U491&amp;"|",'5_ACOMPANHAMENTO'!$AC$3:$AC$4922)))+((V491&lt;&gt;"")*ISNUMBER(SEARCH("|"&amp;V491&amp;"|",'5_ACOMPANHAMENTO'!$AC$3:$AC$4922)))+((W491&lt;&gt;"")*ISNUMBER(SEARCH("|"&amp;W491&amp;"|",'5_ACOMPANHAMENTO'!$AC$3:$AC$4922)))+((X491&lt;&gt;"")*ISNUMBER(SEARCH("|"&amp;X491&amp;"|",'5_ACOMPANHAMENTO'!$AC$3:$AC$4922)))+((Y491&lt;&gt;"")*ISNUMBER(SEARCH("|"&amp;Y491&amp;"|",'5_ACOMPANHAMENTO'!$AC$3:$AC$4922)))+((Z491&lt;&gt;"")*ISNUMBER(SEARCH("|"&amp;Z491&amp;"|",'5_ACOMPANHAMENTO'!$AC$3:$AC$4922)))+((AA491&lt;&gt;"")*ISNUMBER(SEARCH("|"&amp;AA491&amp;"|",'5_ACOMPANHAMENTO'!$AC$3:$AC$4922)))+((AB491&lt;&gt;"")*ISNUMBER(SEARCH("|"&amp;AB491&amp;"|",'5_ACOMPANHAMENTO'!$AC$3:$AC$4922))))&gt;0),0),0)),""))</f>
        <v/>
      </c>
      <c r="B491" s="14" t="inlineStr">
        <is>
          <t>10210,10211</t>
        </is>
      </c>
      <c r="C491" s="14" t="inlineStr">
        <is>
          <t>SEM_SETOR</t>
        </is>
      </c>
      <c r="D491" s="4">
        <f>IF(OR($B491="",$C491=""),"",IFERROR(SUMPRODUCT(--(('5_ACOMPANHAMENTO'!$AD$3:$AD$4922=TRIM($C491&amp;""))*('5_ACOMPANHAMENTO'!$AC$3:$AC$4922&lt;&gt;"")*((((I491&lt;&gt;"")*ISNUMBER(SEARCH("|"&amp;I491&amp;"|",'5_ACOMPANHAMENTO'!$AC$3:$AC$4922)))+((J491&lt;&gt;"")*ISNUMBER(SEARCH("|"&amp;J491&amp;"|",'5_ACOMPANHAMENTO'!$AC$3:$AC$4922)))+((K491&lt;&gt;"")*ISNUMBER(SEARCH("|"&amp;K491&amp;"|",'5_ACOMPANHAMENTO'!$AC$3:$AC$4922)))+((L491&lt;&gt;"")*ISNUMBER(SEARCH("|"&amp;L491&amp;"|",'5_ACOMPANHAMENTO'!$AC$3:$AC$4922)))+((M491&lt;&gt;"")*ISNUMBER(SEARCH("|"&amp;M491&amp;"|",'5_ACOMPANHAMENTO'!$AC$3:$AC$4922)))+((N491&lt;&gt;"")*ISNUMBER(SEARCH("|"&amp;N491&amp;"|",'5_ACOMPANHAMENTO'!$AC$3:$AC$4922)))+((O491&lt;&gt;"")*ISNUMBER(SEARCH("|"&amp;O491&amp;"|",'5_ACOMPANHAMENTO'!$AC$3:$AC$4922)))+((P491&lt;&gt;"")*ISNUMBER(SEARCH("|"&amp;P491&amp;"|",'5_ACOMPANHAMENTO'!$AC$3:$AC$4922)))+((Q491&lt;&gt;"")*ISNUMBER(SEARCH("|"&amp;Q491&amp;"|",'5_ACOMPANHAMENTO'!$AC$3:$AC$4922)))+((R491&lt;&gt;"")*ISNUMBER(SEARCH("|"&amp;R491&amp;"|",'5_ACOMPANHAMENTO'!$AC$3:$AC$4922)))+((S491&lt;&gt;"")*ISNUMBER(SEARCH("|"&amp;S491&amp;"|",'5_ACOMPANHAMENTO'!$AC$3:$AC$4922)))+((T491&lt;&gt;"")*ISNUMBER(SEARCH("|"&amp;T491&amp;"|",'5_ACOMPANHAMENTO'!$AC$3:$AC$4922)))+((U491&lt;&gt;"")*ISNUMBER(SEARCH("|"&amp;U491&amp;"|",'5_ACOMPANHAMENTO'!$AC$3:$AC$4922)))+((V491&lt;&gt;"")*ISNUMBER(SEARCH("|"&amp;V491&amp;"|",'5_ACOMPANHAMENTO'!$AC$3:$AC$4922)))+((W491&lt;&gt;"")*ISNUMBER(SEARCH("|"&amp;W491&amp;"|",'5_ACOMPANHAMENTO'!$AC$3:$AC$4922)))+((X491&lt;&gt;"")*ISNUMBER(SEARCH("|"&amp;X491&amp;"|",'5_ACOMPANHAMENTO'!$AC$3:$AC$4922)))+((Y491&lt;&gt;"")*ISNUMBER(SEARCH("|"&amp;Y491&amp;"|",'5_ACOMPANHAMENTO'!$AC$3:$AC$4922)))+((Z491&lt;&gt;"")*ISNUMBER(SEARCH("|"&amp;Z491&amp;"|",'5_ACOMPANHAMENTO'!$AC$3:$AC$4922)))+((AA491&lt;&gt;"")*ISNUMBER(SEARCH("|"&amp;AA491&amp;"|",'5_ACOMPANHAMENTO'!$AC$3:$AC$4922)))+((AB491&lt;&gt;"")*ISNUMBER(SEARCH("|"&amp;AB491&amp;"|",'5_ACOMPANHAMENTO'!$AC$3:$AC$4922))))&gt;0)),'5_ACOMPANHAMENTO'!$J$3:$J$4922),0))</f>
        <v/>
      </c>
      <c r="E491" s="4">
        <f>IF(G491=0,"FINALIZADO",IF(TODAY()&gt;A491,"ATRASADO "&amp;TODAY()-A491&amp;" DIAS","ADIANTADO "&amp;A491-TODAY()&amp;" DIAS"))</f>
        <v/>
      </c>
      <c r="F491" s="7">
        <f>IF(OR($B491="",$C491=""),"",IFERROR(SUMPRODUCT(--(('5_ACOMPANHAMENTO'!$AD$3:$AD$4922=TRIM($C491&amp;""))*('5_ACOMPANHAMENTO'!$AC$3:$AC$4922&lt;&gt;"")*((((I491&lt;&gt;"")*ISNUMBER(SEARCH("|"&amp;I491&amp;"|",'5_ACOMPANHAMENTO'!$AC$3:$AC$4922)))+((J491&lt;&gt;"")*ISNUMBER(SEARCH("|"&amp;J491&amp;"|",'5_ACOMPANHAMENTO'!$AC$3:$AC$4922)))+((K491&lt;&gt;"")*ISNUMBER(SEARCH("|"&amp;K491&amp;"|",'5_ACOMPANHAMENTO'!$AC$3:$AC$4922)))+((L491&lt;&gt;"")*ISNUMBER(SEARCH("|"&amp;L491&amp;"|",'5_ACOMPANHAMENTO'!$AC$3:$AC$4922)))+((M491&lt;&gt;"")*ISNUMBER(SEARCH("|"&amp;M491&amp;"|",'5_ACOMPANHAMENTO'!$AC$3:$AC$4922)))+((N491&lt;&gt;"")*ISNUMBER(SEARCH("|"&amp;N491&amp;"|",'5_ACOMPANHAMENTO'!$AC$3:$AC$4922)))+((O491&lt;&gt;"")*ISNUMBER(SEARCH("|"&amp;O491&amp;"|",'5_ACOMPANHAMENTO'!$AC$3:$AC$4922)))+((P491&lt;&gt;"")*ISNUMBER(SEARCH("|"&amp;P491&amp;"|",'5_ACOMPANHAMENTO'!$AC$3:$AC$4922)))+((Q491&lt;&gt;"")*ISNUMBER(SEARCH("|"&amp;Q491&amp;"|",'5_ACOMPANHAMENTO'!$AC$3:$AC$4922)))+((R491&lt;&gt;"")*ISNUMBER(SEARCH("|"&amp;R491&amp;"|",'5_ACOMPANHAMENTO'!$AC$3:$AC$4922)))+((S491&lt;&gt;"")*ISNUMBER(SEARCH("|"&amp;S491&amp;"|",'5_ACOMPANHAMENTO'!$AC$3:$AC$4922)))+((T491&lt;&gt;"")*ISNUMBER(SEARCH("|"&amp;T491&amp;"|",'5_ACOMPANHAMENTO'!$AC$3:$AC$4922)))+((U491&lt;&gt;"")*ISNUMBER(SEARCH("|"&amp;U491&amp;"|",'5_ACOMPANHAMENTO'!$AC$3:$AC$4922)))+((V491&lt;&gt;"")*ISNUMBER(SEARCH("|"&amp;V491&amp;"|",'5_ACOMPANHAMENTO'!$AC$3:$AC$4922)))+((W491&lt;&gt;"")*ISNUMBER(SEARCH("|"&amp;W491&amp;"|",'5_ACOMPANHAMENTO'!$AC$3:$AC$4922)))+((X491&lt;&gt;"")*ISNUMBER(SEARCH("|"&amp;X491&amp;"|",'5_ACOMPANHAMENTO'!$AC$3:$AC$4922)))+((Y491&lt;&gt;"")*ISNUMBER(SEARCH("|"&amp;Y491&amp;"|",'5_ACOMPANHAMENTO'!$AC$3:$AC$4922)))+((Z491&lt;&gt;"")*ISNUMBER(SEARCH("|"&amp;Z491&amp;"|",'5_ACOMPANHAMENTO'!$AC$3:$AC$4922)))+((AA491&lt;&gt;"")*ISNUMBER(SEARCH("|"&amp;AA491&amp;"|",'5_ACOMPANHAMENTO'!$AC$3:$AC$4922)))+((AB491&lt;&gt;"")*ISNUMBER(SEARCH("|"&amp;AB491&amp;"|",'5_ACOMPANHAMENTO'!$AC$3:$AC$4922))))&gt;0)),'5_ACOMPANHAMENTO'!$O$3:$O$4922),0))</f>
        <v/>
      </c>
      <c r="G491" s="7">
        <f>IF(OR($B491="",$C491=""),"",D491-F491)</f>
        <v/>
      </c>
      <c r="H491">
        <f>IF(OR($B491="",$C491=""),"",TRIM($B491&amp;"")&amp;"|"&amp;TRIM($C491&amp;""))</f>
        <v/>
      </c>
      <c r="I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",99)),1,99)))</f>
        <v/>
      </c>
      <c r="J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",99)),100,99)))</f>
        <v/>
      </c>
      <c r="K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",99)),199,99)))</f>
        <v/>
      </c>
      <c r="L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",99)),298,99)))</f>
        <v/>
      </c>
      <c r="M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",99)),397,99)))</f>
        <v/>
      </c>
      <c r="N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",99)),496,99)))</f>
        <v/>
      </c>
      <c r="O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",99)),595,99)))</f>
        <v/>
      </c>
      <c r="P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",99)),694,99)))</f>
        <v/>
      </c>
      <c r="Q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",99)),793,99)))</f>
        <v/>
      </c>
      <c r="R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",99)),892,99)))</f>
        <v/>
      </c>
      <c r="S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",99)),991,99)))</f>
        <v/>
      </c>
      <c r="T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",99)),1090,99)))</f>
        <v/>
      </c>
      <c r="U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",99)),1189,99)))</f>
        <v/>
      </c>
      <c r="V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",99)),1288,99)))</f>
        <v/>
      </c>
      <c r="W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",99)),1387,99)))</f>
        <v/>
      </c>
      <c r="X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",99)),1486,99)))</f>
        <v/>
      </c>
      <c r="Y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",99)),1585,99)))</f>
        <v/>
      </c>
      <c r="Z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",99)),1684,99)))</f>
        <v/>
      </c>
      <c r="AA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",99)),1783,99)))</f>
        <v/>
      </c>
      <c r="AB491" s="1">
        <f>IF($B491="","",TRIM(MID(SUBSTITUTE(TRIM(SUBSTITUTE(SUBSTITUTE(SUBSTITUTE(SUBSTITUTE(SUBSTITUTE(SUBSTITUTE(SUBSTITUTE(SUBSTITUTE(SUBSTITUTE(SUBSTITUTE(SUBSTITUTE(SUBSTITUTE(SUBSTITUTE(SUBSTITUTE(TRIM($B491&amp;""),CHAR(10),"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",REPT(" ",99)),1882,99)))</f>
        <v/>
      </c>
    </row>
    <row r="492" hidden="1" ht="11.25" customHeight="1">
      <c r="A492" s="4">
        <f>IF(OR($B492="",$C492=""),"",IFERROR(INDEX('5_ACOMPANHAMENTO'!$A$3:$A$4922,MATCH(1,INDEX(('5_ACOMPANHAMENTO'!$AD$3:$AD$4922=TRIM($C492&amp;""))*('5_ACOMPANHAMENTO'!$AC$3:$AC$4922&lt;&gt;"")*((((I492&lt;&gt;"")*ISNUMBER(SEARCH("|"&amp;I492&amp;"|",'5_ACOMPANHAMENTO'!$AC$3:$AC$4922)))+((J492&lt;&gt;"")*ISNUMBER(SEARCH("|"&amp;J492&amp;"|",'5_ACOMPANHAMENTO'!$AC$3:$AC$4922)))+((K492&lt;&gt;"")*ISNUMBER(SEARCH("|"&amp;K492&amp;"|",'5_ACOMPANHAMENTO'!$AC$3:$AC$4922)))+((L492&lt;&gt;"")*ISNUMBER(SEARCH("|"&amp;L492&amp;"|",'5_ACOMPANHAMENTO'!$AC$3:$AC$4922)))+((M492&lt;&gt;"")*ISNUMBER(SEARCH("|"&amp;M492&amp;"|",'5_ACOMPANHAMENTO'!$AC$3:$AC$4922)))+((N492&lt;&gt;"")*ISNUMBER(SEARCH("|"&amp;N492&amp;"|",'5_ACOMPANHAMENTO'!$AC$3:$AC$4922)))+((O492&lt;&gt;"")*ISNUMBER(SEARCH("|"&amp;O492&amp;"|",'5_ACOMPANHAMENTO'!$AC$3:$AC$4922)))+((P492&lt;&gt;"")*ISNUMBER(SEARCH("|"&amp;P492&amp;"|",'5_ACOMPANHAMENTO'!$AC$3:$AC$4922)))+((Q492&lt;&gt;"")*ISNUMBER(SEARCH("|"&amp;Q492&amp;"|",'5_ACOMPANHAMENTO'!$AC$3:$AC$4922)))+((R492&lt;&gt;"")*ISNUMBER(SEARCH("|"&amp;R492&amp;"|",'5_ACOMPANHAMENTO'!$AC$3:$AC$4922)))+((S492&lt;&gt;"")*ISNUMBER(SEARCH("|"&amp;S492&amp;"|",'5_ACOMPANHAMENTO'!$AC$3:$AC$4922)))+((T492&lt;&gt;"")*ISNUMBER(SEARCH("|"&amp;T492&amp;"|",'5_ACOMPANHAMENTO'!$AC$3:$AC$4922)))+((U492&lt;&gt;"")*ISNUMBER(SEARCH("|"&amp;U492&amp;"|",'5_ACOMPANHAMENTO'!$AC$3:$AC$4922)))+((V492&lt;&gt;"")*ISNUMBER(SEARCH("|"&amp;V492&amp;"|",'5_ACOMPANHAMENTO'!$AC$3:$AC$4922)))+((W492&lt;&gt;"")*ISNUMBER(SEARCH("|"&amp;W492&amp;"|",'5_ACOMPANHAMENTO'!$AC$3:$AC$4922)))+((X492&lt;&gt;"")*ISNUMBER(SEARCH("|"&amp;X492&amp;"|",'5_ACOMPANHAMENTO'!$AC$3:$AC$4922)))+((Y492&lt;&gt;"")*ISNUMBER(SEARCH("|"&amp;Y492&amp;"|",'5_ACOMPANHAMENTO'!$AC$3:$AC$4922)))+((Z492&lt;&gt;"")*ISNUMBER(SEARCH("|"&amp;Z492&amp;"|",'5_ACOMPANHAMENTO'!$AC$3:$AC$4922)))+((AA492&lt;&gt;"")*ISNUMBER(SEARCH("|"&amp;AA492&amp;"|",'5_ACOMPANHAMENTO'!$AC$3:$AC$4922)))+((AB492&lt;&gt;"")*ISNUMBER(SEARCH("|"&amp;AB492&amp;"|",'5_ACOMPANHAMENTO'!$AC$3:$AC$4922))))&gt;0),0),0)),""))</f>
        <v/>
      </c>
      <c r="B492" s="14" t="inlineStr">
        <is>
          <t>10210,10211</t>
        </is>
      </c>
      <c r="C492" s="14" t="inlineStr">
        <is>
          <t>SEM_SETOR</t>
        </is>
      </c>
      <c r="D492" s="4">
        <f>IF(OR($B492="",$C492=""),"",IFERROR(SUMPRODUCT(--(('5_ACOMPANHAMENTO'!$AD$3:$AD$4922=TRIM($C492&amp;""))*('5_ACOMPANHAMENTO'!$AC$3:$AC$4922&lt;&gt;"")*((((I492&lt;&gt;"")*ISNUMBER(SEARCH("|"&amp;I492&amp;"|",'5_ACOMPANHAMENTO'!$AC$3:$AC$4922)))+((J492&lt;&gt;"")*ISNUMBER(SEARCH("|"&amp;J492&amp;"|",'5_ACOMPANHAMENTO'!$AC$3:$AC$4922)))+((K492&lt;&gt;"")*ISNUMBER(SEARCH("|"&amp;K492&amp;"|",'5_ACOMPANHAMENTO'!$AC$3:$AC$4922)))+((L492&lt;&gt;"")*ISNUMBER(SEARCH("|"&amp;L492&amp;"|",'5_ACOMPANHAMENTO'!$AC$3:$AC$4922)))+((M492&lt;&gt;"")*ISNUMBER(SEARCH("|"&amp;M492&amp;"|",'5_ACOMPANHAMENTO'!$AC$3:$AC$4922)))+((N492&lt;&gt;"")*ISNUMBER(SEARCH("|"&amp;N492&amp;"|",'5_ACOMPANHAMENTO'!$AC$3:$AC$4922)))+((O492&lt;&gt;"")*ISNUMBER(SEARCH("|"&amp;O492&amp;"|",'5_ACOMPANHAMENTO'!$AC$3:$AC$4922)))+((P492&lt;&gt;"")*ISNUMBER(SEARCH("|"&amp;P492&amp;"|",'5_ACOMPANHAMENTO'!$AC$3:$AC$4922)))+((Q492&lt;&gt;"")*ISNUMBER(SEARCH("|"&amp;Q492&amp;"|",'5_ACOMPANHAMENTO'!$AC$3:$AC$4922)))+((R492&lt;&gt;"")*ISNUMBER(SEARCH("|"&amp;R492&amp;"|",'5_ACOMPANHAMENTO'!$AC$3:$AC$4922)))+((S492&lt;&gt;"")*ISNUMBER(SEARCH("|"&amp;S492&amp;"|",'5_ACOMPANHAMENTO'!$AC$3:$AC$4922)))+((T492&lt;&gt;"")*ISNUMBER(SEARCH("|"&amp;T492&amp;"|",'5_ACOMPANHAMENTO'!$AC$3:$AC$4922)))+((U492&lt;&gt;"")*ISNUMBER(SEARCH("|"&amp;U492&amp;"|",'5_ACOMPANHAMENTO'!$AC$3:$AC$4922)))+((V492&lt;&gt;"")*ISNUMBER(SEARCH("|"&amp;V492&amp;"|",'5_ACOMPANHAMENTO'!$AC$3:$AC$4922)))+((W492&lt;&gt;"")*ISNUMBER(SEARCH("|"&amp;W492&amp;"|",'5_ACOMPANHAMENTO'!$AC$3:$AC$4922)))+((X492&lt;&gt;"")*ISNUMBER(SEARCH("|"&amp;X492&amp;"|",'5_ACOMPANHAMENTO'!$AC$3:$AC$4922)))+((Y492&lt;&gt;"")*ISNUMBER(SEARCH("|"&amp;Y492&amp;"|",'5_ACOMPANHAMENTO'!$AC$3:$AC$4922)))+((Z492&lt;&gt;"")*ISNUMBER(SEARCH("|"&amp;Z492&amp;"|",'5_ACOMPANHAMENTO'!$AC$3:$AC$4922)))+((AA492&lt;&gt;"")*ISNUMBER(SEARCH("|"&amp;AA492&amp;"|",'5_ACOMPANHAMENTO'!$AC$3:$AC$4922)))+((AB492&lt;&gt;"")*ISNUMBER(SEARCH("|"&amp;AB492&amp;"|",'5_ACOMPANHAMENTO'!$AC$3:$AC$4922))))&gt;0)),'5_ACOMPANHAMENTO'!$J$3:$J$4922),0))</f>
        <v/>
      </c>
      <c r="E492" s="4">
        <f>IF(G492=0,"FINALIZADO",IF(TODAY()&gt;A492,"ATRASADO "&amp;TODAY()-A492&amp;" DIAS","ADIANTADO "&amp;A492-TODAY()&amp;" DIAS"))</f>
        <v/>
      </c>
      <c r="F492" s="7">
        <f>IF(OR($B492="",$C492=""),"",IFERROR(SUMPRODUCT(--(('5_ACOMPANHAMENTO'!$AD$3:$AD$4922=TRIM($C492&amp;""))*('5_ACOMPANHAMENTO'!$AC$3:$AC$4922&lt;&gt;"")*((((I492&lt;&gt;"")*ISNUMBER(SEARCH("|"&amp;I492&amp;"|",'5_ACOMPANHAMENTO'!$AC$3:$AC$4922)))+((J492&lt;&gt;"")*ISNUMBER(SEARCH("|"&amp;J492&amp;"|",'5_ACOMPANHAMENTO'!$AC$3:$AC$4922)))+((K492&lt;&gt;"")*ISNUMBER(SEARCH("|"&amp;K492&amp;"|",'5_ACOMPANHAMENTO'!$AC$3:$AC$4922)))+((L492&lt;&gt;"")*ISNUMBER(SEARCH("|"&amp;L492&amp;"|",'5_ACOMPANHAMENTO'!$AC$3:$AC$4922)))+((M492&lt;&gt;"")*ISNUMBER(SEARCH("|"&amp;M492&amp;"|",'5_ACOMPANHAMENTO'!$AC$3:$AC$4922)))+((N492&lt;&gt;"")*ISNUMBER(SEARCH("|"&amp;N492&amp;"|",'5_ACOMPANHAMENTO'!$AC$3:$AC$4922)))+((O492&lt;&gt;"")*ISNUMBER(SEARCH("|"&amp;O492&amp;"|",'5_ACOMPANHAMENTO'!$AC$3:$AC$4922)))+((P492&lt;&gt;"")*ISNUMBER(SEARCH("|"&amp;P492&amp;"|",'5_ACOMPANHAMENTO'!$AC$3:$AC$4922)))+((Q492&lt;&gt;"")*ISNUMBER(SEARCH("|"&amp;Q492&amp;"|",'5_ACOMPANHAMENTO'!$AC$3:$AC$4922)))+((R492&lt;&gt;"")*ISNUMBER(SEARCH("|"&amp;R492&amp;"|",'5_ACOMPANHAMENTO'!$AC$3:$AC$4922)))+((S492&lt;&gt;"")*ISNUMBER(SEARCH("|"&amp;S492&amp;"|",'5_ACOMPANHAMENTO'!$AC$3:$AC$4922)))+((T492&lt;&gt;"")*ISNUMBER(SEARCH("|"&amp;T492&amp;"|",'5_ACOMPANHAMENTO'!$AC$3:$AC$4922)))+((U492&lt;&gt;"")*ISNUMBER(SEARCH("|"&amp;U492&amp;"|",'5_ACOMPANHAMENTO'!$AC$3:$AC$4922)))+((V492&lt;&gt;"")*ISNUMBER(SEARCH("|"&amp;V492&amp;"|",'5_ACOMPANHAMENTO'!$AC$3:$AC$4922)))+((W492&lt;&gt;"")*ISNUMBER(SEARCH("|"&amp;W492&amp;"|",'5_ACOMPANHAMENTO'!$AC$3:$AC$4922)))+((X492&lt;&gt;"")*ISNUMBER(SEARCH("|"&amp;X492&amp;"|",'5_ACOMPANHAMENTO'!$AC$3:$AC$4922)))+((Y492&lt;&gt;"")*ISNUMBER(SEARCH("|"&amp;Y492&amp;"|",'5_ACOMPANHAMENTO'!$AC$3:$AC$4922)))+((Z492&lt;&gt;"")*ISNUMBER(SEARCH("|"&amp;Z492&amp;"|",'5_ACOMPANHAMENTO'!$AC$3:$AC$4922)))+((AA492&lt;&gt;"")*ISNUMBER(SEARCH("|"&amp;AA492&amp;"|",'5_ACOMPANHAMENTO'!$AC$3:$AC$4922)))+((AB492&lt;&gt;"")*ISNUMBER(SEARCH("|"&amp;AB492&amp;"|",'5_ACOMPANHAMENTO'!$AC$3:$AC$4922))))&gt;0)),'5_ACOMPANHAMENTO'!$O$3:$O$4922),0))</f>
        <v/>
      </c>
      <c r="G492" s="7">
        <f>IF(OR($B492="",$C492=""),"",D492-F492)</f>
        <v/>
      </c>
      <c r="H492">
        <f>IF(OR($B492="",$C492=""),"",TRIM($B492&amp;"")&amp;"|"&amp;TRIM($C492&amp;""))</f>
        <v/>
      </c>
      <c r="I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",99)),1,99)))</f>
        <v/>
      </c>
      <c r="J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",99)),100,99)))</f>
        <v/>
      </c>
      <c r="K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",99)),199,99)))</f>
        <v/>
      </c>
      <c r="L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",99)),298,99)))</f>
        <v/>
      </c>
      <c r="M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",99)),397,99)))</f>
        <v/>
      </c>
      <c r="N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",99)),496,99)))</f>
        <v/>
      </c>
      <c r="O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",99)),595,99)))</f>
        <v/>
      </c>
      <c r="P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",99)),694,99)))</f>
        <v/>
      </c>
      <c r="Q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",99)),793,99)))</f>
        <v/>
      </c>
      <c r="R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",99)),892,99)))</f>
        <v/>
      </c>
      <c r="S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",99)),991,99)))</f>
        <v/>
      </c>
      <c r="T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",99)),1090,99)))</f>
        <v/>
      </c>
      <c r="U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",99)),1189,99)))</f>
        <v/>
      </c>
      <c r="V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",99)),1288,99)))</f>
        <v/>
      </c>
      <c r="W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",99)),1387,99)))</f>
        <v/>
      </c>
      <c r="X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",99)),1486,99)))</f>
        <v/>
      </c>
      <c r="Y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",99)),1585,99)))</f>
        <v/>
      </c>
      <c r="Z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",99)),1684,99)))</f>
        <v/>
      </c>
      <c r="AA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",99)),1783,99)))</f>
        <v/>
      </c>
      <c r="AB492" s="1">
        <f>IF($B492="","",TRIM(MID(SUBSTITUTE(TRIM(SUBSTITUTE(SUBSTITUTE(SUBSTITUTE(SUBSTITUTE(SUBSTITUTE(SUBSTITUTE(SUBSTITUTE(SUBSTITUTE(SUBSTITUTE(SUBSTITUTE(SUBSTITUTE(SUBSTITUTE(SUBSTITUTE(SUBSTITUTE(TRIM($B492&amp;""),CHAR(10),"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",REPT(" ",99)),1882,99)))</f>
        <v/>
      </c>
    </row>
    <row r="493" hidden="1" ht="11.25" customHeight="1">
      <c r="A493" s="4">
        <f>IF(OR($B493="",$C493=""),"",IFERROR(INDEX('5_ACOMPANHAMENTO'!$A$3:$A$4922,MATCH(1,INDEX(('5_ACOMPANHAMENTO'!$AD$3:$AD$4922=TRIM($C493&amp;""))*('5_ACOMPANHAMENTO'!$AC$3:$AC$4922&lt;&gt;"")*((((I493&lt;&gt;"")*ISNUMBER(SEARCH("|"&amp;I493&amp;"|",'5_ACOMPANHAMENTO'!$AC$3:$AC$4922)))+((J493&lt;&gt;"")*ISNUMBER(SEARCH("|"&amp;J493&amp;"|",'5_ACOMPANHAMENTO'!$AC$3:$AC$4922)))+((K493&lt;&gt;"")*ISNUMBER(SEARCH("|"&amp;K493&amp;"|",'5_ACOMPANHAMENTO'!$AC$3:$AC$4922)))+((L493&lt;&gt;"")*ISNUMBER(SEARCH("|"&amp;L493&amp;"|",'5_ACOMPANHAMENTO'!$AC$3:$AC$4922)))+((M493&lt;&gt;"")*ISNUMBER(SEARCH("|"&amp;M493&amp;"|",'5_ACOMPANHAMENTO'!$AC$3:$AC$4922)))+((N493&lt;&gt;"")*ISNUMBER(SEARCH("|"&amp;N493&amp;"|",'5_ACOMPANHAMENTO'!$AC$3:$AC$4922)))+((O493&lt;&gt;"")*ISNUMBER(SEARCH("|"&amp;O493&amp;"|",'5_ACOMPANHAMENTO'!$AC$3:$AC$4922)))+((P493&lt;&gt;"")*ISNUMBER(SEARCH("|"&amp;P493&amp;"|",'5_ACOMPANHAMENTO'!$AC$3:$AC$4922)))+((Q493&lt;&gt;"")*ISNUMBER(SEARCH("|"&amp;Q493&amp;"|",'5_ACOMPANHAMENTO'!$AC$3:$AC$4922)))+((R493&lt;&gt;"")*ISNUMBER(SEARCH("|"&amp;R493&amp;"|",'5_ACOMPANHAMENTO'!$AC$3:$AC$4922)))+((S493&lt;&gt;"")*ISNUMBER(SEARCH("|"&amp;S493&amp;"|",'5_ACOMPANHAMENTO'!$AC$3:$AC$4922)))+((T493&lt;&gt;"")*ISNUMBER(SEARCH("|"&amp;T493&amp;"|",'5_ACOMPANHAMENTO'!$AC$3:$AC$4922)))+((U493&lt;&gt;"")*ISNUMBER(SEARCH("|"&amp;U493&amp;"|",'5_ACOMPANHAMENTO'!$AC$3:$AC$4922)))+((V493&lt;&gt;"")*ISNUMBER(SEARCH("|"&amp;V493&amp;"|",'5_ACOMPANHAMENTO'!$AC$3:$AC$4922)))+((W493&lt;&gt;"")*ISNUMBER(SEARCH("|"&amp;W493&amp;"|",'5_ACOMPANHAMENTO'!$AC$3:$AC$4922)))+((X493&lt;&gt;"")*ISNUMBER(SEARCH("|"&amp;X493&amp;"|",'5_ACOMPANHAMENTO'!$AC$3:$AC$4922)))+((Y493&lt;&gt;"")*ISNUMBER(SEARCH("|"&amp;Y493&amp;"|",'5_ACOMPANHAMENTO'!$AC$3:$AC$4922)))+((Z493&lt;&gt;"")*ISNUMBER(SEARCH("|"&amp;Z493&amp;"|",'5_ACOMPANHAMENTO'!$AC$3:$AC$4922)))+((AA493&lt;&gt;"")*ISNUMBER(SEARCH("|"&amp;AA493&amp;"|",'5_ACOMPANHAMENTO'!$AC$3:$AC$4922)))+((AB493&lt;&gt;"")*ISNUMBER(SEARCH("|"&amp;AB493&amp;"|",'5_ACOMPANHAMENTO'!$AC$3:$AC$4922))))&gt;0),0),0)),""))</f>
        <v/>
      </c>
      <c r="B493" s="14" t="inlineStr">
        <is>
          <t>10210,10211</t>
        </is>
      </c>
      <c r="C493" s="14" t="inlineStr">
        <is>
          <t>SEM_SETOR</t>
        </is>
      </c>
      <c r="D493" s="4">
        <f>IF(OR($B493="",$C493=""),"",IFERROR(SUMPRODUCT(--(('5_ACOMPANHAMENTO'!$AD$3:$AD$4922=TRIM($C493&amp;""))*('5_ACOMPANHAMENTO'!$AC$3:$AC$4922&lt;&gt;"")*((((I493&lt;&gt;"")*ISNUMBER(SEARCH("|"&amp;I493&amp;"|",'5_ACOMPANHAMENTO'!$AC$3:$AC$4922)))+((J493&lt;&gt;"")*ISNUMBER(SEARCH("|"&amp;J493&amp;"|",'5_ACOMPANHAMENTO'!$AC$3:$AC$4922)))+((K493&lt;&gt;"")*ISNUMBER(SEARCH("|"&amp;K493&amp;"|",'5_ACOMPANHAMENTO'!$AC$3:$AC$4922)))+((L493&lt;&gt;"")*ISNUMBER(SEARCH("|"&amp;L493&amp;"|",'5_ACOMPANHAMENTO'!$AC$3:$AC$4922)))+((M493&lt;&gt;"")*ISNUMBER(SEARCH("|"&amp;M493&amp;"|",'5_ACOMPANHAMENTO'!$AC$3:$AC$4922)))+((N493&lt;&gt;"")*ISNUMBER(SEARCH("|"&amp;N493&amp;"|",'5_ACOMPANHAMENTO'!$AC$3:$AC$4922)))+((O493&lt;&gt;"")*ISNUMBER(SEARCH("|"&amp;O493&amp;"|",'5_ACOMPANHAMENTO'!$AC$3:$AC$4922)))+((P493&lt;&gt;"")*ISNUMBER(SEARCH("|"&amp;P493&amp;"|",'5_ACOMPANHAMENTO'!$AC$3:$AC$4922)))+((Q493&lt;&gt;"")*ISNUMBER(SEARCH("|"&amp;Q493&amp;"|",'5_ACOMPANHAMENTO'!$AC$3:$AC$4922)))+((R493&lt;&gt;"")*ISNUMBER(SEARCH("|"&amp;R493&amp;"|",'5_ACOMPANHAMENTO'!$AC$3:$AC$4922)))+((S493&lt;&gt;"")*ISNUMBER(SEARCH("|"&amp;S493&amp;"|",'5_ACOMPANHAMENTO'!$AC$3:$AC$4922)))+((T493&lt;&gt;"")*ISNUMBER(SEARCH("|"&amp;T493&amp;"|",'5_ACOMPANHAMENTO'!$AC$3:$AC$4922)))+((U493&lt;&gt;"")*ISNUMBER(SEARCH("|"&amp;U493&amp;"|",'5_ACOMPANHAMENTO'!$AC$3:$AC$4922)))+((V493&lt;&gt;"")*ISNUMBER(SEARCH("|"&amp;V493&amp;"|",'5_ACOMPANHAMENTO'!$AC$3:$AC$4922)))+((W493&lt;&gt;"")*ISNUMBER(SEARCH("|"&amp;W493&amp;"|",'5_ACOMPANHAMENTO'!$AC$3:$AC$4922)))+((X493&lt;&gt;"")*ISNUMBER(SEARCH("|"&amp;X493&amp;"|",'5_ACOMPANHAMENTO'!$AC$3:$AC$4922)))+((Y493&lt;&gt;"")*ISNUMBER(SEARCH("|"&amp;Y493&amp;"|",'5_ACOMPANHAMENTO'!$AC$3:$AC$4922)))+((Z493&lt;&gt;"")*ISNUMBER(SEARCH("|"&amp;Z493&amp;"|",'5_ACOMPANHAMENTO'!$AC$3:$AC$4922)))+((AA493&lt;&gt;"")*ISNUMBER(SEARCH("|"&amp;AA493&amp;"|",'5_ACOMPANHAMENTO'!$AC$3:$AC$4922)))+((AB493&lt;&gt;"")*ISNUMBER(SEARCH("|"&amp;AB493&amp;"|",'5_ACOMPANHAMENTO'!$AC$3:$AC$4922))))&gt;0)),'5_ACOMPANHAMENTO'!$J$3:$J$4922),0))</f>
        <v/>
      </c>
      <c r="E493" s="4">
        <f>IF(G493=0,"FINALIZADO",IF(TODAY()&gt;A493,"ATRASADO "&amp;TODAY()-A493&amp;" DIAS","ADIANTADO "&amp;A493-TODAY()&amp;" DIAS"))</f>
        <v/>
      </c>
      <c r="F493" s="7">
        <f>IF(OR($B493="",$C493=""),"",IFERROR(SUMPRODUCT(--(('5_ACOMPANHAMENTO'!$AD$3:$AD$4922=TRIM($C493&amp;""))*('5_ACOMPANHAMENTO'!$AC$3:$AC$4922&lt;&gt;"")*((((I493&lt;&gt;"")*ISNUMBER(SEARCH("|"&amp;I493&amp;"|",'5_ACOMPANHAMENTO'!$AC$3:$AC$4922)))+((J493&lt;&gt;"")*ISNUMBER(SEARCH("|"&amp;J493&amp;"|",'5_ACOMPANHAMENTO'!$AC$3:$AC$4922)))+((K493&lt;&gt;"")*ISNUMBER(SEARCH("|"&amp;K493&amp;"|",'5_ACOMPANHAMENTO'!$AC$3:$AC$4922)))+((L493&lt;&gt;"")*ISNUMBER(SEARCH("|"&amp;L493&amp;"|",'5_ACOMPANHAMENTO'!$AC$3:$AC$4922)))+((M493&lt;&gt;"")*ISNUMBER(SEARCH("|"&amp;M493&amp;"|",'5_ACOMPANHAMENTO'!$AC$3:$AC$4922)))+((N493&lt;&gt;"")*ISNUMBER(SEARCH("|"&amp;N493&amp;"|",'5_ACOMPANHAMENTO'!$AC$3:$AC$4922)))+((O493&lt;&gt;"")*ISNUMBER(SEARCH("|"&amp;O493&amp;"|",'5_ACOMPANHAMENTO'!$AC$3:$AC$4922)))+((P493&lt;&gt;"")*ISNUMBER(SEARCH("|"&amp;P493&amp;"|",'5_ACOMPANHAMENTO'!$AC$3:$AC$4922)))+((Q493&lt;&gt;"")*ISNUMBER(SEARCH("|"&amp;Q493&amp;"|",'5_ACOMPANHAMENTO'!$AC$3:$AC$4922)))+((R493&lt;&gt;"")*ISNUMBER(SEARCH("|"&amp;R493&amp;"|",'5_ACOMPANHAMENTO'!$AC$3:$AC$4922)))+((S493&lt;&gt;"")*ISNUMBER(SEARCH("|"&amp;S493&amp;"|",'5_ACOMPANHAMENTO'!$AC$3:$AC$4922)))+((T493&lt;&gt;"")*ISNUMBER(SEARCH("|"&amp;T493&amp;"|",'5_ACOMPANHAMENTO'!$AC$3:$AC$4922)))+((U493&lt;&gt;"")*ISNUMBER(SEARCH("|"&amp;U493&amp;"|",'5_ACOMPANHAMENTO'!$AC$3:$AC$4922)))+((V493&lt;&gt;"")*ISNUMBER(SEARCH("|"&amp;V493&amp;"|",'5_ACOMPANHAMENTO'!$AC$3:$AC$4922)))+((W493&lt;&gt;"")*ISNUMBER(SEARCH("|"&amp;W493&amp;"|",'5_ACOMPANHAMENTO'!$AC$3:$AC$4922)))+((X493&lt;&gt;"")*ISNUMBER(SEARCH("|"&amp;X493&amp;"|",'5_ACOMPANHAMENTO'!$AC$3:$AC$4922)))+((Y493&lt;&gt;"")*ISNUMBER(SEARCH("|"&amp;Y493&amp;"|",'5_ACOMPANHAMENTO'!$AC$3:$AC$4922)))+((Z493&lt;&gt;"")*ISNUMBER(SEARCH("|"&amp;Z493&amp;"|",'5_ACOMPANHAMENTO'!$AC$3:$AC$4922)))+((AA493&lt;&gt;"")*ISNUMBER(SEARCH("|"&amp;AA493&amp;"|",'5_ACOMPANHAMENTO'!$AC$3:$AC$4922)))+((AB493&lt;&gt;"")*ISNUMBER(SEARCH("|"&amp;AB493&amp;"|",'5_ACOMPANHAMENTO'!$AC$3:$AC$4922))))&gt;0)),'5_ACOMPANHAMENTO'!$O$3:$O$4922),0))</f>
        <v/>
      </c>
      <c r="G493" s="7">
        <f>IF(OR($B493="",$C493=""),"",D493-F493)</f>
        <v/>
      </c>
      <c r="H493">
        <f>IF(OR($B493="",$C493=""),"",TRIM($B493&amp;"")&amp;"|"&amp;TRIM($C493&amp;""))</f>
        <v/>
      </c>
      <c r="I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",99)),1,99)))</f>
        <v/>
      </c>
      <c r="J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",99)),100,99)))</f>
        <v/>
      </c>
      <c r="K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",99)),199,99)))</f>
        <v/>
      </c>
      <c r="L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",99)),298,99)))</f>
        <v/>
      </c>
      <c r="M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",99)),397,99)))</f>
        <v/>
      </c>
      <c r="N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",99)),496,99)))</f>
        <v/>
      </c>
      <c r="O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",99)),595,99)))</f>
        <v/>
      </c>
      <c r="P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",99)),694,99)))</f>
        <v/>
      </c>
      <c r="Q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",99)),793,99)))</f>
        <v/>
      </c>
      <c r="R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",99)),892,99)))</f>
        <v/>
      </c>
      <c r="S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",99)),991,99)))</f>
        <v/>
      </c>
      <c r="T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",99)),1090,99)))</f>
        <v/>
      </c>
      <c r="U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",99)),1189,99)))</f>
        <v/>
      </c>
      <c r="V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",99)),1288,99)))</f>
        <v/>
      </c>
      <c r="W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",99)),1387,99)))</f>
        <v/>
      </c>
      <c r="X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",99)),1486,99)))</f>
        <v/>
      </c>
      <c r="Y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",99)),1585,99)))</f>
        <v/>
      </c>
      <c r="Z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",99)),1684,99)))</f>
        <v/>
      </c>
      <c r="AA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",99)),1783,99)))</f>
        <v/>
      </c>
      <c r="AB493" s="1">
        <f>IF($B493="","",TRIM(MID(SUBSTITUTE(TRIM(SUBSTITUTE(SUBSTITUTE(SUBSTITUTE(SUBSTITUTE(SUBSTITUTE(SUBSTITUTE(SUBSTITUTE(SUBSTITUTE(SUBSTITUTE(SUBSTITUTE(SUBSTITUTE(SUBSTITUTE(SUBSTITUTE(SUBSTITUTE(TRIM($B493&amp;""),CHAR(10),"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",REPT(" ",99)),1882,99)))</f>
        <v/>
      </c>
    </row>
    <row r="494" hidden="1" ht="11.25" customHeight="1">
      <c r="A494" s="4">
        <f>IF(OR($B494="",$C494=""),"",IFERROR(INDEX('5_ACOMPANHAMENTO'!$A$3:$A$4922,MATCH(1,INDEX(('5_ACOMPANHAMENTO'!$AD$3:$AD$4922=TRIM($C494&amp;""))*('5_ACOMPANHAMENTO'!$AC$3:$AC$4922&lt;&gt;"")*((((I494&lt;&gt;"")*ISNUMBER(SEARCH("|"&amp;I494&amp;"|",'5_ACOMPANHAMENTO'!$AC$3:$AC$4922)))+((J494&lt;&gt;"")*ISNUMBER(SEARCH("|"&amp;J494&amp;"|",'5_ACOMPANHAMENTO'!$AC$3:$AC$4922)))+((K494&lt;&gt;"")*ISNUMBER(SEARCH("|"&amp;K494&amp;"|",'5_ACOMPANHAMENTO'!$AC$3:$AC$4922)))+((L494&lt;&gt;"")*ISNUMBER(SEARCH("|"&amp;L494&amp;"|",'5_ACOMPANHAMENTO'!$AC$3:$AC$4922)))+((M494&lt;&gt;"")*ISNUMBER(SEARCH("|"&amp;M494&amp;"|",'5_ACOMPANHAMENTO'!$AC$3:$AC$4922)))+((N494&lt;&gt;"")*ISNUMBER(SEARCH("|"&amp;N494&amp;"|",'5_ACOMPANHAMENTO'!$AC$3:$AC$4922)))+((O494&lt;&gt;"")*ISNUMBER(SEARCH("|"&amp;O494&amp;"|",'5_ACOMPANHAMENTO'!$AC$3:$AC$4922)))+((P494&lt;&gt;"")*ISNUMBER(SEARCH("|"&amp;P494&amp;"|",'5_ACOMPANHAMENTO'!$AC$3:$AC$4922)))+((Q494&lt;&gt;"")*ISNUMBER(SEARCH("|"&amp;Q494&amp;"|",'5_ACOMPANHAMENTO'!$AC$3:$AC$4922)))+((R494&lt;&gt;"")*ISNUMBER(SEARCH("|"&amp;R494&amp;"|",'5_ACOMPANHAMENTO'!$AC$3:$AC$4922)))+((S494&lt;&gt;"")*ISNUMBER(SEARCH("|"&amp;S494&amp;"|",'5_ACOMPANHAMENTO'!$AC$3:$AC$4922)))+((T494&lt;&gt;"")*ISNUMBER(SEARCH("|"&amp;T494&amp;"|",'5_ACOMPANHAMENTO'!$AC$3:$AC$4922)))+((U494&lt;&gt;"")*ISNUMBER(SEARCH("|"&amp;U494&amp;"|",'5_ACOMPANHAMENTO'!$AC$3:$AC$4922)))+((V494&lt;&gt;"")*ISNUMBER(SEARCH("|"&amp;V494&amp;"|",'5_ACOMPANHAMENTO'!$AC$3:$AC$4922)))+((W494&lt;&gt;"")*ISNUMBER(SEARCH("|"&amp;W494&amp;"|",'5_ACOMPANHAMENTO'!$AC$3:$AC$4922)))+((X494&lt;&gt;"")*ISNUMBER(SEARCH("|"&amp;X494&amp;"|",'5_ACOMPANHAMENTO'!$AC$3:$AC$4922)))+((Y494&lt;&gt;"")*ISNUMBER(SEARCH("|"&amp;Y494&amp;"|",'5_ACOMPANHAMENTO'!$AC$3:$AC$4922)))+((Z494&lt;&gt;"")*ISNUMBER(SEARCH("|"&amp;Z494&amp;"|",'5_ACOMPANHAMENTO'!$AC$3:$AC$4922)))+((AA494&lt;&gt;"")*ISNUMBER(SEARCH("|"&amp;AA494&amp;"|",'5_ACOMPANHAMENTO'!$AC$3:$AC$4922)))+((AB494&lt;&gt;"")*ISNUMBER(SEARCH("|"&amp;AB494&amp;"|",'5_ACOMPANHAMENTO'!$AC$3:$AC$4922))))&gt;0),0),0)),""))</f>
        <v/>
      </c>
      <c r="B494" s="14" t="inlineStr">
        <is>
          <t>10187</t>
        </is>
      </c>
      <c r="C494" s="14" t="inlineStr">
        <is>
          <t>SEM_SETOR</t>
        </is>
      </c>
      <c r="D494" s="4">
        <f>IF(OR($B494="",$C494=""),"",IFERROR(SUMPRODUCT(--(('5_ACOMPANHAMENTO'!$AD$3:$AD$4922=TRIM($C494&amp;""))*('5_ACOMPANHAMENTO'!$AC$3:$AC$4922&lt;&gt;"")*((((I494&lt;&gt;"")*ISNUMBER(SEARCH("|"&amp;I494&amp;"|",'5_ACOMPANHAMENTO'!$AC$3:$AC$4922)))+((J494&lt;&gt;"")*ISNUMBER(SEARCH("|"&amp;J494&amp;"|",'5_ACOMPANHAMENTO'!$AC$3:$AC$4922)))+((K494&lt;&gt;"")*ISNUMBER(SEARCH("|"&amp;K494&amp;"|",'5_ACOMPANHAMENTO'!$AC$3:$AC$4922)))+((L494&lt;&gt;"")*ISNUMBER(SEARCH("|"&amp;L494&amp;"|",'5_ACOMPANHAMENTO'!$AC$3:$AC$4922)))+((M494&lt;&gt;"")*ISNUMBER(SEARCH("|"&amp;M494&amp;"|",'5_ACOMPANHAMENTO'!$AC$3:$AC$4922)))+((N494&lt;&gt;"")*ISNUMBER(SEARCH("|"&amp;N494&amp;"|",'5_ACOMPANHAMENTO'!$AC$3:$AC$4922)))+((O494&lt;&gt;"")*ISNUMBER(SEARCH("|"&amp;O494&amp;"|",'5_ACOMPANHAMENTO'!$AC$3:$AC$4922)))+((P494&lt;&gt;"")*ISNUMBER(SEARCH("|"&amp;P494&amp;"|",'5_ACOMPANHAMENTO'!$AC$3:$AC$4922)))+((Q494&lt;&gt;"")*ISNUMBER(SEARCH("|"&amp;Q494&amp;"|",'5_ACOMPANHAMENTO'!$AC$3:$AC$4922)))+((R494&lt;&gt;"")*ISNUMBER(SEARCH("|"&amp;R494&amp;"|",'5_ACOMPANHAMENTO'!$AC$3:$AC$4922)))+((S494&lt;&gt;"")*ISNUMBER(SEARCH("|"&amp;S494&amp;"|",'5_ACOMPANHAMENTO'!$AC$3:$AC$4922)))+((T494&lt;&gt;"")*ISNUMBER(SEARCH("|"&amp;T494&amp;"|",'5_ACOMPANHAMENTO'!$AC$3:$AC$4922)))+((U494&lt;&gt;"")*ISNUMBER(SEARCH("|"&amp;U494&amp;"|",'5_ACOMPANHAMENTO'!$AC$3:$AC$4922)))+((V494&lt;&gt;"")*ISNUMBER(SEARCH("|"&amp;V494&amp;"|",'5_ACOMPANHAMENTO'!$AC$3:$AC$4922)))+((W494&lt;&gt;"")*ISNUMBER(SEARCH("|"&amp;W494&amp;"|",'5_ACOMPANHAMENTO'!$AC$3:$AC$4922)))+((X494&lt;&gt;"")*ISNUMBER(SEARCH("|"&amp;X494&amp;"|",'5_ACOMPANHAMENTO'!$AC$3:$AC$4922)))+((Y494&lt;&gt;"")*ISNUMBER(SEARCH("|"&amp;Y494&amp;"|",'5_ACOMPANHAMENTO'!$AC$3:$AC$4922)))+((Z494&lt;&gt;"")*ISNUMBER(SEARCH("|"&amp;Z494&amp;"|",'5_ACOMPANHAMENTO'!$AC$3:$AC$4922)))+((AA494&lt;&gt;"")*ISNUMBER(SEARCH("|"&amp;AA494&amp;"|",'5_ACOMPANHAMENTO'!$AC$3:$AC$4922)))+((AB494&lt;&gt;"")*ISNUMBER(SEARCH("|"&amp;AB494&amp;"|",'5_ACOMPANHAMENTO'!$AC$3:$AC$4922))))&gt;0)),'5_ACOMPANHAMENTO'!$J$3:$J$4922),0))</f>
        <v/>
      </c>
      <c r="E494" s="4">
        <f>IF(G494=0,"FINALIZADO",IF(TODAY()&gt;A494,"ATRASADO "&amp;TODAY()-A494&amp;" DIAS","ADIANTADO "&amp;A494-TODAY()&amp;" DIAS"))</f>
        <v/>
      </c>
      <c r="F494" s="7">
        <f>IF(OR($B494="",$C494=""),"",IFERROR(SUMPRODUCT(--(('5_ACOMPANHAMENTO'!$AD$3:$AD$4922=TRIM($C494&amp;""))*('5_ACOMPANHAMENTO'!$AC$3:$AC$4922&lt;&gt;"")*((((I494&lt;&gt;"")*ISNUMBER(SEARCH("|"&amp;I494&amp;"|",'5_ACOMPANHAMENTO'!$AC$3:$AC$4922)))+((J494&lt;&gt;"")*ISNUMBER(SEARCH("|"&amp;J494&amp;"|",'5_ACOMPANHAMENTO'!$AC$3:$AC$4922)))+((K494&lt;&gt;"")*ISNUMBER(SEARCH("|"&amp;K494&amp;"|",'5_ACOMPANHAMENTO'!$AC$3:$AC$4922)))+((L494&lt;&gt;"")*ISNUMBER(SEARCH("|"&amp;L494&amp;"|",'5_ACOMPANHAMENTO'!$AC$3:$AC$4922)))+((M494&lt;&gt;"")*ISNUMBER(SEARCH("|"&amp;M494&amp;"|",'5_ACOMPANHAMENTO'!$AC$3:$AC$4922)))+((N494&lt;&gt;"")*ISNUMBER(SEARCH("|"&amp;N494&amp;"|",'5_ACOMPANHAMENTO'!$AC$3:$AC$4922)))+((O494&lt;&gt;"")*ISNUMBER(SEARCH("|"&amp;O494&amp;"|",'5_ACOMPANHAMENTO'!$AC$3:$AC$4922)))+((P494&lt;&gt;"")*ISNUMBER(SEARCH("|"&amp;P494&amp;"|",'5_ACOMPANHAMENTO'!$AC$3:$AC$4922)))+((Q494&lt;&gt;"")*ISNUMBER(SEARCH("|"&amp;Q494&amp;"|",'5_ACOMPANHAMENTO'!$AC$3:$AC$4922)))+((R494&lt;&gt;"")*ISNUMBER(SEARCH("|"&amp;R494&amp;"|",'5_ACOMPANHAMENTO'!$AC$3:$AC$4922)))+((S494&lt;&gt;"")*ISNUMBER(SEARCH("|"&amp;S494&amp;"|",'5_ACOMPANHAMENTO'!$AC$3:$AC$4922)))+((T494&lt;&gt;"")*ISNUMBER(SEARCH("|"&amp;T494&amp;"|",'5_ACOMPANHAMENTO'!$AC$3:$AC$4922)))+((U494&lt;&gt;"")*ISNUMBER(SEARCH("|"&amp;U494&amp;"|",'5_ACOMPANHAMENTO'!$AC$3:$AC$4922)))+((V494&lt;&gt;"")*ISNUMBER(SEARCH("|"&amp;V494&amp;"|",'5_ACOMPANHAMENTO'!$AC$3:$AC$4922)))+((W494&lt;&gt;"")*ISNUMBER(SEARCH("|"&amp;W494&amp;"|",'5_ACOMPANHAMENTO'!$AC$3:$AC$4922)))+((X494&lt;&gt;"")*ISNUMBER(SEARCH("|"&amp;X494&amp;"|",'5_ACOMPANHAMENTO'!$AC$3:$AC$4922)))+((Y494&lt;&gt;"")*ISNUMBER(SEARCH("|"&amp;Y494&amp;"|",'5_ACOMPANHAMENTO'!$AC$3:$AC$4922)))+((Z494&lt;&gt;"")*ISNUMBER(SEARCH("|"&amp;Z494&amp;"|",'5_ACOMPANHAMENTO'!$AC$3:$AC$4922)))+((AA494&lt;&gt;"")*ISNUMBER(SEARCH("|"&amp;AA494&amp;"|",'5_ACOMPANHAMENTO'!$AC$3:$AC$4922)))+((AB494&lt;&gt;"")*ISNUMBER(SEARCH("|"&amp;AB494&amp;"|",'5_ACOMPANHAMENTO'!$AC$3:$AC$4922))))&gt;0)),'5_ACOMPANHAMENTO'!$O$3:$O$4922),0))</f>
        <v/>
      </c>
      <c r="G494" s="7">
        <f>IF(OR($B494="",$C494=""),"",D494-F494)</f>
        <v/>
      </c>
      <c r="H494">
        <f>IF(OR($B494="",$C494=""),"",TRIM($B494&amp;"")&amp;"|"&amp;TRIM($C494&amp;""))</f>
        <v/>
      </c>
      <c r="I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",99)),1,99)))</f>
        <v/>
      </c>
      <c r="J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",99)),100,99)))</f>
        <v/>
      </c>
      <c r="K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",99)),199,99)))</f>
        <v/>
      </c>
      <c r="L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",99)),298,99)))</f>
        <v/>
      </c>
      <c r="M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",99)),397,99)))</f>
        <v/>
      </c>
      <c r="N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",99)),496,99)))</f>
        <v/>
      </c>
      <c r="O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",99)),595,99)))</f>
        <v/>
      </c>
      <c r="P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",99)),694,99)))</f>
        <v/>
      </c>
      <c r="Q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",99)),793,99)))</f>
        <v/>
      </c>
      <c r="R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",99)),892,99)))</f>
        <v/>
      </c>
      <c r="S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",99)),991,99)))</f>
        <v/>
      </c>
      <c r="T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",99)),1090,99)))</f>
        <v/>
      </c>
      <c r="U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",99)),1189,99)))</f>
        <v/>
      </c>
      <c r="V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",99)),1288,99)))</f>
        <v/>
      </c>
      <c r="W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",99)),1387,99)))</f>
        <v/>
      </c>
      <c r="X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",99)),1486,99)))</f>
        <v/>
      </c>
      <c r="Y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",99)),1585,99)))</f>
        <v/>
      </c>
      <c r="Z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",99)),1684,99)))</f>
        <v/>
      </c>
      <c r="AA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",99)),1783,99)))</f>
        <v/>
      </c>
      <c r="AB494" s="1">
        <f>IF($B494="","",TRIM(MID(SUBSTITUTE(TRIM(SUBSTITUTE(SUBSTITUTE(SUBSTITUTE(SUBSTITUTE(SUBSTITUTE(SUBSTITUTE(SUBSTITUTE(SUBSTITUTE(SUBSTITUTE(SUBSTITUTE(SUBSTITUTE(SUBSTITUTE(SUBSTITUTE(SUBSTITUTE(TRIM($B494&amp;""),CHAR(10),"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",REPT(" ",99)),1882,99)))</f>
        <v/>
      </c>
    </row>
    <row r="495" hidden="1" ht="11.25" customHeight="1">
      <c r="A495" s="4">
        <f>IF(OR($B495="",$C495=""),"",IFERROR(INDEX('5_ACOMPANHAMENTO'!$A$3:$A$4922,MATCH(1,INDEX(('5_ACOMPANHAMENTO'!$AD$3:$AD$4922=TRIM($C495&amp;""))*('5_ACOMPANHAMENTO'!$AC$3:$AC$4922&lt;&gt;"")*((((I495&lt;&gt;"")*ISNUMBER(SEARCH("|"&amp;I495&amp;"|",'5_ACOMPANHAMENTO'!$AC$3:$AC$4922)))+((J495&lt;&gt;"")*ISNUMBER(SEARCH("|"&amp;J495&amp;"|",'5_ACOMPANHAMENTO'!$AC$3:$AC$4922)))+((K495&lt;&gt;"")*ISNUMBER(SEARCH("|"&amp;K495&amp;"|",'5_ACOMPANHAMENTO'!$AC$3:$AC$4922)))+((L495&lt;&gt;"")*ISNUMBER(SEARCH("|"&amp;L495&amp;"|",'5_ACOMPANHAMENTO'!$AC$3:$AC$4922)))+((M495&lt;&gt;"")*ISNUMBER(SEARCH("|"&amp;M495&amp;"|",'5_ACOMPANHAMENTO'!$AC$3:$AC$4922)))+((N495&lt;&gt;"")*ISNUMBER(SEARCH("|"&amp;N495&amp;"|",'5_ACOMPANHAMENTO'!$AC$3:$AC$4922)))+((O495&lt;&gt;"")*ISNUMBER(SEARCH("|"&amp;O495&amp;"|",'5_ACOMPANHAMENTO'!$AC$3:$AC$4922)))+((P495&lt;&gt;"")*ISNUMBER(SEARCH("|"&amp;P495&amp;"|",'5_ACOMPANHAMENTO'!$AC$3:$AC$4922)))+((Q495&lt;&gt;"")*ISNUMBER(SEARCH("|"&amp;Q495&amp;"|",'5_ACOMPANHAMENTO'!$AC$3:$AC$4922)))+((R495&lt;&gt;"")*ISNUMBER(SEARCH("|"&amp;R495&amp;"|",'5_ACOMPANHAMENTO'!$AC$3:$AC$4922)))+((S495&lt;&gt;"")*ISNUMBER(SEARCH("|"&amp;S495&amp;"|",'5_ACOMPANHAMENTO'!$AC$3:$AC$4922)))+((T495&lt;&gt;"")*ISNUMBER(SEARCH("|"&amp;T495&amp;"|",'5_ACOMPANHAMENTO'!$AC$3:$AC$4922)))+((U495&lt;&gt;"")*ISNUMBER(SEARCH("|"&amp;U495&amp;"|",'5_ACOMPANHAMENTO'!$AC$3:$AC$4922)))+((V495&lt;&gt;"")*ISNUMBER(SEARCH("|"&amp;V495&amp;"|",'5_ACOMPANHAMENTO'!$AC$3:$AC$4922)))+((W495&lt;&gt;"")*ISNUMBER(SEARCH("|"&amp;W495&amp;"|",'5_ACOMPANHAMENTO'!$AC$3:$AC$4922)))+((X495&lt;&gt;"")*ISNUMBER(SEARCH("|"&amp;X495&amp;"|",'5_ACOMPANHAMENTO'!$AC$3:$AC$4922)))+((Y495&lt;&gt;"")*ISNUMBER(SEARCH("|"&amp;Y495&amp;"|",'5_ACOMPANHAMENTO'!$AC$3:$AC$4922)))+((Z495&lt;&gt;"")*ISNUMBER(SEARCH("|"&amp;Z495&amp;"|",'5_ACOMPANHAMENTO'!$AC$3:$AC$4922)))+((AA495&lt;&gt;"")*ISNUMBER(SEARCH("|"&amp;AA495&amp;"|",'5_ACOMPANHAMENTO'!$AC$3:$AC$4922)))+((AB495&lt;&gt;"")*ISNUMBER(SEARCH("|"&amp;AB495&amp;"|",'5_ACOMPANHAMENTO'!$AC$3:$AC$4922))))&gt;0),0),0)),""))</f>
        <v/>
      </c>
      <c r="B495" s="14" t="inlineStr">
        <is>
          <t>10189</t>
        </is>
      </c>
      <c r="C495" s="14" t="inlineStr">
        <is>
          <t>SEM_SETOR</t>
        </is>
      </c>
      <c r="D495" s="4">
        <f>IF(OR($B495="",$C495=""),"",IFERROR(SUMPRODUCT(--(('5_ACOMPANHAMENTO'!$AD$3:$AD$4922=TRIM($C495&amp;""))*('5_ACOMPANHAMENTO'!$AC$3:$AC$4922&lt;&gt;"")*((((I495&lt;&gt;"")*ISNUMBER(SEARCH("|"&amp;I495&amp;"|",'5_ACOMPANHAMENTO'!$AC$3:$AC$4922)))+((J495&lt;&gt;"")*ISNUMBER(SEARCH("|"&amp;J495&amp;"|",'5_ACOMPANHAMENTO'!$AC$3:$AC$4922)))+((K495&lt;&gt;"")*ISNUMBER(SEARCH("|"&amp;K495&amp;"|",'5_ACOMPANHAMENTO'!$AC$3:$AC$4922)))+((L495&lt;&gt;"")*ISNUMBER(SEARCH("|"&amp;L495&amp;"|",'5_ACOMPANHAMENTO'!$AC$3:$AC$4922)))+((M495&lt;&gt;"")*ISNUMBER(SEARCH("|"&amp;M495&amp;"|",'5_ACOMPANHAMENTO'!$AC$3:$AC$4922)))+((N495&lt;&gt;"")*ISNUMBER(SEARCH("|"&amp;N495&amp;"|",'5_ACOMPANHAMENTO'!$AC$3:$AC$4922)))+((O495&lt;&gt;"")*ISNUMBER(SEARCH("|"&amp;O495&amp;"|",'5_ACOMPANHAMENTO'!$AC$3:$AC$4922)))+((P495&lt;&gt;"")*ISNUMBER(SEARCH("|"&amp;P495&amp;"|",'5_ACOMPANHAMENTO'!$AC$3:$AC$4922)))+((Q495&lt;&gt;"")*ISNUMBER(SEARCH("|"&amp;Q495&amp;"|",'5_ACOMPANHAMENTO'!$AC$3:$AC$4922)))+((R495&lt;&gt;"")*ISNUMBER(SEARCH("|"&amp;R495&amp;"|",'5_ACOMPANHAMENTO'!$AC$3:$AC$4922)))+((S495&lt;&gt;"")*ISNUMBER(SEARCH("|"&amp;S495&amp;"|",'5_ACOMPANHAMENTO'!$AC$3:$AC$4922)))+((T495&lt;&gt;"")*ISNUMBER(SEARCH("|"&amp;T495&amp;"|",'5_ACOMPANHAMENTO'!$AC$3:$AC$4922)))+((U495&lt;&gt;"")*ISNUMBER(SEARCH("|"&amp;U495&amp;"|",'5_ACOMPANHAMENTO'!$AC$3:$AC$4922)))+((V495&lt;&gt;"")*ISNUMBER(SEARCH("|"&amp;V495&amp;"|",'5_ACOMPANHAMENTO'!$AC$3:$AC$4922)))+((W495&lt;&gt;"")*ISNUMBER(SEARCH("|"&amp;W495&amp;"|",'5_ACOMPANHAMENTO'!$AC$3:$AC$4922)))+((X495&lt;&gt;"")*ISNUMBER(SEARCH("|"&amp;X495&amp;"|",'5_ACOMPANHAMENTO'!$AC$3:$AC$4922)))+((Y495&lt;&gt;"")*ISNUMBER(SEARCH("|"&amp;Y495&amp;"|",'5_ACOMPANHAMENTO'!$AC$3:$AC$4922)))+((Z495&lt;&gt;"")*ISNUMBER(SEARCH("|"&amp;Z495&amp;"|",'5_ACOMPANHAMENTO'!$AC$3:$AC$4922)))+((AA495&lt;&gt;"")*ISNUMBER(SEARCH("|"&amp;AA495&amp;"|",'5_ACOMPANHAMENTO'!$AC$3:$AC$4922)))+((AB495&lt;&gt;"")*ISNUMBER(SEARCH("|"&amp;AB495&amp;"|",'5_ACOMPANHAMENTO'!$AC$3:$AC$4922))))&gt;0)),'5_ACOMPANHAMENTO'!$J$3:$J$4922),0))</f>
        <v/>
      </c>
      <c r="E495" s="4">
        <f>IF(G495=0,"FINALIZADO",IF(TODAY()&gt;A495,"ATRASADO "&amp;TODAY()-A495&amp;" DIAS","ADIANTADO "&amp;A495-TODAY()&amp;" DIAS"))</f>
        <v/>
      </c>
      <c r="F495" s="7">
        <f>IF(OR($B495="",$C495=""),"",IFERROR(SUMPRODUCT(--(('5_ACOMPANHAMENTO'!$AD$3:$AD$4922=TRIM($C495&amp;""))*('5_ACOMPANHAMENTO'!$AC$3:$AC$4922&lt;&gt;"")*((((I495&lt;&gt;"")*ISNUMBER(SEARCH("|"&amp;I495&amp;"|",'5_ACOMPANHAMENTO'!$AC$3:$AC$4922)))+((J495&lt;&gt;"")*ISNUMBER(SEARCH("|"&amp;J495&amp;"|",'5_ACOMPANHAMENTO'!$AC$3:$AC$4922)))+((K495&lt;&gt;"")*ISNUMBER(SEARCH("|"&amp;K495&amp;"|",'5_ACOMPANHAMENTO'!$AC$3:$AC$4922)))+((L495&lt;&gt;"")*ISNUMBER(SEARCH("|"&amp;L495&amp;"|",'5_ACOMPANHAMENTO'!$AC$3:$AC$4922)))+((M495&lt;&gt;"")*ISNUMBER(SEARCH("|"&amp;M495&amp;"|",'5_ACOMPANHAMENTO'!$AC$3:$AC$4922)))+((N495&lt;&gt;"")*ISNUMBER(SEARCH("|"&amp;N495&amp;"|",'5_ACOMPANHAMENTO'!$AC$3:$AC$4922)))+((O495&lt;&gt;"")*ISNUMBER(SEARCH("|"&amp;O495&amp;"|",'5_ACOMPANHAMENTO'!$AC$3:$AC$4922)))+((P495&lt;&gt;"")*ISNUMBER(SEARCH("|"&amp;P495&amp;"|",'5_ACOMPANHAMENTO'!$AC$3:$AC$4922)))+((Q495&lt;&gt;"")*ISNUMBER(SEARCH("|"&amp;Q495&amp;"|",'5_ACOMPANHAMENTO'!$AC$3:$AC$4922)))+((R495&lt;&gt;"")*ISNUMBER(SEARCH("|"&amp;R495&amp;"|",'5_ACOMPANHAMENTO'!$AC$3:$AC$4922)))+((S495&lt;&gt;"")*ISNUMBER(SEARCH("|"&amp;S495&amp;"|",'5_ACOMPANHAMENTO'!$AC$3:$AC$4922)))+((T495&lt;&gt;"")*ISNUMBER(SEARCH("|"&amp;T495&amp;"|",'5_ACOMPANHAMENTO'!$AC$3:$AC$4922)))+((U495&lt;&gt;"")*ISNUMBER(SEARCH("|"&amp;U495&amp;"|",'5_ACOMPANHAMENTO'!$AC$3:$AC$4922)))+((V495&lt;&gt;"")*ISNUMBER(SEARCH("|"&amp;V495&amp;"|",'5_ACOMPANHAMENTO'!$AC$3:$AC$4922)))+((W495&lt;&gt;"")*ISNUMBER(SEARCH("|"&amp;W495&amp;"|",'5_ACOMPANHAMENTO'!$AC$3:$AC$4922)))+((X495&lt;&gt;"")*ISNUMBER(SEARCH("|"&amp;X495&amp;"|",'5_ACOMPANHAMENTO'!$AC$3:$AC$4922)))+((Y495&lt;&gt;"")*ISNUMBER(SEARCH("|"&amp;Y495&amp;"|",'5_ACOMPANHAMENTO'!$AC$3:$AC$4922)))+((Z495&lt;&gt;"")*ISNUMBER(SEARCH("|"&amp;Z495&amp;"|",'5_ACOMPANHAMENTO'!$AC$3:$AC$4922)))+((AA495&lt;&gt;"")*ISNUMBER(SEARCH("|"&amp;AA495&amp;"|",'5_ACOMPANHAMENTO'!$AC$3:$AC$4922)))+((AB495&lt;&gt;"")*ISNUMBER(SEARCH("|"&amp;AB495&amp;"|",'5_ACOMPANHAMENTO'!$AC$3:$AC$4922))))&gt;0)),'5_ACOMPANHAMENTO'!$O$3:$O$4922),0))</f>
        <v/>
      </c>
      <c r="G495" s="7">
        <f>IF(OR($B495="",$C495=""),"",D495-F495)</f>
        <v/>
      </c>
      <c r="H495">
        <f>IF(OR($B495="",$C495=""),"",TRIM($B495&amp;"")&amp;"|"&amp;TRIM($C495&amp;""))</f>
        <v/>
      </c>
      <c r="I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",99)),1,99)))</f>
        <v/>
      </c>
      <c r="J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",99)),100,99)))</f>
        <v/>
      </c>
      <c r="K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",99)),199,99)))</f>
        <v/>
      </c>
      <c r="L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",99)),298,99)))</f>
        <v/>
      </c>
      <c r="M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",99)),397,99)))</f>
        <v/>
      </c>
      <c r="N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",99)),496,99)))</f>
        <v/>
      </c>
      <c r="O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",99)),595,99)))</f>
        <v/>
      </c>
      <c r="P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",99)),694,99)))</f>
        <v/>
      </c>
      <c r="Q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",99)),793,99)))</f>
        <v/>
      </c>
      <c r="R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",99)),892,99)))</f>
        <v/>
      </c>
      <c r="S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",99)),991,99)))</f>
        <v/>
      </c>
      <c r="T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",99)),1090,99)))</f>
        <v/>
      </c>
      <c r="U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",99)),1189,99)))</f>
        <v/>
      </c>
      <c r="V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",99)),1288,99)))</f>
        <v/>
      </c>
      <c r="W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",99)),1387,99)))</f>
        <v/>
      </c>
      <c r="X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",99)),1486,99)))</f>
        <v/>
      </c>
      <c r="Y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",99)),1585,99)))</f>
        <v/>
      </c>
      <c r="Z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",99)),1684,99)))</f>
        <v/>
      </c>
      <c r="AA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",99)),1783,99)))</f>
        <v/>
      </c>
      <c r="AB495" s="1">
        <f>IF($B495="","",TRIM(MID(SUBSTITUTE(TRIM(SUBSTITUTE(SUBSTITUTE(SUBSTITUTE(SUBSTITUTE(SUBSTITUTE(SUBSTITUTE(SUBSTITUTE(SUBSTITUTE(SUBSTITUTE(SUBSTITUTE(SUBSTITUTE(SUBSTITUTE(SUBSTITUTE(SUBSTITUTE(TRIM($B495&amp;""),CHAR(10),"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",REPT(" ",99)),1882,99)))</f>
        <v/>
      </c>
    </row>
    <row r="496" hidden="1" ht="11.25" customHeight="1">
      <c r="A496" s="4">
        <f>IF(OR($B496="",$C496=""),"",IFERROR(INDEX('5_ACOMPANHAMENTO'!$A$3:$A$4922,MATCH(1,INDEX(('5_ACOMPANHAMENTO'!$AD$3:$AD$4922=TRIM($C496&amp;""))*('5_ACOMPANHAMENTO'!$AC$3:$AC$4922&lt;&gt;"")*((((I496&lt;&gt;"")*ISNUMBER(SEARCH("|"&amp;I496&amp;"|",'5_ACOMPANHAMENTO'!$AC$3:$AC$4922)))+((J496&lt;&gt;"")*ISNUMBER(SEARCH("|"&amp;J496&amp;"|",'5_ACOMPANHAMENTO'!$AC$3:$AC$4922)))+((K496&lt;&gt;"")*ISNUMBER(SEARCH("|"&amp;K496&amp;"|",'5_ACOMPANHAMENTO'!$AC$3:$AC$4922)))+((L496&lt;&gt;"")*ISNUMBER(SEARCH("|"&amp;L496&amp;"|",'5_ACOMPANHAMENTO'!$AC$3:$AC$4922)))+((M496&lt;&gt;"")*ISNUMBER(SEARCH("|"&amp;M496&amp;"|",'5_ACOMPANHAMENTO'!$AC$3:$AC$4922)))+((N496&lt;&gt;"")*ISNUMBER(SEARCH("|"&amp;N496&amp;"|",'5_ACOMPANHAMENTO'!$AC$3:$AC$4922)))+((O496&lt;&gt;"")*ISNUMBER(SEARCH("|"&amp;O496&amp;"|",'5_ACOMPANHAMENTO'!$AC$3:$AC$4922)))+((P496&lt;&gt;"")*ISNUMBER(SEARCH("|"&amp;P496&amp;"|",'5_ACOMPANHAMENTO'!$AC$3:$AC$4922)))+((Q496&lt;&gt;"")*ISNUMBER(SEARCH("|"&amp;Q496&amp;"|",'5_ACOMPANHAMENTO'!$AC$3:$AC$4922)))+((R496&lt;&gt;"")*ISNUMBER(SEARCH("|"&amp;R496&amp;"|",'5_ACOMPANHAMENTO'!$AC$3:$AC$4922)))+((S496&lt;&gt;"")*ISNUMBER(SEARCH("|"&amp;S496&amp;"|",'5_ACOMPANHAMENTO'!$AC$3:$AC$4922)))+((T496&lt;&gt;"")*ISNUMBER(SEARCH("|"&amp;T496&amp;"|",'5_ACOMPANHAMENTO'!$AC$3:$AC$4922)))+((U496&lt;&gt;"")*ISNUMBER(SEARCH("|"&amp;U496&amp;"|",'5_ACOMPANHAMENTO'!$AC$3:$AC$4922)))+((V496&lt;&gt;"")*ISNUMBER(SEARCH("|"&amp;V496&amp;"|",'5_ACOMPANHAMENTO'!$AC$3:$AC$4922)))+((W496&lt;&gt;"")*ISNUMBER(SEARCH("|"&amp;W496&amp;"|",'5_ACOMPANHAMENTO'!$AC$3:$AC$4922)))+((X496&lt;&gt;"")*ISNUMBER(SEARCH("|"&amp;X496&amp;"|",'5_ACOMPANHAMENTO'!$AC$3:$AC$4922)))+((Y496&lt;&gt;"")*ISNUMBER(SEARCH("|"&amp;Y496&amp;"|",'5_ACOMPANHAMENTO'!$AC$3:$AC$4922)))+((Z496&lt;&gt;"")*ISNUMBER(SEARCH("|"&amp;Z496&amp;"|",'5_ACOMPANHAMENTO'!$AC$3:$AC$4922)))+((AA496&lt;&gt;"")*ISNUMBER(SEARCH("|"&amp;AA496&amp;"|",'5_ACOMPANHAMENTO'!$AC$3:$AC$4922)))+((AB496&lt;&gt;"")*ISNUMBER(SEARCH("|"&amp;AB496&amp;"|",'5_ACOMPANHAMENTO'!$AC$3:$AC$4922))))&gt;0),0),0)),""))</f>
        <v/>
      </c>
      <c r="B496" s="14" t="inlineStr">
        <is>
          <t>10190</t>
        </is>
      </c>
      <c r="C496" s="14" t="inlineStr">
        <is>
          <t>SEM_SETOR</t>
        </is>
      </c>
      <c r="D496" s="4">
        <f>IF(OR($B496="",$C496=""),"",IFERROR(SUMPRODUCT(--(('5_ACOMPANHAMENTO'!$AD$3:$AD$4922=TRIM($C496&amp;""))*('5_ACOMPANHAMENTO'!$AC$3:$AC$4922&lt;&gt;"")*((((I496&lt;&gt;"")*ISNUMBER(SEARCH("|"&amp;I496&amp;"|",'5_ACOMPANHAMENTO'!$AC$3:$AC$4922)))+((J496&lt;&gt;"")*ISNUMBER(SEARCH("|"&amp;J496&amp;"|",'5_ACOMPANHAMENTO'!$AC$3:$AC$4922)))+((K496&lt;&gt;"")*ISNUMBER(SEARCH("|"&amp;K496&amp;"|",'5_ACOMPANHAMENTO'!$AC$3:$AC$4922)))+((L496&lt;&gt;"")*ISNUMBER(SEARCH("|"&amp;L496&amp;"|",'5_ACOMPANHAMENTO'!$AC$3:$AC$4922)))+((M496&lt;&gt;"")*ISNUMBER(SEARCH("|"&amp;M496&amp;"|",'5_ACOMPANHAMENTO'!$AC$3:$AC$4922)))+((N496&lt;&gt;"")*ISNUMBER(SEARCH("|"&amp;N496&amp;"|",'5_ACOMPANHAMENTO'!$AC$3:$AC$4922)))+((O496&lt;&gt;"")*ISNUMBER(SEARCH("|"&amp;O496&amp;"|",'5_ACOMPANHAMENTO'!$AC$3:$AC$4922)))+((P496&lt;&gt;"")*ISNUMBER(SEARCH("|"&amp;P496&amp;"|",'5_ACOMPANHAMENTO'!$AC$3:$AC$4922)))+((Q496&lt;&gt;"")*ISNUMBER(SEARCH("|"&amp;Q496&amp;"|",'5_ACOMPANHAMENTO'!$AC$3:$AC$4922)))+((R496&lt;&gt;"")*ISNUMBER(SEARCH("|"&amp;R496&amp;"|",'5_ACOMPANHAMENTO'!$AC$3:$AC$4922)))+((S496&lt;&gt;"")*ISNUMBER(SEARCH("|"&amp;S496&amp;"|",'5_ACOMPANHAMENTO'!$AC$3:$AC$4922)))+((T496&lt;&gt;"")*ISNUMBER(SEARCH("|"&amp;T496&amp;"|",'5_ACOMPANHAMENTO'!$AC$3:$AC$4922)))+((U496&lt;&gt;"")*ISNUMBER(SEARCH("|"&amp;U496&amp;"|",'5_ACOMPANHAMENTO'!$AC$3:$AC$4922)))+((V496&lt;&gt;"")*ISNUMBER(SEARCH("|"&amp;V496&amp;"|",'5_ACOMPANHAMENTO'!$AC$3:$AC$4922)))+((W496&lt;&gt;"")*ISNUMBER(SEARCH("|"&amp;W496&amp;"|",'5_ACOMPANHAMENTO'!$AC$3:$AC$4922)))+((X496&lt;&gt;"")*ISNUMBER(SEARCH("|"&amp;X496&amp;"|",'5_ACOMPANHAMENTO'!$AC$3:$AC$4922)))+((Y496&lt;&gt;"")*ISNUMBER(SEARCH("|"&amp;Y496&amp;"|",'5_ACOMPANHAMENTO'!$AC$3:$AC$4922)))+((Z496&lt;&gt;"")*ISNUMBER(SEARCH("|"&amp;Z496&amp;"|",'5_ACOMPANHAMENTO'!$AC$3:$AC$4922)))+((AA496&lt;&gt;"")*ISNUMBER(SEARCH("|"&amp;AA496&amp;"|",'5_ACOMPANHAMENTO'!$AC$3:$AC$4922)))+((AB496&lt;&gt;"")*ISNUMBER(SEARCH("|"&amp;AB496&amp;"|",'5_ACOMPANHAMENTO'!$AC$3:$AC$4922))))&gt;0)),'5_ACOMPANHAMENTO'!$J$3:$J$4922),0))</f>
        <v/>
      </c>
      <c r="E496" s="4">
        <f>IF(G496=0,"FINALIZADO",IF(TODAY()&gt;A496,"ATRASADO "&amp;TODAY()-A496&amp;" DIAS","ADIANTADO "&amp;A496-TODAY()&amp;" DIAS"))</f>
        <v/>
      </c>
      <c r="F496" s="7">
        <f>IF(OR($B496="",$C496=""),"",IFERROR(SUMPRODUCT(--(('5_ACOMPANHAMENTO'!$AD$3:$AD$4922=TRIM($C496&amp;""))*('5_ACOMPANHAMENTO'!$AC$3:$AC$4922&lt;&gt;"")*((((I496&lt;&gt;"")*ISNUMBER(SEARCH("|"&amp;I496&amp;"|",'5_ACOMPANHAMENTO'!$AC$3:$AC$4922)))+((J496&lt;&gt;"")*ISNUMBER(SEARCH("|"&amp;J496&amp;"|",'5_ACOMPANHAMENTO'!$AC$3:$AC$4922)))+((K496&lt;&gt;"")*ISNUMBER(SEARCH("|"&amp;K496&amp;"|",'5_ACOMPANHAMENTO'!$AC$3:$AC$4922)))+((L496&lt;&gt;"")*ISNUMBER(SEARCH("|"&amp;L496&amp;"|",'5_ACOMPANHAMENTO'!$AC$3:$AC$4922)))+((M496&lt;&gt;"")*ISNUMBER(SEARCH("|"&amp;M496&amp;"|",'5_ACOMPANHAMENTO'!$AC$3:$AC$4922)))+((N496&lt;&gt;"")*ISNUMBER(SEARCH("|"&amp;N496&amp;"|",'5_ACOMPANHAMENTO'!$AC$3:$AC$4922)))+((O496&lt;&gt;"")*ISNUMBER(SEARCH("|"&amp;O496&amp;"|",'5_ACOMPANHAMENTO'!$AC$3:$AC$4922)))+((P496&lt;&gt;"")*ISNUMBER(SEARCH("|"&amp;P496&amp;"|",'5_ACOMPANHAMENTO'!$AC$3:$AC$4922)))+((Q496&lt;&gt;"")*ISNUMBER(SEARCH("|"&amp;Q496&amp;"|",'5_ACOMPANHAMENTO'!$AC$3:$AC$4922)))+((R496&lt;&gt;"")*ISNUMBER(SEARCH("|"&amp;R496&amp;"|",'5_ACOMPANHAMENTO'!$AC$3:$AC$4922)))+((S496&lt;&gt;"")*ISNUMBER(SEARCH("|"&amp;S496&amp;"|",'5_ACOMPANHAMENTO'!$AC$3:$AC$4922)))+((T496&lt;&gt;"")*ISNUMBER(SEARCH("|"&amp;T496&amp;"|",'5_ACOMPANHAMENTO'!$AC$3:$AC$4922)))+((U496&lt;&gt;"")*ISNUMBER(SEARCH("|"&amp;U496&amp;"|",'5_ACOMPANHAMENTO'!$AC$3:$AC$4922)))+((V496&lt;&gt;"")*ISNUMBER(SEARCH("|"&amp;V496&amp;"|",'5_ACOMPANHAMENTO'!$AC$3:$AC$4922)))+((W496&lt;&gt;"")*ISNUMBER(SEARCH("|"&amp;W496&amp;"|",'5_ACOMPANHAMENTO'!$AC$3:$AC$4922)))+((X496&lt;&gt;"")*ISNUMBER(SEARCH("|"&amp;X496&amp;"|",'5_ACOMPANHAMENTO'!$AC$3:$AC$4922)))+((Y496&lt;&gt;"")*ISNUMBER(SEARCH("|"&amp;Y496&amp;"|",'5_ACOMPANHAMENTO'!$AC$3:$AC$4922)))+((Z496&lt;&gt;"")*ISNUMBER(SEARCH("|"&amp;Z496&amp;"|",'5_ACOMPANHAMENTO'!$AC$3:$AC$4922)))+((AA496&lt;&gt;"")*ISNUMBER(SEARCH("|"&amp;AA496&amp;"|",'5_ACOMPANHAMENTO'!$AC$3:$AC$4922)))+((AB496&lt;&gt;"")*ISNUMBER(SEARCH("|"&amp;AB496&amp;"|",'5_ACOMPANHAMENTO'!$AC$3:$AC$4922))))&gt;0)),'5_ACOMPANHAMENTO'!$O$3:$O$4922),0))</f>
        <v/>
      </c>
      <c r="G496" s="7">
        <f>IF(OR($B496="",$C496=""),"",D496-F496)</f>
        <v/>
      </c>
      <c r="H496">
        <f>IF(OR($B496="",$C496=""),"",TRIM($B496&amp;"")&amp;"|"&amp;TRIM($C496&amp;""))</f>
        <v/>
      </c>
      <c r="I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",99)),1,99)))</f>
        <v/>
      </c>
      <c r="J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",99)),100,99)))</f>
        <v/>
      </c>
      <c r="K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",99)),199,99)))</f>
        <v/>
      </c>
      <c r="L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",99)),298,99)))</f>
        <v/>
      </c>
      <c r="M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",99)),397,99)))</f>
        <v/>
      </c>
      <c r="N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",99)),496,99)))</f>
        <v/>
      </c>
      <c r="O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",99)),595,99)))</f>
        <v/>
      </c>
      <c r="P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",99)),694,99)))</f>
        <v/>
      </c>
      <c r="Q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",99)),793,99)))</f>
        <v/>
      </c>
      <c r="R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",99)),892,99)))</f>
        <v/>
      </c>
      <c r="S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",99)),991,99)))</f>
        <v/>
      </c>
      <c r="T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",99)),1090,99)))</f>
        <v/>
      </c>
      <c r="U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",99)),1189,99)))</f>
        <v/>
      </c>
      <c r="V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",99)),1288,99)))</f>
        <v/>
      </c>
      <c r="W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",99)),1387,99)))</f>
        <v/>
      </c>
      <c r="X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",99)),1486,99)))</f>
        <v/>
      </c>
      <c r="Y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",99)),1585,99)))</f>
        <v/>
      </c>
      <c r="Z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",99)),1684,99)))</f>
        <v/>
      </c>
      <c r="AA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",99)),1783,99)))</f>
        <v/>
      </c>
      <c r="AB496" s="1">
        <f>IF($B496="","",TRIM(MID(SUBSTITUTE(TRIM(SUBSTITUTE(SUBSTITUTE(SUBSTITUTE(SUBSTITUTE(SUBSTITUTE(SUBSTITUTE(SUBSTITUTE(SUBSTITUTE(SUBSTITUTE(SUBSTITUTE(SUBSTITUTE(SUBSTITUTE(SUBSTITUTE(SUBSTITUTE(TRIM($B496&amp;""),CHAR(10),"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",REPT(" ",99)),1882,99)))</f>
        <v/>
      </c>
    </row>
    <row r="497" hidden="1" ht="11.25" customHeight="1">
      <c r="A497" s="4">
        <f>IF(OR($B497="",$C497=""),"",IFERROR(INDEX('5_ACOMPANHAMENTO'!$A$3:$A$4922,MATCH(1,INDEX(('5_ACOMPANHAMENTO'!$AD$3:$AD$4922=TRIM($C497&amp;""))*('5_ACOMPANHAMENTO'!$AC$3:$AC$4922&lt;&gt;"")*((((I497&lt;&gt;"")*ISNUMBER(SEARCH("|"&amp;I497&amp;"|",'5_ACOMPANHAMENTO'!$AC$3:$AC$4922)))+((J497&lt;&gt;"")*ISNUMBER(SEARCH("|"&amp;J497&amp;"|",'5_ACOMPANHAMENTO'!$AC$3:$AC$4922)))+((K497&lt;&gt;"")*ISNUMBER(SEARCH("|"&amp;K497&amp;"|",'5_ACOMPANHAMENTO'!$AC$3:$AC$4922)))+((L497&lt;&gt;"")*ISNUMBER(SEARCH("|"&amp;L497&amp;"|",'5_ACOMPANHAMENTO'!$AC$3:$AC$4922)))+((M497&lt;&gt;"")*ISNUMBER(SEARCH("|"&amp;M497&amp;"|",'5_ACOMPANHAMENTO'!$AC$3:$AC$4922)))+((N497&lt;&gt;"")*ISNUMBER(SEARCH("|"&amp;N497&amp;"|",'5_ACOMPANHAMENTO'!$AC$3:$AC$4922)))+((O497&lt;&gt;"")*ISNUMBER(SEARCH("|"&amp;O497&amp;"|",'5_ACOMPANHAMENTO'!$AC$3:$AC$4922)))+((P497&lt;&gt;"")*ISNUMBER(SEARCH("|"&amp;P497&amp;"|",'5_ACOMPANHAMENTO'!$AC$3:$AC$4922)))+((Q497&lt;&gt;"")*ISNUMBER(SEARCH("|"&amp;Q497&amp;"|",'5_ACOMPANHAMENTO'!$AC$3:$AC$4922)))+((R497&lt;&gt;"")*ISNUMBER(SEARCH("|"&amp;R497&amp;"|",'5_ACOMPANHAMENTO'!$AC$3:$AC$4922)))+((S497&lt;&gt;"")*ISNUMBER(SEARCH("|"&amp;S497&amp;"|",'5_ACOMPANHAMENTO'!$AC$3:$AC$4922)))+((T497&lt;&gt;"")*ISNUMBER(SEARCH("|"&amp;T497&amp;"|",'5_ACOMPANHAMENTO'!$AC$3:$AC$4922)))+((U497&lt;&gt;"")*ISNUMBER(SEARCH("|"&amp;U497&amp;"|",'5_ACOMPANHAMENTO'!$AC$3:$AC$4922)))+((V497&lt;&gt;"")*ISNUMBER(SEARCH("|"&amp;V497&amp;"|",'5_ACOMPANHAMENTO'!$AC$3:$AC$4922)))+((W497&lt;&gt;"")*ISNUMBER(SEARCH("|"&amp;W497&amp;"|",'5_ACOMPANHAMENTO'!$AC$3:$AC$4922)))+((X497&lt;&gt;"")*ISNUMBER(SEARCH("|"&amp;X497&amp;"|",'5_ACOMPANHAMENTO'!$AC$3:$AC$4922)))+((Y497&lt;&gt;"")*ISNUMBER(SEARCH("|"&amp;Y497&amp;"|",'5_ACOMPANHAMENTO'!$AC$3:$AC$4922)))+((Z497&lt;&gt;"")*ISNUMBER(SEARCH("|"&amp;Z497&amp;"|",'5_ACOMPANHAMENTO'!$AC$3:$AC$4922)))+((AA497&lt;&gt;"")*ISNUMBER(SEARCH("|"&amp;AA497&amp;"|",'5_ACOMPANHAMENTO'!$AC$3:$AC$4922)))+((AB497&lt;&gt;"")*ISNUMBER(SEARCH("|"&amp;AB497&amp;"|",'5_ACOMPANHAMENTO'!$AC$3:$AC$4922))))&gt;0),0),0)),""))</f>
        <v/>
      </c>
      <c r="B497" s="14" t="inlineStr">
        <is>
          <t>10191</t>
        </is>
      </c>
      <c r="C497" s="14" t="inlineStr">
        <is>
          <t>SEM_SETOR</t>
        </is>
      </c>
      <c r="D497" s="4">
        <f>IF(OR($B497="",$C497=""),"",IFERROR(SUMPRODUCT(--(('5_ACOMPANHAMENTO'!$AD$3:$AD$4922=TRIM($C497&amp;""))*('5_ACOMPANHAMENTO'!$AC$3:$AC$4922&lt;&gt;"")*((((I497&lt;&gt;"")*ISNUMBER(SEARCH("|"&amp;I497&amp;"|",'5_ACOMPANHAMENTO'!$AC$3:$AC$4922)))+((J497&lt;&gt;"")*ISNUMBER(SEARCH("|"&amp;J497&amp;"|",'5_ACOMPANHAMENTO'!$AC$3:$AC$4922)))+((K497&lt;&gt;"")*ISNUMBER(SEARCH("|"&amp;K497&amp;"|",'5_ACOMPANHAMENTO'!$AC$3:$AC$4922)))+((L497&lt;&gt;"")*ISNUMBER(SEARCH("|"&amp;L497&amp;"|",'5_ACOMPANHAMENTO'!$AC$3:$AC$4922)))+((M497&lt;&gt;"")*ISNUMBER(SEARCH("|"&amp;M497&amp;"|",'5_ACOMPANHAMENTO'!$AC$3:$AC$4922)))+((N497&lt;&gt;"")*ISNUMBER(SEARCH("|"&amp;N497&amp;"|",'5_ACOMPANHAMENTO'!$AC$3:$AC$4922)))+((O497&lt;&gt;"")*ISNUMBER(SEARCH("|"&amp;O497&amp;"|",'5_ACOMPANHAMENTO'!$AC$3:$AC$4922)))+((P497&lt;&gt;"")*ISNUMBER(SEARCH("|"&amp;P497&amp;"|",'5_ACOMPANHAMENTO'!$AC$3:$AC$4922)))+((Q497&lt;&gt;"")*ISNUMBER(SEARCH("|"&amp;Q497&amp;"|",'5_ACOMPANHAMENTO'!$AC$3:$AC$4922)))+((R497&lt;&gt;"")*ISNUMBER(SEARCH("|"&amp;R497&amp;"|",'5_ACOMPANHAMENTO'!$AC$3:$AC$4922)))+((S497&lt;&gt;"")*ISNUMBER(SEARCH("|"&amp;S497&amp;"|",'5_ACOMPANHAMENTO'!$AC$3:$AC$4922)))+((T497&lt;&gt;"")*ISNUMBER(SEARCH("|"&amp;T497&amp;"|",'5_ACOMPANHAMENTO'!$AC$3:$AC$4922)))+((U497&lt;&gt;"")*ISNUMBER(SEARCH("|"&amp;U497&amp;"|",'5_ACOMPANHAMENTO'!$AC$3:$AC$4922)))+((V497&lt;&gt;"")*ISNUMBER(SEARCH("|"&amp;V497&amp;"|",'5_ACOMPANHAMENTO'!$AC$3:$AC$4922)))+((W497&lt;&gt;"")*ISNUMBER(SEARCH("|"&amp;W497&amp;"|",'5_ACOMPANHAMENTO'!$AC$3:$AC$4922)))+((X497&lt;&gt;"")*ISNUMBER(SEARCH("|"&amp;X497&amp;"|",'5_ACOMPANHAMENTO'!$AC$3:$AC$4922)))+((Y497&lt;&gt;"")*ISNUMBER(SEARCH("|"&amp;Y497&amp;"|",'5_ACOMPANHAMENTO'!$AC$3:$AC$4922)))+((Z497&lt;&gt;"")*ISNUMBER(SEARCH("|"&amp;Z497&amp;"|",'5_ACOMPANHAMENTO'!$AC$3:$AC$4922)))+((AA497&lt;&gt;"")*ISNUMBER(SEARCH("|"&amp;AA497&amp;"|",'5_ACOMPANHAMENTO'!$AC$3:$AC$4922)))+((AB497&lt;&gt;"")*ISNUMBER(SEARCH("|"&amp;AB497&amp;"|",'5_ACOMPANHAMENTO'!$AC$3:$AC$4922))))&gt;0)),'5_ACOMPANHAMENTO'!$J$3:$J$4922),0))</f>
        <v/>
      </c>
      <c r="E497" s="4">
        <f>IF(G497=0,"FINALIZADO",IF(TODAY()&gt;A497,"ATRASADO "&amp;TODAY()-A497&amp;" DIAS","ADIANTADO "&amp;A497-TODAY()&amp;" DIAS"))</f>
        <v/>
      </c>
      <c r="F497" s="7">
        <f>IF(OR($B497="",$C497=""),"",IFERROR(SUMPRODUCT(--(('5_ACOMPANHAMENTO'!$AD$3:$AD$4922=TRIM($C497&amp;""))*('5_ACOMPANHAMENTO'!$AC$3:$AC$4922&lt;&gt;"")*((((I497&lt;&gt;"")*ISNUMBER(SEARCH("|"&amp;I497&amp;"|",'5_ACOMPANHAMENTO'!$AC$3:$AC$4922)))+((J497&lt;&gt;"")*ISNUMBER(SEARCH("|"&amp;J497&amp;"|",'5_ACOMPANHAMENTO'!$AC$3:$AC$4922)))+((K497&lt;&gt;"")*ISNUMBER(SEARCH("|"&amp;K497&amp;"|",'5_ACOMPANHAMENTO'!$AC$3:$AC$4922)))+((L497&lt;&gt;"")*ISNUMBER(SEARCH("|"&amp;L497&amp;"|",'5_ACOMPANHAMENTO'!$AC$3:$AC$4922)))+((M497&lt;&gt;"")*ISNUMBER(SEARCH("|"&amp;M497&amp;"|",'5_ACOMPANHAMENTO'!$AC$3:$AC$4922)))+((N497&lt;&gt;"")*ISNUMBER(SEARCH("|"&amp;N497&amp;"|",'5_ACOMPANHAMENTO'!$AC$3:$AC$4922)))+((O497&lt;&gt;"")*ISNUMBER(SEARCH("|"&amp;O497&amp;"|",'5_ACOMPANHAMENTO'!$AC$3:$AC$4922)))+((P497&lt;&gt;"")*ISNUMBER(SEARCH("|"&amp;P497&amp;"|",'5_ACOMPANHAMENTO'!$AC$3:$AC$4922)))+((Q497&lt;&gt;"")*ISNUMBER(SEARCH("|"&amp;Q497&amp;"|",'5_ACOMPANHAMENTO'!$AC$3:$AC$4922)))+((R497&lt;&gt;"")*ISNUMBER(SEARCH("|"&amp;R497&amp;"|",'5_ACOMPANHAMENTO'!$AC$3:$AC$4922)))+((S497&lt;&gt;"")*ISNUMBER(SEARCH("|"&amp;S497&amp;"|",'5_ACOMPANHAMENTO'!$AC$3:$AC$4922)))+((T497&lt;&gt;"")*ISNUMBER(SEARCH("|"&amp;T497&amp;"|",'5_ACOMPANHAMENTO'!$AC$3:$AC$4922)))+((U497&lt;&gt;"")*ISNUMBER(SEARCH("|"&amp;U497&amp;"|",'5_ACOMPANHAMENTO'!$AC$3:$AC$4922)))+((V497&lt;&gt;"")*ISNUMBER(SEARCH("|"&amp;V497&amp;"|",'5_ACOMPANHAMENTO'!$AC$3:$AC$4922)))+((W497&lt;&gt;"")*ISNUMBER(SEARCH("|"&amp;W497&amp;"|",'5_ACOMPANHAMENTO'!$AC$3:$AC$4922)))+((X497&lt;&gt;"")*ISNUMBER(SEARCH("|"&amp;X497&amp;"|",'5_ACOMPANHAMENTO'!$AC$3:$AC$4922)))+((Y497&lt;&gt;"")*ISNUMBER(SEARCH("|"&amp;Y497&amp;"|",'5_ACOMPANHAMENTO'!$AC$3:$AC$4922)))+((Z497&lt;&gt;"")*ISNUMBER(SEARCH("|"&amp;Z497&amp;"|",'5_ACOMPANHAMENTO'!$AC$3:$AC$4922)))+((AA497&lt;&gt;"")*ISNUMBER(SEARCH("|"&amp;AA497&amp;"|",'5_ACOMPANHAMENTO'!$AC$3:$AC$4922)))+((AB497&lt;&gt;"")*ISNUMBER(SEARCH("|"&amp;AB497&amp;"|",'5_ACOMPANHAMENTO'!$AC$3:$AC$4922))))&gt;0)),'5_ACOMPANHAMENTO'!$O$3:$O$4922),0))</f>
        <v/>
      </c>
      <c r="G497" s="7">
        <f>IF(OR($B497="",$C497=""),"",D497-F497)</f>
        <v/>
      </c>
      <c r="H497">
        <f>IF(OR($B497="",$C497=""),"",TRIM($B497&amp;"")&amp;"|"&amp;TRIM($C497&amp;""))</f>
        <v/>
      </c>
      <c r="I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",99)),1,99)))</f>
        <v/>
      </c>
      <c r="J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",99)),100,99)))</f>
        <v/>
      </c>
      <c r="K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",99)),199,99)))</f>
        <v/>
      </c>
      <c r="L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",99)),298,99)))</f>
        <v/>
      </c>
      <c r="M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",99)),397,99)))</f>
        <v/>
      </c>
      <c r="N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",99)),496,99)))</f>
        <v/>
      </c>
      <c r="O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",99)),595,99)))</f>
        <v/>
      </c>
      <c r="P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",99)),694,99)))</f>
        <v/>
      </c>
      <c r="Q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",99)),793,99)))</f>
        <v/>
      </c>
      <c r="R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",99)),892,99)))</f>
        <v/>
      </c>
      <c r="S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",99)),991,99)))</f>
        <v/>
      </c>
      <c r="T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",99)),1090,99)))</f>
        <v/>
      </c>
      <c r="U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",99)),1189,99)))</f>
        <v/>
      </c>
      <c r="V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",99)),1288,99)))</f>
        <v/>
      </c>
      <c r="W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",99)),1387,99)))</f>
        <v/>
      </c>
      <c r="X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",99)),1486,99)))</f>
        <v/>
      </c>
      <c r="Y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",99)),1585,99)))</f>
        <v/>
      </c>
      <c r="Z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",99)),1684,99)))</f>
        <v/>
      </c>
      <c r="AA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",99)),1783,99)))</f>
        <v/>
      </c>
      <c r="AB497" s="1">
        <f>IF($B497="","",TRIM(MID(SUBSTITUTE(TRIM(SUBSTITUTE(SUBSTITUTE(SUBSTITUTE(SUBSTITUTE(SUBSTITUTE(SUBSTITUTE(SUBSTITUTE(SUBSTITUTE(SUBSTITUTE(SUBSTITUTE(SUBSTITUTE(SUBSTITUTE(SUBSTITUTE(SUBSTITUTE(TRIM($B497&amp;""),CHAR(10),"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",REPT(" ",99)),1882,99)))</f>
        <v/>
      </c>
    </row>
    <row r="498" hidden="1" ht="11.25" customHeight="1">
      <c r="A498" s="4">
        <f>IF(OR($B498="",$C498=""),"",IFERROR(INDEX('5_ACOMPANHAMENTO'!$A$3:$A$4922,MATCH(1,INDEX(('5_ACOMPANHAMENTO'!$AD$3:$AD$4922=TRIM($C498&amp;""))*('5_ACOMPANHAMENTO'!$AC$3:$AC$4922&lt;&gt;"")*((((I498&lt;&gt;"")*ISNUMBER(SEARCH("|"&amp;I498&amp;"|",'5_ACOMPANHAMENTO'!$AC$3:$AC$4922)))+((J498&lt;&gt;"")*ISNUMBER(SEARCH("|"&amp;J498&amp;"|",'5_ACOMPANHAMENTO'!$AC$3:$AC$4922)))+((K498&lt;&gt;"")*ISNUMBER(SEARCH("|"&amp;K498&amp;"|",'5_ACOMPANHAMENTO'!$AC$3:$AC$4922)))+((L498&lt;&gt;"")*ISNUMBER(SEARCH("|"&amp;L498&amp;"|",'5_ACOMPANHAMENTO'!$AC$3:$AC$4922)))+((M498&lt;&gt;"")*ISNUMBER(SEARCH("|"&amp;M498&amp;"|",'5_ACOMPANHAMENTO'!$AC$3:$AC$4922)))+((N498&lt;&gt;"")*ISNUMBER(SEARCH("|"&amp;N498&amp;"|",'5_ACOMPANHAMENTO'!$AC$3:$AC$4922)))+((O498&lt;&gt;"")*ISNUMBER(SEARCH("|"&amp;O498&amp;"|",'5_ACOMPANHAMENTO'!$AC$3:$AC$4922)))+((P498&lt;&gt;"")*ISNUMBER(SEARCH("|"&amp;P498&amp;"|",'5_ACOMPANHAMENTO'!$AC$3:$AC$4922)))+((Q498&lt;&gt;"")*ISNUMBER(SEARCH("|"&amp;Q498&amp;"|",'5_ACOMPANHAMENTO'!$AC$3:$AC$4922)))+((R498&lt;&gt;"")*ISNUMBER(SEARCH("|"&amp;R498&amp;"|",'5_ACOMPANHAMENTO'!$AC$3:$AC$4922)))+((S498&lt;&gt;"")*ISNUMBER(SEARCH("|"&amp;S498&amp;"|",'5_ACOMPANHAMENTO'!$AC$3:$AC$4922)))+((T498&lt;&gt;"")*ISNUMBER(SEARCH("|"&amp;T498&amp;"|",'5_ACOMPANHAMENTO'!$AC$3:$AC$4922)))+((U498&lt;&gt;"")*ISNUMBER(SEARCH("|"&amp;U498&amp;"|",'5_ACOMPANHAMENTO'!$AC$3:$AC$4922)))+((V498&lt;&gt;"")*ISNUMBER(SEARCH("|"&amp;V498&amp;"|",'5_ACOMPANHAMENTO'!$AC$3:$AC$4922)))+((W498&lt;&gt;"")*ISNUMBER(SEARCH("|"&amp;W498&amp;"|",'5_ACOMPANHAMENTO'!$AC$3:$AC$4922)))+((X498&lt;&gt;"")*ISNUMBER(SEARCH("|"&amp;X498&amp;"|",'5_ACOMPANHAMENTO'!$AC$3:$AC$4922)))+((Y498&lt;&gt;"")*ISNUMBER(SEARCH("|"&amp;Y498&amp;"|",'5_ACOMPANHAMENTO'!$AC$3:$AC$4922)))+((Z498&lt;&gt;"")*ISNUMBER(SEARCH("|"&amp;Z498&amp;"|",'5_ACOMPANHAMENTO'!$AC$3:$AC$4922)))+((AA498&lt;&gt;"")*ISNUMBER(SEARCH("|"&amp;AA498&amp;"|",'5_ACOMPANHAMENTO'!$AC$3:$AC$4922)))+((AB498&lt;&gt;"")*ISNUMBER(SEARCH("|"&amp;AB498&amp;"|",'5_ACOMPANHAMENTO'!$AC$3:$AC$4922))))&gt;0),0),0)),""))</f>
        <v/>
      </c>
      <c r="B498" s="14" t="inlineStr">
        <is>
          <t>10192</t>
        </is>
      </c>
      <c r="C498" s="14" t="inlineStr">
        <is>
          <t>SEM_SETOR</t>
        </is>
      </c>
      <c r="D498" s="4">
        <f>IF(OR($B498="",$C498=""),"",IFERROR(SUMPRODUCT(--(('5_ACOMPANHAMENTO'!$AD$3:$AD$4922=TRIM($C498&amp;""))*('5_ACOMPANHAMENTO'!$AC$3:$AC$4922&lt;&gt;"")*((((I498&lt;&gt;"")*ISNUMBER(SEARCH("|"&amp;I498&amp;"|",'5_ACOMPANHAMENTO'!$AC$3:$AC$4922)))+((J498&lt;&gt;"")*ISNUMBER(SEARCH("|"&amp;J498&amp;"|",'5_ACOMPANHAMENTO'!$AC$3:$AC$4922)))+((K498&lt;&gt;"")*ISNUMBER(SEARCH("|"&amp;K498&amp;"|",'5_ACOMPANHAMENTO'!$AC$3:$AC$4922)))+((L498&lt;&gt;"")*ISNUMBER(SEARCH("|"&amp;L498&amp;"|",'5_ACOMPANHAMENTO'!$AC$3:$AC$4922)))+((M498&lt;&gt;"")*ISNUMBER(SEARCH("|"&amp;M498&amp;"|",'5_ACOMPANHAMENTO'!$AC$3:$AC$4922)))+((N498&lt;&gt;"")*ISNUMBER(SEARCH("|"&amp;N498&amp;"|",'5_ACOMPANHAMENTO'!$AC$3:$AC$4922)))+((O498&lt;&gt;"")*ISNUMBER(SEARCH("|"&amp;O498&amp;"|",'5_ACOMPANHAMENTO'!$AC$3:$AC$4922)))+((P498&lt;&gt;"")*ISNUMBER(SEARCH("|"&amp;P498&amp;"|",'5_ACOMPANHAMENTO'!$AC$3:$AC$4922)))+((Q498&lt;&gt;"")*ISNUMBER(SEARCH("|"&amp;Q498&amp;"|",'5_ACOMPANHAMENTO'!$AC$3:$AC$4922)))+((R498&lt;&gt;"")*ISNUMBER(SEARCH("|"&amp;R498&amp;"|",'5_ACOMPANHAMENTO'!$AC$3:$AC$4922)))+((S498&lt;&gt;"")*ISNUMBER(SEARCH("|"&amp;S498&amp;"|",'5_ACOMPANHAMENTO'!$AC$3:$AC$4922)))+((T498&lt;&gt;"")*ISNUMBER(SEARCH("|"&amp;T498&amp;"|",'5_ACOMPANHAMENTO'!$AC$3:$AC$4922)))+((U498&lt;&gt;"")*ISNUMBER(SEARCH("|"&amp;U498&amp;"|",'5_ACOMPANHAMENTO'!$AC$3:$AC$4922)))+((V498&lt;&gt;"")*ISNUMBER(SEARCH("|"&amp;V498&amp;"|",'5_ACOMPANHAMENTO'!$AC$3:$AC$4922)))+((W498&lt;&gt;"")*ISNUMBER(SEARCH("|"&amp;W498&amp;"|",'5_ACOMPANHAMENTO'!$AC$3:$AC$4922)))+((X498&lt;&gt;"")*ISNUMBER(SEARCH("|"&amp;X498&amp;"|",'5_ACOMPANHAMENTO'!$AC$3:$AC$4922)))+((Y498&lt;&gt;"")*ISNUMBER(SEARCH("|"&amp;Y498&amp;"|",'5_ACOMPANHAMENTO'!$AC$3:$AC$4922)))+((Z498&lt;&gt;"")*ISNUMBER(SEARCH("|"&amp;Z498&amp;"|",'5_ACOMPANHAMENTO'!$AC$3:$AC$4922)))+((AA498&lt;&gt;"")*ISNUMBER(SEARCH("|"&amp;AA498&amp;"|",'5_ACOMPANHAMENTO'!$AC$3:$AC$4922)))+((AB498&lt;&gt;"")*ISNUMBER(SEARCH("|"&amp;AB498&amp;"|",'5_ACOMPANHAMENTO'!$AC$3:$AC$4922))))&gt;0)),'5_ACOMPANHAMENTO'!$J$3:$J$4922),0))</f>
        <v/>
      </c>
      <c r="E498" s="4">
        <f>IF(G498=0,"FINALIZADO",IF(TODAY()&gt;A498,"ATRASADO "&amp;TODAY()-A498&amp;" DIAS","ADIANTADO "&amp;A498-TODAY()&amp;" DIAS"))</f>
        <v/>
      </c>
      <c r="F498" s="7">
        <f>IF(OR($B498="",$C498=""),"",IFERROR(SUMPRODUCT(--(('5_ACOMPANHAMENTO'!$AD$3:$AD$4922=TRIM($C498&amp;""))*('5_ACOMPANHAMENTO'!$AC$3:$AC$4922&lt;&gt;"")*((((I498&lt;&gt;"")*ISNUMBER(SEARCH("|"&amp;I498&amp;"|",'5_ACOMPANHAMENTO'!$AC$3:$AC$4922)))+((J498&lt;&gt;"")*ISNUMBER(SEARCH("|"&amp;J498&amp;"|",'5_ACOMPANHAMENTO'!$AC$3:$AC$4922)))+((K498&lt;&gt;"")*ISNUMBER(SEARCH("|"&amp;K498&amp;"|",'5_ACOMPANHAMENTO'!$AC$3:$AC$4922)))+((L498&lt;&gt;"")*ISNUMBER(SEARCH("|"&amp;L498&amp;"|",'5_ACOMPANHAMENTO'!$AC$3:$AC$4922)))+((M498&lt;&gt;"")*ISNUMBER(SEARCH("|"&amp;M498&amp;"|",'5_ACOMPANHAMENTO'!$AC$3:$AC$4922)))+((N498&lt;&gt;"")*ISNUMBER(SEARCH("|"&amp;N498&amp;"|",'5_ACOMPANHAMENTO'!$AC$3:$AC$4922)))+((O498&lt;&gt;"")*ISNUMBER(SEARCH("|"&amp;O498&amp;"|",'5_ACOMPANHAMENTO'!$AC$3:$AC$4922)))+((P498&lt;&gt;"")*ISNUMBER(SEARCH("|"&amp;P498&amp;"|",'5_ACOMPANHAMENTO'!$AC$3:$AC$4922)))+((Q498&lt;&gt;"")*ISNUMBER(SEARCH("|"&amp;Q498&amp;"|",'5_ACOMPANHAMENTO'!$AC$3:$AC$4922)))+((R498&lt;&gt;"")*ISNUMBER(SEARCH("|"&amp;R498&amp;"|",'5_ACOMPANHAMENTO'!$AC$3:$AC$4922)))+((S498&lt;&gt;"")*ISNUMBER(SEARCH("|"&amp;S498&amp;"|",'5_ACOMPANHAMENTO'!$AC$3:$AC$4922)))+((T498&lt;&gt;"")*ISNUMBER(SEARCH("|"&amp;T498&amp;"|",'5_ACOMPANHAMENTO'!$AC$3:$AC$4922)))+((U498&lt;&gt;"")*ISNUMBER(SEARCH("|"&amp;U498&amp;"|",'5_ACOMPANHAMENTO'!$AC$3:$AC$4922)))+((V498&lt;&gt;"")*ISNUMBER(SEARCH("|"&amp;V498&amp;"|",'5_ACOMPANHAMENTO'!$AC$3:$AC$4922)))+((W498&lt;&gt;"")*ISNUMBER(SEARCH("|"&amp;W498&amp;"|",'5_ACOMPANHAMENTO'!$AC$3:$AC$4922)))+((X498&lt;&gt;"")*ISNUMBER(SEARCH("|"&amp;X498&amp;"|",'5_ACOMPANHAMENTO'!$AC$3:$AC$4922)))+((Y498&lt;&gt;"")*ISNUMBER(SEARCH("|"&amp;Y498&amp;"|",'5_ACOMPANHAMENTO'!$AC$3:$AC$4922)))+((Z498&lt;&gt;"")*ISNUMBER(SEARCH("|"&amp;Z498&amp;"|",'5_ACOMPANHAMENTO'!$AC$3:$AC$4922)))+((AA498&lt;&gt;"")*ISNUMBER(SEARCH("|"&amp;AA498&amp;"|",'5_ACOMPANHAMENTO'!$AC$3:$AC$4922)))+((AB498&lt;&gt;"")*ISNUMBER(SEARCH("|"&amp;AB498&amp;"|",'5_ACOMPANHAMENTO'!$AC$3:$AC$4922))))&gt;0)),'5_ACOMPANHAMENTO'!$O$3:$O$4922),0))</f>
        <v/>
      </c>
      <c r="G498" s="7">
        <f>IF(OR($B498="",$C498=""),"",D498-F498)</f>
        <v/>
      </c>
      <c r="H498">
        <f>IF(OR($B498="",$C498=""),"",TRIM($B498&amp;"")&amp;"|"&amp;TRIM($C498&amp;""))</f>
        <v/>
      </c>
      <c r="I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",99)),1,99)))</f>
        <v/>
      </c>
      <c r="J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",99)),100,99)))</f>
        <v/>
      </c>
      <c r="K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",99)),199,99)))</f>
        <v/>
      </c>
      <c r="L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",99)),298,99)))</f>
        <v/>
      </c>
      <c r="M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",99)),397,99)))</f>
        <v/>
      </c>
      <c r="N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",99)),496,99)))</f>
        <v/>
      </c>
      <c r="O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",99)),595,99)))</f>
        <v/>
      </c>
      <c r="P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",99)),694,99)))</f>
        <v/>
      </c>
      <c r="Q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",99)),793,99)))</f>
        <v/>
      </c>
      <c r="R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",99)),892,99)))</f>
        <v/>
      </c>
      <c r="S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",99)),991,99)))</f>
        <v/>
      </c>
      <c r="T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",99)),1090,99)))</f>
        <v/>
      </c>
      <c r="U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",99)),1189,99)))</f>
        <v/>
      </c>
      <c r="V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",99)),1288,99)))</f>
        <v/>
      </c>
      <c r="W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",99)),1387,99)))</f>
        <v/>
      </c>
      <c r="X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",99)),1486,99)))</f>
        <v/>
      </c>
      <c r="Y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",99)),1585,99)))</f>
        <v/>
      </c>
      <c r="Z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",99)),1684,99)))</f>
        <v/>
      </c>
      <c r="AA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",99)),1783,99)))</f>
        <v/>
      </c>
      <c r="AB498" s="1">
        <f>IF($B498="","",TRIM(MID(SUBSTITUTE(TRIM(SUBSTITUTE(SUBSTITUTE(SUBSTITUTE(SUBSTITUTE(SUBSTITUTE(SUBSTITUTE(SUBSTITUTE(SUBSTITUTE(SUBSTITUTE(SUBSTITUTE(SUBSTITUTE(SUBSTITUTE(SUBSTITUTE(SUBSTITUTE(TRIM($B498&amp;""),CHAR(10),"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",REPT(" ",99)),1882,99)))</f>
        <v/>
      </c>
    </row>
    <row r="499" hidden="1" ht="11.25" customHeight="1">
      <c r="A499" s="4">
        <f>IF(OR($B499="",$C499=""),"",IFERROR(INDEX('5_ACOMPANHAMENTO'!$A$3:$A$4922,MATCH(1,INDEX(('5_ACOMPANHAMENTO'!$AD$3:$AD$4922=TRIM($C499&amp;""))*('5_ACOMPANHAMENTO'!$AC$3:$AC$4922&lt;&gt;"")*((((I499&lt;&gt;"")*ISNUMBER(SEARCH("|"&amp;I499&amp;"|",'5_ACOMPANHAMENTO'!$AC$3:$AC$4922)))+((J499&lt;&gt;"")*ISNUMBER(SEARCH("|"&amp;J499&amp;"|",'5_ACOMPANHAMENTO'!$AC$3:$AC$4922)))+((K499&lt;&gt;"")*ISNUMBER(SEARCH("|"&amp;K499&amp;"|",'5_ACOMPANHAMENTO'!$AC$3:$AC$4922)))+((L499&lt;&gt;"")*ISNUMBER(SEARCH("|"&amp;L499&amp;"|",'5_ACOMPANHAMENTO'!$AC$3:$AC$4922)))+((M499&lt;&gt;"")*ISNUMBER(SEARCH("|"&amp;M499&amp;"|",'5_ACOMPANHAMENTO'!$AC$3:$AC$4922)))+((N499&lt;&gt;"")*ISNUMBER(SEARCH("|"&amp;N499&amp;"|",'5_ACOMPANHAMENTO'!$AC$3:$AC$4922)))+((O499&lt;&gt;"")*ISNUMBER(SEARCH("|"&amp;O499&amp;"|",'5_ACOMPANHAMENTO'!$AC$3:$AC$4922)))+((P499&lt;&gt;"")*ISNUMBER(SEARCH("|"&amp;P499&amp;"|",'5_ACOMPANHAMENTO'!$AC$3:$AC$4922)))+((Q499&lt;&gt;"")*ISNUMBER(SEARCH("|"&amp;Q499&amp;"|",'5_ACOMPANHAMENTO'!$AC$3:$AC$4922)))+((R499&lt;&gt;"")*ISNUMBER(SEARCH("|"&amp;R499&amp;"|",'5_ACOMPANHAMENTO'!$AC$3:$AC$4922)))+((S499&lt;&gt;"")*ISNUMBER(SEARCH("|"&amp;S499&amp;"|",'5_ACOMPANHAMENTO'!$AC$3:$AC$4922)))+((T499&lt;&gt;"")*ISNUMBER(SEARCH("|"&amp;T499&amp;"|",'5_ACOMPANHAMENTO'!$AC$3:$AC$4922)))+((U499&lt;&gt;"")*ISNUMBER(SEARCH("|"&amp;U499&amp;"|",'5_ACOMPANHAMENTO'!$AC$3:$AC$4922)))+((V499&lt;&gt;"")*ISNUMBER(SEARCH("|"&amp;V499&amp;"|",'5_ACOMPANHAMENTO'!$AC$3:$AC$4922)))+((W499&lt;&gt;"")*ISNUMBER(SEARCH("|"&amp;W499&amp;"|",'5_ACOMPANHAMENTO'!$AC$3:$AC$4922)))+((X499&lt;&gt;"")*ISNUMBER(SEARCH("|"&amp;X499&amp;"|",'5_ACOMPANHAMENTO'!$AC$3:$AC$4922)))+((Y499&lt;&gt;"")*ISNUMBER(SEARCH("|"&amp;Y499&amp;"|",'5_ACOMPANHAMENTO'!$AC$3:$AC$4922)))+((Z499&lt;&gt;"")*ISNUMBER(SEARCH("|"&amp;Z499&amp;"|",'5_ACOMPANHAMENTO'!$AC$3:$AC$4922)))+((AA499&lt;&gt;"")*ISNUMBER(SEARCH("|"&amp;AA499&amp;"|",'5_ACOMPANHAMENTO'!$AC$3:$AC$4922)))+((AB499&lt;&gt;"")*ISNUMBER(SEARCH("|"&amp;AB499&amp;"|",'5_ACOMPANHAMENTO'!$AC$3:$AC$4922))))&gt;0),0),0)),""))</f>
        <v/>
      </c>
      <c r="B499" s="14" t="inlineStr">
        <is>
          <t>10199,10201</t>
        </is>
      </c>
      <c r="C499" s="14" t="inlineStr">
        <is>
          <t>SEM_SETOR</t>
        </is>
      </c>
      <c r="D499" s="4">
        <f>IF(OR($B499="",$C499=""),"",IFERROR(SUMPRODUCT(--(('5_ACOMPANHAMENTO'!$AD$3:$AD$4922=TRIM($C499&amp;""))*('5_ACOMPANHAMENTO'!$AC$3:$AC$4922&lt;&gt;"")*((((I499&lt;&gt;"")*ISNUMBER(SEARCH("|"&amp;I499&amp;"|",'5_ACOMPANHAMENTO'!$AC$3:$AC$4922)))+((J499&lt;&gt;"")*ISNUMBER(SEARCH("|"&amp;J499&amp;"|",'5_ACOMPANHAMENTO'!$AC$3:$AC$4922)))+((K499&lt;&gt;"")*ISNUMBER(SEARCH("|"&amp;K499&amp;"|",'5_ACOMPANHAMENTO'!$AC$3:$AC$4922)))+((L499&lt;&gt;"")*ISNUMBER(SEARCH("|"&amp;L499&amp;"|",'5_ACOMPANHAMENTO'!$AC$3:$AC$4922)))+((M499&lt;&gt;"")*ISNUMBER(SEARCH("|"&amp;M499&amp;"|",'5_ACOMPANHAMENTO'!$AC$3:$AC$4922)))+((N499&lt;&gt;"")*ISNUMBER(SEARCH("|"&amp;N499&amp;"|",'5_ACOMPANHAMENTO'!$AC$3:$AC$4922)))+((O499&lt;&gt;"")*ISNUMBER(SEARCH("|"&amp;O499&amp;"|",'5_ACOMPANHAMENTO'!$AC$3:$AC$4922)))+((P499&lt;&gt;"")*ISNUMBER(SEARCH("|"&amp;P499&amp;"|",'5_ACOMPANHAMENTO'!$AC$3:$AC$4922)))+((Q499&lt;&gt;"")*ISNUMBER(SEARCH("|"&amp;Q499&amp;"|",'5_ACOMPANHAMENTO'!$AC$3:$AC$4922)))+((R499&lt;&gt;"")*ISNUMBER(SEARCH("|"&amp;R499&amp;"|",'5_ACOMPANHAMENTO'!$AC$3:$AC$4922)))+((S499&lt;&gt;"")*ISNUMBER(SEARCH("|"&amp;S499&amp;"|",'5_ACOMPANHAMENTO'!$AC$3:$AC$4922)))+((T499&lt;&gt;"")*ISNUMBER(SEARCH("|"&amp;T499&amp;"|",'5_ACOMPANHAMENTO'!$AC$3:$AC$4922)))+((U499&lt;&gt;"")*ISNUMBER(SEARCH("|"&amp;U499&amp;"|",'5_ACOMPANHAMENTO'!$AC$3:$AC$4922)))+((V499&lt;&gt;"")*ISNUMBER(SEARCH("|"&amp;V499&amp;"|",'5_ACOMPANHAMENTO'!$AC$3:$AC$4922)))+((W499&lt;&gt;"")*ISNUMBER(SEARCH("|"&amp;W499&amp;"|",'5_ACOMPANHAMENTO'!$AC$3:$AC$4922)))+((X499&lt;&gt;"")*ISNUMBER(SEARCH("|"&amp;X499&amp;"|",'5_ACOMPANHAMENTO'!$AC$3:$AC$4922)))+((Y499&lt;&gt;"")*ISNUMBER(SEARCH("|"&amp;Y499&amp;"|",'5_ACOMPANHAMENTO'!$AC$3:$AC$4922)))+((Z499&lt;&gt;"")*ISNUMBER(SEARCH("|"&amp;Z499&amp;"|",'5_ACOMPANHAMENTO'!$AC$3:$AC$4922)))+((AA499&lt;&gt;"")*ISNUMBER(SEARCH("|"&amp;AA499&amp;"|",'5_ACOMPANHAMENTO'!$AC$3:$AC$4922)))+((AB499&lt;&gt;"")*ISNUMBER(SEARCH("|"&amp;AB499&amp;"|",'5_ACOMPANHAMENTO'!$AC$3:$AC$4922))))&gt;0)),'5_ACOMPANHAMENTO'!$J$3:$J$4922),0))</f>
        <v/>
      </c>
      <c r="E499" s="4">
        <f>IF(G499=0,"FINALIZADO",IF(TODAY()&gt;A499,"ATRASADO "&amp;TODAY()-A499&amp;" DIAS","ADIANTADO "&amp;A499-TODAY()&amp;" DIAS"))</f>
        <v/>
      </c>
      <c r="F499" s="7">
        <f>IF(OR($B499="",$C499=""),"",IFERROR(SUMPRODUCT(--(('5_ACOMPANHAMENTO'!$AD$3:$AD$4922=TRIM($C499&amp;""))*('5_ACOMPANHAMENTO'!$AC$3:$AC$4922&lt;&gt;"")*((((I499&lt;&gt;"")*ISNUMBER(SEARCH("|"&amp;I499&amp;"|",'5_ACOMPANHAMENTO'!$AC$3:$AC$4922)))+((J499&lt;&gt;"")*ISNUMBER(SEARCH("|"&amp;J499&amp;"|",'5_ACOMPANHAMENTO'!$AC$3:$AC$4922)))+((K499&lt;&gt;"")*ISNUMBER(SEARCH("|"&amp;K499&amp;"|",'5_ACOMPANHAMENTO'!$AC$3:$AC$4922)))+((L499&lt;&gt;"")*ISNUMBER(SEARCH("|"&amp;L499&amp;"|",'5_ACOMPANHAMENTO'!$AC$3:$AC$4922)))+((M499&lt;&gt;"")*ISNUMBER(SEARCH("|"&amp;M499&amp;"|",'5_ACOMPANHAMENTO'!$AC$3:$AC$4922)))+((N499&lt;&gt;"")*ISNUMBER(SEARCH("|"&amp;N499&amp;"|",'5_ACOMPANHAMENTO'!$AC$3:$AC$4922)))+((O499&lt;&gt;"")*ISNUMBER(SEARCH("|"&amp;O499&amp;"|",'5_ACOMPANHAMENTO'!$AC$3:$AC$4922)))+((P499&lt;&gt;"")*ISNUMBER(SEARCH("|"&amp;P499&amp;"|",'5_ACOMPANHAMENTO'!$AC$3:$AC$4922)))+((Q499&lt;&gt;"")*ISNUMBER(SEARCH("|"&amp;Q499&amp;"|",'5_ACOMPANHAMENTO'!$AC$3:$AC$4922)))+((R499&lt;&gt;"")*ISNUMBER(SEARCH("|"&amp;R499&amp;"|",'5_ACOMPANHAMENTO'!$AC$3:$AC$4922)))+((S499&lt;&gt;"")*ISNUMBER(SEARCH("|"&amp;S499&amp;"|",'5_ACOMPANHAMENTO'!$AC$3:$AC$4922)))+((T499&lt;&gt;"")*ISNUMBER(SEARCH("|"&amp;T499&amp;"|",'5_ACOMPANHAMENTO'!$AC$3:$AC$4922)))+((U499&lt;&gt;"")*ISNUMBER(SEARCH("|"&amp;U499&amp;"|",'5_ACOMPANHAMENTO'!$AC$3:$AC$4922)))+((V499&lt;&gt;"")*ISNUMBER(SEARCH("|"&amp;V499&amp;"|",'5_ACOMPANHAMENTO'!$AC$3:$AC$4922)))+((W499&lt;&gt;"")*ISNUMBER(SEARCH("|"&amp;W499&amp;"|",'5_ACOMPANHAMENTO'!$AC$3:$AC$4922)))+((X499&lt;&gt;"")*ISNUMBER(SEARCH("|"&amp;X499&amp;"|",'5_ACOMPANHAMENTO'!$AC$3:$AC$4922)))+((Y499&lt;&gt;"")*ISNUMBER(SEARCH("|"&amp;Y499&amp;"|",'5_ACOMPANHAMENTO'!$AC$3:$AC$4922)))+((Z499&lt;&gt;"")*ISNUMBER(SEARCH("|"&amp;Z499&amp;"|",'5_ACOMPANHAMENTO'!$AC$3:$AC$4922)))+((AA499&lt;&gt;"")*ISNUMBER(SEARCH("|"&amp;AA499&amp;"|",'5_ACOMPANHAMENTO'!$AC$3:$AC$4922)))+((AB499&lt;&gt;"")*ISNUMBER(SEARCH("|"&amp;AB499&amp;"|",'5_ACOMPANHAMENTO'!$AC$3:$AC$4922))))&gt;0)),'5_ACOMPANHAMENTO'!$O$3:$O$4922),0))</f>
        <v/>
      </c>
      <c r="G499" s="7">
        <f>IF(OR($B499="",$C499=""),"",D499-F499)</f>
        <v/>
      </c>
      <c r="H499">
        <f>IF(OR($B499="",$C499=""),"",TRIM($B499&amp;"")&amp;"|"&amp;TRIM($C499&amp;""))</f>
        <v/>
      </c>
      <c r="I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",99)),1,99)))</f>
        <v/>
      </c>
      <c r="J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",99)),100,99)))</f>
        <v/>
      </c>
      <c r="K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",99)),199,99)))</f>
        <v/>
      </c>
      <c r="L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",99)),298,99)))</f>
        <v/>
      </c>
      <c r="M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",99)),397,99)))</f>
        <v/>
      </c>
      <c r="N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",99)),496,99)))</f>
        <v/>
      </c>
      <c r="O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",99)),595,99)))</f>
        <v/>
      </c>
      <c r="P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",99)),694,99)))</f>
        <v/>
      </c>
      <c r="Q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",99)),793,99)))</f>
        <v/>
      </c>
      <c r="R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",99)),892,99)))</f>
        <v/>
      </c>
      <c r="S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",99)),991,99)))</f>
        <v/>
      </c>
      <c r="T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",99)),1090,99)))</f>
        <v/>
      </c>
      <c r="U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",99)),1189,99)))</f>
        <v/>
      </c>
      <c r="V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",99)),1288,99)))</f>
        <v/>
      </c>
      <c r="W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",99)),1387,99)))</f>
        <v/>
      </c>
      <c r="X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",99)),1486,99)))</f>
        <v/>
      </c>
      <c r="Y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",99)),1585,99)))</f>
        <v/>
      </c>
      <c r="Z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",99)),1684,99)))</f>
        <v/>
      </c>
      <c r="AA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",99)),1783,99)))</f>
        <v/>
      </c>
      <c r="AB499" s="1">
        <f>IF($B499="","",TRIM(MID(SUBSTITUTE(TRIM(SUBSTITUTE(SUBSTITUTE(SUBSTITUTE(SUBSTITUTE(SUBSTITUTE(SUBSTITUTE(SUBSTITUTE(SUBSTITUTE(SUBSTITUTE(SUBSTITUTE(SUBSTITUTE(SUBSTITUTE(SUBSTITUTE(SUBSTITUTE(TRIM($B499&amp;""),CHAR(10),"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",REPT(" ",99)),1882,99)))</f>
        <v/>
      </c>
    </row>
    <row r="500" hidden="1" ht="11.25" customHeight="1">
      <c r="A500" s="4">
        <f>IF(OR($B500="",$C500=""),"",IFERROR(INDEX('5_ACOMPANHAMENTO'!$A$3:$A$4922,MATCH(1,INDEX(('5_ACOMPANHAMENTO'!$AD$3:$AD$4922=TRIM($C500&amp;""))*('5_ACOMPANHAMENTO'!$AC$3:$AC$4922&lt;&gt;"")*((((I500&lt;&gt;"")*ISNUMBER(SEARCH("|"&amp;I500&amp;"|",'5_ACOMPANHAMENTO'!$AC$3:$AC$4922)))+((J500&lt;&gt;"")*ISNUMBER(SEARCH("|"&amp;J500&amp;"|",'5_ACOMPANHAMENTO'!$AC$3:$AC$4922)))+((K500&lt;&gt;"")*ISNUMBER(SEARCH("|"&amp;K500&amp;"|",'5_ACOMPANHAMENTO'!$AC$3:$AC$4922)))+((L500&lt;&gt;"")*ISNUMBER(SEARCH("|"&amp;L500&amp;"|",'5_ACOMPANHAMENTO'!$AC$3:$AC$4922)))+((M500&lt;&gt;"")*ISNUMBER(SEARCH("|"&amp;M500&amp;"|",'5_ACOMPANHAMENTO'!$AC$3:$AC$4922)))+((N500&lt;&gt;"")*ISNUMBER(SEARCH("|"&amp;N500&amp;"|",'5_ACOMPANHAMENTO'!$AC$3:$AC$4922)))+((O500&lt;&gt;"")*ISNUMBER(SEARCH("|"&amp;O500&amp;"|",'5_ACOMPANHAMENTO'!$AC$3:$AC$4922)))+((P500&lt;&gt;"")*ISNUMBER(SEARCH("|"&amp;P500&amp;"|",'5_ACOMPANHAMENTO'!$AC$3:$AC$4922)))+((Q500&lt;&gt;"")*ISNUMBER(SEARCH("|"&amp;Q500&amp;"|",'5_ACOMPANHAMENTO'!$AC$3:$AC$4922)))+((R500&lt;&gt;"")*ISNUMBER(SEARCH("|"&amp;R500&amp;"|",'5_ACOMPANHAMENTO'!$AC$3:$AC$4922)))+((S500&lt;&gt;"")*ISNUMBER(SEARCH("|"&amp;S500&amp;"|",'5_ACOMPANHAMENTO'!$AC$3:$AC$4922)))+((T500&lt;&gt;"")*ISNUMBER(SEARCH("|"&amp;T500&amp;"|",'5_ACOMPANHAMENTO'!$AC$3:$AC$4922)))+((U500&lt;&gt;"")*ISNUMBER(SEARCH("|"&amp;U500&amp;"|",'5_ACOMPANHAMENTO'!$AC$3:$AC$4922)))+((V500&lt;&gt;"")*ISNUMBER(SEARCH("|"&amp;V500&amp;"|",'5_ACOMPANHAMENTO'!$AC$3:$AC$4922)))+((W500&lt;&gt;"")*ISNUMBER(SEARCH("|"&amp;W500&amp;"|",'5_ACOMPANHAMENTO'!$AC$3:$AC$4922)))+((X500&lt;&gt;"")*ISNUMBER(SEARCH("|"&amp;X500&amp;"|",'5_ACOMPANHAMENTO'!$AC$3:$AC$4922)))+((Y500&lt;&gt;"")*ISNUMBER(SEARCH("|"&amp;Y500&amp;"|",'5_ACOMPANHAMENTO'!$AC$3:$AC$4922)))+((Z500&lt;&gt;"")*ISNUMBER(SEARCH("|"&amp;Z500&amp;"|",'5_ACOMPANHAMENTO'!$AC$3:$AC$4922)))+((AA500&lt;&gt;"")*ISNUMBER(SEARCH("|"&amp;AA500&amp;"|",'5_ACOMPANHAMENTO'!$AC$3:$AC$4922)))+((AB500&lt;&gt;"")*ISNUMBER(SEARCH("|"&amp;AB500&amp;"|",'5_ACOMPANHAMENTO'!$AC$3:$AC$4922))))&gt;0),0),0)),""))</f>
        <v/>
      </c>
      <c r="B500" s="14" t="inlineStr">
        <is>
          <t>10199,10201</t>
        </is>
      </c>
      <c r="C500" s="14" t="inlineStr">
        <is>
          <t>SEM_SETOR</t>
        </is>
      </c>
      <c r="D500" s="4">
        <f>IF(OR($B500="",$C500=""),"",IFERROR(SUMPRODUCT(--(('5_ACOMPANHAMENTO'!$AD$3:$AD$4922=TRIM($C500&amp;""))*('5_ACOMPANHAMENTO'!$AC$3:$AC$4922&lt;&gt;"")*((((I500&lt;&gt;"")*ISNUMBER(SEARCH("|"&amp;I500&amp;"|",'5_ACOMPANHAMENTO'!$AC$3:$AC$4922)))+((J500&lt;&gt;"")*ISNUMBER(SEARCH("|"&amp;J500&amp;"|",'5_ACOMPANHAMENTO'!$AC$3:$AC$4922)))+((K500&lt;&gt;"")*ISNUMBER(SEARCH("|"&amp;K500&amp;"|",'5_ACOMPANHAMENTO'!$AC$3:$AC$4922)))+((L500&lt;&gt;"")*ISNUMBER(SEARCH("|"&amp;L500&amp;"|",'5_ACOMPANHAMENTO'!$AC$3:$AC$4922)))+((M500&lt;&gt;"")*ISNUMBER(SEARCH("|"&amp;M500&amp;"|",'5_ACOMPANHAMENTO'!$AC$3:$AC$4922)))+((N500&lt;&gt;"")*ISNUMBER(SEARCH("|"&amp;N500&amp;"|",'5_ACOMPANHAMENTO'!$AC$3:$AC$4922)))+((O500&lt;&gt;"")*ISNUMBER(SEARCH("|"&amp;O500&amp;"|",'5_ACOMPANHAMENTO'!$AC$3:$AC$4922)))+((P500&lt;&gt;"")*ISNUMBER(SEARCH("|"&amp;P500&amp;"|",'5_ACOMPANHAMENTO'!$AC$3:$AC$4922)))+((Q500&lt;&gt;"")*ISNUMBER(SEARCH("|"&amp;Q500&amp;"|",'5_ACOMPANHAMENTO'!$AC$3:$AC$4922)))+((R500&lt;&gt;"")*ISNUMBER(SEARCH("|"&amp;R500&amp;"|",'5_ACOMPANHAMENTO'!$AC$3:$AC$4922)))+((S500&lt;&gt;"")*ISNUMBER(SEARCH("|"&amp;S500&amp;"|",'5_ACOMPANHAMENTO'!$AC$3:$AC$4922)))+((T500&lt;&gt;"")*ISNUMBER(SEARCH("|"&amp;T500&amp;"|",'5_ACOMPANHAMENTO'!$AC$3:$AC$4922)))+((U500&lt;&gt;"")*ISNUMBER(SEARCH("|"&amp;U500&amp;"|",'5_ACOMPANHAMENTO'!$AC$3:$AC$4922)))+((V500&lt;&gt;"")*ISNUMBER(SEARCH("|"&amp;V500&amp;"|",'5_ACOMPANHAMENTO'!$AC$3:$AC$4922)))+((W500&lt;&gt;"")*ISNUMBER(SEARCH("|"&amp;W500&amp;"|",'5_ACOMPANHAMENTO'!$AC$3:$AC$4922)))+((X500&lt;&gt;"")*ISNUMBER(SEARCH("|"&amp;X500&amp;"|",'5_ACOMPANHAMENTO'!$AC$3:$AC$4922)))+((Y500&lt;&gt;"")*ISNUMBER(SEARCH("|"&amp;Y500&amp;"|",'5_ACOMPANHAMENTO'!$AC$3:$AC$4922)))+((Z500&lt;&gt;"")*ISNUMBER(SEARCH("|"&amp;Z500&amp;"|",'5_ACOMPANHAMENTO'!$AC$3:$AC$4922)))+((AA500&lt;&gt;"")*ISNUMBER(SEARCH("|"&amp;AA500&amp;"|",'5_ACOMPANHAMENTO'!$AC$3:$AC$4922)))+((AB500&lt;&gt;"")*ISNUMBER(SEARCH("|"&amp;AB500&amp;"|",'5_ACOMPANHAMENTO'!$AC$3:$AC$4922))))&gt;0)),'5_ACOMPANHAMENTO'!$J$3:$J$4922),0))</f>
        <v/>
      </c>
      <c r="E500" s="4">
        <f>IF(G500=0,"FINALIZADO",IF(TODAY()&gt;A500,"ATRASADO "&amp;TODAY()-A500&amp;" DIAS","ADIANTADO "&amp;A500-TODAY()&amp;" DIAS"))</f>
        <v/>
      </c>
      <c r="F500" s="7">
        <f>IF(OR($B500="",$C500=""),"",IFERROR(SUMPRODUCT(--(('5_ACOMPANHAMENTO'!$AD$3:$AD$4922=TRIM($C500&amp;""))*('5_ACOMPANHAMENTO'!$AC$3:$AC$4922&lt;&gt;"")*((((I500&lt;&gt;"")*ISNUMBER(SEARCH("|"&amp;I500&amp;"|",'5_ACOMPANHAMENTO'!$AC$3:$AC$4922)))+((J500&lt;&gt;"")*ISNUMBER(SEARCH("|"&amp;J500&amp;"|",'5_ACOMPANHAMENTO'!$AC$3:$AC$4922)))+((K500&lt;&gt;"")*ISNUMBER(SEARCH("|"&amp;K500&amp;"|",'5_ACOMPANHAMENTO'!$AC$3:$AC$4922)))+((L500&lt;&gt;"")*ISNUMBER(SEARCH("|"&amp;L500&amp;"|",'5_ACOMPANHAMENTO'!$AC$3:$AC$4922)))+((M500&lt;&gt;"")*ISNUMBER(SEARCH("|"&amp;M500&amp;"|",'5_ACOMPANHAMENTO'!$AC$3:$AC$4922)))+((N500&lt;&gt;"")*ISNUMBER(SEARCH("|"&amp;N500&amp;"|",'5_ACOMPANHAMENTO'!$AC$3:$AC$4922)))+((O500&lt;&gt;"")*ISNUMBER(SEARCH("|"&amp;O500&amp;"|",'5_ACOMPANHAMENTO'!$AC$3:$AC$4922)))+((P500&lt;&gt;"")*ISNUMBER(SEARCH("|"&amp;P500&amp;"|",'5_ACOMPANHAMENTO'!$AC$3:$AC$4922)))+((Q500&lt;&gt;"")*ISNUMBER(SEARCH("|"&amp;Q500&amp;"|",'5_ACOMPANHAMENTO'!$AC$3:$AC$4922)))+((R500&lt;&gt;"")*ISNUMBER(SEARCH("|"&amp;R500&amp;"|",'5_ACOMPANHAMENTO'!$AC$3:$AC$4922)))+((S500&lt;&gt;"")*ISNUMBER(SEARCH("|"&amp;S500&amp;"|",'5_ACOMPANHAMENTO'!$AC$3:$AC$4922)))+((T500&lt;&gt;"")*ISNUMBER(SEARCH("|"&amp;T500&amp;"|",'5_ACOMPANHAMENTO'!$AC$3:$AC$4922)))+((U500&lt;&gt;"")*ISNUMBER(SEARCH("|"&amp;U500&amp;"|",'5_ACOMPANHAMENTO'!$AC$3:$AC$4922)))+((V500&lt;&gt;"")*ISNUMBER(SEARCH("|"&amp;V500&amp;"|",'5_ACOMPANHAMENTO'!$AC$3:$AC$4922)))+((W500&lt;&gt;"")*ISNUMBER(SEARCH("|"&amp;W500&amp;"|",'5_ACOMPANHAMENTO'!$AC$3:$AC$4922)))+((X500&lt;&gt;"")*ISNUMBER(SEARCH("|"&amp;X500&amp;"|",'5_ACOMPANHAMENTO'!$AC$3:$AC$4922)))+((Y500&lt;&gt;"")*ISNUMBER(SEARCH("|"&amp;Y500&amp;"|",'5_ACOMPANHAMENTO'!$AC$3:$AC$4922)))+((Z500&lt;&gt;"")*ISNUMBER(SEARCH("|"&amp;Z500&amp;"|",'5_ACOMPANHAMENTO'!$AC$3:$AC$4922)))+((AA500&lt;&gt;"")*ISNUMBER(SEARCH("|"&amp;AA500&amp;"|",'5_ACOMPANHAMENTO'!$AC$3:$AC$4922)))+((AB500&lt;&gt;"")*ISNUMBER(SEARCH("|"&amp;AB500&amp;"|",'5_ACOMPANHAMENTO'!$AC$3:$AC$4922))))&gt;0)),'5_ACOMPANHAMENTO'!$O$3:$O$4922),0))</f>
        <v/>
      </c>
      <c r="G500" s="7">
        <f>IF(OR($B500="",$C500=""),"",D500-F500)</f>
        <v/>
      </c>
      <c r="H500">
        <f>IF(OR($B500="",$C500=""),"",TRIM($B500&amp;"")&amp;"|"&amp;TRIM($C500&amp;""))</f>
        <v/>
      </c>
      <c r="I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",99)),1,99)))</f>
        <v/>
      </c>
      <c r="J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",99)),100,99)))</f>
        <v/>
      </c>
      <c r="K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",99)),199,99)))</f>
        <v/>
      </c>
      <c r="L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",99)),298,99)))</f>
        <v/>
      </c>
      <c r="M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",99)),397,99)))</f>
        <v/>
      </c>
      <c r="N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",99)),496,99)))</f>
        <v/>
      </c>
      <c r="O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",99)),595,99)))</f>
        <v/>
      </c>
      <c r="P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",99)),694,99)))</f>
        <v/>
      </c>
      <c r="Q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",99)),793,99)))</f>
        <v/>
      </c>
      <c r="R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",99)),892,99)))</f>
        <v/>
      </c>
      <c r="S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",99)),991,99)))</f>
        <v/>
      </c>
      <c r="T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",99)),1090,99)))</f>
        <v/>
      </c>
      <c r="U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",99)),1189,99)))</f>
        <v/>
      </c>
      <c r="V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",99)),1288,99)))</f>
        <v/>
      </c>
      <c r="W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",99)),1387,99)))</f>
        <v/>
      </c>
      <c r="X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",99)),1486,99)))</f>
        <v/>
      </c>
      <c r="Y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",99)),1585,99)))</f>
        <v/>
      </c>
      <c r="Z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",99)),1684,99)))</f>
        <v/>
      </c>
      <c r="AA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",99)),1783,99)))</f>
        <v/>
      </c>
      <c r="AB500" s="1">
        <f>IF($B500="","",TRIM(MID(SUBSTITUTE(TRIM(SUBSTITUTE(SUBSTITUTE(SUBSTITUTE(SUBSTITUTE(SUBSTITUTE(SUBSTITUTE(SUBSTITUTE(SUBSTITUTE(SUBSTITUTE(SUBSTITUTE(SUBSTITUTE(SUBSTITUTE(SUBSTITUTE(SUBSTITUTE(TRIM($B500&amp;""),CHAR(10),"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",REPT(" ",99)),1882,99)))</f>
        <v/>
      </c>
    </row>
    <row r="501" hidden="1" ht="11.25" customHeight="1">
      <c r="A501" s="4">
        <f>IF(OR($B501="",$C501=""),"",IFERROR(INDEX('5_ACOMPANHAMENTO'!$A$3:$A$4922,MATCH(1,INDEX(('5_ACOMPANHAMENTO'!$AD$3:$AD$4922=TRIM($C501&amp;""))*('5_ACOMPANHAMENTO'!$AC$3:$AC$4922&lt;&gt;"")*((((I501&lt;&gt;"")*ISNUMBER(SEARCH("|"&amp;I501&amp;"|",'5_ACOMPANHAMENTO'!$AC$3:$AC$4922)))+((J501&lt;&gt;"")*ISNUMBER(SEARCH("|"&amp;J501&amp;"|",'5_ACOMPANHAMENTO'!$AC$3:$AC$4922)))+((K501&lt;&gt;"")*ISNUMBER(SEARCH("|"&amp;K501&amp;"|",'5_ACOMPANHAMENTO'!$AC$3:$AC$4922)))+((L501&lt;&gt;"")*ISNUMBER(SEARCH("|"&amp;L501&amp;"|",'5_ACOMPANHAMENTO'!$AC$3:$AC$4922)))+((M501&lt;&gt;"")*ISNUMBER(SEARCH("|"&amp;M501&amp;"|",'5_ACOMPANHAMENTO'!$AC$3:$AC$4922)))+((N501&lt;&gt;"")*ISNUMBER(SEARCH("|"&amp;N501&amp;"|",'5_ACOMPANHAMENTO'!$AC$3:$AC$4922)))+((O501&lt;&gt;"")*ISNUMBER(SEARCH("|"&amp;O501&amp;"|",'5_ACOMPANHAMENTO'!$AC$3:$AC$4922)))+((P501&lt;&gt;"")*ISNUMBER(SEARCH("|"&amp;P501&amp;"|",'5_ACOMPANHAMENTO'!$AC$3:$AC$4922)))+((Q501&lt;&gt;"")*ISNUMBER(SEARCH("|"&amp;Q501&amp;"|",'5_ACOMPANHAMENTO'!$AC$3:$AC$4922)))+((R501&lt;&gt;"")*ISNUMBER(SEARCH("|"&amp;R501&amp;"|",'5_ACOMPANHAMENTO'!$AC$3:$AC$4922)))+((S501&lt;&gt;"")*ISNUMBER(SEARCH("|"&amp;S501&amp;"|",'5_ACOMPANHAMENTO'!$AC$3:$AC$4922)))+((T501&lt;&gt;"")*ISNUMBER(SEARCH("|"&amp;T501&amp;"|",'5_ACOMPANHAMENTO'!$AC$3:$AC$4922)))+((U501&lt;&gt;"")*ISNUMBER(SEARCH("|"&amp;U501&amp;"|",'5_ACOMPANHAMENTO'!$AC$3:$AC$4922)))+((V501&lt;&gt;"")*ISNUMBER(SEARCH("|"&amp;V501&amp;"|",'5_ACOMPANHAMENTO'!$AC$3:$AC$4922)))+((W501&lt;&gt;"")*ISNUMBER(SEARCH("|"&amp;W501&amp;"|",'5_ACOMPANHAMENTO'!$AC$3:$AC$4922)))+((X501&lt;&gt;"")*ISNUMBER(SEARCH("|"&amp;X501&amp;"|",'5_ACOMPANHAMENTO'!$AC$3:$AC$4922)))+((Y501&lt;&gt;"")*ISNUMBER(SEARCH("|"&amp;Y501&amp;"|",'5_ACOMPANHAMENTO'!$AC$3:$AC$4922)))+((Z501&lt;&gt;"")*ISNUMBER(SEARCH("|"&amp;Z501&amp;"|",'5_ACOMPANHAMENTO'!$AC$3:$AC$4922)))+((AA501&lt;&gt;"")*ISNUMBER(SEARCH("|"&amp;AA501&amp;"|",'5_ACOMPANHAMENTO'!$AC$3:$AC$4922)))+((AB501&lt;&gt;"")*ISNUMBER(SEARCH("|"&amp;AB501&amp;"|",'5_ACOMPANHAMENTO'!$AC$3:$AC$4922))))&gt;0),0),0)),""))</f>
        <v/>
      </c>
      <c r="B501" s="14" t="inlineStr">
        <is>
          <t>10199,10201</t>
        </is>
      </c>
      <c r="C501" s="14" t="inlineStr">
        <is>
          <t>SEM_SETOR</t>
        </is>
      </c>
      <c r="D501" s="4">
        <f>IF(OR($B501="",$C501=""),"",IFERROR(SUMPRODUCT(--(('5_ACOMPANHAMENTO'!$AD$3:$AD$4922=TRIM($C501&amp;""))*('5_ACOMPANHAMENTO'!$AC$3:$AC$4922&lt;&gt;"")*((((I501&lt;&gt;"")*ISNUMBER(SEARCH("|"&amp;I501&amp;"|",'5_ACOMPANHAMENTO'!$AC$3:$AC$4922)))+((J501&lt;&gt;"")*ISNUMBER(SEARCH("|"&amp;J501&amp;"|",'5_ACOMPANHAMENTO'!$AC$3:$AC$4922)))+((K501&lt;&gt;"")*ISNUMBER(SEARCH("|"&amp;K501&amp;"|",'5_ACOMPANHAMENTO'!$AC$3:$AC$4922)))+((L501&lt;&gt;"")*ISNUMBER(SEARCH("|"&amp;L501&amp;"|",'5_ACOMPANHAMENTO'!$AC$3:$AC$4922)))+((M501&lt;&gt;"")*ISNUMBER(SEARCH("|"&amp;M501&amp;"|",'5_ACOMPANHAMENTO'!$AC$3:$AC$4922)))+((N501&lt;&gt;"")*ISNUMBER(SEARCH("|"&amp;N501&amp;"|",'5_ACOMPANHAMENTO'!$AC$3:$AC$4922)))+((O501&lt;&gt;"")*ISNUMBER(SEARCH("|"&amp;O501&amp;"|",'5_ACOMPANHAMENTO'!$AC$3:$AC$4922)))+((P501&lt;&gt;"")*ISNUMBER(SEARCH("|"&amp;P501&amp;"|",'5_ACOMPANHAMENTO'!$AC$3:$AC$4922)))+((Q501&lt;&gt;"")*ISNUMBER(SEARCH("|"&amp;Q501&amp;"|",'5_ACOMPANHAMENTO'!$AC$3:$AC$4922)))+((R501&lt;&gt;"")*ISNUMBER(SEARCH("|"&amp;R501&amp;"|",'5_ACOMPANHAMENTO'!$AC$3:$AC$4922)))+((S501&lt;&gt;"")*ISNUMBER(SEARCH("|"&amp;S501&amp;"|",'5_ACOMPANHAMENTO'!$AC$3:$AC$4922)))+((T501&lt;&gt;"")*ISNUMBER(SEARCH("|"&amp;T501&amp;"|",'5_ACOMPANHAMENTO'!$AC$3:$AC$4922)))+((U501&lt;&gt;"")*ISNUMBER(SEARCH("|"&amp;U501&amp;"|",'5_ACOMPANHAMENTO'!$AC$3:$AC$4922)))+((V501&lt;&gt;"")*ISNUMBER(SEARCH("|"&amp;V501&amp;"|",'5_ACOMPANHAMENTO'!$AC$3:$AC$4922)))+((W501&lt;&gt;"")*ISNUMBER(SEARCH("|"&amp;W501&amp;"|",'5_ACOMPANHAMENTO'!$AC$3:$AC$4922)))+((X501&lt;&gt;"")*ISNUMBER(SEARCH("|"&amp;X501&amp;"|",'5_ACOMPANHAMENTO'!$AC$3:$AC$4922)))+((Y501&lt;&gt;"")*ISNUMBER(SEARCH("|"&amp;Y501&amp;"|",'5_ACOMPANHAMENTO'!$AC$3:$AC$4922)))+((Z501&lt;&gt;"")*ISNUMBER(SEARCH("|"&amp;Z501&amp;"|",'5_ACOMPANHAMENTO'!$AC$3:$AC$4922)))+((AA501&lt;&gt;"")*ISNUMBER(SEARCH("|"&amp;AA501&amp;"|",'5_ACOMPANHAMENTO'!$AC$3:$AC$4922)))+((AB501&lt;&gt;"")*ISNUMBER(SEARCH("|"&amp;AB501&amp;"|",'5_ACOMPANHAMENTO'!$AC$3:$AC$4922))))&gt;0)),'5_ACOMPANHAMENTO'!$J$3:$J$4922),0))</f>
        <v/>
      </c>
      <c r="E501" s="4">
        <f>IF(G501=0,"FINALIZADO",IF(TODAY()&gt;A501,"ATRASADO "&amp;TODAY()-A501&amp;" DIAS","ADIANTADO "&amp;A501-TODAY()&amp;" DIAS"))</f>
        <v/>
      </c>
      <c r="F501" s="7">
        <f>IF(OR($B501="",$C501=""),"",IFERROR(SUMPRODUCT(--(('5_ACOMPANHAMENTO'!$AD$3:$AD$4922=TRIM($C501&amp;""))*('5_ACOMPANHAMENTO'!$AC$3:$AC$4922&lt;&gt;"")*((((I501&lt;&gt;"")*ISNUMBER(SEARCH("|"&amp;I501&amp;"|",'5_ACOMPANHAMENTO'!$AC$3:$AC$4922)))+((J501&lt;&gt;"")*ISNUMBER(SEARCH("|"&amp;J501&amp;"|",'5_ACOMPANHAMENTO'!$AC$3:$AC$4922)))+((K501&lt;&gt;"")*ISNUMBER(SEARCH("|"&amp;K501&amp;"|",'5_ACOMPANHAMENTO'!$AC$3:$AC$4922)))+((L501&lt;&gt;"")*ISNUMBER(SEARCH("|"&amp;L501&amp;"|",'5_ACOMPANHAMENTO'!$AC$3:$AC$4922)))+((M501&lt;&gt;"")*ISNUMBER(SEARCH("|"&amp;M501&amp;"|",'5_ACOMPANHAMENTO'!$AC$3:$AC$4922)))+((N501&lt;&gt;"")*ISNUMBER(SEARCH("|"&amp;N501&amp;"|",'5_ACOMPANHAMENTO'!$AC$3:$AC$4922)))+((O501&lt;&gt;"")*ISNUMBER(SEARCH("|"&amp;O501&amp;"|",'5_ACOMPANHAMENTO'!$AC$3:$AC$4922)))+((P501&lt;&gt;"")*ISNUMBER(SEARCH("|"&amp;P501&amp;"|",'5_ACOMPANHAMENTO'!$AC$3:$AC$4922)))+((Q501&lt;&gt;"")*ISNUMBER(SEARCH("|"&amp;Q501&amp;"|",'5_ACOMPANHAMENTO'!$AC$3:$AC$4922)))+((R501&lt;&gt;"")*ISNUMBER(SEARCH("|"&amp;R501&amp;"|",'5_ACOMPANHAMENTO'!$AC$3:$AC$4922)))+((S501&lt;&gt;"")*ISNUMBER(SEARCH("|"&amp;S501&amp;"|",'5_ACOMPANHAMENTO'!$AC$3:$AC$4922)))+((T501&lt;&gt;"")*ISNUMBER(SEARCH("|"&amp;T501&amp;"|",'5_ACOMPANHAMENTO'!$AC$3:$AC$4922)))+((U501&lt;&gt;"")*ISNUMBER(SEARCH("|"&amp;U501&amp;"|",'5_ACOMPANHAMENTO'!$AC$3:$AC$4922)))+((V501&lt;&gt;"")*ISNUMBER(SEARCH("|"&amp;V501&amp;"|",'5_ACOMPANHAMENTO'!$AC$3:$AC$4922)))+((W501&lt;&gt;"")*ISNUMBER(SEARCH("|"&amp;W501&amp;"|",'5_ACOMPANHAMENTO'!$AC$3:$AC$4922)))+((X501&lt;&gt;"")*ISNUMBER(SEARCH("|"&amp;X501&amp;"|",'5_ACOMPANHAMENTO'!$AC$3:$AC$4922)))+((Y501&lt;&gt;"")*ISNUMBER(SEARCH("|"&amp;Y501&amp;"|",'5_ACOMPANHAMENTO'!$AC$3:$AC$4922)))+((Z501&lt;&gt;"")*ISNUMBER(SEARCH("|"&amp;Z501&amp;"|",'5_ACOMPANHAMENTO'!$AC$3:$AC$4922)))+((AA501&lt;&gt;"")*ISNUMBER(SEARCH("|"&amp;AA501&amp;"|",'5_ACOMPANHAMENTO'!$AC$3:$AC$4922)))+((AB501&lt;&gt;"")*ISNUMBER(SEARCH("|"&amp;AB501&amp;"|",'5_ACOMPANHAMENTO'!$AC$3:$AC$4922))))&gt;0)),'5_ACOMPANHAMENTO'!$O$3:$O$4922),0))</f>
        <v/>
      </c>
      <c r="G501" s="7">
        <f>IF(OR($B501="",$C501=""),"",D501-F501)</f>
        <v/>
      </c>
      <c r="H501">
        <f>IF(OR($B501="",$C501=""),"",TRIM($B501&amp;"")&amp;"|"&amp;TRIM($C501&amp;""))</f>
        <v/>
      </c>
      <c r="I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",99)),1,99)))</f>
        <v/>
      </c>
      <c r="J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",99)),100,99)))</f>
        <v/>
      </c>
      <c r="K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",99)),199,99)))</f>
        <v/>
      </c>
      <c r="L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",99)),298,99)))</f>
        <v/>
      </c>
      <c r="M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",99)),397,99)))</f>
        <v/>
      </c>
      <c r="N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",99)),496,99)))</f>
        <v/>
      </c>
      <c r="O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",99)),595,99)))</f>
        <v/>
      </c>
      <c r="P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",99)),694,99)))</f>
        <v/>
      </c>
      <c r="Q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",99)),793,99)))</f>
        <v/>
      </c>
      <c r="R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",99)),892,99)))</f>
        <v/>
      </c>
      <c r="S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",99)),991,99)))</f>
        <v/>
      </c>
      <c r="T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",99)),1090,99)))</f>
        <v/>
      </c>
      <c r="U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",99)),1189,99)))</f>
        <v/>
      </c>
      <c r="V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",99)),1288,99)))</f>
        <v/>
      </c>
      <c r="W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",99)),1387,99)))</f>
        <v/>
      </c>
      <c r="X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",99)),1486,99)))</f>
        <v/>
      </c>
      <c r="Y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",99)),1585,99)))</f>
        <v/>
      </c>
      <c r="Z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",99)),1684,99)))</f>
        <v/>
      </c>
      <c r="AA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",99)),1783,99)))</f>
        <v/>
      </c>
      <c r="AB501" s="1">
        <f>IF($B501="","",TRIM(MID(SUBSTITUTE(TRIM(SUBSTITUTE(SUBSTITUTE(SUBSTITUTE(SUBSTITUTE(SUBSTITUTE(SUBSTITUTE(SUBSTITUTE(SUBSTITUTE(SUBSTITUTE(SUBSTITUTE(SUBSTITUTE(SUBSTITUTE(SUBSTITUTE(SUBSTITUTE(TRIM($B501&amp;""),CHAR(10),"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",REPT(" ",99)),1882,99)))</f>
        <v/>
      </c>
    </row>
    <row r="502" hidden="1" ht="11.25" customHeight="1">
      <c r="A502" s="4">
        <f>IF(OR($B502="",$C502=""),"",IFERROR(INDEX('5_ACOMPANHAMENTO'!$A$3:$A$4922,MATCH(1,INDEX(('5_ACOMPANHAMENTO'!$AD$3:$AD$4922=TRIM($C502&amp;""))*('5_ACOMPANHAMENTO'!$AC$3:$AC$4922&lt;&gt;"")*((((I502&lt;&gt;"")*ISNUMBER(SEARCH("|"&amp;I502&amp;"|",'5_ACOMPANHAMENTO'!$AC$3:$AC$4922)))+((J502&lt;&gt;"")*ISNUMBER(SEARCH("|"&amp;J502&amp;"|",'5_ACOMPANHAMENTO'!$AC$3:$AC$4922)))+((K502&lt;&gt;"")*ISNUMBER(SEARCH("|"&amp;K502&amp;"|",'5_ACOMPANHAMENTO'!$AC$3:$AC$4922)))+((L502&lt;&gt;"")*ISNUMBER(SEARCH("|"&amp;L502&amp;"|",'5_ACOMPANHAMENTO'!$AC$3:$AC$4922)))+((M502&lt;&gt;"")*ISNUMBER(SEARCH("|"&amp;M502&amp;"|",'5_ACOMPANHAMENTO'!$AC$3:$AC$4922)))+((N502&lt;&gt;"")*ISNUMBER(SEARCH("|"&amp;N502&amp;"|",'5_ACOMPANHAMENTO'!$AC$3:$AC$4922)))+((O502&lt;&gt;"")*ISNUMBER(SEARCH("|"&amp;O502&amp;"|",'5_ACOMPANHAMENTO'!$AC$3:$AC$4922)))+((P502&lt;&gt;"")*ISNUMBER(SEARCH("|"&amp;P502&amp;"|",'5_ACOMPANHAMENTO'!$AC$3:$AC$4922)))+((Q502&lt;&gt;"")*ISNUMBER(SEARCH("|"&amp;Q502&amp;"|",'5_ACOMPANHAMENTO'!$AC$3:$AC$4922)))+((R502&lt;&gt;"")*ISNUMBER(SEARCH("|"&amp;R502&amp;"|",'5_ACOMPANHAMENTO'!$AC$3:$AC$4922)))+((S502&lt;&gt;"")*ISNUMBER(SEARCH("|"&amp;S502&amp;"|",'5_ACOMPANHAMENTO'!$AC$3:$AC$4922)))+((T502&lt;&gt;"")*ISNUMBER(SEARCH("|"&amp;T502&amp;"|",'5_ACOMPANHAMENTO'!$AC$3:$AC$4922)))+((U502&lt;&gt;"")*ISNUMBER(SEARCH("|"&amp;U502&amp;"|",'5_ACOMPANHAMENTO'!$AC$3:$AC$4922)))+((V502&lt;&gt;"")*ISNUMBER(SEARCH("|"&amp;V502&amp;"|",'5_ACOMPANHAMENTO'!$AC$3:$AC$4922)))+((W502&lt;&gt;"")*ISNUMBER(SEARCH("|"&amp;W502&amp;"|",'5_ACOMPANHAMENTO'!$AC$3:$AC$4922)))+((X502&lt;&gt;"")*ISNUMBER(SEARCH("|"&amp;X502&amp;"|",'5_ACOMPANHAMENTO'!$AC$3:$AC$4922)))+((Y502&lt;&gt;"")*ISNUMBER(SEARCH("|"&amp;Y502&amp;"|",'5_ACOMPANHAMENTO'!$AC$3:$AC$4922)))+((Z502&lt;&gt;"")*ISNUMBER(SEARCH("|"&amp;Z502&amp;"|",'5_ACOMPANHAMENTO'!$AC$3:$AC$4922)))+((AA502&lt;&gt;"")*ISNUMBER(SEARCH("|"&amp;AA502&amp;"|",'5_ACOMPANHAMENTO'!$AC$3:$AC$4922)))+((AB502&lt;&gt;"")*ISNUMBER(SEARCH("|"&amp;AB502&amp;"|",'5_ACOMPANHAMENTO'!$AC$3:$AC$4922))))&gt;0),0),0)),""))</f>
        <v/>
      </c>
      <c r="B502" s="14" t="inlineStr">
        <is>
          <t>10199,10201</t>
        </is>
      </c>
      <c r="C502" s="14" t="inlineStr">
        <is>
          <t>SEM_SETOR</t>
        </is>
      </c>
      <c r="D502" s="4">
        <f>IF(OR($B502="",$C502=""),"",IFERROR(SUMPRODUCT(--(('5_ACOMPANHAMENTO'!$AD$3:$AD$4922=TRIM($C502&amp;""))*('5_ACOMPANHAMENTO'!$AC$3:$AC$4922&lt;&gt;"")*((((I502&lt;&gt;"")*ISNUMBER(SEARCH("|"&amp;I502&amp;"|",'5_ACOMPANHAMENTO'!$AC$3:$AC$4922)))+((J502&lt;&gt;"")*ISNUMBER(SEARCH("|"&amp;J502&amp;"|",'5_ACOMPANHAMENTO'!$AC$3:$AC$4922)))+((K502&lt;&gt;"")*ISNUMBER(SEARCH("|"&amp;K502&amp;"|",'5_ACOMPANHAMENTO'!$AC$3:$AC$4922)))+((L502&lt;&gt;"")*ISNUMBER(SEARCH("|"&amp;L502&amp;"|",'5_ACOMPANHAMENTO'!$AC$3:$AC$4922)))+((M502&lt;&gt;"")*ISNUMBER(SEARCH("|"&amp;M502&amp;"|",'5_ACOMPANHAMENTO'!$AC$3:$AC$4922)))+((N502&lt;&gt;"")*ISNUMBER(SEARCH("|"&amp;N502&amp;"|",'5_ACOMPANHAMENTO'!$AC$3:$AC$4922)))+((O502&lt;&gt;"")*ISNUMBER(SEARCH("|"&amp;O502&amp;"|",'5_ACOMPANHAMENTO'!$AC$3:$AC$4922)))+((P502&lt;&gt;"")*ISNUMBER(SEARCH("|"&amp;P502&amp;"|",'5_ACOMPANHAMENTO'!$AC$3:$AC$4922)))+((Q502&lt;&gt;"")*ISNUMBER(SEARCH("|"&amp;Q502&amp;"|",'5_ACOMPANHAMENTO'!$AC$3:$AC$4922)))+((R502&lt;&gt;"")*ISNUMBER(SEARCH("|"&amp;R502&amp;"|",'5_ACOMPANHAMENTO'!$AC$3:$AC$4922)))+((S502&lt;&gt;"")*ISNUMBER(SEARCH("|"&amp;S502&amp;"|",'5_ACOMPANHAMENTO'!$AC$3:$AC$4922)))+((T502&lt;&gt;"")*ISNUMBER(SEARCH("|"&amp;T502&amp;"|",'5_ACOMPANHAMENTO'!$AC$3:$AC$4922)))+((U502&lt;&gt;"")*ISNUMBER(SEARCH("|"&amp;U502&amp;"|",'5_ACOMPANHAMENTO'!$AC$3:$AC$4922)))+((V502&lt;&gt;"")*ISNUMBER(SEARCH("|"&amp;V502&amp;"|",'5_ACOMPANHAMENTO'!$AC$3:$AC$4922)))+((W502&lt;&gt;"")*ISNUMBER(SEARCH("|"&amp;W502&amp;"|",'5_ACOMPANHAMENTO'!$AC$3:$AC$4922)))+((X502&lt;&gt;"")*ISNUMBER(SEARCH("|"&amp;X502&amp;"|",'5_ACOMPANHAMENTO'!$AC$3:$AC$4922)))+((Y502&lt;&gt;"")*ISNUMBER(SEARCH("|"&amp;Y502&amp;"|",'5_ACOMPANHAMENTO'!$AC$3:$AC$4922)))+((Z502&lt;&gt;"")*ISNUMBER(SEARCH("|"&amp;Z502&amp;"|",'5_ACOMPANHAMENTO'!$AC$3:$AC$4922)))+((AA502&lt;&gt;"")*ISNUMBER(SEARCH("|"&amp;AA502&amp;"|",'5_ACOMPANHAMENTO'!$AC$3:$AC$4922)))+((AB502&lt;&gt;"")*ISNUMBER(SEARCH("|"&amp;AB502&amp;"|",'5_ACOMPANHAMENTO'!$AC$3:$AC$4922))))&gt;0)),'5_ACOMPANHAMENTO'!$J$3:$J$4922),0))</f>
        <v/>
      </c>
      <c r="E502" s="4">
        <f>IF(G502=0,"FINALIZADO",IF(TODAY()&gt;A502,"ATRASADO "&amp;TODAY()-A502&amp;" DIAS","ADIANTADO "&amp;A502-TODAY()&amp;" DIAS"))</f>
        <v/>
      </c>
      <c r="F502" s="7">
        <f>IF(OR($B502="",$C502=""),"",IFERROR(SUMPRODUCT(--(('5_ACOMPANHAMENTO'!$AD$3:$AD$4922=TRIM($C502&amp;""))*('5_ACOMPANHAMENTO'!$AC$3:$AC$4922&lt;&gt;"")*((((I502&lt;&gt;"")*ISNUMBER(SEARCH("|"&amp;I502&amp;"|",'5_ACOMPANHAMENTO'!$AC$3:$AC$4922)))+((J502&lt;&gt;"")*ISNUMBER(SEARCH("|"&amp;J502&amp;"|",'5_ACOMPANHAMENTO'!$AC$3:$AC$4922)))+((K502&lt;&gt;"")*ISNUMBER(SEARCH("|"&amp;K502&amp;"|",'5_ACOMPANHAMENTO'!$AC$3:$AC$4922)))+((L502&lt;&gt;"")*ISNUMBER(SEARCH("|"&amp;L502&amp;"|",'5_ACOMPANHAMENTO'!$AC$3:$AC$4922)))+((M502&lt;&gt;"")*ISNUMBER(SEARCH("|"&amp;M502&amp;"|",'5_ACOMPANHAMENTO'!$AC$3:$AC$4922)))+((N502&lt;&gt;"")*ISNUMBER(SEARCH("|"&amp;N502&amp;"|",'5_ACOMPANHAMENTO'!$AC$3:$AC$4922)))+((O502&lt;&gt;"")*ISNUMBER(SEARCH("|"&amp;O502&amp;"|",'5_ACOMPANHAMENTO'!$AC$3:$AC$4922)))+((P502&lt;&gt;"")*ISNUMBER(SEARCH("|"&amp;P502&amp;"|",'5_ACOMPANHAMENTO'!$AC$3:$AC$4922)))+((Q502&lt;&gt;"")*ISNUMBER(SEARCH("|"&amp;Q502&amp;"|",'5_ACOMPANHAMENTO'!$AC$3:$AC$4922)))+((R502&lt;&gt;"")*ISNUMBER(SEARCH("|"&amp;R502&amp;"|",'5_ACOMPANHAMENTO'!$AC$3:$AC$4922)))+((S502&lt;&gt;"")*ISNUMBER(SEARCH("|"&amp;S502&amp;"|",'5_ACOMPANHAMENTO'!$AC$3:$AC$4922)))+((T502&lt;&gt;"")*ISNUMBER(SEARCH("|"&amp;T502&amp;"|",'5_ACOMPANHAMENTO'!$AC$3:$AC$4922)))+((U502&lt;&gt;"")*ISNUMBER(SEARCH("|"&amp;U502&amp;"|",'5_ACOMPANHAMENTO'!$AC$3:$AC$4922)))+((V502&lt;&gt;"")*ISNUMBER(SEARCH("|"&amp;V502&amp;"|",'5_ACOMPANHAMENTO'!$AC$3:$AC$4922)))+((W502&lt;&gt;"")*ISNUMBER(SEARCH("|"&amp;W502&amp;"|",'5_ACOMPANHAMENTO'!$AC$3:$AC$4922)))+((X502&lt;&gt;"")*ISNUMBER(SEARCH("|"&amp;X502&amp;"|",'5_ACOMPANHAMENTO'!$AC$3:$AC$4922)))+((Y502&lt;&gt;"")*ISNUMBER(SEARCH("|"&amp;Y502&amp;"|",'5_ACOMPANHAMENTO'!$AC$3:$AC$4922)))+((Z502&lt;&gt;"")*ISNUMBER(SEARCH("|"&amp;Z502&amp;"|",'5_ACOMPANHAMENTO'!$AC$3:$AC$4922)))+((AA502&lt;&gt;"")*ISNUMBER(SEARCH("|"&amp;AA502&amp;"|",'5_ACOMPANHAMENTO'!$AC$3:$AC$4922)))+((AB502&lt;&gt;"")*ISNUMBER(SEARCH("|"&amp;AB502&amp;"|",'5_ACOMPANHAMENTO'!$AC$3:$AC$4922))))&gt;0)),'5_ACOMPANHAMENTO'!$O$3:$O$4922),0))</f>
        <v/>
      </c>
      <c r="G502" s="7">
        <f>IF(OR($B502="",$C502=""),"",D502-F502)</f>
        <v/>
      </c>
      <c r="H502">
        <f>IF(OR($B502="",$C502=""),"",TRIM($B502&amp;"")&amp;"|"&amp;TRIM($C502&amp;""))</f>
        <v/>
      </c>
      <c r="I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",99)),1,99)))</f>
        <v/>
      </c>
      <c r="J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",99)),100,99)))</f>
        <v/>
      </c>
      <c r="K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",99)),199,99)))</f>
        <v/>
      </c>
      <c r="L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",99)),298,99)))</f>
        <v/>
      </c>
      <c r="M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",99)),397,99)))</f>
        <v/>
      </c>
      <c r="N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",99)),496,99)))</f>
        <v/>
      </c>
      <c r="O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",99)),595,99)))</f>
        <v/>
      </c>
      <c r="P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",99)),694,99)))</f>
        <v/>
      </c>
      <c r="Q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",99)),793,99)))</f>
        <v/>
      </c>
      <c r="R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",99)),892,99)))</f>
        <v/>
      </c>
      <c r="S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",99)),991,99)))</f>
        <v/>
      </c>
      <c r="T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",99)),1090,99)))</f>
        <v/>
      </c>
      <c r="U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",99)),1189,99)))</f>
        <v/>
      </c>
      <c r="V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",99)),1288,99)))</f>
        <v/>
      </c>
      <c r="W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",99)),1387,99)))</f>
        <v/>
      </c>
      <c r="X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",99)),1486,99)))</f>
        <v/>
      </c>
      <c r="Y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",99)),1585,99)))</f>
        <v/>
      </c>
      <c r="Z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",99)),1684,99)))</f>
        <v/>
      </c>
      <c r="AA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",99)),1783,99)))</f>
        <v/>
      </c>
      <c r="AB502" s="1">
        <f>IF($B502="","",TRIM(MID(SUBSTITUTE(TRIM(SUBSTITUTE(SUBSTITUTE(SUBSTITUTE(SUBSTITUTE(SUBSTITUTE(SUBSTITUTE(SUBSTITUTE(SUBSTITUTE(SUBSTITUTE(SUBSTITUTE(SUBSTITUTE(SUBSTITUTE(SUBSTITUTE(SUBSTITUTE(TRIM($B502&amp;""),CHAR(10),"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",REPT(" ",99)),1882,99)))</f>
        <v/>
      </c>
    </row>
    <row r="503" hidden="1" ht="11.25" customHeight="1">
      <c r="A503" s="4">
        <f>IF(OR($B503="",$C503=""),"",IFERROR(INDEX('5_ACOMPANHAMENTO'!$A$3:$A$4922,MATCH(1,INDEX(('5_ACOMPANHAMENTO'!$AD$3:$AD$4922=TRIM($C503&amp;""))*('5_ACOMPANHAMENTO'!$AC$3:$AC$4922&lt;&gt;"")*((((I503&lt;&gt;"")*ISNUMBER(SEARCH("|"&amp;I503&amp;"|",'5_ACOMPANHAMENTO'!$AC$3:$AC$4922)))+((J503&lt;&gt;"")*ISNUMBER(SEARCH("|"&amp;J503&amp;"|",'5_ACOMPANHAMENTO'!$AC$3:$AC$4922)))+((K503&lt;&gt;"")*ISNUMBER(SEARCH("|"&amp;K503&amp;"|",'5_ACOMPANHAMENTO'!$AC$3:$AC$4922)))+((L503&lt;&gt;"")*ISNUMBER(SEARCH("|"&amp;L503&amp;"|",'5_ACOMPANHAMENTO'!$AC$3:$AC$4922)))+((M503&lt;&gt;"")*ISNUMBER(SEARCH("|"&amp;M503&amp;"|",'5_ACOMPANHAMENTO'!$AC$3:$AC$4922)))+((N503&lt;&gt;"")*ISNUMBER(SEARCH("|"&amp;N503&amp;"|",'5_ACOMPANHAMENTO'!$AC$3:$AC$4922)))+((O503&lt;&gt;"")*ISNUMBER(SEARCH("|"&amp;O503&amp;"|",'5_ACOMPANHAMENTO'!$AC$3:$AC$4922)))+((P503&lt;&gt;"")*ISNUMBER(SEARCH("|"&amp;P503&amp;"|",'5_ACOMPANHAMENTO'!$AC$3:$AC$4922)))+((Q503&lt;&gt;"")*ISNUMBER(SEARCH("|"&amp;Q503&amp;"|",'5_ACOMPANHAMENTO'!$AC$3:$AC$4922)))+((R503&lt;&gt;"")*ISNUMBER(SEARCH("|"&amp;R503&amp;"|",'5_ACOMPANHAMENTO'!$AC$3:$AC$4922)))+((S503&lt;&gt;"")*ISNUMBER(SEARCH("|"&amp;S503&amp;"|",'5_ACOMPANHAMENTO'!$AC$3:$AC$4922)))+((T503&lt;&gt;"")*ISNUMBER(SEARCH("|"&amp;T503&amp;"|",'5_ACOMPANHAMENTO'!$AC$3:$AC$4922)))+((U503&lt;&gt;"")*ISNUMBER(SEARCH("|"&amp;U503&amp;"|",'5_ACOMPANHAMENTO'!$AC$3:$AC$4922)))+((V503&lt;&gt;"")*ISNUMBER(SEARCH("|"&amp;V503&amp;"|",'5_ACOMPANHAMENTO'!$AC$3:$AC$4922)))+((W503&lt;&gt;"")*ISNUMBER(SEARCH("|"&amp;W503&amp;"|",'5_ACOMPANHAMENTO'!$AC$3:$AC$4922)))+((X503&lt;&gt;"")*ISNUMBER(SEARCH("|"&amp;X503&amp;"|",'5_ACOMPANHAMENTO'!$AC$3:$AC$4922)))+((Y503&lt;&gt;"")*ISNUMBER(SEARCH("|"&amp;Y503&amp;"|",'5_ACOMPANHAMENTO'!$AC$3:$AC$4922)))+((Z503&lt;&gt;"")*ISNUMBER(SEARCH("|"&amp;Z503&amp;"|",'5_ACOMPANHAMENTO'!$AC$3:$AC$4922)))+((AA503&lt;&gt;"")*ISNUMBER(SEARCH("|"&amp;AA503&amp;"|",'5_ACOMPANHAMENTO'!$AC$3:$AC$4922)))+((AB503&lt;&gt;"")*ISNUMBER(SEARCH("|"&amp;AB503&amp;"|",'5_ACOMPANHAMENTO'!$AC$3:$AC$4922))))&gt;0),0),0)),""))</f>
        <v/>
      </c>
      <c r="B503" s="14" t="inlineStr">
        <is>
          <t>10199,10201</t>
        </is>
      </c>
      <c r="C503" s="14" t="inlineStr">
        <is>
          <t>SEM_SETOR</t>
        </is>
      </c>
      <c r="D503" s="4">
        <f>IF(OR($B503="",$C503=""),"",IFERROR(SUMPRODUCT(--(('5_ACOMPANHAMENTO'!$AD$3:$AD$4922=TRIM($C503&amp;""))*('5_ACOMPANHAMENTO'!$AC$3:$AC$4922&lt;&gt;"")*((((I503&lt;&gt;"")*ISNUMBER(SEARCH("|"&amp;I503&amp;"|",'5_ACOMPANHAMENTO'!$AC$3:$AC$4922)))+((J503&lt;&gt;"")*ISNUMBER(SEARCH("|"&amp;J503&amp;"|",'5_ACOMPANHAMENTO'!$AC$3:$AC$4922)))+((K503&lt;&gt;"")*ISNUMBER(SEARCH("|"&amp;K503&amp;"|",'5_ACOMPANHAMENTO'!$AC$3:$AC$4922)))+((L503&lt;&gt;"")*ISNUMBER(SEARCH("|"&amp;L503&amp;"|",'5_ACOMPANHAMENTO'!$AC$3:$AC$4922)))+((M503&lt;&gt;"")*ISNUMBER(SEARCH("|"&amp;M503&amp;"|",'5_ACOMPANHAMENTO'!$AC$3:$AC$4922)))+((N503&lt;&gt;"")*ISNUMBER(SEARCH("|"&amp;N503&amp;"|",'5_ACOMPANHAMENTO'!$AC$3:$AC$4922)))+((O503&lt;&gt;"")*ISNUMBER(SEARCH("|"&amp;O503&amp;"|",'5_ACOMPANHAMENTO'!$AC$3:$AC$4922)))+((P503&lt;&gt;"")*ISNUMBER(SEARCH("|"&amp;P503&amp;"|",'5_ACOMPANHAMENTO'!$AC$3:$AC$4922)))+((Q503&lt;&gt;"")*ISNUMBER(SEARCH("|"&amp;Q503&amp;"|",'5_ACOMPANHAMENTO'!$AC$3:$AC$4922)))+((R503&lt;&gt;"")*ISNUMBER(SEARCH("|"&amp;R503&amp;"|",'5_ACOMPANHAMENTO'!$AC$3:$AC$4922)))+((S503&lt;&gt;"")*ISNUMBER(SEARCH("|"&amp;S503&amp;"|",'5_ACOMPANHAMENTO'!$AC$3:$AC$4922)))+((T503&lt;&gt;"")*ISNUMBER(SEARCH("|"&amp;T503&amp;"|",'5_ACOMPANHAMENTO'!$AC$3:$AC$4922)))+((U503&lt;&gt;"")*ISNUMBER(SEARCH("|"&amp;U503&amp;"|",'5_ACOMPANHAMENTO'!$AC$3:$AC$4922)))+((V503&lt;&gt;"")*ISNUMBER(SEARCH("|"&amp;V503&amp;"|",'5_ACOMPANHAMENTO'!$AC$3:$AC$4922)))+((W503&lt;&gt;"")*ISNUMBER(SEARCH("|"&amp;W503&amp;"|",'5_ACOMPANHAMENTO'!$AC$3:$AC$4922)))+((X503&lt;&gt;"")*ISNUMBER(SEARCH("|"&amp;X503&amp;"|",'5_ACOMPANHAMENTO'!$AC$3:$AC$4922)))+((Y503&lt;&gt;"")*ISNUMBER(SEARCH("|"&amp;Y503&amp;"|",'5_ACOMPANHAMENTO'!$AC$3:$AC$4922)))+((Z503&lt;&gt;"")*ISNUMBER(SEARCH("|"&amp;Z503&amp;"|",'5_ACOMPANHAMENTO'!$AC$3:$AC$4922)))+((AA503&lt;&gt;"")*ISNUMBER(SEARCH("|"&amp;AA503&amp;"|",'5_ACOMPANHAMENTO'!$AC$3:$AC$4922)))+((AB503&lt;&gt;"")*ISNUMBER(SEARCH("|"&amp;AB503&amp;"|",'5_ACOMPANHAMENTO'!$AC$3:$AC$4922))))&gt;0)),'5_ACOMPANHAMENTO'!$J$3:$J$4922),0))</f>
        <v/>
      </c>
      <c r="E503" s="4">
        <f>IF(G503=0,"FINALIZADO",IF(TODAY()&gt;A503,"ATRASADO "&amp;TODAY()-A503&amp;" DIAS","ADIANTADO "&amp;A503-TODAY()&amp;" DIAS"))</f>
        <v/>
      </c>
      <c r="F503" s="7">
        <f>IF(OR($B503="",$C503=""),"",IFERROR(SUMPRODUCT(--(('5_ACOMPANHAMENTO'!$AD$3:$AD$4922=TRIM($C503&amp;""))*('5_ACOMPANHAMENTO'!$AC$3:$AC$4922&lt;&gt;"")*((((I503&lt;&gt;"")*ISNUMBER(SEARCH("|"&amp;I503&amp;"|",'5_ACOMPANHAMENTO'!$AC$3:$AC$4922)))+((J503&lt;&gt;"")*ISNUMBER(SEARCH("|"&amp;J503&amp;"|",'5_ACOMPANHAMENTO'!$AC$3:$AC$4922)))+((K503&lt;&gt;"")*ISNUMBER(SEARCH("|"&amp;K503&amp;"|",'5_ACOMPANHAMENTO'!$AC$3:$AC$4922)))+((L503&lt;&gt;"")*ISNUMBER(SEARCH("|"&amp;L503&amp;"|",'5_ACOMPANHAMENTO'!$AC$3:$AC$4922)))+((M503&lt;&gt;"")*ISNUMBER(SEARCH("|"&amp;M503&amp;"|",'5_ACOMPANHAMENTO'!$AC$3:$AC$4922)))+((N503&lt;&gt;"")*ISNUMBER(SEARCH("|"&amp;N503&amp;"|",'5_ACOMPANHAMENTO'!$AC$3:$AC$4922)))+((O503&lt;&gt;"")*ISNUMBER(SEARCH("|"&amp;O503&amp;"|",'5_ACOMPANHAMENTO'!$AC$3:$AC$4922)))+((P503&lt;&gt;"")*ISNUMBER(SEARCH("|"&amp;P503&amp;"|",'5_ACOMPANHAMENTO'!$AC$3:$AC$4922)))+((Q503&lt;&gt;"")*ISNUMBER(SEARCH("|"&amp;Q503&amp;"|",'5_ACOMPANHAMENTO'!$AC$3:$AC$4922)))+((R503&lt;&gt;"")*ISNUMBER(SEARCH("|"&amp;R503&amp;"|",'5_ACOMPANHAMENTO'!$AC$3:$AC$4922)))+((S503&lt;&gt;"")*ISNUMBER(SEARCH("|"&amp;S503&amp;"|",'5_ACOMPANHAMENTO'!$AC$3:$AC$4922)))+((T503&lt;&gt;"")*ISNUMBER(SEARCH("|"&amp;T503&amp;"|",'5_ACOMPANHAMENTO'!$AC$3:$AC$4922)))+((U503&lt;&gt;"")*ISNUMBER(SEARCH("|"&amp;U503&amp;"|",'5_ACOMPANHAMENTO'!$AC$3:$AC$4922)))+((V503&lt;&gt;"")*ISNUMBER(SEARCH("|"&amp;V503&amp;"|",'5_ACOMPANHAMENTO'!$AC$3:$AC$4922)))+((W503&lt;&gt;"")*ISNUMBER(SEARCH("|"&amp;W503&amp;"|",'5_ACOMPANHAMENTO'!$AC$3:$AC$4922)))+((X503&lt;&gt;"")*ISNUMBER(SEARCH("|"&amp;X503&amp;"|",'5_ACOMPANHAMENTO'!$AC$3:$AC$4922)))+((Y503&lt;&gt;"")*ISNUMBER(SEARCH("|"&amp;Y503&amp;"|",'5_ACOMPANHAMENTO'!$AC$3:$AC$4922)))+((Z503&lt;&gt;"")*ISNUMBER(SEARCH("|"&amp;Z503&amp;"|",'5_ACOMPANHAMENTO'!$AC$3:$AC$4922)))+((AA503&lt;&gt;"")*ISNUMBER(SEARCH("|"&amp;AA503&amp;"|",'5_ACOMPANHAMENTO'!$AC$3:$AC$4922)))+((AB503&lt;&gt;"")*ISNUMBER(SEARCH("|"&amp;AB503&amp;"|",'5_ACOMPANHAMENTO'!$AC$3:$AC$4922))))&gt;0)),'5_ACOMPANHAMENTO'!$O$3:$O$4922),0))</f>
        <v/>
      </c>
      <c r="G503" s="7">
        <f>IF(OR($B503="",$C503=""),"",D503-F503)</f>
        <v/>
      </c>
      <c r="H503">
        <f>IF(OR($B503="",$C503=""),"",TRIM($B503&amp;"")&amp;"|"&amp;TRIM($C503&amp;""))</f>
        <v/>
      </c>
      <c r="I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",99)),1,99)))</f>
        <v/>
      </c>
      <c r="J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",99)),100,99)))</f>
        <v/>
      </c>
      <c r="K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",99)),199,99)))</f>
        <v/>
      </c>
      <c r="L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",99)),298,99)))</f>
        <v/>
      </c>
      <c r="M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",99)),397,99)))</f>
        <v/>
      </c>
      <c r="N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",99)),496,99)))</f>
        <v/>
      </c>
      <c r="O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",99)),595,99)))</f>
        <v/>
      </c>
      <c r="P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",99)),694,99)))</f>
        <v/>
      </c>
      <c r="Q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",99)),793,99)))</f>
        <v/>
      </c>
      <c r="R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",99)),892,99)))</f>
        <v/>
      </c>
      <c r="S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",99)),991,99)))</f>
        <v/>
      </c>
      <c r="T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",99)),1090,99)))</f>
        <v/>
      </c>
      <c r="U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",99)),1189,99)))</f>
        <v/>
      </c>
      <c r="V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",99)),1288,99)))</f>
        <v/>
      </c>
      <c r="W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",99)),1387,99)))</f>
        <v/>
      </c>
      <c r="X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",99)),1486,99)))</f>
        <v/>
      </c>
      <c r="Y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",99)),1585,99)))</f>
        <v/>
      </c>
      <c r="Z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",99)),1684,99)))</f>
        <v/>
      </c>
      <c r="AA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",99)),1783,99)))</f>
        <v/>
      </c>
      <c r="AB503" s="1">
        <f>IF($B503="","",TRIM(MID(SUBSTITUTE(TRIM(SUBSTITUTE(SUBSTITUTE(SUBSTITUTE(SUBSTITUTE(SUBSTITUTE(SUBSTITUTE(SUBSTITUTE(SUBSTITUTE(SUBSTITUTE(SUBSTITUTE(SUBSTITUTE(SUBSTITUTE(SUBSTITUTE(SUBSTITUTE(TRIM($B503&amp;""),CHAR(10),"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",REPT(" ",99)),1882,99)))</f>
        <v/>
      </c>
    </row>
    <row r="504" hidden="1" ht="11.25" customHeight="1">
      <c r="A504" s="4">
        <f>IF(OR($B504="",$C504=""),"",IFERROR(INDEX('5_ACOMPANHAMENTO'!$A$3:$A$4922,MATCH(1,INDEX(('5_ACOMPANHAMENTO'!$AD$3:$AD$4922=TRIM($C504&amp;""))*('5_ACOMPANHAMENTO'!$AC$3:$AC$4922&lt;&gt;"")*((((I504&lt;&gt;"")*ISNUMBER(SEARCH("|"&amp;I504&amp;"|",'5_ACOMPANHAMENTO'!$AC$3:$AC$4922)))+((J504&lt;&gt;"")*ISNUMBER(SEARCH("|"&amp;J504&amp;"|",'5_ACOMPANHAMENTO'!$AC$3:$AC$4922)))+((K504&lt;&gt;"")*ISNUMBER(SEARCH("|"&amp;K504&amp;"|",'5_ACOMPANHAMENTO'!$AC$3:$AC$4922)))+((L504&lt;&gt;"")*ISNUMBER(SEARCH("|"&amp;L504&amp;"|",'5_ACOMPANHAMENTO'!$AC$3:$AC$4922)))+((M504&lt;&gt;"")*ISNUMBER(SEARCH("|"&amp;M504&amp;"|",'5_ACOMPANHAMENTO'!$AC$3:$AC$4922)))+((N504&lt;&gt;"")*ISNUMBER(SEARCH("|"&amp;N504&amp;"|",'5_ACOMPANHAMENTO'!$AC$3:$AC$4922)))+((O504&lt;&gt;"")*ISNUMBER(SEARCH("|"&amp;O504&amp;"|",'5_ACOMPANHAMENTO'!$AC$3:$AC$4922)))+((P504&lt;&gt;"")*ISNUMBER(SEARCH("|"&amp;P504&amp;"|",'5_ACOMPANHAMENTO'!$AC$3:$AC$4922)))+((Q504&lt;&gt;"")*ISNUMBER(SEARCH("|"&amp;Q504&amp;"|",'5_ACOMPANHAMENTO'!$AC$3:$AC$4922)))+((R504&lt;&gt;"")*ISNUMBER(SEARCH("|"&amp;R504&amp;"|",'5_ACOMPANHAMENTO'!$AC$3:$AC$4922)))+((S504&lt;&gt;"")*ISNUMBER(SEARCH("|"&amp;S504&amp;"|",'5_ACOMPANHAMENTO'!$AC$3:$AC$4922)))+((T504&lt;&gt;"")*ISNUMBER(SEARCH("|"&amp;T504&amp;"|",'5_ACOMPANHAMENTO'!$AC$3:$AC$4922)))+((U504&lt;&gt;"")*ISNUMBER(SEARCH("|"&amp;U504&amp;"|",'5_ACOMPANHAMENTO'!$AC$3:$AC$4922)))+((V504&lt;&gt;"")*ISNUMBER(SEARCH("|"&amp;V504&amp;"|",'5_ACOMPANHAMENTO'!$AC$3:$AC$4922)))+((W504&lt;&gt;"")*ISNUMBER(SEARCH("|"&amp;W504&amp;"|",'5_ACOMPANHAMENTO'!$AC$3:$AC$4922)))+((X504&lt;&gt;"")*ISNUMBER(SEARCH("|"&amp;X504&amp;"|",'5_ACOMPANHAMENTO'!$AC$3:$AC$4922)))+((Y504&lt;&gt;"")*ISNUMBER(SEARCH("|"&amp;Y504&amp;"|",'5_ACOMPANHAMENTO'!$AC$3:$AC$4922)))+((Z504&lt;&gt;"")*ISNUMBER(SEARCH("|"&amp;Z504&amp;"|",'5_ACOMPANHAMENTO'!$AC$3:$AC$4922)))+((AA504&lt;&gt;"")*ISNUMBER(SEARCH("|"&amp;AA504&amp;"|",'5_ACOMPANHAMENTO'!$AC$3:$AC$4922)))+((AB504&lt;&gt;"")*ISNUMBER(SEARCH("|"&amp;AB504&amp;"|",'5_ACOMPANHAMENTO'!$AC$3:$AC$4922))))&gt;0),0),0)),""))</f>
        <v/>
      </c>
      <c r="B504" s="14" t="inlineStr">
        <is>
          <t>10199,10201</t>
        </is>
      </c>
      <c r="C504" s="14" t="inlineStr">
        <is>
          <t>SEM_SETOR</t>
        </is>
      </c>
      <c r="D504" s="4">
        <f>IF(OR($B504="",$C504=""),"",IFERROR(SUMPRODUCT(--(('5_ACOMPANHAMENTO'!$AD$3:$AD$4922=TRIM($C504&amp;""))*('5_ACOMPANHAMENTO'!$AC$3:$AC$4922&lt;&gt;"")*((((I504&lt;&gt;"")*ISNUMBER(SEARCH("|"&amp;I504&amp;"|",'5_ACOMPANHAMENTO'!$AC$3:$AC$4922)))+((J504&lt;&gt;"")*ISNUMBER(SEARCH("|"&amp;J504&amp;"|",'5_ACOMPANHAMENTO'!$AC$3:$AC$4922)))+((K504&lt;&gt;"")*ISNUMBER(SEARCH("|"&amp;K504&amp;"|",'5_ACOMPANHAMENTO'!$AC$3:$AC$4922)))+((L504&lt;&gt;"")*ISNUMBER(SEARCH("|"&amp;L504&amp;"|",'5_ACOMPANHAMENTO'!$AC$3:$AC$4922)))+((M504&lt;&gt;"")*ISNUMBER(SEARCH("|"&amp;M504&amp;"|",'5_ACOMPANHAMENTO'!$AC$3:$AC$4922)))+((N504&lt;&gt;"")*ISNUMBER(SEARCH("|"&amp;N504&amp;"|",'5_ACOMPANHAMENTO'!$AC$3:$AC$4922)))+((O504&lt;&gt;"")*ISNUMBER(SEARCH("|"&amp;O504&amp;"|",'5_ACOMPANHAMENTO'!$AC$3:$AC$4922)))+((P504&lt;&gt;"")*ISNUMBER(SEARCH("|"&amp;P504&amp;"|",'5_ACOMPANHAMENTO'!$AC$3:$AC$4922)))+((Q504&lt;&gt;"")*ISNUMBER(SEARCH("|"&amp;Q504&amp;"|",'5_ACOMPANHAMENTO'!$AC$3:$AC$4922)))+((R504&lt;&gt;"")*ISNUMBER(SEARCH("|"&amp;R504&amp;"|",'5_ACOMPANHAMENTO'!$AC$3:$AC$4922)))+((S504&lt;&gt;"")*ISNUMBER(SEARCH("|"&amp;S504&amp;"|",'5_ACOMPANHAMENTO'!$AC$3:$AC$4922)))+((T504&lt;&gt;"")*ISNUMBER(SEARCH("|"&amp;T504&amp;"|",'5_ACOMPANHAMENTO'!$AC$3:$AC$4922)))+((U504&lt;&gt;"")*ISNUMBER(SEARCH("|"&amp;U504&amp;"|",'5_ACOMPANHAMENTO'!$AC$3:$AC$4922)))+((V504&lt;&gt;"")*ISNUMBER(SEARCH("|"&amp;V504&amp;"|",'5_ACOMPANHAMENTO'!$AC$3:$AC$4922)))+((W504&lt;&gt;"")*ISNUMBER(SEARCH("|"&amp;W504&amp;"|",'5_ACOMPANHAMENTO'!$AC$3:$AC$4922)))+((X504&lt;&gt;"")*ISNUMBER(SEARCH("|"&amp;X504&amp;"|",'5_ACOMPANHAMENTO'!$AC$3:$AC$4922)))+((Y504&lt;&gt;"")*ISNUMBER(SEARCH("|"&amp;Y504&amp;"|",'5_ACOMPANHAMENTO'!$AC$3:$AC$4922)))+((Z504&lt;&gt;"")*ISNUMBER(SEARCH("|"&amp;Z504&amp;"|",'5_ACOMPANHAMENTO'!$AC$3:$AC$4922)))+((AA504&lt;&gt;"")*ISNUMBER(SEARCH("|"&amp;AA504&amp;"|",'5_ACOMPANHAMENTO'!$AC$3:$AC$4922)))+((AB504&lt;&gt;"")*ISNUMBER(SEARCH("|"&amp;AB504&amp;"|",'5_ACOMPANHAMENTO'!$AC$3:$AC$4922))))&gt;0)),'5_ACOMPANHAMENTO'!$J$3:$J$4922),0))</f>
        <v/>
      </c>
      <c r="E504" s="4">
        <f>IF(G504=0,"FINALIZADO",IF(TODAY()&gt;A504,"ATRASADO "&amp;TODAY()-A504&amp;" DIAS","ADIANTADO "&amp;A504-TODAY()&amp;" DIAS"))</f>
        <v/>
      </c>
      <c r="F504" s="7">
        <f>IF(OR($B504="",$C504=""),"",IFERROR(SUMPRODUCT(--(('5_ACOMPANHAMENTO'!$AD$3:$AD$4922=TRIM($C504&amp;""))*('5_ACOMPANHAMENTO'!$AC$3:$AC$4922&lt;&gt;"")*((((I504&lt;&gt;"")*ISNUMBER(SEARCH("|"&amp;I504&amp;"|",'5_ACOMPANHAMENTO'!$AC$3:$AC$4922)))+((J504&lt;&gt;"")*ISNUMBER(SEARCH("|"&amp;J504&amp;"|",'5_ACOMPANHAMENTO'!$AC$3:$AC$4922)))+((K504&lt;&gt;"")*ISNUMBER(SEARCH("|"&amp;K504&amp;"|",'5_ACOMPANHAMENTO'!$AC$3:$AC$4922)))+((L504&lt;&gt;"")*ISNUMBER(SEARCH("|"&amp;L504&amp;"|",'5_ACOMPANHAMENTO'!$AC$3:$AC$4922)))+((M504&lt;&gt;"")*ISNUMBER(SEARCH("|"&amp;M504&amp;"|",'5_ACOMPANHAMENTO'!$AC$3:$AC$4922)))+((N504&lt;&gt;"")*ISNUMBER(SEARCH("|"&amp;N504&amp;"|",'5_ACOMPANHAMENTO'!$AC$3:$AC$4922)))+((O504&lt;&gt;"")*ISNUMBER(SEARCH("|"&amp;O504&amp;"|",'5_ACOMPANHAMENTO'!$AC$3:$AC$4922)))+((P504&lt;&gt;"")*ISNUMBER(SEARCH("|"&amp;P504&amp;"|",'5_ACOMPANHAMENTO'!$AC$3:$AC$4922)))+((Q504&lt;&gt;"")*ISNUMBER(SEARCH("|"&amp;Q504&amp;"|",'5_ACOMPANHAMENTO'!$AC$3:$AC$4922)))+((R504&lt;&gt;"")*ISNUMBER(SEARCH("|"&amp;R504&amp;"|",'5_ACOMPANHAMENTO'!$AC$3:$AC$4922)))+((S504&lt;&gt;"")*ISNUMBER(SEARCH("|"&amp;S504&amp;"|",'5_ACOMPANHAMENTO'!$AC$3:$AC$4922)))+((T504&lt;&gt;"")*ISNUMBER(SEARCH("|"&amp;T504&amp;"|",'5_ACOMPANHAMENTO'!$AC$3:$AC$4922)))+((U504&lt;&gt;"")*ISNUMBER(SEARCH("|"&amp;U504&amp;"|",'5_ACOMPANHAMENTO'!$AC$3:$AC$4922)))+((V504&lt;&gt;"")*ISNUMBER(SEARCH("|"&amp;V504&amp;"|",'5_ACOMPANHAMENTO'!$AC$3:$AC$4922)))+((W504&lt;&gt;"")*ISNUMBER(SEARCH("|"&amp;W504&amp;"|",'5_ACOMPANHAMENTO'!$AC$3:$AC$4922)))+((X504&lt;&gt;"")*ISNUMBER(SEARCH("|"&amp;X504&amp;"|",'5_ACOMPANHAMENTO'!$AC$3:$AC$4922)))+((Y504&lt;&gt;"")*ISNUMBER(SEARCH("|"&amp;Y504&amp;"|",'5_ACOMPANHAMENTO'!$AC$3:$AC$4922)))+((Z504&lt;&gt;"")*ISNUMBER(SEARCH("|"&amp;Z504&amp;"|",'5_ACOMPANHAMENTO'!$AC$3:$AC$4922)))+((AA504&lt;&gt;"")*ISNUMBER(SEARCH("|"&amp;AA504&amp;"|",'5_ACOMPANHAMENTO'!$AC$3:$AC$4922)))+((AB504&lt;&gt;"")*ISNUMBER(SEARCH("|"&amp;AB504&amp;"|",'5_ACOMPANHAMENTO'!$AC$3:$AC$4922))))&gt;0)),'5_ACOMPANHAMENTO'!$O$3:$O$4922),0))</f>
        <v/>
      </c>
      <c r="G504" s="7">
        <f>IF(OR($B504="",$C504=""),"",D504-F504)</f>
        <v/>
      </c>
      <c r="H504">
        <f>IF(OR($B504="",$C504=""),"",TRIM($B504&amp;"")&amp;"|"&amp;TRIM($C504&amp;""))</f>
        <v/>
      </c>
      <c r="I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",99)),1,99)))</f>
        <v/>
      </c>
      <c r="J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",99)),100,99)))</f>
        <v/>
      </c>
      <c r="K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",99)),199,99)))</f>
        <v/>
      </c>
      <c r="L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",99)),298,99)))</f>
        <v/>
      </c>
      <c r="M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",99)),397,99)))</f>
        <v/>
      </c>
      <c r="N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",99)),496,99)))</f>
        <v/>
      </c>
      <c r="O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",99)),595,99)))</f>
        <v/>
      </c>
      <c r="P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",99)),694,99)))</f>
        <v/>
      </c>
      <c r="Q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",99)),793,99)))</f>
        <v/>
      </c>
      <c r="R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",99)),892,99)))</f>
        <v/>
      </c>
      <c r="S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",99)),991,99)))</f>
        <v/>
      </c>
      <c r="T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",99)),1090,99)))</f>
        <v/>
      </c>
      <c r="U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",99)),1189,99)))</f>
        <v/>
      </c>
      <c r="V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",99)),1288,99)))</f>
        <v/>
      </c>
      <c r="W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",99)),1387,99)))</f>
        <v/>
      </c>
      <c r="X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",99)),1486,99)))</f>
        <v/>
      </c>
      <c r="Y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",99)),1585,99)))</f>
        <v/>
      </c>
      <c r="Z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",99)),1684,99)))</f>
        <v/>
      </c>
      <c r="AA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",99)),1783,99)))</f>
        <v/>
      </c>
      <c r="AB504" s="1">
        <f>IF($B504="","",TRIM(MID(SUBSTITUTE(TRIM(SUBSTITUTE(SUBSTITUTE(SUBSTITUTE(SUBSTITUTE(SUBSTITUTE(SUBSTITUTE(SUBSTITUTE(SUBSTITUTE(SUBSTITUTE(SUBSTITUTE(SUBSTITUTE(SUBSTITUTE(SUBSTITUTE(SUBSTITUTE(TRIM($B504&amp;""),CHAR(10),"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",REPT(" ",99)),1882,99)))</f>
        <v/>
      </c>
    </row>
    <row r="505" hidden="1" ht="11.25" customHeight="1">
      <c r="A505" s="4">
        <f>IF(OR($B505="",$C505=""),"",IFERROR(INDEX('5_ACOMPANHAMENTO'!$A$3:$A$4922,MATCH(1,INDEX(('5_ACOMPANHAMENTO'!$AD$3:$AD$4922=TRIM($C505&amp;""))*('5_ACOMPANHAMENTO'!$AC$3:$AC$4922&lt;&gt;"")*((((I505&lt;&gt;"")*ISNUMBER(SEARCH("|"&amp;I505&amp;"|",'5_ACOMPANHAMENTO'!$AC$3:$AC$4922)))+((J505&lt;&gt;"")*ISNUMBER(SEARCH("|"&amp;J505&amp;"|",'5_ACOMPANHAMENTO'!$AC$3:$AC$4922)))+((K505&lt;&gt;"")*ISNUMBER(SEARCH("|"&amp;K505&amp;"|",'5_ACOMPANHAMENTO'!$AC$3:$AC$4922)))+((L505&lt;&gt;"")*ISNUMBER(SEARCH("|"&amp;L505&amp;"|",'5_ACOMPANHAMENTO'!$AC$3:$AC$4922)))+((M505&lt;&gt;"")*ISNUMBER(SEARCH("|"&amp;M505&amp;"|",'5_ACOMPANHAMENTO'!$AC$3:$AC$4922)))+((N505&lt;&gt;"")*ISNUMBER(SEARCH("|"&amp;N505&amp;"|",'5_ACOMPANHAMENTO'!$AC$3:$AC$4922)))+((O505&lt;&gt;"")*ISNUMBER(SEARCH("|"&amp;O505&amp;"|",'5_ACOMPANHAMENTO'!$AC$3:$AC$4922)))+((P505&lt;&gt;"")*ISNUMBER(SEARCH("|"&amp;P505&amp;"|",'5_ACOMPANHAMENTO'!$AC$3:$AC$4922)))+((Q505&lt;&gt;"")*ISNUMBER(SEARCH("|"&amp;Q505&amp;"|",'5_ACOMPANHAMENTO'!$AC$3:$AC$4922)))+((R505&lt;&gt;"")*ISNUMBER(SEARCH("|"&amp;R505&amp;"|",'5_ACOMPANHAMENTO'!$AC$3:$AC$4922)))+((S505&lt;&gt;"")*ISNUMBER(SEARCH("|"&amp;S505&amp;"|",'5_ACOMPANHAMENTO'!$AC$3:$AC$4922)))+((T505&lt;&gt;"")*ISNUMBER(SEARCH("|"&amp;T505&amp;"|",'5_ACOMPANHAMENTO'!$AC$3:$AC$4922)))+((U505&lt;&gt;"")*ISNUMBER(SEARCH("|"&amp;U505&amp;"|",'5_ACOMPANHAMENTO'!$AC$3:$AC$4922)))+((V505&lt;&gt;"")*ISNUMBER(SEARCH("|"&amp;V505&amp;"|",'5_ACOMPANHAMENTO'!$AC$3:$AC$4922)))+((W505&lt;&gt;"")*ISNUMBER(SEARCH("|"&amp;W505&amp;"|",'5_ACOMPANHAMENTO'!$AC$3:$AC$4922)))+((X505&lt;&gt;"")*ISNUMBER(SEARCH("|"&amp;X505&amp;"|",'5_ACOMPANHAMENTO'!$AC$3:$AC$4922)))+((Y505&lt;&gt;"")*ISNUMBER(SEARCH("|"&amp;Y505&amp;"|",'5_ACOMPANHAMENTO'!$AC$3:$AC$4922)))+((Z505&lt;&gt;"")*ISNUMBER(SEARCH("|"&amp;Z505&amp;"|",'5_ACOMPANHAMENTO'!$AC$3:$AC$4922)))+((AA505&lt;&gt;"")*ISNUMBER(SEARCH("|"&amp;AA505&amp;"|",'5_ACOMPANHAMENTO'!$AC$3:$AC$4922)))+((AB505&lt;&gt;"")*ISNUMBER(SEARCH("|"&amp;AB505&amp;"|",'5_ACOMPANHAMENTO'!$AC$3:$AC$4922))))&gt;0),0),0)),""))</f>
        <v/>
      </c>
      <c r="B505" s="14" t="inlineStr">
        <is>
          <t>10200,10202</t>
        </is>
      </c>
      <c r="C505" s="14" t="inlineStr">
        <is>
          <t>SEM_SETOR</t>
        </is>
      </c>
      <c r="D505" s="4">
        <f>IF(OR($B505="",$C505=""),"",IFERROR(SUMPRODUCT(--(('5_ACOMPANHAMENTO'!$AD$3:$AD$4922=TRIM($C505&amp;""))*('5_ACOMPANHAMENTO'!$AC$3:$AC$4922&lt;&gt;"")*((((I505&lt;&gt;"")*ISNUMBER(SEARCH("|"&amp;I505&amp;"|",'5_ACOMPANHAMENTO'!$AC$3:$AC$4922)))+((J505&lt;&gt;"")*ISNUMBER(SEARCH("|"&amp;J505&amp;"|",'5_ACOMPANHAMENTO'!$AC$3:$AC$4922)))+((K505&lt;&gt;"")*ISNUMBER(SEARCH("|"&amp;K505&amp;"|",'5_ACOMPANHAMENTO'!$AC$3:$AC$4922)))+((L505&lt;&gt;"")*ISNUMBER(SEARCH("|"&amp;L505&amp;"|",'5_ACOMPANHAMENTO'!$AC$3:$AC$4922)))+((M505&lt;&gt;"")*ISNUMBER(SEARCH("|"&amp;M505&amp;"|",'5_ACOMPANHAMENTO'!$AC$3:$AC$4922)))+((N505&lt;&gt;"")*ISNUMBER(SEARCH("|"&amp;N505&amp;"|",'5_ACOMPANHAMENTO'!$AC$3:$AC$4922)))+((O505&lt;&gt;"")*ISNUMBER(SEARCH("|"&amp;O505&amp;"|",'5_ACOMPANHAMENTO'!$AC$3:$AC$4922)))+((P505&lt;&gt;"")*ISNUMBER(SEARCH("|"&amp;P505&amp;"|",'5_ACOMPANHAMENTO'!$AC$3:$AC$4922)))+((Q505&lt;&gt;"")*ISNUMBER(SEARCH("|"&amp;Q505&amp;"|",'5_ACOMPANHAMENTO'!$AC$3:$AC$4922)))+((R505&lt;&gt;"")*ISNUMBER(SEARCH("|"&amp;R505&amp;"|",'5_ACOMPANHAMENTO'!$AC$3:$AC$4922)))+((S505&lt;&gt;"")*ISNUMBER(SEARCH("|"&amp;S505&amp;"|",'5_ACOMPANHAMENTO'!$AC$3:$AC$4922)))+((T505&lt;&gt;"")*ISNUMBER(SEARCH("|"&amp;T505&amp;"|",'5_ACOMPANHAMENTO'!$AC$3:$AC$4922)))+((U505&lt;&gt;"")*ISNUMBER(SEARCH("|"&amp;U505&amp;"|",'5_ACOMPANHAMENTO'!$AC$3:$AC$4922)))+((V505&lt;&gt;"")*ISNUMBER(SEARCH("|"&amp;V505&amp;"|",'5_ACOMPANHAMENTO'!$AC$3:$AC$4922)))+((W505&lt;&gt;"")*ISNUMBER(SEARCH("|"&amp;W505&amp;"|",'5_ACOMPANHAMENTO'!$AC$3:$AC$4922)))+((X505&lt;&gt;"")*ISNUMBER(SEARCH("|"&amp;X505&amp;"|",'5_ACOMPANHAMENTO'!$AC$3:$AC$4922)))+((Y505&lt;&gt;"")*ISNUMBER(SEARCH("|"&amp;Y505&amp;"|",'5_ACOMPANHAMENTO'!$AC$3:$AC$4922)))+((Z505&lt;&gt;"")*ISNUMBER(SEARCH("|"&amp;Z505&amp;"|",'5_ACOMPANHAMENTO'!$AC$3:$AC$4922)))+((AA505&lt;&gt;"")*ISNUMBER(SEARCH("|"&amp;AA505&amp;"|",'5_ACOMPANHAMENTO'!$AC$3:$AC$4922)))+((AB505&lt;&gt;"")*ISNUMBER(SEARCH("|"&amp;AB505&amp;"|",'5_ACOMPANHAMENTO'!$AC$3:$AC$4922))))&gt;0)),'5_ACOMPANHAMENTO'!$J$3:$J$4922),0))</f>
        <v/>
      </c>
      <c r="E505" s="4">
        <f>IF(G505=0,"FINALIZADO",IF(TODAY()&gt;A505,"ATRASADO "&amp;TODAY()-A505&amp;" DIAS","ADIANTADO "&amp;A505-TODAY()&amp;" DIAS"))</f>
        <v/>
      </c>
      <c r="F505" s="7">
        <f>IF(OR($B505="",$C505=""),"",IFERROR(SUMPRODUCT(--(('5_ACOMPANHAMENTO'!$AD$3:$AD$4922=TRIM($C505&amp;""))*('5_ACOMPANHAMENTO'!$AC$3:$AC$4922&lt;&gt;"")*((((I505&lt;&gt;"")*ISNUMBER(SEARCH("|"&amp;I505&amp;"|",'5_ACOMPANHAMENTO'!$AC$3:$AC$4922)))+((J505&lt;&gt;"")*ISNUMBER(SEARCH("|"&amp;J505&amp;"|",'5_ACOMPANHAMENTO'!$AC$3:$AC$4922)))+((K505&lt;&gt;"")*ISNUMBER(SEARCH("|"&amp;K505&amp;"|",'5_ACOMPANHAMENTO'!$AC$3:$AC$4922)))+((L505&lt;&gt;"")*ISNUMBER(SEARCH("|"&amp;L505&amp;"|",'5_ACOMPANHAMENTO'!$AC$3:$AC$4922)))+((M505&lt;&gt;"")*ISNUMBER(SEARCH("|"&amp;M505&amp;"|",'5_ACOMPANHAMENTO'!$AC$3:$AC$4922)))+((N505&lt;&gt;"")*ISNUMBER(SEARCH("|"&amp;N505&amp;"|",'5_ACOMPANHAMENTO'!$AC$3:$AC$4922)))+((O505&lt;&gt;"")*ISNUMBER(SEARCH("|"&amp;O505&amp;"|",'5_ACOMPANHAMENTO'!$AC$3:$AC$4922)))+((P505&lt;&gt;"")*ISNUMBER(SEARCH("|"&amp;P505&amp;"|",'5_ACOMPANHAMENTO'!$AC$3:$AC$4922)))+((Q505&lt;&gt;"")*ISNUMBER(SEARCH("|"&amp;Q505&amp;"|",'5_ACOMPANHAMENTO'!$AC$3:$AC$4922)))+((R505&lt;&gt;"")*ISNUMBER(SEARCH("|"&amp;R505&amp;"|",'5_ACOMPANHAMENTO'!$AC$3:$AC$4922)))+((S505&lt;&gt;"")*ISNUMBER(SEARCH("|"&amp;S505&amp;"|",'5_ACOMPANHAMENTO'!$AC$3:$AC$4922)))+((T505&lt;&gt;"")*ISNUMBER(SEARCH("|"&amp;T505&amp;"|",'5_ACOMPANHAMENTO'!$AC$3:$AC$4922)))+((U505&lt;&gt;"")*ISNUMBER(SEARCH("|"&amp;U505&amp;"|",'5_ACOMPANHAMENTO'!$AC$3:$AC$4922)))+((V505&lt;&gt;"")*ISNUMBER(SEARCH("|"&amp;V505&amp;"|",'5_ACOMPANHAMENTO'!$AC$3:$AC$4922)))+((W505&lt;&gt;"")*ISNUMBER(SEARCH("|"&amp;W505&amp;"|",'5_ACOMPANHAMENTO'!$AC$3:$AC$4922)))+((X505&lt;&gt;"")*ISNUMBER(SEARCH("|"&amp;X505&amp;"|",'5_ACOMPANHAMENTO'!$AC$3:$AC$4922)))+((Y505&lt;&gt;"")*ISNUMBER(SEARCH("|"&amp;Y505&amp;"|",'5_ACOMPANHAMENTO'!$AC$3:$AC$4922)))+((Z505&lt;&gt;"")*ISNUMBER(SEARCH("|"&amp;Z505&amp;"|",'5_ACOMPANHAMENTO'!$AC$3:$AC$4922)))+((AA505&lt;&gt;"")*ISNUMBER(SEARCH("|"&amp;AA505&amp;"|",'5_ACOMPANHAMENTO'!$AC$3:$AC$4922)))+((AB505&lt;&gt;"")*ISNUMBER(SEARCH("|"&amp;AB505&amp;"|",'5_ACOMPANHAMENTO'!$AC$3:$AC$4922))))&gt;0)),'5_ACOMPANHAMENTO'!$O$3:$O$4922),0))</f>
        <v/>
      </c>
      <c r="G505" s="7">
        <f>IF(OR($B505="",$C505=""),"",D505-F505)</f>
        <v/>
      </c>
      <c r="H505">
        <f>IF(OR($B505="",$C505=""),"",TRIM($B505&amp;"")&amp;"|"&amp;TRIM($C505&amp;""))</f>
        <v/>
      </c>
      <c r="I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",99)),1,99)))</f>
        <v/>
      </c>
      <c r="J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",99)),100,99)))</f>
        <v/>
      </c>
      <c r="K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",99)),199,99)))</f>
        <v/>
      </c>
      <c r="L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",99)),298,99)))</f>
        <v/>
      </c>
      <c r="M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",99)),397,99)))</f>
        <v/>
      </c>
      <c r="N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",99)),496,99)))</f>
        <v/>
      </c>
      <c r="O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",99)),595,99)))</f>
        <v/>
      </c>
      <c r="P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",99)),694,99)))</f>
        <v/>
      </c>
      <c r="Q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",99)),793,99)))</f>
        <v/>
      </c>
      <c r="R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",99)),892,99)))</f>
        <v/>
      </c>
      <c r="S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",99)),991,99)))</f>
        <v/>
      </c>
      <c r="T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",99)),1090,99)))</f>
        <v/>
      </c>
      <c r="U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",99)),1189,99)))</f>
        <v/>
      </c>
      <c r="V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",99)),1288,99)))</f>
        <v/>
      </c>
      <c r="W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",99)),1387,99)))</f>
        <v/>
      </c>
      <c r="X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",99)),1486,99)))</f>
        <v/>
      </c>
      <c r="Y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",99)),1585,99)))</f>
        <v/>
      </c>
      <c r="Z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",99)),1684,99)))</f>
        <v/>
      </c>
      <c r="AA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",99)),1783,99)))</f>
        <v/>
      </c>
      <c r="AB505" s="1">
        <f>IF($B505="","",TRIM(MID(SUBSTITUTE(TRIM(SUBSTITUTE(SUBSTITUTE(SUBSTITUTE(SUBSTITUTE(SUBSTITUTE(SUBSTITUTE(SUBSTITUTE(SUBSTITUTE(SUBSTITUTE(SUBSTITUTE(SUBSTITUTE(SUBSTITUTE(SUBSTITUTE(SUBSTITUTE(TRIM($B505&amp;""),CHAR(10),"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",REPT(" ",99)),1882,99)))</f>
        <v/>
      </c>
    </row>
    <row r="506" hidden="1" ht="11.25" customHeight="1">
      <c r="A506" s="4">
        <f>IF(OR($B506="",$C506=""),"",IFERROR(INDEX('5_ACOMPANHAMENTO'!$A$3:$A$4922,MATCH(1,INDEX(('5_ACOMPANHAMENTO'!$AD$3:$AD$4922=TRIM($C506&amp;""))*('5_ACOMPANHAMENTO'!$AC$3:$AC$4922&lt;&gt;"")*((((I506&lt;&gt;"")*ISNUMBER(SEARCH("|"&amp;I506&amp;"|",'5_ACOMPANHAMENTO'!$AC$3:$AC$4922)))+((J506&lt;&gt;"")*ISNUMBER(SEARCH("|"&amp;J506&amp;"|",'5_ACOMPANHAMENTO'!$AC$3:$AC$4922)))+((K506&lt;&gt;"")*ISNUMBER(SEARCH("|"&amp;K506&amp;"|",'5_ACOMPANHAMENTO'!$AC$3:$AC$4922)))+((L506&lt;&gt;"")*ISNUMBER(SEARCH("|"&amp;L506&amp;"|",'5_ACOMPANHAMENTO'!$AC$3:$AC$4922)))+((M506&lt;&gt;"")*ISNUMBER(SEARCH("|"&amp;M506&amp;"|",'5_ACOMPANHAMENTO'!$AC$3:$AC$4922)))+((N506&lt;&gt;"")*ISNUMBER(SEARCH("|"&amp;N506&amp;"|",'5_ACOMPANHAMENTO'!$AC$3:$AC$4922)))+((O506&lt;&gt;"")*ISNUMBER(SEARCH("|"&amp;O506&amp;"|",'5_ACOMPANHAMENTO'!$AC$3:$AC$4922)))+((P506&lt;&gt;"")*ISNUMBER(SEARCH("|"&amp;P506&amp;"|",'5_ACOMPANHAMENTO'!$AC$3:$AC$4922)))+((Q506&lt;&gt;"")*ISNUMBER(SEARCH("|"&amp;Q506&amp;"|",'5_ACOMPANHAMENTO'!$AC$3:$AC$4922)))+((R506&lt;&gt;"")*ISNUMBER(SEARCH("|"&amp;R506&amp;"|",'5_ACOMPANHAMENTO'!$AC$3:$AC$4922)))+((S506&lt;&gt;"")*ISNUMBER(SEARCH("|"&amp;S506&amp;"|",'5_ACOMPANHAMENTO'!$AC$3:$AC$4922)))+((T506&lt;&gt;"")*ISNUMBER(SEARCH("|"&amp;T506&amp;"|",'5_ACOMPANHAMENTO'!$AC$3:$AC$4922)))+((U506&lt;&gt;"")*ISNUMBER(SEARCH("|"&amp;U506&amp;"|",'5_ACOMPANHAMENTO'!$AC$3:$AC$4922)))+((V506&lt;&gt;"")*ISNUMBER(SEARCH("|"&amp;V506&amp;"|",'5_ACOMPANHAMENTO'!$AC$3:$AC$4922)))+((W506&lt;&gt;"")*ISNUMBER(SEARCH("|"&amp;W506&amp;"|",'5_ACOMPANHAMENTO'!$AC$3:$AC$4922)))+((X506&lt;&gt;"")*ISNUMBER(SEARCH("|"&amp;X506&amp;"|",'5_ACOMPANHAMENTO'!$AC$3:$AC$4922)))+((Y506&lt;&gt;"")*ISNUMBER(SEARCH("|"&amp;Y506&amp;"|",'5_ACOMPANHAMENTO'!$AC$3:$AC$4922)))+((Z506&lt;&gt;"")*ISNUMBER(SEARCH("|"&amp;Z506&amp;"|",'5_ACOMPANHAMENTO'!$AC$3:$AC$4922)))+((AA506&lt;&gt;"")*ISNUMBER(SEARCH("|"&amp;AA506&amp;"|",'5_ACOMPANHAMENTO'!$AC$3:$AC$4922)))+((AB506&lt;&gt;"")*ISNUMBER(SEARCH("|"&amp;AB506&amp;"|",'5_ACOMPANHAMENTO'!$AC$3:$AC$4922))))&gt;0),0),0)),""))</f>
        <v/>
      </c>
      <c r="B506" s="14" t="inlineStr">
        <is>
          <t>10200,10202</t>
        </is>
      </c>
      <c r="C506" s="14" t="inlineStr">
        <is>
          <t>SEM_SETOR</t>
        </is>
      </c>
      <c r="D506" s="4">
        <f>IF(OR($B506="",$C506=""),"",IFERROR(SUMPRODUCT(--(('5_ACOMPANHAMENTO'!$AD$3:$AD$4922=TRIM($C506&amp;""))*('5_ACOMPANHAMENTO'!$AC$3:$AC$4922&lt;&gt;"")*((((I506&lt;&gt;"")*ISNUMBER(SEARCH("|"&amp;I506&amp;"|",'5_ACOMPANHAMENTO'!$AC$3:$AC$4922)))+((J506&lt;&gt;"")*ISNUMBER(SEARCH("|"&amp;J506&amp;"|",'5_ACOMPANHAMENTO'!$AC$3:$AC$4922)))+((K506&lt;&gt;"")*ISNUMBER(SEARCH("|"&amp;K506&amp;"|",'5_ACOMPANHAMENTO'!$AC$3:$AC$4922)))+((L506&lt;&gt;"")*ISNUMBER(SEARCH("|"&amp;L506&amp;"|",'5_ACOMPANHAMENTO'!$AC$3:$AC$4922)))+((M506&lt;&gt;"")*ISNUMBER(SEARCH("|"&amp;M506&amp;"|",'5_ACOMPANHAMENTO'!$AC$3:$AC$4922)))+((N506&lt;&gt;"")*ISNUMBER(SEARCH("|"&amp;N506&amp;"|",'5_ACOMPANHAMENTO'!$AC$3:$AC$4922)))+((O506&lt;&gt;"")*ISNUMBER(SEARCH("|"&amp;O506&amp;"|",'5_ACOMPANHAMENTO'!$AC$3:$AC$4922)))+((P506&lt;&gt;"")*ISNUMBER(SEARCH("|"&amp;P506&amp;"|",'5_ACOMPANHAMENTO'!$AC$3:$AC$4922)))+((Q506&lt;&gt;"")*ISNUMBER(SEARCH("|"&amp;Q506&amp;"|",'5_ACOMPANHAMENTO'!$AC$3:$AC$4922)))+((R506&lt;&gt;"")*ISNUMBER(SEARCH("|"&amp;R506&amp;"|",'5_ACOMPANHAMENTO'!$AC$3:$AC$4922)))+((S506&lt;&gt;"")*ISNUMBER(SEARCH("|"&amp;S506&amp;"|",'5_ACOMPANHAMENTO'!$AC$3:$AC$4922)))+((T506&lt;&gt;"")*ISNUMBER(SEARCH("|"&amp;T506&amp;"|",'5_ACOMPANHAMENTO'!$AC$3:$AC$4922)))+((U506&lt;&gt;"")*ISNUMBER(SEARCH("|"&amp;U506&amp;"|",'5_ACOMPANHAMENTO'!$AC$3:$AC$4922)))+((V506&lt;&gt;"")*ISNUMBER(SEARCH("|"&amp;V506&amp;"|",'5_ACOMPANHAMENTO'!$AC$3:$AC$4922)))+((W506&lt;&gt;"")*ISNUMBER(SEARCH("|"&amp;W506&amp;"|",'5_ACOMPANHAMENTO'!$AC$3:$AC$4922)))+((X506&lt;&gt;"")*ISNUMBER(SEARCH("|"&amp;X506&amp;"|",'5_ACOMPANHAMENTO'!$AC$3:$AC$4922)))+((Y506&lt;&gt;"")*ISNUMBER(SEARCH("|"&amp;Y506&amp;"|",'5_ACOMPANHAMENTO'!$AC$3:$AC$4922)))+((Z506&lt;&gt;"")*ISNUMBER(SEARCH("|"&amp;Z506&amp;"|",'5_ACOMPANHAMENTO'!$AC$3:$AC$4922)))+((AA506&lt;&gt;"")*ISNUMBER(SEARCH("|"&amp;AA506&amp;"|",'5_ACOMPANHAMENTO'!$AC$3:$AC$4922)))+((AB506&lt;&gt;"")*ISNUMBER(SEARCH("|"&amp;AB506&amp;"|",'5_ACOMPANHAMENTO'!$AC$3:$AC$4922))))&gt;0)),'5_ACOMPANHAMENTO'!$J$3:$J$4922),0))</f>
        <v/>
      </c>
      <c r="E506" s="4">
        <f>IF(G506=0,"FINALIZADO",IF(TODAY()&gt;A506,"ATRASADO "&amp;TODAY()-A506&amp;" DIAS","ADIANTADO "&amp;A506-TODAY()&amp;" DIAS"))</f>
        <v/>
      </c>
      <c r="F506" s="7">
        <f>IF(OR($B506="",$C506=""),"",IFERROR(SUMPRODUCT(--(('5_ACOMPANHAMENTO'!$AD$3:$AD$4922=TRIM($C506&amp;""))*('5_ACOMPANHAMENTO'!$AC$3:$AC$4922&lt;&gt;"")*((((I506&lt;&gt;"")*ISNUMBER(SEARCH("|"&amp;I506&amp;"|",'5_ACOMPANHAMENTO'!$AC$3:$AC$4922)))+((J506&lt;&gt;"")*ISNUMBER(SEARCH("|"&amp;J506&amp;"|",'5_ACOMPANHAMENTO'!$AC$3:$AC$4922)))+((K506&lt;&gt;"")*ISNUMBER(SEARCH("|"&amp;K506&amp;"|",'5_ACOMPANHAMENTO'!$AC$3:$AC$4922)))+((L506&lt;&gt;"")*ISNUMBER(SEARCH("|"&amp;L506&amp;"|",'5_ACOMPANHAMENTO'!$AC$3:$AC$4922)))+((M506&lt;&gt;"")*ISNUMBER(SEARCH("|"&amp;M506&amp;"|",'5_ACOMPANHAMENTO'!$AC$3:$AC$4922)))+((N506&lt;&gt;"")*ISNUMBER(SEARCH("|"&amp;N506&amp;"|",'5_ACOMPANHAMENTO'!$AC$3:$AC$4922)))+((O506&lt;&gt;"")*ISNUMBER(SEARCH("|"&amp;O506&amp;"|",'5_ACOMPANHAMENTO'!$AC$3:$AC$4922)))+((P506&lt;&gt;"")*ISNUMBER(SEARCH("|"&amp;P506&amp;"|",'5_ACOMPANHAMENTO'!$AC$3:$AC$4922)))+((Q506&lt;&gt;"")*ISNUMBER(SEARCH("|"&amp;Q506&amp;"|",'5_ACOMPANHAMENTO'!$AC$3:$AC$4922)))+((R506&lt;&gt;"")*ISNUMBER(SEARCH("|"&amp;R506&amp;"|",'5_ACOMPANHAMENTO'!$AC$3:$AC$4922)))+((S506&lt;&gt;"")*ISNUMBER(SEARCH("|"&amp;S506&amp;"|",'5_ACOMPANHAMENTO'!$AC$3:$AC$4922)))+((T506&lt;&gt;"")*ISNUMBER(SEARCH("|"&amp;T506&amp;"|",'5_ACOMPANHAMENTO'!$AC$3:$AC$4922)))+((U506&lt;&gt;"")*ISNUMBER(SEARCH("|"&amp;U506&amp;"|",'5_ACOMPANHAMENTO'!$AC$3:$AC$4922)))+((V506&lt;&gt;"")*ISNUMBER(SEARCH("|"&amp;V506&amp;"|",'5_ACOMPANHAMENTO'!$AC$3:$AC$4922)))+((W506&lt;&gt;"")*ISNUMBER(SEARCH("|"&amp;W506&amp;"|",'5_ACOMPANHAMENTO'!$AC$3:$AC$4922)))+((X506&lt;&gt;"")*ISNUMBER(SEARCH("|"&amp;X506&amp;"|",'5_ACOMPANHAMENTO'!$AC$3:$AC$4922)))+((Y506&lt;&gt;"")*ISNUMBER(SEARCH("|"&amp;Y506&amp;"|",'5_ACOMPANHAMENTO'!$AC$3:$AC$4922)))+((Z506&lt;&gt;"")*ISNUMBER(SEARCH("|"&amp;Z506&amp;"|",'5_ACOMPANHAMENTO'!$AC$3:$AC$4922)))+((AA506&lt;&gt;"")*ISNUMBER(SEARCH("|"&amp;AA506&amp;"|",'5_ACOMPANHAMENTO'!$AC$3:$AC$4922)))+((AB506&lt;&gt;"")*ISNUMBER(SEARCH("|"&amp;AB506&amp;"|",'5_ACOMPANHAMENTO'!$AC$3:$AC$4922))))&gt;0)),'5_ACOMPANHAMENTO'!$O$3:$O$4922),0))</f>
        <v/>
      </c>
      <c r="G506" s="7">
        <f>IF(OR($B506="",$C506=""),"",D506-F506)</f>
        <v/>
      </c>
      <c r="H506">
        <f>IF(OR($B506="",$C506=""),"",TRIM($B506&amp;"")&amp;"|"&amp;TRIM($C506&amp;""))</f>
        <v/>
      </c>
      <c r="I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",99)),1,99)))</f>
        <v/>
      </c>
      <c r="J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",99)),100,99)))</f>
        <v/>
      </c>
      <c r="K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",99)),199,99)))</f>
        <v/>
      </c>
      <c r="L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",99)),298,99)))</f>
        <v/>
      </c>
      <c r="M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",99)),397,99)))</f>
        <v/>
      </c>
      <c r="N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",99)),496,99)))</f>
        <v/>
      </c>
      <c r="O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",99)),595,99)))</f>
        <v/>
      </c>
      <c r="P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",99)),694,99)))</f>
        <v/>
      </c>
      <c r="Q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",99)),793,99)))</f>
        <v/>
      </c>
      <c r="R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",99)),892,99)))</f>
        <v/>
      </c>
      <c r="S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",99)),991,99)))</f>
        <v/>
      </c>
      <c r="T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",99)),1090,99)))</f>
        <v/>
      </c>
      <c r="U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",99)),1189,99)))</f>
        <v/>
      </c>
      <c r="V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",99)),1288,99)))</f>
        <v/>
      </c>
      <c r="W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",99)),1387,99)))</f>
        <v/>
      </c>
      <c r="X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",99)),1486,99)))</f>
        <v/>
      </c>
      <c r="Y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",99)),1585,99)))</f>
        <v/>
      </c>
      <c r="Z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",99)),1684,99)))</f>
        <v/>
      </c>
      <c r="AA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",99)),1783,99)))</f>
        <v/>
      </c>
      <c r="AB506" s="1">
        <f>IF($B506="","",TRIM(MID(SUBSTITUTE(TRIM(SUBSTITUTE(SUBSTITUTE(SUBSTITUTE(SUBSTITUTE(SUBSTITUTE(SUBSTITUTE(SUBSTITUTE(SUBSTITUTE(SUBSTITUTE(SUBSTITUTE(SUBSTITUTE(SUBSTITUTE(SUBSTITUTE(SUBSTITUTE(TRIM($B506&amp;""),CHAR(10),"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",REPT(" ",99)),1882,99)))</f>
        <v/>
      </c>
    </row>
    <row r="507" hidden="1" ht="11.25" customHeight="1">
      <c r="A507" s="4">
        <f>IF(OR($B507="",$C507=""),"",IFERROR(INDEX('5_ACOMPANHAMENTO'!$A$3:$A$4922,MATCH(1,INDEX(('5_ACOMPANHAMENTO'!$AD$3:$AD$4922=TRIM($C507&amp;""))*('5_ACOMPANHAMENTO'!$AC$3:$AC$4922&lt;&gt;"")*((((I507&lt;&gt;"")*ISNUMBER(SEARCH("|"&amp;I507&amp;"|",'5_ACOMPANHAMENTO'!$AC$3:$AC$4922)))+((J507&lt;&gt;"")*ISNUMBER(SEARCH("|"&amp;J507&amp;"|",'5_ACOMPANHAMENTO'!$AC$3:$AC$4922)))+((K507&lt;&gt;"")*ISNUMBER(SEARCH("|"&amp;K507&amp;"|",'5_ACOMPANHAMENTO'!$AC$3:$AC$4922)))+((L507&lt;&gt;"")*ISNUMBER(SEARCH("|"&amp;L507&amp;"|",'5_ACOMPANHAMENTO'!$AC$3:$AC$4922)))+((M507&lt;&gt;"")*ISNUMBER(SEARCH("|"&amp;M507&amp;"|",'5_ACOMPANHAMENTO'!$AC$3:$AC$4922)))+((N507&lt;&gt;"")*ISNUMBER(SEARCH("|"&amp;N507&amp;"|",'5_ACOMPANHAMENTO'!$AC$3:$AC$4922)))+((O507&lt;&gt;"")*ISNUMBER(SEARCH("|"&amp;O507&amp;"|",'5_ACOMPANHAMENTO'!$AC$3:$AC$4922)))+((P507&lt;&gt;"")*ISNUMBER(SEARCH("|"&amp;P507&amp;"|",'5_ACOMPANHAMENTO'!$AC$3:$AC$4922)))+((Q507&lt;&gt;"")*ISNUMBER(SEARCH("|"&amp;Q507&amp;"|",'5_ACOMPANHAMENTO'!$AC$3:$AC$4922)))+((R507&lt;&gt;"")*ISNUMBER(SEARCH("|"&amp;R507&amp;"|",'5_ACOMPANHAMENTO'!$AC$3:$AC$4922)))+((S507&lt;&gt;"")*ISNUMBER(SEARCH("|"&amp;S507&amp;"|",'5_ACOMPANHAMENTO'!$AC$3:$AC$4922)))+((T507&lt;&gt;"")*ISNUMBER(SEARCH("|"&amp;T507&amp;"|",'5_ACOMPANHAMENTO'!$AC$3:$AC$4922)))+((U507&lt;&gt;"")*ISNUMBER(SEARCH("|"&amp;U507&amp;"|",'5_ACOMPANHAMENTO'!$AC$3:$AC$4922)))+((V507&lt;&gt;"")*ISNUMBER(SEARCH("|"&amp;V507&amp;"|",'5_ACOMPANHAMENTO'!$AC$3:$AC$4922)))+((W507&lt;&gt;"")*ISNUMBER(SEARCH("|"&amp;W507&amp;"|",'5_ACOMPANHAMENTO'!$AC$3:$AC$4922)))+((X507&lt;&gt;"")*ISNUMBER(SEARCH("|"&amp;X507&amp;"|",'5_ACOMPANHAMENTO'!$AC$3:$AC$4922)))+((Y507&lt;&gt;"")*ISNUMBER(SEARCH("|"&amp;Y507&amp;"|",'5_ACOMPANHAMENTO'!$AC$3:$AC$4922)))+((Z507&lt;&gt;"")*ISNUMBER(SEARCH("|"&amp;Z507&amp;"|",'5_ACOMPANHAMENTO'!$AC$3:$AC$4922)))+((AA507&lt;&gt;"")*ISNUMBER(SEARCH("|"&amp;AA507&amp;"|",'5_ACOMPANHAMENTO'!$AC$3:$AC$4922)))+((AB507&lt;&gt;"")*ISNUMBER(SEARCH("|"&amp;AB507&amp;"|",'5_ACOMPANHAMENTO'!$AC$3:$AC$4922))))&gt;0),0),0)),""))</f>
        <v/>
      </c>
      <c r="B507" s="14" t="inlineStr">
        <is>
          <t>10200,10202</t>
        </is>
      </c>
      <c r="C507" s="14" t="inlineStr">
        <is>
          <t>SEM_SETOR</t>
        </is>
      </c>
      <c r="D507" s="4">
        <f>IF(OR($B507="",$C507=""),"",IFERROR(SUMPRODUCT(--(('5_ACOMPANHAMENTO'!$AD$3:$AD$4922=TRIM($C507&amp;""))*('5_ACOMPANHAMENTO'!$AC$3:$AC$4922&lt;&gt;"")*((((I507&lt;&gt;"")*ISNUMBER(SEARCH("|"&amp;I507&amp;"|",'5_ACOMPANHAMENTO'!$AC$3:$AC$4922)))+((J507&lt;&gt;"")*ISNUMBER(SEARCH("|"&amp;J507&amp;"|",'5_ACOMPANHAMENTO'!$AC$3:$AC$4922)))+((K507&lt;&gt;"")*ISNUMBER(SEARCH("|"&amp;K507&amp;"|",'5_ACOMPANHAMENTO'!$AC$3:$AC$4922)))+((L507&lt;&gt;"")*ISNUMBER(SEARCH("|"&amp;L507&amp;"|",'5_ACOMPANHAMENTO'!$AC$3:$AC$4922)))+((M507&lt;&gt;"")*ISNUMBER(SEARCH("|"&amp;M507&amp;"|",'5_ACOMPANHAMENTO'!$AC$3:$AC$4922)))+((N507&lt;&gt;"")*ISNUMBER(SEARCH("|"&amp;N507&amp;"|",'5_ACOMPANHAMENTO'!$AC$3:$AC$4922)))+((O507&lt;&gt;"")*ISNUMBER(SEARCH("|"&amp;O507&amp;"|",'5_ACOMPANHAMENTO'!$AC$3:$AC$4922)))+((P507&lt;&gt;"")*ISNUMBER(SEARCH("|"&amp;P507&amp;"|",'5_ACOMPANHAMENTO'!$AC$3:$AC$4922)))+((Q507&lt;&gt;"")*ISNUMBER(SEARCH("|"&amp;Q507&amp;"|",'5_ACOMPANHAMENTO'!$AC$3:$AC$4922)))+((R507&lt;&gt;"")*ISNUMBER(SEARCH("|"&amp;R507&amp;"|",'5_ACOMPANHAMENTO'!$AC$3:$AC$4922)))+((S507&lt;&gt;"")*ISNUMBER(SEARCH("|"&amp;S507&amp;"|",'5_ACOMPANHAMENTO'!$AC$3:$AC$4922)))+((T507&lt;&gt;"")*ISNUMBER(SEARCH("|"&amp;T507&amp;"|",'5_ACOMPANHAMENTO'!$AC$3:$AC$4922)))+((U507&lt;&gt;"")*ISNUMBER(SEARCH("|"&amp;U507&amp;"|",'5_ACOMPANHAMENTO'!$AC$3:$AC$4922)))+((V507&lt;&gt;"")*ISNUMBER(SEARCH("|"&amp;V507&amp;"|",'5_ACOMPANHAMENTO'!$AC$3:$AC$4922)))+((W507&lt;&gt;"")*ISNUMBER(SEARCH("|"&amp;W507&amp;"|",'5_ACOMPANHAMENTO'!$AC$3:$AC$4922)))+((X507&lt;&gt;"")*ISNUMBER(SEARCH("|"&amp;X507&amp;"|",'5_ACOMPANHAMENTO'!$AC$3:$AC$4922)))+((Y507&lt;&gt;"")*ISNUMBER(SEARCH("|"&amp;Y507&amp;"|",'5_ACOMPANHAMENTO'!$AC$3:$AC$4922)))+((Z507&lt;&gt;"")*ISNUMBER(SEARCH("|"&amp;Z507&amp;"|",'5_ACOMPANHAMENTO'!$AC$3:$AC$4922)))+((AA507&lt;&gt;"")*ISNUMBER(SEARCH("|"&amp;AA507&amp;"|",'5_ACOMPANHAMENTO'!$AC$3:$AC$4922)))+((AB507&lt;&gt;"")*ISNUMBER(SEARCH("|"&amp;AB507&amp;"|",'5_ACOMPANHAMENTO'!$AC$3:$AC$4922))))&gt;0)),'5_ACOMPANHAMENTO'!$J$3:$J$4922),0))</f>
        <v/>
      </c>
      <c r="E507" s="4">
        <f>IF(G507=0,"FINALIZADO",IF(TODAY()&gt;A507,"ATRASADO "&amp;TODAY()-A507&amp;" DIAS","ADIANTADO "&amp;A507-TODAY()&amp;" DIAS"))</f>
        <v/>
      </c>
      <c r="F507" s="7">
        <f>IF(OR($B507="",$C507=""),"",IFERROR(SUMPRODUCT(--(('5_ACOMPANHAMENTO'!$AD$3:$AD$4922=TRIM($C507&amp;""))*('5_ACOMPANHAMENTO'!$AC$3:$AC$4922&lt;&gt;"")*((((I507&lt;&gt;"")*ISNUMBER(SEARCH("|"&amp;I507&amp;"|",'5_ACOMPANHAMENTO'!$AC$3:$AC$4922)))+((J507&lt;&gt;"")*ISNUMBER(SEARCH("|"&amp;J507&amp;"|",'5_ACOMPANHAMENTO'!$AC$3:$AC$4922)))+((K507&lt;&gt;"")*ISNUMBER(SEARCH("|"&amp;K507&amp;"|",'5_ACOMPANHAMENTO'!$AC$3:$AC$4922)))+((L507&lt;&gt;"")*ISNUMBER(SEARCH("|"&amp;L507&amp;"|",'5_ACOMPANHAMENTO'!$AC$3:$AC$4922)))+((M507&lt;&gt;"")*ISNUMBER(SEARCH("|"&amp;M507&amp;"|",'5_ACOMPANHAMENTO'!$AC$3:$AC$4922)))+((N507&lt;&gt;"")*ISNUMBER(SEARCH("|"&amp;N507&amp;"|",'5_ACOMPANHAMENTO'!$AC$3:$AC$4922)))+((O507&lt;&gt;"")*ISNUMBER(SEARCH("|"&amp;O507&amp;"|",'5_ACOMPANHAMENTO'!$AC$3:$AC$4922)))+((P507&lt;&gt;"")*ISNUMBER(SEARCH("|"&amp;P507&amp;"|",'5_ACOMPANHAMENTO'!$AC$3:$AC$4922)))+((Q507&lt;&gt;"")*ISNUMBER(SEARCH("|"&amp;Q507&amp;"|",'5_ACOMPANHAMENTO'!$AC$3:$AC$4922)))+((R507&lt;&gt;"")*ISNUMBER(SEARCH("|"&amp;R507&amp;"|",'5_ACOMPANHAMENTO'!$AC$3:$AC$4922)))+((S507&lt;&gt;"")*ISNUMBER(SEARCH("|"&amp;S507&amp;"|",'5_ACOMPANHAMENTO'!$AC$3:$AC$4922)))+((T507&lt;&gt;"")*ISNUMBER(SEARCH("|"&amp;T507&amp;"|",'5_ACOMPANHAMENTO'!$AC$3:$AC$4922)))+((U507&lt;&gt;"")*ISNUMBER(SEARCH("|"&amp;U507&amp;"|",'5_ACOMPANHAMENTO'!$AC$3:$AC$4922)))+((V507&lt;&gt;"")*ISNUMBER(SEARCH("|"&amp;V507&amp;"|",'5_ACOMPANHAMENTO'!$AC$3:$AC$4922)))+((W507&lt;&gt;"")*ISNUMBER(SEARCH("|"&amp;W507&amp;"|",'5_ACOMPANHAMENTO'!$AC$3:$AC$4922)))+((X507&lt;&gt;"")*ISNUMBER(SEARCH("|"&amp;X507&amp;"|",'5_ACOMPANHAMENTO'!$AC$3:$AC$4922)))+((Y507&lt;&gt;"")*ISNUMBER(SEARCH("|"&amp;Y507&amp;"|",'5_ACOMPANHAMENTO'!$AC$3:$AC$4922)))+((Z507&lt;&gt;"")*ISNUMBER(SEARCH("|"&amp;Z507&amp;"|",'5_ACOMPANHAMENTO'!$AC$3:$AC$4922)))+((AA507&lt;&gt;"")*ISNUMBER(SEARCH("|"&amp;AA507&amp;"|",'5_ACOMPANHAMENTO'!$AC$3:$AC$4922)))+((AB507&lt;&gt;"")*ISNUMBER(SEARCH("|"&amp;AB507&amp;"|",'5_ACOMPANHAMENTO'!$AC$3:$AC$4922))))&gt;0)),'5_ACOMPANHAMENTO'!$O$3:$O$4922),0))</f>
        <v/>
      </c>
      <c r="G507" s="7">
        <f>IF(OR($B507="",$C507=""),"",D507-F507)</f>
        <v/>
      </c>
      <c r="H507">
        <f>IF(OR($B507="",$C507=""),"",TRIM($B507&amp;"")&amp;"|"&amp;TRIM($C507&amp;""))</f>
        <v/>
      </c>
      <c r="I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",99)),1,99)))</f>
        <v/>
      </c>
      <c r="J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",99)),100,99)))</f>
        <v/>
      </c>
      <c r="K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",99)),199,99)))</f>
        <v/>
      </c>
      <c r="L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",99)),298,99)))</f>
        <v/>
      </c>
      <c r="M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",99)),397,99)))</f>
        <v/>
      </c>
      <c r="N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",99)),496,99)))</f>
        <v/>
      </c>
      <c r="O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",99)),595,99)))</f>
        <v/>
      </c>
      <c r="P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",99)),694,99)))</f>
        <v/>
      </c>
      <c r="Q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",99)),793,99)))</f>
        <v/>
      </c>
      <c r="R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",99)),892,99)))</f>
        <v/>
      </c>
      <c r="S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",99)),991,99)))</f>
        <v/>
      </c>
      <c r="T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",99)),1090,99)))</f>
        <v/>
      </c>
      <c r="U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",99)),1189,99)))</f>
        <v/>
      </c>
      <c r="V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",99)),1288,99)))</f>
        <v/>
      </c>
      <c r="W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",99)),1387,99)))</f>
        <v/>
      </c>
      <c r="X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",99)),1486,99)))</f>
        <v/>
      </c>
      <c r="Y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",99)),1585,99)))</f>
        <v/>
      </c>
      <c r="Z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",99)),1684,99)))</f>
        <v/>
      </c>
      <c r="AA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",99)),1783,99)))</f>
        <v/>
      </c>
      <c r="AB507" s="1">
        <f>IF($B507="","",TRIM(MID(SUBSTITUTE(TRIM(SUBSTITUTE(SUBSTITUTE(SUBSTITUTE(SUBSTITUTE(SUBSTITUTE(SUBSTITUTE(SUBSTITUTE(SUBSTITUTE(SUBSTITUTE(SUBSTITUTE(SUBSTITUTE(SUBSTITUTE(SUBSTITUTE(SUBSTITUTE(TRIM($B507&amp;""),CHAR(10),"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",REPT(" ",99)),1882,99)))</f>
        <v/>
      </c>
    </row>
    <row r="508" hidden="1" ht="11.25" customHeight="1">
      <c r="A508" s="4">
        <f>IF(OR($B508="",$C508=""),"",IFERROR(INDEX('5_ACOMPANHAMENTO'!$A$3:$A$4922,MATCH(1,INDEX(('5_ACOMPANHAMENTO'!$AD$3:$AD$4922=TRIM($C508&amp;""))*('5_ACOMPANHAMENTO'!$AC$3:$AC$4922&lt;&gt;"")*((((I508&lt;&gt;"")*ISNUMBER(SEARCH("|"&amp;I508&amp;"|",'5_ACOMPANHAMENTO'!$AC$3:$AC$4922)))+((J508&lt;&gt;"")*ISNUMBER(SEARCH("|"&amp;J508&amp;"|",'5_ACOMPANHAMENTO'!$AC$3:$AC$4922)))+((K508&lt;&gt;"")*ISNUMBER(SEARCH("|"&amp;K508&amp;"|",'5_ACOMPANHAMENTO'!$AC$3:$AC$4922)))+((L508&lt;&gt;"")*ISNUMBER(SEARCH("|"&amp;L508&amp;"|",'5_ACOMPANHAMENTO'!$AC$3:$AC$4922)))+((M508&lt;&gt;"")*ISNUMBER(SEARCH("|"&amp;M508&amp;"|",'5_ACOMPANHAMENTO'!$AC$3:$AC$4922)))+((N508&lt;&gt;"")*ISNUMBER(SEARCH("|"&amp;N508&amp;"|",'5_ACOMPANHAMENTO'!$AC$3:$AC$4922)))+((O508&lt;&gt;"")*ISNUMBER(SEARCH("|"&amp;O508&amp;"|",'5_ACOMPANHAMENTO'!$AC$3:$AC$4922)))+((P508&lt;&gt;"")*ISNUMBER(SEARCH("|"&amp;P508&amp;"|",'5_ACOMPANHAMENTO'!$AC$3:$AC$4922)))+((Q508&lt;&gt;"")*ISNUMBER(SEARCH("|"&amp;Q508&amp;"|",'5_ACOMPANHAMENTO'!$AC$3:$AC$4922)))+((R508&lt;&gt;"")*ISNUMBER(SEARCH("|"&amp;R508&amp;"|",'5_ACOMPANHAMENTO'!$AC$3:$AC$4922)))+((S508&lt;&gt;"")*ISNUMBER(SEARCH("|"&amp;S508&amp;"|",'5_ACOMPANHAMENTO'!$AC$3:$AC$4922)))+((T508&lt;&gt;"")*ISNUMBER(SEARCH("|"&amp;T508&amp;"|",'5_ACOMPANHAMENTO'!$AC$3:$AC$4922)))+((U508&lt;&gt;"")*ISNUMBER(SEARCH("|"&amp;U508&amp;"|",'5_ACOMPANHAMENTO'!$AC$3:$AC$4922)))+((V508&lt;&gt;"")*ISNUMBER(SEARCH("|"&amp;V508&amp;"|",'5_ACOMPANHAMENTO'!$AC$3:$AC$4922)))+((W508&lt;&gt;"")*ISNUMBER(SEARCH("|"&amp;W508&amp;"|",'5_ACOMPANHAMENTO'!$AC$3:$AC$4922)))+((X508&lt;&gt;"")*ISNUMBER(SEARCH("|"&amp;X508&amp;"|",'5_ACOMPANHAMENTO'!$AC$3:$AC$4922)))+((Y508&lt;&gt;"")*ISNUMBER(SEARCH("|"&amp;Y508&amp;"|",'5_ACOMPANHAMENTO'!$AC$3:$AC$4922)))+((Z508&lt;&gt;"")*ISNUMBER(SEARCH("|"&amp;Z508&amp;"|",'5_ACOMPANHAMENTO'!$AC$3:$AC$4922)))+((AA508&lt;&gt;"")*ISNUMBER(SEARCH("|"&amp;AA508&amp;"|",'5_ACOMPANHAMENTO'!$AC$3:$AC$4922)))+((AB508&lt;&gt;"")*ISNUMBER(SEARCH("|"&amp;AB508&amp;"|",'5_ACOMPANHAMENTO'!$AC$3:$AC$4922))))&gt;0),0),0)),""))</f>
        <v/>
      </c>
      <c r="B508" s="14" t="inlineStr">
        <is>
          <t>10200,10202</t>
        </is>
      </c>
      <c r="C508" s="14" t="inlineStr">
        <is>
          <t>SEM_SETOR</t>
        </is>
      </c>
      <c r="D508" s="4">
        <f>IF(OR($B508="",$C508=""),"",IFERROR(SUMPRODUCT(--(('5_ACOMPANHAMENTO'!$AD$3:$AD$4922=TRIM($C508&amp;""))*('5_ACOMPANHAMENTO'!$AC$3:$AC$4922&lt;&gt;"")*((((I508&lt;&gt;"")*ISNUMBER(SEARCH("|"&amp;I508&amp;"|",'5_ACOMPANHAMENTO'!$AC$3:$AC$4922)))+((J508&lt;&gt;"")*ISNUMBER(SEARCH("|"&amp;J508&amp;"|",'5_ACOMPANHAMENTO'!$AC$3:$AC$4922)))+((K508&lt;&gt;"")*ISNUMBER(SEARCH("|"&amp;K508&amp;"|",'5_ACOMPANHAMENTO'!$AC$3:$AC$4922)))+((L508&lt;&gt;"")*ISNUMBER(SEARCH("|"&amp;L508&amp;"|",'5_ACOMPANHAMENTO'!$AC$3:$AC$4922)))+((M508&lt;&gt;"")*ISNUMBER(SEARCH("|"&amp;M508&amp;"|",'5_ACOMPANHAMENTO'!$AC$3:$AC$4922)))+((N508&lt;&gt;"")*ISNUMBER(SEARCH("|"&amp;N508&amp;"|",'5_ACOMPANHAMENTO'!$AC$3:$AC$4922)))+((O508&lt;&gt;"")*ISNUMBER(SEARCH("|"&amp;O508&amp;"|",'5_ACOMPANHAMENTO'!$AC$3:$AC$4922)))+((P508&lt;&gt;"")*ISNUMBER(SEARCH("|"&amp;P508&amp;"|",'5_ACOMPANHAMENTO'!$AC$3:$AC$4922)))+((Q508&lt;&gt;"")*ISNUMBER(SEARCH("|"&amp;Q508&amp;"|",'5_ACOMPANHAMENTO'!$AC$3:$AC$4922)))+((R508&lt;&gt;"")*ISNUMBER(SEARCH("|"&amp;R508&amp;"|",'5_ACOMPANHAMENTO'!$AC$3:$AC$4922)))+((S508&lt;&gt;"")*ISNUMBER(SEARCH("|"&amp;S508&amp;"|",'5_ACOMPANHAMENTO'!$AC$3:$AC$4922)))+((T508&lt;&gt;"")*ISNUMBER(SEARCH("|"&amp;T508&amp;"|",'5_ACOMPANHAMENTO'!$AC$3:$AC$4922)))+((U508&lt;&gt;"")*ISNUMBER(SEARCH("|"&amp;U508&amp;"|",'5_ACOMPANHAMENTO'!$AC$3:$AC$4922)))+((V508&lt;&gt;"")*ISNUMBER(SEARCH("|"&amp;V508&amp;"|",'5_ACOMPANHAMENTO'!$AC$3:$AC$4922)))+((W508&lt;&gt;"")*ISNUMBER(SEARCH("|"&amp;W508&amp;"|",'5_ACOMPANHAMENTO'!$AC$3:$AC$4922)))+((X508&lt;&gt;"")*ISNUMBER(SEARCH("|"&amp;X508&amp;"|",'5_ACOMPANHAMENTO'!$AC$3:$AC$4922)))+((Y508&lt;&gt;"")*ISNUMBER(SEARCH("|"&amp;Y508&amp;"|",'5_ACOMPANHAMENTO'!$AC$3:$AC$4922)))+((Z508&lt;&gt;"")*ISNUMBER(SEARCH("|"&amp;Z508&amp;"|",'5_ACOMPANHAMENTO'!$AC$3:$AC$4922)))+((AA508&lt;&gt;"")*ISNUMBER(SEARCH("|"&amp;AA508&amp;"|",'5_ACOMPANHAMENTO'!$AC$3:$AC$4922)))+((AB508&lt;&gt;"")*ISNUMBER(SEARCH("|"&amp;AB508&amp;"|",'5_ACOMPANHAMENTO'!$AC$3:$AC$4922))))&gt;0)),'5_ACOMPANHAMENTO'!$J$3:$J$4922),0))</f>
        <v/>
      </c>
      <c r="E508" s="4">
        <f>IF(G508=0,"FINALIZADO",IF(TODAY()&gt;A508,"ATRASADO "&amp;TODAY()-A508&amp;" DIAS","ADIANTADO "&amp;A508-TODAY()&amp;" DIAS"))</f>
        <v/>
      </c>
      <c r="F508" s="7">
        <f>IF(OR($B508="",$C508=""),"",IFERROR(SUMPRODUCT(--(('5_ACOMPANHAMENTO'!$AD$3:$AD$4922=TRIM($C508&amp;""))*('5_ACOMPANHAMENTO'!$AC$3:$AC$4922&lt;&gt;"")*((((I508&lt;&gt;"")*ISNUMBER(SEARCH("|"&amp;I508&amp;"|",'5_ACOMPANHAMENTO'!$AC$3:$AC$4922)))+((J508&lt;&gt;"")*ISNUMBER(SEARCH("|"&amp;J508&amp;"|",'5_ACOMPANHAMENTO'!$AC$3:$AC$4922)))+((K508&lt;&gt;"")*ISNUMBER(SEARCH("|"&amp;K508&amp;"|",'5_ACOMPANHAMENTO'!$AC$3:$AC$4922)))+((L508&lt;&gt;"")*ISNUMBER(SEARCH("|"&amp;L508&amp;"|",'5_ACOMPANHAMENTO'!$AC$3:$AC$4922)))+((M508&lt;&gt;"")*ISNUMBER(SEARCH("|"&amp;M508&amp;"|",'5_ACOMPANHAMENTO'!$AC$3:$AC$4922)))+((N508&lt;&gt;"")*ISNUMBER(SEARCH("|"&amp;N508&amp;"|",'5_ACOMPANHAMENTO'!$AC$3:$AC$4922)))+((O508&lt;&gt;"")*ISNUMBER(SEARCH("|"&amp;O508&amp;"|",'5_ACOMPANHAMENTO'!$AC$3:$AC$4922)))+((P508&lt;&gt;"")*ISNUMBER(SEARCH("|"&amp;P508&amp;"|",'5_ACOMPANHAMENTO'!$AC$3:$AC$4922)))+((Q508&lt;&gt;"")*ISNUMBER(SEARCH("|"&amp;Q508&amp;"|",'5_ACOMPANHAMENTO'!$AC$3:$AC$4922)))+((R508&lt;&gt;"")*ISNUMBER(SEARCH("|"&amp;R508&amp;"|",'5_ACOMPANHAMENTO'!$AC$3:$AC$4922)))+((S508&lt;&gt;"")*ISNUMBER(SEARCH("|"&amp;S508&amp;"|",'5_ACOMPANHAMENTO'!$AC$3:$AC$4922)))+((T508&lt;&gt;"")*ISNUMBER(SEARCH("|"&amp;T508&amp;"|",'5_ACOMPANHAMENTO'!$AC$3:$AC$4922)))+((U508&lt;&gt;"")*ISNUMBER(SEARCH("|"&amp;U508&amp;"|",'5_ACOMPANHAMENTO'!$AC$3:$AC$4922)))+((V508&lt;&gt;"")*ISNUMBER(SEARCH("|"&amp;V508&amp;"|",'5_ACOMPANHAMENTO'!$AC$3:$AC$4922)))+((W508&lt;&gt;"")*ISNUMBER(SEARCH("|"&amp;W508&amp;"|",'5_ACOMPANHAMENTO'!$AC$3:$AC$4922)))+((X508&lt;&gt;"")*ISNUMBER(SEARCH("|"&amp;X508&amp;"|",'5_ACOMPANHAMENTO'!$AC$3:$AC$4922)))+((Y508&lt;&gt;"")*ISNUMBER(SEARCH("|"&amp;Y508&amp;"|",'5_ACOMPANHAMENTO'!$AC$3:$AC$4922)))+((Z508&lt;&gt;"")*ISNUMBER(SEARCH("|"&amp;Z508&amp;"|",'5_ACOMPANHAMENTO'!$AC$3:$AC$4922)))+((AA508&lt;&gt;"")*ISNUMBER(SEARCH("|"&amp;AA508&amp;"|",'5_ACOMPANHAMENTO'!$AC$3:$AC$4922)))+((AB508&lt;&gt;"")*ISNUMBER(SEARCH("|"&amp;AB508&amp;"|",'5_ACOMPANHAMENTO'!$AC$3:$AC$4922))))&gt;0)),'5_ACOMPANHAMENTO'!$O$3:$O$4922),0))</f>
        <v/>
      </c>
      <c r="G508" s="7">
        <f>IF(OR($B508="",$C508=""),"",D508-F508)</f>
        <v/>
      </c>
      <c r="H508">
        <f>IF(OR($B508="",$C508=""),"",TRIM($B508&amp;"")&amp;"|"&amp;TRIM($C508&amp;""))</f>
        <v/>
      </c>
      <c r="I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",99)),1,99)))</f>
        <v/>
      </c>
      <c r="J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",99)),100,99)))</f>
        <v/>
      </c>
      <c r="K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",99)),199,99)))</f>
        <v/>
      </c>
      <c r="L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",99)),298,99)))</f>
        <v/>
      </c>
      <c r="M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",99)),397,99)))</f>
        <v/>
      </c>
      <c r="N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",99)),496,99)))</f>
        <v/>
      </c>
      <c r="O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",99)),595,99)))</f>
        <v/>
      </c>
      <c r="P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",99)),694,99)))</f>
        <v/>
      </c>
      <c r="Q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",99)),793,99)))</f>
        <v/>
      </c>
      <c r="R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",99)),892,99)))</f>
        <v/>
      </c>
      <c r="S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",99)),991,99)))</f>
        <v/>
      </c>
      <c r="T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",99)),1090,99)))</f>
        <v/>
      </c>
      <c r="U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",99)),1189,99)))</f>
        <v/>
      </c>
      <c r="V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",99)),1288,99)))</f>
        <v/>
      </c>
      <c r="W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",99)),1387,99)))</f>
        <v/>
      </c>
      <c r="X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",99)),1486,99)))</f>
        <v/>
      </c>
      <c r="Y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",99)),1585,99)))</f>
        <v/>
      </c>
      <c r="Z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",99)),1684,99)))</f>
        <v/>
      </c>
      <c r="AA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",99)),1783,99)))</f>
        <v/>
      </c>
      <c r="AB508" s="1">
        <f>IF($B508="","",TRIM(MID(SUBSTITUTE(TRIM(SUBSTITUTE(SUBSTITUTE(SUBSTITUTE(SUBSTITUTE(SUBSTITUTE(SUBSTITUTE(SUBSTITUTE(SUBSTITUTE(SUBSTITUTE(SUBSTITUTE(SUBSTITUTE(SUBSTITUTE(SUBSTITUTE(SUBSTITUTE(TRIM($B508&amp;""),CHAR(10),"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",REPT(" ",99)),1882,99)))</f>
        <v/>
      </c>
    </row>
    <row r="509" hidden="1" ht="11.25" customHeight="1">
      <c r="A509" s="4">
        <f>IF(OR($B509="",$C509=""),"",IFERROR(INDEX('5_ACOMPANHAMENTO'!$A$3:$A$4922,MATCH(1,INDEX(('5_ACOMPANHAMENTO'!$AD$3:$AD$4922=TRIM($C509&amp;""))*('5_ACOMPANHAMENTO'!$AC$3:$AC$4922&lt;&gt;"")*((((I509&lt;&gt;"")*ISNUMBER(SEARCH("|"&amp;I509&amp;"|",'5_ACOMPANHAMENTO'!$AC$3:$AC$4922)))+((J509&lt;&gt;"")*ISNUMBER(SEARCH("|"&amp;J509&amp;"|",'5_ACOMPANHAMENTO'!$AC$3:$AC$4922)))+((K509&lt;&gt;"")*ISNUMBER(SEARCH("|"&amp;K509&amp;"|",'5_ACOMPANHAMENTO'!$AC$3:$AC$4922)))+((L509&lt;&gt;"")*ISNUMBER(SEARCH("|"&amp;L509&amp;"|",'5_ACOMPANHAMENTO'!$AC$3:$AC$4922)))+((M509&lt;&gt;"")*ISNUMBER(SEARCH("|"&amp;M509&amp;"|",'5_ACOMPANHAMENTO'!$AC$3:$AC$4922)))+((N509&lt;&gt;"")*ISNUMBER(SEARCH("|"&amp;N509&amp;"|",'5_ACOMPANHAMENTO'!$AC$3:$AC$4922)))+((O509&lt;&gt;"")*ISNUMBER(SEARCH("|"&amp;O509&amp;"|",'5_ACOMPANHAMENTO'!$AC$3:$AC$4922)))+((P509&lt;&gt;"")*ISNUMBER(SEARCH("|"&amp;P509&amp;"|",'5_ACOMPANHAMENTO'!$AC$3:$AC$4922)))+((Q509&lt;&gt;"")*ISNUMBER(SEARCH("|"&amp;Q509&amp;"|",'5_ACOMPANHAMENTO'!$AC$3:$AC$4922)))+((R509&lt;&gt;"")*ISNUMBER(SEARCH("|"&amp;R509&amp;"|",'5_ACOMPANHAMENTO'!$AC$3:$AC$4922)))+((S509&lt;&gt;"")*ISNUMBER(SEARCH("|"&amp;S509&amp;"|",'5_ACOMPANHAMENTO'!$AC$3:$AC$4922)))+((T509&lt;&gt;"")*ISNUMBER(SEARCH("|"&amp;T509&amp;"|",'5_ACOMPANHAMENTO'!$AC$3:$AC$4922)))+((U509&lt;&gt;"")*ISNUMBER(SEARCH("|"&amp;U509&amp;"|",'5_ACOMPANHAMENTO'!$AC$3:$AC$4922)))+((V509&lt;&gt;"")*ISNUMBER(SEARCH("|"&amp;V509&amp;"|",'5_ACOMPANHAMENTO'!$AC$3:$AC$4922)))+((W509&lt;&gt;"")*ISNUMBER(SEARCH("|"&amp;W509&amp;"|",'5_ACOMPANHAMENTO'!$AC$3:$AC$4922)))+((X509&lt;&gt;"")*ISNUMBER(SEARCH("|"&amp;X509&amp;"|",'5_ACOMPANHAMENTO'!$AC$3:$AC$4922)))+((Y509&lt;&gt;"")*ISNUMBER(SEARCH("|"&amp;Y509&amp;"|",'5_ACOMPANHAMENTO'!$AC$3:$AC$4922)))+((Z509&lt;&gt;"")*ISNUMBER(SEARCH("|"&amp;Z509&amp;"|",'5_ACOMPANHAMENTO'!$AC$3:$AC$4922)))+((AA509&lt;&gt;"")*ISNUMBER(SEARCH("|"&amp;AA509&amp;"|",'5_ACOMPANHAMENTO'!$AC$3:$AC$4922)))+((AB509&lt;&gt;"")*ISNUMBER(SEARCH("|"&amp;AB509&amp;"|",'5_ACOMPANHAMENTO'!$AC$3:$AC$4922))))&gt;0),0),0)),""))</f>
        <v/>
      </c>
      <c r="B509" s="14" t="inlineStr">
        <is>
          <t>10200,10202</t>
        </is>
      </c>
      <c r="C509" s="14" t="inlineStr">
        <is>
          <t>SEM_SETOR</t>
        </is>
      </c>
      <c r="D509" s="4">
        <f>IF(OR($B509="",$C509=""),"",IFERROR(SUMPRODUCT(--(('5_ACOMPANHAMENTO'!$AD$3:$AD$4922=TRIM($C509&amp;""))*('5_ACOMPANHAMENTO'!$AC$3:$AC$4922&lt;&gt;"")*((((I509&lt;&gt;"")*ISNUMBER(SEARCH("|"&amp;I509&amp;"|",'5_ACOMPANHAMENTO'!$AC$3:$AC$4922)))+((J509&lt;&gt;"")*ISNUMBER(SEARCH("|"&amp;J509&amp;"|",'5_ACOMPANHAMENTO'!$AC$3:$AC$4922)))+((K509&lt;&gt;"")*ISNUMBER(SEARCH("|"&amp;K509&amp;"|",'5_ACOMPANHAMENTO'!$AC$3:$AC$4922)))+((L509&lt;&gt;"")*ISNUMBER(SEARCH("|"&amp;L509&amp;"|",'5_ACOMPANHAMENTO'!$AC$3:$AC$4922)))+((M509&lt;&gt;"")*ISNUMBER(SEARCH("|"&amp;M509&amp;"|",'5_ACOMPANHAMENTO'!$AC$3:$AC$4922)))+((N509&lt;&gt;"")*ISNUMBER(SEARCH("|"&amp;N509&amp;"|",'5_ACOMPANHAMENTO'!$AC$3:$AC$4922)))+((O509&lt;&gt;"")*ISNUMBER(SEARCH("|"&amp;O509&amp;"|",'5_ACOMPANHAMENTO'!$AC$3:$AC$4922)))+((P509&lt;&gt;"")*ISNUMBER(SEARCH("|"&amp;P509&amp;"|",'5_ACOMPANHAMENTO'!$AC$3:$AC$4922)))+((Q509&lt;&gt;"")*ISNUMBER(SEARCH("|"&amp;Q509&amp;"|",'5_ACOMPANHAMENTO'!$AC$3:$AC$4922)))+((R509&lt;&gt;"")*ISNUMBER(SEARCH("|"&amp;R509&amp;"|",'5_ACOMPANHAMENTO'!$AC$3:$AC$4922)))+((S509&lt;&gt;"")*ISNUMBER(SEARCH("|"&amp;S509&amp;"|",'5_ACOMPANHAMENTO'!$AC$3:$AC$4922)))+((T509&lt;&gt;"")*ISNUMBER(SEARCH("|"&amp;T509&amp;"|",'5_ACOMPANHAMENTO'!$AC$3:$AC$4922)))+((U509&lt;&gt;"")*ISNUMBER(SEARCH("|"&amp;U509&amp;"|",'5_ACOMPANHAMENTO'!$AC$3:$AC$4922)))+((V509&lt;&gt;"")*ISNUMBER(SEARCH("|"&amp;V509&amp;"|",'5_ACOMPANHAMENTO'!$AC$3:$AC$4922)))+((W509&lt;&gt;"")*ISNUMBER(SEARCH("|"&amp;W509&amp;"|",'5_ACOMPANHAMENTO'!$AC$3:$AC$4922)))+((X509&lt;&gt;"")*ISNUMBER(SEARCH("|"&amp;X509&amp;"|",'5_ACOMPANHAMENTO'!$AC$3:$AC$4922)))+((Y509&lt;&gt;"")*ISNUMBER(SEARCH("|"&amp;Y509&amp;"|",'5_ACOMPANHAMENTO'!$AC$3:$AC$4922)))+((Z509&lt;&gt;"")*ISNUMBER(SEARCH("|"&amp;Z509&amp;"|",'5_ACOMPANHAMENTO'!$AC$3:$AC$4922)))+((AA509&lt;&gt;"")*ISNUMBER(SEARCH("|"&amp;AA509&amp;"|",'5_ACOMPANHAMENTO'!$AC$3:$AC$4922)))+((AB509&lt;&gt;"")*ISNUMBER(SEARCH("|"&amp;AB509&amp;"|",'5_ACOMPANHAMENTO'!$AC$3:$AC$4922))))&gt;0)),'5_ACOMPANHAMENTO'!$J$3:$J$4922),0))</f>
        <v/>
      </c>
      <c r="E509" s="4">
        <f>IF(G509=0,"FINALIZADO",IF(TODAY()&gt;A509,"ATRASADO "&amp;TODAY()-A509&amp;" DIAS","ADIANTADO "&amp;A509-TODAY()&amp;" DIAS"))</f>
        <v/>
      </c>
      <c r="F509" s="7">
        <f>IF(OR($B509="",$C509=""),"",IFERROR(SUMPRODUCT(--(('5_ACOMPANHAMENTO'!$AD$3:$AD$4922=TRIM($C509&amp;""))*('5_ACOMPANHAMENTO'!$AC$3:$AC$4922&lt;&gt;"")*((((I509&lt;&gt;"")*ISNUMBER(SEARCH("|"&amp;I509&amp;"|",'5_ACOMPANHAMENTO'!$AC$3:$AC$4922)))+((J509&lt;&gt;"")*ISNUMBER(SEARCH("|"&amp;J509&amp;"|",'5_ACOMPANHAMENTO'!$AC$3:$AC$4922)))+((K509&lt;&gt;"")*ISNUMBER(SEARCH("|"&amp;K509&amp;"|",'5_ACOMPANHAMENTO'!$AC$3:$AC$4922)))+((L509&lt;&gt;"")*ISNUMBER(SEARCH("|"&amp;L509&amp;"|",'5_ACOMPANHAMENTO'!$AC$3:$AC$4922)))+((M509&lt;&gt;"")*ISNUMBER(SEARCH("|"&amp;M509&amp;"|",'5_ACOMPANHAMENTO'!$AC$3:$AC$4922)))+((N509&lt;&gt;"")*ISNUMBER(SEARCH("|"&amp;N509&amp;"|",'5_ACOMPANHAMENTO'!$AC$3:$AC$4922)))+((O509&lt;&gt;"")*ISNUMBER(SEARCH("|"&amp;O509&amp;"|",'5_ACOMPANHAMENTO'!$AC$3:$AC$4922)))+((P509&lt;&gt;"")*ISNUMBER(SEARCH("|"&amp;P509&amp;"|",'5_ACOMPANHAMENTO'!$AC$3:$AC$4922)))+((Q509&lt;&gt;"")*ISNUMBER(SEARCH("|"&amp;Q509&amp;"|",'5_ACOMPANHAMENTO'!$AC$3:$AC$4922)))+((R509&lt;&gt;"")*ISNUMBER(SEARCH("|"&amp;R509&amp;"|",'5_ACOMPANHAMENTO'!$AC$3:$AC$4922)))+((S509&lt;&gt;"")*ISNUMBER(SEARCH("|"&amp;S509&amp;"|",'5_ACOMPANHAMENTO'!$AC$3:$AC$4922)))+((T509&lt;&gt;"")*ISNUMBER(SEARCH("|"&amp;T509&amp;"|",'5_ACOMPANHAMENTO'!$AC$3:$AC$4922)))+((U509&lt;&gt;"")*ISNUMBER(SEARCH("|"&amp;U509&amp;"|",'5_ACOMPANHAMENTO'!$AC$3:$AC$4922)))+((V509&lt;&gt;"")*ISNUMBER(SEARCH("|"&amp;V509&amp;"|",'5_ACOMPANHAMENTO'!$AC$3:$AC$4922)))+((W509&lt;&gt;"")*ISNUMBER(SEARCH("|"&amp;W509&amp;"|",'5_ACOMPANHAMENTO'!$AC$3:$AC$4922)))+((X509&lt;&gt;"")*ISNUMBER(SEARCH("|"&amp;X509&amp;"|",'5_ACOMPANHAMENTO'!$AC$3:$AC$4922)))+((Y509&lt;&gt;"")*ISNUMBER(SEARCH("|"&amp;Y509&amp;"|",'5_ACOMPANHAMENTO'!$AC$3:$AC$4922)))+((Z509&lt;&gt;"")*ISNUMBER(SEARCH("|"&amp;Z509&amp;"|",'5_ACOMPANHAMENTO'!$AC$3:$AC$4922)))+((AA509&lt;&gt;"")*ISNUMBER(SEARCH("|"&amp;AA509&amp;"|",'5_ACOMPANHAMENTO'!$AC$3:$AC$4922)))+((AB509&lt;&gt;"")*ISNUMBER(SEARCH("|"&amp;AB509&amp;"|",'5_ACOMPANHAMENTO'!$AC$3:$AC$4922))))&gt;0)),'5_ACOMPANHAMENTO'!$O$3:$O$4922),0))</f>
        <v/>
      </c>
      <c r="G509" s="7">
        <f>IF(OR($B509="",$C509=""),"",D509-F509)</f>
        <v/>
      </c>
      <c r="H509">
        <f>IF(OR($B509="",$C509=""),"",TRIM($B509&amp;"")&amp;"|"&amp;TRIM($C509&amp;""))</f>
        <v/>
      </c>
      <c r="I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",99)),1,99)))</f>
        <v/>
      </c>
      <c r="J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",99)),100,99)))</f>
        <v/>
      </c>
      <c r="K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",99)),199,99)))</f>
        <v/>
      </c>
      <c r="L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",99)),298,99)))</f>
        <v/>
      </c>
      <c r="M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",99)),397,99)))</f>
        <v/>
      </c>
      <c r="N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",99)),496,99)))</f>
        <v/>
      </c>
      <c r="O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",99)),595,99)))</f>
        <v/>
      </c>
      <c r="P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",99)),694,99)))</f>
        <v/>
      </c>
      <c r="Q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",99)),793,99)))</f>
        <v/>
      </c>
      <c r="R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",99)),892,99)))</f>
        <v/>
      </c>
      <c r="S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",99)),991,99)))</f>
        <v/>
      </c>
      <c r="T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",99)),1090,99)))</f>
        <v/>
      </c>
      <c r="U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",99)),1189,99)))</f>
        <v/>
      </c>
      <c r="V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",99)),1288,99)))</f>
        <v/>
      </c>
      <c r="W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",99)),1387,99)))</f>
        <v/>
      </c>
      <c r="X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",99)),1486,99)))</f>
        <v/>
      </c>
      <c r="Y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",99)),1585,99)))</f>
        <v/>
      </c>
      <c r="Z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",99)),1684,99)))</f>
        <v/>
      </c>
      <c r="AA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",99)),1783,99)))</f>
        <v/>
      </c>
      <c r="AB509" s="1">
        <f>IF($B509="","",TRIM(MID(SUBSTITUTE(TRIM(SUBSTITUTE(SUBSTITUTE(SUBSTITUTE(SUBSTITUTE(SUBSTITUTE(SUBSTITUTE(SUBSTITUTE(SUBSTITUTE(SUBSTITUTE(SUBSTITUTE(SUBSTITUTE(SUBSTITUTE(SUBSTITUTE(SUBSTITUTE(TRIM($B509&amp;""),CHAR(10),"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",REPT(" ",99)),1882,99)))</f>
        <v/>
      </c>
    </row>
    <row r="510" hidden="1" ht="11.25" customHeight="1">
      <c r="A510" s="4">
        <f>IF(OR($B510="",$C510=""),"",IFERROR(INDEX('5_ACOMPANHAMENTO'!$A$3:$A$4922,MATCH(1,INDEX(('5_ACOMPANHAMENTO'!$AD$3:$AD$4922=TRIM($C510&amp;""))*('5_ACOMPANHAMENTO'!$AC$3:$AC$4922&lt;&gt;"")*((((I510&lt;&gt;"")*ISNUMBER(SEARCH("|"&amp;I510&amp;"|",'5_ACOMPANHAMENTO'!$AC$3:$AC$4922)))+((J510&lt;&gt;"")*ISNUMBER(SEARCH("|"&amp;J510&amp;"|",'5_ACOMPANHAMENTO'!$AC$3:$AC$4922)))+((K510&lt;&gt;"")*ISNUMBER(SEARCH("|"&amp;K510&amp;"|",'5_ACOMPANHAMENTO'!$AC$3:$AC$4922)))+((L510&lt;&gt;"")*ISNUMBER(SEARCH("|"&amp;L510&amp;"|",'5_ACOMPANHAMENTO'!$AC$3:$AC$4922)))+((M510&lt;&gt;"")*ISNUMBER(SEARCH("|"&amp;M510&amp;"|",'5_ACOMPANHAMENTO'!$AC$3:$AC$4922)))+((N510&lt;&gt;"")*ISNUMBER(SEARCH("|"&amp;N510&amp;"|",'5_ACOMPANHAMENTO'!$AC$3:$AC$4922)))+((O510&lt;&gt;"")*ISNUMBER(SEARCH("|"&amp;O510&amp;"|",'5_ACOMPANHAMENTO'!$AC$3:$AC$4922)))+((P510&lt;&gt;"")*ISNUMBER(SEARCH("|"&amp;P510&amp;"|",'5_ACOMPANHAMENTO'!$AC$3:$AC$4922)))+((Q510&lt;&gt;"")*ISNUMBER(SEARCH("|"&amp;Q510&amp;"|",'5_ACOMPANHAMENTO'!$AC$3:$AC$4922)))+((R510&lt;&gt;"")*ISNUMBER(SEARCH("|"&amp;R510&amp;"|",'5_ACOMPANHAMENTO'!$AC$3:$AC$4922)))+((S510&lt;&gt;"")*ISNUMBER(SEARCH("|"&amp;S510&amp;"|",'5_ACOMPANHAMENTO'!$AC$3:$AC$4922)))+((T510&lt;&gt;"")*ISNUMBER(SEARCH("|"&amp;T510&amp;"|",'5_ACOMPANHAMENTO'!$AC$3:$AC$4922)))+((U510&lt;&gt;"")*ISNUMBER(SEARCH("|"&amp;U510&amp;"|",'5_ACOMPANHAMENTO'!$AC$3:$AC$4922)))+((V510&lt;&gt;"")*ISNUMBER(SEARCH("|"&amp;V510&amp;"|",'5_ACOMPANHAMENTO'!$AC$3:$AC$4922)))+((W510&lt;&gt;"")*ISNUMBER(SEARCH("|"&amp;W510&amp;"|",'5_ACOMPANHAMENTO'!$AC$3:$AC$4922)))+((X510&lt;&gt;"")*ISNUMBER(SEARCH("|"&amp;X510&amp;"|",'5_ACOMPANHAMENTO'!$AC$3:$AC$4922)))+((Y510&lt;&gt;"")*ISNUMBER(SEARCH("|"&amp;Y510&amp;"|",'5_ACOMPANHAMENTO'!$AC$3:$AC$4922)))+((Z510&lt;&gt;"")*ISNUMBER(SEARCH("|"&amp;Z510&amp;"|",'5_ACOMPANHAMENTO'!$AC$3:$AC$4922)))+((AA510&lt;&gt;"")*ISNUMBER(SEARCH("|"&amp;AA510&amp;"|",'5_ACOMPANHAMENTO'!$AC$3:$AC$4922)))+((AB510&lt;&gt;"")*ISNUMBER(SEARCH("|"&amp;AB510&amp;"|",'5_ACOMPANHAMENTO'!$AC$3:$AC$4922))))&gt;0),0),0)),""))</f>
        <v/>
      </c>
      <c r="B510" s="14" t="inlineStr">
        <is>
          <t>10204</t>
        </is>
      </c>
      <c r="C510" s="14" t="inlineStr">
        <is>
          <t>SEM_SETOR</t>
        </is>
      </c>
      <c r="D510" s="4">
        <f>IF(OR($B510="",$C510=""),"",IFERROR(SUMPRODUCT(--(('5_ACOMPANHAMENTO'!$AD$3:$AD$4922=TRIM($C510&amp;""))*('5_ACOMPANHAMENTO'!$AC$3:$AC$4922&lt;&gt;"")*((((I510&lt;&gt;"")*ISNUMBER(SEARCH("|"&amp;I510&amp;"|",'5_ACOMPANHAMENTO'!$AC$3:$AC$4922)))+((J510&lt;&gt;"")*ISNUMBER(SEARCH("|"&amp;J510&amp;"|",'5_ACOMPANHAMENTO'!$AC$3:$AC$4922)))+((K510&lt;&gt;"")*ISNUMBER(SEARCH("|"&amp;K510&amp;"|",'5_ACOMPANHAMENTO'!$AC$3:$AC$4922)))+((L510&lt;&gt;"")*ISNUMBER(SEARCH("|"&amp;L510&amp;"|",'5_ACOMPANHAMENTO'!$AC$3:$AC$4922)))+((M510&lt;&gt;"")*ISNUMBER(SEARCH("|"&amp;M510&amp;"|",'5_ACOMPANHAMENTO'!$AC$3:$AC$4922)))+((N510&lt;&gt;"")*ISNUMBER(SEARCH("|"&amp;N510&amp;"|",'5_ACOMPANHAMENTO'!$AC$3:$AC$4922)))+((O510&lt;&gt;"")*ISNUMBER(SEARCH("|"&amp;O510&amp;"|",'5_ACOMPANHAMENTO'!$AC$3:$AC$4922)))+((P510&lt;&gt;"")*ISNUMBER(SEARCH("|"&amp;P510&amp;"|",'5_ACOMPANHAMENTO'!$AC$3:$AC$4922)))+((Q510&lt;&gt;"")*ISNUMBER(SEARCH("|"&amp;Q510&amp;"|",'5_ACOMPANHAMENTO'!$AC$3:$AC$4922)))+((R510&lt;&gt;"")*ISNUMBER(SEARCH("|"&amp;R510&amp;"|",'5_ACOMPANHAMENTO'!$AC$3:$AC$4922)))+((S510&lt;&gt;"")*ISNUMBER(SEARCH("|"&amp;S510&amp;"|",'5_ACOMPANHAMENTO'!$AC$3:$AC$4922)))+((T510&lt;&gt;"")*ISNUMBER(SEARCH("|"&amp;T510&amp;"|",'5_ACOMPANHAMENTO'!$AC$3:$AC$4922)))+((U510&lt;&gt;"")*ISNUMBER(SEARCH("|"&amp;U510&amp;"|",'5_ACOMPANHAMENTO'!$AC$3:$AC$4922)))+((V510&lt;&gt;"")*ISNUMBER(SEARCH("|"&amp;V510&amp;"|",'5_ACOMPANHAMENTO'!$AC$3:$AC$4922)))+((W510&lt;&gt;"")*ISNUMBER(SEARCH("|"&amp;W510&amp;"|",'5_ACOMPANHAMENTO'!$AC$3:$AC$4922)))+((X510&lt;&gt;"")*ISNUMBER(SEARCH("|"&amp;X510&amp;"|",'5_ACOMPANHAMENTO'!$AC$3:$AC$4922)))+((Y510&lt;&gt;"")*ISNUMBER(SEARCH("|"&amp;Y510&amp;"|",'5_ACOMPANHAMENTO'!$AC$3:$AC$4922)))+((Z510&lt;&gt;"")*ISNUMBER(SEARCH("|"&amp;Z510&amp;"|",'5_ACOMPANHAMENTO'!$AC$3:$AC$4922)))+((AA510&lt;&gt;"")*ISNUMBER(SEARCH("|"&amp;AA510&amp;"|",'5_ACOMPANHAMENTO'!$AC$3:$AC$4922)))+((AB510&lt;&gt;"")*ISNUMBER(SEARCH("|"&amp;AB510&amp;"|",'5_ACOMPANHAMENTO'!$AC$3:$AC$4922))))&gt;0)),'5_ACOMPANHAMENTO'!$J$3:$J$4922),0))</f>
        <v/>
      </c>
      <c r="E510" s="4">
        <f>IF(G510=0,"FINALIZADO",IF(TODAY()&gt;A510,"ATRASADO "&amp;TODAY()-A510&amp;" DIAS","ADIANTADO "&amp;A510-TODAY()&amp;" DIAS"))</f>
        <v/>
      </c>
      <c r="F510" s="7">
        <f>IF(OR($B510="",$C510=""),"",IFERROR(SUMPRODUCT(--(('5_ACOMPANHAMENTO'!$AD$3:$AD$4922=TRIM($C510&amp;""))*('5_ACOMPANHAMENTO'!$AC$3:$AC$4922&lt;&gt;"")*((((I510&lt;&gt;"")*ISNUMBER(SEARCH("|"&amp;I510&amp;"|",'5_ACOMPANHAMENTO'!$AC$3:$AC$4922)))+((J510&lt;&gt;"")*ISNUMBER(SEARCH("|"&amp;J510&amp;"|",'5_ACOMPANHAMENTO'!$AC$3:$AC$4922)))+((K510&lt;&gt;"")*ISNUMBER(SEARCH("|"&amp;K510&amp;"|",'5_ACOMPANHAMENTO'!$AC$3:$AC$4922)))+((L510&lt;&gt;"")*ISNUMBER(SEARCH("|"&amp;L510&amp;"|",'5_ACOMPANHAMENTO'!$AC$3:$AC$4922)))+((M510&lt;&gt;"")*ISNUMBER(SEARCH("|"&amp;M510&amp;"|",'5_ACOMPANHAMENTO'!$AC$3:$AC$4922)))+((N510&lt;&gt;"")*ISNUMBER(SEARCH("|"&amp;N510&amp;"|",'5_ACOMPANHAMENTO'!$AC$3:$AC$4922)))+((O510&lt;&gt;"")*ISNUMBER(SEARCH("|"&amp;O510&amp;"|",'5_ACOMPANHAMENTO'!$AC$3:$AC$4922)))+((P510&lt;&gt;"")*ISNUMBER(SEARCH("|"&amp;P510&amp;"|",'5_ACOMPANHAMENTO'!$AC$3:$AC$4922)))+((Q510&lt;&gt;"")*ISNUMBER(SEARCH("|"&amp;Q510&amp;"|",'5_ACOMPANHAMENTO'!$AC$3:$AC$4922)))+((R510&lt;&gt;"")*ISNUMBER(SEARCH("|"&amp;R510&amp;"|",'5_ACOMPANHAMENTO'!$AC$3:$AC$4922)))+((S510&lt;&gt;"")*ISNUMBER(SEARCH("|"&amp;S510&amp;"|",'5_ACOMPANHAMENTO'!$AC$3:$AC$4922)))+((T510&lt;&gt;"")*ISNUMBER(SEARCH("|"&amp;T510&amp;"|",'5_ACOMPANHAMENTO'!$AC$3:$AC$4922)))+((U510&lt;&gt;"")*ISNUMBER(SEARCH("|"&amp;U510&amp;"|",'5_ACOMPANHAMENTO'!$AC$3:$AC$4922)))+((V510&lt;&gt;"")*ISNUMBER(SEARCH("|"&amp;V510&amp;"|",'5_ACOMPANHAMENTO'!$AC$3:$AC$4922)))+((W510&lt;&gt;"")*ISNUMBER(SEARCH("|"&amp;W510&amp;"|",'5_ACOMPANHAMENTO'!$AC$3:$AC$4922)))+((X510&lt;&gt;"")*ISNUMBER(SEARCH("|"&amp;X510&amp;"|",'5_ACOMPANHAMENTO'!$AC$3:$AC$4922)))+((Y510&lt;&gt;"")*ISNUMBER(SEARCH("|"&amp;Y510&amp;"|",'5_ACOMPANHAMENTO'!$AC$3:$AC$4922)))+((Z510&lt;&gt;"")*ISNUMBER(SEARCH("|"&amp;Z510&amp;"|",'5_ACOMPANHAMENTO'!$AC$3:$AC$4922)))+((AA510&lt;&gt;"")*ISNUMBER(SEARCH("|"&amp;AA510&amp;"|",'5_ACOMPANHAMENTO'!$AC$3:$AC$4922)))+((AB510&lt;&gt;"")*ISNUMBER(SEARCH("|"&amp;AB510&amp;"|",'5_ACOMPANHAMENTO'!$AC$3:$AC$4922))))&gt;0)),'5_ACOMPANHAMENTO'!$O$3:$O$4922),0))</f>
        <v/>
      </c>
      <c r="G510" s="7">
        <f>IF(OR($B510="",$C510=""),"",D510-F510)</f>
        <v/>
      </c>
      <c r="H510">
        <f>IF(OR($B510="",$C510=""),"",TRIM($B510&amp;"")&amp;"|"&amp;TRIM($C510&amp;""))</f>
        <v/>
      </c>
      <c r="I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",99)),1,99)))</f>
        <v/>
      </c>
      <c r="J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",99)),100,99)))</f>
        <v/>
      </c>
      <c r="K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",99)),199,99)))</f>
        <v/>
      </c>
      <c r="L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",99)),298,99)))</f>
        <v/>
      </c>
      <c r="M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",99)),397,99)))</f>
        <v/>
      </c>
      <c r="N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",99)),496,99)))</f>
        <v/>
      </c>
      <c r="O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",99)),595,99)))</f>
        <v/>
      </c>
      <c r="P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",99)),694,99)))</f>
        <v/>
      </c>
      <c r="Q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",99)),793,99)))</f>
        <v/>
      </c>
      <c r="R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",99)),892,99)))</f>
        <v/>
      </c>
      <c r="S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",99)),991,99)))</f>
        <v/>
      </c>
      <c r="T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",99)),1090,99)))</f>
        <v/>
      </c>
      <c r="U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",99)),1189,99)))</f>
        <v/>
      </c>
      <c r="V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",99)),1288,99)))</f>
        <v/>
      </c>
      <c r="W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",99)),1387,99)))</f>
        <v/>
      </c>
      <c r="X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",99)),1486,99)))</f>
        <v/>
      </c>
      <c r="Y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",99)),1585,99)))</f>
        <v/>
      </c>
      <c r="Z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",99)),1684,99)))</f>
        <v/>
      </c>
      <c r="AA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",99)),1783,99)))</f>
        <v/>
      </c>
      <c r="AB510" s="1">
        <f>IF($B510="","",TRIM(MID(SUBSTITUTE(TRIM(SUBSTITUTE(SUBSTITUTE(SUBSTITUTE(SUBSTITUTE(SUBSTITUTE(SUBSTITUTE(SUBSTITUTE(SUBSTITUTE(SUBSTITUTE(SUBSTITUTE(SUBSTITUTE(SUBSTITUTE(SUBSTITUTE(SUBSTITUTE(TRIM($B510&amp;""),CHAR(10),"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",REPT(" ",99)),1882,99)))</f>
        <v/>
      </c>
    </row>
    <row r="511" hidden="1" ht="11.25" customHeight="1">
      <c r="A511" s="4">
        <f>IF(OR($B511="",$C511=""),"",IFERROR(INDEX('5_ACOMPANHAMENTO'!$A$3:$A$4922,MATCH(1,INDEX(('5_ACOMPANHAMENTO'!$AD$3:$AD$4922=TRIM($C511&amp;""))*('5_ACOMPANHAMENTO'!$AC$3:$AC$4922&lt;&gt;"")*((((I511&lt;&gt;"")*ISNUMBER(SEARCH("|"&amp;I511&amp;"|",'5_ACOMPANHAMENTO'!$AC$3:$AC$4922)))+((J511&lt;&gt;"")*ISNUMBER(SEARCH("|"&amp;J511&amp;"|",'5_ACOMPANHAMENTO'!$AC$3:$AC$4922)))+((K511&lt;&gt;"")*ISNUMBER(SEARCH("|"&amp;K511&amp;"|",'5_ACOMPANHAMENTO'!$AC$3:$AC$4922)))+((L511&lt;&gt;"")*ISNUMBER(SEARCH("|"&amp;L511&amp;"|",'5_ACOMPANHAMENTO'!$AC$3:$AC$4922)))+((M511&lt;&gt;"")*ISNUMBER(SEARCH("|"&amp;M511&amp;"|",'5_ACOMPANHAMENTO'!$AC$3:$AC$4922)))+((N511&lt;&gt;"")*ISNUMBER(SEARCH("|"&amp;N511&amp;"|",'5_ACOMPANHAMENTO'!$AC$3:$AC$4922)))+((O511&lt;&gt;"")*ISNUMBER(SEARCH("|"&amp;O511&amp;"|",'5_ACOMPANHAMENTO'!$AC$3:$AC$4922)))+((P511&lt;&gt;"")*ISNUMBER(SEARCH("|"&amp;P511&amp;"|",'5_ACOMPANHAMENTO'!$AC$3:$AC$4922)))+((Q511&lt;&gt;"")*ISNUMBER(SEARCH("|"&amp;Q511&amp;"|",'5_ACOMPANHAMENTO'!$AC$3:$AC$4922)))+((R511&lt;&gt;"")*ISNUMBER(SEARCH("|"&amp;R511&amp;"|",'5_ACOMPANHAMENTO'!$AC$3:$AC$4922)))+((S511&lt;&gt;"")*ISNUMBER(SEARCH("|"&amp;S511&amp;"|",'5_ACOMPANHAMENTO'!$AC$3:$AC$4922)))+((T511&lt;&gt;"")*ISNUMBER(SEARCH("|"&amp;T511&amp;"|",'5_ACOMPANHAMENTO'!$AC$3:$AC$4922)))+((U511&lt;&gt;"")*ISNUMBER(SEARCH("|"&amp;U511&amp;"|",'5_ACOMPANHAMENTO'!$AC$3:$AC$4922)))+((V511&lt;&gt;"")*ISNUMBER(SEARCH("|"&amp;V511&amp;"|",'5_ACOMPANHAMENTO'!$AC$3:$AC$4922)))+((W511&lt;&gt;"")*ISNUMBER(SEARCH("|"&amp;W511&amp;"|",'5_ACOMPANHAMENTO'!$AC$3:$AC$4922)))+((X511&lt;&gt;"")*ISNUMBER(SEARCH("|"&amp;X511&amp;"|",'5_ACOMPANHAMENTO'!$AC$3:$AC$4922)))+((Y511&lt;&gt;"")*ISNUMBER(SEARCH("|"&amp;Y511&amp;"|",'5_ACOMPANHAMENTO'!$AC$3:$AC$4922)))+((Z511&lt;&gt;"")*ISNUMBER(SEARCH("|"&amp;Z511&amp;"|",'5_ACOMPANHAMENTO'!$AC$3:$AC$4922)))+((AA511&lt;&gt;"")*ISNUMBER(SEARCH("|"&amp;AA511&amp;"|",'5_ACOMPANHAMENTO'!$AC$3:$AC$4922)))+((AB511&lt;&gt;"")*ISNUMBER(SEARCH("|"&amp;AB511&amp;"|",'5_ACOMPANHAMENTO'!$AC$3:$AC$4922))))&gt;0),0),0)),""))</f>
        <v/>
      </c>
      <c r="B511" s="14" t="inlineStr">
        <is>
          <t>10210</t>
        </is>
      </c>
      <c r="C511" s="14" t="inlineStr">
        <is>
          <t>SEM_SETOR</t>
        </is>
      </c>
      <c r="D511" s="4">
        <f>IF(OR($B511="",$C511=""),"",IFERROR(SUMPRODUCT(--(('5_ACOMPANHAMENTO'!$AD$3:$AD$4922=TRIM($C511&amp;""))*('5_ACOMPANHAMENTO'!$AC$3:$AC$4922&lt;&gt;"")*((((I511&lt;&gt;"")*ISNUMBER(SEARCH("|"&amp;I511&amp;"|",'5_ACOMPANHAMENTO'!$AC$3:$AC$4922)))+((J511&lt;&gt;"")*ISNUMBER(SEARCH("|"&amp;J511&amp;"|",'5_ACOMPANHAMENTO'!$AC$3:$AC$4922)))+((K511&lt;&gt;"")*ISNUMBER(SEARCH("|"&amp;K511&amp;"|",'5_ACOMPANHAMENTO'!$AC$3:$AC$4922)))+((L511&lt;&gt;"")*ISNUMBER(SEARCH("|"&amp;L511&amp;"|",'5_ACOMPANHAMENTO'!$AC$3:$AC$4922)))+((M511&lt;&gt;"")*ISNUMBER(SEARCH("|"&amp;M511&amp;"|",'5_ACOMPANHAMENTO'!$AC$3:$AC$4922)))+((N511&lt;&gt;"")*ISNUMBER(SEARCH("|"&amp;N511&amp;"|",'5_ACOMPANHAMENTO'!$AC$3:$AC$4922)))+((O511&lt;&gt;"")*ISNUMBER(SEARCH("|"&amp;O511&amp;"|",'5_ACOMPANHAMENTO'!$AC$3:$AC$4922)))+((P511&lt;&gt;"")*ISNUMBER(SEARCH("|"&amp;P511&amp;"|",'5_ACOMPANHAMENTO'!$AC$3:$AC$4922)))+((Q511&lt;&gt;"")*ISNUMBER(SEARCH("|"&amp;Q511&amp;"|",'5_ACOMPANHAMENTO'!$AC$3:$AC$4922)))+((R511&lt;&gt;"")*ISNUMBER(SEARCH("|"&amp;R511&amp;"|",'5_ACOMPANHAMENTO'!$AC$3:$AC$4922)))+((S511&lt;&gt;"")*ISNUMBER(SEARCH("|"&amp;S511&amp;"|",'5_ACOMPANHAMENTO'!$AC$3:$AC$4922)))+((T511&lt;&gt;"")*ISNUMBER(SEARCH("|"&amp;T511&amp;"|",'5_ACOMPANHAMENTO'!$AC$3:$AC$4922)))+((U511&lt;&gt;"")*ISNUMBER(SEARCH("|"&amp;U511&amp;"|",'5_ACOMPANHAMENTO'!$AC$3:$AC$4922)))+((V511&lt;&gt;"")*ISNUMBER(SEARCH("|"&amp;V511&amp;"|",'5_ACOMPANHAMENTO'!$AC$3:$AC$4922)))+((W511&lt;&gt;"")*ISNUMBER(SEARCH("|"&amp;W511&amp;"|",'5_ACOMPANHAMENTO'!$AC$3:$AC$4922)))+((X511&lt;&gt;"")*ISNUMBER(SEARCH("|"&amp;X511&amp;"|",'5_ACOMPANHAMENTO'!$AC$3:$AC$4922)))+((Y511&lt;&gt;"")*ISNUMBER(SEARCH("|"&amp;Y511&amp;"|",'5_ACOMPANHAMENTO'!$AC$3:$AC$4922)))+((Z511&lt;&gt;"")*ISNUMBER(SEARCH("|"&amp;Z511&amp;"|",'5_ACOMPANHAMENTO'!$AC$3:$AC$4922)))+((AA511&lt;&gt;"")*ISNUMBER(SEARCH("|"&amp;AA511&amp;"|",'5_ACOMPANHAMENTO'!$AC$3:$AC$4922)))+((AB511&lt;&gt;"")*ISNUMBER(SEARCH("|"&amp;AB511&amp;"|",'5_ACOMPANHAMENTO'!$AC$3:$AC$4922))))&gt;0)),'5_ACOMPANHAMENTO'!$J$3:$J$4922),0))</f>
        <v/>
      </c>
      <c r="E511" s="4">
        <f>IF(G511=0,"FINALIZADO",IF(TODAY()&gt;A511,"ATRASADO "&amp;TODAY()-A511&amp;" DIAS","ADIANTADO "&amp;A511-TODAY()&amp;" DIAS"))</f>
        <v/>
      </c>
      <c r="F511" s="7">
        <f>IF(OR($B511="",$C511=""),"",IFERROR(SUMPRODUCT(--(('5_ACOMPANHAMENTO'!$AD$3:$AD$4922=TRIM($C511&amp;""))*('5_ACOMPANHAMENTO'!$AC$3:$AC$4922&lt;&gt;"")*((((I511&lt;&gt;"")*ISNUMBER(SEARCH("|"&amp;I511&amp;"|",'5_ACOMPANHAMENTO'!$AC$3:$AC$4922)))+((J511&lt;&gt;"")*ISNUMBER(SEARCH("|"&amp;J511&amp;"|",'5_ACOMPANHAMENTO'!$AC$3:$AC$4922)))+((K511&lt;&gt;"")*ISNUMBER(SEARCH("|"&amp;K511&amp;"|",'5_ACOMPANHAMENTO'!$AC$3:$AC$4922)))+((L511&lt;&gt;"")*ISNUMBER(SEARCH("|"&amp;L511&amp;"|",'5_ACOMPANHAMENTO'!$AC$3:$AC$4922)))+((M511&lt;&gt;"")*ISNUMBER(SEARCH("|"&amp;M511&amp;"|",'5_ACOMPANHAMENTO'!$AC$3:$AC$4922)))+((N511&lt;&gt;"")*ISNUMBER(SEARCH("|"&amp;N511&amp;"|",'5_ACOMPANHAMENTO'!$AC$3:$AC$4922)))+((O511&lt;&gt;"")*ISNUMBER(SEARCH("|"&amp;O511&amp;"|",'5_ACOMPANHAMENTO'!$AC$3:$AC$4922)))+((P511&lt;&gt;"")*ISNUMBER(SEARCH("|"&amp;P511&amp;"|",'5_ACOMPANHAMENTO'!$AC$3:$AC$4922)))+((Q511&lt;&gt;"")*ISNUMBER(SEARCH("|"&amp;Q511&amp;"|",'5_ACOMPANHAMENTO'!$AC$3:$AC$4922)))+((R511&lt;&gt;"")*ISNUMBER(SEARCH("|"&amp;R511&amp;"|",'5_ACOMPANHAMENTO'!$AC$3:$AC$4922)))+((S511&lt;&gt;"")*ISNUMBER(SEARCH("|"&amp;S511&amp;"|",'5_ACOMPANHAMENTO'!$AC$3:$AC$4922)))+((T511&lt;&gt;"")*ISNUMBER(SEARCH("|"&amp;T511&amp;"|",'5_ACOMPANHAMENTO'!$AC$3:$AC$4922)))+((U511&lt;&gt;"")*ISNUMBER(SEARCH("|"&amp;U511&amp;"|",'5_ACOMPANHAMENTO'!$AC$3:$AC$4922)))+((V511&lt;&gt;"")*ISNUMBER(SEARCH("|"&amp;V511&amp;"|",'5_ACOMPANHAMENTO'!$AC$3:$AC$4922)))+((W511&lt;&gt;"")*ISNUMBER(SEARCH("|"&amp;W511&amp;"|",'5_ACOMPANHAMENTO'!$AC$3:$AC$4922)))+((X511&lt;&gt;"")*ISNUMBER(SEARCH("|"&amp;X511&amp;"|",'5_ACOMPANHAMENTO'!$AC$3:$AC$4922)))+((Y511&lt;&gt;"")*ISNUMBER(SEARCH("|"&amp;Y511&amp;"|",'5_ACOMPANHAMENTO'!$AC$3:$AC$4922)))+((Z511&lt;&gt;"")*ISNUMBER(SEARCH("|"&amp;Z511&amp;"|",'5_ACOMPANHAMENTO'!$AC$3:$AC$4922)))+((AA511&lt;&gt;"")*ISNUMBER(SEARCH("|"&amp;AA511&amp;"|",'5_ACOMPANHAMENTO'!$AC$3:$AC$4922)))+((AB511&lt;&gt;"")*ISNUMBER(SEARCH("|"&amp;AB511&amp;"|",'5_ACOMPANHAMENTO'!$AC$3:$AC$4922))))&gt;0)),'5_ACOMPANHAMENTO'!$O$3:$O$4922),0))</f>
        <v/>
      </c>
      <c r="G511" s="7">
        <f>IF(OR($B511="",$C511=""),"",D511-F511)</f>
        <v/>
      </c>
      <c r="H511">
        <f>IF(OR($B511="",$C511=""),"",TRIM($B511&amp;"")&amp;"|"&amp;TRIM($C511&amp;""))</f>
        <v/>
      </c>
      <c r="I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",99)),1,99)))</f>
        <v/>
      </c>
      <c r="J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",99)),100,99)))</f>
        <v/>
      </c>
      <c r="K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",99)),199,99)))</f>
        <v/>
      </c>
      <c r="L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",99)),298,99)))</f>
        <v/>
      </c>
      <c r="M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",99)),397,99)))</f>
        <v/>
      </c>
      <c r="N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",99)),496,99)))</f>
        <v/>
      </c>
      <c r="O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",99)),595,99)))</f>
        <v/>
      </c>
      <c r="P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",99)),694,99)))</f>
        <v/>
      </c>
      <c r="Q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",99)),793,99)))</f>
        <v/>
      </c>
      <c r="R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",99)),892,99)))</f>
        <v/>
      </c>
      <c r="S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",99)),991,99)))</f>
        <v/>
      </c>
      <c r="T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",99)),1090,99)))</f>
        <v/>
      </c>
      <c r="U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",99)),1189,99)))</f>
        <v/>
      </c>
      <c r="V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",99)),1288,99)))</f>
        <v/>
      </c>
      <c r="W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",99)),1387,99)))</f>
        <v/>
      </c>
      <c r="X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",99)),1486,99)))</f>
        <v/>
      </c>
      <c r="Y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",99)),1585,99)))</f>
        <v/>
      </c>
      <c r="Z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",99)),1684,99)))</f>
        <v/>
      </c>
      <c r="AA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",99)),1783,99)))</f>
        <v/>
      </c>
      <c r="AB511" s="1">
        <f>IF($B511="","",TRIM(MID(SUBSTITUTE(TRIM(SUBSTITUTE(SUBSTITUTE(SUBSTITUTE(SUBSTITUTE(SUBSTITUTE(SUBSTITUTE(SUBSTITUTE(SUBSTITUTE(SUBSTITUTE(SUBSTITUTE(SUBSTITUTE(SUBSTITUTE(SUBSTITUTE(SUBSTITUTE(TRIM($B511&amp;""),CHAR(10),"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",REPT(" ",99)),1882,99)))</f>
        <v/>
      </c>
    </row>
    <row r="512" hidden="1" ht="11.25" customHeight="1">
      <c r="A512" s="4">
        <f>IF(OR($B512="",$C512=""),"",IFERROR(INDEX('5_ACOMPANHAMENTO'!$A$3:$A$4922,MATCH(1,INDEX(('5_ACOMPANHAMENTO'!$AD$3:$AD$4922=TRIM($C512&amp;""))*('5_ACOMPANHAMENTO'!$AC$3:$AC$4922&lt;&gt;"")*((((I512&lt;&gt;"")*ISNUMBER(SEARCH("|"&amp;I512&amp;"|",'5_ACOMPANHAMENTO'!$AC$3:$AC$4922)))+((J512&lt;&gt;"")*ISNUMBER(SEARCH("|"&amp;J512&amp;"|",'5_ACOMPANHAMENTO'!$AC$3:$AC$4922)))+((K512&lt;&gt;"")*ISNUMBER(SEARCH("|"&amp;K512&amp;"|",'5_ACOMPANHAMENTO'!$AC$3:$AC$4922)))+((L512&lt;&gt;"")*ISNUMBER(SEARCH("|"&amp;L512&amp;"|",'5_ACOMPANHAMENTO'!$AC$3:$AC$4922)))+((M512&lt;&gt;"")*ISNUMBER(SEARCH("|"&amp;M512&amp;"|",'5_ACOMPANHAMENTO'!$AC$3:$AC$4922)))+((N512&lt;&gt;"")*ISNUMBER(SEARCH("|"&amp;N512&amp;"|",'5_ACOMPANHAMENTO'!$AC$3:$AC$4922)))+((O512&lt;&gt;"")*ISNUMBER(SEARCH("|"&amp;O512&amp;"|",'5_ACOMPANHAMENTO'!$AC$3:$AC$4922)))+((P512&lt;&gt;"")*ISNUMBER(SEARCH("|"&amp;P512&amp;"|",'5_ACOMPANHAMENTO'!$AC$3:$AC$4922)))+((Q512&lt;&gt;"")*ISNUMBER(SEARCH("|"&amp;Q512&amp;"|",'5_ACOMPANHAMENTO'!$AC$3:$AC$4922)))+((R512&lt;&gt;"")*ISNUMBER(SEARCH("|"&amp;R512&amp;"|",'5_ACOMPANHAMENTO'!$AC$3:$AC$4922)))+((S512&lt;&gt;"")*ISNUMBER(SEARCH("|"&amp;S512&amp;"|",'5_ACOMPANHAMENTO'!$AC$3:$AC$4922)))+((T512&lt;&gt;"")*ISNUMBER(SEARCH("|"&amp;T512&amp;"|",'5_ACOMPANHAMENTO'!$AC$3:$AC$4922)))+((U512&lt;&gt;"")*ISNUMBER(SEARCH("|"&amp;U512&amp;"|",'5_ACOMPANHAMENTO'!$AC$3:$AC$4922)))+((V512&lt;&gt;"")*ISNUMBER(SEARCH("|"&amp;V512&amp;"|",'5_ACOMPANHAMENTO'!$AC$3:$AC$4922)))+((W512&lt;&gt;"")*ISNUMBER(SEARCH("|"&amp;W512&amp;"|",'5_ACOMPANHAMENTO'!$AC$3:$AC$4922)))+((X512&lt;&gt;"")*ISNUMBER(SEARCH("|"&amp;X512&amp;"|",'5_ACOMPANHAMENTO'!$AC$3:$AC$4922)))+((Y512&lt;&gt;"")*ISNUMBER(SEARCH("|"&amp;Y512&amp;"|",'5_ACOMPANHAMENTO'!$AC$3:$AC$4922)))+((Z512&lt;&gt;"")*ISNUMBER(SEARCH("|"&amp;Z512&amp;"|",'5_ACOMPANHAMENTO'!$AC$3:$AC$4922)))+((AA512&lt;&gt;"")*ISNUMBER(SEARCH("|"&amp;AA512&amp;"|",'5_ACOMPANHAMENTO'!$AC$3:$AC$4922)))+((AB512&lt;&gt;"")*ISNUMBER(SEARCH("|"&amp;AB512&amp;"|",'5_ACOMPANHAMENTO'!$AC$3:$AC$4922))))&gt;0),0),0)),""))</f>
        <v/>
      </c>
      <c r="B512" s="14" t="inlineStr">
        <is>
          <t>10210</t>
        </is>
      </c>
      <c r="C512" s="14" t="inlineStr">
        <is>
          <t>SEM_SETOR</t>
        </is>
      </c>
      <c r="D512" s="4">
        <f>IF(OR($B512="",$C512=""),"",IFERROR(SUMPRODUCT(--(('5_ACOMPANHAMENTO'!$AD$3:$AD$4922=TRIM($C512&amp;""))*('5_ACOMPANHAMENTO'!$AC$3:$AC$4922&lt;&gt;"")*((((I512&lt;&gt;"")*ISNUMBER(SEARCH("|"&amp;I512&amp;"|",'5_ACOMPANHAMENTO'!$AC$3:$AC$4922)))+((J512&lt;&gt;"")*ISNUMBER(SEARCH("|"&amp;J512&amp;"|",'5_ACOMPANHAMENTO'!$AC$3:$AC$4922)))+((K512&lt;&gt;"")*ISNUMBER(SEARCH("|"&amp;K512&amp;"|",'5_ACOMPANHAMENTO'!$AC$3:$AC$4922)))+((L512&lt;&gt;"")*ISNUMBER(SEARCH("|"&amp;L512&amp;"|",'5_ACOMPANHAMENTO'!$AC$3:$AC$4922)))+((M512&lt;&gt;"")*ISNUMBER(SEARCH("|"&amp;M512&amp;"|",'5_ACOMPANHAMENTO'!$AC$3:$AC$4922)))+((N512&lt;&gt;"")*ISNUMBER(SEARCH("|"&amp;N512&amp;"|",'5_ACOMPANHAMENTO'!$AC$3:$AC$4922)))+((O512&lt;&gt;"")*ISNUMBER(SEARCH("|"&amp;O512&amp;"|",'5_ACOMPANHAMENTO'!$AC$3:$AC$4922)))+((P512&lt;&gt;"")*ISNUMBER(SEARCH("|"&amp;P512&amp;"|",'5_ACOMPANHAMENTO'!$AC$3:$AC$4922)))+((Q512&lt;&gt;"")*ISNUMBER(SEARCH("|"&amp;Q512&amp;"|",'5_ACOMPANHAMENTO'!$AC$3:$AC$4922)))+((R512&lt;&gt;"")*ISNUMBER(SEARCH("|"&amp;R512&amp;"|",'5_ACOMPANHAMENTO'!$AC$3:$AC$4922)))+((S512&lt;&gt;"")*ISNUMBER(SEARCH("|"&amp;S512&amp;"|",'5_ACOMPANHAMENTO'!$AC$3:$AC$4922)))+((T512&lt;&gt;"")*ISNUMBER(SEARCH("|"&amp;T512&amp;"|",'5_ACOMPANHAMENTO'!$AC$3:$AC$4922)))+((U512&lt;&gt;"")*ISNUMBER(SEARCH("|"&amp;U512&amp;"|",'5_ACOMPANHAMENTO'!$AC$3:$AC$4922)))+((V512&lt;&gt;"")*ISNUMBER(SEARCH("|"&amp;V512&amp;"|",'5_ACOMPANHAMENTO'!$AC$3:$AC$4922)))+((W512&lt;&gt;"")*ISNUMBER(SEARCH("|"&amp;W512&amp;"|",'5_ACOMPANHAMENTO'!$AC$3:$AC$4922)))+((X512&lt;&gt;"")*ISNUMBER(SEARCH("|"&amp;X512&amp;"|",'5_ACOMPANHAMENTO'!$AC$3:$AC$4922)))+((Y512&lt;&gt;"")*ISNUMBER(SEARCH("|"&amp;Y512&amp;"|",'5_ACOMPANHAMENTO'!$AC$3:$AC$4922)))+((Z512&lt;&gt;"")*ISNUMBER(SEARCH("|"&amp;Z512&amp;"|",'5_ACOMPANHAMENTO'!$AC$3:$AC$4922)))+((AA512&lt;&gt;"")*ISNUMBER(SEARCH("|"&amp;AA512&amp;"|",'5_ACOMPANHAMENTO'!$AC$3:$AC$4922)))+((AB512&lt;&gt;"")*ISNUMBER(SEARCH("|"&amp;AB512&amp;"|",'5_ACOMPANHAMENTO'!$AC$3:$AC$4922))))&gt;0)),'5_ACOMPANHAMENTO'!$J$3:$J$4922),0))</f>
        <v/>
      </c>
      <c r="E512" s="4">
        <f>IF(G512=0,"FINALIZADO",IF(TODAY()&gt;A512,"ATRASADO "&amp;TODAY()-A512&amp;" DIAS","ADIANTADO "&amp;A512-TODAY()&amp;" DIAS"))</f>
        <v/>
      </c>
      <c r="F512" s="7">
        <f>IF(OR($B512="",$C512=""),"",IFERROR(SUMPRODUCT(--(('5_ACOMPANHAMENTO'!$AD$3:$AD$4922=TRIM($C512&amp;""))*('5_ACOMPANHAMENTO'!$AC$3:$AC$4922&lt;&gt;"")*((((I512&lt;&gt;"")*ISNUMBER(SEARCH("|"&amp;I512&amp;"|",'5_ACOMPANHAMENTO'!$AC$3:$AC$4922)))+((J512&lt;&gt;"")*ISNUMBER(SEARCH("|"&amp;J512&amp;"|",'5_ACOMPANHAMENTO'!$AC$3:$AC$4922)))+((K512&lt;&gt;"")*ISNUMBER(SEARCH("|"&amp;K512&amp;"|",'5_ACOMPANHAMENTO'!$AC$3:$AC$4922)))+((L512&lt;&gt;"")*ISNUMBER(SEARCH("|"&amp;L512&amp;"|",'5_ACOMPANHAMENTO'!$AC$3:$AC$4922)))+((M512&lt;&gt;"")*ISNUMBER(SEARCH("|"&amp;M512&amp;"|",'5_ACOMPANHAMENTO'!$AC$3:$AC$4922)))+((N512&lt;&gt;"")*ISNUMBER(SEARCH("|"&amp;N512&amp;"|",'5_ACOMPANHAMENTO'!$AC$3:$AC$4922)))+((O512&lt;&gt;"")*ISNUMBER(SEARCH("|"&amp;O512&amp;"|",'5_ACOMPANHAMENTO'!$AC$3:$AC$4922)))+((P512&lt;&gt;"")*ISNUMBER(SEARCH("|"&amp;P512&amp;"|",'5_ACOMPANHAMENTO'!$AC$3:$AC$4922)))+((Q512&lt;&gt;"")*ISNUMBER(SEARCH("|"&amp;Q512&amp;"|",'5_ACOMPANHAMENTO'!$AC$3:$AC$4922)))+((R512&lt;&gt;"")*ISNUMBER(SEARCH("|"&amp;R512&amp;"|",'5_ACOMPANHAMENTO'!$AC$3:$AC$4922)))+((S512&lt;&gt;"")*ISNUMBER(SEARCH("|"&amp;S512&amp;"|",'5_ACOMPANHAMENTO'!$AC$3:$AC$4922)))+((T512&lt;&gt;"")*ISNUMBER(SEARCH("|"&amp;T512&amp;"|",'5_ACOMPANHAMENTO'!$AC$3:$AC$4922)))+((U512&lt;&gt;"")*ISNUMBER(SEARCH("|"&amp;U512&amp;"|",'5_ACOMPANHAMENTO'!$AC$3:$AC$4922)))+((V512&lt;&gt;"")*ISNUMBER(SEARCH("|"&amp;V512&amp;"|",'5_ACOMPANHAMENTO'!$AC$3:$AC$4922)))+((W512&lt;&gt;"")*ISNUMBER(SEARCH("|"&amp;W512&amp;"|",'5_ACOMPANHAMENTO'!$AC$3:$AC$4922)))+((X512&lt;&gt;"")*ISNUMBER(SEARCH("|"&amp;X512&amp;"|",'5_ACOMPANHAMENTO'!$AC$3:$AC$4922)))+((Y512&lt;&gt;"")*ISNUMBER(SEARCH("|"&amp;Y512&amp;"|",'5_ACOMPANHAMENTO'!$AC$3:$AC$4922)))+((Z512&lt;&gt;"")*ISNUMBER(SEARCH("|"&amp;Z512&amp;"|",'5_ACOMPANHAMENTO'!$AC$3:$AC$4922)))+((AA512&lt;&gt;"")*ISNUMBER(SEARCH("|"&amp;AA512&amp;"|",'5_ACOMPANHAMENTO'!$AC$3:$AC$4922)))+((AB512&lt;&gt;"")*ISNUMBER(SEARCH("|"&amp;AB512&amp;"|",'5_ACOMPANHAMENTO'!$AC$3:$AC$4922))))&gt;0)),'5_ACOMPANHAMENTO'!$O$3:$O$4922),0))</f>
        <v/>
      </c>
      <c r="G512" s="7">
        <f>IF(OR($B512="",$C512=""),"",D512-F512)</f>
        <v/>
      </c>
      <c r="H512">
        <f>IF(OR($B512="",$C512=""),"",TRIM($B512&amp;"")&amp;"|"&amp;TRIM($C512&amp;""))</f>
        <v/>
      </c>
      <c r="I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",99)),1,99)))</f>
        <v/>
      </c>
      <c r="J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",99)),100,99)))</f>
        <v/>
      </c>
      <c r="K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",99)),199,99)))</f>
        <v/>
      </c>
      <c r="L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",99)),298,99)))</f>
        <v/>
      </c>
      <c r="M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",99)),397,99)))</f>
        <v/>
      </c>
      <c r="N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",99)),496,99)))</f>
        <v/>
      </c>
      <c r="O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",99)),595,99)))</f>
        <v/>
      </c>
      <c r="P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",99)),694,99)))</f>
        <v/>
      </c>
      <c r="Q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",99)),793,99)))</f>
        <v/>
      </c>
      <c r="R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",99)),892,99)))</f>
        <v/>
      </c>
      <c r="S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",99)),991,99)))</f>
        <v/>
      </c>
      <c r="T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",99)),1090,99)))</f>
        <v/>
      </c>
      <c r="U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",99)),1189,99)))</f>
        <v/>
      </c>
      <c r="V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",99)),1288,99)))</f>
        <v/>
      </c>
      <c r="W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",99)),1387,99)))</f>
        <v/>
      </c>
      <c r="X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",99)),1486,99)))</f>
        <v/>
      </c>
      <c r="Y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",99)),1585,99)))</f>
        <v/>
      </c>
      <c r="Z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",99)),1684,99)))</f>
        <v/>
      </c>
      <c r="AA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",99)),1783,99)))</f>
        <v/>
      </c>
      <c r="AB512" s="1">
        <f>IF($B512="","",TRIM(MID(SUBSTITUTE(TRIM(SUBSTITUTE(SUBSTITUTE(SUBSTITUTE(SUBSTITUTE(SUBSTITUTE(SUBSTITUTE(SUBSTITUTE(SUBSTITUTE(SUBSTITUTE(SUBSTITUTE(SUBSTITUTE(SUBSTITUTE(SUBSTITUTE(SUBSTITUTE(TRIM($B512&amp;""),CHAR(10),"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",REPT(" ",99)),1882,99)))</f>
        <v/>
      </c>
    </row>
    <row r="513" hidden="1" ht="11.25" customHeight="1">
      <c r="A513" s="4">
        <f>IF(OR($B513="",$C513=""),"",IFERROR(INDEX('5_ACOMPANHAMENTO'!$A$3:$A$4922,MATCH(1,INDEX(('5_ACOMPANHAMENTO'!$AD$3:$AD$4922=TRIM($C513&amp;""))*('5_ACOMPANHAMENTO'!$AC$3:$AC$4922&lt;&gt;"")*((((I513&lt;&gt;"")*ISNUMBER(SEARCH("|"&amp;I513&amp;"|",'5_ACOMPANHAMENTO'!$AC$3:$AC$4922)))+((J513&lt;&gt;"")*ISNUMBER(SEARCH("|"&amp;J513&amp;"|",'5_ACOMPANHAMENTO'!$AC$3:$AC$4922)))+((K513&lt;&gt;"")*ISNUMBER(SEARCH("|"&amp;K513&amp;"|",'5_ACOMPANHAMENTO'!$AC$3:$AC$4922)))+((L513&lt;&gt;"")*ISNUMBER(SEARCH("|"&amp;L513&amp;"|",'5_ACOMPANHAMENTO'!$AC$3:$AC$4922)))+((M513&lt;&gt;"")*ISNUMBER(SEARCH("|"&amp;M513&amp;"|",'5_ACOMPANHAMENTO'!$AC$3:$AC$4922)))+((N513&lt;&gt;"")*ISNUMBER(SEARCH("|"&amp;N513&amp;"|",'5_ACOMPANHAMENTO'!$AC$3:$AC$4922)))+((O513&lt;&gt;"")*ISNUMBER(SEARCH("|"&amp;O513&amp;"|",'5_ACOMPANHAMENTO'!$AC$3:$AC$4922)))+((P513&lt;&gt;"")*ISNUMBER(SEARCH("|"&amp;P513&amp;"|",'5_ACOMPANHAMENTO'!$AC$3:$AC$4922)))+((Q513&lt;&gt;"")*ISNUMBER(SEARCH("|"&amp;Q513&amp;"|",'5_ACOMPANHAMENTO'!$AC$3:$AC$4922)))+((R513&lt;&gt;"")*ISNUMBER(SEARCH("|"&amp;R513&amp;"|",'5_ACOMPANHAMENTO'!$AC$3:$AC$4922)))+((S513&lt;&gt;"")*ISNUMBER(SEARCH("|"&amp;S513&amp;"|",'5_ACOMPANHAMENTO'!$AC$3:$AC$4922)))+((T513&lt;&gt;"")*ISNUMBER(SEARCH("|"&amp;T513&amp;"|",'5_ACOMPANHAMENTO'!$AC$3:$AC$4922)))+((U513&lt;&gt;"")*ISNUMBER(SEARCH("|"&amp;U513&amp;"|",'5_ACOMPANHAMENTO'!$AC$3:$AC$4922)))+((V513&lt;&gt;"")*ISNUMBER(SEARCH("|"&amp;V513&amp;"|",'5_ACOMPANHAMENTO'!$AC$3:$AC$4922)))+((W513&lt;&gt;"")*ISNUMBER(SEARCH("|"&amp;W513&amp;"|",'5_ACOMPANHAMENTO'!$AC$3:$AC$4922)))+((X513&lt;&gt;"")*ISNUMBER(SEARCH("|"&amp;X513&amp;"|",'5_ACOMPANHAMENTO'!$AC$3:$AC$4922)))+((Y513&lt;&gt;"")*ISNUMBER(SEARCH("|"&amp;Y513&amp;"|",'5_ACOMPANHAMENTO'!$AC$3:$AC$4922)))+((Z513&lt;&gt;"")*ISNUMBER(SEARCH("|"&amp;Z513&amp;"|",'5_ACOMPANHAMENTO'!$AC$3:$AC$4922)))+((AA513&lt;&gt;"")*ISNUMBER(SEARCH("|"&amp;AA513&amp;"|",'5_ACOMPANHAMENTO'!$AC$3:$AC$4922)))+((AB513&lt;&gt;"")*ISNUMBER(SEARCH("|"&amp;AB513&amp;"|",'5_ACOMPANHAMENTO'!$AC$3:$AC$4922))))&gt;0),0),0)),""))</f>
        <v/>
      </c>
      <c r="B513" s="14" t="inlineStr">
        <is>
          <t>10210</t>
        </is>
      </c>
      <c r="C513" s="14" t="inlineStr">
        <is>
          <t>SEM_SETOR</t>
        </is>
      </c>
      <c r="D513" s="4">
        <f>IF(OR($B513="",$C513=""),"",IFERROR(SUMPRODUCT(--(('5_ACOMPANHAMENTO'!$AD$3:$AD$4922=TRIM($C513&amp;""))*('5_ACOMPANHAMENTO'!$AC$3:$AC$4922&lt;&gt;"")*((((I513&lt;&gt;"")*ISNUMBER(SEARCH("|"&amp;I513&amp;"|",'5_ACOMPANHAMENTO'!$AC$3:$AC$4922)))+((J513&lt;&gt;"")*ISNUMBER(SEARCH("|"&amp;J513&amp;"|",'5_ACOMPANHAMENTO'!$AC$3:$AC$4922)))+((K513&lt;&gt;"")*ISNUMBER(SEARCH("|"&amp;K513&amp;"|",'5_ACOMPANHAMENTO'!$AC$3:$AC$4922)))+((L513&lt;&gt;"")*ISNUMBER(SEARCH("|"&amp;L513&amp;"|",'5_ACOMPANHAMENTO'!$AC$3:$AC$4922)))+((M513&lt;&gt;"")*ISNUMBER(SEARCH("|"&amp;M513&amp;"|",'5_ACOMPANHAMENTO'!$AC$3:$AC$4922)))+((N513&lt;&gt;"")*ISNUMBER(SEARCH("|"&amp;N513&amp;"|",'5_ACOMPANHAMENTO'!$AC$3:$AC$4922)))+((O513&lt;&gt;"")*ISNUMBER(SEARCH("|"&amp;O513&amp;"|",'5_ACOMPANHAMENTO'!$AC$3:$AC$4922)))+((P513&lt;&gt;"")*ISNUMBER(SEARCH("|"&amp;P513&amp;"|",'5_ACOMPANHAMENTO'!$AC$3:$AC$4922)))+((Q513&lt;&gt;"")*ISNUMBER(SEARCH("|"&amp;Q513&amp;"|",'5_ACOMPANHAMENTO'!$AC$3:$AC$4922)))+((R513&lt;&gt;"")*ISNUMBER(SEARCH("|"&amp;R513&amp;"|",'5_ACOMPANHAMENTO'!$AC$3:$AC$4922)))+((S513&lt;&gt;"")*ISNUMBER(SEARCH("|"&amp;S513&amp;"|",'5_ACOMPANHAMENTO'!$AC$3:$AC$4922)))+((T513&lt;&gt;"")*ISNUMBER(SEARCH("|"&amp;T513&amp;"|",'5_ACOMPANHAMENTO'!$AC$3:$AC$4922)))+((U513&lt;&gt;"")*ISNUMBER(SEARCH("|"&amp;U513&amp;"|",'5_ACOMPANHAMENTO'!$AC$3:$AC$4922)))+((V513&lt;&gt;"")*ISNUMBER(SEARCH("|"&amp;V513&amp;"|",'5_ACOMPANHAMENTO'!$AC$3:$AC$4922)))+((W513&lt;&gt;"")*ISNUMBER(SEARCH("|"&amp;W513&amp;"|",'5_ACOMPANHAMENTO'!$AC$3:$AC$4922)))+((X513&lt;&gt;"")*ISNUMBER(SEARCH("|"&amp;X513&amp;"|",'5_ACOMPANHAMENTO'!$AC$3:$AC$4922)))+((Y513&lt;&gt;"")*ISNUMBER(SEARCH("|"&amp;Y513&amp;"|",'5_ACOMPANHAMENTO'!$AC$3:$AC$4922)))+((Z513&lt;&gt;"")*ISNUMBER(SEARCH("|"&amp;Z513&amp;"|",'5_ACOMPANHAMENTO'!$AC$3:$AC$4922)))+((AA513&lt;&gt;"")*ISNUMBER(SEARCH("|"&amp;AA513&amp;"|",'5_ACOMPANHAMENTO'!$AC$3:$AC$4922)))+((AB513&lt;&gt;"")*ISNUMBER(SEARCH("|"&amp;AB513&amp;"|",'5_ACOMPANHAMENTO'!$AC$3:$AC$4922))))&gt;0)),'5_ACOMPANHAMENTO'!$J$3:$J$4922),0))</f>
        <v/>
      </c>
      <c r="E513" s="4">
        <f>IF(G513=0,"FINALIZADO",IF(TODAY()&gt;A513,"ATRASADO "&amp;TODAY()-A513&amp;" DIAS","ADIANTADO "&amp;A513-TODAY()&amp;" DIAS"))</f>
        <v/>
      </c>
      <c r="F513" s="7">
        <f>IF(OR($B513="",$C513=""),"",IFERROR(SUMPRODUCT(--(('5_ACOMPANHAMENTO'!$AD$3:$AD$4922=TRIM($C513&amp;""))*('5_ACOMPANHAMENTO'!$AC$3:$AC$4922&lt;&gt;"")*((((I513&lt;&gt;"")*ISNUMBER(SEARCH("|"&amp;I513&amp;"|",'5_ACOMPANHAMENTO'!$AC$3:$AC$4922)))+((J513&lt;&gt;"")*ISNUMBER(SEARCH("|"&amp;J513&amp;"|",'5_ACOMPANHAMENTO'!$AC$3:$AC$4922)))+((K513&lt;&gt;"")*ISNUMBER(SEARCH("|"&amp;K513&amp;"|",'5_ACOMPANHAMENTO'!$AC$3:$AC$4922)))+((L513&lt;&gt;"")*ISNUMBER(SEARCH("|"&amp;L513&amp;"|",'5_ACOMPANHAMENTO'!$AC$3:$AC$4922)))+((M513&lt;&gt;"")*ISNUMBER(SEARCH("|"&amp;M513&amp;"|",'5_ACOMPANHAMENTO'!$AC$3:$AC$4922)))+((N513&lt;&gt;"")*ISNUMBER(SEARCH("|"&amp;N513&amp;"|",'5_ACOMPANHAMENTO'!$AC$3:$AC$4922)))+((O513&lt;&gt;"")*ISNUMBER(SEARCH("|"&amp;O513&amp;"|",'5_ACOMPANHAMENTO'!$AC$3:$AC$4922)))+((P513&lt;&gt;"")*ISNUMBER(SEARCH("|"&amp;P513&amp;"|",'5_ACOMPANHAMENTO'!$AC$3:$AC$4922)))+((Q513&lt;&gt;"")*ISNUMBER(SEARCH("|"&amp;Q513&amp;"|",'5_ACOMPANHAMENTO'!$AC$3:$AC$4922)))+((R513&lt;&gt;"")*ISNUMBER(SEARCH("|"&amp;R513&amp;"|",'5_ACOMPANHAMENTO'!$AC$3:$AC$4922)))+((S513&lt;&gt;"")*ISNUMBER(SEARCH("|"&amp;S513&amp;"|",'5_ACOMPANHAMENTO'!$AC$3:$AC$4922)))+((T513&lt;&gt;"")*ISNUMBER(SEARCH("|"&amp;T513&amp;"|",'5_ACOMPANHAMENTO'!$AC$3:$AC$4922)))+((U513&lt;&gt;"")*ISNUMBER(SEARCH("|"&amp;U513&amp;"|",'5_ACOMPANHAMENTO'!$AC$3:$AC$4922)))+((V513&lt;&gt;"")*ISNUMBER(SEARCH("|"&amp;V513&amp;"|",'5_ACOMPANHAMENTO'!$AC$3:$AC$4922)))+((W513&lt;&gt;"")*ISNUMBER(SEARCH("|"&amp;W513&amp;"|",'5_ACOMPANHAMENTO'!$AC$3:$AC$4922)))+((X513&lt;&gt;"")*ISNUMBER(SEARCH("|"&amp;X513&amp;"|",'5_ACOMPANHAMENTO'!$AC$3:$AC$4922)))+((Y513&lt;&gt;"")*ISNUMBER(SEARCH("|"&amp;Y513&amp;"|",'5_ACOMPANHAMENTO'!$AC$3:$AC$4922)))+((Z513&lt;&gt;"")*ISNUMBER(SEARCH("|"&amp;Z513&amp;"|",'5_ACOMPANHAMENTO'!$AC$3:$AC$4922)))+((AA513&lt;&gt;"")*ISNUMBER(SEARCH("|"&amp;AA513&amp;"|",'5_ACOMPANHAMENTO'!$AC$3:$AC$4922)))+((AB513&lt;&gt;"")*ISNUMBER(SEARCH("|"&amp;AB513&amp;"|",'5_ACOMPANHAMENTO'!$AC$3:$AC$4922))))&gt;0)),'5_ACOMPANHAMENTO'!$O$3:$O$4922),0))</f>
        <v/>
      </c>
      <c r="G513" s="7">
        <f>IF(OR($B513="",$C513=""),"",D513-F513)</f>
        <v/>
      </c>
      <c r="H513">
        <f>IF(OR($B513="",$C513=""),"",TRIM($B513&amp;"")&amp;"|"&amp;TRIM($C513&amp;""))</f>
        <v/>
      </c>
      <c r="I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",99)),1,99)))</f>
        <v/>
      </c>
      <c r="J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",99)),100,99)))</f>
        <v/>
      </c>
      <c r="K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",99)),199,99)))</f>
        <v/>
      </c>
      <c r="L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",99)),298,99)))</f>
        <v/>
      </c>
      <c r="M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",99)),397,99)))</f>
        <v/>
      </c>
      <c r="N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",99)),496,99)))</f>
        <v/>
      </c>
      <c r="O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",99)),595,99)))</f>
        <v/>
      </c>
      <c r="P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",99)),694,99)))</f>
        <v/>
      </c>
      <c r="Q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",99)),793,99)))</f>
        <v/>
      </c>
      <c r="R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",99)),892,99)))</f>
        <v/>
      </c>
      <c r="S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",99)),991,99)))</f>
        <v/>
      </c>
      <c r="T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",99)),1090,99)))</f>
        <v/>
      </c>
      <c r="U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",99)),1189,99)))</f>
        <v/>
      </c>
      <c r="V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",99)),1288,99)))</f>
        <v/>
      </c>
      <c r="W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",99)),1387,99)))</f>
        <v/>
      </c>
      <c r="X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",99)),1486,99)))</f>
        <v/>
      </c>
      <c r="Y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",99)),1585,99)))</f>
        <v/>
      </c>
      <c r="Z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",99)),1684,99)))</f>
        <v/>
      </c>
      <c r="AA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",99)),1783,99)))</f>
        <v/>
      </c>
      <c r="AB513" s="1">
        <f>IF($B513="","",TRIM(MID(SUBSTITUTE(TRIM(SUBSTITUTE(SUBSTITUTE(SUBSTITUTE(SUBSTITUTE(SUBSTITUTE(SUBSTITUTE(SUBSTITUTE(SUBSTITUTE(SUBSTITUTE(SUBSTITUTE(SUBSTITUTE(SUBSTITUTE(SUBSTITUTE(SUBSTITUTE(TRIM($B513&amp;""),CHAR(10),"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",REPT(" ",99)),1882,99)))</f>
        <v/>
      </c>
    </row>
    <row r="514" hidden="1" ht="11.25" customHeight="1">
      <c r="A514" s="4">
        <f>IF(OR($B514="",$C514=""),"",IFERROR(INDEX('5_ACOMPANHAMENTO'!$A$3:$A$4922,MATCH(1,INDEX(('5_ACOMPANHAMENTO'!$AD$3:$AD$4922=TRIM($C514&amp;""))*('5_ACOMPANHAMENTO'!$AC$3:$AC$4922&lt;&gt;"")*((((I514&lt;&gt;"")*ISNUMBER(SEARCH("|"&amp;I514&amp;"|",'5_ACOMPANHAMENTO'!$AC$3:$AC$4922)))+((J514&lt;&gt;"")*ISNUMBER(SEARCH("|"&amp;J514&amp;"|",'5_ACOMPANHAMENTO'!$AC$3:$AC$4922)))+((K514&lt;&gt;"")*ISNUMBER(SEARCH("|"&amp;K514&amp;"|",'5_ACOMPANHAMENTO'!$AC$3:$AC$4922)))+((L514&lt;&gt;"")*ISNUMBER(SEARCH("|"&amp;L514&amp;"|",'5_ACOMPANHAMENTO'!$AC$3:$AC$4922)))+((M514&lt;&gt;"")*ISNUMBER(SEARCH("|"&amp;M514&amp;"|",'5_ACOMPANHAMENTO'!$AC$3:$AC$4922)))+((N514&lt;&gt;"")*ISNUMBER(SEARCH("|"&amp;N514&amp;"|",'5_ACOMPANHAMENTO'!$AC$3:$AC$4922)))+((O514&lt;&gt;"")*ISNUMBER(SEARCH("|"&amp;O514&amp;"|",'5_ACOMPANHAMENTO'!$AC$3:$AC$4922)))+((P514&lt;&gt;"")*ISNUMBER(SEARCH("|"&amp;P514&amp;"|",'5_ACOMPANHAMENTO'!$AC$3:$AC$4922)))+((Q514&lt;&gt;"")*ISNUMBER(SEARCH("|"&amp;Q514&amp;"|",'5_ACOMPANHAMENTO'!$AC$3:$AC$4922)))+((R514&lt;&gt;"")*ISNUMBER(SEARCH("|"&amp;R514&amp;"|",'5_ACOMPANHAMENTO'!$AC$3:$AC$4922)))+((S514&lt;&gt;"")*ISNUMBER(SEARCH("|"&amp;S514&amp;"|",'5_ACOMPANHAMENTO'!$AC$3:$AC$4922)))+((T514&lt;&gt;"")*ISNUMBER(SEARCH("|"&amp;T514&amp;"|",'5_ACOMPANHAMENTO'!$AC$3:$AC$4922)))+((U514&lt;&gt;"")*ISNUMBER(SEARCH("|"&amp;U514&amp;"|",'5_ACOMPANHAMENTO'!$AC$3:$AC$4922)))+((V514&lt;&gt;"")*ISNUMBER(SEARCH("|"&amp;V514&amp;"|",'5_ACOMPANHAMENTO'!$AC$3:$AC$4922)))+((W514&lt;&gt;"")*ISNUMBER(SEARCH("|"&amp;W514&amp;"|",'5_ACOMPANHAMENTO'!$AC$3:$AC$4922)))+((X514&lt;&gt;"")*ISNUMBER(SEARCH("|"&amp;X514&amp;"|",'5_ACOMPANHAMENTO'!$AC$3:$AC$4922)))+((Y514&lt;&gt;"")*ISNUMBER(SEARCH("|"&amp;Y514&amp;"|",'5_ACOMPANHAMENTO'!$AC$3:$AC$4922)))+((Z514&lt;&gt;"")*ISNUMBER(SEARCH("|"&amp;Z514&amp;"|",'5_ACOMPANHAMENTO'!$AC$3:$AC$4922)))+((AA514&lt;&gt;"")*ISNUMBER(SEARCH("|"&amp;AA514&amp;"|",'5_ACOMPANHAMENTO'!$AC$3:$AC$4922)))+((AB514&lt;&gt;"")*ISNUMBER(SEARCH("|"&amp;AB514&amp;"|",'5_ACOMPANHAMENTO'!$AC$3:$AC$4922))))&gt;0),0),0)),""))</f>
        <v/>
      </c>
      <c r="B514" s="14" t="inlineStr">
        <is>
          <t>10210</t>
        </is>
      </c>
      <c r="C514" s="14" t="inlineStr">
        <is>
          <t>SEM_SETOR</t>
        </is>
      </c>
      <c r="D514" s="4">
        <f>IF(OR($B514="",$C514=""),"",IFERROR(SUMPRODUCT(--(('5_ACOMPANHAMENTO'!$AD$3:$AD$4922=TRIM($C514&amp;""))*('5_ACOMPANHAMENTO'!$AC$3:$AC$4922&lt;&gt;"")*((((I514&lt;&gt;"")*ISNUMBER(SEARCH("|"&amp;I514&amp;"|",'5_ACOMPANHAMENTO'!$AC$3:$AC$4922)))+((J514&lt;&gt;"")*ISNUMBER(SEARCH("|"&amp;J514&amp;"|",'5_ACOMPANHAMENTO'!$AC$3:$AC$4922)))+((K514&lt;&gt;"")*ISNUMBER(SEARCH("|"&amp;K514&amp;"|",'5_ACOMPANHAMENTO'!$AC$3:$AC$4922)))+((L514&lt;&gt;"")*ISNUMBER(SEARCH("|"&amp;L514&amp;"|",'5_ACOMPANHAMENTO'!$AC$3:$AC$4922)))+((M514&lt;&gt;"")*ISNUMBER(SEARCH("|"&amp;M514&amp;"|",'5_ACOMPANHAMENTO'!$AC$3:$AC$4922)))+((N514&lt;&gt;"")*ISNUMBER(SEARCH("|"&amp;N514&amp;"|",'5_ACOMPANHAMENTO'!$AC$3:$AC$4922)))+((O514&lt;&gt;"")*ISNUMBER(SEARCH("|"&amp;O514&amp;"|",'5_ACOMPANHAMENTO'!$AC$3:$AC$4922)))+((P514&lt;&gt;"")*ISNUMBER(SEARCH("|"&amp;P514&amp;"|",'5_ACOMPANHAMENTO'!$AC$3:$AC$4922)))+((Q514&lt;&gt;"")*ISNUMBER(SEARCH("|"&amp;Q514&amp;"|",'5_ACOMPANHAMENTO'!$AC$3:$AC$4922)))+((R514&lt;&gt;"")*ISNUMBER(SEARCH("|"&amp;R514&amp;"|",'5_ACOMPANHAMENTO'!$AC$3:$AC$4922)))+((S514&lt;&gt;"")*ISNUMBER(SEARCH("|"&amp;S514&amp;"|",'5_ACOMPANHAMENTO'!$AC$3:$AC$4922)))+((T514&lt;&gt;"")*ISNUMBER(SEARCH("|"&amp;T514&amp;"|",'5_ACOMPANHAMENTO'!$AC$3:$AC$4922)))+((U514&lt;&gt;"")*ISNUMBER(SEARCH("|"&amp;U514&amp;"|",'5_ACOMPANHAMENTO'!$AC$3:$AC$4922)))+((V514&lt;&gt;"")*ISNUMBER(SEARCH("|"&amp;V514&amp;"|",'5_ACOMPANHAMENTO'!$AC$3:$AC$4922)))+((W514&lt;&gt;"")*ISNUMBER(SEARCH("|"&amp;W514&amp;"|",'5_ACOMPANHAMENTO'!$AC$3:$AC$4922)))+((X514&lt;&gt;"")*ISNUMBER(SEARCH("|"&amp;X514&amp;"|",'5_ACOMPANHAMENTO'!$AC$3:$AC$4922)))+((Y514&lt;&gt;"")*ISNUMBER(SEARCH("|"&amp;Y514&amp;"|",'5_ACOMPANHAMENTO'!$AC$3:$AC$4922)))+((Z514&lt;&gt;"")*ISNUMBER(SEARCH("|"&amp;Z514&amp;"|",'5_ACOMPANHAMENTO'!$AC$3:$AC$4922)))+((AA514&lt;&gt;"")*ISNUMBER(SEARCH("|"&amp;AA514&amp;"|",'5_ACOMPANHAMENTO'!$AC$3:$AC$4922)))+((AB514&lt;&gt;"")*ISNUMBER(SEARCH("|"&amp;AB514&amp;"|",'5_ACOMPANHAMENTO'!$AC$3:$AC$4922))))&gt;0)),'5_ACOMPANHAMENTO'!$J$3:$J$4922),0))</f>
        <v/>
      </c>
      <c r="E514" s="4">
        <f>IF(G514=0,"FINALIZADO",IF(TODAY()&gt;A514,"ATRASADO "&amp;TODAY()-A514&amp;" DIAS","ADIANTADO "&amp;A514-TODAY()&amp;" DIAS"))</f>
        <v/>
      </c>
      <c r="F514" s="7">
        <f>IF(OR($B514="",$C514=""),"",IFERROR(SUMPRODUCT(--(('5_ACOMPANHAMENTO'!$AD$3:$AD$4922=TRIM($C514&amp;""))*('5_ACOMPANHAMENTO'!$AC$3:$AC$4922&lt;&gt;"")*((((I514&lt;&gt;"")*ISNUMBER(SEARCH("|"&amp;I514&amp;"|",'5_ACOMPANHAMENTO'!$AC$3:$AC$4922)))+((J514&lt;&gt;"")*ISNUMBER(SEARCH("|"&amp;J514&amp;"|",'5_ACOMPANHAMENTO'!$AC$3:$AC$4922)))+((K514&lt;&gt;"")*ISNUMBER(SEARCH("|"&amp;K514&amp;"|",'5_ACOMPANHAMENTO'!$AC$3:$AC$4922)))+((L514&lt;&gt;"")*ISNUMBER(SEARCH("|"&amp;L514&amp;"|",'5_ACOMPANHAMENTO'!$AC$3:$AC$4922)))+((M514&lt;&gt;"")*ISNUMBER(SEARCH("|"&amp;M514&amp;"|",'5_ACOMPANHAMENTO'!$AC$3:$AC$4922)))+((N514&lt;&gt;"")*ISNUMBER(SEARCH("|"&amp;N514&amp;"|",'5_ACOMPANHAMENTO'!$AC$3:$AC$4922)))+((O514&lt;&gt;"")*ISNUMBER(SEARCH("|"&amp;O514&amp;"|",'5_ACOMPANHAMENTO'!$AC$3:$AC$4922)))+((P514&lt;&gt;"")*ISNUMBER(SEARCH("|"&amp;P514&amp;"|",'5_ACOMPANHAMENTO'!$AC$3:$AC$4922)))+((Q514&lt;&gt;"")*ISNUMBER(SEARCH("|"&amp;Q514&amp;"|",'5_ACOMPANHAMENTO'!$AC$3:$AC$4922)))+((R514&lt;&gt;"")*ISNUMBER(SEARCH("|"&amp;R514&amp;"|",'5_ACOMPANHAMENTO'!$AC$3:$AC$4922)))+((S514&lt;&gt;"")*ISNUMBER(SEARCH("|"&amp;S514&amp;"|",'5_ACOMPANHAMENTO'!$AC$3:$AC$4922)))+((T514&lt;&gt;"")*ISNUMBER(SEARCH("|"&amp;T514&amp;"|",'5_ACOMPANHAMENTO'!$AC$3:$AC$4922)))+((U514&lt;&gt;"")*ISNUMBER(SEARCH("|"&amp;U514&amp;"|",'5_ACOMPANHAMENTO'!$AC$3:$AC$4922)))+((V514&lt;&gt;"")*ISNUMBER(SEARCH("|"&amp;V514&amp;"|",'5_ACOMPANHAMENTO'!$AC$3:$AC$4922)))+((W514&lt;&gt;"")*ISNUMBER(SEARCH("|"&amp;W514&amp;"|",'5_ACOMPANHAMENTO'!$AC$3:$AC$4922)))+((X514&lt;&gt;"")*ISNUMBER(SEARCH("|"&amp;X514&amp;"|",'5_ACOMPANHAMENTO'!$AC$3:$AC$4922)))+((Y514&lt;&gt;"")*ISNUMBER(SEARCH("|"&amp;Y514&amp;"|",'5_ACOMPANHAMENTO'!$AC$3:$AC$4922)))+((Z514&lt;&gt;"")*ISNUMBER(SEARCH("|"&amp;Z514&amp;"|",'5_ACOMPANHAMENTO'!$AC$3:$AC$4922)))+((AA514&lt;&gt;"")*ISNUMBER(SEARCH("|"&amp;AA514&amp;"|",'5_ACOMPANHAMENTO'!$AC$3:$AC$4922)))+((AB514&lt;&gt;"")*ISNUMBER(SEARCH("|"&amp;AB514&amp;"|",'5_ACOMPANHAMENTO'!$AC$3:$AC$4922))))&gt;0)),'5_ACOMPANHAMENTO'!$O$3:$O$4922),0))</f>
        <v/>
      </c>
      <c r="G514" s="7">
        <f>IF(OR($B514="",$C514=""),"",D514-F514)</f>
        <v/>
      </c>
      <c r="H514">
        <f>IF(OR($B514="",$C514=""),"",TRIM($B514&amp;"")&amp;"|"&amp;TRIM($C514&amp;""))</f>
        <v/>
      </c>
      <c r="I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",99)),1,99)))</f>
        <v/>
      </c>
      <c r="J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",99)),100,99)))</f>
        <v/>
      </c>
      <c r="K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",99)),199,99)))</f>
        <v/>
      </c>
      <c r="L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",99)),298,99)))</f>
        <v/>
      </c>
      <c r="M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",99)),397,99)))</f>
        <v/>
      </c>
      <c r="N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",99)),496,99)))</f>
        <v/>
      </c>
      <c r="O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",99)),595,99)))</f>
        <v/>
      </c>
      <c r="P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",99)),694,99)))</f>
        <v/>
      </c>
      <c r="Q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",99)),793,99)))</f>
        <v/>
      </c>
      <c r="R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",99)),892,99)))</f>
        <v/>
      </c>
      <c r="S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",99)),991,99)))</f>
        <v/>
      </c>
      <c r="T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",99)),1090,99)))</f>
        <v/>
      </c>
      <c r="U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",99)),1189,99)))</f>
        <v/>
      </c>
      <c r="V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",99)),1288,99)))</f>
        <v/>
      </c>
      <c r="W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",99)),1387,99)))</f>
        <v/>
      </c>
      <c r="X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",99)),1486,99)))</f>
        <v/>
      </c>
      <c r="Y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",99)),1585,99)))</f>
        <v/>
      </c>
      <c r="Z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",99)),1684,99)))</f>
        <v/>
      </c>
      <c r="AA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",99)),1783,99)))</f>
        <v/>
      </c>
      <c r="AB514" s="1">
        <f>IF($B514="","",TRIM(MID(SUBSTITUTE(TRIM(SUBSTITUTE(SUBSTITUTE(SUBSTITUTE(SUBSTITUTE(SUBSTITUTE(SUBSTITUTE(SUBSTITUTE(SUBSTITUTE(SUBSTITUTE(SUBSTITUTE(SUBSTITUTE(SUBSTITUTE(SUBSTITUTE(SUBSTITUTE(TRIM($B514&amp;""),CHAR(10),"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",REPT(" ",99)),1882,99)))</f>
        <v/>
      </c>
    </row>
    <row r="515" hidden="1" ht="11.25" customHeight="1">
      <c r="A515" s="4">
        <f>IF(OR($B515="",$C515=""),"",IFERROR(INDEX('5_ACOMPANHAMENTO'!$A$3:$A$4922,MATCH(1,INDEX(('5_ACOMPANHAMENTO'!$AD$3:$AD$4922=TRIM($C515&amp;""))*('5_ACOMPANHAMENTO'!$AC$3:$AC$4922&lt;&gt;"")*((((I515&lt;&gt;"")*ISNUMBER(SEARCH("|"&amp;I515&amp;"|",'5_ACOMPANHAMENTO'!$AC$3:$AC$4922)))+((J515&lt;&gt;"")*ISNUMBER(SEARCH("|"&amp;J515&amp;"|",'5_ACOMPANHAMENTO'!$AC$3:$AC$4922)))+((K515&lt;&gt;"")*ISNUMBER(SEARCH("|"&amp;K515&amp;"|",'5_ACOMPANHAMENTO'!$AC$3:$AC$4922)))+((L515&lt;&gt;"")*ISNUMBER(SEARCH("|"&amp;L515&amp;"|",'5_ACOMPANHAMENTO'!$AC$3:$AC$4922)))+((M515&lt;&gt;"")*ISNUMBER(SEARCH("|"&amp;M515&amp;"|",'5_ACOMPANHAMENTO'!$AC$3:$AC$4922)))+((N515&lt;&gt;"")*ISNUMBER(SEARCH("|"&amp;N515&amp;"|",'5_ACOMPANHAMENTO'!$AC$3:$AC$4922)))+((O515&lt;&gt;"")*ISNUMBER(SEARCH("|"&amp;O515&amp;"|",'5_ACOMPANHAMENTO'!$AC$3:$AC$4922)))+((P515&lt;&gt;"")*ISNUMBER(SEARCH("|"&amp;P515&amp;"|",'5_ACOMPANHAMENTO'!$AC$3:$AC$4922)))+((Q515&lt;&gt;"")*ISNUMBER(SEARCH("|"&amp;Q515&amp;"|",'5_ACOMPANHAMENTO'!$AC$3:$AC$4922)))+((R515&lt;&gt;"")*ISNUMBER(SEARCH("|"&amp;R515&amp;"|",'5_ACOMPANHAMENTO'!$AC$3:$AC$4922)))+((S515&lt;&gt;"")*ISNUMBER(SEARCH("|"&amp;S515&amp;"|",'5_ACOMPANHAMENTO'!$AC$3:$AC$4922)))+((T515&lt;&gt;"")*ISNUMBER(SEARCH("|"&amp;T515&amp;"|",'5_ACOMPANHAMENTO'!$AC$3:$AC$4922)))+((U515&lt;&gt;"")*ISNUMBER(SEARCH("|"&amp;U515&amp;"|",'5_ACOMPANHAMENTO'!$AC$3:$AC$4922)))+((V515&lt;&gt;"")*ISNUMBER(SEARCH("|"&amp;V515&amp;"|",'5_ACOMPANHAMENTO'!$AC$3:$AC$4922)))+((W515&lt;&gt;"")*ISNUMBER(SEARCH("|"&amp;W515&amp;"|",'5_ACOMPANHAMENTO'!$AC$3:$AC$4922)))+((X515&lt;&gt;"")*ISNUMBER(SEARCH("|"&amp;X515&amp;"|",'5_ACOMPANHAMENTO'!$AC$3:$AC$4922)))+((Y515&lt;&gt;"")*ISNUMBER(SEARCH("|"&amp;Y515&amp;"|",'5_ACOMPANHAMENTO'!$AC$3:$AC$4922)))+((Z515&lt;&gt;"")*ISNUMBER(SEARCH("|"&amp;Z515&amp;"|",'5_ACOMPANHAMENTO'!$AC$3:$AC$4922)))+((AA515&lt;&gt;"")*ISNUMBER(SEARCH("|"&amp;AA515&amp;"|",'5_ACOMPANHAMENTO'!$AC$3:$AC$4922)))+((AB515&lt;&gt;"")*ISNUMBER(SEARCH("|"&amp;AB515&amp;"|",'5_ACOMPANHAMENTO'!$AC$3:$AC$4922))))&gt;0),0),0)),""))</f>
        <v/>
      </c>
      <c r="B515" s="14" t="inlineStr">
        <is>
          <t>10210</t>
        </is>
      </c>
      <c r="C515" s="14" t="inlineStr">
        <is>
          <t>SEM_SETOR</t>
        </is>
      </c>
      <c r="D515" s="4">
        <f>IF(OR($B515="",$C515=""),"",IFERROR(SUMPRODUCT(--(('5_ACOMPANHAMENTO'!$AD$3:$AD$4922=TRIM($C515&amp;""))*('5_ACOMPANHAMENTO'!$AC$3:$AC$4922&lt;&gt;"")*((((I515&lt;&gt;"")*ISNUMBER(SEARCH("|"&amp;I515&amp;"|",'5_ACOMPANHAMENTO'!$AC$3:$AC$4922)))+((J515&lt;&gt;"")*ISNUMBER(SEARCH("|"&amp;J515&amp;"|",'5_ACOMPANHAMENTO'!$AC$3:$AC$4922)))+((K515&lt;&gt;"")*ISNUMBER(SEARCH("|"&amp;K515&amp;"|",'5_ACOMPANHAMENTO'!$AC$3:$AC$4922)))+((L515&lt;&gt;"")*ISNUMBER(SEARCH("|"&amp;L515&amp;"|",'5_ACOMPANHAMENTO'!$AC$3:$AC$4922)))+((M515&lt;&gt;"")*ISNUMBER(SEARCH("|"&amp;M515&amp;"|",'5_ACOMPANHAMENTO'!$AC$3:$AC$4922)))+((N515&lt;&gt;"")*ISNUMBER(SEARCH("|"&amp;N515&amp;"|",'5_ACOMPANHAMENTO'!$AC$3:$AC$4922)))+((O515&lt;&gt;"")*ISNUMBER(SEARCH("|"&amp;O515&amp;"|",'5_ACOMPANHAMENTO'!$AC$3:$AC$4922)))+((P515&lt;&gt;"")*ISNUMBER(SEARCH("|"&amp;P515&amp;"|",'5_ACOMPANHAMENTO'!$AC$3:$AC$4922)))+((Q515&lt;&gt;"")*ISNUMBER(SEARCH("|"&amp;Q515&amp;"|",'5_ACOMPANHAMENTO'!$AC$3:$AC$4922)))+((R515&lt;&gt;"")*ISNUMBER(SEARCH("|"&amp;R515&amp;"|",'5_ACOMPANHAMENTO'!$AC$3:$AC$4922)))+((S515&lt;&gt;"")*ISNUMBER(SEARCH("|"&amp;S515&amp;"|",'5_ACOMPANHAMENTO'!$AC$3:$AC$4922)))+((T515&lt;&gt;"")*ISNUMBER(SEARCH("|"&amp;T515&amp;"|",'5_ACOMPANHAMENTO'!$AC$3:$AC$4922)))+((U515&lt;&gt;"")*ISNUMBER(SEARCH("|"&amp;U515&amp;"|",'5_ACOMPANHAMENTO'!$AC$3:$AC$4922)))+((V515&lt;&gt;"")*ISNUMBER(SEARCH("|"&amp;V515&amp;"|",'5_ACOMPANHAMENTO'!$AC$3:$AC$4922)))+((W515&lt;&gt;"")*ISNUMBER(SEARCH("|"&amp;W515&amp;"|",'5_ACOMPANHAMENTO'!$AC$3:$AC$4922)))+((X515&lt;&gt;"")*ISNUMBER(SEARCH("|"&amp;X515&amp;"|",'5_ACOMPANHAMENTO'!$AC$3:$AC$4922)))+((Y515&lt;&gt;"")*ISNUMBER(SEARCH("|"&amp;Y515&amp;"|",'5_ACOMPANHAMENTO'!$AC$3:$AC$4922)))+((Z515&lt;&gt;"")*ISNUMBER(SEARCH("|"&amp;Z515&amp;"|",'5_ACOMPANHAMENTO'!$AC$3:$AC$4922)))+((AA515&lt;&gt;"")*ISNUMBER(SEARCH("|"&amp;AA515&amp;"|",'5_ACOMPANHAMENTO'!$AC$3:$AC$4922)))+((AB515&lt;&gt;"")*ISNUMBER(SEARCH("|"&amp;AB515&amp;"|",'5_ACOMPANHAMENTO'!$AC$3:$AC$4922))))&gt;0)),'5_ACOMPANHAMENTO'!$J$3:$J$4922),0))</f>
        <v/>
      </c>
      <c r="E515" s="4">
        <f>IF(G515=0,"FINALIZADO",IF(TODAY()&gt;A515,"ATRASADO "&amp;TODAY()-A515&amp;" DIAS","ADIANTADO "&amp;A515-TODAY()&amp;" DIAS"))</f>
        <v/>
      </c>
      <c r="F515" s="7">
        <f>IF(OR($B515="",$C515=""),"",IFERROR(SUMPRODUCT(--(('5_ACOMPANHAMENTO'!$AD$3:$AD$4922=TRIM($C515&amp;""))*('5_ACOMPANHAMENTO'!$AC$3:$AC$4922&lt;&gt;"")*((((I515&lt;&gt;"")*ISNUMBER(SEARCH("|"&amp;I515&amp;"|",'5_ACOMPANHAMENTO'!$AC$3:$AC$4922)))+((J515&lt;&gt;"")*ISNUMBER(SEARCH("|"&amp;J515&amp;"|",'5_ACOMPANHAMENTO'!$AC$3:$AC$4922)))+((K515&lt;&gt;"")*ISNUMBER(SEARCH("|"&amp;K515&amp;"|",'5_ACOMPANHAMENTO'!$AC$3:$AC$4922)))+((L515&lt;&gt;"")*ISNUMBER(SEARCH("|"&amp;L515&amp;"|",'5_ACOMPANHAMENTO'!$AC$3:$AC$4922)))+((M515&lt;&gt;"")*ISNUMBER(SEARCH("|"&amp;M515&amp;"|",'5_ACOMPANHAMENTO'!$AC$3:$AC$4922)))+((N515&lt;&gt;"")*ISNUMBER(SEARCH("|"&amp;N515&amp;"|",'5_ACOMPANHAMENTO'!$AC$3:$AC$4922)))+((O515&lt;&gt;"")*ISNUMBER(SEARCH("|"&amp;O515&amp;"|",'5_ACOMPANHAMENTO'!$AC$3:$AC$4922)))+((P515&lt;&gt;"")*ISNUMBER(SEARCH("|"&amp;P515&amp;"|",'5_ACOMPANHAMENTO'!$AC$3:$AC$4922)))+((Q515&lt;&gt;"")*ISNUMBER(SEARCH("|"&amp;Q515&amp;"|",'5_ACOMPANHAMENTO'!$AC$3:$AC$4922)))+((R515&lt;&gt;"")*ISNUMBER(SEARCH("|"&amp;R515&amp;"|",'5_ACOMPANHAMENTO'!$AC$3:$AC$4922)))+((S515&lt;&gt;"")*ISNUMBER(SEARCH("|"&amp;S515&amp;"|",'5_ACOMPANHAMENTO'!$AC$3:$AC$4922)))+((T515&lt;&gt;"")*ISNUMBER(SEARCH("|"&amp;T515&amp;"|",'5_ACOMPANHAMENTO'!$AC$3:$AC$4922)))+((U515&lt;&gt;"")*ISNUMBER(SEARCH("|"&amp;U515&amp;"|",'5_ACOMPANHAMENTO'!$AC$3:$AC$4922)))+((V515&lt;&gt;"")*ISNUMBER(SEARCH("|"&amp;V515&amp;"|",'5_ACOMPANHAMENTO'!$AC$3:$AC$4922)))+((W515&lt;&gt;"")*ISNUMBER(SEARCH("|"&amp;W515&amp;"|",'5_ACOMPANHAMENTO'!$AC$3:$AC$4922)))+((X515&lt;&gt;"")*ISNUMBER(SEARCH("|"&amp;X515&amp;"|",'5_ACOMPANHAMENTO'!$AC$3:$AC$4922)))+((Y515&lt;&gt;"")*ISNUMBER(SEARCH("|"&amp;Y515&amp;"|",'5_ACOMPANHAMENTO'!$AC$3:$AC$4922)))+((Z515&lt;&gt;"")*ISNUMBER(SEARCH("|"&amp;Z515&amp;"|",'5_ACOMPANHAMENTO'!$AC$3:$AC$4922)))+((AA515&lt;&gt;"")*ISNUMBER(SEARCH("|"&amp;AA515&amp;"|",'5_ACOMPANHAMENTO'!$AC$3:$AC$4922)))+((AB515&lt;&gt;"")*ISNUMBER(SEARCH("|"&amp;AB515&amp;"|",'5_ACOMPANHAMENTO'!$AC$3:$AC$4922))))&gt;0)),'5_ACOMPANHAMENTO'!$O$3:$O$4922),0))</f>
        <v/>
      </c>
      <c r="G515" s="7">
        <f>IF(OR($B515="",$C515=""),"",D515-F515)</f>
        <v/>
      </c>
      <c r="H515">
        <f>IF(OR($B515="",$C515=""),"",TRIM($B515&amp;"")&amp;"|"&amp;TRIM($C515&amp;""))</f>
        <v/>
      </c>
      <c r="I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",99)),1,99)))</f>
        <v/>
      </c>
      <c r="J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",99)),100,99)))</f>
        <v/>
      </c>
      <c r="K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",99)),199,99)))</f>
        <v/>
      </c>
      <c r="L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",99)),298,99)))</f>
        <v/>
      </c>
      <c r="M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",99)),397,99)))</f>
        <v/>
      </c>
      <c r="N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",99)),496,99)))</f>
        <v/>
      </c>
      <c r="O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",99)),595,99)))</f>
        <v/>
      </c>
      <c r="P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",99)),694,99)))</f>
        <v/>
      </c>
      <c r="Q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",99)),793,99)))</f>
        <v/>
      </c>
      <c r="R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",99)),892,99)))</f>
        <v/>
      </c>
      <c r="S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",99)),991,99)))</f>
        <v/>
      </c>
      <c r="T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",99)),1090,99)))</f>
        <v/>
      </c>
      <c r="U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",99)),1189,99)))</f>
        <v/>
      </c>
      <c r="V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",99)),1288,99)))</f>
        <v/>
      </c>
      <c r="W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",99)),1387,99)))</f>
        <v/>
      </c>
      <c r="X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",99)),1486,99)))</f>
        <v/>
      </c>
      <c r="Y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",99)),1585,99)))</f>
        <v/>
      </c>
      <c r="Z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",99)),1684,99)))</f>
        <v/>
      </c>
      <c r="AA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",99)),1783,99)))</f>
        <v/>
      </c>
      <c r="AB515" s="1">
        <f>IF($B515="","",TRIM(MID(SUBSTITUTE(TRIM(SUBSTITUTE(SUBSTITUTE(SUBSTITUTE(SUBSTITUTE(SUBSTITUTE(SUBSTITUTE(SUBSTITUTE(SUBSTITUTE(SUBSTITUTE(SUBSTITUTE(SUBSTITUTE(SUBSTITUTE(SUBSTITUTE(SUBSTITUTE(TRIM($B515&amp;""),CHAR(10),"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",REPT(" ",99)),1882,99)))</f>
        <v/>
      </c>
    </row>
    <row r="516" hidden="1" ht="11.25" customHeight="1">
      <c r="A516" s="4">
        <f>IF(OR($B516="",$C516=""),"",IFERROR(INDEX('5_ACOMPANHAMENTO'!$A$3:$A$4922,MATCH(1,INDEX(('5_ACOMPANHAMENTO'!$AD$3:$AD$4922=TRIM($C516&amp;""))*('5_ACOMPANHAMENTO'!$AC$3:$AC$4922&lt;&gt;"")*((((I516&lt;&gt;"")*ISNUMBER(SEARCH("|"&amp;I516&amp;"|",'5_ACOMPANHAMENTO'!$AC$3:$AC$4922)))+((J516&lt;&gt;"")*ISNUMBER(SEARCH("|"&amp;J516&amp;"|",'5_ACOMPANHAMENTO'!$AC$3:$AC$4922)))+((K516&lt;&gt;"")*ISNUMBER(SEARCH("|"&amp;K516&amp;"|",'5_ACOMPANHAMENTO'!$AC$3:$AC$4922)))+((L516&lt;&gt;"")*ISNUMBER(SEARCH("|"&amp;L516&amp;"|",'5_ACOMPANHAMENTO'!$AC$3:$AC$4922)))+((M516&lt;&gt;"")*ISNUMBER(SEARCH("|"&amp;M516&amp;"|",'5_ACOMPANHAMENTO'!$AC$3:$AC$4922)))+((N516&lt;&gt;"")*ISNUMBER(SEARCH("|"&amp;N516&amp;"|",'5_ACOMPANHAMENTO'!$AC$3:$AC$4922)))+((O516&lt;&gt;"")*ISNUMBER(SEARCH("|"&amp;O516&amp;"|",'5_ACOMPANHAMENTO'!$AC$3:$AC$4922)))+((P516&lt;&gt;"")*ISNUMBER(SEARCH("|"&amp;P516&amp;"|",'5_ACOMPANHAMENTO'!$AC$3:$AC$4922)))+((Q516&lt;&gt;"")*ISNUMBER(SEARCH("|"&amp;Q516&amp;"|",'5_ACOMPANHAMENTO'!$AC$3:$AC$4922)))+((R516&lt;&gt;"")*ISNUMBER(SEARCH("|"&amp;R516&amp;"|",'5_ACOMPANHAMENTO'!$AC$3:$AC$4922)))+((S516&lt;&gt;"")*ISNUMBER(SEARCH("|"&amp;S516&amp;"|",'5_ACOMPANHAMENTO'!$AC$3:$AC$4922)))+((T516&lt;&gt;"")*ISNUMBER(SEARCH("|"&amp;T516&amp;"|",'5_ACOMPANHAMENTO'!$AC$3:$AC$4922)))+((U516&lt;&gt;"")*ISNUMBER(SEARCH("|"&amp;U516&amp;"|",'5_ACOMPANHAMENTO'!$AC$3:$AC$4922)))+((V516&lt;&gt;"")*ISNUMBER(SEARCH("|"&amp;V516&amp;"|",'5_ACOMPANHAMENTO'!$AC$3:$AC$4922)))+((W516&lt;&gt;"")*ISNUMBER(SEARCH("|"&amp;W516&amp;"|",'5_ACOMPANHAMENTO'!$AC$3:$AC$4922)))+((X516&lt;&gt;"")*ISNUMBER(SEARCH("|"&amp;X516&amp;"|",'5_ACOMPANHAMENTO'!$AC$3:$AC$4922)))+((Y516&lt;&gt;"")*ISNUMBER(SEARCH("|"&amp;Y516&amp;"|",'5_ACOMPANHAMENTO'!$AC$3:$AC$4922)))+((Z516&lt;&gt;"")*ISNUMBER(SEARCH("|"&amp;Z516&amp;"|",'5_ACOMPANHAMENTO'!$AC$3:$AC$4922)))+((AA516&lt;&gt;"")*ISNUMBER(SEARCH("|"&amp;AA516&amp;"|",'5_ACOMPANHAMENTO'!$AC$3:$AC$4922)))+((AB516&lt;&gt;"")*ISNUMBER(SEARCH("|"&amp;AB516&amp;"|",'5_ACOMPANHAMENTO'!$AC$3:$AC$4922))))&gt;0),0),0)),""))</f>
        <v/>
      </c>
      <c r="B516" s="14" t="inlineStr">
        <is>
          <t>10210</t>
        </is>
      </c>
      <c r="C516" s="14" t="inlineStr">
        <is>
          <t>SEM_SETOR</t>
        </is>
      </c>
      <c r="D516" s="4">
        <f>IF(OR($B516="",$C516=""),"",IFERROR(SUMPRODUCT(--(('5_ACOMPANHAMENTO'!$AD$3:$AD$4922=TRIM($C516&amp;""))*('5_ACOMPANHAMENTO'!$AC$3:$AC$4922&lt;&gt;"")*((((I516&lt;&gt;"")*ISNUMBER(SEARCH("|"&amp;I516&amp;"|",'5_ACOMPANHAMENTO'!$AC$3:$AC$4922)))+((J516&lt;&gt;"")*ISNUMBER(SEARCH("|"&amp;J516&amp;"|",'5_ACOMPANHAMENTO'!$AC$3:$AC$4922)))+((K516&lt;&gt;"")*ISNUMBER(SEARCH("|"&amp;K516&amp;"|",'5_ACOMPANHAMENTO'!$AC$3:$AC$4922)))+((L516&lt;&gt;"")*ISNUMBER(SEARCH("|"&amp;L516&amp;"|",'5_ACOMPANHAMENTO'!$AC$3:$AC$4922)))+((M516&lt;&gt;"")*ISNUMBER(SEARCH("|"&amp;M516&amp;"|",'5_ACOMPANHAMENTO'!$AC$3:$AC$4922)))+((N516&lt;&gt;"")*ISNUMBER(SEARCH("|"&amp;N516&amp;"|",'5_ACOMPANHAMENTO'!$AC$3:$AC$4922)))+((O516&lt;&gt;"")*ISNUMBER(SEARCH("|"&amp;O516&amp;"|",'5_ACOMPANHAMENTO'!$AC$3:$AC$4922)))+((P516&lt;&gt;"")*ISNUMBER(SEARCH("|"&amp;P516&amp;"|",'5_ACOMPANHAMENTO'!$AC$3:$AC$4922)))+((Q516&lt;&gt;"")*ISNUMBER(SEARCH("|"&amp;Q516&amp;"|",'5_ACOMPANHAMENTO'!$AC$3:$AC$4922)))+((R516&lt;&gt;"")*ISNUMBER(SEARCH("|"&amp;R516&amp;"|",'5_ACOMPANHAMENTO'!$AC$3:$AC$4922)))+((S516&lt;&gt;"")*ISNUMBER(SEARCH("|"&amp;S516&amp;"|",'5_ACOMPANHAMENTO'!$AC$3:$AC$4922)))+((T516&lt;&gt;"")*ISNUMBER(SEARCH("|"&amp;T516&amp;"|",'5_ACOMPANHAMENTO'!$AC$3:$AC$4922)))+((U516&lt;&gt;"")*ISNUMBER(SEARCH("|"&amp;U516&amp;"|",'5_ACOMPANHAMENTO'!$AC$3:$AC$4922)))+((V516&lt;&gt;"")*ISNUMBER(SEARCH("|"&amp;V516&amp;"|",'5_ACOMPANHAMENTO'!$AC$3:$AC$4922)))+((W516&lt;&gt;"")*ISNUMBER(SEARCH("|"&amp;W516&amp;"|",'5_ACOMPANHAMENTO'!$AC$3:$AC$4922)))+((X516&lt;&gt;"")*ISNUMBER(SEARCH("|"&amp;X516&amp;"|",'5_ACOMPANHAMENTO'!$AC$3:$AC$4922)))+((Y516&lt;&gt;"")*ISNUMBER(SEARCH("|"&amp;Y516&amp;"|",'5_ACOMPANHAMENTO'!$AC$3:$AC$4922)))+((Z516&lt;&gt;"")*ISNUMBER(SEARCH("|"&amp;Z516&amp;"|",'5_ACOMPANHAMENTO'!$AC$3:$AC$4922)))+((AA516&lt;&gt;"")*ISNUMBER(SEARCH("|"&amp;AA516&amp;"|",'5_ACOMPANHAMENTO'!$AC$3:$AC$4922)))+((AB516&lt;&gt;"")*ISNUMBER(SEARCH("|"&amp;AB516&amp;"|",'5_ACOMPANHAMENTO'!$AC$3:$AC$4922))))&gt;0)),'5_ACOMPANHAMENTO'!$J$3:$J$4922),0))</f>
        <v/>
      </c>
      <c r="E516" s="4">
        <f>IF(G516=0,"FINALIZADO",IF(TODAY()&gt;A516,"ATRASADO "&amp;TODAY()-A516&amp;" DIAS","ADIANTADO "&amp;A516-TODAY()&amp;" DIAS"))</f>
        <v/>
      </c>
      <c r="F516" s="7">
        <f>IF(OR($B516="",$C516=""),"",IFERROR(SUMPRODUCT(--(('5_ACOMPANHAMENTO'!$AD$3:$AD$4922=TRIM($C516&amp;""))*('5_ACOMPANHAMENTO'!$AC$3:$AC$4922&lt;&gt;"")*((((I516&lt;&gt;"")*ISNUMBER(SEARCH("|"&amp;I516&amp;"|",'5_ACOMPANHAMENTO'!$AC$3:$AC$4922)))+((J516&lt;&gt;"")*ISNUMBER(SEARCH("|"&amp;J516&amp;"|",'5_ACOMPANHAMENTO'!$AC$3:$AC$4922)))+((K516&lt;&gt;"")*ISNUMBER(SEARCH("|"&amp;K516&amp;"|",'5_ACOMPANHAMENTO'!$AC$3:$AC$4922)))+((L516&lt;&gt;"")*ISNUMBER(SEARCH("|"&amp;L516&amp;"|",'5_ACOMPANHAMENTO'!$AC$3:$AC$4922)))+((M516&lt;&gt;"")*ISNUMBER(SEARCH("|"&amp;M516&amp;"|",'5_ACOMPANHAMENTO'!$AC$3:$AC$4922)))+((N516&lt;&gt;"")*ISNUMBER(SEARCH("|"&amp;N516&amp;"|",'5_ACOMPANHAMENTO'!$AC$3:$AC$4922)))+((O516&lt;&gt;"")*ISNUMBER(SEARCH("|"&amp;O516&amp;"|",'5_ACOMPANHAMENTO'!$AC$3:$AC$4922)))+((P516&lt;&gt;"")*ISNUMBER(SEARCH("|"&amp;P516&amp;"|",'5_ACOMPANHAMENTO'!$AC$3:$AC$4922)))+((Q516&lt;&gt;"")*ISNUMBER(SEARCH("|"&amp;Q516&amp;"|",'5_ACOMPANHAMENTO'!$AC$3:$AC$4922)))+((R516&lt;&gt;"")*ISNUMBER(SEARCH("|"&amp;R516&amp;"|",'5_ACOMPANHAMENTO'!$AC$3:$AC$4922)))+((S516&lt;&gt;"")*ISNUMBER(SEARCH("|"&amp;S516&amp;"|",'5_ACOMPANHAMENTO'!$AC$3:$AC$4922)))+((T516&lt;&gt;"")*ISNUMBER(SEARCH("|"&amp;T516&amp;"|",'5_ACOMPANHAMENTO'!$AC$3:$AC$4922)))+((U516&lt;&gt;"")*ISNUMBER(SEARCH("|"&amp;U516&amp;"|",'5_ACOMPANHAMENTO'!$AC$3:$AC$4922)))+((V516&lt;&gt;"")*ISNUMBER(SEARCH("|"&amp;V516&amp;"|",'5_ACOMPANHAMENTO'!$AC$3:$AC$4922)))+((W516&lt;&gt;"")*ISNUMBER(SEARCH("|"&amp;W516&amp;"|",'5_ACOMPANHAMENTO'!$AC$3:$AC$4922)))+((X516&lt;&gt;"")*ISNUMBER(SEARCH("|"&amp;X516&amp;"|",'5_ACOMPANHAMENTO'!$AC$3:$AC$4922)))+((Y516&lt;&gt;"")*ISNUMBER(SEARCH("|"&amp;Y516&amp;"|",'5_ACOMPANHAMENTO'!$AC$3:$AC$4922)))+((Z516&lt;&gt;"")*ISNUMBER(SEARCH("|"&amp;Z516&amp;"|",'5_ACOMPANHAMENTO'!$AC$3:$AC$4922)))+((AA516&lt;&gt;"")*ISNUMBER(SEARCH("|"&amp;AA516&amp;"|",'5_ACOMPANHAMENTO'!$AC$3:$AC$4922)))+((AB516&lt;&gt;"")*ISNUMBER(SEARCH("|"&amp;AB516&amp;"|",'5_ACOMPANHAMENTO'!$AC$3:$AC$4922))))&gt;0)),'5_ACOMPANHAMENTO'!$O$3:$O$4922),0))</f>
        <v/>
      </c>
      <c r="G516" s="7">
        <f>IF(OR($B516="",$C516=""),"",D516-F516)</f>
        <v/>
      </c>
      <c r="H516">
        <f>IF(OR($B516="",$C516=""),"",TRIM($B516&amp;"")&amp;"|"&amp;TRIM($C516&amp;""))</f>
        <v/>
      </c>
      <c r="I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",99)),1,99)))</f>
        <v/>
      </c>
      <c r="J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",99)),100,99)))</f>
        <v/>
      </c>
      <c r="K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",99)),199,99)))</f>
        <v/>
      </c>
      <c r="L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",99)),298,99)))</f>
        <v/>
      </c>
      <c r="M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",99)),397,99)))</f>
        <v/>
      </c>
      <c r="N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",99)),496,99)))</f>
        <v/>
      </c>
      <c r="O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",99)),595,99)))</f>
        <v/>
      </c>
      <c r="P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",99)),694,99)))</f>
        <v/>
      </c>
      <c r="Q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",99)),793,99)))</f>
        <v/>
      </c>
      <c r="R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",99)),892,99)))</f>
        <v/>
      </c>
      <c r="S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",99)),991,99)))</f>
        <v/>
      </c>
      <c r="T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",99)),1090,99)))</f>
        <v/>
      </c>
      <c r="U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",99)),1189,99)))</f>
        <v/>
      </c>
      <c r="V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",99)),1288,99)))</f>
        <v/>
      </c>
      <c r="W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",99)),1387,99)))</f>
        <v/>
      </c>
      <c r="X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",99)),1486,99)))</f>
        <v/>
      </c>
      <c r="Y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",99)),1585,99)))</f>
        <v/>
      </c>
      <c r="Z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",99)),1684,99)))</f>
        <v/>
      </c>
      <c r="AA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",99)),1783,99)))</f>
        <v/>
      </c>
      <c r="AB516" s="1">
        <f>IF($B516="","",TRIM(MID(SUBSTITUTE(TRIM(SUBSTITUTE(SUBSTITUTE(SUBSTITUTE(SUBSTITUTE(SUBSTITUTE(SUBSTITUTE(SUBSTITUTE(SUBSTITUTE(SUBSTITUTE(SUBSTITUTE(SUBSTITUTE(SUBSTITUTE(SUBSTITUTE(SUBSTITUTE(TRIM($B516&amp;""),CHAR(10),"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",REPT(" ",99)),1882,99)))</f>
        <v/>
      </c>
    </row>
    <row r="517" hidden="1" ht="11.25" customHeight="1">
      <c r="A517" s="4">
        <f>IF(OR($B517="",$C517=""),"",IFERROR(INDEX('5_ACOMPANHAMENTO'!$A$3:$A$4922,MATCH(1,INDEX(('5_ACOMPANHAMENTO'!$AD$3:$AD$4922=TRIM($C517&amp;""))*('5_ACOMPANHAMENTO'!$AC$3:$AC$4922&lt;&gt;"")*((((I517&lt;&gt;"")*ISNUMBER(SEARCH("|"&amp;I517&amp;"|",'5_ACOMPANHAMENTO'!$AC$3:$AC$4922)))+((J517&lt;&gt;"")*ISNUMBER(SEARCH("|"&amp;J517&amp;"|",'5_ACOMPANHAMENTO'!$AC$3:$AC$4922)))+((K517&lt;&gt;"")*ISNUMBER(SEARCH("|"&amp;K517&amp;"|",'5_ACOMPANHAMENTO'!$AC$3:$AC$4922)))+((L517&lt;&gt;"")*ISNUMBER(SEARCH("|"&amp;L517&amp;"|",'5_ACOMPANHAMENTO'!$AC$3:$AC$4922)))+((M517&lt;&gt;"")*ISNUMBER(SEARCH("|"&amp;M517&amp;"|",'5_ACOMPANHAMENTO'!$AC$3:$AC$4922)))+((N517&lt;&gt;"")*ISNUMBER(SEARCH("|"&amp;N517&amp;"|",'5_ACOMPANHAMENTO'!$AC$3:$AC$4922)))+((O517&lt;&gt;"")*ISNUMBER(SEARCH("|"&amp;O517&amp;"|",'5_ACOMPANHAMENTO'!$AC$3:$AC$4922)))+((P517&lt;&gt;"")*ISNUMBER(SEARCH("|"&amp;P517&amp;"|",'5_ACOMPANHAMENTO'!$AC$3:$AC$4922)))+((Q517&lt;&gt;"")*ISNUMBER(SEARCH("|"&amp;Q517&amp;"|",'5_ACOMPANHAMENTO'!$AC$3:$AC$4922)))+((R517&lt;&gt;"")*ISNUMBER(SEARCH("|"&amp;R517&amp;"|",'5_ACOMPANHAMENTO'!$AC$3:$AC$4922)))+((S517&lt;&gt;"")*ISNUMBER(SEARCH("|"&amp;S517&amp;"|",'5_ACOMPANHAMENTO'!$AC$3:$AC$4922)))+((T517&lt;&gt;"")*ISNUMBER(SEARCH("|"&amp;T517&amp;"|",'5_ACOMPANHAMENTO'!$AC$3:$AC$4922)))+((U517&lt;&gt;"")*ISNUMBER(SEARCH("|"&amp;U517&amp;"|",'5_ACOMPANHAMENTO'!$AC$3:$AC$4922)))+((V517&lt;&gt;"")*ISNUMBER(SEARCH("|"&amp;V517&amp;"|",'5_ACOMPANHAMENTO'!$AC$3:$AC$4922)))+((W517&lt;&gt;"")*ISNUMBER(SEARCH("|"&amp;W517&amp;"|",'5_ACOMPANHAMENTO'!$AC$3:$AC$4922)))+((X517&lt;&gt;"")*ISNUMBER(SEARCH("|"&amp;X517&amp;"|",'5_ACOMPANHAMENTO'!$AC$3:$AC$4922)))+((Y517&lt;&gt;"")*ISNUMBER(SEARCH("|"&amp;Y517&amp;"|",'5_ACOMPANHAMENTO'!$AC$3:$AC$4922)))+((Z517&lt;&gt;"")*ISNUMBER(SEARCH("|"&amp;Z517&amp;"|",'5_ACOMPANHAMENTO'!$AC$3:$AC$4922)))+((AA517&lt;&gt;"")*ISNUMBER(SEARCH("|"&amp;AA517&amp;"|",'5_ACOMPANHAMENTO'!$AC$3:$AC$4922)))+((AB517&lt;&gt;"")*ISNUMBER(SEARCH("|"&amp;AB517&amp;"|",'5_ACOMPANHAMENTO'!$AC$3:$AC$4922))))&gt;0),0),0)),""))</f>
        <v/>
      </c>
      <c r="B517" s="14" t="inlineStr">
        <is>
          <t>10210</t>
        </is>
      </c>
      <c r="C517" s="14" t="inlineStr">
        <is>
          <t>SEM_SETOR</t>
        </is>
      </c>
      <c r="D517" s="4">
        <f>IF(OR($B517="",$C517=""),"",IFERROR(SUMPRODUCT(--(('5_ACOMPANHAMENTO'!$AD$3:$AD$4922=TRIM($C517&amp;""))*('5_ACOMPANHAMENTO'!$AC$3:$AC$4922&lt;&gt;"")*((((I517&lt;&gt;"")*ISNUMBER(SEARCH("|"&amp;I517&amp;"|",'5_ACOMPANHAMENTO'!$AC$3:$AC$4922)))+((J517&lt;&gt;"")*ISNUMBER(SEARCH("|"&amp;J517&amp;"|",'5_ACOMPANHAMENTO'!$AC$3:$AC$4922)))+((K517&lt;&gt;"")*ISNUMBER(SEARCH("|"&amp;K517&amp;"|",'5_ACOMPANHAMENTO'!$AC$3:$AC$4922)))+((L517&lt;&gt;"")*ISNUMBER(SEARCH("|"&amp;L517&amp;"|",'5_ACOMPANHAMENTO'!$AC$3:$AC$4922)))+((M517&lt;&gt;"")*ISNUMBER(SEARCH("|"&amp;M517&amp;"|",'5_ACOMPANHAMENTO'!$AC$3:$AC$4922)))+((N517&lt;&gt;"")*ISNUMBER(SEARCH("|"&amp;N517&amp;"|",'5_ACOMPANHAMENTO'!$AC$3:$AC$4922)))+((O517&lt;&gt;"")*ISNUMBER(SEARCH("|"&amp;O517&amp;"|",'5_ACOMPANHAMENTO'!$AC$3:$AC$4922)))+((P517&lt;&gt;"")*ISNUMBER(SEARCH("|"&amp;P517&amp;"|",'5_ACOMPANHAMENTO'!$AC$3:$AC$4922)))+((Q517&lt;&gt;"")*ISNUMBER(SEARCH("|"&amp;Q517&amp;"|",'5_ACOMPANHAMENTO'!$AC$3:$AC$4922)))+((R517&lt;&gt;"")*ISNUMBER(SEARCH("|"&amp;R517&amp;"|",'5_ACOMPANHAMENTO'!$AC$3:$AC$4922)))+((S517&lt;&gt;"")*ISNUMBER(SEARCH("|"&amp;S517&amp;"|",'5_ACOMPANHAMENTO'!$AC$3:$AC$4922)))+((T517&lt;&gt;"")*ISNUMBER(SEARCH("|"&amp;T517&amp;"|",'5_ACOMPANHAMENTO'!$AC$3:$AC$4922)))+((U517&lt;&gt;"")*ISNUMBER(SEARCH("|"&amp;U517&amp;"|",'5_ACOMPANHAMENTO'!$AC$3:$AC$4922)))+((V517&lt;&gt;"")*ISNUMBER(SEARCH("|"&amp;V517&amp;"|",'5_ACOMPANHAMENTO'!$AC$3:$AC$4922)))+((W517&lt;&gt;"")*ISNUMBER(SEARCH("|"&amp;W517&amp;"|",'5_ACOMPANHAMENTO'!$AC$3:$AC$4922)))+((X517&lt;&gt;"")*ISNUMBER(SEARCH("|"&amp;X517&amp;"|",'5_ACOMPANHAMENTO'!$AC$3:$AC$4922)))+((Y517&lt;&gt;"")*ISNUMBER(SEARCH("|"&amp;Y517&amp;"|",'5_ACOMPANHAMENTO'!$AC$3:$AC$4922)))+((Z517&lt;&gt;"")*ISNUMBER(SEARCH("|"&amp;Z517&amp;"|",'5_ACOMPANHAMENTO'!$AC$3:$AC$4922)))+((AA517&lt;&gt;"")*ISNUMBER(SEARCH("|"&amp;AA517&amp;"|",'5_ACOMPANHAMENTO'!$AC$3:$AC$4922)))+((AB517&lt;&gt;"")*ISNUMBER(SEARCH("|"&amp;AB517&amp;"|",'5_ACOMPANHAMENTO'!$AC$3:$AC$4922))))&gt;0)),'5_ACOMPANHAMENTO'!$J$3:$J$4922),0))</f>
        <v/>
      </c>
      <c r="E517" s="4">
        <f>IF(G517=0,"FINALIZADO",IF(TODAY()&gt;A517,"ATRASADO "&amp;TODAY()-A517&amp;" DIAS","ADIANTADO "&amp;A517-TODAY()&amp;" DIAS"))</f>
        <v/>
      </c>
      <c r="F517" s="7">
        <f>IF(OR($B517="",$C517=""),"",IFERROR(SUMPRODUCT(--(('5_ACOMPANHAMENTO'!$AD$3:$AD$4922=TRIM($C517&amp;""))*('5_ACOMPANHAMENTO'!$AC$3:$AC$4922&lt;&gt;"")*((((I517&lt;&gt;"")*ISNUMBER(SEARCH("|"&amp;I517&amp;"|",'5_ACOMPANHAMENTO'!$AC$3:$AC$4922)))+((J517&lt;&gt;"")*ISNUMBER(SEARCH("|"&amp;J517&amp;"|",'5_ACOMPANHAMENTO'!$AC$3:$AC$4922)))+((K517&lt;&gt;"")*ISNUMBER(SEARCH("|"&amp;K517&amp;"|",'5_ACOMPANHAMENTO'!$AC$3:$AC$4922)))+((L517&lt;&gt;"")*ISNUMBER(SEARCH("|"&amp;L517&amp;"|",'5_ACOMPANHAMENTO'!$AC$3:$AC$4922)))+((M517&lt;&gt;"")*ISNUMBER(SEARCH("|"&amp;M517&amp;"|",'5_ACOMPANHAMENTO'!$AC$3:$AC$4922)))+((N517&lt;&gt;"")*ISNUMBER(SEARCH("|"&amp;N517&amp;"|",'5_ACOMPANHAMENTO'!$AC$3:$AC$4922)))+((O517&lt;&gt;"")*ISNUMBER(SEARCH("|"&amp;O517&amp;"|",'5_ACOMPANHAMENTO'!$AC$3:$AC$4922)))+((P517&lt;&gt;"")*ISNUMBER(SEARCH("|"&amp;P517&amp;"|",'5_ACOMPANHAMENTO'!$AC$3:$AC$4922)))+((Q517&lt;&gt;"")*ISNUMBER(SEARCH("|"&amp;Q517&amp;"|",'5_ACOMPANHAMENTO'!$AC$3:$AC$4922)))+((R517&lt;&gt;"")*ISNUMBER(SEARCH("|"&amp;R517&amp;"|",'5_ACOMPANHAMENTO'!$AC$3:$AC$4922)))+((S517&lt;&gt;"")*ISNUMBER(SEARCH("|"&amp;S517&amp;"|",'5_ACOMPANHAMENTO'!$AC$3:$AC$4922)))+((T517&lt;&gt;"")*ISNUMBER(SEARCH("|"&amp;T517&amp;"|",'5_ACOMPANHAMENTO'!$AC$3:$AC$4922)))+((U517&lt;&gt;"")*ISNUMBER(SEARCH("|"&amp;U517&amp;"|",'5_ACOMPANHAMENTO'!$AC$3:$AC$4922)))+((V517&lt;&gt;"")*ISNUMBER(SEARCH("|"&amp;V517&amp;"|",'5_ACOMPANHAMENTO'!$AC$3:$AC$4922)))+((W517&lt;&gt;"")*ISNUMBER(SEARCH("|"&amp;W517&amp;"|",'5_ACOMPANHAMENTO'!$AC$3:$AC$4922)))+((X517&lt;&gt;"")*ISNUMBER(SEARCH("|"&amp;X517&amp;"|",'5_ACOMPANHAMENTO'!$AC$3:$AC$4922)))+((Y517&lt;&gt;"")*ISNUMBER(SEARCH("|"&amp;Y517&amp;"|",'5_ACOMPANHAMENTO'!$AC$3:$AC$4922)))+((Z517&lt;&gt;"")*ISNUMBER(SEARCH("|"&amp;Z517&amp;"|",'5_ACOMPANHAMENTO'!$AC$3:$AC$4922)))+((AA517&lt;&gt;"")*ISNUMBER(SEARCH("|"&amp;AA517&amp;"|",'5_ACOMPANHAMENTO'!$AC$3:$AC$4922)))+((AB517&lt;&gt;"")*ISNUMBER(SEARCH("|"&amp;AB517&amp;"|",'5_ACOMPANHAMENTO'!$AC$3:$AC$4922))))&gt;0)),'5_ACOMPANHAMENTO'!$O$3:$O$4922),0))</f>
        <v/>
      </c>
      <c r="G517" s="7">
        <f>IF(OR($B517="",$C517=""),"",D517-F517)</f>
        <v/>
      </c>
      <c r="H517">
        <f>IF(OR($B517="",$C517=""),"",TRIM($B517&amp;"")&amp;"|"&amp;TRIM($C517&amp;""))</f>
        <v/>
      </c>
      <c r="I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",99)),1,99)))</f>
        <v/>
      </c>
      <c r="J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",99)),100,99)))</f>
        <v/>
      </c>
      <c r="K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",99)),199,99)))</f>
        <v/>
      </c>
      <c r="L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",99)),298,99)))</f>
        <v/>
      </c>
      <c r="M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",99)),397,99)))</f>
        <v/>
      </c>
      <c r="N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",99)),496,99)))</f>
        <v/>
      </c>
      <c r="O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",99)),595,99)))</f>
        <v/>
      </c>
      <c r="P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",99)),694,99)))</f>
        <v/>
      </c>
      <c r="Q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",99)),793,99)))</f>
        <v/>
      </c>
      <c r="R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",99)),892,99)))</f>
        <v/>
      </c>
      <c r="S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",99)),991,99)))</f>
        <v/>
      </c>
      <c r="T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",99)),1090,99)))</f>
        <v/>
      </c>
      <c r="U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",99)),1189,99)))</f>
        <v/>
      </c>
      <c r="V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",99)),1288,99)))</f>
        <v/>
      </c>
      <c r="W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",99)),1387,99)))</f>
        <v/>
      </c>
      <c r="X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",99)),1486,99)))</f>
        <v/>
      </c>
      <c r="Y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",99)),1585,99)))</f>
        <v/>
      </c>
      <c r="Z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",99)),1684,99)))</f>
        <v/>
      </c>
      <c r="AA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",99)),1783,99)))</f>
        <v/>
      </c>
      <c r="AB517" s="1">
        <f>IF($B517="","",TRIM(MID(SUBSTITUTE(TRIM(SUBSTITUTE(SUBSTITUTE(SUBSTITUTE(SUBSTITUTE(SUBSTITUTE(SUBSTITUTE(SUBSTITUTE(SUBSTITUTE(SUBSTITUTE(SUBSTITUTE(SUBSTITUTE(SUBSTITUTE(SUBSTITUTE(SUBSTITUTE(TRIM($B517&amp;""),CHAR(10),"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",REPT(" ",99)),1882,99)))</f>
        <v/>
      </c>
    </row>
    <row r="518" hidden="1" ht="11.25" customHeight="1">
      <c r="A518" s="4">
        <f>IF(OR($B518="",$C518=""),"",IFERROR(INDEX('5_ACOMPANHAMENTO'!$A$3:$A$4922,MATCH(1,INDEX(('5_ACOMPANHAMENTO'!$AD$3:$AD$4922=TRIM($C518&amp;""))*('5_ACOMPANHAMENTO'!$AC$3:$AC$4922&lt;&gt;"")*((((I518&lt;&gt;"")*ISNUMBER(SEARCH("|"&amp;I518&amp;"|",'5_ACOMPANHAMENTO'!$AC$3:$AC$4922)))+((J518&lt;&gt;"")*ISNUMBER(SEARCH("|"&amp;J518&amp;"|",'5_ACOMPANHAMENTO'!$AC$3:$AC$4922)))+((K518&lt;&gt;"")*ISNUMBER(SEARCH("|"&amp;K518&amp;"|",'5_ACOMPANHAMENTO'!$AC$3:$AC$4922)))+((L518&lt;&gt;"")*ISNUMBER(SEARCH("|"&amp;L518&amp;"|",'5_ACOMPANHAMENTO'!$AC$3:$AC$4922)))+((M518&lt;&gt;"")*ISNUMBER(SEARCH("|"&amp;M518&amp;"|",'5_ACOMPANHAMENTO'!$AC$3:$AC$4922)))+((N518&lt;&gt;"")*ISNUMBER(SEARCH("|"&amp;N518&amp;"|",'5_ACOMPANHAMENTO'!$AC$3:$AC$4922)))+((O518&lt;&gt;"")*ISNUMBER(SEARCH("|"&amp;O518&amp;"|",'5_ACOMPANHAMENTO'!$AC$3:$AC$4922)))+((P518&lt;&gt;"")*ISNUMBER(SEARCH("|"&amp;P518&amp;"|",'5_ACOMPANHAMENTO'!$AC$3:$AC$4922)))+((Q518&lt;&gt;"")*ISNUMBER(SEARCH("|"&amp;Q518&amp;"|",'5_ACOMPANHAMENTO'!$AC$3:$AC$4922)))+((R518&lt;&gt;"")*ISNUMBER(SEARCH("|"&amp;R518&amp;"|",'5_ACOMPANHAMENTO'!$AC$3:$AC$4922)))+((S518&lt;&gt;"")*ISNUMBER(SEARCH("|"&amp;S518&amp;"|",'5_ACOMPANHAMENTO'!$AC$3:$AC$4922)))+((T518&lt;&gt;"")*ISNUMBER(SEARCH("|"&amp;T518&amp;"|",'5_ACOMPANHAMENTO'!$AC$3:$AC$4922)))+((U518&lt;&gt;"")*ISNUMBER(SEARCH("|"&amp;U518&amp;"|",'5_ACOMPANHAMENTO'!$AC$3:$AC$4922)))+((V518&lt;&gt;"")*ISNUMBER(SEARCH("|"&amp;V518&amp;"|",'5_ACOMPANHAMENTO'!$AC$3:$AC$4922)))+((W518&lt;&gt;"")*ISNUMBER(SEARCH("|"&amp;W518&amp;"|",'5_ACOMPANHAMENTO'!$AC$3:$AC$4922)))+((X518&lt;&gt;"")*ISNUMBER(SEARCH("|"&amp;X518&amp;"|",'5_ACOMPANHAMENTO'!$AC$3:$AC$4922)))+((Y518&lt;&gt;"")*ISNUMBER(SEARCH("|"&amp;Y518&amp;"|",'5_ACOMPANHAMENTO'!$AC$3:$AC$4922)))+((Z518&lt;&gt;"")*ISNUMBER(SEARCH("|"&amp;Z518&amp;"|",'5_ACOMPANHAMENTO'!$AC$3:$AC$4922)))+((AA518&lt;&gt;"")*ISNUMBER(SEARCH("|"&amp;AA518&amp;"|",'5_ACOMPANHAMENTO'!$AC$3:$AC$4922)))+((AB518&lt;&gt;"")*ISNUMBER(SEARCH("|"&amp;AB518&amp;"|",'5_ACOMPANHAMENTO'!$AC$3:$AC$4922))))&gt;0),0),0)),""))</f>
        <v/>
      </c>
      <c r="B518" s="14" t="inlineStr">
        <is>
          <t>10211</t>
        </is>
      </c>
      <c r="C518" s="14" t="inlineStr">
        <is>
          <t>SEM_SETOR</t>
        </is>
      </c>
      <c r="D518" s="4">
        <f>IF(OR($B518="",$C518=""),"",IFERROR(SUMPRODUCT(--(('5_ACOMPANHAMENTO'!$AD$3:$AD$4922=TRIM($C518&amp;""))*('5_ACOMPANHAMENTO'!$AC$3:$AC$4922&lt;&gt;"")*((((I518&lt;&gt;"")*ISNUMBER(SEARCH("|"&amp;I518&amp;"|",'5_ACOMPANHAMENTO'!$AC$3:$AC$4922)))+((J518&lt;&gt;"")*ISNUMBER(SEARCH("|"&amp;J518&amp;"|",'5_ACOMPANHAMENTO'!$AC$3:$AC$4922)))+((K518&lt;&gt;"")*ISNUMBER(SEARCH("|"&amp;K518&amp;"|",'5_ACOMPANHAMENTO'!$AC$3:$AC$4922)))+((L518&lt;&gt;"")*ISNUMBER(SEARCH("|"&amp;L518&amp;"|",'5_ACOMPANHAMENTO'!$AC$3:$AC$4922)))+((M518&lt;&gt;"")*ISNUMBER(SEARCH("|"&amp;M518&amp;"|",'5_ACOMPANHAMENTO'!$AC$3:$AC$4922)))+((N518&lt;&gt;"")*ISNUMBER(SEARCH("|"&amp;N518&amp;"|",'5_ACOMPANHAMENTO'!$AC$3:$AC$4922)))+((O518&lt;&gt;"")*ISNUMBER(SEARCH("|"&amp;O518&amp;"|",'5_ACOMPANHAMENTO'!$AC$3:$AC$4922)))+((P518&lt;&gt;"")*ISNUMBER(SEARCH("|"&amp;P518&amp;"|",'5_ACOMPANHAMENTO'!$AC$3:$AC$4922)))+((Q518&lt;&gt;"")*ISNUMBER(SEARCH("|"&amp;Q518&amp;"|",'5_ACOMPANHAMENTO'!$AC$3:$AC$4922)))+((R518&lt;&gt;"")*ISNUMBER(SEARCH("|"&amp;R518&amp;"|",'5_ACOMPANHAMENTO'!$AC$3:$AC$4922)))+((S518&lt;&gt;"")*ISNUMBER(SEARCH("|"&amp;S518&amp;"|",'5_ACOMPANHAMENTO'!$AC$3:$AC$4922)))+((T518&lt;&gt;"")*ISNUMBER(SEARCH("|"&amp;T518&amp;"|",'5_ACOMPANHAMENTO'!$AC$3:$AC$4922)))+((U518&lt;&gt;"")*ISNUMBER(SEARCH("|"&amp;U518&amp;"|",'5_ACOMPANHAMENTO'!$AC$3:$AC$4922)))+((V518&lt;&gt;"")*ISNUMBER(SEARCH("|"&amp;V518&amp;"|",'5_ACOMPANHAMENTO'!$AC$3:$AC$4922)))+((W518&lt;&gt;"")*ISNUMBER(SEARCH("|"&amp;W518&amp;"|",'5_ACOMPANHAMENTO'!$AC$3:$AC$4922)))+((X518&lt;&gt;"")*ISNUMBER(SEARCH("|"&amp;X518&amp;"|",'5_ACOMPANHAMENTO'!$AC$3:$AC$4922)))+((Y518&lt;&gt;"")*ISNUMBER(SEARCH("|"&amp;Y518&amp;"|",'5_ACOMPANHAMENTO'!$AC$3:$AC$4922)))+((Z518&lt;&gt;"")*ISNUMBER(SEARCH("|"&amp;Z518&amp;"|",'5_ACOMPANHAMENTO'!$AC$3:$AC$4922)))+((AA518&lt;&gt;"")*ISNUMBER(SEARCH("|"&amp;AA518&amp;"|",'5_ACOMPANHAMENTO'!$AC$3:$AC$4922)))+((AB518&lt;&gt;"")*ISNUMBER(SEARCH("|"&amp;AB518&amp;"|",'5_ACOMPANHAMENTO'!$AC$3:$AC$4922))))&gt;0)),'5_ACOMPANHAMENTO'!$J$3:$J$4922),0))</f>
        <v/>
      </c>
      <c r="E518" s="4">
        <f>IF(G518=0,"FINALIZADO",IF(TODAY()&gt;A518,"ATRASADO "&amp;TODAY()-A518&amp;" DIAS","ADIANTADO "&amp;A518-TODAY()&amp;" DIAS"))</f>
        <v/>
      </c>
      <c r="F518" s="7">
        <f>IF(OR($B518="",$C518=""),"",IFERROR(SUMPRODUCT(--(('5_ACOMPANHAMENTO'!$AD$3:$AD$4922=TRIM($C518&amp;""))*('5_ACOMPANHAMENTO'!$AC$3:$AC$4922&lt;&gt;"")*((((I518&lt;&gt;"")*ISNUMBER(SEARCH("|"&amp;I518&amp;"|",'5_ACOMPANHAMENTO'!$AC$3:$AC$4922)))+((J518&lt;&gt;"")*ISNUMBER(SEARCH("|"&amp;J518&amp;"|",'5_ACOMPANHAMENTO'!$AC$3:$AC$4922)))+((K518&lt;&gt;"")*ISNUMBER(SEARCH("|"&amp;K518&amp;"|",'5_ACOMPANHAMENTO'!$AC$3:$AC$4922)))+((L518&lt;&gt;"")*ISNUMBER(SEARCH("|"&amp;L518&amp;"|",'5_ACOMPANHAMENTO'!$AC$3:$AC$4922)))+((M518&lt;&gt;"")*ISNUMBER(SEARCH("|"&amp;M518&amp;"|",'5_ACOMPANHAMENTO'!$AC$3:$AC$4922)))+((N518&lt;&gt;"")*ISNUMBER(SEARCH("|"&amp;N518&amp;"|",'5_ACOMPANHAMENTO'!$AC$3:$AC$4922)))+((O518&lt;&gt;"")*ISNUMBER(SEARCH("|"&amp;O518&amp;"|",'5_ACOMPANHAMENTO'!$AC$3:$AC$4922)))+((P518&lt;&gt;"")*ISNUMBER(SEARCH("|"&amp;P518&amp;"|",'5_ACOMPANHAMENTO'!$AC$3:$AC$4922)))+((Q518&lt;&gt;"")*ISNUMBER(SEARCH("|"&amp;Q518&amp;"|",'5_ACOMPANHAMENTO'!$AC$3:$AC$4922)))+((R518&lt;&gt;"")*ISNUMBER(SEARCH("|"&amp;R518&amp;"|",'5_ACOMPANHAMENTO'!$AC$3:$AC$4922)))+((S518&lt;&gt;"")*ISNUMBER(SEARCH("|"&amp;S518&amp;"|",'5_ACOMPANHAMENTO'!$AC$3:$AC$4922)))+((T518&lt;&gt;"")*ISNUMBER(SEARCH("|"&amp;T518&amp;"|",'5_ACOMPANHAMENTO'!$AC$3:$AC$4922)))+((U518&lt;&gt;"")*ISNUMBER(SEARCH("|"&amp;U518&amp;"|",'5_ACOMPANHAMENTO'!$AC$3:$AC$4922)))+((V518&lt;&gt;"")*ISNUMBER(SEARCH("|"&amp;V518&amp;"|",'5_ACOMPANHAMENTO'!$AC$3:$AC$4922)))+((W518&lt;&gt;"")*ISNUMBER(SEARCH("|"&amp;W518&amp;"|",'5_ACOMPANHAMENTO'!$AC$3:$AC$4922)))+((X518&lt;&gt;"")*ISNUMBER(SEARCH("|"&amp;X518&amp;"|",'5_ACOMPANHAMENTO'!$AC$3:$AC$4922)))+((Y518&lt;&gt;"")*ISNUMBER(SEARCH("|"&amp;Y518&amp;"|",'5_ACOMPANHAMENTO'!$AC$3:$AC$4922)))+((Z518&lt;&gt;"")*ISNUMBER(SEARCH("|"&amp;Z518&amp;"|",'5_ACOMPANHAMENTO'!$AC$3:$AC$4922)))+((AA518&lt;&gt;"")*ISNUMBER(SEARCH("|"&amp;AA518&amp;"|",'5_ACOMPANHAMENTO'!$AC$3:$AC$4922)))+((AB518&lt;&gt;"")*ISNUMBER(SEARCH("|"&amp;AB518&amp;"|",'5_ACOMPANHAMENTO'!$AC$3:$AC$4922))))&gt;0)),'5_ACOMPANHAMENTO'!$O$3:$O$4922),0))</f>
        <v/>
      </c>
      <c r="G518" s="7">
        <f>IF(OR($B518="",$C518=""),"",D518-F518)</f>
        <v/>
      </c>
      <c r="H518">
        <f>IF(OR($B518="",$C518=""),"",TRIM($B518&amp;"")&amp;"|"&amp;TRIM($C518&amp;""))</f>
        <v/>
      </c>
      <c r="I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",99)),1,99)))</f>
        <v/>
      </c>
      <c r="J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",99)),100,99)))</f>
        <v/>
      </c>
      <c r="K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",99)),199,99)))</f>
        <v/>
      </c>
      <c r="L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",99)),298,99)))</f>
        <v/>
      </c>
      <c r="M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",99)),397,99)))</f>
        <v/>
      </c>
      <c r="N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",99)),496,99)))</f>
        <v/>
      </c>
      <c r="O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",99)),595,99)))</f>
        <v/>
      </c>
      <c r="P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",99)),694,99)))</f>
        <v/>
      </c>
      <c r="Q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",99)),793,99)))</f>
        <v/>
      </c>
      <c r="R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",99)),892,99)))</f>
        <v/>
      </c>
      <c r="S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",99)),991,99)))</f>
        <v/>
      </c>
      <c r="T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",99)),1090,99)))</f>
        <v/>
      </c>
      <c r="U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",99)),1189,99)))</f>
        <v/>
      </c>
      <c r="V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",99)),1288,99)))</f>
        <v/>
      </c>
      <c r="W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",99)),1387,99)))</f>
        <v/>
      </c>
      <c r="X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",99)),1486,99)))</f>
        <v/>
      </c>
      <c r="Y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",99)),1585,99)))</f>
        <v/>
      </c>
      <c r="Z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",99)),1684,99)))</f>
        <v/>
      </c>
      <c r="AA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",99)),1783,99)))</f>
        <v/>
      </c>
      <c r="AB518" s="1">
        <f>IF($B518="","",TRIM(MID(SUBSTITUTE(TRIM(SUBSTITUTE(SUBSTITUTE(SUBSTITUTE(SUBSTITUTE(SUBSTITUTE(SUBSTITUTE(SUBSTITUTE(SUBSTITUTE(SUBSTITUTE(SUBSTITUTE(SUBSTITUTE(SUBSTITUTE(SUBSTITUTE(SUBSTITUTE(TRIM($B518&amp;""),CHAR(10),"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",REPT(" ",99)),1882,99)))</f>
        <v/>
      </c>
    </row>
    <row r="519" hidden="1" ht="11.25" customHeight="1">
      <c r="A519" s="4">
        <f>IF(OR($B519="",$C519=""),"",IFERROR(INDEX('5_ACOMPANHAMENTO'!$A$3:$A$4922,MATCH(1,INDEX(('5_ACOMPANHAMENTO'!$AD$3:$AD$4922=TRIM($C519&amp;""))*('5_ACOMPANHAMENTO'!$AC$3:$AC$4922&lt;&gt;"")*((((I519&lt;&gt;"")*ISNUMBER(SEARCH("|"&amp;I519&amp;"|",'5_ACOMPANHAMENTO'!$AC$3:$AC$4922)))+((J519&lt;&gt;"")*ISNUMBER(SEARCH("|"&amp;J519&amp;"|",'5_ACOMPANHAMENTO'!$AC$3:$AC$4922)))+((K519&lt;&gt;"")*ISNUMBER(SEARCH("|"&amp;K519&amp;"|",'5_ACOMPANHAMENTO'!$AC$3:$AC$4922)))+((L519&lt;&gt;"")*ISNUMBER(SEARCH("|"&amp;L519&amp;"|",'5_ACOMPANHAMENTO'!$AC$3:$AC$4922)))+((M519&lt;&gt;"")*ISNUMBER(SEARCH("|"&amp;M519&amp;"|",'5_ACOMPANHAMENTO'!$AC$3:$AC$4922)))+((N519&lt;&gt;"")*ISNUMBER(SEARCH("|"&amp;N519&amp;"|",'5_ACOMPANHAMENTO'!$AC$3:$AC$4922)))+((O519&lt;&gt;"")*ISNUMBER(SEARCH("|"&amp;O519&amp;"|",'5_ACOMPANHAMENTO'!$AC$3:$AC$4922)))+((P519&lt;&gt;"")*ISNUMBER(SEARCH("|"&amp;P519&amp;"|",'5_ACOMPANHAMENTO'!$AC$3:$AC$4922)))+((Q519&lt;&gt;"")*ISNUMBER(SEARCH("|"&amp;Q519&amp;"|",'5_ACOMPANHAMENTO'!$AC$3:$AC$4922)))+((R519&lt;&gt;"")*ISNUMBER(SEARCH("|"&amp;R519&amp;"|",'5_ACOMPANHAMENTO'!$AC$3:$AC$4922)))+((S519&lt;&gt;"")*ISNUMBER(SEARCH("|"&amp;S519&amp;"|",'5_ACOMPANHAMENTO'!$AC$3:$AC$4922)))+((T519&lt;&gt;"")*ISNUMBER(SEARCH("|"&amp;T519&amp;"|",'5_ACOMPANHAMENTO'!$AC$3:$AC$4922)))+((U519&lt;&gt;"")*ISNUMBER(SEARCH("|"&amp;U519&amp;"|",'5_ACOMPANHAMENTO'!$AC$3:$AC$4922)))+((V519&lt;&gt;"")*ISNUMBER(SEARCH("|"&amp;V519&amp;"|",'5_ACOMPANHAMENTO'!$AC$3:$AC$4922)))+((W519&lt;&gt;"")*ISNUMBER(SEARCH("|"&amp;W519&amp;"|",'5_ACOMPANHAMENTO'!$AC$3:$AC$4922)))+((X519&lt;&gt;"")*ISNUMBER(SEARCH("|"&amp;X519&amp;"|",'5_ACOMPANHAMENTO'!$AC$3:$AC$4922)))+((Y519&lt;&gt;"")*ISNUMBER(SEARCH("|"&amp;Y519&amp;"|",'5_ACOMPANHAMENTO'!$AC$3:$AC$4922)))+((Z519&lt;&gt;"")*ISNUMBER(SEARCH("|"&amp;Z519&amp;"|",'5_ACOMPANHAMENTO'!$AC$3:$AC$4922)))+((AA519&lt;&gt;"")*ISNUMBER(SEARCH("|"&amp;AA519&amp;"|",'5_ACOMPANHAMENTO'!$AC$3:$AC$4922)))+((AB519&lt;&gt;"")*ISNUMBER(SEARCH("|"&amp;AB519&amp;"|",'5_ACOMPANHAMENTO'!$AC$3:$AC$4922))))&gt;0),0),0)),""))</f>
        <v/>
      </c>
      <c r="B519" s="14" t="inlineStr">
        <is>
          <t>10211</t>
        </is>
      </c>
      <c r="C519" s="14" t="inlineStr">
        <is>
          <t>SEM_SETOR</t>
        </is>
      </c>
      <c r="D519" s="4">
        <f>IF(OR($B519="",$C519=""),"",IFERROR(SUMPRODUCT(--(('5_ACOMPANHAMENTO'!$AD$3:$AD$4922=TRIM($C519&amp;""))*('5_ACOMPANHAMENTO'!$AC$3:$AC$4922&lt;&gt;"")*((((I519&lt;&gt;"")*ISNUMBER(SEARCH("|"&amp;I519&amp;"|",'5_ACOMPANHAMENTO'!$AC$3:$AC$4922)))+((J519&lt;&gt;"")*ISNUMBER(SEARCH("|"&amp;J519&amp;"|",'5_ACOMPANHAMENTO'!$AC$3:$AC$4922)))+((K519&lt;&gt;"")*ISNUMBER(SEARCH("|"&amp;K519&amp;"|",'5_ACOMPANHAMENTO'!$AC$3:$AC$4922)))+((L519&lt;&gt;"")*ISNUMBER(SEARCH("|"&amp;L519&amp;"|",'5_ACOMPANHAMENTO'!$AC$3:$AC$4922)))+((M519&lt;&gt;"")*ISNUMBER(SEARCH("|"&amp;M519&amp;"|",'5_ACOMPANHAMENTO'!$AC$3:$AC$4922)))+((N519&lt;&gt;"")*ISNUMBER(SEARCH("|"&amp;N519&amp;"|",'5_ACOMPANHAMENTO'!$AC$3:$AC$4922)))+((O519&lt;&gt;"")*ISNUMBER(SEARCH("|"&amp;O519&amp;"|",'5_ACOMPANHAMENTO'!$AC$3:$AC$4922)))+((P519&lt;&gt;"")*ISNUMBER(SEARCH("|"&amp;P519&amp;"|",'5_ACOMPANHAMENTO'!$AC$3:$AC$4922)))+((Q519&lt;&gt;"")*ISNUMBER(SEARCH("|"&amp;Q519&amp;"|",'5_ACOMPANHAMENTO'!$AC$3:$AC$4922)))+((R519&lt;&gt;"")*ISNUMBER(SEARCH("|"&amp;R519&amp;"|",'5_ACOMPANHAMENTO'!$AC$3:$AC$4922)))+((S519&lt;&gt;"")*ISNUMBER(SEARCH("|"&amp;S519&amp;"|",'5_ACOMPANHAMENTO'!$AC$3:$AC$4922)))+((T519&lt;&gt;"")*ISNUMBER(SEARCH("|"&amp;T519&amp;"|",'5_ACOMPANHAMENTO'!$AC$3:$AC$4922)))+((U519&lt;&gt;"")*ISNUMBER(SEARCH("|"&amp;U519&amp;"|",'5_ACOMPANHAMENTO'!$AC$3:$AC$4922)))+((V519&lt;&gt;"")*ISNUMBER(SEARCH("|"&amp;V519&amp;"|",'5_ACOMPANHAMENTO'!$AC$3:$AC$4922)))+((W519&lt;&gt;"")*ISNUMBER(SEARCH("|"&amp;W519&amp;"|",'5_ACOMPANHAMENTO'!$AC$3:$AC$4922)))+((X519&lt;&gt;"")*ISNUMBER(SEARCH("|"&amp;X519&amp;"|",'5_ACOMPANHAMENTO'!$AC$3:$AC$4922)))+((Y519&lt;&gt;"")*ISNUMBER(SEARCH("|"&amp;Y519&amp;"|",'5_ACOMPANHAMENTO'!$AC$3:$AC$4922)))+((Z519&lt;&gt;"")*ISNUMBER(SEARCH("|"&amp;Z519&amp;"|",'5_ACOMPANHAMENTO'!$AC$3:$AC$4922)))+((AA519&lt;&gt;"")*ISNUMBER(SEARCH("|"&amp;AA519&amp;"|",'5_ACOMPANHAMENTO'!$AC$3:$AC$4922)))+((AB519&lt;&gt;"")*ISNUMBER(SEARCH("|"&amp;AB519&amp;"|",'5_ACOMPANHAMENTO'!$AC$3:$AC$4922))))&gt;0)),'5_ACOMPANHAMENTO'!$J$3:$J$4922),0))</f>
        <v/>
      </c>
      <c r="E519" s="4">
        <f>IF(G519=0,"FINALIZADO",IF(TODAY()&gt;A519,"ATRASADO "&amp;TODAY()-A519&amp;" DIAS","ADIANTADO "&amp;A519-TODAY()&amp;" DIAS"))</f>
        <v/>
      </c>
      <c r="F519" s="7">
        <f>IF(OR($B519="",$C519=""),"",IFERROR(SUMPRODUCT(--(('5_ACOMPANHAMENTO'!$AD$3:$AD$4922=TRIM($C519&amp;""))*('5_ACOMPANHAMENTO'!$AC$3:$AC$4922&lt;&gt;"")*((((I519&lt;&gt;"")*ISNUMBER(SEARCH("|"&amp;I519&amp;"|",'5_ACOMPANHAMENTO'!$AC$3:$AC$4922)))+((J519&lt;&gt;"")*ISNUMBER(SEARCH("|"&amp;J519&amp;"|",'5_ACOMPANHAMENTO'!$AC$3:$AC$4922)))+((K519&lt;&gt;"")*ISNUMBER(SEARCH("|"&amp;K519&amp;"|",'5_ACOMPANHAMENTO'!$AC$3:$AC$4922)))+((L519&lt;&gt;"")*ISNUMBER(SEARCH("|"&amp;L519&amp;"|",'5_ACOMPANHAMENTO'!$AC$3:$AC$4922)))+((M519&lt;&gt;"")*ISNUMBER(SEARCH("|"&amp;M519&amp;"|",'5_ACOMPANHAMENTO'!$AC$3:$AC$4922)))+((N519&lt;&gt;"")*ISNUMBER(SEARCH("|"&amp;N519&amp;"|",'5_ACOMPANHAMENTO'!$AC$3:$AC$4922)))+((O519&lt;&gt;"")*ISNUMBER(SEARCH("|"&amp;O519&amp;"|",'5_ACOMPANHAMENTO'!$AC$3:$AC$4922)))+((P519&lt;&gt;"")*ISNUMBER(SEARCH("|"&amp;P519&amp;"|",'5_ACOMPANHAMENTO'!$AC$3:$AC$4922)))+((Q519&lt;&gt;"")*ISNUMBER(SEARCH("|"&amp;Q519&amp;"|",'5_ACOMPANHAMENTO'!$AC$3:$AC$4922)))+((R519&lt;&gt;"")*ISNUMBER(SEARCH("|"&amp;R519&amp;"|",'5_ACOMPANHAMENTO'!$AC$3:$AC$4922)))+((S519&lt;&gt;"")*ISNUMBER(SEARCH("|"&amp;S519&amp;"|",'5_ACOMPANHAMENTO'!$AC$3:$AC$4922)))+((T519&lt;&gt;"")*ISNUMBER(SEARCH("|"&amp;T519&amp;"|",'5_ACOMPANHAMENTO'!$AC$3:$AC$4922)))+((U519&lt;&gt;"")*ISNUMBER(SEARCH("|"&amp;U519&amp;"|",'5_ACOMPANHAMENTO'!$AC$3:$AC$4922)))+((V519&lt;&gt;"")*ISNUMBER(SEARCH("|"&amp;V519&amp;"|",'5_ACOMPANHAMENTO'!$AC$3:$AC$4922)))+((W519&lt;&gt;"")*ISNUMBER(SEARCH("|"&amp;W519&amp;"|",'5_ACOMPANHAMENTO'!$AC$3:$AC$4922)))+((X519&lt;&gt;"")*ISNUMBER(SEARCH("|"&amp;X519&amp;"|",'5_ACOMPANHAMENTO'!$AC$3:$AC$4922)))+((Y519&lt;&gt;"")*ISNUMBER(SEARCH("|"&amp;Y519&amp;"|",'5_ACOMPANHAMENTO'!$AC$3:$AC$4922)))+((Z519&lt;&gt;"")*ISNUMBER(SEARCH("|"&amp;Z519&amp;"|",'5_ACOMPANHAMENTO'!$AC$3:$AC$4922)))+((AA519&lt;&gt;"")*ISNUMBER(SEARCH("|"&amp;AA519&amp;"|",'5_ACOMPANHAMENTO'!$AC$3:$AC$4922)))+((AB519&lt;&gt;"")*ISNUMBER(SEARCH("|"&amp;AB519&amp;"|",'5_ACOMPANHAMENTO'!$AC$3:$AC$4922))))&gt;0)),'5_ACOMPANHAMENTO'!$O$3:$O$4922),0))</f>
        <v/>
      </c>
      <c r="G519" s="7">
        <f>IF(OR($B519="",$C519=""),"",D519-F519)</f>
        <v/>
      </c>
      <c r="H519">
        <f>IF(OR($B519="",$C519=""),"",TRIM($B519&amp;"")&amp;"|"&amp;TRIM($C519&amp;""))</f>
        <v/>
      </c>
      <c r="I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",99)),1,99)))</f>
        <v/>
      </c>
      <c r="J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",99)),100,99)))</f>
        <v/>
      </c>
      <c r="K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",99)),199,99)))</f>
        <v/>
      </c>
      <c r="L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",99)),298,99)))</f>
        <v/>
      </c>
      <c r="M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",99)),397,99)))</f>
        <v/>
      </c>
      <c r="N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",99)),496,99)))</f>
        <v/>
      </c>
      <c r="O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",99)),595,99)))</f>
        <v/>
      </c>
      <c r="P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",99)),694,99)))</f>
        <v/>
      </c>
      <c r="Q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",99)),793,99)))</f>
        <v/>
      </c>
      <c r="R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",99)),892,99)))</f>
        <v/>
      </c>
      <c r="S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",99)),991,99)))</f>
        <v/>
      </c>
      <c r="T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",99)),1090,99)))</f>
        <v/>
      </c>
      <c r="U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",99)),1189,99)))</f>
        <v/>
      </c>
      <c r="V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",99)),1288,99)))</f>
        <v/>
      </c>
      <c r="W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",99)),1387,99)))</f>
        <v/>
      </c>
      <c r="X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",99)),1486,99)))</f>
        <v/>
      </c>
      <c r="Y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",99)),1585,99)))</f>
        <v/>
      </c>
      <c r="Z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",99)),1684,99)))</f>
        <v/>
      </c>
      <c r="AA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",99)),1783,99)))</f>
        <v/>
      </c>
      <c r="AB519" s="1">
        <f>IF($B519="","",TRIM(MID(SUBSTITUTE(TRIM(SUBSTITUTE(SUBSTITUTE(SUBSTITUTE(SUBSTITUTE(SUBSTITUTE(SUBSTITUTE(SUBSTITUTE(SUBSTITUTE(SUBSTITUTE(SUBSTITUTE(SUBSTITUTE(SUBSTITUTE(SUBSTITUTE(SUBSTITUTE(TRIM($B519&amp;""),CHAR(10),"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",REPT(" ",99)),1882,99)))</f>
        <v/>
      </c>
    </row>
    <row r="520" hidden="1" ht="11.25" customHeight="1">
      <c r="A520" s="4">
        <f>IF(OR($B520="",$C520=""),"",IFERROR(INDEX('5_ACOMPANHAMENTO'!$A$3:$A$4922,MATCH(1,INDEX(('5_ACOMPANHAMENTO'!$AD$3:$AD$4922=TRIM($C520&amp;""))*('5_ACOMPANHAMENTO'!$AC$3:$AC$4922&lt;&gt;"")*((((I520&lt;&gt;"")*ISNUMBER(SEARCH("|"&amp;I520&amp;"|",'5_ACOMPANHAMENTO'!$AC$3:$AC$4922)))+((J520&lt;&gt;"")*ISNUMBER(SEARCH("|"&amp;J520&amp;"|",'5_ACOMPANHAMENTO'!$AC$3:$AC$4922)))+((K520&lt;&gt;"")*ISNUMBER(SEARCH("|"&amp;K520&amp;"|",'5_ACOMPANHAMENTO'!$AC$3:$AC$4922)))+((L520&lt;&gt;"")*ISNUMBER(SEARCH("|"&amp;L520&amp;"|",'5_ACOMPANHAMENTO'!$AC$3:$AC$4922)))+((M520&lt;&gt;"")*ISNUMBER(SEARCH("|"&amp;M520&amp;"|",'5_ACOMPANHAMENTO'!$AC$3:$AC$4922)))+((N520&lt;&gt;"")*ISNUMBER(SEARCH("|"&amp;N520&amp;"|",'5_ACOMPANHAMENTO'!$AC$3:$AC$4922)))+((O520&lt;&gt;"")*ISNUMBER(SEARCH("|"&amp;O520&amp;"|",'5_ACOMPANHAMENTO'!$AC$3:$AC$4922)))+((P520&lt;&gt;"")*ISNUMBER(SEARCH("|"&amp;P520&amp;"|",'5_ACOMPANHAMENTO'!$AC$3:$AC$4922)))+((Q520&lt;&gt;"")*ISNUMBER(SEARCH("|"&amp;Q520&amp;"|",'5_ACOMPANHAMENTO'!$AC$3:$AC$4922)))+((R520&lt;&gt;"")*ISNUMBER(SEARCH("|"&amp;R520&amp;"|",'5_ACOMPANHAMENTO'!$AC$3:$AC$4922)))+((S520&lt;&gt;"")*ISNUMBER(SEARCH("|"&amp;S520&amp;"|",'5_ACOMPANHAMENTO'!$AC$3:$AC$4922)))+((T520&lt;&gt;"")*ISNUMBER(SEARCH("|"&amp;T520&amp;"|",'5_ACOMPANHAMENTO'!$AC$3:$AC$4922)))+((U520&lt;&gt;"")*ISNUMBER(SEARCH("|"&amp;U520&amp;"|",'5_ACOMPANHAMENTO'!$AC$3:$AC$4922)))+((V520&lt;&gt;"")*ISNUMBER(SEARCH("|"&amp;V520&amp;"|",'5_ACOMPANHAMENTO'!$AC$3:$AC$4922)))+((W520&lt;&gt;"")*ISNUMBER(SEARCH("|"&amp;W520&amp;"|",'5_ACOMPANHAMENTO'!$AC$3:$AC$4922)))+((X520&lt;&gt;"")*ISNUMBER(SEARCH("|"&amp;X520&amp;"|",'5_ACOMPANHAMENTO'!$AC$3:$AC$4922)))+((Y520&lt;&gt;"")*ISNUMBER(SEARCH("|"&amp;Y520&amp;"|",'5_ACOMPANHAMENTO'!$AC$3:$AC$4922)))+((Z520&lt;&gt;"")*ISNUMBER(SEARCH("|"&amp;Z520&amp;"|",'5_ACOMPANHAMENTO'!$AC$3:$AC$4922)))+((AA520&lt;&gt;"")*ISNUMBER(SEARCH("|"&amp;AA520&amp;"|",'5_ACOMPANHAMENTO'!$AC$3:$AC$4922)))+((AB520&lt;&gt;"")*ISNUMBER(SEARCH("|"&amp;AB520&amp;"|",'5_ACOMPANHAMENTO'!$AC$3:$AC$4922))))&gt;0),0),0)),""))</f>
        <v/>
      </c>
      <c r="B520" s="14" t="inlineStr">
        <is>
          <t>10211</t>
        </is>
      </c>
      <c r="C520" s="14" t="inlineStr">
        <is>
          <t>SEM_SETOR</t>
        </is>
      </c>
      <c r="D520" s="4">
        <f>IF(OR($B520="",$C520=""),"",IFERROR(SUMPRODUCT(--(('5_ACOMPANHAMENTO'!$AD$3:$AD$4922=TRIM($C520&amp;""))*('5_ACOMPANHAMENTO'!$AC$3:$AC$4922&lt;&gt;"")*((((I520&lt;&gt;"")*ISNUMBER(SEARCH("|"&amp;I520&amp;"|",'5_ACOMPANHAMENTO'!$AC$3:$AC$4922)))+((J520&lt;&gt;"")*ISNUMBER(SEARCH("|"&amp;J520&amp;"|",'5_ACOMPANHAMENTO'!$AC$3:$AC$4922)))+((K520&lt;&gt;"")*ISNUMBER(SEARCH("|"&amp;K520&amp;"|",'5_ACOMPANHAMENTO'!$AC$3:$AC$4922)))+((L520&lt;&gt;"")*ISNUMBER(SEARCH("|"&amp;L520&amp;"|",'5_ACOMPANHAMENTO'!$AC$3:$AC$4922)))+((M520&lt;&gt;"")*ISNUMBER(SEARCH("|"&amp;M520&amp;"|",'5_ACOMPANHAMENTO'!$AC$3:$AC$4922)))+((N520&lt;&gt;"")*ISNUMBER(SEARCH("|"&amp;N520&amp;"|",'5_ACOMPANHAMENTO'!$AC$3:$AC$4922)))+((O520&lt;&gt;"")*ISNUMBER(SEARCH("|"&amp;O520&amp;"|",'5_ACOMPANHAMENTO'!$AC$3:$AC$4922)))+((P520&lt;&gt;"")*ISNUMBER(SEARCH("|"&amp;P520&amp;"|",'5_ACOMPANHAMENTO'!$AC$3:$AC$4922)))+((Q520&lt;&gt;"")*ISNUMBER(SEARCH("|"&amp;Q520&amp;"|",'5_ACOMPANHAMENTO'!$AC$3:$AC$4922)))+((R520&lt;&gt;"")*ISNUMBER(SEARCH("|"&amp;R520&amp;"|",'5_ACOMPANHAMENTO'!$AC$3:$AC$4922)))+((S520&lt;&gt;"")*ISNUMBER(SEARCH("|"&amp;S520&amp;"|",'5_ACOMPANHAMENTO'!$AC$3:$AC$4922)))+((T520&lt;&gt;"")*ISNUMBER(SEARCH("|"&amp;T520&amp;"|",'5_ACOMPANHAMENTO'!$AC$3:$AC$4922)))+((U520&lt;&gt;"")*ISNUMBER(SEARCH("|"&amp;U520&amp;"|",'5_ACOMPANHAMENTO'!$AC$3:$AC$4922)))+((V520&lt;&gt;"")*ISNUMBER(SEARCH("|"&amp;V520&amp;"|",'5_ACOMPANHAMENTO'!$AC$3:$AC$4922)))+((W520&lt;&gt;"")*ISNUMBER(SEARCH("|"&amp;W520&amp;"|",'5_ACOMPANHAMENTO'!$AC$3:$AC$4922)))+((X520&lt;&gt;"")*ISNUMBER(SEARCH("|"&amp;X520&amp;"|",'5_ACOMPANHAMENTO'!$AC$3:$AC$4922)))+((Y520&lt;&gt;"")*ISNUMBER(SEARCH("|"&amp;Y520&amp;"|",'5_ACOMPANHAMENTO'!$AC$3:$AC$4922)))+((Z520&lt;&gt;"")*ISNUMBER(SEARCH("|"&amp;Z520&amp;"|",'5_ACOMPANHAMENTO'!$AC$3:$AC$4922)))+((AA520&lt;&gt;"")*ISNUMBER(SEARCH("|"&amp;AA520&amp;"|",'5_ACOMPANHAMENTO'!$AC$3:$AC$4922)))+((AB520&lt;&gt;"")*ISNUMBER(SEARCH("|"&amp;AB520&amp;"|",'5_ACOMPANHAMENTO'!$AC$3:$AC$4922))))&gt;0)),'5_ACOMPANHAMENTO'!$J$3:$J$4922),0))</f>
        <v/>
      </c>
      <c r="E520" s="4">
        <f>IF(G520=0,"FINALIZADO",IF(TODAY()&gt;A520,"ATRASADO "&amp;TODAY()-A520&amp;" DIAS","ADIANTADO "&amp;A520-TODAY()&amp;" DIAS"))</f>
        <v/>
      </c>
      <c r="F520" s="7">
        <f>IF(OR($B520="",$C520=""),"",IFERROR(SUMPRODUCT(--(('5_ACOMPANHAMENTO'!$AD$3:$AD$4922=TRIM($C520&amp;""))*('5_ACOMPANHAMENTO'!$AC$3:$AC$4922&lt;&gt;"")*((((I520&lt;&gt;"")*ISNUMBER(SEARCH("|"&amp;I520&amp;"|",'5_ACOMPANHAMENTO'!$AC$3:$AC$4922)))+((J520&lt;&gt;"")*ISNUMBER(SEARCH("|"&amp;J520&amp;"|",'5_ACOMPANHAMENTO'!$AC$3:$AC$4922)))+((K520&lt;&gt;"")*ISNUMBER(SEARCH("|"&amp;K520&amp;"|",'5_ACOMPANHAMENTO'!$AC$3:$AC$4922)))+((L520&lt;&gt;"")*ISNUMBER(SEARCH("|"&amp;L520&amp;"|",'5_ACOMPANHAMENTO'!$AC$3:$AC$4922)))+((M520&lt;&gt;"")*ISNUMBER(SEARCH("|"&amp;M520&amp;"|",'5_ACOMPANHAMENTO'!$AC$3:$AC$4922)))+((N520&lt;&gt;"")*ISNUMBER(SEARCH("|"&amp;N520&amp;"|",'5_ACOMPANHAMENTO'!$AC$3:$AC$4922)))+((O520&lt;&gt;"")*ISNUMBER(SEARCH("|"&amp;O520&amp;"|",'5_ACOMPANHAMENTO'!$AC$3:$AC$4922)))+((P520&lt;&gt;"")*ISNUMBER(SEARCH("|"&amp;P520&amp;"|",'5_ACOMPANHAMENTO'!$AC$3:$AC$4922)))+((Q520&lt;&gt;"")*ISNUMBER(SEARCH("|"&amp;Q520&amp;"|",'5_ACOMPANHAMENTO'!$AC$3:$AC$4922)))+((R520&lt;&gt;"")*ISNUMBER(SEARCH("|"&amp;R520&amp;"|",'5_ACOMPANHAMENTO'!$AC$3:$AC$4922)))+((S520&lt;&gt;"")*ISNUMBER(SEARCH("|"&amp;S520&amp;"|",'5_ACOMPANHAMENTO'!$AC$3:$AC$4922)))+((T520&lt;&gt;"")*ISNUMBER(SEARCH("|"&amp;T520&amp;"|",'5_ACOMPANHAMENTO'!$AC$3:$AC$4922)))+((U520&lt;&gt;"")*ISNUMBER(SEARCH("|"&amp;U520&amp;"|",'5_ACOMPANHAMENTO'!$AC$3:$AC$4922)))+((V520&lt;&gt;"")*ISNUMBER(SEARCH("|"&amp;V520&amp;"|",'5_ACOMPANHAMENTO'!$AC$3:$AC$4922)))+((W520&lt;&gt;"")*ISNUMBER(SEARCH("|"&amp;W520&amp;"|",'5_ACOMPANHAMENTO'!$AC$3:$AC$4922)))+((X520&lt;&gt;"")*ISNUMBER(SEARCH("|"&amp;X520&amp;"|",'5_ACOMPANHAMENTO'!$AC$3:$AC$4922)))+((Y520&lt;&gt;"")*ISNUMBER(SEARCH("|"&amp;Y520&amp;"|",'5_ACOMPANHAMENTO'!$AC$3:$AC$4922)))+((Z520&lt;&gt;"")*ISNUMBER(SEARCH("|"&amp;Z520&amp;"|",'5_ACOMPANHAMENTO'!$AC$3:$AC$4922)))+((AA520&lt;&gt;"")*ISNUMBER(SEARCH("|"&amp;AA520&amp;"|",'5_ACOMPANHAMENTO'!$AC$3:$AC$4922)))+((AB520&lt;&gt;"")*ISNUMBER(SEARCH("|"&amp;AB520&amp;"|",'5_ACOMPANHAMENTO'!$AC$3:$AC$4922))))&gt;0)),'5_ACOMPANHAMENTO'!$O$3:$O$4922),0))</f>
        <v/>
      </c>
      <c r="G520" s="7">
        <f>IF(OR($B520="",$C520=""),"",D520-F520)</f>
        <v/>
      </c>
      <c r="H520">
        <f>IF(OR($B520="",$C520=""),"",TRIM($B520&amp;"")&amp;"|"&amp;TRIM($C520&amp;""))</f>
        <v/>
      </c>
      <c r="I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",99)),1,99)))</f>
        <v/>
      </c>
      <c r="J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",99)),100,99)))</f>
        <v/>
      </c>
      <c r="K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",99)),199,99)))</f>
        <v/>
      </c>
      <c r="L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",99)),298,99)))</f>
        <v/>
      </c>
      <c r="M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",99)),397,99)))</f>
        <v/>
      </c>
      <c r="N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",99)),496,99)))</f>
        <v/>
      </c>
      <c r="O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",99)),595,99)))</f>
        <v/>
      </c>
      <c r="P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",99)),694,99)))</f>
        <v/>
      </c>
      <c r="Q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",99)),793,99)))</f>
        <v/>
      </c>
      <c r="R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",99)),892,99)))</f>
        <v/>
      </c>
      <c r="S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",99)),991,99)))</f>
        <v/>
      </c>
      <c r="T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",99)),1090,99)))</f>
        <v/>
      </c>
      <c r="U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",99)),1189,99)))</f>
        <v/>
      </c>
      <c r="V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",99)),1288,99)))</f>
        <v/>
      </c>
      <c r="W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",99)),1387,99)))</f>
        <v/>
      </c>
      <c r="X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",99)),1486,99)))</f>
        <v/>
      </c>
      <c r="Y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",99)),1585,99)))</f>
        <v/>
      </c>
      <c r="Z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",99)),1684,99)))</f>
        <v/>
      </c>
      <c r="AA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",99)),1783,99)))</f>
        <v/>
      </c>
      <c r="AB520" s="1">
        <f>IF($B520="","",TRIM(MID(SUBSTITUTE(TRIM(SUBSTITUTE(SUBSTITUTE(SUBSTITUTE(SUBSTITUTE(SUBSTITUTE(SUBSTITUTE(SUBSTITUTE(SUBSTITUTE(SUBSTITUTE(SUBSTITUTE(SUBSTITUTE(SUBSTITUTE(SUBSTITUTE(SUBSTITUTE(TRIM($B520&amp;""),CHAR(10),"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",REPT(" ",99)),1882,99)))</f>
        <v/>
      </c>
    </row>
    <row r="521" hidden="1" ht="11.25" customHeight="1">
      <c r="A521" s="4">
        <f>IF(OR($B521="",$C521=""),"",IFERROR(INDEX('5_ACOMPANHAMENTO'!$A$3:$A$4922,MATCH(1,INDEX(('5_ACOMPANHAMENTO'!$AD$3:$AD$4922=TRIM($C521&amp;""))*('5_ACOMPANHAMENTO'!$AC$3:$AC$4922&lt;&gt;"")*((((I521&lt;&gt;"")*ISNUMBER(SEARCH("|"&amp;I521&amp;"|",'5_ACOMPANHAMENTO'!$AC$3:$AC$4922)))+((J521&lt;&gt;"")*ISNUMBER(SEARCH("|"&amp;J521&amp;"|",'5_ACOMPANHAMENTO'!$AC$3:$AC$4922)))+((K521&lt;&gt;"")*ISNUMBER(SEARCH("|"&amp;K521&amp;"|",'5_ACOMPANHAMENTO'!$AC$3:$AC$4922)))+((L521&lt;&gt;"")*ISNUMBER(SEARCH("|"&amp;L521&amp;"|",'5_ACOMPANHAMENTO'!$AC$3:$AC$4922)))+((M521&lt;&gt;"")*ISNUMBER(SEARCH("|"&amp;M521&amp;"|",'5_ACOMPANHAMENTO'!$AC$3:$AC$4922)))+((N521&lt;&gt;"")*ISNUMBER(SEARCH("|"&amp;N521&amp;"|",'5_ACOMPANHAMENTO'!$AC$3:$AC$4922)))+((O521&lt;&gt;"")*ISNUMBER(SEARCH("|"&amp;O521&amp;"|",'5_ACOMPANHAMENTO'!$AC$3:$AC$4922)))+((P521&lt;&gt;"")*ISNUMBER(SEARCH("|"&amp;P521&amp;"|",'5_ACOMPANHAMENTO'!$AC$3:$AC$4922)))+((Q521&lt;&gt;"")*ISNUMBER(SEARCH("|"&amp;Q521&amp;"|",'5_ACOMPANHAMENTO'!$AC$3:$AC$4922)))+((R521&lt;&gt;"")*ISNUMBER(SEARCH("|"&amp;R521&amp;"|",'5_ACOMPANHAMENTO'!$AC$3:$AC$4922)))+((S521&lt;&gt;"")*ISNUMBER(SEARCH("|"&amp;S521&amp;"|",'5_ACOMPANHAMENTO'!$AC$3:$AC$4922)))+((T521&lt;&gt;"")*ISNUMBER(SEARCH("|"&amp;T521&amp;"|",'5_ACOMPANHAMENTO'!$AC$3:$AC$4922)))+((U521&lt;&gt;"")*ISNUMBER(SEARCH("|"&amp;U521&amp;"|",'5_ACOMPANHAMENTO'!$AC$3:$AC$4922)))+((V521&lt;&gt;"")*ISNUMBER(SEARCH("|"&amp;V521&amp;"|",'5_ACOMPANHAMENTO'!$AC$3:$AC$4922)))+((W521&lt;&gt;"")*ISNUMBER(SEARCH("|"&amp;W521&amp;"|",'5_ACOMPANHAMENTO'!$AC$3:$AC$4922)))+((X521&lt;&gt;"")*ISNUMBER(SEARCH("|"&amp;X521&amp;"|",'5_ACOMPANHAMENTO'!$AC$3:$AC$4922)))+((Y521&lt;&gt;"")*ISNUMBER(SEARCH("|"&amp;Y521&amp;"|",'5_ACOMPANHAMENTO'!$AC$3:$AC$4922)))+((Z521&lt;&gt;"")*ISNUMBER(SEARCH("|"&amp;Z521&amp;"|",'5_ACOMPANHAMENTO'!$AC$3:$AC$4922)))+((AA521&lt;&gt;"")*ISNUMBER(SEARCH("|"&amp;AA521&amp;"|",'5_ACOMPANHAMENTO'!$AC$3:$AC$4922)))+((AB521&lt;&gt;"")*ISNUMBER(SEARCH("|"&amp;AB521&amp;"|",'5_ACOMPANHAMENTO'!$AC$3:$AC$4922))))&gt;0),0),0)),""))</f>
        <v/>
      </c>
      <c r="B521" s="14" t="inlineStr">
        <is>
          <t>10211</t>
        </is>
      </c>
      <c r="C521" s="14" t="inlineStr">
        <is>
          <t>SEM_SETOR</t>
        </is>
      </c>
      <c r="D521" s="4">
        <f>IF(OR($B521="",$C521=""),"",IFERROR(SUMPRODUCT(--(('5_ACOMPANHAMENTO'!$AD$3:$AD$4922=TRIM($C521&amp;""))*('5_ACOMPANHAMENTO'!$AC$3:$AC$4922&lt;&gt;"")*((((I521&lt;&gt;"")*ISNUMBER(SEARCH("|"&amp;I521&amp;"|",'5_ACOMPANHAMENTO'!$AC$3:$AC$4922)))+((J521&lt;&gt;"")*ISNUMBER(SEARCH("|"&amp;J521&amp;"|",'5_ACOMPANHAMENTO'!$AC$3:$AC$4922)))+((K521&lt;&gt;"")*ISNUMBER(SEARCH("|"&amp;K521&amp;"|",'5_ACOMPANHAMENTO'!$AC$3:$AC$4922)))+((L521&lt;&gt;"")*ISNUMBER(SEARCH("|"&amp;L521&amp;"|",'5_ACOMPANHAMENTO'!$AC$3:$AC$4922)))+((M521&lt;&gt;"")*ISNUMBER(SEARCH("|"&amp;M521&amp;"|",'5_ACOMPANHAMENTO'!$AC$3:$AC$4922)))+((N521&lt;&gt;"")*ISNUMBER(SEARCH("|"&amp;N521&amp;"|",'5_ACOMPANHAMENTO'!$AC$3:$AC$4922)))+((O521&lt;&gt;"")*ISNUMBER(SEARCH("|"&amp;O521&amp;"|",'5_ACOMPANHAMENTO'!$AC$3:$AC$4922)))+((P521&lt;&gt;"")*ISNUMBER(SEARCH("|"&amp;P521&amp;"|",'5_ACOMPANHAMENTO'!$AC$3:$AC$4922)))+((Q521&lt;&gt;"")*ISNUMBER(SEARCH("|"&amp;Q521&amp;"|",'5_ACOMPANHAMENTO'!$AC$3:$AC$4922)))+((R521&lt;&gt;"")*ISNUMBER(SEARCH("|"&amp;R521&amp;"|",'5_ACOMPANHAMENTO'!$AC$3:$AC$4922)))+((S521&lt;&gt;"")*ISNUMBER(SEARCH("|"&amp;S521&amp;"|",'5_ACOMPANHAMENTO'!$AC$3:$AC$4922)))+((T521&lt;&gt;"")*ISNUMBER(SEARCH("|"&amp;T521&amp;"|",'5_ACOMPANHAMENTO'!$AC$3:$AC$4922)))+((U521&lt;&gt;"")*ISNUMBER(SEARCH("|"&amp;U521&amp;"|",'5_ACOMPANHAMENTO'!$AC$3:$AC$4922)))+((V521&lt;&gt;"")*ISNUMBER(SEARCH("|"&amp;V521&amp;"|",'5_ACOMPANHAMENTO'!$AC$3:$AC$4922)))+((W521&lt;&gt;"")*ISNUMBER(SEARCH("|"&amp;W521&amp;"|",'5_ACOMPANHAMENTO'!$AC$3:$AC$4922)))+((X521&lt;&gt;"")*ISNUMBER(SEARCH("|"&amp;X521&amp;"|",'5_ACOMPANHAMENTO'!$AC$3:$AC$4922)))+((Y521&lt;&gt;"")*ISNUMBER(SEARCH("|"&amp;Y521&amp;"|",'5_ACOMPANHAMENTO'!$AC$3:$AC$4922)))+((Z521&lt;&gt;"")*ISNUMBER(SEARCH("|"&amp;Z521&amp;"|",'5_ACOMPANHAMENTO'!$AC$3:$AC$4922)))+((AA521&lt;&gt;"")*ISNUMBER(SEARCH("|"&amp;AA521&amp;"|",'5_ACOMPANHAMENTO'!$AC$3:$AC$4922)))+((AB521&lt;&gt;"")*ISNUMBER(SEARCH("|"&amp;AB521&amp;"|",'5_ACOMPANHAMENTO'!$AC$3:$AC$4922))))&gt;0)),'5_ACOMPANHAMENTO'!$J$3:$J$4922),0))</f>
        <v/>
      </c>
      <c r="E521" s="4">
        <f>IF(G521=0,"FINALIZADO",IF(TODAY()&gt;A521,"ATRASADO "&amp;TODAY()-A521&amp;" DIAS","ADIANTADO "&amp;A521-TODAY()&amp;" DIAS"))</f>
        <v/>
      </c>
      <c r="F521" s="7">
        <f>IF(OR($B521="",$C521=""),"",IFERROR(SUMPRODUCT(--(('5_ACOMPANHAMENTO'!$AD$3:$AD$4922=TRIM($C521&amp;""))*('5_ACOMPANHAMENTO'!$AC$3:$AC$4922&lt;&gt;"")*((((I521&lt;&gt;"")*ISNUMBER(SEARCH("|"&amp;I521&amp;"|",'5_ACOMPANHAMENTO'!$AC$3:$AC$4922)))+((J521&lt;&gt;"")*ISNUMBER(SEARCH("|"&amp;J521&amp;"|",'5_ACOMPANHAMENTO'!$AC$3:$AC$4922)))+((K521&lt;&gt;"")*ISNUMBER(SEARCH("|"&amp;K521&amp;"|",'5_ACOMPANHAMENTO'!$AC$3:$AC$4922)))+((L521&lt;&gt;"")*ISNUMBER(SEARCH("|"&amp;L521&amp;"|",'5_ACOMPANHAMENTO'!$AC$3:$AC$4922)))+((M521&lt;&gt;"")*ISNUMBER(SEARCH("|"&amp;M521&amp;"|",'5_ACOMPANHAMENTO'!$AC$3:$AC$4922)))+((N521&lt;&gt;"")*ISNUMBER(SEARCH("|"&amp;N521&amp;"|",'5_ACOMPANHAMENTO'!$AC$3:$AC$4922)))+((O521&lt;&gt;"")*ISNUMBER(SEARCH("|"&amp;O521&amp;"|",'5_ACOMPANHAMENTO'!$AC$3:$AC$4922)))+((P521&lt;&gt;"")*ISNUMBER(SEARCH("|"&amp;P521&amp;"|",'5_ACOMPANHAMENTO'!$AC$3:$AC$4922)))+((Q521&lt;&gt;"")*ISNUMBER(SEARCH("|"&amp;Q521&amp;"|",'5_ACOMPANHAMENTO'!$AC$3:$AC$4922)))+((R521&lt;&gt;"")*ISNUMBER(SEARCH("|"&amp;R521&amp;"|",'5_ACOMPANHAMENTO'!$AC$3:$AC$4922)))+((S521&lt;&gt;"")*ISNUMBER(SEARCH("|"&amp;S521&amp;"|",'5_ACOMPANHAMENTO'!$AC$3:$AC$4922)))+((T521&lt;&gt;"")*ISNUMBER(SEARCH("|"&amp;T521&amp;"|",'5_ACOMPANHAMENTO'!$AC$3:$AC$4922)))+((U521&lt;&gt;"")*ISNUMBER(SEARCH("|"&amp;U521&amp;"|",'5_ACOMPANHAMENTO'!$AC$3:$AC$4922)))+((V521&lt;&gt;"")*ISNUMBER(SEARCH("|"&amp;V521&amp;"|",'5_ACOMPANHAMENTO'!$AC$3:$AC$4922)))+((W521&lt;&gt;"")*ISNUMBER(SEARCH("|"&amp;W521&amp;"|",'5_ACOMPANHAMENTO'!$AC$3:$AC$4922)))+((X521&lt;&gt;"")*ISNUMBER(SEARCH("|"&amp;X521&amp;"|",'5_ACOMPANHAMENTO'!$AC$3:$AC$4922)))+((Y521&lt;&gt;"")*ISNUMBER(SEARCH("|"&amp;Y521&amp;"|",'5_ACOMPANHAMENTO'!$AC$3:$AC$4922)))+((Z521&lt;&gt;"")*ISNUMBER(SEARCH("|"&amp;Z521&amp;"|",'5_ACOMPANHAMENTO'!$AC$3:$AC$4922)))+((AA521&lt;&gt;"")*ISNUMBER(SEARCH("|"&amp;AA521&amp;"|",'5_ACOMPANHAMENTO'!$AC$3:$AC$4922)))+((AB521&lt;&gt;"")*ISNUMBER(SEARCH("|"&amp;AB521&amp;"|",'5_ACOMPANHAMENTO'!$AC$3:$AC$4922))))&gt;0)),'5_ACOMPANHAMENTO'!$O$3:$O$4922),0))</f>
        <v/>
      </c>
      <c r="G521" s="7">
        <f>IF(OR($B521="",$C521=""),"",D521-F521)</f>
        <v/>
      </c>
      <c r="H521">
        <f>IF(OR($B521="",$C521=""),"",TRIM($B521&amp;"")&amp;"|"&amp;TRIM($C521&amp;""))</f>
        <v/>
      </c>
      <c r="I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",99)),1,99)))</f>
        <v/>
      </c>
      <c r="J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",99)),100,99)))</f>
        <v/>
      </c>
      <c r="K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",99)),199,99)))</f>
        <v/>
      </c>
      <c r="L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",99)),298,99)))</f>
        <v/>
      </c>
      <c r="M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",99)),397,99)))</f>
        <v/>
      </c>
      <c r="N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",99)),496,99)))</f>
        <v/>
      </c>
      <c r="O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",99)),595,99)))</f>
        <v/>
      </c>
      <c r="P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",99)),694,99)))</f>
        <v/>
      </c>
      <c r="Q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",99)),793,99)))</f>
        <v/>
      </c>
      <c r="R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",99)),892,99)))</f>
        <v/>
      </c>
      <c r="S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",99)),991,99)))</f>
        <v/>
      </c>
      <c r="T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",99)),1090,99)))</f>
        <v/>
      </c>
      <c r="U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",99)),1189,99)))</f>
        <v/>
      </c>
      <c r="V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",99)),1288,99)))</f>
        <v/>
      </c>
      <c r="W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",99)),1387,99)))</f>
        <v/>
      </c>
      <c r="X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",99)),1486,99)))</f>
        <v/>
      </c>
      <c r="Y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",99)),1585,99)))</f>
        <v/>
      </c>
      <c r="Z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",99)),1684,99)))</f>
        <v/>
      </c>
      <c r="AA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",99)),1783,99)))</f>
        <v/>
      </c>
      <c r="AB521" s="1">
        <f>IF($B521="","",TRIM(MID(SUBSTITUTE(TRIM(SUBSTITUTE(SUBSTITUTE(SUBSTITUTE(SUBSTITUTE(SUBSTITUTE(SUBSTITUTE(SUBSTITUTE(SUBSTITUTE(SUBSTITUTE(SUBSTITUTE(SUBSTITUTE(SUBSTITUTE(SUBSTITUTE(SUBSTITUTE(TRIM($B521&amp;""),CHAR(10),"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",REPT(" ",99)),1882,99)))</f>
        <v/>
      </c>
    </row>
    <row r="522" hidden="1" ht="11.25" customHeight="1">
      <c r="A522" s="4">
        <f>IF(OR($B522="",$C522=""),"",IFERROR(INDEX('5_ACOMPANHAMENTO'!$A$3:$A$4922,MATCH(1,INDEX(('5_ACOMPANHAMENTO'!$AD$3:$AD$4922=TRIM($C522&amp;""))*('5_ACOMPANHAMENTO'!$AC$3:$AC$4922&lt;&gt;"")*((((I522&lt;&gt;"")*ISNUMBER(SEARCH("|"&amp;I522&amp;"|",'5_ACOMPANHAMENTO'!$AC$3:$AC$4922)))+((J522&lt;&gt;"")*ISNUMBER(SEARCH("|"&amp;J522&amp;"|",'5_ACOMPANHAMENTO'!$AC$3:$AC$4922)))+((K522&lt;&gt;"")*ISNUMBER(SEARCH("|"&amp;K522&amp;"|",'5_ACOMPANHAMENTO'!$AC$3:$AC$4922)))+((L522&lt;&gt;"")*ISNUMBER(SEARCH("|"&amp;L522&amp;"|",'5_ACOMPANHAMENTO'!$AC$3:$AC$4922)))+((M522&lt;&gt;"")*ISNUMBER(SEARCH("|"&amp;M522&amp;"|",'5_ACOMPANHAMENTO'!$AC$3:$AC$4922)))+((N522&lt;&gt;"")*ISNUMBER(SEARCH("|"&amp;N522&amp;"|",'5_ACOMPANHAMENTO'!$AC$3:$AC$4922)))+((O522&lt;&gt;"")*ISNUMBER(SEARCH("|"&amp;O522&amp;"|",'5_ACOMPANHAMENTO'!$AC$3:$AC$4922)))+((P522&lt;&gt;"")*ISNUMBER(SEARCH("|"&amp;P522&amp;"|",'5_ACOMPANHAMENTO'!$AC$3:$AC$4922)))+((Q522&lt;&gt;"")*ISNUMBER(SEARCH("|"&amp;Q522&amp;"|",'5_ACOMPANHAMENTO'!$AC$3:$AC$4922)))+((R522&lt;&gt;"")*ISNUMBER(SEARCH("|"&amp;R522&amp;"|",'5_ACOMPANHAMENTO'!$AC$3:$AC$4922)))+((S522&lt;&gt;"")*ISNUMBER(SEARCH("|"&amp;S522&amp;"|",'5_ACOMPANHAMENTO'!$AC$3:$AC$4922)))+((T522&lt;&gt;"")*ISNUMBER(SEARCH("|"&amp;T522&amp;"|",'5_ACOMPANHAMENTO'!$AC$3:$AC$4922)))+((U522&lt;&gt;"")*ISNUMBER(SEARCH("|"&amp;U522&amp;"|",'5_ACOMPANHAMENTO'!$AC$3:$AC$4922)))+((V522&lt;&gt;"")*ISNUMBER(SEARCH("|"&amp;V522&amp;"|",'5_ACOMPANHAMENTO'!$AC$3:$AC$4922)))+((W522&lt;&gt;"")*ISNUMBER(SEARCH("|"&amp;W522&amp;"|",'5_ACOMPANHAMENTO'!$AC$3:$AC$4922)))+((X522&lt;&gt;"")*ISNUMBER(SEARCH("|"&amp;X522&amp;"|",'5_ACOMPANHAMENTO'!$AC$3:$AC$4922)))+((Y522&lt;&gt;"")*ISNUMBER(SEARCH("|"&amp;Y522&amp;"|",'5_ACOMPANHAMENTO'!$AC$3:$AC$4922)))+((Z522&lt;&gt;"")*ISNUMBER(SEARCH("|"&amp;Z522&amp;"|",'5_ACOMPANHAMENTO'!$AC$3:$AC$4922)))+((AA522&lt;&gt;"")*ISNUMBER(SEARCH("|"&amp;AA522&amp;"|",'5_ACOMPANHAMENTO'!$AC$3:$AC$4922)))+((AB522&lt;&gt;"")*ISNUMBER(SEARCH("|"&amp;AB522&amp;"|",'5_ACOMPANHAMENTO'!$AC$3:$AC$4922))))&gt;0),0),0)),""))</f>
        <v/>
      </c>
      <c r="B522" s="14" t="inlineStr">
        <is>
          <t>10199,10201</t>
        </is>
      </c>
      <c r="C522" s="14" t="inlineStr">
        <is>
          <t>8 EMBALAGEM</t>
        </is>
      </c>
      <c r="D522" s="4">
        <f>IF(OR($B522="",$C522=""),"",IFERROR(SUMPRODUCT(--(('5_ACOMPANHAMENTO'!$AD$3:$AD$4922=TRIM($C522&amp;""))*('5_ACOMPANHAMENTO'!$AC$3:$AC$4922&lt;&gt;"")*((((I522&lt;&gt;"")*ISNUMBER(SEARCH("|"&amp;I522&amp;"|",'5_ACOMPANHAMENTO'!$AC$3:$AC$4922)))+((J522&lt;&gt;"")*ISNUMBER(SEARCH("|"&amp;J522&amp;"|",'5_ACOMPANHAMENTO'!$AC$3:$AC$4922)))+((K522&lt;&gt;"")*ISNUMBER(SEARCH("|"&amp;K522&amp;"|",'5_ACOMPANHAMENTO'!$AC$3:$AC$4922)))+((L522&lt;&gt;"")*ISNUMBER(SEARCH("|"&amp;L522&amp;"|",'5_ACOMPANHAMENTO'!$AC$3:$AC$4922)))+((M522&lt;&gt;"")*ISNUMBER(SEARCH("|"&amp;M522&amp;"|",'5_ACOMPANHAMENTO'!$AC$3:$AC$4922)))+((N522&lt;&gt;"")*ISNUMBER(SEARCH("|"&amp;N522&amp;"|",'5_ACOMPANHAMENTO'!$AC$3:$AC$4922)))+((O522&lt;&gt;"")*ISNUMBER(SEARCH("|"&amp;O522&amp;"|",'5_ACOMPANHAMENTO'!$AC$3:$AC$4922)))+((P522&lt;&gt;"")*ISNUMBER(SEARCH("|"&amp;P522&amp;"|",'5_ACOMPANHAMENTO'!$AC$3:$AC$4922)))+((Q522&lt;&gt;"")*ISNUMBER(SEARCH("|"&amp;Q522&amp;"|",'5_ACOMPANHAMENTO'!$AC$3:$AC$4922)))+((R522&lt;&gt;"")*ISNUMBER(SEARCH("|"&amp;R522&amp;"|",'5_ACOMPANHAMENTO'!$AC$3:$AC$4922)))+((S522&lt;&gt;"")*ISNUMBER(SEARCH("|"&amp;S522&amp;"|",'5_ACOMPANHAMENTO'!$AC$3:$AC$4922)))+((T522&lt;&gt;"")*ISNUMBER(SEARCH("|"&amp;T522&amp;"|",'5_ACOMPANHAMENTO'!$AC$3:$AC$4922)))+((U522&lt;&gt;"")*ISNUMBER(SEARCH("|"&amp;U522&amp;"|",'5_ACOMPANHAMENTO'!$AC$3:$AC$4922)))+((V522&lt;&gt;"")*ISNUMBER(SEARCH("|"&amp;V522&amp;"|",'5_ACOMPANHAMENTO'!$AC$3:$AC$4922)))+((W522&lt;&gt;"")*ISNUMBER(SEARCH("|"&amp;W522&amp;"|",'5_ACOMPANHAMENTO'!$AC$3:$AC$4922)))+((X522&lt;&gt;"")*ISNUMBER(SEARCH("|"&amp;X522&amp;"|",'5_ACOMPANHAMENTO'!$AC$3:$AC$4922)))+((Y522&lt;&gt;"")*ISNUMBER(SEARCH("|"&amp;Y522&amp;"|",'5_ACOMPANHAMENTO'!$AC$3:$AC$4922)))+((Z522&lt;&gt;"")*ISNUMBER(SEARCH("|"&amp;Z522&amp;"|",'5_ACOMPANHAMENTO'!$AC$3:$AC$4922)))+((AA522&lt;&gt;"")*ISNUMBER(SEARCH("|"&amp;AA522&amp;"|",'5_ACOMPANHAMENTO'!$AC$3:$AC$4922)))+((AB522&lt;&gt;"")*ISNUMBER(SEARCH("|"&amp;AB522&amp;"|",'5_ACOMPANHAMENTO'!$AC$3:$AC$4922))))&gt;0)),'5_ACOMPANHAMENTO'!$J$3:$J$4922),0))</f>
        <v/>
      </c>
      <c r="E522" s="4">
        <f>IF(G522=0,"FINALIZADO",IF(TODAY()&gt;A522,"ATRASADO "&amp;TODAY()-A522&amp;" DIAS","ADIANTADO "&amp;A522-TODAY()&amp;" DIAS"))</f>
        <v/>
      </c>
      <c r="F522" s="7">
        <f>IF(OR($B522="",$C522=""),"",IFERROR(SUMPRODUCT(--(('5_ACOMPANHAMENTO'!$AD$3:$AD$4922=TRIM($C522&amp;""))*('5_ACOMPANHAMENTO'!$AC$3:$AC$4922&lt;&gt;"")*((((I522&lt;&gt;"")*ISNUMBER(SEARCH("|"&amp;I522&amp;"|",'5_ACOMPANHAMENTO'!$AC$3:$AC$4922)))+((J522&lt;&gt;"")*ISNUMBER(SEARCH("|"&amp;J522&amp;"|",'5_ACOMPANHAMENTO'!$AC$3:$AC$4922)))+((K522&lt;&gt;"")*ISNUMBER(SEARCH("|"&amp;K522&amp;"|",'5_ACOMPANHAMENTO'!$AC$3:$AC$4922)))+((L522&lt;&gt;"")*ISNUMBER(SEARCH("|"&amp;L522&amp;"|",'5_ACOMPANHAMENTO'!$AC$3:$AC$4922)))+((M522&lt;&gt;"")*ISNUMBER(SEARCH("|"&amp;M522&amp;"|",'5_ACOMPANHAMENTO'!$AC$3:$AC$4922)))+((N522&lt;&gt;"")*ISNUMBER(SEARCH("|"&amp;N522&amp;"|",'5_ACOMPANHAMENTO'!$AC$3:$AC$4922)))+((O522&lt;&gt;"")*ISNUMBER(SEARCH("|"&amp;O522&amp;"|",'5_ACOMPANHAMENTO'!$AC$3:$AC$4922)))+((P522&lt;&gt;"")*ISNUMBER(SEARCH("|"&amp;P522&amp;"|",'5_ACOMPANHAMENTO'!$AC$3:$AC$4922)))+((Q522&lt;&gt;"")*ISNUMBER(SEARCH("|"&amp;Q522&amp;"|",'5_ACOMPANHAMENTO'!$AC$3:$AC$4922)))+((R522&lt;&gt;"")*ISNUMBER(SEARCH("|"&amp;R522&amp;"|",'5_ACOMPANHAMENTO'!$AC$3:$AC$4922)))+((S522&lt;&gt;"")*ISNUMBER(SEARCH("|"&amp;S522&amp;"|",'5_ACOMPANHAMENTO'!$AC$3:$AC$4922)))+((T522&lt;&gt;"")*ISNUMBER(SEARCH("|"&amp;T522&amp;"|",'5_ACOMPANHAMENTO'!$AC$3:$AC$4922)))+((U522&lt;&gt;"")*ISNUMBER(SEARCH("|"&amp;U522&amp;"|",'5_ACOMPANHAMENTO'!$AC$3:$AC$4922)))+((V522&lt;&gt;"")*ISNUMBER(SEARCH("|"&amp;V522&amp;"|",'5_ACOMPANHAMENTO'!$AC$3:$AC$4922)))+((W522&lt;&gt;"")*ISNUMBER(SEARCH("|"&amp;W522&amp;"|",'5_ACOMPANHAMENTO'!$AC$3:$AC$4922)))+((X522&lt;&gt;"")*ISNUMBER(SEARCH("|"&amp;X522&amp;"|",'5_ACOMPANHAMENTO'!$AC$3:$AC$4922)))+((Y522&lt;&gt;"")*ISNUMBER(SEARCH("|"&amp;Y522&amp;"|",'5_ACOMPANHAMENTO'!$AC$3:$AC$4922)))+((Z522&lt;&gt;"")*ISNUMBER(SEARCH("|"&amp;Z522&amp;"|",'5_ACOMPANHAMENTO'!$AC$3:$AC$4922)))+((AA522&lt;&gt;"")*ISNUMBER(SEARCH("|"&amp;AA522&amp;"|",'5_ACOMPANHAMENTO'!$AC$3:$AC$4922)))+((AB522&lt;&gt;"")*ISNUMBER(SEARCH("|"&amp;AB522&amp;"|",'5_ACOMPANHAMENTO'!$AC$3:$AC$4922))))&gt;0)),'5_ACOMPANHAMENTO'!$O$3:$O$4922),0))</f>
        <v/>
      </c>
      <c r="G522" s="7">
        <f>IF(OR($B522="",$C522=""),"",D522-F522)</f>
        <v/>
      </c>
      <c r="H522">
        <f>IF(OR($B522="",$C522=""),"",TRIM($B522&amp;"")&amp;"|"&amp;TRIM($C522&amp;""))</f>
        <v/>
      </c>
      <c r="I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",99)),1,99)))</f>
        <v/>
      </c>
      <c r="J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",99)),100,99)))</f>
        <v/>
      </c>
      <c r="K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",99)),199,99)))</f>
        <v/>
      </c>
      <c r="L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",99)),298,99)))</f>
        <v/>
      </c>
      <c r="M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",99)),397,99)))</f>
        <v/>
      </c>
      <c r="N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",99)),496,99)))</f>
        <v/>
      </c>
      <c r="O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",99)),595,99)))</f>
        <v/>
      </c>
      <c r="P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",99)),694,99)))</f>
        <v/>
      </c>
      <c r="Q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",99)),793,99)))</f>
        <v/>
      </c>
      <c r="R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",99)),892,99)))</f>
        <v/>
      </c>
      <c r="S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",99)),991,99)))</f>
        <v/>
      </c>
      <c r="T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",99)),1090,99)))</f>
        <v/>
      </c>
      <c r="U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",99)),1189,99)))</f>
        <v/>
      </c>
      <c r="V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",99)),1288,99)))</f>
        <v/>
      </c>
      <c r="W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",99)),1387,99)))</f>
        <v/>
      </c>
      <c r="X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",99)),1486,99)))</f>
        <v/>
      </c>
      <c r="Y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",99)),1585,99)))</f>
        <v/>
      </c>
      <c r="Z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",99)),1684,99)))</f>
        <v/>
      </c>
      <c r="AA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",99)),1783,99)))</f>
        <v/>
      </c>
      <c r="AB522" s="1">
        <f>IF($B522="","",TRIM(MID(SUBSTITUTE(TRIM(SUBSTITUTE(SUBSTITUTE(SUBSTITUTE(SUBSTITUTE(SUBSTITUTE(SUBSTITUTE(SUBSTITUTE(SUBSTITUTE(SUBSTITUTE(SUBSTITUTE(SUBSTITUTE(SUBSTITUTE(SUBSTITUTE(SUBSTITUTE(TRIM($B522&amp;""),CHAR(10),"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",REPT(" ",99)),1882,99)))</f>
        <v/>
      </c>
    </row>
    <row r="523" hidden="1" ht="11.25" customHeight="1">
      <c r="A523" s="4">
        <f>IF(OR($B523="",$C523=""),"",IFERROR(INDEX('5_ACOMPANHAMENTO'!$A$3:$A$4922,MATCH(1,INDEX(('5_ACOMPANHAMENTO'!$AD$3:$AD$4922=TRIM($C523&amp;""))*('5_ACOMPANHAMENTO'!$AC$3:$AC$4922&lt;&gt;"")*((((I523&lt;&gt;"")*ISNUMBER(SEARCH("|"&amp;I523&amp;"|",'5_ACOMPANHAMENTO'!$AC$3:$AC$4922)))+((J523&lt;&gt;"")*ISNUMBER(SEARCH("|"&amp;J523&amp;"|",'5_ACOMPANHAMENTO'!$AC$3:$AC$4922)))+((K523&lt;&gt;"")*ISNUMBER(SEARCH("|"&amp;K523&amp;"|",'5_ACOMPANHAMENTO'!$AC$3:$AC$4922)))+((L523&lt;&gt;"")*ISNUMBER(SEARCH("|"&amp;L523&amp;"|",'5_ACOMPANHAMENTO'!$AC$3:$AC$4922)))+((M523&lt;&gt;"")*ISNUMBER(SEARCH("|"&amp;M523&amp;"|",'5_ACOMPANHAMENTO'!$AC$3:$AC$4922)))+((N523&lt;&gt;"")*ISNUMBER(SEARCH("|"&amp;N523&amp;"|",'5_ACOMPANHAMENTO'!$AC$3:$AC$4922)))+((O523&lt;&gt;"")*ISNUMBER(SEARCH("|"&amp;O523&amp;"|",'5_ACOMPANHAMENTO'!$AC$3:$AC$4922)))+((P523&lt;&gt;"")*ISNUMBER(SEARCH("|"&amp;P523&amp;"|",'5_ACOMPANHAMENTO'!$AC$3:$AC$4922)))+((Q523&lt;&gt;"")*ISNUMBER(SEARCH("|"&amp;Q523&amp;"|",'5_ACOMPANHAMENTO'!$AC$3:$AC$4922)))+((R523&lt;&gt;"")*ISNUMBER(SEARCH("|"&amp;R523&amp;"|",'5_ACOMPANHAMENTO'!$AC$3:$AC$4922)))+((S523&lt;&gt;"")*ISNUMBER(SEARCH("|"&amp;S523&amp;"|",'5_ACOMPANHAMENTO'!$AC$3:$AC$4922)))+((T523&lt;&gt;"")*ISNUMBER(SEARCH("|"&amp;T523&amp;"|",'5_ACOMPANHAMENTO'!$AC$3:$AC$4922)))+((U523&lt;&gt;"")*ISNUMBER(SEARCH("|"&amp;U523&amp;"|",'5_ACOMPANHAMENTO'!$AC$3:$AC$4922)))+((V523&lt;&gt;"")*ISNUMBER(SEARCH("|"&amp;V523&amp;"|",'5_ACOMPANHAMENTO'!$AC$3:$AC$4922)))+((W523&lt;&gt;"")*ISNUMBER(SEARCH("|"&amp;W523&amp;"|",'5_ACOMPANHAMENTO'!$AC$3:$AC$4922)))+((X523&lt;&gt;"")*ISNUMBER(SEARCH("|"&amp;X523&amp;"|",'5_ACOMPANHAMENTO'!$AC$3:$AC$4922)))+((Y523&lt;&gt;"")*ISNUMBER(SEARCH("|"&amp;Y523&amp;"|",'5_ACOMPANHAMENTO'!$AC$3:$AC$4922)))+((Z523&lt;&gt;"")*ISNUMBER(SEARCH("|"&amp;Z523&amp;"|",'5_ACOMPANHAMENTO'!$AC$3:$AC$4922)))+((AA523&lt;&gt;"")*ISNUMBER(SEARCH("|"&amp;AA523&amp;"|",'5_ACOMPANHAMENTO'!$AC$3:$AC$4922)))+((AB523&lt;&gt;"")*ISNUMBER(SEARCH("|"&amp;AB523&amp;"|",'5_ACOMPANHAMENTO'!$AC$3:$AC$4922))))&gt;0),0),0)),""))</f>
        <v/>
      </c>
      <c r="B523" s="14" t="inlineStr">
        <is>
          <t>10199,10201</t>
        </is>
      </c>
      <c r="C523" s="14" t="inlineStr">
        <is>
          <t>8 EMBALAGEM</t>
        </is>
      </c>
      <c r="D523" s="4">
        <f>IF(OR($B523="",$C523=""),"",IFERROR(SUMPRODUCT(--(('5_ACOMPANHAMENTO'!$AD$3:$AD$4922=TRIM($C523&amp;""))*('5_ACOMPANHAMENTO'!$AC$3:$AC$4922&lt;&gt;"")*((((I523&lt;&gt;"")*ISNUMBER(SEARCH("|"&amp;I523&amp;"|",'5_ACOMPANHAMENTO'!$AC$3:$AC$4922)))+((J523&lt;&gt;"")*ISNUMBER(SEARCH("|"&amp;J523&amp;"|",'5_ACOMPANHAMENTO'!$AC$3:$AC$4922)))+((K523&lt;&gt;"")*ISNUMBER(SEARCH("|"&amp;K523&amp;"|",'5_ACOMPANHAMENTO'!$AC$3:$AC$4922)))+((L523&lt;&gt;"")*ISNUMBER(SEARCH("|"&amp;L523&amp;"|",'5_ACOMPANHAMENTO'!$AC$3:$AC$4922)))+((M523&lt;&gt;"")*ISNUMBER(SEARCH("|"&amp;M523&amp;"|",'5_ACOMPANHAMENTO'!$AC$3:$AC$4922)))+((N523&lt;&gt;"")*ISNUMBER(SEARCH("|"&amp;N523&amp;"|",'5_ACOMPANHAMENTO'!$AC$3:$AC$4922)))+((O523&lt;&gt;"")*ISNUMBER(SEARCH("|"&amp;O523&amp;"|",'5_ACOMPANHAMENTO'!$AC$3:$AC$4922)))+((P523&lt;&gt;"")*ISNUMBER(SEARCH("|"&amp;P523&amp;"|",'5_ACOMPANHAMENTO'!$AC$3:$AC$4922)))+((Q523&lt;&gt;"")*ISNUMBER(SEARCH("|"&amp;Q523&amp;"|",'5_ACOMPANHAMENTO'!$AC$3:$AC$4922)))+((R523&lt;&gt;"")*ISNUMBER(SEARCH("|"&amp;R523&amp;"|",'5_ACOMPANHAMENTO'!$AC$3:$AC$4922)))+((S523&lt;&gt;"")*ISNUMBER(SEARCH("|"&amp;S523&amp;"|",'5_ACOMPANHAMENTO'!$AC$3:$AC$4922)))+((T523&lt;&gt;"")*ISNUMBER(SEARCH("|"&amp;T523&amp;"|",'5_ACOMPANHAMENTO'!$AC$3:$AC$4922)))+((U523&lt;&gt;"")*ISNUMBER(SEARCH("|"&amp;U523&amp;"|",'5_ACOMPANHAMENTO'!$AC$3:$AC$4922)))+((V523&lt;&gt;"")*ISNUMBER(SEARCH("|"&amp;V523&amp;"|",'5_ACOMPANHAMENTO'!$AC$3:$AC$4922)))+((W523&lt;&gt;"")*ISNUMBER(SEARCH("|"&amp;W523&amp;"|",'5_ACOMPANHAMENTO'!$AC$3:$AC$4922)))+((X523&lt;&gt;"")*ISNUMBER(SEARCH("|"&amp;X523&amp;"|",'5_ACOMPANHAMENTO'!$AC$3:$AC$4922)))+((Y523&lt;&gt;"")*ISNUMBER(SEARCH("|"&amp;Y523&amp;"|",'5_ACOMPANHAMENTO'!$AC$3:$AC$4922)))+((Z523&lt;&gt;"")*ISNUMBER(SEARCH("|"&amp;Z523&amp;"|",'5_ACOMPANHAMENTO'!$AC$3:$AC$4922)))+((AA523&lt;&gt;"")*ISNUMBER(SEARCH("|"&amp;AA523&amp;"|",'5_ACOMPANHAMENTO'!$AC$3:$AC$4922)))+((AB523&lt;&gt;"")*ISNUMBER(SEARCH("|"&amp;AB523&amp;"|",'5_ACOMPANHAMENTO'!$AC$3:$AC$4922))))&gt;0)),'5_ACOMPANHAMENTO'!$J$3:$J$4922),0))</f>
        <v/>
      </c>
      <c r="E523" s="4">
        <f>IF(G523=0,"FINALIZADO",IF(TODAY()&gt;A523,"ATRASADO "&amp;TODAY()-A523&amp;" DIAS","ADIANTADO "&amp;A523-TODAY()&amp;" DIAS"))</f>
        <v/>
      </c>
      <c r="F523" s="7">
        <f>IF(OR($B523="",$C523=""),"",IFERROR(SUMPRODUCT(--(('5_ACOMPANHAMENTO'!$AD$3:$AD$4922=TRIM($C523&amp;""))*('5_ACOMPANHAMENTO'!$AC$3:$AC$4922&lt;&gt;"")*((((I523&lt;&gt;"")*ISNUMBER(SEARCH("|"&amp;I523&amp;"|",'5_ACOMPANHAMENTO'!$AC$3:$AC$4922)))+((J523&lt;&gt;"")*ISNUMBER(SEARCH("|"&amp;J523&amp;"|",'5_ACOMPANHAMENTO'!$AC$3:$AC$4922)))+((K523&lt;&gt;"")*ISNUMBER(SEARCH("|"&amp;K523&amp;"|",'5_ACOMPANHAMENTO'!$AC$3:$AC$4922)))+((L523&lt;&gt;"")*ISNUMBER(SEARCH("|"&amp;L523&amp;"|",'5_ACOMPANHAMENTO'!$AC$3:$AC$4922)))+((M523&lt;&gt;"")*ISNUMBER(SEARCH("|"&amp;M523&amp;"|",'5_ACOMPANHAMENTO'!$AC$3:$AC$4922)))+((N523&lt;&gt;"")*ISNUMBER(SEARCH("|"&amp;N523&amp;"|",'5_ACOMPANHAMENTO'!$AC$3:$AC$4922)))+((O523&lt;&gt;"")*ISNUMBER(SEARCH("|"&amp;O523&amp;"|",'5_ACOMPANHAMENTO'!$AC$3:$AC$4922)))+((P523&lt;&gt;"")*ISNUMBER(SEARCH("|"&amp;P523&amp;"|",'5_ACOMPANHAMENTO'!$AC$3:$AC$4922)))+((Q523&lt;&gt;"")*ISNUMBER(SEARCH("|"&amp;Q523&amp;"|",'5_ACOMPANHAMENTO'!$AC$3:$AC$4922)))+((R523&lt;&gt;"")*ISNUMBER(SEARCH("|"&amp;R523&amp;"|",'5_ACOMPANHAMENTO'!$AC$3:$AC$4922)))+((S523&lt;&gt;"")*ISNUMBER(SEARCH("|"&amp;S523&amp;"|",'5_ACOMPANHAMENTO'!$AC$3:$AC$4922)))+((T523&lt;&gt;"")*ISNUMBER(SEARCH("|"&amp;T523&amp;"|",'5_ACOMPANHAMENTO'!$AC$3:$AC$4922)))+((U523&lt;&gt;"")*ISNUMBER(SEARCH("|"&amp;U523&amp;"|",'5_ACOMPANHAMENTO'!$AC$3:$AC$4922)))+((V523&lt;&gt;"")*ISNUMBER(SEARCH("|"&amp;V523&amp;"|",'5_ACOMPANHAMENTO'!$AC$3:$AC$4922)))+((W523&lt;&gt;"")*ISNUMBER(SEARCH("|"&amp;W523&amp;"|",'5_ACOMPANHAMENTO'!$AC$3:$AC$4922)))+((X523&lt;&gt;"")*ISNUMBER(SEARCH("|"&amp;X523&amp;"|",'5_ACOMPANHAMENTO'!$AC$3:$AC$4922)))+((Y523&lt;&gt;"")*ISNUMBER(SEARCH("|"&amp;Y523&amp;"|",'5_ACOMPANHAMENTO'!$AC$3:$AC$4922)))+((Z523&lt;&gt;"")*ISNUMBER(SEARCH("|"&amp;Z523&amp;"|",'5_ACOMPANHAMENTO'!$AC$3:$AC$4922)))+((AA523&lt;&gt;"")*ISNUMBER(SEARCH("|"&amp;AA523&amp;"|",'5_ACOMPANHAMENTO'!$AC$3:$AC$4922)))+((AB523&lt;&gt;"")*ISNUMBER(SEARCH("|"&amp;AB523&amp;"|",'5_ACOMPANHAMENTO'!$AC$3:$AC$4922))))&gt;0)),'5_ACOMPANHAMENTO'!$O$3:$O$4922),0))</f>
        <v/>
      </c>
      <c r="G523" s="7">
        <f>IF(OR($B523="",$C523=""),"",D523-F523)</f>
        <v/>
      </c>
      <c r="H523">
        <f>IF(OR($B523="",$C523=""),"",TRIM($B523&amp;"")&amp;"|"&amp;TRIM($C523&amp;""))</f>
        <v/>
      </c>
      <c r="I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",99)),1,99)))</f>
        <v/>
      </c>
      <c r="J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",99)),100,99)))</f>
        <v/>
      </c>
      <c r="K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",99)),199,99)))</f>
        <v/>
      </c>
      <c r="L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",99)),298,99)))</f>
        <v/>
      </c>
      <c r="M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",99)),397,99)))</f>
        <v/>
      </c>
      <c r="N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",99)),496,99)))</f>
        <v/>
      </c>
      <c r="O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",99)),595,99)))</f>
        <v/>
      </c>
      <c r="P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",99)),694,99)))</f>
        <v/>
      </c>
      <c r="Q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",99)),793,99)))</f>
        <v/>
      </c>
      <c r="R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",99)),892,99)))</f>
        <v/>
      </c>
      <c r="S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",99)),991,99)))</f>
        <v/>
      </c>
      <c r="T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",99)),1090,99)))</f>
        <v/>
      </c>
      <c r="U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",99)),1189,99)))</f>
        <v/>
      </c>
      <c r="V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",99)),1288,99)))</f>
        <v/>
      </c>
      <c r="W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",99)),1387,99)))</f>
        <v/>
      </c>
      <c r="X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",99)),1486,99)))</f>
        <v/>
      </c>
      <c r="Y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",99)),1585,99)))</f>
        <v/>
      </c>
      <c r="Z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",99)),1684,99)))</f>
        <v/>
      </c>
      <c r="AA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",99)),1783,99)))</f>
        <v/>
      </c>
      <c r="AB523" s="1">
        <f>IF($B523="","",TRIM(MID(SUBSTITUTE(TRIM(SUBSTITUTE(SUBSTITUTE(SUBSTITUTE(SUBSTITUTE(SUBSTITUTE(SUBSTITUTE(SUBSTITUTE(SUBSTITUTE(SUBSTITUTE(SUBSTITUTE(SUBSTITUTE(SUBSTITUTE(SUBSTITUTE(SUBSTITUTE(TRIM($B523&amp;""),CHAR(10),"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",REPT(" ",99)),1882,99)))</f>
        <v/>
      </c>
    </row>
    <row r="524" hidden="1" ht="11.25" customHeight="1">
      <c r="A524" s="4">
        <f>IF(OR($B524="",$C524=""),"",IFERROR(INDEX('5_ACOMPANHAMENTO'!$A$3:$A$4922,MATCH(1,INDEX(('5_ACOMPANHAMENTO'!$AD$3:$AD$4922=TRIM($C524&amp;""))*('5_ACOMPANHAMENTO'!$AC$3:$AC$4922&lt;&gt;"")*((((I524&lt;&gt;"")*ISNUMBER(SEARCH("|"&amp;I524&amp;"|",'5_ACOMPANHAMENTO'!$AC$3:$AC$4922)))+((J524&lt;&gt;"")*ISNUMBER(SEARCH("|"&amp;J524&amp;"|",'5_ACOMPANHAMENTO'!$AC$3:$AC$4922)))+((K524&lt;&gt;"")*ISNUMBER(SEARCH("|"&amp;K524&amp;"|",'5_ACOMPANHAMENTO'!$AC$3:$AC$4922)))+((L524&lt;&gt;"")*ISNUMBER(SEARCH("|"&amp;L524&amp;"|",'5_ACOMPANHAMENTO'!$AC$3:$AC$4922)))+((M524&lt;&gt;"")*ISNUMBER(SEARCH("|"&amp;M524&amp;"|",'5_ACOMPANHAMENTO'!$AC$3:$AC$4922)))+((N524&lt;&gt;"")*ISNUMBER(SEARCH("|"&amp;N524&amp;"|",'5_ACOMPANHAMENTO'!$AC$3:$AC$4922)))+((O524&lt;&gt;"")*ISNUMBER(SEARCH("|"&amp;O524&amp;"|",'5_ACOMPANHAMENTO'!$AC$3:$AC$4922)))+((P524&lt;&gt;"")*ISNUMBER(SEARCH("|"&amp;P524&amp;"|",'5_ACOMPANHAMENTO'!$AC$3:$AC$4922)))+((Q524&lt;&gt;"")*ISNUMBER(SEARCH("|"&amp;Q524&amp;"|",'5_ACOMPANHAMENTO'!$AC$3:$AC$4922)))+((R524&lt;&gt;"")*ISNUMBER(SEARCH("|"&amp;R524&amp;"|",'5_ACOMPANHAMENTO'!$AC$3:$AC$4922)))+((S524&lt;&gt;"")*ISNUMBER(SEARCH("|"&amp;S524&amp;"|",'5_ACOMPANHAMENTO'!$AC$3:$AC$4922)))+((T524&lt;&gt;"")*ISNUMBER(SEARCH("|"&amp;T524&amp;"|",'5_ACOMPANHAMENTO'!$AC$3:$AC$4922)))+((U524&lt;&gt;"")*ISNUMBER(SEARCH("|"&amp;U524&amp;"|",'5_ACOMPANHAMENTO'!$AC$3:$AC$4922)))+((V524&lt;&gt;"")*ISNUMBER(SEARCH("|"&amp;V524&amp;"|",'5_ACOMPANHAMENTO'!$AC$3:$AC$4922)))+((W524&lt;&gt;"")*ISNUMBER(SEARCH("|"&amp;W524&amp;"|",'5_ACOMPANHAMENTO'!$AC$3:$AC$4922)))+((X524&lt;&gt;"")*ISNUMBER(SEARCH("|"&amp;X524&amp;"|",'5_ACOMPANHAMENTO'!$AC$3:$AC$4922)))+((Y524&lt;&gt;"")*ISNUMBER(SEARCH("|"&amp;Y524&amp;"|",'5_ACOMPANHAMENTO'!$AC$3:$AC$4922)))+((Z524&lt;&gt;"")*ISNUMBER(SEARCH("|"&amp;Z524&amp;"|",'5_ACOMPANHAMENTO'!$AC$3:$AC$4922)))+((AA524&lt;&gt;"")*ISNUMBER(SEARCH("|"&amp;AA524&amp;"|",'5_ACOMPANHAMENTO'!$AC$3:$AC$4922)))+((AB524&lt;&gt;"")*ISNUMBER(SEARCH("|"&amp;AB524&amp;"|",'5_ACOMPANHAMENTO'!$AC$3:$AC$4922))))&gt;0),0),0)),""))</f>
        <v/>
      </c>
      <c r="B524" s="14" t="inlineStr">
        <is>
          <t>10199,10201</t>
        </is>
      </c>
      <c r="C524" s="14" t="inlineStr">
        <is>
          <t>8 EMBALAGEM</t>
        </is>
      </c>
      <c r="D524" s="4">
        <f>IF(OR($B524="",$C524=""),"",IFERROR(SUMPRODUCT(--(('5_ACOMPANHAMENTO'!$AD$3:$AD$4922=TRIM($C524&amp;""))*('5_ACOMPANHAMENTO'!$AC$3:$AC$4922&lt;&gt;"")*((((I524&lt;&gt;"")*ISNUMBER(SEARCH("|"&amp;I524&amp;"|",'5_ACOMPANHAMENTO'!$AC$3:$AC$4922)))+((J524&lt;&gt;"")*ISNUMBER(SEARCH("|"&amp;J524&amp;"|",'5_ACOMPANHAMENTO'!$AC$3:$AC$4922)))+((K524&lt;&gt;"")*ISNUMBER(SEARCH("|"&amp;K524&amp;"|",'5_ACOMPANHAMENTO'!$AC$3:$AC$4922)))+((L524&lt;&gt;"")*ISNUMBER(SEARCH("|"&amp;L524&amp;"|",'5_ACOMPANHAMENTO'!$AC$3:$AC$4922)))+((M524&lt;&gt;"")*ISNUMBER(SEARCH("|"&amp;M524&amp;"|",'5_ACOMPANHAMENTO'!$AC$3:$AC$4922)))+((N524&lt;&gt;"")*ISNUMBER(SEARCH("|"&amp;N524&amp;"|",'5_ACOMPANHAMENTO'!$AC$3:$AC$4922)))+((O524&lt;&gt;"")*ISNUMBER(SEARCH("|"&amp;O524&amp;"|",'5_ACOMPANHAMENTO'!$AC$3:$AC$4922)))+((P524&lt;&gt;"")*ISNUMBER(SEARCH("|"&amp;P524&amp;"|",'5_ACOMPANHAMENTO'!$AC$3:$AC$4922)))+((Q524&lt;&gt;"")*ISNUMBER(SEARCH("|"&amp;Q524&amp;"|",'5_ACOMPANHAMENTO'!$AC$3:$AC$4922)))+((R524&lt;&gt;"")*ISNUMBER(SEARCH("|"&amp;R524&amp;"|",'5_ACOMPANHAMENTO'!$AC$3:$AC$4922)))+((S524&lt;&gt;"")*ISNUMBER(SEARCH("|"&amp;S524&amp;"|",'5_ACOMPANHAMENTO'!$AC$3:$AC$4922)))+((T524&lt;&gt;"")*ISNUMBER(SEARCH("|"&amp;T524&amp;"|",'5_ACOMPANHAMENTO'!$AC$3:$AC$4922)))+((U524&lt;&gt;"")*ISNUMBER(SEARCH("|"&amp;U524&amp;"|",'5_ACOMPANHAMENTO'!$AC$3:$AC$4922)))+((V524&lt;&gt;"")*ISNUMBER(SEARCH("|"&amp;V524&amp;"|",'5_ACOMPANHAMENTO'!$AC$3:$AC$4922)))+((W524&lt;&gt;"")*ISNUMBER(SEARCH("|"&amp;W524&amp;"|",'5_ACOMPANHAMENTO'!$AC$3:$AC$4922)))+((X524&lt;&gt;"")*ISNUMBER(SEARCH("|"&amp;X524&amp;"|",'5_ACOMPANHAMENTO'!$AC$3:$AC$4922)))+((Y524&lt;&gt;"")*ISNUMBER(SEARCH("|"&amp;Y524&amp;"|",'5_ACOMPANHAMENTO'!$AC$3:$AC$4922)))+((Z524&lt;&gt;"")*ISNUMBER(SEARCH("|"&amp;Z524&amp;"|",'5_ACOMPANHAMENTO'!$AC$3:$AC$4922)))+((AA524&lt;&gt;"")*ISNUMBER(SEARCH("|"&amp;AA524&amp;"|",'5_ACOMPANHAMENTO'!$AC$3:$AC$4922)))+((AB524&lt;&gt;"")*ISNUMBER(SEARCH("|"&amp;AB524&amp;"|",'5_ACOMPANHAMENTO'!$AC$3:$AC$4922))))&gt;0)),'5_ACOMPANHAMENTO'!$J$3:$J$4922),0))</f>
        <v/>
      </c>
      <c r="E524" s="4">
        <f>IF(G524=0,"FINALIZADO",IF(TODAY()&gt;A524,"ATRASADO "&amp;TODAY()-A524&amp;" DIAS","ADIANTADO "&amp;A524-TODAY()&amp;" DIAS"))</f>
        <v/>
      </c>
      <c r="F524" s="7">
        <f>IF(OR($B524="",$C524=""),"",IFERROR(SUMPRODUCT(--(('5_ACOMPANHAMENTO'!$AD$3:$AD$4922=TRIM($C524&amp;""))*('5_ACOMPANHAMENTO'!$AC$3:$AC$4922&lt;&gt;"")*((((I524&lt;&gt;"")*ISNUMBER(SEARCH("|"&amp;I524&amp;"|",'5_ACOMPANHAMENTO'!$AC$3:$AC$4922)))+((J524&lt;&gt;"")*ISNUMBER(SEARCH("|"&amp;J524&amp;"|",'5_ACOMPANHAMENTO'!$AC$3:$AC$4922)))+((K524&lt;&gt;"")*ISNUMBER(SEARCH("|"&amp;K524&amp;"|",'5_ACOMPANHAMENTO'!$AC$3:$AC$4922)))+((L524&lt;&gt;"")*ISNUMBER(SEARCH("|"&amp;L524&amp;"|",'5_ACOMPANHAMENTO'!$AC$3:$AC$4922)))+((M524&lt;&gt;"")*ISNUMBER(SEARCH("|"&amp;M524&amp;"|",'5_ACOMPANHAMENTO'!$AC$3:$AC$4922)))+((N524&lt;&gt;"")*ISNUMBER(SEARCH("|"&amp;N524&amp;"|",'5_ACOMPANHAMENTO'!$AC$3:$AC$4922)))+((O524&lt;&gt;"")*ISNUMBER(SEARCH("|"&amp;O524&amp;"|",'5_ACOMPANHAMENTO'!$AC$3:$AC$4922)))+((P524&lt;&gt;"")*ISNUMBER(SEARCH("|"&amp;P524&amp;"|",'5_ACOMPANHAMENTO'!$AC$3:$AC$4922)))+((Q524&lt;&gt;"")*ISNUMBER(SEARCH("|"&amp;Q524&amp;"|",'5_ACOMPANHAMENTO'!$AC$3:$AC$4922)))+((R524&lt;&gt;"")*ISNUMBER(SEARCH("|"&amp;R524&amp;"|",'5_ACOMPANHAMENTO'!$AC$3:$AC$4922)))+((S524&lt;&gt;"")*ISNUMBER(SEARCH("|"&amp;S524&amp;"|",'5_ACOMPANHAMENTO'!$AC$3:$AC$4922)))+((T524&lt;&gt;"")*ISNUMBER(SEARCH("|"&amp;T524&amp;"|",'5_ACOMPANHAMENTO'!$AC$3:$AC$4922)))+((U524&lt;&gt;"")*ISNUMBER(SEARCH("|"&amp;U524&amp;"|",'5_ACOMPANHAMENTO'!$AC$3:$AC$4922)))+((V524&lt;&gt;"")*ISNUMBER(SEARCH("|"&amp;V524&amp;"|",'5_ACOMPANHAMENTO'!$AC$3:$AC$4922)))+((W524&lt;&gt;"")*ISNUMBER(SEARCH("|"&amp;W524&amp;"|",'5_ACOMPANHAMENTO'!$AC$3:$AC$4922)))+((X524&lt;&gt;"")*ISNUMBER(SEARCH("|"&amp;X524&amp;"|",'5_ACOMPANHAMENTO'!$AC$3:$AC$4922)))+((Y524&lt;&gt;"")*ISNUMBER(SEARCH("|"&amp;Y524&amp;"|",'5_ACOMPANHAMENTO'!$AC$3:$AC$4922)))+((Z524&lt;&gt;"")*ISNUMBER(SEARCH("|"&amp;Z524&amp;"|",'5_ACOMPANHAMENTO'!$AC$3:$AC$4922)))+((AA524&lt;&gt;"")*ISNUMBER(SEARCH("|"&amp;AA524&amp;"|",'5_ACOMPANHAMENTO'!$AC$3:$AC$4922)))+((AB524&lt;&gt;"")*ISNUMBER(SEARCH("|"&amp;AB524&amp;"|",'5_ACOMPANHAMENTO'!$AC$3:$AC$4922))))&gt;0)),'5_ACOMPANHAMENTO'!$O$3:$O$4922),0))</f>
        <v/>
      </c>
      <c r="G524" s="7">
        <f>IF(OR($B524="",$C524=""),"",D524-F524)</f>
        <v/>
      </c>
      <c r="H524">
        <f>IF(OR($B524="",$C524=""),"",TRIM($B524&amp;"")&amp;"|"&amp;TRIM($C524&amp;""))</f>
        <v/>
      </c>
      <c r="I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",99)),1,99)))</f>
        <v/>
      </c>
      <c r="J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",99)),100,99)))</f>
        <v/>
      </c>
      <c r="K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",99)),199,99)))</f>
        <v/>
      </c>
      <c r="L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",99)),298,99)))</f>
        <v/>
      </c>
      <c r="M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",99)),397,99)))</f>
        <v/>
      </c>
      <c r="N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",99)),496,99)))</f>
        <v/>
      </c>
      <c r="O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",99)),595,99)))</f>
        <v/>
      </c>
      <c r="P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",99)),694,99)))</f>
        <v/>
      </c>
      <c r="Q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",99)),793,99)))</f>
        <v/>
      </c>
      <c r="R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",99)),892,99)))</f>
        <v/>
      </c>
      <c r="S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",99)),991,99)))</f>
        <v/>
      </c>
      <c r="T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",99)),1090,99)))</f>
        <v/>
      </c>
      <c r="U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",99)),1189,99)))</f>
        <v/>
      </c>
      <c r="V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",99)),1288,99)))</f>
        <v/>
      </c>
      <c r="W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",99)),1387,99)))</f>
        <v/>
      </c>
      <c r="X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",99)),1486,99)))</f>
        <v/>
      </c>
      <c r="Y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",99)),1585,99)))</f>
        <v/>
      </c>
      <c r="Z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",99)),1684,99)))</f>
        <v/>
      </c>
      <c r="AA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",99)),1783,99)))</f>
        <v/>
      </c>
      <c r="AB524" s="1">
        <f>IF($B524="","",TRIM(MID(SUBSTITUTE(TRIM(SUBSTITUTE(SUBSTITUTE(SUBSTITUTE(SUBSTITUTE(SUBSTITUTE(SUBSTITUTE(SUBSTITUTE(SUBSTITUTE(SUBSTITUTE(SUBSTITUTE(SUBSTITUTE(SUBSTITUTE(SUBSTITUTE(SUBSTITUTE(TRIM($B524&amp;""),CHAR(10),"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",REPT(" ",99)),1882,99)))</f>
        <v/>
      </c>
    </row>
    <row r="525" hidden="1" ht="11.25" customHeight="1">
      <c r="A525" s="4">
        <f>IF(OR($B525="",$C525=""),"",IFERROR(INDEX('5_ACOMPANHAMENTO'!$A$3:$A$4922,MATCH(1,INDEX(('5_ACOMPANHAMENTO'!$AD$3:$AD$4922=TRIM($C525&amp;""))*('5_ACOMPANHAMENTO'!$AC$3:$AC$4922&lt;&gt;"")*((((I525&lt;&gt;"")*ISNUMBER(SEARCH("|"&amp;I525&amp;"|",'5_ACOMPANHAMENTO'!$AC$3:$AC$4922)))+((J525&lt;&gt;"")*ISNUMBER(SEARCH("|"&amp;J525&amp;"|",'5_ACOMPANHAMENTO'!$AC$3:$AC$4922)))+((K525&lt;&gt;"")*ISNUMBER(SEARCH("|"&amp;K525&amp;"|",'5_ACOMPANHAMENTO'!$AC$3:$AC$4922)))+((L525&lt;&gt;"")*ISNUMBER(SEARCH("|"&amp;L525&amp;"|",'5_ACOMPANHAMENTO'!$AC$3:$AC$4922)))+((M525&lt;&gt;"")*ISNUMBER(SEARCH("|"&amp;M525&amp;"|",'5_ACOMPANHAMENTO'!$AC$3:$AC$4922)))+((N525&lt;&gt;"")*ISNUMBER(SEARCH("|"&amp;N525&amp;"|",'5_ACOMPANHAMENTO'!$AC$3:$AC$4922)))+((O525&lt;&gt;"")*ISNUMBER(SEARCH("|"&amp;O525&amp;"|",'5_ACOMPANHAMENTO'!$AC$3:$AC$4922)))+((P525&lt;&gt;"")*ISNUMBER(SEARCH("|"&amp;P525&amp;"|",'5_ACOMPANHAMENTO'!$AC$3:$AC$4922)))+((Q525&lt;&gt;"")*ISNUMBER(SEARCH("|"&amp;Q525&amp;"|",'5_ACOMPANHAMENTO'!$AC$3:$AC$4922)))+((R525&lt;&gt;"")*ISNUMBER(SEARCH("|"&amp;R525&amp;"|",'5_ACOMPANHAMENTO'!$AC$3:$AC$4922)))+((S525&lt;&gt;"")*ISNUMBER(SEARCH("|"&amp;S525&amp;"|",'5_ACOMPANHAMENTO'!$AC$3:$AC$4922)))+((T525&lt;&gt;"")*ISNUMBER(SEARCH("|"&amp;T525&amp;"|",'5_ACOMPANHAMENTO'!$AC$3:$AC$4922)))+((U525&lt;&gt;"")*ISNUMBER(SEARCH("|"&amp;U525&amp;"|",'5_ACOMPANHAMENTO'!$AC$3:$AC$4922)))+((V525&lt;&gt;"")*ISNUMBER(SEARCH("|"&amp;V525&amp;"|",'5_ACOMPANHAMENTO'!$AC$3:$AC$4922)))+((W525&lt;&gt;"")*ISNUMBER(SEARCH("|"&amp;W525&amp;"|",'5_ACOMPANHAMENTO'!$AC$3:$AC$4922)))+((X525&lt;&gt;"")*ISNUMBER(SEARCH("|"&amp;X525&amp;"|",'5_ACOMPANHAMENTO'!$AC$3:$AC$4922)))+((Y525&lt;&gt;"")*ISNUMBER(SEARCH("|"&amp;Y525&amp;"|",'5_ACOMPANHAMENTO'!$AC$3:$AC$4922)))+((Z525&lt;&gt;"")*ISNUMBER(SEARCH("|"&amp;Z525&amp;"|",'5_ACOMPANHAMENTO'!$AC$3:$AC$4922)))+((AA525&lt;&gt;"")*ISNUMBER(SEARCH("|"&amp;AA525&amp;"|",'5_ACOMPANHAMENTO'!$AC$3:$AC$4922)))+((AB525&lt;&gt;"")*ISNUMBER(SEARCH("|"&amp;AB525&amp;"|",'5_ACOMPANHAMENTO'!$AC$3:$AC$4922))))&gt;0),0),0)),""))</f>
        <v/>
      </c>
      <c r="B525" s="14" t="inlineStr">
        <is>
          <t>10199,10201</t>
        </is>
      </c>
      <c r="C525" s="14" t="inlineStr">
        <is>
          <t>8 EMBALAGEM</t>
        </is>
      </c>
      <c r="D525" s="4">
        <f>IF(OR($B525="",$C525=""),"",IFERROR(SUMPRODUCT(--(('5_ACOMPANHAMENTO'!$AD$3:$AD$4922=TRIM($C525&amp;""))*('5_ACOMPANHAMENTO'!$AC$3:$AC$4922&lt;&gt;"")*((((I525&lt;&gt;"")*ISNUMBER(SEARCH("|"&amp;I525&amp;"|",'5_ACOMPANHAMENTO'!$AC$3:$AC$4922)))+((J525&lt;&gt;"")*ISNUMBER(SEARCH("|"&amp;J525&amp;"|",'5_ACOMPANHAMENTO'!$AC$3:$AC$4922)))+((K525&lt;&gt;"")*ISNUMBER(SEARCH("|"&amp;K525&amp;"|",'5_ACOMPANHAMENTO'!$AC$3:$AC$4922)))+((L525&lt;&gt;"")*ISNUMBER(SEARCH("|"&amp;L525&amp;"|",'5_ACOMPANHAMENTO'!$AC$3:$AC$4922)))+((M525&lt;&gt;"")*ISNUMBER(SEARCH("|"&amp;M525&amp;"|",'5_ACOMPANHAMENTO'!$AC$3:$AC$4922)))+((N525&lt;&gt;"")*ISNUMBER(SEARCH("|"&amp;N525&amp;"|",'5_ACOMPANHAMENTO'!$AC$3:$AC$4922)))+((O525&lt;&gt;"")*ISNUMBER(SEARCH("|"&amp;O525&amp;"|",'5_ACOMPANHAMENTO'!$AC$3:$AC$4922)))+((P525&lt;&gt;"")*ISNUMBER(SEARCH("|"&amp;P525&amp;"|",'5_ACOMPANHAMENTO'!$AC$3:$AC$4922)))+((Q525&lt;&gt;"")*ISNUMBER(SEARCH("|"&amp;Q525&amp;"|",'5_ACOMPANHAMENTO'!$AC$3:$AC$4922)))+((R525&lt;&gt;"")*ISNUMBER(SEARCH("|"&amp;R525&amp;"|",'5_ACOMPANHAMENTO'!$AC$3:$AC$4922)))+((S525&lt;&gt;"")*ISNUMBER(SEARCH("|"&amp;S525&amp;"|",'5_ACOMPANHAMENTO'!$AC$3:$AC$4922)))+((T525&lt;&gt;"")*ISNUMBER(SEARCH("|"&amp;T525&amp;"|",'5_ACOMPANHAMENTO'!$AC$3:$AC$4922)))+((U525&lt;&gt;"")*ISNUMBER(SEARCH("|"&amp;U525&amp;"|",'5_ACOMPANHAMENTO'!$AC$3:$AC$4922)))+((V525&lt;&gt;"")*ISNUMBER(SEARCH("|"&amp;V525&amp;"|",'5_ACOMPANHAMENTO'!$AC$3:$AC$4922)))+((W525&lt;&gt;"")*ISNUMBER(SEARCH("|"&amp;W525&amp;"|",'5_ACOMPANHAMENTO'!$AC$3:$AC$4922)))+((X525&lt;&gt;"")*ISNUMBER(SEARCH("|"&amp;X525&amp;"|",'5_ACOMPANHAMENTO'!$AC$3:$AC$4922)))+((Y525&lt;&gt;"")*ISNUMBER(SEARCH("|"&amp;Y525&amp;"|",'5_ACOMPANHAMENTO'!$AC$3:$AC$4922)))+((Z525&lt;&gt;"")*ISNUMBER(SEARCH("|"&amp;Z525&amp;"|",'5_ACOMPANHAMENTO'!$AC$3:$AC$4922)))+((AA525&lt;&gt;"")*ISNUMBER(SEARCH("|"&amp;AA525&amp;"|",'5_ACOMPANHAMENTO'!$AC$3:$AC$4922)))+((AB525&lt;&gt;"")*ISNUMBER(SEARCH("|"&amp;AB525&amp;"|",'5_ACOMPANHAMENTO'!$AC$3:$AC$4922))))&gt;0)),'5_ACOMPANHAMENTO'!$J$3:$J$4922),0))</f>
        <v/>
      </c>
      <c r="E525" s="4">
        <f>IF(G525=0,"FINALIZADO",IF(TODAY()&gt;A525,"ATRASADO "&amp;TODAY()-A525&amp;" DIAS","ADIANTADO "&amp;A525-TODAY()&amp;" DIAS"))</f>
        <v/>
      </c>
      <c r="F525" s="7">
        <f>IF(OR($B525="",$C525=""),"",IFERROR(SUMPRODUCT(--(('5_ACOMPANHAMENTO'!$AD$3:$AD$4922=TRIM($C525&amp;""))*('5_ACOMPANHAMENTO'!$AC$3:$AC$4922&lt;&gt;"")*((((I525&lt;&gt;"")*ISNUMBER(SEARCH("|"&amp;I525&amp;"|",'5_ACOMPANHAMENTO'!$AC$3:$AC$4922)))+((J525&lt;&gt;"")*ISNUMBER(SEARCH("|"&amp;J525&amp;"|",'5_ACOMPANHAMENTO'!$AC$3:$AC$4922)))+((K525&lt;&gt;"")*ISNUMBER(SEARCH("|"&amp;K525&amp;"|",'5_ACOMPANHAMENTO'!$AC$3:$AC$4922)))+((L525&lt;&gt;"")*ISNUMBER(SEARCH("|"&amp;L525&amp;"|",'5_ACOMPANHAMENTO'!$AC$3:$AC$4922)))+((M525&lt;&gt;"")*ISNUMBER(SEARCH("|"&amp;M525&amp;"|",'5_ACOMPANHAMENTO'!$AC$3:$AC$4922)))+((N525&lt;&gt;"")*ISNUMBER(SEARCH("|"&amp;N525&amp;"|",'5_ACOMPANHAMENTO'!$AC$3:$AC$4922)))+((O525&lt;&gt;"")*ISNUMBER(SEARCH("|"&amp;O525&amp;"|",'5_ACOMPANHAMENTO'!$AC$3:$AC$4922)))+((P525&lt;&gt;"")*ISNUMBER(SEARCH("|"&amp;P525&amp;"|",'5_ACOMPANHAMENTO'!$AC$3:$AC$4922)))+((Q525&lt;&gt;"")*ISNUMBER(SEARCH("|"&amp;Q525&amp;"|",'5_ACOMPANHAMENTO'!$AC$3:$AC$4922)))+((R525&lt;&gt;"")*ISNUMBER(SEARCH("|"&amp;R525&amp;"|",'5_ACOMPANHAMENTO'!$AC$3:$AC$4922)))+((S525&lt;&gt;"")*ISNUMBER(SEARCH("|"&amp;S525&amp;"|",'5_ACOMPANHAMENTO'!$AC$3:$AC$4922)))+((T525&lt;&gt;"")*ISNUMBER(SEARCH("|"&amp;T525&amp;"|",'5_ACOMPANHAMENTO'!$AC$3:$AC$4922)))+((U525&lt;&gt;"")*ISNUMBER(SEARCH("|"&amp;U525&amp;"|",'5_ACOMPANHAMENTO'!$AC$3:$AC$4922)))+((V525&lt;&gt;"")*ISNUMBER(SEARCH("|"&amp;V525&amp;"|",'5_ACOMPANHAMENTO'!$AC$3:$AC$4922)))+((W525&lt;&gt;"")*ISNUMBER(SEARCH("|"&amp;W525&amp;"|",'5_ACOMPANHAMENTO'!$AC$3:$AC$4922)))+((X525&lt;&gt;"")*ISNUMBER(SEARCH("|"&amp;X525&amp;"|",'5_ACOMPANHAMENTO'!$AC$3:$AC$4922)))+((Y525&lt;&gt;"")*ISNUMBER(SEARCH("|"&amp;Y525&amp;"|",'5_ACOMPANHAMENTO'!$AC$3:$AC$4922)))+((Z525&lt;&gt;"")*ISNUMBER(SEARCH("|"&amp;Z525&amp;"|",'5_ACOMPANHAMENTO'!$AC$3:$AC$4922)))+((AA525&lt;&gt;"")*ISNUMBER(SEARCH("|"&amp;AA525&amp;"|",'5_ACOMPANHAMENTO'!$AC$3:$AC$4922)))+((AB525&lt;&gt;"")*ISNUMBER(SEARCH("|"&amp;AB525&amp;"|",'5_ACOMPANHAMENTO'!$AC$3:$AC$4922))))&gt;0)),'5_ACOMPANHAMENTO'!$O$3:$O$4922),0))</f>
        <v/>
      </c>
      <c r="G525" s="7">
        <f>IF(OR($B525="",$C525=""),"",D525-F525)</f>
        <v/>
      </c>
      <c r="H525">
        <f>IF(OR($B525="",$C525=""),"",TRIM($B525&amp;"")&amp;"|"&amp;TRIM($C525&amp;""))</f>
        <v/>
      </c>
      <c r="I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",99)),1,99)))</f>
        <v/>
      </c>
      <c r="J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",99)),100,99)))</f>
        <v/>
      </c>
      <c r="K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",99)),199,99)))</f>
        <v/>
      </c>
      <c r="L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",99)),298,99)))</f>
        <v/>
      </c>
      <c r="M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",99)),397,99)))</f>
        <v/>
      </c>
      <c r="N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",99)),496,99)))</f>
        <v/>
      </c>
      <c r="O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",99)),595,99)))</f>
        <v/>
      </c>
      <c r="P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",99)),694,99)))</f>
        <v/>
      </c>
      <c r="Q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",99)),793,99)))</f>
        <v/>
      </c>
      <c r="R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",99)),892,99)))</f>
        <v/>
      </c>
      <c r="S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",99)),991,99)))</f>
        <v/>
      </c>
      <c r="T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",99)),1090,99)))</f>
        <v/>
      </c>
      <c r="U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",99)),1189,99)))</f>
        <v/>
      </c>
      <c r="V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",99)),1288,99)))</f>
        <v/>
      </c>
      <c r="W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",99)),1387,99)))</f>
        <v/>
      </c>
      <c r="X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",99)),1486,99)))</f>
        <v/>
      </c>
      <c r="Y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",99)),1585,99)))</f>
        <v/>
      </c>
      <c r="Z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",99)),1684,99)))</f>
        <v/>
      </c>
      <c r="AA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",99)),1783,99)))</f>
        <v/>
      </c>
      <c r="AB525" s="1">
        <f>IF($B525="","",TRIM(MID(SUBSTITUTE(TRIM(SUBSTITUTE(SUBSTITUTE(SUBSTITUTE(SUBSTITUTE(SUBSTITUTE(SUBSTITUTE(SUBSTITUTE(SUBSTITUTE(SUBSTITUTE(SUBSTITUTE(SUBSTITUTE(SUBSTITUTE(SUBSTITUTE(SUBSTITUTE(TRIM($B525&amp;""),CHAR(10),"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",REPT(" ",99)),1882,99)))</f>
        <v/>
      </c>
    </row>
    <row r="526" hidden="1" ht="11.25" customHeight="1">
      <c r="A526" s="4">
        <f>IF(OR($B526="",$C526=""),"",IFERROR(INDEX('5_ACOMPANHAMENTO'!$A$3:$A$4922,MATCH(1,INDEX(('5_ACOMPANHAMENTO'!$AD$3:$AD$4922=TRIM($C526&amp;""))*('5_ACOMPANHAMENTO'!$AC$3:$AC$4922&lt;&gt;"")*((((I526&lt;&gt;"")*ISNUMBER(SEARCH("|"&amp;I526&amp;"|",'5_ACOMPANHAMENTO'!$AC$3:$AC$4922)))+((J526&lt;&gt;"")*ISNUMBER(SEARCH("|"&amp;J526&amp;"|",'5_ACOMPANHAMENTO'!$AC$3:$AC$4922)))+((K526&lt;&gt;"")*ISNUMBER(SEARCH("|"&amp;K526&amp;"|",'5_ACOMPANHAMENTO'!$AC$3:$AC$4922)))+((L526&lt;&gt;"")*ISNUMBER(SEARCH("|"&amp;L526&amp;"|",'5_ACOMPANHAMENTO'!$AC$3:$AC$4922)))+((M526&lt;&gt;"")*ISNUMBER(SEARCH("|"&amp;M526&amp;"|",'5_ACOMPANHAMENTO'!$AC$3:$AC$4922)))+((N526&lt;&gt;"")*ISNUMBER(SEARCH("|"&amp;N526&amp;"|",'5_ACOMPANHAMENTO'!$AC$3:$AC$4922)))+((O526&lt;&gt;"")*ISNUMBER(SEARCH("|"&amp;O526&amp;"|",'5_ACOMPANHAMENTO'!$AC$3:$AC$4922)))+((P526&lt;&gt;"")*ISNUMBER(SEARCH("|"&amp;P526&amp;"|",'5_ACOMPANHAMENTO'!$AC$3:$AC$4922)))+((Q526&lt;&gt;"")*ISNUMBER(SEARCH("|"&amp;Q526&amp;"|",'5_ACOMPANHAMENTO'!$AC$3:$AC$4922)))+((R526&lt;&gt;"")*ISNUMBER(SEARCH("|"&amp;R526&amp;"|",'5_ACOMPANHAMENTO'!$AC$3:$AC$4922)))+((S526&lt;&gt;"")*ISNUMBER(SEARCH("|"&amp;S526&amp;"|",'5_ACOMPANHAMENTO'!$AC$3:$AC$4922)))+((T526&lt;&gt;"")*ISNUMBER(SEARCH("|"&amp;T526&amp;"|",'5_ACOMPANHAMENTO'!$AC$3:$AC$4922)))+((U526&lt;&gt;"")*ISNUMBER(SEARCH("|"&amp;U526&amp;"|",'5_ACOMPANHAMENTO'!$AC$3:$AC$4922)))+((V526&lt;&gt;"")*ISNUMBER(SEARCH("|"&amp;V526&amp;"|",'5_ACOMPANHAMENTO'!$AC$3:$AC$4922)))+((W526&lt;&gt;"")*ISNUMBER(SEARCH("|"&amp;W526&amp;"|",'5_ACOMPANHAMENTO'!$AC$3:$AC$4922)))+((X526&lt;&gt;"")*ISNUMBER(SEARCH("|"&amp;X526&amp;"|",'5_ACOMPANHAMENTO'!$AC$3:$AC$4922)))+((Y526&lt;&gt;"")*ISNUMBER(SEARCH("|"&amp;Y526&amp;"|",'5_ACOMPANHAMENTO'!$AC$3:$AC$4922)))+((Z526&lt;&gt;"")*ISNUMBER(SEARCH("|"&amp;Z526&amp;"|",'5_ACOMPANHAMENTO'!$AC$3:$AC$4922)))+((AA526&lt;&gt;"")*ISNUMBER(SEARCH("|"&amp;AA526&amp;"|",'5_ACOMPANHAMENTO'!$AC$3:$AC$4922)))+((AB526&lt;&gt;"")*ISNUMBER(SEARCH("|"&amp;AB526&amp;"|",'5_ACOMPANHAMENTO'!$AC$3:$AC$4922))))&gt;0),0),0)),""))</f>
        <v/>
      </c>
      <c r="B526" s="14" t="inlineStr">
        <is>
          <t>10199,10201</t>
        </is>
      </c>
      <c r="C526" s="14" t="inlineStr">
        <is>
          <t>8 EMBALAGEM</t>
        </is>
      </c>
      <c r="D526" s="4">
        <f>IF(OR($B526="",$C526=""),"",IFERROR(SUMPRODUCT(--(('5_ACOMPANHAMENTO'!$AD$3:$AD$4922=TRIM($C526&amp;""))*('5_ACOMPANHAMENTO'!$AC$3:$AC$4922&lt;&gt;"")*((((I526&lt;&gt;"")*ISNUMBER(SEARCH("|"&amp;I526&amp;"|",'5_ACOMPANHAMENTO'!$AC$3:$AC$4922)))+((J526&lt;&gt;"")*ISNUMBER(SEARCH("|"&amp;J526&amp;"|",'5_ACOMPANHAMENTO'!$AC$3:$AC$4922)))+((K526&lt;&gt;"")*ISNUMBER(SEARCH("|"&amp;K526&amp;"|",'5_ACOMPANHAMENTO'!$AC$3:$AC$4922)))+((L526&lt;&gt;"")*ISNUMBER(SEARCH("|"&amp;L526&amp;"|",'5_ACOMPANHAMENTO'!$AC$3:$AC$4922)))+((M526&lt;&gt;"")*ISNUMBER(SEARCH("|"&amp;M526&amp;"|",'5_ACOMPANHAMENTO'!$AC$3:$AC$4922)))+((N526&lt;&gt;"")*ISNUMBER(SEARCH("|"&amp;N526&amp;"|",'5_ACOMPANHAMENTO'!$AC$3:$AC$4922)))+((O526&lt;&gt;"")*ISNUMBER(SEARCH("|"&amp;O526&amp;"|",'5_ACOMPANHAMENTO'!$AC$3:$AC$4922)))+((P526&lt;&gt;"")*ISNUMBER(SEARCH("|"&amp;P526&amp;"|",'5_ACOMPANHAMENTO'!$AC$3:$AC$4922)))+((Q526&lt;&gt;"")*ISNUMBER(SEARCH("|"&amp;Q526&amp;"|",'5_ACOMPANHAMENTO'!$AC$3:$AC$4922)))+((R526&lt;&gt;"")*ISNUMBER(SEARCH("|"&amp;R526&amp;"|",'5_ACOMPANHAMENTO'!$AC$3:$AC$4922)))+((S526&lt;&gt;"")*ISNUMBER(SEARCH("|"&amp;S526&amp;"|",'5_ACOMPANHAMENTO'!$AC$3:$AC$4922)))+((T526&lt;&gt;"")*ISNUMBER(SEARCH("|"&amp;T526&amp;"|",'5_ACOMPANHAMENTO'!$AC$3:$AC$4922)))+((U526&lt;&gt;"")*ISNUMBER(SEARCH("|"&amp;U526&amp;"|",'5_ACOMPANHAMENTO'!$AC$3:$AC$4922)))+((V526&lt;&gt;"")*ISNUMBER(SEARCH("|"&amp;V526&amp;"|",'5_ACOMPANHAMENTO'!$AC$3:$AC$4922)))+((W526&lt;&gt;"")*ISNUMBER(SEARCH("|"&amp;W526&amp;"|",'5_ACOMPANHAMENTO'!$AC$3:$AC$4922)))+((X526&lt;&gt;"")*ISNUMBER(SEARCH("|"&amp;X526&amp;"|",'5_ACOMPANHAMENTO'!$AC$3:$AC$4922)))+((Y526&lt;&gt;"")*ISNUMBER(SEARCH("|"&amp;Y526&amp;"|",'5_ACOMPANHAMENTO'!$AC$3:$AC$4922)))+((Z526&lt;&gt;"")*ISNUMBER(SEARCH("|"&amp;Z526&amp;"|",'5_ACOMPANHAMENTO'!$AC$3:$AC$4922)))+((AA526&lt;&gt;"")*ISNUMBER(SEARCH("|"&amp;AA526&amp;"|",'5_ACOMPANHAMENTO'!$AC$3:$AC$4922)))+((AB526&lt;&gt;"")*ISNUMBER(SEARCH("|"&amp;AB526&amp;"|",'5_ACOMPANHAMENTO'!$AC$3:$AC$4922))))&gt;0)),'5_ACOMPANHAMENTO'!$J$3:$J$4922),0))</f>
        <v/>
      </c>
      <c r="E526" s="4">
        <f>IF(G526=0,"FINALIZADO",IF(TODAY()&gt;A526,"ATRASADO "&amp;TODAY()-A526&amp;" DIAS","ADIANTADO "&amp;A526-TODAY()&amp;" DIAS"))</f>
        <v/>
      </c>
      <c r="F526" s="7">
        <f>IF(OR($B526="",$C526=""),"",IFERROR(SUMPRODUCT(--(('5_ACOMPANHAMENTO'!$AD$3:$AD$4922=TRIM($C526&amp;""))*('5_ACOMPANHAMENTO'!$AC$3:$AC$4922&lt;&gt;"")*((((I526&lt;&gt;"")*ISNUMBER(SEARCH("|"&amp;I526&amp;"|",'5_ACOMPANHAMENTO'!$AC$3:$AC$4922)))+((J526&lt;&gt;"")*ISNUMBER(SEARCH("|"&amp;J526&amp;"|",'5_ACOMPANHAMENTO'!$AC$3:$AC$4922)))+((K526&lt;&gt;"")*ISNUMBER(SEARCH("|"&amp;K526&amp;"|",'5_ACOMPANHAMENTO'!$AC$3:$AC$4922)))+((L526&lt;&gt;"")*ISNUMBER(SEARCH("|"&amp;L526&amp;"|",'5_ACOMPANHAMENTO'!$AC$3:$AC$4922)))+((M526&lt;&gt;"")*ISNUMBER(SEARCH("|"&amp;M526&amp;"|",'5_ACOMPANHAMENTO'!$AC$3:$AC$4922)))+((N526&lt;&gt;"")*ISNUMBER(SEARCH("|"&amp;N526&amp;"|",'5_ACOMPANHAMENTO'!$AC$3:$AC$4922)))+((O526&lt;&gt;"")*ISNUMBER(SEARCH("|"&amp;O526&amp;"|",'5_ACOMPANHAMENTO'!$AC$3:$AC$4922)))+((P526&lt;&gt;"")*ISNUMBER(SEARCH("|"&amp;P526&amp;"|",'5_ACOMPANHAMENTO'!$AC$3:$AC$4922)))+((Q526&lt;&gt;"")*ISNUMBER(SEARCH("|"&amp;Q526&amp;"|",'5_ACOMPANHAMENTO'!$AC$3:$AC$4922)))+((R526&lt;&gt;"")*ISNUMBER(SEARCH("|"&amp;R526&amp;"|",'5_ACOMPANHAMENTO'!$AC$3:$AC$4922)))+((S526&lt;&gt;"")*ISNUMBER(SEARCH("|"&amp;S526&amp;"|",'5_ACOMPANHAMENTO'!$AC$3:$AC$4922)))+((T526&lt;&gt;"")*ISNUMBER(SEARCH("|"&amp;T526&amp;"|",'5_ACOMPANHAMENTO'!$AC$3:$AC$4922)))+((U526&lt;&gt;"")*ISNUMBER(SEARCH("|"&amp;U526&amp;"|",'5_ACOMPANHAMENTO'!$AC$3:$AC$4922)))+((V526&lt;&gt;"")*ISNUMBER(SEARCH("|"&amp;V526&amp;"|",'5_ACOMPANHAMENTO'!$AC$3:$AC$4922)))+((W526&lt;&gt;"")*ISNUMBER(SEARCH("|"&amp;W526&amp;"|",'5_ACOMPANHAMENTO'!$AC$3:$AC$4922)))+((X526&lt;&gt;"")*ISNUMBER(SEARCH("|"&amp;X526&amp;"|",'5_ACOMPANHAMENTO'!$AC$3:$AC$4922)))+((Y526&lt;&gt;"")*ISNUMBER(SEARCH("|"&amp;Y526&amp;"|",'5_ACOMPANHAMENTO'!$AC$3:$AC$4922)))+((Z526&lt;&gt;"")*ISNUMBER(SEARCH("|"&amp;Z526&amp;"|",'5_ACOMPANHAMENTO'!$AC$3:$AC$4922)))+((AA526&lt;&gt;"")*ISNUMBER(SEARCH("|"&amp;AA526&amp;"|",'5_ACOMPANHAMENTO'!$AC$3:$AC$4922)))+((AB526&lt;&gt;"")*ISNUMBER(SEARCH("|"&amp;AB526&amp;"|",'5_ACOMPANHAMENTO'!$AC$3:$AC$4922))))&gt;0)),'5_ACOMPANHAMENTO'!$O$3:$O$4922),0))</f>
        <v/>
      </c>
      <c r="G526" s="7">
        <f>IF(OR($B526="",$C526=""),"",D526-F526)</f>
        <v/>
      </c>
      <c r="H526">
        <f>IF(OR($B526="",$C526=""),"",TRIM($B526&amp;"")&amp;"|"&amp;TRIM($C526&amp;""))</f>
        <v/>
      </c>
      <c r="I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",99)),1,99)))</f>
        <v/>
      </c>
      <c r="J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",99)),100,99)))</f>
        <v/>
      </c>
      <c r="K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",99)),199,99)))</f>
        <v/>
      </c>
      <c r="L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",99)),298,99)))</f>
        <v/>
      </c>
      <c r="M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",99)),397,99)))</f>
        <v/>
      </c>
      <c r="N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",99)),496,99)))</f>
        <v/>
      </c>
      <c r="O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",99)),595,99)))</f>
        <v/>
      </c>
      <c r="P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",99)),694,99)))</f>
        <v/>
      </c>
      <c r="Q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",99)),793,99)))</f>
        <v/>
      </c>
      <c r="R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",99)),892,99)))</f>
        <v/>
      </c>
      <c r="S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",99)),991,99)))</f>
        <v/>
      </c>
      <c r="T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",99)),1090,99)))</f>
        <v/>
      </c>
      <c r="U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",99)),1189,99)))</f>
        <v/>
      </c>
      <c r="V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",99)),1288,99)))</f>
        <v/>
      </c>
      <c r="W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",99)),1387,99)))</f>
        <v/>
      </c>
      <c r="X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",99)),1486,99)))</f>
        <v/>
      </c>
      <c r="Y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",99)),1585,99)))</f>
        <v/>
      </c>
      <c r="Z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",99)),1684,99)))</f>
        <v/>
      </c>
      <c r="AA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",99)),1783,99)))</f>
        <v/>
      </c>
      <c r="AB526" s="1">
        <f>IF($B526="","",TRIM(MID(SUBSTITUTE(TRIM(SUBSTITUTE(SUBSTITUTE(SUBSTITUTE(SUBSTITUTE(SUBSTITUTE(SUBSTITUTE(SUBSTITUTE(SUBSTITUTE(SUBSTITUTE(SUBSTITUTE(SUBSTITUTE(SUBSTITUTE(SUBSTITUTE(SUBSTITUTE(TRIM($B526&amp;""),CHAR(10),"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",REPT(" ",99)),1882,99)))</f>
        <v/>
      </c>
    </row>
    <row r="527" hidden="1" ht="11.25" customHeight="1">
      <c r="A527" s="4">
        <f>IF(OR($B527="",$C527=""),"",IFERROR(INDEX('5_ACOMPANHAMENTO'!$A$3:$A$4922,MATCH(1,INDEX(('5_ACOMPANHAMENTO'!$AD$3:$AD$4922=TRIM($C527&amp;""))*('5_ACOMPANHAMENTO'!$AC$3:$AC$4922&lt;&gt;"")*((((I527&lt;&gt;"")*ISNUMBER(SEARCH("|"&amp;I527&amp;"|",'5_ACOMPANHAMENTO'!$AC$3:$AC$4922)))+((J527&lt;&gt;"")*ISNUMBER(SEARCH("|"&amp;J527&amp;"|",'5_ACOMPANHAMENTO'!$AC$3:$AC$4922)))+((K527&lt;&gt;"")*ISNUMBER(SEARCH("|"&amp;K527&amp;"|",'5_ACOMPANHAMENTO'!$AC$3:$AC$4922)))+((L527&lt;&gt;"")*ISNUMBER(SEARCH("|"&amp;L527&amp;"|",'5_ACOMPANHAMENTO'!$AC$3:$AC$4922)))+((M527&lt;&gt;"")*ISNUMBER(SEARCH("|"&amp;M527&amp;"|",'5_ACOMPANHAMENTO'!$AC$3:$AC$4922)))+((N527&lt;&gt;"")*ISNUMBER(SEARCH("|"&amp;N527&amp;"|",'5_ACOMPANHAMENTO'!$AC$3:$AC$4922)))+((O527&lt;&gt;"")*ISNUMBER(SEARCH("|"&amp;O527&amp;"|",'5_ACOMPANHAMENTO'!$AC$3:$AC$4922)))+((P527&lt;&gt;"")*ISNUMBER(SEARCH("|"&amp;P527&amp;"|",'5_ACOMPANHAMENTO'!$AC$3:$AC$4922)))+((Q527&lt;&gt;"")*ISNUMBER(SEARCH("|"&amp;Q527&amp;"|",'5_ACOMPANHAMENTO'!$AC$3:$AC$4922)))+((R527&lt;&gt;"")*ISNUMBER(SEARCH("|"&amp;R527&amp;"|",'5_ACOMPANHAMENTO'!$AC$3:$AC$4922)))+((S527&lt;&gt;"")*ISNUMBER(SEARCH("|"&amp;S527&amp;"|",'5_ACOMPANHAMENTO'!$AC$3:$AC$4922)))+((T527&lt;&gt;"")*ISNUMBER(SEARCH("|"&amp;T527&amp;"|",'5_ACOMPANHAMENTO'!$AC$3:$AC$4922)))+((U527&lt;&gt;"")*ISNUMBER(SEARCH("|"&amp;U527&amp;"|",'5_ACOMPANHAMENTO'!$AC$3:$AC$4922)))+((V527&lt;&gt;"")*ISNUMBER(SEARCH("|"&amp;V527&amp;"|",'5_ACOMPANHAMENTO'!$AC$3:$AC$4922)))+((W527&lt;&gt;"")*ISNUMBER(SEARCH("|"&amp;W527&amp;"|",'5_ACOMPANHAMENTO'!$AC$3:$AC$4922)))+((X527&lt;&gt;"")*ISNUMBER(SEARCH("|"&amp;X527&amp;"|",'5_ACOMPANHAMENTO'!$AC$3:$AC$4922)))+((Y527&lt;&gt;"")*ISNUMBER(SEARCH("|"&amp;Y527&amp;"|",'5_ACOMPANHAMENTO'!$AC$3:$AC$4922)))+((Z527&lt;&gt;"")*ISNUMBER(SEARCH("|"&amp;Z527&amp;"|",'5_ACOMPANHAMENTO'!$AC$3:$AC$4922)))+((AA527&lt;&gt;"")*ISNUMBER(SEARCH("|"&amp;AA527&amp;"|",'5_ACOMPANHAMENTO'!$AC$3:$AC$4922)))+((AB527&lt;&gt;"")*ISNUMBER(SEARCH("|"&amp;AB527&amp;"|",'5_ACOMPANHAMENTO'!$AC$3:$AC$4922))))&gt;0),0),0)),""))</f>
        <v/>
      </c>
      <c r="B527" s="14" t="inlineStr">
        <is>
          <t>10199,10201</t>
        </is>
      </c>
      <c r="C527" s="14" t="inlineStr">
        <is>
          <t>8 EMBALAGEM</t>
        </is>
      </c>
      <c r="D527" s="4">
        <f>IF(OR($B527="",$C527=""),"",IFERROR(SUMPRODUCT(--(('5_ACOMPANHAMENTO'!$AD$3:$AD$4922=TRIM($C527&amp;""))*('5_ACOMPANHAMENTO'!$AC$3:$AC$4922&lt;&gt;"")*((((I527&lt;&gt;"")*ISNUMBER(SEARCH("|"&amp;I527&amp;"|",'5_ACOMPANHAMENTO'!$AC$3:$AC$4922)))+((J527&lt;&gt;"")*ISNUMBER(SEARCH("|"&amp;J527&amp;"|",'5_ACOMPANHAMENTO'!$AC$3:$AC$4922)))+((K527&lt;&gt;"")*ISNUMBER(SEARCH("|"&amp;K527&amp;"|",'5_ACOMPANHAMENTO'!$AC$3:$AC$4922)))+((L527&lt;&gt;"")*ISNUMBER(SEARCH("|"&amp;L527&amp;"|",'5_ACOMPANHAMENTO'!$AC$3:$AC$4922)))+((M527&lt;&gt;"")*ISNUMBER(SEARCH("|"&amp;M527&amp;"|",'5_ACOMPANHAMENTO'!$AC$3:$AC$4922)))+((N527&lt;&gt;"")*ISNUMBER(SEARCH("|"&amp;N527&amp;"|",'5_ACOMPANHAMENTO'!$AC$3:$AC$4922)))+((O527&lt;&gt;"")*ISNUMBER(SEARCH("|"&amp;O527&amp;"|",'5_ACOMPANHAMENTO'!$AC$3:$AC$4922)))+((P527&lt;&gt;"")*ISNUMBER(SEARCH("|"&amp;P527&amp;"|",'5_ACOMPANHAMENTO'!$AC$3:$AC$4922)))+((Q527&lt;&gt;"")*ISNUMBER(SEARCH("|"&amp;Q527&amp;"|",'5_ACOMPANHAMENTO'!$AC$3:$AC$4922)))+((R527&lt;&gt;"")*ISNUMBER(SEARCH("|"&amp;R527&amp;"|",'5_ACOMPANHAMENTO'!$AC$3:$AC$4922)))+((S527&lt;&gt;"")*ISNUMBER(SEARCH("|"&amp;S527&amp;"|",'5_ACOMPANHAMENTO'!$AC$3:$AC$4922)))+((T527&lt;&gt;"")*ISNUMBER(SEARCH("|"&amp;T527&amp;"|",'5_ACOMPANHAMENTO'!$AC$3:$AC$4922)))+((U527&lt;&gt;"")*ISNUMBER(SEARCH("|"&amp;U527&amp;"|",'5_ACOMPANHAMENTO'!$AC$3:$AC$4922)))+((V527&lt;&gt;"")*ISNUMBER(SEARCH("|"&amp;V527&amp;"|",'5_ACOMPANHAMENTO'!$AC$3:$AC$4922)))+((W527&lt;&gt;"")*ISNUMBER(SEARCH("|"&amp;W527&amp;"|",'5_ACOMPANHAMENTO'!$AC$3:$AC$4922)))+((X527&lt;&gt;"")*ISNUMBER(SEARCH("|"&amp;X527&amp;"|",'5_ACOMPANHAMENTO'!$AC$3:$AC$4922)))+((Y527&lt;&gt;"")*ISNUMBER(SEARCH("|"&amp;Y527&amp;"|",'5_ACOMPANHAMENTO'!$AC$3:$AC$4922)))+((Z527&lt;&gt;"")*ISNUMBER(SEARCH("|"&amp;Z527&amp;"|",'5_ACOMPANHAMENTO'!$AC$3:$AC$4922)))+((AA527&lt;&gt;"")*ISNUMBER(SEARCH("|"&amp;AA527&amp;"|",'5_ACOMPANHAMENTO'!$AC$3:$AC$4922)))+((AB527&lt;&gt;"")*ISNUMBER(SEARCH("|"&amp;AB527&amp;"|",'5_ACOMPANHAMENTO'!$AC$3:$AC$4922))))&gt;0)),'5_ACOMPANHAMENTO'!$J$3:$J$4922),0))</f>
        <v/>
      </c>
      <c r="E527" s="4">
        <f>IF(G527=0,"FINALIZADO",IF(TODAY()&gt;A527,"ATRASADO "&amp;TODAY()-A527&amp;" DIAS","ADIANTADO "&amp;A527-TODAY()&amp;" DIAS"))</f>
        <v/>
      </c>
      <c r="F527" s="7">
        <f>IF(OR($B527="",$C527=""),"",IFERROR(SUMPRODUCT(--(('5_ACOMPANHAMENTO'!$AD$3:$AD$4922=TRIM($C527&amp;""))*('5_ACOMPANHAMENTO'!$AC$3:$AC$4922&lt;&gt;"")*((((I527&lt;&gt;"")*ISNUMBER(SEARCH("|"&amp;I527&amp;"|",'5_ACOMPANHAMENTO'!$AC$3:$AC$4922)))+((J527&lt;&gt;"")*ISNUMBER(SEARCH("|"&amp;J527&amp;"|",'5_ACOMPANHAMENTO'!$AC$3:$AC$4922)))+((K527&lt;&gt;"")*ISNUMBER(SEARCH("|"&amp;K527&amp;"|",'5_ACOMPANHAMENTO'!$AC$3:$AC$4922)))+((L527&lt;&gt;"")*ISNUMBER(SEARCH("|"&amp;L527&amp;"|",'5_ACOMPANHAMENTO'!$AC$3:$AC$4922)))+((M527&lt;&gt;"")*ISNUMBER(SEARCH("|"&amp;M527&amp;"|",'5_ACOMPANHAMENTO'!$AC$3:$AC$4922)))+((N527&lt;&gt;"")*ISNUMBER(SEARCH("|"&amp;N527&amp;"|",'5_ACOMPANHAMENTO'!$AC$3:$AC$4922)))+((O527&lt;&gt;"")*ISNUMBER(SEARCH("|"&amp;O527&amp;"|",'5_ACOMPANHAMENTO'!$AC$3:$AC$4922)))+((P527&lt;&gt;"")*ISNUMBER(SEARCH("|"&amp;P527&amp;"|",'5_ACOMPANHAMENTO'!$AC$3:$AC$4922)))+((Q527&lt;&gt;"")*ISNUMBER(SEARCH("|"&amp;Q527&amp;"|",'5_ACOMPANHAMENTO'!$AC$3:$AC$4922)))+((R527&lt;&gt;"")*ISNUMBER(SEARCH("|"&amp;R527&amp;"|",'5_ACOMPANHAMENTO'!$AC$3:$AC$4922)))+((S527&lt;&gt;"")*ISNUMBER(SEARCH("|"&amp;S527&amp;"|",'5_ACOMPANHAMENTO'!$AC$3:$AC$4922)))+((T527&lt;&gt;"")*ISNUMBER(SEARCH("|"&amp;T527&amp;"|",'5_ACOMPANHAMENTO'!$AC$3:$AC$4922)))+((U527&lt;&gt;"")*ISNUMBER(SEARCH("|"&amp;U527&amp;"|",'5_ACOMPANHAMENTO'!$AC$3:$AC$4922)))+((V527&lt;&gt;"")*ISNUMBER(SEARCH("|"&amp;V527&amp;"|",'5_ACOMPANHAMENTO'!$AC$3:$AC$4922)))+((W527&lt;&gt;"")*ISNUMBER(SEARCH("|"&amp;W527&amp;"|",'5_ACOMPANHAMENTO'!$AC$3:$AC$4922)))+((X527&lt;&gt;"")*ISNUMBER(SEARCH("|"&amp;X527&amp;"|",'5_ACOMPANHAMENTO'!$AC$3:$AC$4922)))+((Y527&lt;&gt;"")*ISNUMBER(SEARCH("|"&amp;Y527&amp;"|",'5_ACOMPANHAMENTO'!$AC$3:$AC$4922)))+((Z527&lt;&gt;"")*ISNUMBER(SEARCH("|"&amp;Z527&amp;"|",'5_ACOMPANHAMENTO'!$AC$3:$AC$4922)))+((AA527&lt;&gt;"")*ISNUMBER(SEARCH("|"&amp;AA527&amp;"|",'5_ACOMPANHAMENTO'!$AC$3:$AC$4922)))+((AB527&lt;&gt;"")*ISNUMBER(SEARCH("|"&amp;AB527&amp;"|",'5_ACOMPANHAMENTO'!$AC$3:$AC$4922))))&gt;0)),'5_ACOMPANHAMENTO'!$O$3:$O$4922),0))</f>
        <v/>
      </c>
      <c r="G527" s="7">
        <f>IF(OR($B527="",$C527=""),"",D527-F527)</f>
        <v/>
      </c>
      <c r="H527">
        <f>IF(OR($B527="",$C527=""),"",TRIM($B527&amp;"")&amp;"|"&amp;TRIM($C527&amp;""))</f>
        <v/>
      </c>
      <c r="I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",99)),1,99)))</f>
        <v/>
      </c>
      <c r="J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",99)),100,99)))</f>
        <v/>
      </c>
      <c r="K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",99)),199,99)))</f>
        <v/>
      </c>
      <c r="L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",99)),298,99)))</f>
        <v/>
      </c>
      <c r="M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",99)),397,99)))</f>
        <v/>
      </c>
      <c r="N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",99)),496,99)))</f>
        <v/>
      </c>
      <c r="O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",99)),595,99)))</f>
        <v/>
      </c>
      <c r="P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",99)),694,99)))</f>
        <v/>
      </c>
      <c r="Q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",99)),793,99)))</f>
        <v/>
      </c>
      <c r="R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",99)),892,99)))</f>
        <v/>
      </c>
      <c r="S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",99)),991,99)))</f>
        <v/>
      </c>
      <c r="T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",99)),1090,99)))</f>
        <v/>
      </c>
      <c r="U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",99)),1189,99)))</f>
        <v/>
      </c>
      <c r="V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",99)),1288,99)))</f>
        <v/>
      </c>
      <c r="W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",99)),1387,99)))</f>
        <v/>
      </c>
      <c r="X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",99)),1486,99)))</f>
        <v/>
      </c>
      <c r="Y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",99)),1585,99)))</f>
        <v/>
      </c>
      <c r="Z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",99)),1684,99)))</f>
        <v/>
      </c>
      <c r="AA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",99)),1783,99)))</f>
        <v/>
      </c>
      <c r="AB527" s="1">
        <f>IF($B527="","",TRIM(MID(SUBSTITUTE(TRIM(SUBSTITUTE(SUBSTITUTE(SUBSTITUTE(SUBSTITUTE(SUBSTITUTE(SUBSTITUTE(SUBSTITUTE(SUBSTITUTE(SUBSTITUTE(SUBSTITUTE(SUBSTITUTE(SUBSTITUTE(SUBSTITUTE(SUBSTITUTE(TRIM($B527&amp;""),CHAR(10),"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",REPT(" ",99)),1882,99)))</f>
        <v/>
      </c>
    </row>
    <row r="528" hidden="1" ht="11.25" customHeight="1">
      <c r="A528" s="4">
        <f>IF(OR($B528="",$C528=""),"",IFERROR(INDEX('5_ACOMPANHAMENTO'!$A$3:$A$4922,MATCH(1,INDEX(('5_ACOMPANHAMENTO'!$AD$3:$AD$4922=TRIM($C528&amp;""))*('5_ACOMPANHAMENTO'!$AC$3:$AC$4922&lt;&gt;"")*((((I528&lt;&gt;"")*ISNUMBER(SEARCH("|"&amp;I528&amp;"|",'5_ACOMPANHAMENTO'!$AC$3:$AC$4922)))+((J528&lt;&gt;"")*ISNUMBER(SEARCH("|"&amp;J528&amp;"|",'5_ACOMPANHAMENTO'!$AC$3:$AC$4922)))+((K528&lt;&gt;"")*ISNUMBER(SEARCH("|"&amp;K528&amp;"|",'5_ACOMPANHAMENTO'!$AC$3:$AC$4922)))+((L528&lt;&gt;"")*ISNUMBER(SEARCH("|"&amp;L528&amp;"|",'5_ACOMPANHAMENTO'!$AC$3:$AC$4922)))+((M528&lt;&gt;"")*ISNUMBER(SEARCH("|"&amp;M528&amp;"|",'5_ACOMPANHAMENTO'!$AC$3:$AC$4922)))+((N528&lt;&gt;"")*ISNUMBER(SEARCH("|"&amp;N528&amp;"|",'5_ACOMPANHAMENTO'!$AC$3:$AC$4922)))+((O528&lt;&gt;"")*ISNUMBER(SEARCH("|"&amp;O528&amp;"|",'5_ACOMPANHAMENTO'!$AC$3:$AC$4922)))+((P528&lt;&gt;"")*ISNUMBER(SEARCH("|"&amp;P528&amp;"|",'5_ACOMPANHAMENTO'!$AC$3:$AC$4922)))+((Q528&lt;&gt;"")*ISNUMBER(SEARCH("|"&amp;Q528&amp;"|",'5_ACOMPANHAMENTO'!$AC$3:$AC$4922)))+((R528&lt;&gt;"")*ISNUMBER(SEARCH("|"&amp;R528&amp;"|",'5_ACOMPANHAMENTO'!$AC$3:$AC$4922)))+((S528&lt;&gt;"")*ISNUMBER(SEARCH("|"&amp;S528&amp;"|",'5_ACOMPANHAMENTO'!$AC$3:$AC$4922)))+((T528&lt;&gt;"")*ISNUMBER(SEARCH("|"&amp;T528&amp;"|",'5_ACOMPANHAMENTO'!$AC$3:$AC$4922)))+((U528&lt;&gt;"")*ISNUMBER(SEARCH("|"&amp;U528&amp;"|",'5_ACOMPANHAMENTO'!$AC$3:$AC$4922)))+((V528&lt;&gt;"")*ISNUMBER(SEARCH("|"&amp;V528&amp;"|",'5_ACOMPANHAMENTO'!$AC$3:$AC$4922)))+((W528&lt;&gt;"")*ISNUMBER(SEARCH("|"&amp;W528&amp;"|",'5_ACOMPANHAMENTO'!$AC$3:$AC$4922)))+((X528&lt;&gt;"")*ISNUMBER(SEARCH("|"&amp;X528&amp;"|",'5_ACOMPANHAMENTO'!$AC$3:$AC$4922)))+((Y528&lt;&gt;"")*ISNUMBER(SEARCH("|"&amp;Y528&amp;"|",'5_ACOMPANHAMENTO'!$AC$3:$AC$4922)))+((Z528&lt;&gt;"")*ISNUMBER(SEARCH("|"&amp;Z528&amp;"|",'5_ACOMPANHAMENTO'!$AC$3:$AC$4922)))+((AA528&lt;&gt;"")*ISNUMBER(SEARCH("|"&amp;AA528&amp;"|",'5_ACOMPANHAMENTO'!$AC$3:$AC$4922)))+((AB528&lt;&gt;"")*ISNUMBER(SEARCH("|"&amp;AB528&amp;"|",'5_ACOMPANHAMENTO'!$AC$3:$AC$4922))))&gt;0),0),0)),""))</f>
        <v/>
      </c>
      <c r="B528" s="14" t="inlineStr">
        <is>
          <t>10199,10201</t>
        </is>
      </c>
      <c r="C528" s="14" t="inlineStr">
        <is>
          <t>8 EMBALAGEM</t>
        </is>
      </c>
      <c r="D528" s="4">
        <f>IF(OR($B528="",$C528=""),"",IFERROR(SUMPRODUCT(--(('5_ACOMPANHAMENTO'!$AD$3:$AD$4922=TRIM($C528&amp;""))*('5_ACOMPANHAMENTO'!$AC$3:$AC$4922&lt;&gt;"")*((((I528&lt;&gt;"")*ISNUMBER(SEARCH("|"&amp;I528&amp;"|",'5_ACOMPANHAMENTO'!$AC$3:$AC$4922)))+((J528&lt;&gt;"")*ISNUMBER(SEARCH("|"&amp;J528&amp;"|",'5_ACOMPANHAMENTO'!$AC$3:$AC$4922)))+((K528&lt;&gt;"")*ISNUMBER(SEARCH("|"&amp;K528&amp;"|",'5_ACOMPANHAMENTO'!$AC$3:$AC$4922)))+((L528&lt;&gt;"")*ISNUMBER(SEARCH("|"&amp;L528&amp;"|",'5_ACOMPANHAMENTO'!$AC$3:$AC$4922)))+((M528&lt;&gt;"")*ISNUMBER(SEARCH("|"&amp;M528&amp;"|",'5_ACOMPANHAMENTO'!$AC$3:$AC$4922)))+((N528&lt;&gt;"")*ISNUMBER(SEARCH("|"&amp;N528&amp;"|",'5_ACOMPANHAMENTO'!$AC$3:$AC$4922)))+((O528&lt;&gt;"")*ISNUMBER(SEARCH("|"&amp;O528&amp;"|",'5_ACOMPANHAMENTO'!$AC$3:$AC$4922)))+((P528&lt;&gt;"")*ISNUMBER(SEARCH("|"&amp;P528&amp;"|",'5_ACOMPANHAMENTO'!$AC$3:$AC$4922)))+((Q528&lt;&gt;"")*ISNUMBER(SEARCH("|"&amp;Q528&amp;"|",'5_ACOMPANHAMENTO'!$AC$3:$AC$4922)))+((R528&lt;&gt;"")*ISNUMBER(SEARCH("|"&amp;R528&amp;"|",'5_ACOMPANHAMENTO'!$AC$3:$AC$4922)))+((S528&lt;&gt;"")*ISNUMBER(SEARCH("|"&amp;S528&amp;"|",'5_ACOMPANHAMENTO'!$AC$3:$AC$4922)))+((T528&lt;&gt;"")*ISNUMBER(SEARCH("|"&amp;T528&amp;"|",'5_ACOMPANHAMENTO'!$AC$3:$AC$4922)))+((U528&lt;&gt;"")*ISNUMBER(SEARCH("|"&amp;U528&amp;"|",'5_ACOMPANHAMENTO'!$AC$3:$AC$4922)))+((V528&lt;&gt;"")*ISNUMBER(SEARCH("|"&amp;V528&amp;"|",'5_ACOMPANHAMENTO'!$AC$3:$AC$4922)))+((W528&lt;&gt;"")*ISNUMBER(SEARCH("|"&amp;W528&amp;"|",'5_ACOMPANHAMENTO'!$AC$3:$AC$4922)))+((X528&lt;&gt;"")*ISNUMBER(SEARCH("|"&amp;X528&amp;"|",'5_ACOMPANHAMENTO'!$AC$3:$AC$4922)))+((Y528&lt;&gt;"")*ISNUMBER(SEARCH("|"&amp;Y528&amp;"|",'5_ACOMPANHAMENTO'!$AC$3:$AC$4922)))+((Z528&lt;&gt;"")*ISNUMBER(SEARCH("|"&amp;Z528&amp;"|",'5_ACOMPANHAMENTO'!$AC$3:$AC$4922)))+((AA528&lt;&gt;"")*ISNUMBER(SEARCH("|"&amp;AA528&amp;"|",'5_ACOMPANHAMENTO'!$AC$3:$AC$4922)))+((AB528&lt;&gt;"")*ISNUMBER(SEARCH("|"&amp;AB528&amp;"|",'5_ACOMPANHAMENTO'!$AC$3:$AC$4922))))&gt;0)),'5_ACOMPANHAMENTO'!$J$3:$J$4922),0))</f>
        <v/>
      </c>
      <c r="E528" s="4">
        <f>IF(G528=0,"FINALIZADO",IF(TODAY()&gt;A528,"ATRASADO "&amp;TODAY()-A528&amp;" DIAS","ADIANTADO "&amp;A528-TODAY()&amp;" DIAS"))</f>
        <v/>
      </c>
      <c r="F528" s="7">
        <f>IF(OR($B528="",$C528=""),"",IFERROR(SUMPRODUCT(--(('5_ACOMPANHAMENTO'!$AD$3:$AD$4922=TRIM($C528&amp;""))*('5_ACOMPANHAMENTO'!$AC$3:$AC$4922&lt;&gt;"")*((((I528&lt;&gt;"")*ISNUMBER(SEARCH("|"&amp;I528&amp;"|",'5_ACOMPANHAMENTO'!$AC$3:$AC$4922)))+((J528&lt;&gt;"")*ISNUMBER(SEARCH("|"&amp;J528&amp;"|",'5_ACOMPANHAMENTO'!$AC$3:$AC$4922)))+((K528&lt;&gt;"")*ISNUMBER(SEARCH("|"&amp;K528&amp;"|",'5_ACOMPANHAMENTO'!$AC$3:$AC$4922)))+((L528&lt;&gt;"")*ISNUMBER(SEARCH("|"&amp;L528&amp;"|",'5_ACOMPANHAMENTO'!$AC$3:$AC$4922)))+((M528&lt;&gt;"")*ISNUMBER(SEARCH("|"&amp;M528&amp;"|",'5_ACOMPANHAMENTO'!$AC$3:$AC$4922)))+((N528&lt;&gt;"")*ISNUMBER(SEARCH("|"&amp;N528&amp;"|",'5_ACOMPANHAMENTO'!$AC$3:$AC$4922)))+((O528&lt;&gt;"")*ISNUMBER(SEARCH("|"&amp;O528&amp;"|",'5_ACOMPANHAMENTO'!$AC$3:$AC$4922)))+((P528&lt;&gt;"")*ISNUMBER(SEARCH("|"&amp;P528&amp;"|",'5_ACOMPANHAMENTO'!$AC$3:$AC$4922)))+((Q528&lt;&gt;"")*ISNUMBER(SEARCH("|"&amp;Q528&amp;"|",'5_ACOMPANHAMENTO'!$AC$3:$AC$4922)))+((R528&lt;&gt;"")*ISNUMBER(SEARCH("|"&amp;R528&amp;"|",'5_ACOMPANHAMENTO'!$AC$3:$AC$4922)))+((S528&lt;&gt;"")*ISNUMBER(SEARCH("|"&amp;S528&amp;"|",'5_ACOMPANHAMENTO'!$AC$3:$AC$4922)))+((T528&lt;&gt;"")*ISNUMBER(SEARCH("|"&amp;T528&amp;"|",'5_ACOMPANHAMENTO'!$AC$3:$AC$4922)))+((U528&lt;&gt;"")*ISNUMBER(SEARCH("|"&amp;U528&amp;"|",'5_ACOMPANHAMENTO'!$AC$3:$AC$4922)))+((V528&lt;&gt;"")*ISNUMBER(SEARCH("|"&amp;V528&amp;"|",'5_ACOMPANHAMENTO'!$AC$3:$AC$4922)))+((W528&lt;&gt;"")*ISNUMBER(SEARCH("|"&amp;W528&amp;"|",'5_ACOMPANHAMENTO'!$AC$3:$AC$4922)))+((X528&lt;&gt;"")*ISNUMBER(SEARCH("|"&amp;X528&amp;"|",'5_ACOMPANHAMENTO'!$AC$3:$AC$4922)))+((Y528&lt;&gt;"")*ISNUMBER(SEARCH("|"&amp;Y528&amp;"|",'5_ACOMPANHAMENTO'!$AC$3:$AC$4922)))+((Z528&lt;&gt;"")*ISNUMBER(SEARCH("|"&amp;Z528&amp;"|",'5_ACOMPANHAMENTO'!$AC$3:$AC$4922)))+((AA528&lt;&gt;"")*ISNUMBER(SEARCH("|"&amp;AA528&amp;"|",'5_ACOMPANHAMENTO'!$AC$3:$AC$4922)))+((AB528&lt;&gt;"")*ISNUMBER(SEARCH("|"&amp;AB528&amp;"|",'5_ACOMPANHAMENTO'!$AC$3:$AC$4922))))&gt;0)),'5_ACOMPANHAMENTO'!$O$3:$O$4922),0))</f>
        <v/>
      </c>
      <c r="G528" s="7">
        <f>IF(OR($B528="",$C528=""),"",D528-F528)</f>
        <v/>
      </c>
      <c r="H528">
        <f>IF(OR($B528="",$C528=""),"",TRIM($B528&amp;"")&amp;"|"&amp;TRIM($C528&amp;""))</f>
        <v/>
      </c>
      <c r="I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",99)),1,99)))</f>
        <v/>
      </c>
      <c r="J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",99)),100,99)))</f>
        <v/>
      </c>
      <c r="K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",99)),199,99)))</f>
        <v/>
      </c>
      <c r="L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",99)),298,99)))</f>
        <v/>
      </c>
      <c r="M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",99)),397,99)))</f>
        <v/>
      </c>
      <c r="N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",99)),496,99)))</f>
        <v/>
      </c>
      <c r="O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",99)),595,99)))</f>
        <v/>
      </c>
      <c r="P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",99)),694,99)))</f>
        <v/>
      </c>
      <c r="Q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",99)),793,99)))</f>
        <v/>
      </c>
      <c r="R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",99)),892,99)))</f>
        <v/>
      </c>
      <c r="S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",99)),991,99)))</f>
        <v/>
      </c>
      <c r="T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",99)),1090,99)))</f>
        <v/>
      </c>
      <c r="U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",99)),1189,99)))</f>
        <v/>
      </c>
      <c r="V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",99)),1288,99)))</f>
        <v/>
      </c>
      <c r="W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",99)),1387,99)))</f>
        <v/>
      </c>
      <c r="X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",99)),1486,99)))</f>
        <v/>
      </c>
      <c r="Y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",99)),1585,99)))</f>
        <v/>
      </c>
      <c r="Z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",99)),1684,99)))</f>
        <v/>
      </c>
      <c r="AA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",99)),1783,99)))</f>
        <v/>
      </c>
      <c r="AB528" s="1">
        <f>IF($B528="","",TRIM(MID(SUBSTITUTE(TRIM(SUBSTITUTE(SUBSTITUTE(SUBSTITUTE(SUBSTITUTE(SUBSTITUTE(SUBSTITUTE(SUBSTITUTE(SUBSTITUTE(SUBSTITUTE(SUBSTITUTE(SUBSTITUTE(SUBSTITUTE(SUBSTITUTE(SUBSTITUTE(TRIM($B528&amp;""),CHAR(10),"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",REPT(" ",99)),1882,99)))</f>
        <v/>
      </c>
    </row>
    <row r="529" hidden="1" ht="11.25" customHeight="1">
      <c r="A529" s="4">
        <f>IF(OR($B529="",$C529=""),"",IFERROR(INDEX('5_ACOMPANHAMENTO'!$A$3:$A$4922,MATCH(1,INDEX(('5_ACOMPANHAMENTO'!$AD$3:$AD$4922=TRIM($C529&amp;""))*('5_ACOMPANHAMENTO'!$AC$3:$AC$4922&lt;&gt;"")*((((I529&lt;&gt;"")*ISNUMBER(SEARCH("|"&amp;I529&amp;"|",'5_ACOMPANHAMENTO'!$AC$3:$AC$4922)))+((J529&lt;&gt;"")*ISNUMBER(SEARCH("|"&amp;J529&amp;"|",'5_ACOMPANHAMENTO'!$AC$3:$AC$4922)))+((K529&lt;&gt;"")*ISNUMBER(SEARCH("|"&amp;K529&amp;"|",'5_ACOMPANHAMENTO'!$AC$3:$AC$4922)))+((L529&lt;&gt;"")*ISNUMBER(SEARCH("|"&amp;L529&amp;"|",'5_ACOMPANHAMENTO'!$AC$3:$AC$4922)))+((M529&lt;&gt;"")*ISNUMBER(SEARCH("|"&amp;M529&amp;"|",'5_ACOMPANHAMENTO'!$AC$3:$AC$4922)))+((N529&lt;&gt;"")*ISNUMBER(SEARCH("|"&amp;N529&amp;"|",'5_ACOMPANHAMENTO'!$AC$3:$AC$4922)))+((O529&lt;&gt;"")*ISNUMBER(SEARCH("|"&amp;O529&amp;"|",'5_ACOMPANHAMENTO'!$AC$3:$AC$4922)))+((P529&lt;&gt;"")*ISNUMBER(SEARCH("|"&amp;P529&amp;"|",'5_ACOMPANHAMENTO'!$AC$3:$AC$4922)))+((Q529&lt;&gt;"")*ISNUMBER(SEARCH("|"&amp;Q529&amp;"|",'5_ACOMPANHAMENTO'!$AC$3:$AC$4922)))+((R529&lt;&gt;"")*ISNUMBER(SEARCH("|"&amp;R529&amp;"|",'5_ACOMPANHAMENTO'!$AC$3:$AC$4922)))+((S529&lt;&gt;"")*ISNUMBER(SEARCH("|"&amp;S529&amp;"|",'5_ACOMPANHAMENTO'!$AC$3:$AC$4922)))+((T529&lt;&gt;"")*ISNUMBER(SEARCH("|"&amp;T529&amp;"|",'5_ACOMPANHAMENTO'!$AC$3:$AC$4922)))+((U529&lt;&gt;"")*ISNUMBER(SEARCH("|"&amp;U529&amp;"|",'5_ACOMPANHAMENTO'!$AC$3:$AC$4922)))+((V529&lt;&gt;"")*ISNUMBER(SEARCH("|"&amp;V529&amp;"|",'5_ACOMPANHAMENTO'!$AC$3:$AC$4922)))+((W529&lt;&gt;"")*ISNUMBER(SEARCH("|"&amp;W529&amp;"|",'5_ACOMPANHAMENTO'!$AC$3:$AC$4922)))+((X529&lt;&gt;"")*ISNUMBER(SEARCH("|"&amp;X529&amp;"|",'5_ACOMPANHAMENTO'!$AC$3:$AC$4922)))+((Y529&lt;&gt;"")*ISNUMBER(SEARCH("|"&amp;Y529&amp;"|",'5_ACOMPANHAMENTO'!$AC$3:$AC$4922)))+((Z529&lt;&gt;"")*ISNUMBER(SEARCH("|"&amp;Z529&amp;"|",'5_ACOMPANHAMENTO'!$AC$3:$AC$4922)))+((AA529&lt;&gt;"")*ISNUMBER(SEARCH("|"&amp;AA529&amp;"|",'5_ACOMPANHAMENTO'!$AC$3:$AC$4922)))+((AB529&lt;&gt;"")*ISNUMBER(SEARCH("|"&amp;AB529&amp;"|",'5_ACOMPANHAMENTO'!$AC$3:$AC$4922))))&gt;0),0),0)),""))</f>
        <v/>
      </c>
      <c r="B529" s="14" t="inlineStr">
        <is>
          <t>10199,10201</t>
        </is>
      </c>
      <c r="C529" s="14" t="inlineStr">
        <is>
          <t>8 EMBALAGEM</t>
        </is>
      </c>
      <c r="D529" s="4">
        <f>IF(OR($B529="",$C529=""),"",IFERROR(SUMPRODUCT(--(('5_ACOMPANHAMENTO'!$AD$3:$AD$4922=TRIM($C529&amp;""))*('5_ACOMPANHAMENTO'!$AC$3:$AC$4922&lt;&gt;"")*((((I529&lt;&gt;"")*ISNUMBER(SEARCH("|"&amp;I529&amp;"|",'5_ACOMPANHAMENTO'!$AC$3:$AC$4922)))+((J529&lt;&gt;"")*ISNUMBER(SEARCH("|"&amp;J529&amp;"|",'5_ACOMPANHAMENTO'!$AC$3:$AC$4922)))+((K529&lt;&gt;"")*ISNUMBER(SEARCH("|"&amp;K529&amp;"|",'5_ACOMPANHAMENTO'!$AC$3:$AC$4922)))+((L529&lt;&gt;"")*ISNUMBER(SEARCH("|"&amp;L529&amp;"|",'5_ACOMPANHAMENTO'!$AC$3:$AC$4922)))+((M529&lt;&gt;"")*ISNUMBER(SEARCH("|"&amp;M529&amp;"|",'5_ACOMPANHAMENTO'!$AC$3:$AC$4922)))+((N529&lt;&gt;"")*ISNUMBER(SEARCH("|"&amp;N529&amp;"|",'5_ACOMPANHAMENTO'!$AC$3:$AC$4922)))+((O529&lt;&gt;"")*ISNUMBER(SEARCH("|"&amp;O529&amp;"|",'5_ACOMPANHAMENTO'!$AC$3:$AC$4922)))+((P529&lt;&gt;"")*ISNUMBER(SEARCH("|"&amp;P529&amp;"|",'5_ACOMPANHAMENTO'!$AC$3:$AC$4922)))+((Q529&lt;&gt;"")*ISNUMBER(SEARCH("|"&amp;Q529&amp;"|",'5_ACOMPANHAMENTO'!$AC$3:$AC$4922)))+((R529&lt;&gt;"")*ISNUMBER(SEARCH("|"&amp;R529&amp;"|",'5_ACOMPANHAMENTO'!$AC$3:$AC$4922)))+((S529&lt;&gt;"")*ISNUMBER(SEARCH("|"&amp;S529&amp;"|",'5_ACOMPANHAMENTO'!$AC$3:$AC$4922)))+((T529&lt;&gt;"")*ISNUMBER(SEARCH("|"&amp;T529&amp;"|",'5_ACOMPANHAMENTO'!$AC$3:$AC$4922)))+((U529&lt;&gt;"")*ISNUMBER(SEARCH("|"&amp;U529&amp;"|",'5_ACOMPANHAMENTO'!$AC$3:$AC$4922)))+((V529&lt;&gt;"")*ISNUMBER(SEARCH("|"&amp;V529&amp;"|",'5_ACOMPANHAMENTO'!$AC$3:$AC$4922)))+((W529&lt;&gt;"")*ISNUMBER(SEARCH("|"&amp;W529&amp;"|",'5_ACOMPANHAMENTO'!$AC$3:$AC$4922)))+((X529&lt;&gt;"")*ISNUMBER(SEARCH("|"&amp;X529&amp;"|",'5_ACOMPANHAMENTO'!$AC$3:$AC$4922)))+((Y529&lt;&gt;"")*ISNUMBER(SEARCH("|"&amp;Y529&amp;"|",'5_ACOMPANHAMENTO'!$AC$3:$AC$4922)))+((Z529&lt;&gt;"")*ISNUMBER(SEARCH("|"&amp;Z529&amp;"|",'5_ACOMPANHAMENTO'!$AC$3:$AC$4922)))+((AA529&lt;&gt;"")*ISNUMBER(SEARCH("|"&amp;AA529&amp;"|",'5_ACOMPANHAMENTO'!$AC$3:$AC$4922)))+((AB529&lt;&gt;"")*ISNUMBER(SEARCH("|"&amp;AB529&amp;"|",'5_ACOMPANHAMENTO'!$AC$3:$AC$4922))))&gt;0)),'5_ACOMPANHAMENTO'!$J$3:$J$4922),0))</f>
        <v/>
      </c>
      <c r="E529" s="4">
        <f>IF(G529=0,"FINALIZADO",IF(TODAY()&gt;A529,"ATRASADO "&amp;TODAY()-A529&amp;" DIAS","ADIANTADO "&amp;A529-TODAY()&amp;" DIAS"))</f>
        <v/>
      </c>
      <c r="F529" s="7">
        <f>IF(OR($B529="",$C529=""),"",IFERROR(SUMPRODUCT(--(('5_ACOMPANHAMENTO'!$AD$3:$AD$4922=TRIM($C529&amp;""))*('5_ACOMPANHAMENTO'!$AC$3:$AC$4922&lt;&gt;"")*((((I529&lt;&gt;"")*ISNUMBER(SEARCH("|"&amp;I529&amp;"|",'5_ACOMPANHAMENTO'!$AC$3:$AC$4922)))+((J529&lt;&gt;"")*ISNUMBER(SEARCH("|"&amp;J529&amp;"|",'5_ACOMPANHAMENTO'!$AC$3:$AC$4922)))+((K529&lt;&gt;"")*ISNUMBER(SEARCH("|"&amp;K529&amp;"|",'5_ACOMPANHAMENTO'!$AC$3:$AC$4922)))+((L529&lt;&gt;"")*ISNUMBER(SEARCH("|"&amp;L529&amp;"|",'5_ACOMPANHAMENTO'!$AC$3:$AC$4922)))+((M529&lt;&gt;"")*ISNUMBER(SEARCH("|"&amp;M529&amp;"|",'5_ACOMPANHAMENTO'!$AC$3:$AC$4922)))+((N529&lt;&gt;"")*ISNUMBER(SEARCH("|"&amp;N529&amp;"|",'5_ACOMPANHAMENTO'!$AC$3:$AC$4922)))+((O529&lt;&gt;"")*ISNUMBER(SEARCH("|"&amp;O529&amp;"|",'5_ACOMPANHAMENTO'!$AC$3:$AC$4922)))+((P529&lt;&gt;"")*ISNUMBER(SEARCH("|"&amp;P529&amp;"|",'5_ACOMPANHAMENTO'!$AC$3:$AC$4922)))+((Q529&lt;&gt;"")*ISNUMBER(SEARCH("|"&amp;Q529&amp;"|",'5_ACOMPANHAMENTO'!$AC$3:$AC$4922)))+((R529&lt;&gt;"")*ISNUMBER(SEARCH("|"&amp;R529&amp;"|",'5_ACOMPANHAMENTO'!$AC$3:$AC$4922)))+((S529&lt;&gt;"")*ISNUMBER(SEARCH("|"&amp;S529&amp;"|",'5_ACOMPANHAMENTO'!$AC$3:$AC$4922)))+((T529&lt;&gt;"")*ISNUMBER(SEARCH("|"&amp;T529&amp;"|",'5_ACOMPANHAMENTO'!$AC$3:$AC$4922)))+((U529&lt;&gt;"")*ISNUMBER(SEARCH("|"&amp;U529&amp;"|",'5_ACOMPANHAMENTO'!$AC$3:$AC$4922)))+((V529&lt;&gt;"")*ISNUMBER(SEARCH("|"&amp;V529&amp;"|",'5_ACOMPANHAMENTO'!$AC$3:$AC$4922)))+((W529&lt;&gt;"")*ISNUMBER(SEARCH("|"&amp;W529&amp;"|",'5_ACOMPANHAMENTO'!$AC$3:$AC$4922)))+((X529&lt;&gt;"")*ISNUMBER(SEARCH("|"&amp;X529&amp;"|",'5_ACOMPANHAMENTO'!$AC$3:$AC$4922)))+((Y529&lt;&gt;"")*ISNUMBER(SEARCH("|"&amp;Y529&amp;"|",'5_ACOMPANHAMENTO'!$AC$3:$AC$4922)))+((Z529&lt;&gt;"")*ISNUMBER(SEARCH("|"&amp;Z529&amp;"|",'5_ACOMPANHAMENTO'!$AC$3:$AC$4922)))+((AA529&lt;&gt;"")*ISNUMBER(SEARCH("|"&amp;AA529&amp;"|",'5_ACOMPANHAMENTO'!$AC$3:$AC$4922)))+((AB529&lt;&gt;"")*ISNUMBER(SEARCH("|"&amp;AB529&amp;"|",'5_ACOMPANHAMENTO'!$AC$3:$AC$4922))))&gt;0)),'5_ACOMPANHAMENTO'!$O$3:$O$4922),0))</f>
        <v/>
      </c>
      <c r="G529" s="7">
        <f>IF(OR($B529="",$C529=""),"",D529-F529)</f>
        <v/>
      </c>
      <c r="H529">
        <f>IF(OR($B529="",$C529=""),"",TRIM($B529&amp;"")&amp;"|"&amp;TRIM($C529&amp;""))</f>
        <v/>
      </c>
      <c r="I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",99)),1,99)))</f>
        <v/>
      </c>
      <c r="J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",99)),100,99)))</f>
        <v/>
      </c>
      <c r="K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",99)),199,99)))</f>
        <v/>
      </c>
      <c r="L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",99)),298,99)))</f>
        <v/>
      </c>
      <c r="M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",99)),397,99)))</f>
        <v/>
      </c>
      <c r="N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",99)),496,99)))</f>
        <v/>
      </c>
      <c r="O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",99)),595,99)))</f>
        <v/>
      </c>
      <c r="P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",99)),694,99)))</f>
        <v/>
      </c>
      <c r="Q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",99)),793,99)))</f>
        <v/>
      </c>
      <c r="R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",99)),892,99)))</f>
        <v/>
      </c>
      <c r="S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",99)),991,99)))</f>
        <v/>
      </c>
      <c r="T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",99)),1090,99)))</f>
        <v/>
      </c>
      <c r="U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",99)),1189,99)))</f>
        <v/>
      </c>
      <c r="V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",99)),1288,99)))</f>
        <v/>
      </c>
      <c r="W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",99)),1387,99)))</f>
        <v/>
      </c>
      <c r="X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",99)),1486,99)))</f>
        <v/>
      </c>
      <c r="Y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",99)),1585,99)))</f>
        <v/>
      </c>
      <c r="Z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",99)),1684,99)))</f>
        <v/>
      </c>
      <c r="AA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",99)),1783,99)))</f>
        <v/>
      </c>
      <c r="AB529" s="1">
        <f>IF($B529="","",TRIM(MID(SUBSTITUTE(TRIM(SUBSTITUTE(SUBSTITUTE(SUBSTITUTE(SUBSTITUTE(SUBSTITUTE(SUBSTITUTE(SUBSTITUTE(SUBSTITUTE(SUBSTITUTE(SUBSTITUTE(SUBSTITUTE(SUBSTITUTE(SUBSTITUTE(SUBSTITUTE(TRIM($B529&amp;""),CHAR(10),"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",REPT(" ",99)),1882,99)))</f>
        <v/>
      </c>
    </row>
    <row r="530" hidden="1" ht="11.25" customHeight="1">
      <c r="A530" s="4">
        <f>IF(OR($B530="",$C530=""),"",IFERROR(INDEX('5_ACOMPANHAMENTO'!$A$3:$A$4922,MATCH(1,INDEX(('5_ACOMPANHAMENTO'!$AD$3:$AD$4922=TRIM($C530&amp;""))*('5_ACOMPANHAMENTO'!$AC$3:$AC$4922&lt;&gt;"")*((((I530&lt;&gt;"")*ISNUMBER(SEARCH("|"&amp;I530&amp;"|",'5_ACOMPANHAMENTO'!$AC$3:$AC$4922)))+((J530&lt;&gt;"")*ISNUMBER(SEARCH("|"&amp;J530&amp;"|",'5_ACOMPANHAMENTO'!$AC$3:$AC$4922)))+((K530&lt;&gt;"")*ISNUMBER(SEARCH("|"&amp;K530&amp;"|",'5_ACOMPANHAMENTO'!$AC$3:$AC$4922)))+((L530&lt;&gt;"")*ISNUMBER(SEARCH("|"&amp;L530&amp;"|",'5_ACOMPANHAMENTO'!$AC$3:$AC$4922)))+((M530&lt;&gt;"")*ISNUMBER(SEARCH("|"&amp;M530&amp;"|",'5_ACOMPANHAMENTO'!$AC$3:$AC$4922)))+((N530&lt;&gt;"")*ISNUMBER(SEARCH("|"&amp;N530&amp;"|",'5_ACOMPANHAMENTO'!$AC$3:$AC$4922)))+((O530&lt;&gt;"")*ISNUMBER(SEARCH("|"&amp;O530&amp;"|",'5_ACOMPANHAMENTO'!$AC$3:$AC$4922)))+((P530&lt;&gt;"")*ISNUMBER(SEARCH("|"&amp;P530&amp;"|",'5_ACOMPANHAMENTO'!$AC$3:$AC$4922)))+((Q530&lt;&gt;"")*ISNUMBER(SEARCH("|"&amp;Q530&amp;"|",'5_ACOMPANHAMENTO'!$AC$3:$AC$4922)))+((R530&lt;&gt;"")*ISNUMBER(SEARCH("|"&amp;R530&amp;"|",'5_ACOMPANHAMENTO'!$AC$3:$AC$4922)))+((S530&lt;&gt;"")*ISNUMBER(SEARCH("|"&amp;S530&amp;"|",'5_ACOMPANHAMENTO'!$AC$3:$AC$4922)))+((T530&lt;&gt;"")*ISNUMBER(SEARCH("|"&amp;T530&amp;"|",'5_ACOMPANHAMENTO'!$AC$3:$AC$4922)))+((U530&lt;&gt;"")*ISNUMBER(SEARCH("|"&amp;U530&amp;"|",'5_ACOMPANHAMENTO'!$AC$3:$AC$4922)))+((V530&lt;&gt;"")*ISNUMBER(SEARCH("|"&amp;V530&amp;"|",'5_ACOMPANHAMENTO'!$AC$3:$AC$4922)))+((W530&lt;&gt;"")*ISNUMBER(SEARCH("|"&amp;W530&amp;"|",'5_ACOMPANHAMENTO'!$AC$3:$AC$4922)))+((X530&lt;&gt;"")*ISNUMBER(SEARCH("|"&amp;X530&amp;"|",'5_ACOMPANHAMENTO'!$AC$3:$AC$4922)))+((Y530&lt;&gt;"")*ISNUMBER(SEARCH("|"&amp;Y530&amp;"|",'5_ACOMPANHAMENTO'!$AC$3:$AC$4922)))+((Z530&lt;&gt;"")*ISNUMBER(SEARCH("|"&amp;Z530&amp;"|",'5_ACOMPANHAMENTO'!$AC$3:$AC$4922)))+((AA530&lt;&gt;"")*ISNUMBER(SEARCH("|"&amp;AA530&amp;"|",'5_ACOMPANHAMENTO'!$AC$3:$AC$4922)))+((AB530&lt;&gt;"")*ISNUMBER(SEARCH("|"&amp;AB530&amp;"|",'5_ACOMPANHAMENTO'!$AC$3:$AC$4922))))&gt;0),0),0)),""))</f>
        <v/>
      </c>
      <c r="B530" s="14" t="inlineStr">
        <is>
          <t>10199,10201</t>
        </is>
      </c>
      <c r="C530" s="14" t="inlineStr">
        <is>
          <t>8 EMBALAGEM</t>
        </is>
      </c>
      <c r="D530" s="4">
        <f>IF(OR($B530="",$C530=""),"",IFERROR(SUMPRODUCT(--(('5_ACOMPANHAMENTO'!$AD$3:$AD$4922=TRIM($C530&amp;""))*('5_ACOMPANHAMENTO'!$AC$3:$AC$4922&lt;&gt;"")*((((I530&lt;&gt;"")*ISNUMBER(SEARCH("|"&amp;I530&amp;"|",'5_ACOMPANHAMENTO'!$AC$3:$AC$4922)))+((J530&lt;&gt;"")*ISNUMBER(SEARCH("|"&amp;J530&amp;"|",'5_ACOMPANHAMENTO'!$AC$3:$AC$4922)))+((K530&lt;&gt;"")*ISNUMBER(SEARCH("|"&amp;K530&amp;"|",'5_ACOMPANHAMENTO'!$AC$3:$AC$4922)))+((L530&lt;&gt;"")*ISNUMBER(SEARCH("|"&amp;L530&amp;"|",'5_ACOMPANHAMENTO'!$AC$3:$AC$4922)))+((M530&lt;&gt;"")*ISNUMBER(SEARCH("|"&amp;M530&amp;"|",'5_ACOMPANHAMENTO'!$AC$3:$AC$4922)))+((N530&lt;&gt;"")*ISNUMBER(SEARCH("|"&amp;N530&amp;"|",'5_ACOMPANHAMENTO'!$AC$3:$AC$4922)))+((O530&lt;&gt;"")*ISNUMBER(SEARCH("|"&amp;O530&amp;"|",'5_ACOMPANHAMENTO'!$AC$3:$AC$4922)))+((P530&lt;&gt;"")*ISNUMBER(SEARCH("|"&amp;P530&amp;"|",'5_ACOMPANHAMENTO'!$AC$3:$AC$4922)))+((Q530&lt;&gt;"")*ISNUMBER(SEARCH("|"&amp;Q530&amp;"|",'5_ACOMPANHAMENTO'!$AC$3:$AC$4922)))+((R530&lt;&gt;"")*ISNUMBER(SEARCH("|"&amp;R530&amp;"|",'5_ACOMPANHAMENTO'!$AC$3:$AC$4922)))+((S530&lt;&gt;"")*ISNUMBER(SEARCH("|"&amp;S530&amp;"|",'5_ACOMPANHAMENTO'!$AC$3:$AC$4922)))+((T530&lt;&gt;"")*ISNUMBER(SEARCH("|"&amp;T530&amp;"|",'5_ACOMPANHAMENTO'!$AC$3:$AC$4922)))+((U530&lt;&gt;"")*ISNUMBER(SEARCH("|"&amp;U530&amp;"|",'5_ACOMPANHAMENTO'!$AC$3:$AC$4922)))+((V530&lt;&gt;"")*ISNUMBER(SEARCH("|"&amp;V530&amp;"|",'5_ACOMPANHAMENTO'!$AC$3:$AC$4922)))+((W530&lt;&gt;"")*ISNUMBER(SEARCH("|"&amp;W530&amp;"|",'5_ACOMPANHAMENTO'!$AC$3:$AC$4922)))+((X530&lt;&gt;"")*ISNUMBER(SEARCH("|"&amp;X530&amp;"|",'5_ACOMPANHAMENTO'!$AC$3:$AC$4922)))+((Y530&lt;&gt;"")*ISNUMBER(SEARCH("|"&amp;Y530&amp;"|",'5_ACOMPANHAMENTO'!$AC$3:$AC$4922)))+((Z530&lt;&gt;"")*ISNUMBER(SEARCH("|"&amp;Z530&amp;"|",'5_ACOMPANHAMENTO'!$AC$3:$AC$4922)))+((AA530&lt;&gt;"")*ISNUMBER(SEARCH("|"&amp;AA530&amp;"|",'5_ACOMPANHAMENTO'!$AC$3:$AC$4922)))+((AB530&lt;&gt;"")*ISNUMBER(SEARCH("|"&amp;AB530&amp;"|",'5_ACOMPANHAMENTO'!$AC$3:$AC$4922))))&gt;0)),'5_ACOMPANHAMENTO'!$J$3:$J$4922),0))</f>
        <v/>
      </c>
      <c r="E530" s="4">
        <f>IF(G530=0,"FINALIZADO",IF(TODAY()&gt;A530,"ATRASADO "&amp;TODAY()-A530&amp;" DIAS","ADIANTADO "&amp;A530-TODAY()&amp;" DIAS"))</f>
        <v/>
      </c>
      <c r="F530" s="7">
        <f>IF(OR($B530="",$C530=""),"",IFERROR(SUMPRODUCT(--(('5_ACOMPANHAMENTO'!$AD$3:$AD$4922=TRIM($C530&amp;""))*('5_ACOMPANHAMENTO'!$AC$3:$AC$4922&lt;&gt;"")*((((I530&lt;&gt;"")*ISNUMBER(SEARCH("|"&amp;I530&amp;"|",'5_ACOMPANHAMENTO'!$AC$3:$AC$4922)))+((J530&lt;&gt;"")*ISNUMBER(SEARCH("|"&amp;J530&amp;"|",'5_ACOMPANHAMENTO'!$AC$3:$AC$4922)))+((K530&lt;&gt;"")*ISNUMBER(SEARCH("|"&amp;K530&amp;"|",'5_ACOMPANHAMENTO'!$AC$3:$AC$4922)))+((L530&lt;&gt;"")*ISNUMBER(SEARCH("|"&amp;L530&amp;"|",'5_ACOMPANHAMENTO'!$AC$3:$AC$4922)))+((M530&lt;&gt;"")*ISNUMBER(SEARCH("|"&amp;M530&amp;"|",'5_ACOMPANHAMENTO'!$AC$3:$AC$4922)))+((N530&lt;&gt;"")*ISNUMBER(SEARCH("|"&amp;N530&amp;"|",'5_ACOMPANHAMENTO'!$AC$3:$AC$4922)))+((O530&lt;&gt;"")*ISNUMBER(SEARCH("|"&amp;O530&amp;"|",'5_ACOMPANHAMENTO'!$AC$3:$AC$4922)))+((P530&lt;&gt;"")*ISNUMBER(SEARCH("|"&amp;P530&amp;"|",'5_ACOMPANHAMENTO'!$AC$3:$AC$4922)))+((Q530&lt;&gt;"")*ISNUMBER(SEARCH("|"&amp;Q530&amp;"|",'5_ACOMPANHAMENTO'!$AC$3:$AC$4922)))+((R530&lt;&gt;"")*ISNUMBER(SEARCH("|"&amp;R530&amp;"|",'5_ACOMPANHAMENTO'!$AC$3:$AC$4922)))+((S530&lt;&gt;"")*ISNUMBER(SEARCH("|"&amp;S530&amp;"|",'5_ACOMPANHAMENTO'!$AC$3:$AC$4922)))+((T530&lt;&gt;"")*ISNUMBER(SEARCH("|"&amp;T530&amp;"|",'5_ACOMPANHAMENTO'!$AC$3:$AC$4922)))+((U530&lt;&gt;"")*ISNUMBER(SEARCH("|"&amp;U530&amp;"|",'5_ACOMPANHAMENTO'!$AC$3:$AC$4922)))+((V530&lt;&gt;"")*ISNUMBER(SEARCH("|"&amp;V530&amp;"|",'5_ACOMPANHAMENTO'!$AC$3:$AC$4922)))+((W530&lt;&gt;"")*ISNUMBER(SEARCH("|"&amp;W530&amp;"|",'5_ACOMPANHAMENTO'!$AC$3:$AC$4922)))+((X530&lt;&gt;"")*ISNUMBER(SEARCH("|"&amp;X530&amp;"|",'5_ACOMPANHAMENTO'!$AC$3:$AC$4922)))+((Y530&lt;&gt;"")*ISNUMBER(SEARCH("|"&amp;Y530&amp;"|",'5_ACOMPANHAMENTO'!$AC$3:$AC$4922)))+((Z530&lt;&gt;"")*ISNUMBER(SEARCH("|"&amp;Z530&amp;"|",'5_ACOMPANHAMENTO'!$AC$3:$AC$4922)))+((AA530&lt;&gt;"")*ISNUMBER(SEARCH("|"&amp;AA530&amp;"|",'5_ACOMPANHAMENTO'!$AC$3:$AC$4922)))+((AB530&lt;&gt;"")*ISNUMBER(SEARCH("|"&amp;AB530&amp;"|",'5_ACOMPANHAMENTO'!$AC$3:$AC$4922))))&gt;0)),'5_ACOMPANHAMENTO'!$O$3:$O$4922),0))</f>
        <v/>
      </c>
      <c r="G530" s="7">
        <f>IF(OR($B530="",$C530=""),"",D530-F530)</f>
        <v/>
      </c>
      <c r="H530">
        <f>IF(OR($B530="",$C530=""),"",TRIM($B530&amp;"")&amp;"|"&amp;TRIM($C530&amp;""))</f>
        <v/>
      </c>
      <c r="I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",99)),1,99)))</f>
        <v/>
      </c>
      <c r="J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",99)),100,99)))</f>
        <v/>
      </c>
      <c r="K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",99)),199,99)))</f>
        <v/>
      </c>
      <c r="L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",99)),298,99)))</f>
        <v/>
      </c>
      <c r="M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",99)),397,99)))</f>
        <v/>
      </c>
      <c r="N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",99)),496,99)))</f>
        <v/>
      </c>
      <c r="O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",99)),595,99)))</f>
        <v/>
      </c>
      <c r="P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",99)),694,99)))</f>
        <v/>
      </c>
      <c r="Q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",99)),793,99)))</f>
        <v/>
      </c>
      <c r="R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",99)),892,99)))</f>
        <v/>
      </c>
      <c r="S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",99)),991,99)))</f>
        <v/>
      </c>
      <c r="T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",99)),1090,99)))</f>
        <v/>
      </c>
      <c r="U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",99)),1189,99)))</f>
        <v/>
      </c>
      <c r="V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",99)),1288,99)))</f>
        <v/>
      </c>
      <c r="W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",99)),1387,99)))</f>
        <v/>
      </c>
      <c r="X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",99)),1486,99)))</f>
        <v/>
      </c>
      <c r="Y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",99)),1585,99)))</f>
        <v/>
      </c>
      <c r="Z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",99)),1684,99)))</f>
        <v/>
      </c>
      <c r="AA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",99)),1783,99)))</f>
        <v/>
      </c>
      <c r="AB530" s="1">
        <f>IF($B530="","",TRIM(MID(SUBSTITUTE(TRIM(SUBSTITUTE(SUBSTITUTE(SUBSTITUTE(SUBSTITUTE(SUBSTITUTE(SUBSTITUTE(SUBSTITUTE(SUBSTITUTE(SUBSTITUTE(SUBSTITUTE(SUBSTITUTE(SUBSTITUTE(SUBSTITUTE(SUBSTITUTE(TRIM($B530&amp;""),CHAR(10),"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",REPT(" ",99)),1882,99)))</f>
        <v/>
      </c>
    </row>
    <row r="531" hidden="1" ht="11.25" customHeight="1">
      <c r="A531" s="4">
        <f>IF(OR($B531="",$C531=""),"",IFERROR(INDEX('5_ACOMPANHAMENTO'!$A$3:$A$4922,MATCH(1,INDEX(('5_ACOMPANHAMENTO'!$AD$3:$AD$4922=TRIM($C531&amp;""))*('5_ACOMPANHAMENTO'!$AC$3:$AC$4922&lt;&gt;"")*((((I531&lt;&gt;"")*ISNUMBER(SEARCH("|"&amp;I531&amp;"|",'5_ACOMPANHAMENTO'!$AC$3:$AC$4922)))+((J531&lt;&gt;"")*ISNUMBER(SEARCH("|"&amp;J531&amp;"|",'5_ACOMPANHAMENTO'!$AC$3:$AC$4922)))+((K531&lt;&gt;"")*ISNUMBER(SEARCH("|"&amp;K531&amp;"|",'5_ACOMPANHAMENTO'!$AC$3:$AC$4922)))+((L531&lt;&gt;"")*ISNUMBER(SEARCH("|"&amp;L531&amp;"|",'5_ACOMPANHAMENTO'!$AC$3:$AC$4922)))+((M531&lt;&gt;"")*ISNUMBER(SEARCH("|"&amp;M531&amp;"|",'5_ACOMPANHAMENTO'!$AC$3:$AC$4922)))+((N531&lt;&gt;"")*ISNUMBER(SEARCH("|"&amp;N531&amp;"|",'5_ACOMPANHAMENTO'!$AC$3:$AC$4922)))+((O531&lt;&gt;"")*ISNUMBER(SEARCH("|"&amp;O531&amp;"|",'5_ACOMPANHAMENTO'!$AC$3:$AC$4922)))+((P531&lt;&gt;"")*ISNUMBER(SEARCH("|"&amp;P531&amp;"|",'5_ACOMPANHAMENTO'!$AC$3:$AC$4922)))+((Q531&lt;&gt;"")*ISNUMBER(SEARCH("|"&amp;Q531&amp;"|",'5_ACOMPANHAMENTO'!$AC$3:$AC$4922)))+((R531&lt;&gt;"")*ISNUMBER(SEARCH("|"&amp;R531&amp;"|",'5_ACOMPANHAMENTO'!$AC$3:$AC$4922)))+((S531&lt;&gt;"")*ISNUMBER(SEARCH("|"&amp;S531&amp;"|",'5_ACOMPANHAMENTO'!$AC$3:$AC$4922)))+((T531&lt;&gt;"")*ISNUMBER(SEARCH("|"&amp;T531&amp;"|",'5_ACOMPANHAMENTO'!$AC$3:$AC$4922)))+((U531&lt;&gt;"")*ISNUMBER(SEARCH("|"&amp;U531&amp;"|",'5_ACOMPANHAMENTO'!$AC$3:$AC$4922)))+((V531&lt;&gt;"")*ISNUMBER(SEARCH("|"&amp;V531&amp;"|",'5_ACOMPANHAMENTO'!$AC$3:$AC$4922)))+((W531&lt;&gt;"")*ISNUMBER(SEARCH("|"&amp;W531&amp;"|",'5_ACOMPANHAMENTO'!$AC$3:$AC$4922)))+((X531&lt;&gt;"")*ISNUMBER(SEARCH("|"&amp;X531&amp;"|",'5_ACOMPANHAMENTO'!$AC$3:$AC$4922)))+((Y531&lt;&gt;"")*ISNUMBER(SEARCH("|"&amp;Y531&amp;"|",'5_ACOMPANHAMENTO'!$AC$3:$AC$4922)))+((Z531&lt;&gt;"")*ISNUMBER(SEARCH("|"&amp;Z531&amp;"|",'5_ACOMPANHAMENTO'!$AC$3:$AC$4922)))+((AA531&lt;&gt;"")*ISNUMBER(SEARCH("|"&amp;AA531&amp;"|",'5_ACOMPANHAMENTO'!$AC$3:$AC$4922)))+((AB531&lt;&gt;"")*ISNUMBER(SEARCH("|"&amp;AB531&amp;"|",'5_ACOMPANHAMENTO'!$AC$3:$AC$4922))))&gt;0),0),0)),""))</f>
        <v/>
      </c>
      <c r="B531" s="14" t="inlineStr">
        <is>
          <t>10199,10201</t>
        </is>
      </c>
      <c r="C531" s="14" t="inlineStr">
        <is>
          <t>8 EMBALAGEM</t>
        </is>
      </c>
      <c r="D531" s="4">
        <f>IF(OR($B531="",$C531=""),"",IFERROR(SUMPRODUCT(--(('5_ACOMPANHAMENTO'!$AD$3:$AD$4922=TRIM($C531&amp;""))*('5_ACOMPANHAMENTO'!$AC$3:$AC$4922&lt;&gt;"")*((((I531&lt;&gt;"")*ISNUMBER(SEARCH("|"&amp;I531&amp;"|",'5_ACOMPANHAMENTO'!$AC$3:$AC$4922)))+((J531&lt;&gt;"")*ISNUMBER(SEARCH("|"&amp;J531&amp;"|",'5_ACOMPANHAMENTO'!$AC$3:$AC$4922)))+((K531&lt;&gt;"")*ISNUMBER(SEARCH("|"&amp;K531&amp;"|",'5_ACOMPANHAMENTO'!$AC$3:$AC$4922)))+((L531&lt;&gt;"")*ISNUMBER(SEARCH("|"&amp;L531&amp;"|",'5_ACOMPANHAMENTO'!$AC$3:$AC$4922)))+((M531&lt;&gt;"")*ISNUMBER(SEARCH("|"&amp;M531&amp;"|",'5_ACOMPANHAMENTO'!$AC$3:$AC$4922)))+((N531&lt;&gt;"")*ISNUMBER(SEARCH("|"&amp;N531&amp;"|",'5_ACOMPANHAMENTO'!$AC$3:$AC$4922)))+((O531&lt;&gt;"")*ISNUMBER(SEARCH("|"&amp;O531&amp;"|",'5_ACOMPANHAMENTO'!$AC$3:$AC$4922)))+((P531&lt;&gt;"")*ISNUMBER(SEARCH("|"&amp;P531&amp;"|",'5_ACOMPANHAMENTO'!$AC$3:$AC$4922)))+((Q531&lt;&gt;"")*ISNUMBER(SEARCH("|"&amp;Q531&amp;"|",'5_ACOMPANHAMENTO'!$AC$3:$AC$4922)))+((R531&lt;&gt;"")*ISNUMBER(SEARCH("|"&amp;R531&amp;"|",'5_ACOMPANHAMENTO'!$AC$3:$AC$4922)))+((S531&lt;&gt;"")*ISNUMBER(SEARCH("|"&amp;S531&amp;"|",'5_ACOMPANHAMENTO'!$AC$3:$AC$4922)))+((T531&lt;&gt;"")*ISNUMBER(SEARCH("|"&amp;T531&amp;"|",'5_ACOMPANHAMENTO'!$AC$3:$AC$4922)))+((U531&lt;&gt;"")*ISNUMBER(SEARCH("|"&amp;U531&amp;"|",'5_ACOMPANHAMENTO'!$AC$3:$AC$4922)))+((V531&lt;&gt;"")*ISNUMBER(SEARCH("|"&amp;V531&amp;"|",'5_ACOMPANHAMENTO'!$AC$3:$AC$4922)))+((W531&lt;&gt;"")*ISNUMBER(SEARCH("|"&amp;W531&amp;"|",'5_ACOMPANHAMENTO'!$AC$3:$AC$4922)))+((X531&lt;&gt;"")*ISNUMBER(SEARCH("|"&amp;X531&amp;"|",'5_ACOMPANHAMENTO'!$AC$3:$AC$4922)))+((Y531&lt;&gt;"")*ISNUMBER(SEARCH("|"&amp;Y531&amp;"|",'5_ACOMPANHAMENTO'!$AC$3:$AC$4922)))+((Z531&lt;&gt;"")*ISNUMBER(SEARCH("|"&amp;Z531&amp;"|",'5_ACOMPANHAMENTO'!$AC$3:$AC$4922)))+((AA531&lt;&gt;"")*ISNUMBER(SEARCH("|"&amp;AA531&amp;"|",'5_ACOMPANHAMENTO'!$AC$3:$AC$4922)))+((AB531&lt;&gt;"")*ISNUMBER(SEARCH("|"&amp;AB531&amp;"|",'5_ACOMPANHAMENTO'!$AC$3:$AC$4922))))&gt;0)),'5_ACOMPANHAMENTO'!$J$3:$J$4922),0))</f>
        <v/>
      </c>
      <c r="E531" s="4">
        <f>IF(G531=0,"FINALIZADO",IF(TODAY()&gt;A531,"ATRASADO "&amp;TODAY()-A531&amp;" DIAS","ADIANTADO "&amp;A531-TODAY()&amp;" DIAS"))</f>
        <v/>
      </c>
      <c r="F531" s="7">
        <f>IF(OR($B531="",$C531=""),"",IFERROR(SUMPRODUCT(--(('5_ACOMPANHAMENTO'!$AD$3:$AD$4922=TRIM($C531&amp;""))*('5_ACOMPANHAMENTO'!$AC$3:$AC$4922&lt;&gt;"")*((((I531&lt;&gt;"")*ISNUMBER(SEARCH("|"&amp;I531&amp;"|",'5_ACOMPANHAMENTO'!$AC$3:$AC$4922)))+((J531&lt;&gt;"")*ISNUMBER(SEARCH("|"&amp;J531&amp;"|",'5_ACOMPANHAMENTO'!$AC$3:$AC$4922)))+((K531&lt;&gt;"")*ISNUMBER(SEARCH("|"&amp;K531&amp;"|",'5_ACOMPANHAMENTO'!$AC$3:$AC$4922)))+((L531&lt;&gt;"")*ISNUMBER(SEARCH("|"&amp;L531&amp;"|",'5_ACOMPANHAMENTO'!$AC$3:$AC$4922)))+((M531&lt;&gt;"")*ISNUMBER(SEARCH("|"&amp;M531&amp;"|",'5_ACOMPANHAMENTO'!$AC$3:$AC$4922)))+((N531&lt;&gt;"")*ISNUMBER(SEARCH("|"&amp;N531&amp;"|",'5_ACOMPANHAMENTO'!$AC$3:$AC$4922)))+((O531&lt;&gt;"")*ISNUMBER(SEARCH("|"&amp;O531&amp;"|",'5_ACOMPANHAMENTO'!$AC$3:$AC$4922)))+((P531&lt;&gt;"")*ISNUMBER(SEARCH("|"&amp;P531&amp;"|",'5_ACOMPANHAMENTO'!$AC$3:$AC$4922)))+((Q531&lt;&gt;"")*ISNUMBER(SEARCH("|"&amp;Q531&amp;"|",'5_ACOMPANHAMENTO'!$AC$3:$AC$4922)))+((R531&lt;&gt;"")*ISNUMBER(SEARCH("|"&amp;R531&amp;"|",'5_ACOMPANHAMENTO'!$AC$3:$AC$4922)))+((S531&lt;&gt;"")*ISNUMBER(SEARCH("|"&amp;S531&amp;"|",'5_ACOMPANHAMENTO'!$AC$3:$AC$4922)))+((T531&lt;&gt;"")*ISNUMBER(SEARCH("|"&amp;T531&amp;"|",'5_ACOMPANHAMENTO'!$AC$3:$AC$4922)))+((U531&lt;&gt;"")*ISNUMBER(SEARCH("|"&amp;U531&amp;"|",'5_ACOMPANHAMENTO'!$AC$3:$AC$4922)))+((V531&lt;&gt;"")*ISNUMBER(SEARCH("|"&amp;V531&amp;"|",'5_ACOMPANHAMENTO'!$AC$3:$AC$4922)))+((W531&lt;&gt;"")*ISNUMBER(SEARCH("|"&amp;W531&amp;"|",'5_ACOMPANHAMENTO'!$AC$3:$AC$4922)))+((X531&lt;&gt;"")*ISNUMBER(SEARCH("|"&amp;X531&amp;"|",'5_ACOMPANHAMENTO'!$AC$3:$AC$4922)))+((Y531&lt;&gt;"")*ISNUMBER(SEARCH("|"&amp;Y531&amp;"|",'5_ACOMPANHAMENTO'!$AC$3:$AC$4922)))+((Z531&lt;&gt;"")*ISNUMBER(SEARCH("|"&amp;Z531&amp;"|",'5_ACOMPANHAMENTO'!$AC$3:$AC$4922)))+((AA531&lt;&gt;"")*ISNUMBER(SEARCH("|"&amp;AA531&amp;"|",'5_ACOMPANHAMENTO'!$AC$3:$AC$4922)))+((AB531&lt;&gt;"")*ISNUMBER(SEARCH("|"&amp;AB531&amp;"|",'5_ACOMPANHAMENTO'!$AC$3:$AC$4922))))&gt;0)),'5_ACOMPANHAMENTO'!$O$3:$O$4922),0))</f>
        <v/>
      </c>
      <c r="G531" s="7">
        <f>IF(OR($B531="",$C531=""),"",D531-F531)</f>
        <v/>
      </c>
      <c r="H531">
        <f>IF(OR($B531="",$C531=""),"",TRIM($B531&amp;"")&amp;"|"&amp;TRIM($C531&amp;""))</f>
        <v/>
      </c>
      <c r="I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",99)),1,99)))</f>
        <v/>
      </c>
      <c r="J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",99)),100,99)))</f>
        <v/>
      </c>
      <c r="K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",99)),199,99)))</f>
        <v/>
      </c>
      <c r="L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",99)),298,99)))</f>
        <v/>
      </c>
      <c r="M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",99)),397,99)))</f>
        <v/>
      </c>
      <c r="N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",99)),496,99)))</f>
        <v/>
      </c>
      <c r="O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",99)),595,99)))</f>
        <v/>
      </c>
      <c r="P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",99)),694,99)))</f>
        <v/>
      </c>
      <c r="Q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",99)),793,99)))</f>
        <v/>
      </c>
      <c r="R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",99)),892,99)))</f>
        <v/>
      </c>
      <c r="S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",99)),991,99)))</f>
        <v/>
      </c>
      <c r="T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",99)),1090,99)))</f>
        <v/>
      </c>
      <c r="U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",99)),1189,99)))</f>
        <v/>
      </c>
      <c r="V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",99)),1288,99)))</f>
        <v/>
      </c>
      <c r="W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",99)),1387,99)))</f>
        <v/>
      </c>
      <c r="X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",99)),1486,99)))</f>
        <v/>
      </c>
      <c r="Y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",99)),1585,99)))</f>
        <v/>
      </c>
      <c r="Z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",99)),1684,99)))</f>
        <v/>
      </c>
      <c r="AA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",99)),1783,99)))</f>
        <v/>
      </c>
      <c r="AB531" s="1">
        <f>IF($B531="","",TRIM(MID(SUBSTITUTE(TRIM(SUBSTITUTE(SUBSTITUTE(SUBSTITUTE(SUBSTITUTE(SUBSTITUTE(SUBSTITUTE(SUBSTITUTE(SUBSTITUTE(SUBSTITUTE(SUBSTITUTE(SUBSTITUTE(SUBSTITUTE(SUBSTITUTE(SUBSTITUTE(TRIM($B531&amp;""),CHAR(10),"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",REPT(" ",99)),1882,99)))</f>
        <v/>
      </c>
    </row>
    <row r="532" hidden="1" ht="11.25" customHeight="1">
      <c r="A532" s="4">
        <f>IF(OR($B532="",$C532=""),"",IFERROR(INDEX('5_ACOMPANHAMENTO'!$A$3:$A$4922,MATCH(1,INDEX(('5_ACOMPANHAMENTO'!$AD$3:$AD$4922=TRIM($C532&amp;""))*('5_ACOMPANHAMENTO'!$AC$3:$AC$4922&lt;&gt;"")*((((I532&lt;&gt;"")*ISNUMBER(SEARCH("|"&amp;I532&amp;"|",'5_ACOMPANHAMENTO'!$AC$3:$AC$4922)))+((J532&lt;&gt;"")*ISNUMBER(SEARCH("|"&amp;J532&amp;"|",'5_ACOMPANHAMENTO'!$AC$3:$AC$4922)))+((K532&lt;&gt;"")*ISNUMBER(SEARCH("|"&amp;K532&amp;"|",'5_ACOMPANHAMENTO'!$AC$3:$AC$4922)))+((L532&lt;&gt;"")*ISNUMBER(SEARCH("|"&amp;L532&amp;"|",'5_ACOMPANHAMENTO'!$AC$3:$AC$4922)))+((M532&lt;&gt;"")*ISNUMBER(SEARCH("|"&amp;M532&amp;"|",'5_ACOMPANHAMENTO'!$AC$3:$AC$4922)))+((N532&lt;&gt;"")*ISNUMBER(SEARCH("|"&amp;N532&amp;"|",'5_ACOMPANHAMENTO'!$AC$3:$AC$4922)))+((O532&lt;&gt;"")*ISNUMBER(SEARCH("|"&amp;O532&amp;"|",'5_ACOMPANHAMENTO'!$AC$3:$AC$4922)))+((P532&lt;&gt;"")*ISNUMBER(SEARCH("|"&amp;P532&amp;"|",'5_ACOMPANHAMENTO'!$AC$3:$AC$4922)))+((Q532&lt;&gt;"")*ISNUMBER(SEARCH("|"&amp;Q532&amp;"|",'5_ACOMPANHAMENTO'!$AC$3:$AC$4922)))+((R532&lt;&gt;"")*ISNUMBER(SEARCH("|"&amp;R532&amp;"|",'5_ACOMPANHAMENTO'!$AC$3:$AC$4922)))+((S532&lt;&gt;"")*ISNUMBER(SEARCH("|"&amp;S532&amp;"|",'5_ACOMPANHAMENTO'!$AC$3:$AC$4922)))+((T532&lt;&gt;"")*ISNUMBER(SEARCH("|"&amp;T532&amp;"|",'5_ACOMPANHAMENTO'!$AC$3:$AC$4922)))+((U532&lt;&gt;"")*ISNUMBER(SEARCH("|"&amp;U532&amp;"|",'5_ACOMPANHAMENTO'!$AC$3:$AC$4922)))+((V532&lt;&gt;"")*ISNUMBER(SEARCH("|"&amp;V532&amp;"|",'5_ACOMPANHAMENTO'!$AC$3:$AC$4922)))+((W532&lt;&gt;"")*ISNUMBER(SEARCH("|"&amp;W532&amp;"|",'5_ACOMPANHAMENTO'!$AC$3:$AC$4922)))+((X532&lt;&gt;"")*ISNUMBER(SEARCH("|"&amp;X532&amp;"|",'5_ACOMPANHAMENTO'!$AC$3:$AC$4922)))+((Y532&lt;&gt;"")*ISNUMBER(SEARCH("|"&amp;Y532&amp;"|",'5_ACOMPANHAMENTO'!$AC$3:$AC$4922)))+((Z532&lt;&gt;"")*ISNUMBER(SEARCH("|"&amp;Z532&amp;"|",'5_ACOMPANHAMENTO'!$AC$3:$AC$4922)))+((AA532&lt;&gt;"")*ISNUMBER(SEARCH("|"&amp;AA532&amp;"|",'5_ACOMPANHAMENTO'!$AC$3:$AC$4922)))+((AB532&lt;&gt;"")*ISNUMBER(SEARCH("|"&amp;AB532&amp;"|",'5_ACOMPANHAMENTO'!$AC$3:$AC$4922))))&gt;0),0),0)),""))</f>
        <v/>
      </c>
      <c r="B532" s="14" t="inlineStr">
        <is>
          <t>10199,10201</t>
        </is>
      </c>
      <c r="C532" s="14" t="inlineStr">
        <is>
          <t>8 EMBALAGEM</t>
        </is>
      </c>
      <c r="D532" s="4">
        <f>IF(OR($B532="",$C532=""),"",IFERROR(SUMPRODUCT(--(('5_ACOMPANHAMENTO'!$AD$3:$AD$4922=TRIM($C532&amp;""))*('5_ACOMPANHAMENTO'!$AC$3:$AC$4922&lt;&gt;"")*((((I532&lt;&gt;"")*ISNUMBER(SEARCH("|"&amp;I532&amp;"|",'5_ACOMPANHAMENTO'!$AC$3:$AC$4922)))+((J532&lt;&gt;"")*ISNUMBER(SEARCH("|"&amp;J532&amp;"|",'5_ACOMPANHAMENTO'!$AC$3:$AC$4922)))+((K532&lt;&gt;"")*ISNUMBER(SEARCH("|"&amp;K532&amp;"|",'5_ACOMPANHAMENTO'!$AC$3:$AC$4922)))+((L532&lt;&gt;"")*ISNUMBER(SEARCH("|"&amp;L532&amp;"|",'5_ACOMPANHAMENTO'!$AC$3:$AC$4922)))+((M532&lt;&gt;"")*ISNUMBER(SEARCH("|"&amp;M532&amp;"|",'5_ACOMPANHAMENTO'!$AC$3:$AC$4922)))+((N532&lt;&gt;"")*ISNUMBER(SEARCH("|"&amp;N532&amp;"|",'5_ACOMPANHAMENTO'!$AC$3:$AC$4922)))+((O532&lt;&gt;"")*ISNUMBER(SEARCH("|"&amp;O532&amp;"|",'5_ACOMPANHAMENTO'!$AC$3:$AC$4922)))+((P532&lt;&gt;"")*ISNUMBER(SEARCH("|"&amp;P532&amp;"|",'5_ACOMPANHAMENTO'!$AC$3:$AC$4922)))+((Q532&lt;&gt;"")*ISNUMBER(SEARCH("|"&amp;Q532&amp;"|",'5_ACOMPANHAMENTO'!$AC$3:$AC$4922)))+((R532&lt;&gt;"")*ISNUMBER(SEARCH("|"&amp;R532&amp;"|",'5_ACOMPANHAMENTO'!$AC$3:$AC$4922)))+((S532&lt;&gt;"")*ISNUMBER(SEARCH("|"&amp;S532&amp;"|",'5_ACOMPANHAMENTO'!$AC$3:$AC$4922)))+((T532&lt;&gt;"")*ISNUMBER(SEARCH("|"&amp;T532&amp;"|",'5_ACOMPANHAMENTO'!$AC$3:$AC$4922)))+((U532&lt;&gt;"")*ISNUMBER(SEARCH("|"&amp;U532&amp;"|",'5_ACOMPANHAMENTO'!$AC$3:$AC$4922)))+((V532&lt;&gt;"")*ISNUMBER(SEARCH("|"&amp;V532&amp;"|",'5_ACOMPANHAMENTO'!$AC$3:$AC$4922)))+((W532&lt;&gt;"")*ISNUMBER(SEARCH("|"&amp;W532&amp;"|",'5_ACOMPANHAMENTO'!$AC$3:$AC$4922)))+((X532&lt;&gt;"")*ISNUMBER(SEARCH("|"&amp;X532&amp;"|",'5_ACOMPANHAMENTO'!$AC$3:$AC$4922)))+((Y532&lt;&gt;"")*ISNUMBER(SEARCH("|"&amp;Y532&amp;"|",'5_ACOMPANHAMENTO'!$AC$3:$AC$4922)))+((Z532&lt;&gt;"")*ISNUMBER(SEARCH("|"&amp;Z532&amp;"|",'5_ACOMPANHAMENTO'!$AC$3:$AC$4922)))+((AA532&lt;&gt;"")*ISNUMBER(SEARCH("|"&amp;AA532&amp;"|",'5_ACOMPANHAMENTO'!$AC$3:$AC$4922)))+((AB532&lt;&gt;"")*ISNUMBER(SEARCH("|"&amp;AB532&amp;"|",'5_ACOMPANHAMENTO'!$AC$3:$AC$4922))))&gt;0)),'5_ACOMPANHAMENTO'!$J$3:$J$4922),0))</f>
        <v/>
      </c>
      <c r="E532" s="4">
        <f>IF(G532=0,"FINALIZADO",IF(TODAY()&gt;A532,"ATRASADO "&amp;TODAY()-A532&amp;" DIAS","ADIANTADO "&amp;A532-TODAY()&amp;" DIAS"))</f>
        <v/>
      </c>
      <c r="F532" s="7">
        <f>IF(OR($B532="",$C532=""),"",IFERROR(SUMPRODUCT(--(('5_ACOMPANHAMENTO'!$AD$3:$AD$4922=TRIM($C532&amp;""))*('5_ACOMPANHAMENTO'!$AC$3:$AC$4922&lt;&gt;"")*((((I532&lt;&gt;"")*ISNUMBER(SEARCH("|"&amp;I532&amp;"|",'5_ACOMPANHAMENTO'!$AC$3:$AC$4922)))+((J532&lt;&gt;"")*ISNUMBER(SEARCH("|"&amp;J532&amp;"|",'5_ACOMPANHAMENTO'!$AC$3:$AC$4922)))+((K532&lt;&gt;"")*ISNUMBER(SEARCH("|"&amp;K532&amp;"|",'5_ACOMPANHAMENTO'!$AC$3:$AC$4922)))+((L532&lt;&gt;"")*ISNUMBER(SEARCH("|"&amp;L532&amp;"|",'5_ACOMPANHAMENTO'!$AC$3:$AC$4922)))+((M532&lt;&gt;"")*ISNUMBER(SEARCH("|"&amp;M532&amp;"|",'5_ACOMPANHAMENTO'!$AC$3:$AC$4922)))+((N532&lt;&gt;"")*ISNUMBER(SEARCH("|"&amp;N532&amp;"|",'5_ACOMPANHAMENTO'!$AC$3:$AC$4922)))+((O532&lt;&gt;"")*ISNUMBER(SEARCH("|"&amp;O532&amp;"|",'5_ACOMPANHAMENTO'!$AC$3:$AC$4922)))+((P532&lt;&gt;"")*ISNUMBER(SEARCH("|"&amp;P532&amp;"|",'5_ACOMPANHAMENTO'!$AC$3:$AC$4922)))+((Q532&lt;&gt;"")*ISNUMBER(SEARCH("|"&amp;Q532&amp;"|",'5_ACOMPANHAMENTO'!$AC$3:$AC$4922)))+((R532&lt;&gt;"")*ISNUMBER(SEARCH("|"&amp;R532&amp;"|",'5_ACOMPANHAMENTO'!$AC$3:$AC$4922)))+((S532&lt;&gt;"")*ISNUMBER(SEARCH("|"&amp;S532&amp;"|",'5_ACOMPANHAMENTO'!$AC$3:$AC$4922)))+((T532&lt;&gt;"")*ISNUMBER(SEARCH("|"&amp;T532&amp;"|",'5_ACOMPANHAMENTO'!$AC$3:$AC$4922)))+((U532&lt;&gt;"")*ISNUMBER(SEARCH("|"&amp;U532&amp;"|",'5_ACOMPANHAMENTO'!$AC$3:$AC$4922)))+((V532&lt;&gt;"")*ISNUMBER(SEARCH("|"&amp;V532&amp;"|",'5_ACOMPANHAMENTO'!$AC$3:$AC$4922)))+((W532&lt;&gt;"")*ISNUMBER(SEARCH("|"&amp;W532&amp;"|",'5_ACOMPANHAMENTO'!$AC$3:$AC$4922)))+((X532&lt;&gt;"")*ISNUMBER(SEARCH("|"&amp;X532&amp;"|",'5_ACOMPANHAMENTO'!$AC$3:$AC$4922)))+((Y532&lt;&gt;"")*ISNUMBER(SEARCH("|"&amp;Y532&amp;"|",'5_ACOMPANHAMENTO'!$AC$3:$AC$4922)))+((Z532&lt;&gt;"")*ISNUMBER(SEARCH("|"&amp;Z532&amp;"|",'5_ACOMPANHAMENTO'!$AC$3:$AC$4922)))+((AA532&lt;&gt;"")*ISNUMBER(SEARCH("|"&amp;AA532&amp;"|",'5_ACOMPANHAMENTO'!$AC$3:$AC$4922)))+((AB532&lt;&gt;"")*ISNUMBER(SEARCH("|"&amp;AB532&amp;"|",'5_ACOMPANHAMENTO'!$AC$3:$AC$4922))))&gt;0)),'5_ACOMPANHAMENTO'!$O$3:$O$4922),0))</f>
        <v/>
      </c>
      <c r="G532" s="7">
        <f>IF(OR($B532="",$C532=""),"",D532-F532)</f>
        <v/>
      </c>
      <c r="H532">
        <f>IF(OR($B532="",$C532=""),"",TRIM($B532&amp;"")&amp;"|"&amp;TRIM($C532&amp;""))</f>
        <v/>
      </c>
      <c r="I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",99)),1,99)))</f>
        <v/>
      </c>
      <c r="J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",99)),100,99)))</f>
        <v/>
      </c>
      <c r="K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",99)),199,99)))</f>
        <v/>
      </c>
      <c r="L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",99)),298,99)))</f>
        <v/>
      </c>
      <c r="M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",99)),397,99)))</f>
        <v/>
      </c>
      <c r="N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",99)),496,99)))</f>
        <v/>
      </c>
      <c r="O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",99)),595,99)))</f>
        <v/>
      </c>
      <c r="P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",99)),694,99)))</f>
        <v/>
      </c>
      <c r="Q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",99)),793,99)))</f>
        <v/>
      </c>
      <c r="R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",99)),892,99)))</f>
        <v/>
      </c>
      <c r="S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",99)),991,99)))</f>
        <v/>
      </c>
      <c r="T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",99)),1090,99)))</f>
        <v/>
      </c>
      <c r="U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",99)),1189,99)))</f>
        <v/>
      </c>
      <c r="V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",99)),1288,99)))</f>
        <v/>
      </c>
      <c r="W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",99)),1387,99)))</f>
        <v/>
      </c>
      <c r="X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",99)),1486,99)))</f>
        <v/>
      </c>
      <c r="Y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",99)),1585,99)))</f>
        <v/>
      </c>
      <c r="Z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",99)),1684,99)))</f>
        <v/>
      </c>
      <c r="AA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",99)),1783,99)))</f>
        <v/>
      </c>
      <c r="AB532" s="1">
        <f>IF($B532="","",TRIM(MID(SUBSTITUTE(TRIM(SUBSTITUTE(SUBSTITUTE(SUBSTITUTE(SUBSTITUTE(SUBSTITUTE(SUBSTITUTE(SUBSTITUTE(SUBSTITUTE(SUBSTITUTE(SUBSTITUTE(SUBSTITUTE(SUBSTITUTE(SUBSTITUTE(SUBSTITUTE(TRIM($B532&amp;""),CHAR(10),"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",REPT(" ",99)),1882,99)))</f>
        <v/>
      </c>
    </row>
    <row r="533" hidden="1" ht="11.25" customHeight="1">
      <c r="A533" s="4">
        <f>IF(OR($B533="",$C533=""),"",IFERROR(INDEX('5_ACOMPANHAMENTO'!$A$3:$A$4922,MATCH(1,INDEX(('5_ACOMPANHAMENTO'!$AD$3:$AD$4922=TRIM($C533&amp;""))*('5_ACOMPANHAMENTO'!$AC$3:$AC$4922&lt;&gt;"")*((((I533&lt;&gt;"")*ISNUMBER(SEARCH("|"&amp;I533&amp;"|",'5_ACOMPANHAMENTO'!$AC$3:$AC$4922)))+((J533&lt;&gt;"")*ISNUMBER(SEARCH("|"&amp;J533&amp;"|",'5_ACOMPANHAMENTO'!$AC$3:$AC$4922)))+((K533&lt;&gt;"")*ISNUMBER(SEARCH("|"&amp;K533&amp;"|",'5_ACOMPANHAMENTO'!$AC$3:$AC$4922)))+((L533&lt;&gt;"")*ISNUMBER(SEARCH("|"&amp;L533&amp;"|",'5_ACOMPANHAMENTO'!$AC$3:$AC$4922)))+((M533&lt;&gt;"")*ISNUMBER(SEARCH("|"&amp;M533&amp;"|",'5_ACOMPANHAMENTO'!$AC$3:$AC$4922)))+((N533&lt;&gt;"")*ISNUMBER(SEARCH("|"&amp;N533&amp;"|",'5_ACOMPANHAMENTO'!$AC$3:$AC$4922)))+((O533&lt;&gt;"")*ISNUMBER(SEARCH("|"&amp;O533&amp;"|",'5_ACOMPANHAMENTO'!$AC$3:$AC$4922)))+((P533&lt;&gt;"")*ISNUMBER(SEARCH("|"&amp;P533&amp;"|",'5_ACOMPANHAMENTO'!$AC$3:$AC$4922)))+((Q533&lt;&gt;"")*ISNUMBER(SEARCH("|"&amp;Q533&amp;"|",'5_ACOMPANHAMENTO'!$AC$3:$AC$4922)))+((R533&lt;&gt;"")*ISNUMBER(SEARCH("|"&amp;R533&amp;"|",'5_ACOMPANHAMENTO'!$AC$3:$AC$4922)))+((S533&lt;&gt;"")*ISNUMBER(SEARCH("|"&amp;S533&amp;"|",'5_ACOMPANHAMENTO'!$AC$3:$AC$4922)))+((T533&lt;&gt;"")*ISNUMBER(SEARCH("|"&amp;T533&amp;"|",'5_ACOMPANHAMENTO'!$AC$3:$AC$4922)))+((U533&lt;&gt;"")*ISNUMBER(SEARCH("|"&amp;U533&amp;"|",'5_ACOMPANHAMENTO'!$AC$3:$AC$4922)))+((V533&lt;&gt;"")*ISNUMBER(SEARCH("|"&amp;V533&amp;"|",'5_ACOMPANHAMENTO'!$AC$3:$AC$4922)))+((W533&lt;&gt;"")*ISNUMBER(SEARCH("|"&amp;W533&amp;"|",'5_ACOMPANHAMENTO'!$AC$3:$AC$4922)))+((X533&lt;&gt;"")*ISNUMBER(SEARCH("|"&amp;X533&amp;"|",'5_ACOMPANHAMENTO'!$AC$3:$AC$4922)))+((Y533&lt;&gt;"")*ISNUMBER(SEARCH("|"&amp;Y533&amp;"|",'5_ACOMPANHAMENTO'!$AC$3:$AC$4922)))+((Z533&lt;&gt;"")*ISNUMBER(SEARCH("|"&amp;Z533&amp;"|",'5_ACOMPANHAMENTO'!$AC$3:$AC$4922)))+((AA533&lt;&gt;"")*ISNUMBER(SEARCH("|"&amp;AA533&amp;"|",'5_ACOMPANHAMENTO'!$AC$3:$AC$4922)))+((AB533&lt;&gt;"")*ISNUMBER(SEARCH("|"&amp;AB533&amp;"|",'5_ACOMPANHAMENTO'!$AC$3:$AC$4922))))&gt;0),0),0)),""))</f>
        <v/>
      </c>
      <c r="B533" s="14" t="inlineStr">
        <is>
          <t>10199,10201</t>
        </is>
      </c>
      <c r="C533" s="14" t="inlineStr">
        <is>
          <t>8 EMBALAGEM</t>
        </is>
      </c>
      <c r="D533" s="4">
        <f>IF(OR($B533="",$C533=""),"",IFERROR(SUMPRODUCT(--(('5_ACOMPANHAMENTO'!$AD$3:$AD$4922=TRIM($C533&amp;""))*('5_ACOMPANHAMENTO'!$AC$3:$AC$4922&lt;&gt;"")*((((I533&lt;&gt;"")*ISNUMBER(SEARCH("|"&amp;I533&amp;"|",'5_ACOMPANHAMENTO'!$AC$3:$AC$4922)))+((J533&lt;&gt;"")*ISNUMBER(SEARCH("|"&amp;J533&amp;"|",'5_ACOMPANHAMENTO'!$AC$3:$AC$4922)))+((K533&lt;&gt;"")*ISNUMBER(SEARCH("|"&amp;K533&amp;"|",'5_ACOMPANHAMENTO'!$AC$3:$AC$4922)))+((L533&lt;&gt;"")*ISNUMBER(SEARCH("|"&amp;L533&amp;"|",'5_ACOMPANHAMENTO'!$AC$3:$AC$4922)))+((M533&lt;&gt;"")*ISNUMBER(SEARCH("|"&amp;M533&amp;"|",'5_ACOMPANHAMENTO'!$AC$3:$AC$4922)))+((N533&lt;&gt;"")*ISNUMBER(SEARCH("|"&amp;N533&amp;"|",'5_ACOMPANHAMENTO'!$AC$3:$AC$4922)))+((O533&lt;&gt;"")*ISNUMBER(SEARCH("|"&amp;O533&amp;"|",'5_ACOMPANHAMENTO'!$AC$3:$AC$4922)))+((P533&lt;&gt;"")*ISNUMBER(SEARCH("|"&amp;P533&amp;"|",'5_ACOMPANHAMENTO'!$AC$3:$AC$4922)))+((Q533&lt;&gt;"")*ISNUMBER(SEARCH("|"&amp;Q533&amp;"|",'5_ACOMPANHAMENTO'!$AC$3:$AC$4922)))+((R533&lt;&gt;"")*ISNUMBER(SEARCH("|"&amp;R533&amp;"|",'5_ACOMPANHAMENTO'!$AC$3:$AC$4922)))+((S533&lt;&gt;"")*ISNUMBER(SEARCH("|"&amp;S533&amp;"|",'5_ACOMPANHAMENTO'!$AC$3:$AC$4922)))+((T533&lt;&gt;"")*ISNUMBER(SEARCH("|"&amp;T533&amp;"|",'5_ACOMPANHAMENTO'!$AC$3:$AC$4922)))+((U533&lt;&gt;"")*ISNUMBER(SEARCH("|"&amp;U533&amp;"|",'5_ACOMPANHAMENTO'!$AC$3:$AC$4922)))+((V533&lt;&gt;"")*ISNUMBER(SEARCH("|"&amp;V533&amp;"|",'5_ACOMPANHAMENTO'!$AC$3:$AC$4922)))+((W533&lt;&gt;"")*ISNUMBER(SEARCH("|"&amp;W533&amp;"|",'5_ACOMPANHAMENTO'!$AC$3:$AC$4922)))+((X533&lt;&gt;"")*ISNUMBER(SEARCH("|"&amp;X533&amp;"|",'5_ACOMPANHAMENTO'!$AC$3:$AC$4922)))+((Y533&lt;&gt;"")*ISNUMBER(SEARCH("|"&amp;Y533&amp;"|",'5_ACOMPANHAMENTO'!$AC$3:$AC$4922)))+((Z533&lt;&gt;"")*ISNUMBER(SEARCH("|"&amp;Z533&amp;"|",'5_ACOMPANHAMENTO'!$AC$3:$AC$4922)))+((AA533&lt;&gt;"")*ISNUMBER(SEARCH("|"&amp;AA533&amp;"|",'5_ACOMPANHAMENTO'!$AC$3:$AC$4922)))+((AB533&lt;&gt;"")*ISNUMBER(SEARCH("|"&amp;AB533&amp;"|",'5_ACOMPANHAMENTO'!$AC$3:$AC$4922))))&gt;0)),'5_ACOMPANHAMENTO'!$J$3:$J$4922),0))</f>
        <v/>
      </c>
      <c r="E533" s="4">
        <f>IF(G533=0,"FINALIZADO",IF(TODAY()&gt;A533,"ATRASADO "&amp;TODAY()-A533&amp;" DIAS","ADIANTADO "&amp;A533-TODAY()&amp;" DIAS"))</f>
        <v/>
      </c>
      <c r="F533" s="7">
        <f>IF(OR($B533="",$C533=""),"",IFERROR(SUMPRODUCT(--(('5_ACOMPANHAMENTO'!$AD$3:$AD$4922=TRIM($C533&amp;""))*('5_ACOMPANHAMENTO'!$AC$3:$AC$4922&lt;&gt;"")*((((I533&lt;&gt;"")*ISNUMBER(SEARCH("|"&amp;I533&amp;"|",'5_ACOMPANHAMENTO'!$AC$3:$AC$4922)))+((J533&lt;&gt;"")*ISNUMBER(SEARCH("|"&amp;J533&amp;"|",'5_ACOMPANHAMENTO'!$AC$3:$AC$4922)))+((K533&lt;&gt;"")*ISNUMBER(SEARCH("|"&amp;K533&amp;"|",'5_ACOMPANHAMENTO'!$AC$3:$AC$4922)))+((L533&lt;&gt;"")*ISNUMBER(SEARCH("|"&amp;L533&amp;"|",'5_ACOMPANHAMENTO'!$AC$3:$AC$4922)))+((M533&lt;&gt;"")*ISNUMBER(SEARCH("|"&amp;M533&amp;"|",'5_ACOMPANHAMENTO'!$AC$3:$AC$4922)))+((N533&lt;&gt;"")*ISNUMBER(SEARCH("|"&amp;N533&amp;"|",'5_ACOMPANHAMENTO'!$AC$3:$AC$4922)))+((O533&lt;&gt;"")*ISNUMBER(SEARCH("|"&amp;O533&amp;"|",'5_ACOMPANHAMENTO'!$AC$3:$AC$4922)))+((P533&lt;&gt;"")*ISNUMBER(SEARCH("|"&amp;P533&amp;"|",'5_ACOMPANHAMENTO'!$AC$3:$AC$4922)))+((Q533&lt;&gt;"")*ISNUMBER(SEARCH("|"&amp;Q533&amp;"|",'5_ACOMPANHAMENTO'!$AC$3:$AC$4922)))+((R533&lt;&gt;"")*ISNUMBER(SEARCH("|"&amp;R533&amp;"|",'5_ACOMPANHAMENTO'!$AC$3:$AC$4922)))+((S533&lt;&gt;"")*ISNUMBER(SEARCH("|"&amp;S533&amp;"|",'5_ACOMPANHAMENTO'!$AC$3:$AC$4922)))+((T533&lt;&gt;"")*ISNUMBER(SEARCH("|"&amp;T533&amp;"|",'5_ACOMPANHAMENTO'!$AC$3:$AC$4922)))+((U533&lt;&gt;"")*ISNUMBER(SEARCH("|"&amp;U533&amp;"|",'5_ACOMPANHAMENTO'!$AC$3:$AC$4922)))+((V533&lt;&gt;"")*ISNUMBER(SEARCH("|"&amp;V533&amp;"|",'5_ACOMPANHAMENTO'!$AC$3:$AC$4922)))+((W533&lt;&gt;"")*ISNUMBER(SEARCH("|"&amp;W533&amp;"|",'5_ACOMPANHAMENTO'!$AC$3:$AC$4922)))+((X533&lt;&gt;"")*ISNUMBER(SEARCH("|"&amp;X533&amp;"|",'5_ACOMPANHAMENTO'!$AC$3:$AC$4922)))+((Y533&lt;&gt;"")*ISNUMBER(SEARCH("|"&amp;Y533&amp;"|",'5_ACOMPANHAMENTO'!$AC$3:$AC$4922)))+((Z533&lt;&gt;"")*ISNUMBER(SEARCH("|"&amp;Z533&amp;"|",'5_ACOMPANHAMENTO'!$AC$3:$AC$4922)))+((AA533&lt;&gt;"")*ISNUMBER(SEARCH("|"&amp;AA533&amp;"|",'5_ACOMPANHAMENTO'!$AC$3:$AC$4922)))+((AB533&lt;&gt;"")*ISNUMBER(SEARCH("|"&amp;AB533&amp;"|",'5_ACOMPANHAMENTO'!$AC$3:$AC$4922))))&gt;0)),'5_ACOMPANHAMENTO'!$O$3:$O$4922),0))</f>
        <v/>
      </c>
      <c r="G533" s="7">
        <f>IF(OR($B533="",$C533=""),"",D533-F533)</f>
        <v/>
      </c>
      <c r="H533">
        <f>IF(OR($B533="",$C533=""),"",TRIM($B533&amp;"")&amp;"|"&amp;TRIM($C533&amp;""))</f>
        <v/>
      </c>
      <c r="I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",99)),1,99)))</f>
        <v/>
      </c>
      <c r="J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",99)),100,99)))</f>
        <v/>
      </c>
      <c r="K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",99)),199,99)))</f>
        <v/>
      </c>
      <c r="L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",99)),298,99)))</f>
        <v/>
      </c>
      <c r="M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",99)),397,99)))</f>
        <v/>
      </c>
      <c r="N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",99)),496,99)))</f>
        <v/>
      </c>
      <c r="O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",99)),595,99)))</f>
        <v/>
      </c>
      <c r="P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",99)),694,99)))</f>
        <v/>
      </c>
      <c r="Q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",99)),793,99)))</f>
        <v/>
      </c>
      <c r="R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",99)),892,99)))</f>
        <v/>
      </c>
      <c r="S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",99)),991,99)))</f>
        <v/>
      </c>
      <c r="T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",99)),1090,99)))</f>
        <v/>
      </c>
      <c r="U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",99)),1189,99)))</f>
        <v/>
      </c>
      <c r="V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",99)),1288,99)))</f>
        <v/>
      </c>
      <c r="W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",99)),1387,99)))</f>
        <v/>
      </c>
      <c r="X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",99)),1486,99)))</f>
        <v/>
      </c>
      <c r="Y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",99)),1585,99)))</f>
        <v/>
      </c>
      <c r="Z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",99)),1684,99)))</f>
        <v/>
      </c>
      <c r="AA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",99)),1783,99)))</f>
        <v/>
      </c>
      <c r="AB533" s="1">
        <f>IF($B533="","",TRIM(MID(SUBSTITUTE(TRIM(SUBSTITUTE(SUBSTITUTE(SUBSTITUTE(SUBSTITUTE(SUBSTITUTE(SUBSTITUTE(SUBSTITUTE(SUBSTITUTE(SUBSTITUTE(SUBSTITUTE(SUBSTITUTE(SUBSTITUTE(SUBSTITUTE(SUBSTITUTE(TRIM($B533&amp;""),CHAR(10),"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",REPT(" ",99)),1882,99)))</f>
        <v/>
      </c>
    </row>
    <row r="534" hidden="1" ht="11.25" customHeight="1">
      <c r="A534" s="4">
        <f>IF(OR($B534="",$C534=""),"",IFERROR(INDEX('5_ACOMPANHAMENTO'!$A$3:$A$4922,MATCH(1,INDEX(('5_ACOMPANHAMENTO'!$AD$3:$AD$4922=TRIM($C534&amp;""))*('5_ACOMPANHAMENTO'!$AC$3:$AC$4922&lt;&gt;"")*((((I534&lt;&gt;"")*ISNUMBER(SEARCH("|"&amp;I534&amp;"|",'5_ACOMPANHAMENTO'!$AC$3:$AC$4922)))+((J534&lt;&gt;"")*ISNUMBER(SEARCH("|"&amp;J534&amp;"|",'5_ACOMPANHAMENTO'!$AC$3:$AC$4922)))+((K534&lt;&gt;"")*ISNUMBER(SEARCH("|"&amp;K534&amp;"|",'5_ACOMPANHAMENTO'!$AC$3:$AC$4922)))+((L534&lt;&gt;"")*ISNUMBER(SEARCH("|"&amp;L534&amp;"|",'5_ACOMPANHAMENTO'!$AC$3:$AC$4922)))+((M534&lt;&gt;"")*ISNUMBER(SEARCH("|"&amp;M534&amp;"|",'5_ACOMPANHAMENTO'!$AC$3:$AC$4922)))+((N534&lt;&gt;"")*ISNUMBER(SEARCH("|"&amp;N534&amp;"|",'5_ACOMPANHAMENTO'!$AC$3:$AC$4922)))+((O534&lt;&gt;"")*ISNUMBER(SEARCH("|"&amp;O534&amp;"|",'5_ACOMPANHAMENTO'!$AC$3:$AC$4922)))+((P534&lt;&gt;"")*ISNUMBER(SEARCH("|"&amp;P534&amp;"|",'5_ACOMPANHAMENTO'!$AC$3:$AC$4922)))+((Q534&lt;&gt;"")*ISNUMBER(SEARCH("|"&amp;Q534&amp;"|",'5_ACOMPANHAMENTO'!$AC$3:$AC$4922)))+((R534&lt;&gt;"")*ISNUMBER(SEARCH("|"&amp;R534&amp;"|",'5_ACOMPANHAMENTO'!$AC$3:$AC$4922)))+((S534&lt;&gt;"")*ISNUMBER(SEARCH("|"&amp;S534&amp;"|",'5_ACOMPANHAMENTO'!$AC$3:$AC$4922)))+((T534&lt;&gt;"")*ISNUMBER(SEARCH("|"&amp;T534&amp;"|",'5_ACOMPANHAMENTO'!$AC$3:$AC$4922)))+((U534&lt;&gt;"")*ISNUMBER(SEARCH("|"&amp;U534&amp;"|",'5_ACOMPANHAMENTO'!$AC$3:$AC$4922)))+((V534&lt;&gt;"")*ISNUMBER(SEARCH("|"&amp;V534&amp;"|",'5_ACOMPANHAMENTO'!$AC$3:$AC$4922)))+((W534&lt;&gt;"")*ISNUMBER(SEARCH("|"&amp;W534&amp;"|",'5_ACOMPANHAMENTO'!$AC$3:$AC$4922)))+((X534&lt;&gt;"")*ISNUMBER(SEARCH("|"&amp;X534&amp;"|",'5_ACOMPANHAMENTO'!$AC$3:$AC$4922)))+((Y534&lt;&gt;"")*ISNUMBER(SEARCH("|"&amp;Y534&amp;"|",'5_ACOMPANHAMENTO'!$AC$3:$AC$4922)))+((Z534&lt;&gt;"")*ISNUMBER(SEARCH("|"&amp;Z534&amp;"|",'5_ACOMPANHAMENTO'!$AC$3:$AC$4922)))+((AA534&lt;&gt;"")*ISNUMBER(SEARCH("|"&amp;AA534&amp;"|",'5_ACOMPANHAMENTO'!$AC$3:$AC$4922)))+((AB534&lt;&gt;"")*ISNUMBER(SEARCH("|"&amp;AB534&amp;"|",'5_ACOMPANHAMENTO'!$AC$3:$AC$4922))))&gt;0),0),0)),""))</f>
        <v/>
      </c>
      <c r="B534" s="14" t="inlineStr">
        <is>
          <t>10199,10201</t>
        </is>
      </c>
      <c r="C534" s="14" t="inlineStr">
        <is>
          <t>8 EMBALAGEM</t>
        </is>
      </c>
      <c r="D534" s="4">
        <f>IF(OR($B534="",$C534=""),"",IFERROR(SUMPRODUCT(--(('5_ACOMPANHAMENTO'!$AD$3:$AD$4922=TRIM($C534&amp;""))*('5_ACOMPANHAMENTO'!$AC$3:$AC$4922&lt;&gt;"")*((((I534&lt;&gt;"")*ISNUMBER(SEARCH("|"&amp;I534&amp;"|",'5_ACOMPANHAMENTO'!$AC$3:$AC$4922)))+((J534&lt;&gt;"")*ISNUMBER(SEARCH("|"&amp;J534&amp;"|",'5_ACOMPANHAMENTO'!$AC$3:$AC$4922)))+((K534&lt;&gt;"")*ISNUMBER(SEARCH("|"&amp;K534&amp;"|",'5_ACOMPANHAMENTO'!$AC$3:$AC$4922)))+((L534&lt;&gt;"")*ISNUMBER(SEARCH("|"&amp;L534&amp;"|",'5_ACOMPANHAMENTO'!$AC$3:$AC$4922)))+((M534&lt;&gt;"")*ISNUMBER(SEARCH("|"&amp;M534&amp;"|",'5_ACOMPANHAMENTO'!$AC$3:$AC$4922)))+((N534&lt;&gt;"")*ISNUMBER(SEARCH("|"&amp;N534&amp;"|",'5_ACOMPANHAMENTO'!$AC$3:$AC$4922)))+((O534&lt;&gt;"")*ISNUMBER(SEARCH("|"&amp;O534&amp;"|",'5_ACOMPANHAMENTO'!$AC$3:$AC$4922)))+((P534&lt;&gt;"")*ISNUMBER(SEARCH("|"&amp;P534&amp;"|",'5_ACOMPANHAMENTO'!$AC$3:$AC$4922)))+((Q534&lt;&gt;"")*ISNUMBER(SEARCH("|"&amp;Q534&amp;"|",'5_ACOMPANHAMENTO'!$AC$3:$AC$4922)))+((R534&lt;&gt;"")*ISNUMBER(SEARCH("|"&amp;R534&amp;"|",'5_ACOMPANHAMENTO'!$AC$3:$AC$4922)))+((S534&lt;&gt;"")*ISNUMBER(SEARCH("|"&amp;S534&amp;"|",'5_ACOMPANHAMENTO'!$AC$3:$AC$4922)))+((T534&lt;&gt;"")*ISNUMBER(SEARCH("|"&amp;T534&amp;"|",'5_ACOMPANHAMENTO'!$AC$3:$AC$4922)))+((U534&lt;&gt;"")*ISNUMBER(SEARCH("|"&amp;U534&amp;"|",'5_ACOMPANHAMENTO'!$AC$3:$AC$4922)))+((V534&lt;&gt;"")*ISNUMBER(SEARCH("|"&amp;V534&amp;"|",'5_ACOMPANHAMENTO'!$AC$3:$AC$4922)))+((W534&lt;&gt;"")*ISNUMBER(SEARCH("|"&amp;W534&amp;"|",'5_ACOMPANHAMENTO'!$AC$3:$AC$4922)))+((X534&lt;&gt;"")*ISNUMBER(SEARCH("|"&amp;X534&amp;"|",'5_ACOMPANHAMENTO'!$AC$3:$AC$4922)))+((Y534&lt;&gt;"")*ISNUMBER(SEARCH("|"&amp;Y534&amp;"|",'5_ACOMPANHAMENTO'!$AC$3:$AC$4922)))+((Z534&lt;&gt;"")*ISNUMBER(SEARCH("|"&amp;Z534&amp;"|",'5_ACOMPANHAMENTO'!$AC$3:$AC$4922)))+((AA534&lt;&gt;"")*ISNUMBER(SEARCH("|"&amp;AA534&amp;"|",'5_ACOMPANHAMENTO'!$AC$3:$AC$4922)))+((AB534&lt;&gt;"")*ISNUMBER(SEARCH("|"&amp;AB534&amp;"|",'5_ACOMPANHAMENTO'!$AC$3:$AC$4922))))&gt;0)),'5_ACOMPANHAMENTO'!$J$3:$J$4922),0))</f>
        <v/>
      </c>
      <c r="E534" s="4">
        <f>IF(G534=0,"FINALIZADO",IF(TODAY()&gt;A534,"ATRASADO "&amp;TODAY()-A534&amp;" DIAS","ADIANTADO "&amp;A534-TODAY()&amp;" DIAS"))</f>
        <v/>
      </c>
      <c r="F534" s="7">
        <f>IF(OR($B534="",$C534=""),"",IFERROR(SUMPRODUCT(--(('5_ACOMPANHAMENTO'!$AD$3:$AD$4922=TRIM($C534&amp;""))*('5_ACOMPANHAMENTO'!$AC$3:$AC$4922&lt;&gt;"")*((((I534&lt;&gt;"")*ISNUMBER(SEARCH("|"&amp;I534&amp;"|",'5_ACOMPANHAMENTO'!$AC$3:$AC$4922)))+((J534&lt;&gt;"")*ISNUMBER(SEARCH("|"&amp;J534&amp;"|",'5_ACOMPANHAMENTO'!$AC$3:$AC$4922)))+((K534&lt;&gt;"")*ISNUMBER(SEARCH("|"&amp;K534&amp;"|",'5_ACOMPANHAMENTO'!$AC$3:$AC$4922)))+((L534&lt;&gt;"")*ISNUMBER(SEARCH("|"&amp;L534&amp;"|",'5_ACOMPANHAMENTO'!$AC$3:$AC$4922)))+((M534&lt;&gt;"")*ISNUMBER(SEARCH("|"&amp;M534&amp;"|",'5_ACOMPANHAMENTO'!$AC$3:$AC$4922)))+((N534&lt;&gt;"")*ISNUMBER(SEARCH("|"&amp;N534&amp;"|",'5_ACOMPANHAMENTO'!$AC$3:$AC$4922)))+((O534&lt;&gt;"")*ISNUMBER(SEARCH("|"&amp;O534&amp;"|",'5_ACOMPANHAMENTO'!$AC$3:$AC$4922)))+((P534&lt;&gt;"")*ISNUMBER(SEARCH("|"&amp;P534&amp;"|",'5_ACOMPANHAMENTO'!$AC$3:$AC$4922)))+((Q534&lt;&gt;"")*ISNUMBER(SEARCH("|"&amp;Q534&amp;"|",'5_ACOMPANHAMENTO'!$AC$3:$AC$4922)))+((R534&lt;&gt;"")*ISNUMBER(SEARCH("|"&amp;R534&amp;"|",'5_ACOMPANHAMENTO'!$AC$3:$AC$4922)))+((S534&lt;&gt;"")*ISNUMBER(SEARCH("|"&amp;S534&amp;"|",'5_ACOMPANHAMENTO'!$AC$3:$AC$4922)))+((T534&lt;&gt;"")*ISNUMBER(SEARCH("|"&amp;T534&amp;"|",'5_ACOMPANHAMENTO'!$AC$3:$AC$4922)))+((U534&lt;&gt;"")*ISNUMBER(SEARCH("|"&amp;U534&amp;"|",'5_ACOMPANHAMENTO'!$AC$3:$AC$4922)))+((V534&lt;&gt;"")*ISNUMBER(SEARCH("|"&amp;V534&amp;"|",'5_ACOMPANHAMENTO'!$AC$3:$AC$4922)))+((W534&lt;&gt;"")*ISNUMBER(SEARCH("|"&amp;W534&amp;"|",'5_ACOMPANHAMENTO'!$AC$3:$AC$4922)))+((X534&lt;&gt;"")*ISNUMBER(SEARCH("|"&amp;X534&amp;"|",'5_ACOMPANHAMENTO'!$AC$3:$AC$4922)))+((Y534&lt;&gt;"")*ISNUMBER(SEARCH("|"&amp;Y534&amp;"|",'5_ACOMPANHAMENTO'!$AC$3:$AC$4922)))+((Z534&lt;&gt;"")*ISNUMBER(SEARCH("|"&amp;Z534&amp;"|",'5_ACOMPANHAMENTO'!$AC$3:$AC$4922)))+((AA534&lt;&gt;"")*ISNUMBER(SEARCH("|"&amp;AA534&amp;"|",'5_ACOMPANHAMENTO'!$AC$3:$AC$4922)))+((AB534&lt;&gt;"")*ISNUMBER(SEARCH("|"&amp;AB534&amp;"|",'5_ACOMPANHAMENTO'!$AC$3:$AC$4922))))&gt;0)),'5_ACOMPANHAMENTO'!$O$3:$O$4922),0))</f>
        <v/>
      </c>
      <c r="G534" s="7">
        <f>IF(OR($B534="",$C534=""),"",D534-F534)</f>
        <v/>
      </c>
      <c r="H534">
        <f>IF(OR($B534="",$C534=""),"",TRIM($B534&amp;"")&amp;"|"&amp;TRIM($C534&amp;""))</f>
        <v/>
      </c>
      <c r="I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",99)),1,99)))</f>
        <v/>
      </c>
      <c r="J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",99)),100,99)))</f>
        <v/>
      </c>
      <c r="K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",99)),199,99)))</f>
        <v/>
      </c>
      <c r="L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",99)),298,99)))</f>
        <v/>
      </c>
      <c r="M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",99)),397,99)))</f>
        <v/>
      </c>
      <c r="N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",99)),496,99)))</f>
        <v/>
      </c>
      <c r="O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",99)),595,99)))</f>
        <v/>
      </c>
      <c r="P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",99)),694,99)))</f>
        <v/>
      </c>
      <c r="Q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",99)),793,99)))</f>
        <v/>
      </c>
      <c r="R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",99)),892,99)))</f>
        <v/>
      </c>
      <c r="S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",99)),991,99)))</f>
        <v/>
      </c>
      <c r="T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",99)),1090,99)))</f>
        <v/>
      </c>
      <c r="U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",99)),1189,99)))</f>
        <v/>
      </c>
      <c r="V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",99)),1288,99)))</f>
        <v/>
      </c>
      <c r="W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",99)),1387,99)))</f>
        <v/>
      </c>
      <c r="X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",99)),1486,99)))</f>
        <v/>
      </c>
      <c r="Y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",99)),1585,99)))</f>
        <v/>
      </c>
      <c r="Z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",99)),1684,99)))</f>
        <v/>
      </c>
      <c r="AA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",99)),1783,99)))</f>
        <v/>
      </c>
      <c r="AB534" s="1">
        <f>IF($B534="","",TRIM(MID(SUBSTITUTE(TRIM(SUBSTITUTE(SUBSTITUTE(SUBSTITUTE(SUBSTITUTE(SUBSTITUTE(SUBSTITUTE(SUBSTITUTE(SUBSTITUTE(SUBSTITUTE(SUBSTITUTE(SUBSTITUTE(SUBSTITUTE(SUBSTITUTE(SUBSTITUTE(TRIM($B534&amp;""),CHAR(10),"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",REPT(" ",99)),1882,99)))</f>
        <v/>
      </c>
    </row>
    <row r="535" hidden="1" ht="11.25" customHeight="1">
      <c r="A535" s="4">
        <f>IF(OR($B535="",$C535=""),"",IFERROR(INDEX('5_ACOMPANHAMENTO'!$A$3:$A$4922,MATCH(1,INDEX(('5_ACOMPANHAMENTO'!$AD$3:$AD$4922=TRIM($C535&amp;""))*('5_ACOMPANHAMENTO'!$AC$3:$AC$4922&lt;&gt;"")*((((I535&lt;&gt;"")*ISNUMBER(SEARCH("|"&amp;I535&amp;"|",'5_ACOMPANHAMENTO'!$AC$3:$AC$4922)))+((J535&lt;&gt;"")*ISNUMBER(SEARCH("|"&amp;J535&amp;"|",'5_ACOMPANHAMENTO'!$AC$3:$AC$4922)))+((K535&lt;&gt;"")*ISNUMBER(SEARCH("|"&amp;K535&amp;"|",'5_ACOMPANHAMENTO'!$AC$3:$AC$4922)))+((L535&lt;&gt;"")*ISNUMBER(SEARCH("|"&amp;L535&amp;"|",'5_ACOMPANHAMENTO'!$AC$3:$AC$4922)))+((M535&lt;&gt;"")*ISNUMBER(SEARCH("|"&amp;M535&amp;"|",'5_ACOMPANHAMENTO'!$AC$3:$AC$4922)))+((N535&lt;&gt;"")*ISNUMBER(SEARCH("|"&amp;N535&amp;"|",'5_ACOMPANHAMENTO'!$AC$3:$AC$4922)))+((O535&lt;&gt;"")*ISNUMBER(SEARCH("|"&amp;O535&amp;"|",'5_ACOMPANHAMENTO'!$AC$3:$AC$4922)))+((P535&lt;&gt;"")*ISNUMBER(SEARCH("|"&amp;P535&amp;"|",'5_ACOMPANHAMENTO'!$AC$3:$AC$4922)))+((Q535&lt;&gt;"")*ISNUMBER(SEARCH("|"&amp;Q535&amp;"|",'5_ACOMPANHAMENTO'!$AC$3:$AC$4922)))+((R535&lt;&gt;"")*ISNUMBER(SEARCH("|"&amp;R535&amp;"|",'5_ACOMPANHAMENTO'!$AC$3:$AC$4922)))+((S535&lt;&gt;"")*ISNUMBER(SEARCH("|"&amp;S535&amp;"|",'5_ACOMPANHAMENTO'!$AC$3:$AC$4922)))+((T535&lt;&gt;"")*ISNUMBER(SEARCH("|"&amp;T535&amp;"|",'5_ACOMPANHAMENTO'!$AC$3:$AC$4922)))+((U535&lt;&gt;"")*ISNUMBER(SEARCH("|"&amp;U535&amp;"|",'5_ACOMPANHAMENTO'!$AC$3:$AC$4922)))+((V535&lt;&gt;"")*ISNUMBER(SEARCH("|"&amp;V535&amp;"|",'5_ACOMPANHAMENTO'!$AC$3:$AC$4922)))+((W535&lt;&gt;"")*ISNUMBER(SEARCH("|"&amp;W535&amp;"|",'5_ACOMPANHAMENTO'!$AC$3:$AC$4922)))+((X535&lt;&gt;"")*ISNUMBER(SEARCH("|"&amp;X535&amp;"|",'5_ACOMPANHAMENTO'!$AC$3:$AC$4922)))+((Y535&lt;&gt;"")*ISNUMBER(SEARCH("|"&amp;Y535&amp;"|",'5_ACOMPANHAMENTO'!$AC$3:$AC$4922)))+((Z535&lt;&gt;"")*ISNUMBER(SEARCH("|"&amp;Z535&amp;"|",'5_ACOMPANHAMENTO'!$AC$3:$AC$4922)))+((AA535&lt;&gt;"")*ISNUMBER(SEARCH("|"&amp;AA535&amp;"|",'5_ACOMPANHAMENTO'!$AC$3:$AC$4922)))+((AB535&lt;&gt;"")*ISNUMBER(SEARCH("|"&amp;AB535&amp;"|",'5_ACOMPANHAMENTO'!$AC$3:$AC$4922))))&gt;0),0),0)),""))</f>
        <v/>
      </c>
      <c r="B535" s="14" t="inlineStr">
        <is>
          <t>10199,10201</t>
        </is>
      </c>
      <c r="C535" s="14" t="inlineStr">
        <is>
          <t>8 EMBALAGEM</t>
        </is>
      </c>
      <c r="D535" s="4">
        <f>IF(OR($B535="",$C535=""),"",IFERROR(SUMPRODUCT(--(('5_ACOMPANHAMENTO'!$AD$3:$AD$4922=TRIM($C535&amp;""))*('5_ACOMPANHAMENTO'!$AC$3:$AC$4922&lt;&gt;"")*((((I535&lt;&gt;"")*ISNUMBER(SEARCH("|"&amp;I535&amp;"|",'5_ACOMPANHAMENTO'!$AC$3:$AC$4922)))+((J535&lt;&gt;"")*ISNUMBER(SEARCH("|"&amp;J535&amp;"|",'5_ACOMPANHAMENTO'!$AC$3:$AC$4922)))+((K535&lt;&gt;"")*ISNUMBER(SEARCH("|"&amp;K535&amp;"|",'5_ACOMPANHAMENTO'!$AC$3:$AC$4922)))+((L535&lt;&gt;"")*ISNUMBER(SEARCH("|"&amp;L535&amp;"|",'5_ACOMPANHAMENTO'!$AC$3:$AC$4922)))+((M535&lt;&gt;"")*ISNUMBER(SEARCH("|"&amp;M535&amp;"|",'5_ACOMPANHAMENTO'!$AC$3:$AC$4922)))+((N535&lt;&gt;"")*ISNUMBER(SEARCH("|"&amp;N535&amp;"|",'5_ACOMPANHAMENTO'!$AC$3:$AC$4922)))+((O535&lt;&gt;"")*ISNUMBER(SEARCH("|"&amp;O535&amp;"|",'5_ACOMPANHAMENTO'!$AC$3:$AC$4922)))+((P535&lt;&gt;"")*ISNUMBER(SEARCH("|"&amp;P535&amp;"|",'5_ACOMPANHAMENTO'!$AC$3:$AC$4922)))+((Q535&lt;&gt;"")*ISNUMBER(SEARCH("|"&amp;Q535&amp;"|",'5_ACOMPANHAMENTO'!$AC$3:$AC$4922)))+((R535&lt;&gt;"")*ISNUMBER(SEARCH("|"&amp;R535&amp;"|",'5_ACOMPANHAMENTO'!$AC$3:$AC$4922)))+((S535&lt;&gt;"")*ISNUMBER(SEARCH("|"&amp;S535&amp;"|",'5_ACOMPANHAMENTO'!$AC$3:$AC$4922)))+((T535&lt;&gt;"")*ISNUMBER(SEARCH("|"&amp;T535&amp;"|",'5_ACOMPANHAMENTO'!$AC$3:$AC$4922)))+((U535&lt;&gt;"")*ISNUMBER(SEARCH("|"&amp;U535&amp;"|",'5_ACOMPANHAMENTO'!$AC$3:$AC$4922)))+((V535&lt;&gt;"")*ISNUMBER(SEARCH("|"&amp;V535&amp;"|",'5_ACOMPANHAMENTO'!$AC$3:$AC$4922)))+((W535&lt;&gt;"")*ISNUMBER(SEARCH("|"&amp;W535&amp;"|",'5_ACOMPANHAMENTO'!$AC$3:$AC$4922)))+((X535&lt;&gt;"")*ISNUMBER(SEARCH("|"&amp;X535&amp;"|",'5_ACOMPANHAMENTO'!$AC$3:$AC$4922)))+((Y535&lt;&gt;"")*ISNUMBER(SEARCH("|"&amp;Y535&amp;"|",'5_ACOMPANHAMENTO'!$AC$3:$AC$4922)))+((Z535&lt;&gt;"")*ISNUMBER(SEARCH("|"&amp;Z535&amp;"|",'5_ACOMPANHAMENTO'!$AC$3:$AC$4922)))+((AA535&lt;&gt;"")*ISNUMBER(SEARCH("|"&amp;AA535&amp;"|",'5_ACOMPANHAMENTO'!$AC$3:$AC$4922)))+((AB535&lt;&gt;"")*ISNUMBER(SEARCH("|"&amp;AB535&amp;"|",'5_ACOMPANHAMENTO'!$AC$3:$AC$4922))))&gt;0)),'5_ACOMPANHAMENTO'!$J$3:$J$4922),0))</f>
        <v/>
      </c>
      <c r="E535" s="4">
        <f>IF(G535=0,"FINALIZADO",IF(TODAY()&gt;A535,"ATRASADO "&amp;TODAY()-A535&amp;" DIAS","ADIANTADO "&amp;A535-TODAY()&amp;" DIAS"))</f>
        <v/>
      </c>
      <c r="F535" s="7">
        <f>IF(OR($B535="",$C535=""),"",IFERROR(SUMPRODUCT(--(('5_ACOMPANHAMENTO'!$AD$3:$AD$4922=TRIM($C535&amp;""))*('5_ACOMPANHAMENTO'!$AC$3:$AC$4922&lt;&gt;"")*((((I535&lt;&gt;"")*ISNUMBER(SEARCH("|"&amp;I535&amp;"|",'5_ACOMPANHAMENTO'!$AC$3:$AC$4922)))+((J535&lt;&gt;"")*ISNUMBER(SEARCH("|"&amp;J535&amp;"|",'5_ACOMPANHAMENTO'!$AC$3:$AC$4922)))+((K535&lt;&gt;"")*ISNUMBER(SEARCH("|"&amp;K535&amp;"|",'5_ACOMPANHAMENTO'!$AC$3:$AC$4922)))+((L535&lt;&gt;"")*ISNUMBER(SEARCH("|"&amp;L535&amp;"|",'5_ACOMPANHAMENTO'!$AC$3:$AC$4922)))+((M535&lt;&gt;"")*ISNUMBER(SEARCH("|"&amp;M535&amp;"|",'5_ACOMPANHAMENTO'!$AC$3:$AC$4922)))+((N535&lt;&gt;"")*ISNUMBER(SEARCH("|"&amp;N535&amp;"|",'5_ACOMPANHAMENTO'!$AC$3:$AC$4922)))+((O535&lt;&gt;"")*ISNUMBER(SEARCH("|"&amp;O535&amp;"|",'5_ACOMPANHAMENTO'!$AC$3:$AC$4922)))+((P535&lt;&gt;"")*ISNUMBER(SEARCH("|"&amp;P535&amp;"|",'5_ACOMPANHAMENTO'!$AC$3:$AC$4922)))+((Q535&lt;&gt;"")*ISNUMBER(SEARCH("|"&amp;Q535&amp;"|",'5_ACOMPANHAMENTO'!$AC$3:$AC$4922)))+((R535&lt;&gt;"")*ISNUMBER(SEARCH("|"&amp;R535&amp;"|",'5_ACOMPANHAMENTO'!$AC$3:$AC$4922)))+((S535&lt;&gt;"")*ISNUMBER(SEARCH("|"&amp;S535&amp;"|",'5_ACOMPANHAMENTO'!$AC$3:$AC$4922)))+((T535&lt;&gt;"")*ISNUMBER(SEARCH("|"&amp;T535&amp;"|",'5_ACOMPANHAMENTO'!$AC$3:$AC$4922)))+((U535&lt;&gt;"")*ISNUMBER(SEARCH("|"&amp;U535&amp;"|",'5_ACOMPANHAMENTO'!$AC$3:$AC$4922)))+((V535&lt;&gt;"")*ISNUMBER(SEARCH("|"&amp;V535&amp;"|",'5_ACOMPANHAMENTO'!$AC$3:$AC$4922)))+((W535&lt;&gt;"")*ISNUMBER(SEARCH("|"&amp;W535&amp;"|",'5_ACOMPANHAMENTO'!$AC$3:$AC$4922)))+((X535&lt;&gt;"")*ISNUMBER(SEARCH("|"&amp;X535&amp;"|",'5_ACOMPANHAMENTO'!$AC$3:$AC$4922)))+((Y535&lt;&gt;"")*ISNUMBER(SEARCH("|"&amp;Y535&amp;"|",'5_ACOMPANHAMENTO'!$AC$3:$AC$4922)))+((Z535&lt;&gt;"")*ISNUMBER(SEARCH("|"&amp;Z535&amp;"|",'5_ACOMPANHAMENTO'!$AC$3:$AC$4922)))+((AA535&lt;&gt;"")*ISNUMBER(SEARCH("|"&amp;AA535&amp;"|",'5_ACOMPANHAMENTO'!$AC$3:$AC$4922)))+((AB535&lt;&gt;"")*ISNUMBER(SEARCH("|"&amp;AB535&amp;"|",'5_ACOMPANHAMENTO'!$AC$3:$AC$4922))))&gt;0)),'5_ACOMPANHAMENTO'!$O$3:$O$4922),0))</f>
        <v/>
      </c>
      <c r="G535" s="7">
        <f>IF(OR($B535="",$C535=""),"",D535-F535)</f>
        <v/>
      </c>
      <c r="H535">
        <f>IF(OR($B535="",$C535=""),"",TRIM($B535&amp;"")&amp;"|"&amp;TRIM($C535&amp;""))</f>
        <v/>
      </c>
      <c r="I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",99)),1,99)))</f>
        <v/>
      </c>
      <c r="J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",99)),100,99)))</f>
        <v/>
      </c>
      <c r="K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",99)),199,99)))</f>
        <v/>
      </c>
      <c r="L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",99)),298,99)))</f>
        <v/>
      </c>
      <c r="M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",99)),397,99)))</f>
        <v/>
      </c>
      <c r="N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",99)),496,99)))</f>
        <v/>
      </c>
      <c r="O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",99)),595,99)))</f>
        <v/>
      </c>
      <c r="P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",99)),694,99)))</f>
        <v/>
      </c>
      <c r="Q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",99)),793,99)))</f>
        <v/>
      </c>
      <c r="R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",99)),892,99)))</f>
        <v/>
      </c>
      <c r="S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",99)),991,99)))</f>
        <v/>
      </c>
      <c r="T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",99)),1090,99)))</f>
        <v/>
      </c>
      <c r="U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",99)),1189,99)))</f>
        <v/>
      </c>
      <c r="V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",99)),1288,99)))</f>
        <v/>
      </c>
      <c r="W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",99)),1387,99)))</f>
        <v/>
      </c>
      <c r="X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",99)),1486,99)))</f>
        <v/>
      </c>
      <c r="Y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",99)),1585,99)))</f>
        <v/>
      </c>
      <c r="Z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",99)),1684,99)))</f>
        <v/>
      </c>
      <c r="AA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",99)),1783,99)))</f>
        <v/>
      </c>
      <c r="AB535" s="1">
        <f>IF($B535="","",TRIM(MID(SUBSTITUTE(TRIM(SUBSTITUTE(SUBSTITUTE(SUBSTITUTE(SUBSTITUTE(SUBSTITUTE(SUBSTITUTE(SUBSTITUTE(SUBSTITUTE(SUBSTITUTE(SUBSTITUTE(SUBSTITUTE(SUBSTITUTE(SUBSTITUTE(SUBSTITUTE(TRIM($B535&amp;""),CHAR(10),"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",REPT(" ",99)),1882,99)))</f>
        <v/>
      </c>
    </row>
    <row r="536" hidden="1" ht="11.25" customHeight="1">
      <c r="A536" s="4">
        <f>IF(OR($B536="",$C536=""),"",IFERROR(INDEX('5_ACOMPANHAMENTO'!$A$3:$A$4922,MATCH(1,INDEX(('5_ACOMPANHAMENTO'!$AD$3:$AD$4922=TRIM($C536&amp;""))*('5_ACOMPANHAMENTO'!$AC$3:$AC$4922&lt;&gt;"")*((((I536&lt;&gt;"")*ISNUMBER(SEARCH("|"&amp;I536&amp;"|",'5_ACOMPANHAMENTO'!$AC$3:$AC$4922)))+((J536&lt;&gt;"")*ISNUMBER(SEARCH("|"&amp;J536&amp;"|",'5_ACOMPANHAMENTO'!$AC$3:$AC$4922)))+((K536&lt;&gt;"")*ISNUMBER(SEARCH("|"&amp;K536&amp;"|",'5_ACOMPANHAMENTO'!$AC$3:$AC$4922)))+((L536&lt;&gt;"")*ISNUMBER(SEARCH("|"&amp;L536&amp;"|",'5_ACOMPANHAMENTO'!$AC$3:$AC$4922)))+((M536&lt;&gt;"")*ISNUMBER(SEARCH("|"&amp;M536&amp;"|",'5_ACOMPANHAMENTO'!$AC$3:$AC$4922)))+((N536&lt;&gt;"")*ISNUMBER(SEARCH("|"&amp;N536&amp;"|",'5_ACOMPANHAMENTO'!$AC$3:$AC$4922)))+((O536&lt;&gt;"")*ISNUMBER(SEARCH("|"&amp;O536&amp;"|",'5_ACOMPANHAMENTO'!$AC$3:$AC$4922)))+((P536&lt;&gt;"")*ISNUMBER(SEARCH("|"&amp;P536&amp;"|",'5_ACOMPANHAMENTO'!$AC$3:$AC$4922)))+((Q536&lt;&gt;"")*ISNUMBER(SEARCH("|"&amp;Q536&amp;"|",'5_ACOMPANHAMENTO'!$AC$3:$AC$4922)))+((R536&lt;&gt;"")*ISNUMBER(SEARCH("|"&amp;R536&amp;"|",'5_ACOMPANHAMENTO'!$AC$3:$AC$4922)))+((S536&lt;&gt;"")*ISNUMBER(SEARCH("|"&amp;S536&amp;"|",'5_ACOMPANHAMENTO'!$AC$3:$AC$4922)))+((T536&lt;&gt;"")*ISNUMBER(SEARCH("|"&amp;T536&amp;"|",'5_ACOMPANHAMENTO'!$AC$3:$AC$4922)))+((U536&lt;&gt;"")*ISNUMBER(SEARCH("|"&amp;U536&amp;"|",'5_ACOMPANHAMENTO'!$AC$3:$AC$4922)))+((V536&lt;&gt;"")*ISNUMBER(SEARCH("|"&amp;V536&amp;"|",'5_ACOMPANHAMENTO'!$AC$3:$AC$4922)))+((W536&lt;&gt;"")*ISNUMBER(SEARCH("|"&amp;W536&amp;"|",'5_ACOMPANHAMENTO'!$AC$3:$AC$4922)))+((X536&lt;&gt;"")*ISNUMBER(SEARCH("|"&amp;X536&amp;"|",'5_ACOMPANHAMENTO'!$AC$3:$AC$4922)))+((Y536&lt;&gt;"")*ISNUMBER(SEARCH("|"&amp;Y536&amp;"|",'5_ACOMPANHAMENTO'!$AC$3:$AC$4922)))+((Z536&lt;&gt;"")*ISNUMBER(SEARCH("|"&amp;Z536&amp;"|",'5_ACOMPANHAMENTO'!$AC$3:$AC$4922)))+((AA536&lt;&gt;"")*ISNUMBER(SEARCH("|"&amp;AA536&amp;"|",'5_ACOMPANHAMENTO'!$AC$3:$AC$4922)))+((AB536&lt;&gt;"")*ISNUMBER(SEARCH("|"&amp;AB536&amp;"|",'5_ACOMPANHAMENTO'!$AC$3:$AC$4922))))&gt;0),0),0)),""))</f>
        <v/>
      </c>
      <c r="B536" s="14" t="inlineStr">
        <is>
          <t>10199,10201</t>
        </is>
      </c>
      <c r="C536" s="14" t="inlineStr">
        <is>
          <t>8 EMBALAGEM</t>
        </is>
      </c>
      <c r="D536" s="4">
        <f>IF(OR($B536="",$C536=""),"",IFERROR(SUMPRODUCT(--(('5_ACOMPANHAMENTO'!$AD$3:$AD$4922=TRIM($C536&amp;""))*('5_ACOMPANHAMENTO'!$AC$3:$AC$4922&lt;&gt;"")*((((I536&lt;&gt;"")*ISNUMBER(SEARCH("|"&amp;I536&amp;"|",'5_ACOMPANHAMENTO'!$AC$3:$AC$4922)))+((J536&lt;&gt;"")*ISNUMBER(SEARCH("|"&amp;J536&amp;"|",'5_ACOMPANHAMENTO'!$AC$3:$AC$4922)))+((K536&lt;&gt;"")*ISNUMBER(SEARCH("|"&amp;K536&amp;"|",'5_ACOMPANHAMENTO'!$AC$3:$AC$4922)))+((L536&lt;&gt;"")*ISNUMBER(SEARCH("|"&amp;L536&amp;"|",'5_ACOMPANHAMENTO'!$AC$3:$AC$4922)))+((M536&lt;&gt;"")*ISNUMBER(SEARCH("|"&amp;M536&amp;"|",'5_ACOMPANHAMENTO'!$AC$3:$AC$4922)))+((N536&lt;&gt;"")*ISNUMBER(SEARCH("|"&amp;N536&amp;"|",'5_ACOMPANHAMENTO'!$AC$3:$AC$4922)))+((O536&lt;&gt;"")*ISNUMBER(SEARCH("|"&amp;O536&amp;"|",'5_ACOMPANHAMENTO'!$AC$3:$AC$4922)))+((P536&lt;&gt;"")*ISNUMBER(SEARCH("|"&amp;P536&amp;"|",'5_ACOMPANHAMENTO'!$AC$3:$AC$4922)))+((Q536&lt;&gt;"")*ISNUMBER(SEARCH("|"&amp;Q536&amp;"|",'5_ACOMPANHAMENTO'!$AC$3:$AC$4922)))+((R536&lt;&gt;"")*ISNUMBER(SEARCH("|"&amp;R536&amp;"|",'5_ACOMPANHAMENTO'!$AC$3:$AC$4922)))+((S536&lt;&gt;"")*ISNUMBER(SEARCH("|"&amp;S536&amp;"|",'5_ACOMPANHAMENTO'!$AC$3:$AC$4922)))+((T536&lt;&gt;"")*ISNUMBER(SEARCH("|"&amp;T536&amp;"|",'5_ACOMPANHAMENTO'!$AC$3:$AC$4922)))+((U536&lt;&gt;"")*ISNUMBER(SEARCH("|"&amp;U536&amp;"|",'5_ACOMPANHAMENTO'!$AC$3:$AC$4922)))+((V536&lt;&gt;"")*ISNUMBER(SEARCH("|"&amp;V536&amp;"|",'5_ACOMPANHAMENTO'!$AC$3:$AC$4922)))+((W536&lt;&gt;"")*ISNUMBER(SEARCH("|"&amp;W536&amp;"|",'5_ACOMPANHAMENTO'!$AC$3:$AC$4922)))+((X536&lt;&gt;"")*ISNUMBER(SEARCH("|"&amp;X536&amp;"|",'5_ACOMPANHAMENTO'!$AC$3:$AC$4922)))+((Y536&lt;&gt;"")*ISNUMBER(SEARCH("|"&amp;Y536&amp;"|",'5_ACOMPANHAMENTO'!$AC$3:$AC$4922)))+((Z536&lt;&gt;"")*ISNUMBER(SEARCH("|"&amp;Z536&amp;"|",'5_ACOMPANHAMENTO'!$AC$3:$AC$4922)))+((AA536&lt;&gt;"")*ISNUMBER(SEARCH("|"&amp;AA536&amp;"|",'5_ACOMPANHAMENTO'!$AC$3:$AC$4922)))+((AB536&lt;&gt;"")*ISNUMBER(SEARCH("|"&amp;AB536&amp;"|",'5_ACOMPANHAMENTO'!$AC$3:$AC$4922))))&gt;0)),'5_ACOMPANHAMENTO'!$J$3:$J$4922),0))</f>
        <v/>
      </c>
      <c r="E536" s="4">
        <f>IF(G536=0,"FINALIZADO",IF(TODAY()&gt;A536,"ATRASADO "&amp;TODAY()-A536&amp;" DIAS","ADIANTADO "&amp;A536-TODAY()&amp;" DIAS"))</f>
        <v/>
      </c>
      <c r="F536" s="7">
        <f>IF(OR($B536="",$C536=""),"",IFERROR(SUMPRODUCT(--(('5_ACOMPANHAMENTO'!$AD$3:$AD$4922=TRIM($C536&amp;""))*('5_ACOMPANHAMENTO'!$AC$3:$AC$4922&lt;&gt;"")*((((I536&lt;&gt;"")*ISNUMBER(SEARCH("|"&amp;I536&amp;"|",'5_ACOMPANHAMENTO'!$AC$3:$AC$4922)))+((J536&lt;&gt;"")*ISNUMBER(SEARCH("|"&amp;J536&amp;"|",'5_ACOMPANHAMENTO'!$AC$3:$AC$4922)))+((K536&lt;&gt;"")*ISNUMBER(SEARCH("|"&amp;K536&amp;"|",'5_ACOMPANHAMENTO'!$AC$3:$AC$4922)))+((L536&lt;&gt;"")*ISNUMBER(SEARCH("|"&amp;L536&amp;"|",'5_ACOMPANHAMENTO'!$AC$3:$AC$4922)))+((M536&lt;&gt;"")*ISNUMBER(SEARCH("|"&amp;M536&amp;"|",'5_ACOMPANHAMENTO'!$AC$3:$AC$4922)))+((N536&lt;&gt;"")*ISNUMBER(SEARCH("|"&amp;N536&amp;"|",'5_ACOMPANHAMENTO'!$AC$3:$AC$4922)))+((O536&lt;&gt;"")*ISNUMBER(SEARCH("|"&amp;O536&amp;"|",'5_ACOMPANHAMENTO'!$AC$3:$AC$4922)))+((P536&lt;&gt;"")*ISNUMBER(SEARCH("|"&amp;P536&amp;"|",'5_ACOMPANHAMENTO'!$AC$3:$AC$4922)))+((Q536&lt;&gt;"")*ISNUMBER(SEARCH("|"&amp;Q536&amp;"|",'5_ACOMPANHAMENTO'!$AC$3:$AC$4922)))+((R536&lt;&gt;"")*ISNUMBER(SEARCH("|"&amp;R536&amp;"|",'5_ACOMPANHAMENTO'!$AC$3:$AC$4922)))+((S536&lt;&gt;"")*ISNUMBER(SEARCH("|"&amp;S536&amp;"|",'5_ACOMPANHAMENTO'!$AC$3:$AC$4922)))+((T536&lt;&gt;"")*ISNUMBER(SEARCH("|"&amp;T536&amp;"|",'5_ACOMPANHAMENTO'!$AC$3:$AC$4922)))+((U536&lt;&gt;"")*ISNUMBER(SEARCH("|"&amp;U536&amp;"|",'5_ACOMPANHAMENTO'!$AC$3:$AC$4922)))+((V536&lt;&gt;"")*ISNUMBER(SEARCH("|"&amp;V536&amp;"|",'5_ACOMPANHAMENTO'!$AC$3:$AC$4922)))+((W536&lt;&gt;"")*ISNUMBER(SEARCH("|"&amp;W536&amp;"|",'5_ACOMPANHAMENTO'!$AC$3:$AC$4922)))+((X536&lt;&gt;"")*ISNUMBER(SEARCH("|"&amp;X536&amp;"|",'5_ACOMPANHAMENTO'!$AC$3:$AC$4922)))+((Y536&lt;&gt;"")*ISNUMBER(SEARCH("|"&amp;Y536&amp;"|",'5_ACOMPANHAMENTO'!$AC$3:$AC$4922)))+((Z536&lt;&gt;"")*ISNUMBER(SEARCH("|"&amp;Z536&amp;"|",'5_ACOMPANHAMENTO'!$AC$3:$AC$4922)))+((AA536&lt;&gt;"")*ISNUMBER(SEARCH("|"&amp;AA536&amp;"|",'5_ACOMPANHAMENTO'!$AC$3:$AC$4922)))+((AB536&lt;&gt;"")*ISNUMBER(SEARCH("|"&amp;AB536&amp;"|",'5_ACOMPANHAMENTO'!$AC$3:$AC$4922))))&gt;0)),'5_ACOMPANHAMENTO'!$O$3:$O$4922),0))</f>
        <v/>
      </c>
      <c r="G536" s="7">
        <f>IF(OR($B536="",$C536=""),"",D536-F536)</f>
        <v/>
      </c>
      <c r="H536">
        <f>IF(OR($B536="",$C536=""),"",TRIM($B536&amp;"")&amp;"|"&amp;TRIM($C536&amp;""))</f>
        <v/>
      </c>
      <c r="I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",99)),1,99)))</f>
        <v/>
      </c>
      <c r="J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",99)),100,99)))</f>
        <v/>
      </c>
      <c r="K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",99)),199,99)))</f>
        <v/>
      </c>
      <c r="L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",99)),298,99)))</f>
        <v/>
      </c>
      <c r="M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",99)),397,99)))</f>
        <v/>
      </c>
      <c r="N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",99)),496,99)))</f>
        <v/>
      </c>
      <c r="O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",99)),595,99)))</f>
        <v/>
      </c>
      <c r="P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",99)),694,99)))</f>
        <v/>
      </c>
      <c r="Q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",99)),793,99)))</f>
        <v/>
      </c>
      <c r="R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",99)),892,99)))</f>
        <v/>
      </c>
      <c r="S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",99)),991,99)))</f>
        <v/>
      </c>
      <c r="T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",99)),1090,99)))</f>
        <v/>
      </c>
      <c r="U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",99)),1189,99)))</f>
        <v/>
      </c>
      <c r="V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",99)),1288,99)))</f>
        <v/>
      </c>
      <c r="W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",99)),1387,99)))</f>
        <v/>
      </c>
      <c r="X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",99)),1486,99)))</f>
        <v/>
      </c>
      <c r="Y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",99)),1585,99)))</f>
        <v/>
      </c>
      <c r="Z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",99)),1684,99)))</f>
        <v/>
      </c>
      <c r="AA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",99)),1783,99)))</f>
        <v/>
      </c>
      <c r="AB536" s="1">
        <f>IF($B536="","",TRIM(MID(SUBSTITUTE(TRIM(SUBSTITUTE(SUBSTITUTE(SUBSTITUTE(SUBSTITUTE(SUBSTITUTE(SUBSTITUTE(SUBSTITUTE(SUBSTITUTE(SUBSTITUTE(SUBSTITUTE(SUBSTITUTE(SUBSTITUTE(SUBSTITUTE(SUBSTITUTE(TRIM($B536&amp;""),CHAR(10),"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",REPT(" ",99)),1882,99)))</f>
        <v/>
      </c>
    </row>
    <row r="537" hidden="1" ht="11.25" customHeight="1">
      <c r="A537" s="4">
        <f>IF(OR($B537="",$C537=""),"",IFERROR(INDEX('5_ACOMPANHAMENTO'!$A$3:$A$4922,MATCH(1,INDEX(('5_ACOMPANHAMENTO'!$AD$3:$AD$4922=TRIM($C537&amp;""))*('5_ACOMPANHAMENTO'!$AC$3:$AC$4922&lt;&gt;"")*((((I537&lt;&gt;"")*ISNUMBER(SEARCH("|"&amp;I537&amp;"|",'5_ACOMPANHAMENTO'!$AC$3:$AC$4922)))+((J537&lt;&gt;"")*ISNUMBER(SEARCH("|"&amp;J537&amp;"|",'5_ACOMPANHAMENTO'!$AC$3:$AC$4922)))+((K537&lt;&gt;"")*ISNUMBER(SEARCH("|"&amp;K537&amp;"|",'5_ACOMPANHAMENTO'!$AC$3:$AC$4922)))+((L537&lt;&gt;"")*ISNUMBER(SEARCH("|"&amp;L537&amp;"|",'5_ACOMPANHAMENTO'!$AC$3:$AC$4922)))+((M537&lt;&gt;"")*ISNUMBER(SEARCH("|"&amp;M537&amp;"|",'5_ACOMPANHAMENTO'!$AC$3:$AC$4922)))+((N537&lt;&gt;"")*ISNUMBER(SEARCH("|"&amp;N537&amp;"|",'5_ACOMPANHAMENTO'!$AC$3:$AC$4922)))+((O537&lt;&gt;"")*ISNUMBER(SEARCH("|"&amp;O537&amp;"|",'5_ACOMPANHAMENTO'!$AC$3:$AC$4922)))+((P537&lt;&gt;"")*ISNUMBER(SEARCH("|"&amp;P537&amp;"|",'5_ACOMPANHAMENTO'!$AC$3:$AC$4922)))+((Q537&lt;&gt;"")*ISNUMBER(SEARCH("|"&amp;Q537&amp;"|",'5_ACOMPANHAMENTO'!$AC$3:$AC$4922)))+((R537&lt;&gt;"")*ISNUMBER(SEARCH("|"&amp;R537&amp;"|",'5_ACOMPANHAMENTO'!$AC$3:$AC$4922)))+((S537&lt;&gt;"")*ISNUMBER(SEARCH("|"&amp;S537&amp;"|",'5_ACOMPANHAMENTO'!$AC$3:$AC$4922)))+((T537&lt;&gt;"")*ISNUMBER(SEARCH("|"&amp;T537&amp;"|",'5_ACOMPANHAMENTO'!$AC$3:$AC$4922)))+((U537&lt;&gt;"")*ISNUMBER(SEARCH("|"&amp;U537&amp;"|",'5_ACOMPANHAMENTO'!$AC$3:$AC$4922)))+((V537&lt;&gt;"")*ISNUMBER(SEARCH("|"&amp;V537&amp;"|",'5_ACOMPANHAMENTO'!$AC$3:$AC$4922)))+((W537&lt;&gt;"")*ISNUMBER(SEARCH("|"&amp;W537&amp;"|",'5_ACOMPANHAMENTO'!$AC$3:$AC$4922)))+((X537&lt;&gt;"")*ISNUMBER(SEARCH("|"&amp;X537&amp;"|",'5_ACOMPANHAMENTO'!$AC$3:$AC$4922)))+((Y537&lt;&gt;"")*ISNUMBER(SEARCH("|"&amp;Y537&amp;"|",'5_ACOMPANHAMENTO'!$AC$3:$AC$4922)))+((Z537&lt;&gt;"")*ISNUMBER(SEARCH("|"&amp;Z537&amp;"|",'5_ACOMPANHAMENTO'!$AC$3:$AC$4922)))+((AA537&lt;&gt;"")*ISNUMBER(SEARCH("|"&amp;AA537&amp;"|",'5_ACOMPANHAMENTO'!$AC$3:$AC$4922)))+((AB537&lt;&gt;"")*ISNUMBER(SEARCH("|"&amp;AB537&amp;"|",'5_ACOMPANHAMENTO'!$AC$3:$AC$4922))))&gt;0),0),0)),""))</f>
        <v/>
      </c>
      <c r="B537" s="14" t="inlineStr">
        <is>
          <t>10199,10201</t>
        </is>
      </c>
      <c r="C537" s="14" t="inlineStr">
        <is>
          <t>8 EMBALAGEM</t>
        </is>
      </c>
      <c r="D537" s="4">
        <f>IF(OR($B537="",$C537=""),"",IFERROR(SUMPRODUCT(--(('5_ACOMPANHAMENTO'!$AD$3:$AD$4922=TRIM($C537&amp;""))*('5_ACOMPANHAMENTO'!$AC$3:$AC$4922&lt;&gt;"")*((((I537&lt;&gt;"")*ISNUMBER(SEARCH("|"&amp;I537&amp;"|",'5_ACOMPANHAMENTO'!$AC$3:$AC$4922)))+((J537&lt;&gt;"")*ISNUMBER(SEARCH("|"&amp;J537&amp;"|",'5_ACOMPANHAMENTO'!$AC$3:$AC$4922)))+((K537&lt;&gt;"")*ISNUMBER(SEARCH("|"&amp;K537&amp;"|",'5_ACOMPANHAMENTO'!$AC$3:$AC$4922)))+((L537&lt;&gt;"")*ISNUMBER(SEARCH("|"&amp;L537&amp;"|",'5_ACOMPANHAMENTO'!$AC$3:$AC$4922)))+((M537&lt;&gt;"")*ISNUMBER(SEARCH("|"&amp;M537&amp;"|",'5_ACOMPANHAMENTO'!$AC$3:$AC$4922)))+((N537&lt;&gt;"")*ISNUMBER(SEARCH("|"&amp;N537&amp;"|",'5_ACOMPANHAMENTO'!$AC$3:$AC$4922)))+((O537&lt;&gt;"")*ISNUMBER(SEARCH("|"&amp;O537&amp;"|",'5_ACOMPANHAMENTO'!$AC$3:$AC$4922)))+((P537&lt;&gt;"")*ISNUMBER(SEARCH("|"&amp;P537&amp;"|",'5_ACOMPANHAMENTO'!$AC$3:$AC$4922)))+((Q537&lt;&gt;"")*ISNUMBER(SEARCH("|"&amp;Q537&amp;"|",'5_ACOMPANHAMENTO'!$AC$3:$AC$4922)))+((R537&lt;&gt;"")*ISNUMBER(SEARCH("|"&amp;R537&amp;"|",'5_ACOMPANHAMENTO'!$AC$3:$AC$4922)))+((S537&lt;&gt;"")*ISNUMBER(SEARCH("|"&amp;S537&amp;"|",'5_ACOMPANHAMENTO'!$AC$3:$AC$4922)))+((T537&lt;&gt;"")*ISNUMBER(SEARCH("|"&amp;T537&amp;"|",'5_ACOMPANHAMENTO'!$AC$3:$AC$4922)))+((U537&lt;&gt;"")*ISNUMBER(SEARCH("|"&amp;U537&amp;"|",'5_ACOMPANHAMENTO'!$AC$3:$AC$4922)))+((V537&lt;&gt;"")*ISNUMBER(SEARCH("|"&amp;V537&amp;"|",'5_ACOMPANHAMENTO'!$AC$3:$AC$4922)))+((W537&lt;&gt;"")*ISNUMBER(SEARCH("|"&amp;W537&amp;"|",'5_ACOMPANHAMENTO'!$AC$3:$AC$4922)))+((X537&lt;&gt;"")*ISNUMBER(SEARCH("|"&amp;X537&amp;"|",'5_ACOMPANHAMENTO'!$AC$3:$AC$4922)))+((Y537&lt;&gt;"")*ISNUMBER(SEARCH("|"&amp;Y537&amp;"|",'5_ACOMPANHAMENTO'!$AC$3:$AC$4922)))+((Z537&lt;&gt;"")*ISNUMBER(SEARCH("|"&amp;Z537&amp;"|",'5_ACOMPANHAMENTO'!$AC$3:$AC$4922)))+((AA537&lt;&gt;"")*ISNUMBER(SEARCH("|"&amp;AA537&amp;"|",'5_ACOMPANHAMENTO'!$AC$3:$AC$4922)))+((AB537&lt;&gt;"")*ISNUMBER(SEARCH("|"&amp;AB537&amp;"|",'5_ACOMPANHAMENTO'!$AC$3:$AC$4922))))&gt;0)),'5_ACOMPANHAMENTO'!$J$3:$J$4922),0))</f>
        <v/>
      </c>
      <c r="E537" s="4">
        <f>IF(G537=0,"FINALIZADO",IF(TODAY()&gt;A537,"ATRASADO "&amp;TODAY()-A537&amp;" DIAS","ADIANTADO "&amp;A537-TODAY()&amp;" DIAS"))</f>
        <v/>
      </c>
      <c r="F537" s="7">
        <f>IF(OR($B537="",$C537=""),"",IFERROR(SUMPRODUCT(--(('5_ACOMPANHAMENTO'!$AD$3:$AD$4922=TRIM($C537&amp;""))*('5_ACOMPANHAMENTO'!$AC$3:$AC$4922&lt;&gt;"")*((((I537&lt;&gt;"")*ISNUMBER(SEARCH("|"&amp;I537&amp;"|",'5_ACOMPANHAMENTO'!$AC$3:$AC$4922)))+((J537&lt;&gt;"")*ISNUMBER(SEARCH("|"&amp;J537&amp;"|",'5_ACOMPANHAMENTO'!$AC$3:$AC$4922)))+((K537&lt;&gt;"")*ISNUMBER(SEARCH("|"&amp;K537&amp;"|",'5_ACOMPANHAMENTO'!$AC$3:$AC$4922)))+((L537&lt;&gt;"")*ISNUMBER(SEARCH("|"&amp;L537&amp;"|",'5_ACOMPANHAMENTO'!$AC$3:$AC$4922)))+((M537&lt;&gt;"")*ISNUMBER(SEARCH("|"&amp;M537&amp;"|",'5_ACOMPANHAMENTO'!$AC$3:$AC$4922)))+((N537&lt;&gt;"")*ISNUMBER(SEARCH("|"&amp;N537&amp;"|",'5_ACOMPANHAMENTO'!$AC$3:$AC$4922)))+((O537&lt;&gt;"")*ISNUMBER(SEARCH("|"&amp;O537&amp;"|",'5_ACOMPANHAMENTO'!$AC$3:$AC$4922)))+((P537&lt;&gt;"")*ISNUMBER(SEARCH("|"&amp;P537&amp;"|",'5_ACOMPANHAMENTO'!$AC$3:$AC$4922)))+((Q537&lt;&gt;"")*ISNUMBER(SEARCH("|"&amp;Q537&amp;"|",'5_ACOMPANHAMENTO'!$AC$3:$AC$4922)))+((R537&lt;&gt;"")*ISNUMBER(SEARCH("|"&amp;R537&amp;"|",'5_ACOMPANHAMENTO'!$AC$3:$AC$4922)))+((S537&lt;&gt;"")*ISNUMBER(SEARCH("|"&amp;S537&amp;"|",'5_ACOMPANHAMENTO'!$AC$3:$AC$4922)))+((T537&lt;&gt;"")*ISNUMBER(SEARCH("|"&amp;T537&amp;"|",'5_ACOMPANHAMENTO'!$AC$3:$AC$4922)))+((U537&lt;&gt;"")*ISNUMBER(SEARCH("|"&amp;U537&amp;"|",'5_ACOMPANHAMENTO'!$AC$3:$AC$4922)))+((V537&lt;&gt;"")*ISNUMBER(SEARCH("|"&amp;V537&amp;"|",'5_ACOMPANHAMENTO'!$AC$3:$AC$4922)))+((W537&lt;&gt;"")*ISNUMBER(SEARCH("|"&amp;W537&amp;"|",'5_ACOMPANHAMENTO'!$AC$3:$AC$4922)))+((X537&lt;&gt;"")*ISNUMBER(SEARCH("|"&amp;X537&amp;"|",'5_ACOMPANHAMENTO'!$AC$3:$AC$4922)))+((Y537&lt;&gt;"")*ISNUMBER(SEARCH("|"&amp;Y537&amp;"|",'5_ACOMPANHAMENTO'!$AC$3:$AC$4922)))+((Z537&lt;&gt;"")*ISNUMBER(SEARCH("|"&amp;Z537&amp;"|",'5_ACOMPANHAMENTO'!$AC$3:$AC$4922)))+((AA537&lt;&gt;"")*ISNUMBER(SEARCH("|"&amp;AA537&amp;"|",'5_ACOMPANHAMENTO'!$AC$3:$AC$4922)))+((AB537&lt;&gt;"")*ISNUMBER(SEARCH("|"&amp;AB537&amp;"|",'5_ACOMPANHAMENTO'!$AC$3:$AC$4922))))&gt;0)),'5_ACOMPANHAMENTO'!$O$3:$O$4922),0))</f>
        <v/>
      </c>
      <c r="G537" s="7">
        <f>IF(OR($B537="",$C537=""),"",D537-F537)</f>
        <v/>
      </c>
      <c r="H537">
        <f>IF(OR($B537="",$C537=""),"",TRIM($B537&amp;"")&amp;"|"&amp;TRIM($C537&amp;""))</f>
        <v/>
      </c>
      <c r="I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",99)),1,99)))</f>
        <v/>
      </c>
      <c r="J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",99)),100,99)))</f>
        <v/>
      </c>
      <c r="K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",99)),199,99)))</f>
        <v/>
      </c>
      <c r="L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",99)),298,99)))</f>
        <v/>
      </c>
      <c r="M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",99)),397,99)))</f>
        <v/>
      </c>
      <c r="N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",99)),496,99)))</f>
        <v/>
      </c>
      <c r="O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",99)),595,99)))</f>
        <v/>
      </c>
      <c r="P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",99)),694,99)))</f>
        <v/>
      </c>
      <c r="Q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",99)),793,99)))</f>
        <v/>
      </c>
      <c r="R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",99)),892,99)))</f>
        <v/>
      </c>
      <c r="S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",99)),991,99)))</f>
        <v/>
      </c>
      <c r="T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",99)),1090,99)))</f>
        <v/>
      </c>
      <c r="U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",99)),1189,99)))</f>
        <v/>
      </c>
      <c r="V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",99)),1288,99)))</f>
        <v/>
      </c>
      <c r="W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",99)),1387,99)))</f>
        <v/>
      </c>
      <c r="X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",99)),1486,99)))</f>
        <v/>
      </c>
      <c r="Y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",99)),1585,99)))</f>
        <v/>
      </c>
      <c r="Z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",99)),1684,99)))</f>
        <v/>
      </c>
      <c r="AA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",99)),1783,99)))</f>
        <v/>
      </c>
      <c r="AB537" s="1">
        <f>IF($B537="","",TRIM(MID(SUBSTITUTE(TRIM(SUBSTITUTE(SUBSTITUTE(SUBSTITUTE(SUBSTITUTE(SUBSTITUTE(SUBSTITUTE(SUBSTITUTE(SUBSTITUTE(SUBSTITUTE(SUBSTITUTE(SUBSTITUTE(SUBSTITUTE(SUBSTITUTE(SUBSTITUTE(TRIM($B537&amp;""),CHAR(10),"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",REPT(" ",99)),1882,99)))</f>
        <v/>
      </c>
    </row>
    <row r="538" hidden="1" ht="11.25" customHeight="1">
      <c r="A538" s="4">
        <f>IF(OR($B538="",$C538=""),"",IFERROR(INDEX('5_ACOMPANHAMENTO'!$A$3:$A$4922,MATCH(1,INDEX(('5_ACOMPANHAMENTO'!$AD$3:$AD$4922=TRIM($C538&amp;""))*('5_ACOMPANHAMENTO'!$AC$3:$AC$4922&lt;&gt;"")*((((I538&lt;&gt;"")*ISNUMBER(SEARCH("|"&amp;I538&amp;"|",'5_ACOMPANHAMENTO'!$AC$3:$AC$4922)))+((J538&lt;&gt;"")*ISNUMBER(SEARCH("|"&amp;J538&amp;"|",'5_ACOMPANHAMENTO'!$AC$3:$AC$4922)))+((K538&lt;&gt;"")*ISNUMBER(SEARCH("|"&amp;K538&amp;"|",'5_ACOMPANHAMENTO'!$AC$3:$AC$4922)))+((L538&lt;&gt;"")*ISNUMBER(SEARCH("|"&amp;L538&amp;"|",'5_ACOMPANHAMENTO'!$AC$3:$AC$4922)))+((M538&lt;&gt;"")*ISNUMBER(SEARCH("|"&amp;M538&amp;"|",'5_ACOMPANHAMENTO'!$AC$3:$AC$4922)))+((N538&lt;&gt;"")*ISNUMBER(SEARCH("|"&amp;N538&amp;"|",'5_ACOMPANHAMENTO'!$AC$3:$AC$4922)))+((O538&lt;&gt;"")*ISNUMBER(SEARCH("|"&amp;O538&amp;"|",'5_ACOMPANHAMENTO'!$AC$3:$AC$4922)))+((P538&lt;&gt;"")*ISNUMBER(SEARCH("|"&amp;P538&amp;"|",'5_ACOMPANHAMENTO'!$AC$3:$AC$4922)))+((Q538&lt;&gt;"")*ISNUMBER(SEARCH("|"&amp;Q538&amp;"|",'5_ACOMPANHAMENTO'!$AC$3:$AC$4922)))+((R538&lt;&gt;"")*ISNUMBER(SEARCH("|"&amp;R538&amp;"|",'5_ACOMPANHAMENTO'!$AC$3:$AC$4922)))+((S538&lt;&gt;"")*ISNUMBER(SEARCH("|"&amp;S538&amp;"|",'5_ACOMPANHAMENTO'!$AC$3:$AC$4922)))+((T538&lt;&gt;"")*ISNUMBER(SEARCH("|"&amp;T538&amp;"|",'5_ACOMPANHAMENTO'!$AC$3:$AC$4922)))+((U538&lt;&gt;"")*ISNUMBER(SEARCH("|"&amp;U538&amp;"|",'5_ACOMPANHAMENTO'!$AC$3:$AC$4922)))+((V538&lt;&gt;"")*ISNUMBER(SEARCH("|"&amp;V538&amp;"|",'5_ACOMPANHAMENTO'!$AC$3:$AC$4922)))+((W538&lt;&gt;"")*ISNUMBER(SEARCH("|"&amp;W538&amp;"|",'5_ACOMPANHAMENTO'!$AC$3:$AC$4922)))+((X538&lt;&gt;"")*ISNUMBER(SEARCH("|"&amp;X538&amp;"|",'5_ACOMPANHAMENTO'!$AC$3:$AC$4922)))+((Y538&lt;&gt;"")*ISNUMBER(SEARCH("|"&amp;Y538&amp;"|",'5_ACOMPANHAMENTO'!$AC$3:$AC$4922)))+((Z538&lt;&gt;"")*ISNUMBER(SEARCH("|"&amp;Z538&amp;"|",'5_ACOMPANHAMENTO'!$AC$3:$AC$4922)))+((AA538&lt;&gt;"")*ISNUMBER(SEARCH("|"&amp;AA538&amp;"|",'5_ACOMPANHAMENTO'!$AC$3:$AC$4922)))+((AB538&lt;&gt;"")*ISNUMBER(SEARCH("|"&amp;AB538&amp;"|",'5_ACOMPANHAMENTO'!$AC$3:$AC$4922))))&gt;0),0),0)),""))</f>
        <v/>
      </c>
      <c r="B538" s="14" t="inlineStr">
        <is>
          <t>10199,10201</t>
        </is>
      </c>
      <c r="C538" s="14" t="inlineStr">
        <is>
          <t>8 EMBALAGEM</t>
        </is>
      </c>
      <c r="D538" s="4">
        <f>IF(OR($B538="",$C538=""),"",IFERROR(SUMPRODUCT(--(('5_ACOMPANHAMENTO'!$AD$3:$AD$4922=TRIM($C538&amp;""))*('5_ACOMPANHAMENTO'!$AC$3:$AC$4922&lt;&gt;"")*((((I538&lt;&gt;"")*ISNUMBER(SEARCH("|"&amp;I538&amp;"|",'5_ACOMPANHAMENTO'!$AC$3:$AC$4922)))+((J538&lt;&gt;"")*ISNUMBER(SEARCH("|"&amp;J538&amp;"|",'5_ACOMPANHAMENTO'!$AC$3:$AC$4922)))+((K538&lt;&gt;"")*ISNUMBER(SEARCH("|"&amp;K538&amp;"|",'5_ACOMPANHAMENTO'!$AC$3:$AC$4922)))+((L538&lt;&gt;"")*ISNUMBER(SEARCH("|"&amp;L538&amp;"|",'5_ACOMPANHAMENTO'!$AC$3:$AC$4922)))+((M538&lt;&gt;"")*ISNUMBER(SEARCH("|"&amp;M538&amp;"|",'5_ACOMPANHAMENTO'!$AC$3:$AC$4922)))+((N538&lt;&gt;"")*ISNUMBER(SEARCH("|"&amp;N538&amp;"|",'5_ACOMPANHAMENTO'!$AC$3:$AC$4922)))+((O538&lt;&gt;"")*ISNUMBER(SEARCH("|"&amp;O538&amp;"|",'5_ACOMPANHAMENTO'!$AC$3:$AC$4922)))+((P538&lt;&gt;"")*ISNUMBER(SEARCH("|"&amp;P538&amp;"|",'5_ACOMPANHAMENTO'!$AC$3:$AC$4922)))+((Q538&lt;&gt;"")*ISNUMBER(SEARCH("|"&amp;Q538&amp;"|",'5_ACOMPANHAMENTO'!$AC$3:$AC$4922)))+((R538&lt;&gt;"")*ISNUMBER(SEARCH("|"&amp;R538&amp;"|",'5_ACOMPANHAMENTO'!$AC$3:$AC$4922)))+((S538&lt;&gt;"")*ISNUMBER(SEARCH("|"&amp;S538&amp;"|",'5_ACOMPANHAMENTO'!$AC$3:$AC$4922)))+((T538&lt;&gt;"")*ISNUMBER(SEARCH("|"&amp;T538&amp;"|",'5_ACOMPANHAMENTO'!$AC$3:$AC$4922)))+((U538&lt;&gt;"")*ISNUMBER(SEARCH("|"&amp;U538&amp;"|",'5_ACOMPANHAMENTO'!$AC$3:$AC$4922)))+((V538&lt;&gt;"")*ISNUMBER(SEARCH("|"&amp;V538&amp;"|",'5_ACOMPANHAMENTO'!$AC$3:$AC$4922)))+((W538&lt;&gt;"")*ISNUMBER(SEARCH("|"&amp;W538&amp;"|",'5_ACOMPANHAMENTO'!$AC$3:$AC$4922)))+((X538&lt;&gt;"")*ISNUMBER(SEARCH("|"&amp;X538&amp;"|",'5_ACOMPANHAMENTO'!$AC$3:$AC$4922)))+((Y538&lt;&gt;"")*ISNUMBER(SEARCH("|"&amp;Y538&amp;"|",'5_ACOMPANHAMENTO'!$AC$3:$AC$4922)))+((Z538&lt;&gt;"")*ISNUMBER(SEARCH("|"&amp;Z538&amp;"|",'5_ACOMPANHAMENTO'!$AC$3:$AC$4922)))+((AA538&lt;&gt;"")*ISNUMBER(SEARCH("|"&amp;AA538&amp;"|",'5_ACOMPANHAMENTO'!$AC$3:$AC$4922)))+((AB538&lt;&gt;"")*ISNUMBER(SEARCH("|"&amp;AB538&amp;"|",'5_ACOMPANHAMENTO'!$AC$3:$AC$4922))))&gt;0)),'5_ACOMPANHAMENTO'!$J$3:$J$4922),0))</f>
        <v/>
      </c>
      <c r="E538" s="4">
        <f>IF(G538=0,"FINALIZADO",IF(TODAY()&gt;A538,"ATRASADO "&amp;TODAY()-A538&amp;" DIAS","ADIANTADO "&amp;A538-TODAY()&amp;" DIAS"))</f>
        <v/>
      </c>
      <c r="F538" s="7">
        <f>IF(OR($B538="",$C538=""),"",IFERROR(SUMPRODUCT(--(('5_ACOMPANHAMENTO'!$AD$3:$AD$4922=TRIM($C538&amp;""))*('5_ACOMPANHAMENTO'!$AC$3:$AC$4922&lt;&gt;"")*((((I538&lt;&gt;"")*ISNUMBER(SEARCH("|"&amp;I538&amp;"|",'5_ACOMPANHAMENTO'!$AC$3:$AC$4922)))+((J538&lt;&gt;"")*ISNUMBER(SEARCH("|"&amp;J538&amp;"|",'5_ACOMPANHAMENTO'!$AC$3:$AC$4922)))+((K538&lt;&gt;"")*ISNUMBER(SEARCH("|"&amp;K538&amp;"|",'5_ACOMPANHAMENTO'!$AC$3:$AC$4922)))+((L538&lt;&gt;"")*ISNUMBER(SEARCH("|"&amp;L538&amp;"|",'5_ACOMPANHAMENTO'!$AC$3:$AC$4922)))+((M538&lt;&gt;"")*ISNUMBER(SEARCH("|"&amp;M538&amp;"|",'5_ACOMPANHAMENTO'!$AC$3:$AC$4922)))+((N538&lt;&gt;"")*ISNUMBER(SEARCH("|"&amp;N538&amp;"|",'5_ACOMPANHAMENTO'!$AC$3:$AC$4922)))+((O538&lt;&gt;"")*ISNUMBER(SEARCH("|"&amp;O538&amp;"|",'5_ACOMPANHAMENTO'!$AC$3:$AC$4922)))+((P538&lt;&gt;"")*ISNUMBER(SEARCH("|"&amp;P538&amp;"|",'5_ACOMPANHAMENTO'!$AC$3:$AC$4922)))+((Q538&lt;&gt;"")*ISNUMBER(SEARCH("|"&amp;Q538&amp;"|",'5_ACOMPANHAMENTO'!$AC$3:$AC$4922)))+((R538&lt;&gt;"")*ISNUMBER(SEARCH("|"&amp;R538&amp;"|",'5_ACOMPANHAMENTO'!$AC$3:$AC$4922)))+((S538&lt;&gt;"")*ISNUMBER(SEARCH("|"&amp;S538&amp;"|",'5_ACOMPANHAMENTO'!$AC$3:$AC$4922)))+((T538&lt;&gt;"")*ISNUMBER(SEARCH("|"&amp;T538&amp;"|",'5_ACOMPANHAMENTO'!$AC$3:$AC$4922)))+((U538&lt;&gt;"")*ISNUMBER(SEARCH("|"&amp;U538&amp;"|",'5_ACOMPANHAMENTO'!$AC$3:$AC$4922)))+((V538&lt;&gt;"")*ISNUMBER(SEARCH("|"&amp;V538&amp;"|",'5_ACOMPANHAMENTO'!$AC$3:$AC$4922)))+((W538&lt;&gt;"")*ISNUMBER(SEARCH("|"&amp;W538&amp;"|",'5_ACOMPANHAMENTO'!$AC$3:$AC$4922)))+((X538&lt;&gt;"")*ISNUMBER(SEARCH("|"&amp;X538&amp;"|",'5_ACOMPANHAMENTO'!$AC$3:$AC$4922)))+((Y538&lt;&gt;"")*ISNUMBER(SEARCH("|"&amp;Y538&amp;"|",'5_ACOMPANHAMENTO'!$AC$3:$AC$4922)))+((Z538&lt;&gt;"")*ISNUMBER(SEARCH("|"&amp;Z538&amp;"|",'5_ACOMPANHAMENTO'!$AC$3:$AC$4922)))+((AA538&lt;&gt;"")*ISNUMBER(SEARCH("|"&amp;AA538&amp;"|",'5_ACOMPANHAMENTO'!$AC$3:$AC$4922)))+((AB538&lt;&gt;"")*ISNUMBER(SEARCH("|"&amp;AB538&amp;"|",'5_ACOMPANHAMENTO'!$AC$3:$AC$4922))))&gt;0)),'5_ACOMPANHAMENTO'!$O$3:$O$4922),0))</f>
        <v/>
      </c>
      <c r="G538" s="7">
        <f>IF(OR($B538="",$C538=""),"",D538-F538)</f>
        <v/>
      </c>
      <c r="H538">
        <f>IF(OR($B538="",$C538=""),"",TRIM($B538&amp;"")&amp;"|"&amp;TRIM($C538&amp;""))</f>
        <v/>
      </c>
      <c r="I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",99)),1,99)))</f>
        <v/>
      </c>
      <c r="J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",99)),100,99)))</f>
        <v/>
      </c>
      <c r="K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",99)),199,99)))</f>
        <v/>
      </c>
      <c r="L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",99)),298,99)))</f>
        <v/>
      </c>
      <c r="M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",99)),397,99)))</f>
        <v/>
      </c>
      <c r="N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",99)),496,99)))</f>
        <v/>
      </c>
      <c r="O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",99)),595,99)))</f>
        <v/>
      </c>
      <c r="P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",99)),694,99)))</f>
        <v/>
      </c>
      <c r="Q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",99)),793,99)))</f>
        <v/>
      </c>
      <c r="R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",99)),892,99)))</f>
        <v/>
      </c>
      <c r="S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",99)),991,99)))</f>
        <v/>
      </c>
      <c r="T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",99)),1090,99)))</f>
        <v/>
      </c>
      <c r="U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",99)),1189,99)))</f>
        <v/>
      </c>
      <c r="V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",99)),1288,99)))</f>
        <v/>
      </c>
      <c r="W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",99)),1387,99)))</f>
        <v/>
      </c>
      <c r="X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",99)),1486,99)))</f>
        <v/>
      </c>
      <c r="Y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",99)),1585,99)))</f>
        <v/>
      </c>
      <c r="Z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",99)),1684,99)))</f>
        <v/>
      </c>
      <c r="AA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",99)),1783,99)))</f>
        <v/>
      </c>
      <c r="AB538" s="1">
        <f>IF($B538="","",TRIM(MID(SUBSTITUTE(TRIM(SUBSTITUTE(SUBSTITUTE(SUBSTITUTE(SUBSTITUTE(SUBSTITUTE(SUBSTITUTE(SUBSTITUTE(SUBSTITUTE(SUBSTITUTE(SUBSTITUTE(SUBSTITUTE(SUBSTITUTE(SUBSTITUTE(SUBSTITUTE(TRIM($B538&amp;""),CHAR(10),"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",REPT(" ",99)),1882,99)))</f>
        <v/>
      </c>
    </row>
    <row r="539" hidden="1" ht="11.25" customHeight="1">
      <c r="A539" s="4">
        <f>IF(OR($B539="",$C539=""),"",IFERROR(INDEX('5_ACOMPANHAMENTO'!$A$3:$A$4922,MATCH(1,INDEX(('5_ACOMPANHAMENTO'!$AD$3:$AD$4922=TRIM($C539&amp;""))*('5_ACOMPANHAMENTO'!$AC$3:$AC$4922&lt;&gt;"")*((((I539&lt;&gt;"")*ISNUMBER(SEARCH("|"&amp;I539&amp;"|",'5_ACOMPANHAMENTO'!$AC$3:$AC$4922)))+((J539&lt;&gt;"")*ISNUMBER(SEARCH("|"&amp;J539&amp;"|",'5_ACOMPANHAMENTO'!$AC$3:$AC$4922)))+((K539&lt;&gt;"")*ISNUMBER(SEARCH("|"&amp;K539&amp;"|",'5_ACOMPANHAMENTO'!$AC$3:$AC$4922)))+((L539&lt;&gt;"")*ISNUMBER(SEARCH("|"&amp;L539&amp;"|",'5_ACOMPANHAMENTO'!$AC$3:$AC$4922)))+((M539&lt;&gt;"")*ISNUMBER(SEARCH("|"&amp;M539&amp;"|",'5_ACOMPANHAMENTO'!$AC$3:$AC$4922)))+((N539&lt;&gt;"")*ISNUMBER(SEARCH("|"&amp;N539&amp;"|",'5_ACOMPANHAMENTO'!$AC$3:$AC$4922)))+((O539&lt;&gt;"")*ISNUMBER(SEARCH("|"&amp;O539&amp;"|",'5_ACOMPANHAMENTO'!$AC$3:$AC$4922)))+((P539&lt;&gt;"")*ISNUMBER(SEARCH("|"&amp;P539&amp;"|",'5_ACOMPANHAMENTO'!$AC$3:$AC$4922)))+((Q539&lt;&gt;"")*ISNUMBER(SEARCH("|"&amp;Q539&amp;"|",'5_ACOMPANHAMENTO'!$AC$3:$AC$4922)))+((R539&lt;&gt;"")*ISNUMBER(SEARCH("|"&amp;R539&amp;"|",'5_ACOMPANHAMENTO'!$AC$3:$AC$4922)))+((S539&lt;&gt;"")*ISNUMBER(SEARCH("|"&amp;S539&amp;"|",'5_ACOMPANHAMENTO'!$AC$3:$AC$4922)))+((T539&lt;&gt;"")*ISNUMBER(SEARCH("|"&amp;T539&amp;"|",'5_ACOMPANHAMENTO'!$AC$3:$AC$4922)))+((U539&lt;&gt;"")*ISNUMBER(SEARCH("|"&amp;U539&amp;"|",'5_ACOMPANHAMENTO'!$AC$3:$AC$4922)))+((V539&lt;&gt;"")*ISNUMBER(SEARCH("|"&amp;V539&amp;"|",'5_ACOMPANHAMENTO'!$AC$3:$AC$4922)))+((W539&lt;&gt;"")*ISNUMBER(SEARCH("|"&amp;W539&amp;"|",'5_ACOMPANHAMENTO'!$AC$3:$AC$4922)))+((X539&lt;&gt;"")*ISNUMBER(SEARCH("|"&amp;X539&amp;"|",'5_ACOMPANHAMENTO'!$AC$3:$AC$4922)))+((Y539&lt;&gt;"")*ISNUMBER(SEARCH("|"&amp;Y539&amp;"|",'5_ACOMPANHAMENTO'!$AC$3:$AC$4922)))+((Z539&lt;&gt;"")*ISNUMBER(SEARCH("|"&amp;Z539&amp;"|",'5_ACOMPANHAMENTO'!$AC$3:$AC$4922)))+((AA539&lt;&gt;"")*ISNUMBER(SEARCH("|"&amp;AA539&amp;"|",'5_ACOMPANHAMENTO'!$AC$3:$AC$4922)))+((AB539&lt;&gt;"")*ISNUMBER(SEARCH("|"&amp;AB539&amp;"|",'5_ACOMPANHAMENTO'!$AC$3:$AC$4922))))&gt;0),0),0)),""))</f>
        <v/>
      </c>
      <c r="B539" s="14" t="inlineStr">
        <is>
          <t>10199,10201</t>
        </is>
      </c>
      <c r="C539" s="14" t="inlineStr">
        <is>
          <t>8 EMBALAGEM</t>
        </is>
      </c>
      <c r="D539" s="4">
        <f>IF(OR($B539="",$C539=""),"",IFERROR(SUMPRODUCT(--(('5_ACOMPANHAMENTO'!$AD$3:$AD$4922=TRIM($C539&amp;""))*('5_ACOMPANHAMENTO'!$AC$3:$AC$4922&lt;&gt;"")*((((I539&lt;&gt;"")*ISNUMBER(SEARCH("|"&amp;I539&amp;"|",'5_ACOMPANHAMENTO'!$AC$3:$AC$4922)))+((J539&lt;&gt;"")*ISNUMBER(SEARCH("|"&amp;J539&amp;"|",'5_ACOMPANHAMENTO'!$AC$3:$AC$4922)))+((K539&lt;&gt;"")*ISNUMBER(SEARCH("|"&amp;K539&amp;"|",'5_ACOMPANHAMENTO'!$AC$3:$AC$4922)))+((L539&lt;&gt;"")*ISNUMBER(SEARCH("|"&amp;L539&amp;"|",'5_ACOMPANHAMENTO'!$AC$3:$AC$4922)))+((M539&lt;&gt;"")*ISNUMBER(SEARCH("|"&amp;M539&amp;"|",'5_ACOMPANHAMENTO'!$AC$3:$AC$4922)))+((N539&lt;&gt;"")*ISNUMBER(SEARCH("|"&amp;N539&amp;"|",'5_ACOMPANHAMENTO'!$AC$3:$AC$4922)))+((O539&lt;&gt;"")*ISNUMBER(SEARCH("|"&amp;O539&amp;"|",'5_ACOMPANHAMENTO'!$AC$3:$AC$4922)))+((P539&lt;&gt;"")*ISNUMBER(SEARCH("|"&amp;P539&amp;"|",'5_ACOMPANHAMENTO'!$AC$3:$AC$4922)))+((Q539&lt;&gt;"")*ISNUMBER(SEARCH("|"&amp;Q539&amp;"|",'5_ACOMPANHAMENTO'!$AC$3:$AC$4922)))+((R539&lt;&gt;"")*ISNUMBER(SEARCH("|"&amp;R539&amp;"|",'5_ACOMPANHAMENTO'!$AC$3:$AC$4922)))+((S539&lt;&gt;"")*ISNUMBER(SEARCH("|"&amp;S539&amp;"|",'5_ACOMPANHAMENTO'!$AC$3:$AC$4922)))+((T539&lt;&gt;"")*ISNUMBER(SEARCH("|"&amp;T539&amp;"|",'5_ACOMPANHAMENTO'!$AC$3:$AC$4922)))+((U539&lt;&gt;"")*ISNUMBER(SEARCH("|"&amp;U539&amp;"|",'5_ACOMPANHAMENTO'!$AC$3:$AC$4922)))+((V539&lt;&gt;"")*ISNUMBER(SEARCH("|"&amp;V539&amp;"|",'5_ACOMPANHAMENTO'!$AC$3:$AC$4922)))+((W539&lt;&gt;"")*ISNUMBER(SEARCH("|"&amp;W539&amp;"|",'5_ACOMPANHAMENTO'!$AC$3:$AC$4922)))+((X539&lt;&gt;"")*ISNUMBER(SEARCH("|"&amp;X539&amp;"|",'5_ACOMPANHAMENTO'!$AC$3:$AC$4922)))+((Y539&lt;&gt;"")*ISNUMBER(SEARCH("|"&amp;Y539&amp;"|",'5_ACOMPANHAMENTO'!$AC$3:$AC$4922)))+((Z539&lt;&gt;"")*ISNUMBER(SEARCH("|"&amp;Z539&amp;"|",'5_ACOMPANHAMENTO'!$AC$3:$AC$4922)))+((AA539&lt;&gt;"")*ISNUMBER(SEARCH("|"&amp;AA539&amp;"|",'5_ACOMPANHAMENTO'!$AC$3:$AC$4922)))+((AB539&lt;&gt;"")*ISNUMBER(SEARCH("|"&amp;AB539&amp;"|",'5_ACOMPANHAMENTO'!$AC$3:$AC$4922))))&gt;0)),'5_ACOMPANHAMENTO'!$J$3:$J$4922),0))</f>
        <v/>
      </c>
      <c r="E539" s="4">
        <f>IF(G539=0,"FINALIZADO",IF(TODAY()&gt;A539,"ATRASADO "&amp;TODAY()-A539&amp;" DIAS","ADIANTADO "&amp;A539-TODAY()&amp;" DIAS"))</f>
        <v/>
      </c>
      <c r="F539" s="7">
        <f>IF(OR($B539="",$C539=""),"",IFERROR(SUMPRODUCT(--(('5_ACOMPANHAMENTO'!$AD$3:$AD$4922=TRIM($C539&amp;""))*('5_ACOMPANHAMENTO'!$AC$3:$AC$4922&lt;&gt;"")*((((I539&lt;&gt;"")*ISNUMBER(SEARCH("|"&amp;I539&amp;"|",'5_ACOMPANHAMENTO'!$AC$3:$AC$4922)))+((J539&lt;&gt;"")*ISNUMBER(SEARCH("|"&amp;J539&amp;"|",'5_ACOMPANHAMENTO'!$AC$3:$AC$4922)))+((K539&lt;&gt;"")*ISNUMBER(SEARCH("|"&amp;K539&amp;"|",'5_ACOMPANHAMENTO'!$AC$3:$AC$4922)))+((L539&lt;&gt;"")*ISNUMBER(SEARCH("|"&amp;L539&amp;"|",'5_ACOMPANHAMENTO'!$AC$3:$AC$4922)))+((M539&lt;&gt;"")*ISNUMBER(SEARCH("|"&amp;M539&amp;"|",'5_ACOMPANHAMENTO'!$AC$3:$AC$4922)))+((N539&lt;&gt;"")*ISNUMBER(SEARCH("|"&amp;N539&amp;"|",'5_ACOMPANHAMENTO'!$AC$3:$AC$4922)))+((O539&lt;&gt;"")*ISNUMBER(SEARCH("|"&amp;O539&amp;"|",'5_ACOMPANHAMENTO'!$AC$3:$AC$4922)))+((P539&lt;&gt;"")*ISNUMBER(SEARCH("|"&amp;P539&amp;"|",'5_ACOMPANHAMENTO'!$AC$3:$AC$4922)))+((Q539&lt;&gt;"")*ISNUMBER(SEARCH("|"&amp;Q539&amp;"|",'5_ACOMPANHAMENTO'!$AC$3:$AC$4922)))+((R539&lt;&gt;"")*ISNUMBER(SEARCH("|"&amp;R539&amp;"|",'5_ACOMPANHAMENTO'!$AC$3:$AC$4922)))+((S539&lt;&gt;"")*ISNUMBER(SEARCH("|"&amp;S539&amp;"|",'5_ACOMPANHAMENTO'!$AC$3:$AC$4922)))+((T539&lt;&gt;"")*ISNUMBER(SEARCH("|"&amp;T539&amp;"|",'5_ACOMPANHAMENTO'!$AC$3:$AC$4922)))+((U539&lt;&gt;"")*ISNUMBER(SEARCH("|"&amp;U539&amp;"|",'5_ACOMPANHAMENTO'!$AC$3:$AC$4922)))+((V539&lt;&gt;"")*ISNUMBER(SEARCH("|"&amp;V539&amp;"|",'5_ACOMPANHAMENTO'!$AC$3:$AC$4922)))+((W539&lt;&gt;"")*ISNUMBER(SEARCH("|"&amp;W539&amp;"|",'5_ACOMPANHAMENTO'!$AC$3:$AC$4922)))+((X539&lt;&gt;"")*ISNUMBER(SEARCH("|"&amp;X539&amp;"|",'5_ACOMPANHAMENTO'!$AC$3:$AC$4922)))+((Y539&lt;&gt;"")*ISNUMBER(SEARCH("|"&amp;Y539&amp;"|",'5_ACOMPANHAMENTO'!$AC$3:$AC$4922)))+((Z539&lt;&gt;"")*ISNUMBER(SEARCH("|"&amp;Z539&amp;"|",'5_ACOMPANHAMENTO'!$AC$3:$AC$4922)))+((AA539&lt;&gt;"")*ISNUMBER(SEARCH("|"&amp;AA539&amp;"|",'5_ACOMPANHAMENTO'!$AC$3:$AC$4922)))+((AB539&lt;&gt;"")*ISNUMBER(SEARCH("|"&amp;AB539&amp;"|",'5_ACOMPANHAMENTO'!$AC$3:$AC$4922))))&gt;0)),'5_ACOMPANHAMENTO'!$O$3:$O$4922),0))</f>
        <v/>
      </c>
      <c r="G539" s="7">
        <f>IF(OR($B539="",$C539=""),"",D539-F539)</f>
        <v/>
      </c>
      <c r="H539">
        <f>IF(OR($B539="",$C539=""),"",TRIM($B539&amp;"")&amp;"|"&amp;TRIM($C539&amp;""))</f>
        <v/>
      </c>
      <c r="I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",99)),1,99)))</f>
        <v/>
      </c>
      <c r="J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",99)),100,99)))</f>
        <v/>
      </c>
      <c r="K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",99)),199,99)))</f>
        <v/>
      </c>
      <c r="L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",99)),298,99)))</f>
        <v/>
      </c>
      <c r="M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",99)),397,99)))</f>
        <v/>
      </c>
      <c r="N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",99)),496,99)))</f>
        <v/>
      </c>
      <c r="O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",99)),595,99)))</f>
        <v/>
      </c>
      <c r="P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",99)),694,99)))</f>
        <v/>
      </c>
      <c r="Q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",99)),793,99)))</f>
        <v/>
      </c>
      <c r="R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",99)),892,99)))</f>
        <v/>
      </c>
      <c r="S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",99)),991,99)))</f>
        <v/>
      </c>
      <c r="T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",99)),1090,99)))</f>
        <v/>
      </c>
      <c r="U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",99)),1189,99)))</f>
        <v/>
      </c>
      <c r="V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",99)),1288,99)))</f>
        <v/>
      </c>
      <c r="W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",99)),1387,99)))</f>
        <v/>
      </c>
      <c r="X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",99)),1486,99)))</f>
        <v/>
      </c>
      <c r="Y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",99)),1585,99)))</f>
        <v/>
      </c>
      <c r="Z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",99)),1684,99)))</f>
        <v/>
      </c>
      <c r="AA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",99)),1783,99)))</f>
        <v/>
      </c>
      <c r="AB539" s="1">
        <f>IF($B539="","",TRIM(MID(SUBSTITUTE(TRIM(SUBSTITUTE(SUBSTITUTE(SUBSTITUTE(SUBSTITUTE(SUBSTITUTE(SUBSTITUTE(SUBSTITUTE(SUBSTITUTE(SUBSTITUTE(SUBSTITUTE(SUBSTITUTE(SUBSTITUTE(SUBSTITUTE(SUBSTITUTE(TRIM($B539&amp;""),CHAR(10),"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",REPT(" ",99)),1882,99)))</f>
        <v/>
      </c>
    </row>
    <row r="540" hidden="1" ht="11.25" customHeight="1">
      <c r="A540" s="4">
        <f>IF(OR($B540="",$C540=""),"",IFERROR(INDEX('5_ACOMPANHAMENTO'!$A$3:$A$4922,MATCH(1,INDEX(('5_ACOMPANHAMENTO'!$AD$3:$AD$4922=TRIM($C540&amp;""))*('5_ACOMPANHAMENTO'!$AC$3:$AC$4922&lt;&gt;"")*((((I540&lt;&gt;"")*ISNUMBER(SEARCH("|"&amp;I540&amp;"|",'5_ACOMPANHAMENTO'!$AC$3:$AC$4922)))+((J540&lt;&gt;"")*ISNUMBER(SEARCH("|"&amp;J540&amp;"|",'5_ACOMPANHAMENTO'!$AC$3:$AC$4922)))+((K540&lt;&gt;"")*ISNUMBER(SEARCH("|"&amp;K540&amp;"|",'5_ACOMPANHAMENTO'!$AC$3:$AC$4922)))+((L540&lt;&gt;"")*ISNUMBER(SEARCH("|"&amp;L540&amp;"|",'5_ACOMPANHAMENTO'!$AC$3:$AC$4922)))+((M540&lt;&gt;"")*ISNUMBER(SEARCH("|"&amp;M540&amp;"|",'5_ACOMPANHAMENTO'!$AC$3:$AC$4922)))+((N540&lt;&gt;"")*ISNUMBER(SEARCH("|"&amp;N540&amp;"|",'5_ACOMPANHAMENTO'!$AC$3:$AC$4922)))+((O540&lt;&gt;"")*ISNUMBER(SEARCH("|"&amp;O540&amp;"|",'5_ACOMPANHAMENTO'!$AC$3:$AC$4922)))+((P540&lt;&gt;"")*ISNUMBER(SEARCH("|"&amp;P540&amp;"|",'5_ACOMPANHAMENTO'!$AC$3:$AC$4922)))+((Q540&lt;&gt;"")*ISNUMBER(SEARCH("|"&amp;Q540&amp;"|",'5_ACOMPANHAMENTO'!$AC$3:$AC$4922)))+((R540&lt;&gt;"")*ISNUMBER(SEARCH("|"&amp;R540&amp;"|",'5_ACOMPANHAMENTO'!$AC$3:$AC$4922)))+((S540&lt;&gt;"")*ISNUMBER(SEARCH("|"&amp;S540&amp;"|",'5_ACOMPANHAMENTO'!$AC$3:$AC$4922)))+((T540&lt;&gt;"")*ISNUMBER(SEARCH("|"&amp;T540&amp;"|",'5_ACOMPANHAMENTO'!$AC$3:$AC$4922)))+((U540&lt;&gt;"")*ISNUMBER(SEARCH("|"&amp;U540&amp;"|",'5_ACOMPANHAMENTO'!$AC$3:$AC$4922)))+((V540&lt;&gt;"")*ISNUMBER(SEARCH("|"&amp;V540&amp;"|",'5_ACOMPANHAMENTO'!$AC$3:$AC$4922)))+((W540&lt;&gt;"")*ISNUMBER(SEARCH("|"&amp;W540&amp;"|",'5_ACOMPANHAMENTO'!$AC$3:$AC$4922)))+((X540&lt;&gt;"")*ISNUMBER(SEARCH("|"&amp;X540&amp;"|",'5_ACOMPANHAMENTO'!$AC$3:$AC$4922)))+((Y540&lt;&gt;"")*ISNUMBER(SEARCH("|"&amp;Y540&amp;"|",'5_ACOMPANHAMENTO'!$AC$3:$AC$4922)))+((Z540&lt;&gt;"")*ISNUMBER(SEARCH("|"&amp;Z540&amp;"|",'5_ACOMPANHAMENTO'!$AC$3:$AC$4922)))+((AA540&lt;&gt;"")*ISNUMBER(SEARCH("|"&amp;AA540&amp;"|",'5_ACOMPANHAMENTO'!$AC$3:$AC$4922)))+((AB540&lt;&gt;"")*ISNUMBER(SEARCH("|"&amp;AB540&amp;"|",'5_ACOMPANHAMENTO'!$AC$3:$AC$4922))))&gt;0),0),0)),""))</f>
        <v/>
      </c>
      <c r="B540" s="14" t="inlineStr">
        <is>
          <t>10199,10201</t>
        </is>
      </c>
      <c r="C540" s="14" t="inlineStr">
        <is>
          <t>8 EMBALAGEM</t>
        </is>
      </c>
      <c r="D540" s="4">
        <f>IF(OR($B540="",$C540=""),"",IFERROR(SUMPRODUCT(--(('5_ACOMPANHAMENTO'!$AD$3:$AD$4922=TRIM($C540&amp;""))*('5_ACOMPANHAMENTO'!$AC$3:$AC$4922&lt;&gt;"")*((((I540&lt;&gt;"")*ISNUMBER(SEARCH("|"&amp;I540&amp;"|",'5_ACOMPANHAMENTO'!$AC$3:$AC$4922)))+((J540&lt;&gt;"")*ISNUMBER(SEARCH("|"&amp;J540&amp;"|",'5_ACOMPANHAMENTO'!$AC$3:$AC$4922)))+((K540&lt;&gt;"")*ISNUMBER(SEARCH("|"&amp;K540&amp;"|",'5_ACOMPANHAMENTO'!$AC$3:$AC$4922)))+((L540&lt;&gt;"")*ISNUMBER(SEARCH("|"&amp;L540&amp;"|",'5_ACOMPANHAMENTO'!$AC$3:$AC$4922)))+((M540&lt;&gt;"")*ISNUMBER(SEARCH("|"&amp;M540&amp;"|",'5_ACOMPANHAMENTO'!$AC$3:$AC$4922)))+((N540&lt;&gt;"")*ISNUMBER(SEARCH("|"&amp;N540&amp;"|",'5_ACOMPANHAMENTO'!$AC$3:$AC$4922)))+((O540&lt;&gt;"")*ISNUMBER(SEARCH("|"&amp;O540&amp;"|",'5_ACOMPANHAMENTO'!$AC$3:$AC$4922)))+((P540&lt;&gt;"")*ISNUMBER(SEARCH("|"&amp;P540&amp;"|",'5_ACOMPANHAMENTO'!$AC$3:$AC$4922)))+((Q540&lt;&gt;"")*ISNUMBER(SEARCH("|"&amp;Q540&amp;"|",'5_ACOMPANHAMENTO'!$AC$3:$AC$4922)))+((R540&lt;&gt;"")*ISNUMBER(SEARCH("|"&amp;R540&amp;"|",'5_ACOMPANHAMENTO'!$AC$3:$AC$4922)))+((S540&lt;&gt;"")*ISNUMBER(SEARCH("|"&amp;S540&amp;"|",'5_ACOMPANHAMENTO'!$AC$3:$AC$4922)))+((T540&lt;&gt;"")*ISNUMBER(SEARCH("|"&amp;T540&amp;"|",'5_ACOMPANHAMENTO'!$AC$3:$AC$4922)))+((U540&lt;&gt;"")*ISNUMBER(SEARCH("|"&amp;U540&amp;"|",'5_ACOMPANHAMENTO'!$AC$3:$AC$4922)))+((V540&lt;&gt;"")*ISNUMBER(SEARCH("|"&amp;V540&amp;"|",'5_ACOMPANHAMENTO'!$AC$3:$AC$4922)))+((W540&lt;&gt;"")*ISNUMBER(SEARCH("|"&amp;W540&amp;"|",'5_ACOMPANHAMENTO'!$AC$3:$AC$4922)))+((X540&lt;&gt;"")*ISNUMBER(SEARCH("|"&amp;X540&amp;"|",'5_ACOMPANHAMENTO'!$AC$3:$AC$4922)))+((Y540&lt;&gt;"")*ISNUMBER(SEARCH("|"&amp;Y540&amp;"|",'5_ACOMPANHAMENTO'!$AC$3:$AC$4922)))+((Z540&lt;&gt;"")*ISNUMBER(SEARCH("|"&amp;Z540&amp;"|",'5_ACOMPANHAMENTO'!$AC$3:$AC$4922)))+((AA540&lt;&gt;"")*ISNUMBER(SEARCH("|"&amp;AA540&amp;"|",'5_ACOMPANHAMENTO'!$AC$3:$AC$4922)))+((AB540&lt;&gt;"")*ISNUMBER(SEARCH("|"&amp;AB540&amp;"|",'5_ACOMPANHAMENTO'!$AC$3:$AC$4922))))&gt;0)),'5_ACOMPANHAMENTO'!$J$3:$J$4922),0))</f>
        <v/>
      </c>
      <c r="E540" s="4">
        <f>IF(G540=0,"FINALIZADO",IF(TODAY()&gt;A540,"ATRASADO "&amp;TODAY()-A540&amp;" DIAS","ADIANTADO "&amp;A540-TODAY()&amp;" DIAS"))</f>
        <v/>
      </c>
      <c r="F540" s="7">
        <f>IF(OR($B540="",$C540=""),"",IFERROR(SUMPRODUCT(--(('5_ACOMPANHAMENTO'!$AD$3:$AD$4922=TRIM($C540&amp;""))*('5_ACOMPANHAMENTO'!$AC$3:$AC$4922&lt;&gt;"")*((((I540&lt;&gt;"")*ISNUMBER(SEARCH("|"&amp;I540&amp;"|",'5_ACOMPANHAMENTO'!$AC$3:$AC$4922)))+((J540&lt;&gt;"")*ISNUMBER(SEARCH("|"&amp;J540&amp;"|",'5_ACOMPANHAMENTO'!$AC$3:$AC$4922)))+((K540&lt;&gt;"")*ISNUMBER(SEARCH("|"&amp;K540&amp;"|",'5_ACOMPANHAMENTO'!$AC$3:$AC$4922)))+((L540&lt;&gt;"")*ISNUMBER(SEARCH("|"&amp;L540&amp;"|",'5_ACOMPANHAMENTO'!$AC$3:$AC$4922)))+((M540&lt;&gt;"")*ISNUMBER(SEARCH("|"&amp;M540&amp;"|",'5_ACOMPANHAMENTO'!$AC$3:$AC$4922)))+((N540&lt;&gt;"")*ISNUMBER(SEARCH("|"&amp;N540&amp;"|",'5_ACOMPANHAMENTO'!$AC$3:$AC$4922)))+((O540&lt;&gt;"")*ISNUMBER(SEARCH("|"&amp;O540&amp;"|",'5_ACOMPANHAMENTO'!$AC$3:$AC$4922)))+((P540&lt;&gt;"")*ISNUMBER(SEARCH("|"&amp;P540&amp;"|",'5_ACOMPANHAMENTO'!$AC$3:$AC$4922)))+((Q540&lt;&gt;"")*ISNUMBER(SEARCH("|"&amp;Q540&amp;"|",'5_ACOMPANHAMENTO'!$AC$3:$AC$4922)))+((R540&lt;&gt;"")*ISNUMBER(SEARCH("|"&amp;R540&amp;"|",'5_ACOMPANHAMENTO'!$AC$3:$AC$4922)))+((S540&lt;&gt;"")*ISNUMBER(SEARCH("|"&amp;S540&amp;"|",'5_ACOMPANHAMENTO'!$AC$3:$AC$4922)))+((T540&lt;&gt;"")*ISNUMBER(SEARCH("|"&amp;T540&amp;"|",'5_ACOMPANHAMENTO'!$AC$3:$AC$4922)))+((U540&lt;&gt;"")*ISNUMBER(SEARCH("|"&amp;U540&amp;"|",'5_ACOMPANHAMENTO'!$AC$3:$AC$4922)))+((V540&lt;&gt;"")*ISNUMBER(SEARCH("|"&amp;V540&amp;"|",'5_ACOMPANHAMENTO'!$AC$3:$AC$4922)))+((W540&lt;&gt;"")*ISNUMBER(SEARCH("|"&amp;W540&amp;"|",'5_ACOMPANHAMENTO'!$AC$3:$AC$4922)))+((X540&lt;&gt;"")*ISNUMBER(SEARCH("|"&amp;X540&amp;"|",'5_ACOMPANHAMENTO'!$AC$3:$AC$4922)))+((Y540&lt;&gt;"")*ISNUMBER(SEARCH("|"&amp;Y540&amp;"|",'5_ACOMPANHAMENTO'!$AC$3:$AC$4922)))+((Z540&lt;&gt;"")*ISNUMBER(SEARCH("|"&amp;Z540&amp;"|",'5_ACOMPANHAMENTO'!$AC$3:$AC$4922)))+((AA540&lt;&gt;"")*ISNUMBER(SEARCH("|"&amp;AA540&amp;"|",'5_ACOMPANHAMENTO'!$AC$3:$AC$4922)))+((AB540&lt;&gt;"")*ISNUMBER(SEARCH("|"&amp;AB540&amp;"|",'5_ACOMPANHAMENTO'!$AC$3:$AC$4922))))&gt;0)),'5_ACOMPANHAMENTO'!$O$3:$O$4922),0))</f>
        <v/>
      </c>
      <c r="G540" s="7">
        <f>IF(OR($B540="",$C540=""),"",D540-F540)</f>
        <v/>
      </c>
      <c r="H540">
        <f>IF(OR($B540="",$C540=""),"",TRIM($B540&amp;"")&amp;"|"&amp;TRIM($C540&amp;""))</f>
        <v/>
      </c>
      <c r="I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",99)),1,99)))</f>
        <v/>
      </c>
      <c r="J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",99)),100,99)))</f>
        <v/>
      </c>
      <c r="K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",99)),199,99)))</f>
        <v/>
      </c>
      <c r="L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",99)),298,99)))</f>
        <v/>
      </c>
      <c r="M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",99)),397,99)))</f>
        <v/>
      </c>
      <c r="N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",99)),496,99)))</f>
        <v/>
      </c>
      <c r="O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",99)),595,99)))</f>
        <v/>
      </c>
      <c r="P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",99)),694,99)))</f>
        <v/>
      </c>
      <c r="Q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",99)),793,99)))</f>
        <v/>
      </c>
      <c r="R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",99)),892,99)))</f>
        <v/>
      </c>
      <c r="S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",99)),991,99)))</f>
        <v/>
      </c>
      <c r="T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",99)),1090,99)))</f>
        <v/>
      </c>
      <c r="U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",99)),1189,99)))</f>
        <v/>
      </c>
      <c r="V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",99)),1288,99)))</f>
        <v/>
      </c>
      <c r="W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",99)),1387,99)))</f>
        <v/>
      </c>
      <c r="X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",99)),1486,99)))</f>
        <v/>
      </c>
      <c r="Y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",99)),1585,99)))</f>
        <v/>
      </c>
      <c r="Z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",99)),1684,99)))</f>
        <v/>
      </c>
      <c r="AA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",99)),1783,99)))</f>
        <v/>
      </c>
      <c r="AB540" s="1">
        <f>IF($B540="","",TRIM(MID(SUBSTITUTE(TRIM(SUBSTITUTE(SUBSTITUTE(SUBSTITUTE(SUBSTITUTE(SUBSTITUTE(SUBSTITUTE(SUBSTITUTE(SUBSTITUTE(SUBSTITUTE(SUBSTITUTE(SUBSTITUTE(SUBSTITUTE(SUBSTITUTE(SUBSTITUTE(TRIM($B540&amp;""),CHAR(10),"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",REPT(" ",99)),1882,99)))</f>
        <v/>
      </c>
    </row>
    <row r="541" hidden="1" ht="11.25" customHeight="1">
      <c r="A541" s="4">
        <f>IF(OR($B541="",$C541=""),"",IFERROR(INDEX('5_ACOMPANHAMENTO'!$A$3:$A$4922,MATCH(1,INDEX(('5_ACOMPANHAMENTO'!$AD$3:$AD$4922=TRIM($C541&amp;""))*('5_ACOMPANHAMENTO'!$AC$3:$AC$4922&lt;&gt;"")*((((I541&lt;&gt;"")*ISNUMBER(SEARCH("|"&amp;I541&amp;"|",'5_ACOMPANHAMENTO'!$AC$3:$AC$4922)))+((J541&lt;&gt;"")*ISNUMBER(SEARCH("|"&amp;J541&amp;"|",'5_ACOMPANHAMENTO'!$AC$3:$AC$4922)))+((K541&lt;&gt;"")*ISNUMBER(SEARCH("|"&amp;K541&amp;"|",'5_ACOMPANHAMENTO'!$AC$3:$AC$4922)))+((L541&lt;&gt;"")*ISNUMBER(SEARCH("|"&amp;L541&amp;"|",'5_ACOMPANHAMENTO'!$AC$3:$AC$4922)))+((M541&lt;&gt;"")*ISNUMBER(SEARCH("|"&amp;M541&amp;"|",'5_ACOMPANHAMENTO'!$AC$3:$AC$4922)))+((N541&lt;&gt;"")*ISNUMBER(SEARCH("|"&amp;N541&amp;"|",'5_ACOMPANHAMENTO'!$AC$3:$AC$4922)))+((O541&lt;&gt;"")*ISNUMBER(SEARCH("|"&amp;O541&amp;"|",'5_ACOMPANHAMENTO'!$AC$3:$AC$4922)))+((P541&lt;&gt;"")*ISNUMBER(SEARCH("|"&amp;P541&amp;"|",'5_ACOMPANHAMENTO'!$AC$3:$AC$4922)))+((Q541&lt;&gt;"")*ISNUMBER(SEARCH("|"&amp;Q541&amp;"|",'5_ACOMPANHAMENTO'!$AC$3:$AC$4922)))+((R541&lt;&gt;"")*ISNUMBER(SEARCH("|"&amp;R541&amp;"|",'5_ACOMPANHAMENTO'!$AC$3:$AC$4922)))+((S541&lt;&gt;"")*ISNUMBER(SEARCH("|"&amp;S541&amp;"|",'5_ACOMPANHAMENTO'!$AC$3:$AC$4922)))+((T541&lt;&gt;"")*ISNUMBER(SEARCH("|"&amp;T541&amp;"|",'5_ACOMPANHAMENTO'!$AC$3:$AC$4922)))+((U541&lt;&gt;"")*ISNUMBER(SEARCH("|"&amp;U541&amp;"|",'5_ACOMPANHAMENTO'!$AC$3:$AC$4922)))+((V541&lt;&gt;"")*ISNUMBER(SEARCH("|"&amp;V541&amp;"|",'5_ACOMPANHAMENTO'!$AC$3:$AC$4922)))+((W541&lt;&gt;"")*ISNUMBER(SEARCH("|"&amp;W541&amp;"|",'5_ACOMPANHAMENTO'!$AC$3:$AC$4922)))+((X541&lt;&gt;"")*ISNUMBER(SEARCH("|"&amp;X541&amp;"|",'5_ACOMPANHAMENTO'!$AC$3:$AC$4922)))+((Y541&lt;&gt;"")*ISNUMBER(SEARCH("|"&amp;Y541&amp;"|",'5_ACOMPANHAMENTO'!$AC$3:$AC$4922)))+((Z541&lt;&gt;"")*ISNUMBER(SEARCH("|"&amp;Z541&amp;"|",'5_ACOMPANHAMENTO'!$AC$3:$AC$4922)))+((AA541&lt;&gt;"")*ISNUMBER(SEARCH("|"&amp;AA541&amp;"|",'5_ACOMPANHAMENTO'!$AC$3:$AC$4922)))+((AB541&lt;&gt;"")*ISNUMBER(SEARCH("|"&amp;AB541&amp;"|",'5_ACOMPANHAMENTO'!$AC$3:$AC$4922))))&gt;0),0),0)),""))</f>
        <v/>
      </c>
      <c r="B541" s="14" t="inlineStr">
        <is>
          <t>10199,10201</t>
        </is>
      </c>
      <c r="C541" s="14" t="inlineStr">
        <is>
          <t>8 EMBALAGEM</t>
        </is>
      </c>
      <c r="D541" s="4">
        <f>IF(OR($B541="",$C541=""),"",IFERROR(SUMPRODUCT(--(('5_ACOMPANHAMENTO'!$AD$3:$AD$4922=TRIM($C541&amp;""))*('5_ACOMPANHAMENTO'!$AC$3:$AC$4922&lt;&gt;"")*((((I541&lt;&gt;"")*ISNUMBER(SEARCH("|"&amp;I541&amp;"|",'5_ACOMPANHAMENTO'!$AC$3:$AC$4922)))+((J541&lt;&gt;"")*ISNUMBER(SEARCH("|"&amp;J541&amp;"|",'5_ACOMPANHAMENTO'!$AC$3:$AC$4922)))+((K541&lt;&gt;"")*ISNUMBER(SEARCH("|"&amp;K541&amp;"|",'5_ACOMPANHAMENTO'!$AC$3:$AC$4922)))+((L541&lt;&gt;"")*ISNUMBER(SEARCH("|"&amp;L541&amp;"|",'5_ACOMPANHAMENTO'!$AC$3:$AC$4922)))+((M541&lt;&gt;"")*ISNUMBER(SEARCH("|"&amp;M541&amp;"|",'5_ACOMPANHAMENTO'!$AC$3:$AC$4922)))+((N541&lt;&gt;"")*ISNUMBER(SEARCH("|"&amp;N541&amp;"|",'5_ACOMPANHAMENTO'!$AC$3:$AC$4922)))+((O541&lt;&gt;"")*ISNUMBER(SEARCH("|"&amp;O541&amp;"|",'5_ACOMPANHAMENTO'!$AC$3:$AC$4922)))+((P541&lt;&gt;"")*ISNUMBER(SEARCH("|"&amp;P541&amp;"|",'5_ACOMPANHAMENTO'!$AC$3:$AC$4922)))+((Q541&lt;&gt;"")*ISNUMBER(SEARCH("|"&amp;Q541&amp;"|",'5_ACOMPANHAMENTO'!$AC$3:$AC$4922)))+((R541&lt;&gt;"")*ISNUMBER(SEARCH("|"&amp;R541&amp;"|",'5_ACOMPANHAMENTO'!$AC$3:$AC$4922)))+((S541&lt;&gt;"")*ISNUMBER(SEARCH("|"&amp;S541&amp;"|",'5_ACOMPANHAMENTO'!$AC$3:$AC$4922)))+((T541&lt;&gt;"")*ISNUMBER(SEARCH("|"&amp;T541&amp;"|",'5_ACOMPANHAMENTO'!$AC$3:$AC$4922)))+((U541&lt;&gt;"")*ISNUMBER(SEARCH("|"&amp;U541&amp;"|",'5_ACOMPANHAMENTO'!$AC$3:$AC$4922)))+((V541&lt;&gt;"")*ISNUMBER(SEARCH("|"&amp;V541&amp;"|",'5_ACOMPANHAMENTO'!$AC$3:$AC$4922)))+((W541&lt;&gt;"")*ISNUMBER(SEARCH("|"&amp;W541&amp;"|",'5_ACOMPANHAMENTO'!$AC$3:$AC$4922)))+((X541&lt;&gt;"")*ISNUMBER(SEARCH("|"&amp;X541&amp;"|",'5_ACOMPANHAMENTO'!$AC$3:$AC$4922)))+((Y541&lt;&gt;"")*ISNUMBER(SEARCH("|"&amp;Y541&amp;"|",'5_ACOMPANHAMENTO'!$AC$3:$AC$4922)))+((Z541&lt;&gt;"")*ISNUMBER(SEARCH("|"&amp;Z541&amp;"|",'5_ACOMPANHAMENTO'!$AC$3:$AC$4922)))+((AA541&lt;&gt;"")*ISNUMBER(SEARCH("|"&amp;AA541&amp;"|",'5_ACOMPANHAMENTO'!$AC$3:$AC$4922)))+((AB541&lt;&gt;"")*ISNUMBER(SEARCH("|"&amp;AB541&amp;"|",'5_ACOMPANHAMENTO'!$AC$3:$AC$4922))))&gt;0)),'5_ACOMPANHAMENTO'!$J$3:$J$4922),0))</f>
        <v/>
      </c>
      <c r="E541" s="4">
        <f>IF(G541=0,"FINALIZADO",IF(TODAY()&gt;A541,"ATRASADO "&amp;TODAY()-A541&amp;" DIAS","ADIANTADO "&amp;A541-TODAY()&amp;" DIAS"))</f>
        <v/>
      </c>
      <c r="F541" s="7">
        <f>IF(OR($B541="",$C541=""),"",IFERROR(SUMPRODUCT(--(('5_ACOMPANHAMENTO'!$AD$3:$AD$4922=TRIM($C541&amp;""))*('5_ACOMPANHAMENTO'!$AC$3:$AC$4922&lt;&gt;"")*((((I541&lt;&gt;"")*ISNUMBER(SEARCH("|"&amp;I541&amp;"|",'5_ACOMPANHAMENTO'!$AC$3:$AC$4922)))+((J541&lt;&gt;"")*ISNUMBER(SEARCH("|"&amp;J541&amp;"|",'5_ACOMPANHAMENTO'!$AC$3:$AC$4922)))+((K541&lt;&gt;"")*ISNUMBER(SEARCH("|"&amp;K541&amp;"|",'5_ACOMPANHAMENTO'!$AC$3:$AC$4922)))+((L541&lt;&gt;"")*ISNUMBER(SEARCH("|"&amp;L541&amp;"|",'5_ACOMPANHAMENTO'!$AC$3:$AC$4922)))+((M541&lt;&gt;"")*ISNUMBER(SEARCH("|"&amp;M541&amp;"|",'5_ACOMPANHAMENTO'!$AC$3:$AC$4922)))+((N541&lt;&gt;"")*ISNUMBER(SEARCH("|"&amp;N541&amp;"|",'5_ACOMPANHAMENTO'!$AC$3:$AC$4922)))+((O541&lt;&gt;"")*ISNUMBER(SEARCH("|"&amp;O541&amp;"|",'5_ACOMPANHAMENTO'!$AC$3:$AC$4922)))+((P541&lt;&gt;"")*ISNUMBER(SEARCH("|"&amp;P541&amp;"|",'5_ACOMPANHAMENTO'!$AC$3:$AC$4922)))+((Q541&lt;&gt;"")*ISNUMBER(SEARCH("|"&amp;Q541&amp;"|",'5_ACOMPANHAMENTO'!$AC$3:$AC$4922)))+((R541&lt;&gt;"")*ISNUMBER(SEARCH("|"&amp;R541&amp;"|",'5_ACOMPANHAMENTO'!$AC$3:$AC$4922)))+((S541&lt;&gt;"")*ISNUMBER(SEARCH("|"&amp;S541&amp;"|",'5_ACOMPANHAMENTO'!$AC$3:$AC$4922)))+((T541&lt;&gt;"")*ISNUMBER(SEARCH("|"&amp;T541&amp;"|",'5_ACOMPANHAMENTO'!$AC$3:$AC$4922)))+((U541&lt;&gt;"")*ISNUMBER(SEARCH("|"&amp;U541&amp;"|",'5_ACOMPANHAMENTO'!$AC$3:$AC$4922)))+((V541&lt;&gt;"")*ISNUMBER(SEARCH("|"&amp;V541&amp;"|",'5_ACOMPANHAMENTO'!$AC$3:$AC$4922)))+((W541&lt;&gt;"")*ISNUMBER(SEARCH("|"&amp;W541&amp;"|",'5_ACOMPANHAMENTO'!$AC$3:$AC$4922)))+((X541&lt;&gt;"")*ISNUMBER(SEARCH("|"&amp;X541&amp;"|",'5_ACOMPANHAMENTO'!$AC$3:$AC$4922)))+((Y541&lt;&gt;"")*ISNUMBER(SEARCH("|"&amp;Y541&amp;"|",'5_ACOMPANHAMENTO'!$AC$3:$AC$4922)))+((Z541&lt;&gt;"")*ISNUMBER(SEARCH("|"&amp;Z541&amp;"|",'5_ACOMPANHAMENTO'!$AC$3:$AC$4922)))+((AA541&lt;&gt;"")*ISNUMBER(SEARCH("|"&amp;AA541&amp;"|",'5_ACOMPANHAMENTO'!$AC$3:$AC$4922)))+((AB541&lt;&gt;"")*ISNUMBER(SEARCH("|"&amp;AB541&amp;"|",'5_ACOMPANHAMENTO'!$AC$3:$AC$4922))))&gt;0)),'5_ACOMPANHAMENTO'!$O$3:$O$4922),0))</f>
        <v/>
      </c>
      <c r="G541" s="7">
        <f>IF(OR($B541="",$C541=""),"",D541-F541)</f>
        <v/>
      </c>
      <c r="H541">
        <f>IF(OR($B541="",$C541=""),"",TRIM($B541&amp;"")&amp;"|"&amp;TRIM($C541&amp;""))</f>
        <v/>
      </c>
      <c r="I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",99)),1,99)))</f>
        <v/>
      </c>
      <c r="J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",99)),100,99)))</f>
        <v/>
      </c>
      <c r="K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",99)),199,99)))</f>
        <v/>
      </c>
      <c r="L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",99)),298,99)))</f>
        <v/>
      </c>
      <c r="M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",99)),397,99)))</f>
        <v/>
      </c>
      <c r="N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",99)),496,99)))</f>
        <v/>
      </c>
      <c r="O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",99)),595,99)))</f>
        <v/>
      </c>
      <c r="P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",99)),694,99)))</f>
        <v/>
      </c>
      <c r="Q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",99)),793,99)))</f>
        <v/>
      </c>
      <c r="R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",99)),892,99)))</f>
        <v/>
      </c>
      <c r="S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",99)),991,99)))</f>
        <v/>
      </c>
      <c r="T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",99)),1090,99)))</f>
        <v/>
      </c>
      <c r="U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",99)),1189,99)))</f>
        <v/>
      </c>
      <c r="V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",99)),1288,99)))</f>
        <v/>
      </c>
      <c r="W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",99)),1387,99)))</f>
        <v/>
      </c>
      <c r="X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",99)),1486,99)))</f>
        <v/>
      </c>
      <c r="Y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",99)),1585,99)))</f>
        <v/>
      </c>
      <c r="Z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",99)),1684,99)))</f>
        <v/>
      </c>
      <c r="AA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",99)),1783,99)))</f>
        <v/>
      </c>
      <c r="AB541" s="1">
        <f>IF($B541="","",TRIM(MID(SUBSTITUTE(TRIM(SUBSTITUTE(SUBSTITUTE(SUBSTITUTE(SUBSTITUTE(SUBSTITUTE(SUBSTITUTE(SUBSTITUTE(SUBSTITUTE(SUBSTITUTE(SUBSTITUTE(SUBSTITUTE(SUBSTITUTE(SUBSTITUTE(SUBSTITUTE(TRIM($B541&amp;""),CHAR(10),"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",REPT(" ",99)),1882,99)))</f>
        <v/>
      </c>
    </row>
    <row r="542" hidden="1" ht="11.25" customHeight="1">
      <c r="A542" s="4">
        <f>IF(OR($B542="",$C542=""),"",IFERROR(INDEX('5_ACOMPANHAMENTO'!$A$3:$A$4922,MATCH(1,INDEX(('5_ACOMPANHAMENTO'!$AD$3:$AD$4922=TRIM($C542&amp;""))*('5_ACOMPANHAMENTO'!$AC$3:$AC$4922&lt;&gt;"")*((((I542&lt;&gt;"")*ISNUMBER(SEARCH("|"&amp;I542&amp;"|",'5_ACOMPANHAMENTO'!$AC$3:$AC$4922)))+((J542&lt;&gt;"")*ISNUMBER(SEARCH("|"&amp;J542&amp;"|",'5_ACOMPANHAMENTO'!$AC$3:$AC$4922)))+((K542&lt;&gt;"")*ISNUMBER(SEARCH("|"&amp;K542&amp;"|",'5_ACOMPANHAMENTO'!$AC$3:$AC$4922)))+((L542&lt;&gt;"")*ISNUMBER(SEARCH("|"&amp;L542&amp;"|",'5_ACOMPANHAMENTO'!$AC$3:$AC$4922)))+((M542&lt;&gt;"")*ISNUMBER(SEARCH("|"&amp;M542&amp;"|",'5_ACOMPANHAMENTO'!$AC$3:$AC$4922)))+((N542&lt;&gt;"")*ISNUMBER(SEARCH("|"&amp;N542&amp;"|",'5_ACOMPANHAMENTO'!$AC$3:$AC$4922)))+((O542&lt;&gt;"")*ISNUMBER(SEARCH("|"&amp;O542&amp;"|",'5_ACOMPANHAMENTO'!$AC$3:$AC$4922)))+((P542&lt;&gt;"")*ISNUMBER(SEARCH("|"&amp;P542&amp;"|",'5_ACOMPANHAMENTO'!$AC$3:$AC$4922)))+((Q542&lt;&gt;"")*ISNUMBER(SEARCH("|"&amp;Q542&amp;"|",'5_ACOMPANHAMENTO'!$AC$3:$AC$4922)))+((R542&lt;&gt;"")*ISNUMBER(SEARCH("|"&amp;R542&amp;"|",'5_ACOMPANHAMENTO'!$AC$3:$AC$4922)))+((S542&lt;&gt;"")*ISNUMBER(SEARCH("|"&amp;S542&amp;"|",'5_ACOMPANHAMENTO'!$AC$3:$AC$4922)))+((T542&lt;&gt;"")*ISNUMBER(SEARCH("|"&amp;T542&amp;"|",'5_ACOMPANHAMENTO'!$AC$3:$AC$4922)))+((U542&lt;&gt;"")*ISNUMBER(SEARCH("|"&amp;U542&amp;"|",'5_ACOMPANHAMENTO'!$AC$3:$AC$4922)))+((V542&lt;&gt;"")*ISNUMBER(SEARCH("|"&amp;V542&amp;"|",'5_ACOMPANHAMENTO'!$AC$3:$AC$4922)))+((W542&lt;&gt;"")*ISNUMBER(SEARCH("|"&amp;W542&amp;"|",'5_ACOMPANHAMENTO'!$AC$3:$AC$4922)))+((X542&lt;&gt;"")*ISNUMBER(SEARCH("|"&amp;X542&amp;"|",'5_ACOMPANHAMENTO'!$AC$3:$AC$4922)))+((Y542&lt;&gt;"")*ISNUMBER(SEARCH("|"&amp;Y542&amp;"|",'5_ACOMPANHAMENTO'!$AC$3:$AC$4922)))+((Z542&lt;&gt;"")*ISNUMBER(SEARCH("|"&amp;Z542&amp;"|",'5_ACOMPANHAMENTO'!$AC$3:$AC$4922)))+((AA542&lt;&gt;"")*ISNUMBER(SEARCH("|"&amp;AA542&amp;"|",'5_ACOMPANHAMENTO'!$AC$3:$AC$4922)))+((AB542&lt;&gt;"")*ISNUMBER(SEARCH("|"&amp;AB542&amp;"|",'5_ACOMPANHAMENTO'!$AC$3:$AC$4922))))&gt;0),0),0)),""))</f>
        <v/>
      </c>
      <c r="B542" s="14" t="inlineStr">
        <is>
          <t>10199,10201</t>
        </is>
      </c>
      <c r="C542" s="14" t="inlineStr">
        <is>
          <t>8 EMBALAGEM</t>
        </is>
      </c>
      <c r="D542" s="4">
        <f>IF(OR($B542="",$C542=""),"",IFERROR(SUMPRODUCT(--(('5_ACOMPANHAMENTO'!$AD$3:$AD$4922=TRIM($C542&amp;""))*('5_ACOMPANHAMENTO'!$AC$3:$AC$4922&lt;&gt;"")*((((I542&lt;&gt;"")*ISNUMBER(SEARCH("|"&amp;I542&amp;"|",'5_ACOMPANHAMENTO'!$AC$3:$AC$4922)))+((J542&lt;&gt;"")*ISNUMBER(SEARCH("|"&amp;J542&amp;"|",'5_ACOMPANHAMENTO'!$AC$3:$AC$4922)))+((K542&lt;&gt;"")*ISNUMBER(SEARCH("|"&amp;K542&amp;"|",'5_ACOMPANHAMENTO'!$AC$3:$AC$4922)))+((L542&lt;&gt;"")*ISNUMBER(SEARCH("|"&amp;L542&amp;"|",'5_ACOMPANHAMENTO'!$AC$3:$AC$4922)))+((M542&lt;&gt;"")*ISNUMBER(SEARCH("|"&amp;M542&amp;"|",'5_ACOMPANHAMENTO'!$AC$3:$AC$4922)))+((N542&lt;&gt;"")*ISNUMBER(SEARCH("|"&amp;N542&amp;"|",'5_ACOMPANHAMENTO'!$AC$3:$AC$4922)))+((O542&lt;&gt;"")*ISNUMBER(SEARCH("|"&amp;O542&amp;"|",'5_ACOMPANHAMENTO'!$AC$3:$AC$4922)))+((P542&lt;&gt;"")*ISNUMBER(SEARCH("|"&amp;P542&amp;"|",'5_ACOMPANHAMENTO'!$AC$3:$AC$4922)))+((Q542&lt;&gt;"")*ISNUMBER(SEARCH("|"&amp;Q542&amp;"|",'5_ACOMPANHAMENTO'!$AC$3:$AC$4922)))+((R542&lt;&gt;"")*ISNUMBER(SEARCH("|"&amp;R542&amp;"|",'5_ACOMPANHAMENTO'!$AC$3:$AC$4922)))+((S542&lt;&gt;"")*ISNUMBER(SEARCH("|"&amp;S542&amp;"|",'5_ACOMPANHAMENTO'!$AC$3:$AC$4922)))+((T542&lt;&gt;"")*ISNUMBER(SEARCH("|"&amp;T542&amp;"|",'5_ACOMPANHAMENTO'!$AC$3:$AC$4922)))+((U542&lt;&gt;"")*ISNUMBER(SEARCH("|"&amp;U542&amp;"|",'5_ACOMPANHAMENTO'!$AC$3:$AC$4922)))+((V542&lt;&gt;"")*ISNUMBER(SEARCH("|"&amp;V542&amp;"|",'5_ACOMPANHAMENTO'!$AC$3:$AC$4922)))+((W542&lt;&gt;"")*ISNUMBER(SEARCH("|"&amp;W542&amp;"|",'5_ACOMPANHAMENTO'!$AC$3:$AC$4922)))+((X542&lt;&gt;"")*ISNUMBER(SEARCH("|"&amp;X542&amp;"|",'5_ACOMPANHAMENTO'!$AC$3:$AC$4922)))+((Y542&lt;&gt;"")*ISNUMBER(SEARCH("|"&amp;Y542&amp;"|",'5_ACOMPANHAMENTO'!$AC$3:$AC$4922)))+((Z542&lt;&gt;"")*ISNUMBER(SEARCH("|"&amp;Z542&amp;"|",'5_ACOMPANHAMENTO'!$AC$3:$AC$4922)))+((AA542&lt;&gt;"")*ISNUMBER(SEARCH("|"&amp;AA542&amp;"|",'5_ACOMPANHAMENTO'!$AC$3:$AC$4922)))+((AB542&lt;&gt;"")*ISNUMBER(SEARCH("|"&amp;AB542&amp;"|",'5_ACOMPANHAMENTO'!$AC$3:$AC$4922))))&gt;0)),'5_ACOMPANHAMENTO'!$J$3:$J$4922),0))</f>
        <v/>
      </c>
      <c r="E542" s="4">
        <f>IF(G542=0,"FINALIZADO",IF(TODAY()&gt;A542,"ATRASADO "&amp;TODAY()-A542&amp;" DIAS","ADIANTADO "&amp;A542-TODAY()&amp;" DIAS"))</f>
        <v/>
      </c>
      <c r="F542" s="7">
        <f>IF(OR($B542="",$C542=""),"",IFERROR(SUMPRODUCT(--(('5_ACOMPANHAMENTO'!$AD$3:$AD$4922=TRIM($C542&amp;""))*('5_ACOMPANHAMENTO'!$AC$3:$AC$4922&lt;&gt;"")*((((I542&lt;&gt;"")*ISNUMBER(SEARCH("|"&amp;I542&amp;"|",'5_ACOMPANHAMENTO'!$AC$3:$AC$4922)))+((J542&lt;&gt;"")*ISNUMBER(SEARCH("|"&amp;J542&amp;"|",'5_ACOMPANHAMENTO'!$AC$3:$AC$4922)))+((K542&lt;&gt;"")*ISNUMBER(SEARCH("|"&amp;K542&amp;"|",'5_ACOMPANHAMENTO'!$AC$3:$AC$4922)))+((L542&lt;&gt;"")*ISNUMBER(SEARCH("|"&amp;L542&amp;"|",'5_ACOMPANHAMENTO'!$AC$3:$AC$4922)))+((M542&lt;&gt;"")*ISNUMBER(SEARCH("|"&amp;M542&amp;"|",'5_ACOMPANHAMENTO'!$AC$3:$AC$4922)))+((N542&lt;&gt;"")*ISNUMBER(SEARCH("|"&amp;N542&amp;"|",'5_ACOMPANHAMENTO'!$AC$3:$AC$4922)))+((O542&lt;&gt;"")*ISNUMBER(SEARCH("|"&amp;O542&amp;"|",'5_ACOMPANHAMENTO'!$AC$3:$AC$4922)))+((P542&lt;&gt;"")*ISNUMBER(SEARCH("|"&amp;P542&amp;"|",'5_ACOMPANHAMENTO'!$AC$3:$AC$4922)))+((Q542&lt;&gt;"")*ISNUMBER(SEARCH("|"&amp;Q542&amp;"|",'5_ACOMPANHAMENTO'!$AC$3:$AC$4922)))+((R542&lt;&gt;"")*ISNUMBER(SEARCH("|"&amp;R542&amp;"|",'5_ACOMPANHAMENTO'!$AC$3:$AC$4922)))+((S542&lt;&gt;"")*ISNUMBER(SEARCH("|"&amp;S542&amp;"|",'5_ACOMPANHAMENTO'!$AC$3:$AC$4922)))+((T542&lt;&gt;"")*ISNUMBER(SEARCH("|"&amp;T542&amp;"|",'5_ACOMPANHAMENTO'!$AC$3:$AC$4922)))+((U542&lt;&gt;"")*ISNUMBER(SEARCH("|"&amp;U542&amp;"|",'5_ACOMPANHAMENTO'!$AC$3:$AC$4922)))+((V542&lt;&gt;"")*ISNUMBER(SEARCH("|"&amp;V542&amp;"|",'5_ACOMPANHAMENTO'!$AC$3:$AC$4922)))+((W542&lt;&gt;"")*ISNUMBER(SEARCH("|"&amp;W542&amp;"|",'5_ACOMPANHAMENTO'!$AC$3:$AC$4922)))+((X542&lt;&gt;"")*ISNUMBER(SEARCH("|"&amp;X542&amp;"|",'5_ACOMPANHAMENTO'!$AC$3:$AC$4922)))+((Y542&lt;&gt;"")*ISNUMBER(SEARCH("|"&amp;Y542&amp;"|",'5_ACOMPANHAMENTO'!$AC$3:$AC$4922)))+((Z542&lt;&gt;"")*ISNUMBER(SEARCH("|"&amp;Z542&amp;"|",'5_ACOMPANHAMENTO'!$AC$3:$AC$4922)))+((AA542&lt;&gt;"")*ISNUMBER(SEARCH("|"&amp;AA542&amp;"|",'5_ACOMPANHAMENTO'!$AC$3:$AC$4922)))+((AB542&lt;&gt;"")*ISNUMBER(SEARCH("|"&amp;AB542&amp;"|",'5_ACOMPANHAMENTO'!$AC$3:$AC$4922))))&gt;0)),'5_ACOMPANHAMENTO'!$O$3:$O$4922),0))</f>
        <v/>
      </c>
      <c r="G542" s="7">
        <f>IF(OR($B542="",$C542=""),"",D542-F542)</f>
        <v/>
      </c>
      <c r="H542">
        <f>IF(OR($B542="",$C542=""),"",TRIM($B542&amp;"")&amp;"|"&amp;TRIM($C542&amp;""))</f>
        <v/>
      </c>
      <c r="I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",99)),1,99)))</f>
        <v/>
      </c>
      <c r="J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",99)),100,99)))</f>
        <v/>
      </c>
      <c r="K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",99)),199,99)))</f>
        <v/>
      </c>
      <c r="L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",99)),298,99)))</f>
        <v/>
      </c>
      <c r="M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",99)),397,99)))</f>
        <v/>
      </c>
      <c r="N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",99)),496,99)))</f>
        <v/>
      </c>
      <c r="O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",99)),595,99)))</f>
        <v/>
      </c>
      <c r="P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",99)),694,99)))</f>
        <v/>
      </c>
      <c r="Q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",99)),793,99)))</f>
        <v/>
      </c>
      <c r="R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",99)),892,99)))</f>
        <v/>
      </c>
      <c r="S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",99)),991,99)))</f>
        <v/>
      </c>
      <c r="T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",99)),1090,99)))</f>
        <v/>
      </c>
      <c r="U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",99)),1189,99)))</f>
        <v/>
      </c>
      <c r="V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",99)),1288,99)))</f>
        <v/>
      </c>
      <c r="W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",99)),1387,99)))</f>
        <v/>
      </c>
      <c r="X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",99)),1486,99)))</f>
        <v/>
      </c>
      <c r="Y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",99)),1585,99)))</f>
        <v/>
      </c>
      <c r="Z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",99)),1684,99)))</f>
        <v/>
      </c>
      <c r="AA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",99)),1783,99)))</f>
        <v/>
      </c>
      <c r="AB542" s="1">
        <f>IF($B542="","",TRIM(MID(SUBSTITUTE(TRIM(SUBSTITUTE(SUBSTITUTE(SUBSTITUTE(SUBSTITUTE(SUBSTITUTE(SUBSTITUTE(SUBSTITUTE(SUBSTITUTE(SUBSTITUTE(SUBSTITUTE(SUBSTITUTE(SUBSTITUTE(SUBSTITUTE(SUBSTITUTE(TRIM($B542&amp;""),CHAR(10),"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",REPT(" ",99)),1882,99)))</f>
        <v/>
      </c>
    </row>
    <row r="543" hidden="1" ht="11.25" customHeight="1">
      <c r="A543" s="4">
        <f>IF(OR($B543="",$C543=""),"",IFERROR(INDEX('5_ACOMPANHAMENTO'!$A$3:$A$4922,MATCH(1,INDEX(('5_ACOMPANHAMENTO'!$AD$3:$AD$4922=TRIM($C543&amp;""))*('5_ACOMPANHAMENTO'!$AC$3:$AC$4922&lt;&gt;"")*((((I543&lt;&gt;"")*ISNUMBER(SEARCH("|"&amp;I543&amp;"|",'5_ACOMPANHAMENTO'!$AC$3:$AC$4922)))+((J543&lt;&gt;"")*ISNUMBER(SEARCH("|"&amp;J543&amp;"|",'5_ACOMPANHAMENTO'!$AC$3:$AC$4922)))+((K543&lt;&gt;"")*ISNUMBER(SEARCH("|"&amp;K543&amp;"|",'5_ACOMPANHAMENTO'!$AC$3:$AC$4922)))+((L543&lt;&gt;"")*ISNUMBER(SEARCH("|"&amp;L543&amp;"|",'5_ACOMPANHAMENTO'!$AC$3:$AC$4922)))+((M543&lt;&gt;"")*ISNUMBER(SEARCH("|"&amp;M543&amp;"|",'5_ACOMPANHAMENTO'!$AC$3:$AC$4922)))+((N543&lt;&gt;"")*ISNUMBER(SEARCH("|"&amp;N543&amp;"|",'5_ACOMPANHAMENTO'!$AC$3:$AC$4922)))+((O543&lt;&gt;"")*ISNUMBER(SEARCH("|"&amp;O543&amp;"|",'5_ACOMPANHAMENTO'!$AC$3:$AC$4922)))+((P543&lt;&gt;"")*ISNUMBER(SEARCH("|"&amp;P543&amp;"|",'5_ACOMPANHAMENTO'!$AC$3:$AC$4922)))+((Q543&lt;&gt;"")*ISNUMBER(SEARCH("|"&amp;Q543&amp;"|",'5_ACOMPANHAMENTO'!$AC$3:$AC$4922)))+((R543&lt;&gt;"")*ISNUMBER(SEARCH("|"&amp;R543&amp;"|",'5_ACOMPANHAMENTO'!$AC$3:$AC$4922)))+((S543&lt;&gt;"")*ISNUMBER(SEARCH("|"&amp;S543&amp;"|",'5_ACOMPANHAMENTO'!$AC$3:$AC$4922)))+((T543&lt;&gt;"")*ISNUMBER(SEARCH("|"&amp;T543&amp;"|",'5_ACOMPANHAMENTO'!$AC$3:$AC$4922)))+((U543&lt;&gt;"")*ISNUMBER(SEARCH("|"&amp;U543&amp;"|",'5_ACOMPANHAMENTO'!$AC$3:$AC$4922)))+((V543&lt;&gt;"")*ISNUMBER(SEARCH("|"&amp;V543&amp;"|",'5_ACOMPANHAMENTO'!$AC$3:$AC$4922)))+((W543&lt;&gt;"")*ISNUMBER(SEARCH("|"&amp;W543&amp;"|",'5_ACOMPANHAMENTO'!$AC$3:$AC$4922)))+((X543&lt;&gt;"")*ISNUMBER(SEARCH("|"&amp;X543&amp;"|",'5_ACOMPANHAMENTO'!$AC$3:$AC$4922)))+((Y543&lt;&gt;"")*ISNUMBER(SEARCH("|"&amp;Y543&amp;"|",'5_ACOMPANHAMENTO'!$AC$3:$AC$4922)))+((Z543&lt;&gt;"")*ISNUMBER(SEARCH("|"&amp;Z543&amp;"|",'5_ACOMPANHAMENTO'!$AC$3:$AC$4922)))+((AA543&lt;&gt;"")*ISNUMBER(SEARCH("|"&amp;AA543&amp;"|",'5_ACOMPANHAMENTO'!$AC$3:$AC$4922)))+((AB543&lt;&gt;"")*ISNUMBER(SEARCH("|"&amp;AB543&amp;"|",'5_ACOMPANHAMENTO'!$AC$3:$AC$4922))))&gt;0),0),0)),""))</f>
        <v/>
      </c>
      <c r="B543" s="14" t="inlineStr">
        <is>
          <t>10199,10201</t>
        </is>
      </c>
      <c r="C543" s="14" t="inlineStr">
        <is>
          <t>8 EMBALAGEM</t>
        </is>
      </c>
      <c r="D543" s="4">
        <f>IF(OR($B543="",$C543=""),"",IFERROR(SUMPRODUCT(--(('5_ACOMPANHAMENTO'!$AD$3:$AD$4922=TRIM($C543&amp;""))*('5_ACOMPANHAMENTO'!$AC$3:$AC$4922&lt;&gt;"")*((((I543&lt;&gt;"")*ISNUMBER(SEARCH("|"&amp;I543&amp;"|",'5_ACOMPANHAMENTO'!$AC$3:$AC$4922)))+((J543&lt;&gt;"")*ISNUMBER(SEARCH("|"&amp;J543&amp;"|",'5_ACOMPANHAMENTO'!$AC$3:$AC$4922)))+((K543&lt;&gt;"")*ISNUMBER(SEARCH("|"&amp;K543&amp;"|",'5_ACOMPANHAMENTO'!$AC$3:$AC$4922)))+((L543&lt;&gt;"")*ISNUMBER(SEARCH("|"&amp;L543&amp;"|",'5_ACOMPANHAMENTO'!$AC$3:$AC$4922)))+((M543&lt;&gt;"")*ISNUMBER(SEARCH("|"&amp;M543&amp;"|",'5_ACOMPANHAMENTO'!$AC$3:$AC$4922)))+((N543&lt;&gt;"")*ISNUMBER(SEARCH("|"&amp;N543&amp;"|",'5_ACOMPANHAMENTO'!$AC$3:$AC$4922)))+((O543&lt;&gt;"")*ISNUMBER(SEARCH("|"&amp;O543&amp;"|",'5_ACOMPANHAMENTO'!$AC$3:$AC$4922)))+((P543&lt;&gt;"")*ISNUMBER(SEARCH("|"&amp;P543&amp;"|",'5_ACOMPANHAMENTO'!$AC$3:$AC$4922)))+((Q543&lt;&gt;"")*ISNUMBER(SEARCH("|"&amp;Q543&amp;"|",'5_ACOMPANHAMENTO'!$AC$3:$AC$4922)))+((R543&lt;&gt;"")*ISNUMBER(SEARCH("|"&amp;R543&amp;"|",'5_ACOMPANHAMENTO'!$AC$3:$AC$4922)))+((S543&lt;&gt;"")*ISNUMBER(SEARCH("|"&amp;S543&amp;"|",'5_ACOMPANHAMENTO'!$AC$3:$AC$4922)))+((T543&lt;&gt;"")*ISNUMBER(SEARCH("|"&amp;T543&amp;"|",'5_ACOMPANHAMENTO'!$AC$3:$AC$4922)))+((U543&lt;&gt;"")*ISNUMBER(SEARCH("|"&amp;U543&amp;"|",'5_ACOMPANHAMENTO'!$AC$3:$AC$4922)))+((V543&lt;&gt;"")*ISNUMBER(SEARCH("|"&amp;V543&amp;"|",'5_ACOMPANHAMENTO'!$AC$3:$AC$4922)))+((W543&lt;&gt;"")*ISNUMBER(SEARCH("|"&amp;W543&amp;"|",'5_ACOMPANHAMENTO'!$AC$3:$AC$4922)))+((X543&lt;&gt;"")*ISNUMBER(SEARCH("|"&amp;X543&amp;"|",'5_ACOMPANHAMENTO'!$AC$3:$AC$4922)))+((Y543&lt;&gt;"")*ISNUMBER(SEARCH("|"&amp;Y543&amp;"|",'5_ACOMPANHAMENTO'!$AC$3:$AC$4922)))+((Z543&lt;&gt;"")*ISNUMBER(SEARCH("|"&amp;Z543&amp;"|",'5_ACOMPANHAMENTO'!$AC$3:$AC$4922)))+((AA543&lt;&gt;"")*ISNUMBER(SEARCH("|"&amp;AA543&amp;"|",'5_ACOMPANHAMENTO'!$AC$3:$AC$4922)))+((AB543&lt;&gt;"")*ISNUMBER(SEARCH("|"&amp;AB543&amp;"|",'5_ACOMPANHAMENTO'!$AC$3:$AC$4922))))&gt;0)),'5_ACOMPANHAMENTO'!$J$3:$J$4922),0))</f>
        <v/>
      </c>
      <c r="E543" s="4">
        <f>IF(G543=0,"FINALIZADO",IF(TODAY()&gt;A543,"ATRASADO "&amp;TODAY()-A543&amp;" DIAS","ADIANTADO "&amp;A543-TODAY()&amp;" DIAS"))</f>
        <v/>
      </c>
      <c r="F543" s="7">
        <f>IF(OR($B543="",$C543=""),"",IFERROR(SUMPRODUCT(--(('5_ACOMPANHAMENTO'!$AD$3:$AD$4922=TRIM($C543&amp;""))*('5_ACOMPANHAMENTO'!$AC$3:$AC$4922&lt;&gt;"")*((((I543&lt;&gt;"")*ISNUMBER(SEARCH("|"&amp;I543&amp;"|",'5_ACOMPANHAMENTO'!$AC$3:$AC$4922)))+((J543&lt;&gt;"")*ISNUMBER(SEARCH("|"&amp;J543&amp;"|",'5_ACOMPANHAMENTO'!$AC$3:$AC$4922)))+((K543&lt;&gt;"")*ISNUMBER(SEARCH("|"&amp;K543&amp;"|",'5_ACOMPANHAMENTO'!$AC$3:$AC$4922)))+((L543&lt;&gt;"")*ISNUMBER(SEARCH("|"&amp;L543&amp;"|",'5_ACOMPANHAMENTO'!$AC$3:$AC$4922)))+((M543&lt;&gt;"")*ISNUMBER(SEARCH("|"&amp;M543&amp;"|",'5_ACOMPANHAMENTO'!$AC$3:$AC$4922)))+((N543&lt;&gt;"")*ISNUMBER(SEARCH("|"&amp;N543&amp;"|",'5_ACOMPANHAMENTO'!$AC$3:$AC$4922)))+((O543&lt;&gt;"")*ISNUMBER(SEARCH("|"&amp;O543&amp;"|",'5_ACOMPANHAMENTO'!$AC$3:$AC$4922)))+((P543&lt;&gt;"")*ISNUMBER(SEARCH("|"&amp;P543&amp;"|",'5_ACOMPANHAMENTO'!$AC$3:$AC$4922)))+((Q543&lt;&gt;"")*ISNUMBER(SEARCH("|"&amp;Q543&amp;"|",'5_ACOMPANHAMENTO'!$AC$3:$AC$4922)))+((R543&lt;&gt;"")*ISNUMBER(SEARCH("|"&amp;R543&amp;"|",'5_ACOMPANHAMENTO'!$AC$3:$AC$4922)))+((S543&lt;&gt;"")*ISNUMBER(SEARCH("|"&amp;S543&amp;"|",'5_ACOMPANHAMENTO'!$AC$3:$AC$4922)))+((T543&lt;&gt;"")*ISNUMBER(SEARCH("|"&amp;T543&amp;"|",'5_ACOMPANHAMENTO'!$AC$3:$AC$4922)))+((U543&lt;&gt;"")*ISNUMBER(SEARCH("|"&amp;U543&amp;"|",'5_ACOMPANHAMENTO'!$AC$3:$AC$4922)))+((V543&lt;&gt;"")*ISNUMBER(SEARCH("|"&amp;V543&amp;"|",'5_ACOMPANHAMENTO'!$AC$3:$AC$4922)))+((W543&lt;&gt;"")*ISNUMBER(SEARCH("|"&amp;W543&amp;"|",'5_ACOMPANHAMENTO'!$AC$3:$AC$4922)))+((X543&lt;&gt;"")*ISNUMBER(SEARCH("|"&amp;X543&amp;"|",'5_ACOMPANHAMENTO'!$AC$3:$AC$4922)))+((Y543&lt;&gt;"")*ISNUMBER(SEARCH("|"&amp;Y543&amp;"|",'5_ACOMPANHAMENTO'!$AC$3:$AC$4922)))+((Z543&lt;&gt;"")*ISNUMBER(SEARCH("|"&amp;Z543&amp;"|",'5_ACOMPANHAMENTO'!$AC$3:$AC$4922)))+((AA543&lt;&gt;"")*ISNUMBER(SEARCH("|"&amp;AA543&amp;"|",'5_ACOMPANHAMENTO'!$AC$3:$AC$4922)))+((AB543&lt;&gt;"")*ISNUMBER(SEARCH("|"&amp;AB543&amp;"|",'5_ACOMPANHAMENTO'!$AC$3:$AC$4922))))&gt;0)),'5_ACOMPANHAMENTO'!$O$3:$O$4922),0))</f>
        <v/>
      </c>
      <c r="G543" s="7">
        <f>IF(OR($B543="",$C543=""),"",D543-F543)</f>
        <v/>
      </c>
      <c r="H543">
        <f>IF(OR($B543="",$C543=""),"",TRIM($B543&amp;"")&amp;"|"&amp;TRIM($C543&amp;""))</f>
        <v/>
      </c>
      <c r="I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",99)),1,99)))</f>
        <v/>
      </c>
      <c r="J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",99)),100,99)))</f>
        <v/>
      </c>
      <c r="K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",99)),199,99)))</f>
        <v/>
      </c>
      <c r="L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",99)),298,99)))</f>
        <v/>
      </c>
      <c r="M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",99)),397,99)))</f>
        <v/>
      </c>
      <c r="N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",99)),496,99)))</f>
        <v/>
      </c>
      <c r="O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",99)),595,99)))</f>
        <v/>
      </c>
      <c r="P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",99)),694,99)))</f>
        <v/>
      </c>
      <c r="Q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",99)),793,99)))</f>
        <v/>
      </c>
      <c r="R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",99)),892,99)))</f>
        <v/>
      </c>
      <c r="S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",99)),991,99)))</f>
        <v/>
      </c>
      <c r="T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",99)),1090,99)))</f>
        <v/>
      </c>
      <c r="U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",99)),1189,99)))</f>
        <v/>
      </c>
      <c r="V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",99)),1288,99)))</f>
        <v/>
      </c>
      <c r="W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",99)),1387,99)))</f>
        <v/>
      </c>
      <c r="X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",99)),1486,99)))</f>
        <v/>
      </c>
      <c r="Y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",99)),1585,99)))</f>
        <v/>
      </c>
      <c r="Z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",99)),1684,99)))</f>
        <v/>
      </c>
      <c r="AA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",99)),1783,99)))</f>
        <v/>
      </c>
      <c r="AB543" s="1">
        <f>IF($B543="","",TRIM(MID(SUBSTITUTE(TRIM(SUBSTITUTE(SUBSTITUTE(SUBSTITUTE(SUBSTITUTE(SUBSTITUTE(SUBSTITUTE(SUBSTITUTE(SUBSTITUTE(SUBSTITUTE(SUBSTITUTE(SUBSTITUTE(SUBSTITUTE(SUBSTITUTE(SUBSTITUTE(TRIM($B543&amp;""),CHAR(10),"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",REPT(" ",99)),1882,99)))</f>
        <v/>
      </c>
    </row>
    <row r="544" hidden="1" ht="11.25" customHeight="1">
      <c r="A544" s="4">
        <f>IF(OR($B544="",$C544=""),"",IFERROR(INDEX('5_ACOMPANHAMENTO'!$A$3:$A$4922,MATCH(1,INDEX(('5_ACOMPANHAMENTO'!$AD$3:$AD$4922=TRIM($C544&amp;""))*('5_ACOMPANHAMENTO'!$AC$3:$AC$4922&lt;&gt;"")*((((I544&lt;&gt;"")*ISNUMBER(SEARCH("|"&amp;I544&amp;"|",'5_ACOMPANHAMENTO'!$AC$3:$AC$4922)))+((J544&lt;&gt;"")*ISNUMBER(SEARCH("|"&amp;J544&amp;"|",'5_ACOMPANHAMENTO'!$AC$3:$AC$4922)))+((K544&lt;&gt;"")*ISNUMBER(SEARCH("|"&amp;K544&amp;"|",'5_ACOMPANHAMENTO'!$AC$3:$AC$4922)))+((L544&lt;&gt;"")*ISNUMBER(SEARCH("|"&amp;L544&amp;"|",'5_ACOMPANHAMENTO'!$AC$3:$AC$4922)))+((M544&lt;&gt;"")*ISNUMBER(SEARCH("|"&amp;M544&amp;"|",'5_ACOMPANHAMENTO'!$AC$3:$AC$4922)))+((N544&lt;&gt;"")*ISNUMBER(SEARCH("|"&amp;N544&amp;"|",'5_ACOMPANHAMENTO'!$AC$3:$AC$4922)))+((O544&lt;&gt;"")*ISNUMBER(SEARCH("|"&amp;O544&amp;"|",'5_ACOMPANHAMENTO'!$AC$3:$AC$4922)))+((P544&lt;&gt;"")*ISNUMBER(SEARCH("|"&amp;P544&amp;"|",'5_ACOMPANHAMENTO'!$AC$3:$AC$4922)))+((Q544&lt;&gt;"")*ISNUMBER(SEARCH("|"&amp;Q544&amp;"|",'5_ACOMPANHAMENTO'!$AC$3:$AC$4922)))+((R544&lt;&gt;"")*ISNUMBER(SEARCH("|"&amp;R544&amp;"|",'5_ACOMPANHAMENTO'!$AC$3:$AC$4922)))+((S544&lt;&gt;"")*ISNUMBER(SEARCH("|"&amp;S544&amp;"|",'5_ACOMPANHAMENTO'!$AC$3:$AC$4922)))+((T544&lt;&gt;"")*ISNUMBER(SEARCH("|"&amp;T544&amp;"|",'5_ACOMPANHAMENTO'!$AC$3:$AC$4922)))+((U544&lt;&gt;"")*ISNUMBER(SEARCH("|"&amp;U544&amp;"|",'5_ACOMPANHAMENTO'!$AC$3:$AC$4922)))+((V544&lt;&gt;"")*ISNUMBER(SEARCH("|"&amp;V544&amp;"|",'5_ACOMPANHAMENTO'!$AC$3:$AC$4922)))+((W544&lt;&gt;"")*ISNUMBER(SEARCH("|"&amp;W544&amp;"|",'5_ACOMPANHAMENTO'!$AC$3:$AC$4922)))+((X544&lt;&gt;"")*ISNUMBER(SEARCH("|"&amp;X544&amp;"|",'5_ACOMPANHAMENTO'!$AC$3:$AC$4922)))+((Y544&lt;&gt;"")*ISNUMBER(SEARCH("|"&amp;Y544&amp;"|",'5_ACOMPANHAMENTO'!$AC$3:$AC$4922)))+((Z544&lt;&gt;"")*ISNUMBER(SEARCH("|"&amp;Z544&amp;"|",'5_ACOMPANHAMENTO'!$AC$3:$AC$4922)))+((AA544&lt;&gt;"")*ISNUMBER(SEARCH("|"&amp;AA544&amp;"|",'5_ACOMPANHAMENTO'!$AC$3:$AC$4922)))+((AB544&lt;&gt;"")*ISNUMBER(SEARCH("|"&amp;AB544&amp;"|",'5_ACOMPANHAMENTO'!$AC$3:$AC$4922))))&gt;0),0),0)),""))</f>
        <v/>
      </c>
      <c r="B544" s="14" t="inlineStr">
        <is>
          <t>10199,10201</t>
        </is>
      </c>
      <c r="C544" s="14" t="inlineStr">
        <is>
          <t>8 EMBALAGEM</t>
        </is>
      </c>
      <c r="D544" s="4">
        <f>IF(OR($B544="",$C544=""),"",IFERROR(SUMPRODUCT(--(('5_ACOMPANHAMENTO'!$AD$3:$AD$4922=TRIM($C544&amp;""))*('5_ACOMPANHAMENTO'!$AC$3:$AC$4922&lt;&gt;"")*((((I544&lt;&gt;"")*ISNUMBER(SEARCH("|"&amp;I544&amp;"|",'5_ACOMPANHAMENTO'!$AC$3:$AC$4922)))+((J544&lt;&gt;"")*ISNUMBER(SEARCH("|"&amp;J544&amp;"|",'5_ACOMPANHAMENTO'!$AC$3:$AC$4922)))+((K544&lt;&gt;"")*ISNUMBER(SEARCH("|"&amp;K544&amp;"|",'5_ACOMPANHAMENTO'!$AC$3:$AC$4922)))+((L544&lt;&gt;"")*ISNUMBER(SEARCH("|"&amp;L544&amp;"|",'5_ACOMPANHAMENTO'!$AC$3:$AC$4922)))+((M544&lt;&gt;"")*ISNUMBER(SEARCH("|"&amp;M544&amp;"|",'5_ACOMPANHAMENTO'!$AC$3:$AC$4922)))+((N544&lt;&gt;"")*ISNUMBER(SEARCH("|"&amp;N544&amp;"|",'5_ACOMPANHAMENTO'!$AC$3:$AC$4922)))+((O544&lt;&gt;"")*ISNUMBER(SEARCH("|"&amp;O544&amp;"|",'5_ACOMPANHAMENTO'!$AC$3:$AC$4922)))+((P544&lt;&gt;"")*ISNUMBER(SEARCH("|"&amp;P544&amp;"|",'5_ACOMPANHAMENTO'!$AC$3:$AC$4922)))+((Q544&lt;&gt;"")*ISNUMBER(SEARCH("|"&amp;Q544&amp;"|",'5_ACOMPANHAMENTO'!$AC$3:$AC$4922)))+((R544&lt;&gt;"")*ISNUMBER(SEARCH("|"&amp;R544&amp;"|",'5_ACOMPANHAMENTO'!$AC$3:$AC$4922)))+((S544&lt;&gt;"")*ISNUMBER(SEARCH("|"&amp;S544&amp;"|",'5_ACOMPANHAMENTO'!$AC$3:$AC$4922)))+((T544&lt;&gt;"")*ISNUMBER(SEARCH("|"&amp;T544&amp;"|",'5_ACOMPANHAMENTO'!$AC$3:$AC$4922)))+((U544&lt;&gt;"")*ISNUMBER(SEARCH("|"&amp;U544&amp;"|",'5_ACOMPANHAMENTO'!$AC$3:$AC$4922)))+((V544&lt;&gt;"")*ISNUMBER(SEARCH("|"&amp;V544&amp;"|",'5_ACOMPANHAMENTO'!$AC$3:$AC$4922)))+((W544&lt;&gt;"")*ISNUMBER(SEARCH("|"&amp;W544&amp;"|",'5_ACOMPANHAMENTO'!$AC$3:$AC$4922)))+((X544&lt;&gt;"")*ISNUMBER(SEARCH("|"&amp;X544&amp;"|",'5_ACOMPANHAMENTO'!$AC$3:$AC$4922)))+((Y544&lt;&gt;"")*ISNUMBER(SEARCH("|"&amp;Y544&amp;"|",'5_ACOMPANHAMENTO'!$AC$3:$AC$4922)))+((Z544&lt;&gt;"")*ISNUMBER(SEARCH("|"&amp;Z544&amp;"|",'5_ACOMPANHAMENTO'!$AC$3:$AC$4922)))+((AA544&lt;&gt;"")*ISNUMBER(SEARCH("|"&amp;AA544&amp;"|",'5_ACOMPANHAMENTO'!$AC$3:$AC$4922)))+((AB544&lt;&gt;"")*ISNUMBER(SEARCH("|"&amp;AB544&amp;"|",'5_ACOMPANHAMENTO'!$AC$3:$AC$4922))))&gt;0)),'5_ACOMPANHAMENTO'!$J$3:$J$4922),0))</f>
        <v/>
      </c>
      <c r="E544" s="4">
        <f>IF(G544=0,"FINALIZADO",IF(TODAY()&gt;A544,"ATRASADO "&amp;TODAY()-A544&amp;" DIAS","ADIANTADO "&amp;A544-TODAY()&amp;" DIAS"))</f>
        <v/>
      </c>
      <c r="F544" s="7">
        <f>IF(OR($B544="",$C544=""),"",IFERROR(SUMPRODUCT(--(('5_ACOMPANHAMENTO'!$AD$3:$AD$4922=TRIM($C544&amp;""))*('5_ACOMPANHAMENTO'!$AC$3:$AC$4922&lt;&gt;"")*((((I544&lt;&gt;"")*ISNUMBER(SEARCH("|"&amp;I544&amp;"|",'5_ACOMPANHAMENTO'!$AC$3:$AC$4922)))+((J544&lt;&gt;"")*ISNUMBER(SEARCH("|"&amp;J544&amp;"|",'5_ACOMPANHAMENTO'!$AC$3:$AC$4922)))+((K544&lt;&gt;"")*ISNUMBER(SEARCH("|"&amp;K544&amp;"|",'5_ACOMPANHAMENTO'!$AC$3:$AC$4922)))+((L544&lt;&gt;"")*ISNUMBER(SEARCH("|"&amp;L544&amp;"|",'5_ACOMPANHAMENTO'!$AC$3:$AC$4922)))+((M544&lt;&gt;"")*ISNUMBER(SEARCH("|"&amp;M544&amp;"|",'5_ACOMPANHAMENTO'!$AC$3:$AC$4922)))+((N544&lt;&gt;"")*ISNUMBER(SEARCH("|"&amp;N544&amp;"|",'5_ACOMPANHAMENTO'!$AC$3:$AC$4922)))+((O544&lt;&gt;"")*ISNUMBER(SEARCH("|"&amp;O544&amp;"|",'5_ACOMPANHAMENTO'!$AC$3:$AC$4922)))+((P544&lt;&gt;"")*ISNUMBER(SEARCH("|"&amp;P544&amp;"|",'5_ACOMPANHAMENTO'!$AC$3:$AC$4922)))+((Q544&lt;&gt;"")*ISNUMBER(SEARCH("|"&amp;Q544&amp;"|",'5_ACOMPANHAMENTO'!$AC$3:$AC$4922)))+((R544&lt;&gt;"")*ISNUMBER(SEARCH("|"&amp;R544&amp;"|",'5_ACOMPANHAMENTO'!$AC$3:$AC$4922)))+((S544&lt;&gt;"")*ISNUMBER(SEARCH("|"&amp;S544&amp;"|",'5_ACOMPANHAMENTO'!$AC$3:$AC$4922)))+((T544&lt;&gt;"")*ISNUMBER(SEARCH("|"&amp;T544&amp;"|",'5_ACOMPANHAMENTO'!$AC$3:$AC$4922)))+((U544&lt;&gt;"")*ISNUMBER(SEARCH("|"&amp;U544&amp;"|",'5_ACOMPANHAMENTO'!$AC$3:$AC$4922)))+((V544&lt;&gt;"")*ISNUMBER(SEARCH("|"&amp;V544&amp;"|",'5_ACOMPANHAMENTO'!$AC$3:$AC$4922)))+((W544&lt;&gt;"")*ISNUMBER(SEARCH("|"&amp;W544&amp;"|",'5_ACOMPANHAMENTO'!$AC$3:$AC$4922)))+((X544&lt;&gt;"")*ISNUMBER(SEARCH("|"&amp;X544&amp;"|",'5_ACOMPANHAMENTO'!$AC$3:$AC$4922)))+((Y544&lt;&gt;"")*ISNUMBER(SEARCH("|"&amp;Y544&amp;"|",'5_ACOMPANHAMENTO'!$AC$3:$AC$4922)))+((Z544&lt;&gt;"")*ISNUMBER(SEARCH("|"&amp;Z544&amp;"|",'5_ACOMPANHAMENTO'!$AC$3:$AC$4922)))+((AA544&lt;&gt;"")*ISNUMBER(SEARCH("|"&amp;AA544&amp;"|",'5_ACOMPANHAMENTO'!$AC$3:$AC$4922)))+((AB544&lt;&gt;"")*ISNUMBER(SEARCH("|"&amp;AB544&amp;"|",'5_ACOMPANHAMENTO'!$AC$3:$AC$4922))))&gt;0)),'5_ACOMPANHAMENTO'!$O$3:$O$4922),0))</f>
        <v/>
      </c>
      <c r="G544" s="7">
        <f>IF(OR($B544="",$C544=""),"",D544-F544)</f>
        <v/>
      </c>
      <c r="H544">
        <f>IF(OR($B544="",$C544=""),"",TRIM($B544&amp;"")&amp;"|"&amp;TRIM($C544&amp;""))</f>
        <v/>
      </c>
      <c r="I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",99)),1,99)))</f>
        <v/>
      </c>
      <c r="J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",99)),100,99)))</f>
        <v/>
      </c>
      <c r="K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",99)),199,99)))</f>
        <v/>
      </c>
      <c r="L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",99)),298,99)))</f>
        <v/>
      </c>
      <c r="M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",99)),397,99)))</f>
        <v/>
      </c>
      <c r="N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",99)),496,99)))</f>
        <v/>
      </c>
      <c r="O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",99)),595,99)))</f>
        <v/>
      </c>
      <c r="P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",99)),694,99)))</f>
        <v/>
      </c>
      <c r="Q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",99)),793,99)))</f>
        <v/>
      </c>
      <c r="R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",99)),892,99)))</f>
        <v/>
      </c>
      <c r="S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",99)),991,99)))</f>
        <v/>
      </c>
      <c r="T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",99)),1090,99)))</f>
        <v/>
      </c>
      <c r="U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",99)),1189,99)))</f>
        <v/>
      </c>
      <c r="V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",99)),1288,99)))</f>
        <v/>
      </c>
      <c r="W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",99)),1387,99)))</f>
        <v/>
      </c>
      <c r="X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",99)),1486,99)))</f>
        <v/>
      </c>
      <c r="Y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",99)),1585,99)))</f>
        <v/>
      </c>
      <c r="Z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",99)),1684,99)))</f>
        <v/>
      </c>
      <c r="AA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",99)),1783,99)))</f>
        <v/>
      </c>
      <c r="AB544" s="1">
        <f>IF($B544="","",TRIM(MID(SUBSTITUTE(TRIM(SUBSTITUTE(SUBSTITUTE(SUBSTITUTE(SUBSTITUTE(SUBSTITUTE(SUBSTITUTE(SUBSTITUTE(SUBSTITUTE(SUBSTITUTE(SUBSTITUTE(SUBSTITUTE(SUBSTITUTE(SUBSTITUTE(SUBSTITUTE(TRIM($B544&amp;""),CHAR(10),"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",REPT(" ",99)),1882,99)))</f>
        <v/>
      </c>
    </row>
    <row r="545" hidden="1" ht="11.25" customHeight="1">
      <c r="A545" s="4">
        <f>IF(OR($B545="",$C545=""),"",IFERROR(INDEX('5_ACOMPANHAMENTO'!$A$3:$A$4922,MATCH(1,INDEX(('5_ACOMPANHAMENTO'!$AD$3:$AD$4922=TRIM($C545&amp;""))*('5_ACOMPANHAMENTO'!$AC$3:$AC$4922&lt;&gt;"")*((((I545&lt;&gt;"")*ISNUMBER(SEARCH("|"&amp;I545&amp;"|",'5_ACOMPANHAMENTO'!$AC$3:$AC$4922)))+((J545&lt;&gt;"")*ISNUMBER(SEARCH("|"&amp;J545&amp;"|",'5_ACOMPANHAMENTO'!$AC$3:$AC$4922)))+((K545&lt;&gt;"")*ISNUMBER(SEARCH("|"&amp;K545&amp;"|",'5_ACOMPANHAMENTO'!$AC$3:$AC$4922)))+((L545&lt;&gt;"")*ISNUMBER(SEARCH("|"&amp;L545&amp;"|",'5_ACOMPANHAMENTO'!$AC$3:$AC$4922)))+((M545&lt;&gt;"")*ISNUMBER(SEARCH("|"&amp;M545&amp;"|",'5_ACOMPANHAMENTO'!$AC$3:$AC$4922)))+((N545&lt;&gt;"")*ISNUMBER(SEARCH("|"&amp;N545&amp;"|",'5_ACOMPANHAMENTO'!$AC$3:$AC$4922)))+((O545&lt;&gt;"")*ISNUMBER(SEARCH("|"&amp;O545&amp;"|",'5_ACOMPANHAMENTO'!$AC$3:$AC$4922)))+((P545&lt;&gt;"")*ISNUMBER(SEARCH("|"&amp;P545&amp;"|",'5_ACOMPANHAMENTO'!$AC$3:$AC$4922)))+((Q545&lt;&gt;"")*ISNUMBER(SEARCH("|"&amp;Q545&amp;"|",'5_ACOMPANHAMENTO'!$AC$3:$AC$4922)))+((R545&lt;&gt;"")*ISNUMBER(SEARCH("|"&amp;R545&amp;"|",'5_ACOMPANHAMENTO'!$AC$3:$AC$4922)))+((S545&lt;&gt;"")*ISNUMBER(SEARCH("|"&amp;S545&amp;"|",'5_ACOMPANHAMENTO'!$AC$3:$AC$4922)))+((T545&lt;&gt;"")*ISNUMBER(SEARCH("|"&amp;T545&amp;"|",'5_ACOMPANHAMENTO'!$AC$3:$AC$4922)))+((U545&lt;&gt;"")*ISNUMBER(SEARCH("|"&amp;U545&amp;"|",'5_ACOMPANHAMENTO'!$AC$3:$AC$4922)))+((V545&lt;&gt;"")*ISNUMBER(SEARCH("|"&amp;V545&amp;"|",'5_ACOMPANHAMENTO'!$AC$3:$AC$4922)))+((W545&lt;&gt;"")*ISNUMBER(SEARCH("|"&amp;W545&amp;"|",'5_ACOMPANHAMENTO'!$AC$3:$AC$4922)))+((X545&lt;&gt;"")*ISNUMBER(SEARCH("|"&amp;X545&amp;"|",'5_ACOMPANHAMENTO'!$AC$3:$AC$4922)))+((Y545&lt;&gt;"")*ISNUMBER(SEARCH("|"&amp;Y545&amp;"|",'5_ACOMPANHAMENTO'!$AC$3:$AC$4922)))+((Z545&lt;&gt;"")*ISNUMBER(SEARCH("|"&amp;Z545&amp;"|",'5_ACOMPANHAMENTO'!$AC$3:$AC$4922)))+((AA545&lt;&gt;"")*ISNUMBER(SEARCH("|"&amp;AA545&amp;"|",'5_ACOMPANHAMENTO'!$AC$3:$AC$4922)))+((AB545&lt;&gt;"")*ISNUMBER(SEARCH("|"&amp;AB545&amp;"|",'5_ACOMPANHAMENTO'!$AC$3:$AC$4922))))&gt;0),0),0)),""))</f>
        <v/>
      </c>
      <c r="B545" s="14" t="inlineStr">
        <is>
          <t>10199,10201</t>
        </is>
      </c>
      <c r="C545" s="14" t="inlineStr">
        <is>
          <t>8 EMBALAGEM</t>
        </is>
      </c>
      <c r="D545" s="4">
        <f>IF(OR($B545="",$C545=""),"",IFERROR(SUMPRODUCT(--(('5_ACOMPANHAMENTO'!$AD$3:$AD$4922=TRIM($C545&amp;""))*('5_ACOMPANHAMENTO'!$AC$3:$AC$4922&lt;&gt;"")*((((I545&lt;&gt;"")*ISNUMBER(SEARCH("|"&amp;I545&amp;"|",'5_ACOMPANHAMENTO'!$AC$3:$AC$4922)))+((J545&lt;&gt;"")*ISNUMBER(SEARCH("|"&amp;J545&amp;"|",'5_ACOMPANHAMENTO'!$AC$3:$AC$4922)))+((K545&lt;&gt;"")*ISNUMBER(SEARCH("|"&amp;K545&amp;"|",'5_ACOMPANHAMENTO'!$AC$3:$AC$4922)))+((L545&lt;&gt;"")*ISNUMBER(SEARCH("|"&amp;L545&amp;"|",'5_ACOMPANHAMENTO'!$AC$3:$AC$4922)))+((M545&lt;&gt;"")*ISNUMBER(SEARCH("|"&amp;M545&amp;"|",'5_ACOMPANHAMENTO'!$AC$3:$AC$4922)))+((N545&lt;&gt;"")*ISNUMBER(SEARCH("|"&amp;N545&amp;"|",'5_ACOMPANHAMENTO'!$AC$3:$AC$4922)))+((O545&lt;&gt;"")*ISNUMBER(SEARCH("|"&amp;O545&amp;"|",'5_ACOMPANHAMENTO'!$AC$3:$AC$4922)))+((P545&lt;&gt;"")*ISNUMBER(SEARCH("|"&amp;P545&amp;"|",'5_ACOMPANHAMENTO'!$AC$3:$AC$4922)))+((Q545&lt;&gt;"")*ISNUMBER(SEARCH("|"&amp;Q545&amp;"|",'5_ACOMPANHAMENTO'!$AC$3:$AC$4922)))+((R545&lt;&gt;"")*ISNUMBER(SEARCH("|"&amp;R545&amp;"|",'5_ACOMPANHAMENTO'!$AC$3:$AC$4922)))+((S545&lt;&gt;"")*ISNUMBER(SEARCH("|"&amp;S545&amp;"|",'5_ACOMPANHAMENTO'!$AC$3:$AC$4922)))+((T545&lt;&gt;"")*ISNUMBER(SEARCH("|"&amp;T545&amp;"|",'5_ACOMPANHAMENTO'!$AC$3:$AC$4922)))+((U545&lt;&gt;"")*ISNUMBER(SEARCH("|"&amp;U545&amp;"|",'5_ACOMPANHAMENTO'!$AC$3:$AC$4922)))+((V545&lt;&gt;"")*ISNUMBER(SEARCH("|"&amp;V545&amp;"|",'5_ACOMPANHAMENTO'!$AC$3:$AC$4922)))+((W545&lt;&gt;"")*ISNUMBER(SEARCH("|"&amp;W545&amp;"|",'5_ACOMPANHAMENTO'!$AC$3:$AC$4922)))+((X545&lt;&gt;"")*ISNUMBER(SEARCH("|"&amp;X545&amp;"|",'5_ACOMPANHAMENTO'!$AC$3:$AC$4922)))+((Y545&lt;&gt;"")*ISNUMBER(SEARCH("|"&amp;Y545&amp;"|",'5_ACOMPANHAMENTO'!$AC$3:$AC$4922)))+((Z545&lt;&gt;"")*ISNUMBER(SEARCH("|"&amp;Z545&amp;"|",'5_ACOMPANHAMENTO'!$AC$3:$AC$4922)))+((AA545&lt;&gt;"")*ISNUMBER(SEARCH("|"&amp;AA545&amp;"|",'5_ACOMPANHAMENTO'!$AC$3:$AC$4922)))+((AB545&lt;&gt;"")*ISNUMBER(SEARCH("|"&amp;AB545&amp;"|",'5_ACOMPANHAMENTO'!$AC$3:$AC$4922))))&gt;0)),'5_ACOMPANHAMENTO'!$J$3:$J$4922),0))</f>
        <v/>
      </c>
      <c r="E545" s="4">
        <f>IF(G545=0,"FINALIZADO",IF(TODAY()&gt;A545,"ATRASADO "&amp;TODAY()-A545&amp;" DIAS","ADIANTADO "&amp;A545-TODAY()&amp;" DIAS"))</f>
        <v/>
      </c>
      <c r="F545" s="7">
        <f>IF(OR($B545="",$C545=""),"",IFERROR(SUMPRODUCT(--(('5_ACOMPANHAMENTO'!$AD$3:$AD$4922=TRIM($C545&amp;""))*('5_ACOMPANHAMENTO'!$AC$3:$AC$4922&lt;&gt;"")*((((I545&lt;&gt;"")*ISNUMBER(SEARCH("|"&amp;I545&amp;"|",'5_ACOMPANHAMENTO'!$AC$3:$AC$4922)))+((J545&lt;&gt;"")*ISNUMBER(SEARCH("|"&amp;J545&amp;"|",'5_ACOMPANHAMENTO'!$AC$3:$AC$4922)))+((K545&lt;&gt;"")*ISNUMBER(SEARCH("|"&amp;K545&amp;"|",'5_ACOMPANHAMENTO'!$AC$3:$AC$4922)))+((L545&lt;&gt;"")*ISNUMBER(SEARCH("|"&amp;L545&amp;"|",'5_ACOMPANHAMENTO'!$AC$3:$AC$4922)))+((M545&lt;&gt;"")*ISNUMBER(SEARCH("|"&amp;M545&amp;"|",'5_ACOMPANHAMENTO'!$AC$3:$AC$4922)))+((N545&lt;&gt;"")*ISNUMBER(SEARCH("|"&amp;N545&amp;"|",'5_ACOMPANHAMENTO'!$AC$3:$AC$4922)))+((O545&lt;&gt;"")*ISNUMBER(SEARCH("|"&amp;O545&amp;"|",'5_ACOMPANHAMENTO'!$AC$3:$AC$4922)))+((P545&lt;&gt;"")*ISNUMBER(SEARCH("|"&amp;P545&amp;"|",'5_ACOMPANHAMENTO'!$AC$3:$AC$4922)))+((Q545&lt;&gt;"")*ISNUMBER(SEARCH("|"&amp;Q545&amp;"|",'5_ACOMPANHAMENTO'!$AC$3:$AC$4922)))+((R545&lt;&gt;"")*ISNUMBER(SEARCH("|"&amp;R545&amp;"|",'5_ACOMPANHAMENTO'!$AC$3:$AC$4922)))+((S545&lt;&gt;"")*ISNUMBER(SEARCH("|"&amp;S545&amp;"|",'5_ACOMPANHAMENTO'!$AC$3:$AC$4922)))+((T545&lt;&gt;"")*ISNUMBER(SEARCH("|"&amp;T545&amp;"|",'5_ACOMPANHAMENTO'!$AC$3:$AC$4922)))+((U545&lt;&gt;"")*ISNUMBER(SEARCH("|"&amp;U545&amp;"|",'5_ACOMPANHAMENTO'!$AC$3:$AC$4922)))+((V545&lt;&gt;"")*ISNUMBER(SEARCH("|"&amp;V545&amp;"|",'5_ACOMPANHAMENTO'!$AC$3:$AC$4922)))+((W545&lt;&gt;"")*ISNUMBER(SEARCH("|"&amp;W545&amp;"|",'5_ACOMPANHAMENTO'!$AC$3:$AC$4922)))+((X545&lt;&gt;"")*ISNUMBER(SEARCH("|"&amp;X545&amp;"|",'5_ACOMPANHAMENTO'!$AC$3:$AC$4922)))+((Y545&lt;&gt;"")*ISNUMBER(SEARCH("|"&amp;Y545&amp;"|",'5_ACOMPANHAMENTO'!$AC$3:$AC$4922)))+((Z545&lt;&gt;"")*ISNUMBER(SEARCH("|"&amp;Z545&amp;"|",'5_ACOMPANHAMENTO'!$AC$3:$AC$4922)))+((AA545&lt;&gt;"")*ISNUMBER(SEARCH("|"&amp;AA545&amp;"|",'5_ACOMPANHAMENTO'!$AC$3:$AC$4922)))+((AB545&lt;&gt;"")*ISNUMBER(SEARCH("|"&amp;AB545&amp;"|",'5_ACOMPANHAMENTO'!$AC$3:$AC$4922))))&gt;0)),'5_ACOMPANHAMENTO'!$O$3:$O$4922),0))</f>
        <v/>
      </c>
      <c r="G545" s="7">
        <f>IF(OR($B545="",$C545=""),"",D545-F545)</f>
        <v/>
      </c>
      <c r="H545">
        <f>IF(OR($B545="",$C545=""),"",TRIM($B545&amp;"")&amp;"|"&amp;TRIM($C545&amp;""))</f>
        <v/>
      </c>
      <c r="I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",99)),1,99)))</f>
        <v/>
      </c>
      <c r="J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",99)),100,99)))</f>
        <v/>
      </c>
      <c r="K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",99)),199,99)))</f>
        <v/>
      </c>
      <c r="L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",99)),298,99)))</f>
        <v/>
      </c>
      <c r="M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",99)),397,99)))</f>
        <v/>
      </c>
      <c r="N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",99)),496,99)))</f>
        <v/>
      </c>
      <c r="O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",99)),595,99)))</f>
        <v/>
      </c>
      <c r="P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",99)),694,99)))</f>
        <v/>
      </c>
      <c r="Q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",99)),793,99)))</f>
        <v/>
      </c>
      <c r="R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",99)),892,99)))</f>
        <v/>
      </c>
      <c r="S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",99)),991,99)))</f>
        <v/>
      </c>
      <c r="T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",99)),1090,99)))</f>
        <v/>
      </c>
      <c r="U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",99)),1189,99)))</f>
        <v/>
      </c>
      <c r="V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",99)),1288,99)))</f>
        <v/>
      </c>
      <c r="W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",99)),1387,99)))</f>
        <v/>
      </c>
      <c r="X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",99)),1486,99)))</f>
        <v/>
      </c>
      <c r="Y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",99)),1585,99)))</f>
        <v/>
      </c>
      <c r="Z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",99)),1684,99)))</f>
        <v/>
      </c>
      <c r="AA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",99)),1783,99)))</f>
        <v/>
      </c>
      <c r="AB545" s="1">
        <f>IF($B545="","",TRIM(MID(SUBSTITUTE(TRIM(SUBSTITUTE(SUBSTITUTE(SUBSTITUTE(SUBSTITUTE(SUBSTITUTE(SUBSTITUTE(SUBSTITUTE(SUBSTITUTE(SUBSTITUTE(SUBSTITUTE(SUBSTITUTE(SUBSTITUTE(SUBSTITUTE(SUBSTITUTE(TRIM($B545&amp;""),CHAR(10),"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",REPT(" ",99)),1882,99)))</f>
        <v/>
      </c>
    </row>
    <row r="546" hidden="1" ht="11.25" customHeight="1">
      <c r="A546" s="4">
        <f>IF(OR($B546="",$C546=""),"",IFERROR(INDEX('5_ACOMPANHAMENTO'!$A$3:$A$4922,MATCH(1,INDEX(('5_ACOMPANHAMENTO'!$AD$3:$AD$4922=TRIM($C546&amp;""))*('5_ACOMPANHAMENTO'!$AC$3:$AC$4922&lt;&gt;"")*((((I546&lt;&gt;"")*ISNUMBER(SEARCH("|"&amp;I546&amp;"|",'5_ACOMPANHAMENTO'!$AC$3:$AC$4922)))+((J546&lt;&gt;"")*ISNUMBER(SEARCH("|"&amp;J546&amp;"|",'5_ACOMPANHAMENTO'!$AC$3:$AC$4922)))+((K546&lt;&gt;"")*ISNUMBER(SEARCH("|"&amp;K546&amp;"|",'5_ACOMPANHAMENTO'!$AC$3:$AC$4922)))+((L546&lt;&gt;"")*ISNUMBER(SEARCH("|"&amp;L546&amp;"|",'5_ACOMPANHAMENTO'!$AC$3:$AC$4922)))+((M546&lt;&gt;"")*ISNUMBER(SEARCH("|"&amp;M546&amp;"|",'5_ACOMPANHAMENTO'!$AC$3:$AC$4922)))+((N546&lt;&gt;"")*ISNUMBER(SEARCH("|"&amp;N546&amp;"|",'5_ACOMPANHAMENTO'!$AC$3:$AC$4922)))+((O546&lt;&gt;"")*ISNUMBER(SEARCH("|"&amp;O546&amp;"|",'5_ACOMPANHAMENTO'!$AC$3:$AC$4922)))+((P546&lt;&gt;"")*ISNUMBER(SEARCH("|"&amp;P546&amp;"|",'5_ACOMPANHAMENTO'!$AC$3:$AC$4922)))+((Q546&lt;&gt;"")*ISNUMBER(SEARCH("|"&amp;Q546&amp;"|",'5_ACOMPANHAMENTO'!$AC$3:$AC$4922)))+((R546&lt;&gt;"")*ISNUMBER(SEARCH("|"&amp;R546&amp;"|",'5_ACOMPANHAMENTO'!$AC$3:$AC$4922)))+((S546&lt;&gt;"")*ISNUMBER(SEARCH("|"&amp;S546&amp;"|",'5_ACOMPANHAMENTO'!$AC$3:$AC$4922)))+((T546&lt;&gt;"")*ISNUMBER(SEARCH("|"&amp;T546&amp;"|",'5_ACOMPANHAMENTO'!$AC$3:$AC$4922)))+((U546&lt;&gt;"")*ISNUMBER(SEARCH("|"&amp;U546&amp;"|",'5_ACOMPANHAMENTO'!$AC$3:$AC$4922)))+((V546&lt;&gt;"")*ISNUMBER(SEARCH("|"&amp;V546&amp;"|",'5_ACOMPANHAMENTO'!$AC$3:$AC$4922)))+((W546&lt;&gt;"")*ISNUMBER(SEARCH("|"&amp;W546&amp;"|",'5_ACOMPANHAMENTO'!$AC$3:$AC$4922)))+((X546&lt;&gt;"")*ISNUMBER(SEARCH("|"&amp;X546&amp;"|",'5_ACOMPANHAMENTO'!$AC$3:$AC$4922)))+((Y546&lt;&gt;"")*ISNUMBER(SEARCH("|"&amp;Y546&amp;"|",'5_ACOMPANHAMENTO'!$AC$3:$AC$4922)))+((Z546&lt;&gt;"")*ISNUMBER(SEARCH("|"&amp;Z546&amp;"|",'5_ACOMPANHAMENTO'!$AC$3:$AC$4922)))+((AA546&lt;&gt;"")*ISNUMBER(SEARCH("|"&amp;AA546&amp;"|",'5_ACOMPANHAMENTO'!$AC$3:$AC$4922)))+((AB546&lt;&gt;"")*ISNUMBER(SEARCH("|"&amp;AB546&amp;"|",'5_ACOMPANHAMENTO'!$AC$3:$AC$4922))))&gt;0),0),0)),""))</f>
        <v/>
      </c>
      <c r="B546" s="14" t="inlineStr">
        <is>
          <t>10199,10201</t>
        </is>
      </c>
      <c r="C546" s="14" t="inlineStr">
        <is>
          <t>8 EMBALAGEM</t>
        </is>
      </c>
      <c r="D546" s="4">
        <f>IF(OR($B546="",$C546=""),"",IFERROR(SUMPRODUCT(--(('5_ACOMPANHAMENTO'!$AD$3:$AD$4922=TRIM($C546&amp;""))*('5_ACOMPANHAMENTO'!$AC$3:$AC$4922&lt;&gt;"")*((((I546&lt;&gt;"")*ISNUMBER(SEARCH("|"&amp;I546&amp;"|",'5_ACOMPANHAMENTO'!$AC$3:$AC$4922)))+((J546&lt;&gt;"")*ISNUMBER(SEARCH("|"&amp;J546&amp;"|",'5_ACOMPANHAMENTO'!$AC$3:$AC$4922)))+((K546&lt;&gt;"")*ISNUMBER(SEARCH("|"&amp;K546&amp;"|",'5_ACOMPANHAMENTO'!$AC$3:$AC$4922)))+((L546&lt;&gt;"")*ISNUMBER(SEARCH("|"&amp;L546&amp;"|",'5_ACOMPANHAMENTO'!$AC$3:$AC$4922)))+((M546&lt;&gt;"")*ISNUMBER(SEARCH("|"&amp;M546&amp;"|",'5_ACOMPANHAMENTO'!$AC$3:$AC$4922)))+((N546&lt;&gt;"")*ISNUMBER(SEARCH("|"&amp;N546&amp;"|",'5_ACOMPANHAMENTO'!$AC$3:$AC$4922)))+((O546&lt;&gt;"")*ISNUMBER(SEARCH("|"&amp;O546&amp;"|",'5_ACOMPANHAMENTO'!$AC$3:$AC$4922)))+((P546&lt;&gt;"")*ISNUMBER(SEARCH("|"&amp;P546&amp;"|",'5_ACOMPANHAMENTO'!$AC$3:$AC$4922)))+((Q546&lt;&gt;"")*ISNUMBER(SEARCH("|"&amp;Q546&amp;"|",'5_ACOMPANHAMENTO'!$AC$3:$AC$4922)))+((R546&lt;&gt;"")*ISNUMBER(SEARCH("|"&amp;R546&amp;"|",'5_ACOMPANHAMENTO'!$AC$3:$AC$4922)))+((S546&lt;&gt;"")*ISNUMBER(SEARCH("|"&amp;S546&amp;"|",'5_ACOMPANHAMENTO'!$AC$3:$AC$4922)))+((T546&lt;&gt;"")*ISNUMBER(SEARCH("|"&amp;T546&amp;"|",'5_ACOMPANHAMENTO'!$AC$3:$AC$4922)))+((U546&lt;&gt;"")*ISNUMBER(SEARCH("|"&amp;U546&amp;"|",'5_ACOMPANHAMENTO'!$AC$3:$AC$4922)))+((V546&lt;&gt;"")*ISNUMBER(SEARCH("|"&amp;V546&amp;"|",'5_ACOMPANHAMENTO'!$AC$3:$AC$4922)))+((W546&lt;&gt;"")*ISNUMBER(SEARCH("|"&amp;W546&amp;"|",'5_ACOMPANHAMENTO'!$AC$3:$AC$4922)))+((X546&lt;&gt;"")*ISNUMBER(SEARCH("|"&amp;X546&amp;"|",'5_ACOMPANHAMENTO'!$AC$3:$AC$4922)))+((Y546&lt;&gt;"")*ISNUMBER(SEARCH("|"&amp;Y546&amp;"|",'5_ACOMPANHAMENTO'!$AC$3:$AC$4922)))+((Z546&lt;&gt;"")*ISNUMBER(SEARCH("|"&amp;Z546&amp;"|",'5_ACOMPANHAMENTO'!$AC$3:$AC$4922)))+((AA546&lt;&gt;"")*ISNUMBER(SEARCH("|"&amp;AA546&amp;"|",'5_ACOMPANHAMENTO'!$AC$3:$AC$4922)))+((AB546&lt;&gt;"")*ISNUMBER(SEARCH("|"&amp;AB546&amp;"|",'5_ACOMPANHAMENTO'!$AC$3:$AC$4922))))&gt;0)),'5_ACOMPANHAMENTO'!$J$3:$J$4922),0))</f>
        <v/>
      </c>
      <c r="E546" s="4">
        <f>IF(G546=0,"FINALIZADO",IF(TODAY()&gt;A546,"ATRASADO "&amp;TODAY()-A546&amp;" DIAS","ADIANTADO "&amp;A546-TODAY()&amp;" DIAS"))</f>
        <v/>
      </c>
      <c r="F546" s="7">
        <f>IF(OR($B546="",$C546=""),"",IFERROR(SUMPRODUCT(--(('5_ACOMPANHAMENTO'!$AD$3:$AD$4922=TRIM($C546&amp;""))*('5_ACOMPANHAMENTO'!$AC$3:$AC$4922&lt;&gt;"")*((((I546&lt;&gt;"")*ISNUMBER(SEARCH("|"&amp;I546&amp;"|",'5_ACOMPANHAMENTO'!$AC$3:$AC$4922)))+((J546&lt;&gt;"")*ISNUMBER(SEARCH("|"&amp;J546&amp;"|",'5_ACOMPANHAMENTO'!$AC$3:$AC$4922)))+((K546&lt;&gt;"")*ISNUMBER(SEARCH("|"&amp;K546&amp;"|",'5_ACOMPANHAMENTO'!$AC$3:$AC$4922)))+((L546&lt;&gt;"")*ISNUMBER(SEARCH("|"&amp;L546&amp;"|",'5_ACOMPANHAMENTO'!$AC$3:$AC$4922)))+((M546&lt;&gt;"")*ISNUMBER(SEARCH("|"&amp;M546&amp;"|",'5_ACOMPANHAMENTO'!$AC$3:$AC$4922)))+((N546&lt;&gt;"")*ISNUMBER(SEARCH("|"&amp;N546&amp;"|",'5_ACOMPANHAMENTO'!$AC$3:$AC$4922)))+((O546&lt;&gt;"")*ISNUMBER(SEARCH("|"&amp;O546&amp;"|",'5_ACOMPANHAMENTO'!$AC$3:$AC$4922)))+((P546&lt;&gt;"")*ISNUMBER(SEARCH("|"&amp;P546&amp;"|",'5_ACOMPANHAMENTO'!$AC$3:$AC$4922)))+((Q546&lt;&gt;"")*ISNUMBER(SEARCH("|"&amp;Q546&amp;"|",'5_ACOMPANHAMENTO'!$AC$3:$AC$4922)))+((R546&lt;&gt;"")*ISNUMBER(SEARCH("|"&amp;R546&amp;"|",'5_ACOMPANHAMENTO'!$AC$3:$AC$4922)))+((S546&lt;&gt;"")*ISNUMBER(SEARCH("|"&amp;S546&amp;"|",'5_ACOMPANHAMENTO'!$AC$3:$AC$4922)))+((T546&lt;&gt;"")*ISNUMBER(SEARCH("|"&amp;T546&amp;"|",'5_ACOMPANHAMENTO'!$AC$3:$AC$4922)))+((U546&lt;&gt;"")*ISNUMBER(SEARCH("|"&amp;U546&amp;"|",'5_ACOMPANHAMENTO'!$AC$3:$AC$4922)))+((V546&lt;&gt;"")*ISNUMBER(SEARCH("|"&amp;V546&amp;"|",'5_ACOMPANHAMENTO'!$AC$3:$AC$4922)))+((W546&lt;&gt;"")*ISNUMBER(SEARCH("|"&amp;W546&amp;"|",'5_ACOMPANHAMENTO'!$AC$3:$AC$4922)))+((X546&lt;&gt;"")*ISNUMBER(SEARCH("|"&amp;X546&amp;"|",'5_ACOMPANHAMENTO'!$AC$3:$AC$4922)))+((Y546&lt;&gt;"")*ISNUMBER(SEARCH("|"&amp;Y546&amp;"|",'5_ACOMPANHAMENTO'!$AC$3:$AC$4922)))+((Z546&lt;&gt;"")*ISNUMBER(SEARCH("|"&amp;Z546&amp;"|",'5_ACOMPANHAMENTO'!$AC$3:$AC$4922)))+((AA546&lt;&gt;"")*ISNUMBER(SEARCH("|"&amp;AA546&amp;"|",'5_ACOMPANHAMENTO'!$AC$3:$AC$4922)))+((AB546&lt;&gt;"")*ISNUMBER(SEARCH("|"&amp;AB546&amp;"|",'5_ACOMPANHAMENTO'!$AC$3:$AC$4922))))&gt;0)),'5_ACOMPANHAMENTO'!$O$3:$O$4922),0))</f>
        <v/>
      </c>
      <c r="G546" s="7">
        <f>IF(OR($B546="",$C546=""),"",D546-F546)</f>
        <v/>
      </c>
      <c r="H546">
        <f>IF(OR($B546="",$C546=""),"",TRIM($B546&amp;"")&amp;"|"&amp;TRIM($C546&amp;""))</f>
        <v/>
      </c>
      <c r="I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",99)),1,99)))</f>
        <v/>
      </c>
      <c r="J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",99)),100,99)))</f>
        <v/>
      </c>
      <c r="K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",99)),199,99)))</f>
        <v/>
      </c>
      <c r="L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",99)),298,99)))</f>
        <v/>
      </c>
      <c r="M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",99)),397,99)))</f>
        <v/>
      </c>
      <c r="N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",99)),496,99)))</f>
        <v/>
      </c>
      <c r="O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",99)),595,99)))</f>
        <v/>
      </c>
      <c r="P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",99)),694,99)))</f>
        <v/>
      </c>
      <c r="Q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",99)),793,99)))</f>
        <v/>
      </c>
      <c r="R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",99)),892,99)))</f>
        <v/>
      </c>
      <c r="S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",99)),991,99)))</f>
        <v/>
      </c>
      <c r="T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",99)),1090,99)))</f>
        <v/>
      </c>
      <c r="U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",99)),1189,99)))</f>
        <v/>
      </c>
      <c r="V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",99)),1288,99)))</f>
        <v/>
      </c>
      <c r="W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",99)),1387,99)))</f>
        <v/>
      </c>
      <c r="X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",99)),1486,99)))</f>
        <v/>
      </c>
      <c r="Y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",99)),1585,99)))</f>
        <v/>
      </c>
      <c r="Z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",99)),1684,99)))</f>
        <v/>
      </c>
      <c r="AA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",99)),1783,99)))</f>
        <v/>
      </c>
      <c r="AB546" s="1">
        <f>IF($B546="","",TRIM(MID(SUBSTITUTE(TRIM(SUBSTITUTE(SUBSTITUTE(SUBSTITUTE(SUBSTITUTE(SUBSTITUTE(SUBSTITUTE(SUBSTITUTE(SUBSTITUTE(SUBSTITUTE(SUBSTITUTE(SUBSTITUTE(SUBSTITUTE(SUBSTITUTE(SUBSTITUTE(TRIM($B546&amp;""),CHAR(10),"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",REPT(" ",99)),1882,99)))</f>
        <v/>
      </c>
    </row>
    <row r="547" hidden="1" ht="11.25" customHeight="1">
      <c r="A547" s="4">
        <f>IF(OR($B547="",$C547=""),"",IFERROR(INDEX('5_ACOMPANHAMENTO'!$A$3:$A$4922,MATCH(1,INDEX(('5_ACOMPANHAMENTO'!$AD$3:$AD$4922=TRIM($C547&amp;""))*('5_ACOMPANHAMENTO'!$AC$3:$AC$4922&lt;&gt;"")*((((I547&lt;&gt;"")*ISNUMBER(SEARCH("|"&amp;I547&amp;"|",'5_ACOMPANHAMENTO'!$AC$3:$AC$4922)))+((J547&lt;&gt;"")*ISNUMBER(SEARCH("|"&amp;J547&amp;"|",'5_ACOMPANHAMENTO'!$AC$3:$AC$4922)))+((K547&lt;&gt;"")*ISNUMBER(SEARCH("|"&amp;K547&amp;"|",'5_ACOMPANHAMENTO'!$AC$3:$AC$4922)))+((L547&lt;&gt;"")*ISNUMBER(SEARCH("|"&amp;L547&amp;"|",'5_ACOMPANHAMENTO'!$AC$3:$AC$4922)))+((M547&lt;&gt;"")*ISNUMBER(SEARCH("|"&amp;M547&amp;"|",'5_ACOMPANHAMENTO'!$AC$3:$AC$4922)))+((N547&lt;&gt;"")*ISNUMBER(SEARCH("|"&amp;N547&amp;"|",'5_ACOMPANHAMENTO'!$AC$3:$AC$4922)))+((O547&lt;&gt;"")*ISNUMBER(SEARCH("|"&amp;O547&amp;"|",'5_ACOMPANHAMENTO'!$AC$3:$AC$4922)))+((P547&lt;&gt;"")*ISNUMBER(SEARCH("|"&amp;P547&amp;"|",'5_ACOMPANHAMENTO'!$AC$3:$AC$4922)))+((Q547&lt;&gt;"")*ISNUMBER(SEARCH("|"&amp;Q547&amp;"|",'5_ACOMPANHAMENTO'!$AC$3:$AC$4922)))+((R547&lt;&gt;"")*ISNUMBER(SEARCH("|"&amp;R547&amp;"|",'5_ACOMPANHAMENTO'!$AC$3:$AC$4922)))+((S547&lt;&gt;"")*ISNUMBER(SEARCH("|"&amp;S547&amp;"|",'5_ACOMPANHAMENTO'!$AC$3:$AC$4922)))+((T547&lt;&gt;"")*ISNUMBER(SEARCH("|"&amp;T547&amp;"|",'5_ACOMPANHAMENTO'!$AC$3:$AC$4922)))+((U547&lt;&gt;"")*ISNUMBER(SEARCH("|"&amp;U547&amp;"|",'5_ACOMPANHAMENTO'!$AC$3:$AC$4922)))+((V547&lt;&gt;"")*ISNUMBER(SEARCH("|"&amp;V547&amp;"|",'5_ACOMPANHAMENTO'!$AC$3:$AC$4922)))+((W547&lt;&gt;"")*ISNUMBER(SEARCH("|"&amp;W547&amp;"|",'5_ACOMPANHAMENTO'!$AC$3:$AC$4922)))+((X547&lt;&gt;"")*ISNUMBER(SEARCH("|"&amp;X547&amp;"|",'5_ACOMPANHAMENTO'!$AC$3:$AC$4922)))+((Y547&lt;&gt;"")*ISNUMBER(SEARCH("|"&amp;Y547&amp;"|",'5_ACOMPANHAMENTO'!$AC$3:$AC$4922)))+((Z547&lt;&gt;"")*ISNUMBER(SEARCH("|"&amp;Z547&amp;"|",'5_ACOMPANHAMENTO'!$AC$3:$AC$4922)))+((AA547&lt;&gt;"")*ISNUMBER(SEARCH("|"&amp;AA547&amp;"|",'5_ACOMPANHAMENTO'!$AC$3:$AC$4922)))+((AB547&lt;&gt;"")*ISNUMBER(SEARCH("|"&amp;AB547&amp;"|",'5_ACOMPANHAMENTO'!$AC$3:$AC$4922))))&gt;0),0),0)),""))</f>
        <v/>
      </c>
      <c r="B547" s="14" t="inlineStr">
        <is>
          <t>10200,10202,10205</t>
        </is>
      </c>
      <c r="C547" s="14" t="inlineStr">
        <is>
          <t>8 EMBALAGEM</t>
        </is>
      </c>
      <c r="D547" s="4">
        <f>IF(OR($B547="",$C547=""),"",IFERROR(SUMPRODUCT(--(('5_ACOMPANHAMENTO'!$AD$3:$AD$4922=TRIM($C547&amp;""))*('5_ACOMPANHAMENTO'!$AC$3:$AC$4922&lt;&gt;"")*((((I547&lt;&gt;"")*ISNUMBER(SEARCH("|"&amp;I547&amp;"|",'5_ACOMPANHAMENTO'!$AC$3:$AC$4922)))+((J547&lt;&gt;"")*ISNUMBER(SEARCH("|"&amp;J547&amp;"|",'5_ACOMPANHAMENTO'!$AC$3:$AC$4922)))+((K547&lt;&gt;"")*ISNUMBER(SEARCH("|"&amp;K547&amp;"|",'5_ACOMPANHAMENTO'!$AC$3:$AC$4922)))+((L547&lt;&gt;"")*ISNUMBER(SEARCH("|"&amp;L547&amp;"|",'5_ACOMPANHAMENTO'!$AC$3:$AC$4922)))+((M547&lt;&gt;"")*ISNUMBER(SEARCH("|"&amp;M547&amp;"|",'5_ACOMPANHAMENTO'!$AC$3:$AC$4922)))+((N547&lt;&gt;"")*ISNUMBER(SEARCH("|"&amp;N547&amp;"|",'5_ACOMPANHAMENTO'!$AC$3:$AC$4922)))+((O547&lt;&gt;"")*ISNUMBER(SEARCH("|"&amp;O547&amp;"|",'5_ACOMPANHAMENTO'!$AC$3:$AC$4922)))+((P547&lt;&gt;"")*ISNUMBER(SEARCH("|"&amp;P547&amp;"|",'5_ACOMPANHAMENTO'!$AC$3:$AC$4922)))+((Q547&lt;&gt;"")*ISNUMBER(SEARCH("|"&amp;Q547&amp;"|",'5_ACOMPANHAMENTO'!$AC$3:$AC$4922)))+((R547&lt;&gt;"")*ISNUMBER(SEARCH("|"&amp;R547&amp;"|",'5_ACOMPANHAMENTO'!$AC$3:$AC$4922)))+((S547&lt;&gt;"")*ISNUMBER(SEARCH("|"&amp;S547&amp;"|",'5_ACOMPANHAMENTO'!$AC$3:$AC$4922)))+((T547&lt;&gt;"")*ISNUMBER(SEARCH("|"&amp;T547&amp;"|",'5_ACOMPANHAMENTO'!$AC$3:$AC$4922)))+((U547&lt;&gt;"")*ISNUMBER(SEARCH("|"&amp;U547&amp;"|",'5_ACOMPANHAMENTO'!$AC$3:$AC$4922)))+((V547&lt;&gt;"")*ISNUMBER(SEARCH("|"&amp;V547&amp;"|",'5_ACOMPANHAMENTO'!$AC$3:$AC$4922)))+((W547&lt;&gt;"")*ISNUMBER(SEARCH("|"&amp;W547&amp;"|",'5_ACOMPANHAMENTO'!$AC$3:$AC$4922)))+((X547&lt;&gt;"")*ISNUMBER(SEARCH("|"&amp;X547&amp;"|",'5_ACOMPANHAMENTO'!$AC$3:$AC$4922)))+((Y547&lt;&gt;"")*ISNUMBER(SEARCH("|"&amp;Y547&amp;"|",'5_ACOMPANHAMENTO'!$AC$3:$AC$4922)))+((Z547&lt;&gt;"")*ISNUMBER(SEARCH("|"&amp;Z547&amp;"|",'5_ACOMPANHAMENTO'!$AC$3:$AC$4922)))+((AA547&lt;&gt;"")*ISNUMBER(SEARCH("|"&amp;AA547&amp;"|",'5_ACOMPANHAMENTO'!$AC$3:$AC$4922)))+((AB547&lt;&gt;"")*ISNUMBER(SEARCH("|"&amp;AB547&amp;"|",'5_ACOMPANHAMENTO'!$AC$3:$AC$4922))))&gt;0)),'5_ACOMPANHAMENTO'!$J$3:$J$4922),0))</f>
        <v/>
      </c>
      <c r="E547" s="4">
        <f>IF(G547=0,"FINALIZADO",IF(TODAY()&gt;A547,"ATRASADO "&amp;TODAY()-A547&amp;" DIAS","ADIANTADO "&amp;A547-TODAY()&amp;" DIAS"))</f>
        <v/>
      </c>
      <c r="F547" s="7">
        <f>IF(OR($B547="",$C547=""),"",IFERROR(SUMPRODUCT(--(('5_ACOMPANHAMENTO'!$AD$3:$AD$4922=TRIM($C547&amp;""))*('5_ACOMPANHAMENTO'!$AC$3:$AC$4922&lt;&gt;"")*((((I547&lt;&gt;"")*ISNUMBER(SEARCH("|"&amp;I547&amp;"|",'5_ACOMPANHAMENTO'!$AC$3:$AC$4922)))+((J547&lt;&gt;"")*ISNUMBER(SEARCH("|"&amp;J547&amp;"|",'5_ACOMPANHAMENTO'!$AC$3:$AC$4922)))+((K547&lt;&gt;"")*ISNUMBER(SEARCH("|"&amp;K547&amp;"|",'5_ACOMPANHAMENTO'!$AC$3:$AC$4922)))+((L547&lt;&gt;"")*ISNUMBER(SEARCH("|"&amp;L547&amp;"|",'5_ACOMPANHAMENTO'!$AC$3:$AC$4922)))+((M547&lt;&gt;"")*ISNUMBER(SEARCH("|"&amp;M547&amp;"|",'5_ACOMPANHAMENTO'!$AC$3:$AC$4922)))+((N547&lt;&gt;"")*ISNUMBER(SEARCH("|"&amp;N547&amp;"|",'5_ACOMPANHAMENTO'!$AC$3:$AC$4922)))+((O547&lt;&gt;"")*ISNUMBER(SEARCH("|"&amp;O547&amp;"|",'5_ACOMPANHAMENTO'!$AC$3:$AC$4922)))+((P547&lt;&gt;"")*ISNUMBER(SEARCH("|"&amp;P547&amp;"|",'5_ACOMPANHAMENTO'!$AC$3:$AC$4922)))+((Q547&lt;&gt;"")*ISNUMBER(SEARCH("|"&amp;Q547&amp;"|",'5_ACOMPANHAMENTO'!$AC$3:$AC$4922)))+((R547&lt;&gt;"")*ISNUMBER(SEARCH("|"&amp;R547&amp;"|",'5_ACOMPANHAMENTO'!$AC$3:$AC$4922)))+((S547&lt;&gt;"")*ISNUMBER(SEARCH("|"&amp;S547&amp;"|",'5_ACOMPANHAMENTO'!$AC$3:$AC$4922)))+((T547&lt;&gt;"")*ISNUMBER(SEARCH("|"&amp;T547&amp;"|",'5_ACOMPANHAMENTO'!$AC$3:$AC$4922)))+((U547&lt;&gt;"")*ISNUMBER(SEARCH("|"&amp;U547&amp;"|",'5_ACOMPANHAMENTO'!$AC$3:$AC$4922)))+((V547&lt;&gt;"")*ISNUMBER(SEARCH("|"&amp;V547&amp;"|",'5_ACOMPANHAMENTO'!$AC$3:$AC$4922)))+((W547&lt;&gt;"")*ISNUMBER(SEARCH("|"&amp;W547&amp;"|",'5_ACOMPANHAMENTO'!$AC$3:$AC$4922)))+((X547&lt;&gt;"")*ISNUMBER(SEARCH("|"&amp;X547&amp;"|",'5_ACOMPANHAMENTO'!$AC$3:$AC$4922)))+((Y547&lt;&gt;"")*ISNUMBER(SEARCH("|"&amp;Y547&amp;"|",'5_ACOMPANHAMENTO'!$AC$3:$AC$4922)))+((Z547&lt;&gt;"")*ISNUMBER(SEARCH("|"&amp;Z547&amp;"|",'5_ACOMPANHAMENTO'!$AC$3:$AC$4922)))+((AA547&lt;&gt;"")*ISNUMBER(SEARCH("|"&amp;AA547&amp;"|",'5_ACOMPANHAMENTO'!$AC$3:$AC$4922)))+((AB547&lt;&gt;"")*ISNUMBER(SEARCH("|"&amp;AB547&amp;"|",'5_ACOMPANHAMENTO'!$AC$3:$AC$4922))))&gt;0)),'5_ACOMPANHAMENTO'!$O$3:$O$4922),0))</f>
        <v/>
      </c>
      <c r="G547" s="7">
        <f>IF(OR($B547="",$C547=""),"",D547-F547)</f>
        <v/>
      </c>
      <c r="H547">
        <f>IF(OR($B547="",$C547=""),"",TRIM($B547&amp;"")&amp;"|"&amp;TRIM($C547&amp;""))</f>
        <v/>
      </c>
      <c r="I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",99)),1,99)))</f>
        <v/>
      </c>
      <c r="J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",99)),100,99)))</f>
        <v/>
      </c>
      <c r="K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",99)),199,99)))</f>
        <v/>
      </c>
      <c r="L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",99)),298,99)))</f>
        <v/>
      </c>
      <c r="M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",99)),397,99)))</f>
        <v/>
      </c>
      <c r="N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",99)),496,99)))</f>
        <v/>
      </c>
      <c r="O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",99)),595,99)))</f>
        <v/>
      </c>
      <c r="P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",99)),694,99)))</f>
        <v/>
      </c>
      <c r="Q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",99)),793,99)))</f>
        <v/>
      </c>
      <c r="R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",99)),892,99)))</f>
        <v/>
      </c>
      <c r="S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",99)),991,99)))</f>
        <v/>
      </c>
      <c r="T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",99)),1090,99)))</f>
        <v/>
      </c>
      <c r="U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",99)),1189,99)))</f>
        <v/>
      </c>
      <c r="V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",99)),1288,99)))</f>
        <v/>
      </c>
      <c r="W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",99)),1387,99)))</f>
        <v/>
      </c>
      <c r="X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",99)),1486,99)))</f>
        <v/>
      </c>
      <c r="Y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",99)),1585,99)))</f>
        <v/>
      </c>
      <c r="Z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",99)),1684,99)))</f>
        <v/>
      </c>
      <c r="AA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",99)),1783,99)))</f>
        <v/>
      </c>
      <c r="AB547" s="1">
        <f>IF($B547="","",TRIM(MID(SUBSTITUTE(TRIM(SUBSTITUTE(SUBSTITUTE(SUBSTITUTE(SUBSTITUTE(SUBSTITUTE(SUBSTITUTE(SUBSTITUTE(SUBSTITUTE(SUBSTITUTE(SUBSTITUTE(SUBSTITUTE(SUBSTITUTE(SUBSTITUTE(SUBSTITUTE(TRIM($B547&amp;""),CHAR(10),"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",REPT(" ",99)),1882,99)))</f>
        <v/>
      </c>
    </row>
    <row r="548" hidden="1" ht="11.25" customHeight="1">
      <c r="A548" s="4">
        <f>IF(OR($B548="",$C548=""),"",IFERROR(INDEX('5_ACOMPANHAMENTO'!$A$3:$A$4922,MATCH(1,INDEX(('5_ACOMPANHAMENTO'!$AD$3:$AD$4922=TRIM($C548&amp;""))*('5_ACOMPANHAMENTO'!$AC$3:$AC$4922&lt;&gt;"")*((((I548&lt;&gt;"")*ISNUMBER(SEARCH("|"&amp;I548&amp;"|",'5_ACOMPANHAMENTO'!$AC$3:$AC$4922)))+((J548&lt;&gt;"")*ISNUMBER(SEARCH("|"&amp;J548&amp;"|",'5_ACOMPANHAMENTO'!$AC$3:$AC$4922)))+((K548&lt;&gt;"")*ISNUMBER(SEARCH("|"&amp;K548&amp;"|",'5_ACOMPANHAMENTO'!$AC$3:$AC$4922)))+((L548&lt;&gt;"")*ISNUMBER(SEARCH("|"&amp;L548&amp;"|",'5_ACOMPANHAMENTO'!$AC$3:$AC$4922)))+((M548&lt;&gt;"")*ISNUMBER(SEARCH("|"&amp;M548&amp;"|",'5_ACOMPANHAMENTO'!$AC$3:$AC$4922)))+((N548&lt;&gt;"")*ISNUMBER(SEARCH("|"&amp;N548&amp;"|",'5_ACOMPANHAMENTO'!$AC$3:$AC$4922)))+((O548&lt;&gt;"")*ISNUMBER(SEARCH("|"&amp;O548&amp;"|",'5_ACOMPANHAMENTO'!$AC$3:$AC$4922)))+((P548&lt;&gt;"")*ISNUMBER(SEARCH("|"&amp;P548&amp;"|",'5_ACOMPANHAMENTO'!$AC$3:$AC$4922)))+((Q548&lt;&gt;"")*ISNUMBER(SEARCH("|"&amp;Q548&amp;"|",'5_ACOMPANHAMENTO'!$AC$3:$AC$4922)))+((R548&lt;&gt;"")*ISNUMBER(SEARCH("|"&amp;R548&amp;"|",'5_ACOMPANHAMENTO'!$AC$3:$AC$4922)))+((S548&lt;&gt;"")*ISNUMBER(SEARCH("|"&amp;S548&amp;"|",'5_ACOMPANHAMENTO'!$AC$3:$AC$4922)))+((T548&lt;&gt;"")*ISNUMBER(SEARCH("|"&amp;T548&amp;"|",'5_ACOMPANHAMENTO'!$AC$3:$AC$4922)))+((U548&lt;&gt;"")*ISNUMBER(SEARCH("|"&amp;U548&amp;"|",'5_ACOMPANHAMENTO'!$AC$3:$AC$4922)))+((V548&lt;&gt;"")*ISNUMBER(SEARCH("|"&amp;V548&amp;"|",'5_ACOMPANHAMENTO'!$AC$3:$AC$4922)))+((W548&lt;&gt;"")*ISNUMBER(SEARCH("|"&amp;W548&amp;"|",'5_ACOMPANHAMENTO'!$AC$3:$AC$4922)))+((X548&lt;&gt;"")*ISNUMBER(SEARCH("|"&amp;X548&amp;"|",'5_ACOMPANHAMENTO'!$AC$3:$AC$4922)))+((Y548&lt;&gt;"")*ISNUMBER(SEARCH("|"&amp;Y548&amp;"|",'5_ACOMPANHAMENTO'!$AC$3:$AC$4922)))+((Z548&lt;&gt;"")*ISNUMBER(SEARCH("|"&amp;Z548&amp;"|",'5_ACOMPANHAMENTO'!$AC$3:$AC$4922)))+((AA548&lt;&gt;"")*ISNUMBER(SEARCH("|"&amp;AA548&amp;"|",'5_ACOMPANHAMENTO'!$AC$3:$AC$4922)))+((AB548&lt;&gt;"")*ISNUMBER(SEARCH("|"&amp;AB548&amp;"|",'5_ACOMPANHAMENTO'!$AC$3:$AC$4922))))&gt;0),0),0)),""))</f>
        <v/>
      </c>
      <c r="B548" s="14" t="inlineStr">
        <is>
          <t>10200,10202,10205</t>
        </is>
      </c>
      <c r="C548" s="14" t="inlineStr">
        <is>
          <t>8 EMBALAGEM</t>
        </is>
      </c>
      <c r="D548" s="4">
        <f>IF(OR($B548="",$C548=""),"",IFERROR(SUMPRODUCT(--(('5_ACOMPANHAMENTO'!$AD$3:$AD$4922=TRIM($C548&amp;""))*('5_ACOMPANHAMENTO'!$AC$3:$AC$4922&lt;&gt;"")*((((I548&lt;&gt;"")*ISNUMBER(SEARCH("|"&amp;I548&amp;"|",'5_ACOMPANHAMENTO'!$AC$3:$AC$4922)))+((J548&lt;&gt;"")*ISNUMBER(SEARCH("|"&amp;J548&amp;"|",'5_ACOMPANHAMENTO'!$AC$3:$AC$4922)))+((K548&lt;&gt;"")*ISNUMBER(SEARCH("|"&amp;K548&amp;"|",'5_ACOMPANHAMENTO'!$AC$3:$AC$4922)))+((L548&lt;&gt;"")*ISNUMBER(SEARCH("|"&amp;L548&amp;"|",'5_ACOMPANHAMENTO'!$AC$3:$AC$4922)))+((M548&lt;&gt;"")*ISNUMBER(SEARCH("|"&amp;M548&amp;"|",'5_ACOMPANHAMENTO'!$AC$3:$AC$4922)))+((N548&lt;&gt;"")*ISNUMBER(SEARCH("|"&amp;N548&amp;"|",'5_ACOMPANHAMENTO'!$AC$3:$AC$4922)))+((O548&lt;&gt;"")*ISNUMBER(SEARCH("|"&amp;O548&amp;"|",'5_ACOMPANHAMENTO'!$AC$3:$AC$4922)))+((P548&lt;&gt;"")*ISNUMBER(SEARCH("|"&amp;P548&amp;"|",'5_ACOMPANHAMENTO'!$AC$3:$AC$4922)))+((Q548&lt;&gt;"")*ISNUMBER(SEARCH("|"&amp;Q548&amp;"|",'5_ACOMPANHAMENTO'!$AC$3:$AC$4922)))+((R548&lt;&gt;"")*ISNUMBER(SEARCH("|"&amp;R548&amp;"|",'5_ACOMPANHAMENTO'!$AC$3:$AC$4922)))+((S548&lt;&gt;"")*ISNUMBER(SEARCH("|"&amp;S548&amp;"|",'5_ACOMPANHAMENTO'!$AC$3:$AC$4922)))+((T548&lt;&gt;"")*ISNUMBER(SEARCH("|"&amp;T548&amp;"|",'5_ACOMPANHAMENTO'!$AC$3:$AC$4922)))+((U548&lt;&gt;"")*ISNUMBER(SEARCH("|"&amp;U548&amp;"|",'5_ACOMPANHAMENTO'!$AC$3:$AC$4922)))+((V548&lt;&gt;"")*ISNUMBER(SEARCH("|"&amp;V548&amp;"|",'5_ACOMPANHAMENTO'!$AC$3:$AC$4922)))+((W548&lt;&gt;"")*ISNUMBER(SEARCH("|"&amp;W548&amp;"|",'5_ACOMPANHAMENTO'!$AC$3:$AC$4922)))+((X548&lt;&gt;"")*ISNUMBER(SEARCH("|"&amp;X548&amp;"|",'5_ACOMPANHAMENTO'!$AC$3:$AC$4922)))+((Y548&lt;&gt;"")*ISNUMBER(SEARCH("|"&amp;Y548&amp;"|",'5_ACOMPANHAMENTO'!$AC$3:$AC$4922)))+((Z548&lt;&gt;"")*ISNUMBER(SEARCH("|"&amp;Z548&amp;"|",'5_ACOMPANHAMENTO'!$AC$3:$AC$4922)))+((AA548&lt;&gt;"")*ISNUMBER(SEARCH("|"&amp;AA548&amp;"|",'5_ACOMPANHAMENTO'!$AC$3:$AC$4922)))+((AB548&lt;&gt;"")*ISNUMBER(SEARCH("|"&amp;AB548&amp;"|",'5_ACOMPANHAMENTO'!$AC$3:$AC$4922))))&gt;0)),'5_ACOMPANHAMENTO'!$J$3:$J$4922),0))</f>
        <v/>
      </c>
      <c r="E548" s="4">
        <f>IF(G548=0,"FINALIZADO",IF(TODAY()&gt;A548,"ATRASADO "&amp;TODAY()-A548&amp;" DIAS","ADIANTADO "&amp;A548-TODAY()&amp;" DIAS"))</f>
        <v/>
      </c>
      <c r="F548" s="7">
        <f>IF(OR($B548="",$C548=""),"",IFERROR(SUMPRODUCT(--(('5_ACOMPANHAMENTO'!$AD$3:$AD$4922=TRIM($C548&amp;""))*('5_ACOMPANHAMENTO'!$AC$3:$AC$4922&lt;&gt;"")*((((I548&lt;&gt;"")*ISNUMBER(SEARCH("|"&amp;I548&amp;"|",'5_ACOMPANHAMENTO'!$AC$3:$AC$4922)))+((J548&lt;&gt;"")*ISNUMBER(SEARCH("|"&amp;J548&amp;"|",'5_ACOMPANHAMENTO'!$AC$3:$AC$4922)))+((K548&lt;&gt;"")*ISNUMBER(SEARCH("|"&amp;K548&amp;"|",'5_ACOMPANHAMENTO'!$AC$3:$AC$4922)))+((L548&lt;&gt;"")*ISNUMBER(SEARCH("|"&amp;L548&amp;"|",'5_ACOMPANHAMENTO'!$AC$3:$AC$4922)))+((M548&lt;&gt;"")*ISNUMBER(SEARCH("|"&amp;M548&amp;"|",'5_ACOMPANHAMENTO'!$AC$3:$AC$4922)))+((N548&lt;&gt;"")*ISNUMBER(SEARCH("|"&amp;N548&amp;"|",'5_ACOMPANHAMENTO'!$AC$3:$AC$4922)))+((O548&lt;&gt;"")*ISNUMBER(SEARCH("|"&amp;O548&amp;"|",'5_ACOMPANHAMENTO'!$AC$3:$AC$4922)))+((P548&lt;&gt;"")*ISNUMBER(SEARCH("|"&amp;P548&amp;"|",'5_ACOMPANHAMENTO'!$AC$3:$AC$4922)))+((Q548&lt;&gt;"")*ISNUMBER(SEARCH("|"&amp;Q548&amp;"|",'5_ACOMPANHAMENTO'!$AC$3:$AC$4922)))+((R548&lt;&gt;"")*ISNUMBER(SEARCH("|"&amp;R548&amp;"|",'5_ACOMPANHAMENTO'!$AC$3:$AC$4922)))+((S548&lt;&gt;"")*ISNUMBER(SEARCH("|"&amp;S548&amp;"|",'5_ACOMPANHAMENTO'!$AC$3:$AC$4922)))+((T548&lt;&gt;"")*ISNUMBER(SEARCH("|"&amp;T548&amp;"|",'5_ACOMPANHAMENTO'!$AC$3:$AC$4922)))+((U548&lt;&gt;"")*ISNUMBER(SEARCH("|"&amp;U548&amp;"|",'5_ACOMPANHAMENTO'!$AC$3:$AC$4922)))+((V548&lt;&gt;"")*ISNUMBER(SEARCH("|"&amp;V548&amp;"|",'5_ACOMPANHAMENTO'!$AC$3:$AC$4922)))+((W548&lt;&gt;"")*ISNUMBER(SEARCH("|"&amp;W548&amp;"|",'5_ACOMPANHAMENTO'!$AC$3:$AC$4922)))+((X548&lt;&gt;"")*ISNUMBER(SEARCH("|"&amp;X548&amp;"|",'5_ACOMPANHAMENTO'!$AC$3:$AC$4922)))+((Y548&lt;&gt;"")*ISNUMBER(SEARCH("|"&amp;Y548&amp;"|",'5_ACOMPANHAMENTO'!$AC$3:$AC$4922)))+((Z548&lt;&gt;"")*ISNUMBER(SEARCH("|"&amp;Z548&amp;"|",'5_ACOMPANHAMENTO'!$AC$3:$AC$4922)))+((AA548&lt;&gt;"")*ISNUMBER(SEARCH("|"&amp;AA548&amp;"|",'5_ACOMPANHAMENTO'!$AC$3:$AC$4922)))+((AB548&lt;&gt;"")*ISNUMBER(SEARCH("|"&amp;AB548&amp;"|",'5_ACOMPANHAMENTO'!$AC$3:$AC$4922))))&gt;0)),'5_ACOMPANHAMENTO'!$O$3:$O$4922),0))</f>
        <v/>
      </c>
      <c r="G548" s="7">
        <f>IF(OR($B548="",$C548=""),"",D548-F548)</f>
        <v/>
      </c>
      <c r="H548">
        <f>IF(OR($B548="",$C548=""),"",TRIM($B548&amp;"")&amp;"|"&amp;TRIM($C548&amp;""))</f>
        <v/>
      </c>
      <c r="I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",99)),1,99)))</f>
        <v/>
      </c>
      <c r="J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",99)),100,99)))</f>
        <v/>
      </c>
      <c r="K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",99)),199,99)))</f>
        <v/>
      </c>
      <c r="L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",99)),298,99)))</f>
        <v/>
      </c>
      <c r="M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",99)),397,99)))</f>
        <v/>
      </c>
      <c r="N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",99)),496,99)))</f>
        <v/>
      </c>
      <c r="O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",99)),595,99)))</f>
        <v/>
      </c>
      <c r="P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",99)),694,99)))</f>
        <v/>
      </c>
      <c r="Q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",99)),793,99)))</f>
        <v/>
      </c>
      <c r="R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",99)),892,99)))</f>
        <v/>
      </c>
      <c r="S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",99)),991,99)))</f>
        <v/>
      </c>
      <c r="T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",99)),1090,99)))</f>
        <v/>
      </c>
      <c r="U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",99)),1189,99)))</f>
        <v/>
      </c>
      <c r="V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",99)),1288,99)))</f>
        <v/>
      </c>
      <c r="W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",99)),1387,99)))</f>
        <v/>
      </c>
      <c r="X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",99)),1486,99)))</f>
        <v/>
      </c>
      <c r="Y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",99)),1585,99)))</f>
        <v/>
      </c>
      <c r="Z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",99)),1684,99)))</f>
        <v/>
      </c>
      <c r="AA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",99)),1783,99)))</f>
        <v/>
      </c>
      <c r="AB548" s="1">
        <f>IF($B548="","",TRIM(MID(SUBSTITUTE(TRIM(SUBSTITUTE(SUBSTITUTE(SUBSTITUTE(SUBSTITUTE(SUBSTITUTE(SUBSTITUTE(SUBSTITUTE(SUBSTITUTE(SUBSTITUTE(SUBSTITUTE(SUBSTITUTE(SUBSTITUTE(SUBSTITUTE(SUBSTITUTE(TRIM($B548&amp;""),CHAR(10),"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",REPT(" ",99)),1882,99)))</f>
        <v/>
      </c>
    </row>
    <row r="549" hidden="1" ht="11.25" customHeight="1">
      <c r="A549" s="4">
        <f>IF(OR($B549="",$C549=""),"",IFERROR(INDEX('5_ACOMPANHAMENTO'!$A$3:$A$4922,MATCH(1,INDEX(('5_ACOMPANHAMENTO'!$AD$3:$AD$4922=TRIM($C549&amp;""))*('5_ACOMPANHAMENTO'!$AC$3:$AC$4922&lt;&gt;"")*((((I549&lt;&gt;"")*ISNUMBER(SEARCH("|"&amp;I549&amp;"|",'5_ACOMPANHAMENTO'!$AC$3:$AC$4922)))+((J549&lt;&gt;"")*ISNUMBER(SEARCH("|"&amp;J549&amp;"|",'5_ACOMPANHAMENTO'!$AC$3:$AC$4922)))+((K549&lt;&gt;"")*ISNUMBER(SEARCH("|"&amp;K549&amp;"|",'5_ACOMPANHAMENTO'!$AC$3:$AC$4922)))+((L549&lt;&gt;"")*ISNUMBER(SEARCH("|"&amp;L549&amp;"|",'5_ACOMPANHAMENTO'!$AC$3:$AC$4922)))+((M549&lt;&gt;"")*ISNUMBER(SEARCH("|"&amp;M549&amp;"|",'5_ACOMPANHAMENTO'!$AC$3:$AC$4922)))+((N549&lt;&gt;"")*ISNUMBER(SEARCH("|"&amp;N549&amp;"|",'5_ACOMPANHAMENTO'!$AC$3:$AC$4922)))+((O549&lt;&gt;"")*ISNUMBER(SEARCH("|"&amp;O549&amp;"|",'5_ACOMPANHAMENTO'!$AC$3:$AC$4922)))+((P549&lt;&gt;"")*ISNUMBER(SEARCH("|"&amp;P549&amp;"|",'5_ACOMPANHAMENTO'!$AC$3:$AC$4922)))+((Q549&lt;&gt;"")*ISNUMBER(SEARCH("|"&amp;Q549&amp;"|",'5_ACOMPANHAMENTO'!$AC$3:$AC$4922)))+((R549&lt;&gt;"")*ISNUMBER(SEARCH("|"&amp;R549&amp;"|",'5_ACOMPANHAMENTO'!$AC$3:$AC$4922)))+((S549&lt;&gt;"")*ISNUMBER(SEARCH("|"&amp;S549&amp;"|",'5_ACOMPANHAMENTO'!$AC$3:$AC$4922)))+((T549&lt;&gt;"")*ISNUMBER(SEARCH("|"&amp;T549&amp;"|",'5_ACOMPANHAMENTO'!$AC$3:$AC$4922)))+((U549&lt;&gt;"")*ISNUMBER(SEARCH("|"&amp;U549&amp;"|",'5_ACOMPANHAMENTO'!$AC$3:$AC$4922)))+((V549&lt;&gt;"")*ISNUMBER(SEARCH("|"&amp;V549&amp;"|",'5_ACOMPANHAMENTO'!$AC$3:$AC$4922)))+((W549&lt;&gt;"")*ISNUMBER(SEARCH("|"&amp;W549&amp;"|",'5_ACOMPANHAMENTO'!$AC$3:$AC$4922)))+((X549&lt;&gt;"")*ISNUMBER(SEARCH("|"&amp;X549&amp;"|",'5_ACOMPANHAMENTO'!$AC$3:$AC$4922)))+((Y549&lt;&gt;"")*ISNUMBER(SEARCH("|"&amp;Y549&amp;"|",'5_ACOMPANHAMENTO'!$AC$3:$AC$4922)))+((Z549&lt;&gt;"")*ISNUMBER(SEARCH("|"&amp;Z549&amp;"|",'5_ACOMPANHAMENTO'!$AC$3:$AC$4922)))+((AA549&lt;&gt;"")*ISNUMBER(SEARCH("|"&amp;AA549&amp;"|",'5_ACOMPANHAMENTO'!$AC$3:$AC$4922)))+((AB549&lt;&gt;"")*ISNUMBER(SEARCH("|"&amp;AB549&amp;"|",'5_ACOMPANHAMENTO'!$AC$3:$AC$4922))))&gt;0),0),0)),""))</f>
        <v/>
      </c>
      <c r="B549" s="14" t="inlineStr">
        <is>
          <t>10200,10202,10205</t>
        </is>
      </c>
      <c r="C549" s="14" t="inlineStr">
        <is>
          <t>8 EMBALAGEM</t>
        </is>
      </c>
      <c r="D549" s="4">
        <f>IF(OR($B549="",$C549=""),"",IFERROR(SUMPRODUCT(--(('5_ACOMPANHAMENTO'!$AD$3:$AD$4922=TRIM($C549&amp;""))*('5_ACOMPANHAMENTO'!$AC$3:$AC$4922&lt;&gt;"")*((((I549&lt;&gt;"")*ISNUMBER(SEARCH("|"&amp;I549&amp;"|",'5_ACOMPANHAMENTO'!$AC$3:$AC$4922)))+((J549&lt;&gt;"")*ISNUMBER(SEARCH("|"&amp;J549&amp;"|",'5_ACOMPANHAMENTO'!$AC$3:$AC$4922)))+((K549&lt;&gt;"")*ISNUMBER(SEARCH("|"&amp;K549&amp;"|",'5_ACOMPANHAMENTO'!$AC$3:$AC$4922)))+((L549&lt;&gt;"")*ISNUMBER(SEARCH("|"&amp;L549&amp;"|",'5_ACOMPANHAMENTO'!$AC$3:$AC$4922)))+((M549&lt;&gt;"")*ISNUMBER(SEARCH("|"&amp;M549&amp;"|",'5_ACOMPANHAMENTO'!$AC$3:$AC$4922)))+((N549&lt;&gt;"")*ISNUMBER(SEARCH("|"&amp;N549&amp;"|",'5_ACOMPANHAMENTO'!$AC$3:$AC$4922)))+((O549&lt;&gt;"")*ISNUMBER(SEARCH("|"&amp;O549&amp;"|",'5_ACOMPANHAMENTO'!$AC$3:$AC$4922)))+((P549&lt;&gt;"")*ISNUMBER(SEARCH("|"&amp;P549&amp;"|",'5_ACOMPANHAMENTO'!$AC$3:$AC$4922)))+((Q549&lt;&gt;"")*ISNUMBER(SEARCH("|"&amp;Q549&amp;"|",'5_ACOMPANHAMENTO'!$AC$3:$AC$4922)))+((R549&lt;&gt;"")*ISNUMBER(SEARCH("|"&amp;R549&amp;"|",'5_ACOMPANHAMENTO'!$AC$3:$AC$4922)))+((S549&lt;&gt;"")*ISNUMBER(SEARCH("|"&amp;S549&amp;"|",'5_ACOMPANHAMENTO'!$AC$3:$AC$4922)))+((T549&lt;&gt;"")*ISNUMBER(SEARCH("|"&amp;T549&amp;"|",'5_ACOMPANHAMENTO'!$AC$3:$AC$4922)))+((U549&lt;&gt;"")*ISNUMBER(SEARCH("|"&amp;U549&amp;"|",'5_ACOMPANHAMENTO'!$AC$3:$AC$4922)))+((V549&lt;&gt;"")*ISNUMBER(SEARCH("|"&amp;V549&amp;"|",'5_ACOMPANHAMENTO'!$AC$3:$AC$4922)))+((W549&lt;&gt;"")*ISNUMBER(SEARCH("|"&amp;W549&amp;"|",'5_ACOMPANHAMENTO'!$AC$3:$AC$4922)))+((X549&lt;&gt;"")*ISNUMBER(SEARCH("|"&amp;X549&amp;"|",'5_ACOMPANHAMENTO'!$AC$3:$AC$4922)))+((Y549&lt;&gt;"")*ISNUMBER(SEARCH("|"&amp;Y549&amp;"|",'5_ACOMPANHAMENTO'!$AC$3:$AC$4922)))+((Z549&lt;&gt;"")*ISNUMBER(SEARCH("|"&amp;Z549&amp;"|",'5_ACOMPANHAMENTO'!$AC$3:$AC$4922)))+((AA549&lt;&gt;"")*ISNUMBER(SEARCH("|"&amp;AA549&amp;"|",'5_ACOMPANHAMENTO'!$AC$3:$AC$4922)))+((AB549&lt;&gt;"")*ISNUMBER(SEARCH("|"&amp;AB549&amp;"|",'5_ACOMPANHAMENTO'!$AC$3:$AC$4922))))&gt;0)),'5_ACOMPANHAMENTO'!$J$3:$J$4922),0))</f>
        <v/>
      </c>
      <c r="E549" s="4">
        <f>IF(G549=0,"FINALIZADO",IF(TODAY()&gt;A549,"ATRASADO "&amp;TODAY()-A549&amp;" DIAS","ADIANTADO "&amp;A549-TODAY()&amp;" DIAS"))</f>
        <v/>
      </c>
      <c r="F549" s="7">
        <f>IF(OR($B549="",$C549=""),"",IFERROR(SUMPRODUCT(--(('5_ACOMPANHAMENTO'!$AD$3:$AD$4922=TRIM($C549&amp;""))*('5_ACOMPANHAMENTO'!$AC$3:$AC$4922&lt;&gt;"")*((((I549&lt;&gt;"")*ISNUMBER(SEARCH("|"&amp;I549&amp;"|",'5_ACOMPANHAMENTO'!$AC$3:$AC$4922)))+((J549&lt;&gt;"")*ISNUMBER(SEARCH("|"&amp;J549&amp;"|",'5_ACOMPANHAMENTO'!$AC$3:$AC$4922)))+((K549&lt;&gt;"")*ISNUMBER(SEARCH("|"&amp;K549&amp;"|",'5_ACOMPANHAMENTO'!$AC$3:$AC$4922)))+((L549&lt;&gt;"")*ISNUMBER(SEARCH("|"&amp;L549&amp;"|",'5_ACOMPANHAMENTO'!$AC$3:$AC$4922)))+((M549&lt;&gt;"")*ISNUMBER(SEARCH("|"&amp;M549&amp;"|",'5_ACOMPANHAMENTO'!$AC$3:$AC$4922)))+((N549&lt;&gt;"")*ISNUMBER(SEARCH("|"&amp;N549&amp;"|",'5_ACOMPANHAMENTO'!$AC$3:$AC$4922)))+((O549&lt;&gt;"")*ISNUMBER(SEARCH("|"&amp;O549&amp;"|",'5_ACOMPANHAMENTO'!$AC$3:$AC$4922)))+((P549&lt;&gt;"")*ISNUMBER(SEARCH("|"&amp;P549&amp;"|",'5_ACOMPANHAMENTO'!$AC$3:$AC$4922)))+((Q549&lt;&gt;"")*ISNUMBER(SEARCH("|"&amp;Q549&amp;"|",'5_ACOMPANHAMENTO'!$AC$3:$AC$4922)))+((R549&lt;&gt;"")*ISNUMBER(SEARCH("|"&amp;R549&amp;"|",'5_ACOMPANHAMENTO'!$AC$3:$AC$4922)))+((S549&lt;&gt;"")*ISNUMBER(SEARCH("|"&amp;S549&amp;"|",'5_ACOMPANHAMENTO'!$AC$3:$AC$4922)))+((T549&lt;&gt;"")*ISNUMBER(SEARCH("|"&amp;T549&amp;"|",'5_ACOMPANHAMENTO'!$AC$3:$AC$4922)))+((U549&lt;&gt;"")*ISNUMBER(SEARCH("|"&amp;U549&amp;"|",'5_ACOMPANHAMENTO'!$AC$3:$AC$4922)))+((V549&lt;&gt;"")*ISNUMBER(SEARCH("|"&amp;V549&amp;"|",'5_ACOMPANHAMENTO'!$AC$3:$AC$4922)))+((W549&lt;&gt;"")*ISNUMBER(SEARCH("|"&amp;W549&amp;"|",'5_ACOMPANHAMENTO'!$AC$3:$AC$4922)))+((X549&lt;&gt;"")*ISNUMBER(SEARCH("|"&amp;X549&amp;"|",'5_ACOMPANHAMENTO'!$AC$3:$AC$4922)))+((Y549&lt;&gt;"")*ISNUMBER(SEARCH("|"&amp;Y549&amp;"|",'5_ACOMPANHAMENTO'!$AC$3:$AC$4922)))+((Z549&lt;&gt;"")*ISNUMBER(SEARCH("|"&amp;Z549&amp;"|",'5_ACOMPANHAMENTO'!$AC$3:$AC$4922)))+((AA549&lt;&gt;"")*ISNUMBER(SEARCH("|"&amp;AA549&amp;"|",'5_ACOMPANHAMENTO'!$AC$3:$AC$4922)))+((AB549&lt;&gt;"")*ISNUMBER(SEARCH("|"&amp;AB549&amp;"|",'5_ACOMPANHAMENTO'!$AC$3:$AC$4922))))&gt;0)),'5_ACOMPANHAMENTO'!$O$3:$O$4922),0))</f>
        <v/>
      </c>
      <c r="G549" s="7">
        <f>IF(OR($B549="",$C549=""),"",D549-F549)</f>
        <v/>
      </c>
      <c r="H549">
        <f>IF(OR($B549="",$C549=""),"",TRIM($B549&amp;"")&amp;"|"&amp;TRIM($C549&amp;""))</f>
        <v/>
      </c>
      <c r="I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",99)),1,99)))</f>
        <v/>
      </c>
      <c r="J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",99)),100,99)))</f>
        <v/>
      </c>
      <c r="K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",99)),199,99)))</f>
        <v/>
      </c>
      <c r="L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",99)),298,99)))</f>
        <v/>
      </c>
      <c r="M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",99)),397,99)))</f>
        <v/>
      </c>
      <c r="N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",99)),496,99)))</f>
        <v/>
      </c>
      <c r="O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",99)),595,99)))</f>
        <v/>
      </c>
      <c r="P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",99)),694,99)))</f>
        <v/>
      </c>
      <c r="Q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",99)),793,99)))</f>
        <v/>
      </c>
      <c r="R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",99)),892,99)))</f>
        <v/>
      </c>
      <c r="S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",99)),991,99)))</f>
        <v/>
      </c>
      <c r="T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",99)),1090,99)))</f>
        <v/>
      </c>
      <c r="U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",99)),1189,99)))</f>
        <v/>
      </c>
      <c r="V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",99)),1288,99)))</f>
        <v/>
      </c>
      <c r="W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",99)),1387,99)))</f>
        <v/>
      </c>
      <c r="X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",99)),1486,99)))</f>
        <v/>
      </c>
      <c r="Y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",99)),1585,99)))</f>
        <v/>
      </c>
      <c r="Z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",99)),1684,99)))</f>
        <v/>
      </c>
      <c r="AA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",99)),1783,99)))</f>
        <v/>
      </c>
      <c r="AB549" s="1">
        <f>IF($B549="","",TRIM(MID(SUBSTITUTE(TRIM(SUBSTITUTE(SUBSTITUTE(SUBSTITUTE(SUBSTITUTE(SUBSTITUTE(SUBSTITUTE(SUBSTITUTE(SUBSTITUTE(SUBSTITUTE(SUBSTITUTE(SUBSTITUTE(SUBSTITUTE(SUBSTITUTE(SUBSTITUTE(TRIM($B549&amp;""),CHAR(10),"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",REPT(" ",99)),1882,99)))</f>
        <v/>
      </c>
    </row>
    <row r="550" hidden="1" ht="11.25" customHeight="1">
      <c r="A550" s="4">
        <f>IF(OR($B550="",$C550=""),"",IFERROR(INDEX('5_ACOMPANHAMENTO'!$A$3:$A$4922,MATCH(1,INDEX(('5_ACOMPANHAMENTO'!$AD$3:$AD$4922=TRIM($C550&amp;""))*('5_ACOMPANHAMENTO'!$AC$3:$AC$4922&lt;&gt;"")*((((I550&lt;&gt;"")*ISNUMBER(SEARCH("|"&amp;I550&amp;"|",'5_ACOMPANHAMENTO'!$AC$3:$AC$4922)))+((J550&lt;&gt;"")*ISNUMBER(SEARCH("|"&amp;J550&amp;"|",'5_ACOMPANHAMENTO'!$AC$3:$AC$4922)))+((K550&lt;&gt;"")*ISNUMBER(SEARCH("|"&amp;K550&amp;"|",'5_ACOMPANHAMENTO'!$AC$3:$AC$4922)))+((L550&lt;&gt;"")*ISNUMBER(SEARCH("|"&amp;L550&amp;"|",'5_ACOMPANHAMENTO'!$AC$3:$AC$4922)))+((M550&lt;&gt;"")*ISNUMBER(SEARCH("|"&amp;M550&amp;"|",'5_ACOMPANHAMENTO'!$AC$3:$AC$4922)))+((N550&lt;&gt;"")*ISNUMBER(SEARCH("|"&amp;N550&amp;"|",'5_ACOMPANHAMENTO'!$AC$3:$AC$4922)))+((O550&lt;&gt;"")*ISNUMBER(SEARCH("|"&amp;O550&amp;"|",'5_ACOMPANHAMENTO'!$AC$3:$AC$4922)))+((P550&lt;&gt;"")*ISNUMBER(SEARCH("|"&amp;P550&amp;"|",'5_ACOMPANHAMENTO'!$AC$3:$AC$4922)))+((Q550&lt;&gt;"")*ISNUMBER(SEARCH("|"&amp;Q550&amp;"|",'5_ACOMPANHAMENTO'!$AC$3:$AC$4922)))+((R550&lt;&gt;"")*ISNUMBER(SEARCH("|"&amp;R550&amp;"|",'5_ACOMPANHAMENTO'!$AC$3:$AC$4922)))+((S550&lt;&gt;"")*ISNUMBER(SEARCH("|"&amp;S550&amp;"|",'5_ACOMPANHAMENTO'!$AC$3:$AC$4922)))+((T550&lt;&gt;"")*ISNUMBER(SEARCH("|"&amp;T550&amp;"|",'5_ACOMPANHAMENTO'!$AC$3:$AC$4922)))+((U550&lt;&gt;"")*ISNUMBER(SEARCH("|"&amp;U550&amp;"|",'5_ACOMPANHAMENTO'!$AC$3:$AC$4922)))+((V550&lt;&gt;"")*ISNUMBER(SEARCH("|"&amp;V550&amp;"|",'5_ACOMPANHAMENTO'!$AC$3:$AC$4922)))+((W550&lt;&gt;"")*ISNUMBER(SEARCH("|"&amp;W550&amp;"|",'5_ACOMPANHAMENTO'!$AC$3:$AC$4922)))+((X550&lt;&gt;"")*ISNUMBER(SEARCH("|"&amp;X550&amp;"|",'5_ACOMPANHAMENTO'!$AC$3:$AC$4922)))+((Y550&lt;&gt;"")*ISNUMBER(SEARCH("|"&amp;Y550&amp;"|",'5_ACOMPANHAMENTO'!$AC$3:$AC$4922)))+((Z550&lt;&gt;"")*ISNUMBER(SEARCH("|"&amp;Z550&amp;"|",'5_ACOMPANHAMENTO'!$AC$3:$AC$4922)))+((AA550&lt;&gt;"")*ISNUMBER(SEARCH("|"&amp;AA550&amp;"|",'5_ACOMPANHAMENTO'!$AC$3:$AC$4922)))+((AB550&lt;&gt;"")*ISNUMBER(SEARCH("|"&amp;AB550&amp;"|",'5_ACOMPANHAMENTO'!$AC$3:$AC$4922))))&gt;0),0),0)),""))</f>
        <v/>
      </c>
      <c r="B550" s="14" t="inlineStr">
        <is>
          <t>10200,10202,10205</t>
        </is>
      </c>
      <c r="C550" s="14" t="inlineStr">
        <is>
          <t>8 EMBALAGEM</t>
        </is>
      </c>
      <c r="D550" s="4">
        <f>IF(OR($B550="",$C550=""),"",IFERROR(SUMPRODUCT(--(('5_ACOMPANHAMENTO'!$AD$3:$AD$4922=TRIM($C550&amp;""))*('5_ACOMPANHAMENTO'!$AC$3:$AC$4922&lt;&gt;"")*((((I550&lt;&gt;"")*ISNUMBER(SEARCH("|"&amp;I550&amp;"|",'5_ACOMPANHAMENTO'!$AC$3:$AC$4922)))+((J550&lt;&gt;"")*ISNUMBER(SEARCH("|"&amp;J550&amp;"|",'5_ACOMPANHAMENTO'!$AC$3:$AC$4922)))+((K550&lt;&gt;"")*ISNUMBER(SEARCH("|"&amp;K550&amp;"|",'5_ACOMPANHAMENTO'!$AC$3:$AC$4922)))+((L550&lt;&gt;"")*ISNUMBER(SEARCH("|"&amp;L550&amp;"|",'5_ACOMPANHAMENTO'!$AC$3:$AC$4922)))+((M550&lt;&gt;"")*ISNUMBER(SEARCH("|"&amp;M550&amp;"|",'5_ACOMPANHAMENTO'!$AC$3:$AC$4922)))+((N550&lt;&gt;"")*ISNUMBER(SEARCH("|"&amp;N550&amp;"|",'5_ACOMPANHAMENTO'!$AC$3:$AC$4922)))+((O550&lt;&gt;"")*ISNUMBER(SEARCH("|"&amp;O550&amp;"|",'5_ACOMPANHAMENTO'!$AC$3:$AC$4922)))+((P550&lt;&gt;"")*ISNUMBER(SEARCH("|"&amp;P550&amp;"|",'5_ACOMPANHAMENTO'!$AC$3:$AC$4922)))+((Q550&lt;&gt;"")*ISNUMBER(SEARCH("|"&amp;Q550&amp;"|",'5_ACOMPANHAMENTO'!$AC$3:$AC$4922)))+((R550&lt;&gt;"")*ISNUMBER(SEARCH("|"&amp;R550&amp;"|",'5_ACOMPANHAMENTO'!$AC$3:$AC$4922)))+((S550&lt;&gt;"")*ISNUMBER(SEARCH("|"&amp;S550&amp;"|",'5_ACOMPANHAMENTO'!$AC$3:$AC$4922)))+((T550&lt;&gt;"")*ISNUMBER(SEARCH("|"&amp;T550&amp;"|",'5_ACOMPANHAMENTO'!$AC$3:$AC$4922)))+((U550&lt;&gt;"")*ISNUMBER(SEARCH("|"&amp;U550&amp;"|",'5_ACOMPANHAMENTO'!$AC$3:$AC$4922)))+((V550&lt;&gt;"")*ISNUMBER(SEARCH("|"&amp;V550&amp;"|",'5_ACOMPANHAMENTO'!$AC$3:$AC$4922)))+((W550&lt;&gt;"")*ISNUMBER(SEARCH("|"&amp;W550&amp;"|",'5_ACOMPANHAMENTO'!$AC$3:$AC$4922)))+((X550&lt;&gt;"")*ISNUMBER(SEARCH("|"&amp;X550&amp;"|",'5_ACOMPANHAMENTO'!$AC$3:$AC$4922)))+((Y550&lt;&gt;"")*ISNUMBER(SEARCH("|"&amp;Y550&amp;"|",'5_ACOMPANHAMENTO'!$AC$3:$AC$4922)))+((Z550&lt;&gt;"")*ISNUMBER(SEARCH("|"&amp;Z550&amp;"|",'5_ACOMPANHAMENTO'!$AC$3:$AC$4922)))+((AA550&lt;&gt;"")*ISNUMBER(SEARCH("|"&amp;AA550&amp;"|",'5_ACOMPANHAMENTO'!$AC$3:$AC$4922)))+((AB550&lt;&gt;"")*ISNUMBER(SEARCH("|"&amp;AB550&amp;"|",'5_ACOMPANHAMENTO'!$AC$3:$AC$4922))))&gt;0)),'5_ACOMPANHAMENTO'!$J$3:$J$4922),0))</f>
        <v/>
      </c>
      <c r="E550" s="4">
        <f>IF(G550=0,"FINALIZADO",IF(TODAY()&gt;A550,"ATRASADO "&amp;TODAY()-A550&amp;" DIAS","ADIANTADO "&amp;A550-TODAY()&amp;" DIAS"))</f>
        <v/>
      </c>
      <c r="F550" s="7">
        <f>IF(OR($B550="",$C550=""),"",IFERROR(SUMPRODUCT(--(('5_ACOMPANHAMENTO'!$AD$3:$AD$4922=TRIM($C550&amp;""))*('5_ACOMPANHAMENTO'!$AC$3:$AC$4922&lt;&gt;"")*((((I550&lt;&gt;"")*ISNUMBER(SEARCH("|"&amp;I550&amp;"|",'5_ACOMPANHAMENTO'!$AC$3:$AC$4922)))+((J550&lt;&gt;"")*ISNUMBER(SEARCH("|"&amp;J550&amp;"|",'5_ACOMPANHAMENTO'!$AC$3:$AC$4922)))+((K550&lt;&gt;"")*ISNUMBER(SEARCH("|"&amp;K550&amp;"|",'5_ACOMPANHAMENTO'!$AC$3:$AC$4922)))+((L550&lt;&gt;"")*ISNUMBER(SEARCH("|"&amp;L550&amp;"|",'5_ACOMPANHAMENTO'!$AC$3:$AC$4922)))+((M550&lt;&gt;"")*ISNUMBER(SEARCH("|"&amp;M550&amp;"|",'5_ACOMPANHAMENTO'!$AC$3:$AC$4922)))+((N550&lt;&gt;"")*ISNUMBER(SEARCH("|"&amp;N550&amp;"|",'5_ACOMPANHAMENTO'!$AC$3:$AC$4922)))+((O550&lt;&gt;"")*ISNUMBER(SEARCH("|"&amp;O550&amp;"|",'5_ACOMPANHAMENTO'!$AC$3:$AC$4922)))+((P550&lt;&gt;"")*ISNUMBER(SEARCH("|"&amp;P550&amp;"|",'5_ACOMPANHAMENTO'!$AC$3:$AC$4922)))+((Q550&lt;&gt;"")*ISNUMBER(SEARCH("|"&amp;Q550&amp;"|",'5_ACOMPANHAMENTO'!$AC$3:$AC$4922)))+((R550&lt;&gt;"")*ISNUMBER(SEARCH("|"&amp;R550&amp;"|",'5_ACOMPANHAMENTO'!$AC$3:$AC$4922)))+((S550&lt;&gt;"")*ISNUMBER(SEARCH("|"&amp;S550&amp;"|",'5_ACOMPANHAMENTO'!$AC$3:$AC$4922)))+((T550&lt;&gt;"")*ISNUMBER(SEARCH("|"&amp;T550&amp;"|",'5_ACOMPANHAMENTO'!$AC$3:$AC$4922)))+((U550&lt;&gt;"")*ISNUMBER(SEARCH("|"&amp;U550&amp;"|",'5_ACOMPANHAMENTO'!$AC$3:$AC$4922)))+((V550&lt;&gt;"")*ISNUMBER(SEARCH("|"&amp;V550&amp;"|",'5_ACOMPANHAMENTO'!$AC$3:$AC$4922)))+((W550&lt;&gt;"")*ISNUMBER(SEARCH("|"&amp;W550&amp;"|",'5_ACOMPANHAMENTO'!$AC$3:$AC$4922)))+((X550&lt;&gt;"")*ISNUMBER(SEARCH("|"&amp;X550&amp;"|",'5_ACOMPANHAMENTO'!$AC$3:$AC$4922)))+((Y550&lt;&gt;"")*ISNUMBER(SEARCH("|"&amp;Y550&amp;"|",'5_ACOMPANHAMENTO'!$AC$3:$AC$4922)))+((Z550&lt;&gt;"")*ISNUMBER(SEARCH("|"&amp;Z550&amp;"|",'5_ACOMPANHAMENTO'!$AC$3:$AC$4922)))+((AA550&lt;&gt;"")*ISNUMBER(SEARCH("|"&amp;AA550&amp;"|",'5_ACOMPANHAMENTO'!$AC$3:$AC$4922)))+((AB550&lt;&gt;"")*ISNUMBER(SEARCH("|"&amp;AB550&amp;"|",'5_ACOMPANHAMENTO'!$AC$3:$AC$4922))))&gt;0)),'5_ACOMPANHAMENTO'!$O$3:$O$4922),0))</f>
        <v/>
      </c>
      <c r="G550" s="7">
        <f>IF(OR($B550="",$C550=""),"",D550-F550)</f>
        <v/>
      </c>
      <c r="H550">
        <f>IF(OR($B550="",$C550=""),"",TRIM($B550&amp;"")&amp;"|"&amp;TRIM($C550&amp;""))</f>
        <v/>
      </c>
      <c r="I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",99)),1,99)))</f>
        <v/>
      </c>
      <c r="J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",99)),100,99)))</f>
        <v/>
      </c>
      <c r="K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",99)),199,99)))</f>
        <v/>
      </c>
      <c r="L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",99)),298,99)))</f>
        <v/>
      </c>
      <c r="M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",99)),397,99)))</f>
        <v/>
      </c>
      <c r="N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",99)),496,99)))</f>
        <v/>
      </c>
      <c r="O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",99)),595,99)))</f>
        <v/>
      </c>
      <c r="P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",99)),694,99)))</f>
        <v/>
      </c>
      <c r="Q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",99)),793,99)))</f>
        <v/>
      </c>
      <c r="R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",99)),892,99)))</f>
        <v/>
      </c>
      <c r="S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",99)),991,99)))</f>
        <v/>
      </c>
      <c r="T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",99)),1090,99)))</f>
        <v/>
      </c>
      <c r="U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",99)),1189,99)))</f>
        <v/>
      </c>
      <c r="V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",99)),1288,99)))</f>
        <v/>
      </c>
      <c r="W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",99)),1387,99)))</f>
        <v/>
      </c>
      <c r="X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",99)),1486,99)))</f>
        <v/>
      </c>
      <c r="Y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",99)),1585,99)))</f>
        <v/>
      </c>
      <c r="Z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",99)),1684,99)))</f>
        <v/>
      </c>
      <c r="AA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",99)),1783,99)))</f>
        <v/>
      </c>
      <c r="AB550" s="1">
        <f>IF($B550="","",TRIM(MID(SUBSTITUTE(TRIM(SUBSTITUTE(SUBSTITUTE(SUBSTITUTE(SUBSTITUTE(SUBSTITUTE(SUBSTITUTE(SUBSTITUTE(SUBSTITUTE(SUBSTITUTE(SUBSTITUTE(SUBSTITUTE(SUBSTITUTE(SUBSTITUTE(SUBSTITUTE(TRIM($B550&amp;""),CHAR(10),"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",REPT(" ",99)),1882,99)))</f>
        <v/>
      </c>
    </row>
    <row r="551" hidden="1" ht="11.25" customHeight="1">
      <c r="A551" s="4">
        <f>IF(OR($B551="",$C551=""),"",IFERROR(INDEX('5_ACOMPANHAMENTO'!$A$3:$A$4922,MATCH(1,INDEX(('5_ACOMPANHAMENTO'!$AD$3:$AD$4922=TRIM($C551&amp;""))*('5_ACOMPANHAMENTO'!$AC$3:$AC$4922&lt;&gt;"")*((((I551&lt;&gt;"")*ISNUMBER(SEARCH("|"&amp;I551&amp;"|",'5_ACOMPANHAMENTO'!$AC$3:$AC$4922)))+((J551&lt;&gt;"")*ISNUMBER(SEARCH("|"&amp;J551&amp;"|",'5_ACOMPANHAMENTO'!$AC$3:$AC$4922)))+((K551&lt;&gt;"")*ISNUMBER(SEARCH("|"&amp;K551&amp;"|",'5_ACOMPANHAMENTO'!$AC$3:$AC$4922)))+((L551&lt;&gt;"")*ISNUMBER(SEARCH("|"&amp;L551&amp;"|",'5_ACOMPANHAMENTO'!$AC$3:$AC$4922)))+((M551&lt;&gt;"")*ISNUMBER(SEARCH("|"&amp;M551&amp;"|",'5_ACOMPANHAMENTO'!$AC$3:$AC$4922)))+((N551&lt;&gt;"")*ISNUMBER(SEARCH("|"&amp;N551&amp;"|",'5_ACOMPANHAMENTO'!$AC$3:$AC$4922)))+((O551&lt;&gt;"")*ISNUMBER(SEARCH("|"&amp;O551&amp;"|",'5_ACOMPANHAMENTO'!$AC$3:$AC$4922)))+((P551&lt;&gt;"")*ISNUMBER(SEARCH("|"&amp;P551&amp;"|",'5_ACOMPANHAMENTO'!$AC$3:$AC$4922)))+((Q551&lt;&gt;"")*ISNUMBER(SEARCH("|"&amp;Q551&amp;"|",'5_ACOMPANHAMENTO'!$AC$3:$AC$4922)))+((R551&lt;&gt;"")*ISNUMBER(SEARCH("|"&amp;R551&amp;"|",'5_ACOMPANHAMENTO'!$AC$3:$AC$4922)))+((S551&lt;&gt;"")*ISNUMBER(SEARCH("|"&amp;S551&amp;"|",'5_ACOMPANHAMENTO'!$AC$3:$AC$4922)))+((T551&lt;&gt;"")*ISNUMBER(SEARCH("|"&amp;T551&amp;"|",'5_ACOMPANHAMENTO'!$AC$3:$AC$4922)))+((U551&lt;&gt;"")*ISNUMBER(SEARCH("|"&amp;U551&amp;"|",'5_ACOMPANHAMENTO'!$AC$3:$AC$4922)))+((V551&lt;&gt;"")*ISNUMBER(SEARCH("|"&amp;V551&amp;"|",'5_ACOMPANHAMENTO'!$AC$3:$AC$4922)))+((W551&lt;&gt;"")*ISNUMBER(SEARCH("|"&amp;W551&amp;"|",'5_ACOMPANHAMENTO'!$AC$3:$AC$4922)))+((X551&lt;&gt;"")*ISNUMBER(SEARCH("|"&amp;X551&amp;"|",'5_ACOMPANHAMENTO'!$AC$3:$AC$4922)))+((Y551&lt;&gt;"")*ISNUMBER(SEARCH("|"&amp;Y551&amp;"|",'5_ACOMPANHAMENTO'!$AC$3:$AC$4922)))+((Z551&lt;&gt;"")*ISNUMBER(SEARCH("|"&amp;Z551&amp;"|",'5_ACOMPANHAMENTO'!$AC$3:$AC$4922)))+((AA551&lt;&gt;"")*ISNUMBER(SEARCH("|"&amp;AA551&amp;"|",'5_ACOMPANHAMENTO'!$AC$3:$AC$4922)))+((AB551&lt;&gt;"")*ISNUMBER(SEARCH("|"&amp;AB551&amp;"|",'5_ACOMPANHAMENTO'!$AC$3:$AC$4922))))&gt;0),0),0)),""))</f>
        <v/>
      </c>
      <c r="B551" s="14" t="inlineStr">
        <is>
          <t>10200,10202,10205</t>
        </is>
      </c>
      <c r="C551" s="14" t="inlineStr">
        <is>
          <t>8 EMBALAGEM</t>
        </is>
      </c>
      <c r="D551" s="4">
        <f>IF(OR($B551="",$C551=""),"",IFERROR(SUMPRODUCT(--(('5_ACOMPANHAMENTO'!$AD$3:$AD$4922=TRIM($C551&amp;""))*('5_ACOMPANHAMENTO'!$AC$3:$AC$4922&lt;&gt;"")*((((I551&lt;&gt;"")*ISNUMBER(SEARCH("|"&amp;I551&amp;"|",'5_ACOMPANHAMENTO'!$AC$3:$AC$4922)))+((J551&lt;&gt;"")*ISNUMBER(SEARCH("|"&amp;J551&amp;"|",'5_ACOMPANHAMENTO'!$AC$3:$AC$4922)))+((K551&lt;&gt;"")*ISNUMBER(SEARCH("|"&amp;K551&amp;"|",'5_ACOMPANHAMENTO'!$AC$3:$AC$4922)))+((L551&lt;&gt;"")*ISNUMBER(SEARCH("|"&amp;L551&amp;"|",'5_ACOMPANHAMENTO'!$AC$3:$AC$4922)))+((M551&lt;&gt;"")*ISNUMBER(SEARCH("|"&amp;M551&amp;"|",'5_ACOMPANHAMENTO'!$AC$3:$AC$4922)))+((N551&lt;&gt;"")*ISNUMBER(SEARCH("|"&amp;N551&amp;"|",'5_ACOMPANHAMENTO'!$AC$3:$AC$4922)))+((O551&lt;&gt;"")*ISNUMBER(SEARCH("|"&amp;O551&amp;"|",'5_ACOMPANHAMENTO'!$AC$3:$AC$4922)))+((P551&lt;&gt;"")*ISNUMBER(SEARCH("|"&amp;P551&amp;"|",'5_ACOMPANHAMENTO'!$AC$3:$AC$4922)))+((Q551&lt;&gt;"")*ISNUMBER(SEARCH("|"&amp;Q551&amp;"|",'5_ACOMPANHAMENTO'!$AC$3:$AC$4922)))+((R551&lt;&gt;"")*ISNUMBER(SEARCH("|"&amp;R551&amp;"|",'5_ACOMPANHAMENTO'!$AC$3:$AC$4922)))+((S551&lt;&gt;"")*ISNUMBER(SEARCH("|"&amp;S551&amp;"|",'5_ACOMPANHAMENTO'!$AC$3:$AC$4922)))+((T551&lt;&gt;"")*ISNUMBER(SEARCH("|"&amp;T551&amp;"|",'5_ACOMPANHAMENTO'!$AC$3:$AC$4922)))+((U551&lt;&gt;"")*ISNUMBER(SEARCH("|"&amp;U551&amp;"|",'5_ACOMPANHAMENTO'!$AC$3:$AC$4922)))+((V551&lt;&gt;"")*ISNUMBER(SEARCH("|"&amp;V551&amp;"|",'5_ACOMPANHAMENTO'!$AC$3:$AC$4922)))+((W551&lt;&gt;"")*ISNUMBER(SEARCH("|"&amp;W551&amp;"|",'5_ACOMPANHAMENTO'!$AC$3:$AC$4922)))+((X551&lt;&gt;"")*ISNUMBER(SEARCH("|"&amp;X551&amp;"|",'5_ACOMPANHAMENTO'!$AC$3:$AC$4922)))+((Y551&lt;&gt;"")*ISNUMBER(SEARCH("|"&amp;Y551&amp;"|",'5_ACOMPANHAMENTO'!$AC$3:$AC$4922)))+((Z551&lt;&gt;"")*ISNUMBER(SEARCH("|"&amp;Z551&amp;"|",'5_ACOMPANHAMENTO'!$AC$3:$AC$4922)))+((AA551&lt;&gt;"")*ISNUMBER(SEARCH("|"&amp;AA551&amp;"|",'5_ACOMPANHAMENTO'!$AC$3:$AC$4922)))+((AB551&lt;&gt;"")*ISNUMBER(SEARCH("|"&amp;AB551&amp;"|",'5_ACOMPANHAMENTO'!$AC$3:$AC$4922))))&gt;0)),'5_ACOMPANHAMENTO'!$J$3:$J$4922),0))</f>
        <v/>
      </c>
      <c r="E551" s="4">
        <f>IF(G551=0,"FINALIZADO",IF(TODAY()&gt;A551,"ATRASADO "&amp;TODAY()-A551&amp;" DIAS","ADIANTADO "&amp;A551-TODAY()&amp;" DIAS"))</f>
        <v/>
      </c>
      <c r="F551" s="7">
        <f>IF(OR($B551="",$C551=""),"",IFERROR(SUMPRODUCT(--(('5_ACOMPANHAMENTO'!$AD$3:$AD$4922=TRIM($C551&amp;""))*('5_ACOMPANHAMENTO'!$AC$3:$AC$4922&lt;&gt;"")*((((I551&lt;&gt;"")*ISNUMBER(SEARCH("|"&amp;I551&amp;"|",'5_ACOMPANHAMENTO'!$AC$3:$AC$4922)))+((J551&lt;&gt;"")*ISNUMBER(SEARCH("|"&amp;J551&amp;"|",'5_ACOMPANHAMENTO'!$AC$3:$AC$4922)))+((K551&lt;&gt;"")*ISNUMBER(SEARCH("|"&amp;K551&amp;"|",'5_ACOMPANHAMENTO'!$AC$3:$AC$4922)))+((L551&lt;&gt;"")*ISNUMBER(SEARCH("|"&amp;L551&amp;"|",'5_ACOMPANHAMENTO'!$AC$3:$AC$4922)))+((M551&lt;&gt;"")*ISNUMBER(SEARCH("|"&amp;M551&amp;"|",'5_ACOMPANHAMENTO'!$AC$3:$AC$4922)))+((N551&lt;&gt;"")*ISNUMBER(SEARCH("|"&amp;N551&amp;"|",'5_ACOMPANHAMENTO'!$AC$3:$AC$4922)))+((O551&lt;&gt;"")*ISNUMBER(SEARCH("|"&amp;O551&amp;"|",'5_ACOMPANHAMENTO'!$AC$3:$AC$4922)))+((P551&lt;&gt;"")*ISNUMBER(SEARCH("|"&amp;P551&amp;"|",'5_ACOMPANHAMENTO'!$AC$3:$AC$4922)))+((Q551&lt;&gt;"")*ISNUMBER(SEARCH("|"&amp;Q551&amp;"|",'5_ACOMPANHAMENTO'!$AC$3:$AC$4922)))+((R551&lt;&gt;"")*ISNUMBER(SEARCH("|"&amp;R551&amp;"|",'5_ACOMPANHAMENTO'!$AC$3:$AC$4922)))+((S551&lt;&gt;"")*ISNUMBER(SEARCH("|"&amp;S551&amp;"|",'5_ACOMPANHAMENTO'!$AC$3:$AC$4922)))+((T551&lt;&gt;"")*ISNUMBER(SEARCH("|"&amp;T551&amp;"|",'5_ACOMPANHAMENTO'!$AC$3:$AC$4922)))+((U551&lt;&gt;"")*ISNUMBER(SEARCH("|"&amp;U551&amp;"|",'5_ACOMPANHAMENTO'!$AC$3:$AC$4922)))+((V551&lt;&gt;"")*ISNUMBER(SEARCH("|"&amp;V551&amp;"|",'5_ACOMPANHAMENTO'!$AC$3:$AC$4922)))+((W551&lt;&gt;"")*ISNUMBER(SEARCH("|"&amp;W551&amp;"|",'5_ACOMPANHAMENTO'!$AC$3:$AC$4922)))+((X551&lt;&gt;"")*ISNUMBER(SEARCH("|"&amp;X551&amp;"|",'5_ACOMPANHAMENTO'!$AC$3:$AC$4922)))+((Y551&lt;&gt;"")*ISNUMBER(SEARCH("|"&amp;Y551&amp;"|",'5_ACOMPANHAMENTO'!$AC$3:$AC$4922)))+((Z551&lt;&gt;"")*ISNUMBER(SEARCH("|"&amp;Z551&amp;"|",'5_ACOMPANHAMENTO'!$AC$3:$AC$4922)))+((AA551&lt;&gt;"")*ISNUMBER(SEARCH("|"&amp;AA551&amp;"|",'5_ACOMPANHAMENTO'!$AC$3:$AC$4922)))+((AB551&lt;&gt;"")*ISNUMBER(SEARCH("|"&amp;AB551&amp;"|",'5_ACOMPANHAMENTO'!$AC$3:$AC$4922))))&gt;0)),'5_ACOMPANHAMENTO'!$O$3:$O$4922),0))</f>
        <v/>
      </c>
      <c r="G551" s="7">
        <f>IF(OR($B551="",$C551=""),"",D551-F551)</f>
        <v/>
      </c>
      <c r="H551">
        <f>IF(OR($B551="",$C551=""),"",TRIM($B551&amp;"")&amp;"|"&amp;TRIM($C551&amp;""))</f>
        <v/>
      </c>
      <c r="I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",99)),1,99)))</f>
        <v/>
      </c>
      <c r="J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",99)),100,99)))</f>
        <v/>
      </c>
      <c r="K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",99)),199,99)))</f>
        <v/>
      </c>
      <c r="L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",99)),298,99)))</f>
        <v/>
      </c>
      <c r="M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",99)),397,99)))</f>
        <v/>
      </c>
      <c r="N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",99)),496,99)))</f>
        <v/>
      </c>
      <c r="O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",99)),595,99)))</f>
        <v/>
      </c>
      <c r="P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",99)),694,99)))</f>
        <v/>
      </c>
      <c r="Q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",99)),793,99)))</f>
        <v/>
      </c>
      <c r="R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",99)),892,99)))</f>
        <v/>
      </c>
      <c r="S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",99)),991,99)))</f>
        <v/>
      </c>
      <c r="T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",99)),1090,99)))</f>
        <v/>
      </c>
      <c r="U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",99)),1189,99)))</f>
        <v/>
      </c>
      <c r="V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",99)),1288,99)))</f>
        <v/>
      </c>
      <c r="W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",99)),1387,99)))</f>
        <v/>
      </c>
      <c r="X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",99)),1486,99)))</f>
        <v/>
      </c>
      <c r="Y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",99)),1585,99)))</f>
        <v/>
      </c>
      <c r="Z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",99)),1684,99)))</f>
        <v/>
      </c>
      <c r="AA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",99)),1783,99)))</f>
        <v/>
      </c>
      <c r="AB551" s="1">
        <f>IF($B551="","",TRIM(MID(SUBSTITUTE(TRIM(SUBSTITUTE(SUBSTITUTE(SUBSTITUTE(SUBSTITUTE(SUBSTITUTE(SUBSTITUTE(SUBSTITUTE(SUBSTITUTE(SUBSTITUTE(SUBSTITUTE(SUBSTITUTE(SUBSTITUTE(SUBSTITUTE(SUBSTITUTE(TRIM($B551&amp;""),CHAR(10),"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",REPT(" ",99)),1882,99)))</f>
        <v/>
      </c>
    </row>
    <row r="552" hidden="1" ht="11.25" customHeight="1">
      <c r="A552" s="4">
        <f>IF(OR($B552="",$C552=""),"",IFERROR(INDEX('5_ACOMPANHAMENTO'!$A$3:$A$4922,MATCH(1,INDEX(('5_ACOMPANHAMENTO'!$AD$3:$AD$4922=TRIM($C552&amp;""))*('5_ACOMPANHAMENTO'!$AC$3:$AC$4922&lt;&gt;"")*((((I552&lt;&gt;"")*ISNUMBER(SEARCH("|"&amp;I552&amp;"|",'5_ACOMPANHAMENTO'!$AC$3:$AC$4922)))+((J552&lt;&gt;"")*ISNUMBER(SEARCH("|"&amp;J552&amp;"|",'5_ACOMPANHAMENTO'!$AC$3:$AC$4922)))+((K552&lt;&gt;"")*ISNUMBER(SEARCH("|"&amp;K552&amp;"|",'5_ACOMPANHAMENTO'!$AC$3:$AC$4922)))+((L552&lt;&gt;"")*ISNUMBER(SEARCH("|"&amp;L552&amp;"|",'5_ACOMPANHAMENTO'!$AC$3:$AC$4922)))+((M552&lt;&gt;"")*ISNUMBER(SEARCH("|"&amp;M552&amp;"|",'5_ACOMPANHAMENTO'!$AC$3:$AC$4922)))+((N552&lt;&gt;"")*ISNUMBER(SEARCH("|"&amp;N552&amp;"|",'5_ACOMPANHAMENTO'!$AC$3:$AC$4922)))+((O552&lt;&gt;"")*ISNUMBER(SEARCH("|"&amp;O552&amp;"|",'5_ACOMPANHAMENTO'!$AC$3:$AC$4922)))+((P552&lt;&gt;"")*ISNUMBER(SEARCH("|"&amp;P552&amp;"|",'5_ACOMPANHAMENTO'!$AC$3:$AC$4922)))+((Q552&lt;&gt;"")*ISNUMBER(SEARCH("|"&amp;Q552&amp;"|",'5_ACOMPANHAMENTO'!$AC$3:$AC$4922)))+((R552&lt;&gt;"")*ISNUMBER(SEARCH("|"&amp;R552&amp;"|",'5_ACOMPANHAMENTO'!$AC$3:$AC$4922)))+((S552&lt;&gt;"")*ISNUMBER(SEARCH("|"&amp;S552&amp;"|",'5_ACOMPANHAMENTO'!$AC$3:$AC$4922)))+((T552&lt;&gt;"")*ISNUMBER(SEARCH("|"&amp;T552&amp;"|",'5_ACOMPANHAMENTO'!$AC$3:$AC$4922)))+((U552&lt;&gt;"")*ISNUMBER(SEARCH("|"&amp;U552&amp;"|",'5_ACOMPANHAMENTO'!$AC$3:$AC$4922)))+((V552&lt;&gt;"")*ISNUMBER(SEARCH("|"&amp;V552&amp;"|",'5_ACOMPANHAMENTO'!$AC$3:$AC$4922)))+((W552&lt;&gt;"")*ISNUMBER(SEARCH("|"&amp;W552&amp;"|",'5_ACOMPANHAMENTO'!$AC$3:$AC$4922)))+((X552&lt;&gt;"")*ISNUMBER(SEARCH("|"&amp;X552&amp;"|",'5_ACOMPANHAMENTO'!$AC$3:$AC$4922)))+((Y552&lt;&gt;"")*ISNUMBER(SEARCH("|"&amp;Y552&amp;"|",'5_ACOMPANHAMENTO'!$AC$3:$AC$4922)))+((Z552&lt;&gt;"")*ISNUMBER(SEARCH("|"&amp;Z552&amp;"|",'5_ACOMPANHAMENTO'!$AC$3:$AC$4922)))+((AA552&lt;&gt;"")*ISNUMBER(SEARCH("|"&amp;AA552&amp;"|",'5_ACOMPANHAMENTO'!$AC$3:$AC$4922)))+((AB552&lt;&gt;"")*ISNUMBER(SEARCH("|"&amp;AB552&amp;"|",'5_ACOMPANHAMENTO'!$AC$3:$AC$4922))))&gt;0),0),0)),""))</f>
        <v/>
      </c>
      <c r="B552" s="14" t="inlineStr">
        <is>
          <t>10200,10202,10205</t>
        </is>
      </c>
      <c r="C552" s="14" t="inlineStr">
        <is>
          <t>8 EMBALAGEM</t>
        </is>
      </c>
      <c r="D552" s="4">
        <f>IF(OR($B552="",$C552=""),"",IFERROR(SUMPRODUCT(--(('5_ACOMPANHAMENTO'!$AD$3:$AD$4922=TRIM($C552&amp;""))*('5_ACOMPANHAMENTO'!$AC$3:$AC$4922&lt;&gt;"")*((((I552&lt;&gt;"")*ISNUMBER(SEARCH("|"&amp;I552&amp;"|",'5_ACOMPANHAMENTO'!$AC$3:$AC$4922)))+((J552&lt;&gt;"")*ISNUMBER(SEARCH("|"&amp;J552&amp;"|",'5_ACOMPANHAMENTO'!$AC$3:$AC$4922)))+((K552&lt;&gt;"")*ISNUMBER(SEARCH("|"&amp;K552&amp;"|",'5_ACOMPANHAMENTO'!$AC$3:$AC$4922)))+((L552&lt;&gt;"")*ISNUMBER(SEARCH("|"&amp;L552&amp;"|",'5_ACOMPANHAMENTO'!$AC$3:$AC$4922)))+((M552&lt;&gt;"")*ISNUMBER(SEARCH("|"&amp;M552&amp;"|",'5_ACOMPANHAMENTO'!$AC$3:$AC$4922)))+((N552&lt;&gt;"")*ISNUMBER(SEARCH("|"&amp;N552&amp;"|",'5_ACOMPANHAMENTO'!$AC$3:$AC$4922)))+((O552&lt;&gt;"")*ISNUMBER(SEARCH("|"&amp;O552&amp;"|",'5_ACOMPANHAMENTO'!$AC$3:$AC$4922)))+((P552&lt;&gt;"")*ISNUMBER(SEARCH("|"&amp;P552&amp;"|",'5_ACOMPANHAMENTO'!$AC$3:$AC$4922)))+((Q552&lt;&gt;"")*ISNUMBER(SEARCH("|"&amp;Q552&amp;"|",'5_ACOMPANHAMENTO'!$AC$3:$AC$4922)))+((R552&lt;&gt;"")*ISNUMBER(SEARCH("|"&amp;R552&amp;"|",'5_ACOMPANHAMENTO'!$AC$3:$AC$4922)))+((S552&lt;&gt;"")*ISNUMBER(SEARCH("|"&amp;S552&amp;"|",'5_ACOMPANHAMENTO'!$AC$3:$AC$4922)))+((T552&lt;&gt;"")*ISNUMBER(SEARCH("|"&amp;T552&amp;"|",'5_ACOMPANHAMENTO'!$AC$3:$AC$4922)))+((U552&lt;&gt;"")*ISNUMBER(SEARCH("|"&amp;U552&amp;"|",'5_ACOMPANHAMENTO'!$AC$3:$AC$4922)))+((V552&lt;&gt;"")*ISNUMBER(SEARCH("|"&amp;V552&amp;"|",'5_ACOMPANHAMENTO'!$AC$3:$AC$4922)))+((W552&lt;&gt;"")*ISNUMBER(SEARCH("|"&amp;W552&amp;"|",'5_ACOMPANHAMENTO'!$AC$3:$AC$4922)))+((X552&lt;&gt;"")*ISNUMBER(SEARCH("|"&amp;X552&amp;"|",'5_ACOMPANHAMENTO'!$AC$3:$AC$4922)))+((Y552&lt;&gt;"")*ISNUMBER(SEARCH("|"&amp;Y552&amp;"|",'5_ACOMPANHAMENTO'!$AC$3:$AC$4922)))+((Z552&lt;&gt;"")*ISNUMBER(SEARCH("|"&amp;Z552&amp;"|",'5_ACOMPANHAMENTO'!$AC$3:$AC$4922)))+((AA552&lt;&gt;"")*ISNUMBER(SEARCH("|"&amp;AA552&amp;"|",'5_ACOMPANHAMENTO'!$AC$3:$AC$4922)))+((AB552&lt;&gt;"")*ISNUMBER(SEARCH("|"&amp;AB552&amp;"|",'5_ACOMPANHAMENTO'!$AC$3:$AC$4922))))&gt;0)),'5_ACOMPANHAMENTO'!$J$3:$J$4922),0))</f>
        <v/>
      </c>
      <c r="E552" s="4">
        <f>IF(G552=0,"FINALIZADO",IF(TODAY()&gt;A552,"ATRASADO "&amp;TODAY()-A552&amp;" DIAS","ADIANTADO "&amp;A552-TODAY()&amp;" DIAS"))</f>
        <v/>
      </c>
      <c r="F552" s="7">
        <f>IF(OR($B552="",$C552=""),"",IFERROR(SUMPRODUCT(--(('5_ACOMPANHAMENTO'!$AD$3:$AD$4922=TRIM($C552&amp;""))*('5_ACOMPANHAMENTO'!$AC$3:$AC$4922&lt;&gt;"")*((((I552&lt;&gt;"")*ISNUMBER(SEARCH("|"&amp;I552&amp;"|",'5_ACOMPANHAMENTO'!$AC$3:$AC$4922)))+((J552&lt;&gt;"")*ISNUMBER(SEARCH("|"&amp;J552&amp;"|",'5_ACOMPANHAMENTO'!$AC$3:$AC$4922)))+((K552&lt;&gt;"")*ISNUMBER(SEARCH("|"&amp;K552&amp;"|",'5_ACOMPANHAMENTO'!$AC$3:$AC$4922)))+((L552&lt;&gt;"")*ISNUMBER(SEARCH("|"&amp;L552&amp;"|",'5_ACOMPANHAMENTO'!$AC$3:$AC$4922)))+((M552&lt;&gt;"")*ISNUMBER(SEARCH("|"&amp;M552&amp;"|",'5_ACOMPANHAMENTO'!$AC$3:$AC$4922)))+((N552&lt;&gt;"")*ISNUMBER(SEARCH("|"&amp;N552&amp;"|",'5_ACOMPANHAMENTO'!$AC$3:$AC$4922)))+((O552&lt;&gt;"")*ISNUMBER(SEARCH("|"&amp;O552&amp;"|",'5_ACOMPANHAMENTO'!$AC$3:$AC$4922)))+((P552&lt;&gt;"")*ISNUMBER(SEARCH("|"&amp;P552&amp;"|",'5_ACOMPANHAMENTO'!$AC$3:$AC$4922)))+((Q552&lt;&gt;"")*ISNUMBER(SEARCH("|"&amp;Q552&amp;"|",'5_ACOMPANHAMENTO'!$AC$3:$AC$4922)))+((R552&lt;&gt;"")*ISNUMBER(SEARCH("|"&amp;R552&amp;"|",'5_ACOMPANHAMENTO'!$AC$3:$AC$4922)))+((S552&lt;&gt;"")*ISNUMBER(SEARCH("|"&amp;S552&amp;"|",'5_ACOMPANHAMENTO'!$AC$3:$AC$4922)))+((T552&lt;&gt;"")*ISNUMBER(SEARCH("|"&amp;T552&amp;"|",'5_ACOMPANHAMENTO'!$AC$3:$AC$4922)))+((U552&lt;&gt;"")*ISNUMBER(SEARCH("|"&amp;U552&amp;"|",'5_ACOMPANHAMENTO'!$AC$3:$AC$4922)))+((V552&lt;&gt;"")*ISNUMBER(SEARCH("|"&amp;V552&amp;"|",'5_ACOMPANHAMENTO'!$AC$3:$AC$4922)))+((W552&lt;&gt;"")*ISNUMBER(SEARCH("|"&amp;W552&amp;"|",'5_ACOMPANHAMENTO'!$AC$3:$AC$4922)))+((X552&lt;&gt;"")*ISNUMBER(SEARCH("|"&amp;X552&amp;"|",'5_ACOMPANHAMENTO'!$AC$3:$AC$4922)))+((Y552&lt;&gt;"")*ISNUMBER(SEARCH("|"&amp;Y552&amp;"|",'5_ACOMPANHAMENTO'!$AC$3:$AC$4922)))+((Z552&lt;&gt;"")*ISNUMBER(SEARCH("|"&amp;Z552&amp;"|",'5_ACOMPANHAMENTO'!$AC$3:$AC$4922)))+((AA552&lt;&gt;"")*ISNUMBER(SEARCH("|"&amp;AA552&amp;"|",'5_ACOMPANHAMENTO'!$AC$3:$AC$4922)))+((AB552&lt;&gt;"")*ISNUMBER(SEARCH("|"&amp;AB552&amp;"|",'5_ACOMPANHAMENTO'!$AC$3:$AC$4922))))&gt;0)),'5_ACOMPANHAMENTO'!$O$3:$O$4922),0))</f>
        <v/>
      </c>
      <c r="G552" s="7">
        <f>IF(OR($B552="",$C552=""),"",D552-F552)</f>
        <v/>
      </c>
      <c r="H552">
        <f>IF(OR($B552="",$C552=""),"",TRIM($B552&amp;"")&amp;"|"&amp;TRIM($C552&amp;""))</f>
        <v/>
      </c>
      <c r="I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",99)),1,99)))</f>
        <v/>
      </c>
      <c r="J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",99)),100,99)))</f>
        <v/>
      </c>
      <c r="K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",99)),199,99)))</f>
        <v/>
      </c>
      <c r="L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",99)),298,99)))</f>
        <v/>
      </c>
      <c r="M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",99)),397,99)))</f>
        <v/>
      </c>
      <c r="N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",99)),496,99)))</f>
        <v/>
      </c>
      <c r="O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",99)),595,99)))</f>
        <v/>
      </c>
      <c r="P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",99)),694,99)))</f>
        <v/>
      </c>
      <c r="Q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",99)),793,99)))</f>
        <v/>
      </c>
      <c r="R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",99)),892,99)))</f>
        <v/>
      </c>
      <c r="S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",99)),991,99)))</f>
        <v/>
      </c>
      <c r="T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",99)),1090,99)))</f>
        <v/>
      </c>
      <c r="U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",99)),1189,99)))</f>
        <v/>
      </c>
      <c r="V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",99)),1288,99)))</f>
        <v/>
      </c>
      <c r="W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",99)),1387,99)))</f>
        <v/>
      </c>
      <c r="X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",99)),1486,99)))</f>
        <v/>
      </c>
      <c r="Y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",99)),1585,99)))</f>
        <v/>
      </c>
      <c r="Z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",99)),1684,99)))</f>
        <v/>
      </c>
      <c r="AA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",99)),1783,99)))</f>
        <v/>
      </c>
      <c r="AB552" s="1">
        <f>IF($B552="","",TRIM(MID(SUBSTITUTE(TRIM(SUBSTITUTE(SUBSTITUTE(SUBSTITUTE(SUBSTITUTE(SUBSTITUTE(SUBSTITUTE(SUBSTITUTE(SUBSTITUTE(SUBSTITUTE(SUBSTITUTE(SUBSTITUTE(SUBSTITUTE(SUBSTITUTE(SUBSTITUTE(TRIM($B552&amp;""),CHAR(10),"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",REPT(" ",99)),1882,99)))</f>
        <v/>
      </c>
    </row>
    <row r="553" hidden="1" ht="11.25" customHeight="1">
      <c r="A553" s="4">
        <f>IF(OR($B553="",$C553=""),"",IFERROR(INDEX('5_ACOMPANHAMENTO'!$A$3:$A$4922,MATCH(1,INDEX(('5_ACOMPANHAMENTO'!$AD$3:$AD$4922=TRIM($C553&amp;""))*('5_ACOMPANHAMENTO'!$AC$3:$AC$4922&lt;&gt;"")*((((I553&lt;&gt;"")*ISNUMBER(SEARCH("|"&amp;I553&amp;"|",'5_ACOMPANHAMENTO'!$AC$3:$AC$4922)))+((J553&lt;&gt;"")*ISNUMBER(SEARCH("|"&amp;J553&amp;"|",'5_ACOMPANHAMENTO'!$AC$3:$AC$4922)))+((K553&lt;&gt;"")*ISNUMBER(SEARCH("|"&amp;K553&amp;"|",'5_ACOMPANHAMENTO'!$AC$3:$AC$4922)))+((L553&lt;&gt;"")*ISNUMBER(SEARCH("|"&amp;L553&amp;"|",'5_ACOMPANHAMENTO'!$AC$3:$AC$4922)))+((M553&lt;&gt;"")*ISNUMBER(SEARCH("|"&amp;M553&amp;"|",'5_ACOMPANHAMENTO'!$AC$3:$AC$4922)))+((N553&lt;&gt;"")*ISNUMBER(SEARCH("|"&amp;N553&amp;"|",'5_ACOMPANHAMENTO'!$AC$3:$AC$4922)))+((O553&lt;&gt;"")*ISNUMBER(SEARCH("|"&amp;O553&amp;"|",'5_ACOMPANHAMENTO'!$AC$3:$AC$4922)))+((P553&lt;&gt;"")*ISNUMBER(SEARCH("|"&amp;P553&amp;"|",'5_ACOMPANHAMENTO'!$AC$3:$AC$4922)))+((Q553&lt;&gt;"")*ISNUMBER(SEARCH("|"&amp;Q553&amp;"|",'5_ACOMPANHAMENTO'!$AC$3:$AC$4922)))+((R553&lt;&gt;"")*ISNUMBER(SEARCH("|"&amp;R553&amp;"|",'5_ACOMPANHAMENTO'!$AC$3:$AC$4922)))+((S553&lt;&gt;"")*ISNUMBER(SEARCH("|"&amp;S553&amp;"|",'5_ACOMPANHAMENTO'!$AC$3:$AC$4922)))+((T553&lt;&gt;"")*ISNUMBER(SEARCH("|"&amp;T553&amp;"|",'5_ACOMPANHAMENTO'!$AC$3:$AC$4922)))+((U553&lt;&gt;"")*ISNUMBER(SEARCH("|"&amp;U553&amp;"|",'5_ACOMPANHAMENTO'!$AC$3:$AC$4922)))+((V553&lt;&gt;"")*ISNUMBER(SEARCH("|"&amp;V553&amp;"|",'5_ACOMPANHAMENTO'!$AC$3:$AC$4922)))+((W553&lt;&gt;"")*ISNUMBER(SEARCH("|"&amp;W553&amp;"|",'5_ACOMPANHAMENTO'!$AC$3:$AC$4922)))+((X553&lt;&gt;"")*ISNUMBER(SEARCH("|"&amp;X553&amp;"|",'5_ACOMPANHAMENTO'!$AC$3:$AC$4922)))+((Y553&lt;&gt;"")*ISNUMBER(SEARCH("|"&amp;Y553&amp;"|",'5_ACOMPANHAMENTO'!$AC$3:$AC$4922)))+((Z553&lt;&gt;"")*ISNUMBER(SEARCH("|"&amp;Z553&amp;"|",'5_ACOMPANHAMENTO'!$AC$3:$AC$4922)))+((AA553&lt;&gt;"")*ISNUMBER(SEARCH("|"&amp;AA553&amp;"|",'5_ACOMPANHAMENTO'!$AC$3:$AC$4922)))+((AB553&lt;&gt;"")*ISNUMBER(SEARCH("|"&amp;AB553&amp;"|",'5_ACOMPANHAMENTO'!$AC$3:$AC$4922))))&gt;0),0),0)),""))</f>
        <v/>
      </c>
      <c r="B553" s="14" t="inlineStr">
        <is>
          <t>10200,10202,10205</t>
        </is>
      </c>
      <c r="C553" s="14" t="inlineStr">
        <is>
          <t>8 EMBALAGEM</t>
        </is>
      </c>
      <c r="D553" s="4">
        <f>IF(OR($B553="",$C553=""),"",IFERROR(SUMPRODUCT(--(('5_ACOMPANHAMENTO'!$AD$3:$AD$4922=TRIM($C553&amp;""))*('5_ACOMPANHAMENTO'!$AC$3:$AC$4922&lt;&gt;"")*((((I553&lt;&gt;"")*ISNUMBER(SEARCH("|"&amp;I553&amp;"|",'5_ACOMPANHAMENTO'!$AC$3:$AC$4922)))+((J553&lt;&gt;"")*ISNUMBER(SEARCH("|"&amp;J553&amp;"|",'5_ACOMPANHAMENTO'!$AC$3:$AC$4922)))+((K553&lt;&gt;"")*ISNUMBER(SEARCH("|"&amp;K553&amp;"|",'5_ACOMPANHAMENTO'!$AC$3:$AC$4922)))+((L553&lt;&gt;"")*ISNUMBER(SEARCH("|"&amp;L553&amp;"|",'5_ACOMPANHAMENTO'!$AC$3:$AC$4922)))+((M553&lt;&gt;"")*ISNUMBER(SEARCH("|"&amp;M553&amp;"|",'5_ACOMPANHAMENTO'!$AC$3:$AC$4922)))+((N553&lt;&gt;"")*ISNUMBER(SEARCH("|"&amp;N553&amp;"|",'5_ACOMPANHAMENTO'!$AC$3:$AC$4922)))+((O553&lt;&gt;"")*ISNUMBER(SEARCH("|"&amp;O553&amp;"|",'5_ACOMPANHAMENTO'!$AC$3:$AC$4922)))+((P553&lt;&gt;"")*ISNUMBER(SEARCH("|"&amp;P553&amp;"|",'5_ACOMPANHAMENTO'!$AC$3:$AC$4922)))+((Q553&lt;&gt;"")*ISNUMBER(SEARCH("|"&amp;Q553&amp;"|",'5_ACOMPANHAMENTO'!$AC$3:$AC$4922)))+((R553&lt;&gt;"")*ISNUMBER(SEARCH("|"&amp;R553&amp;"|",'5_ACOMPANHAMENTO'!$AC$3:$AC$4922)))+((S553&lt;&gt;"")*ISNUMBER(SEARCH("|"&amp;S553&amp;"|",'5_ACOMPANHAMENTO'!$AC$3:$AC$4922)))+((T553&lt;&gt;"")*ISNUMBER(SEARCH("|"&amp;T553&amp;"|",'5_ACOMPANHAMENTO'!$AC$3:$AC$4922)))+((U553&lt;&gt;"")*ISNUMBER(SEARCH("|"&amp;U553&amp;"|",'5_ACOMPANHAMENTO'!$AC$3:$AC$4922)))+((V553&lt;&gt;"")*ISNUMBER(SEARCH("|"&amp;V553&amp;"|",'5_ACOMPANHAMENTO'!$AC$3:$AC$4922)))+((W553&lt;&gt;"")*ISNUMBER(SEARCH("|"&amp;W553&amp;"|",'5_ACOMPANHAMENTO'!$AC$3:$AC$4922)))+((X553&lt;&gt;"")*ISNUMBER(SEARCH("|"&amp;X553&amp;"|",'5_ACOMPANHAMENTO'!$AC$3:$AC$4922)))+((Y553&lt;&gt;"")*ISNUMBER(SEARCH("|"&amp;Y553&amp;"|",'5_ACOMPANHAMENTO'!$AC$3:$AC$4922)))+((Z553&lt;&gt;"")*ISNUMBER(SEARCH("|"&amp;Z553&amp;"|",'5_ACOMPANHAMENTO'!$AC$3:$AC$4922)))+((AA553&lt;&gt;"")*ISNUMBER(SEARCH("|"&amp;AA553&amp;"|",'5_ACOMPANHAMENTO'!$AC$3:$AC$4922)))+((AB553&lt;&gt;"")*ISNUMBER(SEARCH("|"&amp;AB553&amp;"|",'5_ACOMPANHAMENTO'!$AC$3:$AC$4922))))&gt;0)),'5_ACOMPANHAMENTO'!$J$3:$J$4922),0))</f>
        <v/>
      </c>
      <c r="E553" s="4">
        <f>IF(G553=0,"FINALIZADO",IF(TODAY()&gt;A553,"ATRASADO "&amp;TODAY()-A553&amp;" DIAS","ADIANTADO "&amp;A553-TODAY()&amp;" DIAS"))</f>
        <v/>
      </c>
      <c r="F553" s="7">
        <f>IF(OR($B553="",$C553=""),"",IFERROR(SUMPRODUCT(--(('5_ACOMPANHAMENTO'!$AD$3:$AD$4922=TRIM($C553&amp;""))*('5_ACOMPANHAMENTO'!$AC$3:$AC$4922&lt;&gt;"")*((((I553&lt;&gt;"")*ISNUMBER(SEARCH("|"&amp;I553&amp;"|",'5_ACOMPANHAMENTO'!$AC$3:$AC$4922)))+((J553&lt;&gt;"")*ISNUMBER(SEARCH("|"&amp;J553&amp;"|",'5_ACOMPANHAMENTO'!$AC$3:$AC$4922)))+((K553&lt;&gt;"")*ISNUMBER(SEARCH("|"&amp;K553&amp;"|",'5_ACOMPANHAMENTO'!$AC$3:$AC$4922)))+((L553&lt;&gt;"")*ISNUMBER(SEARCH("|"&amp;L553&amp;"|",'5_ACOMPANHAMENTO'!$AC$3:$AC$4922)))+((M553&lt;&gt;"")*ISNUMBER(SEARCH("|"&amp;M553&amp;"|",'5_ACOMPANHAMENTO'!$AC$3:$AC$4922)))+((N553&lt;&gt;"")*ISNUMBER(SEARCH("|"&amp;N553&amp;"|",'5_ACOMPANHAMENTO'!$AC$3:$AC$4922)))+((O553&lt;&gt;"")*ISNUMBER(SEARCH("|"&amp;O553&amp;"|",'5_ACOMPANHAMENTO'!$AC$3:$AC$4922)))+((P553&lt;&gt;"")*ISNUMBER(SEARCH("|"&amp;P553&amp;"|",'5_ACOMPANHAMENTO'!$AC$3:$AC$4922)))+((Q553&lt;&gt;"")*ISNUMBER(SEARCH("|"&amp;Q553&amp;"|",'5_ACOMPANHAMENTO'!$AC$3:$AC$4922)))+((R553&lt;&gt;"")*ISNUMBER(SEARCH("|"&amp;R553&amp;"|",'5_ACOMPANHAMENTO'!$AC$3:$AC$4922)))+((S553&lt;&gt;"")*ISNUMBER(SEARCH("|"&amp;S553&amp;"|",'5_ACOMPANHAMENTO'!$AC$3:$AC$4922)))+((T553&lt;&gt;"")*ISNUMBER(SEARCH("|"&amp;T553&amp;"|",'5_ACOMPANHAMENTO'!$AC$3:$AC$4922)))+((U553&lt;&gt;"")*ISNUMBER(SEARCH("|"&amp;U553&amp;"|",'5_ACOMPANHAMENTO'!$AC$3:$AC$4922)))+((V553&lt;&gt;"")*ISNUMBER(SEARCH("|"&amp;V553&amp;"|",'5_ACOMPANHAMENTO'!$AC$3:$AC$4922)))+((W553&lt;&gt;"")*ISNUMBER(SEARCH("|"&amp;W553&amp;"|",'5_ACOMPANHAMENTO'!$AC$3:$AC$4922)))+((X553&lt;&gt;"")*ISNUMBER(SEARCH("|"&amp;X553&amp;"|",'5_ACOMPANHAMENTO'!$AC$3:$AC$4922)))+((Y553&lt;&gt;"")*ISNUMBER(SEARCH("|"&amp;Y553&amp;"|",'5_ACOMPANHAMENTO'!$AC$3:$AC$4922)))+((Z553&lt;&gt;"")*ISNUMBER(SEARCH("|"&amp;Z553&amp;"|",'5_ACOMPANHAMENTO'!$AC$3:$AC$4922)))+((AA553&lt;&gt;"")*ISNUMBER(SEARCH("|"&amp;AA553&amp;"|",'5_ACOMPANHAMENTO'!$AC$3:$AC$4922)))+((AB553&lt;&gt;"")*ISNUMBER(SEARCH("|"&amp;AB553&amp;"|",'5_ACOMPANHAMENTO'!$AC$3:$AC$4922))))&gt;0)),'5_ACOMPANHAMENTO'!$O$3:$O$4922),0))</f>
        <v/>
      </c>
      <c r="G553" s="7">
        <f>IF(OR($B553="",$C553=""),"",D553-F553)</f>
        <v/>
      </c>
      <c r="H553">
        <f>IF(OR($B553="",$C553=""),"",TRIM($B553&amp;"")&amp;"|"&amp;TRIM($C553&amp;""))</f>
        <v/>
      </c>
      <c r="I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",99)),1,99)))</f>
        <v/>
      </c>
      <c r="J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",99)),100,99)))</f>
        <v/>
      </c>
      <c r="K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",99)),199,99)))</f>
        <v/>
      </c>
      <c r="L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",99)),298,99)))</f>
        <v/>
      </c>
      <c r="M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",99)),397,99)))</f>
        <v/>
      </c>
      <c r="N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",99)),496,99)))</f>
        <v/>
      </c>
      <c r="O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",99)),595,99)))</f>
        <v/>
      </c>
      <c r="P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",99)),694,99)))</f>
        <v/>
      </c>
      <c r="Q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",99)),793,99)))</f>
        <v/>
      </c>
      <c r="R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",99)),892,99)))</f>
        <v/>
      </c>
      <c r="S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",99)),991,99)))</f>
        <v/>
      </c>
      <c r="T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",99)),1090,99)))</f>
        <v/>
      </c>
      <c r="U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",99)),1189,99)))</f>
        <v/>
      </c>
      <c r="V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",99)),1288,99)))</f>
        <v/>
      </c>
      <c r="W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",99)),1387,99)))</f>
        <v/>
      </c>
      <c r="X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",99)),1486,99)))</f>
        <v/>
      </c>
      <c r="Y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",99)),1585,99)))</f>
        <v/>
      </c>
      <c r="Z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",99)),1684,99)))</f>
        <v/>
      </c>
      <c r="AA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",99)),1783,99)))</f>
        <v/>
      </c>
      <c r="AB553" s="1">
        <f>IF($B553="","",TRIM(MID(SUBSTITUTE(TRIM(SUBSTITUTE(SUBSTITUTE(SUBSTITUTE(SUBSTITUTE(SUBSTITUTE(SUBSTITUTE(SUBSTITUTE(SUBSTITUTE(SUBSTITUTE(SUBSTITUTE(SUBSTITUTE(SUBSTITUTE(SUBSTITUTE(SUBSTITUTE(TRIM($B553&amp;""),CHAR(10),"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",REPT(" ",99)),1882,99)))</f>
        <v/>
      </c>
    </row>
    <row r="554" hidden="1" ht="11.25" customHeight="1">
      <c r="A554" s="4">
        <f>IF(OR($B554="",$C554=""),"",IFERROR(INDEX('5_ACOMPANHAMENTO'!$A$3:$A$4922,MATCH(1,INDEX(('5_ACOMPANHAMENTO'!$AD$3:$AD$4922=TRIM($C554&amp;""))*('5_ACOMPANHAMENTO'!$AC$3:$AC$4922&lt;&gt;"")*((((I554&lt;&gt;"")*ISNUMBER(SEARCH("|"&amp;I554&amp;"|",'5_ACOMPANHAMENTO'!$AC$3:$AC$4922)))+((J554&lt;&gt;"")*ISNUMBER(SEARCH("|"&amp;J554&amp;"|",'5_ACOMPANHAMENTO'!$AC$3:$AC$4922)))+((K554&lt;&gt;"")*ISNUMBER(SEARCH("|"&amp;K554&amp;"|",'5_ACOMPANHAMENTO'!$AC$3:$AC$4922)))+((L554&lt;&gt;"")*ISNUMBER(SEARCH("|"&amp;L554&amp;"|",'5_ACOMPANHAMENTO'!$AC$3:$AC$4922)))+((M554&lt;&gt;"")*ISNUMBER(SEARCH("|"&amp;M554&amp;"|",'5_ACOMPANHAMENTO'!$AC$3:$AC$4922)))+((N554&lt;&gt;"")*ISNUMBER(SEARCH("|"&amp;N554&amp;"|",'5_ACOMPANHAMENTO'!$AC$3:$AC$4922)))+((O554&lt;&gt;"")*ISNUMBER(SEARCH("|"&amp;O554&amp;"|",'5_ACOMPANHAMENTO'!$AC$3:$AC$4922)))+((P554&lt;&gt;"")*ISNUMBER(SEARCH("|"&amp;P554&amp;"|",'5_ACOMPANHAMENTO'!$AC$3:$AC$4922)))+((Q554&lt;&gt;"")*ISNUMBER(SEARCH("|"&amp;Q554&amp;"|",'5_ACOMPANHAMENTO'!$AC$3:$AC$4922)))+((R554&lt;&gt;"")*ISNUMBER(SEARCH("|"&amp;R554&amp;"|",'5_ACOMPANHAMENTO'!$AC$3:$AC$4922)))+((S554&lt;&gt;"")*ISNUMBER(SEARCH("|"&amp;S554&amp;"|",'5_ACOMPANHAMENTO'!$AC$3:$AC$4922)))+((T554&lt;&gt;"")*ISNUMBER(SEARCH("|"&amp;T554&amp;"|",'5_ACOMPANHAMENTO'!$AC$3:$AC$4922)))+((U554&lt;&gt;"")*ISNUMBER(SEARCH("|"&amp;U554&amp;"|",'5_ACOMPANHAMENTO'!$AC$3:$AC$4922)))+((V554&lt;&gt;"")*ISNUMBER(SEARCH("|"&amp;V554&amp;"|",'5_ACOMPANHAMENTO'!$AC$3:$AC$4922)))+((W554&lt;&gt;"")*ISNUMBER(SEARCH("|"&amp;W554&amp;"|",'5_ACOMPANHAMENTO'!$AC$3:$AC$4922)))+((X554&lt;&gt;"")*ISNUMBER(SEARCH("|"&amp;X554&amp;"|",'5_ACOMPANHAMENTO'!$AC$3:$AC$4922)))+((Y554&lt;&gt;"")*ISNUMBER(SEARCH("|"&amp;Y554&amp;"|",'5_ACOMPANHAMENTO'!$AC$3:$AC$4922)))+((Z554&lt;&gt;"")*ISNUMBER(SEARCH("|"&amp;Z554&amp;"|",'5_ACOMPANHAMENTO'!$AC$3:$AC$4922)))+((AA554&lt;&gt;"")*ISNUMBER(SEARCH("|"&amp;AA554&amp;"|",'5_ACOMPANHAMENTO'!$AC$3:$AC$4922)))+((AB554&lt;&gt;"")*ISNUMBER(SEARCH("|"&amp;AB554&amp;"|",'5_ACOMPANHAMENTO'!$AC$3:$AC$4922))))&gt;0),0),0)),""))</f>
        <v/>
      </c>
      <c r="B554" s="14" t="inlineStr">
        <is>
          <t>10200,10202,10205</t>
        </is>
      </c>
      <c r="C554" s="14" t="inlineStr">
        <is>
          <t>8 EMBALAGEM</t>
        </is>
      </c>
      <c r="D554" s="4">
        <f>IF(OR($B554="",$C554=""),"",IFERROR(SUMPRODUCT(--(('5_ACOMPANHAMENTO'!$AD$3:$AD$4922=TRIM($C554&amp;""))*('5_ACOMPANHAMENTO'!$AC$3:$AC$4922&lt;&gt;"")*((((I554&lt;&gt;"")*ISNUMBER(SEARCH("|"&amp;I554&amp;"|",'5_ACOMPANHAMENTO'!$AC$3:$AC$4922)))+((J554&lt;&gt;"")*ISNUMBER(SEARCH("|"&amp;J554&amp;"|",'5_ACOMPANHAMENTO'!$AC$3:$AC$4922)))+((K554&lt;&gt;"")*ISNUMBER(SEARCH("|"&amp;K554&amp;"|",'5_ACOMPANHAMENTO'!$AC$3:$AC$4922)))+((L554&lt;&gt;"")*ISNUMBER(SEARCH("|"&amp;L554&amp;"|",'5_ACOMPANHAMENTO'!$AC$3:$AC$4922)))+((M554&lt;&gt;"")*ISNUMBER(SEARCH("|"&amp;M554&amp;"|",'5_ACOMPANHAMENTO'!$AC$3:$AC$4922)))+((N554&lt;&gt;"")*ISNUMBER(SEARCH("|"&amp;N554&amp;"|",'5_ACOMPANHAMENTO'!$AC$3:$AC$4922)))+((O554&lt;&gt;"")*ISNUMBER(SEARCH("|"&amp;O554&amp;"|",'5_ACOMPANHAMENTO'!$AC$3:$AC$4922)))+((P554&lt;&gt;"")*ISNUMBER(SEARCH("|"&amp;P554&amp;"|",'5_ACOMPANHAMENTO'!$AC$3:$AC$4922)))+((Q554&lt;&gt;"")*ISNUMBER(SEARCH("|"&amp;Q554&amp;"|",'5_ACOMPANHAMENTO'!$AC$3:$AC$4922)))+((R554&lt;&gt;"")*ISNUMBER(SEARCH("|"&amp;R554&amp;"|",'5_ACOMPANHAMENTO'!$AC$3:$AC$4922)))+((S554&lt;&gt;"")*ISNUMBER(SEARCH("|"&amp;S554&amp;"|",'5_ACOMPANHAMENTO'!$AC$3:$AC$4922)))+((T554&lt;&gt;"")*ISNUMBER(SEARCH("|"&amp;T554&amp;"|",'5_ACOMPANHAMENTO'!$AC$3:$AC$4922)))+((U554&lt;&gt;"")*ISNUMBER(SEARCH("|"&amp;U554&amp;"|",'5_ACOMPANHAMENTO'!$AC$3:$AC$4922)))+((V554&lt;&gt;"")*ISNUMBER(SEARCH("|"&amp;V554&amp;"|",'5_ACOMPANHAMENTO'!$AC$3:$AC$4922)))+((W554&lt;&gt;"")*ISNUMBER(SEARCH("|"&amp;W554&amp;"|",'5_ACOMPANHAMENTO'!$AC$3:$AC$4922)))+((X554&lt;&gt;"")*ISNUMBER(SEARCH("|"&amp;X554&amp;"|",'5_ACOMPANHAMENTO'!$AC$3:$AC$4922)))+((Y554&lt;&gt;"")*ISNUMBER(SEARCH("|"&amp;Y554&amp;"|",'5_ACOMPANHAMENTO'!$AC$3:$AC$4922)))+((Z554&lt;&gt;"")*ISNUMBER(SEARCH("|"&amp;Z554&amp;"|",'5_ACOMPANHAMENTO'!$AC$3:$AC$4922)))+((AA554&lt;&gt;"")*ISNUMBER(SEARCH("|"&amp;AA554&amp;"|",'5_ACOMPANHAMENTO'!$AC$3:$AC$4922)))+((AB554&lt;&gt;"")*ISNUMBER(SEARCH("|"&amp;AB554&amp;"|",'5_ACOMPANHAMENTO'!$AC$3:$AC$4922))))&gt;0)),'5_ACOMPANHAMENTO'!$J$3:$J$4922),0))</f>
        <v/>
      </c>
      <c r="E554" s="4">
        <f>IF(G554=0,"FINALIZADO",IF(TODAY()&gt;A554,"ATRASADO "&amp;TODAY()-A554&amp;" DIAS","ADIANTADO "&amp;A554-TODAY()&amp;" DIAS"))</f>
        <v/>
      </c>
      <c r="F554" s="7">
        <f>IF(OR($B554="",$C554=""),"",IFERROR(SUMPRODUCT(--(('5_ACOMPANHAMENTO'!$AD$3:$AD$4922=TRIM($C554&amp;""))*('5_ACOMPANHAMENTO'!$AC$3:$AC$4922&lt;&gt;"")*((((I554&lt;&gt;"")*ISNUMBER(SEARCH("|"&amp;I554&amp;"|",'5_ACOMPANHAMENTO'!$AC$3:$AC$4922)))+((J554&lt;&gt;"")*ISNUMBER(SEARCH("|"&amp;J554&amp;"|",'5_ACOMPANHAMENTO'!$AC$3:$AC$4922)))+((K554&lt;&gt;"")*ISNUMBER(SEARCH("|"&amp;K554&amp;"|",'5_ACOMPANHAMENTO'!$AC$3:$AC$4922)))+((L554&lt;&gt;"")*ISNUMBER(SEARCH("|"&amp;L554&amp;"|",'5_ACOMPANHAMENTO'!$AC$3:$AC$4922)))+((M554&lt;&gt;"")*ISNUMBER(SEARCH("|"&amp;M554&amp;"|",'5_ACOMPANHAMENTO'!$AC$3:$AC$4922)))+((N554&lt;&gt;"")*ISNUMBER(SEARCH("|"&amp;N554&amp;"|",'5_ACOMPANHAMENTO'!$AC$3:$AC$4922)))+((O554&lt;&gt;"")*ISNUMBER(SEARCH("|"&amp;O554&amp;"|",'5_ACOMPANHAMENTO'!$AC$3:$AC$4922)))+((P554&lt;&gt;"")*ISNUMBER(SEARCH("|"&amp;P554&amp;"|",'5_ACOMPANHAMENTO'!$AC$3:$AC$4922)))+((Q554&lt;&gt;"")*ISNUMBER(SEARCH("|"&amp;Q554&amp;"|",'5_ACOMPANHAMENTO'!$AC$3:$AC$4922)))+((R554&lt;&gt;"")*ISNUMBER(SEARCH("|"&amp;R554&amp;"|",'5_ACOMPANHAMENTO'!$AC$3:$AC$4922)))+((S554&lt;&gt;"")*ISNUMBER(SEARCH("|"&amp;S554&amp;"|",'5_ACOMPANHAMENTO'!$AC$3:$AC$4922)))+((T554&lt;&gt;"")*ISNUMBER(SEARCH("|"&amp;T554&amp;"|",'5_ACOMPANHAMENTO'!$AC$3:$AC$4922)))+((U554&lt;&gt;"")*ISNUMBER(SEARCH("|"&amp;U554&amp;"|",'5_ACOMPANHAMENTO'!$AC$3:$AC$4922)))+((V554&lt;&gt;"")*ISNUMBER(SEARCH("|"&amp;V554&amp;"|",'5_ACOMPANHAMENTO'!$AC$3:$AC$4922)))+((W554&lt;&gt;"")*ISNUMBER(SEARCH("|"&amp;W554&amp;"|",'5_ACOMPANHAMENTO'!$AC$3:$AC$4922)))+((X554&lt;&gt;"")*ISNUMBER(SEARCH("|"&amp;X554&amp;"|",'5_ACOMPANHAMENTO'!$AC$3:$AC$4922)))+((Y554&lt;&gt;"")*ISNUMBER(SEARCH("|"&amp;Y554&amp;"|",'5_ACOMPANHAMENTO'!$AC$3:$AC$4922)))+((Z554&lt;&gt;"")*ISNUMBER(SEARCH("|"&amp;Z554&amp;"|",'5_ACOMPANHAMENTO'!$AC$3:$AC$4922)))+((AA554&lt;&gt;"")*ISNUMBER(SEARCH("|"&amp;AA554&amp;"|",'5_ACOMPANHAMENTO'!$AC$3:$AC$4922)))+((AB554&lt;&gt;"")*ISNUMBER(SEARCH("|"&amp;AB554&amp;"|",'5_ACOMPANHAMENTO'!$AC$3:$AC$4922))))&gt;0)),'5_ACOMPANHAMENTO'!$O$3:$O$4922),0))</f>
        <v/>
      </c>
      <c r="G554" s="7">
        <f>IF(OR($B554="",$C554=""),"",D554-F554)</f>
        <v/>
      </c>
      <c r="H554">
        <f>IF(OR($B554="",$C554=""),"",TRIM($B554&amp;"")&amp;"|"&amp;TRIM($C554&amp;""))</f>
        <v/>
      </c>
      <c r="I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",99)),1,99)))</f>
        <v/>
      </c>
      <c r="J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",99)),100,99)))</f>
        <v/>
      </c>
      <c r="K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",99)),199,99)))</f>
        <v/>
      </c>
      <c r="L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",99)),298,99)))</f>
        <v/>
      </c>
      <c r="M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",99)),397,99)))</f>
        <v/>
      </c>
      <c r="N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",99)),496,99)))</f>
        <v/>
      </c>
      <c r="O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",99)),595,99)))</f>
        <v/>
      </c>
      <c r="P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",99)),694,99)))</f>
        <v/>
      </c>
      <c r="Q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",99)),793,99)))</f>
        <v/>
      </c>
      <c r="R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",99)),892,99)))</f>
        <v/>
      </c>
      <c r="S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",99)),991,99)))</f>
        <v/>
      </c>
      <c r="T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",99)),1090,99)))</f>
        <v/>
      </c>
      <c r="U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",99)),1189,99)))</f>
        <v/>
      </c>
      <c r="V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",99)),1288,99)))</f>
        <v/>
      </c>
      <c r="W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",99)),1387,99)))</f>
        <v/>
      </c>
      <c r="X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",99)),1486,99)))</f>
        <v/>
      </c>
      <c r="Y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",99)),1585,99)))</f>
        <v/>
      </c>
      <c r="Z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",99)),1684,99)))</f>
        <v/>
      </c>
      <c r="AA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",99)),1783,99)))</f>
        <v/>
      </c>
      <c r="AB554" s="1">
        <f>IF($B554="","",TRIM(MID(SUBSTITUTE(TRIM(SUBSTITUTE(SUBSTITUTE(SUBSTITUTE(SUBSTITUTE(SUBSTITUTE(SUBSTITUTE(SUBSTITUTE(SUBSTITUTE(SUBSTITUTE(SUBSTITUTE(SUBSTITUTE(SUBSTITUTE(SUBSTITUTE(SUBSTITUTE(TRIM($B554&amp;""),CHAR(10),"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",REPT(" ",99)),1882,99)))</f>
        <v/>
      </c>
    </row>
    <row r="555" hidden="1" ht="11.25" customHeight="1">
      <c r="A555" s="4">
        <f>IF(OR($B555="",$C555=""),"",IFERROR(INDEX('5_ACOMPANHAMENTO'!$A$3:$A$4922,MATCH(1,INDEX(('5_ACOMPANHAMENTO'!$AD$3:$AD$4922=TRIM($C555&amp;""))*('5_ACOMPANHAMENTO'!$AC$3:$AC$4922&lt;&gt;"")*((((I555&lt;&gt;"")*ISNUMBER(SEARCH("|"&amp;I555&amp;"|",'5_ACOMPANHAMENTO'!$AC$3:$AC$4922)))+((J555&lt;&gt;"")*ISNUMBER(SEARCH("|"&amp;J555&amp;"|",'5_ACOMPANHAMENTO'!$AC$3:$AC$4922)))+((K555&lt;&gt;"")*ISNUMBER(SEARCH("|"&amp;K555&amp;"|",'5_ACOMPANHAMENTO'!$AC$3:$AC$4922)))+((L555&lt;&gt;"")*ISNUMBER(SEARCH("|"&amp;L555&amp;"|",'5_ACOMPANHAMENTO'!$AC$3:$AC$4922)))+((M555&lt;&gt;"")*ISNUMBER(SEARCH("|"&amp;M555&amp;"|",'5_ACOMPANHAMENTO'!$AC$3:$AC$4922)))+((N555&lt;&gt;"")*ISNUMBER(SEARCH("|"&amp;N555&amp;"|",'5_ACOMPANHAMENTO'!$AC$3:$AC$4922)))+((O555&lt;&gt;"")*ISNUMBER(SEARCH("|"&amp;O555&amp;"|",'5_ACOMPANHAMENTO'!$AC$3:$AC$4922)))+((P555&lt;&gt;"")*ISNUMBER(SEARCH("|"&amp;P555&amp;"|",'5_ACOMPANHAMENTO'!$AC$3:$AC$4922)))+((Q555&lt;&gt;"")*ISNUMBER(SEARCH("|"&amp;Q555&amp;"|",'5_ACOMPANHAMENTO'!$AC$3:$AC$4922)))+((R555&lt;&gt;"")*ISNUMBER(SEARCH("|"&amp;R555&amp;"|",'5_ACOMPANHAMENTO'!$AC$3:$AC$4922)))+((S555&lt;&gt;"")*ISNUMBER(SEARCH("|"&amp;S555&amp;"|",'5_ACOMPANHAMENTO'!$AC$3:$AC$4922)))+((T555&lt;&gt;"")*ISNUMBER(SEARCH("|"&amp;T555&amp;"|",'5_ACOMPANHAMENTO'!$AC$3:$AC$4922)))+((U555&lt;&gt;"")*ISNUMBER(SEARCH("|"&amp;U555&amp;"|",'5_ACOMPANHAMENTO'!$AC$3:$AC$4922)))+((V555&lt;&gt;"")*ISNUMBER(SEARCH("|"&amp;V555&amp;"|",'5_ACOMPANHAMENTO'!$AC$3:$AC$4922)))+((W555&lt;&gt;"")*ISNUMBER(SEARCH("|"&amp;W555&amp;"|",'5_ACOMPANHAMENTO'!$AC$3:$AC$4922)))+((X555&lt;&gt;"")*ISNUMBER(SEARCH("|"&amp;X555&amp;"|",'5_ACOMPANHAMENTO'!$AC$3:$AC$4922)))+((Y555&lt;&gt;"")*ISNUMBER(SEARCH("|"&amp;Y555&amp;"|",'5_ACOMPANHAMENTO'!$AC$3:$AC$4922)))+((Z555&lt;&gt;"")*ISNUMBER(SEARCH("|"&amp;Z555&amp;"|",'5_ACOMPANHAMENTO'!$AC$3:$AC$4922)))+((AA555&lt;&gt;"")*ISNUMBER(SEARCH("|"&amp;AA555&amp;"|",'5_ACOMPANHAMENTO'!$AC$3:$AC$4922)))+((AB555&lt;&gt;"")*ISNUMBER(SEARCH("|"&amp;AB555&amp;"|",'5_ACOMPANHAMENTO'!$AC$3:$AC$4922))))&gt;0),0),0)),""))</f>
        <v/>
      </c>
      <c r="B555" s="14" t="inlineStr">
        <is>
          <t>10200,10202,10205</t>
        </is>
      </c>
      <c r="C555" s="14" t="inlineStr">
        <is>
          <t>8 EMBALAGEM</t>
        </is>
      </c>
      <c r="D555" s="4">
        <f>IF(OR($B555="",$C555=""),"",IFERROR(SUMPRODUCT(--(('5_ACOMPANHAMENTO'!$AD$3:$AD$4922=TRIM($C555&amp;""))*('5_ACOMPANHAMENTO'!$AC$3:$AC$4922&lt;&gt;"")*((((I555&lt;&gt;"")*ISNUMBER(SEARCH("|"&amp;I555&amp;"|",'5_ACOMPANHAMENTO'!$AC$3:$AC$4922)))+((J555&lt;&gt;"")*ISNUMBER(SEARCH("|"&amp;J555&amp;"|",'5_ACOMPANHAMENTO'!$AC$3:$AC$4922)))+((K555&lt;&gt;"")*ISNUMBER(SEARCH("|"&amp;K555&amp;"|",'5_ACOMPANHAMENTO'!$AC$3:$AC$4922)))+((L555&lt;&gt;"")*ISNUMBER(SEARCH("|"&amp;L555&amp;"|",'5_ACOMPANHAMENTO'!$AC$3:$AC$4922)))+((M555&lt;&gt;"")*ISNUMBER(SEARCH("|"&amp;M555&amp;"|",'5_ACOMPANHAMENTO'!$AC$3:$AC$4922)))+((N555&lt;&gt;"")*ISNUMBER(SEARCH("|"&amp;N555&amp;"|",'5_ACOMPANHAMENTO'!$AC$3:$AC$4922)))+((O555&lt;&gt;"")*ISNUMBER(SEARCH("|"&amp;O555&amp;"|",'5_ACOMPANHAMENTO'!$AC$3:$AC$4922)))+((P555&lt;&gt;"")*ISNUMBER(SEARCH("|"&amp;P555&amp;"|",'5_ACOMPANHAMENTO'!$AC$3:$AC$4922)))+((Q555&lt;&gt;"")*ISNUMBER(SEARCH("|"&amp;Q555&amp;"|",'5_ACOMPANHAMENTO'!$AC$3:$AC$4922)))+((R555&lt;&gt;"")*ISNUMBER(SEARCH("|"&amp;R555&amp;"|",'5_ACOMPANHAMENTO'!$AC$3:$AC$4922)))+((S555&lt;&gt;"")*ISNUMBER(SEARCH("|"&amp;S555&amp;"|",'5_ACOMPANHAMENTO'!$AC$3:$AC$4922)))+((T555&lt;&gt;"")*ISNUMBER(SEARCH("|"&amp;T555&amp;"|",'5_ACOMPANHAMENTO'!$AC$3:$AC$4922)))+((U555&lt;&gt;"")*ISNUMBER(SEARCH("|"&amp;U555&amp;"|",'5_ACOMPANHAMENTO'!$AC$3:$AC$4922)))+((V555&lt;&gt;"")*ISNUMBER(SEARCH("|"&amp;V555&amp;"|",'5_ACOMPANHAMENTO'!$AC$3:$AC$4922)))+((W555&lt;&gt;"")*ISNUMBER(SEARCH("|"&amp;W555&amp;"|",'5_ACOMPANHAMENTO'!$AC$3:$AC$4922)))+((X555&lt;&gt;"")*ISNUMBER(SEARCH("|"&amp;X555&amp;"|",'5_ACOMPANHAMENTO'!$AC$3:$AC$4922)))+((Y555&lt;&gt;"")*ISNUMBER(SEARCH("|"&amp;Y555&amp;"|",'5_ACOMPANHAMENTO'!$AC$3:$AC$4922)))+((Z555&lt;&gt;"")*ISNUMBER(SEARCH("|"&amp;Z555&amp;"|",'5_ACOMPANHAMENTO'!$AC$3:$AC$4922)))+((AA555&lt;&gt;"")*ISNUMBER(SEARCH("|"&amp;AA555&amp;"|",'5_ACOMPANHAMENTO'!$AC$3:$AC$4922)))+((AB555&lt;&gt;"")*ISNUMBER(SEARCH("|"&amp;AB555&amp;"|",'5_ACOMPANHAMENTO'!$AC$3:$AC$4922))))&gt;0)),'5_ACOMPANHAMENTO'!$J$3:$J$4922),0))</f>
        <v/>
      </c>
      <c r="E555" s="4">
        <f>IF(G555=0,"FINALIZADO",IF(TODAY()&gt;A555,"ATRASADO "&amp;TODAY()-A555&amp;" DIAS","ADIANTADO "&amp;A555-TODAY()&amp;" DIAS"))</f>
        <v/>
      </c>
      <c r="F555" s="7">
        <f>IF(OR($B555="",$C555=""),"",IFERROR(SUMPRODUCT(--(('5_ACOMPANHAMENTO'!$AD$3:$AD$4922=TRIM($C555&amp;""))*('5_ACOMPANHAMENTO'!$AC$3:$AC$4922&lt;&gt;"")*((((I555&lt;&gt;"")*ISNUMBER(SEARCH("|"&amp;I555&amp;"|",'5_ACOMPANHAMENTO'!$AC$3:$AC$4922)))+((J555&lt;&gt;"")*ISNUMBER(SEARCH("|"&amp;J555&amp;"|",'5_ACOMPANHAMENTO'!$AC$3:$AC$4922)))+((K555&lt;&gt;"")*ISNUMBER(SEARCH("|"&amp;K555&amp;"|",'5_ACOMPANHAMENTO'!$AC$3:$AC$4922)))+((L555&lt;&gt;"")*ISNUMBER(SEARCH("|"&amp;L555&amp;"|",'5_ACOMPANHAMENTO'!$AC$3:$AC$4922)))+((M555&lt;&gt;"")*ISNUMBER(SEARCH("|"&amp;M555&amp;"|",'5_ACOMPANHAMENTO'!$AC$3:$AC$4922)))+((N555&lt;&gt;"")*ISNUMBER(SEARCH("|"&amp;N555&amp;"|",'5_ACOMPANHAMENTO'!$AC$3:$AC$4922)))+((O555&lt;&gt;"")*ISNUMBER(SEARCH("|"&amp;O555&amp;"|",'5_ACOMPANHAMENTO'!$AC$3:$AC$4922)))+((P555&lt;&gt;"")*ISNUMBER(SEARCH("|"&amp;P555&amp;"|",'5_ACOMPANHAMENTO'!$AC$3:$AC$4922)))+((Q555&lt;&gt;"")*ISNUMBER(SEARCH("|"&amp;Q555&amp;"|",'5_ACOMPANHAMENTO'!$AC$3:$AC$4922)))+((R555&lt;&gt;"")*ISNUMBER(SEARCH("|"&amp;R555&amp;"|",'5_ACOMPANHAMENTO'!$AC$3:$AC$4922)))+((S555&lt;&gt;"")*ISNUMBER(SEARCH("|"&amp;S555&amp;"|",'5_ACOMPANHAMENTO'!$AC$3:$AC$4922)))+((T555&lt;&gt;"")*ISNUMBER(SEARCH("|"&amp;T555&amp;"|",'5_ACOMPANHAMENTO'!$AC$3:$AC$4922)))+((U555&lt;&gt;"")*ISNUMBER(SEARCH("|"&amp;U555&amp;"|",'5_ACOMPANHAMENTO'!$AC$3:$AC$4922)))+((V555&lt;&gt;"")*ISNUMBER(SEARCH("|"&amp;V555&amp;"|",'5_ACOMPANHAMENTO'!$AC$3:$AC$4922)))+((W555&lt;&gt;"")*ISNUMBER(SEARCH("|"&amp;W555&amp;"|",'5_ACOMPANHAMENTO'!$AC$3:$AC$4922)))+((X555&lt;&gt;"")*ISNUMBER(SEARCH("|"&amp;X555&amp;"|",'5_ACOMPANHAMENTO'!$AC$3:$AC$4922)))+((Y555&lt;&gt;"")*ISNUMBER(SEARCH("|"&amp;Y555&amp;"|",'5_ACOMPANHAMENTO'!$AC$3:$AC$4922)))+((Z555&lt;&gt;"")*ISNUMBER(SEARCH("|"&amp;Z555&amp;"|",'5_ACOMPANHAMENTO'!$AC$3:$AC$4922)))+((AA555&lt;&gt;"")*ISNUMBER(SEARCH("|"&amp;AA555&amp;"|",'5_ACOMPANHAMENTO'!$AC$3:$AC$4922)))+((AB555&lt;&gt;"")*ISNUMBER(SEARCH("|"&amp;AB555&amp;"|",'5_ACOMPANHAMENTO'!$AC$3:$AC$4922))))&gt;0)),'5_ACOMPANHAMENTO'!$O$3:$O$4922),0))</f>
        <v/>
      </c>
      <c r="G555" s="7">
        <f>IF(OR($B555="",$C555=""),"",D555-F555)</f>
        <v/>
      </c>
      <c r="H555">
        <f>IF(OR($B555="",$C555=""),"",TRIM($B555&amp;"")&amp;"|"&amp;TRIM($C555&amp;""))</f>
        <v/>
      </c>
      <c r="I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",99)),1,99)))</f>
        <v/>
      </c>
      <c r="J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",99)),100,99)))</f>
        <v/>
      </c>
      <c r="K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",99)),199,99)))</f>
        <v/>
      </c>
      <c r="L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",99)),298,99)))</f>
        <v/>
      </c>
      <c r="M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",99)),397,99)))</f>
        <v/>
      </c>
      <c r="N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",99)),496,99)))</f>
        <v/>
      </c>
      <c r="O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",99)),595,99)))</f>
        <v/>
      </c>
      <c r="P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",99)),694,99)))</f>
        <v/>
      </c>
      <c r="Q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",99)),793,99)))</f>
        <v/>
      </c>
      <c r="R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",99)),892,99)))</f>
        <v/>
      </c>
      <c r="S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",99)),991,99)))</f>
        <v/>
      </c>
      <c r="T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",99)),1090,99)))</f>
        <v/>
      </c>
      <c r="U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",99)),1189,99)))</f>
        <v/>
      </c>
      <c r="V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",99)),1288,99)))</f>
        <v/>
      </c>
      <c r="W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",99)),1387,99)))</f>
        <v/>
      </c>
      <c r="X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",99)),1486,99)))</f>
        <v/>
      </c>
      <c r="Y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",99)),1585,99)))</f>
        <v/>
      </c>
      <c r="Z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",99)),1684,99)))</f>
        <v/>
      </c>
      <c r="AA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",99)),1783,99)))</f>
        <v/>
      </c>
      <c r="AB555" s="1">
        <f>IF($B555="","",TRIM(MID(SUBSTITUTE(TRIM(SUBSTITUTE(SUBSTITUTE(SUBSTITUTE(SUBSTITUTE(SUBSTITUTE(SUBSTITUTE(SUBSTITUTE(SUBSTITUTE(SUBSTITUTE(SUBSTITUTE(SUBSTITUTE(SUBSTITUTE(SUBSTITUTE(SUBSTITUTE(TRIM($B555&amp;""),CHAR(10),"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",REPT(" ",99)),1882,99)))</f>
        <v/>
      </c>
    </row>
    <row r="556" hidden="1" ht="11.25" customHeight="1">
      <c r="A556" s="4">
        <f>IF(OR($B556="",$C556=""),"",IFERROR(INDEX('5_ACOMPANHAMENTO'!$A$3:$A$4922,MATCH(1,INDEX(('5_ACOMPANHAMENTO'!$AD$3:$AD$4922=TRIM($C556&amp;""))*('5_ACOMPANHAMENTO'!$AC$3:$AC$4922&lt;&gt;"")*((((I556&lt;&gt;"")*ISNUMBER(SEARCH("|"&amp;I556&amp;"|",'5_ACOMPANHAMENTO'!$AC$3:$AC$4922)))+((J556&lt;&gt;"")*ISNUMBER(SEARCH("|"&amp;J556&amp;"|",'5_ACOMPANHAMENTO'!$AC$3:$AC$4922)))+((K556&lt;&gt;"")*ISNUMBER(SEARCH("|"&amp;K556&amp;"|",'5_ACOMPANHAMENTO'!$AC$3:$AC$4922)))+((L556&lt;&gt;"")*ISNUMBER(SEARCH("|"&amp;L556&amp;"|",'5_ACOMPANHAMENTO'!$AC$3:$AC$4922)))+((M556&lt;&gt;"")*ISNUMBER(SEARCH("|"&amp;M556&amp;"|",'5_ACOMPANHAMENTO'!$AC$3:$AC$4922)))+((N556&lt;&gt;"")*ISNUMBER(SEARCH("|"&amp;N556&amp;"|",'5_ACOMPANHAMENTO'!$AC$3:$AC$4922)))+((O556&lt;&gt;"")*ISNUMBER(SEARCH("|"&amp;O556&amp;"|",'5_ACOMPANHAMENTO'!$AC$3:$AC$4922)))+((P556&lt;&gt;"")*ISNUMBER(SEARCH("|"&amp;P556&amp;"|",'5_ACOMPANHAMENTO'!$AC$3:$AC$4922)))+((Q556&lt;&gt;"")*ISNUMBER(SEARCH("|"&amp;Q556&amp;"|",'5_ACOMPANHAMENTO'!$AC$3:$AC$4922)))+((R556&lt;&gt;"")*ISNUMBER(SEARCH("|"&amp;R556&amp;"|",'5_ACOMPANHAMENTO'!$AC$3:$AC$4922)))+((S556&lt;&gt;"")*ISNUMBER(SEARCH("|"&amp;S556&amp;"|",'5_ACOMPANHAMENTO'!$AC$3:$AC$4922)))+((T556&lt;&gt;"")*ISNUMBER(SEARCH("|"&amp;T556&amp;"|",'5_ACOMPANHAMENTO'!$AC$3:$AC$4922)))+((U556&lt;&gt;"")*ISNUMBER(SEARCH("|"&amp;U556&amp;"|",'5_ACOMPANHAMENTO'!$AC$3:$AC$4922)))+((V556&lt;&gt;"")*ISNUMBER(SEARCH("|"&amp;V556&amp;"|",'5_ACOMPANHAMENTO'!$AC$3:$AC$4922)))+((W556&lt;&gt;"")*ISNUMBER(SEARCH("|"&amp;W556&amp;"|",'5_ACOMPANHAMENTO'!$AC$3:$AC$4922)))+((X556&lt;&gt;"")*ISNUMBER(SEARCH("|"&amp;X556&amp;"|",'5_ACOMPANHAMENTO'!$AC$3:$AC$4922)))+((Y556&lt;&gt;"")*ISNUMBER(SEARCH("|"&amp;Y556&amp;"|",'5_ACOMPANHAMENTO'!$AC$3:$AC$4922)))+((Z556&lt;&gt;"")*ISNUMBER(SEARCH("|"&amp;Z556&amp;"|",'5_ACOMPANHAMENTO'!$AC$3:$AC$4922)))+((AA556&lt;&gt;"")*ISNUMBER(SEARCH("|"&amp;AA556&amp;"|",'5_ACOMPANHAMENTO'!$AC$3:$AC$4922)))+((AB556&lt;&gt;"")*ISNUMBER(SEARCH("|"&amp;AB556&amp;"|",'5_ACOMPANHAMENTO'!$AC$3:$AC$4922))))&gt;0),0),0)),""))</f>
        <v/>
      </c>
      <c r="B556" s="14" t="inlineStr">
        <is>
          <t>10200,10202,10205</t>
        </is>
      </c>
      <c r="C556" s="14" t="inlineStr">
        <is>
          <t>8 EMBALAGEM</t>
        </is>
      </c>
      <c r="D556" s="4">
        <f>IF(OR($B556="",$C556=""),"",IFERROR(SUMPRODUCT(--(('5_ACOMPANHAMENTO'!$AD$3:$AD$4922=TRIM($C556&amp;""))*('5_ACOMPANHAMENTO'!$AC$3:$AC$4922&lt;&gt;"")*((((I556&lt;&gt;"")*ISNUMBER(SEARCH("|"&amp;I556&amp;"|",'5_ACOMPANHAMENTO'!$AC$3:$AC$4922)))+((J556&lt;&gt;"")*ISNUMBER(SEARCH("|"&amp;J556&amp;"|",'5_ACOMPANHAMENTO'!$AC$3:$AC$4922)))+((K556&lt;&gt;"")*ISNUMBER(SEARCH("|"&amp;K556&amp;"|",'5_ACOMPANHAMENTO'!$AC$3:$AC$4922)))+((L556&lt;&gt;"")*ISNUMBER(SEARCH("|"&amp;L556&amp;"|",'5_ACOMPANHAMENTO'!$AC$3:$AC$4922)))+((M556&lt;&gt;"")*ISNUMBER(SEARCH("|"&amp;M556&amp;"|",'5_ACOMPANHAMENTO'!$AC$3:$AC$4922)))+((N556&lt;&gt;"")*ISNUMBER(SEARCH("|"&amp;N556&amp;"|",'5_ACOMPANHAMENTO'!$AC$3:$AC$4922)))+((O556&lt;&gt;"")*ISNUMBER(SEARCH("|"&amp;O556&amp;"|",'5_ACOMPANHAMENTO'!$AC$3:$AC$4922)))+((P556&lt;&gt;"")*ISNUMBER(SEARCH("|"&amp;P556&amp;"|",'5_ACOMPANHAMENTO'!$AC$3:$AC$4922)))+((Q556&lt;&gt;"")*ISNUMBER(SEARCH("|"&amp;Q556&amp;"|",'5_ACOMPANHAMENTO'!$AC$3:$AC$4922)))+((R556&lt;&gt;"")*ISNUMBER(SEARCH("|"&amp;R556&amp;"|",'5_ACOMPANHAMENTO'!$AC$3:$AC$4922)))+((S556&lt;&gt;"")*ISNUMBER(SEARCH("|"&amp;S556&amp;"|",'5_ACOMPANHAMENTO'!$AC$3:$AC$4922)))+((T556&lt;&gt;"")*ISNUMBER(SEARCH("|"&amp;T556&amp;"|",'5_ACOMPANHAMENTO'!$AC$3:$AC$4922)))+((U556&lt;&gt;"")*ISNUMBER(SEARCH("|"&amp;U556&amp;"|",'5_ACOMPANHAMENTO'!$AC$3:$AC$4922)))+((V556&lt;&gt;"")*ISNUMBER(SEARCH("|"&amp;V556&amp;"|",'5_ACOMPANHAMENTO'!$AC$3:$AC$4922)))+((W556&lt;&gt;"")*ISNUMBER(SEARCH("|"&amp;W556&amp;"|",'5_ACOMPANHAMENTO'!$AC$3:$AC$4922)))+((X556&lt;&gt;"")*ISNUMBER(SEARCH("|"&amp;X556&amp;"|",'5_ACOMPANHAMENTO'!$AC$3:$AC$4922)))+((Y556&lt;&gt;"")*ISNUMBER(SEARCH("|"&amp;Y556&amp;"|",'5_ACOMPANHAMENTO'!$AC$3:$AC$4922)))+((Z556&lt;&gt;"")*ISNUMBER(SEARCH("|"&amp;Z556&amp;"|",'5_ACOMPANHAMENTO'!$AC$3:$AC$4922)))+((AA556&lt;&gt;"")*ISNUMBER(SEARCH("|"&amp;AA556&amp;"|",'5_ACOMPANHAMENTO'!$AC$3:$AC$4922)))+((AB556&lt;&gt;"")*ISNUMBER(SEARCH("|"&amp;AB556&amp;"|",'5_ACOMPANHAMENTO'!$AC$3:$AC$4922))))&gt;0)),'5_ACOMPANHAMENTO'!$J$3:$J$4922),0))</f>
        <v/>
      </c>
      <c r="E556" s="4">
        <f>IF(G556=0,"FINALIZADO",IF(TODAY()&gt;A556,"ATRASADO "&amp;TODAY()-A556&amp;" DIAS","ADIANTADO "&amp;A556-TODAY()&amp;" DIAS"))</f>
        <v/>
      </c>
      <c r="F556" s="7">
        <f>IF(OR($B556="",$C556=""),"",IFERROR(SUMPRODUCT(--(('5_ACOMPANHAMENTO'!$AD$3:$AD$4922=TRIM($C556&amp;""))*('5_ACOMPANHAMENTO'!$AC$3:$AC$4922&lt;&gt;"")*((((I556&lt;&gt;"")*ISNUMBER(SEARCH("|"&amp;I556&amp;"|",'5_ACOMPANHAMENTO'!$AC$3:$AC$4922)))+((J556&lt;&gt;"")*ISNUMBER(SEARCH("|"&amp;J556&amp;"|",'5_ACOMPANHAMENTO'!$AC$3:$AC$4922)))+((K556&lt;&gt;"")*ISNUMBER(SEARCH("|"&amp;K556&amp;"|",'5_ACOMPANHAMENTO'!$AC$3:$AC$4922)))+((L556&lt;&gt;"")*ISNUMBER(SEARCH("|"&amp;L556&amp;"|",'5_ACOMPANHAMENTO'!$AC$3:$AC$4922)))+((M556&lt;&gt;"")*ISNUMBER(SEARCH("|"&amp;M556&amp;"|",'5_ACOMPANHAMENTO'!$AC$3:$AC$4922)))+((N556&lt;&gt;"")*ISNUMBER(SEARCH("|"&amp;N556&amp;"|",'5_ACOMPANHAMENTO'!$AC$3:$AC$4922)))+((O556&lt;&gt;"")*ISNUMBER(SEARCH("|"&amp;O556&amp;"|",'5_ACOMPANHAMENTO'!$AC$3:$AC$4922)))+((P556&lt;&gt;"")*ISNUMBER(SEARCH("|"&amp;P556&amp;"|",'5_ACOMPANHAMENTO'!$AC$3:$AC$4922)))+((Q556&lt;&gt;"")*ISNUMBER(SEARCH("|"&amp;Q556&amp;"|",'5_ACOMPANHAMENTO'!$AC$3:$AC$4922)))+((R556&lt;&gt;"")*ISNUMBER(SEARCH("|"&amp;R556&amp;"|",'5_ACOMPANHAMENTO'!$AC$3:$AC$4922)))+((S556&lt;&gt;"")*ISNUMBER(SEARCH("|"&amp;S556&amp;"|",'5_ACOMPANHAMENTO'!$AC$3:$AC$4922)))+((T556&lt;&gt;"")*ISNUMBER(SEARCH("|"&amp;T556&amp;"|",'5_ACOMPANHAMENTO'!$AC$3:$AC$4922)))+((U556&lt;&gt;"")*ISNUMBER(SEARCH("|"&amp;U556&amp;"|",'5_ACOMPANHAMENTO'!$AC$3:$AC$4922)))+((V556&lt;&gt;"")*ISNUMBER(SEARCH("|"&amp;V556&amp;"|",'5_ACOMPANHAMENTO'!$AC$3:$AC$4922)))+((W556&lt;&gt;"")*ISNUMBER(SEARCH("|"&amp;W556&amp;"|",'5_ACOMPANHAMENTO'!$AC$3:$AC$4922)))+((X556&lt;&gt;"")*ISNUMBER(SEARCH("|"&amp;X556&amp;"|",'5_ACOMPANHAMENTO'!$AC$3:$AC$4922)))+((Y556&lt;&gt;"")*ISNUMBER(SEARCH("|"&amp;Y556&amp;"|",'5_ACOMPANHAMENTO'!$AC$3:$AC$4922)))+((Z556&lt;&gt;"")*ISNUMBER(SEARCH("|"&amp;Z556&amp;"|",'5_ACOMPANHAMENTO'!$AC$3:$AC$4922)))+((AA556&lt;&gt;"")*ISNUMBER(SEARCH("|"&amp;AA556&amp;"|",'5_ACOMPANHAMENTO'!$AC$3:$AC$4922)))+((AB556&lt;&gt;"")*ISNUMBER(SEARCH("|"&amp;AB556&amp;"|",'5_ACOMPANHAMENTO'!$AC$3:$AC$4922))))&gt;0)),'5_ACOMPANHAMENTO'!$O$3:$O$4922),0))</f>
        <v/>
      </c>
      <c r="G556" s="7">
        <f>IF(OR($B556="",$C556=""),"",D556-F556)</f>
        <v/>
      </c>
      <c r="H556">
        <f>IF(OR($B556="",$C556=""),"",TRIM($B556&amp;"")&amp;"|"&amp;TRIM($C556&amp;""))</f>
        <v/>
      </c>
      <c r="I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",99)),1,99)))</f>
        <v/>
      </c>
      <c r="J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",99)),100,99)))</f>
        <v/>
      </c>
      <c r="K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",99)),199,99)))</f>
        <v/>
      </c>
      <c r="L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",99)),298,99)))</f>
        <v/>
      </c>
      <c r="M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",99)),397,99)))</f>
        <v/>
      </c>
      <c r="N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",99)),496,99)))</f>
        <v/>
      </c>
      <c r="O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",99)),595,99)))</f>
        <v/>
      </c>
      <c r="P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",99)),694,99)))</f>
        <v/>
      </c>
      <c r="Q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",99)),793,99)))</f>
        <v/>
      </c>
      <c r="R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",99)),892,99)))</f>
        <v/>
      </c>
      <c r="S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",99)),991,99)))</f>
        <v/>
      </c>
      <c r="T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",99)),1090,99)))</f>
        <v/>
      </c>
      <c r="U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",99)),1189,99)))</f>
        <v/>
      </c>
      <c r="V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",99)),1288,99)))</f>
        <v/>
      </c>
      <c r="W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",99)),1387,99)))</f>
        <v/>
      </c>
      <c r="X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",99)),1486,99)))</f>
        <v/>
      </c>
      <c r="Y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",99)),1585,99)))</f>
        <v/>
      </c>
      <c r="Z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",99)),1684,99)))</f>
        <v/>
      </c>
      <c r="AA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",99)),1783,99)))</f>
        <v/>
      </c>
      <c r="AB556" s="1">
        <f>IF($B556="","",TRIM(MID(SUBSTITUTE(TRIM(SUBSTITUTE(SUBSTITUTE(SUBSTITUTE(SUBSTITUTE(SUBSTITUTE(SUBSTITUTE(SUBSTITUTE(SUBSTITUTE(SUBSTITUTE(SUBSTITUTE(SUBSTITUTE(SUBSTITUTE(SUBSTITUTE(SUBSTITUTE(TRIM($B556&amp;""),CHAR(10),"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",REPT(" ",99)),1882,99)))</f>
        <v/>
      </c>
    </row>
    <row r="557" hidden="1" ht="11.25" customHeight="1">
      <c r="A557" s="4">
        <f>IF(OR($B557="",$C557=""),"",IFERROR(INDEX('5_ACOMPANHAMENTO'!$A$3:$A$4922,MATCH(1,INDEX(('5_ACOMPANHAMENTO'!$AD$3:$AD$4922=TRIM($C557&amp;""))*('5_ACOMPANHAMENTO'!$AC$3:$AC$4922&lt;&gt;"")*((((I557&lt;&gt;"")*ISNUMBER(SEARCH("|"&amp;I557&amp;"|",'5_ACOMPANHAMENTO'!$AC$3:$AC$4922)))+((J557&lt;&gt;"")*ISNUMBER(SEARCH("|"&amp;J557&amp;"|",'5_ACOMPANHAMENTO'!$AC$3:$AC$4922)))+((K557&lt;&gt;"")*ISNUMBER(SEARCH("|"&amp;K557&amp;"|",'5_ACOMPANHAMENTO'!$AC$3:$AC$4922)))+((L557&lt;&gt;"")*ISNUMBER(SEARCH("|"&amp;L557&amp;"|",'5_ACOMPANHAMENTO'!$AC$3:$AC$4922)))+((M557&lt;&gt;"")*ISNUMBER(SEARCH("|"&amp;M557&amp;"|",'5_ACOMPANHAMENTO'!$AC$3:$AC$4922)))+((N557&lt;&gt;"")*ISNUMBER(SEARCH("|"&amp;N557&amp;"|",'5_ACOMPANHAMENTO'!$AC$3:$AC$4922)))+((O557&lt;&gt;"")*ISNUMBER(SEARCH("|"&amp;O557&amp;"|",'5_ACOMPANHAMENTO'!$AC$3:$AC$4922)))+((P557&lt;&gt;"")*ISNUMBER(SEARCH("|"&amp;P557&amp;"|",'5_ACOMPANHAMENTO'!$AC$3:$AC$4922)))+((Q557&lt;&gt;"")*ISNUMBER(SEARCH("|"&amp;Q557&amp;"|",'5_ACOMPANHAMENTO'!$AC$3:$AC$4922)))+((R557&lt;&gt;"")*ISNUMBER(SEARCH("|"&amp;R557&amp;"|",'5_ACOMPANHAMENTO'!$AC$3:$AC$4922)))+((S557&lt;&gt;"")*ISNUMBER(SEARCH("|"&amp;S557&amp;"|",'5_ACOMPANHAMENTO'!$AC$3:$AC$4922)))+((T557&lt;&gt;"")*ISNUMBER(SEARCH("|"&amp;T557&amp;"|",'5_ACOMPANHAMENTO'!$AC$3:$AC$4922)))+((U557&lt;&gt;"")*ISNUMBER(SEARCH("|"&amp;U557&amp;"|",'5_ACOMPANHAMENTO'!$AC$3:$AC$4922)))+((V557&lt;&gt;"")*ISNUMBER(SEARCH("|"&amp;V557&amp;"|",'5_ACOMPANHAMENTO'!$AC$3:$AC$4922)))+((W557&lt;&gt;"")*ISNUMBER(SEARCH("|"&amp;W557&amp;"|",'5_ACOMPANHAMENTO'!$AC$3:$AC$4922)))+((X557&lt;&gt;"")*ISNUMBER(SEARCH("|"&amp;X557&amp;"|",'5_ACOMPANHAMENTO'!$AC$3:$AC$4922)))+((Y557&lt;&gt;"")*ISNUMBER(SEARCH("|"&amp;Y557&amp;"|",'5_ACOMPANHAMENTO'!$AC$3:$AC$4922)))+((Z557&lt;&gt;"")*ISNUMBER(SEARCH("|"&amp;Z557&amp;"|",'5_ACOMPANHAMENTO'!$AC$3:$AC$4922)))+((AA557&lt;&gt;"")*ISNUMBER(SEARCH("|"&amp;AA557&amp;"|",'5_ACOMPANHAMENTO'!$AC$3:$AC$4922)))+((AB557&lt;&gt;"")*ISNUMBER(SEARCH("|"&amp;AB557&amp;"|",'5_ACOMPANHAMENTO'!$AC$3:$AC$4922))))&gt;0),0),0)),""))</f>
        <v/>
      </c>
      <c r="B557" s="14" t="inlineStr">
        <is>
          <t>10200,10202,10205</t>
        </is>
      </c>
      <c r="C557" s="14" t="inlineStr">
        <is>
          <t>8 EMBALAGEM</t>
        </is>
      </c>
      <c r="D557" s="4">
        <f>IF(OR($B557="",$C557=""),"",IFERROR(SUMPRODUCT(--(('5_ACOMPANHAMENTO'!$AD$3:$AD$4922=TRIM($C557&amp;""))*('5_ACOMPANHAMENTO'!$AC$3:$AC$4922&lt;&gt;"")*((((I557&lt;&gt;"")*ISNUMBER(SEARCH("|"&amp;I557&amp;"|",'5_ACOMPANHAMENTO'!$AC$3:$AC$4922)))+((J557&lt;&gt;"")*ISNUMBER(SEARCH("|"&amp;J557&amp;"|",'5_ACOMPANHAMENTO'!$AC$3:$AC$4922)))+((K557&lt;&gt;"")*ISNUMBER(SEARCH("|"&amp;K557&amp;"|",'5_ACOMPANHAMENTO'!$AC$3:$AC$4922)))+((L557&lt;&gt;"")*ISNUMBER(SEARCH("|"&amp;L557&amp;"|",'5_ACOMPANHAMENTO'!$AC$3:$AC$4922)))+((M557&lt;&gt;"")*ISNUMBER(SEARCH("|"&amp;M557&amp;"|",'5_ACOMPANHAMENTO'!$AC$3:$AC$4922)))+((N557&lt;&gt;"")*ISNUMBER(SEARCH("|"&amp;N557&amp;"|",'5_ACOMPANHAMENTO'!$AC$3:$AC$4922)))+((O557&lt;&gt;"")*ISNUMBER(SEARCH("|"&amp;O557&amp;"|",'5_ACOMPANHAMENTO'!$AC$3:$AC$4922)))+((P557&lt;&gt;"")*ISNUMBER(SEARCH("|"&amp;P557&amp;"|",'5_ACOMPANHAMENTO'!$AC$3:$AC$4922)))+((Q557&lt;&gt;"")*ISNUMBER(SEARCH("|"&amp;Q557&amp;"|",'5_ACOMPANHAMENTO'!$AC$3:$AC$4922)))+((R557&lt;&gt;"")*ISNUMBER(SEARCH("|"&amp;R557&amp;"|",'5_ACOMPANHAMENTO'!$AC$3:$AC$4922)))+((S557&lt;&gt;"")*ISNUMBER(SEARCH("|"&amp;S557&amp;"|",'5_ACOMPANHAMENTO'!$AC$3:$AC$4922)))+((T557&lt;&gt;"")*ISNUMBER(SEARCH("|"&amp;T557&amp;"|",'5_ACOMPANHAMENTO'!$AC$3:$AC$4922)))+((U557&lt;&gt;"")*ISNUMBER(SEARCH("|"&amp;U557&amp;"|",'5_ACOMPANHAMENTO'!$AC$3:$AC$4922)))+((V557&lt;&gt;"")*ISNUMBER(SEARCH("|"&amp;V557&amp;"|",'5_ACOMPANHAMENTO'!$AC$3:$AC$4922)))+((W557&lt;&gt;"")*ISNUMBER(SEARCH("|"&amp;W557&amp;"|",'5_ACOMPANHAMENTO'!$AC$3:$AC$4922)))+((X557&lt;&gt;"")*ISNUMBER(SEARCH("|"&amp;X557&amp;"|",'5_ACOMPANHAMENTO'!$AC$3:$AC$4922)))+((Y557&lt;&gt;"")*ISNUMBER(SEARCH("|"&amp;Y557&amp;"|",'5_ACOMPANHAMENTO'!$AC$3:$AC$4922)))+((Z557&lt;&gt;"")*ISNUMBER(SEARCH("|"&amp;Z557&amp;"|",'5_ACOMPANHAMENTO'!$AC$3:$AC$4922)))+((AA557&lt;&gt;"")*ISNUMBER(SEARCH("|"&amp;AA557&amp;"|",'5_ACOMPANHAMENTO'!$AC$3:$AC$4922)))+((AB557&lt;&gt;"")*ISNUMBER(SEARCH("|"&amp;AB557&amp;"|",'5_ACOMPANHAMENTO'!$AC$3:$AC$4922))))&gt;0)),'5_ACOMPANHAMENTO'!$J$3:$J$4922),0))</f>
        <v/>
      </c>
      <c r="E557" s="4">
        <f>IF(G557=0,"FINALIZADO",IF(TODAY()&gt;A557,"ATRASADO "&amp;TODAY()-A557&amp;" DIAS","ADIANTADO "&amp;A557-TODAY()&amp;" DIAS"))</f>
        <v/>
      </c>
      <c r="F557" s="7">
        <f>IF(OR($B557="",$C557=""),"",IFERROR(SUMPRODUCT(--(('5_ACOMPANHAMENTO'!$AD$3:$AD$4922=TRIM($C557&amp;""))*('5_ACOMPANHAMENTO'!$AC$3:$AC$4922&lt;&gt;"")*((((I557&lt;&gt;"")*ISNUMBER(SEARCH("|"&amp;I557&amp;"|",'5_ACOMPANHAMENTO'!$AC$3:$AC$4922)))+((J557&lt;&gt;"")*ISNUMBER(SEARCH("|"&amp;J557&amp;"|",'5_ACOMPANHAMENTO'!$AC$3:$AC$4922)))+((K557&lt;&gt;"")*ISNUMBER(SEARCH("|"&amp;K557&amp;"|",'5_ACOMPANHAMENTO'!$AC$3:$AC$4922)))+((L557&lt;&gt;"")*ISNUMBER(SEARCH("|"&amp;L557&amp;"|",'5_ACOMPANHAMENTO'!$AC$3:$AC$4922)))+((M557&lt;&gt;"")*ISNUMBER(SEARCH("|"&amp;M557&amp;"|",'5_ACOMPANHAMENTO'!$AC$3:$AC$4922)))+((N557&lt;&gt;"")*ISNUMBER(SEARCH("|"&amp;N557&amp;"|",'5_ACOMPANHAMENTO'!$AC$3:$AC$4922)))+((O557&lt;&gt;"")*ISNUMBER(SEARCH("|"&amp;O557&amp;"|",'5_ACOMPANHAMENTO'!$AC$3:$AC$4922)))+((P557&lt;&gt;"")*ISNUMBER(SEARCH("|"&amp;P557&amp;"|",'5_ACOMPANHAMENTO'!$AC$3:$AC$4922)))+((Q557&lt;&gt;"")*ISNUMBER(SEARCH("|"&amp;Q557&amp;"|",'5_ACOMPANHAMENTO'!$AC$3:$AC$4922)))+((R557&lt;&gt;"")*ISNUMBER(SEARCH("|"&amp;R557&amp;"|",'5_ACOMPANHAMENTO'!$AC$3:$AC$4922)))+((S557&lt;&gt;"")*ISNUMBER(SEARCH("|"&amp;S557&amp;"|",'5_ACOMPANHAMENTO'!$AC$3:$AC$4922)))+((T557&lt;&gt;"")*ISNUMBER(SEARCH("|"&amp;T557&amp;"|",'5_ACOMPANHAMENTO'!$AC$3:$AC$4922)))+((U557&lt;&gt;"")*ISNUMBER(SEARCH("|"&amp;U557&amp;"|",'5_ACOMPANHAMENTO'!$AC$3:$AC$4922)))+((V557&lt;&gt;"")*ISNUMBER(SEARCH("|"&amp;V557&amp;"|",'5_ACOMPANHAMENTO'!$AC$3:$AC$4922)))+((W557&lt;&gt;"")*ISNUMBER(SEARCH("|"&amp;W557&amp;"|",'5_ACOMPANHAMENTO'!$AC$3:$AC$4922)))+((X557&lt;&gt;"")*ISNUMBER(SEARCH("|"&amp;X557&amp;"|",'5_ACOMPANHAMENTO'!$AC$3:$AC$4922)))+((Y557&lt;&gt;"")*ISNUMBER(SEARCH("|"&amp;Y557&amp;"|",'5_ACOMPANHAMENTO'!$AC$3:$AC$4922)))+((Z557&lt;&gt;"")*ISNUMBER(SEARCH("|"&amp;Z557&amp;"|",'5_ACOMPANHAMENTO'!$AC$3:$AC$4922)))+((AA557&lt;&gt;"")*ISNUMBER(SEARCH("|"&amp;AA557&amp;"|",'5_ACOMPANHAMENTO'!$AC$3:$AC$4922)))+((AB557&lt;&gt;"")*ISNUMBER(SEARCH("|"&amp;AB557&amp;"|",'5_ACOMPANHAMENTO'!$AC$3:$AC$4922))))&gt;0)),'5_ACOMPANHAMENTO'!$O$3:$O$4922),0))</f>
        <v/>
      </c>
      <c r="G557" s="7">
        <f>IF(OR($B557="",$C557=""),"",D557-F557)</f>
        <v/>
      </c>
      <c r="H557">
        <f>IF(OR($B557="",$C557=""),"",TRIM($B557&amp;"")&amp;"|"&amp;TRIM($C557&amp;""))</f>
        <v/>
      </c>
      <c r="I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",99)),1,99)))</f>
        <v/>
      </c>
      <c r="J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",99)),100,99)))</f>
        <v/>
      </c>
      <c r="K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",99)),199,99)))</f>
        <v/>
      </c>
      <c r="L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",99)),298,99)))</f>
        <v/>
      </c>
      <c r="M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",99)),397,99)))</f>
        <v/>
      </c>
      <c r="N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",99)),496,99)))</f>
        <v/>
      </c>
      <c r="O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",99)),595,99)))</f>
        <v/>
      </c>
      <c r="P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",99)),694,99)))</f>
        <v/>
      </c>
      <c r="Q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",99)),793,99)))</f>
        <v/>
      </c>
      <c r="R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",99)),892,99)))</f>
        <v/>
      </c>
      <c r="S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",99)),991,99)))</f>
        <v/>
      </c>
      <c r="T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",99)),1090,99)))</f>
        <v/>
      </c>
      <c r="U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",99)),1189,99)))</f>
        <v/>
      </c>
      <c r="V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",99)),1288,99)))</f>
        <v/>
      </c>
      <c r="W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",99)),1387,99)))</f>
        <v/>
      </c>
      <c r="X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",99)),1486,99)))</f>
        <v/>
      </c>
      <c r="Y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",99)),1585,99)))</f>
        <v/>
      </c>
      <c r="Z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",99)),1684,99)))</f>
        <v/>
      </c>
      <c r="AA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",99)),1783,99)))</f>
        <v/>
      </c>
      <c r="AB557" s="1">
        <f>IF($B557="","",TRIM(MID(SUBSTITUTE(TRIM(SUBSTITUTE(SUBSTITUTE(SUBSTITUTE(SUBSTITUTE(SUBSTITUTE(SUBSTITUTE(SUBSTITUTE(SUBSTITUTE(SUBSTITUTE(SUBSTITUTE(SUBSTITUTE(SUBSTITUTE(SUBSTITUTE(SUBSTITUTE(TRIM($B557&amp;""),CHAR(10),"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",REPT(" ",99)),1882,99)))</f>
        <v/>
      </c>
    </row>
    <row r="558" hidden="1" ht="11.25" customHeight="1">
      <c r="A558" s="4">
        <f>IF(OR($B558="",$C558=""),"",IFERROR(INDEX('5_ACOMPANHAMENTO'!$A$3:$A$4922,MATCH(1,INDEX(('5_ACOMPANHAMENTO'!$AD$3:$AD$4922=TRIM($C558&amp;""))*('5_ACOMPANHAMENTO'!$AC$3:$AC$4922&lt;&gt;"")*((((I558&lt;&gt;"")*ISNUMBER(SEARCH("|"&amp;I558&amp;"|",'5_ACOMPANHAMENTO'!$AC$3:$AC$4922)))+((J558&lt;&gt;"")*ISNUMBER(SEARCH("|"&amp;J558&amp;"|",'5_ACOMPANHAMENTO'!$AC$3:$AC$4922)))+((K558&lt;&gt;"")*ISNUMBER(SEARCH("|"&amp;K558&amp;"|",'5_ACOMPANHAMENTO'!$AC$3:$AC$4922)))+((L558&lt;&gt;"")*ISNUMBER(SEARCH("|"&amp;L558&amp;"|",'5_ACOMPANHAMENTO'!$AC$3:$AC$4922)))+((M558&lt;&gt;"")*ISNUMBER(SEARCH("|"&amp;M558&amp;"|",'5_ACOMPANHAMENTO'!$AC$3:$AC$4922)))+((N558&lt;&gt;"")*ISNUMBER(SEARCH("|"&amp;N558&amp;"|",'5_ACOMPANHAMENTO'!$AC$3:$AC$4922)))+((O558&lt;&gt;"")*ISNUMBER(SEARCH("|"&amp;O558&amp;"|",'5_ACOMPANHAMENTO'!$AC$3:$AC$4922)))+((P558&lt;&gt;"")*ISNUMBER(SEARCH("|"&amp;P558&amp;"|",'5_ACOMPANHAMENTO'!$AC$3:$AC$4922)))+((Q558&lt;&gt;"")*ISNUMBER(SEARCH("|"&amp;Q558&amp;"|",'5_ACOMPANHAMENTO'!$AC$3:$AC$4922)))+((R558&lt;&gt;"")*ISNUMBER(SEARCH("|"&amp;R558&amp;"|",'5_ACOMPANHAMENTO'!$AC$3:$AC$4922)))+((S558&lt;&gt;"")*ISNUMBER(SEARCH("|"&amp;S558&amp;"|",'5_ACOMPANHAMENTO'!$AC$3:$AC$4922)))+((T558&lt;&gt;"")*ISNUMBER(SEARCH("|"&amp;T558&amp;"|",'5_ACOMPANHAMENTO'!$AC$3:$AC$4922)))+((U558&lt;&gt;"")*ISNUMBER(SEARCH("|"&amp;U558&amp;"|",'5_ACOMPANHAMENTO'!$AC$3:$AC$4922)))+((V558&lt;&gt;"")*ISNUMBER(SEARCH("|"&amp;V558&amp;"|",'5_ACOMPANHAMENTO'!$AC$3:$AC$4922)))+((W558&lt;&gt;"")*ISNUMBER(SEARCH("|"&amp;W558&amp;"|",'5_ACOMPANHAMENTO'!$AC$3:$AC$4922)))+((X558&lt;&gt;"")*ISNUMBER(SEARCH("|"&amp;X558&amp;"|",'5_ACOMPANHAMENTO'!$AC$3:$AC$4922)))+((Y558&lt;&gt;"")*ISNUMBER(SEARCH("|"&amp;Y558&amp;"|",'5_ACOMPANHAMENTO'!$AC$3:$AC$4922)))+((Z558&lt;&gt;"")*ISNUMBER(SEARCH("|"&amp;Z558&amp;"|",'5_ACOMPANHAMENTO'!$AC$3:$AC$4922)))+((AA558&lt;&gt;"")*ISNUMBER(SEARCH("|"&amp;AA558&amp;"|",'5_ACOMPANHAMENTO'!$AC$3:$AC$4922)))+((AB558&lt;&gt;"")*ISNUMBER(SEARCH("|"&amp;AB558&amp;"|",'5_ACOMPANHAMENTO'!$AC$3:$AC$4922))))&gt;0),0),0)),""))</f>
        <v/>
      </c>
      <c r="B558" s="14" t="inlineStr">
        <is>
          <t>10200,10202,10205</t>
        </is>
      </c>
      <c r="C558" s="14" t="inlineStr">
        <is>
          <t>8 EMBALAGEM</t>
        </is>
      </c>
      <c r="D558" s="4">
        <f>IF(OR($B558="",$C558=""),"",IFERROR(SUMPRODUCT(--(('5_ACOMPANHAMENTO'!$AD$3:$AD$4922=TRIM($C558&amp;""))*('5_ACOMPANHAMENTO'!$AC$3:$AC$4922&lt;&gt;"")*((((I558&lt;&gt;"")*ISNUMBER(SEARCH("|"&amp;I558&amp;"|",'5_ACOMPANHAMENTO'!$AC$3:$AC$4922)))+((J558&lt;&gt;"")*ISNUMBER(SEARCH("|"&amp;J558&amp;"|",'5_ACOMPANHAMENTO'!$AC$3:$AC$4922)))+((K558&lt;&gt;"")*ISNUMBER(SEARCH("|"&amp;K558&amp;"|",'5_ACOMPANHAMENTO'!$AC$3:$AC$4922)))+((L558&lt;&gt;"")*ISNUMBER(SEARCH("|"&amp;L558&amp;"|",'5_ACOMPANHAMENTO'!$AC$3:$AC$4922)))+((M558&lt;&gt;"")*ISNUMBER(SEARCH("|"&amp;M558&amp;"|",'5_ACOMPANHAMENTO'!$AC$3:$AC$4922)))+((N558&lt;&gt;"")*ISNUMBER(SEARCH("|"&amp;N558&amp;"|",'5_ACOMPANHAMENTO'!$AC$3:$AC$4922)))+((O558&lt;&gt;"")*ISNUMBER(SEARCH("|"&amp;O558&amp;"|",'5_ACOMPANHAMENTO'!$AC$3:$AC$4922)))+((P558&lt;&gt;"")*ISNUMBER(SEARCH("|"&amp;P558&amp;"|",'5_ACOMPANHAMENTO'!$AC$3:$AC$4922)))+((Q558&lt;&gt;"")*ISNUMBER(SEARCH("|"&amp;Q558&amp;"|",'5_ACOMPANHAMENTO'!$AC$3:$AC$4922)))+((R558&lt;&gt;"")*ISNUMBER(SEARCH("|"&amp;R558&amp;"|",'5_ACOMPANHAMENTO'!$AC$3:$AC$4922)))+((S558&lt;&gt;"")*ISNUMBER(SEARCH("|"&amp;S558&amp;"|",'5_ACOMPANHAMENTO'!$AC$3:$AC$4922)))+((T558&lt;&gt;"")*ISNUMBER(SEARCH("|"&amp;T558&amp;"|",'5_ACOMPANHAMENTO'!$AC$3:$AC$4922)))+((U558&lt;&gt;"")*ISNUMBER(SEARCH("|"&amp;U558&amp;"|",'5_ACOMPANHAMENTO'!$AC$3:$AC$4922)))+((V558&lt;&gt;"")*ISNUMBER(SEARCH("|"&amp;V558&amp;"|",'5_ACOMPANHAMENTO'!$AC$3:$AC$4922)))+((W558&lt;&gt;"")*ISNUMBER(SEARCH("|"&amp;W558&amp;"|",'5_ACOMPANHAMENTO'!$AC$3:$AC$4922)))+((X558&lt;&gt;"")*ISNUMBER(SEARCH("|"&amp;X558&amp;"|",'5_ACOMPANHAMENTO'!$AC$3:$AC$4922)))+((Y558&lt;&gt;"")*ISNUMBER(SEARCH("|"&amp;Y558&amp;"|",'5_ACOMPANHAMENTO'!$AC$3:$AC$4922)))+((Z558&lt;&gt;"")*ISNUMBER(SEARCH("|"&amp;Z558&amp;"|",'5_ACOMPANHAMENTO'!$AC$3:$AC$4922)))+((AA558&lt;&gt;"")*ISNUMBER(SEARCH("|"&amp;AA558&amp;"|",'5_ACOMPANHAMENTO'!$AC$3:$AC$4922)))+((AB558&lt;&gt;"")*ISNUMBER(SEARCH("|"&amp;AB558&amp;"|",'5_ACOMPANHAMENTO'!$AC$3:$AC$4922))))&gt;0)),'5_ACOMPANHAMENTO'!$J$3:$J$4922),0))</f>
        <v/>
      </c>
      <c r="E558" s="4">
        <f>IF(G558=0,"FINALIZADO",IF(TODAY()&gt;A558,"ATRASADO "&amp;TODAY()-A558&amp;" DIAS","ADIANTADO "&amp;A558-TODAY()&amp;" DIAS"))</f>
        <v/>
      </c>
      <c r="F558" s="7">
        <f>IF(OR($B558="",$C558=""),"",IFERROR(SUMPRODUCT(--(('5_ACOMPANHAMENTO'!$AD$3:$AD$4922=TRIM($C558&amp;""))*('5_ACOMPANHAMENTO'!$AC$3:$AC$4922&lt;&gt;"")*((((I558&lt;&gt;"")*ISNUMBER(SEARCH("|"&amp;I558&amp;"|",'5_ACOMPANHAMENTO'!$AC$3:$AC$4922)))+((J558&lt;&gt;"")*ISNUMBER(SEARCH("|"&amp;J558&amp;"|",'5_ACOMPANHAMENTO'!$AC$3:$AC$4922)))+((K558&lt;&gt;"")*ISNUMBER(SEARCH("|"&amp;K558&amp;"|",'5_ACOMPANHAMENTO'!$AC$3:$AC$4922)))+((L558&lt;&gt;"")*ISNUMBER(SEARCH("|"&amp;L558&amp;"|",'5_ACOMPANHAMENTO'!$AC$3:$AC$4922)))+((M558&lt;&gt;"")*ISNUMBER(SEARCH("|"&amp;M558&amp;"|",'5_ACOMPANHAMENTO'!$AC$3:$AC$4922)))+((N558&lt;&gt;"")*ISNUMBER(SEARCH("|"&amp;N558&amp;"|",'5_ACOMPANHAMENTO'!$AC$3:$AC$4922)))+((O558&lt;&gt;"")*ISNUMBER(SEARCH("|"&amp;O558&amp;"|",'5_ACOMPANHAMENTO'!$AC$3:$AC$4922)))+((P558&lt;&gt;"")*ISNUMBER(SEARCH("|"&amp;P558&amp;"|",'5_ACOMPANHAMENTO'!$AC$3:$AC$4922)))+((Q558&lt;&gt;"")*ISNUMBER(SEARCH("|"&amp;Q558&amp;"|",'5_ACOMPANHAMENTO'!$AC$3:$AC$4922)))+((R558&lt;&gt;"")*ISNUMBER(SEARCH("|"&amp;R558&amp;"|",'5_ACOMPANHAMENTO'!$AC$3:$AC$4922)))+((S558&lt;&gt;"")*ISNUMBER(SEARCH("|"&amp;S558&amp;"|",'5_ACOMPANHAMENTO'!$AC$3:$AC$4922)))+((T558&lt;&gt;"")*ISNUMBER(SEARCH("|"&amp;T558&amp;"|",'5_ACOMPANHAMENTO'!$AC$3:$AC$4922)))+((U558&lt;&gt;"")*ISNUMBER(SEARCH("|"&amp;U558&amp;"|",'5_ACOMPANHAMENTO'!$AC$3:$AC$4922)))+((V558&lt;&gt;"")*ISNUMBER(SEARCH("|"&amp;V558&amp;"|",'5_ACOMPANHAMENTO'!$AC$3:$AC$4922)))+((W558&lt;&gt;"")*ISNUMBER(SEARCH("|"&amp;W558&amp;"|",'5_ACOMPANHAMENTO'!$AC$3:$AC$4922)))+((X558&lt;&gt;"")*ISNUMBER(SEARCH("|"&amp;X558&amp;"|",'5_ACOMPANHAMENTO'!$AC$3:$AC$4922)))+((Y558&lt;&gt;"")*ISNUMBER(SEARCH("|"&amp;Y558&amp;"|",'5_ACOMPANHAMENTO'!$AC$3:$AC$4922)))+((Z558&lt;&gt;"")*ISNUMBER(SEARCH("|"&amp;Z558&amp;"|",'5_ACOMPANHAMENTO'!$AC$3:$AC$4922)))+((AA558&lt;&gt;"")*ISNUMBER(SEARCH("|"&amp;AA558&amp;"|",'5_ACOMPANHAMENTO'!$AC$3:$AC$4922)))+((AB558&lt;&gt;"")*ISNUMBER(SEARCH("|"&amp;AB558&amp;"|",'5_ACOMPANHAMENTO'!$AC$3:$AC$4922))))&gt;0)),'5_ACOMPANHAMENTO'!$O$3:$O$4922),0))</f>
        <v/>
      </c>
      <c r="G558" s="7">
        <f>IF(OR($B558="",$C558=""),"",D558-F558)</f>
        <v/>
      </c>
      <c r="H558">
        <f>IF(OR($B558="",$C558=""),"",TRIM($B558&amp;"")&amp;"|"&amp;TRIM($C558&amp;""))</f>
        <v/>
      </c>
      <c r="I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",99)),1,99)))</f>
        <v/>
      </c>
      <c r="J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",99)),100,99)))</f>
        <v/>
      </c>
      <c r="K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",99)),199,99)))</f>
        <v/>
      </c>
      <c r="L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",99)),298,99)))</f>
        <v/>
      </c>
      <c r="M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",99)),397,99)))</f>
        <v/>
      </c>
      <c r="N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",99)),496,99)))</f>
        <v/>
      </c>
      <c r="O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",99)),595,99)))</f>
        <v/>
      </c>
      <c r="P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",99)),694,99)))</f>
        <v/>
      </c>
      <c r="Q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",99)),793,99)))</f>
        <v/>
      </c>
      <c r="R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",99)),892,99)))</f>
        <v/>
      </c>
      <c r="S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",99)),991,99)))</f>
        <v/>
      </c>
      <c r="T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",99)),1090,99)))</f>
        <v/>
      </c>
      <c r="U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",99)),1189,99)))</f>
        <v/>
      </c>
      <c r="V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",99)),1288,99)))</f>
        <v/>
      </c>
      <c r="W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",99)),1387,99)))</f>
        <v/>
      </c>
      <c r="X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",99)),1486,99)))</f>
        <v/>
      </c>
      <c r="Y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",99)),1585,99)))</f>
        <v/>
      </c>
      <c r="Z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",99)),1684,99)))</f>
        <v/>
      </c>
      <c r="AA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",99)),1783,99)))</f>
        <v/>
      </c>
      <c r="AB558" s="1">
        <f>IF($B558="","",TRIM(MID(SUBSTITUTE(TRIM(SUBSTITUTE(SUBSTITUTE(SUBSTITUTE(SUBSTITUTE(SUBSTITUTE(SUBSTITUTE(SUBSTITUTE(SUBSTITUTE(SUBSTITUTE(SUBSTITUTE(SUBSTITUTE(SUBSTITUTE(SUBSTITUTE(SUBSTITUTE(TRIM($B558&amp;""),CHAR(10),"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",REPT(" ",99)),1882,99)))</f>
        <v/>
      </c>
    </row>
    <row r="559" hidden="1" ht="11.25" customHeight="1">
      <c r="A559" s="4">
        <f>IF(OR($B559="",$C559=""),"",IFERROR(INDEX('5_ACOMPANHAMENTO'!$A$3:$A$4922,MATCH(1,INDEX(('5_ACOMPANHAMENTO'!$AD$3:$AD$4922=TRIM($C559&amp;""))*('5_ACOMPANHAMENTO'!$AC$3:$AC$4922&lt;&gt;"")*((((I559&lt;&gt;"")*ISNUMBER(SEARCH("|"&amp;I559&amp;"|",'5_ACOMPANHAMENTO'!$AC$3:$AC$4922)))+((J559&lt;&gt;"")*ISNUMBER(SEARCH("|"&amp;J559&amp;"|",'5_ACOMPANHAMENTO'!$AC$3:$AC$4922)))+((K559&lt;&gt;"")*ISNUMBER(SEARCH("|"&amp;K559&amp;"|",'5_ACOMPANHAMENTO'!$AC$3:$AC$4922)))+((L559&lt;&gt;"")*ISNUMBER(SEARCH("|"&amp;L559&amp;"|",'5_ACOMPANHAMENTO'!$AC$3:$AC$4922)))+((M559&lt;&gt;"")*ISNUMBER(SEARCH("|"&amp;M559&amp;"|",'5_ACOMPANHAMENTO'!$AC$3:$AC$4922)))+((N559&lt;&gt;"")*ISNUMBER(SEARCH("|"&amp;N559&amp;"|",'5_ACOMPANHAMENTO'!$AC$3:$AC$4922)))+((O559&lt;&gt;"")*ISNUMBER(SEARCH("|"&amp;O559&amp;"|",'5_ACOMPANHAMENTO'!$AC$3:$AC$4922)))+((P559&lt;&gt;"")*ISNUMBER(SEARCH("|"&amp;P559&amp;"|",'5_ACOMPANHAMENTO'!$AC$3:$AC$4922)))+((Q559&lt;&gt;"")*ISNUMBER(SEARCH("|"&amp;Q559&amp;"|",'5_ACOMPANHAMENTO'!$AC$3:$AC$4922)))+((R559&lt;&gt;"")*ISNUMBER(SEARCH("|"&amp;R559&amp;"|",'5_ACOMPANHAMENTO'!$AC$3:$AC$4922)))+((S559&lt;&gt;"")*ISNUMBER(SEARCH("|"&amp;S559&amp;"|",'5_ACOMPANHAMENTO'!$AC$3:$AC$4922)))+((T559&lt;&gt;"")*ISNUMBER(SEARCH("|"&amp;T559&amp;"|",'5_ACOMPANHAMENTO'!$AC$3:$AC$4922)))+((U559&lt;&gt;"")*ISNUMBER(SEARCH("|"&amp;U559&amp;"|",'5_ACOMPANHAMENTO'!$AC$3:$AC$4922)))+((V559&lt;&gt;"")*ISNUMBER(SEARCH("|"&amp;V559&amp;"|",'5_ACOMPANHAMENTO'!$AC$3:$AC$4922)))+((W559&lt;&gt;"")*ISNUMBER(SEARCH("|"&amp;W559&amp;"|",'5_ACOMPANHAMENTO'!$AC$3:$AC$4922)))+((X559&lt;&gt;"")*ISNUMBER(SEARCH("|"&amp;X559&amp;"|",'5_ACOMPANHAMENTO'!$AC$3:$AC$4922)))+((Y559&lt;&gt;"")*ISNUMBER(SEARCH("|"&amp;Y559&amp;"|",'5_ACOMPANHAMENTO'!$AC$3:$AC$4922)))+((Z559&lt;&gt;"")*ISNUMBER(SEARCH("|"&amp;Z559&amp;"|",'5_ACOMPANHAMENTO'!$AC$3:$AC$4922)))+((AA559&lt;&gt;"")*ISNUMBER(SEARCH("|"&amp;AA559&amp;"|",'5_ACOMPANHAMENTO'!$AC$3:$AC$4922)))+((AB559&lt;&gt;"")*ISNUMBER(SEARCH("|"&amp;AB559&amp;"|",'5_ACOMPANHAMENTO'!$AC$3:$AC$4922))))&gt;0),0),0)),""))</f>
        <v/>
      </c>
      <c r="B559" s="14" t="inlineStr">
        <is>
          <t>10200,10202,10205</t>
        </is>
      </c>
      <c r="C559" s="14" t="inlineStr">
        <is>
          <t>8 EMBALAGEM</t>
        </is>
      </c>
      <c r="D559" s="4">
        <f>IF(OR($B559="",$C559=""),"",IFERROR(SUMPRODUCT(--(('5_ACOMPANHAMENTO'!$AD$3:$AD$4922=TRIM($C559&amp;""))*('5_ACOMPANHAMENTO'!$AC$3:$AC$4922&lt;&gt;"")*((((I559&lt;&gt;"")*ISNUMBER(SEARCH("|"&amp;I559&amp;"|",'5_ACOMPANHAMENTO'!$AC$3:$AC$4922)))+((J559&lt;&gt;"")*ISNUMBER(SEARCH("|"&amp;J559&amp;"|",'5_ACOMPANHAMENTO'!$AC$3:$AC$4922)))+((K559&lt;&gt;"")*ISNUMBER(SEARCH("|"&amp;K559&amp;"|",'5_ACOMPANHAMENTO'!$AC$3:$AC$4922)))+((L559&lt;&gt;"")*ISNUMBER(SEARCH("|"&amp;L559&amp;"|",'5_ACOMPANHAMENTO'!$AC$3:$AC$4922)))+((M559&lt;&gt;"")*ISNUMBER(SEARCH("|"&amp;M559&amp;"|",'5_ACOMPANHAMENTO'!$AC$3:$AC$4922)))+((N559&lt;&gt;"")*ISNUMBER(SEARCH("|"&amp;N559&amp;"|",'5_ACOMPANHAMENTO'!$AC$3:$AC$4922)))+((O559&lt;&gt;"")*ISNUMBER(SEARCH("|"&amp;O559&amp;"|",'5_ACOMPANHAMENTO'!$AC$3:$AC$4922)))+((P559&lt;&gt;"")*ISNUMBER(SEARCH("|"&amp;P559&amp;"|",'5_ACOMPANHAMENTO'!$AC$3:$AC$4922)))+((Q559&lt;&gt;"")*ISNUMBER(SEARCH("|"&amp;Q559&amp;"|",'5_ACOMPANHAMENTO'!$AC$3:$AC$4922)))+((R559&lt;&gt;"")*ISNUMBER(SEARCH("|"&amp;R559&amp;"|",'5_ACOMPANHAMENTO'!$AC$3:$AC$4922)))+((S559&lt;&gt;"")*ISNUMBER(SEARCH("|"&amp;S559&amp;"|",'5_ACOMPANHAMENTO'!$AC$3:$AC$4922)))+((T559&lt;&gt;"")*ISNUMBER(SEARCH("|"&amp;T559&amp;"|",'5_ACOMPANHAMENTO'!$AC$3:$AC$4922)))+((U559&lt;&gt;"")*ISNUMBER(SEARCH("|"&amp;U559&amp;"|",'5_ACOMPANHAMENTO'!$AC$3:$AC$4922)))+((V559&lt;&gt;"")*ISNUMBER(SEARCH("|"&amp;V559&amp;"|",'5_ACOMPANHAMENTO'!$AC$3:$AC$4922)))+((W559&lt;&gt;"")*ISNUMBER(SEARCH("|"&amp;W559&amp;"|",'5_ACOMPANHAMENTO'!$AC$3:$AC$4922)))+((X559&lt;&gt;"")*ISNUMBER(SEARCH("|"&amp;X559&amp;"|",'5_ACOMPANHAMENTO'!$AC$3:$AC$4922)))+((Y559&lt;&gt;"")*ISNUMBER(SEARCH("|"&amp;Y559&amp;"|",'5_ACOMPANHAMENTO'!$AC$3:$AC$4922)))+((Z559&lt;&gt;"")*ISNUMBER(SEARCH("|"&amp;Z559&amp;"|",'5_ACOMPANHAMENTO'!$AC$3:$AC$4922)))+((AA559&lt;&gt;"")*ISNUMBER(SEARCH("|"&amp;AA559&amp;"|",'5_ACOMPANHAMENTO'!$AC$3:$AC$4922)))+((AB559&lt;&gt;"")*ISNUMBER(SEARCH("|"&amp;AB559&amp;"|",'5_ACOMPANHAMENTO'!$AC$3:$AC$4922))))&gt;0)),'5_ACOMPANHAMENTO'!$J$3:$J$4922),0))</f>
        <v/>
      </c>
      <c r="E559" s="4">
        <f>IF(G559=0,"FINALIZADO",IF(TODAY()&gt;A559,"ATRASADO "&amp;TODAY()-A559&amp;" DIAS","ADIANTADO "&amp;A559-TODAY()&amp;" DIAS"))</f>
        <v/>
      </c>
      <c r="F559" s="7">
        <f>IF(OR($B559="",$C559=""),"",IFERROR(SUMPRODUCT(--(('5_ACOMPANHAMENTO'!$AD$3:$AD$4922=TRIM($C559&amp;""))*('5_ACOMPANHAMENTO'!$AC$3:$AC$4922&lt;&gt;"")*((((I559&lt;&gt;"")*ISNUMBER(SEARCH("|"&amp;I559&amp;"|",'5_ACOMPANHAMENTO'!$AC$3:$AC$4922)))+((J559&lt;&gt;"")*ISNUMBER(SEARCH("|"&amp;J559&amp;"|",'5_ACOMPANHAMENTO'!$AC$3:$AC$4922)))+((K559&lt;&gt;"")*ISNUMBER(SEARCH("|"&amp;K559&amp;"|",'5_ACOMPANHAMENTO'!$AC$3:$AC$4922)))+((L559&lt;&gt;"")*ISNUMBER(SEARCH("|"&amp;L559&amp;"|",'5_ACOMPANHAMENTO'!$AC$3:$AC$4922)))+((M559&lt;&gt;"")*ISNUMBER(SEARCH("|"&amp;M559&amp;"|",'5_ACOMPANHAMENTO'!$AC$3:$AC$4922)))+((N559&lt;&gt;"")*ISNUMBER(SEARCH("|"&amp;N559&amp;"|",'5_ACOMPANHAMENTO'!$AC$3:$AC$4922)))+((O559&lt;&gt;"")*ISNUMBER(SEARCH("|"&amp;O559&amp;"|",'5_ACOMPANHAMENTO'!$AC$3:$AC$4922)))+((P559&lt;&gt;"")*ISNUMBER(SEARCH("|"&amp;P559&amp;"|",'5_ACOMPANHAMENTO'!$AC$3:$AC$4922)))+((Q559&lt;&gt;"")*ISNUMBER(SEARCH("|"&amp;Q559&amp;"|",'5_ACOMPANHAMENTO'!$AC$3:$AC$4922)))+((R559&lt;&gt;"")*ISNUMBER(SEARCH("|"&amp;R559&amp;"|",'5_ACOMPANHAMENTO'!$AC$3:$AC$4922)))+((S559&lt;&gt;"")*ISNUMBER(SEARCH("|"&amp;S559&amp;"|",'5_ACOMPANHAMENTO'!$AC$3:$AC$4922)))+((T559&lt;&gt;"")*ISNUMBER(SEARCH("|"&amp;T559&amp;"|",'5_ACOMPANHAMENTO'!$AC$3:$AC$4922)))+((U559&lt;&gt;"")*ISNUMBER(SEARCH("|"&amp;U559&amp;"|",'5_ACOMPANHAMENTO'!$AC$3:$AC$4922)))+((V559&lt;&gt;"")*ISNUMBER(SEARCH("|"&amp;V559&amp;"|",'5_ACOMPANHAMENTO'!$AC$3:$AC$4922)))+((W559&lt;&gt;"")*ISNUMBER(SEARCH("|"&amp;W559&amp;"|",'5_ACOMPANHAMENTO'!$AC$3:$AC$4922)))+((X559&lt;&gt;"")*ISNUMBER(SEARCH("|"&amp;X559&amp;"|",'5_ACOMPANHAMENTO'!$AC$3:$AC$4922)))+((Y559&lt;&gt;"")*ISNUMBER(SEARCH("|"&amp;Y559&amp;"|",'5_ACOMPANHAMENTO'!$AC$3:$AC$4922)))+((Z559&lt;&gt;"")*ISNUMBER(SEARCH("|"&amp;Z559&amp;"|",'5_ACOMPANHAMENTO'!$AC$3:$AC$4922)))+((AA559&lt;&gt;"")*ISNUMBER(SEARCH("|"&amp;AA559&amp;"|",'5_ACOMPANHAMENTO'!$AC$3:$AC$4922)))+((AB559&lt;&gt;"")*ISNUMBER(SEARCH("|"&amp;AB559&amp;"|",'5_ACOMPANHAMENTO'!$AC$3:$AC$4922))))&gt;0)),'5_ACOMPANHAMENTO'!$O$3:$O$4922),0))</f>
        <v/>
      </c>
      <c r="G559" s="7">
        <f>IF(OR($B559="",$C559=""),"",D559-F559)</f>
        <v/>
      </c>
      <c r="H559">
        <f>IF(OR($B559="",$C559=""),"",TRIM($B559&amp;"")&amp;"|"&amp;TRIM($C559&amp;""))</f>
        <v/>
      </c>
      <c r="I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",99)),1,99)))</f>
        <v/>
      </c>
      <c r="J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",99)),100,99)))</f>
        <v/>
      </c>
      <c r="K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",99)),199,99)))</f>
        <v/>
      </c>
      <c r="L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",99)),298,99)))</f>
        <v/>
      </c>
      <c r="M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",99)),397,99)))</f>
        <v/>
      </c>
      <c r="N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",99)),496,99)))</f>
        <v/>
      </c>
      <c r="O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",99)),595,99)))</f>
        <v/>
      </c>
      <c r="P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",99)),694,99)))</f>
        <v/>
      </c>
      <c r="Q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",99)),793,99)))</f>
        <v/>
      </c>
      <c r="R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",99)),892,99)))</f>
        <v/>
      </c>
      <c r="S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",99)),991,99)))</f>
        <v/>
      </c>
      <c r="T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",99)),1090,99)))</f>
        <v/>
      </c>
      <c r="U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",99)),1189,99)))</f>
        <v/>
      </c>
      <c r="V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",99)),1288,99)))</f>
        <v/>
      </c>
      <c r="W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",99)),1387,99)))</f>
        <v/>
      </c>
      <c r="X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",99)),1486,99)))</f>
        <v/>
      </c>
      <c r="Y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",99)),1585,99)))</f>
        <v/>
      </c>
      <c r="Z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",99)),1684,99)))</f>
        <v/>
      </c>
      <c r="AA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",99)),1783,99)))</f>
        <v/>
      </c>
      <c r="AB559" s="1">
        <f>IF($B559="","",TRIM(MID(SUBSTITUTE(TRIM(SUBSTITUTE(SUBSTITUTE(SUBSTITUTE(SUBSTITUTE(SUBSTITUTE(SUBSTITUTE(SUBSTITUTE(SUBSTITUTE(SUBSTITUTE(SUBSTITUTE(SUBSTITUTE(SUBSTITUTE(SUBSTITUTE(SUBSTITUTE(TRIM($B559&amp;""),CHAR(10),"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",REPT(" ",99)),1882,99)))</f>
        <v/>
      </c>
    </row>
    <row r="560" hidden="1" ht="11.25" customHeight="1">
      <c r="A560" s="4">
        <f>IF(OR($B560="",$C560=""),"",IFERROR(INDEX('5_ACOMPANHAMENTO'!$A$3:$A$4922,MATCH(1,INDEX(('5_ACOMPANHAMENTO'!$AD$3:$AD$4922=TRIM($C560&amp;""))*('5_ACOMPANHAMENTO'!$AC$3:$AC$4922&lt;&gt;"")*((((I560&lt;&gt;"")*ISNUMBER(SEARCH("|"&amp;I560&amp;"|",'5_ACOMPANHAMENTO'!$AC$3:$AC$4922)))+((J560&lt;&gt;"")*ISNUMBER(SEARCH("|"&amp;J560&amp;"|",'5_ACOMPANHAMENTO'!$AC$3:$AC$4922)))+((K560&lt;&gt;"")*ISNUMBER(SEARCH("|"&amp;K560&amp;"|",'5_ACOMPANHAMENTO'!$AC$3:$AC$4922)))+((L560&lt;&gt;"")*ISNUMBER(SEARCH("|"&amp;L560&amp;"|",'5_ACOMPANHAMENTO'!$AC$3:$AC$4922)))+((M560&lt;&gt;"")*ISNUMBER(SEARCH("|"&amp;M560&amp;"|",'5_ACOMPANHAMENTO'!$AC$3:$AC$4922)))+((N560&lt;&gt;"")*ISNUMBER(SEARCH("|"&amp;N560&amp;"|",'5_ACOMPANHAMENTO'!$AC$3:$AC$4922)))+((O560&lt;&gt;"")*ISNUMBER(SEARCH("|"&amp;O560&amp;"|",'5_ACOMPANHAMENTO'!$AC$3:$AC$4922)))+((P560&lt;&gt;"")*ISNUMBER(SEARCH("|"&amp;P560&amp;"|",'5_ACOMPANHAMENTO'!$AC$3:$AC$4922)))+((Q560&lt;&gt;"")*ISNUMBER(SEARCH("|"&amp;Q560&amp;"|",'5_ACOMPANHAMENTO'!$AC$3:$AC$4922)))+((R560&lt;&gt;"")*ISNUMBER(SEARCH("|"&amp;R560&amp;"|",'5_ACOMPANHAMENTO'!$AC$3:$AC$4922)))+((S560&lt;&gt;"")*ISNUMBER(SEARCH("|"&amp;S560&amp;"|",'5_ACOMPANHAMENTO'!$AC$3:$AC$4922)))+((T560&lt;&gt;"")*ISNUMBER(SEARCH("|"&amp;T560&amp;"|",'5_ACOMPANHAMENTO'!$AC$3:$AC$4922)))+((U560&lt;&gt;"")*ISNUMBER(SEARCH("|"&amp;U560&amp;"|",'5_ACOMPANHAMENTO'!$AC$3:$AC$4922)))+((V560&lt;&gt;"")*ISNUMBER(SEARCH("|"&amp;V560&amp;"|",'5_ACOMPANHAMENTO'!$AC$3:$AC$4922)))+((W560&lt;&gt;"")*ISNUMBER(SEARCH("|"&amp;W560&amp;"|",'5_ACOMPANHAMENTO'!$AC$3:$AC$4922)))+((X560&lt;&gt;"")*ISNUMBER(SEARCH("|"&amp;X560&amp;"|",'5_ACOMPANHAMENTO'!$AC$3:$AC$4922)))+((Y560&lt;&gt;"")*ISNUMBER(SEARCH("|"&amp;Y560&amp;"|",'5_ACOMPANHAMENTO'!$AC$3:$AC$4922)))+((Z560&lt;&gt;"")*ISNUMBER(SEARCH("|"&amp;Z560&amp;"|",'5_ACOMPANHAMENTO'!$AC$3:$AC$4922)))+((AA560&lt;&gt;"")*ISNUMBER(SEARCH("|"&amp;AA560&amp;"|",'5_ACOMPANHAMENTO'!$AC$3:$AC$4922)))+((AB560&lt;&gt;"")*ISNUMBER(SEARCH("|"&amp;AB560&amp;"|",'5_ACOMPANHAMENTO'!$AC$3:$AC$4922))))&gt;0),0),0)),""))</f>
        <v/>
      </c>
      <c r="B560" s="14" t="inlineStr">
        <is>
          <t>10200,10202,10205</t>
        </is>
      </c>
      <c r="C560" s="14" t="inlineStr">
        <is>
          <t>8 EMBALAGEM</t>
        </is>
      </c>
      <c r="D560" s="4">
        <f>IF(OR($B560="",$C560=""),"",IFERROR(SUMPRODUCT(--(('5_ACOMPANHAMENTO'!$AD$3:$AD$4922=TRIM($C560&amp;""))*('5_ACOMPANHAMENTO'!$AC$3:$AC$4922&lt;&gt;"")*((((I560&lt;&gt;"")*ISNUMBER(SEARCH("|"&amp;I560&amp;"|",'5_ACOMPANHAMENTO'!$AC$3:$AC$4922)))+((J560&lt;&gt;"")*ISNUMBER(SEARCH("|"&amp;J560&amp;"|",'5_ACOMPANHAMENTO'!$AC$3:$AC$4922)))+((K560&lt;&gt;"")*ISNUMBER(SEARCH("|"&amp;K560&amp;"|",'5_ACOMPANHAMENTO'!$AC$3:$AC$4922)))+((L560&lt;&gt;"")*ISNUMBER(SEARCH("|"&amp;L560&amp;"|",'5_ACOMPANHAMENTO'!$AC$3:$AC$4922)))+((M560&lt;&gt;"")*ISNUMBER(SEARCH("|"&amp;M560&amp;"|",'5_ACOMPANHAMENTO'!$AC$3:$AC$4922)))+((N560&lt;&gt;"")*ISNUMBER(SEARCH("|"&amp;N560&amp;"|",'5_ACOMPANHAMENTO'!$AC$3:$AC$4922)))+((O560&lt;&gt;"")*ISNUMBER(SEARCH("|"&amp;O560&amp;"|",'5_ACOMPANHAMENTO'!$AC$3:$AC$4922)))+((P560&lt;&gt;"")*ISNUMBER(SEARCH("|"&amp;P560&amp;"|",'5_ACOMPANHAMENTO'!$AC$3:$AC$4922)))+((Q560&lt;&gt;"")*ISNUMBER(SEARCH("|"&amp;Q560&amp;"|",'5_ACOMPANHAMENTO'!$AC$3:$AC$4922)))+((R560&lt;&gt;"")*ISNUMBER(SEARCH("|"&amp;R560&amp;"|",'5_ACOMPANHAMENTO'!$AC$3:$AC$4922)))+((S560&lt;&gt;"")*ISNUMBER(SEARCH("|"&amp;S560&amp;"|",'5_ACOMPANHAMENTO'!$AC$3:$AC$4922)))+((T560&lt;&gt;"")*ISNUMBER(SEARCH("|"&amp;T560&amp;"|",'5_ACOMPANHAMENTO'!$AC$3:$AC$4922)))+((U560&lt;&gt;"")*ISNUMBER(SEARCH("|"&amp;U560&amp;"|",'5_ACOMPANHAMENTO'!$AC$3:$AC$4922)))+((V560&lt;&gt;"")*ISNUMBER(SEARCH("|"&amp;V560&amp;"|",'5_ACOMPANHAMENTO'!$AC$3:$AC$4922)))+((W560&lt;&gt;"")*ISNUMBER(SEARCH("|"&amp;W560&amp;"|",'5_ACOMPANHAMENTO'!$AC$3:$AC$4922)))+((X560&lt;&gt;"")*ISNUMBER(SEARCH("|"&amp;X560&amp;"|",'5_ACOMPANHAMENTO'!$AC$3:$AC$4922)))+((Y560&lt;&gt;"")*ISNUMBER(SEARCH("|"&amp;Y560&amp;"|",'5_ACOMPANHAMENTO'!$AC$3:$AC$4922)))+((Z560&lt;&gt;"")*ISNUMBER(SEARCH("|"&amp;Z560&amp;"|",'5_ACOMPANHAMENTO'!$AC$3:$AC$4922)))+((AA560&lt;&gt;"")*ISNUMBER(SEARCH("|"&amp;AA560&amp;"|",'5_ACOMPANHAMENTO'!$AC$3:$AC$4922)))+((AB560&lt;&gt;"")*ISNUMBER(SEARCH("|"&amp;AB560&amp;"|",'5_ACOMPANHAMENTO'!$AC$3:$AC$4922))))&gt;0)),'5_ACOMPANHAMENTO'!$J$3:$J$4922),0))</f>
        <v/>
      </c>
      <c r="E560" s="4">
        <f>IF(G560=0,"FINALIZADO",IF(TODAY()&gt;A560,"ATRASADO "&amp;TODAY()-A560&amp;" DIAS","ADIANTADO "&amp;A560-TODAY()&amp;" DIAS"))</f>
        <v/>
      </c>
      <c r="F560" s="7">
        <f>IF(OR($B560="",$C560=""),"",IFERROR(SUMPRODUCT(--(('5_ACOMPANHAMENTO'!$AD$3:$AD$4922=TRIM($C560&amp;""))*('5_ACOMPANHAMENTO'!$AC$3:$AC$4922&lt;&gt;"")*((((I560&lt;&gt;"")*ISNUMBER(SEARCH("|"&amp;I560&amp;"|",'5_ACOMPANHAMENTO'!$AC$3:$AC$4922)))+((J560&lt;&gt;"")*ISNUMBER(SEARCH("|"&amp;J560&amp;"|",'5_ACOMPANHAMENTO'!$AC$3:$AC$4922)))+((K560&lt;&gt;"")*ISNUMBER(SEARCH("|"&amp;K560&amp;"|",'5_ACOMPANHAMENTO'!$AC$3:$AC$4922)))+((L560&lt;&gt;"")*ISNUMBER(SEARCH("|"&amp;L560&amp;"|",'5_ACOMPANHAMENTO'!$AC$3:$AC$4922)))+((M560&lt;&gt;"")*ISNUMBER(SEARCH("|"&amp;M560&amp;"|",'5_ACOMPANHAMENTO'!$AC$3:$AC$4922)))+((N560&lt;&gt;"")*ISNUMBER(SEARCH("|"&amp;N560&amp;"|",'5_ACOMPANHAMENTO'!$AC$3:$AC$4922)))+((O560&lt;&gt;"")*ISNUMBER(SEARCH("|"&amp;O560&amp;"|",'5_ACOMPANHAMENTO'!$AC$3:$AC$4922)))+((P560&lt;&gt;"")*ISNUMBER(SEARCH("|"&amp;P560&amp;"|",'5_ACOMPANHAMENTO'!$AC$3:$AC$4922)))+((Q560&lt;&gt;"")*ISNUMBER(SEARCH("|"&amp;Q560&amp;"|",'5_ACOMPANHAMENTO'!$AC$3:$AC$4922)))+((R560&lt;&gt;"")*ISNUMBER(SEARCH("|"&amp;R560&amp;"|",'5_ACOMPANHAMENTO'!$AC$3:$AC$4922)))+((S560&lt;&gt;"")*ISNUMBER(SEARCH("|"&amp;S560&amp;"|",'5_ACOMPANHAMENTO'!$AC$3:$AC$4922)))+((T560&lt;&gt;"")*ISNUMBER(SEARCH("|"&amp;T560&amp;"|",'5_ACOMPANHAMENTO'!$AC$3:$AC$4922)))+((U560&lt;&gt;"")*ISNUMBER(SEARCH("|"&amp;U560&amp;"|",'5_ACOMPANHAMENTO'!$AC$3:$AC$4922)))+((V560&lt;&gt;"")*ISNUMBER(SEARCH("|"&amp;V560&amp;"|",'5_ACOMPANHAMENTO'!$AC$3:$AC$4922)))+((W560&lt;&gt;"")*ISNUMBER(SEARCH("|"&amp;W560&amp;"|",'5_ACOMPANHAMENTO'!$AC$3:$AC$4922)))+((X560&lt;&gt;"")*ISNUMBER(SEARCH("|"&amp;X560&amp;"|",'5_ACOMPANHAMENTO'!$AC$3:$AC$4922)))+((Y560&lt;&gt;"")*ISNUMBER(SEARCH("|"&amp;Y560&amp;"|",'5_ACOMPANHAMENTO'!$AC$3:$AC$4922)))+((Z560&lt;&gt;"")*ISNUMBER(SEARCH("|"&amp;Z560&amp;"|",'5_ACOMPANHAMENTO'!$AC$3:$AC$4922)))+((AA560&lt;&gt;"")*ISNUMBER(SEARCH("|"&amp;AA560&amp;"|",'5_ACOMPANHAMENTO'!$AC$3:$AC$4922)))+((AB560&lt;&gt;"")*ISNUMBER(SEARCH("|"&amp;AB560&amp;"|",'5_ACOMPANHAMENTO'!$AC$3:$AC$4922))))&gt;0)),'5_ACOMPANHAMENTO'!$O$3:$O$4922),0))</f>
        <v/>
      </c>
      <c r="G560" s="7">
        <f>IF(OR($B560="",$C560=""),"",D560-F560)</f>
        <v/>
      </c>
      <c r="H560">
        <f>IF(OR($B560="",$C560=""),"",TRIM($B560&amp;"")&amp;"|"&amp;TRIM($C560&amp;""))</f>
        <v/>
      </c>
      <c r="I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",99)),1,99)))</f>
        <v/>
      </c>
      <c r="J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",99)),100,99)))</f>
        <v/>
      </c>
      <c r="K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",99)),199,99)))</f>
        <v/>
      </c>
      <c r="L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",99)),298,99)))</f>
        <v/>
      </c>
      <c r="M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",99)),397,99)))</f>
        <v/>
      </c>
      <c r="N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",99)),496,99)))</f>
        <v/>
      </c>
      <c r="O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",99)),595,99)))</f>
        <v/>
      </c>
      <c r="P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",99)),694,99)))</f>
        <v/>
      </c>
      <c r="Q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",99)),793,99)))</f>
        <v/>
      </c>
      <c r="R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",99)),892,99)))</f>
        <v/>
      </c>
      <c r="S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",99)),991,99)))</f>
        <v/>
      </c>
      <c r="T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",99)),1090,99)))</f>
        <v/>
      </c>
      <c r="U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",99)),1189,99)))</f>
        <v/>
      </c>
      <c r="V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",99)),1288,99)))</f>
        <v/>
      </c>
      <c r="W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",99)),1387,99)))</f>
        <v/>
      </c>
      <c r="X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",99)),1486,99)))</f>
        <v/>
      </c>
      <c r="Y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",99)),1585,99)))</f>
        <v/>
      </c>
      <c r="Z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",99)),1684,99)))</f>
        <v/>
      </c>
      <c r="AA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",99)),1783,99)))</f>
        <v/>
      </c>
      <c r="AB560" s="1">
        <f>IF($B560="","",TRIM(MID(SUBSTITUTE(TRIM(SUBSTITUTE(SUBSTITUTE(SUBSTITUTE(SUBSTITUTE(SUBSTITUTE(SUBSTITUTE(SUBSTITUTE(SUBSTITUTE(SUBSTITUTE(SUBSTITUTE(SUBSTITUTE(SUBSTITUTE(SUBSTITUTE(SUBSTITUTE(TRIM($B560&amp;""),CHAR(10),"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",REPT(" ",99)),1882,99)))</f>
        <v/>
      </c>
    </row>
    <row r="561" hidden="1" ht="11.25" customHeight="1">
      <c r="A561" s="4">
        <f>IF(OR($B561="",$C561=""),"",IFERROR(INDEX('5_ACOMPANHAMENTO'!$A$3:$A$4922,MATCH(1,INDEX(('5_ACOMPANHAMENTO'!$AD$3:$AD$4922=TRIM($C561&amp;""))*('5_ACOMPANHAMENTO'!$AC$3:$AC$4922&lt;&gt;"")*((((I561&lt;&gt;"")*ISNUMBER(SEARCH("|"&amp;I561&amp;"|",'5_ACOMPANHAMENTO'!$AC$3:$AC$4922)))+((J561&lt;&gt;"")*ISNUMBER(SEARCH("|"&amp;J561&amp;"|",'5_ACOMPANHAMENTO'!$AC$3:$AC$4922)))+((K561&lt;&gt;"")*ISNUMBER(SEARCH("|"&amp;K561&amp;"|",'5_ACOMPANHAMENTO'!$AC$3:$AC$4922)))+((L561&lt;&gt;"")*ISNUMBER(SEARCH("|"&amp;L561&amp;"|",'5_ACOMPANHAMENTO'!$AC$3:$AC$4922)))+((M561&lt;&gt;"")*ISNUMBER(SEARCH("|"&amp;M561&amp;"|",'5_ACOMPANHAMENTO'!$AC$3:$AC$4922)))+((N561&lt;&gt;"")*ISNUMBER(SEARCH("|"&amp;N561&amp;"|",'5_ACOMPANHAMENTO'!$AC$3:$AC$4922)))+((O561&lt;&gt;"")*ISNUMBER(SEARCH("|"&amp;O561&amp;"|",'5_ACOMPANHAMENTO'!$AC$3:$AC$4922)))+((P561&lt;&gt;"")*ISNUMBER(SEARCH("|"&amp;P561&amp;"|",'5_ACOMPANHAMENTO'!$AC$3:$AC$4922)))+((Q561&lt;&gt;"")*ISNUMBER(SEARCH("|"&amp;Q561&amp;"|",'5_ACOMPANHAMENTO'!$AC$3:$AC$4922)))+((R561&lt;&gt;"")*ISNUMBER(SEARCH("|"&amp;R561&amp;"|",'5_ACOMPANHAMENTO'!$AC$3:$AC$4922)))+((S561&lt;&gt;"")*ISNUMBER(SEARCH("|"&amp;S561&amp;"|",'5_ACOMPANHAMENTO'!$AC$3:$AC$4922)))+((T561&lt;&gt;"")*ISNUMBER(SEARCH("|"&amp;T561&amp;"|",'5_ACOMPANHAMENTO'!$AC$3:$AC$4922)))+((U561&lt;&gt;"")*ISNUMBER(SEARCH("|"&amp;U561&amp;"|",'5_ACOMPANHAMENTO'!$AC$3:$AC$4922)))+((V561&lt;&gt;"")*ISNUMBER(SEARCH("|"&amp;V561&amp;"|",'5_ACOMPANHAMENTO'!$AC$3:$AC$4922)))+((W561&lt;&gt;"")*ISNUMBER(SEARCH("|"&amp;W561&amp;"|",'5_ACOMPANHAMENTO'!$AC$3:$AC$4922)))+((X561&lt;&gt;"")*ISNUMBER(SEARCH("|"&amp;X561&amp;"|",'5_ACOMPANHAMENTO'!$AC$3:$AC$4922)))+((Y561&lt;&gt;"")*ISNUMBER(SEARCH("|"&amp;Y561&amp;"|",'5_ACOMPANHAMENTO'!$AC$3:$AC$4922)))+((Z561&lt;&gt;"")*ISNUMBER(SEARCH("|"&amp;Z561&amp;"|",'5_ACOMPANHAMENTO'!$AC$3:$AC$4922)))+((AA561&lt;&gt;"")*ISNUMBER(SEARCH("|"&amp;AA561&amp;"|",'5_ACOMPANHAMENTO'!$AC$3:$AC$4922)))+((AB561&lt;&gt;"")*ISNUMBER(SEARCH("|"&amp;AB561&amp;"|",'5_ACOMPANHAMENTO'!$AC$3:$AC$4922))))&gt;0),0),0)),""))</f>
        <v/>
      </c>
      <c r="B561" s="14" t="inlineStr">
        <is>
          <t>10200,10202,10205</t>
        </is>
      </c>
      <c r="C561" s="14" t="inlineStr">
        <is>
          <t>8 EMBALAGEM</t>
        </is>
      </c>
      <c r="D561" s="4">
        <f>IF(OR($B561="",$C561=""),"",IFERROR(SUMPRODUCT(--(('5_ACOMPANHAMENTO'!$AD$3:$AD$4922=TRIM($C561&amp;""))*('5_ACOMPANHAMENTO'!$AC$3:$AC$4922&lt;&gt;"")*((((I561&lt;&gt;"")*ISNUMBER(SEARCH("|"&amp;I561&amp;"|",'5_ACOMPANHAMENTO'!$AC$3:$AC$4922)))+((J561&lt;&gt;"")*ISNUMBER(SEARCH("|"&amp;J561&amp;"|",'5_ACOMPANHAMENTO'!$AC$3:$AC$4922)))+((K561&lt;&gt;"")*ISNUMBER(SEARCH("|"&amp;K561&amp;"|",'5_ACOMPANHAMENTO'!$AC$3:$AC$4922)))+((L561&lt;&gt;"")*ISNUMBER(SEARCH("|"&amp;L561&amp;"|",'5_ACOMPANHAMENTO'!$AC$3:$AC$4922)))+((M561&lt;&gt;"")*ISNUMBER(SEARCH("|"&amp;M561&amp;"|",'5_ACOMPANHAMENTO'!$AC$3:$AC$4922)))+((N561&lt;&gt;"")*ISNUMBER(SEARCH("|"&amp;N561&amp;"|",'5_ACOMPANHAMENTO'!$AC$3:$AC$4922)))+((O561&lt;&gt;"")*ISNUMBER(SEARCH("|"&amp;O561&amp;"|",'5_ACOMPANHAMENTO'!$AC$3:$AC$4922)))+((P561&lt;&gt;"")*ISNUMBER(SEARCH("|"&amp;P561&amp;"|",'5_ACOMPANHAMENTO'!$AC$3:$AC$4922)))+((Q561&lt;&gt;"")*ISNUMBER(SEARCH("|"&amp;Q561&amp;"|",'5_ACOMPANHAMENTO'!$AC$3:$AC$4922)))+((R561&lt;&gt;"")*ISNUMBER(SEARCH("|"&amp;R561&amp;"|",'5_ACOMPANHAMENTO'!$AC$3:$AC$4922)))+((S561&lt;&gt;"")*ISNUMBER(SEARCH("|"&amp;S561&amp;"|",'5_ACOMPANHAMENTO'!$AC$3:$AC$4922)))+((T561&lt;&gt;"")*ISNUMBER(SEARCH("|"&amp;T561&amp;"|",'5_ACOMPANHAMENTO'!$AC$3:$AC$4922)))+((U561&lt;&gt;"")*ISNUMBER(SEARCH("|"&amp;U561&amp;"|",'5_ACOMPANHAMENTO'!$AC$3:$AC$4922)))+((V561&lt;&gt;"")*ISNUMBER(SEARCH("|"&amp;V561&amp;"|",'5_ACOMPANHAMENTO'!$AC$3:$AC$4922)))+((W561&lt;&gt;"")*ISNUMBER(SEARCH("|"&amp;W561&amp;"|",'5_ACOMPANHAMENTO'!$AC$3:$AC$4922)))+((X561&lt;&gt;"")*ISNUMBER(SEARCH("|"&amp;X561&amp;"|",'5_ACOMPANHAMENTO'!$AC$3:$AC$4922)))+((Y561&lt;&gt;"")*ISNUMBER(SEARCH("|"&amp;Y561&amp;"|",'5_ACOMPANHAMENTO'!$AC$3:$AC$4922)))+((Z561&lt;&gt;"")*ISNUMBER(SEARCH("|"&amp;Z561&amp;"|",'5_ACOMPANHAMENTO'!$AC$3:$AC$4922)))+((AA561&lt;&gt;"")*ISNUMBER(SEARCH("|"&amp;AA561&amp;"|",'5_ACOMPANHAMENTO'!$AC$3:$AC$4922)))+((AB561&lt;&gt;"")*ISNUMBER(SEARCH("|"&amp;AB561&amp;"|",'5_ACOMPANHAMENTO'!$AC$3:$AC$4922))))&gt;0)),'5_ACOMPANHAMENTO'!$J$3:$J$4922),0))</f>
        <v/>
      </c>
      <c r="E561" s="4">
        <f>IF(G561=0,"FINALIZADO",IF(TODAY()&gt;A561,"ATRASADO "&amp;TODAY()-A561&amp;" DIAS","ADIANTADO "&amp;A561-TODAY()&amp;" DIAS"))</f>
        <v/>
      </c>
      <c r="F561" s="7">
        <f>IF(OR($B561="",$C561=""),"",IFERROR(SUMPRODUCT(--(('5_ACOMPANHAMENTO'!$AD$3:$AD$4922=TRIM($C561&amp;""))*('5_ACOMPANHAMENTO'!$AC$3:$AC$4922&lt;&gt;"")*((((I561&lt;&gt;"")*ISNUMBER(SEARCH("|"&amp;I561&amp;"|",'5_ACOMPANHAMENTO'!$AC$3:$AC$4922)))+((J561&lt;&gt;"")*ISNUMBER(SEARCH("|"&amp;J561&amp;"|",'5_ACOMPANHAMENTO'!$AC$3:$AC$4922)))+((K561&lt;&gt;"")*ISNUMBER(SEARCH("|"&amp;K561&amp;"|",'5_ACOMPANHAMENTO'!$AC$3:$AC$4922)))+((L561&lt;&gt;"")*ISNUMBER(SEARCH("|"&amp;L561&amp;"|",'5_ACOMPANHAMENTO'!$AC$3:$AC$4922)))+((M561&lt;&gt;"")*ISNUMBER(SEARCH("|"&amp;M561&amp;"|",'5_ACOMPANHAMENTO'!$AC$3:$AC$4922)))+((N561&lt;&gt;"")*ISNUMBER(SEARCH("|"&amp;N561&amp;"|",'5_ACOMPANHAMENTO'!$AC$3:$AC$4922)))+((O561&lt;&gt;"")*ISNUMBER(SEARCH("|"&amp;O561&amp;"|",'5_ACOMPANHAMENTO'!$AC$3:$AC$4922)))+((P561&lt;&gt;"")*ISNUMBER(SEARCH("|"&amp;P561&amp;"|",'5_ACOMPANHAMENTO'!$AC$3:$AC$4922)))+((Q561&lt;&gt;"")*ISNUMBER(SEARCH("|"&amp;Q561&amp;"|",'5_ACOMPANHAMENTO'!$AC$3:$AC$4922)))+((R561&lt;&gt;"")*ISNUMBER(SEARCH("|"&amp;R561&amp;"|",'5_ACOMPANHAMENTO'!$AC$3:$AC$4922)))+((S561&lt;&gt;"")*ISNUMBER(SEARCH("|"&amp;S561&amp;"|",'5_ACOMPANHAMENTO'!$AC$3:$AC$4922)))+((T561&lt;&gt;"")*ISNUMBER(SEARCH("|"&amp;T561&amp;"|",'5_ACOMPANHAMENTO'!$AC$3:$AC$4922)))+((U561&lt;&gt;"")*ISNUMBER(SEARCH("|"&amp;U561&amp;"|",'5_ACOMPANHAMENTO'!$AC$3:$AC$4922)))+((V561&lt;&gt;"")*ISNUMBER(SEARCH("|"&amp;V561&amp;"|",'5_ACOMPANHAMENTO'!$AC$3:$AC$4922)))+((W561&lt;&gt;"")*ISNUMBER(SEARCH("|"&amp;W561&amp;"|",'5_ACOMPANHAMENTO'!$AC$3:$AC$4922)))+((X561&lt;&gt;"")*ISNUMBER(SEARCH("|"&amp;X561&amp;"|",'5_ACOMPANHAMENTO'!$AC$3:$AC$4922)))+((Y561&lt;&gt;"")*ISNUMBER(SEARCH("|"&amp;Y561&amp;"|",'5_ACOMPANHAMENTO'!$AC$3:$AC$4922)))+((Z561&lt;&gt;"")*ISNUMBER(SEARCH("|"&amp;Z561&amp;"|",'5_ACOMPANHAMENTO'!$AC$3:$AC$4922)))+((AA561&lt;&gt;"")*ISNUMBER(SEARCH("|"&amp;AA561&amp;"|",'5_ACOMPANHAMENTO'!$AC$3:$AC$4922)))+((AB561&lt;&gt;"")*ISNUMBER(SEARCH("|"&amp;AB561&amp;"|",'5_ACOMPANHAMENTO'!$AC$3:$AC$4922))))&gt;0)),'5_ACOMPANHAMENTO'!$O$3:$O$4922),0))</f>
        <v/>
      </c>
      <c r="G561" s="7">
        <f>IF(OR($B561="",$C561=""),"",D561-F561)</f>
        <v/>
      </c>
      <c r="H561">
        <f>IF(OR($B561="",$C561=""),"",TRIM($B561&amp;"")&amp;"|"&amp;TRIM($C561&amp;""))</f>
        <v/>
      </c>
      <c r="I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",99)),1,99)))</f>
        <v/>
      </c>
      <c r="J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",99)),100,99)))</f>
        <v/>
      </c>
      <c r="K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",99)),199,99)))</f>
        <v/>
      </c>
      <c r="L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",99)),298,99)))</f>
        <v/>
      </c>
      <c r="M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",99)),397,99)))</f>
        <v/>
      </c>
      <c r="N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",99)),496,99)))</f>
        <v/>
      </c>
      <c r="O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",99)),595,99)))</f>
        <v/>
      </c>
      <c r="P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",99)),694,99)))</f>
        <v/>
      </c>
      <c r="Q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",99)),793,99)))</f>
        <v/>
      </c>
      <c r="R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",99)),892,99)))</f>
        <v/>
      </c>
      <c r="S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",99)),991,99)))</f>
        <v/>
      </c>
      <c r="T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",99)),1090,99)))</f>
        <v/>
      </c>
      <c r="U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",99)),1189,99)))</f>
        <v/>
      </c>
      <c r="V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",99)),1288,99)))</f>
        <v/>
      </c>
      <c r="W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",99)),1387,99)))</f>
        <v/>
      </c>
      <c r="X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",99)),1486,99)))</f>
        <v/>
      </c>
      <c r="Y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",99)),1585,99)))</f>
        <v/>
      </c>
      <c r="Z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",99)),1684,99)))</f>
        <v/>
      </c>
      <c r="AA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",99)),1783,99)))</f>
        <v/>
      </c>
      <c r="AB561" s="1">
        <f>IF($B561="","",TRIM(MID(SUBSTITUTE(TRIM(SUBSTITUTE(SUBSTITUTE(SUBSTITUTE(SUBSTITUTE(SUBSTITUTE(SUBSTITUTE(SUBSTITUTE(SUBSTITUTE(SUBSTITUTE(SUBSTITUTE(SUBSTITUTE(SUBSTITUTE(SUBSTITUTE(SUBSTITUTE(TRIM($B561&amp;""),CHAR(10),"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",REPT(" ",99)),1882,99)))</f>
        <v/>
      </c>
    </row>
    <row r="562" hidden="1" ht="11.25" customHeight="1">
      <c r="A562" s="4">
        <f>IF(OR($B562="",$C562=""),"",IFERROR(INDEX('5_ACOMPANHAMENTO'!$A$3:$A$4922,MATCH(1,INDEX(('5_ACOMPANHAMENTO'!$AD$3:$AD$4922=TRIM($C562&amp;""))*('5_ACOMPANHAMENTO'!$AC$3:$AC$4922&lt;&gt;"")*((((I562&lt;&gt;"")*ISNUMBER(SEARCH("|"&amp;I562&amp;"|",'5_ACOMPANHAMENTO'!$AC$3:$AC$4922)))+((J562&lt;&gt;"")*ISNUMBER(SEARCH("|"&amp;J562&amp;"|",'5_ACOMPANHAMENTO'!$AC$3:$AC$4922)))+((K562&lt;&gt;"")*ISNUMBER(SEARCH("|"&amp;K562&amp;"|",'5_ACOMPANHAMENTO'!$AC$3:$AC$4922)))+((L562&lt;&gt;"")*ISNUMBER(SEARCH("|"&amp;L562&amp;"|",'5_ACOMPANHAMENTO'!$AC$3:$AC$4922)))+((M562&lt;&gt;"")*ISNUMBER(SEARCH("|"&amp;M562&amp;"|",'5_ACOMPANHAMENTO'!$AC$3:$AC$4922)))+((N562&lt;&gt;"")*ISNUMBER(SEARCH("|"&amp;N562&amp;"|",'5_ACOMPANHAMENTO'!$AC$3:$AC$4922)))+((O562&lt;&gt;"")*ISNUMBER(SEARCH("|"&amp;O562&amp;"|",'5_ACOMPANHAMENTO'!$AC$3:$AC$4922)))+((P562&lt;&gt;"")*ISNUMBER(SEARCH("|"&amp;P562&amp;"|",'5_ACOMPANHAMENTO'!$AC$3:$AC$4922)))+((Q562&lt;&gt;"")*ISNUMBER(SEARCH("|"&amp;Q562&amp;"|",'5_ACOMPANHAMENTO'!$AC$3:$AC$4922)))+((R562&lt;&gt;"")*ISNUMBER(SEARCH("|"&amp;R562&amp;"|",'5_ACOMPANHAMENTO'!$AC$3:$AC$4922)))+((S562&lt;&gt;"")*ISNUMBER(SEARCH("|"&amp;S562&amp;"|",'5_ACOMPANHAMENTO'!$AC$3:$AC$4922)))+((T562&lt;&gt;"")*ISNUMBER(SEARCH("|"&amp;T562&amp;"|",'5_ACOMPANHAMENTO'!$AC$3:$AC$4922)))+((U562&lt;&gt;"")*ISNUMBER(SEARCH("|"&amp;U562&amp;"|",'5_ACOMPANHAMENTO'!$AC$3:$AC$4922)))+((V562&lt;&gt;"")*ISNUMBER(SEARCH("|"&amp;V562&amp;"|",'5_ACOMPANHAMENTO'!$AC$3:$AC$4922)))+((W562&lt;&gt;"")*ISNUMBER(SEARCH("|"&amp;W562&amp;"|",'5_ACOMPANHAMENTO'!$AC$3:$AC$4922)))+((X562&lt;&gt;"")*ISNUMBER(SEARCH("|"&amp;X562&amp;"|",'5_ACOMPANHAMENTO'!$AC$3:$AC$4922)))+((Y562&lt;&gt;"")*ISNUMBER(SEARCH("|"&amp;Y562&amp;"|",'5_ACOMPANHAMENTO'!$AC$3:$AC$4922)))+((Z562&lt;&gt;"")*ISNUMBER(SEARCH("|"&amp;Z562&amp;"|",'5_ACOMPANHAMENTO'!$AC$3:$AC$4922)))+((AA562&lt;&gt;"")*ISNUMBER(SEARCH("|"&amp;AA562&amp;"|",'5_ACOMPANHAMENTO'!$AC$3:$AC$4922)))+((AB562&lt;&gt;"")*ISNUMBER(SEARCH("|"&amp;AB562&amp;"|",'5_ACOMPANHAMENTO'!$AC$3:$AC$4922))))&gt;0),0),0)),""))</f>
        <v/>
      </c>
      <c r="B562" s="14" t="inlineStr">
        <is>
          <t>10200,10202,10205</t>
        </is>
      </c>
      <c r="C562" s="14" t="inlineStr">
        <is>
          <t>8 EMBALAGEM</t>
        </is>
      </c>
      <c r="D562" s="4">
        <f>IF(OR($B562="",$C562=""),"",IFERROR(SUMPRODUCT(--(('5_ACOMPANHAMENTO'!$AD$3:$AD$4922=TRIM($C562&amp;""))*('5_ACOMPANHAMENTO'!$AC$3:$AC$4922&lt;&gt;"")*((((I562&lt;&gt;"")*ISNUMBER(SEARCH("|"&amp;I562&amp;"|",'5_ACOMPANHAMENTO'!$AC$3:$AC$4922)))+((J562&lt;&gt;"")*ISNUMBER(SEARCH("|"&amp;J562&amp;"|",'5_ACOMPANHAMENTO'!$AC$3:$AC$4922)))+((K562&lt;&gt;"")*ISNUMBER(SEARCH("|"&amp;K562&amp;"|",'5_ACOMPANHAMENTO'!$AC$3:$AC$4922)))+((L562&lt;&gt;"")*ISNUMBER(SEARCH("|"&amp;L562&amp;"|",'5_ACOMPANHAMENTO'!$AC$3:$AC$4922)))+((M562&lt;&gt;"")*ISNUMBER(SEARCH("|"&amp;M562&amp;"|",'5_ACOMPANHAMENTO'!$AC$3:$AC$4922)))+((N562&lt;&gt;"")*ISNUMBER(SEARCH("|"&amp;N562&amp;"|",'5_ACOMPANHAMENTO'!$AC$3:$AC$4922)))+((O562&lt;&gt;"")*ISNUMBER(SEARCH("|"&amp;O562&amp;"|",'5_ACOMPANHAMENTO'!$AC$3:$AC$4922)))+((P562&lt;&gt;"")*ISNUMBER(SEARCH("|"&amp;P562&amp;"|",'5_ACOMPANHAMENTO'!$AC$3:$AC$4922)))+((Q562&lt;&gt;"")*ISNUMBER(SEARCH("|"&amp;Q562&amp;"|",'5_ACOMPANHAMENTO'!$AC$3:$AC$4922)))+((R562&lt;&gt;"")*ISNUMBER(SEARCH("|"&amp;R562&amp;"|",'5_ACOMPANHAMENTO'!$AC$3:$AC$4922)))+((S562&lt;&gt;"")*ISNUMBER(SEARCH("|"&amp;S562&amp;"|",'5_ACOMPANHAMENTO'!$AC$3:$AC$4922)))+((T562&lt;&gt;"")*ISNUMBER(SEARCH("|"&amp;T562&amp;"|",'5_ACOMPANHAMENTO'!$AC$3:$AC$4922)))+((U562&lt;&gt;"")*ISNUMBER(SEARCH("|"&amp;U562&amp;"|",'5_ACOMPANHAMENTO'!$AC$3:$AC$4922)))+((V562&lt;&gt;"")*ISNUMBER(SEARCH("|"&amp;V562&amp;"|",'5_ACOMPANHAMENTO'!$AC$3:$AC$4922)))+((W562&lt;&gt;"")*ISNUMBER(SEARCH("|"&amp;W562&amp;"|",'5_ACOMPANHAMENTO'!$AC$3:$AC$4922)))+((X562&lt;&gt;"")*ISNUMBER(SEARCH("|"&amp;X562&amp;"|",'5_ACOMPANHAMENTO'!$AC$3:$AC$4922)))+((Y562&lt;&gt;"")*ISNUMBER(SEARCH("|"&amp;Y562&amp;"|",'5_ACOMPANHAMENTO'!$AC$3:$AC$4922)))+((Z562&lt;&gt;"")*ISNUMBER(SEARCH("|"&amp;Z562&amp;"|",'5_ACOMPANHAMENTO'!$AC$3:$AC$4922)))+((AA562&lt;&gt;"")*ISNUMBER(SEARCH("|"&amp;AA562&amp;"|",'5_ACOMPANHAMENTO'!$AC$3:$AC$4922)))+((AB562&lt;&gt;"")*ISNUMBER(SEARCH("|"&amp;AB562&amp;"|",'5_ACOMPANHAMENTO'!$AC$3:$AC$4922))))&gt;0)),'5_ACOMPANHAMENTO'!$J$3:$J$4922),0))</f>
        <v/>
      </c>
      <c r="E562" s="4">
        <f>IF(G562=0,"FINALIZADO",IF(TODAY()&gt;A562,"ATRASADO "&amp;TODAY()-A562&amp;" DIAS","ADIANTADO "&amp;A562-TODAY()&amp;" DIAS"))</f>
        <v/>
      </c>
      <c r="F562" s="7">
        <f>IF(OR($B562="",$C562=""),"",IFERROR(SUMPRODUCT(--(('5_ACOMPANHAMENTO'!$AD$3:$AD$4922=TRIM($C562&amp;""))*('5_ACOMPANHAMENTO'!$AC$3:$AC$4922&lt;&gt;"")*((((I562&lt;&gt;"")*ISNUMBER(SEARCH("|"&amp;I562&amp;"|",'5_ACOMPANHAMENTO'!$AC$3:$AC$4922)))+((J562&lt;&gt;"")*ISNUMBER(SEARCH("|"&amp;J562&amp;"|",'5_ACOMPANHAMENTO'!$AC$3:$AC$4922)))+((K562&lt;&gt;"")*ISNUMBER(SEARCH("|"&amp;K562&amp;"|",'5_ACOMPANHAMENTO'!$AC$3:$AC$4922)))+((L562&lt;&gt;"")*ISNUMBER(SEARCH("|"&amp;L562&amp;"|",'5_ACOMPANHAMENTO'!$AC$3:$AC$4922)))+((M562&lt;&gt;"")*ISNUMBER(SEARCH("|"&amp;M562&amp;"|",'5_ACOMPANHAMENTO'!$AC$3:$AC$4922)))+((N562&lt;&gt;"")*ISNUMBER(SEARCH("|"&amp;N562&amp;"|",'5_ACOMPANHAMENTO'!$AC$3:$AC$4922)))+((O562&lt;&gt;"")*ISNUMBER(SEARCH("|"&amp;O562&amp;"|",'5_ACOMPANHAMENTO'!$AC$3:$AC$4922)))+((P562&lt;&gt;"")*ISNUMBER(SEARCH("|"&amp;P562&amp;"|",'5_ACOMPANHAMENTO'!$AC$3:$AC$4922)))+((Q562&lt;&gt;"")*ISNUMBER(SEARCH("|"&amp;Q562&amp;"|",'5_ACOMPANHAMENTO'!$AC$3:$AC$4922)))+((R562&lt;&gt;"")*ISNUMBER(SEARCH("|"&amp;R562&amp;"|",'5_ACOMPANHAMENTO'!$AC$3:$AC$4922)))+((S562&lt;&gt;"")*ISNUMBER(SEARCH("|"&amp;S562&amp;"|",'5_ACOMPANHAMENTO'!$AC$3:$AC$4922)))+((T562&lt;&gt;"")*ISNUMBER(SEARCH("|"&amp;T562&amp;"|",'5_ACOMPANHAMENTO'!$AC$3:$AC$4922)))+((U562&lt;&gt;"")*ISNUMBER(SEARCH("|"&amp;U562&amp;"|",'5_ACOMPANHAMENTO'!$AC$3:$AC$4922)))+((V562&lt;&gt;"")*ISNUMBER(SEARCH("|"&amp;V562&amp;"|",'5_ACOMPANHAMENTO'!$AC$3:$AC$4922)))+((W562&lt;&gt;"")*ISNUMBER(SEARCH("|"&amp;W562&amp;"|",'5_ACOMPANHAMENTO'!$AC$3:$AC$4922)))+((X562&lt;&gt;"")*ISNUMBER(SEARCH("|"&amp;X562&amp;"|",'5_ACOMPANHAMENTO'!$AC$3:$AC$4922)))+((Y562&lt;&gt;"")*ISNUMBER(SEARCH("|"&amp;Y562&amp;"|",'5_ACOMPANHAMENTO'!$AC$3:$AC$4922)))+((Z562&lt;&gt;"")*ISNUMBER(SEARCH("|"&amp;Z562&amp;"|",'5_ACOMPANHAMENTO'!$AC$3:$AC$4922)))+((AA562&lt;&gt;"")*ISNUMBER(SEARCH("|"&amp;AA562&amp;"|",'5_ACOMPANHAMENTO'!$AC$3:$AC$4922)))+((AB562&lt;&gt;"")*ISNUMBER(SEARCH("|"&amp;AB562&amp;"|",'5_ACOMPANHAMENTO'!$AC$3:$AC$4922))))&gt;0)),'5_ACOMPANHAMENTO'!$O$3:$O$4922),0))</f>
        <v/>
      </c>
      <c r="G562" s="7">
        <f>IF(OR($B562="",$C562=""),"",D562-F562)</f>
        <v/>
      </c>
      <c r="H562">
        <f>IF(OR($B562="",$C562=""),"",TRIM($B562&amp;"")&amp;"|"&amp;TRIM($C562&amp;""))</f>
        <v/>
      </c>
      <c r="I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",99)),1,99)))</f>
        <v/>
      </c>
      <c r="J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",99)),100,99)))</f>
        <v/>
      </c>
      <c r="K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",99)),199,99)))</f>
        <v/>
      </c>
      <c r="L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",99)),298,99)))</f>
        <v/>
      </c>
      <c r="M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",99)),397,99)))</f>
        <v/>
      </c>
      <c r="N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",99)),496,99)))</f>
        <v/>
      </c>
      <c r="O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",99)),595,99)))</f>
        <v/>
      </c>
      <c r="P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",99)),694,99)))</f>
        <v/>
      </c>
      <c r="Q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",99)),793,99)))</f>
        <v/>
      </c>
      <c r="R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",99)),892,99)))</f>
        <v/>
      </c>
      <c r="S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",99)),991,99)))</f>
        <v/>
      </c>
      <c r="T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",99)),1090,99)))</f>
        <v/>
      </c>
      <c r="U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",99)),1189,99)))</f>
        <v/>
      </c>
      <c r="V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",99)),1288,99)))</f>
        <v/>
      </c>
      <c r="W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",99)),1387,99)))</f>
        <v/>
      </c>
      <c r="X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",99)),1486,99)))</f>
        <v/>
      </c>
      <c r="Y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",99)),1585,99)))</f>
        <v/>
      </c>
      <c r="Z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",99)),1684,99)))</f>
        <v/>
      </c>
      <c r="AA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",99)),1783,99)))</f>
        <v/>
      </c>
      <c r="AB562" s="1">
        <f>IF($B562="","",TRIM(MID(SUBSTITUTE(TRIM(SUBSTITUTE(SUBSTITUTE(SUBSTITUTE(SUBSTITUTE(SUBSTITUTE(SUBSTITUTE(SUBSTITUTE(SUBSTITUTE(SUBSTITUTE(SUBSTITUTE(SUBSTITUTE(SUBSTITUTE(SUBSTITUTE(SUBSTITUTE(TRIM($B562&amp;""),CHAR(10),"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",REPT(" ",99)),1882,99)))</f>
        <v/>
      </c>
    </row>
    <row r="563" hidden="1" ht="11.25" customHeight="1">
      <c r="A563" s="4">
        <f>IF(OR($B563="",$C563=""),"",IFERROR(INDEX('5_ACOMPANHAMENTO'!$A$3:$A$4922,MATCH(1,INDEX(('5_ACOMPANHAMENTO'!$AD$3:$AD$4922=TRIM($C563&amp;""))*('5_ACOMPANHAMENTO'!$AC$3:$AC$4922&lt;&gt;"")*((((I563&lt;&gt;"")*ISNUMBER(SEARCH("|"&amp;I563&amp;"|",'5_ACOMPANHAMENTO'!$AC$3:$AC$4922)))+((J563&lt;&gt;"")*ISNUMBER(SEARCH("|"&amp;J563&amp;"|",'5_ACOMPANHAMENTO'!$AC$3:$AC$4922)))+((K563&lt;&gt;"")*ISNUMBER(SEARCH("|"&amp;K563&amp;"|",'5_ACOMPANHAMENTO'!$AC$3:$AC$4922)))+((L563&lt;&gt;"")*ISNUMBER(SEARCH("|"&amp;L563&amp;"|",'5_ACOMPANHAMENTO'!$AC$3:$AC$4922)))+((M563&lt;&gt;"")*ISNUMBER(SEARCH("|"&amp;M563&amp;"|",'5_ACOMPANHAMENTO'!$AC$3:$AC$4922)))+((N563&lt;&gt;"")*ISNUMBER(SEARCH("|"&amp;N563&amp;"|",'5_ACOMPANHAMENTO'!$AC$3:$AC$4922)))+((O563&lt;&gt;"")*ISNUMBER(SEARCH("|"&amp;O563&amp;"|",'5_ACOMPANHAMENTO'!$AC$3:$AC$4922)))+((P563&lt;&gt;"")*ISNUMBER(SEARCH("|"&amp;P563&amp;"|",'5_ACOMPANHAMENTO'!$AC$3:$AC$4922)))+((Q563&lt;&gt;"")*ISNUMBER(SEARCH("|"&amp;Q563&amp;"|",'5_ACOMPANHAMENTO'!$AC$3:$AC$4922)))+((R563&lt;&gt;"")*ISNUMBER(SEARCH("|"&amp;R563&amp;"|",'5_ACOMPANHAMENTO'!$AC$3:$AC$4922)))+((S563&lt;&gt;"")*ISNUMBER(SEARCH("|"&amp;S563&amp;"|",'5_ACOMPANHAMENTO'!$AC$3:$AC$4922)))+((T563&lt;&gt;"")*ISNUMBER(SEARCH("|"&amp;T563&amp;"|",'5_ACOMPANHAMENTO'!$AC$3:$AC$4922)))+((U563&lt;&gt;"")*ISNUMBER(SEARCH("|"&amp;U563&amp;"|",'5_ACOMPANHAMENTO'!$AC$3:$AC$4922)))+((V563&lt;&gt;"")*ISNUMBER(SEARCH("|"&amp;V563&amp;"|",'5_ACOMPANHAMENTO'!$AC$3:$AC$4922)))+((W563&lt;&gt;"")*ISNUMBER(SEARCH("|"&amp;W563&amp;"|",'5_ACOMPANHAMENTO'!$AC$3:$AC$4922)))+((X563&lt;&gt;"")*ISNUMBER(SEARCH("|"&amp;X563&amp;"|",'5_ACOMPANHAMENTO'!$AC$3:$AC$4922)))+((Y563&lt;&gt;"")*ISNUMBER(SEARCH("|"&amp;Y563&amp;"|",'5_ACOMPANHAMENTO'!$AC$3:$AC$4922)))+((Z563&lt;&gt;"")*ISNUMBER(SEARCH("|"&amp;Z563&amp;"|",'5_ACOMPANHAMENTO'!$AC$3:$AC$4922)))+((AA563&lt;&gt;"")*ISNUMBER(SEARCH("|"&amp;AA563&amp;"|",'5_ACOMPANHAMENTO'!$AC$3:$AC$4922)))+((AB563&lt;&gt;"")*ISNUMBER(SEARCH("|"&amp;AB563&amp;"|",'5_ACOMPANHAMENTO'!$AC$3:$AC$4922))))&gt;0),0),0)),""))</f>
        <v/>
      </c>
      <c r="B563" s="14" t="inlineStr">
        <is>
          <t>10200,10202,10205</t>
        </is>
      </c>
      <c r="C563" s="14" t="inlineStr">
        <is>
          <t>8 EMBALAGEM</t>
        </is>
      </c>
      <c r="D563" s="4">
        <f>IF(OR($B563="",$C563=""),"",IFERROR(SUMPRODUCT(--(('5_ACOMPANHAMENTO'!$AD$3:$AD$4922=TRIM($C563&amp;""))*('5_ACOMPANHAMENTO'!$AC$3:$AC$4922&lt;&gt;"")*((((I563&lt;&gt;"")*ISNUMBER(SEARCH("|"&amp;I563&amp;"|",'5_ACOMPANHAMENTO'!$AC$3:$AC$4922)))+((J563&lt;&gt;"")*ISNUMBER(SEARCH("|"&amp;J563&amp;"|",'5_ACOMPANHAMENTO'!$AC$3:$AC$4922)))+((K563&lt;&gt;"")*ISNUMBER(SEARCH("|"&amp;K563&amp;"|",'5_ACOMPANHAMENTO'!$AC$3:$AC$4922)))+((L563&lt;&gt;"")*ISNUMBER(SEARCH("|"&amp;L563&amp;"|",'5_ACOMPANHAMENTO'!$AC$3:$AC$4922)))+((M563&lt;&gt;"")*ISNUMBER(SEARCH("|"&amp;M563&amp;"|",'5_ACOMPANHAMENTO'!$AC$3:$AC$4922)))+((N563&lt;&gt;"")*ISNUMBER(SEARCH("|"&amp;N563&amp;"|",'5_ACOMPANHAMENTO'!$AC$3:$AC$4922)))+((O563&lt;&gt;"")*ISNUMBER(SEARCH("|"&amp;O563&amp;"|",'5_ACOMPANHAMENTO'!$AC$3:$AC$4922)))+((P563&lt;&gt;"")*ISNUMBER(SEARCH("|"&amp;P563&amp;"|",'5_ACOMPANHAMENTO'!$AC$3:$AC$4922)))+((Q563&lt;&gt;"")*ISNUMBER(SEARCH("|"&amp;Q563&amp;"|",'5_ACOMPANHAMENTO'!$AC$3:$AC$4922)))+((R563&lt;&gt;"")*ISNUMBER(SEARCH("|"&amp;R563&amp;"|",'5_ACOMPANHAMENTO'!$AC$3:$AC$4922)))+((S563&lt;&gt;"")*ISNUMBER(SEARCH("|"&amp;S563&amp;"|",'5_ACOMPANHAMENTO'!$AC$3:$AC$4922)))+((T563&lt;&gt;"")*ISNUMBER(SEARCH("|"&amp;T563&amp;"|",'5_ACOMPANHAMENTO'!$AC$3:$AC$4922)))+((U563&lt;&gt;"")*ISNUMBER(SEARCH("|"&amp;U563&amp;"|",'5_ACOMPANHAMENTO'!$AC$3:$AC$4922)))+((V563&lt;&gt;"")*ISNUMBER(SEARCH("|"&amp;V563&amp;"|",'5_ACOMPANHAMENTO'!$AC$3:$AC$4922)))+((W563&lt;&gt;"")*ISNUMBER(SEARCH("|"&amp;W563&amp;"|",'5_ACOMPANHAMENTO'!$AC$3:$AC$4922)))+((X563&lt;&gt;"")*ISNUMBER(SEARCH("|"&amp;X563&amp;"|",'5_ACOMPANHAMENTO'!$AC$3:$AC$4922)))+((Y563&lt;&gt;"")*ISNUMBER(SEARCH("|"&amp;Y563&amp;"|",'5_ACOMPANHAMENTO'!$AC$3:$AC$4922)))+((Z563&lt;&gt;"")*ISNUMBER(SEARCH("|"&amp;Z563&amp;"|",'5_ACOMPANHAMENTO'!$AC$3:$AC$4922)))+((AA563&lt;&gt;"")*ISNUMBER(SEARCH("|"&amp;AA563&amp;"|",'5_ACOMPANHAMENTO'!$AC$3:$AC$4922)))+((AB563&lt;&gt;"")*ISNUMBER(SEARCH("|"&amp;AB563&amp;"|",'5_ACOMPANHAMENTO'!$AC$3:$AC$4922))))&gt;0)),'5_ACOMPANHAMENTO'!$J$3:$J$4922),0))</f>
        <v/>
      </c>
      <c r="E563" s="4">
        <f>IF(G563=0,"FINALIZADO",IF(TODAY()&gt;A563,"ATRASADO "&amp;TODAY()-A563&amp;" DIAS","ADIANTADO "&amp;A563-TODAY()&amp;" DIAS"))</f>
        <v/>
      </c>
      <c r="F563" s="7">
        <f>IF(OR($B563="",$C563=""),"",IFERROR(SUMPRODUCT(--(('5_ACOMPANHAMENTO'!$AD$3:$AD$4922=TRIM($C563&amp;""))*('5_ACOMPANHAMENTO'!$AC$3:$AC$4922&lt;&gt;"")*((((I563&lt;&gt;"")*ISNUMBER(SEARCH("|"&amp;I563&amp;"|",'5_ACOMPANHAMENTO'!$AC$3:$AC$4922)))+((J563&lt;&gt;"")*ISNUMBER(SEARCH("|"&amp;J563&amp;"|",'5_ACOMPANHAMENTO'!$AC$3:$AC$4922)))+((K563&lt;&gt;"")*ISNUMBER(SEARCH("|"&amp;K563&amp;"|",'5_ACOMPANHAMENTO'!$AC$3:$AC$4922)))+((L563&lt;&gt;"")*ISNUMBER(SEARCH("|"&amp;L563&amp;"|",'5_ACOMPANHAMENTO'!$AC$3:$AC$4922)))+((M563&lt;&gt;"")*ISNUMBER(SEARCH("|"&amp;M563&amp;"|",'5_ACOMPANHAMENTO'!$AC$3:$AC$4922)))+((N563&lt;&gt;"")*ISNUMBER(SEARCH("|"&amp;N563&amp;"|",'5_ACOMPANHAMENTO'!$AC$3:$AC$4922)))+((O563&lt;&gt;"")*ISNUMBER(SEARCH("|"&amp;O563&amp;"|",'5_ACOMPANHAMENTO'!$AC$3:$AC$4922)))+((P563&lt;&gt;"")*ISNUMBER(SEARCH("|"&amp;P563&amp;"|",'5_ACOMPANHAMENTO'!$AC$3:$AC$4922)))+((Q563&lt;&gt;"")*ISNUMBER(SEARCH("|"&amp;Q563&amp;"|",'5_ACOMPANHAMENTO'!$AC$3:$AC$4922)))+((R563&lt;&gt;"")*ISNUMBER(SEARCH("|"&amp;R563&amp;"|",'5_ACOMPANHAMENTO'!$AC$3:$AC$4922)))+((S563&lt;&gt;"")*ISNUMBER(SEARCH("|"&amp;S563&amp;"|",'5_ACOMPANHAMENTO'!$AC$3:$AC$4922)))+((T563&lt;&gt;"")*ISNUMBER(SEARCH("|"&amp;T563&amp;"|",'5_ACOMPANHAMENTO'!$AC$3:$AC$4922)))+((U563&lt;&gt;"")*ISNUMBER(SEARCH("|"&amp;U563&amp;"|",'5_ACOMPANHAMENTO'!$AC$3:$AC$4922)))+((V563&lt;&gt;"")*ISNUMBER(SEARCH("|"&amp;V563&amp;"|",'5_ACOMPANHAMENTO'!$AC$3:$AC$4922)))+((W563&lt;&gt;"")*ISNUMBER(SEARCH("|"&amp;W563&amp;"|",'5_ACOMPANHAMENTO'!$AC$3:$AC$4922)))+((X563&lt;&gt;"")*ISNUMBER(SEARCH("|"&amp;X563&amp;"|",'5_ACOMPANHAMENTO'!$AC$3:$AC$4922)))+((Y563&lt;&gt;"")*ISNUMBER(SEARCH("|"&amp;Y563&amp;"|",'5_ACOMPANHAMENTO'!$AC$3:$AC$4922)))+((Z563&lt;&gt;"")*ISNUMBER(SEARCH("|"&amp;Z563&amp;"|",'5_ACOMPANHAMENTO'!$AC$3:$AC$4922)))+((AA563&lt;&gt;"")*ISNUMBER(SEARCH("|"&amp;AA563&amp;"|",'5_ACOMPANHAMENTO'!$AC$3:$AC$4922)))+((AB563&lt;&gt;"")*ISNUMBER(SEARCH("|"&amp;AB563&amp;"|",'5_ACOMPANHAMENTO'!$AC$3:$AC$4922))))&gt;0)),'5_ACOMPANHAMENTO'!$O$3:$O$4922),0))</f>
        <v/>
      </c>
      <c r="G563" s="7">
        <f>IF(OR($B563="",$C563=""),"",D563-F563)</f>
        <v/>
      </c>
      <c r="H563">
        <f>IF(OR($B563="",$C563=""),"",TRIM($B563&amp;"")&amp;"|"&amp;TRIM($C563&amp;""))</f>
        <v/>
      </c>
      <c r="I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",99)),1,99)))</f>
        <v/>
      </c>
      <c r="J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",99)),100,99)))</f>
        <v/>
      </c>
      <c r="K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",99)),199,99)))</f>
        <v/>
      </c>
      <c r="L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",99)),298,99)))</f>
        <v/>
      </c>
      <c r="M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",99)),397,99)))</f>
        <v/>
      </c>
      <c r="N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",99)),496,99)))</f>
        <v/>
      </c>
      <c r="O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",99)),595,99)))</f>
        <v/>
      </c>
      <c r="P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",99)),694,99)))</f>
        <v/>
      </c>
      <c r="Q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",99)),793,99)))</f>
        <v/>
      </c>
      <c r="R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",99)),892,99)))</f>
        <v/>
      </c>
      <c r="S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",99)),991,99)))</f>
        <v/>
      </c>
      <c r="T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",99)),1090,99)))</f>
        <v/>
      </c>
      <c r="U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",99)),1189,99)))</f>
        <v/>
      </c>
      <c r="V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",99)),1288,99)))</f>
        <v/>
      </c>
      <c r="W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",99)),1387,99)))</f>
        <v/>
      </c>
      <c r="X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",99)),1486,99)))</f>
        <v/>
      </c>
      <c r="Y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",99)),1585,99)))</f>
        <v/>
      </c>
      <c r="Z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",99)),1684,99)))</f>
        <v/>
      </c>
      <c r="AA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",99)),1783,99)))</f>
        <v/>
      </c>
      <c r="AB563" s="1">
        <f>IF($B563="","",TRIM(MID(SUBSTITUTE(TRIM(SUBSTITUTE(SUBSTITUTE(SUBSTITUTE(SUBSTITUTE(SUBSTITUTE(SUBSTITUTE(SUBSTITUTE(SUBSTITUTE(SUBSTITUTE(SUBSTITUTE(SUBSTITUTE(SUBSTITUTE(SUBSTITUTE(SUBSTITUTE(TRIM($B563&amp;""),CHAR(10),"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",REPT(" ",99)),1882,99)))</f>
        <v/>
      </c>
    </row>
    <row r="564" hidden="1" ht="11.25" customHeight="1">
      <c r="A564" s="4">
        <f>IF(OR($B564="",$C564=""),"",IFERROR(INDEX('5_ACOMPANHAMENTO'!$A$3:$A$4922,MATCH(1,INDEX(('5_ACOMPANHAMENTO'!$AD$3:$AD$4922=TRIM($C564&amp;""))*('5_ACOMPANHAMENTO'!$AC$3:$AC$4922&lt;&gt;"")*((((I564&lt;&gt;"")*ISNUMBER(SEARCH("|"&amp;I564&amp;"|",'5_ACOMPANHAMENTO'!$AC$3:$AC$4922)))+((J564&lt;&gt;"")*ISNUMBER(SEARCH("|"&amp;J564&amp;"|",'5_ACOMPANHAMENTO'!$AC$3:$AC$4922)))+((K564&lt;&gt;"")*ISNUMBER(SEARCH("|"&amp;K564&amp;"|",'5_ACOMPANHAMENTO'!$AC$3:$AC$4922)))+((L564&lt;&gt;"")*ISNUMBER(SEARCH("|"&amp;L564&amp;"|",'5_ACOMPANHAMENTO'!$AC$3:$AC$4922)))+((M564&lt;&gt;"")*ISNUMBER(SEARCH("|"&amp;M564&amp;"|",'5_ACOMPANHAMENTO'!$AC$3:$AC$4922)))+((N564&lt;&gt;"")*ISNUMBER(SEARCH("|"&amp;N564&amp;"|",'5_ACOMPANHAMENTO'!$AC$3:$AC$4922)))+((O564&lt;&gt;"")*ISNUMBER(SEARCH("|"&amp;O564&amp;"|",'5_ACOMPANHAMENTO'!$AC$3:$AC$4922)))+((P564&lt;&gt;"")*ISNUMBER(SEARCH("|"&amp;P564&amp;"|",'5_ACOMPANHAMENTO'!$AC$3:$AC$4922)))+((Q564&lt;&gt;"")*ISNUMBER(SEARCH("|"&amp;Q564&amp;"|",'5_ACOMPANHAMENTO'!$AC$3:$AC$4922)))+((R564&lt;&gt;"")*ISNUMBER(SEARCH("|"&amp;R564&amp;"|",'5_ACOMPANHAMENTO'!$AC$3:$AC$4922)))+((S564&lt;&gt;"")*ISNUMBER(SEARCH("|"&amp;S564&amp;"|",'5_ACOMPANHAMENTO'!$AC$3:$AC$4922)))+((T564&lt;&gt;"")*ISNUMBER(SEARCH("|"&amp;T564&amp;"|",'5_ACOMPANHAMENTO'!$AC$3:$AC$4922)))+((U564&lt;&gt;"")*ISNUMBER(SEARCH("|"&amp;U564&amp;"|",'5_ACOMPANHAMENTO'!$AC$3:$AC$4922)))+((V564&lt;&gt;"")*ISNUMBER(SEARCH("|"&amp;V564&amp;"|",'5_ACOMPANHAMENTO'!$AC$3:$AC$4922)))+((W564&lt;&gt;"")*ISNUMBER(SEARCH("|"&amp;W564&amp;"|",'5_ACOMPANHAMENTO'!$AC$3:$AC$4922)))+((X564&lt;&gt;"")*ISNUMBER(SEARCH("|"&amp;X564&amp;"|",'5_ACOMPANHAMENTO'!$AC$3:$AC$4922)))+((Y564&lt;&gt;"")*ISNUMBER(SEARCH("|"&amp;Y564&amp;"|",'5_ACOMPANHAMENTO'!$AC$3:$AC$4922)))+((Z564&lt;&gt;"")*ISNUMBER(SEARCH("|"&amp;Z564&amp;"|",'5_ACOMPANHAMENTO'!$AC$3:$AC$4922)))+((AA564&lt;&gt;"")*ISNUMBER(SEARCH("|"&amp;AA564&amp;"|",'5_ACOMPANHAMENTO'!$AC$3:$AC$4922)))+((AB564&lt;&gt;"")*ISNUMBER(SEARCH("|"&amp;AB564&amp;"|",'5_ACOMPANHAMENTO'!$AC$3:$AC$4922))))&gt;0),0),0)),""))</f>
        <v/>
      </c>
      <c r="B564" s="14" t="inlineStr">
        <is>
          <t>10200,10202,10205</t>
        </is>
      </c>
      <c r="C564" s="14" t="inlineStr">
        <is>
          <t>8 EMBALAGEM</t>
        </is>
      </c>
      <c r="D564" s="4">
        <f>IF(OR($B564="",$C564=""),"",IFERROR(SUMPRODUCT(--(('5_ACOMPANHAMENTO'!$AD$3:$AD$4922=TRIM($C564&amp;""))*('5_ACOMPANHAMENTO'!$AC$3:$AC$4922&lt;&gt;"")*((((I564&lt;&gt;"")*ISNUMBER(SEARCH("|"&amp;I564&amp;"|",'5_ACOMPANHAMENTO'!$AC$3:$AC$4922)))+((J564&lt;&gt;"")*ISNUMBER(SEARCH("|"&amp;J564&amp;"|",'5_ACOMPANHAMENTO'!$AC$3:$AC$4922)))+((K564&lt;&gt;"")*ISNUMBER(SEARCH("|"&amp;K564&amp;"|",'5_ACOMPANHAMENTO'!$AC$3:$AC$4922)))+((L564&lt;&gt;"")*ISNUMBER(SEARCH("|"&amp;L564&amp;"|",'5_ACOMPANHAMENTO'!$AC$3:$AC$4922)))+((M564&lt;&gt;"")*ISNUMBER(SEARCH("|"&amp;M564&amp;"|",'5_ACOMPANHAMENTO'!$AC$3:$AC$4922)))+((N564&lt;&gt;"")*ISNUMBER(SEARCH("|"&amp;N564&amp;"|",'5_ACOMPANHAMENTO'!$AC$3:$AC$4922)))+((O564&lt;&gt;"")*ISNUMBER(SEARCH("|"&amp;O564&amp;"|",'5_ACOMPANHAMENTO'!$AC$3:$AC$4922)))+((P564&lt;&gt;"")*ISNUMBER(SEARCH("|"&amp;P564&amp;"|",'5_ACOMPANHAMENTO'!$AC$3:$AC$4922)))+((Q564&lt;&gt;"")*ISNUMBER(SEARCH("|"&amp;Q564&amp;"|",'5_ACOMPANHAMENTO'!$AC$3:$AC$4922)))+((R564&lt;&gt;"")*ISNUMBER(SEARCH("|"&amp;R564&amp;"|",'5_ACOMPANHAMENTO'!$AC$3:$AC$4922)))+((S564&lt;&gt;"")*ISNUMBER(SEARCH("|"&amp;S564&amp;"|",'5_ACOMPANHAMENTO'!$AC$3:$AC$4922)))+((T564&lt;&gt;"")*ISNUMBER(SEARCH("|"&amp;T564&amp;"|",'5_ACOMPANHAMENTO'!$AC$3:$AC$4922)))+((U564&lt;&gt;"")*ISNUMBER(SEARCH("|"&amp;U564&amp;"|",'5_ACOMPANHAMENTO'!$AC$3:$AC$4922)))+((V564&lt;&gt;"")*ISNUMBER(SEARCH("|"&amp;V564&amp;"|",'5_ACOMPANHAMENTO'!$AC$3:$AC$4922)))+((W564&lt;&gt;"")*ISNUMBER(SEARCH("|"&amp;W564&amp;"|",'5_ACOMPANHAMENTO'!$AC$3:$AC$4922)))+((X564&lt;&gt;"")*ISNUMBER(SEARCH("|"&amp;X564&amp;"|",'5_ACOMPANHAMENTO'!$AC$3:$AC$4922)))+((Y564&lt;&gt;"")*ISNUMBER(SEARCH("|"&amp;Y564&amp;"|",'5_ACOMPANHAMENTO'!$AC$3:$AC$4922)))+((Z564&lt;&gt;"")*ISNUMBER(SEARCH("|"&amp;Z564&amp;"|",'5_ACOMPANHAMENTO'!$AC$3:$AC$4922)))+((AA564&lt;&gt;"")*ISNUMBER(SEARCH("|"&amp;AA564&amp;"|",'5_ACOMPANHAMENTO'!$AC$3:$AC$4922)))+((AB564&lt;&gt;"")*ISNUMBER(SEARCH("|"&amp;AB564&amp;"|",'5_ACOMPANHAMENTO'!$AC$3:$AC$4922))))&gt;0)),'5_ACOMPANHAMENTO'!$J$3:$J$4922),0))</f>
        <v/>
      </c>
      <c r="E564" s="4">
        <f>IF(G564=0,"FINALIZADO",IF(TODAY()&gt;A564,"ATRASADO "&amp;TODAY()-A564&amp;" DIAS","ADIANTADO "&amp;A564-TODAY()&amp;" DIAS"))</f>
        <v/>
      </c>
      <c r="F564" s="7">
        <f>IF(OR($B564="",$C564=""),"",IFERROR(SUMPRODUCT(--(('5_ACOMPANHAMENTO'!$AD$3:$AD$4922=TRIM($C564&amp;""))*('5_ACOMPANHAMENTO'!$AC$3:$AC$4922&lt;&gt;"")*((((I564&lt;&gt;"")*ISNUMBER(SEARCH("|"&amp;I564&amp;"|",'5_ACOMPANHAMENTO'!$AC$3:$AC$4922)))+((J564&lt;&gt;"")*ISNUMBER(SEARCH("|"&amp;J564&amp;"|",'5_ACOMPANHAMENTO'!$AC$3:$AC$4922)))+((K564&lt;&gt;"")*ISNUMBER(SEARCH("|"&amp;K564&amp;"|",'5_ACOMPANHAMENTO'!$AC$3:$AC$4922)))+((L564&lt;&gt;"")*ISNUMBER(SEARCH("|"&amp;L564&amp;"|",'5_ACOMPANHAMENTO'!$AC$3:$AC$4922)))+((M564&lt;&gt;"")*ISNUMBER(SEARCH("|"&amp;M564&amp;"|",'5_ACOMPANHAMENTO'!$AC$3:$AC$4922)))+((N564&lt;&gt;"")*ISNUMBER(SEARCH("|"&amp;N564&amp;"|",'5_ACOMPANHAMENTO'!$AC$3:$AC$4922)))+((O564&lt;&gt;"")*ISNUMBER(SEARCH("|"&amp;O564&amp;"|",'5_ACOMPANHAMENTO'!$AC$3:$AC$4922)))+((P564&lt;&gt;"")*ISNUMBER(SEARCH("|"&amp;P564&amp;"|",'5_ACOMPANHAMENTO'!$AC$3:$AC$4922)))+((Q564&lt;&gt;"")*ISNUMBER(SEARCH("|"&amp;Q564&amp;"|",'5_ACOMPANHAMENTO'!$AC$3:$AC$4922)))+((R564&lt;&gt;"")*ISNUMBER(SEARCH("|"&amp;R564&amp;"|",'5_ACOMPANHAMENTO'!$AC$3:$AC$4922)))+((S564&lt;&gt;"")*ISNUMBER(SEARCH("|"&amp;S564&amp;"|",'5_ACOMPANHAMENTO'!$AC$3:$AC$4922)))+((T564&lt;&gt;"")*ISNUMBER(SEARCH("|"&amp;T564&amp;"|",'5_ACOMPANHAMENTO'!$AC$3:$AC$4922)))+((U564&lt;&gt;"")*ISNUMBER(SEARCH("|"&amp;U564&amp;"|",'5_ACOMPANHAMENTO'!$AC$3:$AC$4922)))+((V564&lt;&gt;"")*ISNUMBER(SEARCH("|"&amp;V564&amp;"|",'5_ACOMPANHAMENTO'!$AC$3:$AC$4922)))+((W564&lt;&gt;"")*ISNUMBER(SEARCH("|"&amp;W564&amp;"|",'5_ACOMPANHAMENTO'!$AC$3:$AC$4922)))+((X564&lt;&gt;"")*ISNUMBER(SEARCH("|"&amp;X564&amp;"|",'5_ACOMPANHAMENTO'!$AC$3:$AC$4922)))+((Y564&lt;&gt;"")*ISNUMBER(SEARCH("|"&amp;Y564&amp;"|",'5_ACOMPANHAMENTO'!$AC$3:$AC$4922)))+((Z564&lt;&gt;"")*ISNUMBER(SEARCH("|"&amp;Z564&amp;"|",'5_ACOMPANHAMENTO'!$AC$3:$AC$4922)))+((AA564&lt;&gt;"")*ISNUMBER(SEARCH("|"&amp;AA564&amp;"|",'5_ACOMPANHAMENTO'!$AC$3:$AC$4922)))+((AB564&lt;&gt;"")*ISNUMBER(SEARCH("|"&amp;AB564&amp;"|",'5_ACOMPANHAMENTO'!$AC$3:$AC$4922))))&gt;0)),'5_ACOMPANHAMENTO'!$O$3:$O$4922),0))</f>
        <v/>
      </c>
      <c r="G564" s="7">
        <f>IF(OR($B564="",$C564=""),"",D564-F564)</f>
        <v/>
      </c>
      <c r="H564">
        <f>IF(OR($B564="",$C564=""),"",TRIM($B564&amp;"")&amp;"|"&amp;TRIM($C564&amp;""))</f>
        <v/>
      </c>
      <c r="I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",99)),1,99)))</f>
        <v/>
      </c>
      <c r="J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",99)),100,99)))</f>
        <v/>
      </c>
      <c r="K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",99)),199,99)))</f>
        <v/>
      </c>
      <c r="L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",99)),298,99)))</f>
        <v/>
      </c>
      <c r="M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",99)),397,99)))</f>
        <v/>
      </c>
      <c r="N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",99)),496,99)))</f>
        <v/>
      </c>
      <c r="O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",99)),595,99)))</f>
        <v/>
      </c>
      <c r="P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",99)),694,99)))</f>
        <v/>
      </c>
      <c r="Q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",99)),793,99)))</f>
        <v/>
      </c>
      <c r="R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",99)),892,99)))</f>
        <v/>
      </c>
      <c r="S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",99)),991,99)))</f>
        <v/>
      </c>
      <c r="T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",99)),1090,99)))</f>
        <v/>
      </c>
      <c r="U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",99)),1189,99)))</f>
        <v/>
      </c>
      <c r="V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",99)),1288,99)))</f>
        <v/>
      </c>
      <c r="W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",99)),1387,99)))</f>
        <v/>
      </c>
      <c r="X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",99)),1486,99)))</f>
        <v/>
      </c>
      <c r="Y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",99)),1585,99)))</f>
        <v/>
      </c>
      <c r="Z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",99)),1684,99)))</f>
        <v/>
      </c>
      <c r="AA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",99)),1783,99)))</f>
        <v/>
      </c>
      <c r="AB564" s="1">
        <f>IF($B564="","",TRIM(MID(SUBSTITUTE(TRIM(SUBSTITUTE(SUBSTITUTE(SUBSTITUTE(SUBSTITUTE(SUBSTITUTE(SUBSTITUTE(SUBSTITUTE(SUBSTITUTE(SUBSTITUTE(SUBSTITUTE(SUBSTITUTE(SUBSTITUTE(SUBSTITUTE(SUBSTITUTE(TRIM($B564&amp;""),CHAR(10),"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",REPT(" ",99)),1882,99)))</f>
        <v/>
      </c>
    </row>
    <row r="565" hidden="1" ht="11.25" customHeight="1">
      <c r="A565" s="4">
        <f>IF(OR($B565="",$C565=""),"",IFERROR(INDEX('5_ACOMPANHAMENTO'!$A$3:$A$4922,MATCH(1,INDEX(('5_ACOMPANHAMENTO'!$AD$3:$AD$4922=TRIM($C565&amp;""))*('5_ACOMPANHAMENTO'!$AC$3:$AC$4922&lt;&gt;"")*((((I565&lt;&gt;"")*ISNUMBER(SEARCH("|"&amp;I565&amp;"|",'5_ACOMPANHAMENTO'!$AC$3:$AC$4922)))+((J565&lt;&gt;"")*ISNUMBER(SEARCH("|"&amp;J565&amp;"|",'5_ACOMPANHAMENTO'!$AC$3:$AC$4922)))+((K565&lt;&gt;"")*ISNUMBER(SEARCH("|"&amp;K565&amp;"|",'5_ACOMPANHAMENTO'!$AC$3:$AC$4922)))+((L565&lt;&gt;"")*ISNUMBER(SEARCH("|"&amp;L565&amp;"|",'5_ACOMPANHAMENTO'!$AC$3:$AC$4922)))+((M565&lt;&gt;"")*ISNUMBER(SEARCH("|"&amp;M565&amp;"|",'5_ACOMPANHAMENTO'!$AC$3:$AC$4922)))+((N565&lt;&gt;"")*ISNUMBER(SEARCH("|"&amp;N565&amp;"|",'5_ACOMPANHAMENTO'!$AC$3:$AC$4922)))+((O565&lt;&gt;"")*ISNUMBER(SEARCH("|"&amp;O565&amp;"|",'5_ACOMPANHAMENTO'!$AC$3:$AC$4922)))+((P565&lt;&gt;"")*ISNUMBER(SEARCH("|"&amp;P565&amp;"|",'5_ACOMPANHAMENTO'!$AC$3:$AC$4922)))+((Q565&lt;&gt;"")*ISNUMBER(SEARCH("|"&amp;Q565&amp;"|",'5_ACOMPANHAMENTO'!$AC$3:$AC$4922)))+((R565&lt;&gt;"")*ISNUMBER(SEARCH("|"&amp;R565&amp;"|",'5_ACOMPANHAMENTO'!$AC$3:$AC$4922)))+((S565&lt;&gt;"")*ISNUMBER(SEARCH("|"&amp;S565&amp;"|",'5_ACOMPANHAMENTO'!$AC$3:$AC$4922)))+((T565&lt;&gt;"")*ISNUMBER(SEARCH("|"&amp;T565&amp;"|",'5_ACOMPANHAMENTO'!$AC$3:$AC$4922)))+((U565&lt;&gt;"")*ISNUMBER(SEARCH("|"&amp;U565&amp;"|",'5_ACOMPANHAMENTO'!$AC$3:$AC$4922)))+((V565&lt;&gt;"")*ISNUMBER(SEARCH("|"&amp;V565&amp;"|",'5_ACOMPANHAMENTO'!$AC$3:$AC$4922)))+((W565&lt;&gt;"")*ISNUMBER(SEARCH("|"&amp;W565&amp;"|",'5_ACOMPANHAMENTO'!$AC$3:$AC$4922)))+((X565&lt;&gt;"")*ISNUMBER(SEARCH("|"&amp;X565&amp;"|",'5_ACOMPANHAMENTO'!$AC$3:$AC$4922)))+((Y565&lt;&gt;"")*ISNUMBER(SEARCH("|"&amp;Y565&amp;"|",'5_ACOMPANHAMENTO'!$AC$3:$AC$4922)))+((Z565&lt;&gt;"")*ISNUMBER(SEARCH("|"&amp;Z565&amp;"|",'5_ACOMPANHAMENTO'!$AC$3:$AC$4922)))+((AA565&lt;&gt;"")*ISNUMBER(SEARCH("|"&amp;AA565&amp;"|",'5_ACOMPANHAMENTO'!$AC$3:$AC$4922)))+((AB565&lt;&gt;"")*ISNUMBER(SEARCH("|"&amp;AB565&amp;"|",'5_ACOMPANHAMENTO'!$AC$3:$AC$4922))))&gt;0),0),0)),""))</f>
        <v/>
      </c>
      <c r="B565" s="14" t="inlineStr">
        <is>
          <t>10200,10202,10205</t>
        </is>
      </c>
      <c r="C565" s="14" t="inlineStr">
        <is>
          <t>8 EMBALAGEM</t>
        </is>
      </c>
      <c r="D565" s="4">
        <f>IF(OR($B565="",$C565=""),"",IFERROR(SUMPRODUCT(--(('5_ACOMPANHAMENTO'!$AD$3:$AD$4922=TRIM($C565&amp;""))*('5_ACOMPANHAMENTO'!$AC$3:$AC$4922&lt;&gt;"")*((((I565&lt;&gt;"")*ISNUMBER(SEARCH("|"&amp;I565&amp;"|",'5_ACOMPANHAMENTO'!$AC$3:$AC$4922)))+((J565&lt;&gt;"")*ISNUMBER(SEARCH("|"&amp;J565&amp;"|",'5_ACOMPANHAMENTO'!$AC$3:$AC$4922)))+((K565&lt;&gt;"")*ISNUMBER(SEARCH("|"&amp;K565&amp;"|",'5_ACOMPANHAMENTO'!$AC$3:$AC$4922)))+((L565&lt;&gt;"")*ISNUMBER(SEARCH("|"&amp;L565&amp;"|",'5_ACOMPANHAMENTO'!$AC$3:$AC$4922)))+((M565&lt;&gt;"")*ISNUMBER(SEARCH("|"&amp;M565&amp;"|",'5_ACOMPANHAMENTO'!$AC$3:$AC$4922)))+((N565&lt;&gt;"")*ISNUMBER(SEARCH("|"&amp;N565&amp;"|",'5_ACOMPANHAMENTO'!$AC$3:$AC$4922)))+((O565&lt;&gt;"")*ISNUMBER(SEARCH("|"&amp;O565&amp;"|",'5_ACOMPANHAMENTO'!$AC$3:$AC$4922)))+((P565&lt;&gt;"")*ISNUMBER(SEARCH("|"&amp;P565&amp;"|",'5_ACOMPANHAMENTO'!$AC$3:$AC$4922)))+((Q565&lt;&gt;"")*ISNUMBER(SEARCH("|"&amp;Q565&amp;"|",'5_ACOMPANHAMENTO'!$AC$3:$AC$4922)))+((R565&lt;&gt;"")*ISNUMBER(SEARCH("|"&amp;R565&amp;"|",'5_ACOMPANHAMENTO'!$AC$3:$AC$4922)))+((S565&lt;&gt;"")*ISNUMBER(SEARCH("|"&amp;S565&amp;"|",'5_ACOMPANHAMENTO'!$AC$3:$AC$4922)))+((T565&lt;&gt;"")*ISNUMBER(SEARCH("|"&amp;T565&amp;"|",'5_ACOMPANHAMENTO'!$AC$3:$AC$4922)))+((U565&lt;&gt;"")*ISNUMBER(SEARCH("|"&amp;U565&amp;"|",'5_ACOMPANHAMENTO'!$AC$3:$AC$4922)))+((V565&lt;&gt;"")*ISNUMBER(SEARCH("|"&amp;V565&amp;"|",'5_ACOMPANHAMENTO'!$AC$3:$AC$4922)))+((W565&lt;&gt;"")*ISNUMBER(SEARCH("|"&amp;W565&amp;"|",'5_ACOMPANHAMENTO'!$AC$3:$AC$4922)))+((X565&lt;&gt;"")*ISNUMBER(SEARCH("|"&amp;X565&amp;"|",'5_ACOMPANHAMENTO'!$AC$3:$AC$4922)))+((Y565&lt;&gt;"")*ISNUMBER(SEARCH("|"&amp;Y565&amp;"|",'5_ACOMPANHAMENTO'!$AC$3:$AC$4922)))+((Z565&lt;&gt;"")*ISNUMBER(SEARCH("|"&amp;Z565&amp;"|",'5_ACOMPANHAMENTO'!$AC$3:$AC$4922)))+((AA565&lt;&gt;"")*ISNUMBER(SEARCH("|"&amp;AA565&amp;"|",'5_ACOMPANHAMENTO'!$AC$3:$AC$4922)))+((AB565&lt;&gt;"")*ISNUMBER(SEARCH("|"&amp;AB565&amp;"|",'5_ACOMPANHAMENTO'!$AC$3:$AC$4922))))&gt;0)),'5_ACOMPANHAMENTO'!$J$3:$J$4922),0))</f>
        <v/>
      </c>
      <c r="E565" s="4">
        <f>IF(G565=0,"FINALIZADO",IF(TODAY()&gt;A565,"ATRASADO "&amp;TODAY()-A565&amp;" DIAS","ADIANTADO "&amp;A565-TODAY()&amp;" DIAS"))</f>
        <v/>
      </c>
      <c r="F565" s="7">
        <f>IF(OR($B565="",$C565=""),"",IFERROR(SUMPRODUCT(--(('5_ACOMPANHAMENTO'!$AD$3:$AD$4922=TRIM($C565&amp;""))*('5_ACOMPANHAMENTO'!$AC$3:$AC$4922&lt;&gt;"")*((((I565&lt;&gt;"")*ISNUMBER(SEARCH("|"&amp;I565&amp;"|",'5_ACOMPANHAMENTO'!$AC$3:$AC$4922)))+((J565&lt;&gt;"")*ISNUMBER(SEARCH("|"&amp;J565&amp;"|",'5_ACOMPANHAMENTO'!$AC$3:$AC$4922)))+((K565&lt;&gt;"")*ISNUMBER(SEARCH("|"&amp;K565&amp;"|",'5_ACOMPANHAMENTO'!$AC$3:$AC$4922)))+((L565&lt;&gt;"")*ISNUMBER(SEARCH("|"&amp;L565&amp;"|",'5_ACOMPANHAMENTO'!$AC$3:$AC$4922)))+((M565&lt;&gt;"")*ISNUMBER(SEARCH("|"&amp;M565&amp;"|",'5_ACOMPANHAMENTO'!$AC$3:$AC$4922)))+((N565&lt;&gt;"")*ISNUMBER(SEARCH("|"&amp;N565&amp;"|",'5_ACOMPANHAMENTO'!$AC$3:$AC$4922)))+((O565&lt;&gt;"")*ISNUMBER(SEARCH("|"&amp;O565&amp;"|",'5_ACOMPANHAMENTO'!$AC$3:$AC$4922)))+((P565&lt;&gt;"")*ISNUMBER(SEARCH("|"&amp;P565&amp;"|",'5_ACOMPANHAMENTO'!$AC$3:$AC$4922)))+((Q565&lt;&gt;"")*ISNUMBER(SEARCH("|"&amp;Q565&amp;"|",'5_ACOMPANHAMENTO'!$AC$3:$AC$4922)))+((R565&lt;&gt;"")*ISNUMBER(SEARCH("|"&amp;R565&amp;"|",'5_ACOMPANHAMENTO'!$AC$3:$AC$4922)))+((S565&lt;&gt;"")*ISNUMBER(SEARCH("|"&amp;S565&amp;"|",'5_ACOMPANHAMENTO'!$AC$3:$AC$4922)))+((T565&lt;&gt;"")*ISNUMBER(SEARCH("|"&amp;T565&amp;"|",'5_ACOMPANHAMENTO'!$AC$3:$AC$4922)))+((U565&lt;&gt;"")*ISNUMBER(SEARCH("|"&amp;U565&amp;"|",'5_ACOMPANHAMENTO'!$AC$3:$AC$4922)))+((V565&lt;&gt;"")*ISNUMBER(SEARCH("|"&amp;V565&amp;"|",'5_ACOMPANHAMENTO'!$AC$3:$AC$4922)))+((W565&lt;&gt;"")*ISNUMBER(SEARCH("|"&amp;W565&amp;"|",'5_ACOMPANHAMENTO'!$AC$3:$AC$4922)))+((X565&lt;&gt;"")*ISNUMBER(SEARCH("|"&amp;X565&amp;"|",'5_ACOMPANHAMENTO'!$AC$3:$AC$4922)))+((Y565&lt;&gt;"")*ISNUMBER(SEARCH("|"&amp;Y565&amp;"|",'5_ACOMPANHAMENTO'!$AC$3:$AC$4922)))+((Z565&lt;&gt;"")*ISNUMBER(SEARCH("|"&amp;Z565&amp;"|",'5_ACOMPANHAMENTO'!$AC$3:$AC$4922)))+((AA565&lt;&gt;"")*ISNUMBER(SEARCH("|"&amp;AA565&amp;"|",'5_ACOMPANHAMENTO'!$AC$3:$AC$4922)))+((AB565&lt;&gt;"")*ISNUMBER(SEARCH("|"&amp;AB565&amp;"|",'5_ACOMPANHAMENTO'!$AC$3:$AC$4922))))&gt;0)),'5_ACOMPANHAMENTO'!$O$3:$O$4922),0))</f>
        <v/>
      </c>
      <c r="G565" s="7">
        <f>IF(OR($B565="",$C565=""),"",D565-F565)</f>
        <v/>
      </c>
      <c r="H565">
        <f>IF(OR($B565="",$C565=""),"",TRIM($B565&amp;"")&amp;"|"&amp;TRIM($C565&amp;""))</f>
        <v/>
      </c>
      <c r="I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",99)),1,99)))</f>
        <v/>
      </c>
      <c r="J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",99)),100,99)))</f>
        <v/>
      </c>
      <c r="K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",99)),199,99)))</f>
        <v/>
      </c>
      <c r="L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",99)),298,99)))</f>
        <v/>
      </c>
      <c r="M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",99)),397,99)))</f>
        <v/>
      </c>
      <c r="N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",99)),496,99)))</f>
        <v/>
      </c>
      <c r="O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",99)),595,99)))</f>
        <v/>
      </c>
      <c r="P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",99)),694,99)))</f>
        <v/>
      </c>
      <c r="Q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",99)),793,99)))</f>
        <v/>
      </c>
      <c r="R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",99)),892,99)))</f>
        <v/>
      </c>
      <c r="S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",99)),991,99)))</f>
        <v/>
      </c>
      <c r="T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",99)),1090,99)))</f>
        <v/>
      </c>
      <c r="U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",99)),1189,99)))</f>
        <v/>
      </c>
      <c r="V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",99)),1288,99)))</f>
        <v/>
      </c>
      <c r="W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",99)),1387,99)))</f>
        <v/>
      </c>
      <c r="X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",99)),1486,99)))</f>
        <v/>
      </c>
      <c r="Y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",99)),1585,99)))</f>
        <v/>
      </c>
      <c r="Z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",99)),1684,99)))</f>
        <v/>
      </c>
      <c r="AA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",99)),1783,99)))</f>
        <v/>
      </c>
      <c r="AB565" s="1">
        <f>IF($B565="","",TRIM(MID(SUBSTITUTE(TRIM(SUBSTITUTE(SUBSTITUTE(SUBSTITUTE(SUBSTITUTE(SUBSTITUTE(SUBSTITUTE(SUBSTITUTE(SUBSTITUTE(SUBSTITUTE(SUBSTITUTE(SUBSTITUTE(SUBSTITUTE(SUBSTITUTE(SUBSTITUTE(TRIM($B565&amp;""),CHAR(10),"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",REPT(" ",99)),1882,99)))</f>
        <v/>
      </c>
    </row>
    <row r="566" hidden="1" ht="11.25" customHeight="1">
      <c r="A566" s="4">
        <f>IF(OR($B566="",$C566=""),"",IFERROR(INDEX('5_ACOMPANHAMENTO'!$A$3:$A$4922,MATCH(1,INDEX(('5_ACOMPANHAMENTO'!$AD$3:$AD$4922=TRIM($C566&amp;""))*('5_ACOMPANHAMENTO'!$AC$3:$AC$4922&lt;&gt;"")*((((I566&lt;&gt;"")*ISNUMBER(SEARCH("|"&amp;I566&amp;"|",'5_ACOMPANHAMENTO'!$AC$3:$AC$4922)))+((J566&lt;&gt;"")*ISNUMBER(SEARCH("|"&amp;J566&amp;"|",'5_ACOMPANHAMENTO'!$AC$3:$AC$4922)))+((K566&lt;&gt;"")*ISNUMBER(SEARCH("|"&amp;K566&amp;"|",'5_ACOMPANHAMENTO'!$AC$3:$AC$4922)))+((L566&lt;&gt;"")*ISNUMBER(SEARCH("|"&amp;L566&amp;"|",'5_ACOMPANHAMENTO'!$AC$3:$AC$4922)))+((M566&lt;&gt;"")*ISNUMBER(SEARCH("|"&amp;M566&amp;"|",'5_ACOMPANHAMENTO'!$AC$3:$AC$4922)))+((N566&lt;&gt;"")*ISNUMBER(SEARCH("|"&amp;N566&amp;"|",'5_ACOMPANHAMENTO'!$AC$3:$AC$4922)))+((O566&lt;&gt;"")*ISNUMBER(SEARCH("|"&amp;O566&amp;"|",'5_ACOMPANHAMENTO'!$AC$3:$AC$4922)))+((P566&lt;&gt;"")*ISNUMBER(SEARCH("|"&amp;P566&amp;"|",'5_ACOMPANHAMENTO'!$AC$3:$AC$4922)))+((Q566&lt;&gt;"")*ISNUMBER(SEARCH("|"&amp;Q566&amp;"|",'5_ACOMPANHAMENTO'!$AC$3:$AC$4922)))+((R566&lt;&gt;"")*ISNUMBER(SEARCH("|"&amp;R566&amp;"|",'5_ACOMPANHAMENTO'!$AC$3:$AC$4922)))+((S566&lt;&gt;"")*ISNUMBER(SEARCH("|"&amp;S566&amp;"|",'5_ACOMPANHAMENTO'!$AC$3:$AC$4922)))+((T566&lt;&gt;"")*ISNUMBER(SEARCH("|"&amp;T566&amp;"|",'5_ACOMPANHAMENTO'!$AC$3:$AC$4922)))+((U566&lt;&gt;"")*ISNUMBER(SEARCH("|"&amp;U566&amp;"|",'5_ACOMPANHAMENTO'!$AC$3:$AC$4922)))+((V566&lt;&gt;"")*ISNUMBER(SEARCH("|"&amp;V566&amp;"|",'5_ACOMPANHAMENTO'!$AC$3:$AC$4922)))+((W566&lt;&gt;"")*ISNUMBER(SEARCH("|"&amp;W566&amp;"|",'5_ACOMPANHAMENTO'!$AC$3:$AC$4922)))+((X566&lt;&gt;"")*ISNUMBER(SEARCH("|"&amp;X566&amp;"|",'5_ACOMPANHAMENTO'!$AC$3:$AC$4922)))+((Y566&lt;&gt;"")*ISNUMBER(SEARCH("|"&amp;Y566&amp;"|",'5_ACOMPANHAMENTO'!$AC$3:$AC$4922)))+((Z566&lt;&gt;"")*ISNUMBER(SEARCH("|"&amp;Z566&amp;"|",'5_ACOMPANHAMENTO'!$AC$3:$AC$4922)))+((AA566&lt;&gt;"")*ISNUMBER(SEARCH("|"&amp;AA566&amp;"|",'5_ACOMPANHAMENTO'!$AC$3:$AC$4922)))+((AB566&lt;&gt;"")*ISNUMBER(SEARCH("|"&amp;AB566&amp;"|",'5_ACOMPANHAMENTO'!$AC$3:$AC$4922))))&gt;0),0),0)),""))</f>
        <v/>
      </c>
      <c r="B566" s="14" t="inlineStr">
        <is>
          <t>10200,10202,10205</t>
        </is>
      </c>
      <c r="C566" s="14" t="inlineStr">
        <is>
          <t>8 EMBALAGEM</t>
        </is>
      </c>
      <c r="D566" s="4">
        <f>IF(OR($B566="",$C566=""),"",IFERROR(SUMPRODUCT(--(('5_ACOMPANHAMENTO'!$AD$3:$AD$4922=TRIM($C566&amp;""))*('5_ACOMPANHAMENTO'!$AC$3:$AC$4922&lt;&gt;"")*((((I566&lt;&gt;"")*ISNUMBER(SEARCH("|"&amp;I566&amp;"|",'5_ACOMPANHAMENTO'!$AC$3:$AC$4922)))+((J566&lt;&gt;"")*ISNUMBER(SEARCH("|"&amp;J566&amp;"|",'5_ACOMPANHAMENTO'!$AC$3:$AC$4922)))+((K566&lt;&gt;"")*ISNUMBER(SEARCH("|"&amp;K566&amp;"|",'5_ACOMPANHAMENTO'!$AC$3:$AC$4922)))+((L566&lt;&gt;"")*ISNUMBER(SEARCH("|"&amp;L566&amp;"|",'5_ACOMPANHAMENTO'!$AC$3:$AC$4922)))+((M566&lt;&gt;"")*ISNUMBER(SEARCH("|"&amp;M566&amp;"|",'5_ACOMPANHAMENTO'!$AC$3:$AC$4922)))+((N566&lt;&gt;"")*ISNUMBER(SEARCH("|"&amp;N566&amp;"|",'5_ACOMPANHAMENTO'!$AC$3:$AC$4922)))+((O566&lt;&gt;"")*ISNUMBER(SEARCH("|"&amp;O566&amp;"|",'5_ACOMPANHAMENTO'!$AC$3:$AC$4922)))+((P566&lt;&gt;"")*ISNUMBER(SEARCH("|"&amp;P566&amp;"|",'5_ACOMPANHAMENTO'!$AC$3:$AC$4922)))+((Q566&lt;&gt;"")*ISNUMBER(SEARCH("|"&amp;Q566&amp;"|",'5_ACOMPANHAMENTO'!$AC$3:$AC$4922)))+((R566&lt;&gt;"")*ISNUMBER(SEARCH("|"&amp;R566&amp;"|",'5_ACOMPANHAMENTO'!$AC$3:$AC$4922)))+((S566&lt;&gt;"")*ISNUMBER(SEARCH("|"&amp;S566&amp;"|",'5_ACOMPANHAMENTO'!$AC$3:$AC$4922)))+((T566&lt;&gt;"")*ISNUMBER(SEARCH("|"&amp;T566&amp;"|",'5_ACOMPANHAMENTO'!$AC$3:$AC$4922)))+((U566&lt;&gt;"")*ISNUMBER(SEARCH("|"&amp;U566&amp;"|",'5_ACOMPANHAMENTO'!$AC$3:$AC$4922)))+((V566&lt;&gt;"")*ISNUMBER(SEARCH("|"&amp;V566&amp;"|",'5_ACOMPANHAMENTO'!$AC$3:$AC$4922)))+((W566&lt;&gt;"")*ISNUMBER(SEARCH("|"&amp;W566&amp;"|",'5_ACOMPANHAMENTO'!$AC$3:$AC$4922)))+((X566&lt;&gt;"")*ISNUMBER(SEARCH("|"&amp;X566&amp;"|",'5_ACOMPANHAMENTO'!$AC$3:$AC$4922)))+((Y566&lt;&gt;"")*ISNUMBER(SEARCH("|"&amp;Y566&amp;"|",'5_ACOMPANHAMENTO'!$AC$3:$AC$4922)))+((Z566&lt;&gt;"")*ISNUMBER(SEARCH("|"&amp;Z566&amp;"|",'5_ACOMPANHAMENTO'!$AC$3:$AC$4922)))+((AA566&lt;&gt;"")*ISNUMBER(SEARCH("|"&amp;AA566&amp;"|",'5_ACOMPANHAMENTO'!$AC$3:$AC$4922)))+((AB566&lt;&gt;"")*ISNUMBER(SEARCH("|"&amp;AB566&amp;"|",'5_ACOMPANHAMENTO'!$AC$3:$AC$4922))))&gt;0)),'5_ACOMPANHAMENTO'!$J$3:$J$4922),0))</f>
        <v/>
      </c>
      <c r="E566" s="4">
        <f>IF(G566=0,"FINALIZADO",IF(TODAY()&gt;A566,"ATRASADO "&amp;TODAY()-A566&amp;" DIAS","ADIANTADO "&amp;A566-TODAY()&amp;" DIAS"))</f>
        <v/>
      </c>
      <c r="F566" s="7">
        <f>IF(OR($B566="",$C566=""),"",IFERROR(SUMPRODUCT(--(('5_ACOMPANHAMENTO'!$AD$3:$AD$4922=TRIM($C566&amp;""))*('5_ACOMPANHAMENTO'!$AC$3:$AC$4922&lt;&gt;"")*((((I566&lt;&gt;"")*ISNUMBER(SEARCH("|"&amp;I566&amp;"|",'5_ACOMPANHAMENTO'!$AC$3:$AC$4922)))+((J566&lt;&gt;"")*ISNUMBER(SEARCH("|"&amp;J566&amp;"|",'5_ACOMPANHAMENTO'!$AC$3:$AC$4922)))+((K566&lt;&gt;"")*ISNUMBER(SEARCH("|"&amp;K566&amp;"|",'5_ACOMPANHAMENTO'!$AC$3:$AC$4922)))+((L566&lt;&gt;"")*ISNUMBER(SEARCH("|"&amp;L566&amp;"|",'5_ACOMPANHAMENTO'!$AC$3:$AC$4922)))+((M566&lt;&gt;"")*ISNUMBER(SEARCH("|"&amp;M566&amp;"|",'5_ACOMPANHAMENTO'!$AC$3:$AC$4922)))+((N566&lt;&gt;"")*ISNUMBER(SEARCH("|"&amp;N566&amp;"|",'5_ACOMPANHAMENTO'!$AC$3:$AC$4922)))+((O566&lt;&gt;"")*ISNUMBER(SEARCH("|"&amp;O566&amp;"|",'5_ACOMPANHAMENTO'!$AC$3:$AC$4922)))+((P566&lt;&gt;"")*ISNUMBER(SEARCH("|"&amp;P566&amp;"|",'5_ACOMPANHAMENTO'!$AC$3:$AC$4922)))+((Q566&lt;&gt;"")*ISNUMBER(SEARCH("|"&amp;Q566&amp;"|",'5_ACOMPANHAMENTO'!$AC$3:$AC$4922)))+((R566&lt;&gt;"")*ISNUMBER(SEARCH("|"&amp;R566&amp;"|",'5_ACOMPANHAMENTO'!$AC$3:$AC$4922)))+((S566&lt;&gt;"")*ISNUMBER(SEARCH("|"&amp;S566&amp;"|",'5_ACOMPANHAMENTO'!$AC$3:$AC$4922)))+((T566&lt;&gt;"")*ISNUMBER(SEARCH("|"&amp;T566&amp;"|",'5_ACOMPANHAMENTO'!$AC$3:$AC$4922)))+((U566&lt;&gt;"")*ISNUMBER(SEARCH("|"&amp;U566&amp;"|",'5_ACOMPANHAMENTO'!$AC$3:$AC$4922)))+((V566&lt;&gt;"")*ISNUMBER(SEARCH("|"&amp;V566&amp;"|",'5_ACOMPANHAMENTO'!$AC$3:$AC$4922)))+((W566&lt;&gt;"")*ISNUMBER(SEARCH("|"&amp;W566&amp;"|",'5_ACOMPANHAMENTO'!$AC$3:$AC$4922)))+((X566&lt;&gt;"")*ISNUMBER(SEARCH("|"&amp;X566&amp;"|",'5_ACOMPANHAMENTO'!$AC$3:$AC$4922)))+((Y566&lt;&gt;"")*ISNUMBER(SEARCH("|"&amp;Y566&amp;"|",'5_ACOMPANHAMENTO'!$AC$3:$AC$4922)))+((Z566&lt;&gt;"")*ISNUMBER(SEARCH("|"&amp;Z566&amp;"|",'5_ACOMPANHAMENTO'!$AC$3:$AC$4922)))+((AA566&lt;&gt;"")*ISNUMBER(SEARCH("|"&amp;AA566&amp;"|",'5_ACOMPANHAMENTO'!$AC$3:$AC$4922)))+((AB566&lt;&gt;"")*ISNUMBER(SEARCH("|"&amp;AB566&amp;"|",'5_ACOMPANHAMENTO'!$AC$3:$AC$4922))))&gt;0)),'5_ACOMPANHAMENTO'!$O$3:$O$4922),0))</f>
        <v/>
      </c>
      <c r="G566" s="7">
        <f>IF(OR($B566="",$C566=""),"",D566-F566)</f>
        <v/>
      </c>
      <c r="H566">
        <f>IF(OR($B566="",$C566=""),"",TRIM($B566&amp;"")&amp;"|"&amp;TRIM($C566&amp;""))</f>
        <v/>
      </c>
      <c r="I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",99)),1,99)))</f>
        <v/>
      </c>
      <c r="J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",99)),100,99)))</f>
        <v/>
      </c>
      <c r="K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",99)),199,99)))</f>
        <v/>
      </c>
      <c r="L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",99)),298,99)))</f>
        <v/>
      </c>
      <c r="M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",99)),397,99)))</f>
        <v/>
      </c>
      <c r="N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",99)),496,99)))</f>
        <v/>
      </c>
      <c r="O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",99)),595,99)))</f>
        <v/>
      </c>
      <c r="P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",99)),694,99)))</f>
        <v/>
      </c>
      <c r="Q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",99)),793,99)))</f>
        <v/>
      </c>
      <c r="R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",99)),892,99)))</f>
        <v/>
      </c>
      <c r="S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",99)),991,99)))</f>
        <v/>
      </c>
      <c r="T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",99)),1090,99)))</f>
        <v/>
      </c>
      <c r="U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",99)),1189,99)))</f>
        <v/>
      </c>
      <c r="V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",99)),1288,99)))</f>
        <v/>
      </c>
      <c r="W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",99)),1387,99)))</f>
        <v/>
      </c>
      <c r="X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",99)),1486,99)))</f>
        <v/>
      </c>
      <c r="Y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",99)),1585,99)))</f>
        <v/>
      </c>
      <c r="Z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",99)),1684,99)))</f>
        <v/>
      </c>
      <c r="AA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",99)),1783,99)))</f>
        <v/>
      </c>
      <c r="AB566" s="1">
        <f>IF($B566="","",TRIM(MID(SUBSTITUTE(TRIM(SUBSTITUTE(SUBSTITUTE(SUBSTITUTE(SUBSTITUTE(SUBSTITUTE(SUBSTITUTE(SUBSTITUTE(SUBSTITUTE(SUBSTITUTE(SUBSTITUTE(SUBSTITUTE(SUBSTITUTE(SUBSTITUTE(SUBSTITUTE(TRIM($B566&amp;""),CHAR(10),"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",REPT(" ",99)),1882,99)))</f>
        <v/>
      </c>
    </row>
    <row r="567" hidden="1" ht="11.25" customHeight="1">
      <c r="A567" s="4">
        <f>IF(OR($B567="",$C567=""),"",IFERROR(INDEX('5_ACOMPANHAMENTO'!$A$3:$A$4922,MATCH(1,INDEX(('5_ACOMPANHAMENTO'!$AD$3:$AD$4922=TRIM($C567&amp;""))*('5_ACOMPANHAMENTO'!$AC$3:$AC$4922&lt;&gt;"")*((((I567&lt;&gt;"")*ISNUMBER(SEARCH("|"&amp;I567&amp;"|",'5_ACOMPANHAMENTO'!$AC$3:$AC$4922)))+((J567&lt;&gt;"")*ISNUMBER(SEARCH("|"&amp;J567&amp;"|",'5_ACOMPANHAMENTO'!$AC$3:$AC$4922)))+((K567&lt;&gt;"")*ISNUMBER(SEARCH("|"&amp;K567&amp;"|",'5_ACOMPANHAMENTO'!$AC$3:$AC$4922)))+((L567&lt;&gt;"")*ISNUMBER(SEARCH("|"&amp;L567&amp;"|",'5_ACOMPANHAMENTO'!$AC$3:$AC$4922)))+((M567&lt;&gt;"")*ISNUMBER(SEARCH("|"&amp;M567&amp;"|",'5_ACOMPANHAMENTO'!$AC$3:$AC$4922)))+((N567&lt;&gt;"")*ISNUMBER(SEARCH("|"&amp;N567&amp;"|",'5_ACOMPANHAMENTO'!$AC$3:$AC$4922)))+((O567&lt;&gt;"")*ISNUMBER(SEARCH("|"&amp;O567&amp;"|",'5_ACOMPANHAMENTO'!$AC$3:$AC$4922)))+((P567&lt;&gt;"")*ISNUMBER(SEARCH("|"&amp;P567&amp;"|",'5_ACOMPANHAMENTO'!$AC$3:$AC$4922)))+((Q567&lt;&gt;"")*ISNUMBER(SEARCH("|"&amp;Q567&amp;"|",'5_ACOMPANHAMENTO'!$AC$3:$AC$4922)))+((R567&lt;&gt;"")*ISNUMBER(SEARCH("|"&amp;R567&amp;"|",'5_ACOMPANHAMENTO'!$AC$3:$AC$4922)))+((S567&lt;&gt;"")*ISNUMBER(SEARCH("|"&amp;S567&amp;"|",'5_ACOMPANHAMENTO'!$AC$3:$AC$4922)))+((T567&lt;&gt;"")*ISNUMBER(SEARCH("|"&amp;T567&amp;"|",'5_ACOMPANHAMENTO'!$AC$3:$AC$4922)))+((U567&lt;&gt;"")*ISNUMBER(SEARCH("|"&amp;U567&amp;"|",'5_ACOMPANHAMENTO'!$AC$3:$AC$4922)))+((V567&lt;&gt;"")*ISNUMBER(SEARCH("|"&amp;V567&amp;"|",'5_ACOMPANHAMENTO'!$AC$3:$AC$4922)))+((W567&lt;&gt;"")*ISNUMBER(SEARCH("|"&amp;W567&amp;"|",'5_ACOMPANHAMENTO'!$AC$3:$AC$4922)))+((X567&lt;&gt;"")*ISNUMBER(SEARCH("|"&amp;X567&amp;"|",'5_ACOMPANHAMENTO'!$AC$3:$AC$4922)))+((Y567&lt;&gt;"")*ISNUMBER(SEARCH("|"&amp;Y567&amp;"|",'5_ACOMPANHAMENTO'!$AC$3:$AC$4922)))+((Z567&lt;&gt;"")*ISNUMBER(SEARCH("|"&amp;Z567&amp;"|",'5_ACOMPANHAMENTO'!$AC$3:$AC$4922)))+((AA567&lt;&gt;"")*ISNUMBER(SEARCH("|"&amp;AA567&amp;"|",'5_ACOMPANHAMENTO'!$AC$3:$AC$4922)))+((AB567&lt;&gt;"")*ISNUMBER(SEARCH("|"&amp;AB567&amp;"|",'5_ACOMPANHAMENTO'!$AC$3:$AC$4922))))&gt;0),0),0)),""))</f>
        <v/>
      </c>
      <c r="B567" s="14" t="inlineStr">
        <is>
          <t>10200,10202,10205</t>
        </is>
      </c>
      <c r="C567" s="14" t="inlineStr">
        <is>
          <t>8 EMBALAGEM</t>
        </is>
      </c>
      <c r="D567" s="4">
        <f>IF(OR($B567="",$C567=""),"",IFERROR(SUMPRODUCT(--(('5_ACOMPANHAMENTO'!$AD$3:$AD$4922=TRIM($C567&amp;""))*('5_ACOMPANHAMENTO'!$AC$3:$AC$4922&lt;&gt;"")*((((I567&lt;&gt;"")*ISNUMBER(SEARCH("|"&amp;I567&amp;"|",'5_ACOMPANHAMENTO'!$AC$3:$AC$4922)))+((J567&lt;&gt;"")*ISNUMBER(SEARCH("|"&amp;J567&amp;"|",'5_ACOMPANHAMENTO'!$AC$3:$AC$4922)))+((K567&lt;&gt;"")*ISNUMBER(SEARCH("|"&amp;K567&amp;"|",'5_ACOMPANHAMENTO'!$AC$3:$AC$4922)))+((L567&lt;&gt;"")*ISNUMBER(SEARCH("|"&amp;L567&amp;"|",'5_ACOMPANHAMENTO'!$AC$3:$AC$4922)))+((M567&lt;&gt;"")*ISNUMBER(SEARCH("|"&amp;M567&amp;"|",'5_ACOMPANHAMENTO'!$AC$3:$AC$4922)))+((N567&lt;&gt;"")*ISNUMBER(SEARCH("|"&amp;N567&amp;"|",'5_ACOMPANHAMENTO'!$AC$3:$AC$4922)))+((O567&lt;&gt;"")*ISNUMBER(SEARCH("|"&amp;O567&amp;"|",'5_ACOMPANHAMENTO'!$AC$3:$AC$4922)))+((P567&lt;&gt;"")*ISNUMBER(SEARCH("|"&amp;P567&amp;"|",'5_ACOMPANHAMENTO'!$AC$3:$AC$4922)))+((Q567&lt;&gt;"")*ISNUMBER(SEARCH("|"&amp;Q567&amp;"|",'5_ACOMPANHAMENTO'!$AC$3:$AC$4922)))+((R567&lt;&gt;"")*ISNUMBER(SEARCH("|"&amp;R567&amp;"|",'5_ACOMPANHAMENTO'!$AC$3:$AC$4922)))+((S567&lt;&gt;"")*ISNUMBER(SEARCH("|"&amp;S567&amp;"|",'5_ACOMPANHAMENTO'!$AC$3:$AC$4922)))+((T567&lt;&gt;"")*ISNUMBER(SEARCH("|"&amp;T567&amp;"|",'5_ACOMPANHAMENTO'!$AC$3:$AC$4922)))+((U567&lt;&gt;"")*ISNUMBER(SEARCH("|"&amp;U567&amp;"|",'5_ACOMPANHAMENTO'!$AC$3:$AC$4922)))+((V567&lt;&gt;"")*ISNUMBER(SEARCH("|"&amp;V567&amp;"|",'5_ACOMPANHAMENTO'!$AC$3:$AC$4922)))+((W567&lt;&gt;"")*ISNUMBER(SEARCH("|"&amp;W567&amp;"|",'5_ACOMPANHAMENTO'!$AC$3:$AC$4922)))+((X567&lt;&gt;"")*ISNUMBER(SEARCH("|"&amp;X567&amp;"|",'5_ACOMPANHAMENTO'!$AC$3:$AC$4922)))+((Y567&lt;&gt;"")*ISNUMBER(SEARCH("|"&amp;Y567&amp;"|",'5_ACOMPANHAMENTO'!$AC$3:$AC$4922)))+((Z567&lt;&gt;"")*ISNUMBER(SEARCH("|"&amp;Z567&amp;"|",'5_ACOMPANHAMENTO'!$AC$3:$AC$4922)))+((AA567&lt;&gt;"")*ISNUMBER(SEARCH("|"&amp;AA567&amp;"|",'5_ACOMPANHAMENTO'!$AC$3:$AC$4922)))+((AB567&lt;&gt;"")*ISNUMBER(SEARCH("|"&amp;AB567&amp;"|",'5_ACOMPANHAMENTO'!$AC$3:$AC$4922))))&gt;0)),'5_ACOMPANHAMENTO'!$J$3:$J$4922),0))</f>
        <v/>
      </c>
      <c r="E567" s="4">
        <f>IF(G567=0,"FINALIZADO",IF(TODAY()&gt;A567,"ATRASADO "&amp;TODAY()-A567&amp;" DIAS","ADIANTADO "&amp;A567-TODAY()&amp;" DIAS"))</f>
        <v/>
      </c>
      <c r="F567" s="7">
        <f>IF(OR($B567="",$C567=""),"",IFERROR(SUMPRODUCT(--(('5_ACOMPANHAMENTO'!$AD$3:$AD$4922=TRIM($C567&amp;""))*('5_ACOMPANHAMENTO'!$AC$3:$AC$4922&lt;&gt;"")*((((I567&lt;&gt;"")*ISNUMBER(SEARCH("|"&amp;I567&amp;"|",'5_ACOMPANHAMENTO'!$AC$3:$AC$4922)))+((J567&lt;&gt;"")*ISNUMBER(SEARCH("|"&amp;J567&amp;"|",'5_ACOMPANHAMENTO'!$AC$3:$AC$4922)))+((K567&lt;&gt;"")*ISNUMBER(SEARCH("|"&amp;K567&amp;"|",'5_ACOMPANHAMENTO'!$AC$3:$AC$4922)))+((L567&lt;&gt;"")*ISNUMBER(SEARCH("|"&amp;L567&amp;"|",'5_ACOMPANHAMENTO'!$AC$3:$AC$4922)))+((M567&lt;&gt;"")*ISNUMBER(SEARCH("|"&amp;M567&amp;"|",'5_ACOMPANHAMENTO'!$AC$3:$AC$4922)))+((N567&lt;&gt;"")*ISNUMBER(SEARCH("|"&amp;N567&amp;"|",'5_ACOMPANHAMENTO'!$AC$3:$AC$4922)))+((O567&lt;&gt;"")*ISNUMBER(SEARCH("|"&amp;O567&amp;"|",'5_ACOMPANHAMENTO'!$AC$3:$AC$4922)))+((P567&lt;&gt;"")*ISNUMBER(SEARCH("|"&amp;P567&amp;"|",'5_ACOMPANHAMENTO'!$AC$3:$AC$4922)))+((Q567&lt;&gt;"")*ISNUMBER(SEARCH("|"&amp;Q567&amp;"|",'5_ACOMPANHAMENTO'!$AC$3:$AC$4922)))+((R567&lt;&gt;"")*ISNUMBER(SEARCH("|"&amp;R567&amp;"|",'5_ACOMPANHAMENTO'!$AC$3:$AC$4922)))+((S567&lt;&gt;"")*ISNUMBER(SEARCH("|"&amp;S567&amp;"|",'5_ACOMPANHAMENTO'!$AC$3:$AC$4922)))+((T567&lt;&gt;"")*ISNUMBER(SEARCH("|"&amp;T567&amp;"|",'5_ACOMPANHAMENTO'!$AC$3:$AC$4922)))+((U567&lt;&gt;"")*ISNUMBER(SEARCH("|"&amp;U567&amp;"|",'5_ACOMPANHAMENTO'!$AC$3:$AC$4922)))+((V567&lt;&gt;"")*ISNUMBER(SEARCH("|"&amp;V567&amp;"|",'5_ACOMPANHAMENTO'!$AC$3:$AC$4922)))+((W567&lt;&gt;"")*ISNUMBER(SEARCH("|"&amp;W567&amp;"|",'5_ACOMPANHAMENTO'!$AC$3:$AC$4922)))+((X567&lt;&gt;"")*ISNUMBER(SEARCH("|"&amp;X567&amp;"|",'5_ACOMPANHAMENTO'!$AC$3:$AC$4922)))+((Y567&lt;&gt;"")*ISNUMBER(SEARCH("|"&amp;Y567&amp;"|",'5_ACOMPANHAMENTO'!$AC$3:$AC$4922)))+((Z567&lt;&gt;"")*ISNUMBER(SEARCH("|"&amp;Z567&amp;"|",'5_ACOMPANHAMENTO'!$AC$3:$AC$4922)))+((AA567&lt;&gt;"")*ISNUMBER(SEARCH("|"&amp;AA567&amp;"|",'5_ACOMPANHAMENTO'!$AC$3:$AC$4922)))+((AB567&lt;&gt;"")*ISNUMBER(SEARCH("|"&amp;AB567&amp;"|",'5_ACOMPANHAMENTO'!$AC$3:$AC$4922))))&gt;0)),'5_ACOMPANHAMENTO'!$O$3:$O$4922),0))</f>
        <v/>
      </c>
      <c r="G567" s="7">
        <f>IF(OR($B567="",$C567=""),"",D567-F567)</f>
        <v/>
      </c>
      <c r="H567">
        <f>IF(OR($B567="",$C567=""),"",TRIM($B567&amp;"")&amp;"|"&amp;TRIM($C567&amp;""))</f>
        <v/>
      </c>
      <c r="I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",99)),1,99)))</f>
        <v/>
      </c>
      <c r="J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",99)),100,99)))</f>
        <v/>
      </c>
      <c r="K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",99)),199,99)))</f>
        <v/>
      </c>
      <c r="L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",99)),298,99)))</f>
        <v/>
      </c>
      <c r="M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",99)),397,99)))</f>
        <v/>
      </c>
      <c r="N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",99)),496,99)))</f>
        <v/>
      </c>
      <c r="O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",99)),595,99)))</f>
        <v/>
      </c>
      <c r="P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",99)),694,99)))</f>
        <v/>
      </c>
      <c r="Q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",99)),793,99)))</f>
        <v/>
      </c>
      <c r="R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",99)),892,99)))</f>
        <v/>
      </c>
      <c r="S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",99)),991,99)))</f>
        <v/>
      </c>
      <c r="T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",99)),1090,99)))</f>
        <v/>
      </c>
      <c r="U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",99)),1189,99)))</f>
        <v/>
      </c>
      <c r="V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",99)),1288,99)))</f>
        <v/>
      </c>
      <c r="W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",99)),1387,99)))</f>
        <v/>
      </c>
      <c r="X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",99)),1486,99)))</f>
        <v/>
      </c>
      <c r="Y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",99)),1585,99)))</f>
        <v/>
      </c>
      <c r="Z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",99)),1684,99)))</f>
        <v/>
      </c>
      <c r="AA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",99)),1783,99)))</f>
        <v/>
      </c>
      <c r="AB567" s="1">
        <f>IF($B567="","",TRIM(MID(SUBSTITUTE(TRIM(SUBSTITUTE(SUBSTITUTE(SUBSTITUTE(SUBSTITUTE(SUBSTITUTE(SUBSTITUTE(SUBSTITUTE(SUBSTITUTE(SUBSTITUTE(SUBSTITUTE(SUBSTITUTE(SUBSTITUTE(SUBSTITUTE(SUBSTITUTE(TRIM($B567&amp;""),CHAR(10),"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",REPT(" ",99)),1882,99)))</f>
        <v/>
      </c>
    </row>
    <row r="568" hidden="1" ht="11.25" customHeight="1">
      <c r="A568" s="4">
        <f>IF(OR($B568="",$C568=""),"",IFERROR(INDEX('5_ACOMPANHAMENTO'!$A$3:$A$4922,MATCH(1,INDEX(('5_ACOMPANHAMENTO'!$AD$3:$AD$4922=TRIM($C568&amp;""))*('5_ACOMPANHAMENTO'!$AC$3:$AC$4922&lt;&gt;"")*((((I568&lt;&gt;"")*ISNUMBER(SEARCH("|"&amp;I568&amp;"|",'5_ACOMPANHAMENTO'!$AC$3:$AC$4922)))+((J568&lt;&gt;"")*ISNUMBER(SEARCH("|"&amp;J568&amp;"|",'5_ACOMPANHAMENTO'!$AC$3:$AC$4922)))+((K568&lt;&gt;"")*ISNUMBER(SEARCH("|"&amp;K568&amp;"|",'5_ACOMPANHAMENTO'!$AC$3:$AC$4922)))+((L568&lt;&gt;"")*ISNUMBER(SEARCH("|"&amp;L568&amp;"|",'5_ACOMPANHAMENTO'!$AC$3:$AC$4922)))+((M568&lt;&gt;"")*ISNUMBER(SEARCH("|"&amp;M568&amp;"|",'5_ACOMPANHAMENTO'!$AC$3:$AC$4922)))+((N568&lt;&gt;"")*ISNUMBER(SEARCH("|"&amp;N568&amp;"|",'5_ACOMPANHAMENTO'!$AC$3:$AC$4922)))+((O568&lt;&gt;"")*ISNUMBER(SEARCH("|"&amp;O568&amp;"|",'5_ACOMPANHAMENTO'!$AC$3:$AC$4922)))+((P568&lt;&gt;"")*ISNUMBER(SEARCH("|"&amp;P568&amp;"|",'5_ACOMPANHAMENTO'!$AC$3:$AC$4922)))+((Q568&lt;&gt;"")*ISNUMBER(SEARCH("|"&amp;Q568&amp;"|",'5_ACOMPANHAMENTO'!$AC$3:$AC$4922)))+((R568&lt;&gt;"")*ISNUMBER(SEARCH("|"&amp;R568&amp;"|",'5_ACOMPANHAMENTO'!$AC$3:$AC$4922)))+((S568&lt;&gt;"")*ISNUMBER(SEARCH("|"&amp;S568&amp;"|",'5_ACOMPANHAMENTO'!$AC$3:$AC$4922)))+((T568&lt;&gt;"")*ISNUMBER(SEARCH("|"&amp;T568&amp;"|",'5_ACOMPANHAMENTO'!$AC$3:$AC$4922)))+((U568&lt;&gt;"")*ISNUMBER(SEARCH("|"&amp;U568&amp;"|",'5_ACOMPANHAMENTO'!$AC$3:$AC$4922)))+((V568&lt;&gt;"")*ISNUMBER(SEARCH("|"&amp;V568&amp;"|",'5_ACOMPANHAMENTO'!$AC$3:$AC$4922)))+((W568&lt;&gt;"")*ISNUMBER(SEARCH("|"&amp;W568&amp;"|",'5_ACOMPANHAMENTO'!$AC$3:$AC$4922)))+((X568&lt;&gt;"")*ISNUMBER(SEARCH("|"&amp;X568&amp;"|",'5_ACOMPANHAMENTO'!$AC$3:$AC$4922)))+((Y568&lt;&gt;"")*ISNUMBER(SEARCH("|"&amp;Y568&amp;"|",'5_ACOMPANHAMENTO'!$AC$3:$AC$4922)))+((Z568&lt;&gt;"")*ISNUMBER(SEARCH("|"&amp;Z568&amp;"|",'5_ACOMPANHAMENTO'!$AC$3:$AC$4922)))+((AA568&lt;&gt;"")*ISNUMBER(SEARCH("|"&amp;AA568&amp;"|",'5_ACOMPANHAMENTO'!$AC$3:$AC$4922)))+((AB568&lt;&gt;"")*ISNUMBER(SEARCH("|"&amp;AB568&amp;"|",'5_ACOMPANHAMENTO'!$AC$3:$AC$4922))))&gt;0),0),0)),""))</f>
        <v/>
      </c>
      <c r="B568" s="14" t="inlineStr">
        <is>
          <t>10200,10202,10205</t>
        </is>
      </c>
      <c r="C568" s="14" t="inlineStr">
        <is>
          <t>8 EMBALAGEM</t>
        </is>
      </c>
      <c r="D568" s="4">
        <f>IF(OR($B568="",$C568=""),"",IFERROR(SUMPRODUCT(--(('5_ACOMPANHAMENTO'!$AD$3:$AD$4922=TRIM($C568&amp;""))*('5_ACOMPANHAMENTO'!$AC$3:$AC$4922&lt;&gt;"")*((((I568&lt;&gt;"")*ISNUMBER(SEARCH("|"&amp;I568&amp;"|",'5_ACOMPANHAMENTO'!$AC$3:$AC$4922)))+((J568&lt;&gt;"")*ISNUMBER(SEARCH("|"&amp;J568&amp;"|",'5_ACOMPANHAMENTO'!$AC$3:$AC$4922)))+((K568&lt;&gt;"")*ISNUMBER(SEARCH("|"&amp;K568&amp;"|",'5_ACOMPANHAMENTO'!$AC$3:$AC$4922)))+((L568&lt;&gt;"")*ISNUMBER(SEARCH("|"&amp;L568&amp;"|",'5_ACOMPANHAMENTO'!$AC$3:$AC$4922)))+((M568&lt;&gt;"")*ISNUMBER(SEARCH("|"&amp;M568&amp;"|",'5_ACOMPANHAMENTO'!$AC$3:$AC$4922)))+((N568&lt;&gt;"")*ISNUMBER(SEARCH("|"&amp;N568&amp;"|",'5_ACOMPANHAMENTO'!$AC$3:$AC$4922)))+((O568&lt;&gt;"")*ISNUMBER(SEARCH("|"&amp;O568&amp;"|",'5_ACOMPANHAMENTO'!$AC$3:$AC$4922)))+((P568&lt;&gt;"")*ISNUMBER(SEARCH("|"&amp;P568&amp;"|",'5_ACOMPANHAMENTO'!$AC$3:$AC$4922)))+((Q568&lt;&gt;"")*ISNUMBER(SEARCH("|"&amp;Q568&amp;"|",'5_ACOMPANHAMENTO'!$AC$3:$AC$4922)))+((R568&lt;&gt;"")*ISNUMBER(SEARCH("|"&amp;R568&amp;"|",'5_ACOMPANHAMENTO'!$AC$3:$AC$4922)))+((S568&lt;&gt;"")*ISNUMBER(SEARCH("|"&amp;S568&amp;"|",'5_ACOMPANHAMENTO'!$AC$3:$AC$4922)))+((T568&lt;&gt;"")*ISNUMBER(SEARCH("|"&amp;T568&amp;"|",'5_ACOMPANHAMENTO'!$AC$3:$AC$4922)))+((U568&lt;&gt;"")*ISNUMBER(SEARCH("|"&amp;U568&amp;"|",'5_ACOMPANHAMENTO'!$AC$3:$AC$4922)))+((V568&lt;&gt;"")*ISNUMBER(SEARCH("|"&amp;V568&amp;"|",'5_ACOMPANHAMENTO'!$AC$3:$AC$4922)))+((W568&lt;&gt;"")*ISNUMBER(SEARCH("|"&amp;W568&amp;"|",'5_ACOMPANHAMENTO'!$AC$3:$AC$4922)))+((X568&lt;&gt;"")*ISNUMBER(SEARCH("|"&amp;X568&amp;"|",'5_ACOMPANHAMENTO'!$AC$3:$AC$4922)))+((Y568&lt;&gt;"")*ISNUMBER(SEARCH("|"&amp;Y568&amp;"|",'5_ACOMPANHAMENTO'!$AC$3:$AC$4922)))+((Z568&lt;&gt;"")*ISNUMBER(SEARCH("|"&amp;Z568&amp;"|",'5_ACOMPANHAMENTO'!$AC$3:$AC$4922)))+((AA568&lt;&gt;"")*ISNUMBER(SEARCH("|"&amp;AA568&amp;"|",'5_ACOMPANHAMENTO'!$AC$3:$AC$4922)))+((AB568&lt;&gt;"")*ISNUMBER(SEARCH("|"&amp;AB568&amp;"|",'5_ACOMPANHAMENTO'!$AC$3:$AC$4922))))&gt;0)),'5_ACOMPANHAMENTO'!$J$3:$J$4922),0))</f>
        <v/>
      </c>
      <c r="E568" s="4">
        <f>IF(G568=0,"FINALIZADO",IF(TODAY()&gt;A568,"ATRASADO "&amp;TODAY()-A568&amp;" DIAS","ADIANTADO "&amp;A568-TODAY()&amp;" DIAS"))</f>
        <v/>
      </c>
      <c r="F568" s="7">
        <f>IF(OR($B568="",$C568=""),"",IFERROR(SUMPRODUCT(--(('5_ACOMPANHAMENTO'!$AD$3:$AD$4922=TRIM($C568&amp;""))*('5_ACOMPANHAMENTO'!$AC$3:$AC$4922&lt;&gt;"")*((((I568&lt;&gt;"")*ISNUMBER(SEARCH("|"&amp;I568&amp;"|",'5_ACOMPANHAMENTO'!$AC$3:$AC$4922)))+((J568&lt;&gt;"")*ISNUMBER(SEARCH("|"&amp;J568&amp;"|",'5_ACOMPANHAMENTO'!$AC$3:$AC$4922)))+((K568&lt;&gt;"")*ISNUMBER(SEARCH("|"&amp;K568&amp;"|",'5_ACOMPANHAMENTO'!$AC$3:$AC$4922)))+((L568&lt;&gt;"")*ISNUMBER(SEARCH("|"&amp;L568&amp;"|",'5_ACOMPANHAMENTO'!$AC$3:$AC$4922)))+((M568&lt;&gt;"")*ISNUMBER(SEARCH("|"&amp;M568&amp;"|",'5_ACOMPANHAMENTO'!$AC$3:$AC$4922)))+((N568&lt;&gt;"")*ISNUMBER(SEARCH("|"&amp;N568&amp;"|",'5_ACOMPANHAMENTO'!$AC$3:$AC$4922)))+((O568&lt;&gt;"")*ISNUMBER(SEARCH("|"&amp;O568&amp;"|",'5_ACOMPANHAMENTO'!$AC$3:$AC$4922)))+((P568&lt;&gt;"")*ISNUMBER(SEARCH("|"&amp;P568&amp;"|",'5_ACOMPANHAMENTO'!$AC$3:$AC$4922)))+((Q568&lt;&gt;"")*ISNUMBER(SEARCH("|"&amp;Q568&amp;"|",'5_ACOMPANHAMENTO'!$AC$3:$AC$4922)))+((R568&lt;&gt;"")*ISNUMBER(SEARCH("|"&amp;R568&amp;"|",'5_ACOMPANHAMENTO'!$AC$3:$AC$4922)))+((S568&lt;&gt;"")*ISNUMBER(SEARCH("|"&amp;S568&amp;"|",'5_ACOMPANHAMENTO'!$AC$3:$AC$4922)))+((T568&lt;&gt;"")*ISNUMBER(SEARCH("|"&amp;T568&amp;"|",'5_ACOMPANHAMENTO'!$AC$3:$AC$4922)))+((U568&lt;&gt;"")*ISNUMBER(SEARCH("|"&amp;U568&amp;"|",'5_ACOMPANHAMENTO'!$AC$3:$AC$4922)))+((V568&lt;&gt;"")*ISNUMBER(SEARCH("|"&amp;V568&amp;"|",'5_ACOMPANHAMENTO'!$AC$3:$AC$4922)))+((W568&lt;&gt;"")*ISNUMBER(SEARCH("|"&amp;W568&amp;"|",'5_ACOMPANHAMENTO'!$AC$3:$AC$4922)))+((X568&lt;&gt;"")*ISNUMBER(SEARCH("|"&amp;X568&amp;"|",'5_ACOMPANHAMENTO'!$AC$3:$AC$4922)))+((Y568&lt;&gt;"")*ISNUMBER(SEARCH("|"&amp;Y568&amp;"|",'5_ACOMPANHAMENTO'!$AC$3:$AC$4922)))+((Z568&lt;&gt;"")*ISNUMBER(SEARCH("|"&amp;Z568&amp;"|",'5_ACOMPANHAMENTO'!$AC$3:$AC$4922)))+((AA568&lt;&gt;"")*ISNUMBER(SEARCH("|"&amp;AA568&amp;"|",'5_ACOMPANHAMENTO'!$AC$3:$AC$4922)))+((AB568&lt;&gt;"")*ISNUMBER(SEARCH("|"&amp;AB568&amp;"|",'5_ACOMPANHAMENTO'!$AC$3:$AC$4922))))&gt;0)),'5_ACOMPANHAMENTO'!$O$3:$O$4922),0))</f>
        <v/>
      </c>
      <c r="G568" s="7">
        <f>IF(OR($B568="",$C568=""),"",D568-F568)</f>
        <v/>
      </c>
      <c r="H568">
        <f>IF(OR($B568="",$C568=""),"",TRIM($B568&amp;"")&amp;"|"&amp;TRIM($C568&amp;""))</f>
        <v/>
      </c>
      <c r="I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",99)),1,99)))</f>
        <v/>
      </c>
      <c r="J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",99)),100,99)))</f>
        <v/>
      </c>
      <c r="K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",99)),199,99)))</f>
        <v/>
      </c>
      <c r="L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",99)),298,99)))</f>
        <v/>
      </c>
      <c r="M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",99)),397,99)))</f>
        <v/>
      </c>
      <c r="N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",99)),496,99)))</f>
        <v/>
      </c>
      <c r="O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",99)),595,99)))</f>
        <v/>
      </c>
      <c r="P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",99)),694,99)))</f>
        <v/>
      </c>
      <c r="Q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",99)),793,99)))</f>
        <v/>
      </c>
      <c r="R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",99)),892,99)))</f>
        <v/>
      </c>
      <c r="S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",99)),991,99)))</f>
        <v/>
      </c>
      <c r="T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",99)),1090,99)))</f>
        <v/>
      </c>
      <c r="U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",99)),1189,99)))</f>
        <v/>
      </c>
      <c r="V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",99)),1288,99)))</f>
        <v/>
      </c>
      <c r="W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",99)),1387,99)))</f>
        <v/>
      </c>
      <c r="X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",99)),1486,99)))</f>
        <v/>
      </c>
      <c r="Y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",99)),1585,99)))</f>
        <v/>
      </c>
      <c r="Z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",99)),1684,99)))</f>
        <v/>
      </c>
      <c r="AA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",99)),1783,99)))</f>
        <v/>
      </c>
      <c r="AB568" s="1">
        <f>IF($B568="","",TRIM(MID(SUBSTITUTE(TRIM(SUBSTITUTE(SUBSTITUTE(SUBSTITUTE(SUBSTITUTE(SUBSTITUTE(SUBSTITUTE(SUBSTITUTE(SUBSTITUTE(SUBSTITUTE(SUBSTITUTE(SUBSTITUTE(SUBSTITUTE(SUBSTITUTE(SUBSTITUTE(TRIM($B568&amp;""),CHAR(10),"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",REPT(" ",99)),1882,99)))</f>
        <v/>
      </c>
    </row>
    <row r="569" hidden="1" ht="11.25" customHeight="1">
      <c r="A569" s="4">
        <f>IF(OR($B569="",$C569=""),"",IFERROR(INDEX('5_ACOMPANHAMENTO'!$A$3:$A$4922,MATCH(1,INDEX(('5_ACOMPANHAMENTO'!$AD$3:$AD$4922=TRIM($C569&amp;""))*('5_ACOMPANHAMENTO'!$AC$3:$AC$4922&lt;&gt;"")*((((I569&lt;&gt;"")*ISNUMBER(SEARCH("|"&amp;I569&amp;"|",'5_ACOMPANHAMENTO'!$AC$3:$AC$4922)))+((J569&lt;&gt;"")*ISNUMBER(SEARCH("|"&amp;J569&amp;"|",'5_ACOMPANHAMENTO'!$AC$3:$AC$4922)))+((K569&lt;&gt;"")*ISNUMBER(SEARCH("|"&amp;K569&amp;"|",'5_ACOMPANHAMENTO'!$AC$3:$AC$4922)))+((L569&lt;&gt;"")*ISNUMBER(SEARCH("|"&amp;L569&amp;"|",'5_ACOMPANHAMENTO'!$AC$3:$AC$4922)))+((M569&lt;&gt;"")*ISNUMBER(SEARCH("|"&amp;M569&amp;"|",'5_ACOMPANHAMENTO'!$AC$3:$AC$4922)))+((N569&lt;&gt;"")*ISNUMBER(SEARCH("|"&amp;N569&amp;"|",'5_ACOMPANHAMENTO'!$AC$3:$AC$4922)))+((O569&lt;&gt;"")*ISNUMBER(SEARCH("|"&amp;O569&amp;"|",'5_ACOMPANHAMENTO'!$AC$3:$AC$4922)))+((P569&lt;&gt;"")*ISNUMBER(SEARCH("|"&amp;P569&amp;"|",'5_ACOMPANHAMENTO'!$AC$3:$AC$4922)))+((Q569&lt;&gt;"")*ISNUMBER(SEARCH("|"&amp;Q569&amp;"|",'5_ACOMPANHAMENTO'!$AC$3:$AC$4922)))+((R569&lt;&gt;"")*ISNUMBER(SEARCH("|"&amp;R569&amp;"|",'5_ACOMPANHAMENTO'!$AC$3:$AC$4922)))+((S569&lt;&gt;"")*ISNUMBER(SEARCH("|"&amp;S569&amp;"|",'5_ACOMPANHAMENTO'!$AC$3:$AC$4922)))+((T569&lt;&gt;"")*ISNUMBER(SEARCH("|"&amp;T569&amp;"|",'5_ACOMPANHAMENTO'!$AC$3:$AC$4922)))+((U569&lt;&gt;"")*ISNUMBER(SEARCH("|"&amp;U569&amp;"|",'5_ACOMPANHAMENTO'!$AC$3:$AC$4922)))+((V569&lt;&gt;"")*ISNUMBER(SEARCH("|"&amp;V569&amp;"|",'5_ACOMPANHAMENTO'!$AC$3:$AC$4922)))+((W569&lt;&gt;"")*ISNUMBER(SEARCH("|"&amp;W569&amp;"|",'5_ACOMPANHAMENTO'!$AC$3:$AC$4922)))+((X569&lt;&gt;"")*ISNUMBER(SEARCH("|"&amp;X569&amp;"|",'5_ACOMPANHAMENTO'!$AC$3:$AC$4922)))+((Y569&lt;&gt;"")*ISNUMBER(SEARCH("|"&amp;Y569&amp;"|",'5_ACOMPANHAMENTO'!$AC$3:$AC$4922)))+((Z569&lt;&gt;"")*ISNUMBER(SEARCH("|"&amp;Z569&amp;"|",'5_ACOMPANHAMENTO'!$AC$3:$AC$4922)))+((AA569&lt;&gt;"")*ISNUMBER(SEARCH("|"&amp;AA569&amp;"|",'5_ACOMPANHAMENTO'!$AC$3:$AC$4922)))+((AB569&lt;&gt;"")*ISNUMBER(SEARCH("|"&amp;AB569&amp;"|",'5_ACOMPANHAMENTO'!$AC$3:$AC$4922))))&gt;0),0),0)),""))</f>
        <v/>
      </c>
      <c r="B569" s="14" t="inlineStr">
        <is>
          <t>10200,10202,10205</t>
        </is>
      </c>
      <c r="C569" s="14" t="inlineStr">
        <is>
          <t>8 EMBALAGEM</t>
        </is>
      </c>
      <c r="D569" s="4">
        <f>IF(OR($B569="",$C569=""),"",IFERROR(SUMPRODUCT(--(('5_ACOMPANHAMENTO'!$AD$3:$AD$4922=TRIM($C569&amp;""))*('5_ACOMPANHAMENTO'!$AC$3:$AC$4922&lt;&gt;"")*((((I569&lt;&gt;"")*ISNUMBER(SEARCH("|"&amp;I569&amp;"|",'5_ACOMPANHAMENTO'!$AC$3:$AC$4922)))+((J569&lt;&gt;"")*ISNUMBER(SEARCH("|"&amp;J569&amp;"|",'5_ACOMPANHAMENTO'!$AC$3:$AC$4922)))+((K569&lt;&gt;"")*ISNUMBER(SEARCH("|"&amp;K569&amp;"|",'5_ACOMPANHAMENTO'!$AC$3:$AC$4922)))+((L569&lt;&gt;"")*ISNUMBER(SEARCH("|"&amp;L569&amp;"|",'5_ACOMPANHAMENTO'!$AC$3:$AC$4922)))+((M569&lt;&gt;"")*ISNUMBER(SEARCH("|"&amp;M569&amp;"|",'5_ACOMPANHAMENTO'!$AC$3:$AC$4922)))+((N569&lt;&gt;"")*ISNUMBER(SEARCH("|"&amp;N569&amp;"|",'5_ACOMPANHAMENTO'!$AC$3:$AC$4922)))+((O569&lt;&gt;"")*ISNUMBER(SEARCH("|"&amp;O569&amp;"|",'5_ACOMPANHAMENTO'!$AC$3:$AC$4922)))+((P569&lt;&gt;"")*ISNUMBER(SEARCH("|"&amp;P569&amp;"|",'5_ACOMPANHAMENTO'!$AC$3:$AC$4922)))+((Q569&lt;&gt;"")*ISNUMBER(SEARCH("|"&amp;Q569&amp;"|",'5_ACOMPANHAMENTO'!$AC$3:$AC$4922)))+((R569&lt;&gt;"")*ISNUMBER(SEARCH("|"&amp;R569&amp;"|",'5_ACOMPANHAMENTO'!$AC$3:$AC$4922)))+((S569&lt;&gt;"")*ISNUMBER(SEARCH("|"&amp;S569&amp;"|",'5_ACOMPANHAMENTO'!$AC$3:$AC$4922)))+((T569&lt;&gt;"")*ISNUMBER(SEARCH("|"&amp;T569&amp;"|",'5_ACOMPANHAMENTO'!$AC$3:$AC$4922)))+((U569&lt;&gt;"")*ISNUMBER(SEARCH("|"&amp;U569&amp;"|",'5_ACOMPANHAMENTO'!$AC$3:$AC$4922)))+((V569&lt;&gt;"")*ISNUMBER(SEARCH("|"&amp;V569&amp;"|",'5_ACOMPANHAMENTO'!$AC$3:$AC$4922)))+((W569&lt;&gt;"")*ISNUMBER(SEARCH("|"&amp;W569&amp;"|",'5_ACOMPANHAMENTO'!$AC$3:$AC$4922)))+((X569&lt;&gt;"")*ISNUMBER(SEARCH("|"&amp;X569&amp;"|",'5_ACOMPANHAMENTO'!$AC$3:$AC$4922)))+((Y569&lt;&gt;"")*ISNUMBER(SEARCH("|"&amp;Y569&amp;"|",'5_ACOMPANHAMENTO'!$AC$3:$AC$4922)))+((Z569&lt;&gt;"")*ISNUMBER(SEARCH("|"&amp;Z569&amp;"|",'5_ACOMPANHAMENTO'!$AC$3:$AC$4922)))+((AA569&lt;&gt;"")*ISNUMBER(SEARCH("|"&amp;AA569&amp;"|",'5_ACOMPANHAMENTO'!$AC$3:$AC$4922)))+((AB569&lt;&gt;"")*ISNUMBER(SEARCH("|"&amp;AB569&amp;"|",'5_ACOMPANHAMENTO'!$AC$3:$AC$4922))))&gt;0)),'5_ACOMPANHAMENTO'!$J$3:$J$4922),0))</f>
        <v/>
      </c>
      <c r="E569" s="4">
        <f>IF(G569=0,"FINALIZADO",IF(TODAY()&gt;A569,"ATRASADO "&amp;TODAY()-A569&amp;" DIAS","ADIANTADO "&amp;A569-TODAY()&amp;" DIAS"))</f>
        <v/>
      </c>
      <c r="F569" s="7">
        <f>IF(OR($B569="",$C569=""),"",IFERROR(SUMPRODUCT(--(('5_ACOMPANHAMENTO'!$AD$3:$AD$4922=TRIM($C569&amp;""))*('5_ACOMPANHAMENTO'!$AC$3:$AC$4922&lt;&gt;"")*((((I569&lt;&gt;"")*ISNUMBER(SEARCH("|"&amp;I569&amp;"|",'5_ACOMPANHAMENTO'!$AC$3:$AC$4922)))+((J569&lt;&gt;"")*ISNUMBER(SEARCH("|"&amp;J569&amp;"|",'5_ACOMPANHAMENTO'!$AC$3:$AC$4922)))+((K569&lt;&gt;"")*ISNUMBER(SEARCH("|"&amp;K569&amp;"|",'5_ACOMPANHAMENTO'!$AC$3:$AC$4922)))+((L569&lt;&gt;"")*ISNUMBER(SEARCH("|"&amp;L569&amp;"|",'5_ACOMPANHAMENTO'!$AC$3:$AC$4922)))+((M569&lt;&gt;"")*ISNUMBER(SEARCH("|"&amp;M569&amp;"|",'5_ACOMPANHAMENTO'!$AC$3:$AC$4922)))+((N569&lt;&gt;"")*ISNUMBER(SEARCH("|"&amp;N569&amp;"|",'5_ACOMPANHAMENTO'!$AC$3:$AC$4922)))+((O569&lt;&gt;"")*ISNUMBER(SEARCH("|"&amp;O569&amp;"|",'5_ACOMPANHAMENTO'!$AC$3:$AC$4922)))+((P569&lt;&gt;"")*ISNUMBER(SEARCH("|"&amp;P569&amp;"|",'5_ACOMPANHAMENTO'!$AC$3:$AC$4922)))+((Q569&lt;&gt;"")*ISNUMBER(SEARCH("|"&amp;Q569&amp;"|",'5_ACOMPANHAMENTO'!$AC$3:$AC$4922)))+((R569&lt;&gt;"")*ISNUMBER(SEARCH("|"&amp;R569&amp;"|",'5_ACOMPANHAMENTO'!$AC$3:$AC$4922)))+((S569&lt;&gt;"")*ISNUMBER(SEARCH("|"&amp;S569&amp;"|",'5_ACOMPANHAMENTO'!$AC$3:$AC$4922)))+((T569&lt;&gt;"")*ISNUMBER(SEARCH("|"&amp;T569&amp;"|",'5_ACOMPANHAMENTO'!$AC$3:$AC$4922)))+((U569&lt;&gt;"")*ISNUMBER(SEARCH("|"&amp;U569&amp;"|",'5_ACOMPANHAMENTO'!$AC$3:$AC$4922)))+((V569&lt;&gt;"")*ISNUMBER(SEARCH("|"&amp;V569&amp;"|",'5_ACOMPANHAMENTO'!$AC$3:$AC$4922)))+((W569&lt;&gt;"")*ISNUMBER(SEARCH("|"&amp;W569&amp;"|",'5_ACOMPANHAMENTO'!$AC$3:$AC$4922)))+((X569&lt;&gt;"")*ISNUMBER(SEARCH("|"&amp;X569&amp;"|",'5_ACOMPANHAMENTO'!$AC$3:$AC$4922)))+((Y569&lt;&gt;"")*ISNUMBER(SEARCH("|"&amp;Y569&amp;"|",'5_ACOMPANHAMENTO'!$AC$3:$AC$4922)))+((Z569&lt;&gt;"")*ISNUMBER(SEARCH("|"&amp;Z569&amp;"|",'5_ACOMPANHAMENTO'!$AC$3:$AC$4922)))+((AA569&lt;&gt;"")*ISNUMBER(SEARCH("|"&amp;AA569&amp;"|",'5_ACOMPANHAMENTO'!$AC$3:$AC$4922)))+((AB569&lt;&gt;"")*ISNUMBER(SEARCH("|"&amp;AB569&amp;"|",'5_ACOMPANHAMENTO'!$AC$3:$AC$4922))))&gt;0)),'5_ACOMPANHAMENTO'!$O$3:$O$4922),0))</f>
        <v/>
      </c>
      <c r="G569" s="7">
        <f>IF(OR($B569="",$C569=""),"",D569-F569)</f>
        <v/>
      </c>
      <c r="H569">
        <f>IF(OR($B569="",$C569=""),"",TRIM($B569&amp;"")&amp;"|"&amp;TRIM($C569&amp;""))</f>
        <v/>
      </c>
      <c r="I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",99)),1,99)))</f>
        <v/>
      </c>
      <c r="J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",99)),100,99)))</f>
        <v/>
      </c>
      <c r="K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",99)),199,99)))</f>
        <v/>
      </c>
      <c r="L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",99)),298,99)))</f>
        <v/>
      </c>
      <c r="M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",99)),397,99)))</f>
        <v/>
      </c>
      <c r="N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",99)),496,99)))</f>
        <v/>
      </c>
      <c r="O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",99)),595,99)))</f>
        <v/>
      </c>
      <c r="P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",99)),694,99)))</f>
        <v/>
      </c>
      <c r="Q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",99)),793,99)))</f>
        <v/>
      </c>
      <c r="R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",99)),892,99)))</f>
        <v/>
      </c>
      <c r="S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",99)),991,99)))</f>
        <v/>
      </c>
      <c r="T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",99)),1090,99)))</f>
        <v/>
      </c>
      <c r="U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",99)),1189,99)))</f>
        <v/>
      </c>
      <c r="V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",99)),1288,99)))</f>
        <v/>
      </c>
      <c r="W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",99)),1387,99)))</f>
        <v/>
      </c>
      <c r="X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",99)),1486,99)))</f>
        <v/>
      </c>
      <c r="Y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",99)),1585,99)))</f>
        <v/>
      </c>
      <c r="Z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",99)),1684,99)))</f>
        <v/>
      </c>
      <c r="AA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",99)),1783,99)))</f>
        <v/>
      </c>
      <c r="AB569" s="1">
        <f>IF($B569="","",TRIM(MID(SUBSTITUTE(TRIM(SUBSTITUTE(SUBSTITUTE(SUBSTITUTE(SUBSTITUTE(SUBSTITUTE(SUBSTITUTE(SUBSTITUTE(SUBSTITUTE(SUBSTITUTE(SUBSTITUTE(SUBSTITUTE(SUBSTITUTE(SUBSTITUTE(SUBSTITUTE(TRIM($B569&amp;""),CHAR(10),"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",REPT(" ",99)),1882,99)))</f>
        <v/>
      </c>
    </row>
    <row r="570" hidden="1" ht="11.25" customHeight="1">
      <c r="A570" s="4">
        <f>IF(OR($B570="",$C570=""),"",IFERROR(INDEX('5_ACOMPANHAMENTO'!$A$3:$A$4922,MATCH(1,INDEX(('5_ACOMPANHAMENTO'!$AD$3:$AD$4922=TRIM($C570&amp;""))*('5_ACOMPANHAMENTO'!$AC$3:$AC$4922&lt;&gt;"")*((((I570&lt;&gt;"")*ISNUMBER(SEARCH("|"&amp;I570&amp;"|",'5_ACOMPANHAMENTO'!$AC$3:$AC$4922)))+((J570&lt;&gt;"")*ISNUMBER(SEARCH("|"&amp;J570&amp;"|",'5_ACOMPANHAMENTO'!$AC$3:$AC$4922)))+((K570&lt;&gt;"")*ISNUMBER(SEARCH("|"&amp;K570&amp;"|",'5_ACOMPANHAMENTO'!$AC$3:$AC$4922)))+((L570&lt;&gt;"")*ISNUMBER(SEARCH("|"&amp;L570&amp;"|",'5_ACOMPANHAMENTO'!$AC$3:$AC$4922)))+((M570&lt;&gt;"")*ISNUMBER(SEARCH("|"&amp;M570&amp;"|",'5_ACOMPANHAMENTO'!$AC$3:$AC$4922)))+((N570&lt;&gt;"")*ISNUMBER(SEARCH("|"&amp;N570&amp;"|",'5_ACOMPANHAMENTO'!$AC$3:$AC$4922)))+((O570&lt;&gt;"")*ISNUMBER(SEARCH("|"&amp;O570&amp;"|",'5_ACOMPANHAMENTO'!$AC$3:$AC$4922)))+((P570&lt;&gt;"")*ISNUMBER(SEARCH("|"&amp;P570&amp;"|",'5_ACOMPANHAMENTO'!$AC$3:$AC$4922)))+((Q570&lt;&gt;"")*ISNUMBER(SEARCH("|"&amp;Q570&amp;"|",'5_ACOMPANHAMENTO'!$AC$3:$AC$4922)))+((R570&lt;&gt;"")*ISNUMBER(SEARCH("|"&amp;R570&amp;"|",'5_ACOMPANHAMENTO'!$AC$3:$AC$4922)))+((S570&lt;&gt;"")*ISNUMBER(SEARCH("|"&amp;S570&amp;"|",'5_ACOMPANHAMENTO'!$AC$3:$AC$4922)))+((T570&lt;&gt;"")*ISNUMBER(SEARCH("|"&amp;T570&amp;"|",'5_ACOMPANHAMENTO'!$AC$3:$AC$4922)))+((U570&lt;&gt;"")*ISNUMBER(SEARCH("|"&amp;U570&amp;"|",'5_ACOMPANHAMENTO'!$AC$3:$AC$4922)))+((V570&lt;&gt;"")*ISNUMBER(SEARCH("|"&amp;V570&amp;"|",'5_ACOMPANHAMENTO'!$AC$3:$AC$4922)))+((W570&lt;&gt;"")*ISNUMBER(SEARCH("|"&amp;W570&amp;"|",'5_ACOMPANHAMENTO'!$AC$3:$AC$4922)))+((X570&lt;&gt;"")*ISNUMBER(SEARCH("|"&amp;X570&amp;"|",'5_ACOMPANHAMENTO'!$AC$3:$AC$4922)))+((Y570&lt;&gt;"")*ISNUMBER(SEARCH("|"&amp;Y570&amp;"|",'5_ACOMPANHAMENTO'!$AC$3:$AC$4922)))+((Z570&lt;&gt;"")*ISNUMBER(SEARCH("|"&amp;Z570&amp;"|",'5_ACOMPANHAMENTO'!$AC$3:$AC$4922)))+((AA570&lt;&gt;"")*ISNUMBER(SEARCH("|"&amp;AA570&amp;"|",'5_ACOMPANHAMENTO'!$AC$3:$AC$4922)))+((AB570&lt;&gt;"")*ISNUMBER(SEARCH("|"&amp;AB570&amp;"|",'5_ACOMPANHAMENTO'!$AC$3:$AC$4922))))&gt;0),0),0)),""))</f>
        <v/>
      </c>
      <c r="B570" s="14" t="inlineStr">
        <is>
          <t>10200,10202,10205</t>
        </is>
      </c>
      <c r="C570" s="14" t="inlineStr">
        <is>
          <t>8 EMBALAGEM</t>
        </is>
      </c>
      <c r="D570" s="4">
        <f>IF(OR($B570="",$C570=""),"",IFERROR(SUMPRODUCT(--(('5_ACOMPANHAMENTO'!$AD$3:$AD$4922=TRIM($C570&amp;""))*('5_ACOMPANHAMENTO'!$AC$3:$AC$4922&lt;&gt;"")*((((I570&lt;&gt;"")*ISNUMBER(SEARCH("|"&amp;I570&amp;"|",'5_ACOMPANHAMENTO'!$AC$3:$AC$4922)))+((J570&lt;&gt;"")*ISNUMBER(SEARCH("|"&amp;J570&amp;"|",'5_ACOMPANHAMENTO'!$AC$3:$AC$4922)))+((K570&lt;&gt;"")*ISNUMBER(SEARCH("|"&amp;K570&amp;"|",'5_ACOMPANHAMENTO'!$AC$3:$AC$4922)))+((L570&lt;&gt;"")*ISNUMBER(SEARCH("|"&amp;L570&amp;"|",'5_ACOMPANHAMENTO'!$AC$3:$AC$4922)))+((M570&lt;&gt;"")*ISNUMBER(SEARCH("|"&amp;M570&amp;"|",'5_ACOMPANHAMENTO'!$AC$3:$AC$4922)))+((N570&lt;&gt;"")*ISNUMBER(SEARCH("|"&amp;N570&amp;"|",'5_ACOMPANHAMENTO'!$AC$3:$AC$4922)))+((O570&lt;&gt;"")*ISNUMBER(SEARCH("|"&amp;O570&amp;"|",'5_ACOMPANHAMENTO'!$AC$3:$AC$4922)))+((P570&lt;&gt;"")*ISNUMBER(SEARCH("|"&amp;P570&amp;"|",'5_ACOMPANHAMENTO'!$AC$3:$AC$4922)))+((Q570&lt;&gt;"")*ISNUMBER(SEARCH("|"&amp;Q570&amp;"|",'5_ACOMPANHAMENTO'!$AC$3:$AC$4922)))+((R570&lt;&gt;"")*ISNUMBER(SEARCH("|"&amp;R570&amp;"|",'5_ACOMPANHAMENTO'!$AC$3:$AC$4922)))+((S570&lt;&gt;"")*ISNUMBER(SEARCH("|"&amp;S570&amp;"|",'5_ACOMPANHAMENTO'!$AC$3:$AC$4922)))+((T570&lt;&gt;"")*ISNUMBER(SEARCH("|"&amp;T570&amp;"|",'5_ACOMPANHAMENTO'!$AC$3:$AC$4922)))+((U570&lt;&gt;"")*ISNUMBER(SEARCH("|"&amp;U570&amp;"|",'5_ACOMPANHAMENTO'!$AC$3:$AC$4922)))+((V570&lt;&gt;"")*ISNUMBER(SEARCH("|"&amp;V570&amp;"|",'5_ACOMPANHAMENTO'!$AC$3:$AC$4922)))+((W570&lt;&gt;"")*ISNUMBER(SEARCH("|"&amp;W570&amp;"|",'5_ACOMPANHAMENTO'!$AC$3:$AC$4922)))+((X570&lt;&gt;"")*ISNUMBER(SEARCH("|"&amp;X570&amp;"|",'5_ACOMPANHAMENTO'!$AC$3:$AC$4922)))+((Y570&lt;&gt;"")*ISNUMBER(SEARCH("|"&amp;Y570&amp;"|",'5_ACOMPANHAMENTO'!$AC$3:$AC$4922)))+((Z570&lt;&gt;"")*ISNUMBER(SEARCH("|"&amp;Z570&amp;"|",'5_ACOMPANHAMENTO'!$AC$3:$AC$4922)))+((AA570&lt;&gt;"")*ISNUMBER(SEARCH("|"&amp;AA570&amp;"|",'5_ACOMPANHAMENTO'!$AC$3:$AC$4922)))+((AB570&lt;&gt;"")*ISNUMBER(SEARCH("|"&amp;AB570&amp;"|",'5_ACOMPANHAMENTO'!$AC$3:$AC$4922))))&gt;0)),'5_ACOMPANHAMENTO'!$J$3:$J$4922),0))</f>
        <v/>
      </c>
      <c r="E570" s="4">
        <f>IF(G570=0,"FINALIZADO",IF(TODAY()&gt;A570,"ATRASADO "&amp;TODAY()-A570&amp;" DIAS","ADIANTADO "&amp;A570-TODAY()&amp;" DIAS"))</f>
        <v/>
      </c>
      <c r="F570" s="7">
        <f>IF(OR($B570="",$C570=""),"",IFERROR(SUMPRODUCT(--(('5_ACOMPANHAMENTO'!$AD$3:$AD$4922=TRIM($C570&amp;""))*('5_ACOMPANHAMENTO'!$AC$3:$AC$4922&lt;&gt;"")*((((I570&lt;&gt;"")*ISNUMBER(SEARCH("|"&amp;I570&amp;"|",'5_ACOMPANHAMENTO'!$AC$3:$AC$4922)))+((J570&lt;&gt;"")*ISNUMBER(SEARCH("|"&amp;J570&amp;"|",'5_ACOMPANHAMENTO'!$AC$3:$AC$4922)))+((K570&lt;&gt;"")*ISNUMBER(SEARCH("|"&amp;K570&amp;"|",'5_ACOMPANHAMENTO'!$AC$3:$AC$4922)))+((L570&lt;&gt;"")*ISNUMBER(SEARCH("|"&amp;L570&amp;"|",'5_ACOMPANHAMENTO'!$AC$3:$AC$4922)))+((M570&lt;&gt;"")*ISNUMBER(SEARCH("|"&amp;M570&amp;"|",'5_ACOMPANHAMENTO'!$AC$3:$AC$4922)))+((N570&lt;&gt;"")*ISNUMBER(SEARCH("|"&amp;N570&amp;"|",'5_ACOMPANHAMENTO'!$AC$3:$AC$4922)))+((O570&lt;&gt;"")*ISNUMBER(SEARCH("|"&amp;O570&amp;"|",'5_ACOMPANHAMENTO'!$AC$3:$AC$4922)))+((P570&lt;&gt;"")*ISNUMBER(SEARCH("|"&amp;P570&amp;"|",'5_ACOMPANHAMENTO'!$AC$3:$AC$4922)))+((Q570&lt;&gt;"")*ISNUMBER(SEARCH("|"&amp;Q570&amp;"|",'5_ACOMPANHAMENTO'!$AC$3:$AC$4922)))+((R570&lt;&gt;"")*ISNUMBER(SEARCH("|"&amp;R570&amp;"|",'5_ACOMPANHAMENTO'!$AC$3:$AC$4922)))+((S570&lt;&gt;"")*ISNUMBER(SEARCH("|"&amp;S570&amp;"|",'5_ACOMPANHAMENTO'!$AC$3:$AC$4922)))+((T570&lt;&gt;"")*ISNUMBER(SEARCH("|"&amp;T570&amp;"|",'5_ACOMPANHAMENTO'!$AC$3:$AC$4922)))+((U570&lt;&gt;"")*ISNUMBER(SEARCH("|"&amp;U570&amp;"|",'5_ACOMPANHAMENTO'!$AC$3:$AC$4922)))+((V570&lt;&gt;"")*ISNUMBER(SEARCH("|"&amp;V570&amp;"|",'5_ACOMPANHAMENTO'!$AC$3:$AC$4922)))+((W570&lt;&gt;"")*ISNUMBER(SEARCH("|"&amp;W570&amp;"|",'5_ACOMPANHAMENTO'!$AC$3:$AC$4922)))+((X570&lt;&gt;"")*ISNUMBER(SEARCH("|"&amp;X570&amp;"|",'5_ACOMPANHAMENTO'!$AC$3:$AC$4922)))+((Y570&lt;&gt;"")*ISNUMBER(SEARCH("|"&amp;Y570&amp;"|",'5_ACOMPANHAMENTO'!$AC$3:$AC$4922)))+((Z570&lt;&gt;"")*ISNUMBER(SEARCH("|"&amp;Z570&amp;"|",'5_ACOMPANHAMENTO'!$AC$3:$AC$4922)))+((AA570&lt;&gt;"")*ISNUMBER(SEARCH("|"&amp;AA570&amp;"|",'5_ACOMPANHAMENTO'!$AC$3:$AC$4922)))+((AB570&lt;&gt;"")*ISNUMBER(SEARCH("|"&amp;AB570&amp;"|",'5_ACOMPANHAMENTO'!$AC$3:$AC$4922))))&gt;0)),'5_ACOMPANHAMENTO'!$O$3:$O$4922),0))</f>
        <v/>
      </c>
      <c r="G570" s="7">
        <f>IF(OR($B570="",$C570=""),"",D570-F570)</f>
        <v/>
      </c>
      <c r="H570">
        <f>IF(OR($B570="",$C570=""),"",TRIM($B570&amp;"")&amp;"|"&amp;TRIM($C570&amp;""))</f>
        <v/>
      </c>
      <c r="I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",99)),1,99)))</f>
        <v/>
      </c>
      <c r="J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",99)),100,99)))</f>
        <v/>
      </c>
      <c r="K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",99)),199,99)))</f>
        <v/>
      </c>
      <c r="L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",99)),298,99)))</f>
        <v/>
      </c>
      <c r="M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",99)),397,99)))</f>
        <v/>
      </c>
      <c r="N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",99)),496,99)))</f>
        <v/>
      </c>
      <c r="O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",99)),595,99)))</f>
        <v/>
      </c>
      <c r="P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",99)),694,99)))</f>
        <v/>
      </c>
      <c r="Q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",99)),793,99)))</f>
        <v/>
      </c>
      <c r="R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",99)),892,99)))</f>
        <v/>
      </c>
      <c r="S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",99)),991,99)))</f>
        <v/>
      </c>
      <c r="T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",99)),1090,99)))</f>
        <v/>
      </c>
      <c r="U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",99)),1189,99)))</f>
        <v/>
      </c>
      <c r="V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",99)),1288,99)))</f>
        <v/>
      </c>
      <c r="W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",99)),1387,99)))</f>
        <v/>
      </c>
      <c r="X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",99)),1486,99)))</f>
        <v/>
      </c>
      <c r="Y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",99)),1585,99)))</f>
        <v/>
      </c>
      <c r="Z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",99)),1684,99)))</f>
        <v/>
      </c>
      <c r="AA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",99)),1783,99)))</f>
        <v/>
      </c>
      <c r="AB570" s="1">
        <f>IF($B570="","",TRIM(MID(SUBSTITUTE(TRIM(SUBSTITUTE(SUBSTITUTE(SUBSTITUTE(SUBSTITUTE(SUBSTITUTE(SUBSTITUTE(SUBSTITUTE(SUBSTITUTE(SUBSTITUTE(SUBSTITUTE(SUBSTITUTE(SUBSTITUTE(SUBSTITUTE(SUBSTITUTE(TRIM($B570&amp;""),CHAR(10),"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",REPT(" ",99)),1882,99)))</f>
        <v/>
      </c>
    </row>
    <row r="571" hidden="1" ht="11.25" customHeight="1">
      <c r="A571" s="4">
        <f>IF(OR($B571="",$C571=""),"",IFERROR(INDEX('5_ACOMPANHAMENTO'!$A$3:$A$4922,MATCH(1,INDEX(('5_ACOMPANHAMENTO'!$AD$3:$AD$4922=TRIM($C571&amp;""))*('5_ACOMPANHAMENTO'!$AC$3:$AC$4922&lt;&gt;"")*((((I571&lt;&gt;"")*ISNUMBER(SEARCH("|"&amp;I571&amp;"|",'5_ACOMPANHAMENTO'!$AC$3:$AC$4922)))+((J571&lt;&gt;"")*ISNUMBER(SEARCH("|"&amp;J571&amp;"|",'5_ACOMPANHAMENTO'!$AC$3:$AC$4922)))+((K571&lt;&gt;"")*ISNUMBER(SEARCH("|"&amp;K571&amp;"|",'5_ACOMPANHAMENTO'!$AC$3:$AC$4922)))+((L571&lt;&gt;"")*ISNUMBER(SEARCH("|"&amp;L571&amp;"|",'5_ACOMPANHAMENTO'!$AC$3:$AC$4922)))+((M571&lt;&gt;"")*ISNUMBER(SEARCH("|"&amp;M571&amp;"|",'5_ACOMPANHAMENTO'!$AC$3:$AC$4922)))+((N571&lt;&gt;"")*ISNUMBER(SEARCH("|"&amp;N571&amp;"|",'5_ACOMPANHAMENTO'!$AC$3:$AC$4922)))+((O571&lt;&gt;"")*ISNUMBER(SEARCH("|"&amp;O571&amp;"|",'5_ACOMPANHAMENTO'!$AC$3:$AC$4922)))+((P571&lt;&gt;"")*ISNUMBER(SEARCH("|"&amp;P571&amp;"|",'5_ACOMPANHAMENTO'!$AC$3:$AC$4922)))+((Q571&lt;&gt;"")*ISNUMBER(SEARCH("|"&amp;Q571&amp;"|",'5_ACOMPANHAMENTO'!$AC$3:$AC$4922)))+((R571&lt;&gt;"")*ISNUMBER(SEARCH("|"&amp;R571&amp;"|",'5_ACOMPANHAMENTO'!$AC$3:$AC$4922)))+((S571&lt;&gt;"")*ISNUMBER(SEARCH("|"&amp;S571&amp;"|",'5_ACOMPANHAMENTO'!$AC$3:$AC$4922)))+((T571&lt;&gt;"")*ISNUMBER(SEARCH("|"&amp;T571&amp;"|",'5_ACOMPANHAMENTO'!$AC$3:$AC$4922)))+((U571&lt;&gt;"")*ISNUMBER(SEARCH("|"&amp;U571&amp;"|",'5_ACOMPANHAMENTO'!$AC$3:$AC$4922)))+((V571&lt;&gt;"")*ISNUMBER(SEARCH("|"&amp;V571&amp;"|",'5_ACOMPANHAMENTO'!$AC$3:$AC$4922)))+((W571&lt;&gt;"")*ISNUMBER(SEARCH("|"&amp;W571&amp;"|",'5_ACOMPANHAMENTO'!$AC$3:$AC$4922)))+((X571&lt;&gt;"")*ISNUMBER(SEARCH("|"&amp;X571&amp;"|",'5_ACOMPANHAMENTO'!$AC$3:$AC$4922)))+((Y571&lt;&gt;"")*ISNUMBER(SEARCH("|"&amp;Y571&amp;"|",'5_ACOMPANHAMENTO'!$AC$3:$AC$4922)))+((Z571&lt;&gt;"")*ISNUMBER(SEARCH("|"&amp;Z571&amp;"|",'5_ACOMPANHAMENTO'!$AC$3:$AC$4922)))+((AA571&lt;&gt;"")*ISNUMBER(SEARCH("|"&amp;AA571&amp;"|",'5_ACOMPANHAMENTO'!$AC$3:$AC$4922)))+((AB571&lt;&gt;"")*ISNUMBER(SEARCH("|"&amp;AB571&amp;"|",'5_ACOMPANHAMENTO'!$AC$3:$AC$4922))))&gt;0),0),0)),""))</f>
        <v/>
      </c>
      <c r="B571" s="14" t="inlineStr">
        <is>
          <t>10200,10202,10205</t>
        </is>
      </c>
      <c r="C571" s="14" t="inlineStr">
        <is>
          <t>8 EMBALAGEM</t>
        </is>
      </c>
      <c r="D571" s="4">
        <f>IF(OR($B571="",$C571=""),"",IFERROR(SUMPRODUCT(--(('5_ACOMPANHAMENTO'!$AD$3:$AD$4922=TRIM($C571&amp;""))*('5_ACOMPANHAMENTO'!$AC$3:$AC$4922&lt;&gt;"")*((((I571&lt;&gt;"")*ISNUMBER(SEARCH("|"&amp;I571&amp;"|",'5_ACOMPANHAMENTO'!$AC$3:$AC$4922)))+((J571&lt;&gt;"")*ISNUMBER(SEARCH("|"&amp;J571&amp;"|",'5_ACOMPANHAMENTO'!$AC$3:$AC$4922)))+((K571&lt;&gt;"")*ISNUMBER(SEARCH("|"&amp;K571&amp;"|",'5_ACOMPANHAMENTO'!$AC$3:$AC$4922)))+((L571&lt;&gt;"")*ISNUMBER(SEARCH("|"&amp;L571&amp;"|",'5_ACOMPANHAMENTO'!$AC$3:$AC$4922)))+((M571&lt;&gt;"")*ISNUMBER(SEARCH("|"&amp;M571&amp;"|",'5_ACOMPANHAMENTO'!$AC$3:$AC$4922)))+((N571&lt;&gt;"")*ISNUMBER(SEARCH("|"&amp;N571&amp;"|",'5_ACOMPANHAMENTO'!$AC$3:$AC$4922)))+((O571&lt;&gt;"")*ISNUMBER(SEARCH("|"&amp;O571&amp;"|",'5_ACOMPANHAMENTO'!$AC$3:$AC$4922)))+((P571&lt;&gt;"")*ISNUMBER(SEARCH("|"&amp;P571&amp;"|",'5_ACOMPANHAMENTO'!$AC$3:$AC$4922)))+((Q571&lt;&gt;"")*ISNUMBER(SEARCH("|"&amp;Q571&amp;"|",'5_ACOMPANHAMENTO'!$AC$3:$AC$4922)))+((R571&lt;&gt;"")*ISNUMBER(SEARCH("|"&amp;R571&amp;"|",'5_ACOMPANHAMENTO'!$AC$3:$AC$4922)))+((S571&lt;&gt;"")*ISNUMBER(SEARCH("|"&amp;S571&amp;"|",'5_ACOMPANHAMENTO'!$AC$3:$AC$4922)))+((T571&lt;&gt;"")*ISNUMBER(SEARCH("|"&amp;T571&amp;"|",'5_ACOMPANHAMENTO'!$AC$3:$AC$4922)))+((U571&lt;&gt;"")*ISNUMBER(SEARCH("|"&amp;U571&amp;"|",'5_ACOMPANHAMENTO'!$AC$3:$AC$4922)))+((V571&lt;&gt;"")*ISNUMBER(SEARCH("|"&amp;V571&amp;"|",'5_ACOMPANHAMENTO'!$AC$3:$AC$4922)))+((W571&lt;&gt;"")*ISNUMBER(SEARCH("|"&amp;W571&amp;"|",'5_ACOMPANHAMENTO'!$AC$3:$AC$4922)))+((X571&lt;&gt;"")*ISNUMBER(SEARCH("|"&amp;X571&amp;"|",'5_ACOMPANHAMENTO'!$AC$3:$AC$4922)))+((Y571&lt;&gt;"")*ISNUMBER(SEARCH("|"&amp;Y571&amp;"|",'5_ACOMPANHAMENTO'!$AC$3:$AC$4922)))+((Z571&lt;&gt;"")*ISNUMBER(SEARCH("|"&amp;Z571&amp;"|",'5_ACOMPANHAMENTO'!$AC$3:$AC$4922)))+((AA571&lt;&gt;"")*ISNUMBER(SEARCH("|"&amp;AA571&amp;"|",'5_ACOMPANHAMENTO'!$AC$3:$AC$4922)))+((AB571&lt;&gt;"")*ISNUMBER(SEARCH("|"&amp;AB571&amp;"|",'5_ACOMPANHAMENTO'!$AC$3:$AC$4922))))&gt;0)),'5_ACOMPANHAMENTO'!$J$3:$J$4922),0))</f>
        <v/>
      </c>
      <c r="E571" s="4">
        <f>IF(G571=0,"FINALIZADO",IF(TODAY()&gt;A571,"ATRASADO "&amp;TODAY()-A571&amp;" DIAS","ADIANTADO "&amp;A571-TODAY()&amp;" DIAS"))</f>
        <v/>
      </c>
      <c r="F571" s="7">
        <f>IF(OR($B571="",$C571=""),"",IFERROR(SUMPRODUCT(--(('5_ACOMPANHAMENTO'!$AD$3:$AD$4922=TRIM($C571&amp;""))*('5_ACOMPANHAMENTO'!$AC$3:$AC$4922&lt;&gt;"")*((((I571&lt;&gt;"")*ISNUMBER(SEARCH("|"&amp;I571&amp;"|",'5_ACOMPANHAMENTO'!$AC$3:$AC$4922)))+((J571&lt;&gt;"")*ISNUMBER(SEARCH("|"&amp;J571&amp;"|",'5_ACOMPANHAMENTO'!$AC$3:$AC$4922)))+((K571&lt;&gt;"")*ISNUMBER(SEARCH("|"&amp;K571&amp;"|",'5_ACOMPANHAMENTO'!$AC$3:$AC$4922)))+((L571&lt;&gt;"")*ISNUMBER(SEARCH("|"&amp;L571&amp;"|",'5_ACOMPANHAMENTO'!$AC$3:$AC$4922)))+((M571&lt;&gt;"")*ISNUMBER(SEARCH("|"&amp;M571&amp;"|",'5_ACOMPANHAMENTO'!$AC$3:$AC$4922)))+((N571&lt;&gt;"")*ISNUMBER(SEARCH("|"&amp;N571&amp;"|",'5_ACOMPANHAMENTO'!$AC$3:$AC$4922)))+((O571&lt;&gt;"")*ISNUMBER(SEARCH("|"&amp;O571&amp;"|",'5_ACOMPANHAMENTO'!$AC$3:$AC$4922)))+((P571&lt;&gt;"")*ISNUMBER(SEARCH("|"&amp;P571&amp;"|",'5_ACOMPANHAMENTO'!$AC$3:$AC$4922)))+((Q571&lt;&gt;"")*ISNUMBER(SEARCH("|"&amp;Q571&amp;"|",'5_ACOMPANHAMENTO'!$AC$3:$AC$4922)))+((R571&lt;&gt;"")*ISNUMBER(SEARCH("|"&amp;R571&amp;"|",'5_ACOMPANHAMENTO'!$AC$3:$AC$4922)))+((S571&lt;&gt;"")*ISNUMBER(SEARCH("|"&amp;S571&amp;"|",'5_ACOMPANHAMENTO'!$AC$3:$AC$4922)))+((T571&lt;&gt;"")*ISNUMBER(SEARCH("|"&amp;T571&amp;"|",'5_ACOMPANHAMENTO'!$AC$3:$AC$4922)))+((U571&lt;&gt;"")*ISNUMBER(SEARCH("|"&amp;U571&amp;"|",'5_ACOMPANHAMENTO'!$AC$3:$AC$4922)))+((V571&lt;&gt;"")*ISNUMBER(SEARCH("|"&amp;V571&amp;"|",'5_ACOMPANHAMENTO'!$AC$3:$AC$4922)))+((W571&lt;&gt;"")*ISNUMBER(SEARCH("|"&amp;W571&amp;"|",'5_ACOMPANHAMENTO'!$AC$3:$AC$4922)))+((X571&lt;&gt;"")*ISNUMBER(SEARCH("|"&amp;X571&amp;"|",'5_ACOMPANHAMENTO'!$AC$3:$AC$4922)))+((Y571&lt;&gt;"")*ISNUMBER(SEARCH("|"&amp;Y571&amp;"|",'5_ACOMPANHAMENTO'!$AC$3:$AC$4922)))+((Z571&lt;&gt;"")*ISNUMBER(SEARCH("|"&amp;Z571&amp;"|",'5_ACOMPANHAMENTO'!$AC$3:$AC$4922)))+((AA571&lt;&gt;"")*ISNUMBER(SEARCH("|"&amp;AA571&amp;"|",'5_ACOMPANHAMENTO'!$AC$3:$AC$4922)))+((AB571&lt;&gt;"")*ISNUMBER(SEARCH("|"&amp;AB571&amp;"|",'5_ACOMPANHAMENTO'!$AC$3:$AC$4922))))&gt;0)),'5_ACOMPANHAMENTO'!$O$3:$O$4922),0))</f>
        <v/>
      </c>
      <c r="G571" s="7">
        <f>IF(OR($B571="",$C571=""),"",D571-F571)</f>
        <v/>
      </c>
      <c r="H571">
        <f>IF(OR($B571="",$C571=""),"",TRIM($B571&amp;"")&amp;"|"&amp;TRIM($C571&amp;""))</f>
        <v/>
      </c>
      <c r="I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",99)),1,99)))</f>
        <v/>
      </c>
      <c r="J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",99)),100,99)))</f>
        <v/>
      </c>
      <c r="K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",99)),199,99)))</f>
        <v/>
      </c>
      <c r="L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",99)),298,99)))</f>
        <v/>
      </c>
      <c r="M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",99)),397,99)))</f>
        <v/>
      </c>
      <c r="N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",99)),496,99)))</f>
        <v/>
      </c>
      <c r="O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",99)),595,99)))</f>
        <v/>
      </c>
      <c r="P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",99)),694,99)))</f>
        <v/>
      </c>
      <c r="Q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",99)),793,99)))</f>
        <v/>
      </c>
      <c r="R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",99)),892,99)))</f>
        <v/>
      </c>
      <c r="S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",99)),991,99)))</f>
        <v/>
      </c>
      <c r="T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",99)),1090,99)))</f>
        <v/>
      </c>
      <c r="U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",99)),1189,99)))</f>
        <v/>
      </c>
      <c r="V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",99)),1288,99)))</f>
        <v/>
      </c>
      <c r="W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",99)),1387,99)))</f>
        <v/>
      </c>
      <c r="X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",99)),1486,99)))</f>
        <v/>
      </c>
      <c r="Y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",99)),1585,99)))</f>
        <v/>
      </c>
      <c r="Z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",99)),1684,99)))</f>
        <v/>
      </c>
      <c r="AA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",99)),1783,99)))</f>
        <v/>
      </c>
      <c r="AB571" s="1">
        <f>IF($B571="","",TRIM(MID(SUBSTITUTE(TRIM(SUBSTITUTE(SUBSTITUTE(SUBSTITUTE(SUBSTITUTE(SUBSTITUTE(SUBSTITUTE(SUBSTITUTE(SUBSTITUTE(SUBSTITUTE(SUBSTITUTE(SUBSTITUTE(SUBSTITUTE(SUBSTITUTE(SUBSTITUTE(TRIM($B571&amp;""),CHAR(10),"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",REPT(" ",99)),1882,99)))</f>
        <v/>
      </c>
    </row>
    <row r="572" hidden="1" ht="11.25" customHeight="1">
      <c r="A572" s="4">
        <f>IF(OR($B572="",$C572=""),"",IFERROR(INDEX('5_ACOMPANHAMENTO'!$A$3:$A$4922,MATCH(1,INDEX(('5_ACOMPANHAMENTO'!$AD$3:$AD$4922=TRIM($C572&amp;""))*('5_ACOMPANHAMENTO'!$AC$3:$AC$4922&lt;&gt;"")*((((I572&lt;&gt;"")*ISNUMBER(SEARCH("|"&amp;I572&amp;"|",'5_ACOMPANHAMENTO'!$AC$3:$AC$4922)))+((J572&lt;&gt;"")*ISNUMBER(SEARCH("|"&amp;J572&amp;"|",'5_ACOMPANHAMENTO'!$AC$3:$AC$4922)))+((K572&lt;&gt;"")*ISNUMBER(SEARCH("|"&amp;K572&amp;"|",'5_ACOMPANHAMENTO'!$AC$3:$AC$4922)))+((L572&lt;&gt;"")*ISNUMBER(SEARCH("|"&amp;L572&amp;"|",'5_ACOMPANHAMENTO'!$AC$3:$AC$4922)))+((M572&lt;&gt;"")*ISNUMBER(SEARCH("|"&amp;M572&amp;"|",'5_ACOMPANHAMENTO'!$AC$3:$AC$4922)))+((N572&lt;&gt;"")*ISNUMBER(SEARCH("|"&amp;N572&amp;"|",'5_ACOMPANHAMENTO'!$AC$3:$AC$4922)))+((O572&lt;&gt;"")*ISNUMBER(SEARCH("|"&amp;O572&amp;"|",'5_ACOMPANHAMENTO'!$AC$3:$AC$4922)))+((P572&lt;&gt;"")*ISNUMBER(SEARCH("|"&amp;P572&amp;"|",'5_ACOMPANHAMENTO'!$AC$3:$AC$4922)))+((Q572&lt;&gt;"")*ISNUMBER(SEARCH("|"&amp;Q572&amp;"|",'5_ACOMPANHAMENTO'!$AC$3:$AC$4922)))+((R572&lt;&gt;"")*ISNUMBER(SEARCH("|"&amp;R572&amp;"|",'5_ACOMPANHAMENTO'!$AC$3:$AC$4922)))+((S572&lt;&gt;"")*ISNUMBER(SEARCH("|"&amp;S572&amp;"|",'5_ACOMPANHAMENTO'!$AC$3:$AC$4922)))+((T572&lt;&gt;"")*ISNUMBER(SEARCH("|"&amp;T572&amp;"|",'5_ACOMPANHAMENTO'!$AC$3:$AC$4922)))+((U572&lt;&gt;"")*ISNUMBER(SEARCH("|"&amp;U572&amp;"|",'5_ACOMPANHAMENTO'!$AC$3:$AC$4922)))+((V572&lt;&gt;"")*ISNUMBER(SEARCH("|"&amp;V572&amp;"|",'5_ACOMPANHAMENTO'!$AC$3:$AC$4922)))+((W572&lt;&gt;"")*ISNUMBER(SEARCH("|"&amp;W572&amp;"|",'5_ACOMPANHAMENTO'!$AC$3:$AC$4922)))+((X572&lt;&gt;"")*ISNUMBER(SEARCH("|"&amp;X572&amp;"|",'5_ACOMPANHAMENTO'!$AC$3:$AC$4922)))+((Y572&lt;&gt;"")*ISNUMBER(SEARCH("|"&amp;Y572&amp;"|",'5_ACOMPANHAMENTO'!$AC$3:$AC$4922)))+((Z572&lt;&gt;"")*ISNUMBER(SEARCH("|"&amp;Z572&amp;"|",'5_ACOMPANHAMENTO'!$AC$3:$AC$4922)))+((AA572&lt;&gt;"")*ISNUMBER(SEARCH("|"&amp;AA572&amp;"|",'5_ACOMPANHAMENTO'!$AC$3:$AC$4922)))+((AB572&lt;&gt;"")*ISNUMBER(SEARCH("|"&amp;AB572&amp;"|",'5_ACOMPANHAMENTO'!$AC$3:$AC$4922))))&gt;0),0),0)),""))</f>
        <v/>
      </c>
      <c r="B572" s="14" t="inlineStr">
        <is>
          <t>10200,10202,10205</t>
        </is>
      </c>
      <c r="C572" s="14" t="inlineStr">
        <is>
          <t>8 EMBALAGEM</t>
        </is>
      </c>
      <c r="D572" s="4">
        <f>IF(OR($B572="",$C572=""),"",IFERROR(SUMPRODUCT(--(('5_ACOMPANHAMENTO'!$AD$3:$AD$4922=TRIM($C572&amp;""))*('5_ACOMPANHAMENTO'!$AC$3:$AC$4922&lt;&gt;"")*((((I572&lt;&gt;"")*ISNUMBER(SEARCH("|"&amp;I572&amp;"|",'5_ACOMPANHAMENTO'!$AC$3:$AC$4922)))+((J572&lt;&gt;"")*ISNUMBER(SEARCH("|"&amp;J572&amp;"|",'5_ACOMPANHAMENTO'!$AC$3:$AC$4922)))+((K572&lt;&gt;"")*ISNUMBER(SEARCH("|"&amp;K572&amp;"|",'5_ACOMPANHAMENTO'!$AC$3:$AC$4922)))+((L572&lt;&gt;"")*ISNUMBER(SEARCH("|"&amp;L572&amp;"|",'5_ACOMPANHAMENTO'!$AC$3:$AC$4922)))+((M572&lt;&gt;"")*ISNUMBER(SEARCH("|"&amp;M572&amp;"|",'5_ACOMPANHAMENTO'!$AC$3:$AC$4922)))+((N572&lt;&gt;"")*ISNUMBER(SEARCH("|"&amp;N572&amp;"|",'5_ACOMPANHAMENTO'!$AC$3:$AC$4922)))+((O572&lt;&gt;"")*ISNUMBER(SEARCH("|"&amp;O572&amp;"|",'5_ACOMPANHAMENTO'!$AC$3:$AC$4922)))+((P572&lt;&gt;"")*ISNUMBER(SEARCH("|"&amp;P572&amp;"|",'5_ACOMPANHAMENTO'!$AC$3:$AC$4922)))+((Q572&lt;&gt;"")*ISNUMBER(SEARCH("|"&amp;Q572&amp;"|",'5_ACOMPANHAMENTO'!$AC$3:$AC$4922)))+((R572&lt;&gt;"")*ISNUMBER(SEARCH("|"&amp;R572&amp;"|",'5_ACOMPANHAMENTO'!$AC$3:$AC$4922)))+((S572&lt;&gt;"")*ISNUMBER(SEARCH("|"&amp;S572&amp;"|",'5_ACOMPANHAMENTO'!$AC$3:$AC$4922)))+((T572&lt;&gt;"")*ISNUMBER(SEARCH("|"&amp;T572&amp;"|",'5_ACOMPANHAMENTO'!$AC$3:$AC$4922)))+((U572&lt;&gt;"")*ISNUMBER(SEARCH("|"&amp;U572&amp;"|",'5_ACOMPANHAMENTO'!$AC$3:$AC$4922)))+((V572&lt;&gt;"")*ISNUMBER(SEARCH("|"&amp;V572&amp;"|",'5_ACOMPANHAMENTO'!$AC$3:$AC$4922)))+((W572&lt;&gt;"")*ISNUMBER(SEARCH("|"&amp;W572&amp;"|",'5_ACOMPANHAMENTO'!$AC$3:$AC$4922)))+((X572&lt;&gt;"")*ISNUMBER(SEARCH("|"&amp;X572&amp;"|",'5_ACOMPANHAMENTO'!$AC$3:$AC$4922)))+((Y572&lt;&gt;"")*ISNUMBER(SEARCH("|"&amp;Y572&amp;"|",'5_ACOMPANHAMENTO'!$AC$3:$AC$4922)))+((Z572&lt;&gt;"")*ISNUMBER(SEARCH("|"&amp;Z572&amp;"|",'5_ACOMPANHAMENTO'!$AC$3:$AC$4922)))+((AA572&lt;&gt;"")*ISNUMBER(SEARCH("|"&amp;AA572&amp;"|",'5_ACOMPANHAMENTO'!$AC$3:$AC$4922)))+((AB572&lt;&gt;"")*ISNUMBER(SEARCH("|"&amp;AB572&amp;"|",'5_ACOMPANHAMENTO'!$AC$3:$AC$4922))))&gt;0)),'5_ACOMPANHAMENTO'!$J$3:$J$4922),0))</f>
        <v/>
      </c>
      <c r="E572" s="4">
        <f>IF(G572=0,"FINALIZADO",IF(TODAY()&gt;A572,"ATRASADO "&amp;TODAY()-A572&amp;" DIAS","ADIANTADO "&amp;A572-TODAY()&amp;" DIAS"))</f>
        <v/>
      </c>
      <c r="F572" s="7">
        <f>IF(OR($B572="",$C572=""),"",IFERROR(SUMPRODUCT(--(('5_ACOMPANHAMENTO'!$AD$3:$AD$4922=TRIM($C572&amp;""))*('5_ACOMPANHAMENTO'!$AC$3:$AC$4922&lt;&gt;"")*((((I572&lt;&gt;"")*ISNUMBER(SEARCH("|"&amp;I572&amp;"|",'5_ACOMPANHAMENTO'!$AC$3:$AC$4922)))+((J572&lt;&gt;"")*ISNUMBER(SEARCH("|"&amp;J572&amp;"|",'5_ACOMPANHAMENTO'!$AC$3:$AC$4922)))+((K572&lt;&gt;"")*ISNUMBER(SEARCH("|"&amp;K572&amp;"|",'5_ACOMPANHAMENTO'!$AC$3:$AC$4922)))+((L572&lt;&gt;"")*ISNUMBER(SEARCH("|"&amp;L572&amp;"|",'5_ACOMPANHAMENTO'!$AC$3:$AC$4922)))+((M572&lt;&gt;"")*ISNUMBER(SEARCH("|"&amp;M572&amp;"|",'5_ACOMPANHAMENTO'!$AC$3:$AC$4922)))+((N572&lt;&gt;"")*ISNUMBER(SEARCH("|"&amp;N572&amp;"|",'5_ACOMPANHAMENTO'!$AC$3:$AC$4922)))+((O572&lt;&gt;"")*ISNUMBER(SEARCH("|"&amp;O572&amp;"|",'5_ACOMPANHAMENTO'!$AC$3:$AC$4922)))+((P572&lt;&gt;"")*ISNUMBER(SEARCH("|"&amp;P572&amp;"|",'5_ACOMPANHAMENTO'!$AC$3:$AC$4922)))+((Q572&lt;&gt;"")*ISNUMBER(SEARCH("|"&amp;Q572&amp;"|",'5_ACOMPANHAMENTO'!$AC$3:$AC$4922)))+((R572&lt;&gt;"")*ISNUMBER(SEARCH("|"&amp;R572&amp;"|",'5_ACOMPANHAMENTO'!$AC$3:$AC$4922)))+((S572&lt;&gt;"")*ISNUMBER(SEARCH("|"&amp;S572&amp;"|",'5_ACOMPANHAMENTO'!$AC$3:$AC$4922)))+((T572&lt;&gt;"")*ISNUMBER(SEARCH("|"&amp;T572&amp;"|",'5_ACOMPANHAMENTO'!$AC$3:$AC$4922)))+((U572&lt;&gt;"")*ISNUMBER(SEARCH("|"&amp;U572&amp;"|",'5_ACOMPANHAMENTO'!$AC$3:$AC$4922)))+((V572&lt;&gt;"")*ISNUMBER(SEARCH("|"&amp;V572&amp;"|",'5_ACOMPANHAMENTO'!$AC$3:$AC$4922)))+((W572&lt;&gt;"")*ISNUMBER(SEARCH("|"&amp;W572&amp;"|",'5_ACOMPANHAMENTO'!$AC$3:$AC$4922)))+((X572&lt;&gt;"")*ISNUMBER(SEARCH("|"&amp;X572&amp;"|",'5_ACOMPANHAMENTO'!$AC$3:$AC$4922)))+((Y572&lt;&gt;"")*ISNUMBER(SEARCH("|"&amp;Y572&amp;"|",'5_ACOMPANHAMENTO'!$AC$3:$AC$4922)))+((Z572&lt;&gt;"")*ISNUMBER(SEARCH("|"&amp;Z572&amp;"|",'5_ACOMPANHAMENTO'!$AC$3:$AC$4922)))+((AA572&lt;&gt;"")*ISNUMBER(SEARCH("|"&amp;AA572&amp;"|",'5_ACOMPANHAMENTO'!$AC$3:$AC$4922)))+((AB572&lt;&gt;"")*ISNUMBER(SEARCH("|"&amp;AB572&amp;"|",'5_ACOMPANHAMENTO'!$AC$3:$AC$4922))))&gt;0)),'5_ACOMPANHAMENTO'!$O$3:$O$4922),0))</f>
        <v/>
      </c>
      <c r="G572" s="7">
        <f>IF(OR($B572="",$C572=""),"",D572-F572)</f>
        <v/>
      </c>
      <c r="H572">
        <f>IF(OR($B572="",$C572=""),"",TRIM($B572&amp;"")&amp;"|"&amp;TRIM($C572&amp;""))</f>
        <v/>
      </c>
      <c r="I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",99)),1,99)))</f>
        <v/>
      </c>
      <c r="J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",99)),100,99)))</f>
        <v/>
      </c>
      <c r="K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",99)),199,99)))</f>
        <v/>
      </c>
      <c r="L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",99)),298,99)))</f>
        <v/>
      </c>
      <c r="M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",99)),397,99)))</f>
        <v/>
      </c>
      <c r="N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",99)),496,99)))</f>
        <v/>
      </c>
      <c r="O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",99)),595,99)))</f>
        <v/>
      </c>
      <c r="P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",99)),694,99)))</f>
        <v/>
      </c>
      <c r="Q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",99)),793,99)))</f>
        <v/>
      </c>
      <c r="R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",99)),892,99)))</f>
        <v/>
      </c>
      <c r="S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",99)),991,99)))</f>
        <v/>
      </c>
      <c r="T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",99)),1090,99)))</f>
        <v/>
      </c>
      <c r="U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",99)),1189,99)))</f>
        <v/>
      </c>
      <c r="V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",99)),1288,99)))</f>
        <v/>
      </c>
      <c r="W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",99)),1387,99)))</f>
        <v/>
      </c>
      <c r="X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",99)),1486,99)))</f>
        <v/>
      </c>
      <c r="Y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",99)),1585,99)))</f>
        <v/>
      </c>
      <c r="Z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",99)),1684,99)))</f>
        <v/>
      </c>
      <c r="AA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",99)),1783,99)))</f>
        <v/>
      </c>
      <c r="AB572" s="1">
        <f>IF($B572="","",TRIM(MID(SUBSTITUTE(TRIM(SUBSTITUTE(SUBSTITUTE(SUBSTITUTE(SUBSTITUTE(SUBSTITUTE(SUBSTITUTE(SUBSTITUTE(SUBSTITUTE(SUBSTITUTE(SUBSTITUTE(SUBSTITUTE(SUBSTITUTE(SUBSTITUTE(SUBSTITUTE(TRIM($B572&amp;""),CHAR(10),"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",REPT(" ",99)),1882,99)))</f>
        <v/>
      </c>
    </row>
    <row r="573" hidden="1" ht="11.25" customHeight="1">
      <c r="A573" s="4">
        <f>IF(OR($B573="",$C573=""),"",IFERROR(INDEX('5_ACOMPANHAMENTO'!$A$3:$A$4922,MATCH(1,INDEX(('5_ACOMPANHAMENTO'!$AD$3:$AD$4922=TRIM($C573&amp;""))*('5_ACOMPANHAMENTO'!$AC$3:$AC$4922&lt;&gt;"")*((((I573&lt;&gt;"")*ISNUMBER(SEARCH("|"&amp;I573&amp;"|",'5_ACOMPANHAMENTO'!$AC$3:$AC$4922)))+((J573&lt;&gt;"")*ISNUMBER(SEARCH("|"&amp;J573&amp;"|",'5_ACOMPANHAMENTO'!$AC$3:$AC$4922)))+((K573&lt;&gt;"")*ISNUMBER(SEARCH("|"&amp;K573&amp;"|",'5_ACOMPANHAMENTO'!$AC$3:$AC$4922)))+((L573&lt;&gt;"")*ISNUMBER(SEARCH("|"&amp;L573&amp;"|",'5_ACOMPANHAMENTO'!$AC$3:$AC$4922)))+((M573&lt;&gt;"")*ISNUMBER(SEARCH("|"&amp;M573&amp;"|",'5_ACOMPANHAMENTO'!$AC$3:$AC$4922)))+((N573&lt;&gt;"")*ISNUMBER(SEARCH("|"&amp;N573&amp;"|",'5_ACOMPANHAMENTO'!$AC$3:$AC$4922)))+((O573&lt;&gt;"")*ISNUMBER(SEARCH("|"&amp;O573&amp;"|",'5_ACOMPANHAMENTO'!$AC$3:$AC$4922)))+((P573&lt;&gt;"")*ISNUMBER(SEARCH("|"&amp;P573&amp;"|",'5_ACOMPANHAMENTO'!$AC$3:$AC$4922)))+((Q573&lt;&gt;"")*ISNUMBER(SEARCH("|"&amp;Q573&amp;"|",'5_ACOMPANHAMENTO'!$AC$3:$AC$4922)))+((R573&lt;&gt;"")*ISNUMBER(SEARCH("|"&amp;R573&amp;"|",'5_ACOMPANHAMENTO'!$AC$3:$AC$4922)))+((S573&lt;&gt;"")*ISNUMBER(SEARCH("|"&amp;S573&amp;"|",'5_ACOMPANHAMENTO'!$AC$3:$AC$4922)))+((T573&lt;&gt;"")*ISNUMBER(SEARCH("|"&amp;T573&amp;"|",'5_ACOMPANHAMENTO'!$AC$3:$AC$4922)))+((U573&lt;&gt;"")*ISNUMBER(SEARCH("|"&amp;U573&amp;"|",'5_ACOMPANHAMENTO'!$AC$3:$AC$4922)))+((V573&lt;&gt;"")*ISNUMBER(SEARCH("|"&amp;V573&amp;"|",'5_ACOMPANHAMENTO'!$AC$3:$AC$4922)))+((W573&lt;&gt;"")*ISNUMBER(SEARCH("|"&amp;W573&amp;"|",'5_ACOMPANHAMENTO'!$AC$3:$AC$4922)))+((X573&lt;&gt;"")*ISNUMBER(SEARCH("|"&amp;X573&amp;"|",'5_ACOMPANHAMENTO'!$AC$3:$AC$4922)))+((Y573&lt;&gt;"")*ISNUMBER(SEARCH("|"&amp;Y573&amp;"|",'5_ACOMPANHAMENTO'!$AC$3:$AC$4922)))+((Z573&lt;&gt;"")*ISNUMBER(SEARCH("|"&amp;Z573&amp;"|",'5_ACOMPANHAMENTO'!$AC$3:$AC$4922)))+((AA573&lt;&gt;"")*ISNUMBER(SEARCH("|"&amp;AA573&amp;"|",'5_ACOMPANHAMENTO'!$AC$3:$AC$4922)))+((AB573&lt;&gt;"")*ISNUMBER(SEARCH("|"&amp;AB573&amp;"|",'5_ACOMPANHAMENTO'!$AC$3:$AC$4922))))&gt;0),0),0)),""))</f>
        <v/>
      </c>
      <c r="B573" s="14" t="inlineStr">
        <is>
          <t>10200,10202,10205</t>
        </is>
      </c>
      <c r="C573" s="14" t="inlineStr">
        <is>
          <t>8 EMBALAGEM</t>
        </is>
      </c>
      <c r="D573" s="4">
        <f>IF(OR($B573="",$C573=""),"",IFERROR(SUMPRODUCT(--(('5_ACOMPANHAMENTO'!$AD$3:$AD$4922=TRIM($C573&amp;""))*('5_ACOMPANHAMENTO'!$AC$3:$AC$4922&lt;&gt;"")*((((I573&lt;&gt;"")*ISNUMBER(SEARCH("|"&amp;I573&amp;"|",'5_ACOMPANHAMENTO'!$AC$3:$AC$4922)))+((J573&lt;&gt;"")*ISNUMBER(SEARCH("|"&amp;J573&amp;"|",'5_ACOMPANHAMENTO'!$AC$3:$AC$4922)))+((K573&lt;&gt;"")*ISNUMBER(SEARCH("|"&amp;K573&amp;"|",'5_ACOMPANHAMENTO'!$AC$3:$AC$4922)))+((L573&lt;&gt;"")*ISNUMBER(SEARCH("|"&amp;L573&amp;"|",'5_ACOMPANHAMENTO'!$AC$3:$AC$4922)))+((M573&lt;&gt;"")*ISNUMBER(SEARCH("|"&amp;M573&amp;"|",'5_ACOMPANHAMENTO'!$AC$3:$AC$4922)))+((N573&lt;&gt;"")*ISNUMBER(SEARCH("|"&amp;N573&amp;"|",'5_ACOMPANHAMENTO'!$AC$3:$AC$4922)))+((O573&lt;&gt;"")*ISNUMBER(SEARCH("|"&amp;O573&amp;"|",'5_ACOMPANHAMENTO'!$AC$3:$AC$4922)))+((P573&lt;&gt;"")*ISNUMBER(SEARCH("|"&amp;P573&amp;"|",'5_ACOMPANHAMENTO'!$AC$3:$AC$4922)))+((Q573&lt;&gt;"")*ISNUMBER(SEARCH("|"&amp;Q573&amp;"|",'5_ACOMPANHAMENTO'!$AC$3:$AC$4922)))+((R573&lt;&gt;"")*ISNUMBER(SEARCH("|"&amp;R573&amp;"|",'5_ACOMPANHAMENTO'!$AC$3:$AC$4922)))+((S573&lt;&gt;"")*ISNUMBER(SEARCH("|"&amp;S573&amp;"|",'5_ACOMPANHAMENTO'!$AC$3:$AC$4922)))+((T573&lt;&gt;"")*ISNUMBER(SEARCH("|"&amp;T573&amp;"|",'5_ACOMPANHAMENTO'!$AC$3:$AC$4922)))+((U573&lt;&gt;"")*ISNUMBER(SEARCH("|"&amp;U573&amp;"|",'5_ACOMPANHAMENTO'!$AC$3:$AC$4922)))+((V573&lt;&gt;"")*ISNUMBER(SEARCH("|"&amp;V573&amp;"|",'5_ACOMPANHAMENTO'!$AC$3:$AC$4922)))+((W573&lt;&gt;"")*ISNUMBER(SEARCH("|"&amp;W573&amp;"|",'5_ACOMPANHAMENTO'!$AC$3:$AC$4922)))+((X573&lt;&gt;"")*ISNUMBER(SEARCH("|"&amp;X573&amp;"|",'5_ACOMPANHAMENTO'!$AC$3:$AC$4922)))+((Y573&lt;&gt;"")*ISNUMBER(SEARCH("|"&amp;Y573&amp;"|",'5_ACOMPANHAMENTO'!$AC$3:$AC$4922)))+((Z573&lt;&gt;"")*ISNUMBER(SEARCH("|"&amp;Z573&amp;"|",'5_ACOMPANHAMENTO'!$AC$3:$AC$4922)))+((AA573&lt;&gt;"")*ISNUMBER(SEARCH("|"&amp;AA573&amp;"|",'5_ACOMPANHAMENTO'!$AC$3:$AC$4922)))+((AB573&lt;&gt;"")*ISNUMBER(SEARCH("|"&amp;AB573&amp;"|",'5_ACOMPANHAMENTO'!$AC$3:$AC$4922))))&gt;0)),'5_ACOMPANHAMENTO'!$J$3:$J$4922),0))</f>
        <v/>
      </c>
      <c r="E573" s="4">
        <f>IF(G573=0,"FINALIZADO",IF(TODAY()&gt;A573,"ATRASADO "&amp;TODAY()-A573&amp;" DIAS","ADIANTADO "&amp;A573-TODAY()&amp;" DIAS"))</f>
        <v/>
      </c>
      <c r="F573" s="7">
        <f>IF(OR($B573="",$C573=""),"",IFERROR(SUMPRODUCT(--(('5_ACOMPANHAMENTO'!$AD$3:$AD$4922=TRIM($C573&amp;""))*('5_ACOMPANHAMENTO'!$AC$3:$AC$4922&lt;&gt;"")*((((I573&lt;&gt;"")*ISNUMBER(SEARCH("|"&amp;I573&amp;"|",'5_ACOMPANHAMENTO'!$AC$3:$AC$4922)))+((J573&lt;&gt;"")*ISNUMBER(SEARCH("|"&amp;J573&amp;"|",'5_ACOMPANHAMENTO'!$AC$3:$AC$4922)))+((K573&lt;&gt;"")*ISNUMBER(SEARCH("|"&amp;K573&amp;"|",'5_ACOMPANHAMENTO'!$AC$3:$AC$4922)))+((L573&lt;&gt;"")*ISNUMBER(SEARCH("|"&amp;L573&amp;"|",'5_ACOMPANHAMENTO'!$AC$3:$AC$4922)))+((M573&lt;&gt;"")*ISNUMBER(SEARCH("|"&amp;M573&amp;"|",'5_ACOMPANHAMENTO'!$AC$3:$AC$4922)))+((N573&lt;&gt;"")*ISNUMBER(SEARCH("|"&amp;N573&amp;"|",'5_ACOMPANHAMENTO'!$AC$3:$AC$4922)))+((O573&lt;&gt;"")*ISNUMBER(SEARCH("|"&amp;O573&amp;"|",'5_ACOMPANHAMENTO'!$AC$3:$AC$4922)))+((P573&lt;&gt;"")*ISNUMBER(SEARCH("|"&amp;P573&amp;"|",'5_ACOMPANHAMENTO'!$AC$3:$AC$4922)))+((Q573&lt;&gt;"")*ISNUMBER(SEARCH("|"&amp;Q573&amp;"|",'5_ACOMPANHAMENTO'!$AC$3:$AC$4922)))+((R573&lt;&gt;"")*ISNUMBER(SEARCH("|"&amp;R573&amp;"|",'5_ACOMPANHAMENTO'!$AC$3:$AC$4922)))+((S573&lt;&gt;"")*ISNUMBER(SEARCH("|"&amp;S573&amp;"|",'5_ACOMPANHAMENTO'!$AC$3:$AC$4922)))+((T573&lt;&gt;"")*ISNUMBER(SEARCH("|"&amp;T573&amp;"|",'5_ACOMPANHAMENTO'!$AC$3:$AC$4922)))+((U573&lt;&gt;"")*ISNUMBER(SEARCH("|"&amp;U573&amp;"|",'5_ACOMPANHAMENTO'!$AC$3:$AC$4922)))+((V573&lt;&gt;"")*ISNUMBER(SEARCH("|"&amp;V573&amp;"|",'5_ACOMPANHAMENTO'!$AC$3:$AC$4922)))+((W573&lt;&gt;"")*ISNUMBER(SEARCH("|"&amp;W573&amp;"|",'5_ACOMPANHAMENTO'!$AC$3:$AC$4922)))+((X573&lt;&gt;"")*ISNUMBER(SEARCH("|"&amp;X573&amp;"|",'5_ACOMPANHAMENTO'!$AC$3:$AC$4922)))+((Y573&lt;&gt;"")*ISNUMBER(SEARCH("|"&amp;Y573&amp;"|",'5_ACOMPANHAMENTO'!$AC$3:$AC$4922)))+((Z573&lt;&gt;"")*ISNUMBER(SEARCH("|"&amp;Z573&amp;"|",'5_ACOMPANHAMENTO'!$AC$3:$AC$4922)))+((AA573&lt;&gt;"")*ISNUMBER(SEARCH("|"&amp;AA573&amp;"|",'5_ACOMPANHAMENTO'!$AC$3:$AC$4922)))+((AB573&lt;&gt;"")*ISNUMBER(SEARCH("|"&amp;AB573&amp;"|",'5_ACOMPANHAMENTO'!$AC$3:$AC$4922))))&gt;0)),'5_ACOMPANHAMENTO'!$O$3:$O$4922),0))</f>
        <v/>
      </c>
      <c r="G573" s="7">
        <f>IF(OR($B573="",$C573=""),"",D573-F573)</f>
        <v/>
      </c>
      <c r="H573">
        <f>IF(OR($B573="",$C573=""),"",TRIM($B573&amp;"")&amp;"|"&amp;TRIM($C573&amp;""))</f>
        <v/>
      </c>
      <c r="I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",99)),1,99)))</f>
        <v/>
      </c>
      <c r="J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",99)),100,99)))</f>
        <v/>
      </c>
      <c r="K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",99)),199,99)))</f>
        <v/>
      </c>
      <c r="L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",99)),298,99)))</f>
        <v/>
      </c>
      <c r="M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",99)),397,99)))</f>
        <v/>
      </c>
      <c r="N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",99)),496,99)))</f>
        <v/>
      </c>
      <c r="O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",99)),595,99)))</f>
        <v/>
      </c>
      <c r="P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",99)),694,99)))</f>
        <v/>
      </c>
      <c r="Q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",99)),793,99)))</f>
        <v/>
      </c>
      <c r="R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",99)),892,99)))</f>
        <v/>
      </c>
      <c r="S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",99)),991,99)))</f>
        <v/>
      </c>
      <c r="T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",99)),1090,99)))</f>
        <v/>
      </c>
      <c r="U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",99)),1189,99)))</f>
        <v/>
      </c>
      <c r="V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",99)),1288,99)))</f>
        <v/>
      </c>
      <c r="W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",99)),1387,99)))</f>
        <v/>
      </c>
      <c r="X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",99)),1486,99)))</f>
        <v/>
      </c>
      <c r="Y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",99)),1585,99)))</f>
        <v/>
      </c>
      <c r="Z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",99)),1684,99)))</f>
        <v/>
      </c>
      <c r="AA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",99)),1783,99)))</f>
        <v/>
      </c>
      <c r="AB573" s="1">
        <f>IF($B573="","",TRIM(MID(SUBSTITUTE(TRIM(SUBSTITUTE(SUBSTITUTE(SUBSTITUTE(SUBSTITUTE(SUBSTITUTE(SUBSTITUTE(SUBSTITUTE(SUBSTITUTE(SUBSTITUTE(SUBSTITUTE(SUBSTITUTE(SUBSTITUTE(SUBSTITUTE(SUBSTITUTE(TRIM($B573&amp;""),CHAR(10),"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",REPT(" ",99)),1882,99)))</f>
        <v/>
      </c>
    </row>
    <row r="574" hidden="1" ht="11.25" customHeight="1">
      <c r="A574" s="4">
        <f>IF(OR($B574="",$C574=""),"",IFERROR(INDEX('5_ACOMPANHAMENTO'!$A$3:$A$4922,MATCH(1,INDEX(('5_ACOMPANHAMENTO'!$AD$3:$AD$4922=TRIM($C574&amp;""))*('5_ACOMPANHAMENTO'!$AC$3:$AC$4922&lt;&gt;"")*((((I574&lt;&gt;"")*ISNUMBER(SEARCH("|"&amp;I574&amp;"|",'5_ACOMPANHAMENTO'!$AC$3:$AC$4922)))+((J574&lt;&gt;"")*ISNUMBER(SEARCH("|"&amp;J574&amp;"|",'5_ACOMPANHAMENTO'!$AC$3:$AC$4922)))+((K574&lt;&gt;"")*ISNUMBER(SEARCH("|"&amp;K574&amp;"|",'5_ACOMPANHAMENTO'!$AC$3:$AC$4922)))+((L574&lt;&gt;"")*ISNUMBER(SEARCH("|"&amp;L574&amp;"|",'5_ACOMPANHAMENTO'!$AC$3:$AC$4922)))+((M574&lt;&gt;"")*ISNUMBER(SEARCH("|"&amp;M574&amp;"|",'5_ACOMPANHAMENTO'!$AC$3:$AC$4922)))+((N574&lt;&gt;"")*ISNUMBER(SEARCH("|"&amp;N574&amp;"|",'5_ACOMPANHAMENTO'!$AC$3:$AC$4922)))+((O574&lt;&gt;"")*ISNUMBER(SEARCH("|"&amp;O574&amp;"|",'5_ACOMPANHAMENTO'!$AC$3:$AC$4922)))+((P574&lt;&gt;"")*ISNUMBER(SEARCH("|"&amp;P574&amp;"|",'5_ACOMPANHAMENTO'!$AC$3:$AC$4922)))+((Q574&lt;&gt;"")*ISNUMBER(SEARCH("|"&amp;Q574&amp;"|",'5_ACOMPANHAMENTO'!$AC$3:$AC$4922)))+((R574&lt;&gt;"")*ISNUMBER(SEARCH("|"&amp;R574&amp;"|",'5_ACOMPANHAMENTO'!$AC$3:$AC$4922)))+((S574&lt;&gt;"")*ISNUMBER(SEARCH("|"&amp;S574&amp;"|",'5_ACOMPANHAMENTO'!$AC$3:$AC$4922)))+((T574&lt;&gt;"")*ISNUMBER(SEARCH("|"&amp;T574&amp;"|",'5_ACOMPANHAMENTO'!$AC$3:$AC$4922)))+((U574&lt;&gt;"")*ISNUMBER(SEARCH("|"&amp;U574&amp;"|",'5_ACOMPANHAMENTO'!$AC$3:$AC$4922)))+((V574&lt;&gt;"")*ISNUMBER(SEARCH("|"&amp;V574&amp;"|",'5_ACOMPANHAMENTO'!$AC$3:$AC$4922)))+((W574&lt;&gt;"")*ISNUMBER(SEARCH("|"&amp;W574&amp;"|",'5_ACOMPANHAMENTO'!$AC$3:$AC$4922)))+((X574&lt;&gt;"")*ISNUMBER(SEARCH("|"&amp;X574&amp;"|",'5_ACOMPANHAMENTO'!$AC$3:$AC$4922)))+((Y574&lt;&gt;"")*ISNUMBER(SEARCH("|"&amp;Y574&amp;"|",'5_ACOMPANHAMENTO'!$AC$3:$AC$4922)))+((Z574&lt;&gt;"")*ISNUMBER(SEARCH("|"&amp;Z574&amp;"|",'5_ACOMPANHAMENTO'!$AC$3:$AC$4922)))+((AA574&lt;&gt;"")*ISNUMBER(SEARCH("|"&amp;AA574&amp;"|",'5_ACOMPANHAMENTO'!$AC$3:$AC$4922)))+((AB574&lt;&gt;"")*ISNUMBER(SEARCH("|"&amp;AB574&amp;"|",'5_ACOMPANHAMENTO'!$AC$3:$AC$4922))))&gt;0),0),0)),""))</f>
        <v/>
      </c>
      <c r="B574" s="14" t="inlineStr">
        <is>
          <t>10200,10202,10205</t>
        </is>
      </c>
      <c r="C574" s="14" t="inlineStr">
        <is>
          <t>8 EMBALAGEM</t>
        </is>
      </c>
      <c r="D574" s="4">
        <f>IF(OR($B574="",$C574=""),"",IFERROR(SUMPRODUCT(--(('5_ACOMPANHAMENTO'!$AD$3:$AD$4922=TRIM($C574&amp;""))*('5_ACOMPANHAMENTO'!$AC$3:$AC$4922&lt;&gt;"")*((((I574&lt;&gt;"")*ISNUMBER(SEARCH("|"&amp;I574&amp;"|",'5_ACOMPANHAMENTO'!$AC$3:$AC$4922)))+((J574&lt;&gt;"")*ISNUMBER(SEARCH("|"&amp;J574&amp;"|",'5_ACOMPANHAMENTO'!$AC$3:$AC$4922)))+((K574&lt;&gt;"")*ISNUMBER(SEARCH("|"&amp;K574&amp;"|",'5_ACOMPANHAMENTO'!$AC$3:$AC$4922)))+((L574&lt;&gt;"")*ISNUMBER(SEARCH("|"&amp;L574&amp;"|",'5_ACOMPANHAMENTO'!$AC$3:$AC$4922)))+((M574&lt;&gt;"")*ISNUMBER(SEARCH("|"&amp;M574&amp;"|",'5_ACOMPANHAMENTO'!$AC$3:$AC$4922)))+((N574&lt;&gt;"")*ISNUMBER(SEARCH("|"&amp;N574&amp;"|",'5_ACOMPANHAMENTO'!$AC$3:$AC$4922)))+((O574&lt;&gt;"")*ISNUMBER(SEARCH("|"&amp;O574&amp;"|",'5_ACOMPANHAMENTO'!$AC$3:$AC$4922)))+((P574&lt;&gt;"")*ISNUMBER(SEARCH("|"&amp;P574&amp;"|",'5_ACOMPANHAMENTO'!$AC$3:$AC$4922)))+((Q574&lt;&gt;"")*ISNUMBER(SEARCH("|"&amp;Q574&amp;"|",'5_ACOMPANHAMENTO'!$AC$3:$AC$4922)))+((R574&lt;&gt;"")*ISNUMBER(SEARCH("|"&amp;R574&amp;"|",'5_ACOMPANHAMENTO'!$AC$3:$AC$4922)))+((S574&lt;&gt;"")*ISNUMBER(SEARCH("|"&amp;S574&amp;"|",'5_ACOMPANHAMENTO'!$AC$3:$AC$4922)))+((T574&lt;&gt;"")*ISNUMBER(SEARCH("|"&amp;T574&amp;"|",'5_ACOMPANHAMENTO'!$AC$3:$AC$4922)))+((U574&lt;&gt;"")*ISNUMBER(SEARCH("|"&amp;U574&amp;"|",'5_ACOMPANHAMENTO'!$AC$3:$AC$4922)))+((V574&lt;&gt;"")*ISNUMBER(SEARCH("|"&amp;V574&amp;"|",'5_ACOMPANHAMENTO'!$AC$3:$AC$4922)))+((W574&lt;&gt;"")*ISNUMBER(SEARCH("|"&amp;W574&amp;"|",'5_ACOMPANHAMENTO'!$AC$3:$AC$4922)))+((X574&lt;&gt;"")*ISNUMBER(SEARCH("|"&amp;X574&amp;"|",'5_ACOMPANHAMENTO'!$AC$3:$AC$4922)))+((Y574&lt;&gt;"")*ISNUMBER(SEARCH("|"&amp;Y574&amp;"|",'5_ACOMPANHAMENTO'!$AC$3:$AC$4922)))+((Z574&lt;&gt;"")*ISNUMBER(SEARCH("|"&amp;Z574&amp;"|",'5_ACOMPANHAMENTO'!$AC$3:$AC$4922)))+((AA574&lt;&gt;"")*ISNUMBER(SEARCH("|"&amp;AA574&amp;"|",'5_ACOMPANHAMENTO'!$AC$3:$AC$4922)))+((AB574&lt;&gt;"")*ISNUMBER(SEARCH("|"&amp;AB574&amp;"|",'5_ACOMPANHAMENTO'!$AC$3:$AC$4922))))&gt;0)),'5_ACOMPANHAMENTO'!$J$3:$J$4922),0))</f>
        <v/>
      </c>
      <c r="E574" s="4">
        <f>IF(G574=0,"FINALIZADO",IF(TODAY()&gt;A574,"ATRASADO "&amp;TODAY()-A574&amp;" DIAS","ADIANTADO "&amp;A574-TODAY()&amp;" DIAS"))</f>
        <v/>
      </c>
      <c r="F574" s="7">
        <f>IF(OR($B574="",$C574=""),"",IFERROR(SUMPRODUCT(--(('5_ACOMPANHAMENTO'!$AD$3:$AD$4922=TRIM($C574&amp;""))*('5_ACOMPANHAMENTO'!$AC$3:$AC$4922&lt;&gt;"")*((((I574&lt;&gt;"")*ISNUMBER(SEARCH("|"&amp;I574&amp;"|",'5_ACOMPANHAMENTO'!$AC$3:$AC$4922)))+((J574&lt;&gt;"")*ISNUMBER(SEARCH("|"&amp;J574&amp;"|",'5_ACOMPANHAMENTO'!$AC$3:$AC$4922)))+((K574&lt;&gt;"")*ISNUMBER(SEARCH("|"&amp;K574&amp;"|",'5_ACOMPANHAMENTO'!$AC$3:$AC$4922)))+((L574&lt;&gt;"")*ISNUMBER(SEARCH("|"&amp;L574&amp;"|",'5_ACOMPANHAMENTO'!$AC$3:$AC$4922)))+((M574&lt;&gt;"")*ISNUMBER(SEARCH("|"&amp;M574&amp;"|",'5_ACOMPANHAMENTO'!$AC$3:$AC$4922)))+((N574&lt;&gt;"")*ISNUMBER(SEARCH("|"&amp;N574&amp;"|",'5_ACOMPANHAMENTO'!$AC$3:$AC$4922)))+((O574&lt;&gt;"")*ISNUMBER(SEARCH("|"&amp;O574&amp;"|",'5_ACOMPANHAMENTO'!$AC$3:$AC$4922)))+((P574&lt;&gt;"")*ISNUMBER(SEARCH("|"&amp;P574&amp;"|",'5_ACOMPANHAMENTO'!$AC$3:$AC$4922)))+((Q574&lt;&gt;"")*ISNUMBER(SEARCH("|"&amp;Q574&amp;"|",'5_ACOMPANHAMENTO'!$AC$3:$AC$4922)))+((R574&lt;&gt;"")*ISNUMBER(SEARCH("|"&amp;R574&amp;"|",'5_ACOMPANHAMENTO'!$AC$3:$AC$4922)))+((S574&lt;&gt;"")*ISNUMBER(SEARCH("|"&amp;S574&amp;"|",'5_ACOMPANHAMENTO'!$AC$3:$AC$4922)))+((T574&lt;&gt;"")*ISNUMBER(SEARCH("|"&amp;T574&amp;"|",'5_ACOMPANHAMENTO'!$AC$3:$AC$4922)))+((U574&lt;&gt;"")*ISNUMBER(SEARCH("|"&amp;U574&amp;"|",'5_ACOMPANHAMENTO'!$AC$3:$AC$4922)))+((V574&lt;&gt;"")*ISNUMBER(SEARCH("|"&amp;V574&amp;"|",'5_ACOMPANHAMENTO'!$AC$3:$AC$4922)))+((W574&lt;&gt;"")*ISNUMBER(SEARCH("|"&amp;W574&amp;"|",'5_ACOMPANHAMENTO'!$AC$3:$AC$4922)))+((X574&lt;&gt;"")*ISNUMBER(SEARCH("|"&amp;X574&amp;"|",'5_ACOMPANHAMENTO'!$AC$3:$AC$4922)))+((Y574&lt;&gt;"")*ISNUMBER(SEARCH("|"&amp;Y574&amp;"|",'5_ACOMPANHAMENTO'!$AC$3:$AC$4922)))+((Z574&lt;&gt;"")*ISNUMBER(SEARCH("|"&amp;Z574&amp;"|",'5_ACOMPANHAMENTO'!$AC$3:$AC$4922)))+((AA574&lt;&gt;"")*ISNUMBER(SEARCH("|"&amp;AA574&amp;"|",'5_ACOMPANHAMENTO'!$AC$3:$AC$4922)))+((AB574&lt;&gt;"")*ISNUMBER(SEARCH("|"&amp;AB574&amp;"|",'5_ACOMPANHAMENTO'!$AC$3:$AC$4922))))&gt;0)),'5_ACOMPANHAMENTO'!$O$3:$O$4922),0))</f>
        <v/>
      </c>
      <c r="G574" s="7">
        <f>IF(OR($B574="",$C574=""),"",D574-F574)</f>
        <v/>
      </c>
      <c r="H574">
        <f>IF(OR($B574="",$C574=""),"",TRIM($B574&amp;"")&amp;"|"&amp;TRIM($C574&amp;""))</f>
        <v/>
      </c>
      <c r="I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",99)),1,99)))</f>
        <v/>
      </c>
      <c r="J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",99)),100,99)))</f>
        <v/>
      </c>
      <c r="K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",99)),199,99)))</f>
        <v/>
      </c>
      <c r="L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",99)),298,99)))</f>
        <v/>
      </c>
      <c r="M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",99)),397,99)))</f>
        <v/>
      </c>
      <c r="N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",99)),496,99)))</f>
        <v/>
      </c>
      <c r="O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",99)),595,99)))</f>
        <v/>
      </c>
      <c r="P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",99)),694,99)))</f>
        <v/>
      </c>
      <c r="Q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",99)),793,99)))</f>
        <v/>
      </c>
      <c r="R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",99)),892,99)))</f>
        <v/>
      </c>
      <c r="S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",99)),991,99)))</f>
        <v/>
      </c>
      <c r="T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",99)),1090,99)))</f>
        <v/>
      </c>
      <c r="U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",99)),1189,99)))</f>
        <v/>
      </c>
      <c r="V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",99)),1288,99)))</f>
        <v/>
      </c>
      <c r="W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",99)),1387,99)))</f>
        <v/>
      </c>
      <c r="X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",99)),1486,99)))</f>
        <v/>
      </c>
      <c r="Y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",99)),1585,99)))</f>
        <v/>
      </c>
      <c r="Z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",99)),1684,99)))</f>
        <v/>
      </c>
      <c r="AA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",99)),1783,99)))</f>
        <v/>
      </c>
      <c r="AB574" s="1">
        <f>IF($B574="","",TRIM(MID(SUBSTITUTE(TRIM(SUBSTITUTE(SUBSTITUTE(SUBSTITUTE(SUBSTITUTE(SUBSTITUTE(SUBSTITUTE(SUBSTITUTE(SUBSTITUTE(SUBSTITUTE(SUBSTITUTE(SUBSTITUTE(SUBSTITUTE(SUBSTITUTE(SUBSTITUTE(TRIM($B574&amp;""),CHAR(10),"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",REPT(" ",99)),1882,99)))</f>
        <v/>
      </c>
    </row>
    <row r="575" hidden="1" ht="11.25" customHeight="1">
      <c r="A575" s="4">
        <f>IF(OR($B575="",$C575=""),"",IFERROR(INDEX('5_ACOMPANHAMENTO'!$A$3:$A$4922,MATCH(1,INDEX(('5_ACOMPANHAMENTO'!$AD$3:$AD$4922=TRIM($C575&amp;""))*('5_ACOMPANHAMENTO'!$AC$3:$AC$4922&lt;&gt;"")*((((I575&lt;&gt;"")*ISNUMBER(SEARCH("|"&amp;I575&amp;"|",'5_ACOMPANHAMENTO'!$AC$3:$AC$4922)))+((J575&lt;&gt;"")*ISNUMBER(SEARCH("|"&amp;J575&amp;"|",'5_ACOMPANHAMENTO'!$AC$3:$AC$4922)))+((K575&lt;&gt;"")*ISNUMBER(SEARCH("|"&amp;K575&amp;"|",'5_ACOMPANHAMENTO'!$AC$3:$AC$4922)))+((L575&lt;&gt;"")*ISNUMBER(SEARCH("|"&amp;L575&amp;"|",'5_ACOMPANHAMENTO'!$AC$3:$AC$4922)))+((M575&lt;&gt;"")*ISNUMBER(SEARCH("|"&amp;M575&amp;"|",'5_ACOMPANHAMENTO'!$AC$3:$AC$4922)))+((N575&lt;&gt;"")*ISNUMBER(SEARCH("|"&amp;N575&amp;"|",'5_ACOMPANHAMENTO'!$AC$3:$AC$4922)))+((O575&lt;&gt;"")*ISNUMBER(SEARCH("|"&amp;O575&amp;"|",'5_ACOMPANHAMENTO'!$AC$3:$AC$4922)))+((P575&lt;&gt;"")*ISNUMBER(SEARCH("|"&amp;P575&amp;"|",'5_ACOMPANHAMENTO'!$AC$3:$AC$4922)))+((Q575&lt;&gt;"")*ISNUMBER(SEARCH("|"&amp;Q575&amp;"|",'5_ACOMPANHAMENTO'!$AC$3:$AC$4922)))+((R575&lt;&gt;"")*ISNUMBER(SEARCH("|"&amp;R575&amp;"|",'5_ACOMPANHAMENTO'!$AC$3:$AC$4922)))+((S575&lt;&gt;"")*ISNUMBER(SEARCH("|"&amp;S575&amp;"|",'5_ACOMPANHAMENTO'!$AC$3:$AC$4922)))+((T575&lt;&gt;"")*ISNUMBER(SEARCH("|"&amp;T575&amp;"|",'5_ACOMPANHAMENTO'!$AC$3:$AC$4922)))+((U575&lt;&gt;"")*ISNUMBER(SEARCH("|"&amp;U575&amp;"|",'5_ACOMPANHAMENTO'!$AC$3:$AC$4922)))+((V575&lt;&gt;"")*ISNUMBER(SEARCH("|"&amp;V575&amp;"|",'5_ACOMPANHAMENTO'!$AC$3:$AC$4922)))+((W575&lt;&gt;"")*ISNUMBER(SEARCH("|"&amp;W575&amp;"|",'5_ACOMPANHAMENTO'!$AC$3:$AC$4922)))+((X575&lt;&gt;"")*ISNUMBER(SEARCH("|"&amp;X575&amp;"|",'5_ACOMPANHAMENTO'!$AC$3:$AC$4922)))+((Y575&lt;&gt;"")*ISNUMBER(SEARCH("|"&amp;Y575&amp;"|",'5_ACOMPANHAMENTO'!$AC$3:$AC$4922)))+((Z575&lt;&gt;"")*ISNUMBER(SEARCH("|"&amp;Z575&amp;"|",'5_ACOMPANHAMENTO'!$AC$3:$AC$4922)))+((AA575&lt;&gt;"")*ISNUMBER(SEARCH("|"&amp;AA575&amp;"|",'5_ACOMPANHAMENTO'!$AC$3:$AC$4922)))+((AB575&lt;&gt;"")*ISNUMBER(SEARCH("|"&amp;AB575&amp;"|",'5_ACOMPANHAMENTO'!$AC$3:$AC$4922))))&gt;0),0),0)),""))</f>
        <v/>
      </c>
      <c r="B575" s="14" t="inlineStr">
        <is>
          <t>10200,10202,10205</t>
        </is>
      </c>
      <c r="C575" s="14" t="inlineStr">
        <is>
          <t>8 EMBALAGEM</t>
        </is>
      </c>
      <c r="D575" s="4">
        <f>IF(OR($B575="",$C575=""),"",IFERROR(SUMPRODUCT(--(('5_ACOMPANHAMENTO'!$AD$3:$AD$4922=TRIM($C575&amp;""))*('5_ACOMPANHAMENTO'!$AC$3:$AC$4922&lt;&gt;"")*((((I575&lt;&gt;"")*ISNUMBER(SEARCH("|"&amp;I575&amp;"|",'5_ACOMPANHAMENTO'!$AC$3:$AC$4922)))+((J575&lt;&gt;"")*ISNUMBER(SEARCH("|"&amp;J575&amp;"|",'5_ACOMPANHAMENTO'!$AC$3:$AC$4922)))+((K575&lt;&gt;"")*ISNUMBER(SEARCH("|"&amp;K575&amp;"|",'5_ACOMPANHAMENTO'!$AC$3:$AC$4922)))+((L575&lt;&gt;"")*ISNUMBER(SEARCH("|"&amp;L575&amp;"|",'5_ACOMPANHAMENTO'!$AC$3:$AC$4922)))+((M575&lt;&gt;"")*ISNUMBER(SEARCH("|"&amp;M575&amp;"|",'5_ACOMPANHAMENTO'!$AC$3:$AC$4922)))+((N575&lt;&gt;"")*ISNUMBER(SEARCH("|"&amp;N575&amp;"|",'5_ACOMPANHAMENTO'!$AC$3:$AC$4922)))+((O575&lt;&gt;"")*ISNUMBER(SEARCH("|"&amp;O575&amp;"|",'5_ACOMPANHAMENTO'!$AC$3:$AC$4922)))+((P575&lt;&gt;"")*ISNUMBER(SEARCH("|"&amp;P575&amp;"|",'5_ACOMPANHAMENTO'!$AC$3:$AC$4922)))+((Q575&lt;&gt;"")*ISNUMBER(SEARCH("|"&amp;Q575&amp;"|",'5_ACOMPANHAMENTO'!$AC$3:$AC$4922)))+((R575&lt;&gt;"")*ISNUMBER(SEARCH("|"&amp;R575&amp;"|",'5_ACOMPANHAMENTO'!$AC$3:$AC$4922)))+((S575&lt;&gt;"")*ISNUMBER(SEARCH("|"&amp;S575&amp;"|",'5_ACOMPANHAMENTO'!$AC$3:$AC$4922)))+((T575&lt;&gt;"")*ISNUMBER(SEARCH("|"&amp;T575&amp;"|",'5_ACOMPANHAMENTO'!$AC$3:$AC$4922)))+((U575&lt;&gt;"")*ISNUMBER(SEARCH("|"&amp;U575&amp;"|",'5_ACOMPANHAMENTO'!$AC$3:$AC$4922)))+((V575&lt;&gt;"")*ISNUMBER(SEARCH("|"&amp;V575&amp;"|",'5_ACOMPANHAMENTO'!$AC$3:$AC$4922)))+((W575&lt;&gt;"")*ISNUMBER(SEARCH("|"&amp;W575&amp;"|",'5_ACOMPANHAMENTO'!$AC$3:$AC$4922)))+((X575&lt;&gt;"")*ISNUMBER(SEARCH("|"&amp;X575&amp;"|",'5_ACOMPANHAMENTO'!$AC$3:$AC$4922)))+((Y575&lt;&gt;"")*ISNUMBER(SEARCH("|"&amp;Y575&amp;"|",'5_ACOMPANHAMENTO'!$AC$3:$AC$4922)))+((Z575&lt;&gt;"")*ISNUMBER(SEARCH("|"&amp;Z575&amp;"|",'5_ACOMPANHAMENTO'!$AC$3:$AC$4922)))+((AA575&lt;&gt;"")*ISNUMBER(SEARCH("|"&amp;AA575&amp;"|",'5_ACOMPANHAMENTO'!$AC$3:$AC$4922)))+((AB575&lt;&gt;"")*ISNUMBER(SEARCH("|"&amp;AB575&amp;"|",'5_ACOMPANHAMENTO'!$AC$3:$AC$4922))))&gt;0)),'5_ACOMPANHAMENTO'!$J$3:$J$4922),0))</f>
        <v/>
      </c>
      <c r="E575" s="4">
        <f>IF(G575=0,"FINALIZADO",IF(TODAY()&gt;A575,"ATRASADO "&amp;TODAY()-A575&amp;" DIAS","ADIANTADO "&amp;A575-TODAY()&amp;" DIAS"))</f>
        <v/>
      </c>
      <c r="F575" s="7">
        <f>IF(OR($B575="",$C575=""),"",IFERROR(SUMPRODUCT(--(('5_ACOMPANHAMENTO'!$AD$3:$AD$4922=TRIM($C575&amp;""))*('5_ACOMPANHAMENTO'!$AC$3:$AC$4922&lt;&gt;"")*((((I575&lt;&gt;"")*ISNUMBER(SEARCH("|"&amp;I575&amp;"|",'5_ACOMPANHAMENTO'!$AC$3:$AC$4922)))+((J575&lt;&gt;"")*ISNUMBER(SEARCH("|"&amp;J575&amp;"|",'5_ACOMPANHAMENTO'!$AC$3:$AC$4922)))+((K575&lt;&gt;"")*ISNUMBER(SEARCH("|"&amp;K575&amp;"|",'5_ACOMPANHAMENTO'!$AC$3:$AC$4922)))+((L575&lt;&gt;"")*ISNUMBER(SEARCH("|"&amp;L575&amp;"|",'5_ACOMPANHAMENTO'!$AC$3:$AC$4922)))+((M575&lt;&gt;"")*ISNUMBER(SEARCH("|"&amp;M575&amp;"|",'5_ACOMPANHAMENTO'!$AC$3:$AC$4922)))+((N575&lt;&gt;"")*ISNUMBER(SEARCH("|"&amp;N575&amp;"|",'5_ACOMPANHAMENTO'!$AC$3:$AC$4922)))+((O575&lt;&gt;"")*ISNUMBER(SEARCH("|"&amp;O575&amp;"|",'5_ACOMPANHAMENTO'!$AC$3:$AC$4922)))+((P575&lt;&gt;"")*ISNUMBER(SEARCH("|"&amp;P575&amp;"|",'5_ACOMPANHAMENTO'!$AC$3:$AC$4922)))+((Q575&lt;&gt;"")*ISNUMBER(SEARCH("|"&amp;Q575&amp;"|",'5_ACOMPANHAMENTO'!$AC$3:$AC$4922)))+((R575&lt;&gt;"")*ISNUMBER(SEARCH("|"&amp;R575&amp;"|",'5_ACOMPANHAMENTO'!$AC$3:$AC$4922)))+((S575&lt;&gt;"")*ISNUMBER(SEARCH("|"&amp;S575&amp;"|",'5_ACOMPANHAMENTO'!$AC$3:$AC$4922)))+((T575&lt;&gt;"")*ISNUMBER(SEARCH("|"&amp;T575&amp;"|",'5_ACOMPANHAMENTO'!$AC$3:$AC$4922)))+((U575&lt;&gt;"")*ISNUMBER(SEARCH("|"&amp;U575&amp;"|",'5_ACOMPANHAMENTO'!$AC$3:$AC$4922)))+((V575&lt;&gt;"")*ISNUMBER(SEARCH("|"&amp;V575&amp;"|",'5_ACOMPANHAMENTO'!$AC$3:$AC$4922)))+((W575&lt;&gt;"")*ISNUMBER(SEARCH("|"&amp;W575&amp;"|",'5_ACOMPANHAMENTO'!$AC$3:$AC$4922)))+((X575&lt;&gt;"")*ISNUMBER(SEARCH("|"&amp;X575&amp;"|",'5_ACOMPANHAMENTO'!$AC$3:$AC$4922)))+((Y575&lt;&gt;"")*ISNUMBER(SEARCH("|"&amp;Y575&amp;"|",'5_ACOMPANHAMENTO'!$AC$3:$AC$4922)))+((Z575&lt;&gt;"")*ISNUMBER(SEARCH("|"&amp;Z575&amp;"|",'5_ACOMPANHAMENTO'!$AC$3:$AC$4922)))+((AA575&lt;&gt;"")*ISNUMBER(SEARCH("|"&amp;AA575&amp;"|",'5_ACOMPANHAMENTO'!$AC$3:$AC$4922)))+((AB575&lt;&gt;"")*ISNUMBER(SEARCH("|"&amp;AB575&amp;"|",'5_ACOMPANHAMENTO'!$AC$3:$AC$4922))))&gt;0)),'5_ACOMPANHAMENTO'!$O$3:$O$4922),0))</f>
        <v/>
      </c>
      <c r="G575" s="7">
        <f>IF(OR($B575="",$C575=""),"",D575-F575)</f>
        <v/>
      </c>
      <c r="H575">
        <f>IF(OR($B575="",$C575=""),"",TRIM($B575&amp;"")&amp;"|"&amp;TRIM($C575&amp;""))</f>
        <v/>
      </c>
      <c r="I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",99)),1,99)))</f>
        <v/>
      </c>
      <c r="J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",99)),100,99)))</f>
        <v/>
      </c>
      <c r="K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",99)),199,99)))</f>
        <v/>
      </c>
      <c r="L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",99)),298,99)))</f>
        <v/>
      </c>
      <c r="M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",99)),397,99)))</f>
        <v/>
      </c>
      <c r="N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",99)),496,99)))</f>
        <v/>
      </c>
      <c r="O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",99)),595,99)))</f>
        <v/>
      </c>
      <c r="P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",99)),694,99)))</f>
        <v/>
      </c>
      <c r="Q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",99)),793,99)))</f>
        <v/>
      </c>
      <c r="R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",99)),892,99)))</f>
        <v/>
      </c>
      <c r="S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",99)),991,99)))</f>
        <v/>
      </c>
      <c r="T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",99)),1090,99)))</f>
        <v/>
      </c>
      <c r="U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",99)),1189,99)))</f>
        <v/>
      </c>
      <c r="V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",99)),1288,99)))</f>
        <v/>
      </c>
      <c r="W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",99)),1387,99)))</f>
        <v/>
      </c>
      <c r="X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",99)),1486,99)))</f>
        <v/>
      </c>
      <c r="Y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",99)),1585,99)))</f>
        <v/>
      </c>
      <c r="Z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",99)),1684,99)))</f>
        <v/>
      </c>
      <c r="AA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",99)),1783,99)))</f>
        <v/>
      </c>
      <c r="AB575" s="1">
        <f>IF($B575="","",TRIM(MID(SUBSTITUTE(TRIM(SUBSTITUTE(SUBSTITUTE(SUBSTITUTE(SUBSTITUTE(SUBSTITUTE(SUBSTITUTE(SUBSTITUTE(SUBSTITUTE(SUBSTITUTE(SUBSTITUTE(SUBSTITUTE(SUBSTITUTE(SUBSTITUTE(SUBSTITUTE(TRIM($B575&amp;""),CHAR(10),"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",REPT(" ",99)),1882,99)))</f>
        <v/>
      </c>
    </row>
    <row r="576" hidden="1" ht="11.25" customHeight="1">
      <c r="A576" s="4">
        <f>IF(OR($B576="",$C576=""),"",IFERROR(INDEX('5_ACOMPANHAMENTO'!$A$3:$A$4922,MATCH(1,INDEX(('5_ACOMPANHAMENTO'!$AD$3:$AD$4922=TRIM($C576&amp;""))*('5_ACOMPANHAMENTO'!$AC$3:$AC$4922&lt;&gt;"")*((((I576&lt;&gt;"")*ISNUMBER(SEARCH("|"&amp;I576&amp;"|",'5_ACOMPANHAMENTO'!$AC$3:$AC$4922)))+((J576&lt;&gt;"")*ISNUMBER(SEARCH("|"&amp;J576&amp;"|",'5_ACOMPANHAMENTO'!$AC$3:$AC$4922)))+((K576&lt;&gt;"")*ISNUMBER(SEARCH("|"&amp;K576&amp;"|",'5_ACOMPANHAMENTO'!$AC$3:$AC$4922)))+((L576&lt;&gt;"")*ISNUMBER(SEARCH("|"&amp;L576&amp;"|",'5_ACOMPANHAMENTO'!$AC$3:$AC$4922)))+((M576&lt;&gt;"")*ISNUMBER(SEARCH("|"&amp;M576&amp;"|",'5_ACOMPANHAMENTO'!$AC$3:$AC$4922)))+((N576&lt;&gt;"")*ISNUMBER(SEARCH("|"&amp;N576&amp;"|",'5_ACOMPANHAMENTO'!$AC$3:$AC$4922)))+((O576&lt;&gt;"")*ISNUMBER(SEARCH("|"&amp;O576&amp;"|",'5_ACOMPANHAMENTO'!$AC$3:$AC$4922)))+((P576&lt;&gt;"")*ISNUMBER(SEARCH("|"&amp;P576&amp;"|",'5_ACOMPANHAMENTO'!$AC$3:$AC$4922)))+((Q576&lt;&gt;"")*ISNUMBER(SEARCH("|"&amp;Q576&amp;"|",'5_ACOMPANHAMENTO'!$AC$3:$AC$4922)))+((R576&lt;&gt;"")*ISNUMBER(SEARCH("|"&amp;R576&amp;"|",'5_ACOMPANHAMENTO'!$AC$3:$AC$4922)))+((S576&lt;&gt;"")*ISNUMBER(SEARCH("|"&amp;S576&amp;"|",'5_ACOMPANHAMENTO'!$AC$3:$AC$4922)))+((T576&lt;&gt;"")*ISNUMBER(SEARCH("|"&amp;T576&amp;"|",'5_ACOMPANHAMENTO'!$AC$3:$AC$4922)))+((U576&lt;&gt;"")*ISNUMBER(SEARCH("|"&amp;U576&amp;"|",'5_ACOMPANHAMENTO'!$AC$3:$AC$4922)))+((V576&lt;&gt;"")*ISNUMBER(SEARCH("|"&amp;V576&amp;"|",'5_ACOMPANHAMENTO'!$AC$3:$AC$4922)))+((W576&lt;&gt;"")*ISNUMBER(SEARCH("|"&amp;W576&amp;"|",'5_ACOMPANHAMENTO'!$AC$3:$AC$4922)))+((X576&lt;&gt;"")*ISNUMBER(SEARCH("|"&amp;X576&amp;"|",'5_ACOMPANHAMENTO'!$AC$3:$AC$4922)))+((Y576&lt;&gt;"")*ISNUMBER(SEARCH("|"&amp;Y576&amp;"|",'5_ACOMPANHAMENTO'!$AC$3:$AC$4922)))+((Z576&lt;&gt;"")*ISNUMBER(SEARCH("|"&amp;Z576&amp;"|",'5_ACOMPANHAMENTO'!$AC$3:$AC$4922)))+((AA576&lt;&gt;"")*ISNUMBER(SEARCH("|"&amp;AA576&amp;"|",'5_ACOMPANHAMENTO'!$AC$3:$AC$4922)))+((AB576&lt;&gt;"")*ISNUMBER(SEARCH("|"&amp;AB576&amp;"|",'5_ACOMPANHAMENTO'!$AC$3:$AC$4922))))&gt;0),0),0)),""))</f>
        <v/>
      </c>
      <c r="B576" s="14" t="inlineStr">
        <is>
          <t>10200,10202,10205</t>
        </is>
      </c>
      <c r="C576" s="14" t="inlineStr">
        <is>
          <t>8 EMBALAGEM</t>
        </is>
      </c>
      <c r="D576" s="4">
        <f>IF(OR($B576="",$C576=""),"",IFERROR(SUMPRODUCT(--(('5_ACOMPANHAMENTO'!$AD$3:$AD$4922=TRIM($C576&amp;""))*('5_ACOMPANHAMENTO'!$AC$3:$AC$4922&lt;&gt;"")*((((I576&lt;&gt;"")*ISNUMBER(SEARCH("|"&amp;I576&amp;"|",'5_ACOMPANHAMENTO'!$AC$3:$AC$4922)))+((J576&lt;&gt;"")*ISNUMBER(SEARCH("|"&amp;J576&amp;"|",'5_ACOMPANHAMENTO'!$AC$3:$AC$4922)))+((K576&lt;&gt;"")*ISNUMBER(SEARCH("|"&amp;K576&amp;"|",'5_ACOMPANHAMENTO'!$AC$3:$AC$4922)))+((L576&lt;&gt;"")*ISNUMBER(SEARCH("|"&amp;L576&amp;"|",'5_ACOMPANHAMENTO'!$AC$3:$AC$4922)))+((M576&lt;&gt;"")*ISNUMBER(SEARCH("|"&amp;M576&amp;"|",'5_ACOMPANHAMENTO'!$AC$3:$AC$4922)))+((N576&lt;&gt;"")*ISNUMBER(SEARCH("|"&amp;N576&amp;"|",'5_ACOMPANHAMENTO'!$AC$3:$AC$4922)))+((O576&lt;&gt;"")*ISNUMBER(SEARCH("|"&amp;O576&amp;"|",'5_ACOMPANHAMENTO'!$AC$3:$AC$4922)))+((P576&lt;&gt;"")*ISNUMBER(SEARCH("|"&amp;P576&amp;"|",'5_ACOMPANHAMENTO'!$AC$3:$AC$4922)))+((Q576&lt;&gt;"")*ISNUMBER(SEARCH("|"&amp;Q576&amp;"|",'5_ACOMPANHAMENTO'!$AC$3:$AC$4922)))+((R576&lt;&gt;"")*ISNUMBER(SEARCH("|"&amp;R576&amp;"|",'5_ACOMPANHAMENTO'!$AC$3:$AC$4922)))+((S576&lt;&gt;"")*ISNUMBER(SEARCH("|"&amp;S576&amp;"|",'5_ACOMPANHAMENTO'!$AC$3:$AC$4922)))+((T576&lt;&gt;"")*ISNUMBER(SEARCH("|"&amp;T576&amp;"|",'5_ACOMPANHAMENTO'!$AC$3:$AC$4922)))+((U576&lt;&gt;"")*ISNUMBER(SEARCH("|"&amp;U576&amp;"|",'5_ACOMPANHAMENTO'!$AC$3:$AC$4922)))+((V576&lt;&gt;"")*ISNUMBER(SEARCH("|"&amp;V576&amp;"|",'5_ACOMPANHAMENTO'!$AC$3:$AC$4922)))+((W576&lt;&gt;"")*ISNUMBER(SEARCH("|"&amp;W576&amp;"|",'5_ACOMPANHAMENTO'!$AC$3:$AC$4922)))+((X576&lt;&gt;"")*ISNUMBER(SEARCH("|"&amp;X576&amp;"|",'5_ACOMPANHAMENTO'!$AC$3:$AC$4922)))+((Y576&lt;&gt;"")*ISNUMBER(SEARCH("|"&amp;Y576&amp;"|",'5_ACOMPANHAMENTO'!$AC$3:$AC$4922)))+((Z576&lt;&gt;"")*ISNUMBER(SEARCH("|"&amp;Z576&amp;"|",'5_ACOMPANHAMENTO'!$AC$3:$AC$4922)))+((AA576&lt;&gt;"")*ISNUMBER(SEARCH("|"&amp;AA576&amp;"|",'5_ACOMPANHAMENTO'!$AC$3:$AC$4922)))+((AB576&lt;&gt;"")*ISNUMBER(SEARCH("|"&amp;AB576&amp;"|",'5_ACOMPANHAMENTO'!$AC$3:$AC$4922))))&gt;0)),'5_ACOMPANHAMENTO'!$J$3:$J$4922),0))</f>
        <v/>
      </c>
      <c r="E576" s="4">
        <f>IF(G576=0,"FINALIZADO",IF(TODAY()&gt;A576,"ATRASADO "&amp;TODAY()-A576&amp;" DIAS","ADIANTADO "&amp;A576-TODAY()&amp;" DIAS"))</f>
        <v/>
      </c>
      <c r="F576" s="7">
        <f>IF(OR($B576="",$C576=""),"",IFERROR(SUMPRODUCT(--(('5_ACOMPANHAMENTO'!$AD$3:$AD$4922=TRIM($C576&amp;""))*('5_ACOMPANHAMENTO'!$AC$3:$AC$4922&lt;&gt;"")*((((I576&lt;&gt;"")*ISNUMBER(SEARCH("|"&amp;I576&amp;"|",'5_ACOMPANHAMENTO'!$AC$3:$AC$4922)))+((J576&lt;&gt;"")*ISNUMBER(SEARCH("|"&amp;J576&amp;"|",'5_ACOMPANHAMENTO'!$AC$3:$AC$4922)))+((K576&lt;&gt;"")*ISNUMBER(SEARCH("|"&amp;K576&amp;"|",'5_ACOMPANHAMENTO'!$AC$3:$AC$4922)))+((L576&lt;&gt;"")*ISNUMBER(SEARCH("|"&amp;L576&amp;"|",'5_ACOMPANHAMENTO'!$AC$3:$AC$4922)))+((M576&lt;&gt;"")*ISNUMBER(SEARCH("|"&amp;M576&amp;"|",'5_ACOMPANHAMENTO'!$AC$3:$AC$4922)))+((N576&lt;&gt;"")*ISNUMBER(SEARCH("|"&amp;N576&amp;"|",'5_ACOMPANHAMENTO'!$AC$3:$AC$4922)))+((O576&lt;&gt;"")*ISNUMBER(SEARCH("|"&amp;O576&amp;"|",'5_ACOMPANHAMENTO'!$AC$3:$AC$4922)))+((P576&lt;&gt;"")*ISNUMBER(SEARCH("|"&amp;P576&amp;"|",'5_ACOMPANHAMENTO'!$AC$3:$AC$4922)))+((Q576&lt;&gt;"")*ISNUMBER(SEARCH("|"&amp;Q576&amp;"|",'5_ACOMPANHAMENTO'!$AC$3:$AC$4922)))+((R576&lt;&gt;"")*ISNUMBER(SEARCH("|"&amp;R576&amp;"|",'5_ACOMPANHAMENTO'!$AC$3:$AC$4922)))+((S576&lt;&gt;"")*ISNUMBER(SEARCH("|"&amp;S576&amp;"|",'5_ACOMPANHAMENTO'!$AC$3:$AC$4922)))+((T576&lt;&gt;"")*ISNUMBER(SEARCH("|"&amp;T576&amp;"|",'5_ACOMPANHAMENTO'!$AC$3:$AC$4922)))+((U576&lt;&gt;"")*ISNUMBER(SEARCH("|"&amp;U576&amp;"|",'5_ACOMPANHAMENTO'!$AC$3:$AC$4922)))+((V576&lt;&gt;"")*ISNUMBER(SEARCH("|"&amp;V576&amp;"|",'5_ACOMPANHAMENTO'!$AC$3:$AC$4922)))+((W576&lt;&gt;"")*ISNUMBER(SEARCH("|"&amp;W576&amp;"|",'5_ACOMPANHAMENTO'!$AC$3:$AC$4922)))+((X576&lt;&gt;"")*ISNUMBER(SEARCH("|"&amp;X576&amp;"|",'5_ACOMPANHAMENTO'!$AC$3:$AC$4922)))+((Y576&lt;&gt;"")*ISNUMBER(SEARCH("|"&amp;Y576&amp;"|",'5_ACOMPANHAMENTO'!$AC$3:$AC$4922)))+((Z576&lt;&gt;"")*ISNUMBER(SEARCH("|"&amp;Z576&amp;"|",'5_ACOMPANHAMENTO'!$AC$3:$AC$4922)))+((AA576&lt;&gt;"")*ISNUMBER(SEARCH("|"&amp;AA576&amp;"|",'5_ACOMPANHAMENTO'!$AC$3:$AC$4922)))+((AB576&lt;&gt;"")*ISNUMBER(SEARCH("|"&amp;AB576&amp;"|",'5_ACOMPANHAMENTO'!$AC$3:$AC$4922))))&gt;0)),'5_ACOMPANHAMENTO'!$O$3:$O$4922),0))</f>
        <v/>
      </c>
      <c r="G576" s="7">
        <f>IF(OR($B576="",$C576=""),"",D576-F576)</f>
        <v/>
      </c>
      <c r="H576">
        <f>IF(OR($B576="",$C576=""),"",TRIM($B576&amp;"")&amp;"|"&amp;TRIM($C576&amp;""))</f>
        <v/>
      </c>
      <c r="I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",99)),1,99)))</f>
        <v/>
      </c>
      <c r="J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",99)),100,99)))</f>
        <v/>
      </c>
      <c r="K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",99)),199,99)))</f>
        <v/>
      </c>
      <c r="L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",99)),298,99)))</f>
        <v/>
      </c>
      <c r="M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",99)),397,99)))</f>
        <v/>
      </c>
      <c r="N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",99)),496,99)))</f>
        <v/>
      </c>
      <c r="O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",99)),595,99)))</f>
        <v/>
      </c>
      <c r="P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",99)),694,99)))</f>
        <v/>
      </c>
      <c r="Q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",99)),793,99)))</f>
        <v/>
      </c>
      <c r="R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",99)),892,99)))</f>
        <v/>
      </c>
      <c r="S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",99)),991,99)))</f>
        <v/>
      </c>
      <c r="T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",99)),1090,99)))</f>
        <v/>
      </c>
      <c r="U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",99)),1189,99)))</f>
        <v/>
      </c>
      <c r="V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",99)),1288,99)))</f>
        <v/>
      </c>
      <c r="W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",99)),1387,99)))</f>
        <v/>
      </c>
      <c r="X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",99)),1486,99)))</f>
        <v/>
      </c>
      <c r="Y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",99)),1585,99)))</f>
        <v/>
      </c>
      <c r="Z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",99)),1684,99)))</f>
        <v/>
      </c>
      <c r="AA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",99)),1783,99)))</f>
        <v/>
      </c>
      <c r="AB576" s="1">
        <f>IF($B576="","",TRIM(MID(SUBSTITUTE(TRIM(SUBSTITUTE(SUBSTITUTE(SUBSTITUTE(SUBSTITUTE(SUBSTITUTE(SUBSTITUTE(SUBSTITUTE(SUBSTITUTE(SUBSTITUTE(SUBSTITUTE(SUBSTITUTE(SUBSTITUTE(SUBSTITUTE(SUBSTITUTE(TRIM($B576&amp;""),CHAR(10),"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",REPT(" ",99)),1882,99)))</f>
        <v/>
      </c>
    </row>
    <row r="577" hidden="1" ht="11.25" customHeight="1">
      <c r="A577" s="4">
        <f>IF(OR($B577="",$C577=""),"",IFERROR(INDEX('5_ACOMPANHAMENTO'!$A$3:$A$4922,MATCH(1,INDEX(('5_ACOMPANHAMENTO'!$AD$3:$AD$4922=TRIM($C577&amp;""))*('5_ACOMPANHAMENTO'!$AC$3:$AC$4922&lt;&gt;"")*((((I577&lt;&gt;"")*ISNUMBER(SEARCH("|"&amp;I577&amp;"|",'5_ACOMPANHAMENTO'!$AC$3:$AC$4922)))+((J577&lt;&gt;"")*ISNUMBER(SEARCH("|"&amp;J577&amp;"|",'5_ACOMPANHAMENTO'!$AC$3:$AC$4922)))+((K577&lt;&gt;"")*ISNUMBER(SEARCH("|"&amp;K577&amp;"|",'5_ACOMPANHAMENTO'!$AC$3:$AC$4922)))+((L577&lt;&gt;"")*ISNUMBER(SEARCH("|"&amp;L577&amp;"|",'5_ACOMPANHAMENTO'!$AC$3:$AC$4922)))+((M577&lt;&gt;"")*ISNUMBER(SEARCH("|"&amp;M577&amp;"|",'5_ACOMPANHAMENTO'!$AC$3:$AC$4922)))+((N577&lt;&gt;"")*ISNUMBER(SEARCH("|"&amp;N577&amp;"|",'5_ACOMPANHAMENTO'!$AC$3:$AC$4922)))+((O577&lt;&gt;"")*ISNUMBER(SEARCH("|"&amp;O577&amp;"|",'5_ACOMPANHAMENTO'!$AC$3:$AC$4922)))+((P577&lt;&gt;"")*ISNUMBER(SEARCH("|"&amp;P577&amp;"|",'5_ACOMPANHAMENTO'!$AC$3:$AC$4922)))+((Q577&lt;&gt;"")*ISNUMBER(SEARCH("|"&amp;Q577&amp;"|",'5_ACOMPANHAMENTO'!$AC$3:$AC$4922)))+((R577&lt;&gt;"")*ISNUMBER(SEARCH("|"&amp;R577&amp;"|",'5_ACOMPANHAMENTO'!$AC$3:$AC$4922)))+((S577&lt;&gt;"")*ISNUMBER(SEARCH("|"&amp;S577&amp;"|",'5_ACOMPANHAMENTO'!$AC$3:$AC$4922)))+((T577&lt;&gt;"")*ISNUMBER(SEARCH("|"&amp;T577&amp;"|",'5_ACOMPANHAMENTO'!$AC$3:$AC$4922)))+((U577&lt;&gt;"")*ISNUMBER(SEARCH("|"&amp;U577&amp;"|",'5_ACOMPANHAMENTO'!$AC$3:$AC$4922)))+((V577&lt;&gt;"")*ISNUMBER(SEARCH("|"&amp;V577&amp;"|",'5_ACOMPANHAMENTO'!$AC$3:$AC$4922)))+((W577&lt;&gt;"")*ISNUMBER(SEARCH("|"&amp;W577&amp;"|",'5_ACOMPANHAMENTO'!$AC$3:$AC$4922)))+((X577&lt;&gt;"")*ISNUMBER(SEARCH("|"&amp;X577&amp;"|",'5_ACOMPANHAMENTO'!$AC$3:$AC$4922)))+((Y577&lt;&gt;"")*ISNUMBER(SEARCH("|"&amp;Y577&amp;"|",'5_ACOMPANHAMENTO'!$AC$3:$AC$4922)))+((Z577&lt;&gt;"")*ISNUMBER(SEARCH("|"&amp;Z577&amp;"|",'5_ACOMPANHAMENTO'!$AC$3:$AC$4922)))+((AA577&lt;&gt;"")*ISNUMBER(SEARCH("|"&amp;AA577&amp;"|",'5_ACOMPANHAMENTO'!$AC$3:$AC$4922)))+((AB577&lt;&gt;"")*ISNUMBER(SEARCH("|"&amp;AB577&amp;"|",'5_ACOMPANHAMENTO'!$AC$3:$AC$4922))))&gt;0),0),0)),""))</f>
        <v/>
      </c>
      <c r="B577" s="14" t="inlineStr">
        <is>
          <t>10200,10202,10205</t>
        </is>
      </c>
      <c r="C577" s="14" t="inlineStr">
        <is>
          <t>8 EMBALAGEM</t>
        </is>
      </c>
      <c r="D577" s="4">
        <f>IF(OR($B577="",$C577=""),"",IFERROR(SUMPRODUCT(--(('5_ACOMPANHAMENTO'!$AD$3:$AD$4922=TRIM($C577&amp;""))*('5_ACOMPANHAMENTO'!$AC$3:$AC$4922&lt;&gt;"")*((((I577&lt;&gt;"")*ISNUMBER(SEARCH("|"&amp;I577&amp;"|",'5_ACOMPANHAMENTO'!$AC$3:$AC$4922)))+((J577&lt;&gt;"")*ISNUMBER(SEARCH("|"&amp;J577&amp;"|",'5_ACOMPANHAMENTO'!$AC$3:$AC$4922)))+((K577&lt;&gt;"")*ISNUMBER(SEARCH("|"&amp;K577&amp;"|",'5_ACOMPANHAMENTO'!$AC$3:$AC$4922)))+((L577&lt;&gt;"")*ISNUMBER(SEARCH("|"&amp;L577&amp;"|",'5_ACOMPANHAMENTO'!$AC$3:$AC$4922)))+((M577&lt;&gt;"")*ISNUMBER(SEARCH("|"&amp;M577&amp;"|",'5_ACOMPANHAMENTO'!$AC$3:$AC$4922)))+((N577&lt;&gt;"")*ISNUMBER(SEARCH("|"&amp;N577&amp;"|",'5_ACOMPANHAMENTO'!$AC$3:$AC$4922)))+((O577&lt;&gt;"")*ISNUMBER(SEARCH("|"&amp;O577&amp;"|",'5_ACOMPANHAMENTO'!$AC$3:$AC$4922)))+((P577&lt;&gt;"")*ISNUMBER(SEARCH("|"&amp;P577&amp;"|",'5_ACOMPANHAMENTO'!$AC$3:$AC$4922)))+((Q577&lt;&gt;"")*ISNUMBER(SEARCH("|"&amp;Q577&amp;"|",'5_ACOMPANHAMENTO'!$AC$3:$AC$4922)))+((R577&lt;&gt;"")*ISNUMBER(SEARCH("|"&amp;R577&amp;"|",'5_ACOMPANHAMENTO'!$AC$3:$AC$4922)))+((S577&lt;&gt;"")*ISNUMBER(SEARCH("|"&amp;S577&amp;"|",'5_ACOMPANHAMENTO'!$AC$3:$AC$4922)))+((T577&lt;&gt;"")*ISNUMBER(SEARCH("|"&amp;T577&amp;"|",'5_ACOMPANHAMENTO'!$AC$3:$AC$4922)))+((U577&lt;&gt;"")*ISNUMBER(SEARCH("|"&amp;U577&amp;"|",'5_ACOMPANHAMENTO'!$AC$3:$AC$4922)))+((V577&lt;&gt;"")*ISNUMBER(SEARCH("|"&amp;V577&amp;"|",'5_ACOMPANHAMENTO'!$AC$3:$AC$4922)))+((W577&lt;&gt;"")*ISNUMBER(SEARCH("|"&amp;W577&amp;"|",'5_ACOMPANHAMENTO'!$AC$3:$AC$4922)))+((X577&lt;&gt;"")*ISNUMBER(SEARCH("|"&amp;X577&amp;"|",'5_ACOMPANHAMENTO'!$AC$3:$AC$4922)))+((Y577&lt;&gt;"")*ISNUMBER(SEARCH("|"&amp;Y577&amp;"|",'5_ACOMPANHAMENTO'!$AC$3:$AC$4922)))+((Z577&lt;&gt;"")*ISNUMBER(SEARCH("|"&amp;Z577&amp;"|",'5_ACOMPANHAMENTO'!$AC$3:$AC$4922)))+((AA577&lt;&gt;"")*ISNUMBER(SEARCH("|"&amp;AA577&amp;"|",'5_ACOMPANHAMENTO'!$AC$3:$AC$4922)))+((AB577&lt;&gt;"")*ISNUMBER(SEARCH("|"&amp;AB577&amp;"|",'5_ACOMPANHAMENTO'!$AC$3:$AC$4922))))&gt;0)),'5_ACOMPANHAMENTO'!$J$3:$J$4922),0))</f>
        <v/>
      </c>
      <c r="E577" s="4">
        <f>IF(G577=0,"FINALIZADO",IF(TODAY()&gt;A577,"ATRASADO "&amp;TODAY()-A577&amp;" DIAS","ADIANTADO "&amp;A577-TODAY()&amp;" DIAS"))</f>
        <v/>
      </c>
      <c r="F577" s="7">
        <f>IF(OR($B577="",$C577=""),"",IFERROR(SUMPRODUCT(--(('5_ACOMPANHAMENTO'!$AD$3:$AD$4922=TRIM($C577&amp;""))*('5_ACOMPANHAMENTO'!$AC$3:$AC$4922&lt;&gt;"")*((((I577&lt;&gt;"")*ISNUMBER(SEARCH("|"&amp;I577&amp;"|",'5_ACOMPANHAMENTO'!$AC$3:$AC$4922)))+((J577&lt;&gt;"")*ISNUMBER(SEARCH("|"&amp;J577&amp;"|",'5_ACOMPANHAMENTO'!$AC$3:$AC$4922)))+((K577&lt;&gt;"")*ISNUMBER(SEARCH("|"&amp;K577&amp;"|",'5_ACOMPANHAMENTO'!$AC$3:$AC$4922)))+((L577&lt;&gt;"")*ISNUMBER(SEARCH("|"&amp;L577&amp;"|",'5_ACOMPANHAMENTO'!$AC$3:$AC$4922)))+((M577&lt;&gt;"")*ISNUMBER(SEARCH("|"&amp;M577&amp;"|",'5_ACOMPANHAMENTO'!$AC$3:$AC$4922)))+((N577&lt;&gt;"")*ISNUMBER(SEARCH("|"&amp;N577&amp;"|",'5_ACOMPANHAMENTO'!$AC$3:$AC$4922)))+((O577&lt;&gt;"")*ISNUMBER(SEARCH("|"&amp;O577&amp;"|",'5_ACOMPANHAMENTO'!$AC$3:$AC$4922)))+((P577&lt;&gt;"")*ISNUMBER(SEARCH("|"&amp;P577&amp;"|",'5_ACOMPANHAMENTO'!$AC$3:$AC$4922)))+((Q577&lt;&gt;"")*ISNUMBER(SEARCH("|"&amp;Q577&amp;"|",'5_ACOMPANHAMENTO'!$AC$3:$AC$4922)))+((R577&lt;&gt;"")*ISNUMBER(SEARCH("|"&amp;R577&amp;"|",'5_ACOMPANHAMENTO'!$AC$3:$AC$4922)))+((S577&lt;&gt;"")*ISNUMBER(SEARCH("|"&amp;S577&amp;"|",'5_ACOMPANHAMENTO'!$AC$3:$AC$4922)))+((T577&lt;&gt;"")*ISNUMBER(SEARCH("|"&amp;T577&amp;"|",'5_ACOMPANHAMENTO'!$AC$3:$AC$4922)))+((U577&lt;&gt;"")*ISNUMBER(SEARCH("|"&amp;U577&amp;"|",'5_ACOMPANHAMENTO'!$AC$3:$AC$4922)))+((V577&lt;&gt;"")*ISNUMBER(SEARCH("|"&amp;V577&amp;"|",'5_ACOMPANHAMENTO'!$AC$3:$AC$4922)))+((W577&lt;&gt;"")*ISNUMBER(SEARCH("|"&amp;W577&amp;"|",'5_ACOMPANHAMENTO'!$AC$3:$AC$4922)))+((X577&lt;&gt;"")*ISNUMBER(SEARCH("|"&amp;X577&amp;"|",'5_ACOMPANHAMENTO'!$AC$3:$AC$4922)))+((Y577&lt;&gt;"")*ISNUMBER(SEARCH("|"&amp;Y577&amp;"|",'5_ACOMPANHAMENTO'!$AC$3:$AC$4922)))+((Z577&lt;&gt;"")*ISNUMBER(SEARCH("|"&amp;Z577&amp;"|",'5_ACOMPANHAMENTO'!$AC$3:$AC$4922)))+((AA577&lt;&gt;"")*ISNUMBER(SEARCH("|"&amp;AA577&amp;"|",'5_ACOMPANHAMENTO'!$AC$3:$AC$4922)))+((AB577&lt;&gt;"")*ISNUMBER(SEARCH("|"&amp;AB577&amp;"|",'5_ACOMPANHAMENTO'!$AC$3:$AC$4922))))&gt;0)),'5_ACOMPANHAMENTO'!$O$3:$O$4922),0))</f>
        <v/>
      </c>
      <c r="G577" s="7">
        <f>IF(OR($B577="",$C577=""),"",D577-F577)</f>
        <v/>
      </c>
      <c r="H577">
        <f>IF(OR($B577="",$C577=""),"",TRIM($B577&amp;"")&amp;"|"&amp;TRIM($C577&amp;""))</f>
        <v/>
      </c>
      <c r="I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",99)),1,99)))</f>
        <v/>
      </c>
      <c r="J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",99)),100,99)))</f>
        <v/>
      </c>
      <c r="K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",99)),199,99)))</f>
        <v/>
      </c>
      <c r="L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",99)),298,99)))</f>
        <v/>
      </c>
      <c r="M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",99)),397,99)))</f>
        <v/>
      </c>
      <c r="N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",99)),496,99)))</f>
        <v/>
      </c>
      <c r="O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",99)),595,99)))</f>
        <v/>
      </c>
      <c r="P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",99)),694,99)))</f>
        <v/>
      </c>
      <c r="Q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",99)),793,99)))</f>
        <v/>
      </c>
      <c r="R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",99)),892,99)))</f>
        <v/>
      </c>
      <c r="S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",99)),991,99)))</f>
        <v/>
      </c>
      <c r="T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",99)),1090,99)))</f>
        <v/>
      </c>
      <c r="U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",99)),1189,99)))</f>
        <v/>
      </c>
      <c r="V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",99)),1288,99)))</f>
        <v/>
      </c>
      <c r="W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",99)),1387,99)))</f>
        <v/>
      </c>
      <c r="X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",99)),1486,99)))</f>
        <v/>
      </c>
      <c r="Y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",99)),1585,99)))</f>
        <v/>
      </c>
      <c r="Z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",99)),1684,99)))</f>
        <v/>
      </c>
      <c r="AA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",99)),1783,99)))</f>
        <v/>
      </c>
      <c r="AB577" s="1">
        <f>IF($B577="","",TRIM(MID(SUBSTITUTE(TRIM(SUBSTITUTE(SUBSTITUTE(SUBSTITUTE(SUBSTITUTE(SUBSTITUTE(SUBSTITUTE(SUBSTITUTE(SUBSTITUTE(SUBSTITUTE(SUBSTITUTE(SUBSTITUTE(SUBSTITUTE(SUBSTITUTE(SUBSTITUTE(TRIM($B577&amp;""),CHAR(10),"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",REPT(" ",99)),1882,99)))</f>
        <v/>
      </c>
    </row>
    <row r="578" hidden="1" ht="11.25" customHeight="1">
      <c r="A578" s="4">
        <f>IF(OR($B578="",$C578=""),"",IFERROR(INDEX('5_ACOMPANHAMENTO'!$A$3:$A$4922,MATCH(1,INDEX(('5_ACOMPANHAMENTO'!$AD$3:$AD$4922=TRIM($C578&amp;""))*('5_ACOMPANHAMENTO'!$AC$3:$AC$4922&lt;&gt;"")*((((I578&lt;&gt;"")*ISNUMBER(SEARCH("|"&amp;I578&amp;"|",'5_ACOMPANHAMENTO'!$AC$3:$AC$4922)))+((J578&lt;&gt;"")*ISNUMBER(SEARCH("|"&amp;J578&amp;"|",'5_ACOMPANHAMENTO'!$AC$3:$AC$4922)))+((K578&lt;&gt;"")*ISNUMBER(SEARCH("|"&amp;K578&amp;"|",'5_ACOMPANHAMENTO'!$AC$3:$AC$4922)))+((L578&lt;&gt;"")*ISNUMBER(SEARCH("|"&amp;L578&amp;"|",'5_ACOMPANHAMENTO'!$AC$3:$AC$4922)))+((M578&lt;&gt;"")*ISNUMBER(SEARCH("|"&amp;M578&amp;"|",'5_ACOMPANHAMENTO'!$AC$3:$AC$4922)))+((N578&lt;&gt;"")*ISNUMBER(SEARCH("|"&amp;N578&amp;"|",'5_ACOMPANHAMENTO'!$AC$3:$AC$4922)))+((O578&lt;&gt;"")*ISNUMBER(SEARCH("|"&amp;O578&amp;"|",'5_ACOMPANHAMENTO'!$AC$3:$AC$4922)))+((P578&lt;&gt;"")*ISNUMBER(SEARCH("|"&amp;P578&amp;"|",'5_ACOMPANHAMENTO'!$AC$3:$AC$4922)))+((Q578&lt;&gt;"")*ISNUMBER(SEARCH("|"&amp;Q578&amp;"|",'5_ACOMPANHAMENTO'!$AC$3:$AC$4922)))+((R578&lt;&gt;"")*ISNUMBER(SEARCH("|"&amp;R578&amp;"|",'5_ACOMPANHAMENTO'!$AC$3:$AC$4922)))+((S578&lt;&gt;"")*ISNUMBER(SEARCH("|"&amp;S578&amp;"|",'5_ACOMPANHAMENTO'!$AC$3:$AC$4922)))+((T578&lt;&gt;"")*ISNUMBER(SEARCH("|"&amp;T578&amp;"|",'5_ACOMPANHAMENTO'!$AC$3:$AC$4922)))+((U578&lt;&gt;"")*ISNUMBER(SEARCH("|"&amp;U578&amp;"|",'5_ACOMPANHAMENTO'!$AC$3:$AC$4922)))+((V578&lt;&gt;"")*ISNUMBER(SEARCH("|"&amp;V578&amp;"|",'5_ACOMPANHAMENTO'!$AC$3:$AC$4922)))+((W578&lt;&gt;"")*ISNUMBER(SEARCH("|"&amp;W578&amp;"|",'5_ACOMPANHAMENTO'!$AC$3:$AC$4922)))+((X578&lt;&gt;"")*ISNUMBER(SEARCH("|"&amp;X578&amp;"|",'5_ACOMPANHAMENTO'!$AC$3:$AC$4922)))+((Y578&lt;&gt;"")*ISNUMBER(SEARCH("|"&amp;Y578&amp;"|",'5_ACOMPANHAMENTO'!$AC$3:$AC$4922)))+((Z578&lt;&gt;"")*ISNUMBER(SEARCH("|"&amp;Z578&amp;"|",'5_ACOMPANHAMENTO'!$AC$3:$AC$4922)))+((AA578&lt;&gt;"")*ISNUMBER(SEARCH("|"&amp;AA578&amp;"|",'5_ACOMPANHAMENTO'!$AC$3:$AC$4922)))+((AB578&lt;&gt;"")*ISNUMBER(SEARCH("|"&amp;AB578&amp;"|",'5_ACOMPANHAMENTO'!$AC$3:$AC$4922))))&gt;0),0),0)),""))</f>
        <v/>
      </c>
      <c r="B578" s="14" t="inlineStr">
        <is>
          <t>10200,10202,10205</t>
        </is>
      </c>
      <c r="C578" s="14" t="inlineStr">
        <is>
          <t>8 EMBALAGEM</t>
        </is>
      </c>
      <c r="D578" s="4">
        <f>IF(OR($B578="",$C578=""),"",IFERROR(SUMPRODUCT(--(('5_ACOMPANHAMENTO'!$AD$3:$AD$4922=TRIM($C578&amp;""))*('5_ACOMPANHAMENTO'!$AC$3:$AC$4922&lt;&gt;"")*((((I578&lt;&gt;"")*ISNUMBER(SEARCH("|"&amp;I578&amp;"|",'5_ACOMPANHAMENTO'!$AC$3:$AC$4922)))+((J578&lt;&gt;"")*ISNUMBER(SEARCH("|"&amp;J578&amp;"|",'5_ACOMPANHAMENTO'!$AC$3:$AC$4922)))+((K578&lt;&gt;"")*ISNUMBER(SEARCH("|"&amp;K578&amp;"|",'5_ACOMPANHAMENTO'!$AC$3:$AC$4922)))+((L578&lt;&gt;"")*ISNUMBER(SEARCH("|"&amp;L578&amp;"|",'5_ACOMPANHAMENTO'!$AC$3:$AC$4922)))+((M578&lt;&gt;"")*ISNUMBER(SEARCH("|"&amp;M578&amp;"|",'5_ACOMPANHAMENTO'!$AC$3:$AC$4922)))+((N578&lt;&gt;"")*ISNUMBER(SEARCH("|"&amp;N578&amp;"|",'5_ACOMPANHAMENTO'!$AC$3:$AC$4922)))+((O578&lt;&gt;"")*ISNUMBER(SEARCH("|"&amp;O578&amp;"|",'5_ACOMPANHAMENTO'!$AC$3:$AC$4922)))+((P578&lt;&gt;"")*ISNUMBER(SEARCH("|"&amp;P578&amp;"|",'5_ACOMPANHAMENTO'!$AC$3:$AC$4922)))+((Q578&lt;&gt;"")*ISNUMBER(SEARCH("|"&amp;Q578&amp;"|",'5_ACOMPANHAMENTO'!$AC$3:$AC$4922)))+((R578&lt;&gt;"")*ISNUMBER(SEARCH("|"&amp;R578&amp;"|",'5_ACOMPANHAMENTO'!$AC$3:$AC$4922)))+((S578&lt;&gt;"")*ISNUMBER(SEARCH("|"&amp;S578&amp;"|",'5_ACOMPANHAMENTO'!$AC$3:$AC$4922)))+((T578&lt;&gt;"")*ISNUMBER(SEARCH("|"&amp;T578&amp;"|",'5_ACOMPANHAMENTO'!$AC$3:$AC$4922)))+((U578&lt;&gt;"")*ISNUMBER(SEARCH("|"&amp;U578&amp;"|",'5_ACOMPANHAMENTO'!$AC$3:$AC$4922)))+((V578&lt;&gt;"")*ISNUMBER(SEARCH("|"&amp;V578&amp;"|",'5_ACOMPANHAMENTO'!$AC$3:$AC$4922)))+((W578&lt;&gt;"")*ISNUMBER(SEARCH("|"&amp;W578&amp;"|",'5_ACOMPANHAMENTO'!$AC$3:$AC$4922)))+((X578&lt;&gt;"")*ISNUMBER(SEARCH("|"&amp;X578&amp;"|",'5_ACOMPANHAMENTO'!$AC$3:$AC$4922)))+((Y578&lt;&gt;"")*ISNUMBER(SEARCH("|"&amp;Y578&amp;"|",'5_ACOMPANHAMENTO'!$AC$3:$AC$4922)))+((Z578&lt;&gt;"")*ISNUMBER(SEARCH("|"&amp;Z578&amp;"|",'5_ACOMPANHAMENTO'!$AC$3:$AC$4922)))+((AA578&lt;&gt;"")*ISNUMBER(SEARCH("|"&amp;AA578&amp;"|",'5_ACOMPANHAMENTO'!$AC$3:$AC$4922)))+((AB578&lt;&gt;"")*ISNUMBER(SEARCH("|"&amp;AB578&amp;"|",'5_ACOMPANHAMENTO'!$AC$3:$AC$4922))))&gt;0)),'5_ACOMPANHAMENTO'!$J$3:$J$4922),0))</f>
        <v/>
      </c>
      <c r="E578" s="4">
        <f>IF(G578=0,"FINALIZADO",IF(TODAY()&gt;A578,"ATRASADO "&amp;TODAY()-A578&amp;" DIAS","ADIANTADO "&amp;A578-TODAY()&amp;" DIAS"))</f>
        <v/>
      </c>
      <c r="F578" s="7">
        <f>IF(OR($B578="",$C578=""),"",IFERROR(SUMPRODUCT(--(('5_ACOMPANHAMENTO'!$AD$3:$AD$4922=TRIM($C578&amp;""))*('5_ACOMPANHAMENTO'!$AC$3:$AC$4922&lt;&gt;"")*((((I578&lt;&gt;"")*ISNUMBER(SEARCH("|"&amp;I578&amp;"|",'5_ACOMPANHAMENTO'!$AC$3:$AC$4922)))+((J578&lt;&gt;"")*ISNUMBER(SEARCH("|"&amp;J578&amp;"|",'5_ACOMPANHAMENTO'!$AC$3:$AC$4922)))+((K578&lt;&gt;"")*ISNUMBER(SEARCH("|"&amp;K578&amp;"|",'5_ACOMPANHAMENTO'!$AC$3:$AC$4922)))+((L578&lt;&gt;"")*ISNUMBER(SEARCH("|"&amp;L578&amp;"|",'5_ACOMPANHAMENTO'!$AC$3:$AC$4922)))+((M578&lt;&gt;"")*ISNUMBER(SEARCH("|"&amp;M578&amp;"|",'5_ACOMPANHAMENTO'!$AC$3:$AC$4922)))+((N578&lt;&gt;"")*ISNUMBER(SEARCH("|"&amp;N578&amp;"|",'5_ACOMPANHAMENTO'!$AC$3:$AC$4922)))+((O578&lt;&gt;"")*ISNUMBER(SEARCH("|"&amp;O578&amp;"|",'5_ACOMPANHAMENTO'!$AC$3:$AC$4922)))+((P578&lt;&gt;"")*ISNUMBER(SEARCH("|"&amp;P578&amp;"|",'5_ACOMPANHAMENTO'!$AC$3:$AC$4922)))+((Q578&lt;&gt;"")*ISNUMBER(SEARCH("|"&amp;Q578&amp;"|",'5_ACOMPANHAMENTO'!$AC$3:$AC$4922)))+((R578&lt;&gt;"")*ISNUMBER(SEARCH("|"&amp;R578&amp;"|",'5_ACOMPANHAMENTO'!$AC$3:$AC$4922)))+((S578&lt;&gt;"")*ISNUMBER(SEARCH("|"&amp;S578&amp;"|",'5_ACOMPANHAMENTO'!$AC$3:$AC$4922)))+((T578&lt;&gt;"")*ISNUMBER(SEARCH("|"&amp;T578&amp;"|",'5_ACOMPANHAMENTO'!$AC$3:$AC$4922)))+((U578&lt;&gt;"")*ISNUMBER(SEARCH("|"&amp;U578&amp;"|",'5_ACOMPANHAMENTO'!$AC$3:$AC$4922)))+((V578&lt;&gt;"")*ISNUMBER(SEARCH("|"&amp;V578&amp;"|",'5_ACOMPANHAMENTO'!$AC$3:$AC$4922)))+((W578&lt;&gt;"")*ISNUMBER(SEARCH("|"&amp;W578&amp;"|",'5_ACOMPANHAMENTO'!$AC$3:$AC$4922)))+((X578&lt;&gt;"")*ISNUMBER(SEARCH("|"&amp;X578&amp;"|",'5_ACOMPANHAMENTO'!$AC$3:$AC$4922)))+((Y578&lt;&gt;"")*ISNUMBER(SEARCH("|"&amp;Y578&amp;"|",'5_ACOMPANHAMENTO'!$AC$3:$AC$4922)))+((Z578&lt;&gt;"")*ISNUMBER(SEARCH("|"&amp;Z578&amp;"|",'5_ACOMPANHAMENTO'!$AC$3:$AC$4922)))+((AA578&lt;&gt;"")*ISNUMBER(SEARCH("|"&amp;AA578&amp;"|",'5_ACOMPANHAMENTO'!$AC$3:$AC$4922)))+((AB578&lt;&gt;"")*ISNUMBER(SEARCH("|"&amp;AB578&amp;"|",'5_ACOMPANHAMENTO'!$AC$3:$AC$4922))))&gt;0)),'5_ACOMPANHAMENTO'!$O$3:$O$4922),0))</f>
        <v/>
      </c>
      <c r="G578" s="7">
        <f>IF(OR($B578="",$C578=""),"",D578-F578)</f>
        <v/>
      </c>
      <c r="H578">
        <f>IF(OR($B578="",$C578=""),"",TRIM($B578&amp;"")&amp;"|"&amp;TRIM($C578&amp;""))</f>
        <v/>
      </c>
      <c r="I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",99)),1,99)))</f>
        <v/>
      </c>
      <c r="J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",99)),100,99)))</f>
        <v/>
      </c>
      <c r="K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",99)),199,99)))</f>
        <v/>
      </c>
      <c r="L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",99)),298,99)))</f>
        <v/>
      </c>
      <c r="M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",99)),397,99)))</f>
        <v/>
      </c>
      <c r="N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",99)),496,99)))</f>
        <v/>
      </c>
      <c r="O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",99)),595,99)))</f>
        <v/>
      </c>
      <c r="P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",99)),694,99)))</f>
        <v/>
      </c>
      <c r="Q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",99)),793,99)))</f>
        <v/>
      </c>
      <c r="R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",99)),892,99)))</f>
        <v/>
      </c>
      <c r="S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",99)),991,99)))</f>
        <v/>
      </c>
      <c r="T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",99)),1090,99)))</f>
        <v/>
      </c>
      <c r="U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",99)),1189,99)))</f>
        <v/>
      </c>
      <c r="V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",99)),1288,99)))</f>
        <v/>
      </c>
      <c r="W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",99)),1387,99)))</f>
        <v/>
      </c>
      <c r="X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",99)),1486,99)))</f>
        <v/>
      </c>
      <c r="Y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",99)),1585,99)))</f>
        <v/>
      </c>
      <c r="Z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",99)),1684,99)))</f>
        <v/>
      </c>
      <c r="AA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",99)),1783,99)))</f>
        <v/>
      </c>
      <c r="AB578" s="1">
        <f>IF($B578="","",TRIM(MID(SUBSTITUTE(TRIM(SUBSTITUTE(SUBSTITUTE(SUBSTITUTE(SUBSTITUTE(SUBSTITUTE(SUBSTITUTE(SUBSTITUTE(SUBSTITUTE(SUBSTITUTE(SUBSTITUTE(SUBSTITUTE(SUBSTITUTE(SUBSTITUTE(SUBSTITUTE(TRIM($B578&amp;""),CHAR(10),"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",REPT(" ",99)),1882,99)))</f>
        <v/>
      </c>
    </row>
    <row r="579" hidden="1" ht="11.25" customHeight="1">
      <c r="A579" s="4">
        <f>IF(OR($B579="",$C579=""),"",IFERROR(INDEX('5_ACOMPANHAMENTO'!$A$3:$A$4922,MATCH(1,INDEX(('5_ACOMPANHAMENTO'!$AD$3:$AD$4922=TRIM($C579&amp;""))*('5_ACOMPANHAMENTO'!$AC$3:$AC$4922&lt;&gt;"")*((((I579&lt;&gt;"")*ISNUMBER(SEARCH("|"&amp;I579&amp;"|",'5_ACOMPANHAMENTO'!$AC$3:$AC$4922)))+((J579&lt;&gt;"")*ISNUMBER(SEARCH("|"&amp;J579&amp;"|",'5_ACOMPANHAMENTO'!$AC$3:$AC$4922)))+((K579&lt;&gt;"")*ISNUMBER(SEARCH("|"&amp;K579&amp;"|",'5_ACOMPANHAMENTO'!$AC$3:$AC$4922)))+((L579&lt;&gt;"")*ISNUMBER(SEARCH("|"&amp;L579&amp;"|",'5_ACOMPANHAMENTO'!$AC$3:$AC$4922)))+((M579&lt;&gt;"")*ISNUMBER(SEARCH("|"&amp;M579&amp;"|",'5_ACOMPANHAMENTO'!$AC$3:$AC$4922)))+((N579&lt;&gt;"")*ISNUMBER(SEARCH("|"&amp;N579&amp;"|",'5_ACOMPANHAMENTO'!$AC$3:$AC$4922)))+((O579&lt;&gt;"")*ISNUMBER(SEARCH("|"&amp;O579&amp;"|",'5_ACOMPANHAMENTO'!$AC$3:$AC$4922)))+((P579&lt;&gt;"")*ISNUMBER(SEARCH("|"&amp;P579&amp;"|",'5_ACOMPANHAMENTO'!$AC$3:$AC$4922)))+((Q579&lt;&gt;"")*ISNUMBER(SEARCH("|"&amp;Q579&amp;"|",'5_ACOMPANHAMENTO'!$AC$3:$AC$4922)))+((R579&lt;&gt;"")*ISNUMBER(SEARCH("|"&amp;R579&amp;"|",'5_ACOMPANHAMENTO'!$AC$3:$AC$4922)))+((S579&lt;&gt;"")*ISNUMBER(SEARCH("|"&amp;S579&amp;"|",'5_ACOMPANHAMENTO'!$AC$3:$AC$4922)))+((T579&lt;&gt;"")*ISNUMBER(SEARCH("|"&amp;T579&amp;"|",'5_ACOMPANHAMENTO'!$AC$3:$AC$4922)))+((U579&lt;&gt;"")*ISNUMBER(SEARCH("|"&amp;U579&amp;"|",'5_ACOMPANHAMENTO'!$AC$3:$AC$4922)))+((V579&lt;&gt;"")*ISNUMBER(SEARCH("|"&amp;V579&amp;"|",'5_ACOMPANHAMENTO'!$AC$3:$AC$4922)))+((W579&lt;&gt;"")*ISNUMBER(SEARCH("|"&amp;W579&amp;"|",'5_ACOMPANHAMENTO'!$AC$3:$AC$4922)))+((X579&lt;&gt;"")*ISNUMBER(SEARCH("|"&amp;X579&amp;"|",'5_ACOMPANHAMENTO'!$AC$3:$AC$4922)))+((Y579&lt;&gt;"")*ISNUMBER(SEARCH("|"&amp;Y579&amp;"|",'5_ACOMPANHAMENTO'!$AC$3:$AC$4922)))+((Z579&lt;&gt;"")*ISNUMBER(SEARCH("|"&amp;Z579&amp;"|",'5_ACOMPANHAMENTO'!$AC$3:$AC$4922)))+((AA579&lt;&gt;"")*ISNUMBER(SEARCH("|"&amp;AA579&amp;"|",'5_ACOMPANHAMENTO'!$AC$3:$AC$4922)))+((AB579&lt;&gt;"")*ISNUMBER(SEARCH("|"&amp;AB579&amp;"|",'5_ACOMPANHAMENTO'!$AC$3:$AC$4922))))&gt;0),0),0)),""))</f>
        <v/>
      </c>
      <c r="B579" s="14" t="inlineStr">
        <is>
          <t>10204</t>
        </is>
      </c>
      <c r="C579" s="14" t="inlineStr">
        <is>
          <t>8 EMBALAGEM</t>
        </is>
      </c>
      <c r="D579" s="4">
        <f>IF(OR($B579="",$C579=""),"",IFERROR(SUMPRODUCT(--(('5_ACOMPANHAMENTO'!$AD$3:$AD$4922=TRIM($C579&amp;""))*('5_ACOMPANHAMENTO'!$AC$3:$AC$4922&lt;&gt;"")*((((I579&lt;&gt;"")*ISNUMBER(SEARCH("|"&amp;I579&amp;"|",'5_ACOMPANHAMENTO'!$AC$3:$AC$4922)))+((J579&lt;&gt;"")*ISNUMBER(SEARCH("|"&amp;J579&amp;"|",'5_ACOMPANHAMENTO'!$AC$3:$AC$4922)))+((K579&lt;&gt;"")*ISNUMBER(SEARCH("|"&amp;K579&amp;"|",'5_ACOMPANHAMENTO'!$AC$3:$AC$4922)))+((L579&lt;&gt;"")*ISNUMBER(SEARCH("|"&amp;L579&amp;"|",'5_ACOMPANHAMENTO'!$AC$3:$AC$4922)))+((M579&lt;&gt;"")*ISNUMBER(SEARCH("|"&amp;M579&amp;"|",'5_ACOMPANHAMENTO'!$AC$3:$AC$4922)))+((N579&lt;&gt;"")*ISNUMBER(SEARCH("|"&amp;N579&amp;"|",'5_ACOMPANHAMENTO'!$AC$3:$AC$4922)))+((O579&lt;&gt;"")*ISNUMBER(SEARCH("|"&amp;O579&amp;"|",'5_ACOMPANHAMENTO'!$AC$3:$AC$4922)))+((P579&lt;&gt;"")*ISNUMBER(SEARCH("|"&amp;P579&amp;"|",'5_ACOMPANHAMENTO'!$AC$3:$AC$4922)))+((Q579&lt;&gt;"")*ISNUMBER(SEARCH("|"&amp;Q579&amp;"|",'5_ACOMPANHAMENTO'!$AC$3:$AC$4922)))+((R579&lt;&gt;"")*ISNUMBER(SEARCH("|"&amp;R579&amp;"|",'5_ACOMPANHAMENTO'!$AC$3:$AC$4922)))+((S579&lt;&gt;"")*ISNUMBER(SEARCH("|"&amp;S579&amp;"|",'5_ACOMPANHAMENTO'!$AC$3:$AC$4922)))+((T579&lt;&gt;"")*ISNUMBER(SEARCH("|"&amp;T579&amp;"|",'5_ACOMPANHAMENTO'!$AC$3:$AC$4922)))+((U579&lt;&gt;"")*ISNUMBER(SEARCH("|"&amp;U579&amp;"|",'5_ACOMPANHAMENTO'!$AC$3:$AC$4922)))+((V579&lt;&gt;"")*ISNUMBER(SEARCH("|"&amp;V579&amp;"|",'5_ACOMPANHAMENTO'!$AC$3:$AC$4922)))+((W579&lt;&gt;"")*ISNUMBER(SEARCH("|"&amp;W579&amp;"|",'5_ACOMPANHAMENTO'!$AC$3:$AC$4922)))+((X579&lt;&gt;"")*ISNUMBER(SEARCH("|"&amp;X579&amp;"|",'5_ACOMPANHAMENTO'!$AC$3:$AC$4922)))+((Y579&lt;&gt;"")*ISNUMBER(SEARCH("|"&amp;Y579&amp;"|",'5_ACOMPANHAMENTO'!$AC$3:$AC$4922)))+((Z579&lt;&gt;"")*ISNUMBER(SEARCH("|"&amp;Z579&amp;"|",'5_ACOMPANHAMENTO'!$AC$3:$AC$4922)))+((AA579&lt;&gt;"")*ISNUMBER(SEARCH("|"&amp;AA579&amp;"|",'5_ACOMPANHAMENTO'!$AC$3:$AC$4922)))+((AB579&lt;&gt;"")*ISNUMBER(SEARCH("|"&amp;AB579&amp;"|",'5_ACOMPANHAMENTO'!$AC$3:$AC$4922))))&gt;0)),'5_ACOMPANHAMENTO'!$J$3:$J$4922),0))</f>
        <v/>
      </c>
      <c r="E579" s="4">
        <f>IF(G579=0,"FINALIZADO",IF(TODAY()&gt;A579,"ATRASADO "&amp;TODAY()-A579&amp;" DIAS","ADIANTADO "&amp;A579-TODAY()&amp;" DIAS"))</f>
        <v/>
      </c>
      <c r="F579" s="7">
        <f>IF(OR($B579="",$C579=""),"",IFERROR(SUMPRODUCT(--(('5_ACOMPANHAMENTO'!$AD$3:$AD$4922=TRIM($C579&amp;""))*('5_ACOMPANHAMENTO'!$AC$3:$AC$4922&lt;&gt;"")*((((I579&lt;&gt;"")*ISNUMBER(SEARCH("|"&amp;I579&amp;"|",'5_ACOMPANHAMENTO'!$AC$3:$AC$4922)))+((J579&lt;&gt;"")*ISNUMBER(SEARCH("|"&amp;J579&amp;"|",'5_ACOMPANHAMENTO'!$AC$3:$AC$4922)))+((K579&lt;&gt;"")*ISNUMBER(SEARCH("|"&amp;K579&amp;"|",'5_ACOMPANHAMENTO'!$AC$3:$AC$4922)))+((L579&lt;&gt;"")*ISNUMBER(SEARCH("|"&amp;L579&amp;"|",'5_ACOMPANHAMENTO'!$AC$3:$AC$4922)))+((M579&lt;&gt;"")*ISNUMBER(SEARCH("|"&amp;M579&amp;"|",'5_ACOMPANHAMENTO'!$AC$3:$AC$4922)))+((N579&lt;&gt;"")*ISNUMBER(SEARCH("|"&amp;N579&amp;"|",'5_ACOMPANHAMENTO'!$AC$3:$AC$4922)))+((O579&lt;&gt;"")*ISNUMBER(SEARCH("|"&amp;O579&amp;"|",'5_ACOMPANHAMENTO'!$AC$3:$AC$4922)))+((P579&lt;&gt;"")*ISNUMBER(SEARCH("|"&amp;P579&amp;"|",'5_ACOMPANHAMENTO'!$AC$3:$AC$4922)))+((Q579&lt;&gt;"")*ISNUMBER(SEARCH("|"&amp;Q579&amp;"|",'5_ACOMPANHAMENTO'!$AC$3:$AC$4922)))+((R579&lt;&gt;"")*ISNUMBER(SEARCH("|"&amp;R579&amp;"|",'5_ACOMPANHAMENTO'!$AC$3:$AC$4922)))+((S579&lt;&gt;"")*ISNUMBER(SEARCH("|"&amp;S579&amp;"|",'5_ACOMPANHAMENTO'!$AC$3:$AC$4922)))+((T579&lt;&gt;"")*ISNUMBER(SEARCH("|"&amp;T579&amp;"|",'5_ACOMPANHAMENTO'!$AC$3:$AC$4922)))+((U579&lt;&gt;"")*ISNUMBER(SEARCH("|"&amp;U579&amp;"|",'5_ACOMPANHAMENTO'!$AC$3:$AC$4922)))+((V579&lt;&gt;"")*ISNUMBER(SEARCH("|"&amp;V579&amp;"|",'5_ACOMPANHAMENTO'!$AC$3:$AC$4922)))+((W579&lt;&gt;"")*ISNUMBER(SEARCH("|"&amp;W579&amp;"|",'5_ACOMPANHAMENTO'!$AC$3:$AC$4922)))+((X579&lt;&gt;"")*ISNUMBER(SEARCH("|"&amp;X579&amp;"|",'5_ACOMPANHAMENTO'!$AC$3:$AC$4922)))+((Y579&lt;&gt;"")*ISNUMBER(SEARCH("|"&amp;Y579&amp;"|",'5_ACOMPANHAMENTO'!$AC$3:$AC$4922)))+((Z579&lt;&gt;"")*ISNUMBER(SEARCH("|"&amp;Z579&amp;"|",'5_ACOMPANHAMENTO'!$AC$3:$AC$4922)))+((AA579&lt;&gt;"")*ISNUMBER(SEARCH("|"&amp;AA579&amp;"|",'5_ACOMPANHAMENTO'!$AC$3:$AC$4922)))+((AB579&lt;&gt;"")*ISNUMBER(SEARCH("|"&amp;AB579&amp;"|",'5_ACOMPANHAMENTO'!$AC$3:$AC$4922))))&gt;0)),'5_ACOMPANHAMENTO'!$O$3:$O$4922),0))</f>
        <v/>
      </c>
      <c r="G579" s="7">
        <f>IF(OR($B579="",$C579=""),"",D579-F579)</f>
        <v/>
      </c>
      <c r="H579">
        <f>IF(OR($B579="",$C579=""),"",TRIM($B579&amp;"")&amp;"|"&amp;TRIM($C579&amp;""))</f>
        <v/>
      </c>
      <c r="I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",99)),1,99)))</f>
        <v/>
      </c>
      <c r="J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",99)),100,99)))</f>
        <v/>
      </c>
      <c r="K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",99)),199,99)))</f>
        <v/>
      </c>
      <c r="L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",99)),298,99)))</f>
        <v/>
      </c>
      <c r="M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",99)),397,99)))</f>
        <v/>
      </c>
      <c r="N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",99)),496,99)))</f>
        <v/>
      </c>
      <c r="O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",99)),595,99)))</f>
        <v/>
      </c>
      <c r="P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",99)),694,99)))</f>
        <v/>
      </c>
      <c r="Q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",99)),793,99)))</f>
        <v/>
      </c>
      <c r="R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",99)),892,99)))</f>
        <v/>
      </c>
      <c r="S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",99)),991,99)))</f>
        <v/>
      </c>
      <c r="T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",99)),1090,99)))</f>
        <v/>
      </c>
      <c r="U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",99)),1189,99)))</f>
        <v/>
      </c>
      <c r="V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",99)),1288,99)))</f>
        <v/>
      </c>
      <c r="W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",99)),1387,99)))</f>
        <v/>
      </c>
      <c r="X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",99)),1486,99)))</f>
        <v/>
      </c>
      <c r="Y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",99)),1585,99)))</f>
        <v/>
      </c>
      <c r="Z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",99)),1684,99)))</f>
        <v/>
      </c>
      <c r="AA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",99)),1783,99)))</f>
        <v/>
      </c>
      <c r="AB579" s="1">
        <f>IF($B579="","",TRIM(MID(SUBSTITUTE(TRIM(SUBSTITUTE(SUBSTITUTE(SUBSTITUTE(SUBSTITUTE(SUBSTITUTE(SUBSTITUTE(SUBSTITUTE(SUBSTITUTE(SUBSTITUTE(SUBSTITUTE(SUBSTITUTE(SUBSTITUTE(SUBSTITUTE(SUBSTITUTE(TRIM($B579&amp;""),CHAR(10),"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",REPT(" ",99)),1882,99)))</f>
        <v/>
      </c>
    </row>
    <row r="580" hidden="1" ht="11.25" customHeight="1">
      <c r="A580" s="4">
        <f>IF(OR($B580="",$C580=""),"",IFERROR(INDEX('5_ACOMPANHAMENTO'!$A$3:$A$4922,MATCH(1,INDEX(('5_ACOMPANHAMENTO'!$AD$3:$AD$4922=TRIM($C580&amp;""))*('5_ACOMPANHAMENTO'!$AC$3:$AC$4922&lt;&gt;"")*((((I580&lt;&gt;"")*ISNUMBER(SEARCH("|"&amp;I580&amp;"|",'5_ACOMPANHAMENTO'!$AC$3:$AC$4922)))+((J580&lt;&gt;"")*ISNUMBER(SEARCH("|"&amp;J580&amp;"|",'5_ACOMPANHAMENTO'!$AC$3:$AC$4922)))+((K580&lt;&gt;"")*ISNUMBER(SEARCH("|"&amp;K580&amp;"|",'5_ACOMPANHAMENTO'!$AC$3:$AC$4922)))+((L580&lt;&gt;"")*ISNUMBER(SEARCH("|"&amp;L580&amp;"|",'5_ACOMPANHAMENTO'!$AC$3:$AC$4922)))+((M580&lt;&gt;"")*ISNUMBER(SEARCH("|"&amp;M580&amp;"|",'5_ACOMPANHAMENTO'!$AC$3:$AC$4922)))+((N580&lt;&gt;"")*ISNUMBER(SEARCH("|"&amp;N580&amp;"|",'5_ACOMPANHAMENTO'!$AC$3:$AC$4922)))+((O580&lt;&gt;"")*ISNUMBER(SEARCH("|"&amp;O580&amp;"|",'5_ACOMPANHAMENTO'!$AC$3:$AC$4922)))+((P580&lt;&gt;"")*ISNUMBER(SEARCH("|"&amp;P580&amp;"|",'5_ACOMPANHAMENTO'!$AC$3:$AC$4922)))+((Q580&lt;&gt;"")*ISNUMBER(SEARCH("|"&amp;Q580&amp;"|",'5_ACOMPANHAMENTO'!$AC$3:$AC$4922)))+((R580&lt;&gt;"")*ISNUMBER(SEARCH("|"&amp;R580&amp;"|",'5_ACOMPANHAMENTO'!$AC$3:$AC$4922)))+((S580&lt;&gt;"")*ISNUMBER(SEARCH("|"&amp;S580&amp;"|",'5_ACOMPANHAMENTO'!$AC$3:$AC$4922)))+((T580&lt;&gt;"")*ISNUMBER(SEARCH("|"&amp;T580&amp;"|",'5_ACOMPANHAMENTO'!$AC$3:$AC$4922)))+((U580&lt;&gt;"")*ISNUMBER(SEARCH("|"&amp;U580&amp;"|",'5_ACOMPANHAMENTO'!$AC$3:$AC$4922)))+((V580&lt;&gt;"")*ISNUMBER(SEARCH("|"&amp;V580&amp;"|",'5_ACOMPANHAMENTO'!$AC$3:$AC$4922)))+((W580&lt;&gt;"")*ISNUMBER(SEARCH("|"&amp;W580&amp;"|",'5_ACOMPANHAMENTO'!$AC$3:$AC$4922)))+((X580&lt;&gt;"")*ISNUMBER(SEARCH("|"&amp;X580&amp;"|",'5_ACOMPANHAMENTO'!$AC$3:$AC$4922)))+((Y580&lt;&gt;"")*ISNUMBER(SEARCH("|"&amp;Y580&amp;"|",'5_ACOMPANHAMENTO'!$AC$3:$AC$4922)))+((Z580&lt;&gt;"")*ISNUMBER(SEARCH("|"&amp;Z580&amp;"|",'5_ACOMPANHAMENTO'!$AC$3:$AC$4922)))+((AA580&lt;&gt;"")*ISNUMBER(SEARCH("|"&amp;AA580&amp;"|",'5_ACOMPANHAMENTO'!$AC$3:$AC$4922)))+((AB580&lt;&gt;"")*ISNUMBER(SEARCH("|"&amp;AB580&amp;"|",'5_ACOMPANHAMENTO'!$AC$3:$AC$4922))))&gt;0),0),0)),""))</f>
        <v/>
      </c>
      <c r="B580" s="14" t="inlineStr">
        <is>
          <t>10204</t>
        </is>
      </c>
      <c r="C580" s="14" t="inlineStr">
        <is>
          <t>8 EMBALAGEM</t>
        </is>
      </c>
      <c r="D580" s="4">
        <f>IF(OR($B580="",$C580=""),"",IFERROR(SUMPRODUCT(--(('5_ACOMPANHAMENTO'!$AD$3:$AD$4922=TRIM($C580&amp;""))*('5_ACOMPANHAMENTO'!$AC$3:$AC$4922&lt;&gt;"")*((((I580&lt;&gt;"")*ISNUMBER(SEARCH("|"&amp;I580&amp;"|",'5_ACOMPANHAMENTO'!$AC$3:$AC$4922)))+((J580&lt;&gt;"")*ISNUMBER(SEARCH("|"&amp;J580&amp;"|",'5_ACOMPANHAMENTO'!$AC$3:$AC$4922)))+((K580&lt;&gt;"")*ISNUMBER(SEARCH("|"&amp;K580&amp;"|",'5_ACOMPANHAMENTO'!$AC$3:$AC$4922)))+((L580&lt;&gt;"")*ISNUMBER(SEARCH("|"&amp;L580&amp;"|",'5_ACOMPANHAMENTO'!$AC$3:$AC$4922)))+((M580&lt;&gt;"")*ISNUMBER(SEARCH("|"&amp;M580&amp;"|",'5_ACOMPANHAMENTO'!$AC$3:$AC$4922)))+((N580&lt;&gt;"")*ISNUMBER(SEARCH("|"&amp;N580&amp;"|",'5_ACOMPANHAMENTO'!$AC$3:$AC$4922)))+((O580&lt;&gt;"")*ISNUMBER(SEARCH("|"&amp;O580&amp;"|",'5_ACOMPANHAMENTO'!$AC$3:$AC$4922)))+((P580&lt;&gt;"")*ISNUMBER(SEARCH("|"&amp;P580&amp;"|",'5_ACOMPANHAMENTO'!$AC$3:$AC$4922)))+((Q580&lt;&gt;"")*ISNUMBER(SEARCH("|"&amp;Q580&amp;"|",'5_ACOMPANHAMENTO'!$AC$3:$AC$4922)))+((R580&lt;&gt;"")*ISNUMBER(SEARCH("|"&amp;R580&amp;"|",'5_ACOMPANHAMENTO'!$AC$3:$AC$4922)))+((S580&lt;&gt;"")*ISNUMBER(SEARCH("|"&amp;S580&amp;"|",'5_ACOMPANHAMENTO'!$AC$3:$AC$4922)))+((T580&lt;&gt;"")*ISNUMBER(SEARCH("|"&amp;T580&amp;"|",'5_ACOMPANHAMENTO'!$AC$3:$AC$4922)))+((U580&lt;&gt;"")*ISNUMBER(SEARCH("|"&amp;U580&amp;"|",'5_ACOMPANHAMENTO'!$AC$3:$AC$4922)))+((V580&lt;&gt;"")*ISNUMBER(SEARCH("|"&amp;V580&amp;"|",'5_ACOMPANHAMENTO'!$AC$3:$AC$4922)))+((W580&lt;&gt;"")*ISNUMBER(SEARCH("|"&amp;W580&amp;"|",'5_ACOMPANHAMENTO'!$AC$3:$AC$4922)))+((X580&lt;&gt;"")*ISNUMBER(SEARCH("|"&amp;X580&amp;"|",'5_ACOMPANHAMENTO'!$AC$3:$AC$4922)))+((Y580&lt;&gt;"")*ISNUMBER(SEARCH("|"&amp;Y580&amp;"|",'5_ACOMPANHAMENTO'!$AC$3:$AC$4922)))+((Z580&lt;&gt;"")*ISNUMBER(SEARCH("|"&amp;Z580&amp;"|",'5_ACOMPANHAMENTO'!$AC$3:$AC$4922)))+((AA580&lt;&gt;"")*ISNUMBER(SEARCH("|"&amp;AA580&amp;"|",'5_ACOMPANHAMENTO'!$AC$3:$AC$4922)))+((AB580&lt;&gt;"")*ISNUMBER(SEARCH("|"&amp;AB580&amp;"|",'5_ACOMPANHAMENTO'!$AC$3:$AC$4922))))&gt;0)),'5_ACOMPANHAMENTO'!$J$3:$J$4922),0))</f>
        <v/>
      </c>
      <c r="E580" s="4">
        <f>IF(G580=0,"FINALIZADO",IF(TODAY()&gt;A580,"ATRASADO "&amp;TODAY()-A580&amp;" DIAS","ADIANTADO "&amp;A580-TODAY()&amp;" DIAS"))</f>
        <v/>
      </c>
      <c r="F580" s="7">
        <f>IF(OR($B580="",$C580=""),"",IFERROR(SUMPRODUCT(--(('5_ACOMPANHAMENTO'!$AD$3:$AD$4922=TRIM($C580&amp;""))*('5_ACOMPANHAMENTO'!$AC$3:$AC$4922&lt;&gt;"")*((((I580&lt;&gt;"")*ISNUMBER(SEARCH("|"&amp;I580&amp;"|",'5_ACOMPANHAMENTO'!$AC$3:$AC$4922)))+((J580&lt;&gt;"")*ISNUMBER(SEARCH("|"&amp;J580&amp;"|",'5_ACOMPANHAMENTO'!$AC$3:$AC$4922)))+((K580&lt;&gt;"")*ISNUMBER(SEARCH("|"&amp;K580&amp;"|",'5_ACOMPANHAMENTO'!$AC$3:$AC$4922)))+((L580&lt;&gt;"")*ISNUMBER(SEARCH("|"&amp;L580&amp;"|",'5_ACOMPANHAMENTO'!$AC$3:$AC$4922)))+((M580&lt;&gt;"")*ISNUMBER(SEARCH("|"&amp;M580&amp;"|",'5_ACOMPANHAMENTO'!$AC$3:$AC$4922)))+((N580&lt;&gt;"")*ISNUMBER(SEARCH("|"&amp;N580&amp;"|",'5_ACOMPANHAMENTO'!$AC$3:$AC$4922)))+((O580&lt;&gt;"")*ISNUMBER(SEARCH("|"&amp;O580&amp;"|",'5_ACOMPANHAMENTO'!$AC$3:$AC$4922)))+((P580&lt;&gt;"")*ISNUMBER(SEARCH("|"&amp;P580&amp;"|",'5_ACOMPANHAMENTO'!$AC$3:$AC$4922)))+((Q580&lt;&gt;"")*ISNUMBER(SEARCH("|"&amp;Q580&amp;"|",'5_ACOMPANHAMENTO'!$AC$3:$AC$4922)))+((R580&lt;&gt;"")*ISNUMBER(SEARCH("|"&amp;R580&amp;"|",'5_ACOMPANHAMENTO'!$AC$3:$AC$4922)))+((S580&lt;&gt;"")*ISNUMBER(SEARCH("|"&amp;S580&amp;"|",'5_ACOMPANHAMENTO'!$AC$3:$AC$4922)))+((T580&lt;&gt;"")*ISNUMBER(SEARCH("|"&amp;T580&amp;"|",'5_ACOMPANHAMENTO'!$AC$3:$AC$4922)))+((U580&lt;&gt;"")*ISNUMBER(SEARCH("|"&amp;U580&amp;"|",'5_ACOMPANHAMENTO'!$AC$3:$AC$4922)))+((V580&lt;&gt;"")*ISNUMBER(SEARCH("|"&amp;V580&amp;"|",'5_ACOMPANHAMENTO'!$AC$3:$AC$4922)))+((W580&lt;&gt;"")*ISNUMBER(SEARCH("|"&amp;W580&amp;"|",'5_ACOMPANHAMENTO'!$AC$3:$AC$4922)))+((X580&lt;&gt;"")*ISNUMBER(SEARCH("|"&amp;X580&amp;"|",'5_ACOMPANHAMENTO'!$AC$3:$AC$4922)))+((Y580&lt;&gt;"")*ISNUMBER(SEARCH("|"&amp;Y580&amp;"|",'5_ACOMPANHAMENTO'!$AC$3:$AC$4922)))+((Z580&lt;&gt;"")*ISNUMBER(SEARCH("|"&amp;Z580&amp;"|",'5_ACOMPANHAMENTO'!$AC$3:$AC$4922)))+((AA580&lt;&gt;"")*ISNUMBER(SEARCH("|"&amp;AA580&amp;"|",'5_ACOMPANHAMENTO'!$AC$3:$AC$4922)))+((AB580&lt;&gt;"")*ISNUMBER(SEARCH("|"&amp;AB580&amp;"|",'5_ACOMPANHAMENTO'!$AC$3:$AC$4922))))&gt;0)),'5_ACOMPANHAMENTO'!$O$3:$O$4922),0))</f>
        <v/>
      </c>
      <c r="G580" s="7">
        <f>IF(OR($B580="",$C580=""),"",D580-F580)</f>
        <v/>
      </c>
      <c r="H580">
        <f>IF(OR($B580="",$C580=""),"",TRIM($B580&amp;"")&amp;"|"&amp;TRIM($C580&amp;""))</f>
        <v/>
      </c>
      <c r="I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",99)),1,99)))</f>
        <v/>
      </c>
      <c r="J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",99)),100,99)))</f>
        <v/>
      </c>
      <c r="K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",99)),199,99)))</f>
        <v/>
      </c>
      <c r="L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",99)),298,99)))</f>
        <v/>
      </c>
      <c r="M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",99)),397,99)))</f>
        <v/>
      </c>
      <c r="N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",99)),496,99)))</f>
        <v/>
      </c>
      <c r="O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",99)),595,99)))</f>
        <v/>
      </c>
      <c r="P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",99)),694,99)))</f>
        <v/>
      </c>
      <c r="Q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",99)),793,99)))</f>
        <v/>
      </c>
      <c r="R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",99)),892,99)))</f>
        <v/>
      </c>
      <c r="S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",99)),991,99)))</f>
        <v/>
      </c>
      <c r="T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",99)),1090,99)))</f>
        <v/>
      </c>
      <c r="U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",99)),1189,99)))</f>
        <v/>
      </c>
      <c r="V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",99)),1288,99)))</f>
        <v/>
      </c>
      <c r="W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",99)),1387,99)))</f>
        <v/>
      </c>
      <c r="X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",99)),1486,99)))</f>
        <v/>
      </c>
      <c r="Y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",99)),1585,99)))</f>
        <v/>
      </c>
      <c r="Z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",99)),1684,99)))</f>
        <v/>
      </c>
      <c r="AA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",99)),1783,99)))</f>
        <v/>
      </c>
      <c r="AB580" s="1">
        <f>IF($B580="","",TRIM(MID(SUBSTITUTE(TRIM(SUBSTITUTE(SUBSTITUTE(SUBSTITUTE(SUBSTITUTE(SUBSTITUTE(SUBSTITUTE(SUBSTITUTE(SUBSTITUTE(SUBSTITUTE(SUBSTITUTE(SUBSTITUTE(SUBSTITUTE(SUBSTITUTE(SUBSTITUTE(TRIM($B580&amp;""),CHAR(10),"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",REPT(" ",99)),1882,99)))</f>
        <v/>
      </c>
    </row>
    <row r="581" hidden="1" ht="11.25" customHeight="1">
      <c r="A581" s="4">
        <f>IF(OR($B581="",$C581=""),"",IFERROR(INDEX('5_ACOMPANHAMENTO'!$A$3:$A$4922,MATCH(1,INDEX(('5_ACOMPANHAMENTO'!$AD$3:$AD$4922=TRIM($C581&amp;""))*('5_ACOMPANHAMENTO'!$AC$3:$AC$4922&lt;&gt;"")*((((I581&lt;&gt;"")*ISNUMBER(SEARCH("|"&amp;I581&amp;"|",'5_ACOMPANHAMENTO'!$AC$3:$AC$4922)))+((J581&lt;&gt;"")*ISNUMBER(SEARCH("|"&amp;J581&amp;"|",'5_ACOMPANHAMENTO'!$AC$3:$AC$4922)))+((K581&lt;&gt;"")*ISNUMBER(SEARCH("|"&amp;K581&amp;"|",'5_ACOMPANHAMENTO'!$AC$3:$AC$4922)))+((L581&lt;&gt;"")*ISNUMBER(SEARCH("|"&amp;L581&amp;"|",'5_ACOMPANHAMENTO'!$AC$3:$AC$4922)))+((M581&lt;&gt;"")*ISNUMBER(SEARCH("|"&amp;M581&amp;"|",'5_ACOMPANHAMENTO'!$AC$3:$AC$4922)))+((N581&lt;&gt;"")*ISNUMBER(SEARCH("|"&amp;N581&amp;"|",'5_ACOMPANHAMENTO'!$AC$3:$AC$4922)))+((O581&lt;&gt;"")*ISNUMBER(SEARCH("|"&amp;O581&amp;"|",'5_ACOMPANHAMENTO'!$AC$3:$AC$4922)))+((P581&lt;&gt;"")*ISNUMBER(SEARCH("|"&amp;P581&amp;"|",'5_ACOMPANHAMENTO'!$AC$3:$AC$4922)))+((Q581&lt;&gt;"")*ISNUMBER(SEARCH("|"&amp;Q581&amp;"|",'5_ACOMPANHAMENTO'!$AC$3:$AC$4922)))+((R581&lt;&gt;"")*ISNUMBER(SEARCH("|"&amp;R581&amp;"|",'5_ACOMPANHAMENTO'!$AC$3:$AC$4922)))+((S581&lt;&gt;"")*ISNUMBER(SEARCH("|"&amp;S581&amp;"|",'5_ACOMPANHAMENTO'!$AC$3:$AC$4922)))+((T581&lt;&gt;"")*ISNUMBER(SEARCH("|"&amp;T581&amp;"|",'5_ACOMPANHAMENTO'!$AC$3:$AC$4922)))+((U581&lt;&gt;"")*ISNUMBER(SEARCH("|"&amp;U581&amp;"|",'5_ACOMPANHAMENTO'!$AC$3:$AC$4922)))+((V581&lt;&gt;"")*ISNUMBER(SEARCH("|"&amp;V581&amp;"|",'5_ACOMPANHAMENTO'!$AC$3:$AC$4922)))+((W581&lt;&gt;"")*ISNUMBER(SEARCH("|"&amp;W581&amp;"|",'5_ACOMPANHAMENTO'!$AC$3:$AC$4922)))+((X581&lt;&gt;"")*ISNUMBER(SEARCH("|"&amp;X581&amp;"|",'5_ACOMPANHAMENTO'!$AC$3:$AC$4922)))+((Y581&lt;&gt;"")*ISNUMBER(SEARCH("|"&amp;Y581&amp;"|",'5_ACOMPANHAMENTO'!$AC$3:$AC$4922)))+((Z581&lt;&gt;"")*ISNUMBER(SEARCH("|"&amp;Z581&amp;"|",'5_ACOMPANHAMENTO'!$AC$3:$AC$4922)))+((AA581&lt;&gt;"")*ISNUMBER(SEARCH("|"&amp;AA581&amp;"|",'5_ACOMPANHAMENTO'!$AC$3:$AC$4922)))+((AB581&lt;&gt;"")*ISNUMBER(SEARCH("|"&amp;AB581&amp;"|",'5_ACOMPANHAMENTO'!$AC$3:$AC$4922))))&gt;0),0),0)),""))</f>
        <v/>
      </c>
      <c r="B581" s="14" t="inlineStr">
        <is>
          <t>10204</t>
        </is>
      </c>
      <c r="C581" s="14" t="inlineStr">
        <is>
          <t>8 EMBALAGEM</t>
        </is>
      </c>
      <c r="D581" s="4">
        <f>IF(OR($B581="",$C581=""),"",IFERROR(SUMPRODUCT(--(('5_ACOMPANHAMENTO'!$AD$3:$AD$4922=TRIM($C581&amp;""))*('5_ACOMPANHAMENTO'!$AC$3:$AC$4922&lt;&gt;"")*((((I581&lt;&gt;"")*ISNUMBER(SEARCH("|"&amp;I581&amp;"|",'5_ACOMPANHAMENTO'!$AC$3:$AC$4922)))+((J581&lt;&gt;"")*ISNUMBER(SEARCH("|"&amp;J581&amp;"|",'5_ACOMPANHAMENTO'!$AC$3:$AC$4922)))+((K581&lt;&gt;"")*ISNUMBER(SEARCH("|"&amp;K581&amp;"|",'5_ACOMPANHAMENTO'!$AC$3:$AC$4922)))+((L581&lt;&gt;"")*ISNUMBER(SEARCH("|"&amp;L581&amp;"|",'5_ACOMPANHAMENTO'!$AC$3:$AC$4922)))+((M581&lt;&gt;"")*ISNUMBER(SEARCH("|"&amp;M581&amp;"|",'5_ACOMPANHAMENTO'!$AC$3:$AC$4922)))+((N581&lt;&gt;"")*ISNUMBER(SEARCH("|"&amp;N581&amp;"|",'5_ACOMPANHAMENTO'!$AC$3:$AC$4922)))+((O581&lt;&gt;"")*ISNUMBER(SEARCH("|"&amp;O581&amp;"|",'5_ACOMPANHAMENTO'!$AC$3:$AC$4922)))+((P581&lt;&gt;"")*ISNUMBER(SEARCH("|"&amp;P581&amp;"|",'5_ACOMPANHAMENTO'!$AC$3:$AC$4922)))+((Q581&lt;&gt;"")*ISNUMBER(SEARCH("|"&amp;Q581&amp;"|",'5_ACOMPANHAMENTO'!$AC$3:$AC$4922)))+((R581&lt;&gt;"")*ISNUMBER(SEARCH("|"&amp;R581&amp;"|",'5_ACOMPANHAMENTO'!$AC$3:$AC$4922)))+((S581&lt;&gt;"")*ISNUMBER(SEARCH("|"&amp;S581&amp;"|",'5_ACOMPANHAMENTO'!$AC$3:$AC$4922)))+((T581&lt;&gt;"")*ISNUMBER(SEARCH("|"&amp;T581&amp;"|",'5_ACOMPANHAMENTO'!$AC$3:$AC$4922)))+((U581&lt;&gt;"")*ISNUMBER(SEARCH("|"&amp;U581&amp;"|",'5_ACOMPANHAMENTO'!$AC$3:$AC$4922)))+((V581&lt;&gt;"")*ISNUMBER(SEARCH("|"&amp;V581&amp;"|",'5_ACOMPANHAMENTO'!$AC$3:$AC$4922)))+((W581&lt;&gt;"")*ISNUMBER(SEARCH("|"&amp;W581&amp;"|",'5_ACOMPANHAMENTO'!$AC$3:$AC$4922)))+((X581&lt;&gt;"")*ISNUMBER(SEARCH("|"&amp;X581&amp;"|",'5_ACOMPANHAMENTO'!$AC$3:$AC$4922)))+((Y581&lt;&gt;"")*ISNUMBER(SEARCH("|"&amp;Y581&amp;"|",'5_ACOMPANHAMENTO'!$AC$3:$AC$4922)))+((Z581&lt;&gt;"")*ISNUMBER(SEARCH("|"&amp;Z581&amp;"|",'5_ACOMPANHAMENTO'!$AC$3:$AC$4922)))+((AA581&lt;&gt;"")*ISNUMBER(SEARCH("|"&amp;AA581&amp;"|",'5_ACOMPANHAMENTO'!$AC$3:$AC$4922)))+((AB581&lt;&gt;"")*ISNUMBER(SEARCH("|"&amp;AB581&amp;"|",'5_ACOMPANHAMENTO'!$AC$3:$AC$4922))))&gt;0)),'5_ACOMPANHAMENTO'!$J$3:$J$4922),0))</f>
        <v/>
      </c>
      <c r="E581" s="4">
        <f>IF(G581=0,"FINALIZADO",IF(TODAY()&gt;A581,"ATRASADO "&amp;TODAY()-A581&amp;" DIAS","ADIANTADO "&amp;A581-TODAY()&amp;" DIAS"))</f>
        <v/>
      </c>
      <c r="F581" s="7">
        <f>IF(OR($B581="",$C581=""),"",IFERROR(SUMPRODUCT(--(('5_ACOMPANHAMENTO'!$AD$3:$AD$4922=TRIM($C581&amp;""))*('5_ACOMPANHAMENTO'!$AC$3:$AC$4922&lt;&gt;"")*((((I581&lt;&gt;"")*ISNUMBER(SEARCH("|"&amp;I581&amp;"|",'5_ACOMPANHAMENTO'!$AC$3:$AC$4922)))+((J581&lt;&gt;"")*ISNUMBER(SEARCH("|"&amp;J581&amp;"|",'5_ACOMPANHAMENTO'!$AC$3:$AC$4922)))+((K581&lt;&gt;"")*ISNUMBER(SEARCH("|"&amp;K581&amp;"|",'5_ACOMPANHAMENTO'!$AC$3:$AC$4922)))+((L581&lt;&gt;"")*ISNUMBER(SEARCH("|"&amp;L581&amp;"|",'5_ACOMPANHAMENTO'!$AC$3:$AC$4922)))+((M581&lt;&gt;"")*ISNUMBER(SEARCH("|"&amp;M581&amp;"|",'5_ACOMPANHAMENTO'!$AC$3:$AC$4922)))+((N581&lt;&gt;"")*ISNUMBER(SEARCH("|"&amp;N581&amp;"|",'5_ACOMPANHAMENTO'!$AC$3:$AC$4922)))+((O581&lt;&gt;"")*ISNUMBER(SEARCH("|"&amp;O581&amp;"|",'5_ACOMPANHAMENTO'!$AC$3:$AC$4922)))+((P581&lt;&gt;"")*ISNUMBER(SEARCH("|"&amp;P581&amp;"|",'5_ACOMPANHAMENTO'!$AC$3:$AC$4922)))+((Q581&lt;&gt;"")*ISNUMBER(SEARCH("|"&amp;Q581&amp;"|",'5_ACOMPANHAMENTO'!$AC$3:$AC$4922)))+((R581&lt;&gt;"")*ISNUMBER(SEARCH("|"&amp;R581&amp;"|",'5_ACOMPANHAMENTO'!$AC$3:$AC$4922)))+((S581&lt;&gt;"")*ISNUMBER(SEARCH("|"&amp;S581&amp;"|",'5_ACOMPANHAMENTO'!$AC$3:$AC$4922)))+((T581&lt;&gt;"")*ISNUMBER(SEARCH("|"&amp;T581&amp;"|",'5_ACOMPANHAMENTO'!$AC$3:$AC$4922)))+((U581&lt;&gt;"")*ISNUMBER(SEARCH("|"&amp;U581&amp;"|",'5_ACOMPANHAMENTO'!$AC$3:$AC$4922)))+((V581&lt;&gt;"")*ISNUMBER(SEARCH("|"&amp;V581&amp;"|",'5_ACOMPANHAMENTO'!$AC$3:$AC$4922)))+((W581&lt;&gt;"")*ISNUMBER(SEARCH("|"&amp;W581&amp;"|",'5_ACOMPANHAMENTO'!$AC$3:$AC$4922)))+((X581&lt;&gt;"")*ISNUMBER(SEARCH("|"&amp;X581&amp;"|",'5_ACOMPANHAMENTO'!$AC$3:$AC$4922)))+((Y581&lt;&gt;"")*ISNUMBER(SEARCH("|"&amp;Y581&amp;"|",'5_ACOMPANHAMENTO'!$AC$3:$AC$4922)))+((Z581&lt;&gt;"")*ISNUMBER(SEARCH("|"&amp;Z581&amp;"|",'5_ACOMPANHAMENTO'!$AC$3:$AC$4922)))+((AA581&lt;&gt;"")*ISNUMBER(SEARCH("|"&amp;AA581&amp;"|",'5_ACOMPANHAMENTO'!$AC$3:$AC$4922)))+((AB581&lt;&gt;"")*ISNUMBER(SEARCH("|"&amp;AB581&amp;"|",'5_ACOMPANHAMENTO'!$AC$3:$AC$4922))))&gt;0)),'5_ACOMPANHAMENTO'!$O$3:$O$4922),0))</f>
        <v/>
      </c>
      <c r="G581" s="7">
        <f>IF(OR($B581="",$C581=""),"",D581-F581)</f>
        <v/>
      </c>
      <c r="H581">
        <f>IF(OR($B581="",$C581=""),"",TRIM($B581&amp;"")&amp;"|"&amp;TRIM($C581&amp;""))</f>
        <v/>
      </c>
      <c r="I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",99)),1,99)))</f>
        <v/>
      </c>
      <c r="J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",99)),100,99)))</f>
        <v/>
      </c>
      <c r="K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",99)),199,99)))</f>
        <v/>
      </c>
      <c r="L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",99)),298,99)))</f>
        <v/>
      </c>
      <c r="M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",99)),397,99)))</f>
        <v/>
      </c>
      <c r="N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",99)),496,99)))</f>
        <v/>
      </c>
      <c r="O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",99)),595,99)))</f>
        <v/>
      </c>
      <c r="P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",99)),694,99)))</f>
        <v/>
      </c>
      <c r="Q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",99)),793,99)))</f>
        <v/>
      </c>
      <c r="R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",99)),892,99)))</f>
        <v/>
      </c>
      <c r="S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",99)),991,99)))</f>
        <v/>
      </c>
      <c r="T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",99)),1090,99)))</f>
        <v/>
      </c>
      <c r="U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",99)),1189,99)))</f>
        <v/>
      </c>
      <c r="V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",99)),1288,99)))</f>
        <v/>
      </c>
      <c r="W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",99)),1387,99)))</f>
        <v/>
      </c>
      <c r="X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",99)),1486,99)))</f>
        <v/>
      </c>
      <c r="Y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",99)),1585,99)))</f>
        <v/>
      </c>
      <c r="Z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",99)),1684,99)))</f>
        <v/>
      </c>
      <c r="AA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",99)),1783,99)))</f>
        <v/>
      </c>
      <c r="AB581" s="1">
        <f>IF($B581="","",TRIM(MID(SUBSTITUTE(TRIM(SUBSTITUTE(SUBSTITUTE(SUBSTITUTE(SUBSTITUTE(SUBSTITUTE(SUBSTITUTE(SUBSTITUTE(SUBSTITUTE(SUBSTITUTE(SUBSTITUTE(SUBSTITUTE(SUBSTITUTE(SUBSTITUTE(SUBSTITUTE(TRIM($B581&amp;""),CHAR(10),"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",REPT(" ",99)),1882,99)))</f>
        <v/>
      </c>
    </row>
    <row r="582" hidden="1" ht="11.25" customHeight="1">
      <c r="A582" s="4">
        <f>IF(OR($B582="",$C582=""),"",IFERROR(INDEX('5_ACOMPANHAMENTO'!$A$3:$A$4922,MATCH(1,INDEX(('5_ACOMPANHAMENTO'!$AD$3:$AD$4922=TRIM($C582&amp;""))*('5_ACOMPANHAMENTO'!$AC$3:$AC$4922&lt;&gt;"")*((((I582&lt;&gt;"")*ISNUMBER(SEARCH("|"&amp;I582&amp;"|",'5_ACOMPANHAMENTO'!$AC$3:$AC$4922)))+((J582&lt;&gt;"")*ISNUMBER(SEARCH("|"&amp;J582&amp;"|",'5_ACOMPANHAMENTO'!$AC$3:$AC$4922)))+((K582&lt;&gt;"")*ISNUMBER(SEARCH("|"&amp;K582&amp;"|",'5_ACOMPANHAMENTO'!$AC$3:$AC$4922)))+((L582&lt;&gt;"")*ISNUMBER(SEARCH("|"&amp;L582&amp;"|",'5_ACOMPANHAMENTO'!$AC$3:$AC$4922)))+((M582&lt;&gt;"")*ISNUMBER(SEARCH("|"&amp;M582&amp;"|",'5_ACOMPANHAMENTO'!$AC$3:$AC$4922)))+((N582&lt;&gt;"")*ISNUMBER(SEARCH("|"&amp;N582&amp;"|",'5_ACOMPANHAMENTO'!$AC$3:$AC$4922)))+((O582&lt;&gt;"")*ISNUMBER(SEARCH("|"&amp;O582&amp;"|",'5_ACOMPANHAMENTO'!$AC$3:$AC$4922)))+((P582&lt;&gt;"")*ISNUMBER(SEARCH("|"&amp;P582&amp;"|",'5_ACOMPANHAMENTO'!$AC$3:$AC$4922)))+((Q582&lt;&gt;"")*ISNUMBER(SEARCH("|"&amp;Q582&amp;"|",'5_ACOMPANHAMENTO'!$AC$3:$AC$4922)))+((R582&lt;&gt;"")*ISNUMBER(SEARCH("|"&amp;R582&amp;"|",'5_ACOMPANHAMENTO'!$AC$3:$AC$4922)))+((S582&lt;&gt;"")*ISNUMBER(SEARCH("|"&amp;S582&amp;"|",'5_ACOMPANHAMENTO'!$AC$3:$AC$4922)))+((T582&lt;&gt;"")*ISNUMBER(SEARCH("|"&amp;T582&amp;"|",'5_ACOMPANHAMENTO'!$AC$3:$AC$4922)))+((U582&lt;&gt;"")*ISNUMBER(SEARCH("|"&amp;U582&amp;"|",'5_ACOMPANHAMENTO'!$AC$3:$AC$4922)))+((V582&lt;&gt;"")*ISNUMBER(SEARCH("|"&amp;V582&amp;"|",'5_ACOMPANHAMENTO'!$AC$3:$AC$4922)))+((W582&lt;&gt;"")*ISNUMBER(SEARCH("|"&amp;W582&amp;"|",'5_ACOMPANHAMENTO'!$AC$3:$AC$4922)))+((X582&lt;&gt;"")*ISNUMBER(SEARCH("|"&amp;X582&amp;"|",'5_ACOMPANHAMENTO'!$AC$3:$AC$4922)))+((Y582&lt;&gt;"")*ISNUMBER(SEARCH("|"&amp;Y582&amp;"|",'5_ACOMPANHAMENTO'!$AC$3:$AC$4922)))+((Z582&lt;&gt;"")*ISNUMBER(SEARCH("|"&amp;Z582&amp;"|",'5_ACOMPANHAMENTO'!$AC$3:$AC$4922)))+((AA582&lt;&gt;"")*ISNUMBER(SEARCH("|"&amp;AA582&amp;"|",'5_ACOMPANHAMENTO'!$AC$3:$AC$4922)))+((AB582&lt;&gt;"")*ISNUMBER(SEARCH("|"&amp;AB582&amp;"|",'5_ACOMPANHAMENTO'!$AC$3:$AC$4922))))&gt;0),0),0)),""))</f>
        <v/>
      </c>
      <c r="B582" s="14" t="inlineStr">
        <is>
          <t>10204</t>
        </is>
      </c>
      <c r="C582" s="14" t="inlineStr">
        <is>
          <t>8 EMBALAGEM</t>
        </is>
      </c>
      <c r="D582" s="4">
        <f>IF(OR($B582="",$C582=""),"",IFERROR(SUMPRODUCT(--(('5_ACOMPANHAMENTO'!$AD$3:$AD$4922=TRIM($C582&amp;""))*('5_ACOMPANHAMENTO'!$AC$3:$AC$4922&lt;&gt;"")*((((I582&lt;&gt;"")*ISNUMBER(SEARCH("|"&amp;I582&amp;"|",'5_ACOMPANHAMENTO'!$AC$3:$AC$4922)))+((J582&lt;&gt;"")*ISNUMBER(SEARCH("|"&amp;J582&amp;"|",'5_ACOMPANHAMENTO'!$AC$3:$AC$4922)))+((K582&lt;&gt;"")*ISNUMBER(SEARCH("|"&amp;K582&amp;"|",'5_ACOMPANHAMENTO'!$AC$3:$AC$4922)))+((L582&lt;&gt;"")*ISNUMBER(SEARCH("|"&amp;L582&amp;"|",'5_ACOMPANHAMENTO'!$AC$3:$AC$4922)))+((M582&lt;&gt;"")*ISNUMBER(SEARCH("|"&amp;M582&amp;"|",'5_ACOMPANHAMENTO'!$AC$3:$AC$4922)))+((N582&lt;&gt;"")*ISNUMBER(SEARCH("|"&amp;N582&amp;"|",'5_ACOMPANHAMENTO'!$AC$3:$AC$4922)))+((O582&lt;&gt;"")*ISNUMBER(SEARCH("|"&amp;O582&amp;"|",'5_ACOMPANHAMENTO'!$AC$3:$AC$4922)))+((P582&lt;&gt;"")*ISNUMBER(SEARCH("|"&amp;P582&amp;"|",'5_ACOMPANHAMENTO'!$AC$3:$AC$4922)))+((Q582&lt;&gt;"")*ISNUMBER(SEARCH("|"&amp;Q582&amp;"|",'5_ACOMPANHAMENTO'!$AC$3:$AC$4922)))+((R582&lt;&gt;"")*ISNUMBER(SEARCH("|"&amp;R582&amp;"|",'5_ACOMPANHAMENTO'!$AC$3:$AC$4922)))+((S582&lt;&gt;"")*ISNUMBER(SEARCH("|"&amp;S582&amp;"|",'5_ACOMPANHAMENTO'!$AC$3:$AC$4922)))+((T582&lt;&gt;"")*ISNUMBER(SEARCH("|"&amp;T582&amp;"|",'5_ACOMPANHAMENTO'!$AC$3:$AC$4922)))+((U582&lt;&gt;"")*ISNUMBER(SEARCH("|"&amp;U582&amp;"|",'5_ACOMPANHAMENTO'!$AC$3:$AC$4922)))+((V582&lt;&gt;"")*ISNUMBER(SEARCH("|"&amp;V582&amp;"|",'5_ACOMPANHAMENTO'!$AC$3:$AC$4922)))+((W582&lt;&gt;"")*ISNUMBER(SEARCH("|"&amp;W582&amp;"|",'5_ACOMPANHAMENTO'!$AC$3:$AC$4922)))+((X582&lt;&gt;"")*ISNUMBER(SEARCH("|"&amp;X582&amp;"|",'5_ACOMPANHAMENTO'!$AC$3:$AC$4922)))+((Y582&lt;&gt;"")*ISNUMBER(SEARCH("|"&amp;Y582&amp;"|",'5_ACOMPANHAMENTO'!$AC$3:$AC$4922)))+((Z582&lt;&gt;"")*ISNUMBER(SEARCH("|"&amp;Z582&amp;"|",'5_ACOMPANHAMENTO'!$AC$3:$AC$4922)))+((AA582&lt;&gt;"")*ISNUMBER(SEARCH("|"&amp;AA582&amp;"|",'5_ACOMPANHAMENTO'!$AC$3:$AC$4922)))+((AB582&lt;&gt;"")*ISNUMBER(SEARCH("|"&amp;AB582&amp;"|",'5_ACOMPANHAMENTO'!$AC$3:$AC$4922))))&gt;0)),'5_ACOMPANHAMENTO'!$J$3:$J$4922),0))</f>
        <v/>
      </c>
      <c r="E582" s="4">
        <f>IF(G582=0,"FINALIZADO",IF(TODAY()&gt;A582,"ATRASADO "&amp;TODAY()-A582&amp;" DIAS","ADIANTADO "&amp;A582-TODAY()&amp;" DIAS"))</f>
        <v/>
      </c>
      <c r="F582" s="7">
        <f>IF(OR($B582="",$C582=""),"",IFERROR(SUMPRODUCT(--(('5_ACOMPANHAMENTO'!$AD$3:$AD$4922=TRIM($C582&amp;""))*('5_ACOMPANHAMENTO'!$AC$3:$AC$4922&lt;&gt;"")*((((I582&lt;&gt;"")*ISNUMBER(SEARCH("|"&amp;I582&amp;"|",'5_ACOMPANHAMENTO'!$AC$3:$AC$4922)))+((J582&lt;&gt;"")*ISNUMBER(SEARCH("|"&amp;J582&amp;"|",'5_ACOMPANHAMENTO'!$AC$3:$AC$4922)))+((K582&lt;&gt;"")*ISNUMBER(SEARCH("|"&amp;K582&amp;"|",'5_ACOMPANHAMENTO'!$AC$3:$AC$4922)))+((L582&lt;&gt;"")*ISNUMBER(SEARCH("|"&amp;L582&amp;"|",'5_ACOMPANHAMENTO'!$AC$3:$AC$4922)))+((M582&lt;&gt;"")*ISNUMBER(SEARCH("|"&amp;M582&amp;"|",'5_ACOMPANHAMENTO'!$AC$3:$AC$4922)))+((N582&lt;&gt;"")*ISNUMBER(SEARCH("|"&amp;N582&amp;"|",'5_ACOMPANHAMENTO'!$AC$3:$AC$4922)))+((O582&lt;&gt;"")*ISNUMBER(SEARCH("|"&amp;O582&amp;"|",'5_ACOMPANHAMENTO'!$AC$3:$AC$4922)))+((P582&lt;&gt;"")*ISNUMBER(SEARCH("|"&amp;P582&amp;"|",'5_ACOMPANHAMENTO'!$AC$3:$AC$4922)))+((Q582&lt;&gt;"")*ISNUMBER(SEARCH("|"&amp;Q582&amp;"|",'5_ACOMPANHAMENTO'!$AC$3:$AC$4922)))+((R582&lt;&gt;"")*ISNUMBER(SEARCH("|"&amp;R582&amp;"|",'5_ACOMPANHAMENTO'!$AC$3:$AC$4922)))+((S582&lt;&gt;"")*ISNUMBER(SEARCH("|"&amp;S582&amp;"|",'5_ACOMPANHAMENTO'!$AC$3:$AC$4922)))+((T582&lt;&gt;"")*ISNUMBER(SEARCH("|"&amp;T582&amp;"|",'5_ACOMPANHAMENTO'!$AC$3:$AC$4922)))+((U582&lt;&gt;"")*ISNUMBER(SEARCH("|"&amp;U582&amp;"|",'5_ACOMPANHAMENTO'!$AC$3:$AC$4922)))+((V582&lt;&gt;"")*ISNUMBER(SEARCH("|"&amp;V582&amp;"|",'5_ACOMPANHAMENTO'!$AC$3:$AC$4922)))+((W582&lt;&gt;"")*ISNUMBER(SEARCH("|"&amp;W582&amp;"|",'5_ACOMPANHAMENTO'!$AC$3:$AC$4922)))+((X582&lt;&gt;"")*ISNUMBER(SEARCH("|"&amp;X582&amp;"|",'5_ACOMPANHAMENTO'!$AC$3:$AC$4922)))+((Y582&lt;&gt;"")*ISNUMBER(SEARCH("|"&amp;Y582&amp;"|",'5_ACOMPANHAMENTO'!$AC$3:$AC$4922)))+((Z582&lt;&gt;"")*ISNUMBER(SEARCH("|"&amp;Z582&amp;"|",'5_ACOMPANHAMENTO'!$AC$3:$AC$4922)))+((AA582&lt;&gt;"")*ISNUMBER(SEARCH("|"&amp;AA582&amp;"|",'5_ACOMPANHAMENTO'!$AC$3:$AC$4922)))+((AB582&lt;&gt;"")*ISNUMBER(SEARCH("|"&amp;AB582&amp;"|",'5_ACOMPANHAMENTO'!$AC$3:$AC$4922))))&gt;0)),'5_ACOMPANHAMENTO'!$O$3:$O$4922),0))</f>
        <v/>
      </c>
      <c r="G582" s="7">
        <f>IF(OR($B582="",$C582=""),"",D582-F582)</f>
        <v/>
      </c>
      <c r="H582">
        <f>IF(OR($B582="",$C582=""),"",TRIM($B582&amp;"")&amp;"|"&amp;TRIM($C582&amp;""))</f>
        <v/>
      </c>
      <c r="I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",99)),1,99)))</f>
        <v/>
      </c>
      <c r="J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",99)),100,99)))</f>
        <v/>
      </c>
      <c r="K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",99)),199,99)))</f>
        <v/>
      </c>
      <c r="L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",99)),298,99)))</f>
        <v/>
      </c>
      <c r="M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",99)),397,99)))</f>
        <v/>
      </c>
      <c r="N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",99)),496,99)))</f>
        <v/>
      </c>
      <c r="O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",99)),595,99)))</f>
        <v/>
      </c>
      <c r="P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",99)),694,99)))</f>
        <v/>
      </c>
      <c r="Q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",99)),793,99)))</f>
        <v/>
      </c>
      <c r="R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",99)),892,99)))</f>
        <v/>
      </c>
      <c r="S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",99)),991,99)))</f>
        <v/>
      </c>
      <c r="T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",99)),1090,99)))</f>
        <v/>
      </c>
      <c r="U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",99)),1189,99)))</f>
        <v/>
      </c>
      <c r="V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",99)),1288,99)))</f>
        <v/>
      </c>
      <c r="W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",99)),1387,99)))</f>
        <v/>
      </c>
      <c r="X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",99)),1486,99)))</f>
        <v/>
      </c>
      <c r="Y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",99)),1585,99)))</f>
        <v/>
      </c>
      <c r="Z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",99)),1684,99)))</f>
        <v/>
      </c>
      <c r="AA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",99)),1783,99)))</f>
        <v/>
      </c>
      <c r="AB582" s="1">
        <f>IF($B582="","",TRIM(MID(SUBSTITUTE(TRIM(SUBSTITUTE(SUBSTITUTE(SUBSTITUTE(SUBSTITUTE(SUBSTITUTE(SUBSTITUTE(SUBSTITUTE(SUBSTITUTE(SUBSTITUTE(SUBSTITUTE(SUBSTITUTE(SUBSTITUTE(SUBSTITUTE(SUBSTITUTE(TRIM($B582&amp;""),CHAR(10),"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",REPT(" ",99)),1882,99)))</f>
        <v/>
      </c>
    </row>
    <row r="583" hidden="1" ht="11.25" customHeight="1">
      <c r="A583" s="4">
        <f>IF(OR($B583="",$C583=""),"",IFERROR(INDEX('5_ACOMPANHAMENTO'!$A$3:$A$4922,MATCH(1,INDEX(('5_ACOMPANHAMENTO'!$AD$3:$AD$4922=TRIM($C583&amp;""))*('5_ACOMPANHAMENTO'!$AC$3:$AC$4922&lt;&gt;"")*((((I583&lt;&gt;"")*ISNUMBER(SEARCH("|"&amp;I583&amp;"|",'5_ACOMPANHAMENTO'!$AC$3:$AC$4922)))+((J583&lt;&gt;"")*ISNUMBER(SEARCH("|"&amp;J583&amp;"|",'5_ACOMPANHAMENTO'!$AC$3:$AC$4922)))+((K583&lt;&gt;"")*ISNUMBER(SEARCH("|"&amp;K583&amp;"|",'5_ACOMPANHAMENTO'!$AC$3:$AC$4922)))+((L583&lt;&gt;"")*ISNUMBER(SEARCH("|"&amp;L583&amp;"|",'5_ACOMPANHAMENTO'!$AC$3:$AC$4922)))+((M583&lt;&gt;"")*ISNUMBER(SEARCH("|"&amp;M583&amp;"|",'5_ACOMPANHAMENTO'!$AC$3:$AC$4922)))+((N583&lt;&gt;"")*ISNUMBER(SEARCH("|"&amp;N583&amp;"|",'5_ACOMPANHAMENTO'!$AC$3:$AC$4922)))+((O583&lt;&gt;"")*ISNUMBER(SEARCH("|"&amp;O583&amp;"|",'5_ACOMPANHAMENTO'!$AC$3:$AC$4922)))+((P583&lt;&gt;"")*ISNUMBER(SEARCH("|"&amp;P583&amp;"|",'5_ACOMPANHAMENTO'!$AC$3:$AC$4922)))+((Q583&lt;&gt;"")*ISNUMBER(SEARCH("|"&amp;Q583&amp;"|",'5_ACOMPANHAMENTO'!$AC$3:$AC$4922)))+((R583&lt;&gt;"")*ISNUMBER(SEARCH("|"&amp;R583&amp;"|",'5_ACOMPANHAMENTO'!$AC$3:$AC$4922)))+((S583&lt;&gt;"")*ISNUMBER(SEARCH("|"&amp;S583&amp;"|",'5_ACOMPANHAMENTO'!$AC$3:$AC$4922)))+((T583&lt;&gt;"")*ISNUMBER(SEARCH("|"&amp;T583&amp;"|",'5_ACOMPANHAMENTO'!$AC$3:$AC$4922)))+((U583&lt;&gt;"")*ISNUMBER(SEARCH("|"&amp;U583&amp;"|",'5_ACOMPANHAMENTO'!$AC$3:$AC$4922)))+((V583&lt;&gt;"")*ISNUMBER(SEARCH("|"&amp;V583&amp;"|",'5_ACOMPANHAMENTO'!$AC$3:$AC$4922)))+((W583&lt;&gt;"")*ISNUMBER(SEARCH("|"&amp;W583&amp;"|",'5_ACOMPANHAMENTO'!$AC$3:$AC$4922)))+((X583&lt;&gt;"")*ISNUMBER(SEARCH("|"&amp;X583&amp;"|",'5_ACOMPANHAMENTO'!$AC$3:$AC$4922)))+((Y583&lt;&gt;"")*ISNUMBER(SEARCH("|"&amp;Y583&amp;"|",'5_ACOMPANHAMENTO'!$AC$3:$AC$4922)))+((Z583&lt;&gt;"")*ISNUMBER(SEARCH("|"&amp;Z583&amp;"|",'5_ACOMPANHAMENTO'!$AC$3:$AC$4922)))+((AA583&lt;&gt;"")*ISNUMBER(SEARCH("|"&amp;AA583&amp;"|",'5_ACOMPANHAMENTO'!$AC$3:$AC$4922)))+((AB583&lt;&gt;"")*ISNUMBER(SEARCH("|"&amp;AB583&amp;"|",'5_ACOMPANHAMENTO'!$AC$3:$AC$4922))))&gt;0),0),0)),""))</f>
        <v/>
      </c>
      <c r="B583" s="14" t="inlineStr">
        <is>
          <t>10204</t>
        </is>
      </c>
      <c r="C583" s="14" t="inlineStr">
        <is>
          <t>8 EMBALAGEM</t>
        </is>
      </c>
      <c r="D583" s="4">
        <f>IF(OR($B583="",$C583=""),"",IFERROR(SUMPRODUCT(--(('5_ACOMPANHAMENTO'!$AD$3:$AD$4922=TRIM($C583&amp;""))*('5_ACOMPANHAMENTO'!$AC$3:$AC$4922&lt;&gt;"")*((((I583&lt;&gt;"")*ISNUMBER(SEARCH("|"&amp;I583&amp;"|",'5_ACOMPANHAMENTO'!$AC$3:$AC$4922)))+((J583&lt;&gt;"")*ISNUMBER(SEARCH("|"&amp;J583&amp;"|",'5_ACOMPANHAMENTO'!$AC$3:$AC$4922)))+((K583&lt;&gt;"")*ISNUMBER(SEARCH("|"&amp;K583&amp;"|",'5_ACOMPANHAMENTO'!$AC$3:$AC$4922)))+((L583&lt;&gt;"")*ISNUMBER(SEARCH("|"&amp;L583&amp;"|",'5_ACOMPANHAMENTO'!$AC$3:$AC$4922)))+((M583&lt;&gt;"")*ISNUMBER(SEARCH("|"&amp;M583&amp;"|",'5_ACOMPANHAMENTO'!$AC$3:$AC$4922)))+((N583&lt;&gt;"")*ISNUMBER(SEARCH("|"&amp;N583&amp;"|",'5_ACOMPANHAMENTO'!$AC$3:$AC$4922)))+((O583&lt;&gt;"")*ISNUMBER(SEARCH("|"&amp;O583&amp;"|",'5_ACOMPANHAMENTO'!$AC$3:$AC$4922)))+((P583&lt;&gt;"")*ISNUMBER(SEARCH("|"&amp;P583&amp;"|",'5_ACOMPANHAMENTO'!$AC$3:$AC$4922)))+((Q583&lt;&gt;"")*ISNUMBER(SEARCH("|"&amp;Q583&amp;"|",'5_ACOMPANHAMENTO'!$AC$3:$AC$4922)))+((R583&lt;&gt;"")*ISNUMBER(SEARCH("|"&amp;R583&amp;"|",'5_ACOMPANHAMENTO'!$AC$3:$AC$4922)))+((S583&lt;&gt;"")*ISNUMBER(SEARCH("|"&amp;S583&amp;"|",'5_ACOMPANHAMENTO'!$AC$3:$AC$4922)))+((T583&lt;&gt;"")*ISNUMBER(SEARCH("|"&amp;T583&amp;"|",'5_ACOMPANHAMENTO'!$AC$3:$AC$4922)))+((U583&lt;&gt;"")*ISNUMBER(SEARCH("|"&amp;U583&amp;"|",'5_ACOMPANHAMENTO'!$AC$3:$AC$4922)))+((V583&lt;&gt;"")*ISNUMBER(SEARCH("|"&amp;V583&amp;"|",'5_ACOMPANHAMENTO'!$AC$3:$AC$4922)))+((W583&lt;&gt;"")*ISNUMBER(SEARCH("|"&amp;W583&amp;"|",'5_ACOMPANHAMENTO'!$AC$3:$AC$4922)))+((X583&lt;&gt;"")*ISNUMBER(SEARCH("|"&amp;X583&amp;"|",'5_ACOMPANHAMENTO'!$AC$3:$AC$4922)))+((Y583&lt;&gt;"")*ISNUMBER(SEARCH("|"&amp;Y583&amp;"|",'5_ACOMPANHAMENTO'!$AC$3:$AC$4922)))+((Z583&lt;&gt;"")*ISNUMBER(SEARCH("|"&amp;Z583&amp;"|",'5_ACOMPANHAMENTO'!$AC$3:$AC$4922)))+((AA583&lt;&gt;"")*ISNUMBER(SEARCH("|"&amp;AA583&amp;"|",'5_ACOMPANHAMENTO'!$AC$3:$AC$4922)))+((AB583&lt;&gt;"")*ISNUMBER(SEARCH("|"&amp;AB583&amp;"|",'5_ACOMPANHAMENTO'!$AC$3:$AC$4922))))&gt;0)),'5_ACOMPANHAMENTO'!$J$3:$J$4922),0))</f>
        <v/>
      </c>
      <c r="E583" s="4">
        <f>IF(G583=0,"FINALIZADO",IF(TODAY()&gt;A583,"ATRASADO "&amp;TODAY()-A583&amp;" DIAS","ADIANTADO "&amp;A583-TODAY()&amp;" DIAS"))</f>
        <v/>
      </c>
      <c r="F583" s="7">
        <f>IF(OR($B583="",$C583=""),"",IFERROR(SUMPRODUCT(--(('5_ACOMPANHAMENTO'!$AD$3:$AD$4922=TRIM($C583&amp;""))*('5_ACOMPANHAMENTO'!$AC$3:$AC$4922&lt;&gt;"")*((((I583&lt;&gt;"")*ISNUMBER(SEARCH("|"&amp;I583&amp;"|",'5_ACOMPANHAMENTO'!$AC$3:$AC$4922)))+((J583&lt;&gt;"")*ISNUMBER(SEARCH("|"&amp;J583&amp;"|",'5_ACOMPANHAMENTO'!$AC$3:$AC$4922)))+((K583&lt;&gt;"")*ISNUMBER(SEARCH("|"&amp;K583&amp;"|",'5_ACOMPANHAMENTO'!$AC$3:$AC$4922)))+((L583&lt;&gt;"")*ISNUMBER(SEARCH("|"&amp;L583&amp;"|",'5_ACOMPANHAMENTO'!$AC$3:$AC$4922)))+((M583&lt;&gt;"")*ISNUMBER(SEARCH("|"&amp;M583&amp;"|",'5_ACOMPANHAMENTO'!$AC$3:$AC$4922)))+((N583&lt;&gt;"")*ISNUMBER(SEARCH("|"&amp;N583&amp;"|",'5_ACOMPANHAMENTO'!$AC$3:$AC$4922)))+((O583&lt;&gt;"")*ISNUMBER(SEARCH("|"&amp;O583&amp;"|",'5_ACOMPANHAMENTO'!$AC$3:$AC$4922)))+((P583&lt;&gt;"")*ISNUMBER(SEARCH("|"&amp;P583&amp;"|",'5_ACOMPANHAMENTO'!$AC$3:$AC$4922)))+((Q583&lt;&gt;"")*ISNUMBER(SEARCH("|"&amp;Q583&amp;"|",'5_ACOMPANHAMENTO'!$AC$3:$AC$4922)))+((R583&lt;&gt;"")*ISNUMBER(SEARCH("|"&amp;R583&amp;"|",'5_ACOMPANHAMENTO'!$AC$3:$AC$4922)))+((S583&lt;&gt;"")*ISNUMBER(SEARCH("|"&amp;S583&amp;"|",'5_ACOMPANHAMENTO'!$AC$3:$AC$4922)))+((T583&lt;&gt;"")*ISNUMBER(SEARCH("|"&amp;T583&amp;"|",'5_ACOMPANHAMENTO'!$AC$3:$AC$4922)))+((U583&lt;&gt;"")*ISNUMBER(SEARCH("|"&amp;U583&amp;"|",'5_ACOMPANHAMENTO'!$AC$3:$AC$4922)))+((V583&lt;&gt;"")*ISNUMBER(SEARCH("|"&amp;V583&amp;"|",'5_ACOMPANHAMENTO'!$AC$3:$AC$4922)))+((W583&lt;&gt;"")*ISNUMBER(SEARCH("|"&amp;W583&amp;"|",'5_ACOMPANHAMENTO'!$AC$3:$AC$4922)))+((X583&lt;&gt;"")*ISNUMBER(SEARCH("|"&amp;X583&amp;"|",'5_ACOMPANHAMENTO'!$AC$3:$AC$4922)))+((Y583&lt;&gt;"")*ISNUMBER(SEARCH("|"&amp;Y583&amp;"|",'5_ACOMPANHAMENTO'!$AC$3:$AC$4922)))+((Z583&lt;&gt;"")*ISNUMBER(SEARCH("|"&amp;Z583&amp;"|",'5_ACOMPANHAMENTO'!$AC$3:$AC$4922)))+((AA583&lt;&gt;"")*ISNUMBER(SEARCH("|"&amp;AA583&amp;"|",'5_ACOMPANHAMENTO'!$AC$3:$AC$4922)))+((AB583&lt;&gt;"")*ISNUMBER(SEARCH("|"&amp;AB583&amp;"|",'5_ACOMPANHAMENTO'!$AC$3:$AC$4922))))&gt;0)),'5_ACOMPANHAMENTO'!$O$3:$O$4922),0))</f>
        <v/>
      </c>
      <c r="G583" s="7">
        <f>IF(OR($B583="",$C583=""),"",D583-F583)</f>
        <v/>
      </c>
      <c r="H583">
        <f>IF(OR($B583="",$C583=""),"",TRIM($B583&amp;"")&amp;"|"&amp;TRIM($C583&amp;""))</f>
        <v/>
      </c>
      <c r="I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",99)),1,99)))</f>
        <v/>
      </c>
      <c r="J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",99)),100,99)))</f>
        <v/>
      </c>
      <c r="K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",99)),199,99)))</f>
        <v/>
      </c>
      <c r="L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",99)),298,99)))</f>
        <v/>
      </c>
      <c r="M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",99)),397,99)))</f>
        <v/>
      </c>
      <c r="N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",99)),496,99)))</f>
        <v/>
      </c>
      <c r="O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",99)),595,99)))</f>
        <v/>
      </c>
      <c r="P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",99)),694,99)))</f>
        <v/>
      </c>
      <c r="Q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",99)),793,99)))</f>
        <v/>
      </c>
      <c r="R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",99)),892,99)))</f>
        <v/>
      </c>
      <c r="S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",99)),991,99)))</f>
        <v/>
      </c>
      <c r="T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",99)),1090,99)))</f>
        <v/>
      </c>
      <c r="U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",99)),1189,99)))</f>
        <v/>
      </c>
      <c r="V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",99)),1288,99)))</f>
        <v/>
      </c>
      <c r="W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",99)),1387,99)))</f>
        <v/>
      </c>
      <c r="X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",99)),1486,99)))</f>
        <v/>
      </c>
      <c r="Y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",99)),1585,99)))</f>
        <v/>
      </c>
      <c r="Z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",99)),1684,99)))</f>
        <v/>
      </c>
      <c r="AA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",99)),1783,99)))</f>
        <v/>
      </c>
      <c r="AB583" s="1">
        <f>IF($B583="","",TRIM(MID(SUBSTITUTE(TRIM(SUBSTITUTE(SUBSTITUTE(SUBSTITUTE(SUBSTITUTE(SUBSTITUTE(SUBSTITUTE(SUBSTITUTE(SUBSTITUTE(SUBSTITUTE(SUBSTITUTE(SUBSTITUTE(SUBSTITUTE(SUBSTITUTE(SUBSTITUTE(TRIM($B583&amp;""),CHAR(10),"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",REPT(" ",99)),1882,99)))</f>
        <v/>
      </c>
    </row>
    <row r="584" hidden="1" ht="11.25" customHeight="1">
      <c r="A584" s="4">
        <f>IF(OR($B584="",$C584=""),"",IFERROR(INDEX('5_ACOMPANHAMENTO'!$A$3:$A$4922,MATCH(1,INDEX(('5_ACOMPANHAMENTO'!$AD$3:$AD$4922=TRIM($C584&amp;""))*('5_ACOMPANHAMENTO'!$AC$3:$AC$4922&lt;&gt;"")*((((I584&lt;&gt;"")*ISNUMBER(SEARCH("|"&amp;I584&amp;"|",'5_ACOMPANHAMENTO'!$AC$3:$AC$4922)))+((J584&lt;&gt;"")*ISNUMBER(SEARCH("|"&amp;J584&amp;"|",'5_ACOMPANHAMENTO'!$AC$3:$AC$4922)))+((K584&lt;&gt;"")*ISNUMBER(SEARCH("|"&amp;K584&amp;"|",'5_ACOMPANHAMENTO'!$AC$3:$AC$4922)))+((L584&lt;&gt;"")*ISNUMBER(SEARCH("|"&amp;L584&amp;"|",'5_ACOMPANHAMENTO'!$AC$3:$AC$4922)))+((M584&lt;&gt;"")*ISNUMBER(SEARCH("|"&amp;M584&amp;"|",'5_ACOMPANHAMENTO'!$AC$3:$AC$4922)))+((N584&lt;&gt;"")*ISNUMBER(SEARCH("|"&amp;N584&amp;"|",'5_ACOMPANHAMENTO'!$AC$3:$AC$4922)))+((O584&lt;&gt;"")*ISNUMBER(SEARCH("|"&amp;O584&amp;"|",'5_ACOMPANHAMENTO'!$AC$3:$AC$4922)))+((P584&lt;&gt;"")*ISNUMBER(SEARCH("|"&amp;P584&amp;"|",'5_ACOMPANHAMENTO'!$AC$3:$AC$4922)))+((Q584&lt;&gt;"")*ISNUMBER(SEARCH("|"&amp;Q584&amp;"|",'5_ACOMPANHAMENTO'!$AC$3:$AC$4922)))+((R584&lt;&gt;"")*ISNUMBER(SEARCH("|"&amp;R584&amp;"|",'5_ACOMPANHAMENTO'!$AC$3:$AC$4922)))+((S584&lt;&gt;"")*ISNUMBER(SEARCH("|"&amp;S584&amp;"|",'5_ACOMPANHAMENTO'!$AC$3:$AC$4922)))+((T584&lt;&gt;"")*ISNUMBER(SEARCH("|"&amp;T584&amp;"|",'5_ACOMPANHAMENTO'!$AC$3:$AC$4922)))+((U584&lt;&gt;"")*ISNUMBER(SEARCH("|"&amp;U584&amp;"|",'5_ACOMPANHAMENTO'!$AC$3:$AC$4922)))+((V584&lt;&gt;"")*ISNUMBER(SEARCH("|"&amp;V584&amp;"|",'5_ACOMPANHAMENTO'!$AC$3:$AC$4922)))+((W584&lt;&gt;"")*ISNUMBER(SEARCH("|"&amp;W584&amp;"|",'5_ACOMPANHAMENTO'!$AC$3:$AC$4922)))+((X584&lt;&gt;"")*ISNUMBER(SEARCH("|"&amp;X584&amp;"|",'5_ACOMPANHAMENTO'!$AC$3:$AC$4922)))+((Y584&lt;&gt;"")*ISNUMBER(SEARCH("|"&amp;Y584&amp;"|",'5_ACOMPANHAMENTO'!$AC$3:$AC$4922)))+((Z584&lt;&gt;"")*ISNUMBER(SEARCH("|"&amp;Z584&amp;"|",'5_ACOMPANHAMENTO'!$AC$3:$AC$4922)))+((AA584&lt;&gt;"")*ISNUMBER(SEARCH("|"&amp;AA584&amp;"|",'5_ACOMPANHAMENTO'!$AC$3:$AC$4922)))+((AB584&lt;&gt;"")*ISNUMBER(SEARCH("|"&amp;AB584&amp;"|",'5_ACOMPANHAMENTO'!$AC$3:$AC$4922))))&gt;0),0),0)),""))</f>
        <v/>
      </c>
      <c r="B584" s="14" t="inlineStr">
        <is>
          <t>10204</t>
        </is>
      </c>
      <c r="C584" s="14" t="inlineStr">
        <is>
          <t>8 EMBALAGEM</t>
        </is>
      </c>
      <c r="D584" s="4">
        <f>IF(OR($B584="",$C584=""),"",IFERROR(SUMPRODUCT(--(('5_ACOMPANHAMENTO'!$AD$3:$AD$4922=TRIM($C584&amp;""))*('5_ACOMPANHAMENTO'!$AC$3:$AC$4922&lt;&gt;"")*((((I584&lt;&gt;"")*ISNUMBER(SEARCH("|"&amp;I584&amp;"|",'5_ACOMPANHAMENTO'!$AC$3:$AC$4922)))+((J584&lt;&gt;"")*ISNUMBER(SEARCH("|"&amp;J584&amp;"|",'5_ACOMPANHAMENTO'!$AC$3:$AC$4922)))+((K584&lt;&gt;"")*ISNUMBER(SEARCH("|"&amp;K584&amp;"|",'5_ACOMPANHAMENTO'!$AC$3:$AC$4922)))+((L584&lt;&gt;"")*ISNUMBER(SEARCH("|"&amp;L584&amp;"|",'5_ACOMPANHAMENTO'!$AC$3:$AC$4922)))+((M584&lt;&gt;"")*ISNUMBER(SEARCH("|"&amp;M584&amp;"|",'5_ACOMPANHAMENTO'!$AC$3:$AC$4922)))+((N584&lt;&gt;"")*ISNUMBER(SEARCH("|"&amp;N584&amp;"|",'5_ACOMPANHAMENTO'!$AC$3:$AC$4922)))+((O584&lt;&gt;"")*ISNUMBER(SEARCH("|"&amp;O584&amp;"|",'5_ACOMPANHAMENTO'!$AC$3:$AC$4922)))+((P584&lt;&gt;"")*ISNUMBER(SEARCH("|"&amp;P584&amp;"|",'5_ACOMPANHAMENTO'!$AC$3:$AC$4922)))+((Q584&lt;&gt;"")*ISNUMBER(SEARCH("|"&amp;Q584&amp;"|",'5_ACOMPANHAMENTO'!$AC$3:$AC$4922)))+((R584&lt;&gt;"")*ISNUMBER(SEARCH("|"&amp;R584&amp;"|",'5_ACOMPANHAMENTO'!$AC$3:$AC$4922)))+((S584&lt;&gt;"")*ISNUMBER(SEARCH("|"&amp;S584&amp;"|",'5_ACOMPANHAMENTO'!$AC$3:$AC$4922)))+((T584&lt;&gt;"")*ISNUMBER(SEARCH("|"&amp;T584&amp;"|",'5_ACOMPANHAMENTO'!$AC$3:$AC$4922)))+((U584&lt;&gt;"")*ISNUMBER(SEARCH("|"&amp;U584&amp;"|",'5_ACOMPANHAMENTO'!$AC$3:$AC$4922)))+((V584&lt;&gt;"")*ISNUMBER(SEARCH("|"&amp;V584&amp;"|",'5_ACOMPANHAMENTO'!$AC$3:$AC$4922)))+((W584&lt;&gt;"")*ISNUMBER(SEARCH("|"&amp;W584&amp;"|",'5_ACOMPANHAMENTO'!$AC$3:$AC$4922)))+((X584&lt;&gt;"")*ISNUMBER(SEARCH("|"&amp;X584&amp;"|",'5_ACOMPANHAMENTO'!$AC$3:$AC$4922)))+((Y584&lt;&gt;"")*ISNUMBER(SEARCH("|"&amp;Y584&amp;"|",'5_ACOMPANHAMENTO'!$AC$3:$AC$4922)))+((Z584&lt;&gt;"")*ISNUMBER(SEARCH("|"&amp;Z584&amp;"|",'5_ACOMPANHAMENTO'!$AC$3:$AC$4922)))+((AA584&lt;&gt;"")*ISNUMBER(SEARCH("|"&amp;AA584&amp;"|",'5_ACOMPANHAMENTO'!$AC$3:$AC$4922)))+((AB584&lt;&gt;"")*ISNUMBER(SEARCH("|"&amp;AB584&amp;"|",'5_ACOMPANHAMENTO'!$AC$3:$AC$4922))))&gt;0)),'5_ACOMPANHAMENTO'!$J$3:$J$4922),0))</f>
        <v/>
      </c>
      <c r="E584" s="4">
        <f>IF(G584=0,"FINALIZADO",IF(TODAY()&gt;A584,"ATRASADO "&amp;TODAY()-A584&amp;" DIAS","ADIANTADO "&amp;A584-TODAY()&amp;" DIAS"))</f>
        <v/>
      </c>
      <c r="F584" s="7">
        <f>IF(OR($B584="",$C584=""),"",IFERROR(SUMPRODUCT(--(('5_ACOMPANHAMENTO'!$AD$3:$AD$4922=TRIM($C584&amp;""))*('5_ACOMPANHAMENTO'!$AC$3:$AC$4922&lt;&gt;"")*((((I584&lt;&gt;"")*ISNUMBER(SEARCH("|"&amp;I584&amp;"|",'5_ACOMPANHAMENTO'!$AC$3:$AC$4922)))+((J584&lt;&gt;"")*ISNUMBER(SEARCH("|"&amp;J584&amp;"|",'5_ACOMPANHAMENTO'!$AC$3:$AC$4922)))+((K584&lt;&gt;"")*ISNUMBER(SEARCH("|"&amp;K584&amp;"|",'5_ACOMPANHAMENTO'!$AC$3:$AC$4922)))+((L584&lt;&gt;"")*ISNUMBER(SEARCH("|"&amp;L584&amp;"|",'5_ACOMPANHAMENTO'!$AC$3:$AC$4922)))+((M584&lt;&gt;"")*ISNUMBER(SEARCH("|"&amp;M584&amp;"|",'5_ACOMPANHAMENTO'!$AC$3:$AC$4922)))+((N584&lt;&gt;"")*ISNUMBER(SEARCH("|"&amp;N584&amp;"|",'5_ACOMPANHAMENTO'!$AC$3:$AC$4922)))+((O584&lt;&gt;"")*ISNUMBER(SEARCH("|"&amp;O584&amp;"|",'5_ACOMPANHAMENTO'!$AC$3:$AC$4922)))+((P584&lt;&gt;"")*ISNUMBER(SEARCH("|"&amp;P584&amp;"|",'5_ACOMPANHAMENTO'!$AC$3:$AC$4922)))+((Q584&lt;&gt;"")*ISNUMBER(SEARCH("|"&amp;Q584&amp;"|",'5_ACOMPANHAMENTO'!$AC$3:$AC$4922)))+((R584&lt;&gt;"")*ISNUMBER(SEARCH("|"&amp;R584&amp;"|",'5_ACOMPANHAMENTO'!$AC$3:$AC$4922)))+((S584&lt;&gt;"")*ISNUMBER(SEARCH("|"&amp;S584&amp;"|",'5_ACOMPANHAMENTO'!$AC$3:$AC$4922)))+((T584&lt;&gt;"")*ISNUMBER(SEARCH("|"&amp;T584&amp;"|",'5_ACOMPANHAMENTO'!$AC$3:$AC$4922)))+((U584&lt;&gt;"")*ISNUMBER(SEARCH("|"&amp;U584&amp;"|",'5_ACOMPANHAMENTO'!$AC$3:$AC$4922)))+((V584&lt;&gt;"")*ISNUMBER(SEARCH("|"&amp;V584&amp;"|",'5_ACOMPANHAMENTO'!$AC$3:$AC$4922)))+((W584&lt;&gt;"")*ISNUMBER(SEARCH("|"&amp;W584&amp;"|",'5_ACOMPANHAMENTO'!$AC$3:$AC$4922)))+((X584&lt;&gt;"")*ISNUMBER(SEARCH("|"&amp;X584&amp;"|",'5_ACOMPANHAMENTO'!$AC$3:$AC$4922)))+((Y584&lt;&gt;"")*ISNUMBER(SEARCH("|"&amp;Y584&amp;"|",'5_ACOMPANHAMENTO'!$AC$3:$AC$4922)))+((Z584&lt;&gt;"")*ISNUMBER(SEARCH("|"&amp;Z584&amp;"|",'5_ACOMPANHAMENTO'!$AC$3:$AC$4922)))+((AA584&lt;&gt;"")*ISNUMBER(SEARCH("|"&amp;AA584&amp;"|",'5_ACOMPANHAMENTO'!$AC$3:$AC$4922)))+((AB584&lt;&gt;"")*ISNUMBER(SEARCH("|"&amp;AB584&amp;"|",'5_ACOMPANHAMENTO'!$AC$3:$AC$4922))))&gt;0)),'5_ACOMPANHAMENTO'!$O$3:$O$4922),0))</f>
        <v/>
      </c>
      <c r="G584" s="7">
        <f>IF(OR($B584="",$C584=""),"",D584-F584)</f>
        <v/>
      </c>
      <c r="H584">
        <f>IF(OR($B584="",$C584=""),"",TRIM($B584&amp;"")&amp;"|"&amp;TRIM($C584&amp;""))</f>
        <v/>
      </c>
      <c r="I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",99)),1,99)))</f>
        <v/>
      </c>
      <c r="J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",99)),100,99)))</f>
        <v/>
      </c>
      <c r="K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",99)),199,99)))</f>
        <v/>
      </c>
      <c r="L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",99)),298,99)))</f>
        <v/>
      </c>
      <c r="M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",99)),397,99)))</f>
        <v/>
      </c>
      <c r="N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",99)),496,99)))</f>
        <v/>
      </c>
      <c r="O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",99)),595,99)))</f>
        <v/>
      </c>
      <c r="P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",99)),694,99)))</f>
        <v/>
      </c>
      <c r="Q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",99)),793,99)))</f>
        <v/>
      </c>
      <c r="R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",99)),892,99)))</f>
        <v/>
      </c>
      <c r="S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",99)),991,99)))</f>
        <v/>
      </c>
      <c r="T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",99)),1090,99)))</f>
        <v/>
      </c>
      <c r="U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",99)),1189,99)))</f>
        <v/>
      </c>
      <c r="V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",99)),1288,99)))</f>
        <v/>
      </c>
      <c r="W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",99)),1387,99)))</f>
        <v/>
      </c>
      <c r="X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",99)),1486,99)))</f>
        <v/>
      </c>
      <c r="Y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",99)),1585,99)))</f>
        <v/>
      </c>
      <c r="Z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",99)),1684,99)))</f>
        <v/>
      </c>
      <c r="AA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",99)),1783,99)))</f>
        <v/>
      </c>
      <c r="AB584" s="1">
        <f>IF($B584="","",TRIM(MID(SUBSTITUTE(TRIM(SUBSTITUTE(SUBSTITUTE(SUBSTITUTE(SUBSTITUTE(SUBSTITUTE(SUBSTITUTE(SUBSTITUTE(SUBSTITUTE(SUBSTITUTE(SUBSTITUTE(SUBSTITUTE(SUBSTITUTE(SUBSTITUTE(SUBSTITUTE(TRIM($B584&amp;""),CHAR(10),"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",REPT(" ",99)),1882,99)))</f>
        <v/>
      </c>
    </row>
    <row r="585" hidden="1" ht="11.25" customHeight="1">
      <c r="A585" s="4">
        <f>IF(OR($B585="",$C585=""),"",IFERROR(INDEX('5_ACOMPANHAMENTO'!$A$3:$A$4922,MATCH(1,INDEX(('5_ACOMPANHAMENTO'!$AD$3:$AD$4922=TRIM($C585&amp;""))*('5_ACOMPANHAMENTO'!$AC$3:$AC$4922&lt;&gt;"")*((((I585&lt;&gt;"")*ISNUMBER(SEARCH("|"&amp;I585&amp;"|",'5_ACOMPANHAMENTO'!$AC$3:$AC$4922)))+((J585&lt;&gt;"")*ISNUMBER(SEARCH("|"&amp;J585&amp;"|",'5_ACOMPANHAMENTO'!$AC$3:$AC$4922)))+((K585&lt;&gt;"")*ISNUMBER(SEARCH("|"&amp;K585&amp;"|",'5_ACOMPANHAMENTO'!$AC$3:$AC$4922)))+((L585&lt;&gt;"")*ISNUMBER(SEARCH("|"&amp;L585&amp;"|",'5_ACOMPANHAMENTO'!$AC$3:$AC$4922)))+((M585&lt;&gt;"")*ISNUMBER(SEARCH("|"&amp;M585&amp;"|",'5_ACOMPANHAMENTO'!$AC$3:$AC$4922)))+((N585&lt;&gt;"")*ISNUMBER(SEARCH("|"&amp;N585&amp;"|",'5_ACOMPANHAMENTO'!$AC$3:$AC$4922)))+((O585&lt;&gt;"")*ISNUMBER(SEARCH("|"&amp;O585&amp;"|",'5_ACOMPANHAMENTO'!$AC$3:$AC$4922)))+((P585&lt;&gt;"")*ISNUMBER(SEARCH("|"&amp;P585&amp;"|",'5_ACOMPANHAMENTO'!$AC$3:$AC$4922)))+((Q585&lt;&gt;"")*ISNUMBER(SEARCH("|"&amp;Q585&amp;"|",'5_ACOMPANHAMENTO'!$AC$3:$AC$4922)))+((R585&lt;&gt;"")*ISNUMBER(SEARCH("|"&amp;R585&amp;"|",'5_ACOMPANHAMENTO'!$AC$3:$AC$4922)))+((S585&lt;&gt;"")*ISNUMBER(SEARCH("|"&amp;S585&amp;"|",'5_ACOMPANHAMENTO'!$AC$3:$AC$4922)))+((T585&lt;&gt;"")*ISNUMBER(SEARCH("|"&amp;T585&amp;"|",'5_ACOMPANHAMENTO'!$AC$3:$AC$4922)))+((U585&lt;&gt;"")*ISNUMBER(SEARCH("|"&amp;U585&amp;"|",'5_ACOMPANHAMENTO'!$AC$3:$AC$4922)))+((V585&lt;&gt;"")*ISNUMBER(SEARCH("|"&amp;V585&amp;"|",'5_ACOMPANHAMENTO'!$AC$3:$AC$4922)))+((W585&lt;&gt;"")*ISNUMBER(SEARCH("|"&amp;W585&amp;"|",'5_ACOMPANHAMENTO'!$AC$3:$AC$4922)))+((X585&lt;&gt;"")*ISNUMBER(SEARCH("|"&amp;X585&amp;"|",'5_ACOMPANHAMENTO'!$AC$3:$AC$4922)))+((Y585&lt;&gt;"")*ISNUMBER(SEARCH("|"&amp;Y585&amp;"|",'5_ACOMPANHAMENTO'!$AC$3:$AC$4922)))+((Z585&lt;&gt;"")*ISNUMBER(SEARCH("|"&amp;Z585&amp;"|",'5_ACOMPANHAMENTO'!$AC$3:$AC$4922)))+((AA585&lt;&gt;"")*ISNUMBER(SEARCH("|"&amp;AA585&amp;"|",'5_ACOMPANHAMENTO'!$AC$3:$AC$4922)))+((AB585&lt;&gt;"")*ISNUMBER(SEARCH("|"&amp;AB585&amp;"|",'5_ACOMPANHAMENTO'!$AC$3:$AC$4922))))&gt;0),0),0)),""))</f>
        <v/>
      </c>
      <c r="B585" s="14" t="inlineStr">
        <is>
          <t>10204</t>
        </is>
      </c>
      <c r="C585" s="14" t="inlineStr">
        <is>
          <t>8 EMBALAGEM</t>
        </is>
      </c>
      <c r="D585" s="4">
        <f>IF(OR($B585="",$C585=""),"",IFERROR(SUMPRODUCT(--(('5_ACOMPANHAMENTO'!$AD$3:$AD$4922=TRIM($C585&amp;""))*('5_ACOMPANHAMENTO'!$AC$3:$AC$4922&lt;&gt;"")*((((I585&lt;&gt;"")*ISNUMBER(SEARCH("|"&amp;I585&amp;"|",'5_ACOMPANHAMENTO'!$AC$3:$AC$4922)))+((J585&lt;&gt;"")*ISNUMBER(SEARCH("|"&amp;J585&amp;"|",'5_ACOMPANHAMENTO'!$AC$3:$AC$4922)))+((K585&lt;&gt;"")*ISNUMBER(SEARCH("|"&amp;K585&amp;"|",'5_ACOMPANHAMENTO'!$AC$3:$AC$4922)))+((L585&lt;&gt;"")*ISNUMBER(SEARCH("|"&amp;L585&amp;"|",'5_ACOMPANHAMENTO'!$AC$3:$AC$4922)))+((M585&lt;&gt;"")*ISNUMBER(SEARCH("|"&amp;M585&amp;"|",'5_ACOMPANHAMENTO'!$AC$3:$AC$4922)))+((N585&lt;&gt;"")*ISNUMBER(SEARCH("|"&amp;N585&amp;"|",'5_ACOMPANHAMENTO'!$AC$3:$AC$4922)))+((O585&lt;&gt;"")*ISNUMBER(SEARCH("|"&amp;O585&amp;"|",'5_ACOMPANHAMENTO'!$AC$3:$AC$4922)))+((P585&lt;&gt;"")*ISNUMBER(SEARCH("|"&amp;P585&amp;"|",'5_ACOMPANHAMENTO'!$AC$3:$AC$4922)))+((Q585&lt;&gt;"")*ISNUMBER(SEARCH("|"&amp;Q585&amp;"|",'5_ACOMPANHAMENTO'!$AC$3:$AC$4922)))+((R585&lt;&gt;"")*ISNUMBER(SEARCH("|"&amp;R585&amp;"|",'5_ACOMPANHAMENTO'!$AC$3:$AC$4922)))+((S585&lt;&gt;"")*ISNUMBER(SEARCH("|"&amp;S585&amp;"|",'5_ACOMPANHAMENTO'!$AC$3:$AC$4922)))+((T585&lt;&gt;"")*ISNUMBER(SEARCH("|"&amp;T585&amp;"|",'5_ACOMPANHAMENTO'!$AC$3:$AC$4922)))+((U585&lt;&gt;"")*ISNUMBER(SEARCH("|"&amp;U585&amp;"|",'5_ACOMPANHAMENTO'!$AC$3:$AC$4922)))+((V585&lt;&gt;"")*ISNUMBER(SEARCH("|"&amp;V585&amp;"|",'5_ACOMPANHAMENTO'!$AC$3:$AC$4922)))+((W585&lt;&gt;"")*ISNUMBER(SEARCH("|"&amp;W585&amp;"|",'5_ACOMPANHAMENTO'!$AC$3:$AC$4922)))+((X585&lt;&gt;"")*ISNUMBER(SEARCH("|"&amp;X585&amp;"|",'5_ACOMPANHAMENTO'!$AC$3:$AC$4922)))+((Y585&lt;&gt;"")*ISNUMBER(SEARCH("|"&amp;Y585&amp;"|",'5_ACOMPANHAMENTO'!$AC$3:$AC$4922)))+((Z585&lt;&gt;"")*ISNUMBER(SEARCH("|"&amp;Z585&amp;"|",'5_ACOMPANHAMENTO'!$AC$3:$AC$4922)))+((AA585&lt;&gt;"")*ISNUMBER(SEARCH("|"&amp;AA585&amp;"|",'5_ACOMPANHAMENTO'!$AC$3:$AC$4922)))+((AB585&lt;&gt;"")*ISNUMBER(SEARCH("|"&amp;AB585&amp;"|",'5_ACOMPANHAMENTO'!$AC$3:$AC$4922))))&gt;0)),'5_ACOMPANHAMENTO'!$J$3:$J$4922),0))</f>
        <v/>
      </c>
      <c r="E585" s="4">
        <f>IF(G585=0,"FINALIZADO",IF(TODAY()&gt;A585,"ATRASADO "&amp;TODAY()-A585&amp;" DIAS","ADIANTADO "&amp;A585-TODAY()&amp;" DIAS"))</f>
        <v/>
      </c>
      <c r="F585" s="7">
        <f>IF(OR($B585="",$C585=""),"",IFERROR(SUMPRODUCT(--(('5_ACOMPANHAMENTO'!$AD$3:$AD$4922=TRIM($C585&amp;""))*('5_ACOMPANHAMENTO'!$AC$3:$AC$4922&lt;&gt;"")*((((I585&lt;&gt;"")*ISNUMBER(SEARCH("|"&amp;I585&amp;"|",'5_ACOMPANHAMENTO'!$AC$3:$AC$4922)))+((J585&lt;&gt;"")*ISNUMBER(SEARCH("|"&amp;J585&amp;"|",'5_ACOMPANHAMENTO'!$AC$3:$AC$4922)))+((K585&lt;&gt;"")*ISNUMBER(SEARCH("|"&amp;K585&amp;"|",'5_ACOMPANHAMENTO'!$AC$3:$AC$4922)))+((L585&lt;&gt;"")*ISNUMBER(SEARCH("|"&amp;L585&amp;"|",'5_ACOMPANHAMENTO'!$AC$3:$AC$4922)))+((M585&lt;&gt;"")*ISNUMBER(SEARCH("|"&amp;M585&amp;"|",'5_ACOMPANHAMENTO'!$AC$3:$AC$4922)))+((N585&lt;&gt;"")*ISNUMBER(SEARCH("|"&amp;N585&amp;"|",'5_ACOMPANHAMENTO'!$AC$3:$AC$4922)))+((O585&lt;&gt;"")*ISNUMBER(SEARCH("|"&amp;O585&amp;"|",'5_ACOMPANHAMENTO'!$AC$3:$AC$4922)))+((P585&lt;&gt;"")*ISNUMBER(SEARCH("|"&amp;P585&amp;"|",'5_ACOMPANHAMENTO'!$AC$3:$AC$4922)))+((Q585&lt;&gt;"")*ISNUMBER(SEARCH("|"&amp;Q585&amp;"|",'5_ACOMPANHAMENTO'!$AC$3:$AC$4922)))+((R585&lt;&gt;"")*ISNUMBER(SEARCH("|"&amp;R585&amp;"|",'5_ACOMPANHAMENTO'!$AC$3:$AC$4922)))+((S585&lt;&gt;"")*ISNUMBER(SEARCH("|"&amp;S585&amp;"|",'5_ACOMPANHAMENTO'!$AC$3:$AC$4922)))+((T585&lt;&gt;"")*ISNUMBER(SEARCH("|"&amp;T585&amp;"|",'5_ACOMPANHAMENTO'!$AC$3:$AC$4922)))+((U585&lt;&gt;"")*ISNUMBER(SEARCH("|"&amp;U585&amp;"|",'5_ACOMPANHAMENTO'!$AC$3:$AC$4922)))+((V585&lt;&gt;"")*ISNUMBER(SEARCH("|"&amp;V585&amp;"|",'5_ACOMPANHAMENTO'!$AC$3:$AC$4922)))+((W585&lt;&gt;"")*ISNUMBER(SEARCH("|"&amp;W585&amp;"|",'5_ACOMPANHAMENTO'!$AC$3:$AC$4922)))+((X585&lt;&gt;"")*ISNUMBER(SEARCH("|"&amp;X585&amp;"|",'5_ACOMPANHAMENTO'!$AC$3:$AC$4922)))+((Y585&lt;&gt;"")*ISNUMBER(SEARCH("|"&amp;Y585&amp;"|",'5_ACOMPANHAMENTO'!$AC$3:$AC$4922)))+((Z585&lt;&gt;"")*ISNUMBER(SEARCH("|"&amp;Z585&amp;"|",'5_ACOMPANHAMENTO'!$AC$3:$AC$4922)))+((AA585&lt;&gt;"")*ISNUMBER(SEARCH("|"&amp;AA585&amp;"|",'5_ACOMPANHAMENTO'!$AC$3:$AC$4922)))+((AB585&lt;&gt;"")*ISNUMBER(SEARCH("|"&amp;AB585&amp;"|",'5_ACOMPANHAMENTO'!$AC$3:$AC$4922))))&gt;0)),'5_ACOMPANHAMENTO'!$O$3:$O$4922),0))</f>
        <v/>
      </c>
      <c r="G585" s="7">
        <f>IF(OR($B585="",$C585=""),"",D585-F585)</f>
        <v/>
      </c>
      <c r="H585">
        <f>IF(OR($B585="",$C585=""),"",TRIM($B585&amp;"")&amp;"|"&amp;TRIM($C585&amp;""))</f>
        <v/>
      </c>
      <c r="I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",99)),1,99)))</f>
        <v/>
      </c>
      <c r="J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",99)),100,99)))</f>
        <v/>
      </c>
      <c r="K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",99)),199,99)))</f>
        <v/>
      </c>
      <c r="L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",99)),298,99)))</f>
        <v/>
      </c>
      <c r="M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",99)),397,99)))</f>
        <v/>
      </c>
      <c r="N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",99)),496,99)))</f>
        <v/>
      </c>
      <c r="O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",99)),595,99)))</f>
        <v/>
      </c>
      <c r="P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",99)),694,99)))</f>
        <v/>
      </c>
      <c r="Q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",99)),793,99)))</f>
        <v/>
      </c>
      <c r="R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",99)),892,99)))</f>
        <v/>
      </c>
      <c r="S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",99)),991,99)))</f>
        <v/>
      </c>
      <c r="T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",99)),1090,99)))</f>
        <v/>
      </c>
      <c r="U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",99)),1189,99)))</f>
        <v/>
      </c>
      <c r="V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",99)),1288,99)))</f>
        <v/>
      </c>
      <c r="W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",99)),1387,99)))</f>
        <v/>
      </c>
      <c r="X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",99)),1486,99)))</f>
        <v/>
      </c>
      <c r="Y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",99)),1585,99)))</f>
        <v/>
      </c>
      <c r="Z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",99)),1684,99)))</f>
        <v/>
      </c>
      <c r="AA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",99)),1783,99)))</f>
        <v/>
      </c>
      <c r="AB585" s="1">
        <f>IF($B585="","",TRIM(MID(SUBSTITUTE(TRIM(SUBSTITUTE(SUBSTITUTE(SUBSTITUTE(SUBSTITUTE(SUBSTITUTE(SUBSTITUTE(SUBSTITUTE(SUBSTITUTE(SUBSTITUTE(SUBSTITUTE(SUBSTITUTE(SUBSTITUTE(SUBSTITUTE(SUBSTITUTE(TRIM($B585&amp;""),CHAR(10),"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",REPT(" ",99)),1882,99)))</f>
        <v/>
      </c>
    </row>
    <row r="586" hidden="1" ht="11.25" customHeight="1">
      <c r="A586" s="4">
        <f>IF(OR($B586="",$C586=""),"",IFERROR(INDEX('5_ACOMPANHAMENTO'!$A$3:$A$4922,MATCH(1,INDEX(('5_ACOMPANHAMENTO'!$AD$3:$AD$4922=TRIM($C586&amp;""))*('5_ACOMPANHAMENTO'!$AC$3:$AC$4922&lt;&gt;"")*((((I586&lt;&gt;"")*ISNUMBER(SEARCH("|"&amp;I586&amp;"|",'5_ACOMPANHAMENTO'!$AC$3:$AC$4922)))+((J586&lt;&gt;"")*ISNUMBER(SEARCH("|"&amp;J586&amp;"|",'5_ACOMPANHAMENTO'!$AC$3:$AC$4922)))+((K586&lt;&gt;"")*ISNUMBER(SEARCH("|"&amp;K586&amp;"|",'5_ACOMPANHAMENTO'!$AC$3:$AC$4922)))+((L586&lt;&gt;"")*ISNUMBER(SEARCH("|"&amp;L586&amp;"|",'5_ACOMPANHAMENTO'!$AC$3:$AC$4922)))+((M586&lt;&gt;"")*ISNUMBER(SEARCH("|"&amp;M586&amp;"|",'5_ACOMPANHAMENTO'!$AC$3:$AC$4922)))+((N586&lt;&gt;"")*ISNUMBER(SEARCH("|"&amp;N586&amp;"|",'5_ACOMPANHAMENTO'!$AC$3:$AC$4922)))+((O586&lt;&gt;"")*ISNUMBER(SEARCH("|"&amp;O586&amp;"|",'5_ACOMPANHAMENTO'!$AC$3:$AC$4922)))+((P586&lt;&gt;"")*ISNUMBER(SEARCH("|"&amp;P586&amp;"|",'5_ACOMPANHAMENTO'!$AC$3:$AC$4922)))+((Q586&lt;&gt;"")*ISNUMBER(SEARCH("|"&amp;Q586&amp;"|",'5_ACOMPANHAMENTO'!$AC$3:$AC$4922)))+((R586&lt;&gt;"")*ISNUMBER(SEARCH("|"&amp;R586&amp;"|",'5_ACOMPANHAMENTO'!$AC$3:$AC$4922)))+((S586&lt;&gt;"")*ISNUMBER(SEARCH("|"&amp;S586&amp;"|",'5_ACOMPANHAMENTO'!$AC$3:$AC$4922)))+((T586&lt;&gt;"")*ISNUMBER(SEARCH("|"&amp;T586&amp;"|",'5_ACOMPANHAMENTO'!$AC$3:$AC$4922)))+((U586&lt;&gt;"")*ISNUMBER(SEARCH("|"&amp;U586&amp;"|",'5_ACOMPANHAMENTO'!$AC$3:$AC$4922)))+((V586&lt;&gt;"")*ISNUMBER(SEARCH("|"&amp;V586&amp;"|",'5_ACOMPANHAMENTO'!$AC$3:$AC$4922)))+((W586&lt;&gt;"")*ISNUMBER(SEARCH("|"&amp;W586&amp;"|",'5_ACOMPANHAMENTO'!$AC$3:$AC$4922)))+((X586&lt;&gt;"")*ISNUMBER(SEARCH("|"&amp;X586&amp;"|",'5_ACOMPANHAMENTO'!$AC$3:$AC$4922)))+((Y586&lt;&gt;"")*ISNUMBER(SEARCH("|"&amp;Y586&amp;"|",'5_ACOMPANHAMENTO'!$AC$3:$AC$4922)))+((Z586&lt;&gt;"")*ISNUMBER(SEARCH("|"&amp;Z586&amp;"|",'5_ACOMPANHAMENTO'!$AC$3:$AC$4922)))+((AA586&lt;&gt;"")*ISNUMBER(SEARCH("|"&amp;AA586&amp;"|",'5_ACOMPANHAMENTO'!$AC$3:$AC$4922)))+((AB586&lt;&gt;"")*ISNUMBER(SEARCH("|"&amp;AB586&amp;"|",'5_ACOMPANHAMENTO'!$AC$3:$AC$4922))))&gt;0),0),0)),""))</f>
        <v/>
      </c>
      <c r="B586" s="14" t="inlineStr">
        <is>
          <t>10204</t>
        </is>
      </c>
      <c r="C586" s="14" t="inlineStr">
        <is>
          <t>8 EMBALAGEM</t>
        </is>
      </c>
      <c r="D586" s="4">
        <f>IF(OR($B586="",$C586=""),"",IFERROR(SUMPRODUCT(--(('5_ACOMPANHAMENTO'!$AD$3:$AD$4922=TRIM($C586&amp;""))*('5_ACOMPANHAMENTO'!$AC$3:$AC$4922&lt;&gt;"")*((((I586&lt;&gt;"")*ISNUMBER(SEARCH("|"&amp;I586&amp;"|",'5_ACOMPANHAMENTO'!$AC$3:$AC$4922)))+((J586&lt;&gt;"")*ISNUMBER(SEARCH("|"&amp;J586&amp;"|",'5_ACOMPANHAMENTO'!$AC$3:$AC$4922)))+((K586&lt;&gt;"")*ISNUMBER(SEARCH("|"&amp;K586&amp;"|",'5_ACOMPANHAMENTO'!$AC$3:$AC$4922)))+((L586&lt;&gt;"")*ISNUMBER(SEARCH("|"&amp;L586&amp;"|",'5_ACOMPANHAMENTO'!$AC$3:$AC$4922)))+((M586&lt;&gt;"")*ISNUMBER(SEARCH("|"&amp;M586&amp;"|",'5_ACOMPANHAMENTO'!$AC$3:$AC$4922)))+((N586&lt;&gt;"")*ISNUMBER(SEARCH("|"&amp;N586&amp;"|",'5_ACOMPANHAMENTO'!$AC$3:$AC$4922)))+((O586&lt;&gt;"")*ISNUMBER(SEARCH("|"&amp;O586&amp;"|",'5_ACOMPANHAMENTO'!$AC$3:$AC$4922)))+((P586&lt;&gt;"")*ISNUMBER(SEARCH("|"&amp;P586&amp;"|",'5_ACOMPANHAMENTO'!$AC$3:$AC$4922)))+((Q586&lt;&gt;"")*ISNUMBER(SEARCH("|"&amp;Q586&amp;"|",'5_ACOMPANHAMENTO'!$AC$3:$AC$4922)))+((R586&lt;&gt;"")*ISNUMBER(SEARCH("|"&amp;R586&amp;"|",'5_ACOMPANHAMENTO'!$AC$3:$AC$4922)))+((S586&lt;&gt;"")*ISNUMBER(SEARCH("|"&amp;S586&amp;"|",'5_ACOMPANHAMENTO'!$AC$3:$AC$4922)))+((T586&lt;&gt;"")*ISNUMBER(SEARCH("|"&amp;T586&amp;"|",'5_ACOMPANHAMENTO'!$AC$3:$AC$4922)))+((U586&lt;&gt;"")*ISNUMBER(SEARCH("|"&amp;U586&amp;"|",'5_ACOMPANHAMENTO'!$AC$3:$AC$4922)))+((V586&lt;&gt;"")*ISNUMBER(SEARCH("|"&amp;V586&amp;"|",'5_ACOMPANHAMENTO'!$AC$3:$AC$4922)))+((W586&lt;&gt;"")*ISNUMBER(SEARCH("|"&amp;W586&amp;"|",'5_ACOMPANHAMENTO'!$AC$3:$AC$4922)))+((X586&lt;&gt;"")*ISNUMBER(SEARCH("|"&amp;X586&amp;"|",'5_ACOMPANHAMENTO'!$AC$3:$AC$4922)))+((Y586&lt;&gt;"")*ISNUMBER(SEARCH("|"&amp;Y586&amp;"|",'5_ACOMPANHAMENTO'!$AC$3:$AC$4922)))+((Z586&lt;&gt;"")*ISNUMBER(SEARCH("|"&amp;Z586&amp;"|",'5_ACOMPANHAMENTO'!$AC$3:$AC$4922)))+((AA586&lt;&gt;"")*ISNUMBER(SEARCH("|"&amp;AA586&amp;"|",'5_ACOMPANHAMENTO'!$AC$3:$AC$4922)))+((AB586&lt;&gt;"")*ISNUMBER(SEARCH("|"&amp;AB586&amp;"|",'5_ACOMPANHAMENTO'!$AC$3:$AC$4922))))&gt;0)),'5_ACOMPANHAMENTO'!$J$3:$J$4922),0))</f>
        <v/>
      </c>
      <c r="E586" s="4">
        <f>IF(G586=0,"FINALIZADO",IF(TODAY()&gt;A586,"ATRASADO "&amp;TODAY()-A586&amp;" DIAS","ADIANTADO "&amp;A586-TODAY()&amp;" DIAS"))</f>
        <v/>
      </c>
      <c r="F586" s="7">
        <f>IF(OR($B586="",$C586=""),"",IFERROR(SUMPRODUCT(--(('5_ACOMPANHAMENTO'!$AD$3:$AD$4922=TRIM($C586&amp;""))*('5_ACOMPANHAMENTO'!$AC$3:$AC$4922&lt;&gt;"")*((((I586&lt;&gt;"")*ISNUMBER(SEARCH("|"&amp;I586&amp;"|",'5_ACOMPANHAMENTO'!$AC$3:$AC$4922)))+((J586&lt;&gt;"")*ISNUMBER(SEARCH("|"&amp;J586&amp;"|",'5_ACOMPANHAMENTO'!$AC$3:$AC$4922)))+((K586&lt;&gt;"")*ISNUMBER(SEARCH("|"&amp;K586&amp;"|",'5_ACOMPANHAMENTO'!$AC$3:$AC$4922)))+((L586&lt;&gt;"")*ISNUMBER(SEARCH("|"&amp;L586&amp;"|",'5_ACOMPANHAMENTO'!$AC$3:$AC$4922)))+((M586&lt;&gt;"")*ISNUMBER(SEARCH("|"&amp;M586&amp;"|",'5_ACOMPANHAMENTO'!$AC$3:$AC$4922)))+((N586&lt;&gt;"")*ISNUMBER(SEARCH("|"&amp;N586&amp;"|",'5_ACOMPANHAMENTO'!$AC$3:$AC$4922)))+((O586&lt;&gt;"")*ISNUMBER(SEARCH("|"&amp;O586&amp;"|",'5_ACOMPANHAMENTO'!$AC$3:$AC$4922)))+((P586&lt;&gt;"")*ISNUMBER(SEARCH("|"&amp;P586&amp;"|",'5_ACOMPANHAMENTO'!$AC$3:$AC$4922)))+((Q586&lt;&gt;"")*ISNUMBER(SEARCH("|"&amp;Q586&amp;"|",'5_ACOMPANHAMENTO'!$AC$3:$AC$4922)))+((R586&lt;&gt;"")*ISNUMBER(SEARCH("|"&amp;R586&amp;"|",'5_ACOMPANHAMENTO'!$AC$3:$AC$4922)))+((S586&lt;&gt;"")*ISNUMBER(SEARCH("|"&amp;S586&amp;"|",'5_ACOMPANHAMENTO'!$AC$3:$AC$4922)))+((T586&lt;&gt;"")*ISNUMBER(SEARCH("|"&amp;T586&amp;"|",'5_ACOMPANHAMENTO'!$AC$3:$AC$4922)))+((U586&lt;&gt;"")*ISNUMBER(SEARCH("|"&amp;U586&amp;"|",'5_ACOMPANHAMENTO'!$AC$3:$AC$4922)))+((V586&lt;&gt;"")*ISNUMBER(SEARCH("|"&amp;V586&amp;"|",'5_ACOMPANHAMENTO'!$AC$3:$AC$4922)))+((W586&lt;&gt;"")*ISNUMBER(SEARCH("|"&amp;W586&amp;"|",'5_ACOMPANHAMENTO'!$AC$3:$AC$4922)))+((X586&lt;&gt;"")*ISNUMBER(SEARCH("|"&amp;X586&amp;"|",'5_ACOMPANHAMENTO'!$AC$3:$AC$4922)))+((Y586&lt;&gt;"")*ISNUMBER(SEARCH("|"&amp;Y586&amp;"|",'5_ACOMPANHAMENTO'!$AC$3:$AC$4922)))+((Z586&lt;&gt;"")*ISNUMBER(SEARCH("|"&amp;Z586&amp;"|",'5_ACOMPANHAMENTO'!$AC$3:$AC$4922)))+((AA586&lt;&gt;"")*ISNUMBER(SEARCH("|"&amp;AA586&amp;"|",'5_ACOMPANHAMENTO'!$AC$3:$AC$4922)))+((AB586&lt;&gt;"")*ISNUMBER(SEARCH("|"&amp;AB586&amp;"|",'5_ACOMPANHAMENTO'!$AC$3:$AC$4922))))&gt;0)),'5_ACOMPANHAMENTO'!$O$3:$O$4922),0))</f>
        <v/>
      </c>
      <c r="G586" s="7">
        <f>IF(OR($B586="",$C586=""),"",D586-F586)</f>
        <v/>
      </c>
      <c r="H586">
        <f>IF(OR($B586="",$C586=""),"",TRIM($B586&amp;"")&amp;"|"&amp;TRIM($C586&amp;""))</f>
        <v/>
      </c>
      <c r="I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",99)),1,99)))</f>
        <v/>
      </c>
      <c r="J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",99)),100,99)))</f>
        <v/>
      </c>
      <c r="K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",99)),199,99)))</f>
        <v/>
      </c>
      <c r="L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",99)),298,99)))</f>
        <v/>
      </c>
      <c r="M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",99)),397,99)))</f>
        <v/>
      </c>
      <c r="N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",99)),496,99)))</f>
        <v/>
      </c>
      <c r="O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",99)),595,99)))</f>
        <v/>
      </c>
      <c r="P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",99)),694,99)))</f>
        <v/>
      </c>
      <c r="Q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",99)),793,99)))</f>
        <v/>
      </c>
      <c r="R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",99)),892,99)))</f>
        <v/>
      </c>
      <c r="S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",99)),991,99)))</f>
        <v/>
      </c>
      <c r="T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",99)),1090,99)))</f>
        <v/>
      </c>
      <c r="U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",99)),1189,99)))</f>
        <v/>
      </c>
      <c r="V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",99)),1288,99)))</f>
        <v/>
      </c>
      <c r="W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",99)),1387,99)))</f>
        <v/>
      </c>
      <c r="X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",99)),1486,99)))</f>
        <v/>
      </c>
      <c r="Y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",99)),1585,99)))</f>
        <v/>
      </c>
      <c r="Z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",99)),1684,99)))</f>
        <v/>
      </c>
      <c r="AA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",99)),1783,99)))</f>
        <v/>
      </c>
      <c r="AB586" s="1">
        <f>IF($B586="","",TRIM(MID(SUBSTITUTE(TRIM(SUBSTITUTE(SUBSTITUTE(SUBSTITUTE(SUBSTITUTE(SUBSTITUTE(SUBSTITUTE(SUBSTITUTE(SUBSTITUTE(SUBSTITUTE(SUBSTITUTE(SUBSTITUTE(SUBSTITUTE(SUBSTITUTE(SUBSTITUTE(TRIM($B586&amp;""),CHAR(10),"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",REPT(" ",99)),1882,99)))</f>
        <v/>
      </c>
    </row>
    <row r="587" hidden="1" ht="11.25" customHeight="1">
      <c r="A587" s="4">
        <f>IF(OR($B587="",$C587=""),"",IFERROR(INDEX('5_ACOMPANHAMENTO'!$A$3:$A$4922,MATCH(1,INDEX(('5_ACOMPANHAMENTO'!$AD$3:$AD$4922=TRIM($C587&amp;""))*('5_ACOMPANHAMENTO'!$AC$3:$AC$4922&lt;&gt;"")*((((I587&lt;&gt;"")*ISNUMBER(SEARCH("|"&amp;I587&amp;"|",'5_ACOMPANHAMENTO'!$AC$3:$AC$4922)))+((J587&lt;&gt;"")*ISNUMBER(SEARCH("|"&amp;J587&amp;"|",'5_ACOMPANHAMENTO'!$AC$3:$AC$4922)))+((K587&lt;&gt;"")*ISNUMBER(SEARCH("|"&amp;K587&amp;"|",'5_ACOMPANHAMENTO'!$AC$3:$AC$4922)))+((L587&lt;&gt;"")*ISNUMBER(SEARCH("|"&amp;L587&amp;"|",'5_ACOMPANHAMENTO'!$AC$3:$AC$4922)))+((M587&lt;&gt;"")*ISNUMBER(SEARCH("|"&amp;M587&amp;"|",'5_ACOMPANHAMENTO'!$AC$3:$AC$4922)))+((N587&lt;&gt;"")*ISNUMBER(SEARCH("|"&amp;N587&amp;"|",'5_ACOMPANHAMENTO'!$AC$3:$AC$4922)))+((O587&lt;&gt;"")*ISNUMBER(SEARCH("|"&amp;O587&amp;"|",'5_ACOMPANHAMENTO'!$AC$3:$AC$4922)))+((P587&lt;&gt;"")*ISNUMBER(SEARCH("|"&amp;P587&amp;"|",'5_ACOMPANHAMENTO'!$AC$3:$AC$4922)))+((Q587&lt;&gt;"")*ISNUMBER(SEARCH("|"&amp;Q587&amp;"|",'5_ACOMPANHAMENTO'!$AC$3:$AC$4922)))+((R587&lt;&gt;"")*ISNUMBER(SEARCH("|"&amp;R587&amp;"|",'5_ACOMPANHAMENTO'!$AC$3:$AC$4922)))+((S587&lt;&gt;"")*ISNUMBER(SEARCH("|"&amp;S587&amp;"|",'5_ACOMPANHAMENTO'!$AC$3:$AC$4922)))+((T587&lt;&gt;"")*ISNUMBER(SEARCH("|"&amp;T587&amp;"|",'5_ACOMPANHAMENTO'!$AC$3:$AC$4922)))+((U587&lt;&gt;"")*ISNUMBER(SEARCH("|"&amp;U587&amp;"|",'5_ACOMPANHAMENTO'!$AC$3:$AC$4922)))+((V587&lt;&gt;"")*ISNUMBER(SEARCH("|"&amp;V587&amp;"|",'5_ACOMPANHAMENTO'!$AC$3:$AC$4922)))+((W587&lt;&gt;"")*ISNUMBER(SEARCH("|"&amp;W587&amp;"|",'5_ACOMPANHAMENTO'!$AC$3:$AC$4922)))+((X587&lt;&gt;"")*ISNUMBER(SEARCH("|"&amp;X587&amp;"|",'5_ACOMPANHAMENTO'!$AC$3:$AC$4922)))+((Y587&lt;&gt;"")*ISNUMBER(SEARCH("|"&amp;Y587&amp;"|",'5_ACOMPANHAMENTO'!$AC$3:$AC$4922)))+((Z587&lt;&gt;"")*ISNUMBER(SEARCH("|"&amp;Z587&amp;"|",'5_ACOMPANHAMENTO'!$AC$3:$AC$4922)))+((AA587&lt;&gt;"")*ISNUMBER(SEARCH("|"&amp;AA587&amp;"|",'5_ACOMPANHAMENTO'!$AC$3:$AC$4922)))+((AB587&lt;&gt;"")*ISNUMBER(SEARCH("|"&amp;AB587&amp;"|",'5_ACOMPANHAMENTO'!$AC$3:$AC$4922))))&gt;0),0),0)),""))</f>
        <v/>
      </c>
      <c r="B587" s="14" t="inlineStr">
        <is>
          <t>10210</t>
        </is>
      </c>
      <c r="C587" s="14" t="inlineStr">
        <is>
          <t>8 EMBALAGEM</t>
        </is>
      </c>
      <c r="D587" s="4">
        <f>IF(OR($B587="",$C587=""),"",IFERROR(SUMPRODUCT(--(('5_ACOMPANHAMENTO'!$AD$3:$AD$4922=TRIM($C587&amp;""))*('5_ACOMPANHAMENTO'!$AC$3:$AC$4922&lt;&gt;"")*((((I587&lt;&gt;"")*ISNUMBER(SEARCH("|"&amp;I587&amp;"|",'5_ACOMPANHAMENTO'!$AC$3:$AC$4922)))+((J587&lt;&gt;"")*ISNUMBER(SEARCH("|"&amp;J587&amp;"|",'5_ACOMPANHAMENTO'!$AC$3:$AC$4922)))+((K587&lt;&gt;"")*ISNUMBER(SEARCH("|"&amp;K587&amp;"|",'5_ACOMPANHAMENTO'!$AC$3:$AC$4922)))+((L587&lt;&gt;"")*ISNUMBER(SEARCH("|"&amp;L587&amp;"|",'5_ACOMPANHAMENTO'!$AC$3:$AC$4922)))+((M587&lt;&gt;"")*ISNUMBER(SEARCH("|"&amp;M587&amp;"|",'5_ACOMPANHAMENTO'!$AC$3:$AC$4922)))+((N587&lt;&gt;"")*ISNUMBER(SEARCH("|"&amp;N587&amp;"|",'5_ACOMPANHAMENTO'!$AC$3:$AC$4922)))+((O587&lt;&gt;"")*ISNUMBER(SEARCH("|"&amp;O587&amp;"|",'5_ACOMPANHAMENTO'!$AC$3:$AC$4922)))+((P587&lt;&gt;"")*ISNUMBER(SEARCH("|"&amp;P587&amp;"|",'5_ACOMPANHAMENTO'!$AC$3:$AC$4922)))+((Q587&lt;&gt;"")*ISNUMBER(SEARCH("|"&amp;Q587&amp;"|",'5_ACOMPANHAMENTO'!$AC$3:$AC$4922)))+((R587&lt;&gt;"")*ISNUMBER(SEARCH("|"&amp;R587&amp;"|",'5_ACOMPANHAMENTO'!$AC$3:$AC$4922)))+((S587&lt;&gt;"")*ISNUMBER(SEARCH("|"&amp;S587&amp;"|",'5_ACOMPANHAMENTO'!$AC$3:$AC$4922)))+((T587&lt;&gt;"")*ISNUMBER(SEARCH("|"&amp;T587&amp;"|",'5_ACOMPANHAMENTO'!$AC$3:$AC$4922)))+((U587&lt;&gt;"")*ISNUMBER(SEARCH("|"&amp;U587&amp;"|",'5_ACOMPANHAMENTO'!$AC$3:$AC$4922)))+((V587&lt;&gt;"")*ISNUMBER(SEARCH("|"&amp;V587&amp;"|",'5_ACOMPANHAMENTO'!$AC$3:$AC$4922)))+((W587&lt;&gt;"")*ISNUMBER(SEARCH("|"&amp;W587&amp;"|",'5_ACOMPANHAMENTO'!$AC$3:$AC$4922)))+((X587&lt;&gt;"")*ISNUMBER(SEARCH("|"&amp;X587&amp;"|",'5_ACOMPANHAMENTO'!$AC$3:$AC$4922)))+((Y587&lt;&gt;"")*ISNUMBER(SEARCH("|"&amp;Y587&amp;"|",'5_ACOMPANHAMENTO'!$AC$3:$AC$4922)))+((Z587&lt;&gt;"")*ISNUMBER(SEARCH("|"&amp;Z587&amp;"|",'5_ACOMPANHAMENTO'!$AC$3:$AC$4922)))+((AA587&lt;&gt;"")*ISNUMBER(SEARCH("|"&amp;AA587&amp;"|",'5_ACOMPANHAMENTO'!$AC$3:$AC$4922)))+((AB587&lt;&gt;"")*ISNUMBER(SEARCH("|"&amp;AB587&amp;"|",'5_ACOMPANHAMENTO'!$AC$3:$AC$4922))))&gt;0)),'5_ACOMPANHAMENTO'!$J$3:$J$4922),0))</f>
        <v/>
      </c>
      <c r="E587" s="4">
        <f>IF(G587=0,"FINALIZADO",IF(TODAY()&gt;A587,"ATRASADO "&amp;TODAY()-A587&amp;" DIAS","ADIANTADO "&amp;A587-TODAY()&amp;" DIAS"))</f>
        <v/>
      </c>
      <c r="F587" s="7">
        <f>IF(OR($B587="",$C587=""),"",IFERROR(SUMPRODUCT(--(('5_ACOMPANHAMENTO'!$AD$3:$AD$4922=TRIM($C587&amp;""))*('5_ACOMPANHAMENTO'!$AC$3:$AC$4922&lt;&gt;"")*((((I587&lt;&gt;"")*ISNUMBER(SEARCH("|"&amp;I587&amp;"|",'5_ACOMPANHAMENTO'!$AC$3:$AC$4922)))+((J587&lt;&gt;"")*ISNUMBER(SEARCH("|"&amp;J587&amp;"|",'5_ACOMPANHAMENTO'!$AC$3:$AC$4922)))+((K587&lt;&gt;"")*ISNUMBER(SEARCH("|"&amp;K587&amp;"|",'5_ACOMPANHAMENTO'!$AC$3:$AC$4922)))+((L587&lt;&gt;"")*ISNUMBER(SEARCH("|"&amp;L587&amp;"|",'5_ACOMPANHAMENTO'!$AC$3:$AC$4922)))+((M587&lt;&gt;"")*ISNUMBER(SEARCH("|"&amp;M587&amp;"|",'5_ACOMPANHAMENTO'!$AC$3:$AC$4922)))+((N587&lt;&gt;"")*ISNUMBER(SEARCH("|"&amp;N587&amp;"|",'5_ACOMPANHAMENTO'!$AC$3:$AC$4922)))+((O587&lt;&gt;"")*ISNUMBER(SEARCH("|"&amp;O587&amp;"|",'5_ACOMPANHAMENTO'!$AC$3:$AC$4922)))+((P587&lt;&gt;"")*ISNUMBER(SEARCH("|"&amp;P587&amp;"|",'5_ACOMPANHAMENTO'!$AC$3:$AC$4922)))+((Q587&lt;&gt;"")*ISNUMBER(SEARCH("|"&amp;Q587&amp;"|",'5_ACOMPANHAMENTO'!$AC$3:$AC$4922)))+((R587&lt;&gt;"")*ISNUMBER(SEARCH("|"&amp;R587&amp;"|",'5_ACOMPANHAMENTO'!$AC$3:$AC$4922)))+((S587&lt;&gt;"")*ISNUMBER(SEARCH("|"&amp;S587&amp;"|",'5_ACOMPANHAMENTO'!$AC$3:$AC$4922)))+((T587&lt;&gt;"")*ISNUMBER(SEARCH("|"&amp;T587&amp;"|",'5_ACOMPANHAMENTO'!$AC$3:$AC$4922)))+((U587&lt;&gt;"")*ISNUMBER(SEARCH("|"&amp;U587&amp;"|",'5_ACOMPANHAMENTO'!$AC$3:$AC$4922)))+((V587&lt;&gt;"")*ISNUMBER(SEARCH("|"&amp;V587&amp;"|",'5_ACOMPANHAMENTO'!$AC$3:$AC$4922)))+((W587&lt;&gt;"")*ISNUMBER(SEARCH("|"&amp;W587&amp;"|",'5_ACOMPANHAMENTO'!$AC$3:$AC$4922)))+((X587&lt;&gt;"")*ISNUMBER(SEARCH("|"&amp;X587&amp;"|",'5_ACOMPANHAMENTO'!$AC$3:$AC$4922)))+((Y587&lt;&gt;"")*ISNUMBER(SEARCH("|"&amp;Y587&amp;"|",'5_ACOMPANHAMENTO'!$AC$3:$AC$4922)))+((Z587&lt;&gt;"")*ISNUMBER(SEARCH("|"&amp;Z587&amp;"|",'5_ACOMPANHAMENTO'!$AC$3:$AC$4922)))+((AA587&lt;&gt;"")*ISNUMBER(SEARCH("|"&amp;AA587&amp;"|",'5_ACOMPANHAMENTO'!$AC$3:$AC$4922)))+((AB587&lt;&gt;"")*ISNUMBER(SEARCH("|"&amp;AB587&amp;"|",'5_ACOMPANHAMENTO'!$AC$3:$AC$4922))))&gt;0)),'5_ACOMPANHAMENTO'!$O$3:$O$4922),0))</f>
        <v/>
      </c>
      <c r="G587" s="7">
        <f>IF(OR($B587="",$C587=""),"",D587-F587)</f>
        <v/>
      </c>
      <c r="H587">
        <f>IF(OR($B587="",$C587=""),"",TRIM($B587&amp;"")&amp;"|"&amp;TRIM($C587&amp;""))</f>
        <v/>
      </c>
      <c r="I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",99)),1,99)))</f>
        <v/>
      </c>
      <c r="J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",99)),100,99)))</f>
        <v/>
      </c>
      <c r="K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",99)),199,99)))</f>
        <v/>
      </c>
      <c r="L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",99)),298,99)))</f>
        <v/>
      </c>
      <c r="M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",99)),397,99)))</f>
        <v/>
      </c>
      <c r="N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",99)),496,99)))</f>
        <v/>
      </c>
      <c r="O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",99)),595,99)))</f>
        <v/>
      </c>
      <c r="P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",99)),694,99)))</f>
        <v/>
      </c>
      <c r="Q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",99)),793,99)))</f>
        <v/>
      </c>
      <c r="R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",99)),892,99)))</f>
        <v/>
      </c>
      <c r="S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",99)),991,99)))</f>
        <v/>
      </c>
      <c r="T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",99)),1090,99)))</f>
        <v/>
      </c>
      <c r="U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",99)),1189,99)))</f>
        <v/>
      </c>
      <c r="V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",99)),1288,99)))</f>
        <v/>
      </c>
      <c r="W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",99)),1387,99)))</f>
        <v/>
      </c>
      <c r="X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",99)),1486,99)))</f>
        <v/>
      </c>
      <c r="Y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",99)),1585,99)))</f>
        <v/>
      </c>
      <c r="Z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",99)),1684,99)))</f>
        <v/>
      </c>
      <c r="AA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",99)),1783,99)))</f>
        <v/>
      </c>
      <c r="AB587" s="1">
        <f>IF($B587="","",TRIM(MID(SUBSTITUTE(TRIM(SUBSTITUTE(SUBSTITUTE(SUBSTITUTE(SUBSTITUTE(SUBSTITUTE(SUBSTITUTE(SUBSTITUTE(SUBSTITUTE(SUBSTITUTE(SUBSTITUTE(SUBSTITUTE(SUBSTITUTE(SUBSTITUTE(SUBSTITUTE(TRIM($B587&amp;""),CHAR(10),"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",REPT(" ",99)),1882,99)))</f>
        <v/>
      </c>
    </row>
    <row r="588" hidden="1" ht="11.25" customHeight="1">
      <c r="A588" s="4">
        <f>IF(OR($B588="",$C588=""),"",IFERROR(INDEX('5_ACOMPANHAMENTO'!$A$3:$A$4922,MATCH(1,INDEX(('5_ACOMPANHAMENTO'!$AD$3:$AD$4922=TRIM($C588&amp;""))*('5_ACOMPANHAMENTO'!$AC$3:$AC$4922&lt;&gt;"")*((((I588&lt;&gt;"")*ISNUMBER(SEARCH("|"&amp;I588&amp;"|",'5_ACOMPANHAMENTO'!$AC$3:$AC$4922)))+((J588&lt;&gt;"")*ISNUMBER(SEARCH("|"&amp;J588&amp;"|",'5_ACOMPANHAMENTO'!$AC$3:$AC$4922)))+((K588&lt;&gt;"")*ISNUMBER(SEARCH("|"&amp;K588&amp;"|",'5_ACOMPANHAMENTO'!$AC$3:$AC$4922)))+((L588&lt;&gt;"")*ISNUMBER(SEARCH("|"&amp;L588&amp;"|",'5_ACOMPANHAMENTO'!$AC$3:$AC$4922)))+((M588&lt;&gt;"")*ISNUMBER(SEARCH("|"&amp;M588&amp;"|",'5_ACOMPANHAMENTO'!$AC$3:$AC$4922)))+((N588&lt;&gt;"")*ISNUMBER(SEARCH("|"&amp;N588&amp;"|",'5_ACOMPANHAMENTO'!$AC$3:$AC$4922)))+((O588&lt;&gt;"")*ISNUMBER(SEARCH("|"&amp;O588&amp;"|",'5_ACOMPANHAMENTO'!$AC$3:$AC$4922)))+((P588&lt;&gt;"")*ISNUMBER(SEARCH("|"&amp;P588&amp;"|",'5_ACOMPANHAMENTO'!$AC$3:$AC$4922)))+((Q588&lt;&gt;"")*ISNUMBER(SEARCH("|"&amp;Q588&amp;"|",'5_ACOMPANHAMENTO'!$AC$3:$AC$4922)))+((R588&lt;&gt;"")*ISNUMBER(SEARCH("|"&amp;R588&amp;"|",'5_ACOMPANHAMENTO'!$AC$3:$AC$4922)))+((S588&lt;&gt;"")*ISNUMBER(SEARCH("|"&amp;S588&amp;"|",'5_ACOMPANHAMENTO'!$AC$3:$AC$4922)))+((T588&lt;&gt;"")*ISNUMBER(SEARCH("|"&amp;T588&amp;"|",'5_ACOMPANHAMENTO'!$AC$3:$AC$4922)))+((U588&lt;&gt;"")*ISNUMBER(SEARCH("|"&amp;U588&amp;"|",'5_ACOMPANHAMENTO'!$AC$3:$AC$4922)))+((V588&lt;&gt;"")*ISNUMBER(SEARCH("|"&amp;V588&amp;"|",'5_ACOMPANHAMENTO'!$AC$3:$AC$4922)))+((W588&lt;&gt;"")*ISNUMBER(SEARCH("|"&amp;W588&amp;"|",'5_ACOMPANHAMENTO'!$AC$3:$AC$4922)))+((X588&lt;&gt;"")*ISNUMBER(SEARCH("|"&amp;X588&amp;"|",'5_ACOMPANHAMENTO'!$AC$3:$AC$4922)))+((Y588&lt;&gt;"")*ISNUMBER(SEARCH("|"&amp;Y588&amp;"|",'5_ACOMPANHAMENTO'!$AC$3:$AC$4922)))+((Z588&lt;&gt;"")*ISNUMBER(SEARCH("|"&amp;Z588&amp;"|",'5_ACOMPANHAMENTO'!$AC$3:$AC$4922)))+((AA588&lt;&gt;"")*ISNUMBER(SEARCH("|"&amp;AA588&amp;"|",'5_ACOMPANHAMENTO'!$AC$3:$AC$4922)))+((AB588&lt;&gt;"")*ISNUMBER(SEARCH("|"&amp;AB588&amp;"|",'5_ACOMPANHAMENTO'!$AC$3:$AC$4922))))&gt;0),0),0)),""))</f>
        <v/>
      </c>
      <c r="B588" s="14" t="inlineStr">
        <is>
          <t>10210</t>
        </is>
      </c>
      <c r="C588" s="14" t="inlineStr">
        <is>
          <t>8 EMBALAGEM</t>
        </is>
      </c>
      <c r="D588" s="4">
        <f>IF(OR($B588="",$C588=""),"",IFERROR(SUMPRODUCT(--(('5_ACOMPANHAMENTO'!$AD$3:$AD$4922=TRIM($C588&amp;""))*('5_ACOMPANHAMENTO'!$AC$3:$AC$4922&lt;&gt;"")*((((I588&lt;&gt;"")*ISNUMBER(SEARCH("|"&amp;I588&amp;"|",'5_ACOMPANHAMENTO'!$AC$3:$AC$4922)))+((J588&lt;&gt;"")*ISNUMBER(SEARCH("|"&amp;J588&amp;"|",'5_ACOMPANHAMENTO'!$AC$3:$AC$4922)))+((K588&lt;&gt;"")*ISNUMBER(SEARCH("|"&amp;K588&amp;"|",'5_ACOMPANHAMENTO'!$AC$3:$AC$4922)))+((L588&lt;&gt;"")*ISNUMBER(SEARCH("|"&amp;L588&amp;"|",'5_ACOMPANHAMENTO'!$AC$3:$AC$4922)))+((M588&lt;&gt;"")*ISNUMBER(SEARCH("|"&amp;M588&amp;"|",'5_ACOMPANHAMENTO'!$AC$3:$AC$4922)))+((N588&lt;&gt;"")*ISNUMBER(SEARCH("|"&amp;N588&amp;"|",'5_ACOMPANHAMENTO'!$AC$3:$AC$4922)))+((O588&lt;&gt;"")*ISNUMBER(SEARCH("|"&amp;O588&amp;"|",'5_ACOMPANHAMENTO'!$AC$3:$AC$4922)))+((P588&lt;&gt;"")*ISNUMBER(SEARCH("|"&amp;P588&amp;"|",'5_ACOMPANHAMENTO'!$AC$3:$AC$4922)))+((Q588&lt;&gt;"")*ISNUMBER(SEARCH("|"&amp;Q588&amp;"|",'5_ACOMPANHAMENTO'!$AC$3:$AC$4922)))+((R588&lt;&gt;"")*ISNUMBER(SEARCH("|"&amp;R588&amp;"|",'5_ACOMPANHAMENTO'!$AC$3:$AC$4922)))+((S588&lt;&gt;"")*ISNUMBER(SEARCH("|"&amp;S588&amp;"|",'5_ACOMPANHAMENTO'!$AC$3:$AC$4922)))+((T588&lt;&gt;"")*ISNUMBER(SEARCH("|"&amp;T588&amp;"|",'5_ACOMPANHAMENTO'!$AC$3:$AC$4922)))+((U588&lt;&gt;"")*ISNUMBER(SEARCH("|"&amp;U588&amp;"|",'5_ACOMPANHAMENTO'!$AC$3:$AC$4922)))+((V588&lt;&gt;"")*ISNUMBER(SEARCH("|"&amp;V588&amp;"|",'5_ACOMPANHAMENTO'!$AC$3:$AC$4922)))+((W588&lt;&gt;"")*ISNUMBER(SEARCH("|"&amp;W588&amp;"|",'5_ACOMPANHAMENTO'!$AC$3:$AC$4922)))+((X588&lt;&gt;"")*ISNUMBER(SEARCH("|"&amp;X588&amp;"|",'5_ACOMPANHAMENTO'!$AC$3:$AC$4922)))+((Y588&lt;&gt;"")*ISNUMBER(SEARCH("|"&amp;Y588&amp;"|",'5_ACOMPANHAMENTO'!$AC$3:$AC$4922)))+((Z588&lt;&gt;"")*ISNUMBER(SEARCH("|"&amp;Z588&amp;"|",'5_ACOMPANHAMENTO'!$AC$3:$AC$4922)))+((AA588&lt;&gt;"")*ISNUMBER(SEARCH("|"&amp;AA588&amp;"|",'5_ACOMPANHAMENTO'!$AC$3:$AC$4922)))+((AB588&lt;&gt;"")*ISNUMBER(SEARCH("|"&amp;AB588&amp;"|",'5_ACOMPANHAMENTO'!$AC$3:$AC$4922))))&gt;0)),'5_ACOMPANHAMENTO'!$J$3:$J$4922),0))</f>
        <v/>
      </c>
      <c r="E588" s="4">
        <f>IF(G588=0,"FINALIZADO",IF(TODAY()&gt;A588,"ATRASADO "&amp;TODAY()-A588&amp;" DIAS","ADIANTADO "&amp;A588-TODAY()&amp;" DIAS"))</f>
        <v/>
      </c>
      <c r="F588" s="7">
        <f>IF(OR($B588="",$C588=""),"",IFERROR(SUMPRODUCT(--(('5_ACOMPANHAMENTO'!$AD$3:$AD$4922=TRIM($C588&amp;""))*('5_ACOMPANHAMENTO'!$AC$3:$AC$4922&lt;&gt;"")*((((I588&lt;&gt;"")*ISNUMBER(SEARCH("|"&amp;I588&amp;"|",'5_ACOMPANHAMENTO'!$AC$3:$AC$4922)))+((J588&lt;&gt;"")*ISNUMBER(SEARCH("|"&amp;J588&amp;"|",'5_ACOMPANHAMENTO'!$AC$3:$AC$4922)))+((K588&lt;&gt;"")*ISNUMBER(SEARCH("|"&amp;K588&amp;"|",'5_ACOMPANHAMENTO'!$AC$3:$AC$4922)))+((L588&lt;&gt;"")*ISNUMBER(SEARCH("|"&amp;L588&amp;"|",'5_ACOMPANHAMENTO'!$AC$3:$AC$4922)))+((M588&lt;&gt;"")*ISNUMBER(SEARCH("|"&amp;M588&amp;"|",'5_ACOMPANHAMENTO'!$AC$3:$AC$4922)))+((N588&lt;&gt;"")*ISNUMBER(SEARCH("|"&amp;N588&amp;"|",'5_ACOMPANHAMENTO'!$AC$3:$AC$4922)))+((O588&lt;&gt;"")*ISNUMBER(SEARCH("|"&amp;O588&amp;"|",'5_ACOMPANHAMENTO'!$AC$3:$AC$4922)))+((P588&lt;&gt;"")*ISNUMBER(SEARCH("|"&amp;P588&amp;"|",'5_ACOMPANHAMENTO'!$AC$3:$AC$4922)))+((Q588&lt;&gt;"")*ISNUMBER(SEARCH("|"&amp;Q588&amp;"|",'5_ACOMPANHAMENTO'!$AC$3:$AC$4922)))+((R588&lt;&gt;"")*ISNUMBER(SEARCH("|"&amp;R588&amp;"|",'5_ACOMPANHAMENTO'!$AC$3:$AC$4922)))+((S588&lt;&gt;"")*ISNUMBER(SEARCH("|"&amp;S588&amp;"|",'5_ACOMPANHAMENTO'!$AC$3:$AC$4922)))+((T588&lt;&gt;"")*ISNUMBER(SEARCH("|"&amp;T588&amp;"|",'5_ACOMPANHAMENTO'!$AC$3:$AC$4922)))+((U588&lt;&gt;"")*ISNUMBER(SEARCH("|"&amp;U588&amp;"|",'5_ACOMPANHAMENTO'!$AC$3:$AC$4922)))+((V588&lt;&gt;"")*ISNUMBER(SEARCH("|"&amp;V588&amp;"|",'5_ACOMPANHAMENTO'!$AC$3:$AC$4922)))+((W588&lt;&gt;"")*ISNUMBER(SEARCH("|"&amp;W588&amp;"|",'5_ACOMPANHAMENTO'!$AC$3:$AC$4922)))+((X588&lt;&gt;"")*ISNUMBER(SEARCH("|"&amp;X588&amp;"|",'5_ACOMPANHAMENTO'!$AC$3:$AC$4922)))+((Y588&lt;&gt;"")*ISNUMBER(SEARCH("|"&amp;Y588&amp;"|",'5_ACOMPANHAMENTO'!$AC$3:$AC$4922)))+((Z588&lt;&gt;"")*ISNUMBER(SEARCH("|"&amp;Z588&amp;"|",'5_ACOMPANHAMENTO'!$AC$3:$AC$4922)))+((AA588&lt;&gt;"")*ISNUMBER(SEARCH("|"&amp;AA588&amp;"|",'5_ACOMPANHAMENTO'!$AC$3:$AC$4922)))+((AB588&lt;&gt;"")*ISNUMBER(SEARCH("|"&amp;AB588&amp;"|",'5_ACOMPANHAMENTO'!$AC$3:$AC$4922))))&gt;0)),'5_ACOMPANHAMENTO'!$O$3:$O$4922),0))</f>
        <v/>
      </c>
      <c r="G588" s="7">
        <f>IF(OR($B588="",$C588=""),"",D588-F588)</f>
        <v/>
      </c>
      <c r="H588">
        <f>IF(OR($B588="",$C588=""),"",TRIM($B588&amp;"")&amp;"|"&amp;TRIM($C588&amp;""))</f>
        <v/>
      </c>
      <c r="I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",99)),1,99)))</f>
        <v/>
      </c>
      <c r="J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",99)),100,99)))</f>
        <v/>
      </c>
      <c r="K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",99)),199,99)))</f>
        <v/>
      </c>
      <c r="L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",99)),298,99)))</f>
        <v/>
      </c>
      <c r="M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",99)),397,99)))</f>
        <v/>
      </c>
      <c r="N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",99)),496,99)))</f>
        <v/>
      </c>
      <c r="O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",99)),595,99)))</f>
        <v/>
      </c>
      <c r="P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",99)),694,99)))</f>
        <v/>
      </c>
      <c r="Q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",99)),793,99)))</f>
        <v/>
      </c>
      <c r="R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",99)),892,99)))</f>
        <v/>
      </c>
      <c r="S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",99)),991,99)))</f>
        <v/>
      </c>
      <c r="T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",99)),1090,99)))</f>
        <v/>
      </c>
      <c r="U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",99)),1189,99)))</f>
        <v/>
      </c>
      <c r="V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",99)),1288,99)))</f>
        <v/>
      </c>
      <c r="W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",99)),1387,99)))</f>
        <v/>
      </c>
      <c r="X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",99)),1486,99)))</f>
        <v/>
      </c>
      <c r="Y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",99)),1585,99)))</f>
        <v/>
      </c>
      <c r="Z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",99)),1684,99)))</f>
        <v/>
      </c>
      <c r="AA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",99)),1783,99)))</f>
        <v/>
      </c>
      <c r="AB588" s="1">
        <f>IF($B588="","",TRIM(MID(SUBSTITUTE(TRIM(SUBSTITUTE(SUBSTITUTE(SUBSTITUTE(SUBSTITUTE(SUBSTITUTE(SUBSTITUTE(SUBSTITUTE(SUBSTITUTE(SUBSTITUTE(SUBSTITUTE(SUBSTITUTE(SUBSTITUTE(SUBSTITUTE(SUBSTITUTE(TRIM($B588&amp;""),CHAR(10),"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",REPT(" ",99)),1882,99)))</f>
        <v/>
      </c>
    </row>
    <row r="589" hidden="1" ht="11.25" customHeight="1">
      <c r="A589" s="4">
        <f>IF(OR($B589="",$C589=""),"",IFERROR(INDEX('5_ACOMPANHAMENTO'!$A$3:$A$4922,MATCH(1,INDEX(('5_ACOMPANHAMENTO'!$AD$3:$AD$4922=TRIM($C589&amp;""))*('5_ACOMPANHAMENTO'!$AC$3:$AC$4922&lt;&gt;"")*((((I589&lt;&gt;"")*ISNUMBER(SEARCH("|"&amp;I589&amp;"|",'5_ACOMPANHAMENTO'!$AC$3:$AC$4922)))+((J589&lt;&gt;"")*ISNUMBER(SEARCH("|"&amp;J589&amp;"|",'5_ACOMPANHAMENTO'!$AC$3:$AC$4922)))+((K589&lt;&gt;"")*ISNUMBER(SEARCH("|"&amp;K589&amp;"|",'5_ACOMPANHAMENTO'!$AC$3:$AC$4922)))+((L589&lt;&gt;"")*ISNUMBER(SEARCH("|"&amp;L589&amp;"|",'5_ACOMPANHAMENTO'!$AC$3:$AC$4922)))+((M589&lt;&gt;"")*ISNUMBER(SEARCH("|"&amp;M589&amp;"|",'5_ACOMPANHAMENTO'!$AC$3:$AC$4922)))+((N589&lt;&gt;"")*ISNUMBER(SEARCH("|"&amp;N589&amp;"|",'5_ACOMPANHAMENTO'!$AC$3:$AC$4922)))+((O589&lt;&gt;"")*ISNUMBER(SEARCH("|"&amp;O589&amp;"|",'5_ACOMPANHAMENTO'!$AC$3:$AC$4922)))+((P589&lt;&gt;"")*ISNUMBER(SEARCH("|"&amp;P589&amp;"|",'5_ACOMPANHAMENTO'!$AC$3:$AC$4922)))+((Q589&lt;&gt;"")*ISNUMBER(SEARCH("|"&amp;Q589&amp;"|",'5_ACOMPANHAMENTO'!$AC$3:$AC$4922)))+((R589&lt;&gt;"")*ISNUMBER(SEARCH("|"&amp;R589&amp;"|",'5_ACOMPANHAMENTO'!$AC$3:$AC$4922)))+((S589&lt;&gt;"")*ISNUMBER(SEARCH("|"&amp;S589&amp;"|",'5_ACOMPANHAMENTO'!$AC$3:$AC$4922)))+((T589&lt;&gt;"")*ISNUMBER(SEARCH("|"&amp;T589&amp;"|",'5_ACOMPANHAMENTO'!$AC$3:$AC$4922)))+((U589&lt;&gt;"")*ISNUMBER(SEARCH("|"&amp;U589&amp;"|",'5_ACOMPANHAMENTO'!$AC$3:$AC$4922)))+((V589&lt;&gt;"")*ISNUMBER(SEARCH("|"&amp;V589&amp;"|",'5_ACOMPANHAMENTO'!$AC$3:$AC$4922)))+((W589&lt;&gt;"")*ISNUMBER(SEARCH("|"&amp;W589&amp;"|",'5_ACOMPANHAMENTO'!$AC$3:$AC$4922)))+((X589&lt;&gt;"")*ISNUMBER(SEARCH("|"&amp;X589&amp;"|",'5_ACOMPANHAMENTO'!$AC$3:$AC$4922)))+((Y589&lt;&gt;"")*ISNUMBER(SEARCH("|"&amp;Y589&amp;"|",'5_ACOMPANHAMENTO'!$AC$3:$AC$4922)))+((Z589&lt;&gt;"")*ISNUMBER(SEARCH("|"&amp;Z589&amp;"|",'5_ACOMPANHAMENTO'!$AC$3:$AC$4922)))+((AA589&lt;&gt;"")*ISNUMBER(SEARCH("|"&amp;AA589&amp;"|",'5_ACOMPANHAMENTO'!$AC$3:$AC$4922)))+((AB589&lt;&gt;"")*ISNUMBER(SEARCH("|"&amp;AB589&amp;"|",'5_ACOMPANHAMENTO'!$AC$3:$AC$4922))))&gt;0),0),0)),""))</f>
        <v/>
      </c>
      <c r="B589" s="14" t="inlineStr">
        <is>
          <t>10210</t>
        </is>
      </c>
      <c r="C589" s="14" t="inlineStr">
        <is>
          <t>8 EMBALAGEM</t>
        </is>
      </c>
      <c r="D589" s="4">
        <f>IF(OR($B589="",$C589=""),"",IFERROR(SUMPRODUCT(--(('5_ACOMPANHAMENTO'!$AD$3:$AD$4922=TRIM($C589&amp;""))*('5_ACOMPANHAMENTO'!$AC$3:$AC$4922&lt;&gt;"")*((((I589&lt;&gt;"")*ISNUMBER(SEARCH("|"&amp;I589&amp;"|",'5_ACOMPANHAMENTO'!$AC$3:$AC$4922)))+((J589&lt;&gt;"")*ISNUMBER(SEARCH("|"&amp;J589&amp;"|",'5_ACOMPANHAMENTO'!$AC$3:$AC$4922)))+((K589&lt;&gt;"")*ISNUMBER(SEARCH("|"&amp;K589&amp;"|",'5_ACOMPANHAMENTO'!$AC$3:$AC$4922)))+((L589&lt;&gt;"")*ISNUMBER(SEARCH("|"&amp;L589&amp;"|",'5_ACOMPANHAMENTO'!$AC$3:$AC$4922)))+((M589&lt;&gt;"")*ISNUMBER(SEARCH("|"&amp;M589&amp;"|",'5_ACOMPANHAMENTO'!$AC$3:$AC$4922)))+((N589&lt;&gt;"")*ISNUMBER(SEARCH("|"&amp;N589&amp;"|",'5_ACOMPANHAMENTO'!$AC$3:$AC$4922)))+((O589&lt;&gt;"")*ISNUMBER(SEARCH("|"&amp;O589&amp;"|",'5_ACOMPANHAMENTO'!$AC$3:$AC$4922)))+((P589&lt;&gt;"")*ISNUMBER(SEARCH("|"&amp;P589&amp;"|",'5_ACOMPANHAMENTO'!$AC$3:$AC$4922)))+((Q589&lt;&gt;"")*ISNUMBER(SEARCH("|"&amp;Q589&amp;"|",'5_ACOMPANHAMENTO'!$AC$3:$AC$4922)))+((R589&lt;&gt;"")*ISNUMBER(SEARCH("|"&amp;R589&amp;"|",'5_ACOMPANHAMENTO'!$AC$3:$AC$4922)))+((S589&lt;&gt;"")*ISNUMBER(SEARCH("|"&amp;S589&amp;"|",'5_ACOMPANHAMENTO'!$AC$3:$AC$4922)))+((T589&lt;&gt;"")*ISNUMBER(SEARCH("|"&amp;T589&amp;"|",'5_ACOMPANHAMENTO'!$AC$3:$AC$4922)))+((U589&lt;&gt;"")*ISNUMBER(SEARCH("|"&amp;U589&amp;"|",'5_ACOMPANHAMENTO'!$AC$3:$AC$4922)))+((V589&lt;&gt;"")*ISNUMBER(SEARCH("|"&amp;V589&amp;"|",'5_ACOMPANHAMENTO'!$AC$3:$AC$4922)))+((W589&lt;&gt;"")*ISNUMBER(SEARCH("|"&amp;W589&amp;"|",'5_ACOMPANHAMENTO'!$AC$3:$AC$4922)))+((X589&lt;&gt;"")*ISNUMBER(SEARCH("|"&amp;X589&amp;"|",'5_ACOMPANHAMENTO'!$AC$3:$AC$4922)))+((Y589&lt;&gt;"")*ISNUMBER(SEARCH("|"&amp;Y589&amp;"|",'5_ACOMPANHAMENTO'!$AC$3:$AC$4922)))+((Z589&lt;&gt;"")*ISNUMBER(SEARCH("|"&amp;Z589&amp;"|",'5_ACOMPANHAMENTO'!$AC$3:$AC$4922)))+((AA589&lt;&gt;"")*ISNUMBER(SEARCH("|"&amp;AA589&amp;"|",'5_ACOMPANHAMENTO'!$AC$3:$AC$4922)))+((AB589&lt;&gt;"")*ISNUMBER(SEARCH("|"&amp;AB589&amp;"|",'5_ACOMPANHAMENTO'!$AC$3:$AC$4922))))&gt;0)),'5_ACOMPANHAMENTO'!$J$3:$J$4922),0))</f>
        <v/>
      </c>
      <c r="E589" s="4">
        <f>IF(G589=0,"FINALIZADO",IF(TODAY()&gt;A589,"ATRASADO "&amp;TODAY()-A589&amp;" DIAS","ADIANTADO "&amp;A589-TODAY()&amp;" DIAS"))</f>
        <v/>
      </c>
      <c r="F589" s="7">
        <f>IF(OR($B589="",$C589=""),"",IFERROR(SUMPRODUCT(--(('5_ACOMPANHAMENTO'!$AD$3:$AD$4922=TRIM($C589&amp;""))*('5_ACOMPANHAMENTO'!$AC$3:$AC$4922&lt;&gt;"")*((((I589&lt;&gt;"")*ISNUMBER(SEARCH("|"&amp;I589&amp;"|",'5_ACOMPANHAMENTO'!$AC$3:$AC$4922)))+((J589&lt;&gt;"")*ISNUMBER(SEARCH("|"&amp;J589&amp;"|",'5_ACOMPANHAMENTO'!$AC$3:$AC$4922)))+((K589&lt;&gt;"")*ISNUMBER(SEARCH("|"&amp;K589&amp;"|",'5_ACOMPANHAMENTO'!$AC$3:$AC$4922)))+((L589&lt;&gt;"")*ISNUMBER(SEARCH("|"&amp;L589&amp;"|",'5_ACOMPANHAMENTO'!$AC$3:$AC$4922)))+((M589&lt;&gt;"")*ISNUMBER(SEARCH("|"&amp;M589&amp;"|",'5_ACOMPANHAMENTO'!$AC$3:$AC$4922)))+((N589&lt;&gt;"")*ISNUMBER(SEARCH("|"&amp;N589&amp;"|",'5_ACOMPANHAMENTO'!$AC$3:$AC$4922)))+((O589&lt;&gt;"")*ISNUMBER(SEARCH("|"&amp;O589&amp;"|",'5_ACOMPANHAMENTO'!$AC$3:$AC$4922)))+((P589&lt;&gt;"")*ISNUMBER(SEARCH("|"&amp;P589&amp;"|",'5_ACOMPANHAMENTO'!$AC$3:$AC$4922)))+((Q589&lt;&gt;"")*ISNUMBER(SEARCH("|"&amp;Q589&amp;"|",'5_ACOMPANHAMENTO'!$AC$3:$AC$4922)))+((R589&lt;&gt;"")*ISNUMBER(SEARCH("|"&amp;R589&amp;"|",'5_ACOMPANHAMENTO'!$AC$3:$AC$4922)))+((S589&lt;&gt;"")*ISNUMBER(SEARCH("|"&amp;S589&amp;"|",'5_ACOMPANHAMENTO'!$AC$3:$AC$4922)))+((T589&lt;&gt;"")*ISNUMBER(SEARCH("|"&amp;T589&amp;"|",'5_ACOMPANHAMENTO'!$AC$3:$AC$4922)))+((U589&lt;&gt;"")*ISNUMBER(SEARCH("|"&amp;U589&amp;"|",'5_ACOMPANHAMENTO'!$AC$3:$AC$4922)))+((V589&lt;&gt;"")*ISNUMBER(SEARCH("|"&amp;V589&amp;"|",'5_ACOMPANHAMENTO'!$AC$3:$AC$4922)))+((W589&lt;&gt;"")*ISNUMBER(SEARCH("|"&amp;W589&amp;"|",'5_ACOMPANHAMENTO'!$AC$3:$AC$4922)))+((X589&lt;&gt;"")*ISNUMBER(SEARCH("|"&amp;X589&amp;"|",'5_ACOMPANHAMENTO'!$AC$3:$AC$4922)))+((Y589&lt;&gt;"")*ISNUMBER(SEARCH("|"&amp;Y589&amp;"|",'5_ACOMPANHAMENTO'!$AC$3:$AC$4922)))+((Z589&lt;&gt;"")*ISNUMBER(SEARCH("|"&amp;Z589&amp;"|",'5_ACOMPANHAMENTO'!$AC$3:$AC$4922)))+((AA589&lt;&gt;"")*ISNUMBER(SEARCH("|"&amp;AA589&amp;"|",'5_ACOMPANHAMENTO'!$AC$3:$AC$4922)))+((AB589&lt;&gt;"")*ISNUMBER(SEARCH("|"&amp;AB589&amp;"|",'5_ACOMPANHAMENTO'!$AC$3:$AC$4922))))&gt;0)),'5_ACOMPANHAMENTO'!$O$3:$O$4922),0))</f>
        <v/>
      </c>
      <c r="G589" s="7">
        <f>IF(OR($B589="",$C589=""),"",D589-F589)</f>
        <v/>
      </c>
      <c r="H589">
        <f>IF(OR($B589="",$C589=""),"",TRIM($B589&amp;"")&amp;"|"&amp;TRIM($C589&amp;""))</f>
        <v/>
      </c>
      <c r="I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",99)),1,99)))</f>
        <v/>
      </c>
      <c r="J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",99)),100,99)))</f>
        <v/>
      </c>
      <c r="K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",99)),199,99)))</f>
        <v/>
      </c>
      <c r="L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",99)),298,99)))</f>
        <v/>
      </c>
      <c r="M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",99)),397,99)))</f>
        <v/>
      </c>
      <c r="N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",99)),496,99)))</f>
        <v/>
      </c>
      <c r="O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",99)),595,99)))</f>
        <v/>
      </c>
      <c r="P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",99)),694,99)))</f>
        <v/>
      </c>
      <c r="Q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",99)),793,99)))</f>
        <v/>
      </c>
      <c r="R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",99)),892,99)))</f>
        <v/>
      </c>
      <c r="S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",99)),991,99)))</f>
        <v/>
      </c>
      <c r="T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",99)),1090,99)))</f>
        <v/>
      </c>
      <c r="U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",99)),1189,99)))</f>
        <v/>
      </c>
      <c r="V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",99)),1288,99)))</f>
        <v/>
      </c>
      <c r="W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",99)),1387,99)))</f>
        <v/>
      </c>
      <c r="X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",99)),1486,99)))</f>
        <v/>
      </c>
      <c r="Y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",99)),1585,99)))</f>
        <v/>
      </c>
      <c r="Z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",99)),1684,99)))</f>
        <v/>
      </c>
      <c r="AA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",99)),1783,99)))</f>
        <v/>
      </c>
      <c r="AB589" s="1">
        <f>IF($B589="","",TRIM(MID(SUBSTITUTE(TRIM(SUBSTITUTE(SUBSTITUTE(SUBSTITUTE(SUBSTITUTE(SUBSTITUTE(SUBSTITUTE(SUBSTITUTE(SUBSTITUTE(SUBSTITUTE(SUBSTITUTE(SUBSTITUTE(SUBSTITUTE(SUBSTITUTE(SUBSTITUTE(TRIM($B589&amp;""),CHAR(10),"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",REPT(" ",99)),1882,99)))</f>
        <v/>
      </c>
    </row>
    <row r="590" hidden="1" ht="11.25" customHeight="1">
      <c r="A590" s="4">
        <f>IF(OR($B590="",$C590=""),"",IFERROR(INDEX('5_ACOMPANHAMENTO'!$A$3:$A$4922,MATCH(1,INDEX(('5_ACOMPANHAMENTO'!$AD$3:$AD$4922=TRIM($C590&amp;""))*('5_ACOMPANHAMENTO'!$AC$3:$AC$4922&lt;&gt;"")*((((I590&lt;&gt;"")*ISNUMBER(SEARCH("|"&amp;I590&amp;"|",'5_ACOMPANHAMENTO'!$AC$3:$AC$4922)))+((J590&lt;&gt;"")*ISNUMBER(SEARCH("|"&amp;J590&amp;"|",'5_ACOMPANHAMENTO'!$AC$3:$AC$4922)))+((K590&lt;&gt;"")*ISNUMBER(SEARCH("|"&amp;K590&amp;"|",'5_ACOMPANHAMENTO'!$AC$3:$AC$4922)))+((L590&lt;&gt;"")*ISNUMBER(SEARCH("|"&amp;L590&amp;"|",'5_ACOMPANHAMENTO'!$AC$3:$AC$4922)))+((M590&lt;&gt;"")*ISNUMBER(SEARCH("|"&amp;M590&amp;"|",'5_ACOMPANHAMENTO'!$AC$3:$AC$4922)))+((N590&lt;&gt;"")*ISNUMBER(SEARCH("|"&amp;N590&amp;"|",'5_ACOMPANHAMENTO'!$AC$3:$AC$4922)))+((O590&lt;&gt;"")*ISNUMBER(SEARCH("|"&amp;O590&amp;"|",'5_ACOMPANHAMENTO'!$AC$3:$AC$4922)))+((P590&lt;&gt;"")*ISNUMBER(SEARCH("|"&amp;P590&amp;"|",'5_ACOMPANHAMENTO'!$AC$3:$AC$4922)))+((Q590&lt;&gt;"")*ISNUMBER(SEARCH("|"&amp;Q590&amp;"|",'5_ACOMPANHAMENTO'!$AC$3:$AC$4922)))+((R590&lt;&gt;"")*ISNUMBER(SEARCH("|"&amp;R590&amp;"|",'5_ACOMPANHAMENTO'!$AC$3:$AC$4922)))+((S590&lt;&gt;"")*ISNUMBER(SEARCH("|"&amp;S590&amp;"|",'5_ACOMPANHAMENTO'!$AC$3:$AC$4922)))+((T590&lt;&gt;"")*ISNUMBER(SEARCH("|"&amp;T590&amp;"|",'5_ACOMPANHAMENTO'!$AC$3:$AC$4922)))+((U590&lt;&gt;"")*ISNUMBER(SEARCH("|"&amp;U590&amp;"|",'5_ACOMPANHAMENTO'!$AC$3:$AC$4922)))+((V590&lt;&gt;"")*ISNUMBER(SEARCH("|"&amp;V590&amp;"|",'5_ACOMPANHAMENTO'!$AC$3:$AC$4922)))+((W590&lt;&gt;"")*ISNUMBER(SEARCH("|"&amp;W590&amp;"|",'5_ACOMPANHAMENTO'!$AC$3:$AC$4922)))+((X590&lt;&gt;"")*ISNUMBER(SEARCH("|"&amp;X590&amp;"|",'5_ACOMPANHAMENTO'!$AC$3:$AC$4922)))+((Y590&lt;&gt;"")*ISNUMBER(SEARCH("|"&amp;Y590&amp;"|",'5_ACOMPANHAMENTO'!$AC$3:$AC$4922)))+((Z590&lt;&gt;"")*ISNUMBER(SEARCH("|"&amp;Z590&amp;"|",'5_ACOMPANHAMENTO'!$AC$3:$AC$4922)))+((AA590&lt;&gt;"")*ISNUMBER(SEARCH("|"&amp;AA590&amp;"|",'5_ACOMPANHAMENTO'!$AC$3:$AC$4922)))+((AB590&lt;&gt;"")*ISNUMBER(SEARCH("|"&amp;AB590&amp;"|",'5_ACOMPANHAMENTO'!$AC$3:$AC$4922))))&gt;0),0),0)),""))</f>
        <v/>
      </c>
      <c r="B590" s="14" t="inlineStr">
        <is>
          <t>10210</t>
        </is>
      </c>
      <c r="C590" s="14" t="inlineStr">
        <is>
          <t>8 EMBALAGEM</t>
        </is>
      </c>
      <c r="D590" s="4">
        <f>IF(OR($B590="",$C590=""),"",IFERROR(SUMPRODUCT(--(('5_ACOMPANHAMENTO'!$AD$3:$AD$4922=TRIM($C590&amp;""))*('5_ACOMPANHAMENTO'!$AC$3:$AC$4922&lt;&gt;"")*((((I590&lt;&gt;"")*ISNUMBER(SEARCH("|"&amp;I590&amp;"|",'5_ACOMPANHAMENTO'!$AC$3:$AC$4922)))+((J590&lt;&gt;"")*ISNUMBER(SEARCH("|"&amp;J590&amp;"|",'5_ACOMPANHAMENTO'!$AC$3:$AC$4922)))+((K590&lt;&gt;"")*ISNUMBER(SEARCH("|"&amp;K590&amp;"|",'5_ACOMPANHAMENTO'!$AC$3:$AC$4922)))+((L590&lt;&gt;"")*ISNUMBER(SEARCH("|"&amp;L590&amp;"|",'5_ACOMPANHAMENTO'!$AC$3:$AC$4922)))+((M590&lt;&gt;"")*ISNUMBER(SEARCH("|"&amp;M590&amp;"|",'5_ACOMPANHAMENTO'!$AC$3:$AC$4922)))+((N590&lt;&gt;"")*ISNUMBER(SEARCH("|"&amp;N590&amp;"|",'5_ACOMPANHAMENTO'!$AC$3:$AC$4922)))+((O590&lt;&gt;"")*ISNUMBER(SEARCH("|"&amp;O590&amp;"|",'5_ACOMPANHAMENTO'!$AC$3:$AC$4922)))+((P590&lt;&gt;"")*ISNUMBER(SEARCH("|"&amp;P590&amp;"|",'5_ACOMPANHAMENTO'!$AC$3:$AC$4922)))+((Q590&lt;&gt;"")*ISNUMBER(SEARCH("|"&amp;Q590&amp;"|",'5_ACOMPANHAMENTO'!$AC$3:$AC$4922)))+((R590&lt;&gt;"")*ISNUMBER(SEARCH("|"&amp;R590&amp;"|",'5_ACOMPANHAMENTO'!$AC$3:$AC$4922)))+((S590&lt;&gt;"")*ISNUMBER(SEARCH("|"&amp;S590&amp;"|",'5_ACOMPANHAMENTO'!$AC$3:$AC$4922)))+((T590&lt;&gt;"")*ISNUMBER(SEARCH("|"&amp;T590&amp;"|",'5_ACOMPANHAMENTO'!$AC$3:$AC$4922)))+((U590&lt;&gt;"")*ISNUMBER(SEARCH("|"&amp;U590&amp;"|",'5_ACOMPANHAMENTO'!$AC$3:$AC$4922)))+((V590&lt;&gt;"")*ISNUMBER(SEARCH("|"&amp;V590&amp;"|",'5_ACOMPANHAMENTO'!$AC$3:$AC$4922)))+((W590&lt;&gt;"")*ISNUMBER(SEARCH("|"&amp;W590&amp;"|",'5_ACOMPANHAMENTO'!$AC$3:$AC$4922)))+((X590&lt;&gt;"")*ISNUMBER(SEARCH("|"&amp;X590&amp;"|",'5_ACOMPANHAMENTO'!$AC$3:$AC$4922)))+((Y590&lt;&gt;"")*ISNUMBER(SEARCH("|"&amp;Y590&amp;"|",'5_ACOMPANHAMENTO'!$AC$3:$AC$4922)))+((Z590&lt;&gt;"")*ISNUMBER(SEARCH("|"&amp;Z590&amp;"|",'5_ACOMPANHAMENTO'!$AC$3:$AC$4922)))+((AA590&lt;&gt;"")*ISNUMBER(SEARCH("|"&amp;AA590&amp;"|",'5_ACOMPANHAMENTO'!$AC$3:$AC$4922)))+((AB590&lt;&gt;"")*ISNUMBER(SEARCH("|"&amp;AB590&amp;"|",'5_ACOMPANHAMENTO'!$AC$3:$AC$4922))))&gt;0)),'5_ACOMPANHAMENTO'!$J$3:$J$4922),0))</f>
        <v/>
      </c>
      <c r="E590" s="4">
        <f>IF(G590=0,"FINALIZADO",IF(TODAY()&gt;A590,"ATRASADO "&amp;TODAY()-A590&amp;" DIAS","ADIANTADO "&amp;A590-TODAY()&amp;" DIAS"))</f>
        <v/>
      </c>
      <c r="F590" s="7">
        <f>IF(OR($B590="",$C590=""),"",IFERROR(SUMPRODUCT(--(('5_ACOMPANHAMENTO'!$AD$3:$AD$4922=TRIM($C590&amp;""))*('5_ACOMPANHAMENTO'!$AC$3:$AC$4922&lt;&gt;"")*((((I590&lt;&gt;"")*ISNUMBER(SEARCH("|"&amp;I590&amp;"|",'5_ACOMPANHAMENTO'!$AC$3:$AC$4922)))+((J590&lt;&gt;"")*ISNUMBER(SEARCH("|"&amp;J590&amp;"|",'5_ACOMPANHAMENTO'!$AC$3:$AC$4922)))+((K590&lt;&gt;"")*ISNUMBER(SEARCH("|"&amp;K590&amp;"|",'5_ACOMPANHAMENTO'!$AC$3:$AC$4922)))+((L590&lt;&gt;"")*ISNUMBER(SEARCH("|"&amp;L590&amp;"|",'5_ACOMPANHAMENTO'!$AC$3:$AC$4922)))+((M590&lt;&gt;"")*ISNUMBER(SEARCH("|"&amp;M590&amp;"|",'5_ACOMPANHAMENTO'!$AC$3:$AC$4922)))+((N590&lt;&gt;"")*ISNUMBER(SEARCH("|"&amp;N590&amp;"|",'5_ACOMPANHAMENTO'!$AC$3:$AC$4922)))+((O590&lt;&gt;"")*ISNUMBER(SEARCH("|"&amp;O590&amp;"|",'5_ACOMPANHAMENTO'!$AC$3:$AC$4922)))+((P590&lt;&gt;"")*ISNUMBER(SEARCH("|"&amp;P590&amp;"|",'5_ACOMPANHAMENTO'!$AC$3:$AC$4922)))+((Q590&lt;&gt;"")*ISNUMBER(SEARCH("|"&amp;Q590&amp;"|",'5_ACOMPANHAMENTO'!$AC$3:$AC$4922)))+((R590&lt;&gt;"")*ISNUMBER(SEARCH("|"&amp;R590&amp;"|",'5_ACOMPANHAMENTO'!$AC$3:$AC$4922)))+((S590&lt;&gt;"")*ISNUMBER(SEARCH("|"&amp;S590&amp;"|",'5_ACOMPANHAMENTO'!$AC$3:$AC$4922)))+((T590&lt;&gt;"")*ISNUMBER(SEARCH("|"&amp;T590&amp;"|",'5_ACOMPANHAMENTO'!$AC$3:$AC$4922)))+((U590&lt;&gt;"")*ISNUMBER(SEARCH("|"&amp;U590&amp;"|",'5_ACOMPANHAMENTO'!$AC$3:$AC$4922)))+((V590&lt;&gt;"")*ISNUMBER(SEARCH("|"&amp;V590&amp;"|",'5_ACOMPANHAMENTO'!$AC$3:$AC$4922)))+((W590&lt;&gt;"")*ISNUMBER(SEARCH("|"&amp;W590&amp;"|",'5_ACOMPANHAMENTO'!$AC$3:$AC$4922)))+((X590&lt;&gt;"")*ISNUMBER(SEARCH("|"&amp;X590&amp;"|",'5_ACOMPANHAMENTO'!$AC$3:$AC$4922)))+((Y590&lt;&gt;"")*ISNUMBER(SEARCH("|"&amp;Y590&amp;"|",'5_ACOMPANHAMENTO'!$AC$3:$AC$4922)))+((Z590&lt;&gt;"")*ISNUMBER(SEARCH("|"&amp;Z590&amp;"|",'5_ACOMPANHAMENTO'!$AC$3:$AC$4922)))+((AA590&lt;&gt;"")*ISNUMBER(SEARCH("|"&amp;AA590&amp;"|",'5_ACOMPANHAMENTO'!$AC$3:$AC$4922)))+((AB590&lt;&gt;"")*ISNUMBER(SEARCH("|"&amp;AB590&amp;"|",'5_ACOMPANHAMENTO'!$AC$3:$AC$4922))))&gt;0)),'5_ACOMPANHAMENTO'!$O$3:$O$4922),0))</f>
        <v/>
      </c>
      <c r="G590" s="7">
        <f>IF(OR($B590="",$C590=""),"",D590-F590)</f>
        <v/>
      </c>
      <c r="H590">
        <f>IF(OR($B590="",$C590=""),"",TRIM($B590&amp;"")&amp;"|"&amp;TRIM($C590&amp;""))</f>
        <v/>
      </c>
      <c r="I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",99)),1,99)))</f>
        <v/>
      </c>
      <c r="J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",99)),100,99)))</f>
        <v/>
      </c>
      <c r="K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",99)),199,99)))</f>
        <v/>
      </c>
      <c r="L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",99)),298,99)))</f>
        <v/>
      </c>
      <c r="M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",99)),397,99)))</f>
        <v/>
      </c>
      <c r="N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",99)),496,99)))</f>
        <v/>
      </c>
      <c r="O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",99)),595,99)))</f>
        <v/>
      </c>
      <c r="P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",99)),694,99)))</f>
        <v/>
      </c>
      <c r="Q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",99)),793,99)))</f>
        <v/>
      </c>
      <c r="R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",99)),892,99)))</f>
        <v/>
      </c>
      <c r="S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",99)),991,99)))</f>
        <v/>
      </c>
      <c r="T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",99)),1090,99)))</f>
        <v/>
      </c>
      <c r="U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",99)),1189,99)))</f>
        <v/>
      </c>
      <c r="V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",99)),1288,99)))</f>
        <v/>
      </c>
      <c r="W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",99)),1387,99)))</f>
        <v/>
      </c>
      <c r="X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",99)),1486,99)))</f>
        <v/>
      </c>
      <c r="Y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",99)),1585,99)))</f>
        <v/>
      </c>
      <c r="Z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",99)),1684,99)))</f>
        <v/>
      </c>
      <c r="AA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",99)),1783,99)))</f>
        <v/>
      </c>
      <c r="AB590" s="1">
        <f>IF($B590="","",TRIM(MID(SUBSTITUTE(TRIM(SUBSTITUTE(SUBSTITUTE(SUBSTITUTE(SUBSTITUTE(SUBSTITUTE(SUBSTITUTE(SUBSTITUTE(SUBSTITUTE(SUBSTITUTE(SUBSTITUTE(SUBSTITUTE(SUBSTITUTE(SUBSTITUTE(SUBSTITUTE(TRIM($B590&amp;""),CHAR(10),"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",REPT(" ",99)),1882,99)))</f>
        <v/>
      </c>
    </row>
    <row r="591" hidden="1" ht="11.25" customHeight="1">
      <c r="A591" s="4">
        <f>IF(OR($B591="",$C591=""),"",IFERROR(INDEX('5_ACOMPANHAMENTO'!$A$3:$A$4922,MATCH(1,INDEX(('5_ACOMPANHAMENTO'!$AD$3:$AD$4922=TRIM($C591&amp;""))*('5_ACOMPANHAMENTO'!$AC$3:$AC$4922&lt;&gt;"")*((((I591&lt;&gt;"")*ISNUMBER(SEARCH("|"&amp;I591&amp;"|",'5_ACOMPANHAMENTO'!$AC$3:$AC$4922)))+((J591&lt;&gt;"")*ISNUMBER(SEARCH("|"&amp;J591&amp;"|",'5_ACOMPANHAMENTO'!$AC$3:$AC$4922)))+((K591&lt;&gt;"")*ISNUMBER(SEARCH("|"&amp;K591&amp;"|",'5_ACOMPANHAMENTO'!$AC$3:$AC$4922)))+((L591&lt;&gt;"")*ISNUMBER(SEARCH("|"&amp;L591&amp;"|",'5_ACOMPANHAMENTO'!$AC$3:$AC$4922)))+((M591&lt;&gt;"")*ISNUMBER(SEARCH("|"&amp;M591&amp;"|",'5_ACOMPANHAMENTO'!$AC$3:$AC$4922)))+((N591&lt;&gt;"")*ISNUMBER(SEARCH("|"&amp;N591&amp;"|",'5_ACOMPANHAMENTO'!$AC$3:$AC$4922)))+((O591&lt;&gt;"")*ISNUMBER(SEARCH("|"&amp;O591&amp;"|",'5_ACOMPANHAMENTO'!$AC$3:$AC$4922)))+((P591&lt;&gt;"")*ISNUMBER(SEARCH("|"&amp;P591&amp;"|",'5_ACOMPANHAMENTO'!$AC$3:$AC$4922)))+((Q591&lt;&gt;"")*ISNUMBER(SEARCH("|"&amp;Q591&amp;"|",'5_ACOMPANHAMENTO'!$AC$3:$AC$4922)))+((R591&lt;&gt;"")*ISNUMBER(SEARCH("|"&amp;R591&amp;"|",'5_ACOMPANHAMENTO'!$AC$3:$AC$4922)))+((S591&lt;&gt;"")*ISNUMBER(SEARCH("|"&amp;S591&amp;"|",'5_ACOMPANHAMENTO'!$AC$3:$AC$4922)))+((T591&lt;&gt;"")*ISNUMBER(SEARCH("|"&amp;T591&amp;"|",'5_ACOMPANHAMENTO'!$AC$3:$AC$4922)))+((U591&lt;&gt;"")*ISNUMBER(SEARCH("|"&amp;U591&amp;"|",'5_ACOMPANHAMENTO'!$AC$3:$AC$4922)))+((V591&lt;&gt;"")*ISNUMBER(SEARCH("|"&amp;V591&amp;"|",'5_ACOMPANHAMENTO'!$AC$3:$AC$4922)))+((W591&lt;&gt;"")*ISNUMBER(SEARCH("|"&amp;W591&amp;"|",'5_ACOMPANHAMENTO'!$AC$3:$AC$4922)))+((X591&lt;&gt;"")*ISNUMBER(SEARCH("|"&amp;X591&amp;"|",'5_ACOMPANHAMENTO'!$AC$3:$AC$4922)))+((Y591&lt;&gt;"")*ISNUMBER(SEARCH("|"&amp;Y591&amp;"|",'5_ACOMPANHAMENTO'!$AC$3:$AC$4922)))+((Z591&lt;&gt;"")*ISNUMBER(SEARCH("|"&amp;Z591&amp;"|",'5_ACOMPANHAMENTO'!$AC$3:$AC$4922)))+((AA591&lt;&gt;"")*ISNUMBER(SEARCH("|"&amp;AA591&amp;"|",'5_ACOMPANHAMENTO'!$AC$3:$AC$4922)))+((AB591&lt;&gt;"")*ISNUMBER(SEARCH("|"&amp;AB591&amp;"|",'5_ACOMPANHAMENTO'!$AC$3:$AC$4922))))&gt;0),0),0)),""))</f>
        <v/>
      </c>
      <c r="B591" s="14" t="inlineStr">
        <is>
          <t>10210</t>
        </is>
      </c>
      <c r="C591" s="14" t="inlineStr">
        <is>
          <t>8 EMBALAGEM</t>
        </is>
      </c>
      <c r="D591" s="4">
        <f>IF(OR($B591="",$C591=""),"",IFERROR(SUMPRODUCT(--(('5_ACOMPANHAMENTO'!$AD$3:$AD$4922=TRIM($C591&amp;""))*('5_ACOMPANHAMENTO'!$AC$3:$AC$4922&lt;&gt;"")*((((I591&lt;&gt;"")*ISNUMBER(SEARCH("|"&amp;I591&amp;"|",'5_ACOMPANHAMENTO'!$AC$3:$AC$4922)))+((J591&lt;&gt;"")*ISNUMBER(SEARCH("|"&amp;J591&amp;"|",'5_ACOMPANHAMENTO'!$AC$3:$AC$4922)))+((K591&lt;&gt;"")*ISNUMBER(SEARCH("|"&amp;K591&amp;"|",'5_ACOMPANHAMENTO'!$AC$3:$AC$4922)))+((L591&lt;&gt;"")*ISNUMBER(SEARCH("|"&amp;L591&amp;"|",'5_ACOMPANHAMENTO'!$AC$3:$AC$4922)))+((M591&lt;&gt;"")*ISNUMBER(SEARCH("|"&amp;M591&amp;"|",'5_ACOMPANHAMENTO'!$AC$3:$AC$4922)))+((N591&lt;&gt;"")*ISNUMBER(SEARCH("|"&amp;N591&amp;"|",'5_ACOMPANHAMENTO'!$AC$3:$AC$4922)))+((O591&lt;&gt;"")*ISNUMBER(SEARCH("|"&amp;O591&amp;"|",'5_ACOMPANHAMENTO'!$AC$3:$AC$4922)))+((P591&lt;&gt;"")*ISNUMBER(SEARCH("|"&amp;P591&amp;"|",'5_ACOMPANHAMENTO'!$AC$3:$AC$4922)))+((Q591&lt;&gt;"")*ISNUMBER(SEARCH("|"&amp;Q591&amp;"|",'5_ACOMPANHAMENTO'!$AC$3:$AC$4922)))+((R591&lt;&gt;"")*ISNUMBER(SEARCH("|"&amp;R591&amp;"|",'5_ACOMPANHAMENTO'!$AC$3:$AC$4922)))+((S591&lt;&gt;"")*ISNUMBER(SEARCH("|"&amp;S591&amp;"|",'5_ACOMPANHAMENTO'!$AC$3:$AC$4922)))+((T591&lt;&gt;"")*ISNUMBER(SEARCH("|"&amp;T591&amp;"|",'5_ACOMPANHAMENTO'!$AC$3:$AC$4922)))+((U591&lt;&gt;"")*ISNUMBER(SEARCH("|"&amp;U591&amp;"|",'5_ACOMPANHAMENTO'!$AC$3:$AC$4922)))+((V591&lt;&gt;"")*ISNUMBER(SEARCH("|"&amp;V591&amp;"|",'5_ACOMPANHAMENTO'!$AC$3:$AC$4922)))+((W591&lt;&gt;"")*ISNUMBER(SEARCH("|"&amp;W591&amp;"|",'5_ACOMPANHAMENTO'!$AC$3:$AC$4922)))+((X591&lt;&gt;"")*ISNUMBER(SEARCH("|"&amp;X591&amp;"|",'5_ACOMPANHAMENTO'!$AC$3:$AC$4922)))+((Y591&lt;&gt;"")*ISNUMBER(SEARCH("|"&amp;Y591&amp;"|",'5_ACOMPANHAMENTO'!$AC$3:$AC$4922)))+((Z591&lt;&gt;"")*ISNUMBER(SEARCH("|"&amp;Z591&amp;"|",'5_ACOMPANHAMENTO'!$AC$3:$AC$4922)))+((AA591&lt;&gt;"")*ISNUMBER(SEARCH("|"&amp;AA591&amp;"|",'5_ACOMPANHAMENTO'!$AC$3:$AC$4922)))+((AB591&lt;&gt;"")*ISNUMBER(SEARCH("|"&amp;AB591&amp;"|",'5_ACOMPANHAMENTO'!$AC$3:$AC$4922))))&gt;0)),'5_ACOMPANHAMENTO'!$J$3:$J$4922),0))</f>
        <v/>
      </c>
      <c r="E591" s="4">
        <f>IF(G591=0,"FINALIZADO",IF(TODAY()&gt;A591,"ATRASADO "&amp;TODAY()-A591&amp;" DIAS","ADIANTADO "&amp;A591-TODAY()&amp;" DIAS"))</f>
        <v/>
      </c>
      <c r="F591" s="7">
        <f>IF(OR($B591="",$C591=""),"",IFERROR(SUMPRODUCT(--(('5_ACOMPANHAMENTO'!$AD$3:$AD$4922=TRIM($C591&amp;""))*('5_ACOMPANHAMENTO'!$AC$3:$AC$4922&lt;&gt;"")*((((I591&lt;&gt;"")*ISNUMBER(SEARCH("|"&amp;I591&amp;"|",'5_ACOMPANHAMENTO'!$AC$3:$AC$4922)))+((J591&lt;&gt;"")*ISNUMBER(SEARCH("|"&amp;J591&amp;"|",'5_ACOMPANHAMENTO'!$AC$3:$AC$4922)))+((K591&lt;&gt;"")*ISNUMBER(SEARCH("|"&amp;K591&amp;"|",'5_ACOMPANHAMENTO'!$AC$3:$AC$4922)))+((L591&lt;&gt;"")*ISNUMBER(SEARCH("|"&amp;L591&amp;"|",'5_ACOMPANHAMENTO'!$AC$3:$AC$4922)))+((M591&lt;&gt;"")*ISNUMBER(SEARCH("|"&amp;M591&amp;"|",'5_ACOMPANHAMENTO'!$AC$3:$AC$4922)))+((N591&lt;&gt;"")*ISNUMBER(SEARCH("|"&amp;N591&amp;"|",'5_ACOMPANHAMENTO'!$AC$3:$AC$4922)))+((O591&lt;&gt;"")*ISNUMBER(SEARCH("|"&amp;O591&amp;"|",'5_ACOMPANHAMENTO'!$AC$3:$AC$4922)))+((P591&lt;&gt;"")*ISNUMBER(SEARCH("|"&amp;P591&amp;"|",'5_ACOMPANHAMENTO'!$AC$3:$AC$4922)))+((Q591&lt;&gt;"")*ISNUMBER(SEARCH("|"&amp;Q591&amp;"|",'5_ACOMPANHAMENTO'!$AC$3:$AC$4922)))+((R591&lt;&gt;"")*ISNUMBER(SEARCH("|"&amp;R591&amp;"|",'5_ACOMPANHAMENTO'!$AC$3:$AC$4922)))+((S591&lt;&gt;"")*ISNUMBER(SEARCH("|"&amp;S591&amp;"|",'5_ACOMPANHAMENTO'!$AC$3:$AC$4922)))+((T591&lt;&gt;"")*ISNUMBER(SEARCH("|"&amp;T591&amp;"|",'5_ACOMPANHAMENTO'!$AC$3:$AC$4922)))+((U591&lt;&gt;"")*ISNUMBER(SEARCH("|"&amp;U591&amp;"|",'5_ACOMPANHAMENTO'!$AC$3:$AC$4922)))+((V591&lt;&gt;"")*ISNUMBER(SEARCH("|"&amp;V591&amp;"|",'5_ACOMPANHAMENTO'!$AC$3:$AC$4922)))+((W591&lt;&gt;"")*ISNUMBER(SEARCH("|"&amp;W591&amp;"|",'5_ACOMPANHAMENTO'!$AC$3:$AC$4922)))+((X591&lt;&gt;"")*ISNUMBER(SEARCH("|"&amp;X591&amp;"|",'5_ACOMPANHAMENTO'!$AC$3:$AC$4922)))+((Y591&lt;&gt;"")*ISNUMBER(SEARCH("|"&amp;Y591&amp;"|",'5_ACOMPANHAMENTO'!$AC$3:$AC$4922)))+((Z591&lt;&gt;"")*ISNUMBER(SEARCH("|"&amp;Z591&amp;"|",'5_ACOMPANHAMENTO'!$AC$3:$AC$4922)))+((AA591&lt;&gt;"")*ISNUMBER(SEARCH("|"&amp;AA591&amp;"|",'5_ACOMPANHAMENTO'!$AC$3:$AC$4922)))+((AB591&lt;&gt;"")*ISNUMBER(SEARCH("|"&amp;AB591&amp;"|",'5_ACOMPANHAMENTO'!$AC$3:$AC$4922))))&gt;0)),'5_ACOMPANHAMENTO'!$O$3:$O$4922),0))</f>
        <v/>
      </c>
      <c r="G591" s="7">
        <f>IF(OR($B591="",$C591=""),"",D591-F591)</f>
        <v/>
      </c>
      <c r="H591">
        <f>IF(OR($B591="",$C591=""),"",TRIM($B591&amp;"")&amp;"|"&amp;TRIM($C591&amp;""))</f>
        <v/>
      </c>
      <c r="I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",99)),1,99)))</f>
        <v/>
      </c>
      <c r="J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",99)),100,99)))</f>
        <v/>
      </c>
      <c r="K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",99)),199,99)))</f>
        <v/>
      </c>
      <c r="L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",99)),298,99)))</f>
        <v/>
      </c>
      <c r="M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",99)),397,99)))</f>
        <v/>
      </c>
      <c r="N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",99)),496,99)))</f>
        <v/>
      </c>
      <c r="O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",99)),595,99)))</f>
        <v/>
      </c>
      <c r="P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",99)),694,99)))</f>
        <v/>
      </c>
      <c r="Q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",99)),793,99)))</f>
        <v/>
      </c>
      <c r="R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",99)),892,99)))</f>
        <v/>
      </c>
      <c r="S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",99)),991,99)))</f>
        <v/>
      </c>
      <c r="T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",99)),1090,99)))</f>
        <v/>
      </c>
      <c r="U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",99)),1189,99)))</f>
        <v/>
      </c>
      <c r="V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",99)),1288,99)))</f>
        <v/>
      </c>
      <c r="W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",99)),1387,99)))</f>
        <v/>
      </c>
      <c r="X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",99)),1486,99)))</f>
        <v/>
      </c>
      <c r="Y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",99)),1585,99)))</f>
        <v/>
      </c>
      <c r="Z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",99)),1684,99)))</f>
        <v/>
      </c>
      <c r="AA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",99)),1783,99)))</f>
        <v/>
      </c>
      <c r="AB591" s="1">
        <f>IF($B591="","",TRIM(MID(SUBSTITUTE(TRIM(SUBSTITUTE(SUBSTITUTE(SUBSTITUTE(SUBSTITUTE(SUBSTITUTE(SUBSTITUTE(SUBSTITUTE(SUBSTITUTE(SUBSTITUTE(SUBSTITUTE(SUBSTITUTE(SUBSTITUTE(SUBSTITUTE(SUBSTITUTE(TRIM($B591&amp;""),CHAR(10),"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",REPT(" ",99)),1882,99)))</f>
        <v/>
      </c>
    </row>
    <row r="592" hidden="1" ht="11.25" customHeight="1">
      <c r="A592" s="4">
        <f>IF(OR($B592="",$C592=""),"",IFERROR(INDEX('5_ACOMPANHAMENTO'!$A$3:$A$4922,MATCH(1,INDEX(('5_ACOMPANHAMENTO'!$AD$3:$AD$4922=TRIM($C592&amp;""))*('5_ACOMPANHAMENTO'!$AC$3:$AC$4922&lt;&gt;"")*((((I592&lt;&gt;"")*ISNUMBER(SEARCH("|"&amp;I592&amp;"|",'5_ACOMPANHAMENTO'!$AC$3:$AC$4922)))+((J592&lt;&gt;"")*ISNUMBER(SEARCH("|"&amp;J592&amp;"|",'5_ACOMPANHAMENTO'!$AC$3:$AC$4922)))+((K592&lt;&gt;"")*ISNUMBER(SEARCH("|"&amp;K592&amp;"|",'5_ACOMPANHAMENTO'!$AC$3:$AC$4922)))+((L592&lt;&gt;"")*ISNUMBER(SEARCH("|"&amp;L592&amp;"|",'5_ACOMPANHAMENTO'!$AC$3:$AC$4922)))+((M592&lt;&gt;"")*ISNUMBER(SEARCH("|"&amp;M592&amp;"|",'5_ACOMPANHAMENTO'!$AC$3:$AC$4922)))+((N592&lt;&gt;"")*ISNUMBER(SEARCH("|"&amp;N592&amp;"|",'5_ACOMPANHAMENTO'!$AC$3:$AC$4922)))+((O592&lt;&gt;"")*ISNUMBER(SEARCH("|"&amp;O592&amp;"|",'5_ACOMPANHAMENTO'!$AC$3:$AC$4922)))+((P592&lt;&gt;"")*ISNUMBER(SEARCH("|"&amp;P592&amp;"|",'5_ACOMPANHAMENTO'!$AC$3:$AC$4922)))+((Q592&lt;&gt;"")*ISNUMBER(SEARCH("|"&amp;Q592&amp;"|",'5_ACOMPANHAMENTO'!$AC$3:$AC$4922)))+((R592&lt;&gt;"")*ISNUMBER(SEARCH("|"&amp;R592&amp;"|",'5_ACOMPANHAMENTO'!$AC$3:$AC$4922)))+((S592&lt;&gt;"")*ISNUMBER(SEARCH("|"&amp;S592&amp;"|",'5_ACOMPANHAMENTO'!$AC$3:$AC$4922)))+((T592&lt;&gt;"")*ISNUMBER(SEARCH("|"&amp;T592&amp;"|",'5_ACOMPANHAMENTO'!$AC$3:$AC$4922)))+((U592&lt;&gt;"")*ISNUMBER(SEARCH("|"&amp;U592&amp;"|",'5_ACOMPANHAMENTO'!$AC$3:$AC$4922)))+((V592&lt;&gt;"")*ISNUMBER(SEARCH("|"&amp;V592&amp;"|",'5_ACOMPANHAMENTO'!$AC$3:$AC$4922)))+((W592&lt;&gt;"")*ISNUMBER(SEARCH("|"&amp;W592&amp;"|",'5_ACOMPANHAMENTO'!$AC$3:$AC$4922)))+((X592&lt;&gt;"")*ISNUMBER(SEARCH("|"&amp;X592&amp;"|",'5_ACOMPANHAMENTO'!$AC$3:$AC$4922)))+((Y592&lt;&gt;"")*ISNUMBER(SEARCH("|"&amp;Y592&amp;"|",'5_ACOMPANHAMENTO'!$AC$3:$AC$4922)))+((Z592&lt;&gt;"")*ISNUMBER(SEARCH("|"&amp;Z592&amp;"|",'5_ACOMPANHAMENTO'!$AC$3:$AC$4922)))+((AA592&lt;&gt;"")*ISNUMBER(SEARCH("|"&amp;AA592&amp;"|",'5_ACOMPANHAMENTO'!$AC$3:$AC$4922)))+((AB592&lt;&gt;"")*ISNUMBER(SEARCH("|"&amp;AB592&amp;"|",'5_ACOMPANHAMENTO'!$AC$3:$AC$4922))))&gt;0),0),0)),""))</f>
        <v/>
      </c>
      <c r="B592" s="14" t="inlineStr">
        <is>
          <t>10210</t>
        </is>
      </c>
      <c r="C592" s="14" t="inlineStr">
        <is>
          <t>8 EMBALAGEM</t>
        </is>
      </c>
      <c r="D592" s="4">
        <f>IF(OR($B592="",$C592=""),"",IFERROR(SUMPRODUCT(--(('5_ACOMPANHAMENTO'!$AD$3:$AD$4922=TRIM($C592&amp;""))*('5_ACOMPANHAMENTO'!$AC$3:$AC$4922&lt;&gt;"")*((((I592&lt;&gt;"")*ISNUMBER(SEARCH("|"&amp;I592&amp;"|",'5_ACOMPANHAMENTO'!$AC$3:$AC$4922)))+((J592&lt;&gt;"")*ISNUMBER(SEARCH("|"&amp;J592&amp;"|",'5_ACOMPANHAMENTO'!$AC$3:$AC$4922)))+((K592&lt;&gt;"")*ISNUMBER(SEARCH("|"&amp;K592&amp;"|",'5_ACOMPANHAMENTO'!$AC$3:$AC$4922)))+((L592&lt;&gt;"")*ISNUMBER(SEARCH("|"&amp;L592&amp;"|",'5_ACOMPANHAMENTO'!$AC$3:$AC$4922)))+((M592&lt;&gt;"")*ISNUMBER(SEARCH("|"&amp;M592&amp;"|",'5_ACOMPANHAMENTO'!$AC$3:$AC$4922)))+((N592&lt;&gt;"")*ISNUMBER(SEARCH("|"&amp;N592&amp;"|",'5_ACOMPANHAMENTO'!$AC$3:$AC$4922)))+((O592&lt;&gt;"")*ISNUMBER(SEARCH("|"&amp;O592&amp;"|",'5_ACOMPANHAMENTO'!$AC$3:$AC$4922)))+((P592&lt;&gt;"")*ISNUMBER(SEARCH("|"&amp;P592&amp;"|",'5_ACOMPANHAMENTO'!$AC$3:$AC$4922)))+((Q592&lt;&gt;"")*ISNUMBER(SEARCH("|"&amp;Q592&amp;"|",'5_ACOMPANHAMENTO'!$AC$3:$AC$4922)))+((R592&lt;&gt;"")*ISNUMBER(SEARCH("|"&amp;R592&amp;"|",'5_ACOMPANHAMENTO'!$AC$3:$AC$4922)))+((S592&lt;&gt;"")*ISNUMBER(SEARCH("|"&amp;S592&amp;"|",'5_ACOMPANHAMENTO'!$AC$3:$AC$4922)))+((T592&lt;&gt;"")*ISNUMBER(SEARCH("|"&amp;T592&amp;"|",'5_ACOMPANHAMENTO'!$AC$3:$AC$4922)))+((U592&lt;&gt;"")*ISNUMBER(SEARCH("|"&amp;U592&amp;"|",'5_ACOMPANHAMENTO'!$AC$3:$AC$4922)))+((V592&lt;&gt;"")*ISNUMBER(SEARCH("|"&amp;V592&amp;"|",'5_ACOMPANHAMENTO'!$AC$3:$AC$4922)))+((W592&lt;&gt;"")*ISNUMBER(SEARCH("|"&amp;W592&amp;"|",'5_ACOMPANHAMENTO'!$AC$3:$AC$4922)))+((X592&lt;&gt;"")*ISNUMBER(SEARCH("|"&amp;X592&amp;"|",'5_ACOMPANHAMENTO'!$AC$3:$AC$4922)))+((Y592&lt;&gt;"")*ISNUMBER(SEARCH("|"&amp;Y592&amp;"|",'5_ACOMPANHAMENTO'!$AC$3:$AC$4922)))+((Z592&lt;&gt;"")*ISNUMBER(SEARCH("|"&amp;Z592&amp;"|",'5_ACOMPANHAMENTO'!$AC$3:$AC$4922)))+((AA592&lt;&gt;"")*ISNUMBER(SEARCH("|"&amp;AA592&amp;"|",'5_ACOMPANHAMENTO'!$AC$3:$AC$4922)))+((AB592&lt;&gt;"")*ISNUMBER(SEARCH("|"&amp;AB592&amp;"|",'5_ACOMPANHAMENTO'!$AC$3:$AC$4922))))&gt;0)),'5_ACOMPANHAMENTO'!$J$3:$J$4922),0))</f>
        <v/>
      </c>
      <c r="E592" s="4">
        <f>IF(G592=0,"FINALIZADO",IF(TODAY()&gt;A592,"ATRASADO "&amp;TODAY()-A592&amp;" DIAS","ADIANTADO "&amp;A592-TODAY()&amp;" DIAS"))</f>
        <v/>
      </c>
      <c r="F592" s="7">
        <f>IF(OR($B592="",$C592=""),"",IFERROR(SUMPRODUCT(--(('5_ACOMPANHAMENTO'!$AD$3:$AD$4922=TRIM($C592&amp;""))*('5_ACOMPANHAMENTO'!$AC$3:$AC$4922&lt;&gt;"")*((((I592&lt;&gt;"")*ISNUMBER(SEARCH("|"&amp;I592&amp;"|",'5_ACOMPANHAMENTO'!$AC$3:$AC$4922)))+((J592&lt;&gt;"")*ISNUMBER(SEARCH("|"&amp;J592&amp;"|",'5_ACOMPANHAMENTO'!$AC$3:$AC$4922)))+((K592&lt;&gt;"")*ISNUMBER(SEARCH("|"&amp;K592&amp;"|",'5_ACOMPANHAMENTO'!$AC$3:$AC$4922)))+((L592&lt;&gt;"")*ISNUMBER(SEARCH("|"&amp;L592&amp;"|",'5_ACOMPANHAMENTO'!$AC$3:$AC$4922)))+((M592&lt;&gt;"")*ISNUMBER(SEARCH("|"&amp;M592&amp;"|",'5_ACOMPANHAMENTO'!$AC$3:$AC$4922)))+((N592&lt;&gt;"")*ISNUMBER(SEARCH("|"&amp;N592&amp;"|",'5_ACOMPANHAMENTO'!$AC$3:$AC$4922)))+((O592&lt;&gt;"")*ISNUMBER(SEARCH("|"&amp;O592&amp;"|",'5_ACOMPANHAMENTO'!$AC$3:$AC$4922)))+((P592&lt;&gt;"")*ISNUMBER(SEARCH("|"&amp;P592&amp;"|",'5_ACOMPANHAMENTO'!$AC$3:$AC$4922)))+((Q592&lt;&gt;"")*ISNUMBER(SEARCH("|"&amp;Q592&amp;"|",'5_ACOMPANHAMENTO'!$AC$3:$AC$4922)))+((R592&lt;&gt;"")*ISNUMBER(SEARCH("|"&amp;R592&amp;"|",'5_ACOMPANHAMENTO'!$AC$3:$AC$4922)))+((S592&lt;&gt;"")*ISNUMBER(SEARCH("|"&amp;S592&amp;"|",'5_ACOMPANHAMENTO'!$AC$3:$AC$4922)))+((T592&lt;&gt;"")*ISNUMBER(SEARCH("|"&amp;T592&amp;"|",'5_ACOMPANHAMENTO'!$AC$3:$AC$4922)))+((U592&lt;&gt;"")*ISNUMBER(SEARCH("|"&amp;U592&amp;"|",'5_ACOMPANHAMENTO'!$AC$3:$AC$4922)))+((V592&lt;&gt;"")*ISNUMBER(SEARCH("|"&amp;V592&amp;"|",'5_ACOMPANHAMENTO'!$AC$3:$AC$4922)))+((W592&lt;&gt;"")*ISNUMBER(SEARCH("|"&amp;W592&amp;"|",'5_ACOMPANHAMENTO'!$AC$3:$AC$4922)))+((X592&lt;&gt;"")*ISNUMBER(SEARCH("|"&amp;X592&amp;"|",'5_ACOMPANHAMENTO'!$AC$3:$AC$4922)))+((Y592&lt;&gt;"")*ISNUMBER(SEARCH("|"&amp;Y592&amp;"|",'5_ACOMPANHAMENTO'!$AC$3:$AC$4922)))+((Z592&lt;&gt;"")*ISNUMBER(SEARCH("|"&amp;Z592&amp;"|",'5_ACOMPANHAMENTO'!$AC$3:$AC$4922)))+((AA592&lt;&gt;"")*ISNUMBER(SEARCH("|"&amp;AA592&amp;"|",'5_ACOMPANHAMENTO'!$AC$3:$AC$4922)))+((AB592&lt;&gt;"")*ISNUMBER(SEARCH("|"&amp;AB592&amp;"|",'5_ACOMPANHAMENTO'!$AC$3:$AC$4922))))&gt;0)),'5_ACOMPANHAMENTO'!$O$3:$O$4922),0))</f>
        <v/>
      </c>
      <c r="G592" s="7">
        <f>IF(OR($B592="",$C592=""),"",D592-F592)</f>
        <v/>
      </c>
      <c r="H592">
        <f>IF(OR($B592="",$C592=""),"",TRIM($B592&amp;"")&amp;"|"&amp;TRIM($C592&amp;""))</f>
        <v/>
      </c>
      <c r="I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",99)),1,99)))</f>
        <v/>
      </c>
      <c r="J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",99)),100,99)))</f>
        <v/>
      </c>
      <c r="K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",99)),199,99)))</f>
        <v/>
      </c>
      <c r="L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",99)),298,99)))</f>
        <v/>
      </c>
      <c r="M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",99)),397,99)))</f>
        <v/>
      </c>
      <c r="N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",99)),496,99)))</f>
        <v/>
      </c>
      <c r="O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",99)),595,99)))</f>
        <v/>
      </c>
      <c r="P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",99)),694,99)))</f>
        <v/>
      </c>
      <c r="Q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",99)),793,99)))</f>
        <v/>
      </c>
      <c r="R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",99)),892,99)))</f>
        <v/>
      </c>
      <c r="S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",99)),991,99)))</f>
        <v/>
      </c>
      <c r="T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",99)),1090,99)))</f>
        <v/>
      </c>
      <c r="U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",99)),1189,99)))</f>
        <v/>
      </c>
      <c r="V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",99)),1288,99)))</f>
        <v/>
      </c>
      <c r="W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",99)),1387,99)))</f>
        <v/>
      </c>
      <c r="X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",99)),1486,99)))</f>
        <v/>
      </c>
      <c r="Y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",99)),1585,99)))</f>
        <v/>
      </c>
      <c r="Z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",99)),1684,99)))</f>
        <v/>
      </c>
      <c r="AA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",99)),1783,99)))</f>
        <v/>
      </c>
      <c r="AB592" s="1">
        <f>IF($B592="","",TRIM(MID(SUBSTITUTE(TRIM(SUBSTITUTE(SUBSTITUTE(SUBSTITUTE(SUBSTITUTE(SUBSTITUTE(SUBSTITUTE(SUBSTITUTE(SUBSTITUTE(SUBSTITUTE(SUBSTITUTE(SUBSTITUTE(SUBSTITUTE(SUBSTITUTE(SUBSTITUTE(TRIM($B592&amp;""),CHAR(10),"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",REPT(" ",99)),1882,99)))</f>
        <v/>
      </c>
    </row>
  </sheetData>
  <autoFilter ref="A1:G592">
    <filterColumn colId="4" hiddenButton="0" showButton="1">
      <filters>
        <filter val="ATRASADO 1 DIAS"/>
        <filter val="ATRASADO 2 DIAS"/>
        <filter val="ATRASADO 3 DIAS"/>
        <filter val="ATRASADO 4 DIAS"/>
        <filter val="ATRASADO 7 DIAS"/>
        <filter val="ATRASADO 8 DIAS"/>
      </filters>
    </filterColumn>
  </autoFilter>
  <conditionalFormatting sqref="E1:E1048576">
    <cfRule type="containsText" priority="1" operator="containsText" dxfId="10" text="ADIANTADO">
      <formula>NOT(ISERROR(SEARCH("ADIANTADO",E1)))</formula>
    </cfRule>
    <cfRule type="containsText" priority="2" operator="containsText" dxfId="9" text="ATRASADO">
      <formula>NOT(ISERROR(SEARCH("ATRASADO",E1)))</formula>
    </cfRule>
    <cfRule type="containsText" priority="3" operator="containsText" dxfId="8" text="FINALIZADO">
      <formula>NOT(ISERROR(SEARCH("FINALIZADO",E1)))</formula>
    </cfRule>
  </conditionalFormatting>
  <pageMargins left="0.7" right="0.7" top="0.75" bottom="0.75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AD4871"/>
  <sheetViews>
    <sheetView tabSelected="1" zoomScaleNormal="100" workbookViewId="0">
      <pane xSplit="9" ySplit="1" topLeftCell="J4856" activePane="bottomRight" state="frozen"/>
      <selection pane="topRight" activeCell="J1" sqref="J1"/>
      <selection pane="bottomLeft" activeCell="A335" sqref="A335"/>
      <selection pane="bottomRight" activeCell="D4867" sqref="D4867"/>
    </sheetView>
  </sheetViews>
  <sheetFormatPr baseColWidth="8" defaultColWidth="0" defaultRowHeight="14.5"/>
  <cols>
    <col width="9.54296875" customWidth="1" style="8" min="1" max="1"/>
    <col width="7.1796875" customWidth="1" style="1" min="2" max="2"/>
    <col hidden="1" width="13.26953125" customWidth="1" style="1" min="3" max="3"/>
    <col width="10.453125" customWidth="1" style="1" min="4" max="4"/>
    <col width="10.1796875" customWidth="1" style="1" min="5" max="5"/>
    <col width="33.81640625" customWidth="1" style="1" min="6" max="6"/>
    <col width="8.7265625" customWidth="1" style="1" min="7" max="7"/>
    <col width="8.54296875" customWidth="1" style="1" min="8" max="8"/>
    <col width="8.26953125" customWidth="1" style="8" min="9" max="9"/>
    <col width="6.453125" customWidth="1" style="8" min="10" max="10"/>
    <col width="7.453125" customWidth="1" style="1" min="11" max="11"/>
    <col width="8.453125" customWidth="1" style="1" min="12" max="12"/>
    <col width="8.1796875" customWidth="1" style="1" min="13" max="13"/>
    <col width="13" customWidth="1" style="1" min="14" max="15"/>
    <col width="18" customWidth="1" style="1" min="16" max="18"/>
    <col width="15" customWidth="1" style="1" min="19" max="19"/>
    <col width="12" customWidth="1" style="1" min="20" max="20"/>
    <col width="15" customWidth="1" style="1" min="21" max="21"/>
    <col width="10" customWidth="1" style="1" min="22" max="22"/>
    <col width="18" customWidth="1" style="1" min="23" max="26"/>
    <col width="16" customWidth="1" style="5" min="27" max="27"/>
    <col hidden="1" width="18" customWidth="1" style="1" min="28" max="28"/>
    <col hidden="1" width="8.54296875" customWidth="1" style="1" min="29" max="29"/>
    <col hidden="1" width="13" customWidth="1" min="30" max="30"/>
    <col hidden="1" width="8.54296875" customWidth="1" style="1" min="31" max="39"/>
    <col hidden="1" width="8.54296875" customWidth="1" style="1" min="40" max="16384"/>
  </cols>
  <sheetData>
    <row r="1" ht="72.5" customFormat="1" customHeight="1" s="33">
      <c r="A1" s="13" t="inlineStr">
        <is>
          <t>Data Programada</t>
        </is>
      </c>
      <c r="B1" s="13" t="inlineStr">
        <is>
          <t>OP/Lote</t>
        </is>
      </c>
      <c r="C1" s="13" t="inlineStr">
        <is>
          <t>Cliente/Pedido</t>
        </is>
      </c>
      <c r="D1" s="13" t="inlineStr">
        <is>
          <t>Produto/Equipamento</t>
        </is>
      </c>
      <c r="E1" s="13" t="inlineStr">
        <is>
          <t>Codigo Peca</t>
        </is>
      </c>
      <c r="F1" s="13" t="inlineStr">
        <is>
          <t>Descricao Peca</t>
        </is>
      </c>
      <c r="G1" s="13" t="inlineStr">
        <is>
          <t>Operacao</t>
        </is>
      </c>
      <c r="H1" s="13" t="inlineStr">
        <is>
          <t>Setor</t>
        </is>
      </c>
      <c r="I1" s="13" t="inlineStr">
        <is>
          <t>Maquina/Posto</t>
        </is>
      </c>
      <c r="J1" s="13" t="inlineStr">
        <is>
          <t>Qtde Programada</t>
        </is>
      </c>
      <c r="K1" s="13" t="inlineStr">
        <is>
          <t>Setup Padrao (min)</t>
        </is>
      </c>
      <c r="L1" s="13" t="inlineStr">
        <is>
          <t>Tempo Unit Padrao (min/peca)</t>
        </is>
      </c>
      <c r="M1" s="13" t="inlineStr">
        <is>
          <t>Tempo Programado (min)</t>
        </is>
      </c>
      <c r="N1" s="13" t="inlineStr">
        <is>
          <t>Data Realizada</t>
        </is>
      </c>
      <c r="O1" s="13" t="inlineStr">
        <is>
          <t>Qtde Realizada</t>
        </is>
      </c>
      <c r="P1" s="13" t="inlineStr">
        <is>
          <t>Inicio Real</t>
        </is>
      </c>
      <c r="Q1" s="13" t="inlineStr">
        <is>
          <t>Fim Real</t>
        </is>
      </c>
      <c r="R1" s="13" t="inlineStr">
        <is>
          <t>Tempo Realizado (min)</t>
        </is>
      </c>
      <c r="S1" s="13" t="inlineStr">
        <is>
          <t>Refugo/Retrabalho</t>
        </is>
      </c>
      <c r="T1" s="13" t="inlineStr">
        <is>
          <t>% Realizado</t>
        </is>
      </c>
      <c r="U1" s="13" t="inlineStr">
        <is>
          <t>Status</t>
        </is>
      </c>
      <c r="V1" s="13" t="inlineStr">
        <is>
          <t>Atraso?</t>
        </is>
      </c>
      <c r="W1" s="13" t="inlineStr">
        <is>
          <t>Fila a Frente (min)</t>
        </is>
      </c>
      <c r="X1" s="13" t="inlineStr">
        <is>
          <t>Carga Dia Maquina (min)</t>
        </is>
      </c>
      <c r="Y1" s="13" t="inlineStr">
        <is>
          <t>Capacidade Dia Maquina (min)</t>
        </is>
      </c>
      <c r="Z1" s="13" t="inlineStr">
        <is>
          <t>Saldo Capacidade (min)</t>
        </is>
      </c>
      <c r="AA1" s="31" t="inlineStr">
        <is>
          <t>Ocupacao Dia Maquina %</t>
        </is>
      </c>
      <c r="AB1" s="13" t="inlineStr">
        <is>
          <t>CHAVE_LOTE_EQUIPAMENTO</t>
        </is>
      </c>
      <c r="AC1" s="13" t="inlineStr">
        <is>
          <t>LOTES_NORMALIZADOS</t>
        </is>
      </c>
      <c r="AD1" s="13" t="inlineStr">
        <is>
          <t>MAQUINA_NORMALIZADA</t>
        </is>
      </c>
    </row>
    <row r="2" ht="36" customHeight="1">
      <c r="A2" s="9" t="n">
        <v>46198</v>
      </c>
      <c r="B2" s="10" t="n">
        <v>10176</v>
      </c>
      <c r="C2" s="10" t="inlineStr">
        <is>
          <t>M/C 0630 (MULTIMOVEIS)</t>
        </is>
      </c>
      <c r="D2" s="10" t="inlineStr">
        <is>
          <t>CARTONAGEM</t>
        </is>
      </c>
      <c r="E2" s="10" t="n">
        <v>200124130</v>
      </c>
      <c r="F2" s="10" t="inlineStr">
        <is>
          <t>EMB. MESA MIAMI 1,20 (1240X834X40) EMEN. S/ IMP.</t>
        </is>
      </c>
      <c r="G2" s="10" t="inlineStr">
        <is>
          <t>CARTONAGEM</t>
        </is>
      </c>
      <c r="H2" s="10" t="inlineStr">
        <is>
          <t>CARTONAGEM</t>
        </is>
      </c>
      <c r="I2" s="9" t="inlineStr">
        <is>
          <t>CARTONAGEM</t>
        </is>
      </c>
      <c r="J2" s="9" t="n">
        <v>12</v>
      </c>
      <c r="K2" s="10">
        <f>IF($E2="","",IFERROR(INDEX('01_Cad_Pecas'!$H$2:$H$5000,MATCH($E2,'01_Cad_Pecas'!$D$2:$D$5000,0)),IFERROR(INDEX('01_Cad_Pecas'!$H$2:$H$5000,MATCH(VALUE($E2),'01_Cad_Pecas'!$D$2:$D$5000,0)),"")))</f>
        <v/>
      </c>
      <c r="L2" s="10">
        <f>IF($E2="","",IFERROR(INDEX('01_Cad_Pecas'!$I$2:$I$5000,MATCH($E2,'01_Cad_Pecas'!$D$2:$D$5000,0)),IFERROR(INDEX('01_Cad_Pecas'!$I$2:$I$5000,MATCH(VALUE($E2),'01_Cad_Pecas'!$D$2:$D$5000,0)),"")))</f>
        <v/>
      </c>
      <c r="M2" s="10">
        <f>IF(OR($J2="",$L2=""),"",IF($K2="",0,$K2)+$J2*$L2)</f>
        <v/>
      </c>
      <c r="N2" s="10" t="n">
        <v>46199</v>
      </c>
      <c r="O2" s="9" t="n">
        <v>12</v>
      </c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1" t="n"/>
      <c r="AB2" s="10" t="inlineStr">
        <is>
          <t>10176|CARTONAGEM</t>
        </is>
      </c>
      <c r="AC2" s="10" t="inlineStr">
        <is>
          <t>LOTES_NORMALIZADOS</t>
        </is>
      </c>
      <c r="AD2" s="10" t="inlineStr">
        <is>
          <t>MAQUINA_NORMALIZADA</t>
        </is>
      </c>
    </row>
    <row r="3" ht="24" customHeight="1">
      <c r="A3" s="9" t="n">
        <v>46198</v>
      </c>
      <c r="B3" s="10" t="n">
        <v>10176</v>
      </c>
      <c r="C3" s="10" t="inlineStr">
        <is>
          <t>M/C 0630 (MULTIMOVEIS)</t>
        </is>
      </c>
      <c r="D3" s="10" t="inlineStr">
        <is>
          <t>CARTONAGEM</t>
        </is>
      </c>
      <c r="E3" s="10" t="n">
        <v>200124131</v>
      </c>
      <c r="F3" s="10" t="inlineStr">
        <is>
          <t>EMB. MESA MIAMI 1,20 (1240X834X40)</t>
        </is>
      </c>
      <c r="G3" s="10" t="inlineStr">
        <is>
          <t>CARTONAGEM</t>
        </is>
      </c>
      <c r="H3" s="10" t="inlineStr">
        <is>
          <t>CARTONAGEM</t>
        </is>
      </c>
      <c r="I3" s="9" t="inlineStr">
        <is>
          <t>CARTONAGEM</t>
        </is>
      </c>
      <c r="J3" s="9" t="n">
        <v>30</v>
      </c>
      <c r="K3" s="10">
        <f>IF($E3="","",IFERROR(INDEX('01_Cad_Pecas'!$H$2:$H$5000,MATCH($E3,'01_Cad_Pecas'!$D$2:$D$5000,0)),IFERROR(INDEX('01_Cad_Pecas'!$H$2:$H$5000,MATCH(VALUE($E3),'01_Cad_Pecas'!$D$2:$D$5000,0)),"")))</f>
        <v/>
      </c>
      <c r="L3" s="10">
        <f>IF($E3="","",IFERROR(INDEX('01_Cad_Pecas'!$I$2:$I$5000,MATCH($E3,'01_Cad_Pecas'!$D$2:$D$5000,0)),IFERROR(INDEX('01_Cad_Pecas'!$I$2:$I$5000,MATCH(VALUE($E3),'01_Cad_Pecas'!$D$2:$D$5000,0)),"")))</f>
        <v/>
      </c>
      <c r="M3" s="10">
        <f>IF(OR($J3="",$L3=""),"",IF($K3="",0,$K3)+$J3*$L3)</f>
        <v/>
      </c>
      <c r="N3" s="10" t="n">
        <v>46199</v>
      </c>
      <c r="O3" s="9" t="n">
        <v>30</v>
      </c>
      <c r="P3" s="10" t="n"/>
      <c r="Q3" s="10" t="n"/>
      <c r="R3" s="10" t="n"/>
      <c r="S3" s="10" t="n"/>
      <c r="T3" s="10" t="n"/>
      <c r="U3" s="10" t="n"/>
      <c r="V3" s="10" t="n"/>
      <c r="W3" s="10" t="n"/>
      <c r="X3" s="10" t="n"/>
      <c r="Y3" s="10" t="n"/>
      <c r="Z3" s="10" t="n"/>
      <c r="AA3" s="11" t="n"/>
      <c r="AB3" s="10" t="inlineStr">
        <is>
          <t>10176|CARTONAGEM</t>
        </is>
      </c>
      <c r="AC3" s="10">
        <f>IF($B3="","","|"&amp;SUBSTITUTE(TRIM(SUBSTITUTE(SUBSTITUTE(SUBSTITUTE(SUBSTITUTE(SUBSTITUTE(SUBSTITUTE(SUBSTITUTE(SUBSTITUTE(SUBSTITUTE(SUBSTITUTE(SUBSTITUTE(SUBSTITUTE(SUBSTITUTE(SUBSTITUTE(TRIM($B3&amp;""),CHAR(10)," "),CHAR(13)," "),"."," "),";"," "),","," "),"/"," "),"+"," "),"-"," "),"  "," "),"  "," "),"  "," "),"  "," "),"  "," "),"  "," "))," ","|")&amp;"|")</f>
        <v/>
      </c>
      <c r="AD3" s="10">
        <f>TRIM($I3&amp;"")</f>
        <v/>
      </c>
    </row>
    <row r="4" ht="24" customHeight="1">
      <c r="A4" s="9" t="n">
        <v>46198</v>
      </c>
      <c r="B4" s="10" t="n">
        <v>10176</v>
      </c>
      <c r="C4" s="10" t="inlineStr">
        <is>
          <t>M/C 0630 (MULTIMOVEIS)</t>
        </is>
      </c>
      <c r="D4" s="10" t="inlineStr">
        <is>
          <t>CARTONAGEM</t>
        </is>
      </c>
      <c r="E4" s="10" t="n">
        <v>200131131</v>
      </c>
      <c r="F4" s="10" t="inlineStr">
        <is>
          <t>EMB. CANTONEIRA MIAMI/DAKAR (800X50)</t>
        </is>
      </c>
      <c r="G4" s="10" t="inlineStr">
        <is>
          <t>CARTONAGEM</t>
        </is>
      </c>
      <c r="H4" s="10" t="inlineStr">
        <is>
          <t>CARTONAGEM</t>
        </is>
      </c>
      <c r="I4" s="9" t="inlineStr">
        <is>
          <t>CARTONAGEM</t>
        </is>
      </c>
      <c r="J4" s="9" t="n">
        <v>24</v>
      </c>
      <c r="K4" s="10">
        <f>IF($E4="","",IFERROR(INDEX('01_Cad_Pecas'!$H$2:$H$5000,MATCH($E4,'01_Cad_Pecas'!$D$2:$D$5000,0)),IFERROR(INDEX('01_Cad_Pecas'!$H$2:$H$5000,MATCH(VALUE($E4),'01_Cad_Pecas'!$D$2:$D$5000,0)),"")))</f>
        <v/>
      </c>
      <c r="L4" s="10">
        <f>IF($E4="","",IFERROR(INDEX('01_Cad_Pecas'!$I$2:$I$5000,MATCH($E4,'01_Cad_Pecas'!$D$2:$D$5000,0)),IFERROR(INDEX('01_Cad_Pecas'!$I$2:$I$5000,MATCH(VALUE($E4),'01_Cad_Pecas'!$D$2:$D$5000,0)),"")))</f>
        <v/>
      </c>
      <c r="M4" s="10">
        <f>IF(OR($J4="",$L4=""),"",IF($K4="",0,$K4)+$J4*$L4)</f>
        <v/>
      </c>
      <c r="N4" s="10" t="n">
        <v>46199</v>
      </c>
      <c r="O4" s="9" t="n">
        <v>24</v>
      </c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1" t="n"/>
      <c r="AB4" s="10" t="inlineStr">
        <is>
          <t>10176|CARTONAGEM</t>
        </is>
      </c>
      <c r="AC4" s="10">
        <f>IF($B4="","","|"&amp;SUBSTITUTE(TRIM(SUBSTITUTE(SUBSTITUTE(SUBSTITUTE(SUBSTITUTE(SUBSTITUTE(SUBSTITUTE(SUBSTITUTE(SUBSTITUTE(SUBSTITUTE(SUBSTITUTE(SUBSTITUTE(SUBSTITUTE(SUBSTITUTE(SUBSTITUTE(TRIM($B4&amp;""),CHAR(10)," "),CHAR(13)," "),"."," "),";"," "),","," "),"/"," "),"+"," "),"-"," "),"  "," "),"  "," "),"  "," "),"  "," "),"  "," "),"  "," "))," ","|")&amp;"|")</f>
        <v/>
      </c>
      <c r="AD4" s="10">
        <f>TRIM($I4&amp;"")</f>
        <v/>
      </c>
    </row>
    <row r="5" ht="24" customHeight="1">
      <c r="A5" s="9" t="n">
        <v>46198</v>
      </c>
      <c r="B5" s="10" t="n">
        <v>10176</v>
      </c>
      <c r="C5" s="10" t="inlineStr">
        <is>
          <t>M/C 0630 (MULTIMOVEIS)</t>
        </is>
      </c>
      <c r="D5" s="10" t="inlineStr">
        <is>
          <t>CARTONAGEM</t>
        </is>
      </c>
      <c r="E5" s="10" t="n">
        <v>200140130</v>
      </c>
      <c r="F5" s="10" t="inlineStr">
        <is>
          <t>EMB. MESA DAKAR 0,90X0,90 (905X840X54) - EMENDADA</t>
        </is>
      </c>
      <c r="G5" s="10" t="inlineStr">
        <is>
          <t>CARTONAGEM</t>
        </is>
      </c>
      <c r="H5" s="10" t="inlineStr">
        <is>
          <t>CARTONAGEM</t>
        </is>
      </c>
      <c r="I5" s="9" t="inlineStr">
        <is>
          <t>CARTONAGEM</t>
        </is>
      </c>
      <c r="J5" s="9" t="n">
        <v>30</v>
      </c>
      <c r="K5" s="10">
        <f>IF($E5="","",IFERROR(INDEX('01_Cad_Pecas'!$H$2:$H$5000,MATCH($E5,'01_Cad_Pecas'!$D$2:$D$5000,0)),IFERROR(INDEX('01_Cad_Pecas'!$H$2:$H$5000,MATCH(VALUE($E5),'01_Cad_Pecas'!$D$2:$D$5000,0)),"")))</f>
        <v/>
      </c>
      <c r="L5" s="10">
        <f>IF($E5="","",IFERROR(INDEX('01_Cad_Pecas'!$I$2:$I$5000,MATCH($E5,'01_Cad_Pecas'!$D$2:$D$5000,0)),IFERROR(INDEX('01_Cad_Pecas'!$I$2:$I$5000,MATCH(VALUE($E5),'01_Cad_Pecas'!$D$2:$D$5000,0)),"")))</f>
        <v/>
      </c>
      <c r="M5" s="10">
        <f>IF(OR($J5="",$L5=""),"",IF($K5="",0,$K5)+$J5*$L5)</f>
        <v/>
      </c>
      <c r="N5" s="10" t="n">
        <v>46199</v>
      </c>
      <c r="O5" s="9" t="n">
        <v>30</v>
      </c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1" t="n"/>
      <c r="AB5" s="10" t="inlineStr">
        <is>
          <t>10176|CARTONAGEM</t>
        </is>
      </c>
      <c r="AC5" s="10">
        <f>IF($B5="","","|"&amp;SUBSTITUTE(TRIM(SUBSTITUTE(SUBSTITUTE(SUBSTITUTE(SUBSTITUTE(SUBSTITUTE(SUBSTITUTE(SUBSTITUTE(SUBSTITUTE(SUBSTITUTE(SUBSTITUTE(SUBSTITUTE(SUBSTITUTE(SUBSTITUTE(SUBSTITUTE(TRIM($B5&amp;""),CHAR(10)," "),CHAR(13)," "),"."," "),";"," "),","," "),"/"," "),"+"," "),"-"," "),"  "," "),"  "," "),"  "," "),"  "," "),"  "," "),"  "," "))," ","|")&amp;"|")</f>
        <v/>
      </c>
      <c r="AD5" s="10">
        <f>TRIM($I5&amp;"")</f>
        <v/>
      </c>
    </row>
    <row r="6" ht="24" customHeight="1">
      <c r="A6" s="9" t="n">
        <v>46198</v>
      </c>
      <c r="B6" s="10" t="n">
        <v>10176</v>
      </c>
      <c r="C6" s="10" t="inlineStr">
        <is>
          <t>M/C 0630 (MULTIMOVEIS)</t>
        </is>
      </c>
      <c r="D6" s="10" t="inlineStr">
        <is>
          <t>CARTONAGEM</t>
        </is>
      </c>
      <c r="E6" s="10" t="n">
        <v>200161130</v>
      </c>
      <c r="F6" s="10" t="inlineStr">
        <is>
          <t>EMB. MESA MIAMI/DAKAR 1,60 (1635X834X40) EMENDADA</t>
        </is>
      </c>
      <c r="G6" s="10" t="inlineStr">
        <is>
          <t>CARTONAGEM</t>
        </is>
      </c>
      <c r="H6" s="10" t="inlineStr">
        <is>
          <t>CARTONAGEM</t>
        </is>
      </c>
      <c r="I6" s="9" t="inlineStr">
        <is>
          <t>CARTONAGEM</t>
        </is>
      </c>
      <c r="J6" s="9" t="n">
        <v>30</v>
      </c>
      <c r="K6" s="10">
        <f>IF($E6="","",IFERROR(INDEX('01_Cad_Pecas'!$H$2:$H$5000,MATCH($E6,'01_Cad_Pecas'!$D$2:$D$5000,0)),IFERROR(INDEX('01_Cad_Pecas'!$H$2:$H$5000,MATCH(VALUE($E6),'01_Cad_Pecas'!$D$2:$D$5000,0)),"")))</f>
        <v/>
      </c>
      <c r="L6" s="10">
        <f>IF($E6="","",IFERROR(INDEX('01_Cad_Pecas'!$I$2:$I$5000,MATCH($E6,'01_Cad_Pecas'!$D$2:$D$5000,0)),IFERROR(INDEX('01_Cad_Pecas'!$I$2:$I$5000,MATCH(VALUE($E6),'01_Cad_Pecas'!$D$2:$D$5000,0)),"")))</f>
        <v/>
      </c>
      <c r="M6" s="10">
        <f>IF(OR($J6="",$L6=""),"",IF($K6="",0,$K6)+$J6*$L6)</f>
        <v/>
      </c>
      <c r="N6" s="10" t="n">
        <v>46199</v>
      </c>
      <c r="O6" s="9" t="n">
        <v>30</v>
      </c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1" t="n"/>
      <c r="AB6" s="10" t="inlineStr">
        <is>
          <t>10176|CARTONAGEM</t>
        </is>
      </c>
      <c r="AC6" s="10">
        <f>IF($B6="","","|"&amp;SUBSTITUTE(TRIM(SUBSTITUTE(SUBSTITUTE(SUBSTITUTE(SUBSTITUTE(SUBSTITUTE(SUBSTITUTE(SUBSTITUTE(SUBSTITUTE(SUBSTITUTE(SUBSTITUTE(SUBSTITUTE(SUBSTITUTE(SUBSTITUTE(SUBSTITUTE(TRIM($B6&amp;""),CHAR(10)," "),CHAR(13)," "),"."," "),";"," "),","," "),"/"," "),"+"," "),"-"," "),"  "," "),"  "," "),"  "," "),"  "," "),"  "," "),"  "," "))," ","|")&amp;"|")</f>
        <v/>
      </c>
      <c r="AD6" s="10">
        <f>TRIM($I6&amp;"")</f>
        <v/>
      </c>
    </row>
    <row r="7" ht="24" customHeight="1">
      <c r="A7" s="9" t="n">
        <v>46198</v>
      </c>
      <c r="B7" s="10" t="n">
        <v>10176</v>
      </c>
      <c r="C7" s="10" t="inlineStr">
        <is>
          <t>M/C 0630 (MULTIMOVEIS)</t>
        </is>
      </c>
      <c r="D7" s="10" t="inlineStr">
        <is>
          <t>CARTONAGEM</t>
        </is>
      </c>
      <c r="E7" s="10" t="n">
        <v>200190130</v>
      </c>
      <c r="F7" s="10" t="inlineStr">
        <is>
          <t>EMB. BASE SANTIAGO DUPLA (793X485X140)</t>
        </is>
      </c>
      <c r="G7" s="10" t="inlineStr">
        <is>
          <t>CARTONAGEM</t>
        </is>
      </c>
      <c r="H7" s="10" t="inlineStr">
        <is>
          <t>CARTONAGEM</t>
        </is>
      </c>
      <c r="I7" s="9" t="inlineStr">
        <is>
          <t>CARTONAGEM</t>
        </is>
      </c>
      <c r="J7" s="9" t="n">
        <v>12</v>
      </c>
      <c r="K7" s="10">
        <f>IF($E7="","",IFERROR(INDEX('01_Cad_Pecas'!$H$2:$H$5000,MATCH($E7,'01_Cad_Pecas'!$D$2:$D$5000,0)),IFERROR(INDEX('01_Cad_Pecas'!$H$2:$H$5000,MATCH(VALUE($E7),'01_Cad_Pecas'!$D$2:$D$5000,0)),"")))</f>
        <v/>
      </c>
      <c r="L7" s="10">
        <f>IF($E7="","",IFERROR(INDEX('01_Cad_Pecas'!$I$2:$I$5000,MATCH($E7,'01_Cad_Pecas'!$D$2:$D$5000,0)),IFERROR(INDEX('01_Cad_Pecas'!$I$2:$I$5000,MATCH(VALUE($E7),'01_Cad_Pecas'!$D$2:$D$5000,0)),"")))</f>
        <v/>
      </c>
      <c r="M7" s="10">
        <f>IF(OR($J7="",$L7=""),"",IF($K7="",0,$K7)+$J7*$L7)</f>
        <v/>
      </c>
      <c r="N7" s="10" t="n">
        <v>46199</v>
      </c>
      <c r="O7" s="9" t="n">
        <v>12</v>
      </c>
      <c r="P7" s="10" t="n"/>
      <c r="Q7" s="10" t="n"/>
      <c r="R7" s="10">
        <f>IF(AND($P7&lt;&gt;"",$Q7&lt;&gt;""),($Q7-$P7)*1440,IF(AND($O7&lt;&gt;"",$L7&lt;&gt;""),IF($K7="",0,$K7)+$O7*$L7,""))</f>
        <v/>
      </c>
      <c r="S7" s="10" t="n"/>
      <c r="T7" s="10">
        <f>IF(OR($J7="",$O7=""),"",$O7/$J7)</f>
        <v/>
      </c>
      <c r="U7" s="10" t="n"/>
      <c r="V7" s="10">
        <f>IF($A7="","",IF(AND($A7&lt;&gt;"",NOT(OR($U7="Concluído",$U7="Concluido")),TODAY()&gt;$A7),"SIM","NÃO"))</f>
        <v/>
      </c>
      <c r="W7" s="10">
        <f>IF(OR($A7="",$I7="",$M7=""),"",SUMIFS($M$2:M7,$I$2:I7,$I7,$A$2:A7,$A7)-$M7)</f>
        <v/>
      </c>
      <c r="X7" s="10">
        <f>IF(OR($A7="",$I7=""),"",SUMIFS($M$2:$M$4922,$I$2:$I$4922,$I7,$A$2:$A$4922,$A7))</f>
        <v/>
      </c>
      <c r="Y7" s="10">
        <f>IFERROR(VLOOKUP($I7,'02_Cad_Maquinas'!$B$2:$H$200,7,FALSE()),"")</f>
        <v/>
      </c>
      <c r="Z7" s="10">
        <f>IF(OR($X7="",$Y7=""),"",$Y7-$X7)</f>
        <v/>
      </c>
      <c r="AA7" s="11">
        <f>IF(OR($X7="",$Y7=""),"",$X7/$Y7)</f>
        <v/>
      </c>
      <c r="AB7" s="10" t="inlineStr">
        <is>
          <t>10176|CARTONAGEM</t>
        </is>
      </c>
      <c r="AC7" s="10">
        <f>IF($B7="","","|"&amp;SUBSTITUTE(TRIM(SUBSTITUTE(SUBSTITUTE(SUBSTITUTE(SUBSTITUTE(SUBSTITUTE(SUBSTITUTE(SUBSTITUTE(SUBSTITUTE(SUBSTITUTE(SUBSTITUTE(SUBSTITUTE(SUBSTITUTE(SUBSTITUTE(SUBSTITUTE(TRIM($B7&amp;""),CHAR(10)," "),CHAR(13)," "),"."," "),";"," "),","," "),"/"," "),"+"," "),"-"," "),"  "," "),"  "," "),"  "," "),"  "," "),"  "," "),"  "," "))," ","|")&amp;"|")</f>
        <v/>
      </c>
      <c r="AD7" s="10">
        <f>TRIM($I7&amp;"")</f>
        <v/>
      </c>
    </row>
    <row r="8" ht="24" customHeight="1">
      <c r="A8" s="9" t="n">
        <v>46198</v>
      </c>
      <c r="B8" s="10" t="n">
        <v>10176</v>
      </c>
      <c r="C8" s="10" t="inlineStr">
        <is>
          <t>M/C 0630 (MULTIMOVEIS)</t>
        </is>
      </c>
      <c r="D8" s="10" t="inlineStr">
        <is>
          <t>CARTONAGEM</t>
        </is>
      </c>
      <c r="E8" s="10" t="n">
        <v>200200130</v>
      </c>
      <c r="F8" s="10" t="inlineStr">
        <is>
          <t>EMB. BASE DUBAI (1190X370X57)</t>
        </is>
      </c>
      <c r="G8" s="10" t="inlineStr">
        <is>
          <t>CARTONAGEM</t>
        </is>
      </c>
      <c r="H8" s="10" t="inlineStr">
        <is>
          <t>CARTONAGEM</t>
        </is>
      </c>
      <c r="I8" s="9" t="inlineStr">
        <is>
          <t>CARTONAGEM</t>
        </is>
      </c>
      <c r="J8" s="9" t="n">
        <v>30</v>
      </c>
      <c r="K8" s="10">
        <f>IF($E8="","",IFERROR(INDEX('01_Cad_Pecas'!$H$2:$H$5000,MATCH($E8,'01_Cad_Pecas'!$D$2:$D$5000,0)),IFERROR(INDEX('01_Cad_Pecas'!$H$2:$H$5000,MATCH(VALUE($E8),'01_Cad_Pecas'!$D$2:$D$5000,0)),"")))</f>
        <v/>
      </c>
      <c r="L8" s="10">
        <f>IF($E8="","",IFERROR(INDEX('01_Cad_Pecas'!$I$2:$I$5000,MATCH($E8,'01_Cad_Pecas'!$D$2:$D$5000,0)),IFERROR(INDEX('01_Cad_Pecas'!$I$2:$I$5000,MATCH(VALUE($E8),'01_Cad_Pecas'!$D$2:$D$5000,0)),"")))</f>
        <v/>
      </c>
      <c r="M8" s="10">
        <f>IF(OR($J8="",$L8=""),"",IF($K8="",0,$K8)+$J8*$L8)</f>
        <v/>
      </c>
      <c r="N8" s="10" t="n">
        <v>46199</v>
      </c>
      <c r="O8" s="9" t="n">
        <v>30</v>
      </c>
      <c r="P8" s="10" t="n"/>
      <c r="Q8" s="10" t="n"/>
      <c r="R8" s="10">
        <f>IF(AND($P8&lt;&gt;"",$Q8&lt;&gt;""),($Q8-$P8)*1440,IF(AND($O8&lt;&gt;"",$L8&lt;&gt;""),IF($K8="",0,$K8)+$O8*$L8,""))</f>
        <v/>
      </c>
      <c r="S8" s="10" t="n"/>
      <c r="T8" s="10">
        <f>IF(OR($J8="",$O8=""),"",$O8/$J8)</f>
        <v/>
      </c>
      <c r="U8" s="10" t="n"/>
      <c r="V8" s="10">
        <f>IF($A8="","",IF(AND($A8&lt;&gt;"",NOT(OR($U8="Concluído",$U8="Concluido")),TODAY()&gt;$A8),"SIM","NÃO"))</f>
        <v/>
      </c>
      <c r="W8" s="10">
        <f>IF(OR($A8="",$I8="",$M8=""),"",SUMIFS($M$2:M8,$I$2:I8,$I8,$A$2:A8,$A8)-$M8)</f>
        <v/>
      </c>
      <c r="X8" s="10">
        <f>IF(OR($A8="",$I8=""),"",SUMIFS($M$2:$M$4922,$I$2:$I$4922,$I8,$A$2:$A$4922,$A8))</f>
        <v/>
      </c>
      <c r="Y8" s="10">
        <f>IFERROR(VLOOKUP($I8,'02_Cad_Maquinas'!$B$2:$H$200,7,FALSE()),"")</f>
        <v/>
      </c>
      <c r="Z8" s="10">
        <f>IF(OR($X8="",$Y8=""),"",$Y8-$X8)</f>
        <v/>
      </c>
      <c r="AA8" s="11">
        <f>IF(OR($X8="",$Y8=""),"",$X8/$Y8)</f>
        <v/>
      </c>
      <c r="AB8" s="10" t="inlineStr">
        <is>
          <t>10176|CARTONAGEM</t>
        </is>
      </c>
      <c r="AC8" s="10">
        <f>IF($B8="","","|"&amp;SUBSTITUTE(TRIM(SUBSTITUTE(SUBSTITUTE(SUBSTITUTE(SUBSTITUTE(SUBSTITUTE(SUBSTITUTE(SUBSTITUTE(SUBSTITUTE(SUBSTITUTE(SUBSTITUTE(SUBSTITUTE(SUBSTITUTE(SUBSTITUTE(SUBSTITUTE(TRIM($B8&amp;""),CHAR(10)," "),CHAR(13)," "),"."," "),";"," "),","," "),"/"," "),"+"," "),"-"," "),"  "," "),"  "," "),"  "," "),"  "," "),"  "," "),"  "," "))," ","|")&amp;"|")</f>
        <v/>
      </c>
      <c r="AD8" s="10">
        <f>TRIM($I8&amp;"")</f>
        <v/>
      </c>
    </row>
    <row r="9" ht="24" customHeight="1">
      <c r="A9" s="9" t="n">
        <v>46198</v>
      </c>
      <c r="B9" s="10" t="n">
        <v>10176</v>
      </c>
      <c r="C9" s="10" t="inlineStr">
        <is>
          <t>M/C 0630 (MULTIMOVEIS)</t>
        </is>
      </c>
      <c r="D9" s="10" t="inlineStr">
        <is>
          <t>CARTONAGEM</t>
        </is>
      </c>
      <c r="E9" s="10" t="n">
        <v>30003031</v>
      </c>
      <c r="F9" s="10" t="inlineStr">
        <is>
          <t>EMB. ACESSORIOS CAD PE INTEIRO (530X120X60)</t>
        </is>
      </c>
      <c r="G9" s="10" t="inlineStr">
        <is>
          <t>CARTONAGEM</t>
        </is>
      </c>
      <c r="H9" s="10" t="inlineStr">
        <is>
          <t>CARTONAGEM</t>
        </is>
      </c>
      <c r="I9" s="9" t="inlineStr">
        <is>
          <t>CARTONAGEM</t>
        </is>
      </c>
      <c r="J9" s="9" t="n">
        <v>119</v>
      </c>
      <c r="K9" s="10">
        <f>IF($E9="","",IFERROR(INDEX('01_Cad_Pecas'!$H$2:$H$5000,MATCH($E9,'01_Cad_Pecas'!$D$2:$D$5000,0)),IFERROR(INDEX('01_Cad_Pecas'!$H$2:$H$5000,MATCH(VALUE($E9),'01_Cad_Pecas'!$D$2:$D$5000,0)),"")))</f>
        <v/>
      </c>
      <c r="L9" s="10">
        <f>IF($E9="","",IFERROR(INDEX('01_Cad_Pecas'!$I$2:$I$5000,MATCH($E9,'01_Cad_Pecas'!$D$2:$D$5000,0)),IFERROR(INDEX('01_Cad_Pecas'!$I$2:$I$5000,MATCH(VALUE($E9),'01_Cad_Pecas'!$D$2:$D$5000,0)),"")))</f>
        <v/>
      </c>
      <c r="M9" s="10">
        <f>IF(OR($J9="",$L9=""),"",IF($K9="",0,$K9)+$J9*$L9)</f>
        <v/>
      </c>
      <c r="N9" s="10" t="n">
        <v>46199</v>
      </c>
      <c r="O9" s="9" t="n">
        <v>119</v>
      </c>
      <c r="P9" s="10" t="n"/>
      <c r="Q9" s="10" t="n"/>
      <c r="R9" s="10">
        <f>IF(AND($P9&lt;&gt;"",$Q9&lt;&gt;""),($Q9-$P9)*1440,IF(AND($O9&lt;&gt;"",$L9&lt;&gt;""),IF($K9="",0,$K9)+$O9*$L9,""))</f>
        <v/>
      </c>
      <c r="S9" s="10" t="n"/>
      <c r="T9" s="10">
        <f>IF(OR($J9="",$O9=""),"",$O9/$J9)</f>
        <v/>
      </c>
      <c r="U9" s="10" t="n"/>
      <c r="V9" s="10">
        <f>IF($A9="","",IF(AND($A9&lt;&gt;"",NOT(OR($U9="Concluído",$U9="Concluido")),TODAY()&gt;$A9),"SIM","NÃO"))</f>
        <v/>
      </c>
      <c r="W9" s="10">
        <f>IF(OR($A9="",$I9="",$M9=""),"",SUMIFS($M$2:M9,$I$2:I9,$I9,$A$2:A9,$A9)-$M9)</f>
        <v/>
      </c>
      <c r="X9" s="10">
        <f>IF(OR($A9="",$I9=""),"",SUMIFS($M$2:$M$4922,$I$2:$I$4922,$I9,$A$2:$A$4922,$A9))</f>
        <v/>
      </c>
      <c r="Y9" s="10">
        <f>IFERROR(VLOOKUP($I9,'02_Cad_Maquinas'!$B$2:$H$200,7,FALSE()),"")</f>
        <v/>
      </c>
      <c r="Z9" s="10">
        <f>IF(OR($X9="",$Y9=""),"",$Y9-$X9)</f>
        <v/>
      </c>
      <c r="AA9" s="11">
        <f>IF(OR($X9="",$Y9=""),"",$X9/$Y9)</f>
        <v/>
      </c>
      <c r="AB9" s="10" t="inlineStr">
        <is>
          <t>10176|CARTONAGEM</t>
        </is>
      </c>
      <c r="AC9" s="10">
        <f>IF($B9="","","|"&amp;SUBSTITUTE(TRIM(SUBSTITUTE(SUBSTITUTE(SUBSTITUTE(SUBSTITUTE(SUBSTITUTE(SUBSTITUTE(SUBSTITUTE(SUBSTITUTE(SUBSTITUTE(SUBSTITUTE(SUBSTITUTE(SUBSTITUTE(SUBSTITUTE(SUBSTITUTE(TRIM($B9&amp;""),CHAR(10)," "),CHAR(13)," "),"."," "),";"," "),","," "),"/"," "),"+"," "),"-"," "),"  "," "),"  "," "),"  "," "),"  "," "),"  "," "),"  "," "))," ","|")&amp;"|")</f>
        <v/>
      </c>
      <c r="AD9" s="10">
        <f>TRIM($I9&amp;"")</f>
        <v/>
      </c>
    </row>
    <row r="10" ht="24" customHeight="1">
      <c r="A10" s="9" t="n">
        <v>46196</v>
      </c>
      <c r="B10" s="10" t="n">
        <v>10176</v>
      </c>
      <c r="C10" s="10" t="inlineStr">
        <is>
          <t>M/C 0630 (MULTIMOVEIS)</t>
        </is>
      </c>
      <c r="D10" s="10" t="inlineStr">
        <is>
          <t>CARTONAGEM</t>
        </is>
      </c>
      <c r="E10" s="10" t="n">
        <v>30003032</v>
      </c>
      <c r="F10" s="10" t="inlineStr">
        <is>
          <t>PAPELAO TRASEIRO 280X410 - ENCOSTO PE INTEIRO (X3)</t>
        </is>
      </c>
      <c r="G10" s="10" t="inlineStr">
        <is>
          <t>CARTONAGEM</t>
        </is>
      </c>
      <c r="H10" s="10" t="inlineStr">
        <is>
          <t>CARTONAGEM</t>
        </is>
      </c>
      <c r="I10" s="9" t="inlineStr">
        <is>
          <t>CARTONAGEM</t>
        </is>
      </c>
      <c r="J10" s="9" t="n">
        <v>198</v>
      </c>
      <c r="K10" s="10">
        <f>IF($E10="","",IFERROR(INDEX('01_Cad_Pecas'!$H$2:$H$5000,MATCH($E10,'01_Cad_Pecas'!$D$2:$D$5000,0)),IFERROR(INDEX('01_Cad_Pecas'!$H$2:$H$5000,MATCH(VALUE($E10),'01_Cad_Pecas'!$D$2:$D$5000,0)),"")))</f>
        <v/>
      </c>
      <c r="L10" s="10">
        <f>IF($E10="","",IFERROR(INDEX('01_Cad_Pecas'!$I$2:$I$5000,MATCH($E10,'01_Cad_Pecas'!$D$2:$D$5000,0)),IFERROR(INDEX('01_Cad_Pecas'!$I$2:$I$5000,MATCH(VALUE($E10),'01_Cad_Pecas'!$D$2:$D$5000,0)),"")))</f>
        <v/>
      </c>
      <c r="M10" s="10">
        <f>IF(OR($J10="",$L10=""),"",IF($K10="",0,$K10)+$J10*$L10)</f>
        <v/>
      </c>
      <c r="N10" s="10" t="n">
        <v>46199</v>
      </c>
      <c r="O10" s="9" t="n">
        <v>198</v>
      </c>
      <c r="P10" s="10" t="n"/>
      <c r="Q10" s="10" t="n"/>
      <c r="R10" s="10">
        <f>IF(AND($P10&lt;&gt;"",$Q10&lt;&gt;""),($Q10-$P10)*1440,IF(AND($O10&lt;&gt;"",$L10&lt;&gt;""),IF($K10="",0,$K10)+$O10*$L10,""))</f>
        <v/>
      </c>
      <c r="S10" s="10" t="n"/>
      <c r="T10" s="10">
        <f>IF(OR($J10="",$O10=""),"",$O10/$J10)</f>
        <v/>
      </c>
      <c r="U10" s="10" t="n"/>
      <c r="V10" s="10">
        <f>IF($A10="","",IF(AND($A10&lt;&gt;"",NOT(OR($U10="Concluído",$U10="Concluido")),TODAY()&gt;$A10),"SIM","NÃO"))</f>
        <v/>
      </c>
      <c r="W10" s="10">
        <f>IF(OR($A10="",$I10="",$M10=""),"",SUMIFS($M$2:M10,$I$2:I10,$I10,$A$2:A10,$A10)-$M10)</f>
        <v/>
      </c>
      <c r="X10" s="10">
        <f>IF(OR($A10="",$I10=""),"",SUMIFS($M$2:$M$4922,$I$2:$I$4922,$I10,$A$2:$A$4922,$A10))</f>
        <v/>
      </c>
      <c r="Y10" s="10">
        <f>IFERROR(VLOOKUP($I10,'02_Cad_Maquinas'!$B$2:$H$200,7,FALSE()),"")</f>
        <v/>
      </c>
      <c r="Z10" s="10">
        <f>IF(OR($X10="",$Y10=""),"",$Y10-$X10)</f>
        <v/>
      </c>
      <c r="AA10" s="11">
        <f>IF(OR($X10="",$Y10=""),"",$X10/$Y10)</f>
        <v/>
      </c>
      <c r="AB10" s="10" t="inlineStr">
        <is>
          <t>10176|CARTONAGEM</t>
        </is>
      </c>
      <c r="AC10" s="10">
        <f>IF($B10="","","|"&amp;SUBSTITUTE(TRIM(SUBSTITUTE(SUBSTITUTE(SUBSTITUTE(SUBSTITUTE(SUBSTITUTE(SUBSTITUTE(SUBSTITUTE(SUBSTITUTE(SUBSTITUTE(SUBSTITUTE(SUBSTITUTE(SUBSTITUTE(SUBSTITUTE(SUBSTITUTE(TRIM($B10&amp;""),CHAR(10)," "),CHAR(13)," "),"."," "),";"," "),","," "),"/"," "),"+"," "),"-"," "),"  "," "),"  "," "),"  "," "),"  "," "),"  "," "),"  "," "))," ","|")&amp;"|")</f>
        <v/>
      </c>
      <c r="AD10" s="10">
        <f>TRIM($I10&amp;"")</f>
        <v/>
      </c>
    </row>
    <row r="11" ht="24" customHeight="1">
      <c r="A11" s="9" t="n">
        <v>46196</v>
      </c>
      <c r="B11" s="10" t="n">
        <v>10176</v>
      </c>
      <c r="C11" s="10" t="inlineStr">
        <is>
          <t>M/C 0630 (MULTIMOVEIS)</t>
        </is>
      </c>
      <c r="D11" s="10" t="inlineStr">
        <is>
          <t>CARTONAGEM</t>
        </is>
      </c>
      <c r="E11" s="10" t="n">
        <v>30003033</v>
      </c>
      <c r="F11" s="10" t="inlineStr">
        <is>
          <t>PAPELAO FRENTE 490X410 - ENCOSTO PE INTEIRO (X3)</t>
        </is>
      </c>
      <c r="G11" s="10" t="inlineStr">
        <is>
          <t>CARTONAGEM</t>
        </is>
      </c>
      <c r="H11" s="10" t="inlineStr">
        <is>
          <t>CARTONAGEM</t>
        </is>
      </c>
      <c r="I11" s="9" t="inlineStr">
        <is>
          <t>CARTONAGEM</t>
        </is>
      </c>
      <c r="J11" s="9" t="n">
        <v>198</v>
      </c>
      <c r="K11" s="10">
        <f>IF($E11="","",IFERROR(INDEX('01_Cad_Pecas'!$H$2:$H$5000,MATCH($E11,'01_Cad_Pecas'!$D$2:$D$5000,0)),IFERROR(INDEX('01_Cad_Pecas'!$H$2:$H$5000,MATCH(VALUE($E11),'01_Cad_Pecas'!$D$2:$D$5000,0)),"")))</f>
        <v/>
      </c>
      <c r="L11" s="10">
        <f>IF($E11="","",IFERROR(INDEX('01_Cad_Pecas'!$I$2:$I$5000,MATCH($E11,'01_Cad_Pecas'!$D$2:$D$5000,0)),IFERROR(INDEX('01_Cad_Pecas'!$I$2:$I$5000,MATCH(VALUE($E11),'01_Cad_Pecas'!$D$2:$D$5000,0)),"")))</f>
        <v/>
      </c>
      <c r="M11" s="10">
        <f>IF(OR($J11="",$L11=""),"",IF($K11="",0,$K11)+$J11*$L11)</f>
        <v/>
      </c>
      <c r="N11" s="10" t="n">
        <v>46199</v>
      </c>
      <c r="O11" s="9" t="n">
        <v>198</v>
      </c>
      <c r="P11" s="10" t="n"/>
      <c r="Q11" s="10" t="n"/>
      <c r="R11" s="10">
        <f>IF(AND($P11&lt;&gt;"",$Q11&lt;&gt;""),($Q11-$P11)*1440,IF(AND($O11&lt;&gt;"",$L11&lt;&gt;""),IF($K11="",0,$K11)+$O11*$L11,""))</f>
        <v/>
      </c>
      <c r="S11" s="10" t="n"/>
      <c r="T11" s="10">
        <f>IF(OR($J11="",$O11=""),"",$O11/$J11)</f>
        <v/>
      </c>
      <c r="U11" s="10" t="n"/>
      <c r="V11" s="10">
        <f>IF($A11="","",IF(AND($A11&lt;&gt;"",NOT(OR($U11="Concluído",$U11="Concluido")),TODAY()&gt;$A11),"SIM","NÃO"))</f>
        <v/>
      </c>
      <c r="W11" s="10">
        <f>IF(OR($A11="",$I11="",$M11=""),"",SUMIFS($M$2:M11,$I$2:I11,$I11,$A$2:A11,$A11)-$M11)</f>
        <v/>
      </c>
      <c r="X11" s="10">
        <f>IF(OR($A11="",$I11=""),"",SUMIFS($M$2:$M$4922,$I$2:$I$4922,$I11,$A$2:$A$4922,$A11))</f>
        <v/>
      </c>
      <c r="Y11" s="10">
        <f>IFERROR(VLOOKUP($I11,'02_Cad_Maquinas'!$B$2:$H$200,7,FALSE()),"")</f>
        <v/>
      </c>
      <c r="Z11" s="10">
        <f>IF(OR($X11="",$Y11=""),"",$Y11-$X11)</f>
        <v/>
      </c>
      <c r="AA11" s="11">
        <f>IF(OR($X11="",$Y11=""),"",$X11/$Y11)</f>
        <v/>
      </c>
      <c r="AB11" s="10" t="inlineStr">
        <is>
          <t>10176|CARTONAGEM</t>
        </is>
      </c>
      <c r="AC11" s="10">
        <f>IF($B11="","","|"&amp;SUBSTITUTE(TRIM(SUBSTITUTE(SUBSTITUTE(SUBSTITUTE(SUBSTITUTE(SUBSTITUTE(SUBSTITUTE(SUBSTITUTE(SUBSTITUTE(SUBSTITUTE(SUBSTITUTE(SUBSTITUTE(SUBSTITUTE(SUBSTITUTE(SUBSTITUTE(TRIM($B11&amp;""),CHAR(10)," "),CHAR(13)," "),"."," "),";"," "),","," "),"/"," "),"+"," "),"-"," "),"  "," "),"  "," "),"  "," "),"  "," "),"  "," "),"  "," "))," ","|")&amp;"|")</f>
        <v/>
      </c>
      <c r="AD11" s="10">
        <f>TRIM($I11&amp;"")</f>
        <v/>
      </c>
    </row>
    <row r="12" ht="24" customHeight="1">
      <c r="A12" s="9" t="n">
        <v>46196</v>
      </c>
      <c r="B12" s="10" t="n">
        <v>10176</v>
      </c>
      <c r="C12" s="10" t="inlineStr">
        <is>
          <t>M/C 0630 (MULTIMOVEIS)</t>
        </is>
      </c>
      <c r="D12" s="10" t="inlineStr">
        <is>
          <t>CARTONAGEM</t>
        </is>
      </c>
      <c r="E12" s="10" t="n">
        <v>30003034</v>
      </c>
      <c r="F12" s="10" t="inlineStr">
        <is>
          <t>PAPELAO 410 X 180 - ENCOSTO 980 (X7)</t>
        </is>
      </c>
      <c r="G12" s="10" t="inlineStr">
        <is>
          <t>CARTONAGEM</t>
        </is>
      </c>
      <c r="H12" s="10" t="inlineStr">
        <is>
          <t>CARTONAGEM</t>
        </is>
      </c>
      <c r="I12" s="9" t="inlineStr">
        <is>
          <t>CARTONAGEM</t>
        </is>
      </c>
      <c r="J12" s="9" t="n">
        <v>40</v>
      </c>
      <c r="K12" s="10">
        <f>IF($E12="","",IFERROR(INDEX('01_Cad_Pecas'!$H$2:$H$5000,MATCH($E12,'01_Cad_Pecas'!$D$2:$D$5000,0)),IFERROR(INDEX('01_Cad_Pecas'!$H$2:$H$5000,MATCH(VALUE($E12),'01_Cad_Pecas'!$D$2:$D$5000,0)),"")))</f>
        <v/>
      </c>
      <c r="L12" s="10">
        <f>IF($E12="","",IFERROR(INDEX('01_Cad_Pecas'!$I$2:$I$5000,MATCH($E12,'01_Cad_Pecas'!$D$2:$D$5000,0)),IFERROR(INDEX('01_Cad_Pecas'!$I$2:$I$5000,MATCH(VALUE($E12),'01_Cad_Pecas'!$D$2:$D$5000,0)),"")))</f>
        <v/>
      </c>
      <c r="M12" s="10">
        <f>IF(OR($J12="",$L12=""),"",IF($K12="",0,$K12)+$J12*$L12)</f>
        <v/>
      </c>
      <c r="N12" s="10" t="n">
        <v>46199</v>
      </c>
      <c r="O12" s="9" t="n">
        <v>40</v>
      </c>
      <c r="P12" s="10" t="n"/>
      <c r="Q12" s="10" t="n"/>
      <c r="R12" s="10">
        <f>IF(AND($P12&lt;&gt;"",$Q12&lt;&gt;""),($Q12-$P12)*1440,IF(AND($O12&lt;&gt;"",$L12&lt;&gt;""),IF($K12="",0,$K12)+$O12*$L12,""))</f>
        <v/>
      </c>
      <c r="S12" s="10" t="n"/>
      <c r="T12" s="10">
        <f>IF(OR($J12="",$O12=""),"",$O12/$J12)</f>
        <v/>
      </c>
      <c r="U12" s="10" t="n"/>
      <c r="V12" s="10">
        <f>IF($A12="","",IF(AND($A12&lt;&gt;"",NOT(OR($U12="Concluído",$U12="Concluido")),TODAY()&gt;$A12),"SIM","NÃO"))</f>
        <v/>
      </c>
      <c r="W12" s="10">
        <f>IF(OR($A12="",$I12="",$M12=""),"",SUMIFS($M$2:M12,$I$2:I12,$I12,$A$2:A12,$A12)-$M12)</f>
        <v/>
      </c>
      <c r="X12" s="10">
        <f>IF(OR($A12="",$I12=""),"",SUMIFS($M$2:$M$4922,$I$2:$I$4922,$I12,$A$2:$A$4922,$A12))</f>
        <v/>
      </c>
      <c r="Y12" s="10">
        <f>IFERROR(VLOOKUP($I12,'02_Cad_Maquinas'!$B$2:$H$200,7,FALSE()),"")</f>
        <v/>
      </c>
      <c r="Z12" s="10">
        <f>IF(OR($X12="",$Y12=""),"",$Y12-$X12)</f>
        <v/>
      </c>
      <c r="AA12" s="11">
        <f>IF(OR($X12="",$Y12=""),"",$X12/$Y12)</f>
        <v/>
      </c>
      <c r="AB12" s="10" t="inlineStr">
        <is>
          <t>10176|CARTONAGEM</t>
        </is>
      </c>
      <c r="AC12" s="10">
        <f>IF($B12="","","|"&amp;SUBSTITUTE(TRIM(SUBSTITUTE(SUBSTITUTE(SUBSTITUTE(SUBSTITUTE(SUBSTITUTE(SUBSTITUTE(SUBSTITUTE(SUBSTITUTE(SUBSTITUTE(SUBSTITUTE(SUBSTITUTE(SUBSTITUTE(SUBSTITUTE(SUBSTITUTE(TRIM($B12&amp;""),CHAR(10)," "),CHAR(13)," "),"."," "),";"," "),","," "),"/"," "),"+"," "),"-"," "),"  "," "),"  "," "),"  "," "),"  "," "),"  "," "),"  "," "))," ","|")&amp;"|")</f>
        <v/>
      </c>
      <c r="AD12" s="10">
        <f>TRIM($I12&amp;"")</f>
        <v/>
      </c>
    </row>
    <row r="13" ht="24" customHeight="1">
      <c r="A13" s="9" t="n">
        <v>46198</v>
      </c>
      <c r="B13" s="10" t="n">
        <v>10176</v>
      </c>
      <c r="C13" s="10" t="inlineStr">
        <is>
          <t>M/C 0630 (MULTIMOVEIS)</t>
        </is>
      </c>
      <c r="D13" s="10" t="inlineStr">
        <is>
          <t>CARTONAGEM</t>
        </is>
      </c>
      <c r="E13" s="10" t="n">
        <v>30003330</v>
      </c>
      <c r="F13" s="10" t="inlineStr">
        <is>
          <t>EMB. ESPALDAR TOPAZIO (412X65X60)</t>
        </is>
      </c>
      <c r="G13" s="10" t="inlineStr">
        <is>
          <t>CARTONAGEM</t>
        </is>
      </c>
      <c r="H13" s="10" t="inlineStr">
        <is>
          <t>CARTONAGEM</t>
        </is>
      </c>
      <c r="I13" s="9" t="inlineStr">
        <is>
          <t>CARTONAGEM</t>
        </is>
      </c>
      <c r="J13" s="9" t="n">
        <v>75</v>
      </c>
      <c r="K13" s="10">
        <f>IF($E13="","",IFERROR(INDEX('01_Cad_Pecas'!$H$2:$H$5000,MATCH($E13,'01_Cad_Pecas'!$D$2:$D$5000,0)),IFERROR(INDEX('01_Cad_Pecas'!$H$2:$H$5000,MATCH(VALUE($E13),'01_Cad_Pecas'!$D$2:$D$5000,0)),"")))</f>
        <v/>
      </c>
      <c r="L13" s="10">
        <f>IF($E13="","",IFERROR(INDEX('01_Cad_Pecas'!$I$2:$I$5000,MATCH($E13,'01_Cad_Pecas'!$D$2:$D$5000,0)),IFERROR(INDEX('01_Cad_Pecas'!$I$2:$I$5000,MATCH(VALUE($E13),'01_Cad_Pecas'!$D$2:$D$5000,0)),"")))</f>
        <v/>
      </c>
      <c r="M13" s="10">
        <f>IF(OR($J13="",$L13=""),"",IF($K13="",0,$K13)+$J13*$L13)</f>
        <v/>
      </c>
      <c r="N13" s="10" t="n">
        <v>46199</v>
      </c>
      <c r="O13" s="9" t="n">
        <v>75</v>
      </c>
      <c r="P13" s="10" t="n"/>
      <c r="Q13" s="10" t="n"/>
      <c r="R13" s="10">
        <f>IF(AND($P13&lt;&gt;"",$Q13&lt;&gt;""),($Q13-$P13)*1440,IF(AND($O13&lt;&gt;"",$L13&lt;&gt;""),IF($K13="",0,$K13)+$O13*$L13,""))</f>
        <v/>
      </c>
      <c r="S13" s="10" t="n"/>
      <c r="T13" s="10">
        <f>IF(OR($J13="",$O13=""),"",$O13/$J13)</f>
        <v/>
      </c>
      <c r="U13" s="10" t="n"/>
      <c r="V13" s="10">
        <f>IF($A13="","",IF(AND($A13&lt;&gt;"",NOT(OR($U13="Concluído",$U13="Concluido")),TODAY()&gt;$A13),"SIM","NÃO"))</f>
        <v/>
      </c>
      <c r="W13" s="10">
        <f>IF(OR($A13="",$I13="",$M13=""),"",SUMIFS($M$2:M13,$I$2:I13,$I13,$A$2:A13,$A13)-$M13)</f>
        <v/>
      </c>
      <c r="X13" s="10">
        <f>IF(OR($A13="",$I13=""),"",SUMIFS($M$2:$M$4922,$I$2:$I$4922,$I13,$A$2:$A$4922,$A13))</f>
        <v/>
      </c>
      <c r="Y13" s="10">
        <f>IFERROR(VLOOKUP($I13,'02_Cad_Maquinas'!$B$2:$H$200,7,FALSE()),"")</f>
        <v/>
      </c>
      <c r="Z13" s="10">
        <f>IF(OR($X13="",$Y13=""),"",$Y13-$X13)</f>
        <v/>
      </c>
      <c r="AA13" s="11">
        <f>IF(OR($X13="",$Y13=""),"",$X13/$Y13)</f>
        <v/>
      </c>
      <c r="AB13" s="10" t="inlineStr">
        <is>
          <t>10176|CARTONAGEM</t>
        </is>
      </c>
      <c r="AC13" s="10">
        <f>IF($B13="","","|"&amp;SUBSTITUTE(TRIM(SUBSTITUTE(SUBSTITUTE(SUBSTITUTE(SUBSTITUTE(SUBSTITUTE(SUBSTITUTE(SUBSTITUTE(SUBSTITUTE(SUBSTITUTE(SUBSTITUTE(SUBSTITUTE(SUBSTITUTE(SUBSTITUTE(SUBSTITUTE(TRIM($B13&amp;""),CHAR(10)," "),CHAR(13)," "),"."," "),";"," "),","," "),"/"," "),"+"," "),"-"," "),"  "," "),"  "," "),"  "," "),"  "," "),"  "," "),"  "," "))," ","|")&amp;"|")</f>
        <v/>
      </c>
      <c r="AD13" s="10">
        <f>TRIM($I13&amp;"")</f>
        <v/>
      </c>
    </row>
    <row r="14" ht="24" customHeight="1">
      <c r="A14" s="9" t="n">
        <v>46198</v>
      </c>
      <c r="B14" s="10" t="n">
        <v>10176</v>
      </c>
      <c r="C14" s="10" t="inlineStr">
        <is>
          <t>M/C 0630 (MULTIMOVEIS)</t>
        </is>
      </c>
      <c r="D14" s="10" t="inlineStr">
        <is>
          <t>CARTONAGEM</t>
        </is>
      </c>
      <c r="E14" s="10" t="n">
        <v>300048930</v>
      </c>
      <c r="F14" s="10" t="inlineStr">
        <is>
          <t>EMB. CADEIRA SANTIAGO (935X449X100)</t>
        </is>
      </c>
      <c r="G14" s="10" t="inlineStr">
        <is>
          <t>CARTONAGEM</t>
        </is>
      </c>
      <c r="H14" s="10" t="inlineStr">
        <is>
          <t>CARTONAGEM</t>
        </is>
      </c>
      <c r="I14" s="9" t="inlineStr">
        <is>
          <t>CARTONAGEM</t>
        </is>
      </c>
      <c r="J14" s="9" t="n">
        <v>15</v>
      </c>
      <c r="K14" s="10">
        <f>IF($E14="","",IFERROR(INDEX('01_Cad_Pecas'!$H$2:$H$5000,MATCH($E14,'01_Cad_Pecas'!$D$2:$D$5000,0)),IFERROR(INDEX('01_Cad_Pecas'!$H$2:$H$5000,MATCH(VALUE($E14),'01_Cad_Pecas'!$D$2:$D$5000,0)),"")))</f>
        <v/>
      </c>
      <c r="L14" s="10">
        <f>IF($E14="","",IFERROR(INDEX('01_Cad_Pecas'!$I$2:$I$5000,MATCH($E14,'01_Cad_Pecas'!$D$2:$D$5000,0)),IFERROR(INDEX('01_Cad_Pecas'!$I$2:$I$5000,MATCH(VALUE($E14),'01_Cad_Pecas'!$D$2:$D$5000,0)),"")))</f>
        <v/>
      </c>
      <c r="M14" s="10">
        <f>IF(OR($J14="",$L14=""),"",IF($K14="",0,$K14)+$J14*$L14)</f>
        <v/>
      </c>
      <c r="N14" s="10" t="n">
        <v>46199</v>
      </c>
      <c r="O14" s="9" t="n">
        <v>15</v>
      </c>
      <c r="P14" s="10" t="n"/>
      <c r="Q14" s="10" t="n"/>
      <c r="R14" s="10">
        <f>IF(AND($P14&lt;&gt;"",$Q14&lt;&gt;""),($Q14-$P14)*1440,IF(AND($O14&lt;&gt;"",$L14&lt;&gt;""),IF($K14="",0,$K14)+$O14*$L14,""))</f>
        <v/>
      </c>
      <c r="S14" s="10" t="n"/>
      <c r="T14" s="10">
        <f>IF(OR($J14="",$O14=""),"",$O14/$J14)</f>
        <v/>
      </c>
      <c r="U14" s="10" t="n"/>
      <c r="V14" s="10">
        <f>IF($A14="","",IF(AND($A14&lt;&gt;"",NOT(OR($U14="Concluído",$U14="Concluido")),TODAY()&gt;$A14),"SIM","NÃO"))</f>
        <v/>
      </c>
      <c r="W14" s="10">
        <f>IF(OR($A14="",$I14="",$M14=""),"",SUMIFS($M$2:M14,$I$2:I14,$I14,$A$2:A14,$A14)-$M14)</f>
        <v/>
      </c>
      <c r="X14" s="10">
        <f>IF(OR($A14="",$I14=""),"",SUMIFS($M$2:$M$4922,$I$2:$I$4922,$I14,$A$2:$A$4922,$A14))</f>
        <v/>
      </c>
      <c r="Y14" s="10">
        <f>IFERROR(VLOOKUP($I14,'02_Cad_Maquinas'!$B$2:$H$200,7,FALSE()),"")</f>
        <v/>
      </c>
      <c r="Z14" s="10">
        <f>IF(OR($X14="",$Y14=""),"",$Y14-$X14)</f>
        <v/>
      </c>
      <c r="AA14" s="11">
        <f>IF(OR($X14="",$Y14=""),"",$X14/$Y14)</f>
        <v/>
      </c>
      <c r="AB14" s="10" t="inlineStr">
        <is>
          <t>10176|CARTONAGEM</t>
        </is>
      </c>
      <c r="AC14" s="10">
        <f>IF($B14="","","|"&amp;SUBSTITUTE(TRIM(SUBSTITUTE(SUBSTITUTE(SUBSTITUTE(SUBSTITUTE(SUBSTITUTE(SUBSTITUTE(SUBSTITUTE(SUBSTITUTE(SUBSTITUTE(SUBSTITUTE(SUBSTITUTE(SUBSTITUTE(SUBSTITUTE(SUBSTITUTE(TRIM($B14&amp;""),CHAR(10)," "),CHAR(13)," "),"."," "),";"," "),","," "),"/"," "),"+"," "),"-"," "),"  "," "),"  "," "),"  "," "),"  "," "),"  "," "),"  "," "))," ","|")&amp;"|")</f>
        <v/>
      </c>
      <c r="AD14" s="10">
        <f>TRIM($I14&amp;"")</f>
        <v/>
      </c>
    </row>
    <row r="15" ht="24" customHeight="1">
      <c r="A15" s="9" t="n">
        <v>46198</v>
      </c>
      <c r="B15" s="10" t="n">
        <v>10176</v>
      </c>
      <c r="C15" s="10" t="inlineStr">
        <is>
          <t>M/C 0630 (MULTIMOVEIS)</t>
        </is>
      </c>
      <c r="D15" s="10" t="inlineStr">
        <is>
          <t>CARTONAGEM</t>
        </is>
      </c>
      <c r="E15" s="10" t="n">
        <v>300048931</v>
      </c>
      <c r="F15" s="10" t="inlineStr">
        <is>
          <t>EMB. TRAVESSAS CADEIRA SANTIAGO (365X280X35)</t>
        </is>
      </c>
      <c r="G15" s="10" t="inlineStr">
        <is>
          <t>CARTONAGEM</t>
        </is>
      </c>
      <c r="H15" s="10" t="inlineStr">
        <is>
          <t>CARTONAGEM</t>
        </is>
      </c>
      <c r="I15" s="9" t="inlineStr">
        <is>
          <t>CARTONAGEM</t>
        </is>
      </c>
      <c r="J15" s="9" t="n">
        <v>15</v>
      </c>
      <c r="K15" s="10">
        <f>IF($E15="","",IFERROR(INDEX('01_Cad_Pecas'!$H$2:$H$5000,MATCH($E15,'01_Cad_Pecas'!$D$2:$D$5000,0)),IFERROR(INDEX('01_Cad_Pecas'!$H$2:$H$5000,MATCH(VALUE($E15),'01_Cad_Pecas'!$D$2:$D$5000,0)),"")))</f>
        <v/>
      </c>
      <c r="L15" s="10">
        <f>IF($E15="","",IFERROR(INDEX('01_Cad_Pecas'!$I$2:$I$5000,MATCH($E15,'01_Cad_Pecas'!$D$2:$D$5000,0)),IFERROR(INDEX('01_Cad_Pecas'!$I$2:$I$5000,MATCH(VALUE($E15),'01_Cad_Pecas'!$D$2:$D$5000,0)),"")))</f>
        <v/>
      </c>
      <c r="M15" s="10">
        <f>IF(OR($J15="",$L15=""),"",IF($K15="",0,$K15)+$J15*$L15)</f>
        <v/>
      </c>
      <c r="N15" s="10" t="n">
        <v>46199</v>
      </c>
      <c r="O15" s="9" t="n">
        <v>15</v>
      </c>
      <c r="P15" s="10" t="n"/>
      <c r="Q15" s="10" t="n"/>
      <c r="R15" s="10">
        <f>IF(AND($P15&lt;&gt;"",$Q15&lt;&gt;""),($Q15-$P15)*1440,IF(AND($O15&lt;&gt;"",$L15&lt;&gt;""),IF($K15="",0,$K15)+$O15*$L15,""))</f>
        <v/>
      </c>
      <c r="S15" s="10" t="n"/>
      <c r="T15" s="10">
        <f>IF(OR($J15="",$O15=""),"",$O15/$J15)</f>
        <v/>
      </c>
      <c r="U15" s="10" t="n"/>
      <c r="V15" s="10">
        <f>IF($A15="","",IF(AND($A15&lt;&gt;"",NOT(OR($U15="Concluído",$U15="Concluido")),TODAY()&gt;$A15),"SIM","NÃO"))</f>
        <v/>
      </c>
      <c r="W15" s="10">
        <f>IF(OR($A15="",$I15="",$M15=""),"",SUMIFS($M$2:M15,$I$2:I15,$I15,$A$2:A15,$A15)-$M15)</f>
        <v/>
      </c>
      <c r="X15" s="10">
        <f>IF(OR($A15="",$I15=""),"",SUMIFS($M$2:$M$4922,$I$2:$I$4922,$I15,$A$2:$A$4922,$A15))</f>
        <v/>
      </c>
      <c r="Y15" s="10">
        <f>IFERROR(VLOOKUP($I15,'02_Cad_Maquinas'!$B$2:$H$200,7,FALSE()),"")</f>
        <v/>
      </c>
      <c r="Z15" s="10">
        <f>IF(OR($X15="",$Y15=""),"",$Y15-$X15)</f>
        <v/>
      </c>
      <c r="AA15" s="11">
        <f>IF(OR($X15="",$Y15=""),"",$X15/$Y15)</f>
        <v/>
      </c>
      <c r="AB15" s="10" t="inlineStr">
        <is>
          <t>10176|CARTONAGEM</t>
        </is>
      </c>
      <c r="AC15" s="10">
        <f>IF($B15="","","|"&amp;SUBSTITUTE(TRIM(SUBSTITUTE(SUBSTITUTE(SUBSTITUTE(SUBSTITUTE(SUBSTITUTE(SUBSTITUTE(SUBSTITUTE(SUBSTITUTE(SUBSTITUTE(SUBSTITUTE(SUBSTITUTE(SUBSTITUTE(SUBSTITUTE(SUBSTITUTE(TRIM($B15&amp;""),CHAR(10)," "),CHAR(13)," "),"."," "),";"," "),","," "),"/"," "),"+"," "),"-"," "),"  "," "),"  "," "),"  "," "),"  "," "),"  "," "),"  "," "))," ","|")&amp;"|")</f>
        <v/>
      </c>
      <c r="AD15" s="10">
        <f>TRIM($I15&amp;"")</f>
        <v/>
      </c>
    </row>
    <row r="16" ht="36" customHeight="1">
      <c r="A16" s="9" t="n">
        <v>46199</v>
      </c>
      <c r="B16" s="10" t="n">
        <v>10163</v>
      </c>
      <c r="C16" s="10" t="inlineStr">
        <is>
          <t>33751 MULTIMOVEIS ESPORTAÇÃO</t>
        </is>
      </c>
      <c r="D16" s="10" t="inlineStr">
        <is>
          <t>CARTONAGEM</t>
        </is>
      </c>
      <c r="E16" s="10" t="n">
        <v>200124131</v>
      </c>
      <c r="F16" s="10" t="inlineStr">
        <is>
          <t>EMB. MESA MIAMI 1,20 (1240X834X40)</t>
        </is>
      </c>
      <c r="G16" s="10" t="inlineStr">
        <is>
          <t>CARTONAGEM</t>
        </is>
      </c>
      <c r="H16" s="10" t="inlineStr">
        <is>
          <t>CARTONAGEM</t>
        </is>
      </c>
      <c r="I16" s="9" t="inlineStr">
        <is>
          <t>CARTONAGEM</t>
        </is>
      </c>
      <c r="J16" s="9" t="n">
        <v>30</v>
      </c>
      <c r="K16" s="10">
        <f>IF($E16="","",IFERROR(INDEX('01_Cad_Pecas'!$H$2:$H$5000,MATCH($E16,'01_Cad_Pecas'!$D$2:$D$5000,0)),IFERROR(INDEX('01_Cad_Pecas'!$H$2:$H$5000,MATCH(VALUE($E16),'01_Cad_Pecas'!$D$2:$D$5000,0)),"")))</f>
        <v/>
      </c>
      <c r="L16" s="10">
        <f>IF($E16="","",IFERROR(INDEX('01_Cad_Pecas'!$I$2:$I$5000,MATCH($E16,'01_Cad_Pecas'!$D$2:$D$5000,0)),IFERROR(INDEX('01_Cad_Pecas'!$I$2:$I$5000,MATCH(VALUE($E16),'01_Cad_Pecas'!$D$2:$D$5000,0)),"")))</f>
        <v/>
      </c>
      <c r="M16" s="10">
        <f>IF(OR($J16="",$L16=""),"",IF($K16="",0,$K16)+$J16*$L16)</f>
        <v/>
      </c>
      <c r="N16" s="10" t="n">
        <v>46198</v>
      </c>
      <c r="O16" s="9" t="n">
        <v>30</v>
      </c>
      <c r="P16" s="10" t="n"/>
      <c r="Q16" s="10" t="n"/>
      <c r="R16" s="10">
        <f>IF(AND($P16&lt;&gt;"",$Q16&lt;&gt;""),($Q16-$P16)*1440,IF(AND($O16&lt;&gt;"",$L16&lt;&gt;""),IF($K16="",0,$K16)+$O16*$L16,""))</f>
        <v/>
      </c>
      <c r="S16" s="10" t="n"/>
      <c r="T16" s="10">
        <f>IF(OR($J16="",$O16=""),"",$O16/$J16)</f>
        <v/>
      </c>
      <c r="U16" s="10" t="n"/>
      <c r="V16" s="10">
        <f>IF($A16="","",IF(AND($A16&lt;&gt;"",NOT(OR($U16="Concluído",$U16="Concluido")),TODAY()&gt;$A16),"SIM","NÃO"))</f>
        <v/>
      </c>
      <c r="W16" s="10">
        <f>IF(OR($A16="",$I16="",$M16=""),"",SUMIFS($M$2:M16,$I$2:I16,$I16,$A$2:A16,$A16)-$M16)</f>
        <v/>
      </c>
      <c r="X16" s="10">
        <f>IF(OR($A16="",$I16=""),"",SUMIFS($M$2:$M$4922,$I$2:$I$4922,$I16,$A$2:$A$4922,$A16))</f>
        <v/>
      </c>
      <c r="Y16" s="10">
        <f>IFERROR(VLOOKUP($I16,'02_Cad_Maquinas'!$B$2:$H$200,7,FALSE()),"")</f>
        <v/>
      </c>
      <c r="Z16" s="10">
        <f>IF(OR($X16="",$Y16=""),"",$Y16-$X16)</f>
        <v/>
      </c>
      <c r="AA16" s="11">
        <f>IF(OR($X16="",$Y16=""),"",$X16/$Y16)</f>
        <v/>
      </c>
      <c r="AB16" s="10" t="inlineStr">
        <is>
          <t>10163|CARTONAGEM</t>
        </is>
      </c>
      <c r="AC16" s="10">
        <f>IF($B16="","","|"&amp;SUBSTITUTE(TRIM(SUBSTITUTE(SUBSTITUTE(SUBSTITUTE(SUBSTITUTE(SUBSTITUTE(SUBSTITUTE(SUBSTITUTE(SUBSTITUTE(SUBSTITUTE(SUBSTITUTE(SUBSTITUTE(SUBSTITUTE(SUBSTITUTE(SUBSTITUTE(TRIM($B16&amp;""),CHAR(10)," "),CHAR(13)," "),"."," "),";"," "),","," "),"/"," "),"+"," "),"-"," "),"  "," "),"  "," "),"  "," "),"  "," "),"  "," "),"  "," "))," ","|")&amp;"|")</f>
        <v/>
      </c>
      <c r="AD16" s="10">
        <f>TRIM($I16&amp;"")</f>
        <v/>
      </c>
    </row>
    <row r="17" ht="36" customHeight="1">
      <c r="A17" s="9" t="n">
        <v>46199</v>
      </c>
      <c r="B17" s="10" t="n">
        <v>10163</v>
      </c>
      <c r="C17" s="10" t="inlineStr">
        <is>
          <t>33751 MULTIMOVEIS ESPORTAÇÃO</t>
        </is>
      </c>
      <c r="D17" s="10" t="inlineStr">
        <is>
          <t>CARTONAGEM</t>
        </is>
      </c>
      <c r="E17" s="10" t="n">
        <v>200131130</v>
      </c>
      <c r="F17" s="10" t="inlineStr">
        <is>
          <t>EMB. MESA MIAMI/DAKAR 1,37 (1398X834X40) EMENDA</t>
        </is>
      </c>
      <c r="G17" s="10" t="inlineStr">
        <is>
          <t>CARTONAGEM</t>
        </is>
      </c>
      <c r="H17" s="10" t="inlineStr">
        <is>
          <t>CARTONAGEM</t>
        </is>
      </c>
      <c r="I17" s="9" t="inlineStr">
        <is>
          <t>CARTONAGEM</t>
        </is>
      </c>
      <c r="J17" s="9" t="n">
        <v>20</v>
      </c>
      <c r="K17" s="10">
        <f>IF($E17="","",IFERROR(INDEX('01_Cad_Pecas'!$H$2:$H$5000,MATCH($E17,'01_Cad_Pecas'!$D$2:$D$5000,0)),IFERROR(INDEX('01_Cad_Pecas'!$H$2:$H$5000,MATCH(VALUE($E17),'01_Cad_Pecas'!$D$2:$D$5000,0)),"")))</f>
        <v/>
      </c>
      <c r="L17" s="10">
        <f>IF($E17="","",IFERROR(INDEX('01_Cad_Pecas'!$I$2:$I$5000,MATCH($E17,'01_Cad_Pecas'!$D$2:$D$5000,0)),IFERROR(INDEX('01_Cad_Pecas'!$I$2:$I$5000,MATCH(VALUE($E17),'01_Cad_Pecas'!$D$2:$D$5000,0)),"")))</f>
        <v/>
      </c>
      <c r="M17" s="10">
        <f>IF(OR($J17="",$L17=""),"",IF($K17="",0,$K17)+$J17*$L17)</f>
        <v/>
      </c>
      <c r="N17" s="10" t="n">
        <v>46198</v>
      </c>
      <c r="O17" s="9" t="n">
        <v>20</v>
      </c>
      <c r="P17" s="10" t="n"/>
      <c r="Q17" s="10" t="n"/>
      <c r="R17" s="10">
        <f>IF(AND($P17&lt;&gt;"",$Q17&lt;&gt;""),($Q17-$P17)*1440,IF(AND($O17&lt;&gt;"",$L17&lt;&gt;""),IF($K17="",0,$K17)+$O17*$L17,""))</f>
        <v/>
      </c>
      <c r="S17" s="10" t="n"/>
      <c r="T17" s="10">
        <f>IF(OR($J17="",$O17=""),"",$O17/$J17)</f>
        <v/>
      </c>
      <c r="U17" s="10" t="n"/>
      <c r="V17" s="10">
        <f>IF($A17="","",IF(AND($A17&lt;&gt;"",NOT(OR($U17="Concluído",$U17="Concluido")),TODAY()&gt;$A17),"SIM","NÃO"))</f>
        <v/>
      </c>
      <c r="W17" s="10">
        <f>IF(OR($A17="",$I17="",$M17=""),"",SUMIFS($M$2:M17,$I$2:I17,$I17,$A$2:A17,$A17)-$M17)</f>
        <v/>
      </c>
      <c r="X17" s="10">
        <f>IF(OR($A17="",$I17=""),"",SUMIFS($M$2:$M$4922,$I$2:$I$4922,$I17,$A$2:$A$4922,$A17))</f>
        <v/>
      </c>
      <c r="Y17" s="10">
        <f>IFERROR(VLOOKUP($I17,'02_Cad_Maquinas'!$B$2:$H$200,7,FALSE()),"")</f>
        <v/>
      </c>
      <c r="Z17" s="10">
        <f>IF(OR($X17="",$Y17=""),"",$Y17-$X17)</f>
        <v/>
      </c>
      <c r="AA17" s="11">
        <f>IF(OR($X17="",$Y17=""),"",$X17/$Y17)</f>
        <v/>
      </c>
      <c r="AB17" s="10" t="inlineStr">
        <is>
          <t>10163|CARTONAGEM</t>
        </is>
      </c>
      <c r="AC17" s="10">
        <f>IF($B17="","","|"&amp;SUBSTITUTE(TRIM(SUBSTITUTE(SUBSTITUTE(SUBSTITUTE(SUBSTITUTE(SUBSTITUTE(SUBSTITUTE(SUBSTITUTE(SUBSTITUTE(SUBSTITUTE(SUBSTITUTE(SUBSTITUTE(SUBSTITUTE(SUBSTITUTE(SUBSTITUTE(TRIM($B17&amp;""),CHAR(10)," "),CHAR(13)," "),"."," "),";"," "),","," "),"/"," "),"+"," "),"-"," "),"  "," "),"  "," "),"  "," "),"  "," "),"  "," "),"  "," "))," ","|")&amp;"|")</f>
        <v/>
      </c>
      <c r="AD17" s="10">
        <f>TRIM($I17&amp;"")</f>
        <v/>
      </c>
    </row>
    <row r="18" ht="36" customHeight="1">
      <c r="A18" s="9" t="n">
        <v>46199</v>
      </c>
      <c r="B18" s="10" t="n">
        <v>10163</v>
      </c>
      <c r="C18" s="10" t="inlineStr">
        <is>
          <t>33751 MULTIMOVEIS ESPORTAÇÃO</t>
        </is>
      </c>
      <c r="D18" s="10" t="inlineStr">
        <is>
          <t>CARTONAGEM</t>
        </is>
      </c>
      <c r="E18" s="10" t="n">
        <v>200312130</v>
      </c>
      <c r="F18" s="10" t="inlineStr">
        <is>
          <t>EMB. MESA NOVA YORK 1,20 (945X100X190)</t>
        </is>
      </c>
      <c r="G18" s="10" t="inlineStr">
        <is>
          <t>CARTONAGEM</t>
        </is>
      </c>
      <c r="H18" s="10" t="inlineStr">
        <is>
          <t>CARTONAGEM</t>
        </is>
      </c>
      <c r="I18" s="9" t="inlineStr">
        <is>
          <t>CARTONAGEM</t>
        </is>
      </c>
      <c r="J18" s="9" t="n">
        <v>10</v>
      </c>
      <c r="K18" s="10">
        <f>IF($E18="","",IFERROR(INDEX('01_Cad_Pecas'!$H$2:$H$5000,MATCH($E18,'01_Cad_Pecas'!$D$2:$D$5000,0)),IFERROR(INDEX('01_Cad_Pecas'!$H$2:$H$5000,MATCH(VALUE($E18),'01_Cad_Pecas'!$D$2:$D$5000,0)),"")))</f>
        <v/>
      </c>
      <c r="L18" s="10">
        <f>IF($E18="","",IFERROR(INDEX('01_Cad_Pecas'!$I$2:$I$5000,MATCH($E18,'01_Cad_Pecas'!$D$2:$D$5000,0)),IFERROR(INDEX('01_Cad_Pecas'!$I$2:$I$5000,MATCH(VALUE($E18),'01_Cad_Pecas'!$D$2:$D$5000,0)),"")))</f>
        <v/>
      </c>
      <c r="M18" s="10">
        <f>IF(OR($J18="",$L18=""),"",IF($K18="",0,$K18)+$J18*$L18)</f>
        <v/>
      </c>
      <c r="N18" s="10" t="n">
        <v>46198</v>
      </c>
      <c r="O18" s="9" t="n">
        <v>10</v>
      </c>
      <c r="P18" s="10" t="n"/>
      <c r="Q18" s="10" t="n"/>
      <c r="R18" s="10">
        <f>IF(AND($P18&lt;&gt;"",$Q18&lt;&gt;""),($Q18-$P18)*1440,IF(AND($O18&lt;&gt;"",$L18&lt;&gt;""),IF($K18="",0,$K18)+$O18*$L18,""))</f>
        <v/>
      </c>
      <c r="S18" s="10" t="n"/>
      <c r="T18" s="10">
        <f>IF(OR($J18="",$O18=""),"",$O18/$J18)</f>
        <v/>
      </c>
      <c r="U18" s="10" t="n"/>
      <c r="V18" s="10">
        <f>IF($A18="","",IF(AND($A18&lt;&gt;"",NOT(OR($U18="Concluído",$U18="Concluido")),TODAY()&gt;$A18),"SIM","NÃO"))</f>
        <v/>
      </c>
      <c r="W18" s="10">
        <f>IF(OR($A18="",$I18="",$M18=""),"",SUMIFS($M$2:M18,$I$2:I18,$I18,$A$2:A18,$A18)-$M18)</f>
        <v/>
      </c>
      <c r="X18" s="10">
        <f>IF(OR($A18="",$I18=""),"",SUMIFS($M$2:$M$4922,$I$2:$I$4922,$I18,$A$2:$A$4922,$A18))</f>
        <v/>
      </c>
      <c r="Y18" s="10">
        <f>IFERROR(VLOOKUP($I18,'02_Cad_Maquinas'!$B$2:$H$200,7,FALSE()),"")</f>
        <v/>
      </c>
      <c r="Z18" s="10">
        <f>IF(OR($X18="",$Y18=""),"",$Y18-$X18)</f>
        <v/>
      </c>
      <c r="AA18" s="11">
        <f>IF(OR($X18="",$Y18=""),"",$X18/$Y18)</f>
        <v/>
      </c>
      <c r="AB18" s="10" t="inlineStr">
        <is>
          <t>10163|CARTONAGEM</t>
        </is>
      </c>
      <c r="AC18" s="10">
        <f>IF($B18="","","|"&amp;SUBSTITUTE(TRIM(SUBSTITUTE(SUBSTITUTE(SUBSTITUTE(SUBSTITUTE(SUBSTITUTE(SUBSTITUTE(SUBSTITUTE(SUBSTITUTE(SUBSTITUTE(SUBSTITUTE(SUBSTITUTE(SUBSTITUTE(SUBSTITUTE(SUBSTITUTE(TRIM($B18&amp;""),CHAR(10)," "),CHAR(13)," "),"."," "),";"," "),","," "),"/"," "),"+"," "),"-"," "),"  "," "),"  "," "),"  "," "),"  "," "),"  "," "),"  "," "))," ","|")&amp;"|")</f>
        <v/>
      </c>
      <c r="AD18" s="10">
        <f>TRIM($I18&amp;"")</f>
        <v/>
      </c>
    </row>
    <row r="19" ht="36" customHeight="1">
      <c r="A19" s="9" t="n">
        <v>46199</v>
      </c>
      <c r="B19" s="10" t="n">
        <v>10163</v>
      </c>
      <c r="C19" s="10" t="inlineStr">
        <is>
          <t>33751 MULTIMOVEIS ESPORTAÇÃO</t>
        </is>
      </c>
      <c r="D19" s="10" t="inlineStr">
        <is>
          <t>CARTONAGEM</t>
        </is>
      </c>
      <c r="E19" s="10" t="n">
        <v>200520130</v>
      </c>
      <c r="F19" s="10" t="inlineStr">
        <is>
          <t>EMB. BASE MESA ATHENAS VL 01 (760X390X75)</t>
        </is>
      </c>
      <c r="G19" s="10" t="inlineStr">
        <is>
          <t>CARTONAGEM</t>
        </is>
      </c>
      <c r="H19" s="10" t="inlineStr">
        <is>
          <t>CARTONAGEM</t>
        </is>
      </c>
      <c r="I19" s="9" t="inlineStr">
        <is>
          <t>CARTONAGEM</t>
        </is>
      </c>
      <c r="J19" s="9" t="n">
        <v>70</v>
      </c>
      <c r="K19" s="10">
        <f>IF($E19="","",IFERROR(INDEX('01_Cad_Pecas'!$H$2:$H$5000,MATCH($E19,'01_Cad_Pecas'!$D$2:$D$5000,0)),IFERROR(INDEX('01_Cad_Pecas'!$H$2:$H$5000,MATCH(VALUE($E19),'01_Cad_Pecas'!$D$2:$D$5000,0)),"")))</f>
        <v/>
      </c>
      <c r="L19" s="10">
        <f>IF($E19="","",IFERROR(INDEX('01_Cad_Pecas'!$I$2:$I$5000,MATCH($E19,'01_Cad_Pecas'!$D$2:$D$5000,0)),IFERROR(INDEX('01_Cad_Pecas'!$I$2:$I$5000,MATCH(VALUE($E19),'01_Cad_Pecas'!$D$2:$D$5000,0)),"")))</f>
        <v/>
      </c>
      <c r="M19" s="10">
        <f>IF(OR($J19="",$L19=""),"",IF($K19="",0,$K19)+$J19*$L19)</f>
        <v/>
      </c>
      <c r="N19" s="10" t="n">
        <v>46198</v>
      </c>
      <c r="O19" s="9" t="n">
        <v>70</v>
      </c>
      <c r="P19" s="10" t="n"/>
      <c r="Q19" s="10" t="n"/>
      <c r="R19" s="10">
        <f>IF(AND($P19&lt;&gt;"",$Q19&lt;&gt;""),($Q19-$P19)*1440,IF(AND($O19&lt;&gt;"",$L19&lt;&gt;""),IF($K19="",0,$K19)+$O19*$L19,""))</f>
        <v/>
      </c>
      <c r="S19" s="10" t="n"/>
      <c r="T19" s="10">
        <f>IF(OR($J19="",$O19=""),"",$O19/$J19)</f>
        <v/>
      </c>
      <c r="U19" s="10" t="n"/>
      <c r="V19" s="10">
        <f>IF($A19="","",IF(AND($A19&lt;&gt;"",NOT(OR($U19="Concluído",$U19="Concluido")),TODAY()&gt;$A19),"SIM","NÃO"))</f>
        <v/>
      </c>
      <c r="W19" s="10">
        <f>IF(OR($A19="",$I19="",$M19=""),"",SUMIFS($M$2:M19,$I$2:I19,$I19,$A$2:A19,$A19)-$M19)</f>
        <v/>
      </c>
      <c r="X19" s="10">
        <f>IF(OR($A19="",$I19=""),"",SUMIFS($M$2:$M$4922,$I$2:$I$4922,$I19,$A$2:$A$4922,$A19))</f>
        <v/>
      </c>
      <c r="Y19" s="10">
        <f>IFERROR(VLOOKUP($I19,'02_Cad_Maquinas'!$B$2:$H$200,7,FALSE()),"")</f>
        <v/>
      </c>
      <c r="Z19" s="10">
        <f>IF(OR($X19="",$Y19=""),"",$Y19-$X19)</f>
        <v/>
      </c>
      <c r="AA19" s="11">
        <f>IF(OR($X19="",$Y19=""),"",$X19/$Y19)</f>
        <v/>
      </c>
      <c r="AB19" s="10" t="inlineStr">
        <is>
          <t>10163|CARTONAGEM</t>
        </is>
      </c>
      <c r="AC19" s="10">
        <f>IF($B19="","","|"&amp;SUBSTITUTE(TRIM(SUBSTITUTE(SUBSTITUTE(SUBSTITUTE(SUBSTITUTE(SUBSTITUTE(SUBSTITUTE(SUBSTITUTE(SUBSTITUTE(SUBSTITUTE(SUBSTITUTE(SUBSTITUTE(SUBSTITUTE(SUBSTITUTE(SUBSTITUTE(TRIM($B19&amp;""),CHAR(10)," "),CHAR(13)," "),"."," "),";"," "),","," "),"/"," "),"+"," "),"-"," "),"  "," "),"  "," "),"  "," "),"  "," "),"  "," "),"  "," "))," ","|")&amp;"|")</f>
        <v/>
      </c>
      <c r="AD19" s="10">
        <f>TRIM($I19&amp;"")</f>
        <v/>
      </c>
    </row>
    <row r="20" ht="36" customHeight="1">
      <c r="A20" s="9" t="n">
        <v>46199</v>
      </c>
      <c r="B20" s="10" t="n">
        <v>10163</v>
      </c>
      <c r="C20" s="10" t="inlineStr">
        <is>
          <t>33751 MULTIMOVEIS ESPORTAÇÃO</t>
        </is>
      </c>
      <c r="D20" s="10" t="inlineStr">
        <is>
          <t>CARTONAGEM</t>
        </is>
      </c>
      <c r="E20" s="10" t="n">
        <v>200522130</v>
      </c>
      <c r="F20" s="10" t="inlineStr">
        <is>
          <t>EMB. MESA ATHENAS 1,20/1,36 VL 1/2 (764X464X65)</t>
        </is>
      </c>
      <c r="G20" s="10" t="inlineStr">
        <is>
          <t>CARTONAGEM</t>
        </is>
      </c>
      <c r="H20" s="10" t="inlineStr">
        <is>
          <t>CARTONAGEM</t>
        </is>
      </c>
      <c r="I20" s="9" t="inlineStr">
        <is>
          <t>CARTONAGEM</t>
        </is>
      </c>
      <c r="J20" s="9" t="n">
        <v>130</v>
      </c>
      <c r="K20" s="10">
        <f>IF($E20="","",IFERROR(INDEX('01_Cad_Pecas'!$H$2:$H$5000,MATCH($E20,'01_Cad_Pecas'!$D$2:$D$5000,0)),IFERROR(INDEX('01_Cad_Pecas'!$H$2:$H$5000,MATCH(VALUE($E20),'01_Cad_Pecas'!$D$2:$D$5000,0)),"")))</f>
        <v/>
      </c>
      <c r="L20" s="10">
        <f>IF($E20="","",IFERROR(INDEX('01_Cad_Pecas'!$I$2:$I$5000,MATCH($E20,'01_Cad_Pecas'!$D$2:$D$5000,0)),IFERROR(INDEX('01_Cad_Pecas'!$I$2:$I$5000,MATCH(VALUE($E20),'01_Cad_Pecas'!$D$2:$D$5000,0)),"")))</f>
        <v/>
      </c>
      <c r="M20" s="10">
        <f>IF(OR($J20="",$L20=""),"",IF($K20="",0,$K20)+$J20*$L20)</f>
        <v/>
      </c>
      <c r="N20" s="10" t="n">
        <v>46198</v>
      </c>
      <c r="O20" s="9" t="n">
        <v>130</v>
      </c>
      <c r="P20" s="10" t="n"/>
      <c r="Q20" s="10" t="n"/>
      <c r="R20" s="10">
        <f>IF(AND($P20&lt;&gt;"",$Q20&lt;&gt;""),($Q20-$P20)*1440,IF(AND($O20&lt;&gt;"",$L20&lt;&gt;""),IF($K20="",0,$K20)+$O20*$L20,""))</f>
        <v/>
      </c>
      <c r="S20" s="10" t="n"/>
      <c r="T20" s="10">
        <f>IF(OR($J20="",$O20=""),"",$O20/$J20)</f>
        <v/>
      </c>
      <c r="U20" s="10" t="n"/>
      <c r="V20" s="10">
        <f>IF($A20="","",IF(AND($A20&lt;&gt;"",NOT(OR($U20="Concluído",$U20="Concluido")),TODAY()&gt;$A20),"SIM","NÃO"))</f>
        <v/>
      </c>
      <c r="W20" s="10">
        <f>IF(OR($A20="",$I20="",$M20=""),"",SUMIFS($M$2:M20,$I$2:I20,$I20,$A$2:A20,$A20)-$M20)</f>
        <v/>
      </c>
      <c r="X20" s="10">
        <f>IF(OR($A20="",$I20=""),"",SUMIFS($M$2:$M$4922,$I$2:$I$4922,$I20,$A$2:$A$4922,$A20))</f>
        <v/>
      </c>
      <c r="Y20" s="10">
        <f>IFERROR(VLOOKUP($I20,'02_Cad_Maquinas'!$B$2:$H$200,7,FALSE()),"")</f>
        <v/>
      </c>
      <c r="Z20" s="10">
        <f>IF(OR($X20="",$Y20=""),"",$Y20-$X20)</f>
        <v/>
      </c>
      <c r="AA20" s="11">
        <f>IF(OR($X20="",$Y20=""),"",$X20/$Y20)</f>
        <v/>
      </c>
      <c r="AB20" s="10" t="inlineStr">
        <is>
          <t>10163|CARTONAGEM</t>
        </is>
      </c>
      <c r="AC20" s="10">
        <f>IF($B20="","","|"&amp;SUBSTITUTE(TRIM(SUBSTITUTE(SUBSTITUTE(SUBSTITUTE(SUBSTITUTE(SUBSTITUTE(SUBSTITUTE(SUBSTITUTE(SUBSTITUTE(SUBSTITUTE(SUBSTITUTE(SUBSTITUTE(SUBSTITUTE(SUBSTITUTE(SUBSTITUTE(TRIM($B20&amp;""),CHAR(10)," "),CHAR(13)," "),"."," "),";"," "),","," "),"/"," "),"+"," "),"-"," "),"  "," "),"  "," "),"  "," "),"  "," "),"  "," "),"  "," "))," ","|")&amp;"|")</f>
        <v/>
      </c>
      <c r="AD20" s="10">
        <f>TRIM($I20&amp;"")</f>
        <v/>
      </c>
    </row>
    <row r="21" ht="36" customHeight="1">
      <c r="A21" s="9" t="n">
        <v>46197</v>
      </c>
      <c r="B21" s="10" t="n">
        <v>10163</v>
      </c>
      <c r="C21" s="10" t="inlineStr">
        <is>
          <t>33751 MULTIMOVEIS ESPORTAÇÃO</t>
        </is>
      </c>
      <c r="D21" s="10" t="inlineStr">
        <is>
          <t>CARTONAGEM</t>
        </is>
      </c>
      <c r="E21" s="10" t="n">
        <v>30002730</v>
      </c>
      <c r="F21" s="10" t="inlineStr">
        <is>
          <t>PAPELAO CAD VENETO / VIA (980X430X6)</t>
        </is>
      </c>
      <c r="G21" s="10" t="inlineStr">
        <is>
          <t>CARTONAGEM</t>
        </is>
      </c>
      <c r="H21" s="10" t="inlineStr">
        <is>
          <t>CARTONAGEM</t>
        </is>
      </c>
      <c r="I21" s="9" t="inlineStr">
        <is>
          <t>CARTONAGEM</t>
        </is>
      </c>
      <c r="J21" s="9" t="n">
        <v>250</v>
      </c>
      <c r="K21" s="10">
        <f>IF($E21="","",IFERROR(INDEX('01_Cad_Pecas'!$H$2:$H$5000,MATCH($E21,'01_Cad_Pecas'!$D$2:$D$5000,0)),IFERROR(INDEX('01_Cad_Pecas'!$H$2:$H$5000,MATCH(VALUE($E21),'01_Cad_Pecas'!$D$2:$D$5000,0)),"")))</f>
        <v/>
      </c>
      <c r="L21" s="10">
        <f>IF($E21="","",IFERROR(INDEX('01_Cad_Pecas'!$I$2:$I$5000,MATCH($E21,'01_Cad_Pecas'!$D$2:$D$5000,0)),IFERROR(INDEX('01_Cad_Pecas'!$I$2:$I$5000,MATCH(VALUE($E21),'01_Cad_Pecas'!$D$2:$D$5000,0)),"")))</f>
        <v/>
      </c>
      <c r="M21" s="10">
        <f>IF(OR($J21="",$L21=""),"",IF($K21="",0,$K21)+$J21*$L21)</f>
        <v/>
      </c>
      <c r="N21" s="10" t="n">
        <v>46198</v>
      </c>
      <c r="O21" s="9" t="n">
        <v>250</v>
      </c>
      <c r="P21" s="10" t="n"/>
      <c r="Q21" s="10" t="n"/>
      <c r="R21" s="10">
        <f>IF(AND($P21&lt;&gt;"",$Q21&lt;&gt;""),($Q21-$P21)*1440,IF(AND($O21&lt;&gt;"",$L21&lt;&gt;""),IF($K21="",0,$K21)+$O21*$L21,""))</f>
        <v/>
      </c>
      <c r="S21" s="10" t="n"/>
      <c r="T21" s="10">
        <f>IF(OR($J21="",$O21=""),"",$O21/$J21)</f>
        <v/>
      </c>
      <c r="U21" s="10" t="n"/>
      <c r="V21" s="10">
        <f>IF($A21="","",IF(AND($A21&lt;&gt;"",NOT(OR($U21="Concluído",$U21="Concluido")),TODAY()&gt;$A21),"SIM","NÃO"))</f>
        <v/>
      </c>
      <c r="W21" s="10">
        <f>IF(OR($A21="",$I21="",$M21=""),"",SUMIFS($M$2:M21,$I$2:I21,$I21,$A$2:A21,$A21)-$M21)</f>
        <v/>
      </c>
      <c r="X21" s="10">
        <f>IF(OR($A21="",$I21=""),"",SUMIFS($M$2:$M$4922,$I$2:$I$4922,$I21,$A$2:$A$4922,$A21))</f>
        <v/>
      </c>
      <c r="Y21" s="10">
        <f>IFERROR(VLOOKUP($I21,'02_Cad_Maquinas'!$B$2:$H$200,7,FALSE()),"")</f>
        <v/>
      </c>
      <c r="Z21" s="10">
        <f>IF(OR($X21="",$Y21=""),"",$Y21-$X21)</f>
        <v/>
      </c>
      <c r="AA21" s="11">
        <f>IF(OR($X21="",$Y21=""),"",$X21/$Y21)</f>
        <v/>
      </c>
      <c r="AB21" s="10" t="inlineStr">
        <is>
          <t>10163|CARTONAGEM</t>
        </is>
      </c>
      <c r="AC21" s="10">
        <f>IF($B21="","","|"&amp;SUBSTITUTE(TRIM(SUBSTITUTE(SUBSTITUTE(SUBSTITUTE(SUBSTITUTE(SUBSTITUTE(SUBSTITUTE(SUBSTITUTE(SUBSTITUTE(SUBSTITUTE(SUBSTITUTE(SUBSTITUTE(SUBSTITUTE(SUBSTITUTE(SUBSTITUTE(TRIM($B21&amp;""),CHAR(10)," "),CHAR(13)," "),"."," "),";"," "),","," "),"/"," "),"+"," "),"-"," "),"  "," "),"  "," "),"  "," "),"  "," "),"  "," "),"  "," "))," ","|")&amp;"|")</f>
        <v/>
      </c>
      <c r="AD21" s="10">
        <f>TRIM($I21&amp;"")</f>
        <v/>
      </c>
    </row>
    <row r="22" ht="36" customHeight="1">
      <c r="A22" s="9" t="n">
        <v>46199</v>
      </c>
      <c r="B22" s="10" t="n">
        <v>10163</v>
      </c>
      <c r="C22" s="10" t="inlineStr">
        <is>
          <t>33751 MULTIMOVEIS ESPORTAÇÃO</t>
        </is>
      </c>
      <c r="D22" s="10" t="inlineStr">
        <is>
          <t>CARTONAGEM</t>
        </is>
      </c>
      <c r="E22" s="10" t="n">
        <v>30003031</v>
      </c>
      <c r="F22" s="10" t="inlineStr">
        <is>
          <t>EMB. ACESSORIOS CAD PE INTEIRO (530X120X60)</t>
        </is>
      </c>
      <c r="G22" s="10" t="inlineStr">
        <is>
          <t>CARTONAGEM</t>
        </is>
      </c>
      <c r="H22" s="10" t="inlineStr">
        <is>
          <t>CARTONAGEM</t>
        </is>
      </c>
      <c r="I22" s="9" t="inlineStr">
        <is>
          <t>CARTONAGEM</t>
        </is>
      </c>
      <c r="J22" s="9" t="n">
        <v>190</v>
      </c>
      <c r="K22" s="10">
        <f>IF($E22="","",IFERROR(INDEX('01_Cad_Pecas'!$H$2:$H$5000,MATCH($E22,'01_Cad_Pecas'!$D$2:$D$5000,0)),IFERROR(INDEX('01_Cad_Pecas'!$H$2:$H$5000,MATCH(VALUE($E22),'01_Cad_Pecas'!$D$2:$D$5000,0)),"")))</f>
        <v/>
      </c>
      <c r="L22" s="10">
        <f>IF($E22="","",IFERROR(INDEX('01_Cad_Pecas'!$I$2:$I$5000,MATCH($E22,'01_Cad_Pecas'!$D$2:$D$5000,0)),IFERROR(INDEX('01_Cad_Pecas'!$I$2:$I$5000,MATCH(VALUE($E22),'01_Cad_Pecas'!$D$2:$D$5000,0)),"")))</f>
        <v/>
      </c>
      <c r="M22" s="10">
        <f>IF(OR($J22="",$L22=""),"",IF($K22="",0,$K22)+$J22*$L22)</f>
        <v/>
      </c>
      <c r="N22" s="10" t="n">
        <v>46198</v>
      </c>
      <c r="O22" s="9" t="n">
        <v>190</v>
      </c>
      <c r="P22" s="10" t="n"/>
      <c r="Q22" s="10" t="n"/>
      <c r="R22" s="10">
        <f>IF(AND($P22&lt;&gt;"",$Q22&lt;&gt;""),($Q22-$P22)*1440,IF(AND($O22&lt;&gt;"",$L22&lt;&gt;""),IF($K22="",0,$K22)+$O22*$L22,""))</f>
        <v/>
      </c>
      <c r="S22" s="10" t="n"/>
      <c r="T22" s="10">
        <f>IF(OR($J22="",$O22=""),"",$O22/$J22)</f>
        <v/>
      </c>
      <c r="U22" s="10" t="n"/>
      <c r="V22" s="10">
        <f>IF($A22="","",IF(AND($A22&lt;&gt;"",NOT(OR($U22="Concluído",$U22="Concluido")),TODAY()&gt;$A22),"SIM","NÃO"))</f>
        <v/>
      </c>
      <c r="W22" s="10">
        <f>IF(OR($A22="",$I22="",$M22=""),"",SUMIFS($M$2:M22,$I$2:I22,$I22,$A$2:A22,$A22)-$M22)</f>
        <v/>
      </c>
      <c r="X22" s="10">
        <f>IF(OR($A22="",$I22=""),"",SUMIFS($M$2:$M$4922,$I$2:$I$4922,$I22,$A$2:$A$4922,$A22))</f>
        <v/>
      </c>
      <c r="Y22" s="10">
        <f>IFERROR(VLOOKUP($I22,'02_Cad_Maquinas'!$B$2:$H$200,7,FALSE()),"")</f>
        <v/>
      </c>
      <c r="Z22" s="10">
        <f>IF(OR($X22="",$Y22=""),"",$Y22-$X22)</f>
        <v/>
      </c>
      <c r="AA22" s="11">
        <f>IF(OR($X22="",$Y22=""),"",$X22/$Y22)</f>
        <v/>
      </c>
      <c r="AB22" s="10" t="inlineStr">
        <is>
          <t>10163|CARTONAGEM</t>
        </is>
      </c>
      <c r="AC22" s="10">
        <f>IF($B22="","","|"&amp;SUBSTITUTE(TRIM(SUBSTITUTE(SUBSTITUTE(SUBSTITUTE(SUBSTITUTE(SUBSTITUTE(SUBSTITUTE(SUBSTITUTE(SUBSTITUTE(SUBSTITUTE(SUBSTITUTE(SUBSTITUTE(SUBSTITUTE(SUBSTITUTE(SUBSTITUTE(TRIM($B22&amp;""),CHAR(10)," "),CHAR(13)," "),"."," "),";"," "),","," "),"/"," "),"+"," "),"-"," "),"  "," "),"  "," "),"  "," "),"  "," "),"  "," "),"  "," "))," ","|")&amp;"|")</f>
        <v/>
      </c>
      <c r="AD22" s="10">
        <f>TRIM($I22&amp;"")</f>
        <v/>
      </c>
    </row>
    <row r="23" ht="36" customHeight="1">
      <c r="A23" s="9" t="n">
        <v>46197</v>
      </c>
      <c r="B23" s="10" t="n">
        <v>10163</v>
      </c>
      <c r="C23" s="10" t="inlineStr">
        <is>
          <t>33751 MULTIMOVEIS ESPORTAÇÃO</t>
        </is>
      </c>
      <c r="D23" s="10" t="inlineStr">
        <is>
          <t>CARTONAGEM</t>
        </is>
      </c>
      <c r="E23" s="10" t="n">
        <v>30003032</v>
      </c>
      <c r="F23" s="10" t="inlineStr">
        <is>
          <t>PAPELAO TRASEIRO 280X410 - ENCOSTO PE INTEIRO (X3)</t>
        </is>
      </c>
      <c r="G23" s="10" t="inlineStr">
        <is>
          <t>CARTONAGEM</t>
        </is>
      </c>
      <c r="H23" s="10" t="inlineStr">
        <is>
          <t>CARTONAGEM</t>
        </is>
      </c>
      <c r="I23" s="9" t="inlineStr">
        <is>
          <t>CARTONAGEM</t>
        </is>
      </c>
      <c r="J23" s="9" t="n">
        <v>380</v>
      </c>
      <c r="K23" s="10">
        <f>IF($E23="","",IFERROR(INDEX('01_Cad_Pecas'!$H$2:$H$5000,MATCH($E23,'01_Cad_Pecas'!$D$2:$D$5000,0)),IFERROR(INDEX('01_Cad_Pecas'!$H$2:$H$5000,MATCH(VALUE($E23),'01_Cad_Pecas'!$D$2:$D$5000,0)),"")))</f>
        <v/>
      </c>
      <c r="L23" s="10">
        <f>IF($E23="","",IFERROR(INDEX('01_Cad_Pecas'!$I$2:$I$5000,MATCH($E23,'01_Cad_Pecas'!$D$2:$D$5000,0)),IFERROR(INDEX('01_Cad_Pecas'!$I$2:$I$5000,MATCH(VALUE($E23),'01_Cad_Pecas'!$D$2:$D$5000,0)),"")))</f>
        <v/>
      </c>
      <c r="M23" s="10">
        <f>IF(OR($J23="",$L23=""),"",IF($K23="",0,$K23)+$J23*$L23)</f>
        <v/>
      </c>
      <c r="N23" s="10" t="n">
        <v>46198</v>
      </c>
      <c r="O23" s="9" t="n">
        <v>380</v>
      </c>
      <c r="P23" s="10" t="n"/>
      <c r="Q23" s="10" t="n"/>
      <c r="R23" s="10">
        <f>IF(AND($P23&lt;&gt;"",$Q23&lt;&gt;""),($Q23-$P23)*1440,IF(AND($O23&lt;&gt;"",$L23&lt;&gt;""),IF($K23="",0,$K23)+$O23*$L23,""))</f>
        <v/>
      </c>
      <c r="S23" s="10" t="n"/>
      <c r="T23" s="10">
        <f>IF(OR($J23="",$O23=""),"",$O23/$J23)</f>
        <v/>
      </c>
      <c r="U23" s="10" t="n"/>
      <c r="V23" s="10">
        <f>IF($A23="","",IF(AND($A23&lt;&gt;"",NOT(OR($U23="Concluído",$U23="Concluido")),TODAY()&gt;$A23),"SIM","NÃO"))</f>
        <v/>
      </c>
      <c r="W23" s="10">
        <f>IF(OR($A23="",$I23="",$M23=""),"",SUMIFS($M$2:M23,$I$2:I23,$I23,$A$2:A23,$A23)-$M23)</f>
        <v/>
      </c>
      <c r="X23" s="10">
        <f>IF(OR($A23="",$I23=""),"",SUMIFS($M$2:$M$4922,$I$2:$I$4922,$I23,$A$2:$A$4922,$A23))</f>
        <v/>
      </c>
      <c r="Y23" s="10">
        <f>IFERROR(VLOOKUP($I23,'02_Cad_Maquinas'!$B$2:$H$200,7,FALSE()),"")</f>
        <v/>
      </c>
      <c r="Z23" s="10">
        <f>IF(OR($X23="",$Y23=""),"",$Y23-$X23)</f>
        <v/>
      </c>
      <c r="AA23" s="11">
        <f>IF(OR($X23="",$Y23=""),"",$X23/$Y23)</f>
        <v/>
      </c>
      <c r="AB23" s="10" t="inlineStr">
        <is>
          <t>10163|CARTONAGEM</t>
        </is>
      </c>
      <c r="AC23" s="10">
        <f>IF($B23="","","|"&amp;SUBSTITUTE(TRIM(SUBSTITUTE(SUBSTITUTE(SUBSTITUTE(SUBSTITUTE(SUBSTITUTE(SUBSTITUTE(SUBSTITUTE(SUBSTITUTE(SUBSTITUTE(SUBSTITUTE(SUBSTITUTE(SUBSTITUTE(SUBSTITUTE(SUBSTITUTE(TRIM($B23&amp;""),CHAR(10)," "),CHAR(13)," "),"."," "),";"," "),","," "),"/"," "),"+"," "),"-"," "),"  "," "),"  "," "),"  "," "),"  "," "),"  "," "),"  "," "))," ","|")&amp;"|")</f>
        <v/>
      </c>
      <c r="AD23" s="10">
        <f>TRIM($I23&amp;"")</f>
        <v/>
      </c>
    </row>
    <row r="24" ht="36" customHeight="1">
      <c r="A24" s="9" t="n">
        <v>46197</v>
      </c>
      <c r="B24" s="10" t="n">
        <v>10163</v>
      </c>
      <c r="C24" s="10" t="inlineStr">
        <is>
          <t>33751 MULTIMOVEIS ESPORTAÇÃO</t>
        </is>
      </c>
      <c r="D24" s="10" t="inlineStr">
        <is>
          <t>CARTONAGEM</t>
        </is>
      </c>
      <c r="E24" s="10" t="n">
        <v>30003033</v>
      </c>
      <c r="F24" s="10" t="inlineStr">
        <is>
          <t>PAPELAO FRENTE 490X410 - ENCOSTO PE INTEIRO (X3)</t>
        </is>
      </c>
      <c r="G24" s="10" t="inlineStr">
        <is>
          <t>CARTONAGEM</t>
        </is>
      </c>
      <c r="H24" s="10" t="inlineStr">
        <is>
          <t>CARTONAGEM</t>
        </is>
      </c>
      <c r="I24" s="9" t="inlineStr">
        <is>
          <t>CARTONAGEM</t>
        </is>
      </c>
      <c r="J24" s="9" t="n">
        <v>380</v>
      </c>
      <c r="K24" s="10">
        <f>IF($E24="","",IFERROR(INDEX('01_Cad_Pecas'!$H$2:$H$5000,MATCH($E24,'01_Cad_Pecas'!$D$2:$D$5000,0)),IFERROR(INDEX('01_Cad_Pecas'!$H$2:$H$5000,MATCH(VALUE($E24),'01_Cad_Pecas'!$D$2:$D$5000,0)),"")))</f>
        <v/>
      </c>
      <c r="L24" s="10">
        <f>IF($E24="","",IFERROR(INDEX('01_Cad_Pecas'!$I$2:$I$5000,MATCH($E24,'01_Cad_Pecas'!$D$2:$D$5000,0)),IFERROR(INDEX('01_Cad_Pecas'!$I$2:$I$5000,MATCH(VALUE($E24),'01_Cad_Pecas'!$D$2:$D$5000,0)),"")))</f>
        <v/>
      </c>
      <c r="M24" s="10">
        <f>IF(OR($J24="",$L24=""),"",IF($K24="",0,$K24)+$J24*$L24)</f>
        <v/>
      </c>
      <c r="N24" s="10" t="n">
        <v>46198</v>
      </c>
      <c r="O24" s="9" t="n">
        <v>380</v>
      </c>
      <c r="P24" s="10" t="n"/>
      <c r="Q24" s="10" t="n"/>
      <c r="R24" s="10">
        <f>IF(AND($P24&lt;&gt;"",$Q24&lt;&gt;""),($Q24-$P24)*1440,IF(AND($O24&lt;&gt;"",$L24&lt;&gt;""),IF($K24="",0,$K24)+$O24*$L24,""))</f>
        <v/>
      </c>
      <c r="S24" s="10" t="n"/>
      <c r="T24" s="10">
        <f>IF(OR($J24="",$O24=""),"",$O24/$J24)</f>
        <v/>
      </c>
      <c r="U24" s="10" t="n"/>
      <c r="V24" s="10">
        <f>IF($A24="","",IF(AND($A24&lt;&gt;"",NOT(OR($U24="Concluído",$U24="Concluido")),TODAY()&gt;$A24),"SIM","NÃO"))</f>
        <v/>
      </c>
      <c r="W24" s="10">
        <f>IF(OR($A24="",$I24="",$M24=""),"",SUMIFS($M$2:M24,$I$2:I24,$I24,$A$2:A24,$A24)-$M24)</f>
        <v/>
      </c>
      <c r="X24" s="10">
        <f>IF(OR($A24="",$I24=""),"",SUMIFS($M$2:$M$4922,$I$2:$I$4922,$I24,$A$2:$A$4922,$A24))</f>
        <v/>
      </c>
      <c r="Y24" s="10">
        <f>IFERROR(VLOOKUP($I24,'02_Cad_Maquinas'!$B$2:$H$200,7,FALSE()),"")</f>
        <v/>
      </c>
      <c r="Z24" s="10">
        <f>IF(OR($X24="",$Y24=""),"",$Y24-$X24)</f>
        <v/>
      </c>
      <c r="AA24" s="11">
        <f>IF(OR($X24="",$Y24=""),"",$X24/$Y24)</f>
        <v/>
      </c>
      <c r="AB24" s="10" t="inlineStr">
        <is>
          <t>10163|CARTONAGEM</t>
        </is>
      </c>
      <c r="AC24" s="10">
        <f>IF($B24="","","|"&amp;SUBSTITUTE(TRIM(SUBSTITUTE(SUBSTITUTE(SUBSTITUTE(SUBSTITUTE(SUBSTITUTE(SUBSTITUTE(SUBSTITUTE(SUBSTITUTE(SUBSTITUTE(SUBSTITUTE(SUBSTITUTE(SUBSTITUTE(SUBSTITUTE(SUBSTITUTE(TRIM($B24&amp;""),CHAR(10)," "),CHAR(13)," "),"."," "),";"," "),","," "),"/"," "),"+"," "),"-"," "),"  "," "),"  "," "),"  "," "),"  "," "),"  "," "),"  "," "))," ","|")&amp;"|")</f>
        <v/>
      </c>
      <c r="AD24" s="10">
        <f>TRIM($I24&amp;"")</f>
        <v/>
      </c>
    </row>
    <row r="25" ht="36" customHeight="1">
      <c r="A25" s="9" t="n">
        <v>46199</v>
      </c>
      <c r="B25" s="10" t="n">
        <v>10163</v>
      </c>
      <c r="C25" s="10" t="inlineStr">
        <is>
          <t>33751 MULTIMOVEIS ESPORTAÇÃO</t>
        </is>
      </c>
      <c r="D25" s="10" t="inlineStr">
        <is>
          <t>CARTONAGEM</t>
        </is>
      </c>
      <c r="E25" s="10" t="n">
        <v>300048930</v>
      </c>
      <c r="F25" s="10" t="inlineStr">
        <is>
          <t>EMB. CADEIRA SANTIAGO (935X449X100)</t>
        </is>
      </c>
      <c r="G25" s="10" t="inlineStr">
        <is>
          <t>CARTONAGEM</t>
        </is>
      </c>
      <c r="H25" s="10" t="inlineStr">
        <is>
          <t>CARTONAGEM</t>
        </is>
      </c>
      <c r="I25" s="9" t="inlineStr">
        <is>
          <t>CARTONAGEM</t>
        </is>
      </c>
      <c r="J25" s="9" t="n">
        <v>25</v>
      </c>
      <c r="K25" s="10">
        <f>IF($E25="","",IFERROR(INDEX('01_Cad_Pecas'!$H$2:$H$5000,MATCH($E25,'01_Cad_Pecas'!$D$2:$D$5000,0)),IFERROR(INDEX('01_Cad_Pecas'!$H$2:$H$5000,MATCH(VALUE($E25),'01_Cad_Pecas'!$D$2:$D$5000,0)),"")))</f>
        <v/>
      </c>
      <c r="L25" s="10">
        <f>IF($E25="","",IFERROR(INDEX('01_Cad_Pecas'!$I$2:$I$5000,MATCH($E25,'01_Cad_Pecas'!$D$2:$D$5000,0)),IFERROR(INDEX('01_Cad_Pecas'!$I$2:$I$5000,MATCH(VALUE($E25),'01_Cad_Pecas'!$D$2:$D$5000,0)),"")))</f>
        <v/>
      </c>
      <c r="M25" s="10">
        <f>IF(OR($J25="",$L25=""),"",IF($K25="",0,$K25)+$J25*$L25)</f>
        <v/>
      </c>
      <c r="N25" s="10" t="n">
        <v>46198</v>
      </c>
      <c r="O25" s="9" t="n">
        <v>25</v>
      </c>
      <c r="P25" s="10" t="n"/>
      <c r="Q25" s="10" t="n"/>
      <c r="R25" s="10">
        <f>IF(AND($P25&lt;&gt;"",$Q25&lt;&gt;""),($Q25-$P25)*1440,IF(AND($O25&lt;&gt;"",$L25&lt;&gt;""),IF($K25="",0,$K25)+$O25*$L25,""))</f>
        <v/>
      </c>
      <c r="S25" s="10" t="n"/>
      <c r="T25" s="10">
        <f>IF(OR($J25="",$O25=""),"",$O25/$J25)</f>
        <v/>
      </c>
      <c r="U25" s="10" t="n"/>
      <c r="V25" s="10">
        <f>IF($A25="","",IF(AND($A25&lt;&gt;"",NOT(OR($U25="Concluído",$U25="Concluido")),TODAY()&gt;$A25),"SIM","NÃO"))</f>
        <v/>
      </c>
      <c r="W25" s="10">
        <f>IF(OR($A25="",$I25="",$M25=""),"",SUMIFS($M$2:M25,$I$2:I25,$I25,$A$2:A25,$A25)-$M25)</f>
        <v/>
      </c>
      <c r="X25" s="10">
        <f>IF(OR($A25="",$I25=""),"",SUMIFS($M$2:$M$4922,$I$2:$I$4922,$I25,$A$2:$A$4922,$A25))</f>
        <v/>
      </c>
      <c r="Y25" s="10">
        <f>IFERROR(VLOOKUP($I25,'02_Cad_Maquinas'!$B$2:$H$200,7,FALSE()),"")</f>
        <v/>
      </c>
      <c r="Z25" s="10">
        <f>IF(OR($X25="",$Y25=""),"",$Y25-$X25)</f>
        <v/>
      </c>
      <c r="AA25" s="11">
        <f>IF(OR($X25="",$Y25=""),"",$X25/$Y25)</f>
        <v/>
      </c>
      <c r="AB25" s="10" t="inlineStr">
        <is>
          <t>10163|CARTONAGEM</t>
        </is>
      </c>
      <c r="AC25" s="10">
        <f>IF($B25="","","|"&amp;SUBSTITUTE(TRIM(SUBSTITUTE(SUBSTITUTE(SUBSTITUTE(SUBSTITUTE(SUBSTITUTE(SUBSTITUTE(SUBSTITUTE(SUBSTITUTE(SUBSTITUTE(SUBSTITUTE(SUBSTITUTE(SUBSTITUTE(SUBSTITUTE(SUBSTITUTE(TRIM($B25&amp;""),CHAR(10)," "),CHAR(13)," "),"."," "),";"," "),","," "),"/"," "),"+"," "),"-"," "),"  "," "),"  "," "),"  "," "),"  "," "),"  "," "),"  "," "))," ","|")&amp;"|")</f>
        <v/>
      </c>
      <c r="AD25" s="10">
        <f>TRIM($I25&amp;"")</f>
        <v/>
      </c>
    </row>
    <row r="26" ht="36" customHeight="1">
      <c r="A26" s="9" t="n">
        <v>46199</v>
      </c>
      <c r="B26" s="10" t="n">
        <v>10163</v>
      </c>
      <c r="C26" s="10" t="inlineStr">
        <is>
          <t>33751 MULTIMOVEIS ESPORTAÇÃO</t>
        </is>
      </c>
      <c r="D26" s="10" t="inlineStr">
        <is>
          <t>CARTONAGEM</t>
        </is>
      </c>
      <c r="E26" s="10" t="n">
        <v>300048931</v>
      </c>
      <c r="F26" s="10" t="inlineStr">
        <is>
          <t>EMB. TRAVESSAS CADEIRA SANTIAGO (365X280X35)</t>
        </is>
      </c>
      <c r="G26" s="10" t="inlineStr">
        <is>
          <t>CARTONAGEM</t>
        </is>
      </c>
      <c r="H26" s="10" t="inlineStr">
        <is>
          <t>CARTONAGEM</t>
        </is>
      </c>
      <c r="I26" s="9" t="inlineStr">
        <is>
          <t>CARTONAGEM</t>
        </is>
      </c>
      <c r="J26" s="9" t="n">
        <v>25</v>
      </c>
      <c r="K26" s="10">
        <f>IF($E26="","",IFERROR(INDEX('01_Cad_Pecas'!$H$2:$H$5000,MATCH($E26,'01_Cad_Pecas'!$D$2:$D$5000,0)),IFERROR(INDEX('01_Cad_Pecas'!$H$2:$H$5000,MATCH(VALUE($E26),'01_Cad_Pecas'!$D$2:$D$5000,0)),"")))</f>
        <v/>
      </c>
      <c r="L26" s="10">
        <f>IF($E26="","",IFERROR(INDEX('01_Cad_Pecas'!$I$2:$I$5000,MATCH($E26,'01_Cad_Pecas'!$D$2:$D$5000,0)),IFERROR(INDEX('01_Cad_Pecas'!$I$2:$I$5000,MATCH(VALUE($E26),'01_Cad_Pecas'!$D$2:$D$5000,0)),"")))</f>
        <v/>
      </c>
      <c r="M26" s="10">
        <f>IF(OR($J26="",$L26=""),"",IF($K26="",0,$K26)+$J26*$L26)</f>
        <v/>
      </c>
      <c r="N26" s="10" t="n">
        <v>46198</v>
      </c>
      <c r="O26" s="9" t="n">
        <v>25</v>
      </c>
      <c r="P26" s="10" t="n"/>
      <c r="Q26" s="10" t="n"/>
      <c r="R26" s="10">
        <f>IF(AND($P26&lt;&gt;"",$Q26&lt;&gt;""),($Q26-$P26)*1440,IF(AND($O26&lt;&gt;"",$L26&lt;&gt;""),IF($K26="",0,$K26)+$O26*$L26,""))</f>
        <v/>
      </c>
      <c r="S26" s="10" t="n"/>
      <c r="T26" s="10">
        <f>IF(OR($J26="",$O26=""),"",$O26/$J26)</f>
        <v/>
      </c>
      <c r="U26" s="10" t="n"/>
      <c r="V26" s="10">
        <f>IF($A26="","",IF(AND($A26&lt;&gt;"",NOT(OR($U26="Concluído",$U26="Concluido")),TODAY()&gt;$A26),"SIM","NÃO"))</f>
        <v/>
      </c>
      <c r="W26" s="10">
        <f>IF(OR($A26="",$I26="",$M26=""),"",SUMIFS($M$2:M26,$I$2:I26,$I26,$A$2:A26,$A26)-$M26)</f>
        <v/>
      </c>
      <c r="X26" s="10">
        <f>IF(OR($A26="",$I26=""),"",SUMIFS($M$2:$M$4922,$I$2:$I$4922,$I26,$A$2:$A$4922,$A26))</f>
        <v/>
      </c>
      <c r="Y26" s="10">
        <f>IFERROR(VLOOKUP($I26,'02_Cad_Maquinas'!$B$2:$H$200,7,FALSE()),"")</f>
        <v/>
      </c>
      <c r="Z26" s="10">
        <f>IF(OR($X26="",$Y26=""),"",$Y26-$X26)</f>
        <v/>
      </c>
      <c r="AA26" s="11">
        <f>IF(OR($X26="",$Y26=""),"",$X26/$Y26)</f>
        <v/>
      </c>
      <c r="AB26" s="10" t="inlineStr">
        <is>
          <t>10163|CARTONAGEM</t>
        </is>
      </c>
      <c r="AC26" s="10">
        <f>IF($B26="","","|"&amp;SUBSTITUTE(TRIM(SUBSTITUTE(SUBSTITUTE(SUBSTITUTE(SUBSTITUTE(SUBSTITUTE(SUBSTITUTE(SUBSTITUTE(SUBSTITUTE(SUBSTITUTE(SUBSTITUTE(SUBSTITUTE(SUBSTITUTE(SUBSTITUTE(SUBSTITUTE(TRIM($B26&amp;""),CHAR(10)," "),CHAR(13)," "),"."," "),";"," "),","," "),"/"," "),"+"," "),"-"," "),"  "," "),"  "," "),"  "," "),"  "," "),"  "," "),"  "," "))," ","|")&amp;"|")</f>
        <v/>
      </c>
      <c r="AD26" s="10">
        <f>TRIM($I26&amp;"")</f>
        <v/>
      </c>
    </row>
    <row r="27" ht="24" customHeight="1">
      <c r="A27" s="9" t="n">
        <v>46199</v>
      </c>
      <c r="B27" s="10" t="n">
        <v>10179</v>
      </c>
      <c r="C27" s="10" t="n"/>
      <c r="D27" s="14" t="inlineStr">
        <is>
          <t>CARTONAGEM</t>
        </is>
      </c>
      <c r="E27" s="10" t="inlineStr">
        <is>
          <t>200124130MM</t>
        </is>
      </c>
      <c r="F27" s="10" t="inlineStr">
        <is>
          <t>EMB. MESA MIAMI 1,20 (1240X834X40) EMEN. S/ IMP.</t>
        </is>
      </c>
      <c r="G27" s="14" t="inlineStr">
        <is>
          <t>CARTONAGEM</t>
        </is>
      </c>
      <c r="H27" s="14" t="inlineStr">
        <is>
          <t>CARTONAGEM</t>
        </is>
      </c>
      <c r="I27" s="14" t="inlineStr">
        <is>
          <t>CARTONAGEM</t>
        </is>
      </c>
      <c r="J27" s="9" t="n">
        <v>2</v>
      </c>
      <c r="K27" s="10">
        <f>IF($E27="","",IFERROR(INDEX('01_Cad_Pecas'!$H$2:$H$5000,MATCH($E27,'01_Cad_Pecas'!$D$2:$D$5000,0)),IFERROR(INDEX('01_Cad_Pecas'!$H$2:$H$5000,MATCH(VALUE($E27),'01_Cad_Pecas'!$D$2:$D$5000,0)),"")))</f>
        <v/>
      </c>
      <c r="L27" s="10">
        <f>IF($E27="","",IFERROR(INDEX('01_Cad_Pecas'!$I$2:$I$5000,MATCH($E27,'01_Cad_Pecas'!$D$2:$D$5000,0)),IFERROR(INDEX('01_Cad_Pecas'!$I$2:$I$5000,MATCH(VALUE($E27),'01_Cad_Pecas'!$D$2:$D$5000,0)),"")))</f>
        <v/>
      </c>
      <c r="M27" s="10">
        <f>IF(OR($J27="",$L27=""),"",IF($K27="",0,$K27)+$J27*$L27)</f>
        <v/>
      </c>
      <c r="N27" s="10" t="n">
        <v>46202</v>
      </c>
      <c r="O27" s="9" t="n">
        <v>2</v>
      </c>
      <c r="P27" s="10" t="n"/>
      <c r="Q27" s="10" t="n"/>
      <c r="R27" s="10">
        <f>IF(AND($P27&lt;&gt;"",$Q27&lt;&gt;""),($Q27-$P27)*1440,IF(AND($O27&lt;&gt;"",$L27&lt;&gt;""),IF($K27="",0,$K27)+$O27*$L27,""))</f>
        <v/>
      </c>
      <c r="S27" s="10" t="n"/>
      <c r="T27" s="10">
        <f>IF(OR($J27="",$O27=""),"",$O27/$J27)</f>
        <v/>
      </c>
      <c r="U27" s="10" t="n"/>
      <c r="V27" s="10">
        <f>IF($A27="","",IF(AND($A27&lt;&gt;"",NOT(OR($U27="Concluído",$U27="Concluido")),TODAY()&gt;$A27),"SIM","NÃO"))</f>
        <v/>
      </c>
      <c r="W27" s="10">
        <f>IF(OR($A27="",$I27="",$M27=""),"",SUMIFS($M$2:M27,$I$2:I27,$I27,$A$2:A27,$A27)-$M27)</f>
        <v/>
      </c>
      <c r="X27" s="10">
        <f>IF(OR($A27="",$I27=""),"",SUMIFS($M$2:$M$4922,$I$2:$I$4922,$I27,$A$2:$A$4922,$A27))</f>
        <v/>
      </c>
      <c r="Y27" s="10">
        <f>IFERROR(VLOOKUP($I27,'02_Cad_Maquinas'!$B$2:$H$200,7,FALSE()),"")</f>
        <v/>
      </c>
      <c r="Z27" s="10">
        <f>IF(OR($X27="",$Y27=""),"",$Y27-$X27)</f>
        <v/>
      </c>
      <c r="AA27" s="11">
        <f>IF(OR($X27="",$Y27=""),"",$X27/$Y27)</f>
        <v/>
      </c>
      <c r="AB27" s="10" t="n"/>
      <c r="AC27" s="10">
        <f>IF($B27="","","|"&amp;SUBSTITUTE(TRIM(SUBSTITUTE(SUBSTITUTE(SUBSTITUTE(SUBSTITUTE(SUBSTITUTE(SUBSTITUTE(SUBSTITUTE(SUBSTITUTE(SUBSTITUTE(SUBSTITUTE(SUBSTITUTE(SUBSTITUTE(SUBSTITUTE(SUBSTITUTE(TRIM($B27&amp;""),CHAR(10)," "),CHAR(13)," "),"."," "),";"," "),","," "),"/"," "),"+"," "),"-"," "),"  "," "),"  "," "),"  "," "),"  "," "),"  "," "),"  "," "))," ","|")&amp;"|")</f>
        <v/>
      </c>
      <c r="AD27" s="10">
        <f>TRIM($I27&amp;"")</f>
        <v/>
      </c>
    </row>
    <row r="28" ht="24" customHeight="1">
      <c r="A28" s="9" t="n">
        <v>46199</v>
      </c>
      <c r="B28" s="10" t="n">
        <v>10179</v>
      </c>
      <c r="C28" s="10" t="n"/>
      <c r="D28" s="14" t="inlineStr">
        <is>
          <t>CARTONAGEM</t>
        </is>
      </c>
      <c r="E28" s="10" t="n">
        <v>200131131</v>
      </c>
      <c r="F28" s="10" t="inlineStr">
        <is>
          <t>EMB. CANTONEIRA MIAMI/DAKAR (800X50)</t>
        </is>
      </c>
      <c r="G28" s="14" t="inlineStr">
        <is>
          <t>CARTONAGEM</t>
        </is>
      </c>
      <c r="H28" s="14" t="inlineStr">
        <is>
          <t>CARTONAGEM</t>
        </is>
      </c>
      <c r="I28" s="14" t="inlineStr">
        <is>
          <t>CARTONAGEM</t>
        </is>
      </c>
      <c r="J28" s="9" t="n">
        <v>4</v>
      </c>
      <c r="K28" s="10">
        <f>IF($E28="","",IFERROR(INDEX('01_Cad_Pecas'!$H$2:$H$5000,MATCH($E28,'01_Cad_Pecas'!$D$2:$D$5000,0)),IFERROR(INDEX('01_Cad_Pecas'!$H$2:$H$5000,MATCH(VALUE($E28),'01_Cad_Pecas'!$D$2:$D$5000,0)),"")))</f>
        <v/>
      </c>
      <c r="L28" s="10">
        <f>IF($E28="","",IFERROR(INDEX('01_Cad_Pecas'!$I$2:$I$5000,MATCH($E28,'01_Cad_Pecas'!$D$2:$D$5000,0)),IFERROR(INDEX('01_Cad_Pecas'!$I$2:$I$5000,MATCH(VALUE($E28),'01_Cad_Pecas'!$D$2:$D$5000,0)),"")))</f>
        <v/>
      </c>
      <c r="M28" s="10">
        <f>IF(OR($J28="",$L28=""),"",IF($K28="",0,$K28)+$J28*$L28)</f>
        <v/>
      </c>
      <c r="N28" s="10" t="n">
        <v>46202</v>
      </c>
      <c r="O28" s="9" t="n">
        <v>4</v>
      </c>
      <c r="P28" s="10" t="n"/>
      <c r="Q28" s="10" t="n"/>
      <c r="R28" s="10">
        <f>IF(AND($P28&lt;&gt;"",$Q28&lt;&gt;""),($Q28-$P28)*1440,IF(AND($O28&lt;&gt;"",$L28&lt;&gt;""),IF($K28="",0,$K28)+$O28*$L28,""))</f>
        <v/>
      </c>
      <c r="S28" s="10" t="n"/>
      <c r="T28" s="10">
        <f>IF(OR($J28="",$O28=""),"",$O28/$J28)</f>
        <v/>
      </c>
      <c r="U28" s="10" t="n"/>
      <c r="V28" s="10">
        <f>IF($A28="","",IF(AND($A28&lt;&gt;"",NOT(OR($U28="Concluído",$U28="Concluido")),TODAY()&gt;$A28),"SIM","NÃO"))</f>
        <v/>
      </c>
      <c r="W28" s="10">
        <f>IF(OR($A28="",$I28="",$M28=""),"",SUMIFS($M$2:M28,$I$2:I28,$I28,$A$2:A28,$A28)-$M28)</f>
        <v/>
      </c>
      <c r="X28" s="10">
        <f>IF(OR($A28="",$I28=""),"",SUMIFS($M$2:$M$4922,$I$2:$I$4922,$I28,$A$2:$A$4922,$A28))</f>
        <v/>
      </c>
      <c r="Y28" s="10">
        <f>IFERROR(VLOOKUP($I28,'02_Cad_Maquinas'!$B$2:$H$200,7,FALSE()),"")</f>
        <v/>
      </c>
      <c r="Z28" s="10">
        <f>IF(OR($X28="",$Y28=""),"",$Y28-$X28)</f>
        <v/>
      </c>
      <c r="AA28" s="11">
        <f>IF(OR($X28="",$Y28=""),"",$X28/$Y28)</f>
        <v/>
      </c>
      <c r="AB28" s="10" t="n"/>
      <c r="AC28" s="10">
        <f>IF($B28="","","|"&amp;SUBSTITUTE(TRIM(SUBSTITUTE(SUBSTITUTE(SUBSTITUTE(SUBSTITUTE(SUBSTITUTE(SUBSTITUTE(SUBSTITUTE(SUBSTITUTE(SUBSTITUTE(SUBSTITUTE(SUBSTITUTE(SUBSTITUTE(SUBSTITUTE(SUBSTITUTE(TRIM($B28&amp;""),CHAR(10)," "),CHAR(13)," "),"."," "),";"," "),","," "),"/"," "),"+"," "),"-"," "),"  "," "),"  "," "),"  "," "),"  "," "),"  "," "),"  "," "))," ","|")&amp;"|")</f>
        <v/>
      </c>
      <c r="AD28" s="10">
        <f>TRIM($I28&amp;"")</f>
        <v/>
      </c>
    </row>
    <row r="29" ht="24" customHeight="1">
      <c r="A29" s="9" t="n">
        <v>46199</v>
      </c>
      <c r="B29" s="10" t="n">
        <v>10179</v>
      </c>
      <c r="C29" s="10" t="n"/>
      <c r="D29" s="14" t="inlineStr">
        <is>
          <t>CARTONAGEM</t>
        </is>
      </c>
      <c r="E29" s="10" t="n">
        <v>200161130</v>
      </c>
      <c r="F29" s="10" t="inlineStr">
        <is>
          <t>EMB. MESA MIAMI/DAKAR 1,60 (1635X834X40) EMENDADA</t>
        </is>
      </c>
      <c r="G29" s="14" t="inlineStr">
        <is>
          <t>CARTONAGEM</t>
        </is>
      </c>
      <c r="H29" s="14" t="inlineStr">
        <is>
          <t>CARTONAGEM</t>
        </is>
      </c>
      <c r="I29" s="14" t="inlineStr">
        <is>
          <t>CARTONAGEM</t>
        </is>
      </c>
      <c r="J29" s="9" t="n">
        <v>5</v>
      </c>
      <c r="K29" s="10">
        <f>IF($E29="","",IFERROR(INDEX('01_Cad_Pecas'!$H$2:$H$5000,MATCH($E29,'01_Cad_Pecas'!$D$2:$D$5000,0)),IFERROR(INDEX('01_Cad_Pecas'!$H$2:$H$5000,MATCH(VALUE($E29),'01_Cad_Pecas'!$D$2:$D$5000,0)),"")))</f>
        <v/>
      </c>
      <c r="L29" s="10">
        <f>IF($E29="","",IFERROR(INDEX('01_Cad_Pecas'!$I$2:$I$5000,MATCH($E29,'01_Cad_Pecas'!$D$2:$D$5000,0)),IFERROR(INDEX('01_Cad_Pecas'!$I$2:$I$5000,MATCH(VALUE($E29),'01_Cad_Pecas'!$D$2:$D$5000,0)),"")))</f>
        <v/>
      </c>
      <c r="M29" s="10">
        <f>IF(OR($J29="",$L29=""),"",IF($K29="",0,$K29)+$J29*$L29)</f>
        <v/>
      </c>
      <c r="N29" s="10" t="n">
        <v>46202</v>
      </c>
      <c r="O29" s="9" t="n">
        <v>5</v>
      </c>
      <c r="P29" s="10" t="n"/>
      <c r="Q29" s="10" t="n"/>
      <c r="R29" s="10">
        <f>IF(AND($P29&lt;&gt;"",$Q29&lt;&gt;""),($Q29-$P29)*1440,IF(AND($O29&lt;&gt;"",$L29&lt;&gt;""),IF($K29="",0,$K29)+$O29*$L29,""))</f>
        <v/>
      </c>
      <c r="S29" s="10" t="n"/>
      <c r="T29" s="10">
        <f>IF(OR($J29="",$O29=""),"",$O29/$J29)</f>
        <v/>
      </c>
      <c r="U29" s="10" t="n"/>
      <c r="V29" s="10">
        <f>IF($A29="","",IF(AND($A29&lt;&gt;"",NOT(OR($U29="Concluído",$U29="Concluido")),TODAY()&gt;$A29),"SIM","NÃO"))</f>
        <v/>
      </c>
      <c r="W29" s="10">
        <f>IF(OR($A29="",$I29="",$M29=""),"",SUMIFS($M$2:M29,$I$2:I29,$I29,$A$2:A29,$A29)-$M29)</f>
        <v/>
      </c>
      <c r="X29" s="10">
        <f>IF(OR($A29="",$I29=""),"",SUMIFS($M$2:$M$4922,$I$2:$I$4922,$I29,$A$2:$A$4922,$A29))</f>
        <v/>
      </c>
      <c r="Y29" s="10">
        <f>IFERROR(VLOOKUP($I29,'02_Cad_Maquinas'!$B$2:$H$200,7,FALSE()),"")</f>
        <v/>
      </c>
      <c r="Z29" s="10">
        <f>IF(OR($X29="",$Y29=""),"",$Y29-$X29)</f>
        <v/>
      </c>
      <c r="AA29" s="11">
        <f>IF(OR($X29="",$Y29=""),"",$X29/$Y29)</f>
        <v/>
      </c>
      <c r="AB29" s="10" t="n"/>
      <c r="AC29" s="10">
        <f>IF($B29="","","|"&amp;SUBSTITUTE(TRIM(SUBSTITUTE(SUBSTITUTE(SUBSTITUTE(SUBSTITUTE(SUBSTITUTE(SUBSTITUTE(SUBSTITUTE(SUBSTITUTE(SUBSTITUTE(SUBSTITUTE(SUBSTITUTE(SUBSTITUTE(SUBSTITUTE(SUBSTITUTE(TRIM($B29&amp;""),CHAR(10)," "),CHAR(13)," "),"."," "),";"," "),","," "),"/"," "),"+"," "),"-"," "),"  "," "),"  "," "),"  "," "),"  "," "),"  "," "),"  "," "))," ","|")&amp;"|")</f>
        <v/>
      </c>
      <c r="AD29" s="10">
        <f>TRIM($I29&amp;"")</f>
        <v/>
      </c>
    </row>
    <row r="30" ht="24" customHeight="1">
      <c r="A30" s="9" t="n">
        <v>46199</v>
      </c>
      <c r="B30" s="10" t="n">
        <v>10179</v>
      </c>
      <c r="C30" s="10" t="n"/>
      <c r="D30" s="14" t="inlineStr">
        <is>
          <t>CARTONAGEM</t>
        </is>
      </c>
      <c r="E30" s="10" t="n">
        <v>200196130</v>
      </c>
      <c r="F30" s="10" t="inlineStr">
        <is>
          <t>EMB. BASE SANTIAGO 1,36 (782X586X111)</t>
        </is>
      </c>
      <c r="G30" s="14" t="inlineStr">
        <is>
          <t>CARTONAGEM</t>
        </is>
      </c>
      <c r="H30" s="14" t="inlineStr">
        <is>
          <t>CARTONAGEM</t>
        </is>
      </c>
      <c r="I30" s="14" t="inlineStr">
        <is>
          <t>CARTONAGEM</t>
        </is>
      </c>
      <c r="J30" s="9" t="n">
        <v>3</v>
      </c>
      <c r="K30" s="10">
        <f>IF($E30="","",IFERROR(INDEX('01_Cad_Pecas'!$H$2:$H$5000,MATCH($E30,'01_Cad_Pecas'!$D$2:$D$5000,0)),IFERROR(INDEX('01_Cad_Pecas'!$H$2:$H$5000,MATCH(VALUE($E30),'01_Cad_Pecas'!$D$2:$D$5000,0)),"")))</f>
        <v/>
      </c>
      <c r="L30" s="10">
        <f>IF($E30="","",IFERROR(INDEX('01_Cad_Pecas'!$I$2:$I$5000,MATCH($E30,'01_Cad_Pecas'!$D$2:$D$5000,0)),IFERROR(INDEX('01_Cad_Pecas'!$I$2:$I$5000,MATCH(VALUE($E30),'01_Cad_Pecas'!$D$2:$D$5000,0)),"")))</f>
        <v/>
      </c>
      <c r="M30" s="10">
        <f>IF(OR($J30="",$L30=""),"",IF($K30="",0,$K30)+$J30*$L30)</f>
        <v/>
      </c>
      <c r="N30" s="10" t="n">
        <v>46202</v>
      </c>
      <c r="O30" s="9" t="n">
        <v>3</v>
      </c>
      <c r="P30" s="10" t="n"/>
      <c r="Q30" s="10" t="n"/>
      <c r="R30" s="10">
        <f>IF(AND($P30&lt;&gt;"",$Q30&lt;&gt;""),($Q30-$P30)*1440,IF(AND($O30&lt;&gt;"",$L30&lt;&gt;""),IF($K30="",0,$K30)+$O30*$L30,""))</f>
        <v/>
      </c>
      <c r="S30" s="10" t="n"/>
      <c r="T30" s="10">
        <f>IF(OR($J30="",$O30=""),"",$O30/$J30)</f>
        <v/>
      </c>
      <c r="U30" s="10" t="n"/>
      <c r="V30" s="10">
        <f>IF($A30="","",IF(AND($A30&lt;&gt;"",NOT(OR($U30="Concluído",$U30="Concluido")),TODAY()&gt;$A30),"SIM","NÃO"))</f>
        <v/>
      </c>
      <c r="W30" s="10">
        <f>IF(OR($A30="",$I30="",$M30=""),"",SUMIFS($M$2:M30,$I$2:I30,$I30,$A$2:A30,$A30)-$M30)</f>
        <v/>
      </c>
      <c r="X30" s="10">
        <f>IF(OR($A30="",$I30=""),"",SUMIFS($M$2:$M$4922,$I$2:$I$4922,$I30,$A$2:$A$4922,$A30))</f>
        <v/>
      </c>
      <c r="Y30" s="10">
        <f>IFERROR(VLOOKUP($I30,'02_Cad_Maquinas'!$B$2:$H$200,7,FALSE()),"")</f>
        <v/>
      </c>
      <c r="Z30" s="10">
        <f>IF(OR($X30="",$Y30=""),"",$Y30-$X30)</f>
        <v/>
      </c>
      <c r="AA30" s="11">
        <f>IF(OR($X30="",$Y30=""),"",$X30/$Y30)</f>
        <v/>
      </c>
      <c r="AB30" s="10" t="n"/>
      <c r="AC30" s="10">
        <f>IF($B30="","","|"&amp;SUBSTITUTE(TRIM(SUBSTITUTE(SUBSTITUTE(SUBSTITUTE(SUBSTITUTE(SUBSTITUTE(SUBSTITUTE(SUBSTITUTE(SUBSTITUTE(SUBSTITUTE(SUBSTITUTE(SUBSTITUTE(SUBSTITUTE(SUBSTITUTE(SUBSTITUTE(TRIM($B30&amp;""),CHAR(10)," "),CHAR(13)," "),"."," "),";"," "),","," "),"/"," "),"+"," "),"-"," "),"  "," "),"  "," "),"  "," "),"  "," "),"  "," "),"  "," "))," ","|")&amp;"|")</f>
        <v/>
      </c>
      <c r="AD30" s="10">
        <f>TRIM($I30&amp;"")</f>
        <v/>
      </c>
    </row>
    <row r="31" ht="24" customHeight="1">
      <c r="A31" s="9" t="n">
        <v>46199</v>
      </c>
      <c r="B31" s="10" t="n">
        <v>10179</v>
      </c>
      <c r="C31" s="10" t="n"/>
      <c r="D31" s="14" t="inlineStr">
        <is>
          <t>CARTONAGEM</t>
        </is>
      </c>
      <c r="E31" s="10" t="n">
        <v>200200130</v>
      </c>
      <c r="F31" s="10" t="inlineStr">
        <is>
          <t>EMB. BASE DUBAI (1190X370X57)</t>
        </is>
      </c>
      <c r="G31" s="14" t="inlineStr">
        <is>
          <t>CARTONAGEM</t>
        </is>
      </c>
      <c r="H31" s="14" t="inlineStr">
        <is>
          <t>CARTONAGEM</t>
        </is>
      </c>
      <c r="I31" s="14" t="inlineStr">
        <is>
          <t>CARTONAGEM</t>
        </is>
      </c>
      <c r="J31" s="9" t="n">
        <v>1</v>
      </c>
      <c r="K31" s="10">
        <f>IF($E31="","",IFERROR(INDEX('01_Cad_Pecas'!$H$2:$H$5000,MATCH($E31,'01_Cad_Pecas'!$D$2:$D$5000,0)),IFERROR(INDEX('01_Cad_Pecas'!$H$2:$H$5000,MATCH(VALUE($E31),'01_Cad_Pecas'!$D$2:$D$5000,0)),"")))</f>
        <v/>
      </c>
      <c r="L31" s="10">
        <f>IF($E31="","",IFERROR(INDEX('01_Cad_Pecas'!$I$2:$I$5000,MATCH($E31,'01_Cad_Pecas'!$D$2:$D$5000,0)),IFERROR(INDEX('01_Cad_Pecas'!$I$2:$I$5000,MATCH(VALUE($E31),'01_Cad_Pecas'!$D$2:$D$5000,0)),"")))</f>
        <v/>
      </c>
      <c r="M31" s="10">
        <f>IF(OR($J31="",$L31=""),"",IF($K31="",0,$K31)+$J31*$L31)</f>
        <v/>
      </c>
      <c r="N31" s="10" t="n">
        <v>46202</v>
      </c>
      <c r="O31" s="9" t="n">
        <v>1</v>
      </c>
      <c r="P31" s="10" t="n"/>
      <c r="Q31" s="10" t="n"/>
      <c r="R31" s="10">
        <f>IF(AND($P31&lt;&gt;"",$Q31&lt;&gt;""),($Q31-$P31)*1440,IF(AND($O31&lt;&gt;"",$L31&lt;&gt;""),IF($K31="",0,$K31)+$O31*$L31,""))</f>
        <v/>
      </c>
      <c r="S31" s="10" t="n"/>
      <c r="T31" s="10">
        <f>IF(OR($J31="",$O31=""),"",$O31/$J31)</f>
        <v/>
      </c>
      <c r="U31" s="10" t="n"/>
      <c r="V31" s="10">
        <f>IF($A31="","",IF(AND($A31&lt;&gt;"",NOT(OR($U31="Concluído",$U31="Concluido")),TODAY()&gt;$A31),"SIM","NÃO"))</f>
        <v/>
      </c>
      <c r="W31" s="10">
        <f>IF(OR($A31="",$I31="",$M31=""),"",SUMIFS($M$2:M31,$I$2:I31,$I31,$A$2:A31,$A31)-$M31)</f>
        <v/>
      </c>
      <c r="X31" s="10">
        <f>IF(OR($A31="",$I31=""),"",SUMIFS($M$2:$M$4922,$I$2:$I$4922,$I31,$A$2:$A$4922,$A31))</f>
        <v/>
      </c>
      <c r="Y31" s="10">
        <f>IFERROR(VLOOKUP($I31,'02_Cad_Maquinas'!$B$2:$H$200,7,FALSE()),"")</f>
        <v/>
      </c>
      <c r="Z31" s="10">
        <f>IF(OR($X31="",$Y31=""),"",$Y31-$X31)</f>
        <v/>
      </c>
      <c r="AA31" s="11">
        <f>IF(OR($X31="",$Y31=""),"",$X31/$Y31)</f>
        <v/>
      </c>
      <c r="AB31" s="10" t="n"/>
      <c r="AC31" s="10">
        <f>IF($B31="","","|"&amp;SUBSTITUTE(TRIM(SUBSTITUTE(SUBSTITUTE(SUBSTITUTE(SUBSTITUTE(SUBSTITUTE(SUBSTITUTE(SUBSTITUTE(SUBSTITUTE(SUBSTITUTE(SUBSTITUTE(SUBSTITUTE(SUBSTITUTE(SUBSTITUTE(SUBSTITUTE(TRIM($B31&amp;""),CHAR(10)," "),CHAR(13)," "),"."," "),";"," "),","," "),"/"," "),"+"," "),"-"," "),"  "," "),"  "," "),"  "," "),"  "," "),"  "," "),"  "," "))," ","|")&amp;"|")</f>
        <v/>
      </c>
      <c r="AD31" s="10">
        <f>TRIM($I31&amp;"")</f>
        <v/>
      </c>
    </row>
    <row r="32" ht="24" customHeight="1">
      <c r="A32" s="9" t="n">
        <v>46199</v>
      </c>
      <c r="B32" s="10" t="n">
        <v>10179</v>
      </c>
      <c r="C32" s="10" t="n"/>
      <c r="D32" s="14" t="inlineStr">
        <is>
          <t>CARTONAGEM</t>
        </is>
      </c>
      <c r="E32" s="10" t="n">
        <v>200306230</v>
      </c>
      <c r="F32" s="10" t="inlineStr">
        <is>
          <t>EMB. BASE GENOVA 1,80 (1635X120X193)</t>
        </is>
      </c>
      <c r="G32" s="14" t="inlineStr">
        <is>
          <t>CARTONAGEM</t>
        </is>
      </c>
      <c r="H32" s="14" t="inlineStr">
        <is>
          <t>CARTONAGEM</t>
        </is>
      </c>
      <c r="I32" s="14" t="inlineStr">
        <is>
          <t>CARTONAGEM</t>
        </is>
      </c>
      <c r="J32" s="9" t="n">
        <v>4</v>
      </c>
      <c r="K32" s="10">
        <f>IF($E32="","",IFERROR(INDEX('01_Cad_Pecas'!$H$2:$H$5000,MATCH($E32,'01_Cad_Pecas'!$D$2:$D$5000,0)),IFERROR(INDEX('01_Cad_Pecas'!$H$2:$H$5000,MATCH(VALUE($E32),'01_Cad_Pecas'!$D$2:$D$5000,0)),"")))</f>
        <v/>
      </c>
      <c r="L32" s="10">
        <f>IF($E32="","",IFERROR(INDEX('01_Cad_Pecas'!$I$2:$I$5000,MATCH($E32,'01_Cad_Pecas'!$D$2:$D$5000,0)),IFERROR(INDEX('01_Cad_Pecas'!$I$2:$I$5000,MATCH(VALUE($E32),'01_Cad_Pecas'!$D$2:$D$5000,0)),"")))</f>
        <v/>
      </c>
      <c r="M32" s="10">
        <f>IF(OR($J32="",$L32=""),"",IF($K32="",0,$K32)+$J32*$L32)</f>
        <v/>
      </c>
      <c r="N32" s="10" t="n">
        <v>46202</v>
      </c>
      <c r="O32" s="9" t="n">
        <v>4</v>
      </c>
      <c r="P32" s="10" t="n"/>
      <c r="Q32" s="10" t="n"/>
      <c r="R32" s="10">
        <f>IF(AND($P32&lt;&gt;"",$Q32&lt;&gt;""),($Q32-$P32)*1440,IF(AND($O32&lt;&gt;"",$L32&lt;&gt;""),IF($K32="",0,$K32)+$O32*$L32,""))</f>
        <v/>
      </c>
      <c r="S32" s="10" t="n"/>
      <c r="T32" s="10">
        <f>IF(OR($J32="",$O32=""),"",$O32/$J32)</f>
        <v/>
      </c>
      <c r="U32" s="10" t="n"/>
      <c r="V32" s="10">
        <f>IF($A32="","",IF(AND($A32&lt;&gt;"",NOT(OR($U32="Concluído",$U32="Concluido")),TODAY()&gt;$A32),"SIM","NÃO"))</f>
        <v/>
      </c>
      <c r="W32" s="10">
        <f>IF(OR($A32="",$I32="",$M32=""),"",SUMIFS($M$2:M32,$I$2:I32,$I32,$A$2:A32,$A32)-$M32)</f>
        <v/>
      </c>
      <c r="X32" s="10">
        <f>IF(OR($A32="",$I32=""),"",SUMIFS($M$2:$M$4922,$I$2:$I$4922,$I32,$A$2:$A$4922,$A32))</f>
        <v/>
      </c>
      <c r="Y32" s="10">
        <f>IFERROR(VLOOKUP($I32,'02_Cad_Maquinas'!$B$2:$H$200,7,FALSE()),"")</f>
        <v/>
      </c>
      <c r="Z32" s="10">
        <f>IF(OR($X32="",$Y32=""),"",$Y32-$X32)</f>
        <v/>
      </c>
      <c r="AA32" s="11">
        <f>IF(OR($X32="",$Y32=""),"",$X32/$Y32)</f>
        <v/>
      </c>
      <c r="AB32" s="10" t="n"/>
      <c r="AC32" s="10">
        <f>IF($B32="","","|"&amp;SUBSTITUTE(TRIM(SUBSTITUTE(SUBSTITUTE(SUBSTITUTE(SUBSTITUTE(SUBSTITUTE(SUBSTITUTE(SUBSTITUTE(SUBSTITUTE(SUBSTITUTE(SUBSTITUTE(SUBSTITUTE(SUBSTITUTE(SUBSTITUTE(SUBSTITUTE(TRIM($B32&amp;""),CHAR(10)," "),CHAR(13)," "),"."," "),";"," "),","," "),"/"," "),"+"," "),"-"," "),"  "," "),"  "," "),"  "," "),"  "," "),"  "," "),"  "," "))," ","|")&amp;"|")</f>
        <v/>
      </c>
      <c r="AD32" s="10">
        <f>TRIM($I32&amp;"")</f>
        <v/>
      </c>
    </row>
    <row r="33" ht="24" customHeight="1">
      <c r="A33" s="9" t="n">
        <v>46199</v>
      </c>
      <c r="B33" s="10" t="n">
        <v>10179</v>
      </c>
      <c r="C33" s="10" t="n"/>
      <c r="D33" s="14" t="inlineStr">
        <is>
          <t>CARTONAGEM</t>
        </is>
      </c>
      <c r="E33" s="10" t="n">
        <v>200520130</v>
      </c>
      <c r="F33" s="10" t="inlineStr">
        <is>
          <t>EMB. BASE MESA ATHENAS VL 01 (760X390X75)</t>
        </is>
      </c>
      <c r="G33" s="14" t="inlineStr">
        <is>
          <t>CARTONAGEM</t>
        </is>
      </c>
      <c r="H33" s="14" t="inlineStr">
        <is>
          <t>CARTONAGEM</t>
        </is>
      </c>
      <c r="I33" s="14" t="inlineStr">
        <is>
          <t>CARTONAGEM</t>
        </is>
      </c>
      <c r="J33" s="9" t="n">
        <v>1</v>
      </c>
      <c r="K33" s="10">
        <f>IF($E33="","",IFERROR(INDEX('01_Cad_Pecas'!$H$2:$H$5000,MATCH($E33,'01_Cad_Pecas'!$D$2:$D$5000,0)),IFERROR(INDEX('01_Cad_Pecas'!$H$2:$H$5000,MATCH(VALUE($E33),'01_Cad_Pecas'!$D$2:$D$5000,0)),"")))</f>
        <v/>
      </c>
      <c r="L33" s="10">
        <f>IF($E33="","",IFERROR(INDEX('01_Cad_Pecas'!$I$2:$I$5000,MATCH($E33,'01_Cad_Pecas'!$D$2:$D$5000,0)),IFERROR(INDEX('01_Cad_Pecas'!$I$2:$I$5000,MATCH(VALUE($E33),'01_Cad_Pecas'!$D$2:$D$5000,0)),"")))</f>
        <v/>
      </c>
      <c r="M33" s="10">
        <f>IF(OR($J33="",$L33=""),"",IF($K33="",0,$K33)+$J33*$L33)</f>
        <v/>
      </c>
      <c r="N33" s="10" t="n">
        <v>46202</v>
      </c>
      <c r="O33" s="9" t="n">
        <v>1</v>
      </c>
      <c r="P33" s="10" t="n"/>
      <c r="Q33" s="10" t="n"/>
      <c r="R33" s="10">
        <f>IF(AND($P33&lt;&gt;"",$Q33&lt;&gt;""),($Q33-$P33)*1440,IF(AND($O33&lt;&gt;"",$L33&lt;&gt;""),IF($K33="",0,$K33)+$O33*$L33,""))</f>
        <v/>
      </c>
      <c r="S33" s="10" t="n"/>
      <c r="T33" s="10">
        <f>IF(OR($J33="",$O33=""),"",$O33/$J33)</f>
        <v/>
      </c>
      <c r="U33" s="10" t="n"/>
      <c r="V33" s="10">
        <f>IF($A33="","",IF(AND($A33&lt;&gt;"",NOT(OR($U33="Concluído",$U33="Concluido")),TODAY()&gt;$A33),"SIM","NÃO"))</f>
        <v/>
      </c>
      <c r="W33" s="10">
        <f>IF(OR($A33="",$I33="",$M33=""),"",SUMIFS($M$2:M33,$I$2:I33,$I33,$A$2:A33,$A33)-$M33)</f>
        <v/>
      </c>
      <c r="X33" s="10">
        <f>IF(OR($A33="",$I33=""),"",SUMIFS($M$2:$M$4922,$I$2:$I$4922,$I33,$A$2:$A$4922,$A33))</f>
        <v/>
      </c>
      <c r="Y33" s="10">
        <f>IFERROR(VLOOKUP($I33,'02_Cad_Maquinas'!$B$2:$H$200,7,FALSE()),"")</f>
        <v/>
      </c>
      <c r="Z33" s="10">
        <f>IF(OR($X33="",$Y33=""),"",$Y33-$X33)</f>
        <v/>
      </c>
      <c r="AA33" s="11">
        <f>IF(OR($X33="",$Y33=""),"",$X33/$Y33)</f>
        <v/>
      </c>
      <c r="AB33" s="10" t="n"/>
      <c r="AC33" s="10">
        <f>IF($B33="","","|"&amp;SUBSTITUTE(TRIM(SUBSTITUTE(SUBSTITUTE(SUBSTITUTE(SUBSTITUTE(SUBSTITUTE(SUBSTITUTE(SUBSTITUTE(SUBSTITUTE(SUBSTITUTE(SUBSTITUTE(SUBSTITUTE(SUBSTITUTE(SUBSTITUTE(SUBSTITUTE(TRIM($B33&amp;""),CHAR(10)," "),CHAR(13)," "),"."," "),";"," "),","," "),"/"," "),"+"," "),"-"," "),"  "," "),"  "," "),"  "," "),"  "," "),"  "," "),"  "," "))," ","|")&amp;"|")</f>
        <v/>
      </c>
      <c r="AD33" s="10">
        <f>TRIM($I33&amp;"")</f>
        <v/>
      </c>
    </row>
    <row r="34" ht="24" customHeight="1">
      <c r="A34" s="9" t="n">
        <v>46199</v>
      </c>
      <c r="B34" s="10" t="n">
        <v>10179</v>
      </c>
      <c r="C34" s="10" t="n"/>
      <c r="D34" s="14" t="inlineStr">
        <is>
          <t>CARTONAGEM</t>
        </is>
      </c>
      <c r="E34" s="10" t="n">
        <v>30002730</v>
      </c>
      <c r="F34" s="10" t="inlineStr">
        <is>
          <t>PAPELAO CAD VENETO / VIA (980X430X6)</t>
        </is>
      </c>
      <c r="G34" s="14" t="inlineStr">
        <is>
          <t>CARTONAGEM</t>
        </is>
      </c>
      <c r="H34" s="14" t="inlineStr">
        <is>
          <t>CARTONAGEM</t>
        </is>
      </c>
      <c r="I34" s="14" t="inlineStr">
        <is>
          <t>CARTONAGEM</t>
        </is>
      </c>
      <c r="J34" s="9" t="n">
        <v>608</v>
      </c>
      <c r="K34" s="10">
        <f>IF($E34="","",IFERROR(INDEX('01_Cad_Pecas'!$H$2:$H$5000,MATCH($E34,'01_Cad_Pecas'!$D$2:$D$5000,0)),IFERROR(INDEX('01_Cad_Pecas'!$H$2:$H$5000,MATCH(VALUE($E34),'01_Cad_Pecas'!$D$2:$D$5000,0)),"")))</f>
        <v/>
      </c>
      <c r="L34" s="10">
        <f>IF($E34="","",IFERROR(INDEX('01_Cad_Pecas'!$I$2:$I$5000,MATCH($E34,'01_Cad_Pecas'!$D$2:$D$5000,0)),IFERROR(INDEX('01_Cad_Pecas'!$I$2:$I$5000,MATCH(VALUE($E34),'01_Cad_Pecas'!$D$2:$D$5000,0)),"")))</f>
        <v/>
      </c>
      <c r="M34" s="10">
        <f>IF(OR($J34="",$L34=""),"",IF($K34="",0,$K34)+$J34*$L34)</f>
        <v/>
      </c>
      <c r="N34" s="10" t="n">
        <v>46202</v>
      </c>
      <c r="O34" s="9" t="n">
        <v>608</v>
      </c>
      <c r="P34" s="10" t="n"/>
      <c r="Q34" s="10" t="n"/>
      <c r="R34" s="10">
        <f>IF(AND($P34&lt;&gt;"",$Q34&lt;&gt;""),($Q34-$P34)*1440,IF(AND($O34&lt;&gt;"",$L34&lt;&gt;""),IF($K34="",0,$K34)+$O34*$L34,""))</f>
        <v/>
      </c>
      <c r="S34" s="10" t="n"/>
      <c r="T34" s="10">
        <f>IF(OR($J34="",$O34=""),"",$O34/$J34)</f>
        <v/>
      </c>
      <c r="U34" s="10" t="n"/>
      <c r="V34" s="10">
        <f>IF($A34="","",IF(AND($A34&lt;&gt;"",NOT(OR($U34="Concluído",$U34="Concluido")),TODAY()&gt;$A34),"SIM","NÃO"))</f>
        <v/>
      </c>
      <c r="W34" s="10">
        <f>IF(OR($A34="",$I34="",$M34=""),"",SUMIFS($M$2:M34,$I$2:I34,$I34,$A$2:A34,$A34)-$M34)</f>
        <v/>
      </c>
      <c r="X34" s="10">
        <f>IF(OR($A34="",$I34=""),"",SUMIFS($M$2:$M$4922,$I$2:$I$4922,$I34,$A$2:$A$4922,$A34))</f>
        <v/>
      </c>
      <c r="Y34" s="10">
        <f>IFERROR(VLOOKUP($I34,'02_Cad_Maquinas'!$B$2:$H$200,7,FALSE()),"")</f>
        <v/>
      </c>
      <c r="Z34" s="10">
        <f>IF(OR($X34="",$Y34=""),"",$Y34-$X34)</f>
        <v/>
      </c>
      <c r="AA34" s="11">
        <f>IF(OR($X34="",$Y34=""),"",$X34/$Y34)</f>
        <v/>
      </c>
      <c r="AB34" s="10" t="n"/>
      <c r="AC34" s="10">
        <f>IF($B34="","","|"&amp;SUBSTITUTE(TRIM(SUBSTITUTE(SUBSTITUTE(SUBSTITUTE(SUBSTITUTE(SUBSTITUTE(SUBSTITUTE(SUBSTITUTE(SUBSTITUTE(SUBSTITUTE(SUBSTITUTE(SUBSTITUTE(SUBSTITUTE(SUBSTITUTE(SUBSTITUTE(TRIM($B34&amp;""),CHAR(10)," "),CHAR(13)," "),"."," "),";"," "),","," "),"/"," "),"+"," "),"-"," "),"  "," "),"  "," "),"  "," "),"  "," "),"  "," "),"  "," "))," ","|")&amp;"|")</f>
        <v/>
      </c>
      <c r="AD34" s="10">
        <f>TRIM($I34&amp;"")</f>
        <v/>
      </c>
    </row>
    <row r="35" ht="24" customHeight="1">
      <c r="A35" s="9" t="n">
        <v>46199</v>
      </c>
      <c r="B35" s="10" t="n">
        <v>10179</v>
      </c>
      <c r="C35" s="10" t="n"/>
      <c r="D35" s="14" t="inlineStr">
        <is>
          <t>CARTONAGEM</t>
        </is>
      </c>
      <c r="E35" s="10" t="n">
        <v>30003031</v>
      </c>
      <c r="F35" s="10" t="inlineStr">
        <is>
          <t>EMB. ACESSORIOS CAD PE INTEIRO (530X120X60)</t>
        </is>
      </c>
      <c r="G35" s="14" t="inlineStr">
        <is>
          <t>CARTONAGEM</t>
        </is>
      </c>
      <c r="H35" s="14" t="inlineStr">
        <is>
          <t>CARTONAGEM</t>
        </is>
      </c>
      <c r="I35" s="14" t="inlineStr">
        <is>
          <t>CARTONAGEM</t>
        </is>
      </c>
      <c r="J35" s="9" t="n">
        <v>334</v>
      </c>
      <c r="K35" s="10">
        <f>IF($E35="","",IFERROR(INDEX('01_Cad_Pecas'!$H$2:$H$5000,MATCH($E35,'01_Cad_Pecas'!$D$2:$D$5000,0)),IFERROR(INDEX('01_Cad_Pecas'!$H$2:$H$5000,MATCH(VALUE($E35),'01_Cad_Pecas'!$D$2:$D$5000,0)),"")))</f>
        <v/>
      </c>
      <c r="L35" s="10">
        <f>IF($E35="","",IFERROR(INDEX('01_Cad_Pecas'!$I$2:$I$5000,MATCH($E35,'01_Cad_Pecas'!$D$2:$D$5000,0)),IFERROR(INDEX('01_Cad_Pecas'!$I$2:$I$5000,MATCH(VALUE($E35),'01_Cad_Pecas'!$D$2:$D$5000,0)),"")))</f>
        <v/>
      </c>
      <c r="M35" s="10">
        <f>IF(OR($J35="",$L35=""),"",IF($K35="",0,$K35)+$J35*$L35)</f>
        <v/>
      </c>
      <c r="N35" s="10" t="n">
        <v>46202</v>
      </c>
      <c r="O35" s="9" t="n">
        <v>334</v>
      </c>
      <c r="P35" s="10" t="n"/>
      <c r="Q35" s="10" t="n"/>
      <c r="R35" s="10">
        <f>IF(AND($P35&lt;&gt;"",$Q35&lt;&gt;""),($Q35-$P35)*1440,IF(AND($O35&lt;&gt;"",$L35&lt;&gt;""),IF($K35="",0,$K35)+$O35*$L35,""))</f>
        <v/>
      </c>
      <c r="S35" s="10" t="n"/>
      <c r="T35" s="10">
        <f>IF(OR($J35="",$O35=""),"",$O35/$J35)</f>
        <v/>
      </c>
      <c r="U35" s="10" t="n"/>
      <c r="V35" s="10">
        <f>IF($A35="","",IF(AND($A35&lt;&gt;"",NOT(OR($U35="Concluído",$U35="Concluido")),TODAY()&gt;$A35),"SIM","NÃO"))</f>
        <v/>
      </c>
      <c r="W35" s="10">
        <f>IF(OR($A35="",$I35="",$M35=""),"",SUMIFS($M$2:M35,$I$2:I35,$I35,$A$2:A35,$A35)-$M35)</f>
        <v/>
      </c>
      <c r="X35" s="10">
        <f>IF(OR($A35="",$I35=""),"",SUMIFS($M$2:$M$4922,$I$2:$I$4922,$I35,$A$2:$A$4922,$A35))</f>
        <v/>
      </c>
      <c r="Y35" s="10">
        <f>IFERROR(VLOOKUP($I35,'02_Cad_Maquinas'!$B$2:$H$200,7,FALSE()),"")</f>
        <v/>
      </c>
      <c r="Z35" s="10">
        <f>IF(OR($X35="",$Y35=""),"",$Y35-$X35)</f>
        <v/>
      </c>
      <c r="AA35" s="11">
        <f>IF(OR($X35="",$Y35=""),"",$X35/$Y35)</f>
        <v/>
      </c>
      <c r="AB35" s="10" t="n"/>
      <c r="AC35" s="10">
        <f>IF($B35="","","|"&amp;SUBSTITUTE(TRIM(SUBSTITUTE(SUBSTITUTE(SUBSTITUTE(SUBSTITUTE(SUBSTITUTE(SUBSTITUTE(SUBSTITUTE(SUBSTITUTE(SUBSTITUTE(SUBSTITUTE(SUBSTITUTE(SUBSTITUTE(SUBSTITUTE(SUBSTITUTE(TRIM($B35&amp;""),CHAR(10)," "),CHAR(13)," "),"."," "),";"," "),","," "),"/"," "),"+"," "),"-"," "),"  "," "),"  "," "),"  "," "),"  "," "),"  "," "),"  "," "))," ","|")&amp;"|")</f>
        <v/>
      </c>
      <c r="AD35" s="10">
        <f>TRIM($I35&amp;"")</f>
        <v/>
      </c>
    </row>
    <row r="36" ht="24" customHeight="1">
      <c r="A36" s="9" t="n">
        <v>46199</v>
      </c>
      <c r="B36" s="10" t="n">
        <v>10179</v>
      </c>
      <c r="C36" s="10" t="n"/>
      <c r="D36" s="14" t="inlineStr">
        <is>
          <t>CARTONAGEM</t>
        </is>
      </c>
      <c r="E36" s="10" t="n">
        <v>30003032</v>
      </c>
      <c r="F36" s="10" t="inlineStr">
        <is>
          <t>PAPELAO TRASEIRO 280X410 - ENCOSTO PE INTEIRO (X3)</t>
        </is>
      </c>
      <c r="G36" s="14" t="inlineStr">
        <is>
          <t>CARTONAGEM</t>
        </is>
      </c>
      <c r="H36" s="14" t="inlineStr">
        <is>
          <t>CARTONAGEM</t>
        </is>
      </c>
      <c r="I36" s="14" t="inlineStr">
        <is>
          <t>CARTONAGEM</t>
        </is>
      </c>
      <c r="J36" s="9" t="n">
        <v>674</v>
      </c>
      <c r="K36" s="10">
        <f>IF($E36="","",IFERROR(INDEX('01_Cad_Pecas'!$H$2:$H$5000,MATCH($E36,'01_Cad_Pecas'!$D$2:$D$5000,0)),IFERROR(INDEX('01_Cad_Pecas'!$H$2:$H$5000,MATCH(VALUE($E36),'01_Cad_Pecas'!$D$2:$D$5000,0)),"")))</f>
        <v/>
      </c>
      <c r="L36" s="10">
        <f>IF($E36="","",IFERROR(INDEX('01_Cad_Pecas'!$I$2:$I$5000,MATCH($E36,'01_Cad_Pecas'!$D$2:$D$5000,0)),IFERROR(INDEX('01_Cad_Pecas'!$I$2:$I$5000,MATCH(VALUE($E36),'01_Cad_Pecas'!$D$2:$D$5000,0)),"")))</f>
        <v/>
      </c>
      <c r="M36" s="10">
        <f>IF(OR($J36="",$L36=""),"",IF($K36="",0,$K36)+$J36*$L36)</f>
        <v/>
      </c>
      <c r="N36" s="10" t="n">
        <v>46202</v>
      </c>
      <c r="O36" s="9" t="n">
        <v>674</v>
      </c>
      <c r="P36" s="10" t="n"/>
      <c r="Q36" s="10" t="n"/>
      <c r="R36" s="10">
        <f>IF(AND($P36&lt;&gt;"",$Q36&lt;&gt;""),($Q36-$P36)*1440,IF(AND($O36&lt;&gt;"",$L36&lt;&gt;""),IF($K36="",0,$K36)+$O36*$L36,""))</f>
        <v/>
      </c>
      <c r="S36" s="10" t="n"/>
      <c r="T36" s="10">
        <f>IF(OR($J36="",$O36=""),"",$O36/$J36)</f>
        <v/>
      </c>
      <c r="U36" s="10" t="n"/>
      <c r="V36" s="10">
        <f>IF($A36="","",IF(AND($A36&lt;&gt;"",NOT(OR($U36="Concluído",$U36="Concluido")),TODAY()&gt;$A36),"SIM","NÃO"))</f>
        <v/>
      </c>
      <c r="W36" s="10">
        <f>IF(OR($A36="",$I36="",$M36=""),"",SUMIFS($M$2:M36,$I$2:I36,$I36,$A$2:A36,$A36)-$M36)</f>
        <v/>
      </c>
      <c r="X36" s="10">
        <f>IF(OR($A36="",$I36=""),"",SUMIFS($M$2:$M$4922,$I$2:$I$4922,$I36,$A$2:$A$4922,$A36))</f>
        <v/>
      </c>
      <c r="Y36" s="10">
        <f>IFERROR(VLOOKUP($I36,'02_Cad_Maquinas'!$B$2:$H$200,7,FALSE()),"")</f>
        <v/>
      </c>
      <c r="Z36" s="10">
        <f>IF(OR($X36="",$Y36=""),"",$Y36-$X36)</f>
        <v/>
      </c>
      <c r="AA36" s="11">
        <f>IF(OR($X36="",$Y36=""),"",$X36/$Y36)</f>
        <v/>
      </c>
      <c r="AB36" s="10" t="n"/>
      <c r="AC36" s="10">
        <f>IF($B36="","","|"&amp;SUBSTITUTE(TRIM(SUBSTITUTE(SUBSTITUTE(SUBSTITUTE(SUBSTITUTE(SUBSTITUTE(SUBSTITUTE(SUBSTITUTE(SUBSTITUTE(SUBSTITUTE(SUBSTITUTE(SUBSTITUTE(SUBSTITUTE(SUBSTITUTE(SUBSTITUTE(TRIM($B36&amp;""),CHAR(10)," "),CHAR(13)," "),"."," "),";"," "),","," "),"/"," "),"+"," "),"-"," "),"  "," "),"  "," "),"  "," "),"  "," "),"  "," "),"  "," "))," ","|")&amp;"|")</f>
        <v/>
      </c>
      <c r="AD36" s="10">
        <f>TRIM($I36&amp;"")</f>
        <v/>
      </c>
    </row>
    <row r="37" ht="24" customHeight="1">
      <c r="A37" s="9" t="n">
        <v>46199</v>
      </c>
      <c r="B37" s="10" t="n">
        <v>10179</v>
      </c>
      <c r="C37" s="10" t="n"/>
      <c r="D37" s="14" t="inlineStr">
        <is>
          <t>CARTONAGEM</t>
        </is>
      </c>
      <c r="E37" s="10" t="n">
        <v>30003033</v>
      </c>
      <c r="F37" s="10" t="inlineStr">
        <is>
          <t>PAPELAO FRENTE 490X410 - ENCOSTO PE INTEIRO (X3)</t>
        </is>
      </c>
      <c r="G37" s="14" t="inlineStr">
        <is>
          <t>CARTONAGEM</t>
        </is>
      </c>
      <c r="H37" s="14" t="inlineStr">
        <is>
          <t>CARTONAGEM</t>
        </is>
      </c>
      <c r="I37" s="14" t="inlineStr">
        <is>
          <t>CARTONAGEM</t>
        </is>
      </c>
      <c r="J37" s="9" t="n">
        <v>632</v>
      </c>
      <c r="K37" s="10">
        <f>IF($E37="","",IFERROR(INDEX('01_Cad_Pecas'!$H$2:$H$5000,MATCH($E37,'01_Cad_Pecas'!$D$2:$D$5000,0)),IFERROR(INDEX('01_Cad_Pecas'!$H$2:$H$5000,MATCH(VALUE($E37),'01_Cad_Pecas'!$D$2:$D$5000,0)),"")))</f>
        <v/>
      </c>
      <c r="L37" s="10">
        <f>IF($E37="","",IFERROR(INDEX('01_Cad_Pecas'!$I$2:$I$5000,MATCH($E37,'01_Cad_Pecas'!$D$2:$D$5000,0)),IFERROR(INDEX('01_Cad_Pecas'!$I$2:$I$5000,MATCH(VALUE($E37),'01_Cad_Pecas'!$D$2:$D$5000,0)),"")))</f>
        <v/>
      </c>
      <c r="M37" s="10">
        <f>IF(OR($J37="",$L37=""),"",IF($K37="",0,$K37)+$J37*$L37)</f>
        <v/>
      </c>
      <c r="N37" s="10" t="n">
        <v>46202</v>
      </c>
      <c r="O37" s="9" t="n">
        <v>632</v>
      </c>
      <c r="P37" s="10" t="n"/>
      <c r="Q37" s="10" t="n"/>
      <c r="R37" s="10">
        <f>IF(AND($P37&lt;&gt;"",$Q37&lt;&gt;""),($Q37-$P37)*1440,IF(AND($O37&lt;&gt;"",$L37&lt;&gt;""),IF($K37="",0,$K37)+$O37*$L37,""))</f>
        <v/>
      </c>
      <c r="S37" s="10" t="n"/>
      <c r="T37" s="10">
        <f>IF(OR($J37="",$O37=""),"",$O37/$J37)</f>
        <v/>
      </c>
      <c r="U37" s="10" t="n"/>
      <c r="V37" s="10">
        <f>IF($A37="","",IF(AND($A37&lt;&gt;"",NOT(OR($U37="Concluído",$U37="Concluido")),TODAY()&gt;$A37),"SIM","NÃO"))</f>
        <v/>
      </c>
      <c r="W37" s="10">
        <f>IF(OR($A37="",$I37="",$M37=""),"",SUMIFS($M$2:M37,$I$2:I37,$I37,$A$2:A37,$A37)-$M37)</f>
        <v/>
      </c>
      <c r="X37" s="10">
        <f>IF(OR($A37="",$I37=""),"",SUMIFS($M$2:$M$4922,$I$2:$I$4922,$I37,$A$2:$A$4922,$A37))</f>
        <v/>
      </c>
      <c r="Y37" s="10">
        <f>IFERROR(VLOOKUP($I37,'02_Cad_Maquinas'!$B$2:$H$200,7,FALSE()),"")</f>
        <v/>
      </c>
      <c r="Z37" s="10">
        <f>IF(OR($X37="",$Y37=""),"",$Y37-$X37)</f>
        <v/>
      </c>
      <c r="AA37" s="11">
        <f>IF(OR($X37="",$Y37=""),"",$X37/$Y37)</f>
        <v/>
      </c>
      <c r="AB37" s="10" t="n"/>
      <c r="AC37" s="10">
        <f>IF($B37="","","|"&amp;SUBSTITUTE(TRIM(SUBSTITUTE(SUBSTITUTE(SUBSTITUTE(SUBSTITUTE(SUBSTITUTE(SUBSTITUTE(SUBSTITUTE(SUBSTITUTE(SUBSTITUTE(SUBSTITUTE(SUBSTITUTE(SUBSTITUTE(SUBSTITUTE(SUBSTITUTE(TRIM($B37&amp;""),CHAR(10)," "),CHAR(13)," "),"."," "),";"," "),","," "),"/"," "),"+"," "),"-"," "),"  "," "),"  "," "),"  "," "),"  "," "),"  "," "),"  "," "))," ","|")&amp;"|")</f>
        <v/>
      </c>
      <c r="AD37" s="10">
        <f>TRIM($I37&amp;"")</f>
        <v/>
      </c>
    </row>
    <row r="38" ht="24" customHeight="1">
      <c r="A38" s="9" t="n">
        <v>46199</v>
      </c>
      <c r="B38" s="10" t="n">
        <v>10179</v>
      </c>
      <c r="C38" s="10" t="n"/>
      <c r="D38" s="14" t="inlineStr">
        <is>
          <t>CARTONAGEM</t>
        </is>
      </c>
      <c r="E38" s="10" t="n">
        <v>30003034</v>
      </c>
      <c r="F38" s="10" t="inlineStr">
        <is>
          <t>PAPELAO 410 X 180 - ENCOSTO 980 (X7)</t>
        </is>
      </c>
      <c r="G38" s="14" t="inlineStr">
        <is>
          <t>CARTONAGEM</t>
        </is>
      </c>
      <c r="H38" s="14" t="inlineStr">
        <is>
          <t>CARTONAGEM</t>
        </is>
      </c>
      <c r="I38" s="14" t="inlineStr">
        <is>
          <t>CARTONAGEM</t>
        </is>
      </c>
      <c r="J38" s="9" t="n">
        <v>6</v>
      </c>
      <c r="K38" s="10">
        <f>IF($E38="","",IFERROR(INDEX('01_Cad_Pecas'!$H$2:$H$5000,MATCH($E38,'01_Cad_Pecas'!$D$2:$D$5000,0)),IFERROR(INDEX('01_Cad_Pecas'!$H$2:$H$5000,MATCH(VALUE($E38),'01_Cad_Pecas'!$D$2:$D$5000,0)),"")))</f>
        <v/>
      </c>
      <c r="L38" s="10">
        <f>IF($E38="","",IFERROR(INDEX('01_Cad_Pecas'!$I$2:$I$5000,MATCH($E38,'01_Cad_Pecas'!$D$2:$D$5000,0)),IFERROR(INDEX('01_Cad_Pecas'!$I$2:$I$5000,MATCH(VALUE($E38),'01_Cad_Pecas'!$D$2:$D$5000,0)),"")))</f>
        <v/>
      </c>
      <c r="M38" s="10">
        <f>IF(OR($J38="",$L38=""),"",IF($K38="",0,$K38)+$J38*$L38)</f>
        <v/>
      </c>
      <c r="N38" s="10" t="n">
        <v>46202</v>
      </c>
      <c r="O38" s="9" t="n">
        <v>6</v>
      </c>
      <c r="P38" s="10" t="n"/>
      <c r="Q38" s="10" t="n"/>
      <c r="R38" s="10">
        <f>IF(AND($P38&lt;&gt;"",$Q38&lt;&gt;""),($Q38-$P38)*1440,IF(AND($O38&lt;&gt;"",$L38&lt;&gt;""),IF($K38="",0,$K38)+$O38*$L38,""))</f>
        <v/>
      </c>
      <c r="S38" s="10" t="n"/>
      <c r="T38" s="10">
        <f>IF(OR($J38="",$O38=""),"",$O38/$J38)</f>
        <v/>
      </c>
      <c r="U38" s="10" t="n"/>
      <c r="V38" s="10">
        <f>IF($A38="","",IF(AND($A38&lt;&gt;"",NOT(OR($U38="Concluído",$U38="Concluido")),TODAY()&gt;$A38),"SIM","NÃO"))</f>
        <v/>
      </c>
      <c r="W38" s="10">
        <f>IF(OR($A38="",$I38="",$M38=""),"",SUMIFS($M$2:M38,$I$2:I38,$I38,$A$2:A38,$A38)-$M38)</f>
        <v/>
      </c>
      <c r="X38" s="10">
        <f>IF(OR($A38="",$I38=""),"",SUMIFS($M$2:$M$4922,$I$2:$I$4922,$I38,$A$2:$A$4922,$A38))</f>
        <v/>
      </c>
      <c r="Y38" s="10">
        <f>IFERROR(VLOOKUP($I38,'02_Cad_Maquinas'!$B$2:$H$200,7,FALSE()),"")</f>
        <v/>
      </c>
      <c r="Z38" s="10">
        <f>IF(OR($X38="",$Y38=""),"",$Y38-$X38)</f>
        <v/>
      </c>
      <c r="AA38" s="11">
        <f>IF(OR($X38="",$Y38=""),"",$X38/$Y38)</f>
        <v/>
      </c>
      <c r="AB38" s="10" t="n"/>
      <c r="AC38" s="10">
        <f>IF($B38="","","|"&amp;SUBSTITUTE(TRIM(SUBSTITUTE(SUBSTITUTE(SUBSTITUTE(SUBSTITUTE(SUBSTITUTE(SUBSTITUTE(SUBSTITUTE(SUBSTITUTE(SUBSTITUTE(SUBSTITUTE(SUBSTITUTE(SUBSTITUTE(SUBSTITUTE(SUBSTITUTE(TRIM($B38&amp;""),CHAR(10)," "),CHAR(13)," "),"."," "),";"," "),","," "),"/"," "),"+"," "),"-"," "),"  "," "),"  "," "),"  "," "),"  "," "),"  "," "),"  "," "))," ","|")&amp;"|")</f>
        <v/>
      </c>
      <c r="AD38" s="10">
        <f>TRIM($I38&amp;"")</f>
        <v/>
      </c>
    </row>
    <row r="39" ht="24" customHeight="1">
      <c r="A39" s="9" t="n">
        <v>46199</v>
      </c>
      <c r="B39" s="10" t="n">
        <v>10179</v>
      </c>
      <c r="C39" s="10" t="n"/>
      <c r="D39" s="14" t="inlineStr">
        <is>
          <t>CARTONAGEM</t>
        </is>
      </c>
      <c r="E39" s="10" t="n">
        <v>30003035</v>
      </c>
      <c r="F39" s="10" t="inlineStr">
        <is>
          <t>PAPELAO 555 X 410 - ENCOSTO 980 (X3)</t>
        </is>
      </c>
      <c r="G39" s="14" t="inlineStr">
        <is>
          <t>CARTONAGEM</t>
        </is>
      </c>
      <c r="H39" s="14" t="inlineStr">
        <is>
          <t>CARTONAGEM</t>
        </is>
      </c>
      <c r="I39" s="14" t="inlineStr">
        <is>
          <t>CARTONAGEM</t>
        </is>
      </c>
      <c r="J39" s="9" t="n">
        <v>24</v>
      </c>
      <c r="K39" s="10">
        <f>IF($E39="","",IFERROR(INDEX('01_Cad_Pecas'!$H$2:$H$5000,MATCH($E39,'01_Cad_Pecas'!$D$2:$D$5000,0)),IFERROR(INDEX('01_Cad_Pecas'!$H$2:$H$5000,MATCH(VALUE($E39),'01_Cad_Pecas'!$D$2:$D$5000,0)),"")))</f>
        <v/>
      </c>
      <c r="L39" s="10">
        <f>IF($E39="","",IFERROR(INDEX('01_Cad_Pecas'!$I$2:$I$5000,MATCH($E39,'01_Cad_Pecas'!$D$2:$D$5000,0)),IFERROR(INDEX('01_Cad_Pecas'!$I$2:$I$5000,MATCH(VALUE($E39),'01_Cad_Pecas'!$D$2:$D$5000,0)),"")))</f>
        <v/>
      </c>
      <c r="M39" s="10">
        <f>IF(OR($J39="",$L39=""),"",IF($K39="",0,$K39)+$J39*$L39)</f>
        <v/>
      </c>
      <c r="N39" s="10" t="n">
        <v>46202</v>
      </c>
      <c r="O39" s="9" t="n">
        <v>24</v>
      </c>
      <c r="P39" s="10" t="n"/>
      <c r="Q39" s="10" t="n"/>
      <c r="R39" s="10">
        <f>IF(AND($P39&lt;&gt;"",$Q39&lt;&gt;""),($Q39-$P39)*1440,IF(AND($O39&lt;&gt;"",$L39&lt;&gt;""),IF($K39="",0,$K39)+$O39*$L39,""))</f>
        <v/>
      </c>
      <c r="S39" s="10" t="n"/>
      <c r="T39" s="10">
        <f>IF(OR($J39="",$O39=""),"",$O39/$J39)</f>
        <v/>
      </c>
      <c r="U39" s="10" t="n"/>
      <c r="V39" s="10">
        <f>IF($A39="","",IF(AND($A39&lt;&gt;"",NOT(OR($U39="Concluído",$U39="Concluido")),TODAY()&gt;$A39),"SIM","NÃO"))</f>
        <v/>
      </c>
      <c r="W39" s="10">
        <f>IF(OR($A39="",$I39="",$M39=""),"",SUMIFS($M$2:M39,$I$2:I39,$I39,$A$2:A39,$A39)-$M39)</f>
        <v/>
      </c>
      <c r="X39" s="10">
        <f>IF(OR($A39="",$I39=""),"",SUMIFS($M$2:$M$4922,$I$2:$I$4922,$I39,$A$2:$A$4922,$A39))</f>
        <v/>
      </c>
      <c r="Y39" s="10">
        <f>IFERROR(VLOOKUP($I39,'02_Cad_Maquinas'!$B$2:$H$200,7,FALSE()),"")</f>
        <v/>
      </c>
      <c r="Z39" s="10">
        <f>IF(OR($X39="",$Y39=""),"",$Y39-$X39)</f>
        <v/>
      </c>
      <c r="AA39" s="11">
        <f>IF(OR($X39="",$Y39=""),"",$X39/$Y39)</f>
        <v/>
      </c>
      <c r="AB39" s="10" t="n"/>
      <c r="AC39" s="10">
        <f>IF($B39="","","|"&amp;SUBSTITUTE(TRIM(SUBSTITUTE(SUBSTITUTE(SUBSTITUTE(SUBSTITUTE(SUBSTITUTE(SUBSTITUTE(SUBSTITUTE(SUBSTITUTE(SUBSTITUTE(SUBSTITUTE(SUBSTITUTE(SUBSTITUTE(SUBSTITUTE(SUBSTITUTE(TRIM($B39&amp;""),CHAR(10)," "),CHAR(13)," "),"."," "),";"," "),","," "),"/"," "),"+"," "),"-"," "),"  "," "),"  "," "),"  "," "),"  "," "),"  "," "),"  "," "))," ","|")&amp;"|")</f>
        <v/>
      </c>
      <c r="AD39" s="10">
        <f>TRIM($I39&amp;"")</f>
        <v/>
      </c>
    </row>
    <row r="40" ht="24" customHeight="1">
      <c r="A40" s="9" t="n">
        <v>46199</v>
      </c>
      <c r="B40" s="10" t="n">
        <v>10179</v>
      </c>
      <c r="C40" s="10" t="n"/>
      <c r="D40" s="14" t="inlineStr">
        <is>
          <t>CARTONAGEM</t>
        </is>
      </c>
      <c r="E40" s="10" t="n">
        <v>30003330</v>
      </c>
      <c r="F40" s="10" t="inlineStr">
        <is>
          <t>EMB. ESPALDAR TOPAZIO (412X65X60)</t>
        </is>
      </c>
      <c r="G40" s="14" t="inlineStr">
        <is>
          <t>CARTONAGEM</t>
        </is>
      </c>
      <c r="H40" s="14" t="inlineStr">
        <is>
          <t>CARTONAGEM</t>
        </is>
      </c>
      <c r="I40" s="14" t="inlineStr">
        <is>
          <t>CARTONAGEM</t>
        </is>
      </c>
      <c r="J40" s="9" t="n">
        <v>3</v>
      </c>
      <c r="K40" s="10">
        <f>IF($E40="","",IFERROR(INDEX('01_Cad_Pecas'!$H$2:$H$5000,MATCH($E40,'01_Cad_Pecas'!$D$2:$D$5000,0)),IFERROR(INDEX('01_Cad_Pecas'!$H$2:$H$5000,MATCH(VALUE($E40),'01_Cad_Pecas'!$D$2:$D$5000,0)),"")))</f>
        <v/>
      </c>
      <c r="L40" s="10">
        <f>IF($E40="","",IFERROR(INDEX('01_Cad_Pecas'!$I$2:$I$5000,MATCH($E40,'01_Cad_Pecas'!$D$2:$D$5000,0)),IFERROR(INDEX('01_Cad_Pecas'!$I$2:$I$5000,MATCH(VALUE($E40),'01_Cad_Pecas'!$D$2:$D$5000,0)),"")))</f>
        <v/>
      </c>
      <c r="M40" s="10">
        <f>IF(OR($J40="",$L40=""),"",IF($K40="",0,$K40)+$J40*$L40)</f>
        <v/>
      </c>
      <c r="N40" s="10" t="n">
        <v>46202</v>
      </c>
      <c r="O40" s="9" t="n">
        <v>3</v>
      </c>
      <c r="P40" s="10" t="n"/>
      <c r="Q40" s="10" t="n"/>
      <c r="R40" s="10">
        <f>IF(AND($P40&lt;&gt;"",$Q40&lt;&gt;""),($Q40-$P40)*1440,IF(AND($O40&lt;&gt;"",$L40&lt;&gt;""),IF($K40="",0,$K40)+$O40*$L40,""))</f>
        <v/>
      </c>
      <c r="S40" s="10" t="n"/>
      <c r="T40" s="10">
        <f>IF(OR($J40="",$O40=""),"",$O40/$J40)</f>
        <v/>
      </c>
      <c r="U40" s="10" t="n"/>
      <c r="V40" s="10">
        <f>IF($A40="","",IF(AND($A40&lt;&gt;"",NOT(OR($U40="Concluído",$U40="Concluido")),TODAY()&gt;$A40),"SIM","NÃO"))</f>
        <v/>
      </c>
      <c r="W40" s="10">
        <f>IF(OR($A40="",$I40="",$M40=""),"",SUMIFS($M$2:M40,$I$2:I40,$I40,$A$2:A40,$A40)-$M40)</f>
        <v/>
      </c>
      <c r="X40" s="10">
        <f>IF(OR($A40="",$I40=""),"",SUMIFS($M$2:$M$4922,$I$2:$I$4922,$I40,$A$2:$A$4922,$A40))</f>
        <v/>
      </c>
      <c r="Y40" s="10">
        <f>IFERROR(VLOOKUP($I40,'02_Cad_Maquinas'!$B$2:$H$200,7,FALSE()),"")</f>
        <v/>
      </c>
      <c r="Z40" s="10">
        <f>IF(OR($X40="",$Y40=""),"",$Y40-$X40)</f>
        <v/>
      </c>
      <c r="AA40" s="11">
        <f>IF(OR($X40="",$Y40=""),"",$X40/$Y40)</f>
        <v/>
      </c>
      <c r="AB40" s="10" t="n"/>
      <c r="AC40" s="10">
        <f>IF($B40="","","|"&amp;SUBSTITUTE(TRIM(SUBSTITUTE(SUBSTITUTE(SUBSTITUTE(SUBSTITUTE(SUBSTITUTE(SUBSTITUTE(SUBSTITUTE(SUBSTITUTE(SUBSTITUTE(SUBSTITUTE(SUBSTITUTE(SUBSTITUTE(SUBSTITUTE(SUBSTITUTE(TRIM($B40&amp;""),CHAR(10)," "),CHAR(13)," "),"."," "),";"," "),","," "),"/"," "),"+"," "),"-"," "),"  "," "),"  "," "),"  "," "),"  "," "),"  "," "),"  "," "))," ","|")&amp;"|")</f>
        <v/>
      </c>
      <c r="AD40" s="10">
        <f>TRIM($I40&amp;"")</f>
        <v/>
      </c>
    </row>
    <row r="41" ht="24" customHeight="1">
      <c r="A41" s="9" t="n">
        <v>46199</v>
      </c>
      <c r="B41" s="10" t="n">
        <v>10179</v>
      </c>
      <c r="C41" s="10" t="n"/>
      <c r="D41" s="14" t="inlineStr">
        <is>
          <t>CARTONAGEM</t>
        </is>
      </c>
      <c r="E41" s="10" t="n">
        <v>30003430</v>
      </c>
      <c r="F41" s="10" t="inlineStr">
        <is>
          <t>EMB. CADEIRAS DAKAR (975X440X83)</t>
        </is>
      </c>
      <c r="G41" s="14" t="inlineStr">
        <is>
          <t>CARTONAGEM</t>
        </is>
      </c>
      <c r="H41" s="14" t="inlineStr">
        <is>
          <t>CARTONAGEM</t>
        </is>
      </c>
      <c r="I41" s="14" t="inlineStr">
        <is>
          <t>CARTONAGEM</t>
        </is>
      </c>
      <c r="J41" s="9" t="n">
        <v>17</v>
      </c>
      <c r="K41" s="10">
        <f>IF($E41="","",IFERROR(INDEX('01_Cad_Pecas'!$H$2:$H$5000,MATCH($E41,'01_Cad_Pecas'!$D$2:$D$5000,0)),IFERROR(INDEX('01_Cad_Pecas'!$H$2:$H$5000,MATCH(VALUE($E41),'01_Cad_Pecas'!$D$2:$D$5000,0)),"")))</f>
        <v/>
      </c>
      <c r="L41" s="10">
        <f>IF($E41="","",IFERROR(INDEX('01_Cad_Pecas'!$I$2:$I$5000,MATCH($E41,'01_Cad_Pecas'!$D$2:$D$5000,0)),IFERROR(INDEX('01_Cad_Pecas'!$I$2:$I$5000,MATCH(VALUE($E41),'01_Cad_Pecas'!$D$2:$D$5000,0)),"")))</f>
        <v/>
      </c>
      <c r="M41" s="10">
        <f>IF(OR($J41="",$L41=""),"",IF($K41="",0,$K41)+$J41*$L41)</f>
        <v/>
      </c>
      <c r="N41" s="10" t="n">
        <v>46202</v>
      </c>
      <c r="O41" s="9" t="n">
        <v>17</v>
      </c>
      <c r="P41" s="10" t="n"/>
      <c r="Q41" s="10" t="n"/>
      <c r="R41" s="10">
        <f>IF(AND($P41&lt;&gt;"",$Q41&lt;&gt;""),($Q41-$P41)*1440,IF(AND($O41&lt;&gt;"",$L41&lt;&gt;""),IF($K41="",0,$K41)+$O41*$L41,""))</f>
        <v/>
      </c>
      <c r="S41" s="10" t="n"/>
      <c r="T41" s="10">
        <f>IF(OR($J41="",$O41=""),"",$O41/$J41)</f>
        <v/>
      </c>
      <c r="U41" s="10" t="n"/>
      <c r="V41" s="10">
        <f>IF($A41="","",IF(AND($A41&lt;&gt;"",NOT(OR($U41="Concluído",$U41="Concluido")),TODAY()&gt;$A41),"SIM","NÃO"))</f>
        <v/>
      </c>
      <c r="W41" s="10">
        <f>IF(OR($A41="",$I41="",$M41=""),"",SUMIFS($M$2:M41,$I$2:I41,$I41,$A$2:A41,$A41)-$M41)</f>
        <v/>
      </c>
      <c r="X41" s="10">
        <f>IF(OR($A41="",$I41=""),"",SUMIFS($M$2:$M$4922,$I$2:$I$4922,$I41,$A$2:$A$4922,$A41))</f>
        <v/>
      </c>
      <c r="Y41" s="10">
        <f>IFERROR(VLOOKUP($I41,'02_Cad_Maquinas'!$B$2:$H$200,7,FALSE()),"")</f>
        <v/>
      </c>
      <c r="Z41" s="10">
        <f>IF(OR($X41="",$Y41=""),"",$Y41-$X41)</f>
        <v/>
      </c>
      <c r="AA41" s="11">
        <f>IF(OR($X41="",$Y41=""),"",$X41/$Y41)</f>
        <v/>
      </c>
      <c r="AB41" s="10" t="n"/>
      <c r="AC41" s="10">
        <f>IF($B41="","","|"&amp;SUBSTITUTE(TRIM(SUBSTITUTE(SUBSTITUTE(SUBSTITUTE(SUBSTITUTE(SUBSTITUTE(SUBSTITUTE(SUBSTITUTE(SUBSTITUTE(SUBSTITUTE(SUBSTITUTE(SUBSTITUTE(SUBSTITUTE(SUBSTITUTE(SUBSTITUTE(TRIM($B41&amp;""),CHAR(10)," "),CHAR(13)," "),"."," "),";"," "),","," "),"/"," "),"+"," "),"-"," "),"  "," "),"  "," "),"  "," "),"  "," "),"  "," "),"  "," "))," ","|")&amp;"|")</f>
        <v/>
      </c>
      <c r="AD41" s="10">
        <f>TRIM($I41&amp;"")</f>
        <v/>
      </c>
    </row>
    <row r="42" ht="24" customHeight="1">
      <c r="A42" s="9" t="n">
        <v>46199</v>
      </c>
      <c r="B42" s="10" t="n">
        <v>10179</v>
      </c>
      <c r="C42" s="10" t="n"/>
      <c r="D42" s="14" t="inlineStr">
        <is>
          <t>CARTONAGEM</t>
        </is>
      </c>
      <c r="E42" s="10" t="n">
        <v>30003432</v>
      </c>
      <c r="F42" s="10" t="inlineStr">
        <is>
          <t>EMB. TRAVESSAS CADEIRAS DAKAR (435X435X50)</t>
        </is>
      </c>
      <c r="G42" s="14" t="inlineStr">
        <is>
          <t>CARTONAGEM</t>
        </is>
      </c>
      <c r="H42" s="14" t="inlineStr">
        <is>
          <t>CARTONAGEM</t>
        </is>
      </c>
      <c r="I42" s="14" t="inlineStr">
        <is>
          <t>CARTONAGEM</t>
        </is>
      </c>
      <c r="J42" s="9" t="n">
        <v>17</v>
      </c>
      <c r="K42" s="10">
        <f>IF($E42="","",IFERROR(INDEX('01_Cad_Pecas'!$H$2:$H$5000,MATCH($E42,'01_Cad_Pecas'!$D$2:$D$5000,0)),IFERROR(INDEX('01_Cad_Pecas'!$H$2:$H$5000,MATCH(VALUE($E42),'01_Cad_Pecas'!$D$2:$D$5000,0)),"")))</f>
        <v/>
      </c>
      <c r="L42" s="10">
        <f>IF($E42="","",IFERROR(INDEX('01_Cad_Pecas'!$I$2:$I$5000,MATCH($E42,'01_Cad_Pecas'!$D$2:$D$5000,0)),IFERROR(INDEX('01_Cad_Pecas'!$I$2:$I$5000,MATCH(VALUE($E42),'01_Cad_Pecas'!$D$2:$D$5000,0)),"")))</f>
        <v/>
      </c>
      <c r="M42" s="10">
        <f>IF(OR($J42="",$L42=""),"",IF($K42="",0,$K42)+$J42*$L42)</f>
        <v/>
      </c>
      <c r="N42" s="10" t="n">
        <v>46202</v>
      </c>
      <c r="O42" s="9" t="n">
        <v>17</v>
      </c>
      <c r="P42" s="10" t="n"/>
      <c r="Q42" s="10" t="n"/>
      <c r="R42" s="10">
        <f>IF(AND($P42&lt;&gt;"",$Q42&lt;&gt;""),($Q42-$P42)*1440,IF(AND($O42&lt;&gt;"",$L42&lt;&gt;""),IF($K42="",0,$K42)+$O42*$L42,""))</f>
        <v/>
      </c>
      <c r="S42" s="10" t="n"/>
      <c r="T42" s="10">
        <f>IF(OR($J42="",$O42=""),"",$O42/$J42)</f>
        <v/>
      </c>
      <c r="U42" s="10" t="n"/>
      <c r="V42" s="10">
        <f>IF($A42="","",IF(AND($A42&lt;&gt;"",NOT(OR($U42="Concluído",$U42="Concluido")),TODAY()&gt;$A42),"SIM","NÃO"))</f>
        <v/>
      </c>
      <c r="W42" s="10">
        <f>IF(OR($A42="",$I42="",$M42=""),"",SUMIFS($M$2:M42,$I$2:I42,$I42,$A$2:A42,$A42)-$M42)</f>
        <v/>
      </c>
      <c r="X42" s="10">
        <f>IF(OR($A42="",$I42=""),"",SUMIFS($M$2:$M$4922,$I$2:$I$4922,$I42,$A$2:$A$4922,$A42))</f>
        <v/>
      </c>
      <c r="Y42" s="10">
        <f>IFERROR(VLOOKUP($I42,'02_Cad_Maquinas'!$B$2:$H$200,7,FALSE()),"")</f>
        <v/>
      </c>
      <c r="Z42" s="10">
        <f>IF(OR($X42="",$Y42=""),"",$Y42-$X42)</f>
        <v/>
      </c>
      <c r="AA42" s="11">
        <f>IF(OR($X42="",$Y42=""),"",$X42/$Y42)</f>
        <v/>
      </c>
      <c r="AB42" s="10" t="n"/>
      <c r="AC42" s="10">
        <f>IF($B42="","","|"&amp;SUBSTITUTE(TRIM(SUBSTITUTE(SUBSTITUTE(SUBSTITUTE(SUBSTITUTE(SUBSTITUTE(SUBSTITUTE(SUBSTITUTE(SUBSTITUTE(SUBSTITUTE(SUBSTITUTE(SUBSTITUTE(SUBSTITUTE(SUBSTITUTE(SUBSTITUTE(TRIM($B42&amp;""),CHAR(10)," "),CHAR(13)," "),"."," "),";"," "),","," "),"/"," "),"+"," "),"-"," "),"  "," "),"  "," "),"  "," "),"  "," "),"  "," "),"  "," "))," ","|")&amp;"|")</f>
        <v/>
      </c>
      <c r="AD42" s="10">
        <f>TRIM($I42&amp;"")</f>
        <v/>
      </c>
    </row>
    <row r="43" ht="24" customHeight="1">
      <c r="A43" s="9" t="n">
        <v>46199</v>
      </c>
      <c r="B43" s="10" t="n">
        <v>10179</v>
      </c>
      <c r="C43" s="10" t="n"/>
      <c r="D43" s="14" t="inlineStr">
        <is>
          <t>CARTONAGEM</t>
        </is>
      </c>
      <c r="E43" s="10" t="n">
        <v>300048930</v>
      </c>
      <c r="F43" s="10" t="inlineStr">
        <is>
          <t>EMB. CADEIRA SANTIAGO (935X449X100)</t>
        </is>
      </c>
      <c r="G43" s="14" t="inlineStr">
        <is>
          <t>CARTONAGEM</t>
        </is>
      </c>
      <c r="H43" s="14" t="inlineStr">
        <is>
          <t>CARTONAGEM</t>
        </is>
      </c>
      <c r="I43" s="14" t="inlineStr">
        <is>
          <t>CARTONAGEM</t>
        </is>
      </c>
      <c r="J43" s="9" t="n">
        <v>5</v>
      </c>
      <c r="K43" s="10">
        <f>IF($E43="","",IFERROR(INDEX('01_Cad_Pecas'!$H$2:$H$5000,MATCH($E43,'01_Cad_Pecas'!$D$2:$D$5000,0)),IFERROR(INDEX('01_Cad_Pecas'!$H$2:$H$5000,MATCH(VALUE($E43),'01_Cad_Pecas'!$D$2:$D$5000,0)),"")))</f>
        <v/>
      </c>
      <c r="L43" s="10">
        <f>IF($E43="","",IFERROR(INDEX('01_Cad_Pecas'!$I$2:$I$5000,MATCH($E43,'01_Cad_Pecas'!$D$2:$D$5000,0)),IFERROR(INDEX('01_Cad_Pecas'!$I$2:$I$5000,MATCH(VALUE($E43),'01_Cad_Pecas'!$D$2:$D$5000,0)),"")))</f>
        <v/>
      </c>
      <c r="M43" s="10">
        <f>IF(OR($J43="",$L43=""),"",IF($K43="",0,$K43)+$J43*$L43)</f>
        <v/>
      </c>
      <c r="N43" s="10" t="n">
        <v>46202</v>
      </c>
      <c r="O43" s="9" t="n">
        <v>5</v>
      </c>
      <c r="P43" s="10" t="n"/>
      <c r="Q43" s="10" t="n"/>
      <c r="R43" s="10">
        <f>IF(AND($P43&lt;&gt;"",$Q43&lt;&gt;""),($Q43-$P43)*1440,IF(AND($O43&lt;&gt;"",$L43&lt;&gt;""),IF($K43="",0,$K43)+$O43*$L43,""))</f>
        <v/>
      </c>
      <c r="S43" s="10" t="n"/>
      <c r="T43" s="10">
        <f>IF(OR($J43="",$O43=""),"",$O43/$J43)</f>
        <v/>
      </c>
      <c r="U43" s="10" t="n"/>
      <c r="V43" s="10">
        <f>IF($A43="","",IF(AND($A43&lt;&gt;"",NOT(OR($U43="Concluído",$U43="Concluido")),TODAY()&gt;$A43),"SIM","NÃO"))</f>
        <v/>
      </c>
      <c r="W43" s="10">
        <f>IF(OR($A43="",$I43="",$M43=""),"",SUMIFS($M$2:M43,$I$2:I43,$I43,$A$2:A43,$A43)-$M43)</f>
        <v/>
      </c>
      <c r="X43" s="10">
        <f>IF(OR($A43="",$I43=""),"",SUMIFS($M$2:$M$4922,$I$2:$I$4922,$I43,$A$2:$A$4922,$A43))</f>
        <v/>
      </c>
      <c r="Y43" s="10">
        <f>IFERROR(VLOOKUP($I43,'02_Cad_Maquinas'!$B$2:$H$200,7,FALSE()),"")</f>
        <v/>
      </c>
      <c r="Z43" s="10">
        <f>IF(OR($X43="",$Y43=""),"",$Y43-$X43)</f>
        <v/>
      </c>
      <c r="AA43" s="11">
        <f>IF(OR($X43="",$Y43=""),"",$X43/$Y43)</f>
        <v/>
      </c>
      <c r="AB43" s="10" t="n"/>
      <c r="AC43" s="10">
        <f>IF($B43="","","|"&amp;SUBSTITUTE(TRIM(SUBSTITUTE(SUBSTITUTE(SUBSTITUTE(SUBSTITUTE(SUBSTITUTE(SUBSTITUTE(SUBSTITUTE(SUBSTITUTE(SUBSTITUTE(SUBSTITUTE(SUBSTITUTE(SUBSTITUTE(SUBSTITUTE(SUBSTITUTE(TRIM($B43&amp;""),CHAR(10)," "),CHAR(13)," "),"."," "),";"," "),","," "),"/"," "),"+"," "),"-"," "),"  "," "),"  "," "),"  "," "),"  "," "),"  "," "),"  "," "))," ","|")&amp;"|")</f>
        <v/>
      </c>
      <c r="AD43" s="10">
        <f>TRIM($I43&amp;"")</f>
        <v/>
      </c>
    </row>
    <row r="44" ht="24" customHeight="1">
      <c r="A44" s="9" t="n">
        <v>46199</v>
      </c>
      <c r="B44" s="10" t="n">
        <v>10179</v>
      </c>
      <c r="C44" s="10" t="n"/>
      <c r="D44" s="14" t="inlineStr">
        <is>
          <t>CARTONAGEM</t>
        </is>
      </c>
      <c r="E44" s="10" t="n">
        <v>300048931</v>
      </c>
      <c r="F44" s="10" t="inlineStr">
        <is>
          <t>EMB. TRAVESSAS CADEIRA SANTIAGO (365X280X35)</t>
        </is>
      </c>
      <c r="G44" s="14" t="inlineStr">
        <is>
          <t>CARTONAGEM</t>
        </is>
      </c>
      <c r="H44" s="14" t="inlineStr">
        <is>
          <t>CARTONAGEM</t>
        </is>
      </c>
      <c r="I44" s="14" t="inlineStr">
        <is>
          <t>CARTONAGEM</t>
        </is>
      </c>
      <c r="J44" s="9" t="n">
        <v>5</v>
      </c>
      <c r="K44" s="10">
        <f>IF($E44="","",IFERROR(INDEX('01_Cad_Pecas'!$H$2:$H$5000,MATCH($E44,'01_Cad_Pecas'!$D$2:$D$5000,0)),IFERROR(INDEX('01_Cad_Pecas'!$H$2:$H$5000,MATCH(VALUE($E44),'01_Cad_Pecas'!$D$2:$D$5000,0)),"")))</f>
        <v/>
      </c>
      <c r="L44" s="10">
        <f>IF($E44="","",IFERROR(INDEX('01_Cad_Pecas'!$I$2:$I$5000,MATCH($E44,'01_Cad_Pecas'!$D$2:$D$5000,0)),IFERROR(INDEX('01_Cad_Pecas'!$I$2:$I$5000,MATCH(VALUE($E44),'01_Cad_Pecas'!$D$2:$D$5000,0)),"")))</f>
        <v/>
      </c>
      <c r="M44" s="10">
        <f>IF(OR($J44="",$L44=""),"",IF($K44="",0,$K44)+$J44*$L44)</f>
        <v/>
      </c>
      <c r="N44" s="10" t="n">
        <v>46202</v>
      </c>
      <c r="O44" s="9" t="n">
        <v>5</v>
      </c>
      <c r="P44" s="10" t="n"/>
      <c r="Q44" s="10" t="n"/>
      <c r="R44" s="10">
        <f>IF(AND($P44&lt;&gt;"",$Q44&lt;&gt;""),($Q44-$P44)*1440,IF(AND($O44&lt;&gt;"",$L44&lt;&gt;""),IF($K44="",0,$K44)+$O44*$L44,""))</f>
        <v/>
      </c>
      <c r="S44" s="10" t="n"/>
      <c r="T44" s="10">
        <f>IF(OR($J44="",$O44=""),"",$O44/$J44)</f>
        <v/>
      </c>
      <c r="U44" s="10" t="n"/>
      <c r="V44" s="10">
        <f>IF($A44="","",IF(AND($A44&lt;&gt;"",NOT(OR($U44="Concluído",$U44="Concluido")),TODAY()&gt;$A44),"SIM","NÃO"))</f>
        <v/>
      </c>
      <c r="W44" s="10">
        <f>IF(OR($A44="",$I44="",$M44=""),"",SUMIFS($M$2:M44,$I$2:I44,$I44,$A$2:A44,$A44)-$M44)</f>
        <v/>
      </c>
      <c r="X44" s="10">
        <f>IF(OR($A44="",$I44=""),"",SUMIFS($M$2:$M$4922,$I$2:$I$4922,$I44,$A$2:$A$4922,$A44))</f>
        <v/>
      </c>
      <c r="Y44" s="10">
        <f>IFERROR(VLOOKUP($I44,'02_Cad_Maquinas'!$B$2:$H$200,7,FALSE()),"")</f>
        <v/>
      </c>
      <c r="Z44" s="10">
        <f>IF(OR($X44="",$Y44=""),"",$Y44-$X44)</f>
        <v/>
      </c>
      <c r="AA44" s="11">
        <f>IF(OR($X44="",$Y44=""),"",$X44/$Y44)</f>
        <v/>
      </c>
      <c r="AB44" s="10" t="n"/>
      <c r="AC44" s="10">
        <f>IF($B44="","","|"&amp;SUBSTITUTE(TRIM(SUBSTITUTE(SUBSTITUTE(SUBSTITUTE(SUBSTITUTE(SUBSTITUTE(SUBSTITUTE(SUBSTITUTE(SUBSTITUTE(SUBSTITUTE(SUBSTITUTE(SUBSTITUTE(SUBSTITUTE(SUBSTITUTE(SUBSTITUTE(TRIM($B44&amp;""),CHAR(10)," "),CHAR(13)," "),"."," "),";"," "),","," "),"/"," "),"+"," "),"-"," "),"  "," "),"  "," "),"  "," "),"  "," "),"  "," "),"  "," "))," ","|")&amp;"|")</f>
        <v/>
      </c>
      <c r="AD44" s="10">
        <f>TRIM($I44&amp;"")</f>
        <v/>
      </c>
    </row>
    <row r="45" ht="24" customHeight="1">
      <c r="A45" s="9" t="n">
        <v>46199</v>
      </c>
      <c r="B45" s="10" t="n">
        <v>10179</v>
      </c>
      <c r="C45" s="10" t="n"/>
      <c r="D45" s="14" t="inlineStr">
        <is>
          <t>CARTONAGEM</t>
        </is>
      </c>
      <c r="E45" s="10" t="n">
        <v>300800230</v>
      </c>
      <c r="F45" s="10" t="inlineStr">
        <is>
          <t>EMB. AMSTERDAM 1,36 VL2/2 (1408X728X84) EMENDADA</t>
        </is>
      </c>
      <c r="G45" s="14" t="inlineStr">
        <is>
          <t>CARTONAGEM</t>
        </is>
      </c>
      <c r="H45" s="14" t="inlineStr">
        <is>
          <t>CARTONAGEM</t>
        </is>
      </c>
      <c r="I45" s="14" t="inlineStr">
        <is>
          <t>CARTONAGEM</t>
        </is>
      </c>
      <c r="J45" s="9" t="n">
        <v>3</v>
      </c>
      <c r="K45" s="10">
        <f>IF($E45="","",IFERROR(INDEX('01_Cad_Pecas'!$H$2:$H$5000,MATCH($E45,'01_Cad_Pecas'!$D$2:$D$5000,0)),IFERROR(INDEX('01_Cad_Pecas'!$H$2:$H$5000,MATCH(VALUE($E45),'01_Cad_Pecas'!$D$2:$D$5000,0)),"")))</f>
        <v/>
      </c>
      <c r="L45" s="10">
        <f>IF($E45="","",IFERROR(INDEX('01_Cad_Pecas'!$I$2:$I$5000,MATCH($E45,'01_Cad_Pecas'!$D$2:$D$5000,0)),IFERROR(INDEX('01_Cad_Pecas'!$I$2:$I$5000,MATCH(VALUE($E45),'01_Cad_Pecas'!$D$2:$D$5000,0)),"")))</f>
        <v/>
      </c>
      <c r="M45" s="10">
        <f>IF(OR($J45="",$L45=""),"",IF($K45="",0,$K45)+$J45*$L45)</f>
        <v/>
      </c>
      <c r="N45" s="10" t="n">
        <v>46202</v>
      </c>
      <c r="O45" s="9" t="n">
        <v>3</v>
      </c>
      <c r="P45" s="10" t="n"/>
      <c r="Q45" s="10" t="n"/>
      <c r="R45" s="10">
        <f>IF(AND($P45&lt;&gt;"",$Q45&lt;&gt;""),($Q45-$P45)*1440,IF(AND($O45&lt;&gt;"",$L45&lt;&gt;""),IF($K45="",0,$K45)+$O45*$L45,""))</f>
        <v/>
      </c>
      <c r="S45" s="10" t="n"/>
      <c r="T45" s="10">
        <f>IF(OR($J45="",$O45=""),"",$O45/$J45)</f>
        <v/>
      </c>
      <c r="U45" s="10" t="n"/>
      <c r="V45" s="10">
        <f>IF($A45="","",IF(AND($A45&lt;&gt;"",NOT(OR($U45="Concluído",$U45="Concluido")),TODAY()&gt;$A45),"SIM","NÃO"))</f>
        <v/>
      </c>
      <c r="W45" s="10">
        <f>IF(OR($A45="",$I45="",$M45=""),"",SUMIFS($M$2:M45,$I$2:I45,$I45,$A$2:A45,$A45)-$M45)</f>
        <v/>
      </c>
      <c r="X45" s="10">
        <f>IF(OR($A45="",$I45=""),"",SUMIFS($M$2:$M$4922,$I$2:$I$4922,$I45,$A$2:$A$4922,$A45))</f>
        <v/>
      </c>
      <c r="Y45" s="10">
        <f>IFERROR(VLOOKUP($I45,'02_Cad_Maquinas'!$B$2:$H$200,7,FALSE()),"")</f>
        <v/>
      </c>
      <c r="Z45" s="10">
        <f>IF(OR($X45="",$Y45=""),"",$Y45-$X45)</f>
        <v/>
      </c>
      <c r="AA45" s="11">
        <f>IF(OR($X45="",$Y45=""),"",$X45/$Y45)</f>
        <v/>
      </c>
      <c r="AB45" s="10" t="n"/>
      <c r="AC45" s="10">
        <f>IF($B45="","","|"&amp;SUBSTITUTE(TRIM(SUBSTITUTE(SUBSTITUTE(SUBSTITUTE(SUBSTITUTE(SUBSTITUTE(SUBSTITUTE(SUBSTITUTE(SUBSTITUTE(SUBSTITUTE(SUBSTITUTE(SUBSTITUTE(SUBSTITUTE(SUBSTITUTE(SUBSTITUTE(TRIM($B45&amp;""),CHAR(10)," "),CHAR(13)," "),"."," "),";"," "),","," "),"/"," "),"+"," "),"-"," "),"  "," "),"  "," "),"  "," "),"  "," "),"  "," "),"  "," "))," ","|")&amp;"|")</f>
        <v/>
      </c>
      <c r="AD45" s="10">
        <f>TRIM($I45&amp;"")</f>
        <v/>
      </c>
    </row>
    <row r="46" ht="24" customHeight="1">
      <c r="A46" s="9" t="n">
        <v>46199</v>
      </c>
      <c r="B46" s="10" t="n">
        <v>10179</v>
      </c>
      <c r="C46" s="10" t="n"/>
      <c r="D46" s="14" t="inlineStr">
        <is>
          <t>CARTONAGEM</t>
        </is>
      </c>
      <c r="E46" s="10" t="n">
        <v>301240130</v>
      </c>
      <c r="F46" s="10" t="inlineStr">
        <is>
          <t>EMB. BASE DUBLIN 1,36 (880X774X64) EMENDADA</t>
        </is>
      </c>
      <c r="G46" s="14" t="inlineStr">
        <is>
          <t>CARTONAGEM</t>
        </is>
      </c>
      <c r="H46" s="14" t="inlineStr">
        <is>
          <t>CARTONAGEM</t>
        </is>
      </c>
      <c r="I46" s="14" t="inlineStr">
        <is>
          <t>CARTONAGEM</t>
        </is>
      </c>
      <c r="J46" s="9" t="n">
        <v>25</v>
      </c>
      <c r="K46" s="10">
        <f>IF($E46="","",IFERROR(INDEX('01_Cad_Pecas'!$H$2:$H$5000,MATCH($E46,'01_Cad_Pecas'!$D$2:$D$5000,0)),IFERROR(INDEX('01_Cad_Pecas'!$H$2:$H$5000,MATCH(VALUE($E46),'01_Cad_Pecas'!$D$2:$D$5000,0)),"")))</f>
        <v/>
      </c>
      <c r="L46" s="10">
        <f>IF($E46="","",IFERROR(INDEX('01_Cad_Pecas'!$I$2:$I$5000,MATCH($E46,'01_Cad_Pecas'!$D$2:$D$5000,0)),IFERROR(INDEX('01_Cad_Pecas'!$I$2:$I$5000,MATCH(VALUE($E46),'01_Cad_Pecas'!$D$2:$D$5000,0)),"")))</f>
        <v/>
      </c>
      <c r="M46" s="10">
        <f>IF(OR($J46="",$L46=""),"",IF($K46="",0,$K46)+$J46*$L46)</f>
        <v/>
      </c>
      <c r="N46" s="10" t="n">
        <v>46202</v>
      </c>
      <c r="O46" s="9" t="n">
        <v>25</v>
      </c>
      <c r="P46" s="10" t="n"/>
      <c r="Q46" s="10" t="n"/>
      <c r="R46" s="10">
        <f>IF(AND($P46&lt;&gt;"",$Q46&lt;&gt;""),($Q46-$P46)*1440,IF(AND($O46&lt;&gt;"",$L46&lt;&gt;""),IF($K46="",0,$K46)+$O46*$L46,""))</f>
        <v/>
      </c>
      <c r="S46" s="10" t="n"/>
      <c r="T46" s="10">
        <f>IF(OR($J46="",$O46=""),"",$O46/$J46)</f>
        <v/>
      </c>
      <c r="U46" s="10" t="n"/>
      <c r="V46" s="10">
        <f>IF($A46="","",IF(AND($A46&lt;&gt;"",NOT(OR($U46="Concluído",$U46="Concluido")),TODAY()&gt;$A46),"SIM","NÃO"))</f>
        <v/>
      </c>
      <c r="W46" s="10">
        <f>IF(OR($A46="",$I46="",$M46=""),"",SUMIFS($M$2:M46,$I$2:I46,$I46,$A$2:A46,$A46)-$M46)</f>
        <v/>
      </c>
      <c r="X46" s="10">
        <f>IF(OR($A46="",$I46=""),"",SUMIFS($M$2:$M$4922,$I$2:$I$4922,$I46,$A$2:$A$4922,$A46))</f>
        <v/>
      </c>
      <c r="Y46" s="10">
        <f>IFERROR(VLOOKUP($I46,'02_Cad_Maquinas'!$B$2:$H$200,7,FALSE()),"")</f>
        <v/>
      </c>
      <c r="Z46" s="10">
        <f>IF(OR($X46="",$Y46=""),"",$Y46-$X46)</f>
        <v/>
      </c>
      <c r="AA46" s="11">
        <f>IF(OR($X46="",$Y46=""),"",$X46/$Y46)</f>
        <v/>
      </c>
      <c r="AB46" s="10" t="n"/>
      <c r="AC46" s="10">
        <f>IF($B46="","","|"&amp;SUBSTITUTE(TRIM(SUBSTITUTE(SUBSTITUTE(SUBSTITUTE(SUBSTITUTE(SUBSTITUTE(SUBSTITUTE(SUBSTITUTE(SUBSTITUTE(SUBSTITUTE(SUBSTITUTE(SUBSTITUTE(SUBSTITUTE(SUBSTITUTE(SUBSTITUTE(TRIM($B46&amp;""),CHAR(10)," "),CHAR(13)," "),"."," "),";"," "),","," "),"/"," "),"+"," "),"-"," "),"  "," "),"  "," "),"  "," "),"  "," "),"  "," "),"  "," "))," ","|")&amp;"|")</f>
        <v/>
      </c>
      <c r="AD46" s="10">
        <f>TRIM($I46&amp;"")</f>
        <v/>
      </c>
    </row>
    <row r="47" ht="24" customHeight="1">
      <c r="A47" s="9" t="n">
        <v>46199</v>
      </c>
      <c r="B47" s="10" t="n">
        <v>10179</v>
      </c>
      <c r="C47" s="10" t="n"/>
      <c r="D47" s="14" t="inlineStr">
        <is>
          <t>CARTONAGEM</t>
        </is>
      </c>
      <c r="E47" s="10" t="n">
        <v>301248130</v>
      </c>
      <c r="F47" s="10" t="inlineStr">
        <is>
          <t>EMB. BASE DUBLIN 1,03 LIGHT (774X728X38)</t>
        </is>
      </c>
      <c r="G47" s="14" t="inlineStr">
        <is>
          <t>CARTONAGEM</t>
        </is>
      </c>
      <c r="H47" s="14" t="inlineStr">
        <is>
          <t>CARTONAGEM</t>
        </is>
      </c>
      <c r="I47" s="14" t="inlineStr">
        <is>
          <t>CARTONAGEM</t>
        </is>
      </c>
      <c r="J47" s="9" t="n">
        <v>140</v>
      </c>
      <c r="K47" s="10">
        <f>IF($E47="","",IFERROR(INDEX('01_Cad_Pecas'!$H$2:$H$5000,MATCH($E47,'01_Cad_Pecas'!$D$2:$D$5000,0)),IFERROR(INDEX('01_Cad_Pecas'!$H$2:$H$5000,MATCH(VALUE($E47),'01_Cad_Pecas'!$D$2:$D$5000,0)),"")))</f>
        <v/>
      </c>
      <c r="L47" s="10">
        <f>IF($E47="","",IFERROR(INDEX('01_Cad_Pecas'!$I$2:$I$5000,MATCH($E47,'01_Cad_Pecas'!$D$2:$D$5000,0)),IFERROR(INDEX('01_Cad_Pecas'!$I$2:$I$5000,MATCH(VALUE($E47),'01_Cad_Pecas'!$D$2:$D$5000,0)),"")))</f>
        <v/>
      </c>
      <c r="M47" s="10">
        <f>IF(OR($J47="",$L47=""),"",IF($K47="",0,$K47)+$J47*$L47)</f>
        <v/>
      </c>
      <c r="N47" s="10" t="n">
        <v>46202</v>
      </c>
      <c r="O47" s="9" t="n">
        <v>140</v>
      </c>
      <c r="P47" s="10" t="n"/>
      <c r="Q47" s="10" t="n"/>
      <c r="R47" s="10">
        <f>IF(AND($P47&lt;&gt;"",$Q47&lt;&gt;""),($Q47-$P47)*1440,IF(AND($O47&lt;&gt;"",$L47&lt;&gt;""),IF($K47="",0,$K47)+$O47*$L47,""))</f>
        <v/>
      </c>
      <c r="S47" s="10" t="n"/>
      <c r="T47" s="10">
        <f>IF(OR($J47="",$O47=""),"",$O47/$J47)</f>
        <v/>
      </c>
      <c r="U47" s="10" t="n"/>
      <c r="V47" s="10">
        <f>IF($A47="","",IF(AND($A47&lt;&gt;"",NOT(OR($U47="Concluído",$U47="Concluido")),TODAY()&gt;$A47),"SIM","NÃO"))</f>
        <v/>
      </c>
      <c r="W47" s="10">
        <f>IF(OR($A47="",$I47="",$M47=""),"",SUMIFS($M$2:M47,$I$2:I47,$I47,$A$2:A47,$A47)-$M47)</f>
        <v/>
      </c>
      <c r="X47" s="10">
        <f>IF(OR($A47="",$I47=""),"",SUMIFS($M$2:$M$4922,$I$2:$I$4922,$I47,$A$2:$A$4922,$A47))</f>
        <v/>
      </c>
      <c r="Y47" s="10">
        <f>IFERROR(VLOOKUP($I47,'02_Cad_Maquinas'!$B$2:$H$200,7,FALSE()),"")</f>
        <v/>
      </c>
      <c r="Z47" s="10">
        <f>IF(OR($X47="",$Y47=""),"",$Y47-$X47)</f>
        <v/>
      </c>
      <c r="AA47" s="11">
        <f>IF(OR($X47="",$Y47=""),"",$X47/$Y47)</f>
        <v/>
      </c>
      <c r="AB47" s="10" t="n"/>
      <c r="AC47" s="10">
        <f>IF($B47="","","|"&amp;SUBSTITUTE(TRIM(SUBSTITUTE(SUBSTITUTE(SUBSTITUTE(SUBSTITUTE(SUBSTITUTE(SUBSTITUTE(SUBSTITUTE(SUBSTITUTE(SUBSTITUTE(SUBSTITUTE(SUBSTITUTE(SUBSTITUTE(SUBSTITUTE(SUBSTITUTE(TRIM($B47&amp;""),CHAR(10)," "),CHAR(13)," "),"."," "),";"," "),","," "),"/"," "),"+"," "),"-"," "),"  "," "),"  "," "),"  "," "),"  "," "),"  "," "),"  "," "))," ","|")&amp;"|")</f>
        <v/>
      </c>
      <c r="AD47" s="10">
        <f>TRIM($I47&amp;"")</f>
        <v/>
      </c>
    </row>
    <row r="48" ht="24" customHeight="1">
      <c r="A48" s="9" t="n">
        <v>46205</v>
      </c>
      <c r="B48" s="10" t="inlineStr">
        <is>
          <t>10149,10150</t>
        </is>
      </c>
      <c r="C48" s="10" t="n"/>
      <c r="D48" s="10" t="inlineStr">
        <is>
          <t>CARTONAGEM</t>
        </is>
      </c>
      <c r="E48" s="10" t="n">
        <v>30008430</v>
      </c>
      <c r="F48" s="10" t="inlineStr">
        <is>
          <t>EMB. CADEIRAS SAFIRA MONTADA (975X455X600)</t>
        </is>
      </c>
      <c r="G48" s="10" t="inlineStr">
        <is>
          <t>CARTONAGEM</t>
        </is>
      </c>
      <c r="H48" s="10" t="inlineStr">
        <is>
          <t>CARTONAGEM</t>
        </is>
      </c>
      <c r="I48" s="10" t="inlineStr">
        <is>
          <t>CARTONAGEM</t>
        </is>
      </c>
      <c r="J48" s="9" t="n">
        <v>55</v>
      </c>
      <c r="K48" s="10">
        <f>IF($E48="","",IFERROR(INDEX('01_Cad_Pecas'!$H$2:$H$5000,MATCH($E48,'01_Cad_Pecas'!$D$2:$D$5000,0)),IFERROR(INDEX('01_Cad_Pecas'!$H$2:$H$5000,MATCH(VALUE($E48),'01_Cad_Pecas'!$D$2:$D$5000,0)),"")))</f>
        <v/>
      </c>
      <c r="L48" s="10">
        <f>IF($E48="","",IFERROR(INDEX('01_Cad_Pecas'!$I$2:$I$5000,MATCH($E48,'01_Cad_Pecas'!$D$2:$D$5000,0)),IFERROR(INDEX('01_Cad_Pecas'!$I$2:$I$5000,MATCH(VALUE($E48),'01_Cad_Pecas'!$D$2:$D$5000,0)),"")))</f>
        <v/>
      </c>
      <c r="M48" s="10">
        <f>IF(OR($J48="",$L48=""),"",IF($K48="",0,$K48)+$J48*$L48)</f>
        <v/>
      </c>
      <c r="N48" s="10" t="n">
        <v>46202</v>
      </c>
      <c r="O48" s="9" t="n">
        <v>55</v>
      </c>
      <c r="P48" s="10" t="n"/>
      <c r="Q48" s="10" t="n"/>
      <c r="R48" s="10">
        <f>IF(AND($P48&lt;&gt;"",$Q48&lt;&gt;""),($Q48-$P48)*1440,IF(AND($O48&lt;&gt;"",$L48&lt;&gt;""),IF($K48="",0,$K48)+$O48*$L48,""))</f>
        <v/>
      </c>
      <c r="S48" s="10" t="n"/>
      <c r="T48" s="10">
        <f>IF(OR($J48="",$O48=""),"",$O48/$J48)</f>
        <v/>
      </c>
      <c r="U48" s="10" t="n"/>
      <c r="V48" s="10">
        <f>IF($A48="","",IF(AND($A48&lt;&gt;"",NOT(OR($U48="Concluído",$U48="Concluido")),TODAY()&gt;$A48),"SIM","NÃO"))</f>
        <v/>
      </c>
      <c r="W48" s="10">
        <f>IF(OR($A48="",$I48="",$M48=""),"",SUMIFS($M$2:M48,$I$2:I48,$I48,$A$2:A48,$A48)-$M48)</f>
        <v/>
      </c>
      <c r="X48" s="10">
        <f>IF(OR($A48="",$I48=""),"",SUMIFS($M$2:$M$4922,$I$2:$I$4922,$I48,$A$2:$A$4922,$A48))</f>
        <v/>
      </c>
      <c r="Y48" s="10">
        <f>IFERROR(VLOOKUP($I48,'02_Cad_Maquinas'!$B$2:$H$200,7,FALSE()),"")</f>
        <v/>
      </c>
      <c r="Z48" s="10">
        <f>IF(OR($X48="",$Y48=""),"",$Y48-$X48)</f>
        <v/>
      </c>
      <c r="AA48" s="11">
        <f>IF(OR($X48="",$Y48=""),"",$X48/$Y48)</f>
        <v/>
      </c>
      <c r="AB48" s="10" t="n"/>
      <c r="AC48" s="10">
        <f>IF($B48="","","|"&amp;SUBSTITUTE(TRIM(SUBSTITUTE(SUBSTITUTE(SUBSTITUTE(SUBSTITUTE(SUBSTITUTE(SUBSTITUTE(SUBSTITUTE(SUBSTITUTE(SUBSTITUTE(SUBSTITUTE(SUBSTITUTE(SUBSTITUTE(SUBSTITUTE(SUBSTITUTE(TRIM($B48&amp;""),CHAR(10)," "),CHAR(13)," "),"."," "),";"," "),","," "),"/"," "),"+"," "),"-"," "),"  "," "),"  "," "),"  "," "),"  "," "),"  "," "),"  "," "))," ","|")&amp;"|")</f>
        <v/>
      </c>
      <c r="AD48" s="10">
        <f>TRIM($I48&amp;"")</f>
        <v/>
      </c>
    </row>
    <row r="49" ht="24" customHeight="1">
      <c r="A49" s="9" t="n">
        <v>46209</v>
      </c>
      <c r="B49" s="10" t="n">
        <v>10151.10152</v>
      </c>
      <c r="C49" s="10" t="n"/>
      <c r="D49" s="10" t="inlineStr">
        <is>
          <t>CARTONAGEM</t>
        </is>
      </c>
      <c r="E49" s="15" t="n">
        <v>200640130</v>
      </c>
      <c r="F49" s="16" t="inlineStr">
        <is>
          <t>EMB. PES MESA SAFIRA FUNDO (775X190X165)</t>
        </is>
      </c>
      <c r="G49" s="10" t="inlineStr">
        <is>
          <t>CARTONAGEM</t>
        </is>
      </c>
      <c r="H49" s="10" t="inlineStr">
        <is>
          <t>CARTONAGEM</t>
        </is>
      </c>
      <c r="I49" s="10" t="inlineStr">
        <is>
          <t>CARTONAGEM</t>
        </is>
      </c>
      <c r="J49" s="9" t="n">
        <v>62</v>
      </c>
      <c r="K49" s="10">
        <f>IF($E49="","",IFERROR(INDEX('01_Cad_Pecas'!$H$2:$H$5000,MATCH($E49,'01_Cad_Pecas'!$D$2:$D$5000,0)),IFERROR(INDEX('01_Cad_Pecas'!$H$2:$H$5000,MATCH(VALUE($E49),'01_Cad_Pecas'!$D$2:$D$5000,0)),"")))</f>
        <v/>
      </c>
      <c r="L49" s="10">
        <f>IF($E49="","",IFERROR(INDEX('01_Cad_Pecas'!$I$2:$I$5000,MATCH($E49,'01_Cad_Pecas'!$D$2:$D$5000,0)),IFERROR(INDEX('01_Cad_Pecas'!$I$2:$I$5000,MATCH(VALUE($E49),'01_Cad_Pecas'!$D$2:$D$5000,0)),"")))</f>
        <v/>
      </c>
      <c r="M49" s="10">
        <f>IF(OR($J49="",$L49=""),"",IF($K49="",0,$K49)+$J49*$L49)</f>
        <v/>
      </c>
      <c r="N49" s="10" t="n">
        <v>46202</v>
      </c>
      <c r="O49" s="9" t="n">
        <v>62</v>
      </c>
      <c r="P49" s="10" t="n"/>
      <c r="Q49" s="10" t="n"/>
      <c r="R49" s="10">
        <f>IF(AND($P49&lt;&gt;"",$Q49&lt;&gt;""),($Q49-$P49)*1440,IF(AND($O49&lt;&gt;"",$L49&lt;&gt;""),IF($K49="",0,$K49)+$O49*$L49,""))</f>
        <v/>
      </c>
      <c r="S49" s="10" t="n"/>
      <c r="T49" s="10">
        <f>IF(OR($J49="",$O49=""),"",$O49/$J49)</f>
        <v/>
      </c>
      <c r="U49" s="10" t="n"/>
      <c r="V49" s="10">
        <f>IF($A49="","",IF(AND($A49&lt;&gt;"",NOT(OR($U49="Concluído",$U49="Concluido")),TODAY()&gt;$A49),"SIM","NÃO"))</f>
        <v/>
      </c>
      <c r="W49" s="10">
        <f>IF(OR($A49="",$I49="",$M49=""),"",SUMIFS($M$2:M49,$I$2:I49,$I49,$A$2:A49,$A49)-$M49)</f>
        <v/>
      </c>
      <c r="X49" s="10">
        <f>IF(OR($A49="",$I49=""),"",SUMIFS($M$2:$M$4922,$I$2:$I$4922,$I49,$A$2:$A$4922,$A49))</f>
        <v/>
      </c>
      <c r="Y49" s="10">
        <f>IFERROR(VLOOKUP($I49,'02_Cad_Maquinas'!$B$2:$H$200,7,FALSE()),"")</f>
        <v/>
      </c>
      <c r="Z49" s="10">
        <f>IF(OR($X49="",$Y49=""),"",$Y49-$X49)</f>
        <v/>
      </c>
      <c r="AA49" s="11">
        <f>IF(OR($X49="",$Y49=""),"",$X49/$Y49)</f>
        <v/>
      </c>
      <c r="AB49" s="10" t="n"/>
      <c r="AC49" s="10">
        <f>IF($B49="","","|"&amp;SUBSTITUTE(TRIM(SUBSTITUTE(SUBSTITUTE(SUBSTITUTE(SUBSTITUTE(SUBSTITUTE(SUBSTITUTE(SUBSTITUTE(SUBSTITUTE(SUBSTITUTE(SUBSTITUTE(SUBSTITUTE(SUBSTITUTE(SUBSTITUTE(SUBSTITUTE(TRIM($B49&amp;""),CHAR(10)," "),CHAR(13)," "),"."," "),";"," "),","," "),"/"," "),"+"," "),"-"," "),"  "," "),"  "," "),"  "," "),"  "," "),"  "," "),"  "," "))," ","|")&amp;"|")</f>
        <v/>
      </c>
      <c r="AD49" s="10">
        <f>TRIM($I49&amp;"")</f>
        <v/>
      </c>
    </row>
    <row r="50" ht="24" customHeight="1">
      <c r="A50" s="9" t="n">
        <v>46210</v>
      </c>
      <c r="B50" s="10" t="n">
        <v>10151.10152</v>
      </c>
      <c r="C50" s="10" t="n"/>
      <c r="D50" s="10" t="inlineStr">
        <is>
          <t>CARTONAGEM</t>
        </is>
      </c>
      <c r="E50" s="15" t="n">
        <v>200640131</v>
      </c>
      <c r="F50" s="16" t="inlineStr">
        <is>
          <t>EMB. PES MESA SAFIRA TAMPA (775X190X165)</t>
        </is>
      </c>
      <c r="G50" s="10" t="inlineStr">
        <is>
          <t>CARTONAGEM</t>
        </is>
      </c>
      <c r="H50" s="10" t="inlineStr">
        <is>
          <t>CARTONAGEM</t>
        </is>
      </c>
      <c r="I50" s="10" t="inlineStr">
        <is>
          <t>CARTONAGEM</t>
        </is>
      </c>
      <c r="J50" s="9" t="n">
        <v>62</v>
      </c>
      <c r="K50" s="10">
        <f>IF($E50="","",IFERROR(INDEX('01_Cad_Pecas'!$H$2:$H$5000,MATCH($E50,'01_Cad_Pecas'!$D$2:$D$5000,0)),IFERROR(INDEX('01_Cad_Pecas'!$H$2:$H$5000,MATCH(VALUE($E50),'01_Cad_Pecas'!$D$2:$D$5000,0)),"")))</f>
        <v/>
      </c>
      <c r="L50" s="10">
        <f>IF($E50="","",IFERROR(INDEX('01_Cad_Pecas'!$I$2:$I$5000,MATCH($E50,'01_Cad_Pecas'!$D$2:$D$5000,0)),IFERROR(INDEX('01_Cad_Pecas'!$I$2:$I$5000,MATCH(VALUE($E50),'01_Cad_Pecas'!$D$2:$D$5000,0)),"")))</f>
        <v/>
      </c>
      <c r="M50" s="10">
        <f>IF(OR($J50="",$L50=""),"",IF($K50="",0,$K50)+$J50*$L50)</f>
        <v/>
      </c>
      <c r="N50" s="10" t="n">
        <v>46202</v>
      </c>
      <c r="O50" s="9" t="n">
        <v>62</v>
      </c>
      <c r="P50" s="10" t="n"/>
      <c r="Q50" s="10" t="n"/>
      <c r="R50" s="10">
        <f>IF(AND($P50&lt;&gt;"",$Q50&lt;&gt;""),($Q50-$P50)*1440,IF(AND($O50&lt;&gt;"",$L50&lt;&gt;""),IF($K50="",0,$K50)+$O50*$L50,""))</f>
        <v/>
      </c>
      <c r="S50" s="10" t="n"/>
      <c r="T50" s="10">
        <f>IF(OR($J50="",$O50=""),"",$O50/$J50)</f>
        <v/>
      </c>
      <c r="U50" s="10" t="n"/>
      <c r="V50" s="10">
        <f>IF($A50="","",IF(AND($A50&lt;&gt;"",NOT(OR($U50="Concluído",$U50="Concluido")),TODAY()&gt;$A50),"SIM","NÃO"))</f>
        <v/>
      </c>
      <c r="W50" s="10">
        <f>IF(OR($A50="",$I50="",$M50=""),"",SUMIFS($M$2:M50,$I$2:I50,$I50,$A$2:A50,$A50)-$M50)</f>
        <v/>
      </c>
      <c r="X50" s="10">
        <f>IF(OR($A50="",$I50=""),"",SUMIFS($M$2:$M$4922,$I$2:$I$4922,$I50,$A$2:$A$4922,$A50))</f>
        <v/>
      </c>
      <c r="Y50" s="10">
        <f>IFERROR(VLOOKUP($I50,'02_Cad_Maquinas'!$B$2:$H$200,7,FALSE()),"")</f>
        <v/>
      </c>
      <c r="Z50" s="10">
        <f>IF(OR($X50="",$Y50=""),"",$Y50-$X50)</f>
        <v/>
      </c>
      <c r="AA50" s="11">
        <f>IF(OR($X50="",$Y50=""),"",$X50/$Y50)</f>
        <v/>
      </c>
      <c r="AB50" s="10" t="n"/>
      <c r="AC50" s="10">
        <f>IF($B50="","","|"&amp;SUBSTITUTE(TRIM(SUBSTITUTE(SUBSTITUTE(SUBSTITUTE(SUBSTITUTE(SUBSTITUTE(SUBSTITUTE(SUBSTITUTE(SUBSTITUTE(SUBSTITUTE(SUBSTITUTE(SUBSTITUTE(SUBSTITUTE(SUBSTITUTE(SUBSTITUTE(TRIM($B50&amp;""),CHAR(10)," "),CHAR(13)," "),"."," "),";"," "),","," "),"/"," "),"+"," "),"-"," "),"  "," "),"  "," "),"  "," "),"  "," "),"  "," "),"  "," "))," ","|")&amp;"|")</f>
        <v/>
      </c>
      <c r="AD50" s="10">
        <f>TRIM($I50&amp;"")</f>
        <v/>
      </c>
    </row>
    <row r="51" ht="24" customHeight="1">
      <c r="A51" s="9" t="n">
        <v>46211</v>
      </c>
      <c r="B51" s="10" t="n">
        <v>10153.10154</v>
      </c>
      <c r="C51" s="10" t="n"/>
      <c r="D51" s="10" t="inlineStr">
        <is>
          <t>CARTONAGEM</t>
        </is>
      </c>
      <c r="E51" s="10" t="n">
        <v>30008430</v>
      </c>
      <c r="F51" s="10" t="inlineStr">
        <is>
          <t xml:space="preserve"> EMB. CADEIRAS SAFIRA MONTADA (975X455X600)</t>
        </is>
      </c>
      <c r="G51" s="10" t="inlineStr">
        <is>
          <t>CARTONAGEM</t>
        </is>
      </c>
      <c r="H51" s="10" t="inlineStr">
        <is>
          <t>CARTONAGEM</t>
        </is>
      </c>
      <c r="I51" s="10" t="inlineStr">
        <is>
          <t>CARTONAGEM</t>
        </is>
      </c>
      <c r="J51" s="9" t="n">
        <v>10</v>
      </c>
      <c r="K51" s="10">
        <f>IF($E51="","",IFERROR(INDEX('01_Cad_Pecas'!$H$2:$H$5000,MATCH($E51,'01_Cad_Pecas'!$D$2:$D$5000,0)),IFERROR(INDEX('01_Cad_Pecas'!$H$2:$H$5000,MATCH(VALUE($E51),'01_Cad_Pecas'!$D$2:$D$5000,0)),"")))</f>
        <v/>
      </c>
      <c r="L51" s="10">
        <f>IF($E51="","",IFERROR(INDEX('01_Cad_Pecas'!$I$2:$I$5000,MATCH($E51,'01_Cad_Pecas'!$D$2:$D$5000,0)),IFERROR(INDEX('01_Cad_Pecas'!$I$2:$I$5000,MATCH(VALUE($E51),'01_Cad_Pecas'!$D$2:$D$5000,0)),"")))</f>
        <v/>
      </c>
      <c r="M51" s="10">
        <f>IF(OR($J51="",$L51=""),"",IF($K51="",0,$K51)+$J51*$L51)</f>
        <v/>
      </c>
      <c r="N51" s="10" t="n">
        <v>46202</v>
      </c>
      <c r="O51" s="9" t="n">
        <v>10</v>
      </c>
      <c r="P51" s="10" t="n"/>
      <c r="Q51" s="10" t="n"/>
      <c r="R51" s="10">
        <f>IF(AND($P51&lt;&gt;"",$Q51&lt;&gt;""),($Q51-$P51)*1440,IF(AND($O51&lt;&gt;"",$L51&lt;&gt;""),IF($K51="",0,$K51)+$O51*$L51,""))</f>
        <v/>
      </c>
      <c r="S51" s="10" t="n"/>
      <c r="T51" s="10">
        <f>IF(OR($J51="",$O51=""),"",$O51/$J51)</f>
        <v/>
      </c>
      <c r="U51" s="10" t="n"/>
      <c r="V51" s="10">
        <f>IF($A51="","",IF(AND($A51&lt;&gt;"",NOT(OR($U51="Concluído",$U51="Concluido")),TODAY()&gt;$A51),"SIM","NÃO"))</f>
        <v/>
      </c>
      <c r="W51" s="10">
        <f>IF(OR($A51="",$I51="",$M51=""),"",SUMIFS($M$2:M51,$I$2:I51,$I51,$A$2:A51,$A51)-$M51)</f>
        <v/>
      </c>
      <c r="X51" s="10">
        <f>IF(OR($A51="",$I51=""),"",SUMIFS($M$2:$M$4922,$I$2:$I$4922,$I51,$A$2:$A$4922,$A51))</f>
        <v/>
      </c>
      <c r="Y51" s="10">
        <f>IFERROR(VLOOKUP($I51,'02_Cad_Maquinas'!$B$2:$H$200,7,FALSE()),"")</f>
        <v/>
      </c>
      <c r="Z51" s="10">
        <f>IF(OR($X51="",$Y51=""),"",$Y51-$X51)</f>
        <v/>
      </c>
      <c r="AA51" s="11">
        <f>IF(OR($X51="",$Y51=""),"",$X51/$Y51)</f>
        <v/>
      </c>
      <c r="AB51" s="10" t="n"/>
      <c r="AC51" s="10">
        <f>IF($B51="","","|"&amp;SUBSTITUTE(TRIM(SUBSTITUTE(SUBSTITUTE(SUBSTITUTE(SUBSTITUTE(SUBSTITUTE(SUBSTITUTE(SUBSTITUTE(SUBSTITUTE(SUBSTITUTE(SUBSTITUTE(SUBSTITUTE(SUBSTITUTE(SUBSTITUTE(SUBSTITUTE(TRIM($B51&amp;""),CHAR(10)," "),CHAR(13)," "),"."," "),";"," "),","," "),"/"," "),"+"," "),"-"," "),"  "," "),"  "," "),"  "," "),"  "," "),"  "," "),"  "," "))," ","|")&amp;"|")</f>
        <v/>
      </c>
      <c r="AD51" s="10">
        <f>TRIM($I51&amp;"")</f>
        <v/>
      </c>
    </row>
    <row r="52" ht="24" customHeight="1">
      <c r="A52" s="9" t="n">
        <v>46204</v>
      </c>
      <c r="B52" s="10" t="n">
        <v>10180</v>
      </c>
      <c r="C52" s="10" t="n"/>
      <c r="D52" s="10" t="inlineStr">
        <is>
          <t>CARTONAGEM</t>
        </is>
      </c>
      <c r="E52" s="17" t="n">
        <v>30002730</v>
      </c>
      <c r="F52" s="16" t="inlineStr">
        <is>
          <t>PAPELAO CAD VENETO / VIA (980X430X6)</t>
        </is>
      </c>
      <c r="G52" s="10" t="inlineStr">
        <is>
          <t>CARTONAGEM</t>
        </is>
      </c>
      <c r="H52" s="10" t="inlineStr">
        <is>
          <t>CARTONAGEM</t>
        </is>
      </c>
      <c r="I52" s="10" t="inlineStr">
        <is>
          <t>CARTONAGEM</t>
        </is>
      </c>
      <c r="J52" s="15" t="n">
        <v>820</v>
      </c>
      <c r="K52" s="10">
        <f>IF($E52="","",IFERROR(INDEX('01_Cad_Pecas'!$H$2:$H$5000,MATCH($E52,'01_Cad_Pecas'!$D$2:$D$5000,0)),IFERROR(INDEX('01_Cad_Pecas'!$H$2:$H$5000,MATCH(VALUE($E52),'01_Cad_Pecas'!$D$2:$D$5000,0)),"")))</f>
        <v/>
      </c>
      <c r="L52" s="10">
        <f>IF($E52="","",IFERROR(INDEX('01_Cad_Pecas'!$I$2:$I$5000,MATCH($E52,'01_Cad_Pecas'!$D$2:$D$5000,0)),IFERROR(INDEX('01_Cad_Pecas'!$I$2:$I$5000,MATCH(VALUE($E52),'01_Cad_Pecas'!$D$2:$D$5000,0)),"")))</f>
        <v/>
      </c>
      <c r="M52" s="10">
        <f>IF(OR($J52="",$L52=""),"",IF($K52="",0,$K52)+$J52*$L52)</f>
        <v/>
      </c>
      <c r="N52" s="10" t="n">
        <v>46202</v>
      </c>
      <c r="O52" s="15" t="n">
        <v>820</v>
      </c>
      <c r="P52" s="10" t="n"/>
      <c r="Q52" s="10" t="n"/>
      <c r="R52" s="10">
        <f>IF(AND($P52&lt;&gt;"",$Q52&lt;&gt;""),($Q52-$P52)*1440,IF(AND($O52&lt;&gt;"",$L52&lt;&gt;""),IF($K52="",0,$K52)+$O52*$L52,""))</f>
        <v/>
      </c>
      <c r="S52" s="10" t="n"/>
      <c r="T52" s="10">
        <f>IF(OR($J52="",$O52=""),"",$O52/$J52)</f>
        <v/>
      </c>
      <c r="U52" s="10" t="n"/>
      <c r="V52" s="10">
        <f>IF($A52="","",IF(AND($A52&lt;&gt;"",NOT(OR($U52="Concluído",$U52="Concluido")),TODAY()&gt;$A52),"SIM","NÃO"))</f>
        <v/>
      </c>
      <c r="W52" s="10">
        <f>IF(OR($A52="",$I52="",$M52=""),"",SUMIFS($M$2:M52,$I$2:I52,$I52,$A$2:A52,$A52)-$M52)</f>
        <v/>
      </c>
      <c r="X52" s="10">
        <f>IF(OR($A52="",$I52=""),"",SUMIFS($M$2:$M$4922,$I$2:$I$4922,$I52,$A$2:$A$4922,$A52))</f>
        <v/>
      </c>
      <c r="Y52" s="10">
        <f>IFERROR(VLOOKUP($I52,'02_Cad_Maquinas'!$B$2:$H$200,7,FALSE()),"")</f>
        <v/>
      </c>
      <c r="Z52" s="10">
        <f>IF(OR($X52="",$Y52=""),"",$Y52-$X52)</f>
        <v/>
      </c>
      <c r="AA52" s="11">
        <f>IF(OR($X52="",$Y52=""),"",$X52/$Y52)</f>
        <v/>
      </c>
      <c r="AB52" s="10" t="n"/>
      <c r="AC52" s="10">
        <f>IF($B52="","","|"&amp;SUBSTITUTE(TRIM(SUBSTITUTE(SUBSTITUTE(SUBSTITUTE(SUBSTITUTE(SUBSTITUTE(SUBSTITUTE(SUBSTITUTE(SUBSTITUTE(SUBSTITUTE(SUBSTITUTE(SUBSTITUTE(SUBSTITUTE(SUBSTITUTE(SUBSTITUTE(TRIM($B52&amp;""),CHAR(10)," "),CHAR(13)," "),"."," "),";"," "),","," "),"/"," "),"+"," "),"-"," "),"  "," "),"  "," "),"  "," "),"  "," "),"  "," "),"  "," "))," ","|")&amp;"|")</f>
        <v/>
      </c>
      <c r="AD52" s="10">
        <f>TRIM($I52&amp;"")</f>
        <v/>
      </c>
    </row>
    <row r="53" ht="24" customHeight="1">
      <c r="A53" s="9" t="n">
        <v>46204</v>
      </c>
      <c r="B53" s="10" t="n">
        <v>10180</v>
      </c>
      <c r="C53" s="10" t="n"/>
      <c r="D53" s="10" t="inlineStr">
        <is>
          <t>CARTONAGEM</t>
        </is>
      </c>
      <c r="E53" s="17" t="n">
        <v>30003031</v>
      </c>
      <c r="F53" s="16" t="inlineStr">
        <is>
          <t>EMB. ACESSORIOS CAD PE INTEIRO (530X120X60)</t>
        </is>
      </c>
      <c r="G53" s="10" t="inlineStr">
        <is>
          <t>CARTONAGEM</t>
        </is>
      </c>
      <c r="H53" s="10" t="inlineStr">
        <is>
          <t>CARTONAGEM</t>
        </is>
      </c>
      <c r="I53" s="10" t="inlineStr">
        <is>
          <t>CARTONAGEM</t>
        </is>
      </c>
      <c r="J53" s="15" t="n">
        <v>410</v>
      </c>
      <c r="K53" s="10">
        <f>IF($E53="","",IFERROR(INDEX('01_Cad_Pecas'!$H$2:$H$5000,MATCH($E53,'01_Cad_Pecas'!$D$2:$D$5000,0)),IFERROR(INDEX('01_Cad_Pecas'!$H$2:$H$5000,MATCH(VALUE($E53),'01_Cad_Pecas'!$D$2:$D$5000,0)),"")))</f>
        <v/>
      </c>
      <c r="L53" s="10">
        <f>IF($E53="","",IFERROR(INDEX('01_Cad_Pecas'!$I$2:$I$5000,MATCH($E53,'01_Cad_Pecas'!$D$2:$D$5000,0)),IFERROR(INDEX('01_Cad_Pecas'!$I$2:$I$5000,MATCH(VALUE($E53),'01_Cad_Pecas'!$D$2:$D$5000,0)),"")))</f>
        <v/>
      </c>
      <c r="M53" s="10">
        <f>IF(OR($J53="",$L53=""),"",IF($K53="",0,$K53)+$J53*$L53)</f>
        <v/>
      </c>
      <c r="N53" s="10" t="n">
        <v>46202</v>
      </c>
      <c r="O53" s="15" t="n">
        <v>410</v>
      </c>
      <c r="P53" s="10" t="n"/>
      <c r="Q53" s="10" t="n"/>
      <c r="R53" s="10">
        <f>IF(AND($P53&lt;&gt;"",$Q53&lt;&gt;""),($Q53-$P53)*1440,IF(AND($O53&lt;&gt;"",$L53&lt;&gt;""),IF($K53="",0,$K53)+$O53*$L53,""))</f>
        <v/>
      </c>
      <c r="S53" s="10" t="n"/>
      <c r="T53" s="10">
        <f>IF(OR($J53="",$O53=""),"",$O53/$J53)</f>
        <v/>
      </c>
      <c r="U53" s="10" t="n"/>
      <c r="V53" s="10">
        <f>IF($A53="","",IF(AND($A53&lt;&gt;"",NOT(OR($U53="Concluído",$U53="Concluido")),TODAY()&gt;$A53),"SIM","NÃO"))</f>
        <v/>
      </c>
      <c r="W53" s="10">
        <f>IF(OR($A53="",$I53="",$M53=""),"",SUMIFS($M$2:M53,$I$2:I53,$I53,$A$2:A53,$A53)-$M53)</f>
        <v/>
      </c>
      <c r="X53" s="10">
        <f>IF(OR($A53="",$I53=""),"",SUMIFS($M$2:$M$4922,$I$2:$I$4922,$I53,$A$2:$A$4922,$A53))</f>
        <v/>
      </c>
      <c r="Y53" s="10">
        <f>IFERROR(VLOOKUP($I53,'02_Cad_Maquinas'!$B$2:$H$200,7,FALSE()),"")</f>
        <v/>
      </c>
      <c r="Z53" s="10">
        <f>IF(OR($X53="",$Y53=""),"",$Y53-$X53)</f>
        <v/>
      </c>
      <c r="AA53" s="11">
        <f>IF(OR($X53="",$Y53=""),"",$X53/$Y53)</f>
        <v/>
      </c>
      <c r="AB53" s="10" t="n"/>
      <c r="AC53" s="10">
        <f>IF($B53="","","|"&amp;SUBSTITUTE(TRIM(SUBSTITUTE(SUBSTITUTE(SUBSTITUTE(SUBSTITUTE(SUBSTITUTE(SUBSTITUTE(SUBSTITUTE(SUBSTITUTE(SUBSTITUTE(SUBSTITUTE(SUBSTITUTE(SUBSTITUTE(SUBSTITUTE(SUBSTITUTE(TRIM($B53&amp;""),CHAR(10)," "),CHAR(13)," "),"."," "),";"," "),","," "),"/"," "),"+"," "),"-"," "),"  "," "),"  "," "),"  "," "),"  "," "),"  "," "),"  "," "))," ","|")&amp;"|")</f>
        <v/>
      </c>
      <c r="AD53" s="10">
        <f>TRIM($I53&amp;"")</f>
        <v/>
      </c>
    </row>
    <row r="54" ht="24" customHeight="1">
      <c r="A54" s="9" t="n">
        <v>46204</v>
      </c>
      <c r="B54" s="10" t="n">
        <v>10180</v>
      </c>
      <c r="C54" s="10" t="n"/>
      <c r="D54" s="10" t="inlineStr">
        <is>
          <t>CARTONAGEM</t>
        </is>
      </c>
      <c r="E54" s="17" t="n">
        <v>30003032</v>
      </c>
      <c r="F54" s="16" t="inlineStr">
        <is>
          <t>PAPELAO TRASEIRO 280X410 - ENCOSTO PE INTEIRO (X3)</t>
        </is>
      </c>
      <c r="G54" s="10" t="inlineStr">
        <is>
          <t>CARTONAGEM</t>
        </is>
      </c>
      <c r="H54" s="10" t="inlineStr">
        <is>
          <t>CARTONAGEM</t>
        </is>
      </c>
      <c r="I54" s="10" t="inlineStr">
        <is>
          <t>CARTONAGEM</t>
        </is>
      </c>
      <c r="J54" s="15" t="n">
        <v>820</v>
      </c>
      <c r="K54" s="10">
        <f>IF($E54="","",IFERROR(INDEX('01_Cad_Pecas'!$H$2:$H$5000,MATCH($E54,'01_Cad_Pecas'!$D$2:$D$5000,0)),IFERROR(INDEX('01_Cad_Pecas'!$H$2:$H$5000,MATCH(VALUE($E54),'01_Cad_Pecas'!$D$2:$D$5000,0)),"")))</f>
        <v/>
      </c>
      <c r="L54" s="10">
        <f>IF($E54="","",IFERROR(INDEX('01_Cad_Pecas'!$I$2:$I$5000,MATCH($E54,'01_Cad_Pecas'!$D$2:$D$5000,0)),IFERROR(INDEX('01_Cad_Pecas'!$I$2:$I$5000,MATCH(VALUE($E54),'01_Cad_Pecas'!$D$2:$D$5000,0)),"")))</f>
        <v/>
      </c>
      <c r="M54" s="10">
        <f>IF(OR($J54="",$L54=""),"",IF($K54="",0,$K54)+$J54*$L54)</f>
        <v/>
      </c>
      <c r="N54" s="10" t="n">
        <v>46202</v>
      </c>
      <c r="O54" s="15" t="n">
        <v>820</v>
      </c>
      <c r="P54" s="10" t="n"/>
      <c r="Q54" s="10" t="n"/>
      <c r="R54" s="10">
        <f>IF(AND($P54&lt;&gt;"",$Q54&lt;&gt;""),($Q54-$P54)*1440,IF(AND($O54&lt;&gt;"",$L54&lt;&gt;""),IF($K54="",0,$K54)+$O54*$L54,""))</f>
        <v/>
      </c>
      <c r="S54" s="10" t="n"/>
      <c r="T54" s="10">
        <f>IF(OR($J54="",$O54=""),"",$O54/$J54)</f>
        <v/>
      </c>
      <c r="U54" s="10" t="n"/>
      <c r="V54" s="10">
        <f>IF($A54="","",IF(AND($A54&lt;&gt;"",NOT(OR($U54="Concluído",$U54="Concluido")),TODAY()&gt;$A54),"SIM","NÃO"))</f>
        <v/>
      </c>
      <c r="W54" s="10">
        <f>IF(OR($A54="",$I54="",$M54=""),"",SUMIFS($M$2:M54,$I$2:I54,$I54,$A$2:A54,$A54)-$M54)</f>
        <v/>
      </c>
      <c r="X54" s="10">
        <f>IF(OR($A54="",$I54=""),"",SUMIFS($M$2:$M$4922,$I$2:$I$4922,$I54,$A$2:$A$4922,$A54))</f>
        <v/>
      </c>
      <c r="Y54" s="10">
        <f>IFERROR(VLOOKUP($I54,'02_Cad_Maquinas'!$B$2:$H$200,7,FALSE()),"")</f>
        <v/>
      </c>
      <c r="Z54" s="10">
        <f>IF(OR($X54="",$Y54=""),"",$Y54-$X54)</f>
        <v/>
      </c>
      <c r="AA54" s="11">
        <f>IF(OR($X54="",$Y54=""),"",$X54/$Y54)</f>
        <v/>
      </c>
      <c r="AB54" s="10" t="n"/>
      <c r="AC54" s="10">
        <f>IF($B54="","","|"&amp;SUBSTITUTE(TRIM(SUBSTITUTE(SUBSTITUTE(SUBSTITUTE(SUBSTITUTE(SUBSTITUTE(SUBSTITUTE(SUBSTITUTE(SUBSTITUTE(SUBSTITUTE(SUBSTITUTE(SUBSTITUTE(SUBSTITUTE(SUBSTITUTE(SUBSTITUTE(TRIM($B54&amp;""),CHAR(10)," "),CHAR(13)," "),"."," "),";"," "),","," "),"/"," "),"+"," "),"-"," "),"  "," "),"  "," "),"  "," "),"  "," "),"  "," "),"  "," "))," ","|")&amp;"|")</f>
        <v/>
      </c>
      <c r="AD54" s="10">
        <f>TRIM($I54&amp;"")</f>
        <v/>
      </c>
    </row>
    <row r="55" ht="24" customHeight="1">
      <c r="A55" s="9" t="n">
        <v>46204</v>
      </c>
      <c r="B55" s="10" t="n">
        <v>10180</v>
      </c>
      <c r="C55" s="10" t="n"/>
      <c r="D55" s="10" t="inlineStr">
        <is>
          <t>CARTONAGEM</t>
        </is>
      </c>
      <c r="E55" s="17" t="n">
        <v>30003033</v>
      </c>
      <c r="F55" s="16" t="inlineStr">
        <is>
          <t>PAPELAO FRENTE 490X410 - ENCOSTO PE INTEIRO (X3)</t>
        </is>
      </c>
      <c r="G55" s="10" t="inlineStr">
        <is>
          <t>CARTONAGEM</t>
        </is>
      </c>
      <c r="H55" s="10" t="inlineStr">
        <is>
          <t>CARTONAGEM</t>
        </is>
      </c>
      <c r="I55" s="10" t="inlineStr">
        <is>
          <t>CARTONAGEM</t>
        </is>
      </c>
      <c r="J55" s="15" t="n">
        <v>820</v>
      </c>
      <c r="K55" s="10">
        <f>IF($E55="","",IFERROR(INDEX('01_Cad_Pecas'!$H$2:$H$5000,MATCH($E55,'01_Cad_Pecas'!$D$2:$D$5000,0)),IFERROR(INDEX('01_Cad_Pecas'!$H$2:$H$5000,MATCH(VALUE($E55),'01_Cad_Pecas'!$D$2:$D$5000,0)),"")))</f>
        <v/>
      </c>
      <c r="L55" s="10">
        <f>IF($E55="","",IFERROR(INDEX('01_Cad_Pecas'!$I$2:$I$5000,MATCH($E55,'01_Cad_Pecas'!$D$2:$D$5000,0)),IFERROR(INDEX('01_Cad_Pecas'!$I$2:$I$5000,MATCH(VALUE($E55),'01_Cad_Pecas'!$D$2:$D$5000,0)),"")))</f>
        <v/>
      </c>
      <c r="M55" s="10">
        <f>IF(OR($J55="",$L55=""),"",IF($K55="",0,$K55)+$J55*$L55)</f>
        <v/>
      </c>
      <c r="N55" s="10" t="n">
        <v>46202</v>
      </c>
      <c r="O55" s="15" t="n">
        <v>820</v>
      </c>
      <c r="P55" s="10" t="n"/>
      <c r="Q55" s="10" t="n"/>
      <c r="R55" s="10">
        <f>IF(AND($P55&lt;&gt;"",$Q55&lt;&gt;""),($Q55-$P55)*1440,IF(AND($O55&lt;&gt;"",$L55&lt;&gt;""),IF($K55="",0,$K55)+$O55*$L55,""))</f>
        <v/>
      </c>
      <c r="S55" s="10" t="n"/>
      <c r="T55" s="10">
        <f>IF(OR($J55="",$O55=""),"",$O55/$J55)</f>
        <v/>
      </c>
      <c r="U55" s="10" t="n"/>
      <c r="V55" s="10">
        <f>IF($A55="","",IF(AND($A55&lt;&gt;"",NOT(OR($U55="Concluído",$U55="Concluido")),TODAY()&gt;$A55),"SIM","NÃO"))</f>
        <v/>
      </c>
      <c r="W55" s="10">
        <f>IF(OR($A55="",$I55="",$M55=""),"",SUMIFS($M$2:M55,$I$2:I55,$I55,$A$2:A55,$A55)-$M55)</f>
        <v/>
      </c>
      <c r="X55" s="10">
        <f>IF(OR($A55="",$I55=""),"",SUMIFS($M$2:$M$4922,$I$2:$I$4922,$I55,$A$2:$A$4922,$A55))</f>
        <v/>
      </c>
      <c r="Y55" s="10">
        <f>IFERROR(VLOOKUP($I55,'02_Cad_Maquinas'!$B$2:$H$200,7,FALSE()),"")</f>
        <v/>
      </c>
      <c r="Z55" s="10">
        <f>IF(OR($X55="",$Y55=""),"",$Y55-$X55)</f>
        <v/>
      </c>
      <c r="AA55" s="11">
        <f>IF(OR($X55="",$Y55=""),"",$X55/$Y55)</f>
        <v/>
      </c>
      <c r="AB55" s="10" t="n"/>
      <c r="AC55" s="10">
        <f>IF($B55="","","|"&amp;SUBSTITUTE(TRIM(SUBSTITUTE(SUBSTITUTE(SUBSTITUTE(SUBSTITUTE(SUBSTITUTE(SUBSTITUTE(SUBSTITUTE(SUBSTITUTE(SUBSTITUTE(SUBSTITUTE(SUBSTITUTE(SUBSTITUTE(SUBSTITUTE(SUBSTITUTE(TRIM($B55&amp;""),CHAR(10)," "),CHAR(13)," "),"."," "),";"," "),","," "),"/"," "),"+"," "),"-"," "),"  "," "),"  "," "),"  "," "),"  "," "),"  "," "),"  "," "))," ","|")&amp;"|")</f>
        <v/>
      </c>
      <c r="AD55" s="10">
        <f>TRIM($I55&amp;"")</f>
        <v/>
      </c>
    </row>
    <row r="56" ht="24" customHeight="1">
      <c r="A56" s="9" t="n">
        <v>46204</v>
      </c>
      <c r="B56" s="10" t="n">
        <v>10180</v>
      </c>
      <c r="C56" s="10" t="n"/>
      <c r="D56" s="10" t="inlineStr">
        <is>
          <t>CARTONAGEM</t>
        </is>
      </c>
      <c r="E56" s="17" t="n">
        <v>301248130</v>
      </c>
      <c r="F56" s="16" t="inlineStr">
        <is>
          <t>EMB. BASE DUBLIN 1,03 LIGHT (774X728X38)</t>
        </is>
      </c>
      <c r="G56" s="10" t="inlineStr">
        <is>
          <t>CARTONAGEM</t>
        </is>
      </c>
      <c r="H56" s="10" t="inlineStr">
        <is>
          <t>CARTONAGEM</t>
        </is>
      </c>
      <c r="I56" s="10" t="inlineStr">
        <is>
          <t>CARTONAGEM</t>
        </is>
      </c>
      <c r="J56" s="15" t="n">
        <v>205</v>
      </c>
      <c r="K56" s="10">
        <f>IF($E56="","",IFERROR(INDEX('01_Cad_Pecas'!$H$2:$H$5000,MATCH($E56,'01_Cad_Pecas'!$D$2:$D$5000,0)),IFERROR(INDEX('01_Cad_Pecas'!$H$2:$H$5000,MATCH(VALUE($E56),'01_Cad_Pecas'!$D$2:$D$5000,0)),"")))</f>
        <v/>
      </c>
      <c r="L56" s="10">
        <f>IF($E56="","",IFERROR(INDEX('01_Cad_Pecas'!$I$2:$I$5000,MATCH($E56,'01_Cad_Pecas'!$D$2:$D$5000,0)),IFERROR(INDEX('01_Cad_Pecas'!$I$2:$I$5000,MATCH(VALUE($E56),'01_Cad_Pecas'!$D$2:$D$5000,0)),"")))</f>
        <v/>
      </c>
      <c r="M56" s="10">
        <f>IF(OR($J56="",$L56=""),"",IF($K56="",0,$K56)+$J56*$L56)</f>
        <v/>
      </c>
      <c r="N56" s="10" t="n">
        <v>46202</v>
      </c>
      <c r="O56" s="15" t="n">
        <v>205</v>
      </c>
      <c r="P56" s="10" t="n"/>
      <c r="Q56" s="10" t="n"/>
      <c r="R56" s="10">
        <f>IF(AND($P56&lt;&gt;"",$Q56&lt;&gt;""),($Q56-$P56)*1440,IF(AND($O56&lt;&gt;"",$L56&lt;&gt;""),IF($K56="",0,$K56)+$O56*$L56,""))</f>
        <v/>
      </c>
      <c r="S56" s="10" t="n"/>
      <c r="T56" s="10">
        <f>IF(OR($J56="",$O56=""),"",$O56/$J56)</f>
        <v/>
      </c>
      <c r="U56" s="10" t="n"/>
      <c r="V56" s="10">
        <f>IF($A56="","",IF(AND($A56&lt;&gt;"",NOT(OR($U56="Concluído",$U56="Concluido")),TODAY()&gt;$A56),"SIM","NÃO"))</f>
        <v/>
      </c>
      <c r="W56" s="10">
        <f>IF(OR($A56="",$I56="",$M56=""),"",SUMIFS($M$2:M56,$I$2:I56,$I56,$A$2:A56,$A56)-$M56)</f>
        <v/>
      </c>
      <c r="X56" s="10">
        <f>IF(OR($A56="",$I56=""),"",SUMIFS($M$2:$M$4922,$I$2:$I$4922,$I56,$A$2:$A$4922,$A56))</f>
        <v/>
      </c>
      <c r="Y56" s="10">
        <f>IFERROR(VLOOKUP($I56,'02_Cad_Maquinas'!$B$2:$H$200,7,FALSE()),"")</f>
        <v/>
      </c>
      <c r="Z56" s="10">
        <f>IF(OR($X56="",$Y56=""),"",$Y56-$X56)</f>
        <v/>
      </c>
      <c r="AA56" s="11">
        <f>IF(OR($X56="",$Y56=""),"",$X56/$Y56)</f>
        <v/>
      </c>
      <c r="AB56" s="10" t="n"/>
      <c r="AC56" s="10">
        <f>IF($B56="","","|"&amp;SUBSTITUTE(TRIM(SUBSTITUTE(SUBSTITUTE(SUBSTITUTE(SUBSTITUTE(SUBSTITUTE(SUBSTITUTE(SUBSTITUTE(SUBSTITUTE(SUBSTITUTE(SUBSTITUTE(SUBSTITUTE(SUBSTITUTE(SUBSTITUTE(SUBSTITUTE(TRIM($B56&amp;""),CHAR(10)," "),CHAR(13)," "),"."," "),";"," "),","," "),"/"," "),"+"," "),"-"," "),"  "," "),"  "," "),"  "," "),"  "," "),"  "," "),"  "," "))," ","|")&amp;"|")</f>
        <v/>
      </c>
      <c r="AD56" s="10">
        <f>TRIM($I56&amp;"")</f>
        <v/>
      </c>
    </row>
    <row r="57" ht="36" customHeight="1">
      <c r="A57" s="9" t="n">
        <v>46213</v>
      </c>
      <c r="B57" s="10" t="inlineStr">
        <is>
          <t>10188,10186,10189</t>
        </is>
      </c>
      <c r="C57" s="10" t="n"/>
      <c r="D57" s="10" t="inlineStr">
        <is>
          <t>CARTONAGEM</t>
        </is>
      </c>
      <c r="E57" s="10" t="n">
        <v>200610130</v>
      </c>
      <c r="F57" s="10" t="inlineStr">
        <is>
          <t>EMB. MESA JADE PES (783X218X83)</t>
        </is>
      </c>
      <c r="G57" s="10" t="inlineStr">
        <is>
          <t>CARTONAGEM</t>
        </is>
      </c>
      <c r="H57" s="10" t="inlineStr">
        <is>
          <t>CARTONAGEM</t>
        </is>
      </c>
      <c r="I57" s="10" t="inlineStr">
        <is>
          <t>CARTONAGEM</t>
        </is>
      </c>
      <c r="J57" s="9" t="n">
        <v>4</v>
      </c>
      <c r="K57" s="10" t="n"/>
      <c r="L57" s="10">
        <f>IF($E57="","",IFERROR(INDEX('01_Cad_Pecas'!$I$2:$I$5000,MATCH($E57,'01_Cad_Pecas'!$D$2:$D$5000,0)),IFERROR(INDEX('01_Cad_Pecas'!$I$2:$I$5000,MATCH(VALUE($E57),'01_Cad_Pecas'!$D$2:$D$5000,0)),"")))</f>
        <v/>
      </c>
      <c r="M57" s="10">
        <f>IF(OR($J57="",$L57=""),"",IF($K57="",0,$K57)+$J57*$L57)</f>
        <v/>
      </c>
      <c r="N57" s="10" t="n">
        <v>46206</v>
      </c>
      <c r="O57" s="10" t="n">
        <v>4</v>
      </c>
      <c r="P57" s="10" t="n"/>
      <c r="Q57" s="10" t="n"/>
      <c r="R57" s="10">
        <f>IF(AND($P57&lt;&gt;"",$Q57&lt;&gt;""),($Q57-$P57)*1440,IF(AND($O57&lt;&gt;"",$L57&lt;&gt;""),IF($K57="",0,$K57)+$O57*$L57,""))</f>
        <v/>
      </c>
      <c r="S57" s="10" t="n"/>
      <c r="T57" s="10">
        <f>IF(OR($J57="",$O57=""),"",$O57/$J57)</f>
        <v/>
      </c>
      <c r="U57" s="10" t="inlineStr">
        <is>
          <t>Concluído</t>
        </is>
      </c>
      <c r="V57" s="10">
        <f>IF($A57="","",IF(AND($A57&lt;&gt;"",NOT(OR($U57="Concluído",$U57="Concluido")),TODAY()&gt;$A57),"SIM","NÃO"))</f>
        <v/>
      </c>
      <c r="W57" s="10">
        <f>IF(OR($A57="",$I57="",$M57=""),"",SUMIFS($M$2:M57,$I$2:I57,$I57,$A$2:A57,$A57)-$M57)</f>
        <v/>
      </c>
      <c r="X57" s="10">
        <f>IF(OR($A57="",$I57=""),"",SUMIFS($M$2:$M$4922,$I$2:$I$4922,$I57,$A$2:$A$4922,$A57))</f>
        <v/>
      </c>
      <c r="Y57" s="10">
        <f>IFERROR(VLOOKUP($I57,'02_Cad_Maquinas'!$B$2:$H$200,7,FALSE()),"")</f>
        <v/>
      </c>
      <c r="Z57" s="10">
        <f>IF(OR($X57="",$Y57=""),"",$Y57-$X57)</f>
        <v/>
      </c>
      <c r="AA57" s="11">
        <f>IF(OR($X57="",$Y57=""),"",$X57/$Y57)</f>
        <v/>
      </c>
      <c r="AB57" s="10" t="n"/>
      <c r="AC57" s="10">
        <f>IF($B57="","","|"&amp;SUBSTITUTE(TRIM(SUBSTITUTE(SUBSTITUTE(SUBSTITUTE(SUBSTITUTE(SUBSTITUTE(SUBSTITUTE(SUBSTITUTE(SUBSTITUTE(SUBSTITUTE(SUBSTITUTE(SUBSTITUTE(SUBSTITUTE(SUBSTITUTE(SUBSTITUTE(TRIM($B57&amp;""),CHAR(10)," "),CHAR(13)," "),"."," "),";"," "),","," "),"/"," "),"+"," "),"-"," "),"  "," "),"  "," "),"  "," "),"  "," "),"  "," "),"  "," "))," ","|")&amp;"|")</f>
        <v/>
      </c>
      <c r="AD57" s="10">
        <f>TRIM($I57&amp;"")</f>
        <v/>
      </c>
    </row>
    <row r="58" ht="36" customHeight="1">
      <c r="A58" s="9" t="n">
        <v>46214</v>
      </c>
      <c r="B58" s="10" t="inlineStr">
        <is>
          <t>10188,10186,10190</t>
        </is>
      </c>
      <c r="C58" s="10" t="n"/>
      <c r="D58" s="10" t="inlineStr">
        <is>
          <t>CARTONAGEM</t>
        </is>
      </c>
      <c r="E58" s="10" t="n">
        <v>200611230</v>
      </c>
      <c r="F58" s="10" t="inlineStr">
        <is>
          <t>EMB. TRAVESSAS MESA JADE 1,60 (1445X83X80)</t>
        </is>
      </c>
      <c r="G58" s="10" t="inlineStr">
        <is>
          <t>CARTONAGEM</t>
        </is>
      </c>
      <c r="H58" s="10" t="inlineStr">
        <is>
          <t>CARTONAGEM</t>
        </is>
      </c>
      <c r="I58" s="10" t="inlineStr">
        <is>
          <t>CARTONAGEM</t>
        </is>
      </c>
      <c r="J58" s="9" t="n">
        <v>3</v>
      </c>
      <c r="K58" s="10" t="n"/>
      <c r="L58" s="10">
        <f>IF($E58="","",IFERROR(INDEX('01_Cad_Pecas'!$I$2:$I$5000,MATCH($E58,'01_Cad_Pecas'!$D$2:$D$5000,0)),IFERROR(INDEX('01_Cad_Pecas'!$I$2:$I$5000,MATCH(VALUE($E58),'01_Cad_Pecas'!$D$2:$D$5000,0)),"")))</f>
        <v/>
      </c>
      <c r="M58" s="10">
        <f>IF(OR($J58="",$L58=""),"",IF($K58="",0,$K58)+$J58*$L58)</f>
        <v/>
      </c>
      <c r="N58" s="10" t="n">
        <v>46206</v>
      </c>
      <c r="O58" s="10" t="n">
        <v>3</v>
      </c>
      <c r="P58" s="10" t="n"/>
      <c r="Q58" s="10" t="n"/>
      <c r="R58" s="10">
        <f>IF(AND($P58&lt;&gt;"",$Q58&lt;&gt;""),($Q58-$P58)*1440,IF(AND($O58&lt;&gt;"",$L58&lt;&gt;""),IF($K58="",0,$K58)+$O58*$L58,""))</f>
        <v/>
      </c>
      <c r="S58" s="10" t="n"/>
      <c r="T58" s="10">
        <f>IF(OR($J58="",$O58=""),"",$O58/$J58)</f>
        <v/>
      </c>
      <c r="U58" s="10" t="inlineStr">
        <is>
          <t>Concluído</t>
        </is>
      </c>
      <c r="V58" s="10">
        <f>IF($A58="","",IF(AND($A58&lt;&gt;"",NOT(OR($U58="Concluído",$U58="Concluido")),TODAY()&gt;$A58),"SIM","NÃO"))</f>
        <v/>
      </c>
      <c r="W58" s="10">
        <f>IF(OR($A58="",$I58="",$M58=""),"",SUMIFS($M$2:M58,$I$2:I58,$I58,$A$2:A58,$A58)-$M58)</f>
        <v/>
      </c>
      <c r="X58" s="10">
        <f>IF(OR($A58="",$I58=""),"",SUMIFS($M$2:$M$4922,$I$2:$I$4922,$I58,$A$2:$A$4922,$A58))</f>
        <v/>
      </c>
      <c r="Y58" s="10">
        <f>IFERROR(VLOOKUP($I58,'02_Cad_Maquinas'!$B$2:$H$200,7,FALSE()),"")</f>
        <v/>
      </c>
      <c r="Z58" s="10">
        <f>IF(OR($X58="",$Y58=""),"",$Y58-$X58)</f>
        <v/>
      </c>
      <c r="AA58" s="11">
        <f>IF(OR($X58="",$Y58=""),"",$X58/$Y58)</f>
        <v/>
      </c>
      <c r="AB58" s="10" t="n"/>
      <c r="AC58" s="10">
        <f>IF($B58="","","|"&amp;SUBSTITUTE(TRIM(SUBSTITUTE(SUBSTITUTE(SUBSTITUTE(SUBSTITUTE(SUBSTITUTE(SUBSTITUTE(SUBSTITUTE(SUBSTITUTE(SUBSTITUTE(SUBSTITUTE(SUBSTITUTE(SUBSTITUTE(SUBSTITUTE(SUBSTITUTE(TRIM($B58&amp;""),CHAR(10)," "),CHAR(13)," "),"."," "),";"," "),","," "),"/"," "),"+"," "),"-"," "),"  "," "),"  "," "),"  "," "),"  "," "),"  "," "),"  "," "))," ","|")&amp;"|")</f>
        <v/>
      </c>
      <c r="AD58" s="10">
        <f>TRIM($I58&amp;"")</f>
        <v/>
      </c>
    </row>
    <row r="59" ht="36" customHeight="1">
      <c r="A59" s="9" t="n">
        <v>46215</v>
      </c>
      <c r="B59" s="10" t="inlineStr">
        <is>
          <t>10188,10186,10191</t>
        </is>
      </c>
      <c r="C59" s="10" t="n"/>
      <c r="D59" s="10" t="inlineStr">
        <is>
          <t>CARTONAGEM</t>
        </is>
      </c>
      <c r="E59" s="10" t="n">
        <v>200640130</v>
      </c>
      <c r="F59" s="10" t="inlineStr">
        <is>
          <t>EMB. PES MESA SAFIRA FUNDO (775X190X165)</t>
        </is>
      </c>
      <c r="G59" s="10" t="inlineStr">
        <is>
          <t>CARTONAGEM</t>
        </is>
      </c>
      <c r="H59" s="10" t="inlineStr">
        <is>
          <t>CARTONAGEM</t>
        </is>
      </c>
      <c r="I59" s="10" t="inlineStr">
        <is>
          <t>CARTONAGEM</t>
        </is>
      </c>
      <c r="J59" s="9" t="n">
        <v>61</v>
      </c>
      <c r="K59" s="10" t="n"/>
      <c r="L59" s="10">
        <f>IF($E59="","",IFERROR(INDEX('01_Cad_Pecas'!$I$2:$I$5000,MATCH($E59,'01_Cad_Pecas'!$D$2:$D$5000,0)),IFERROR(INDEX('01_Cad_Pecas'!$I$2:$I$5000,MATCH(VALUE($E59),'01_Cad_Pecas'!$D$2:$D$5000,0)),"")))</f>
        <v/>
      </c>
      <c r="M59" s="10">
        <f>IF(OR($J59="",$L59=""),"",IF($K59="",0,$K59)+$J59*$L59)</f>
        <v/>
      </c>
      <c r="N59" s="10" t="n">
        <v>46206</v>
      </c>
      <c r="O59" s="10" t="n">
        <v>61</v>
      </c>
      <c r="P59" s="10" t="n"/>
      <c r="Q59" s="10" t="n"/>
      <c r="R59" s="10">
        <f>IF(AND($P59&lt;&gt;"",$Q59&lt;&gt;""),($Q59-$P59)*1440,IF(AND($O59&lt;&gt;"",$L59&lt;&gt;""),IF($K59="",0,$K59)+$O59*$L59,""))</f>
        <v/>
      </c>
      <c r="S59" s="10" t="n"/>
      <c r="T59" s="10">
        <f>IF(OR($J59="",$O59=""),"",$O59/$J59)</f>
        <v/>
      </c>
      <c r="U59" s="10" t="inlineStr">
        <is>
          <t>Concluído</t>
        </is>
      </c>
      <c r="V59" s="10">
        <f>IF($A59="","",IF(AND($A59&lt;&gt;"",NOT(OR($U59="Concluído",$U59="Concluido")),TODAY()&gt;$A59),"SIM","NÃO"))</f>
        <v/>
      </c>
      <c r="W59" s="10">
        <f>IF(OR($A59="",$I59="",$M59=""),"",SUMIFS($M$2:M59,$I$2:I59,$I59,$A$2:A59,$A59)-$M59)</f>
        <v/>
      </c>
      <c r="X59" s="10">
        <f>IF(OR($A59="",$I59=""),"",SUMIFS($M$2:$M$4922,$I$2:$I$4922,$I59,$A$2:$A$4922,$A59))</f>
        <v/>
      </c>
      <c r="Y59" s="10">
        <f>IFERROR(VLOOKUP($I59,'02_Cad_Maquinas'!$B$2:$H$200,7,FALSE()),"")</f>
        <v/>
      </c>
      <c r="Z59" s="10">
        <f>IF(OR($X59="",$Y59=""),"",$Y59-$X59)</f>
        <v/>
      </c>
      <c r="AA59" s="11">
        <f>IF(OR($X59="",$Y59=""),"",$X59/$Y59)</f>
        <v/>
      </c>
      <c r="AB59" s="10" t="n"/>
      <c r="AC59" s="10">
        <f>IF($B59="","","|"&amp;SUBSTITUTE(TRIM(SUBSTITUTE(SUBSTITUTE(SUBSTITUTE(SUBSTITUTE(SUBSTITUTE(SUBSTITUTE(SUBSTITUTE(SUBSTITUTE(SUBSTITUTE(SUBSTITUTE(SUBSTITUTE(SUBSTITUTE(SUBSTITUTE(SUBSTITUTE(TRIM($B59&amp;""),CHAR(10)," "),CHAR(13)," "),"."," "),";"," "),","," "),"/"," "),"+"," "),"-"," "),"  "," "),"  "," "),"  "," "),"  "," "),"  "," "),"  "," "))," ","|")&amp;"|")</f>
        <v/>
      </c>
      <c r="AD59" s="10">
        <f>TRIM($I59&amp;"")</f>
        <v/>
      </c>
    </row>
    <row r="60" ht="36" customHeight="1">
      <c r="A60" s="9" t="n">
        <v>46216</v>
      </c>
      <c r="B60" s="10" t="inlineStr">
        <is>
          <t>10188,10186,10192</t>
        </is>
      </c>
      <c r="C60" s="10" t="n"/>
      <c r="D60" s="10" t="inlineStr">
        <is>
          <t>CARTONAGEM</t>
        </is>
      </c>
      <c r="E60" s="10" t="n">
        <v>200640131</v>
      </c>
      <c r="F60" s="10" t="inlineStr">
        <is>
          <t>EMB. PES MESA SAFIRA TAMPA (775X190X165)</t>
        </is>
      </c>
      <c r="G60" s="10" t="inlineStr">
        <is>
          <t>CARTONAGEM</t>
        </is>
      </c>
      <c r="H60" s="10" t="inlineStr">
        <is>
          <t>CARTONAGEM</t>
        </is>
      </c>
      <c r="I60" s="10" t="inlineStr">
        <is>
          <t>CARTONAGEM</t>
        </is>
      </c>
      <c r="J60" s="9" t="n">
        <v>61</v>
      </c>
      <c r="K60" s="10" t="n"/>
      <c r="L60" s="10">
        <f>IF($E60="","",IFERROR(INDEX('01_Cad_Pecas'!$I$2:$I$5000,MATCH($E60,'01_Cad_Pecas'!$D$2:$D$5000,0)),IFERROR(INDEX('01_Cad_Pecas'!$I$2:$I$5000,MATCH(VALUE($E60),'01_Cad_Pecas'!$D$2:$D$5000,0)),"")))</f>
        <v/>
      </c>
      <c r="M60" s="10">
        <f>IF(OR($J60="",$L60=""),"",IF($K60="",0,$K60)+$J60*$L60)</f>
        <v/>
      </c>
      <c r="N60" s="10" t="n">
        <v>46206</v>
      </c>
      <c r="O60" s="10" t="n">
        <v>61</v>
      </c>
      <c r="P60" s="10" t="n"/>
      <c r="Q60" s="10" t="n"/>
      <c r="R60" s="10">
        <f>IF(AND($P60&lt;&gt;"",$Q60&lt;&gt;""),($Q60-$P60)*1440,IF(AND($O60&lt;&gt;"",$L60&lt;&gt;""),IF($K60="",0,$K60)+$O60*$L60,""))</f>
        <v/>
      </c>
      <c r="S60" s="10" t="n"/>
      <c r="T60" s="10">
        <f>IF(OR($J60="",$O60=""),"",$O60/$J60)</f>
        <v/>
      </c>
      <c r="U60" s="10" t="inlineStr">
        <is>
          <t>Concluído</t>
        </is>
      </c>
      <c r="V60" s="10">
        <f>IF($A60="","",IF(AND($A60&lt;&gt;"",NOT(OR($U60="Concluído",$U60="Concluido")),TODAY()&gt;$A60),"SIM","NÃO"))</f>
        <v/>
      </c>
      <c r="W60" s="10">
        <f>IF(OR($A60="",$I60="",$M60=""),"",SUMIFS($M$2:M60,$I$2:I60,$I60,$A$2:A60,$A60)-$M60)</f>
        <v/>
      </c>
      <c r="X60" s="10">
        <f>IF(OR($A60="",$I60=""),"",SUMIFS($M$2:$M$4922,$I$2:$I$4922,$I60,$A$2:$A$4922,$A60))</f>
        <v/>
      </c>
      <c r="Y60" s="10">
        <f>IFERROR(VLOOKUP($I60,'02_Cad_Maquinas'!$B$2:$H$200,7,FALSE()),"")</f>
        <v/>
      </c>
      <c r="Z60" s="10">
        <f>IF(OR($X60="",$Y60=""),"",$Y60-$X60)</f>
        <v/>
      </c>
      <c r="AA60" s="11">
        <f>IF(OR($X60="",$Y60=""),"",$X60/$Y60)</f>
        <v/>
      </c>
      <c r="AB60" s="10" t="n"/>
      <c r="AC60" s="10">
        <f>IF($B60="","","|"&amp;SUBSTITUTE(TRIM(SUBSTITUTE(SUBSTITUTE(SUBSTITUTE(SUBSTITUTE(SUBSTITUTE(SUBSTITUTE(SUBSTITUTE(SUBSTITUTE(SUBSTITUTE(SUBSTITUTE(SUBSTITUTE(SUBSTITUTE(SUBSTITUTE(SUBSTITUTE(TRIM($B60&amp;""),CHAR(10)," "),CHAR(13)," "),"."," "),";"," "),","," "),"/"," "),"+"," "),"-"," "),"  "," "),"  "," "),"  "," "),"  "," "),"  "," "),"  "," "))," ","|")&amp;"|")</f>
        <v/>
      </c>
      <c r="AD60" s="10">
        <f>TRIM($I60&amp;"")</f>
        <v/>
      </c>
    </row>
    <row r="61" ht="36" customHeight="1">
      <c r="A61" s="9" t="n">
        <v>46217</v>
      </c>
      <c r="B61" s="10" t="inlineStr">
        <is>
          <t>10188,10186,10193</t>
        </is>
      </c>
      <c r="C61" s="10" t="n"/>
      <c r="D61" s="10" t="inlineStr">
        <is>
          <t>CARTONAGEM</t>
        </is>
      </c>
      <c r="E61" s="10" t="n">
        <v>200651131</v>
      </c>
      <c r="F61" s="10" t="inlineStr">
        <is>
          <t>EMB. MESA CELTA 1,60 (790X780X95)</t>
        </is>
      </c>
      <c r="G61" s="10" t="inlineStr">
        <is>
          <t>CARTONAGEM</t>
        </is>
      </c>
      <c r="H61" s="10" t="inlineStr">
        <is>
          <t>CARTONAGEM</t>
        </is>
      </c>
      <c r="I61" s="10" t="inlineStr">
        <is>
          <t>CARTONAGEM</t>
        </is>
      </c>
      <c r="J61" s="9" t="n">
        <v>18</v>
      </c>
      <c r="K61" s="10" t="n"/>
      <c r="L61" s="10">
        <f>IF($E61="","",IFERROR(INDEX('01_Cad_Pecas'!$I$2:$I$5000,MATCH($E61,'01_Cad_Pecas'!$D$2:$D$5000,0)),IFERROR(INDEX('01_Cad_Pecas'!$I$2:$I$5000,MATCH(VALUE($E61),'01_Cad_Pecas'!$D$2:$D$5000,0)),"")))</f>
        <v/>
      </c>
      <c r="M61" s="10">
        <f>IF(OR($J61="",$L61=""),"",IF($K61="",0,$K61)+$J61*$L61)</f>
        <v/>
      </c>
      <c r="N61" s="10" t="n">
        <v>46206</v>
      </c>
      <c r="O61" s="10" t="n">
        <v>18</v>
      </c>
      <c r="P61" s="10" t="n"/>
      <c r="Q61" s="10" t="n"/>
      <c r="R61" s="10">
        <f>IF(AND($P61&lt;&gt;"",$Q61&lt;&gt;""),($Q61-$P61)*1440,IF(AND($O61&lt;&gt;"",$L61&lt;&gt;""),IF($K61="",0,$K61)+$O61*$L61,""))</f>
        <v/>
      </c>
      <c r="S61" s="10" t="n"/>
      <c r="T61" s="10">
        <f>IF(OR($J61="",$O61=""),"",$O61/$J61)</f>
        <v/>
      </c>
      <c r="U61" s="10" t="inlineStr">
        <is>
          <t>Concluído</t>
        </is>
      </c>
      <c r="V61" s="10">
        <f>IF($A61="","",IF(AND($A61&lt;&gt;"",NOT(OR($U61="Concluído",$U61="Concluido")),TODAY()&gt;$A61),"SIM","NÃO"))</f>
        <v/>
      </c>
      <c r="W61" s="10">
        <f>IF(OR($A61="",$I61="",$M61=""),"",SUMIFS($M$2:M61,$I$2:I61,$I61,$A$2:A61,$A61)-$M61)</f>
        <v/>
      </c>
      <c r="X61" s="10">
        <f>IF(OR($A61="",$I61=""),"",SUMIFS($M$2:$M$4922,$I$2:$I$4922,$I61,$A$2:$A$4922,$A61))</f>
        <v/>
      </c>
      <c r="Y61" s="10">
        <f>IFERROR(VLOOKUP($I61,'02_Cad_Maquinas'!$B$2:$H$200,7,FALSE()),"")</f>
        <v/>
      </c>
      <c r="Z61" s="10">
        <f>IF(OR($X61="",$Y61=""),"",$Y61-$X61)</f>
        <v/>
      </c>
      <c r="AA61" s="11">
        <f>IF(OR($X61="",$Y61=""),"",$X61/$Y61)</f>
        <v/>
      </c>
      <c r="AB61" s="10" t="n"/>
      <c r="AC61" s="10">
        <f>IF($B61="","","|"&amp;SUBSTITUTE(TRIM(SUBSTITUTE(SUBSTITUTE(SUBSTITUTE(SUBSTITUTE(SUBSTITUTE(SUBSTITUTE(SUBSTITUTE(SUBSTITUTE(SUBSTITUTE(SUBSTITUTE(SUBSTITUTE(SUBSTITUTE(SUBSTITUTE(SUBSTITUTE(TRIM($B61&amp;""),CHAR(10)," "),CHAR(13)," "),"."," "),";"," "),","," "),"/"," "),"+"," "),"-"," "),"  "," "),"  "," "),"  "," "),"  "," "),"  "," "),"  "," "))," ","|")&amp;"|")</f>
        <v/>
      </c>
      <c r="AD61" s="10">
        <f>TRIM($I61&amp;"")</f>
        <v/>
      </c>
    </row>
    <row r="62" ht="36" customHeight="1">
      <c r="A62" s="9" t="n">
        <v>46218</v>
      </c>
      <c r="B62" s="10" t="inlineStr">
        <is>
          <t>10188,10186,10194</t>
        </is>
      </c>
      <c r="C62" s="10" t="n"/>
      <c r="D62" s="10" t="inlineStr">
        <is>
          <t>CARTONAGEM</t>
        </is>
      </c>
      <c r="E62" s="10" t="n">
        <v>30008430</v>
      </c>
      <c r="F62" s="10" t="inlineStr">
        <is>
          <t>EMB. CADEIRAS SAFIRA MONTADA (975X455X600)</t>
        </is>
      </c>
      <c r="G62" s="10" t="inlineStr">
        <is>
          <t>CARTONAGEM</t>
        </is>
      </c>
      <c r="H62" s="10" t="inlineStr">
        <is>
          <t>CARTONAGEM</t>
        </is>
      </c>
      <c r="I62" s="10" t="inlineStr">
        <is>
          <t>CARTONAGEM</t>
        </is>
      </c>
      <c r="J62" s="9" t="n">
        <v>30</v>
      </c>
      <c r="K62" s="10" t="n"/>
      <c r="L62" s="10">
        <f>IF($E62="","",IFERROR(INDEX('01_Cad_Pecas'!$I$2:$I$5000,MATCH($E62,'01_Cad_Pecas'!$D$2:$D$5000,0)),IFERROR(INDEX('01_Cad_Pecas'!$I$2:$I$5000,MATCH(VALUE($E62),'01_Cad_Pecas'!$D$2:$D$5000,0)),"")))</f>
        <v/>
      </c>
      <c r="M62" s="10">
        <f>IF(OR($J62="",$L62=""),"",IF($K62="",0,$K62)+$J62*$L62)</f>
        <v/>
      </c>
      <c r="N62" s="10" t="n">
        <v>46206</v>
      </c>
      <c r="O62" s="10" t="n">
        <v>30</v>
      </c>
      <c r="P62" s="10" t="n"/>
      <c r="Q62" s="10" t="n"/>
      <c r="R62" s="10">
        <f>IF(AND($P62&lt;&gt;"",$Q62&lt;&gt;""),($Q62-$P62)*1440,IF(AND($O62&lt;&gt;"",$L62&lt;&gt;""),IF($K62="",0,$K62)+$O62*$L62,""))</f>
        <v/>
      </c>
      <c r="S62" s="10" t="n"/>
      <c r="T62" s="10">
        <f>IF(OR($J62="",$O62=""),"",$O62/$J62)</f>
        <v/>
      </c>
      <c r="U62" s="10" t="inlineStr">
        <is>
          <t>Concluído</t>
        </is>
      </c>
      <c r="V62" s="10">
        <f>IF($A62="","",IF(AND($A62&lt;&gt;"",NOT(OR($U62="Concluído",$U62="Concluido")),TODAY()&gt;$A62),"SIM","NÃO"))</f>
        <v/>
      </c>
      <c r="W62" s="10">
        <f>IF(OR($A62="",$I62="",$M62=""),"",SUMIFS($M$2:M62,$I$2:I62,$I62,$A$2:A62,$A62)-$M62)</f>
        <v/>
      </c>
      <c r="X62" s="10">
        <f>IF(OR($A62="",$I62=""),"",SUMIFS($M$2:$M$4922,$I$2:$I$4922,$I62,$A$2:$A$4922,$A62))</f>
        <v/>
      </c>
      <c r="Y62" s="10">
        <f>IFERROR(VLOOKUP($I62,'02_Cad_Maquinas'!$B$2:$H$200,7,FALSE()),"")</f>
        <v/>
      </c>
      <c r="Z62" s="10">
        <f>IF(OR($X62="",$Y62=""),"",$Y62-$X62)</f>
        <v/>
      </c>
      <c r="AA62" s="11">
        <f>IF(OR($X62="",$Y62=""),"",$X62/$Y62)</f>
        <v/>
      </c>
      <c r="AB62" s="10" t="n"/>
      <c r="AC62" s="10">
        <f>IF($B62="","","|"&amp;SUBSTITUTE(TRIM(SUBSTITUTE(SUBSTITUTE(SUBSTITUTE(SUBSTITUTE(SUBSTITUTE(SUBSTITUTE(SUBSTITUTE(SUBSTITUTE(SUBSTITUTE(SUBSTITUTE(SUBSTITUTE(SUBSTITUTE(SUBSTITUTE(SUBSTITUTE(TRIM($B62&amp;""),CHAR(10)," "),CHAR(13)," "),"."," "),";"," "),","," "),"/"," "),"+"," "),"-"," "),"  "," "),"  "," "),"  "," "),"  "," "),"  "," "),"  "," "))," ","|")&amp;"|")</f>
        <v/>
      </c>
      <c r="AD62" s="10">
        <f>TRIM($I62&amp;"")</f>
        <v/>
      </c>
    </row>
    <row r="63" ht="24" customHeight="1">
      <c r="A63" s="9" t="n">
        <v>46219</v>
      </c>
      <c r="B63" s="10" t="n">
        <v>10190.10191</v>
      </c>
      <c r="C63" s="10" t="n"/>
      <c r="D63" s="10" t="inlineStr">
        <is>
          <t>CARTONAGEM</t>
        </is>
      </c>
      <c r="E63" s="10" t="n">
        <v>30008430</v>
      </c>
      <c r="F63" s="10" t="inlineStr">
        <is>
          <t>EMB. CADEIRAS SAFIRA MONTADA (975X455X600)</t>
        </is>
      </c>
      <c r="G63" s="10" t="inlineStr">
        <is>
          <t>CARTONAGEM</t>
        </is>
      </c>
      <c r="H63" s="10" t="inlineStr">
        <is>
          <t>CARTONAGEM</t>
        </is>
      </c>
      <c r="I63" s="10" t="inlineStr">
        <is>
          <t>CARTONAGEM</t>
        </is>
      </c>
      <c r="J63" s="9" t="n">
        <v>120</v>
      </c>
      <c r="K63" s="10">
        <f>IF($E63="","",IFERROR(INDEX('01_Cad_Pecas'!$H$2:$H$5000,MATCH($E63,'01_Cad_Pecas'!$D$2:$D$5000,0)),IFERROR(INDEX('01_Cad_Pecas'!$H$2:$H$5000,MATCH(VALUE($E63),'01_Cad_Pecas'!$D$2:$D$5000,0)),"")))</f>
        <v/>
      </c>
      <c r="L63" s="10">
        <f>IF($E63="","",IFERROR(INDEX('01_Cad_Pecas'!$I$2:$I$5000,MATCH($E63,'01_Cad_Pecas'!$D$2:$D$5000,0)),IFERROR(INDEX('01_Cad_Pecas'!$I$2:$I$5000,MATCH(VALUE($E63),'01_Cad_Pecas'!$D$2:$D$5000,0)),"")))</f>
        <v/>
      </c>
      <c r="M63" s="10">
        <f>IF(OR($J63="",$L63=""),"",IF($K63="",0,$K63)+$J63*$L63)</f>
        <v/>
      </c>
      <c r="N63" s="10" t="n">
        <v>46206</v>
      </c>
      <c r="O63" s="10" t="n">
        <v>120</v>
      </c>
      <c r="P63" s="10" t="n"/>
      <c r="Q63" s="10" t="n"/>
      <c r="R63" s="10">
        <f>IF(AND($P63&lt;&gt;"",$Q63&lt;&gt;""),($Q63-$P63)*1440,IF(AND($O63&lt;&gt;"",$L63&lt;&gt;""),IF($K63="",0,$K63)+$O63*$L63,""))</f>
        <v/>
      </c>
      <c r="S63" s="10" t="n"/>
      <c r="T63" s="10">
        <f>IF(OR($J63="",$O63=""),"",$O63/$J63)</f>
        <v/>
      </c>
      <c r="U63" s="10" t="inlineStr">
        <is>
          <t>Concluído</t>
        </is>
      </c>
      <c r="V63" s="10">
        <f>IF($A63="","",IF(AND($A63&lt;&gt;"",NOT(OR($U63="Concluído",$U63="Concluido")),TODAY()&gt;$A63),"SIM","NÃO"))</f>
        <v/>
      </c>
      <c r="W63" s="10">
        <f>IF(OR($A63="",$I63="",$M63=""),"",SUMIFS($M$2:M63,$I$2:I63,$I63,$A$2:A63,$A63)-$M63)</f>
        <v/>
      </c>
      <c r="X63" s="10">
        <f>IF(OR($A63="",$I63=""),"",SUMIFS($M$2:$M$4922,$I$2:$I$4922,$I63,$A$2:$A$4922,$A63))</f>
        <v/>
      </c>
      <c r="Y63" s="10">
        <f>IFERROR(VLOOKUP($I63,'02_Cad_Maquinas'!$B$2:$H$200,7,FALSE()),"")</f>
        <v/>
      </c>
      <c r="Z63" s="10">
        <f>IF(OR($X63="",$Y63=""),"",$Y63-$X63)</f>
        <v/>
      </c>
      <c r="AA63" s="11">
        <f>IF(OR($X63="",$Y63=""),"",$X63/$Y63)</f>
        <v/>
      </c>
      <c r="AB63" s="10" t="n"/>
      <c r="AC63" s="10">
        <f>IF($B63="","","|"&amp;SUBSTITUTE(TRIM(SUBSTITUTE(SUBSTITUTE(SUBSTITUTE(SUBSTITUTE(SUBSTITUTE(SUBSTITUTE(SUBSTITUTE(SUBSTITUTE(SUBSTITUTE(SUBSTITUTE(SUBSTITUTE(SUBSTITUTE(SUBSTITUTE(SUBSTITUTE(TRIM($B63&amp;""),CHAR(10)," "),CHAR(13)," "),"."," "),";"," "),","," "),"/"," "),"+"," "),"-"," "),"  "," "),"  "," "),"  "," "),"  "," "),"  "," "),"  "," "))," ","|")&amp;"|")</f>
        <v/>
      </c>
      <c r="AD63" s="10">
        <f>TRIM($I63&amp;"")</f>
        <v/>
      </c>
    </row>
    <row r="64" ht="24" customHeight="1">
      <c r="A64" s="9" t="n">
        <v>46220</v>
      </c>
      <c r="B64" s="10" t="n">
        <v>10192.10187</v>
      </c>
      <c r="C64" s="10" t="n"/>
      <c r="D64" s="10" t="inlineStr">
        <is>
          <t>CARTONAGEM</t>
        </is>
      </c>
      <c r="E64" s="10" t="n">
        <v>30003031</v>
      </c>
      <c r="F64" s="10" t="inlineStr">
        <is>
          <t>EMB. ACESSORIOS CAD PE INTEIRO (530X120X60)</t>
        </is>
      </c>
      <c r="G64" s="10" t="inlineStr">
        <is>
          <t>CARTONAGEM</t>
        </is>
      </c>
      <c r="H64" s="10" t="inlineStr">
        <is>
          <t>CARTONAGEM</t>
        </is>
      </c>
      <c r="I64" s="10" t="inlineStr">
        <is>
          <t>CARTONAGEM</t>
        </is>
      </c>
      <c r="J64" s="19" t="n">
        <v>51</v>
      </c>
      <c r="K64" s="10">
        <f>IF($E64="","",IFERROR(INDEX('01_Cad_Pecas'!$H$2:$H$5000,MATCH($E64,'01_Cad_Pecas'!$D$2:$D$5000,0)),IFERROR(INDEX('01_Cad_Pecas'!$H$2:$H$5000,MATCH(VALUE($E64),'01_Cad_Pecas'!$D$2:$D$5000,0)),"")))</f>
        <v/>
      </c>
      <c r="L64" s="10">
        <f>IF($E64="","",IFERROR(INDEX('01_Cad_Pecas'!$I$2:$I$5000,MATCH($E64,'01_Cad_Pecas'!$D$2:$D$5000,0)),IFERROR(INDEX('01_Cad_Pecas'!$I$2:$I$5000,MATCH(VALUE($E64),'01_Cad_Pecas'!$D$2:$D$5000,0)),"")))</f>
        <v/>
      </c>
      <c r="M64" s="10">
        <f>IF(OR($J64="",$L64=""),"",IF($K64="",0,$K64)+$J64*$L64)</f>
        <v/>
      </c>
      <c r="N64" s="10" t="n">
        <v>46206</v>
      </c>
      <c r="O64" s="10" t="n">
        <v>51</v>
      </c>
      <c r="P64" s="10" t="n"/>
      <c r="Q64" s="10" t="n"/>
      <c r="R64" s="10">
        <f>IF(AND($P64&lt;&gt;"",$Q64&lt;&gt;""),($Q64-$P64)*1440,IF(AND($O64&lt;&gt;"",$L64&lt;&gt;""),IF($K64="",0,$K64)+$O64*$L64,""))</f>
        <v/>
      </c>
      <c r="S64" s="10" t="n"/>
      <c r="T64" s="10">
        <f>IF(OR($J64="",$O64=""),"",$O64/$J64)</f>
        <v/>
      </c>
      <c r="U64" s="10" t="inlineStr">
        <is>
          <t>Concluído</t>
        </is>
      </c>
      <c r="V64" s="10">
        <f>IF($A64="","",IF(AND($A64&lt;&gt;"",NOT(OR($U64="Concluído",$U64="Concluido")),TODAY()&gt;$A64),"SIM","NÃO"))</f>
        <v/>
      </c>
      <c r="W64" s="10">
        <f>IF(OR($A64="",$I64="",$M64=""),"",SUMIFS($M$2:M64,$I$2:I64,$I64,$A$2:A64,$A64)-$M64)</f>
        <v/>
      </c>
      <c r="X64" s="10">
        <f>IF(OR($A64="",$I64=""),"",SUMIFS($M$2:$M$4922,$I$2:$I$4922,$I64,$A$2:$A$4922,$A64))</f>
        <v/>
      </c>
      <c r="Y64" s="10">
        <f>IFERROR(VLOOKUP($I64,'02_Cad_Maquinas'!$B$2:$H$200,7,FALSE()),"")</f>
        <v/>
      </c>
      <c r="Z64" s="10">
        <f>IF(OR($X64="",$Y64=""),"",$Y64-$X64)</f>
        <v/>
      </c>
      <c r="AA64" s="11">
        <f>IF(OR($X64="",$Y64=""),"",$X64/$Y64)</f>
        <v/>
      </c>
      <c r="AB64" s="10" t="n"/>
      <c r="AC64" s="10">
        <f>IF($B64="","","|"&amp;SUBSTITUTE(TRIM(SUBSTITUTE(SUBSTITUTE(SUBSTITUTE(SUBSTITUTE(SUBSTITUTE(SUBSTITUTE(SUBSTITUTE(SUBSTITUTE(SUBSTITUTE(SUBSTITUTE(SUBSTITUTE(SUBSTITUTE(SUBSTITUTE(SUBSTITUTE(TRIM($B64&amp;""),CHAR(10)," "),CHAR(13)," "),"."," "),";"," "),","," "),"/"," "),"+"," "),"-"," "),"  "," "),"  "," "),"  "," "),"  "," "),"  "," "),"  "," "))," ","|")&amp;"|")</f>
        <v/>
      </c>
      <c r="AD64" s="10">
        <f>TRIM($I64&amp;"")</f>
        <v/>
      </c>
    </row>
    <row r="65" ht="24" customHeight="1">
      <c r="A65" s="9" t="n">
        <v>46219</v>
      </c>
      <c r="B65" s="10" t="n">
        <v>10192.10187</v>
      </c>
      <c r="C65" s="10" t="n"/>
      <c r="D65" s="10" t="inlineStr">
        <is>
          <t>CARTONAGEM</t>
        </is>
      </c>
      <c r="E65" s="10" t="n">
        <v>30003032</v>
      </c>
      <c r="F65" s="10" t="inlineStr">
        <is>
          <t>PAPELAO TRASEIRO 280X410 - ENCOSTO PE INTEIRO (X3)</t>
        </is>
      </c>
      <c r="G65" s="10" t="inlineStr">
        <is>
          <t>CARTONAGEM</t>
        </is>
      </c>
      <c r="H65" s="10" t="inlineStr">
        <is>
          <t>CARTONAGEM</t>
        </is>
      </c>
      <c r="I65" s="10" t="inlineStr">
        <is>
          <t>CARTONAGEM</t>
        </is>
      </c>
      <c r="J65" s="19" t="n">
        <v>204</v>
      </c>
      <c r="K65" s="10">
        <f>IF($E65="","",IFERROR(INDEX('01_Cad_Pecas'!$H$2:$H$5000,MATCH($E65,'01_Cad_Pecas'!$D$2:$D$5000,0)),IFERROR(INDEX('01_Cad_Pecas'!$H$2:$H$5000,MATCH(VALUE($E65),'01_Cad_Pecas'!$D$2:$D$5000,0)),"")))</f>
        <v/>
      </c>
      <c r="L65" s="10">
        <f>IF($E65="","",IFERROR(INDEX('01_Cad_Pecas'!$I$2:$I$5000,MATCH($E65,'01_Cad_Pecas'!$D$2:$D$5000,0)),IFERROR(INDEX('01_Cad_Pecas'!$I$2:$I$5000,MATCH(VALUE($E65),'01_Cad_Pecas'!$D$2:$D$5000,0)),"")))</f>
        <v/>
      </c>
      <c r="M65" s="10">
        <f>IF(OR($J65="",$L65=""),"",IF($K65="",0,$K65)+$J65*$L65)</f>
        <v/>
      </c>
      <c r="N65" s="10" t="n">
        <v>46206</v>
      </c>
      <c r="O65" s="10" t="n">
        <v>204</v>
      </c>
      <c r="P65" s="10" t="n"/>
      <c r="Q65" s="10" t="n"/>
      <c r="R65" s="10">
        <f>IF(AND($P65&lt;&gt;"",$Q65&lt;&gt;""),($Q65-$P65)*1440,IF(AND($O65&lt;&gt;"",$L65&lt;&gt;""),IF($K65="",0,$K65)+$O65*$L65,""))</f>
        <v/>
      </c>
      <c r="S65" s="10" t="n"/>
      <c r="T65" s="10">
        <f>IF(OR($J65="",$O65=""),"",$O65/$J65)</f>
        <v/>
      </c>
      <c r="U65" s="10" t="inlineStr">
        <is>
          <t>Concluído</t>
        </is>
      </c>
      <c r="V65" s="10">
        <f>IF($A65="","",IF(AND($A65&lt;&gt;"",NOT(OR($U65="Concluído",$U65="Concluido")),TODAY()&gt;$A65),"SIM","NÃO"))</f>
        <v/>
      </c>
      <c r="W65" s="10">
        <f>IF(OR($A65="",$I65="",$M65=""),"",SUMIFS($M$2:M65,$I$2:I65,$I65,$A$2:A65,$A65)-$M65)</f>
        <v/>
      </c>
      <c r="X65" s="10">
        <f>IF(OR($A65="",$I65=""),"",SUMIFS($M$2:$M$4922,$I$2:$I$4922,$I65,$A$2:$A$4922,$A65))</f>
        <v/>
      </c>
      <c r="Y65" s="10">
        <f>IFERROR(VLOOKUP($I65,'02_Cad_Maquinas'!$B$2:$H$200,7,FALSE()),"")</f>
        <v/>
      </c>
      <c r="Z65" s="10">
        <f>IF(OR($X65="",$Y65=""),"",$Y65-$X65)</f>
        <v/>
      </c>
      <c r="AA65" s="11">
        <f>IF(OR($X65="",$Y65=""),"",$X65/$Y65)</f>
        <v/>
      </c>
      <c r="AB65" s="10" t="n"/>
      <c r="AC65" s="10">
        <f>IF($B65="","","|"&amp;SUBSTITUTE(TRIM(SUBSTITUTE(SUBSTITUTE(SUBSTITUTE(SUBSTITUTE(SUBSTITUTE(SUBSTITUTE(SUBSTITUTE(SUBSTITUTE(SUBSTITUTE(SUBSTITUTE(SUBSTITUTE(SUBSTITUTE(SUBSTITUTE(SUBSTITUTE(TRIM($B65&amp;""),CHAR(10)," "),CHAR(13)," "),"."," "),";"," "),","," "),"/"," "),"+"," "),"-"," "),"  "," "),"  "," "),"  "," "),"  "," "),"  "," "),"  "," "))," ","|")&amp;"|")</f>
        <v/>
      </c>
      <c r="AD65" s="10">
        <f>TRIM($I65&amp;"")</f>
        <v/>
      </c>
    </row>
    <row r="66" ht="24" customHeight="1">
      <c r="A66" s="9" t="n">
        <v>46216</v>
      </c>
      <c r="B66" s="10" t="n">
        <v>10192.10187</v>
      </c>
      <c r="C66" s="10" t="n"/>
      <c r="D66" s="10" t="inlineStr">
        <is>
          <t>CARTONAGEM</t>
        </is>
      </c>
      <c r="E66" s="10" t="n">
        <v>30003330</v>
      </c>
      <c r="F66" s="10" t="inlineStr">
        <is>
          <t>EMB. ESPALDAR TOPAZIO (412X65X60)</t>
        </is>
      </c>
      <c r="G66" s="10" t="inlineStr">
        <is>
          <t>CARTONAGEM</t>
        </is>
      </c>
      <c r="H66" s="10" t="inlineStr">
        <is>
          <t>CARTONAGEM</t>
        </is>
      </c>
      <c r="I66" s="10" t="inlineStr">
        <is>
          <t>CARTONAGEM</t>
        </is>
      </c>
      <c r="J66" s="19" t="n">
        <v>51</v>
      </c>
      <c r="K66" s="10">
        <f>IF($E66="","",IFERROR(INDEX('01_Cad_Pecas'!$H$2:$H$5000,MATCH($E66,'01_Cad_Pecas'!$D$2:$D$5000,0)),IFERROR(INDEX('01_Cad_Pecas'!$H$2:$H$5000,MATCH(VALUE($E66),'01_Cad_Pecas'!$D$2:$D$5000,0)),"")))</f>
        <v/>
      </c>
      <c r="L66" s="10">
        <f>IF($E66="","",IFERROR(INDEX('01_Cad_Pecas'!$I$2:$I$5000,MATCH($E66,'01_Cad_Pecas'!$D$2:$D$5000,0)),IFERROR(INDEX('01_Cad_Pecas'!$I$2:$I$5000,MATCH(VALUE($E66),'01_Cad_Pecas'!$D$2:$D$5000,0)),"")))</f>
        <v/>
      </c>
      <c r="M66" s="10">
        <f>IF(OR($J66="",$L66=""),"",IF($K66="",0,$K66)+$J66*$L66)</f>
        <v/>
      </c>
      <c r="N66" s="10" t="n">
        <v>46206</v>
      </c>
      <c r="O66" s="10" t="n">
        <v>51</v>
      </c>
      <c r="P66" s="10" t="n"/>
      <c r="Q66" s="10" t="n"/>
      <c r="R66" s="10">
        <f>IF(AND($P66&lt;&gt;"",$Q66&lt;&gt;""),($Q66-$P66)*1440,IF(AND($O66&lt;&gt;"",$L66&lt;&gt;""),IF($K66="",0,$K66)+$O66*$L66,""))</f>
        <v/>
      </c>
      <c r="S66" s="10" t="n"/>
      <c r="T66" s="10">
        <f>IF(OR($J66="",$O66=""),"",$O66/$J66)</f>
        <v/>
      </c>
      <c r="U66" s="10" t="inlineStr">
        <is>
          <t>Concluído</t>
        </is>
      </c>
      <c r="V66" s="10">
        <f>IF($A66="","",IF(AND($A66&lt;&gt;"",NOT(OR($U66="Concluído",$U66="Concluido")),TODAY()&gt;$A66),"SIM","NÃO"))</f>
        <v/>
      </c>
      <c r="W66" s="10">
        <f>IF(OR($A66="",$I66="",$M66=""),"",SUMIFS($M$2:M66,$I$2:I66,$I66,$A$2:A66,$A66)-$M66)</f>
        <v/>
      </c>
      <c r="X66" s="10">
        <f>IF(OR($A66="",$I66=""),"",SUMIFS($M$2:$M$4922,$I$2:$I$4922,$I66,$A$2:$A$4922,$A66))</f>
        <v/>
      </c>
      <c r="Y66" s="10">
        <f>IFERROR(VLOOKUP($I66,'02_Cad_Maquinas'!$B$2:$H$200,7,FALSE()),"")</f>
        <v/>
      </c>
      <c r="Z66" s="10">
        <f>IF(OR($X66="",$Y66=""),"",$Y66-$X66)</f>
        <v/>
      </c>
      <c r="AA66" s="11">
        <f>IF(OR($X66="",$Y66=""),"",$X66/$Y66)</f>
        <v/>
      </c>
      <c r="AB66" s="10" t="n"/>
      <c r="AC66" s="10">
        <f>IF($B66="","","|"&amp;SUBSTITUTE(TRIM(SUBSTITUTE(SUBSTITUTE(SUBSTITUTE(SUBSTITUTE(SUBSTITUTE(SUBSTITUTE(SUBSTITUTE(SUBSTITUTE(SUBSTITUTE(SUBSTITUTE(SUBSTITUTE(SUBSTITUTE(SUBSTITUTE(SUBSTITUTE(TRIM($B66&amp;""),CHAR(10)," "),CHAR(13)," "),"."," "),";"," "),","," "),"/"," "),"+"," "),"-"," "),"  "," "),"  "," "),"  "," "),"  "," "),"  "," "),"  "," "))," ","|")&amp;"|")</f>
        <v/>
      </c>
      <c r="AD66" s="10">
        <f>TRIM($I66&amp;"")</f>
        <v/>
      </c>
    </row>
    <row r="67" ht="24" customHeight="1">
      <c r="A67" s="9" t="n">
        <v>46219</v>
      </c>
      <c r="B67" s="10" t="n">
        <v>10192.10187</v>
      </c>
      <c r="C67" s="10" t="n"/>
      <c r="D67" s="10" t="inlineStr">
        <is>
          <t>CARTONAGEM</t>
        </is>
      </c>
      <c r="E67" s="10" t="n">
        <v>30003331</v>
      </c>
      <c r="F67" s="10" t="inlineStr">
        <is>
          <t>EMB. CADEIRA TOPAZIO/AMBAR (1008X438X300)</t>
        </is>
      </c>
      <c r="G67" s="10" t="inlineStr">
        <is>
          <t>CARTONAGEM</t>
        </is>
      </c>
      <c r="H67" s="10" t="inlineStr">
        <is>
          <t>CARTONAGEM</t>
        </is>
      </c>
      <c r="I67" s="10" t="inlineStr">
        <is>
          <t>CARTONAGEM</t>
        </is>
      </c>
      <c r="J67" s="19" t="n">
        <v>51</v>
      </c>
      <c r="K67" s="10">
        <f>IF($E67="","",IFERROR(INDEX('01_Cad_Pecas'!$H$2:$H$5000,MATCH($E67,'01_Cad_Pecas'!$D$2:$D$5000,0)),IFERROR(INDEX('01_Cad_Pecas'!$H$2:$H$5000,MATCH(VALUE($E67),'01_Cad_Pecas'!$D$2:$D$5000,0)),"")))</f>
        <v/>
      </c>
      <c r="L67" s="10">
        <f>IF($E67="","",IFERROR(INDEX('01_Cad_Pecas'!$I$2:$I$5000,MATCH($E67,'01_Cad_Pecas'!$D$2:$D$5000,0)),IFERROR(INDEX('01_Cad_Pecas'!$I$2:$I$5000,MATCH(VALUE($E67),'01_Cad_Pecas'!$D$2:$D$5000,0)),"")))</f>
        <v/>
      </c>
      <c r="M67" s="10">
        <f>IF(OR($J67="",$L67=""),"",IF($K67="",0,$K67)+$J67*$L67)</f>
        <v/>
      </c>
      <c r="N67" s="10" t="n">
        <v>46206</v>
      </c>
      <c r="O67" s="10" t="n">
        <v>51</v>
      </c>
      <c r="P67" s="10" t="n"/>
      <c r="Q67" s="10" t="n"/>
      <c r="R67" s="10">
        <f>IF(AND($P67&lt;&gt;"",$Q67&lt;&gt;""),($Q67-$P67)*1440,IF(AND($O67&lt;&gt;"",$L67&lt;&gt;""),IF($K67="",0,$K67)+$O67*$L67,""))</f>
        <v/>
      </c>
      <c r="S67" s="10" t="n"/>
      <c r="T67" s="10">
        <f>IF(OR($J67="",$O67=""),"",$O67/$J67)</f>
        <v/>
      </c>
      <c r="U67" s="10" t="inlineStr">
        <is>
          <t>Concluído</t>
        </is>
      </c>
      <c r="V67" s="10">
        <f>IF($A67="","",IF(AND($A67&lt;&gt;"",NOT(OR($U67="Concluído",$U67="Concluido")),TODAY()&gt;$A67),"SIM","NÃO"))</f>
        <v/>
      </c>
      <c r="W67" s="10">
        <f>IF(OR($A67="",$I67="",$M67=""),"",SUMIFS($M$2:M67,$I$2:I67,$I67,$A$2:A67,$A67)-$M67)</f>
        <v/>
      </c>
      <c r="X67" s="10">
        <f>IF(OR($A67="",$I67=""),"",SUMIFS($M$2:$M$4922,$I$2:$I$4922,$I67,$A$2:$A$4922,$A67))</f>
        <v/>
      </c>
      <c r="Y67" s="10">
        <f>IFERROR(VLOOKUP($I67,'02_Cad_Maquinas'!$B$2:$H$200,7,FALSE()),"")</f>
        <v/>
      </c>
      <c r="Z67" s="10">
        <f>IF(OR($X67="",$Y67=""),"",$Y67-$X67)</f>
        <v/>
      </c>
      <c r="AA67" s="11">
        <f>IF(OR($X67="",$Y67=""),"",$X67/$Y67)</f>
        <v/>
      </c>
      <c r="AB67" s="10" t="n"/>
      <c r="AC67" s="10">
        <f>IF($B67="","","|"&amp;SUBSTITUTE(TRIM(SUBSTITUTE(SUBSTITUTE(SUBSTITUTE(SUBSTITUTE(SUBSTITUTE(SUBSTITUTE(SUBSTITUTE(SUBSTITUTE(SUBSTITUTE(SUBSTITUTE(SUBSTITUTE(SUBSTITUTE(SUBSTITUTE(SUBSTITUTE(TRIM($B67&amp;""),CHAR(10)," "),CHAR(13)," "),"."," "),";"," "),","," "),"/"," "),"+"," "),"-"," "),"  "," "),"  "," "),"  "," "),"  "," "),"  "," "),"  "," "))," ","|")&amp;"|")</f>
        <v/>
      </c>
      <c r="AD67" s="10">
        <f>TRIM($I67&amp;"")</f>
        <v/>
      </c>
    </row>
    <row r="68" ht="24" customHeight="1">
      <c r="A68" s="9" t="n">
        <v>46218</v>
      </c>
      <c r="B68" s="10" t="n">
        <v>10192.10187</v>
      </c>
      <c r="C68" s="10" t="n"/>
      <c r="D68" s="10" t="inlineStr">
        <is>
          <t>CARTONAGEM</t>
        </is>
      </c>
      <c r="E68" s="10" t="n">
        <v>30008430</v>
      </c>
      <c r="F68" s="10" t="inlineStr">
        <is>
          <t>EMB. CADEIRAS SAFIRA MONTADA (975X455X600)</t>
        </is>
      </c>
      <c r="G68" s="10" t="inlineStr">
        <is>
          <t>CARTONAGEM</t>
        </is>
      </c>
      <c r="H68" s="10" t="inlineStr">
        <is>
          <t>CARTONAGEM</t>
        </is>
      </c>
      <c r="I68" s="10" t="inlineStr">
        <is>
          <t>CARTONAGEM</t>
        </is>
      </c>
      <c r="J68" s="19" t="n">
        <v>60</v>
      </c>
      <c r="K68" s="10">
        <f>IF($E68="","",IFERROR(INDEX('01_Cad_Pecas'!$H$2:$H$5000,MATCH($E68,'01_Cad_Pecas'!$D$2:$D$5000,0)),IFERROR(INDEX('01_Cad_Pecas'!$H$2:$H$5000,MATCH(VALUE($E68),'01_Cad_Pecas'!$D$2:$D$5000,0)),"")))</f>
        <v/>
      </c>
      <c r="L68" s="10">
        <f>IF($E68="","",IFERROR(INDEX('01_Cad_Pecas'!$I$2:$I$5000,MATCH($E68,'01_Cad_Pecas'!$D$2:$D$5000,0)),IFERROR(INDEX('01_Cad_Pecas'!$I$2:$I$5000,MATCH(VALUE($E68),'01_Cad_Pecas'!$D$2:$D$5000,0)),"")))</f>
        <v/>
      </c>
      <c r="M68" s="10">
        <f>IF(OR($J68="",$L68=""),"",IF($K68="",0,$K68)+$J68*$L68)</f>
        <v/>
      </c>
      <c r="N68" s="10" t="n">
        <v>46206</v>
      </c>
      <c r="O68" s="10" t="n">
        <v>60</v>
      </c>
      <c r="P68" s="10" t="n"/>
      <c r="Q68" s="10" t="n"/>
      <c r="R68" s="10">
        <f>IF(AND($P68&lt;&gt;"",$Q68&lt;&gt;""),($Q68-$P68)*1440,IF(AND($O68&lt;&gt;"",$L68&lt;&gt;""),IF($K68="",0,$K68)+$O68*$L68,""))</f>
        <v/>
      </c>
      <c r="S68" s="10" t="n"/>
      <c r="T68" s="10">
        <f>IF(OR($J68="",$O68=""),"",$O68/$J68)</f>
        <v/>
      </c>
      <c r="U68" s="10" t="inlineStr">
        <is>
          <t>Concluído</t>
        </is>
      </c>
      <c r="V68" s="10">
        <f>IF($A68="","",IF(AND($A68&lt;&gt;"",NOT(OR($U68="Concluído",$U68="Concluido")),TODAY()&gt;$A68),"SIM","NÃO"))</f>
        <v/>
      </c>
      <c r="W68" s="10">
        <f>IF(OR($A68="",$I68="",$M68=""),"",SUMIFS($M$2:M68,$I$2:I68,$I68,$A$2:A68,$A68)-$M68)</f>
        <v/>
      </c>
      <c r="X68" s="10">
        <f>IF(OR($A68="",$I68=""),"",SUMIFS($M$2:$M$4922,$I$2:$I$4922,$I68,$A$2:$A$4922,$A68))</f>
        <v/>
      </c>
      <c r="Y68" s="10">
        <f>IFERROR(VLOOKUP($I68,'02_Cad_Maquinas'!$B$2:$H$200,7,FALSE()),"")</f>
        <v/>
      </c>
      <c r="Z68" s="10">
        <f>IF(OR($X68="",$Y68=""),"",$Y68-$X68)</f>
        <v/>
      </c>
      <c r="AA68" s="11">
        <f>IF(OR($X68="",$Y68=""),"",$X68/$Y68)</f>
        <v/>
      </c>
      <c r="AB68" s="10" t="n"/>
      <c r="AC68" s="10">
        <f>IF($B68="","","|"&amp;SUBSTITUTE(TRIM(SUBSTITUTE(SUBSTITUTE(SUBSTITUTE(SUBSTITUTE(SUBSTITUTE(SUBSTITUTE(SUBSTITUTE(SUBSTITUTE(SUBSTITUTE(SUBSTITUTE(SUBSTITUTE(SUBSTITUTE(SUBSTITUTE(SUBSTITUTE(TRIM($B68&amp;""),CHAR(10)," "),CHAR(13)," "),"."," "),";"," "),","," "),"/"," "),"+"," "),"-"," "),"  "," "),"  "," "),"  "," "),"  "," "),"  "," "),"  "," "))," ","|")&amp;"|")</f>
        <v/>
      </c>
      <c r="AD68" s="10">
        <f>TRIM($I68&amp;"")</f>
        <v/>
      </c>
    </row>
    <row r="69" ht="36" customHeight="1">
      <c r="A69" s="9" t="n">
        <v>46197</v>
      </c>
      <c r="B69" s="10" t="n">
        <v>10163.10147</v>
      </c>
      <c r="C69" s="10" t="inlineStr">
        <is>
          <t>33751 MULTIMOVEIS ESPORTAÇÃO</t>
        </is>
      </c>
      <c r="D69" s="10" t="inlineStr">
        <is>
          <t>CNC</t>
        </is>
      </c>
      <c r="E69" s="10" t="n">
        <v>20061312</v>
      </c>
      <c r="F69" s="10" t="inlineStr">
        <is>
          <t>TAMPO 2000X900X18 MDF - MESA COM VIDRO (RAIO100)</t>
        </is>
      </c>
      <c r="G69" s="10" t="inlineStr">
        <is>
          <t>CNC</t>
        </is>
      </c>
      <c r="H69" s="10" t="inlineStr">
        <is>
          <t>CNC</t>
        </is>
      </c>
      <c r="I69" s="9" t="inlineStr">
        <is>
          <t>CNC</t>
        </is>
      </c>
      <c r="J69" s="9" t="n">
        <v>2</v>
      </c>
      <c r="K69" s="10">
        <f>IF($E69="","",IFERROR(INDEX('01_Cad_Pecas'!$H$2:$H$5000,MATCH($E69,'01_Cad_Pecas'!$D$2:$D$5000,0)),IFERROR(INDEX('01_Cad_Pecas'!$H$2:$H$5000,MATCH(VALUE($E69),'01_Cad_Pecas'!$D$2:$D$5000,0)),"")))</f>
        <v/>
      </c>
      <c r="L69" s="10">
        <f>IF($E69="","",IFERROR(INDEX('01_Cad_Pecas'!$I$2:$I$5000,MATCH($E69,'01_Cad_Pecas'!$D$2:$D$5000,0)),IFERROR(INDEX('01_Cad_Pecas'!$I$2:$I$5000,MATCH(VALUE($E69),'01_Cad_Pecas'!$D$2:$D$5000,0)),"")))</f>
        <v/>
      </c>
      <c r="M69" s="10">
        <f>IF(OR($J69="",$L69=""),"",IF($K69="",0,$K69)+$J69*$L69)</f>
        <v/>
      </c>
      <c r="N69" s="9" t="n">
        <v>46197</v>
      </c>
      <c r="O69" s="9" t="n">
        <v>2</v>
      </c>
      <c r="P69" s="10" t="n"/>
      <c r="Q69" s="10" t="n"/>
      <c r="R69" s="10">
        <f>IF(AND($P69&lt;&gt;"",$Q69&lt;&gt;""),($Q69-$P69)*1440,IF(AND($O69&lt;&gt;"",$L69&lt;&gt;""),IF($K69="",0,$K69)+$O69*$L69,""))</f>
        <v/>
      </c>
      <c r="S69" s="10" t="n"/>
      <c r="T69" s="10">
        <f>IF(OR($J69="",$O69=""),"",$O69/$J69)</f>
        <v/>
      </c>
      <c r="U69" s="10" t="n"/>
      <c r="V69" s="10">
        <f>IF($A69="","",IF(AND($A69&lt;&gt;"",NOT(OR($U69="Concluído",$U69="Concluido")),TODAY()&gt;$A69),"SIM","NÃO"))</f>
        <v/>
      </c>
      <c r="W69" s="10">
        <f>IF(OR($A69="",$I69="",$M69=""),"",SUMIFS($M$2:M69,$I$2:I69,$I69,$A$2:A69,$A69)-$M69)</f>
        <v/>
      </c>
      <c r="X69" s="10">
        <f>IF(OR($A69="",$I69=""),"",SUMIFS($M$2:$M$4922,$I$2:$I$4922,$I69,$A$2:$A$4922,$A69))</f>
        <v/>
      </c>
      <c r="Y69" s="10">
        <f>IFERROR(VLOOKUP($I69,'02_Cad_Maquinas'!$B$2:$H$200,7,FALSE()),"")</f>
        <v/>
      </c>
      <c r="Z69" s="10">
        <f>IF(OR($X69="",$Y69=""),"",$Y69-$X69)</f>
        <v/>
      </c>
      <c r="AA69" s="11">
        <f>IF(OR($X69="",$Y69=""),"",$X69/$Y69)</f>
        <v/>
      </c>
      <c r="AB69" s="10" t="inlineStr">
        <is>
          <t>10163.10147|CNC</t>
        </is>
      </c>
      <c r="AC69" s="10">
        <f>IF($B69="","","|"&amp;SUBSTITUTE(TRIM(SUBSTITUTE(SUBSTITUTE(SUBSTITUTE(SUBSTITUTE(SUBSTITUTE(SUBSTITUTE(SUBSTITUTE(SUBSTITUTE(SUBSTITUTE(SUBSTITUTE(SUBSTITUTE(SUBSTITUTE(SUBSTITUTE(SUBSTITUTE(TRIM($B69&amp;""),CHAR(10)," "),CHAR(13)," "),"."," "),";"," "),","," "),"/"," "),"+"," "),"-"," "),"  "," "),"  "," "),"  "," "),"  "," "),"  "," "),"  "," "))," ","|")&amp;"|")</f>
        <v/>
      </c>
      <c r="AD69" s="10">
        <f>TRIM($I69&amp;"")</f>
        <v/>
      </c>
    </row>
    <row r="70" ht="36" customHeight="1">
      <c r="A70" s="9" t="n">
        <v>46197</v>
      </c>
      <c r="B70" s="10" t="n">
        <v>10163.10147</v>
      </c>
      <c r="C70" s="10" t="inlineStr">
        <is>
          <t>33751 MULTIMOVEIS ESPORTAÇÃO</t>
        </is>
      </c>
      <c r="D70" s="10" t="inlineStr">
        <is>
          <t>CNC</t>
        </is>
      </c>
      <c r="E70" s="10" t="n">
        <v>30006104</v>
      </c>
      <c r="F70" s="10" t="inlineStr">
        <is>
          <t>MOLDURA ENCOSTO 445X280X15 MDF - CAD SANTIAGO NEW</t>
        </is>
      </c>
      <c r="G70" s="10" t="inlineStr">
        <is>
          <t>CNC</t>
        </is>
      </c>
      <c r="H70" s="10" t="inlineStr">
        <is>
          <t>CNC</t>
        </is>
      </c>
      <c r="I70" s="9" t="inlineStr">
        <is>
          <t>CNC</t>
        </is>
      </c>
      <c r="J70" s="9" t="n">
        <v>50</v>
      </c>
      <c r="K70" s="10">
        <f>IF($E70="","",IFERROR(INDEX('01_Cad_Pecas'!$H$2:$H$5000,MATCH($E70,'01_Cad_Pecas'!$D$2:$D$5000,0)),IFERROR(INDEX('01_Cad_Pecas'!$H$2:$H$5000,MATCH(VALUE($E70),'01_Cad_Pecas'!$D$2:$D$5000,0)),"")))</f>
        <v/>
      </c>
      <c r="L70" s="10">
        <f>IF($E70="","",IFERROR(INDEX('01_Cad_Pecas'!$I$2:$I$5000,MATCH($E70,'01_Cad_Pecas'!$D$2:$D$5000,0)),IFERROR(INDEX('01_Cad_Pecas'!$I$2:$I$5000,MATCH(VALUE($E70),'01_Cad_Pecas'!$D$2:$D$5000,0)),"")))</f>
        <v/>
      </c>
      <c r="M70" s="10">
        <f>IF(OR($J70="",$L70=""),"",IF($K70="",0,$K70)+$J70*$L70)</f>
        <v/>
      </c>
      <c r="N70" s="9" t="n">
        <v>46197</v>
      </c>
      <c r="O70" s="9" t="n">
        <v>50</v>
      </c>
      <c r="P70" s="10" t="n"/>
      <c r="Q70" s="10" t="n"/>
      <c r="R70" s="10">
        <f>IF(AND($P70&lt;&gt;"",$Q70&lt;&gt;""),($Q70-$P70)*1440,IF(AND($O70&lt;&gt;"",$L70&lt;&gt;""),IF($K70="",0,$K70)+$O70*$L70,""))</f>
        <v/>
      </c>
      <c r="S70" s="10" t="n"/>
      <c r="T70" s="10">
        <f>IF(OR($J70="",$O70=""),"",$O70/$J70)</f>
        <v/>
      </c>
      <c r="U70" s="10" t="n"/>
      <c r="V70" s="10">
        <f>IF($A70="","",IF(AND($A70&lt;&gt;"",NOT(OR($U70="Concluído",$U70="Concluido")),TODAY()&gt;$A70),"SIM","NÃO"))</f>
        <v/>
      </c>
      <c r="W70" s="10">
        <f>IF(OR($A70="",$I70="",$M70=""),"",SUMIFS($M$2:M70,$I$2:I70,$I70,$A$2:A70,$A70)-$M70)</f>
        <v/>
      </c>
      <c r="X70" s="10">
        <f>IF(OR($A70="",$I70=""),"",SUMIFS($M$2:$M$4922,$I$2:$I$4922,$I70,$A$2:$A$4922,$A70))</f>
        <v/>
      </c>
      <c r="Y70" s="10">
        <f>IFERROR(VLOOKUP($I70,'02_Cad_Maquinas'!$B$2:$H$200,7,FALSE()),"")</f>
        <v/>
      </c>
      <c r="Z70" s="10">
        <f>IF(OR($X70="",$Y70=""),"",$Y70-$X70)</f>
        <v/>
      </c>
      <c r="AA70" s="11">
        <f>IF(OR($X70="",$Y70=""),"",$X70/$Y70)</f>
        <v/>
      </c>
      <c r="AB70" s="10" t="inlineStr">
        <is>
          <t>10163.10147|CNC</t>
        </is>
      </c>
      <c r="AC70" s="10">
        <f>IF($B70="","","|"&amp;SUBSTITUTE(TRIM(SUBSTITUTE(SUBSTITUTE(SUBSTITUTE(SUBSTITUTE(SUBSTITUTE(SUBSTITUTE(SUBSTITUTE(SUBSTITUTE(SUBSTITUTE(SUBSTITUTE(SUBSTITUTE(SUBSTITUTE(SUBSTITUTE(SUBSTITUTE(TRIM($B70&amp;""),CHAR(10)," "),CHAR(13)," "),"."," "),";"," "),","," "),"/"," "),"+"," "),"-"," "),"  "," "),"  "," "),"  "," "),"  "," "),"  "," "),"  "," "))," ","|")&amp;"|")</f>
        <v/>
      </c>
      <c r="AD70" s="10">
        <f>TRIM($I70&amp;"")</f>
        <v/>
      </c>
    </row>
    <row r="71" ht="24" customHeight="1">
      <c r="A71" s="9" t="n">
        <v>46198</v>
      </c>
      <c r="B71" s="10" t="n">
        <v>10179</v>
      </c>
      <c r="C71" s="10" t="n"/>
      <c r="D71" s="10" t="inlineStr">
        <is>
          <t>CNC</t>
        </is>
      </c>
      <c r="E71" s="10" t="n">
        <v>30080009</v>
      </c>
      <c r="F71" s="10" t="inlineStr">
        <is>
          <t>(4) MOLDURA 1360X680X12 MDF - MESA AMST. 1,36X1,36</t>
        </is>
      </c>
      <c r="G71" s="10" t="inlineStr">
        <is>
          <t>CNC</t>
        </is>
      </c>
      <c r="H71" s="10" t="inlineStr">
        <is>
          <t>CNC</t>
        </is>
      </c>
      <c r="I71" s="10" t="inlineStr">
        <is>
          <t>CNC</t>
        </is>
      </c>
      <c r="J71" s="9" t="n">
        <v>6</v>
      </c>
      <c r="K71" s="10">
        <f>IF($E71="","",IFERROR(INDEX('01_Cad_Pecas'!$H$2:$H$5000,MATCH($E71,'01_Cad_Pecas'!$D$2:$D$5000,0)),IFERROR(INDEX('01_Cad_Pecas'!$H$2:$H$5000,MATCH(VALUE($E71),'01_Cad_Pecas'!$D$2:$D$5000,0)),"")))</f>
        <v/>
      </c>
      <c r="L71" s="10">
        <f>IF($E71="","",IFERROR(INDEX('01_Cad_Pecas'!$I$2:$I$5000,MATCH($E71,'01_Cad_Pecas'!$D$2:$D$5000,0)),IFERROR(INDEX('01_Cad_Pecas'!$I$2:$I$5000,MATCH(VALUE($E71),'01_Cad_Pecas'!$D$2:$D$5000,0)),"")))</f>
        <v/>
      </c>
      <c r="M71" s="10">
        <f>IF(OR($J71="",$L71=""),"",IF($K71="",0,$K71)+$J71*$L71)</f>
        <v/>
      </c>
      <c r="N71" s="10" t="n">
        <v>46198</v>
      </c>
      <c r="O71" s="9" t="n">
        <v>6</v>
      </c>
      <c r="P71" s="10" t="n"/>
      <c r="Q71" s="10" t="n"/>
      <c r="R71" s="10">
        <f>IF(AND($P71&lt;&gt;"",$Q71&lt;&gt;""),($Q71-$P71)*1440,IF(AND($O71&lt;&gt;"",$L71&lt;&gt;""),IF($K71="",0,$K71)+$O71*$L71,""))</f>
        <v/>
      </c>
      <c r="S71" s="10" t="n"/>
      <c r="T71" s="10">
        <f>IF(OR($J71="",$O71=""),"",$O71/$J71)</f>
        <v/>
      </c>
      <c r="U71" s="10" t="n"/>
      <c r="V71" s="10">
        <f>IF($A71="","",IF(AND($A71&lt;&gt;"",NOT(OR($U71="Concluído",$U71="Concluido")),TODAY()&gt;$A71),"SIM","NÃO"))</f>
        <v/>
      </c>
      <c r="W71" s="10">
        <f>IF(OR($A71="",$I71="",$M71=""),"",SUMIFS($M$2:M71,$I$2:I71,$I71,$A$2:A71,$A71)-$M71)</f>
        <v/>
      </c>
      <c r="X71" s="10">
        <f>IF(OR($A71="",$I71=""),"",SUMIFS($M$2:$M$4922,$I$2:$I$4922,$I71,$A$2:$A$4922,$A71))</f>
        <v/>
      </c>
      <c r="Y71" s="10">
        <f>IFERROR(VLOOKUP($I71,'02_Cad_Maquinas'!$B$2:$H$200,7,FALSE()),"")</f>
        <v/>
      </c>
      <c r="Z71" s="10">
        <f>IF(OR($X71="",$Y71=""),"",$Y71-$X71)</f>
        <v/>
      </c>
      <c r="AA71" s="11">
        <f>IF(OR($X71="",$Y71=""),"",$X71/$Y71)</f>
        <v/>
      </c>
      <c r="AB71" s="10" t="n"/>
      <c r="AC71" s="10">
        <f>IF($B71="","","|"&amp;SUBSTITUTE(TRIM(SUBSTITUTE(SUBSTITUTE(SUBSTITUTE(SUBSTITUTE(SUBSTITUTE(SUBSTITUTE(SUBSTITUTE(SUBSTITUTE(SUBSTITUTE(SUBSTITUTE(SUBSTITUTE(SUBSTITUTE(SUBSTITUTE(SUBSTITUTE(TRIM($B71&amp;""),CHAR(10)," "),CHAR(13)," "),"."," "),";"," "),","," "),"/"," "),"+"," "),"-"," "),"  "," "),"  "," "),"  "," "),"  "," "),"  "," "),"  "," "))," ","|")&amp;"|")</f>
        <v/>
      </c>
      <c r="AD71" s="10">
        <f>TRIM($I71&amp;"")</f>
        <v/>
      </c>
    </row>
    <row r="72" ht="24" customHeight="1">
      <c r="A72" s="9" t="n">
        <v>46198</v>
      </c>
      <c r="B72" s="10" t="n">
        <v>10179</v>
      </c>
      <c r="C72" s="10" t="n"/>
      <c r="D72" s="10" t="inlineStr">
        <is>
          <t>CNC</t>
        </is>
      </c>
      <c r="E72" s="10" t="n">
        <v>30081507</v>
      </c>
      <c r="F72" s="10" t="inlineStr">
        <is>
          <t>(2)PRATO MENOR 582X582X12 MDF-MESA ANCARA /AMSTERD</t>
        </is>
      </c>
      <c r="G72" s="10" t="inlineStr">
        <is>
          <t>CNC</t>
        </is>
      </c>
      <c r="H72" s="10" t="inlineStr">
        <is>
          <t>CNC</t>
        </is>
      </c>
      <c r="I72" s="10" t="inlineStr">
        <is>
          <t>CNC</t>
        </is>
      </c>
      <c r="J72" s="9" t="n">
        <v>3</v>
      </c>
      <c r="K72" s="10">
        <f>IF($E72="","",IFERROR(INDEX('01_Cad_Pecas'!$H$2:$H$5000,MATCH($E72,'01_Cad_Pecas'!$D$2:$D$5000,0)),IFERROR(INDEX('01_Cad_Pecas'!$H$2:$H$5000,MATCH(VALUE($E72),'01_Cad_Pecas'!$D$2:$D$5000,0)),"")))</f>
        <v/>
      </c>
      <c r="L72" s="10">
        <f>IF($E72="","",IFERROR(INDEX('01_Cad_Pecas'!$I$2:$I$5000,MATCH($E72,'01_Cad_Pecas'!$D$2:$D$5000,0)),IFERROR(INDEX('01_Cad_Pecas'!$I$2:$I$5000,MATCH(VALUE($E72),'01_Cad_Pecas'!$D$2:$D$5000,0)),"")))</f>
        <v/>
      </c>
      <c r="M72" s="10">
        <f>IF(OR($J72="",$L72=""),"",IF($K72="",0,$K72)+$J72*$L72)</f>
        <v/>
      </c>
      <c r="N72" s="10" t="n">
        <v>46198</v>
      </c>
      <c r="O72" s="9" t="n">
        <v>3</v>
      </c>
      <c r="P72" s="10" t="n"/>
      <c r="Q72" s="10" t="n"/>
      <c r="R72" s="10">
        <f>IF(AND($P72&lt;&gt;"",$Q72&lt;&gt;""),($Q72-$P72)*1440,IF(AND($O72&lt;&gt;"",$L72&lt;&gt;""),IF($K72="",0,$K72)+$O72*$L72,""))</f>
        <v/>
      </c>
      <c r="S72" s="10" t="n"/>
      <c r="T72" s="10">
        <f>IF(OR($J72="",$O72=""),"",$O72/$J72)</f>
        <v/>
      </c>
      <c r="U72" s="10" t="n"/>
      <c r="V72" s="10">
        <f>IF($A72="","",IF(AND($A72&lt;&gt;"",NOT(OR($U72="Concluído",$U72="Concluido")),TODAY()&gt;$A72),"SIM","NÃO"))</f>
        <v/>
      </c>
      <c r="W72" s="10">
        <f>IF(OR($A72="",$I72="",$M72=""),"",SUMIFS($M$2:M72,$I$2:I72,$I72,$A$2:A72,$A72)-$M72)</f>
        <v/>
      </c>
      <c r="X72" s="10">
        <f>IF(OR($A72="",$I72=""),"",SUMIFS($M$2:$M$4922,$I$2:$I$4922,$I72,$A$2:$A$4922,$A72))</f>
        <v/>
      </c>
      <c r="Y72" s="10">
        <f>IFERROR(VLOOKUP($I72,'02_Cad_Maquinas'!$B$2:$H$200,7,FALSE()),"")</f>
        <v/>
      </c>
      <c r="Z72" s="10">
        <f>IF(OR($X72="",$Y72=""),"",$Y72-$X72)</f>
        <v/>
      </c>
      <c r="AA72" s="11">
        <f>IF(OR($X72="",$Y72=""),"",$X72/$Y72)</f>
        <v/>
      </c>
      <c r="AB72" s="10" t="n"/>
      <c r="AC72" s="10">
        <f>IF($B72="","","|"&amp;SUBSTITUTE(TRIM(SUBSTITUTE(SUBSTITUTE(SUBSTITUTE(SUBSTITUTE(SUBSTITUTE(SUBSTITUTE(SUBSTITUTE(SUBSTITUTE(SUBSTITUTE(SUBSTITUTE(SUBSTITUTE(SUBSTITUTE(SUBSTITUTE(SUBSTITUTE(TRIM($B72&amp;""),CHAR(10)," "),CHAR(13)," "),"."," "),";"," "),","," "),"/"," "),"+"," "),"-"," "),"  "," "),"  "," "),"  "," "),"  "," "),"  "," "),"  "," "))," ","|")&amp;"|")</f>
        <v/>
      </c>
      <c r="AD72" s="10">
        <f>TRIM($I72&amp;"")</f>
        <v/>
      </c>
    </row>
    <row r="73" ht="24" customHeight="1">
      <c r="A73" s="9" t="n">
        <v>46198</v>
      </c>
      <c r="B73" s="10" t="n">
        <v>10179</v>
      </c>
      <c r="C73" s="10" t="n"/>
      <c r="D73" s="10" t="inlineStr">
        <is>
          <t>CNC</t>
        </is>
      </c>
      <c r="E73" s="10" t="n">
        <v>30081508</v>
      </c>
      <c r="F73" s="10" t="inlineStr">
        <is>
          <t>(3) PRATO MAIOR 664X664X12 MDF-MESA ANCARA/AMSTERD</t>
        </is>
      </c>
      <c r="G73" s="10" t="inlineStr">
        <is>
          <t>CNC</t>
        </is>
      </c>
      <c r="H73" s="10" t="inlineStr">
        <is>
          <t>CNC</t>
        </is>
      </c>
      <c r="I73" s="10" t="inlineStr">
        <is>
          <t>CNC</t>
        </is>
      </c>
      <c r="J73" s="9" t="n">
        <v>3</v>
      </c>
      <c r="K73" s="10">
        <f>IF($E73="","",IFERROR(INDEX('01_Cad_Pecas'!$H$2:$H$5000,MATCH($E73,'01_Cad_Pecas'!$D$2:$D$5000,0)),IFERROR(INDEX('01_Cad_Pecas'!$H$2:$H$5000,MATCH(VALUE($E73),'01_Cad_Pecas'!$D$2:$D$5000,0)),"")))</f>
        <v/>
      </c>
      <c r="L73" s="10">
        <f>IF($E73="","",IFERROR(INDEX('01_Cad_Pecas'!$I$2:$I$5000,MATCH($E73,'01_Cad_Pecas'!$D$2:$D$5000,0)),IFERROR(INDEX('01_Cad_Pecas'!$I$2:$I$5000,MATCH(VALUE($E73),'01_Cad_Pecas'!$D$2:$D$5000,0)),"")))</f>
        <v/>
      </c>
      <c r="M73" s="10">
        <f>IF(OR($J73="",$L73=""),"",IF($K73="",0,$K73)+$J73*$L73)</f>
        <v/>
      </c>
      <c r="N73" s="10" t="n">
        <v>46198</v>
      </c>
      <c r="O73" s="9" t="n">
        <v>3</v>
      </c>
      <c r="P73" s="10" t="n"/>
      <c r="Q73" s="10" t="n"/>
      <c r="R73" s="10">
        <f>IF(AND($P73&lt;&gt;"",$Q73&lt;&gt;""),($Q73-$P73)*1440,IF(AND($O73&lt;&gt;"",$L73&lt;&gt;""),IF($K73="",0,$K73)+$O73*$L73,""))</f>
        <v/>
      </c>
      <c r="S73" s="10" t="n"/>
      <c r="T73" s="10">
        <f>IF(OR($J73="",$O73=""),"",$O73/$J73)</f>
        <v/>
      </c>
      <c r="U73" s="10" t="n"/>
      <c r="V73" s="10">
        <f>IF($A73="","",IF(AND($A73&lt;&gt;"",NOT(OR($U73="Concluído",$U73="Concluido")),TODAY()&gt;$A73),"SIM","NÃO"))</f>
        <v/>
      </c>
      <c r="W73" s="10">
        <f>IF(OR($A73="",$I73="",$M73=""),"",SUMIFS($M$2:M73,$I$2:I73,$I73,$A$2:A73,$A73)-$M73)</f>
        <v/>
      </c>
      <c r="X73" s="10">
        <f>IF(OR($A73="",$I73=""),"",SUMIFS($M$2:$M$4922,$I$2:$I$4922,$I73,$A$2:$A$4922,$A73))</f>
        <v/>
      </c>
      <c r="Y73" s="10">
        <f>IFERROR(VLOOKUP($I73,'02_Cad_Maquinas'!$B$2:$H$200,7,FALSE()),"")</f>
        <v/>
      </c>
      <c r="Z73" s="10">
        <f>IF(OR($X73="",$Y73=""),"",$Y73-$X73)</f>
        <v/>
      </c>
      <c r="AA73" s="11">
        <f>IF(OR($X73="",$Y73=""),"",$X73/$Y73)</f>
        <v/>
      </c>
      <c r="AB73" s="10" t="n"/>
      <c r="AC73" s="10">
        <f>IF($B73="","","|"&amp;SUBSTITUTE(TRIM(SUBSTITUTE(SUBSTITUTE(SUBSTITUTE(SUBSTITUTE(SUBSTITUTE(SUBSTITUTE(SUBSTITUTE(SUBSTITUTE(SUBSTITUTE(SUBSTITUTE(SUBSTITUTE(SUBSTITUTE(SUBSTITUTE(SUBSTITUTE(TRIM($B73&amp;""),CHAR(10)," "),CHAR(13)," "),"."," "),";"," "),","," "),"/"," "),"+"," "),"-"," "),"  "," "),"  "," "),"  "," "),"  "," "),"  "," "),"  "," "))," ","|")&amp;"|")</f>
        <v/>
      </c>
      <c r="AD73" s="10">
        <f>TRIM($I73&amp;"")</f>
        <v/>
      </c>
    </row>
    <row r="74" ht="24" customHeight="1">
      <c r="A74" s="9" t="n">
        <v>46198</v>
      </c>
      <c r="B74" s="10" t="n">
        <v>10179</v>
      </c>
      <c r="C74" s="10" t="n"/>
      <c r="D74" s="10" t="inlineStr">
        <is>
          <t>CNC</t>
        </is>
      </c>
      <c r="E74" s="10" t="n">
        <v>30080008</v>
      </c>
      <c r="F74" s="10" t="inlineStr">
        <is>
          <t>(1-7) TAMPO 1360X680X15 MDF - MESA AMST. 1,36X1,36</t>
        </is>
      </c>
      <c r="G74" s="10" t="inlineStr">
        <is>
          <t>CNC</t>
        </is>
      </c>
      <c r="H74" s="10" t="inlineStr">
        <is>
          <t>CNC</t>
        </is>
      </c>
      <c r="I74" s="10" t="inlineStr">
        <is>
          <t>CNC</t>
        </is>
      </c>
      <c r="J74" s="9" t="n">
        <v>6</v>
      </c>
      <c r="K74" s="10">
        <f>IF($E74="","",IFERROR(INDEX('01_Cad_Pecas'!$H$2:$H$5000,MATCH($E74,'01_Cad_Pecas'!$D$2:$D$5000,0)),IFERROR(INDEX('01_Cad_Pecas'!$H$2:$H$5000,MATCH(VALUE($E74),'01_Cad_Pecas'!$D$2:$D$5000,0)),"")))</f>
        <v/>
      </c>
      <c r="L74" s="10">
        <f>IF($E74="","",IFERROR(INDEX('01_Cad_Pecas'!$I$2:$I$5000,MATCH($E74,'01_Cad_Pecas'!$D$2:$D$5000,0)),IFERROR(INDEX('01_Cad_Pecas'!$I$2:$I$5000,MATCH(VALUE($E74),'01_Cad_Pecas'!$D$2:$D$5000,0)),"")))</f>
        <v/>
      </c>
      <c r="M74" s="10">
        <f>IF(OR($J74="",$L74=""),"",IF($K74="",0,$K74)+$J74*$L74)</f>
        <v/>
      </c>
      <c r="N74" s="10" t="n">
        <v>46198</v>
      </c>
      <c r="O74" s="9" t="n">
        <v>6</v>
      </c>
      <c r="P74" s="10" t="n"/>
      <c r="Q74" s="10" t="n"/>
      <c r="R74" s="10">
        <f>IF(AND($P74&lt;&gt;"",$Q74&lt;&gt;""),($Q74-$P74)*1440,IF(AND($O74&lt;&gt;"",$L74&lt;&gt;""),IF($K74="",0,$K74)+$O74*$L74,""))</f>
        <v/>
      </c>
      <c r="S74" s="10" t="n"/>
      <c r="T74" s="10">
        <f>IF(OR($J74="",$O74=""),"",$O74/$J74)</f>
        <v/>
      </c>
      <c r="U74" s="10" t="n"/>
      <c r="V74" s="10">
        <f>IF($A74="","",IF(AND($A74&lt;&gt;"",NOT(OR($U74="Concluído",$U74="Concluido")),TODAY()&gt;$A74),"SIM","NÃO"))</f>
        <v/>
      </c>
      <c r="W74" s="10">
        <f>IF(OR($A74="",$I74="",$M74=""),"",SUMIFS($M$2:M74,$I$2:I74,$I74,$A$2:A74,$A74)-$M74)</f>
        <v/>
      </c>
      <c r="X74" s="10">
        <f>IF(OR($A74="",$I74=""),"",SUMIFS($M$2:$M$4922,$I$2:$I$4922,$I74,$A$2:$A$4922,$A74))</f>
        <v/>
      </c>
      <c r="Y74" s="10">
        <f>IFERROR(VLOOKUP($I74,'02_Cad_Maquinas'!$B$2:$H$200,7,FALSE()),"")</f>
        <v/>
      </c>
      <c r="Z74" s="10">
        <f>IF(OR($X74="",$Y74=""),"",$Y74-$X74)</f>
        <v/>
      </c>
      <c r="AA74" s="11">
        <f>IF(OR($X74="",$Y74=""),"",$X74/$Y74)</f>
        <v/>
      </c>
      <c r="AB74" s="10" t="n"/>
      <c r="AC74" s="10">
        <f>IF($B74="","","|"&amp;SUBSTITUTE(TRIM(SUBSTITUTE(SUBSTITUTE(SUBSTITUTE(SUBSTITUTE(SUBSTITUTE(SUBSTITUTE(SUBSTITUTE(SUBSTITUTE(SUBSTITUTE(SUBSTITUTE(SUBSTITUTE(SUBSTITUTE(SUBSTITUTE(SUBSTITUTE(TRIM($B74&amp;""),CHAR(10)," "),CHAR(13)," "),"."," "),";"," "),","," "),"/"," "),"+"," "),"-"," "),"  "," "),"  "," "),"  "," "),"  "," "),"  "," "),"  "," "))," ","|")&amp;"|")</f>
        <v/>
      </c>
      <c r="AD74" s="10">
        <f>TRIM($I74&amp;"")</f>
        <v/>
      </c>
    </row>
    <row r="75" ht="24" customHeight="1">
      <c r="A75" s="9" t="n">
        <v>46198</v>
      </c>
      <c r="B75" s="10" t="n">
        <v>10179</v>
      </c>
      <c r="C75" s="10" t="n"/>
      <c r="D75" s="10" t="inlineStr">
        <is>
          <t>CNC</t>
        </is>
      </c>
      <c r="E75" s="10" t="n">
        <v>30006104</v>
      </c>
      <c r="F75" s="10" t="inlineStr">
        <is>
          <t>MOLDURA ENCOSTO 445X280X15 MDF - CAD SANTIAGO NEW</t>
        </is>
      </c>
      <c r="G75" s="10" t="inlineStr">
        <is>
          <t>CNC</t>
        </is>
      </c>
      <c r="H75" s="10" t="inlineStr">
        <is>
          <t>CNC</t>
        </is>
      </c>
      <c r="I75" s="10" t="inlineStr">
        <is>
          <t>CNC</t>
        </is>
      </c>
      <c r="J75" s="9" t="n">
        <v>10</v>
      </c>
      <c r="K75" s="10">
        <f>IF($E75="","",IFERROR(INDEX('01_Cad_Pecas'!$H$2:$H$5000,MATCH($E75,'01_Cad_Pecas'!$D$2:$D$5000,0)),IFERROR(INDEX('01_Cad_Pecas'!$H$2:$H$5000,MATCH(VALUE($E75),'01_Cad_Pecas'!$D$2:$D$5000,0)),"")))</f>
        <v/>
      </c>
      <c r="L75" s="10">
        <f>IF($E75="","",IFERROR(INDEX('01_Cad_Pecas'!$I$2:$I$5000,MATCH($E75,'01_Cad_Pecas'!$D$2:$D$5000,0)),IFERROR(INDEX('01_Cad_Pecas'!$I$2:$I$5000,MATCH(VALUE($E75),'01_Cad_Pecas'!$D$2:$D$5000,0)),"")))</f>
        <v/>
      </c>
      <c r="M75" s="10">
        <f>IF(OR($J75="",$L75=""),"",IF($K75="",0,$K75)+$J75*$L75)</f>
        <v/>
      </c>
      <c r="N75" s="10" t="n">
        <v>46198</v>
      </c>
      <c r="O75" s="9" t="n">
        <v>10</v>
      </c>
      <c r="P75" s="10" t="n"/>
      <c r="Q75" s="10" t="n"/>
      <c r="R75" s="10">
        <f>IF(AND($P75&lt;&gt;"",$Q75&lt;&gt;""),($Q75-$P75)*1440,IF(AND($O75&lt;&gt;"",$L75&lt;&gt;""),IF($K75="",0,$K75)+$O75*$L75,""))</f>
        <v/>
      </c>
      <c r="S75" s="10" t="n"/>
      <c r="T75" s="10">
        <f>IF(OR($J75="",$O75=""),"",$O75/$J75)</f>
        <v/>
      </c>
      <c r="U75" s="10" t="n"/>
      <c r="V75" s="10">
        <f>IF($A75="","",IF(AND($A75&lt;&gt;"",NOT(OR($U75="Concluído",$U75="Concluido")),TODAY()&gt;$A75),"SIM","NÃO"))</f>
        <v/>
      </c>
      <c r="W75" s="10">
        <f>IF(OR($A75="",$I75="",$M75=""),"",SUMIFS($M$2:M75,$I$2:I75,$I75,$A$2:A75,$A75)-$M75)</f>
        <v/>
      </c>
      <c r="X75" s="10">
        <f>IF(OR($A75="",$I75=""),"",SUMIFS($M$2:$M$4922,$I$2:$I$4922,$I75,$A$2:$A$4922,$A75))</f>
        <v/>
      </c>
      <c r="Y75" s="10">
        <f>IFERROR(VLOOKUP($I75,'02_Cad_Maquinas'!$B$2:$H$200,7,FALSE()),"")</f>
        <v/>
      </c>
      <c r="Z75" s="10">
        <f>IF(OR($X75="",$Y75=""),"",$Y75-$X75)</f>
        <v/>
      </c>
      <c r="AA75" s="11">
        <f>IF(OR($X75="",$Y75=""),"",$X75/$Y75)</f>
        <v/>
      </c>
      <c r="AB75" s="10" t="n"/>
      <c r="AC75" s="10">
        <f>IF($B75="","","|"&amp;SUBSTITUTE(TRIM(SUBSTITUTE(SUBSTITUTE(SUBSTITUTE(SUBSTITUTE(SUBSTITUTE(SUBSTITUTE(SUBSTITUTE(SUBSTITUTE(SUBSTITUTE(SUBSTITUTE(SUBSTITUTE(SUBSTITUTE(SUBSTITUTE(SUBSTITUTE(TRIM($B75&amp;""),CHAR(10)," "),CHAR(13)," "),"."," "),";"," "),","," "),"/"," "),"+"," "),"-"," "),"  "," "),"  "," "),"  "," "),"  "," "),"  "," "),"  "," "))," ","|")&amp;"|")</f>
        <v/>
      </c>
      <c r="AD75" s="10">
        <f>TRIM($I75&amp;"")</f>
        <v/>
      </c>
    </row>
    <row r="76">
      <c r="A76" s="9" t="n">
        <v>46198</v>
      </c>
      <c r="B76" s="10" t="n">
        <v>10179</v>
      </c>
      <c r="C76" s="10" t="n"/>
      <c r="D76" s="10" t="inlineStr">
        <is>
          <t>CNC</t>
        </is>
      </c>
      <c r="E76" s="10" t="n">
        <v>30124801</v>
      </c>
      <c r="F76" s="10" t="inlineStr">
        <is>
          <t>(2) PE MENOR 750X680X18 MDF - BASE DUBLIN</t>
        </is>
      </c>
      <c r="G76" s="10" t="inlineStr">
        <is>
          <t>CNC</t>
        </is>
      </c>
      <c r="H76" s="10" t="inlineStr">
        <is>
          <t>CNC</t>
        </is>
      </c>
      <c r="I76" s="10" t="inlineStr">
        <is>
          <t>CNC</t>
        </is>
      </c>
      <c r="J76" s="9" t="n">
        <v>140</v>
      </c>
      <c r="K76" s="10">
        <f>IF($E76="","",IFERROR(INDEX('01_Cad_Pecas'!$H$2:$H$5000,MATCH($E76,'01_Cad_Pecas'!$D$2:$D$5000,0)),IFERROR(INDEX('01_Cad_Pecas'!$H$2:$H$5000,MATCH(VALUE($E76),'01_Cad_Pecas'!$D$2:$D$5000,0)),"")))</f>
        <v/>
      </c>
      <c r="L76" s="10">
        <f>IF($E76="","",IFERROR(INDEX('01_Cad_Pecas'!$I$2:$I$5000,MATCH($E76,'01_Cad_Pecas'!$D$2:$D$5000,0)),IFERROR(INDEX('01_Cad_Pecas'!$I$2:$I$5000,MATCH(VALUE($E76),'01_Cad_Pecas'!$D$2:$D$5000,0)),"")))</f>
        <v/>
      </c>
      <c r="M76" s="10">
        <f>IF(OR($J76="",$L76=""),"",IF($K76="",0,$K76)+$J76*$L76)</f>
        <v/>
      </c>
      <c r="N76" s="10" t="n">
        <v>46198</v>
      </c>
      <c r="O76" s="9" t="n">
        <v>140</v>
      </c>
      <c r="P76" s="10" t="n"/>
      <c r="Q76" s="10" t="n"/>
      <c r="R76" s="10">
        <f>IF(AND($P76&lt;&gt;"",$Q76&lt;&gt;""),($Q76-$P76)*1440,IF(AND($O76&lt;&gt;"",$L76&lt;&gt;""),IF($K76="",0,$K76)+$O76*$L76,""))</f>
        <v/>
      </c>
      <c r="S76" s="10" t="n"/>
      <c r="T76" s="10">
        <f>IF(OR($J76="",$O76=""),"",$O76/$J76)</f>
        <v/>
      </c>
      <c r="U76" s="10" t="n"/>
      <c r="V76" s="10">
        <f>IF($A76="","",IF(AND($A76&lt;&gt;"",NOT(OR($U76="Concluído",$U76="Concluido")),TODAY()&gt;$A76),"SIM","NÃO"))</f>
        <v/>
      </c>
      <c r="W76" s="10">
        <f>IF(OR($A76="",$I76="",$M76=""),"",SUMIFS($M$2:M76,$I$2:I76,$I76,$A$2:A76,$A76)-$M76)</f>
        <v/>
      </c>
      <c r="X76" s="10">
        <f>IF(OR($A76="",$I76=""),"",SUMIFS($M$2:$M$4922,$I$2:$I$4922,$I76,$A$2:$A$4922,$A76))</f>
        <v/>
      </c>
      <c r="Y76" s="10">
        <f>IFERROR(VLOOKUP($I76,'02_Cad_Maquinas'!$B$2:$H$200,7,FALSE()),"")</f>
        <v/>
      </c>
      <c r="Z76" s="10">
        <f>IF(OR($X76="",$Y76=""),"",$Y76-$X76)</f>
        <v/>
      </c>
      <c r="AA76" s="11">
        <f>IF(OR($X76="",$Y76=""),"",$X76/$Y76)</f>
        <v/>
      </c>
      <c r="AB76" s="10" t="n"/>
      <c r="AC76" s="10">
        <f>IF($B76="","","|"&amp;SUBSTITUTE(TRIM(SUBSTITUTE(SUBSTITUTE(SUBSTITUTE(SUBSTITUTE(SUBSTITUTE(SUBSTITUTE(SUBSTITUTE(SUBSTITUTE(SUBSTITUTE(SUBSTITUTE(SUBSTITUTE(SUBSTITUTE(SUBSTITUTE(SUBSTITUTE(TRIM($B76&amp;""),CHAR(10)," "),CHAR(13)," "),"."," "),";"," "),","," "),"/"," "),"+"," "),"-"," "),"  "," "),"  "," "),"  "," "),"  "," "),"  "," "),"  "," "))," ","|")&amp;"|")</f>
        <v/>
      </c>
      <c r="AD76" s="10">
        <f>TRIM($I76&amp;"")</f>
        <v/>
      </c>
    </row>
    <row r="77">
      <c r="A77" s="9" t="n">
        <v>46198</v>
      </c>
      <c r="B77" s="10" t="n">
        <v>10179</v>
      </c>
      <c r="C77" s="10" t="n"/>
      <c r="D77" s="10" t="inlineStr">
        <is>
          <t>CNC</t>
        </is>
      </c>
      <c r="E77" s="10" t="n">
        <v>30124001</v>
      </c>
      <c r="F77" s="10" t="inlineStr">
        <is>
          <t>(1) PE MAIOR 830X750X25 MDF - BASE DUBLIN</t>
        </is>
      </c>
      <c r="G77" s="10" t="inlineStr">
        <is>
          <t>CNC</t>
        </is>
      </c>
      <c r="H77" s="10" t="inlineStr">
        <is>
          <t>CNC</t>
        </is>
      </c>
      <c r="I77" s="10" t="inlineStr">
        <is>
          <t>CNC</t>
        </is>
      </c>
      <c r="J77" s="9" t="n">
        <v>25</v>
      </c>
      <c r="K77" s="10">
        <f>IF($E77="","",IFERROR(INDEX('01_Cad_Pecas'!$H$2:$H$5000,MATCH($E77,'01_Cad_Pecas'!$D$2:$D$5000,0)),IFERROR(INDEX('01_Cad_Pecas'!$H$2:$H$5000,MATCH(VALUE($E77),'01_Cad_Pecas'!$D$2:$D$5000,0)),"")))</f>
        <v/>
      </c>
      <c r="L77" s="10">
        <f>IF($E77="","",IFERROR(INDEX('01_Cad_Pecas'!$I$2:$I$5000,MATCH($E77,'01_Cad_Pecas'!$D$2:$D$5000,0)),IFERROR(INDEX('01_Cad_Pecas'!$I$2:$I$5000,MATCH(VALUE($E77),'01_Cad_Pecas'!$D$2:$D$5000,0)),"")))</f>
        <v/>
      </c>
      <c r="M77" s="10">
        <f>IF(OR($J77="",$L77=""),"",IF($K77="",0,$K77)+$J77*$L77)</f>
        <v/>
      </c>
      <c r="N77" s="10" t="n">
        <v>46198</v>
      </c>
      <c r="O77" s="9" t="n">
        <v>25</v>
      </c>
      <c r="P77" s="10" t="n"/>
      <c r="Q77" s="10" t="n"/>
      <c r="R77" s="10">
        <f>IF(AND($P77&lt;&gt;"",$Q77&lt;&gt;""),($Q77-$P77)*1440,IF(AND($O77&lt;&gt;"",$L77&lt;&gt;""),IF($K77="",0,$K77)+$O77*$L77,""))</f>
        <v/>
      </c>
      <c r="S77" s="10" t="n"/>
      <c r="T77" s="10">
        <f>IF(OR($J77="",$O77=""),"",$O77/$J77)</f>
        <v/>
      </c>
      <c r="U77" s="10" t="n"/>
      <c r="V77" s="10">
        <f>IF($A77="","",IF(AND($A77&lt;&gt;"",NOT(OR($U77="Concluído",$U77="Concluido")),TODAY()&gt;$A77),"SIM","NÃO"))</f>
        <v/>
      </c>
      <c r="W77" s="10">
        <f>IF(OR($A77="",$I77="",$M77=""),"",SUMIFS($M$2:M77,$I$2:I77,$I77,$A$2:A77,$A77)-$M77)</f>
        <v/>
      </c>
      <c r="X77" s="10">
        <f>IF(OR($A77="",$I77=""),"",SUMIFS($M$2:$M$4922,$I$2:$I$4922,$I77,$A$2:$A$4922,$A77))</f>
        <v/>
      </c>
      <c r="Y77" s="10">
        <f>IFERROR(VLOOKUP($I77,'02_Cad_Maquinas'!$B$2:$H$200,7,FALSE()),"")</f>
        <v/>
      </c>
      <c r="Z77" s="10">
        <f>IF(OR($X77="",$Y77=""),"",$Y77-$X77)</f>
        <v/>
      </c>
      <c r="AA77" s="11">
        <f>IF(OR($X77="",$Y77=""),"",$X77/$Y77)</f>
        <v/>
      </c>
      <c r="AB77" s="10" t="n"/>
      <c r="AC77" s="10">
        <f>IF($B77="","","|"&amp;SUBSTITUTE(TRIM(SUBSTITUTE(SUBSTITUTE(SUBSTITUTE(SUBSTITUTE(SUBSTITUTE(SUBSTITUTE(SUBSTITUTE(SUBSTITUTE(SUBSTITUTE(SUBSTITUTE(SUBSTITUTE(SUBSTITUTE(SUBSTITUTE(SUBSTITUTE(TRIM($B77&amp;""),CHAR(10)," "),CHAR(13)," "),"."," "),";"," "),","," "),"/"," "),"+"," "),"-"," "),"  "," "),"  "," "),"  "," "),"  "," "),"  "," "),"  "," "))," ","|")&amp;"|")</f>
        <v/>
      </c>
      <c r="AD77" s="10">
        <f>TRIM($I77&amp;"")</f>
        <v/>
      </c>
    </row>
    <row r="78">
      <c r="A78" s="9" t="n">
        <v>46198</v>
      </c>
      <c r="B78" s="10" t="n">
        <v>10179</v>
      </c>
      <c r="C78" s="10" t="n"/>
      <c r="D78" s="10" t="inlineStr">
        <is>
          <t>CNC</t>
        </is>
      </c>
      <c r="E78" s="10" t="n">
        <v>30124002</v>
      </c>
      <c r="F78" s="10" t="inlineStr">
        <is>
          <t>PE MENOR 750X680X25 MDF - BASE DUBLIN</t>
        </is>
      </c>
      <c r="G78" s="10" t="inlineStr">
        <is>
          <t>CNC</t>
        </is>
      </c>
      <c r="H78" s="10" t="inlineStr">
        <is>
          <t>CNC</t>
        </is>
      </c>
      <c r="I78" s="10" t="inlineStr">
        <is>
          <t>CNC</t>
        </is>
      </c>
      <c r="J78" s="9" t="n">
        <v>25</v>
      </c>
      <c r="K78" s="10">
        <f>IF($E78="","",IFERROR(INDEX('01_Cad_Pecas'!$H$2:$H$5000,MATCH($E78,'01_Cad_Pecas'!$D$2:$D$5000,0)),IFERROR(INDEX('01_Cad_Pecas'!$H$2:$H$5000,MATCH(VALUE($E78),'01_Cad_Pecas'!$D$2:$D$5000,0)),"")))</f>
        <v/>
      </c>
      <c r="L78" s="10">
        <f>IF($E78="","",IFERROR(INDEX('01_Cad_Pecas'!$I$2:$I$5000,MATCH($E78,'01_Cad_Pecas'!$D$2:$D$5000,0)),IFERROR(INDEX('01_Cad_Pecas'!$I$2:$I$5000,MATCH(VALUE($E78),'01_Cad_Pecas'!$D$2:$D$5000,0)),"")))</f>
        <v/>
      </c>
      <c r="M78" s="10">
        <f>IF(OR($J78="",$L78=""),"",IF($K78="",0,$K78)+$J78*$L78)</f>
        <v/>
      </c>
      <c r="N78" s="10" t="n">
        <v>46198</v>
      </c>
      <c r="O78" s="9" t="n">
        <v>25</v>
      </c>
      <c r="P78" s="10" t="n"/>
      <c r="Q78" s="10" t="n"/>
      <c r="R78" s="10">
        <f>IF(AND($P78&lt;&gt;"",$Q78&lt;&gt;""),($Q78-$P78)*1440,IF(AND($O78&lt;&gt;"",$L78&lt;&gt;""),IF($K78="",0,$K78)+$O78*$L78,""))</f>
        <v/>
      </c>
      <c r="S78" s="10" t="n"/>
      <c r="T78" s="10">
        <f>IF(OR($J78="",$O78=""),"",$O78/$J78)</f>
        <v/>
      </c>
      <c r="U78" s="10" t="n"/>
      <c r="V78" s="10">
        <f>IF($A78="","",IF(AND($A78&lt;&gt;"",NOT(OR($U78="Concluído",$U78="Concluido")),TODAY()&gt;$A78),"SIM","NÃO"))</f>
        <v/>
      </c>
      <c r="W78" s="10">
        <f>IF(OR($A78="",$I78="",$M78=""),"",SUMIFS($M$2:M78,$I$2:I78,$I78,$A$2:A78,$A78)-$M78)</f>
        <v/>
      </c>
      <c r="X78" s="10">
        <f>IF(OR($A78="",$I78=""),"",SUMIFS($M$2:$M$4922,$I$2:$I$4922,$I78,$A$2:$A$4922,$A78))</f>
        <v/>
      </c>
      <c r="Y78" s="10">
        <f>IFERROR(VLOOKUP($I78,'02_Cad_Maquinas'!$B$2:$H$200,7,FALSE()),"")</f>
        <v/>
      </c>
      <c r="Z78" s="10">
        <f>IF(OR($X78="",$Y78=""),"",$Y78-$X78)</f>
        <v/>
      </c>
      <c r="AA78" s="11">
        <f>IF(OR($X78="",$Y78=""),"",$X78/$Y78)</f>
        <v/>
      </c>
      <c r="AB78" s="10" t="n"/>
      <c r="AC78" s="10">
        <f>IF($B78="","","|"&amp;SUBSTITUTE(TRIM(SUBSTITUTE(SUBSTITUTE(SUBSTITUTE(SUBSTITUTE(SUBSTITUTE(SUBSTITUTE(SUBSTITUTE(SUBSTITUTE(SUBSTITUTE(SUBSTITUTE(SUBSTITUTE(SUBSTITUTE(SUBSTITUTE(SUBSTITUTE(TRIM($B78&amp;""),CHAR(10)," "),CHAR(13)," "),"."," "),";"," "),","," "),"/"," "),"+"," "),"-"," "),"  "," "),"  "," "),"  "," "),"  "," "),"  "," "),"  "," "))," ","|")&amp;"|")</f>
        <v/>
      </c>
      <c r="AD78" s="10">
        <f>TRIM($I78&amp;"")</f>
        <v/>
      </c>
    </row>
    <row r="79" ht="24" customHeight="1">
      <c r="A79" s="9" t="n">
        <v>46198</v>
      </c>
      <c r="B79" s="10" t="n">
        <v>10179</v>
      </c>
      <c r="C79" s="10" t="n"/>
      <c r="D79" s="10" t="inlineStr">
        <is>
          <t>CNC</t>
        </is>
      </c>
      <c r="E79" s="10" t="n">
        <v>30124802</v>
      </c>
      <c r="F79" s="10" t="inlineStr">
        <is>
          <t>(4) PE ENCAIXE INFERIOR 750X680X18 MDF-DUBLIN 1,03</t>
        </is>
      </c>
      <c r="G79" s="10" t="inlineStr">
        <is>
          <t>CNC</t>
        </is>
      </c>
      <c r="H79" s="10" t="inlineStr">
        <is>
          <t>CNC</t>
        </is>
      </c>
      <c r="I79" s="10" t="inlineStr">
        <is>
          <t>CNC</t>
        </is>
      </c>
      <c r="J79" s="9" t="n">
        <v>140</v>
      </c>
      <c r="K79" s="10">
        <f>IF($E79="","",IFERROR(INDEX('01_Cad_Pecas'!$H$2:$H$5000,MATCH($E79,'01_Cad_Pecas'!$D$2:$D$5000,0)),IFERROR(INDEX('01_Cad_Pecas'!$H$2:$H$5000,MATCH(VALUE($E79),'01_Cad_Pecas'!$D$2:$D$5000,0)),"")))</f>
        <v/>
      </c>
      <c r="L79" s="10">
        <f>IF($E79="","",IFERROR(INDEX('01_Cad_Pecas'!$I$2:$I$5000,MATCH($E79,'01_Cad_Pecas'!$D$2:$D$5000,0)),IFERROR(INDEX('01_Cad_Pecas'!$I$2:$I$5000,MATCH(VALUE($E79),'01_Cad_Pecas'!$D$2:$D$5000,0)),"")))</f>
        <v/>
      </c>
      <c r="M79" s="10">
        <f>IF(OR($J79="",$L79=""),"",IF($K79="",0,$K79)+$J79*$L79)</f>
        <v/>
      </c>
      <c r="N79" s="10" t="n">
        <v>46198</v>
      </c>
      <c r="O79" s="9" t="n">
        <v>140</v>
      </c>
      <c r="P79" s="10" t="n"/>
      <c r="Q79" s="10" t="n"/>
      <c r="R79" s="10">
        <f>IF(AND($P79&lt;&gt;"",$Q79&lt;&gt;""),($Q79-$P79)*1440,IF(AND($O79&lt;&gt;"",$L79&lt;&gt;""),IF($K79="",0,$K79)+$O79*$L79,""))</f>
        <v/>
      </c>
      <c r="S79" s="10" t="n"/>
      <c r="T79" s="10">
        <f>IF(OR($J79="",$O79=""),"",$O79/$J79)</f>
        <v/>
      </c>
      <c r="U79" s="10" t="n"/>
      <c r="V79" s="10">
        <f>IF($A79="","",IF(AND($A79&lt;&gt;"",NOT(OR($U79="Concluído",$U79="Concluido")),TODAY()&gt;$A79),"SIM","NÃO"))</f>
        <v/>
      </c>
      <c r="W79" s="10">
        <f>IF(OR($A79="",$I79="",$M79=""),"",SUMIFS($M$2:M79,$I$2:I79,$I79,$A$2:A79,$A79)-$M79)</f>
        <v/>
      </c>
      <c r="X79" s="10">
        <f>IF(OR($A79="",$I79=""),"",SUMIFS($M$2:$M$4922,$I$2:$I$4922,$I79,$A$2:$A$4922,$A79))</f>
        <v/>
      </c>
      <c r="Y79" s="10">
        <f>IFERROR(VLOOKUP($I79,'02_Cad_Maquinas'!$B$2:$H$200,7,FALSE()),"")</f>
        <v/>
      </c>
      <c r="Z79" s="10">
        <f>IF(OR($X79="",$Y79=""),"",$Y79-$X79)</f>
        <v/>
      </c>
      <c r="AA79" s="11">
        <f>IF(OR($X79="",$Y79=""),"",$X79/$Y79)</f>
        <v/>
      </c>
      <c r="AB79" s="10" t="n"/>
      <c r="AC79" s="10">
        <f>IF($B79="","","|"&amp;SUBSTITUTE(TRIM(SUBSTITUTE(SUBSTITUTE(SUBSTITUTE(SUBSTITUTE(SUBSTITUTE(SUBSTITUTE(SUBSTITUTE(SUBSTITUTE(SUBSTITUTE(SUBSTITUTE(SUBSTITUTE(SUBSTITUTE(SUBSTITUTE(SUBSTITUTE(TRIM($B79&amp;""),CHAR(10)," "),CHAR(13)," "),"."," "),";"," "),","," "),"/"," "),"+"," "),"-"," "),"  "," "),"  "," "),"  "," "),"  "," "),"  "," "),"  "," "))," ","|")&amp;"|")</f>
        <v/>
      </c>
      <c r="AD79" s="10">
        <f>TRIM($I79&amp;"")</f>
        <v/>
      </c>
    </row>
    <row r="80" ht="24" customHeight="1">
      <c r="A80" s="9" t="n">
        <v>46199</v>
      </c>
      <c r="B80" s="10" t="n">
        <v>10180.10148</v>
      </c>
      <c r="C80" s="10" t="n"/>
      <c r="D80" s="10" t="inlineStr">
        <is>
          <t>CNC</t>
        </is>
      </c>
      <c r="E80" s="10" t="n">
        <v>30124801</v>
      </c>
      <c r="F80" s="10" t="inlineStr">
        <is>
          <t>PE MENOR 750X680X18 MDF - BASE DUBLIN</t>
        </is>
      </c>
      <c r="G80" s="10" t="inlineStr">
        <is>
          <t>CNC</t>
        </is>
      </c>
      <c r="H80" s="10" t="inlineStr">
        <is>
          <t>CNC</t>
        </is>
      </c>
      <c r="I80" s="10" t="inlineStr">
        <is>
          <t>CNC</t>
        </is>
      </c>
      <c r="J80" s="9" t="n">
        <v>205</v>
      </c>
      <c r="K80" s="10">
        <f>IF($E80="","",IFERROR(INDEX('01_Cad_Pecas'!$H$2:$H$5000,MATCH($E80,'01_Cad_Pecas'!$D$2:$D$5000,0)),IFERROR(INDEX('01_Cad_Pecas'!$H$2:$H$5000,MATCH(VALUE($E80),'01_Cad_Pecas'!$D$2:$D$5000,0)),"")))</f>
        <v/>
      </c>
      <c r="L80" s="10">
        <f>IF($E80="","",IFERROR(INDEX('01_Cad_Pecas'!$I$2:$I$5000,MATCH($E80,'01_Cad_Pecas'!$D$2:$D$5000,0)),IFERROR(INDEX('01_Cad_Pecas'!$I$2:$I$5000,MATCH(VALUE($E80),'01_Cad_Pecas'!$D$2:$D$5000,0)),"")))</f>
        <v/>
      </c>
      <c r="M80" s="10">
        <f>IF(OR($J80="",$L80=""),"",IF($K80="",0,$K80)+$J80*$L80)</f>
        <v/>
      </c>
      <c r="N80" s="10" t="n">
        <v>46200</v>
      </c>
      <c r="O80" s="9" t="n">
        <v>205</v>
      </c>
      <c r="P80" s="10" t="n"/>
      <c r="Q80" s="10" t="n"/>
      <c r="R80" s="10">
        <f>IF(AND($P80&lt;&gt;"",$Q80&lt;&gt;""),($Q80-$P80)*1440,IF(AND($O80&lt;&gt;"",$L80&lt;&gt;""),IF($K80="",0,$K80)+$O80*$L80,""))</f>
        <v/>
      </c>
      <c r="S80" s="10" t="n"/>
      <c r="T80" s="10">
        <f>IF(OR($J80="",$O80=""),"",$O80/$J80)</f>
        <v/>
      </c>
      <c r="U80" s="10" t="n"/>
      <c r="V80" s="10">
        <f>IF($A80="","",IF(AND($A80&lt;&gt;"",NOT(OR($U80="Concluído",$U80="Concluido")),TODAY()&gt;$A80),"SIM","NÃO"))</f>
        <v/>
      </c>
      <c r="W80" s="10">
        <f>IF(OR($A80="",$I80="",$M80=""),"",SUMIFS($M$2:M80,$I$2:I80,$I80,$A$2:A80,$A80)-$M80)</f>
        <v/>
      </c>
      <c r="X80" s="10">
        <f>IF(OR($A80="",$I80=""),"",SUMIFS($M$2:$M$4922,$I$2:$I$4922,$I80,$A$2:$A$4922,$A80))</f>
        <v/>
      </c>
      <c r="Y80" s="10">
        <f>IFERROR(VLOOKUP($I80,'02_Cad_Maquinas'!$B$2:$H$200,7,FALSE()),"")</f>
        <v/>
      </c>
      <c r="Z80" s="10">
        <f>IF(OR($X80="",$Y80=""),"",$Y80-$X80)</f>
        <v/>
      </c>
      <c r="AA80" s="11">
        <f>IF(OR($X80="",$Y80=""),"",$X80/$Y80)</f>
        <v/>
      </c>
      <c r="AB80" s="10" t="n"/>
      <c r="AC80" s="10">
        <f>IF($B80="","","|"&amp;SUBSTITUTE(TRIM(SUBSTITUTE(SUBSTITUTE(SUBSTITUTE(SUBSTITUTE(SUBSTITUTE(SUBSTITUTE(SUBSTITUTE(SUBSTITUTE(SUBSTITUTE(SUBSTITUTE(SUBSTITUTE(SUBSTITUTE(SUBSTITUTE(SUBSTITUTE(TRIM($B80&amp;""),CHAR(10)," "),CHAR(13)," "),"."," "),";"," "),","," "),"/"," "),"+"," "),"-"," "),"  "," "),"  "," "),"  "," "),"  "," "),"  "," "),"  "," "))," ","|")&amp;"|")</f>
        <v/>
      </c>
      <c r="AD80" s="10">
        <f>TRIM($I80&amp;"")</f>
        <v/>
      </c>
    </row>
    <row r="81" ht="24" customHeight="1">
      <c r="A81" s="9" t="n">
        <v>46199</v>
      </c>
      <c r="B81" s="10" t="n">
        <v>10180.10148</v>
      </c>
      <c r="C81" s="10" t="n"/>
      <c r="D81" s="10" t="inlineStr">
        <is>
          <t>CNC</t>
        </is>
      </c>
      <c r="E81" s="10" t="n">
        <v>30124802</v>
      </c>
      <c r="F81" s="10" t="inlineStr">
        <is>
          <t>PE ENCAIXE INFERIOR 750X680X18 MDF-DUBLIN 1,03</t>
        </is>
      </c>
      <c r="G81" s="10" t="inlineStr">
        <is>
          <t>CNC</t>
        </is>
      </c>
      <c r="H81" s="10" t="inlineStr">
        <is>
          <t>CNC</t>
        </is>
      </c>
      <c r="I81" s="10" t="inlineStr">
        <is>
          <t>CNC</t>
        </is>
      </c>
      <c r="J81" s="9" t="n">
        <v>205</v>
      </c>
      <c r="K81" s="10">
        <f>IF($E81="","",IFERROR(INDEX('01_Cad_Pecas'!$H$2:$H$5000,MATCH($E81,'01_Cad_Pecas'!$D$2:$D$5000,0)),IFERROR(INDEX('01_Cad_Pecas'!$H$2:$H$5000,MATCH(VALUE($E81),'01_Cad_Pecas'!$D$2:$D$5000,0)),"")))</f>
        <v/>
      </c>
      <c r="L81" s="10">
        <f>IF($E81="","",IFERROR(INDEX('01_Cad_Pecas'!$I$2:$I$5000,MATCH($E81,'01_Cad_Pecas'!$D$2:$D$5000,0)),IFERROR(INDEX('01_Cad_Pecas'!$I$2:$I$5000,MATCH(VALUE($E81),'01_Cad_Pecas'!$D$2:$D$5000,0)),"")))</f>
        <v/>
      </c>
      <c r="M81" s="10">
        <f>IF(OR($J81="",$L81=""),"",IF($K81="",0,$K81)+$J81*$L81)</f>
        <v/>
      </c>
      <c r="N81" s="10" t="n">
        <v>46200</v>
      </c>
      <c r="O81" s="9" t="n">
        <v>205</v>
      </c>
      <c r="P81" s="10" t="n"/>
      <c r="Q81" s="10" t="n"/>
      <c r="R81" s="10">
        <f>IF(AND($P81&lt;&gt;"",$Q81&lt;&gt;""),($Q81-$P81)*1440,IF(AND($O81&lt;&gt;"",$L81&lt;&gt;""),IF($K81="",0,$K81)+$O81*$L81,""))</f>
        <v/>
      </c>
      <c r="S81" s="10" t="n"/>
      <c r="T81" s="10">
        <f>IF(OR($J81="",$O81=""),"",$O81/$J81)</f>
        <v/>
      </c>
      <c r="U81" s="10" t="n"/>
      <c r="V81" s="10">
        <f>IF($A81="","",IF(AND($A81&lt;&gt;"",NOT(OR($U81="Concluído",$U81="Concluido")),TODAY()&gt;$A81),"SIM","NÃO"))</f>
        <v/>
      </c>
      <c r="W81" s="10">
        <f>IF(OR($A81="",$I81="",$M81=""),"",SUMIFS($M$2:M81,$I$2:I81,$I81,$A$2:A81,$A81)-$M81)</f>
        <v/>
      </c>
      <c r="X81" s="10">
        <f>IF(OR($A81="",$I81=""),"",SUMIFS($M$2:$M$4922,$I$2:$I$4922,$I81,$A$2:$A$4922,$A81))</f>
        <v/>
      </c>
      <c r="Y81" s="10">
        <f>IFERROR(VLOOKUP($I81,'02_Cad_Maquinas'!$B$2:$H$200,7,FALSE()),"")</f>
        <v/>
      </c>
      <c r="Z81" s="10">
        <f>IF(OR($X81="",$Y81=""),"",$Y81-$X81)</f>
        <v/>
      </c>
      <c r="AA81" s="11">
        <f>IF(OR($X81="",$Y81=""),"",$X81/$Y81)</f>
        <v/>
      </c>
      <c r="AB81" s="10" t="n"/>
      <c r="AC81" s="10">
        <f>IF($B81="","","|"&amp;SUBSTITUTE(TRIM(SUBSTITUTE(SUBSTITUTE(SUBSTITUTE(SUBSTITUTE(SUBSTITUTE(SUBSTITUTE(SUBSTITUTE(SUBSTITUTE(SUBSTITUTE(SUBSTITUTE(SUBSTITUTE(SUBSTITUTE(SUBSTITUTE(SUBSTITUTE(TRIM($B81&amp;""),CHAR(10)," "),CHAR(13)," "),"."," "),";"," "),","," "),"/"," "),"+"," "),"-"," "),"  "," "),"  "," "),"  "," "),"  "," "),"  "," "),"  "," "))," ","|")&amp;"|")</f>
        <v/>
      </c>
      <c r="AD81" s="10">
        <f>TRIM($I81&amp;"")</f>
        <v/>
      </c>
    </row>
    <row r="82" ht="24" customHeight="1">
      <c r="A82" s="9" t="n">
        <v>46199</v>
      </c>
      <c r="B82" s="10" t="n">
        <v>10176</v>
      </c>
      <c r="C82" s="10" t="inlineStr">
        <is>
          <t>M/C 0630 (MULTIMOVEIS)</t>
        </is>
      </c>
      <c r="D82" s="10" t="inlineStr">
        <is>
          <t>COLA DE ESPUMA</t>
        </is>
      </c>
      <c r="E82" s="10" t="n">
        <v>30001212</v>
      </c>
      <c r="F82" s="10" t="inlineStr">
        <is>
          <t>ENCOSTO ESTOFADO - CADEIRA DUBAI PÉ INTEIRO</t>
        </is>
      </c>
      <c r="G82" s="10" t="inlineStr">
        <is>
          <t xml:space="preserve">COLA DE ESPUMA </t>
        </is>
      </c>
      <c r="H82" s="10" t="inlineStr">
        <is>
          <t xml:space="preserve">COLA DE ESPUMA </t>
        </is>
      </c>
      <c r="I82" s="9" t="inlineStr">
        <is>
          <t xml:space="preserve">COLA DE ESPUMA </t>
        </is>
      </c>
      <c r="J82" s="9" t="n">
        <v>40</v>
      </c>
      <c r="K82" s="10">
        <f>IF($E82="","",IFERROR(INDEX('01_Cad_Pecas'!$H$2:$H$5000,MATCH($E82,'01_Cad_Pecas'!$D$2:$D$5000,0)),IFERROR(INDEX('01_Cad_Pecas'!$H$2:$H$5000,MATCH(VALUE($E82),'01_Cad_Pecas'!$D$2:$D$5000,0)),"")))</f>
        <v/>
      </c>
      <c r="L82" s="10">
        <f>IF($E82="","",IFERROR(INDEX('01_Cad_Pecas'!$I$2:$I$5000,MATCH($E82,'01_Cad_Pecas'!$D$2:$D$5000,0)),IFERROR(INDEX('01_Cad_Pecas'!$I$2:$I$5000,MATCH(VALUE($E82),'01_Cad_Pecas'!$D$2:$D$5000,0)),"")))</f>
        <v/>
      </c>
      <c r="M82" s="10">
        <f>IF(OR($J82="",$L82=""),"",IF($K82="",0,$K82)+$J82*$L82)</f>
        <v/>
      </c>
      <c r="N82" s="10" t="n">
        <v>46198</v>
      </c>
      <c r="O82" s="9" t="n">
        <v>40</v>
      </c>
      <c r="P82" s="10" t="n"/>
      <c r="Q82" s="10" t="n"/>
      <c r="R82" s="10">
        <f>IF(AND($P82&lt;&gt;"",$Q82&lt;&gt;""),($Q82-$P82)*1440,IF(AND($O82&lt;&gt;"",$L82&lt;&gt;""),IF($K82="",0,$K82)+$O82*$L82,""))</f>
        <v/>
      </c>
      <c r="S82" s="10" t="n"/>
      <c r="T82" s="10">
        <f>IF(OR($J82="",$O82=""),"",$O82/$J82)</f>
        <v/>
      </c>
      <c r="U82" s="10" t="n"/>
      <c r="V82" s="10">
        <f>IF($A82="","",IF(AND($A82&lt;&gt;"",NOT(OR($U82="Concluído",$U82="Concluido")),TODAY()&gt;$A82),"SIM","NÃO"))</f>
        <v/>
      </c>
      <c r="W82" s="10">
        <f>IF(OR($A82="",$I82="",$M82=""),"",SUMIFS($M$2:M82,$I$2:I82,$I82,$A$2:A82,$A82)-$M82)</f>
        <v/>
      </c>
      <c r="X82" s="10">
        <f>IF(OR($A82="",$I82=""),"",SUMIFS($M$2:$M$4922,$I$2:$I$4922,$I82,$A$2:$A$4922,$A82))</f>
        <v/>
      </c>
      <c r="Y82" s="10">
        <f>IFERROR(VLOOKUP($I82,'02_Cad_Maquinas'!$B$2:$H$200,7,FALSE()),"")</f>
        <v/>
      </c>
      <c r="Z82" s="10">
        <f>IF(OR($X82="",$Y82=""),"",$Y82-$X82)</f>
        <v/>
      </c>
      <c r="AA82" s="11">
        <f>IF(OR($X82="",$Y82=""),"",$X82/$Y82)</f>
        <v/>
      </c>
      <c r="AB82" s="10" t="inlineStr">
        <is>
          <t>10176|COLA DE ESPUMA</t>
        </is>
      </c>
      <c r="AC82" s="10">
        <f>IF($B82="","","|"&amp;SUBSTITUTE(TRIM(SUBSTITUTE(SUBSTITUTE(SUBSTITUTE(SUBSTITUTE(SUBSTITUTE(SUBSTITUTE(SUBSTITUTE(SUBSTITUTE(SUBSTITUTE(SUBSTITUTE(SUBSTITUTE(SUBSTITUTE(SUBSTITUTE(SUBSTITUTE(TRIM($B82&amp;""),CHAR(10)," "),CHAR(13)," "),"."," "),";"," "),","," "),"/"," "),"+"," "),"-"," "),"  "," "),"  "," "),"  "," "),"  "," "),"  "," "),"  "," "))," ","|")&amp;"|")</f>
        <v/>
      </c>
      <c r="AD82" s="10">
        <f>TRIM($I82&amp;"")</f>
        <v/>
      </c>
    </row>
    <row r="83" ht="24" customHeight="1">
      <c r="A83" s="9" t="n">
        <v>46199</v>
      </c>
      <c r="B83" s="10" t="n">
        <v>10176</v>
      </c>
      <c r="C83" s="10" t="inlineStr">
        <is>
          <t>M/C 0630 (MULTIMOVEIS)</t>
        </is>
      </c>
      <c r="D83" s="10" t="inlineStr">
        <is>
          <t>COLA DE ESPUMA</t>
        </is>
      </c>
      <c r="E83" s="10" t="n">
        <v>30001213</v>
      </c>
      <c r="F83" s="10" t="inlineStr">
        <is>
          <t>ASSENTO ESTOFADO - CADEIRA PÉ INTEIRO</t>
        </is>
      </c>
      <c r="G83" s="10" t="inlineStr">
        <is>
          <t xml:space="preserve">COLA DE ESPUMA </t>
        </is>
      </c>
      <c r="H83" s="10" t="inlineStr">
        <is>
          <t xml:space="preserve">COLA DE ESPUMA </t>
        </is>
      </c>
      <c r="I83" s="9" t="inlineStr">
        <is>
          <t xml:space="preserve">COLA DE ESPUMA </t>
        </is>
      </c>
      <c r="J83" s="9" t="n">
        <v>238</v>
      </c>
      <c r="K83" s="10">
        <f>IF($E83="","",IFERROR(INDEX('01_Cad_Pecas'!$H$2:$H$5000,MATCH($E83,'01_Cad_Pecas'!$D$2:$D$5000,0)),IFERROR(INDEX('01_Cad_Pecas'!$H$2:$H$5000,MATCH(VALUE($E83),'01_Cad_Pecas'!$D$2:$D$5000,0)),"")))</f>
        <v/>
      </c>
      <c r="L83" s="10">
        <f>IF($E83="","",IFERROR(INDEX('01_Cad_Pecas'!$I$2:$I$5000,MATCH($E83,'01_Cad_Pecas'!$D$2:$D$5000,0)),IFERROR(INDEX('01_Cad_Pecas'!$I$2:$I$5000,MATCH(VALUE($E83),'01_Cad_Pecas'!$D$2:$D$5000,0)),"")))</f>
        <v/>
      </c>
      <c r="M83" s="10">
        <f>IF(OR($J83="",$L83=""),"",IF($K83="",0,$K83)+$J83*$L83)</f>
        <v/>
      </c>
      <c r="N83" s="10" t="n">
        <v>46198</v>
      </c>
      <c r="O83" s="9" t="n">
        <v>238</v>
      </c>
      <c r="P83" s="10" t="n"/>
      <c r="Q83" s="10" t="n"/>
      <c r="R83" s="10">
        <f>IF(AND($P83&lt;&gt;"",$Q83&lt;&gt;""),($Q83-$P83)*1440,IF(AND($O83&lt;&gt;"",$L83&lt;&gt;""),IF($K83="",0,$K83)+$O83*$L83,""))</f>
        <v/>
      </c>
      <c r="S83" s="10" t="n"/>
      <c r="T83" s="10">
        <f>IF(OR($J83="",$O83=""),"",$O83/$J83)</f>
        <v/>
      </c>
      <c r="U83" s="10" t="n"/>
      <c r="V83" s="10">
        <f>IF($A83="","",IF(AND($A83&lt;&gt;"",NOT(OR($U83="Concluído",$U83="Concluido")),TODAY()&gt;$A83),"SIM","NÃO"))</f>
        <v/>
      </c>
      <c r="W83" s="10">
        <f>IF(OR($A83="",$I83="",$M83=""),"",SUMIFS($M$2:M83,$I$2:I83,$I83,$A$2:A83,$A83)-$M83)</f>
        <v/>
      </c>
      <c r="X83" s="10">
        <f>IF(OR($A83="",$I83=""),"",SUMIFS($M$2:$M$4922,$I$2:$I$4922,$I83,$A$2:$A$4922,$A83))</f>
        <v/>
      </c>
      <c r="Y83" s="10">
        <f>IFERROR(VLOOKUP($I83,'02_Cad_Maquinas'!$B$2:$H$200,7,FALSE()),"")</f>
        <v/>
      </c>
      <c r="Z83" s="10">
        <f>IF(OR($X83="",$Y83=""),"",$Y83-$X83)</f>
        <v/>
      </c>
      <c r="AA83" s="11">
        <f>IF(OR($X83="",$Y83=""),"",$X83/$Y83)</f>
        <v/>
      </c>
      <c r="AB83" s="10" t="inlineStr">
        <is>
          <t>10176|COLA DE ESPUMA</t>
        </is>
      </c>
      <c r="AC83" s="10">
        <f>IF($B83="","","|"&amp;SUBSTITUTE(TRIM(SUBSTITUTE(SUBSTITUTE(SUBSTITUTE(SUBSTITUTE(SUBSTITUTE(SUBSTITUTE(SUBSTITUTE(SUBSTITUTE(SUBSTITUTE(SUBSTITUTE(SUBSTITUTE(SUBSTITUTE(SUBSTITUTE(SUBSTITUTE(TRIM($B83&amp;""),CHAR(10)," "),CHAR(13)," "),"."," "),";"," "),","," "),"/"," "),"+"," "),"-"," "),"  "," "),"  "," "),"  "," "),"  "," "),"  "," "),"  "," "))," ","|")&amp;"|")</f>
        <v/>
      </c>
      <c r="AD83" s="10">
        <f>TRIM($I83&amp;"")</f>
        <v/>
      </c>
    </row>
    <row r="84" ht="24" customHeight="1">
      <c r="A84" s="9" t="n">
        <v>46199</v>
      </c>
      <c r="B84" s="10" t="n">
        <v>10176</v>
      </c>
      <c r="C84" s="10" t="inlineStr">
        <is>
          <t>M/C 0630 (MULTIMOVEIS)</t>
        </is>
      </c>
      <c r="D84" s="10" t="inlineStr">
        <is>
          <t>COLA DE ESPUMA</t>
        </is>
      </c>
      <c r="E84" s="10" t="n">
        <v>30001312</v>
      </c>
      <c r="F84" s="10" t="inlineStr">
        <is>
          <t>ENCOSTO ESTOFADO MENOR - CADEIRA PÉ INTEIRO BORD</t>
        </is>
      </c>
      <c r="G84" s="10" t="inlineStr">
        <is>
          <t xml:space="preserve">COLA DE ESPUMA </t>
        </is>
      </c>
      <c r="H84" s="10" t="inlineStr">
        <is>
          <t xml:space="preserve">COLA DE ESPUMA </t>
        </is>
      </c>
      <c r="I84" s="9" t="inlineStr">
        <is>
          <t xml:space="preserve">COLA DE ESPUMA </t>
        </is>
      </c>
      <c r="J84" s="9" t="n">
        <v>48</v>
      </c>
      <c r="K84" s="10">
        <f>IF($E84="","",IFERROR(INDEX('01_Cad_Pecas'!$H$2:$H$5000,MATCH($E84,'01_Cad_Pecas'!$D$2:$D$5000,0)),IFERROR(INDEX('01_Cad_Pecas'!$H$2:$H$5000,MATCH(VALUE($E84),'01_Cad_Pecas'!$D$2:$D$5000,0)),"")))</f>
        <v/>
      </c>
      <c r="L84" s="10">
        <f>IF($E84="","",IFERROR(INDEX('01_Cad_Pecas'!$I$2:$I$5000,MATCH($E84,'01_Cad_Pecas'!$D$2:$D$5000,0)),IFERROR(INDEX('01_Cad_Pecas'!$I$2:$I$5000,MATCH(VALUE($E84),'01_Cad_Pecas'!$D$2:$D$5000,0)),"")))</f>
        <v/>
      </c>
      <c r="M84" s="10">
        <f>IF(OR($J84="",$L84=""),"",IF($K84="",0,$K84)+$J84*$L84)</f>
        <v/>
      </c>
      <c r="N84" s="10" t="n">
        <v>46198</v>
      </c>
      <c r="O84" s="9" t="n">
        <v>48</v>
      </c>
      <c r="P84" s="10" t="n"/>
      <c r="Q84" s="10" t="n"/>
      <c r="R84" s="10">
        <f>IF(AND($P84&lt;&gt;"",$Q84&lt;&gt;""),($Q84-$P84)*1440,IF(AND($O84&lt;&gt;"",$L84&lt;&gt;""),IF($K84="",0,$K84)+$O84*$L84,""))</f>
        <v/>
      </c>
      <c r="S84" s="10" t="n"/>
      <c r="T84" s="10">
        <f>IF(OR($J84="",$O84=""),"",$O84/$J84)</f>
        <v/>
      </c>
      <c r="U84" s="10" t="n"/>
      <c r="V84" s="10">
        <f>IF($A84="","",IF(AND($A84&lt;&gt;"",NOT(OR($U84="Concluído",$U84="Concluido")),TODAY()&gt;$A84),"SIM","NÃO"))</f>
        <v/>
      </c>
      <c r="W84" s="10">
        <f>IF(OR($A84="",$I84="",$M84=""),"",SUMIFS($M$2:M84,$I$2:I84,$I84,$A$2:A84,$A84)-$M84)</f>
        <v/>
      </c>
      <c r="X84" s="10">
        <f>IF(OR($A84="",$I84=""),"",SUMIFS($M$2:$M$4922,$I$2:$I$4922,$I84,$A$2:$A$4922,$A84))</f>
        <v/>
      </c>
      <c r="Y84" s="10">
        <f>IFERROR(VLOOKUP($I84,'02_Cad_Maquinas'!$B$2:$H$200,7,FALSE()),"")</f>
        <v/>
      </c>
      <c r="Z84" s="10">
        <f>IF(OR($X84="",$Y84=""),"",$Y84-$X84)</f>
        <v/>
      </c>
      <c r="AA84" s="11">
        <f>IF(OR($X84="",$Y84=""),"",$X84/$Y84)</f>
        <v/>
      </c>
      <c r="AB84" s="10" t="inlineStr">
        <is>
          <t>10176|COLA DE ESPUMA</t>
        </is>
      </c>
      <c r="AC84" s="10">
        <f>IF($B84="","","|"&amp;SUBSTITUTE(TRIM(SUBSTITUTE(SUBSTITUTE(SUBSTITUTE(SUBSTITUTE(SUBSTITUTE(SUBSTITUTE(SUBSTITUTE(SUBSTITUTE(SUBSTITUTE(SUBSTITUTE(SUBSTITUTE(SUBSTITUTE(SUBSTITUTE(SUBSTITUTE(TRIM($B84&amp;""),CHAR(10)," "),CHAR(13)," "),"."," "),";"," "),","," "),"/"," "),"+"," "),"-"," "),"  "," "),"  "," "),"  "," "),"  "," "),"  "," "),"  "," "))," ","|")&amp;"|")</f>
        <v/>
      </c>
      <c r="AD84" s="10">
        <f>TRIM($I84&amp;"")</f>
        <v/>
      </c>
    </row>
    <row r="85" ht="24" customHeight="1">
      <c r="A85" s="9" t="n">
        <v>46199</v>
      </c>
      <c r="B85" s="10" t="n">
        <v>10176</v>
      </c>
      <c r="C85" s="10" t="inlineStr">
        <is>
          <t>M/C 0630 (MULTIMOVEIS)</t>
        </is>
      </c>
      <c r="D85" s="10" t="inlineStr">
        <is>
          <t>COLA DE ESPUMA</t>
        </is>
      </c>
      <c r="E85" s="10" t="n">
        <v>30003212</v>
      </c>
      <c r="F85" s="10" t="inlineStr">
        <is>
          <t>ENCOSTO ESTOFADO MENOR - CADEIRA PI NOVA YORK</t>
        </is>
      </c>
      <c r="G85" s="10" t="inlineStr">
        <is>
          <t xml:space="preserve">COLA DE ESPUMA </t>
        </is>
      </c>
      <c r="H85" s="10" t="inlineStr">
        <is>
          <t xml:space="preserve">COLA DE ESPUMA </t>
        </is>
      </c>
      <c r="I85" s="9" t="inlineStr">
        <is>
          <t xml:space="preserve">COLA DE ESPUMA </t>
        </is>
      </c>
      <c r="J85" s="9" t="n">
        <v>150</v>
      </c>
      <c r="K85" s="10">
        <f>IF($E85="","",IFERROR(INDEX('01_Cad_Pecas'!$H$2:$H$5000,MATCH($E85,'01_Cad_Pecas'!$D$2:$D$5000,0)),IFERROR(INDEX('01_Cad_Pecas'!$H$2:$H$5000,MATCH(VALUE($E85),'01_Cad_Pecas'!$D$2:$D$5000,0)),"")))</f>
        <v/>
      </c>
      <c r="L85" s="10">
        <f>IF($E85="","",IFERROR(INDEX('01_Cad_Pecas'!$I$2:$I$5000,MATCH($E85,'01_Cad_Pecas'!$D$2:$D$5000,0)),IFERROR(INDEX('01_Cad_Pecas'!$I$2:$I$5000,MATCH(VALUE($E85),'01_Cad_Pecas'!$D$2:$D$5000,0)),"")))</f>
        <v/>
      </c>
      <c r="M85" s="10">
        <f>IF(OR($J85="",$L85=""),"",IF($K85="",0,$K85)+$J85*$L85)</f>
        <v/>
      </c>
      <c r="N85" s="10" t="n">
        <v>46198</v>
      </c>
      <c r="O85" s="9" t="n">
        <v>150</v>
      </c>
      <c r="P85" s="10" t="n"/>
      <c r="Q85" s="10" t="n"/>
      <c r="R85" s="10">
        <f>IF(AND($P85&lt;&gt;"",$Q85&lt;&gt;""),($Q85-$P85)*1440,IF(AND($O85&lt;&gt;"",$L85&lt;&gt;""),IF($K85="",0,$K85)+$O85*$L85,""))</f>
        <v/>
      </c>
      <c r="S85" s="10" t="n"/>
      <c r="T85" s="10">
        <f>IF(OR($J85="",$O85=""),"",$O85/$J85)</f>
        <v/>
      </c>
      <c r="U85" s="10" t="n"/>
      <c r="V85" s="10">
        <f>IF($A85="","",IF(AND($A85&lt;&gt;"",NOT(OR($U85="Concluído",$U85="Concluido")),TODAY()&gt;$A85),"SIM","NÃO"))</f>
        <v/>
      </c>
      <c r="W85" s="10">
        <f>IF(OR($A85="",$I85="",$M85=""),"",SUMIFS($M$2:M85,$I$2:I85,$I85,$A$2:A85,$A85)-$M85)</f>
        <v/>
      </c>
      <c r="X85" s="10">
        <f>IF(OR($A85="",$I85=""),"",SUMIFS($M$2:$M$4922,$I$2:$I$4922,$I85,$A$2:$A$4922,$A85))</f>
        <v/>
      </c>
      <c r="Y85" s="10">
        <f>IFERROR(VLOOKUP($I85,'02_Cad_Maquinas'!$B$2:$H$200,7,FALSE()),"")</f>
        <v/>
      </c>
      <c r="Z85" s="10">
        <f>IF(OR($X85="",$Y85=""),"",$Y85-$X85)</f>
        <v/>
      </c>
      <c r="AA85" s="11">
        <f>IF(OR($X85="",$Y85=""),"",$X85/$Y85)</f>
        <v/>
      </c>
      <c r="AB85" s="10" t="inlineStr">
        <is>
          <t>10176|COLA DE ESPUMA</t>
        </is>
      </c>
      <c r="AC85" s="10">
        <f>IF($B85="","","|"&amp;SUBSTITUTE(TRIM(SUBSTITUTE(SUBSTITUTE(SUBSTITUTE(SUBSTITUTE(SUBSTITUTE(SUBSTITUTE(SUBSTITUTE(SUBSTITUTE(SUBSTITUTE(SUBSTITUTE(SUBSTITUTE(SUBSTITUTE(SUBSTITUTE(SUBSTITUTE(TRIM($B85&amp;""),CHAR(10)," "),CHAR(13)," "),"."," "),";"," "),","," "),"/"," "),"+"," "),"-"," "),"  "," "),"  "," "),"  "," "),"  "," "),"  "," "),"  "," "))," ","|")&amp;"|")</f>
        <v/>
      </c>
      <c r="AD85" s="10">
        <f>TRIM($I85&amp;"")</f>
        <v/>
      </c>
    </row>
    <row r="86" ht="24" customHeight="1">
      <c r="A86" s="9" t="n">
        <v>46199</v>
      </c>
      <c r="B86" s="10" t="n">
        <v>10176</v>
      </c>
      <c r="C86" s="10" t="inlineStr">
        <is>
          <t>M/C 0630 (MULTIMOVEIS)</t>
        </is>
      </c>
      <c r="D86" s="10" t="inlineStr">
        <is>
          <t>COLA DE ESPUMA</t>
        </is>
      </c>
      <c r="E86" s="10" t="n">
        <v>30001231</v>
      </c>
      <c r="F86" s="10" t="inlineStr">
        <is>
          <t>ASSENTO 430X405X30 D20</t>
        </is>
      </c>
      <c r="G86" s="10" t="inlineStr">
        <is>
          <t xml:space="preserve">COLA DE ESPUMA </t>
        </is>
      </c>
      <c r="H86" s="10" t="inlineStr">
        <is>
          <t xml:space="preserve">COLA DE ESPUMA </t>
        </is>
      </c>
      <c r="I86" s="9" t="inlineStr">
        <is>
          <t xml:space="preserve">COLA DE ESPUMA </t>
        </is>
      </c>
      <c r="J86" s="9" t="n">
        <v>238</v>
      </c>
      <c r="K86" s="10">
        <f>IF($E86="","",IFERROR(INDEX('01_Cad_Pecas'!$H$2:$H$5000,MATCH($E86,'01_Cad_Pecas'!$D$2:$D$5000,0)),IFERROR(INDEX('01_Cad_Pecas'!$H$2:$H$5000,MATCH(VALUE($E86),'01_Cad_Pecas'!$D$2:$D$5000,0)),"")))</f>
        <v/>
      </c>
      <c r="L86" s="10">
        <f>IF($E86="","",IFERROR(INDEX('01_Cad_Pecas'!$I$2:$I$5000,MATCH($E86,'01_Cad_Pecas'!$D$2:$D$5000,0)),IFERROR(INDEX('01_Cad_Pecas'!$I$2:$I$5000,MATCH(VALUE($E86),'01_Cad_Pecas'!$D$2:$D$5000,0)),"")))</f>
        <v/>
      </c>
      <c r="M86" s="10">
        <f>IF(OR($J86="",$L86=""),"",IF($K86="",0,$K86)+$J86*$L86)</f>
        <v/>
      </c>
      <c r="N86" s="10" t="n">
        <v>46198</v>
      </c>
      <c r="O86" s="9" t="n">
        <v>238</v>
      </c>
      <c r="P86" s="10" t="n"/>
      <c r="Q86" s="10" t="n"/>
      <c r="R86" s="10">
        <f>IF(AND($P86&lt;&gt;"",$Q86&lt;&gt;""),($Q86-$P86)*1440,IF(AND($O86&lt;&gt;"",$L86&lt;&gt;""),IF($K86="",0,$K86)+$O86*$L86,""))</f>
        <v/>
      </c>
      <c r="S86" s="10" t="n"/>
      <c r="T86" s="10">
        <f>IF(OR($J86="",$O86=""),"",$O86/$J86)</f>
        <v/>
      </c>
      <c r="U86" s="10" t="n"/>
      <c r="V86" s="10">
        <f>IF($A86="","",IF(AND($A86&lt;&gt;"",NOT(OR($U86="Concluído",$U86="Concluido")),TODAY()&gt;$A86),"SIM","NÃO"))</f>
        <v/>
      </c>
      <c r="W86" s="10">
        <f>IF(OR($A86="",$I86="",$M86=""),"",SUMIFS($M$2:M86,$I$2:I86,$I86,$A$2:A86,$A86)-$M86)</f>
        <v/>
      </c>
      <c r="X86" s="10">
        <f>IF(OR($A86="",$I86=""),"",SUMIFS($M$2:$M$4922,$I$2:$I$4922,$I86,$A$2:$A$4922,$A86))</f>
        <v/>
      </c>
      <c r="Y86" s="10">
        <f>IFERROR(VLOOKUP($I86,'02_Cad_Maquinas'!$B$2:$H$200,7,FALSE()),"")</f>
        <v/>
      </c>
      <c r="Z86" s="10">
        <f>IF(OR($X86="",$Y86=""),"",$Y86-$X86)</f>
        <v/>
      </c>
      <c r="AA86" s="11">
        <f>IF(OR($X86="",$Y86=""),"",$X86/$Y86)</f>
        <v/>
      </c>
      <c r="AB86" s="10" t="inlineStr">
        <is>
          <t>10176|COLA DE ESPUMA</t>
        </is>
      </c>
      <c r="AC86" s="10">
        <f>IF($B86="","","|"&amp;SUBSTITUTE(TRIM(SUBSTITUTE(SUBSTITUTE(SUBSTITUTE(SUBSTITUTE(SUBSTITUTE(SUBSTITUTE(SUBSTITUTE(SUBSTITUTE(SUBSTITUTE(SUBSTITUTE(SUBSTITUTE(SUBSTITUTE(SUBSTITUTE(SUBSTITUTE(TRIM($B86&amp;""),CHAR(10)," "),CHAR(13)," "),"."," "),";"," "),","," "),"/"," "),"+"," "),"-"," "),"  "," "),"  "," "),"  "," "),"  "," "),"  "," "),"  "," "))," ","|")&amp;"|")</f>
        <v/>
      </c>
      <c r="AD86" s="10">
        <f>TRIM($I86&amp;"")</f>
        <v/>
      </c>
    </row>
    <row r="87" ht="24" customHeight="1">
      <c r="A87" s="9" t="n">
        <v>46199</v>
      </c>
      <c r="B87" s="10" t="n">
        <v>10176</v>
      </c>
      <c r="C87" s="10" t="inlineStr">
        <is>
          <t>M/C 0630 (MULTIMOVEIS)</t>
        </is>
      </c>
      <c r="D87" s="10" t="inlineStr">
        <is>
          <t>COLA DE ESPUMA</t>
        </is>
      </c>
      <c r="E87" s="10" t="n">
        <v>30001235</v>
      </c>
      <c r="F87" s="10" t="inlineStr">
        <is>
          <t>ENCOSTO 680X430X20 D20</t>
        </is>
      </c>
      <c r="G87" s="10" t="inlineStr">
        <is>
          <t xml:space="preserve">COLA DE ESPUMA </t>
        </is>
      </c>
      <c r="H87" s="10" t="inlineStr">
        <is>
          <t xml:space="preserve">COLA DE ESPUMA </t>
        </is>
      </c>
      <c r="I87" s="9" t="inlineStr">
        <is>
          <t xml:space="preserve">COLA DE ESPUMA </t>
        </is>
      </c>
      <c r="J87" s="9" t="n">
        <v>190</v>
      </c>
      <c r="K87" s="10">
        <f>IF($E87="","",IFERROR(INDEX('01_Cad_Pecas'!$H$2:$H$5000,MATCH($E87,'01_Cad_Pecas'!$D$2:$D$5000,0)),IFERROR(INDEX('01_Cad_Pecas'!$H$2:$H$5000,MATCH(VALUE($E87),'01_Cad_Pecas'!$D$2:$D$5000,0)),"")))</f>
        <v/>
      </c>
      <c r="L87" s="10">
        <f>IF($E87="","",IFERROR(INDEX('01_Cad_Pecas'!$I$2:$I$5000,MATCH($E87,'01_Cad_Pecas'!$D$2:$D$5000,0)),IFERROR(INDEX('01_Cad_Pecas'!$I$2:$I$5000,MATCH(VALUE($E87),'01_Cad_Pecas'!$D$2:$D$5000,0)),"")))</f>
        <v/>
      </c>
      <c r="M87" s="10">
        <f>IF(OR($J87="",$L87=""),"",IF($K87="",0,$K87)+$J87*$L87)</f>
        <v/>
      </c>
      <c r="N87" s="10" t="n">
        <v>46198</v>
      </c>
      <c r="O87" s="9" t="n">
        <v>190</v>
      </c>
      <c r="P87" s="10" t="n"/>
      <c r="Q87" s="10" t="n"/>
      <c r="R87" s="10">
        <f>IF(AND($P87&lt;&gt;"",$Q87&lt;&gt;""),($Q87-$P87)*1440,IF(AND($O87&lt;&gt;"",$L87&lt;&gt;""),IF($K87="",0,$K87)+$O87*$L87,""))</f>
        <v/>
      </c>
      <c r="S87" s="10" t="n"/>
      <c r="T87" s="10">
        <f>IF(OR($J87="",$O87=""),"",$O87/$J87)</f>
        <v/>
      </c>
      <c r="U87" s="10" t="n"/>
      <c r="V87" s="10">
        <f>IF($A87="","",IF(AND($A87&lt;&gt;"",NOT(OR($U87="Concluído",$U87="Concluido")),TODAY()&gt;$A87),"SIM","NÃO"))</f>
        <v/>
      </c>
      <c r="W87" s="10">
        <f>IF(OR($A87="",$I87="",$M87=""),"",SUMIFS($M$2:M87,$I$2:I87,$I87,$A$2:A87,$A87)-$M87)</f>
        <v/>
      </c>
      <c r="X87" s="10">
        <f>IF(OR($A87="",$I87=""),"",SUMIFS($M$2:$M$4922,$I$2:$I$4922,$I87,$A$2:$A$4922,$A87))</f>
        <v/>
      </c>
      <c r="Y87" s="10">
        <f>IFERROR(VLOOKUP($I87,'02_Cad_Maquinas'!$B$2:$H$200,7,FALSE()),"")</f>
        <v/>
      </c>
      <c r="Z87" s="10">
        <f>IF(OR($X87="",$Y87=""),"",$Y87-$X87)</f>
        <v/>
      </c>
      <c r="AA87" s="11">
        <f>IF(OR($X87="",$Y87=""),"",$X87/$Y87)</f>
        <v/>
      </c>
      <c r="AB87" s="10" t="inlineStr">
        <is>
          <t>10176|COLA DE ESPUMA</t>
        </is>
      </c>
      <c r="AC87" s="10">
        <f>IF($B87="","","|"&amp;SUBSTITUTE(TRIM(SUBSTITUTE(SUBSTITUTE(SUBSTITUTE(SUBSTITUTE(SUBSTITUTE(SUBSTITUTE(SUBSTITUTE(SUBSTITUTE(SUBSTITUTE(SUBSTITUTE(SUBSTITUTE(SUBSTITUTE(SUBSTITUTE(SUBSTITUTE(TRIM($B87&amp;""),CHAR(10)," "),CHAR(13)," "),"."," "),";"," "),","," "),"/"," "),"+"," "),"-"," "),"  "," "),"  "," "),"  "," "),"  "," "),"  "," "),"  "," "))," ","|")&amp;"|")</f>
        <v/>
      </c>
      <c r="AD87" s="10">
        <f>TRIM($I87&amp;"")</f>
        <v/>
      </c>
    </row>
    <row r="88" ht="24" customHeight="1">
      <c r="A88" s="9" t="n">
        <v>46199</v>
      </c>
      <c r="B88" s="10" t="n">
        <v>10176</v>
      </c>
      <c r="C88" s="10" t="inlineStr">
        <is>
          <t>M/C 0630 (MULTIMOVEIS)</t>
        </is>
      </c>
      <c r="D88" s="10" t="inlineStr">
        <is>
          <t>COLA DE ESPUMA</t>
        </is>
      </c>
      <c r="E88" s="10" t="n">
        <v>30001330</v>
      </c>
      <c r="F88" s="10" t="inlineStr">
        <is>
          <t>ENCOSTO 680X430X20 D20</t>
        </is>
      </c>
      <c r="G88" s="10" t="inlineStr">
        <is>
          <t xml:space="preserve">COLA DE ESPUMA </t>
        </is>
      </c>
      <c r="H88" s="10" t="inlineStr">
        <is>
          <t xml:space="preserve">COLA DE ESPUMA </t>
        </is>
      </c>
      <c r="I88" s="9" t="inlineStr">
        <is>
          <t xml:space="preserve">COLA DE ESPUMA </t>
        </is>
      </c>
      <c r="J88" s="9" t="n">
        <v>48</v>
      </c>
      <c r="K88" s="10">
        <f>IF($E88="","",IFERROR(INDEX('01_Cad_Pecas'!$H$2:$H$5000,MATCH($E88,'01_Cad_Pecas'!$D$2:$D$5000,0)),IFERROR(INDEX('01_Cad_Pecas'!$H$2:$H$5000,MATCH(VALUE($E88),'01_Cad_Pecas'!$D$2:$D$5000,0)),"")))</f>
        <v/>
      </c>
      <c r="L88" s="10">
        <f>IF($E88="","",IFERROR(INDEX('01_Cad_Pecas'!$I$2:$I$5000,MATCH($E88,'01_Cad_Pecas'!$D$2:$D$5000,0)),IFERROR(INDEX('01_Cad_Pecas'!$I$2:$I$5000,MATCH(VALUE($E88),'01_Cad_Pecas'!$D$2:$D$5000,0)),"")))</f>
        <v/>
      </c>
      <c r="M88" s="10">
        <f>IF(OR($J88="",$L88=""),"",IF($K88="",0,$K88)+$J88*$L88)</f>
        <v/>
      </c>
      <c r="N88" s="10" t="n">
        <v>46198</v>
      </c>
      <c r="O88" s="9" t="n">
        <v>48</v>
      </c>
      <c r="P88" s="10" t="n"/>
      <c r="Q88" s="10" t="n"/>
      <c r="R88" s="10">
        <f>IF(AND($P88&lt;&gt;"",$Q88&lt;&gt;""),($Q88-$P88)*1440,IF(AND($O88&lt;&gt;"",$L88&lt;&gt;""),IF($K88="",0,$K88)+$O88*$L88,""))</f>
        <v/>
      </c>
      <c r="S88" s="10" t="n"/>
      <c r="T88" s="10">
        <f>IF(OR($J88="",$O88=""),"",$O88/$J88)</f>
        <v/>
      </c>
      <c r="U88" s="10" t="n"/>
      <c r="V88" s="10">
        <f>IF($A88="","",IF(AND($A88&lt;&gt;"",NOT(OR($U88="Concluído",$U88="Concluido")),TODAY()&gt;$A88),"SIM","NÃO"))</f>
        <v/>
      </c>
      <c r="W88" s="10">
        <f>IF(OR($A88="",$I88="",$M88=""),"",SUMIFS($M$2:M88,$I$2:I88,$I88,$A$2:A88,$A88)-$M88)</f>
        <v/>
      </c>
      <c r="X88" s="10">
        <f>IF(OR($A88="",$I88=""),"",SUMIFS($M$2:$M$4922,$I$2:$I$4922,$I88,$A$2:$A$4922,$A88))</f>
        <v/>
      </c>
      <c r="Y88" s="10">
        <f>IFERROR(VLOOKUP($I88,'02_Cad_Maquinas'!$B$2:$H$200,7,FALSE()),"")</f>
        <v/>
      </c>
      <c r="Z88" s="10">
        <f>IF(OR($X88="",$Y88=""),"",$Y88-$X88)</f>
        <v/>
      </c>
      <c r="AA88" s="11">
        <f>IF(OR($X88="",$Y88=""),"",$X88/$Y88)</f>
        <v/>
      </c>
      <c r="AB88" s="10" t="inlineStr">
        <is>
          <t>10176|COLA DE ESPUMA</t>
        </is>
      </c>
      <c r="AC88" s="10">
        <f>IF($B88="","","|"&amp;SUBSTITUTE(TRIM(SUBSTITUTE(SUBSTITUTE(SUBSTITUTE(SUBSTITUTE(SUBSTITUTE(SUBSTITUTE(SUBSTITUTE(SUBSTITUTE(SUBSTITUTE(SUBSTITUTE(SUBSTITUTE(SUBSTITUTE(SUBSTITUTE(SUBSTITUTE(TRIM($B88&amp;""),CHAR(10)," "),CHAR(13)," "),"."," "),";"," "),","," "),"/"," "),"+"," "),"-"," "),"  "," "),"  "," "),"  "," "),"  "," "),"  "," "),"  "," "))," ","|")&amp;"|")</f>
        <v/>
      </c>
      <c r="AD88" s="10">
        <f>TRIM($I88&amp;"")</f>
        <v/>
      </c>
    </row>
    <row r="89" ht="24" customHeight="1">
      <c r="A89" s="9" t="n">
        <v>46199</v>
      </c>
      <c r="B89" s="10" t="n">
        <v>10176</v>
      </c>
      <c r="C89" s="10" t="inlineStr">
        <is>
          <t>M/C 0630 (MULTIMOVEIS)</t>
        </is>
      </c>
      <c r="D89" s="10" t="inlineStr">
        <is>
          <t>COLA DE ESPUMA</t>
        </is>
      </c>
      <c r="E89" s="10" t="n">
        <v>30004807</v>
      </c>
      <c r="F89" s="10" t="inlineStr">
        <is>
          <t>ASSENTO ESTOFADO - CAD SANTIAGO</t>
        </is>
      </c>
      <c r="G89" s="10" t="inlineStr">
        <is>
          <t xml:space="preserve">COLA DE ESPUMA </t>
        </is>
      </c>
      <c r="H89" s="10" t="inlineStr">
        <is>
          <t xml:space="preserve">COLA DE ESPUMA </t>
        </is>
      </c>
      <c r="I89" s="9" t="inlineStr">
        <is>
          <t xml:space="preserve">COLA DE ESPUMA </t>
        </is>
      </c>
      <c r="J89" s="9" t="n">
        <v>30</v>
      </c>
      <c r="K89" s="10">
        <f>IF($E89="","",IFERROR(INDEX('01_Cad_Pecas'!$H$2:$H$5000,MATCH($E89,'01_Cad_Pecas'!$D$2:$D$5000,0)),IFERROR(INDEX('01_Cad_Pecas'!$H$2:$H$5000,MATCH(VALUE($E89),'01_Cad_Pecas'!$D$2:$D$5000,0)),"")))</f>
        <v/>
      </c>
      <c r="L89" s="10">
        <f>IF($E89="","",IFERROR(INDEX('01_Cad_Pecas'!$I$2:$I$5000,MATCH($E89,'01_Cad_Pecas'!$D$2:$D$5000,0)),IFERROR(INDEX('01_Cad_Pecas'!$I$2:$I$5000,MATCH(VALUE($E89),'01_Cad_Pecas'!$D$2:$D$5000,0)),"")))</f>
        <v/>
      </c>
      <c r="M89" s="10">
        <f>IF(OR($J89="",$L89=""),"",IF($K89="",0,$K89)+$J89*$L89)</f>
        <v/>
      </c>
      <c r="N89" s="10" t="n">
        <v>46198</v>
      </c>
      <c r="O89" s="9" t="n">
        <v>30</v>
      </c>
      <c r="P89" s="10" t="n"/>
      <c r="Q89" s="10" t="n"/>
      <c r="R89" s="10">
        <f>IF(AND($P89&lt;&gt;"",$Q89&lt;&gt;""),($Q89-$P89)*1440,IF(AND($O89&lt;&gt;"",$L89&lt;&gt;""),IF($K89="",0,$K89)+$O89*$L89,""))</f>
        <v/>
      </c>
      <c r="S89" s="10" t="n"/>
      <c r="T89" s="10">
        <f>IF(OR($J89="",$O89=""),"",$O89/$J89)</f>
        <v/>
      </c>
      <c r="U89" s="10" t="n"/>
      <c r="V89" s="10">
        <f>IF($A89="","",IF(AND($A89&lt;&gt;"",NOT(OR($U89="Concluído",$U89="Concluido")),TODAY()&gt;$A89),"SIM","NÃO"))</f>
        <v/>
      </c>
      <c r="W89" s="10">
        <f>IF(OR($A89="",$I89="",$M89=""),"",SUMIFS($M$2:M89,$I$2:I89,$I89,$A$2:A89,$A89)-$M89)</f>
        <v/>
      </c>
      <c r="X89" s="10">
        <f>IF(OR($A89="",$I89=""),"",SUMIFS($M$2:$M$4922,$I$2:$I$4922,$I89,$A$2:$A$4922,$A89))</f>
        <v/>
      </c>
      <c r="Y89" s="10">
        <f>IFERROR(VLOOKUP($I89,'02_Cad_Maquinas'!$B$2:$H$200,7,FALSE()),"")</f>
        <v/>
      </c>
      <c r="Z89" s="10">
        <f>IF(OR($X89="",$Y89=""),"",$Y89-$X89)</f>
        <v/>
      </c>
      <c r="AA89" s="11">
        <f>IF(OR($X89="",$Y89=""),"",$X89/$Y89)</f>
        <v/>
      </c>
      <c r="AB89" s="10" t="inlineStr">
        <is>
          <t>10176|COLA DE ESPUMA</t>
        </is>
      </c>
      <c r="AC89" s="10">
        <f>IF($B89="","","|"&amp;SUBSTITUTE(TRIM(SUBSTITUTE(SUBSTITUTE(SUBSTITUTE(SUBSTITUTE(SUBSTITUTE(SUBSTITUTE(SUBSTITUTE(SUBSTITUTE(SUBSTITUTE(SUBSTITUTE(SUBSTITUTE(SUBSTITUTE(SUBSTITUTE(SUBSTITUTE(TRIM($B89&amp;""),CHAR(10)," "),CHAR(13)," "),"."," "),";"," "),","," "),"/"," "),"+"," "),"-"," "),"  "," "),"  "," "),"  "," "),"  "," "),"  "," "),"  "," "))," ","|")&amp;"|")</f>
        <v/>
      </c>
      <c r="AD89" s="10">
        <f>TRIM($I89&amp;"")</f>
        <v/>
      </c>
    </row>
    <row r="90" ht="36" customHeight="1">
      <c r="A90" s="9" t="n">
        <v>46199</v>
      </c>
      <c r="B90" s="10" t="n">
        <v>10163</v>
      </c>
      <c r="C90" s="10" t="inlineStr">
        <is>
          <t>33751 MULTIMOVEIS ESPORTAÇÃO</t>
        </is>
      </c>
      <c r="D90" s="10" t="inlineStr">
        <is>
          <t>COLA DE ESPUMA</t>
        </is>
      </c>
      <c r="E90" s="10" t="n">
        <v>30001213</v>
      </c>
      <c r="F90" s="10" t="inlineStr">
        <is>
          <t>ASSENTO ESTOFADO - CADEIRA PÉ INTEIRO</t>
        </is>
      </c>
      <c r="G90" s="10" t="inlineStr">
        <is>
          <t xml:space="preserve">COLA DE ESPUMA </t>
        </is>
      </c>
      <c r="H90" s="10" t="inlineStr">
        <is>
          <t xml:space="preserve">COLA DE ESPUMA </t>
        </is>
      </c>
      <c r="I90" s="9" t="inlineStr">
        <is>
          <t xml:space="preserve">COLA DE ESPUMA </t>
        </is>
      </c>
      <c r="J90" s="9" t="n">
        <v>380</v>
      </c>
      <c r="K90" s="10">
        <f>IF($E90="","",IFERROR(INDEX('01_Cad_Pecas'!$H$2:$H$5000,MATCH($E90,'01_Cad_Pecas'!$D$2:$D$5000,0)),IFERROR(INDEX('01_Cad_Pecas'!$H$2:$H$5000,MATCH(VALUE($E90),'01_Cad_Pecas'!$D$2:$D$5000,0)),"")))</f>
        <v/>
      </c>
      <c r="L90" s="10">
        <f>IF($E90="","",IFERROR(INDEX('01_Cad_Pecas'!$I$2:$I$5000,MATCH($E90,'01_Cad_Pecas'!$D$2:$D$5000,0)),IFERROR(INDEX('01_Cad_Pecas'!$I$2:$I$5000,MATCH(VALUE($E90),'01_Cad_Pecas'!$D$2:$D$5000,0)),"")))</f>
        <v/>
      </c>
      <c r="M90" s="10">
        <f>IF(OR($J90="",$L90=""),"",IF($K90="",0,$K90)+$J90*$L90)</f>
        <v/>
      </c>
      <c r="N90" s="10" t="n">
        <v>46198</v>
      </c>
      <c r="O90" s="9" t="n">
        <v>380</v>
      </c>
      <c r="P90" s="10" t="n"/>
      <c r="Q90" s="10" t="n"/>
      <c r="R90" s="10">
        <f>IF(AND($P90&lt;&gt;"",$Q90&lt;&gt;""),($Q90-$P90)*1440,IF(AND($O90&lt;&gt;"",$L90&lt;&gt;""),IF($K90="",0,$K90)+$O90*$L90,""))</f>
        <v/>
      </c>
      <c r="S90" s="10" t="n"/>
      <c r="T90" s="10">
        <f>IF(OR($J90="",$O90=""),"",$O90/$J90)</f>
        <v/>
      </c>
      <c r="U90" s="10" t="n"/>
      <c r="V90" s="10">
        <f>IF($A90="","",IF(AND($A90&lt;&gt;"",NOT(OR($U90="Concluído",$U90="Concluido")),TODAY()&gt;$A90),"SIM","NÃO"))</f>
        <v/>
      </c>
      <c r="W90" s="10">
        <f>IF(OR($A90="",$I90="",$M90=""),"",SUMIFS($M$2:M90,$I$2:I90,$I90,$A$2:A90,$A90)-$M90)</f>
        <v/>
      </c>
      <c r="X90" s="10">
        <f>IF(OR($A90="",$I90=""),"",SUMIFS($M$2:$M$4922,$I$2:$I$4922,$I90,$A$2:$A$4922,$A90))</f>
        <v/>
      </c>
      <c r="Y90" s="10">
        <f>IFERROR(VLOOKUP($I90,'02_Cad_Maquinas'!$B$2:$H$200,7,FALSE()),"")</f>
        <v/>
      </c>
      <c r="Z90" s="10">
        <f>IF(OR($X90="",$Y90=""),"",$Y90-$X90)</f>
        <v/>
      </c>
      <c r="AA90" s="11">
        <f>IF(OR($X90="",$Y90=""),"",$X90/$Y90)</f>
        <v/>
      </c>
      <c r="AB90" s="10" t="inlineStr">
        <is>
          <t>10163|COLA DE ESPUMA</t>
        </is>
      </c>
      <c r="AC90" s="10">
        <f>IF($B90="","","|"&amp;SUBSTITUTE(TRIM(SUBSTITUTE(SUBSTITUTE(SUBSTITUTE(SUBSTITUTE(SUBSTITUTE(SUBSTITUTE(SUBSTITUTE(SUBSTITUTE(SUBSTITUTE(SUBSTITUTE(SUBSTITUTE(SUBSTITUTE(SUBSTITUTE(SUBSTITUTE(TRIM($B90&amp;""),CHAR(10)," "),CHAR(13)," "),"."," "),";"," "),","," "),"/"," "),"+"," "),"-"," "),"  "," "),"  "," "),"  "," "),"  "," "),"  "," "),"  "," "))," ","|")&amp;"|")</f>
        <v/>
      </c>
      <c r="AD90" s="10">
        <f>TRIM($I90&amp;"")</f>
        <v/>
      </c>
    </row>
    <row r="91" ht="36" customHeight="1">
      <c r="A91" s="9" t="n">
        <v>46199</v>
      </c>
      <c r="B91" s="10" t="n">
        <v>10163</v>
      </c>
      <c r="C91" s="10" t="inlineStr">
        <is>
          <t>33751 MULTIMOVEIS ESPORTAÇÃO</t>
        </is>
      </c>
      <c r="D91" s="10" t="inlineStr">
        <is>
          <t>COLA DE ESPUMA</t>
        </is>
      </c>
      <c r="E91" s="10" t="n">
        <v>30001312</v>
      </c>
      <c r="F91" s="10" t="inlineStr">
        <is>
          <t>ENCOSTO ESTOFADO MENOR - CADEIRA PÉ INTEIRO BORD</t>
        </is>
      </c>
      <c r="G91" s="10" t="inlineStr">
        <is>
          <t xml:space="preserve">COLA DE ESPUMA </t>
        </is>
      </c>
      <c r="H91" s="10" t="inlineStr">
        <is>
          <t xml:space="preserve">COLA DE ESPUMA </t>
        </is>
      </c>
      <c r="I91" s="9" t="inlineStr">
        <is>
          <t xml:space="preserve">COLA DE ESPUMA </t>
        </is>
      </c>
      <c r="J91" s="9" t="n">
        <v>130</v>
      </c>
      <c r="K91" s="10">
        <f>IF($E91="","",IFERROR(INDEX('01_Cad_Pecas'!$H$2:$H$5000,MATCH($E91,'01_Cad_Pecas'!$D$2:$D$5000,0)),IFERROR(INDEX('01_Cad_Pecas'!$H$2:$H$5000,MATCH(VALUE($E91),'01_Cad_Pecas'!$D$2:$D$5000,0)),"")))</f>
        <v/>
      </c>
      <c r="L91" s="10">
        <f>IF($E91="","",IFERROR(INDEX('01_Cad_Pecas'!$I$2:$I$5000,MATCH($E91,'01_Cad_Pecas'!$D$2:$D$5000,0)),IFERROR(INDEX('01_Cad_Pecas'!$I$2:$I$5000,MATCH(VALUE($E91),'01_Cad_Pecas'!$D$2:$D$5000,0)),"")))</f>
        <v/>
      </c>
      <c r="M91" s="10">
        <f>IF(OR($J91="",$L91=""),"",IF($K91="",0,$K91)+$J91*$L91)</f>
        <v/>
      </c>
      <c r="N91" s="10" t="n">
        <v>46198</v>
      </c>
      <c r="O91" s="9" t="n">
        <v>130</v>
      </c>
      <c r="P91" s="10" t="n"/>
      <c r="Q91" s="10" t="n"/>
      <c r="R91" s="10">
        <f>IF(AND($P91&lt;&gt;"",$Q91&lt;&gt;""),($Q91-$P91)*1440,IF(AND($O91&lt;&gt;"",$L91&lt;&gt;""),IF($K91="",0,$K91)+$O91*$L91,""))</f>
        <v/>
      </c>
      <c r="S91" s="10" t="n"/>
      <c r="T91" s="10">
        <f>IF(OR($J91="",$O91=""),"",$O91/$J91)</f>
        <v/>
      </c>
      <c r="U91" s="10" t="n"/>
      <c r="V91" s="10">
        <f>IF($A91="","",IF(AND($A91&lt;&gt;"",NOT(OR($U91="Concluído",$U91="Concluido")),TODAY()&gt;$A91),"SIM","NÃO"))</f>
        <v/>
      </c>
      <c r="W91" s="10">
        <f>IF(OR($A91="",$I91="",$M91=""),"",SUMIFS($M$2:M91,$I$2:I91,$I91,$A$2:A91,$A91)-$M91)</f>
        <v/>
      </c>
      <c r="X91" s="10">
        <f>IF(OR($A91="",$I91=""),"",SUMIFS($M$2:$M$4922,$I$2:$I$4922,$I91,$A$2:$A$4922,$A91))</f>
        <v/>
      </c>
      <c r="Y91" s="10">
        <f>IFERROR(VLOOKUP($I91,'02_Cad_Maquinas'!$B$2:$H$200,7,FALSE()),"")</f>
        <v/>
      </c>
      <c r="Z91" s="10">
        <f>IF(OR($X91="",$Y91=""),"",$Y91-$X91)</f>
        <v/>
      </c>
      <c r="AA91" s="11">
        <f>IF(OR($X91="",$Y91=""),"",$X91/$Y91)</f>
        <v/>
      </c>
      <c r="AB91" s="10" t="inlineStr">
        <is>
          <t>10163|COLA DE ESPUMA</t>
        </is>
      </c>
      <c r="AC91" s="10">
        <f>IF($B91="","","|"&amp;SUBSTITUTE(TRIM(SUBSTITUTE(SUBSTITUTE(SUBSTITUTE(SUBSTITUTE(SUBSTITUTE(SUBSTITUTE(SUBSTITUTE(SUBSTITUTE(SUBSTITUTE(SUBSTITUTE(SUBSTITUTE(SUBSTITUTE(SUBSTITUTE(SUBSTITUTE(TRIM($B91&amp;""),CHAR(10)," "),CHAR(13)," "),"."," "),";"," "),","," "),"/"," "),"+"," "),"-"," "),"  "," "),"  "," "),"  "," "),"  "," "),"  "," "),"  "," "))," ","|")&amp;"|")</f>
        <v/>
      </c>
      <c r="AD91" s="10">
        <f>TRIM($I91&amp;"")</f>
        <v/>
      </c>
    </row>
    <row r="92" ht="36" customHeight="1">
      <c r="A92" s="9" t="n">
        <v>46199</v>
      </c>
      <c r="B92" s="10" t="n">
        <v>10163</v>
      </c>
      <c r="C92" s="10" t="inlineStr">
        <is>
          <t>33751 MULTIMOVEIS ESPORTAÇÃO</t>
        </is>
      </c>
      <c r="D92" s="10" t="inlineStr">
        <is>
          <t>COLA DE ESPUMA</t>
        </is>
      </c>
      <c r="E92" s="10" t="n">
        <v>30001412</v>
      </c>
      <c r="F92" s="10" t="inlineStr">
        <is>
          <t>ENCOSTO ESTOFADO MENOR - CADEIRA PÉ INTEIRO</t>
        </is>
      </c>
      <c r="G92" s="10" t="inlineStr">
        <is>
          <t xml:space="preserve">COLA DE ESPUMA </t>
        </is>
      </c>
      <c r="H92" s="10" t="inlineStr">
        <is>
          <t xml:space="preserve">COLA DE ESPUMA </t>
        </is>
      </c>
      <c r="I92" s="9" t="inlineStr">
        <is>
          <t xml:space="preserve">COLA DE ESPUMA </t>
        </is>
      </c>
      <c r="J92" s="9" t="n">
        <v>250</v>
      </c>
      <c r="K92" s="10">
        <f>IF($E92="","",IFERROR(INDEX('01_Cad_Pecas'!$H$2:$H$5000,MATCH($E92,'01_Cad_Pecas'!$D$2:$D$5000,0)),IFERROR(INDEX('01_Cad_Pecas'!$H$2:$H$5000,MATCH(VALUE($E92),'01_Cad_Pecas'!$D$2:$D$5000,0)),"")))</f>
        <v/>
      </c>
      <c r="L92" s="10">
        <f>IF($E92="","",IFERROR(INDEX('01_Cad_Pecas'!$I$2:$I$5000,MATCH($E92,'01_Cad_Pecas'!$D$2:$D$5000,0)),IFERROR(INDEX('01_Cad_Pecas'!$I$2:$I$5000,MATCH(VALUE($E92),'01_Cad_Pecas'!$D$2:$D$5000,0)),"")))</f>
        <v/>
      </c>
      <c r="M92" s="10">
        <f>IF(OR($J92="",$L92=""),"",IF($K92="",0,$K92)+$J92*$L92)</f>
        <v/>
      </c>
      <c r="N92" s="10" t="n">
        <v>46198</v>
      </c>
      <c r="O92" s="9" t="n">
        <v>250</v>
      </c>
      <c r="P92" s="10" t="n"/>
      <c r="Q92" s="10" t="n"/>
      <c r="R92" s="10">
        <f>IF(AND($P92&lt;&gt;"",$Q92&lt;&gt;""),($Q92-$P92)*1440,IF(AND($O92&lt;&gt;"",$L92&lt;&gt;""),IF($K92="",0,$K92)+$O92*$L92,""))</f>
        <v/>
      </c>
      <c r="S92" s="10" t="n"/>
      <c r="T92" s="10">
        <f>IF(OR($J92="",$O92=""),"",$O92/$J92)</f>
        <v/>
      </c>
      <c r="U92" s="10" t="n"/>
      <c r="V92" s="10">
        <f>IF($A92="","",IF(AND($A92&lt;&gt;"",NOT(OR($U92="Concluído",$U92="Concluido")),TODAY()&gt;$A92),"SIM","NÃO"))</f>
        <v/>
      </c>
      <c r="W92" s="10">
        <f>IF(OR($A92="",$I92="",$M92=""),"",SUMIFS($M$2:M92,$I$2:I92,$I92,$A$2:A92,$A92)-$M92)</f>
        <v/>
      </c>
      <c r="X92" s="10">
        <f>IF(OR($A92="",$I92=""),"",SUMIFS($M$2:$M$4922,$I$2:$I$4922,$I92,$A$2:$A$4922,$A92))</f>
        <v/>
      </c>
      <c r="Y92" s="10">
        <f>IFERROR(VLOOKUP($I92,'02_Cad_Maquinas'!$B$2:$H$200,7,FALSE()),"")</f>
        <v/>
      </c>
      <c r="Z92" s="10">
        <f>IF(OR($X92="",$Y92=""),"",$Y92-$X92)</f>
        <v/>
      </c>
      <c r="AA92" s="11">
        <f>IF(OR($X92="",$Y92=""),"",$X92/$Y92)</f>
        <v/>
      </c>
      <c r="AB92" s="10" t="inlineStr">
        <is>
          <t>10163|COLA DE ESPUMA</t>
        </is>
      </c>
      <c r="AC92" s="10">
        <f>IF($B92="","","|"&amp;SUBSTITUTE(TRIM(SUBSTITUTE(SUBSTITUTE(SUBSTITUTE(SUBSTITUTE(SUBSTITUTE(SUBSTITUTE(SUBSTITUTE(SUBSTITUTE(SUBSTITUTE(SUBSTITUTE(SUBSTITUTE(SUBSTITUTE(SUBSTITUTE(SUBSTITUTE(TRIM($B92&amp;""),CHAR(10)," "),CHAR(13)," "),"."," "),";"," "),","," "),"/"," "),"+"," "),"-"," "),"  "," "),"  "," "),"  "," "),"  "," "),"  "," "),"  "," "))," ","|")&amp;"|")</f>
        <v/>
      </c>
      <c r="AD92" s="10">
        <f>TRIM($I92&amp;"")</f>
        <v/>
      </c>
    </row>
    <row r="93" ht="36" customHeight="1">
      <c r="A93" s="9" t="n">
        <v>46199</v>
      </c>
      <c r="B93" s="10" t="n">
        <v>10163</v>
      </c>
      <c r="C93" s="10" t="inlineStr">
        <is>
          <t>33751 MULTIMOVEIS ESPORTAÇÃO</t>
        </is>
      </c>
      <c r="D93" s="10" t="inlineStr">
        <is>
          <t>COLA DE ESPUMA</t>
        </is>
      </c>
      <c r="E93" s="10" t="n">
        <v>30001231</v>
      </c>
      <c r="F93" s="10" t="inlineStr">
        <is>
          <t>ASSENTO 430X405X30 D20</t>
        </is>
      </c>
      <c r="G93" s="10" t="inlineStr">
        <is>
          <t xml:space="preserve">COLA DE ESPUMA </t>
        </is>
      </c>
      <c r="H93" s="10" t="inlineStr">
        <is>
          <t xml:space="preserve">COLA DE ESPUMA </t>
        </is>
      </c>
      <c r="I93" s="9" t="inlineStr">
        <is>
          <t xml:space="preserve">COLA DE ESPUMA </t>
        </is>
      </c>
      <c r="J93" s="9" t="n">
        <v>380</v>
      </c>
      <c r="K93" s="10">
        <f>IF($E93="","",IFERROR(INDEX('01_Cad_Pecas'!$H$2:$H$5000,MATCH($E93,'01_Cad_Pecas'!$D$2:$D$5000,0)),IFERROR(INDEX('01_Cad_Pecas'!$H$2:$H$5000,MATCH(VALUE($E93),'01_Cad_Pecas'!$D$2:$D$5000,0)),"")))</f>
        <v/>
      </c>
      <c r="L93" s="10">
        <f>IF($E93="","",IFERROR(INDEX('01_Cad_Pecas'!$I$2:$I$5000,MATCH($E93,'01_Cad_Pecas'!$D$2:$D$5000,0)),IFERROR(INDEX('01_Cad_Pecas'!$I$2:$I$5000,MATCH(VALUE($E93),'01_Cad_Pecas'!$D$2:$D$5000,0)),"")))</f>
        <v/>
      </c>
      <c r="M93" s="10">
        <f>IF(OR($J93="",$L93=""),"",IF($K93="",0,$K93)+$J93*$L93)</f>
        <v/>
      </c>
      <c r="N93" s="10" t="n">
        <v>46198</v>
      </c>
      <c r="O93" s="9" t="n">
        <v>380</v>
      </c>
      <c r="P93" s="10" t="n"/>
      <c r="Q93" s="10" t="n"/>
      <c r="R93" s="10">
        <f>IF(AND($P93&lt;&gt;"",$Q93&lt;&gt;""),($Q93-$P93)*1440,IF(AND($O93&lt;&gt;"",$L93&lt;&gt;""),IF($K93="",0,$K93)+$O93*$L93,""))</f>
        <v/>
      </c>
      <c r="S93" s="10" t="n"/>
      <c r="T93" s="10">
        <f>IF(OR($J93="",$O93=""),"",$O93/$J93)</f>
        <v/>
      </c>
      <c r="U93" s="10" t="n"/>
      <c r="V93" s="10">
        <f>IF($A93="","",IF(AND($A93&lt;&gt;"",NOT(OR($U93="Concluído",$U93="Concluido")),TODAY()&gt;$A93),"SIM","NÃO"))</f>
        <v/>
      </c>
      <c r="W93" s="10">
        <f>IF(OR($A93="",$I93="",$M93=""),"",SUMIFS($M$2:M93,$I$2:I93,$I93,$A$2:A93,$A93)-$M93)</f>
        <v/>
      </c>
      <c r="X93" s="10">
        <f>IF(OR($A93="",$I93=""),"",SUMIFS($M$2:$M$4922,$I$2:$I$4922,$I93,$A$2:$A$4922,$A93))</f>
        <v/>
      </c>
      <c r="Y93" s="10">
        <f>IFERROR(VLOOKUP($I93,'02_Cad_Maquinas'!$B$2:$H$200,7,FALSE()),"")</f>
        <v/>
      </c>
      <c r="Z93" s="10">
        <f>IF(OR($X93="",$Y93=""),"",$Y93-$X93)</f>
        <v/>
      </c>
      <c r="AA93" s="11">
        <f>IF(OR($X93="",$Y93=""),"",$X93/$Y93)</f>
        <v/>
      </c>
      <c r="AB93" s="10" t="inlineStr">
        <is>
          <t>10163|COLA DE ESPUMA</t>
        </is>
      </c>
      <c r="AC93" s="10">
        <f>IF($B93="","","|"&amp;SUBSTITUTE(TRIM(SUBSTITUTE(SUBSTITUTE(SUBSTITUTE(SUBSTITUTE(SUBSTITUTE(SUBSTITUTE(SUBSTITUTE(SUBSTITUTE(SUBSTITUTE(SUBSTITUTE(SUBSTITUTE(SUBSTITUTE(SUBSTITUTE(SUBSTITUTE(TRIM($B93&amp;""),CHAR(10)," "),CHAR(13)," "),"."," "),";"," "),","," "),"/"," "),"+"," "),"-"," "),"  "," "),"  "," "),"  "," "),"  "," "),"  "," "),"  "," "))," ","|")&amp;"|")</f>
        <v/>
      </c>
      <c r="AD93" s="10">
        <f>TRIM($I93&amp;"")</f>
        <v/>
      </c>
    </row>
    <row r="94" ht="36" customHeight="1">
      <c r="A94" s="9" t="n">
        <v>46199</v>
      </c>
      <c r="B94" s="10" t="n">
        <v>10163</v>
      </c>
      <c r="C94" s="10" t="inlineStr">
        <is>
          <t>33751 MULTIMOVEIS ESPORTAÇÃO</t>
        </is>
      </c>
      <c r="D94" s="10" t="inlineStr">
        <is>
          <t>COLA DE ESPUMA</t>
        </is>
      </c>
      <c r="E94" s="10" t="n">
        <v>30001235</v>
      </c>
      <c r="F94" s="10" t="inlineStr">
        <is>
          <t>ENCOSTO 680X430X20 D20</t>
        </is>
      </c>
      <c r="G94" s="10" t="inlineStr">
        <is>
          <t xml:space="preserve">COLA DE ESPUMA </t>
        </is>
      </c>
      <c r="H94" s="10" t="inlineStr">
        <is>
          <t xml:space="preserve">COLA DE ESPUMA </t>
        </is>
      </c>
      <c r="I94" s="9" t="inlineStr">
        <is>
          <t xml:space="preserve">COLA DE ESPUMA </t>
        </is>
      </c>
      <c r="J94" s="9" t="n">
        <v>250</v>
      </c>
      <c r="K94" s="10">
        <f>IF($E94="","",IFERROR(INDEX('01_Cad_Pecas'!$H$2:$H$5000,MATCH($E94,'01_Cad_Pecas'!$D$2:$D$5000,0)),IFERROR(INDEX('01_Cad_Pecas'!$H$2:$H$5000,MATCH(VALUE($E94),'01_Cad_Pecas'!$D$2:$D$5000,0)),"")))</f>
        <v/>
      </c>
      <c r="L94" s="10">
        <f>IF($E94="","",IFERROR(INDEX('01_Cad_Pecas'!$I$2:$I$5000,MATCH($E94,'01_Cad_Pecas'!$D$2:$D$5000,0)),IFERROR(INDEX('01_Cad_Pecas'!$I$2:$I$5000,MATCH(VALUE($E94),'01_Cad_Pecas'!$D$2:$D$5000,0)),"")))</f>
        <v/>
      </c>
      <c r="M94" s="10">
        <f>IF(OR($J94="",$L94=""),"",IF($K94="",0,$K94)+$J94*$L94)</f>
        <v/>
      </c>
      <c r="N94" s="10" t="n">
        <v>46198</v>
      </c>
      <c r="O94" s="9" t="n">
        <v>250</v>
      </c>
      <c r="P94" s="10" t="n"/>
      <c r="Q94" s="10" t="n"/>
      <c r="R94" s="10">
        <f>IF(AND($P94&lt;&gt;"",$Q94&lt;&gt;""),($Q94-$P94)*1440,IF(AND($O94&lt;&gt;"",$L94&lt;&gt;""),IF($K94="",0,$K94)+$O94*$L94,""))</f>
        <v/>
      </c>
      <c r="S94" s="10" t="n"/>
      <c r="T94" s="10">
        <f>IF(OR($J94="",$O94=""),"",$O94/$J94)</f>
        <v/>
      </c>
      <c r="U94" s="10" t="n"/>
      <c r="V94" s="10">
        <f>IF($A94="","",IF(AND($A94&lt;&gt;"",NOT(OR($U94="Concluído",$U94="Concluido")),TODAY()&gt;$A94),"SIM","NÃO"))</f>
        <v/>
      </c>
      <c r="W94" s="10">
        <f>IF(OR($A94="",$I94="",$M94=""),"",SUMIFS($M$2:M94,$I$2:I94,$I94,$A$2:A94,$A94)-$M94)</f>
        <v/>
      </c>
      <c r="X94" s="10">
        <f>IF(OR($A94="",$I94=""),"",SUMIFS($M$2:$M$4922,$I$2:$I$4922,$I94,$A$2:$A$4922,$A94))</f>
        <v/>
      </c>
      <c r="Y94" s="10">
        <f>IFERROR(VLOOKUP($I94,'02_Cad_Maquinas'!$B$2:$H$200,7,FALSE()),"")</f>
        <v/>
      </c>
      <c r="Z94" s="10">
        <f>IF(OR($X94="",$Y94=""),"",$Y94-$X94)</f>
        <v/>
      </c>
      <c r="AA94" s="11">
        <f>IF(OR($X94="",$Y94=""),"",$X94/$Y94)</f>
        <v/>
      </c>
      <c r="AB94" s="10" t="inlineStr">
        <is>
          <t>10163|COLA DE ESPUMA</t>
        </is>
      </c>
      <c r="AC94" s="10">
        <f>IF($B94="","","|"&amp;SUBSTITUTE(TRIM(SUBSTITUTE(SUBSTITUTE(SUBSTITUTE(SUBSTITUTE(SUBSTITUTE(SUBSTITUTE(SUBSTITUTE(SUBSTITUTE(SUBSTITUTE(SUBSTITUTE(SUBSTITUTE(SUBSTITUTE(SUBSTITUTE(SUBSTITUTE(TRIM($B94&amp;""),CHAR(10)," "),CHAR(13)," "),"."," "),";"," "),","," "),"/"," "),"+"," "),"-"," "),"  "," "),"  "," "),"  "," "),"  "," "),"  "," "),"  "," "))," ","|")&amp;"|")</f>
        <v/>
      </c>
      <c r="AD94" s="10">
        <f>TRIM($I94&amp;"")</f>
        <v/>
      </c>
    </row>
    <row r="95" ht="36" customHeight="1">
      <c r="A95" s="9" t="n">
        <v>46199</v>
      </c>
      <c r="B95" s="10" t="n">
        <v>10163</v>
      </c>
      <c r="C95" s="10" t="inlineStr">
        <is>
          <t>33751 MULTIMOVEIS ESPORTAÇÃO</t>
        </is>
      </c>
      <c r="D95" s="10" t="inlineStr">
        <is>
          <t>COLA DE ESPUMA</t>
        </is>
      </c>
      <c r="E95" s="10" t="n">
        <v>30001330</v>
      </c>
      <c r="F95" s="10" t="inlineStr">
        <is>
          <t>ENCOSTO 680X430X20 D20</t>
        </is>
      </c>
      <c r="G95" s="10" t="inlineStr">
        <is>
          <t xml:space="preserve">COLA DE ESPUMA </t>
        </is>
      </c>
      <c r="H95" s="10" t="inlineStr">
        <is>
          <t xml:space="preserve">COLA DE ESPUMA </t>
        </is>
      </c>
      <c r="I95" s="9" t="inlineStr">
        <is>
          <t xml:space="preserve">COLA DE ESPUMA </t>
        </is>
      </c>
      <c r="J95" s="9" t="n">
        <v>130</v>
      </c>
      <c r="K95" s="10">
        <f>IF($E95="","",IFERROR(INDEX('01_Cad_Pecas'!$H$2:$H$5000,MATCH($E95,'01_Cad_Pecas'!$D$2:$D$5000,0)),IFERROR(INDEX('01_Cad_Pecas'!$H$2:$H$5000,MATCH(VALUE($E95),'01_Cad_Pecas'!$D$2:$D$5000,0)),"")))</f>
        <v/>
      </c>
      <c r="L95" s="10">
        <f>IF($E95="","",IFERROR(INDEX('01_Cad_Pecas'!$I$2:$I$5000,MATCH($E95,'01_Cad_Pecas'!$D$2:$D$5000,0)),IFERROR(INDEX('01_Cad_Pecas'!$I$2:$I$5000,MATCH(VALUE($E95),'01_Cad_Pecas'!$D$2:$D$5000,0)),"")))</f>
        <v/>
      </c>
      <c r="M95" s="10">
        <f>IF(OR($J95="",$L95=""),"",IF($K95="",0,$K95)+$J95*$L95)</f>
        <v/>
      </c>
      <c r="N95" s="10" t="n">
        <v>46198</v>
      </c>
      <c r="O95" s="9" t="n">
        <v>130</v>
      </c>
      <c r="P95" s="10" t="n"/>
      <c r="Q95" s="10" t="n"/>
      <c r="R95" s="10">
        <f>IF(AND($P95&lt;&gt;"",$Q95&lt;&gt;""),($Q95-$P95)*1440,IF(AND($O95&lt;&gt;"",$L95&lt;&gt;""),IF($K95="",0,$K95)+$O95*$L95,""))</f>
        <v/>
      </c>
      <c r="S95" s="10" t="n"/>
      <c r="T95" s="10">
        <f>IF(OR($J95="",$O95=""),"",$O95/$J95)</f>
        <v/>
      </c>
      <c r="U95" s="10" t="n"/>
      <c r="V95" s="10">
        <f>IF($A95="","",IF(AND($A95&lt;&gt;"",NOT(OR($U95="Concluído",$U95="Concluido")),TODAY()&gt;$A95),"SIM","NÃO"))</f>
        <v/>
      </c>
      <c r="W95" s="10">
        <f>IF(OR($A95="",$I95="",$M95=""),"",SUMIFS($M$2:M95,$I$2:I95,$I95,$A$2:A95,$A95)-$M95)</f>
        <v/>
      </c>
      <c r="X95" s="10">
        <f>IF(OR($A95="",$I95=""),"",SUMIFS($M$2:$M$4922,$I$2:$I$4922,$I95,$A$2:$A$4922,$A95))</f>
        <v/>
      </c>
      <c r="Y95" s="10">
        <f>IFERROR(VLOOKUP($I95,'02_Cad_Maquinas'!$B$2:$H$200,7,FALSE()),"")</f>
        <v/>
      </c>
      <c r="Z95" s="10">
        <f>IF(OR($X95="",$Y95=""),"",$Y95-$X95)</f>
        <v/>
      </c>
      <c r="AA95" s="11">
        <f>IF(OR($X95="",$Y95=""),"",$X95/$Y95)</f>
        <v/>
      </c>
      <c r="AB95" s="10" t="inlineStr">
        <is>
          <t>10163|COLA DE ESPUMA</t>
        </is>
      </c>
      <c r="AC95" s="10">
        <f>IF($B95="","","|"&amp;SUBSTITUTE(TRIM(SUBSTITUTE(SUBSTITUTE(SUBSTITUTE(SUBSTITUTE(SUBSTITUTE(SUBSTITUTE(SUBSTITUTE(SUBSTITUTE(SUBSTITUTE(SUBSTITUTE(SUBSTITUTE(SUBSTITUTE(SUBSTITUTE(SUBSTITUTE(TRIM($B95&amp;""),CHAR(10)," "),CHAR(13)," "),"."," "),";"," "),","," "),"/"," "),"+"," "),"-"," "),"  "," "),"  "," "),"  "," "),"  "," "),"  "," "),"  "," "))," ","|")&amp;"|")</f>
        <v/>
      </c>
      <c r="AD95" s="10">
        <f>TRIM($I95&amp;"")</f>
        <v/>
      </c>
    </row>
    <row r="96" ht="36" customHeight="1">
      <c r="A96" s="9" t="n">
        <v>46199</v>
      </c>
      <c r="B96" s="10" t="n">
        <v>10163</v>
      </c>
      <c r="C96" s="10" t="inlineStr">
        <is>
          <t>33751 MULTIMOVEIS ESPORTAÇÃO</t>
        </is>
      </c>
      <c r="D96" s="10" t="inlineStr">
        <is>
          <t>COLA DE ESPUMA</t>
        </is>
      </c>
      <c r="E96" s="10" t="n">
        <v>30004807</v>
      </c>
      <c r="F96" s="10" t="inlineStr">
        <is>
          <t>ASSENTO ESTOFADO - CAD SANTIAGO</t>
        </is>
      </c>
      <c r="G96" s="10" t="inlineStr">
        <is>
          <t xml:space="preserve">COLA DE ESPUMA </t>
        </is>
      </c>
      <c r="H96" s="10" t="inlineStr">
        <is>
          <t xml:space="preserve">COLA DE ESPUMA </t>
        </is>
      </c>
      <c r="I96" s="9" t="inlineStr">
        <is>
          <t xml:space="preserve">COLA DE ESPUMA </t>
        </is>
      </c>
      <c r="J96" s="9" t="n">
        <v>50</v>
      </c>
      <c r="K96" s="10">
        <f>IF($E96="","",IFERROR(INDEX('01_Cad_Pecas'!$H$2:$H$5000,MATCH($E96,'01_Cad_Pecas'!$D$2:$D$5000,0)),IFERROR(INDEX('01_Cad_Pecas'!$H$2:$H$5000,MATCH(VALUE($E96),'01_Cad_Pecas'!$D$2:$D$5000,0)),"")))</f>
        <v/>
      </c>
      <c r="L96" s="10">
        <f>IF($E96="","",IFERROR(INDEX('01_Cad_Pecas'!$I$2:$I$5000,MATCH($E96,'01_Cad_Pecas'!$D$2:$D$5000,0)),IFERROR(INDEX('01_Cad_Pecas'!$I$2:$I$5000,MATCH(VALUE($E96),'01_Cad_Pecas'!$D$2:$D$5000,0)),"")))</f>
        <v/>
      </c>
      <c r="M96" s="10">
        <f>IF(OR($J96="",$L96=""),"",IF($K96="",0,$K96)+$J96*$L96)</f>
        <v/>
      </c>
      <c r="N96" s="10" t="n">
        <v>46198</v>
      </c>
      <c r="O96" s="9" t="n">
        <v>50</v>
      </c>
      <c r="P96" s="10" t="n"/>
      <c r="Q96" s="10" t="n"/>
      <c r="R96" s="10">
        <f>IF(AND($P96&lt;&gt;"",$Q96&lt;&gt;""),($Q96-$P96)*1440,IF(AND($O96&lt;&gt;"",$L96&lt;&gt;""),IF($K96="",0,$K96)+$O96*$L96,""))</f>
        <v/>
      </c>
      <c r="S96" s="10" t="n"/>
      <c r="T96" s="10">
        <f>IF(OR($J96="",$O96=""),"",$O96/$J96)</f>
        <v/>
      </c>
      <c r="U96" s="10" t="n"/>
      <c r="V96" s="10">
        <f>IF($A96="","",IF(AND($A96&lt;&gt;"",NOT(OR($U96="Concluído",$U96="Concluido")),TODAY()&gt;$A96),"SIM","NÃO"))</f>
        <v/>
      </c>
      <c r="W96" s="10">
        <f>IF(OR($A96="",$I96="",$M96=""),"",SUMIFS($M$2:M96,$I$2:I96,$I96,$A$2:A96,$A96)-$M96)</f>
        <v/>
      </c>
      <c r="X96" s="10">
        <f>IF(OR($A96="",$I96=""),"",SUMIFS($M$2:$M$4922,$I$2:$I$4922,$I96,$A$2:$A$4922,$A96))</f>
        <v/>
      </c>
      <c r="Y96" s="10">
        <f>IFERROR(VLOOKUP($I96,'02_Cad_Maquinas'!$B$2:$H$200,7,FALSE()),"")</f>
        <v/>
      </c>
      <c r="Z96" s="10">
        <f>IF(OR($X96="",$Y96=""),"",$Y96-$X96)</f>
        <v/>
      </c>
      <c r="AA96" s="11">
        <f>IF(OR($X96="",$Y96=""),"",$X96/$Y96)</f>
        <v/>
      </c>
      <c r="AB96" s="10" t="inlineStr">
        <is>
          <t>10163|COLA DE ESPUMA</t>
        </is>
      </c>
      <c r="AC96" s="10">
        <f>IF($B96="","","|"&amp;SUBSTITUTE(TRIM(SUBSTITUTE(SUBSTITUTE(SUBSTITUTE(SUBSTITUTE(SUBSTITUTE(SUBSTITUTE(SUBSTITUTE(SUBSTITUTE(SUBSTITUTE(SUBSTITUTE(SUBSTITUTE(SUBSTITUTE(SUBSTITUTE(SUBSTITUTE(TRIM($B96&amp;""),CHAR(10)," "),CHAR(13)," "),"."," "),";"," "),","," "),"/"," "),"+"," "),"-"," "),"  "," "),"  "," "),"  "," "),"  "," "),"  "," "),"  "," "))," ","|")&amp;"|")</f>
        <v/>
      </c>
      <c r="AD96" s="10">
        <f>TRIM($I96&amp;"")</f>
        <v/>
      </c>
    </row>
    <row r="97" ht="24" customHeight="1">
      <c r="A97" s="9" t="n">
        <v>46202</v>
      </c>
      <c r="B97" s="10" t="n">
        <v>10179</v>
      </c>
      <c r="C97" s="10" t="n"/>
      <c r="D97" s="10" t="inlineStr">
        <is>
          <t>COLA DE ESPUMA</t>
        </is>
      </c>
      <c r="E97" s="10" t="n">
        <v>30003404</v>
      </c>
      <c r="F97" s="10" t="inlineStr">
        <is>
          <t>ASSENTO 430X403X09 MDP - CAD DAKAR</t>
        </is>
      </c>
      <c r="G97" s="10" t="inlineStr">
        <is>
          <t xml:space="preserve">COLA DE ESPUMA </t>
        </is>
      </c>
      <c r="H97" s="10" t="inlineStr">
        <is>
          <t xml:space="preserve">COLA DE ESPUMA </t>
        </is>
      </c>
      <c r="I97" s="10" t="inlineStr">
        <is>
          <t xml:space="preserve">COLA DE ESPUMA </t>
        </is>
      </c>
      <c r="J97" s="9" t="n">
        <v>34</v>
      </c>
      <c r="K97" s="10">
        <f>IF($E97="","",IFERROR(INDEX('01_Cad_Pecas'!$H$2:$H$5000,MATCH($E97,'01_Cad_Pecas'!$D$2:$D$5000,0)),IFERROR(INDEX('01_Cad_Pecas'!$H$2:$H$5000,MATCH(VALUE($E97),'01_Cad_Pecas'!$D$2:$D$5000,0)),"")))</f>
        <v/>
      </c>
      <c r="L97" s="10">
        <f>IF($E97="","",IFERROR(INDEX('01_Cad_Pecas'!$I$2:$I$5000,MATCH($E97,'01_Cad_Pecas'!$D$2:$D$5000,0)),IFERROR(INDEX('01_Cad_Pecas'!$I$2:$I$5000,MATCH(VALUE($E97),'01_Cad_Pecas'!$D$2:$D$5000,0)),"")))</f>
        <v/>
      </c>
      <c r="M97" s="10">
        <f>IF(OR($J97="",$L97=""),"",IF($K97="",0,$K97)+$J97*$L97)</f>
        <v/>
      </c>
      <c r="N97" s="10" t="n">
        <v>46200</v>
      </c>
      <c r="O97" s="9" t="n">
        <v>34</v>
      </c>
      <c r="P97" s="10" t="n"/>
      <c r="Q97" s="10" t="n"/>
      <c r="R97" s="10">
        <f>IF(AND($P97&lt;&gt;"",$Q97&lt;&gt;""),($Q97-$P97)*1440,IF(AND($O97&lt;&gt;"",$L97&lt;&gt;""),IF($K97="",0,$K97)+$O97*$L97,""))</f>
        <v/>
      </c>
      <c r="S97" s="10" t="n"/>
      <c r="T97" s="10">
        <f>IF(OR($J97="",$O97=""),"",$O97/$J97)</f>
        <v/>
      </c>
      <c r="U97" s="10" t="n"/>
      <c r="V97" s="10">
        <f>IF($A97="","",IF(AND($A97&lt;&gt;"",NOT(OR($U97="Concluído",$U97="Concluido")),TODAY()&gt;$A97),"SIM","NÃO"))</f>
        <v/>
      </c>
      <c r="W97" s="10">
        <f>IF(OR($A97="",$I97="",$M97=""),"",SUMIFS($M$2:M97,$I$2:I97,$I97,$A$2:A97,$A97)-$M97)</f>
        <v/>
      </c>
      <c r="X97" s="10">
        <f>IF(OR($A97="",$I97=""),"",SUMIFS($M$2:$M$4922,$I$2:$I$4922,$I97,$A$2:$A$4922,$A97))</f>
        <v/>
      </c>
      <c r="Y97" s="10">
        <f>IFERROR(VLOOKUP($I97,'02_Cad_Maquinas'!$B$2:$H$200,7,FALSE()),"")</f>
        <v/>
      </c>
      <c r="Z97" s="10">
        <f>IF(OR($X97="",$Y97=""),"",$Y97-$X97)</f>
        <v/>
      </c>
      <c r="AA97" s="11">
        <f>IF(OR($X97="",$Y97=""),"",$X97/$Y97)</f>
        <v/>
      </c>
      <c r="AB97" s="10" t="n"/>
      <c r="AC97" s="10">
        <f>IF($B97="","","|"&amp;SUBSTITUTE(TRIM(SUBSTITUTE(SUBSTITUTE(SUBSTITUTE(SUBSTITUTE(SUBSTITUTE(SUBSTITUTE(SUBSTITUTE(SUBSTITUTE(SUBSTITUTE(SUBSTITUTE(SUBSTITUTE(SUBSTITUTE(SUBSTITUTE(SUBSTITUTE(TRIM($B97&amp;""),CHAR(10)," "),CHAR(13)," "),"."," "),";"," "),","," "),"/"," "),"+"," "),"-"," "),"  "," "),"  "," "),"  "," "),"  "," "),"  "," "),"  "," "))," ","|")&amp;"|")</f>
        <v/>
      </c>
      <c r="AD97" s="10">
        <f>TRIM($I97&amp;"")</f>
        <v/>
      </c>
    </row>
    <row r="98" ht="24" customHeight="1">
      <c r="A98" s="9" t="n">
        <v>46202</v>
      </c>
      <c r="B98" s="10" t="n">
        <v>10179</v>
      </c>
      <c r="C98" s="10" t="n"/>
      <c r="D98" s="10" t="inlineStr">
        <is>
          <t>COLA DE ESPUMA</t>
        </is>
      </c>
      <c r="E98" s="10" t="n">
        <v>30001212</v>
      </c>
      <c r="F98" s="10" t="inlineStr">
        <is>
          <t>ENCOSTO ESTOFADO - CADEIRA DUBAI PÉ INTEIRO</t>
        </is>
      </c>
      <c r="G98" s="10" t="inlineStr">
        <is>
          <t xml:space="preserve">COLA DE ESPUMA </t>
        </is>
      </c>
      <c r="H98" s="10" t="inlineStr">
        <is>
          <t xml:space="preserve">COLA DE ESPUMA </t>
        </is>
      </c>
      <c r="I98" s="10" t="inlineStr">
        <is>
          <t xml:space="preserve">COLA DE ESPUMA </t>
        </is>
      </c>
      <c r="J98" s="9" t="n">
        <v>6</v>
      </c>
      <c r="K98" s="10">
        <f>IF($E98="","",IFERROR(INDEX('01_Cad_Pecas'!$H$2:$H$5000,MATCH($E98,'01_Cad_Pecas'!$D$2:$D$5000,0)),IFERROR(INDEX('01_Cad_Pecas'!$H$2:$H$5000,MATCH(VALUE($E98),'01_Cad_Pecas'!$D$2:$D$5000,0)),"")))</f>
        <v/>
      </c>
      <c r="L98" s="10">
        <f>IF($E98="","",IFERROR(INDEX('01_Cad_Pecas'!$I$2:$I$5000,MATCH($E98,'01_Cad_Pecas'!$D$2:$D$5000,0)),IFERROR(INDEX('01_Cad_Pecas'!$I$2:$I$5000,MATCH(VALUE($E98),'01_Cad_Pecas'!$D$2:$D$5000,0)),"")))</f>
        <v/>
      </c>
      <c r="M98" s="10">
        <f>IF(OR($J98="",$L98=""),"",IF($K98="",0,$K98)+$J98*$L98)</f>
        <v/>
      </c>
      <c r="N98" s="10" t="n">
        <v>46200</v>
      </c>
      <c r="O98" s="9" t="n">
        <v>6</v>
      </c>
      <c r="P98" s="10" t="n"/>
      <c r="Q98" s="10" t="n"/>
      <c r="R98" s="10">
        <f>IF(AND($P98&lt;&gt;"",$Q98&lt;&gt;""),($Q98-$P98)*1440,IF(AND($O98&lt;&gt;"",$L98&lt;&gt;""),IF($K98="",0,$K98)+$O98*$L98,""))</f>
        <v/>
      </c>
      <c r="S98" s="10" t="n"/>
      <c r="T98" s="10">
        <f>IF(OR($J98="",$O98=""),"",$O98/$J98)</f>
        <v/>
      </c>
      <c r="U98" s="10" t="n"/>
      <c r="V98" s="10">
        <f>IF($A98="","",IF(AND($A98&lt;&gt;"",NOT(OR($U98="Concluído",$U98="Concluido")),TODAY()&gt;$A98),"SIM","NÃO"))</f>
        <v/>
      </c>
      <c r="W98" s="10">
        <f>IF(OR($A98="",$I98="",$M98=""),"",SUMIFS($M$2:M98,$I$2:I98,$I98,$A$2:A98,$A98)-$M98)</f>
        <v/>
      </c>
      <c r="X98" s="10">
        <f>IF(OR($A98="",$I98=""),"",SUMIFS($M$2:$M$4922,$I$2:$I$4922,$I98,$A$2:$A$4922,$A98))</f>
        <v/>
      </c>
      <c r="Y98" s="10">
        <f>IFERROR(VLOOKUP($I98,'02_Cad_Maquinas'!$B$2:$H$200,7,FALSE()),"")</f>
        <v/>
      </c>
      <c r="Z98" s="10">
        <f>IF(OR($X98="",$Y98=""),"",$Y98-$X98)</f>
        <v/>
      </c>
      <c r="AA98" s="11">
        <f>IF(OR($X98="",$Y98=""),"",$X98/$Y98)</f>
        <v/>
      </c>
      <c r="AB98" s="10" t="n"/>
      <c r="AC98" s="10">
        <f>IF($B98="","","|"&amp;SUBSTITUTE(TRIM(SUBSTITUTE(SUBSTITUTE(SUBSTITUTE(SUBSTITUTE(SUBSTITUTE(SUBSTITUTE(SUBSTITUTE(SUBSTITUTE(SUBSTITUTE(SUBSTITUTE(SUBSTITUTE(SUBSTITUTE(SUBSTITUTE(SUBSTITUTE(TRIM($B98&amp;""),CHAR(10)," "),CHAR(13)," "),"."," "),";"," "),","," "),"/"," "),"+"," "),"-"," "),"  "," "),"  "," "),"  "," "),"  "," "),"  "," "),"  "," "))," ","|")&amp;"|")</f>
        <v/>
      </c>
      <c r="AD98" s="10">
        <f>TRIM($I98&amp;"")</f>
        <v/>
      </c>
    </row>
    <row r="99" ht="24" customHeight="1">
      <c r="A99" s="9" t="n">
        <v>46202</v>
      </c>
      <c r="B99" s="10" t="n">
        <v>10179</v>
      </c>
      <c r="C99" s="10" t="n"/>
      <c r="D99" s="10" t="inlineStr">
        <is>
          <t>COLA DE ESPUMA</t>
        </is>
      </c>
      <c r="E99" s="10" t="n">
        <v>30001213</v>
      </c>
      <c r="F99" s="10" t="inlineStr">
        <is>
          <t>ASSENTO ESTOFADO - CADEIRA PÉ INTEIRO</t>
        </is>
      </c>
      <c r="G99" s="10" t="inlineStr">
        <is>
          <t xml:space="preserve">COLA DE ESPUMA </t>
        </is>
      </c>
      <c r="H99" s="10" t="inlineStr">
        <is>
          <t xml:space="preserve">COLA DE ESPUMA </t>
        </is>
      </c>
      <c r="I99" s="10" t="inlineStr">
        <is>
          <t xml:space="preserve">COLA DE ESPUMA </t>
        </is>
      </c>
      <c r="J99" s="9" t="n">
        <v>668</v>
      </c>
      <c r="K99" s="10">
        <f>IF($E99="","",IFERROR(INDEX('01_Cad_Pecas'!$H$2:$H$5000,MATCH($E99,'01_Cad_Pecas'!$D$2:$D$5000,0)),IFERROR(INDEX('01_Cad_Pecas'!$H$2:$H$5000,MATCH(VALUE($E99),'01_Cad_Pecas'!$D$2:$D$5000,0)),"")))</f>
        <v/>
      </c>
      <c r="L99" s="10">
        <f>IF($E99="","",IFERROR(INDEX('01_Cad_Pecas'!$I$2:$I$5000,MATCH($E99,'01_Cad_Pecas'!$D$2:$D$5000,0)),IFERROR(INDEX('01_Cad_Pecas'!$I$2:$I$5000,MATCH(VALUE($E99),'01_Cad_Pecas'!$D$2:$D$5000,0)),"")))</f>
        <v/>
      </c>
      <c r="M99" s="10">
        <f>IF(OR($J99="",$L99=""),"",IF($K99="",0,$K99)+$J99*$L99)</f>
        <v/>
      </c>
      <c r="N99" s="10" t="n">
        <v>46200</v>
      </c>
      <c r="O99" s="9" t="n">
        <v>668</v>
      </c>
      <c r="P99" s="10" t="n"/>
      <c r="Q99" s="10" t="n"/>
      <c r="R99" s="10">
        <f>IF(AND($P99&lt;&gt;"",$Q99&lt;&gt;""),($Q99-$P99)*1440,IF(AND($O99&lt;&gt;"",$L99&lt;&gt;""),IF($K99="",0,$K99)+$O99*$L99,""))</f>
        <v/>
      </c>
      <c r="S99" s="10" t="n"/>
      <c r="T99" s="10">
        <f>IF(OR($J99="",$O99=""),"",$O99/$J99)</f>
        <v/>
      </c>
      <c r="U99" s="10" t="n"/>
      <c r="V99" s="10">
        <f>IF($A99="","",IF(AND($A99&lt;&gt;"",NOT(OR($U99="Concluído",$U99="Concluido")),TODAY()&gt;$A99),"SIM","NÃO"))</f>
        <v/>
      </c>
      <c r="W99" s="10">
        <f>IF(OR($A99="",$I99="",$M99=""),"",SUMIFS($M$2:M99,$I$2:I99,$I99,$A$2:A99,$A99)-$M99)</f>
        <v/>
      </c>
      <c r="X99" s="10">
        <f>IF(OR($A99="",$I99=""),"",SUMIFS($M$2:$M$4922,$I$2:$I$4922,$I99,$A$2:$A$4922,$A99))</f>
        <v/>
      </c>
      <c r="Y99" s="10">
        <f>IFERROR(VLOOKUP($I99,'02_Cad_Maquinas'!$B$2:$H$200,7,FALSE()),"")</f>
        <v/>
      </c>
      <c r="Z99" s="10">
        <f>IF(OR($X99="",$Y99=""),"",$Y99-$X99)</f>
        <v/>
      </c>
      <c r="AA99" s="11">
        <f>IF(OR($X99="",$Y99=""),"",$X99/$Y99)</f>
        <v/>
      </c>
      <c r="AB99" s="10" t="n"/>
      <c r="AC99" s="10">
        <f>IF($B99="","","|"&amp;SUBSTITUTE(TRIM(SUBSTITUTE(SUBSTITUTE(SUBSTITUTE(SUBSTITUTE(SUBSTITUTE(SUBSTITUTE(SUBSTITUTE(SUBSTITUTE(SUBSTITUTE(SUBSTITUTE(SUBSTITUTE(SUBSTITUTE(SUBSTITUTE(SUBSTITUTE(TRIM($B99&amp;""),CHAR(10)," "),CHAR(13)," "),"."," "),";"," "),","," "),"/"," "),"+"," "),"-"," "),"  "," "),"  "," "),"  "," "),"  "," "),"  "," "),"  "," "))," ","|")&amp;"|")</f>
        <v/>
      </c>
      <c r="AD99" s="10">
        <f>TRIM($I99&amp;"")</f>
        <v/>
      </c>
    </row>
    <row r="100" ht="24" customHeight="1">
      <c r="A100" s="9" t="n">
        <v>46202</v>
      </c>
      <c r="B100" s="10" t="n">
        <v>10179</v>
      </c>
      <c r="C100" s="10" t="n"/>
      <c r="D100" s="10" t="inlineStr">
        <is>
          <t>COLA DE ESPUMA</t>
        </is>
      </c>
      <c r="E100" s="10" t="n">
        <v>30001312</v>
      </c>
      <c r="F100" s="10" t="inlineStr">
        <is>
          <t>ENCOSTO ESTOFADO MENOR - CADEIRA PÉ INTEIRO BORD</t>
        </is>
      </c>
      <c r="G100" s="10" t="inlineStr">
        <is>
          <t xml:space="preserve">COLA DE ESPUMA </t>
        </is>
      </c>
      <c r="H100" s="10" t="inlineStr">
        <is>
          <t xml:space="preserve">COLA DE ESPUMA </t>
        </is>
      </c>
      <c r="I100" s="10" t="inlineStr">
        <is>
          <t xml:space="preserve">COLA DE ESPUMA </t>
        </is>
      </c>
      <c r="J100" s="9" t="n">
        <v>624</v>
      </c>
      <c r="K100" s="10">
        <f>IF($E100="","",IFERROR(INDEX('01_Cad_Pecas'!$H$2:$H$5000,MATCH($E100,'01_Cad_Pecas'!$D$2:$D$5000,0)),IFERROR(INDEX('01_Cad_Pecas'!$H$2:$H$5000,MATCH(VALUE($E100),'01_Cad_Pecas'!$D$2:$D$5000,0)),"")))</f>
        <v/>
      </c>
      <c r="L100" s="10">
        <f>IF($E100="","",IFERROR(INDEX('01_Cad_Pecas'!$I$2:$I$5000,MATCH($E100,'01_Cad_Pecas'!$D$2:$D$5000,0)),IFERROR(INDEX('01_Cad_Pecas'!$I$2:$I$5000,MATCH(VALUE($E100),'01_Cad_Pecas'!$D$2:$D$5000,0)),"")))</f>
        <v/>
      </c>
      <c r="M100" s="10">
        <f>IF(OR($J100="",$L100=""),"",IF($K100="",0,$K100)+$J100*$L100)</f>
        <v/>
      </c>
      <c r="N100" s="10" t="n">
        <v>46200</v>
      </c>
      <c r="O100" s="9" t="n">
        <v>624</v>
      </c>
      <c r="P100" s="10" t="n"/>
      <c r="Q100" s="10" t="n"/>
      <c r="R100" s="10">
        <f>IF(AND($P100&lt;&gt;"",$Q100&lt;&gt;""),($Q100-$P100)*1440,IF(AND($O100&lt;&gt;"",$L100&lt;&gt;""),IF($K100="",0,$K100)+$O100*$L100,""))</f>
        <v/>
      </c>
      <c r="S100" s="10" t="n"/>
      <c r="T100" s="10">
        <f>IF(OR($J100="",$O100=""),"",$O100/$J100)</f>
        <v/>
      </c>
      <c r="U100" s="10" t="n"/>
      <c r="V100" s="10">
        <f>IF($A100="","",IF(AND($A100&lt;&gt;"",NOT(OR($U100="Concluído",$U100="Concluido")),TODAY()&gt;$A100),"SIM","NÃO"))</f>
        <v/>
      </c>
      <c r="W100" s="10">
        <f>IF(OR($A100="",$I100="",$M100=""),"",SUMIFS($M$2:M100,$I$2:I100,$I100,$A$2:A100,$A100)-$M100)</f>
        <v/>
      </c>
      <c r="X100" s="10">
        <f>IF(OR($A100="",$I100=""),"",SUMIFS($M$2:$M$4922,$I$2:$I$4922,$I100,$A$2:$A$4922,$A100))</f>
        <v/>
      </c>
      <c r="Y100" s="10">
        <f>IFERROR(VLOOKUP($I100,'02_Cad_Maquinas'!$B$2:$H$200,7,FALSE()),"")</f>
        <v/>
      </c>
      <c r="Z100" s="10">
        <f>IF(OR($X100="",$Y100=""),"",$Y100-$X100)</f>
        <v/>
      </c>
      <c r="AA100" s="11">
        <f>IF(OR($X100="",$Y100=""),"",$X100/$Y100)</f>
        <v/>
      </c>
      <c r="AB100" s="10" t="n"/>
      <c r="AC100" s="10">
        <f>IF($B100="","","|"&amp;SUBSTITUTE(TRIM(SUBSTITUTE(SUBSTITUTE(SUBSTITUTE(SUBSTITUTE(SUBSTITUTE(SUBSTITUTE(SUBSTITUTE(SUBSTITUTE(SUBSTITUTE(SUBSTITUTE(SUBSTITUTE(SUBSTITUTE(SUBSTITUTE(SUBSTITUTE(TRIM($B100&amp;""),CHAR(10)," "),CHAR(13)," "),"."," "),";"," "),","," "),"/"," "),"+"," "),"-"," "),"  "," "),"  "," "),"  "," "),"  "," "),"  "," "),"  "," "))," ","|")&amp;"|")</f>
        <v/>
      </c>
      <c r="AD100" s="10">
        <f>TRIM($I100&amp;"")</f>
        <v/>
      </c>
    </row>
    <row r="101" ht="24" customHeight="1">
      <c r="A101" s="9" t="n">
        <v>46202</v>
      </c>
      <c r="B101" s="10" t="n">
        <v>10179</v>
      </c>
      <c r="C101" s="10" t="n"/>
      <c r="D101" s="10" t="inlineStr">
        <is>
          <t>COLA DE ESPUMA</t>
        </is>
      </c>
      <c r="E101" s="10" t="n">
        <v>30001320</v>
      </c>
      <c r="F101" s="10" t="inlineStr">
        <is>
          <t>ENCOSTO ESTOFADO BORD - CADEIRA MILÃO PÉ INTEIRO</t>
        </is>
      </c>
      <c r="G101" s="10" t="inlineStr">
        <is>
          <t xml:space="preserve">COLA DE ESPUMA </t>
        </is>
      </c>
      <c r="H101" s="10" t="inlineStr">
        <is>
          <t xml:space="preserve">COLA DE ESPUMA </t>
        </is>
      </c>
      <c r="I101" s="10" t="inlineStr">
        <is>
          <t xml:space="preserve">COLA DE ESPUMA </t>
        </is>
      </c>
      <c r="J101" s="9" t="n">
        <v>6</v>
      </c>
      <c r="K101" s="10">
        <f>IF($E101="","",IFERROR(INDEX('01_Cad_Pecas'!$H$2:$H$5000,MATCH($E101,'01_Cad_Pecas'!$D$2:$D$5000,0)),IFERROR(INDEX('01_Cad_Pecas'!$H$2:$H$5000,MATCH(VALUE($E101),'01_Cad_Pecas'!$D$2:$D$5000,0)),"")))</f>
        <v/>
      </c>
      <c r="L101" s="10">
        <f>IF($E101="","",IFERROR(INDEX('01_Cad_Pecas'!$I$2:$I$5000,MATCH($E101,'01_Cad_Pecas'!$D$2:$D$5000,0)),IFERROR(INDEX('01_Cad_Pecas'!$I$2:$I$5000,MATCH(VALUE($E101),'01_Cad_Pecas'!$D$2:$D$5000,0)),"")))</f>
        <v/>
      </c>
      <c r="M101" s="10">
        <f>IF(OR($J101="",$L101=""),"",IF($K101="",0,$K101)+$J101*$L101)</f>
        <v/>
      </c>
      <c r="N101" s="10" t="n">
        <v>46200</v>
      </c>
      <c r="O101" s="9" t="n">
        <v>6</v>
      </c>
      <c r="P101" s="10" t="n"/>
      <c r="Q101" s="10" t="n"/>
      <c r="R101" s="10">
        <f>IF(AND($P101&lt;&gt;"",$Q101&lt;&gt;""),($Q101-$P101)*1440,IF(AND($O101&lt;&gt;"",$L101&lt;&gt;""),IF($K101="",0,$K101)+$O101*$L101,""))</f>
        <v/>
      </c>
      <c r="S101" s="10" t="n"/>
      <c r="T101" s="10">
        <f>IF(OR($J101="",$O101=""),"",$O101/$J101)</f>
        <v/>
      </c>
      <c r="U101" s="10" t="n"/>
      <c r="V101" s="10">
        <f>IF($A101="","",IF(AND($A101&lt;&gt;"",NOT(OR($U101="Concluído",$U101="Concluido")),TODAY()&gt;$A101),"SIM","NÃO"))</f>
        <v/>
      </c>
      <c r="W101" s="10">
        <f>IF(OR($A101="",$I101="",$M101=""),"",SUMIFS($M$2:M101,$I$2:I101,$I101,$A$2:A101,$A101)-$M101)</f>
        <v/>
      </c>
      <c r="X101" s="10">
        <f>IF(OR($A101="",$I101=""),"",SUMIFS($M$2:$M$4922,$I$2:$I$4922,$I101,$A$2:$A$4922,$A101))</f>
        <v/>
      </c>
      <c r="Y101" s="10">
        <f>IFERROR(VLOOKUP($I101,'02_Cad_Maquinas'!$B$2:$H$200,7,FALSE()),"")</f>
        <v/>
      </c>
      <c r="Z101" s="10">
        <f>IF(OR($X101="",$Y101=""),"",$Y101-$X101)</f>
        <v/>
      </c>
      <c r="AA101" s="11">
        <f>IF(OR($X101="",$Y101=""),"",$X101/$Y101)</f>
        <v/>
      </c>
      <c r="AB101" s="10" t="n"/>
      <c r="AC101" s="10">
        <f>IF($B101="","","|"&amp;SUBSTITUTE(TRIM(SUBSTITUTE(SUBSTITUTE(SUBSTITUTE(SUBSTITUTE(SUBSTITUTE(SUBSTITUTE(SUBSTITUTE(SUBSTITUTE(SUBSTITUTE(SUBSTITUTE(SUBSTITUTE(SUBSTITUTE(SUBSTITUTE(SUBSTITUTE(TRIM($B101&amp;""),CHAR(10)," "),CHAR(13)," "),"."," "),";"," "),","," "),"/"," "),"+"," "),"-"," "),"  "," "),"  "," "),"  "," "),"  "," "),"  "," "),"  "," "))," ","|")&amp;"|")</f>
        <v/>
      </c>
      <c r="AD101" s="10">
        <f>TRIM($I101&amp;"")</f>
        <v/>
      </c>
    </row>
    <row r="102" ht="24" customHeight="1">
      <c r="A102" s="9" t="n">
        <v>46202</v>
      </c>
      <c r="B102" s="10" t="n">
        <v>10179</v>
      </c>
      <c r="C102" s="10" t="n"/>
      <c r="D102" s="10" t="inlineStr">
        <is>
          <t>COLA DE ESPUMA</t>
        </is>
      </c>
      <c r="E102" s="10" t="n">
        <v>30001412</v>
      </c>
      <c r="F102" s="10" t="inlineStr">
        <is>
          <t>ENCOSTO ESTOFADO MENOR - CADEIRA PÉ INTEIRO</t>
        </is>
      </c>
      <c r="G102" s="10" t="inlineStr">
        <is>
          <t xml:space="preserve">COLA DE ESPUMA </t>
        </is>
      </c>
      <c r="H102" s="10" t="inlineStr">
        <is>
          <t xml:space="preserve">COLA DE ESPUMA </t>
        </is>
      </c>
      <c r="I102" s="10" t="inlineStr">
        <is>
          <t xml:space="preserve">COLA DE ESPUMA </t>
        </is>
      </c>
      <c r="J102" s="9" t="n">
        <v>8</v>
      </c>
      <c r="K102" s="10">
        <f>IF($E102="","",IFERROR(INDEX('01_Cad_Pecas'!$H$2:$H$5000,MATCH($E102,'01_Cad_Pecas'!$D$2:$D$5000,0)),IFERROR(INDEX('01_Cad_Pecas'!$H$2:$H$5000,MATCH(VALUE($E102),'01_Cad_Pecas'!$D$2:$D$5000,0)),"")))</f>
        <v/>
      </c>
      <c r="L102" s="10">
        <f>IF($E102="","",IFERROR(INDEX('01_Cad_Pecas'!$I$2:$I$5000,MATCH($E102,'01_Cad_Pecas'!$D$2:$D$5000,0)),IFERROR(INDEX('01_Cad_Pecas'!$I$2:$I$5000,MATCH(VALUE($E102),'01_Cad_Pecas'!$D$2:$D$5000,0)),"")))</f>
        <v/>
      </c>
      <c r="M102" s="10">
        <f>IF(OR($J102="",$L102=""),"",IF($K102="",0,$K102)+$J102*$L102)</f>
        <v/>
      </c>
      <c r="N102" s="10" t="n">
        <v>46200</v>
      </c>
      <c r="O102" s="9" t="n">
        <v>8</v>
      </c>
      <c r="P102" s="10" t="n"/>
      <c r="Q102" s="10" t="n"/>
      <c r="R102" s="10">
        <f>IF(AND($P102&lt;&gt;"",$Q102&lt;&gt;""),($Q102-$P102)*1440,IF(AND($O102&lt;&gt;"",$L102&lt;&gt;""),IF($K102="",0,$K102)+$O102*$L102,""))</f>
        <v/>
      </c>
      <c r="S102" s="10" t="n"/>
      <c r="T102" s="10">
        <f>IF(OR($J102="",$O102=""),"",$O102/$J102)</f>
        <v/>
      </c>
      <c r="U102" s="10" t="n"/>
      <c r="V102" s="10">
        <f>IF($A102="","",IF(AND($A102&lt;&gt;"",NOT(OR($U102="Concluído",$U102="Concluido")),TODAY()&gt;$A102),"SIM","NÃO"))</f>
        <v/>
      </c>
      <c r="W102" s="10">
        <f>IF(OR($A102="",$I102="",$M102=""),"",SUMIFS($M$2:M102,$I$2:I102,$I102,$A$2:A102,$A102)-$M102)</f>
        <v/>
      </c>
      <c r="X102" s="10">
        <f>IF(OR($A102="",$I102=""),"",SUMIFS($M$2:$M$4922,$I$2:$I$4922,$I102,$A$2:$A$4922,$A102))</f>
        <v/>
      </c>
      <c r="Y102" s="10">
        <f>IFERROR(VLOOKUP($I102,'02_Cad_Maquinas'!$B$2:$H$200,7,FALSE()),"")</f>
        <v/>
      </c>
      <c r="Z102" s="10">
        <f>IF(OR($X102="",$Y102=""),"",$Y102-$X102)</f>
        <v/>
      </c>
      <c r="AA102" s="11">
        <f>IF(OR($X102="",$Y102=""),"",$X102/$Y102)</f>
        <v/>
      </c>
      <c r="AB102" s="10" t="n"/>
      <c r="AC102" s="10">
        <f>IF($B102="","","|"&amp;SUBSTITUTE(TRIM(SUBSTITUTE(SUBSTITUTE(SUBSTITUTE(SUBSTITUTE(SUBSTITUTE(SUBSTITUTE(SUBSTITUTE(SUBSTITUTE(SUBSTITUTE(SUBSTITUTE(SUBSTITUTE(SUBSTITUTE(SUBSTITUTE(SUBSTITUTE(TRIM($B102&amp;""),CHAR(10)," "),CHAR(13)," "),"."," "),";"," "),","," "),"/"," "),"+"," "),"-"," "),"  "," "),"  "," "),"  "," "),"  "," "),"  "," "),"  "," "))," ","|")&amp;"|")</f>
        <v/>
      </c>
      <c r="AD102" s="10">
        <f>TRIM($I102&amp;"")</f>
        <v/>
      </c>
    </row>
    <row r="103" ht="24" customHeight="1">
      <c r="A103" s="9" t="n">
        <v>46202</v>
      </c>
      <c r="B103" s="10" t="n">
        <v>10179</v>
      </c>
      <c r="C103" s="10" t="n"/>
      <c r="D103" s="10" t="inlineStr">
        <is>
          <t>COLA DE ESPUMA</t>
        </is>
      </c>
      <c r="E103" s="10" t="n">
        <v>30003413</v>
      </c>
      <c r="F103" s="10" t="inlineStr">
        <is>
          <t>ASSENTO ESTOFADO - CADEIRA DAKAR</t>
        </is>
      </c>
      <c r="G103" s="10" t="inlineStr">
        <is>
          <t xml:space="preserve">COLA DE ESPUMA </t>
        </is>
      </c>
      <c r="H103" s="10" t="inlineStr">
        <is>
          <t xml:space="preserve">COLA DE ESPUMA </t>
        </is>
      </c>
      <c r="I103" s="10" t="inlineStr">
        <is>
          <t xml:space="preserve">COLA DE ESPUMA </t>
        </is>
      </c>
      <c r="J103" s="9" t="n">
        <v>34</v>
      </c>
      <c r="K103" s="10">
        <f>IF($E103="","",IFERROR(INDEX('01_Cad_Pecas'!$H$2:$H$5000,MATCH($E103,'01_Cad_Pecas'!$D$2:$D$5000,0)),IFERROR(INDEX('01_Cad_Pecas'!$H$2:$H$5000,MATCH(VALUE($E103),'01_Cad_Pecas'!$D$2:$D$5000,0)),"")))</f>
        <v/>
      </c>
      <c r="L103" s="10">
        <f>IF($E103="","",IFERROR(INDEX('01_Cad_Pecas'!$I$2:$I$5000,MATCH($E103,'01_Cad_Pecas'!$D$2:$D$5000,0)),IFERROR(INDEX('01_Cad_Pecas'!$I$2:$I$5000,MATCH(VALUE($E103),'01_Cad_Pecas'!$D$2:$D$5000,0)),"")))</f>
        <v/>
      </c>
      <c r="M103" s="10">
        <f>IF(OR($J103="",$L103=""),"",IF($K103="",0,$K103)+$J103*$L103)</f>
        <v/>
      </c>
      <c r="N103" s="10" t="n">
        <v>46200</v>
      </c>
      <c r="O103" s="9" t="n">
        <v>34</v>
      </c>
      <c r="P103" s="10" t="n"/>
      <c r="Q103" s="10" t="n"/>
      <c r="R103" s="10">
        <f>IF(AND($P103&lt;&gt;"",$Q103&lt;&gt;""),($Q103-$P103)*1440,IF(AND($O103&lt;&gt;"",$L103&lt;&gt;""),IF($K103="",0,$K103)+$O103*$L103,""))</f>
        <v/>
      </c>
      <c r="S103" s="10" t="n"/>
      <c r="T103" s="10">
        <f>IF(OR($J103="",$O103=""),"",$O103/$J103)</f>
        <v/>
      </c>
      <c r="U103" s="10" t="n"/>
      <c r="V103" s="10">
        <f>IF($A103="","",IF(AND($A103&lt;&gt;"",NOT(OR($U103="Concluído",$U103="Concluido")),TODAY()&gt;$A103),"SIM","NÃO"))</f>
        <v/>
      </c>
      <c r="W103" s="10">
        <f>IF(OR($A103="",$I103="",$M103=""),"",SUMIFS($M$2:M103,$I$2:I103,$I103,$A$2:A103,$A103)-$M103)</f>
        <v/>
      </c>
      <c r="X103" s="10">
        <f>IF(OR($A103="",$I103=""),"",SUMIFS($M$2:$M$4922,$I$2:$I$4922,$I103,$A$2:$A$4922,$A103))</f>
        <v/>
      </c>
      <c r="Y103" s="10">
        <f>IFERROR(VLOOKUP($I103,'02_Cad_Maquinas'!$B$2:$H$200,7,FALSE()),"")</f>
        <v/>
      </c>
      <c r="Z103" s="10">
        <f>IF(OR($X103="",$Y103=""),"",$Y103-$X103)</f>
        <v/>
      </c>
      <c r="AA103" s="11">
        <f>IF(OR($X103="",$Y103=""),"",$X103/$Y103)</f>
        <v/>
      </c>
      <c r="AB103" s="10" t="n"/>
      <c r="AC103" s="10">
        <f>IF($B103="","","|"&amp;SUBSTITUTE(TRIM(SUBSTITUTE(SUBSTITUTE(SUBSTITUTE(SUBSTITUTE(SUBSTITUTE(SUBSTITUTE(SUBSTITUTE(SUBSTITUTE(SUBSTITUTE(SUBSTITUTE(SUBSTITUTE(SUBSTITUTE(SUBSTITUTE(SUBSTITUTE(TRIM($B103&amp;""),CHAR(10)," "),CHAR(13)," "),"."," "),";"," "),","," "),"/"," "),"+"," "),"-"," "),"  "," "),"  "," "),"  "," "),"  "," "),"  "," "),"  "," "))," ","|")&amp;"|")</f>
        <v/>
      </c>
      <c r="AD103" s="10">
        <f>TRIM($I103&amp;"")</f>
        <v/>
      </c>
    </row>
    <row r="104" ht="24" customHeight="1">
      <c r="A104" s="9" t="n">
        <v>46202</v>
      </c>
      <c r="B104" s="10" t="n">
        <v>10179</v>
      </c>
      <c r="C104" s="10" t="n"/>
      <c r="D104" s="10" t="inlineStr">
        <is>
          <t>COLA DE ESPUMA</t>
        </is>
      </c>
      <c r="E104" s="10" t="n">
        <v>30001231</v>
      </c>
      <c r="F104" s="10" t="inlineStr">
        <is>
          <t>ASSENTO 430X405X30 D20</t>
        </is>
      </c>
      <c r="G104" s="10" t="inlineStr">
        <is>
          <t xml:space="preserve">COLA DE ESPUMA </t>
        </is>
      </c>
      <c r="H104" s="10" t="inlineStr">
        <is>
          <t xml:space="preserve">COLA DE ESPUMA </t>
        </is>
      </c>
      <c r="I104" s="10" t="inlineStr">
        <is>
          <t xml:space="preserve">COLA DE ESPUMA </t>
        </is>
      </c>
      <c r="J104" s="9" t="n">
        <v>668</v>
      </c>
      <c r="K104" s="10">
        <f>IF($E104="","",IFERROR(INDEX('01_Cad_Pecas'!$H$2:$H$5000,MATCH($E104,'01_Cad_Pecas'!$D$2:$D$5000,0)),IFERROR(INDEX('01_Cad_Pecas'!$H$2:$H$5000,MATCH(VALUE($E104),'01_Cad_Pecas'!$D$2:$D$5000,0)),"")))</f>
        <v/>
      </c>
      <c r="L104" s="10">
        <f>IF($E104="","",IFERROR(INDEX('01_Cad_Pecas'!$I$2:$I$5000,MATCH($E104,'01_Cad_Pecas'!$D$2:$D$5000,0)),IFERROR(INDEX('01_Cad_Pecas'!$I$2:$I$5000,MATCH(VALUE($E104),'01_Cad_Pecas'!$D$2:$D$5000,0)),"")))</f>
        <v/>
      </c>
      <c r="M104" s="10">
        <f>IF(OR($J104="",$L104=""),"",IF($K104="",0,$K104)+$J104*$L104)</f>
        <v/>
      </c>
      <c r="N104" s="10" t="n">
        <v>46200</v>
      </c>
      <c r="O104" s="9" t="n">
        <v>668</v>
      </c>
      <c r="P104" s="10" t="n"/>
      <c r="Q104" s="10" t="n"/>
      <c r="R104" s="10">
        <f>IF(AND($P104&lt;&gt;"",$Q104&lt;&gt;""),($Q104-$P104)*1440,IF(AND($O104&lt;&gt;"",$L104&lt;&gt;""),IF($K104="",0,$K104)+$O104*$L104,""))</f>
        <v/>
      </c>
      <c r="S104" s="10" t="n"/>
      <c r="T104" s="10">
        <f>IF(OR($J104="",$O104=""),"",$O104/$J104)</f>
        <v/>
      </c>
      <c r="U104" s="10" t="n"/>
      <c r="V104" s="10">
        <f>IF($A104="","",IF(AND($A104&lt;&gt;"",NOT(OR($U104="Concluído",$U104="Concluido")),TODAY()&gt;$A104),"SIM","NÃO"))</f>
        <v/>
      </c>
      <c r="W104" s="10">
        <f>IF(OR($A104="",$I104="",$M104=""),"",SUMIFS($M$2:M104,$I$2:I104,$I104,$A$2:A104,$A104)-$M104)</f>
        <v/>
      </c>
      <c r="X104" s="10">
        <f>IF(OR($A104="",$I104=""),"",SUMIFS($M$2:$M$4922,$I$2:$I$4922,$I104,$A$2:$A$4922,$A104))</f>
        <v/>
      </c>
      <c r="Y104" s="10">
        <f>IFERROR(VLOOKUP($I104,'02_Cad_Maquinas'!$B$2:$H$200,7,FALSE()),"")</f>
        <v/>
      </c>
      <c r="Z104" s="10">
        <f>IF(OR($X104="",$Y104=""),"",$Y104-$X104)</f>
        <v/>
      </c>
      <c r="AA104" s="11">
        <f>IF(OR($X104="",$Y104=""),"",$X104/$Y104)</f>
        <v/>
      </c>
      <c r="AB104" s="10" t="n"/>
      <c r="AC104" s="10">
        <f>IF($B104="","","|"&amp;SUBSTITUTE(TRIM(SUBSTITUTE(SUBSTITUTE(SUBSTITUTE(SUBSTITUTE(SUBSTITUTE(SUBSTITUTE(SUBSTITUTE(SUBSTITUTE(SUBSTITUTE(SUBSTITUTE(SUBSTITUTE(SUBSTITUTE(SUBSTITUTE(SUBSTITUTE(TRIM($B104&amp;""),CHAR(10)," "),CHAR(13)," "),"."," "),";"," "),","," "),"/"," "),"+"," "),"-"," "),"  "," "),"  "," "),"  "," "),"  "," "),"  "," "),"  "," "))," ","|")&amp;"|")</f>
        <v/>
      </c>
      <c r="AD104" s="10">
        <f>TRIM($I104&amp;"")</f>
        <v/>
      </c>
    </row>
    <row r="105" ht="24" customHeight="1">
      <c r="A105" s="9" t="n">
        <v>46202</v>
      </c>
      <c r="B105" s="10" t="n">
        <v>10179</v>
      </c>
      <c r="C105" s="10" t="n"/>
      <c r="D105" s="10" t="inlineStr">
        <is>
          <t>COLA DE ESPUMA</t>
        </is>
      </c>
      <c r="E105" s="10" t="n">
        <v>30001235</v>
      </c>
      <c r="F105" s="10" t="inlineStr">
        <is>
          <t>ENCOSTO 680X430X20 D20</t>
        </is>
      </c>
      <c r="G105" s="10" t="inlineStr">
        <is>
          <t xml:space="preserve">COLA DE ESPUMA </t>
        </is>
      </c>
      <c r="H105" s="10" t="inlineStr">
        <is>
          <t xml:space="preserve">COLA DE ESPUMA </t>
        </is>
      </c>
      <c r="I105" s="10" t="inlineStr">
        <is>
          <t xml:space="preserve">COLA DE ESPUMA </t>
        </is>
      </c>
      <c r="J105" s="9" t="n">
        <v>14</v>
      </c>
      <c r="K105" s="10">
        <f>IF($E105="","",IFERROR(INDEX('01_Cad_Pecas'!$H$2:$H$5000,MATCH($E105,'01_Cad_Pecas'!$D$2:$D$5000,0)),IFERROR(INDEX('01_Cad_Pecas'!$H$2:$H$5000,MATCH(VALUE($E105),'01_Cad_Pecas'!$D$2:$D$5000,0)),"")))</f>
        <v/>
      </c>
      <c r="L105" s="10">
        <f>IF($E105="","",IFERROR(INDEX('01_Cad_Pecas'!$I$2:$I$5000,MATCH($E105,'01_Cad_Pecas'!$D$2:$D$5000,0)),IFERROR(INDEX('01_Cad_Pecas'!$I$2:$I$5000,MATCH(VALUE($E105),'01_Cad_Pecas'!$D$2:$D$5000,0)),"")))</f>
        <v/>
      </c>
      <c r="M105" s="10">
        <f>IF(OR($J105="",$L105=""),"",IF($K105="",0,$K105)+$J105*$L105)</f>
        <v/>
      </c>
      <c r="N105" s="10" t="n">
        <v>46200</v>
      </c>
      <c r="O105" s="9" t="n">
        <v>14</v>
      </c>
      <c r="P105" s="10" t="n"/>
      <c r="Q105" s="10" t="n"/>
      <c r="R105" s="10">
        <f>IF(AND($P105&lt;&gt;"",$Q105&lt;&gt;""),($Q105-$P105)*1440,IF(AND($O105&lt;&gt;"",$L105&lt;&gt;""),IF($K105="",0,$K105)+$O105*$L105,""))</f>
        <v/>
      </c>
      <c r="S105" s="10" t="n"/>
      <c r="T105" s="10">
        <f>IF(OR($J105="",$O105=""),"",$O105/$J105)</f>
        <v/>
      </c>
      <c r="U105" s="10" t="n"/>
      <c r="V105" s="10">
        <f>IF($A105="","",IF(AND($A105&lt;&gt;"",NOT(OR($U105="Concluído",$U105="Concluido")),TODAY()&gt;$A105),"SIM","NÃO"))</f>
        <v/>
      </c>
      <c r="W105" s="10">
        <f>IF(OR($A105="",$I105="",$M105=""),"",SUMIFS($M$2:M105,$I$2:I105,$I105,$A$2:A105,$A105)-$M105)</f>
        <v/>
      </c>
      <c r="X105" s="10">
        <f>IF(OR($A105="",$I105=""),"",SUMIFS($M$2:$M$4922,$I$2:$I$4922,$I105,$A$2:$A$4922,$A105))</f>
        <v/>
      </c>
      <c r="Y105" s="10">
        <f>IFERROR(VLOOKUP($I105,'02_Cad_Maquinas'!$B$2:$H$200,7,FALSE()),"")</f>
        <v/>
      </c>
      <c r="Z105" s="10">
        <f>IF(OR($X105="",$Y105=""),"",$Y105-$X105)</f>
        <v/>
      </c>
      <c r="AA105" s="11">
        <f>IF(OR($X105="",$Y105=""),"",$X105/$Y105)</f>
        <v/>
      </c>
      <c r="AB105" s="10" t="n"/>
      <c r="AC105" s="10">
        <f>IF($B105="","","|"&amp;SUBSTITUTE(TRIM(SUBSTITUTE(SUBSTITUTE(SUBSTITUTE(SUBSTITUTE(SUBSTITUTE(SUBSTITUTE(SUBSTITUTE(SUBSTITUTE(SUBSTITUTE(SUBSTITUTE(SUBSTITUTE(SUBSTITUTE(SUBSTITUTE(SUBSTITUTE(TRIM($B105&amp;""),CHAR(10)," "),CHAR(13)," "),"."," "),";"," "),","," "),"/"," "),"+"," "),"-"," "),"  "," "),"  "," "),"  "," "),"  "," "),"  "," "),"  "," "))," ","|")&amp;"|")</f>
        <v/>
      </c>
      <c r="AD105" s="10">
        <f>TRIM($I105&amp;"")</f>
        <v/>
      </c>
    </row>
    <row r="106" ht="24" customHeight="1">
      <c r="A106" s="9" t="n">
        <v>46202</v>
      </c>
      <c r="B106" s="10" t="n">
        <v>10179</v>
      </c>
      <c r="C106" s="10" t="n"/>
      <c r="D106" s="10" t="inlineStr">
        <is>
          <t>COLA DE ESPUMA</t>
        </is>
      </c>
      <c r="E106" s="10" t="n">
        <v>30001330</v>
      </c>
      <c r="F106" s="10" t="inlineStr">
        <is>
          <t>ENCOSTO 680X430X20 D20</t>
        </is>
      </c>
      <c r="G106" s="10" t="inlineStr">
        <is>
          <t xml:space="preserve">COLA DE ESPUMA </t>
        </is>
      </c>
      <c r="H106" s="10" t="inlineStr">
        <is>
          <t xml:space="preserve">COLA DE ESPUMA </t>
        </is>
      </c>
      <c r="I106" s="10" t="inlineStr">
        <is>
          <t xml:space="preserve">COLA DE ESPUMA </t>
        </is>
      </c>
      <c r="J106" s="9" t="n">
        <v>654</v>
      </c>
      <c r="K106" s="10">
        <f>IF($E106="","",IFERROR(INDEX('01_Cad_Pecas'!$H$2:$H$5000,MATCH($E106,'01_Cad_Pecas'!$D$2:$D$5000,0)),IFERROR(INDEX('01_Cad_Pecas'!$H$2:$H$5000,MATCH(VALUE($E106),'01_Cad_Pecas'!$D$2:$D$5000,0)),"")))</f>
        <v/>
      </c>
      <c r="L106" s="10">
        <f>IF($E106="","",IFERROR(INDEX('01_Cad_Pecas'!$I$2:$I$5000,MATCH($E106,'01_Cad_Pecas'!$D$2:$D$5000,0)),IFERROR(INDEX('01_Cad_Pecas'!$I$2:$I$5000,MATCH(VALUE($E106),'01_Cad_Pecas'!$D$2:$D$5000,0)),"")))</f>
        <v/>
      </c>
      <c r="M106" s="10">
        <f>IF(OR($J106="",$L106=""),"",IF($K106="",0,$K106)+$J106*$L106)</f>
        <v/>
      </c>
      <c r="N106" s="10" t="n">
        <v>46200</v>
      </c>
      <c r="O106" s="9" t="n">
        <v>654</v>
      </c>
      <c r="P106" s="10" t="n"/>
      <c r="Q106" s="10" t="n"/>
      <c r="R106" s="10">
        <f>IF(AND($P106&lt;&gt;"",$Q106&lt;&gt;""),($Q106-$P106)*1440,IF(AND($O106&lt;&gt;"",$L106&lt;&gt;""),IF($K106="",0,$K106)+$O106*$L106,""))</f>
        <v/>
      </c>
      <c r="S106" s="10" t="n"/>
      <c r="T106" s="10">
        <f>IF(OR($J106="",$O106=""),"",$O106/$J106)</f>
        <v/>
      </c>
      <c r="U106" s="10" t="n"/>
      <c r="V106" s="10">
        <f>IF($A106="","",IF(AND($A106&lt;&gt;"",NOT(OR($U106="Concluído",$U106="Concluido")),TODAY()&gt;$A106),"SIM","NÃO"))</f>
        <v/>
      </c>
      <c r="W106" s="10">
        <f>IF(OR($A106="",$I106="",$M106=""),"",SUMIFS($M$2:M106,$I$2:I106,$I106,$A$2:A106,$A106)-$M106)</f>
        <v/>
      </c>
      <c r="X106" s="10">
        <f>IF(OR($A106="",$I106=""),"",SUMIFS($M$2:$M$4922,$I$2:$I$4922,$I106,$A$2:$A$4922,$A106))</f>
        <v/>
      </c>
      <c r="Y106" s="10">
        <f>IFERROR(VLOOKUP($I106,'02_Cad_Maquinas'!$B$2:$H$200,7,FALSE()),"")</f>
        <v/>
      </c>
      <c r="Z106" s="10">
        <f>IF(OR($X106="",$Y106=""),"",$Y106-$X106)</f>
        <v/>
      </c>
      <c r="AA106" s="11">
        <f>IF(OR($X106="",$Y106=""),"",$X106/$Y106)</f>
        <v/>
      </c>
      <c r="AB106" s="10" t="n"/>
      <c r="AC106" s="10">
        <f>IF($B106="","","|"&amp;SUBSTITUTE(TRIM(SUBSTITUTE(SUBSTITUTE(SUBSTITUTE(SUBSTITUTE(SUBSTITUTE(SUBSTITUTE(SUBSTITUTE(SUBSTITUTE(SUBSTITUTE(SUBSTITUTE(SUBSTITUTE(SUBSTITUTE(SUBSTITUTE(SUBSTITUTE(TRIM($B106&amp;""),CHAR(10)," "),CHAR(13)," "),"."," "),";"," "),","," "),"/"," "),"+"," "),"-"," "),"  "," "),"  "," "),"  "," "),"  "," "),"  "," "),"  "," "))," ","|")&amp;"|")</f>
        <v/>
      </c>
      <c r="AD106" s="10">
        <f>TRIM($I106&amp;"")</f>
        <v/>
      </c>
    </row>
    <row r="107" ht="24" customHeight="1">
      <c r="A107" s="9" t="n">
        <v>46202</v>
      </c>
      <c r="B107" s="10" t="n">
        <v>10179</v>
      </c>
      <c r="C107" s="10" t="n"/>
      <c r="D107" s="10" t="inlineStr">
        <is>
          <t>COLA DE ESPUMA</t>
        </is>
      </c>
      <c r="E107" s="10" t="n">
        <v>30004807</v>
      </c>
      <c r="F107" s="10" t="inlineStr">
        <is>
          <t>ASSENTO ESTOFADO - CAD SANTIAGO</t>
        </is>
      </c>
      <c r="G107" s="10" t="inlineStr">
        <is>
          <t xml:space="preserve">COLA DE ESPUMA </t>
        </is>
      </c>
      <c r="H107" s="10" t="inlineStr">
        <is>
          <t xml:space="preserve">COLA DE ESPUMA </t>
        </is>
      </c>
      <c r="I107" s="10" t="inlineStr">
        <is>
          <t xml:space="preserve">COLA DE ESPUMA </t>
        </is>
      </c>
      <c r="J107" s="9" t="n">
        <v>10</v>
      </c>
      <c r="K107" s="10">
        <f>IF($E107="","",IFERROR(INDEX('01_Cad_Pecas'!$H$2:$H$5000,MATCH($E107,'01_Cad_Pecas'!$D$2:$D$5000,0)),IFERROR(INDEX('01_Cad_Pecas'!$H$2:$H$5000,MATCH(VALUE($E107),'01_Cad_Pecas'!$D$2:$D$5000,0)),"")))</f>
        <v/>
      </c>
      <c r="L107" s="10">
        <f>IF($E107="","",IFERROR(INDEX('01_Cad_Pecas'!$I$2:$I$5000,MATCH($E107,'01_Cad_Pecas'!$D$2:$D$5000,0)),IFERROR(INDEX('01_Cad_Pecas'!$I$2:$I$5000,MATCH(VALUE($E107),'01_Cad_Pecas'!$D$2:$D$5000,0)),"")))</f>
        <v/>
      </c>
      <c r="M107" s="10">
        <f>IF(OR($J107="",$L107=""),"",IF($K107="",0,$K107)+$J107*$L107)</f>
        <v/>
      </c>
      <c r="N107" s="10" t="n">
        <v>46200</v>
      </c>
      <c r="O107" s="9" t="n">
        <v>10</v>
      </c>
      <c r="P107" s="10" t="n"/>
      <c r="Q107" s="10" t="n"/>
      <c r="R107" s="10">
        <f>IF(AND($P107&lt;&gt;"",$Q107&lt;&gt;""),($Q107-$P107)*1440,IF(AND($O107&lt;&gt;"",$L107&lt;&gt;""),IF($K107="",0,$K107)+$O107*$L107,""))</f>
        <v/>
      </c>
      <c r="S107" s="10" t="n"/>
      <c r="T107" s="10">
        <f>IF(OR($J107="",$O107=""),"",$O107/$J107)</f>
        <v/>
      </c>
      <c r="U107" s="10" t="n"/>
      <c r="V107" s="10">
        <f>IF($A107="","",IF(AND($A107&lt;&gt;"",NOT(OR($U107="Concluído",$U107="Concluido")),TODAY()&gt;$A107),"SIM","NÃO"))</f>
        <v/>
      </c>
      <c r="W107" s="10">
        <f>IF(OR($A107="",$I107="",$M107=""),"",SUMIFS($M$2:M107,$I$2:I107,$I107,$A$2:A107,$A107)-$M107)</f>
        <v/>
      </c>
      <c r="X107" s="10">
        <f>IF(OR($A107="",$I107=""),"",SUMIFS($M$2:$M$4922,$I$2:$I$4922,$I107,$A$2:$A$4922,$A107))</f>
        <v/>
      </c>
      <c r="Y107" s="10">
        <f>IFERROR(VLOOKUP($I107,'02_Cad_Maquinas'!$B$2:$H$200,7,FALSE()),"")</f>
        <v/>
      </c>
      <c r="Z107" s="10">
        <f>IF(OR($X107="",$Y107=""),"",$Y107-$X107)</f>
        <v/>
      </c>
      <c r="AA107" s="11">
        <f>IF(OR($X107="",$Y107=""),"",$X107/$Y107)</f>
        <v/>
      </c>
      <c r="AB107" s="10" t="n"/>
      <c r="AC107" s="10">
        <f>IF($B107="","","|"&amp;SUBSTITUTE(TRIM(SUBSTITUTE(SUBSTITUTE(SUBSTITUTE(SUBSTITUTE(SUBSTITUTE(SUBSTITUTE(SUBSTITUTE(SUBSTITUTE(SUBSTITUTE(SUBSTITUTE(SUBSTITUTE(SUBSTITUTE(SUBSTITUTE(SUBSTITUTE(TRIM($B107&amp;""),CHAR(10)," "),CHAR(13)," "),"."," "),";"," "),","," "),"/"," "),"+"," "),"-"," "),"  "," "),"  "," "),"  "," "),"  "," "),"  "," "),"  "," "))," ","|")&amp;"|")</f>
        <v/>
      </c>
      <c r="AD107" s="10">
        <f>TRIM($I107&amp;"")</f>
        <v/>
      </c>
    </row>
    <row r="108" ht="24" customHeight="1">
      <c r="A108" s="9" t="n">
        <v>46202</v>
      </c>
      <c r="B108" s="10" t="n">
        <v>10179</v>
      </c>
      <c r="C108" s="10" t="n"/>
      <c r="D108" s="10" t="inlineStr">
        <is>
          <t>COLA DE ESPUMA</t>
        </is>
      </c>
      <c r="E108" s="10" t="n">
        <v>30006805</v>
      </c>
      <c r="F108" s="10" t="inlineStr">
        <is>
          <t>LATERAL ENCOSTO 610X90X10 D13 - CAD GENOVA</t>
        </is>
      </c>
      <c r="G108" s="10" t="inlineStr">
        <is>
          <t xml:space="preserve">COLA DE ESPUMA </t>
        </is>
      </c>
      <c r="H108" s="10" t="inlineStr">
        <is>
          <t xml:space="preserve">COLA DE ESPUMA </t>
        </is>
      </c>
      <c r="I108" s="10" t="inlineStr">
        <is>
          <t xml:space="preserve">COLA DE ESPUMA </t>
        </is>
      </c>
      <c r="J108" s="9" t="n">
        <v>48</v>
      </c>
      <c r="K108" s="10">
        <f>IF($E108="","",IFERROR(INDEX('01_Cad_Pecas'!$H$2:$H$5000,MATCH($E108,'01_Cad_Pecas'!$D$2:$D$5000,0)),IFERROR(INDEX('01_Cad_Pecas'!$H$2:$H$5000,MATCH(VALUE($E108),'01_Cad_Pecas'!$D$2:$D$5000,0)),"")))</f>
        <v/>
      </c>
      <c r="L108" s="10">
        <f>IF($E108="","",IFERROR(INDEX('01_Cad_Pecas'!$I$2:$I$5000,MATCH($E108,'01_Cad_Pecas'!$D$2:$D$5000,0)),IFERROR(INDEX('01_Cad_Pecas'!$I$2:$I$5000,MATCH(VALUE($E108),'01_Cad_Pecas'!$D$2:$D$5000,0)),"")))</f>
        <v/>
      </c>
      <c r="M108" s="10">
        <f>IF(OR($J108="",$L108=""),"",IF($K108="",0,$K108)+$J108*$L108)</f>
        <v/>
      </c>
      <c r="N108" s="10" t="n">
        <v>46200</v>
      </c>
      <c r="O108" s="9" t="n">
        <v>48</v>
      </c>
      <c r="P108" s="10" t="n"/>
      <c r="Q108" s="10" t="n"/>
      <c r="R108" s="10">
        <f>IF(AND($P108&lt;&gt;"",$Q108&lt;&gt;""),($Q108-$P108)*1440,IF(AND($O108&lt;&gt;"",$L108&lt;&gt;""),IF($K108="",0,$K108)+$O108*$L108,""))</f>
        <v/>
      </c>
      <c r="S108" s="10" t="n"/>
      <c r="T108" s="10">
        <f>IF(OR($J108="",$O108=""),"",$O108/$J108)</f>
        <v/>
      </c>
      <c r="U108" s="10" t="n"/>
      <c r="V108" s="10">
        <f>IF($A108="","",IF(AND($A108&lt;&gt;"",NOT(OR($U108="Concluído",$U108="Concluido")),TODAY()&gt;$A108),"SIM","NÃO"))</f>
        <v/>
      </c>
      <c r="W108" s="10">
        <f>IF(OR($A108="",$I108="",$M108=""),"",SUMIFS($M$2:M108,$I$2:I108,$I108,$A$2:A108,$A108)-$M108)</f>
        <v/>
      </c>
      <c r="X108" s="10">
        <f>IF(OR($A108="",$I108=""),"",SUMIFS($M$2:$M$4922,$I$2:$I$4922,$I108,$A$2:$A$4922,$A108))</f>
        <v/>
      </c>
      <c r="Y108" s="10">
        <f>IFERROR(VLOOKUP($I108,'02_Cad_Maquinas'!$B$2:$H$200,7,FALSE()),"")</f>
        <v/>
      </c>
      <c r="Z108" s="10">
        <f>IF(OR($X108="",$Y108=""),"",$Y108-$X108)</f>
        <v/>
      </c>
      <c r="AA108" s="11">
        <f>IF(OR($X108="",$Y108=""),"",$X108/$Y108)</f>
        <v/>
      </c>
      <c r="AB108" s="10" t="n"/>
      <c r="AC108" s="10">
        <f>IF($B108="","","|"&amp;SUBSTITUTE(TRIM(SUBSTITUTE(SUBSTITUTE(SUBSTITUTE(SUBSTITUTE(SUBSTITUTE(SUBSTITUTE(SUBSTITUTE(SUBSTITUTE(SUBSTITUTE(SUBSTITUTE(SUBSTITUTE(SUBSTITUTE(SUBSTITUTE(SUBSTITUTE(TRIM($B108&amp;""),CHAR(10)," "),CHAR(13)," "),"."," "),";"," "),","," "),"/"," "),"+"," "),"-"," "),"  "," "),"  "," "),"  "," "),"  "," "),"  "," "),"  "," "))," ","|")&amp;"|")</f>
        <v/>
      </c>
      <c r="AD108" s="10">
        <f>TRIM($I108&amp;"")</f>
        <v/>
      </c>
    </row>
    <row r="109" ht="24" customHeight="1">
      <c r="A109" s="9" t="n">
        <v>46202</v>
      </c>
      <c r="B109" s="10" t="n">
        <v>10179</v>
      </c>
      <c r="C109" s="10" t="n"/>
      <c r="D109" s="10" t="inlineStr">
        <is>
          <t>COLA DE ESPUMA</t>
        </is>
      </c>
      <c r="E109" s="10" t="n">
        <v>30006806</v>
      </c>
      <c r="F109" s="10" t="inlineStr">
        <is>
          <t>ENCOSTO ESTOFADO - CADEIRA GENOVA</t>
        </is>
      </c>
      <c r="G109" s="10" t="inlineStr">
        <is>
          <t xml:space="preserve">COLA DE ESPUMA </t>
        </is>
      </c>
      <c r="H109" s="10" t="inlineStr">
        <is>
          <t xml:space="preserve">COLA DE ESPUMA </t>
        </is>
      </c>
      <c r="I109" s="10" t="inlineStr">
        <is>
          <t xml:space="preserve">COLA DE ESPUMA </t>
        </is>
      </c>
      <c r="J109" s="9" t="n">
        <v>24</v>
      </c>
      <c r="K109" s="10">
        <f>IF($E109="","",IFERROR(INDEX('01_Cad_Pecas'!$H$2:$H$5000,MATCH($E109,'01_Cad_Pecas'!$D$2:$D$5000,0)),IFERROR(INDEX('01_Cad_Pecas'!$H$2:$H$5000,MATCH(VALUE($E109),'01_Cad_Pecas'!$D$2:$D$5000,0)),"")))</f>
        <v/>
      </c>
      <c r="L109" s="10">
        <f>IF($E109="","",IFERROR(INDEX('01_Cad_Pecas'!$I$2:$I$5000,MATCH($E109,'01_Cad_Pecas'!$D$2:$D$5000,0)),IFERROR(INDEX('01_Cad_Pecas'!$I$2:$I$5000,MATCH(VALUE($E109),'01_Cad_Pecas'!$D$2:$D$5000,0)),"")))</f>
        <v/>
      </c>
      <c r="M109" s="10">
        <f>IF(OR($J109="",$L109=""),"",IF($K109="",0,$K109)+$J109*$L109)</f>
        <v/>
      </c>
      <c r="N109" s="10" t="n">
        <v>46200</v>
      </c>
      <c r="O109" s="9" t="n">
        <v>24</v>
      </c>
      <c r="P109" s="10" t="n"/>
      <c r="Q109" s="10" t="n"/>
      <c r="R109" s="10">
        <f>IF(AND($P109&lt;&gt;"",$Q109&lt;&gt;""),($Q109-$P109)*1440,IF(AND($O109&lt;&gt;"",$L109&lt;&gt;""),IF($K109="",0,$K109)+$O109*$L109,""))</f>
        <v/>
      </c>
      <c r="S109" s="10" t="n"/>
      <c r="T109" s="10">
        <f>IF(OR($J109="",$O109=""),"",$O109/$J109)</f>
        <v/>
      </c>
      <c r="U109" s="10" t="n"/>
      <c r="V109" s="10">
        <f>IF($A109="","",IF(AND($A109&lt;&gt;"",NOT(OR($U109="Concluído",$U109="Concluido")),TODAY()&gt;$A109),"SIM","NÃO"))</f>
        <v/>
      </c>
      <c r="W109" s="10">
        <f>IF(OR($A109="",$I109="",$M109=""),"",SUMIFS($M$2:M109,$I$2:I109,$I109,$A$2:A109,$A109)-$M109)</f>
        <v/>
      </c>
      <c r="X109" s="10">
        <f>IF(OR($A109="",$I109=""),"",SUMIFS($M$2:$M$4922,$I$2:$I$4922,$I109,$A$2:$A$4922,$A109))</f>
        <v/>
      </c>
      <c r="Y109" s="10">
        <f>IFERROR(VLOOKUP($I109,'02_Cad_Maquinas'!$B$2:$H$200,7,FALSE()),"")</f>
        <v/>
      </c>
      <c r="Z109" s="10">
        <f>IF(OR($X109="",$Y109=""),"",$Y109-$X109)</f>
        <v/>
      </c>
      <c r="AA109" s="11">
        <f>IF(OR($X109="",$Y109=""),"",$X109/$Y109)</f>
        <v/>
      </c>
      <c r="AB109" s="10" t="n"/>
      <c r="AC109" s="10">
        <f>IF($B109="","","|"&amp;SUBSTITUTE(TRIM(SUBSTITUTE(SUBSTITUTE(SUBSTITUTE(SUBSTITUTE(SUBSTITUTE(SUBSTITUTE(SUBSTITUTE(SUBSTITUTE(SUBSTITUTE(SUBSTITUTE(SUBSTITUTE(SUBSTITUTE(SUBSTITUTE(SUBSTITUTE(TRIM($B109&amp;""),CHAR(10)," "),CHAR(13)," "),"."," "),";"," "),","," "),"/"," "),"+"," "),"-"," "),"  "," "),"  "," "),"  "," "),"  "," "),"  "," "),"  "," "))," ","|")&amp;"|")</f>
        <v/>
      </c>
      <c r="AD109" s="10">
        <f>TRIM($I109&amp;"")</f>
        <v/>
      </c>
    </row>
    <row r="110" ht="24" customHeight="1">
      <c r="A110" s="9" t="n">
        <v>46202</v>
      </c>
      <c r="B110" s="10" t="n">
        <v>10148</v>
      </c>
      <c r="C110" s="10" t="n"/>
      <c r="D110" s="10" t="inlineStr">
        <is>
          <t>COLA DE ESPUMA</t>
        </is>
      </c>
      <c r="E110" s="20" t="n">
        <v>30003609</v>
      </c>
      <c r="F110" s="16" t="inlineStr">
        <is>
          <t>ASSENTO ESTOFADO - CADEIRA PEROLA MADEIRA</t>
        </is>
      </c>
      <c r="G110" s="10" t="inlineStr">
        <is>
          <t>COLA DE ESPUMA</t>
        </is>
      </c>
      <c r="H110" s="10" t="inlineStr">
        <is>
          <t>COLA DE ESPUMA</t>
        </is>
      </c>
      <c r="I110" s="10" t="inlineStr">
        <is>
          <t>COLA DE ESPUMA</t>
        </is>
      </c>
      <c r="J110" s="19" t="n">
        <v>130</v>
      </c>
      <c r="K110" s="10">
        <f>IF($E110="","",IFERROR(INDEX('01_Cad_Pecas'!$H$2:$H$5000,MATCH($E110,'01_Cad_Pecas'!$D$2:$D$5000,0)),IFERROR(INDEX('01_Cad_Pecas'!$H$2:$H$5000,MATCH(VALUE($E110),'01_Cad_Pecas'!$D$2:$D$5000,0)),"")))</f>
        <v/>
      </c>
      <c r="L110" s="10">
        <f>IF($E110="","",IFERROR(INDEX('01_Cad_Pecas'!$I$2:$I$5000,MATCH($E110,'01_Cad_Pecas'!$D$2:$D$5000,0)),IFERROR(INDEX('01_Cad_Pecas'!$I$2:$I$5000,MATCH(VALUE($E110),'01_Cad_Pecas'!$D$2:$D$5000,0)),"")))</f>
        <v/>
      </c>
      <c r="M110" s="10">
        <f>IF(OR($J110="",$L110=""),"",IF($K110="",0,$K110)+$J110*$L110)</f>
        <v/>
      </c>
      <c r="N110" s="10" t="n">
        <v>46200</v>
      </c>
      <c r="O110" s="19" t="n">
        <v>130</v>
      </c>
      <c r="P110" s="10" t="n"/>
      <c r="Q110" s="10" t="n"/>
      <c r="R110" s="10">
        <f>IF(AND($P110&lt;&gt;"",$Q110&lt;&gt;""),($Q110-$P110)*1440,IF(AND($O110&lt;&gt;"",$L110&lt;&gt;""),IF($K110="",0,$K110)+$O110*$L110,""))</f>
        <v/>
      </c>
      <c r="S110" s="10" t="n"/>
      <c r="T110" s="10">
        <f>IF(OR($J110="",$O110=""),"",$O110/$J110)</f>
        <v/>
      </c>
      <c r="U110" s="10" t="n"/>
      <c r="V110" s="10">
        <f>IF($A110="","",IF(AND($A110&lt;&gt;"",NOT(OR($U110="Concluído",$U110="Concluido")),TODAY()&gt;$A110),"SIM","NÃO"))</f>
        <v/>
      </c>
      <c r="W110" s="10">
        <f>IF(OR($A110="",$I110="",$M110=""),"",SUMIFS($M$2:M110,$I$2:I110,$I110,$A$2:A110,$A110)-$M110)</f>
        <v/>
      </c>
      <c r="X110" s="10">
        <f>IF(OR($A110="",$I110=""),"",SUMIFS($M$2:$M$4922,$I$2:$I$4922,$I110,$A$2:$A$4922,$A110))</f>
        <v/>
      </c>
      <c r="Y110" s="10">
        <f>IFERROR(VLOOKUP($I110,'02_Cad_Maquinas'!$B$2:$H$200,7,FALSE()),"")</f>
        <v/>
      </c>
      <c r="Z110" s="10">
        <f>IF(OR($X110="",$Y110=""),"",$Y110-$X110)</f>
        <v/>
      </c>
      <c r="AA110" s="11">
        <f>IF(OR($X110="",$Y110=""),"",$X110/$Y110)</f>
        <v/>
      </c>
      <c r="AB110" s="10" t="n"/>
      <c r="AC110" s="10">
        <f>IF($B110="","","|"&amp;SUBSTITUTE(TRIM(SUBSTITUTE(SUBSTITUTE(SUBSTITUTE(SUBSTITUTE(SUBSTITUTE(SUBSTITUTE(SUBSTITUTE(SUBSTITUTE(SUBSTITUTE(SUBSTITUTE(SUBSTITUTE(SUBSTITUTE(SUBSTITUTE(SUBSTITUTE(TRIM($B110&amp;""),CHAR(10)," "),CHAR(13)," "),"."," "),";"," "),","," "),"/"," "),"+"," "),"-"," "),"  "," "),"  "," "),"  "," "),"  "," "),"  "," "),"  "," "))," ","|")&amp;"|")</f>
        <v/>
      </c>
      <c r="AD110" s="10">
        <f>TRIM($I110&amp;"")</f>
        <v/>
      </c>
    </row>
    <row r="111" ht="24" customHeight="1">
      <c r="A111" s="9" t="n">
        <v>46202</v>
      </c>
      <c r="B111" s="10" t="n">
        <v>10148</v>
      </c>
      <c r="C111" s="10" t="n"/>
      <c r="D111" s="10" t="inlineStr">
        <is>
          <t>COLA DE ESPUMA</t>
        </is>
      </c>
      <c r="E111" s="20" t="n">
        <v>30008306</v>
      </c>
      <c r="F111" s="16" t="inlineStr">
        <is>
          <t>ENCOSTO ESTOFADO - CADEIRA PEROLA MONTADA</t>
        </is>
      </c>
      <c r="G111" s="10" t="inlineStr">
        <is>
          <t>COLA DE ESPUMA</t>
        </is>
      </c>
      <c r="H111" s="10" t="inlineStr">
        <is>
          <t>COLA DE ESPUMA</t>
        </is>
      </c>
      <c r="I111" s="10" t="inlineStr">
        <is>
          <t>COLA DE ESPUMA</t>
        </is>
      </c>
      <c r="J111" s="19" t="n">
        <v>2</v>
      </c>
      <c r="K111" s="10">
        <f>IF($E111="","",IFERROR(INDEX('01_Cad_Pecas'!$H$2:$H$5000,MATCH($E111,'01_Cad_Pecas'!$D$2:$D$5000,0)),IFERROR(INDEX('01_Cad_Pecas'!$H$2:$H$5000,MATCH(VALUE($E111),'01_Cad_Pecas'!$D$2:$D$5000,0)),"")))</f>
        <v/>
      </c>
      <c r="L111" s="10">
        <f>IF($E111="","",IFERROR(INDEX('01_Cad_Pecas'!$I$2:$I$5000,MATCH($E111,'01_Cad_Pecas'!$D$2:$D$5000,0)),IFERROR(INDEX('01_Cad_Pecas'!$I$2:$I$5000,MATCH(VALUE($E111),'01_Cad_Pecas'!$D$2:$D$5000,0)),"")))</f>
        <v/>
      </c>
      <c r="M111" s="10">
        <f>IF(OR($J111="",$L111=""),"",IF($K111="",0,$K111)+$J111*$L111)</f>
        <v/>
      </c>
      <c r="N111" s="10" t="n">
        <v>46200</v>
      </c>
      <c r="O111" s="19" t="n">
        <v>2</v>
      </c>
      <c r="P111" s="10" t="n"/>
      <c r="Q111" s="10" t="n"/>
      <c r="R111" s="10">
        <f>IF(AND($P111&lt;&gt;"",$Q111&lt;&gt;""),($Q111-$P111)*1440,IF(AND($O111&lt;&gt;"",$L111&lt;&gt;""),IF($K111="",0,$K111)+$O111*$L111,""))</f>
        <v/>
      </c>
      <c r="S111" s="10" t="n"/>
      <c r="T111" s="10">
        <f>IF(OR($J111="",$O111=""),"",$O111/$J111)</f>
        <v/>
      </c>
      <c r="U111" s="10" t="n"/>
      <c r="V111" s="10">
        <f>IF($A111="","",IF(AND($A111&lt;&gt;"",NOT(OR($U111="Concluído",$U111="Concluido")),TODAY()&gt;$A111),"SIM","NÃO"))</f>
        <v/>
      </c>
      <c r="W111" s="10">
        <f>IF(OR($A111="",$I111="",$M111=""),"",SUMIFS($M$2:M111,$I$2:I111,$I111,$A$2:A111,$A111)-$M111)</f>
        <v/>
      </c>
      <c r="X111" s="10">
        <f>IF(OR($A111="",$I111=""),"",SUMIFS($M$2:$M$4922,$I$2:$I$4922,$I111,$A$2:$A$4922,$A111))</f>
        <v/>
      </c>
      <c r="Y111" s="10">
        <f>IFERROR(VLOOKUP($I111,'02_Cad_Maquinas'!$B$2:$H$200,7,FALSE()),"")</f>
        <v/>
      </c>
      <c r="Z111" s="10">
        <f>IF(OR($X111="",$Y111=""),"",$Y111-$X111)</f>
        <v/>
      </c>
      <c r="AA111" s="11">
        <f>IF(OR($X111="",$Y111=""),"",$X111/$Y111)</f>
        <v/>
      </c>
      <c r="AB111" s="10" t="n"/>
      <c r="AC111" s="10">
        <f>IF($B111="","","|"&amp;SUBSTITUTE(TRIM(SUBSTITUTE(SUBSTITUTE(SUBSTITUTE(SUBSTITUTE(SUBSTITUTE(SUBSTITUTE(SUBSTITUTE(SUBSTITUTE(SUBSTITUTE(SUBSTITUTE(SUBSTITUTE(SUBSTITUTE(SUBSTITUTE(SUBSTITUTE(TRIM($B111&amp;""),CHAR(10)," "),CHAR(13)," "),"."," "),";"," "),","," "),"/"," "),"+"," "),"-"," "),"  "," "),"  "," "),"  "," "),"  "," "),"  "," "),"  "," "))," ","|")&amp;"|")</f>
        <v/>
      </c>
      <c r="AD111" s="10">
        <f>TRIM($I111&amp;"")</f>
        <v/>
      </c>
    </row>
    <row r="112" ht="24" customHeight="1">
      <c r="A112" s="9" t="n">
        <v>46202</v>
      </c>
      <c r="B112" s="10" t="n">
        <v>10148</v>
      </c>
      <c r="C112" s="10" t="n"/>
      <c r="D112" s="10" t="inlineStr">
        <is>
          <t>COLA DE ESPUMA</t>
        </is>
      </c>
      <c r="E112" s="20" t="n">
        <v>30003603</v>
      </c>
      <c r="F112" s="16" t="inlineStr">
        <is>
          <t>ESPUMA 465X450X30 D23 - CADEIRA MADEIRA</t>
        </is>
      </c>
      <c r="G112" s="10" t="inlineStr">
        <is>
          <t>COLA DE ESPUMA</t>
        </is>
      </c>
      <c r="H112" s="10" t="inlineStr">
        <is>
          <t>COLA DE ESPUMA</t>
        </is>
      </c>
      <c r="I112" s="10" t="inlineStr">
        <is>
          <t>COLA DE ESPUMA</t>
        </is>
      </c>
      <c r="J112" s="19" t="n">
        <v>130</v>
      </c>
      <c r="K112" s="10">
        <f>IF($E112="","",IFERROR(INDEX('01_Cad_Pecas'!$H$2:$H$5000,MATCH($E112,'01_Cad_Pecas'!$D$2:$D$5000,0)),IFERROR(INDEX('01_Cad_Pecas'!$H$2:$H$5000,MATCH(VALUE($E112),'01_Cad_Pecas'!$D$2:$D$5000,0)),"")))</f>
        <v/>
      </c>
      <c r="L112" s="10">
        <f>IF($E112="","",IFERROR(INDEX('01_Cad_Pecas'!$I$2:$I$5000,MATCH($E112,'01_Cad_Pecas'!$D$2:$D$5000,0)),IFERROR(INDEX('01_Cad_Pecas'!$I$2:$I$5000,MATCH(VALUE($E112),'01_Cad_Pecas'!$D$2:$D$5000,0)),"")))</f>
        <v/>
      </c>
      <c r="M112" s="10">
        <f>IF(OR($J112="",$L112=""),"",IF($K112="",0,$K112)+$J112*$L112)</f>
        <v/>
      </c>
      <c r="N112" s="10" t="n">
        <v>46200</v>
      </c>
      <c r="O112" s="19" t="n">
        <v>130</v>
      </c>
      <c r="P112" s="10" t="n"/>
      <c r="Q112" s="10" t="n"/>
      <c r="R112" s="10">
        <f>IF(AND($P112&lt;&gt;"",$Q112&lt;&gt;""),($Q112-$P112)*1440,IF(AND($O112&lt;&gt;"",$L112&lt;&gt;""),IF($K112="",0,$K112)+$O112*$L112,""))</f>
        <v/>
      </c>
      <c r="S112" s="10" t="n"/>
      <c r="T112" s="10">
        <f>IF(OR($J112="",$O112=""),"",$O112/$J112)</f>
        <v/>
      </c>
      <c r="U112" s="10" t="n"/>
      <c r="V112" s="10">
        <f>IF($A112="","",IF(AND($A112&lt;&gt;"",NOT(OR($U112="Concluído",$U112="Concluido")),TODAY()&gt;$A112),"SIM","NÃO"))</f>
        <v/>
      </c>
      <c r="W112" s="10">
        <f>IF(OR($A112="",$I112="",$M112=""),"",SUMIFS($M$2:M112,$I$2:I112,$I112,$A$2:A112,$A112)-$M112)</f>
        <v/>
      </c>
      <c r="X112" s="10">
        <f>IF(OR($A112="",$I112=""),"",SUMIFS($M$2:$M$4922,$I$2:$I$4922,$I112,$A$2:$A$4922,$A112))</f>
        <v/>
      </c>
      <c r="Y112" s="10">
        <f>IFERROR(VLOOKUP($I112,'02_Cad_Maquinas'!$B$2:$H$200,7,FALSE()),"")</f>
        <v/>
      </c>
      <c r="Z112" s="10">
        <f>IF(OR($X112="",$Y112=""),"",$Y112-$X112)</f>
        <v/>
      </c>
      <c r="AA112" s="11">
        <f>IF(OR($X112="",$Y112=""),"",$X112/$Y112)</f>
        <v/>
      </c>
      <c r="AB112" s="10" t="n"/>
      <c r="AC112" s="10">
        <f>IF($B112="","","|"&amp;SUBSTITUTE(TRIM(SUBSTITUTE(SUBSTITUTE(SUBSTITUTE(SUBSTITUTE(SUBSTITUTE(SUBSTITUTE(SUBSTITUTE(SUBSTITUTE(SUBSTITUTE(SUBSTITUTE(SUBSTITUTE(SUBSTITUTE(SUBSTITUTE(SUBSTITUTE(TRIM($B112&amp;""),CHAR(10)," "),CHAR(13)," "),"."," "),";"," "),","," "),"/"," "),"+"," "),"-"," "),"  "," "),"  "," "),"  "," "),"  "," "),"  "," "),"  "," "))," ","|")&amp;"|")</f>
        <v/>
      </c>
      <c r="AD112" s="10">
        <f>TRIM($I112&amp;"")</f>
        <v/>
      </c>
    </row>
    <row r="113" ht="24" customHeight="1">
      <c r="A113" s="9" t="n">
        <v>46202</v>
      </c>
      <c r="B113" s="10" t="n">
        <v>10148</v>
      </c>
      <c r="C113" s="10" t="n"/>
      <c r="D113" s="10" t="inlineStr">
        <is>
          <t>COLA DE ESPUMA</t>
        </is>
      </c>
      <c r="E113" s="20" t="n">
        <v>30003604</v>
      </c>
      <c r="F113" s="16" t="inlineStr">
        <is>
          <t>ENCOSTO 448X300X25 D20 - CADEIRA PEROLA MADEIRA</t>
        </is>
      </c>
      <c r="G113" s="10" t="inlineStr">
        <is>
          <t>COLA DE ESPUMA</t>
        </is>
      </c>
      <c r="H113" s="10" t="inlineStr">
        <is>
          <t>COLA DE ESPUMA</t>
        </is>
      </c>
      <c r="I113" s="10" t="inlineStr">
        <is>
          <t>COLA DE ESPUMA</t>
        </is>
      </c>
      <c r="J113" s="19" t="n">
        <v>2</v>
      </c>
      <c r="K113" s="10">
        <f>IF($E113="","",IFERROR(INDEX('01_Cad_Pecas'!$H$2:$H$5000,MATCH($E113,'01_Cad_Pecas'!$D$2:$D$5000,0)),IFERROR(INDEX('01_Cad_Pecas'!$H$2:$H$5000,MATCH(VALUE($E113),'01_Cad_Pecas'!$D$2:$D$5000,0)),"")))</f>
        <v/>
      </c>
      <c r="L113" s="10">
        <f>IF($E113="","",IFERROR(INDEX('01_Cad_Pecas'!$I$2:$I$5000,MATCH($E113,'01_Cad_Pecas'!$D$2:$D$5000,0)),IFERROR(INDEX('01_Cad_Pecas'!$I$2:$I$5000,MATCH(VALUE($E113),'01_Cad_Pecas'!$D$2:$D$5000,0)),"")))</f>
        <v/>
      </c>
      <c r="M113" s="10">
        <f>IF(OR($J113="",$L113=""),"",IF($K113="",0,$K113)+$J113*$L113)</f>
        <v/>
      </c>
      <c r="N113" s="10" t="n">
        <v>46200</v>
      </c>
      <c r="O113" s="19" t="n">
        <v>2</v>
      </c>
      <c r="P113" s="10" t="n"/>
      <c r="Q113" s="10" t="n"/>
      <c r="R113" s="10">
        <f>IF(AND($P113&lt;&gt;"",$Q113&lt;&gt;""),($Q113-$P113)*1440,IF(AND($O113&lt;&gt;"",$L113&lt;&gt;""),IF($K113="",0,$K113)+$O113*$L113,""))</f>
        <v/>
      </c>
      <c r="S113" s="10" t="n"/>
      <c r="T113" s="10">
        <f>IF(OR($J113="",$O113=""),"",$O113/$J113)</f>
        <v/>
      </c>
      <c r="U113" s="10" t="n"/>
      <c r="V113" s="10">
        <f>IF($A113="","",IF(AND($A113&lt;&gt;"",NOT(OR($U113="Concluído",$U113="Concluido")),TODAY()&gt;$A113),"SIM","NÃO"))</f>
        <v/>
      </c>
      <c r="W113" s="10">
        <f>IF(OR($A113="",$I113="",$M113=""),"",SUMIFS($M$2:M113,$I$2:I113,$I113,$A$2:A113,$A113)-$M113)</f>
        <v/>
      </c>
      <c r="X113" s="10">
        <f>IF(OR($A113="",$I113=""),"",SUMIFS($M$2:$M$4922,$I$2:$I$4922,$I113,$A$2:$A$4922,$A113))</f>
        <v/>
      </c>
      <c r="Y113" s="10">
        <f>IFERROR(VLOOKUP($I113,'02_Cad_Maquinas'!$B$2:$H$200,7,FALSE()),"")</f>
        <v/>
      </c>
      <c r="Z113" s="10">
        <f>IF(OR($X113="",$Y113=""),"",$Y113-$X113)</f>
        <v/>
      </c>
      <c r="AA113" s="11">
        <f>IF(OR($X113="",$Y113=""),"",$X113/$Y113)</f>
        <v/>
      </c>
      <c r="AB113" s="10" t="n"/>
      <c r="AC113" s="10">
        <f>IF($B113="","","|"&amp;SUBSTITUTE(TRIM(SUBSTITUTE(SUBSTITUTE(SUBSTITUTE(SUBSTITUTE(SUBSTITUTE(SUBSTITUTE(SUBSTITUTE(SUBSTITUTE(SUBSTITUTE(SUBSTITUTE(SUBSTITUTE(SUBSTITUTE(SUBSTITUTE(SUBSTITUTE(TRIM($B113&amp;""),CHAR(10)," "),CHAR(13)," "),"."," "),";"," "),","," "),"/"," "),"+"," "),"-"," "),"  "," "),"  "," "),"  "," "),"  "," "),"  "," "),"  "," "))," ","|")&amp;"|")</f>
        <v/>
      </c>
      <c r="AD113" s="10">
        <f>TRIM($I113&amp;"")</f>
        <v/>
      </c>
    </row>
    <row r="114" ht="24" customHeight="1">
      <c r="A114" s="9" t="n">
        <v>46202</v>
      </c>
      <c r="B114" s="10" t="n">
        <v>10148</v>
      </c>
      <c r="C114" s="10" t="n"/>
      <c r="D114" s="10" t="inlineStr">
        <is>
          <t>COLA DE ESPUMA</t>
        </is>
      </c>
      <c r="E114" s="20" t="n">
        <v>30003605</v>
      </c>
      <c r="F114" s="16" t="inlineStr">
        <is>
          <t>ENCOSTO 520X330X10 D14 - CADEIRA PEROLA MADEIRA</t>
        </is>
      </c>
      <c r="G114" s="10" t="inlineStr">
        <is>
          <t>COLA DE ESPUMA</t>
        </is>
      </c>
      <c r="H114" s="10" t="inlineStr">
        <is>
          <t>COLA DE ESPUMA</t>
        </is>
      </c>
      <c r="I114" s="10" t="inlineStr">
        <is>
          <t>COLA DE ESPUMA</t>
        </is>
      </c>
      <c r="J114" s="19" t="n">
        <v>2</v>
      </c>
      <c r="K114" s="10">
        <f>IF($E114="","",IFERROR(INDEX('01_Cad_Pecas'!$H$2:$H$5000,MATCH($E114,'01_Cad_Pecas'!$D$2:$D$5000,0)),IFERROR(INDEX('01_Cad_Pecas'!$H$2:$H$5000,MATCH(VALUE($E114),'01_Cad_Pecas'!$D$2:$D$5000,0)),"")))</f>
        <v/>
      </c>
      <c r="L114" s="10">
        <f>IF($E114="","",IFERROR(INDEX('01_Cad_Pecas'!$I$2:$I$5000,MATCH($E114,'01_Cad_Pecas'!$D$2:$D$5000,0)),IFERROR(INDEX('01_Cad_Pecas'!$I$2:$I$5000,MATCH(VALUE($E114),'01_Cad_Pecas'!$D$2:$D$5000,0)),"")))</f>
        <v/>
      </c>
      <c r="M114" s="10">
        <f>IF(OR($J114="",$L114=""),"",IF($K114="",0,$K114)+$J114*$L114)</f>
        <v/>
      </c>
      <c r="N114" s="10" t="n">
        <v>46200</v>
      </c>
      <c r="O114" s="19" t="n">
        <v>2</v>
      </c>
      <c r="P114" s="10" t="n"/>
      <c r="Q114" s="10" t="n"/>
      <c r="R114" s="10">
        <f>IF(AND($P114&lt;&gt;"",$Q114&lt;&gt;""),($Q114-$P114)*1440,IF(AND($O114&lt;&gt;"",$L114&lt;&gt;""),IF($K114="",0,$K114)+$O114*$L114,""))</f>
        <v/>
      </c>
      <c r="S114" s="10" t="n"/>
      <c r="T114" s="10">
        <f>IF(OR($J114="",$O114=""),"",$O114/$J114)</f>
        <v/>
      </c>
      <c r="U114" s="10" t="n"/>
      <c r="V114" s="10">
        <f>IF($A114="","",IF(AND($A114&lt;&gt;"",NOT(OR($U114="Concluído",$U114="Concluido")),TODAY()&gt;$A114),"SIM","NÃO"))</f>
        <v/>
      </c>
      <c r="W114" s="10">
        <f>IF(OR($A114="",$I114="",$M114=""),"",SUMIFS($M$2:M114,$I$2:I114,$I114,$A$2:A114,$A114)-$M114)</f>
        <v/>
      </c>
      <c r="X114" s="10">
        <f>IF(OR($A114="",$I114=""),"",SUMIFS($M$2:$M$4922,$I$2:$I$4922,$I114,$A$2:$A$4922,$A114))</f>
        <v/>
      </c>
      <c r="Y114" s="10">
        <f>IFERROR(VLOOKUP($I114,'02_Cad_Maquinas'!$B$2:$H$200,7,FALSE()),"")</f>
        <v/>
      </c>
      <c r="Z114" s="10">
        <f>IF(OR($X114="",$Y114=""),"",$Y114-$X114)</f>
        <v/>
      </c>
      <c r="AA114" s="11">
        <f>IF(OR($X114="",$Y114=""),"",$X114/$Y114)</f>
        <v/>
      </c>
      <c r="AB114" s="10" t="n"/>
      <c r="AC114" s="10">
        <f>IF($B114="","","|"&amp;SUBSTITUTE(TRIM(SUBSTITUTE(SUBSTITUTE(SUBSTITUTE(SUBSTITUTE(SUBSTITUTE(SUBSTITUTE(SUBSTITUTE(SUBSTITUTE(SUBSTITUTE(SUBSTITUTE(SUBSTITUTE(SUBSTITUTE(SUBSTITUTE(SUBSTITUTE(TRIM($B114&amp;""),CHAR(10)," "),CHAR(13)," "),"."," "),";"," "),","," "),"/"," "),"+"," "),"-"," "),"  "," "),"  "," "),"  "," "),"  "," "),"  "," "),"  "," "))," ","|")&amp;"|")</f>
        <v/>
      </c>
      <c r="AD114" s="10">
        <f>TRIM($I114&amp;"")</f>
        <v/>
      </c>
    </row>
    <row r="115" ht="24" customHeight="1">
      <c r="A115" s="9" t="n">
        <v>46203</v>
      </c>
      <c r="B115" s="10" t="inlineStr">
        <is>
          <t>10149,10150</t>
        </is>
      </c>
      <c r="C115" s="10" t="n"/>
      <c r="D115" s="10" t="inlineStr">
        <is>
          <t>COLA DE ESPUMA</t>
        </is>
      </c>
      <c r="E115" s="20" t="n">
        <v>30003609</v>
      </c>
      <c r="F115" s="16" t="inlineStr">
        <is>
          <t>ASSENTO ESTOFADO - CADEIRA PEROLA MADEIRA</t>
        </is>
      </c>
      <c r="G115" s="10" t="inlineStr">
        <is>
          <t>COLA DE ESPUMA</t>
        </is>
      </c>
      <c r="H115" s="10" t="inlineStr">
        <is>
          <t>COLA DE ESPUMA</t>
        </is>
      </c>
      <c r="I115" s="10" t="inlineStr">
        <is>
          <t>COLA DE ESPUMA</t>
        </is>
      </c>
      <c r="J115" s="19" t="n">
        <v>110</v>
      </c>
      <c r="K115" s="10">
        <f>IF($E115="","",IFERROR(INDEX('01_Cad_Pecas'!$H$2:$H$5000,MATCH($E115,'01_Cad_Pecas'!$D$2:$D$5000,0)),IFERROR(INDEX('01_Cad_Pecas'!$H$2:$H$5000,MATCH(VALUE($E115),'01_Cad_Pecas'!$D$2:$D$5000,0)),"")))</f>
        <v/>
      </c>
      <c r="L115" s="10">
        <f>IF($E115="","",IFERROR(INDEX('01_Cad_Pecas'!$I$2:$I$5000,MATCH($E115,'01_Cad_Pecas'!$D$2:$D$5000,0)),IFERROR(INDEX('01_Cad_Pecas'!$I$2:$I$5000,MATCH(VALUE($E115),'01_Cad_Pecas'!$D$2:$D$5000,0)),"")))</f>
        <v/>
      </c>
      <c r="M115" s="10">
        <f>IF(OR($J115="",$L115=""),"",IF($K115="",0,$K115)+$J115*$L115)</f>
        <v/>
      </c>
      <c r="N115" s="10" t="n">
        <v>46203</v>
      </c>
      <c r="O115" s="19" t="n">
        <v>110</v>
      </c>
      <c r="P115" s="10" t="n"/>
      <c r="Q115" s="10" t="n"/>
      <c r="R115" s="10">
        <f>IF(AND($P115&lt;&gt;"",$Q115&lt;&gt;""),($Q115-$P115)*1440,IF(AND($O115&lt;&gt;"",$L115&lt;&gt;""),IF($K115="",0,$K115)+$O115*$L115,""))</f>
        <v/>
      </c>
      <c r="S115" s="10" t="n"/>
      <c r="T115" s="10">
        <f>IF(OR($J115="",$O115=""),"",$O115/$J115)</f>
        <v/>
      </c>
      <c r="U115" s="10" t="n"/>
      <c r="V115" s="10">
        <f>IF($A115="","",IF(AND($A115&lt;&gt;"",NOT(OR($U115="Concluído",$U115="Concluido")),TODAY()&gt;$A115),"SIM","NÃO"))</f>
        <v/>
      </c>
      <c r="W115" s="10">
        <f>IF(OR($A115="",$I115="",$M115=""),"",SUMIFS($M$2:M115,$I$2:I115,$I115,$A$2:A115,$A115)-$M115)</f>
        <v/>
      </c>
      <c r="X115" s="10">
        <f>IF(OR($A115="",$I115=""),"",SUMIFS($M$2:$M$4922,$I$2:$I$4922,$I115,$A$2:$A$4922,$A115))</f>
        <v/>
      </c>
      <c r="Y115" s="10">
        <f>IFERROR(VLOOKUP($I115,'02_Cad_Maquinas'!$B$2:$H$200,7,FALSE()),"")</f>
        <v/>
      </c>
      <c r="Z115" s="10">
        <f>IF(OR($X115="",$Y115=""),"",$Y115-$X115)</f>
        <v/>
      </c>
      <c r="AA115" s="11">
        <f>IF(OR($X115="",$Y115=""),"",$X115/$Y115)</f>
        <v/>
      </c>
      <c r="AB115" s="10" t="n"/>
      <c r="AC115" s="10">
        <f>IF($B115="","","|"&amp;SUBSTITUTE(TRIM(SUBSTITUTE(SUBSTITUTE(SUBSTITUTE(SUBSTITUTE(SUBSTITUTE(SUBSTITUTE(SUBSTITUTE(SUBSTITUTE(SUBSTITUTE(SUBSTITUTE(SUBSTITUTE(SUBSTITUTE(SUBSTITUTE(SUBSTITUTE(TRIM($B115&amp;""),CHAR(10)," "),CHAR(13)," "),"."," "),";"," "),","," "),"/"," "),"+"," "),"-"," "),"  "," "),"  "," "),"  "," "),"  "," "),"  "," "),"  "," "))," ","|")&amp;"|")</f>
        <v/>
      </c>
      <c r="AD115" s="10">
        <f>TRIM($I115&amp;"")</f>
        <v/>
      </c>
    </row>
    <row r="116" ht="24" customHeight="1">
      <c r="A116" s="9" t="n">
        <v>46203</v>
      </c>
      <c r="B116" s="10" t="inlineStr">
        <is>
          <t>10149,10150</t>
        </is>
      </c>
      <c r="C116" s="10" t="n"/>
      <c r="D116" s="10" t="inlineStr">
        <is>
          <t>COLA DE ESPUMA</t>
        </is>
      </c>
      <c r="E116" s="20" t="n">
        <v>30008306</v>
      </c>
      <c r="F116" s="16" t="inlineStr">
        <is>
          <t>ENCOSTO ESTOFADO - CADEIRA PEROLA MONTADA</t>
        </is>
      </c>
      <c r="G116" s="10" t="inlineStr">
        <is>
          <t>COLA DE ESPUMA</t>
        </is>
      </c>
      <c r="H116" s="10" t="inlineStr">
        <is>
          <t>COLA DE ESPUMA</t>
        </is>
      </c>
      <c r="I116" s="10" t="inlineStr">
        <is>
          <t>COLA DE ESPUMA</t>
        </is>
      </c>
      <c r="J116" s="19" t="n">
        <v>22</v>
      </c>
      <c r="K116" s="10">
        <f>IF($E116="","",IFERROR(INDEX('01_Cad_Pecas'!$H$2:$H$5000,MATCH($E116,'01_Cad_Pecas'!$D$2:$D$5000,0)),IFERROR(INDEX('01_Cad_Pecas'!$H$2:$H$5000,MATCH(VALUE($E116),'01_Cad_Pecas'!$D$2:$D$5000,0)),"")))</f>
        <v/>
      </c>
      <c r="L116" s="10">
        <f>IF($E116="","",IFERROR(INDEX('01_Cad_Pecas'!$I$2:$I$5000,MATCH($E116,'01_Cad_Pecas'!$D$2:$D$5000,0)),IFERROR(INDEX('01_Cad_Pecas'!$I$2:$I$5000,MATCH(VALUE($E116),'01_Cad_Pecas'!$D$2:$D$5000,0)),"")))</f>
        <v/>
      </c>
      <c r="M116" s="10">
        <f>IF(OR($J116="",$L116=""),"",IF($K116="",0,$K116)+$J116*$L116)</f>
        <v/>
      </c>
      <c r="N116" s="10" t="n">
        <v>46203</v>
      </c>
      <c r="O116" s="19" t="n">
        <v>22</v>
      </c>
      <c r="P116" s="10" t="n"/>
      <c r="Q116" s="10" t="n"/>
      <c r="R116" s="10">
        <f>IF(AND($P116&lt;&gt;"",$Q116&lt;&gt;""),($Q116-$P116)*1440,IF(AND($O116&lt;&gt;"",$L116&lt;&gt;""),IF($K116="",0,$K116)+$O116*$L116,""))</f>
        <v/>
      </c>
      <c r="S116" s="10" t="n"/>
      <c r="T116" s="10">
        <f>IF(OR($J116="",$O116=""),"",$O116/$J116)</f>
        <v/>
      </c>
      <c r="U116" s="10" t="n"/>
      <c r="V116" s="10">
        <f>IF($A116="","",IF(AND($A116&lt;&gt;"",NOT(OR($U116="Concluído",$U116="Concluido")),TODAY()&gt;$A116),"SIM","NÃO"))</f>
        <v/>
      </c>
      <c r="W116" s="10">
        <f>IF(OR($A116="",$I116="",$M116=""),"",SUMIFS($M$2:M116,$I$2:I116,$I116,$A$2:A116,$A116)-$M116)</f>
        <v/>
      </c>
      <c r="X116" s="10">
        <f>IF(OR($A116="",$I116=""),"",SUMIFS($M$2:$M$4922,$I$2:$I$4922,$I116,$A$2:$A$4922,$A116))</f>
        <v/>
      </c>
      <c r="Y116" s="10">
        <f>IFERROR(VLOOKUP($I116,'02_Cad_Maquinas'!$B$2:$H$200,7,FALSE()),"")</f>
        <v/>
      </c>
      <c r="Z116" s="10">
        <f>IF(OR($X116="",$Y116=""),"",$Y116-$X116)</f>
        <v/>
      </c>
      <c r="AA116" s="11">
        <f>IF(OR($X116="",$Y116=""),"",$X116/$Y116)</f>
        <v/>
      </c>
      <c r="AB116" s="10" t="n"/>
      <c r="AC116" s="10">
        <f>IF($B116="","","|"&amp;SUBSTITUTE(TRIM(SUBSTITUTE(SUBSTITUTE(SUBSTITUTE(SUBSTITUTE(SUBSTITUTE(SUBSTITUTE(SUBSTITUTE(SUBSTITUTE(SUBSTITUTE(SUBSTITUTE(SUBSTITUTE(SUBSTITUTE(SUBSTITUTE(SUBSTITUTE(TRIM($B116&amp;""),CHAR(10)," "),CHAR(13)," "),"."," "),";"," "),","," "),"/"," "),"+"," "),"-"," "),"  "," "),"  "," "),"  "," "),"  "," "),"  "," "),"  "," "))," ","|")&amp;"|")</f>
        <v/>
      </c>
      <c r="AD116" s="10">
        <f>TRIM($I116&amp;"")</f>
        <v/>
      </c>
    </row>
    <row r="117" ht="24" customHeight="1">
      <c r="A117" s="9" t="n">
        <v>46203</v>
      </c>
      <c r="B117" s="10" t="inlineStr">
        <is>
          <t>10149,10150</t>
        </is>
      </c>
      <c r="C117" s="10" t="n"/>
      <c r="D117" s="10" t="inlineStr">
        <is>
          <t>COLA DE ESPUMA</t>
        </is>
      </c>
      <c r="E117" s="20" t="n">
        <v>30003603</v>
      </c>
      <c r="F117" s="16" t="inlineStr">
        <is>
          <t>ESPUMA 465X450X30 D23 - CADEIRA MADEIRA</t>
        </is>
      </c>
      <c r="G117" s="10" t="inlineStr">
        <is>
          <t>COLA DE ESPUMA</t>
        </is>
      </c>
      <c r="H117" s="10" t="inlineStr">
        <is>
          <t>COLA DE ESPUMA</t>
        </is>
      </c>
      <c r="I117" s="10" t="inlineStr">
        <is>
          <t>COLA DE ESPUMA</t>
        </is>
      </c>
      <c r="J117" s="19" t="n">
        <v>110</v>
      </c>
      <c r="K117" s="10">
        <f>IF($E117="","",IFERROR(INDEX('01_Cad_Pecas'!$H$2:$H$5000,MATCH($E117,'01_Cad_Pecas'!$D$2:$D$5000,0)),IFERROR(INDEX('01_Cad_Pecas'!$H$2:$H$5000,MATCH(VALUE($E117),'01_Cad_Pecas'!$D$2:$D$5000,0)),"")))</f>
        <v/>
      </c>
      <c r="L117" s="10">
        <f>IF($E117="","",IFERROR(INDEX('01_Cad_Pecas'!$I$2:$I$5000,MATCH($E117,'01_Cad_Pecas'!$D$2:$D$5000,0)),IFERROR(INDEX('01_Cad_Pecas'!$I$2:$I$5000,MATCH(VALUE($E117),'01_Cad_Pecas'!$D$2:$D$5000,0)),"")))</f>
        <v/>
      </c>
      <c r="M117" s="10">
        <f>IF(OR($J117="",$L117=""),"",IF($K117="",0,$K117)+$J117*$L117)</f>
        <v/>
      </c>
      <c r="N117" s="10" t="n">
        <v>46203</v>
      </c>
      <c r="O117" s="19" t="n">
        <v>110</v>
      </c>
      <c r="P117" s="10" t="n"/>
      <c r="Q117" s="10" t="n"/>
      <c r="R117" s="10">
        <f>IF(AND($P117&lt;&gt;"",$Q117&lt;&gt;""),($Q117-$P117)*1440,IF(AND($O117&lt;&gt;"",$L117&lt;&gt;""),IF($K117="",0,$K117)+$O117*$L117,""))</f>
        <v/>
      </c>
      <c r="S117" s="10" t="n"/>
      <c r="T117" s="10">
        <f>IF(OR($J117="",$O117=""),"",$O117/$J117)</f>
        <v/>
      </c>
      <c r="U117" s="10" t="n"/>
      <c r="V117" s="10">
        <f>IF($A117="","",IF(AND($A117&lt;&gt;"",NOT(OR($U117="Concluído",$U117="Concluido")),TODAY()&gt;$A117),"SIM","NÃO"))</f>
        <v/>
      </c>
      <c r="W117" s="10">
        <f>IF(OR($A117="",$I117="",$M117=""),"",SUMIFS($M$2:M117,$I$2:I117,$I117,$A$2:A117,$A117)-$M117)</f>
        <v/>
      </c>
      <c r="X117" s="10">
        <f>IF(OR($A117="",$I117=""),"",SUMIFS($M$2:$M$4922,$I$2:$I$4922,$I117,$A$2:$A$4922,$A117))</f>
        <v/>
      </c>
      <c r="Y117" s="10">
        <f>IFERROR(VLOOKUP($I117,'02_Cad_Maquinas'!$B$2:$H$200,7,FALSE()),"")</f>
        <v/>
      </c>
      <c r="Z117" s="10">
        <f>IF(OR($X117="",$Y117=""),"",$Y117-$X117)</f>
        <v/>
      </c>
      <c r="AA117" s="11">
        <f>IF(OR($X117="",$Y117=""),"",$X117/$Y117)</f>
        <v/>
      </c>
      <c r="AB117" s="10" t="n"/>
      <c r="AC117" s="10">
        <f>IF($B117="","","|"&amp;SUBSTITUTE(TRIM(SUBSTITUTE(SUBSTITUTE(SUBSTITUTE(SUBSTITUTE(SUBSTITUTE(SUBSTITUTE(SUBSTITUTE(SUBSTITUTE(SUBSTITUTE(SUBSTITUTE(SUBSTITUTE(SUBSTITUTE(SUBSTITUTE(SUBSTITUTE(TRIM($B117&amp;""),CHAR(10)," "),CHAR(13)," "),"."," "),";"," "),","," "),"/"," "),"+"," "),"-"," "),"  "," "),"  "," "),"  "," "),"  "," "),"  "," "),"  "," "))," ","|")&amp;"|")</f>
        <v/>
      </c>
      <c r="AD117" s="10">
        <f>TRIM($I117&amp;"")</f>
        <v/>
      </c>
    </row>
    <row r="118" ht="24" customHeight="1">
      <c r="A118" s="9" t="n">
        <v>46203</v>
      </c>
      <c r="B118" s="10" t="inlineStr">
        <is>
          <t>10149,10150</t>
        </is>
      </c>
      <c r="C118" s="10" t="n"/>
      <c r="D118" s="10" t="inlineStr">
        <is>
          <t>COLA DE ESPUMA</t>
        </is>
      </c>
      <c r="E118" s="20" t="n">
        <v>30003604</v>
      </c>
      <c r="F118" s="16" t="inlineStr">
        <is>
          <t>ENCOSTO 448X300X25 D20 - CADEIRA PEROLA MADEIRA</t>
        </is>
      </c>
      <c r="G118" s="10" t="inlineStr">
        <is>
          <t>COLA DE ESPUMA</t>
        </is>
      </c>
      <c r="H118" s="10" t="inlineStr">
        <is>
          <t>COLA DE ESPUMA</t>
        </is>
      </c>
      <c r="I118" s="10" t="inlineStr">
        <is>
          <t>COLA DE ESPUMA</t>
        </is>
      </c>
      <c r="J118" s="19" t="n">
        <v>22</v>
      </c>
      <c r="K118" s="10">
        <f>IF($E118="","",IFERROR(INDEX('01_Cad_Pecas'!$H$2:$H$5000,MATCH($E118,'01_Cad_Pecas'!$D$2:$D$5000,0)),IFERROR(INDEX('01_Cad_Pecas'!$H$2:$H$5000,MATCH(VALUE($E118),'01_Cad_Pecas'!$D$2:$D$5000,0)),"")))</f>
        <v/>
      </c>
      <c r="L118" s="10">
        <f>IF($E118="","",IFERROR(INDEX('01_Cad_Pecas'!$I$2:$I$5000,MATCH($E118,'01_Cad_Pecas'!$D$2:$D$5000,0)),IFERROR(INDEX('01_Cad_Pecas'!$I$2:$I$5000,MATCH(VALUE($E118),'01_Cad_Pecas'!$D$2:$D$5000,0)),"")))</f>
        <v/>
      </c>
      <c r="M118" s="10">
        <f>IF(OR($J118="",$L118=""),"",IF($K118="",0,$K118)+$J118*$L118)</f>
        <v/>
      </c>
      <c r="N118" s="10" t="n">
        <v>46203</v>
      </c>
      <c r="O118" s="19" t="n">
        <v>22</v>
      </c>
      <c r="P118" s="10" t="n"/>
      <c r="Q118" s="10" t="n"/>
      <c r="R118" s="10">
        <f>IF(AND($P118&lt;&gt;"",$Q118&lt;&gt;""),($Q118-$P118)*1440,IF(AND($O118&lt;&gt;"",$L118&lt;&gt;""),IF($K118="",0,$K118)+$O118*$L118,""))</f>
        <v/>
      </c>
      <c r="S118" s="10" t="n"/>
      <c r="T118" s="10">
        <f>IF(OR($J118="",$O118=""),"",$O118/$J118)</f>
        <v/>
      </c>
      <c r="U118" s="10" t="n"/>
      <c r="V118" s="10">
        <f>IF($A118="","",IF(AND($A118&lt;&gt;"",NOT(OR($U118="Concluído",$U118="Concluido")),TODAY()&gt;$A118),"SIM","NÃO"))</f>
        <v/>
      </c>
      <c r="W118" s="10">
        <f>IF(OR($A118="",$I118="",$M118=""),"",SUMIFS($M$2:M118,$I$2:I118,$I118,$A$2:A118,$A118)-$M118)</f>
        <v/>
      </c>
      <c r="X118" s="10">
        <f>IF(OR($A118="",$I118=""),"",SUMIFS($M$2:$M$4922,$I$2:$I$4922,$I118,$A$2:$A$4922,$A118))</f>
        <v/>
      </c>
      <c r="Y118" s="10">
        <f>IFERROR(VLOOKUP($I118,'02_Cad_Maquinas'!$B$2:$H$200,7,FALSE()),"")</f>
        <v/>
      </c>
      <c r="Z118" s="10">
        <f>IF(OR($X118="",$Y118=""),"",$Y118-$X118)</f>
        <v/>
      </c>
      <c r="AA118" s="11">
        <f>IF(OR($X118="",$Y118=""),"",$X118/$Y118)</f>
        <v/>
      </c>
      <c r="AB118" s="10" t="n"/>
      <c r="AC118" s="10">
        <f>IF($B118="","","|"&amp;SUBSTITUTE(TRIM(SUBSTITUTE(SUBSTITUTE(SUBSTITUTE(SUBSTITUTE(SUBSTITUTE(SUBSTITUTE(SUBSTITUTE(SUBSTITUTE(SUBSTITUTE(SUBSTITUTE(SUBSTITUTE(SUBSTITUTE(SUBSTITUTE(SUBSTITUTE(TRIM($B118&amp;""),CHAR(10)," "),CHAR(13)," "),"."," "),";"," "),","," "),"/"," "),"+"," "),"-"," "),"  "," "),"  "," "),"  "," "),"  "," "),"  "," "),"  "," "))," ","|")&amp;"|")</f>
        <v/>
      </c>
      <c r="AD118" s="10">
        <f>TRIM($I118&amp;"")</f>
        <v/>
      </c>
    </row>
    <row r="119" ht="24" customHeight="1">
      <c r="A119" s="9" t="n">
        <v>46203</v>
      </c>
      <c r="B119" s="10" t="inlineStr">
        <is>
          <t>10149,10150</t>
        </is>
      </c>
      <c r="C119" s="10" t="n"/>
      <c r="D119" s="10" t="inlineStr">
        <is>
          <t>COLA DE ESPUMA</t>
        </is>
      </c>
      <c r="E119" s="20" t="n">
        <v>30003605</v>
      </c>
      <c r="F119" s="16" t="inlineStr">
        <is>
          <t>ENCOSTO 520X330X10 D14 - CADEIRA PEROLA MADEIRA</t>
        </is>
      </c>
      <c r="G119" s="10" t="inlineStr">
        <is>
          <t>COLA DE ESPUMA</t>
        </is>
      </c>
      <c r="H119" s="10" t="inlineStr">
        <is>
          <t>COLA DE ESPUMA</t>
        </is>
      </c>
      <c r="I119" s="10" t="inlineStr">
        <is>
          <t>COLA DE ESPUMA</t>
        </is>
      </c>
      <c r="J119" s="19" t="n">
        <v>22</v>
      </c>
      <c r="K119" s="10">
        <f>IF($E119="","",IFERROR(INDEX('01_Cad_Pecas'!$H$2:$H$5000,MATCH($E119,'01_Cad_Pecas'!$D$2:$D$5000,0)),IFERROR(INDEX('01_Cad_Pecas'!$H$2:$H$5000,MATCH(VALUE($E119),'01_Cad_Pecas'!$D$2:$D$5000,0)),"")))</f>
        <v/>
      </c>
      <c r="L119" s="10">
        <f>IF($E119="","",IFERROR(INDEX('01_Cad_Pecas'!$I$2:$I$5000,MATCH($E119,'01_Cad_Pecas'!$D$2:$D$5000,0)),IFERROR(INDEX('01_Cad_Pecas'!$I$2:$I$5000,MATCH(VALUE($E119),'01_Cad_Pecas'!$D$2:$D$5000,0)),"")))</f>
        <v/>
      </c>
      <c r="M119" s="10">
        <f>IF(OR($J119="",$L119=""),"",IF($K119="",0,$K119)+$J119*$L119)</f>
        <v/>
      </c>
      <c r="N119" s="10" t="n">
        <v>46204</v>
      </c>
      <c r="O119" s="19" t="n">
        <v>22</v>
      </c>
      <c r="P119" s="10" t="n"/>
      <c r="Q119" s="10" t="n"/>
      <c r="R119" s="10">
        <f>IF(AND($P119&lt;&gt;"",$Q119&lt;&gt;""),($Q119-$P119)*1440,IF(AND($O119&lt;&gt;"",$L119&lt;&gt;""),IF($K119="",0,$K119)+$O119*$L119,""))</f>
        <v/>
      </c>
      <c r="S119" s="10" t="n"/>
      <c r="T119" s="10">
        <f>IF(OR($J119="",$O119=""),"",$O119/$J119)</f>
        <v/>
      </c>
      <c r="U119" s="10" t="n"/>
      <c r="V119" s="10">
        <f>IF($A119="","",IF(AND($A119&lt;&gt;"",NOT(OR($U119="Concluído",$U119="Concluido")),TODAY()&gt;$A119),"SIM","NÃO"))</f>
        <v/>
      </c>
      <c r="W119" s="10">
        <f>IF(OR($A119="",$I119="",$M119=""),"",SUMIFS($M$2:M119,$I$2:I119,$I119,$A$2:A119,$A119)-$M119)</f>
        <v/>
      </c>
      <c r="X119" s="10">
        <f>IF(OR($A119="",$I119=""),"",SUMIFS($M$2:$M$4922,$I$2:$I$4922,$I119,$A$2:$A$4922,$A119))</f>
        <v/>
      </c>
      <c r="Y119" s="10">
        <f>IFERROR(VLOOKUP($I119,'02_Cad_Maquinas'!$B$2:$H$200,7,FALSE()),"")</f>
        <v/>
      </c>
      <c r="Z119" s="10">
        <f>IF(OR($X119="",$Y119=""),"",$Y119-$X119)</f>
        <v/>
      </c>
      <c r="AA119" s="11">
        <f>IF(OR($X119="",$Y119=""),"",$X119/$Y119)</f>
        <v/>
      </c>
      <c r="AB119" s="10" t="n"/>
      <c r="AC119" s="10">
        <f>IF($B119="","","|"&amp;SUBSTITUTE(TRIM(SUBSTITUTE(SUBSTITUTE(SUBSTITUTE(SUBSTITUTE(SUBSTITUTE(SUBSTITUTE(SUBSTITUTE(SUBSTITUTE(SUBSTITUTE(SUBSTITUTE(SUBSTITUTE(SUBSTITUTE(SUBSTITUTE(SUBSTITUTE(TRIM($B119&amp;""),CHAR(10)," "),CHAR(13)," "),"."," "),";"," "),","," "),"/"," "),"+"," "),"-"," "),"  "," "),"  "," "),"  "," "),"  "," "),"  "," "),"  "," "))," ","|")&amp;"|")</f>
        <v/>
      </c>
      <c r="AD119" s="10">
        <f>TRIM($I119&amp;"")</f>
        <v/>
      </c>
    </row>
    <row r="120" ht="24" customHeight="1">
      <c r="A120" s="9" t="n">
        <v>46206</v>
      </c>
      <c r="B120" s="10" t="inlineStr">
        <is>
          <t>10153</t>
        </is>
      </c>
      <c r="C120" s="10" t="n"/>
      <c r="D120" s="10" t="inlineStr">
        <is>
          <t>COLA DE ESPUMA</t>
        </is>
      </c>
      <c r="E120" s="10" t="n">
        <v>30003609</v>
      </c>
      <c r="F120" s="10" t="inlineStr">
        <is>
          <t>ASSENTO ESTOFADO - CADEIRA PEROLA MADEIRA</t>
        </is>
      </c>
      <c r="G120" s="10" t="inlineStr">
        <is>
          <t>COLA DE ESPUMA</t>
        </is>
      </c>
      <c r="H120" s="10" t="inlineStr">
        <is>
          <t>COLA DE ESPUMA</t>
        </is>
      </c>
      <c r="I120" s="10" t="inlineStr">
        <is>
          <t>COLA DE ESPUMA</t>
        </is>
      </c>
      <c r="J120" s="15" t="n">
        <v>136</v>
      </c>
      <c r="K120" s="15" t="n"/>
      <c r="L120" s="10">
        <f>IF($E120="","",IFERROR(INDEX('01_Cad_Pecas'!$I$2:$I$5000,MATCH($E120,'01_Cad_Pecas'!$D$2:$D$5000,0)),IFERROR(INDEX('01_Cad_Pecas'!$I$2:$I$5000,MATCH(VALUE($E120),'01_Cad_Pecas'!$D$2:$D$5000,0)),"")))</f>
        <v/>
      </c>
      <c r="M120" s="10">
        <f>IF(OR($J120="",$L120=""),"",IF($K120="",0,$K120)+$J120*$L120)</f>
        <v/>
      </c>
      <c r="N120" s="10" t="n">
        <v>46204</v>
      </c>
      <c r="O120" s="15" t="n">
        <v>136</v>
      </c>
      <c r="P120" s="10" t="n"/>
      <c r="Q120" s="10" t="n"/>
      <c r="R120" s="10">
        <f>IF(AND($P120&lt;&gt;"",$Q120&lt;&gt;""),($Q120-$P120)*1440,IF(AND($O120&lt;&gt;"",$L120&lt;&gt;""),IF($K120="",0,$K120)+$O120*$L120,""))</f>
        <v/>
      </c>
      <c r="S120" s="10" t="n"/>
      <c r="T120" s="10">
        <f>IF(OR($J120="",$O120=""),"",$O120/$J120)</f>
        <v/>
      </c>
      <c r="U120" s="10" t="n"/>
      <c r="V120" s="10">
        <f>IF($A120="","",IF(AND($A120&lt;&gt;"",NOT(OR($U120="Concluído",$U120="Concluido")),TODAY()&gt;$A120),"SIM","NÃO"))</f>
        <v/>
      </c>
      <c r="W120" s="10">
        <f>IF(OR($A120="",$I120="",$M120=""),"",SUMIFS($M$2:M120,$I$2:I120,$I120,$A$2:A120,$A120)-$M120)</f>
        <v/>
      </c>
      <c r="X120" s="10">
        <f>IF(OR($A120="",$I120=""),"",SUMIFS($M$2:$M$4922,$I$2:$I$4922,$I120,$A$2:$A$4922,$A120))</f>
        <v/>
      </c>
      <c r="Y120" s="10">
        <f>IFERROR(VLOOKUP($I120,'02_Cad_Maquinas'!$B$2:$H$200,7,FALSE()),"")</f>
        <v/>
      </c>
      <c r="Z120" s="10">
        <f>IF(OR($X120="",$Y120=""),"",$Y120-$X120)</f>
        <v/>
      </c>
      <c r="AA120" s="11">
        <f>IF(OR($X120="",$Y120=""),"",$X120/$Y120)</f>
        <v/>
      </c>
      <c r="AB120" s="10" t="n"/>
      <c r="AC120" s="10">
        <f>IF($B120="","","|"&amp;SUBSTITUTE(TRIM(SUBSTITUTE(SUBSTITUTE(SUBSTITUTE(SUBSTITUTE(SUBSTITUTE(SUBSTITUTE(SUBSTITUTE(SUBSTITUTE(SUBSTITUTE(SUBSTITUTE(SUBSTITUTE(SUBSTITUTE(SUBSTITUTE(SUBSTITUTE(TRIM($B120&amp;""),CHAR(10)," "),CHAR(13)," "),"."," "),";"," "),","," "),"/"," "),"+"," "),"-"," "),"  "," "),"  "," "),"  "," "),"  "," "),"  "," "),"  "," "))," ","|")&amp;"|")</f>
        <v/>
      </c>
      <c r="AD120" s="10">
        <f>TRIM($I120&amp;"")</f>
        <v/>
      </c>
    </row>
    <row r="121" ht="24" customHeight="1">
      <c r="A121" s="9" t="n">
        <v>46206</v>
      </c>
      <c r="B121" s="10" t="n">
        <v>10153</v>
      </c>
      <c r="C121" s="10" t="n"/>
      <c r="D121" s="10" t="inlineStr">
        <is>
          <t>COLA DE ESPUMA</t>
        </is>
      </c>
      <c r="E121" s="10" t="n">
        <v>30003603</v>
      </c>
      <c r="F121" s="10" t="inlineStr">
        <is>
          <t>ESPUMA 465X450X30 D23 - CADEIRA MADEIRA</t>
        </is>
      </c>
      <c r="G121" s="10" t="inlineStr">
        <is>
          <t>COLA DE ESPUMA</t>
        </is>
      </c>
      <c r="H121" s="10" t="inlineStr">
        <is>
          <t>COLA DE ESPUMA</t>
        </is>
      </c>
      <c r="I121" s="10" t="inlineStr">
        <is>
          <t>COLA DE ESPUMA</t>
        </is>
      </c>
      <c r="J121" s="15" t="n">
        <v>136</v>
      </c>
      <c r="K121" s="15" t="n"/>
      <c r="L121" s="10">
        <f>IF($E121="","",IFERROR(INDEX('01_Cad_Pecas'!$I$2:$I$5000,MATCH($E121,'01_Cad_Pecas'!$D$2:$D$5000,0)),IFERROR(INDEX('01_Cad_Pecas'!$I$2:$I$5000,MATCH(VALUE($E121),'01_Cad_Pecas'!$D$2:$D$5000,0)),"")))</f>
        <v/>
      </c>
      <c r="M121" s="10">
        <f>IF(OR($J121="",$L121=""),"",IF($K121="",0,$K121)+$J121*$L121)</f>
        <v/>
      </c>
      <c r="N121" s="10" t="n">
        <v>46205</v>
      </c>
      <c r="O121" s="15" t="n">
        <v>136</v>
      </c>
      <c r="P121" s="10" t="n"/>
      <c r="Q121" s="10" t="n"/>
      <c r="R121" s="10">
        <f>IF(AND($P121&lt;&gt;"",$Q121&lt;&gt;""),($Q121-$P121)*1440,IF(AND($O121&lt;&gt;"",$L121&lt;&gt;""),IF($K121="",0,$K121)+$O121*$L121,""))</f>
        <v/>
      </c>
      <c r="S121" s="10" t="n"/>
      <c r="T121" s="10">
        <f>IF(OR($J121="",$O121=""),"",$O121/$J121)</f>
        <v/>
      </c>
      <c r="U121" s="10" t="n"/>
      <c r="V121" s="10">
        <f>IF($A121="","",IF(AND($A121&lt;&gt;"",NOT(OR($U121="Concluído",$U121="Concluido")),TODAY()&gt;$A121),"SIM","NÃO"))</f>
        <v/>
      </c>
      <c r="W121" s="10">
        <f>IF(OR($A121="",$I121="",$M121=""),"",SUMIFS($M$2:M121,$I$2:I121,$I121,$A$2:A121,$A121)-$M121)</f>
        <v/>
      </c>
      <c r="X121" s="10">
        <f>IF(OR($A121="",$I121=""),"",SUMIFS($M$2:$M$4922,$I$2:$I$4922,$I121,$A$2:$A$4922,$A121))</f>
        <v/>
      </c>
      <c r="Y121" s="10">
        <f>IFERROR(VLOOKUP($I121,'02_Cad_Maquinas'!$B$2:$H$200,7,FALSE()),"")</f>
        <v/>
      </c>
      <c r="Z121" s="10">
        <f>IF(OR($X121="",$Y121=""),"",$Y121-$X121)</f>
        <v/>
      </c>
      <c r="AA121" s="11">
        <f>IF(OR($X121="",$Y121=""),"",$X121/$Y121)</f>
        <v/>
      </c>
      <c r="AB121" s="10" t="n"/>
      <c r="AC121" s="10">
        <f>IF($B121="","","|"&amp;SUBSTITUTE(TRIM(SUBSTITUTE(SUBSTITUTE(SUBSTITUTE(SUBSTITUTE(SUBSTITUTE(SUBSTITUTE(SUBSTITUTE(SUBSTITUTE(SUBSTITUTE(SUBSTITUTE(SUBSTITUTE(SUBSTITUTE(SUBSTITUTE(SUBSTITUTE(TRIM($B121&amp;""),CHAR(10)," "),CHAR(13)," "),"."," "),";"," "),","," "),"/"," "),"+"," "),"-"," "),"  "," "),"  "," "),"  "," "),"  "," "),"  "," "),"  "," "))," ","|")&amp;"|")</f>
        <v/>
      </c>
      <c r="AD121" s="10">
        <f>TRIM($I121&amp;"")</f>
        <v/>
      </c>
    </row>
    <row r="122" ht="24" customHeight="1">
      <c r="A122" s="9" t="n">
        <v>46209</v>
      </c>
      <c r="B122" s="10" t="n">
        <v>10154</v>
      </c>
      <c r="C122" s="10" t="n"/>
      <c r="D122" s="10" t="inlineStr">
        <is>
          <t>COLA DE ESPUMA</t>
        </is>
      </c>
      <c r="E122" s="10" t="n">
        <v>30003597</v>
      </c>
      <c r="F122" s="10" t="inlineStr">
        <is>
          <t>ASSENTO ESTOFADO - CADEIRA PEROLA MADEIRA</t>
        </is>
      </c>
      <c r="G122" s="10" t="inlineStr">
        <is>
          <t>COLA DE ESPUMA</t>
        </is>
      </c>
      <c r="H122" s="10" t="inlineStr">
        <is>
          <t>COLA DE ESPUMA</t>
        </is>
      </c>
      <c r="I122" s="10" t="inlineStr">
        <is>
          <t>COLA DE ESPUMA</t>
        </is>
      </c>
      <c r="J122" s="15" t="n">
        <v>136</v>
      </c>
      <c r="K122" s="10">
        <f>IF($E122="","",IFERROR(INDEX('01_Cad_Pecas'!$H$2:$H$5000,MATCH($E122,'01_Cad_Pecas'!$D$2:$D$5000,0)),IFERROR(INDEX('01_Cad_Pecas'!$H$2:$H$5000,MATCH(VALUE($E122),'01_Cad_Pecas'!$D$2:$D$5000,0)),"")))</f>
        <v/>
      </c>
      <c r="L122" s="10">
        <f>IF($E122="","",IFERROR(INDEX('01_Cad_Pecas'!$I$2:$I$5000,MATCH($E122,'01_Cad_Pecas'!$D$2:$D$5000,0)),IFERROR(INDEX('01_Cad_Pecas'!$I$2:$I$5000,MATCH(VALUE($E122),'01_Cad_Pecas'!$D$2:$D$5000,0)),"")))</f>
        <v/>
      </c>
      <c r="M122" s="10">
        <f>IF(OR($J122="",$L122=""),"",IF($K122="",0,$K122)+$J122*$L122)</f>
        <v/>
      </c>
      <c r="N122" s="10" t="n">
        <v>46205</v>
      </c>
      <c r="O122" s="15" t="n">
        <v>136</v>
      </c>
      <c r="P122" s="10" t="n"/>
      <c r="Q122" s="10" t="n"/>
      <c r="R122" s="10">
        <f>IF(AND($P122&lt;&gt;"",$Q122&lt;&gt;""),($Q122-$P122)*1440,IF(AND($O122&lt;&gt;"",$L122&lt;&gt;""),IF($K122="",0,$K122)+$O122*$L122,""))</f>
        <v/>
      </c>
      <c r="S122" s="10" t="n"/>
      <c r="T122" s="10">
        <f>IF(OR($J122="",$O122=""),"",$O122/$J122)</f>
        <v/>
      </c>
      <c r="U122" s="10" t="n"/>
      <c r="V122" s="10">
        <f>IF($A122="","",IF(AND($A122&lt;&gt;"",NOT(OR($U122="Concluído",$U122="Concluido")),TODAY()&gt;$A122),"SIM","NÃO"))</f>
        <v/>
      </c>
      <c r="W122" s="10">
        <f>IF(OR($A122="",$I122="",$M122=""),"",SUMIFS($M$2:M122,$I$2:I122,$I122,$A$2:A122,$A122)-$M122)</f>
        <v/>
      </c>
      <c r="X122" s="10">
        <f>IF(OR($A122="",$I122=""),"",SUMIFS($M$2:$M$4922,$I$2:$I$4922,$I122,$A$2:$A$4922,$A122))</f>
        <v/>
      </c>
      <c r="Y122" s="10">
        <f>IFERROR(VLOOKUP($I122,'02_Cad_Maquinas'!$B$2:$H$200,7,FALSE()),"")</f>
        <v/>
      </c>
      <c r="Z122" s="10">
        <f>IF(OR($X122="",$Y122=""),"",$Y122-$X122)</f>
        <v/>
      </c>
      <c r="AA122" s="11">
        <f>IF(OR($X122="",$Y122=""),"",$X122/$Y122)</f>
        <v/>
      </c>
      <c r="AB122" s="10" t="n"/>
      <c r="AC122" s="10">
        <f>IF($B122="","","|"&amp;SUBSTITUTE(TRIM(SUBSTITUTE(SUBSTITUTE(SUBSTITUTE(SUBSTITUTE(SUBSTITUTE(SUBSTITUTE(SUBSTITUTE(SUBSTITUTE(SUBSTITUTE(SUBSTITUTE(SUBSTITUTE(SUBSTITUTE(SUBSTITUTE(SUBSTITUTE(TRIM($B122&amp;""),CHAR(10)," "),CHAR(13)," "),"."," "),";"," "),","," "),"/"," "),"+"," "),"-"," "),"  "," "),"  "," "),"  "," "),"  "," "),"  "," "),"  "," "))," ","|")&amp;"|")</f>
        <v/>
      </c>
      <c r="AD122" s="10">
        <f>TRIM($I122&amp;"")</f>
        <v/>
      </c>
    </row>
    <row r="123" ht="24" customHeight="1">
      <c r="A123" s="9" t="n">
        <v>46209</v>
      </c>
      <c r="B123" s="10" t="n">
        <v>10154</v>
      </c>
      <c r="C123" s="10" t="n"/>
      <c r="D123" s="10" t="inlineStr">
        <is>
          <t>COLA DE ESPUMA</t>
        </is>
      </c>
      <c r="E123" s="10" t="n">
        <v>30003591</v>
      </c>
      <c r="F123" s="10" t="inlineStr">
        <is>
          <t>ESPUMA 465X450X30 D23 - CADEIRA MADEIRA</t>
        </is>
      </c>
      <c r="G123" s="10" t="inlineStr">
        <is>
          <t>COLA DE ESPUMA</t>
        </is>
      </c>
      <c r="H123" s="10" t="inlineStr">
        <is>
          <t>COLA DE ESPUMA</t>
        </is>
      </c>
      <c r="I123" s="10" t="inlineStr">
        <is>
          <t>COLA DE ESPUMA</t>
        </is>
      </c>
      <c r="J123" s="15" t="n">
        <v>136</v>
      </c>
      <c r="K123" s="10">
        <f>IF($E123="","",IFERROR(INDEX('01_Cad_Pecas'!$H$2:$H$5000,MATCH($E123,'01_Cad_Pecas'!$D$2:$D$5000,0)),IFERROR(INDEX('01_Cad_Pecas'!$H$2:$H$5000,MATCH(VALUE($E123),'01_Cad_Pecas'!$D$2:$D$5000,0)),"")))</f>
        <v/>
      </c>
      <c r="L123" s="10">
        <f>IF($E123="","",IFERROR(INDEX('01_Cad_Pecas'!$I$2:$I$5000,MATCH($E123,'01_Cad_Pecas'!$D$2:$D$5000,0)),IFERROR(INDEX('01_Cad_Pecas'!$I$2:$I$5000,MATCH(VALUE($E123),'01_Cad_Pecas'!$D$2:$D$5000,0)),"")))</f>
        <v/>
      </c>
      <c r="M123" s="10">
        <f>IF(OR($J123="",$L123=""),"",IF($K123="",0,$K123)+$J123*$L123)</f>
        <v/>
      </c>
      <c r="N123" s="10" t="n">
        <v>46205</v>
      </c>
      <c r="O123" s="15" t="n">
        <v>136</v>
      </c>
      <c r="P123" s="10" t="n"/>
      <c r="Q123" s="10" t="n"/>
      <c r="R123" s="10">
        <f>IF(AND($P123&lt;&gt;"",$Q123&lt;&gt;""),($Q123-$P123)*1440,IF(AND($O123&lt;&gt;"",$L123&lt;&gt;""),IF($K123="",0,$K123)+$O123*$L123,""))</f>
        <v/>
      </c>
      <c r="S123" s="10" t="n"/>
      <c r="T123" s="10">
        <f>IF(OR($J123="",$O123=""),"",$O123/$J123)</f>
        <v/>
      </c>
      <c r="U123" s="10" t="n"/>
      <c r="V123" s="10">
        <f>IF($A123="","",IF(AND($A123&lt;&gt;"",NOT(OR($U123="Concluído",$U123="Concluido")),TODAY()&gt;$A123),"SIM","NÃO"))</f>
        <v/>
      </c>
      <c r="W123" s="10">
        <f>IF(OR($A123="",$I123="",$M123=""),"",SUMIFS($M$2:M123,$I$2:I123,$I123,$A$2:A123,$A123)-$M123)</f>
        <v/>
      </c>
      <c r="X123" s="10">
        <f>IF(OR($A123="",$I123=""),"",SUMIFS($M$2:$M$4922,$I$2:$I$4922,$I123,$A$2:$A$4922,$A123))</f>
        <v/>
      </c>
      <c r="Y123" s="10">
        <f>IFERROR(VLOOKUP($I123,'02_Cad_Maquinas'!$B$2:$H$200,7,FALSE()),"")</f>
        <v/>
      </c>
      <c r="Z123" s="10">
        <f>IF(OR($X123="",$Y123=""),"",$Y123-$X123)</f>
        <v/>
      </c>
      <c r="AA123" s="11">
        <f>IF(OR($X123="",$Y123=""),"",$X123/$Y123)</f>
        <v/>
      </c>
      <c r="AB123" s="10" t="n"/>
      <c r="AC123" s="10">
        <f>IF($B123="","","|"&amp;SUBSTITUTE(TRIM(SUBSTITUTE(SUBSTITUTE(SUBSTITUTE(SUBSTITUTE(SUBSTITUTE(SUBSTITUTE(SUBSTITUTE(SUBSTITUTE(SUBSTITUTE(SUBSTITUTE(SUBSTITUTE(SUBSTITUTE(SUBSTITUTE(SUBSTITUTE(TRIM($B123&amp;""),CHAR(10)," "),CHAR(13)," "),"."," "),";"," "),","," "),"/"," "),"+"," "),"-"," "),"  "," "),"  "," "),"  "," "),"  "," "),"  "," "),"  "," "))," ","|")&amp;"|")</f>
        <v/>
      </c>
      <c r="AD123" s="10">
        <f>TRIM($I123&amp;"")</f>
        <v/>
      </c>
    </row>
    <row r="124" ht="24" customHeight="1">
      <c r="A124" s="9" t="n">
        <v>46204</v>
      </c>
      <c r="B124" s="10" t="n">
        <v>10180</v>
      </c>
      <c r="C124" s="10" t="n"/>
      <c r="D124" s="10" t="inlineStr">
        <is>
          <t>COLA DE ESPUMA</t>
        </is>
      </c>
      <c r="E124" s="17" t="n">
        <v>30001213</v>
      </c>
      <c r="F124" s="16" t="inlineStr">
        <is>
          <t>ASSENTO ESTOFADO - CADEIRA PÉ INTEIRO</t>
        </is>
      </c>
      <c r="G124" s="10" t="inlineStr">
        <is>
          <t>COLA DE ESPUMA</t>
        </is>
      </c>
      <c r="H124" s="10" t="inlineStr">
        <is>
          <t>COLA DE ESPUMA</t>
        </is>
      </c>
      <c r="I124" s="10" t="inlineStr">
        <is>
          <t>COLA DE ESPUMA</t>
        </is>
      </c>
      <c r="J124" s="15" t="n">
        <v>820</v>
      </c>
      <c r="K124" s="15" t="n"/>
      <c r="L124" s="10">
        <f>IF($E124="","",IFERROR(INDEX('01_Cad_Pecas'!$I$2:$I$5000,MATCH($E124,'01_Cad_Pecas'!$D$2:$D$5000,0)),IFERROR(INDEX('01_Cad_Pecas'!$I$2:$I$5000,MATCH(VALUE($E124),'01_Cad_Pecas'!$D$2:$D$5000,0)),"")))</f>
        <v/>
      </c>
      <c r="M124" s="10">
        <f>IF(OR($J124="",$L124=""),"",IF($K124="",0,$K124)+$J124*$L124)</f>
        <v/>
      </c>
      <c r="N124" s="10" t="n">
        <v>46205</v>
      </c>
      <c r="O124" s="15" t="n">
        <v>820</v>
      </c>
      <c r="P124" s="10" t="n"/>
      <c r="Q124" s="10" t="n"/>
      <c r="R124" s="10">
        <f>IF(AND($P124&lt;&gt;"",$Q124&lt;&gt;""),($Q124-$P124)*1440,IF(AND($O124&lt;&gt;"",$L124&lt;&gt;""),IF($K124="",0,$K124)+$O124*$L124,""))</f>
        <v/>
      </c>
      <c r="S124" s="10" t="n"/>
      <c r="T124" s="10">
        <f>IF(OR($J124="",$O124=""),"",$O124/$J124)</f>
        <v/>
      </c>
      <c r="U124" s="10" t="n"/>
      <c r="V124" s="10">
        <f>IF($A124="","",IF(AND($A124&lt;&gt;"",NOT(OR($U124="Concluído",$U124="Concluido")),TODAY()&gt;$A124),"SIM","NÃO"))</f>
        <v/>
      </c>
      <c r="W124" s="10">
        <f>IF(OR($A124="",$I124="",$M124=""),"",SUMIFS($M$2:M124,$I$2:I124,$I124,$A$2:A124,$A124)-$M124)</f>
        <v/>
      </c>
      <c r="X124" s="10">
        <f>IF(OR($A124="",$I124=""),"",SUMIFS($M$2:$M$4922,$I$2:$I$4922,$I124,$A$2:$A$4922,$A124))</f>
        <v/>
      </c>
      <c r="Y124" s="10">
        <f>IFERROR(VLOOKUP($I124,'02_Cad_Maquinas'!$B$2:$H$200,7,FALSE()),"")</f>
        <v/>
      </c>
      <c r="Z124" s="10">
        <f>IF(OR($X124="",$Y124=""),"",$Y124-$X124)</f>
        <v/>
      </c>
      <c r="AA124" s="11">
        <f>IF(OR($X124="",$Y124=""),"",$X124/$Y124)</f>
        <v/>
      </c>
      <c r="AB124" s="10" t="n"/>
      <c r="AC124" s="10">
        <f>IF($B124="","","|"&amp;SUBSTITUTE(TRIM(SUBSTITUTE(SUBSTITUTE(SUBSTITUTE(SUBSTITUTE(SUBSTITUTE(SUBSTITUTE(SUBSTITUTE(SUBSTITUTE(SUBSTITUTE(SUBSTITUTE(SUBSTITUTE(SUBSTITUTE(SUBSTITUTE(SUBSTITUTE(TRIM($B124&amp;""),CHAR(10)," "),CHAR(13)," "),"."," "),";"," "),","," "),"/"," "),"+"," "),"-"," "),"  "," "),"  "," "),"  "," "),"  "," "),"  "," "),"  "," "))," ","|")&amp;"|")</f>
        <v/>
      </c>
      <c r="AD124" s="10">
        <f>TRIM($I124&amp;"")</f>
        <v/>
      </c>
    </row>
    <row r="125" ht="24" customHeight="1">
      <c r="A125" s="9" t="n">
        <v>46204</v>
      </c>
      <c r="B125" s="10" t="n">
        <v>10180</v>
      </c>
      <c r="C125" s="10" t="n"/>
      <c r="D125" s="10" t="inlineStr">
        <is>
          <t>COLA DE ESPUMA</t>
        </is>
      </c>
      <c r="E125" s="17" t="n">
        <v>30001312</v>
      </c>
      <c r="F125" s="16" t="inlineStr">
        <is>
          <t>ENCOSTO ESTOFADO MENOR - CADEIRA PÉ INTEIRO BORD</t>
        </is>
      </c>
      <c r="G125" s="10" t="inlineStr">
        <is>
          <t>COLA DE ESPUMA</t>
        </is>
      </c>
      <c r="H125" s="10" t="inlineStr">
        <is>
          <t>COLA DE ESPUMA</t>
        </is>
      </c>
      <c r="I125" s="10" t="inlineStr">
        <is>
          <t>COLA DE ESPUMA</t>
        </is>
      </c>
      <c r="J125" s="15" t="n">
        <v>820</v>
      </c>
      <c r="K125" s="15" t="n"/>
      <c r="L125" s="10">
        <f>IF($E125="","",IFERROR(INDEX('01_Cad_Pecas'!$I$2:$I$5000,MATCH($E125,'01_Cad_Pecas'!$D$2:$D$5000,0)),IFERROR(INDEX('01_Cad_Pecas'!$I$2:$I$5000,MATCH(VALUE($E125),'01_Cad_Pecas'!$D$2:$D$5000,0)),"")))</f>
        <v/>
      </c>
      <c r="M125" s="10">
        <f>IF(OR($J125="",$L125=""),"",IF($K125="",0,$K125)+$J125*$L125)</f>
        <v/>
      </c>
      <c r="N125" s="10" t="n">
        <v>46205</v>
      </c>
      <c r="O125" s="15" t="n">
        <v>820</v>
      </c>
      <c r="P125" s="10" t="n"/>
      <c r="Q125" s="10" t="n"/>
      <c r="R125" s="10">
        <f>IF(AND($P125&lt;&gt;"",$Q125&lt;&gt;""),($Q125-$P125)*1440,IF(AND($O125&lt;&gt;"",$L125&lt;&gt;""),IF($K125="",0,$K125)+$O125*$L125,""))</f>
        <v/>
      </c>
      <c r="S125" s="10" t="n"/>
      <c r="T125" s="10">
        <f>IF(OR($J125="",$O125=""),"",$O125/$J125)</f>
        <v/>
      </c>
      <c r="U125" s="10" t="n"/>
      <c r="V125" s="10">
        <f>IF($A125="","",IF(AND($A125&lt;&gt;"",NOT(OR($U125="Concluído",$U125="Concluido")),TODAY()&gt;$A125),"SIM","NÃO"))</f>
        <v/>
      </c>
      <c r="W125" s="10">
        <f>IF(OR($A125="",$I125="",$M125=""),"",SUMIFS($M$2:M125,$I$2:I125,$I125,$A$2:A125,$A125)-$M125)</f>
        <v/>
      </c>
      <c r="X125" s="10">
        <f>IF(OR($A125="",$I125=""),"",SUMIFS($M$2:$M$4922,$I$2:$I$4922,$I125,$A$2:$A$4922,$A125))</f>
        <v/>
      </c>
      <c r="Y125" s="10">
        <f>IFERROR(VLOOKUP($I125,'02_Cad_Maquinas'!$B$2:$H$200,7,FALSE()),"")</f>
        <v/>
      </c>
      <c r="Z125" s="10">
        <f>IF(OR($X125="",$Y125=""),"",$Y125-$X125)</f>
        <v/>
      </c>
      <c r="AA125" s="11">
        <f>IF(OR($X125="",$Y125=""),"",$X125/$Y125)</f>
        <v/>
      </c>
      <c r="AB125" s="10" t="n"/>
      <c r="AC125" s="10">
        <f>IF($B125="","","|"&amp;SUBSTITUTE(TRIM(SUBSTITUTE(SUBSTITUTE(SUBSTITUTE(SUBSTITUTE(SUBSTITUTE(SUBSTITUTE(SUBSTITUTE(SUBSTITUTE(SUBSTITUTE(SUBSTITUTE(SUBSTITUTE(SUBSTITUTE(SUBSTITUTE(SUBSTITUTE(TRIM($B125&amp;""),CHAR(10)," "),CHAR(13)," "),"."," "),";"," "),","," "),"/"," "),"+"," "),"-"," "),"  "," "),"  "," "),"  "," "),"  "," "),"  "," "),"  "," "))," ","|")&amp;"|")</f>
        <v/>
      </c>
      <c r="AD125" s="10">
        <f>TRIM($I125&amp;"")</f>
        <v/>
      </c>
    </row>
    <row r="126" ht="24" customHeight="1">
      <c r="A126" s="9" t="n">
        <v>46198</v>
      </c>
      <c r="B126" s="10" t="n">
        <v>10176</v>
      </c>
      <c r="C126" s="10" t="inlineStr">
        <is>
          <t>M/C 0630 (MULTIMOVEIS)</t>
        </is>
      </c>
      <c r="D126" s="10" t="inlineStr">
        <is>
          <t>COLADEIRA 122</t>
        </is>
      </c>
      <c r="E126" s="10" t="n">
        <v>30006110</v>
      </c>
      <c r="F126" s="10" t="inlineStr">
        <is>
          <t>PE FRONTAL 430X(108)51X25 MDF (DIR) SANTIAGO NEW</t>
        </is>
      </c>
      <c r="G126" s="10" t="inlineStr">
        <is>
          <t>COLADEIRA 122</t>
        </is>
      </c>
      <c r="H126" s="10" t="inlineStr">
        <is>
          <t>COLADEIRA 122</t>
        </is>
      </c>
      <c r="I126" s="9" t="inlineStr">
        <is>
          <t>COLADEIRA 122</t>
        </is>
      </c>
      <c r="J126" s="9" t="n">
        <v>30</v>
      </c>
      <c r="K126" s="10">
        <f>IF($E126="","",IFERROR(INDEX('01_Cad_Pecas'!$H$2:$H$5000,MATCH($E126,'01_Cad_Pecas'!$D$2:$D$5000,0)),IFERROR(INDEX('01_Cad_Pecas'!$H$2:$H$5000,MATCH(VALUE($E126),'01_Cad_Pecas'!$D$2:$D$5000,0)),"")))</f>
        <v/>
      </c>
      <c r="L126" s="10">
        <f>IF($E126="","",IFERROR(INDEX('01_Cad_Pecas'!$I$2:$I$5000,MATCH($E126,'01_Cad_Pecas'!$D$2:$D$5000,0)),IFERROR(INDEX('01_Cad_Pecas'!$I$2:$I$5000,MATCH(VALUE($E126),'01_Cad_Pecas'!$D$2:$D$5000,0)),"")))</f>
        <v/>
      </c>
      <c r="M126" s="10">
        <f>IF(OR($J126="",$L126=""),"",IF($K126="",0,$K126)+$J126*$L126)</f>
        <v/>
      </c>
      <c r="N126" s="10" t="n">
        <v>46197</v>
      </c>
      <c r="O126" s="9" t="n">
        <v>52</v>
      </c>
      <c r="P126" s="10" t="n"/>
      <c r="Q126" s="10" t="n"/>
      <c r="R126" s="10">
        <f>IF(AND($P126&lt;&gt;"",$Q126&lt;&gt;""),($Q126-$P126)*1440,IF(AND($O126&lt;&gt;"",$L126&lt;&gt;""),IF($K126="",0,$K126)+$O126*$L126,""))</f>
        <v/>
      </c>
      <c r="S126" s="10" t="n"/>
      <c r="T126" s="10">
        <f>IF(OR($J126="",$O126=""),"",$O126/$J126)</f>
        <v/>
      </c>
      <c r="U126" s="10" t="n"/>
      <c r="V126" s="10">
        <f>IF($A126="","",IF(AND($A126&lt;&gt;"",NOT(OR($U126="Concluído",$U126="Concluido")),TODAY()&gt;$A126),"SIM","NÃO"))</f>
        <v/>
      </c>
      <c r="W126" s="10">
        <f>IF(OR($A126="",$I126="",$M126=""),"",SUMIFS($M$2:M126,$I$2:I126,$I126,$A$2:A126,$A126)-$M126)</f>
        <v/>
      </c>
      <c r="X126" s="10">
        <f>IF(OR($A126="",$I126=""),"",SUMIFS($M$2:$M$4922,$I$2:$I$4922,$I126,$A$2:$A$4922,$A126))</f>
        <v/>
      </c>
      <c r="Y126" s="10">
        <f>IFERROR(VLOOKUP($I126,'02_Cad_Maquinas'!$B$2:$H$200,7,FALSE()),"")</f>
        <v/>
      </c>
      <c r="Z126" s="10">
        <f>IF(OR($X126="",$Y126=""),"",$Y126-$X126)</f>
        <v/>
      </c>
      <c r="AA126" s="11">
        <f>IF(OR($X126="",$Y126=""),"",$X126/$Y126)</f>
        <v/>
      </c>
      <c r="AB126" s="10" t="inlineStr">
        <is>
          <t>10176|COLADEIRA 122</t>
        </is>
      </c>
      <c r="AC126" s="10">
        <f>IF($B126="","","|"&amp;SUBSTITUTE(TRIM(SUBSTITUTE(SUBSTITUTE(SUBSTITUTE(SUBSTITUTE(SUBSTITUTE(SUBSTITUTE(SUBSTITUTE(SUBSTITUTE(SUBSTITUTE(SUBSTITUTE(SUBSTITUTE(SUBSTITUTE(SUBSTITUTE(SUBSTITUTE(TRIM($B126&amp;""),CHAR(10)," "),CHAR(13)," "),"."," "),";"," "),","," "),"/"," "),"+"," "),"-"," "),"  "," "),"  "," "),"  "," "),"  "," "),"  "," "),"  "," "))," ","|")&amp;"|")</f>
        <v/>
      </c>
      <c r="AD126" s="10">
        <f>TRIM($I126&amp;"")</f>
        <v/>
      </c>
    </row>
    <row r="127" ht="24" customHeight="1">
      <c r="A127" s="9" t="n">
        <v>46198</v>
      </c>
      <c r="B127" s="10" t="n">
        <v>10176</v>
      </c>
      <c r="C127" s="10" t="inlineStr">
        <is>
          <t>M/C 0630 (MULTIMOVEIS)</t>
        </is>
      </c>
      <c r="D127" s="10" t="inlineStr">
        <is>
          <t>COLADEIRA 122</t>
        </is>
      </c>
      <c r="E127" s="10" t="n">
        <v>30006111</v>
      </c>
      <c r="F127" s="10" t="inlineStr">
        <is>
          <t>PE FRONTAL 430X(108)51X25MDF (ESQRD) SANTIAGO NEW</t>
        </is>
      </c>
      <c r="G127" s="10" t="inlineStr">
        <is>
          <t>COLADEIRA 122</t>
        </is>
      </c>
      <c r="H127" s="10" t="inlineStr">
        <is>
          <t>COLADEIRA 122</t>
        </is>
      </c>
      <c r="I127" s="9" t="inlineStr">
        <is>
          <t>COLADEIRA 122</t>
        </is>
      </c>
      <c r="J127" s="9" t="n">
        <v>30</v>
      </c>
      <c r="K127" s="10">
        <f>IF($E127="","",IFERROR(INDEX('01_Cad_Pecas'!$H$2:$H$5000,MATCH($E127,'01_Cad_Pecas'!$D$2:$D$5000,0)),IFERROR(INDEX('01_Cad_Pecas'!$H$2:$H$5000,MATCH(VALUE($E127),'01_Cad_Pecas'!$D$2:$D$5000,0)),"")))</f>
        <v/>
      </c>
      <c r="L127" s="10">
        <f>IF($E127="","",IFERROR(INDEX('01_Cad_Pecas'!$I$2:$I$5000,MATCH($E127,'01_Cad_Pecas'!$D$2:$D$5000,0)),IFERROR(INDEX('01_Cad_Pecas'!$I$2:$I$5000,MATCH(VALUE($E127),'01_Cad_Pecas'!$D$2:$D$5000,0)),"")))</f>
        <v/>
      </c>
      <c r="M127" s="10">
        <f>IF(OR($J127="",$L127=""),"",IF($K127="",0,$K127)+$J127*$L127)</f>
        <v/>
      </c>
      <c r="N127" s="10" t="n">
        <v>46197</v>
      </c>
      <c r="O127" s="9" t="n">
        <v>776</v>
      </c>
      <c r="P127" s="10" t="n"/>
      <c r="Q127" s="10" t="n"/>
      <c r="R127" s="10">
        <f>IF(AND($P127&lt;&gt;"",$Q127&lt;&gt;""),($Q127-$P127)*1440,IF(AND($O127&lt;&gt;"",$L127&lt;&gt;""),IF($K127="",0,$K127)+$O127*$L127,""))</f>
        <v/>
      </c>
      <c r="S127" s="10" t="n"/>
      <c r="T127" s="10">
        <f>IF(OR($J127="",$O127=""),"",$O127/$J127)</f>
        <v/>
      </c>
      <c r="U127" s="10" t="n"/>
      <c r="V127" s="10">
        <f>IF($A127="","",IF(AND($A127&lt;&gt;"",NOT(OR($U127="Concluído",$U127="Concluido")),TODAY()&gt;$A127),"SIM","NÃO"))</f>
        <v/>
      </c>
      <c r="W127" s="10">
        <f>IF(OR($A127="",$I127="",$M127=""),"",SUMIFS($M$2:M127,$I$2:I127,$I127,$A$2:A127,$A127)-$M127)</f>
        <v/>
      </c>
      <c r="X127" s="10">
        <f>IF(OR($A127="",$I127=""),"",SUMIFS($M$2:$M$4922,$I$2:$I$4922,$I127,$A$2:$A$4922,$A127))</f>
        <v/>
      </c>
      <c r="Y127" s="10">
        <f>IFERROR(VLOOKUP($I127,'02_Cad_Maquinas'!$B$2:$H$200,7,FALSE()),"")</f>
        <v/>
      </c>
      <c r="Z127" s="10">
        <f>IF(OR($X127="",$Y127=""),"",$Y127-$X127)</f>
        <v/>
      </c>
      <c r="AA127" s="11">
        <f>IF(OR($X127="",$Y127=""),"",$X127/$Y127)</f>
        <v/>
      </c>
      <c r="AB127" s="10" t="inlineStr">
        <is>
          <t>10176|COLADEIRA 122</t>
        </is>
      </c>
      <c r="AC127" s="10">
        <f>IF($B127="","","|"&amp;SUBSTITUTE(TRIM(SUBSTITUTE(SUBSTITUTE(SUBSTITUTE(SUBSTITUTE(SUBSTITUTE(SUBSTITUTE(SUBSTITUTE(SUBSTITUTE(SUBSTITUTE(SUBSTITUTE(SUBSTITUTE(SUBSTITUTE(SUBSTITUTE(SUBSTITUTE(TRIM($B127&amp;""),CHAR(10)," "),CHAR(13)," "),"."," "),";"," "),","," "),"/"," "),"+"," "),"-"," "),"  "," "),"  "," "),"  "," "),"  "," "),"  "," "),"  "," "))," ","|")&amp;"|")</f>
        <v/>
      </c>
      <c r="AD127" s="10">
        <f>TRIM($I127&amp;"")</f>
        <v/>
      </c>
    </row>
    <row r="128" ht="36" customHeight="1">
      <c r="A128" s="9" t="n">
        <v>46199</v>
      </c>
      <c r="B128" s="10" t="n">
        <v>10163.10147</v>
      </c>
      <c r="C128" s="10" t="inlineStr">
        <is>
          <t>33751 MULTIMOVEIS ESPORTAÇÃO</t>
        </is>
      </c>
      <c r="D128" s="10" t="inlineStr">
        <is>
          <t>COLADEIRA 122</t>
        </is>
      </c>
      <c r="E128" s="10" t="n">
        <v>30006110</v>
      </c>
      <c r="F128" s="10" t="inlineStr">
        <is>
          <t>PE FRONTAL 430X(108)51X25 MDF (DIR) SANTIAGO NEW</t>
        </is>
      </c>
      <c r="G128" s="10" t="inlineStr">
        <is>
          <t>COLADEIRA 122</t>
        </is>
      </c>
      <c r="H128" s="10" t="inlineStr">
        <is>
          <t>COLADEIRA 122</t>
        </is>
      </c>
      <c r="I128" s="9" t="inlineStr">
        <is>
          <t>COLADEIRA 122</t>
        </is>
      </c>
      <c r="J128" s="9" t="n">
        <v>50</v>
      </c>
      <c r="K128" s="10">
        <f>IF($E128="","",IFERROR(INDEX('01_Cad_Pecas'!$H$2:$H$5000,MATCH($E128,'01_Cad_Pecas'!$D$2:$D$5000,0)),IFERROR(INDEX('01_Cad_Pecas'!$H$2:$H$5000,MATCH(VALUE($E128),'01_Cad_Pecas'!$D$2:$D$5000,0)),"")))</f>
        <v/>
      </c>
      <c r="L128" s="10">
        <f>IF($E128="","",IFERROR(INDEX('01_Cad_Pecas'!$I$2:$I$5000,MATCH($E128,'01_Cad_Pecas'!$D$2:$D$5000,0)),IFERROR(INDEX('01_Cad_Pecas'!$I$2:$I$5000,MATCH(VALUE($E128),'01_Cad_Pecas'!$D$2:$D$5000,0)),"")))</f>
        <v/>
      </c>
      <c r="M128" s="10">
        <f>IF(OR($J128="",$L128=""),"",IF($K128="",0,$K128)+$J128*$L128)</f>
        <v/>
      </c>
      <c r="N128" s="10" t="n">
        <v>46198</v>
      </c>
      <c r="O128" s="9" t="n">
        <v>600</v>
      </c>
      <c r="P128" s="10" t="n"/>
      <c r="Q128" s="10" t="n"/>
      <c r="R128" s="10">
        <f>IF(AND($P128&lt;&gt;"",$Q128&lt;&gt;""),($Q128-$P128)*1440,IF(AND($O128&lt;&gt;"",$L128&lt;&gt;""),IF($K128="",0,$K128)+$O128*$L128,""))</f>
        <v/>
      </c>
      <c r="S128" s="10" t="n"/>
      <c r="T128" s="10">
        <f>IF(OR($J128="",$O128=""),"",$O128/$J128)</f>
        <v/>
      </c>
      <c r="U128" s="10" t="n"/>
      <c r="V128" s="10">
        <f>IF($A128="","",IF(AND($A128&lt;&gt;"",NOT(OR($U128="Concluído",$U128="Concluido")),TODAY()&gt;$A128),"SIM","NÃO"))</f>
        <v/>
      </c>
      <c r="W128" s="10">
        <f>IF(OR($A128="",$I128="",$M128=""),"",SUMIFS($M$2:M128,$I$2:I128,$I128,$A$2:A128,$A128)-$M128)</f>
        <v/>
      </c>
      <c r="X128" s="10">
        <f>IF(OR($A128="",$I128=""),"",SUMIFS($M$2:$M$4922,$I$2:$I$4922,$I128,$A$2:$A$4922,$A128))</f>
        <v/>
      </c>
      <c r="Y128" s="10">
        <f>IFERROR(VLOOKUP($I128,'02_Cad_Maquinas'!$B$2:$H$200,7,FALSE()),"")</f>
        <v/>
      </c>
      <c r="Z128" s="10">
        <f>IF(OR($X128="",$Y128=""),"",$Y128-$X128)</f>
        <v/>
      </c>
      <c r="AA128" s="11">
        <f>IF(OR($X128="",$Y128=""),"",$X128/$Y128)</f>
        <v/>
      </c>
      <c r="AB128" s="10" t="inlineStr">
        <is>
          <t>10163.10147|COLADEIRA 122</t>
        </is>
      </c>
      <c r="AC128" s="10">
        <f>IF($B128="","","|"&amp;SUBSTITUTE(TRIM(SUBSTITUTE(SUBSTITUTE(SUBSTITUTE(SUBSTITUTE(SUBSTITUTE(SUBSTITUTE(SUBSTITUTE(SUBSTITUTE(SUBSTITUTE(SUBSTITUTE(SUBSTITUTE(SUBSTITUTE(SUBSTITUTE(SUBSTITUTE(TRIM($B128&amp;""),CHAR(10)," "),CHAR(13)," "),"."," "),";"," "),","," "),"/"," "),"+"," "),"-"," "),"  "," "),"  "," "),"  "," "),"  "," "),"  "," "),"  "," "))," ","|")&amp;"|")</f>
        <v/>
      </c>
      <c r="AD128" s="10">
        <f>TRIM($I128&amp;"")</f>
        <v/>
      </c>
    </row>
    <row r="129" ht="36" customHeight="1">
      <c r="A129" s="9" t="n">
        <v>46199</v>
      </c>
      <c r="B129" s="10" t="n">
        <v>10163.10147</v>
      </c>
      <c r="C129" s="10" t="inlineStr">
        <is>
          <t>33751 MULTIMOVEIS ESPORTAÇÃO</t>
        </is>
      </c>
      <c r="D129" s="10" t="inlineStr">
        <is>
          <t>COLADEIRA 122</t>
        </is>
      </c>
      <c r="E129" s="10" t="n">
        <v>30006111</v>
      </c>
      <c r="F129" s="10" t="inlineStr">
        <is>
          <t>PE FRONTAL 430X(108)51X25MDF (ESQRD) SANTIAGO NEW</t>
        </is>
      </c>
      <c r="G129" s="10" t="inlineStr">
        <is>
          <t>COLADEIRA 122</t>
        </is>
      </c>
      <c r="H129" s="10" t="inlineStr">
        <is>
          <t>COLADEIRA 122</t>
        </is>
      </c>
      <c r="I129" s="9" t="inlineStr">
        <is>
          <t>COLADEIRA 122</t>
        </is>
      </c>
      <c r="J129" s="9" t="n">
        <v>50</v>
      </c>
      <c r="K129" s="10">
        <f>IF($E129="","",IFERROR(INDEX('01_Cad_Pecas'!$H$2:$H$5000,MATCH($E129,'01_Cad_Pecas'!$D$2:$D$5000,0)),IFERROR(INDEX('01_Cad_Pecas'!$H$2:$H$5000,MATCH(VALUE($E129),'01_Cad_Pecas'!$D$2:$D$5000,0)),"")))</f>
        <v/>
      </c>
      <c r="L129" s="10">
        <f>IF($E129="","",IFERROR(INDEX('01_Cad_Pecas'!$I$2:$I$5000,MATCH($E129,'01_Cad_Pecas'!$D$2:$D$5000,0)),IFERROR(INDEX('01_Cad_Pecas'!$I$2:$I$5000,MATCH(VALUE($E129),'01_Cad_Pecas'!$D$2:$D$5000,0)),"")))</f>
        <v/>
      </c>
      <c r="M129" s="10">
        <f>IF(OR($J129="",$L129=""),"",IF($K129="",0,$K129)+$J129*$L129)</f>
        <v/>
      </c>
      <c r="N129" s="10" t="n">
        <v>46198</v>
      </c>
      <c r="O129" s="9" t="n">
        <v>132</v>
      </c>
      <c r="P129" s="10" t="n"/>
      <c r="Q129" s="10" t="n"/>
      <c r="R129" s="10">
        <f>IF(AND($P129&lt;&gt;"",$Q129&lt;&gt;""),($Q129-$P129)*1440,IF(AND($O129&lt;&gt;"",$L129&lt;&gt;""),IF($K129="",0,$K129)+$O129*$L129,""))</f>
        <v/>
      </c>
      <c r="S129" s="10" t="n"/>
      <c r="T129" s="10">
        <f>IF(OR($J129="",$O129=""),"",$O129/$J129)</f>
        <v/>
      </c>
      <c r="U129" s="10" t="n"/>
      <c r="V129" s="10">
        <f>IF($A129="","",IF(AND($A129&lt;&gt;"",NOT(OR($U129="Concluído",$U129="Concluido")),TODAY()&gt;$A129),"SIM","NÃO"))</f>
        <v/>
      </c>
      <c r="W129" s="10">
        <f>IF(OR($A129="",$I129="",$M129=""),"",SUMIFS($M$2:M129,$I$2:I129,$I129,$A$2:A129,$A129)-$M129)</f>
        <v/>
      </c>
      <c r="X129" s="10">
        <f>IF(OR($A129="",$I129=""),"",SUMIFS($M$2:$M$4922,$I$2:$I$4922,$I129,$A$2:$A$4922,$A129))</f>
        <v/>
      </c>
      <c r="Y129" s="10">
        <f>IFERROR(VLOOKUP($I129,'02_Cad_Maquinas'!$B$2:$H$200,7,FALSE()),"")</f>
        <v/>
      </c>
      <c r="Z129" s="10">
        <f>IF(OR($X129="",$Y129=""),"",$Y129-$X129)</f>
        <v/>
      </c>
      <c r="AA129" s="11">
        <f>IF(OR($X129="",$Y129=""),"",$X129/$Y129)</f>
        <v/>
      </c>
      <c r="AB129" s="10" t="inlineStr">
        <is>
          <t>10163.10147|COLADEIRA 122</t>
        </is>
      </c>
      <c r="AC129" s="10">
        <f>IF($B129="","","|"&amp;SUBSTITUTE(TRIM(SUBSTITUTE(SUBSTITUTE(SUBSTITUTE(SUBSTITUTE(SUBSTITUTE(SUBSTITUTE(SUBSTITUTE(SUBSTITUTE(SUBSTITUTE(SUBSTITUTE(SUBSTITUTE(SUBSTITUTE(SUBSTITUTE(SUBSTITUTE(TRIM($B129&amp;""),CHAR(10)," "),CHAR(13)," "),"."," "),";"," "),","," "),"/"," "),"+"," "),"-"," "),"  "," "),"  "," "),"  "," "),"  "," "),"  "," "),"  "," "))," ","|")&amp;"|")</f>
        <v/>
      </c>
      <c r="AD129" s="10">
        <f>TRIM($I129&amp;"")</f>
        <v/>
      </c>
    </row>
    <row r="130" ht="24" customHeight="1">
      <c r="A130" s="9" t="n">
        <v>46202</v>
      </c>
      <c r="B130" s="10" t="n">
        <v>10179</v>
      </c>
      <c r="C130" s="10" t="n"/>
      <c r="D130" s="10" t="inlineStr">
        <is>
          <t>COLADEIRA 122</t>
        </is>
      </c>
      <c r="E130" s="10" t="n">
        <v>30006110</v>
      </c>
      <c r="F130" s="10" t="inlineStr">
        <is>
          <t>PE FRONTAL 430X(108)51X25 MDF (DIR) SANTIAGO NEW</t>
        </is>
      </c>
      <c r="G130" s="10" t="inlineStr">
        <is>
          <t>COLADEIRA 122</t>
        </is>
      </c>
      <c r="H130" s="10" t="inlineStr">
        <is>
          <t>COLADEIRA 122</t>
        </is>
      </c>
      <c r="I130" s="10" t="inlineStr">
        <is>
          <t>COLADEIRA 122</t>
        </is>
      </c>
      <c r="J130" s="9" t="n">
        <v>10</v>
      </c>
      <c r="K130" s="10">
        <f>IF($E130="","",IFERROR(INDEX('01_Cad_Pecas'!$H$2:$H$5000,MATCH($E130,'01_Cad_Pecas'!$D$2:$D$5000,0)),IFERROR(INDEX('01_Cad_Pecas'!$H$2:$H$5000,MATCH(VALUE($E130),'01_Cad_Pecas'!$D$2:$D$5000,0)),"")))</f>
        <v/>
      </c>
      <c r="L130" s="10">
        <f>IF($E130="","",IFERROR(INDEX('01_Cad_Pecas'!$I$2:$I$5000,MATCH($E130,'01_Cad_Pecas'!$D$2:$D$5000,0)),IFERROR(INDEX('01_Cad_Pecas'!$I$2:$I$5000,MATCH(VALUE($E130),'01_Cad_Pecas'!$D$2:$D$5000,0)),"")))</f>
        <v/>
      </c>
      <c r="M130" s="10">
        <f>IF(OR($J130="",$L130=""),"",IF($K130="",0,$K130)+$J130*$L130)</f>
        <v/>
      </c>
      <c r="N130" s="10" t="n">
        <v>46198</v>
      </c>
      <c r="O130" s="9" t="n">
        <v>44</v>
      </c>
      <c r="P130" s="10" t="n"/>
      <c r="Q130" s="10" t="n"/>
      <c r="R130" s="10">
        <f>IF(AND($P130&lt;&gt;"",$Q130&lt;&gt;""),($Q130-$P130)*1440,IF(AND($O130&lt;&gt;"",$L130&lt;&gt;""),IF($K130="",0,$K130)+$O130*$L130,""))</f>
        <v/>
      </c>
      <c r="S130" s="10" t="n"/>
      <c r="T130" s="10">
        <f>IF(OR($J130="",$O130=""),"",$O130/$J130)</f>
        <v/>
      </c>
      <c r="U130" s="10" t="n"/>
      <c r="V130" s="10">
        <f>IF($A130="","",IF(AND($A130&lt;&gt;"",NOT(OR($U130="Concluído",$U130="Concluido")),TODAY()&gt;$A130),"SIM","NÃO"))</f>
        <v/>
      </c>
      <c r="W130" s="10">
        <f>IF(OR($A130="",$I130="",$M130=""),"",SUMIFS($M$2:M130,$I$2:I130,$I130,$A$2:A130,$A130)-$M130)</f>
        <v/>
      </c>
      <c r="X130" s="10">
        <f>IF(OR($A130="",$I130=""),"",SUMIFS($M$2:$M$4922,$I$2:$I$4922,$I130,$A$2:$A$4922,$A130))</f>
        <v/>
      </c>
      <c r="Y130" s="10">
        <f>IFERROR(VLOOKUP($I130,'02_Cad_Maquinas'!$B$2:$H$200,7,FALSE()),"")</f>
        <v/>
      </c>
      <c r="Z130" s="10">
        <f>IF(OR($X130="",$Y130=""),"",$Y130-$X130)</f>
        <v/>
      </c>
      <c r="AA130" s="11">
        <f>IF(OR($X130="",$Y130=""),"",$X130/$Y130)</f>
        <v/>
      </c>
      <c r="AB130" s="10" t="n"/>
      <c r="AC130" s="10">
        <f>IF($B130="","","|"&amp;SUBSTITUTE(TRIM(SUBSTITUTE(SUBSTITUTE(SUBSTITUTE(SUBSTITUTE(SUBSTITUTE(SUBSTITUTE(SUBSTITUTE(SUBSTITUTE(SUBSTITUTE(SUBSTITUTE(SUBSTITUTE(SUBSTITUTE(SUBSTITUTE(SUBSTITUTE(TRIM($B130&amp;""),CHAR(10)," "),CHAR(13)," "),"."," "),";"," "),","," "),"/"," "),"+"," "),"-"," "),"  "," "),"  "," "),"  "," "),"  "," "),"  "," "),"  "," "))," ","|")&amp;"|")</f>
        <v/>
      </c>
      <c r="AD130" s="10">
        <f>TRIM($I130&amp;"")</f>
        <v/>
      </c>
    </row>
    <row r="131" ht="24" customHeight="1">
      <c r="A131" s="9" t="n">
        <v>46202</v>
      </c>
      <c r="B131" s="10" t="n">
        <v>10179</v>
      </c>
      <c r="C131" s="10" t="n"/>
      <c r="D131" s="10" t="inlineStr">
        <is>
          <t>COLADEIRA 122</t>
        </is>
      </c>
      <c r="E131" s="10" t="n">
        <v>30006111</v>
      </c>
      <c r="F131" s="10" t="inlineStr">
        <is>
          <t>PE FRONTAL 430X(108)51X25MDF (ESQRD) SANTIAGO NEW</t>
        </is>
      </c>
      <c r="G131" s="10" t="inlineStr">
        <is>
          <t>COLADEIRA 122</t>
        </is>
      </c>
      <c r="H131" s="10" t="inlineStr">
        <is>
          <t>COLADEIRA 122</t>
        </is>
      </c>
      <c r="I131" s="10" t="inlineStr">
        <is>
          <t>COLADEIRA 122</t>
        </is>
      </c>
      <c r="J131" s="9" t="n">
        <v>10</v>
      </c>
      <c r="K131" s="10">
        <f>IF($E131="","",IFERROR(INDEX('01_Cad_Pecas'!$H$2:$H$5000,MATCH($E131,'01_Cad_Pecas'!$D$2:$D$5000,0)),IFERROR(INDEX('01_Cad_Pecas'!$H$2:$H$5000,MATCH(VALUE($E131),'01_Cad_Pecas'!$D$2:$D$5000,0)),"")))</f>
        <v/>
      </c>
      <c r="L131" s="10">
        <f>IF($E131="","",IFERROR(INDEX('01_Cad_Pecas'!$I$2:$I$5000,MATCH($E131,'01_Cad_Pecas'!$D$2:$D$5000,0)),IFERROR(INDEX('01_Cad_Pecas'!$I$2:$I$5000,MATCH(VALUE($E131),'01_Cad_Pecas'!$D$2:$D$5000,0)),"")))</f>
        <v/>
      </c>
      <c r="M131" s="10">
        <f>IF(OR($J131="",$L131=""),"",IF($K131="",0,$K131)+$J131*$L131)</f>
        <v/>
      </c>
      <c r="N131" s="10" t="n">
        <v>46198</v>
      </c>
      <c r="O131" s="9" t="n">
        <v>52</v>
      </c>
      <c r="P131" s="10" t="n"/>
      <c r="Q131" s="10" t="n"/>
      <c r="R131" s="10">
        <f>IF(AND($P131&lt;&gt;"",$Q131&lt;&gt;""),($Q131-$P131)*1440,IF(AND($O131&lt;&gt;"",$L131&lt;&gt;""),IF($K131="",0,$K131)+$O131*$L131,""))</f>
        <v/>
      </c>
      <c r="S131" s="10" t="n"/>
      <c r="T131" s="10">
        <f>IF(OR($J131="",$O131=""),"",$O131/$J131)</f>
        <v/>
      </c>
      <c r="U131" s="10" t="n"/>
      <c r="V131" s="10">
        <f>IF($A131="","",IF(AND($A131&lt;&gt;"",NOT(OR($U131="Concluído",$U131="Concluido")),TODAY()&gt;$A131),"SIM","NÃO"))</f>
        <v/>
      </c>
      <c r="W131" s="10">
        <f>IF(OR($A131="",$I131="",$M131=""),"",SUMIFS($M$2:M131,$I$2:I131,$I131,$A$2:A131,$A131)-$M131)</f>
        <v/>
      </c>
      <c r="X131" s="10">
        <f>IF(OR($A131="",$I131=""),"",SUMIFS($M$2:$M$4922,$I$2:$I$4922,$I131,$A$2:$A$4922,$A131))</f>
        <v/>
      </c>
      <c r="Y131" s="10">
        <f>IFERROR(VLOOKUP($I131,'02_Cad_Maquinas'!$B$2:$H$200,7,FALSE()),"")</f>
        <v/>
      </c>
      <c r="Z131" s="10">
        <f>IF(OR($X131="",$Y131=""),"",$Y131-$X131)</f>
        <v/>
      </c>
      <c r="AA131" s="11">
        <f>IF(OR($X131="",$Y131=""),"",$X131/$Y131)</f>
        <v/>
      </c>
      <c r="AB131" s="10" t="n"/>
      <c r="AC131" s="10">
        <f>IF($B131="","","|"&amp;SUBSTITUTE(TRIM(SUBSTITUTE(SUBSTITUTE(SUBSTITUTE(SUBSTITUTE(SUBSTITUTE(SUBSTITUTE(SUBSTITUTE(SUBSTITUTE(SUBSTITUTE(SUBSTITUTE(SUBSTITUTE(SUBSTITUTE(SUBSTITUTE(SUBSTITUTE(TRIM($B131&amp;""),CHAR(10)," "),CHAR(13)," "),"."," "),";"," "),","," "),"/"," "),"+"," "),"-"," "),"  "," "),"  "," "),"  "," "),"  "," "),"  "," "),"  "," "))," ","|")&amp;"|")</f>
        <v/>
      </c>
      <c r="AD131" s="10">
        <f>TRIM($I131&amp;"")</f>
        <v/>
      </c>
    </row>
    <row r="132" ht="24" customHeight="1">
      <c r="A132" s="9" t="n">
        <v>46198</v>
      </c>
      <c r="B132" s="10" t="n">
        <v>10176</v>
      </c>
      <c r="C132" s="10" t="inlineStr">
        <is>
          <t>M/C 0630 (MULTIMOVEIS)</t>
        </is>
      </c>
      <c r="D132" s="10" t="inlineStr">
        <is>
          <t>COLADEIRA 23</t>
        </is>
      </c>
      <c r="E132" s="10" t="n">
        <v>20014005</v>
      </c>
      <c r="F132" s="10" t="inlineStr">
        <is>
          <t>TAMPO 902X902X12 MDP - MESA DAKAR/MIAMI 0,90</t>
        </is>
      </c>
      <c r="G132" s="10" t="inlineStr">
        <is>
          <t>COLADEIRA 23</t>
        </is>
      </c>
      <c r="H132" s="10" t="inlineStr">
        <is>
          <t>COLADEIRA 23</t>
        </is>
      </c>
      <c r="I132" s="9" t="inlineStr">
        <is>
          <t>COLADEIRA 23</t>
        </is>
      </c>
      <c r="J132" s="9" t="n">
        <v>30</v>
      </c>
      <c r="K132" s="10">
        <f>IF($E132="","",IFERROR(INDEX('01_Cad_Pecas'!$H$2:$H$5000,MATCH($E132,'01_Cad_Pecas'!$D$2:$D$5000,0)),IFERROR(INDEX('01_Cad_Pecas'!$H$2:$H$5000,MATCH(VALUE($E132),'01_Cad_Pecas'!$D$2:$D$5000,0)),"")))</f>
        <v/>
      </c>
      <c r="L132" s="10">
        <f>IF($E132="","",IFERROR(INDEX('01_Cad_Pecas'!$I$2:$I$5000,MATCH($E132,'01_Cad_Pecas'!$D$2:$D$5000,0)),IFERROR(INDEX('01_Cad_Pecas'!$I$2:$I$5000,MATCH(VALUE($E132),'01_Cad_Pecas'!$D$2:$D$5000,0)),"")))</f>
        <v/>
      </c>
      <c r="M132" s="10">
        <f>IF(OR($J132="",$L132=""),"",IF($K132="",0,$K132)+$J132*$L132)</f>
        <v/>
      </c>
      <c r="N132" s="10" t="n">
        <v>46197</v>
      </c>
      <c r="O132" s="9" t="n">
        <v>176</v>
      </c>
      <c r="P132" s="10" t="n"/>
      <c r="Q132" s="10" t="n"/>
      <c r="R132" s="10">
        <f>IF(AND($P132&lt;&gt;"",$Q132&lt;&gt;""),($Q132-$P132)*1440,IF(AND($O132&lt;&gt;"",$L132&lt;&gt;""),IF($K132="",0,$K132)+$O132*$L132,""))</f>
        <v/>
      </c>
      <c r="S132" s="10" t="n"/>
      <c r="T132" s="10">
        <f>IF(OR($J132="",$O132=""),"",$O132/$J132)</f>
        <v/>
      </c>
      <c r="U132" s="10" t="n"/>
      <c r="V132" s="10">
        <f>IF($A132="","",IF(AND($A132&lt;&gt;"",NOT(OR($U132="Concluído",$U132="Concluido")),TODAY()&gt;$A132),"SIM","NÃO"))</f>
        <v/>
      </c>
      <c r="W132" s="10">
        <f>IF(OR($A132="",$I132="",$M132=""),"",SUMIFS($M$2:M132,$I$2:I132,$I132,$A$2:A132,$A132)-$M132)</f>
        <v/>
      </c>
      <c r="X132" s="10">
        <f>IF(OR($A132="",$I132=""),"",SUMIFS($M$2:$M$4922,$I$2:$I$4922,$I132,$A$2:$A$4922,$A132))</f>
        <v/>
      </c>
      <c r="Y132" s="10">
        <f>IFERROR(VLOOKUP($I132,'02_Cad_Maquinas'!$B$2:$H$200,7,FALSE()),"")</f>
        <v/>
      </c>
      <c r="Z132" s="10">
        <f>IF(OR($X132="",$Y132=""),"",$Y132-$X132)</f>
        <v/>
      </c>
      <c r="AA132" s="11">
        <f>IF(OR($X132="",$Y132=""),"",$X132/$Y132)</f>
        <v/>
      </c>
      <c r="AB132" s="10" t="inlineStr">
        <is>
          <t>10176|COLADEIRA 23</t>
        </is>
      </c>
      <c r="AC132" s="10">
        <f>IF($B132="","","|"&amp;SUBSTITUTE(TRIM(SUBSTITUTE(SUBSTITUTE(SUBSTITUTE(SUBSTITUTE(SUBSTITUTE(SUBSTITUTE(SUBSTITUTE(SUBSTITUTE(SUBSTITUTE(SUBSTITUTE(SUBSTITUTE(SUBSTITUTE(SUBSTITUTE(SUBSTITUTE(TRIM($B132&amp;""),CHAR(10)," "),CHAR(13)," "),"."," "),";"," "),","," "),"/"," "),"+"," "),"-"," "),"  "," "),"  "," "),"  "," "),"  "," "),"  "," "),"  "," "))," ","|")&amp;"|")</f>
        <v/>
      </c>
      <c r="AD132" s="10">
        <f>TRIM($I132&amp;"")</f>
        <v/>
      </c>
    </row>
    <row r="133" ht="24" customHeight="1">
      <c r="A133" s="9" t="n">
        <v>46198</v>
      </c>
      <c r="B133" s="10" t="n">
        <v>10176</v>
      </c>
      <c r="C133" s="10" t="inlineStr">
        <is>
          <t>M/C 0630 (MULTIMOVEIS)</t>
        </is>
      </c>
      <c r="D133" s="10" t="inlineStr">
        <is>
          <t>COLADEIRA 23</t>
        </is>
      </c>
      <c r="E133" s="10" t="n">
        <v>20014205</v>
      </c>
      <c r="F133" s="10" t="inlineStr">
        <is>
          <t>(1) TAMPO 1602X802X12 MDP - MESA DAKAR/MIAMI 1,60</t>
        </is>
      </c>
      <c r="G133" s="10" t="inlineStr">
        <is>
          <t>COLADEIRA 23</t>
        </is>
      </c>
      <c r="H133" s="10" t="inlineStr">
        <is>
          <t>COLADEIRA 23</t>
        </is>
      </c>
      <c r="I133" s="9" t="inlineStr">
        <is>
          <t>COLADEIRA 23</t>
        </is>
      </c>
      <c r="J133" s="9" t="n">
        <v>30</v>
      </c>
      <c r="K133" s="10">
        <f>IF($E133="","",IFERROR(INDEX('01_Cad_Pecas'!$H$2:$H$5000,MATCH($E133,'01_Cad_Pecas'!$D$2:$D$5000,0)),IFERROR(INDEX('01_Cad_Pecas'!$H$2:$H$5000,MATCH(VALUE($E133),'01_Cad_Pecas'!$D$2:$D$5000,0)),"")))</f>
        <v/>
      </c>
      <c r="L133" s="10">
        <f>IF($E133="","",IFERROR(INDEX('01_Cad_Pecas'!$I$2:$I$5000,MATCH($E133,'01_Cad_Pecas'!$D$2:$D$5000,0)),IFERROR(INDEX('01_Cad_Pecas'!$I$2:$I$5000,MATCH(VALUE($E133),'01_Cad_Pecas'!$D$2:$D$5000,0)),"")))</f>
        <v/>
      </c>
      <c r="M133" s="10">
        <f>IF(OR($J133="",$L133=""),"",IF($K133="",0,$K133)+$J133*$L133)</f>
        <v/>
      </c>
      <c r="N133" s="10" t="n">
        <v>46197</v>
      </c>
      <c r="O133" s="9" t="n">
        <v>60</v>
      </c>
      <c r="P133" s="10" t="n"/>
      <c r="Q133" s="10" t="n"/>
      <c r="R133" s="10">
        <f>IF(AND($P133&lt;&gt;"",$Q133&lt;&gt;""),($Q133-$P133)*1440,IF(AND($O133&lt;&gt;"",$L133&lt;&gt;""),IF($K133="",0,$K133)+$O133*$L133,""))</f>
        <v/>
      </c>
      <c r="S133" s="10" t="n"/>
      <c r="T133" s="10">
        <f>IF(OR($J133="",$O133=""),"",$O133/$J133)</f>
        <v/>
      </c>
      <c r="U133" s="10" t="n"/>
      <c r="V133" s="10">
        <f>IF($A133="","",IF(AND($A133&lt;&gt;"",NOT(OR($U133="Concluído",$U133="Concluido")),TODAY()&gt;$A133),"SIM","NÃO"))</f>
        <v/>
      </c>
      <c r="W133" s="10">
        <f>IF(OR($A133="",$I133="",$M133=""),"",SUMIFS($M$2:M133,$I$2:I133,$I133,$A$2:A133,$A133)-$M133)</f>
        <v/>
      </c>
      <c r="X133" s="10">
        <f>IF(OR($A133="",$I133=""),"",SUMIFS($M$2:$M$4922,$I$2:$I$4922,$I133,$A$2:$A$4922,$A133))</f>
        <v/>
      </c>
      <c r="Y133" s="10">
        <f>IFERROR(VLOOKUP($I133,'02_Cad_Maquinas'!$B$2:$H$200,7,FALSE()),"")</f>
        <v/>
      </c>
      <c r="Z133" s="10">
        <f>IF(OR($X133="",$Y133=""),"",$Y133-$X133)</f>
        <v/>
      </c>
      <c r="AA133" s="11">
        <f>IF(OR($X133="",$Y133=""),"",$X133/$Y133)</f>
        <v/>
      </c>
      <c r="AB133" s="10" t="inlineStr">
        <is>
          <t>10176|COLADEIRA 23</t>
        </is>
      </c>
      <c r="AC133" s="10">
        <f>IF($B133="","","|"&amp;SUBSTITUTE(TRIM(SUBSTITUTE(SUBSTITUTE(SUBSTITUTE(SUBSTITUTE(SUBSTITUTE(SUBSTITUTE(SUBSTITUTE(SUBSTITUTE(SUBSTITUTE(SUBSTITUTE(SUBSTITUTE(SUBSTITUTE(SUBSTITUTE(SUBSTITUTE(TRIM($B133&amp;""),CHAR(10)," "),CHAR(13)," "),"."," "),";"," "),","," "),"/"," "),"+"," "),"-"," "),"  "," "),"  "," "),"  "," "),"  "," "),"  "," "),"  "," "))," ","|")&amp;"|")</f>
        <v/>
      </c>
      <c r="AD133" s="10">
        <f>TRIM($I133&amp;"")</f>
        <v/>
      </c>
    </row>
    <row r="134" ht="24" customHeight="1">
      <c r="A134" s="9" t="n">
        <v>46198</v>
      </c>
      <c r="B134" s="10" t="n">
        <v>10176</v>
      </c>
      <c r="C134" s="10" t="inlineStr">
        <is>
          <t>M/C 0630 (MULTIMOVEIS)</t>
        </is>
      </c>
      <c r="D134" s="10" t="inlineStr">
        <is>
          <t>COLADEIRA 23</t>
        </is>
      </c>
      <c r="E134" s="10" t="n">
        <v>20014305</v>
      </c>
      <c r="F134" s="10" t="inlineStr">
        <is>
          <t>(1) TAMPO 1202X802X12 MDP - MESA DAKAR/MIAMI 1,20</t>
        </is>
      </c>
      <c r="G134" s="10" t="inlineStr">
        <is>
          <t>COLADEIRA 23</t>
        </is>
      </c>
      <c r="H134" s="10" t="inlineStr">
        <is>
          <t>COLADEIRA 23</t>
        </is>
      </c>
      <c r="I134" s="9" t="inlineStr">
        <is>
          <t>COLADEIRA 23</t>
        </is>
      </c>
      <c r="J134" s="9" t="n">
        <v>42</v>
      </c>
      <c r="K134" s="10">
        <f>IF($E134="","",IFERROR(INDEX('01_Cad_Pecas'!$H$2:$H$5000,MATCH($E134,'01_Cad_Pecas'!$D$2:$D$5000,0)),IFERROR(INDEX('01_Cad_Pecas'!$H$2:$H$5000,MATCH(VALUE($E134),'01_Cad_Pecas'!$D$2:$D$5000,0)),"")))</f>
        <v/>
      </c>
      <c r="L134" s="10">
        <f>IF($E134="","",IFERROR(INDEX('01_Cad_Pecas'!$I$2:$I$5000,MATCH($E134,'01_Cad_Pecas'!$D$2:$D$5000,0)),IFERROR(INDEX('01_Cad_Pecas'!$I$2:$I$5000,MATCH(VALUE($E134),'01_Cad_Pecas'!$D$2:$D$5000,0)),"")))</f>
        <v/>
      </c>
      <c r="M134" s="10">
        <f>IF(OR($J134="",$L134=""),"",IF($K134="",0,$K134)+$J134*$L134)</f>
        <v/>
      </c>
      <c r="N134" s="10" t="n">
        <v>46197</v>
      </c>
      <c r="O134" s="9" t="n">
        <v>48</v>
      </c>
      <c r="P134" s="10" t="n"/>
      <c r="Q134" s="10" t="n"/>
      <c r="R134" s="10">
        <f>IF(AND($P134&lt;&gt;"",$Q134&lt;&gt;""),($Q134-$P134)*1440,IF(AND($O134&lt;&gt;"",$L134&lt;&gt;""),IF($K134="",0,$K134)+$O134*$L134,""))</f>
        <v/>
      </c>
      <c r="S134" s="10" t="n"/>
      <c r="T134" s="10">
        <f>IF(OR($J134="",$O134=""),"",$O134/$J134)</f>
        <v/>
      </c>
      <c r="U134" s="10" t="n"/>
      <c r="V134" s="10">
        <f>IF($A134="","",IF(AND($A134&lt;&gt;"",NOT(OR($U134="Concluído",$U134="Concluido")),TODAY()&gt;$A134),"SIM","NÃO"))</f>
        <v/>
      </c>
      <c r="W134" s="10">
        <f>IF(OR($A134="",$I134="",$M134=""),"",SUMIFS($M$2:M134,$I$2:I134,$I134,$A$2:A134,$A134)-$M134)</f>
        <v/>
      </c>
      <c r="X134" s="10">
        <f>IF(OR($A134="",$I134=""),"",SUMIFS($M$2:$M$4922,$I$2:$I$4922,$I134,$A$2:$A$4922,$A134))</f>
        <v/>
      </c>
      <c r="Y134" s="10">
        <f>IFERROR(VLOOKUP($I134,'02_Cad_Maquinas'!$B$2:$H$200,7,FALSE()),"")</f>
        <v/>
      </c>
      <c r="Z134" s="10">
        <f>IF(OR($X134="",$Y134=""),"",$Y134-$X134)</f>
        <v/>
      </c>
      <c r="AA134" s="11">
        <f>IF(OR($X134="",$Y134=""),"",$X134/$Y134)</f>
        <v/>
      </c>
      <c r="AB134" s="10" t="inlineStr">
        <is>
          <t>10176|COLADEIRA 23</t>
        </is>
      </c>
      <c r="AC134" s="10">
        <f>IF($B134="","","|"&amp;SUBSTITUTE(TRIM(SUBSTITUTE(SUBSTITUTE(SUBSTITUTE(SUBSTITUTE(SUBSTITUTE(SUBSTITUTE(SUBSTITUTE(SUBSTITUTE(SUBSTITUTE(SUBSTITUTE(SUBSTITUTE(SUBSTITUTE(SUBSTITUTE(SUBSTITUTE(TRIM($B134&amp;""),CHAR(10)," "),CHAR(13)," "),"."," "),";"," "),","," "),"/"," "),"+"," "),"-"," "),"  "," "),"  "," "),"  "," "),"  "," "),"  "," "),"  "," "))," ","|")&amp;"|")</f>
        <v/>
      </c>
      <c r="AD134" s="10">
        <f>TRIM($I134&amp;"")</f>
        <v/>
      </c>
    </row>
    <row r="135" ht="24" customHeight="1">
      <c r="A135" s="9" t="n">
        <v>46198</v>
      </c>
      <c r="B135" s="10" t="n">
        <v>10176</v>
      </c>
      <c r="C135" s="10" t="inlineStr">
        <is>
          <t>M/C 0630 (MULTIMOVEIS)</t>
        </is>
      </c>
      <c r="D135" s="10" t="inlineStr">
        <is>
          <t>COLADEIRA 23</t>
        </is>
      </c>
      <c r="E135" s="10" t="n">
        <v>20019003</v>
      </c>
      <c r="F135" s="10" t="inlineStr">
        <is>
          <t>(5) BASE 474X152X12 MDF - MESA SANTIAGO</t>
        </is>
      </c>
      <c r="G135" s="10" t="inlineStr">
        <is>
          <t>COLADEIRA 23</t>
        </is>
      </c>
      <c r="H135" s="10" t="inlineStr">
        <is>
          <t>COLADEIRA 23</t>
        </is>
      </c>
      <c r="I135" s="9" t="inlineStr">
        <is>
          <t>COLADEIRA 23</t>
        </is>
      </c>
      <c r="J135" s="9" t="n">
        <v>24</v>
      </c>
      <c r="K135" s="10">
        <f>IF($E135="","",IFERROR(INDEX('01_Cad_Pecas'!$H$2:$H$5000,MATCH($E135,'01_Cad_Pecas'!$D$2:$D$5000,0)),IFERROR(INDEX('01_Cad_Pecas'!$H$2:$H$5000,MATCH(VALUE($E135),'01_Cad_Pecas'!$D$2:$D$5000,0)),"")))</f>
        <v/>
      </c>
      <c r="L135" s="10">
        <f>IF($E135="","",IFERROR(INDEX('01_Cad_Pecas'!$I$2:$I$5000,MATCH($E135,'01_Cad_Pecas'!$D$2:$D$5000,0)),IFERROR(INDEX('01_Cad_Pecas'!$I$2:$I$5000,MATCH(VALUE($E135),'01_Cad_Pecas'!$D$2:$D$5000,0)),"")))</f>
        <v/>
      </c>
      <c r="M135" s="10">
        <f>IF(OR($J135="",$L135=""),"",IF($K135="",0,$K135)+$J135*$L135)</f>
        <v/>
      </c>
      <c r="N135" s="10" t="n">
        <v>46197</v>
      </c>
      <c r="O135" s="9" t="n">
        <v>60</v>
      </c>
      <c r="P135" s="10" t="n"/>
      <c r="Q135" s="10" t="n"/>
      <c r="R135" s="10">
        <f>IF(AND($P135&lt;&gt;"",$Q135&lt;&gt;""),($Q135-$P135)*1440,IF(AND($O135&lt;&gt;"",$L135&lt;&gt;""),IF($K135="",0,$K135)+$O135*$L135,""))</f>
        <v/>
      </c>
      <c r="S135" s="10" t="n"/>
      <c r="T135" s="10">
        <f>IF(OR($J135="",$O135=""),"",$O135/$J135)</f>
        <v/>
      </c>
      <c r="U135" s="10" t="n"/>
      <c r="V135" s="10">
        <f>IF($A135="","",IF(AND($A135&lt;&gt;"",NOT(OR($U135="Concluído",$U135="Concluido")),TODAY()&gt;$A135),"SIM","NÃO"))</f>
        <v/>
      </c>
      <c r="W135" s="10">
        <f>IF(OR($A135="",$I135="",$M135=""),"",SUMIFS($M$2:M135,$I$2:I135,$I135,$A$2:A135,$A135)-$M135)</f>
        <v/>
      </c>
      <c r="X135" s="10">
        <f>IF(OR($A135="",$I135=""),"",SUMIFS($M$2:$M$4922,$I$2:$I$4922,$I135,$A$2:$A$4922,$A135))</f>
        <v/>
      </c>
      <c r="Y135" s="10">
        <f>IFERROR(VLOOKUP($I135,'02_Cad_Maquinas'!$B$2:$H$200,7,FALSE()),"")</f>
        <v/>
      </c>
      <c r="Z135" s="10">
        <f>IF(OR($X135="",$Y135=""),"",$Y135-$X135)</f>
        <v/>
      </c>
      <c r="AA135" s="11">
        <f>IF(OR($X135="",$Y135=""),"",$X135/$Y135)</f>
        <v/>
      </c>
      <c r="AB135" s="10" t="inlineStr">
        <is>
          <t>10176|COLADEIRA 23</t>
        </is>
      </c>
      <c r="AC135" s="10">
        <f>IF($B135="","","|"&amp;SUBSTITUTE(TRIM(SUBSTITUTE(SUBSTITUTE(SUBSTITUTE(SUBSTITUTE(SUBSTITUTE(SUBSTITUTE(SUBSTITUTE(SUBSTITUTE(SUBSTITUTE(SUBSTITUTE(SUBSTITUTE(SUBSTITUTE(SUBSTITUTE(SUBSTITUTE(TRIM($B135&amp;""),CHAR(10)," "),CHAR(13)," "),"."," "),";"," "),","," "),"/"," "),"+"," "),"-"," "),"  "," "),"  "," "),"  "," "),"  "," "),"  "," "),"  "," "))," ","|")&amp;"|")</f>
        <v/>
      </c>
      <c r="AD135" s="10">
        <f>TRIM($I135&amp;"")</f>
        <v/>
      </c>
    </row>
    <row r="136" ht="24" customHeight="1">
      <c r="A136" s="9" t="n">
        <v>46198</v>
      </c>
      <c r="B136" s="10" t="n">
        <v>10176</v>
      </c>
      <c r="C136" s="10" t="inlineStr">
        <is>
          <t>M/C 0630 (MULTIMOVEIS)</t>
        </is>
      </c>
      <c r="D136" s="10" t="inlineStr">
        <is>
          <t>COLADEIRA 23</t>
        </is>
      </c>
      <c r="E136" s="10" t="n">
        <v>20019005</v>
      </c>
      <c r="F136" s="10" t="inlineStr">
        <is>
          <t>RIPA 751X70X12 MDF - MESA SANTIAGO</t>
        </is>
      </c>
      <c r="G136" s="10" t="inlineStr">
        <is>
          <t>COLADEIRA 23</t>
        </is>
      </c>
      <c r="H136" s="10" t="inlineStr">
        <is>
          <t>COLADEIRA 23</t>
        </is>
      </c>
      <c r="I136" s="9" t="inlineStr">
        <is>
          <t>COLADEIRA 23</t>
        </is>
      </c>
      <c r="J136" s="9" t="n">
        <v>240</v>
      </c>
      <c r="K136" s="10">
        <f>IF($E136="","",IFERROR(INDEX('01_Cad_Pecas'!$H$2:$H$5000,MATCH($E136,'01_Cad_Pecas'!$D$2:$D$5000,0)),IFERROR(INDEX('01_Cad_Pecas'!$H$2:$H$5000,MATCH(VALUE($E136),'01_Cad_Pecas'!$D$2:$D$5000,0)),"")))</f>
        <v/>
      </c>
      <c r="L136" s="10">
        <f>IF($E136="","",IFERROR(INDEX('01_Cad_Pecas'!$I$2:$I$5000,MATCH($E136,'01_Cad_Pecas'!$D$2:$D$5000,0)),IFERROR(INDEX('01_Cad_Pecas'!$I$2:$I$5000,MATCH(VALUE($E136),'01_Cad_Pecas'!$D$2:$D$5000,0)),"")))</f>
        <v/>
      </c>
      <c r="M136" s="10">
        <f>IF(OR($J136="",$L136=""),"",IF($K136="",0,$K136)+$J136*$L136)</f>
        <v/>
      </c>
      <c r="N136" s="10" t="n">
        <v>46197</v>
      </c>
      <c r="O136" s="9" t="n">
        <v>4</v>
      </c>
      <c r="P136" s="10" t="n"/>
      <c r="Q136" s="10" t="n"/>
      <c r="R136" s="10">
        <f>IF(AND($P136&lt;&gt;"",$Q136&lt;&gt;""),($Q136-$P136)*1440,IF(AND($O136&lt;&gt;"",$L136&lt;&gt;""),IF($K136="",0,$K136)+$O136*$L136,""))</f>
        <v/>
      </c>
      <c r="S136" s="10" t="n"/>
      <c r="T136" s="10">
        <f>IF(OR($J136="",$O136=""),"",$O136/$J136)</f>
        <v/>
      </c>
      <c r="U136" s="10" t="n"/>
      <c r="V136" s="10">
        <f>IF($A136="","",IF(AND($A136&lt;&gt;"",NOT(OR($U136="Concluído",$U136="Concluido")),TODAY()&gt;$A136),"SIM","NÃO"))</f>
        <v/>
      </c>
      <c r="W136" s="10">
        <f>IF(OR($A136="",$I136="",$M136=""),"",SUMIFS($M$2:M136,$I$2:I136,$I136,$A$2:A136,$A136)-$M136)</f>
        <v/>
      </c>
      <c r="X136" s="10">
        <f>IF(OR($A136="",$I136=""),"",SUMIFS($M$2:$M$4922,$I$2:$I$4922,$I136,$A$2:$A$4922,$A136))</f>
        <v/>
      </c>
      <c r="Y136" s="10">
        <f>IFERROR(VLOOKUP($I136,'02_Cad_Maquinas'!$B$2:$H$200,7,FALSE()),"")</f>
        <v/>
      </c>
      <c r="Z136" s="10">
        <f>IF(OR($X136="",$Y136=""),"",$Y136-$X136)</f>
        <v/>
      </c>
      <c r="AA136" s="11">
        <f>IF(OR($X136="",$Y136=""),"",$X136/$Y136)</f>
        <v/>
      </c>
      <c r="AB136" s="10" t="inlineStr">
        <is>
          <t>10176|COLADEIRA 23</t>
        </is>
      </c>
      <c r="AC136" s="10">
        <f>IF($B136="","","|"&amp;SUBSTITUTE(TRIM(SUBSTITUTE(SUBSTITUTE(SUBSTITUTE(SUBSTITUTE(SUBSTITUTE(SUBSTITUTE(SUBSTITUTE(SUBSTITUTE(SUBSTITUTE(SUBSTITUTE(SUBSTITUTE(SUBSTITUTE(SUBSTITUTE(SUBSTITUTE(TRIM($B136&amp;""),CHAR(10)," "),CHAR(13)," "),"."," "),";"," "),","," "),"/"," "),"+"," "),"-"," "),"  "," "),"  "," "),"  "," "),"  "," "),"  "," "),"  "," "))," ","|")&amp;"|")</f>
        <v/>
      </c>
      <c r="AD136" s="10">
        <f>TRIM($I136&amp;"")</f>
        <v/>
      </c>
    </row>
    <row r="137" ht="24" customHeight="1">
      <c r="A137" s="9" t="n">
        <v>46198</v>
      </c>
      <c r="B137" s="10" t="n">
        <v>10176</v>
      </c>
      <c r="C137" s="10" t="inlineStr">
        <is>
          <t>M/C 0630 (MULTIMOVEIS)</t>
        </is>
      </c>
      <c r="D137" s="10" t="inlineStr">
        <is>
          <t>COLADEIRA 23</t>
        </is>
      </c>
      <c r="E137" s="10" t="n">
        <v>20013102</v>
      </c>
      <c r="F137" s="10" t="inlineStr">
        <is>
          <t>(10)PE MAIOR 760X100 (170) X15 MDF-MIAMI 1,37X0,80</t>
        </is>
      </c>
      <c r="G137" s="10" t="inlineStr">
        <is>
          <t>COLADEIRA 23</t>
        </is>
      </c>
      <c r="H137" s="10" t="inlineStr">
        <is>
          <t>COLADEIRA 23</t>
        </is>
      </c>
      <c r="I137" s="9" t="inlineStr">
        <is>
          <t>COLADEIRA 23</t>
        </is>
      </c>
      <c r="J137" s="9" t="n">
        <v>360</v>
      </c>
      <c r="K137" s="10">
        <f>IF($E137="","",IFERROR(INDEX('01_Cad_Pecas'!$H$2:$H$5000,MATCH($E137,'01_Cad_Pecas'!$D$2:$D$5000,0)),IFERROR(INDEX('01_Cad_Pecas'!$H$2:$H$5000,MATCH(VALUE($E137),'01_Cad_Pecas'!$D$2:$D$5000,0)),"")))</f>
        <v/>
      </c>
      <c r="L137" s="10">
        <f>IF($E137="","",IFERROR(INDEX('01_Cad_Pecas'!$I$2:$I$5000,MATCH($E137,'01_Cad_Pecas'!$D$2:$D$5000,0)),IFERROR(INDEX('01_Cad_Pecas'!$I$2:$I$5000,MATCH(VALUE($E137),'01_Cad_Pecas'!$D$2:$D$5000,0)),"")))</f>
        <v/>
      </c>
      <c r="M137" s="10">
        <f>IF(OR($J137="",$L137=""),"",IF($K137="",0,$K137)+$J137*$L137)</f>
        <v/>
      </c>
      <c r="N137" s="10" t="n">
        <v>46197</v>
      </c>
      <c r="O137" s="9" t="n">
        <v>70</v>
      </c>
      <c r="P137" s="10" t="n"/>
      <c r="Q137" s="10" t="n"/>
      <c r="R137" s="10">
        <f>IF(AND($P137&lt;&gt;"",$Q137&lt;&gt;""),($Q137-$P137)*1440,IF(AND($O137&lt;&gt;"",$L137&lt;&gt;""),IF($K137="",0,$K137)+$O137*$L137,""))</f>
        <v/>
      </c>
      <c r="S137" s="10" t="n"/>
      <c r="T137" s="10">
        <f>IF(OR($J137="",$O137=""),"",$O137/$J137)</f>
        <v/>
      </c>
      <c r="U137" s="10" t="n"/>
      <c r="V137" s="10">
        <f>IF($A137="","",IF(AND($A137&lt;&gt;"",NOT(OR($U137="Concluído",$U137="Concluido")),TODAY()&gt;$A137),"SIM","NÃO"))</f>
        <v/>
      </c>
      <c r="W137" s="10">
        <f>IF(OR($A137="",$I137="",$M137=""),"",SUMIFS($M$2:M137,$I$2:I137,$I137,$A$2:A137,$A137)-$M137)</f>
        <v/>
      </c>
      <c r="X137" s="10">
        <f>IF(OR($A137="",$I137=""),"",SUMIFS($M$2:$M$4922,$I$2:$I$4922,$I137,$A$2:$A$4922,$A137))</f>
        <v/>
      </c>
      <c r="Y137" s="10">
        <f>IFERROR(VLOOKUP($I137,'02_Cad_Maquinas'!$B$2:$H$200,7,FALSE()),"")</f>
        <v/>
      </c>
      <c r="Z137" s="10">
        <f>IF(OR($X137="",$Y137=""),"",$Y137-$X137)</f>
        <v/>
      </c>
      <c r="AA137" s="11">
        <f>IF(OR($X137="",$Y137=""),"",$X137/$Y137)</f>
        <v/>
      </c>
      <c r="AB137" s="10" t="inlineStr">
        <is>
          <t>10176|COLADEIRA 23</t>
        </is>
      </c>
      <c r="AC137" s="10">
        <f>IF($B137="","","|"&amp;SUBSTITUTE(TRIM(SUBSTITUTE(SUBSTITUTE(SUBSTITUTE(SUBSTITUTE(SUBSTITUTE(SUBSTITUTE(SUBSTITUTE(SUBSTITUTE(SUBSTITUTE(SUBSTITUTE(SUBSTITUTE(SUBSTITUTE(SUBSTITUTE(SUBSTITUTE(TRIM($B137&amp;""),CHAR(10)," "),CHAR(13)," "),"."," "),";"," "),","," "),"/"," "),"+"," "),"-"," "),"  "," "),"  "," "),"  "," "),"  "," "),"  "," "),"  "," "))," ","|")&amp;"|")</f>
        <v/>
      </c>
      <c r="AD137" s="10">
        <f>TRIM($I137&amp;"")</f>
        <v/>
      </c>
    </row>
    <row r="138" ht="24" customHeight="1">
      <c r="A138" s="9" t="n">
        <v>46198</v>
      </c>
      <c r="B138" s="10" t="n">
        <v>10176</v>
      </c>
      <c r="C138" s="10" t="inlineStr">
        <is>
          <t>M/C 0630 (MULTIMOVEIS)</t>
        </is>
      </c>
      <c r="D138" s="10" t="inlineStr">
        <is>
          <t>COLADEIRA 23</t>
        </is>
      </c>
      <c r="E138" s="10" t="n">
        <v>20013102</v>
      </c>
      <c r="F138" s="10" t="inlineStr">
        <is>
          <t>(10)PE MAIOR 760X100 (170) X15 MDF-MIAMI 1,37X0,80</t>
        </is>
      </c>
      <c r="G138" s="10" t="inlineStr">
        <is>
          <t>COLADEIRA 23</t>
        </is>
      </c>
      <c r="H138" s="10" t="inlineStr">
        <is>
          <t>COLADEIRA 23</t>
        </is>
      </c>
      <c r="I138" s="9" t="inlineStr">
        <is>
          <t>COLADEIRA 23</t>
        </is>
      </c>
      <c r="J138" s="9" t="n">
        <v>48</v>
      </c>
      <c r="K138" s="10">
        <f>IF($E138="","",IFERROR(INDEX('01_Cad_Pecas'!$H$2:$H$5000,MATCH($E138,'01_Cad_Pecas'!$D$2:$D$5000,0)),IFERROR(INDEX('01_Cad_Pecas'!$H$2:$H$5000,MATCH(VALUE($E138),'01_Cad_Pecas'!$D$2:$D$5000,0)),"")))</f>
        <v/>
      </c>
      <c r="L138" s="10">
        <f>IF($E138="","",IFERROR(INDEX('01_Cad_Pecas'!$I$2:$I$5000,MATCH($E138,'01_Cad_Pecas'!$D$2:$D$5000,0)),IFERROR(INDEX('01_Cad_Pecas'!$I$2:$I$5000,MATCH(VALUE($E138),'01_Cad_Pecas'!$D$2:$D$5000,0)),"")))</f>
        <v/>
      </c>
      <c r="M138" s="10">
        <f>IF(OR($J138="",$L138=""),"",IF($K138="",0,$K138)+$J138*$L138)</f>
        <v/>
      </c>
      <c r="N138" s="10" t="n">
        <v>46197</v>
      </c>
      <c r="O138" s="9" t="n">
        <v>6</v>
      </c>
      <c r="P138" s="10" t="n"/>
      <c r="Q138" s="10" t="n"/>
      <c r="R138" s="10">
        <f>IF(AND($P138&lt;&gt;"",$Q138&lt;&gt;""),($Q138-$P138)*1440,IF(AND($O138&lt;&gt;"",$L138&lt;&gt;""),IF($K138="",0,$K138)+$O138*$L138,""))</f>
        <v/>
      </c>
      <c r="S138" s="10" t="n"/>
      <c r="T138" s="10">
        <f>IF(OR($J138="",$O138=""),"",$O138/$J138)</f>
        <v/>
      </c>
      <c r="U138" s="10" t="n"/>
      <c r="V138" s="10">
        <f>IF($A138="","",IF(AND($A138&lt;&gt;"",NOT(OR($U138="Concluído",$U138="Concluido")),TODAY()&gt;$A138),"SIM","NÃO"))</f>
        <v/>
      </c>
      <c r="W138" s="10">
        <f>IF(OR($A138="",$I138="",$M138=""),"",SUMIFS($M$2:M138,$I$2:I138,$I138,$A$2:A138,$A138)-$M138)</f>
        <v/>
      </c>
      <c r="X138" s="10">
        <f>IF(OR($A138="",$I138=""),"",SUMIFS($M$2:$M$4922,$I$2:$I$4922,$I138,$A$2:$A$4922,$A138))</f>
        <v/>
      </c>
      <c r="Y138" s="10">
        <f>IFERROR(VLOOKUP($I138,'02_Cad_Maquinas'!$B$2:$H$200,7,FALSE()),"")</f>
        <v/>
      </c>
      <c r="Z138" s="10">
        <f>IF(OR($X138="",$Y138=""),"",$Y138-$X138)</f>
        <v/>
      </c>
      <c r="AA138" s="11">
        <f>IF(OR($X138="",$Y138=""),"",$X138/$Y138)</f>
        <v/>
      </c>
      <c r="AB138" s="10" t="inlineStr">
        <is>
          <t>10176|COLADEIRA 23</t>
        </is>
      </c>
      <c r="AC138" s="10">
        <f>IF($B138="","","|"&amp;SUBSTITUTE(TRIM(SUBSTITUTE(SUBSTITUTE(SUBSTITUTE(SUBSTITUTE(SUBSTITUTE(SUBSTITUTE(SUBSTITUTE(SUBSTITUTE(SUBSTITUTE(SUBSTITUTE(SUBSTITUTE(SUBSTITUTE(SUBSTITUTE(SUBSTITUTE(TRIM($B138&amp;""),CHAR(10)," "),CHAR(13)," "),"."," "),";"," "),","," "),"/"," "),"+"," "),"-"," "),"  "," "),"  "," "),"  "," "),"  "," "),"  "," "),"  "," "))," ","|")&amp;"|")</f>
        <v/>
      </c>
      <c r="AD138" s="10">
        <f>TRIM($I138&amp;"")</f>
        <v/>
      </c>
    </row>
    <row r="139" ht="24" customHeight="1">
      <c r="A139" s="9" t="n">
        <v>46198</v>
      </c>
      <c r="B139" s="10" t="n">
        <v>10176</v>
      </c>
      <c r="C139" s="10" t="inlineStr">
        <is>
          <t>M/C 0630 (MULTIMOVEIS)</t>
        </is>
      </c>
      <c r="D139" s="10" t="inlineStr">
        <is>
          <t>COLADEIRA 23</t>
        </is>
      </c>
      <c r="E139" s="10" t="n">
        <v>20013103</v>
      </c>
      <c r="F139" s="10" t="inlineStr">
        <is>
          <t>(4) PE MENOR 760X85 (135) X15 MDF-MIAMI 1,37X0,80</t>
        </is>
      </c>
      <c r="G139" s="10" t="inlineStr">
        <is>
          <t>COLADEIRA 23</t>
        </is>
      </c>
      <c r="H139" s="10" t="inlineStr">
        <is>
          <t>COLADEIRA 23</t>
        </is>
      </c>
      <c r="I139" s="9" t="inlineStr">
        <is>
          <t>COLADEIRA 23</t>
        </is>
      </c>
      <c r="J139" s="9" t="n">
        <v>360</v>
      </c>
      <c r="K139" s="10">
        <f>IF($E139="","",IFERROR(INDEX('01_Cad_Pecas'!$H$2:$H$5000,MATCH($E139,'01_Cad_Pecas'!$D$2:$D$5000,0)),IFERROR(INDEX('01_Cad_Pecas'!$H$2:$H$5000,MATCH(VALUE($E139),'01_Cad_Pecas'!$D$2:$D$5000,0)),"")))</f>
        <v/>
      </c>
      <c r="L139" s="10">
        <f>IF($E139="","",IFERROR(INDEX('01_Cad_Pecas'!$I$2:$I$5000,MATCH($E139,'01_Cad_Pecas'!$D$2:$D$5000,0)),IFERROR(INDEX('01_Cad_Pecas'!$I$2:$I$5000,MATCH(VALUE($E139),'01_Cad_Pecas'!$D$2:$D$5000,0)),"")))</f>
        <v/>
      </c>
      <c r="M139" s="10">
        <f>IF(OR($J139="",$L139=""),"",IF($K139="",0,$K139)+$J139*$L139)</f>
        <v/>
      </c>
      <c r="N139" s="10" t="n">
        <v>46197</v>
      </c>
      <c r="O139" s="9" t="n">
        <v>60</v>
      </c>
      <c r="P139" s="10" t="n"/>
      <c r="Q139" s="10" t="n"/>
      <c r="R139" s="10">
        <f>IF(AND($P139&lt;&gt;"",$Q139&lt;&gt;""),($Q139-$P139)*1440,IF(AND($O139&lt;&gt;"",$L139&lt;&gt;""),IF($K139="",0,$K139)+$O139*$L139,""))</f>
        <v/>
      </c>
      <c r="S139" s="10" t="n"/>
      <c r="T139" s="10">
        <f>IF(OR($J139="",$O139=""),"",$O139/$J139)</f>
        <v/>
      </c>
      <c r="U139" s="10" t="n"/>
      <c r="V139" s="10">
        <f>IF($A139="","",IF(AND($A139&lt;&gt;"",NOT(OR($U139="Concluído",$U139="Concluido")),TODAY()&gt;$A139),"SIM","NÃO"))</f>
        <v/>
      </c>
      <c r="W139" s="10">
        <f>IF(OR($A139="",$I139="",$M139=""),"",SUMIFS($M$2:M139,$I$2:I139,$I139,$A$2:A139,$A139)-$M139)</f>
        <v/>
      </c>
      <c r="X139" s="10">
        <f>IF(OR($A139="",$I139=""),"",SUMIFS($M$2:$M$4922,$I$2:$I$4922,$I139,$A$2:$A$4922,$A139))</f>
        <v/>
      </c>
      <c r="Y139" s="10">
        <f>IFERROR(VLOOKUP($I139,'02_Cad_Maquinas'!$B$2:$H$200,7,FALSE()),"")</f>
        <v/>
      </c>
      <c r="Z139" s="10">
        <f>IF(OR($X139="",$Y139=""),"",$Y139-$X139)</f>
        <v/>
      </c>
      <c r="AA139" s="11">
        <f>IF(OR($X139="",$Y139=""),"",$X139/$Y139)</f>
        <v/>
      </c>
      <c r="AB139" s="10" t="inlineStr">
        <is>
          <t>10176|COLADEIRA 23</t>
        </is>
      </c>
      <c r="AC139" s="10">
        <f>IF($B139="","","|"&amp;SUBSTITUTE(TRIM(SUBSTITUTE(SUBSTITUTE(SUBSTITUTE(SUBSTITUTE(SUBSTITUTE(SUBSTITUTE(SUBSTITUTE(SUBSTITUTE(SUBSTITUTE(SUBSTITUTE(SUBSTITUTE(SUBSTITUTE(SUBSTITUTE(SUBSTITUTE(TRIM($B139&amp;""),CHAR(10)," "),CHAR(13)," "),"."," "),";"," "),","," "),"/"," "),"+"," "),"-"," "),"  "," "),"  "," "),"  "," "),"  "," "),"  "," "),"  "," "))," ","|")&amp;"|")</f>
        <v/>
      </c>
      <c r="AD139" s="10">
        <f>TRIM($I139&amp;"")</f>
        <v/>
      </c>
    </row>
    <row r="140" ht="24" customHeight="1">
      <c r="A140" s="9" t="n">
        <v>46198</v>
      </c>
      <c r="B140" s="10" t="n">
        <v>10176</v>
      </c>
      <c r="C140" s="10" t="inlineStr">
        <is>
          <t>M/C 0630 (MULTIMOVEIS)</t>
        </is>
      </c>
      <c r="D140" s="10" t="inlineStr">
        <is>
          <t>COLADEIRA 23</t>
        </is>
      </c>
      <c r="E140" s="10" t="n">
        <v>20013103</v>
      </c>
      <c r="F140" s="10" t="inlineStr">
        <is>
          <t>(4) PE MENOR 760X85 (135) X15 MDF-MIAMI 1,37X0,80</t>
        </is>
      </c>
      <c r="G140" s="10" t="inlineStr">
        <is>
          <t>COLADEIRA 23</t>
        </is>
      </c>
      <c r="H140" s="10" t="inlineStr">
        <is>
          <t>COLADEIRA 23</t>
        </is>
      </c>
      <c r="I140" s="9" t="inlineStr">
        <is>
          <t>COLADEIRA 23</t>
        </is>
      </c>
      <c r="J140" s="9" t="n">
        <v>48</v>
      </c>
      <c r="K140" s="10">
        <f>IF($E140="","",IFERROR(INDEX('01_Cad_Pecas'!$H$2:$H$5000,MATCH($E140,'01_Cad_Pecas'!$D$2:$D$5000,0)),IFERROR(INDEX('01_Cad_Pecas'!$H$2:$H$5000,MATCH(VALUE($E140),'01_Cad_Pecas'!$D$2:$D$5000,0)),"")))</f>
        <v/>
      </c>
      <c r="L140" s="10">
        <f>IF($E140="","",IFERROR(INDEX('01_Cad_Pecas'!$I$2:$I$5000,MATCH($E140,'01_Cad_Pecas'!$D$2:$D$5000,0)),IFERROR(INDEX('01_Cad_Pecas'!$I$2:$I$5000,MATCH(VALUE($E140),'01_Cad_Pecas'!$D$2:$D$5000,0)),"")))</f>
        <v/>
      </c>
      <c r="M140" s="10">
        <f>IF(OR($J140="",$L140=""),"",IF($K140="",0,$K140)+$J140*$L140)</f>
        <v/>
      </c>
      <c r="N140" s="10" t="n">
        <v>46197</v>
      </c>
      <c r="O140" s="9" t="n">
        <v>70</v>
      </c>
      <c r="P140" s="10" t="n"/>
      <c r="Q140" s="10" t="n"/>
      <c r="R140" s="10">
        <f>IF(AND($P140&lt;&gt;"",$Q140&lt;&gt;""),($Q140-$P140)*1440,IF(AND($O140&lt;&gt;"",$L140&lt;&gt;""),IF($K140="",0,$K140)+$O140*$L140,""))</f>
        <v/>
      </c>
      <c r="S140" s="10" t="n"/>
      <c r="T140" s="10">
        <f>IF(OR($J140="",$O140=""),"",$O140/$J140)</f>
        <v/>
      </c>
      <c r="U140" s="10" t="n"/>
      <c r="V140" s="10">
        <f>IF($A140="","",IF(AND($A140&lt;&gt;"",NOT(OR($U140="Concluído",$U140="Concluido")),TODAY()&gt;$A140),"SIM","NÃO"))</f>
        <v/>
      </c>
      <c r="W140" s="10">
        <f>IF(OR($A140="",$I140="",$M140=""),"",SUMIFS($M$2:M140,$I$2:I140,$I140,$A$2:A140,$A140)-$M140)</f>
        <v/>
      </c>
      <c r="X140" s="10">
        <f>IF(OR($A140="",$I140=""),"",SUMIFS($M$2:$M$4922,$I$2:$I$4922,$I140,$A$2:$A$4922,$A140))</f>
        <v/>
      </c>
      <c r="Y140" s="10">
        <f>IFERROR(VLOOKUP($I140,'02_Cad_Maquinas'!$B$2:$H$200,7,FALSE()),"")</f>
        <v/>
      </c>
      <c r="Z140" s="10">
        <f>IF(OR($X140="",$Y140=""),"",$Y140-$X140)</f>
        <v/>
      </c>
      <c r="AA140" s="11">
        <f>IF(OR($X140="",$Y140=""),"",$X140/$Y140)</f>
        <v/>
      </c>
      <c r="AB140" s="10" t="inlineStr">
        <is>
          <t>10176|COLADEIRA 23</t>
        </is>
      </c>
      <c r="AC140" s="10">
        <f>IF($B140="","","|"&amp;SUBSTITUTE(TRIM(SUBSTITUTE(SUBSTITUTE(SUBSTITUTE(SUBSTITUTE(SUBSTITUTE(SUBSTITUTE(SUBSTITUTE(SUBSTITUTE(SUBSTITUTE(SUBSTITUTE(SUBSTITUTE(SUBSTITUTE(SUBSTITUTE(SUBSTITUTE(TRIM($B140&amp;""),CHAR(10)," "),CHAR(13)," "),"."," "),";"," "),","," "),"/"," "),"+"," "),"-"," "),"  "," "),"  "," "),"  "," "),"  "," "),"  "," "),"  "," "))," ","|")&amp;"|")</f>
        <v/>
      </c>
      <c r="AD140" s="10">
        <f>TRIM($I140&amp;"")</f>
        <v/>
      </c>
    </row>
    <row r="141" ht="24" customHeight="1">
      <c r="A141" s="9" t="n">
        <v>46198</v>
      </c>
      <c r="B141" s="10" t="n">
        <v>10176</v>
      </c>
      <c r="C141" s="10" t="inlineStr">
        <is>
          <t>M/C 0630 (MULTIMOVEIS)</t>
        </is>
      </c>
      <c r="D141" s="10" t="inlineStr">
        <is>
          <t>COLADEIRA 23</t>
        </is>
      </c>
      <c r="E141" s="10" t="n">
        <v>20020001</v>
      </c>
      <c r="F141" s="10" t="inlineStr">
        <is>
          <t>(1) LATERAL 1180X92X15 MDF - BASE DUBAI</t>
        </is>
      </c>
      <c r="G141" s="10" t="inlineStr">
        <is>
          <t>COLADEIRA 23</t>
        </is>
      </c>
      <c r="H141" s="10" t="inlineStr">
        <is>
          <t>COLADEIRA 23</t>
        </is>
      </c>
      <c r="I141" s="9" t="inlineStr">
        <is>
          <t>COLADEIRA 23</t>
        </is>
      </c>
      <c r="J141" s="9" t="n">
        <v>120</v>
      </c>
      <c r="K141" s="10">
        <f>IF($E141="","",IFERROR(INDEX('01_Cad_Pecas'!$H$2:$H$5000,MATCH($E141,'01_Cad_Pecas'!$D$2:$D$5000,0)),IFERROR(INDEX('01_Cad_Pecas'!$H$2:$H$5000,MATCH(VALUE($E141),'01_Cad_Pecas'!$D$2:$D$5000,0)),"")))</f>
        <v/>
      </c>
      <c r="L141" s="10">
        <f>IF($E141="","",IFERROR(INDEX('01_Cad_Pecas'!$I$2:$I$5000,MATCH($E141,'01_Cad_Pecas'!$D$2:$D$5000,0)),IFERROR(INDEX('01_Cad_Pecas'!$I$2:$I$5000,MATCH(VALUE($E141),'01_Cad_Pecas'!$D$2:$D$5000,0)),"")))</f>
        <v/>
      </c>
      <c r="M141" s="10">
        <f>IF(OR($J141="",$L141=""),"",IF($K141="",0,$K141)+$J141*$L141)</f>
        <v/>
      </c>
      <c r="N141" s="10" t="n">
        <v>46197</v>
      </c>
      <c r="O141" s="9" t="n">
        <v>36</v>
      </c>
      <c r="P141" s="10" t="n"/>
      <c r="Q141" s="10" t="n"/>
      <c r="R141" s="10">
        <f>IF(AND($P141&lt;&gt;"",$Q141&lt;&gt;""),($Q141-$P141)*1440,IF(AND($O141&lt;&gt;"",$L141&lt;&gt;""),IF($K141="",0,$K141)+$O141*$L141,""))</f>
        <v/>
      </c>
      <c r="S141" s="10" t="n"/>
      <c r="T141" s="10">
        <f>IF(OR($J141="",$O141=""),"",$O141/$J141)</f>
        <v/>
      </c>
      <c r="U141" s="10" t="n"/>
      <c r="V141" s="10">
        <f>IF($A141="","",IF(AND($A141&lt;&gt;"",NOT(OR($U141="Concluído",$U141="Concluido")),TODAY()&gt;$A141),"SIM","NÃO"))</f>
        <v/>
      </c>
      <c r="W141" s="10">
        <f>IF(OR($A141="",$I141="",$M141=""),"",SUMIFS($M$2:M141,$I$2:I141,$I141,$A$2:A141,$A141)-$M141)</f>
        <v/>
      </c>
      <c r="X141" s="10">
        <f>IF(OR($A141="",$I141=""),"",SUMIFS($M$2:$M$4922,$I$2:$I$4922,$I141,$A$2:$A$4922,$A141))</f>
        <v/>
      </c>
      <c r="Y141" s="10">
        <f>IFERROR(VLOOKUP($I141,'02_Cad_Maquinas'!$B$2:$H$200,7,FALSE()),"")</f>
        <v/>
      </c>
      <c r="Z141" s="10">
        <f>IF(OR($X141="",$Y141=""),"",$Y141-$X141)</f>
        <v/>
      </c>
      <c r="AA141" s="11">
        <f>IF(OR($X141="",$Y141=""),"",$X141/$Y141)</f>
        <v/>
      </c>
      <c r="AB141" s="10" t="inlineStr">
        <is>
          <t>10176|COLADEIRA 23</t>
        </is>
      </c>
      <c r="AC141" s="10">
        <f>IF($B141="","","|"&amp;SUBSTITUTE(TRIM(SUBSTITUTE(SUBSTITUTE(SUBSTITUTE(SUBSTITUTE(SUBSTITUTE(SUBSTITUTE(SUBSTITUTE(SUBSTITUTE(SUBSTITUTE(SUBSTITUTE(SUBSTITUTE(SUBSTITUTE(SUBSTITUTE(SUBSTITUTE(TRIM($B141&amp;""),CHAR(10)," "),CHAR(13)," "),"."," "),";"," "),","," "),"/"," "),"+"," "),"-"," "),"  "," "),"  "," "),"  "," "),"  "," "),"  "," "),"  "," "))," ","|")&amp;"|")</f>
        <v/>
      </c>
      <c r="AD141" s="10">
        <f>TRIM($I141&amp;"")</f>
        <v/>
      </c>
    </row>
    <row r="142" ht="24" customHeight="1">
      <c r="A142" s="9" t="n">
        <v>46198</v>
      </c>
      <c r="B142" s="10" t="n">
        <v>10176</v>
      </c>
      <c r="C142" s="10" t="inlineStr">
        <is>
          <t>M/C 0630 (MULTIMOVEIS)</t>
        </is>
      </c>
      <c r="D142" s="10" t="inlineStr">
        <is>
          <t>COLADEIRA 23</t>
        </is>
      </c>
      <c r="E142" s="10" t="n">
        <v>30001202</v>
      </c>
      <c r="F142" s="10" t="inlineStr">
        <is>
          <t>PÉ FRONTAL 441X65(911)X25 MDF (16PÇS) - CAD PÉ INT</t>
        </is>
      </c>
      <c r="G142" s="10" t="inlineStr">
        <is>
          <t>COLADEIRA 23</t>
        </is>
      </c>
      <c r="H142" s="10" t="inlineStr">
        <is>
          <t>COLADEIRA 23</t>
        </is>
      </c>
      <c r="I142" s="9" t="inlineStr">
        <is>
          <t>COLADEIRA 23</t>
        </is>
      </c>
      <c r="J142" s="9" t="n">
        <v>380</v>
      </c>
      <c r="K142" s="10">
        <f>IF($E142="","",IFERROR(INDEX('01_Cad_Pecas'!$H$2:$H$5000,MATCH($E142,'01_Cad_Pecas'!$D$2:$D$5000,0)),IFERROR(INDEX('01_Cad_Pecas'!$H$2:$H$5000,MATCH(VALUE($E142),'01_Cad_Pecas'!$D$2:$D$5000,0)),"")))</f>
        <v/>
      </c>
      <c r="L142" s="10">
        <f>IF($E142="","",IFERROR(INDEX('01_Cad_Pecas'!$I$2:$I$5000,MATCH($E142,'01_Cad_Pecas'!$D$2:$D$5000,0)),IFERROR(INDEX('01_Cad_Pecas'!$I$2:$I$5000,MATCH(VALUE($E142),'01_Cad_Pecas'!$D$2:$D$5000,0)),"")))</f>
        <v/>
      </c>
      <c r="M142" s="10">
        <f>IF(OR($J142="",$L142=""),"",IF($K142="",0,$K142)+$J142*$L142)</f>
        <v/>
      </c>
      <c r="N142" s="10" t="n">
        <v>46197</v>
      </c>
      <c r="O142" s="9" t="n">
        <v>478</v>
      </c>
      <c r="P142" s="10" t="n"/>
      <c r="Q142" s="10" t="n"/>
      <c r="R142" s="10">
        <f>IF(AND($P142&lt;&gt;"",$Q142&lt;&gt;""),($Q142-$P142)*1440,IF(AND($O142&lt;&gt;"",$L142&lt;&gt;""),IF($K142="",0,$K142)+$O142*$L142,""))</f>
        <v/>
      </c>
      <c r="S142" s="10" t="n"/>
      <c r="T142" s="10">
        <f>IF(OR($J142="",$O142=""),"",$O142/$J142)</f>
        <v/>
      </c>
      <c r="U142" s="10" t="n"/>
      <c r="V142" s="10">
        <f>IF($A142="","",IF(AND($A142&lt;&gt;"",NOT(OR($U142="Concluído",$U142="Concluido")),TODAY()&gt;$A142),"SIM","NÃO"))</f>
        <v/>
      </c>
      <c r="W142" s="10">
        <f>IF(OR($A142="",$I142="",$M142=""),"",SUMIFS($M$2:M142,$I$2:I142,$I142,$A$2:A142,$A142)-$M142)</f>
        <v/>
      </c>
      <c r="X142" s="10">
        <f>IF(OR($A142="",$I142=""),"",SUMIFS($M$2:$M$4922,$I$2:$I$4922,$I142,$A$2:$A$4922,$A142))</f>
        <v/>
      </c>
      <c r="Y142" s="10">
        <f>IFERROR(VLOOKUP($I142,'02_Cad_Maquinas'!$B$2:$H$200,7,FALSE()),"")</f>
        <v/>
      </c>
      <c r="Z142" s="10">
        <f>IF(OR($X142="",$Y142=""),"",$Y142-$X142)</f>
        <v/>
      </c>
      <c r="AA142" s="11">
        <f>IF(OR($X142="",$Y142=""),"",$X142/$Y142)</f>
        <v/>
      </c>
      <c r="AB142" s="10" t="inlineStr">
        <is>
          <t>10176|COLADEIRA 23</t>
        </is>
      </c>
      <c r="AC142" s="10">
        <f>IF($B142="","","|"&amp;SUBSTITUTE(TRIM(SUBSTITUTE(SUBSTITUTE(SUBSTITUTE(SUBSTITUTE(SUBSTITUTE(SUBSTITUTE(SUBSTITUTE(SUBSTITUTE(SUBSTITUTE(SUBSTITUTE(SUBSTITUTE(SUBSTITUTE(SUBSTITUTE(SUBSTITUTE(TRIM($B142&amp;""),CHAR(10)," "),CHAR(13)," "),"."," "),";"," "),","," "),"/"," "),"+"," "),"-"," "),"  "," "),"  "," "),"  "," "),"  "," "),"  "," "),"  "," "))," ","|")&amp;"|")</f>
        <v/>
      </c>
      <c r="AD142" s="10">
        <f>TRIM($I142&amp;"")</f>
        <v/>
      </c>
    </row>
    <row r="143" ht="24" customHeight="1">
      <c r="A143" s="9" t="n">
        <v>46198</v>
      </c>
      <c r="B143" s="10" t="n">
        <v>10176</v>
      </c>
      <c r="C143" s="10" t="inlineStr">
        <is>
          <t>M/C 0630 (MULTIMOVEIS)</t>
        </is>
      </c>
      <c r="D143" s="10" t="inlineStr">
        <is>
          <t>COLADEIRA 23</t>
        </is>
      </c>
      <c r="E143" s="10" t="n">
        <v>30001202</v>
      </c>
      <c r="F143" s="10" t="inlineStr">
        <is>
          <t>PÉ FRONTAL 441X65(911)X25 MDF (16PÇS) - CAD PÉ INT</t>
        </is>
      </c>
      <c r="G143" s="10" t="inlineStr">
        <is>
          <t>COLADEIRA 23</t>
        </is>
      </c>
      <c r="H143" s="10" t="inlineStr">
        <is>
          <t>COLADEIRA 23</t>
        </is>
      </c>
      <c r="I143" s="9" t="inlineStr">
        <is>
          <t>COLADEIRA 23</t>
        </is>
      </c>
      <c r="J143" s="9" t="n">
        <v>96</v>
      </c>
      <c r="K143" s="10">
        <f>IF($E143="","",IFERROR(INDEX('01_Cad_Pecas'!$H$2:$H$5000,MATCH($E143,'01_Cad_Pecas'!$D$2:$D$5000,0)),IFERROR(INDEX('01_Cad_Pecas'!$H$2:$H$5000,MATCH(VALUE($E143),'01_Cad_Pecas'!$D$2:$D$5000,0)),"")))</f>
        <v/>
      </c>
      <c r="L143" s="10">
        <f>IF($E143="","",IFERROR(INDEX('01_Cad_Pecas'!$I$2:$I$5000,MATCH($E143,'01_Cad_Pecas'!$D$2:$D$5000,0)),IFERROR(INDEX('01_Cad_Pecas'!$I$2:$I$5000,MATCH(VALUE($E143),'01_Cad_Pecas'!$D$2:$D$5000,0)),"")))</f>
        <v/>
      </c>
      <c r="M143" s="10">
        <f>IF(OR($J143="",$L143=""),"",IF($K143="",0,$K143)+$J143*$L143)</f>
        <v/>
      </c>
      <c r="N143" s="10" t="n">
        <v>46197</v>
      </c>
      <c r="O143" s="9" t="n">
        <v>36</v>
      </c>
      <c r="P143" s="10" t="n"/>
      <c r="Q143" s="10" t="n"/>
      <c r="R143" s="10">
        <f>IF(AND($P143&lt;&gt;"",$Q143&lt;&gt;""),($Q143-$P143)*1440,IF(AND($O143&lt;&gt;"",$L143&lt;&gt;""),IF($K143="",0,$K143)+$O143*$L143,""))</f>
        <v/>
      </c>
      <c r="S143" s="10" t="n"/>
      <c r="T143" s="10">
        <f>IF(OR($J143="",$O143=""),"",$O143/$J143)</f>
        <v/>
      </c>
      <c r="U143" s="10" t="n"/>
      <c r="V143" s="10">
        <f>IF($A143="","",IF(AND($A143&lt;&gt;"",NOT(OR($U143="Concluído",$U143="Concluido")),TODAY()&gt;$A143),"SIM","NÃO"))</f>
        <v/>
      </c>
      <c r="W143" s="10">
        <f>IF(OR($A143="",$I143="",$M143=""),"",SUMIFS($M$2:M143,$I$2:I143,$I143,$A$2:A143,$A143)-$M143)</f>
        <v/>
      </c>
      <c r="X143" s="10">
        <f>IF(OR($A143="",$I143=""),"",SUMIFS($M$2:$M$4922,$I$2:$I$4922,$I143,$A$2:$A$4922,$A143))</f>
        <v/>
      </c>
      <c r="Y143" s="10">
        <f>IFERROR(VLOOKUP($I143,'02_Cad_Maquinas'!$B$2:$H$200,7,FALSE()),"")</f>
        <v/>
      </c>
      <c r="Z143" s="10">
        <f>IF(OR($X143="",$Y143=""),"",$Y143-$X143)</f>
        <v/>
      </c>
      <c r="AA143" s="11">
        <f>IF(OR($X143="",$Y143=""),"",$X143/$Y143)</f>
        <v/>
      </c>
      <c r="AB143" s="10" t="inlineStr">
        <is>
          <t>10176|COLADEIRA 23</t>
        </is>
      </c>
      <c r="AC143" s="10">
        <f>IF($B143="","","|"&amp;SUBSTITUTE(TRIM(SUBSTITUTE(SUBSTITUTE(SUBSTITUTE(SUBSTITUTE(SUBSTITUTE(SUBSTITUTE(SUBSTITUTE(SUBSTITUTE(SUBSTITUTE(SUBSTITUTE(SUBSTITUTE(SUBSTITUTE(SUBSTITUTE(SUBSTITUTE(TRIM($B143&amp;""),CHAR(10)," "),CHAR(13)," "),"."," "),";"," "),","," "),"/"," "),"+"," "),"-"," "),"  "," "),"  "," "),"  "," "),"  "," "),"  "," "),"  "," "))," ","|")&amp;"|")</f>
        <v/>
      </c>
      <c r="AD143" s="10">
        <f>TRIM($I143&amp;"")</f>
        <v/>
      </c>
    </row>
    <row r="144" ht="36" customHeight="1">
      <c r="A144" s="9" t="n">
        <v>46199</v>
      </c>
      <c r="B144" s="10" t="n">
        <v>10163.10147</v>
      </c>
      <c r="C144" s="10" t="inlineStr">
        <is>
          <t>33751 MULTIMOVEIS ESPORTAÇÃO</t>
        </is>
      </c>
      <c r="D144" s="10" t="inlineStr">
        <is>
          <t>COLADEIRA 23</t>
        </is>
      </c>
      <c r="E144" s="10" t="n">
        <v>20014105</v>
      </c>
      <c r="F144" s="10" t="inlineStr">
        <is>
          <t>(1) TAMPO 1368X802X12 MDP-MESA DAKAR/MIAMI 1,36</t>
        </is>
      </c>
      <c r="G144" s="10" t="inlineStr">
        <is>
          <t>COLADEIRA 23</t>
        </is>
      </c>
      <c r="H144" s="10" t="inlineStr">
        <is>
          <t>COLADEIRA 23</t>
        </is>
      </c>
      <c r="I144" s="9" t="inlineStr">
        <is>
          <t>COLADEIRA 23</t>
        </is>
      </c>
      <c r="J144" s="9" t="n">
        <v>20</v>
      </c>
      <c r="K144" s="10">
        <f>IF($E144="","",IFERROR(INDEX('01_Cad_Pecas'!$H$2:$H$5000,MATCH($E144,'01_Cad_Pecas'!$D$2:$D$5000,0)),IFERROR(INDEX('01_Cad_Pecas'!$H$2:$H$5000,MATCH(VALUE($E144),'01_Cad_Pecas'!$D$2:$D$5000,0)),"")))</f>
        <v/>
      </c>
      <c r="L144" s="10">
        <f>IF($E144="","",IFERROR(INDEX('01_Cad_Pecas'!$I$2:$I$5000,MATCH($E144,'01_Cad_Pecas'!$D$2:$D$5000,0)),IFERROR(INDEX('01_Cad_Pecas'!$I$2:$I$5000,MATCH(VALUE($E144),'01_Cad_Pecas'!$D$2:$D$5000,0)),"")))</f>
        <v/>
      </c>
      <c r="M144" s="10">
        <f>IF(OR($J144="",$L144=""),"",IF($K144="",0,$K144)+$J144*$L144)</f>
        <v/>
      </c>
      <c r="N144" s="10" t="n">
        <v>46198</v>
      </c>
      <c r="O144" s="9" t="n">
        <v>20</v>
      </c>
      <c r="P144" s="10" t="n"/>
      <c r="Q144" s="10" t="n"/>
      <c r="R144" s="10">
        <f>IF(AND($P144&lt;&gt;"",$Q144&lt;&gt;""),($Q144-$P144)*1440,IF(AND($O144&lt;&gt;"",$L144&lt;&gt;""),IF($K144="",0,$K144)+$O144*$L144,""))</f>
        <v/>
      </c>
      <c r="S144" s="10" t="n"/>
      <c r="T144" s="10">
        <f>IF(OR($J144="",$O144=""),"",$O144/$J144)</f>
        <v/>
      </c>
      <c r="U144" s="10" t="n"/>
      <c r="V144" s="10">
        <f>IF($A144="","",IF(AND($A144&lt;&gt;"",NOT(OR($U144="Concluído",$U144="Concluido")),TODAY()&gt;$A144),"SIM","NÃO"))</f>
        <v/>
      </c>
      <c r="W144" s="10">
        <f>IF(OR($A144="",$I144="",$M144=""),"",SUMIFS($M$2:M144,$I$2:I144,$I144,$A$2:A144,$A144)-$M144)</f>
        <v/>
      </c>
      <c r="X144" s="10">
        <f>IF(OR($A144="",$I144=""),"",SUMIFS($M$2:$M$4922,$I$2:$I$4922,$I144,$A$2:$A$4922,$A144))</f>
        <v/>
      </c>
      <c r="Y144" s="10">
        <f>IFERROR(VLOOKUP($I144,'02_Cad_Maquinas'!$B$2:$H$200,7,FALSE()),"")</f>
        <v/>
      </c>
      <c r="Z144" s="10">
        <f>IF(OR($X144="",$Y144=""),"",$Y144-$X144)</f>
        <v/>
      </c>
      <c r="AA144" s="11">
        <f>IF(OR($X144="",$Y144=""),"",$X144/$Y144)</f>
        <v/>
      </c>
      <c r="AB144" s="10" t="inlineStr">
        <is>
          <t>10163.10147|COLADEIRA 23</t>
        </is>
      </c>
      <c r="AC144" s="10">
        <f>IF($B144="","","|"&amp;SUBSTITUTE(TRIM(SUBSTITUTE(SUBSTITUTE(SUBSTITUTE(SUBSTITUTE(SUBSTITUTE(SUBSTITUTE(SUBSTITUTE(SUBSTITUTE(SUBSTITUTE(SUBSTITUTE(SUBSTITUTE(SUBSTITUTE(SUBSTITUTE(SUBSTITUTE(TRIM($B144&amp;""),CHAR(10)," "),CHAR(13)," "),"."," "),";"," "),","," "),"/"," "),"+"," "),"-"," "),"  "," "),"  "," "),"  "," "),"  "," "),"  "," "),"  "," "))," ","|")&amp;"|")</f>
        <v/>
      </c>
      <c r="AD144" s="10">
        <f>TRIM($I144&amp;"")</f>
        <v/>
      </c>
    </row>
    <row r="145" ht="36" customHeight="1">
      <c r="A145" s="9" t="n">
        <v>46199</v>
      </c>
      <c r="B145" s="10" t="n">
        <v>10163.10147</v>
      </c>
      <c r="C145" s="10" t="inlineStr">
        <is>
          <t>33751 MULTIMOVEIS ESPORTAÇÃO</t>
        </is>
      </c>
      <c r="D145" s="10" t="inlineStr">
        <is>
          <t>COLADEIRA 23</t>
        </is>
      </c>
      <c r="E145" s="10" t="n">
        <v>20014305</v>
      </c>
      <c r="F145" s="10" t="inlineStr">
        <is>
          <t>(1) TAMPO 1202X802X12 MDP - MESA DAKAR/MIAMI 1,20</t>
        </is>
      </c>
      <c r="G145" s="10" t="inlineStr">
        <is>
          <t>COLADEIRA 23</t>
        </is>
      </c>
      <c r="H145" s="10" t="inlineStr">
        <is>
          <t>COLADEIRA 23</t>
        </is>
      </c>
      <c r="I145" s="9" t="inlineStr">
        <is>
          <t>COLADEIRA 23</t>
        </is>
      </c>
      <c r="J145" s="9" t="n">
        <v>20</v>
      </c>
      <c r="K145" s="10">
        <f>IF($E145="","",IFERROR(INDEX('01_Cad_Pecas'!$H$2:$H$5000,MATCH($E145,'01_Cad_Pecas'!$D$2:$D$5000,0)),IFERROR(INDEX('01_Cad_Pecas'!$H$2:$H$5000,MATCH(VALUE($E145),'01_Cad_Pecas'!$D$2:$D$5000,0)),"")))</f>
        <v/>
      </c>
      <c r="L145" s="10">
        <f>IF($E145="","",IFERROR(INDEX('01_Cad_Pecas'!$I$2:$I$5000,MATCH($E145,'01_Cad_Pecas'!$D$2:$D$5000,0)),IFERROR(INDEX('01_Cad_Pecas'!$I$2:$I$5000,MATCH(VALUE($E145),'01_Cad_Pecas'!$D$2:$D$5000,0)),"")))</f>
        <v/>
      </c>
      <c r="M145" s="10">
        <f>IF(OR($J145="",$L145=""),"",IF($K145="",0,$K145)+$J145*$L145)</f>
        <v/>
      </c>
      <c r="N145" s="10" t="n">
        <v>46198</v>
      </c>
      <c r="O145" s="9" t="n">
        <v>20</v>
      </c>
      <c r="P145" s="10" t="n"/>
      <c r="Q145" s="10" t="n"/>
      <c r="R145" s="10">
        <f>IF(AND($P145&lt;&gt;"",$Q145&lt;&gt;""),($Q145-$P145)*1440,IF(AND($O145&lt;&gt;"",$L145&lt;&gt;""),IF($K145="",0,$K145)+$O145*$L145,""))</f>
        <v/>
      </c>
      <c r="S145" s="10" t="n"/>
      <c r="T145" s="10">
        <f>IF(OR($J145="",$O145=""),"",$O145/$J145)</f>
        <v/>
      </c>
      <c r="U145" s="10" t="n"/>
      <c r="V145" s="10">
        <f>IF($A145="","",IF(AND($A145&lt;&gt;"",NOT(OR($U145="Concluído",$U145="Concluido")),TODAY()&gt;$A145),"SIM","NÃO"))</f>
        <v/>
      </c>
      <c r="W145" s="10">
        <f>IF(OR($A145="",$I145="",$M145=""),"",SUMIFS($M$2:M145,$I$2:I145,$I145,$A$2:A145,$A145)-$M145)</f>
        <v/>
      </c>
      <c r="X145" s="10">
        <f>IF(OR($A145="",$I145=""),"",SUMIFS($M$2:$M$4922,$I$2:$I$4922,$I145,$A$2:$A$4922,$A145))</f>
        <v/>
      </c>
      <c r="Y145" s="10">
        <f>IFERROR(VLOOKUP($I145,'02_Cad_Maquinas'!$B$2:$H$200,7,FALSE()),"")</f>
        <v/>
      </c>
      <c r="Z145" s="10">
        <f>IF(OR($X145="",$Y145=""),"",$Y145-$X145)</f>
        <v/>
      </c>
      <c r="AA145" s="11">
        <f>IF(OR($X145="",$Y145=""),"",$X145/$Y145)</f>
        <v/>
      </c>
      <c r="AB145" s="10" t="inlineStr">
        <is>
          <t>10163.10147|COLADEIRA 23</t>
        </is>
      </c>
      <c r="AC145" s="10">
        <f>IF($B145="","","|"&amp;SUBSTITUTE(TRIM(SUBSTITUTE(SUBSTITUTE(SUBSTITUTE(SUBSTITUTE(SUBSTITUTE(SUBSTITUTE(SUBSTITUTE(SUBSTITUTE(SUBSTITUTE(SUBSTITUTE(SUBSTITUTE(SUBSTITUTE(SUBSTITUTE(SUBSTITUTE(TRIM($B145&amp;""),CHAR(10)," "),CHAR(13)," "),"."," "),";"," "),","," "),"/"," "),"+"," "),"-"," "),"  "," "),"  "," "),"  "," "),"  "," "),"  "," "),"  "," "))," ","|")&amp;"|")</f>
        <v/>
      </c>
      <c r="AD145" s="10">
        <f>TRIM($I145&amp;"")</f>
        <v/>
      </c>
    </row>
    <row r="146" ht="36" customHeight="1">
      <c r="A146" s="9" t="n">
        <v>46199</v>
      </c>
      <c r="B146" s="10" t="n">
        <v>10163.10147</v>
      </c>
      <c r="C146" s="10" t="inlineStr">
        <is>
          <t>33751 MULTIMOVEIS ESPORTAÇÃO</t>
        </is>
      </c>
      <c r="D146" s="10" t="inlineStr">
        <is>
          <t>COLADEIRA 23</t>
        </is>
      </c>
      <c r="E146" s="10" t="n">
        <v>20014305</v>
      </c>
      <c r="F146" s="10" t="inlineStr">
        <is>
          <t>(1) TAMPO 1202X802X12 MDP - MESA DAKAR/MIAMI 1,20</t>
        </is>
      </c>
      <c r="G146" s="10" t="inlineStr">
        <is>
          <t>COLADEIRA 23</t>
        </is>
      </c>
      <c r="H146" s="10" t="inlineStr">
        <is>
          <t>COLADEIRA 23</t>
        </is>
      </c>
      <c r="I146" s="9" t="inlineStr">
        <is>
          <t>COLADEIRA 23</t>
        </is>
      </c>
      <c r="J146" s="9" t="n">
        <v>10</v>
      </c>
      <c r="K146" s="10">
        <f>IF($E146="","",IFERROR(INDEX('01_Cad_Pecas'!$H$2:$H$5000,MATCH($E146,'01_Cad_Pecas'!$D$2:$D$5000,0)),IFERROR(INDEX('01_Cad_Pecas'!$H$2:$H$5000,MATCH(VALUE($E146),'01_Cad_Pecas'!$D$2:$D$5000,0)),"")))</f>
        <v/>
      </c>
      <c r="L146" s="10">
        <f>IF($E146="","",IFERROR(INDEX('01_Cad_Pecas'!$I$2:$I$5000,MATCH($E146,'01_Cad_Pecas'!$D$2:$D$5000,0)),IFERROR(INDEX('01_Cad_Pecas'!$I$2:$I$5000,MATCH(VALUE($E146),'01_Cad_Pecas'!$D$2:$D$5000,0)),"")))</f>
        <v/>
      </c>
      <c r="M146" s="10">
        <f>IF(OR($J146="",$L146=""),"",IF($K146="",0,$K146)+$J146*$L146)</f>
        <v/>
      </c>
      <c r="N146" s="10" t="n">
        <v>46198</v>
      </c>
      <c r="O146" s="9" t="n">
        <v>10</v>
      </c>
      <c r="P146" s="10" t="n"/>
      <c r="Q146" s="10" t="n"/>
      <c r="R146" s="10">
        <f>IF(AND($P146&lt;&gt;"",$Q146&lt;&gt;""),($Q146-$P146)*1440,IF(AND($O146&lt;&gt;"",$L146&lt;&gt;""),IF($K146="",0,$K146)+$O146*$L146,""))</f>
        <v/>
      </c>
      <c r="S146" s="10" t="n"/>
      <c r="T146" s="10">
        <f>IF(OR($J146="",$O146=""),"",$O146/$J146)</f>
        <v/>
      </c>
      <c r="U146" s="10" t="n"/>
      <c r="V146" s="10">
        <f>IF($A146="","",IF(AND($A146&lt;&gt;"",NOT(OR($U146="Concluído",$U146="Concluido")),TODAY()&gt;$A146),"SIM","NÃO"))</f>
        <v/>
      </c>
      <c r="W146" s="10">
        <f>IF(OR($A146="",$I146="",$M146=""),"",SUMIFS($M$2:M146,$I$2:I146,$I146,$A$2:A146,$A146)-$M146)</f>
        <v/>
      </c>
      <c r="X146" s="10">
        <f>IF(OR($A146="",$I146=""),"",SUMIFS($M$2:$M$4922,$I$2:$I$4922,$I146,$A$2:$A$4922,$A146))</f>
        <v/>
      </c>
      <c r="Y146" s="10">
        <f>IFERROR(VLOOKUP($I146,'02_Cad_Maquinas'!$B$2:$H$200,7,FALSE()),"")</f>
        <v/>
      </c>
      <c r="Z146" s="10">
        <f>IF(OR($X146="",$Y146=""),"",$Y146-$X146)</f>
        <v/>
      </c>
      <c r="AA146" s="11">
        <f>IF(OR($X146="",$Y146=""),"",$X146/$Y146)</f>
        <v/>
      </c>
      <c r="AB146" s="10" t="inlineStr">
        <is>
          <t>10163.10147|COLADEIRA 23</t>
        </is>
      </c>
      <c r="AC146" s="10">
        <f>IF($B146="","","|"&amp;SUBSTITUTE(TRIM(SUBSTITUTE(SUBSTITUTE(SUBSTITUTE(SUBSTITUTE(SUBSTITUTE(SUBSTITUTE(SUBSTITUTE(SUBSTITUTE(SUBSTITUTE(SUBSTITUTE(SUBSTITUTE(SUBSTITUTE(SUBSTITUTE(SUBSTITUTE(TRIM($B146&amp;""),CHAR(10)," "),CHAR(13)," "),"."," "),";"," "),","," "),"/"," "),"+"," "),"-"," "),"  "," "),"  "," "),"  "," "),"  "," "),"  "," "),"  "," "))," ","|")&amp;"|")</f>
        <v/>
      </c>
      <c r="AD146" s="10">
        <f>TRIM($I146&amp;"")</f>
        <v/>
      </c>
    </row>
    <row r="147" ht="36" customHeight="1">
      <c r="A147" s="9" t="n">
        <v>46199</v>
      </c>
      <c r="B147" s="10" t="n">
        <v>10163.10147</v>
      </c>
      <c r="C147" s="10" t="inlineStr">
        <is>
          <t>33751 MULTIMOVEIS ESPORTAÇÃO</t>
        </is>
      </c>
      <c r="D147" s="10" t="inlineStr">
        <is>
          <t>COLADEIRA 23</t>
        </is>
      </c>
      <c r="E147" s="10" t="n">
        <v>20013102</v>
      </c>
      <c r="F147" s="10" t="inlineStr">
        <is>
          <t>(10)PE MAIOR 760X100 (170) X15 MDF-MIAMI 1,37X0,80</t>
        </is>
      </c>
      <c r="G147" s="10" t="inlineStr">
        <is>
          <t>COLADEIRA 23</t>
        </is>
      </c>
      <c r="H147" s="10" t="inlineStr">
        <is>
          <t>COLADEIRA 23</t>
        </is>
      </c>
      <c r="I147" s="9" t="inlineStr">
        <is>
          <t>COLADEIRA 23</t>
        </is>
      </c>
      <c r="J147" s="9" t="n">
        <v>200</v>
      </c>
      <c r="K147" s="10">
        <f>IF($E147="","",IFERROR(INDEX('01_Cad_Pecas'!$H$2:$H$5000,MATCH($E147,'01_Cad_Pecas'!$D$2:$D$5000,0)),IFERROR(INDEX('01_Cad_Pecas'!$H$2:$H$5000,MATCH(VALUE($E147),'01_Cad_Pecas'!$D$2:$D$5000,0)),"")))</f>
        <v/>
      </c>
      <c r="L147" s="10">
        <f>IF($E147="","",IFERROR(INDEX('01_Cad_Pecas'!$I$2:$I$5000,MATCH($E147,'01_Cad_Pecas'!$D$2:$D$5000,0)),IFERROR(INDEX('01_Cad_Pecas'!$I$2:$I$5000,MATCH(VALUE($E147),'01_Cad_Pecas'!$D$2:$D$5000,0)),"")))</f>
        <v/>
      </c>
      <c r="M147" s="10">
        <f>IF(OR($J147="",$L147=""),"",IF($K147="",0,$K147)+$J147*$L147)</f>
        <v/>
      </c>
      <c r="N147" s="10" t="n">
        <v>46198</v>
      </c>
      <c r="O147" s="9" t="n">
        <v>200</v>
      </c>
      <c r="P147" s="10" t="n"/>
      <c r="Q147" s="10" t="n"/>
      <c r="R147" s="10">
        <f>IF(AND($P147&lt;&gt;"",$Q147&lt;&gt;""),($Q147-$P147)*1440,IF(AND($O147&lt;&gt;"",$L147&lt;&gt;""),IF($K147="",0,$K147)+$O147*$L147,""))</f>
        <v/>
      </c>
      <c r="S147" s="10" t="n"/>
      <c r="T147" s="10">
        <f>IF(OR($J147="",$O147=""),"",$O147/$J147)</f>
        <v/>
      </c>
      <c r="U147" s="10" t="n"/>
      <c r="V147" s="10">
        <f>IF($A147="","",IF(AND($A147&lt;&gt;"",NOT(OR($U147="Concluído",$U147="Concluido")),TODAY()&gt;$A147),"SIM","NÃO"))</f>
        <v/>
      </c>
      <c r="W147" s="10">
        <f>IF(OR($A147="",$I147="",$M147=""),"",SUMIFS($M$2:M147,$I$2:I147,$I147,$A$2:A147,$A147)-$M147)</f>
        <v/>
      </c>
      <c r="X147" s="10">
        <f>IF(OR($A147="",$I147=""),"",SUMIFS($M$2:$M$4922,$I$2:$I$4922,$I147,$A$2:$A$4922,$A147))</f>
        <v/>
      </c>
      <c r="Y147" s="10">
        <f>IFERROR(VLOOKUP($I147,'02_Cad_Maquinas'!$B$2:$H$200,7,FALSE()),"")</f>
        <v/>
      </c>
      <c r="Z147" s="10">
        <f>IF(OR($X147="",$Y147=""),"",$Y147-$X147)</f>
        <v/>
      </c>
      <c r="AA147" s="11">
        <f>IF(OR($X147="",$Y147=""),"",$X147/$Y147)</f>
        <v/>
      </c>
      <c r="AB147" s="10" t="inlineStr">
        <is>
          <t>10163.10147|COLADEIRA 23</t>
        </is>
      </c>
      <c r="AC147" s="10">
        <f>IF($B147="","","|"&amp;SUBSTITUTE(TRIM(SUBSTITUTE(SUBSTITUTE(SUBSTITUTE(SUBSTITUTE(SUBSTITUTE(SUBSTITUTE(SUBSTITUTE(SUBSTITUTE(SUBSTITUTE(SUBSTITUTE(SUBSTITUTE(SUBSTITUTE(SUBSTITUTE(SUBSTITUTE(TRIM($B147&amp;""),CHAR(10)," "),CHAR(13)," "),"."," "),";"," "),","," "),"/"," "),"+"," "),"-"," "),"  "," "),"  "," "),"  "," "),"  "," "),"  "," "),"  "," "))," ","|")&amp;"|")</f>
        <v/>
      </c>
      <c r="AD147" s="10">
        <f>TRIM($I147&amp;"")</f>
        <v/>
      </c>
    </row>
    <row r="148" ht="36" customHeight="1">
      <c r="A148" s="9" t="n">
        <v>46199</v>
      </c>
      <c r="B148" s="10" t="n">
        <v>10163.10147</v>
      </c>
      <c r="C148" s="10" t="inlineStr">
        <is>
          <t>33751 MULTIMOVEIS ESPORTAÇÃO</t>
        </is>
      </c>
      <c r="D148" s="10" t="inlineStr">
        <is>
          <t>COLADEIRA 23</t>
        </is>
      </c>
      <c r="E148" s="10" t="n">
        <v>20013103</v>
      </c>
      <c r="F148" s="10" t="inlineStr">
        <is>
          <t>(4) PE MENOR 760X85 (135) X15 MDF-MIAMI 1,37X0,80</t>
        </is>
      </c>
      <c r="G148" s="10" t="inlineStr">
        <is>
          <t>COLADEIRA 23</t>
        </is>
      </c>
      <c r="H148" s="10" t="inlineStr">
        <is>
          <t>COLADEIRA 23</t>
        </is>
      </c>
      <c r="I148" s="9" t="inlineStr">
        <is>
          <t>COLADEIRA 23</t>
        </is>
      </c>
      <c r="J148" s="9" t="n">
        <v>200</v>
      </c>
      <c r="K148" s="10">
        <f>IF($E148="","",IFERROR(INDEX('01_Cad_Pecas'!$H$2:$H$5000,MATCH($E148,'01_Cad_Pecas'!$D$2:$D$5000,0)),IFERROR(INDEX('01_Cad_Pecas'!$H$2:$H$5000,MATCH(VALUE($E148),'01_Cad_Pecas'!$D$2:$D$5000,0)),"")))</f>
        <v/>
      </c>
      <c r="L148" s="10">
        <f>IF($E148="","",IFERROR(INDEX('01_Cad_Pecas'!$I$2:$I$5000,MATCH($E148,'01_Cad_Pecas'!$D$2:$D$5000,0)),IFERROR(INDEX('01_Cad_Pecas'!$I$2:$I$5000,MATCH(VALUE($E148),'01_Cad_Pecas'!$D$2:$D$5000,0)),"")))</f>
        <v/>
      </c>
      <c r="M148" s="10">
        <f>IF(OR($J148="",$L148=""),"",IF($K148="",0,$K148)+$J148*$L148)</f>
        <v/>
      </c>
      <c r="N148" s="10" t="n">
        <v>46198</v>
      </c>
      <c r="O148" s="9" t="n">
        <v>200</v>
      </c>
      <c r="P148" s="10" t="n"/>
      <c r="Q148" s="10" t="n"/>
      <c r="R148" s="10">
        <f>IF(AND($P148&lt;&gt;"",$Q148&lt;&gt;""),($Q148-$P148)*1440,IF(AND($O148&lt;&gt;"",$L148&lt;&gt;""),IF($K148="",0,$K148)+$O148*$L148,""))</f>
        <v/>
      </c>
      <c r="S148" s="10" t="n"/>
      <c r="T148" s="10">
        <f>IF(OR($J148="",$O148=""),"",$O148/$J148)</f>
        <v/>
      </c>
      <c r="U148" s="10" t="n"/>
      <c r="V148" s="10">
        <f>IF($A148="","",IF(AND($A148&lt;&gt;"",NOT(OR($U148="Concluído",$U148="Concluido")),TODAY()&gt;$A148),"SIM","NÃO"))</f>
        <v/>
      </c>
      <c r="W148" s="10">
        <f>IF(OR($A148="",$I148="",$M148=""),"",SUMIFS($M$2:M148,$I$2:I148,$I148,$A$2:A148,$A148)-$M148)</f>
        <v/>
      </c>
      <c r="X148" s="10">
        <f>IF(OR($A148="",$I148=""),"",SUMIFS($M$2:$M$4922,$I$2:$I$4922,$I148,$A$2:$A$4922,$A148))</f>
        <v/>
      </c>
      <c r="Y148" s="10">
        <f>IFERROR(VLOOKUP($I148,'02_Cad_Maquinas'!$B$2:$H$200,7,FALSE()),"")</f>
        <v/>
      </c>
      <c r="Z148" s="10">
        <f>IF(OR($X148="",$Y148=""),"",$Y148-$X148)</f>
        <v/>
      </c>
      <c r="AA148" s="11">
        <f>IF(OR($X148="",$Y148=""),"",$X148/$Y148)</f>
        <v/>
      </c>
      <c r="AB148" s="10" t="inlineStr">
        <is>
          <t>10163.10147|COLADEIRA 23</t>
        </is>
      </c>
      <c r="AC148" s="10">
        <f>IF($B148="","","|"&amp;SUBSTITUTE(TRIM(SUBSTITUTE(SUBSTITUTE(SUBSTITUTE(SUBSTITUTE(SUBSTITUTE(SUBSTITUTE(SUBSTITUTE(SUBSTITUTE(SUBSTITUTE(SUBSTITUTE(SUBSTITUTE(SUBSTITUTE(SUBSTITUTE(SUBSTITUTE(TRIM($B148&amp;""),CHAR(10)," "),CHAR(13)," "),"."," "),";"," "),","," "),"/"," "),"+"," "),"-"," "),"  "," "),"  "," "),"  "," "),"  "," "),"  "," "),"  "," "))," ","|")&amp;"|")</f>
        <v/>
      </c>
      <c r="AD148" s="10">
        <f>TRIM($I148&amp;"")</f>
        <v/>
      </c>
    </row>
    <row r="149" ht="36" customHeight="1">
      <c r="A149" s="9" t="n">
        <v>46199</v>
      </c>
      <c r="B149" s="10" t="n">
        <v>10163.10147</v>
      </c>
      <c r="C149" s="10" t="inlineStr">
        <is>
          <t>33751 MULTIMOVEIS ESPORTAÇÃO</t>
        </is>
      </c>
      <c r="D149" s="10" t="inlineStr">
        <is>
          <t>COLADEIRA 23</t>
        </is>
      </c>
      <c r="E149" s="10" t="n">
        <v>20031202</v>
      </c>
      <c r="F149" s="10" t="inlineStr">
        <is>
          <t>(4) PE MAIOR 800(818)X100(169)X15 MDF - NOVA YORK</t>
        </is>
      </c>
      <c r="G149" s="10" t="inlineStr">
        <is>
          <t>COLADEIRA 23</t>
        </is>
      </c>
      <c r="H149" s="10" t="inlineStr">
        <is>
          <t>COLADEIRA 23</t>
        </is>
      </c>
      <c r="I149" s="9" t="inlineStr">
        <is>
          <t>COLADEIRA 23</t>
        </is>
      </c>
      <c r="J149" s="9" t="n">
        <v>40</v>
      </c>
      <c r="K149" s="10">
        <f>IF($E149="","",IFERROR(INDEX('01_Cad_Pecas'!$H$2:$H$5000,MATCH($E149,'01_Cad_Pecas'!$D$2:$D$5000,0)),IFERROR(INDEX('01_Cad_Pecas'!$H$2:$H$5000,MATCH(VALUE($E149),'01_Cad_Pecas'!$D$2:$D$5000,0)),"")))</f>
        <v/>
      </c>
      <c r="L149" s="10">
        <f>IF($E149="","",IFERROR(INDEX('01_Cad_Pecas'!$I$2:$I$5000,MATCH($E149,'01_Cad_Pecas'!$D$2:$D$5000,0)),IFERROR(INDEX('01_Cad_Pecas'!$I$2:$I$5000,MATCH(VALUE($E149),'01_Cad_Pecas'!$D$2:$D$5000,0)),"")))</f>
        <v/>
      </c>
      <c r="M149" s="10">
        <f>IF(OR($J149="",$L149=""),"",IF($K149="",0,$K149)+$J149*$L149)</f>
        <v/>
      </c>
      <c r="N149" s="10" t="n">
        <v>46198</v>
      </c>
      <c r="O149" s="9" t="n">
        <v>40</v>
      </c>
      <c r="P149" s="10" t="n"/>
      <c r="Q149" s="10" t="n"/>
      <c r="R149" s="10">
        <f>IF(AND($P149&lt;&gt;"",$Q149&lt;&gt;""),($Q149-$P149)*1440,IF(AND($O149&lt;&gt;"",$L149&lt;&gt;""),IF($K149="",0,$K149)+$O149*$L149,""))</f>
        <v/>
      </c>
      <c r="S149" s="10" t="n"/>
      <c r="T149" s="10">
        <f>IF(OR($J149="",$O149=""),"",$O149/$J149)</f>
        <v/>
      </c>
      <c r="U149" s="10" t="n"/>
      <c r="V149" s="10">
        <f>IF($A149="","",IF(AND($A149&lt;&gt;"",NOT(OR($U149="Concluído",$U149="Concluido")),TODAY()&gt;$A149),"SIM","NÃO"))</f>
        <v/>
      </c>
      <c r="W149" s="10">
        <f>IF(OR($A149="",$I149="",$M149=""),"",SUMIFS($M$2:M149,$I$2:I149,$I149,$A$2:A149,$A149)-$M149)</f>
        <v/>
      </c>
      <c r="X149" s="10">
        <f>IF(OR($A149="",$I149=""),"",SUMIFS($M$2:$M$4922,$I$2:$I$4922,$I149,$A$2:$A$4922,$A149))</f>
        <v/>
      </c>
      <c r="Y149" s="10">
        <f>IFERROR(VLOOKUP($I149,'02_Cad_Maquinas'!$B$2:$H$200,7,FALSE()),"")</f>
        <v/>
      </c>
      <c r="Z149" s="10">
        <f>IF(OR($X149="",$Y149=""),"",$Y149-$X149)</f>
        <v/>
      </c>
      <c r="AA149" s="11">
        <f>IF(OR($X149="",$Y149=""),"",$X149/$Y149)</f>
        <v/>
      </c>
      <c r="AB149" s="10" t="inlineStr">
        <is>
          <t>10163.10147|COLADEIRA 23</t>
        </is>
      </c>
      <c r="AC149" s="10">
        <f>IF($B149="","","|"&amp;SUBSTITUTE(TRIM(SUBSTITUTE(SUBSTITUTE(SUBSTITUTE(SUBSTITUTE(SUBSTITUTE(SUBSTITUTE(SUBSTITUTE(SUBSTITUTE(SUBSTITUTE(SUBSTITUTE(SUBSTITUTE(SUBSTITUTE(SUBSTITUTE(SUBSTITUTE(TRIM($B149&amp;""),CHAR(10)," "),CHAR(13)," "),"."," "),";"," "),","," "),"/"," "),"+"," "),"-"," "),"  "," "),"  "," "),"  "," "),"  "," "),"  "," "),"  "," "))," ","|")&amp;"|")</f>
        <v/>
      </c>
      <c r="AD149" s="10">
        <f>TRIM($I149&amp;"")</f>
        <v/>
      </c>
    </row>
    <row r="150" ht="36" customHeight="1">
      <c r="A150" s="9" t="n">
        <v>46199</v>
      </c>
      <c r="B150" s="10" t="n">
        <v>10163.10147</v>
      </c>
      <c r="C150" s="10" t="inlineStr">
        <is>
          <t>33751 MULTIMOVEIS ESPORTAÇÃO</t>
        </is>
      </c>
      <c r="D150" s="10" t="inlineStr">
        <is>
          <t>COLADEIRA 23</t>
        </is>
      </c>
      <c r="E150" s="10" t="n">
        <v>20031203</v>
      </c>
      <c r="F150" s="10" t="inlineStr">
        <is>
          <t>(5) PE MENOR 800(818)X84(138)X15 MDF - NOVA YORK</t>
        </is>
      </c>
      <c r="G150" s="10" t="inlineStr">
        <is>
          <t>COLADEIRA 23</t>
        </is>
      </c>
      <c r="H150" s="10" t="inlineStr">
        <is>
          <t>COLADEIRA 23</t>
        </is>
      </c>
      <c r="I150" s="9" t="inlineStr">
        <is>
          <t>COLADEIRA 23</t>
        </is>
      </c>
      <c r="J150" s="9" t="n">
        <v>40</v>
      </c>
      <c r="K150" s="10">
        <f>IF($E150="","",IFERROR(INDEX('01_Cad_Pecas'!$H$2:$H$5000,MATCH($E150,'01_Cad_Pecas'!$D$2:$D$5000,0)),IFERROR(INDEX('01_Cad_Pecas'!$H$2:$H$5000,MATCH(VALUE($E150),'01_Cad_Pecas'!$D$2:$D$5000,0)),"")))</f>
        <v/>
      </c>
      <c r="L150" s="10">
        <f>IF($E150="","",IFERROR(INDEX('01_Cad_Pecas'!$I$2:$I$5000,MATCH($E150,'01_Cad_Pecas'!$D$2:$D$5000,0)),IFERROR(INDEX('01_Cad_Pecas'!$I$2:$I$5000,MATCH(VALUE($E150),'01_Cad_Pecas'!$D$2:$D$5000,0)),"")))</f>
        <v/>
      </c>
      <c r="M150" s="10">
        <f>IF(OR($J150="",$L150=""),"",IF($K150="",0,$K150)+$J150*$L150)</f>
        <v/>
      </c>
      <c r="N150" s="10" t="n">
        <v>46198</v>
      </c>
      <c r="O150" s="9" t="n">
        <v>40</v>
      </c>
      <c r="P150" s="10" t="n"/>
      <c r="Q150" s="10" t="n"/>
      <c r="R150" s="10">
        <f>IF(AND($P150&lt;&gt;"",$Q150&lt;&gt;""),($Q150-$P150)*1440,IF(AND($O150&lt;&gt;"",$L150&lt;&gt;""),IF($K150="",0,$K150)+$O150*$L150,""))</f>
        <v/>
      </c>
      <c r="S150" s="10" t="n"/>
      <c r="T150" s="10">
        <f>IF(OR($J150="",$O150=""),"",$O150/$J150)</f>
        <v/>
      </c>
      <c r="U150" s="10" t="n"/>
      <c r="V150" s="10">
        <f>IF($A150="","",IF(AND($A150&lt;&gt;"",NOT(OR($U150="Concluído",$U150="Concluido")),TODAY()&gt;$A150),"SIM","NÃO"))</f>
        <v/>
      </c>
      <c r="W150" s="10">
        <f>IF(OR($A150="",$I150="",$M150=""),"",SUMIFS($M$2:M150,$I$2:I150,$I150,$A$2:A150,$A150)-$M150)</f>
        <v/>
      </c>
      <c r="X150" s="10">
        <f>IF(OR($A150="",$I150=""),"",SUMIFS($M$2:$M$4922,$I$2:$I$4922,$I150,$A$2:$A$4922,$A150))</f>
        <v/>
      </c>
      <c r="Y150" s="10">
        <f>IFERROR(VLOOKUP($I150,'02_Cad_Maquinas'!$B$2:$H$200,7,FALSE()),"")</f>
        <v/>
      </c>
      <c r="Z150" s="10">
        <f>IF(OR($X150="",$Y150=""),"",$Y150-$X150)</f>
        <v/>
      </c>
      <c r="AA150" s="11">
        <f>IF(OR($X150="",$Y150=""),"",$X150/$Y150)</f>
        <v/>
      </c>
      <c r="AB150" s="10" t="inlineStr">
        <is>
          <t>10163.10147|COLADEIRA 23</t>
        </is>
      </c>
      <c r="AC150" s="10">
        <f>IF($B150="","","|"&amp;SUBSTITUTE(TRIM(SUBSTITUTE(SUBSTITUTE(SUBSTITUTE(SUBSTITUTE(SUBSTITUTE(SUBSTITUTE(SUBSTITUTE(SUBSTITUTE(SUBSTITUTE(SUBSTITUTE(SUBSTITUTE(SUBSTITUTE(SUBSTITUTE(SUBSTITUTE(TRIM($B150&amp;""),CHAR(10)," "),CHAR(13)," "),"."," "),";"," "),","," "),"/"," "),"+"," "),"-"," "),"  "," "),"  "," "),"  "," "),"  "," "),"  "," "),"  "," "))," ","|")&amp;"|")</f>
        <v/>
      </c>
      <c r="AD150" s="10">
        <f>TRIM($I150&amp;"")</f>
        <v/>
      </c>
    </row>
    <row r="151" ht="36" customHeight="1">
      <c r="A151" s="9" t="n">
        <v>46199</v>
      </c>
      <c r="B151" s="10" t="n">
        <v>10163.10147</v>
      </c>
      <c r="C151" s="10" t="inlineStr">
        <is>
          <t>33751 MULTIMOVEIS ESPORTAÇÃO</t>
        </is>
      </c>
      <c r="D151" s="10" t="inlineStr">
        <is>
          <t>COLADEIRA 23</t>
        </is>
      </c>
      <c r="E151" s="10" t="n">
        <v>20052001</v>
      </c>
      <c r="F151" s="10" t="inlineStr">
        <is>
          <t>(2-4) TRAVESSA 742X122X25 MDF - MESA ATHENAS</t>
        </is>
      </c>
      <c r="G151" s="10" t="inlineStr">
        <is>
          <t>COLADEIRA 23</t>
        </is>
      </c>
      <c r="H151" s="10" t="inlineStr">
        <is>
          <t>COLADEIRA 23</t>
        </is>
      </c>
      <c r="I151" s="9" t="inlineStr">
        <is>
          <t>COLADEIRA 23</t>
        </is>
      </c>
      <c r="J151" s="9" t="n">
        <v>800</v>
      </c>
      <c r="K151" s="10">
        <f>IF($E151="","",IFERROR(INDEX('01_Cad_Pecas'!$H$2:$H$5000,MATCH($E151,'01_Cad_Pecas'!$D$2:$D$5000,0)),IFERROR(INDEX('01_Cad_Pecas'!$H$2:$H$5000,MATCH(VALUE($E151),'01_Cad_Pecas'!$D$2:$D$5000,0)),"")))</f>
        <v/>
      </c>
      <c r="L151" s="10">
        <f>IF($E151="","",IFERROR(INDEX('01_Cad_Pecas'!$I$2:$I$5000,MATCH($E151,'01_Cad_Pecas'!$D$2:$D$5000,0)),IFERROR(INDEX('01_Cad_Pecas'!$I$2:$I$5000,MATCH(VALUE($E151),'01_Cad_Pecas'!$D$2:$D$5000,0)),"")))</f>
        <v/>
      </c>
      <c r="M151" s="10">
        <f>IF(OR($J151="",$L151=""),"",IF($K151="",0,$K151)+$J151*$L151)</f>
        <v/>
      </c>
      <c r="N151" s="10" t="n">
        <v>46198</v>
      </c>
      <c r="O151" s="9" t="n">
        <v>800</v>
      </c>
      <c r="P151" s="10" t="n"/>
      <c r="Q151" s="10" t="n"/>
      <c r="R151" s="10">
        <f>IF(AND($P151&lt;&gt;"",$Q151&lt;&gt;""),($Q151-$P151)*1440,IF(AND($O151&lt;&gt;"",$L151&lt;&gt;""),IF($K151="",0,$K151)+$O151*$L151,""))</f>
        <v/>
      </c>
      <c r="S151" s="10" t="n"/>
      <c r="T151" s="10">
        <f>IF(OR($J151="",$O151=""),"",$O151/$J151)</f>
        <v/>
      </c>
      <c r="U151" s="10" t="n"/>
      <c r="V151" s="10">
        <f>IF($A151="","",IF(AND($A151&lt;&gt;"",NOT(OR($U151="Concluído",$U151="Concluido")),TODAY()&gt;$A151),"SIM","NÃO"))</f>
        <v/>
      </c>
      <c r="W151" s="10">
        <f>IF(OR($A151="",$I151="",$M151=""),"",SUMIFS($M$2:M151,$I$2:I151,$I151,$A$2:A151,$A151)-$M151)</f>
        <v/>
      </c>
      <c r="X151" s="10">
        <f>IF(OR($A151="",$I151=""),"",SUMIFS($M$2:$M$4922,$I$2:$I$4922,$I151,$A$2:$A$4922,$A151))</f>
        <v/>
      </c>
      <c r="Y151" s="10">
        <f>IFERROR(VLOOKUP($I151,'02_Cad_Maquinas'!$B$2:$H$200,7,FALSE()),"")</f>
        <v/>
      </c>
      <c r="Z151" s="10">
        <f>IF(OR($X151="",$Y151=""),"",$Y151-$X151)</f>
        <v/>
      </c>
      <c r="AA151" s="11">
        <f>IF(OR($X151="",$Y151=""),"",$X151/$Y151)</f>
        <v/>
      </c>
      <c r="AB151" s="10" t="inlineStr">
        <is>
          <t>10163.10147|COLADEIRA 23</t>
        </is>
      </c>
      <c r="AC151" s="10">
        <f>IF($B151="","","|"&amp;SUBSTITUTE(TRIM(SUBSTITUTE(SUBSTITUTE(SUBSTITUTE(SUBSTITUTE(SUBSTITUTE(SUBSTITUTE(SUBSTITUTE(SUBSTITUTE(SUBSTITUTE(SUBSTITUTE(SUBSTITUTE(SUBSTITUTE(SUBSTITUTE(SUBSTITUTE(TRIM($B151&amp;""),CHAR(10)," "),CHAR(13)," "),"."," "),";"," "),","," "),"/"," "),"+"," "),"-"," "),"  "," "),"  "," "),"  "," "),"  "," "),"  "," "),"  "," "))," ","|")&amp;"|")</f>
        <v/>
      </c>
      <c r="AD151" s="10">
        <f>TRIM($I151&amp;"")</f>
        <v/>
      </c>
    </row>
    <row r="152" ht="36" customHeight="1">
      <c r="A152" s="9" t="n">
        <v>46199</v>
      </c>
      <c r="B152" s="10" t="n">
        <v>10163.10147</v>
      </c>
      <c r="C152" s="10" t="inlineStr">
        <is>
          <t>33751 MULTIMOVEIS ESPORTAÇÃO</t>
        </is>
      </c>
      <c r="D152" s="10" t="inlineStr">
        <is>
          <t>COLADEIRA 23</t>
        </is>
      </c>
      <c r="E152" s="10" t="n">
        <v>20052002</v>
      </c>
      <c r="F152" s="10" t="inlineStr">
        <is>
          <t>(5) BASE MAIOR 542X124X25 MDF - MESA ATHENAS</t>
        </is>
      </c>
      <c r="G152" s="10" t="inlineStr">
        <is>
          <t>COLADEIRA 23</t>
        </is>
      </c>
      <c r="H152" s="10" t="inlineStr">
        <is>
          <t>COLADEIRA 23</t>
        </is>
      </c>
      <c r="I152" s="9" t="inlineStr">
        <is>
          <t>COLADEIRA 23</t>
        </is>
      </c>
      <c r="J152" s="9" t="n">
        <v>70</v>
      </c>
      <c r="K152" s="10">
        <f>IF($E152="","",IFERROR(INDEX('01_Cad_Pecas'!$H$2:$H$5000,MATCH($E152,'01_Cad_Pecas'!$D$2:$D$5000,0)),IFERROR(INDEX('01_Cad_Pecas'!$H$2:$H$5000,MATCH(VALUE($E152),'01_Cad_Pecas'!$D$2:$D$5000,0)),"")))</f>
        <v/>
      </c>
      <c r="L152" s="10">
        <f>IF($E152="","",IFERROR(INDEX('01_Cad_Pecas'!$I$2:$I$5000,MATCH($E152,'01_Cad_Pecas'!$D$2:$D$5000,0)),IFERROR(INDEX('01_Cad_Pecas'!$I$2:$I$5000,MATCH(VALUE($E152),'01_Cad_Pecas'!$D$2:$D$5000,0)),"")))</f>
        <v/>
      </c>
      <c r="M152" s="10">
        <f>IF(OR($J152="",$L152=""),"",IF($K152="",0,$K152)+$J152*$L152)</f>
        <v/>
      </c>
      <c r="N152" s="10" t="n">
        <v>46198</v>
      </c>
      <c r="O152" s="9" t="n">
        <v>70</v>
      </c>
      <c r="P152" s="10" t="n"/>
      <c r="Q152" s="10" t="n"/>
      <c r="R152" s="10">
        <f>IF(AND($P152&lt;&gt;"",$Q152&lt;&gt;""),($Q152-$P152)*1440,IF(AND($O152&lt;&gt;"",$L152&lt;&gt;""),IF($K152="",0,$K152)+$O152*$L152,""))</f>
        <v/>
      </c>
      <c r="S152" s="10" t="n"/>
      <c r="T152" s="10">
        <f>IF(OR($J152="",$O152=""),"",$O152/$J152)</f>
        <v/>
      </c>
      <c r="U152" s="10" t="n"/>
      <c r="V152" s="10">
        <f>IF($A152="","",IF(AND($A152&lt;&gt;"",NOT(OR($U152="Concluído",$U152="Concluido")),TODAY()&gt;$A152),"SIM","NÃO"))</f>
        <v/>
      </c>
      <c r="W152" s="10">
        <f>IF(OR($A152="",$I152="",$M152=""),"",SUMIFS($M$2:M152,$I$2:I152,$I152,$A$2:A152,$A152)-$M152)</f>
        <v/>
      </c>
      <c r="X152" s="10">
        <f>IF(OR($A152="",$I152=""),"",SUMIFS($M$2:$M$4922,$I$2:$I$4922,$I152,$A$2:$A$4922,$A152))</f>
        <v/>
      </c>
      <c r="Y152" s="10">
        <f>IFERROR(VLOOKUP($I152,'02_Cad_Maquinas'!$B$2:$H$200,7,FALSE()),"")</f>
        <v/>
      </c>
      <c r="Z152" s="10">
        <f>IF(OR($X152="",$Y152=""),"",$Y152-$X152)</f>
        <v/>
      </c>
      <c r="AA152" s="11">
        <f>IF(OR($X152="",$Y152=""),"",$X152/$Y152)</f>
        <v/>
      </c>
      <c r="AB152" s="10" t="inlineStr">
        <is>
          <t>10163.10147|COLADEIRA 23</t>
        </is>
      </c>
      <c r="AC152" s="10">
        <f>IF($B152="","","|"&amp;SUBSTITUTE(TRIM(SUBSTITUTE(SUBSTITUTE(SUBSTITUTE(SUBSTITUTE(SUBSTITUTE(SUBSTITUTE(SUBSTITUTE(SUBSTITUTE(SUBSTITUTE(SUBSTITUTE(SUBSTITUTE(SUBSTITUTE(SUBSTITUTE(SUBSTITUTE(TRIM($B152&amp;""),CHAR(10)," "),CHAR(13)," "),"."," "),";"," "),","," "),"/"," "),"+"," "),"-"," "),"  "," "),"  "," "),"  "," "),"  "," "),"  "," "),"  "," "))," ","|")&amp;"|")</f>
        <v/>
      </c>
      <c r="AD152" s="10">
        <f>TRIM($I152&amp;"")</f>
        <v/>
      </c>
    </row>
    <row r="153" ht="36" customHeight="1">
      <c r="A153" s="9" t="n">
        <v>46199</v>
      </c>
      <c r="B153" s="10" t="n">
        <v>10163.10147</v>
      </c>
      <c r="C153" s="10" t="inlineStr">
        <is>
          <t>33751 MULTIMOVEIS ESPORTAÇÃO</t>
        </is>
      </c>
      <c r="D153" s="10" t="inlineStr">
        <is>
          <t>COLADEIRA 23</t>
        </is>
      </c>
      <c r="E153" s="10" t="n">
        <v>20052003</v>
      </c>
      <c r="F153" s="10" t="inlineStr">
        <is>
          <t>(6)BASE MENOR 386 (189)X124X25 MDF - MESA ATHENAS</t>
        </is>
      </c>
      <c r="G153" s="10" t="inlineStr">
        <is>
          <t>COLADEIRA 23</t>
        </is>
      </c>
      <c r="H153" s="10" t="inlineStr">
        <is>
          <t>COLADEIRA 23</t>
        </is>
      </c>
      <c r="I153" s="9" t="inlineStr">
        <is>
          <t>COLADEIRA 23</t>
        </is>
      </c>
      <c r="J153" s="9" t="n">
        <v>140</v>
      </c>
      <c r="K153" s="10">
        <f>IF($E153="","",IFERROR(INDEX('01_Cad_Pecas'!$H$2:$H$5000,MATCH($E153,'01_Cad_Pecas'!$D$2:$D$5000,0)),IFERROR(INDEX('01_Cad_Pecas'!$H$2:$H$5000,MATCH(VALUE($E153),'01_Cad_Pecas'!$D$2:$D$5000,0)),"")))</f>
        <v/>
      </c>
      <c r="L153" s="10">
        <f>IF($E153="","",IFERROR(INDEX('01_Cad_Pecas'!$I$2:$I$5000,MATCH($E153,'01_Cad_Pecas'!$D$2:$D$5000,0)),IFERROR(INDEX('01_Cad_Pecas'!$I$2:$I$5000,MATCH(VALUE($E153),'01_Cad_Pecas'!$D$2:$D$5000,0)),"")))</f>
        <v/>
      </c>
      <c r="M153" s="10">
        <f>IF(OR($J153="",$L153=""),"",IF($K153="",0,$K153)+$J153*$L153)</f>
        <v/>
      </c>
      <c r="N153" s="10" t="n">
        <v>46198</v>
      </c>
      <c r="O153" s="9" t="n">
        <v>140</v>
      </c>
      <c r="P153" s="10" t="n"/>
      <c r="Q153" s="10" t="n"/>
      <c r="R153" s="10">
        <f>IF(AND($P153&lt;&gt;"",$Q153&lt;&gt;""),($Q153-$P153)*1440,IF(AND($O153&lt;&gt;"",$L153&lt;&gt;""),IF($K153="",0,$K153)+$O153*$L153,""))</f>
        <v/>
      </c>
      <c r="S153" s="10" t="n"/>
      <c r="T153" s="10">
        <f>IF(OR($J153="",$O153=""),"",$O153/$J153)</f>
        <v/>
      </c>
      <c r="U153" s="10" t="n"/>
      <c r="V153" s="10">
        <f>IF($A153="","",IF(AND($A153&lt;&gt;"",NOT(OR($U153="Concluído",$U153="Concluido")),TODAY()&gt;$A153),"SIM","NÃO"))</f>
        <v/>
      </c>
      <c r="W153" s="10">
        <f>IF(OR($A153="",$I153="",$M153=""),"",SUMIFS($M$2:M153,$I$2:I153,$I153,$A$2:A153,$A153)-$M153)</f>
        <v/>
      </c>
      <c r="X153" s="10">
        <f>IF(OR($A153="",$I153=""),"",SUMIFS($M$2:$M$4922,$I$2:$I$4922,$I153,$A$2:$A$4922,$A153))</f>
        <v/>
      </c>
      <c r="Y153" s="10">
        <f>IFERROR(VLOOKUP($I153,'02_Cad_Maquinas'!$B$2:$H$200,7,FALSE()),"")</f>
        <v/>
      </c>
      <c r="Z153" s="10">
        <f>IF(OR($X153="",$Y153=""),"",$Y153-$X153)</f>
        <v/>
      </c>
      <c r="AA153" s="11">
        <f>IF(OR($X153="",$Y153=""),"",$X153/$Y153)</f>
        <v/>
      </c>
      <c r="AB153" s="10" t="inlineStr">
        <is>
          <t>10163.10147|COLADEIRA 23</t>
        </is>
      </c>
      <c r="AC153" s="10">
        <f>IF($B153="","","|"&amp;SUBSTITUTE(TRIM(SUBSTITUTE(SUBSTITUTE(SUBSTITUTE(SUBSTITUTE(SUBSTITUTE(SUBSTITUTE(SUBSTITUTE(SUBSTITUTE(SUBSTITUTE(SUBSTITUTE(SUBSTITUTE(SUBSTITUTE(SUBSTITUTE(SUBSTITUTE(TRIM($B153&amp;""),CHAR(10)," "),CHAR(13)," "),"."," "),";"," "),","," "),"/"," "),"+"," "),"-"," "),"  "," "),"  "," "),"  "," "),"  "," "),"  "," "),"  "," "))," ","|")&amp;"|")</f>
        <v/>
      </c>
      <c r="AD153" s="10">
        <f>TRIM($I153&amp;"")</f>
        <v/>
      </c>
    </row>
    <row r="154" ht="36" customHeight="1">
      <c r="A154" s="9" t="n">
        <v>46199</v>
      </c>
      <c r="B154" s="10" t="n">
        <v>10163.10147</v>
      </c>
      <c r="C154" s="10" t="inlineStr">
        <is>
          <t>33751 MULTIMOVEIS ESPORTAÇÃO</t>
        </is>
      </c>
      <c r="D154" s="10" t="inlineStr">
        <is>
          <t>COLADEIRA 23</t>
        </is>
      </c>
      <c r="E154" s="10" t="n">
        <v>20052202</v>
      </c>
      <c r="F154" s="10" t="inlineStr">
        <is>
          <t>(5) BASE MAIOR 742X124X25 MDF - MESA ATHENAS 1,20</t>
        </is>
      </c>
      <c r="G154" s="10" t="inlineStr">
        <is>
          <t>COLADEIRA 23</t>
        </is>
      </c>
      <c r="H154" s="10" t="inlineStr">
        <is>
          <t>COLADEIRA 23</t>
        </is>
      </c>
      <c r="I154" s="9" t="inlineStr">
        <is>
          <t>COLADEIRA 23</t>
        </is>
      </c>
      <c r="J154" s="9" t="n">
        <v>130</v>
      </c>
      <c r="K154" s="10">
        <f>IF($E154="","",IFERROR(INDEX('01_Cad_Pecas'!$H$2:$H$5000,MATCH($E154,'01_Cad_Pecas'!$D$2:$D$5000,0)),IFERROR(INDEX('01_Cad_Pecas'!$H$2:$H$5000,MATCH(VALUE($E154),'01_Cad_Pecas'!$D$2:$D$5000,0)),"")))</f>
        <v/>
      </c>
      <c r="L154" s="10">
        <f>IF($E154="","",IFERROR(INDEX('01_Cad_Pecas'!$I$2:$I$5000,MATCH($E154,'01_Cad_Pecas'!$D$2:$D$5000,0)),IFERROR(INDEX('01_Cad_Pecas'!$I$2:$I$5000,MATCH(VALUE($E154),'01_Cad_Pecas'!$D$2:$D$5000,0)),"")))</f>
        <v/>
      </c>
      <c r="M154" s="10">
        <f>IF(OR($J154="",$L154=""),"",IF($K154="",0,$K154)+$J154*$L154)</f>
        <v/>
      </c>
      <c r="N154" s="10" t="n">
        <v>46198</v>
      </c>
      <c r="O154" s="9" t="n">
        <v>130</v>
      </c>
      <c r="P154" s="10" t="n"/>
      <c r="Q154" s="10" t="n"/>
      <c r="R154" s="10">
        <f>IF(AND($P154&lt;&gt;"",$Q154&lt;&gt;""),($Q154-$P154)*1440,IF(AND($O154&lt;&gt;"",$L154&lt;&gt;""),IF($K154="",0,$K154)+$O154*$L154,""))</f>
        <v/>
      </c>
      <c r="S154" s="10" t="n"/>
      <c r="T154" s="10">
        <f>IF(OR($J154="",$O154=""),"",$O154/$J154)</f>
        <v/>
      </c>
      <c r="U154" s="10" t="n"/>
      <c r="V154" s="10">
        <f>IF($A154="","",IF(AND($A154&lt;&gt;"",NOT(OR($U154="Concluído",$U154="Concluido")),TODAY()&gt;$A154),"SIM","NÃO"))</f>
        <v/>
      </c>
      <c r="W154" s="10">
        <f>IF(OR($A154="",$I154="",$M154=""),"",SUMIFS($M$2:M154,$I$2:I154,$I154,$A$2:A154,$A154)-$M154)</f>
        <v/>
      </c>
      <c r="X154" s="10">
        <f>IF(OR($A154="",$I154=""),"",SUMIFS($M$2:$M$4922,$I$2:$I$4922,$I154,$A$2:$A$4922,$A154))</f>
        <v/>
      </c>
      <c r="Y154" s="10">
        <f>IFERROR(VLOOKUP($I154,'02_Cad_Maquinas'!$B$2:$H$200,7,FALSE()),"")</f>
        <v/>
      </c>
      <c r="Z154" s="10">
        <f>IF(OR($X154="",$Y154=""),"",$Y154-$X154)</f>
        <v/>
      </c>
      <c r="AA154" s="11">
        <f>IF(OR($X154="",$Y154=""),"",$X154/$Y154)</f>
        <v/>
      </c>
      <c r="AB154" s="10" t="inlineStr">
        <is>
          <t>10163.10147|COLADEIRA 23</t>
        </is>
      </c>
      <c r="AC154" s="10">
        <f>IF($B154="","","|"&amp;SUBSTITUTE(TRIM(SUBSTITUTE(SUBSTITUTE(SUBSTITUTE(SUBSTITUTE(SUBSTITUTE(SUBSTITUTE(SUBSTITUTE(SUBSTITUTE(SUBSTITUTE(SUBSTITUTE(SUBSTITUTE(SUBSTITUTE(SUBSTITUTE(SUBSTITUTE(TRIM($B154&amp;""),CHAR(10)," "),CHAR(13)," "),"."," "),";"," "),","," "),"/"," "),"+"," "),"-"," "),"  "," "),"  "," "),"  "," "),"  "," "),"  "," "),"  "," "))," ","|")&amp;"|")</f>
        <v/>
      </c>
      <c r="AD154" s="10">
        <f>TRIM($I154&amp;"")</f>
        <v/>
      </c>
    </row>
    <row r="155" ht="36" customHeight="1">
      <c r="A155" s="9" t="n">
        <v>46199</v>
      </c>
      <c r="B155" s="10" t="n">
        <v>10163.10147</v>
      </c>
      <c r="C155" s="10" t="inlineStr">
        <is>
          <t>33751 MULTIMOVEIS ESPORTAÇÃO</t>
        </is>
      </c>
      <c r="D155" s="10" t="inlineStr">
        <is>
          <t>COLADEIRA 23</t>
        </is>
      </c>
      <c r="E155" s="10" t="n">
        <v>20052203</v>
      </c>
      <c r="F155" s="10" t="inlineStr">
        <is>
          <t>(6)BASE MENOR 446(220)X124X25 MDF-MESA ATHENAS1,20</t>
        </is>
      </c>
      <c r="G155" s="10" t="inlineStr">
        <is>
          <t>COLADEIRA 23</t>
        </is>
      </c>
      <c r="H155" s="10" t="inlineStr">
        <is>
          <t>COLADEIRA 23</t>
        </is>
      </c>
      <c r="I155" s="9" t="inlineStr">
        <is>
          <t>COLADEIRA 23</t>
        </is>
      </c>
      <c r="J155" s="9" t="n">
        <v>260</v>
      </c>
      <c r="K155" s="10">
        <f>IF($E155="","",IFERROR(INDEX('01_Cad_Pecas'!$H$2:$H$5000,MATCH($E155,'01_Cad_Pecas'!$D$2:$D$5000,0)),IFERROR(INDEX('01_Cad_Pecas'!$H$2:$H$5000,MATCH(VALUE($E155),'01_Cad_Pecas'!$D$2:$D$5000,0)),"")))</f>
        <v/>
      </c>
      <c r="L155" s="10">
        <f>IF($E155="","",IFERROR(INDEX('01_Cad_Pecas'!$I$2:$I$5000,MATCH($E155,'01_Cad_Pecas'!$D$2:$D$5000,0)),IFERROR(INDEX('01_Cad_Pecas'!$I$2:$I$5000,MATCH(VALUE($E155),'01_Cad_Pecas'!$D$2:$D$5000,0)),"")))</f>
        <v/>
      </c>
      <c r="M155" s="10">
        <f>IF(OR($J155="",$L155=""),"",IF($K155="",0,$K155)+$J155*$L155)</f>
        <v/>
      </c>
      <c r="N155" s="10" t="n">
        <v>46198</v>
      </c>
      <c r="O155" s="9" t="n">
        <v>260</v>
      </c>
      <c r="P155" s="10" t="n"/>
      <c r="Q155" s="10" t="n"/>
      <c r="R155" s="10">
        <f>IF(AND($P155&lt;&gt;"",$Q155&lt;&gt;""),($Q155-$P155)*1440,IF(AND($O155&lt;&gt;"",$L155&lt;&gt;""),IF($K155="",0,$K155)+$O155*$L155,""))</f>
        <v/>
      </c>
      <c r="S155" s="10" t="n"/>
      <c r="T155" s="10">
        <f>IF(OR($J155="",$O155=""),"",$O155/$J155)</f>
        <v/>
      </c>
      <c r="U155" s="10" t="n"/>
      <c r="V155" s="10">
        <f>IF($A155="","",IF(AND($A155&lt;&gt;"",NOT(OR($U155="Concluído",$U155="Concluido")),TODAY()&gt;$A155),"SIM","NÃO"))</f>
        <v/>
      </c>
      <c r="W155" s="10">
        <f>IF(OR($A155="",$I155="",$M155=""),"",SUMIFS($M$2:M155,$I$2:I155,$I155,$A$2:A155,$A155)-$M155)</f>
        <v/>
      </c>
      <c r="X155" s="10">
        <f>IF(OR($A155="",$I155=""),"",SUMIFS($M$2:$M$4922,$I$2:$I$4922,$I155,$A$2:$A$4922,$A155))</f>
        <v/>
      </c>
      <c r="Y155" s="10">
        <f>IFERROR(VLOOKUP($I155,'02_Cad_Maquinas'!$B$2:$H$200,7,FALSE()),"")</f>
        <v/>
      </c>
      <c r="Z155" s="10">
        <f>IF(OR($X155="",$Y155=""),"",$Y155-$X155)</f>
        <v/>
      </c>
      <c r="AA155" s="11">
        <f>IF(OR($X155="",$Y155=""),"",$X155/$Y155)</f>
        <v/>
      </c>
      <c r="AB155" s="10" t="inlineStr">
        <is>
          <t>10163.10147|COLADEIRA 23</t>
        </is>
      </c>
      <c r="AC155" s="10">
        <f>IF($B155="","","|"&amp;SUBSTITUTE(TRIM(SUBSTITUTE(SUBSTITUTE(SUBSTITUTE(SUBSTITUTE(SUBSTITUTE(SUBSTITUTE(SUBSTITUTE(SUBSTITUTE(SUBSTITUTE(SUBSTITUTE(SUBSTITUTE(SUBSTITUTE(SUBSTITUTE(SUBSTITUTE(TRIM($B155&amp;""),CHAR(10)," "),CHAR(13)," "),"."," "),";"," "),","," "),"/"," "),"+"," "),"-"," "),"  "," "),"  "," "),"  "," "),"  "," "),"  "," "),"  "," "))," ","|")&amp;"|")</f>
        <v/>
      </c>
      <c r="AD155" s="10">
        <f>TRIM($I155&amp;"")</f>
        <v/>
      </c>
    </row>
    <row r="156" ht="36" customHeight="1">
      <c r="A156" s="9" t="n">
        <v>46199</v>
      </c>
      <c r="B156" s="10" t="n">
        <v>10163.10147</v>
      </c>
      <c r="C156" s="10" t="inlineStr">
        <is>
          <t>33751 MULTIMOVEIS ESPORTAÇÃO</t>
        </is>
      </c>
      <c r="D156" s="10" t="inlineStr">
        <is>
          <t>COLADEIRA 23</t>
        </is>
      </c>
      <c r="E156" s="10" t="n">
        <v>30001202</v>
      </c>
      <c r="F156" s="10" t="inlineStr">
        <is>
          <t>PÉ FRONTAL 441X65(911)X25 MDF (16PÇS) - CAD PÉ INT</t>
        </is>
      </c>
      <c r="G156" s="10" t="inlineStr">
        <is>
          <t>COLADEIRA 23</t>
        </is>
      </c>
      <c r="H156" s="10" t="inlineStr">
        <is>
          <t>COLADEIRA 23</t>
        </is>
      </c>
      <c r="I156" s="9" t="inlineStr">
        <is>
          <t>COLADEIRA 23</t>
        </is>
      </c>
      <c r="J156" s="9" t="n">
        <v>760</v>
      </c>
      <c r="K156" s="10">
        <f>IF($E156="","",IFERROR(INDEX('01_Cad_Pecas'!$H$2:$H$5000,MATCH($E156,'01_Cad_Pecas'!$D$2:$D$5000,0)),IFERROR(INDEX('01_Cad_Pecas'!$H$2:$H$5000,MATCH(VALUE($E156),'01_Cad_Pecas'!$D$2:$D$5000,0)),"")))</f>
        <v/>
      </c>
      <c r="L156" s="10">
        <f>IF($E156="","",IFERROR(INDEX('01_Cad_Pecas'!$I$2:$I$5000,MATCH($E156,'01_Cad_Pecas'!$D$2:$D$5000,0)),IFERROR(INDEX('01_Cad_Pecas'!$I$2:$I$5000,MATCH(VALUE($E156),'01_Cad_Pecas'!$D$2:$D$5000,0)),"")))</f>
        <v/>
      </c>
      <c r="M156" s="10">
        <f>IF(OR($J156="",$L156=""),"",IF($K156="",0,$K156)+$J156*$L156)</f>
        <v/>
      </c>
      <c r="N156" s="10" t="n">
        <v>46198</v>
      </c>
      <c r="O156" s="9" t="n">
        <v>760</v>
      </c>
      <c r="P156" s="10" t="n"/>
      <c r="Q156" s="10" t="n"/>
      <c r="R156" s="10">
        <f>IF(AND($P156&lt;&gt;"",$Q156&lt;&gt;""),($Q156-$P156)*1440,IF(AND($O156&lt;&gt;"",$L156&lt;&gt;""),IF($K156="",0,$K156)+$O156*$L156,""))</f>
        <v/>
      </c>
      <c r="S156" s="10" t="n"/>
      <c r="T156" s="10">
        <f>IF(OR($J156="",$O156=""),"",$O156/$J156)</f>
        <v/>
      </c>
      <c r="U156" s="10" t="n"/>
      <c r="V156" s="10">
        <f>IF($A156="","",IF(AND($A156&lt;&gt;"",NOT(OR($U156="Concluído",$U156="Concluido")),TODAY()&gt;$A156),"SIM","NÃO"))</f>
        <v/>
      </c>
      <c r="W156" s="10">
        <f>IF(OR($A156="",$I156="",$M156=""),"",SUMIFS($M$2:M156,$I$2:I156,$I156,$A$2:A156,$A156)-$M156)</f>
        <v/>
      </c>
      <c r="X156" s="10">
        <f>IF(OR($A156="",$I156=""),"",SUMIFS($M$2:$M$4922,$I$2:$I$4922,$I156,$A$2:$A$4922,$A156))</f>
        <v/>
      </c>
      <c r="Y156" s="10">
        <f>IFERROR(VLOOKUP($I156,'02_Cad_Maquinas'!$B$2:$H$200,7,FALSE()),"")</f>
        <v/>
      </c>
      <c r="Z156" s="10">
        <f>IF(OR($X156="",$Y156=""),"",$Y156-$X156)</f>
        <v/>
      </c>
      <c r="AA156" s="11">
        <f>IF(OR($X156="",$Y156=""),"",$X156/$Y156)</f>
        <v/>
      </c>
      <c r="AB156" s="10" t="inlineStr">
        <is>
          <t>10163.10147|COLADEIRA 23</t>
        </is>
      </c>
      <c r="AC156" s="10">
        <f>IF($B156="","","|"&amp;SUBSTITUTE(TRIM(SUBSTITUTE(SUBSTITUTE(SUBSTITUTE(SUBSTITUTE(SUBSTITUTE(SUBSTITUTE(SUBSTITUTE(SUBSTITUTE(SUBSTITUTE(SUBSTITUTE(SUBSTITUTE(SUBSTITUTE(SUBSTITUTE(SUBSTITUTE(TRIM($B156&amp;""),CHAR(10)," "),CHAR(13)," "),"."," "),";"," "),","," "),"/"," "),"+"," "),"-"," "),"  "," "),"  "," "),"  "," "),"  "," "),"  "," "),"  "," "))," ","|")&amp;"|")</f>
        <v/>
      </c>
      <c r="AD156" s="10">
        <f>TRIM($I156&amp;"")</f>
        <v/>
      </c>
    </row>
    <row r="157" ht="24" customHeight="1">
      <c r="A157" s="9" t="n">
        <v>46202</v>
      </c>
      <c r="B157" s="10" t="n">
        <v>10179</v>
      </c>
      <c r="C157" s="10" t="n"/>
      <c r="D157" s="10" t="inlineStr">
        <is>
          <t>COLADEIRA 23</t>
        </is>
      </c>
      <c r="E157" s="10" t="n">
        <v>20014001</v>
      </c>
      <c r="F157" s="10" t="inlineStr">
        <is>
          <t>LAT BASE EXTERNA 778X453X12 MDP - MESA DAKAR</t>
        </is>
      </c>
      <c r="G157" s="10" t="inlineStr">
        <is>
          <t>COLADEIRA 23</t>
        </is>
      </c>
      <c r="H157" s="10" t="inlineStr">
        <is>
          <t>COLADEIRA 23</t>
        </is>
      </c>
      <c r="I157" s="10" t="inlineStr">
        <is>
          <t>COLADEIRA 23</t>
        </is>
      </c>
      <c r="J157" s="9" t="n">
        <v>10</v>
      </c>
      <c r="K157" s="10">
        <f>IF($E157="","",IFERROR(INDEX('01_Cad_Pecas'!$H$2:$H$5000,MATCH($E157,'01_Cad_Pecas'!$D$2:$D$5000,0)),IFERROR(INDEX('01_Cad_Pecas'!$H$2:$H$5000,MATCH(VALUE($E157),'01_Cad_Pecas'!$D$2:$D$5000,0)),"")))</f>
        <v/>
      </c>
      <c r="L157" s="10">
        <f>IF($E157="","",IFERROR(INDEX('01_Cad_Pecas'!$I$2:$I$5000,MATCH($E157,'01_Cad_Pecas'!$D$2:$D$5000,0)),IFERROR(INDEX('01_Cad_Pecas'!$I$2:$I$5000,MATCH(VALUE($E157),'01_Cad_Pecas'!$D$2:$D$5000,0)),"")))</f>
        <v/>
      </c>
      <c r="M157" s="10">
        <f>IF(OR($J157="",$L157=""),"",IF($K157="",0,$K157)+$J157*$L157)</f>
        <v/>
      </c>
      <c r="N157" s="10" t="n">
        <v>46200</v>
      </c>
      <c r="O157" s="9" t="n">
        <v>10</v>
      </c>
      <c r="P157" s="10" t="n"/>
      <c r="Q157" s="10" t="n"/>
      <c r="R157" s="10">
        <f>IF(AND($P157&lt;&gt;"",$Q157&lt;&gt;""),($Q157-$P157)*1440,IF(AND($O157&lt;&gt;"",$L157&lt;&gt;""),IF($K157="",0,$K157)+$O157*$L157,""))</f>
        <v/>
      </c>
      <c r="S157" s="10" t="n"/>
      <c r="T157" s="10">
        <f>IF(OR($J157="",$O157=""),"",$O157/$J157)</f>
        <v/>
      </c>
      <c r="U157" s="10" t="n"/>
      <c r="V157" s="10">
        <f>IF($A157="","",IF(AND($A157&lt;&gt;"",NOT(OR($U157="Concluído",$U157="Concluido")),TODAY()&gt;$A157),"SIM","NÃO"))</f>
        <v/>
      </c>
      <c r="W157" s="10">
        <f>IF(OR($A157="",$I157="",$M157=""),"",SUMIFS($M$2:M157,$I$2:I157,$I157,$A$2:A157,$A157)-$M157)</f>
        <v/>
      </c>
      <c r="X157" s="10">
        <f>IF(OR($A157="",$I157=""),"",SUMIFS($M$2:$M$4922,$I$2:$I$4922,$I157,$A$2:$A$4922,$A157))</f>
        <v/>
      </c>
      <c r="Y157" s="10">
        <f>IFERROR(VLOOKUP($I157,'02_Cad_Maquinas'!$B$2:$H$200,7,FALSE()),"")</f>
        <v/>
      </c>
      <c r="Z157" s="10">
        <f>IF(OR($X157="",$Y157=""),"",$Y157-$X157)</f>
        <v/>
      </c>
      <c r="AA157" s="11">
        <f>IF(OR($X157="",$Y157=""),"",$X157/$Y157)</f>
        <v/>
      </c>
      <c r="AB157" s="10" t="n"/>
      <c r="AC157" s="10">
        <f>IF($B157="","","|"&amp;SUBSTITUTE(TRIM(SUBSTITUTE(SUBSTITUTE(SUBSTITUTE(SUBSTITUTE(SUBSTITUTE(SUBSTITUTE(SUBSTITUTE(SUBSTITUTE(SUBSTITUTE(SUBSTITUTE(SUBSTITUTE(SUBSTITUTE(SUBSTITUTE(SUBSTITUTE(TRIM($B157&amp;""),CHAR(10)," "),CHAR(13)," "),"."," "),";"," "),","," "),"/"," "),"+"," "),"-"," "),"  "," "),"  "," "),"  "," "),"  "," "),"  "," "),"  "," "))," ","|")&amp;"|")</f>
        <v/>
      </c>
      <c r="AD157" s="10">
        <f>TRIM($I157&amp;"")</f>
        <v/>
      </c>
    </row>
    <row r="158" ht="24" customHeight="1">
      <c r="A158" s="9" t="n">
        <v>46202</v>
      </c>
      <c r="B158" s="10" t="n">
        <v>10179</v>
      </c>
      <c r="C158" s="10" t="n"/>
      <c r="D158" s="10" t="inlineStr">
        <is>
          <t>COLADEIRA 23</t>
        </is>
      </c>
      <c r="E158" s="10" t="n">
        <v>20014205</v>
      </c>
      <c r="F158" s="10" t="inlineStr">
        <is>
          <t>(1) TAMPO 1602X802X12 MDP - MESA DAKAR/MIAMI 1,60</t>
        </is>
      </c>
      <c r="G158" s="10" t="inlineStr">
        <is>
          <t>COLADEIRA 23</t>
        </is>
      </c>
      <c r="H158" s="10" t="inlineStr">
        <is>
          <t>COLADEIRA 23</t>
        </is>
      </c>
      <c r="I158" s="10" t="inlineStr">
        <is>
          <t>COLADEIRA 23</t>
        </is>
      </c>
      <c r="J158" s="9" t="n">
        <v>5</v>
      </c>
      <c r="K158" s="10">
        <f>IF($E158="","",IFERROR(INDEX('01_Cad_Pecas'!$H$2:$H$5000,MATCH($E158,'01_Cad_Pecas'!$D$2:$D$5000,0)),IFERROR(INDEX('01_Cad_Pecas'!$H$2:$H$5000,MATCH(VALUE($E158),'01_Cad_Pecas'!$D$2:$D$5000,0)),"")))</f>
        <v/>
      </c>
      <c r="L158" s="10">
        <f>IF($E158="","",IFERROR(INDEX('01_Cad_Pecas'!$I$2:$I$5000,MATCH($E158,'01_Cad_Pecas'!$D$2:$D$5000,0)),IFERROR(INDEX('01_Cad_Pecas'!$I$2:$I$5000,MATCH(VALUE($E158),'01_Cad_Pecas'!$D$2:$D$5000,0)),"")))</f>
        <v/>
      </c>
      <c r="M158" s="10">
        <f>IF(OR($J158="",$L158=""),"",IF($K158="",0,$K158)+$J158*$L158)</f>
        <v/>
      </c>
      <c r="N158" s="10" t="n">
        <v>46200</v>
      </c>
      <c r="O158" s="9" t="n">
        <v>5</v>
      </c>
      <c r="P158" s="10" t="n"/>
      <c r="Q158" s="10" t="n"/>
      <c r="R158" s="10">
        <f>IF(AND($P158&lt;&gt;"",$Q158&lt;&gt;""),($Q158-$P158)*1440,IF(AND($O158&lt;&gt;"",$L158&lt;&gt;""),IF($K158="",0,$K158)+$O158*$L158,""))</f>
        <v/>
      </c>
      <c r="S158" s="10" t="n"/>
      <c r="T158" s="10">
        <f>IF(OR($J158="",$O158=""),"",$O158/$J158)</f>
        <v/>
      </c>
      <c r="U158" s="10" t="n"/>
      <c r="V158" s="10">
        <f>IF($A158="","",IF(AND($A158&lt;&gt;"",NOT(OR($U158="Concluído",$U158="Concluido")),TODAY()&gt;$A158),"SIM","NÃO"))</f>
        <v/>
      </c>
      <c r="W158" s="10">
        <f>IF(OR($A158="",$I158="",$M158=""),"",SUMIFS($M$2:M158,$I$2:I158,$I158,$A$2:A158,$A158)-$M158)</f>
        <v/>
      </c>
      <c r="X158" s="10">
        <f>IF(OR($A158="",$I158=""),"",SUMIFS($M$2:$M$4922,$I$2:$I$4922,$I158,$A$2:$A$4922,$A158))</f>
        <v/>
      </c>
      <c r="Y158" s="10">
        <f>IFERROR(VLOOKUP($I158,'02_Cad_Maquinas'!$B$2:$H$200,7,FALSE()),"")</f>
        <v/>
      </c>
      <c r="Z158" s="10">
        <f>IF(OR($X158="",$Y158=""),"",$Y158-$X158)</f>
        <v/>
      </c>
      <c r="AA158" s="11">
        <f>IF(OR($X158="",$Y158=""),"",$X158/$Y158)</f>
        <v/>
      </c>
      <c r="AB158" s="10" t="n"/>
      <c r="AC158" s="10">
        <f>IF($B158="","","|"&amp;SUBSTITUTE(TRIM(SUBSTITUTE(SUBSTITUTE(SUBSTITUTE(SUBSTITUTE(SUBSTITUTE(SUBSTITUTE(SUBSTITUTE(SUBSTITUTE(SUBSTITUTE(SUBSTITUTE(SUBSTITUTE(SUBSTITUTE(SUBSTITUTE(SUBSTITUTE(TRIM($B158&amp;""),CHAR(10)," "),CHAR(13)," "),"."," "),";"," "),","," "),"/"," "),"+"," "),"-"," "),"  "," "),"  "," "),"  "," "),"  "," "),"  "," "),"  "," "))," ","|")&amp;"|")</f>
        <v/>
      </c>
      <c r="AD158" s="10">
        <f>TRIM($I158&amp;"")</f>
        <v/>
      </c>
    </row>
    <row r="159" ht="24" customHeight="1">
      <c r="A159" s="9" t="n">
        <v>46202</v>
      </c>
      <c r="B159" s="10" t="n">
        <v>10179</v>
      </c>
      <c r="C159" s="10" t="n"/>
      <c r="D159" s="10" t="inlineStr">
        <is>
          <t>COLADEIRA 23</t>
        </is>
      </c>
      <c r="E159" s="10" t="n">
        <v>20014305</v>
      </c>
      <c r="F159" s="10" t="inlineStr">
        <is>
          <t>(1) TAMPO 1202X802X12 MDP - MESA DAKAR/MIAMI 1,20</t>
        </is>
      </c>
      <c r="G159" s="10" t="inlineStr">
        <is>
          <t>COLADEIRA 23</t>
        </is>
      </c>
      <c r="H159" s="10" t="inlineStr">
        <is>
          <t>COLADEIRA 23</t>
        </is>
      </c>
      <c r="I159" s="10" t="inlineStr">
        <is>
          <t>COLADEIRA 23</t>
        </is>
      </c>
      <c r="J159" s="9" t="n">
        <v>1</v>
      </c>
      <c r="K159" s="10">
        <f>IF($E159="","",IFERROR(INDEX('01_Cad_Pecas'!$H$2:$H$5000,MATCH($E159,'01_Cad_Pecas'!$D$2:$D$5000,0)),IFERROR(INDEX('01_Cad_Pecas'!$H$2:$H$5000,MATCH(VALUE($E159),'01_Cad_Pecas'!$D$2:$D$5000,0)),"")))</f>
        <v/>
      </c>
      <c r="L159" s="10">
        <f>IF($E159="","",IFERROR(INDEX('01_Cad_Pecas'!$I$2:$I$5000,MATCH($E159,'01_Cad_Pecas'!$D$2:$D$5000,0)),IFERROR(INDEX('01_Cad_Pecas'!$I$2:$I$5000,MATCH(VALUE($E159),'01_Cad_Pecas'!$D$2:$D$5000,0)),"")))</f>
        <v/>
      </c>
      <c r="M159" s="10">
        <f>IF(OR($J159="",$L159=""),"",IF($K159="",0,$K159)+$J159*$L159)</f>
        <v/>
      </c>
      <c r="N159" s="10" t="n">
        <v>46200</v>
      </c>
      <c r="O159" s="9" t="n">
        <v>1</v>
      </c>
      <c r="P159" s="10" t="n"/>
      <c r="Q159" s="10" t="n"/>
      <c r="R159" s="10">
        <f>IF(AND($P159&lt;&gt;"",$Q159&lt;&gt;""),($Q159-$P159)*1440,IF(AND($O159&lt;&gt;"",$L159&lt;&gt;""),IF($K159="",0,$K159)+$O159*$L159,""))</f>
        <v/>
      </c>
      <c r="S159" s="10" t="n"/>
      <c r="T159" s="10">
        <f>IF(OR($J159="",$O159=""),"",$O159/$J159)</f>
        <v/>
      </c>
      <c r="U159" s="10" t="n"/>
      <c r="V159" s="10">
        <f>IF($A159="","",IF(AND($A159&lt;&gt;"",NOT(OR($U159="Concluído",$U159="Concluido")),TODAY()&gt;$A159),"SIM","NÃO"))</f>
        <v/>
      </c>
      <c r="W159" s="10">
        <f>IF(OR($A159="",$I159="",$M159=""),"",SUMIFS($M$2:M159,$I$2:I159,$I159,$A$2:A159,$A159)-$M159)</f>
        <v/>
      </c>
      <c r="X159" s="10">
        <f>IF(OR($A159="",$I159=""),"",SUMIFS($M$2:$M$4922,$I$2:$I$4922,$I159,$A$2:$A$4922,$A159))</f>
        <v/>
      </c>
      <c r="Y159" s="10">
        <f>IFERROR(VLOOKUP($I159,'02_Cad_Maquinas'!$B$2:$H$200,7,FALSE()),"")</f>
        <v/>
      </c>
      <c r="Z159" s="10">
        <f>IF(OR($X159="",$Y159=""),"",$Y159-$X159)</f>
        <v/>
      </c>
      <c r="AA159" s="11">
        <f>IF(OR($X159="",$Y159=""),"",$X159/$Y159)</f>
        <v/>
      </c>
      <c r="AB159" s="10" t="n"/>
      <c r="AC159" s="10">
        <f>IF($B159="","","|"&amp;SUBSTITUTE(TRIM(SUBSTITUTE(SUBSTITUTE(SUBSTITUTE(SUBSTITUTE(SUBSTITUTE(SUBSTITUTE(SUBSTITUTE(SUBSTITUTE(SUBSTITUTE(SUBSTITUTE(SUBSTITUTE(SUBSTITUTE(SUBSTITUTE(SUBSTITUTE(TRIM($B159&amp;""),CHAR(10)," "),CHAR(13)," "),"."," "),";"," "),","," "),"/"," "),"+"," "),"-"," "),"  "," "),"  "," "),"  "," "),"  "," "),"  "," "),"  "," "))," ","|")&amp;"|")</f>
        <v/>
      </c>
      <c r="AD159" s="10">
        <f>TRIM($I159&amp;"")</f>
        <v/>
      </c>
    </row>
    <row r="160" ht="24" customHeight="1">
      <c r="A160" s="9" t="n">
        <v>46202</v>
      </c>
      <c r="B160" s="10" t="n">
        <v>10179</v>
      </c>
      <c r="C160" s="10" t="n"/>
      <c r="D160" s="10" t="inlineStr">
        <is>
          <t>COLADEIRA 23</t>
        </is>
      </c>
      <c r="E160" s="10" t="n">
        <v>20014305</v>
      </c>
      <c r="F160" s="10" t="inlineStr">
        <is>
          <t>(1) TAMPO 1202X802X12 MDP - MESA DAKAR/MIAMI 1,20</t>
        </is>
      </c>
      <c r="G160" s="10" t="inlineStr">
        <is>
          <t>COLADEIRA 23</t>
        </is>
      </c>
      <c r="H160" s="10" t="inlineStr">
        <is>
          <t>COLADEIRA 23</t>
        </is>
      </c>
      <c r="I160" s="10" t="inlineStr">
        <is>
          <t>COLADEIRA 23</t>
        </is>
      </c>
      <c r="J160" s="9" t="n">
        <v>1</v>
      </c>
      <c r="K160" s="10">
        <f>IF($E160="","",IFERROR(INDEX('01_Cad_Pecas'!$H$2:$H$5000,MATCH($E160,'01_Cad_Pecas'!$D$2:$D$5000,0)),IFERROR(INDEX('01_Cad_Pecas'!$H$2:$H$5000,MATCH(VALUE($E160),'01_Cad_Pecas'!$D$2:$D$5000,0)),"")))</f>
        <v/>
      </c>
      <c r="L160" s="10">
        <f>IF($E160="","",IFERROR(INDEX('01_Cad_Pecas'!$I$2:$I$5000,MATCH($E160,'01_Cad_Pecas'!$D$2:$D$5000,0)),IFERROR(INDEX('01_Cad_Pecas'!$I$2:$I$5000,MATCH(VALUE($E160),'01_Cad_Pecas'!$D$2:$D$5000,0)),"")))</f>
        <v/>
      </c>
      <c r="M160" s="10">
        <f>IF(OR($J160="",$L160=""),"",IF($K160="",0,$K160)+$J160*$L160)</f>
        <v/>
      </c>
      <c r="N160" s="10" t="n">
        <v>46200</v>
      </c>
      <c r="O160" s="9" t="n">
        <v>1</v>
      </c>
      <c r="P160" s="10" t="n"/>
      <c r="Q160" s="10" t="n"/>
      <c r="R160" s="10">
        <f>IF(AND($P160&lt;&gt;"",$Q160&lt;&gt;""),($Q160-$P160)*1440,IF(AND($O160&lt;&gt;"",$L160&lt;&gt;""),IF($K160="",0,$K160)+$O160*$L160,""))</f>
        <v/>
      </c>
      <c r="S160" s="10" t="n"/>
      <c r="T160" s="10">
        <f>IF(OR($J160="",$O160=""),"",$O160/$J160)</f>
        <v/>
      </c>
      <c r="U160" s="10" t="n"/>
      <c r="V160" s="10">
        <f>IF($A160="","",IF(AND($A160&lt;&gt;"",NOT(OR($U160="Concluído",$U160="Concluido")),TODAY()&gt;$A160),"SIM","NÃO"))</f>
        <v/>
      </c>
      <c r="W160" s="10">
        <f>IF(OR($A160="",$I160="",$M160=""),"",SUMIFS($M$2:M160,$I$2:I160,$I160,$A$2:A160,$A160)-$M160)</f>
        <v/>
      </c>
      <c r="X160" s="10">
        <f>IF(OR($A160="",$I160=""),"",SUMIFS($M$2:$M$4922,$I$2:$I$4922,$I160,$A$2:$A$4922,$A160))</f>
        <v/>
      </c>
      <c r="Y160" s="10">
        <f>IFERROR(VLOOKUP($I160,'02_Cad_Maquinas'!$B$2:$H$200,7,FALSE()),"")</f>
        <v/>
      </c>
      <c r="Z160" s="10">
        <f>IF(OR($X160="",$Y160=""),"",$Y160-$X160)</f>
        <v/>
      </c>
      <c r="AA160" s="11">
        <f>IF(OR($X160="",$Y160=""),"",$X160/$Y160)</f>
        <v/>
      </c>
      <c r="AB160" s="10" t="n"/>
      <c r="AC160" s="10">
        <f>IF($B160="","","|"&amp;SUBSTITUTE(TRIM(SUBSTITUTE(SUBSTITUTE(SUBSTITUTE(SUBSTITUTE(SUBSTITUTE(SUBSTITUTE(SUBSTITUTE(SUBSTITUTE(SUBSTITUTE(SUBSTITUTE(SUBSTITUTE(SUBSTITUTE(SUBSTITUTE(SUBSTITUTE(TRIM($B160&amp;""),CHAR(10)," "),CHAR(13)," "),"."," "),";"," "),","," "),"/"," "),"+"," "),"-"," "),"  "," "),"  "," "),"  "," "),"  "," "),"  "," "),"  "," "))," ","|")&amp;"|")</f>
        <v/>
      </c>
      <c r="AD160" s="10">
        <f>TRIM($I160&amp;"")</f>
        <v/>
      </c>
    </row>
    <row r="161" ht="24" customHeight="1">
      <c r="A161" s="9" t="n">
        <v>46202</v>
      </c>
      <c r="B161" s="10" t="n">
        <v>10179</v>
      </c>
      <c r="C161" s="10" t="n"/>
      <c r="D161" s="10" t="inlineStr">
        <is>
          <t>COLADEIRA 23</t>
        </is>
      </c>
      <c r="E161" s="10" t="n">
        <v>20014202</v>
      </c>
      <c r="F161" s="10" t="inlineStr">
        <is>
          <t>LAT MENOR BASE INTERNA 765X350X15 MDP - DAKAR 1,60</t>
        </is>
      </c>
      <c r="G161" s="10" t="inlineStr">
        <is>
          <t>COLADEIRA 23</t>
        </is>
      </c>
      <c r="H161" s="10" t="inlineStr">
        <is>
          <t>COLADEIRA 23</t>
        </is>
      </c>
      <c r="I161" s="10" t="inlineStr">
        <is>
          <t>COLADEIRA 23</t>
        </is>
      </c>
      <c r="J161" s="9" t="n">
        <v>10</v>
      </c>
      <c r="K161" s="10">
        <f>IF($E161="","",IFERROR(INDEX('01_Cad_Pecas'!$H$2:$H$5000,MATCH($E161,'01_Cad_Pecas'!$D$2:$D$5000,0)),IFERROR(INDEX('01_Cad_Pecas'!$H$2:$H$5000,MATCH(VALUE($E161),'01_Cad_Pecas'!$D$2:$D$5000,0)),"")))</f>
        <v/>
      </c>
      <c r="L161" s="10">
        <f>IF($E161="","",IFERROR(INDEX('01_Cad_Pecas'!$I$2:$I$5000,MATCH($E161,'01_Cad_Pecas'!$D$2:$D$5000,0)),IFERROR(INDEX('01_Cad_Pecas'!$I$2:$I$5000,MATCH(VALUE($E161),'01_Cad_Pecas'!$D$2:$D$5000,0)),"")))</f>
        <v/>
      </c>
      <c r="M161" s="10">
        <f>IF(OR($J161="",$L161=""),"",IF($K161="",0,$K161)+$J161*$L161)</f>
        <v/>
      </c>
      <c r="N161" s="10" t="n">
        <v>46200</v>
      </c>
      <c r="O161" s="9" t="n">
        <v>10</v>
      </c>
      <c r="P161" s="10" t="n"/>
      <c r="Q161" s="10" t="n"/>
      <c r="R161" s="10">
        <f>IF(AND($P161&lt;&gt;"",$Q161&lt;&gt;""),($Q161-$P161)*1440,IF(AND($O161&lt;&gt;"",$L161&lt;&gt;""),IF($K161="",0,$K161)+$O161*$L161,""))</f>
        <v/>
      </c>
      <c r="S161" s="10" t="n"/>
      <c r="T161" s="10">
        <f>IF(OR($J161="",$O161=""),"",$O161/$J161)</f>
        <v/>
      </c>
      <c r="U161" s="10" t="n"/>
      <c r="V161" s="10">
        <f>IF($A161="","",IF(AND($A161&lt;&gt;"",NOT(OR($U161="Concluído",$U161="Concluido")),TODAY()&gt;$A161),"SIM","NÃO"))</f>
        <v/>
      </c>
      <c r="W161" s="10">
        <f>IF(OR($A161="",$I161="",$M161=""),"",SUMIFS($M$2:M161,$I$2:I161,$I161,$A$2:A161,$A161)-$M161)</f>
        <v/>
      </c>
      <c r="X161" s="10">
        <f>IF(OR($A161="",$I161=""),"",SUMIFS($M$2:$M$4922,$I$2:$I$4922,$I161,$A$2:$A$4922,$A161))</f>
        <v/>
      </c>
      <c r="Y161" s="10">
        <f>IFERROR(VLOOKUP($I161,'02_Cad_Maquinas'!$B$2:$H$200,7,FALSE()),"")</f>
        <v/>
      </c>
      <c r="Z161" s="10">
        <f>IF(OR($X161="",$Y161=""),"",$Y161-$X161)</f>
        <v/>
      </c>
      <c r="AA161" s="11">
        <f>IF(OR($X161="",$Y161=""),"",$X161/$Y161)</f>
        <v/>
      </c>
      <c r="AB161" s="10" t="n"/>
      <c r="AC161" s="10">
        <f>IF($B161="","","|"&amp;SUBSTITUTE(TRIM(SUBSTITUTE(SUBSTITUTE(SUBSTITUTE(SUBSTITUTE(SUBSTITUTE(SUBSTITUTE(SUBSTITUTE(SUBSTITUTE(SUBSTITUTE(SUBSTITUTE(SUBSTITUTE(SUBSTITUTE(SUBSTITUTE(SUBSTITUTE(TRIM($B161&amp;""),CHAR(10)," "),CHAR(13)," "),"."," "),";"," "),","," "),"/"," "),"+"," "),"-"," "),"  "," "),"  "," "),"  "," "),"  "," "),"  "," "),"  "," "))," ","|")&amp;"|")</f>
        <v/>
      </c>
      <c r="AD161" s="10">
        <f>TRIM($I161&amp;"")</f>
        <v/>
      </c>
    </row>
    <row r="162" ht="24" customHeight="1">
      <c r="A162" s="9" t="n">
        <v>46202</v>
      </c>
      <c r="B162" s="10" t="n">
        <v>10179</v>
      </c>
      <c r="C162" s="10" t="n"/>
      <c r="D162" s="10" t="inlineStr">
        <is>
          <t>COLADEIRA 23</t>
        </is>
      </c>
      <c r="E162" s="10" t="n">
        <v>20014203</v>
      </c>
      <c r="F162" s="10" t="inlineStr">
        <is>
          <t>LAT MAIOR BASE INTERNA 913X348X15 MDP - DAKAR 1,60</t>
        </is>
      </c>
      <c r="G162" s="10" t="inlineStr">
        <is>
          <t>COLADEIRA 23</t>
        </is>
      </c>
      <c r="H162" s="10" t="inlineStr">
        <is>
          <t>COLADEIRA 23</t>
        </is>
      </c>
      <c r="I162" s="10" t="inlineStr">
        <is>
          <t>COLADEIRA 23</t>
        </is>
      </c>
      <c r="J162" s="9" t="n">
        <v>10</v>
      </c>
      <c r="K162" s="10">
        <f>IF($E162="","",IFERROR(INDEX('01_Cad_Pecas'!$H$2:$H$5000,MATCH($E162,'01_Cad_Pecas'!$D$2:$D$5000,0)),IFERROR(INDEX('01_Cad_Pecas'!$H$2:$H$5000,MATCH(VALUE($E162),'01_Cad_Pecas'!$D$2:$D$5000,0)),"")))</f>
        <v/>
      </c>
      <c r="L162" s="10">
        <f>IF($E162="","",IFERROR(INDEX('01_Cad_Pecas'!$I$2:$I$5000,MATCH($E162,'01_Cad_Pecas'!$D$2:$D$5000,0)),IFERROR(INDEX('01_Cad_Pecas'!$I$2:$I$5000,MATCH(VALUE($E162),'01_Cad_Pecas'!$D$2:$D$5000,0)),"")))</f>
        <v/>
      </c>
      <c r="M162" s="10">
        <f>IF(OR($J162="",$L162=""),"",IF($K162="",0,$K162)+$J162*$L162)</f>
        <v/>
      </c>
      <c r="N162" s="10" t="n">
        <v>46200</v>
      </c>
      <c r="O162" s="9" t="n">
        <v>10</v>
      </c>
      <c r="P162" s="10" t="n"/>
      <c r="Q162" s="10" t="n"/>
      <c r="R162" s="10">
        <f>IF(AND($P162&lt;&gt;"",$Q162&lt;&gt;""),($Q162-$P162)*1440,IF(AND($O162&lt;&gt;"",$L162&lt;&gt;""),IF($K162="",0,$K162)+$O162*$L162,""))</f>
        <v/>
      </c>
      <c r="S162" s="10" t="n"/>
      <c r="T162" s="10">
        <f>IF(OR($J162="",$O162=""),"",$O162/$J162)</f>
        <v/>
      </c>
      <c r="U162" s="10" t="n"/>
      <c r="V162" s="10">
        <f>IF($A162="","",IF(AND($A162&lt;&gt;"",NOT(OR($U162="Concluído",$U162="Concluido")),TODAY()&gt;$A162),"SIM","NÃO"))</f>
        <v/>
      </c>
      <c r="W162" s="10">
        <f>IF(OR($A162="",$I162="",$M162=""),"",SUMIFS($M$2:M162,$I$2:I162,$I162,$A$2:A162,$A162)-$M162)</f>
        <v/>
      </c>
      <c r="X162" s="10">
        <f>IF(OR($A162="",$I162=""),"",SUMIFS($M$2:$M$4922,$I$2:$I$4922,$I162,$A$2:$A$4922,$A162))</f>
        <v/>
      </c>
      <c r="Y162" s="10">
        <f>IFERROR(VLOOKUP($I162,'02_Cad_Maquinas'!$B$2:$H$200,7,FALSE()),"")</f>
        <v/>
      </c>
      <c r="Z162" s="10">
        <f>IF(OR($X162="",$Y162=""),"",$Y162-$X162)</f>
        <v/>
      </c>
      <c r="AA162" s="11">
        <f>IF(OR($X162="",$Y162=""),"",$X162/$Y162)</f>
        <v/>
      </c>
      <c r="AB162" s="10" t="n"/>
      <c r="AC162" s="10">
        <f>IF($B162="","","|"&amp;SUBSTITUTE(TRIM(SUBSTITUTE(SUBSTITUTE(SUBSTITUTE(SUBSTITUTE(SUBSTITUTE(SUBSTITUTE(SUBSTITUTE(SUBSTITUTE(SUBSTITUTE(SUBSTITUTE(SUBSTITUTE(SUBSTITUTE(SUBSTITUTE(SUBSTITUTE(TRIM($B162&amp;""),CHAR(10)," "),CHAR(13)," "),"."," "),";"," "),","," "),"/"," "),"+"," "),"-"," "),"  "," "),"  "," "),"  "," "),"  "," "),"  "," "),"  "," "))," ","|")&amp;"|")</f>
        <v/>
      </c>
      <c r="AD162" s="10">
        <f>TRIM($I162&amp;"")</f>
        <v/>
      </c>
    </row>
    <row r="163" ht="24" customHeight="1">
      <c r="A163" s="9" t="n">
        <v>46202</v>
      </c>
      <c r="B163" s="10" t="n">
        <v>10179</v>
      </c>
      <c r="C163" s="10" t="n"/>
      <c r="D163" s="10" t="inlineStr">
        <is>
          <t>COLADEIRA 23</t>
        </is>
      </c>
      <c r="E163" s="10" t="n">
        <v>30003407</v>
      </c>
      <c r="F163" s="10" t="inlineStr">
        <is>
          <t>TRAVESSA ENCOSTO 360X72X15 MDP - CAD DAKAR</t>
        </is>
      </c>
      <c r="G163" s="10" t="inlineStr">
        <is>
          <t>COLADEIRA 23</t>
        </is>
      </c>
      <c r="H163" s="10" t="inlineStr">
        <is>
          <t>COLADEIRA 23</t>
        </is>
      </c>
      <c r="I163" s="10" t="inlineStr">
        <is>
          <t>COLADEIRA 23</t>
        </is>
      </c>
      <c r="J163" s="9" t="n">
        <v>102</v>
      </c>
      <c r="K163" s="10">
        <f>IF($E163="","",IFERROR(INDEX('01_Cad_Pecas'!$H$2:$H$5000,MATCH($E163,'01_Cad_Pecas'!$D$2:$D$5000,0)),IFERROR(INDEX('01_Cad_Pecas'!$H$2:$H$5000,MATCH(VALUE($E163),'01_Cad_Pecas'!$D$2:$D$5000,0)),"")))</f>
        <v/>
      </c>
      <c r="L163" s="10">
        <f>IF($E163="","",IFERROR(INDEX('01_Cad_Pecas'!$I$2:$I$5000,MATCH($E163,'01_Cad_Pecas'!$D$2:$D$5000,0)),IFERROR(INDEX('01_Cad_Pecas'!$I$2:$I$5000,MATCH(VALUE($E163),'01_Cad_Pecas'!$D$2:$D$5000,0)),"")))</f>
        <v/>
      </c>
      <c r="M163" s="10">
        <f>IF(OR($J163="",$L163=""),"",IF($K163="",0,$K163)+$J163*$L163)</f>
        <v/>
      </c>
      <c r="N163" s="10" t="n">
        <v>46200</v>
      </c>
      <c r="O163" s="9" t="n">
        <v>102</v>
      </c>
      <c r="P163" s="10" t="n"/>
      <c r="Q163" s="10" t="n"/>
      <c r="R163" s="10">
        <f>IF(AND($P163&lt;&gt;"",$Q163&lt;&gt;""),($Q163-$P163)*1440,IF(AND($O163&lt;&gt;"",$L163&lt;&gt;""),IF($K163="",0,$K163)+$O163*$L163,""))</f>
        <v/>
      </c>
      <c r="S163" s="10" t="n"/>
      <c r="T163" s="10">
        <f>IF(OR($J163="",$O163=""),"",$O163/$J163)</f>
        <v/>
      </c>
      <c r="U163" s="10" t="n"/>
      <c r="V163" s="10">
        <f>IF($A163="","",IF(AND($A163&lt;&gt;"",NOT(OR($U163="Concluído",$U163="Concluido")),TODAY()&gt;$A163),"SIM","NÃO"))</f>
        <v/>
      </c>
      <c r="W163" s="10">
        <f>IF(OR($A163="",$I163="",$M163=""),"",SUMIFS($M$2:M163,$I$2:I163,$I163,$A$2:A163,$A163)-$M163)</f>
        <v/>
      </c>
      <c r="X163" s="10">
        <f>IF(OR($A163="",$I163=""),"",SUMIFS($M$2:$M$4922,$I$2:$I$4922,$I163,$A$2:$A$4922,$A163))</f>
        <v/>
      </c>
      <c r="Y163" s="10">
        <f>IFERROR(VLOOKUP($I163,'02_Cad_Maquinas'!$B$2:$H$200,7,FALSE()),"")</f>
        <v/>
      </c>
      <c r="Z163" s="10">
        <f>IF(OR($X163="",$Y163=""),"",$Y163-$X163)</f>
        <v/>
      </c>
      <c r="AA163" s="11">
        <f>IF(OR($X163="",$Y163=""),"",$X163/$Y163)</f>
        <v/>
      </c>
      <c r="AB163" s="10" t="n"/>
      <c r="AC163" s="10">
        <f>IF($B163="","","|"&amp;SUBSTITUTE(TRIM(SUBSTITUTE(SUBSTITUTE(SUBSTITUTE(SUBSTITUTE(SUBSTITUTE(SUBSTITUTE(SUBSTITUTE(SUBSTITUTE(SUBSTITUTE(SUBSTITUTE(SUBSTITUTE(SUBSTITUTE(SUBSTITUTE(SUBSTITUTE(TRIM($B163&amp;""),CHAR(10)," "),CHAR(13)," "),"."," "),";"," "),","," "),"/"," "),"+"," "),"-"," "),"  "," "),"  "," "),"  "," "),"  "," "),"  "," "),"  "," "))," ","|")&amp;"|")</f>
        <v/>
      </c>
      <c r="AD163" s="10">
        <f>TRIM($I163&amp;"")</f>
        <v/>
      </c>
    </row>
    <row r="164" ht="24" customHeight="1">
      <c r="A164" s="9" t="n">
        <v>46202</v>
      </c>
      <c r="B164" s="10" t="n">
        <v>10179</v>
      </c>
      <c r="C164" s="10" t="n"/>
      <c r="D164" s="10" t="inlineStr">
        <is>
          <t>COLADEIRA 23</t>
        </is>
      </c>
      <c r="E164" s="10" t="n">
        <v>30080004</v>
      </c>
      <c r="F164" s="10" t="inlineStr">
        <is>
          <t>(6)TRAV. MAIOR 1320X65 (135)X15 MDP-AMST.1,36X1,36</t>
        </is>
      </c>
      <c r="G164" s="10" t="inlineStr">
        <is>
          <t>COLADEIRA 23</t>
        </is>
      </c>
      <c r="H164" s="10" t="inlineStr">
        <is>
          <t>COLADEIRA 23</t>
        </is>
      </c>
      <c r="I164" s="10" t="inlineStr">
        <is>
          <t>COLADEIRA 23</t>
        </is>
      </c>
      <c r="J164" s="9" t="n">
        <v>2</v>
      </c>
      <c r="K164" s="10">
        <f>IF($E164="","",IFERROR(INDEX('01_Cad_Pecas'!$H$2:$H$5000,MATCH($E164,'01_Cad_Pecas'!$D$2:$D$5000,0)),IFERROR(INDEX('01_Cad_Pecas'!$H$2:$H$5000,MATCH(VALUE($E164),'01_Cad_Pecas'!$D$2:$D$5000,0)),"")))</f>
        <v/>
      </c>
      <c r="L164" s="10">
        <f>IF($E164="","",IFERROR(INDEX('01_Cad_Pecas'!$I$2:$I$5000,MATCH($E164,'01_Cad_Pecas'!$D$2:$D$5000,0)),IFERROR(INDEX('01_Cad_Pecas'!$I$2:$I$5000,MATCH(VALUE($E164),'01_Cad_Pecas'!$D$2:$D$5000,0)),"")))</f>
        <v/>
      </c>
      <c r="M164" s="10">
        <f>IF(OR($J164="",$L164=""),"",IF($K164="",0,$K164)+$J164*$L164)</f>
        <v/>
      </c>
      <c r="N164" s="10" t="n">
        <v>46200</v>
      </c>
      <c r="O164" s="9" t="n">
        <v>2</v>
      </c>
      <c r="P164" s="10" t="n"/>
      <c r="Q164" s="10" t="n"/>
      <c r="R164" s="10">
        <f>IF(AND($P164&lt;&gt;"",$Q164&lt;&gt;""),($Q164-$P164)*1440,IF(AND($O164&lt;&gt;"",$L164&lt;&gt;""),IF($K164="",0,$K164)+$O164*$L164,""))</f>
        <v/>
      </c>
      <c r="S164" s="10" t="n"/>
      <c r="T164" s="10">
        <f>IF(OR($J164="",$O164=""),"",$O164/$J164)</f>
        <v/>
      </c>
      <c r="U164" s="10" t="n"/>
      <c r="V164" s="10">
        <f>IF($A164="","",IF(AND($A164&lt;&gt;"",NOT(OR($U164="Concluído",$U164="Concluido")),TODAY()&gt;$A164),"SIM","NÃO"))</f>
        <v/>
      </c>
      <c r="W164" s="10">
        <f>IF(OR($A164="",$I164="",$M164=""),"",SUMIFS($M$2:M164,$I$2:I164,$I164,$A$2:A164,$A164)-$M164)</f>
        <v/>
      </c>
      <c r="X164" s="10">
        <f>IF(OR($A164="",$I164=""),"",SUMIFS($M$2:$M$4922,$I$2:$I$4922,$I164,$A$2:$A$4922,$A164))</f>
        <v/>
      </c>
      <c r="Y164" s="10">
        <f>IFERROR(VLOOKUP($I164,'02_Cad_Maquinas'!$B$2:$H$200,7,FALSE()),"")</f>
        <v/>
      </c>
      <c r="Z164" s="10">
        <f>IF(OR($X164="",$Y164=""),"",$Y164-$X164)</f>
        <v/>
      </c>
      <c r="AA164" s="11">
        <f>IF(OR($X164="",$Y164=""),"",$X164/$Y164)</f>
        <v/>
      </c>
      <c r="AB164" s="10" t="n"/>
      <c r="AC164" s="10">
        <f>IF($B164="","","|"&amp;SUBSTITUTE(TRIM(SUBSTITUTE(SUBSTITUTE(SUBSTITUTE(SUBSTITUTE(SUBSTITUTE(SUBSTITUTE(SUBSTITUTE(SUBSTITUTE(SUBSTITUTE(SUBSTITUTE(SUBSTITUTE(SUBSTITUTE(SUBSTITUTE(SUBSTITUTE(TRIM($B164&amp;""),CHAR(10)," "),CHAR(13)," "),"."," "),";"," "),","," "),"/"," "),"+"," "),"-"," "),"  "," "),"  "," "),"  "," "),"  "," "),"  "," "),"  "," "))," ","|")&amp;"|")</f>
        <v/>
      </c>
      <c r="AD164" s="10">
        <f>TRIM($I164&amp;"")</f>
        <v/>
      </c>
    </row>
    <row r="165" ht="24" customHeight="1">
      <c r="A165" s="9" t="n">
        <v>46202</v>
      </c>
      <c r="B165" s="10" t="n">
        <v>10179</v>
      </c>
      <c r="C165" s="10" t="n"/>
      <c r="D165" s="10" t="inlineStr">
        <is>
          <t>COLADEIRA 23</t>
        </is>
      </c>
      <c r="E165" s="10" t="n">
        <v>30080004</v>
      </c>
      <c r="F165" s="10" t="inlineStr">
        <is>
          <t>(6)TRAV. MAIOR 1320X65 (135)X15 MDP-AMST.1,36X1,36</t>
        </is>
      </c>
      <c r="G165" s="10" t="inlineStr">
        <is>
          <t>COLADEIRA 23</t>
        </is>
      </c>
      <c r="H165" s="10" t="inlineStr">
        <is>
          <t>COLADEIRA 23</t>
        </is>
      </c>
      <c r="I165" s="10" t="inlineStr">
        <is>
          <t>COLADEIRA 23</t>
        </is>
      </c>
      <c r="J165" s="9" t="n">
        <v>2</v>
      </c>
      <c r="K165" s="10">
        <f>IF($E165="","",IFERROR(INDEX('01_Cad_Pecas'!$H$2:$H$5000,MATCH($E165,'01_Cad_Pecas'!$D$2:$D$5000,0)),IFERROR(INDEX('01_Cad_Pecas'!$H$2:$H$5000,MATCH(VALUE($E165),'01_Cad_Pecas'!$D$2:$D$5000,0)),"")))</f>
        <v/>
      </c>
      <c r="L165" s="10">
        <f>IF($E165="","",IFERROR(INDEX('01_Cad_Pecas'!$I$2:$I$5000,MATCH($E165,'01_Cad_Pecas'!$D$2:$D$5000,0)),IFERROR(INDEX('01_Cad_Pecas'!$I$2:$I$5000,MATCH(VALUE($E165),'01_Cad_Pecas'!$D$2:$D$5000,0)),"")))</f>
        <v/>
      </c>
      <c r="M165" s="10">
        <f>IF(OR($J165="",$L165=""),"",IF($K165="",0,$K165)+$J165*$L165)</f>
        <v/>
      </c>
      <c r="N165" s="10" t="n">
        <v>46200</v>
      </c>
      <c r="O165" s="9" t="n">
        <v>2</v>
      </c>
      <c r="P165" s="10" t="n"/>
      <c r="Q165" s="10" t="n"/>
      <c r="R165" s="10">
        <f>IF(AND($P165&lt;&gt;"",$Q165&lt;&gt;""),($Q165-$P165)*1440,IF(AND($O165&lt;&gt;"",$L165&lt;&gt;""),IF($K165="",0,$K165)+$O165*$L165,""))</f>
        <v/>
      </c>
      <c r="S165" s="10" t="n"/>
      <c r="T165" s="10">
        <f>IF(OR($J165="",$O165=""),"",$O165/$J165)</f>
        <v/>
      </c>
      <c r="U165" s="10" t="n"/>
      <c r="V165" s="10">
        <f>IF($A165="","",IF(AND($A165&lt;&gt;"",NOT(OR($U165="Concluído",$U165="Concluido")),TODAY()&gt;$A165),"SIM","NÃO"))</f>
        <v/>
      </c>
      <c r="W165" s="10">
        <f>IF(OR($A165="",$I165="",$M165=""),"",SUMIFS($M$2:M165,$I$2:I165,$I165,$A$2:A165,$A165)-$M165)</f>
        <v/>
      </c>
      <c r="X165" s="10">
        <f>IF(OR($A165="",$I165=""),"",SUMIFS($M$2:$M$4922,$I$2:$I$4922,$I165,$A$2:$A$4922,$A165))</f>
        <v/>
      </c>
      <c r="Y165" s="10">
        <f>IFERROR(VLOOKUP($I165,'02_Cad_Maquinas'!$B$2:$H$200,7,FALSE()),"")</f>
        <v/>
      </c>
      <c r="Z165" s="10">
        <f>IF(OR($X165="",$Y165=""),"",$Y165-$X165)</f>
        <v/>
      </c>
      <c r="AA165" s="11">
        <f>IF(OR($X165="",$Y165=""),"",$X165/$Y165)</f>
        <v/>
      </c>
      <c r="AB165" s="10" t="n"/>
      <c r="AC165" s="10">
        <f>IF($B165="","","|"&amp;SUBSTITUTE(TRIM(SUBSTITUTE(SUBSTITUTE(SUBSTITUTE(SUBSTITUTE(SUBSTITUTE(SUBSTITUTE(SUBSTITUTE(SUBSTITUTE(SUBSTITUTE(SUBSTITUTE(SUBSTITUTE(SUBSTITUTE(SUBSTITUTE(SUBSTITUTE(TRIM($B165&amp;""),CHAR(10)," "),CHAR(13)," "),"."," "),";"," "),","," "),"/"," "),"+"," "),"-"," "),"  "," "),"  "," "),"  "," "),"  "," "),"  "," "),"  "," "))," ","|")&amp;"|")</f>
        <v/>
      </c>
      <c r="AD165" s="10">
        <f>TRIM($I165&amp;"")</f>
        <v/>
      </c>
    </row>
    <row r="166" ht="24" customHeight="1">
      <c r="A166" s="9" t="n">
        <v>46202</v>
      </c>
      <c r="B166" s="10" t="n">
        <v>10179</v>
      </c>
      <c r="C166" s="10" t="n"/>
      <c r="D166" s="10" t="inlineStr">
        <is>
          <t>COLADEIRA 23</t>
        </is>
      </c>
      <c r="E166" s="10" t="n">
        <v>30080004</v>
      </c>
      <c r="F166" s="10" t="inlineStr">
        <is>
          <t>(6)TRAV. MAIOR 1320X65 (135)X15 MDP-AMST.1,36X1,36</t>
        </is>
      </c>
      <c r="G166" s="10" t="inlineStr">
        <is>
          <t>COLADEIRA 23</t>
        </is>
      </c>
      <c r="H166" s="10" t="inlineStr">
        <is>
          <t>COLADEIRA 23</t>
        </is>
      </c>
      <c r="I166" s="10" t="inlineStr">
        <is>
          <t>COLADEIRA 23</t>
        </is>
      </c>
      <c r="J166" s="9" t="n">
        <v>2</v>
      </c>
      <c r="K166" s="10">
        <f>IF($E166="","",IFERROR(INDEX('01_Cad_Pecas'!$H$2:$H$5000,MATCH($E166,'01_Cad_Pecas'!$D$2:$D$5000,0)),IFERROR(INDEX('01_Cad_Pecas'!$H$2:$H$5000,MATCH(VALUE($E166),'01_Cad_Pecas'!$D$2:$D$5000,0)),"")))</f>
        <v/>
      </c>
      <c r="L166" s="10">
        <f>IF($E166="","",IFERROR(INDEX('01_Cad_Pecas'!$I$2:$I$5000,MATCH($E166,'01_Cad_Pecas'!$D$2:$D$5000,0)),IFERROR(INDEX('01_Cad_Pecas'!$I$2:$I$5000,MATCH(VALUE($E166),'01_Cad_Pecas'!$D$2:$D$5000,0)),"")))</f>
        <v/>
      </c>
      <c r="M166" s="10">
        <f>IF(OR($J166="",$L166=""),"",IF($K166="",0,$K166)+$J166*$L166)</f>
        <v/>
      </c>
      <c r="N166" s="10" t="n">
        <v>46200</v>
      </c>
      <c r="O166" s="9" t="n">
        <v>2</v>
      </c>
      <c r="P166" s="10" t="n"/>
      <c r="Q166" s="10" t="n"/>
      <c r="R166" s="10">
        <f>IF(AND($P166&lt;&gt;"",$Q166&lt;&gt;""),($Q166-$P166)*1440,IF(AND($O166&lt;&gt;"",$L166&lt;&gt;""),IF($K166="",0,$K166)+$O166*$L166,""))</f>
        <v/>
      </c>
      <c r="S166" s="10" t="n"/>
      <c r="T166" s="10">
        <f>IF(OR($J166="",$O166=""),"",$O166/$J166)</f>
        <v/>
      </c>
      <c r="U166" s="10" t="n"/>
      <c r="V166" s="10">
        <f>IF($A166="","",IF(AND($A166&lt;&gt;"",NOT(OR($U166="Concluído",$U166="Concluido")),TODAY()&gt;$A166),"SIM","NÃO"))</f>
        <v/>
      </c>
      <c r="W166" s="10">
        <f>IF(OR($A166="",$I166="",$M166=""),"",SUMIFS($M$2:M166,$I$2:I166,$I166,$A$2:A166,$A166)-$M166)</f>
        <v/>
      </c>
      <c r="X166" s="10">
        <f>IF(OR($A166="",$I166=""),"",SUMIFS($M$2:$M$4922,$I$2:$I$4922,$I166,$A$2:$A$4922,$A166))</f>
        <v/>
      </c>
      <c r="Y166" s="10">
        <f>IFERROR(VLOOKUP($I166,'02_Cad_Maquinas'!$B$2:$H$200,7,FALSE()),"")</f>
        <v/>
      </c>
      <c r="Z166" s="10">
        <f>IF(OR($X166="",$Y166=""),"",$Y166-$X166)</f>
        <v/>
      </c>
      <c r="AA166" s="11">
        <f>IF(OR($X166="",$Y166=""),"",$X166/$Y166)</f>
        <v/>
      </c>
      <c r="AB166" s="10" t="n"/>
      <c r="AC166" s="10">
        <f>IF($B166="","","|"&amp;SUBSTITUTE(TRIM(SUBSTITUTE(SUBSTITUTE(SUBSTITUTE(SUBSTITUTE(SUBSTITUTE(SUBSTITUTE(SUBSTITUTE(SUBSTITUTE(SUBSTITUTE(SUBSTITUTE(SUBSTITUTE(SUBSTITUTE(SUBSTITUTE(SUBSTITUTE(TRIM($B166&amp;""),CHAR(10)," "),CHAR(13)," "),"."," "),";"," "),","," "),"/"," "),"+"," "),"-"," "),"  "," "),"  "," "),"  "," "),"  "," "),"  "," "),"  "," "))," ","|")&amp;"|")</f>
        <v/>
      </c>
      <c r="AD166" s="10">
        <f>TRIM($I166&amp;"")</f>
        <v/>
      </c>
    </row>
    <row r="167" ht="24" customHeight="1">
      <c r="A167" s="9" t="n">
        <v>46202</v>
      </c>
      <c r="B167" s="10" t="n">
        <v>10179</v>
      </c>
      <c r="C167" s="10" t="n"/>
      <c r="D167" s="10" t="inlineStr">
        <is>
          <t>COLADEIRA 23</t>
        </is>
      </c>
      <c r="E167" s="10" t="n">
        <v>30080005</v>
      </c>
      <c r="F167" s="10" t="inlineStr">
        <is>
          <t>(5) TRAV. MENOR1190X65X15 MDP-MESA AMST.1,36X1,36</t>
        </is>
      </c>
      <c r="G167" s="10" t="inlineStr">
        <is>
          <t>COLADEIRA 23</t>
        </is>
      </c>
      <c r="H167" s="10" t="inlineStr">
        <is>
          <t>COLADEIRA 23</t>
        </is>
      </c>
      <c r="I167" s="10" t="inlineStr">
        <is>
          <t>COLADEIRA 23</t>
        </is>
      </c>
      <c r="J167" s="9" t="n">
        <v>2</v>
      </c>
      <c r="K167" s="10">
        <f>IF($E167="","",IFERROR(INDEX('01_Cad_Pecas'!$H$2:$H$5000,MATCH($E167,'01_Cad_Pecas'!$D$2:$D$5000,0)),IFERROR(INDEX('01_Cad_Pecas'!$H$2:$H$5000,MATCH(VALUE($E167),'01_Cad_Pecas'!$D$2:$D$5000,0)),"")))</f>
        <v/>
      </c>
      <c r="L167" s="10">
        <f>IF($E167="","",IFERROR(INDEX('01_Cad_Pecas'!$I$2:$I$5000,MATCH($E167,'01_Cad_Pecas'!$D$2:$D$5000,0)),IFERROR(INDEX('01_Cad_Pecas'!$I$2:$I$5000,MATCH(VALUE($E167),'01_Cad_Pecas'!$D$2:$D$5000,0)),"")))</f>
        <v/>
      </c>
      <c r="M167" s="10">
        <f>IF(OR($J167="",$L167=""),"",IF($K167="",0,$K167)+$J167*$L167)</f>
        <v/>
      </c>
      <c r="N167" s="10" t="n">
        <v>46200</v>
      </c>
      <c r="O167" s="9" t="n">
        <v>2</v>
      </c>
      <c r="P167" s="10" t="n"/>
      <c r="Q167" s="10" t="n"/>
      <c r="R167" s="10">
        <f>IF(AND($P167&lt;&gt;"",$Q167&lt;&gt;""),($Q167-$P167)*1440,IF(AND($O167&lt;&gt;"",$L167&lt;&gt;""),IF($K167="",0,$K167)+$O167*$L167,""))</f>
        <v/>
      </c>
      <c r="S167" s="10" t="n"/>
      <c r="T167" s="10">
        <f>IF(OR($J167="",$O167=""),"",$O167/$J167)</f>
        <v/>
      </c>
      <c r="U167" s="10" t="n"/>
      <c r="V167" s="10">
        <f>IF($A167="","",IF(AND($A167&lt;&gt;"",NOT(OR($U167="Concluído",$U167="Concluido")),TODAY()&gt;$A167),"SIM","NÃO"))</f>
        <v/>
      </c>
      <c r="W167" s="10">
        <f>IF(OR($A167="",$I167="",$M167=""),"",SUMIFS($M$2:M167,$I$2:I167,$I167,$A$2:A167,$A167)-$M167)</f>
        <v/>
      </c>
      <c r="X167" s="10">
        <f>IF(OR($A167="",$I167=""),"",SUMIFS($M$2:$M$4922,$I$2:$I$4922,$I167,$A$2:$A$4922,$A167))</f>
        <v/>
      </c>
      <c r="Y167" s="10">
        <f>IFERROR(VLOOKUP($I167,'02_Cad_Maquinas'!$B$2:$H$200,7,FALSE()),"")</f>
        <v/>
      </c>
      <c r="Z167" s="10">
        <f>IF(OR($X167="",$Y167=""),"",$Y167-$X167)</f>
        <v/>
      </c>
      <c r="AA167" s="11">
        <f>IF(OR($X167="",$Y167=""),"",$X167/$Y167)</f>
        <v/>
      </c>
      <c r="AB167" s="10" t="n"/>
      <c r="AC167" s="10">
        <f>IF($B167="","","|"&amp;SUBSTITUTE(TRIM(SUBSTITUTE(SUBSTITUTE(SUBSTITUTE(SUBSTITUTE(SUBSTITUTE(SUBSTITUTE(SUBSTITUTE(SUBSTITUTE(SUBSTITUTE(SUBSTITUTE(SUBSTITUTE(SUBSTITUTE(SUBSTITUTE(SUBSTITUTE(TRIM($B167&amp;""),CHAR(10)," "),CHAR(13)," "),"."," "),";"," "),","," "),"/"," "),"+"," "),"-"," "),"  "," "),"  "," "),"  "," "),"  "," "),"  "," "),"  "," "))," ","|")&amp;"|")</f>
        <v/>
      </c>
      <c r="AD167" s="10">
        <f>TRIM($I167&amp;"")</f>
        <v/>
      </c>
    </row>
    <row r="168" ht="24" customHeight="1">
      <c r="A168" s="9" t="n">
        <v>46202</v>
      </c>
      <c r="B168" s="10" t="n">
        <v>10179</v>
      </c>
      <c r="C168" s="10" t="n"/>
      <c r="D168" s="10" t="inlineStr">
        <is>
          <t>COLADEIRA 23</t>
        </is>
      </c>
      <c r="E168" s="10" t="n">
        <v>30080005</v>
      </c>
      <c r="F168" s="10" t="inlineStr">
        <is>
          <t>(5) TRAV. MENOR1190X65X15 MDP-MESA AMST.1,36X1,36</t>
        </is>
      </c>
      <c r="G168" s="10" t="inlineStr">
        <is>
          <t>COLADEIRA 23</t>
        </is>
      </c>
      <c r="H168" s="10" t="inlineStr">
        <is>
          <t>COLADEIRA 23</t>
        </is>
      </c>
      <c r="I168" s="10" t="inlineStr">
        <is>
          <t>COLADEIRA 23</t>
        </is>
      </c>
      <c r="J168" s="9" t="n">
        <v>2</v>
      </c>
      <c r="K168" s="10">
        <f>IF($E168="","",IFERROR(INDEX('01_Cad_Pecas'!$H$2:$H$5000,MATCH($E168,'01_Cad_Pecas'!$D$2:$D$5000,0)),IFERROR(INDEX('01_Cad_Pecas'!$H$2:$H$5000,MATCH(VALUE($E168),'01_Cad_Pecas'!$D$2:$D$5000,0)),"")))</f>
        <v/>
      </c>
      <c r="L168" s="10">
        <f>IF($E168="","",IFERROR(INDEX('01_Cad_Pecas'!$I$2:$I$5000,MATCH($E168,'01_Cad_Pecas'!$D$2:$D$5000,0)),IFERROR(INDEX('01_Cad_Pecas'!$I$2:$I$5000,MATCH(VALUE($E168),'01_Cad_Pecas'!$D$2:$D$5000,0)),"")))</f>
        <v/>
      </c>
      <c r="M168" s="10">
        <f>IF(OR($J168="",$L168=""),"",IF($K168="",0,$K168)+$J168*$L168)</f>
        <v/>
      </c>
      <c r="N168" s="10" t="n">
        <v>46200</v>
      </c>
      <c r="O168" s="9" t="n">
        <v>2</v>
      </c>
      <c r="P168" s="10" t="n"/>
      <c r="Q168" s="10" t="n"/>
      <c r="R168" s="10">
        <f>IF(AND($P168&lt;&gt;"",$Q168&lt;&gt;""),($Q168-$P168)*1440,IF(AND($O168&lt;&gt;"",$L168&lt;&gt;""),IF($K168="",0,$K168)+$O168*$L168,""))</f>
        <v/>
      </c>
      <c r="S168" s="10" t="n"/>
      <c r="T168" s="10">
        <f>IF(OR($J168="",$O168=""),"",$O168/$J168)</f>
        <v/>
      </c>
      <c r="U168" s="10" t="n"/>
      <c r="V168" s="10">
        <f>IF($A168="","",IF(AND($A168&lt;&gt;"",NOT(OR($U168="Concluído",$U168="Concluido")),TODAY()&gt;$A168),"SIM","NÃO"))</f>
        <v/>
      </c>
      <c r="W168" s="10">
        <f>IF(OR($A168="",$I168="",$M168=""),"",SUMIFS($M$2:M168,$I$2:I168,$I168,$A$2:A168,$A168)-$M168)</f>
        <v/>
      </c>
      <c r="X168" s="10">
        <f>IF(OR($A168="",$I168=""),"",SUMIFS($M$2:$M$4922,$I$2:$I$4922,$I168,$A$2:$A$4922,$A168))</f>
        <v/>
      </c>
      <c r="Y168" s="10">
        <f>IFERROR(VLOOKUP($I168,'02_Cad_Maquinas'!$B$2:$H$200,7,FALSE()),"")</f>
        <v/>
      </c>
      <c r="Z168" s="10">
        <f>IF(OR($X168="",$Y168=""),"",$Y168-$X168)</f>
        <v/>
      </c>
      <c r="AA168" s="11">
        <f>IF(OR($X168="",$Y168=""),"",$X168/$Y168)</f>
        <v/>
      </c>
      <c r="AB168" s="10" t="n"/>
      <c r="AC168" s="10">
        <f>IF($B168="","","|"&amp;SUBSTITUTE(TRIM(SUBSTITUTE(SUBSTITUTE(SUBSTITUTE(SUBSTITUTE(SUBSTITUTE(SUBSTITUTE(SUBSTITUTE(SUBSTITUTE(SUBSTITUTE(SUBSTITUTE(SUBSTITUTE(SUBSTITUTE(SUBSTITUTE(SUBSTITUTE(TRIM($B168&amp;""),CHAR(10)," "),CHAR(13)," "),"."," "),";"," "),","," "),"/"," "),"+"," "),"-"," "),"  "," "),"  "," "),"  "," "),"  "," "),"  "," "),"  "," "))," ","|")&amp;"|")</f>
        <v/>
      </c>
      <c r="AD168" s="10">
        <f>TRIM($I168&amp;"")</f>
        <v/>
      </c>
    </row>
    <row r="169" ht="24" customHeight="1">
      <c r="A169" s="9" t="n">
        <v>46202</v>
      </c>
      <c r="B169" s="10" t="n">
        <v>10179</v>
      </c>
      <c r="C169" s="10" t="n"/>
      <c r="D169" s="10" t="inlineStr">
        <is>
          <t>COLADEIRA 23</t>
        </is>
      </c>
      <c r="E169" s="10" t="n">
        <v>30080005</v>
      </c>
      <c r="F169" s="10" t="inlineStr">
        <is>
          <t>(5) TRAV. MENOR1190X65X15 MDP-MESA AMST.1,36X1,36</t>
        </is>
      </c>
      <c r="G169" s="10" t="inlineStr">
        <is>
          <t>COLADEIRA 23</t>
        </is>
      </c>
      <c r="H169" s="10" t="inlineStr">
        <is>
          <t>COLADEIRA 23</t>
        </is>
      </c>
      <c r="I169" s="10" t="inlineStr">
        <is>
          <t>COLADEIRA 23</t>
        </is>
      </c>
      <c r="J169" s="9" t="n">
        <v>2</v>
      </c>
      <c r="K169" s="10">
        <f>IF($E169="","",IFERROR(INDEX('01_Cad_Pecas'!$H$2:$H$5000,MATCH($E169,'01_Cad_Pecas'!$D$2:$D$5000,0)),IFERROR(INDEX('01_Cad_Pecas'!$H$2:$H$5000,MATCH(VALUE($E169),'01_Cad_Pecas'!$D$2:$D$5000,0)),"")))</f>
        <v/>
      </c>
      <c r="L169" s="10">
        <f>IF($E169="","",IFERROR(INDEX('01_Cad_Pecas'!$I$2:$I$5000,MATCH($E169,'01_Cad_Pecas'!$D$2:$D$5000,0)),IFERROR(INDEX('01_Cad_Pecas'!$I$2:$I$5000,MATCH(VALUE($E169),'01_Cad_Pecas'!$D$2:$D$5000,0)),"")))</f>
        <v/>
      </c>
      <c r="M169" s="10">
        <f>IF(OR($J169="",$L169=""),"",IF($K169="",0,$K169)+$J169*$L169)</f>
        <v/>
      </c>
      <c r="N169" s="10" t="n">
        <v>46200</v>
      </c>
      <c r="O169" s="9" t="n">
        <v>2</v>
      </c>
      <c r="P169" s="10" t="n"/>
      <c r="Q169" s="10" t="n"/>
      <c r="R169" s="10">
        <f>IF(AND($P169&lt;&gt;"",$Q169&lt;&gt;""),($Q169-$P169)*1440,IF(AND($O169&lt;&gt;"",$L169&lt;&gt;""),IF($K169="",0,$K169)+$O169*$L169,""))</f>
        <v/>
      </c>
      <c r="S169" s="10" t="n"/>
      <c r="T169" s="10">
        <f>IF(OR($J169="",$O169=""),"",$O169/$J169)</f>
        <v/>
      </c>
      <c r="U169" s="10" t="n"/>
      <c r="V169" s="10">
        <f>IF($A169="","",IF(AND($A169&lt;&gt;"",NOT(OR($U169="Concluído",$U169="Concluido")),TODAY()&gt;$A169),"SIM","NÃO"))</f>
        <v/>
      </c>
      <c r="W169" s="10">
        <f>IF(OR($A169="",$I169="",$M169=""),"",SUMIFS($M$2:M169,$I$2:I169,$I169,$A$2:A169,$A169)-$M169)</f>
        <v/>
      </c>
      <c r="X169" s="10">
        <f>IF(OR($A169="",$I169=""),"",SUMIFS($M$2:$M$4922,$I$2:$I$4922,$I169,$A$2:$A$4922,$A169))</f>
        <v/>
      </c>
      <c r="Y169" s="10">
        <f>IFERROR(VLOOKUP($I169,'02_Cad_Maquinas'!$B$2:$H$200,7,FALSE()),"")</f>
        <v/>
      </c>
      <c r="Z169" s="10">
        <f>IF(OR($X169="",$Y169=""),"",$Y169-$X169)</f>
        <v/>
      </c>
      <c r="AA169" s="11">
        <f>IF(OR($X169="",$Y169=""),"",$X169/$Y169)</f>
        <v/>
      </c>
      <c r="AB169" s="10" t="n"/>
      <c r="AC169" s="10">
        <f>IF($B169="","","|"&amp;SUBSTITUTE(TRIM(SUBSTITUTE(SUBSTITUTE(SUBSTITUTE(SUBSTITUTE(SUBSTITUTE(SUBSTITUTE(SUBSTITUTE(SUBSTITUTE(SUBSTITUTE(SUBSTITUTE(SUBSTITUTE(SUBSTITUTE(SUBSTITUTE(SUBSTITUTE(TRIM($B169&amp;""),CHAR(10)," "),CHAR(13)," "),"."," "),";"," "),","," "),"/"," "),"+"," "),"-"," "),"  "," "),"  "," "),"  "," "),"  "," "),"  "," "),"  "," "))," ","|")&amp;"|")</f>
        <v/>
      </c>
      <c r="AD169" s="10">
        <f>TRIM($I169&amp;"")</f>
        <v/>
      </c>
    </row>
    <row r="170" ht="24" customHeight="1">
      <c r="A170" s="9" t="n">
        <v>46202</v>
      </c>
      <c r="B170" s="10" t="n">
        <v>10179</v>
      </c>
      <c r="C170" s="10" t="n"/>
      <c r="D170" s="10" t="inlineStr">
        <is>
          <t>COLADEIRA 23</t>
        </is>
      </c>
      <c r="E170" s="10" t="n">
        <v>20019005</v>
      </c>
      <c r="F170" s="10" t="inlineStr">
        <is>
          <t>RIPA 751X70X12 MDF - MESA SANTIAGO</t>
        </is>
      </c>
      <c r="G170" s="10" t="inlineStr">
        <is>
          <t>COLADEIRA 23</t>
        </is>
      </c>
      <c r="H170" s="10" t="inlineStr">
        <is>
          <t>COLADEIRA 23</t>
        </is>
      </c>
      <c r="I170" s="10" t="inlineStr">
        <is>
          <t>COLADEIRA 23</t>
        </is>
      </c>
      <c r="J170" s="9" t="n">
        <v>36</v>
      </c>
      <c r="K170" s="10">
        <f>IF($E170="","",IFERROR(INDEX('01_Cad_Pecas'!$H$2:$H$5000,MATCH($E170,'01_Cad_Pecas'!$D$2:$D$5000,0)),IFERROR(INDEX('01_Cad_Pecas'!$H$2:$H$5000,MATCH(VALUE($E170),'01_Cad_Pecas'!$D$2:$D$5000,0)),"")))</f>
        <v/>
      </c>
      <c r="L170" s="10">
        <f>IF($E170="","",IFERROR(INDEX('01_Cad_Pecas'!$I$2:$I$5000,MATCH($E170,'01_Cad_Pecas'!$D$2:$D$5000,0)),IFERROR(INDEX('01_Cad_Pecas'!$I$2:$I$5000,MATCH(VALUE($E170),'01_Cad_Pecas'!$D$2:$D$5000,0)),"")))</f>
        <v/>
      </c>
      <c r="M170" s="10">
        <f>IF(OR($J170="",$L170=""),"",IF($K170="",0,$K170)+$J170*$L170)</f>
        <v/>
      </c>
      <c r="N170" s="10" t="n">
        <v>46200</v>
      </c>
      <c r="O170" s="9" t="n">
        <v>36</v>
      </c>
      <c r="P170" s="10" t="n"/>
      <c r="Q170" s="10" t="n"/>
      <c r="R170" s="10">
        <f>IF(AND($P170&lt;&gt;"",$Q170&lt;&gt;""),($Q170-$P170)*1440,IF(AND($O170&lt;&gt;"",$L170&lt;&gt;""),IF($K170="",0,$K170)+$O170*$L170,""))</f>
        <v/>
      </c>
      <c r="S170" s="10" t="n"/>
      <c r="T170" s="10">
        <f>IF(OR($J170="",$O170=""),"",$O170/$J170)</f>
        <v/>
      </c>
      <c r="U170" s="10" t="n"/>
      <c r="V170" s="10">
        <f>IF($A170="","",IF(AND($A170&lt;&gt;"",NOT(OR($U170="Concluído",$U170="Concluido")),TODAY()&gt;$A170),"SIM","NÃO"))</f>
        <v/>
      </c>
      <c r="W170" s="10">
        <f>IF(OR($A170="",$I170="",$M170=""),"",SUMIFS($M$2:M170,$I$2:I170,$I170,$A$2:A170,$A170)-$M170)</f>
        <v/>
      </c>
      <c r="X170" s="10">
        <f>IF(OR($A170="",$I170=""),"",SUMIFS($M$2:$M$4922,$I$2:$I$4922,$I170,$A$2:$A$4922,$A170))</f>
        <v/>
      </c>
      <c r="Y170" s="10">
        <f>IFERROR(VLOOKUP($I170,'02_Cad_Maquinas'!$B$2:$H$200,7,FALSE()),"")</f>
        <v/>
      </c>
      <c r="Z170" s="10">
        <f>IF(OR($X170="",$Y170=""),"",$Y170-$X170)</f>
        <v/>
      </c>
      <c r="AA170" s="11">
        <f>IF(OR($X170="",$Y170=""),"",$X170/$Y170)</f>
        <v/>
      </c>
      <c r="AB170" s="10" t="n"/>
      <c r="AC170" s="10">
        <f>IF($B170="","","|"&amp;SUBSTITUTE(TRIM(SUBSTITUTE(SUBSTITUTE(SUBSTITUTE(SUBSTITUTE(SUBSTITUTE(SUBSTITUTE(SUBSTITUTE(SUBSTITUTE(SUBSTITUTE(SUBSTITUTE(SUBSTITUTE(SUBSTITUTE(SUBSTITUTE(SUBSTITUTE(TRIM($B170&amp;""),CHAR(10)," "),CHAR(13)," "),"."," "),";"," "),","," "),"/"," "),"+"," "),"-"," "),"  "," "),"  "," "),"  "," "),"  "," "),"  "," "),"  "," "))," ","|")&amp;"|")</f>
        <v/>
      </c>
      <c r="AD170" s="10">
        <f>TRIM($I170&amp;"")</f>
        <v/>
      </c>
    </row>
    <row r="171" ht="24" customHeight="1">
      <c r="A171" s="9" t="n">
        <v>46202</v>
      </c>
      <c r="B171" s="10" t="n">
        <v>10179</v>
      </c>
      <c r="C171" s="10" t="n"/>
      <c r="D171" s="10" t="inlineStr">
        <is>
          <t>COLADEIRA 23</t>
        </is>
      </c>
      <c r="E171" s="10" t="n">
        <v>20019603</v>
      </c>
      <c r="F171" s="10" t="inlineStr">
        <is>
          <t>(3) BASE 572X572X12 MDF - MESA SANTIAGO 1,36</t>
        </is>
      </c>
      <c r="G171" s="10" t="inlineStr">
        <is>
          <t>COLADEIRA 23</t>
        </is>
      </c>
      <c r="H171" s="10" t="inlineStr">
        <is>
          <t>COLADEIRA 23</t>
        </is>
      </c>
      <c r="I171" s="10" t="inlineStr">
        <is>
          <t>COLADEIRA 23</t>
        </is>
      </c>
      <c r="J171" s="9" t="n">
        <v>3</v>
      </c>
      <c r="K171" s="10">
        <f>IF($E171="","",IFERROR(INDEX('01_Cad_Pecas'!$H$2:$H$5000,MATCH($E171,'01_Cad_Pecas'!$D$2:$D$5000,0)),IFERROR(INDEX('01_Cad_Pecas'!$H$2:$H$5000,MATCH(VALUE($E171),'01_Cad_Pecas'!$D$2:$D$5000,0)),"")))</f>
        <v/>
      </c>
      <c r="L171" s="10">
        <f>IF($E171="","",IFERROR(INDEX('01_Cad_Pecas'!$I$2:$I$5000,MATCH($E171,'01_Cad_Pecas'!$D$2:$D$5000,0)),IFERROR(INDEX('01_Cad_Pecas'!$I$2:$I$5000,MATCH(VALUE($E171),'01_Cad_Pecas'!$D$2:$D$5000,0)),"")))</f>
        <v/>
      </c>
      <c r="M171" s="10">
        <f>IF(OR($J171="",$L171=""),"",IF($K171="",0,$K171)+$J171*$L171)</f>
        <v/>
      </c>
      <c r="N171" s="10" t="n">
        <v>46200</v>
      </c>
      <c r="O171" s="9" t="n">
        <v>3</v>
      </c>
      <c r="P171" s="10" t="n"/>
      <c r="Q171" s="10" t="n"/>
      <c r="R171" s="10">
        <f>IF(AND($P171&lt;&gt;"",$Q171&lt;&gt;""),($Q171-$P171)*1440,IF(AND($O171&lt;&gt;"",$L171&lt;&gt;""),IF($K171="",0,$K171)+$O171*$L171,""))</f>
        <v/>
      </c>
      <c r="S171" s="10" t="n"/>
      <c r="T171" s="10">
        <f>IF(OR($J171="",$O171=""),"",$O171/$J171)</f>
        <v/>
      </c>
      <c r="U171" s="10" t="n"/>
      <c r="V171" s="10">
        <f>IF($A171="","",IF(AND($A171&lt;&gt;"",NOT(OR($U171="Concluído",$U171="Concluido")),TODAY()&gt;$A171),"SIM","NÃO"))</f>
        <v/>
      </c>
      <c r="W171" s="10">
        <f>IF(OR($A171="",$I171="",$M171=""),"",SUMIFS($M$2:M171,$I$2:I171,$I171,$A$2:A171,$A171)-$M171)</f>
        <v/>
      </c>
      <c r="X171" s="10">
        <f>IF(OR($A171="",$I171=""),"",SUMIFS($M$2:$M$4922,$I$2:$I$4922,$I171,$A$2:$A$4922,$A171))</f>
        <v/>
      </c>
      <c r="Y171" s="10">
        <f>IFERROR(VLOOKUP($I171,'02_Cad_Maquinas'!$B$2:$H$200,7,FALSE()),"")</f>
        <v/>
      </c>
      <c r="Z171" s="10">
        <f>IF(OR($X171="",$Y171=""),"",$Y171-$X171)</f>
        <v/>
      </c>
      <c r="AA171" s="11">
        <f>IF(OR($X171="",$Y171=""),"",$X171/$Y171)</f>
        <v/>
      </c>
      <c r="AB171" s="10" t="n"/>
      <c r="AC171" s="10">
        <f>IF($B171="","","|"&amp;SUBSTITUTE(TRIM(SUBSTITUTE(SUBSTITUTE(SUBSTITUTE(SUBSTITUTE(SUBSTITUTE(SUBSTITUTE(SUBSTITUTE(SUBSTITUTE(SUBSTITUTE(SUBSTITUTE(SUBSTITUTE(SUBSTITUTE(SUBSTITUTE(SUBSTITUTE(TRIM($B171&amp;""),CHAR(10)," "),CHAR(13)," "),"."," "),";"," "),","," "),"/"," "),"+"," "),"-"," "),"  "," "),"  "," "),"  "," "),"  "," "),"  "," "),"  "," "))," ","|")&amp;"|")</f>
        <v/>
      </c>
      <c r="AD171" s="10">
        <f>TRIM($I171&amp;"")</f>
        <v/>
      </c>
    </row>
    <row r="172" ht="24" customHeight="1">
      <c r="A172" s="9" t="n">
        <v>46202</v>
      </c>
      <c r="B172" s="10" t="n">
        <v>10179</v>
      </c>
      <c r="C172" s="10" t="n"/>
      <c r="D172" s="10" t="inlineStr">
        <is>
          <t>COLADEIRA 23</t>
        </is>
      </c>
      <c r="E172" s="10" t="n">
        <v>20019606</v>
      </c>
      <c r="F172" s="10" t="inlineStr">
        <is>
          <t>(1-6) LATERAL RIPADA - MESA SANTIAGO 1,36</t>
        </is>
      </c>
      <c r="G172" s="10" t="inlineStr">
        <is>
          <t>COLADEIRA 23</t>
        </is>
      </c>
      <c r="H172" s="10" t="inlineStr">
        <is>
          <t>COLADEIRA 23</t>
        </is>
      </c>
      <c r="I172" s="10" t="inlineStr">
        <is>
          <t>COLADEIRA 23</t>
        </is>
      </c>
      <c r="J172" s="9" t="n">
        <v>6</v>
      </c>
      <c r="K172" s="10">
        <f>IF($E172="","",IFERROR(INDEX('01_Cad_Pecas'!$H$2:$H$5000,MATCH($E172,'01_Cad_Pecas'!$D$2:$D$5000,0)),IFERROR(INDEX('01_Cad_Pecas'!$H$2:$H$5000,MATCH(VALUE($E172),'01_Cad_Pecas'!$D$2:$D$5000,0)),"")))</f>
        <v/>
      </c>
      <c r="L172" s="10">
        <f>IF($E172="","",IFERROR(INDEX('01_Cad_Pecas'!$I$2:$I$5000,MATCH($E172,'01_Cad_Pecas'!$D$2:$D$5000,0)),IFERROR(INDEX('01_Cad_Pecas'!$I$2:$I$5000,MATCH(VALUE($E172),'01_Cad_Pecas'!$D$2:$D$5000,0)),"")))</f>
        <v/>
      </c>
      <c r="M172" s="10">
        <f>IF(OR($J172="",$L172=""),"",IF($K172="",0,$K172)+$J172*$L172)</f>
        <v/>
      </c>
      <c r="N172" s="10" t="n">
        <v>46200</v>
      </c>
      <c r="O172" s="9" t="n">
        <v>6</v>
      </c>
      <c r="P172" s="10" t="n"/>
      <c r="Q172" s="10" t="n"/>
      <c r="R172" s="10">
        <f>IF(AND($P172&lt;&gt;"",$Q172&lt;&gt;""),($Q172-$P172)*1440,IF(AND($O172&lt;&gt;"",$L172&lt;&gt;""),IF($K172="",0,$K172)+$O172*$L172,""))</f>
        <v/>
      </c>
      <c r="S172" s="10" t="n"/>
      <c r="T172" s="10">
        <f>IF(OR($J172="",$O172=""),"",$O172/$J172)</f>
        <v/>
      </c>
      <c r="U172" s="10" t="n"/>
      <c r="V172" s="10">
        <f>IF($A172="","",IF(AND($A172&lt;&gt;"",NOT(OR($U172="Concluído",$U172="Concluido")),TODAY()&gt;$A172),"SIM","NÃO"))</f>
        <v/>
      </c>
      <c r="W172" s="10">
        <f>IF(OR($A172="",$I172="",$M172=""),"",SUMIFS($M$2:M172,$I$2:I172,$I172,$A$2:A172,$A172)-$M172)</f>
        <v/>
      </c>
      <c r="X172" s="10">
        <f>IF(OR($A172="",$I172=""),"",SUMIFS($M$2:$M$4922,$I$2:$I$4922,$I172,$A$2:$A$4922,$A172))</f>
        <v/>
      </c>
      <c r="Y172" s="10">
        <f>IFERROR(VLOOKUP($I172,'02_Cad_Maquinas'!$B$2:$H$200,7,FALSE()),"")</f>
        <v/>
      </c>
      <c r="Z172" s="10">
        <f>IF(OR($X172="",$Y172=""),"",$Y172-$X172)</f>
        <v/>
      </c>
      <c r="AA172" s="11">
        <f>IF(OR($X172="",$Y172=""),"",$X172/$Y172)</f>
        <v/>
      </c>
      <c r="AB172" s="10" t="n"/>
      <c r="AC172" s="10">
        <f>IF($B172="","","|"&amp;SUBSTITUTE(TRIM(SUBSTITUTE(SUBSTITUTE(SUBSTITUTE(SUBSTITUTE(SUBSTITUTE(SUBSTITUTE(SUBSTITUTE(SUBSTITUTE(SUBSTITUTE(SUBSTITUTE(SUBSTITUTE(SUBSTITUTE(SUBSTITUTE(SUBSTITUTE(TRIM($B172&amp;""),CHAR(10)," "),CHAR(13)," "),"."," "),";"," "),","," "),"/"," "),"+"," "),"-"," "),"  "," "),"  "," "),"  "," "),"  "," "),"  "," "),"  "," "))," ","|")&amp;"|")</f>
        <v/>
      </c>
      <c r="AD172" s="10">
        <f>TRIM($I172&amp;"")</f>
        <v/>
      </c>
    </row>
    <row r="173" ht="24" customHeight="1">
      <c r="A173" s="9" t="n">
        <v>46202</v>
      </c>
      <c r="B173" s="10" t="n">
        <v>10179</v>
      </c>
      <c r="C173" s="10" t="n"/>
      <c r="D173" s="10" t="inlineStr">
        <is>
          <t>COLADEIRA 23</t>
        </is>
      </c>
      <c r="E173" s="10" t="n">
        <v>20013102</v>
      </c>
      <c r="F173" s="10" t="inlineStr">
        <is>
          <t>(10)PE MAIOR 760X100 (170) X15 MDF-MIAMI 1,37X0,80</t>
        </is>
      </c>
      <c r="G173" s="10" t="inlineStr">
        <is>
          <t>COLADEIRA 23</t>
        </is>
      </c>
      <c r="H173" s="10" t="inlineStr">
        <is>
          <t>COLADEIRA 23</t>
        </is>
      </c>
      <c r="I173" s="10" t="inlineStr">
        <is>
          <t>COLADEIRA 23</t>
        </is>
      </c>
      <c r="J173" s="9" t="n">
        <v>8</v>
      </c>
      <c r="K173" s="10">
        <f>IF($E173="","",IFERROR(INDEX('01_Cad_Pecas'!$H$2:$H$5000,MATCH($E173,'01_Cad_Pecas'!$D$2:$D$5000,0)),IFERROR(INDEX('01_Cad_Pecas'!$H$2:$H$5000,MATCH(VALUE($E173),'01_Cad_Pecas'!$D$2:$D$5000,0)),"")))</f>
        <v/>
      </c>
      <c r="L173" s="10">
        <f>IF($E173="","",IFERROR(INDEX('01_Cad_Pecas'!$I$2:$I$5000,MATCH($E173,'01_Cad_Pecas'!$D$2:$D$5000,0)),IFERROR(INDEX('01_Cad_Pecas'!$I$2:$I$5000,MATCH(VALUE($E173),'01_Cad_Pecas'!$D$2:$D$5000,0)),"")))</f>
        <v/>
      </c>
      <c r="M173" s="10">
        <f>IF(OR($J173="",$L173=""),"",IF($K173="",0,$K173)+$J173*$L173)</f>
        <v/>
      </c>
      <c r="N173" s="10" t="n">
        <v>46200</v>
      </c>
      <c r="O173" s="9" t="n">
        <v>8</v>
      </c>
      <c r="P173" s="10" t="n"/>
      <c r="Q173" s="10" t="n"/>
      <c r="R173" s="10">
        <f>IF(AND($P173&lt;&gt;"",$Q173&lt;&gt;""),($Q173-$P173)*1440,IF(AND($O173&lt;&gt;"",$L173&lt;&gt;""),IF($K173="",0,$K173)+$O173*$L173,""))</f>
        <v/>
      </c>
      <c r="S173" s="10" t="n"/>
      <c r="T173" s="10">
        <f>IF(OR($J173="",$O173=""),"",$O173/$J173)</f>
        <v/>
      </c>
      <c r="U173" s="10" t="n"/>
      <c r="V173" s="10">
        <f>IF($A173="","",IF(AND($A173&lt;&gt;"",NOT(OR($U173="Concluído",$U173="Concluido")),TODAY()&gt;$A173),"SIM","NÃO"))</f>
        <v/>
      </c>
      <c r="W173" s="10">
        <f>IF(OR($A173="",$I173="",$M173=""),"",SUMIFS($M$2:M173,$I$2:I173,$I173,$A$2:A173,$A173)-$M173)</f>
        <v/>
      </c>
      <c r="X173" s="10">
        <f>IF(OR($A173="",$I173=""),"",SUMIFS($M$2:$M$4922,$I$2:$I$4922,$I173,$A$2:$A$4922,$A173))</f>
        <v/>
      </c>
      <c r="Y173" s="10">
        <f>IFERROR(VLOOKUP($I173,'02_Cad_Maquinas'!$B$2:$H$200,7,FALSE()),"")</f>
        <v/>
      </c>
      <c r="Z173" s="10">
        <f>IF(OR($X173="",$Y173=""),"",$Y173-$X173)</f>
        <v/>
      </c>
      <c r="AA173" s="11">
        <f>IF(OR($X173="",$Y173=""),"",$X173/$Y173)</f>
        <v/>
      </c>
      <c r="AB173" s="10" t="n"/>
      <c r="AC173" s="10">
        <f>IF($B173="","","|"&amp;SUBSTITUTE(TRIM(SUBSTITUTE(SUBSTITUTE(SUBSTITUTE(SUBSTITUTE(SUBSTITUTE(SUBSTITUTE(SUBSTITUTE(SUBSTITUTE(SUBSTITUTE(SUBSTITUTE(SUBSTITUTE(SUBSTITUTE(SUBSTITUTE(SUBSTITUTE(TRIM($B173&amp;""),CHAR(10)," "),CHAR(13)," "),"."," "),";"," "),","," "),"/"," "),"+"," "),"-"," "),"  "," "),"  "," "),"  "," "),"  "," "),"  "," "),"  "," "))," ","|")&amp;"|")</f>
        <v/>
      </c>
      <c r="AD173" s="10">
        <f>TRIM($I173&amp;"")</f>
        <v/>
      </c>
    </row>
    <row r="174" ht="24" customHeight="1">
      <c r="A174" s="9" t="n">
        <v>46202</v>
      </c>
      <c r="B174" s="10" t="n">
        <v>10179</v>
      </c>
      <c r="C174" s="10" t="n"/>
      <c r="D174" s="10" t="inlineStr">
        <is>
          <t>COLADEIRA 23</t>
        </is>
      </c>
      <c r="E174" s="10" t="n">
        <v>20013103</v>
      </c>
      <c r="F174" s="10" t="inlineStr">
        <is>
          <t>(4) PE MENOR 760X85 (135) X15 MDF-MIAMI 1,37X0,80</t>
        </is>
      </c>
      <c r="G174" s="10" t="inlineStr">
        <is>
          <t>COLADEIRA 23</t>
        </is>
      </c>
      <c r="H174" s="10" t="inlineStr">
        <is>
          <t>COLADEIRA 23</t>
        </is>
      </c>
      <c r="I174" s="10" t="inlineStr">
        <is>
          <t>COLADEIRA 23</t>
        </is>
      </c>
      <c r="J174" s="9" t="n">
        <v>8</v>
      </c>
      <c r="K174" s="10">
        <f>IF($E174="","",IFERROR(INDEX('01_Cad_Pecas'!$H$2:$H$5000,MATCH($E174,'01_Cad_Pecas'!$D$2:$D$5000,0)),IFERROR(INDEX('01_Cad_Pecas'!$H$2:$H$5000,MATCH(VALUE($E174),'01_Cad_Pecas'!$D$2:$D$5000,0)),"")))</f>
        <v/>
      </c>
      <c r="L174" s="10">
        <f>IF($E174="","",IFERROR(INDEX('01_Cad_Pecas'!$I$2:$I$5000,MATCH($E174,'01_Cad_Pecas'!$D$2:$D$5000,0)),IFERROR(INDEX('01_Cad_Pecas'!$I$2:$I$5000,MATCH(VALUE($E174),'01_Cad_Pecas'!$D$2:$D$5000,0)),"")))</f>
        <v/>
      </c>
      <c r="M174" s="10">
        <f>IF(OR($J174="",$L174=""),"",IF($K174="",0,$K174)+$J174*$L174)</f>
        <v/>
      </c>
      <c r="N174" s="10" t="n">
        <v>46200</v>
      </c>
      <c r="O174" s="9" t="n">
        <v>8</v>
      </c>
      <c r="P174" s="10" t="n"/>
      <c r="Q174" s="10" t="n"/>
      <c r="R174" s="10">
        <f>IF(AND($P174&lt;&gt;"",$Q174&lt;&gt;""),($Q174-$P174)*1440,IF(AND($O174&lt;&gt;"",$L174&lt;&gt;""),IF($K174="",0,$K174)+$O174*$L174,""))</f>
        <v/>
      </c>
      <c r="S174" s="10" t="n"/>
      <c r="T174" s="10">
        <f>IF(OR($J174="",$O174=""),"",$O174/$J174)</f>
        <v/>
      </c>
      <c r="U174" s="10" t="n"/>
      <c r="V174" s="10">
        <f>IF($A174="","",IF(AND($A174&lt;&gt;"",NOT(OR($U174="Concluído",$U174="Concluido")),TODAY()&gt;$A174),"SIM","NÃO"))</f>
        <v/>
      </c>
      <c r="W174" s="10">
        <f>IF(OR($A174="",$I174="",$M174=""),"",SUMIFS($M$2:M174,$I$2:I174,$I174,$A$2:A174,$A174)-$M174)</f>
        <v/>
      </c>
      <c r="X174" s="10">
        <f>IF(OR($A174="",$I174=""),"",SUMIFS($M$2:$M$4922,$I$2:$I$4922,$I174,$A$2:$A$4922,$A174))</f>
        <v/>
      </c>
      <c r="Y174" s="10">
        <f>IFERROR(VLOOKUP($I174,'02_Cad_Maquinas'!$B$2:$H$200,7,FALSE()),"")</f>
        <v/>
      </c>
      <c r="Z174" s="10">
        <f>IF(OR($X174="",$Y174=""),"",$Y174-$X174)</f>
        <v/>
      </c>
      <c r="AA174" s="11">
        <f>IF(OR($X174="",$Y174=""),"",$X174/$Y174)</f>
        <v/>
      </c>
      <c r="AB174" s="10" t="n"/>
      <c r="AC174" s="10">
        <f>IF($B174="","","|"&amp;SUBSTITUTE(TRIM(SUBSTITUTE(SUBSTITUTE(SUBSTITUTE(SUBSTITUTE(SUBSTITUTE(SUBSTITUTE(SUBSTITUTE(SUBSTITUTE(SUBSTITUTE(SUBSTITUTE(SUBSTITUTE(SUBSTITUTE(SUBSTITUTE(SUBSTITUTE(TRIM($B174&amp;""),CHAR(10)," "),CHAR(13)," "),"."," "),";"," "),","," "),"/"," "),"+"," "),"-"," "),"  "," "),"  "," "),"  "," "),"  "," "),"  "," "),"  "," "))," ","|")&amp;"|")</f>
        <v/>
      </c>
      <c r="AD174" s="10">
        <f>TRIM($I174&amp;"")</f>
        <v/>
      </c>
    </row>
    <row r="175" ht="24" customHeight="1">
      <c r="A175" s="9" t="n">
        <v>46202</v>
      </c>
      <c r="B175" s="10" t="n">
        <v>10179</v>
      </c>
      <c r="C175" s="10" t="n"/>
      <c r="D175" s="10" t="inlineStr">
        <is>
          <t>COLADEIRA 23</t>
        </is>
      </c>
      <c r="E175" s="10" t="n">
        <v>20020001</v>
      </c>
      <c r="F175" s="10" t="inlineStr">
        <is>
          <t>(1) LATERAL 1180X92X15 MDF - BASE DUBAI</t>
        </is>
      </c>
      <c r="G175" s="10" t="inlineStr">
        <is>
          <t>COLADEIRA 23</t>
        </is>
      </c>
      <c r="H175" s="10" t="inlineStr">
        <is>
          <t>COLADEIRA 23</t>
        </is>
      </c>
      <c r="I175" s="10" t="inlineStr">
        <is>
          <t>COLADEIRA 23</t>
        </is>
      </c>
      <c r="J175" s="9" t="n">
        <v>4</v>
      </c>
      <c r="K175" s="10">
        <f>IF($E175="","",IFERROR(INDEX('01_Cad_Pecas'!$H$2:$H$5000,MATCH($E175,'01_Cad_Pecas'!$D$2:$D$5000,0)),IFERROR(INDEX('01_Cad_Pecas'!$H$2:$H$5000,MATCH(VALUE($E175),'01_Cad_Pecas'!$D$2:$D$5000,0)),"")))</f>
        <v/>
      </c>
      <c r="L175" s="10">
        <f>IF($E175="","",IFERROR(INDEX('01_Cad_Pecas'!$I$2:$I$5000,MATCH($E175,'01_Cad_Pecas'!$D$2:$D$5000,0)),IFERROR(INDEX('01_Cad_Pecas'!$I$2:$I$5000,MATCH(VALUE($E175),'01_Cad_Pecas'!$D$2:$D$5000,0)),"")))</f>
        <v/>
      </c>
      <c r="M175" s="10">
        <f>IF(OR($J175="",$L175=""),"",IF($K175="",0,$K175)+$J175*$L175)</f>
        <v/>
      </c>
      <c r="N175" s="10" t="n">
        <v>46200</v>
      </c>
      <c r="O175" s="9" t="n">
        <v>4</v>
      </c>
      <c r="P175" s="10" t="n"/>
      <c r="Q175" s="10" t="n"/>
      <c r="R175" s="10">
        <f>IF(AND($P175&lt;&gt;"",$Q175&lt;&gt;""),($Q175-$P175)*1440,IF(AND($O175&lt;&gt;"",$L175&lt;&gt;""),IF($K175="",0,$K175)+$O175*$L175,""))</f>
        <v/>
      </c>
      <c r="S175" s="10" t="n"/>
      <c r="T175" s="10">
        <f>IF(OR($J175="",$O175=""),"",$O175/$J175)</f>
        <v/>
      </c>
      <c r="U175" s="10" t="n"/>
      <c r="V175" s="10">
        <f>IF($A175="","",IF(AND($A175&lt;&gt;"",NOT(OR($U175="Concluído",$U175="Concluido")),TODAY()&gt;$A175),"SIM","NÃO"))</f>
        <v/>
      </c>
      <c r="W175" s="10">
        <f>IF(OR($A175="",$I175="",$M175=""),"",SUMIFS($M$2:M175,$I$2:I175,$I175,$A$2:A175,$A175)-$M175)</f>
        <v/>
      </c>
      <c r="X175" s="10">
        <f>IF(OR($A175="",$I175=""),"",SUMIFS($M$2:$M$4922,$I$2:$I$4922,$I175,$A$2:$A$4922,$A175))</f>
        <v/>
      </c>
      <c r="Y175" s="10">
        <f>IFERROR(VLOOKUP($I175,'02_Cad_Maquinas'!$B$2:$H$200,7,FALSE()),"")</f>
        <v/>
      </c>
      <c r="Z175" s="10">
        <f>IF(OR($X175="",$Y175=""),"",$Y175-$X175)</f>
        <v/>
      </c>
      <c r="AA175" s="11">
        <f>IF(OR($X175="",$Y175=""),"",$X175/$Y175)</f>
        <v/>
      </c>
      <c r="AB175" s="10" t="n"/>
      <c r="AC175" s="10">
        <f>IF($B175="","","|"&amp;SUBSTITUTE(TRIM(SUBSTITUTE(SUBSTITUTE(SUBSTITUTE(SUBSTITUTE(SUBSTITUTE(SUBSTITUTE(SUBSTITUTE(SUBSTITUTE(SUBSTITUTE(SUBSTITUTE(SUBSTITUTE(SUBSTITUTE(SUBSTITUTE(SUBSTITUTE(TRIM($B175&amp;""),CHAR(10)," "),CHAR(13)," "),"."," "),";"," "),","," "),"/"," "),"+"," "),"-"," "),"  "," "),"  "," "),"  "," "),"  "," "),"  "," "),"  "," "))," ","|")&amp;"|")</f>
        <v/>
      </c>
      <c r="AD175" s="10">
        <f>TRIM($I175&amp;"")</f>
        <v/>
      </c>
    </row>
    <row r="176" ht="24" customHeight="1">
      <c r="A176" s="9" t="n">
        <v>46202</v>
      </c>
      <c r="B176" s="10" t="n">
        <v>10179</v>
      </c>
      <c r="C176" s="10" t="n"/>
      <c r="D176" s="10" t="inlineStr">
        <is>
          <t>COLADEIRA 23</t>
        </is>
      </c>
      <c r="E176" s="10" t="n">
        <v>200306101</v>
      </c>
      <c r="F176" s="10" t="inlineStr">
        <is>
          <t>PE 790(800)X100X50 MDP - MESA GENOVA</t>
        </is>
      </c>
      <c r="G176" s="10" t="inlineStr">
        <is>
          <t>COLADEIRA 23</t>
        </is>
      </c>
      <c r="H176" s="10" t="inlineStr">
        <is>
          <t>COLADEIRA 23</t>
        </is>
      </c>
      <c r="I176" s="10" t="inlineStr">
        <is>
          <t>COLADEIRA 23</t>
        </is>
      </c>
      <c r="J176" s="9" t="n">
        <v>16</v>
      </c>
      <c r="K176" s="10">
        <f>IF($E176="","",IFERROR(INDEX('01_Cad_Pecas'!$H$2:$H$5000,MATCH($E176,'01_Cad_Pecas'!$D$2:$D$5000,0)),IFERROR(INDEX('01_Cad_Pecas'!$H$2:$H$5000,MATCH(VALUE($E176),'01_Cad_Pecas'!$D$2:$D$5000,0)),"")))</f>
        <v/>
      </c>
      <c r="L176" s="10">
        <f>IF($E176="","",IFERROR(INDEX('01_Cad_Pecas'!$I$2:$I$5000,MATCH($E176,'01_Cad_Pecas'!$D$2:$D$5000,0)),IFERROR(INDEX('01_Cad_Pecas'!$I$2:$I$5000,MATCH(VALUE($E176),'01_Cad_Pecas'!$D$2:$D$5000,0)),"")))</f>
        <v/>
      </c>
      <c r="M176" s="10">
        <f>IF(OR($J176="",$L176=""),"",IF($K176="",0,$K176)+$J176*$L176)</f>
        <v/>
      </c>
      <c r="N176" s="10" t="n">
        <v>46200</v>
      </c>
      <c r="O176" s="9" t="n">
        <v>16</v>
      </c>
      <c r="P176" s="10" t="n"/>
      <c r="Q176" s="10" t="n"/>
      <c r="R176" s="10">
        <f>IF(AND($P176&lt;&gt;"",$Q176&lt;&gt;""),($Q176-$P176)*1440,IF(AND($O176&lt;&gt;"",$L176&lt;&gt;""),IF($K176="",0,$K176)+$O176*$L176,""))</f>
        <v/>
      </c>
      <c r="S176" s="10" t="n"/>
      <c r="T176" s="10">
        <f>IF(OR($J176="",$O176=""),"",$O176/$J176)</f>
        <v/>
      </c>
      <c r="U176" s="10" t="n"/>
      <c r="V176" s="10">
        <f>IF($A176="","",IF(AND($A176&lt;&gt;"",NOT(OR($U176="Concluído",$U176="Concluido")),TODAY()&gt;$A176),"SIM","NÃO"))</f>
        <v/>
      </c>
      <c r="W176" s="10">
        <f>IF(OR($A176="",$I176="",$M176=""),"",SUMIFS($M$2:M176,$I$2:I176,$I176,$A$2:A176,$A176)-$M176)</f>
        <v/>
      </c>
      <c r="X176" s="10">
        <f>IF(OR($A176="",$I176=""),"",SUMIFS($M$2:$M$4922,$I$2:$I$4922,$I176,$A$2:$A$4922,$A176))</f>
        <v/>
      </c>
      <c r="Y176" s="10">
        <f>IFERROR(VLOOKUP($I176,'02_Cad_Maquinas'!$B$2:$H$200,7,FALSE()),"")</f>
        <v/>
      </c>
      <c r="Z176" s="10">
        <f>IF(OR($X176="",$Y176=""),"",$Y176-$X176)</f>
        <v/>
      </c>
      <c r="AA176" s="11">
        <f>IF(OR($X176="",$Y176=""),"",$X176/$Y176)</f>
        <v/>
      </c>
      <c r="AB176" s="10" t="n"/>
      <c r="AC176" s="10">
        <f>IF($B176="","","|"&amp;SUBSTITUTE(TRIM(SUBSTITUTE(SUBSTITUTE(SUBSTITUTE(SUBSTITUTE(SUBSTITUTE(SUBSTITUTE(SUBSTITUTE(SUBSTITUTE(SUBSTITUTE(SUBSTITUTE(SUBSTITUTE(SUBSTITUTE(SUBSTITUTE(SUBSTITUTE(TRIM($B176&amp;""),CHAR(10)," "),CHAR(13)," "),"."," "),";"," "),","," "),"/"," "),"+"," "),"-"," "),"  "," "),"  "," "),"  "," "),"  "," "),"  "," "),"  "," "))," ","|")&amp;"|")</f>
        <v/>
      </c>
      <c r="AD176" s="10">
        <f>TRIM($I176&amp;"")</f>
        <v/>
      </c>
    </row>
    <row r="177" ht="24" customHeight="1">
      <c r="A177" s="9" t="n">
        <v>46202</v>
      </c>
      <c r="B177" s="10" t="n">
        <v>10179</v>
      </c>
      <c r="C177" s="10" t="n"/>
      <c r="D177" s="10" t="inlineStr">
        <is>
          <t>COLADEIRA 23</t>
        </is>
      </c>
      <c r="E177" s="10" t="n">
        <v>200306102</v>
      </c>
      <c r="F177" s="10" t="inlineStr">
        <is>
          <t>BASE DOS PES 634(653)X95X50 MDP - MESA GENOVA</t>
        </is>
      </c>
      <c r="G177" s="10" t="inlineStr">
        <is>
          <t>COLADEIRA 23</t>
        </is>
      </c>
      <c r="H177" s="10" t="inlineStr">
        <is>
          <t>COLADEIRA 23</t>
        </is>
      </c>
      <c r="I177" s="10" t="inlineStr">
        <is>
          <t>COLADEIRA 23</t>
        </is>
      </c>
      <c r="J177" s="9" t="n">
        <v>8</v>
      </c>
      <c r="K177" s="10">
        <f>IF($E177="","",IFERROR(INDEX('01_Cad_Pecas'!$H$2:$H$5000,MATCH($E177,'01_Cad_Pecas'!$D$2:$D$5000,0)),IFERROR(INDEX('01_Cad_Pecas'!$H$2:$H$5000,MATCH(VALUE($E177),'01_Cad_Pecas'!$D$2:$D$5000,0)),"")))</f>
        <v/>
      </c>
      <c r="L177" s="10">
        <f>IF($E177="","",IFERROR(INDEX('01_Cad_Pecas'!$I$2:$I$5000,MATCH($E177,'01_Cad_Pecas'!$D$2:$D$5000,0)),IFERROR(INDEX('01_Cad_Pecas'!$I$2:$I$5000,MATCH(VALUE($E177),'01_Cad_Pecas'!$D$2:$D$5000,0)),"")))</f>
        <v/>
      </c>
      <c r="M177" s="10">
        <f>IF(OR($J177="",$L177=""),"",IF($K177="",0,$K177)+$J177*$L177)</f>
        <v/>
      </c>
      <c r="N177" s="10" t="n">
        <v>46200</v>
      </c>
      <c r="O177" s="9" t="n">
        <v>8</v>
      </c>
      <c r="P177" s="10" t="n"/>
      <c r="Q177" s="10" t="n"/>
      <c r="R177" s="10">
        <f>IF(AND($P177&lt;&gt;"",$Q177&lt;&gt;""),($Q177-$P177)*1440,IF(AND($O177&lt;&gt;"",$L177&lt;&gt;""),IF($K177="",0,$K177)+$O177*$L177,""))</f>
        <v/>
      </c>
      <c r="S177" s="10" t="n"/>
      <c r="T177" s="10">
        <f>IF(OR($J177="",$O177=""),"",$O177/$J177)</f>
        <v/>
      </c>
      <c r="U177" s="10" t="n"/>
      <c r="V177" s="10">
        <f>IF($A177="","",IF(AND($A177&lt;&gt;"",NOT(OR($U177="Concluído",$U177="Concluido")),TODAY()&gt;$A177),"SIM","NÃO"))</f>
        <v/>
      </c>
      <c r="W177" s="10">
        <f>IF(OR($A177="",$I177="",$M177=""),"",SUMIFS($M$2:M177,$I$2:I177,$I177,$A$2:A177,$A177)-$M177)</f>
        <v/>
      </c>
      <c r="X177" s="10">
        <f>IF(OR($A177="",$I177=""),"",SUMIFS($M$2:$M$4922,$I$2:$I$4922,$I177,$A$2:$A$4922,$A177))</f>
        <v/>
      </c>
      <c r="Y177" s="10">
        <f>IFERROR(VLOOKUP($I177,'02_Cad_Maquinas'!$B$2:$H$200,7,FALSE()),"")</f>
        <v/>
      </c>
      <c r="Z177" s="10">
        <f>IF(OR($X177="",$Y177=""),"",$Y177-$X177)</f>
        <v/>
      </c>
      <c r="AA177" s="11">
        <f>IF(OR($X177="",$Y177=""),"",$X177/$Y177)</f>
        <v/>
      </c>
      <c r="AB177" s="10" t="n"/>
      <c r="AC177" s="10">
        <f>IF($B177="","","|"&amp;SUBSTITUTE(TRIM(SUBSTITUTE(SUBSTITUTE(SUBSTITUTE(SUBSTITUTE(SUBSTITUTE(SUBSTITUTE(SUBSTITUTE(SUBSTITUTE(SUBSTITUTE(SUBSTITUTE(SUBSTITUTE(SUBSTITUTE(SUBSTITUTE(SUBSTITUTE(TRIM($B177&amp;""),CHAR(10)," "),CHAR(13)," "),"."," "),";"," "),","," "),"/"," "),"+"," "),"-"," "),"  "," "),"  "," "),"  "," "),"  "," "),"  "," "),"  "," "))," ","|")&amp;"|")</f>
        <v/>
      </c>
      <c r="AD177" s="10">
        <f>TRIM($I177&amp;"")</f>
        <v/>
      </c>
    </row>
    <row r="178" ht="24" customHeight="1">
      <c r="A178" s="9" t="n">
        <v>46202</v>
      </c>
      <c r="B178" s="10" t="n">
        <v>10179</v>
      </c>
      <c r="C178" s="10" t="n"/>
      <c r="D178" s="10" t="inlineStr">
        <is>
          <t>COLADEIRA 23</t>
        </is>
      </c>
      <c r="E178" s="10" t="n">
        <v>200308205</v>
      </c>
      <c r="F178" s="10" t="inlineStr">
        <is>
          <t>TAMPO MTD 1800X900X45 MDF-TAMPO C/ENGROS R100 C/VD</t>
        </is>
      </c>
      <c r="G178" s="10" t="n"/>
      <c r="H178" s="10" t="n"/>
      <c r="I178" s="9" t="n"/>
      <c r="J178" s="9" t="n">
        <v>4</v>
      </c>
      <c r="K178" s="10">
        <f>IF($E178="","",IFERROR(INDEX('01_Cad_Pecas'!$H$2:$H$5000,MATCH($E178,'01_Cad_Pecas'!$D$2:$D$5000,0)),IFERROR(INDEX('01_Cad_Pecas'!$H$2:$H$5000,MATCH(VALUE($E178),'01_Cad_Pecas'!$D$2:$D$5000,0)),"")))</f>
        <v/>
      </c>
      <c r="L178" s="10">
        <f>IF($E178="","",IFERROR(INDEX('01_Cad_Pecas'!$I$2:$I$5000,MATCH($E178,'01_Cad_Pecas'!$D$2:$D$5000,0)),IFERROR(INDEX('01_Cad_Pecas'!$I$2:$I$5000,MATCH(VALUE($E178),'01_Cad_Pecas'!$D$2:$D$5000,0)),"")))</f>
        <v/>
      </c>
      <c r="M178" s="10">
        <f>IF(OR($J178="",$L178=""),"",IF($K178="",0,$K178)+$J178*$L178)</f>
        <v/>
      </c>
      <c r="N178" s="10" t="n">
        <v>46200</v>
      </c>
      <c r="O178" s="9" t="n">
        <v>4</v>
      </c>
      <c r="P178" s="10" t="n"/>
      <c r="Q178" s="10" t="n"/>
      <c r="R178" s="10">
        <f>IF(AND($P178&lt;&gt;"",$Q178&lt;&gt;""),($Q178-$P178)*1440,IF(AND($O178&lt;&gt;"",$L178&lt;&gt;""),IF($K178="",0,$K178)+$O178*$L178,""))</f>
        <v/>
      </c>
      <c r="S178" s="10" t="n"/>
      <c r="T178" s="10">
        <f>IF(OR($J178="",$O178=""),"",$O178/$J178)</f>
        <v/>
      </c>
      <c r="U178" s="10" t="n"/>
      <c r="V178" s="10">
        <f>IF($A178="","",IF(AND($A178&lt;&gt;"",NOT(OR($U178="Concluído",$U178="Concluido")),TODAY()&gt;$A178),"SIM","NÃO"))</f>
        <v/>
      </c>
      <c r="W178" s="10">
        <f>IF(OR($A178="",$I178="",$M178=""),"",SUMIFS($M$2:M178,$I$2:I178,$I178,$A$2:A178,$A178)-$M178)</f>
        <v/>
      </c>
      <c r="X178" s="10">
        <f>IF(OR($A178="",$I178=""),"",SUMIFS($M$2:$M$4922,$I$2:$I$4922,$I178,$A$2:$A$4922,$A178))</f>
        <v/>
      </c>
      <c r="Y178" s="10">
        <f>IFERROR(VLOOKUP($I178,'02_Cad_Maquinas'!$B$2:$H$200,7,FALSE()),"")</f>
        <v/>
      </c>
      <c r="Z178" s="10">
        <f>IF(OR($X178="",$Y178=""),"",$Y178-$X178)</f>
        <v/>
      </c>
      <c r="AA178" s="11">
        <f>IF(OR($X178="",$Y178=""),"",$X178/$Y178)</f>
        <v/>
      </c>
      <c r="AB178" s="10" t="n"/>
      <c r="AC178" s="10">
        <f>IF($B178="","","|"&amp;SUBSTITUTE(TRIM(SUBSTITUTE(SUBSTITUTE(SUBSTITUTE(SUBSTITUTE(SUBSTITUTE(SUBSTITUTE(SUBSTITUTE(SUBSTITUTE(SUBSTITUTE(SUBSTITUTE(SUBSTITUTE(SUBSTITUTE(SUBSTITUTE(SUBSTITUTE(TRIM($B178&amp;""),CHAR(10)," "),CHAR(13)," "),"."," "),";"," "),","," "),"/"," "),"+"," "),"-"," "),"  "," "),"  "," "),"  "," "),"  "," "),"  "," "),"  "," "))," ","|")&amp;"|")</f>
        <v/>
      </c>
      <c r="AD178" s="10">
        <f>TRIM($I178&amp;"")</f>
        <v/>
      </c>
    </row>
    <row r="179" ht="24" customHeight="1">
      <c r="A179" s="9" t="n">
        <v>46202</v>
      </c>
      <c r="B179" s="10" t="n">
        <v>10179</v>
      </c>
      <c r="C179" s="10" t="n"/>
      <c r="D179" s="10" t="inlineStr">
        <is>
          <t>COLADEIRA 23</t>
        </is>
      </c>
      <c r="E179" s="10" t="n">
        <v>30124801</v>
      </c>
      <c r="F179" s="10" t="inlineStr">
        <is>
          <t>(2) PE MENOR 750X680X18 MDF - BASE DUBLIN</t>
        </is>
      </c>
      <c r="G179" s="10" t="inlineStr">
        <is>
          <t>COLADEIRA 23</t>
        </is>
      </c>
      <c r="H179" s="10" t="inlineStr">
        <is>
          <t>COLADEIRA 23</t>
        </is>
      </c>
      <c r="I179" s="10" t="inlineStr">
        <is>
          <t>COLADEIRA 23</t>
        </is>
      </c>
      <c r="J179" s="9" t="n">
        <v>140</v>
      </c>
      <c r="K179" s="10">
        <f>IF($E179="","",IFERROR(INDEX('01_Cad_Pecas'!$H$2:$H$5000,MATCH($E179,'01_Cad_Pecas'!$D$2:$D$5000,0)),IFERROR(INDEX('01_Cad_Pecas'!$H$2:$H$5000,MATCH(VALUE($E179),'01_Cad_Pecas'!$D$2:$D$5000,0)),"")))</f>
        <v/>
      </c>
      <c r="L179" s="10">
        <f>IF($E179="","",IFERROR(INDEX('01_Cad_Pecas'!$I$2:$I$5000,MATCH($E179,'01_Cad_Pecas'!$D$2:$D$5000,0)),IFERROR(INDEX('01_Cad_Pecas'!$I$2:$I$5000,MATCH(VALUE($E179),'01_Cad_Pecas'!$D$2:$D$5000,0)),"")))</f>
        <v/>
      </c>
      <c r="M179" s="10">
        <f>IF(OR($J179="",$L179=""),"",IF($K179="",0,$K179)+$J179*$L179)</f>
        <v/>
      </c>
      <c r="N179" s="10" t="n">
        <v>46200</v>
      </c>
      <c r="O179" s="9" t="n">
        <v>140</v>
      </c>
      <c r="P179" s="10" t="n"/>
      <c r="Q179" s="10" t="n"/>
      <c r="R179" s="10">
        <f>IF(AND($P179&lt;&gt;"",$Q179&lt;&gt;""),($Q179-$P179)*1440,IF(AND($O179&lt;&gt;"",$L179&lt;&gt;""),IF($K179="",0,$K179)+$O179*$L179,""))</f>
        <v/>
      </c>
      <c r="S179" s="10" t="n"/>
      <c r="T179" s="10">
        <f>IF(OR($J179="",$O179=""),"",$O179/$J179)</f>
        <v/>
      </c>
      <c r="U179" s="10" t="n"/>
      <c r="V179" s="10">
        <f>IF($A179="","",IF(AND($A179&lt;&gt;"",NOT(OR($U179="Concluído",$U179="Concluido")),TODAY()&gt;$A179),"SIM","NÃO"))</f>
        <v/>
      </c>
      <c r="W179" s="10">
        <f>IF(OR($A179="",$I179="",$M179=""),"",SUMIFS($M$2:M179,$I$2:I179,$I179,$A$2:A179,$A179)-$M179)</f>
        <v/>
      </c>
      <c r="X179" s="10">
        <f>IF(OR($A179="",$I179=""),"",SUMIFS($M$2:$M$4922,$I$2:$I$4922,$I179,$A$2:$A$4922,$A179))</f>
        <v/>
      </c>
      <c r="Y179" s="10">
        <f>IFERROR(VLOOKUP($I179,'02_Cad_Maquinas'!$B$2:$H$200,7,FALSE()),"")</f>
        <v/>
      </c>
      <c r="Z179" s="10">
        <f>IF(OR($X179="",$Y179=""),"",$Y179-$X179)</f>
        <v/>
      </c>
      <c r="AA179" s="11">
        <f>IF(OR($X179="",$Y179=""),"",$X179/$Y179)</f>
        <v/>
      </c>
      <c r="AB179" s="10" t="n"/>
      <c r="AC179" s="10">
        <f>IF($B179="","","|"&amp;SUBSTITUTE(TRIM(SUBSTITUTE(SUBSTITUTE(SUBSTITUTE(SUBSTITUTE(SUBSTITUTE(SUBSTITUTE(SUBSTITUTE(SUBSTITUTE(SUBSTITUTE(SUBSTITUTE(SUBSTITUTE(SUBSTITUTE(SUBSTITUTE(SUBSTITUTE(TRIM($B179&amp;""),CHAR(10)," "),CHAR(13)," "),"."," "),";"," "),","," "),"/"," "),"+"," "),"-"," "),"  "," "),"  "," "),"  "," "),"  "," "),"  "," "),"  "," "))," ","|")&amp;"|")</f>
        <v/>
      </c>
      <c r="AD179" s="10">
        <f>TRIM($I179&amp;"")</f>
        <v/>
      </c>
    </row>
    <row r="180" ht="24" customHeight="1">
      <c r="A180" s="9" t="n">
        <v>46202</v>
      </c>
      <c r="B180" s="10" t="n">
        <v>10179</v>
      </c>
      <c r="C180" s="10" t="n"/>
      <c r="D180" s="10" t="inlineStr">
        <is>
          <t>COLADEIRA 23</t>
        </is>
      </c>
      <c r="E180" s="10" t="n">
        <v>20052001</v>
      </c>
      <c r="F180" s="10" t="inlineStr">
        <is>
          <t>(2-4) TRAVESSA 742X122X25 MDF - MESA ATHENAS</t>
        </is>
      </c>
      <c r="G180" s="10" t="inlineStr">
        <is>
          <t>COLADEIRA 23</t>
        </is>
      </c>
      <c r="H180" s="10" t="inlineStr">
        <is>
          <t>COLADEIRA 23</t>
        </is>
      </c>
      <c r="I180" s="10" t="inlineStr">
        <is>
          <t>COLADEIRA 23</t>
        </is>
      </c>
      <c r="J180" s="9" t="n">
        <v>4</v>
      </c>
      <c r="K180" s="10">
        <f>IF($E180="","",IFERROR(INDEX('01_Cad_Pecas'!$H$2:$H$5000,MATCH($E180,'01_Cad_Pecas'!$D$2:$D$5000,0)),IFERROR(INDEX('01_Cad_Pecas'!$H$2:$H$5000,MATCH(VALUE($E180),'01_Cad_Pecas'!$D$2:$D$5000,0)),"")))</f>
        <v/>
      </c>
      <c r="L180" s="10">
        <f>IF($E180="","",IFERROR(INDEX('01_Cad_Pecas'!$I$2:$I$5000,MATCH($E180,'01_Cad_Pecas'!$D$2:$D$5000,0)),IFERROR(INDEX('01_Cad_Pecas'!$I$2:$I$5000,MATCH(VALUE($E180),'01_Cad_Pecas'!$D$2:$D$5000,0)),"")))</f>
        <v/>
      </c>
      <c r="M180" s="10">
        <f>IF(OR($J180="",$L180=""),"",IF($K180="",0,$K180)+$J180*$L180)</f>
        <v/>
      </c>
      <c r="N180" s="10" t="n">
        <v>46200</v>
      </c>
      <c r="O180" s="9" t="n">
        <v>4</v>
      </c>
      <c r="P180" s="10" t="n"/>
      <c r="Q180" s="10" t="n"/>
      <c r="R180" s="10">
        <f>IF(AND($P180&lt;&gt;"",$Q180&lt;&gt;""),($Q180-$P180)*1440,IF(AND($O180&lt;&gt;"",$L180&lt;&gt;""),IF($K180="",0,$K180)+$O180*$L180,""))</f>
        <v/>
      </c>
      <c r="S180" s="10" t="n"/>
      <c r="T180" s="10">
        <f>IF(OR($J180="",$O180=""),"",$O180/$J180)</f>
        <v/>
      </c>
      <c r="U180" s="10" t="n"/>
      <c r="V180" s="10">
        <f>IF($A180="","",IF(AND($A180&lt;&gt;"",NOT(OR($U180="Concluído",$U180="Concluido")),TODAY()&gt;$A180),"SIM","NÃO"))</f>
        <v/>
      </c>
      <c r="W180" s="10">
        <f>IF(OR($A180="",$I180="",$M180=""),"",SUMIFS($M$2:M180,$I$2:I180,$I180,$A$2:A180,$A180)-$M180)</f>
        <v/>
      </c>
      <c r="X180" s="10">
        <f>IF(OR($A180="",$I180=""),"",SUMIFS($M$2:$M$4922,$I$2:$I$4922,$I180,$A$2:$A$4922,$A180))</f>
        <v/>
      </c>
      <c r="Y180" s="10">
        <f>IFERROR(VLOOKUP($I180,'02_Cad_Maquinas'!$B$2:$H$200,7,FALSE()),"")</f>
        <v/>
      </c>
      <c r="Z180" s="10">
        <f>IF(OR($X180="",$Y180=""),"",$Y180-$X180)</f>
        <v/>
      </c>
      <c r="AA180" s="11">
        <f>IF(OR($X180="",$Y180=""),"",$X180/$Y180)</f>
        <v/>
      </c>
      <c r="AB180" s="10" t="n"/>
      <c r="AC180" s="10">
        <f>IF($B180="","","|"&amp;SUBSTITUTE(TRIM(SUBSTITUTE(SUBSTITUTE(SUBSTITUTE(SUBSTITUTE(SUBSTITUTE(SUBSTITUTE(SUBSTITUTE(SUBSTITUTE(SUBSTITUTE(SUBSTITUTE(SUBSTITUTE(SUBSTITUTE(SUBSTITUTE(SUBSTITUTE(TRIM($B180&amp;""),CHAR(10)," "),CHAR(13)," "),"."," "),";"," "),","," "),"/"," "),"+"," "),"-"," "),"  "," "),"  "," "),"  "," "),"  "," "),"  "," "),"  "," "))," ","|")&amp;"|")</f>
        <v/>
      </c>
      <c r="AD180" s="10">
        <f>TRIM($I180&amp;"")</f>
        <v/>
      </c>
    </row>
    <row r="181" ht="24" customHeight="1">
      <c r="A181" s="9" t="n">
        <v>46202</v>
      </c>
      <c r="B181" s="10" t="n">
        <v>10179</v>
      </c>
      <c r="C181" s="10" t="n"/>
      <c r="D181" s="10" t="inlineStr">
        <is>
          <t>COLADEIRA 23</t>
        </is>
      </c>
      <c r="E181" s="10" t="n">
        <v>20052002</v>
      </c>
      <c r="F181" s="10" t="inlineStr">
        <is>
          <t>(5) BASE MAIOR 542X124X25 MDF - MESA ATHENAS</t>
        </is>
      </c>
      <c r="G181" s="10" t="inlineStr">
        <is>
          <t>COLADEIRA 23</t>
        </is>
      </c>
      <c r="H181" s="10" t="inlineStr">
        <is>
          <t>COLADEIRA 23</t>
        </is>
      </c>
      <c r="I181" s="10" t="inlineStr">
        <is>
          <t>COLADEIRA 23</t>
        </is>
      </c>
      <c r="J181" s="9" t="n">
        <v>1</v>
      </c>
      <c r="K181" s="10">
        <f>IF($E181="","",IFERROR(INDEX('01_Cad_Pecas'!$H$2:$H$5000,MATCH($E181,'01_Cad_Pecas'!$D$2:$D$5000,0)),IFERROR(INDEX('01_Cad_Pecas'!$H$2:$H$5000,MATCH(VALUE($E181),'01_Cad_Pecas'!$D$2:$D$5000,0)),"")))</f>
        <v/>
      </c>
      <c r="L181" s="10">
        <f>IF($E181="","",IFERROR(INDEX('01_Cad_Pecas'!$I$2:$I$5000,MATCH($E181,'01_Cad_Pecas'!$D$2:$D$5000,0)),IFERROR(INDEX('01_Cad_Pecas'!$I$2:$I$5000,MATCH(VALUE($E181),'01_Cad_Pecas'!$D$2:$D$5000,0)),"")))</f>
        <v/>
      </c>
      <c r="M181" s="10">
        <f>IF(OR($J181="",$L181=""),"",IF($K181="",0,$K181)+$J181*$L181)</f>
        <v/>
      </c>
      <c r="N181" s="10" t="n">
        <v>46200</v>
      </c>
      <c r="O181" s="9" t="n">
        <v>1</v>
      </c>
      <c r="P181" s="10" t="n"/>
      <c r="Q181" s="10" t="n"/>
      <c r="R181" s="10">
        <f>IF(AND($P181&lt;&gt;"",$Q181&lt;&gt;""),($Q181-$P181)*1440,IF(AND($O181&lt;&gt;"",$L181&lt;&gt;""),IF($K181="",0,$K181)+$O181*$L181,""))</f>
        <v/>
      </c>
      <c r="S181" s="10" t="n"/>
      <c r="T181" s="10">
        <f>IF(OR($J181="",$O181=""),"",$O181/$J181)</f>
        <v/>
      </c>
      <c r="U181" s="10" t="n"/>
      <c r="V181" s="10">
        <f>IF($A181="","",IF(AND($A181&lt;&gt;"",NOT(OR($U181="Concluído",$U181="Concluido")),TODAY()&gt;$A181),"SIM","NÃO"))</f>
        <v/>
      </c>
      <c r="W181" s="10">
        <f>IF(OR($A181="",$I181="",$M181=""),"",SUMIFS($M$2:M181,$I$2:I181,$I181,$A$2:A181,$A181)-$M181)</f>
        <v/>
      </c>
      <c r="X181" s="10">
        <f>IF(OR($A181="",$I181=""),"",SUMIFS($M$2:$M$4922,$I$2:$I$4922,$I181,$A$2:$A$4922,$A181))</f>
        <v/>
      </c>
      <c r="Y181" s="10">
        <f>IFERROR(VLOOKUP($I181,'02_Cad_Maquinas'!$B$2:$H$200,7,FALSE()),"")</f>
        <v/>
      </c>
      <c r="Z181" s="10">
        <f>IF(OR($X181="",$Y181=""),"",$Y181-$X181)</f>
        <v/>
      </c>
      <c r="AA181" s="11">
        <f>IF(OR($X181="",$Y181=""),"",$X181/$Y181)</f>
        <v/>
      </c>
      <c r="AB181" s="10" t="n"/>
      <c r="AC181" s="10">
        <f>IF($B181="","","|"&amp;SUBSTITUTE(TRIM(SUBSTITUTE(SUBSTITUTE(SUBSTITUTE(SUBSTITUTE(SUBSTITUTE(SUBSTITUTE(SUBSTITUTE(SUBSTITUTE(SUBSTITUTE(SUBSTITUTE(SUBSTITUTE(SUBSTITUTE(SUBSTITUTE(SUBSTITUTE(TRIM($B181&amp;""),CHAR(10)," "),CHAR(13)," "),"."," "),";"," "),","," "),"/"," "),"+"," "),"-"," "),"  "," "),"  "," "),"  "," "),"  "," "),"  "," "),"  "," "))," ","|")&amp;"|")</f>
        <v/>
      </c>
      <c r="AD181" s="10">
        <f>TRIM($I181&amp;"")</f>
        <v/>
      </c>
    </row>
    <row r="182" ht="24" customHeight="1">
      <c r="A182" s="9" t="n">
        <v>46202</v>
      </c>
      <c r="B182" s="10" t="n">
        <v>10179</v>
      </c>
      <c r="C182" s="10" t="n"/>
      <c r="D182" s="10" t="inlineStr">
        <is>
          <t>COLADEIRA 23</t>
        </is>
      </c>
      <c r="E182" s="10" t="n">
        <v>20052003</v>
      </c>
      <c r="F182" s="10" t="inlineStr">
        <is>
          <t>(6)BASE MENOR 386 (189)X124X25 MDF - MESA ATHENAS</t>
        </is>
      </c>
      <c r="G182" s="10" t="inlineStr">
        <is>
          <t>COLADEIRA 23</t>
        </is>
      </c>
      <c r="H182" s="10" t="inlineStr">
        <is>
          <t>COLADEIRA 23</t>
        </is>
      </c>
      <c r="I182" s="10" t="inlineStr">
        <is>
          <t>COLADEIRA 23</t>
        </is>
      </c>
      <c r="J182" s="9" t="n">
        <v>2</v>
      </c>
      <c r="K182" s="10">
        <f>IF($E182="","",IFERROR(INDEX('01_Cad_Pecas'!$H$2:$H$5000,MATCH($E182,'01_Cad_Pecas'!$D$2:$D$5000,0)),IFERROR(INDEX('01_Cad_Pecas'!$H$2:$H$5000,MATCH(VALUE($E182),'01_Cad_Pecas'!$D$2:$D$5000,0)),"")))</f>
        <v/>
      </c>
      <c r="L182" s="10">
        <f>IF($E182="","",IFERROR(INDEX('01_Cad_Pecas'!$I$2:$I$5000,MATCH($E182,'01_Cad_Pecas'!$D$2:$D$5000,0)),IFERROR(INDEX('01_Cad_Pecas'!$I$2:$I$5000,MATCH(VALUE($E182),'01_Cad_Pecas'!$D$2:$D$5000,0)),"")))</f>
        <v/>
      </c>
      <c r="M182" s="10">
        <f>IF(OR($J182="",$L182=""),"",IF($K182="",0,$K182)+$J182*$L182)</f>
        <v/>
      </c>
      <c r="N182" s="10" t="n">
        <v>46200</v>
      </c>
      <c r="O182" s="9" t="n">
        <v>2</v>
      </c>
      <c r="P182" s="10" t="n"/>
      <c r="Q182" s="10" t="n"/>
      <c r="R182" s="10">
        <f>IF(AND($P182&lt;&gt;"",$Q182&lt;&gt;""),($Q182-$P182)*1440,IF(AND($O182&lt;&gt;"",$L182&lt;&gt;""),IF($K182="",0,$K182)+$O182*$L182,""))</f>
        <v/>
      </c>
      <c r="S182" s="10" t="n"/>
      <c r="T182" s="10">
        <f>IF(OR($J182="",$O182=""),"",$O182/$J182)</f>
        <v/>
      </c>
      <c r="U182" s="10" t="n"/>
      <c r="V182" s="10">
        <f>IF($A182="","",IF(AND($A182&lt;&gt;"",NOT(OR($U182="Concluído",$U182="Concluido")),TODAY()&gt;$A182),"SIM","NÃO"))</f>
        <v/>
      </c>
      <c r="W182" s="10">
        <f>IF(OR($A182="",$I182="",$M182=""),"",SUMIFS($M$2:M182,$I$2:I182,$I182,$A$2:A182,$A182)-$M182)</f>
        <v/>
      </c>
      <c r="X182" s="10">
        <f>IF(OR($A182="",$I182=""),"",SUMIFS($M$2:$M$4922,$I$2:$I$4922,$I182,$A$2:$A$4922,$A182))</f>
        <v/>
      </c>
      <c r="Y182" s="10">
        <f>IFERROR(VLOOKUP($I182,'02_Cad_Maquinas'!$B$2:$H$200,7,FALSE()),"")</f>
        <v/>
      </c>
      <c r="Z182" s="10">
        <f>IF(OR($X182="",$Y182=""),"",$Y182-$X182)</f>
        <v/>
      </c>
      <c r="AA182" s="11">
        <f>IF(OR($X182="",$Y182=""),"",$X182/$Y182)</f>
        <v/>
      </c>
      <c r="AB182" s="10" t="n"/>
      <c r="AC182" s="10">
        <f>IF($B182="","","|"&amp;SUBSTITUTE(TRIM(SUBSTITUTE(SUBSTITUTE(SUBSTITUTE(SUBSTITUTE(SUBSTITUTE(SUBSTITUTE(SUBSTITUTE(SUBSTITUTE(SUBSTITUTE(SUBSTITUTE(SUBSTITUTE(SUBSTITUTE(SUBSTITUTE(SUBSTITUTE(TRIM($B182&amp;""),CHAR(10)," "),CHAR(13)," "),"."," "),";"," "),","," "),"/"," "),"+"," "),"-"," "),"  "," "),"  "," "),"  "," "),"  "," "),"  "," "),"  "," "))," ","|")&amp;"|")</f>
        <v/>
      </c>
      <c r="AD182" s="10">
        <f>TRIM($I182&amp;"")</f>
        <v/>
      </c>
    </row>
    <row r="183" ht="24" customHeight="1">
      <c r="A183" s="9" t="n">
        <v>46202</v>
      </c>
      <c r="B183" s="10" t="n">
        <v>10179</v>
      </c>
      <c r="C183" s="10" t="n"/>
      <c r="D183" s="10" t="inlineStr">
        <is>
          <t>COLADEIRA 23</t>
        </is>
      </c>
      <c r="E183" s="10" t="n">
        <v>30001202</v>
      </c>
      <c r="F183" s="10" t="inlineStr">
        <is>
          <t>PÉ FRONTAL 441X65(911)X25 MDF (16PÇS) - CAD PÉ INT</t>
        </is>
      </c>
      <c r="G183" s="10" t="inlineStr">
        <is>
          <t>COLADEIRA 23</t>
        </is>
      </c>
      <c r="H183" s="10" t="inlineStr">
        <is>
          <t>COLADEIRA 23</t>
        </is>
      </c>
      <c r="I183" s="10" t="inlineStr">
        <is>
          <t>COLADEIRA 23</t>
        </is>
      </c>
      <c r="J183" s="9" t="n">
        <v>28</v>
      </c>
      <c r="K183" s="10">
        <f>IF($E183="","",IFERROR(INDEX('01_Cad_Pecas'!$H$2:$H$5000,MATCH($E183,'01_Cad_Pecas'!$D$2:$D$5000,0)),IFERROR(INDEX('01_Cad_Pecas'!$H$2:$H$5000,MATCH(VALUE($E183),'01_Cad_Pecas'!$D$2:$D$5000,0)),"")))</f>
        <v/>
      </c>
      <c r="L183" s="10">
        <f>IF($E183="","",IFERROR(INDEX('01_Cad_Pecas'!$I$2:$I$5000,MATCH($E183,'01_Cad_Pecas'!$D$2:$D$5000,0)),IFERROR(INDEX('01_Cad_Pecas'!$I$2:$I$5000,MATCH(VALUE($E183),'01_Cad_Pecas'!$D$2:$D$5000,0)),"")))</f>
        <v/>
      </c>
      <c r="M183" s="10">
        <f>IF(OR($J183="",$L183=""),"",IF($K183="",0,$K183)+$J183*$L183)</f>
        <v/>
      </c>
      <c r="N183" s="10" t="n">
        <v>46198</v>
      </c>
      <c r="O183" s="9" t="n">
        <v>28</v>
      </c>
      <c r="P183" s="10" t="n"/>
      <c r="Q183" s="10" t="n"/>
      <c r="R183" s="10">
        <f>IF(AND($P183&lt;&gt;"",$Q183&lt;&gt;""),($Q183-$P183)*1440,IF(AND($O183&lt;&gt;"",$L183&lt;&gt;""),IF($K183="",0,$K183)+$O183*$L183,""))</f>
        <v/>
      </c>
      <c r="S183" s="10" t="n"/>
      <c r="T183" s="10">
        <f>IF(OR($J183="",$O183=""),"",$O183/$J183)</f>
        <v/>
      </c>
      <c r="U183" s="10" t="n"/>
      <c r="V183" s="10">
        <f>IF($A183="","",IF(AND($A183&lt;&gt;"",NOT(OR($U183="Concluído",$U183="Concluido")),TODAY()&gt;$A183),"SIM","NÃO"))</f>
        <v/>
      </c>
      <c r="W183" s="10">
        <f>IF(OR($A183="",$I183="",$M183=""),"",SUMIFS($M$2:M183,$I$2:I183,$I183,$A$2:A183,$A183)-$M183)</f>
        <v/>
      </c>
      <c r="X183" s="10">
        <f>IF(OR($A183="",$I183=""),"",SUMIFS($M$2:$M$4922,$I$2:$I$4922,$I183,$A$2:$A$4922,$A183))</f>
        <v/>
      </c>
      <c r="Y183" s="10">
        <f>IFERROR(VLOOKUP($I183,'02_Cad_Maquinas'!$B$2:$H$200,7,FALSE()),"")</f>
        <v/>
      </c>
      <c r="Z183" s="10">
        <f>IF(OR($X183="",$Y183=""),"",$Y183-$X183)</f>
        <v/>
      </c>
      <c r="AA183" s="11">
        <f>IF(OR($X183="",$Y183=""),"",$X183/$Y183)</f>
        <v/>
      </c>
      <c r="AB183" s="10" t="n"/>
      <c r="AC183" s="10">
        <f>IF($B183="","","|"&amp;SUBSTITUTE(TRIM(SUBSTITUTE(SUBSTITUTE(SUBSTITUTE(SUBSTITUTE(SUBSTITUTE(SUBSTITUTE(SUBSTITUTE(SUBSTITUTE(SUBSTITUTE(SUBSTITUTE(SUBSTITUTE(SUBSTITUTE(SUBSTITUTE(SUBSTITUTE(TRIM($B183&amp;""),CHAR(10)," "),CHAR(13)," "),"."," "),";"," "),","," "),"/"," "),"+"," "),"-"," "),"  "," "),"  "," "),"  "," "),"  "," "),"  "," "),"  "," "))," ","|")&amp;"|")</f>
        <v/>
      </c>
      <c r="AD183" s="10">
        <f>TRIM($I183&amp;"")</f>
        <v/>
      </c>
    </row>
    <row r="184" ht="24" customHeight="1">
      <c r="A184" s="9" t="n">
        <v>46202</v>
      </c>
      <c r="B184" s="10" t="n">
        <v>10179</v>
      </c>
      <c r="C184" s="10" t="n"/>
      <c r="D184" s="10" t="inlineStr">
        <is>
          <t>COLADEIRA 23</t>
        </is>
      </c>
      <c r="E184" s="10" t="n">
        <v>30001202</v>
      </c>
      <c r="F184" s="10" t="inlineStr">
        <is>
          <t>PÉ FRONTAL 441X65(911)X25 MDF (16PÇS) - CAD PÉ INT</t>
        </is>
      </c>
      <c r="G184" s="10" t="inlineStr">
        <is>
          <t>COLADEIRA 23</t>
        </is>
      </c>
      <c r="H184" s="10" t="inlineStr">
        <is>
          <t>COLADEIRA 23</t>
        </is>
      </c>
      <c r="I184" s="10" t="inlineStr">
        <is>
          <t>COLADEIRA 23</t>
        </is>
      </c>
      <c r="J184" s="9" t="n">
        <v>1120</v>
      </c>
      <c r="K184" s="10">
        <f>IF($E184="","",IFERROR(INDEX('01_Cad_Pecas'!$H$2:$H$5000,MATCH($E184,'01_Cad_Pecas'!$D$2:$D$5000,0)),IFERROR(INDEX('01_Cad_Pecas'!$H$2:$H$5000,MATCH(VALUE($E184),'01_Cad_Pecas'!$D$2:$D$5000,0)),"")))</f>
        <v/>
      </c>
      <c r="L184" s="10">
        <f>IF($E184="","",IFERROR(INDEX('01_Cad_Pecas'!$I$2:$I$5000,MATCH($E184,'01_Cad_Pecas'!$D$2:$D$5000,0)),IFERROR(INDEX('01_Cad_Pecas'!$I$2:$I$5000,MATCH(VALUE($E184),'01_Cad_Pecas'!$D$2:$D$5000,0)),"")))</f>
        <v/>
      </c>
      <c r="M184" s="10">
        <f>IF(OR($J184="",$L184=""),"",IF($K184="",0,$K184)+$J184*$L184)</f>
        <v/>
      </c>
      <c r="N184" s="10" t="n">
        <v>46198</v>
      </c>
      <c r="O184" s="9" t="n">
        <v>1120</v>
      </c>
      <c r="P184" s="10" t="n"/>
      <c r="Q184" s="10" t="n"/>
      <c r="R184" s="10">
        <f>IF(AND($P184&lt;&gt;"",$Q184&lt;&gt;""),($Q184-$P184)*1440,IF(AND($O184&lt;&gt;"",$L184&lt;&gt;""),IF($K184="",0,$K184)+$O184*$L184,""))</f>
        <v/>
      </c>
      <c r="S184" s="10" t="n"/>
      <c r="T184" s="10">
        <f>IF(OR($J184="",$O184=""),"",$O184/$J184)</f>
        <v/>
      </c>
      <c r="U184" s="10" t="n"/>
      <c r="V184" s="10">
        <f>IF($A184="","",IF(AND($A184&lt;&gt;"",NOT(OR($U184="Concluído",$U184="Concluido")),TODAY()&gt;$A184),"SIM","NÃO"))</f>
        <v/>
      </c>
      <c r="W184" s="10">
        <f>IF(OR($A184="",$I184="",$M184=""),"",SUMIFS($M$2:M184,$I$2:I184,$I184,$A$2:A184,$A184)-$M184)</f>
        <v/>
      </c>
      <c r="X184" s="10">
        <f>IF(OR($A184="",$I184=""),"",SUMIFS($M$2:$M$4922,$I$2:$I$4922,$I184,$A$2:$A$4922,$A184))</f>
        <v/>
      </c>
      <c r="Y184" s="10">
        <f>IFERROR(VLOOKUP($I184,'02_Cad_Maquinas'!$B$2:$H$200,7,FALSE()),"")</f>
        <v/>
      </c>
      <c r="Z184" s="10">
        <f>IF(OR($X184="",$Y184=""),"",$Y184-$X184)</f>
        <v/>
      </c>
      <c r="AA184" s="11">
        <f>IF(OR($X184="",$Y184=""),"",$X184/$Y184)</f>
        <v/>
      </c>
      <c r="AB184" s="10" t="n"/>
      <c r="AC184" s="10">
        <f>IF($B184="","","|"&amp;SUBSTITUTE(TRIM(SUBSTITUTE(SUBSTITUTE(SUBSTITUTE(SUBSTITUTE(SUBSTITUTE(SUBSTITUTE(SUBSTITUTE(SUBSTITUTE(SUBSTITUTE(SUBSTITUTE(SUBSTITUTE(SUBSTITUTE(SUBSTITUTE(SUBSTITUTE(TRIM($B184&amp;""),CHAR(10)," "),CHAR(13)," "),"."," "),";"," "),","," "),"/"," "),"+"," "),"-"," "),"  "," "),"  "," "),"  "," "),"  "," "),"  "," "),"  "," "))," ","|")&amp;"|")</f>
        <v/>
      </c>
      <c r="AD184" s="10">
        <f>TRIM($I184&amp;"")</f>
        <v/>
      </c>
    </row>
    <row r="185" ht="24" customHeight="1">
      <c r="A185" s="9" t="n">
        <v>46202</v>
      </c>
      <c r="B185" s="10" t="n">
        <v>10179</v>
      </c>
      <c r="C185" s="10" t="n"/>
      <c r="D185" s="10" t="inlineStr">
        <is>
          <t>COLADEIRA 23</t>
        </is>
      </c>
      <c r="E185" s="10" t="n">
        <v>30001202</v>
      </c>
      <c r="F185" s="10" t="inlineStr">
        <is>
          <t>PÉ FRONTAL 441X65(911)X25 MDF (16PÇS) - CAD PÉ INT</t>
        </is>
      </c>
      <c r="G185" s="10" t="inlineStr">
        <is>
          <t>COLADEIRA 23</t>
        </is>
      </c>
      <c r="H185" s="10" t="inlineStr">
        <is>
          <t>COLADEIRA 23</t>
        </is>
      </c>
      <c r="I185" s="10" t="inlineStr">
        <is>
          <t>COLADEIRA 23</t>
        </is>
      </c>
      <c r="J185" s="9" t="n">
        <v>68</v>
      </c>
      <c r="K185" s="10">
        <f>IF($E185="","",IFERROR(INDEX('01_Cad_Pecas'!$H$2:$H$5000,MATCH($E185,'01_Cad_Pecas'!$D$2:$D$5000,0)),IFERROR(INDEX('01_Cad_Pecas'!$H$2:$H$5000,MATCH(VALUE($E185),'01_Cad_Pecas'!$D$2:$D$5000,0)),"")))</f>
        <v/>
      </c>
      <c r="L185" s="10">
        <f>IF($E185="","",IFERROR(INDEX('01_Cad_Pecas'!$I$2:$I$5000,MATCH($E185,'01_Cad_Pecas'!$D$2:$D$5000,0)),IFERROR(INDEX('01_Cad_Pecas'!$I$2:$I$5000,MATCH(VALUE($E185),'01_Cad_Pecas'!$D$2:$D$5000,0)),"")))</f>
        <v/>
      </c>
      <c r="M185" s="10">
        <f>IF(OR($J185="",$L185=""),"",IF($K185="",0,$K185)+$J185*$L185)</f>
        <v/>
      </c>
      <c r="N185" s="10" t="n">
        <v>46198</v>
      </c>
      <c r="O185" s="9" t="n">
        <v>68</v>
      </c>
      <c r="P185" s="10" t="n"/>
      <c r="Q185" s="10" t="n"/>
      <c r="R185" s="10">
        <f>IF(AND($P185&lt;&gt;"",$Q185&lt;&gt;""),($Q185-$P185)*1440,IF(AND($O185&lt;&gt;"",$L185&lt;&gt;""),IF($K185="",0,$K185)+$O185*$L185,""))</f>
        <v/>
      </c>
      <c r="S185" s="10" t="n"/>
      <c r="T185" s="10">
        <f>IF(OR($J185="",$O185=""),"",$O185/$J185)</f>
        <v/>
      </c>
      <c r="U185" s="10" t="n"/>
      <c r="V185" s="10">
        <f>IF($A185="","",IF(AND($A185&lt;&gt;"",NOT(OR($U185="Concluído",$U185="Concluido")),TODAY()&gt;$A185),"SIM","NÃO"))</f>
        <v/>
      </c>
      <c r="W185" s="10">
        <f>IF(OR($A185="",$I185="",$M185=""),"",SUMIFS($M$2:M185,$I$2:I185,$I185,$A$2:A185,$A185)-$M185)</f>
        <v/>
      </c>
      <c r="X185" s="10">
        <f>IF(OR($A185="",$I185=""),"",SUMIFS($M$2:$M$4922,$I$2:$I$4922,$I185,$A$2:$A$4922,$A185))</f>
        <v/>
      </c>
      <c r="Y185" s="10">
        <f>IFERROR(VLOOKUP($I185,'02_Cad_Maquinas'!$B$2:$H$200,7,FALSE()),"")</f>
        <v/>
      </c>
      <c r="Z185" s="10">
        <f>IF(OR($X185="",$Y185=""),"",$Y185-$X185)</f>
        <v/>
      </c>
      <c r="AA185" s="11">
        <f>IF(OR($X185="",$Y185=""),"",$X185/$Y185)</f>
        <v/>
      </c>
      <c r="AB185" s="10" t="n"/>
      <c r="AC185" s="10">
        <f>IF($B185="","","|"&amp;SUBSTITUTE(TRIM(SUBSTITUTE(SUBSTITUTE(SUBSTITUTE(SUBSTITUTE(SUBSTITUTE(SUBSTITUTE(SUBSTITUTE(SUBSTITUTE(SUBSTITUTE(SUBSTITUTE(SUBSTITUTE(SUBSTITUTE(SUBSTITUTE(SUBSTITUTE(TRIM($B185&amp;""),CHAR(10)," "),CHAR(13)," "),"."," "),";"," "),","," "),"/"," "),"+"," "),"-"," "),"  "," "),"  "," "),"  "," "),"  "," "),"  "," "),"  "," "))," ","|")&amp;"|")</f>
        <v/>
      </c>
      <c r="AD185" s="10">
        <f>TRIM($I185&amp;"")</f>
        <v/>
      </c>
    </row>
    <row r="186" ht="24" customHeight="1">
      <c r="A186" s="9" t="n">
        <v>46202</v>
      </c>
      <c r="B186" s="10" t="n">
        <v>10179</v>
      </c>
      <c r="C186" s="10" t="n"/>
      <c r="D186" s="10" t="inlineStr">
        <is>
          <t>COLADEIRA 23</t>
        </is>
      </c>
      <c r="E186" s="10" t="n">
        <v>30001202</v>
      </c>
      <c r="F186" s="10" t="inlineStr">
        <is>
          <t>PÉ FRONTAL 441X65(911)X25 MDF (16PÇS) - CAD PÉ INT</t>
        </is>
      </c>
      <c r="G186" s="10" t="inlineStr">
        <is>
          <t>COLADEIRA 23</t>
        </is>
      </c>
      <c r="H186" s="10" t="inlineStr">
        <is>
          <t>COLADEIRA 23</t>
        </is>
      </c>
      <c r="I186" s="10" t="inlineStr">
        <is>
          <t>COLADEIRA 23</t>
        </is>
      </c>
      <c r="J186" s="9" t="n">
        <v>120</v>
      </c>
      <c r="K186" s="10">
        <f>IF($E186="","",IFERROR(INDEX('01_Cad_Pecas'!$H$2:$H$5000,MATCH($E186,'01_Cad_Pecas'!$D$2:$D$5000,0)),IFERROR(INDEX('01_Cad_Pecas'!$H$2:$H$5000,MATCH(VALUE($E186),'01_Cad_Pecas'!$D$2:$D$5000,0)),"")))</f>
        <v/>
      </c>
      <c r="L186" s="10">
        <f>IF($E186="","",IFERROR(INDEX('01_Cad_Pecas'!$I$2:$I$5000,MATCH($E186,'01_Cad_Pecas'!$D$2:$D$5000,0)),IFERROR(INDEX('01_Cad_Pecas'!$I$2:$I$5000,MATCH(VALUE($E186),'01_Cad_Pecas'!$D$2:$D$5000,0)),"")))</f>
        <v/>
      </c>
      <c r="M186" s="10">
        <f>IF(OR($J186="",$L186=""),"",IF($K186="",0,$K186)+$J186*$L186)</f>
        <v/>
      </c>
      <c r="N186" s="10" t="n">
        <v>46198</v>
      </c>
      <c r="O186" s="9" t="n">
        <v>120</v>
      </c>
      <c r="P186" s="10" t="n"/>
      <c r="Q186" s="10" t="n"/>
      <c r="R186" s="10">
        <f>IF(AND($P186&lt;&gt;"",$Q186&lt;&gt;""),($Q186-$P186)*1440,IF(AND($O186&lt;&gt;"",$L186&lt;&gt;""),IF($K186="",0,$K186)+$O186*$L186,""))</f>
        <v/>
      </c>
      <c r="S186" s="10" t="n"/>
      <c r="T186" s="10">
        <f>IF(OR($J186="",$O186=""),"",$O186/$J186)</f>
        <v/>
      </c>
      <c r="U186" s="10" t="n"/>
      <c r="V186" s="10">
        <f>IF($A186="","",IF(AND($A186&lt;&gt;"",NOT(OR($U186="Concluído",$U186="Concluido")),TODAY()&gt;$A186),"SIM","NÃO"))</f>
        <v/>
      </c>
      <c r="W186" s="10">
        <f>IF(OR($A186="",$I186="",$M186=""),"",SUMIFS($M$2:M186,$I$2:I186,$I186,$A$2:A186,$A186)-$M186)</f>
        <v/>
      </c>
      <c r="X186" s="10">
        <f>IF(OR($A186="",$I186=""),"",SUMIFS($M$2:$M$4922,$I$2:$I$4922,$I186,$A$2:$A$4922,$A186))</f>
        <v/>
      </c>
      <c r="Y186" s="10">
        <f>IFERROR(VLOOKUP($I186,'02_Cad_Maquinas'!$B$2:$H$200,7,FALSE()),"")</f>
        <v/>
      </c>
      <c r="Z186" s="10">
        <f>IF(OR($X186="",$Y186=""),"",$Y186-$X186)</f>
        <v/>
      </c>
      <c r="AA186" s="11">
        <f>IF(OR($X186="",$Y186=""),"",$X186/$Y186)</f>
        <v/>
      </c>
      <c r="AB186" s="10" t="n"/>
      <c r="AC186" s="10">
        <f>IF($B186="","","|"&amp;SUBSTITUTE(TRIM(SUBSTITUTE(SUBSTITUTE(SUBSTITUTE(SUBSTITUTE(SUBSTITUTE(SUBSTITUTE(SUBSTITUTE(SUBSTITUTE(SUBSTITUTE(SUBSTITUTE(SUBSTITUTE(SUBSTITUTE(SUBSTITUTE(SUBSTITUTE(TRIM($B186&amp;""),CHAR(10)," "),CHAR(13)," "),"."," "),";"," "),","," "),"/"," "),"+"," "),"-"," "),"  "," "),"  "," "),"  "," "),"  "," "),"  "," "),"  "," "))," ","|")&amp;"|")</f>
        <v/>
      </c>
      <c r="AD186" s="10">
        <f>TRIM($I186&amp;"")</f>
        <v/>
      </c>
    </row>
    <row r="187" ht="24" customHeight="1">
      <c r="A187" s="9" t="n">
        <v>46202</v>
      </c>
      <c r="B187" s="10" t="n">
        <v>10179</v>
      </c>
      <c r="C187" s="10" t="n"/>
      <c r="D187" s="10" t="inlineStr">
        <is>
          <t>COLADEIRA 23</t>
        </is>
      </c>
      <c r="E187" s="10" t="n">
        <v>30003410</v>
      </c>
      <c r="F187" s="10" t="inlineStr">
        <is>
          <t>PE FRONTAL 430X(108)51X25 MDF (DIREITO)</t>
        </is>
      </c>
      <c r="G187" s="10" t="inlineStr">
        <is>
          <t>COLADEIRA 23</t>
        </is>
      </c>
      <c r="H187" s="10" t="inlineStr">
        <is>
          <t>COLADEIRA 23</t>
        </is>
      </c>
      <c r="I187" s="10" t="inlineStr">
        <is>
          <t>COLADEIRA 23</t>
        </is>
      </c>
      <c r="J187" s="9" t="n">
        <v>34</v>
      </c>
      <c r="K187" s="10">
        <f>IF($E187="","",IFERROR(INDEX('01_Cad_Pecas'!$H$2:$H$5000,MATCH($E187,'01_Cad_Pecas'!$D$2:$D$5000,0)),IFERROR(INDEX('01_Cad_Pecas'!$H$2:$H$5000,MATCH(VALUE($E187),'01_Cad_Pecas'!$D$2:$D$5000,0)),"")))</f>
        <v/>
      </c>
      <c r="L187" s="10">
        <f>IF($E187="","",IFERROR(INDEX('01_Cad_Pecas'!$I$2:$I$5000,MATCH($E187,'01_Cad_Pecas'!$D$2:$D$5000,0)),IFERROR(INDEX('01_Cad_Pecas'!$I$2:$I$5000,MATCH(VALUE($E187),'01_Cad_Pecas'!$D$2:$D$5000,0)),"")))</f>
        <v/>
      </c>
      <c r="M187" s="10">
        <f>IF(OR($J187="",$L187=""),"",IF($K187="",0,$K187)+$J187*$L187)</f>
        <v/>
      </c>
      <c r="N187" s="10" t="n">
        <v>46198</v>
      </c>
      <c r="O187" s="9" t="n">
        <v>34</v>
      </c>
      <c r="P187" s="10" t="n"/>
      <c r="Q187" s="10" t="n"/>
      <c r="R187" s="10">
        <f>IF(AND($P187&lt;&gt;"",$Q187&lt;&gt;""),($Q187-$P187)*1440,IF(AND($O187&lt;&gt;"",$L187&lt;&gt;""),IF($K187="",0,$K187)+$O187*$L187,""))</f>
        <v/>
      </c>
      <c r="S187" s="10" t="n"/>
      <c r="T187" s="10">
        <f>IF(OR($J187="",$O187=""),"",$O187/$J187)</f>
        <v/>
      </c>
      <c r="U187" s="10" t="n"/>
      <c r="V187" s="10">
        <f>IF($A187="","",IF(AND($A187&lt;&gt;"",NOT(OR($U187="Concluído",$U187="Concluido")),TODAY()&gt;$A187),"SIM","NÃO"))</f>
        <v/>
      </c>
      <c r="W187" s="10">
        <f>IF(OR($A187="",$I187="",$M187=""),"",SUMIFS($M$2:M187,$I$2:I187,$I187,$A$2:A187,$A187)-$M187)</f>
        <v/>
      </c>
      <c r="X187" s="10">
        <f>IF(OR($A187="",$I187=""),"",SUMIFS($M$2:$M$4922,$I$2:$I$4922,$I187,$A$2:$A$4922,$A187))</f>
        <v/>
      </c>
      <c r="Y187" s="10">
        <f>IFERROR(VLOOKUP($I187,'02_Cad_Maquinas'!$B$2:$H$200,7,FALSE()),"")</f>
        <v/>
      </c>
      <c r="Z187" s="10">
        <f>IF(OR($X187="",$Y187=""),"",$Y187-$X187)</f>
        <v/>
      </c>
      <c r="AA187" s="11">
        <f>IF(OR($X187="",$Y187=""),"",$X187/$Y187)</f>
        <v/>
      </c>
      <c r="AB187" s="10" t="n"/>
      <c r="AC187" s="10">
        <f>IF($B187="","","|"&amp;SUBSTITUTE(TRIM(SUBSTITUTE(SUBSTITUTE(SUBSTITUTE(SUBSTITUTE(SUBSTITUTE(SUBSTITUTE(SUBSTITUTE(SUBSTITUTE(SUBSTITUTE(SUBSTITUTE(SUBSTITUTE(SUBSTITUTE(SUBSTITUTE(SUBSTITUTE(TRIM($B187&amp;""),CHAR(10)," "),CHAR(13)," "),"."," "),";"," "),","," "),"/"," "),"+"," "),"-"," "),"  "," "),"  "," "),"  "," "),"  "," "),"  "," "),"  "," "))," ","|")&amp;"|")</f>
        <v/>
      </c>
      <c r="AD187" s="10">
        <f>TRIM($I187&amp;"")</f>
        <v/>
      </c>
    </row>
    <row r="188" ht="24" customHeight="1">
      <c r="A188" s="9" t="n">
        <v>46202</v>
      </c>
      <c r="B188" s="10" t="n">
        <v>10179</v>
      </c>
      <c r="C188" s="10" t="n"/>
      <c r="D188" s="10" t="inlineStr">
        <is>
          <t>COLADEIRA 23</t>
        </is>
      </c>
      <c r="E188" s="10" t="n">
        <v>30003411</v>
      </c>
      <c r="F188" s="10" t="inlineStr">
        <is>
          <t>PE FRONTAL 430X(108)51X25 MDF (ESQUERDO)</t>
        </is>
      </c>
      <c r="G188" s="10" t="inlineStr">
        <is>
          <t>COLADEIRA 23</t>
        </is>
      </c>
      <c r="H188" s="10" t="inlineStr">
        <is>
          <t>COLADEIRA 23</t>
        </is>
      </c>
      <c r="I188" s="10" t="inlineStr">
        <is>
          <t>COLADEIRA 23</t>
        </is>
      </c>
      <c r="J188" s="9" t="n">
        <v>34</v>
      </c>
      <c r="K188" s="10">
        <f>IF($E188="","",IFERROR(INDEX('01_Cad_Pecas'!$H$2:$H$5000,MATCH($E188,'01_Cad_Pecas'!$D$2:$D$5000,0)),IFERROR(INDEX('01_Cad_Pecas'!$H$2:$H$5000,MATCH(VALUE($E188),'01_Cad_Pecas'!$D$2:$D$5000,0)),"")))</f>
        <v/>
      </c>
      <c r="L188" s="10">
        <f>IF($E188="","",IFERROR(INDEX('01_Cad_Pecas'!$I$2:$I$5000,MATCH($E188,'01_Cad_Pecas'!$D$2:$D$5000,0)),IFERROR(INDEX('01_Cad_Pecas'!$I$2:$I$5000,MATCH(VALUE($E188),'01_Cad_Pecas'!$D$2:$D$5000,0)),"")))</f>
        <v/>
      </c>
      <c r="M188" s="10">
        <f>IF(OR($J188="",$L188=""),"",IF($K188="",0,$K188)+$J188*$L188)</f>
        <v/>
      </c>
      <c r="N188" s="10" t="n">
        <v>46198</v>
      </c>
      <c r="O188" s="9" t="n">
        <v>34</v>
      </c>
      <c r="P188" s="10" t="n"/>
      <c r="Q188" s="10" t="n"/>
      <c r="R188" s="10">
        <f>IF(AND($P188&lt;&gt;"",$Q188&lt;&gt;""),($Q188-$P188)*1440,IF(AND($O188&lt;&gt;"",$L188&lt;&gt;""),IF($K188="",0,$K188)+$O188*$L188,""))</f>
        <v/>
      </c>
      <c r="S188" s="10" t="n"/>
      <c r="T188" s="10">
        <f>IF(OR($J188="",$O188=""),"",$O188/$J188)</f>
        <v/>
      </c>
      <c r="U188" s="10" t="n"/>
      <c r="V188" s="10">
        <f>IF($A188="","",IF(AND($A188&lt;&gt;"",NOT(OR($U188="Concluído",$U188="Concluido")),TODAY()&gt;$A188),"SIM","NÃO"))</f>
        <v/>
      </c>
      <c r="W188" s="10">
        <f>IF(OR($A188="",$I188="",$M188=""),"",SUMIFS($M$2:M188,$I$2:I188,$I188,$A$2:A188,$A188)-$M188)</f>
        <v/>
      </c>
      <c r="X188" s="10">
        <f>IF(OR($A188="",$I188=""),"",SUMIFS($M$2:$M$4922,$I$2:$I$4922,$I188,$A$2:$A$4922,$A188))</f>
        <v/>
      </c>
      <c r="Y188" s="10">
        <f>IFERROR(VLOOKUP($I188,'02_Cad_Maquinas'!$B$2:$H$200,7,FALSE()),"")</f>
        <v/>
      </c>
      <c r="Z188" s="10">
        <f>IF(OR($X188="",$Y188=""),"",$Y188-$X188)</f>
        <v/>
      </c>
      <c r="AA188" s="11">
        <f>IF(OR($X188="",$Y188=""),"",$X188/$Y188)</f>
        <v/>
      </c>
      <c r="AB188" s="10" t="n"/>
      <c r="AC188" s="10">
        <f>IF($B188="","","|"&amp;SUBSTITUTE(TRIM(SUBSTITUTE(SUBSTITUTE(SUBSTITUTE(SUBSTITUTE(SUBSTITUTE(SUBSTITUTE(SUBSTITUTE(SUBSTITUTE(SUBSTITUTE(SUBSTITUTE(SUBSTITUTE(SUBSTITUTE(SUBSTITUTE(SUBSTITUTE(TRIM($B188&amp;""),CHAR(10)," "),CHAR(13)," "),"."," "),";"," "),","," "),"/"," "),"+"," "),"-"," "),"  "," "),"  "," "),"  "," "),"  "," "),"  "," "),"  "," "))," ","|")&amp;"|")</f>
        <v/>
      </c>
      <c r="AD188" s="10">
        <f>TRIM($I188&amp;"")</f>
        <v/>
      </c>
    </row>
    <row r="189" ht="24" customHeight="1">
      <c r="A189" s="9" t="n">
        <v>46202</v>
      </c>
      <c r="B189" s="10" t="n">
        <v>10179</v>
      </c>
      <c r="C189" s="10" t="n"/>
      <c r="D189" s="10" t="inlineStr">
        <is>
          <t>COLADEIRA 23</t>
        </is>
      </c>
      <c r="E189" s="10" t="n">
        <v>30124001</v>
      </c>
      <c r="F189" s="10" t="inlineStr">
        <is>
          <t>(1) PE MAIOR 830X750X25 MDF - BASE DUBLIN</t>
        </is>
      </c>
      <c r="G189" s="10" t="inlineStr">
        <is>
          <t>COLADEIRA 23</t>
        </is>
      </c>
      <c r="H189" s="10" t="inlineStr">
        <is>
          <t>COLADEIRA 23</t>
        </is>
      </c>
      <c r="I189" s="10" t="inlineStr">
        <is>
          <t>COLADEIRA 23</t>
        </is>
      </c>
      <c r="J189" s="9" t="n">
        <v>25</v>
      </c>
      <c r="K189" s="10">
        <f>IF($E189="","",IFERROR(INDEX('01_Cad_Pecas'!$H$2:$H$5000,MATCH($E189,'01_Cad_Pecas'!$D$2:$D$5000,0)),IFERROR(INDEX('01_Cad_Pecas'!$H$2:$H$5000,MATCH(VALUE($E189),'01_Cad_Pecas'!$D$2:$D$5000,0)),"")))</f>
        <v/>
      </c>
      <c r="L189" s="10">
        <f>IF($E189="","",IFERROR(INDEX('01_Cad_Pecas'!$I$2:$I$5000,MATCH($E189,'01_Cad_Pecas'!$D$2:$D$5000,0)),IFERROR(INDEX('01_Cad_Pecas'!$I$2:$I$5000,MATCH(VALUE($E189),'01_Cad_Pecas'!$D$2:$D$5000,0)),"")))</f>
        <v/>
      </c>
      <c r="M189" s="10">
        <f>IF(OR($J189="",$L189=""),"",IF($K189="",0,$K189)+$J189*$L189)</f>
        <v/>
      </c>
      <c r="N189" s="10" t="n">
        <v>46206</v>
      </c>
      <c r="O189" s="10" t="n">
        <v>25</v>
      </c>
      <c r="P189" s="10" t="n"/>
      <c r="Q189" s="10" t="n"/>
      <c r="R189" s="10">
        <f>IF(AND($P189&lt;&gt;"",$Q189&lt;&gt;""),($Q189-$P189)*1440,IF(AND($O189&lt;&gt;"",$L189&lt;&gt;""),IF($K189="",0,$K189)+$O189*$L189,""))</f>
        <v/>
      </c>
      <c r="S189" s="10" t="n"/>
      <c r="T189" s="10">
        <f>IF(OR($J189="",$O189=""),"",$O189/$J189)</f>
        <v/>
      </c>
      <c r="U189" s="10" t="inlineStr">
        <is>
          <t>Concluído</t>
        </is>
      </c>
      <c r="V189" s="10">
        <f>IF($A189="","",IF(AND($A189&lt;&gt;"",NOT(OR($U189="Concluído",$U189="Concluido")),TODAY()&gt;$A189),"SIM","NÃO"))</f>
        <v/>
      </c>
      <c r="W189" s="10">
        <f>IF(OR($A189="",$I189="",$M189=""),"",SUMIFS($M$2:M189,$I$2:I189,$I189,$A$2:A189,$A189)-$M189)</f>
        <v/>
      </c>
      <c r="X189" s="10">
        <f>IF(OR($A189="",$I189=""),"",SUMIFS($M$2:$M$4922,$I$2:$I$4922,$I189,$A$2:$A$4922,$A189))</f>
        <v/>
      </c>
      <c r="Y189" s="10">
        <f>IFERROR(VLOOKUP($I189,'02_Cad_Maquinas'!$B$2:$H$200,7,FALSE()),"")</f>
        <v/>
      </c>
      <c r="Z189" s="10">
        <f>IF(OR($X189="",$Y189=""),"",$Y189-$X189)</f>
        <v/>
      </c>
      <c r="AA189" s="11">
        <f>IF(OR($X189="",$Y189=""),"",$X189/$Y189)</f>
        <v/>
      </c>
      <c r="AB189" s="10" t="n"/>
      <c r="AC189" s="10">
        <f>IF($B189="","","|"&amp;SUBSTITUTE(TRIM(SUBSTITUTE(SUBSTITUTE(SUBSTITUTE(SUBSTITUTE(SUBSTITUTE(SUBSTITUTE(SUBSTITUTE(SUBSTITUTE(SUBSTITUTE(SUBSTITUTE(SUBSTITUTE(SUBSTITUTE(SUBSTITUTE(SUBSTITUTE(TRIM($B189&amp;""),CHAR(10)," "),CHAR(13)," "),"."," "),";"," "),","," "),"/"," "),"+"," "),"-"," "),"  "," "),"  "," "),"  "," "),"  "," "),"  "," "),"  "," "))," ","|")&amp;"|")</f>
        <v/>
      </c>
      <c r="AD189" s="10">
        <f>TRIM($I189&amp;"")</f>
        <v/>
      </c>
    </row>
    <row r="190" ht="24" customHeight="1">
      <c r="A190" s="9" t="n">
        <v>46202</v>
      </c>
      <c r="B190" s="10" t="n">
        <v>10179</v>
      </c>
      <c r="C190" s="10" t="n"/>
      <c r="D190" s="10" t="inlineStr">
        <is>
          <t>COLADEIRA 23</t>
        </is>
      </c>
      <c r="E190" s="10" t="n">
        <v>30124002</v>
      </c>
      <c r="F190" s="10" t="inlineStr">
        <is>
          <t>PE MENOR 750X680X25 MDF - BASE DUBLIN</t>
        </is>
      </c>
      <c r="G190" s="10" t="inlineStr">
        <is>
          <t>COLADEIRA 23</t>
        </is>
      </c>
      <c r="H190" s="10" t="inlineStr">
        <is>
          <t>COLADEIRA 23</t>
        </is>
      </c>
      <c r="I190" s="10" t="inlineStr">
        <is>
          <t>COLADEIRA 23</t>
        </is>
      </c>
      <c r="J190" s="9" t="n">
        <v>25</v>
      </c>
      <c r="K190" s="10">
        <f>IF($E190="","",IFERROR(INDEX('01_Cad_Pecas'!$H$2:$H$5000,MATCH($E190,'01_Cad_Pecas'!$D$2:$D$5000,0)),IFERROR(INDEX('01_Cad_Pecas'!$H$2:$H$5000,MATCH(VALUE($E190),'01_Cad_Pecas'!$D$2:$D$5000,0)),"")))</f>
        <v/>
      </c>
      <c r="L190" s="10">
        <f>IF($E190="","",IFERROR(INDEX('01_Cad_Pecas'!$I$2:$I$5000,MATCH($E190,'01_Cad_Pecas'!$D$2:$D$5000,0)),IFERROR(INDEX('01_Cad_Pecas'!$I$2:$I$5000,MATCH(VALUE($E190),'01_Cad_Pecas'!$D$2:$D$5000,0)),"")))</f>
        <v/>
      </c>
      <c r="M190" s="10">
        <f>IF(OR($J190="",$L190=""),"",IF($K190="",0,$K190)+$J190*$L190)</f>
        <v/>
      </c>
      <c r="N190" s="10" t="n">
        <v>46206</v>
      </c>
      <c r="O190" s="10" t="n">
        <v>25</v>
      </c>
      <c r="P190" s="10" t="n"/>
      <c r="Q190" s="10" t="n"/>
      <c r="R190" s="10">
        <f>IF(AND($P190&lt;&gt;"",$Q190&lt;&gt;""),($Q190-$P190)*1440,IF(AND($O190&lt;&gt;"",$L190&lt;&gt;""),IF($K190="",0,$K190)+$O190*$L190,""))</f>
        <v/>
      </c>
      <c r="S190" s="10" t="n"/>
      <c r="T190" s="10">
        <f>IF(OR($J190="",$O190=""),"",$O190/$J190)</f>
        <v/>
      </c>
      <c r="U190" s="10" t="inlineStr">
        <is>
          <t>Concluído</t>
        </is>
      </c>
      <c r="V190" s="10">
        <f>IF($A190="","",IF(AND($A190&lt;&gt;"",NOT(OR($U190="Concluído",$U190="Concluido")),TODAY()&gt;$A190),"SIM","NÃO"))</f>
        <v/>
      </c>
      <c r="W190" s="10">
        <f>IF(OR($A190="",$I190="",$M190=""),"",SUMIFS($M$2:M190,$I$2:I190,$I190,$A$2:A190,$A190)-$M190)</f>
        <v/>
      </c>
      <c r="X190" s="10">
        <f>IF(OR($A190="",$I190=""),"",SUMIFS($M$2:$M$4922,$I$2:$I$4922,$I190,$A$2:$A$4922,$A190))</f>
        <v/>
      </c>
      <c r="Y190" s="10">
        <f>IFERROR(VLOOKUP($I190,'02_Cad_Maquinas'!$B$2:$H$200,7,FALSE()),"")</f>
        <v/>
      </c>
      <c r="Z190" s="10">
        <f>IF(OR($X190="",$Y190=""),"",$Y190-$X190)</f>
        <v/>
      </c>
      <c r="AA190" s="11">
        <f>IF(OR($X190="",$Y190=""),"",$X190/$Y190)</f>
        <v/>
      </c>
      <c r="AB190" s="10" t="n"/>
      <c r="AC190" s="10">
        <f>IF($B190="","","|"&amp;SUBSTITUTE(TRIM(SUBSTITUTE(SUBSTITUTE(SUBSTITUTE(SUBSTITUTE(SUBSTITUTE(SUBSTITUTE(SUBSTITUTE(SUBSTITUTE(SUBSTITUTE(SUBSTITUTE(SUBSTITUTE(SUBSTITUTE(SUBSTITUTE(SUBSTITUTE(TRIM($B190&amp;""),CHAR(10)," "),CHAR(13)," "),"."," "),";"," "),","," "),"/"," "),"+"," "),"-"," "),"  "," "),"  "," "),"  "," "),"  "," "),"  "," "),"  "," "))," ","|")&amp;"|")</f>
        <v/>
      </c>
      <c r="AD190" s="10">
        <f>TRIM($I190&amp;"")</f>
        <v/>
      </c>
    </row>
    <row r="191" ht="24" customHeight="1">
      <c r="A191" s="9" t="n">
        <v>46203</v>
      </c>
      <c r="B191" s="10" t="n">
        <v>10180.10148</v>
      </c>
      <c r="C191" s="10" t="n"/>
      <c r="D191" s="10" t="inlineStr">
        <is>
          <t>COLADEIRA 23</t>
        </is>
      </c>
      <c r="E191" s="17" t="n">
        <v>30124801</v>
      </c>
      <c r="F191" s="18" t="inlineStr">
        <is>
          <t>(2) PE MENOR 750X680X18 MDF - BASE DUBLIN</t>
        </is>
      </c>
      <c r="G191" s="10" t="inlineStr">
        <is>
          <t>COLADEIRA 23</t>
        </is>
      </c>
      <c r="H191" s="10" t="inlineStr">
        <is>
          <t>COLADEIRA 23</t>
        </is>
      </c>
      <c r="I191" s="10" t="inlineStr">
        <is>
          <t>COLADEIRA 23</t>
        </is>
      </c>
      <c r="J191" s="21" t="n">
        <v>205</v>
      </c>
      <c r="K191" s="10">
        <f>IF($E191="","",IFERROR(INDEX('01_Cad_Pecas'!$H$2:$H$5000,MATCH($E191,'01_Cad_Pecas'!$D$2:$D$5000,0)),IFERROR(INDEX('01_Cad_Pecas'!$H$2:$H$5000,MATCH(VALUE($E191),'01_Cad_Pecas'!$D$2:$D$5000,0)),"")))</f>
        <v/>
      </c>
      <c r="L191" s="10">
        <f>IF($E191="","",IFERROR(INDEX('01_Cad_Pecas'!$I$2:$I$5000,MATCH($E191,'01_Cad_Pecas'!$D$2:$D$5000,0)),IFERROR(INDEX('01_Cad_Pecas'!$I$2:$I$5000,MATCH(VALUE($E191),'01_Cad_Pecas'!$D$2:$D$5000,0)),"")))</f>
        <v/>
      </c>
      <c r="M191" s="10">
        <f>IF(OR($J191="",$L191=""),"",IF($K191="",0,$K191)+$J191*$L191)</f>
        <v/>
      </c>
      <c r="N191" s="10" t="n">
        <v>46206</v>
      </c>
      <c r="O191" s="10" t="n">
        <v>205</v>
      </c>
      <c r="P191" s="10" t="n"/>
      <c r="Q191" s="10" t="n"/>
      <c r="R191" s="10">
        <f>IF(AND($P191&lt;&gt;"",$Q191&lt;&gt;""),($Q191-$P191)*1440,IF(AND($O191&lt;&gt;"",$L191&lt;&gt;""),IF($K191="",0,$K191)+$O191*$L191,""))</f>
        <v/>
      </c>
      <c r="S191" s="10" t="n"/>
      <c r="T191" s="10">
        <f>IF(OR($J191="",$O191=""),"",$O191/$J191)</f>
        <v/>
      </c>
      <c r="U191" s="10" t="inlineStr">
        <is>
          <t>Concluído</t>
        </is>
      </c>
      <c r="V191" s="10">
        <f>IF($A191="","",IF(AND($A191&lt;&gt;"",NOT(OR($U191="Concluído",$U191="Concluido")),TODAY()&gt;$A191),"SIM","NÃO"))</f>
        <v/>
      </c>
      <c r="W191" s="10">
        <f>IF(OR($A191="",$I191="",$M191=""),"",SUMIFS($M$2:M191,$I$2:I191,$I191,$A$2:A191,$A191)-$M191)</f>
        <v/>
      </c>
      <c r="X191" s="10">
        <f>IF(OR($A191="",$I191=""),"",SUMIFS($M$2:$M$4922,$I$2:$I$4922,$I191,$A$2:$A$4922,$A191))</f>
        <v/>
      </c>
      <c r="Y191" s="10">
        <f>IFERROR(VLOOKUP($I191,'02_Cad_Maquinas'!$B$2:$H$200,7,FALSE()),"")</f>
        <v/>
      </c>
      <c r="Z191" s="10">
        <f>IF(OR($X191="",$Y191=""),"",$Y191-$X191)</f>
        <v/>
      </c>
      <c r="AA191" s="11">
        <f>IF(OR($X191="",$Y191=""),"",$X191/$Y191)</f>
        <v/>
      </c>
      <c r="AB191" s="10" t="n"/>
      <c r="AC191" s="10">
        <f>IF($B191="","","|"&amp;SUBSTITUTE(TRIM(SUBSTITUTE(SUBSTITUTE(SUBSTITUTE(SUBSTITUTE(SUBSTITUTE(SUBSTITUTE(SUBSTITUTE(SUBSTITUTE(SUBSTITUTE(SUBSTITUTE(SUBSTITUTE(SUBSTITUTE(SUBSTITUTE(SUBSTITUTE(TRIM($B191&amp;""),CHAR(10)," "),CHAR(13)," "),"."," "),";"," "),","," "),"/"," "),"+"," "),"-"," "),"  "," "),"  "," "),"  "," "),"  "," "),"  "," "),"  "," "))," ","|")&amp;"|")</f>
        <v/>
      </c>
      <c r="AD191" s="10">
        <f>TRIM($I191&amp;"")</f>
        <v/>
      </c>
    </row>
    <row r="192" ht="24" customHeight="1">
      <c r="A192" s="9" t="n">
        <v>46203</v>
      </c>
      <c r="B192" s="10" t="n">
        <v>10180.10148</v>
      </c>
      <c r="C192" s="10" t="n"/>
      <c r="D192" s="10" t="inlineStr">
        <is>
          <t>COLADEIRA 23</t>
        </is>
      </c>
      <c r="E192" s="17" t="n">
        <v>30001202</v>
      </c>
      <c r="F192" s="18" t="inlineStr">
        <is>
          <t>PÉ FRONTAL 441X65(911)X25 MDF (16PÇS) - CAD PÉ INT</t>
        </is>
      </c>
      <c r="G192" s="10" t="inlineStr">
        <is>
          <t>COLADEIRA 23</t>
        </is>
      </c>
      <c r="H192" s="10" t="inlineStr">
        <is>
          <t>COLADEIRA 23</t>
        </is>
      </c>
      <c r="I192" s="10" t="inlineStr">
        <is>
          <t>COLADEIRA 23</t>
        </is>
      </c>
      <c r="J192" s="21" t="n">
        <v>1640</v>
      </c>
      <c r="K192" s="10">
        <f>IF($E192="","",IFERROR(INDEX('01_Cad_Pecas'!$H$2:$H$5000,MATCH($E192,'01_Cad_Pecas'!$D$2:$D$5000,0)),IFERROR(INDEX('01_Cad_Pecas'!$H$2:$H$5000,MATCH(VALUE($E192),'01_Cad_Pecas'!$D$2:$D$5000,0)),"")))</f>
        <v/>
      </c>
      <c r="L192" s="10">
        <f>IF($E192="","",IFERROR(INDEX('01_Cad_Pecas'!$I$2:$I$5000,MATCH($E192,'01_Cad_Pecas'!$D$2:$D$5000,0)),IFERROR(INDEX('01_Cad_Pecas'!$I$2:$I$5000,MATCH(VALUE($E192),'01_Cad_Pecas'!$D$2:$D$5000,0)),"")))</f>
        <v/>
      </c>
      <c r="M192" s="10">
        <f>IF(OR($J192="",$L192=""),"",IF($K192="",0,$K192)+$J192*$L192)</f>
        <v/>
      </c>
      <c r="N192" s="10" t="n">
        <v>46206</v>
      </c>
      <c r="O192" s="10" t="n">
        <v>1640</v>
      </c>
      <c r="P192" s="10" t="n"/>
      <c r="Q192" s="10" t="n"/>
      <c r="R192" s="10">
        <f>IF(AND($P192&lt;&gt;"",$Q192&lt;&gt;""),($Q192-$P192)*1440,IF(AND($O192&lt;&gt;"",$L192&lt;&gt;""),IF($K192="",0,$K192)+$O192*$L192,""))</f>
        <v/>
      </c>
      <c r="S192" s="10" t="n"/>
      <c r="T192" s="10">
        <f>IF(OR($J192="",$O192=""),"",$O192/$J192)</f>
        <v/>
      </c>
      <c r="U192" s="10" t="inlineStr">
        <is>
          <t>Concluído</t>
        </is>
      </c>
      <c r="V192" s="10">
        <f>IF($A192="","",IF(AND($A192&lt;&gt;"",NOT(OR($U192="Concluído",$U192="Concluido")),TODAY()&gt;$A192),"SIM","NÃO"))</f>
        <v/>
      </c>
      <c r="W192" s="10">
        <f>IF(OR($A192="",$I192="",$M192=""),"",SUMIFS($M$2:M192,$I$2:I192,$I192,$A$2:A192,$A192)-$M192)</f>
        <v/>
      </c>
      <c r="X192" s="10">
        <f>IF(OR($A192="",$I192=""),"",SUMIFS($M$2:$M$4922,$I$2:$I$4922,$I192,$A$2:$A$4922,$A192))</f>
        <v/>
      </c>
      <c r="Y192" s="10">
        <f>IFERROR(VLOOKUP($I192,'02_Cad_Maquinas'!$B$2:$H$200,7,FALSE()),"")</f>
        <v/>
      </c>
      <c r="Z192" s="10">
        <f>IF(OR($X192="",$Y192=""),"",$Y192-$X192)</f>
        <v/>
      </c>
      <c r="AA192" s="11">
        <f>IF(OR($X192="",$Y192=""),"",$X192/$Y192)</f>
        <v/>
      </c>
      <c r="AB192" s="10" t="n"/>
      <c r="AC192" s="10">
        <f>IF($B192="","","|"&amp;SUBSTITUTE(TRIM(SUBSTITUTE(SUBSTITUTE(SUBSTITUTE(SUBSTITUTE(SUBSTITUTE(SUBSTITUTE(SUBSTITUTE(SUBSTITUTE(SUBSTITUTE(SUBSTITUTE(SUBSTITUTE(SUBSTITUTE(SUBSTITUTE(SUBSTITUTE(TRIM($B192&amp;""),CHAR(10)," "),CHAR(13)," "),"."," "),";"," "),","," "),"/"," "),"+"," "),"-"," "),"  "," "),"  "," "),"  "," "),"  "," "),"  "," "),"  "," "))," ","|")&amp;"|")</f>
        <v/>
      </c>
      <c r="AD192" s="10">
        <f>TRIM($I192&amp;"")</f>
        <v/>
      </c>
    </row>
    <row r="193" ht="24" customHeight="1">
      <c r="A193" s="9" t="n">
        <v>46203</v>
      </c>
      <c r="B193" s="10" t="n">
        <v>10180.10148</v>
      </c>
      <c r="C193" s="10" t="n"/>
      <c r="D193" s="10" t="inlineStr">
        <is>
          <t>COLADEIRA 23</t>
        </is>
      </c>
      <c r="E193" s="17" t="n">
        <v>30124802</v>
      </c>
      <c r="F193" s="18" t="inlineStr">
        <is>
          <t>(4) PE ENCAIXE INFERIOR 750X680X18 MDF-DUBLIN 1,03</t>
        </is>
      </c>
      <c r="G193" s="10" t="inlineStr">
        <is>
          <t>COLADEIRA 23</t>
        </is>
      </c>
      <c r="H193" s="10" t="inlineStr">
        <is>
          <t>COLADEIRA 23</t>
        </is>
      </c>
      <c r="I193" s="10" t="inlineStr">
        <is>
          <t>COLADEIRA 23</t>
        </is>
      </c>
      <c r="J193" s="21" t="n">
        <v>205</v>
      </c>
      <c r="K193" s="10">
        <f>IF($E193="","",IFERROR(INDEX('01_Cad_Pecas'!$H$2:$H$5000,MATCH($E193,'01_Cad_Pecas'!$D$2:$D$5000,0)),IFERROR(INDEX('01_Cad_Pecas'!$H$2:$H$5000,MATCH(VALUE($E193),'01_Cad_Pecas'!$D$2:$D$5000,0)),"")))</f>
        <v/>
      </c>
      <c r="L193" s="10">
        <f>IF($E193="","",IFERROR(INDEX('01_Cad_Pecas'!$I$2:$I$5000,MATCH($E193,'01_Cad_Pecas'!$D$2:$D$5000,0)),IFERROR(INDEX('01_Cad_Pecas'!$I$2:$I$5000,MATCH(VALUE($E193),'01_Cad_Pecas'!$D$2:$D$5000,0)),"")))</f>
        <v/>
      </c>
      <c r="M193" s="10">
        <f>IF(OR($J193="",$L193=""),"",IF($K193="",0,$K193)+$J193*$L193)</f>
        <v/>
      </c>
      <c r="N193" s="10" t="n">
        <v>46206</v>
      </c>
      <c r="O193" s="10" t="n">
        <v>205</v>
      </c>
      <c r="P193" s="10" t="n"/>
      <c r="Q193" s="10" t="n"/>
      <c r="R193" s="10">
        <f>IF(AND($P193&lt;&gt;"",$Q193&lt;&gt;""),($Q193-$P193)*1440,IF(AND($O193&lt;&gt;"",$L193&lt;&gt;""),IF($K193="",0,$K193)+$O193*$L193,""))</f>
        <v/>
      </c>
      <c r="S193" s="10" t="n"/>
      <c r="T193" s="10">
        <f>IF(OR($J193="",$O193=""),"",$O193/$J193)</f>
        <v/>
      </c>
      <c r="U193" s="10" t="inlineStr">
        <is>
          <t>Concluído</t>
        </is>
      </c>
      <c r="V193" s="10">
        <f>IF($A193="","",IF(AND($A193&lt;&gt;"",NOT(OR($U193="Concluído",$U193="Concluido")),TODAY()&gt;$A193),"SIM","NÃO"))</f>
        <v/>
      </c>
      <c r="W193" s="10">
        <f>IF(OR($A193="",$I193="",$M193=""),"",SUMIFS($M$2:M193,$I$2:I193,$I193,$A$2:A193,$A193)-$M193)</f>
        <v/>
      </c>
      <c r="X193" s="10">
        <f>IF(OR($A193="",$I193=""),"",SUMIFS($M$2:$M$4922,$I$2:$I$4922,$I193,$A$2:$A$4922,$A193))</f>
        <v/>
      </c>
      <c r="Y193" s="10">
        <f>IFERROR(VLOOKUP($I193,'02_Cad_Maquinas'!$B$2:$H$200,7,FALSE()),"")</f>
        <v/>
      </c>
      <c r="Z193" s="10">
        <f>IF(OR($X193="",$Y193=""),"",$Y193-$X193)</f>
        <v/>
      </c>
      <c r="AA193" s="11">
        <f>IF(OR($X193="",$Y193=""),"",$X193/$Y193)</f>
        <v/>
      </c>
      <c r="AB193" s="10" t="n"/>
      <c r="AC193" s="10">
        <f>IF($B193="","","|"&amp;SUBSTITUTE(TRIM(SUBSTITUTE(SUBSTITUTE(SUBSTITUTE(SUBSTITUTE(SUBSTITUTE(SUBSTITUTE(SUBSTITUTE(SUBSTITUTE(SUBSTITUTE(SUBSTITUTE(SUBSTITUTE(SUBSTITUTE(SUBSTITUTE(SUBSTITUTE(TRIM($B193&amp;""),CHAR(10)," "),CHAR(13)," "),"."," "),";"," "),","," "),"/"," "),"+"," "),"-"," "),"  "," "),"  "," "),"  "," "),"  "," "),"  "," "),"  "," "))," ","|")&amp;"|")</f>
        <v/>
      </c>
      <c r="AD193" s="10">
        <f>TRIM($I193&amp;"")</f>
        <v/>
      </c>
    </row>
    <row r="194" ht="24" customHeight="1">
      <c r="A194" s="9" t="n">
        <v>46197</v>
      </c>
      <c r="B194" s="10" t="n">
        <v>10176</v>
      </c>
      <c r="C194" s="10" t="inlineStr">
        <is>
          <t>M/C 0630 (MULTIMOVEIS)</t>
        </is>
      </c>
      <c r="D194" s="10" t="inlineStr">
        <is>
          <t>COPIADORA</t>
        </is>
      </c>
      <c r="E194" s="10" t="n">
        <v>20020507</v>
      </c>
      <c r="F194" s="10" t="inlineStr">
        <is>
          <t>TAMPO VITREO 1605X905X18 MDF - MESA DUBAI LIGHT</t>
        </is>
      </c>
      <c r="G194" s="10" t="inlineStr">
        <is>
          <t>COPIADORA</t>
        </is>
      </c>
      <c r="H194" s="10" t="inlineStr">
        <is>
          <t>COPIADORA</t>
        </is>
      </c>
      <c r="I194" s="9" t="inlineStr">
        <is>
          <t>COPIADORA</t>
        </is>
      </c>
      <c r="J194" s="9" t="n">
        <v>30</v>
      </c>
      <c r="K194" s="10">
        <f>IF($E194="","",IFERROR(INDEX('01_Cad_Pecas'!$H$2:$H$5000,MATCH($E194,'01_Cad_Pecas'!$D$2:$D$5000,0)),IFERROR(INDEX('01_Cad_Pecas'!$H$2:$H$5000,MATCH(VALUE($E194),'01_Cad_Pecas'!$D$2:$D$5000,0)),"")))</f>
        <v/>
      </c>
      <c r="L194" s="10">
        <f>IF($E194="","",IFERROR(INDEX('01_Cad_Pecas'!$I$2:$I$5000,MATCH($E194,'01_Cad_Pecas'!$D$2:$D$5000,0)),IFERROR(INDEX('01_Cad_Pecas'!$I$2:$I$5000,MATCH(VALUE($E194),'01_Cad_Pecas'!$D$2:$D$5000,0)),"")))</f>
        <v/>
      </c>
      <c r="M194" s="10">
        <f>IF(OR($J194="",$L194=""),"",IF($K194="",0,$K194)+$J194*$L194)</f>
        <v/>
      </c>
      <c r="N194" s="10" t="n">
        <v>46197</v>
      </c>
      <c r="O194" s="9" t="n">
        <v>30</v>
      </c>
      <c r="P194" s="10" t="n"/>
      <c r="Q194" s="10" t="n"/>
      <c r="R194" s="10">
        <f>IF(AND($P194&lt;&gt;"",$Q194&lt;&gt;""),($Q194-$P194)*1440,IF(AND($O194&lt;&gt;"",$L194&lt;&gt;""),IF($K194="",0,$K194)+$O194*$L194,""))</f>
        <v/>
      </c>
      <c r="S194" s="10" t="n"/>
      <c r="T194" s="10">
        <f>IF(OR($J194="",$O194=""),"",$O194/$J194)</f>
        <v/>
      </c>
      <c r="U194" s="10" t="n"/>
      <c r="V194" s="10">
        <f>IF($A194="","",IF(AND($A194&lt;&gt;"",NOT(OR($U194="Concluído",$U194="Concluido")),TODAY()&gt;$A194),"SIM","NÃO"))</f>
        <v/>
      </c>
      <c r="W194" s="10">
        <f>IF(OR($A194="",$I194="",$M194=""),"",SUMIFS($M$2:M194,$I$2:I194,$I194,$A$2:A194,$A194)-$M194)</f>
        <v/>
      </c>
      <c r="X194" s="10">
        <f>IF(OR($A194="",$I194=""),"",SUMIFS($M$2:$M$4922,$I$2:$I$4922,$I194,$A$2:$A$4922,$A194))</f>
        <v/>
      </c>
      <c r="Y194" s="10">
        <f>IFERROR(VLOOKUP($I194,'02_Cad_Maquinas'!$B$2:$H$200,7,FALSE()),"")</f>
        <v/>
      </c>
      <c r="Z194" s="10">
        <f>IF(OR($X194="",$Y194=""),"",$Y194-$X194)</f>
        <v/>
      </c>
      <c r="AA194" s="11">
        <f>IF(OR($X194="",$Y194=""),"",$X194/$Y194)</f>
        <v/>
      </c>
      <c r="AB194" s="10" t="inlineStr">
        <is>
          <t>10176|COPIADORA</t>
        </is>
      </c>
      <c r="AC194" s="10">
        <f>IF($B194="","","|"&amp;SUBSTITUTE(TRIM(SUBSTITUTE(SUBSTITUTE(SUBSTITUTE(SUBSTITUTE(SUBSTITUTE(SUBSTITUTE(SUBSTITUTE(SUBSTITUTE(SUBSTITUTE(SUBSTITUTE(SUBSTITUTE(SUBSTITUTE(SUBSTITUTE(SUBSTITUTE(TRIM($B194&amp;""),CHAR(10)," "),CHAR(13)," "),"."," "),";"," "),","," "),"/"," "),"+"," "),"-"," "),"  "," "),"  "," "),"  "," "),"  "," "),"  "," "),"  "," "))," ","|")&amp;"|")</f>
        <v/>
      </c>
      <c r="AD194" s="10">
        <f>TRIM($I194&amp;"")</f>
        <v/>
      </c>
    </row>
    <row r="195" ht="24" customHeight="1">
      <c r="A195" s="9" t="n">
        <v>46197</v>
      </c>
      <c r="B195" s="10" t="n">
        <v>10176</v>
      </c>
      <c r="C195" s="10" t="inlineStr">
        <is>
          <t>M/C 0630 (MULTIMOVEIS)</t>
        </is>
      </c>
      <c r="D195" s="10" t="inlineStr">
        <is>
          <t>COPIADORA</t>
        </is>
      </c>
      <c r="E195" s="10" t="n">
        <v>20021607</v>
      </c>
      <c r="F195" s="10" t="inlineStr">
        <is>
          <t>TAMPO 1605X905X18 MDF - MESA COM VIDRO</t>
        </is>
      </c>
      <c r="G195" s="10" t="inlineStr">
        <is>
          <t>COPIADORA</t>
        </is>
      </c>
      <c r="H195" s="10" t="inlineStr">
        <is>
          <t>COPIADORA</t>
        </is>
      </c>
      <c r="I195" s="9" t="inlineStr">
        <is>
          <t>COPIADORA</t>
        </is>
      </c>
      <c r="J195" s="9" t="n">
        <v>12</v>
      </c>
      <c r="K195" s="10">
        <f>IF($E195="","",IFERROR(INDEX('01_Cad_Pecas'!$H$2:$H$5000,MATCH($E195,'01_Cad_Pecas'!$D$2:$D$5000,0)),IFERROR(INDEX('01_Cad_Pecas'!$H$2:$H$5000,MATCH(VALUE($E195),'01_Cad_Pecas'!$D$2:$D$5000,0)),"")))</f>
        <v/>
      </c>
      <c r="L195" s="10">
        <f>IF($E195="","",IFERROR(INDEX('01_Cad_Pecas'!$I$2:$I$5000,MATCH($E195,'01_Cad_Pecas'!$D$2:$D$5000,0)),IFERROR(INDEX('01_Cad_Pecas'!$I$2:$I$5000,MATCH(VALUE($E195),'01_Cad_Pecas'!$D$2:$D$5000,0)),"")))</f>
        <v/>
      </c>
      <c r="M195" s="10">
        <f>IF(OR($J195="",$L195=""),"",IF($K195="",0,$K195)+$J195*$L195)</f>
        <v/>
      </c>
      <c r="N195" s="10" t="n">
        <v>46197</v>
      </c>
      <c r="O195" s="9" t="n">
        <v>12</v>
      </c>
      <c r="P195" s="10" t="n"/>
      <c r="Q195" s="10" t="n"/>
      <c r="R195" s="10">
        <f>IF(AND($P195&lt;&gt;"",$Q195&lt;&gt;""),($Q195-$P195)*1440,IF(AND($O195&lt;&gt;"",$L195&lt;&gt;""),IF($K195="",0,$K195)+$O195*$L195,""))</f>
        <v/>
      </c>
      <c r="S195" s="10" t="n"/>
      <c r="T195" s="10">
        <f>IF(OR($J195="",$O195=""),"",$O195/$J195)</f>
        <v/>
      </c>
      <c r="U195" s="10" t="n"/>
      <c r="V195" s="10">
        <f>IF($A195="","",IF(AND($A195&lt;&gt;"",NOT(OR($U195="Concluído",$U195="Concluido")),TODAY()&gt;$A195),"SIM","NÃO"))</f>
        <v/>
      </c>
      <c r="W195" s="10">
        <f>IF(OR($A195="",$I195="",$M195=""),"",SUMIFS($M$2:M195,$I$2:I195,$I195,$A$2:A195,$A195)-$M195)</f>
        <v/>
      </c>
      <c r="X195" s="10">
        <f>IF(OR($A195="",$I195=""),"",SUMIFS($M$2:$M$4922,$I$2:$I$4922,$I195,$A$2:$A$4922,$A195))</f>
        <v/>
      </c>
      <c r="Y195" s="10">
        <f>IFERROR(VLOOKUP($I195,'02_Cad_Maquinas'!$B$2:$H$200,7,FALSE()),"")</f>
        <v/>
      </c>
      <c r="Z195" s="10">
        <f>IF(OR($X195="",$Y195=""),"",$Y195-$X195)</f>
        <v/>
      </c>
      <c r="AA195" s="11">
        <f>IF(OR($X195="",$Y195=""),"",$X195/$Y195)</f>
        <v/>
      </c>
      <c r="AB195" s="10" t="inlineStr">
        <is>
          <t>10176|COPIADORA</t>
        </is>
      </c>
      <c r="AC195" s="10">
        <f>IF($B195="","","|"&amp;SUBSTITUTE(TRIM(SUBSTITUTE(SUBSTITUTE(SUBSTITUTE(SUBSTITUTE(SUBSTITUTE(SUBSTITUTE(SUBSTITUTE(SUBSTITUTE(SUBSTITUTE(SUBSTITUTE(SUBSTITUTE(SUBSTITUTE(SUBSTITUTE(SUBSTITUTE(TRIM($B195&amp;""),CHAR(10)," "),CHAR(13)," "),"."," "),";"," "),","," "),"/"," "),"+"," "),"-"," "),"  "," "),"  "," "),"  "," "),"  "," "),"  "," "),"  "," "))," ","|")&amp;"|")</f>
        <v/>
      </c>
      <c r="AD195" s="10">
        <f>TRIM($I195&amp;"")</f>
        <v/>
      </c>
    </row>
    <row r="196" ht="36" customHeight="1">
      <c r="A196" s="9" t="n">
        <v>46198</v>
      </c>
      <c r="B196" s="10" t="n">
        <v>10163.10147</v>
      </c>
      <c r="C196" s="10" t="inlineStr">
        <is>
          <t>33751 MULTIMOVEIS ESPORTAÇÃO</t>
        </is>
      </c>
      <c r="D196" s="10" t="inlineStr">
        <is>
          <t>COPIADORA</t>
        </is>
      </c>
      <c r="E196" s="10" t="n">
        <v>20031207</v>
      </c>
      <c r="F196" s="10" t="inlineStr">
        <is>
          <t>TAMPO 1205X905X15 MDF - MESA COM VIDRO</t>
        </is>
      </c>
      <c r="G196" s="10" t="inlineStr">
        <is>
          <t>COPIADORA</t>
        </is>
      </c>
      <c r="H196" s="10" t="inlineStr">
        <is>
          <t>COPIADORA</t>
        </is>
      </c>
      <c r="I196" s="9" t="inlineStr">
        <is>
          <t>COPIADORA</t>
        </is>
      </c>
      <c r="J196" s="9" t="n">
        <v>10</v>
      </c>
      <c r="K196" s="10">
        <f>IF($E196="","",IFERROR(INDEX('01_Cad_Pecas'!$H$2:$H$5000,MATCH($E196,'01_Cad_Pecas'!$D$2:$D$5000,0)),IFERROR(INDEX('01_Cad_Pecas'!$H$2:$H$5000,MATCH(VALUE($E196),'01_Cad_Pecas'!$D$2:$D$5000,0)),"")))</f>
        <v/>
      </c>
      <c r="L196" s="10">
        <f>IF($E196="","",IFERROR(INDEX('01_Cad_Pecas'!$I$2:$I$5000,MATCH($E196,'01_Cad_Pecas'!$D$2:$D$5000,0)),IFERROR(INDEX('01_Cad_Pecas'!$I$2:$I$5000,MATCH(VALUE($E196),'01_Cad_Pecas'!$D$2:$D$5000,0)),"")))</f>
        <v/>
      </c>
      <c r="M196" s="10">
        <f>IF(OR($J196="",$L196=""),"",IF($K196="",0,$K196)+$J196*$L196)</f>
        <v/>
      </c>
      <c r="N196" s="10" t="n">
        <v>46197</v>
      </c>
      <c r="O196" s="9" t="n">
        <v>10</v>
      </c>
      <c r="P196" s="10" t="n"/>
      <c r="Q196" s="10" t="n"/>
      <c r="R196" s="10">
        <f>IF(AND($P196&lt;&gt;"",$Q196&lt;&gt;""),($Q196-$P196)*1440,IF(AND($O196&lt;&gt;"",$L196&lt;&gt;""),IF($K196="",0,$K196)+$O196*$L196,""))</f>
        <v/>
      </c>
      <c r="S196" s="10" t="n"/>
      <c r="T196" s="10">
        <f>IF(OR($J196="",$O196=""),"",$O196/$J196)</f>
        <v/>
      </c>
      <c r="U196" s="10" t="n"/>
      <c r="V196" s="10">
        <f>IF($A196="","",IF(AND($A196&lt;&gt;"",NOT(OR($U196="Concluído",$U196="Concluido")),TODAY()&gt;$A196),"SIM","NÃO"))</f>
        <v/>
      </c>
      <c r="W196" s="10">
        <f>IF(OR($A196="",$I196="",$M196=""),"",SUMIFS($M$2:M196,$I$2:I196,$I196,$A$2:A196,$A196)-$M196)</f>
        <v/>
      </c>
      <c r="X196" s="10">
        <f>IF(OR($A196="",$I196=""),"",SUMIFS($M$2:$M$4922,$I$2:$I$4922,$I196,$A$2:$A$4922,$A196))</f>
        <v/>
      </c>
      <c r="Y196" s="10">
        <f>IFERROR(VLOOKUP($I196,'02_Cad_Maquinas'!$B$2:$H$200,7,FALSE()),"")</f>
        <v/>
      </c>
      <c r="Z196" s="10">
        <f>IF(OR($X196="",$Y196=""),"",$Y196-$X196)</f>
        <v/>
      </c>
      <c r="AA196" s="11">
        <f>IF(OR($X196="",$Y196=""),"",$X196/$Y196)</f>
        <v/>
      </c>
      <c r="AB196" s="10" t="inlineStr">
        <is>
          <t>10163.10147|COPIADORA</t>
        </is>
      </c>
      <c r="AC196" s="10">
        <f>IF($B196="","","|"&amp;SUBSTITUTE(TRIM(SUBSTITUTE(SUBSTITUTE(SUBSTITUTE(SUBSTITUTE(SUBSTITUTE(SUBSTITUTE(SUBSTITUTE(SUBSTITUTE(SUBSTITUTE(SUBSTITUTE(SUBSTITUTE(SUBSTITUTE(SUBSTITUTE(SUBSTITUTE(TRIM($B196&amp;""),CHAR(10)," "),CHAR(13)," "),"."," "),";"," "),","," "),"/"," "),"+"," "),"-"," "),"  "," "),"  "," "),"  "," "),"  "," "),"  "," "),"  "," "))," ","|")&amp;"|")</f>
        <v/>
      </c>
      <c r="AD196" s="10">
        <f>TRIM($I196&amp;"")</f>
        <v/>
      </c>
    </row>
    <row r="197" ht="36" customHeight="1">
      <c r="A197" s="9" t="n">
        <v>46198</v>
      </c>
      <c r="B197" s="10" t="n">
        <v>10163.10147</v>
      </c>
      <c r="C197" s="10" t="inlineStr">
        <is>
          <t>33751 MULTIMOVEIS ESPORTAÇÃO</t>
        </is>
      </c>
      <c r="D197" s="10" t="inlineStr">
        <is>
          <t>COPIADORA</t>
        </is>
      </c>
      <c r="E197" s="10" t="n">
        <v>20021607</v>
      </c>
      <c r="F197" s="10" t="inlineStr">
        <is>
          <t>TAMPO 1605X905X18 MDF - MESA COM VIDRO</t>
        </is>
      </c>
      <c r="G197" s="10" t="inlineStr">
        <is>
          <t>COPIADORA</t>
        </is>
      </c>
      <c r="H197" s="10" t="inlineStr">
        <is>
          <t>COPIADORA</t>
        </is>
      </c>
      <c r="I197" s="9" t="inlineStr">
        <is>
          <t>COPIADORA</t>
        </is>
      </c>
      <c r="J197" s="9" t="n">
        <v>21</v>
      </c>
      <c r="K197" s="10">
        <f>IF($E197="","",IFERROR(INDEX('01_Cad_Pecas'!$H$2:$H$5000,MATCH($E197,'01_Cad_Pecas'!$D$2:$D$5000,0)),IFERROR(INDEX('01_Cad_Pecas'!$H$2:$H$5000,MATCH(VALUE($E197),'01_Cad_Pecas'!$D$2:$D$5000,0)),"")))</f>
        <v/>
      </c>
      <c r="L197" s="10">
        <f>IF($E197="","",IFERROR(INDEX('01_Cad_Pecas'!$I$2:$I$5000,MATCH($E197,'01_Cad_Pecas'!$D$2:$D$5000,0)),IFERROR(INDEX('01_Cad_Pecas'!$I$2:$I$5000,MATCH(VALUE($E197),'01_Cad_Pecas'!$D$2:$D$5000,0)),"")))</f>
        <v/>
      </c>
      <c r="M197" s="10">
        <f>IF(OR($J197="",$L197=""),"",IF($K197="",0,$K197)+$J197*$L197)</f>
        <v/>
      </c>
      <c r="N197" s="10" t="n">
        <v>46197</v>
      </c>
      <c r="O197" s="9" t="n">
        <v>21</v>
      </c>
      <c r="P197" s="10" t="n"/>
      <c r="Q197" s="10" t="n"/>
      <c r="R197" s="10">
        <f>IF(AND($P197&lt;&gt;"",$Q197&lt;&gt;""),($Q197-$P197)*1440,IF(AND($O197&lt;&gt;"",$L197&lt;&gt;""),IF($K197="",0,$K197)+$O197*$L197,""))</f>
        <v/>
      </c>
      <c r="S197" s="10" t="n"/>
      <c r="T197" s="10">
        <f>IF(OR($J197="",$O197=""),"",$O197/$J197)</f>
        <v/>
      </c>
      <c r="U197" s="10" t="n"/>
      <c r="V197" s="10">
        <f>IF($A197="","",IF(AND($A197&lt;&gt;"",NOT(OR($U197="Concluído",$U197="Concluido")),TODAY()&gt;$A197),"SIM","NÃO"))</f>
        <v/>
      </c>
      <c r="W197" s="10">
        <f>IF(OR($A197="",$I197="",$M197=""),"",SUMIFS($M$2:M197,$I$2:I197,$I197,$A$2:A197,$A197)-$M197)</f>
        <v/>
      </c>
      <c r="X197" s="10">
        <f>IF(OR($A197="",$I197=""),"",SUMIFS($M$2:$M$4922,$I$2:$I$4922,$I197,$A$2:$A$4922,$A197))</f>
        <v/>
      </c>
      <c r="Y197" s="10">
        <f>IFERROR(VLOOKUP($I197,'02_Cad_Maquinas'!$B$2:$H$200,7,FALSE()),"")</f>
        <v/>
      </c>
      <c r="Z197" s="10">
        <f>IF(OR($X197="",$Y197=""),"",$Y197-$X197)</f>
        <v/>
      </c>
      <c r="AA197" s="11">
        <f>IF(OR($X197="",$Y197=""),"",$X197/$Y197)</f>
        <v/>
      </c>
      <c r="AB197" s="10" t="inlineStr">
        <is>
          <t>10163.10147|COPIADORA</t>
        </is>
      </c>
      <c r="AC197" s="10">
        <f>IF($B197="","","|"&amp;SUBSTITUTE(TRIM(SUBSTITUTE(SUBSTITUTE(SUBSTITUTE(SUBSTITUTE(SUBSTITUTE(SUBSTITUTE(SUBSTITUTE(SUBSTITUTE(SUBSTITUTE(SUBSTITUTE(SUBSTITUTE(SUBSTITUTE(SUBSTITUTE(SUBSTITUTE(TRIM($B197&amp;""),CHAR(10)," "),CHAR(13)," "),"."," "),";"," "),","," "),"/"," "),"+"," "),"-"," "),"  "," "),"  "," "),"  "," "),"  "," "),"  "," "),"  "," "))," ","|")&amp;"|")</f>
        <v/>
      </c>
      <c r="AD197" s="10">
        <f>TRIM($I197&amp;"")</f>
        <v/>
      </c>
    </row>
    <row r="198" ht="36" customHeight="1">
      <c r="A198" s="9" t="n">
        <v>46198</v>
      </c>
      <c r="B198" s="10" t="n">
        <v>10163.10147</v>
      </c>
      <c r="C198" s="10" t="inlineStr">
        <is>
          <t>33751 MULTIMOVEIS ESPORTAÇÃO</t>
        </is>
      </c>
      <c r="D198" s="10" t="inlineStr">
        <is>
          <t>COPIADORA</t>
        </is>
      </c>
      <c r="E198" s="10" t="n">
        <v>20051001</v>
      </c>
      <c r="F198" s="10" t="inlineStr">
        <is>
          <t>TAMPO REDONDO 1035X1035X18 MDF - MESA TURIM LIGHT</t>
        </is>
      </c>
      <c r="G198" s="10" t="inlineStr">
        <is>
          <t>COPIADORA</t>
        </is>
      </c>
      <c r="H198" s="10" t="inlineStr">
        <is>
          <t>COPIADORA</t>
        </is>
      </c>
      <c r="I198" s="9" t="inlineStr">
        <is>
          <t>COPIADORA</t>
        </is>
      </c>
      <c r="J198" s="9" t="n">
        <v>30</v>
      </c>
      <c r="K198" s="10">
        <f>IF($E198="","",IFERROR(INDEX('01_Cad_Pecas'!$H$2:$H$5000,MATCH($E198,'01_Cad_Pecas'!$D$2:$D$5000,0)),IFERROR(INDEX('01_Cad_Pecas'!$H$2:$H$5000,MATCH(VALUE($E198),'01_Cad_Pecas'!$D$2:$D$5000,0)),"")))</f>
        <v/>
      </c>
      <c r="L198" s="10">
        <f>IF($E198="","",IFERROR(INDEX('01_Cad_Pecas'!$I$2:$I$5000,MATCH($E198,'01_Cad_Pecas'!$D$2:$D$5000,0)),IFERROR(INDEX('01_Cad_Pecas'!$I$2:$I$5000,MATCH(VALUE($E198),'01_Cad_Pecas'!$D$2:$D$5000,0)),"")))</f>
        <v/>
      </c>
      <c r="M198" s="10">
        <f>IF(OR($J198="",$L198=""),"",IF($K198="",0,$K198)+$J198*$L198)</f>
        <v/>
      </c>
      <c r="N198" s="10" t="n">
        <v>46197</v>
      </c>
      <c r="O198" s="9" t="n">
        <v>30</v>
      </c>
      <c r="P198" s="10" t="n"/>
      <c r="Q198" s="10" t="n"/>
      <c r="R198" s="10">
        <f>IF(AND($P198&lt;&gt;"",$Q198&lt;&gt;""),($Q198-$P198)*1440,IF(AND($O198&lt;&gt;"",$L198&lt;&gt;""),IF($K198="",0,$K198)+$O198*$L198,""))</f>
        <v/>
      </c>
      <c r="S198" s="10" t="n"/>
      <c r="T198" s="10">
        <f>IF(OR($J198="",$O198=""),"",$O198/$J198)</f>
        <v/>
      </c>
      <c r="U198" s="10" t="n"/>
      <c r="V198" s="10">
        <f>IF($A198="","",IF(AND($A198&lt;&gt;"",NOT(OR($U198="Concluído",$U198="Concluido")),TODAY()&gt;$A198),"SIM","NÃO"))</f>
        <v/>
      </c>
      <c r="W198" s="10">
        <f>IF(OR($A198="",$I198="",$M198=""),"",SUMIFS($M$2:M198,$I$2:I198,$I198,$A$2:A198,$A198)-$M198)</f>
        <v/>
      </c>
      <c r="X198" s="10">
        <f>IF(OR($A198="",$I198=""),"",SUMIFS($M$2:$M$4922,$I$2:$I$4922,$I198,$A$2:$A$4922,$A198))</f>
        <v/>
      </c>
      <c r="Y198" s="10">
        <f>IFERROR(VLOOKUP($I198,'02_Cad_Maquinas'!$B$2:$H$200,7,FALSE()),"")</f>
        <v/>
      </c>
      <c r="Z198" s="10">
        <f>IF(OR($X198="",$Y198=""),"",$Y198-$X198)</f>
        <v/>
      </c>
      <c r="AA198" s="11">
        <f>IF(OR($X198="",$Y198=""),"",$X198/$Y198)</f>
        <v/>
      </c>
      <c r="AB198" s="10" t="inlineStr">
        <is>
          <t>10163.10147|COPIADORA</t>
        </is>
      </c>
      <c r="AC198" s="10">
        <f>IF($B198="","","|"&amp;SUBSTITUTE(TRIM(SUBSTITUTE(SUBSTITUTE(SUBSTITUTE(SUBSTITUTE(SUBSTITUTE(SUBSTITUTE(SUBSTITUTE(SUBSTITUTE(SUBSTITUTE(SUBSTITUTE(SUBSTITUTE(SUBSTITUTE(SUBSTITUTE(SUBSTITUTE(TRIM($B198&amp;""),CHAR(10)," "),CHAR(13)," "),"."," "),";"," "),","," "),"/"," "),"+"," "),"-"," "),"  "," "),"  "," "),"  "," "),"  "," "),"  "," "),"  "," "))," ","|")&amp;"|")</f>
        <v/>
      </c>
      <c r="AD198" s="10">
        <f>TRIM($I198&amp;"")</f>
        <v/>
      </c>
    </row>
    <row r="199" ht="36" customHeight="1">
      <c r="A199" s="9" t="n">
        <v>46198</v>
      </c>
      <c r="B199" s="10" t="n">
        <v>10163.10147</v>
      </c>
      <c r="C199" s="10" t="inlineStr">
        <is>
          <t>33751 MULTIMOVEIS ESPORTAÇÃO</t>
        </is>
      </c>
      <c r="D199" s="10" t="inlineStr">
        <is>
          <t>COPIADORA</t>
        </is>
      </c>
      <c r="E199" s="10" t="n">
        <v>20052201</v>
      </c>
      <c r="F199" s="10" t="inlineStr">
        <is>
          <t>TAMPO VITREO 1205X905X18 MDF-MESA ATHENAS</t>
        </is>
      </c>
      <c r="G199" s="10" t="inlineStr">
        <is>
          <t>COPIADORA</t>
        </is>
      </c>
      <c r="H199" s="10" t="inlineStr">
        <is>
          <t>COPIADORA</t>
        </is>
      </c>
      <c r="I199" s="9" t="inlineStr">
        <is>
          <t>COPIADORA</t>
        </is>
      </c>
      <c r="J199" s="9" t="n">
        <v>130</v>
      </c>
      <c r="K199" s="10">
        <f>IF($E199="","",IFERROR(INDEX('01_Cad_Pecas'!$H$2:$H$5000,MATCH($E199,'01_Cad_Pecas'!$D$2:$D$5000,0)),IFERROR(INDEX('01_Cad_Pecas'!$H$2:$H$5000,MATCH(VALUE($E199),'01_Cad_Pecas'!$D$2:$D$5000,0)),"")))</f>
        <v/>
      </c>
      <c r="L199" s="10">
        <f>IF($E199="","",IFERROR(INDEX('01_Cad_Pecas'!$I$2:$I$5000,MATCH($E199,'01_Cad_Pecas'!$D$2:$D$5000,0)),IFERROR(INDEX('01_Cad_Pecas'!$I$2:$I$5000,MATCH(VALUE($E199),'01_Cad_Pecas'!$D$2:$D$5000,0)),"")))</f>
        <v/>
      </c>
      <c r="M199" s="10">
        <f>IF(OR($J199="",$L199=""),"",IF($K199="",0,$K199)+$J199*$L199)</f>
        <v/>
      </c>
      <c r="N199" s="10" t="n">
        <v>46197</v>
      </c>
      <c r="O199" s="9" t="n">
        <v>130</v>
      </c>
      <c r="P199" s="10" t="n"/>
      <c r="Q199" s="10" t="n"/>
      <c r="R199" s="10">
        <f>IF(AND($P199&lt;&gt;"",$Q199&lt;&gt;""),($Q199-$P199)*1440,IF(AND($O199&lt;&gt;"",$L199&lt;&gt;""),IF($K199="",0,$K199)+$O199*$L199,""))</f>
        <v/>
      </c>
      <c r="S199" s="10" t="n"/>
      <c r="T199" s="10">
        <f>IF(OR($J199="",$O199=""),"",$O199/$J199)</f>
        <v/>
      </c>
      <c r="U199" s="10" t="n"/>
      <c r="V199" s="10">
        <f>IF($A199="","",IF(AND($A199&lt;&gt;"",NOT(OR($U199="Concluído",$U199="Concluido")),TODAY()&gt;$A199),"SIM","NÃO"))</f>
        <v/>
      </c>
      <c r="W199" s="10">
        <f>IF(OR($A199="",$I199="",$M199=""),"",SUMIFS($M$2:M199,$I$2:I199,$I199,$A$2:A199,$A199)-$M199)</f>
        <v/>
      </c>
      <c r="X199" s="10">
        <f>IF(OR($A199="",$I199=""),"",SUMIFS($M$2:$M$4922,$I$2:$I$4922,$I199,$A$2:$A$4922,$A199))</f>
        <v/>
      </c>
      <c r="Y199" s="10">
        <f>IFERROR(VLOOKUP($I199,'02_Cad_Maquinas'!$B$2:$H$200,7,FALSE()),"")</f>
        <v/>
      </c>
      <c r="Z199" s="10">
        <f>IF(OR($X199="",$Y199=""),"",$Y199-$X199)</f>
        <v/>
      </c>
      <c r="AA199" s="11">
        <f>IF(OR($X199="",$Y199=""),"",$X199/$Y199)</f>
        <v/>
      </c>
      <c r="AB199" s="10" t="inlineStr">
        <is>
          <t>10163.10147|COPIADORA</t>
        </is>
      </c>
      <c r="AC199" s="10">
        <f>IF($B199="","","|"&amp;SUBSTITUTE(TRIM(SUBSTITUTE(SUBSTITUTE(SUBSTITUTE(SUBSTITUTE(SUBSTITUTE(SUBSTITUTE(SUBSTITUTE(SUBSTITUTE(SUBSTITUTE(SUBSTITUTE(SUBSTITUTE(SUBSTITUTE(SUBSTITUTE(SUBSTITUTE(TRIM($B199&amp;""),CHAR(10)," "),CHAR(13)," "),"."," "),";"," "),","," "),"/"," "),"+"," "),"-"," "),"  "," "),"  "," "),"  "," "),"  "," "),"  "," "),"  "," "))," ","|")&amp;"|")</f>
        <v/>
      </c>
      <c r="AD199" s="10">
        <f>TRIM($I199&amp;"")</f>
        <v/>
      </c>
    </row>
    <row r="200" ht="36" customHeight="1">
      <c r="A200" s="9" t="n">
        <v>46198</v>
      </c>
      <c r="B200" s="10" t="n">
        <v>10163.10147</v>
      </c>
      <c r="C200" s="10" t="inlineStr">
        <is>
          <t>33751 MULTIMOVEIS ESPORTAÇÃO</t>
        </is>
      </c>
      <c r="D200" s="10" t="inlineStr">
        <is>
          <t>COPIADORA</t>
        </is>
      </c>
      <c r="E200" s="10" t="n">
        <v>20053007</v>
      </c>
      <c r="F200" s="10" t="inlineStr">
        <is>
          <t>TAMPO REDONDO 1035X1035X18 MDF - MESA COM VIDRO</t>
        </is>
      </c>
      <c r="G200" s="10" t="inlineStr">
        <is>
          <t>COPIADORA</t>
        </is>
      </c>
      <c r="H200" s="10" t="inlineStr">
        <is>
          <t>COPIADORA</t>
        </is>
      </c>
      <c r="I200" s="9" t="inlineStr">
        <is>
          <t>COPIADORA</t>
        </is>
      </c>
      <c r="J200" s="9" t="n">
        <v>7</v>
      </c>
      <c r="K200" s="10">
        <f>IF($E200="","",IFERROR(INDEX('01_Cad_Pecas'!$H$2:$H$5000,MATCH($E200,'01_Cad_Pecas'!$D$2:$D$5000,0)),IFERROR(INDEX('01_Cad_Pecas'!$H$2:$H$5000,MATCH(VALUE($E200),'01_Cad_Pecas'!$D$2:$D$5000,0)),"")))</f>
        <v/>
      </c>
      <c r="L200" s="10">
        <f>IF($E200="","",IFERROR(INDEX('01_Cad_Pecas'!$I$2:$I$5000,MATCH($E200,'01_Cad_Pecas'!$D$2:$D$5000,0)),IFERROR(INDEX('01_Cad_Pecas'!$I$2:$I$5000,MATCH(VALUE($E200),'01_Cad_Pecas'!$D$2:$D$5000,0)),"")))</f>
        <v/>
      </c>
      <c r="M200" s="10">
        <f>IF(OR($J200="",$L200=""),"",IF($K200="",0,$K200)+$J200*$L200)</f>
        <v/>
      </c>
      <c r="N200" s="10" t="n">
        <v>46197</v>
      </c>
      <c r="O200" s="9" t="n">
        <v>7</v>
      </c>
      <c r="P200" s="10" t="n"/>
      <c r="Q200" s="10" t="n"/>
      <c r="R200" s="10">
        <f>IF(AND($P200&lt;&gt;"",$Q200&lt;&gt;""),($Q200-$P200)*1440,IF(AND($O200&lt;&gt;"",$L200&lt;&gt;""),IF($K200="",0,$K200)+$O200*$L200,""))</f>
        <v/>
      </c>
      <c r="S200" s="10" t="n"/>
      <c r="T200" s="10">
        <f>IF(OR($J200="",$O200=""),"",$O200/$J200)</f>
        <v/>
      </c>
      <c r="U200" s="10" t="n"/>
      <c r="V200" s="10">
        <f>IF($A200="","",IF(AND($A200&lt;&gt;"",NOT(OR($U200="Concluído",$U200="Concluido")),TODAY()&gt;$A200),"SIM","NÃO"))</f>
        <v/>
      </c>
      <c r="W200" s="10">
        <f>IF(OR($A200="",$I200="",$M200=""),"",SUMIFS($M$2:M200,$I$2:I200,$I200,$A$2:A200,$A200)-$M200)</f>
        <v/>
      </c>
      <c r="X200" s="10">
        <f>IF(OR($A200="",$I200=""),"",SUMIFS($M$2:$M$4922,$I$2:$I$4922,$I200,$A$2:$A$4922,$A200))</f>
        <v/>
      </c>
      <c r="Y200" s="10">
        <f>IFERROR(VLOOKUP($I200,'02_Cad_Maquinas'!$B$2:$H$200,7,FALSE()),"")</f>
        <v/>
      </c>
      <c r="Z200" s="10">
        <f>IF(OR($X200="",$Y200=""),"",$Y200-$X200)</f>
        <v/>
      </c>
      <c r="AA200" s="11">
        <f>IF(OR($X200="",$Y200=""),"",$X200/$Y200)</f>
        <v/>
      </c>
      <c r="AB200" s="10" t="inlineStr">
        <is>
          <t>10163.10147|COPIADORA</t>
        </is>
      </c>
      <c r="AC200" s="10">
        <f>IF($B200="","","|"&amp;SUBSTITUTE(TRIM(SUBSTITUTE(SUBSTITUTE(SUBSTITUTE(SUBSTITUTE(SUBSTITUTE(SUBSTITUTE(SUBSTITUTE(SUBSTITUTE(SUBSTITUTE(SUBSTITUTE(SUBSTITUTE(SUBSTITUTE(SUBSTITUTE(SUBSTITUTE(TRIM($B200&amp;""),CHAR(10)," "),CHAR(13)," "),"."," "),";"," "),","," "),"/"," "),"+"," "),"-"," "),"  "," "),"  "," "),"  "," "),"  "," "),"  "," "),"  "," "))," ","|")&amp;"|")</f>
        <v/>
      </c>
      <c r="AD200" s="10">
        <f>TRIM($I200&amp;"")</f>
        <v/>
      </c>
    </row>
    <row r="201" ht="36" customHeight="1">
      <c r="A201" s="9" t="n">
        <v>46198</v>
      </c>
      <c r="B201" s="10" t="n">
        <v>10163.10147</v>
      </c>
      <c r="C201" s="10" t="inlineStr">
        <is>
          <t>33751 MULTIMOVEIS ESPORTAÇÃO</t>
        </is>
      </c>
      <c r="D201" s="10" t="inlineStr">
        <is>
          <t>COPIADORA</t>
        </is>
      </c>
      <c r="E201" s="10" t="n">
        <v>20053407</v>
      </c>
      <c r="F201" s="10" t="inlineStr">
        <is>
          <t>TAMPO 1365X905X18 MDF - MESA COM VIDRO</t>
        </is>
      </c>
      <c r="G201" s="10" t="inlineStr">
        <is>
          <t>COPIADORA</t>
        </is>
      </c>
      <c r="H201" s="10" t="inlineStr">
        <is>
          <t>COPIADORA</t>
        </is>
      </c>
      <c r="I201" s="9" t="inlineStr">
        <is>
          <t>COPIADORA</t>
        </is>
      </c>
      <c r="J201" s="9" t="n">
        <v>2</v>
      </c>
      <c r="K201" s="10">
        <f>IF($E201="","",IFERROR(INDEX('01_Cad_Pecas'!$H$2:$H$5000,MATCH($E201,'01_Cad_Pecas'!$D$2:$D$5000,0)),IFERROR(INDEX('01_Cad_Pecas'!$H$2:$H$5000,MATCH(VALUE($E201),'01_Cad_Pecas'!$D$2:$D$5000,0)),"")))</f>
        <v/>
      </c>
      <c r="L201" s="10">
        <f>IF($E201="","",IFERROR(INDEX('01_Cad_Pecas'!$I$2:$I$5000,MATCH($E201,'01_Cad_Pecas'!$D$2:$D$5000,0)),IFERROR(INDEX('01_Cad_Pecas'!$I$2:$I$5000,MATCH(VALUE($E201),'01_Cad_Pecas'!$D$2:$D$5000,0)),"")))</f>
        <v/>
      </c>
      <c r="M201" s="10">
        <f>IF(OR($J201="",$L201=""),"",IF($K201="",0,$K201)+$J201*$L201)</f>
        <v/>
      </c>
      <c r="N201" s="10" t="n">
        <v>46197</v>
      </c>
      <c r="O201" s="9" t="n">
        <v>2</v>
      </c>
      <c r="P201" s="10" t="n"/>
      <c r="Q201" s="10" t="n"/>
      <c r="R201" s="10">
        <f>IF(AND($P201&lt;&gt;"",$Q201&lt;&gt;""),($Q201-$P201)*1440,IF(AND($O201&lt;&gt;"",$L201&lt;&gt;""),IF($K201="",0,$K201)+$O201*$L201,""))</f>
        <v/>
      </c>
      <c r="S201" s="10" t="n"/>
      <c r="T201" s="10">
        <f>IF(OR($J201="",$O201=""),"",$O201/$J201)</f>
        <v/>
      </c>
      <c r="U201" s="10" t="n"/>
      <c r="V201" s="10">
        <f>IF($A201="","",IF(AND($A201&lt;&gt;"",NOT(OR($U201="Concluído",$U201="Concluido")),TODAY()&gt;$A201),"SIM","NÃO"))</f>
        <v/>
      </c>
      <c r="W201" s="10">
        <f>IF(OR($A201="",$I201="",$M201=""),"",SUMIFS($M$2:M201,$I$2:I201,$I201,$A$2:A201,$A201)-$M201)</f>
        <v/>
      </c>
      <c r="X201" s="10">
        <f>IF(OR($A201="",$I201=""),"",SUMIFS($M$2:$M$4922,$I$2:$I$4922,$I201,$A$2:$A$4922,$A201))</f>
        <v/>
      </c>
      <c r="Y201" s="10">
        <f>IFERROR(VLOOKUP($I201,'02_Cad_Maquinas'!$B$2:$H$200,7,FALSE()),"")</f>
        <v/>
      </c>
      <c r="Z201" s="10">
        <f>IF(OR($X201="",$Y201=""),"",$Y201-$X201)</f>
        <v/>
      </c>
      <c r="AA201" s="11">
        <f>IF(OR($X201="",$Y201=""),"",$X201/$Y201)</f>
        <v/>
      </c>
      <c r="AB201" s="10" t="inlineStr">
        <is>
          <t>10163.10147|COPIADORA</t>
        </is>
      </c>
      <c r="AC201" s="10">
        <f>IF($B201="","","|"&amp;SUBSTITUTE(TRIM(SUBSTITUTE(SUBSTITUTE(SUBSTITUTE(SUBSTITUTE(SUBSTITUTE(SUBSTITUTE(SUBSTITUTE(SUBSTITUTE(SUBSTITUTE(SUBSTITUTE(SUBSTITUTE(SUBSTITUTE(SUBSTITUTE(SUBSTITUTE(TRIM($B201&amp;""),CHAR(10)," "),CHAR(13)," "),"."," "),";"," "),","," "),"/"," "),"+"," "),"-"," "),"  "," "),"  "," "),"  "," "),"  "," "),"  "," "),"  "," "))," ","|")&amp;"|")</f>
        <v/>
      </c>
      <c r="AD201" s="10">
        <f>TRIM($I201&amp;"")</f>
        <v/>
      </c>
    </row>
    <row r="202" ht="36" customHeight="1">
      <c r="A202" s="9" t="n">
        <v>46198</v>
      </c>
      <c r="B202" s="10" t="n">
        <v>10163.10147</v>
      </c>
      <c r="C202" s="10" t="inlineStr">
        <is>
          <t>33751 MULTIMOVEIS ESPORTAÇÃO</t>
        </is>
      </c>
      <c r="D202" s="10" t="inlineStr">
        <is>
          <t>COPIADORA</t>
        </is>
      </c>
      <c r="E202" s="10" t="n">
        <v>20086212</v>
      </c>
      <c r="F202" s="10" t="inlineStr">
        <is>
          <t>TAMPO 1605X905X18 MDF - MESA COM VIDRO (RAIO100)</t>
        </is>
      </c>
      <c r="G202" s="10" t="inlineStr">
        <is>
          <t>COPIADORA</t>
        </is>
      </c>
      <c r="H202" s="10" t="inlineStr">
        <is>
          <t>COPIADORA</t>
        </is>
      </c>
      <c r="I202" s="9" t="inlineStr">
        <is>
          <t>COPIADORA</t>
        </is>
      </c>
      <c r="J202" s="9" t="n">
        <v>3</v>
      </c>
      <c r="K202" s="10">
        <f>IF($E202="","",IFERROR(INDEX('01_Cad_Pecas'!$H$2:$H$5000,MATCH($E202,'01_Cad_Pecas'!$D$2:$D$5000,0)),IFERROR(INDEX('01_Cad_Pecas'!$H$2:$H$5000,MATCH(VALUE($E202),'01_Cad_Pecas'!$D$2:$D$5000,0)),"")))</f>
        <v/>
      </c>
      <c r="L202" s="10">
        <f>IF($E202="","",IFERROR(INDEX('01_Cad_Pecas'!$I$2:$I$5000,MATCH($E202,'01_Cad_Pecas'!$D$2:$D$5000,0)),IFERROR(INDEX('01_Cad_Pecas'!$I$2:$I$5000,MATCH(VALUE($E202),'01_Cad_Pecas'!$D$2:$D$5000,0)),"")))</f>
        <v/>
      </c>
      <c r="M202" s="10">
        <f>IF(OR($J202="",$L202=""),"",IF($K202="",0,$K202)+$J202*$L202)</f>
        <v/>
      </c>
      <c r="N202" s="10" t="n">
        <v>46197</v>
      </c>
      <c r="O202" s="9" t="n">
        <v>3</v>
      </c>
      <c r="P202" s="10" t="n"/>
      <c r="Q202" s="10" t="n"/>
      <c r="R202" s="10">
        <f>IF(AND($P202&lt;&gt;"",$Q202&lt;&gt;""),($Q202-$P202)*1440,IF(AND($O202&lt;&gt;"",$L202&lt;&gt;""),IF($K202="",0,$K202)+$O202*$L202,""))</f>
        <v/>
      </c>
      <c r="S202" s="10" t="n"/>
      <c r="T202" s="10">
        <f>IF(OR($J202="",$O202=""),"",$O202/$J202)</f>
        <v/>
      </c>
      <c r="U202" s="10" t="n"/>
      <c r="V202" s="10">
        <f>IF($A202="","",IF(AND($A202&lt;&gt;"",NOT(OR($U202="Concluído",$U202="Concluido")),TODAY()&gt;$A202),"SIM","NÃO"))</f>
        <v/>
      </c>
      <c r="W202" s="10">
        <f>IF(OR($A202="",$I202="",$M202=""),"",SUMIFS($M$2:M202,$I$2:I202,$I202,$A$2:A202,$A202)-$M202)</f>
        <v/>
      </c>
      <c r="X202" s="10">
        <f>IF(OR($A202="",$I202=""),"",SUMIFS($M$2:$M$4922,$I$2:$I$4922,$I202,$A$2:$A$4922,$A202))</f>
        <v/>
      </c>
      <c r="Y202" s="10">
        <f>IFERROR(VLOOKUP($I202,'02_Cad_Maquinas'!$B$2:$H$200,7,FALSE()),"")</f>
        <v/>
      </c>
      <c r="Z202" s="10">
        <f>IF(OR($X202="",$Y202=""),"",$Y202-$X202)</f>
        <v/>
      </c>
      <c r="AA202" s="11">
        <f>IF(OR($X202="",$Y202=""),"",$X202/$Y202)</f>
        <v/>
      </c>
      <c r="AB202" s="10" t="inlineStr">
        <is>
          <t>10163.10147|COPIADORA</t>
        </is>
      </c>
      <c r="AC202" s="10">
        <f>IF($B202="","","|"&amp;SUBSTITUTE(TRIM(SUBSTITUTE(SUBSTITUTE(SUBSTITUTE(SUBSTITUTE(SUBSTITUTE(SUBSTITUTE(SUBSTITUTE(SUBSTITUTE(SUBSTITUTE(SUBSTITUTE(SUBSTITUTE(SUBSTITUTE(SUBSTITUTE(SUBSTITUTE(TRIM($B202&amp;""),CHAR(10)," "),CHAR(13)," "),"."," "),";"," "),","," "),"/"," "),"+"," "),"-"," "),"  "," "),"  "," "),"  "," "),"  "," "),"  "," "),"  "," "))," ","|")&amp;"|")</f>
        <v/>
      </c>
      <c r="AD202" s="10">
        <f>TRIM($I202&amp;"")</f>
        <v/>
      </c>
    </row>
    <row r="203" ht="36" customHeight="1">
      <c r="A203" s="9" t="n">
        <v>46198</v>
      </c>
      <c r="B203" s="10" t="n">
        <v>10163.10147</v>
      </c>
      <c r="C203" s="10" t="inlineStr">
        <is>
          <t>33751 MULTIMOVEIS ESPORTAÇÃO</t>
        </is>
      </c>
      <c r="D203" s="10" t="inlineStr">
        <is>
          <t>COPIADORA</t>
        </is>
      </c>
      <c r="E203" s="10" t="n">
        <v>30034007</v>
      </c>
      <c r="F203" s="10" t="inlineStr">
        <is>
          <t>TAMPO VITREO 1365X905X25 MDF-MESA VIENA</t>
        </is>
      </c>
      <c r="G203" s="10" t="inlineStr">
        <is>
          <t>COPIADORA</t>
        </is>
      </c>
      <c r="H203" s="10" t="inlineStr">
        <is>
          <t>COPIADORA</t>
        </is>
      </c>
      <c r="I203" s="9" t="inlineStr">
        <is>
          <t>COPIADORA</t>
        </is>
      </c>
      <c r="J203" s="9" t="n">
        <v>5</v>
      </c>
      <c r="K203" s="10">
        <f>IF($E203="","",IFERROR(INDEX('01_Cad_Pecas'!$H$2:$H$5000,MATCH($E203,'01_Cad_Pecas'!$D$2:$D$5000,0)),IFERROR(INDEX('01_Cad_Pecas'!$H$2:$H$5000,MATCH(VALUE($E203),'01_Cad_Pecas'!$D$2:$D$5000,0)),"")))</f>
        <v/>
      </c>
      <c r="L203" s="10">
        <f>IF($E203="","",IFERROR(INDEX('01_Cad_Pecas'!$I$2:$I$5000,MATCH($E203,'01_Cad_Pecas'!$D$2:$D$5000,0)),IFERROR(INDEX('01_Cad_Pecas'!$I$2:$I$5000,MATCH(VALUE($E203),'01_Cad_Pecas'!$D$2:$D$5000,0)),"")))</f>
        <v/>
      </c>
      <c r="M203" s="10">
        <f>IF(OR($J203="",$L203=""),"",IF($K203="",0,$K203)+$J203*$L203)</f>
        <v/>
      </c>
      <c r="N203" s="10" t="n">
        <v>46197</v>
      </c>
      <c r="O203" s="9" t="n">
        <v>5</v>
      </c>
      <c r="P203" s="10" t="n"/>
      <c r="Q203" s="10" t="n"/>
      <c r="R203" s="10">
        <f>IF(AND($P203&lt;&gt;"",$Q203&lt;&gt;""),($Q203-$P203)*1440,IF(AND($O203&lt;&gt;"",$L203&lt;&gt;""),IF($K203="",0,$K203)+$O203*$L203,""))</f>
        <v/>
      </c>
      <c r="S203" s="10" t="n"/>
      <c r="T203" s="10">
        <f>IF(OR($J203="",$O203=""),"",$O203/$J203)</f>
        <v/>
      </c>
      <c r="U203" s="10" t="n"/>
      <c r="V203" s="10">
        <f>IF($A203="","",IF(AND($A203&lt;&gt;"",NOT(OR($U203="Concluído",$U203="Concluido")),TODAY()&gt;$A203),"SIM","NÃO"))</f>
        <v/>
      </c>
      <c r="W203" s="10">
        <f>IF(OR($A203="",$I203="",$M203=""),"",SUMIFS($M$2:M203,$I$2:I203,$I203,$A$2:A203,$A203)-$M203)</f>
        <v/>
      </c>
      <c r="X203" s="10">
        <f>IF(OR($A203="",$I203=""),"",SUMIFS($M$2:$M$4922,$I$2:$I$4922,$I203,$A$2:$A$4922,$A203))</f>
        <v/>
      </c>
      <c r="Y203" s="10">
        <f>IFERROR(VLOOKUP($I203,'02_Cad_Maquinas'!$B$2:$H$200,7,FALSE()),"")</f>
        <v/>
      </c>
      <c r="Z203" s="10">
        <f>IF(OR($X203="",$Y203=""),"",$Y203-$X203)</f>
        <v/>
      </c>
      <c r="AA203" s="11">
        <f>IF(OR($X203="",$Y203=""),"",$X203/$Y203)</f>
        <v/>
      </c>
      <c r="AB203" s="10" t="inlineStr">
        <is>
          <t>10163.10147|COPIADORA</t>
        </is>
      </c>
      <c r="AC203" s="10">
        <f>IF($B203="","","|"&amp;SUBSTITUTE(TRIM(SUBSTITUTE(SUBSTITUTE(SUBSTITUTE(SUBSTITUTE(SUBSTITUTE(SUBSTITUTE(SUBSTITUTE(SUBSTITUTE(SUBSTITUTE(SUBSTITUTE(SUBSTITUTE(SUBSTITUTE(SUBSTITUTE(SUBSTITUTE(TRIM($B203&amp;""),CHAR(10)," "),CHAR(13)," "),"."," "),";"," "),","," "),"/"," "),"+"," "),"-"," "),"  "," "),"  "," "),"  "," "),"  "," "),"  "," "),"  "," "))," ","|")&amp;"|")</f>
        <v/>
      </c>
      <c r="AD203" s="10">
        <f>TRIM($I203&amp;"")</f>
        <v/>
      </c>
    </row>
    <row r="204" ht="24" customHeight="1">
      <c r="A204" s="9" t="n">
        <v>46199</v>
      </c>
      <c r="B204" s="10" t="n">
        <v>10179</v>
      </c>
      <c r="C204" s="10" t="n"/>
      <c r="D204" s="10" t="inlineStr">
        <is>
          <t>COPIADORA</t>
        </is>
      </c>
      <c r="E204" s="10" t="n">
        <v>20020007</v>
      </c>
      <c r="F204" s="10" t="inlineStr">
        <is>
          <t>TAMPO VITREO 1365X905X18 MDF - MESA DUBAI LIGHT</t>
        </is>
      </c>
      <c r="G204" s="10" t="inlineStr">
        <is>
          <t>COPIADORA</t>
        </is>
      </c>
      <c r="H204" s="10" t="inlineStr">
        <is>
          <t>COPIADORA</t>
        </is>
      </c>
      <c r="I204" s="10" t="inlineStr">
        <is>
          <t>COPIADORA</t>
        </is>
      </c>
      <c r="J204" s="9" t="n">
        <v>11</v>
      </c>
      <c r="K204" s="10">
        <f>IF($E204="","",IFERROR(INDEX('01_Cad_Pecas'!$H$2:$H$5000,MATCH($E204,'01_Cad_Pecas'!$D$2:$D$5000,0)),IFERROR(INDEX('01_Cad_Pecas'!$H$2:$H$5000,MATCH(VALUE($E204),'01_Cad_Pecas'!$D$2:$D$5000,0)),"")))</f>
        <v/>
      </c>
      <c r="L204" s="10">
        <f>IF($E204="","",IFERROR(INDEX('01_Cad_Pecas'!$I$2:$I$5000,MATCH($E204,'01_Cad_Pecas'!$D$2:$D$5000,0)),IFERROR(INDEX('01_Cad_Pecas'!$I$2:$I$5000,MATCH(VALUE($E204),'01_Cad_Pecas'!$D$2:$D$5000,0)),"")))</f>
        <v/>
      </c>
      <c r="M204" s="10">
        <f>IF(OR($J204="",$L204=""),"",IF($K204="",0,$K204)+$J204*$L204)</f>
        <v/>
      </c>
      <c r="N204" s="10" t="n">
        <v>46199</v>
      </c>
      <c r="O204" s="9" t="n">
        <v>11</v>
      </c>
      <c r="P204" s="10" t="n"/>
      <c r="Q204" s="10" t="n"/>
      <c r="R204" s="10">
        <f>IF(AND($P204&lt;&gt;"",$Q204&lt;&gt;""),($Q204-$P204)*1440,IF(AND($O204&lt;&gt;"",$L204&lt;&gt;""),IF($K204="",0,$K204)+$O204*$L204,""))</f>
        <v/>
      </c>
      <c r="S204" s="10" t="n"/>
      <c r="T204" s="10">
        <f>IF(OR($J204="",$O204=""),"",$O204/$J204)</f>
        <v/>
      </c>
      <c r="U204" s="10" t="n"/>
      <c r="V204" s="10">
        <f>IF($A204="","",IF(AND($A204&lt;&gt;"",NOT(OR($U204="Concluído",$U204="Concluido")),TODAY()&gt;$A204),"SIM","NÃO"))</f>
        <v/>
      </c>
      <c r="W204" s="10">
        <f>IF(OR($A204="",$I204="",$M204=""),"",SUMIFS($M$2:M204,$I$2:I204,$I204,$A$2:A204,$A204)-$M204)</f>
        <v/>
      </c>
      <c r="X204" s="10">
        <f>IF(OR($A204="",$I204=""),"",SUMIFS($M$2:$M$4922,$I$2:$I$4922,$I204,$A$2:$A$4922,$A204))</f>
        <v/>
      </c>
      <c r="Y204" s="10">
        <f>IFERROR(VLOOKUP($I204,'02_Cad_Maquinas'!$B$2:$H$200,7,FALSE()),"")</f>
        <v/>
      </c>
      <c r="Z204" s="10">
        <f>IF(OR($X204="",$Y204=""),"",$Y204-$X204)</f>
        <v/>
      </c>
      <c r="AA204" s="11">
        <f>IF(OR($X204="",$Y204=""),"",$X204/$Y204)</f>
        <v/>
      </c>
      <c r="AB204" s="10" t="n"/>
      <c r="AC204" s="10">
        <f>IF($B204="","","|"&amp;SUBSTITUTE(TRIM(SUBSTITUTE(SUBSTITUTE(SUBSTITUTE(SUBSTITUTE(SUBSTITUTE(SUBSTITUTE(SUBSTITUTE(SUBSTITUTE(SUBSTITUTE(SUBSTITUTE(SUBSTITUTE(SUBSTITUTE(SUBSTITUTE(SUBSTITUTE(TRIM($B204&amp;""),CHAR(10)," "),CHAR(13)," "),"."," "),";"," "),","," "),"/"," "),"+"," "),"-"," "),"  "," "),"  "," "),"  "," "),"  "," "),"  "," "),"  "," "))," ","|")&amp;"|")</f>
        <v/>
      </c>
      <c r="AD204" s="10">
        <f>TRIM($I204&amp;"")</f>
        <v/>
      </c>
    </row>
    <row r="205" ht="24" customHeight="1">
      <c r="A205" s="9" t="n">
        <v>46199</v>
      </c>
      <c r="B205" s="10" t="n">
        <v>10179</v>
      </c>
      <c r="C205" s="10" t="n"/>
      <c r="D205" s="10" t="inlineStr">
        <is>
          <t>COPIADORA</t>
        </is>
      </c>
      <c r="E205" s="10" t="n">
        <v>20021607</v>
      </c>
      <c r="F205" s="10" t="inlineStr">
        <is>
          <t>TAMPO 1605X905X18 MDF - MESA COM VIDRO</t>
        </is>
      </c>
      <c r="G205" s="10" t="inlineStr">
        <is>
          <t>COPIADORA</t>
        </is>
      </c>
      <c r="H205" s="10" t="inlineStr">
        <is>
          <t>COPIADORA</t>
        </is>
      </c>
      <c r="I205" s="10" t="inlineStr">
        <is>
          <t>COPIADORA</t>
        </is>
      </c>
      <c r="J205" s="9" t="n">
        <v>3</v>
      </c>
      <c r="K205" s="10">
        <f>IF($E205="","",IFERROR(INDEX('01_Cad_Pecas'!$H$2:$H$5000,MATCH($E205,'01_Cad_Pecas'!$D$2:$D$5000,0)),IFERROR(INDEX('01_Cad_Pecas'!$H$2:$H$5000,MATCH(VALUE($E205),'01_Cad_Pecas'!$D$2:$D$5000,0)),"")))</f>
        <v/>
      </c>
      <c r="L205" s="10">
        <f>IF($E205="","",IFERROR(INDEX('01_Cad_Pecas'!$I$2:$I$5000,MATCH($E205,'01_Cad_Pecas'!$D$2:$D$5000,0)),IFERROR(INDEX('01_Cad_Pecas'!$I$2:$I$5000,MATCH(VALUE($E205),'01_Cad_Pecas'!$D$2:$D$5000,0)),"")))</f>
        <v/>
      </c>
      <c r="M205" s="10">
        <f>IF(OR($J205="",$L205=""),"",IF($K205="",0,$K205)+$J205*$L205)</f>
        <v/>
      </c>
      <c r="N205" s="10" t="n">
        <v>46199</v>
      </c>
      <c r="O205" s="9" t="n">
        <v>3</v>
      </c>
      <c r="P205" s="10" t="n"/>
      <c r="Q205" s="10" t="n"/>
      <c r="R205" s="10">
        <f>IF(AND($P205&lt;&gt;"",$Q205&lt;&gt;""),($Q205-$P205)*1440,IF(AND($O205&lt;&gt;"",$L205&lt;&gt;""),IF($K205="",0,$K205)+$O205*$L205,""))</f>
        <v/>
      </c>
      <c r="S205" s="10" t="n"/>
      <c r="T205" s="10">
        <f>IF(OR($J205="",$O205=""),"",$O205/$J205)</f>
        <v/>
      </c>
      <c r="U205" s="10" t="n"/>
      <c r="V205" s="10">
        <f>IF($A205="","",IF(AND($A205&lt;&gt;"",NOT(OR($U205="Concluído",$U205="Concluido")),TODAY()&gt;$A205),"SIM","NÃO"))</f>
        <v/>
      </c>
      <c r="W205" s="10">
        <f>IF(OR($A205="",$I205="",$M205=""),"",SUMIFS($M$2:M205,$I$2:I205,$I205,$A$2:A205,$A205)-$M205)</f>
        <v/>
      </c>
      <c r="X205" s="10">
        <f>IF(OR($A205="",$I205=""),"",SUMIFS($M$2:$M$4922,$I$2:$I$4922,$I205,$A$2:$A$4922,$A205))</f>
        <v/>
      </c>
      <c r="Y205" s="10">
        <f>IFERROR(VLOOKUP($I205,'02_Cad_Maquinas'!$B$2:$H$200,7,FALSE()),"")</f>
        <v/>
      </c>
      <c r="Z205" s="10">
        <f>IF(OR($X205="",$Y205=""),"",$Y205-$X205)</f>
        <v/>
      </c>
      <c r="AA205" s="11">
        <f>IF(OR($X205="",$Y205=""),"",$X205/$Y205)</f>
        <v/>
      </c>
      <c r="AB205" s="10" t="n"/>
      <c r="AC205" s="10">
        <f>IF($B205="","","|"&amp;SUBSTITUTE(TRIM(SUBSTITUTE(SUBSTITUTE(SUBSTITUTE(SUBSTITUTE(SUBSTITUTE(SUBSTITUTE(SUBSTITUTE(SUBSTITUTE(SUBSTITUTE(SUBSTITUTE(SUBSTITUTE(SUBSTITUTE(SUBSTITUTE(SUBSTITUTE(TRIM($B205&amp;""),CHAR(10)," "),CHAR(13)," "),"."," "),";"," "),","," "),"/"," "),"+"," "),"-"," "),"  "," "),"  "," "),"  "," "),"  "," "),"  "," "),"  "," "))," ","|")&amp;"|")</f>
        <v/>
      </c>
      <c r="AD205" s="10">
        <f>TRIM($I205&amp;"")</f>
        <v/>
      </c>
    </row>
    <row r="206" ht="24" customHeight="1">
      <c r="A206" s="9" t="n">
        <v>46199</v>
      </c>
      <c r="B206" s="10" t="n">
        <v>10179</v>
      </c>
      <c r="C206" s="10" t="n"/>
      <c r="D206" s="10" t="inlineStr">
        <is>
          <t>COPIADORA</t>
        </is>
      </c>
      <c r="E206" s="10" t="n">
        <v>20051001</v>
      </c>
      <c r="F206" s="10" t="inlineStr">
        <is>
          <t>TAMPO REDONDO 1035X1035X18 MDF - MESA TURIM LIGHT</t>
        </is>
      </c>
      <c r="G206" s="10" t="inlineStr">
        <is>
          <t>COPIADORA</t>
        </is>
      </c>
      <c r="H206" s="10" t="inlineStr">
        <is>
          <t>COPIADORA</t>
        </is>
      </c>
      <c r="I206" s="10" t="inlineStr">
        <is>
          <t>COPIADORA</t>
        </is>
      </c>
      <c r="J206" s="9" t="n">
        <v>104</v>
      </c>
      <c r="K206" s="10">
        <f>IF($E206="","",IFERROR(INDEX('01_Cad_Pecas'!$H$2:$H$5000,MATCH($E206,'01_Cad_Pecas'!$D$2:$D$5000,0)),IFERROR(INDEX('01_Cad_Pecas'!$H$2:$H$5000,MATCH(VALUE($E206),'01_Cad_Pecas'!$D$2:$D$5000,0)),"")))</f>
        <v/>
      </c>
      <c r="L206" s="10">
        <f>IF($E206="","",IFERROR(INDEX('01_Cad_Pecas'!$I$2:$I$5000,MATCH($E206,'01_Cad_Pecas'!$D$2:$D$5000,0)),IFERROR(INDEX('01_Cad_Pecas'!$I$2:$I$5000,MATCH(VALUE($E206),'01_Cad_Pecas'!$D$2:$D$5000,0)),"")))</f>
        <v/>
      </c>
      <c r="M206" s="10">
        <f>IF(OR($J206="",$L206=""),"",IF($K206="",0,$K206)+$J206*$L206)</f>
        <v/>
      </c>
      <c r="N206" s="10" t="n">
        <v>46199</v>
      </c>
      <c r="O206" s="9" t="n">
        <v>104</v>
      </c>
      <c r="P206" s="10" t="n"/>
      <c r="Q206" s="10" t="n"/>
      <c r="R206" s="10">
        <f>IF(AND($P206&lt;&gt;"",$Q206&lt;&gt;""),($Q206-$P206)*1440,IF(AND($O206&lt;&gt;"",$L206&lt;&gt;""),IF($K206="",0,$K206)+$O206*$L206,""))</f>
        <v/>
      </c>
      <c r="S206" s="10" t="n"/>
      <c r="T206" s="10">
        <f>IF(OR($J206="",$O206=""),"",$O206/$J206)</f>
        <v/>
      </c>
      <c r="U206" s="10" t="n"/>
      <c r="V206" s="10">
        <f>IF($A206="","",IF(AND($A206&lt;&gt;"",NOT(OR($U206="Concluído",$U206="Concluido")),TODAY()&gt;$A206),"SIM","NÃO"))</f>
        <v/>
      </c>
      <c r="W206" s="10">
        <f>IF(OR($A206="",$I206="",$M206=""),"",SUMIFS($M$2:M206,$I$2:I206,$I206,$A$2:A206,$A206)-$M206)</f>
        <v/>
      </c>
      <c r="X206" s="10">
        <f>IF(OR($A206="",$I206=""),"",SUMIFS($M$2:$M$4922,$I$2:$I$4922,$I206,$A$2:$A$4922,$A206))</f>
        <v/>
      </c>
      <c r="Y206" s="10">
        <f>IFERROR(VLOOKUP($I206,'02_Cad_Maquinas'!$B$2:$H$200,7,FALSE()),"")</f>
        <v/>
      </c>
      <c r="Z206" s="10">
        <f>IF(OR($X206="",$Y206=""),"",$Y206-$X206)</f>
        <v/>
      </c>
      <c r="AA206" s="11">
        <f>IF(OR($X206="",$Y206=""),"",$X206/$Y206)</f>
        <v/>
      </c>
      <c r="AB206" s="10" t="n"/>
      <c r="AC206" s="10">
        <f>IF($B206="","","|"&amp;SUBSTITUTE(TRIM(SUBSTITUTE(SUBSTITUTE(SUBSTITUTE(SUBSTITUTE(SUBSTITUTE(SUBSTITUTE(SUBSTITUTE(SUBSTITUTE(SUBSTITUTE(SUBSTITUTE(SUBSTITUTE(SUBSTITUTE(SUBSTITUTE(SUBSTITUTE(TRIM($B206&amp;""),CHAR(10)," "),CHAR(13)," "),"."," "),";"," "),","," "),"/"," "),"+"," "),"-"," "),"  "," "),"  "," "),"  "," "),"  "," "),"  "," "),"  "," "))," ","|")&amp;"|")</f>
        <v/>
      </c>
      <c r="AD206" s="10">
        <f>TRIM($I206&amp;"")</f>
        <v/>
      </c>
    </row>
    <row r="207" ht="24" customHeight="1">
      <c r="A207" s="9" t="n">
        <v>46199</v>
      </c>
      <c r="B207" s="10" t="n">
        <v>10179</v>
      </c>
      <c r="C207" s="10" t="n"/>
      <c r="D207" s="10" t="inlineStr">
        <is>
          <t>COPIADORA</t>
        </is>
      </c>
      <c r="E207" s="10" t="n">
        <v>20053007</v>
      </c>
      <c r="F207" s="10" t="inlineStr">
        <is>
          <t>TAMPO REDONDO 1035X1035X18 MDF - MESA COM VIDRO</t>
        </is>
      </c>
      <c r="G207" s="10" t="inlineStr">
        <is>
          <t>COPIADORA</t>
        </is>
      </c>
      <c r="H207" s="10" t="inlineStr">
        <is>
          <t>COPIADORA</t>
        </is>
      </c>
      <c r="I207" s="10" t="inlineStr">
        <is>
          <t>COPIADORA</t>
        </is>
      </c>
      <c r="J207" s="9" t="n">
        <v>1</v>
      </c>
      <c r="K207" s="10">
        <f>IF($E207="","",IFERROR(INDEX('01_Cad_Pecas'!$H$2:$H$5000,MATCH($E207,'01_Cad_Pecas'!$D$2:$D$5000,0)),IFERROR(INDEX('01_Cad_Pecas'!$H$2:$H$5000,MATCH(VALUE($E207),'01_Cad_Pecas'!$D$2:$D$5000,0)),"")))</f>
        <v/>
      </c>
      <c r="L207" s="10">
        <f>IF($E207="","",IFERROR(INDEX('01_Cad_Pecas'!$I$2:$I$5000,MATCH($E207,'01_Cad_Pecas'!$D$2:$D$5000,0)),IFERROR(INDEX('01_Cad_Pecas'!$I$2:$I$5000,MATCH(VALUE($E207),'01_Cad_Pecas'!$D$2:$D$5000,0)),"")))</f>
        <v/>
      </c>
      <c r="M207" s="10">
        <f>IF(OR($J207="",$L207=""),"",IF($K207="",0,$K207)+$J207*$L207)</f>
        <v/>
      </c>
      <c r="N207" s="10" t="n">
        <v>46200</v>
      </c>
      <c r="O207" s="9" t="n">
        <v>1</v>
      </c>
      <c r="P207" s="10" t="n"/>
      <c r="Q207" s="10" t="n"/>
      <c r="R207" s="10">
        <f>IF(AND($P207&lt;&gt;"",$Q207&lt;&gt;""),($Q207-$P207)*1440,IF(AND($O207&lt;&gt;"",$L207&lt;&gt;""),IF($K207="",0,$K207)+$O207*$L207,""))</f>
        <v/>
      </c>
      <c r="S207" s="10" t="n"/>
      <c r="T207" s="10">
        <f>IF(OR($J207="",$O207=""),"",$O207/$J207)</f>
        <v/>
      </c>
      <c r="U207" s="10" t="n"/>
      <c r="V207" s="10">
        <f>IF($A207="","",IF(AND($A207&lt;&gt;"",NOT(OR($U207="Concluído",$U207="Concluido")),TODAY()&gt;$A207),"SIM","NÃO"))</f>
        <v/>
      </c>
      <c r="W207" s="10">
        <f>IF(OR($A207="",$I207="",$M207=""),"",SUMIFS($M$2:M207,$I$2:I207,$I207,$A$2:A207,$A207)-$M207)</f>
        <v/>
      </c>
      <c r="X207" s="10">
        <f>IF(OR($A207="",$I207=""),"",SUMIFS($M$2:$M$4922,$I$2:$I$4922,$I207,$A$2:$A$4922,$A207))</f>
        <v/>
      </c>
      <c r="Y207" s="10">
        <f>IFERROR(VLOOKUP($I207,'02_Cad_Maquinas'!$B$2:$H$200,7,FALSE()),"")</f>
        <v/>
      </c>
      <c r="Z207" s="10">
        <f>IF(OR($X207="",$Y207=""),"",$Y207-$X207)</f>
        <v/>
      </c>
      <c r="AA207" s="11">
        <f>IF(OR($X207="",$Y207=""),"",$X207/$Y207)</f>
        <v/>
      </c>
      <c r="AB207" s="10" t="n"/>
      <c r="AC207" s="10">
        <f>IF($B207="","","|"&amp;SUBSTITUTE(TRIM(SUBSTITUTE(SUBSTITUTE(SUBSTITUTE(SUBSTITUTE(SUBSTITUTE(SUBSTITUTE(SUBSTITUTE(SUBSTITUTE(SUBSTITUTE(SUBSTITUTE(SUBSTITUTE(SUBSTITUTE(SUBSTITUTE(SUBSTITUTE(TRIM($B207&amp;""),CHAR(10)," "),CHAR(13)," "),"."," "),";"," "),","," "),"/"," "),"+"," "),"-"," "),"  "," "),"  "," "),"  "," "),"  "," "),"  "," "),"  "," "))," ","|")&amp;"|")</f>
        <v/>
      </c>
      <c r="AD207" s="10">
        <f>TRIM($I207&amp;"")</f>
        <v/>
      </c>
    </row>
    <row r="208" ht="60" customHeight="1">
      <c r="A208" s="9" t="n">
        <v>46203</v>
      </c>
      <c r="B208" s="10" t="inlineStr">
        <is>
          <t>10149,10150,10151,10152,10153,10154</t>
        </is>
      </c>
      <c r="C208" s="10" t="n"/>
      <c r="D208" s="10" t="inlineStr">
        <is>
          <t>COPIADORA</t>
        </is>
      </c>
      <c r="E208" s="20" t="n">
        <v>20021607</v>
      </c>
      <c r="F208" s="16" t="inlineStr">
        <is>
          <t>TAMPO 1605X905X18 MDF - MESA COM VIDRO</t>
        </is>
      </c>
      <c r="G208" s="10" t="inlineStr">
        <is>
          <t>COPIADORA</t>
        </is>
      </c>
      <c r="H208" s="10" t="inlineStr">
        <is>
          <t>COPIADORA</t>
        </is>
      </c>
      <c r="I208" s="10" t="inlineStr">
        <is>
          <t>COPIADORA</t>
        </is>
      </c>
      <c r="J208" s="19" t="n">
        <v>12</v>
      </c>
      <c r="K208" s="10">
        <f>IF($E208="","",IFERROR(INDEX('01_Cad_Pecas'!$H$2:$H$5000,MATCH($E208,'01_Cad_Pecas'!$D$2:$D$5000,0)),IFERROR(INDEX('01_Cad_Pecas'!$H$2:$H$5000,MATCH(VALUE($E208),'01_Cad_Pecas'!$D$2:$D$5000,0)),"")))</f>
        <v/>
      </c>
      <c r="L208" s="10">
        <f>IF($E208="","",IFERROR(INDEX('01_Cad_Pecas'!$I$2:$I$5000,MATCH($E208,'01_Cad_Pecas'!$D$2:$D$5000,0)),IFERROR(INDEX('01_Cad_Pecas'!$I$2:$I$5000,MATCH(VALUE($E208),'01_Cad_Pecas'!$D$2:$D$5000,0)),"")))</f>
        <v/>
      </c>
      <c r="M208" s="10">
        <f>IF(OR($J208="",$L208=""),"",IF($K208="",0,$K208)+$J208*$L208)</f>
        <v/>
      </c>
      <c r="N208" s="10" t="n">
        <v>46202</v>
      </c>
      <c r="O208" s="19" t="n">
        <v>12</v>
      </c>
      <c r="P208" s="10" t="n"/>
      <c r="Q208" s="10" t="n"/>
      <c r="R208" s="10">
        <f>IF(AND($P208&lt;&gt;"",$Q208&lt;&gt;""),($Q208-$P208)*1440,IF(AND($O208&lt;&gt;"",$L208&lt;&gt;""),IF($K208="",0,$K208)+$O208*$L208,""))</f>
        <v/>
      </c>
      <c r="S208" s="10" t="n"/>
      <c r="T208" s="10">
        <f>IF(OR($J208="",$O208=""),"",$O208/$J208)</f>
        <v/>
      </c>
      <c r="U208" s="10" t="n"/>
      <c r="V208" s="10">
        <f>IF($A208="","",IF(AND($A208&lt;&gt;"",NOT(OR($U208="Concluído",$U208="Concluido")),TODAY()&gt;$A208),"SIM","NÃO"))</f>
        <v/>
      </c>
      <c r="W208" s="10">
        <f>IF(OR($A208="",$I208="",$M208=""),"",SUMIFS($M$2:M208,$I$2:I208,$I208,$A$2:A208,$A208)-$M208)</f>
        <v/>
      </c>
      <c r="X208" s="10">
        <f>IF(OR($A208="",$I208=""),"",SUMIFS($M$2:$M$4922,$I$2:$I$4922,$I208,$A$2:$A$4922,$A208))</f>
        <v/>
      </c>
      <c r="Y208" s="10">
        <f>IFERROR(VLOOKUP($I208,'02_Cad_Maquinas'!$B$2:$H$200,7,FALSE()),"")</f>
        <v/>
      </c>
      <c r="Z208" s="10">
        <f>IF(OR($X208="",$Y208=""),"",$Y208-$X208)</f>
        <v/>
      </c>
      <c r="AA208" s="11">
        <f>IF(OR($X208="",$Y208=""),"",$X208/$Y208)</f>
        <v/>
      </c>
      <c r="AB208" s="10" t="n"/>
      <c r="AC208" s="10">
        <f>IF($B208="","","|"&amp;SUBSTITUTE(TRIM(SUBSTITUTE(SUBSTITUTE(SUBSTITUTE(SUBSTITUTE(SUBSTITUTE(SUBSTITUTE(SUBSTITUTE(SUBSTITUTE(SUBSTITUTE(SUBSTITUTE(SUBSTITUTE(SUBSTITUTE(SUBSTITUTE(SUBSTITUTE(TRIM($B208&amp;""),CHAR(10)," "),CHAR(13)," "),"."," "),";"," "),","," "),"/"," "),"+"," "),"-"," "),"  "," "),"  "," "),"  "," "),"  "," "),"  "," "),"  "," "))," ","|")&amp;"|")</f>
        <v/>
      </c>
      <c r="AD208" s="10">
        <f>TRIM($I208&amp;"")</f>
        <v/>
      </c>
    </row>
    <row r="209" ht="60" customHeight="1">
      <c r="A209" s="9" t="n">
        <v>46203</v>
      </c>
      <c r="B209" s="10" t="inlineStr">
        <is>
          <t>10149,10150,10151,10152,10153,10155</t>
        </is>
      </c>
      <c r="C209" s="10" t="n"/>
      <c r="D209" s="10" t="inlineStr">
        <is>
          <t>COPIADORA</t>
        </is>
      </c>
      <c r="E209" s="20" t="n">
        <v>20053207</v>
      </c>
      <c r="F209" s="16" t="inlineStr">
        <is>
          <t>TAMPO 1205X905X18 MDF - MESA COM VIDRO</t>
        </is>
      </c>
      <c r="G209" s="10" t="inlineStr">
        <is>
          <t>COPIADORA</t>
        </is>
      </c>
      <c r="H209" s="10" t="inlineStr">
        <is>
          <t>COPIADORA</t>
        </is>
      </c>
      <c r="I209" s="10" t="inlineStr">
        <is>
          <t>COPIADORA</t>
        </is>
      </c>
      <c r="J209" s="19" t="n">
        <v>4</v>
      </c>
      <c r="K209" s="10">
        <f>IF($E209="","",IFERROR(INDEX('01_Cad_Pecas'!$H$2:$H$5000,MATCH($E209,'01_Cad_Pecas'!$D$2:$D$5000,0)),IFERROR(INDEX('01_Cad_Pecas'!$H$2:$H$5000,MATCH(VALUE($E209),'01_Cad_Pecas'!$D$2:$D$5000,0)),"")))</f>
        <v/>
      </c>
      <c r="L209" s="10">
        <f>IF($E209="","",IFERROR(INDEX('01_Cad_Pecas'!$I$2:$I$5000,MATCH($E209,'01_Cad_Pecas'!$D$2:$D$5000,0)),IFERROR(INDEX('01_Cad_Pecas'!$I$2:$I$5000,MATCH(VALUE($E209),'01_Cad_Pecas'!$D$2:$D$5000,0)),"")))</f>
        <v/>
      </c>
      <c r="M209" s="10">
        <f>IF(OR($J209="",$L209=""),"",IF($K209="",0,$K209)+$J209*$L209)</f>
        <v/>
      </c>
      <c r="N209" s="10" t="n">
        <v>46202</v>
      </c>
      <c r="O209" s="19" t="n">
        <v>4</v>
      </c>
      <c r="P209" s="10" t="n"/>
      <c r="Q209" s="10" t="n"/>
      <c r="R209" s="10">
        <f>IF(AND($P209&lt;&gt;"",$Q209&lt;&gt;""),($Q209-$P209)*1440,IF(AND($O209&lt;&gt;"",$L209&lt;&gt;""),IF($K209="",0,$K209)+$O209*$L209,""))</f>
        <v/>
      </c>
      <c r="S209" s="10" t="n"/>
      <c r="T209" s="10">
        <f>IF(OR($J209="",$O209=""),"",$O209/$J209)</f>
        <v/>
      </c>
      <c r="U209" s="10" t="n"/>
      <c r="V209" s="10">
        <f>IF($A209="","",IF(AND($A209&lt;&gt;"",NOT(OR($U209="Concluído",$U209="Concluido")),TODAY()&gt;$A209),"SIM","NÃO"))</f>
        <v/>
      </c>
      <c r="W209" s="10">
        <f>IF(OR($A209="",$I209="",$M209=""),"",SUMIFS($M$2:M209,$I$2:I209,$I209,$A$2:A209,$A209)-$M209)</f>
        <v/>
      </c>
      <c r="X209" s="10">
        <f>IF(OR($A209="",$I209=""),"",SUMIFS($M$2:$M$4922,$I$2:$I$4922,$I209,$A$2:$A$4922,$A209))</f>
        <v/>
      </c>
      <c r="Y209" s="10">
        <f>IFERROR(VLOOKUP($I209,'02_Cad_Maquinas'!$B$2:$H$200,7,FALSE()),"")</f>
        <v/>
      </c>
      <c r="Z209" s="10">
        <f>IF(OR($X209="",$Y209=""),"",$Y209-$X209)</f>
        <v/>
      </c>
      <c r="AA209" s="11">
        <f>IF(OR($X209="",$Y209=""),"",$X209/$Y209)</f>
        <v/>
      </c>
      <c r="AB209" s="10" t="n"/>
      <c r="AC209" s="10">
        <f>IF($B209="","","|"&amp;SUBSTITUTE(TRIM(SUBSTITUTE(SUBSTITUTE(SUBSTITUTE(SUBSTITUTE(SUBSTITUTE(SUBSTITUTE(SUBSTITUTE(SUBSTITUTE(SUBSTITUTE(SUBSTITUTE(SUBSTITUTE(SUBSTITUTE(SUBSTITUTE(SUBSTITUTE(TRIM($B209&amp;""),CHAR(10)," "),CHAR(13)," "),"."," "),";"," "),","," "),"/"," "),"+"," "),"-"," "),"  "," "),"  "," "),"  "," "),"  "," "),"  "," "),"  "," "))," ","|")&amp;"|")</f>
        <v/>
      </c>
      <c r="AD209" s="10">
        <f>TRIM($I209&amp;"")</f>
        <v/>
      </c>
    </row>
    <row r="210" ht="60" customHeight="1">
      <c r="A210" s="9" t="n">
        <v>46203</v>
      </c>
      <c r="B210" s="10" t="inlineStr">
        <is>
          <t>10149,10150,10151,10152,10153,10156</t>
        </is>
      </c>
      <c r="C210" s="10" t="n"/>
      <c r="D210" s="10" t="inlineStr">
        <is>
          <t>COPIADORA</t>
        </is>
      </c>
      <c r="E210" s="20" t="n">
        <v>20083212</v>
      </c>
      <c r="F210" s="16" t="inlineStr">
        <is>
          <t>TAMPO 1365X905X18 MDF - MESA COM VIDRO (RAIO100)</t>
        </is>
      </c>
      <c r="G210" s="10" t="inlineStr">
        <is>
          <t>COPIADORA</t>
        </is>
      </c>
      <c r="H210" s="10" t="inlineStr">
        <is>
          <t>COPIADORA</t>
        </is>
      </c>
      <c r="I210" s="10" t="inlineStr">
        <is>
          <t>COPIADORA</t>
        </is>
      </c>
      <c r="J210" s="19" t="n">
        <v>6</v>
      </c>
      <c r="K210" s="10">
        <f>IF($E210="","",IFERROR(INDEX('01_Cad_Pecas'!$H$2:$H$5000,MATCH($E210,'01_Cad_Pecas'!$D$2:$D$5000,0)),IFERROR(INDEX('01_Cad_Pecas'!$H$2:$H$5000,MATCH(VALUE($E210),'01_Cad_Pecas'!$D$2:$D$5000,0)),"")))</f>
        <v/>
      </c>
      <c r="L210" s="10">
        <f>IF($E210="","",IFERROR(INDEX('01_Cad_Pecas'!$I$2:$I$5000,MATCH($E210,'01_Cad_Pecas'!$D$2:$D$5000,0)),IFERROR(INDEX('01_Cad_Pecas'!$I$2:$I$5000,MATCH(VALUE($E210),'01_Cad_Pecas'!$D$2:$D$5000,0)),"")))</f>
        <v/>
      </c>
      <c r="M210" s="10">
        <f>IF(OR($J210="",$L210=""),"",IF($K210="",0,$K210)+$J210*$L210)</f>
        <v/>
      </c>
      <c r="N210" s="10" t="n">
        <v>46202</v>
      </c>
      <c r="O210" s="19" t="n">
        <v>6</v>
      </c>
      <c r="P210" s="10" t="n"/>
      <c r="Q210" s="10" t="n"/>
      <c r="R210" s="10">
        <f>IF(AND($P210&lt;&gt;"",$Q210&lt;&gt;""),($Q210-$P210)*1440,IF(AND($O210&lt;&gt;"",$L210&lt;&gt;""),IF($K210="",0,$K210)+$O210*$L210,""))</f>
        <v/>
      </c>
      <c r="S210" s="10" t="n"/>
      <c r="T210" s="10">
        <f>IF(OR($J210="",$O210=""),"",$O210/$J210)</f>
        <v/>
      </c>
      <c r="U210" s="10" t="n"/>
      <c r="V210" s="10">
        <f>IF($A210="","",IF(AND($A210&lt;&gt;"",NOT(OR($U210="Concluído",$U210="Concluido")),TODAY()&gt;$A210),"SIM","NÃO"))</f>
        <v/>
      </c>
      <c r="W210" s="10">
        <f>IF(OR($A210="",$I210="",$M210=""),"",SUMIFS($M$2:M210,$I$2:I210,$I210,$A$2:A210,$A210)-$M210)</f>
        <v/>
      </c>
      <c r="X210" s="10">
        <f>IF(OR($A210="",$I210=""),"",SUMIFS($M$2:$M$4922,$I$2:$I$4922,$I210,$A$2:$A$4922,$A210))</f>
        <v/>
      </c>
      <c r="Y210" s="10">
        <f>IFERROR(VLOOKUP($I210,'02_Cad_Maquinas'!$B$2:$H$200,7,FALSE()),"")</f>
        <v/>
      </c>
      <c r="Z210" s="10">
        <f>IF(OR($X210="",$Y210=""),"",$Y210-$X210)</f>
        <v/>
      </c>
      <c r="AA210" s="11">
        <f>IF(OR($X210="",$Y210=""),"",$X210/$Y210)</f>
        <v/>
      </c>
      <c r="AB210" s="10" t="n"/>
      <c r="AC210" s="10">
        <f>IF($B210="","","|"&amp;SUBSTITUTE(TRIM(SUBSTITUTE(SUBSTITUTE(SUBSTITUTE(SUBSTITUTE(SUBSTITUTE(SUBSTITUTE(SUBSTITUTE(SUBSTITUTE(SUBSTITUTE(SUBSTITUTE(SUBSTITUTE(SUBSTITUTE(SUBSTITUTE(SUBSTITUTE(TRIM($B210&amp;""),CHAR(10)," "),CHAR(13)," "),"."," "),";"," "),","," "),"/"," "),"+"," "),"-"," "),"  "," "),"  "," "),"  "," "),"  "," "),"  "," "),"  "," "))," ","|")&amp;"|")</f>
        <v/>
      </c>
      <c r="AD210" s="10">
        <f>TRIM($I210&amp;"")</f>
        <v/>
      </c>
    </row>
    <row r="211" ht="60" customHeight="1">
      <c r="A211" s="9" t="n">
        <v>46203</v>
      </c>
      <c r="B211" s="10" t="inlineStr">
        <is>
          <t>10149,10150,10151,10152,10153,10157</t>
        </is>
      </c>
      <c r="C211" s="10" t="n"/>
      <c r="D211" s="10" t="inlineStr">
        <is>
          <t>COPIADORA</t>
        </is>
      </c>
      <c r="E211" s="20" t="n">
        <v>20058407</v>
      </c>
      <c r="F211" s="16" t="inlineStr">
        <is>
          <t>TAMPO 1365X905X25 MDF - MESA COM VIDRO</t>
        </is>
      </c>
      <c r="G211" s="10" t="inlineStr">
        <is>
          <t>COPIADORA</t>
        </is>
      </c>
      <c r="H211" s="10" t="inlineStr">
        <is>
          <t>COPIADORA</t>
        </is>
      </c>
      <c r="I211" s="10" t="inlineStr">
        <is>
          <t>COPIADORA</t>
        </is>
      </c>
      <c r="J211" s="19" t="n">
        <v>50</v>
      </c>
      <c r="K211" s="10">
        <f>IF($E211="","",IFERROR(INDEX('01_Cad_Pecas'!$H$2:$H$5000,MATCH($E211,'01_Cad_Pecas'!$D$2:$D$5000,0)),IFERROR(INDEX('01_Cad_Pecas'!$H$2:$H$5000,MATCH(VALUE($E211),'01_Cad_Pecas'!$D$2:$D$5000,0)),"")))</f>
        <v/>
      </c>
      <c r="L211" s="10">
        <f>IF($E211="","",IFERROR(INDEX('01_Cad_Pecas'!$I$2:$I$5000,MATCH($E211,'01_Cad_Pecas'!$D$2:$D$5000,0)),IFERROR(INDEX('01_Cad_Pecas'!$I$2:$I$5000,MATCH(VALUE($E211),'01_Cad_Pecas'!$D$2:$D$5000,0)),"")))</f>
        <v/>
      </c>
      <c r="M211" s="10">
        <f>IF(OR($J211="",$L211=""),"",IF($K211="",0,$K211)+$J211*$L211)</f>
        <v/>
      </c>
      <c r="N211" s="10" t="n">
        <v>46202</v>
      </c>
      <c r="O211" s="19" t="n">
        <v>50</v>
      </c>
      <c r="P211" s="10" t="n"/>
      <c r="Q211" s="10" t="n"/>
      <c r="R211" s="10">
        <f>IF(AND($P211&lt;&gt;"",$Q211&lt;&gt;""),($Q211-$P211)*1440,IF(AND($O211&lt;&gt;"",$L211&lt;&gt;""),IF($K211="",0,$K211)+$O211*$L211,""))</f>
        <v/>
      </c>
      <c r="S211" s="10" t="n"/>
      <c r="T211" s="10">
        <f>IF(OR($J211="",$O211=""),"",$O211/$J211)</f>
        <v/>
      </c>
      <c r="U211" s="10" t="n"/>
      <c r="V211" s="10">
        <f>IF($A211="","",IF(AND($A211&lt;&gt;"",NOT(OR($U211="Concluído",$U211="Concluido")),TODAY()&gt;$A211),"SIM","NÃO"))</f>
        <v/>
      </c>
      <c r="W211" s="10">
        <f>IF(OR($A211="",$I211="",$M211=""),"",SUMIFS($M$2:M211,$I$2:I211,$I211,$A$2:A211,$A211)-$M211)</f>
        <v/>
      </c>
      <c r="X211" s="10">
        <f>IF(OR($A211="",$I211=""),"",SUMIFS($M$2:$M$4922,$I$2:$I$4922,$I211,$A$2:$A$4922,$A211))</f>
        <v/>
      </c>
      <c r="Y211" s="10">
        <f>IFERROR(VLOOKUP($I211,'02_Cad_Maquinas'!$B$2:$H$200,7,FALSE()),"")</f>
        <v/>
      </c>
      <c r="Z211" s="10">
        <f>IF(OR($X211="",$Y211=""),"",$Y211-$X211)</f>
        <v/>
      </c>
      <c r="AA211" s="11">
        <f>IF(OR($X211="",$Y211=""),"",$X211/$Y211)</f>
        <v/>
      </c>
      <c r="AB211" s="10" t="n"/>
      <c r="AC211" s="10">
        <f>IF($B211="","","|"&amp;SUBSTITUTE(TRIM(SUBSTITUTE(SUBSTITUTE(SUBSTITUTE(SUBSTITUTE(SUBSTITUTE(SUBSTITUTE(SUBSTITUTE(SUBSTITUTE(SUBSTITUTE(SUBSTITUTE(SUBSTITUTE(SUBSTITUTE(SUBSTITUTE(SUBSTITUTE(TRIM($B211&amp;""),CHAR(10)," "),CHAR(13)," "),"."," "),";"," "),","," "),"/"," "),"+"," "),"-"," "),"  "," "),"  "," "),"  "," "),"  "," "),"  "," "),"  "," "))," ","|")&amp;"|")</f>
        <v/>
      </c>
      <c r="AD211" s="10">
        <f>TRIM($I211&amp;"")</f>
        <v/>
      </c>
    </row>
    <row r="212" ht="24" customHeight="1">
      <c r="A212" s="9" t="n">
        <v>46202</v>
      </c>
      <c r="B212" s="10" t="n">
        <v>10180.10148</v>
      </c>
      <c r="C212" s="10" t="n"/>
      <c r="D212" s="10" t="inlineStr">
        <is>
          <t>COPIADORA</t>
        </is>
      </c>
      <c r="E212" s="10" t="n">
        <v>20020007</v>
      </c>
      <c r="F212" s="10" t="inlineStr">
        <is>
          <t>TAMPO VITREO 1365X905X18 MDF - MESA DUBAI LIGHT</t>
        </is>
      </c>
      <c r="G212" s="10" t="inlineStr">
        <is>
          <t>COPIADORA</t>
        </is>
      </c>
      <c r="H212" s="10" t="inlineStr">
        <is>
          <t>COPIADORA</t>
        </is>
      </c>
      <c r="I212" s="10" t="inlineStr">
        <is>
          <t>COPIADORA</t>
        </is>
      </c>
      <c r="J212" s="19" t="n">
        <v>15</v>
      </c>
      <c r="K212" s="10">
        <f>IF($E212="","",IFERROR(INDEX('01_Cad_Pecas'!$H$2:$H$5000,MATCH($E212,'01_Cad_Pecas'!$D$2:$D$5000,0)),IFERROR(INDEX('01_Cad_Pecas'!$H$2:$H$5000,MATCH(VALUE($E212),'01_Cad_Pecas'!$D$2:$D$5000,0)),"")))</f>
        <v/>
      </c>
      <c r="L212" s="10">
        <f>IF($E212="","",IFERROR(INDEX('01_Cad_Pecas'!$I$2:$I$5000,MATCH($E212,'01_Cad_Pecas'!$D$2:$D$5000,0)),IFERROR(INDEX('01_Cad_Pecas'!$I$2:$I$5000,MATCH(VALUE($E212),'01_Cad_Pecas'!$D$2:$D$5000,0)),"")))</f>
        <v/>
      </c>
      <c r="M212" s="10">
        <f>IF(OR($J212="",$L212=""),"",IF($K212="",0,$K212)+$J212*$L212)</f>
        <v/>
      </c>
      <c r="N212" s="10" t="n">
        <v>46202</v>
      </c>
      <c r="O212" s="19" t="n">
        <v>15</v>
      </c>
      <c r="P212" s="10" t="n"/>
      <c r="Q212" s="10" t="n"/>
      <c r="R212" s="10">
        <f>IF(AND($P212&lt;&gt;"",$Q212&lt;&gt;""),($Q212-$P212)*1440,IF(AND($O212&lt;&gt;"",$L212&lt;&gt;""),IF($K212="",0,$K212)+$O212*$L212,""))</f>
        <v/>
      </c>
      <c r="S212" s="10" t="n"/>
      <c r="T212" s="10">
        <f>IF(OR($J212="",$O212=""),"",$O212/$J212)</f>
        <v/>
      </c>
      <c r="U212" s="10" t="n"/>
      <c r="V212" s="10">
        <f>IF($A212="","",IF(AND($A212&lt;&gt;"",NOT(OR($U212="Concluído",$U212="Concluido")),TODAY()&gt;$A212),"SIM","NÃO"))</f>
        <v/>
      </c>
      <c r="W212" s="10">
        <f>IF(OR($A212="",$I212="",$M212=""),"",SUMIFS($M$2:M212,$I$2:I212,$I212,$A$2:A212,$A212)-$M212)</f>
        <v/>
      </c>
      <c r="X212" s="10">
        <f>IF(OR($A212="",$I212=""),"",SUMIFS($M$2:$M$4922,$I$2:$I$4922,$I212,$A$2:$A$4922,$A212))</f>
        <v/>
      </c>
      <c r="Y212" s="10">
        <f>IFERROR(VLOOKUP($I212,'02_Cad_Maquinas'!$B$2:$H$200,7,FALSE()),"")</f>
        <v/>
      </c>
      <c r="Z212" s="10">
        <f>IF(OR($X212="",$Y212=""),"",$Y212-$X212)</f>
        <v/>
      </c>
      <c r="AA212" s="11">
        <f>IF(OR($X212="",$Y212=""),"",$X212/$Y212)</f>
        <v/>
      </c>
      <c r="AB212" s="10" t="n"/>
      <c r="AC212" s="10">
        <f>IF($B212="","","|"&amp;SUBSTITUTE(TRIM(SUBSTITUTE(SUBSTITUTE(SUBSTITUTE(SUBSTITUTE(SUBSTITUTE(SUBSTITUTE(SUBSTITUTE(SUBSTITUTE(SUBSTITUTE(SUBSTITUTE(SUBSTITUTE(SUBSTITUTE(SUBSTITUTE(SUBSTITUTE(TRIM($B212&amp;""),CHAR(10)," "),CHAR(13)," "),"."," "),";"," "),","," "),"/"," "),"+"," "),"-"," "),"  "," "),"  "," "),"  "," "),"  "," "),"  "," "),"  "," "))," ","|")&amp;"|")</f>
        <v/>
      </c>
      <c r="AD212" s="10">
        <f>TRIM($I212&amp;"")</f>
        <v/>
      </c>
    </row>
    <row r="213" ht="24" customHeight="1">
      <c r="A213" s="9" t="n">
        <v>46202</v>
      </c>
      <c r="B213" s="10" t="n">
        <v>10180.10148</v>
      </c>
      <c r="C213" s="10" t="n"/>
      <c r="D213" s="10" t="inlineStr">
        <is>
          <t>COPIADORA</t>
        </is>
      </c>
      <c r="E213" s="10" t="n">
        <v>20051001</v>
      </c>
      <c r="F213" s="10" t="inlineStr">
        <is>
          <t>TAMPO REDONDO 1035X1035X18 MDF - MESA TURIM LIGHT</t>
        </is>
      </c>
      <c r="G213" s="10" t="inlineStr">
        <is>
          <t>COPIADORA</t>
        </is>
      </c>
      <c r="H213" s="10" t="inlineStr">
        <is>
          <t>COPIADORA</t>
        </is>
      </c>
      <c r="I213" s="10" t="inlineStr">
        <is>
          <t>COPIADORA</t>
        </is>
      </c>
      <c r="J213" s="19" t="n">
        <v>155</v>
      </c>
      <c r="K213" s="10">
        <f>IF($E213="","",IFERROR(INDEX('01_Cad_Pecas'!$H$2:$H$5000,MATCH($E213,'01_Cad_Pecas'!$D$2:$D$5000,0)),IFERROR(INDEX('01_Cad_Pecas'!$H$2:$H$5000,MATCH(VALUE($E213),'01_Cad_Pecas'!$D$2:$D$5000,0)),"")))</f>
        <v/>
      </c>
      <c r="L213" s="10">
        <f>IF($E213="","",IFERROR(INDEX('01_Cad_Pecas'!$I$2:$I$5000,MATCH($E213,'01_Cad_Pecas'!$D$2:$D$5000,0)),IFERROR(INDEX('01_Cad_Pecas'!$I$2:$I$5000,MATCH(VALUE($E213),'01_Cad_Pecas'!$D$2:$D$5000,0)),"")))</f>
        <v/>
      </c>
      <c r="M213" s="10">
        <f>IF(OR($J213="",$L213=""),"",IF($K213="",0,$K213)+$J213*$L213)</f>
        <v/>
      </c>
      <c r="N213" s="10" t="n">
        <v>46202</v>
      </c>
      <c r="O213" s="19" t="n">
        <v>155</v>
      </c>
      <c r="P213" s="10" t="n"/>
      <c r="Q213" s="10" t="n"/>
      <c r="R213" s="10">
        <f>IF(AND($P213&lt;&gt;"",$Q213&lt;&gt;""),($Q213-$P213)*1440,IF(AND($O213&lt;&gt;"",$L213&lt;&gt;""),IF($K213="",0,$K213)+$O213*$L213,""))</f>
        <v/>
      </c>
      <c r="S213" s="10" t="n"/>
      <c r="T213" s="10">
        <f>IF(OR($J213="",$O213=""),"",$O213/$J213)</f>
        <v/>
      </c>
      <c r="U213" s="10" t="n"/>
      <c r="V213" s="10">
        <f>IF($A213="","",IF(AND($A213&lt;&gt;"",NOT(OR($U213="Concluído",$U213="Concluido")),TODAY()&gt;$A213),"SIM","NÃO"))</f>
        <v/>
      </c>
      <c r="W213" s="10">
        <f>IF(OR($A213="",$I213="",$M213=""),"",SUMIFS($M$2:M213,$I$2:I213,$I213,$A$2:A213,$A213)-$M213)</f>
        <v/>
      </c>
      <c r="X213" s="10">
        <f>IF(OR($A213="",$I213=""),"",SUMIFS($M$2:$M$4922,$I$2:$I$4922,$I213,$A$2:$A$4922,$A213))</f>
        <v/>
      </c>
      <c r="Y213" s="10">
        <f>IFERROR(VLOOKUP($I213,'02_Cad_Maquinas'!$B$2:$H$200,7,FALSE()),"")</f>
        <v/>
      </c>
      <c r="Z213" s="10">
        <f>IF(OR($X213="",$Y213=""),"",$Y213-$X213)</f>
        <v/>
      </c>
      <c r="AA213" s="11">
        <f>IF(OR($X213="",$Y213=""),"",$X213/$Y213)</f>
        <v/>
      </c>
      <c r="AB213" s="10" t="n"/>
      <c r="AC213" s="10">
        <f>IF($B213="","","|"&amp;SUBSTITUTE(TRIM(SUBSTITUTE(SUBSTITUTE(SUBSTITUTE(SUBSTITUTE(SUBSTITUTE(SUBSTITUTE(SUBSTITUTE(SUBSTITUTE(SUBSTITUTE(SUBSTITUTE(SUBSTITUTE(SUBSTITUTE(SUBSTITUTE(SUBSTITUTE(TRIM($B213&amp;""),CHAR(10)," "),CHAR(13)," "),"."," "),";"," "),","," "),"/"," "),"+"," "),"-"," "),"  "," "),"  "," "),"  "," "),"  "," "),"  "," "),"  "," "))," ","|")&amp;"|")</f>
        <v/>
      </c>
      <c r="AD213" s="10">
        <f>TRIM($I213&amp;"")</f>
        <v/>
      </c>
    </row>
    <row r="214" ht="36" customHeight="1">
      <c r="A214" s="9" t="n">
        <v>46196</v>
      </c>
      <c r="B214" s="10" t="n">
        <v>10176</v>
      </c>
      <c r="C214" s="10" t="inlineStr">
        <is>
          <t>M/C 0630 (MULTIMOVEIS)</t>
        </is>
      </c>
      <c r="D214" s="10" t="inlineStr">
        <is>
          <t>CORTE DE TECIDO</t>
        </is>
      </c>
      <c r="E214" s="10" t="n">
        <v>1080</v>
      </c>
      <c r="F214" s="10" t="inlineStr">
        <is>
          <t>LOOPER (60X1,42X0,8 D. 11 ESPUMA CILINDRIC32 SEM REVESTIMEN10 SEM REVESTIMENTO</t>
        </is>
      </c>
      <c r="G214" s="10" t="inlineStr">
        <is>
          <t>CORTE DE TECIDO</t>
        </is>
      </c>
      <c r="H214" s="10" t="inlineStr">
        <is>
          <t>CORTE DE TECIDO</t>
        </is>
      </c>
      <c r="I214" s="9" t="inlineStr">
        <is>
          <t>CORTE DE TECIDO</t>
        </is>
      </c>
      <c r="J214" s="9" t="n">
        <v>0.2491</v>
      </c>
      <c r="K214" s="10">
        <f>IF($E214="","",IFERROR(INDEX('01_Cad_Pecas'!$H$2:$H$5000,MATCH($E214,'01_Cad_Pecas'!$D$2:$D$5000,0)),IFERROR(INDEX('01_Cad_Pecas'!$H$2:$H$5000,MATCH(VALUE($E214),'01_Cad_Pecas'!$D$2:$D$5000,0)),"")))</f>
        <v/>
      </c>
      <c r="L214" s="10">
        <f>IF($E214="","",IFERROR(INDEX('01_Cad_Pecas'!$I$2:$I$5000,MATCH($E214,'01_Cad_Pecas'!$D$2:$D$5000,0)),IFERROR(INDEX('01_Cad_Pecas'!$I$2:$I$5000,MATCH(VALUE($E214),'01_Cad_Pecas'!$D$2:$D$5000,0)),"")))</f>
        <v/>
      </c>
      <c r="M214" s="10">
        <f>IF(OR($J214="",$L214=""),"",IF($K214="",0,$K214)+$J214*$L214)</f>
        <v/>
      </c>
      <c r="N214" s="10" t="n">
        <v>46197</v>
      </c>
      <c r="O214" s="9" t="n">
        <v>0.2491</v>
      </c>
      <c r="P214" s="10" t="n"/>
      <c r="Q214" s="10" t="n"/>
      <c r="R214" s="10">
        <f>IF(AND($P214&lt;&gt;"",$Q214&lt;&gt;""),($Q214-$P214)*1440,IF(AND($O214&lt;&gt;"",$L214&lt;&gt;""),IF($K214="",0,$K214)+$O214*$L214,""))</f>
        <v/>
      </c>
      <c r="S214" s="10" t="n"/>
      <c r="T214" s="10">
        <f>IF(OR($J214="",$O214=""),"",$O214/$J214)</f>
        <v/>
      </c>
      <c r="U214" s="10" t="n"/>
      <c r="V214" s="10">
        <f>IF($A214="","",IF(AND($A214&lt;&gt;"",NOT(OR($U214="Concluído",$U214="Concluido")),TODAY()&gt;$A214),"SIM","NÃO"))</f>
        <v/>
      </c>
      <c r="W214" s="10">
        <f>IF(OR($A214="",$I214="",$M214=""),"",SUMIFS($M$2:M214,$I$2:I214,$I214,$A$2:A214,$A214)-$M214)</f>
        <v/>
      </c>
      <c r="X214" s="10">
        <f>IF(OR($A214="",$I214=""),"",SUMIFS($M$2:$M$4922,$I$2:$I$4922,$I214,$A$2:$A$4922,$A214))</f>
        <v/>
      </c>
      <c r="Y214" s="10">
        <f>IFERROR(VLOOKUP($I214,'02_Cad_Maquinas'!$B$2:$H$200,7,FALSE()),"")</f>
        <v/>
      </c>
      <c r="Z214" s="10">
        <f>IF(OR($X214="",$Y214=""),"",$Y214-$X214)</f>
        <v/>
      </c>
      <c r="AA214" s="11">
        <f>IF(OR($X214="",$Y214=""),"",$X214/$Y214)</f>
        <v/>
      </c>
      <c r="AB214" s="10" t="inlineStr">
        <is>
          <t>10176|CORTE DE TECIDO</t>
        </is>
      </c>
      <c r="AC214" s="10">
        <f>IF($B214="","","|"&amp;SUBSTITUTE(TRIM(SUBSTITUTE(SUBSTITUTE(SUBSTITUTE(SUBSTITUTE(SUBSTITUTE(SUBSTITUTE(SUBSTITUTE(SUBSTITUTE(SUBSTITUTE(SUBSTITUTE(SUBSTITUTE(SUBSTITUTE(SUBSTITUTE(SUBSTITUTE(TRIM($B214&amp;""),CHAR(10)," "),CHAR(13)," "),"."," "),";"," "),","," "),"/"," "),"+"," "),"-"," "),"  "," "),"  "," "),"  "," "),"  "," "),"  "," "),"  "," "))," ","|")&amp;"|")</f>
        <v/>
      </c>
      <c r="AD214" s="10">
        <f>TRIM($I214&amp;"")</f>
        <v/>
      </c>
    </row>
    <row r="215" ht="24" customHeight="1">
      <c r="A215" s="9" t="n">
        <v>46196</v>
      </c>
      <c r="B215" s="10" t="n">
        <v>10176</v>
      </c>
      <c r="C215" s="10" t="inlineStr">
        <is>
          <t>M/C 0630 (MULTIMOVEIS)</t>
        </is>
      </c>
      <c r="D215" s="10" t="inlineStr">
        <is>
          <t>CORTE DE TECIDO</t>
        </is>
      </c>
      <c r="E215" s="10" t="n">
        <v>2475</v>
      </c>
      <c r="F215" s="10" t="inlineStr">
        <is>
          <t>TECIDO - BOUCLE PLUS - AREIA 23</t>
        </is>
      </c>
      <c r="G215" s="10" t="inlineStr">
        <is>
          <t>CORTE DE TECIDO</t>
        </is>
      </c>
      <c r="H215" s="10" t="inlineStr">
        <is>
          <t>CORTE DE TECIDO</t>
        </is>
      </c>
      <c r="I215" s="9" t="inlineStr">
        <is>
          <t>CORTE DE TECIDO</t>
        </is>
      </c>
      <c r="J215" s="9" t="n">
        <v>12.24</v>
      </c>
      <c r="K215" s="10">
        <f>IF($E215="","",IFERROR(INDEX('01_Cad_Pecas'!$H$2:$H$5000,MATCH($E215,'01_Cad_Pecas'!$D$2:$D$5000,0)),IFERROR(INDEX('01_Cad_Pecas'!$H$2:$H$5000,MATCH(VALUE($E215),'01_Cad_Pecas'!$D$2:$D$5000,0)),"")))</f>
        <v/>
      </c>
      <c r="L215" s="10">
        <f>IF($E215="","",IFERROR(INDEX('01_Cad_Pecas'!$I$2:$I$5000,MATCH($E215,'01_Cad_Pecas'!$D$2:$D$5000,0)),IFERROR(INDEX('01_Cad_Pecas'!$I$2:$I$5000,MATCH(VALUE($E215),'01_Cad_Pecas'!$D$2:$D$5000,0)),"")))</f>
        <v/>
      </c>
      <c r="M215" s="10">
        <f>IF(OR($J215="",$L215=""),"",IF($K215="",0,$K215)+$J215*$L215)</f>
        <v/>
      </c>
      <c r="N215" s="10" t="n">
        <v>46197</v>
      </c>
      <c r="O215" s="9" t="n">
        <v>12.24</v>
      </c>
      <c r="P215" s="10" t="n"/>
      <c r="Q215" s="10" t="n"/>
      <c r="R215" s="10">
        <f>IF(AND($P215&lt;&gt;"",$Q215&lt;&gt;""),($Q215-$P215)*1440,IF(AND($O215&lt;&gt;"",$L215&lt;&gt;""),IF($K215="",0,$K215)+$O215*$L215,""))</f>
        <v/>
      </c>
      <c r="S215" s="10" t="n"/>
      <c r="T215" s="10">
        <f>IF(OR($J215="",$O215=""),"",$O215/$J215)</f>
        <v/>
      </c>
      <c r="U215" s="10" t="n"/>
      <c r="V215" s="10">
        <f>IF($A215="","",IF(AND($A215&lt;&gt;"",NOT(OR($U215="Concluído",$U215="Concluido")),TODAY()&gt;$A215),"SIM","NÃO"))</f>
        <v/>
      </c>
      <c r="W215" s="10">
        <f>IF(OR($A215="",$I215="",$M215=""),"",SUMIFS($M$2:M215,$I$2:I215,$I215,$A$2:A215,$A215)-$M215)</f>
        <v/>
      </c>
      <c r="X215" s="10">
        <f>IF(OR($A215="",$I215=""),"",SUMIFS($M$2:$M$4922,$I$2:$I$4922,$I215,$A$2:$A$4922,$A215))</f>
        <v/>
      </c>
      <c r="Y215" s="10">
        <f>IFERROR(VLOOKUP($I215,'02_Cad_Maquinas'!$B$2:$H$200,7,FALSE()),"")</f>
        <v/>
      </c>
      <c r="Z215" s="10">
        <f>IF(OR($X215="",$Y215=""),"",$Y215-$X215)</f>
        <v/>
      </c>
      <c r="AA215" s="11">
        <f>IF(OR($X215="",$Y215=""),"",$X215/$Y215)</f>
        <v/>
      </c>
      <c r="AB215" s="10" t="inlineStr">
        <is>
          <t>10176|CORTE DE TECIDO</t>
        </is>
      </c>
      <c r="AC215" s="10">
        <f>IF($B215="","","|"&amp;SUBSTITUTE(TRIM(SUBSTITUTE(SUBSTITUTE(SUBSTITUTE(SUBSTITUTE(SUBSTITUTE(SUBSTITUTE(SUBSTITUTE(SUBSTITUTE(SUBSTITUTE(SUBSTITUTE(SUBSTITUTE(SUBSTITUTE(SUBSTITUTE(SUBSTITUTE(TRIM($B215&amp;""),CHAR(10)," "),CHAR(13)," "),"."," "),";"," "),","," "),"/"," "),"+"," "),"-"," "),"  "," "),"  "," "),"  "," "),"  "," "),"  "," "),"  "," "))," ","|")&amp;"|")</f>
        <v/>
      </c>
      <c r="AD215" s="10">
        <f>TRIM($I215&amp;"")</f>
        <v/>
      </c>
    </row>
    <row r="216" ht="24" customHeight="1">
      <c r="A216" s="9" t="n">
        <v>46196</v>
      </c>
      <c r="B216" s="10" t="n">
        <v>10176</v>
      </c>
      <c r="C216" s="10" t="inlineStr">
        <is>
          <t>M/C 0630 (MULTIMOVEIS)</t>
        </is>
      </c>
      <c r="D216" s="10" t="inlineStr">
        <is>
          <t>CORTE DE TECIDO</t>
        </is>
      </c>
      <c r="E216" s="10" t="n">
        <v>1252</v>
      </c>
      <c r="F216" s="10" t="inlineStr">
        <is>
          <t>TECIDO - VELUPLUS - BEGE 17</t>
        </is>
      </c>
      <c r="G216" s="10" t="inlineStr">
        <is>
          <t>CORTE DE TECIDO</t>
        </is>
      </c>
      <c r="H216" s="10" t="inlineStr">
        <is>
          <t>CORTE DE TECIDO</t>
        </is>
      </c>
      <c r="I216" s="9" t="inlineStr">
        <is>
          <t>CORTE DE TECIDO</t>
        </is>
      </c>
      <c r="J216" s="9" t="n">
        <v>100.695</v>
      </c>
      <c r="K216" s="10">
        <f>IF($E216="","",IFERROR(INDEX('01_Cad_Pecas'!$H$2:$H$5000,MATCH($E216,'01_Cad_Pecas'!$D$2:$D$5000,0)),IFERROR(INDEX('01_Cad_Pecas'!$H$2:$H$5000,MATCH(VALUE($E216),'01_Cad_Pecas'!$D$2:$D$5000,0)),"")))</f>
        <v/>
      </c>
      <c r="L216" s="10">
        <f>IF($E216="","",IFERROR(INDEX('01_Cad_Pecas'!$I$2:$I$5000,MATCH($E216,'01_Cad_Pecas'!$D$2:$D$5000,0)),IFERROR(INDEX('01_Cad_Pecas'!$I$2:$I$5000,MATCH(VALUE($E216),'01_Cad_Pecas'!$D$2:$D$5000,0)),"")))</f>
        <v/>
      </c>
      <c r="M216" s="10">
        <f>IF(OR($J216="",$L216=""),"",IF($K216="",0,$K216)+$J216*$L216)</f>
        <v/>
      </c>
      <c r="N216" s="10" t="n">
        <v>46197</v>
      </c>
      <c r="O216" s="9" t="n">
        <v>100.695</v>
      </c>
      <c r="P216" s="10" t="n"/>
      <c r="Q216" s="10" t="n"/>
      <c r="R216" s="10">
        <f>IF(AND($P216&lt;&gt;"",$Q216&lt;&gt;""),($Q216-$P216)*1440,IF(AND($O216&lt;&gt;"",$L216&lt;&gt;""),IF($K216="",0,$K216)+$O216*$L216,""))</f>
        <v/>
      </c>
      <c r="S216" s="10" t="n"/>
      <c r="T216" s="10">
        <f>IF(OR($J216="",$O216=""),"",$O216/$J216)</f>
        <v/>
      </c>
      <c r="U216" s="10" t="n"/>
      <c r="V216" s="10">
        <f>IF($A216="","",IF(AND($A216&lt;&gt;"",NOT(OR($U216="Concluído",$U216="Concluido")),TODAY()&gt;$A216),"SIM","NÃO"))</f>
        <v/>
      </c>
      <c r="W216" s="10">
        <f>IF(OR($A216="",$I216="",$M216=""),"",SUMIFS($M$2:M216,$I$2:I216,$I216,$A$2:A216,$A216)-$M216)</f>
        <v/>
      </c>
      <c r="X216" s="10">
        <f>IF(OR($A216="",$I216=""),"",SUMIFS($M$2:$M$4922,$I$2:$I$4922,$I216,$A$2:$A$4922,$A216))</f>
        <v/>
      </c>
      <c r="Y216" s="10">
        <f>IFERROR(VLOOKUP($I216,'02_Cad_Maquinas'!$B$2:$H$200,7,FALSE()),"")</f>
        <v/>
      </c>
      <c r="Z216" s="10">
        <f>IF(OR($X216="",$Y216=""),"",$Y216-$X216)</f>
        <v/>
      </c>
      <c r="AA216" s="11">
        <f>IF(OR($X216="",$Y216=""),"",$X216/$Y216)</f>
        <v/>
      </c>
      <c r="AB216" s="10" t="inlineStr">
        <is>
          <t>10176|CORTE DE TECIDO</t>
        </is>
      </c>
      <c r="AC216" s="10">
        <f>IF($B216="","","|"&amp;SUBSTITUTE(TRIM(SUBSTITUTE(SUBSTITUTE(SUBSTITUTE(SUBSTITUTE(SUBSTITUTE(SUBSTITUTE(SUBSTITUTE(SUBSTITUTE(SUBSTITUTE(SUBSTITUTE(SUBSTITUTE(SUBSTITUTE(SUBSTITUTE(SUBSTITUTE(TRIM($B216&amp;""),CHAR(10)," "),CHAR(13)," "),"."," "),";"," "),","," "),"/"," "),"+"," "),"-"," "),"  "," "),"  "," "),"  "," "),"  "," "),"  "," "),"  "," "))," ","|")&amp;"|")</f>
        <v/>
      </c>
      <c r="AD216" s="10">
        <f>TRIM($I216&amp;"")</f>
        <v/>
      </c>
    </row>
    <row r="217" ht="24" customHeight="1">
      <c r="A217" s="9" t="n">
        <v>46196</v>
      </c>
      <c r="B217" s="10" t="n">
        <v>10176</v>
      </c>
      <c r="C217" s="10" t="inlineStr">
        <is>
          <t>M/C 0630 (MULTIMOVEIS)</t>
        </is>
      </c>
      <c r="D217" s="10" t="inlineStr">
        <is>
          <t>CORTE DE TECIDO</t>
        </is>
      </c>
      <c r="E217" s="10" t="n">
        <v>1249</v>
      </c>
      <c r="F217" s="10" t="inlineStr">
        <is>
          <t>TECIDO - VELUPLUS - CASTOR 19</t>
        </is>
      </c>
      <c r="G217" s="10" t="inlineStr">
        <is>
          <t>CORTE DE TECIDO</t>
        </is>
      </c>
      <c r="H217" s="10" t="inlineStr">
        <is>
          <t>CORTE DE TECIDO</t>
        </is>
      </c>
      <c r="I217" s="9" t="inlineStr">
        <is>
          <t>CORTE DE TECIDO</t>
        </is>
      </c>
      <c r="J217" s="9" t="n">
        <v>31.0968</v>
      </c>
      <c r="K217" s="10">
        <f>IF($E217="","",IFERROR(INDEX('01_Cad_Pecas'!$H$2:$H$5000,MATCH($E217,'01_Cad_Pecas'!$D$2:$D$5000,0)),IFERROR(INDEX('01_Cad_Pecas'!$H$2:$H$5000,MATCH(VALUE($E217),'01_Cad_Pecas'!$D$2:$D$5000,0)),"")))</f>
        <v/>
      </c>
      <c r="L217" s="10">
        <f>IF($E217="","",IFERROR(INDEX('01_Cad_Pecas'!$I$2:$I$5000,MATCH($E217,'01_Cad_Pecas'!$D$2:$D$5000,0)),IFERROR(INDEX('01_Cad_Pecas'!$I$2:$I$5000,MATCH(VALUE($E217),'01_Cad_Pecas'!$D$2:$D$5000,0)),"")))</f>
        <v/>
      </c>
      <c r="M217" s="10">
        <f>IF(OR($J217="",$L217=""),"",IF($K217="",0,$K217)+$J217*$L217)</f>
        <v/>
      </c>
      <c r="N217" s="10" t="n">
        <v>46197</v>
      </c>
      <c r="O217" s="9" t="n">
        <v>31.0968</v>
      </c>
      <c r="P217" s="10" t="n"/>
      <c r="Q217" s="10" t="n"/>
      <c r="R217" s="10">
        <f>IF(AND($P217&lt;&gt;"",$Q217&lt;&gt;""),($Q217-$P217)*1440,IF(AND($O217&lt;&gt;"",$L217&lt;&gt;""),IF($K217="",0,$K217)+$O217*$L217,""))</f>
        <v/>
      </c>
      <c r="S217" s="10" t="n"/>
      <c r="T217" s="10">
        <f>IF(OR($J217="",$O217=""),"",$O217/$J217)</f>
        <v/>
      </c>
      <c r="U217" s="10" t="n"/>
      <c r="V217" s="10">
        <f>IF($A217="","",IF(AND($A217&lt;&gt;"",NOT(OR($U217="Concluído",$U217="Concluido")),TODAY()&gt;$A217),"SIM","NÃO"))</f>
        <v/>
      </c>
      <c r="W217" s="10">
        <f>IF(OR($A217="",$I217="",$M217=""),"",SUMIFS($M$2:M217,$I$2:I217,$I217,$A$2:A217,$A217)-$M217)</f>
        <v/>
      </c>
      <c r="X217" s="10">
        <f>IF(OR($A217="",$I217=""),"",SUMIFS($M$2:$M$4922,$I$2:$I$4922,$I217,$A$2:$A$4922,$A217))</f>
        <v/>
      </c>
      <c r="Y217" s="10">
        <f>IFERROR(VLOOKUP($I217,'02_Cad_Maquinas'!$B$2:$H$200,7,FALSE()),"")</f>
        <v/>
      </c>
      <c r="Z217" s="10">
        <f>IF(OR($X217="",$Y217=""),"",$Y217-$X217)</f>
        <v/>
      </c>
      <c r="AA217" s="11">
        <f>IF(OR($X217="",$Y217=""),"",$X217/$Y217)</f>
        <v/>
      </c>
      <c r="AB217" s="10" t="inlineStr">
        <is>
          <t>10176|CORTE DE TECIDO</t>
        </is>
      </c>
      <c r="AC217" s="10">
        <f>IF($B217="","","|"&amp;SUBSTITUTE(TRIM(SUBSTITUTE(SUBSTITUTE(SUBSTITUTE(SUBSTITUTE(SUBSTITUTE(SUBSTITUTE(SUBSTITUTE(SUBSTITUTE(SUBSTITUTE(SUBSTITUTE(SUBSTITUTE(SUBSTITUTE(SUBSTITUTE(SUBSTITUTE(TRIM($B217&amp;""),CHAR(10)," "),CHAR(13)," "),"."," "),";"," "),","," "),"/"," "),"+"," "),"-"," "),"  "," "),"  "," "),"  "," "),"  "," "),"  "," "),"  "," "))," ","|")&amp;"|")</f>
        <v/>
      </c>
      <c r="AD217" s="10">
        <f>TRIM($I217&amp;"")</f>
        <v/>
      </c>
    </row>
    <row r="218" ht="24" customHeight="1">
      <c r="A218" s="9" t="n">
        <v>46196</v>
      </c>
      <c r="B218" s="10" t="n">
        <v>10176</v>
      </c>
      <c r="C218" s="10" t="inlineStr">
        <is>
          <t>M/C 0630 (MULTIMOVEIS)</t>
        </is>
      </c>
      <c r="D218" s="10" t="inlineStr">
        <is>
          <t>CORTE DE TECIDO</t>
        </is>
      </c>
      <c r="E218" s="10" t="n">
        <v>1254</v>
      </c>
      <c r="F218" s="10" t="inlineStr">
        <is>
          <t>TECIDO - VELUPLUS - GRAFITE 23</t>
        </is>
      </c>
      <c r="G218" s="10" t="inlineStr">
        <is>
          <t>CORTE DE TECIDO</t>
        </is>
      </c>
      <c r="H218" s="10" t="inlineStr">
        <is>
          <t>CORTE DE TECIDO</t>
        </is>
      </c>
      <c r="I218" s="9" t="inlineStr">
        <is>
          <t>CORTE DE TECIDO</t>
        </is>
      </c>
      <c r="J218" s="9" t="n">
        <v>54.075</v>
      </c>
      <c r="K218" s="10">
        <f>IF($E218="","",IFERROR(INDEX('01_Cad_Pecas'!$H$2:$H$5000,MATCH($E218,'01_Cad_Pecas'!$D$2:$D$5000,0)),IFERROR(INDEX('01_Cad_Pecas'!$H$2:$H$5000,MATCH(VALUE($E218),'01_Cad_Pecas'!$D$2:$D$5000,0)),"")))</f>
        <v/>
      </c>
      <c r="L218" s="10">
        <f>IF($E218="","",IFERROR(INDEX('01_Cad_Pecas'!$I$2:$I$5000,MATCH($E218,'01_Cad_Pecas'!$D$2:$D$5000,0)),IFERROR(INDEX('01_Cad_Pecas'!$I$2:$I$5000,MATCH(VALUE($E218),'01_Cad_Pecas'!$D$2:$D$5000,0)),"")))</f>
        <v/>
      </c>
      <c r="M218" s="10">
        <f>IF(OR($J218="",$L218=""),"",IF($K218="",0,$K218)+$J218*$L218)</f>
        <v/>
      </c>
      <c r="N218" s="10" t="n">
        <v>46197</v>
      </c>
      <c r="O218" s="9" t="n">
        <v>54.075</v>
      </c>
      <c r="P218" s="10" t="n"/>
      <c r="Q218" s="10" t="n"/>
      <c r="R218" s="10">
        <f>IF(AND($P218&lt;&gt;"",$Q218&lt;&gt;""),($Q218-$P218)*1440,IF(AND($O218&lt;&gt;"",$L218&lt;&gt;""),IF($K218="",0,$K218)+$O218*$L218,""))</f>
        <v/>
      </c>
      <c r="S218" s="10" t="n"/>
      <c r="T218" s="10">
        <f>IF(OR($J218="",$O218=""),"",$O218/$J218)</f>
        <v/>
      </c>
      <c r="U218" s="10" t="n"/>
      <c r="V218" s="10">
        <f>IF($A218="","",IF(AND($A218&lt;&gt;"",NOT(OR($U218="Concluído",$U218="Concluido")),TODAY()&gt;$A218),"SIM","NÃO"))</f>
        <v/>
      </c>
      <c r="W218" s="10">
        <f>IF(OR($A218="",$I218="",$M218=""),"",SUMIFS($M$2:M218,$I$2:I218,$I218,$A$2:A218,$A218)-$M218)</f>
        <v/>
      </c>
      <c r="X218" s="10">
        <f>IF(OR($A218="",$I218=""),"",SUMIFS($M$2:$M$4922,$I$2:$I$4922,$I218,$A$2:$A$4922,$A218))</f>
        <v/>
      </c>
      <c r="Y218" s="10">
        <f>IFERROR(VLOOKUP($I218,'02_Cad_Maquinas'!$B$2:$H$200,7,FALSE()),"")</f>
        <v/>
      </c>
      <c r="Z218" s="10">
        <f>IF(OR($X218="",$Y218=""),"",$Y218-$X218)</f>
        <v/>
      </c>
      <c r="AA218" s="11">
        <f>IF(OR($X218="",$Y218=""),"",$X218/$Y218)</f>
        <v/>
      </c>
      <c r="AB218" s="10" t="inlineStr">
        <is>
          <t>10176|CORTE DE TECIDO</t>
        </is>
      </c>
      <c r="AC218" s="10">
        <f>IF($B218="","","|"&amp;SUBSTITUTE(TRIM(SUBSTITUTE(SUBSTITUTE(SUBSTITUTE(SUBSTITUTE(SUBSTITUTE(SUBSTITUTE(SUBSTITUTE(SUBSTITUTE(SUBSTITUTE(SUBSTITUTE(SUBSTITUTE(SUBSTITUTE(SUBSTITUTE(SUBSTITUTE(TRIM($B218&amp;""),CHAR(10)," "),CHAR(13)," "),"."," "),";"," "),","," "),"/"," "),"+"," "),"-"," "),"  "," "),"  "," "),"  "," "),"  "," "),"  "," "),"  "," "))," ","|")&amp;"|")</f>
        <v/>
      </c>
      <c r="AD218" s="10">
        <f>TRIM($I218&amp;"")</f>
        <v/>
      </c>
    </row>
    <row r="219" ht="24" customHeight="1">
      <c r="A219" s="9" t="n">
        <v>46196</v>
      </c>
      <c r="B219" s="10" t="n">
        <v>10176</v>
      </c>
      <c r="C219" s="10" t="inlineStr">
        <is>
          <t>M/C 0630 (MULTIMOVEIS)</t>
        </is>
      </c>
      <c r="D219" s="10" t="inlineStr">
        <is>
          <t>CORTE DE TECIDO</t>
        </is>
      </c>
      <c r="E219" s="10" t="n">
        <v>1251</v>
      </c>
      <c r="F219" s="10" t="inlineStr">
        <is>
          <t>TECIDO - VELUPLUS - MASCAVO 25 (CAPUCCIN2 MADEIRA</t>
        </is>
      </c>
      <c r="G219" s="10" t="inlineStr">
        <is>
          <t>CORTE DE TECIDO</t>
        </is>
      </c>
      <c r="H219" s="10" t="inlineStr">
        <is>
          <t>CORTE DE TECIDO</t>
        </is>
      </c>
      <c r="I219" s="9" t="inlineStr">
        <is>
          <t>CORTE DE TECIDO</t>
        </is>
      </c>
      <c r="J219" s="9" t="n">
        <v>54.075</v>
      </c>
      <c r="K219" s="10">
        <f>IF($E219="","",IFERROR(INDEX('01_Cad_Pecas'!$H$2:$H$5000,MATCH($E219,'01_Cad_Pecas'!$D$2:$D$5000,0)),IFERROR(INDEX('01_Cad_Pecas'!$H$2:$H$5000,MATCH(VALUE($E219),'01_Cad_Pecas'!$D$2:$D$5000,0)),"")))</f>
        <v/>
      </c>
      <c r="L219" s="10">
        <f>IF($E219="","",IFERROR(INDEX('01_Cad_Pecas'!$I$2:$I$5000,MATCH($E219,'01_Cad_Pecas'!$D$2:$D$5000,0)),IFERROR(INDEX('01_Cad_Pecas'!$I$2:$I$5000,MATCH(VALUE($E219),'01_Cad_Pecas'!$D$2:$D$5000,0)),"")))</f>
        <v/>
      </c>
      <c r="M219" s="10">
        <f>IF(OR($J219="",$L219=""),"",IF($K219="",0,$K219)+$J219*$L219)</f>
        <v/>
      </c>
      <c r="N219" s="10" t="n">
        <v>46197</v>
      </c>
      <c r="O219" s="9" t="n">
        <v>54.075</v>
      </c>
      <c r="P219" s="10" t="n"/>
      <c r="Q219" s="10" t="n"/>
      <c r="R219" s="10">
        <f>IF(AND($P219&lt;&gt;"",$Q219&lt;&gt;""),($Q219-$P219)*1440,IF(AND($O219&lt;&gt;"",$L219&lt;&gt;""),IF($K219="",0,$K219)+$O219*$L219,""))</f>
        <v/>
      </c>
      <c r="S219" s="10" t="n"/>
      <c r="T219" s="10">
        <f>IF(OR($J219="",$O219=""),"",$O219/$J219)</f>
        <v/>
      </c>
      <c r="U219" s="10" t="n"/>
      <c r="V219" s="10">
        <f>IF($A219="","",IF(AND($A219&lt;&gt;"",NOT(OR($U219="Concluído",$U219="Concluido")),TODAY()&gt;$A219),"SIM","NÃO"))</f>
        <v/>
      </c>
      <c r="W219" s="10">
        <f>IF(OR($A219="",$I219="",$M219=""),"",SUMIFS($M$2:M219,$I$2:I219,$I219,$A$2:A219,$A219)-$M219)</f>
        <v/>
      </c>
      <c r="X219" s="10">
        <f>IF(OR($A219="",$I219=""),"",SUMIFS($M$2:$M$4922,$I$2:$I$4922,$I219,$A$2:$A$4922,$A219))</f>
        <v/>
      </c>
      <c r="Y219" s="10">
        <f>IFERROR(VLOOKUP($I219,'02_Cad_Maquinas'!$B$2:$H$200,7,FALSE()),"")</f>
        <v/>
      </c>
      <c r="Z219" s="10">
        <f>IF(OR($X219="",$Y219=""),"",$Y219-$X219)</f>
        <v/>
      </c>
      <c r="AA219" s="11">
        <f>IF(OR($X219="",$Y219=""),"",$X219/$Y219)</f>
        <v/>
      </c>
      <c r="AB219" s="10" t="inlineStr">
        <is>
          <t>10176|CORTE DE TECIDO</t>
        </is>
      </c>
      <c r="AC219" s="10">
        <f>IF($B219="","","|"&amp;SUBSTITUTE(TRIM(SUBSTITUTE(SUBSTITUTE(SUBSTITUTE(SUBSTITUTE(SUBSTITUTE(SUBSTITUTE(SUBSTITUTE(SUBSTITUTE(SUBSTITUTE(SUBSTITUTE(SUBSTITUTE(SUBSTITUTE(SUBSTITUTE(SUBSTITUTE(TRIM($B219&amp;""),CHAR(10)," "),CHAR(13)," "),"."," "),";"," "),","," "),"/"," "),"+"," "),"-"," "),"  "," "),"  "," "),"  "," "),"  "," "),"  "," "),"  "," "))," ","|")&amp;"|")</f>
        <v/>
      </c>
      <c r="AD219" s="10">
        <f>TRIM($I219&amp;"")</f>
        <v/>
      </c>
    </row>
    <row r="220" ht="24" customHeight="1">
      <c r="A220" s="9" t="n">
        <v>46196</v>
      </c>
      <c r="B220" s="10" t="n">
        <v>10176</v>
      </c>
      <c r="C220" s="10" t="inlineStr">
        <is>
          <t>M/C 0630 (MULTIMOVEIS)</t>
        </is>
      </c>
      <c r="D220" s="10" t="inlineStr">
        <is>
          <t>CORTE DE TECIDO</t>
        </is>
      </c>
      <c r="E220" s="10" t="n">
        <v>1441</v>
      </c>
      <c r="F220" s="10" t="inlineStr">
        <is>
          <t>TECIDO BORDADO 2 - CASTOR</t>
        </is>
      </c>
      <c r="G220" s="10" t="inlineStr">
        <is>
          <t>CORTE DE TECIDO</t>
        </is>
      </c>
      <c r="H220" s="10" t="inlineStr">
        <is>
          <t>CORTE DE TECIDO</t>
        </is>
      </c>
      <c r="I220" s="9" t="inlineStr">
        <is>
          <t>CORTE DE TECIDO</t>
        </is>
      </c>
      <c r="J220" s="9" t="n">
        <v>21.924</v>
      </c>
      <c r="K220" s="10">
        <f>IF($E220="","",IFERROR(INDEX('01_Cad_Pecas'!$H$2:$H$5000,MATCH($E220,'01_Cad_Pecas'!$D$2:$D$5000,0)),IFERROR(INDEX('01_Cad_Pecas'!$H$2:$H$5000,MATCH(VALUE($E220),'01_Cad_Pecas'!$D$2:$D$5000,0)),"")))</f>
        <v/>
      </c>
      <c r="L220" s="10">
        <f>IF($E220="","",IFERROR(INDEX('01_Cad_Pecas'!$I$2:$I$5000,MATCH($E220,'01_Cad_Pecas'!$D$2:$D$5000,0)),IFERROR(INDEX('01_Cad_Pecas'!$I$2:$I$5000,MATCH(VALUE($E220),'01_Cad_Pecas'!$D$2:$D$5000,0)),"")))</f>
        <v/>
      </c>
      <c r="M220" s="10">
        <f>IF(OR($J220="",$L220=""),"",IF($K220="",0,$K220)+$J220*$L220)</f>
        <v/>
      </c>
      <c r="N220" s="10" t="n">
        <v>46197</v>
      </c>
      <c r="O220" s="9" t="n">
        <v>21.924</v>
      </c>
      <c r="P220" s="10" t="n"/>
      <c r="Q220" s="10" t="n"/>
      <c r="R220" s="10">
        <f>IF(AND($P220&lt;&gt;"",$Q220&lt;&gt;""),($Q220-$P220)*1440,IF(AND($O220&lt;&gt;"",$L220&lt;&gt;""),IF($K220="",0,$K220)+$O220*$L220,""))</f>
        <v/>
      </c>
      <c r="S220" s="10" t="n"/>
      <c r="T220" s="10">
        <f>IF(OR($J220="",$O220=""),"",$O220/$J220)</f>
        <v/>
      </c>
      <c r="U220" s="10" t="n"/>
      <c r="V220" s="10">
        <f>IF($A220="","",IF(AND($A220&lt;&gt;"",NOT(OR($U220="Concluído",$U220="Concluido")),TODAY()&gt;$A220),"SIM","NÃO"))</f>
        <v/>
      </c>
      <c r="W220" s="10">
        <f>IF(OR($A220="",$I220="",$M220=""),"",SUMIFS($M$2:M220,$I$2:I220,$I220,$A$2:A220,$A220)-$M220)</f>
        <v/>
      </c>
      <c r="X220" s="10">
        <f>IF(OR($A220="",$I220=""),"",SUMIFS($M$2:$M$4922,$I$2:$I$4922,$I220,$A$2:$A$4922,$A220))</f>
        <v/>
      </c>
      <c r="Y220" s="10">
        <f>IFERROR(VLOOKUP($I220,'02_Cad_Maquinas'!$B$2:$H$200,7,FALSE()),"")</f>
        <v/>
      </c>
      <c r="Z220" s="10">
        <f>IF(OR($X220="",$Y220=""),"",$Y220-$X220)</f>
        <v/>
      </c>
      <c r="AA220" s="11">
        <f>IF(OR($X220="",$Y220=""),"",$X220/$Y220)</f>
        <v/>
      </c>
      <c r="AB220" s="10" t="inlineStr">
        <is>
          <t>10176|CORTE DE TECIDO</t>
        </is>
      </c>
      <c r="AC220" s="10">
        <f>IF($B220="","","|"&amp;SUBSTITUTE(TRIM(SUBSTITUTE(SUBSTITUTE(SUBSTITUTE(SUBSTITUTE(SUBSTITUTE(SUBSTITUTE(SUBSTITUTE(SUBSTITUTE(SUBSTITUTE(SUBSTITUTE(SUBSTITUTE(SUBSTITUTE(SUBSTITUTE(SUBSTITUTE(TRIM($B220&amp;""),CHAR(10)," "),CHAR(13)," "),"."," "),";"," "),","," "),"/"," "),"+"," "),"-"," "),"  "," "),"  "," "),"  "," "),"  "," "),"  "," "),"  "," "))," ","|")&amp;"|")</f>
        <v/>
      </c>
      <c r="AD220" s="10">
        <f>TRIM($I220&amp;"")</f>
        <v/>
      </c>
    </row>
    <row r="221" ht="24" customHeight="1">
      <c r="A221" s="9" t="n">
        <v>46196</v>
      </c>
      <c r="B221" s="10" t="n">
        <v>10176</v>
      </c>
      <c r="C221" s="10" t="inlineStr">
        <is>
          <t>M/C 0630 (MULTIMOVEIS)</t>
        </is>
      </c>
      <c r="D221" s="10" t="inlineStr">
        <is>
          <t>CORTE DE TECIDO</t>
        </is>
      </c>
      <c r="E221" s="10" t="n">
        <v>2852</v>
      </c>
      <c r="F221" s="10" t="inlineStr">
        <is>
          <t>TELA PVC 100 - COR 72</t>
        </is>
      </c>
      <c r="G221" s="10" t="inlineStr">
        <is>
          <t>CORTE DE TECIDO</t>
        </is>
      </c>
      <c r="H221" s="10" t="inlineStr">
        <is>
          <t>CORTE DE TECIDO</t>
        </is>
      </c>
      <c r="I221" s="9" t="inlineStr">
        <is>
          <t>CORTE DE TECIDO</t>
        </is>
      </c>
      <c r="J221" s="9" t="n">
        <v>3.7044</v>
      </c>
      <c r="K221" s="10">
        <f>IF($E221="","",IFERROR(INDEX('01_Cad_Pecas'!$H$2:$H$5000,MATCH($E221,'01_Cad_Pecas'!$D$2:$D$5000,0)),IFERROR(INDEX('01_Cad_Pecas'!$H$2:$H$5000,MATCH(VALUE($E221),'01_Cad_Pecas'!$D$2:$D$5000,0)),"")))</f>
        <v/>
      </c>
      <c r="L221" s="10">
        <f>IF($E221="","",IFERROR(INDEX('01_Cad_Pecas'!$I$2:$I$5000,MATCH($E221,'01_Cad_Pecas'!$D$2:$D$5000,0)),IFERROR(INDEX('01_Cad_Pecas'!$I$2:$I$5000,MATCH(VALUE($E221),'01_Cad_Pecas'!$D$2:$D$5000,0)),"")))</f>
        <v/>
      </c>
      <c r="M221" s="10">
        <f>IF(OR($J221="",$L221=""),"",IF($K221="",0,$K221)+$J221*$L221)</f>
        <v/>
      </c>
      <c r="N221" s="10" t="n">
        <v>46197</v>
      </c>
      <c r="O221" s="9" t="n">
        <v>3.7044</v>
      </c>
      <c r="P221" s="10" t="n"/>
      <c r="Q221" s="10" t="n"/>
      <c r="R221" s="10">
        <f>IF(AND($P221&lt;&gt;"",$Q221&lt;&gt;""),($Q221-$P221)*1440,IF(AND($O221&lt;&gt;"",$L221&lt;&gt;""),IF($K221="",0,$K221)+$O221*$L221,""))</f>
        <v/>
      </c>
      <c r="S221" s="10" t="n"/>
      <c r="T221" s="10">
        <f>IF(OR($J221="",$O221=""),"",$O221/$J221)</f>
        <v/>
      </c>
      <c r="U221" s="10" t="n"/>
      <c r="V221" s="10">
        <f>IF($A221="","",IF(AND($A221&lt;&gt;"",NOT(OR($U221="Concluído",$U221="Concluido")),TODAY()&gt;$A221),"SIM","NÃO"))</f>
        <v/>
      </c>
      <c r="W221" s="10">
        <f>IF(OR($A221="",$I221="",$M221=""),"",SUMIFS($M$2:M221,$I$2:I221,$I221,$A$2:A221,$A221)-$M221)</f>
        <v/>
      </c>
      <c r="X221" s="10">
        <f>IF(OR($A221="",$I221=""),"",SUMIFS($M$2:$M$4922,$I$2:$I$4922,$I221,$A$2:$A$4922,$A221))</f>
        <v/>
      </c>
      <c r="Y221" s="10">
        <f>IFERROR(VLOOKUP($I221,'02_Cad_Maquinas'!$B$2:$H$200,7,FALSE()),"")</f>
        <v/>
      </c>
      <c r="Z221" s="10">
        <f>IF(OR($X221="",$Y221=""),"",$Y221-$X221)</f>
        <v/>
      </c>
      <c r="AA221" s="11">
        <f>IF(OR($X221="",$Y221=""),"",$X221/$Y221)</f>
        <v/>
      </c>
      <c r="AB221" s="10" t="inlineStr">
        <is>
          <t>10176|CORTE DE TECIDO</t>
        </is>
      </c>
      <c r="AC221" s="10">
        <f>IF($B221="","","|"&amp;SUBSTITUTE(TRIM(SUBSTITUTE(SUBSTITUTE(SUBSTITUTE(SUBSTITUTE(SUBSTITUTE(SUBSTITUTE(SUBSTITUTE(SUBSTITUTE(SUBSTITUTE(SUBSTITUTE(SUBSTITUTE(SUBSTITUTE(SUBSTITUTE(SUBSTITUTE(TRIM($B221&amp;""),CHAR(10)," "),CHAR(13)," "),"."," "),";"," "),","," "),"/"," "),"+"," "),"-"," "),"  "," "),"  "," "),"  "," "),"  "," "),"  "," "),"  "," "))," ","|")&amp;"|")</f>
        <v/>
      </c>
      <c r="AD221" s="10">
        <f>TRIM($I221&amp;"")</f>
        <v/>
      </c>
    </row>
    <row r="222" ht="24" customHeight="1">
      <c r="A222" s="9" t="n">
        <v>46196</v>
      </c>
      <c r="B222" s="10" t="n">
        <v>10176</v>
      </c>
      <c r="C222" s="10" t="inlineStr">
        <is>
          <t>M/C 0630 (MULTIMOVEIS)</t>
        </is>
      </c>
      <c r="D222" s="10" t="inlineStr">
        <is>
          <t>CORTE DE TECIDO</t>
        </is>
      </c>
      <c r="E222" s="10" t="n">
        <v>213</v>
      </c>
      <c r="F222" s="10" t="inlineStr">
        <is>
          <t>TNT - GR. 35X1400 - SERIGRAFIA DOBUE</t>
        </is>
      </c>
      <c r="G222" s="10" t="inlineStr">
        <is>
          <t>CORTE DE TECIDO</t>
        </is>
      </c>
      <c r="H222" s="10" t="inlineStr">
        <is>
          <t>CORTE DE TECIDO</t>
        </is>
      </c>
      <c r="I222" s="9" t="inlineStr">
        <is>
          <t>CORTE DE TECIDO</t>
        </is>
      </c>
      <c r="J222" s="9" t="n">
        <v>34.293</v>
      </c>
      <c r="K222" s="10">
        <f>IF($E222="","",IFERROR(INDEX('01_Cad_Pecas'!$H$2:$H$5000,MATCH($E222,'01_Cad_Pecas'!$D$2:$D$5000,0)),IFERROR(INDEX('01_Cad_Pecas'!$H$2:$H$5000,MATCH(VALUE($E222),'01_Cad_Pecas'!$D$2:$D$5000,0)),"")))</f>
        <v/>
      </c>
      <c r="L222" s="10">
        <f>IF($E222="","",IFERROR(INDEX('01_Cad_Pecas'!$I$2:$I$5000,MATCH($E222,'01_Cad_Pecas'!$D$2:$D$5000,0)),IFERROR(INDEX('01_Cad_Pecas'!$I$2:$I$5000,MATCH(VALUE($E222),'01_Cad_Pecas'!$D$2:$D$5000,0)),"")))</f>
        <v/>
      </c>
      <c r="M222" s="10">
        <f>IF(OR($J222="",$L222=""),"",IF($K222="",0,$K222)+$J222*$L222)</f>
        <v/>
      </c>
      <c r="N222" s="10" t="n">
        <v>46197</v>
      </c>
      <c r="O222" s="9" t="n">
        <v>34.293</v>
      </c>
      <c r="P222" s="10" t="n"/>
      <c r="Q222" s="10" t="n"/>
      <c r="R222" s="10">
        <f>IF(AND($P222&lt;&gt;"",$Q222&lt;&gt;""),($Q222-$P222)*1440,IF(AND($O222&lt;&gt;"",$L222&lt;&gt;""),IF($K222="",0,$K222)+$O222*$L222,""))</f>
        <v/>
      </c>
      <c r="S222" s="10" t="n"/>
      <c r="T222" s="10">
        <f>IF(OR($J222="",$O222=""),"",$O222/$J222)</f>
        <v/>
      </c>
      <c r="U222" s="10" t="n"/>
      <c r="V222" s="10">
        <f>IF($A222="","",IF(AND($A222&lt;&gt;"",NOT(OR($U222="Concluído",$U222="Concluido")),TODAY()&gt;$A222),"SIM","NÃO"))</f>
        <v/>
      </c>
      <c r="W222" s="10">
        <f>IF(OR($A222="",$I222="",$M222=""),"",SUMIFS($M$2:M222,$I$2:I222,$I222,$A$2:A222,$A222)-$M222)</f>
        <v/>
      </c>
      <c r="X222" s="10">
        <f>IF(OR($A222="",$I222=""),"",SUMIFS($M$2:$M$4922,$I$2:$I$4922,$I222,$A$2:$A$4922,$A222))</f>
        <v/>
      </c>
      <c r="Y222" s="10">
        <f>IFERROR(VLOOKUP($I222,'02_Cad_Maquinas'!$B$2:$H$200,7,FALSE()),"")</f>
        <v/>
      </c>
      <c r="Z222" s="10">
        <f>IF(OR($X222="",$Y222=""),"",$Y222-$X222)</f>
        <v/>
      </c>
      <c r="AA222" s="11">
        <f>IF(OR($X222="",$Y222=""),"",$X222/$Y222)</f>
        <v/>
      </c>
      <c r="AB222" s="10" t="inlineStr">
        <is>
          <t>10176|CORTE DE TECIDO</t>
        </is>
      </c>
      <c r="AC222" s="10">
        <f>IF($B222="","","|"&amp;SUBSTITUTE(TRIM(SUBSTITUTE(SUBSTITUTE(SUBSTITUTE(SUBSTITUTE(SUBSTITUTE(SUBSTITUTE(SUBSTITUTE(SUBSTITUTE(SUBSTITUTE(SUBSTITUTE(SUBSTITUTE(SUBSTITUTE(SUBSTITUTE(SUBSTITUTE(TRIM($B222&amp;""),CHAR(10)," "),CHAR(13)," "),"."," "),";"," "),","," "),"/"," "),"+"," "),"-"," "),"  "," "),"  "," "),"  "," "),"  "," "),"  "," "),"  "," "))," ","|")&amp;"|")</f>
        <v/>
      </c>
      <c r="AD222" s="10">
        <f>TRIM($I222&amp;"")</f>
        <v/>
      </c>
    </row>
    <row r="223" ht="24" customHeight="1">
      <c r="A223" s="9" t="n">
        <v>46198</v>
      </c>
      <c r="B223" s="10" t="n">
        <v>10179</v>
      </c>
      <c r="C223" s="10" t="n"/>
      <c r="D223" s="10" t="inlineStr">
        <is>
          <t>CORTE DE TECIDO</t>
        </is>
      </c>
      <c r="E223" s="10" t="n">
        <v>2710</v>
      </c>
      <c r="F223" s="10" t="inlineStr">
        <is>
          <t>COURVIM NEW DALLAS - 01 CAPUCCINO</t>
        </is>
      </c>
      <c r="G223" s="10" t="inlineStr">
        <is>
          <t>CORTE DE TECIDO</t>
        </is>
      </c>
      <c r="H223" s="10" t="inlineStr">
        <is>
          <t>CORTE DE TECIDO</t>
        </is>
      </c>
      <c r="I223" s="10" t="inlineStr">
        <is>
          <t>CORTE DE TECIDO</t>
        </is>
      </c>
      <c r="J223" s="9" t="n">
        <v>25.2</v>
      </c>
      <c r="K223" s="10">
        <f>IF($E223="","",IFERROR(INDEX('01_Cad_Pecas'!$H$2:$H$5000,MATCH($E223,'01_Cad_Pecas'!$D$2:$D$5000,0)),IFERROR(INDEX('01_Cad_Pecas'!$H$2:$H$5000,MATCH(VALUE($E223),'01_Cad_Pecas'!$D$2:$D$5000,0)),"")))</f>
        <v/>
      </c>
      <c r="L223" s="10">
        <f>IF($E223="","",IFERROR(INDEX('01_Cad_Pecas'!$I$2:$I$5000,MATCH($E223,'01_Cad_Pecas'!$D$2:$D$5000,0)),IFERROR(INDEX('01_Cad_Pecas'!$I$2:$I$5000,MATCH(VALUE($E223),'01_Cad_Pecas'!$D$2:$D$5000,0)),"")))</f>
        <v/>
      </c>
      <c r="M223" s="10">
        <f>IF(OR($J223="",$L223=""),"",IF($K223="",0,$K223)+$J223*$L223)</f>
        <v/>
      </c>
      <c r="N223" s="10" t="n">
        <v>46198</v>
      </c>
      <c r="O223" s="9" t="n">
        <v>25.2</v>
      </c>
      <c r="P223" s="10" t="n"/>
      <c r="Q223" s="10" t="n"/>
      <c r="R223" s="10">
        <f>IF(AND($P223&lt;&gt;"",$Q223&lt;&gt;""),($Q223-$P223)*1440,IF(AND($O223&lt;&gt;"",$L223&lt;&gt;""),IF($K223="",0,$K223)+$O223*$L223,""))</f>
        <v/>
      </c>
      <c r="S223" s="10" t="n"/>
      <c r="T223" s="10">
        <f>IF(OR($J223="",$O223=""),"",$O223/$J223)</f>
        <v/>
      </c>
      <c r="U223" s="10" t="n"/>
      <c r="V223" s="10">
        <f>IF($A223="","",IF(AND($A223&lt;&gt;"",NOT(OR($U223="Concluído",$U223="Concluido")),TODAY()&gt;$A223),"SIM","NÃO"))</f>
        <v/>
      </c>
      <c r="W223" s="10">
        <f>IF(OR($A223="",$I223="",$M223=""),"",SUMIFS($M$2:M223,$I$2:I223,$I223,$A$2:A223,$A223)-$M223)</f>
        <v/>
      </c>
      <c r="X223" s="10">
        <f>IF(OR($A223="",$I223=""),"",SUMIFS($M$2:$M$4922,$I$2:$I$4922,$I223,$A$2:$A$4922,$A223))</f>
        <v/>
      </c>
      <c r="Y223" s="10">
        <f>IFERROR(VLOOKUP($I223,'02_Cad_Maquinas'!$B$2:$H$200,7,FALSE()),"")</f>
        <v/>
      </c>
      <c r="Z223" s="10">
        <f>IF(OR($X223="",$Y223=""),"",$Y223-$X223)</f>
        <v/>
      </c>
      <c r="AA223" s="11">
        <f>IF(OR($X223="",$Y223=""),"",$X223/$Y223)</f>
        <v/>
      </c>
      <c r="AB223" s="10" t="n"/>
      <c r="AC223" s="10">
        <f>IF($B223="","","|"&amp;SUBSTITUTE(TRIM(SUBSTITUTE(SUBSTITUTE(SUBSTITUTE(SUBSTITUTE(SUBSTITUTE(SUBSTITUTE(SUBSTITUTE(SUBSTITUTE(SUBSTITUTE(SUBSTITUTE(SUBSTITUTE(SUBSTITUTE(SUBSTITUTE(SUBSTITUTE(TRIM($B223&amp;""),CHAR(10)," "),CHAR(13)," "),"."," "),";"," "),","," "),"/"," "),"+"," "),"-"," "),"  "," "),"  "," "),"  "," "),"  "," "),"  "," "),"  "," "))," ","|")&amp;"|")</f>
        <v/>
      </c>
      <c r="AD223" s="10">
        <f>TRIM($I223&amp;"")</f>
        <v/>
      </c>
    </row>
    <row r="224" ht="24" customHeight="1">
      <c r="A224" s="9" t="n">
        <v>46198</v>
      </c>
      <c r="B224" s="10" t="n">
        <v>10179</v>
      </c>
      <c r="C224" s="10" t="n"/>
      <c r="D224" s="10" t="inlineStr">
        <is>
          <t>CORTE DE TECIDO</t>
        </is>
      </c>
      <c r="E224" s="10" t="n">
        <v>1080</v>
      </c>
      <c r="F224" s="10" t="inlineStr">
        <is>
          <t xml:space="preserve">LOOPER (60X1,42X0,8 D. 11 ESPUMA CILINDRIC32 </t>
        </is>
      </c>
      <c r="G224" s="10" t="inlineStr">
        <is>
          <t>CORTE DE TECIDO</t>
        </is>
      </c>
      <c r="H224" s="10" t="inlineStr">
        <is>
          <t>CORTE DE TECIDO</t>
        </is>
      </c>
      <c r="I224" s="10" t="inlineStr">
        <is>
          <t>CORTE DE TECIDO</t>
        </is>
      </c>
      <c r="J224" s="9" t="n">
        <v>3.2621</v>
      </c>
      <c r="K224" s="10">
        <f>IF($E224="","",IFERROR(INDEX('01_Cad_Pecas'!$H$2:$H$5000,MATCH($E224,'01_Cad_Pecas'!$D$2:$D$5000,0)),IFERROR(INDEX('01_Cad_Pecas'!$H$2:$H$5000,MATCH(VALUE($E224),'01_Cad_Pecas'!$D$2:$D$5000,0)),"")))</f>
        <v/>
      </c>
      <c r="L224" s="10">
        <f>IF($E224="","",IFERROR(INDEX('01_Cad_Pecas'!$I$2:$I$5000,MATCH($E224,'01_Cad_Pecas'!$D$2:$D$5000,0)),IFERROR(INDEX('01_Cad_Pecas'!$I$2:$I$5000,MATCH(VALUE($E224),'01_Cad_Pecas'!$D$2:$D$5000,0)),"")))</f>
        <v/>
      </c>
      <c r="M224" s="10">
        <f>IF(OR($J224="",$L224=""),"",IF($K224="",0,$K224)+$J224*$L224)</f>
        <v/>
      </c>
      <c r="N224" s="10" t="n">
        <v>46198</v>
      </c>
      <c r="O224" s="9" t="n">
        <v>3.2621</v>
      </c>
      <c r="P224" s="10" t="n"/>
      <c r="Q224" s="10" t="n"/>
      <c r="R224" s="10">
        <f>IF(AND($P224&lt;&gt;"",$Q224&lt;&gt;""),($Q224-$P224)*1440,IF(AND($O224&lt;&gt;"",$L224&lt;&gt;""),IF($K224="",0,$K224)+$O224*$L224,""))</f>
        <v/>
      </c>
      <c r="S224" s="10" t="n"/>
      <c r="T224" s="10">
        <f>IF(OR($J224="",$O224=""),"",$O224/$J224)</f>
        <v/>
      </c>
      <c r="U224" s="10" t="n"/>
      <c r="V224" s="10">
        <f>IF($A224="","",IF(AND($A224&lt;&gt;"",NOT(OR($U224="Concluído",$U224="Concluido")),TODAY()&gt;$A224),"SIM","NÃO"))</f>
        <v/>
      </c>
      <c r="W224" s="10">
        <f>IF(OR($A224="",$I224="",$M224=""),"",SUMIFS($M$2:M224,$I$2:I224,$I224,$A$2:A224,$A224)-$M224)</f>
        <v/>
      </c>
      <c r="X224" s="10">
        <f>IF(OR($A224="",$I224=""),"",SUMIFS($M$2:$M$4922,$I$2:$I$4922,$I224,$A$2:$A$4922,$A224))</f>
        <v/>
      </c>
      <c r="Y224" s="10">
        <f>IFERROR(VLOOKUP($I224,'02_Cad_Maquinas'!$B$2:$H$200,7,FALSE()),"")</f>
        <v/>
      </c>
      <c r="Z224" s="10">
        <f>IF(OR($X224="",$Y224=""),"",$Y224-$X224)</f>
        <v/>
      </c>
      <c r="AA224" s="11">
        <f>IF(OR($X224="",$Y224=""),"",$X224/$Y224)</f>
        <v/>
      </c>
      <c r="AB224" s="10" t="n"/>
      <c r="AC224" s="10">
        <f>IF($B224="","","|"&amp;SUBSTITUTE(TRIM(SUBSTITUTE(SUBSTITUTE(SUBSTITUTE(SUBSTITUTE(SUBSTITUTE(SUBSTITUTE(SUBSTITUTE(SUBSTITUTE(SUBSTITUTE(SUBSTITUTE(SUBSTITUTE(SUBSTITUTE(SUBSTITUTE(SUBSTITUTE(TRIM($B224&amp;""),CHAR(10)," "),CHAR(13)," "),"."," "),";"," "),","," "),"/"," "),"+"," "),"-"," "),"  "," "),"  "," "),"  "," "),"  "," "),"  "," "),"  "," "))," ","|")&amp;"|")</f>
        <v/>
      </c>
      <c r="AD224" s="10">
        <f>TRIM($I224&amp;"")</f>
        <v/>
      </c>
    </row>
    <row r="225" ht="24" customHeight="1">
      <c r="A225" s="9" t="n">
        <v>46198</v>
      </c>
      <c r="B225" s="10" t="n">
        <v>10179</v>
      </c>
      <c r="C225" s="10" t="n"/>
      <c r="D225" s="10" t="inlineStr">
        <is>
          <t>CORTE DE TECIDO</t>
        </is>
      </c>
      <c r="E225" s="10" t="n">
        <v>2475</v>
      </c>
      <c r="F225" s="10" t="inlineStr">
        <is>
          <t>TECIDO - BOUCLE PLUS - AREIA 23</t>
        </is>
      </c>
      <c r="G225" s="10" t="inlineStr">
        <is>
          <t>CORTE DE TECIDO</t>
        </is>
      </c>
      <c r="H225" s="10" t="inlineStr">
        <is>
          <t>CORTE DE TECIDO</t>
        </is>
      </c>
      <c r="I225" s="10" t="inlineStr">
        <is>
          <t>CORTE DE TECIDO</t>
        </is>
      </c>
      <c r="J225" s="9" t="n">
        <v>4.08</v>
      </c>
      <c r="K225" s="10">
        <f>IF($E225="","",IFERROR(INDEX('01_Cad_Pecas'!$H$2:$H$5000,MATCH($E225,'01_Cad_Pecas'!$D$2:$D$5000,0)),IFERROR(INDEX('01_Cad_Pecas'!$H$2:$H$5000,MATCH(VALUE($E225),'01_Cad_Pecas'!$D$2:$D$5000,0)),"")))</f>
        <v/>
      </c>
      <c r="L225" s="10">
        <f>IF($E225="","",IFERROR(INDEX('01_Cad_Pecas'!$I$2:$I$5000,MATCH($E225,'01_Cad_Pecas'!$D$2:$D$5000,0)),IFERROR(INDEX('01_Cad_Pecas'!$I$2:$I$5000,MATCH(VALUE($E225),'01_Cad_Pecas'!$D$2:$D$5000,0)),"")))</f>
        <v/>
      </c>
      <c r="M225" s="10">
        <f>IF(OR($J225="",$L225=""),"",IF($K225="",0,$K225)+$J225*$L225)</f>
        <v/>
      </c>
      <c r="N225" s="10" t="n">
        <v>46198</v>
      </c>
      <c r="O225" s="9" t="n">
        <v>4.08</v>
      </c>
      <c r="P225" s="10" t="n"/>
      <c r="Q225" s="10" t="n"/>
      <c r="R225" s="10">
        <f>IF(AND($P225&lt;&gt;"",$Q225&lt;&gt;""),($Q225-$P225)*1440,IF(AND($O225&lt;&gt;"",$L225&lt;&gt;""),IF($K225="",0,$K225)+$O225*$L225,""))</f>
        <v/>
      </c>
      <c r="S225" s="10" t="n"/>
      <c r="T225" s="10">
        <f>IF(OR($J225="",$O225=""),"",$O225/$J225)</f>
        <v/>
      </c>
      <c r="U225" s="10" t="n"/>
      <c r="V225" s="10">
        <f>IF($A225="","",IF(AND($A225&lt;&gt;"",NOT(OR($U225="Concluído",$U225="Concluido")),TODAY()&gt;$A225),"SIM","NÃO"))</f>
        <v/>
      </c>
      <c r="W225" s="10">
        <f>IF(OR($A225="",$I225="",$M225=""),"",SUMIFS($M$2:M225,$I$2:I225,$I225,$A$2:A225,$A225)-$M225)</f>
        <v/>
      </c>
      <c r="X225" s="10">
        <f>IF(OR($A225="",$I225=""),"",SUMIFS($M$2:$M$4922,$I$2:$I$4922,$I225,$A$2:$A$4922,$A225))</f>
        <v/>
      </c>
      <c r="Y225" s="10">
        <f>IFERROR(VLOOKUP($I225,'02_Cad_Maquinas'!$B$2:$H$200,7,FALSE()),"")</f>
        <v/>
      </c>
      <c r="Z225" s="10">
        <f>IF(OR($X225="",$Y225=""),"",$Y225-$X225)</f>
        <v/>
      </c>
      <c r="AA225" s="11">
        <f>IF(OR($X225="",$Y225=""),"",$X225/$Y225)</f>
        <v/>
      </c>
      <c r="AB225" s="10" t="n"/>
      <c r="AC225" s="10">
        <f>IF($B225="","","|"&amp;SUBSTITUTE(TRIM(SUBSTITUTE(SUBSTITUTE(SUBSTITUTE(SUBSTITUTE(SUBSTITUTE(SUBSTITUTE(SUBSTITUTE(SUBSTITUTE(SUBSTITUTE(SUBSTITUTE(SUBSTITUTE(SUBSTITUTE(SUBSTITUTE(SUBSTITUTE(TRIM($B225&amp;""),CHAR(10)," "),CHAR(13)," "),"."," "),";"," "),","," "),"/"," "),"+"," "),"-"," "),"  "," "),"  "," "),"  "," "),"  "," "),"  "," "),"  "," "))," ","|")&amp;"|")</f>
        <v/>
      </c>
      <c r="AD225" s="10">
        <f>TRIM($I225&amp;"")</f>
        <v/>
      </c>
    </row>
    <row r="226" ht="24" customHeight="1">
      <c r="A226" s="9" t="n">
        <v>46198</v>
      </c>
      <c r="B226" s="10" t="n">
        <v>10179</v>
      </c>
      <c r="C226" s="10" t="n"/>
      <c r="D226" s="10" t="inlineStr">
        <is>
          <t>CORTE DE TECIDO</t>
        </is>
      </c>
      <c r="E226" s="10" t="n">
        <v>1252</v>
      </c>
      <c r="F226" s="10" t="inlineStr">
        <is>
          <t>TECIDO - VELUPLUS - BEGE 17</t>
        </is>
      </c>
      <c r="G226" s="10" t="inlineStr">
        <is>
          <t>CORTE DE TECIDO</t>
        </is>
      </c>
      <c r="H226" s="10" t="inlineStr">
        <is>
          <t>CORTE DE TECIDO</t>
        </is>
      </c>
      <c r="I226" s="10" t="inlineStr">
        <is>
          <t>CORTE DE TECIDO</t>
        </is>
      </c>
      <c r="J226" s="9" t="n">
        <v>216.3288</v>
      </c>
      <c r="K226" s="10">
        <f>IF($E226="","",IFERROR(INDEX('01_Cad_Pecas'!$H$2:$H$5000,MATCH($E226,'01_Cad_Pecas'!$D$2:$D$5000,0)),IFERROR(INDEX('01_Cad_Pecas'!$H$2:$H$5000,MATCH(VALUE($E226),'01_Cad_Pecas'!$D$2:$D$5000,0)),"")))</f>
        <v/>
      </c>
      <c r="L226" s="10">
        <f>IF($E226="","",IFERROR(INDEX('01_Cad_Pecas'!$I$2:$I$5000,MATCH($E226,'01_Cad_Pecas'!$D$2:$D$5000,0)),IFERROR(INDEX('01_Cad_Pecas'!$I$2:$I$5000,MATCH(VALUE($E226),'01_Cad_Pecas'!$D$2:$D$5000,0)),"")))</f>
        <v/>
      </c>
      <c r="M226" s="10">
        <f>IF(OR($J226="",$L226=""),"",IF($K226="",0,$K226)+$J226*$L226)</f>
        <v/>
      </c>
      <c r="N226" s="10" t="n">
        <v>46198</v>
      </c>
      <c r="O226" s="9" t="n">
        <v>216.3288</v>
      </c>
      <c r="P226" s="10" t="n"/>
      <c r="Q226" s="10" t="n"/>
      <c r="R226" s="10">
        <f>IF(AND($P226&lt;&gt;"",$Q226&lt;&gt;""),($Q226-$P226)*1440,IF(AND($O226&lt;&gt;"",$L226&lt;&gt;""),IF($K226="",0,$K226)+$O226*$L226,""))</f>
        <v/>
      </c>
      <c r="S226" s="10" t="n"/>
      <c r="T226" s="10">
        <f>IF(OR($J226="",$O226=""),"",$O226/$J226)</f>
        <v/>
      </c>
      <c r="U226" s="10" t="n"/>
      <c r="V226" s="10">
        <f>IF($A226="","",IF(AND($A226&lt;&gt;"",NOT(OR($U226="Concluído",$U226="Concluido")),TODAY()&gt;$A226),"SIM","NÃO"))</f>
        <v/>
      </c>
      <c r="W226" s="10">
        <f>IF(OR($A226="",$I226="",$M226=""),"",SUMIFS($M$2:M226,$I$2:I226,$I226,$A$2:A226,$A226)-$M226)</f>
        <v/>
      </c>
      <c r="X226" s="10">
        <f>IF(OR($A226="",$I226=""),"",SUMIFS($M$2:$M$4922,$I$2:$I$4922,$I226,$A$2:$A$4922,$A226))</f>
        <v/>
      </c>
      <c r="Y226" s="10">
        <f>IFERROR(VLOOKUP($I226,'02_Cad_Maquinas'!$B$2:$H$200,7,FALSE()),"")</f>
        <v/>
      </c>
      <c r="Z226" s="10">
        <f>IF(OR($X226="",$Y226=""),"",$Y226-$X226)</f>
        <v/>
      </c>
      <c r="AA226" s="11">
        <f>IF(OR($X226="",$Y226=""),"",$X226/$Y226)</f>
        <v/>
      </c>
      <c r="AB226" s="10" t="n"/>
      <c r="AC226" s="10">
        <f>IF($B226="","","|"&amp;SUBSTITUTE(TRIM(SUBSTITUTE(SUBSTITUTE(SUBSTITUTE(SUBSTITUTE(SUBSTITUTE(SUBSTITUTE(SUBSTITUTE(SUBSTITUTE(SUBSTITUTE(SUBSTITUTE(SUBSTITUTE(SUBSTITUTE(SUBSTITUTE(SUBSTITUTE(TRIM($B226&amp;""),CHAR(10)," "),CHAR(13)," "),"."," "),";"," "),","," "),"/"," "),"+"," "),"-"," "),"  "," "),"  "," "),"  "," "),"  "," "),"  "," "),"  "," "))," ","|")&amp;"|")</f>
        <v/>
      </c>
      <c r="AD226" s="10">
        <f>TRIM($I226&amp;"")</f>
        <v/>
      </c>
    </row>
    <row r="227" ht="24" customHeight="1">
      <c r="A227" s="9" t="n">
        <v>46198</v>
      </c>
      <c r="B227" s="10" t="n">
        <v>10179</v>
      </c>
      <c r="C227" s="10" t="n"/>
      <c r="D227" s="10" t="inlineStr">
        <is>
          <t>CORTE DE TECIDO</t>
        </is>
      </c>
      <c r="E227" s="10" t="n">
        <v>1249</v>
      </c>
      <c r="F227" s="10" t="inlineStr">
        <is>
          <t>TECIDO - VELUPLUS - CASTOR 19</t>
        </is>
      </c>
      <c r="G227" s="10" t="inlineStr">
        <is>
          <t>CORTE DE TECIDO</t>
        </is>
      </c>
      <c r="H227" s="10" t="inlineStr">
        <is>
          <t>CORTE DE TECIDO</t>
        </is>
      </c>
      <c r="I227" s="10" t="inlineStr">
        <is>
          <t>CORTE DE TECIDO</t>
        </is>
      </c>
      <c r="J227" s="9" t="n">
        <v>4.452</v>
      </c>
      <c r="K227" s="10">
        <f>IF($E227="","",IFERROR(INDEX('01_Cad_Pecas'!$H$2:$H$5000,MATCH($E227,'01_Cad_Pecas'!$D$2:$D$5000,0)),IFERROR(INDEX('01_Cad_Pecas'!$H$2:$H$5000,MATCH(VALUE($E227),'01_Cad_Pecas'!$D$2:$D$5000,0)),"")))</f>
        <v/>
      </c>
      <c r="L227" s="10">
        <f>IF($E227="","",IFERROR(INDEX('01_Cad_Pecas'!$I$2:$I$5000,MATCH($E227,'01_Cad_Pecas'!$D$2:$D$5000,0)),IFERROR(INDEX('01_Cad_Pecas'!$I$2:$I$5000,MATCH(VALUE($E227),'01_Cad_Pecas'!$D$2:$D$5000,0)),"")))</f>
        <v/>
      </c>
      <c r="M227" s="10">
        <f>IF(OR($J227="",$L227=""),"",IF($K227="",0,$K227)+$J227*$L227)</f>
        <v/>
      </c>
      <c r="N227" s="10" t="n">
        <v>46198</v>
      </c>
      <c r="O227" s="9" t="n">
        <v>4.452</v>
      </c>
      <c r="P227" s="10" t="n"/>
      <c r="Q227" s="10" t="n"/>
      <c r="R227" s="10">
        <f>IF(AND($P227&lt;&gt;"",$Q227&lt;&gt;""),($Q227-$P227)*1440,IF(AND($O227&lt;&gt;"",$L227&lt;&gt;""),IF($K227="",0,$K227)+$O227*$L227,""))</f>
        <v/>
      </c>
      <c r="S227" s="10" t="n"/>
      <c r="T227" s="10">
        <f>IF(OR($J227="",$O227=""),"",$O227/$J227)</f>
        <v/>
      </c>
      <c r="U227" s="10" t="n"/>
      <c r="V227" s="10">
        <f>IF($A227="","",IF(AND($A227&lt;&gt;"",NOT(OR($U227="Concluído",$U227="Concluido")),TODAY()&gt;$A227),"SIM","NÃO"))</f>
        <v/>
      </c>
      <c r="W227" s="10">
        <f>IF(OR($A227="",$I227="",$M227=""),"",SUMIFS($M$2:M227,$I$2:I227,$I227,$A$2:A227,$A227)-$M227)</f>
        <v/>
      </c>
      <c r="X227" s="10">
        <f>IF(OR($A227="",$I227=""),"",SUMIFS($M$2:$M$4922,$I$2:$I$4922,$I227,$A$2:$A$4922,$A227))</f>
        <v/>
      </c>
      <c r="Y227" s="10">
        <f>IFERROR(VLOOKUP($I227,'02_Cad_Maquinas'!$B$2:$H$200,7,FALSE()),"")</f>
        <v/>
      </c>
      <c r="Z227" s="10">
        <f>IF(OR($X227="",$Y227=""),"",$Y227-$X227)</f>
        <v/>
      </c>
      <c r="AA227" s="11">
        <f>IF(OR($X227="",$Y227=""),"",$X227/$Y227)</f>
        <v/>
      </c>
      <c r="AB227" s="10" t="n"/>
      <c r="AC227" s="10">
        <f>IF($B227="","","|"&amp;SUBSTITUTE(TRIM(SUBSTITUTE(SUBSTITUTE(SUBSTITUTE(SUBSTITUTE(SUBSTITUTE(SUBSTITUTE(SUBSTITUTE(SUBSTITUTE(SUBSTITUTE(SUBSTITUTE(SUBSTITUTE(SUBSTITUTE(SUBSTITUTE(SUBSTITUTE(TRIM($B227&amp;""),CHAR(10)," "),CHAR(13)," "),"."," "),";"," "),","," "),"/"," "),"+"," "),"-"," "),"  "," "),"  "," "),"  "," "),"  "," "),"  "," "),"  "," "))," ","|")&amp;"|")</f>
        <v/>
      </c>
      <c r="AD227" s="10">
        <f>TRIM($I227&amp;"")</f>
        <v/>
      </c>
    </row>
    <row r="228" ht="24" customHeight="1">
      <c r="A228" s="9" t="n">
        <v>46198</v>
      </c>
      <c r="B228" s="10" t="n">
        <v>10179</v>
      </c>
      <c r="C228" s="10" t="n"/>
      <c r="D228" s="10" t="inlineStr">
        <is>
          <t>CORTE DE TECIDO</t>
        </is>
      </c>
      <c r="E228" s="10" t="n">
        <v>1253</v>
      </c>
      <c r="F228" s="10" t="inlineStr">
        <is>
          <t>TECIDO - VELUPLUS - CHOCOLATE 21</t>
        </is>
      </c>
      <c r="G228" s="10" t="inlineStr">
        <is>
          <t>CORTE DE TECIDO</t>
        </is>
      </c>
      <c r="H228" s="10" t="inlineStr">
        <is>
          <t>CORTE DE TECIDO</t>
        </is>
      </c>
      <c r="I228" s="10" t="inlineStr">
        <is>
          <t>CORTE DE TECIDO</t>
        </is>
      </c>
      <c r="J228" s="9" t="n">
        <v>7.2786</v>
      </c>
      <c r="K228" s="10">
        <f>IF($E228="","",IFERROR(INDEX('01_Cad_Pecas'!$H$2:$H$5000,MATCH($E228,'01_Cad_Pecas'!$D$2:$D$5000,0)),IFERROR(INDEX('01_Cad_Pecas'!$H$2:$H$5000,MATCH(VALUE($E228),'01_Cad_Pecas'!$D$2:$D$5000,0)),"")))</f>
        <v/>
      </c>
      <c r="L228" s="10">
        <f>IF($E228="","",IFERROR(INDEX('01_Cad_Pecas'!$I$2:$I$5000,MATCH($E228,'01_Cad_Pecas'!$D$2:$D$5000,0)),IFERROR(INDEX('01_Cad_Pecas'!$I$2:$I$5000,MATCH(VALUE($E228),'01_Cad_Pecas'!$D$2:$D$5000,0)),"")))</f>
        <v/>
      </c>
      <c r="M228" s="10">
        <f>IF(OR($J228="",$L228=""),"",IF($K228="",0,$K228)+$J228*$L228)</f>
        <v/>
      </c>
      <c r="N228" s="10" t="n">
        <v>46198</v>
      </c>
      <c r="O228" s="9" t="n">
        <v>7.2786</v>
      </c>
      <c r="P228" s="10" t="n"/>
      <c r="Q228" s="10" t="n"/>
      <c r="R228" s="10">
        <f>IF(AND($P228&lt;&gt;"",$Q228&lt;&gt;""),($Q228-$P228)*1440,IF(AND($O228&lt;&gt;"",$L228&lt;&gt;""),IF($K228="",0,$K228)+$O228*$L228,""))</f>
        <v/>
      </c>
      <c r="S228" s="10" t="n"/>
      <c r="T228" s="10">
        <f>IF(OR($J228="",$O228=""),"",$O228/$J228)</f>
        <v/>
      </c>
      <c r="U228" s="10" t="n"/>
      <c r="V228" s="10">
        <f>IF($A228="","",IF(AND($A228&lt;&gt;"",NOT(OR($U228="Concluído",$U228="Concluido")),TODAY()&gt;$A228),"SIM","NÃO"))</f>
        <v/>
      </c>
      <c r="W228" s="10">
        <f>IF(OR($A228="",$I228="",$M228=""),"",SUMIFS($M$2:M228,$I$2:I228,$I228,$A$2:A228,$A228)-$M228)</f>
        <v/>
      </c>
      <c r="X228" s="10">
        <f>IF(OR($A228="",$I228=""),"",SUMIFS($M$2:$M$4922,$I$2:$I$4922,$I228,$A$2:$A$4922,$A228))</f>
        <v/>
      </c>
      <c r="Y228" s="10">
        <f>IFERROR(VLOOKUP($I228,'02_Cad_Maquinas'!$B$2:$H$200,7,FALSE()),"")</f>
        <v/>
      </c>
      <c r="Z228" s="10">
        <f>IF(OR($X228="",$Y228=""),"",$Y228-$X228)</f>
        <v/>
      </c>
      <c r="AA228" s="11">
        <f>IF(OR($X228="",$Y228=""),"",$X228/$Y228)</f>
        <v/>
      </c>
      <c r="AB228" s="10" t="n"/>
      <c r="AC228" s="10">
        <f>IF($B228="","","|"&amp;SUBSTITUTE(TRIM(SUBSTITUTE(SUBSTITUTE(SUBSTITUTE(SUBSTITUTE(SUBSTITUTE(SUBSTITUTE(SUBSTITUTE(SUBSTITUTE(SUBSTITUTE(SUBSTITUTE(SUBSTITUTE(SUBSTITUTE(SUBSTITUTE(SUBSTITUTE(TRIM($B228&amp;""),CHAR(10)," "),CHAR(13)," "),"."," "),";"," "),","," "),"/"," "),"+"," "),"-"," "),"  "," "),"  "," "),"  "," "),"  "," "),"  "," "),"  "," "))," ","|")&amp;"|")</f>
        <v/>
      </c>
      <c r="AD228" s="10">
        <f>TRIM($I228&amp;"")</f>
        <v/>
      </c>
    </row>
    <row r="229" ht="24" customHeight="1">
      <c r="A229" s="9" t="n">
        <v>46198</v>
      </c>
      <c r="B229" s="10" t="n">
        <v>10179</v>
      </c>
      <c r="C229" s="10" t="n"/>
      <c r="D229" s="10" t="inlineStr">
        <is>
          <t>CORTE DE TECIDO</t>
        </is>
      </c>
      <c r="E229" s="10" t="n">
        <v>1254</v>
      </c>
      <c r="F229" s="10" t="inlineStr">
        <is>
          <t>TECIDO - VELUPLUS - GRAFITE 23</t>
        </is>
      </c>
      <c r="G229" s="10" t="inlineStr">
        <is>
          <t>CORTE DE TECIDO</t>
        </is>
      </c>
      <c r="H229" s="10" t="inlineStr">
        <is>
          <t>CORTE DE TECIDO</t>
        </is>
      </c>
      <c r="I229" s="10" t="inlineStr">
        <is>
          <t>CORTE DE TECIDO</t>
        </is>
      </c>
      <c r="J229" s="9" t="n">
        <v>194.355</v>
      </c>
      <c r="K229" s="10">
        <f>IF($E229="","",IFERROR(INDEX('01_Cad_Pecas'!$H$2:$H$5000,MATCH($E229,'01_Cad_Pecas'!$D$2:$D$5000,0)),IFERROR(INDEX('01_Cad_Pecas'!$H$2:$H$5000,MATCH(VALUE($E229),'01_Cad_Pecas'!$D$2:$D$5000,0)),"")))</f>
        <v/>
      </c>
      <c r="L229" s="10">
        <f>IF($E229="","",IFERROR(INDEX('01_Cad_Pecas'!$I$2:$I$5000,MATCH($E229,'01_Cad_Pecas'!$D$2:$D$5000,0)),IFERROR(INDEX('01_Cad_Pecas'!$I$2:$I$5000,MATCH(VALUE($E229),'01_Cad_Pecas'!$D$2:$D$5000,0)),"")))</f>
        <v/>
      </c>
      <c r="M229" s="10">
        <f>IF(OR($J229="",$L229=""),"",IF($K229="",0,$K229)+$J229*$L229)</f>
        <v/>
      </c>
      <c r="N229" s="10" t="n">
        <v>46198</v>
      </c>
      <c r="O229" s="9" t="n">
        <v>194.355</v>
      </c>
      <c r="P229" s="10" t="n"/>
      <c r="Q229" s="10" t="n"/>
      <c r="R229" s="10">
        <f>IF(AND($P229&lt;&gt;"",$Q229&lt;&gt;""),($Q229-$P229)*1440,IF(AND($O229&lt;&gt;"",$L229&lt;&gt;""),IF($K229="",0,$K229)+$O229*$L229,""))</f>
        <v/>
      </c>
      <c r="S229" s="10" t="n"/>
      <c r="T229" s="10">
        <f>IF(OR($J229="",$O229=""),"",$O229/$J229)</f>
        <v/>
      </c>
      <c r="U229" s="10" t="n"/>
      <c r="V229" s="10">
        <f>IF($A229="","",IF(AND($A229&lt;&gt;"",NOT(OR($U229="Concluído",$U229="Concluido")),TODAY()&gt;$A229),"SIM","NÃO"))</f>
        <v/>
      </c>
      <c r="W229" s="10">
        <f>IF(OR($A229="",$I229="",$M229=""),"",SUMIFS($M$2:M229,$I$2:I229,$I229,$A$2:A229,$A229)-$M229)</f>
        <v/>
      </c>
      <c r="X229" s="10">
        <f>IF(OR($A229="",$I229=""),"",SUMIFS($M$2:$M$4922,$I$2:$I$4922,$I229,$A$2:$A$4922,$A229))</f>
        <v/>
      </c>
      <c r="Y229" s="10">
        <f>IFERROR(VLOOKUP($I229,'02_Cad_Maquinas'!$B$2:$H$200,7,FALSE()),"")</f>
        <v/>
      </c>
      <c r="Z229" s="10">
        <f>IF(OR($X229="",$Y229=""),"",$Y229-$X229)</f>
        <v/>
      </c>
      <c r="AA229" s="11">
        <f>IF(OR($X229="",$Y229=""),"",$X229/$Y229)</f>
        <v/>
      </c>
      <c r="AB229" s="10" t="n"/>
      <c r="AC229" s="10">
        <f>IF($B229="","","|"&amp;SUBSTITUTE(TRIM(SUBSTITUTE(SUBSTITUTE(SUBSTITUTE(SUBSTITUTE(SUBSTITUTE(SUBSTITUTE(SUBSTITUTE(SUBSTITUTE(SUBSTITUTE(SUBSTITUTE(SUBSTITUTE(SUBSTITUTE(SUBSTITUTE(SUBSTITUTE(TRIM($B229&amp;""),CHAR(10)," "),CHAR(13)," "),"."," "),";"," "),","," "),"/"," "),"+"," "),"-"," "),"  "," "),"  "," "),"  "," "),"  "," "),"  "," "),"  "," "))," ","|")&amp;"|")</f>
        <v/>
      </c>
      <c r="AD229" s="10">
        <f>TRIM($I229&amp;"")</f>
        <v/>
      </c>
    </row>
    <row r="230" ht="24" customHeight="1">
      <c r="A230" s="9" t="n">
        <v>46198</v>
      </c>
      <c r="B230" s="10" t="n">
        <v>10179</v>
      </c>
      <c r="C230" s="10" t="n"/>
      <c r="D230" s="10" t="inlineStr">
        <is>
          <t>CORTE DE TECIDO</t>
        </is>
      </c>
      <c r="E230" s="10" t="n">
        <v>1251</v>
      </c>
      <c r="F230" s="10" t="inlineStr">
        <is>
          <t xml:space="preserve">TECIDO - VELUPLUS - MASCAVO 25 </t>
        </is>
      </c>
      <c r="G230" s="10" t="inlineStr">
        <is>
          <t>CORTE DE TECIDO</t>
        </is>
      </c>
      <c r="H230" s="10" t="inlineStr">
        <is>
          <t>CORTE DE TECIDO</t>
        </is>
      </c>
      <c r="I230" s="10" t="inlineStr">
        <is>
          <t>CORTE DE TECIDO</t>
        </is>
      </c>
      <c r="J230" s="9" t="n">
        <v>12.6504</v>
      </c>
      <c r="K230" s="10">
        <f>IF($E230="","",IFERROR(INDEX('01_Cad_Pecas'!$H$2:$H$5000,MATCH($E230,'01_Cad_Pecas'!$D$2:$D$5000,0)),IFERROR(INDEX('01_Cad_Pecas'!$H$2:$H$5000,MATCH(VALUE($E230),'01_Cad_Pecas'!$D$2:$D$5000,0)),"")))</f>
        <v/>
      </c>
      <c r="L230" s="10">
        <f>IF($E230="","",IFERROR(INDEX('01_Cad_Pecas'!$I$2:$I$5000,MATCH($E230,'01_Cad_Pecas'!$D$2:$D$5000,0)),IFERROR(INDEX('01_Cad_Pecas'!$I$2:$I$5000,MATCH(VALUE($E230),'01_Cad_Pecas'!$D$2:$D$5000,0)),"")))</f>
        <v/>
      </c>
      <c r="M230" s="10">
        <f>IF(OR($J230="",$L230=""),"",IF($K230="",0,$K230)+$J230*$L230)</f>
        <v/>
      </c>
      <c r="N230" s="10" t="n">
        <v>46198</v>
      </c>
      <c r="O230" s="9" t="n">
        <v>12.6504</v>
      </c>
      <c r="P230" s="10" t="n"/>
      <c r="Q230" s="10" t="n"/>
      <c r="R230" s="10">
        <f>IF(AND($P230&lt;&gt;"",$Q230&lt;&gt;""),($Q230-$P230)*1440,IF(AND($O230&lt;&gt;"",$L230&lt;&gt;""),IF($K230="",0,$K230)+$O230*$L230,""))</f>
        <v/>
      </c>
      <c r="S230" s="10" t="n"/>
      <c r="T230" s="10">
        <f>IF(OR($J230="",$O230=""),"",$O230/$J230)</f>
        <v/>
      </c>
      <c r="U230" s="10" t="n"/>
      <c r="V230" s="10">
        <f>IF($A230="","",IF(AND($A230&lt;&gt;"",NOT(OR($U230="Concluído",$U230="Concluido")),TODAY()&gt;$A230),"SIM","NÃO"))</f>
        <v/>
      </c>
      <c r="W230" s="10">
        <f>IF(OR($A230="",$I230="",$M230=""),"",SUMIFS($M$2:M230,$I$2:I230,$I230,$A$2:A230,$A230)-$M230)</f>
        <v/>
      </c>
      <c r="X230" s="10">
        <f>IF(OR($A230="",$I230=""),"",SUMIFS($M$2:$M$4922,$I$2:$I$4922,$I230,$A$2:$A$4922,$A230))</f>
        <v/>
      </c>
      <c r="Y230" s="10">
        <f>IFERROR(VLOOKUP($I230,'02_Cad_Maquinas'!$B$2:$H$200,7,FALSE()),"")</f>
        <v/>
      </c>
      <c r="Z230" s="10">
        <f>IF(OR($X230="",$Y230=""),"",$Y230-$X230)</f>
        <v/>
      </c>
      <c r="AA230" s="11">
        <f>IF(OR($X230="",$Y230=""),"",$X230/$Y230)</f>
        <v/>
      </c>
      <c r="AB230" s="10" t="n"/>
      <c r="AC230" s="10">
        <f>IF($B230="","","|"&amp;SUBSTITUTE(TRIM(SUBSTITUTE(SUBSTITUTE(SUBSTITUTE(SUBSTITUTE(SUBSTITUTE(SUBSTITUTE(SUBSTITUTE(SUBSTITUTE(SUBSTITUTE(SUBSTITUTE(SUBSTITUTE(SUBSTITUTE(SUBSTITUTE(SUBSTITUTE(TRIM($B230&amp;""),CHAR(10)," "),CHAR(13)," "),"."," "),";"," "),","," "),"/"," "),"+"," "),"-"," "),"  "," "),"  "," "),"  "," "),"  "," "),"  "," "),"  "," "))," ","|")&amp;"|")</f>
        <v/>
      </c>
      <c r="AD230" s="10">
        <f>TRIM($I230&amp;"")</f>
        <v/>
      </c>
    </row>
    <row r="231" ht="24" customHeight="1">
      <c r="A231" s="9" t="n">
        <v>46198</v>
      </c>
      <c r="B231" s="10" t="n">
        <v>10179</v>
      </c>
      <c r="C231" s="10" t="n"/>
      <c r="D231" s="10" t="inlineStr">
        <is>
          <t>CORTE DE TECIDO</t>
        </is>
      </c>
      <c r="E231" s="10" t="n">
        <v>1850</v>
      </c>
      <c r="F231" s="10" t="inlineStr">
        <is>
          <t>TECIDO BORDADO 1 - BEGE</t>
        </is>
      </c>
      <c r="G231" s="10" t="inlineStr">
        <is>
          <t>CORTE DE TECIDO</t>
        </is>
      </c>
      <c r="H231" s="10" t="inlineStr">
        <is>
          <t>CORTE DE TECIDO</t>
        </is>
      </c>
      <c r="I231" s="10" t="inlineStr">
        <is>
          <t>CORTE DE TECIDO</t>
        </is>
      </c>
      <c r="J231" s="9" t="n">
        <v>150.336</v>
      </c>
      <c r="K231" s="10">
        <f>IF($E231="","",IFERROR(INDEX('01_Cad_Pecas'!$H$2:$H$5000,MATCH($E231,'01_Cad_Pecas'!$D$2:$D$5000,0)),IFERROR(INDEX('01_Cad_Pecas'!$H$2:$H$5000,MATCH(VALUE($E231),'01_Cad_Pecas'!$D$2:$D$5000,0)),"")))</f>
        <v/>
      </c>
      <c r="L231" s="10">
        <f>IF($E231="","",IFERROR(INDEX('01_Cad_Pecas'!$I$2:$I$5000,MATCH($E231,'01_Cad_Pecas'!$D$2:$D$5000,0)),IFERROR(INDEX('01_Cad_Pecas'!$I$2:$I$5000,MATCH(VALUE($E231),'01_Cad_Pecas'!$D$2:$D$5000,0)),"")))</f>
        <v/>
      </c>
      <c r="M231" s="10">
        <f>IF(OR($J231="",$L231=""),"",IF($K231="",0,$K231)+$J231*$L231)</f>
        <v/>
      </c>
      <c r="N231" s="10" t="n">
        <v>46198</v>
      </c>
      <c r="O231" s="9" t="n">
        <v>150.336</v>
      </c>
      <c r="P231" s="10" t="n"/>
      <c r="Q231" s="10" t="n"/>
      <c r="R231" s="10">
        <f>IF(AND($P231&lt;&gt;"",$Q231&lt;&gt;""),($Q231-$P231)*1440,IF(AND($O231&lt;&gt;"",$L231&lt;&gt;""),IF($K231="",0,$K231)+$O231*$L231,""))</f>
        <v/>
      </c>
      <c r="S231" s="10" t="n"/>
      <c r="T231" s="10">
        <f>IF(OR($J231="",$O231=""),"",$O231/$J231)</f>
        <v/>
      </c>
      <c r="U231" s="10" t="n"/>
      <c r="V231" s="10">
        <f>IF($A231="","",IF(AND($A231&lt;&gt;"",NOT(OR($U231="Concluído",$U231="Concluido")),TODAY()&gt;$A231),"SIM","NÃO"))</f>
        <v/>
      </c>
      <c r="W231" s="10">
        <f>IF(OR($A231="",$I231="",$M231=""),"",SUMIFS($M$2:M231,$I$2:I231,$I231,$A$2:A231,$A231)-$M231)</f>
        <v/>
      </c>
      <c r="X231" s="10">
        <f>IF(OR($A231="",$I231=""),"",SUMIFS($M$2:$M$4922,$I$2:$I$4922,$I231,$A$2:$A$4922,$A231))</f>
        <v/>
      </c>
      <c r="Y231" s="10">
        <f>IFERROR(VLOOKUP($I231,'02_Cad_Maquinas'!$B$2:$H$200,7,FALSE()),"")</f>
        <v/>
      </c>
      <c r="Z231" s="10">
        <f>IF(OR($X231="",$Y231=""),"",$Y231-$X231)</f>
        <v/>
      </c>
      <c r="AA231" s="11">
        <f>IF(OR($X231="",$Y231=""),"",$X231/$Y231)</f>
        <v/>
      </c>
      <c r="AB231" s="10" t="n"/>
      <c r="AC231" s="10">
        <f>IF($B231="","","|"&amp;SUBSTITUTE(TRIM(SUBSTITUTE(SUBSTITUTE(SUBSTITUTE(SUBSTITUTE(SUBSTITUTE(SUBSTITUTE(SUBSTITUTE(SUBSTITUTE(SUBSTITUTE(SUBSTITUTE(SUBSTITUTE(SUBSTITUTE(SUBSTITUTE(SUBSTITUTE(TRIM($B231&amp;""),CHAR(10)," "),CHAR(13)," "),"."," "),";"," "),","," "),"/"," "),"+"," "),"-"," "),"  "," "),"  "," "),"  "," "),"  "," "),"  "," "),"  "," "))," ","|")&amp;"|")</f>
        <v/>
      </c>
      <c r="AD231" s="10">
        <f>TRIM($I231&amp;"")</f>
        <v/>
      </c>
    </row>
    <row r="232" ht="24" customHeight="1">
      <c r="A232" s="9" t="n">
        <v>46198</v>
      </c>
      <c r="B232" s="10" t="n">
        <v>10179</v>
      </c>
      <c r="C232" s="10" t="n"/>
      <c r="D232" s="10" t="inlineStr">
        <is>
          <t>CORTE DE TECIDO</t>
        </is>
      </c>
      <c r="E232" s="10" t="n">
        <v>1511</v>
      </c>
      <c r="F232" s="10" t="inlineStr">
        <is>
          <t>TECIDO BORDADO 1 - GRAFITE</t>
        </is>
      </c>
      <c r="G232" s="10" t="inlineStr">
        <is>
          <t>CORTE DE TECIDO</t>
        </is>
      </c>
      <c r="H232" s="10" t="inlineStr">
        <is>
          <t>CORTE DE TECIDO</t>
        </is>
      </c>
      <c r="I232" s="10" t="inlineStr">
        <is>
          <t>CORTE DE TECIDO</t>
        </is>
      </c>
      <c r="J232" s="9" t="n">
        <v>144.855</v>
      </c>
      <c r="K232" s="10">
        <f>IF($E232="","",IFERROR(INDEX('01_Cad_Pecas'!$H$2:$H$5000,MATCH($E232,'01_Cad_Pecas'!$D$2:$D$5000,0)),IFERROR(INDEX('01_Cad_Pecas'!$H$2:$H$5000,MATCH(VALUE($E232),'01_Cad_Pecas'!$D$2:$D$5000,0)),"")))</f>
        <v/>
      </c>
      <c r="L232" s="10">
        <f>IF($E232="","",IFERROR(INDEX('01_Cad_Pecas'!$I$2:$I$5000,MATCH($E232,'01_Cad_Pecas'!$D$2:$D$5000,0)),IFERROR(INDEX('01_Cad_Pecas'!$I$2:$I$5000,MATCH(VALUE($E232),'01_Cad_Pecas'!$D$2:$D$5000,0)),"")))</f>
        <v/>
      </c>
      <c r="M232" s="10">
        <f>IF(OR($J232="",$L232=""),"",IF($K232="",0,$K232)+$J232*$L232)</f>
        <v/>
      </c>
      <c r="N232" s="10" t="n">
        <v>46198</v>
      </c>
      <c r="O232" s="9" t="n">
        <v>144.855</v>
      </c>
      <c r="P232" s="10" t="n"/>
      <c r="Q232" s="10" t="n"/>
      <c r="R232" s="10">
        <f>IF(AND($P232&lt;&gt;"",$Q232&lt;&gt;""),($Q232-$P232)*1440,IF(AND($O232&lt;&gt;"",$L232&lt;&gt;""),IF($K232="",0,$K232)+$O232*$L232,""))</f>
        <v/>
      </c>
      <c r="S232" s="10" t="n"/>
      <c r="T232" s="10">
        <f>IF(OR($J232="",$O232=""),"",$O232/$J232)</f>
        <v/>
      </c>
      <c r="U232" s="10" t="n"/>
      <c r="V232" s="10">
        <f>IF($A232="","",IF(AND($A232&lt;&gt;"",NOT(OR($U232="Concluído",$U232="Concluido")),TODAY()&gt;$A232),"SIM","NÃO"))</f>
        <v/>
      </c>
      <c r="W232" s="10">
        <f>IF(OR($A232="",$I232="",$M232=""),"",SUMIFS($M$2:M232,$I$2:I232,$I232,$A$2:A232,$A232)-$M232)</f>
        <v/>
      </c>
      <c r="X232" s="10">
        <f>IF(OR($A232="",$I232=""),"",SUMIFS($M$2:$M$4922,$I$2:$I$4922,$I232,$A$2:$A$4922,$A232))</f>
        <v/>
      </c>
      <c r="Y232" s="10">
        <f>IFERROR(VLOOKUP($I232,'02_Cad_Maquinas'!$B$2:$H$200,7,FALSE()),"")</f>
        <v/>
      </c>
      <c r="Z232" s="10">
        <f>IF(OR($X232="",$Y232=""),"",$Y232-$X232)</f>
        <v/>
      </c>
      <c r="AA232" s="11">
        <f>IF(OR($X232="",$Y232=""),"",$X232/$Y232)</f>
        <v/>
      </c>
      <c r="AB232" s="10" t="n"/>
      <c r="AC232" s="10">
        <f>IF($B232="","","|"&amp;SUBSTITUTE(TRIM(SUBSTITUTE(SUBSTITUTE(SUBSTITUTE(SUBSTITUTE(SUBSTITUTE(SUBSTITUTE(SUBSTITUTE(SUBSTITUTE(SUBSTITUTE(SUBSTITUTE(SUBSTITUTE(SUBSTITUTE(SUBSTITUTE(SUBSTITUTE(TRIM($B232&amp;""),CHAR(10)," "),CHAR(13)," "),"."," "),";"," "),","," "),"/"," "),"+"," "),"-"," "),"  "," "),"  "," "),"  "," "),"  "," "),"  "," "),"  "," "))," ","|")&amp;"|")</f>
        <v/>
      </c>
      <c r="AD232" s="10">
        <f>TRIM($I232&amp;"")</f>
        <v/>
      </c>
    </row>
    <row r="233" ht="24" customHeight="1">
      <c r="A233" s="9" t="n">
        <v>46198</v>
      </c>
      <c r="B233" s="10" t="n">
        <v>10179</v>
      </c>
      <c r="C233" s="10" t="n"/>
      <c r="D233" s="10" t="inlineStr">
        <is>
          <t>CORTE DE TECIDO</t>
        </is>
      </c>
      <c r="E233" s="10" t="n">
        <v>1480</v>
      </c>
      <c r="F233" s="10" t="inlineStr">
        <is>
          <t>TECIDO BORDADO 1 - MASCAVO</t>
        </is>
      </c>
      <c r="G233" s="10" t="inlineStr">
        <is>
          <t>CORTE DE TECIDO</t>
        </is>
      </c>
      <c r="H233" s="10" t="inlineStr">
        <is>
          <t>CORTE DE TECIDO</t>
        </is>
      </c>
      <c r="I233" s="10" t="inlineStr">
        <is>
          <t>CORTE DE TECIDO</t>
        </is>
      </c>
      <c r="J233" s="9" t="n">
        <v>2.1828</v>
      </c>
      <c r="K233" s="10">
        <f>IF($E233="","",IFERROR(INDEX('01_Cad_Pecas'!$H$2:$H$5000,MATCH($E233,'01_Cad_Pecas'!$D$2:$D$5000,0)),IFERROR(INDEX('01_Cad_Pecas'!$H$2:$H$5000,MATCH(VALUE($E233),'01_Cad_Pecas'!$D$2:$D$5000,0)),"")))</f>
        <v/>
      </c>
      <c r="L233" s="10">
        <f>IF($E233="","",IFERROR(INDEX('01_Cad_Pecas'!$I$2:$I$5000,MATCH($E233,'01_Cad_Pecas'!$D$2:$D$5000,0)),IFERROR(INDEX('01_Cad_Pecas'!$I$2:$I$5000,MATCH(VALUE($E233),'01_Cad_Pecas'!$D$2:$D$5000,0)),"")))</f>
        <v/>
      </c>
      <c r="M233" s="10">
        <f>IF(OR($J233="",$L233=""),"",IF($K233="",0,$K233)+$J233*$L233)</f>
        <v/>
      </c>
      <c r="N233" s="10" t="n">
        <v>46198</v>
      </c>
      <c r="O233" s="9" t="n">
        <v>2.1828</v>
      </c>
      <c r="P233" s="10" t="n"/>
      <c r="Q233" s="10" t="n"/>
      <c r="R233" s="10">
        <f>IF(AND($P233&lt;&gt;"",$Q233&lt;&gt;""),($Q233-$P233)*1440,IF(AND($O233&lt;&gt;"",$L233&lt;&gt;""),IF($K233="",0,$K233)+$O233*$L233,""))</f>
        <v/>
      </c>
      <c r="S233" s="10" t="n"/>
      <c r="T233" s="10">
        <f>IF(OR($J233="",$O233=""),"",$O233/$J233)</f>
        <v/>
      </c>
      <c r="U233" s="10" t="n"/>
      <c r="V233" s="10">
        <f>IF($A233="","",IF(AND($A233&lt;&gt;"",NOT(OR($U233="Concluído",$U233="Concluido")),TODAY()&gt;$A233),"SIM","NÃO"))</f>
        <v/>
      </c>
      <c r="W233" s="10">
        <f>IF(OR($A233="",$I233="",$M233=""),"",SUMIFS($M$2:M233,$I$2:I233,$I233,$A$2:A233,$A233)-$M233)</f>
        <v/>
      </c>
      <c r="X233" s="10">
        <f>IF(OR($A233="",$I233=""),"",SUMIFS($M$2:$M$4922,$I$2:$I$4922,$I233,$A$2:$A$4922,$A233))</f>
        <v/>
      </c>
      <c r="Y233" s="10">
        <f>IFERROR(VLOOKUP($I233,'02_Cad_Maquinas'!$B$2:$H$200,7,FALSE()),"")</f>
        <v/>
      </c>
      <c r="Z233" s="10">
        <f>IF(OR($X233="",$Y233=""),"",$Y233-$X233)</f>
        <v/>
      </c>
      <c r="AA233" s="11">
        <f>IF(OR($X233="",$Y233=""),"",$X233/$Y233)</f>
        <v/>
      </c>
      <c r="AB233" s="10" t="n"/>
      <c r="AC233" s="10">
        <f>IF($B233="","","|"&amp;SUBSTITUTE(TRIM(SUBSTITUTE(SUBSTITUTE(SUBSTITUTE(SUBSTITUTE(SUBSTITUTE(SUBSTITUTE(SUBSTITUTE(SUBSTITUTE(SUBSTITUTE(SUBSTITUTE(SUBSTITUTE(SUBSTITUTE(SUBSTITUTE(SUBSTITUTE(TRIM($B233&amp;""),CHAR(10)," "),CHAR(13)," "),"."," "),";"," "),","," "),"/"," "),"+"," "),"-"," "),"  "," "),"  "," "),"  "," "),"  "," "),"  "," "),"  "," "))," ","|")&amp;"|")</f>
        <v/>
      </c>
      <c r="AD233" s="10">
        <f>TRIM($I233&amp;"")</f>
        <v/>
      </c>
    </row>
    <row r="234" ht="24" customHeight="1">
      <c r="A234" s="9" t="n">
        <v>46198</v>
      </c>
      <c r="B234" s="10" t="n">
        <v>10179</v>
      </c>
      <c r="C234" s="10" t="n"/>
      <c r="D234" s="10" t="inlineStr">
        <is>
          <t>CORTE DE TECIDO</t>
        </is>
      </c>
      <c r="E234" s="10" t="n">
        <v>1444</v>
      </c>
      <c r="F234" s="10" t="inlineStr">
        <is>
          <t>TECIDO BORDADO 2 - MASCAVO</t>
        </is>
      </c>
      <c r="G234" s="10" t="inlineStr">
        <is>
          <t>CORTE DE TECIDO</t>
        </is>
      </c>
      <c r="H234" s="10" t="inlineStr">
        <is>
          <t>CORTE DE TECIDO</t>
        </is>
      </c>
      <c r="I234" s="10" t="inlineStr">
        <is>
          <t>CORTE DE TECIDO</t>
        </is>
      </c>
      <c r="J234" s="9" t="n">
        <v>1.827</v>
      </c>
      <c r="K234" s="10">
        <f>IF($E234="","",IFERROR(INDEX('01_Cad_Pecas'!$H$2:$H$5000,MATCH($E234,'01_Cad_Pecas'!$D$2:$D$5000,0)),IFERROR(INDEX('01_Cad_Pecas'!$H$2:$H$5000,MATCH(VALUE($E234),'01_Cad_Pecas'!$D$2:$D$5000,0)),"")))</f>
        <v/>
      </c>
      <c r="L234" s="10">
        <f>IF($E234="","",IFERROR(INDEX('01_Cad_Pecas'!$I$2:$I$5000,MATCH($E234,'01_Cad_Pecas'!$D$2:$D$5000,0)),IFERROR(INDEX('01_Cad_Pecas'!$I$2:$I$5000,MATCH(VALUE($E234),'01_Cad_Pecas'!$D$2:$D$5000,0)),"")))</f>
        <v/>
      </c>
      <c r="M234" s="10">
        <f>IF(OR($J234="",$L234=""),"",IF($K234="",0,$K234)+$J234*$L234)</f>
        <v/>
      </c>
      <c r="N234" s="10" t="n">
        <v>46198</v>
      </c>
      <c r="O234" s="9" t="n">
        <v>1.827</v>
      </c>
      <c r="P234" s="10" t="n"/>
      <c r="Q234" s="10" t="n"/>
      <c r="R234" s="10">
        <f>IF(AND($P234&lt;&gt;"",$Q234&lt;&gt;""),($Q234-$P234)*1440,IF(AND($O234&lt;&gt;"",$L234&lt;&gt;""),IF($K234="",0,$K234)+$O234*$L234,""))</f>
        <v/>
      </c>
      <c r="S234" s="10" t="n"/>
      <c r="T234" s="10">
        <f>IF(OR($J234="",$O234=""),"",$O234/$J234)</f>
        <v/>
      </c>
      <c r="U234" s="10" t="n"/>
      <c r="V234" s="10">
        <f>IF($A234="","",IF(AND($A234&lt;&gt;"",NOT(OR($U234="Concluído",$U234="Concluido")),TODAY()&gt;$A234),"SIM","NÃO"))</f>
        <v/>
      </c>
      <c r="W234" s="10">
        <f>IF(OR($A234="",$I234="",$M234=""),"",SUMIFS($M$2:M234,$I$2:I234,$I234,$A$2:A234,$A234)-$M234)</f>
        <v/>
      </c>
      <c r="X234" s="10">
        <f>IF(OR($A234="",$I234=""),"",SUMIFS($M$2:$M$4922,$I$2:$I$4922,$I234,$A$2:$A$4922,$A234))</f>
        <v/>
      </c>
      <c r="Y234" s="10">
        <f>IFERROR(VLOOKUP($I234,'02_Cad_Maquinas'!$B$2:$H$200,7,FALSE()),"")</f>
        <v/>
      </c>
      <c r="Z234" s="10">
        <f>IF(OR($X234="",$Y234=""),"",$Y234-$X234)</f>
        <v/>
      </c>
      <c r="AA234" s="11">
        <f>IF(OR($X234="",$Y234=""),"",$X234/$Y234)</f>
        <v/>
      </c>
      <c r="AB234" s="10" t="n"/>
      <c r="AC234" s="10">
        <f>IF($B234="","","|"&amp;SUBSTITUTE(TRIM(SUBSTITUTE(SUBSTITUTE(SUBSTITUTE(SUBSTITUTE(SUBSTITUTE(SUBSTITUTE(SUBSTITUTE(SUBSTITUTE(SUBSTITUTE(SUBSTITUTE(SUBSTITUTE(SUBSTITUTE(SUBSTITUTE(SUBSTITUTE(TRIM($B234&amp;""),CHAR(10)," "),CHAR(13)," "),"."," "),";"," "),","," "),"/"," "),"+"," "),"-"," "),"  "," "),"  "," "),"  "," "),"  "," "),"  "," "),"  "," "))," ","|")&amp;"|")</f>
        <v/>
      </c>
      <c r="AD234" s="10">
        <f>TRIM($I234&amp;"")</f>
        <v/>
      </c>
    </row>
    <row r="235" ht="24" customHeight="1">
      <c r="A235" s="9" t="n">
        <v>46198</v>
      </c>
      <c r="B235" s="10" t="n">
        <v>10179</v>
      </c>
      <c r="C235" s="10" t="n"/>
      <c r="D235" s="10" t="inlineStr">
        <is>
          <t>CORTE DE TECIDO</t>
        </is>
      </c>
      <c r="E235" s="10" t="n">
        <v>1836</v>
      </c>
      <c r="F235" s="10" t="inlineStr">
        <is>
          <t>TECIDO BORDADO 2 NEW DALLAS - CAPUCCIN</t>
        </is>
      </c>
      <c r="G235" s="10" t="inlineStr">
        <is>
          <t>CORTE DE TECIDO</t>
        </is>
      </c>
      <c r="H235" s="10" t="inlineStr">
        <is>
          <t>CORTE DE TECIDO</t>
        </is>
      </c>
      <c r="I235" s="10" t="inlineStr">
        <is>
          <t>CORTE DE TECIDO</t>
        </is>
      </c>
      <c r="J235" s="9" t="n">
        <v>5.544</v>
      </c>
      <c r="K235" s="10">
        <f>IF($E235="","",IFERROR(INDEX('01_Cad_Pecas'!$H$2:$H$5000,MATCH($E235,'01_Cad_Pecas'!$D$2:$D$5000,0)),IFERROR(INDEX('01_Cad_Pecas'!$H$2:$H$5000,MATCH(VALUE($E235),'01_Cad_Pecas'!$D$2:$D$5000,0)),"")))</f>
        <v/>
      </c>
      <c r="L235" s="10">
        <f>IF($E235="","",IFERROR(INDEX('01_Cad_Pecas'!$I$2:$I$5000,MATCH($E235,'01_Cad_Pecas'!$D$2:$D$5000,0)),IFERROR(INDEX('01_Cad_Pecas'!$I$2:$I$5000,MATCH(VALUE($E235),'01_Cad_Pecas'!$D$2:$D$5000,0)),"")))</f>
        <v/>
      </c>
      <c r="M235" s="10">
        <f>IF(OR($J235="",$L235=""),"",IF($K235="",0,$K235)+$J235*$L235)</f>
        <v/>
      </c>
      <c r="N235" s="10" t="n">
        <v>46198</v>
      </c>
      <c r="O235" s="9" t="n">
        <v>5.544</v>
      </c>
      <c r="P235" s="10" t="n"/>
      <c r="Q235" s="10" t="n"/>
      <c r="R235" s="10">
        <f>IF(AND($P235&lt;&gt;"",$Q235&lt;&gt;""),($Q235-$P235)*1440,IF(AND($O235&lt;&gt;"",$L235&lt;&gt;""),IF($K235="",0,$K235)+$O235*$L235,""))</f>
        <v/>
      </c>
      <c r="S235" s="10" t="n"/>
      <c r="T235" s="10">
        <f>IF(OR($J235="",$O235=""),"",$O235/$J235)</f>
        <v/>
      </c>
      <c r="U235" s="10" t="n"/>
      <c r="V235" s="10">
        <f>IF($A235="","",IF(AND($A235&lt;&gt;"",NOT(OR($U235="Concluído",$U235="Concluido")),TODAY()&gt;$A235),"SIM","NÃO"))</f>
        <v/>
      </c>
      <c r="W235" s="10">
        <f>IF(OR($A235="",$I235="",$M235=""),"",SUMIFS($M$2:M235,$I$2:I235,$I235,$A$2:A235,$A235)-$M235)</f>
        <v/>
      </c>
      <c r="X235" s="10">
        <f>IF(OR($A235="",$I235=""),"",SUMIFS($M$2:$M$4922,$I$2:$I$4922,$I235,$A$2:$A$4922,$A235))</f>
        <v/>
      </c>
      <c r="Y235" s="10">
        <f>IFERROR(VLOOKUP($I235,'02_Cad_Maquinas'!$B$2:$H$200,7,FALSE()),"")</f>
        <v/>
      </c>
      <c r="Z235" s="10">
        <f>IF(OR($X235="",$Y235=""),"",$Y235-$X235)</f>
        <v/>
      </c>
      <c r="AA235" s="11">
        <f>IF(OR($X235="",$Y235=""),"",$X235/$Y235)</f>
        <v/>
      </c>
      <c r="AB235" s="10" t="n"/>
      <c r="AC235" s="10">
        <f>IF($B235="","","|"&amp;SUBSTITUTE(TRIM(SUBSTITUTE(SUBSTITUTE(SUBSTITUTE(SUBSTITUTE(SUBSTITUTE(SUBSTITUTE(SUBSTITUTE(SUBSTITUTE(SUBSTITUTE(SUBSTITUTE(SUBSTITUTE(SUBSTITUTE(SUBSTITUTE(SUBSTITUTE(TRIM($B235&amp;""),CHAR(10)," "),CHAR(13)," "),"."," "),";"," "),","," "),"/"," "),"+"," "),"-"," "),"  "," "),"  "," "),"  "," "),"  "," "),"  "," "),"  "," "))," ","|")&amp;"|")</f>
        <v/>
      </c>
      <c r="AD235" s="10">
        <f>TRIM($I235&amp;"")</f>
        <v/>
      </c>
    </row>
    <row r="236" ht="24" customHeight="1">
      <c r="A236" s="9" t="n">
        <v>46198</v>
      </c>
      <c r="B236" s="10" t="n">
        <v>10179</v>
      </c>
      <c r="C236" s="10" t="n"/>
      <c r="D236" s="10" t="inlineStr">
        <is>
          <t>CORTE DE TECIDO</t>
        </is>
      </c>
      <c r="E236" s="10" t="n">
        <v>2852</v>
      </c>
      <c r="F236" s="10" t="inlineStr">
        <is>
          <t>TELA PVC 100 - COR 72</t>
        </is>
      </c>
      <c r="G236" s="10" t="inlineStr">
        <is>
          <t>CORTE DE TECIDO</t>
        </is>
      </c>
      <c r="H236" s="10" t="inlineStr">
        <is>
          <t>CORTE DE TECIDO</t>
        </is>
      </c>
      <c r="I236" s="10" t="inlineStr">
        <is>
          <t>CORTE DE TECIDO</t>
        </is>
      </c>
      <c r="J236" s="9" t="n">
        <v>1.2348</v>
      </c>
      <c r="K236" s="10">
        <f>IF($E236="","",IFERROR(INDEX('01_Cad_Pecas'!$H$2:$H$5000,MATCH($E236,'01_Cad_Pecas'!$D$2:$D$5000,0)),IFERROR(INDEX('01_Cad_Pecas'!$H$2:$H$5000,MATCH(VALUE($E236),'01_Cad_Pecas'!$D$2:$D$5000,0)),"")))</f>
        <v/>
      </c>
      <c r="L236" s="10">
        <f>IF($E236="","",IFERROR(INDEX('01_Cad_Pecas'!$I$2:$I$5000,MATCH($E236,'01_Cad_Pecas'!$D$2:$D$5000,0)),IFERROR(INDEX('01_Cad_Pecas'!$I$2:$I$5000,MATCH(VALUE($E236),'01_Cad_Pecas'!$D$2:$D$5000,0)),"")))</f>
        <v/>
      </c>
      <c r="M236" s="10">
        <f>IF(OR($J236="",$L236=""),"",IF($K236="",0,$K236)+$J236*$L236)</f>
        <v/>
      </c>
      <c r="N236" s="10" t="n">
        <v>46198</v>
      </c>
      <c r="O236" s="9" t="n">
        <v>1.2348</v>
      </c>
      <c r="P236" s="10" t="n"/>
      <c r="Q236" s="10" t="n"/>
      <c r="R236" s="10">
        <f>IF(AND($P236&lt;&gt;"",$Q236&lt;&gt;""),($Q236-$P236)*1440,IF(AND($O236&lt;&gt;"",$L236&lt;&gt;""),IF($K236="",0,$K236)+$O236*$L236,""))</f>
        <v/>
      </c>
      <c r="S236" s="10" t="n"/>
      <c r="T236" s="10">
        <f>IF(OR($J236="",$O236=""),"",$O236/$J236)</f>
        <v/>
      </c>
      <c r="U236" s="10" t="n"/>
      <c r="V236" s="10">
        <f>IF($A236="","",IF(AND($A236&lt;&gt;"",NOT(OR($U236="Concluído",$U236="Concluido")),TODAY()&gt;$A236),"SIM","NÃO"))</f>
        <v/>
      </c>
      <c r="W236" s="10">
        <f>IF(OR($A236="",$I236="",$M236=""),"",SUMIFS($M$2:M236,$I$2:I236,$I236,$A$2:A236,$A236)-$M236)</f>
        <v/>
      </c>
      <c r="X236" s="10">
        <f>IF(OR($A236="",$I236=""),"",SUMIFS($M$2:$M$4922,$I$2:$I$4922,$I236,$A$2:$A$4922,$A236))</f>
        <v/>
      </c>
      <c r="Y236" s="10">
        <f>IFERROR(VLOOKUP($I236,'02_Cad_Maquinas'!$B$2:$H$200,7,FALSE()),"")</f>
        <v/>
      </c>
      <c r="Z236" s="10">
        <f>IF(OR($X236="",$Y236=""),"",$Y236-$X236)</f>
        <v/>
      </c>
      <c r="AA236" s="11">
        <f>IF(OR($X236="",$Y236=""),"",$X236/$Y236)</f>
        <v/>
      </c>
      <c r="AB236" s="10" t="n"/>
      <c r="AC236" s="10">
        <f>IF($B236="","","|"&amp;SUBSTITUTE(TRIM(SUBSTITUTE(SUBSTITUTE(SUBSTITUTE(SUBSTITUTE(SUBSTITUTE(SUBSTITUTE(SUBSTITUTE(SUBSTITUTE(SUBSTITUTE(SUBSTITUTE(SUBSTITUTE(SUBSTITUTE(SUBSTITUTE(SUBSTITUTE(TRIM($B236&amp;""),CHAR(10)," "),CHAR(13)," "),"."," "),";"," "),","," "),"/"," "),"+"," "),"-"," "),"  "," "),"  "," "),"  "," "),"  "," "),"  "," "),"  "," "))," ","|")&amp;"|")</f>
        <v/>
      </c>
      <c r="AD236" s="10">
        <f>TRIM($I236&amp;"")</f>
        <v/>
      </c>
    </row>
    <row r="237" ht="24" customHeight="1">
      <c r="A237" s="9" t="n">
        <v>46198</v>
      </c>
      <c r="B237" s="10" t="n">
        <v>10179</v>
      </c>
      <c r="C237" s="10" t="n"/>
      <c r="D237" s="10" t="inlineStr">
        <is>
          <t>CORTE DE TECIDO</t>
        </is>
      </c>
      <c r="E237" s="10" t="n">
        <v>213</v>
      </c>
      <c r="F237" s="10" t="inlineStr">
        <is>
          <t>TNT - GR. 35X1400 - SERIGRAFIA DOBUE</t>
        </is>
      </c>
      <c r="G237" s="10" t="inlineStr">
        <is>
          <t>CORTE DE TECIDO</t>
        </is>
      </c>
      <c r="H237" s="10" t="inlineStr">
        <is>
          <t>CORTE DE TECIDO</t>
        </is>
      </c>
      <c r="I237" s="10" t="inlineStr">
        <is>
          <t>CORTE DE TECIDO</t>
        </is>
      </c>
      <c r="J237" s="9" t="n">
        <v>89.887</v>
      </c>
      <c r="K237" s="10">
        <f>IF($E237="","",IFERROR(INDEX('01_Cad_Pecas'!$H$2:$H$5000,MATCH($E237,'01_Cad_Pecas'!$D$2:$D$5000,0)),IFERROR(INDEX('01_Cad_Pecas'!$H$2:$H$5000,MATCH(VALUE($E237),'01_Cad_Pecas'!$D$2:$D$5000,0)),"")))</f>
        <v/>
      </c>
      <c r="L237" s="10">
        <f>IF($E237="","",IFERROR(INDEX('01_Cad_Pecas'!$I$2:$I$5000,MATCH($E237,'01_Cad_Pecas'!$D$2:$D$5000,0)),IFERROR(INDEX('01_Cad_Pecas'!$I$2:$I$5000,MATCH(VALUE($E237),'01_Cad_Pecas'!$D$2:$D$5000,0)),"")))</f>
        <v/>
      </c>
      <c r="M237" s="10">
        <f>IF(OR($J237="",$L237=""),"",IF($K237="",0,$K237)+$J237*$L237)</f>
        <v/>
      </c>
      <c r="N237" s="10" t="n">
        <v>46198</v>
      </c>
      <c r="O237" s="9" t="n">
        <v>89.887</v>
      </c>
      <c r="P237" s="10" t="n"/>
      <c r="Q237" s="10" t="n"/>
      <c r="R237" s="10">
        <f>IF(AND($P237&lt;&gt;"",$Q237&lt;&gt;""),($Q237-$P237)*1440,IF(AND($O237&lt;&gt;"",$L237&lt;&gt;""),IF($K237="",0,$K237)+$O237*$L237,""))</f>
        <v/>
      </c>
      <c r="S237" s="10" t="n"/>
      <c r="T237" s="10">
        <f>IF(OR($J237="",$O237=""),"",$O237/$J237)</f>
        <v/>
      </c>
      <c r="U237" s="10" t="n"/>
      <c r="V237" s="10">
        <f>IF($A237="","",IF(AND($A237&lt;&gt;"",NOT(OR($U237="Concluído",$U237="Concluido")),TODAY()&gt;$A237),"SIM","NÃO"))</f>
        <v/>
      </c>
      <c r="W237" s="10">
        <f>IF(OR($A237="",$I237="",$M237=""),"",SUMIFS($M$2:M237,$I$2:I237,$I237,$A$2:A237,$A237)-$M237)</f>
        <v/>
      </c>
      <c r="X237" s="10">
        <f>IF(OR($A237="",$I237=""),"",SUMIFS($M$2:$M$4922,$I$2:$I$4922,$I237,$A$2:$A$4922,$A237))</f>
        <v/>
      </c>
      <c r="Y237" s="10">
        <f>IFERROR(VLOOKUP($I237,'02_Cad_Maquinas'!$B$2:$H$200,7,FALSE()),"")</f>
        <v/>
      </c>
      <c r="Z237" s="10">
        <f>IF(OR($X237="",$Y237=""),"",$Y237-$X237)</f>
        <v/>
      </c>
      <c r="AA237" s="11">
        <f>IF(OR($X237="",$Y237=""),"",$X237/$Y237)</f>
        <v/>
      </c>
      <c r="AB237" s="10" t="n"/>
      <c r="AC237" s="10">
        <f>IF($B237="","","|"&amp;SUBSTITUTE(TRIM(SUBSTITUTE(SUBSTITUTE(SUBSTITUTE(SUBSTITUTE(SUBSTITUTE(SUBSTITUTE(SUBSTITUTE(SUBSTITUTE(SUBSTITUTE(SUBSTITUTE(SUBSTITUTE(SUBSTITUTE(SUBSTITUTE(SUBSTITUTE(TRIM($B237&amp;""),CHAR(10)," "),CHAR(13)," "),"."," "),";"," "),","," "),"/"," "),"+"," "),"-"," "),"  "," "),"  "," "),"  "," "),"  "," "),"  "," "),"  "," "))," ","|")&amp;"|")</f>
        <v/>
      </c>
      <c r="AD237" s="10">
        <f>TRIM($I237&amp;"")</f>
        <v/>
      </c>
    </row>
    <row r="238" ht="24" customHeight="1">
      <c r="A238" s="9" t="n">
        <v>46202</v>
      </c>
      <c r="B238" s="10" t="n">
        <v>10180</v>
      </c>
      <c r="C238" s="10" t="n"/>
      <c r="D238" s="10" t="inlineStr">
        <is>
          <t>CORTE DE TECIDO</t>
        </is>
      </c>
      <c r="E238" s="10" t="n"/>
      <c r="F238" s="10" t="n"/>
      <c r="G238" s="10" t="inlineStr">
        <is>
          <t>CORTE DE TECIDO</t>
        </is>
      </c>
      <c r="H238" s="10" t="inlineStr">
        <is>
          <t>CORTE DE TECIDO</t>
        </is>
      </c>
      <c r="I238" s="10" t="inlineStr">
        <is>
          <t>CORTE DE TECIDO</t>
        </is>
      </c>
      <c r="J238" s="9" t="n">
        <v>1030</v>
      </c>
      <c r="K238" s="10">
        <f>IF($E238="","",IFERROR(INDEX('01_Cad_Pecas'!$H$2:$H$5000,MATCH($E238,'01_Cad_Pecas'!$D$2:$D$5000,0)),IFERROR(INDEX('01_Cad_Pecas'!$H$2:$H$5000,MATCH(VALUE($E238),'01_Cad_Pecas'!$D$2:$D$5000,0)),"")))</f>
        <v/>
      </c>
      <c r="L238" s="10">
        <f>IF($E238="","",IFERROR(INDEX('01_Cad_Pecas'!$I$2:$I$5000,MATCH($E238,'01_Cad_Pecas'!$D$2:$D$5000,0)),IFERROR(INDEX('01_Cad_Pecas'!$I$2:$I$5000,MATCH(VALUE($E238),'01_Cad_Pecas'!$D$2:$D$5000,0)),"")))</f>
        <v/>
      </c>
      <c r="M238" s="10">
        <f>IF(OR($J238="",$L238=""),"",IF($K238="",0,$K238)+$J238*$L238)</f>
        <v/>
      </c>
      <c r="N238" s="10" t="n">
        <v>46199</v>
      </c>
      <c r="O238" s="9" t="n">
        <v>1030</v>
      </c>
      <c r="P238" s="10" t="n"/>
      <c r="Q238" s="10" t="n"/>
      <c r="R238" s="10">
        <f>IF(AND($P238&lt;&gt;"",$Q238&lt;&gt;""),($Q238-$P238)*1440,IF(AND($O238&lt;&gt;"",$L238&lt;&gt;""),IF($K238="",0,$K238)+$O238*$L238,""))</f>
        <v/>
      </c>
      <c r="S238" s="10" t="n"/>
      <c r="T238" s="10">
        <f>IF(OR($J238="",$O238=""),"",$O238/$J238)</f>
        <v/>
      </c>
      <c r="U238" s="10" t="n"/>
      <c r="V238" s="10">
        <f>IF($A238="","",IF(AND($A238&lt;&gt;"",NOT(OR($U238="Concluído",$U238="Concluido")),TODAY()&gt;$A238),"SIM","NÃO"))</f>
        <v/>
      </c>
      <c r="W238" s="10">
        <f>IF(OR($A238="",$I238="",$M238=""),"",SUMIFS($M$2:M238,$I$2:I238,$I238,$A$2:A238,$A238)-$M238)</f>
        <v/>
      </c>
      <c r="X238" s="10">
        <f>IF(OR($A238="",$I238=""),"",SUMIFS($M$2:$M$4922,$I$2:$I$4922,$I238,$A$2:$A$4922,$A238))</f>
        <v/>
      </c>
      <c r="Y238" s="10">
        <f>IFERROR(VLOOKUP($I238,'02_Cad_Maquinas'!$B$2:$H$200,7,FALSE()),"")</f>
        <v/>
      </c>
      <c r="Z238" s="10">
        <f>IF(OR($X238="",$Y238=""),"",$Y238-$X238)</f>
        <v/>
      </c>
      <c r="AA238" s="11">
        <f>IF(OR($X238="",$Y238=""),"",$X238/$Y238)</f>
        <v/>
      </c>
      <c r="AB238" s="10" t="n"/>
      <c r="AC238" s="10">
        <f>IF($B238="","","|"&amp;SUBSTITUTE(TRIM(SUBSTITUTE(SUBSTITUTE(SUBSTITUTE(SUBSTITUTE(SUBSTITUTE(SUBSTITUTE(SUBSTITUTE(SUBSTITUTE(SUBSTITUTE(SUBSTITUTE(SUBSTITUTE(SUBSTITUTE(SUBSTITUTE(SUBSTITUTE(TRIM($B238&amp;""),CHAR(10)," "),CHAR(13)," "),"."," "),";"," "),","," "),"/"," "),"+"," "),"-"," "),"  "," "),"  "," "),"  "," "),"  "," "),"  "," "),"  "," "))," ","|")&amp;"|")</f>
        <v/>
      </c>
      <c r="AD238" s="10">
        <f>TRIM($I238&amp;"")</f>
        <v/>
      </c>
    </row>
    <row r="239" ht="24" customHeight="1">
      <c r="A239" s="9" t="n">
        <v>46197</v>
      </c>
      <c r="B239" s="10" t="n">
        <v>10176</v>
      </c>
      <c r="C239" s="10" t="inlineStr">
        <is>
          <t>M/C 0630 (MULTIMOVEIS)</t>
        </is>
      </c>
      <c r="D239" s="10" t="inlineStr">
        <is>
          <t>COSTURA</t>
        </is>
      </c>
      <c r="E239" s="10" t="n">
        <v>300012</v>
      </c>
      <c r="F239" s="10" t="inlineStr">
        <is>
          <t>CADEIRA DUBAI 980</t>
        </is>
      </c>
      <c r="G239" s="10" t="inlineStr">
        <is>
          <t>COSTURA</t>
        </is>
      </c>
      <c r="H239" s="10" t="inlineStr">
        <is>
          <t>COSTURA</t>
        </is>
      </c>
      <c r="I239" s="9" t="inlineStr">
        <is>
          <t>COSTURA</t>
        </is>
      </c>
      <c r="J239" s="9" t="n">
        <v>40</v>
      </c>
      <c r="K239" s="10">
        <f>IF($E239="","",IFERROR(INDEX('01_Cad_Pecas'!$H$2:$H$5000,MATCH($E239,'01_Cad_Pecas'!$D$2:$D$5000,0)),IFERROR(INDEX('01_Cad_Pecas'!$H$2:$H$5000,MATCH(VALUE($E239),'01_Cad_Pecas'!$D$2:$D$5000,0)),"")))</f>
        <v/>
      </c>
      <c r="L239" s="10">
        <f>IF($E239="","",IFERROR(INDEX('01_Cad_Pecas'!$I$2:$I$5000,MATCH($E239,'01_Cad_Pecas'!$D$2:$D$5000,0)),IFERROR(INDEX('01_Cad_Pecas'!$I$2:$I$5000,MATCH(VALUE($E239),'01_Cad_Pecas'!$D$2:$D$5000,0)),"")))</f>
        <v/>
      </c>
      <c r="M239" s="10">
        <f>IF(OR($J239="",$L239=""),"",IF($K239="",0,$K239)+$J239*$L239)</f>
        <v/>
      </c>
      <c r="N239" s="10" t="n">
        <v>46197</v>
      </c>
      <c r="O239" s="9" t="n">
        <v>40</v>
      </c>
      <c r="P239" s="10" t="n"/>
      <c r="Q239" s="10" t="n"/>
      <c r="R239" s="10">
        <f>IF(AND($P239&lt;&gt;"",$Q239&lt;&gt;""),($Q239-$P239)*1440,IF(AND($O239&lt;&gt;"",$L239&lt;&gt;""),IF($K239="",0,$K239)+$O239*$L239,""))</f>
        <v/>
      </c>
      <c r="S239" s="10" t="n"/>
      <c r="T239" s="10">
        <f>IF(OR($J239="",$O239=""),"",$O239/$J239)</f>
        <v/>
      </c>
      <c r="U239" s="10" t="n"/>
      <c r="V239" s="10">
        <f>IF($A239="","",IF(AND($A239&lt;&gt;"",NOT(OR($U239="Concluído",$U239="Concluido")),TODAY()&gt;$A239),"SIM","NÃO"))</f>
        <v/>
      </c>
      <c r="W239" s="10">
        <f>IF(OR($A239="",$I239="",$M239=""),"",SUMIFS($M$2:M239,$I$2:I239,$I239,$A$2:A239,$A239)-$M239)</f>
        <v/>
      </c>
      <c r="X239" s="10">
        <f>IF(OR($A239="",$I239=""),"",SUMIFS($M$2:$M$4922,$I$2:$I$4922,$I239,$A$2:$A$4922,$A239))</f>
        <v/>
      </c>
      <c r="Y239" s="10">
        <f>IFERROR(VLOOKUP($I239,'02_Cad_Maquinas'!$B$2:$H$200,7,FALSE()),"")</f>
        <v/>
      </c>
      <c r="Z239" s="10">
        <f>IF(OR($X239="",$Y239=""),"",$Y239-$X239)</f>
        <v/>
      </c>
      <c r="AA239" s="11">
        <f>IF(OR($X239="",$Y239=""),"",$X239/$Y239)</f>
        <v/>
      </c>
      <c r="AB239" s="10" t="inlineStr">
        <is>
          <t>10176|COSTURA</t>
        </is>
      </c>
      <c r="AC239" s="10">
        <f>IF($B239="","","|"&amp;SUBSTITUTE(TRIM(SUBSTITUTE(SUBSTITUTE(SUBSTITUTE(SUBSTITUTE(SUBSTITUTE(SUBSTITUTE(SUBSTITUTE(SUBSTITUTE(SUBSTITUTE(SUBSTITUTE(SUBSTITUTE(SUBSTITUTE(SUBSTITUTE(SUBSTITUTE(TRIM($B239&amp;""),CHAR(10)," "),CHAR(13)," "),"."," "),";"," "),","," "),"/"," "),"+"," "),"-"," "),"  "," "),"  "," "),"  "," "),"  "," "),"  "," "),"  "," "))," ","|")&amp;"|")</f>
        <v/>
      </c>
      <c r="AD239" s="10">
        <f>TRIM($I239&amp;"")</f>
        <v/>
      </c>
    </row>
    <row r="240" ht="24" customHeight="1">
      <c r="A240" s="9" t="n">
        <v>46197</v>
      </c>
      <c r="B240" s="10" t="n">
        <v>10176</v>
      </c>
      <c r="C240" s="10" t="inlineStr">
        <is>
          <t>M/C 0630 (MULTIMOVEIS)</t>
        </is>
      </c>
      <c r="D240" s="10" t="inlineStr">
        <is>
          <t>COSTURA</t>
        </is>
      </c>
      <c r="E240" s="10" t="n">
        <v>300018</v>
      </c>
      <c r="F240" s="10" t="inlineStr">
        <is>
          <t>CADEIRA ATHENAS 920</t>
        </is>
      </c>
      <c r="G240" s="10" t="inlineStr">
        <is>
          <t>COSTURA</t>
        </is>
      </c>
      <c r="H240" s="10" t="inlineStr">
        <is>
          <t>COSTURA</t>
        </is>
      </c>
      <c r="I240" s="9" t="inlineStr">
        <is>
          <t>COSTURA</t>
        </is>
      </c>
      <c r="J240" s="9" t="n">
        <v>48</v>
      </c>
      <c r="K240" s="10">
        <f>IF($E240="","",IFERROR(INDEX('01_Cad_Pecas'!$H$2:$H$5000,MATCH($E240,'01_Cad_Pecas'!$D$2:$D$5000,0)),IFERROR(INDEX('01_Cad_Pecas'!$H$2:$H$5000,MATCH(VALUE($E240),'01_Cad_Pecas'!$D$2:$D$5000,0)),"")))</f>
        <v/>
      </c>
      <c r="L240" s="10">
        <f>IF($E240="","",IFERROR(INDEX('01_Cad_Pecas'!$I$2:$I$5000,MATCH($E240,'01_Cad_Pecas'!$D$2:$D$5000,0)),IFERROR(INDEX('01_Cad_Pecas'!$I$2:$I$5000,MATCH(VALUE($E240),'01_Cad_Pecas'!$D$2:$D$5000,0)),"")))</f>
        <v/>
      </c>
      <c r="M240" s="10">
        <f>IF(OR($J240="",$L240=""),"",IF($K240="",0,$K240)+$J240*$L240)</f>
        <v/>
      </c>
      <c r="N240" s="10" t="n">
        <v>46197</v>
      </c>
      <c r="O240" s="9" t="n">
        <v>48</v>
      </c>
      <c r="P240" s="10" t="n"/>
      <c r="Q240" s="10" t="n"/>
      <c r="R240" s="10">
        <f>IF(AND($P240&lt;&gt;"",$Q240&lt;&gt;""),($Q240-$P240)*1440,IF(AND($O240&lt;&gt;"",$L240&lt;&gt;""),IF($K240="",0,$K240)+$O240*$L240,""))</f>
        <v/>
      </c>
      <c r="S240" s="10" t="n"/>
      <c r="T240" s="10">
        <f>IF(OR($J240="",$O240=""),"",$O240/$J240)</f>
        <v/>
      </c>
      <c r="U240" s="10" t="n"/>
      <c r="V240" s="10">
        <f>IF($A240="","",IF(AND($A240&lt;&gt;"",NOT(OR($U240="Concluído",$U240="Concluido")),TODAY()&gt;$A240),"SIM","NÃO"))</f>
        <v/>
      </c>
      <c r="W240" s="10">
        <f>IF(OR($A240="",$I240="",$M240=""),"",SUMIFS($M$2:M240,$I$2:I240,$I240,$A$2:A240,$A240)-$M240)</f>
        <v/>
      </c>
      <c r="X240" s="10">
        <f>IF(OR($A240="",$I240=""),"",SUMIFS($M$2:$M$4922,$I$2:$I$4922,$I240,$A$2:$A$4922,$A240))</f>
        <v/>
      </c>
      <c r="Y240" s="10">
        <f>IFERROR(VLOOKUP($I240,'02_Cad_Maquinas'!$B$2:$H$200,7,FALSE()),"")</f>
        <v/>
      </c>
      <c r="Z240" s="10">
        <f>IF(OR($X240="",$Y240=""),"",$Y240-$X240)</f>
        <v/>
      </c>
      <c r="AA240" s="11">
        <f>IF(OR($X240="",$Y240=""),"",$X240/$Y240)</f>
        <v/>
      </c>
      <c r="AB240" s="10" t="inlineStr">
        <is>
          <t>10176|COSTURA</t>
        </is>
      </c>
      <c r="AC240" s="10">
        <f>IF($B240="","","|"&amp;SUBSTITUTE(TRIM(SUBSTITUTE(SUBSTITUTE(SUBSTITUTE(SUBSTITUTE(SUBSTITUTE(SUBSTITUTE(SUBSTITUTE(SUBSTITUTE(SUBSTITUTE(SUBSTITUTE(SUBSTITUTE(SUBSTITUTE(SUBSTITUTE(SUBSTITUTE(TRIM($B240&amp;""),CHAR(10)," "),CHAR(13)," "),"."," "),";"," "),","," "),"/"," "),"+"," "),"-"," "),"  "," "),"  "," "),"  "," "),"  "," "),"  "," "),"  "," "))," ","|")&amp;"|")</f>
        <v/>
      </c>
      <c r="AD240" s="10">
        <f>TRIM($I240&amp;"")</f>
        <v/>
      </c>
    </row>
    <row r="241" ht="24" customHeight="1">
      <c r="A241" s="9" t="n">
        <v>46197</v>
      </c>
      <c r="B241" s="10" t="n">
        <v>10176</v>
      </c>
      <c r="C241" s="10" t="inlineStr">
        <is>
          <t>M/C 0630 (MULTIMOVEIS)</t>
        </is>
      </c>
      <c r="D241" s="10" t="inlineStr">
        <is>
          <t>COSTURA</t>
        </is>
      </c>
      <c r="E241" s="10" t="n">
        <v>300032</v>
      </c>
      <c r="F241" s="10" t="inlineStr">
        <is>
          <t>CADEIRA NOVA YORK 920</t>
        </is>
      </c>
      <c r="G241" s="10" t="inlineStr">
        <is>
          <t>COSTURA</t>
        </is>
      </c>
      <c r="H241" s="10" t="inlineStr">
        <is>
          <t>COSTURA</t>
        </is>
      </c>
      <c r="I241" s="9" t="inlineStr">
        <is>
          <t>COSTURA</t>
        </is>
      </c>
      <c r="J241" s="9" t="n">
        <v>50</v>
      </c>
      <c r="K241" s="10">
        <f>IF($E241="","",IFERROR(INDEX('01_Cad_Pecas'!$H$2:$H$5000,MATCH($E241,'01_Cad_Pecas'!$D$2:$D$5000,0)),IFERROR(INDEX('01_Cad_Pecas'!$H$2:$H$5000,MATCH(VALUE($E241),'01_Cad_Pecas'!$D$2:$D$5000,0)),"")))</f>
        <v/>
      </c>
      <c r="L241" s="10">
        <f>IF($E241="","",IFERROR(INDEX('01_Cad_Pecas'!$I$2:$I$5000,MATCH($E241,'01_Cad_Pecas'!$D$2:$D$5000,0)),IFERROR(INDEX('01_Cad_Pecas'!$I$2:$I$5000,MATCH(VALUE($E241),'01_Cad_Pecas'!$D$2:$D$5000,0)),"")))</f>
        <v/>
      </c>
      <c r="M241" s="10">
        <f>IF(OR($J241="",$L241=""),"",IF($K241="",0,$K241)+$J241*$L241)</f>
        <v/>
      </c>
      <c r="N241" s="10" t="n">
        <v>46197</v>
      </c>
      <c r="O241" s="9" t="n">
        <v>50</v>
      </c>
      <c r="P241" s="10" t="n"/>
      <c r="Q241" s="10" t="n"/>
      <c r="R241" s="10">
        <f>IF(AND($P241&lt;&gt;"",$Q241&lt;&gt;""),($Q241-$P241)*1440,IF(AND($O241&lt;&gt;"",$L241&lt;&gt;""),IF($K241="",0,$K241)+$O241*$L241,""))</f>
        <v/>
      </c>
      <c r="S241" s="10" t="n"/>
      <c r="T241" s="10">
        <f>IF(OR($J241="",$O241=""),"",$O241/$J241)</f>
        <v/>
      </c>
      <c r="U241" s="10" t="n"/>
      <c r="V241" s="10">
        <f>IF($A241="","",IF(AND($A241&lt;&gt;"",NOT(OR($U241="Concluído",$U241="Concluido")),TODAY()&gt;$A241),"SIM","NÃO"))</f>
        <v/>
      </c>
      <c r="W241" s="10">
        <f>IF(OR($A241="",$I241="",$M241=""),"",SUMIFS($M$2:M241,$I$2:I241,$I241,$A$2:A241,$A241)-$M241)</f>
        <v/>
      </c>
      <c r="X241" s="10">
        <f>IF(OR($A241="",$I241=""),"",SUMIFS($M$2:$M$4922,$I$2:$I$4922,$I241,$A$2:$A$4922,$A241))</f>
        <v/>
      </c>
      <c r="Y241" s="10">
        <f>IFERROR(VLOOKUP($I241,'02_Cad_Maquinas'!$B$2:$H$200,7,FALSE()),"")</f>
        <v/>
      </c>
      <c r="Z241" s="10">
        <f>IF(OR($X241="",$Y241=""),"",$Y241-$X241)</f>
        <v/>
      </c>
      <c r="AA241" s="11">
        <f>IF(OR($X241="",$Y241=""),"",$X241/$Y241)</f>
        <v/>
      </c>
      <c r="AB241" s="10" t="inlineStr">
        <is>
          <t>10176|COSTURA</t>
        </is>
      </c>
      <c r="AC241" s="10">
        <f>IF($B241="","","|"&amp;SUBSTITUTE(TRIM(SUBSTITUTE(SUBSTITUTE(SUBSTITUTE(SUBSTITUTE(SUBSTITUTE(SUBSTITUTE(SUBSTITUTE(SUBSTITUTE(SUBSTITUTE(SUBSTITUTE(SUBSTITUTE(SUBSTITUTE(SUBSTITUTE(SUBSTITUTE(TRIM($B241&amp;""),CHAR(10)," "),CHAR(13)," "),"."," "),";"," "),","," "),"/"," "),"+"," "),"-"," "),"  "," "),"  "," "),"  "," "),"  "," "),"  "," "),"  "," "))," ","|")&amp;"|")</f>
        <v/>
      </c>
      <c r="AD241" s="10">
        <f>TRIM($I241&amp;"")</f>
        <v/>
      </c>
    </row>
    <row r="242" ht="24" customHeight="1">
      <c r="A242" s="9" t="n">
        <v>46197</v>
      </c>
      <c r="B242" s="10" t="n">
        <v>10176</v>
      </c>
      <c r="C242" s="10" t="inlineStr">
        <is>
          <t>M/C 0630 (MULTIMOVEIS)</t>
        </is>
      </c>
      <c r="D242" s="10" t="inlineStr">
        <is>
          <t>COSTURA</t>
        </is>
      </c>
      <c r="E242" s="10" t="n">
        <v>300032</v>
      </c>
      <c r="F242" s="10" t="inlineStr">
        <is>
          <t>CADEIRA NOVA YORK 920</t>
        </is>
      </c>
      <c r="G242" s="10" t="inlineStr">
        <is>
          <t>COSTURA</t>
        </is>
      </c>
      <c r="H242" s="10" t="inlineStr">
        <is>
          <t>COSTURA</t>
        </is>
      </c>
      <c r="I242" s="9" t="inlineStr">
        <is>
          <t>COSTURA</t>
        </is>
      </c>
      <c r="J242" s="9" t="n">
        <v>50</v>
      </c>
      <c r="K242" s="10">
        <f>IF($E242="","",IFERROR(INDEX('01_Cad_Pecas'!$H$2:$H$5000,MATCH($E242,'01_Cad_Pecas'!$D$2:$D$5000,0)),IFERROR(INDEX('01_Cad_Pecas'!$H$2:$H$5000,MATCH(VALUE($E242),'01_Cad_Pecas'!$D$2:$D$5000,0)),"")))</f>
        <v/>
      </c>
      <c r="L242" s="10">
        <f>IF($E242="","",IFERROR(INDEX('01_Cad_Pecas'!$I$2:$I$5000,MATCH($E242,'01_Cad_Pecas'!$D$2:$D$5000,0)),IFERROR(INDEX('01_Cad_Pecas'!$I$2:$I$5000,MATCH(VALUE($E242),'01_Cad_Pecas'!$D$2:$D$5000,0)),"")))</f>
        <v/>
      </c>
      <c r="M242" s="10">
        <f>IF(OR($J242="",$L242=""),"",IF($K242="",0,$K242)+$J242*$L242)</f>
        <v/>
      </c>
      <c r="N242" s="10" t="n">
        <v>46197</v>
      </c>
      <c r="O242" s="9" t="n">
        <v>50</v>
      </c>
      <c r="P242" s="10" t="n"/>
      <c r="Q242" s="10" t="n"/>
      <c r="R242" s="10">
        <f>IF(AND($P242&lt;&gt;"",$Q242&lt;&gt;""),($Q242-$P242)*1440,IF(AND($O242&lt;&gt;"",$L242&lt;&gt;""),IF($K242="",0,$K242)+$O242*$L242,""))</f>
        <v/>
      </c>
      <c r="S242" s="10" t="n"/>
      <c r="T242" s="10">
        <f>IF(OR($J242="",$O242=""),"",$O242/$J242)</f>
        <v/>
      </c>
      <c r="U242" s="10" t="n"/>
      <c r="V242" s="10">
        <f>IF($A242="","",IF(AND($A242&lt;&gt;"",NOT(OR($U242="Concluído",$U242="Concluido")),TODAY()&gt;$A242),"SIM","NÃO"))</f>
        <v/>
      </c>
      <c r="W242" s="10">
        <f>IF(OR($A242="",$I242="",$M242=""),"",SUMIFS($M$2:M242,$I$2:I242,$I242,$A$2:A242,$A242)-$M242)</f>
        <v/>
      </c>
      <c r="X242" s="10">
        <f>IF(OR($A242="",$I242=""),"",SUMIFS($M$2:$M$4922,$I$2:$I$4922,$I242,$A$2:$A$4922,$A242))</f>
        <v/>
      </c>
      <c r="Y242" s="10">
        <f>IFERROR(VLOOKUP($I242,'02_Cad_Maquinas'!$B$2:$H$200,7,FALSE()),"")</f>
        <v/>
      </c>
      <c r="Z242" s="10">
        <f>IF(OR($X242="",$Y242=""),"",$Y242-$X242)</f>
        <v/>
      </c>
      <c r="AA242" s="11">
        <f>IF(OR($X242="",$Y242=""),"",$X242/$Y242)</f>
        <v/>
      </c>
      <c r="AB242" s="10" t="inlineStr">
        <is>
          <t>10176|COSTURA</t>
        </is>
      </c>
      <c r="AC242" s="10">
        <f>IF($B242="","","|"&amp;SUBSTITUTE(TRIM(SUBSTITUTE(SUBSTITUTE(SUBSTITUTE(SUBSTITUTE(SUBSTITUTE(SUBSTITUTE(SUBSTITUTE(SUBSTITUTE(SUBSTITUTE(SUBSTITUTE(SUBSTITUTE(SUBSTITUTE(SUBSTITUTE(SUBSTITUTE(TRIM($B242&amp;""),CHAR(10)," "),CHAR(13)," "),"."," "),";"," "),","," "),"/"," "),"+"," "),"-"," "),"  "," "),"  "," "),"  "," "),"  "," "),"  "," "),"  "," "))," ","|")&amp;"|")</f>
        <v/>
      </c>
      <c r="AD242" s="10">
        <f>TRIM($I242&amp;"")</f>
        <v/>
      </c>
    </row>
    <row r="243" ht="24" customHeight="1">
      <c r="A243" s="9" t="n">
        <v>46197</v>
      </c>
      <c r="B243" s="10" t="n">
        <v>10176</v>
      </c>
      <c r="C243" s="10" t="inlineStr">
        <is>
          <t>M/C 0630 (MULTIMOVEIS)</t>
        </is>
      </c>
      <c r="D243" s="10" t="inlineStr">
        <is>
          <t>COSTURA</t>
        </is>
      </c>
      <c r="E243" s="10" t="n">
        <v>300032</v>
      </c>
      <c r="F243" s="10" t="inlineStr">
        <is>
          <t>CADEIRA NOVA YORK 920</t>
        </is>
      </c>
      <c r="G243" s="10" t="inlineStr">
        <is>
          <t>COSTURA</t>
        </is>
      </c>
      <c r="H243" s="10" t="inlineStr">
        <is>
          <t>COSTURA</t>
        </is>
      </c>
      <c r="I243" s="9" t="inlineStr">
        <is>
          <t>COSTURA</t>
        </is>
      </c>
      <c r="J243" s="9" t="n">
        <v>50</v>
      </c>
      <c r="K243" s="10">
        <f>IF($E243="","",IFERROR(INDEX('01_Cad_Pecas'!$H$2:$H$5000,MATCH($E243,'01_Cad_Pecas'!$D$2:$D$5000,0)),IFERROR(INDEX('01_Cad_Pecas'!$H$2:$H$5000,MATCH(VALUE($E243),'01_Cad_Pecas'!$D$2:$D$5000,0)),"")))</f>
        <v/>
      </c>
      <c r="L243" s="10">
        <f>IF($E243="","",IFERROR(INDEX('01_Cad_Pecas'!$I$2:$I$5000,MATCH($E243,'01_Cad_Pecas'!$D$2:$D$5000,0)),IFERROR(INDEX('01_Cad_Pecas'!$I$2:$I$5000,MATCH(VALUE($E243),'01_Cad_Pecas'!$D$2:$D$5000,0)),"")))</f>
        <v/>
      </c>
      <c r="M243" s="10">
        <f>IF(OR($J243="",$L243=""),"",IF($K243="",0,$K243)+$J243*$L243)</f>
        <v/>
      </c>
      <c r="N243" s="10" t="n">
        <v>46197</v>
      </c>
      <c r="O243" s="9" t="n">
        <v>50</v>
      </c>
      <c r="P243" s="10" t="n"/>
      <c r="Q243" s="10" t="n"/>
      <c r="R243" s="10">
        <f>IF(AND($P243&lt;&gt;"",$Q243&lt;&gt;""),($Q243-$P243)*1440,IF(AND($O243&lt;&gt;"",$L243&lt;&gt;""),IF($K243="",0,$K243)+$O243*$L243,""))</f>
        <v/>
      </c>
      <c r="S243" s="10" t="n"/>
      <c r="T243" s="10">
        <f>IF(OR($J243="",$O243=""),"",$O243/$J243)</f>
        <v/>
      </c>
      <c r="U243" s="10" t="n"/>
      <c r="V243" s="10">
        <f>IF($A243="","",IF(AND($A243&lt;&gt;"",NOT(OR($U243="Concluído",$U243="Concluido")),TODAY()&gt;$A243),"SIM","NÃO"))</f>
        <v/>
      </c>
      <c r="W243" s="10">
        <f>IF(OR($A243="",$I243="",$M243=""),"",SUMIFS($M$2:M243,$I$2:I243,$I243,$A$2:A243,$A243)-$M243)</f>
        <v/>
      </c>
      <c r="X243" s="10">
        <f>IF(OR($A243="",$I243=""),"",SUMIFS($M$2:$M$4922,$I$2:$I$4922,$I243,$A$2:$A$4922,$A243))</f>
        <v/>
      </c>
      <c r="Y243" s="10">
        <f>IFERROR(VLOOKUP($I243,'02_Cad_Maquinas'!$B$2:$H$200,7,FALSE()),"")</f>
        <v/>
      </c>
      <c r="Z243" s="10">
        <f>IF(OR($X243="",$Y243=""),"",$Y243-$X243)</f>
        <v/>
      </c>
      <c r="AA243" s="11">
        <f>IF(OR($X243="",$Y243=""),"",$X243/$Y243)</f>
        <v/>
      </c>
      <c r="AB243" s="10" t="inlineStr">
        <is>
          <t>10176|COSTURA</t>
        </is>
      </c>
      <c r="AC243" s="10">
        <f>IF($B243="","","|"&amp;SUBSTITUTE(TRIM(SUBSTITUTE(SUBSTITUTE(SUBSTITUTE(SUBSTITUTE(SUBSTITUTE(SUBSTITUTE(SUBSTITUTE(SUBSTITUTE(SUBSTITUTE(SUBSTITUTE(SUBSTITUTE(SUBSTITUTE(SUBSTITUTE(SUBSTITUTE(TRIM($B243&amp;""),CHAR(10)," "),CHAR(13)," "),"."," "),";"," "),","," "),"/"," "),"+"," "),"-"," "),"  "," "),"  "," "),"  "," "),"  "," "),"  "," "),"  "," "))," ","|")&amp;"|")</f>
        <v/>
      </c>
      <c r="AD243" s="10">
        <f>TRIM($I243&amp;"")</f>
        <v/>
      </c>
    </row>
    <row r="244" ht="24" customHeight="1">
      <c r="A244" s="9" t="n">
        <v>46197</v>
      </c>
      <c r="B244" s="10" t="n">
        <v>10176</v>
      </c>
      <c r="C244" s="10" t="inlineStr">
        <is>
          <t>M/C 0630 (MULTIMOVEIS)</t>
        </is>
      </c>
      <c r="D244" s="10" t="inlineStr">
        <is>
          <t>COSTURA</t>
        </is>
      </c>
      <c r="E244" s="10" t="n">
        <v>300048</v>
      </c>
      <c r="F244" s="10" t="inlineStr">
        <is>
          <t>CADEIRA SANTIAGO</t>
        </is>
      </c>
      <c r="G244" s="10" t="inlineStr">
        <is>
          <t>COSTURA</t>
        </is>
      </c>
      <c r="H244" s="10" t="inlineStr">
        <is>
          <t>COSTURA</t>
        </is>
      </c>
      <c r="I244" s="9" t="inlineStr">
        <is>
          <t>COSTURA</t>
        </is>
      </c>
      <c r="J244" s="9" t="n">
        <v>30</v>
      </c>
      <c r="K244" s="10">
        <f>IF($E244="","",IFERROR(INDEX('01_Cad_Pecas'!$H$2:$H$5000,MATCH($E244,'01_Cad_Pecas'!$D$2:$D$5000,0)),IFERROR(INDEX('01_Cad_Pecas'!$H$2:$H$5000,MATCH(VALUE($E244),'01_Cad_Pecas'!$D$2:$D$5000,0)),"")))</f>
        <v/>
      </c>
      <c r="L244" s="10">
        <f>IF($E244="","",IFERROR(INDEX('01_Cad_Pecas'!$I$2:$I$5000,MATCH($E244,'01_Cad_Pecas'!$D$2:$D$5000,0)),IFERROR(INDEX('01_Cad_Pecas'!$I$2:$I$5000,MATCH(VALUE($E244),'01_Cad_Pecas'!$D$2:$D$5000,0)),"")))</f>
        <v/>
      </c>
      <c r="M244" s="10">
        <f>IF(OR($J244="",$L244=""),"",IF($K244="",0,$K244)+$J244*$L244)</f>
        <v/>
      </c>
      <c r="N244" s="10" t="n">
        <v>46197</v>
      </c>
      <c r="O244" s="9" t="n">
        <v>30</v>
      </c>
      <c r="P244" s="10" t="n"/>
      <c r="Q244" s="10" t="n"/>
      <c r="R244" s="10">
        <f>IF(AND($P244&lt;&gt;"",$Q244&lt;&gt;""),($Q244-$P244)*1440,IF(AND($O244&lt;&gt;"",$L244&lt;&gt;""),IF($K244="",0,$K244)+$O244*$L244,""))</f>
        <v/>
      </c>
      <c r="S244" s="10" t="n"/>
      <c r="T244" s="10">
        <f>IF(OR($J244="",$O244=""),"",$O244/$J244)</f>
        <v/>
      </c>
      <c r="U244" s="10" t="n"/>
      <c r="V244" s="10">
        <f>IF($A244="","",IF(AND($A244&lt;&gt;"",NOT(OR($U244="Concluído",$U244="Concluido")),TODAY()&gt;$A244),"SIM","NÃO"))</f>
        <v/>
      </c>
      <c r="W244" s="10">
        <f>IF(OR($A244="",$I244="",$M244=""),"",SUMIFS($M$2:M244,$I$2:I244,$I244,$A$2:A244,$A244)-$M244)</f>
        <v/>
      </c>
      <c r="X244" s="10">
        <f>IF(OR($A244="",$I244=""),"",SUMIFS($M$2:$M$4922,$I$2:$I$4922,$I244,$A$2:$A$4922,$A244))</f>
        <v/>
      </c>
      <c r="Y244" s="10">
        <f>IFERROR(VLOOKUP($I244,'02_Cad_Maquinas'!$B$2:$H$200,7,FALSE()),"")</f>
        <v/>
      </c>
      <c r="Z244" s="10">
        <f>IF(OR($X244="",$Y244=""),"",$Y244-$X244)</f>
        <v/>
      </c>
      <c r="AA244" s="11">
        <f>IF(OR($X244="",$Y244=""),"",$X244/$Y244)</f>
        <v/>
      </c>
      <c r="AB244" s="10" t="inlineStr">
        <is>
          <t>10176|COSTURA</t>
        </is>
      </c>
      <c r="AC244" s="10">
        <f>IF($B244="","","|"&amp;SUBSTITUTE(TRIM(SUBSTITUTE(SUBSTITUTE(SUBSTITUTE(SUBSTITUTE(SUBSTITUTE(SUBSTITUTE(SUBSTITUTE(SUBSTITUTE(SUBSTITUTE(SUBSTITUTE(SUBSTITUTE(SUBSTITUTE(SUBSTITUTE(SUBSTITUTE(TRIM($B244&amp;""),CHAR(10)," "),CHAR(13)," "),"."," "),";"," "),","," "),"/"," "),"+"," "),"-"," "),"  "," "),"  "," "),"  "," "),"  "," "),"  "," "),"  "," "))," ","|")&amp;"|")</f>
        <v/>
      </c>
      <c r="AD244" s="10">
        <f>TRIM($I244&amp;"")</f>
        <v/>
      </c>
    </row>
    <row r="245">
      <c r="A245" s="9" t="n">
        <v>46199</v>
      </c>
      <c r="B245" s="10" t="n">
        <v>10179</v>
      </c>
      <c r="C245" s="10" t="n"/>
      <c r="D245" s="10" t="inlineStr">
        <is>
          <t>COSTURA</t>
        </is>
      </c>
      <c r="E245" s="10" t="n">
        <v>300018</v>
      </c>
      <c r="F245" s="10" t="inlineStr">
        <is>
          <t xml:space="preserve"> CADEIRA ATHENAS 920</t>
        </is>
      </c>
      <c r="G245" s="10" t="inlineStr">
        <is>
          <t>COSTURA</t>
        </is>
      </c>
      <c r="H245" s="10" t="inlineStr">
        <is>
          <t>COSTURA</t>
        </is>
      </c>
      <c r="I245" s="10" t="inlineStr">
        <is>
          <t>COSTURA</t>
        </is>
      </c>
      <c r="J245" s="9" t="n">
        <v>4</v>
      </c>
      <c r="K245" s="10">
        <f>IF($E245="","",IFERROR(INDEX('01_Cad_Pecas'!$H$2:$H$5000,MATCH($E245,'01_Cad_Pecas'!$D$2:$D$5000,0)),IFERROR(INDEX('01_Cad_Pecas'!$H$2:$H$5000,MATCH(VALUE($E245),'01_Cad_Pecas'!$D$2:$D$5000,0)),"")))</f>
        <v/>
      </c>
      <c r="L245" s="10">
        <f>IF($E245="","",IFERROR(INDEX('01_Cad_Pecas'!$I$2:$I$5000,MATCH($E245,'01_Cad_Pecas'!$D$2:$D$5000,0)),IFERROR(INDEX('01_Cad_Pecas'!$I$2:$I$5000,MATCH(VALUE($E245),'01_Cad_Pecas'!$D$2:$D$5000,0)),"")))</f>
        <v/>
      </c>
      <c r="M245" s="10">
        <f>IF(OR($J245="",$L245=""),"",IF($K245="",0,$K245)+$J245*$L245)</f>
        <v/>
      </c>
      <c r="N245" s="10" t="n">
        <v>46198</v>
      </c>
      <c r="O245" s="9" t="n">
        <v>4</v>
      </c>
      <c r="P245" s="10" t="n"/>
      <c r="Q245" s="10" t="n"/>
      <c r="R245" s="10">
        <f>IF(AND($P245&lt;&gt;"",$Q245&lt;&gt;""),($Q245-$P245)*1440,IF(AND($O245&lt;&gt;"",$L245&lt;&gt;""),IF($K245="",0,$K245)+$O245*$L245,""))</f>
        <v/>
      </c>
      <c r="S245" s="10" t="n"/>
      <c r="T245" s="10">
        <f>IF(OR($J245="",$O245=""),"",$O245/$J245)</f>
        <v/>
      </c>
      <c r="U245" s="10" t="n"/>
      <c r="V245" s="10">
        <f>IF($A245="","",IF(AND($A245&lt;&gt;"",NOT(OR($U245="Concluído",$U245="Concluido")),TODAY()&gt;$A245),"SIM","NÃO"))</f>
        <v/>
      </c>
      <c r="W245" s="10">
        <f>IF(OR($A245="",$I245="",$M245=""),"",SUMIFS($M$2:M245,$I$2:I245,$I245,$A$2:A245,$A245)-$M245)</f>
        <v/>
      </c>
      <c r="X245" s="10">
        <f>IF(OR($A245="",$I245=""),"",SUMIFS($M$2:$M$4922,$I$2:$I$4922,$I245,$A$2:$A$4922,$A245))</f>
        <v/>
      </c>
      <c r="Y245" s="10">
        <f>IFERROR(VLOOKUP($I245,'02_Cad_Maquinas'!$B$2:$H$200,7,FALSE()),"")</f>
        <v/>
      </c>
      <c r="Z245" s="10">
        <f>IF(OR($X245="",$Y245=""),"",$Y245-$X245)</f>
        <v/>
      </c>
      <c r="AA245" s="11">
        <f>IF(OR($X245="",$Y245=""),"",$X245/$Y245)</f>
        <v/>
      </c>
      <c r="AB245" s="10" t="n"/>
      <c r="AC245" s="10">
        <f>IF($B245="","","|"&amp;SUBSTITUTE(TRIM(SUBSTITUTE(SUBSTITUTE(SUBSTITUTE(SUBSTITUTE(SUBSTITUTE(SUBSTITUTE(SUBSTITUTE(SUBSTITUTE(SUBSTITUTE(SUBSTITUTE(SUBSTITUTE(SUBSTITUTE(SUBSTITUTE(SUBSTITUTE(TRIM($B245&amp;""),CHAR(10)," "),CHAR(13)," "),"."," "),";"," "),","," "),"/"," "),"+"," "),"-"," "),"  "," "),"  "," "),"  "," "),"  "," "),"  "," "),"  "," "))," ","|")&amp;"|")</f>
        <v/>
      </c>
      <c r="AD245" s="10">
        <f>TRIM($I245&amp;"")</f>
        <v/>
      </c>
    </row>
    <row r="246">
      <c r="A246" s="9" t="n">
        <v>46199</v>
      </c>
      <c r="B246" s="10" t="n">
        <v>10179</v>
      </c>
      <c r="C246" s="10" t="n"/>
      <c r="D246" s="10" t="inlineStr">
        <is>
          <t>COSTURA</t>
        </is>
      </c>
      <c r="E246" s="10" t="n">
        <v>300027</v>
      </c>
      <c r="F246" s="10" t="inlineStr">
        <is>
          <t xml:space="preserve"> CADEIRA TURIM PLUS 920 - VIA VAREJO</t>
        </is>
      </c>
      <c r="G246" s="10" t="inlineStr">
        <is>
          <t>COSTURA</t>
        </is>
      </c>
      <c r="H246" s="10" t="inlineStr">
        <is>
          <t>COSTURA</t>
        </is>
      </c>
      <c r="I246" s="10" t="inlineStr">
        <is>
          <t>COSTURA</t>
        </is>
      </c>
      <c r="J246" s="9" t="n">
        <v>300</v>
      </c>
      <c r="K246" s="10">
        <f>IF($E246="","",IFERROR(INDEX('01_Cad_Pecas'!$H$2:$H$5000,MATCH($E246,'01_Cad_Pecas'!$D$2:$D$5000,0)),IFERROR(INDEX('01_Cad_Pecas'!$H$2:$H$5000,MATCH(VALUE($E246),'01_Cad_Pecas'!$D$2:$D$5000,0)),"")))</f>
        <v/>
      </c>
      <c r="L246" s="10">
        <f>IF($E246="","",IFERROR(INDEX('01_Cad_Pecas'!$I$2:$I$5000,MATCH($E246,'01_Cad_Pecas'!$D$2:$D$5000,0)),IFERROR(INDEX('01_Cad_Pecas'!$I$2:$I$5000,MATCH(VALUE($E246),'01_Cad_Pecas'!$D$2:$D$5000,0)),"")))</f>
        <v/>
      </c>
      <c r="M246" s="10">
        <f>IF(OR($J246="",$L246=""),"",IF($K246="",0,$K246)+$J246*$L246)</f>
        <v/>
      </c>
      <c r="N246" s="10" t="n">
        <v>46198</v>
      </c>
      <c r="O246" s="9" t="n">
        <v>300</v>
      </c>
      <c r="P246" s="10" t="n"/>
      <c r="Q246" s="10" t="n"/>
      <c r="R246" s="10">
        <f>IF(AND($P246&lt;&gt;"",$Q246&lt;&gt;""),($Q246-$P246)*1440,IF(AND($O246&lt;&gt;"",$L246&lt;&gt;""),IF($K246="",0,$K246)+$O246*$L246,""))</f>
        <v/>
      </c>
      <c r="S246" s="10" t="n"/>
      <c r="T246" s="10">
        <f>IF(OR($J246="",$O246=""),"",$O246/$J246)</f>
        <v/>
      </c>
      <c r="U246" s="10" t="n"/>
      <c r="V246" s="10">
        <f>IF($A246="","",IF(AND($A246&lt;&gt;"",NOT(OR($U246="Concluído",$U246="Concluido")),TODAY()&gt;$A246),"SIM","NÃO"))</f>
        <v/>
      </c>
      <c r="W246" s="10">
        <f>IF(OR($A246="",$I246="",$M246=""),"",SUMIFS($M$2:M246,$I$2:I246,$I246,$A$2:A246,$A246)-$M246)</f>
        <v/>
      </c>
      <c r="X246" s="10">
        <f>IF(OR($A246="",$I246=""),"",SUMIFS($M$2:$M$4922,$I$2:$I$4922,$I246,$A$2:$A$4922,$A246))</f>
        <v/>
      </c>
      <c r="Y246" s="10">
        <f>IFERROR(VLOOKUP($I246,'02_Cad_Maquinas'!$B$2:$H$200,7,FALSE()),"")</f>
        <v/>
      </c>
      <c r="Z246" s="10">
        <f>IF(OR($X246="",$Y246=""),"",$Y246-$X246)</f>
        <v/>
      </c>
      <c r="AA246" s="11">
        <f>IF(OR($X246="",$Y246=""),"",$X246/$Y246)</f>
        <v/>
      </c>
      <c r="AB246" s="10" t="n"/>
      <c r="AC246" s="10">
        <f>IF($B246="","","|"&amp;SUBSTITUTE(TRIM(SUBSTITUTE(SUBSTITUTE(SUBSTITUTE(SUBSTITUTE(SUBSTITUTE(SUBSTITUTE(SUBSTITUTE(SUBSTITUTE(SUBSTITUTE(SUBSTITUTE(SUBSTITUTE(SUBSTITUTE(SUBSTITUTE(SUBSTITUTE(TRIM($B246&amp;""),CHAR(10)," "),CHAR(13)," "),"."," "),";"," "),","," "),"/"," "),"+"," "),"-"," "),"  "," "),"  "," "),"  "," "),"  "," "),"  "," "),"  "," "))," ","|")&amp;"|")</f>
        <v/>
      </c>
      <c r="AD246" s="10">
        <f>TRIM($I246&amp;"")</f>
        <v/>
      </c>
    </row>
    <row r="247">
      <c r="A247" s="9" t="n">
        <v>46199</v>
      </c>
      <c r="B247" s="10" t="n">
        <v>10179</v>
      </c>
      <c r="C247" s="10" t="n"/>
      <c r="D247" s="10" t="inlineStr">
        <is>
          <t>COSTURA</t>
        </is>
      </c>
      <c r="E247" s="10" t="n">
        <v>300027</v>
      </c>
      <c r="F247" s="10" t="inlineStr">
        <is>
          <t xml:space="preserve"> CADEIRA TURIM PLUS 920 - VIA VAREJO</t>
        </is>
      </c>
      <c r="G247" s="10" t="inlineStr">
        <is>
          <t>COSTURA</t>
        </is>
      </c>
      <c r="H247" s="10" t="inlineStr">
        <is>
          <t>COSTURA</t>
        </is>
      </c>
      <c r="I247" s="10" t="inlineStr">
        <is>
          <t>COSTURA</t>
        </is>
      </c>
      <c r="J247" s="9" t="n">
        <v>260</v>
      </c>
      <c r="K247" s="10">
        <f>IF($E247="","",IFERROR(INDEX('01_Cad_Pecas'!$H$2:$H$5000,MATCH($E247,'01_Cad_Pecas'!$D$2:$D$5000,0)),IFERROR(INDEX('01_Cad_Pecas'!$H$2:$H$5000,MATCH(VALUE($E247),'01_Cad_Pecas'!$D$2:$D$5000,0)),"")))</f>
        <v/>
      </c>
      <c r="L247" s="10">
        <f>IF($E247="","",IFERROR(INDEX('01_Cad_Pecas'!$I$2:$I$5000,MATCH($E247,'01_Cad_Pecas'!$D$2:$D$5000,0)),IFERROR(INDEX('01_Cad_Pecas'!$I$2:$I$5000,MATCH(VALUE($E247),'01_Cad_Pecas'!$D$2:$D$5000,0)),"")))</f>
        <v/>
      </c>
      <c r="M247" s="10">
        <f>IF(OR($J247="",$L247=""),"",IF($K247="",0,$K247)+$J247*$L247)</f>
        <v/>
      </c>
      <c r="N247" s="10" t="n">
        <v>46198</v>
      </c>
      <c r="O247" s="9" t="n">
        <v>260</v>
      </c>
      <c r="P247" s="10" t="n"/>
      <c r="Q247" s="10" t="n"/>
      <c r="R247" s="10">
        <f>IF(AND($P247&lt;&gt;"",$Q247&lt;&gt;""),($Q247-$P247)*1440,IF(AND($O247&lt;&gt;"",$L247&lt;&gt;""),IF($K247="",0,$K247)+$O247*$L247,""))</f>
        <v/>
      </c>
      <c r="S247" s="10" t="n"/>
      <c r="T247" s="10">
        <f>IF(OR($J247="",$O247=""),"",$O247/$J247)</f>
        <v/>
      </c>
      <c r="U247" s="10" t="n"/>
      <c r="V247" s="10">
        <f>IF($A247="","",IF(AND($A247&lt;&gt;"",NOT(OR($U247="Concluído",$U247="Concluido")),TODAY()&gt;$A247),"SIM","NÃO"))</f>
        <v/>
      </c>
      <c r="W247" s="10">
        <f>IF(OR($A247="",$I247="",$M247=""),"",SUMIFS($M$2:M247,$I$2:I247,$I247,$A$2:A247,$A247)-$M247)</f>
        <v/>
      </c>
      <c r="X247" s="10">
        <f>IF(OR($A247="",$I247=""),"",SUMIFS($M$2:$M$4922,$I$2:$I$4922,$I247,$A$2:$A$4922,$A247))</f>
        <v/>
      </c>
      <c r="Y247" s="10">
        <f>IFERROR(VLOOKUP($I247,'02_Cad_Maquinas'!$B$2:$H$200,7,FALSE()),"")</f>
        <v/>
      </c>
      <c r="Z247" s="10">
        <f>IF(OR($X247="",$Y247=""),"",$Y247-$X247)</f>
        <v/>
      </c>
      <c r="AA247" s="11">
        <f>IF(OR($X247="",$Y247=""),"",$X247/$Y247)</f>
        <v/>
      </c>
      <c r="AB247" s="10" t="n"/>
      <c r="AC247" s="10">
        <f>IF($B247="","","|"&amp;SUBSTITUTE(TRIM(SUBSTITUTE(SUBSTITUTE(SUBSTITUTE(SUBSTITUTE(SUBSTITUTE(SUBSTITUTE(SUBSTITUTE(SUBSTITUTE(SUBSTITUTE(SUBSTITUTE(SUBSTITUTE(SUBSTITUTE(SUBSTITUTE(SUBSTITUTE(TRIM($B247&amp;""),CHAR(10)," "),CHAR(13)," "),"."," "),";"," "),","," "),"/"," "),"+"," "),"-"," "),"  "," "),"  "," "),"  "," "),"  "," "),"  "," "),"  "," "))," ","|")&amp;"|")</f>
        <v/>
      </c>
      <c r="AD247" s="10">
        <f>TRIM($I247&amp;"")</f>
        <v/>
      </c>
    </row>
    <row r="248">
      <c r="A248" s="9" t="n">
        <v>46199</v>
      </c>
      <c r="B248" s="10" t="n">
        <v>10179</v>
      </c>
      <c r="C248" s="10" t="n"/>
      <c r="D248" s="10" t="inlineStr">
        <is>
          <t>COSTURA</t>
        </is>
      </c>
      <c r="E248" s="10" t="n">
        <v>300031</v>
      </c>
      <c r="F248" s="10" t="inlineStr">
        <is>
          <t xml:space="preserve"> CADEIRA GRECIA 980 - ESPLANADA</t>
        </is>
      </c>
      <c r="G248" s="10" t="inlineStr">
        <is>
          <t>COSTURA</t>
        </is>
      </c>
      <c r="H248" s="10" t="inlineStr">
        <is>
          <t>COSTURA</t>
        </is>
      </c>
      <c r="I248" s="10" t="inlineStr">
        <is>
          <t>COSTURA</t>
        </is>
      </c>
      <c r="J248" s="9" t="n">
        <v>6</v>
      </c>
      <c r="K248" s="10">
        <f>IF($E248="","",IFERROR(INDEX('01_Cad_Pecas'!$H$2:$H$5000,MATCH($E248,'01_Cad_Pecas'!$D$2:$D$5000,0)),IFERROR(INDEX('01_Cad_Pecas'!$H$2:$H$5000,MATCH(VALUE($E248),'01_Cad_Pecas'!$D$2:$D$5000,0)),"")))</f>
        <v/>
      </c>
      <c r="L248" s="10">
        <f>IF($E248="","",IFERROR(INDEX('01_Cad_Pecas'!$I$2:$I$5000,MATCH($E248,'01_Cad_Pecas'!$D$2:$D$5000,0)),IFERROR(INDEX('01_Cad_Pecas'!$I$2:$I$5000,MATCH(VALUE($E248),'01_Cad_Pecas'!$D$2:$D$5000,0)),"")))</f>
        <v/>
      </c>
      <c r="M248" s="10">
        <f>IF(OR($J248="",$L248=""),"",IF($K248="",0,$K248)+$J248*$L248)</f>
        <v/>
      </c>
      <c r="N248" s="10" t="n">
        <v>46198</v>
      </c>
      <c r="O248" s="9" t="n">
        <v>6</v>
      </c>
      <c r="P248" s="10" t="n"/>
      <c r="Q248" s="10" t="n"/>
      <c r="R248" s="10">
        <f>IF(AND($P248&lt;&gt;"",$Q248&lt;&gt;""),($Q248-$P248)*1440,IF(AND($O248&lt;&gt;"",$L248&lt;&gt;""),IF($K248="",0,$K248)+$O248*$L248,""))</f>
        <v/>
      </c>
      <c r="S248" s="10" t="n"/>
      <c r="T248" s="10">
        <f>IF(OR($J248="",$O248=""),"",$O248/$J248)</f>
        <v/>
      </c>
      <c r="U248" s="10" t="n"/>
      <c r="V248" s="10">
        <f>IF($A248="","",IF(AND($A248&lt;&gt;"",NOT(OR($U248="Concluído",$U248="Concluido")),TODAY()&gt;$A248),"SIM","NÃO"))</f>
        <v/>
      </c>
      <c r="W248" s="10">
        <f>IF(OR($A248="",$I248="",$M248=""),"",SUMIFS($M$2:M248,$I$2:I248,$I248,$A$2:A248,$A248)-$M248)</f>
        <v/>
      </c>
      <c r="X248" s="10">
        <f>IF(OR($A248="",$I248=""),"",SUMIFS($M$2:$M$4922,$I$2:$I$4922,$I248,$A$2:$A$4922,$A248))</f>
        <v/>
      </c>
      <c r="Y248" s="10">
        <f>IFERROR(VLOOKUP($I248,'02_Cad_Maquinas'!$B$2:$H$200,7,FALSE()),"")</f>
        <v/>
      </c>
      <c r="Z248" s="10">
        <f>IF(OR($X248="",$Y248=""),"",$Y248-$X248)</f>
        <v/>
      </c>
      <c r="AA248" s="11">
        <f>IF(OR($X248="",$Y248=""),"",$X248/$Y248)</f>
        <v/>
      </c>
      <c r="AB248" s="10" t="n"/>
      <c r="AC248" s="10">
        <f>IF($B248="","","|"&amp;SUBSTITUTE(TRIM(SUBSTITUTE(SUBSTITUTE(SUBSTITUTE(SUBSTITUTE(SUBSTITUTE(SUBSTITUTE(SUBSTITUTE(SUBSTITUTE(SUBSTITUTE(SUBSTITUTE(SUBSTITUTE(SUBSTITUTE(SUBSTITUTE(SUBSTITUTE(TRIM($B248&amp;""),CHAR(10)," "),CHAR(13)," "),"."," "),";"," "),","," "),"/"," "),"+"," "),"-"," "),"  "," "),"  "," "),"  "," "),"  "," "),"  "," "),"  "," "))," ","|")&amp;"|")</f>
        <v/>
      </c>
      <c r="AD248" s="10">
        <f>TRIM($I248&amp;"")</f>
        <v/>
      </c>
    </row>
    <row r="249">
      <c r="A249" s="9" t="n">
        <v>46199</v>
      </c>
      <c r="B249" s="10" t="n">
        <v>10179</v>
      </c>
      <c r="C249" s="10" t="n"/>
      <c r="D249" s="10" t="inlineStr">
        <is>
          <t>COSTURA</t>
        </is>
      </c>
      <c r="E249" s="10" t="n">
        <v>300034</v>
      </c>
      <c r="F249" s="10" t="inlineStr">
        <is>
          <t xml:space="preserve"> CADEIRA DAKAR</t>
        </is>
      </c>
      <c r="G249" s="10" t="inlineStr">
        <is>
          <t>COSTURA</t>
        </is>
      </c>
      <c r="H249" s="10" t="inlineStr">
        <is>
          <t>COSTURA</t>
        </is>
      </c>
      <c r="I249" s="10" t="inlineStr">
        <is>
          <t>COSTURA</t>
        </is>
      </c>
      <c r="J249" s="9" t="n">
        <v>34</v>
      </c>
      <c r="K249" s="10">
        <f>IF($E249="","",IFERROR(INDEX('01_Cad_Pecas'!$H$2:$H$5000,MATCH($E249,'01_Cad_Pecas'!$D$2:$D$5000,0)),IFERROR(INDEX('01_Cad_Pecas'!$H$2:$H$5000,MATCH(VALUE($E249),'01_Cad_Pecas'!$D$2:$D$5000,0)),"")))</f>
        <v/>
      </c>
      <c r="L249" s="10">
        <f>IF($E249="","",IFERROR(INDEX('01_Cad_Pecas'!$I$2:$I$5000,MATCH($E249,'01_Cad_Pecas'!$D$2:$D$5000,0)),IFERROR(INDEX('01_Cad_Pecas'!$I$2:$I$5000,MATCH(VALUE($E249),'01_Cad_Pecas'!$D$2:$D$5000,0)),"")))</f>
        <v/>
      </c>
      <c r="M249" s="10">
        <f>IF(OR($J249="",$L249=""),"",IF($K249="",0,$K249)+$J249*$L249)</f>
        <v/>
      </c>
      <c r="N249" s="10" t="n">
        <v>46198</v>
      </c>
      <c r="O249" s="9" t="n">
        <v>34</v>
      </c>
      <c r="P249" s="10" t="n"/>
      <c r="Q249" s="10" t="n"/>
      <c r="R249" s="10">
        <f>IF(AND($P249&lt;&gt;"",$Q249&lt;&gt;""),($Q249-$P249)*1440,IF(AND($O249&lt;&gt;"",$L249&lt;&gt;""),IF($K249="",0,$K249)+$O249*$L249,""))</f>
        <v/>
      </c>
      <c r="S249" s="10" t="n"/>
      <c r="T249" s="10">
        <f>IF(OR($J249="",$O249=""),"",$O249/$J249)</f>
        <v/>
      </c>
      <c r="U249" s="10" t="n"/>
      <c r="V249" s="10">
        <f>IF($A249="","",IF(AND($A249&lt;&gt;"",NOT(OR($U249="Concluído",$U249="Concluido")),TODAY()&gt;$A249),"SIM","NÃO"))</f>
        <v/>
      </c>
      <c r="W249" s="10">
        <f>IF(OR($A249="",$I249="",$M249=""),"",SUMIFS($M$2:M249,$I$2:I249,$I249,$A$2:A249,$A249)-$M249)</f>
        <v/>
      </c>
      <c r="X249" s="10">
        <f>IF(OR($A249="",$I249=""),"",SUMIFS($M$2:$M$4922,$I$2:$I$4922,$I249,$A$2:$A$4922,$A249))</f>
        <v/>
      </c>
      <c r="Y249" s="10">
        <f>IFERROR(VLOOKUP($I249,'02_Cad_Maquinas'!$B$2:$H$200,7,FALSE()),"")</f>
        <v/>
      </c>
      <c r="Z249" s="10">
        <f>IF(OR($X249="",$Y249=""),"",$Y249-$X249)</f>
        <v/>
      </c>
      <c r="AA249" s="11">
        <f>IF(OR($X249="",$Y249=""),"",$X249/$Y249)</f>
        <v/>
      </c>
      <c r="AB249" s="10" t="n"/>
      <c r="AC249" s="10">
        <f>IF($B249="","","|"&amp;SUBSTITUTE(TRIM(SUBSTITUTE(SUBSTITUTE(SUBSTITUTE(SUBSTITUTE(SUBSTITUTE(SUBSTITUTE(SUBSTITUTE(SUBSTITUTE(SUBSTITUTE(SUBSTITUTE(SUBSTITUTE(SUBSTITUTE(SUBSTITUTE(SUBSTITUTE(TRIM($B249&amp;""),CHAR(10)," "),CHAR(13)," "),"."," "),";"," "),","," "),"/"," "),"+"," "),"-"," "),"  "," "),"  "," "),"  "," "),"  "," "),"  "," "),"  "," "))," ","|")&amp;"|")</f>
        <v/>
      </c>
      <c r="AD249" s="10">
        <f>TRIM($I249&amp;"")</f>
        <v/>
      </c>
    </row>
    <row r="250">
      <c r="A250" s="9" t="n">
        <v>46199</v>
      </c>
      <c r="B250" s="10" t="n">
        <v>10179</v>
      </c>
      <c r="C250" s="10" t="n"/>
      <c r="D250" s="10" t="inlineStr">
        <is>
          <t>COSTURA</t>
        </is>
      </c>
      <c r="E250" s="10" t="n">
        <v>300048</v>
      </c>
      <c r="F250" s="10" t="inlineStr">
        <is>
          <t xml:space="preserve"> CADEIRA SANTIAGO</t>
        </is>
      </c>
      <c r="G250" s="10" t="inlineStr">
        <is>
          <t>COSTURA</t>
        </is>
      </c>
      <c r="H250" s="10" t="inlineStr">
        <is>
          <t>COSTURA</t>
        </is>
      </c>
      <c r="I250" s="10" t="inlineStr">
        <is>
          <t>COSTURA</t>
        </is>
      </c>
      <c r="J250" s="9" t="n">
        <v>10</v>
      </c>
      <c r="K250" s="10">
        <f>IF($E250="","",IFERROR(INDEX('01_Cad_Pecas'!$H$2:$H$5000,MATCH($E250,'01_Cad_Pecas'!$D$2:$D$5000,0)),IFERROR(INDEX('01_Cad_Pecas'!$H$2:$H$5000,MATCH(VALUE($E250),'01_Cad_Pecas'!$D$2:$D$5000,0)),"")))</f>
        <v/>
      </c>
      <c r="L250" s="10">
        <f>IF($E250="","",IFERROR(INDEX('01_Cad_Pecas'!$I$2:$I$5000,MATCH($E250,'01_Cad_Pecas'!$D$2:$D$5000,0)),IFERROR(INDEX('01_Cad_Pecas'!$I$2:$I$5000,MATCH(VALUE($E250),'01_Cad_Pecas'!$D$2:$D$5000,0)),"")))</f>
        <v/>
      </c>
      <c r="M250" s="10">
        <f>IF(OR($J250="",$L250=""),"",IF($K250="",0,$K250)+$J250*$L250)</f>
        <v/>
      </c>
      <c r="N250" s="10" t="n">
        <v>46198</v>
      </c>
      <c r="O250" s="9" t="n">
        <v>10</v>
      </c>
      <c r="P250" s="10" t="n"/>
      <c r="Q250" s="10" t="n"/>
      <c r="R250" s="10">
        <f>IF(AND($P250&lt;&gt;"",$Q250&lt;&gt;""),($Q250-$P250)*1440,IF(AND($O250&lt;&gt;"",$L250&lt;&gt;""),IF($K250="",0,$K250)+$O250*$L250,""))</f>
        <v/>
      </c>
      <c r="S250" s="10" t="n"/>
      <c r="T250" s="10">
        <f>IF(OR($J250="",$O250=""),"",$O250/$J250)</f>
        <v/>
      </c>
      <c r="U250" s="10" t="n"/>
      <c r="V250" s="10">
        <f>IF($A250="","",IF(AND($A250&lt;&gt;"",NOT(OR($U250="Concluído",$U250="Concluido")),TODAY()&gt;$A250),"SIM","NÃO"))</f>
        <v/>
      </c>
      <c r="W250" s="10">
        <f>IF(OR($A250="",$I250="",$M250=""),"",SUMIFS($M$2:M250,$I$2:I250,$I250,$A$2:A250,$A250)-$M250)</f>
        <v/>
      </c>
      <c r="X250" s="10">
        <f>IF(OR($A250="",$I250=""),"",SUMIFS($M$2:$M$4922,$I$2:$I$4922,$I250,$A$2:$A$4922,$A250))</f>
        <v/>
      </c>
      <c r="Y250" s="10">
        <f>IFERROR(VLOOKUP($I250,'02_Cad_Maquinas'!$B$2:$H$200,7,FALSE()),"")</f>
        <v/>
      </c>
      <c r="Z250" s="10">
        <f>IF(OR($X250="",$Y250=""),"",$Y250-$X250)</f>
        <v/>
      </c>
      <c r="AA250" s="11">
        <f>IF(OR($X250="",$Y250=""),"",$X250/$Y250)</f>
        <v/>
      </c>
      <c r="AB250" s="10" t="n"/>
      <c r="AC250" s="10">
        <f>IF($B250="","","|"&amp;SUBSTITUTE(TRIM(SUBSTITUTE(SUBSTITUTE(SUBSTITUTE(SUBSTITUTE(SUBSTITUTE(SUBSTITUTE(SUBSTITUTE(SUBSTITUTE(SUBSTITUTE(SUBSTITUTE(SUBSTITUTE(SUBSTITUTE(SUBSTITUTE(SUBSTITUTE(TRIM($B250&amp;""),CHAR(10)," "),CHAR(13)," "),"."," "),";"," "),","," "),"/"," "),"+"," "),"-"," "),"  "," "),"  "," "),"  "," "),"  "," "),"  "," "),"  "," "))," ","|")&amp;"|")</f>
        <v/>
      </c>
      <c r="AD250" s="10">
        <f>TRIM($I250&amp;"")</f>
        <v/>
      </c>
    </row>
    <row r="251">
      <c r="A251" s="9" t="n">
        <v>46199</v>
      </c>
      <c r="B251" s="10" t="n">
        <v>10179</v>
      </c>
      <c r="C251" s="10" t="n"/>
      <c r="D251" s="10" t="inlineStr">
        <is>
          <t>COSTURA</t>
        </is>
      </c>
      <c r="E251" s="10" t="n">
        <v>300068</v>
      </c>
      <c r="F251" s="10" t="inlineStr">
        <is>
          <t xml:space="preserve"> CADEIRA GENOVA 980</t>
        </is>
      </c>
      <c r="G251" s="10" t="inlineStr">
        <is>
          <t>COSTURA</t>
        </is>
      </c>
      <c r="H251" s="10" t="inlineStr">
        <is>
          <t>COSTURA</t>
        </is>
      </c>
      <c r="I251" s="10" t="inlineStr">
        <is>
          <t>COSTURA</t>
        </is>
      </c>
      <c r="J251" s="9" t="n">
        <v>24</v>
      </c>
      <c r="K251" s="10">
        <f>IF($E251="","",IFERROR(INDEX('01_Cad_Pecas'!$H$2:$H$5000,MATCH($E251,'01_Cad_Pecas'!$D$2:$D$5000,0)),IFERROR(INDEX('01_Cad_Pecas'!$H$2:$H$5000,MATCH(VALUE($E251),'01_Cad_Pecas'!$D$2:$D$5000,0)),"")))</f>
        <v/>
      </c>
      <c r="L251" s="10">
        <f>IF($E251="","",IFERROR(INDEX('01_Cad_Pecas'!$I$2:$I$5000,MATCH($E251,'01_Cad_Pecas'!$D$2:$D$5000,0)),IFERROR(INDEX('01_Cad_Pecas'!$I$2:$I$5000,MATCH(VALUE($E251),'01_Cad_Pecas'!$D$2:$D$5000,0)),"")))</f>
        <v/>
      </c>
      <c r="M251" s="10">
        <f>IF(OR($J251="",$L251=""),"",IF($K251="",0,$K251)+$J251*$L251)</f>
        <v/>
      </c>
      <c r="N251" s="10" t="n">
        <v>46198</v>
      </c>
      <c r="O251" s="9" t="n">
        <v>24</v>
      </c>
      <c r="P251" s="10" t="n"/>
      <c r="Q251" s="10" t="n"/>
      <c r="R251" s="10">
        <f>IF(AND($P251&lt;&gt;"",$Q251&lt;&gt;""),($Q251-$P251)*1440,IF(AND($O251&lt;&gt;"",$L251&lt;&gt;""),IF($K251="",0,$K251)+$O251*$L251,""))</f>
        <v/>
      </c>
      <c r="S251" s="10" t="n"/>
      <c r="T251" s="10">
        <f>IF(OR($J251="",$O251=""),"",$O251/$J251)</f>
        <v/>
      </c>
      <c r="U251" s="10" t="n"/>
      <c r="V251" s="10">
        <f>IF($A251="","",IF(AND($A251&lt;&gt;"",NOT(OR($U251="Concluído",$U251="Concluido")),TODAY()&gt;$A251),"SIM","NÃO"))</f>
        <v/>
      </c>
      <c r="W251" s="10">
        <f>IF(OR($A251="",$I251="",$M251=""),"",SUMIFS($M$2:M251,$I$2:I251,$I251,$A$2:A251,$A251)-$M251)</f>
        <v/>
      </c>
      <c r="X251" s="10">
        <f>IF(OR($A251="",$I251=""),"",SUMIFS($M$2:$M$4922,$I$2:$I$4922,$I251,$A$2:$A$4922,$A251))</f>
        <v/>
      </c>
      <c r="Y251" s="10">
        <f>IFERROR(VLOOKUP($I251,'02_Cad_Maquinas'!$B$2:$H$200,7,FALSE()),"")</f>
        <v/>
      </c>
      <c r="Z251" s="10">
        <f>IF(OR($X251="",$Y251=""),"",$Y251-$X251)</f>
        <v/>
      </c>
      <c r="AA251" s="11">
        <f>IF(OR($X251="",$Y251=""),"",$X251/$Y251)</f>
        <v/>
      </c>
      <c r="AB251" s="10" t="n"/>
      <c r="AC251" s="10">
        <f>IF($B251="","","|"&amp;SUBSTITUTE(TRIM(SUBSTITUTE(SUBSTITUTE(SUBSTITUTE(SUBSTITUTE(SUBSTITUTE(SUBSTITUTE(SUBSTITUTE(SUBSTITUTE(SUBSTITUTE(SUBSTITUTE(SUBSTITUTE(SUBSTITUTE(SUBSTITUTE(SUBSTITUTE(TRIM($B251&amp;""),CHAR(10)," "),CHAR(13)," "),"."," "),";"," "),","," "),"/"," "),"+"," "),"-"," "),"  "," "),"  "," "),"  "," "),"  "," "),"  "," "),"  "," "))," ","|")&amp;"|")</f>
        <v/>
      </c>
      <c r="AD251" s="10">
        <f>TRIM($I251&amp;"")</f>
        <v/>
      </c>
    </row>
    <row r="252">
      <c r="A252" s="9" t="n">
        <v>46199</v>
      </c>
      <c r="B252" s="10" t="n">
        <v>10179</v>
      </c>
      <c r="C252" s="10" t="n"/>
      <c r="D252" s="10" t="inlineStr">
        <is>
          <t>COSTURA</t>
        </is>
      </c>
      <c r="E252" s="10" t="n">
        <v>300093</v>
      </c>
      <c r="F252" s="10" t="inlineStr">
        <is>
          <t xml:space="preserve"> CADEIRA PADUA 920 - MULTIMOVEIS</t>
        </is>
      </c>
      <c r="G252" s="10" t="inlineStr">
        <is>
          <t>COSTURA</t>
        </is>
      </c>
      <c r="H252" s="10" t="inlineStr">
        <is>
          <t>COSTURA</t>
        </is>
      </c>
      <c r="I252" s="10" t="inlineStr">
        <is>
          <t>COSTURA</t>
        </is>
      </c>
      <c r="J252" s="9" t="n">
        <v>4</v>
      </c>
      <c r="K252" s="10">
        <f>IF($E252="","",IFERROR(INDEX('01_Cad_Pecas'!$H$2:$H$5000,MATCH($E252,'01_Cad_Pecas'!$D$2:$D$5000,0)),IFERROR(INDEX('01_Cad_Pecas'!$H$2:$H$5000,MATCH(VALUE($E252),'01_Cad_Pecas'!$D$2:$D$5000,0)),"")))</f>
        <v/>
      </c>
      <c r="L252" s="10">
        <f>IF($E252="","",IFERROR(INDEX('01_Cad_Pecas'!$I$2:$I$5000,MATCH($E252,'01_Cad_Pecas'!$D$2:$D$5000,0)),IFERROR(INDEX('01_Cad_Pecas'!$I$2:$I$5000,MATCH(VALUE($E252),'01_Cad_Pecas'!$D$2:$D$5000,0)),"")))</f>
        <v/>
      </c>
      <c r="M252" s="10">
        <f>IF(OR($J252="",$L252=""),"",IF($K252="",0,$K252)+$J252*$L252)</f>
        <v/>
      </c>
      <c r="N252" s="10" t="n">
        <v>46198</v>
      </c>
      <c r="O252" s="9" t="n">
        <v>4</v>
      </c>
      <c r="P252" s="10" t="n"/>
      <c r="Q252" s="10" t="n"/>
      <c r="R252" s="10">
        <f>IF(AND($P252&lt;&gt;"",$Q252&lt;&gt;""),($Q252-$P252)*1440,IF(AND($O252&lt;&gt;"",$L252&lt;&gt;""),IF($K252="",0,$K252)+$O252*$L252,""))</f>
        <v/>
      </c>
      <c r="S252" s="10" t="n"/>
      <c r="T252" s="10">
        <f>IF(OR($J252="",$O252=""),"",$O252/$J252)</f>
        <v/>
      </c>
      <c r="U252" s="10" t="n"/>
      <c r="V252" s="10">
        <f>IF($A252="","",IF(AND($A252&lt;&gt;"",NOT(OR($U252="Concluído",$U252="Concluido")),TODAY()&gt;$A252),"SIM","NÃO"))</f>
        <v/>
      </c>
      <c r="W252" s="10">
        <f>IF(OR($A252="",$I252="",$M252=""),"",SUMIFS($M$2:M252,$I$2:I252,$I252,$A$2:A252,$A252)-$M252)</f>
        <v/>
      </c>
      <c r="X252" s="10">
        <f>IF(OR($A252="",$I252=""),"",SUMIFS($M$2:$M$4922,$I$2:$I$4922,$I252,$A$2:$A$4922,$A252))</f>
        <v/>
      </c>
      <c r="Y252" s="10">
        <f>IFERROR(VLOOKUP($I252,'02_Cad_Maquinas'!$B$2:$H$200,7,FALSE()),"")</f>
        <v/>
      </c>
      <c r="Z252" s="10">
        <f>IF(OR($X252="",$Y252=""),"",$Y252-$X252)</f>
        <v/>
      </c>
      <c r="AA252" s="11">
        <f>IF(OR($X252="",$Y252=""),"",$X252/$Y252)</f>
        <v/>
      </c>
      <c r="AB252" s="10" t="n"/>
      <c r="AC252" s="10">
        <f>IF($B252="","","|"&amp;SUBSTITUTE(TRIM(SUBSTITUTE(SUBSTITUTE(SUBSTITUTE(SUBSTITUTE(SUBSTITUTE(SUBSTITUTE(SUBSTITUTE(SUBSTITUTE(SUBSTITUTE(SUBSTITUTE(SUBSTITUTE(SUBSTITUTE(SUBSTITUTE(SUBSTITUTE(TRIM($B252&amp;""),CHAR(10)," "),CHAR(13)," "),"."," "),";"," "),","," "),"/"," "),"+"," "),"-"," "),"  "," "),"  "," "),"  "," "),"  "," "),"  "," "),"  "," "))," ","|")&amp;"|")</f>
        <v/>
      </c>
      <c r="AD252" s="10">
        <f>TRIM($I252&amp;"")</f>
        <v/>
      </c>
    </row>
    <row r="253">
      <c r="A253" s="9" t="n">
        <v>46199</v>
      </c>
      <c r="B253" s="10" t="n">
        <v>10179</v>
      </c>
      <c r="C253" s="10" t="n"/>
      <c r="D253" s="10" t="inlineStr">
        <is>
          <t>COSTURA</t>
        </is>
      </c>
      <c r="E253" s="10" t="n">
        <v>300093</v>
      </c>
      <c r="F253" s="10" t="inlineStr">
        <is>
          <t xml:space="preserve"> CADEIRA PADUA 920 - MULTIMOVEIS</t>
        </is>
      </c>
      <c r="G253" s="10" t="inlineStr">
        <is>
          <t>COSTURA</t>
        </is>
      </c>
      <c r="H253" s="10" t="inlineStr">
        <is>
          <t>COSTURA</t>
        </is>
      </c>
      <c r="I253" s="10" t="inlineStr">
        <is>
          <t>COSTURA</t>
        </is>
      </c>
      <c r="J253" s="9" t="n">
        <v>4</v>
      </c>
      <c r="K253" s="10">
        <f>IF($E253="","",IFERROR(INDEX('01_Cad_Pecas'!$H$2:$H$5000,MATCH($E253,'01_Cad_Pecas'!$D$2:$D$5000,0)),IFERROR(INDEX('01_Cad_Pecas'!$H$2:$H$5000,MATCH(VALUE($E253),'01_Cad_Pecas'!$D$2:$D$5000,0)),"")))</f>
        <v/>
      </c>
      <c r="L253" s="10">
        <f>IF($E253="","",IFERROR(INDEX('01_Cad_Pecas'!$I$2:$I$5000,MATCH($E253,'01_Cad_Pecas'!$D$2:$D$5000,0)),IFERROR(INDEX('01_Cad_Pecas'!$I$2:$I$5000,MATCH(VALUE($E253),'01_Cad_Pecas'!$D$2:$D$5000,0)),"")))</f>
        <v/>
      </c>
      <c r="M253" s="10">
        <f>IF(OR($J253="",$L253=""),"",IF($K253="",0,$K253)+$J253*$L253)</f>
        <v/>
      </c>
      <c r="N253" s="10" t="n">
        <v>46198</v>
      </c>
      <c r="O253" s="9" t="n">
        <v>4</v>
      </c>
      <c r="P253" s="10" t="n"/>
      <c r="Q253" s="10" t="n"/>
      <c r="R253" s="10">
        <f>IF(AND($P253&lt;&gt;"",$Q253&lt;&gt;""),($Q253-$P253)*1440,IF(AND($O253&lt;&gt;"",$L253&lt;&gt;""),IF($K253="",0,$K253)+$O253*$L253,""))</f>
        <v/>
      </c>
      <c r="S253" s="10" t="n"/>
      <c r="T253" s="10">
        <f>IF(OR($J253="",$O253=""),"",$O253/$J253)</f>
        <v/>
      </c>
      <c r="U253" s="10" t="n"/>
      <c r="V253" s="10">
        <f>IF($A253="","",IF(AND($A253&lt;&gt;"",NOT(OR($U253="Concluído",$U253="Concluido")),TODAY()&gt;$A253),"SIM","NÃO"))</f>
        <v/>
      </c>
      <c r="W253" s="10">
        <f>IF(OR($A253="",$I253="",$M253=""),"",SUMIFS($M$2:M253,$I$2:I253,$I253,$A$2:A253,$A253)-$M253)</f>
        <v/>
      </c>
      <c r="X253" s="10">
        <f>IF(OR($A253="",$I253=""),"",SUMIFS($M$2:$M$4922,$I$2:$I$4922,$I253,$A$2:$A$4922,$A253))</f>
        <v/>
      </c>
      <c r="Y253" s="10">
        <f>IFERROR(VLOOKUP($I253,'02_Cad_Maquinas'!$B$2:$H$200,7,FALSE()),"")</f>
        <v/>
      </c>
      <c r="Z253" s="10">
        <f>IF(OR($X253="",$Y253=""),"",$Y253-$X253)</f>
        <v/>
      </c>
      <c r="AA253" s="11">
        <f>IF(OR($X253="",$Y253=""),"",$X253/$Y253)</f>
        <v/>
      </c>
      <c r="AB253" s="10" t="n"/>
      <c r="AC253" s="10">
        <f>IF($B253="","","|"&amp;SUBSTITUTE(TRIM(SUBSTITUTE(SUBSTITUTE(SUBSTITUTE(SUBSTITUTE(SUBSTITUTE(SUBSTITUTE(SUBSTITUTE(SUBSTITUTE(SUBSTITUTE(SUBSTITUTE(SUBSTITUTE(SUBSTITUTE(SUBSTITUTE(SUBSTITUTE(TRIM($B253&amp;""),CHAR(10)," "),CHAR(13)," "),"."," "),";"," "),","," "),"/"," "),"+"," "),"-"," "),"  "," "),"  "," "),"  "," "),"  "," "),"  "," "),"  "," "))," ","|")&amp;"|")</f>
        <v/>
      </c>
      <c r="AD253" s="10">
        <f>TRIM($I253&amp;"")</f>
        <v/>
      </c>
    </row>
    <row r="254">
      <c r="A254" s="9" t="n">
        <v>46202</v>
      </c>
      <c r="B254" s="10" t="n">
        <v>10180</v>
      </c>
      <c r="C254" s="10" t="n"/>
      <c r="D254" s="10" t="inlineStr">
        <is>
          <t>COSTURA</t>
        </is>
      </c>
      <c r="E254" s="10" t="n">
        <v>300027</v>
      </c>
      <c r="F254" s="10" t="inlineStr">
        <is>
          <t>CADEIRA TURIM PLUS 920 - VIA VAREJO</t>
        </is>
      </c>
      <c r="G254" s="10" t="inlineStr">
        <is>
          <t>COSTURA</t>
        </is>
      </c>
      <c r="H254" s="10" t="inlineStr">
        <is>
          <t>COSTURA</t>
        </is>
      </c>
      <c r="I254" s="10" t="inlineStr">
        <is>
          <t>COSTURA</t>
        </is>
      </c>
      <c r="J254" s="9" t="n">
        <v>520</v>
      </c>
      <c r="K254" s="10">
        <f>IF($E254="","",IFERROR(INDEX('01_Cad_Pecas'!$H$2:$H$5000,MATCH($E254,'01_Cad_Pecas'!$D$2:$D$5000,0)),IFERROR(INDEX('01_Cad_Pecas'!$H$2:$H$5000,MATCH(VALUE($E254),'01_Cad_Pecas'!$D$2:$D$5000,0)),"")))</f>
        <v/>
      </c>
      <c r="L254" s="10">
        <f>IF($E254="","",IFERROR(INDEX('01_Cad_Pecas'!$I$2:$I$5000,MATCH($E254,'01_Cad_Pecas'!$D$2:$D$5000,0)),IFERROR(INDEX('01_Cad_Pecas'!$I$2:$I$5000,MATCH(VALUE($E254),'01_Cad_Pecas'!$D$2:$D$5000,0)),"")))</f>
        <v/>
      </c>
      <c r="M254" s="10">
        <f>IF(OR($J254="",$L254=""),"",IF($K254="",0,$K254)+$J254*$L254)</f>
        <v/>
      </c>
      <c r="N254" s="10" t="n">
        <v>46199</v>
      </c>
      <c r="O254" s="9" t="n">
        <v>520</v>
      </c>
      <c r="P254" s="10" t="n"/>
      <c r="Q254" s="10" t="n"/>
      <c r="R254" s="10">
        <f>IF(AND($P254&lt;&gt;"",$Q254&lt;&gt;""),($Q254-$P254)*1440,IF(AND($O254&lt;&gt;"",$L254&lt;&gt;""),IF($K254="",0,$K254)+$O254*$L254,""))</f>
        <v/>
      </c>
      <c r="S254" s="10" t="n"/>
      <c r="T254" s="10">
        <f>IF(OR($J254="",$O254=""),"",$O254/$J254)</f>
        <v/>
      </c>
      <c r="U254" s="10" t="n"/>
      <c r="V254" s="10">
        <f>IF($A254="","",IF(AND($A254&lt;&gt;"",NOT(OR($U254="Concluído",$U254="Concluido")),TODAY()&gt;$A254),"SIM","NÃO"))</f>
        <v/>
      </c>
      <c r="W254" s="10">
        <f>IF(OR($A254="",$I254="",$M254=""),"",SUMIFS($M$2:M254,$I$2:I254,$I254,$A$2:A254,$A254)-$M254)</f>
        <v/>
      </c>
      <c r="X254" s="10">
        <f>IF(OR($A254="",$I254=""),"",SUMIFS($M$2:$M$4922,$I$2:$I$4922,$I254,$A$2:$A$4922,$A254))</f>
        <v/>
      </c>
      <c r="Y254" s="10">
        <f>IFERROR(VLOOKUP($I254,'02_Cad_Maquinas'!$B$2:$H$200,7,FALSE()),"")</f>
        <v/>
      </c>
      <c r="Z254" s="10">
        <f>IF(OR($X254="",$Y254=""),"",$Y254-$X254)</f>
        <v/>
      </c>
      <c r="AA254" s="11">
        <f>IF(OR($X254="",$Y254=""),"",$X254/$Y254)</f>
        <v/>
      </c>
      <c r="AB254" s="10" t="n"/>
      <c r="AC254" s="10">
        <f>IF($B254="","","|"&amp;SUBSTITUTE(TRIM(SUBSTITUTE(SUBSTITUTE(SUBSTITUTE(SUBSTITUTE(SUBSTITUTE(SUBSTITUTE(SUBSTITUTE(SUBSTITUTE(SUBSTITUTE(SUBSTITUTE(SUBSTITUTE(SUBSTITUTE(SUBSTITUTE(SUBSTITUTE(TRIM($B254&amp;""),CHAR(10)," "),CHAR(13)," "),"."," "),";"," "),","," "),"/"," "),"+"," "),"-"," "),"  "," "),"  "," "),"  "," "),"  "," "),"  "," "),"  "," "))," ","|")&amp;"|")</f>
        <v/>
      </c>
      <c r="AD254" s="10">
        <f>TRIM($I254&amp;"")</f>
        <v/>
      </c>
    </row>
    <row r="255">
      <c r="A255" s="9" t="n">
        <v>46202</v>
      </c>
      <c r="B255" s="10" t="n">
        <v>10180</v>
      </c>
      <c r="C255" s="10" t="n"/>
      <c r="D255" s="10" t="inlineStr">
        <is>
          <t>COSTURA</t>
        </is>
      </c>
      <c r="E255" s="10" t="n">
        <v>300027</v>
      </c>
      <c r="F255" s="10" t="inlineStr">
        <is>
          <t>CADEIRA TURIM PLUS 920 - VIA VAREJO</t>
        </is>
      </c>
      <c r="G255" s="10" t="inlineStr">
        <is>
          <t>COSTURA</t>
        </is>
      </c>
      <c r="H255" s="10" t="inlineStr">
        <is>
          <t>COSTURA</t>
        </is>
      </c>
      <c r="I255" s="10" t="inlineStr">
        <is>
          <t>COSTURA</t>
        </is>
      </c>
      <c r="J255" s="9" t="n">
        <v>300</v>
      </c>
      <c r="K255" s="10">
        <f>IF($E255="","",IFERROR(INDEX('01_Cad_Pecas'!$H$2:$H$5000,MATCH($E255,'01_Cad_Pecas'!$D$2:$D$5000,0)),IFERROR(INDEX('01_Cad_Pecas'!$H$2:$H$5000,MATCH(VALUE($E255),'01_Cad_Pecas'!$D$2:$D$5000,0)),"")))</f>
        <v/>
      </c>
      <c r="L255" s="10">
        <f>IF($E255="","",IFERROR(INDEX('01_Cad_Pecas'!$I$2:$I$5000,MATCH($E255,'01_Cad_Pecas'!$D$2:$D$5000,0)),IFERROR(INDEX('01_Cad_Pecas'!$I$2:$I$5000,MATCH(VALUE($E255),'01_Cad_Pecas'!$D$2:$D$5000,0)),"")))</f>
        <v/>
      </c>
      <c r="M255" s="10">
        <f>IF(OR($J255="",$L255=""),"",IF($K255="",0,$K255)+$J255*$L255)</f>
        <v/>
      </c>
      <c r="N255" s="10" t="n">
        <v>46199</v>
      </c>
      <c r="O255" s="9" t="n">
        <v>300</v>
      </c>
      <c r="P255" s="10" t="n"/>
      <c r="Q255" s="10" t="n"/>
      <c r="R255" s="10">
        <f>IF(AND($P255&lt;&gt;"",$Q255&lt;&gt;""),($Q255-$P255)*1440,IF(AND($O255&lt;&gt;"",$L255&lt;&gt;""),IF($K255="",0,$K255)+$O255*$L255,""))</f>
        <v/>
      </c>
      <c r="S255" s="10" t="n"/>
      <c r="T255" s="10">
        <f>IF(OR($J255="",$O255=""),"",$O255/$J255)</f>
        <v/>
      </c>
      <c r="U255" s="10" t="n"/>
      <c r="V255" s="10">
        <f>IF($A255="","",IF(AND($A255&lt;&gt;"",NOT(OR($U255="Concluído",$U255="Concluido")),TODAY()&gt;$A255),"SIM","NÃO"))</f>
        <v/>
      </c>
      <c r="W255" s="10">
        <f>IF(OR($A255="",$I255="",$M255=""),"",SUMIFS($M$2:M255,$I$2:I255,$I255,$A$2:A255,$A255)-$M255)</f>
        <v/>
      </c>
      <c r="X255" s="10">
        <f>IF(OR($A255="",$I255=""),"",SUMIFS($M$2:$M$4922,$I$2:$I$4922,$I255,$A$2:$A$4922,$A255))</f>
        <v/>
      </c>
      <c r="Y255" s="10">
        <f>IFERROR(VLOOKUP($I255,'02_Cad_Maquinas'!$B$2:$H$200,7,FALSE()),"")</f>
        <v/>
      </c>
      <c r="Z255" s="10">
        <f>IF(OR($X255="",$Y255=""),"",$Y255-$X255)</f>
        <v/>
      </c>
      <c r="AA255" s="11">
        <f>IF(OR($X255="",$Y255=""),"",$X255/$Y255)</f>
        <v/>
      </c>
      <c r="AB255" s="10" t="n"/>
      <c r="AC255" s="10">
        <f>IF($B255="","","|"&amp;SUBSTITUTE(TRIM(SUBSTITUTE(SUBSTITUTE(SUBSTITUTE(SUBSTITUTE(SUBSTITUTE(SUBSTITUTE(SUBSTITUTE(SUBSTITUTE(SUBSTITUTE(SUBSTITUTE(SUBSTITUTE(SUBSTITUTE(SUBSTITUTE(SUBSTITUTE(TRIM($B255&amp;""),CHAR(10)," "),CHAR(13)," "),"."," "),";"," "),","," "),"/"," "),"+"," "),"-"," "),"  "," "),"  "," "),"  "," "),"  "," "),"  "," "),"  "," "))," ","|")&amp;"|")</f>
        <v/>
      </c>
      <c r="AD255" s="10">
        <f>TRIM($I255&amp;"")</f>
        <v/>
      </c>
    </row>
    <row r="256" ht="24" customHeight="1">
      <c r="A256" s="9" t="n">
        <v>46202</v>
      </c>
      <c r="B256" s="10" t="n">
        <v>10176</v>
      </c>
      <c r="C256" s="10" t="inlineStr">
        <is>
          <t>M/C 0630 (MULTIMOVEIS)</t>
        </is>
      </c>
      <c r="D256" s="10" t="inlineStr">
        <is>
          <t>EMBALAGEM</t>
        </is>
      </c>
      <c r="E256" s="10" t="n">
        <v>2001101</v>
      </c>
      <c r="F256" s="10" t="inlineStr">
        <is>
          <t>MESA MIAMI 0,90X0,90 VOL 1/1</t>
        </is>
      </c>
      <c r="G256" s="10" t="inlineStr">
        <is>
          <t xml:space="preserve">EMBALAGEM </t>
        </is>
      </c>
      <c r="H256" s="10" t="inlineStr">
        <is>
          <t xml:space="preserve">EMBALAGEM </t>
        </is>
      </c>
      <c r="I256" s="9" t="inlineStr">
        <is>
          <t xml:space="preserve">EMBALAGEM </t>
        </is>
      </c>
      <c r="J256" s="9" t="n">
        <v>30</v>
      </c>
      <c r="K256" s="10">
        <f>IF($E256="","",IFERROR(INDEX('01_Cad_Pecas'!$H$2:$H$5000,MATCH($E256,'01_Cad_Pecas'!$D$2:$D$5000,0)),IFERROR(INDEX('01_Cad_Pecas'!$H$2:$H$5000,MATCH(VALUE($E256),'01_Cad_Pecas'!$D$2:$D$5000,0)),"")))</f>
        <v/>
      </c>
      <c r="L256" s="10">
        <f>IF($E256="","",IFERROR(INDEX('01_Cad_Pecas'!$I$2:$I$5000,MATCH($E256,'01_Cad_Pecas'!$D$2:$D$5000,0)),IFERROR(INDEX('01_Cad_Pecas'!$I$2:$I$5000,MATCH(VALUE($E256),'01_Cad_Pecas'!$D$2:$D$5000,0)),"")))</f>
        <v/>
      </c>
      <c r="M256" s="10">
        <f>IF(OR($J256="",$L256=""),"",IF($K256="",0,$K256)+$J256*$L256)</f>
        <v/>
      </c>
      <c r="N256" s="10" t="n">
        <v>46203</v>
      </c>
      <c r="O256" s="9" t="n">
        <v>30</v>
      </c>
      <c r="P256" s="10" t="n"/>
      <c r="Q256" s="10" t="n"/>
      <c r="R256" s="10">
        <f>IF(AND($P256&lt;&gt;"",$Q256&lt;&gt;""),($Q256-$P256)*1440,IF(AND($O256&lt;&gt;"",$L256&lt;&gt;""),IF($K256="",0,$K256)+$O256*$L256,""))</f>
        <v/>
      </c>
      <c r="S256" s="10" t="n"/>
      <c r="T256" s="10">
        <f>IF(OR($J256="",$O256=""),"",$O256/$J256)</f>
        <v/>
      </c>
      <c r="U256" s="10" t="n"/>
      <c r="V256" s="10">
        <f>IF($A256="","",IF(AND($A256&lt;&gt;"",NOT(OR($U256="Concluído",$U256="Concluido")),TODAY()&gt;$A256),"SIM","NÃO"))</f>
        <v/>
      </c>
      <c r="W256" s="10">
        <f>IF(OR($A256="",$I256="",$M256=""),"",SUMIFS($M$2:M256,$I$2:I256,$I256,$A$2:A256,$A256)-$M256)</f>
        <v/>
      </c>
      <c r="X256" s="10">
        <f>IF(OR($A256="",$I256=""),"",SUMIFS($M$2:$M$4922,$I$2:$I$4922,$I256,$A$2:$A$4922,$A256))</f>
        <v/>
      </c>
      <c r="Y256" s="10">
        <f>IFERROR(VLOOKUP($I256,'02_Cad_Maquinas'!$B$2:$H$200,7,FALSE()),"")</f>
        <v/>
      </c>
      <c r="Z256" s="10">
        <f>IF(OR($X256="",$Y256=""),"",$Y256-$X256)</f>
        <v/>
      </c>
      <c r="AA256" s="11">
        <f>IF(OR($X256="",$Y256=""),"",$X256/$Y256)</f>
        <v/>
      </c>
      <c r="AB256" s="10" t="inlineStr">
        <is>
          <t>10176|EMBALAGEM</t>
        </is>
      </c>
      <c r="AC256" s="10">
        <f>IF($B256="","","|"&amp;SUBSTITUTE(TRIM(SUBSTITUTE(SUBSTITUTE(SUBSTITUTE(SUBSTITUTE(SUBSTITUTE(SUBSTITUTE(SUBSTITUTE(SUBSTITUTE(SUBSTITUTE(SUBSTITUTE(SUBSTITUTE(SUBSTITUTE(SUBSTITUTE(SUBSTITUTE(TRIM($B256&amp;""),CHAR(10)," "),CHAR(13)," "),"."," "),";"," "),","," "),"/"," "),"+"," "),"-"," "),"  "," "),"  "," "),"  "," "),"  "," "),"  "," "),"  "," "))," ","|")&amp;"|")</f>
        <v/>
      </c>
      <c r="AD256" s="10">
        <f>TRIM($I256&amp;"")</f>
        <v/>
      </c>
    </row>
    <row r="257" ht="24" customHeight="1">
      <c r="A257" s="9" t="n">
        <v>46202</v>
      </c>
      <c r="B257" s="10" t="n">
        <v>10176</v>
      </c>
      <c r="C257" s="10" t="inlineStr">
        <is>
          <t>M/C 0630 (MULTIMOVEIS)</t>
        </is>
      </c>
      <c r="D257" s="10" t="inlineStr">
        <is>
          <t>EMBALAGEM</t>
        </is>
      </c>
      <c r="E257" s="10" t="n">
        <v>2001241</v>
      </c>
      <c r="F257" s="10" t="inlineStr">
        <is>
          <t>MESA MIAMI 1,20X0,80 VOL 1/1</t>
        </is>
      </c>
      <c r="G257" s="10" t="inlineStr">
        <is>
          <t xml:space="preserve">EMBALAGEM </t>
        </is>
      </c>
      <c r="H257" s="10" t="inlineStr">
        <is>
          <t xml:space="preserve">EMBALAGEM </t>
        </is>
      </c>
      <c r="I257" s="9" t="inlineStr">
        <is>
          <t xml:space="preserve">EMBALAGEM </t>
        </is>
      </c>
      <c r="J257" s="9" t="n">
        <v>30</v>
      </c>
      <c r="K257" s="10">
        <f>IF($E257="","",IFERROR(INDEX('01_Cad_Pecas'!$H$2:$H$5000,MATCH($E257,'01_Cad_Pecas'!$D$2:$D$5000,0)),IFERROR(INDEX('01_Cad_Pecas'!$H$2:$H$5000,MATCH(VALUE($E257),'01_Cad_Pecas'!$D$2:$D$5000,0)),"")))</f>
        <v/>
      </c>
      <c r="L257" s="10">
        <f>IF($E257="","",IFERROR(INDEX('01_Cad_Pecas'!$I$2:$I$5000,MATCH($E257,'01_Cad_Pecas'!$D$2:$D$5000,0)),IFERROR(INDEX('01_Cad_Pecas'!$I$2:$I$5000,MATCH(VALUE($E257),'01_Cad_Pecas'!$D$2:$D$5000,0)),"")))</f>
        <v/>
      </c>
      <c r="M257" s="10">
        <f>IF(OR($J257="",$L257=""),"",IF($K257="",0,$K257)+$J257*$L257)</f>
        <v/>
      </c>
      <c r="N257" s="10" t="n">
        <v>46203</v>
      </c>
      <c r="O257" s="9" t="n">
        <v>30</v>
      </c>
      <c r="P257" s="10" t="n"/>
      <c r="Q257" s="10" t="n"/>
      <c r="R257" s="10">
        <f>IF(AND($P257&lt;&gt;"",$Q257&lt;&gt;""),($Q257-$P257)*1440,IF(AND($O257&lt;&gt;"",$L257&lt;&gt;""),IF($K257="",0,$K257)+$O257*$L257,""))</f>
        <v/>
      </c>
      <c r="S257" s="10" t="n"/>
      <c r="T257" s="10">
        <f>IF(OR($J257="",$O257=""),"",$O257/$J257)</f>
        <v/>
      </c>
      <c r="U257" s="10" t="n"/>
      <c r="V257" s="10">
        <f>IF($A257="","",IF(AND($A257&lt;&gt;"",NOT(OR($U257="Concluído",$U257="Concluido")),TODAY()&gt;$A257),"SIM","NÃO"))</f>
        <v/>
      </c>
      <c r="W257" s="10">
        <f>IF(OR($A257="",$I257="",$M257=""),"",SUMIFS($M$2:M257,$I$2:I257,$I257,$A$2:A257,$A257)-$M257)</f>
        <v/>
      </c>
      <c r="X257" s="10">
        <f>IF(OR($A257="",$I257=""),"",SUMIFS($M$2:$M$4922,$I$2:$I$4922,$I257,$A$2:$A$4922,$A257))</f>
        <v/>
      </c>
      <c r="Y257" s="10">
        <f>IFERROR(VLOOKUP($I257,'02_Cad_Maquinas'!$B$2:$H$200,7,FALSE()),"")</f>
        <v/>
      </c>
      <c r="Z257" s="10">
        <f>IF(OR($X257="",$Y257=""),"",$Y257-$X257)</f>
        <v/>
      </c>
      <c r="AA257" s="11">
        <f>IF(OR($X257="",$Y257=""),"",$X257/$Y257)</f>
        <v/>
      </c>
      <c r="AB257" s="10" t="inlineStr">
        <is>
          <t>10176|EMBALAGEM</t>
        </is>
      </c>
      <c r="AC257" s="10">
        <f>IF($B257="","","|"&amp;SUBSTITUTE(TRIM(SUBSTITUTE(SUBSTITUTE(SUBSTITUTE(SUBSTITUTE(SUBSTITUTE(SUBSTITUTE(SUBSTITUTE(SUBSTITUTE(SUBSTITUTE(SUBSTITUTE(SUBSTITUTE(SUBSTITUTE(SUBSTITUTE(SUBSTITUTE(TRIM($B257&amp;""),CHAR(10)," "),CHAR(13)," "),"."," "),";"," "),","," "),"/"," "),"+"," "),"-"," "),"  "," "),"  "," "),"  "," "),"  "," "),"  "," "),"  "," "))," ","|")&amp;"|")</f>
        <v/>
      </c>
      <c r="AD257" s="10">
        <f>TRIM($I257&amp;"")</f>
        <v/>
      </c>
    </row>
    <row r="258" ht="24" customHeight="1">
      <c r="A258" s="9" t="n">
        <v>46202</v>
      </c>
      <c r="B258" s="10" t="n">
        <v>10176</v>
      </c>
      <c r="C258" s="10" t="inlineStr">
        <is>
          <t>M/C 0630 (MULTIMOVEIS)</t>
        </is>
      </c>
      <c r="D258" s="10" t="inlineStr">
        <is>
          <t>EMBALAGEM</t>
        </is>
      </c>
      <c r="E258" s="10" t="n">
        <v>2001281</v>
      </c>
      <c r="F258" s="10" t="inlineStr">
        <is>
          <t>MESA MIAMI 1,20X0,80 VOL 1/1 - MULTIMOVEIS</t>
        </is>
      </c>
      <c r="G258" s="10" t="inlineStr">
        <is>
          <t xml:space="preserve">EMBALAGEM </t>
        </is>
      </c>
      <c r="H258" s="10" t="inlineStr">
        <is>
          <t xml:space="preserve">EMBALAGEM </t>
        </is>
      </c>
      <c r="I258" s="9" t="inlineStr">
        <is>
          <t xml:space="preserve">EMBALAGEM </t>
        </is>
      </c>
      <c r="J258" s="9" t="n">
        <v>12</v>
      </c>
      <c r="K258" s="10">
        <f>IF($E258="","",IFERROR(INDEX('01_Cad_Pecas'!$H$2:$H$5000,MATCH($E258,'01_Cad_Pecas'!$D$2:$D$5000,0)),IFERROR(INDEX('01_Cad_Pecas'!$H$2:$H$5000,MATCH(VALUE($E258),'01_Cad_Pecas'!$D$2:$D$5000,0)),"")))</f>
        <v/>
      </c>
      <c r="L258" s="10">
        <f>IF($E258="","",IFERROR(INDEX('01_Cad_Pecas'!$I$2:$I$5000,MATCH($E258,'01_Cad_Pecas'!$D$2:$D$5000,0)),IFERROR(INDEX('01_Cad_Pecas'!$I$2:$I$5000,MATCH(VALUE($E258),'01_Cad_Pecas'!$D$2:$D$5000,0)),"")))</f>
        <v/>
      </c>
      <c r="M258" s="10">
        <f>IF(OR($J258="",$L258=""),"",IF($K258="",0,$K258)+$J258*$L258)</f>
        <v/>
      </c>
      <c r="N258" s="10" t="n">
        <v>46203</v>
      </c>
      <c r="O258" s="9" t="n">
        <v>12</v>
      </c>
      <c r="P258" s="10" t="n"/>
      <c r="Q258" s="10" t="n"/>
      <c r="R258" s="10">
        <f>IF(AND($P258&lt;&gt;"",$Q258&lt;&gt;""),($Q258-$P258)*1440,IF(AND($O258&lt;&gt;"",$L258&lt;&gt;""),IF($K258="",0,$K258)+$O258*$L258,""))</f>
        <v/>
      </c>
      <c r="S258" s="10" t="n"/>
      <c r="T258" s="10">
        <f>IF(OR($J258="",$O258=""),"",$O258/$J258)</f>
        <v/>
      </c>
      <c r="U258" s="10" t="n"/>
      <c r="V258" s="10">
        <f>IF($A258="","",IF(AND($A258&lt;&gt;"",NOT(OR($U258="Concluído",$U258="Concluido")),TODAY()&gt;$A258),"SIM","NÃO"))</f>
        <v/>
      </c>
      <c r="W258" s="10">
        <f>IF(OR($A258="",$I258="",$M258=""),"",SUMIFS($M$2:M258,$I$2:I258,$I258,$A$2:A258,$A258)-$M258)</f>
        <v/>
      </c>
      <c r="X258" s="10">
        <f>IF(OR($A258="",$I258=""),"",SUMIFS($M$2:$M$4922,$I$2:$I$4922,$I258,$A$2:$A$4922,$A258))</f>
        <v/>
      </c>
      <c r="Y258" s="10">
        <f>IFERROR(VLOOKUP($I258,'02_Cad_Maquinas'!$B$2:$H$200,7,FALSE()),"")</f>
        <v/>
      </c>
      <c r="Z258" s="10">
        <f>IF(OR($X258="",$Y258=""),"",$Y258-$X258)</f>
        <v/>
      </c>
      <c r="AA258" s="11">
        <f>IF(OR($X258="",$Y258=""),"",$X258/$Y258)</f>
        <v/>
      </c>
      <c r="AB258" s="10" t="inlineStr">
        <is>
          <t>10176|EMBALAGEM</t>
        </is>
      </c>
      <c r="AC258" s="10">
        <f>IF($B258="","","|"&amp;SUBSTITUTE(TRIM(SUBSTITUTE(SUBSTITUTE(SUBSTITUTE(SUBSTITUTE(SUBSTITUTE(SUBSTITUTE(SUBSTITUTE(SUBSTITUTE(SUBSTITUTE(SUBSTITUTE(SUBSTITUTE(SUBSTITUTE(SUBSTITUTE(SUBSTITUTE(TRIM($B258&amp;""),CHAR(10)," "),CHAR(13)," "),"."," "),";"," "),","," "),"/"," "),"+"," "),"-"," "),"  "," "),"  "," "),"  "," "),"  "," "),"  "," "),"  "," "))," ","|")&amp;"|")</f>
        <v/>
      </c>
      <c r="AD258" s="10">
        <f>TRIM($I258&amp;"")</f>
        <v/>
      </c>
    </row>
    <row r="259" ht="24" customHeight="1">
      <c r="A259" s="9" t="n">
        <v>46202</v>
      </c>
      <c r="B259" s="10" t="n">
        <v>10176</v>
      </c>
      <c r="C259" s="10" t="inlineStr">
        <is>
          <t>M/C 0630 (MULTIMOVEIS)</t>
        </is>
      </c>
      <c r="D259" s="10" t="inlineStr">
        <is>
          <t>EMBALAGEM</t>
        </is>
      </c>
      <c r="E259" s="10" t="n">
        <v>2001611</v>
      </c>
      <c r="F259" s="10" t="inlineStr">
        <is>
          <t>MESA MIAMI 1,60X0,80 VOL 1/1</t>
        </is>
      </c>
      <c r="G259" s="10" t="inlineStr">
        <is>
          <t xml:space="preserve">EMBALAGEM </t>
        </is>
      </c>
      <c r="H259" s="10" t="inlineStr">
        <is>
          <t xml:space="preserve">EMBALAGEM </t>
        </is>
      </c>
      <c r="I259" s="9" t="inlineStr">
        <is>
          <t xml:space="preserve">EMBALAGEM </t>
        </is>
      </c>
      <c r="J259" s="9" t="n">
        <v>30</v>
      </c>
      <c r="K259" s="10">
        <f>IF($E259="","",IFERROR(INDEX('01_Cad_Pecas'!$H$2:$H$5000,MATCH($E259,'01_Cad_Pecas'!$D$2:$D$5000,0)),IFERROR(INDEX('01_Cad_Pecas'!$H$2:$H$5000,MATCH(VALUE($E259),'01_Cad_Pecas'!$D$2:$D$5000,0)),"")))</f>
        <v/>
      </c>
      <c r="L259" s="10">
        <f>IF($E259="","",IFERROR(INDEX('01_Cad_Pecas'!$I$2:$I$5000,MATCH($E259,'01_Cad_Pecas'!$D$2:$D$5000,0)),IFERROR(INDEX('01_Cad_Pecas'!$I$2:$I$5000,MATCH(VALUE($E259),'01_Cad_Pecas'!$D$2:$D$5000,0)),"")))</f>
        <v/>
      </c>
      <c r="M259" s="10">
        <f>IF(OR($J259="",$L259=""),"",IF($K259="",0,$K259)+$J259*$L259)</f>
        <v/>
      </c>
      <c r="N259" s="10" t="n">
        <v>46203</v>
      </c>
      <c r="O259" s="9" t="n">
        <v>30</v>
      </c>
      <c r="P259" s="10" t="n"/>
      <c r="Q259" s="10" t="n"/>
      <c r="R259" s="10">
        <f>IF(AND($P259&lt;&gt;"",$Q259&lt;&gt;""),($Q259-$P259)*1440,IF(AND($O259&lt;&gt;"",$L259&lt;&gt;""),IF($K259="",0,$K259)+$O259*$L259,""))</f>
        <v/>
      </c>
      <c r="S259" s="10" t="n"/>
      <c r="T259" s="10">
        <f>IF(OR($J259="",$O259=""),"",$O259/$J259)</f>
        <v/>
      </c>
      <c r="U259" s="10" t="n"/>
      <c r="V259" s="10">
        <f>IF($A259="","",IF(AND($A259&lt;&gt;"",NOT(OR($U259="Concluído",$U259="Concluido")),TODAY()&gt;$A259),"SIM","NÃO"))</f>
        <v/>
      </c>
      <c r="W259" s="10">
        <f>IF(OR($A259="",$I259="",$M259=""),"",SUMIFS($M$2:M259,$I$2:I259,$I259,$A$2:A259,$A259)-$M259)</f>
        <v/>
      </c>
      <c r="X259" s="10">
        <f>IF(OR($A259="",$I259=""),"",SUMIFS($M$2:$M$4922,$I$2:$I$4922,$I259,$A$2:$A$4922,$A259))</f>
        <v/>
      </c>
      <c r="Y259" s="10">
        <f>IFERROR(VLOOKUP($I259,'02_Cad_Maquinas'!$B$2:$H$200,7,FALSE()),"")</f>
        <v/>
      </c>
      <c r="Z259" s="10">
        <f>IF(OR($X259="",$Y259=""),"",$Y259-$X259)</f>
        <v/>
      </c>
      <c r="AA259" s="11">
        <f>IF(OR($X259="",$Y259=""),"",$X259/$Y259)</f>
        <v/>
      </c>
      <c r="AB259" s="10" t="inlineStr">
        <is>
          <t>10176|EMBALAGEM</t>
        </is>
      </c>
      <c r="AC259" s="10">
        <f>IF($B259="","","|"&amp;SUBSTITUTE(TRIM(SUBSTITUTE(SUBSTITUTE(SUBSTITUTE(SUBSTITUTE(SUBSTITUTE(SUBSTITUTE(SUBSTITUTE(SUBSTITUTE(SUBSTITUTE(SUBSTITUTE(SUBSTITUTE(SUBSTITUTE(SUBSTITUTE(SUBSTITUTE(TRIM($B259&amp;""),CHAR(10)," "),CHAR(13)," "),"."," "),";"," "),","," "),"/"," "),"+"," "),"-"," "),"  "," "),"  "," "),"  "," "),"  "," "),"  "," "),"  "," "))," ","|")&amp;"|")</f>
        <v/>
      </c>
      <c r="AD259" s="10">
        <f>TRIM($I259&amp;"")</f>
        <v/>
      </c>
    </row>
    <row r="260" ht="24" customHeight="1">
      <c r="A260" s="9" t="n">
        <v>46202</v>
      </c>
      <c r="B260" s="10" t="n">
        <v>10176</v>
      </c>
      <c r="C260" s="10" t="inlineStr">
        <is>
          <t>M/C 0630 (MULTIMOVEIS)</t>
        </is>
      </c>
      <c r="D260" s="10" t="inlineStr">
        <is>
          <t>EMBALAGEM</t>
        </is>
      </c>
      <c r="E260" s="10" t="n">
        <v>2001901</v>
      </c>
      <c r="F260" s="10" t="inlineStr">
        <is>
          <t>BASE SANTIAGO DUPLA</t>
        </is>
      </c>
      <c r="G260" s="10" t="inlineStr">
        <is>
          <t xml:space="preserve">EMBALAGEM </t>
        </is>
      </c>
      <c r="H260" s="10" t="inlineStr">
        <is>
          <t xml:space="preserve">EMBALAGEM </t>
        </is>
      </c>
      <c r="I260" s="9" t="inlineStr">
        <is>
          <t xml:space="preserve">EMBALAGEM </t>
        </is>
      </c>
      <c r="J260" s="9" t="n">
        <v>12</v>
      </c>
      <c r="K260" s="10">
        <f>IF($E260="","",IFERROR(INDEX('01_Cad_Pecas'!$H$2:$H$5000,MATCH($E260,'01_Cad_Pecas'!$D$2:$D$5000,0)),IFERROR(INDEX('01_Cad_Pecas'!$H$2:$H$5000,MATCH(VALUE($E260),'01_Cad_Pecas'!$D$2:$D$5000,0)),"")))</f>
        <v/>
      </c>
      <c r="L260" s="10">
        <f>IF($E260="","",IFERROR(INDEX('01_Cad_Pecas'!$I$2:$I$5000,MATCH($E260,'01_Cad_Pecas'!$D$2:$D$5000,0)),IFERROR(INDEX('01_Cad_Pecas'!$I$2:$I$5000,MATCH(VALUE($E260),'01_Cad_Pecas'!$D$2:$D$5000,0)),"")))</f>
        <v/>
      </c>
      <c r="M260" s="10">
        <f>IF(OR($J260="",$L260=""),"",IF($K260="",0,$K260)+$J260*$L260)</f>
        <v/>
      </c>
      <c r="N260" s="10" t="n">
        <v>46203</v>
      </c>
      <c r="O260" s="9" t="n">
        <v>12</v>
      </c>
      <c r="P260" s="10" t="n"/>
      <c r="Q260" s="10" t="n"/>
      <c r="R260" s="10">
        <f>IF(AND($P260&lt;&gt;"",$Q260&lt;&gt;""),($Q260-$P260)*1440,IF(AND($O260&lt;&gt;"",$L260&lt;&gt;""),IF($K260="",0,$K260)+$O260*$L260,""))</f>
        <v/>
      </c>
      <c r="S260" s="10" t="n"/>
      <c r="T260" s="10">
        <f>IF(OR($J260="",$O260=""),"",$O260/$J260)</f>
        <v/>
      </c>
      <c r="U260" s="10" t="n"/>
      <c r="V260" s="10">
        <f>IF($A260="","",IF(AND($A260&lt;&gt;"",NOT(OR($U260="Concluído",$U260="Concluido")),TODAY()&gt;$A260),"SIM","NÃO"))</f>
        <v/>
      </c>
      <c r="W260" s="10">
        <f>IF(OR($A260="",$I260="",$M260=""),"",SUMIFS($M$2:M260,$I$2:I260,$I260,$A$2:A260,$A260)-$M260)</f>
        <v/>
      </c>
      <c r="X260" s="10">
        <f>IF(OR($A260="",$I260=""),"",SUMIFS($M$2:$M$4922,$I$2:$I$4922,$I260,$A$2:$A$4922,$A260))</f>
        <v/>
      </c>
      <c r="Y260" s="10">
        <f>IFERROR(VLOOKUP($I260,'02_Cad_Maquinas'!$B$2:$H$200,7,FALSE()),"")</f>
        <v/>
      </c>
      <c r="Z260" s="10">
        <f>IF(OR($X260="",$Y260=""),"",$Y260-$X260)</f>
        <v/>
      </c>
      <c r="AA260" s="11">
        <f>IF(OR($X260="",$Y260=""),"",$X260/$Y260)</f>
        <v/>
      </c>
      <c r="AB260" s="10" t="inlineStr">
        <is>
          <t>10176|EMBALAGEM</t>
        </is>
      </c>
      <c r="AC260" s="10">
        <f>IF($B260="","","|"&amp;SUBSTITUTE(TRIM(SUBSTITUTE(SUBSTITUTE(SUBSTITUTE(SUBSTITUTE(SUBSTITUTE(SUBSTITUTE(SUBSTITUTE(SUBSTITUTE(SUBSTITUTE(SUBSTITUTE(SUBSTITUTE(SUBSTITUTE(SUBSTITUTE(SUBSTITUTE(TRIM($B260&amp;""),CHAR(10)," "),CHAR(13)," "),"."," "),";"," "),","," "),"/"," "),"+"," "),"-"," "),"  "," "),"  "," "),"  "," "),"  "," "),"  "," "),"  "," "))," ","|")&amp;"|")</f>
        <v/>
      </c>
      <c r="AD260" s="10">
        <f>TRIM($I260&amp;"")</f>
        <v/>
      </c>
    </row>
    <row r="261" ht="24" customHeight="1">
      <c r="A261" s="9" t="n">
        <v>46202</v>
      </c>
      <c r="B261" s="10" t="n">
        <v>10176</v>
      </c>
      <c r="C261" s="10" t="inlineStr">
        <is>
          <t>M/C 0630 (MULTIMOVEIS)</t>
        </is>
      </c>
      <c r="D261" s="10" t="inlineStr">
        <is>
          <t>EMBALAGEM</t>
        </is>
      </c>
      <c r="E261" s="10" t="n">
        <v>2002001</v>
      </c>
      <c r="F261" s="10" t="inlineStr">
        <is>
          <t>BASE DUBAI 1,60X0,90 VOL 1/2</t>
        </is>
      </c>
      <c r="G261" s="10" t="inlineStr">
        <is>
          <t xml:space="preserve">EMBALAGEM </t>
        </is>
      </c>
      <c r="H261" s="10" t="inlineStr">
        <is>
          <t xml:space="preserve">EMBALAGEM </t>
        </is>
      </c>
      <c r="I261" s="9" t="inlineStr">
        <is>
          <t xml:space="preserve">EMBALAGEM </t>
        </is>
      </c>
      <c r="J261" s="9" t="n">
        <v>30</v>
      </c>
      <c r="K261" s="10">
        <f>IF($E261="","",IFERROR(INDEX('01_Cad_Pecas'!$H$2:$H$5000,MATCH($E261,'01_Cad_Pecas'!$D$2:$D$5000,0)),IFERROR(INDEX('01_Cad_Pecas'!$H$2:$H$5000,MATCH(VALUE($E261),'01_Cad_Pecas'!$D$2:$D$5000,0)),"")))</f>
        <v/>
      </c>
      <c r="L261" s="10">
        <f>IF($E261="","",IFERROR(INDEX('01_Cad_Pecas'!$I$2:$I$5000,MATCH($E261,'01_Cad_Pecas'!$D$2:$D$5000,0)),IFERROR(INDEX('01_Cad_Pecas'!$I$2:$I$5000,MATCH(VALUE($E261),'01_Cad_Pecas'!$D$2:$D$5000,0)),"")))</f>
        <v/>
      </c>
      <c r="M261" s="10">
        <f>IF(OR($J261="",$L261=""),"",IF($K261="",0,$K261)+$J261*$L261)</f>
        <v/>
      </c>
      <c r="N261" s="10" t="n">
        <v>46203</v>
      </c>
      <c r="O261" s="9" t="n">
        <v>30</v>
      </c>
      <c r="P261" s="10" t="n"/>
      <c r="Q261" s="10" t="n"/>
      <c r="R261" s="10">
        <f>IF(AND($P261&lt;&gt;"",$Q261&lt;&gt;""),($Q261-$P261)*1440,IF(AND($O261&lt;&gt;"",$L261&lt;&gt;""),IF($K261="",0,$K261)+$O261*$L261,""))</f>
        <v/>
      </c>
      <c r="S261" s="10" t="n"/>
      <c r="T261" s="10">
        <f>IF(OR($J261="",$O261=""),"",$O261/$J261)</f>
        <v/>
      </c>
      <c r="U261" s="10" t="n"/>
      <c r="V261" s="10">
        <f>IF($A261="","",IF(AND($A261&lt;&gt;"",NOT(OR($U261="Concluído",$U261="Concluido")),TODAY()&gt;$A261),"SIM","NÃO"))</f>
        <v/>
      </c>
      <c r="W261" s="10">
        <f>IF(OR($A261="",$I261="",$M261=""),"",SUMIFS($M$2:M261,$I$2:I261,$I261,$A$2:A261,$A261)-$M261)</f>
        <v/>
      </c>
      <c r="X261" s="10">
        <f>IF(OR($A261="",$I261=""),"",SUMIFS($M$2:$M$4922,$I$2:$I$4922,$I261,$A$2:$A$4922,$A261))</f>
        <v/>
      </c>
      <c r="Y261" s="10">
        <f>IFERROR(VLOOKUP($I261,'02_Cad_Maquinas'!$B$2:$H$200,7,FALSE()),"")</f>
        <v/>
      </c>
      <c r="Z261" s="10">
        <f>IF(OR($X261="",$Y261=""),"",$Y261-$X261)</f>
        <v/>
      </c>
      <c r="AA261" s="11">
        <f>IF(OR($X261="",$Y261=""),"",$X261/$Y261)</f>
        <v/>
      </c>
      <c r="AB261" s="10" t="inlineStr">
        <is>
          <t>10176|EMBALAGEM</t>
        </is>
      </c>
      <c r="AC261" s="10">
        <f>IF($B261="","","|"&amp;SUBSTITUTE(TRIM(SUBSTITUTE(SUBSTITUTE(SUBSTITUTE(SUBSTITUTE(SUBSTITUTE(SUBSTITUTE(SUBSTITUTE(SUBSTITUTE(SUBSTITUTE(SUBSTITUTE(SUBSTITUTE(SUBSTITUTE(SUBSTITUTE(SUBSTITUTE(TRIM($B261&amp;""),CHAR(10)," "),CHAR(13)," "),"."," "),";"," "),","," "),"/"," "),"+"," "),"-"," "),"  "," "),"  "," "),"  "," "),"  "," "),"  "," "),"  "," "))," ","|")&amp;"|")</f>
        <v/>
      </c>
      <c r="AD261" s="10">
        <f>TRIM($I261&amp;"")</f>
        <v/>
      </c>
    </row>
    <row r="262" ht="24" customHeight="1">
      <c r="A262" s="9" t="n">
        <v>46202</v>
      </c>
      <c r="B262" s="10" t="n">
        <v>10176</v>
      </c>
      <c r="C262" s="10" t="inlineStr">
        <is>
          <t>M/C 0630 (MULTIMOVEIS)</t>
        </is>
      </c>
      <c r="D262" s="10" t="inlineStr">
        <is>
          <t>EMBALAGEM</t>
        </is>
      </c>
      <c r="E262" s="10" t="n">
        <v>2002052</v>
      </c>
      <c r="F262" s="10" t="inlineStr">
        <is>
          <t>TAMPO LIGHT 1600X900X18 - VITREO</t>
        </is>
      </c>
      <c r="G262" s="10" t="inlineStr">
        <is>
          <t xml:space="preserve">EMBALAGEM </t>
        </is>
      </c>
      <c r="H262" s="10" t="inlineStr">
        <is>
          <t xml:space="preserve">EMBALAGEM </t>
        </is>
      </c>
      <c r="I262" s="9" t="inlineStr">
        <is>
          <t xml:space="preserve">EMBALAGEM </t>
        </is>
      </c>
      <c r="J262" s="9" t="n">
        <v>30</v>
      </c>
      <c r="K262" s="10">
        <f>IF($E262="","",IFERROR(INDEX('01_Cad_Pecas'!$H$2:$H$5000,MATCH($E262,'01_Cad_Pecas'!$D$2:$D$5000,0)),IFERROR(INDEX('01_Cad_Pecas'!$H$2:$H$5000,MATCH(VALUE($E262),'01_Cad_Pecas'!$D$2:$D$5000,0)),"")))</f>
        <v/>
      </c>
      <c r="L262" s="10">
        <f>IF($E262="","",IFERROR(INDEX('01_Cad_Pecas'!$I$2:$I$5000,MATCH($E262,'01_Cad_Pecas'!$D$2:$D$5000,0)),IFERROR(INDEX('01_Cad_Pecas'!$I$2:$I$5000,MATCH(VALUE($E262),'01_Cad_Pecas'!$D$2:$D$5000,0)),"")))</f>
        <v/>
      </c>
      <c r="M262" s="10">
        <f>IF(OR($J262="",$L262=""),"",IF($K262="",0,$K262)+$J262*$L262)</f>
        <v/>
      </c>
      <c r="N262" s="10" t="n">
        <v>46203</v>
      </c>
      <c r="O262" s="9" t="n">
        <v>30</v>
      </c>
      <c r="P262" s="10" t="n"/>
      <c r="Q262" s="10" t="n"/>
      <c r="R262" s="10">
        <f>IF(AND($P262&lt;&gt;"",$Q262&lt;&gt;""),($Q262-$P262)*1440,IF(AND($O262&lt;&gt;"",$L262&lt;&gt;""),IF($K262="",0,$K262)+$O262*$L262,""))</f>
        <v/>
      </c>
      <c r="S262" s="10" t="n"/>
      <c r="T262" s="10">
        <f>IF(OR($J262="",$O262=""),"",$O262/$J262)</f>
        <v/>
      </c>
      <c r="U262" s="10" t="n"/>
      <c r="V262" s="10">
        <f>IF($A262="","",IF(AND($A262&lt;&gt;"",NOT(OR($U262="Concluído",$U262="Concluido")),TODAY()&gt;$A262),"SIM","NÃO"))</f>
        <v/>
      </c>
      <c r="W262" s="10">
        <f>IF(OR($A262="",$I262="",$M262=""),"",SUMIFS($M$2:M262,$I$2:I262,$I262,$A$2:A262,$A262)-$M262)</f>
        <v/>
      </c>
      <c r="X262" s="10">
        <f>IF(OR($A262="",$I262=""),"",SUMIFS($M$2:$M$4922,$I$2:$I$4922,$I262,$A$2:$A$4922,$A262))</f>
        <v/>
      </c>
      <c r="Y262" s="10">
        <f>IFERROR(VLOOKUP($I262,'02_Cad_Maquinas'!$B$2:$H$200,7,FALSE()),"")</f>
        <v/>
      </c>
      <c r="Z262" s="10">
        <f>IF(OR($X262="",$Y262=""),"",$Y262-$X262)</f>
        <v/>
      </c>
      <c r="AA262" s="11">
        <f>IF(OR($X262="",$Y262=""),"",$X262/$Y262)</f>
        <v/>
      </c>
      <c r="AB262" s="10" t="inlineStr">
        <is>
          <t>10176|EMBALAGEM</t>
        </is>
      </c>
      <c r="AC262" s="10">
        <f>IF($B262="","","|"&amp;SUBSTITUTE(TRIM(SUBSTITUTE(SUBSTITUTE(SUBSTITUTE(SUBSTITUTE(SUBSTITUTE(SUBSTITUTE(SUBSTITUTE(SUBSTITUTE(SUBSTITUTE(SUBSTITUTE(SUBSTITUTE(SUBSTITUTE(SUBSTITUTE(SUBSTITUTE(TRIM($B262&amp;""),CHAR(10)," "),CHAR(13)," "),"."," "),";"," "),","," "),"/"," "),"+"," "),"-"," "),"  "," "),"  "," "),"  "," "),"  "," "),"  "," "),"  "," "))," ","|")&amp;"|")</f>
        <v/>
      </c>
      <c r="AD262" s="10">
        <f>TRIM($I262&amp;"")</f>
        <v/>
      </c>
    </row>
    <row r="263" ht="24" customHeight="1">
      <c r="A263" s="9" t="n">
        <v>46202</v>
      </c>
      <c r="B263" s="10" t="n">
        <v>10176</v>
      </c>
      <c r="C263" s="10" t="inlineStr">
        <is>
          <t>M/C 0630 (MULTIMOVEIS)</t>
        </is>
      </c>
      <c r="D263" s="10" t="inlineStr">
        <is>
          <t>EMBALAGEM</t>
        </is>
      </c>
      <c r="E263" s="10" t="n">
        <v>2002162</v>
      </c>
      <c r="F263" s="10" t="inlineStr">
        <is>
          <t>TAMPO C/ VIDRO LIGHT 1600X900X18MM</t>
        </is>
      </c>
      <c r="G263" s="10" t="inlineStr">
        <is>
          <t xml:space="preserve">EMBALAGEM </t>
        </is>
      </c>
      <c r="H263" s="10" t="inlineStr">
        <is>
          <t xml:space="preserve">EMBALAGEM </t>
        </is>
      </c>
      <c r="I263" s="9" t="inlineStr">
        <is>
          <t xml:space="preserve">EMBALAGEM </t>
        </is>
      </c>
      <c r="J263" s="9" t="n">
        <v>12</v>
      </c>
      <c r="K263" s="10">
        <f>IF($E263="","",IFERROR(INDEX('01_Cad_Pecas'!$H$2:$H$5000,MATCH($E263,'01_Cad_Pecas'!$D$2:$D$5000,0)),IFERROR(INDEX('01_Cad_Pecas'!$H$2:$H$5000,MATCH(VALUE($E263),'01_Cad_Pecas'!$D$2:$D$5000,0)),"")))</f>
        <v/>
      </c>
      <c r="L263" s="10">
        <f>IF($E263="","",IFERROR(INDEX('01_Cad_Pecas'!$I$2:$I$5000,MATCH($E263,'01_Cad_Pecas'!$D$2:$D$5000,0)),IFERROR(INDEX('01_Cad_Pecas'!$I$2:$I$5000,MATCH(VALUE($E263),'01_Cad_Pecas'!$D$2:$D$5000,0)),"")))</f>
        <v/>
      </c>
      <c r="M263" s="10">
        <f>IF(OR($J263="",$L263=""),"",IF($K263="",0,$K263)+$J263*$L263)</f>
        <v/>
      </c>
      <c r="N263" s="10" t="n">
        <v>46203</v>
      </c>
      <c r="O263" s="9" t="n">
        <v>12</v>
      </c>
      <c r="P263" s="10" t="n"/>
      <c r="Q263" s="10" t="n"/>
      <c r="R263" s="10">
        <f>IF(AND($P263&lt;&gt;"",$Q263&lt;&gt;""),($Q263-$P263)*1440,IF(AND($O263&lt;&gt;"",$L263&lt;&gt;""),IF($K263="",0,$K263)+$O263*$L263,""))</f>
        <v/>
      </c>
      <c r="S263" s="10" t="n"/>
      <c r="T263" s="10">
        <f>IF(OR($J263="",$O263=""),"",$O263/$J263)</f>
        <v/>
      </c>
      <c r="U263" s="10" t="n"/>
      <c r="V263" s="10">
        <f>IF($A263="","",IF(AND($A263&lt;&gt;"",NOT(OR($U263="Concluído",$U263="Concluido")),TODAY()&gt;$A263),"SIM","NÃO"))</f>
        <v/>
      </c>
      <c r="W263" s="10">
        <f>IF(OR($A263="",$I263="",$M263=""),"",SUMIFS($M$2:M263,$I$2:I263,$I263,$A$2:A263,$A263)-$M263)</f>
        <v/>
      </c>
      <c r="X263" s="10">
        <f>IF(OR($A263="",$I263=""),"",SUMIFS($M$2:$M$4922,$I$2:$I$4922,$I263,$A$2:$A$4922,$A263))</f>
        <v/>
      </c>
      <c r="Y263" s="10">
        <f>IFERROR(VLOOKUP($I263,'02_Cad_Maquinas'!$B$2:$H$200,7,FALSE()),"")</f>
        <v/>
      </c>
      <c r="Z263" s="10">
        <f>IF(OR($X263="",$Y263=""),"",$Y263-$X263)</f>
        <v/>
      </c>
      <c r="AA263" s="11">
        <f>IF(OR($X263="",$Y263=""),"",$X263/$Y263)</f>
        <v/>
      </c>
      <c r="AB263" s="10" t="inlineStr">
        <is>
          <t>10176|EMBALAGEM</t>
        </is>
      </c>
      <c r="AC263" s="10">
        <f>IF($B263="","","|"&amp;SUBSTITUTE(TRIM(SUBSTITUTE(SUBSTITUTE(SUBSTITUTE(SUBSTITUTE(SUBSTITUTE(SUBSTITUTE(SUBSTITUTE(SUBSTITUTE(SUBSTITUTE(SUBSTITUTE(SUBSTITUTE(SUBSTITUTE(SUBSTITUTE(SUBSTITUTE(TRIM($B263&amp;""),CHAR(10)," "),CHAR(13)," "),"."," "),";"," "),","," "),"/"," "),"+"," "),"-"," "),"  "," "),"  "," "),"  "," "),"  "," "),"  "," "),"  "," "))," ","|")&amp;"|")</f>
        <v/>
      </c>
      <c r="AD263" s="10">
        <f>TRIM($I263&amp;"")</f>
        <v/>
      </c>
    </row>
    <row r="264" ht="24" customHeight="1">
      <c r="A264" s="9" t="n">
        <v>46202</v>
      </c>
      <c r="B264" s="10" t="n">
        <v>10176</v>
      </c>
      <c r="C264" s="10" t="inlineStr">
        <is>
          <t>M/C 0630 (MULTIMOVEIS)</t>
        </is>
      </c>
      <c r="D264" s="10" t="inlineStr">
        <is>
          <t>EMBALAGEM</t>
        </is>
      </c>
      <c r="E264" s="10" t="n">
        <v>300012</v>
      </c>
      <c r="F264" s="10" t="inlineStr">
        <is>
          <t>CADEIRA DUBAI 980</t>
        </is>
      </c>
      <c r="G264" s="10" t="inlineStr">
        <is>
          <t xml:space="preserve">EMBALAGEM </t>
        </is>
      </c>
      <c r="H264" s="10" t="inlineStr">
        <is>
          <t xml:space="preserve">EMBALAGEM </t>
        </is>
      </c>
      <c r="I264" s="9" t="inlineStr">
        <is>
          <t xml:space="preserve">EMBALAGEM </t>
        </is>
      </c>
      <c r="J264" s="9" t="n">
        <v>40</v>
      </c>
      <c r="K264" s="10">
        <f>IF($E264="","",IFERROR(INDEX('01_Cad_Pecas'!$H$2:$H$5000,MATCH($E264,'01_Cad_Pecas'!$D$2:$D$5000,0)),IFERROR(INDEX('01_Cad_Pecas'!$H$2:$H$5000,MATCH(VALUE($E264),'01_Cad_Pecas'!$D$2:$D$5000,0)),"")))</f>
        <v/>
      </c>
      <c r="L264" s="10">
        <f>IF($E264="","",IFERROR(INDEX('01_Cad_Pecas'!$I$2:$I$5000,MATCH($E264,'01_Cad_Pecas'!$D$2:$D$5000,0)),IFERROR(INDEX('01_Cad_Pecas'!$I$2:$I$5000,MATCH(VALUE($E264),'01_Cad_Pecas'!$D$2:$D$5000,0)),"")))</f>
        <v/>
      </c>
      <c r="M264" s="10">
        <f>IF(OR($J264="",$L264=""),"",IF($K264="",0,$K264)+$J264*$L264)</f>
        <v/>
      </c>
      <c r="N264" s="10" t="n">
        <v>46203</v>
      </c>
      <c r="O264" s="9" t="n">
        <v>40</v>
      </c>
      <c r="P264" s="10" t="n"/>
      <c r="Q264" s="10" t="n"/>
      <c r="R264" s="10">
        <f>IF(AND($P264&lt;&gt;"",$Q264&lt;&gt;""),($Q264-$P264)*1440,IF(AND($O264&lt;&gt;"",$L264&lt;&gt;""),IF($K264="",0,$K264)+$O264*$L264,""))</f>
        <v/>
      </c>
      <c r="S264" s="10" t="n"/>
      <c r="T264" s="10">
        <f>IF(OR($J264="",$O264=""),"",$O264/$J264)</f>
        <v/>
      </c>
      <c r="U264" s="10" t="n"/>
      <c r="V264" s="10">
        <f>IF($A264="","",IF(AND($A264&lt;&gt;"",NOT(OR($U264="Concluído",$U264="Concluido")),TODAY()&gt;$A264),"SIM","NÃO"))</f>
        <v/>
      </c>
      <c r="W264" s="10">
        <f>IF(OR($A264="",$I264="",$M264=""),"",SUMIFS($M$2:M264,$I$2:I264,$I264,$A$2:A264,$A264)-$M264)</f>
        <v/>
      </c>
      <c r="X264" s="10">
        <f>IF(OR($A264="",$I264=""),"",SUMIFS($M$2:$M$4922,$I$2:$I$4922,$I264,$A$2:$A$4922,$A264))</f>
        <v/>
      </c>
      <c r="Y264" s="10">
        <f>IFERROR(VLOOKUP($I264,'02_Cad_Maquinas'!$B$2:$H$200,7,FALSE()),"")</f>
        <v/>
      </c>
      <c r="Z264" s="10">
        <f>IF(OR($X264="",$Y264=""),"",$Y264-$X264)</f>
        <v/>
      </c>
      <c r="AA264" s="11">
        <f>IF(OR($X264="",$Y264=""),"",$X264/$Y264)</f>
        <v/>
      </c>
      <c r="AB264" s="10" t="inlineStr">
        <is>
          <t>10176|EMBALAGEM</t>
        </is>
      </c>
      <c r="AC264" s="10">
        <f>IF($B264="","","|"&amp;SUBSTITUTE(TRIM(SUBSTITUTE(SUBSTITUTE(SUBSTITUTE(SUBSTITUTE(SUBSTITUTE(SUBSTITUTE(SUBSTITUTE(SUBSTITUTE(SUBSTITUTE(SUBSTITUTE(SUBSTITUTE(SUBSTITUTE(SUBSTITUTE(SUBSTITUTE(TRIM($B264&amp;""),CHAR(10)," "),CHAR(13)," "),"."," "),";"," "),","," "),"/"," "),"+"," "),"-"," "),"  "," "),"  "," "),"  "," "),"  "," "),"  "," "),"  "," "))," ","|")&amp;"|")</f>
        <v/>
      </c>
      <c r="AD264" s="10">
        <f>TRIM($I264&amp;"")</f>
        <v/>
      </c>
    </row>
    <row r="265" ht="24" customHeight="1">
      <c r="A265" s="9" t="n">
        <v>46202</v>
      </c>
      <c r="B265" s="10" t="n">
        <v>10176</v>
      </c>
      <c r="C265" s="10" t="inlineStr">
        <is>
          <t>M/C 0630 (MULTIMOVEIS)</t>
        </is>
      </c>
      <c r="D265" s="10" t="inlineStr">
        <is>
          <t>EMBALAGEM</t>
        </is>
      </c>
      <c r="E265" s="10" t="n">
        <v>300018</v>
      </c>
      <c r="F265" s="10" t="inlineStr">
        <is>
          <t>CADEIRA ATHENAS 920</t>
        </is>
      </c>
      <c r="G265" s="10" t="inlineStr">
        <is>
          <t xml:space="preserve">EMBALAGEM </t>
        </is>
      </c>
      <c r="H265" s="10" t="inlineStr">
        <is>
          <t xml:space="preserve">EMBALAGEM </t>
        </is>
      </c>
      <c r="I265" s="9" t="inlineStr">
        <is>
          <t xml:space="preserve">EMBALAGEM </t>
        </is>
      </c>
      <c r="J265" s="9" t="n">
        <v>48</v>
      </c>
      <c r="K265" s="10">
        <f>IF($E265="","",IFERROR(INDEX('01_Cad_Pecas'!$H$2:$H$5000,MATCH($E265,'01_Cad_Pecas'!$D$2:$D$5000,0)),IFERROR(INDEX('01_Cad_Pecas'!$H$2:$H$5000,MATCH(VALUE($E265),'01_Cad_Pecas'!$D$2:$D$5000,0)),"")))</f>
        <v/>
      </c>
      <c r="L265" s="10">
        <f>IF($E265="","",IFERROR(INDEX('01_Cad_Pecas'!$I$2:$I$5000,MATCH($E265,'01_Cad_Pecas'!$D$2:$D$5000,0)),IFERROR(INDEX('01_Cad_Pecas'!$I$2:$I$5000,MATCH(VALUE($E265),'01_Cad_Pecas'!$D$2:$D$5000,0)),"")))</f>
        <v/>
      </c>
      <c r="M265" s="10">
        <f>IF(OR($J265="",$L265=""),"",IF($K265="",0,$K265)+$J265*$L265)</f>
        <v/>
      </c>
      <c r="N265" s="10" t="n">
        <v>46203</v>
      </c>
      <c r="O265" s="9" t="n">
        <v>48</v>
      </c>
      <c r="P265" s="10" t="n"/>
      <c r="Q265" s="10" t="n"/>
      <c r="R265" s="10">
        <f>IF(AND($P265&lt;&gt;"",$Q265&lt;&gt;""),($Q265-$P265)*1440,IF(AND($O265&lt;&gt;"",$L265&lt;&gt;""),IF($K265="",0,$K265)+$O265*$L265,""))</f>
        <v/>
      </c>
      <c r="S265" s="10" t="n"/>
      <c r="T265" s="10">
        <f>IF(OR($J265="",$O265=""),"",$O265/$J265)</f>
        <v/>
      </c>
      <c r="U265" s="10" t="n"/>
      <c r="V265" s="10">
        <f>IF($A265="","",IF(AND($A265&lt;&gt;"",NOT(OR($U265="Concluído",$U265="Concluido")),TODAY()&gt;$A265),"SIM","NÃO"))</f>
        <v/>
      </c>
      <c r="W265" s="10">
        <f>IF(OR($A265="",$I265="",$M265=""),"",SUMIFS($M$2:M265,$I$2:I265,$I265,$A$2:A265,$A265)-$M265)</f>
        <v/>
      </c>
      <c r="X265" s="10">
        <f>IF(OR($A265="",$I265=""),"",SUMIFS($M$2:$M$4922,$I$2:$I$4922,$I265,$A$2:$A$4922,$A265))</f>
        <v/>
      </c>
      <c r="Y265" s="10">
        <f>IFERROR(VLOOKUP($I265,'02_Cad_Maquinas'!$B$2:$H$200,7,FALSE()),"")</f>
        <v/>
      </c>
      <c r="Z265" s="10">
        <f>IF(OR($X265="",$Y265=""),"",$Y265-$X265)</f>
        <v/>
      </c>
      <c r="AA265" s="11">
        <f>IF(OR($X265="",$Y265=""),"",$X265/$Y265)</f>
        <v/>
      </c>
      <c r="AB265" s="10" t="inlineStr">
        <is>
          <t>10176|EMBALAGEM</t>
        </is>
      </c>
      <c r="AC265" s="10">
        <f>IF($B265="","","|"&amp;SUBSTITUTE(TRIM(SUBSTITUTE(SUBSTITUTE(SUBSTITUTE(SUBSTITUTE(SUBSTITUTE(SUBSTITUTE(SUBSTITUTE(SUBSTITUTE(SUBSTITUTE(SUBSTITUTE(SUBSTITUTE(SUBSTITUTE(SUBSTITUTE(SUBSTITUTE(TRIM($B265&amp;""),CHAR(10)," "),CHAR(13)," "),"."," "),";"," "),","," "),"/"," "),"+"," "),"-"," "),"  "," "),"  "," "),"  "," "),"  "," "),"  "," "),"  "," "))," ","|")&amp;"|")</f>
        <v/>
      </c>
      <c r="AD265" s="10">
        <f>TRIM($I265&amp;"")</f>
        <v/>
      </c>
    </row>
    <row r="266" ht="24" customHeight="1">
      <c r="A266" s="9" t="n">
        <v>46202</v>
      </c>
      <c r="B266" s="10" t="n">
        <v>10176</v>
      </c>
      <c r="C266" s="10" t="inlineStr">
        <is>
          <t>M/C 0630 (MULTIMOVEIS)</t>
        </is>
      </c>
      <c r="D266" s="10" t="inlineStr">
        <is>
          <t>EMBALAGEM</t>
        </is>
      </c>
      <c r="E266" s="10" t="n">
        <v>300032</v>
      </c>
      <c r="F266" s="10" t="inlineStr">
        <is>
          <t>CADEIRA NOVA YORK 920</t>
        </is>
      </c>
      <c r="G266" s="10" t="inlineStr">
        <is>
          <t xml:space="preserve">EMBALAGEM </t>
        </is>
      </c>
      <c r="H266" s="10" t="inlineStr">
        <is>
          <t xml:space="preserve">EMBALAGEM </t>
        </is>
      </c>
      <c r="I266" s="9" t="inlineStr">
        <is>
          <t xml:space="preserve">EMBALAGEM </t>
        </is>
      </c>
      <c r="J266" s="9" t="n">
        <v>150</v>
      </c>
      <c r="K266" s="10">
        <f>IF($E266="","",IFERROR(INDEX('01_Cad_Pecas'!$H$2:$H$5000,MATCH($E266,'01_Cad_Pecas'!$D$2:$D$5000,0)),IFERROR(INDEX('01_Cad_Pecas'!$H$2:$H$5000,MATCH(VALUE($E266),'01_Cad_Pecas'!$D$2:$D$5000,0)),"")))</f>
        <v/>
      </c>
      <c r="L266" s="10">
        <f>IF($E266="","",IFERROR(INDEX('01_Cad_Pecas'!$I$2:$I$5000,MATCH($E266,'01_Cad_Pecas'!$D$2:$D$5000,0)),IFERROR(INDEX('01_Cad_Pecas'!$I$2:$I$5000,MATCH(VALUE($E266),'01_Cad_Pecas'!$D$2:$D$5000,0)),"")))</f>
        <v/>
      </c>
      <c r="M266" s="10">
        <f>IF(OR($J266="",$L266=""),"",IF($K266="",0,$K266)+$J266*$L266)</f>
        <v/>
      </c>
      <c r="N266" s="10" t="n">
        <v>46203</v>
      </c>
      <c r="O266" s="9" t="n">
        <v>150</v>
      </c>
      <c r="P266" s="10" t="n"/>
      <c r="Q266" s="10" t="n"/>
      <c r="R266" s="10">
        <f>IF(AND($P266&lt;&gt;"",$Q266&lt;&gt;""),($Q266-$P266)*1440,IF(AND($O266&lt;&gt;"",$L266&lt;&gt;""),IF($K266="",0,$K266)+$O266*$L266,""))</f>
        <v/>
      </c>
      <c r="S266" s="10" t="n"/>
      <c r="T266" s="10">
        <f>IF(OR($J266="",$O266=""),"",$O266/$J266)</f>
        <v/>
      </c>
      <c r="U266" s="10" t="n"/>
      <c r="V266" s="10">
        <f>IF($A266="","",IF(AND($A266&lt;&gt;"",NOT(OR($U266="Concluído",$U266="Concluido")),TODAY()&gt;$A266),"SIM","NÃO"))</f>
        <v/>
      </c>
      <c r="W266" s="10">
        <f>IF(OR($A266="",$I266="",$M266=""),"",SUMIFS($M$2:M266,$I$2:I266,$I266,$A$2:A266,$A266)-$M266)</f>
        <v/>
      </c>
      <c r="X266" s="10">
        <f>IF(OR($A266="",$I266=""),"",SUMIFS($M$2:$M$4922,$I$2:$I$4922,$I266,$A$2:$A$4922,$A266))</f>
        <v/>
      </c>
      <c r="Y266" s="10">
        <f>IFERROR(VLOOKUP($I266,'02_Cad_Maquinas'!$B$2:$H$200,7,FALSE()),"")</f>
        <v/>
      </c>
      <c r="Z266" s="10">
        <f>IF(OR($X266="",$Y266=""),"",$Y266-$X266)</f>
        <v/>
      </c>
      <c r="AA266" s="11">
        <f>IF(OR($X266="",$Y266=""),"",$X266/$Y266)</f>
        <v/>
      </c>
      <c r="AB266" s="10" t="inlineStr">
        <is>
          <t>10176|EMBALAGEM</t>
        </is>
      </c>
      <c r="AC266" s="10">
        <f>IF($B266="","","|"&amp;SUBSTITUTE(TRIM(SUBSTITUTE(SUBSTITUTE(SUBSTITUTE(SUBSTITUTE(SUBSTITUTE(SUBSTITUTE(SUBSTITUTE(SUBSTITUTE(SUBSTITUTE(SUBSTITUTE(SUBSTITUTE(SUBSTITUTE(SUBSTITUTE(SUBSTITUTE(TRIM($B266&amp;""),CHAR(10)," "),CHAR(13)," "),"."," "),";"," "),","," "),"/"," "),"+"," "),"-"," "),"  "," "),"  "," "),"  "," "),"  "," "),"  "," "),"  "," "))," ","|")&amp;"|")</f>
        <v/>
      </c>
      <c r="AD266" s="10">
        <f>TRIM($I266&amp;"")</f>
        <v/>
      </c>
    </row>
    <row r="267" ht="24" customHeight="1">
      <c r="A267" s="9" t="n">
        <v>46202</v>
      </c>
      <c r="B267" s="10" t="n">
        <v>10176</v>
      </c>
      <c r="C267" s="10" t="inlineStr">
        <is>
          <t>M/C 0630 (MULTIMOVEIS)</t>
        </is>
      </c>
      <c r="D267" s="10" t="inlineStr">
        <is>
          <t>EMBALAGEM</t>
        </is>
      </c>
      <c r="E267" s="10" t="n">
        <v>300048</v>
      </c>
      <c r="F267" s="10" t="inlineStr">
        <is>
          <t>CADEIRA SANTIAGO</t>
        </is>
      </c>
      <c r="G267" s="10" t="inlineStr">
        <is>
          <t xml:space="preserve">EMBALAGEM </t>
        </is>
      </c>
      <c r="H267" s="10" t="inlineStr">
        <is>
          <t xml:space="preserve">EMBALAGEM </t>
        </is>
      </c>
      <c r="I267" s="9" t="inlineStr">
        <is>
          <t xml:space="preserve">EMBALAGEM </t>
        </is>
      </c>
      <c r="J267" s="9" t="n">
        <v>30</v>
      </c>
      <c r="K267" s="10">
        <f>IF($E267="","",IFERROR(INDEX('01_Cad_Pecas'!$H$2:$H$5000,MATCH($E267,'01_Cad_Pecas'!$D$2:$D$5000,0)),IFERROR(INDEX('01_Cad_Pecas'!$H$2:$H$5000,MATCH(VALUE($E267),'01_Cad_Pecas'!$D$2:$D$5000,0)),"")))</f>
        <v/>
      </c>
      <c r="L267" s="10">
        <f>IF($E267="","",IFERROR(INDEX('01_Cad_Pecas'!$I$2:$I$5000,MATCH($E267,'01_Cad_Pecas'!$D$2:$D$5000,0)),IFERROR(INDEX('01_Cad_Pecas'!$I$2:$I$5000,MATCH(VALUE($E267),'01_Cad_Pecas'!$D$2:$D$5000,0)),"")))</f>
        <v/>
      </c>
      <c r="M267" s="10">
        <f>IF(OR($J267="",$L267=""),"",IF($K267="",0,$K267)+$J267*$L267)</f>
        <v/>
      </c>
      <c r="N267" s="10" t="n">
        <v>46203</v>
      </c>
      <c r="O267" s="9" t="n">
        <v>30</v>
      </c>
      <c r="P267" s="10" t="n"/>
      <c r="Q267" s="10" t="n"/>
      <c r="R267" s="10">
        <f>IF(AND($P267&lt;&gt;"",$Q267&lt;&gt;""),($Q267-$P267)*1440,IF(AND($O267&lt;&gt;"",$L267&lt;&gt;""),IF($K267="",0,$K267)+$O267*$L267,""))</f>
        <v/>
      </c>
      <c r="S267" s="10" t="n"/>
      <c r="T267" s="10">
        <f>IF(OR($J267="",$O267=""),"",$O267/$J267)</f>
        <v/>
      </c>
      <c r="U267" s="10" t="n"/>
      <c r="V267" s="10">
        <f>IF($A267="","",IF(AND($A267&lt;&gt;"",NOT(OR($U267="Concluído",$U267="Concluido")),TODAY()&gt;$A267),"SIM","NÃO"))</f>
        <v/>
      </c>
      <c r="W267" s="10">
        <f>IF(OR($A267="",$I267="",$M267=""),"",SUMIFS($M$2:M267,$I$2:I267,$I267,$A$2:A267,$A267)-$M267)</f>
        <v/>
      </c>
      <c r="X267" s="10">
        <f>IF(OR($A267="",$I267=""),"",SUMIFS($M$2:$M$4922,$I$2:$I$4922,$I267,$A$2:$A$4922,$A267))</f>
        <v/>
      </c>
      <c r="Y267" s="10">
        <f>IFERROR(VLOOKUP($I267,'02_Cad_Maquinas'!$B$2:$H$200,7,FALSE()),"")</f>
        <v/>
      </c>
      <c r="Z267" s="10">
        <f>IF(OR($X267="",$Y267=""),"",$Y267-$X267)</f>
        <v/>
      </c>
      <c r="AA267" s="11">
        <f>IF(OR($X267="",$Y267=""),"",$X267/$Y267)</f>
        <v/>
      </c>
      <c r="AB267" s="10" t="inlineStr">
        <is>
          <t>10176|EMBALAGEM</t>
        </is>
      </c>
      <c r="AC267" s="10">
        <f>IF($B267="","","|"&amp;SUBSTITUTE(TRIM(SUBSTITUTE(SUBSTITUTE(SUBSTITUTE(SUBSTITUTE(SUBSTITUTE(SUBSTITUTE(SUBSTITUTE(SUBSTITUTE(SUBSTITUTE(SUBSTITUTE(SUBSTITUTE(SUBSTITUTE(SUBSTITUTE(SUBSTITUTE(TRIM($B267&amp;""),CHAR(10)," "),CHAR(13)," "),"."," "),";"," "),","," "),"/"," "),"+"," "),"-"," "),"  "," "),"  "," "),"  "," "),"  "," "),"  "," "),"  "," "))," ","|")&amp;"|")</f>
        <v/>
      </c>
      <c r="AD267" s="10">
        <f>TRIM($I267&amp;"")</f>
        <v/>
      </c>
    </row>
    <row r="268" ht="36" customHeight="1">
      <c r="A268" s="9" t="n">
        <v>46203</v>
      </c>
      <c r="B268" s="10" t="n">
        <v>10163</v>
      </c>
      <c r="C268" s="10" t="inlineStr">
        <is>
          <t>33751 MULTIMOVEIS ESPORTAÇÃO</t>
        </is>
      </c>
      <c r="D268" s="10" t="inlineStr">
        <is>
          <t xml:space="preserve">EMBALAGEM </t>
        </is>
      </c>
      <c r="E268" s="10" t="n">
        <v>2001241</v>
      </c>
      <c r="F268" s="10" t="inlineStr">
        <is>
          <t>MESA MIAMI 1,20X0,80 VOL 1/1</t>
        </is>
      </c>
      <c r="G268" s="10" t="inlineStr">
        <is>
          <t xml:space="preserve">EMBALAGEM </t>
        </is>
      </c>
      <c r="H268" s="10" t="inlineStr">
        <is>
          <t xml:space="preserve">EMBALAGEM </t>
        </is>
      </c>
      <c r="I268" s="9" t="inlineStr">
        <is>
          <t xml:space="preserve">EMBALAGEM </t>
        </is>
      </c>
      <c r="J268" s="9" t="n">
        <v>30</v>
      </c>
      <c r="K268" s="10">
        <f>IF($E268="","",IFERROR(INDEX('01_Cad_Pecas'!$H$2:$H$5000,MATCH($E268,'01_Cad_Pecas'!$D$2:$D$5000,0)),IFERROR(INDEX('01_Cad_Pecas'!$H$2:$H$5000,MATCH(VALUE($E268),'01_Cad_Pecas'!$D$2:$D$5000,0)),"")))</f>
        <v/>
      </c>
      <c r="L268" s="10">
        <f>IF($E268="","",IFERROR(INDEX('01_Cad_Pecas'!$I$2:$I$5000,MATCH($E268,'01_Cad_Pecas'!$D$2:$D$5000,0)),IFERROR(INDEX('01_Cad_Pecas'!$I$2:$I$5000,MATCH(VALUE($E268),'01_Cad_Pecas'!$D$2:$D$5000,0)),"")))</f>
        <v/>
      </c>
      <c r="M268" s="10">
        <f>IF(OR($J268="",$L268=""),"",IF($K268="",0,$K268)+$J268*$L268)</f>
        <v/>
      </c>
      <c r="N268" s="10" t="n">
        <v>46206</v>
      </c>
      <c r="O268" s="10" t="n">
        <v>30</v>
      </c>
      <c r="P268" s="10" t="n"/>
      <c r="Q268" s="10" t="n"/>
      <c r="R268" s="10">
        <f>IF(AND($P268&lt;&gt;"",$Q268&lt;&gt;""),($Q268-$P268)*1440,IF(AND($O268&lt;&gt;"",$L268&lt;&gt;""),IF($K268="",0,$K268)+$O268*$L268,""))</f>
        <v/>
      </c>
      <c r="S268" s="10" t="n"/>
      <c r="T268" s="10">
        <f>IF(OR($J268="",$O268=""),"",$O268/$J268)</f>
        <v/>
      </c>
      <c r="U268" s="10" t="inlineStr">
        <is>
          <t>Concluído</t>
        </is>
      </c>
      <c r="V268" s="10">
        <f>IF($A268="","",IF(AND($A268&lt;&gt;"",NOT(OR($U268="Concluído",$U268="Concluido")),TODAY()&gt;$A268),"SIM","NÃO"))</f>
        <v/>
      </c>
      <c r="W268" s="10">
        <f>IF(OR($A268="",$I268="",$M268=""),"",SUMIFS($M$2:M268,$I$2:I268,$I268,$A$2:A268,$A268)-$M268)</f>
        <v/>
      </c>
      <c r="X268" s="10">
        <f>IF(OR($A268="",$I268=""),"",SUMIFS($M$2:$M$4922,$I$2:$I$4922,$I268,$A$2:$A$4922,$A268))</f>
        <v/>
      </c>
      <c r="Y268" s="10">
        <f>IFERROR(VLOOKUP($I268,'02_Cad_Maquinas'!$B$2:$H$200,7,FALSE()),"")</f>
        <v/>
      </c>
      <c r="Z268" s="10">
        <f>IF(OR($X268="",$Y268=""),"",$Y268-$X268)</f>
        <v/>
      </c>
      <c r="AA268" s="11">
        <f>IF(OR($X268="",$Y268=""),"",$X268/$Y268)</f>
        <v/>
      </c>
      <c r="AB268" s="10" t="inlineStr">
        <is>
          <t>10163|EMBALAGEM</t>
        </is>
      </c>
      <c r="AC268" s="10">
        <f>IF($B268="","","|"&amp;SUBSTITUTE(TRIM(SUBSTITUTE(SUBSTITUTE(SUBSTITUTE(SUBSTITUTE(SUBSTITUTE(SUBSTITUTE(SUBSTITUTE(SUBSTITUTE(SUBSTITUTE(SUBSTITUTE(SUBSTITUTE(SUBSTITUTE(SUBSTITUTE(SUBSTITUTE(TRIM($B268&amp;""),CHAR(10)," "),CHAR(13)," "),"."," "),";"," "),","," "),"/"," "),"+"," "),"-"," "),"  "," "),"  "," "),"  "," "),"  "," "),"  "," "),"  "," "))," ","|")&amp;"|")</f>
        <v/>
      </c>
      <c r="AD268" s="10">
        <f>TRIM($I268&amp;"")</f>
        <v/>
      </c>
    </row>
    <row r="269" ht="36" customHeight="1">
      <c r="A269" s="9" t="n">
        <v>46203</v>
      </c>
      <c r="B269" s="10" t="n">
        <v>10163</v>
      </c>
      <c r="C269" s="10" t="inlineStr">
        <is>
          <t>33751 MULTIMOVEIS ESPORTAÇÃO</t>
        </is>
      </c>
      <c r="D269" s="10" t="inlineStr">
        <is>
          <t xml:space="preserve">EMBALAGEM </t>
        </is>
      </c>
      <c r="E269" s="10" t="n">
        <v>2001311</v>
      </c>
      <c r="F269" s="10" t="inlineStr">
        <is>
          <t>MESA MIAMI 1,37X0,80 VOL 1/1</t>
        </is>
      </c>
      <c r="G269" s="10" t="inlineStr">
        <is>
          <t xml:space="preserve">EMBALAGEM </t>
        </is>
      </c>
      <c r="H269" s="10" t="inlineStr">
        <is>
          <t xml:space="preserve">EMBALAGEM </t>
        </is>
      </c>
      <c r="I269" s="9" t="inlineStr">
        <is>
          <t xml:space="preserve">EMBALAGEM </t>
        </is>
      </c>
      <c r="J269" s="9" t="n">
        <v>20</v>
      </c>
      <c r="K269" s="10">
        <f>IF($E269="","",IFERROR(INDEX('01_Cad_Pecas'!$H$2:$H$5000,MATCH($E269,'01_Cad_Pecas'!$D$2:$D$5000,0)),IFERROR(INDEX('01_Cad_Pecas'!$H$2:$H$5000,MATCH(VALUE($E269),'01_Cad_Pecas'!$D$2:$D$5000,0)),"")))</f>
        <v/>
      </c>
      <c r="L269" s="10">
        <f>IF($E269="","",IFERROR(INDEX('01_Cad_Pecas'!$I$2:$I$5000,MATCH($E269,'01_Cad_Pecas'!$D$2:$D$5000,0)),IFERROR(INDEX('01_Cad_Pecas'!$I$2:$I$5000,MATCH(VALUE($E269),'01_Cad_Pecas'!$D$2:$D$5000,0)),"")))</f>
        <v/>
      </c>
      <c r="M269" s="10">
        <f>IF(OR($J269="",$L269=""),"",IF($K269="",0,$K269)+$J269*$L269)</f>
        <v/>
      </c>
      <c r="N269" s="10" t="n">
        <v>46206</v>
      </c>
      <c r="O269" s="10" t="n">
        <v>20</v>
      </c>
      <c r="P269" s="10" t="n"/>
      <c r="Q269" s="10" t="n"/>
      <c r="R269" s="10">
        <f>IF(AND($P269&lt;&gt;"",$Q269&lt;&gt;""),($Q269-$P269)*1440,IF(AND($O269&lt;&gt;"",$L269&lt;&gt;""),IF($K269="",0,$K269)+$O269*$L269,""))</f>
        <v/>
      </c>
      <c r="S269" s="10" t="n"/>
      <c r="T269" s="10">
        <f>IF(OR($J269="",$O269=""),"",$O269/$J269)</f>
        <v/>
      </c>
      <c r="U269" s="10" t="inlineStr">
        <is>
          <t>Concluído</t>
        </is>
      </c>
      <c r="V269" s="10">
        <f>IF($A269="","",IF(AND($A269&lt;&gt;"",NOT(OR($U269="Concluído",$U269="Concluido")),TODAY()&gt;$A269),"SIM","NÃO"))</f>
        <v/>
      </c>
      <c r="W269" s="10">
        <f>IF(OR($A269="",$I269="",$M269=""),"",SUMIFS($M$2:M269,$I$2:I269,$I269,$A$2:A269,$A269)-$M269)</f>
        <v/>
      </c>
      <c r="X269" s="10">
        <f>IF(OR($A269="",$I269=""),"",SUMIFS($M$2:$M$4922,$I$2:$I$4922,$I269,$A$2:$A$4922,$A269))</f>
        <v/>
      </c>
      <c r="Y269" s="10">
        <f>IFERROR(VLOOKUP($I269,'02_Cad_Maquinas'!$B$2:$H$200,7,FALSE()),"")</f>
        <v/>
      </c>
      <c r="Z269" s="10">
        <f>IF(OR($X269="",$Y269=""),"",$Y269-$X269)</f>
        <v/>
      </c>
      <c r="AA269" s="11">
        <f>IF(OR($X269="",$Y269=""),"",$X269/$Y269)</f>
        <v/>
      </c>
      <c r="AB269" s="10" t="inlineStr">
        <is>
          <t>10163|EMBALAGEM</t>
        </is>
      </c>
      <c r="AC269" s="10">
        <f>IF($B269="","","|"&amp;SUBSTITUTE(TRIM(SUBSTITUTE(SUBSTITUTE(SUBSTITUTE(SUBSTITUTE(SUBSTITUTE(SUBSTITUTE(SUBSTITUTE(SUBSTITUTE(SUBSTITUTE(SUBSTITUTE(SUBSTITUTE(SUBSTITUTE(SUBSTITUTE(SUBSTITUTE(TRIM($B269&amp;""),CHAR(10)," "),CHAR(13)," "),"."," "),";"," "),","," "),"/"," "),"+"," "),"-"," "),"  "," "),"  "," "),"  "," "),"  "," "),"  "," "),"  "," "))," ","|")&amp;"|")</f>
        <v/>
      </c>
      <c r="AD269" s="10">
        <f>TRIM($I269&amp;"")</f>
        <v/>
      </c>
    </row>
    <row r="270" ht="36" customHeight="1">
      <c r="A270" s="9" t="n">
        <v>46203</v>
      </c>
      <c r="B270" s="10" t="n">
        <v>10163</v>
      </c>
      <c r="C270" s="10" t="inlineStr">
        <is>
          <t>33751 MULTIMOVEIS ESPORTAÇÃO</t>
        </is>
      </c>
      <c r="D270" s="10" t="inlineStr">
        <is>
          <t xml:space="preserve">EMBALAGEM </t>
        </is>
      </c>
      <c r="E270" s="10" t="n">
        <v>2003121</v>
      </c>
      <c r="F270" s="10" t="inlineStr">
        <is>
          <t>MESA NOVA YORK 1,20X0,90 VOL 1/2</t>
        </is>
      </c>
      <c r="G270" s="10" t="inlineStr">
        <is>
          <t xml:space="preserve">EMBALAGEM </t>
        </is>
      </c>
      <c r="H270" s="10" t="inlineStr">
        <is>
          <t xml:space="preserve">EMBALAGEM </t>
        </is>
      </c>
      <c r="I270" s="9" t="inlineStr">
        <is>
          <t xml:space="preserve">EMBALAGEM </t>
        </is>
      </c>
      <c r="J270" s="9" t="n">
        <v>10</v>
      </c>
      <c r="K270" s="10">
        <f>IF($E270="","",IFERROR(INDEX('01_Cad_Pecas'!$H$2:$H$5000,MATCH($E270,'01_Cad_Pecas'!$D$2:$D$5000,0)),IFERROR(INDEX('01_Cad_Pecas'!$H$2:$H$5000,MATCH(VALUE($E270),'01_Cad_Pecas'!$D$2:$D$5000,0)),"")))</f>
        <v/>
      </c>
      <c r="L270" s="10">
        <f>IF($E270="","",IFERROR(INDEX('01_Cad_Pecas'!$I$2:$I$5000,MATCH($E270,'01_Cad_Pecas'!$D$2:$D$5000,0)),IFERROR(INDEX('01_Cad_Pecas'!$I$2:$I$5000,MATCH(VALUE($E270),'01_Cad_Pecas'!$D$2:$D$5000,0)),"")))</f>
        <v/>
      </c>
      <c r="M270" s="10">
        <f>IF(OR($J270="",$L270=""),"",IF($K270="",0,$K270)+$J270*$L270)</f>
        <v/>
      </c>
      <c r="N270" s="10" t="n">
        <v>46206</v>
      </c>
      <c r="O270" s="10" t="n">
        <v>10</v>
      </c>
      <c r="P270" s="10" t="n"/>
      <c r="Q270" s="10" t="n"/>
      <c r="R270" s="10">
        <f>IF(AND($P270&lt;&gt;"",$Q270&lt;&gt;""),($Q270-$P270)*1440,IF(AND($O270&lt;&gt;"",$L270&lt;&gt;""),IF($K270="",0,$K270)+$O270*$L270,""))</f>
        <v/>
      </c>
      <c r="S270" s="10" t="n"/>
      <c r="T270" s="10">
        <f>IF(OR($J270="",$O270=""),"",$O270/$J270)</f>
        <v/>
      </c>
      <c r="U270" s="10" t="inlineStr">
        <is>
          <t>Concluído</t>
        </is>
      </c>
      <c r="V270" s="10">
        <f>IF($A270="","",IF(AND($A270&lt;&gt;"",NOT(OR($U270="Concluído",$U270="Concluido")),TODAY()&gt;$A270),"SIM","NÃO"))</f>
        <v/>
      </c>
      <c r="W270" s="10">
        <f>IF(OR($A270="",$I270="",$M270=""),"",SUMIFS($M$2:M270,$I$2:I270,$I270,$A$2:A270,$A270)-$M270)</f>
        <v/>
      </c>
      <c r="X270" s="10">
        <f>IF(OR($A270="",$I270=""),"",SUMIFS($M$2:$M$4922,$I$2:$I$4922,$I270,$A$2:$A$4922,$A270))</f>
        <v/>
      </c>
      <c r="Y270" s="10">
        <f>IFERROR(VLOOKUP($I270,'02_Cad_Maquinas'!$B$2:$H$200,7,FALSE()),"")</f>
        <v/>
      </c>
      <c r="Z270" s="10">
        <f>IF(OR($X270="",$Y270=""),"",$Y270-$X270)</f>
        <v/>
      </c>
      <c r="AA270" s="11">
        <f>IF(OR($X270="",$Y270=""),"",$X270/$Y270)</f>
        <v/>
      </c>
      <c r="AB270" s="10" t="inlineStr">
        <is>
          <t>10163|EMBALAGEM</t>
        </is>
      </c>
      <c r="AC270" s="10">
        <f>IF($B270="","","|"&amp;SUBSTITUTE(TRIM(SUBSTITUTE(SUBSTITUTE(SUBSTITUTE(SUBSTITUTE(SUBSTITUTE(SUBSTITUTE(SUBSTITUTE(SUBSTITUTE(SUBSTITUTE(SUBSTITUTE(SUBSTITUTE(SUBSTITUTE(SUBSTITUTE(SUBSTITUTE(TRIM($B270&amp;""),CHAR(10)," "),CHAR(13)," "),"."," "),";"," "),","," "),"/"," "),"+"," "),"-"," "),"  "," "),"  "," "),"  "," "),"  "," "),"  "," "),"  "," "))," ","|")&amp;"|")</f>
        <v/>
      </c>
      <c r="AD270" s="10">
        <f>TRIM($I270&amp;"")</f>
        <v/>
      </c>
    </row>
    <row r="271" ht="36" customHeight="1">
      <c r="A271" s="9" t="n">
        <v>46203</v>
      </c>
      <c r="B271" s="10" t="n">
        <v>10163</v>
      </c>
      <c r="C271" s="10" t="inlineStr">
        <is>
          <t>33751 MULTIMOVEIS ESPORTAÇÃO</t>
        </is>
      </c>
      <c r="D271" s="10" t="inlineStr">
        <is>
          <t xml:space="preserve">EMBALAGEM </t>
        </is>
      </c>
      <c r="E271" s="10" t="n">
        <v>2003122</v>
      </c>
      <c r="F271" s="10" t="inlineStr">
        <is>
          <t>TAMPO C/ VIDRO LIGHT PLUS 1200X900X15MM</t>
        </is>
      </c>
      <c r="G271" s="10" t="inlineStr">
        <is>
          <t xml:space="preserve">EMBALAGEM </t>
        </is>
      </c>
      <c r="H271" s="10" t="inlineStr">
        <is>
          <t xml:space="preserve">EMBALAGEM </t>
        </is>
      </c>
      <c r="I271" s="9" t="inlineStr">
        <is>
          <t xml:space="preserve">EMBALAGEM </t>
        </is>
      </c>
      <c r="J271" s="9" t="n">
        <v>10</v>
      </c>
      <c r="K271" s="10">
        <f>IF($E271="","",IFERROR(INDEX('01_Cad_Pecas'!$H$2:$H$5000,MATCH($E271,'01_Cad_Pecas'!$D$2:$D$5000,0)),IFERROR(INDEX('01_Cad_Pecas'!$H$2:$H$5000,MATCH(VALUE($E271),'01_Cad_Pecas'!$D$2:$D$5000,0)),"")))</f>
        <v/>
      </c>
      <c r="L271" s="10">
        <f>IF($E271="","",IFERROR(INDEX('01_Cad_Pecas'!$I$2:$I$5000,MATCH($E271,'01_Cad_Pecas'!$D$2:$D$5000,0)),IFERROR(INDEX('01_Cad_Pecas'!$I$2:$I$5000,MATCH(VALUE($E271),'01_Cad_Pecas'!$D$2:$D$5000,0)),"")))</f>
        <v/>
      </c>
      <c r="M271" s="10">
        <f>IF(OR($J271="",$L271=""),"",IF($K271="",0,$K271)+$J271*$L271)</f>
        <v/>
      </c>
      <c r="N271" s="10" t="n">
        <v>46206</v>
      </c>
      <c r="O271" s="10" t="n">
        <v>10</v>
      </c>
      <c r="P271" s="10" t="n"/>
      <c r="Q271" s="10" t="n"/>
      <c r="R271" s="10">
        <f>IF(AND($P271&lt;&gt;"",$Q271&lt;&gt;""),($Q271-$P271)*1440,IF(AND($O271&lt;&gt;"",$L271&lt;&gt;""),IF($K271="",0,$K271)+$O271*$L271,""))</f>
        <v/>
      </c>
      <c r="S271" s="10" t="n"/>
      <c r="T271" s="10">
        <f>IF(OR($J271="",$O271=""),"",$O271/$J271)</f>
        <v/>
      </c>
      <c r="U271" s="10" t="inlineStr">
        <is>
          <t>Concluído</t>
        </is>
      </c>
      <c r="V271" s="10">
        <f>IF($A271="","",IF(AND($A271&lt;&gt;"",NOT(OR($U271="Concluído",$U271="Concluido")),TODAY()&gt;$A271),"SIM","NÃO"))</f>
        <v/>
      </c>
      <c r="W271" s="10">
        <f>IF(OR($A271="",$I271="",$M271=""),"",SUMIFS($M$2:M271,$I$2:I271,$I271,$A$2:A271,$A271)-$M271)</f>
        <v/>
      </c>
      <c r="X271" s="10">
        <f>IF(OR($A271="",$I271=""),"",SUMIFS($M$2:$M$4922,$I$2:$I$4922,$I271,$A$2:$A$4922,$A271))</f>
        <v/>
      </c>
      <c r="Y271" s="10">
        <f>IFERROR(VLOOKUP($I271,'02_Cad_Maquinas'!$B$2:$H$200,7,FALSE()),"")</f>
        <v/>
      </c>
      <c r="Z271" s="10">
        <f>IF(OR($X271="",$Y271=""),"",$Y271-$X271)</f>
        <v/>
      </c>
      <c r="AA271" s="11">
        <f>IF(OR($X271="",$Y271=""),"",$X271/$Y271)</f>
        <v/>
      </c>
      <c r="AB271" s="10" t="inlineStr">
        <is>
          <t>10163|EMBALAGEM</t>
        </is>
      </c>
      <c r="AC271" s="10">
        <f>IF($B271="","","|"&amp;SUBSTITUTE(TRIM(SUBSTITUTE(SUBSTITUTE(SUBSTITUTE(SUBSTITUTE(SUBSTITUTE(SUBSTITUTE(SUBSTITUTE(SUBSTITUTE(SUBSTITUTE(SUBSTITUTE(SUBSTITUTE(SUBSTITUTE(SUBSTITUTE(SUBSTITUTE(TRIM($B271&amp;""),CHAR(10)," "),CHAR(13)," "),"."," "),";"," "),","," "),"/"," "),"+"," "),"-"," "),"  "," "),"  "," "),"  "," "),"  "," "),"  "," "),"  "," "))," ","|")&amp;"|")</f>
        <v/>
      </c>
      <c r="AD271" s="10">
        <f>TRIM($I271&amp;"")</f>
        <v/>
      </c>
    </row>
    <row r="272" ht="36" customHeight="1">
      <c r="A272" s="9" t="n">
        <v>46203</v>
      </c>
      <c r="B272" s="10" t="n">
        <v>10163</v>
      </c>
      <c r="C272" s="10" t="inlineStr">
        <is>
          <t>33751 MULTIMOVEIS ESPORTAÇÃO</t>
        </is>
      </c>
      <c r="D272" s="10" t="inlineStr">
        <is>
          <t xml:space="preserve">EMBALAGEM </t>
        </is>
      </c>
      <c r="E272" s="10" t="n">
        <v>2005102</v>
      </c>
      <c r="F272" s="10" t="inlineStr">
        <is>
          <t>TAMPO REDONDO LIGHT 1030X1030X18 - VITREO</t>
        </is>
      </c>
      <c r="G272" s="10" t="inlineStr">
        <is>
          <t xml:space="preserve">EMBALAGEM </t>
        </is>
      </c>
      <c r="H272" s="10" t="inlineStr">
        <is>
          <t xml:space="preserve">EMBALAGEM </t>
        </is>
      </c>
      <c r="I272" s="9" t="inlineStr">
        <is>
          <t xml:space="preserve">EMBALAGEM </t>
        </is>
      </c>
      <c r="J272" s="9" t="n">
        <v>30</v>
      </c>
      <c r="K272" s="10">
        <f>IF($E272="","",IFERROR(INDEX('01_Cad_Pecas'!$H$2:$H$5000,MATCH($E272,'01_Cad_Pecas'!$D$2:$D$5000,0)),IFERROR(INDEX('01_Cad_Pecas'!$H$2:$H$5000,MATCH(VALUE($E272),'01_Cad_Pecas'!$D$2:$D$5000,0)),"")))</f>
        <v/>
      </c>
      <c r="L272" s="10">
        <f>IF($E272="","",IFERROR(INDEX('01_Cad_Pecas'!$I$2:$I$5000,MATCH($E272,'01_Cad_Pecas'!$D$2:$D$5000,0)),IFERROR(INDEX('01_Cad_Pecas'!$I$2:$I$5000,MATCH(VALUE($E272),'01_Cad_Pecas'!$D$2:$D$5000,0)),"")))</f>
        <v/>
      </c>
      <c r="M272" s="10">
        <f>IF(OR($J272="",$L272=""),"",IF($K272="",0,$K272)+$J272*$L272)</f>
        <v/>
      </c>
      <c r="N272" s="10" t="n">
        <v>46206</v>
      </c>
      <c r="O272" s="10" t="n">
        <v>30</v>
      </c>
      <c r="P272" s="10" t="n"/>
      <c r="Q272" s="10" t="n"/>
      <c r="R272" s="10">
        <f>IF(AND($P272&lt;&gt;"",$Q272&lt;&gt;""),($Q272-$P272)*1440,IF(AND($O272&lt;&gt;"",$L272&lt;&gt;""),IF($K272="",0,$K272)+$O272*$L272,""))</f>
        <v/>
      </c>
      <c r="S272" s="10" t="n"/>
      <c r="T272" s="10">
        <f>IF(OR($J272="",$O272=""),"",$O272/$J272)</f>
        <v/>
      </c>
      <c r="U272" s="10" t="inlineStr">
        <is>
          <t>Concluído</t>
        </is>
      </c>
      <c r="V272" s="10">
        <f>IF($A272="","",IF(AND($A272&lt;&gt;"",NOT(OR($U272="Concluído",$U272="Concluido")),TODAY()&gt;$A272),"SIM","NÃO"))</f>
        <v/>
      </c>
      <c r="W272" s="10">
        <f>IF(OR($A272="",$I272="",$M272=""),"",SUMIFS($M$2:M272,$I$2:I272,$I272,$A$2:A272,$A272)-$M272)</f>
        <v/>
      </c>
      <c r="X272" s="10">
        <f>IF(OR($A272="",$I272=""),"",SUMIFS($M$2:$M$4922,$I$2:$I$4922,$I272,$A$2:$A$4922,$A272))</f>
        <v/>
      </c>
      <c r="Y272" s="10">
        <f>IFERROR(VLOOKUP($I272,'02_Cad_Maquinas'!$B$2:$H$200,7,FALSE()),"")</f>
        <v/>
      </c>
      <c r="Z272" s="10">
        <f>IF(OR($X272="",$Y272=""),"",$Y272-$X272)</f>
        <v/>
      </c>
      <c r="AA272" s="11">
        <f>IF(OR($X272="",$Y272=""),"",$X272/$Y272)</f>
        <v/>
      </c>
      <c r="AB272" s="10" t="inlineStr">
        <is>
          <t>10163|EMBALAGEM</t>
        </is>
      </c>
      <c r="AC272" s="10">
        <f>IF($B272="","","|"&amp;SUBSTITUTE(TRIM(SUBSTITUTE(SUBSTITUTE(SUBSTITUTE(SUBSTITUTE(SUBSTITUTE(SUBSTITUTE(SUBSTITUTE(SUBSTITUTE(SUBSTITUTE(SUBSTITUTE(SUBSTITUTE(SUBSTITUTE(SUBSTITUTE(SUBSTITUTE(TRIM($B272&amp;""),CHAR(10)," "),CHAR(13)," "),"."," "),";"," "),","," "),"/"," "),"+"," "),"-"," "),"  "," "),"  "," "),"  "," "),"  "," "),"  "," "),"  "," "))," ","|")&amp;"|")</f>
        <v/>
      </c>
      <c r="AD272" s="10">
        <f>TRIM($I272&amp;"")</f>
        <v/>
      </c>
    </row>
    <row r="273" ht="36" customHeight="1">
      <c r="A273" s="9" t="n">
        <v>46203</v>
      </c>
      <c r="B273" s="10" t="n">
        <v>10163</v>
      </c>
      <c r="C273" s="10" t="inlineStr">
        <is>
          <t>33751 MULTIMOVEIS ESPORTAÇÃO</t>
        </is>
      </c>
      <c r="D273" s="10" t="inlineStr">
        <is>
          <t xml:space="preserve">EMBALAGEM </t>
        </is>
      </c>
      <c r="E273" s="10" t="n">
        <v>2005221</v>
      </c>
      <c r="F273" s="10" t="inlineStr">
        <is>
          <t>BASE MESA ATHENAS 1,20 / 1,35 VOL 1/2</t>
        </is>
      </c>
      <c r="G273" s="10" t="inlineStr">
        <is>
          <t xml:space="preserve">EMBALAGEM </t>
        </is>
      </c>
      <c r="H273" s="10" t="inlineStr">
        <is>
          <t xml:space="preserve">EMBALAGEM </t>
        </is>
      </c>
      <c r="I273" s="9" t="inlineStr">
        <is>
          <t xml:space="preserve">EMBALAGEM </t>
        </is>
      </c>
      <c r="J273" s="9" t="n">
        <v>130</v>
      </c>
      <c r="K273" s="10">
        <f>IF($E273="","",IFERROR(INDEX('01_Cad_Pecas'!$H$2:$H$5000,MATCH($E273,'01_Cad_Pecas'!$D$2:$D$5000,0)),IFERROR(INDEX('01_Cad_Pecas'!$H$2:$H$5000,MATCH(VALUE($E273),'01_Cad_Pecas'!$D$2:$D$5000,0)),"")))</f>
        <v/>
      </c>
      <c r="L273" s="10">
        <f>IF($E273="","",IFERROR(INDEX('01_Cad_Pecas'!$I$2:$I$5000,MATCH($E273,'01_Cad_Pecas'!$D$2:$D$5000,0)),IFERROR(INDEX('01_Cad_Pecas'!$I$2:$I$5000,MATCH(VALUE($E273),'01_Cad_Pecas'!$D$2:$D$5000,0)),"")))</f>
        <v/>
      </c>
      <c r="M273" s="10">
        <f>IF(OR($J273="",$L273=""),"",IF($K273="",0,$K273)+$J273*$L273)</f>
        <v/>
      </c>
      <c r="N273" s="10" t="n">
        <v>46206</v>
      </c>
      <c r="O273" s="10" t="n">
        <v>130</v>
      </c>
      <c r="P273" s="10" t="n"/>
      <c r="Q273" s="10" t="n"/>
      <c r="R273" s="10">
        <f>IF(AND($P273&lt;&gt;"",$Q273&lt;&gt;""),($Q273-$P273)*1440,IF(AND($O273&lt;&gt;"",$L273&lt;&gt;""),IF($K273="",0,$K273)+$O273*$L273,""))</f>
        <v/>
      </c>
      <c r="S273" s="10" t="n"/>
      <c r="T273" s="10">
        <f>IF(OR($J273="",$O273=""),"",$O273/$J273)</f>
        <v/>
      </c>
      <c r="U273" s="10" t="inlineStr">
        <is>
          <t>Concluído</t>
        </is>
      </c>
      <c r="V273" s="10">
        <f>IF($A273="","",IF(AND($A273&lt;&gt;"",NOT(OR($U273="Concluído",$U273="Concluido")),TODAY()&gt;$A273),"SIM","NÃO"))</f>
        <v/>
      </c>
      <c r="W273" s="10">
        <f>IF(OR($A273="",$I273="",$M273=""),"",SUMIFS($M$2:M273,$I$2:I273,$I273,$A$2:A273,$A273)-$M273)</f>
        <v/>
      </c>
      <c r="X273" s="10">
        <f>IF(OR($A273="",$I273=""),"",SUMIFS($M$2:$M$4922,$I$2:$I$4922,$I273,$A$2:$A$4922,$A273))</f>
        <v/>
      </c>
      <c r="Y273" s="10">
        <f>IFERROR(VLOOKUP($I273,'02_Cad_Maquinas'!$B$2:$H$200,7,FALSE()),"")</f>
        <v/>
      </c>
      <c r="Z273" s="10">
        <f>IF(OR($X273="",$Y273=""),"",$Y273-$X273)</f>
        <v/>
      </c>
      <c r="AA273" s="11">
        <f>IF(OR($X273="",$Y273=""),"",$X273/$Y273)</f>
        <v/>
      </c>
      <c r="AB273" s="10" t="inlineStr">
        <is>
          <t>10163|EMBALAGEM</t>
        </is>
      </c>
      <c r="AC273" s="10">
        <f>IF($B273="","","|"&amp;SUBSTITUTE(TRIM(SUBSTITUTE(SUBSTITUTE(SUBSTITUTE(SUBSTITUTE(SUBSTITUTE(SUBSTITUTE(SUBSTITUTE(SUBSTITUTE(SUBSTITUTE(SUBSTITUTE(SUBSTITUTE(SUBSTITUTE(SUBSTITUTE(SUBSTITUTE(TRIM($B273&amp;""),CHAR(10)," "),CHAR(13)," "),"."," "),";"," "),","," "),"/"," "),"+"," "),"-"," "),"  "," "),"  "," "),"  "," "),"  "," "),"  "," "),"  "," "))," ","|")&amp;"|")</f>
        <v/>
      </c>
      <c r="AD273" s="10">
        <f>TRIM($I273&amp;"")</f>
        <v/>
      </c>
    </row>
    <row r="274" ht="36" customHeight="1">
      <c r="A274" s="9" t="n">
        <v>46203</v>
      </c>
      <c r="B274" s="10" t="n">
        <v>10163</v>
      </c>
      <c r="C274" s="10" t="inlineStr">
        <is>
          <t>33751 MULTIMOVEIS ESPORTAÇÃO</t>
        </is>
      </c>
      <c r="D274" s="10" t="inlineStr">
        <is>
          <t xml:space="preserve">EMBALAGEM </t>
        </is>
      </c>
      <c r="E274" s="10" t="n">
        <v>2005222</v>
      </c>
      <c r="F274" s="10" t="inlineStr">
        <is>
          <t>TAMPO LIGHT 1200X900X18 - VITREO</t>
        </is>
      </c>
      <c r="G274" s="10" t="inlineStr">
        <is>
          <t xml:space="preserve">EMBALAGEM </t>
        </is>
      </c>
      <c r="H274" s="10" t="inlineStr">
        <is>
          <t xml:space="preserve">EMBALAGEM </t>
        </is>
      </c>
      <c r="I274" s="9" t="inlineStr">
        <is>
          <t xml:space="preserve">EMBALAGEM </t>
        </is>
      </c>
      <c r="J274" s="9" t="n">
        <v>130</v>
      </c>
      <c r="K274" s="10">
        <f>IF($E274="","",IFERROR(INDEX('01_Cad_Pecas'!$H$2:$H$5000,MATCH($E274,'01_Cad_Pecas'!$D$2:$D$5000,0)),IFERROR(INDEX('01_Cad_Pecas'!$H$2:$H$5000,MATCH(VALUE($E274),'01_Cad_Pecas'!$D$2:$D$5000,0)),"")))</f>
        <v/>
      </c>
      <c r="L274" s="10">
        <f>IF($E274="","",IFERROR(INDEX('01_Cad_Pecas'!$I$2:$I$5000,MATCH($E274,'01_Cad_Pecas'!$D$2:$D$5000,0)),IFERROR(INDEX('01_Cad_Pecas'!$I$2:$I$5000,MATCH(VALUE($E274),'01_Cad_Pecas'!$D$2:$D$5000,0)),"")))</f>
        <v/>
      </c>
      <c r="M274" s="10">
        <f>IF(OR($J274="",$L274=""),"",IF($K274="",0,$K274)+$J274*$L274)</f>
        <v/>
      </c>
      <c r="N274" s="10" t="n">
        <v>46206</v>
      </c>
      <c r="O274" s="10" t="n">
        <v>130</v>
      </c>
      <c r="P274" s="10" t="n"/>
      <c r="Q274" s="10" t="n"/>
      <c r="R274" s="10">
        <f>IF(AND($P274&lt;&gt;"",$Q274&lt;&gt;""),($Q274-$P274)*1440,IF(AND($O274&lt;&gt;"",$L274&lt;&gt;""),IF($K274="",0,$K274)+$O274*$L274,""))</f>
        <v/>
      </c>
      <c r="S274" s="10" t="n"/>
      <c r="T274" s="10">
        <f>IF(OR($J274="",$O274=""),"",$O274/$J274)</f>
        <v/>
      </c>
      <c r="U274" s="10" t="inlineStr">
        <is>
          <t>Concluído</t>
        </is>
      </c>
      <c r="V274" s="10">
        <f>IF($A274="","",IF(AND($A274&lt;&gt;"",NOT(OR($U274="Concluído",$U274="Concluido")),TODAY()&gt;$A274),"SIM","NÃO"))</f>
        <v/>
      </c>
      <c r="W274" s="10">
        <f>IF(OR($A274="",$I274="",$M274=""),"",SUMIFS($M$2:M274,$I$2:I274,$I274,$A$2:A274,$A274)-$M274)</f>
        <v/>
      </c>
      <c r="X274" s="10">
        <f>IF(OR($A274="",$I274=""),"",SUMIFS($M$2:$M$4922,$I$2:$I$4922,$I274,$A$2:$A$4922,$A274))</f>
        <v/>
      </c>
      <c r="Y274" s="10">
        <f>IFERROR(VLOOKUP($I274,'02_Cad_Maquinas'!$B$2:$H$200,7,FALSE()),"")</f>
        <v/>
      </c>
      <c r="Z274" s="10">
        <f>IF(OR($X274="",$Y274=""),"",$Y274-$X274)</f>
        <v/>
      </c>
      <c r="AA274" s="11">
        <f>IF(OR($X274="",$Y274=""),"",$X274/$Y274)</f>
        <v/>
      </c>
      <c r="AB274" s="10" t="inlineStr">
        <is>
          <t>10163|EMBALAGEM</t>
        </is>
      </c>
      <c r="AC274" s="10">
        <f>IF($B274="","","|"&amp;SUBSTITUTE(TRIM(SUBSTITUTE(SUBSTITUTE(SUBSTITUTE(SUBSTITUTE(SUBSTITUTE(SUBSTITUTE(SUBSTITUTE(SUBSTITUTE(SUBSTITUTE(SUBSTITUTE(SUBSTITUTE(SUBSTITUTE(SUBSTITUTE(SUBSTITUTE(TRIM($B274&amp;""),CHAR(10)," "),CHAR(13)," "),"."," "),";"," "),","," "),"/"," "),"+"," "),"-"," "),"  "," "),"  "," "),"  "," "),"  "," "),"  "," "),"  "," "))," ","|")&amp;"|")</f>
        <v/>
      </c>
      <c r="AD274" s="10">
        <f>TRIM($I274&amp;"")</f>
        <v/>
      </c>
    </row>
    <row r="275" ht="36" customHeight="1">
      <c r="A275" s="9" t="n">
        <v>46203</v>
      </c>
      <c r="B275" s="10" t="n">
        <v>10163</v>
      </c>
      <c r="C275" s="10" t="inlineStr">
        <is>
          <t>33751 MULTIMOVEIS ESPORTAÇÃO</t>
        </is>
      </c>
      <c r="D275" s="10" t="inlineStr">
        <is>
          <t xml:space="preserve">EMBALAGEM </t>
        </is>
      </c>
      <c r="E275" s="10" t="n">
        <v>300011</v>
      </c>
      <c r="F275" s="10" t="inlineStr">
        <is>
          <t>CADEIRA VENETO 920</t>
        </is>
      </c>
      <c r="G275" s="10" t="inlineStr">
        <is>
          <t xml:space="preserve">EMBALAGEM </t>
        </is>
      </c>
      <c r="H275" s="10" t="inlineStr">
        <is>
          <t xml:space="preserve">EMBALAGEM </t>
        </is>
      </c>
      <c r="I275" s="9" t="inlineStr">
        <is>
          <t xml:space="preserve">EMBALAGEM </t>
        </is>
      </c>
      <c r="J275" s="9" t="n">
        <v>250</v>
      </c>
      <c r="K275" s="10">
        <f>IF($E275="","",IFERROR(INDEX('01_Cad_Pecas'!$H$2:$H$5000,MATCH($E275,'01_Cad_Pecas'!$D$2:$D$5000,0)),IFERROR(INDEX('01_Cad_Pecas'!$H$2:$H$5000,MATCH(VALUE($E275),'01_Cad_Pecas'!$D$2:$D$5000,0)),"")))</f>
        <v/>
      </c>
      <c r="L275" s="10">
        <f>IF($E275="","",IFERROR(INDEX('01_Cad_Pecas'!$I$2:$I$5000,MATCH($E275,'01_Cad_Pecas'!$D$2:$D$5000,0)),IFERROR(INDEX('01_Cad_Pecas'!$I$2:$I$5000,MATCH(VALUE($E275),'01_Cad_Pecas'!$D$2:$D$5000,0)),"")))</f>
        <v/>
      </c>
      <c r="M275" s="10">
        <f>IF(OR($J275="",$L275=""),"",IF($K275="",0,$K275)+$J275*$L275)</f>
        <v/>
      </c>
      <c r="N275" s="10" t="n">
        <v>46206</v>
      </c>
      <c r="O275" s="10" t="n">
        <v>250</v>
      </c>
      <c r="P275" s="10" t="n"/>
      <c r="Q275" s="10" t="n"/>
      <c r="R275" s="10">
        <f>IF(AND($P275&lt;&gt;"",$Q275&lt;&gt;""),($Q275-$P275)*1440,IF(AND($O275&lt;&gt;"",$L275&lt;&gt;""),IF($K275="",0,$K275)+$O275*$L275,""))</f>
        <v/>
      </c>
      <c r="S275" s="10" t="n"/>
      <c r="T275" s="10">
        <f>IF(OR($J275="",$O275=""),"",$O275/$J275)</f>
        <v/>
      </c>
      <c r="U275" s="10" t="inlineStr">
        <is>
          <t>Concluído</t>
        </is>
      </c>
      <c r="V275" s="10">
        <f>IF($A275="","",IF(AND($A275&lt;&gt;"",NOT(OR($U275="Concluído",$U275="Concluido")),TODAY()&gt;$A275),"SIM","NÃO"))</f>
        <v/>
      </c>
      <c r="W275" s="10">
        <f>IF(OR($A275="",$I275="",$M275=""),"",SUMIFS($M$2:M275,$I$2:I275,$I275,$A$2:A275,$A275)-$M275)</f>
        <v/>
      </c>
      <c r="X275" s="10">
        <f>IF(OR($A275="",$I275=""),"",SUMIFS($M$2:$M$4922,$I$2:$I$4922,$I275,$A$2:$A$4922,$A275))</f>
        <v/>
      </c>
      <c r="Y275" s="10">
        <f>IFERROR(VLOOKUP($I275,'02_Cad_Maquinas'!$B$2:$H$200,7,FALSE()),"")</f>
        <v/>
      </c>
      <c r="Z275" s="10">
        <f>IF(OR($X275="",$Y275=""),"",$Y275-$X275)</f>
        <v/>
      </c>
      <c r="AA275" s="11">
        <f>IF(OR($X275="",$Y275=""),"",$X275/$Y275)</f>
        <v/>
      </c>
      <c r="AB275" s="10" t="inlineStr">
        <is>
          <t>10163|EMBALAGEM</t>
        </is>
      </c>
      <c r="AC275" s="10">
        <f>IF($B275="","","|"&amp;SUBSTITUTE(TRIM(SUBSTITUTE(SUBSTITUTE(SUBSTITUTE(SUBSTITUTE(SUBSTITUTE(SUBSTITUTE(SUBSTITUTE(SUBSTITUTE(SUBSTITUTE(SUBSTITUTE(SUBSTITUTE(SUBSTITUTE(SUBSTITUTE(SUBSTITUTE(TRIM($B275&amp;""),CHAR(10)," "),CHAR(13)," "),"."," "),";"," "),","," "),"/"," "),"+"," "),"-"," "),"  "," "),"  "," "),"  "," "),"  "," "),"  "," "),"  "," "))," ","|")&amp;"|")</f>
        <v/>
      </c>
      <c r="AD275" s="10">
        <f>TRIM($I275&amp;"")</f>
        <v/>
      </c>
    </row>
    <row r="276" ht="36" customHeight="1">
      <c r="A276" s="9" t="n">
        <v>46203</v>
      </c>
      <c r="B276" s="10" t="n">
        <v>10163</v>
      </c>
      <c r="C276" s="10" t="inlineStr">
        <is>
          <t>33751 MULTIMOVEIS ESPORTAÇÃO</t>
        </is>
      </c>
      <c r="D276" s="10" t="inlineStr">
        <is>
          <t xml:space="preserve">EMBALAGEM </t>
        </is>
      </c>
      <c r="E276" s="10" t="n">
        <v>300018</v>
      </c>
      <c r="F276" s="10" t="inlineStr">
        <is>
          <t>CADEIRA ATHENAS 920</t>
        </is>
      </c>
      <c r="G276" s="10" t="inlineStr">
        <is>
          <t xml:space="preserve">EMBALAGEM </t>
        </is>
      </c>
      <c r="H276" s="10" t="inlineStr">
        <is>
          <t xml:space="preserve">EMBALAGEM </t>
        </is>
      </c>
      <c r="I276" s="9" t="inlineStr">
        <is>
          <t xml:space="preserve">EMBALAGEM </t>
        </is>
      </c>
      <c r="J276" s="9" t="n">
        <v>130</v>
      </c>
      <c r="K276" s="10">
        <f>IF($E276="","",IFERROR(INDEX('01_Cad_Pecas'!$H$2:$H$5000,MATCH($E276,'01_Cad_Pecas'!$D$2:$D$5000,0)),IFERROR(INDEX('01_Cad_Pecas'!$H$2:$H$5000,MATCH(VALUE($E276),'01_Cad_Pecas'!$D$2:$D$5000,0)),"")))</f>
        <v/>
      </c>
      <c r="L276" s="10">
        <f>IF($E276="","",IFERROR(INDEX('01_Cad_Pecas'!$I$2:$I$5000,MATCH($E276,'01_Cad_Pecas'!$D$2:$D$5000,0)),IFERROR(INDEX('01_Cad_Pecas'!$I$2:$I$5000,MATCH(VALUE($E276),'01_Cad_Pecas'!$D$2:$D$5000,0)),"")))</f>
        <v/>
      </c>
      <c r="M276" s="10">
        <f>IF(OR($J276="",$L276=""),"",IF($K276="",0,$K276)+$J276*$L276)</f>
        <v/>
      </c>
      <c r="N276" s="10" t="n">
        <v>46206</v>
      </c>
      <c r="O276" s="10" t="n">
        <v>130</v>
      </c>
      <c r="P276" s="10" t="n"/>
      <c r="Q276" s="10" t="n"/>
      <c r="R276" s="10">
        <f>IF(AND($P276&lt;&gt;"",$Q276&lt;&gt;""),($Q276-$P276)*1440,IF(AND($O276&lt;&gt;"",$L276&lt;&gt;""),IF($K276="",0,$K276)+$O276*$L276,""))</f>
        <v/>
      </c>
      <c r="S276" s="10" t="n"/>
      <c r="T276" s="10">
        <f>IF(OR($J276="",$O276=""),"",$O276/$J276)</f>
        <v/>
      </c>
      <c r="U276" s="10" t="inlineStr">
        <is>
          <t>Concluído</t>
        </is>
      </c>
      <c r="V276" s="10">
        <f>IF($A276="","",IF(AND($A276&lt;&gt;"",NOT(OR($U276="Concluído",$U276="Concluido")),TODAY()&gt;$A276),"SIM","NÃO"))</f>
        <v/>
      </c>
      <c r="W276" s="10">
        <f>IF(OR($A276="",$I276="",$M276=""),"",SUMIFS($M$2:M276,$I$2:I276,$I276,$A$2:A276,$A276)-$M276)</f>
        <v/>
      </c>
      <c r="X276" s="10">
        <f>IF(OR($A276="",$I276=""),"",SUMIFS($M$2:$M$4922,$I$2:$I$4922,$I276,$A$2:$A$4922,$A276))</f>
        <v/>
      </c>
      <c r="Y276" s="10">
        <f>IFERROR(VLOOKUP($I276,'02_Cad_Maquinas'!$B$2:$H$200,7,FALSE()),"")</f>
        <v/>
      </c>
      <c r="Z276" s="10">
        <f>IF(OR($X276="",$Y276=""),"",$Y276-$X276)</f>
        <v/>
      </c>
      <c r="AA276" s="11">
        <f>IF(OR($X276="",$Y276=""),"",$X276/$Y276)</f>
        <v/>
      </c>
      <c r="AB276" s="10" t="inlineStr">
        <is>
          <t>10163|EMBALAGEM</t>
        </is>
      </c>
      <c r="AC276" s="10">
        <f>IF($B276="","","|"&amp;SUBSTITUTE(TRIM(SUBSTITUTE(SUBSTITUTE(SUBSTITUTE(SUBSTITUTE(SUBSTITUTE(SUBSTITUTE(SUBSTITUTE(SUBSTITUTE(SUBSTITUTE(SUBSTITUTE(SUBSTITUTE(SUBSTITUTE(SUBSTITUTE(SUBSTITUTE(TRIM($B276&amp;""),CHAR(10)," "),CHAR(13)," "),"."," "),";"," "),","," "),"/"," "),"+"," "),"-"," "),"  "," "),"  "," "),"  "," "),"  "," "),"  "," "),"  "," "))," ","|")&amp;"|")</f>
        <v/>
      </c>
      <c r="AD276" s="10">
        <f>TRIM($I276&amp;"")</f>
        <v/>
      </c>
    </row>
    <row r="277" ht="36" customHeight="1">
      <c r="A277" s="9" t="n">
        <v>46203</v>
      </c>
      <c r="B277" s="10" t="n">
        <v>10163</v>
      </c>
      <c r="C277" s="10" t="inlineStr">
        <is>
          <t>33751 MULTIMOVEIS ESPORTAÇÃO</t>
        </is>
      </c>
      <c r="D277" s="10" t="inlineStr">
        <is>
          <t xml:space="preserve">EMBALAGEM </t>
        </is>
      </c>
      <c r="E277" s="10" t="n">
        <v>300048</v>
      </c>
      <c r="F277" s="10" t="inlineStr">
        <is>
          <t>CADEIRA SANTIAGO</t>
        </is>
      </c>
      <c r="G277" s="10" t="inlineStr">
        <is>
          <t xml:space="preserve">EMBALAGEM </t>
        </is>
      </c>
      <c r="H277" s="10" t="inlineStr">
        <is>
          <t xml:space="preserve">EMBALAGEM </t>
        </is>
      </c>
      <c r="I277" s="9" t="inlineStr">
        <is>
          <t xml:space="preserve">EMBALAGEM </t>
        </is>
      </c>
      <c r="J277" s="9" t="n">
        <v>50</v>
      </c>
      <c r="K277" s="10">
        <f>IF($E277="","",IFERROR(INDEX('01_Cad_Pecas'!$H$2:$H$5000,MATCH($E277,'01_Cad_Pecas'!$D$2:$D$5000,0)),IFERROR(INDEX('01_Cad_Pecas'!$H$2:$H$5000,MATCH(VALUE($E277),'01_Cad_Pecas'!$D$2:$D$5000,0)),"")))</f>
        <v/>
      </c>
      <c r="L277" s="10">
        <f>IF($E277="","",IFERROR(INDEX('01_Cad_Pecas'!$I$2:$I$5000,MATCH($E277,'01_Cad_Pecas'!$D$2:$D$5000,0)),IFERROR(INDEX('01_Cad_Pecas'!$I$2:$I$5000,MATCH(VALUE($E277),'01_Cad_Pecas'!$D$2:$D$5000,0)),"")))</f>
        <v/>
      </c>
      <c r="M277" s="10">
        <f>IF(OR($J277="",$L277=""),"",IF($K277="",0,$K277)+$J277*$L277)</f>
        <v/>
      </c>
      <c r="N277" s="10" t="n">
        <v>46206</v>
      </c>
      <c r="O277" s="10" t="n">
        <v>50</v>
      </c>
      <c r="P277" s="10" t="n"/>
      <c r="Q277" s="10" t="n"/>
      <c r="R277" s="10">
        <f>IF(AND($P277&lt;&gt;"",$Q277&lt;&gt;""),($Q277-$P277)*1440,IF(AND($O277&lt;&gt;"",$L277&lt;&gt;""),IF($K277="",0,$K277)+$O277*$L277,""))</f>
        <v/>
      </c>
      <c r="S277" s="10" t="n"/>
      <c r="T277" s="10">
        <f>IF(OR($J277="",$O277=""),"",$O277/$J277)</f>
        <v/>
      </c>
      <c r="U277" s="10" t="inlineStr">
        <is>
          <t>Concluído</t>
        </is>
      </c>
      <c r="V277" s="10">
        <f>IF($A277="","",IF(AND($A277&lt;&gt;"",NOT(OR($U277="Concluído",$U277="Concluido")),TODAY()&gt;$A277),"SIM","NÃO"))</f>
        <v/>
      </c>
      <c r="W277" s="10">
        <f>IF(OR($A277="",$I277="",$M277=""),"",SUMIFS($M$2:M277,$I$2:I277,$I277,$A$2:A277,$A277)-$M277)</f>
        <v/>
      </c>
      <c r="X277" s="10">
        <f>IF(OR($A277="",$I277=""),"",SUMIFS($M$2:$M$4922,$I$2:$I$4922,$I277,$A$2:$A$4922,$A277))</f>
        <v/>
      </c>
      <c r="Y277" s="10">
        <f>IFERROR(VLOOKUP($I277,'02_Cad_Maquinas'!$B$2:$H$200,7,FALSE()),"")</f>
        <v/>
      </c>
      <c r="Z277" s="10">
        <f>IF(OR($X277="",$Y277=""),"",$Y277-$X277)</f>
        <v/>
      </c>
      <c r="AA277" s="11">
        <f>IF(OR($X277="",$Y277=""),"",$X277/$Y277)</f>
        <v/>
      </c>
      <c r="AB277" s="10" t="inlineStr">
        <is>
          <t>10163|EMBALAGEM</t>
        </is>
      </c>
      <c r="AC277" s="10">
        <f>IF($B277="","","|"&amp;SUBSTITUTE(TRIM(SUBSTITUTE(SUBSTITUTE(SUBSTITUTE(SUBSTITUTE(SUBSTITUTE(SUBSTITUTE(SUBSTITUTE(SUBSTITUTE(SUBSTITUTE(SUBSTITUTE(SUBSTITUTE(SUBSTITUTE(SUBSTITUTE(SUBSTITUTE(TRIM($B277&amp;""),CHAR(10)," "),CHAR(13)," "),"."," "),";"," "),","," "),"/"," "),"+"," "),"-"," "),"  "," "),"  "," "),"  "," "),"  "," "),"  "," "),"  "," "))," ","|")&amp;"|")</f>
        <v/>
      </c>
      <c r="AD277" s="10">
        <f>TRIM($I277&amp;"")</f>
        <v/>
      </c>
    </row>
    <row r="278" ht="24" customHeight="1">
      <c r="A278" s="9" t="n">
        <v>46204</v>
      </c>
      <c r="B278" s="10" t="n">
        <v>10147</v>
      </c>
      <c r="C278" s="10" t="n"/>
      <c r="D278" s="10" t="inlineStr">
        <is>
          <t xml:space="preserve">EMBALAGEM </t>
        </is>
      </c>
      <c r="E278" s="10" t="n">
        <v>2002162</v>
      </c>
      <c r="F278" s="10" t="inlineStr">
        <is>
          <t>TAMPO C/ VIDRO LIGHT 1600X900X18MM</t>
        </is>
      </c>
      <c r="G278" s="10" t="inlineStr">
        <is>
          <t xml:space="preserve">EMBALAGEM </t>
        </is>
      </c>
      <c r="H278" s="10" t="inlineStr">
        <is>
          <t xml:space="preserve">EMBALAGEM </t>
        </is>
      </c>
      <c r="I278" s="9" t="inlineStr">
        <is>
          <t xml:space="preserve">EMBALAGEM </t>
        </is>
      </c>
      <c r="J278" s="9" t="n">
        <v>1</v>
      </c>
      <c r="K278" s="10">
        <f>IF($E278="","",IFERROR(INDEX('01_Cad_Pecas'!$H$2:$H$5000,MATCH($E278,'01_Cad_Pecas'!$D$2:$D$5000,0)),IFERROR(INDEX('01_Cad_Pecas'!$H$2:$H$5000,MATCH(VALUE($E278),'01_Cad_Pecas'!$D$2:$D$5000,0)),"")))</f>
        <v/>
      </c>
      <c r="L278" s="10">
        <f>IF($E278="","",IFERROR(INDEX('01_Cad_Pecas'!$I$2:$I$5000,MATCH($E278,'01_Cad_Pecas'!$D$2:$D$5000,0)),IFERROR(INDEX('01_Cad_Pecas'!$I$2:$I$5000,MATCH(VALUE($E278),'01_Cad_Pecas'!$D$2:$D$5000,0)),"")))</f>
        <v/>
      </c>
      <c r="M278" s="10">
        <f>IF(OR($J278="",$L278=""),"",IF($K278="",0,$K278)+$J278*$L278)</f>
        <v/>
      </c>
      <c r="N278" s="10" t="n">
        <v>46197</v>
      </c>
      <c r="O278" s="9" t="n">
        <v>1</v>
      </c>
      <c r="P278" s="10" t="n"/>
      <c r="Q278" s="10" t="n"/>
      <c r="R278" s="10">
        <f>IF(AND($P278&lt;&gt;"",$Q278&lt;&gt;""),($Q278-$P278)*1440,IF(AND($O278&lt;&gt;"",$L278&lt;&gt;""),IF($K278="",0,$K278)+$O278*$L278,""))</f>
        <v/>
      </c>
      <c r="S278" s="10" t="n"/>
      <c r="T278" s="10">
        <f>IF(OR($J278="",$O278=""),"",$O278/$J278)</f>
        <v/>
      </c>
      <c r="U278" s="10" t="n"/>
      <c r="V278" s="10">
        <f>IF($A278="","",IF(AND($A278&lt;&gt;"",NOT(OR($U278="Concluído",$U278="Concluido")),TODAY()&gt;$A278),"SIM","NÃO"))</f>
        <v/>
      </c>
      <c r="W278" s="10">
        <f>IF(OR($A278="",$I278="",$M278=""),"",SUMIFS($M$2:M278,$I$2:I278,$I278,$A$2:A278,$A278)-$M278)</f>
        <v/>
      </c>
      <c r="X278" s="10">
        <f>IF(OR($A278="",$I278=""),"",SUMIFS($M$2:$M$4922,$I$2:$I$4922,$I278,$A$2:$A$4922,$A278))</f>
        <v/>
      </c>
      <c r="Y278" s="10">
        <f>IFERROR(VLOOKUP($I278,'02_Cad_Maquinas'!$B$2:$H$200,7,FALSE()),"")</f>
        <v/>
      </c>
      <c r="Z278" s="10">
        <f>IF(OR($X278="",$Y278=""),"",$Y278-$X278)</f>
        <v/>
      </c>
      <c r="AA278" s="11">
        <f>IF(OR($X278="",$Y278=""),"",$X278/$Y278)</f>
        <v/>
      </c>
      <c r="AB278" s="10" t="inlineStr">
        <is>
          <t>10147|EMBALAGEM</t>
        </is>
      </c>
      <c r="AC278" s="10">
        <f>IF($B278="","","|"&amp;SUBSTITUTE(TRIM(SUBSTITUTE(SUBSTITUTE(SUBSTITUTE(SUBSTITUTE(SUBSTITUTE(SUBSTITUTE(SUBSTITUTE(SUBSTITUTE(SUBSTITUTE(SUBSTITUTE(SUBSTITUTE(SUBSTITUTE(SUBSTITUTE(SUBSTITUTE(TRIM($B278&amp;""),CHAR(10)," "),CHAR(13)," "),"."," "),";"," "),","," "),"/"," "),"+"," "),"-"," "),"  "," "),"  "," "),"  "," "),"  "," "),"  "," "),"  "," "))," ","|")&amp;"|")</f>
        <v/>
      </c>
      <c r="AD278" s="10">
        <f>TRIM($I278&amp;"")</f>
        <v/>
      </c>
    </row>
    <row r="279" ht="24" customHeight="1">
      <c r="A279" s="9" t="n">
        <v>46204</v>
      </c>
      <c r="B279" s="10" t="n">
        <v>10147</v>
      </c>
      <c r="C279" s="10" t="n"/>
      <c r="D279" s="10" t="inlineStr">
        <is>
          <t xml:space="preserve">EMBALAGEM </t>
        </is>
      </c>
      <c r="E279" s="10" t="n">
        <v>2005302</v>
      </c>
      <c r="F279" s="10" t="inlineStr">
        <is>
          <t>TAMPO REDONDO C/ VIDRO LIGHT 1030X1030X18</t>
        </is>
      </c>
      <c r="G279" s="10" t="inlineStr">
        <is>
          <t xml:space="preserve">EMBALAGEM </t>
        </is>
      </c>
      <c r="H279" s="10" t="inlineStr">
        <is>
          <t xml:space="preserve">EMBALAGEM </t>
        </is>
      </c>
      <c r="I279" s="9" t="inlineStr">
        <is>
          <t xml:space="preserve">EMBALAGEM </t>
        </is>
      </c>
      <c r="J279" s="9" t="n">
        <v>7</v>
      </c>
      <c r="K279" s="10">
        <f>IF($E279="","",IFERROR(INDEX('01_Cad_Pecas'!$H$2:$H$5000,MATCH($E279,'01_Cad_Pecas'!$D$2:$D$5000,0)),IFERROR(INDEX('01_Cad_Pecas'!$H$2:$H$5000,MATCH(VALUE($E279),'01_Cad_Pecas'!$D$2:$D$5000,0)),"")))</f>
        <v/>
      </c>
      <c r="L279" s="10">
        <f>IF($E279="","",IFERROR(INDEX('01_Cad_Pecas'!$I$2:$I$5000,MATCH($E279,'01_Cad_Pecas'!$D$2:$D$5000,0)),IFERROR(INDEX('01_Cad_Pecas'!$I$2:$I$5000,MATCH(VALUE($E279),'01_Cad_Pecas'!$D$2:$D$5000,0)),"")))</f>
        <v/>
      </c>
      <c r="M279" s="10">
        <f>IF(OR($J279="",$L279=""),"",IF($K279="",0,$K279)+$J279*$L279)</f>
        <v/>
      </c>
      <c r="N279" s="10" t="n">
        <v>46197</v>
      </c>
      <c r="O279" s="9" t="n">
        <v>7</v>
      </c>
      <c r="P279" s="10" t="n"/>
      <c r="Q279" s="10" t="n"/>
      <c r="R279" s="10">
        <f>IF(AND($P279&lt;&gt;"",$Q279&lt;&gt;""),($Q279-$P279)*1440,IF(AND($O279&lt;&gt;"",$L279&lt;&gt;""),IF($K279="",0,$K279)+$O279*$L279,""))</f>
        <v/>
      </c>
      <c r="S279" s="10" t="n"/>
      <c r="T279" s="10">
        <f>IF(OR($J279="",$O279=""),"",$O279/$J279)</f>
        <v/>
      </c>
      <c r="U279" s="10" t="n"/>
      <c r="V279" s="10">
        <f>IF($A279="","",IF(AND($A279&lt;&gt;"",NOT(OR($U279="Concluído",$U279="Concluido")),TODAY()&gt;$A279),"SIM","NÃO"))</f>
        <v/>
      </c>
      <c r="W279" s="10">
        <f>IF(OR($A279="",$I279="",$M279=""),"",SUMIFS($M$2:M279,$I$2:I279,$I279,$A$2:A279,$A279)-$M279)</f>
        <v/>
      </c>
      <c r="X279" s="10">
        <f>IF(OR($A279="",$I279=""),"",SUMIFS($M$2:$M$4922,$I$2:$I$4922,$I279,$A$2:$A$4922,$A279))</f>
        <v/>
      </c>
      <c r="Y279" s="10">
        <f>IFERROR(VLOOKUP($I279,'02_Cad_Maquinas'!$B$2:$H$200,7,FALSE()),"")</f>
        <v/>
      </c>
      <c r="Z279" s="10">
        <f>IF(OR($X279="",$Y279=""),"",$Y279-$X279)</f>
        <v/>
      </c>
      <c r="AA279" s="11">
        <f>IF(OR($X279="",$Y279=""),"",$X279/$Y279)</f>
        <v/>
      </c>
      <c r="AB279" s="10" t="inlineStr">
        <is>
          <t>10147|EMBALAGEM</t>
        </is>
      </c>
      <c r="AC279" s="10">
        <f>IF($B279="","","|"&amp;SUBSTITUTE(TRIM(SUBSTITUTE(SUBSTITUTE(SUBSTITUTE(SUBSTITUTE(SUBSTITUTE(SUBSTITUTE(SUBSTITUTE(SUBSTITUTE(SUBSTITUTE(SUBSTITUTE(SUBSTITUTE(SUBSTITUTE(SUBSTITUTE(SUBSTITUTE(TRIM($B279&amp;""),CHAR(10)," "),CHAR(13)," "),"."," "),";"," "),","," "),"/"," "),"+"," "),"-"," "),"  "," "),"  "," "),"  "," "),"  "," "),"  "," "),"  "," "))," ","|")&amp;"|")</f>
        <v/>
      </c>
      <c r="AD279" s="10">
        <f>TRIM($I279&amp;"")</f>
        <v/>
      </c>
    </row>
    <row r="280" ht="24" customHeight="1">
      <c r="A280" s="9" t="n">
        <v>46204</v>
      </c>
      <c r="B280" s="10" t="n">
        <v>10147</v>
      </c>
      <c r="C280" s="10" t="n"/>
      <c r="D280" s="10" t="inlineStr">
        <is>
          <t xml:space="preserve">EMBALAGEM </t>
        </is>
      </c>
      <c r="E280" s="10" t="n">
        <v>2006101</v>
      </c>
      <c r="F280" s="10" t="inlineStr">
        <is>
          <t>PES MESA JADE - VOL 1/3</t>
        </is>
      </c>
      <c r="G280" s="10" t="inlineStr">
        <is>
          <t xml:space="preserve">EMBALAGEM </t>
        </is>
      </c>
      <c r="H280" s="10" t="inlineStr">
        <is>
          <t xml:space="preserve">EMBALAGEM </t>
        </is>
      </c>
      <c r="I280" s="9" t="inlineStr">
        <is>
          <t xml:space="preserve">EMBALAGEM </t>
        </is>
      </c>
      <c r="J280" s="9" t="n">
        <v>8</v>
      </c>
      <c r="K280" s="10">
        <f>IF($E280="","",IFERROR(INDEX('01_Cad_Pecas'!$H$2:$H$5000,MATCH($E280,'01_Cad_Pecas'!$D$2:$D$5000,0)),IFERROR(INDEX('01_Cad_Pecas'!$H$2:$H$5000,MATCH(VALUE($E280),'01_Cad_Pecas'!$D$2:$D$5000,0)),"")))</f>
        <v/>
      </c>
      <c r="L280" s="10">
        <f>IF($E280="","",IFERROR(INDEX('01_Cad_Pecas'!$I$2:$I$5000,MATCH($E280,'01_Cad_Pecas'!$D$2:$D$5000,0)),IFERROR(INDEX('01_Cad_Pecas'!$I$2:$I$5000,MATCH(VALUE($E280),'01_Cad_Pecas'!$D$2:$D$5000,0)),"")))</f>
        <v/>
      </c>
      <c r="M280" s="10">
        <f>IF(OR($J280="",$L280=""),"",IF($K280="",0,$K280)+$J280*$L280)</f>
        <v/>
      </c>
      <c r="N280" s="10" t="n">
        <v>46197</v>
      </c>
      <c r="O280" s="9" t="n">
        <v>8</v>
      </c>
      <c r="P280" s="10" t="n"/>
      <c r="Q280" s="10" t="n"/>
      <c r="R280" s="10">
        <f>IF(AND($P280&lt;&gt;"",$Q280&lt;&gt;""),($Q280-$P280)*1440,IF(AND($O280&lt;&gt;"",$L280&lt;&gt;""),IF($K280="",0,$K280)+$O280*$L280,""))</f>
        <v/>
      </c>
      <c r="S280" s="10" t="n"/>
      <c r="T280" s="10">
        <f>IF(OR($J280="",$O280=""),"",$O280/$J280)</f>
        <v/>
      </c>
      <c r="U280" s="10" t="n"/>
      <c r="V280" s="10">
        <f>IF($A280="","",IF(AND($A280&lt;&gt;"",NOT(OR($U280="Concluído",$U280="Concluido")),TODAY()&gt;$A280),"SIM","NÃO"))</f>
        <v/>
      </c>
      <c r="W280" s="10">
        <f>IF(OR($A280="",$I280="",$M280=""),"",SUMIFS($M$2:M280,$I$2:I280,$I280,$A$2:A280,$A280)-$M280)</f>
        <v/>
      </c>
      <c r="X280" s="10">
        <f>IF(OR($A280="",$I280=""),"",SUMIFS($M$2:$M$4922,$I$2:$I$4922,$I280,$A$2:$A$4922,$A280))</f>
        <v/>
      </c>
      <c r="Y280" s="10">
        <f>IFERROR(VLOOKUP($I280,'02_Cad_Maquinas'!$B$2:$H$200,7,FALSE()),"")</f>
        <v/>
      </c>
      <c r="Z280" s="10">
        <f>IF(OR($X280="",$Y280=""),"",$Y280-$X280)</f>
        <v/>
      </c>
      <c r="AA280" s="11">
        <f>IF(OR($X280="",$Y280=""),"",$X280/$Y280)</f>
        <v/>
      </c>
      <c r="AB280" s="10" t="inlineStr">
        <is>
          <t>10147|EMBALAGEM</t>
        </is>
      </c>
      <c r="AC280" s="10">
        <f>IF($B280="","","|"&amp;SUBSTITUTE(TRIM(SUBSTITUTE(SUBSTITUTE(SUBSTITUTE(SUBSTITUTE(SUBSTITUTE(SUBSTITUTE(SUBSTITUTE(SUBSTITUTE(SUBSTITUTE(SUBSTITUTE(SUBSTITUTE(SUBSTITUTE(SUBSTITUTE(SUBSTITUTE(TRIM($B280&amp;""),CHAR(10)," "),CHAR(13)," "),"."," "),";"," "),","," "),"/"," "),"+"," "),"-"," "),"  "," "),"  "," "),"  "," "),"  "," "),"  "," "),"  "," "))," ","|")&amp;"|")</f>
        <v/>
      </c>
      <c r="AD280" s="10">
        <f>TRIM($I280&amp;"")</f>
        <v/>
      </c>
    </row>
    <row r="281" ht="24" customHeight="1">
      <c r="A281" s="9" t="n">
        <v>46204</v>
      </c>
      <c r="B281" s="10" t="n">
        <v>10147</v>
      </c>
      <c r="C281" s="10" t="n"/>
      <c r="D281" s="10" t="inlineStr">
        <is>
          <t xml:space="preserve">EMBALAGEM </t>
        </is>
      </c>
      <c r="E281" s="10" t="n">
        <v>2006102</v>
      </c>
      <c r="F281" s="10" t="inlineStr">
        <is>
          <t>TRAVESSAS MESA JADE 1,36 - VOL 2/3</t>
        </is>
      </c>
      <c r="G281" s="10" t="inlineStr">
        <is>
          <t xml:space="preserve">EMBALAGEM </t>
        </is>
      </c>
      <c r="H281" s="10" t="inlineStr">
        <is>
          <t xml:space="preserve">EMBALAGEM </t>
        </is>
      </c>
      <c r="I281" s="9" t="inlineStr">
        <is>
          <t xml:space="preserve">EMBALAGEM </t>
        </is>
      </c>
      <c r="J281" s="9" t="n">
        <v>6</v>
      </c>
      <c r="K281" s="10">
        <f>IF($E281="","",IFERROR(INDEX('01_Cad_Pecas'!$H$2:$H$5000,MATCH($E281,'01_Cad_Pecas'!$D$2:$D$5000,0)),IFERROR(INDEX('01_Cad_Pecas'!$H$2:$H$5000,MATCH(VALUE($E281),'01_Cad_Pecas'!$D$2:$D$5000,0)),"")))</f>
        <v/>
      </c>
      <c r="L281" s="10">
        <f>IF($E281="","",IFERROR(INDEX('01_Cad_Pecas'!$I$2:$I$5000,MATCH($E281,'01_Cad_Pecas'!$D$2:$D$5000,0)),IFERROR(INDEX('01_Cad_Pecas'!$I$2:$I$5000,MATCH(VALUE($E281),'01_Cad_Pecas'!$D$2:$D$5000,0)),"")))</f>
        <v/>
      </c>
      <c r="M281" s="10">
        <f>IF(OR($J281="",$L281=""),"",IF($K281="",0,$K281)+$J281*$L281)</f>
        <v/>
      </c>
      <c r="N281" s="10" t="n">
        <v>46197</v>
      </c>
      <c r="O281" s="9" t="n">
        <v>6</v>
      </c>
      <c r="P281" s="10" t="n"/>
      <c r="Q281" s="10" t="n"/>
      <c r="R281" s="10">
        <f>IF(AND($P281&lt;&gt;"",$Q281&lt;&gt;""),($Q281-$P281)*1440,IF(AND($O281&lt;&gt;"",$L281&lt;&gt;""),IF($K281="",0,$K281)+$O281*$L281,""))</f>
        <v/>
      </c>
      <c r="S281" s="10" t="n"/>
      <c r="T281" s="10">
        <f>IF(OR($J281="",$O281=""),"",$O281/$J281)</f>
        <v/>
      </c>
      <c r="U281" s="10" t="n"/>
      <c r="V281" s="10">
        <f>IF($A281="","",IF(AND($A281&lt;&gt;"",NOT(OR($U281="Concluído",$U281="Concluido")),TODAY()&gt;$A281),"SIM","NÃO"))</f>
        <v/>
      </c>
      <c r="W281" s="10">
        <f>IF(OR($A281="",$I281="",$M281=""),"",SUMIFS($M$2:M281,$I$2:I281,$I281,$A$2:A281,$A281)-$M281)</f>
        <v/>
      </c>
      <c r="X281" s="10">
        <f>IF(OR($A281="",$I281=""),"",SUMIFS($M$2:$M$4922,$I$2:$I$4922,$I281,$A$2:$A$4922,$A281))</f>
        <v/>
      </c>
      <c r="Y281" s="10">
        <f>IFERROR(VLOOKUP($I281,'02_Cad_Maquinas'!$B$2:$H$200,7,FALSE()),"")</f>
        <v/>
      </c>
      <c r="Z281" s="10">
        <f>IF(OR($X281="",$Y281=""),"",$Y281-$X281)</f>
        <v/>
      </c>
      <c r="AA281" s="11">
        <f>IF(OR($X281="",$Y281=""),"",$X281/$Y281)</f>
        <v/>
      </c>
      <c r="AB281" s="10" t="inlineStr">
        <is>
          <t>10147|EMBALAGEM</t>
        </is>
      </c>
      <c r="AC281" s="10">
        <f>IF($B281="","","|"&amp;SUBSTITUTE(TRIM(SUBSTITUTE(SUBSTITUTE(SUBSTITUTE(SUBSTITUTE(SUBSTITUTE(SUBSTITUTE(SUBSTITUTE(SUBSTITUTE(SUBSTITUTE(SUBSTITUTE(SUBSTITUTE(SUBSTITUTE(SUBSTITUTE(SUBSTITUTE(TRIM($B281&amp;""),CHAR(10)," "),CHAR(13)," "),"."," "),";"," "),","," "),"/"," "),"+"," "),"-"," "),"  "," "),"  "," "),"  "," "),"  "," "),"  "," "),"  "," "))," ","|")&amp;"|")</f>
        <v/>
      </c>
      <c r="AD281" s="10">
        <f>TRIM($I281&amp;"")</f>
        <v/>
      </c>
    </row>
    <row r="282" ht="24" customHeight="1">
      <c r="A282" s="9" t="n">
        <v>46204</v>
      </c>
      <c r="B282" s="10" t="n">
        <v>10147</v>
      </c>
      <c r="C282" s="10" t="n"/>
      <c r="D282" s="10" t="inlineStr">
        <is>
          <t xml:space="preserve">EMBALAGEM </t>
        </is>
      </c>
      <c r="E282" s="10" t="n">
        <v>2006132</v>
      </c>
      <c r="F282" s="10" t="inlineStr">
        <is>
          <t>TAMPO (R100) C/ VIDRO LIGHT 2000X900X18</t>
        </is>
      </c>
      <c r="G282" s="10" t="inlineStr">
        <is>
          <t xml:space="preserve">EMBALAGEM </t>
        </is>
      </c>
      <c r="H282" s="10" t="inlineStr">
        <is>
          <t xml:space="preserve">EMBALAGEM </t>
        </is>
      </c>
      <c r="I282" s="9" t="inlineStr">
        <is>
          <t xml:space="preserve">EMBALAGEM </t>
        </is>
      </c>
      <c r="J282" s="9" t="n">
        <v>2</v>
      </c>
      <c r="K282" s="10">
        <f>IF($E282="","",IFERROR(INDEX('01_Cad_Pecas'!$H$2:$H$5000,MATCH($E282,'01_Cad_Pecas'!$D$2:$D$5000,0)),IFERROR(INDEX('01_Cad_Pecas'!$H$2:$H$5000,MATCH(VALUE($E282),'01_Cad_Pecas'!$D$2:$D$5000,0)),"")))</f>
        <v/>
      </c>
      <c r="L282" s="10">
        <f>IF($E282="","",IFERROR(INDEX('01_Cad_Pecas'!$I$2:$I$5000,MATCH($E282,'01_Cad_Pecas'!$D$2:$D$5000,0)),IFERROR(INDEX('01_Cad_Pecas'!$I$2:$I$5000,MATCH(VALUE($E282),'01_Cad_Pecas'!$D$2:$D$5000,0)),"")))</f>
        <v/>
      </c>
      <c r="M282" s="10">
        <f>IF(OR($J282="",$L282=""),"",IF($K282="",0,$K282)+$J282*$L282)</f>
        <v/>
      </c>
      <c r="N282" s="10" t="n">
        <v>46197</v>
      </c>
      <c r="O282" s="9" t="n">
        <v>2</v>
      </c>
      <c r="P282" s="10" t="n"/>
      <c r="Q282" s="10" t="n"/>
      <c r="R282" s="10">
        <f>IF(AND($P282&lt;&gt;"",$Q282&lt;&gt;""),($Q282-$P282)*1440,IF(AND($O282&lt;&gt;"",$L282&lt;&gt;""),IF($K282="",0,$K282)+$O282*$L282,""))</f>
        <v/>
      </c>
      <c r="S282" s="10" t="n"/>
      <c r="T282" s="10">
        <f>IF(OR($J282="",$O282=""),"",$O282/$J282)</f>
        <v/>
      </c>
      <c r="U282" s="10" t="n"/>
      <c r="V282" s="10">
        <f>IF($A282="","",IF(AND($A282&lt;&gt;"",NOT(OR($U282="Concluído",$U282="Concluido")),TODAY()&gt;$A282),"SIM","NÃO"))</f>
        <v/>
      </c>
      <c r="W282" s="10">
        <f>IF(OR($A282="",$I282="",$M282=""),"",SUMIFS($M$2:M282,$I$2:I282,$I282,$A$2:A282,$A282)-$M282)</f>
        <v/>
      </c>
      <c r="X282" s="10">
        <f>IF(OR($A282="",$I282=""),"",SUMIFS($M$2:$M$4922,$I$2:$I$4922,$I282,$A$2:$A$4922,$A282))</f>
        <v/>
      </c>
      <c r="Y282" s="10">
        <f>IFERROR(VLOOKUP($I282,'02_Cad_Maquinas'!$B$2:$H$200,7,FALSE()),"")</f>
        <v/>
      </c>
      <c r="Z282" s="10">
        <f>IF(OR($X282="",$Y282=""),"",$Y282-$X282)</f>
        <v/>
      </c>
      <c r="AA282" s="11">
        <f>IF(OR($X282="",$Y282=""),"",$X282/$Y282)</f>
        <v/>
      </c>
      <c r="AB282" s="10" t="inlineStr">
        <is>
          <t>10147|EMBALAGEM</t>
        </is>
      </c>
      <c r="AC282" s="10">
        <f>IF($B282="","","|"&amp;SUBSTITUTE(TRIM(SUBSTITUTE(SUBSTITUTE(SUBSTITUTE(SUBSTITUTE(SUBSTITUTE(SUBSTITUTE(SUBSTITUTE(SUBSTITUTE(SUBSTITUTE(SUBSTITUTE(SUBSTITUTE(SUBSTITUTE(SUBSTITUTE(SUBSTITUTE(TRIM($B282&amp;""),CHAR(10)," "),CHAR(13)," "),"."," "),";"," "),","," "),"/"," "),"+"," "),"-"," "),"  "," "),"  "," "),"  "," "),"  "," "),"  "," "),"  "," "))," ","|")&amp;"|")</f>
        <v/>
      </c>
      <c r="AD282" s="10">
        <f>TRIM($I282&amp;"")</f>
        <v/>
      </c>
    </row>
    <row r="283" ht="24" customHeight="1">
      <c r="A283" s="9" t="n">
        <v>46204</v>
      </c>
      <c r="B283" s="10" t="n">
        <v>10147</v>
      </c>
      <c r="C283" s="10" t="n"/>
      <c r="D283" s="10" t="inlineStr">
        <is>
          <t xml:space="preserve">EMBALAGEM </t>
        </is>
      </c>
      <c r="E283" s="10" t="n">
        <v>2006133</v>
      </c>
      <c r="F283" s="10" t="inlineStr">
        <is>
          <t>TRAVESSAS MESA JADE 2,00 - VOL 2/3</t>
        </is>
      </c>
      <c r="G283" s="10" t="inlineStr">
        <is>
          <t xml:space="preserve">EMBALAGEM </t>
        </is>
      </c>
      <c r="H283" s="10" t="inlineStr">
        <is>
          <t xml:space="preserve">EMBALAGEM </t>
        </is>
      </c>
      <c r="I283" s="9" t="inlineStr">
        <is>
          <t xml:space="preserve">EMBALAGEM </t>
        </is>
      </c>
      <c r="J283" s="9" t="n">
        <v>2</v>
      </c>
      <c r="K283" s="10">
        <f>IF($E283="","",IFERROR(INDEX('01_Cad_Pecas'!$H$2:$H$5000,MATCH($E283,'01_Cad_Pecas'!$D$2:$D$5000,0)),IFERROR(INDEX('01_Cad_Pecas'!$H$2:$H$5000,MATCH(VALUE($E283),'01_Cad_Pecas'!$D$2:$D$5000,0)),"")))</f>
        <v/>
      </c>
      <c r="L283" s="10">
        <f>IF($E283="","",IFERROR(INDEX('01_Cad_Pecas'!$I$2:$I$5000,MATCH($E283,'01_Cad_Pecas'!$D$2:$D$5000,0)),IFERROR(INDEX('01_Cad_Pecas'!$I$2:$I$5000,MATCH(VALUE($E283),'01_Cad_Pecas'!$D$2:$D$5000,0)),"")))</f>
        <v/>
      </c>
      <c r="M283" s="10">
        <f>IF(OR($J283="",$L283=""),"",IF($K283="",0,$K283)+$J283*$L283)</f>
        <v/>
      </c>
      <c r="N283" s="10" t="n">
        <v>46197</v>
      </c>
      <c r="O283" s="9" t="n">
        <v>2</v>
      </c>
      <c r="P283" s="10" t="n"/>
      <c r="Q283" s="10" t="n"/>
      <c r="R283" s="10">
        <f>IF(AND($P283&lt;&gt;"",$Q283&lt;&gt;""),($Q283-$P283)*1440,IF(AND($O283&lt;&gt;"",$L283&lt;&gt;""),IF($K283="",0,$K283)+$O283*$L283,""))</f>
        <v/>
      </c>
      <c r="S283" s="10" t="n"/>
      <c r="T283" s="10">
        <f>IF(OR($J283="",$O283=""),"",$O283/$J283)</f>
        <v/>
      </c>
      <c r="U283" s="10" t="n"/>
      <c r="V283" s="10">
        <f>IF($A283="","",IF(AND($A283&lt;&gt;"",NOT(OR($U283="Concluído",$U283="Concluido")),TODAY()&gt;$A283),"SIM","NÃO"))</f>
        <v/>
      </c>
      <c r="W283" s="10">
        <f>IF(OR($A283="",$I283="",$M283=""),"",SUMIFS($M$2:M283,$I$2:I283,$I283,$A$2:A283,$A283)-$M283)</f>
        <v/>
      </c>
      <c r="X283" s="10">
        <f>IF(OR($A283="",$I283=""),"",SUMIFS($M$2:$M$4922,$I$2:$I$4922,$I283,$A$2:$A$4922,$A283))</f>
        <v/>
      </c>
      <c r="Y283" s="10">
        <f>IFERROR(VLOOKUP($I283,'02_Cad_Maquinas'!$B$2:$H$200,7,FALSE()),"")</f>
        <v/>
      </c>
      <c r="Z283" s="10">
        <f>IF(OR($X283="",$Y283=""),"",$Y283-$X283)</f>
        <v/>
      </c>
      <c r="AA283" s="11">
        <f>IF(OR($X283="",$Y283=""),"",$X283/$Y283)</f>
        <v/>
      </c>
      <c r="AB283" s="10" t="inlineStr">
        <is>
          <t>10147|EMBALAGEM</t>
        </is>
      </c>
      <c r="AC283" s="10">
        <f>IF($B283="","","|"&amp;SUBSTITUTE(TRIM(SUBSTITUTE(SUBSTITUTE(SUBSTITUTE(SUBSTITUTE(SUBSTITUTE(SUBSTITUTE(SUBSTITUTE(SUBSTITUTE(SUBSTITUTE(SUBSTITUTE(SUBSTITUTE(SUBSTITUTE(SUBSTITUTE(SUBSTITUTE(TRIM($B283&amp;""),CHAR(10)," "),CHAR(13)," "),"."," "),";"," "),","," "),"/"," "),"+"," "),"-"," "),"  "," "),"  "," "),"  "," "),"  "," "),"  "," "),"  "," "))," ","|")&amp;"|")</f>
        <v/>
      </c>
      <c r="AD283" s="10">
        <f>TRIM($I283&amp;"")</f>
        <v/>
      </c>
    </row>
    <row r="284" ht="24" customHeight="1">
      <c r="A284" s="9" t="n">
        <v>46204</v>
      </c>
      <c r="B284" s="10" t="n">
        <v>10147</v>
      </c>
      <c r="C284" s="10" t="n"/>
      <c r="D284" s="10" t="inlineStr">
        <is>
          <t xml:space="preserve">EMBALAGEM </t>
        </is>
      </c>
      <c r="E284" s="10" t="n">
        <v>2006222</v>
      </c>
      <c r="F284" s="10" t="inlineStr">
        <is>
          <t>TRAVESSAS MESA AMETISTA 1,80 - VOL 2/3</t>
        </is>
      </c>
      <c r="G284" s="10" t="inlineStr">
        <is>
          <t xml:space="preserve">EMBALAGEM </t>
        </is>
      </c>
      <c r="H284" s="10" t="inlineStr">
        <is>
          <t xml:space="preserve">EMBALAGEM </t>
        </is>
      </c>
      <c r="I284" s="9" t="inlineStr">
        <is>
          <t xml:space="preserve">EMBALAGEM </t>
        </is>
      </c>
      <c r="J284" s="9" t="n">
        <v>5</v>
      </c>
      <c r="K284" s="10">
        <f>IF($E284="","",IFERROR(INDEX('01_Cad_Pecas'!$H$2:$H$5000,MATCH($E284,'01_Cad_Pecas'!$D$2:$D$5000,0)),IFERROR(INDEX('01_Cad_Pecas'!$H$2:$H$5000,MATCH(VALUE($E284),'01_Cad_Pecas'!$D$2:$D$5000,0)),"")))</f>
        <v/>
      </c>
      <c r="L284" s="10">
        <f>IF($E284="","",IFERROR(INDEX('01_Cad_Pecas'!$I$2:$I$5000,MATCH($E284,'01_Cad_Pecas'!$D$2:$D$5000,0)),IFERROR(INDEX('01_Cad_Pecas'!$I$2:$I$5000,MATCH(VALUE($E284),'01_Cad_Pecas'!$D$2:$D$5000,0)),"")))</f>
        <v/>
      </c>
      <c r="M284" s="10">
        <f>IF(OR($J284="",$L284=""),"",IF($K284="",0,$K284)+$J284*$L284)</f>
        <v/>
      </c>
      <c r="N284" s="10" t="n">
        <v>46197</v>
      </c>
      <c r="O284" s="9" t="n">
        <v>5</v>
      </c>
      <c r="P284" s="10" t="n"/>
      <c r="Q284" s="10" t="n"/>
      <c r="R284" s="10">
        <f>IF(AND($P284&lt;&gt;"",$Q284&lt;&gt;""),($Q284-$P284)*1440,IF(AND($O284&lt;&gt;"",$L284&lt;&gt;""),IF($K284="",0,$K284)+$O284*$L284,""))</f>
        <v/>
      </c>
      <c r="S284" s="10" t="n"/>
      <c r="T284" s="10">
        <f>IF(OR($J284="",$O284=""),"",$O284/$J284)</f>
        <v/>
      </c>
      <c r="U284" s="10" t="n"/>
      <c r="V284" s="10">
        <f>IF($A284="","",IF(AND($A284&lt;&gt;"",NOT(OR($U284="Concluído",$U284="Concluido")),TODAY()&gt;$A284),"SIM","NÃO"))</f>
        <v/>
      </c>
      <c r="W284" s="10">
        <f>IF(OR($A284="",$I284="",$M284=""),"",SUMIFS($M$2:M284,$I$2:I284,$I284,$A$2:A284,$A284)-$M284)</f>
        <v/>
      </c>
      <c r="X284" s="10">
        <f>IF(OR($A284="",$I284=""),"",SUMIFS($M$2:$M$4922,$I$2:$I$4922,$I284,$A$2:$A$4922,$A284))</f>
        <v/>
      </c>
      <c r="Y284" s="10">
        <f>IFERROR(VLOOKUP($I284,'02_Cad_Maquinas'!$B$2:$H$200,7,FALSE()),"")</f>
        <v/>
      </c>
      <c r="Z284" s="10">
        <f>IF(OR($X284="",$Y284=""),"",$Y284-$X284)</f>
        <v/>
      </c>
      <c r="AA284" s="11">
        <f>IF(OR($X284="",$Y284=""),"",$X284/$Y284)</f>
        <v/>
      </c>
      <c r="AB284" s="10" t="inlineStr">
        <is>
          <t>10147|EMBALAGEM</t>
        </is>
      </c>
      <c r="AC284" s="10">
        <f>IF($B284="","","|"&amp;SUBSTITUTE(TRIM(SUBSTITUTE(SUBSTITUTE(SUBSTITUTE(SUBSTITUTE(SUBSTITUTE(SUBSTITUTE(SUBSTITUTE(SUBSTITUTE(SUBSTITUTE(SUBSTITUTE(SUBSTITUTE(SUBSTITUTE(SUBSTITUTE(SUBSTITUTE(TRIM($B284&amp;""),CHAR(10)," "),CHAR(13)," "),"."," "),";"," "),","," "),"/"," "),"+"," "),"-"," "),"  "," "),"  "," "),"  "," "),"  "," "),"  "," "),"  "," "))," ","|")&amp;"|")</f>
        <v/>
      </c>
      <c r="AD284" s="10">
        <f>TRIM($I284&amp;"")</f>
        <v/>
      </c>
    </row>
    <row r="285" ht="24" customHeight="1">
      <c r="A285" s="9" t="n">
        <v>46204</v>
      </c>
      <c r="B285" s="10" t="n">
        <v>10147</v>
      </c>
      <c r="C285" s="10" t="n"/>
      <c r="D285" s="10" t="inlineStr">
        <is>
          <t xml:space="preserve">EMBALAGEM </t>
        </is>
      </c>
      <c r="E285" s="10" t="n">
        <v>2006321</v>
      </c>
      <c r="F285" s="10" t="inlineStr">
        <is>
          <t>MESA PEROLA 1030X1030 - VOL 1/2</t>
        </is>
      </c>
      <c r="G285" s="10" t="inlineStr">
        <is>
          <t xml:space="preserve">EMBALAGEM </t>
        </is>
      </c>
      <c r="H285" s="10" t="inlineStr">
        <is>
          <t xml:space="preserve">EMBALAGEM </t>
        </is>
      </c>
      <c r="I285" s="9" t="inlineStr">
        <is>
          <t xml:space="preserve">EMBALAGEM </t>
        </is>
      </c>
      <c r="J285" s="9" t="n">
        <v>7</v>
      </c>
      <c r="K285" s="10">
        <f>IF($E285="","",IFERROR(INDEX('01_Cad_Pecas'!$H$2:$H$5000,MATCH($E285,'01_Cad_Pecas'!$D$2:$D$5000,0)),IFERROR(INDEX('01_Cad_Pecas'!$H$2:$H$5000,MATCH(VALUE($E285),'01_Cad_Pecas'!$D$2:$D$5000,0)),"")))</f>
        <v/>
      </c>
      <c r="L285" s="10">
        <f>IF($E285="","",IFERROR(INDEX('01_Cad_Pecas'!$I$2:$I$5000,MATCH($E285,'01_Cad_Pecas'!$D$2:$D$5000,0)),IFERROR(INDEX('01_Cad_Pecas'!$I$2:$I$5000,MATCH(VALUE($E285),'01_Cad_Pecas'!$D$2:$D$5000,0)),"")))</f>
        <v/>
      </c>
      <c r="M285" s="10">
        <f>IF(OR($J285="",$L285=""),"",IF($K285="",0,$K285)+$J285*$L285)</f>
        <v/>
      </c>
      <c r="N285" s="10" t="n">
        <v>46197</v>
      </c>
      <c r="O285" s="9" t="n">
        <v>7</v>
      </c>
      <c r="P285" s="10" t="n"/>
      <c r="Q285" s="10" t="n"/>
      <c r="R285" s="10">
        <f>IF(AND($P285&lt;&gt;"",$Q285&lt;&gt;""),($Q285-$P285)*1440,IF(AND($O285&lt;&gt;"",$L285&lt;&gt;""),IF($K285="",0,$K285)+$O285*$L285,""))</f>
        <v/>
      </c>
      <c r="S285" s="10" t="n"/>
      <c r="T285" s="10">
        <f>IF(OR($J285="",$O285=""),"",$O285/$J285)</f>
        <v/>
      </c>
      <c r="U285" s="10" t="n"/>
      <c r="V285" s="10">
        <f>IF($A285="","",IF(AND($A285&lt;&gt;"",NOT(OR($U285="Concluído",$U285="Concluido")),TODAY()&gt;$A285),"SIM","NÃO"))</f>
        <v/>
      </c>
      <c r="W285" s="10">
        <f>IF(OR($A285="",$I285="",$M285=""),"",SUMIFS($M$2:M285,$I$2:I285,$I285,$A$2:A285,$A285)-$M285)</f>
        <v/>
      </c>
      <c r="X285" s="10">
        <f>IF(OR($A285="",$I285=""),"",SUMIFS($M$2:$M$4922,$I$2:$I$4922,$I285,$A$2:$A$4922,$A285))</f>
        <v/>
      </c>
      <c r="Y285" s="10">
        <f>IFERROR(VLOOKUP($I285,'02_Cad_Maquinas'!$B$2:$H$200,7,FALSE()),"")</f>
        <v/>
      </c>
      <c r="Z285" s="10">
        <f>IF(OR($X285="",$Y285=""),"",$Y285-$X285)</f>
        <v/>
      </c>
      <c r="AA285" s="11">
        <f>IF(OR($X285="",$Y285=""),"",$X285/$Y285)</f>
        <v/>
      </c>
      <c r="AB285" s="10" t="inlineStr">
        <is>
          <t>10147|EMBALAGEM</t>
        </is>
      </c>
      <c r="AC285" s="10">
        <f>IF($B285="","","|"&amp;SUBSTITUTE(TRIM(SUBSTITUTE(SUBSTITUTE(SUBSTITUTE(SUBSTITUTE(SUBSTITUTE(SUBSTITUTE(SUBSTITUTE(SUBSTITUTE(SUBSTITUTE(SUBSTITUTE(SUBSTITUTE(SUBSTITUTE(SUBSTITUTE(SUBSTITUTE(TRIM($B285&amp;""),CHAR(10)," "),CHAR(13)," "),"."," "),";"," "),","," "),"/"," "),"+"," "),"-"," "),"  "," "),"  "," "),"  "," "),"  "," "),"  "," "),"  "," "))," ","|")&amp;"|")</f>
        <v/>
      </c>
      <c r="AD285" s="10">
        <f>TRIM($I285&amp;"")</f>
        <v/>
      </c>
    </row>
    <row r="286" ht="24" customHeight="1">
      <c r="A286" s="9" t="n">
        <v>46204</v>
      </c>
      <c r="B286" s="10" t="n">
        <v>10147</v>
      </c>
      <c r="C286" s="10" t="n"/>
      <c r="D286" s="10" t="inlineStr">
        <is>
          <t xml:space="preserve">EMBALAGEM </t>
        </is>
      </c>
      <c r="E286" s="10" t="n">
        <v>2006401</v>
      </c>
      <c r="F286" s="10" t="inlineStr">
        <is>
          <t>PES MESA SAFIRA - VOL 1/2</t>
        </is>
      </c>
      <c r="G286" s="10" t="inlineStr">
        <is>
          <t xml:space="preserve">EMBALAGEM </t>
        </is>
      </c>
      <c r="H286" s="10" t="inlineStr">
        <is>
          <t xml:space="preserve">EMBALAGEM </t>
        </is>
      </c>
      <c r="I286" s="9" t="inlineStr">
        <is>
          <t xml:space="preserve">EMBALAGEM </t>
        </is>
      </c>
      <c r="J286" s="9" t="n">
        <v>27</v>
      </c>
      <c r="K286" s="10">
        <f>IF($E286="","",IFERROR(INDEX('01_Cad_Pecas'!$H$2:$H$5000,MATCH($E286,'01_Cad_Pecas'!$D$2:$D$5000,0)),IFERROR(INDEX('01_Cad_Pecas'!$H$2:$H$5000,MATCH(VALUE($E286),'01_Cad_Pecas'!$D$2:$D$5000,0)),"")))</f>
        <v/>
      </c>
      <c r="L286" s="10">
        <f>IF($E286="","",IFERROR(INDEX('01_Cad_Pecas'!$I$2:$I$5000,MATCH($E286,'01_Cad_Pecas'!$D$2:$D$5000,0)),IFERROR(INDEX('01_Cad_Pecas'!$I$2:$I$5000,MATCH(VALUE($E286),'01_Cad_Pecas'!$D$2:$D$5000,0)),"")))</f>
        <v/>
      </c>
      <c r="M286" s="10">
        <f>IF(OR($J286="",$L286=""),"",IF($K286="",0,$K286)+$J286*$L286)</f>
        <v/>
      </c>
      <c r="N286" s="10" t="n">
        <v>46197</v>
      </c>
      <c r="O286" s="9" t="n">
        <v>27</v>
      </c>
      <c r="P286" s="10" t="n"/>
      <c r="Q286" s="10" t="n"/>
      <c r="R286" s="10">
        <f>IF(AND($P286&lt;&gt;"",$Q286&lt;&gt;""),($Q286-$P286)*1440,IF(AND($O286&lt;&gt;"",$L286&lt;&gt;""),IF($K286="",0,$K286)+$O286*$L286,""))</f>
        <v/>
      </c>
      <c r="S286" s="10" t="n"/>
      <c r="T286" s="10">
        <f>IF(OR($J286="",$O286=""),"",$O286/$J286)</f>
        <v/>
      </c>
      <c r="U286" s="10" t="n"/>
      <c r="V286" s="10">
        <f>IF($A286="","",IF(AND($A286&lt;&gt;"",NOT(OR($U286="Concluído",$U286="Concluido")),TODAY()&gt;$A286),"SIM","NÃO"))</f>
        <v/>
      </c>
      <c r="W286" s="10">
        <f>IF(OR($A286="",$I286="",$M286=""),"",SUMIFS($M$2:M286,$I$2:I286,$I286,$A$2:A286,$A286)-$M286)</f>
        <v/>
      </c>
      <c r="X286" s="10">
        <f>IF(OR($A286="",$I286=""),"",SUMIFS($M$2:$M$4922,$I$2:$I$4922,$I286,$A$2:$A$4922,$A286))</f>
        <v/>
      </c>
      <c r="Y286" s="10">
        <f>IFERROR(VLOOKUP($I286,'02_Cad_Maquinas'!$B$2:$H$200,7,FALSE()),"")</f>
        <v/>
      </c>
      <c r="Z286" s="10">
        <f>IF(OR($X286="",$Y286=""),"",$Y286-$X286)</f>
        <v/>
      </c>
      <c r="AA286" s="11">
        <f>IF(OR($X286="",$Y286=""),"",$X286/$Y286)</f>
        <v/>
      </c>
      <c r="AB286" s="10" t="inlineStr">
        <is>
          <t>10147|EMBALAGEM</t>
        </is>
      </c>
      <c r="AC286" s="10">
        <f>IF($B286="","","|"&amp;SUBSTITUTE(TRIM(SUBSTITUTE(SUBSTITUTE(SUBSTITUTE(SUBSTITUTE(SUBSTITUTE(SUBSTITUTE(SUBSTITUTE(SUBSTITUTE(SUBSTITUTE(SUBSTITUTE(SUBSTITUTE(SUBSTITUTE(SUBSTITUTE(SUBSTITUTE(TRIM($B286&amp;""),CHAR(10)," "),CHAR(13)," "),"."," "),";"," "),","," "),"/"," "),"+"," "),"-"," "),"  "," "),"  "," "),"  "," "),"  "," "),"  "," "),"  "," "))," ","|")&amp;"|")</f>
        <v/>
      </c>
      <c r="AD286" s="10">
        <f>TRIM($I286&amp;"")</f>
        <v/>
      </c>
    </row>
    <row r="287" ht="24" customHeight="1">
      <c r="A287" s="9" t="n">
        <v>46204</v>
      </c>
      <c r="B287" s="10" t="n">
        <v>10147</v>
      </c>
      <c r="C287" s="10" t="n"/>
      <c r="D287" s="10" t="inlineStr">
        <is>
          <t xml:space="preserve">EMBALAGEM </t>
        </is>
      </c>
      <c r="E287" s="10" t="n">
        <v>2006404</v>
      </c>
      <c r="F287" s="10" t="inlineStr">
        <is>
          <t>TAMPO C/ VIDRO 1360X900X18MM SAFIRA</t>
        </is>
      </c>
      <c r="G287" s="10" t="inlineStr">
        <is>
          <t xml:space="preserve">EMBALAGEM </t>
        </is>
      </c>
      <c r="H287" s="10" t="inlineStr">
        <is>
          <t xml:space="preserve">EMBALAGEM </t>
        </is>
      </c>
      <c r="I287" s="9" t="inlineStr">
        <is>
          <t xml:space="preserve">EMBALAGEM </t>
        </is>
      </c>
      <c r="J287" s="9" t="n">
        <v>2</v>
      </c>
      <c r="K287" s="10">
        <f>IF($E287="","",IFERROR(INDEX('01_Cad_Pecas'!$H$2:$H$5000,MATCH($E287,'01_Cad_Pecas'!$D$2:$D$5000,0)),IFERROR(INDEX('01_Cad_Pecas'!$H$2:$H$5000,MATCH(VALUE($E287),'01_Cad_Pecas'!$D$2:$D$5000,0)),"")))</f>
        <v/>
      </c>
      <c r="L287" s="10">
        <f>IF($E287="","",IFERROR(INDEX('01_Cad_Pecas'!$I$2:$I$5000,MATCH($E287,'01_Cad_Pecas'!$D$2:$D$5000,0)),IFERROR(INDEX('01_Cad_Pecas'!$I$2:$I$5000,MATCH(VALUE($E287),'01_Cad_Pecas'!$D$2:$D$5000,0)),"")))</f>
        <v/>
      </c>
      <c r="M287" s="10">
        <f>IF(OR($J287="",$L287=""),"",IF($K287="",0,$K287)+$J287*$L287)</f>
        <v/>
      </c>
      <c r="N287" s="10" t="n">
        <v>46197</v>
      </c>
      <c r="O287" s="9" t="n">
        <v>2</v>
      </c>
      <c r="P287" s="10" t="n"/>
      <c r="Q287" s="10" t="n"/>
      <c r="R287" s="10">
        <f>IF(AND($P287&lt;&gt;"",$Q287&lt;&gt;""),($Q287-$P287)*1440,IF(AND($O287&lt;&gt;"",$L287&lt;&gt;""),IF($K287="",0,$K287)+$O287*$L287,""))</f>
        <v/>
      </c>
      <c r="S287" s="10" t="n"/>
      <c r="T287" s="10">
        <f>IF(OR($J287="",$O287=""),"",$O287/$J287)</f>
        <v/>
      </c>
      <c r="U287" s="10" t="n"/>
      <c r="V287" s="10">
        <f>IF($A287="","",IF(AND($A287&lt;&gt;"",NOT(OR($U287="Concluído",$U287="Concluido")),TODAY()&gt;$A287),"SIM","NÃO"))</f>
        <v/>
      </c>
      <c r="W287" s="10">
        <f>IF(OR($A287="",$I287="",$M287=""),"",SUMIFS($M$2:M287,$I$2:I287,$I287,$A$2:A287,$A287)-$M287)</f>
        <v/>
      </c>
      <c r="X287" s="10">
        <f>IF(OR($A287="",$I287=""),"",SUMIFS($M$2:$M$4922,$I$2:$I$4922,$I287,$A$2:$A$4922,$A287))</f>
        <v/>
      </c>
      <c r="Y287" s="10">
        <f>IFERROR(VLOOKUP($I287,'02_Cad_Maquinas'!$B$2:$H$200,7,FALSE()),"")</f>
        <v/>
      </c>
      <c r="Z287" s="10">
        <f>IF(OR($X287="",$Y287=""),"",$Y287-$X287)</f>
        <v/>
      </c>
      <c r="AA287" s="11">
        <f>IF(OR($X287="",$Y287=""),"",$X287/$Y287)</f>
        <v/>
      </c>
      <c r="AB287" s="10" t="inlineStr">
        <is>
          <t>10147|EMBALAGEM</t>
        </is>
      </c>
      <c r="AC287" s="10">
        <f>IF($B287="","","|"&amp;SUBSTITUTE(TRIM(SUBSTITUTE(SUBSTITUTE(SUBSTITUTE(SUBSTITUTE(SUBSTITUTE(SUBSTITUTE(SUBSTITUTE(SUBSTITUTE(SUBSTITUTE(SUBSTITUTE(SUBSTITUTE(SUBSTITUTE(SUBSTITUTE(SUBSTITUTE(TRIM($B287&amp;""),CHAR(10)," "),CHAR(13)," "),"."," "),";"," "),","," "),"/"," "),"+"," "),"-"," "),"  "," "),"  "," "),"  "," "),"  "," "),"  "," "),"  "," "))," ","|")&amp;"|")</f>
        <v/>
      </c>
      <c r="AD287" s="10">
        <f>TRIM($I287&amp;"")</f>
        <v/>
      </c>
    </row>
    <row r="288" ht="24" customHeight="1">
      <c r="A288" s="9" t="n">
        <v>46204</v>
      </c>
      <c r="B288" s="10" t="n">
        <v>10147</v>
      </c>
      <c r="C288" s="10" t="n"/>
      <c r="D288" s="10" t="inlineStr">
        <is>
          <t xml:space="preserve">EMBALAGEM </t>
        </is>
      </c>
      <c r="E288" s="10" t="n">
        <v>2006414</v>
      </c>
      <c r="F288" s="10" t="inlineStr">
        <is>
          <t>TAMPO C/ VIDRO 1600X900X18MM SAFIRA</t>
        </is>
      </c>
      <c r="G288" s="10" t="inlineStr">
        <is>
          <t xml:space="preserve">EMBALAGEM </t>
        </is>
      </c>
      <c r="H288" s="10" t="inlineStr">
        <is>
          <t xml:space="preserve">EMBALAGEM </t>
        </is>
      </c>
      <c r="I288" s="9" t="inlineStr">
        <is>
          <t xml:space="preserve">EMBALAGEM </t>
        </is>
      </c>
      <c r="J288" s="9" t="n">
        <v>20</v>
      </c>
      <c r="K288" s="10">
        <f>IF($E288="","",IFERROR(INDEX('01_Cad_Pecas'!$H$2:$H$5000,MATCH($E288,'01_Cad_Pecas'!$D$2:$D$5000,0)),IFERROR(INDEX('01_Cad_Pecas'!$H$2:$H$5000,MATCH(VALUE($E288),'01_Cad_Pecas'!$D$2:$D$5000,0)),"")))</f>
        <v/>
      </c>
      <c r="L288" s="10">
        <f>IF($E288="","",IFERROR(INDEX('01_Cad_Pecas'!$I$2:$I$5000,MATCH($E288,'01_Cad_Pecas'!$D$2:$D$5000,0)),IFERROR(INDEX('01_Cad_Pecas'!$I$2:$I$5000,MATCH(VALUE($E288),'01_Cad_Pecas'!$D$2:$D$5000,0)),"")))</f>
        <v/>
      </c>
      <c r="M288" s="10">
        <f>IF(OR($J288="",$L288=""),"",IF($K288="",0,$K288)+$J288*$L288)</f>
        <v/>
      </c>
      <c r="N288" s="10" t="n">
        <v>46197</v>
      </c>
      <c r="O288" s="9" t="n">
        <v>20</v>
      </c>
      <c r="P288" s="10" t="n"/>
      <c r="Q288" s="10" t="n"/>
      <c r="R288" s="10">
        <f>IF(AND($P288&lt;&gt;"",$Q288&lt;&gt;""),($Q288-$P288)*1440,IF(AND($O288&lt;&gt;"",$L288&lt;&gt;""),IF($K288="",0,$K288)+$O288*$L288,""))</f>
        <v/>
      </c>
      <c r="S288" s="10" t="n"/>
      <c r="T288" s="10">
        <f>IF(OR($J288="",$O288=""),"",$O288/$J288)</f>
        <v/>
      </c>
      <c r="U288" s="10" t="n"/>
      <c r="V288" s="10">
        <f>IF($A288="","",IF(AND($A288&lt;&gt;"",NOT(OR($U288="Concluído",$U288="Concluido")),TODAY()&gt;$A288),"SIM","NÃO"))</f>
        <v/>
      </c>
      <c r="W288" s="10">
        <f>IF(OR($A288="",$I288="",$M288=""),"",SUMIFS($M$2:M288,$I$2:I288,$I288,$A$2:A288,$A288)-$M288)</f>
        <v/>
      </c>
      <c r="X288" s="10">
        <f>IF(OR($A288="",$I288=""),"",SUMIFS($M$2:$M$4922,$I$2:$I$4922,$I288,$A$2:$A$4922,$A288))</f>
        <v/>
      </c>
      <c r="Y288" s="10">
        <f>IFERROR(VLOOKUP($I288,'02_Cad_Maquinas'!$B$2:$H$200,7,FALSE()),"")</f>
        <v/>
      </c>
      <c r="Z288" s="10">
        <f>IF(OR($X288="",$Y288=""),"",$Y288-$X288)</f>
        <v/>
      </c>
      <c r="AA288" s="11">
        <f>IF(OR($X288="",$Y288=""),"",$X288/$Y288)</f>
        <v/>
      </c>
      <c r="AB288" s="10" t="inlineStr">
        <is>
          <t>10147|EMBALAGEM</t>
        </is>
      </c>
      <c r="AC288" s="10">
        <f>IF($B288="","","|"&amp;SUBSTITUTE(TRIM(SUBSTITUTE(SUBSTITUTE(SUBSTITUTE(SUBSTITUTE(SUBSTITUTE(SUBSTITUTE(SUBSTITUTE(SUBSTITUTE(SUBSTITUTE(SUBSTITUTE(SUBSTITUTE(SUBSTITUTE(SUBSTITUTE(SUBSTITUTE(TRIM($B288&amp;""),CHAR(10)," "),CHAR(13)," "),"."," "),";"," "),","," "),"/"," "),"+"," "),"-"," "),"  "," "),"  "," "),"  "," "),"  "," "),"  "," "),"  "," "))," ","|")&amp;"|")</f>
        <v/>
      </c>
      <c r="AD288" s="10">
        <f>TRIM($I288&amp;"")</f>
        <v/>
      </c>
    </row>
    <row r="289" ht="24" customHeight="1">
      <c r="A289" s="9" t="n">
        <v>46204</v>
      </c>
      <c r="B289" s="10" t="n">
        <v>10147</v>
      </c>
      <c r="C289" s="10" t="n"/>
      <c r="D289" s="10" t="inlineStr">
        <is>
          <t xml:space="preserve">EMBALAGEM </t>
        </is>
      </c>
      <c r="E289" s="10" t="n">
        <v>2006511</v>
      </c>
      <c r="F289" s="10" t="inlineStr">
        <is>
          <t>MESA CELTA 1200/1600X900 - VOL 1/2</t>
        </is>
      </c>
      <c r="G289" s="10" t="inlineStr">
        <is>
          <t xml:space="preserve">EMBALAGEM </t>
        </is>
      </c>
      <c r="H289" s="10" t="inlineStr">
        <is>
          <t xml:space="preserve">EMBALAGEM </t>
        </is>
      </c>
      <c r="I289" s="9" t="inlineStr">
        <is>
          <t xml:space="preserve">EMBALAGEM </t>
        </is>
      </c>
      <c r="J289" s="9" t="n">
        <v>5</v>
      </c>
      <c r="K289" s="10">
        <f>IF($E289="","",IFERROR(INDEX('01_Cad_Pecas'!$H$2:$H$5000,MATCH($E289,'01_Cad_Pecas'!$D$2:$D$5000,0)),IFERROR(INDEX('01_Cad_Pecas'!$H$2:$H$5000,MATCH(VALUE($E289),'01_Cad_Pecas'!$D$2:$D$5000,0)),"")))</f>
        <v/>
      </c>
      <c r="L289" s="10">
        <f>IF($E289="","",IFERROR(INDEX('01_Cad_Pecas'!$I$2:$I$5000,MATCH($E289,'01_Cad_Pecas'!$D$2:$D$5000,0)),IFERROR(INDEX('01_Cad_Pecas'!$I$2:$I$5000,MATCH(VALUE($E289),'01_Cad_Pecas'!$D$2:$D$5000,0)),"")))</f>
        <v/>
      </c>
      <c r="M289" s="10">
        <f>IF(OR($J289="",$L289=""),"",IF($K289="",0,$K289)+$J289*$L289)</f>
        <v/>
      </c>
      <c r="N289" s="10" t="n">
        <v>46197</v>
      </c>
      <c r="O289" s="9" t="n">
        <v>5</v>
      </c>
      <c r="P289" s="10" t="n"/>
      <c r="Q289" s="10" t="n"/>
      <c r="R289" s="10">
        <f>IF(AND($P289&lt;&gt;"",$Q289&lt;&gt;""),($Q289-$P289)*1440,IF(AND($O289&lt;&gt;"",$L289&lt;&gt;""),IF($K289="",0,$K289)+$O289*$L289,""))</f>
        <v/>
      </c>
      <c r="S289" s="10" t="n"/>
      <c r="T289" s="10">
        <f>IF(OR($J289="",$O289=""),"",$O289/$J289)</f>
        <v/>
      </c>
      <c r="U289" s="10" t="n"/>
      <c r="V289" s="10">
        <f>IF($A289="","",IF(AND($A289&lt;&gt;"",NOT(OR($U289="Concluído",$U289="Concluido")),TODAY()&gt;$A289),"SIM","NÃO"))</f>
        <v/>
      </c>
      <c r="W289" s="10">
        <f>IF(OR($A289="",$I289="",$M289=""),"",SUMIFS($M$2:M289,$I$2:I289,$I289,$A$2:A289,$A289)-$M289)</f>
        <v/>
      </c>
      <c r="X289" s="10">
        <f>IF(OR($A289="",$I289=""),"",SUMIFS($M$2:$M$4922,$I$2:$I$4922,$I289,$A$2:$A$4922,$A289))</f>
        <v/>
      </c>
      <c r="Y289" s="10">
        <f>IFERROR(VLOOKUP($I289,'02_Cad_Maquinas'!$B$2:$H$200,7,FALSE()),"")</f>
        <v/>
      </c>
      <c r="Z289" s="10">
        <f>IF(OR($X289="",$Y289=""),"",$Y289-$X289)</f>
        <v/>
      </c>
      <c r="AA289" s="11">
        <f>IF(OR($X289="",$Y289=""),"",$X289/$Y289)</f>
        <v/>
      </c>
      <c r="AB289" s="10" t="inlineStr">
        <is>
          <t>10147|EMBALAGEM</t>
        </is>
      </c>
      <c r="AC289" s="10">
        <f>IF($B289="","","|"&amp;SUBSTITUTE(TRIM(SUBSTITUTE(SUBSTITUTE(SUBSTITUTE(SUBSTITUTE(SUBSTITUTE(SUBSTITUTE(SUBSTITUTE(SUBSTITUTE(SUBSTITUTE(SUBSTITUTE(SUBSTITUTE(SUBSTITUTE(SUBSTITUTE(SUBSTITUTE(TRIM($B289&amp;""),CHAR(10)," "),CHAR(13)," "),"."," "),";"," "),","," "),"/"," "),"+"," "),"-"," "),"  "," "),"  "," "),"  "," "),"  "," "),"  "," "),"  "," "))," ","|")&amp;"|")</f>
        <v/>
      </c>
      <c r="AD289" s="10">
        <f>TRIM($I289&amp;"")</f>
        <v/>
      </c>
    </row>
    <row r="290" ht="24" customHeight="1">
      <c r="A290" s="9" t="n">
        <v>46204</v>
      </c>
      <c r="B290" s="10" t="n">
        <v>10147</v>
      </c>
      <c r="C290" s="10" t="n"/>
      <c r="D290" s="10" t="inlineStr">
        <is>
          <t xml:space="preserve">EMBALAGEM </t>
        </is>
      </c>
      <c r="E290" s="10" t="n">
        <v>2008622</v>
      </c>
      <c r="F290" s="10" t="inlineStr">
        <is>
          <t>TAMPO (R100) C/ VIDRO LIGHT 1600X900X18</t>
        </is>
      </c>
      <c r="G290" s="10" t="inlineStr">
        <is>
          <t xml:space="preserve">EMBALAGEM </t>
        </is>
      </c>
      <c r="H290" s="10" t="inlineStr">
        <is>
          <t xml:space="preserve">EMBALAGEM </t>
        </is>
      </c>
      <c r="I290" s="9" t="inlineStr">
        <is>
          <t xml:space="preserve">EMBALAGEM </t>
        </is>
      </c>
      <c r="J290" s="9" t="n">
        <v>3</v>
      </c>
      <c r="K290" s="10">
        <f>IF($E290="","",IFERROR(INDEX('01_Cad_Pecas'!$H$2:$H$5000,MATCH($E290,'01_Cad_Pecas'!$D$2:$D$5000,0)),IFERROR(INDEX('01_Cad_Pecas'!$H$2:$H$5000,MATCH(VALUE($E290),'01_Cad_Pecas'!$D$2:$D$5000,0)),"")))</f>
        <v/>
      </c>
      <c r="L290" s="10">
        <f>IF($E290="","",IFERROR(INDEX('01_Cad_Pecas'!$I$2:$I$5000,MATCH($E290,'01_Cad_Pecas'!$D$2:$D$5000,0)),IFERROR(INDEX('01_Cad_Pecas'!$I$2:$I$5000,MATCH(VALUE($E290),'01_Cad_Pecas'!$D$2:$D$5000,0)),"")))</f>
        <v/>
      </c>
      <c r="M290" s="10">
        <f>IF(OR($J290="",$L290=""),"",IF($K290="",0,$K290)+$J290*$L290)</f>
        <v/>
      </c>
      <c r="N290" s="10" t="n">
        <v>46197</v>
      </c>
      <c r="O290" s="9" t="n">
        <v>3</v>
      </c>
      <c r="P290" s="10" t="n"/>
      <c r="Q290" s="10" t="n"/>
      <c r="R290" s="10">
        <f>IF(AND($P290&lt;&gt;"",$Q290&lt;&gt;""),($Q290-$P290)*1440,IF(AND($O290&lt;&gt;"",$L290&lt;&gt;""),IF($K290="",0,$K290)+$O290*$L290,""))</f>
        <v/>
      </c>
      <c r="S290" s="10" t="n"/>
      <c r="T290" s="10">
        <f>IF(OR($J290="",$O290=""),"",$O290/$J290)</f>
        <v/>
      </c>
      <c r="U290" s="10" t="n"/>
      <c r="V290" s="10">
        <f>IF($A290="","",IF(AND($A290&lt;&gt;"",NOT(OR($U290="Concluído",$U290="Concluido")),TODAY()&gt;$A290),"SIM","NÃO"))</f>
        <v/>
      </c>
      <c r="W290" s="10">
        <f>IF(OR($A290="",$I290="",$M290=""),"",SUMIFS($M$2:M290,$I$2:I290,$I290,$A$2:A290,$A290)-$M290)</f>
        <v/>
      </c>
      <c r="X290" s="10">
        <f>IF(OR($A290="",$I290=""),"",SUMIFS($M$2:$M$4922,$I$2:$I$4922,$I290,$A$2:$A$4922,$A290))</f>
        <v/>
      </c>
      <c r="Y290" s="10">
        <f>IFERROR(VLOOKUP($I290,'02_Cad_Maquinas'!$B$2:$H$200,7,FALSE()),"")</f>
        <v/>
      </c>
      <c r="Z290" s="10">
        <f>IF(OR($X290="",$Y290=""),"",$Y290-$X290)</f>
        <v/>
      </c>
      <c r="AA290" s="11">
        <f>IF(OR($X290="",$Y290=""),"",$X290/$Y290)</f>
        <v/>
      </c>
      <c r="AB290" s="10" t="inlineStr">
        <is>
          <t>10147|EMBALAGEM</t>
        </is>
      </c>
      <c r="AC290" s="10">
        <f>IF($B290="","","|"&amp;SUBSTITUTE(TRIM(SUBSTITUTE(SUBSTITUTE(SUBSTITUTE(SUBSTITUTE(SUBSTITUTE(SUBSTITUTE(SUBSTITUTE(SUBSTITUTE(SUBSTITUTE(SUBSTITUTE(SUBSTITUTE(SUBSTITUTE(SUBSTITUTE(SUBSTITUTE(TRIM($B290&amp;""),CHAR(10)," "),CHAR(13)," "),"."," "),";"," "),","," "),"/"," "),"+"," "),"-"," "),"  "," "),"  "," "),"  "," "),"  "," "),"  "," "),"  "," "))," ","|")&amp;"|")</f>
        <v/>
      </c>
      <c r="AD290" s="10">
        <f>TRIM($I290&amp;"")</f>
        <v/>
      </c>
    </row>
    <row r="291" ht="24" customHeight="1">
      <c r="A291" s="9" t="n">
        <v>46204</v>
      </c>
      <c r="B291" s="10" t="n">
        <v>10179</v>
      </c>
      <c r="C291" s="10" t="n"/>
      <c r="D291" s="10" t="inlineStr">
        <is>
          <t xml:space="preserve">EMBALAGEM </t>
        </is>
      </c>
      <c r="E291" s="10" t="n">
        <v>200306101</v>
      </c>
      <c r="F291" s="10" t="inlineStr">
        <is>
          <t>PE 790(800)X100X50 MDP - MESA GENOVA</t>
        </is>
      </c>
      <c r="G291" s="10" t="inlineStr">
        <is>
          <t xml:space="preserve">EMBALAGEM </t>
        </is>
      </c>
      <c r="H291" s="10" t="inlineStr">
        <is>
          <t xml:space="preserve">EMBALAGEM </t>
        </is>
      </c>
      <c r="I291" s="10" t="inlineStr">
        <is>
          <t xml:space="preserve">EMBALAGEM </t>
        </is>
      </c>
      <c r="J291" s="9" t="n">
        <v>16</v>
      </c>
      <c r="K291" s="10">
        <f>IF($E291="","",IFERROR(INDEX('01_Cad_Pecas'!$H$2:$H$5000,MATCH($E291,'01_Cad_Pecas'!$D$2:$D$5000,0)),IFERROR(INDEX('01_Cad_Pecas'!$H$2:$H$5000,MATCH(VALUE($E291),'01_Cad_Pecas'!$D$2:$D$5000,0)),"")))</f>
        <v/>
      </c>
      <c r="L291" s="10">
        <f>IF($E291="","",IFERROR(INDEX('01_Cad_Pecas'!$I$2:$I$5000,MATCH($E291,'01_Cad_Pecas'!$D$2:$D$5000,0)),IFERROR(INDEX('01_Cad_Pecas'!$I$2:$I$5000,MATCH(VALUE($E291),'01_Cad_Pecas'!$D$2:$D$5000,0)),"")))</f>
        <v/>
      </c>
      <c r="M291" s="10">
        <f>IF(OR($J291="",$L291=""),"",IF($K291="",0,$K291)+$J291*$L291)</f>
        <v/>
      </c>
      <c r="N291" s="10" t="n">
        <v>46206</v>
      </c>
      <c r="O291" s="10" t="n">
        <v>16</v>
      </c>
      <c r="P291" s="10" t="n"/>
      <c r="Q291" s="10" t="n"/>
      <c r="R291" s="10">
        <f>IF(AND($P291&lt;&gt;"",$Q291&lt;&gt;""),($Q291-$P291)*1440,IF(AND($O291&lt;&gt;"",$L291&lt;&gt;""),IF($K291="",0,$K291)+$O291*$L291,""))</f>
        <v/>
      </c>
      <c r="S291" s="10" t="n"/>
      <c r="T291" s="10">
        <f>IF(OR($J291="",$O291=""),"",$O291/$J291)</f>
        <v/>
      </c>
      <c r="U291" s="10" t="inlineStr">
        <is>
          <t>Concluído</t>
        </is>
      </c>
      <c r="V291" s="10">
        <f>IF($A291="","",IF(AND($A291&lt;&gt;"",NOT(OR($U291="Concluído",$U291="Concluido")),TODAY()&gt;$A291),"SIM","NÃO"))</f>
        <v/>
      </c>
      <c r="W291" s="10">
        <f>IF(OR($A291="",$I291="",$M291=""),"",SUMIFS($M$2:M291,$I$2:I291,$I291,$A$2:A291,$A291)-$M291)</f>
        <v/>
      </c>
      <c r="X291" s="10">
        <f>IF(OR($A291="",$I291=""),"",SUMIFS($M$2:$M$4922,$I$2:$I$4922,$I291,$A$2:$A$4922,$A291))</f>
        <v/>
      </c>
      <c r="Y291" s="10">
        <f>IFERROR(VLOOKUP($I291,'02_Cad_Maquinas'!$B$2:$H$200,7,FALSE()),"")</f>
        <v/>
      </c>
      <c r="Z291" s="10">
        <f>IF(OR($X291="",$Y291=""),"",$Y291-$X291)</f>
        <v/>
      </c>
      <c r="AA291" s="11">
        <f>IF(OR($X291="",$Y291=""),"",$X291/$Y291)</f>
        <v/>
      </c>
      <c r="AB291" s="10" t="n"/>
      <c r="AC291" s="10">
        <f>IF($B291="","","|"&amp;SUBSTITUTE(TRIM(SUBSTITUTE(SUBSTITUTE(SUBSTITUTE(SUBSTITUTE(SUBSTITUTE(SUBSTITUTE(SUBSTITUTE(SUBSTITUTE(SUBSTITUTE(SUBSTITUTE(SUBSTITUTE(SUBSTITUTE(SUBSTITUTE(SUBSTITUTE(TRIM($B291&amp;""),CHAR(10)," "),CHAR(13)," "),"."," "),";"," "),","," "),"/"," "),"+"," "),"-"," "),"  "," "),"  "," "),"  "," "),"  "," "),"  "," "),"  "," "))," ","|")&amp;"|")</f>
        <v/>
      </c>
      <c r="AD291" s="10">
        <f>TRIM($I291&amp;"")</f>
        <v/>
      </c>
    </row>
    <row r="292" ht="24" customHeight="1">
      <c r="A292" s="9" t="n">
        <v>46204</v>
      </c>
      <c r="B292" s="10" t="n">
        <v>10179</v>
      </c>
      <c r="C292" s="10" t="n"/>
      <c r="D292" s="10" t="inlineStr">
        <is>
          <t xml:space="preserve">EMBALAGEM </t>
        </is>
      </c>
      <c r="E292" s="10" t="n">
        <v>200306102</v>
      </c>
      <c r="F292" s="10" t="inlineStr">
        <is>
          <t>BASE DOS PES 634(653)X95X50 MDP - MESA GENOVA</t>
        </is>
      </c>
      <c r="G292" s="10" t="inlineStr">
        <is>
          <t xml:space="preserve">EMBALAGEM </t>
        </is>
      </c>
      <c r="H292" s="10" t="inlineStr">
        <is>
          <t xml:space="preserve">EMBALAGEM </t>
        </is>
      </c>
      <c r="I292" s="10" t="inlineStr">
        <is>
          <t xml:space="preserve">EMBALAGEM </t>
        </is>
      </c>
      <c r="J292" s="9" t="n">
        <v>8</v>
      </c>
      <c r="K292" s="10">
        <f>IF($E292="","",IFERROR(INDEX('01_Cad_Pecas'!$H$2:$H$5000,MATCH($E292,'01_Cad_Pecas'!$D$2:$D$5000,0)),IFERROR(INDEX('01_Cad_Pecas'!$H$2:$H$5000,MATCH(VALUE($E292),'01_Cad_Pecas'!$D$2:$D$5000,0)),"")))</f>
        <v/>
      </c>
      <c r="L292" s="10">
        <f>IF($E292="","",IFERROR(INDEX('01_Cad_Pecas'!$I$2:$I$5000,MATCH($E292,'01_Cad_Pecas'!$D$2:$D$5000,0)),IFERROR(INDEX('01_Cad_Pecas'!$I$2:$I$5000,MATCH(VALUE($E292),'01_Cad_Pecas'!$D$2:$D$5000,0)),"")))</f>
        <v/>
      </c>
      <c r="M292" s="10">
        <f>IF(OR($J292="",$L292=""),"",IF($K292="",0,$K292)+$J292*$L292)</f>
        <v/>
      </c>
      <c r="N292" s="10" t="n">
        <v>46206</v>
      </c>
      <c r="O292" s="10" t="n">
        <v>8</v>
      </c>
      <c r="P292" s="10" t="n"/>
      <c r="Q292" s="10" t="n"/>
      <c r="R292" s="10">
        <f>IF(AND($P292&lt;&gt;"",$Q292&lt;&gt;""),($Q292-$P292)*1440,IF(AND($O292&lt;&gt;"",$L292&lt;&gt;""),IF($K292="",0,$K292)+$O292*$L292,""))</f>
        <v/>
      </c>
      <c r="S292" s="10" t="n"/>
      <c r="T292" s="10">
        <f>IF(OR($J292="",$O292=""),"",$O292/$J292)</f>
        <v/>
      </c>
      <c r="U292" s="10" t="inlineStr">
        <is>
          <t>Concluído</t>
        </is>
      </c>
      <c r="V292" s="10">
        <f>IF($A292="","",IF(AND($A292&lt;&gt;"",NOT(OR($U292="Concluído",$U292="Concluido")),TODAY()&gt;$A292),"SIM","NÃO"))</f>
        <v/>
      </c>
      <c r="W292" s="10">
        <f>IF(OR($A292="",$I292="",$M292=""),"",SUMIFS($M$2:M292,$I$2:I292,$I292,$A$2:A292,$A292)-$M292)</f>
        <v/>
      </c>
      <c r="X292" s="10">
        <f>IF(OR($A292="",$I292=""),"",SUMIFS($M$2:$M$4922,$I$2:$I$4922,$I292,$A$2:$A$4922,$A292))</f>
        <v/>
      </c>
      <c r="Y292" s="10">
        <f>IFERROR(VLOOKUP($I292,'02_Cad_Maquinas'!$B$2:$H$200,7,FALSE()),"")</f>
        <v/>
      </c>
      <c r="Z292" s="10">
        <f>IF(OR($X292="",$Y292=""),"",$Y292-$X292)</f>
        <v/>
      </c>
      <c r="AA292" s="11">
        <f>IF(OR($X292="",$Y292=""),"",$X292/$Y292)</f>
        <v/>
      </c>
      <c r="AB292" s="10" t="n"/>
      <c r="AC292" s="10">
        <f>IF($B292="","","|"&amp;SUBSTITUTE(TRIM(SUBSTITUTE(SUBSTITUTE(SUBSTITUTE(SUBSTITUTE(SUBSTITUTE(SUBSTITUTE(SUBSTITUTE(SUBSTITUTE(SUBSTITUTE(SUBSTITUTE(SUBSTITUTE(SUBSTITUTE(SUBSTITUTE(SUBSTITUTE(TRIM($B292&amp;""),CHAR(10)," "),CHAR(13)," "),"."," "),";"," "),","," "),"/"," "),"+"," "),"-"," "),"  "," "),"  "," "),"  "," "),"  "," "),"  "," "),"  "," "))," ","|")&amp;"|")</f>
        <v/>
      </c>
      <c r="AD292" s="10">
        <f>TRIM($I292&amp;"")</f>
        <v/>
      </c>
    </row>
    <row r="293" ht="24" customHeight="1">
      <c r="A293" s="9" t="n">
        <v>46204</v>
      </c>
      <c r="B293" s="10" t="n">
        <v>10179</v>
      </c>
      <c r="C293" s="10" t="n"/>
      <c r="D293" s="10" t="inlineStr">
        <is>
          <t xml:space="preserve">EMBALAGEM </t>
        </is>
      </c>
      <c r="E293" s="10" t="n">
        <v>200306103</v>
      </c>
      <c r="F293" s="10" t="inlineStr">
        <is>
          <t>TRAVESSA MENOR 393X120X18 MDF - MESA GENOVA</t>
        </is>
      </c>
      <c r="G293" s="10" t="inlineStr">
        <is>
          <t xml:space="preserve">EMBALAGEM </t>
        </is>
      </c>
      <c r="H293" s="10" t="inlineStr">
        <is>
          <t xml:space="preserve">EMBALAGEM </t>
        </is>
      </c>
      <c r="I293" s="10" t="inlineStr">
        <is>
          <t xml:space="preserve">EMBALAGEM </t>
        </is>
      </c>
      <c r="J293" s="9" t="n">
        <v>8</v>
      </c>
      <c r="K293" s="10">
        <f>IF($E293="","",IFERROR(INDEX('01_Cad_Pecas'!$H$2:$H$5000,MATCH($E293,'01_Cad_Pecas'!$D$2:$D$5000,0)),IFERROR(INDEX('01_Cad_Pecas'!$H$2:$H$5000,MATCH(VALUE($E293),'01_Cad_Pecas'!$D$2:$D$5000,0)),"")))</f>
        <v/>
      </c>
      <c r="L293" s="10">
        <f>IF($E293="","",IFERROR(INDEX('01_Cad_Pecas'!$I$2:$I$5000,MATCH($E293,'01_Cad_Pecas'!$D$2:$D$5000,0)),IFERROR(INDEX('01_Cad_Pecas'!$I$2:$I$5000,MATCH(VALUE($E293),'01_Cad_Pecas'!$D$2:$D$5000,0)),"")))</f>
        <v/>
      </c>
      <c r="M293" s="10">
        <f>IF(OR($J293="",$L293=""),"",IF($K293="",0,$K293)+$J293*$L293)</f>
        <v/>
      </c>
      <c r="N293" s="10" t="n">
        <v>46206</v>
      </c>
      <c r="O293" s="10" t="n">
        <v>8</v>
      </c>
      <c r="P293" s="10" t="n"/>
      <c r="Q293" s="10" t="n"/>
      <c r="R293" s="10">
        <f>IF(AND($P293&lt;&gt;"",$Q293&lt;&gt;""),($Q293-$P293)*1440,IF(AND($O293&lt;&gt;"",$L293&lt;&gt;""),IF($K293="",0,$K293)+$O293*$L293,""))</f>
        <v/>
      </c>
      <c r="S293" s="10" t="n"/>
      <c r="T293" s="10">
        <f>IF(OR($J293="",$O293=""),"",$O293/$J293)</f>
        <v/>
      </c>
      <c r="U293" s="10" t="inlineStr">
        <is>
          <t>Concluído</t>
        </is>
      </c>
      <c r="V293" s="10">
        <f>IF($A293="","",IF(AND($A293&lt;&gt;"",NOT(OR($U293="Concluído",$U293="Concluido")),TODAY()&gt;$A293),"SIM","NÃO"))</f>
        <v/>
      </c>
      <c r="W293" s="10">
        <f>IF(OR($A293="",$I293="",$M293=""),"",SUMIFS($M$2:M293,$I$2:I293,$I293,$A$2:A293,$A293)-$M293)</f>
        <v/>
      </c>
      <c r="X293" s="10">
        <f>IF(OR($A293="",$I293=""),"",SUMIFS($M$2:$M$4922,$I$2:$I$4922,$I293,$A$2:$A$4922,$A293))</f>
        <v/>
      </c>
      <c r="Y293" s="10">
        <f>IFERROR(VLOOKUP($I293,'02_Cad_Maquinas'!$B$2:$H$200,7,FALSE()),"")</f>
        <v/>
      </c>
      <c r="Z293" s="10">
        <f>IF(OR($X293="",$Y293=""),"",$Y293-$X293)</f>
        <v/>
      </c>
      <c r="AA293" s="11">
        <f>IF(OR($X293="",$Y293=""),"",$X293/$Y293)</f>
        <v/>
      </c>
      <c r="AB293" s="10" t="n"/>
      <c r="AC293" s="10">
        <f>IF($B293="","","|"&amp;SUBSTITUTE(TRIM(SUBSTITUTE(SUBSTITUTE(SUBSTITUTE(SUBSTITUTE(SUBSTITUTE(SUBSTITUTE(SUBSTITUTE(SUBSTITUTE(SUBSTITUTE(SUBSTITUTE(SUBSTITUTE(SUBSTITUTE(SUBSTITUTE(SUBSTITUTE(TRIM($B293&amp;""),CHAR(10)," "),CHAR(13)," "),"."," "),";"," "),","," "),"/"," "),"+"," "),"-"," "),"  "," "),"  "," "),"  "," "),"  "," "),"  "," "),"  "," "))," ","|")&amp;"|")</f>
        <v/>
      </c>
      <c r="AD293" s="10">
        <f>TRIM($I293&amp;"")</f>
        <v/>
      </c>
    </row>
    <row r="294" ht="24" customHeight="1">
      <c r="A294" s="9" t="n">
        <v>46204</v>
      </c>
      <c r="B294" s="10" t="n">
        <v>10179</v>
      </c>
      <c r="C294" s="10" t="n"/>
      <c r="D294" s="10" t="inlineStr">
        <is>
          <t xml:space="preserve">EMBALAGEM </t>
        </is>
      </c>
      <c r="E294" s="10" t="n">
        <v>200308101</v>
      </c>
      <c r="F294" s="10" t="inlineStr">
        <is>
          <t>TRAVESSA 1200X120X18 MDF - MESA GENOVA 1,80</t>
        </is>
      </c>
      <c r="G294" s="10" t="inlineStr">
        <is>
          <t xml:space="preserve">EMBALAGEM </t>
        </is>
      </c>
      <c r="H294" s="10" t="inlineStr">
        <is>
          <t xml:space="preserve">EMBALAGEM </t>
        </is>
      </c>
      <c r="I294" s="10" t="inlineStr">
        <is>
          <t xml:space="preserve">EMBALAGEM </t>
        </is>
      </c>
      <c r="J294" s="9" t="n">
        <v>8</v>
      </c>
      <c r="K294" s="10">
        <f>IF($E294="","",IFERROR(INDEX('01_Cad_Pecas'!$H$2:$H$5000,MATCH($E294,'01_Cad_Pecas'!$D$2:$D$5000,0)),IFERROR(INDEX('01_Cad_Pecas'!$H$2:$H$5000,MATCH(VALUE($E294),'01_Cad_Pecas'!$D$2:$D$5000,0)),"")))</f>
        <v/>
      </c>
      <c r="L294" s="10">
        <f>IF($E294="","",IFERROR(INDEX('01_Cad_Pecas'!$I$2:$I$5000,MATCH($E294,'01_Cad_Pecas'!$D$2:$D$5000,0)),IFERROR(INDEX('01_Cad_Pecas'!$I$2:$I$5000,MATCH(VALUE($E294),'01_Cad_Pecas'!$D$2:$D$5000,0)),"")))</f>
        <v/>
      </c>
      <c r="M294" s="10">
        <f>IF(OR($J294="",$L294=""),"",IF($K294="",0,$K294)+$J294*$L294)</f>
        <v/>
      </c>
      <c r="N294" s="10" t="n">
        <v>46209</v>
      </c>
      <c r="O294" s="10" t="n">
        <v>8</v>
      </c>
      <c r="P294" s="10" t="n"/>
      <c r="Q294" s="10" t="n"/>
      <c r="R294" s="10">
        <f>IF(AND($P294&lt;&gt;"",$Q294&lt;&gt;""),($Q294-$P294)*1440,IF(AND($O294&lt;&gt;"",$L294&lt;&gt;""),IF($K294="",0,$K294)+$O294*$L294,""))</f>
        <v/>
      </c>
      <c r="S294" s="10" t="n"/>
      <c r="T294" s="10">
        <f>IF(OR($J294="",$O294=""),"",$O294/$J294)</f>
        <v/>
      </c>
      <c r="U294" s="10" t="inlineStr">
        <is>
          <t>Concluído</t>
        </is>
      </c>
      <c r="V294" s="10">
        <f>IF($A294="","",IF(AND($A294&lt;&gt;"",NOT(OR($U294="Concluído",$U294="Concluido")),TODAY()&gt;$A294),"SIM","NÃO"))</f>
        <v/>
      </c>
      <c r="W294" s="10">
        <f>IF(OR($A294="",$I294="",$M294=""),"",SUMIFS($M$2:M294,$I$2:I294,$I294,$A$2:A294,$A294)-$M294)</f>
        <v/>
      </c>
      <c r="X294" s="10">
        <f>IF(OR($A294="",$I294=""),"",SUMIFS($M$2:$M$4922,$I$2:$I$4922,$I294,$A$2:$A$4922,$A294))</f>
        <v/>
      </c>
      <c r="Y294" s="10">
        <f>IFERROR(VLOOKUP($I294,'02_Cad_Maquinas'!$B$2:$H$200,7,FALSE()),"")</f>
        <v/>
      </c>
      <c r="Z294" s="10">
        <f>IF(OR($X294="",$Y294=""),"",$Y294-$X294)</f>
        <v/>
      </c>
      <c r="AA294" s="11">
        <f>IF(OR($X294="",$Y294=""),"",$X294/$Y294)</f>
        <v/>
      </c>
      <c r="AB294" s="10" t="n"/>
      <c r="AC294" s="10">
        <f>IF($B294="","","|"&amp;SUBSTITUTE(TRIM(SUBSTITUTE(SUBSTITUTE(SUBSTITUTE(SUBSTITUTE(SUBSTITUTE(SUBSTITUTE(SUBSTITUTE(SUBSTITUTE(SUBSTITUTE(SUBSTITUTE(SUBSTITUTE(SUBSTITUTE(SUBSTITUTE(SUBSTITUTE(TRIM($B294&amp;""),CHAR(10)," "),CHAR(13)," "),"."," "),";"," "),","," "),"/"," "),"+"," "),"-"," "),"  "," "),"  "," "),"  "," "),"  "," "),"  "," "),"  "," "))," ","|")&amp;"|")</f>
        <v/>
      </c>
      <c r="AD294" s="10">
        <f>TRIM($I294&amp;"")</f>
        <v/>
      </c>
    </row>
    <row r="295" ht="24" customHeight="1">
      <c r="A295" s="9" t="n">
        <v>46204</v>
      </c>
      <c r="B295" s="10" t="n">
        <v>10179</v>
      </c>
      <c r="C295" s="10" t="n"/>
      <c r="D295" s="10" t="inlineStr">
        <is>
          <t xml:space="preserve">EMBALAGEM </t>
        </is>
      </c>
      <c r="E295" s="10" t="n">
        <v>200308205</v>
      </c>
      <c r="F295" s="10" t="inlineStr">
        <is>
          <t>TAMPO MTD 1800X900X45 MDF-TAMPO C/ENGROS R100 C/VD</t>
        </is>
      </c>
      <c r="G295" s="10" t="inlineStr">
        <is>
          <t xml:space="preserve">EMBALAGEM </t>
        </is>
      </c>
      <c r="H295" s="10" t="inlineStr">
        <is>
          <t xml:space="preserve">EMBALAGEM </t>
        </is>
      </c>
      <c r="I295" s="10" t="inlineStr">
        <is>
          <t xml:space="preserve">EMBALAGEM </t>
        </is>
      </c>
      <c r="J295" s="9" t="n">
        <v>4</v>
      </c>
      <c r="K295" s="10">
        <f>IF($E295="","",IFERROR(INDEX('01_Cad_Pecas'!$H$2:$H$5000,MATCH($E295,'01_Cad_Pecas'!$D$2:$D$5000,0)),IFERROR(INDEX('01_Cad_Pecas'!$H$2:$H$5000,MATCH(VALUE($E295),'01_Cad_Pecas'!$D$2:$D$5000,0)),"")))</f>
        <v/>
      </c>
      <c r="L295" s="10">
        <f>IF($E295="","",IFERROR(INDEX('01_Cad_Pecas'!$I$2:$I$5000,MATCH($E295,'01_Cad_Pecas'!$D$2:$D$5000,0)),IFERROR(INDEX('01_Cad_Pecas'!$I$2:$I$5000,MATCH(VALUE($E295),'01_Cad_Pecas'!$D$2:$D$5000,0)),"")))</f>
        <v/>
      </c>
      <c r="M295" s="10">
        <f>IF(OR($J295="",$L295=""),"",IF($K295="",0,$K295)+$J295*$L295)</f>
        <v/>
      </c>
      <c r="N295" s="10" t="n">
        <v>46206</v>
      </c>
      <c r="O295" s="10" t="n">
        <v>4</v>
      </c>
      <c r="P295" s="10" t="n"/>
      <c r="Q295" s="10" t="n"/>
      <c r="R295" s="10">
        <f>IF(AND($P295&lt;&gt;"",$Q295&lt;&gt;""),($Q295-$P295)*1440,IF(AND($O295&lt;&gt;"",$L295&lt;&gt;""),IF($K295="",0,$K295)+$O295*$L295,""))</f>
        <v/>
      </c>
      <c r="S295" s="10" t="n"/>
      <c r="T295" s="10">
        <f>IF(OR($J295="",$O295=""),"",$O295/$J295)</f>
        <v/>
      </c>
      <c r="U295" s="10" t="inlineStr">
        <is>
          <t>Concluído</t>
        </is>
      </c>
      <c r="V295" s="10">
        <f>IF($A295="","",IF(AND($A295&lt;&gt;"",NOT(OR($U295="Concluído",$U295="Concluido")),TODAY()&gt;$A295),"SIM","NÃO"))</f>
        <v/>
      </c>
      <c r="W295" s="10">
        <f>IF(OR($A295="",$I295="",$M295=""),"",SUMIFS($M$2:M295,$I$2:I295,$I295,$A$2:A295,$A295)-$M295)</f>
        <v/>
      </c>
      <c r="X295" s="10">
        <f>IF(OR($A295="",$I295=""),"",SUMIFS($M$2:$M$4922,$I$2:$I$4922,$I295,$A$2:$A$4922,$A295))</f>
        <v/>
      </c>
      <c r="Y295" s="10">
        <f>IFERROR(VLOOKUP($I295,'02_Cad_Maquinas'!$B$2:$H$200,7,FALSE()),"")</f>
        <v/>
      </c>
      <c r="Z295" s="10">
        <f>IF(OR($X295="",$Y295=""),"",$Y295-$X295)</f>
        <v/>
      </c>
      <c r="AA295" s="11">
        <f>IF(OR($X295="",$Y295=""),"",$X295/$Y295)</f>
        <v/>
      </c>
      <c r="AB295" s="10" t="n"/>
      <c r="AC295" s="10">
        <f>IF($B295="","","|"&amp;SUBSTITUTE(TRIM(SUBSTITUTE(SUBSTITUTE(SUBSTITUTE(SUBSTITUTE(SUBSTITUTE(SUBSTITUTE(SUBSTITUTE(SUBSTITUTE(SUBSTITUTE(SUBSTITUTE(SUBSTITUTE(SUBSTITUTE(SUBSTITUTE(SUBSTITUTE(TRIM($B295&amp;""),CHAR(10)," "),CHAR(13)," "),"."," "),";"," "),","," "),"/"," "),"+"," "),"-"," "),"  "," "),"  "," "),"  "," "),"  "," "),"  "," "),"  "," "))," ","|")&amp;"|")</f>
        <v/>
      </c>
      <c r="AD295" s="10">
        <f>TRIM($I295&amp;"")</f>
        <v/>
      </c>
    </row>
    <row r="296" ht="24" customHeight="1">
      <c r="A296" s="9" t="n">
        <v>46204</v>
      </c>
      <c r="B296" s="10" t="n">
        <v>10179</v>
      </c>
      <c r="C296" s="10" t="n"/>
      <c r="D296" s="10" t="inlineStr">
        <is>
          <t xml:space="preserve">EMBALAGEM </t>
        </is>
      </c>
      <c r="E296" s="10" t="n">
        <v>2001281</v>
      </c>
      <c r="F296" s="10" t="inlineStr">
        <is>
          <t>MESA MIAMI 1,20X0,80 VOL 1/1 - MULTIMOVEIS</t>
        </is>
      </c>
      <c r="G296" s="10" t="inlineStr">
        <is>
          <t xml:space="preserve">EMBALAGEM </t>
        </is>
      </c>
      <c r="H296" s="10" t="inlineStr">
        <is>
          <t xml:space="preserve">EMBALAGEM </t>
        </is>
      </c>
      <c r="I296" s="10" t="inlineStr">
        <is>
          <t xml:space="preserve">EMBALAGEM </t>
        </is>
      </c>
      <c r="J296" s="9" t="n">
        <v>1</v>
      </c>
      <c r="K296" s="10">
        <f>IF($E296="","",IFERROR(INDEX('01_Cad_Pecas'!$H$2:$H$5000,MATCH($E296,'01_Cad_Pecas'!$D$2:$D$5000,0)),IFERROR(INDEX('01_Cad_Pecas'!$H$2:$H$5000,MATCH(VALUE($E296),'01_Cad_Pecas'!$D$2:$D$5000,0)),"")))</f>
        <v/>
      </c>
      <c r="L296" s="10">
        <f>IF($E296="","",IFERROR(INDEX('01_Cad_Pecas'!$I$2:$I$5000,MATCH($E296,'01_Cad_Pecas'!$D$2:$D$5000,0)),IFERROR(INDEX('01_Cad_Pecas'!$I$2:$I$5000,MATCH(VALUE($E296),'01_Cad_Pecas'!$D$2:$D$5000,0)),"")))</f>
        <v/>
      </c>
      <c r="M296" s="10">
        <f>IF(OR($J296="",$L296=""),"",IF($K296="",0,$K296)+$J296*$L296)</f>
        <v/>
      </c>
      <c r="N296" s="10" t="n">
        <v>46206</v>
      </c>
      <c r="O296" s="10" t="n">
        <v>1</v>
      </c>
      <c r="P296" s="10" t="n"/>
      <c r="Q296" s="10" t="n"/>
      <c r="R296" s="10">
        <f>IF(AND($P296&lt;&gt;"",$Q296&lt;&gt;""),($Q296-$P296)*1440,IF(AND($O296&lt;&gt;"",$L296&lt;&gt;""),IF($K296="",0,$K296)+$O296*$L296,""))</f>
        <v/>
      </c>
      <c r="S296" s="10" t="n"/>
      <c r="T296" s="10">
        <f>IF(OR($J296="",$O296=""),"",$O296/$J296)</f>
        <v/>
      </c>
      <c r="U296" s="10" t="inlineStr">
        <is>
          <t>Concluído</t>
        </is>
      </c>
      <c r="V296" s="10">
        <f>IF($A296="","",IF(AND($A296&lt;&gt;"",NOT(OR($U296="Concluído",$U296="Concluido")),TODAY()&gt;$A296),"SIM","NÃO"))</f>
        <v/>
      </c>
      <c r="W296" s="10">
        <f>IF(OR($A296="",$I296="",$M296=""),"",SUMIFS($M$2:M296,$I$2:I296,$I296,$A$2:A296,$A296)-$M296)</f>
        <v/>
      </c>
      <c r="X296" s="10">
        <f>IF(OR($A296="",$I296=""),"",SUMIFS($M$2:$M$4922,$I$2:$I$4922,$I296,$A$2:$A$4922,$A296))</f>
        <v/>
      </c>
      <c r="Y296" s="10">
        <f>IFERROR(VLOOKUP($I296,'02_Cad_Maquinas'!$B$2:$H$200,7,FALSE()),"")</f>
        <v/>
      </c>
      <c r="Z296" s="10">
        <f>IF(OR($X296="",$Y296=""),"",$Y296-$X296)</f>
        <v/>
      </c>
      <c r="AA296" s="11">
        <f>IF(OR($X296="",$Y296=""),"",$X296/$Y296)</f>
        <v/>
      </c>
      <c r="AB296" s="10" t="n"/>
      <c r="AC296" s="10">
        <f>IF($B296="","","|"&amp;SUBSTITUTE(TRIM(SUBSTITUTE(SUBSTITUTE(SUBSTITUTE(SUBSTITUTE(SUBSTITUTE(SUBSTITUTE(SUBSTITUTE(SUBSTITUTE(SUBSTITUTE(SUBSTITUTE(SUBSTITUTE(SUBSTITUTE(SUBSTITUTE(SUBSTITUTE(TRIM($B296&amp;""),CHAR(10)," "),CHAR(13)," "),"."," "),";"," "),","," "),"/"," "),"+"," "),"-"," "),"  "," "),"  "," "),"  "," "),"  "," "),"  "," "),"  "," "))," ","|")&amp;"|")</f>
        <v/>
      </c>
      <c r="AD296" s="10">
        <f>TRIM($I296&amp;"")</f>
        <v/>
      </c>
    </row>
    <row r="297" ht="24" customHeight="1">
      <c r="A297" s="9" t="n">
        <v>46204</v>
      </c>
      <c r="B297" s="10" t="n">
        <v>10179</v>
      </c>
      <c r="C297" s="10" t="n"/>
      <c r="D297" s="10" t="inlineStr">
        <is>
          <t xml:space="preserve">EMBALAGEM </t>
        </is>
      </c>
      <c r="E297" s="10" t="n">
        <v>2001281</v>
      </c>
      <c r="F297" s="10" t="inlineStr">
        <is>
          <t>MESA MIAMI 1,20X0,80 VOL 1/1 - MULTIMOVEIS</t>
        </is>
      </c>
      <c r="G297" s="10" t="inlineStr">
        <is>
          <t xml:space="preserve">EMBALAGEM </t>
        </is>
      </c>
      <c r="H297" s="10" t="inlineStr">
        <is>
          <t xml:space="preserve">EMBALAGEM </t>
        </is>
      </c>
      <c r="I297" s="10" t="inlineStr">
        <is>
          <t xml:space="preserve">EMBALAGEM </t>
        </is>
      </c>
      <c r="J297" s="9" t="n">
        <v>1</v>
      </c>
      <c r="K297" s="10">
        <f>IF($E297="","",IFERROR(INDEX('01_Cad_Pecas'!$H$2:$H$5000,MATCH($E297,'01_Cad_Pecas'!$D$2:$D$5000,0)),IFERROR(INDEX('01_Cad_Pecas'!$H$2:$H$5000,MATCH(VALUE($E297),'01_Cad_Pecas'!$D$2:$D$5000,0)),"")))</f>
        <v/>
      </c>
      <c r="L297" s="10">
        <f>IF($E297="","",IFERROR(INDEX('01_Cad_Pecas'!$I$2:$I$5000,MATCH($E297,'01_Cad_Pecas'!$D$2:$D$5000,0)),IFERROR(INDEX('01_Cad_Pecas'!$I$2:$I$5000,MATCH(VALUE($E297),'01_Cad_Pecas'!$D$2:$D$5000,0)),"")))</f>
        <v/>
      </c>
      <c r="M297" s="10">
        <f>IF(OR($J297="",$L297=""),"",IF($K297="",0,$K297)+$J297*$L297)</f>
        <v/>
      </c>
      <c r="N297" s="10" t="n">
        <v>46206</v>
      </c>
      <c r="O297" s="10" t="n">
        <v>1</v>
      </c>
      <c r="P297" s="10" t="n"/>
      <c r="Q297" s="10" t="n"/>
      <c r="R297" s="10">
        <f>IF(AND($P297&lt;&gt;"",$Q297&lt;&gt;""),($Q297-$P297)*1440,IF(AND($O297&lt;&gt;"",$L297&lt;&gt;""),IF($K297="",0,$K297)+$O297*$L297,""))</f>
        <v/>
      </c>
      <c r="S297" s="10" t="n"/>
      <c r="T297" s="10">
        <f>IF(OR($J297="",$O297=""),"",$O297/$J297)</f>
        <v/>
      </c>
      <c r="U297" s="10" t="inlineStr">
        <is>
          <t>Concluído</t>
        </is>
      </c>
      <c r="V297" s="10">
        <f>IF($A297="","",IF(AND($A297&lt;&gt;"",NOT(OR($U297="Concluído",$U297="Concluido")),TODAY()&gt;$A297),"SIM","NÃO"))</f>
        <v/>
      </c>
      <c r="W297" s="10">
        <f>IF(OR($A297="",$I297="",$M297=""),"",SUMIFS($M$2:M297,$I$2:I297,$I297,$A$2:A297,$A297)-$M297)</f>
        <v/>
      </c>
      <c r="X297" s="10">
        <f>IF(OR($A297="",$I297=""),"",SUMIFS($M$2:$M$4922,$I$2:$I$4922,$I297,$A$2:$A$4922,$A297))</f>
        <v/>
      </c>
      <c r="Y297" s="10">
        <f>IFERROR(VLOOKUP($I297,'02_Cad_Maquinas'!$B$2:$H$200,7,FALSE()),"")</f>
        <v/>
      </c>
      <c r="Z297" s="10">
        <f>IF(OR($X297="",$Y297=""),"",$Y297-$X297)</f>
        <v/>
      </c>
      <c r="AA297" s="11">
        <f>IF(OR($X297="",$Y297=""),"",$X297/$Y297)</f>
        <v/>
      </c>
      <c r="AB297" s="10" t="n"/>
      <c r="AC297" s="10">
        <f>IF($B297="","","|"&amp;SUBSTITUTE(TRIM(SUBSTITUTE(SUBSTITUTE(SUBSTITUTE(SUBSTITUTE(SUBSTITUTE(SUBSTITUTE(SUBSTITUTE(SUBSTITUTE(SUBSTITUTE(SUBSTITUTE(SUBSTITUTE(SUBSTITUTE(SUBSTITUTE(SUBSTITUTE(TRIM($B297&amp;""),CHAR(10)," "),CHAR(13)," "),"."," "),";"," "),","," "),"/"," "),"+"," "),"-"," "),"  "," "),"  "," "),"  "," "),"  "," "),"  "," "),"  "," "))," ","|")&amp;"|")</f>
        <v/>
      </c>
      <c r="AD297" s="10">
        <f>TRIM($I297&amp;"")</f>
        <v/>
      </c>
    </row>
    <row r="298" ht="24" customHeight="1">
      <c r="A298" s="9" t="n">
        <v>46204</v>
      </c>
      <c r="B298" s="10" t="n">
        <v>10179</v>
      </c>
      <c r="C298" s="10" t="n"/>
      <c r="D298" s="10" t="inlineStr">
        <is>
          <t xml:space="preserve">EMBALAGEM </t>
        </is>
      </c>
      <c r="E298" s="10" t="n">
        <v>2001421</v>
      </c>
      <c r="F298" s="10" t="inlineStr">
        <is>
          <t>MESA DAKAR 1,60X0,80 VOL 1/1</t>
        </is>
      </c>
      <c r="G298" s="10" t="inlineStr">
        <is>
          <t xml:space="preserve">EMBALAGEM </t>
        </is>
      </c>
      <c r="H298" s="10" t="inlineStr">
        <is>
          <t xml:space="preserve">EMBALAGEM </t>
        </is>
      </c>
      <c r="I298" s="10" t="inlineStr">
        <is>
          <t xml:space="preserve">EMBALAGEM </t>
        </is>
      </c>
      <c r="J298" s="9" t="n">
        <v>5</v>
      </c>
      <c r="K298" s="10">
        <f>IF($E298="","",IFERROR(INDEX('01_Cad_Pecas'!$H$2:$H$5000,MATCH($E298,'01_Cad_Pecas'!$D$2:$D$5000,0)),IFERROR(INDEX('01_Cad_Pecas'!$H$2:$H$5000,MATCH(VALUE($E298),'01_Cad_Pecas'!$D$2:$D$5000,0)),"")))</f>
        <v/>
      </c>
      <c r="L298" s="10">
        <f>IF($E298="","",IFERROR(INDEX('01_Cad_Pecas'!$I$2:$I$5000,MATCH($E298,'01_Cad_Pecas'!$D$2:$D$5000,0)),IFERROR(INDEX('01_Cad_Pecas'!$I$2:$I$5000,MATCH(VALUE($E298),'01_Cad_Pecas'!$D$2:$D$5000,0)),"")))</f>
        <v/>
      </c>
      <c r="M298" s="10">
        <f>IF(OR($J298="",$L298=""),"",IF($K298="",0,$K298)+$J298*$L298)</f>
        <v/>
      </c>
      <c r="N298" s="10" t="n">
        <v>46209</v>
      </c>
      <c r="O298" s="10" t="n">
        <v>5</v>
      </c>
      <c r="P298" s="10" t="n"/>
      <c r="Q298" s="10" t="n"/>
      <c r="R298" s="10">
        <f>IF(AND($P298&lt;&gt;"",$Q298&lt;&gt;""),($Q298-$P298)*1440,IF(AND($O298&lt;&gt;"",$L298&lt;&gt;""),IF($K298="",0,$K298)+$O298*$L298,""))</f>
        <v/>
      </c>
      <c r="S298" s="10" t="n"/>
      <c r="T298" s="10">
        <f>IF(OR($J298="",$O298=""),"",$O298/$J298)</f>
        <v/>
      </c>
      <c r="U298" s="10" t="inlineStr">
        <is>
          <t>Concluído</t>
        </is>
      </c>
      <c r="V298" s="10">
        <f>IF($A298="","",IF(AND($A298&lt;&gt;"",NOT(OR($U298="Concluído",$U298="Concluido")),TODAY()&gt;$A298),"SIM","NÃO"))</f>
        <v/>
      </c>
      <c r="W298" s="10">
        <f>IF(OR($A298="",$I298="",$M298=""),"",SUMIFS($M$2:M298,$I$2:I298,$I298,$A$2:A298,$A298)-$M298)</f>
        <v/>
      </c>
      <c r="X298" s="10">
        <f>IF(OR($A298="",$I298=""),"",SUMIFS($M$2:$M$4922,$I$2:$I$4922,$I298,$A$2:$A$4922,$A298))</f>
        <v/>
      </c>
      <c r="Y298" s="10">
        <f>IFERROR(VLOOKUP($I298,'02_Cad_Maquinas'!$B$2:$H$200,7,FALSE()),"")</f>
        <v/>
      </c>
      <c r="Z298" s="10">
        <f>IF(OR($X298="",$Y298=""),"",$Y298-$X298)</f>
        <v/>
      </c>
      <c r="AA298" s="11">
        <f>IF(OR($X298="",$Y298=""),"",$X298/$Y298)</f>
        <v/>
      </c>
      <c r="AB298" s="10" t="n"/>
      <c r="AC298" s="10">
        <f>IF($B298="","","|"&amp;SUBSTITUTE(TRIM(SUBSTITUTE(SUBSTITUTE(SUBSTITUTE(SUBSTITUTE(SUBSTITUTE(SUBSTITUTE(SUBSTITUTE(SUBSTITUTE(SUBSTITUTE(SUBSTITUTE(SUBSTITUTE(SUBSTITUTE(SUBSTITUTE(SUBSTITUTE(TRIM($B298&amp;""),CHAR(10)," "),CHAR(13)," "),"."," "),";"," "),","," "),"/"," "),"+"," "),"-"," "),"  "," "),"  "," "),"  "," "),"  "," "),"  "," "),"  "," "))," ","|")&amp;"|")</f>
        <v/>
      </c>
      <c r="AD298" s="10">
        <f>TRIM($I298&amp;"")</f>
        <v/>
      </c>
    </row>
    <row r="299" ht="24" customHeight="1">
      <c r="A299" s="9" t="n">
        <v>46204</v>
      </c>
      <c r="B299" s="10" t="n">
        <v>10179</v>
      </c>
      <c r="C299" s="10" t="n"/>
      <c r="D299" s="10" t="inlineStr">
        <is>
          <t xml:space="preserve">EMBALAGEM </t>
        </is>
      </c>
      <c r="E299" s="10" t="n">
        <v>2001961</v>
      </c>
      <c r="F299" s="10" t="inlineStr">
        <is>
          <t>BASE SANTIAGO QUADRADA</t>
        </is>
      </c>
      <c r="G299" s="10" t="inlineStr">
        <is>
          <t xml:space="preserve">EMBALAGEM </t>
        </is>
      </c>
      <c r="H299" s="10" t="inlineStr">
        <is>
          <t xml:space="preserve">EMBALAGEM </t>
        </is>
      </c>
      <c r="I299" s="10" t="inlineStr">
        <is>
          <t xml:space="preserve">EMBALAGEM </t>
        </is>
      </c>
      <c r="J299" s="9" t="n">
        <v>3</v>
      </c>
      <c r="K299" s="10">
        <f>IF($E299="","",IFERROR(INDEX('01_Cad_Pecas'!$H$2:$H$5000,MATCH($E299,'01_Cad_Pecas'!$D$2:$D$5000,0)),IFERROR(INDEX('01_Cad_Pecas'!$H$2:$H$5000,MATCH(VALUE($E299),'01_Cad_Pecas'!$D$2:$D$5000,0)),"")))</f>
        <v/>
      </c>
      <c r="L299" s="10">
        <f>IF($E299="","",IFERROR(INDEX('01_Cad_Pecas'!$I$2:$I$5000,MATCH($E299,'01_Cad_Pecas'!$D$2:$D$5000,0)),IFERROR(INDEX('01_Cad_Pecas'!$I$2:$I$5000,MATCH(VALUE($E299),'01_Cad_Pecas'!$D$2:$D$5000,0)),"")))</f>
        <v/>
      </c>
      <c r="M299" s="10">
        <f>IF(OR($J299="",$L299=""),"",IF($K299="",0,$K299)+$J299*$L299)</f>
        <v/>
      </c>
      <c r="N299" s="10" t="n">
        <v>46209</v>
      </c>
      <c r="O299" s="10" t="n">
        <v>3</v>
      </c>
      <c r="P299" s="10" t="n"/>
      <c r="Q299" s="10" t="n"/>
      <c r="R299" s="10">
        <f>IF(AND($P299&lt;&gt;"",$Q299&lt;&gt;""),($Q299-$P299)*1440,IF(AND($O299&lt;&gt;"",$L299&lt;&gt;""),IF($K299="",0,$K299)+$O299*$L299,""))</f>
        <v/>
      </c>
      <c r="S299" s="10" t="n"/>
      <c r="T299" s="10">
        <f>IF(OR($J299="",$O299=""),"",$O299/$J299)</f>
        <v/>
      </c>
      <c r="U299" s="10" t="inlineStr">
        <is>
          <t>Concluído</t>
        </is>
      </c>
      <c r="V299" s="10">
        <f>IF($A299="","",IF(AND($A299&lt;&gt;"",NOT(OR($U299="Concluído",$U299="Concluido")),TODAY()&gt;$A299),"SIM","NÃO"))</f>
        <v/>
      </c>
      <c r="W299" s="10">
        <f>IF(OR($A299="",$I299="",$M299=""),"",SUMIFS($M$2:M299,$I$2:I299,$I299,$A$2:A299,$A299)-$M299)</f>
        <v/>
      </c>
      <c r="X299" s="10">
        <f>IF(OR($A299="",$I299=""),"",SUMIFS($M$2:$M$4922,$I$2:$I$4922,$I299,$A$2:$A$4922,$A299))</f>
        <v/>
      </c>
      <c r="Y299" s="10">
        <f>IFERROR(VLOOKUP($I299,'02_Cad_Maquinas'!$B$2:$H$200,7,FALSE()),"")</f>
        <v/>
      </c>
      <c r="Z299" s="10">
        <f>IF(OR($X299="",$Y299=""),"",$Y299-$X299)</f>
        <v/>
      </c>
      <c r="AA299" s="11">
        <f>IF(OR($X299="",$Y299=""),"",$X299/$Y299)</f>
        <v/>
      </c>
      <c r="AB299" s="10" t="n"/>
      <c r="AC299" s="10">
        <f>IF($B299="","","|"&amp;SUBSTITUTE(TRIM(SUBSTITUTE(SUBSTITUTE(SUBSTITUTE(SUBSTITUTE(SUBSTITUTE(SUBSTITUTE(SUBSTITUTE(SUBSTITUTE(SUBSTITUTE(SUBSTITUTE(SUBSTITUTE(SUBSTITUTE(SUBSTITUTE(SUBSTITUTE(TRIM($B299&amp;""),CHAR(10)," "),CHAR(13)," "),"."," "),";"," "),","," "),"/"," "),"+"," "),"-"," "),"  "," "),"  "," "),"  "," "),"  "," "),"  "," "),"  "," "))," ","|")&amp;"|")</f>
        <v/>
      </c>
      <c r="AD299" s="10">
        <f>TRIM($I299&amp;"")</f>
        <v/>
      </c>
    </row>
    <row r="300" ht="24" customHeight="1">
      <c r="A300" s="9" t="n">
        <v>46204</v>
      </c>
      <c r="B300" s="10" t="n">
        <v>10179</v>
      </c>
      <c r="C300" s="10" t="n"/>
      <c r="D300" s="10" t="inlineStr">
        <is>
          <t xml:space="preserve">EMBALAGEM </t>
        </is>
      </c>
      <c r="E300" s="10" t="n">
        <v>2002001</v>
      </c>
      <c r="F300" s="10" t="inlineStr">
        <is>
          <t>BASE DUBAI 1,60X0,90 VOL 1/2</t>
        </is>
      </c>
      <c r="G300" s="10" t="inlineStr">
        <is>
          <t xml:space="preserve">EMBALAGEM </t>
        </is>
      </c>
      <c r="H300" s="10" t="inlineStr">
        <is>
          <t xml:space="preserve">EMBALAGEM </t>
        </is>
      </c>
      <c r="I300" s="10" t="inlineStr">
        <is>
          <t xml:space="preserve">EMBALAGEM </t>
        </is>
      </c>
      <c r="J300" s="9" t="n">
        <v>1</v>
      </c>
      <c r="K300" s="10">
        <f>IF($E300="","",IFERROR(INDEX('01_Cad_Pecas'!$H$2:$H$5000,MATCH($E300,'01_Cad_Pecas'!$D$2:$D$5000,0)),IFERROR(INDEX('01_Cad_Pecas'!$H$2:$H$5000,MATCH(VALUE($E300),'01_Cad_Pecas'!$D$2:$D$5000,0)),"")))</f>
        <v/>
      </c>
      <c r="L300" s="10">
        <f>IF($E300="","",IFERROR(INDEX('01_Cad_Pecas'!$I$2:$I$5000,MATCH($E300,'01_Cad_Pecas'!$D$2:$D$5000,0)),IFERROR(INDEX('01_Cad_Pecas'!$I$2:$I$5000,MATCH(VALUE($E300),'01_Cad_Pecas'!$D$2:$D$5000,0)),"")))</f>
        <v/>
      </c>
      <c r="M300" s="10">
        <f>IF(OR($J300="",$L300=""),"",IF($K300="",0,$K300)+$J300*$L300)</f>
        <v/>
      </c>
      <c r="N300" s="10" t="n">
        <v>46209</v>
      </c>
      <c r="O300" s="10" t="n">
        <v>1</v>
      </c>
      <c r="P300" s="10" t="n"/>
      <c r="Q300" s="10" t="n"/>
      <c r="R300" s="10">
        <f>IF(AND($P300&lt;&gt;"",$Q300&lt;&gt;""),($Q300-$P300)*1440,IF(AND($O300&lt;&gt;"",$L300&lt;&gt;""),IF($K300="",0,$K300)+$O300*$L300,""))</f>
        <v/>
      </c>
      <c r="S300" s="10" t="n"/>
      <c r="T300" s="10">
        <f>IF(OR($J300="",$O300=""),"",$O300/$J300)</f>
        <v/>
      </c>
      <c r="U300" s="10" t="inlineStr">
        <is>
          <t>Concluído</t>
        </is>
      </c>
      <c r="V300" s="10">
        <f>IF($A300="","",IF(AND($A300&lt;&gt;"",NOT(OR($U300="Concluído",$U300="Concluido")),TODAY()&gt;$A300),"SIM","NÃO"))</f>
        <v/>
      </c>
      <c r="W300" s="10">
        <f>IF(OR($A300="",$I300="",$M300=""),"",SUMIFS($M$2:M300,$I$2:I300,$I300,$A$2:A300,$A300)-$M300)</f>
        <v/>
      </c>
      <c r="X300" s="10">
        <f>IF(OR($A300="",$I300=""),"",SUMIFS($M$2:$M$4922,$I$2:$I$4922,$I300,$A$2:$A$4922,$A300))</f>
        <v/>
      </c>
      <c r="Y300" s="10">
        <f>IFERROR(VLOOKUP($I300,'02_Cad_Maquinas'!$B$2:$H$200,7,FALSE()),"")</f>
        <v/>
      </c>
      <c r="Z300" s="10">
        <f>IF(OR($X300="",$Y300=""),"",$Y300-$X300)</f>
        <v/>
      </c>
      <c r="AA300" s="11">
        <f>IF(OR($X300="",$Y300=""),"",$X300/$Y300)</f>
        <v/>
      </c>
      <c r="AB300" s="10" t="n"/>
      <c r="AC300" s="10">
        <f>IF($B300="","","|"&amp;SUBSTITUTE(TRIM(SUBSTITUTE(SUBSTITUTE(SUBSTITUTE(SUBSTITUTE(SUBSTITUTE(SUBSTITUTE(SUBSTITUTE(SUBSTITUTE(SUBSTITUTE(SUBSTITUTE(SUBSTITUTE(SUBSTITUTE(SUBSTITUTE(SUBSTITUTE(TRIM($B300&amp;""),CHAR(10)," "),CHAR(13)," "),"."," "),";"," "),","," "),"/"," "),"+"," "),"-"," "),"  "," "),"  "," "),"  "," "),"  "," "),"  "," "),"  "," "))," ","|")&amp;"|")</f>
        <v/>
      </c>
      <c r="AD300" s="10">
        <f>TRIM($I300&amp;"")</f>
        <v/>
      </c>
    </row>
    <row r="301" ht="24" customHeight="1">
      <c r="A301" s="9" t="n">
        <v>46204</v>
      </c>
      <c r="B301" s="10" t="n">
        <v>10179</v>
      </c>
      <c r="C301" s="10" t="n"/>
      <c r="D301" s="10" t="inlineStr">
        <is>
          <t xml:space="preserve">EMBALAGEM </t>
        </is>
      </c>
      <c r="E301" s="10" t="n">
        <v>2002002</v>
      </c>
      <c r="F301" s="10" t="inlineStr">
        <is>
          <t>TAMPO LIGHT 1360X900X18 - VITREO</t>
        </is>
      </c>
      <c r="G301" s="10" t="inlineStr">
        <is>
          <t xml:space="preserve">EMBALAGEM </t>
        </is>
      </c>
      <c r="H301" s="10" t="inlineStr">
        <is>
          <t xml:space="preserve">EMBALAGEM </t>
        </is>
      </c>
      <c r="I301" s="10" t="inlineStr">
        <is>
          <t xml:space="preserve">EMBALAGEM </t>
        </is>
      </c>
      <c r="J301" s="9" t="n">
        <v>10</v>
      </c>
      <c r="K301" s="10">
        <f>IF($E301="","",IFERROR(INDEX('01_Cad_Pecas'!$H$2:$H$5000,MATCH($E301,'01_Cad_Pecas'!$D$2:$D$5000,0)),IFERROR(INDEX('01_Cad_Pecas'!$H$2:$H$5000,MATCH(VALUE($E301),'01_Cad_Pecas'!$D$2:$D$5000,0)),"")))</f>
        <v/>
      </c>
      <c r="L301" s="10">
        <f>IF($E301="","",IFERROR(INDEX('01_Cad_Pecas'!$I$2:$I$5000,MATCH($E301,'01_Cad_Pecas'!$D$2:$D$5000,0)),IFERROR(INDEX('01_Cad_Pecas'!$I$2:$I$5000,MATCH(VALUE($E301),'01_Cad_Pecas'!$D$2:$D$5000,0)),"")))</f>
        <v/>
      </c>
      <c r="M301" s="10">
        <f>IF(OR($J301="",$L301=""),"",IF($K301="",0,$K301)+$J301*$L301)</f>
        <v/>
      </c>
      <c r="N301" s="10" t="n">
        <v>46209</v>
      </c>
      <c r="O301" s="10" t="n">
        <v>10</v>
      </c>
      <c r="P301" s="10" t="n"/>
      <c r="Q301" s="10" t="n"/>
      <c r="R301" s="10">
        <f>IF(AND($P301&lt;&gt;"",$Q301&lt;&gt;""),($Q301-$P301)*1440,IF(AND($O301&lt;&gt;"",$L301&lt;&gt;""),IF($K301="",0,$K301)+$O301*$L301,""))</f>
        <v/>
      </c>
      <c r="S301" s="10" t="n"/>
      <c r="T301" s="10">
        <f>IF(OR($J301="",$O301=""),"",$O301/$J301)</f>
        <v/>
      </c>
      <c r="U301" s="10" t="inlineStr">
        <is>
          <t>Concluído</t>
        </is>
      </c>
      <c r="V301" s="10">
        <f>IF($A301="","",IF(AND($A301&lt;&gt;"",NOT(OR($U301="Concluído",$U301="Concluido")),TODAY()&gt;$A301),"SIM","NÃO"))</f>
        <v/>
      </c>
      <c r="W301" s="10">
        <f>IF(OR($A301="",$I301="",$M301=""),"",SUMIFS($M$2:M301,$I$2:I301,$I301,$A$2:A301,$A301)-$M301)</f>
        <v/>
      </c>
      <c r="X301" s="10">
        <f>IF(OR($A301="",$I301=""),"",SUMIFS($M$2:$M$4922,$I$2:$I$4922,$I301,$A$2:$A$4922,$A301))</f>
        <v/>
      </c>
      <c r="Y301" s="10">
        <f>IFERROR(VLOOKUP($I301,'02_Cad_Maquinas'!$B$2:$H$200,7,FALSE()),"")</f>
        <v/>
      </c>
      <c r="Z301" s="10">
        <f>IF(OR($X301="",$Y301=""),"",$Y301-$X301)</f>
        <v/>
      </c>
      <c r="AA301" s="11">
        <f>IF(OR($X301="",$Y301=""),"",$X301/$Y301)</f>
        <v/>
      </c>
      <c r="AB301" s="10" t="n"/>
      <c r="AC301" s="10">
        <f>IF($B301="","","|"&amp;SUBSTITUTE(TRIM(SUBSTITUTE(SUBSTITUTE(SUBSTITUTE(SUBSTITUTE(SUBSTITUTE(SUBSTITUTE(SUBSTITUTE(SUBSTITUTE(SUBSTITUTE(SUBSTITUTE(SUBSTITUTE(SUBSTITUTE(SUBSTITUTE(SUBSTITUTE(TRIM($B301&amp;""),CHAR(10)," "),CHAR(13)," "),"."," "),";"," "),","," "),"/"," "),"+"," "),"-"," "),"  "," "),"  "," "),"  "," "),"  "," "),"  "," "),"  "," "))," ","|")&amp;"|")</f>
        <v/>
      </c>
      <c r="AD301" s="10">
        <f>TRIM($I301&amp;"")</f>
        <v/>
      </c>
    </row>
    <row r="302" ht="24" customHeight="1">
      <c r="A302" s="9" t="n">
        <v>46204</v>
      </c>
      <c r="B302" s="10" t="n">
        <v>10179</v>
      </c>
      <c r="C302" s="10" t="n"/>
      <c r="D302" s="10" t="inlineStr">
        <is>
          <t xml:space="preserve">EMBALAGEM </t>
        </is>
      </c>
      <c r="E302" s="10" t="n">
        <v>2002002</v>
      </c>
      <c r="F302" s="10" t="inlineStr">
        <is>
          <t>TAMPO LIGHT 1360X900X18 - VITREO</t>
        </is>
      </c>
      <c r="G302" s="10" t="inlineStr">
        <is>
          <t xml:space="preserve">EMBALAGEM </t>
        </is>
      </c>
      <c r="H302" s="10" t="inlineStr">
        <is>
          <t xml:space="preserve">EMBALAGEM </t>
        </is>
      </c>
      <c r="I302" s="10" t="inlineStr">
        <is>
          <t xml:space="preserve">EMBALAGEM </t>
        </is>
      </c>
      <c r="J302" s="9" t="n">
        <v>1</v>
      </c>
      <c r="K302" s="10">
        <f>IF($E302="","",IFERROR(INDEX('01_Cad_Pecas'!$H$2:$H$5000,MATCH($E302,'01_Cad_Pecas'!$D$2:$D$5000,0)),IFERROR(INDEX('01_Cad_Pecas'!$H$2:$H$5000,MATCH(VALUE($E302),'01_Cad_Pecas'!$D$2:$D$5000,0)),"")))</f>
        <v/>
      </c>
      <c r="L302" s="10">
        <f>IF($E302="","",IFERROR(INDEX('01_Cad_Pecas'!$I$2:$I$5000,MATCH($E302,'01_Cad_Pecas'!$D$2:$D$5000,0)),IFERROR(INDEX('01_Cad_Pecas'!$I$2:$I$5000,MATCH(VALUE($E302),'01_Cad_Pecas'!$D$2:$D$5000,0)),"")))</f>
        <v/>
      </c>
      <c r="M302" s="10">
        <f>IF(OR($J302="",$L302=""),"",IF($K302="",0,$K302)+$J302*$L302)</f>
        <v/>
      </c>
      <c r="N302" s="10" t="n">
        <v>46209</v>
      </c>
      <c r="O302" s="10" t="n">
        <v>1</v>
      </c>
      <c r="P302" s="10" t="n"/>
      <c r="Q302" s="10" t="n"/>
      <c r="R302" s="10">
        <f>IF(AND($P302&lt;&gt;"",$Q302&lt;&gt;""),($Q302-$P302)*1440,IF(AND($O302&lt;&gt;"",$L302&lt;&gt;""),IF($K302="",0,$K302)+$O302*$L302,""))</f>
        <v/>
      </c>
      <c r="S302" s="10" t="n"/>
      <c r="T302" s="10">
        <f>IF(OR($J302="",$O302=""),"",$O302/$J302)</f>
        <v/>
      </c>
      <c r="U302" s="10" t="inlineStr">
        <is>
          <t>Concluído</t>
        </is>
      </c>
      <c r="V302" s="10">
        <f>IF($A302="","",IF(AND($A302&lt;&gt;"",NOT(OR($U302="Concluído",$U302="Concluido")),TODAY()&gt;$A302),"SIM","NÃO"))</f>
        <v/>
      </c>
      <c r="W302" s="10">
        <f>IF(OR($A302="",$I302="",$M302=""),"",SUMIFS($M$2:M302,$I$2:I302,$I302,$A$2:A302,$A302)-$M302)</f>
        <v/>
      </c>
      <c r="X302" s="10">
        <f>IF(OR($A302="",$I302=""),"",SUMIFS($M$2:$M$4922,$I$2:$I$4922,$I302,$A$2:$A$4922,$A302))</f>
        <v/>
      </c>
      <c r="Y302" s="10">
        <f>IFERROR(VLOOKUP($I302,'02_Cad_Maquinas'!$B$2:$H$200,7,FALSE()),"")</f>
        <v/>
      </c>
      <c r="Z302" s="10">
        <f>IF(OR($X302="",$Y302=""),"",$Y302-$X302)</f>
        <v/>
      </c>
      <c r="AA302" s="11">
        <f>IF(OR($X302="",$Y302=""),"",$X302/$Y302)</f>
        <v/>
      </c>
      <c r="AB302" s="10" t="n"/>
      <c r="AC302" s="10">
        <f>IF($B302="","","|"&amp;SUBSTITUTE(TRIM(SUBSTITUTE(SUBSTITUTE(SUBSTITUTE(SUBSTITUTE(SUBSTITUTE(SUBSTITUTE(SUBSTITUTE(SUBSTITUTE(SUBSTITUTE(SUBSTITUTE(SUBSTITUTE(SUBSTITUTE(SUBSTITUTE(SUBSTITUTE(TRIM($B302&amp;""),CHAR(10)," "),CHAR(13)," "),"."," "),";"," "),","," "),"/"," "),"+"," "),"-"," "),"  "," "),"  "," "),"  "," "),"  "," "),"  "," "),"  "," "))," ","|")&amp;"|")</f>
        <v/>
      </c>
      <c r="AD302" s="10">
        <f>TRIM($I302&amp;"")</f>
        <v/>
      </c>
    </row>
    <row r="303" ht="24" customHeight="1">
      <c r="A303" s="9" t="n">
        <v>46204</v>
      </c>
      <c r="B303" s="10" t="n">
        <v>10179</v>
      </c>
      <c r="C303" s="10" t="n"/>
      <c r="D303" s="10" t="inlineStr">
        <is>
          <t xml:space="preserve">EMBALAGEM </t>
        </is>
      </c>
      <c r="E303" s="10" t="n">
        <v>2002162</v>
      </c>
      <c r="F303" s="10" t="inlineStr">
        <is>
          <t>TAMPO C/ VIDRO LIGHT 1600X900X18MM</t>
        </is>
      </c>
      <c r="G303" s="10" t="inlineStr">
        <is>
          <t xml:space="preserve">EMBALAGEM </t>
        </is>
      </c>
      <c r="H303" s="10" t="inlineStr">
        <is>
          <t xml:space="preserve">EMBALAGEM </t>
        </is>
      </c>
      <c r="I303" s="10" t="inlineStr">
        <is>
          <t xml:space="preserve">EMBALAGEM </t>
        </is>
      </c>
      <c r="J303" s="9" t="n">
        <v>2</v>
      </c>
      <c r="K303" s="10">
        <f>IF($E303="","",IFERROR(INDEX('01_Cad_Pecas'!$H$2:$H$5000,MATCH($E303,'01_Cad_Pecas'!$D$2:$D$5000,0)),IFERROR(INDEX('01_Cad_Pecas'!$H$2:$H$5000,MATCH(VALUE($E303),'01_Cad_Pecas'!$D$2:$D$5000,0)),"")))</f>
        <v/>
      </c>
      <c r="L303" s="10">
        <f>IF($E303="","",IFERROR(INDEX('01_Cad_Pecas'!$I$2:$I$5000,MATCH($E303,'01_Cad_Pecas'!$D$2:$D$5000,0)),IFERROR(INDEX('01_Cad_Pecas'!$I$2:$I$5000,MATCH(VALUE($E303),'01_Cad_Pecas'!$D$2:$D$5000,0)),"")))</f>
        <v/>
      </c>
      <c r="M303" s="10">
        <f>IF(OR($J303="",$L303=""),"",IF($K303="",0,$K303)+$J303*$L303)</f>
        <v/>
      </c>
      <c r="N303" s="10" t="n">
        <v>46209</v>
      </c>
      <c r="O303" s="10" t="n">
        <v>2</v>
      </c>
      <c r="P303" s="10" t="n"/>
      <c r="Q303" s="10" t="n"/>
      <c r="R303" s="10">
        <f>IF(AND($P303&lt;&gt;"",$Q303&lt;&gt;""),($Q303-$P303)*1440,IF(AND($O303&lt;&gt;"",$L303&lt;&gt;""),IF($K303="",0,$K303)+$O303*$L303,""))</f>
        <v/>
      </c>
      <c r="S303" s="10" t="n"/>
      <c r="T303" s="10">
        <f>IF(OR($J303="",$O303=""),"",$O303/$J303)</f>
        <v/>
      </c>
      <c r="U303" s="10" t="inlineStr">
        <is>
          <t>Concluído</t>
        </is>
      </c>
      <c r="V303" s="10">
        <f>IF($A303="","",IF(AND($A303&lt;&gt;"",NOT(OR($U303="Concluído",$U303="Concluido")),TODAY()&gt;$A303),"SIM","NÃO"))</f>
        <v/>
      </c>
      <c r="W303" s="10">
        <f>IF(OR($A303="",$I303="",$M303=""),"",SUMIFS($M$2:M303,$I$2:I303,$I303,$A$2:A303,$A303)-$M303)</f>
        <v/>
      </c>
      <c r="X303" s="10">
        <f>IF(OR($A303="",$I303=""),"",SUMIFS($M$2:$M$4922,$I$2:$I$4922,$I303,$A$2:$A$4922,$A303))</f>
        <v/>
      </c>
      <c r="Y303" s="10">
        <f>IFERROR(VLOOKUP($I303,'02_Cad_Maquinas'!$B$2:$H$200,7,FALSE()),"")</f>
        <v/>
      </c>
      <c r="Z303" s="10">
        <f>IF(OR($X303="",$Y303=""),"",$Y303-$X303)</f>
        <v/>
      </c>
      <c r="AA303" s="11">
        <f>IF(OR($X303="",$Y303=""),"",$X303/$Y303)</f>
        <v/>
      </c>
      <c r="AB303" s="10" t="n"/>
      <c r="AC303" s="10">
        <f>IF($B303="","","|"&amp;SUBSTITUTE(TRIM(SUBSTITUTE(SUBSTITUTE(SUBSTITUTE(SUBSTITUTE(SUBSTITUTE(SUBSTITUTE(SUBSTITUTE(SUBSTITUTE(SUBSTITUTE(SUBSTITUTE(SUBSTITUTE(SUBSTITUTE(SUBSTITUTE(SUBSTITUTE(TRIM($B303&amp;""),CHAR(10)," "),CHAR(13)," "),"."," "),";"," "),","," "),"/"," "),"+"," "),"-"," "),"  "," "),"  "," "),"  "," "),"  "," "),"  "," "),"  "," "))," ","|")&amp;"|")</f>
        <v/>
      </c>
      <c r="AD303" s="10">
        <f>TRIM($I303&amp;"")</f>
        <v/>
      </c>
    </row>
    <row r="304" ht="24" customHeight="1">
      <c r="A304" s="9" t="n">
        <v>46204</v>
      </c>
      <c r="B304" s="10" t="n">
        <v>10179</v>
      </c>
      <c r="C304" s="10" t="n"/>
      <c r="D304" s="10" t="inlineStr">
        <is>
          <t xml:space="preserve">EMBALAGEM </t>
        </is>
      </c>
      <c r="E304" s="10" t="n">
        <v>2002162</v>
      </c>
      <c r="F304" s="10" t="inlineStr">
        <is>
          <t>TAMPO C/ VIDRO LIGHT 1600X900X18MM</t>
        </is>
      </c>
      <c r="G304" s="10" t="inlineStr">
        <is>
          <t xml:space="preserve">EMBALAGEM </t>
        </is>
      </c>
      <c r="H304" s="10" t="inlineStr">
        <is>
          <t xml:space="preserve">EMBALAGEM </t>
        </is>
      </c>
      <c r="I304" s="10" t="inlineStr">
        <is>
          <t xml:space="preserve">EMBALAGEM </t>
        </is>
      </c>
      <c r="J304" s="9" t="n">
        <v>1</v>
      </c>
      <c r="K304" s="10">
        <f>IF($E304="","",IFERROR(INDEX('01_Cad_Pecas'!$H$2:$H$5000,MATCH($E304,'01_Cad_Pecas'!$D$2:$D$5000,0)),IFERROR(INDEX('01_Cad_Pecas'!$H$2:$H$5000,MATCH(VALUE($E304),'01_Cad_Pecas'!$D$2:$D$5000,0)),"")))</f>
        <v/>
      </c>
      <c r="L304" s="10">
        <f>IF($E304="","",IFERROR(INDEX('01_Cad_Pecas'!$I$2:$I$5000,MATCH($E304,'01_Cad_Pecas'!$D$2:$D$5000,0)),IFERROR(INDEX('01_Cad_Pecas'!$I$2:$I$5000,MATCH(VALUE($E304),'01_Cad_Pecas'!$D$2:$D$5000,0)),"")))</f>
        <v/>
      </c>
      <c r="M304" s="10">
        <f>IF(OR($J304="",$L304=""),"",IF($K304="",0,$K304)+$J304*$L304)</f>
        <v/>
      </c>
      <c r="N304" s="10" t="n">
        <v>46209</v>
      </c>
      <c r="O304" s="10" t="n">
        <v>1</v>
      </c>
      <c r="P304" s="10" t="n"/>
      <c r="Q304" s="10" t="n"/>
      <c r="R304" s="10">
        <f>IF(AND($P304&lt;&gt;"",$Q304&lt;&gt;""),($Q304-$P304)*1440,IF(AND($O304&lt;&gt;"",$L304&lt;&gt;""),IF($K304="",0,$K304)+$O304*$L304,""))</f>
        <v/>
      </c>
      <c r="S304" s="10" t="n"/>
      <c r="T304" s="10">
        <f>IF(OR($J304="",$O304=""),"",$O304/$J304)</f>
        <v/>
      </c>
      <c r="U304" s="10" t="inlineStr">
        <is>
          <t>Concluído</t>
        </is>
      </c>
      <c r="V304" s="10">
        <f>IF($A304="","",IF(AND($A304&lt;&gt;"",NOT(OR($U304="Concluído",$U304="Concluido")),TODAY()&gt;$A304),"SIM","NÃO"))</f>
        <v/>
      </c>
      <c r="W304" s="10">
        <f>IF(OR($A304="",$I304="",$M304=""),"",SUMIFS($M$2:M304,$I$2:I304,$I304,$A$2:A304,$A304)-$M304)</f>
        <v/>
      </c>
      <c r="X304" s="10">
        <f>IF(OR($A304="",$I304=""),"",SUMIFS($M$2:$M$4922,$I$2:$I$4922,$I304,$A$2:$A$4922,$A304))</f>
        <v/>
      </c>
      <c r="Y304" s="10">
        <f>IFERROR(VLOOKUP($I304,'02_Cad_Maquinas'!$B$2:$H$200,7,FALSE()),"")</f>
        <v/>
      </c>
      <c r="Z304" s="10">
        <f>IF(OR($X304="",$Y304=""),"",$Y304-$X304)</f>
        <v/>
      </c>
      <c r="AA304" s="11">
        <f>IF(OR($X304="",$Y304=""),"",$X304/$Y304)</f>
        <v/>
      </c>
      <c r="AB304" s="10" t="n"/>
      <c r="AC304" s="10">
        <f>IF($B304="","","|"&amp;SUBSTITUTE(TRIM(SUBSTITUTE(SUBSTITUTE(SUBSTITUTE(SUBSTITUTE(SUBSTITUTE(SUBSTITUTE(SUBSTITUTE(SUBSTITUTE(SUBSTITUTE(SUBSTITUTE(SUBSTITUTE(SUBSTITUTE(SUBSTITUTE(SUBSTITUTE(TRIM($B304&amp;""),CHAR(10)," "),CHAR(13)," "),"."," "),";"," "),","," "),"/"," "),"+"," "),"-"," "),"  "," "),"  "," "),"  "," "),"  "," "),"  "," "),"  "," "))," ","|")&amp;"|")</f>
        <v/>
      </c>
      <c r="AD304" s="10">
        <f>TRIM($I304&amp;"")</f>
        <v/>
      </c>
    </row>
    <row r="305" ht="24" customHeight="1">
      <c r="A305" s="9" t="n">
        <v>46204</v>
      </c>
      <c r="B305" s="10" t="n">
        <v>10179</v>
      </c>
      <c r="C305" s="10" t="n"/>
      <c r="D305" s="10" t="inlineStr">
        <is>
          <t xml:space="preserve">EMBALAGEM </t>
        </is>
      </c>
      <c r="E305" s="10" t="n">
        <v>2005102</v>
      </c>
      <c r="F305" s="10" t="inlineStr">
        <is>
          <t>TAMPO REDONDO LIGHT 1030X1030X18 - VITREO</t>
        </is>
      </c>
      <c r="G305" s="10" t="inlineStr">
        <is>
          <t xml:space="preserve">EMBALAGEM </t>
        </is>
      </c>
      <c r="H305" s="10" t="inlineStr">
        <is>
          <t xml:space="preserve">EMBALAGEM </t>
        </is>
      </c>
      <c r="I305" s="10" t="inlineStr">
        <is>
          <t xml:space="preserve">EMBALAGEM </t>
        </is>
      </c>
      <c r="J305" s="9" t="n">
        <v>99</v>
      </c>
      <c r="K305" s="10">
        <f>IF($E305="","",IFERROR(INDEX('01_Cad_Pecas'!$H$2:$H$5000,MATCH($E305,'01_Cad_Pecas'!$D$2:$D$5000,0)),IFERROR(INDEX('01_Cad_Pecas'!$H$2:$H$5000,MATCH(VALUE($E305),'01_Cad_Pecas'!$D$2:$D$5000,0)),"")))</f>
        <v/>
      </c>
      <c r="L305" s="10">
        <f>IF($E305="","",IFERROR(INDEX('01_Cad_Pecas'!$I$2:$I$5000,MATCH($E305,'01_Cad_Pecas'!$D$2:$D$5000,0)),IFERROR(INDEX('01_Cad_Pecas'!$I$2:$I$5000,MATCH(VALUE($E305),'01_Cad_Pecas'!$D$2:$D$5000,0)),"")))</f>
        <v/>
      </c>
      <c r="M305" s="10">
        <f>IF(OR($J305="",$L305=""),"",IF($K305="",0,$K305)+$J305*$L305)</f>
        <v/>
      </c>
      <c r="N305" s="10" t="n">
        <v>46209</v>
      </c>
      <c r="O305" s="10" t="n">
        <v>99</v>
      </c>
      <c r="P305" s="10" t="n"/>
      <c r="Q305" s="10" t="n"/>
      <c r="R305" s="10">
        <f>IF(AND($P305&lt;&gt;"",$Q305&lt;&gt;""),($Q305-$P305)*1440,IF(AND($O305&lt;&gt;"",$L305&lt;&gt;""),IF($K305="",0,$K305)+$O305*$L305,""))</f>
        <v/>
      </c>
      <c r="S305" s="10" t="n"/>
      <c r="T305" s="10">
        <f>IF(OR($J305="",$O305=""),"",$O305/$J305)</f>
        <v/>
      </c>
      <c r="U305" s="10" t="inlineStr">
        <is>
          <t>Concluído</t>
        </is>
      </c>
      <c r="V305" s="10">
        <f>IF($A305="","",IF(AND($A305&lt;&gt;"",NOT(OR($U305="Concluído",$U305="Concluido")),TODAY()&gt;$A305),"SIM","NÃO"))</f>
        <v/>
      </c>
      <c r="W305" s="10">
        <f>IF(OR($A305="",$I305="",$M305=""),"",SUMIFS($M$2:M305,$I$2:I305,$I305,$A$2:A305,$A305)-$M305)</f>
        <v/>
      </c>
      <c r="X305" s="10">
        <f>IF(OR($A305="",$I305=""),"",SUMIFS($M$2:$M$4922,$I$2:$I$4922,$I305,$A$2:$A$4922,$A305))</f>
        <v/>
      </c>
      <c r="Y305" s="10">
        <f>IFERROR(VLOOKUP($I305,'02_Cad_Maquinas'!$B$2:$H$200,7,FALSE()),"")</f>
        <v/>
      </c>
      <c r="Z305" s="10">
        <f>IF(OR($X305="",$Y305=""),"",$Y305-$X305)</f>
        <v/>
      </c>
      <c r="AA305" s="11">
        <f>IF(OR($X305="",$Y305=""),"",$X305/$Y305)</f>
        <v/>
      </c>
      <c r="AB305" s="10" t="n"/>
      <c r="AC305" s="10">
        <f>IF($B305="","","|"&amp;SUBSTITUTE(TRIM(SUBSTITUTE(SUBSTITUTE(SUBSTITUTE(SUBSTITUTE(SUBSTITUTE(SUBSTITUTE(SUBSTITUTE(SUBSTITUTE(SUBSTITUTE(SUBSTITUTE(SUBSTITUTE(SUBSTITUTE(SUBSTITUTE(SUBSTITUTE(TRIM($B305&amp;""),CHAR(10)," "),CHAR(13)," "),"."," "),";"," "),","," "),"/"," "),"+"," "),"-"," "),"  "," "),"  "," "),"  "," "),"  "," "),"  "," "),"  "," "))," ","|")&amp;"|")</f>
        <v/>
      </c>
      <c r="AD305" s="10">
        <f>TRIM($I305&amp;"")</f>
        <v/>
      </c>
    </row>
    <row r="306" ht="24" customHeight="1">
      <c r="A306" s="9" t="n">
        <v>46204</v>
      </c>
      <c r="B306" s="10" t="n">
        <v>10179</v>
      </c>
      <c r="C306" s="10" t="n"/>
      <c r="D306" s="10" t="inlineStr">
        <is>
          <t xml:space="preserve">EMBALAGEM </t>
        </is>
      </c>
      <c r="E306" s="10" t="n">
        <v>2005102</v>
      </c>
      <c r="F306" s="10" t="inlineStr">
        <is>
          <t>TAMPO REDONDO LIGHT 1030X1030X18 - VITREO</t>
        </is>
      </c>
      <c r="G306" s="10" t="inlineStr">
        <is>
          <t xml:space="preserve">EMBALAGEM </t>
        </is>
      </c>
      <c r="H306" s="10" t="inlineStr">
        <is>
          <t xml:space="preserve">EMBALAGEM </t>
        </is>
      </c>
      <c r="I306" s="10" t="inlineStr">
        <is>
          <t xml:space="preserve">EMBALAGEM </t>
        </is>
      </c>
      <c r="J306" s="9" t="n">
        <v>5</v>
      </c>
      <c r="K306" s="10">
        <f>IF($E306="","",IFERROR(INDEX('01_Cad_Pecas'!$H$2:$H$5000,MATCH($E306,'01_Cad_Pecas'!$D$2:$D$5000,0)),IFERROR(INDEX('01_Cad_Pecas'!$H$2:$H$5000,MATCH(VALUE($E306),'01_Cad_Pecas'!$D$2:$D$5000,0)),"")))</f>
        <v/>
      </c>
      <c r="L306" s="10">
        <f>IF($E306="","",IFERROR(INDEX('01_Cad_Pecas'!$I$2:$I$5000,MATCH($E306,'01_Cad_Pecas'!$D$2:$D$5000,0)),IFERROR(INDEX('01_Cad_Pecas'!$I$2:$I$5000,MATCH(VALUE($E306),'01_Cad_Pecas'!$D$2:$D$5000,0)),"")))</f>
        <v/>
      </c>
      <c r="M306" s="10">
        <f>IF(OR($J306="",$L306=""),"",IF($K306="",0,$K306)+$J306*$L306)</f>
        <v/>
      </c>
      <c r="N306" s="10" t="n">
        <v>46206</v>
      </c>
      <c r="O306" s="10" t="n">
        <v>5</v>
      </c>
      <c r="P306" s="10" t="n"/>
      <c r="Q306" s="10" t="n"/>
      <c r="R306" s="10">
        <f>IF(AND($P306&lt;&gt;"",$Q306&lt;&gt;""),($Q306-$P306)*1440,IF(AND($O306&lt;&gt;"",$L306&lt;&gt;""),IF($K306="",0,$K306)+$O306*$L306,""))</f>
        <v/>
      </c>
      <c r="S306" s="10" t="n"/>
      <c r="T306" s="10">
        <f>IF(OR($J306="",$O306=""),"",$O306/$J306)</f>
        <v/>
      </c>
      <c r="U306" s="10" t="inlineStr">
        <is>
          <t>Concluído</t>
        </is>
      </c>
      <c r="V306" s="10">
        <f>IF($A306="","",IF(AND($A306&lt;&gt;"",NOT(OR($U306="Concluído",$U306="Concluido")),TODAY()&gt;$A306),"SIM","NÃO"))</f>
        <v/>
      </c>
      <c r="W306" s="10">
        <f>IF(OR($A306="",$I306="",$M306=""),"",SUMIFS($M$2:M306,$I$2:I306,$I306,$A$2:A306,$A306)-$M306)</f>
        <v/>
      </c>
      <c r="X306" s="10">
        <f>IF(OR($A306="",$I306=""),"",SUMIFS($M$2:$M$4922,$I$2:$I$4922,$I306,$A$2:$A$4922,$A306))</f>
        <v/>
      </c>
      <c r="Y306" s="10">
        <f>IFERROR(VLOOKUP($I306,'02_Cad_Maquinas'!$B$2:$H$200,7,FALSE()),"")</f>
        <v/>
      </c>
      <c r="Z306" s="10">
        <f>IF(OR($X306="",$Y306=""),"",$Y306-$X306)</f>
        <v/>
      </c>
      <c r="AA306" s="11">
        <f>IF(OR($X306="",$Y306=""),"",$X306/$Y306)</f>
        <v/>
      </c>
      <c r="AB306" s="10" t="n"/>
      <c r="AC306" s="10">
        <f>IF($B306="","","|"&amp;SUBSTITUTE(TRIM(SUBSTITUTE(SUBSTITUTE(SUBSTITUTE(SUBSTITUTE(SUBSTITUTE(SUBSTITUTE(SUBSTITUTE(SUBSTITUTE(SUBSTITUTE(SUBSTITUTE(SUBSTITUTE(SUBSTITUTE(SUBSTITUTE(SUBSTITUTE(TRIM($B306&amp;""),CHAR(10)," "),CHAR(13)," "),"."," "),";"," "),","," "),"/"," "),"+"," "),"-"," "),"  "," "),"  "," "),"  "," "),"  "," "),"  "," "),"  "," "))," ","|")&amp;"|")</f>
        <v/>
      </c>
      <c r="AD306" s="10">
        <f>TRIM($I306&amp;"")</f>
        <v/>
      </c>
    </row>
    <row r="307" ht="24" customHeight="1">
      <c r="A307" s="9" t="n">
        <v>46204</v>
      </c>
      <c r="B307" s="10" t="n">
        <v>10179</v>
      </c>
      <c r="C307" s="10" t="n"/>
      <c r="D307" s="10" t="inlineStr">
        <is>
          <t xml:space="preserve">EMBALAGEM </t>
        </is>
      </c>
      <c r="E307" s="10" t="n">
        <v>2005302</v>
      </c>
      <c r="F307" s="10" t="inlineStr">
        <is>
          <t>TAMPO REDONDO C/ VIDRO LIGHT 1030X1030X18</t>
        </is>
      </c>
      <c r="G307" s="10" t="inlineStr">
        <is>
          <t xml:space="preserve">EMBALAGEM </t>
        </is>
      </c>
      <c r="H307" s="10" t="inlineStr">
        <is>
          <t xml:space="preserve">EMBALAGEM </t>
        </is>
      </c>
      <c r="I307" s="10" t="inlineStr">
        <is>
          <t xml:space="preserve">EMBALAGEM </t>
        </is>
      </c>
      <c r="J307" s="9" t="n">
        <v>1</v>
      </c>
      <c r="K307" s="10">
        <f>IF($E307="","",IFERROR(INDEX('01_Cad_Pecas'!$H$2:$H$5000,MATCH($E307,'01_Cad_Pecas'!$D$2:$D$5000,0)),IFERROR(INDEX('01_Cad_Pecas'!$H$2:$H$5000,MATCH(VALUE($E307),'01_Cad_Pecas'!$D$2:$D$5000,0)),"")))</f>
        <v/>
      </c>
      <c r="L307" s="10">
        <f>IF($E307="","",IFERROR(INDEX('01_Cad_Pecas'!$I$2:$I$5000,MATCH($E307,'01_Cad_Pecas'!$D$2:$D$5000,0)),IFERROR(INDEX('01_Cad_Pecas'!$I$2:$I$5000,MATCH(VALUE($E307),'01_Cad_Pecas'!$D$2:$D$5000,0)),"")))</f>
        <v/>
      </c>
      <c r="M307" s="10">
        <f>IF(OR($J307="",$L307=""),"",IF($K307="",0,$K307)+$J307*$L307)</f>
        <v/>
      </c>
      <c r="N307" s="10" t="n">
        <v>46209</v>
      </c>
      <c r="O307" s="10" t="n">
        <v>1</v>
      </c>
      <c r="P307" s="10" t="n"/>
      <c r="Q307" s="10" t="n"/>
      <c r="R307" s="10">
        <f>IF(AND($P307&lt;&gt;"",$Q307&lt;&gt;""),($Q307-$P307)*1440,IF(AND($O307&lt;&gt;"",$L307&lt;&gt;""),IF($K307="",0,$K307)+$O307*$L307,""))</f>
        <v/>
      </c>
      <c r="S307" s="10" t="n"/>
      <c r="T307" s="10">
        <f>IF(OR($J307="",$O307=""),"",$O307/$J307)</f>
        <v/>
      </c>
      <c r="U307" s="10" t="inlineStr">
        <is>
          <t>Concluído</t>
        </is>
      </c>
      <c r="V307" s="10">
        <f>IF($A307="","",IF(AND($A307&lt;&gt;"",NOT(OR($U307="Concluído",$U307="Concluido")),TODAY()&gt;$A307),"SIM","NÃO"))</f>
        <v/>
      </c>
      <c r="W307" s="10">
        <f>IF(OR($A307="",$I307="",$M307=""),"",SUMIFS($M$2:M307,$I$2:I307,$I307,$A$2:A307,$A307)-$M307)</f>
        <v/>
      </c>
      <c r="X307" s="10">
        <f>IF(OR($A307="",$I307=""),"",SUMIFS($M$2:$M$4922,$I$2:$I$4922,$I307,$A$2:$A$4922,$A307))</f>
        <v/>
      </c>
      <c r="Y307" s="10">
        <f>IFERROR(VLOOKUP($I307,'02_Cad_Maquinas'!$B$2:$H$200,7,FALSE()),"")</f>
        <v/>
      </c>
      <c r="Z307" s="10">
        <f>IF(OR($X307="",$Y307=""),"",$Y307-$X307)</f>
        <v/>
      </c>
      <c r="AA307" s="11">
        <f>IF(OR($X307="",$Y307=""),"",$X307/$Y307)</f>
        <v/>
      </c>
      <c r="AB307" s="10" t="n"/>
      <c r="AC307" s="10">
        <f>IF($B307="","","|"&amp;SUBSTITUTE(TRIM(SUBSTITUTE(SUBSTITUTE(SUBSTITUTE(SUBSTITUTE(SUBSTITUTE(SUBSTITUTE(SUBSTITUTE(SUBSTITUTE(SUBSTITUTE(SUBSTITUTE(SUBSTITUTE(SUBSTITUTE(SUBSTITUTE(SUBSTITUTE(TRIM($B307&amp;""),CHAR(10)," "),CHAR(13)," "),"."," "),";"," "),","," "),"/"," "),"+"," "),"-"," "),"  "," "),"  "," "),"  "," "),"  "," "),"  "," "),"  "," "))," ","|")&amp;"|")</f>
        <v/>
      </c>
      <c r="AD307" s="10">
        <f>TRIM($I307&amp;"")</f>
        <v/>
      </c>
    </row>
    <row r="308" ht="24" customHeight="1">
      <c r="A308" s="9" t="n">
        <v>46204</v>
      </c>
      <c r="B308" s="10" t="n">
        <v>10179</v>
      </c>
      <c r="C308" s="10" t="n"/>
      <c r="D308" s="10" t="inlineStr">
        <is>
          <t xml:space="preserve">EMBALAGEM </t>
        </is>
      </c>
      <c r="E308" s="10" t="n">
        <v>300012</v>
      </c>
      <c r="F308" s="10" t="inlineStr">
        <is>
          <t>CADEIRA DUBAI 980</t>
        </is>
      </c>
      <c r="G308" s="10" t="inlineStr">
        <is>
          <t xml:space="preserve">EMBALAGEM </t>
        </is>
      </c>
      <c r="H308" s="10" t="inlineStr">
        <is>
          <t xml:space="preserve">EMBALAGEM </t>
        </is>
      </c>
      <c r="I308" s="10" t="inlineStr">
        <is>
          <t xml:space="preserve">EMBALAGEM </t>
        </is>
      </c>
      <c r="J308" s="9" t="n">
        <v>6</v>
      </c>
      <c r="K308" s="10">
        <f>IF($E308="","",IFERROR(INDEX('01_Cad_Pecas'!$H$2:$H$5000,MATCH($E308,'01_Cad_Pecas'!$D$2:$D$5000,0)),IFERROR(INDEX('01_Cad_Pecas'!$H$2:$H$5000,MATCH(VALUE($E308),'01_Cad_Pecas'!$D$2:$D$5000,0)),"")))</f>
        <v/>
      </c>
      <c r="L308" s="10">
        <f>IF($E308="","",IFERROR(INDEX('01_Cad_Pecas'!$I$2:$I$5000,MATCH($E308,'01_Cad_Pecas'!$D$2:$D$5000,0)),IFERROR(INDEX('01_Cad_Pecas'!$I$2:$I$5000,MATCH(VALUE($E308),'01_Cad_Pecas'!$D$2:$D$5000,0)),"")))</f>
        <v/>
      </c>
      <c r="M308" s="10">
        <f>IF(OR($J308="",$L308=""),"",IF($K308="",0,$K308)+$J308*$L308)</f>
        <v/>
      </c>
      <c r="N308" s="10" t="n">
        <v>46209</v>
      </c>
      <c r="O308" s="10" t="n">
        <v>6</v>
      </c>
      <c r="P308" s="10" t="n"/>
      <c r="Q308" s="10" t="n"/>
      <c r="R308" s="10">
        <f>IF(AND($P308&lt;&gt;"",$Q308&lt;&gt;""),($Q308-$P308)*1440,IF(AND($O308&lt;&gt;"",$L308&lt;&gt;""),IF($K308="",0,$K308)+$O308*$L308,""))</f>
        <v/>
      </c>
      <c r="S308" s="10" t="n"/>
      <c r="T308" s="10">
        <f>IF(OR($J308="",$O308=""),"",$O308/$J308)</f>
        <v/>
      </c>
      <c r="U308" s="10" t="inlineStr">
        <is>
          <t>Concluído</t>
        </is>
      </c>
      <c r="V308" s="10">
        <f>IF($A308="","",IF(AND($A308&lt;&gt;"",NOT(OR($U308="Concluído",$U308="Concluido")),TODAY()&gt;$A308),"SIM","NÃO"))</f>
        <v/>
      </c>
      <c r="W308" s="10">
        <f>IF(OR($A308="",$I308="",$M308=""),"",SUMIFS($M$2:M308,$I$2:I308,$I308,$A$2:A308,$A308)-$M308)</f>
        <v/>
      </c>
      <c r="X308" s="10">
        <f>IF(OR($A308="",$I308=""),"",SUMIFS($M$2:$M$4922,$I$2:$I$4922,$I308,$A$2:$A$4922,$A308))</f>
        <v/>
      </c>
      <c r="Y308" s="10">
        <f>IFERROR(VLOOKUP($I308,'02_Cad_Maquinas'!$B$2:$H$200,7,FALSE()),"")</f>
        <v/>
      </c>
      <c r="Z308" s="10">
        <f>IF(OR($X308="",$Y308=""),"",$Y308-$X308)</f>
        <v/>
      </c>
      <c r="AA308" s="11">
        <f>IF(OR($X308="",$Y308=""),"",$X308/$Y308)</f>
        <v/>
      </c>
      <c r="AB308" s="10" t="n"/>
      <c r="AC308" s="10">
        <f>IF($B308="","","|"&amp;SUBSTITUTE(TRIM(SUBSTITUTE(SUBSTITUTE(SUBSTITUTE(SUBSTITUTE(SUBSTITUTE(SUBSTITUTE(SUBSTITUTE(SUBSTITUTE(SUBSTITUTE(SUBSTITUTE(SUBSTITUTE(SUBSTITUTE(SUBSTITUTE(SUBSTITUTE(TRIM($B308&amp;""),CHAR(10)," "),CHAR(13)," "),"."," "),";"," "),","," "),"/"," "),"+"," "),"-"," "),"  "," "),"  "," "),"  "," "),"  "," "),"  "," "),"  "," "))," ","|")&amp;"|")</f>
        <v/>
      </c>
      <c r="AD308" s="10">
        <f>TRIM($I308&amp;"")</f>
        <v/>
      </c>
    </row>
    <row r="309" ht="24" customHeight="1">
      <c r="A309" s="9" t="n">
        <v>46204</v>
      </c>
      <c r="B309" s="10" t="n">
        <v>10179</v>
      </c>
      <c r="C309" s="10" t="n"/>
      <c r="D309" s="10" t="inlineStr">
        <is>
          <t xml:space="preserve">EMBALAGEM </t>
        </is>
      </c>
      <c r="E309" s="10" t="n">
        <v>300016</v>
      </c>
      <c r="F309" s="10" t="inlineStr">
        <is>
          <t>CADEIRA CRETA 920</t>
        </is>
      </c>
      <c r="G309" s="10" t="inlineStr">
        <is>
          <t xml:space="preserve">EMBALAGEM </t>
        </is>
      </c>
      <c r="H309" s="10" t="inlineStr">
        <is>
          <t xml:space="preserve">EMBALAGEM </t>
        </is>
      </c>
      <c r="I309" s="10" t="inlineStr">
        <is>
          <t xml:space="preserve">EMBALAGEM </t>
        </is>
      </c>
      <c r="J309" s="9" t="n">
        <v>60</v>
      </c>
      <c r="K309" s="10">
        <f>IF($E309="","",IFERROR(INDEX('01_Cad_Pecas'!$H$2:$H$5000,MATCH($E309,'01_Cad_Pecas'!$D$2:$D$5000,0)),IFERROR(INDEX('01_Cad_Pecas'!$H$2:$H$5000,MATCH(VALUE($E309),'01_Cad_Pecas'!$D$2:$D$5000,0)),"")))</f>
        <v/>
      </c>
      <c r="L309" s="10">
        <f>IF($E309="","",IFERROR(INDEX('01_Cad_Pecas'!$I$2:$I$5000,MATCH($E309,'01_Cad_Pecas'!$D$2:$D$5000,0)),IFERROR(INDEX('01_Cad_Pecas'!$I$2:$I$5000,MATCH(VALUE($E309),'01_Cad_Pecas'!$D$2:$D$5000,0)),"")))</f>
        <v/>
      </c>
      <c r="M309" s="10">
        <f>IF(OR($J309="",$L309=""),"",IF($K309="",0,$K309)+$J309*$L309)</f>
        <v/>
      </c>
      <c r="N309" s="10" t="n">
        <v>46209</v>
      </c>
      <c r="O309" s="10" t="n">
        <v>60</v>
      </c>
      <c r="P309" s="10" t="n"/>
      <c r="Q309" s="10" t="n"/>
      <c r="R309" s="10">
        <f>IF(AND($P309&lt;&gt;"",$Q309&lt;&gt;""),($Q309-$P309)*1440,IF(AND($O309&lt;&gt;"",$L309&lt;&gt;""),IF($K309="",0,$K309)+$O309*$L309,""))</f>
        <v/>
      </c>
      <c r="S309" s="10" t="n"/>
      <c r="T309" s="10">
        <f>IF(OR($J309="",$O309=""),"",$O309/$J309)</f>
        <v/>
      </c>
      <c r="U309" s="10" t="inlineStr">
        <is>
          <t>Concluído</t>
        </is>
      </c>
      <c r="V309" s="10">
        <f>IF($A309="","",IF(AND($A309&lt;&gt;"",NOT(OR($U309="Concluído",$U309="Concluido")),TODAY()&gt;$A309),"SIM","NÃO"))</f>
        <v/>
      </c>
      <c r="W309" s="10">
        <f>IF(OR($A309="",$I309="",$M309=""),"",SUMIFS($M$2:M309,$I$2:I309,$I309,$A$2:A309,$A309)-$M309)</f>
        <v/>
      </c>
      <c r="X309" s="10">
        <f>IF(OR($A309="",$I309=""),"",SUMIFS($M$2:$M$4922,$I$2:$I$4922,$I309,$A$2:$A$4922,$A309))</f>
        <v/>
      </c>
      <c r="Y309" s="10">
        <f>IFERROR(VLOOKUP($I309,'02_Cad_Maquinas'!$B$2:$H$200,7,FALSE()),"")</f>
        <v/>
      </c>
      <c r="Z309" s="10">
        <f>IF(OR($X309="",$Y309=""),"",$Y309-$X309)</f>
        <v/>
      </c>
      <c r="AA309" s="11">
        <f>IF(OR($X309="",$Y309=""),"",$X309/$Y309)</f>
        <v/>
      </c>
      <c r="AB309" s="10" t="n"/>
      <c r="AC309" s="10">
        <f>IF($B309="","","|"&amp;SUBSTITUTE(TRIM(SUBSTITUTE(SUBSTITUTE(SUBSTITUTE(SUBSTITUTE(SUBSTITUTE(SUBSTITUTE(SUBSTITUTE(SUBSTITUTE(SUBSTITUTE(SUBSTITUTE(SUBSTITUTE(SUBSTITUTE(SUBSTITUTE(SUBSTITUTE(TRIM($B309&amp;""),CHAR(10)," "),CHAR(13)," "),"."," "),";"," "),","," "),"/"," "),"+"," "),"-"," "),"  "," "),"  "," "),"  "," "),"  "," "),"  "," "),"  "," "))," ","|")&amp;"|")</f>
        <v/>
      </c>
      <c r="AD309" s="10">
        <f>TRIM($I309&amp;"")</f>
        <v/>
      </c>
    </row>
    <row r="310" ht="24" customHeight="1">
      <c r="A310" s="9" t="n">
        <v>46204</v>
      </c>
      <c r="B310" s="10" t="n">
        <v>10179</v>
      </c>
      <c r="C310" s="10" t="n"/>
      <c r="D310" s="10" t="inlineStr">
        <is>
          <t xml:space="preserve">EMBALAGEM </t>
        </is>
      </c>
      <c r="E310" s="10" t="n">
        <v>300018</v>
      </c>
      <c r="F310" s="10" t="inlineStr">
        <is>
          <t>CADEIRA ATHENAS 920</t>
        </is>
      </c>
      <c r="G310" s="10" t="inlineStr">
        <is>
          <t xml:space="preserve">EMBALAGEM </t>
        </is>
      </c>
      <c r="H310" s="10" t="inlineStr">
        <is>
          <t xml:space="preserve">EMBALAGEM </t>
        </is>
      </c>
      <c r="I310" s="10" t="inlineStr">
        <is>
          <t xml:space="preserve">EMBALAGEM </t>
        </is>
      </c>
      <c r="J310" s="9" t="n">
        <v>4</v>
      </c>
      <c r="K310" s="10">
        <f>IF($E310="","",IFERROR(INDEX('01_Cad_Pecas'!$H$2:$H$5000,MATCH($E310,'01_Cad_Pecas'!$D$2:$D$5000,0)),IFERROR(INDEX('01_Cad_Pecas'!$H$2:$H$5000,MATCH(VALUE($E310),'01_Cad_Pecas'!$D$2:$D$5000,0)),"")))</f>
        <v/>
      </c>
      <c r="L310" s="10">
        <f>IF($E310="","",IFERROR(INDEX('01_Cad_Pecas'!$I$2:$I$5000,MATCH($E310,'01_Cad_Pecas'!$D$2:$D$5000,0)),IFERROR(INDEX('01_Cad_Pecas'!$I$2:$I$5000,MATCH(VALUE($E310),'01_Cad_Pecas'!$D$2:$D$5000,0)),"")))</f>
        <v/>
      </c>
      <c r="M310" s="10">
        <f>IF(OR($J310="",$L310=""),"",IF($K310="",0,$K310)+$J310*$L310)</f>
        <v/>
      </c>
      <c r="N310" s="10" t="n">
        <v>46209</v>
      </c>
      <c r="O310" s="10" t="n">
        <v>4</v>
      </c>
      <c r="P310" s="10" t="n"/>
      <c r="Q310" s="10" t="n"/>
      <c r="R310" s="10">
        <f>IF(AND($P310&lt;&gt;"",$Q310&lt;&gt;""),($Q310-$P310)*1440,IF(AND($O310&lt;&gt;"",$L310&lt;&gt;""),IF($K310="",0,$K310)+$O310*$L310,""))</f>
        <v/>
      </c>
      <c r="S310" s="10" t="n"/>
      <c r="T310" s="10">
        <f>IF(OR($J310="",$O310=""),"",$O310/$J310)</f>
        <v/>
      </c>
      <c r="U310" s="10" t="inlineStr">
        <is>
          <t>Concluído</t>
        </is>
      </c>
      <c r="V310" s="10">
        <f>IF($A310="","",IF(AND($A310&lt;&gt;"",NOT(OR($U310="Concluído",$U310="Concluido")),TODAY()&gt;$A310),"SIM","NÃO"))</f>
        <v/>
      </c>
      <c r="W310" s="10">
        <f>IF(OR($A310="",$I310="",$M310=""),"",SUMIFS($M$2:M310,$I$2:I310,$I310,$A$2:A310,$A310)-$M310)</f>
        <v/>
      </c>
      <c r="X310" s="10">
        <f>IF(OR($A310="",$I310=""),"",SUMIFS($M$2:$M$4922,$I$2:$I$4922,$I310,$A$2:$A$4922,$A310))</f>
        <v/>
      </c>
      <c r="Y310" s="10">
        <f>IFERROR(VLOOKUP($I310,'02_Cad_Maquinas'!$B$2:$H$200,7,FALSE()),"")</f>
        <v/>
      </c>
      <c r="Z310" s="10">
        <f>IF(OR($X310="",$Y310=""),"",$Y310-$X310)</f>
        <v/>
      </c>
      <c r="AA310" s="11">
        <f>IF(OR($X310="",$Y310=""),"",$X310/$Y310)</f>
        <v/>
      </c>
      <c r="AB310" s="10" t="n"/>
      <c r="AC310" s="10">
        <f>IF($B310="","","|"&amp;SUBSTITUTE(TRIM(SUBSTITUTE(SUBSTITUTE(SUBSTITUTE(SUBSTITUTE(SUBSTITUTE(SUBSTITUTE(SUBSTITUTE(SUBSTITUTE(SUBSTITUTE(SUBSTITUTE(SUBSTITUTE(SUBSTITUTE(SUBSTITUTE(SUBSTITUTE(TRIM($B310&amp;""),CHAR(10)," "),CHAR(13)," "),"."," "),";"," "),","," "),"/"," "),"+"," "),"-"," "),"  "," "),"  "," "),"  "," "),"  "," "),"  "," "),"  "," "))," ","|")&amp;"|")</f>
        <v/>
      </c>
      <c r="AD310" s="10">
        <f>TRIM($I310&amp;"")</f>
        <v/>
      </c>
    </row>
    <row r="311" ht="24" customHeight="1">
      <c r="A311" s="9" t="n">
        <v>46204</v>
      </c>
      <c r="B311" s="10" t="n">
        <v>10179</v>
      </c>
      <c r="C311" s="10" t="n"/>
      <c r="D311" s="10" t="inlineStr">
        <is>
          <t xml:space="preserve">EMBALAGEM </t>
        </is>
      </c>
      <c r="E311" s="10" t="n">
        <v>300027</v>
      </c>
      <c r="F311" s="10" t="inlineStr">
        <is>
          <t>CADEIRA TURIM PLUS 920 - VIA VAREJO</t>
        </is>
      </c>
      <c r="G311" s="10" t="inlineStr">
        <is>
          <t xml:space="preserve">EMBALAGEM </t>
        </is>
      </c>
      <c r="H311" s="10" t="inlineStr">
        <is>
          <t xml:space="preserve">EMBALAGEM </t>
        </is>
      </c>
      <c r="I311" s="10" t="inlineStr">
        <is>
          <t xml:space="preserve">EMBALAGEM </t>
        </is>
      </c>
      <c r="J311" s="9" t="n">
        <v>300</v>
      </c>
      <c r="K311" s="10">
        <f>IF($E311="","",IFERROR(INDEX('01_Cad_Pecas'!$H$2:$H$5000,MATCH($E311,'01_Cad_Pecas'!$D$2:$D$5000,0)),IFERROR(INDEX('01_Cad_Pecas'!$H$2:$H$5000,MATCH(VALUE($E311),'01_Cad_Pecas'!$D$2:$D$5000,0)),"")))</f>
        <v/>
      </c>
      <c r="L311" s="10">
        <f>IF($E311="","",IFERROR(INDEX('01_Cad_Pecas'!$I$2:$I$5000,MATCH($E311,'01_Cad_Pecas'!$D$2:$D$5000,0)),IFERROR(INDEX('01_Cad_Pecas'!$I$2:$I$5000,MATCH(VALUE($E311),'01_Cad_Pecas'!$D$2:$D$5000,0)),"")))</f>
        <v/>
      </c>
      <c r="M311" s="10">
        <f>IF(OR($J311="",$L311=""),"",IF($K311="",0,$K311)+$J311*$L311)</f>
        <v/>
      </c>
      <c r="N311" s="10" t="n">
        <v>46209</v>
      </c>
      <c r="O311" s="10" t="n">
        <v>300</v>
      </c>
      <c r="P311" s="10" t="n"/>
      <c r="Q311" s="10" t="n"/>
      <c r="R311" s="10">
        <f>IF(AND($P311&lt;&gt;"",$Q311&lt;&gt;""),($Q311-$P311)*1440,IF(AND($O311&lt;&gt;"",$L311&lt;&gt;""),IF($K311="",0,$K311)+$O311*$L311,""))</f>
        <v/>
      </c>
      <c r="S311" s="10" t="n"/>
      <c r="T311" s="10">
        <f>IF(OR($J311="",$O311=""),"",$O311/$J311)</f>
        <v/>
      </c>
      <c r="U311" s="10" t="inlineStr">
        <is>
          <t>Concluído</t>
        </is>
      </c>
      <c r="V311" s="10">
        <f>IF($A311="","",IF(AND($A311&lt;&gt;"",NOT(OR($U311="Concluído",$U311="Concluido")),TODAY()&gt;$A311),"SIM","NÃO"))</f>
        <v/>
      </c>
      <c r="W311" s="10">
        <f>IF(OR($A311="",$I311="",$M311=""),"",SUMIFS($M$2:M311,$I$2:I311,$I311,$A$2:A311,$A311)-$M311)</f>
        <v/>
      </c>
      <c r="X311" s="10">
        <f>IF(OR($A311="",$I311=""),"",SUMIFS($M$2:$M$4922,$I$2:$I$4922,$I311,$A$2:$A$4922,$A311))</f>
        <v/>
      </c>
      <c r="Y311" s="10">
        <f>IFERROR(VLOOKUP($I311,'02_Cad_Maquinas'!$B$2:$H$200,7,FALSE()),"")</f>
        <v/>
      </c>
      <c r="Z311" s="10">
        <f>IF(OR($X311="",$Y311=""),"",$Y311-$X311)</f>
        <v/>
      </c>
      <c r="AA311" s="11">
        <f>IF(OR($X311="",$Y311=""),"",$X311/$Y311)</f>
        <v/>
      </c>
      <c r="AB311" s="10" t="n"/>
      <c r="AC311" s="10">
        <f>IF($B311="","","|"&amp;SUBSTITUTE(TRIM(SUBSTITUTE(SUBSTITUTE(SUBSTITUTE(SUBSTITUTE(SUBSTITUTE(SUBSTITUTE(SUBSTITUTE(SUBSTITUTE(SUBSTITUTE(SUBSTITUTE(SUBSTITUTE(SUBSTITUTE(SUBSTITUTE(SUBSTITUTE(TRIM($B311&amp;""),CHAR(10)," "),CHAR(13)," "),"."," "),";"," "),","," "),"/"," "),"+"," "),"-"," "),"  "," "),"  "," "),"  "," "),"  "," "),"  "," "),"  "," "))," ","|")&amp;"|")</f>
        <v/>
      </c>
      <c r="AD311" s="10">
        <f>TRIM($I311&amp;"")</f>
        <v/>
      </c>
    </row>
    <row r="312" ht="24" customHeight="1">
      <c r="A312" s="9" t="n">
        <v>46204</v>
      </c>
      <c r="B312" s="10" t="n">
        <v>10179</v>
      </c>
      <c r="C312" s="10" t="n"/>
      <c r="D312" s="10" t="inlineStr">
        <is>
          <t xml:space="preserve">EMBALAGEM </t>
        </is>
      </c>
      <c r="E312" s="10" t="n">
        <v>300027</v>
      </c>
      <c r="F312" s="10" t="inlineStr">
        <is>
          <t>CADEIRA TURIM PLUS 920 - VIA VAREJO</t>
        </is>
      </c>
      <c r="G312" s="10" t="inlineStr">
        <is>
          <t xml:space="preserve">EMBALAGEM </t>
        </is>
      </c>
      <c r="H312" s="10" t="inlineStr">
        <is>
          <t xml:space="preserve">EMBALAGEM </t>
        </is>
      </c>
      <c r="I312" s="10" t="inlineStr">
        <is>
          <t xml:space="preserve">EMBALAGEM </t>
        </is>
      </c>
      <c r="J312" s="9" t="n">
        <v>260</v>
      </c>
      <c r="K312" s="10">
        <f>IF($E312="","",IFERROR(INDEX('01_Cad_Pecas'!$H$2:$H$5000,MATCH($E312,'01_Cad_Pecas'!$D$2:$D$5000,0)),IFERROR(INDEX('01_Cad_Pecas'!$H$2:$H$5000,MATCH(VALUE($E312),'01_Cad_Pecas'!$D$2:$D$5000,0)),"")))</f>
        <v/>
      </c>
      <c r="L312" s="10">
        <f>IF($E312="","",IFERROR(INDEX('01_Cad_Pecas'!$I$2:$I$5000,MATCH($E312,'01_Cad_Pecas'!$D$2:$D$5000,0)),IFERROR(INDEX('01_Cad_Pecas'!$I$2:$I$5000,MATCH(VALUE($E312),'01_Cad_Pecas'!$D$2:$D$5000,0)),"")))</f>
        <v/>
      </c>
      <c r="M312" s="10">
        <f>IF(OR($J312="",$L312=""),"",IF($K312="",0,$K312)+$J312*$L312)</f>
        <v/>
      </c>
      <c r="N312" s="10" t="n">
        <v>46209</v>
      </c>
      <c r="O312" s="10" t="n">
        <v>260</v>
      </c>
      <c r="P312" s="10" t="n"/>
      <c r="Q312" s="10" t="n"/>
      <c r="R312" s="10">
        <f>IF(AND($P312&lt;&gt;"",$Q312&lt;&gt;""),($Q312-$P312)*1440,IF(AND($O312&lt;&gt;"",$L312&lt;&gt;""),IF($K312="",0,$K312)+$O312*$L312,""))</f>
        <v/>
      </c>
      <c r="S312" s="10" t="n"/>
      <c r="T312" s="10">
        <f>IF(OR($J312="",$O312=""),"",$O312/$J312)</f>
        <v/>
      </c>
      <c r="U312" s="10" t="inlineStr">
        <is>
          <t>Concluído</t>
        </is>
      </c>
      <c r="V312" s="10">
        <f>IF($A312="","",IF(AND($A312&lt;&gt;"",NOT(OR($U312="Concluído",$U312="Concluido")),TODAY()&gt;$A312),"SIM","NÃO"))</f>
        <v/>
      </c>
      <c r="W312" s="10">
        <f>IF(OR($A312="",$I312="",$M312=""),"",SUMIFS($M$2:M312,$I$2:I312,$I312,$A$2:A312,$A312)-$M312)</f>
        <v/>
      </c>
      <c r="X312" s="10">
        <f>IF(OR($A312="",$I312=""),"",SUMIFS($M$2:$M$4922,$I$2:$I$4922,$I312,$A$2:$A$4922,$A312))</f>
        <v/>
      </c>
      <c r="Y312" s="10">
        <f>IFERROR(VLOOKUP($I312,'02_Cad_Maquinas'!$B$2:$H$200,7,FALSE()),"")</f>
        <v/>
      </c>
      <c r="Z312" s="10">
        <f>IF(OR($X312="",$Y312=""),"",$Y312-$X312)</f>
        <v/>
      </c>
      <c r="AA312" s="11">
        <f>IF(OR($X312="",$Y312=""),"",$X312/$Y312)</f>
        <v/>
      </c>
      <c r="AB312" s="10" t="n"/>
      <c r="AC312" s="10">
        <f>IF($B312="","","|"&amp;SUBSTITUTE(TRIM(SUBSTITUTE(SUBSTITUTE(SUBSTITUTE(SUBSTITUTE(SUBSTITUTE(SUBSTITUTE(SUBSTITUTE(SUBSTITUTE(SUBSTITUTE(SUBSTITUTE(SUBSTITUTE(SUBSTITUTE(SUBSTITUTE(SUBSTITUTE(TRIM($B312&amp;""),CHAR(10)," "),CHAR(13)," "),"."," "),";"," "),","," "),"/"," "),"+"," "),"-"," "),"  "," "),"  "," "),"  "," "),"  "," "),"  "," "),"  "," "))," ","|")&amp;"|")</f>
        <v/>
      </c>
      <c r="AD312" s="10">
        <f>TRIM($I312&amp;"")</f>
        <v/>
      </c>
    </row>
    <row r="313" ht="24" customHeight="1">
      <c r="A313" s="9" t="n">
        <v>46204</v>
      </c>
      <c r="B313" s="10" t="n">
        <v>10179</v>
      </c>
      <c r="C313" s="10" t="n"/>
      <c r="D313" s="10" t="inlineStr">
        <is>
          <t xml:space="preserve">EMBALAGEM </t>
        </is>
      </c>
      <c r="E313" s="10" t="n">
        <v>300031</v>
      </c>
      <c r="F313" s="10" t="inlineStr">
        <is>
          <t>CADEIRA GRECIA 980 - ESPLANADA</t>
        </is>
      </c>
      <c r="G313" s="10" t="inlineStr">
        <is>
          <t xml:space="preserve">EMBALAGEM </t>
        </is>
      </c>
      <c r="H313" s="10" t="inlineStr">
        <is>
          <t xml:space="preserve">EMBALAGEM </t>
        </is>
      </c>
      <c r="I313" s="10" t="inlineStr">
        <is>
          <t xml:space="preserve">EMBALAGEM </t>
        </is>
      </c>
      <c r="J313" s="9" t="n">
        <v>6</v>
      </c>
      <c r="K313" s="10">
        <f>IF($E313="","",IFERROR(INDEX('01_Cad_Pecas'!$H$2:$H$5000,MATCH($E313,'01_Cad_Pecas'!$D$2:$D$5000,0)),IFERROR(INDEX('01_Cad_Pecas'!$H$2:$H$5000,MATCH(VALUE($E313),'01_Cad_Pecas'!$D$2:$D$5000,0)),"")))</f>
        <v/>
      </c>
      <c r="L313" s="10">
        <f>IF($E313="","",IFERROR(INDEX('01_Cad_Pecas'!$I$2:$I$5000,MATCH($E313,'01_Cad_Pecas'!$D$2:$D$5000,0)),IFERROR(INDEX('01_Cad_Pecas'!$I$2:$I$5000,MATCH(VALUE($E313),'01_Cad_Pecas'!$D$2:$D$5000,0)),"")))</f>
        <v/>
      </c>
      <c r="M313" s="10">
        <f>IF(OR($J313="",$L313=""),"",IF($K313="",0,$K313)+$J313*$L313)</f>
        <v/>
      </c>
      <c r="N313" s="10" t="n">
        <v>46209</v>
      </c>
      <c r="O313" s="10" t="n">
        <v>6</v>
      </c>
      <c r="P313" s="10" t="n"/>
      <c r="Q313" s="10" t="n"/>
      <c r="R313" s="10">
        <f>IF(AND($P313&lt;&gt;"",$Q313&lt;&gt;""),($Q313-$P313)*1440,IF(AND($O313&lt;&gt;"",$L313&lt;&gt;""),IF($K313="",0,$K313)+$O313*$L313,""))</f>
        <v/>
      </c>
      <c r="S313" s="10" t="n"/>
      <c r="T313" s="10">
        <f>IF(OR($J313="",$O313=""),"",$O313/$J313)</f>
        <v/>
      </c>
      <c r="U313" s="10" t="inlineStr">
        <is>
          <t>Concluído</t>
        </is>
      </c>
      <c r="V313" s="10">
        <f>IF($A313="","",IF(AND($A313&lt;&gt;"",NOT(OR($U313="Concluído",$U313="Concluido")),TODAY()&gt;$A313),"SIM","NÃO"))</f>
        <v/>
      </c>
      <c r="W313" s="10">
        <f>IF(OR($A313="",$I313="",$M313=""),"",SUMIFS($M$2:M313,$I$2:I313,$I313,$A$2:A313,$A313)-$M313)</f>
        <v/>
      </c>
      <c r="X313" s="10">
        <f>IF(OR($A313="",$I313=""),"",SUMIFS($M$2:$M$4922,$I$2:$I$4922,$I313,$A$2:$A$4922,$A313))</f>
        <v/>
      </c>
      <c r="Y313" s="10">
        <f>IFERROR(VLOOKUP($I313,'02_Cad_Maquinas'!$B$2:$H$200,7,FALSE()),"")</f>
        <v/>
      </c>
      <c r="Z313" s="10">
        <f>IF(OR($X313="",$Y313=""),"",$Y313-$X313)</f>
        <v/>
      </c>
      <c r="AA313" s="11">
        <f>IF(OR($X313="",$Y313=""),"",$X313/$Y313)</f>
        <v/>
      </c>
      <c r="AB313" s="10" t="n"/>
      <c r="AC313" s="10">
        <f>IF($B313="","","|"&amp;SUBSTITUTE(TRIM(SUBSTITUTE(SUBSTITUTE(SUBSTITUTE(SUBSTITUTE(SUBSTITUTE(SUBSTITUTE(SUBSTITUTE(SUBSTITUTE(SUBSTITUTE(SUBSTITUTE(SUBSTITUTE(SUBSTITUTE(SUBSTITUTE(SUBSTITUTE(TRIM($B313&amp;""),CHAR(10)," "),CHAR(13)," "),"."," "),";"," "),","," "),"/"," "),"+"," "),"-"," "),"  "," "),"  "," "),"  "," "),"  "," "),"  "," "),"  "," "))," ","|")&amp;"|")</f>
        <v/>
      </c>
      <c r="AD313" s="10">
        <f>TRIM($I313&amp;"")</f>
        <v/>
      </c>
    </row>
    <row r="314" ht="24" customHeight="1">
      <c r="A314" s="9" t="n">
        <v>46204</v>
      </c>
      <c r="B314" s="10" t="n">
        <v>10179</v>
      </c>
      <c r="C314" s="10" t="n"/>
      <c r="D314" s="10" t="inlineStr">
        <is>
          <t xml:space="preserve">EMBALAGEM </t>
        </is>
      </c>
      <c r="E314" s="10" t="n">
        <v>300034</v>
      </c>
      <c r="F314" s="10" t="inlineStr">
        <is>
          <t>CADEIRA DAKAR</t>
        </is>
      </c>
      <c r="G314" s="10" t="inlineStr">
        <is>
          <t xml:space="preserve">EMBALAGEM </t>
        </is>
      </c>
      <c r="H314" s="10" t="inlineStr">
        <is>
          <t xml:space="preserve">EMBALAGEM </t>
        </is>
      </c>
      <c r="I314" s="10" t="inlineStr">
        <is>
          <t xml:space="preserve">EMBALAGEM </t>
        </is>
      </c>
      <c r="J314" s="9" t="n">
        <v>34</v>
      </c>
      <c r="K314" s="10">
        <f>IF($E314="","",IFERROR(INDEX('01_Cad_Pecas'!$H$2:$H$5000,MATCH($E314,'01_Cad_Pecas'!$D$2:$D$5000,0)),IFERROR(INDEX('01_Cad_Pecas'!$H$2:$H$5000,MATCH(VALUE($E314),'01_Cad_Pecas'!$D$2:$D$5000,0)),"")))</f>
        <v/>
      </c>
      <c r="L314" s="10">
        <f>IF($E314="","",IFERROR(INDEX('01_Cad_Pecas'!$I$2:$I$5000,MATCH($E314,'01_Cad_Pecas'!$D$2:$D$5000,0)),IFERROR(INDEX('01_Cad_Pecas'!$I$2:$I$5000,MATCH(VALUE($E314),'01_Cad_Pecas'!$D$2:$D$5000,0)),"")))</f>
        <v/>
      </c>
      <c r="M314" s="10">
        <f>IF(OR($J314="",$L314=""),"",IF($K314="",0,$K314)+$J314*$L314)</f>
        <v/>
      </c>
      <c r="N314" s="10" t="n">
        <v>46209</v>
      </c>
      <c r="O314" s="10" t="n">
        <v>34</v>
      </c>
      <c r="P314" s="10" t="n"/>
      <c r="Q314" s="10" t="n"/>
      <c r="R314" s="10">
        <f>IF(AND($P314&lt;&gt;"",$Q314&lt;&gt;""),($Q314-$P314)*1440,IF(AND($O314&lt;&gt;"",$L314&lt;&gt;""),IF($K314="",0,$K314)+$O314*$L314,""))</f>
        <v/>
      </c>
      <c r="S314" s="10" t="n"/>
      <c r="T314" s="10">
        <f>IF(OR($J314="",$O314=""),"",$O314/$J314)</f>
        <v/>
      </c>
      <c r="U314" s="10" t="inlineStr">
        <is>
          <t>Concluído</t>
        </is>
      </c>
      <c r="V314" s="10">
        <f>IF($A314="","",IF(AND($A314&lt;&gt;"",NOT(OR($U314="Concluído",$U314="Concluido")),TODAY()&gt;$A314),"SIM","NÃO"))</f>
        <v/>
      </c>
      <c r="W314" s="10">
        <f>IF(OR($A314="",$I314="",$M314=""),"",SUMIFS($M$2:M314,$I$2:I314,$I314,$A$2:A314,$A314)-$M314)</f>
        <v/>
      </c>
      <c r="X314" s="10">
        <f>IF(OR($A314="",$I314=""),"",SUMIFS($M$2:$M$4922,$I$2:$I$4922,$I314,$A$2:$A$4922,$A314))</f>
        <v/>
      </c>
      <c r="Y314" s="10">
        <f>IFERROR(VLOOKUP($I314,'02_Cad_Maquinas'!$B$2:$H$200,7,FALSE()),"")</f>
        <v/>
      </c>
      <c r="Z314" s="10">
        <f>IF(OR($X314="",$Y314=""),"",$Y314-$X314)</f>
        <v/>
      </c>
      <c r="AA314" s="11">
        <f>IF(OR($X314="",$Y314=""),"",$X314/$Y314)</f>
        <v/>
      </c>
      <c r="AB314" s="10" t="n"/>
      <c r="AC314" s="10">
        <f>IF($B314="","","|"&amp;SUBSTITUTE(TRIM(SUBSTITUTE(SUBSTITUTE(SUBSTITUTE(SUBSTITUTE(SUBSTITUTE(SUBSTITUTE(SUBSTITUTE(SUBSTITUTE(SUBSTITUTE(SUBSTITUTE(SUBSTITUTE(SUBSTITUTE(SUBSTITUTE(SUBSTITUTE(TRIM($B314&amp;""),CHAR(10)," "),CHAR(13)," "),"."," "),";"," "),","," "),"/"," "),"+"," "),"-"," "),"  "," "),"  "," "),"  "," "),"  "," "),"  "," "),"  "," "))," ","|")&amp;"|")</f>
        <v/>
      </c>
      <c r="AD314" s="10">
        <f>TRIM($I314&amp;"")</f>
        <v/>
      </c>
    </row>
    <row r="315" ht="24" customHeight="1">
      <c r="A315" s="9" t="n">
        <v>46204</v>
      </c>
      <c r="B315" s="10" t="n">
        <v>10179</v>
      </c>
      <c r="C315" s="10" t="n"/>
      <c r="D315" s="10" t="inlineStr">
        <is>
          <t xml:space="preserve">EMBALAGEM </t>
        </is>
      </c>
      <c r="E315" s="10" t="n">
        <v>300048</v>
      </c>
      <c r="F315" s="10" t="inlineStr">
        <is>
          <t>CADEIRA SANTIAGO</t>
        </is>
      </c>
      <c r="G315" s="10" t="inlineStr">
        <is>
          <t xml:space="preserve">EMBALAGEM </t>
        </is>
      </c>
      <c r="H315" s="10" t="inlineStr">
        <is>
          <t xml:space="preserve">EMBALAGEM </t>
        </is>
      </c>
      <c r="I315" s="10" t="inlineStr">
        <is>
          <t xml:space="preserve">EMBALAGEM </t>
        </is>
      </c>
      <c r="J315" s="9" t="n">
        <v>10</v>
      </c>
      <c r="K315" s="10">
        <f>IF($E315="","",IFERROR(INDEX('01_Cad_Pecas'!$H$2:$H$5000,MATCH($E315,'01_Cad_Pecas'!$D$2:$D$5000,0)),IFERROR(INDEX('01_Cad_Pecas'!$H$2:$H$5000,MATCH(VALUE($E315),'01_Cad_Pecas'!$D$2:$D$5000,0)),"")))</f>
        <v/>
      </c>
      <c r="L315" s="10">
        <f>IF($E315="","",IFERROR(INDEX('01_Cad_Pecas'!$I$2:$I$5000,MATCH($E315,'01_Cad_Pecas'!$D$2:$D$5000,0)),IFERROR(INDEX('01_Cad_Pecas'!$I$2:$I$5000,MATCH(VALUE($E315),'01_Cad_Pecas'!$D$2:$D$5000,0)),"")))</f>
        <v/>
      </c>
      <c r="M315" s="10">
        <f>IF(OR($J315="",$L315=""),"",IF($K315="",0,$K315)+$J315*$L315)</f>
        <v/>
      </c>
      <c r="N315" s="10" t="n">
        <v>46209</v>
      </c>
      <c r="O315" s="10" t="n">
        <v>10</v>
      </c>
      <c r="P315" s="10" t="n"/>
      <c r="Q315" s="10" t="n"/>
      <c r="R315" s="10">
        <f>IF(AND($P315&lt;&gt;"",$Q315&lt;&gt;""),($Q315-$P315)*1440,IF(AND($O315&lt;&gt;"",$L315&lt;&gt;""),IF($K315="",0,$K315)+$O315*$L315,""))</f>
        <v/>
      </c>
      <c r="S315" s="10" t="n"/>
      <c r="T315" s="10">
        <f>IF(OR($J315="",$O315=""),"",$O315/$J315)</f>
        <v/>
      </c>
      <c r="U315" s="10" t="inlineStr">
        <is>
          <t>Concluído</t>
        </is>
      </c>
      <c r="V315" s="10">
        <f>IF($A315="","",IF(AND($A315&lt;&gt;"",NOT(OR($U315="Concluído",$U315="Concluido")),TODAY()&gt;$A315),"SIM","NÃO"))</f>
        <v/>
      </c>
      <c r="W315" s="10">
        <f>IF(OR($A315="",$I315="",$M315=""),"",SUMIFS($M$2:M315,$I$2:I315,$I315,$A$2:A315,$A315)-$M315)</f>
        <v/>
      </c>
      <c r="X315" s="10">
        <f>IF(OR($A315="",$I315=""),"",SUMIFS($M$2:$M$4922,$I$2:$I$4922,$I315,$A$2:$A$4922,$A315))</f>
        <v/>
      </c>
      <c r="Y315" s="10">
        <f>IFERROR(VLOOKUP($I315,'02_Cad_Maquinas'!$B$2:$H$200,7,FALSE()),"")</f>
        <v/>
      </c>
      <c r="Z315" s="10">
        <f>IF(OR($X315="",$Y315=""),"",$Y315-$X315)</f>
        <v/>
      </c>
      <c r="AA315" s="11">
        <f>IF(OR($X315="",$Y315=""),"",$X315/$Y315)</f>
        <v/>
      </c>
      <c r="AB315" s="10" t="n"/>
      <c r="AC315" s="10">
        <f>IF($B315="","","|"&amp;SUBSTITUTE(TRIM(SUBSTITUTE(SUBSTITUTE(SUBSTITUTE(SUBSTITUTE(SUBSTITUTE(SUBSTITUTE(SUBSTITUTE(SUBSTITUTE(SUBSTITUTE(SUBSTITUTE(SUBSTITUTE(SUBSTITUTE(SUBSTITUTE(SUBSTITUTE(TRIM($B315&amp;""),CHAR(10)," "),CHAR(13)," "),"."," "),";"," "),","," "),"/"," "),"+"," "),"-"," "),"  "," "),"  "," "),"  "," "),"  "," "),"  "," "),"  "," "))," ","|")&amp;"|")</f>
        <v/>
      </c>
      <c r="AD315" s="10">
        <f>TRIM($I315&amp;"")</f>
        <v/>
      </c>
    </row>
    <row r="316" ht="24" customHeight="1">
      <c r="A316" s="9" t="n">
        <v>46204</v>
      </c>
      <c r="B316" s="10" t="n">
        <v>10179</v>
      </c>
      <c r="C316" s="10" t="n"/>
      <c r="D316" s="10" t="inlineStr">
        <is>
          <t xml:space="preserve">EMBALAGEM </t>
        </is>
      </c>
      <c r="E316" s="10" t="n">
        <v>300093</v>
      </c>
      <c r="F316" s="10" t="inlineStr">
        <is>
          <t>CADEIRA PADUA 920 - MULTIMOVEIS</t>
        </is>
      </c>
      <c r="G316" s="10" t="inlineStr">
        <is>
          <t xml:space="preserve">EMBALAGEM </t>
        </is>
      </c>
      <c r="H316" s="10" t="inlineStr">
        <is>
          <t xml:space="preserve">EMBALAGEM </t>
        </is>
      </c>
      <c r="I316" s="10" t="inlineStr">
        <is>
          <t xml:space="preserve">EMBALAGEM </t>
        </is>
      </c>
      <c r="J316" s="9" t="n">
        <v>4</v>
      </c>
      <c r="K316" s="10">
        <f>IF($E316="","",IFERROR(INDEX('01_Cad_Pecas'!$H$2:$H$5000,MATCH($E316,'01_Cad_Pecas'!$D$2:$D$5000,0)),IFERROR(INDEX('01_Cad_Pecas'!$H$2:$H$5000,MATCH(VALUE($E316),'01_Cad_Pecas'!$D$2:$D$5000,0)),"")))</f>
        <v/>
      </c>
      <c r="L316" s="10">
        <f>IF($E316="","",IFERROR(INDEX('01_Cad_Pecas'!$I$2:$I$5000,MATCH($E316,'01_Cad_Pecas'!$D$2:$D$5000,0)),IFERROR(INDEX('01_Cad_Pecas'!$I$2:$I$5000,MATCH(VALUE($E316),'01_Cad_Pecas'!$D$2:$D$5000,0)),"")))</f>
        <v/>
      </c>
      <c r="M316" s="10">
        <f>IF(OR($J316="",$L316=""),"",IF($K316="",0,$K316)+$J316*$L316)</f>
        <v/>
      </c>
      <c r="N316" s="10" t="n">
        <v>46209</v>
      </c>
      <c r="O316" s="10" t="n">
        <v>4</v>
      </c>
      <c r="P316" s="10" t="n"/>
      <c r="Q316" s="10" t="n"/>
      <c r="R316" s="10">
        <f>IF(AND($P316&lt;&gt;"",$Q316&lt;&gt;""),($Q316-$P316)*1440,IF(AND($O316&lt;&gt;"",$L316&lt;&gt;""),IF($K316="",0,$K316)+$O316*$L316,""))</f>
        <v/>
      </c>
      <c r="S316" s="10" t="n"/>
      <c r="T316" s="10">
        <f>IF(OR($J316="",$O316=""),"",$O316/$J316)</f>
        <v/>
      </c>
      <c r="U316" s="10" t="inlineStr">
        <is>
          <t>Concluído</t>
        </is>
      </c>
      <c r="V316" s="10">
        <f>IF($A316="","",IF(AND($A316&lt;&gt;"",NOT(OR($U316="Concluído",$U316="Concluido")),TODAY()&gt;$A316),"SIM","NÃO"))</f>
        <v/>
      </c>
      <c r="W316" s="10">
        <f>IF(OR($A316="",$I316="",$M316=""),"",SUMIFS($M$2:M316,$I$2:I316,$I316,$A$2:A316,$A316)-$M316)</f>
        <v/>
      </c>
      <c r="X316" s="10">
        <f>IF(OR($A316="",$I316=""),"",SUMIFS($M$2:$M$4922,$I$2:$I$4922,$I316,$A$2:$A$4922,$A316))</f>
        <v/>
      </c>
      <c r="Y316" s="10">
        <f>IFERROR(VLOOKUP($I316,'02_Cad_Maquinas'!$B$2:$H$200,7,FALSE()),"")</f>
        <v/>
      </c>
      <c r="Z316" s="10">
        <f>IF(OR($X316="",$Y316=""),"",$Y316-$X316)</f>
        <v/>
      </c>
      <c r="AA316" s="11">
        <f>IF(OR($X316="",$Y316=""),"",$X316/$Y316)</f>
        <v/>
      </c>
      <c r="AB316" s="10" t="n"/>
      <c r="AC316" s="10">
        <f>IF($B316="","","|"&amp;SUBSTITUTE(TRIM(SUBSTITUTE(SUBSTITUTE(SUBSTITUTE(SUBSTITUTE(SUBSTITUTE(SUBSTITUTE(SUBSTITUTE(SUBSTITUTE(SUBSTITUTE(SUBSTITUTE(SUBSTITUTE(SUBSTITUTE(SUBSTITUTE(SUBSTITUTE(TRIM($B316&amp;""),CHAR(10)," "),CHAR(13)," "),"."," "),";"," "),","," "),"/"," "),"+"," "),"-"," "),"  "," "),"  "," "),"  "," "),"  "," "),"  "," "),"  "," "))," ","|")&amp;"|")</f>
        <v/>
      </c>
      <c r="AD316" s="10">
        <f>TRIM($I316&amp;"")</f>
        <v/>
      </c>
    </row>
    <row r="317" ht="24" customHeight="1">
      <c r="A317" s="9" t="n">
        <v>46204</v>
      </c>
      <c r="B317" s="10" t="n">
        <v>10179</v>
      </c>
      <c r="C317" s="10" t="n"/>
      <c r="D317" s="10" t="inlineStr">
        <is>
          <t xml:space="preserve">EMBALAGEM </t>
        </is>
      </c>
      <c r="E317" s="10" t="n">
        <v>300093</v>
      </c>
      <c r="F317" s="10" t="inlineStr">
        <is>
          <t>CADEIRA PADUA 920 - MULTIMOVEIS</t>
        </is>
      </c>
      <c r="G317" s="10" t="inlineStr">
        <is>
          <t xml:space="preserve">EMBALAGEM </t>
        </is>
      </c>
      <c r="H317" s="10" t="inlineStr">
        <is>
          <t xml:space="preserve">EMBALAGEM </t>
        </is>
      </c>
      <c r="I317" s="10" t="inlineStr">
        <is>
          <t xml:space="preserve">EMBALAGEM </t>
        </is>
      </c>
      <c r="J317" s="9" t="n">
        <v>4</v>
      </c>
      <c r="K317" s="10">
        <f>IF($E317="","",IFERROR(INDEX('01_Cad_Pecas'!$H$2:$H$5000,MATCH($E317,'01_Cad_Pecas'!$D$2:$D$5000,0)),IFERROR(INDEX('01_Cad_Pecas'!$H$2:$H$5000,MATCH(VALUE($E317),'01_Cad_Pecas'!$D$2:$D$5000,0)),"")))</f>
        <v/>
      </c>
      <c r="L317" s="10">
        <f>IF($E317="","",IFERROR(INDEX('01_Cad_Pecas'!$I$2:$I$5000,MATCH($E317,'01_Cad_Pecas'!$D$2:$D$5000,0)),IFERROR(INDEX('01_Cad_Pecas'!$I$2:$I$5000,MATCH(VALUE($E317),'01_Cad_Pecas'!$D$2:$D$5000,0)),"")))</f>
        <v/>
      </c>
      <c r="M317" s="10">
        <f>IF(OR($J317="",$L317=""),"",IF($K317="",0,$K317)+$J317*$L317)</f>
        <v/>
      </c>
      <c r="N317" s="10" t="n">
        <v>46209</v>
      </c>
      <c r="O317" s="10" t="n">
        <v>4</v>
      </c>
      <c r="P317" s="10" t="n"/>
      <c r="Q317" s="10" t="n"/>
      <c r="R317" s="10">
        <f>IF(AND($P317&lt;&gt;"",$Q317&lt;&gt;""),($Q317-$P317)*1440,IF(AND($O317&lt;&gt;"",$L317&lt;&gt;""),IF($K317="",0,$K317)+$O317*$L317,""))</f>
        <v/>
      </c>
      <c r="S317" s="10" t="n"/>
      <c r="T317" s="10">
        <f>IF(OR($J317="",$O317=""),"",$O317/$J317)</f>
        <v/>
      </c>
      <c r="U317" s="10" t="inlineStr">
        <is>
          <t>Concluído</t>
        </is>
      </c>
      <c r="V317" s="10">
        <f>IF($A317="","",IF(AND($A317&lt;&gt;"",NOT(OR($U317="Concluído",$U317="Concluido")),TODAY()&gt;$A317),"SIM","NÃO"))</f>
        <v/>
      </c>
      <c r="W317" s="10">
        <f>IF(OR($A317="",$I317="",$M317=""),"",SUMIFS($M$2:M317,$I$2:I317,$I317,$A$2:A317,$A317)-$M317)</f>
        <v/>
      </c>
      <c r="X317" s="10">
        <f>IF(OR($A317="",$I317=""),"",SUMIFS($M$2:$M$4922,$I$2:$I$4922,$I317,$A$2:$A$4922,$A317))</f>
        <v/>
      </c>
      <c r="Y317" s="10">
        <f>IFERROR(VLOOKUP($I317,'02_Cad_Maquinas'!$B$2:$H$200,7,FALSE()),"")</f>
        <v/>
      </c>
      <c r="Z317" s="10">
        <f>IF(OR($X317="",$Y317=""),"",$Y317-$X317)</f>
        <v/>
      </c>
      <c r="AA317" s="11">
        <f>IF(OR($X317="",$Y317=""),"",$X317/$Y317)</f>
        <v/>
      </c>
      <c r="AB317" s="10" t="n"/>
      <c r="AC317" s="10">
        <f>IF($B317="","","|"&amp;SUBSTITUTE(TRIM(SUBSTITUTE(SUBSTITUTE(SUBSTITUTE(SUBSTITUTE(SUBSTITUTE(SUBSTITUTE(SUBSTITUTE(SUBSTITUTE(SUBSTITUTE(SUBSTITUTE(SUBSTITUTE(SUBSTITUTE(SUBSTITUTE(SUBSTITUTE(TRIM($B317&amp;""),CHAR(10)," "),CHAR(13)," "),"."," "),";"," "),","," "),"/"," "),"+"," "),"-"," "),"  "," "),"  "," "),"  "," "),"  "," "),"  "," "),"  "," "))," ","|")&amp;"|")</f>
        <v/>
      </c>
      <c r="AD317" s="10">
        <f>TRIM($I317&amp;"")</f>
        <v/>
      </c>
    </row>
    <row r="318" ht="24" customHeight="1">
      <c r="A318" s="9" t="n">
        <v>46204</v>
      </c>
      <c r="B318" s="10" t="n">
        <v>10179</v>
      </c>
      <c r="C318" s="10" t="n"/>
      <c r="D318" s="10" t="inlineStr">
        <is>
          <t xml:space="preserve">EMBALAGEM </t>
        </is>
      </c>
      <c r="E318" s="10" t="n">
        <v>3008002</v>
      </c>
      <c r="F318" s="10" t="inlineStr">
        <is>
          <t>TAMPO C/ PRATO GIRATORIO 1,36 X 1,36</t>
        </is>
      </c>
      <c r="G318" s="10" t="inlineStr">
        <is>
          <t xml:space="preserve">EMBALAGEM </t>
        </is>
      </c>
      <c r="H318" s="10" t="inlineStr">
        <is>
          <t xml:space="preserve">EMBALAGEM </t>
        </is>
      </c>
      <c r="I318" s="10" t="inlineStr">
        <is>
          <t xml:space="preserve">EMBALAGEM </t>
        </is>
      </c>
      <c r="J318" s="9" t="n">
        <v>1</v>
      </c>
      <c r="K318" s="10">
        <f>IF($E318="","",IFERROR(INDEX('01_Cad_Pecas'!$H$2:$H$5000,MATCH($E318,'01_Cad_Pecas'!$D$2:$D$5000,0)),IFERROR(INDEX('01_Cad_Pecas'!$H$2:$H$5000,MATCH(VALUE($E318),'01_Cad_Pecas'!$D$2:$D$5000,0)),"")))</f>
        <v/>
      </c>
      <c r="L318" s="10">
        <f>IF($E318="","",IFERROR(INDEX('01_Cad_Pecas'!$I$2:$I$5000,MATCH($E318,'01_Cad_Pecas'!$D$2:$D$5000,0)),IFERROR(INDEX('01_Cad_Pecas'!$I$2:$I$5000,MATCH(VALUE($E318),'01_Cad_Pecas'!$D$2:$D$5000,0)),"")))</f>
        <v/>
      </c>
      <c r="M318" s="10">
        <f>IF(OR($J318="",$L318=""),"",IF($K318="",0,$K318)+$J318*$L318)</f>
        <v/>
      </c>
      <c r="N318" s="10" t="n">
        <v>46209</v>
      </c>
      <c r="O318" s="10" t="n">
        <v>1</v>
      </c>
      <c r="P318" s="10" t="n"/>
      <c r="Q318" s="10" t="n"/>
      <c r="R318" s="10">
        <f>IF(AND($P318&lt;&gt;"",$Q318&lt;&gt;""),($Q318-$P318)*1440,IF(AND($O318&lt;&gt;"",$L318&lt;&gt;""),IF($K318="",0,$K318)+$O318*$L318,""))</f>
        <v/>
      </c>
      <c r="S318" s="10" t="n"/>
      <c r="T318" s="10">
        <f>IF(OR($J318="",$O318=""),"",$O318/$J318)</f>
        <v/>
      </c>
      <c r="U318" s="10" t="inlineStr">
        <is>
          <t>Concluído</t>
        </is>
      </c>
      <c r="V318" s="10">
        <f>IF($A318="","",IF(AND($A318&lt;&gt;"",NOT(OR($U318="Concluído",$U318="Concluido")),TODAY()&gt;$A318),"SIM","NÃO"))</f>
        <v/>
      </c>
      <c r="W318" s="10">
        <f>IF(OR($A318="",$I318="",$M318=""),"",SUMIFS($M$2:M318,$I$2:I318,$I318,$A$2:A318,$A318)-$M318)</f>
        <v/>
      </c>
      <c r="X318" s="10">
        <f>IF(OR($A318="",$I318=""),"",SUMIFS($M$2:$M$4922,$I$2:$I$4922,$I318,$A$2:$A$4922,$A318))</f>
        <v/>
      </c>
      <c r="Y318" s="10">
        <f>IFERROR(VLOOKUP($I318,'02_Cad_Maquinas'!$B$2:$H$200,7,FALSE()),"")</f>
        <v/>
      </c>
      <c r="Z318" s="10">
        <f>IF(OR($X318="",$Y318=""),"",$Y318-$X318)</f>
        <v/>
      </c>
      <c r="AA318" s="11">
        <f>IF(OR($X318="",$Y318=""),"",$X318/$Y318)</f>
        <v/>
      </c>
      <c r="AB318" s="10" t="n"/>
      <c r="AC318" s="10">
        <f>IF($B318="","","|"&amp;SUBSTITUTE(TRIM(SUBSTITUTE(SUBSTITUTE(SUBSTITUTE(SUBSTITUTE(SUBSTITUTE(SUBSTITUTE(SUBSTITUTE(SUBSTITUTE(SUBSTITUTE(SUBSTITUTE(SUBSTITUTE(SUBSTITUTE(SUBSTITUTE(SUBSTITUTE(TRIM($B318&amp;""),CHAR(10)," "),CHAR(13)," "),"."," "),";"," "),","," "),"/"," "),"+"," "),"-"," "),"  "," "),"  "," "),"  "," "),"  "," "),"  "," "),"  "," "))," ","|")&amp;"|")</f>
        <v/>
      </c>
      <c r="AD318" s="10">
        <f>TRIM($I318&amp;"")</f>
        <v/>
      </c>
    </row>
    <row r="319" ht="24" customHeight="1">
      <c r="A319" s="9" t="n">
        <v>46204</v>
      </c>
      <c r="B319" s="10" t="n">
        <v>10179</v>
      </c>
      <c r="C319" s="10" t="n"/>
      <c r="D319" s="10" t="inlineStr">
        <is>
          <t xml:space="preserve">EMBALAGEM </t>
        </is>
      </c>
      <c r="E319" s="10" t="n">
        <v>3008002</v>
      </c>
      <c r="F319" s="10" t="inlineStr">
        <is>
          <t>TAMPO C/ PRATO GIRATORIO 1,36 X 1,36</t>
        </is>
      </c>
      <c r="G319" s="10" t="inlineStr">
        <is>
          <t xml:space="preserve">EMBALAGEM </t>
        </is>
      </c>
      <c r="H319" s="10" t="inlineStr">
        <is>
          <t xml:space="preserve">EMBALAGEM </t>
        </is>
      </c>
      <c r="I319" s="10" t="inlineStr">
        <is>
          <t xml:space="preserve">EMBALAGEM </t>
        </is>
      </c>
      <c r="J319" s="9" t="n">
        <v>1</v>
      </c>
      <c r="K319" s="10">
        <f>IF($E319="","",IFERROR(INDEX('01_Cad_Pecas'!$H$2:$H$5000,MATCH($E319,'01_Cad_Pecas'!$D$2:$D$5000,0)),IFERROR(INDEX('01_Cad_Pecas'!$H$2:$H$5000,MATCH(VALUE($E319),'01_Cad_Pecas'!$D$2:$D$5000,0)),"")))</f>
        <v/>
      </c>
      <c r="L319" s="10">
        <f>IF($E319="","",IFERROR(INDEX('01_Cad_Pecas'!$I$2:$I$5000,MATCH($E319,'01_Cad_Pecas'!$D$2:$D$5000,0)),IFERROR(INDEX('01_Cad_Pecas'!$I$2:$I$5000,MATCH(VALUE($E319),'01_Cad_Pecas'!$D$2:$D$5000,0)),"")))</f>
        <v/>
      </c>
      <c r="M319" s="10">
        <f>IF(OR($J319="",$L319=""),"",IF($K319="",0,$K319)+$J319*$L319)</f>
        <v/>
      </c>
      <c r="N319" s="10" t="n">
        <v>46209</v>
      </c>
      <c r="O319" s="10" t="n">
        <v>1</v>
      </c>
      <c r="P319" s="10" t="n"/>
      <c r="Q319" s="10" t="n"/>
      <c r="R319" s="10">
        <f>IF(AND($P319&lt;&gt;"",$Q319&lt;&gt;""),($Q319-$P319)*1440,IF(AND($O319&lt;&gt;"",$L319&lt;&gt;""),IF($K319="",0,$K319)+$O319*$L319,""))</f>
        <v/>
      </c>
      <c r="S319" s="10" t="n"/>
      <c r="T319" s="10">
        <f>IF(OR($J319="",$O319=""),"",$O319/$J319)</f>
        <v/>
      </c>
      <c r="U319" s="10" t="inlineStr">
        <is>
          <t>Concluído</t>
        </is>
      </c>
      <c r="V319" s="10">
        <f>IF($A319="","",IF(AND($A319&lt;&gt;"",NOT(OR($U319="Concluído",$U319="Concluido")),TODAY()&gt;$A319),"SIM","NÃO"))</f>
        <v/>
      </c>
      <c r="W319" s="10">
        <f>IF(OR($A319="",$I319="",$M319=""),"",SUMIFS($M$2:M319,$I$2:I319,$I319,$A$2:A319,$A319)-$M319)</f>
        <v/>
      </c>
      <c r="X319" s="10">
        <f>IF(OR($A319="",$I319=""),"",SUMIFS($M$2:$M$4922,$I$2:$I$4922,$I319,$A$2:$A$4922,$A319))</f>
        <v/>
      </c>
      <c r="Y319" s="10">
        <f>IFERROR(VLOOKUP($I319,'02_Cad_Maquinas'!$B$2:$H$200,7,FALSE()),"")</f>
        <v/>
      </c>
      <c r="Z319" s="10">
        <f>IF(OR($X319="",$Y319=""),"",$Y319-$X319)</f>
        <v/>
      </c>
      <c r="AA319" s="11">
        <f>IF(OR($X319="",$Y319=""),"",$X319/$Y319)</f>
        <v/>
      </c>
      <c r="AB319" s="10" t="n"/>
      <c r="AC319" s="10">
        <f>IF($B319="","","|"&amp;SUBSTITUTE(TRIM(SUBSTITUTE(SUBSTITUTE(SUBSTITUTE(SUBSTITUTE(SUBSTITUTE(SUBSTITUTE(SUBSTITUTE(SUBSTITUTE(SUBSTITUTE(SUBSTITUTE(SUBSTITUTE(SUBSTITUTE(SUBSTITUTE(SUBSTITUTE(TRIM($B319&amp;""),CHAR(10)," "),CHAR(13)," "),"."," "),";"," "),","," "),"/"," "),"+"," "),"-"," "),"  "," "),"  "," "),"  "," "),"  "," "),"  "," "),"  "," "))," ","|")&amp;"|")</f>
        <v/>
      </c>
      <c r="AD319" s="10">
        <f>TRIM($I319&amp;"")</f>
        <v/>
      </c>
    </row>
    <row r="320" ht="24" customHeight="1">
      <c r="A320" s="9" t="n">
        <v>46204</v>
      </c>
      <c r="B320" s="10" t="n">
        <v>10179</v>
      </c>
      <c r="C320" s="10" t="n"/>
      <c r="D320" s="10" t="inlineStr">
        <is>
          <t xml:space="preserve">EMBALAGEM </t>
        </is>
      </c>
      <c r="E320" s="10" t="n">
        <v>3008002</v>
      </c>
      <c r="F320" s="10" t="inlineStr">
        <is>
          <t>TAMPO C/ PRATO GIRATORIO 1,36 X 1,36</t>
        </is>
      </c>
      <c r="G320" s="10" t="inlineStr">
        <is>
          <t xml:space="preserve">EMBALAGEM </t>
        </is>
      </c>
      <c r="H320" s="10" t="inlineStr">
        <is>
          <t xml:space="preserve">EMBALAGEM </t>
        </is>
      </c>
      <c r="I320" s="10" t="inlineStr">
        <is>
          <t xml:space="preserve">EMBALAGEM </t>
        </is>
      </c>
      <c r="J320" s="9" t="n">
        <v>1</v>
      </c>
      <c r="K320" s="10">
        <f>IF($E320="","",IFERROR(INDEX('01_Cad_Pecas'!$H$2:$H$5000,MATCH($E320,'01_Cad_Pecas'!$D$2:$D$5000,0)),IFERROR(INDEX('01_Cad_Pecas'!$H$2:$H$5000,MATCH(VALUE($E320),'01_Cad_Pecas'!$D$2:$D$5000,0)),"")))</f>
        <v/>
      </c>
      <c r="L320" s="10">
        <f>IF($E320="","",IFERROR(INDEX('01_Cad_Pecas'!$I$2:$I$5000,MATCH($E320,'01_Cad_Pecas'!$D$2:$D$5000,0)),IFERROR(INDEX('01_Cad_Pecas'!$I$2:$I$5000,MATCH(VALUE($E320),'01_Cad_Pecas'!$D$2:$D$5000,0)),"")))</f>
        <v/>
      </c>
      <c r="M320" s="10">
        <f>IF(OR($J320="",$L320=""),"",IF($K320="",0,$K320)+$J320*$L320)</f>
        <v/>
      </c>
      <c r="N320" s="10" t="n">
        <v>46209</v>
      </c>
      <c r="O320" s="10" t="n">
        <v>1</v>
      </c>
      <c r="P320" s="10" t="n"/>
      <c r="Q320" s="10" t="n"/>
      <c r="R320" s="10">
        <f>IF(AND($P320&lt;&gt;"",$Q320&lt;&gt;""),($Q320-$P320)*1440,IF(AND($O320&lt;&gt;"",$L320&lt;&gt;""),IF($K320="",0,$K320)+$O320*$L320,""))</f>
        <v/>
      </c>
      <c r="S320" s="10" t="n"/>
      <c r="T320" s="10">
        <f>IF(OR($J320="",$O320=""),"",$O320/$J320)</f>
        <v/>
      </c>
      <c r="U320" s="10" t="inlineStr">
        <is>
          <t>Concluído</t>
        </is>
      </c>
      <c r="V320" s="10">
        <f>IF($A320="","",IF(AND($A320&lt;&gt;"",NOT(OR($U320="Concluído",$U320="Concluido")),TODAY()&gt;$A320),"SIM","NÃO"))</f>
        <v/>
      </c>
      <c r="W320" s="10">
        <f>IF(OR($A320="",$I320="",$M320=""),"",SUMIFS($M$2:M320,$I$2:I320,$I320,$A$2:A320,$A320)-$M320)</f>
        <v/>
      </c>
      <c r="X320" s="10">
        <f>IF(OR($A320="",$I320=""),"",SUMIFS($M$2:$M$4922,$I$2:$I$4922,$I320,$A$2:$A$4922,$A320))</f>
        <v/>
      </c>
      <c r="Y320" s="10">
        <f>IFERROR(VLOOKUP($I320,'02_Cad_Maquinas'!$B$2:$H$200,7,FALSE()),"")</f>
        <v/>
      </c>
      <c r="Z320" s="10">
        <f>IF(OR($X320="",$Y320=""),"",$Y320-$X320)</f>
        <v/>
      </c>
      <c r="AA320" s="11">
        <f>IF(OR($X320="",$Y320=""),"",$X320/$Y320)</f>
        <v/>
      </c>
      <c r="AB320" s="10" t="n"/>
      <c r="AC320" s="10">
        <f>IF($B320="","","|"&amp;SUBSTITUTE(TRIM(SUBSTITUTE(SUBSTITUTE(SUBSTITUTE(SUBSTITUTE(SUBSTITUTE(SUBSTITUTE(SUBSTITUTE(SUBSTITUTE(SUBSTITUTE(SUBSTITUTE(SUBSTITUTE(SUBSTITUTE(SUBSTITUTE(SUBSTITUTE(TRIM($B320&amp;""),CHAR(10)," "),CHAR(13)," "),"."," "),";"," "),","," "),"/"," "),"+"," "),"-"," "),"  "," "),"  "," "),"  "," "),"  "," "),"  "," "),"  "," "))," ","|")&amp;"|")</f>
        <v/>
      </c>
      <c r="AD320" s="10">
        <f>TRIM($I320&amp;"")</f>
        <v/>
      </c>
    </row>
    <row r="321" ht="24" customHeight="1">
      <c r="A321" s="9" t="n">
        <v>46204</v>
      </c>
      <c r="B321" s="10" t="n">
        <v>10179</v>
      </c>
      <c r="C321" s="10" t="n"/>
      <c r="D321" s="10" t="inlineStr">
        <is>
          <t xml:space="preserve">EMBALAGEM </t>
        </is>
      </c>
      <c r="E321" s="10" t="n">
        <v>3012401</v>
      </c>
      <c r="F321" s="10" t="inlineStr">
        <is>
          <t>BASE DUBLIN 1,36X0,90 VOL 1/2</t>
        </is>
      </c>
      <c r="G321" s="10" t="inlineStr">
        <is>
          <t xml:space="preserve">EMBALAGEM </t>
        </is>
      </c>
      <c r="H321" s="10" t="inlineStr">
        <is>
          <t xml:space="preserve">EMBALAGEM </t>
        </is>
      </c>
      <c r="I321" s="10" t="inlineStr">
        <is>
          <t xml:space="preserve">EMBALAGEM </t>
        </is>
      </c>
      <c r="J321" s="9" t="n">
        <v>25</v>
      </c>
      <c r="K321" s="10">
        <f>IF($E321="","",IFERROR(INDEX('01_Cad_Pecas'!$H$2:$H$5000,MATCH($E321,'01_Cad_Pecas'!$D$2:$D$5000,0)),IFERROR(INDEX('01_Cad_Pecas'!$H$2:$H$5000,MATCH(VALUE($E321),'01_Cad_Pecas'!$D$2:$D$5000,0)),"")))</f>
        <v/>
      </c>
      <c r="L321" s="10">
        <f>IF($E321="","",IFERROR(INDEX('01_Cad_Pecas'!$I$2:$I$5000,MATCH($E321,'01_Cad_Pecas'!$D$2:$D$5000,0)),IFERROR(INDEX('01_Cad_Pecas'!$I$2:$I$5000,MATCH(VALUE($E321),'01_Cad_Pecas'!$D$2:$D$5000,0)),"")))</f>
        <v/>
      </c>
      <c r="M321" s="10">
        <f>IF(OR($J321="",$L321=""),"",IF($K321="",0,$K321)+$J321*$L321)</f>
        <v/>
      </c>
      <c r="N321" s="10" t="n">
        <v>46209</v>
      </c>
      <c r="O321" s="10" t="n">
        <v>25</v>
      </c>
      <c r="P321" s="10" t="n"/>
      <c r="Q321" s="10" t="n"/>
      <c r="R321" s="10">
        <f>IF(AND($P321&lt;&gt;"",$Q321&lt;&gt;""),($Q321-$P321)*1440,IF(AND($O321&lt;&gt;"",$L321&lt;&gt;""),IF($K321="",0,$K321)+$O321*$L321,""))</f>
        <v/>
      </c>
      <c r="S321" s="10" t="n"/>
      <c r="T321" s="10">
        <f>IF(OR($J321="",$O321=""),"",$O321/$J321)</f>
        <v/>
      </c>
      <c r="U321" s="10" t="inlineStr">
        <is>
          <t>Concluído</t>
        </is>
      </c>
      <c r="V321" s="10">
        <f>IF($A321="","",IF(AND($A321&lt;&gt;"",NOT(OR($U321="Concluído",$U321="Concluido")),TODAY()&gt;$A321),"SIM","NÃO"))</f>
        <v/>
      </c>
      <c r="W321" s="10">
        <f>IF(OR($A321="",$I321="",$M321=""),"",SUMIFS($M$2:M321,$I$2:I321,$I321,$A$2:A321,$A321)-$M321)</f>
        <v/>
      </c>
      <c r="X321" s="10">
        <f>IF(OR($A321="",$I321=""),"",SUMIFS($M$2:$M$4922,$I$2:$I$4922,$I321,$A$2:$A$4922,$A321))</f>
        <v/>
      </c>
      <c r="Y321" s="10">
        <f>IFERROR(VLOOKUP($I321,'02_Cad_Maquinas'!$B$2:$H$200,7,FALSE()),"")</f>
        <v/>
      </c>
      <c r="Z321" s="10">
        <f>IF(OR($X321="",$Y321=""),"",$Y321-$X321)</f>
        <v/>
      </c>
      <c r="AA321" s="11">
        <f>IF(OR($X321="",$Y321=""),"",$X321/$Y321)</f>
        <v/>
      </c>
      <c r="AB321" s="10" t="n"/>
      <c r="AC321" s="10">
        <f>IF($B321="","","|"&amp;SUBSTITUTE(TRIM(SUBSTITUTE(SUBSTITUTE(SUBSTITUTE(SUBSTITUTE(SUBSTITUTE(SUBSTITUTE(SUBSTITUTE(SUBSTITUTE(SUBSTITUTE(SUBSTITUTE(SUBSTITUTE(SUBSTITUTE(SUBSTITUTE(SUBSTITUTE(TRIM($B321&amp;""),CHAR(10)," "),CHAR(13)," "),"."," "),";"," "),","," "),"/"," "),"+"," "),"-"," "),"  "," "),"  "," "),"  "," "),"  "," "),"  "," "),"  "," "))," ","|")&amp;"|")</f>
        <v/>
      </c>
      <c r="AD321" s="10">
        <f>TRIM($I321&amp;"")</f>
        <v/>
      </c>
    </row>
    <row r="322" ht="24" customHeight="1">
      <c r="A322" s="9" t="n">
        <v>46204</v>
      </c>
      <c r="B322" s="10" t="n">
        <v>10179</v>
      </c>
      <c r="C322" s="10" t="n"/>
      <c r="D322" s="10" t="inlineStr">
        <is>
          <t xml:space="preserve">EMBALAGEM </t>
        </is>
      </c>
      <c r="E322" s="10" t="n">
        <v>3012481</v>
      </c>
      <c r="F322" s="10" t="inlineStr">
        <is>
          <t>BASE DUBLIN 1,03X1,03 VOL 1/2 - LIGHT</t>
        </is>
      </c>
      <c r="G322" s="10" t="inlineStr">
        <is>
          <t xml:space="preserve">EMBALAGEM </t>
        </is>
      </c>
      <c r="H322" s="10" t="inlineStr">
        <is>
          <t xml:space="preserve">EMBALAGEM </t>
        </is>
      </c>
      <c r="I322" s="10" t="inlineStr">
        <is>
          <t xml:space="preserve">EMBALAGEM </t>
        </is>
      </c>
      <c r="J322" s="9" t="n">
        <v>140</v>
      </c>
      <c r="K322" s="10">
        <f>IF($E322="","",IFERROR(INDEX('01_Cad_Pecas'!$H$2:$H$5000,MATCH($E322,'01_Cad_Pecas'!$D$2:$D$5000,0)),IFERROR(INDEX('01_Cad_Pecas'!$H$2:$H$5000,MATCH(VALUE($E322),'01_Cad_Pecas'!$D$2:$D$5000,0)),"")))</f>
        <v/>
      </c>
      <c r="L322" s="10">
        <f>IF($E322="","",IFERROR(INDEX('01_Cad_Pecas'!$I$2:$I$5000,MATCH($E322,'01_Cad_Pecas'!$D$2:$D$5000,0)),IFERROR(INDEX('01_Cad_Pecas'!$I$2:$I$5000,MATCH(VALUE($E322),'01_Cad_Pecas'!$D$2:$D$5000,0)),"")))</f>
        <v/>
      </c>
      <c r="M322" s="10">
        <f>IF(OR($J322="",$L322=""),"",IF($K322="",0,$K322)+$J322*$L322)</f>
        <v/>
      </c>
      <c r="N322" s="10" t="n">
        <v>46206</v>
      </c>
      <c r="O322" s="10" t="n">
        <v>140</v>
      </c>
      <c r="P322" s="10" t="n"/>
      <c r="Q322" s="10" t="n"/>
      <c r="R322" s="10">
        <f>IF(AND($P322&lt;&gt;"",$Q322&lt;&gt;""),($Q322-$P322)*1440,IF(AND($O322&lt;&gt;"",$L322&lt;&gt;""),IF($K322="",0,$K322)+$O322*$L322,""))</f>
        <v/>
      </c>
      <c r="S322" s="10" t="n"/>
      <c r="T322" s="10">
        <f>IF(OR($J322="",$O322=""),"",$O322/$J322)</f>
        <v/>
      </c>
      <c r="U322" s="10" t="inlineStr">
        <is>
          <t>Concluído</t>
        </is>
      </c>
      <c r="V322" s="10">
        <f>IF($A322="","",IF(AND($A322&lt;&gt;"",NOT(OR($U322="Concluído",$U322="Concluido")),TODAY()&gt;$A322),"SIM","NÃO"))</f>
        <v/>
      </c>
      <c r="W322" s="10">
        <f>IF(OR($A322="",$I322="",$M322=""),"",SUMIFS($M$2:M322,$I$2:I322,$I322,$A$2:A322,$A322)-$M322)</f>
        <v/>
      </c>
      <c r="X322" s="10">
        <f>IF(OR($A322="",$I322=""),"",SUMIFS($M$2:$M$4922,$I$2:$I$4922,$I322,$A$2:$A$4922,$A322))</f>
        <v/>
      </c>
      <c r="Y322" s="10">
        <f>IFERROR(VLOOKUP($I322,'02_Cad_Maquinas'!$B$2:$H$200,7,FALSE()),"")</f>
        <v/>
      </c>
      <c r="Z322" s="10">
        <f>IF(OR($X322="",$Y322=""),"",$Y322-$X322)</f>
        <v/>
      </c>
      <c r="AA322" s="11">
        <f>IF(OR($X322="",$Y322=""),"",$X322/$Y322)</f>
        <v/>
      </c>
      <c r="AB322" s="10" t="n"/>
      <c r="AC322" s="10">
        <f>IF($B322="","","|"&amp;SUBSTITUTE(TRIM(SUBSTITUTE(SUBSTITUTE(SUBSTITUTE(SUBSTITUTE(SUBSTITUTE(SUBSTITUTE(SUBSTITUTE(SUBSTITUTE(SUBSTITUTE(SUBSTITUTE(SUBSTITUTE(SUBSTITUTE(SUBSTITUTE(SUBSTITUTE(TRIM($B322&amp;""),CHAR(10)," "),CHAR(13)," "),"."," "),";"," "),","," "),"/"," "),"+"," "),"-"," "),"  "," "),"  "," "),"  "," "),"  "," "),"  "," "),"  "," "))," ","|")&amp;"|")</f>
        <v/>
      </c>
      <c r="AD322" s="10">
        <f>TRIM($I322&amp;"")</f>
        <v/>
      </c>
    </row>
    <row r="323" ht="24" customHeight="1">
      <c r="A323" s="9" t="n">
        <v>46205</v>
      </c>
      <c r="B323" s="10" t="n">
        <v>10180</v>
      </c>
      <c r="C323" s="10" t="n"/>
      <c r="D323" s="10" t="inlineStr">
        <is>
          <t xml:space="preserve">EMBALAGEM </t>
        </is>
      </c>
      <c r="E323" s="22" t="n">
        <v>2002002</v>
      </c>
      <c r="F323" s="18" t="inlineStr">
        <is>
          <t>TAMPO LIGHT 1360X900X18 - VITREO</t>
        </is>
      </c>
      <c r="G323" s="10" t="inlineStr">
        <is>
          <t xml:space="preserve">EMBALAGEM </t>
        </is>
      </c>
      <c r="H323" s="10" t="inlineStr">
        <is>
          <t xml:space="preserve">EMBALAGEM </t>
        </is>
      </c>
      <c r="I323" s="10" t="inlineStr">
        <is>
          <t xml:space="preserve">EMBALAGEM </t>
        </is>
      </c>
      <c r="J323" s="21" t="n">
        <v>15</v>
      </c>
      <c r="K323" s="10">
        <f>IF($E323="","",IFERROR(INDEX('01_Cad_Pecas'!$H$2:$H$5000,MATCH($E323,'01_Cad_Pecas'!$D$2:$D$5000,0)),IFERROR(INDEX('01_Cad_Pecas'!$H$2:$H$5000,MATCH(VALUE($E323),'01_Cad_Pecas'!$D$2:$D$5000,0)),"")))</f>
        <v/>
      </c>
      <c r="L323" s="10">
        <f>IF($E323="","",IFERROR(INDEX('01_Cad_Pecas'!$I$2:$I$5000,MATCH($E323,'01_Cad_Pecas'!$D$2:$D$5000,0)),IFERROR(INDEX('01_Cad_Pecas'!$I$2:$I$5000,MATCH(VALUE($E323),'01_Cad_Pecas'!$D$2:$D$5000,0)),"")))</f>
        <v/>
      </c>
      <c r="M323" s="10">
        <f>IF(OR($J323="",$L323=""),"",IF($K323="",0,$K323)+$J323*$L323)</f>
        <v/>
      </c>
      <c r="N323" s="10" t="n">
        <v>46209</v>
      </c>
      <c r="O323" s="10" t="n">
        <v>15</v>
      </c>
      <c r="P323" s="10" t="n"/>
      <c r="Q323" s="10" t="n"/>
      <c r="R323" s="10">
        <f>IF(AND($P323&lt;&gt;"",$Q323&lt;&gt;""),($Q323-$P323)*1440,IF(AND($O323&lt;&gt;"",$L323&lt;&gt;""),IF($K323="",0,$K323)+$O323*$L323,""))</f>
        <v/>
      </c>
      <c r="S323" s="10" t="n"/>
      <c r="T323" s="10">
        <f>IF(OR($J323="",$O323=""),"",$O323/$J323)</f>
        <v/>
      </c>
      <c r="U323" s="10" t="inlineStr">
        <is>
          <t>Concluído</t>
        </is>
      </c>
      <c r="V323" s="10">
        <f>IF($A323="","",IF(AND($A323&lt;&gt;"",NOT(OR($U323="Concluído",$U323="Concluido")),TODAY()&gt;$A323),"SIM","NÃO"))</f>
        <v/>
      </c>
      <c r="W323" s="10">
        <f>IF(OR($A323="",$I323="",$M323=""),"",SUMIFS($M$2:M323,$I$2:I323,$I323,$A$2:A323,$A323)-$M323)</f>
        <v/>
      </c>
      <c r="X323" s="10">
        <f>IF(OR($A323="",$I323=""),"",SUMIFS($M$2:$M$4922,$I$2:$I$4922,$I323,$A$2:$A$4922,$A323))</f>
        <v/>
      </c>
      <c r="Y323" s="10">
        <f>IFERROR(VLOOKUP($I323,'02_Cad_Maquinas'!$B$2:$H$200,7,FALSE()),"")</f>
        <v/>
      </c>
      <c r="Z323" s="10">
        <f>IF(OR($X323="",$Y323=""),"",$Y323-$X323)</f>
        <v/>
      </c>
      <c r="AA323" s="11">
        <f>IF(OR($X323="",$Y323=""),"",$X323/$Y323)</f>
        <v/>
      </c>
      <c r="AB323" s="10" t="n"/>
      <c r="AC323" s="10">
        <f>IF($B323="","","|"&amp;SUBSTITUTE(TRIM(SUBSTITUTE(SUBSTITUTE(SUBSTITUTE(SUBSTITUTE(SUBSTITUTE(SUBSTITUTE(SUBSTITUTE(SUBSTITUTE(SUBSTITUTE(SUBSTITUTE(SUBSTITUTE(SUBSTITUTE(SUBSTITUTE(SUBSTITUTE(TRIM($B323&amp;""),CHAR(10)," "),CHAR(13)," "),"."," "),";"," "),","," "),"/"," "),"+"," "),"-"," "),"  "," "),"  "," "),"  "," "),"  "," "),"  "," "),"  "," "))," ","|")&amp;"|")</f>
        <v/>
      </c>
      <c r="AD323" s="10">
        <f>TRIM($I323&amp;"")</f>
        <v/>
      </c>
    </row>
    <row r="324" ht="24" customHeight="1">
      <c r="A324" s="9" t="n">
        <v>46205</v>
      </c>
      <c r="B324" s="10" t="n">
        <v>10180</v>
      </c>
      <c r="C324" s="10" t="n"/>
      <c r="D324" s="10" t="inlineStr">
        <is>
          <t xml:space="preserve">EMBALAGEM </t>
        </is>
      </c>
      <c r="E324" s="22" t="n">
        <v>2005102</v>
      </c>
      <c r="F324" s="18" t="inlineStr">
        <is>
          <t>TAMPO REDONDO LIGHT 1030X1030X18 - VITREO</t>
        </is>
      </c>
      <c r="G324" s="10" t="inlineStr">
        <is>
          <t xml:space="preserve">EMBALAGEM </t>
        </is>
      </c>
      <c r="H324" s="10" t="inlineStr">
        <is>
          <t xml:space="preserve">EMBALAGEM </t>
        </is>
      </c>
      <c r="I324" s="10" t="inlineStr">
        <is>
          <t xml:space="preserve">EMBALAGEM </t>
        </is>
      </c>
      <c r="J324" s="21" t="n">
        <v>155</v>
      </c>
      <c r="K324" s="10">
        <f>IF($E324="","",IFERROR(INDEX('01_Cad_Pecas'!$H$2:$H$5000,MATCH($E324,'01_Cad_Pecas'!$D$2:$D$5000,0)),IFERROR(INDEX('01_Cad_Pecas'!$H$2:$H$5000,MATCH(VALUE($E324),'01_Cad_Pecas'!$D$2:$D$5000,0)),"")))</f>
        <v/>
      </c>
      <c r="L324" s="10">
        <f>IF($E324="","",IFERROR(INDEX('01_Cad_Pecas'!$I$2:$I$5000,MATCH($E324,'01_Cad_Pecas'!$D$2:$D$5000,0)),IFERROR(INDEX('01_Cad_Pecas'!$I$2:$I$5000,MATCH(VALUE($E324),'01_Cad_Pecas'!$D$2:$D$5000,0)),"")))</f>
        <v/>
      </c>
      <c r="M324" s="10">
        <f>IF(OR($J324="",$L324=""),"",IF($K324="",0,$K324)+$J324*$L324)</f>
        <v/>
      </c>
      <c r="N324" s="10" t="n">
        <v>46209</v>
      </c>
      <c r="O324" s="10" t="n">
        <v>155</v>
      </c>
      <c r="P324" s="10" t="n"/>
      <c r="Q324" s="10" t="n"/>
      <c r="R324" s="10">
        <f>IF(AND($P324&lt;&gt;"",$Q324&lt;&gt;""),($Q324-$P324)*1440,IF(AND($O324&lt;&gt;"",$L324&lt;&gt;""),IF($K324="",0,$K324)+$O324*$L324,""))</f>
        <v/>
      </c>
      <c r="S324" s="10" t="n"/>
      <c r="T324" s="10">
        <f>IF(OR($J324="",$O324=""),"",$O324/$J324)</f>
        <v/>
      </c>
      <c r="U324" s="10" t="inlineStr">
        <is>
          <t>Concluído</t>
        </is>
      </c>
      <c r="V324" s="10">
        <f>IF($A324="","",IF(AND($A324&lt;&gt;"",NOT(OR($U324="Concluído",$U324="Concluido")),TODAY()&gt;$A324),"SIM","NÃO"))</f>
        <v/>
      </c>
      <c r="W324" s="10">
        <f>IF(OR($A324="",$I324="",$M324=""),"",SUMIFS($M$2:M324,$I$2:I324,$I324,$A$2:A324,$A324)-$M324)</f>
        <v/>
      </c>
      <c r="X324" s="10">
        <f>IF(OR($A324="",$I324=""),"",SUMIFS($M$2:$M$4922,$I$2:$I$4922,$I324,$A$2:$A$4922,$A324))</f>
        <v/>
      </c>
      <c r="Y324" s="10">
        <f>IFERROR(VLOOKUP($I324,'02_Cad_Maquinas'!$B$2:$H$200,7,FALSE()),"")</f>
        <v/>
      </c>
      <c r="Z324" s="10">
        <f>IF(OR($X324="",$Y324=""),"",$Y324-$X324)</f>
        <v/>
      </c>
      <c r="AA324" s="11">
        <f>IF(OR($X324="",$Y324=""),"",$X324/$Y324)</f>
        <v/>
      </c>
      <c r="AB324" s="10" t="n"/>
      <c r="AC324" s="10">
        <f>IF($B324="","","|"&amp;SUBSTITUTE(TRIM(SUBSTITUTE(SUBSTITUTE(SUBSTITUTE(SUBSTITUTE(SUBSTITUTE(SUBSTITUTE(SUBSTITUTE(SUBSTITUTE(SUBSTITUTE(SUBSTITUTE(SUBSTITUTE(SUBSTITUTE(SUBSTITUTE(SUBSTITUTE(TRIM($B324&amp;""),CHAR(10)," "),CHAR(13)," "),"."," "),";"," "),","," "),"/"," "),"+"," "),"-"," "),"  "," "),"  "," "),"  "," "),"  "," "),"  "," "),"  "," "))," ","|")&amp;"|")</f>
        <v/>
      </c>
      <c r="AD324" s="10">
        <f>TRIM($I324&amp;"")</f>
        <v/>
      </c>
    </row>
    <row r="325" ht="24" customHeight="1">
      <c r="A325" s="9" t="n">
        <v>46205</v>
      </c>
      <c r="B325" s="10" t="n">
        <v>10180</v>
      </c>
      <c r="C325" s="10" t="n"/>
      <c r="D325" s="10" t="inlineStr">
        <is>
          <t xml:space="preserve">EMBALAGEM </t>
        </is>
      </c>
      <c r="E325" s="22" t="n">
        <v>300027</v>
      </c>
      <c r="F325" s="18" t="inlineStr">
        <is>
          <t>CADEIRA TURIM PLUS 920 - VIA VAREJO</t>
        </is>
      </c>
      <c r="G325" s="10" t="inlineStr">
        <is>
          <t xml:space="preserve">EMBALAGEM </t>
        </is>
      </c>
      <c r="H325" s="10" t="inlineStr">
        <is>
          <t xml:space="preserve">EMBALAGEM </t>
        </is>
      </c>
      <c r="I325" s="10" t="inlineStr">
        <is>
          <t xml:space="preserve">EMBALAGEM </t>
        </is>
      </c>
      <c r="J325" s="21" t="n">
        <v>520</v>
      </c>
      <c r="K325" s="10">
        <f>IF($E325="","",IFERROR(INDEX('01_Cad_Pecas'!$H$2:$H$5000,MATCH($E325,'01_Cad_Pecas'!$D$2:$D$5000,0)),IFERROR(INDEX('01_Cad_Pecas'!$H$2:$H$5000,MATCH(VALUE($E325),'01_Cad_Pecas'!$D$2:$D$5000,0)),"")))</f>
        <v/>
      </c>
      <c r="L325" s="10">
        <f>IF($E325="","",IFERROR(INDEX('01_Cad_Pecas'!$I$2:$I$5000,MATCH($E325,'01_Cad_Pecas'!$D$2:$D$5000,0)),IFERROR(INDEX('01_Cad_Pecas'!$I$2:$I$5000,MATCH(VALUE($E325),'01_Cad_Pecas'!$D$2:$D$5000,0)),"")))</f>
        <v/>
      </c>
      <c r="M325" s="10">
        <f>IF(OR($J325="",$L325=""),"",IF($K325="",0,$K325)+$J325*$L325)</f>
        <v/>
      </c>
      <c r="N325" s="10" t="n">
        <v>46209</v>
      </c>
      <c r="O325" s="10" t="n">
        <v>520</v>
      </c>
      <c r="P325" s="10" t="n"/>
      <c r="Q325" s="10" t="n"/>
      <c r="R325" s="10">
        <f>IF(AND($P325&lt;&gt;"",$Q325&lt;&gt;""),($Q325-$P325)*1440,IF(AND($O325&lt;&gt;"",$L325&lt;&gt;""),IF($K325="",0,$K325)+$O325*$L325,""))</f>
        <v/>
      </c>
      <c r="S325" s="10" t="n"/>
      <c r="T325" s="10">
        <f>IF(OR($J325="",$O325=""),"",$O325/$J325)</f>
        <v/>
      </c>
      <c r="U325" s="10" t="inlineStr">
        <is>
          <t>Concluído</t>
        </is>
      </c>
      <c r="V325" s="10">
        <f>IF($A325="","",IF(AND($A325&lt;&gt;"",NOT(OR($U325="Concluído",$U325="Concluido")),TODAY()&gt;$A325),"SIM","NÃO"))</f>
        <v/>
      </c>
      <c r="W325" s="10">
        <f>IF(OR($A325="",$I325="",$M325=""),"",SUMIFS($M$2:M325,$I$2:I325,$I325,$A$2:A325,$A325)-$M325)</f>
        <v/>
      </c>
      <c r="X325" s="10">
        <f>IF(OR($A325="",$I325=""),"",SUMIFS($M$2:$M$4922,$I$2:$I$4922,$I325,$A$2:$A$4922,$A325))</f>
        <v/>
      </c>
      <c r="Y325" s="10">
        <f>IFERROR(VLOOKUP($I325,'02_Cad_Maquinas'!$B$2:$H$200,7,FALSE()),"")</f>
        <v/>
      </c>
      <c r="Z325" s="10">
        <f>IF(OR($X325="",$Y325=""),"",$Y325-$X325)</f>
        <v/>
      </c>
      <c r="AA325" s="11">
        <f>IF(OR($X325="",$Y325=""),"",$X325/$Y325)</f>
        <v/>
      </c>
      <c r="AB325" s="10" t="n"/>
      <c r="AC325" s="10">
        <f>IF($B325="","","|"&amp;SUBSTITUTE(TRIM(SUBSTITUTE(SUBSTITUTE(SUBSTITUTE(SUBSTITUTE(SUBSTITUTE(SUBSTITUTE(SUBSTITUTE(SUBSTITUTE(SUBSTITUTE(SUBSTITUTE(SUBSTITUTE(SUBSTITUTE(SUBSTITUTE(SUBSTITUTE(TRIM($B325&amp;""),CHAR(10)," "),CHAR(13)," "),"."," "),";"," "),","," "),"/"," "),"+"," "),"-"," "),"  "," "),"  "," "),"  "," "),"  "," "),"  "," "),"  "," "))," ","|")&amp;"|")</f>
        <v/>
      </c>
      <c r="AD325" s="10">
        <f>TRIM($I325&amp;"")</f>
        <v/>
      </c>
    </row>
    <row r="326" ht="24" customHeight="1">
      <c r="A326" s="9" t="n">
        <v>46205</v>
      </c>
      <c r="B326" s="10" t="n">
        <v>10180</v>
      </c>
      <c r="C326" s="10" t="n"/>
      <c r="D326" s="10" t="inlineStr">
        <is>
          <t xml:space="preserve">EMBALAGEM </t>
        </is>
      </c>
      <c r="E326" s="22" t="n">
        <v>300027</v>
      </c>
      <c r="F326" s="18" t="inlineStr">
        <is>
          <t>CADEIRA TURIM PLUS 920 - VIA VAREJO</t>
        </is>
      </c>
      <c r="G326" s="10" t="inlineStr">
        <is>
          <t xml:space="preserve">EMBALAGEM </t>
        </is>
      </c>
      <c r="H326" s="10" t="inlineStr">
        <is>
          <t xml:space="preserve">EMBALAGEM </t>
        </is>
      </c>
      <c r="I326" s="10" t="inlineStr">
        <is>
          <t xml:space="preserve">EMBALAGEM </t>
        </is>
      </c>
      <c r="J326" s="21" t="n">
        <v>300</v>
      </c>
      <c r="K326" s="10">
        <f>IF($E326="","",IFERROR(INDEX('01_Cad_Pecas'!$H$2:$H$5000,MATCH($E326,'01_Cad_Pecas'!$D$2:$D$5000,0)),IFERROR(INDEX('01_Cad_Pecas'!$H$2:$H$5000,MATCH(VALUE($E326),'01_Cad_Pecas'!$D$2:$D$5000,0)),"")))</f>
        <v/>
      </c>
      <c r="L326" s="10">
        <f>IF($E326="","",IFERROR(INDEX('01_Cad_Pecas'!$I$2:$I$5000,MATCH($E326,'01_Cad_Pecas'!$D$2:$D$5000,0)),IFERROR(INDEX('01_Cad_Pecas'!$I$2:$I$5000,MATCH(VALUE($E326),'01_Cad_Pecas'!$D$2:$D$5000,0)),"")))</f>
        <v/>
      </c>
      <c r="M326" s="10">
        <f>IF(OR($J326="",$L326=""),"",IF($K326="",0,$K326)+$J326*$L326)</f>
        <v/>
      </c>
      <c r="N326" s="10" t="n">
        <v>46209</v>
      </c>
      <c r="O326" s="10" t="n">
        <v>300</v>
      </c>
      <c r="P326" s="10" t="n"/>
      <c r="Q326" s="10" t="n"/>
      <c r="R326" s="10">
        <f>IF(AND($P326&lt;&gt;"",$Q326&lt;&gt;""),($Q326-$P326)*1440,IF(AND($O326&lt;&gt;"",$L326&lt;&gt;""),IF($K326="",0,$K326)+$O326*$L326,""))</f>
        <v/>
      </c>
      <c r="S326" s="10" t="n"/>
      <c r="T326" s="10">
        <f>IF(OR($J326="",$O326=""),"",$O326/$J326)</f>
        <v/>
      </c>
      <c r="U326" s="10" t="inlineStr">
        <is>
          <t>Concluído</t>
        </is>
      </c>
      <c r="V326" s="10">
        <f>IF($A326="","",IF(AND($A326&lt;&gt;"",NOT(OR($U326="Concluído",$U326="Concluido")),TODAY()&gt;$A326),"SIM","NÃO"))</f>
        <v/>
      </c>
      <c r="W326" s="10">
        <f>IF(OR($A326="",$I326="",$M326=""),"",SUMIFS($M$2:M326,$I$2:I326,$I326,$A$2:A326,$A326)-$M326)</f>
        <v/>
      </c>
      <c r="X326" s="10">
        <f>IF(OR($A326="",$I326=""),"",SUMIFS($M$2:$M$4922,$I$2:$I$4922,$I326,$A$2:$A$4922,$A326))</f>
        <v/>
      </c>
      <c r="Y326" s="10">
        <f>IFERROR(VLOOKUP($I326,'02_Cad_Maquinas'!$B$2:$H$200,7,FALSE()),"")</f>
        <v/>
      </c>
      <c r="Z326" s="10">
        <f>IF(OR($X326="",$Y326=""),"",$Y326-$X326)</f>
        <v/>
      </c>
      <c r="AA326" s="11">
        <f>IF(OR($X326="",$Y326=""),"",$X326/$Y326)</f>
        <v/>
      </c>
      <c r="AB326" s="10" t="n"/>
      <c r="AC326" s="10">
        <f>IF($B326="","","|"&amp;SUBSTITUTE(TRIM(SUBSTITUTE(SUBSTITUTE(SUBSTITUTE(SUBSTITUTE(SUBSTITUTE(SUBSTITUTE(SUBSTITUTE(SUBSTITUTE(SUBSTITUTE(SUBSTITUTE(SUBSTITUTE(SUBSTITUTE(SUBSTITUTE(SUBSTITUTE(TRIM($B326&amp;""),CHAR(10)," "),CHAR(13)," "),"."," "),";"," "),","," "),"/"," "),"+"," "),"-"," "),"  "," "),"  "," "),"  "," "),"  "," "),"  "," "),"  "," "))," ","|")&amp;"|")</f>
        <v/>
      </c>
      <c r="AD326" s="10">
        <f>TRIM($I326&amp;"")</f>
        <v/>
      </c>
    </row>
    <row r="327" ht="24" customHeight="1">
      <c r="A327" s="9" t="n">
        <v>46205</v>
      </c>
      <c r="B327" s="10" t="n">
        <v>10180</v>
      </c>
      <c r="C327" s="10" t="n"/>
      <c r="D327" s="10" t="inlineStr">
        <is>
          <t xml:space="preserve">EMBALAGEM </t>
        </is>
      </c>
      <c r="E327" s="22" t="n">
        <v>3012481</v>
      </c>
      <c r="F327" s="18" t="inlineStr">
        <is>
          <t>BASE DUBLIN 1,03X1,03 VOL 1/2 - LIGHT</t>
        </is>
      </c>
      <c r="G327" s="10" t="inlineStr">
        <is>
          <t xml:space="preserve">EMBALAGEM </t>
        </is>
      </c>
      <c r="H327" s="10" t="inlineStr">
        <is>
          <t xml:space="preserve">EMBALAGEM </t>
        </is>
      </c>
      <c r="I327" s="10" t="inlineStr">
        <is>
          <t xml:space="preserve">EMBALAGEM </t>
        </is>
      </c>
      <c r="J327" s="21" t="n">
        <v>205</v>
      </c>
      <c r="K327" s="10">
        <f>IF($E327="","",IFERROR(INDEX('01_Cad_Pecas'!$H$2:$H$5000,MATCH($E327,'01_Cad_Pecas'!$D$2:$D$5000,0)),IFERROR(INDEX('01_Cad_Pecas'!$H$2:$H$5000,MATCH(VALUE($E327),'01_Cad_Pecas'!$D$2:$D$5000,0)),"")))</f>
        <v/>
      </c>
      <c r="L327" s="10">
        <f>IF($E327="","",IFERROR(INDEX('01_Cad_Pecas'!$I$2:$I$5000,MATCH($E327,'01_Cad_Pecas'!$D$2:$D$5000,0)),IFERROR(INDEX('01_Cad_Pecas'!$I$2:$I$5000,MATCH(VALUE($E327),'01_Cad_Pecas'!$D$2:$D$5000,0)),"")))</f>
        <v/>
      </c>
      <c r="M327" s="10">
        <f>IF(OR($J327="",$L327=""),"",IF($K327="",0,$K327)+$J327*$L327)</f>
        <v/>
      </c>
      <c r="N327" s="10" t="n">
        <v>46209</v>
      </c>
      <c r="O327" s="10" t="n">
        <v>205</v>
      </c>
      <c r="P327" s="10" t="n"/>
      <c r="Q327" s="10" t="n"/>
      <c r="R327" s="10">
        <f>IF(AND($P327&lt;&gt;"",$Q327&lt;&gt;""),($Q327-$P327)*1440,IF(AND($O327&lt;&gt;"",$L327&lt;&gt;""),IF($K327="",0,$K327)+$O327*$L327,""))</f>
        <v/>
      </c>
      <c r="S327" s="10" t="n"/>
      <c r="T327" s="10">
        <f>IF(OR($J327="",$O327=""),"",$O327/$J327)</f>
        <v/>
      </c>
      <c r="U327" s="10" t="inlineStr">
        <is>
          <t>Concluído</t>
        </is>
      </c>
      <c r="V327" s="10">
        <f>IF($A327="","",IF(AND($A327&lt;&gt;"",NOT(OR($U327="Concluído",$U327="Concluido")),TODAY()&gt;$A327),"SIM","NÃO"))</f>
        <v/>
      </c>
      <c r="W327" s="10">
        <f>IF(OR($A327="",$I327="",$M327=""),"",SUMIFS($M$2:M327,$I$2:I327,$I327,$A$2:A327,$A327)-$M327)</f>
        <v/>
      </c>
      <c r="X327" s="10">
        <f>IF(OR($A327="",$I327=""),"",SUMIFS($M$2:$M$4922,$I$2:$I$4922,$I327,$A$2:$A$4922,$A327))</f>
        <v/>
      </c>
      <c r="Y327" s="10">
        <f>IFERROR(VLOOKUP($I327,'02_Cad_Maquinas'!$B$2:$H$200,7,FALSE()),"")</f>
        <v/>
      </c>
      <c r="Z327" s="10">
        <f>IF(OR($X327="",$Y327=""),"",$Y327-$X327)</f>
        <v/>
      </c>
      <c r="AA327" s="11">
        <f>IF(OR($X327="",$Y327=""),"",$X327/$Y327)</f>
        <v/>
      </c>
      <c r="AB327" s="10" t="n"/>
      <c r="AC327" s="10">
        <f>IF($B327="","","|"&amp;SUBSTITUTE(TRIM(SUBSTITUTE(SUBSTITUTE(SUBSTITUTE(SUBSTITUTE(SUBSTITUTE(SUBSTITUTE(SUBSTITUTE(SUBSTITUTE(SUBSTITUTE(SUBSTITUTE(SUBSTITUTE(SUBSTITUTE(SUBSTITUTE(SUBSTITUTE(TRIM($B327&amp;""),CHAR(10)," "),CHAR(13)," "),"."," "),";"," "),","," "),"/"," "),"+"," "),"-"," "),"  "," "),"  "," "),"  "," "),"  "," "),"  "," "),"  "," "))," ","|")&amp;"|")</f>
        <v/>
      </c>
      <c r="AD327" s="10">
        <f>TRIM($I327&amp;"")</f>
        <v/>
      </c>
    </row>
    <row r="328" ht="24" customHeight="1">
      <c r="A328" s="9" t="n">
        <v>46197</v>
      </c>
      <c r="B328" s="10" t="n">
        <v>10176</v>
      </c>
      <c r="C328" s="10" t="inlineStr">
        <is>
          <t>M/C 0630 (MULTIMOVEIS)</t>
        </is>
      </c>
      <c r="D328" s="10" t="inlineStr">
        <is>
          <t xml:space="preserve">FURADEIRA 20 </t>
        </is>
      </c>
      <c r="E328" s="10" t="n">
        <v>20011004</v>
      </c>
      <c r="F328" s="10" t="inlineStr">
        <is>
          <t>TRAVESSA MAIOR 740X100X15 MDP - MESA MIAMI 0,90</t>
        </is>
      </c>
      <c r="G328" s="10" t="inlineStr">
        <is>
          <t>FURADEIRA 20</t>
        </is>
      </c>
      <c r="H328" s="10" t="inlineStr">
        <is>
          <t>FURADEIRA 20</t>
        </is>
      </c>
      <c r="I328" s="9" t="inlineStr">
        <is>
          <t>FURADEIRA 20</t>
        </is>
      </c>
      <c r="J328" s="9" t="n">
        <v>60</v>
      </c>
      <c r="K328" s="10">
        <f>IF($E328="","",IFERROR(INDEX('01_Cad_Pecas'!$H$2:$H$5000,MATCH($E328,'01_Cad_Pecas'!$D$2:$D$5000,0)),IFERROR(INDEX('01_Cad_Pecas'!$H$2:$H$5000,MATCH(VALUE($E328),'01_Cad_Pecas'!$D$2:$D$5000,0)),"")))</f>
        <v/>
      </c>
      <c r="L328" s="10">
        <f>IF($E328="","",IFERROR(INDEX('01_Cad_Pecas'!$I$2:$I$5000,MATCH($E328,'01_Cad_Pecas'!$D$2:$D$5000,0)),IFERROR(INDEX('01_Cad_Pecas'!$I$2:$I$5000,MATCH(VALUE($E328),'01_Cad_Pecas'!$D$2:$D$5000,0)),"")))</f>
        <v/>
      </c>
      <c r="M328" s="10">
        <f>IF(OR($J328="",$L328=""),"",IF($K328="",0,$K328)+$J328*$L328)</f>
        <v/>
      </c>
      <c r="N328" s="10" t="n">
        <v>46197</v>
      </c>
      <c r="O328" s="9" t="n">
        <v>60</v>
      </c>
      <c r="P328" s="10" t="n"/>
      <c r="Q328" s="10" t="n"/>
      <c r="R328" s="10">
        <f>IF(AND($P328&lt;&gt;"",$Q328&lt;&gt;""),($Q328-$P328)*1440,IF(AND($O328&lt;&gt;"",$L328&lt;&gt;""),IF($K328="",0,$K328)+$O328*$L328,""))</f>
        <v/>
      </c>
      <c r="S328" s="10" t="n"/>
      <c r="T328" s="10">
        <f>IF(OR($J328="",$O328=""),"",$O328/$J328)</f>
        <v/>
      </c>
      <c r="U328" s="10" t="n"/>
      <c r="V328" s="10">
        <f>IF($A328="","",IF(AND($A328&lt;&gt;"",NOT(OR($U328="Concluído",$U328="Concluido")),TODAY()&gt;$A328),"SIM","NÃO"))</f>
        <v/>
      </c>
      <c r="W328" s="10">
        <f>IF(OR($A328="",$I328="",$M328=""),"",SUMIFS($M$2:M328,$I$2:I328,$I328,$A$2:A328,$A328)-$M328)</f>
        <v/>
      </c>
      <c r="X328" s="10">
        <f>IF(OR($A328="",$I328=""),"",SUMIFS($M$2:$M$4922,$I$2:$I$4922,$I328,$A$2:$A$4922,$A328))</f>
        <v/>
      </c>
      <c r="Y328" s="10">
        <f>IFERROR(VLOOKUP($I328,'02_Cad_Maquinas'!$B$2:$H$200,7,FALSE()),"")</f>
        <v/>
      </c>
      <c r="Z328" s="10">
        <f>IF(OR($X328="",$Y328=""),"",$Y328-$X328)</f>
        <v/>
      </c>
      <c r="AA328" s="11">
        <f>IF(OR($X328="",$Y328=""),"",$X328/$Y328)</f>
        <v/>
      </c>
      <c r="AB328" s="10" t="inlineStr">
        <is>
          <t>10176|FURADEIRA 20</t>
        </is>
      </c>
      <c r="AC328" s="10">
        <f>IF($B328="","","|"&amp;SUBSTITUTE(TRIM(SUBSTITUTE(SUBSTITUTE(SUBSTITUTE(SUBSTITUTE(SUBSTITUTE(SUBSTITUTE(SUBSTITUTE(SUBSTITUTE(SUBSTITUTE(SUBSTITUTE(SUBSTITUTE(SUBSTITUTE(SUBSTITUTE(SUBSTITUTE(TRIM($B328&amp;""),CHAR(10)," "),CHAR(13)," "),"."," "),";"," "),","," "),"/"," "),"+"," "),"-"," "),"  "," "),"  "," "),"  "," "),"  "," "),"  "," "),"  "," "))," ","|")&amp;"|")</f>
        <v/>
      </c>
      <c r="AD328" s="10">
        <f>TRIM($I328&amp;"")</f>
        <v/>
      </c>
    </row>
    <row r="329" ht="24" customHeight="1">
      <c r="A329" s="9" t="n">
        <v>46197</v>
      </c>
      <c r="B329" s="10" t="n">
        <v>10176</v>
      </c>
      <c r="C329" s="10" t="inlineStr">
        <is>
          <t>M/C 0630 (MULTIMOVEIS)</t>
        </is>
      </c>
      <c r="D329" s="10" t="inlineStr">
        <is>
          <t xml:space="preserve">FURADEIRA 20 </t>
        </is>
      </c>
      <c r="E329" s="10" t="n">
        <v>20011005</v>
      </c>
      <c r="F329" s="10" t="inlineStr">
        <is>
          <t>TRAV. MENOR 710X100X15 MDP - MESA MIAMI 0,90</t>
        </is>
      </c>
      <c r="G329" s="10" t="inlineStr">
        <is>
          <t>FURADEIRA 20</t>
        </is>
      </c>
      <c r="H329" s="10" t="inlineStr">
        <is>
          <t>FURADEIRA 20</t>
        </is>
      </c>
      <c r="I329" s="9" t="inlineStr">
        <is>
          <t>FURADEIRA 20</t>
        </is>
      </c>
      <c r="J329" s="9" t="n">
        <v>60</v>
      </c>
      <c r="K329" s="10">
        <f>IF($E329="","",IFERROR(INDEX('01_Cad_Pecas'!$H$2:$H$5000,MATCH($E329,'01_Cad_Pecas'!$D$2:$D$5000,0)),IFERROR(INDEX('01_Cad_Pecas'!$H$2:$H$5000,MATCH(VALUE($E329),'01_Cad_Pecas'!$D$2:$D$5000,0)),"")))</f>
        <v/>
      </c>
      <c r="L329" s="10">
        <f>IF($E329="","",IFERROR(INDEX('01_Cad_Pecas'!$I$2:$I$5000,MATCH($E329,'01_Cad_Pecas'!$D$2:$D$5000,0)),IFERROR(INDEX('01_Cad_Pecas'!$I$2:$I$5000,MATCH(VALUE($E329),'01_Cad_Pecas'!$D$2:$D$5000,0)),"")))</f>
        <v/>
      </c>
      <c r="M329" s="10">
        <f>IF(OR($J329="",$L329=""),"",IF($K329="",0,$K329)+$J329*$L329)</f>
        <v/>
      </c>
      <c r="N329" s="10" t="n">
        <v>46197</v>
      </c>
      <c r="O329" s="9" t="n">
        <v>60</v>
      </c>
      <c r="P329" s="10" t="n"/>
      <c r="Q329" s="10" t="n"/>
      <c r="R329" s="10">
        <f>IF(AND($P329&lt;&gt;"",$Q329&lt;&gt;""),($Q329-$P329)*1440,IF(AND($O329&lt;&gt;"",$L329&lt;&gt;""),IF($K329="",0,$K329)+$O329*$L329,""))</f>
        <v/>
      </c>
      <c r="S329" s="10" t="n"/>
      <c r="T329" s="10">
        <f>IF(OR($J329="",$O329=""),"",$O329/$J329)</f>
        <v/>
      </c>
      <c r="U329" s="10" t="n"/>
      <c r="V329" s="10">
        <f>IF($A329="","",IF(AND($A329&lt;&gt;"",NOT(OR($U329="Concluído",$U329="Concluido")),TODAY()&gt;$A329),"SIM","NÃO"))</f>
        <v/>
      </c>
      <c r="W329" s="10">
        <f>IF(OR($A329="",$I329="",$M329=""),"",SUMIFS($M$2:M329,$I$2:I329,$I329,$A$2:A329,$A329)-$M329)</f>
        <v/>
      </c>
      <c r="X329" s="10">
        <f>IF(OR($A329="",$I329=""),"",SUMIFS($M$2:$M$4922,$I$2:$I$4922,$I329,$A$2:$A$4922,$A329))</f>
        <v/>
      </c>
      <c r="Y329" s="10">
        <f>IFERROR(VLOOKUP($I329,'02_Cad_Maquinas'!$B$2:$H$200,7,FALSE()),"")</f>
        <v/>
      </c>
      <c r="Z329" s="10">
        <f>IF(OR($X329="",$Y329=""),"",$Y329-$X329)</f>
        <v/>
      </c>
      <c r="AA329" s="11">
        <f>IF(OR($X329="",$Y329=""),"",$X329/$Y329)</f>
        <v/>
      </c>
      <c r="AB329" s="10" t="inlineStr">
        <is>
          <t>10176|FURADEIRA 20</t>
        </is>
      </c>
      <c r="AC329" s="10">
        <f>IF($B329="","","|"&amp;SUBSTITUTE(TRIM(SUBSTITUTE(SUBSTITUTE(SUBSTITUTE(SUBSTITUTE(SUBSTITUTE(SUBSTITUTE(SUBSTITUTE(SUBSTITUTE(SUBSTITUTE(SUBSTITUTE(SUBSTITUTE(SUBSTITUTE(SUBSTITUTE(SUBSTITUTE(TRIM($B329&amp;""),CHAR(10)," "),CHAR(13)," "),"."," "),";"," "),","," "),"/"," "),"+"," "),"-"," "),"  "," "),"  "," "),"  "," "),"  "," "),"  "," "),"  "," "))," ","|")&amp;"|")</f>
        <v/>
      </c>
      <c r="AD329" s="10">
        <f>TRIM($I329&amp;"")</f>
        <v/>
      </c>
    </row>
    <row r="330" ht="24" customHeight="1">
      <c r="A330" s="9" t="n">
        <v>46197</v>
      </c>
      <c r="B330" s="10" t="n">
        <v>10176</v>
      </c>
      <c r="C330" s="10" t="inlineStr">
        <is>
          <t>M/C 0630 (MULTIMOVEIS)</t>
        </is>
      </c>
      <c r="D330" s="10" t="inlineStr">
        <is>
          <t xml:space="preserve">FURADEIRA 20 </t>
        </is>
      </c>
      <c r="E330" s="10" t="n">
        <v>20012405</v>
      </c>
      <c r="F330" s="10" t="inlineStr">
        <is>
          <t>(2) TRAVESSA MAIOR 1030X100X15 MDP-MESA MIAMI 1,20</t>
        </is>
      </c>
      <c r="G330" s="10" t="inlineStr">
        <is>
          <t>FURADEIRA 20</t>
        </is>
      </c>
      <c r="H330" s="10" t="inlineStr">
        <is>
          <t>FURADEIRA 20</t>
        </is>
      </c>
      <c r="I330" s="9" t="inlineStr">
        <is>
          <t>FURADEIRA 20</t>
        </is>
      </c>
      <c r="J330" s="9" t="n">
        <v>84</v>
      </c>
      <c r="K330" s="10">
        <f>IF($E330="","",IFERROR(INDEX('01_Cad_Pecas'!$H$2:$H$5000,MATCH($E330,'01_Cad_Pecas'!$D$2:$D$5000,0)),IFERROR(INDEX('01_Cad_Pecas'!$H$2:$H$5000,MATCH(VALUE($E330),'01_Cad_Pecas'!$D$2:$D$5000,0)),"")))</f>
        <v/>
      </c>
      <c r="L330" s="10">
        <f>IF($E330="","",IFERROR(INDEX('01_Cad_Pecas'!$I$2:$I$5000,MATCH($E330,'01_Cad_Pecas'!$D$2:$D$5000,0)),IFERROR(INDEX('01_Cad_Pecas'!$I$2:$I$5000,MATCH(VALUE($E330),'01_Cad_Pecas'!$D$2:$D$5000,0)),"")))</f>
        <v/>
      </c>
      <c r="M330" s="10">
        <f>IF(OR($J330="",$L330=""),"",IF($K330="",0,$K330)+$J330*$L330)</f>
        <v/>
      </c>
      <c r="N330" s="10" t="n">
        <v>46197</v>
      </c>
      <c r="O330" s="9" t="n">
        <v>84</v>
      </c>
      <c r="P330" s="10" t="n"/>
      <c r="Q330" s="10" t="n"/>
      <c r="R330" s="10">
        <f>IF(AND($P330&lt;&gt;"",$Q330&lt;&gt;""),($Q330-$P330)*1440,IF(AND($O330&lt;&gt;"",$L330&lt;&gt;""),IF($K330="",0,$K330)+$O330*$L330,""))</f>
        <v/>
      </c>
      <c r="S330" s="10" t="n"/>
      <c r="T330" s="10">
        <f>IF(OR($J330="",$O330=""),"",$O330/$J330)</f>
        <v/>
      </c>
      <c r="U330" s="10" t="n"/>
      <c r="V330" s="10">
        <f>IF($A330="","",IF(AND($A330&lt;&gt;"",NOT(OR($U330="Concluído",$U330="Concluido")),TODAY()&gt;$A330),"SIM","NÃO"))</f>
        <v/>
      </c>
      <c r="W330" s="10">
        <f>IF(OR($A330="",$I330="",$M330=""),"",SUMIFS($M$2:M330,$I$2:I330,$I330,$A$2:A330,$A330)-$M330)</f>
        <v/>
      </c>
      <c r="X330" s="10">
        <f>IF(OR($A330="",$I330=""),"",SUMIFS($M$2:$M$4922,$I$2:$I$4922,$I330,$A$2:$A$4922,$A330))</f>
        <v/>
      </c>
      <c r="Y330" s="10">
        <f>IFERROR(VLOOKUP($I330,'02_Cad_Maquinas'!$B$2:$H$200,7,FALSE()),"")</f>
        <v/>
      </c>
      <c r="Z330" s="10">
        <f>IF(OR($X330="",$Y330=""),"",$Y330-$X330)</f>
        <v/>
      </c>
      <c r="AA330" s="11">
        <f>IF(OR($X330="",$Y330=""),"",$X330/$Y330)</f>
        <v/>
      </c>
      <c r="AB330" s="10" t="inlineStr">
        <is>
          <t>10176|FURADEIRA 20</t>
        </is>
      </c>
      <c r="AC330" s="10">
        <f>IF($B330="","","|"&amp;SUBSTITUTE(TRIM(SUBSTITUTE(SUBSTITUTE(SUBSTITUTE(SUBSTITUTE(SUBSTITUTE(SUBSTITUTE(SUBSTITUTE(SUBSTITUTE(SUBSTITUTE(SUBSTITUTE(SUBSTITUTE(SUBSTITUTE(SUBSTITUTE(SUBSTITUTE(TRIM($B330&amp;""),CHAR(10)," "),CHAR(13)," "),"."," "),";"," "),","," "),"/"," "),"+"," "),"-"," "),"  "," "),"  "," "),"  "," "),"  "," "),"  "," "),"  "," "))," ","|")&amp;"|")</f>
        <v/>
      </c>
      <c r="AD330" s="10">
        <f>TRIM($I330&amp;"")</f>
        <v/>
      </c>
    </row>
    <row r="331" ht="24" customHeight="1">
      <c r="A331" s="9" t="n">
        <v>46197</v>
      </c>
      <c r="B331" s="10" t="n">
        <v>10176</v>
      </c>
      <c r="C331" s="10" t="inlineStr">
        <is>
          <t>M/C 0630 (MULTIMOVEIS)</t>
        </is>
      </c>
      <c r="D331" s="10" t="inlineStr">
        <is>
          <t xml:space="preserve">FURADEIRA 20 </t>
        </is>
      </c>
      <c r="E331" s="10" t="n">
        <v>20013107</v>
      </c>
      <c r="F331" s="10" t="inlineStr">
        <is>
          <t>(3) TRAV.MENOR 610X100X15 MDP-MESA MIAMI 1,37X0,80</t>
        </is>
      </c>
      <c r="G331" s="10" t="inlineStr">
        <is>
          <t>FURADEIRA 20</t>
        </is>
      </c>
      <c r="H331" s="10" t="inlineStr">
        <is>
          <t>FURADEIRA 20</t>
        </is>
      </c>
      <c r="I331" s="9" t="inlineStr">
        <is>
          <t>FURADEIRA 20</t>
        </is>
      </c>
      <c r="J331" s="9" t="n">
        <v>144</v>
      </c>
      <c r="K331" s="10">
        <f>IF($E331="","",IFERROR(INDEX('01_Cad_Pecas'!$H$2:$H$5000,MATCH($E331,'01_Cad_Pecas'!$D$2:$D$5000,0)),IFERROR(INDEX('01_Cad_Pecas'!$H$2:$H$5000,MATCH(VALUE($E331),'01_Cad_Pecas'!$D$2:$D$5000,0)),"")))</f>
        <v/>
      </c>
      <c r="L331" s="10">
        <f>IF($E331="","",IFERROR(INDEX('01_Cad_Pecas'!$I$2:$I$5000,MATCH($E331,'01_Cad_Pecas'!$D$2:$D$5000,0)),IFERROR(INDEX('01_Cad_Pecas'!$I$2:$I$5000,MATCH(VALUE($E331),'01_Cad_Pecas'!$D$2:$D$5000,0)),"")))</f>
        <v/>
      </c>
      <c r="M331" s="10">
        <f>IF(OR($J331="",$L331=""),"",IF($K331="",0,$K331)+$J331*$L331)</f>
        <v/>
      </c>
      <c r="N331" s="10" t="n">
        <v>46197</v>
      </c>
      <c r="O331" s="9" t="n">
        <v>144</v>
      </c>
      <c r="P331" s="10" t="n"/>
      <c r="Q331" s="10" t="n"/>
      <c r="R331" s="10">
        <f>IF(AND($P331&lt;&gt;"",$Q331&lt;&gt;""),($Q331-$P331)*1440,IF(AND($O331&lt;&gt;"",$L331&lt;&gt;""),IF($K331="",0,$K331)+$O331*$L331,""))</f>
        <v/>
      </c>
      <c r="S331" s="10" t="n"/>
      <c r="T331" s="10">
        <f>IF(OR($J331="",$O331=""),"",$O331/$J331)</f>
        <v/>
      </c>
      <c r="U331" s="10" t="n"/>
      <c r="V331" s="10">
        <f>IF($A331="","",IF(AND($A331&lt;&gt;"",NOT(OR($U331="Concluído",$U331="Concluido")),TODAY()&gt;$A331),"SIM","NÃO"))</f>
        <v/>
      </c>
      <c r="W331" s="10">
        <f>IF(OR($A331="",$I331="",$M331=""),"",SUMIFS($M$2:M331,$I$2:I331,$I331,$A$2:A331,$A331)-$M331)</f>
        <v/>
      </c>
      <c r="X331" s="10">
        <f>IF(OR($A331="",$I331=""),"",SUMIFS($M$2:$M$4922,$I$2:$I$4922,$I331,$A$2:$A$4922,$A331))</f>
        <v/>
      </c>
      <c r="Y331" s="10">
        <f>IFERROR(VLOOKUP($I331,'02_Cad_Maquinas'!$B$2:$H$200,7,FALSE()),"")</f>
        <v/>
      </c>
      <c r="Z331" s="10">
        <f>IF(OR($X331="",$Y331=""),"",$Y331-$X331)</f>
        <v/>
      </c>
      <c r="AA331" s="11">
        <f>IF(OR($X331="",$Y331=""),"",$X331/$Y331)</f>
        <v/>
      </c>
      <c r="AB331" s="10" t="inlineStr">
        <is>
          <t>10176|FURADEIRA 20</t>
        </is>
      </c>
      <c r="AC331" s="10">
        <f>IF($B331="","","|"&amp;SUBSTITUTE(TRIM(SUBSTITUTE(SUBSTITUTE(SUBSTITUTE(SUBSTITUTE(SUBSTITUTE(SUBSTITUTE(SUBSTITUTE(SUBSTITUTE(SUBSTITUTE(SUBSTITUTE(SUBSTITUTE(SUBSTITUTE(SUBSTITUTE(SUBSTITUTE(TRIM($B331&amp;""),CHAR(10)," "),CHAR(13)," "),"."," "),";"," "),","," "),"/"," "),"+"," "),"-"," "),"  "," "),"  "," "),"  "," "),"  "," "),"  "," "),"  "," "))," ","|")&amp;"|")</f>
        <v/>
      </c>
      <c r="AD331" s="10">
        <f>TRIM($I331&amp;"")</f>
        <v/>
      </c>
    </row>
    <row r="332" ht="24" customHeight="1">
      <c r="A332" s="9" t="n">
        <v>46197</v>
      </c>
      <c r="B332" s="10" t="n">
        <v>10176</v>
      </c>
      <c r="C332" s="10" t="inlineStr">
        <is>
          <t>M/C 0630 (MULTIMOVEIS)</t>
        </is>
      </c>
      <c r="D332" s="10" t="inlineStr">
        <is>
          <t xml:space="preserve">FURADEIRA 20 </t>
        </is>
      </c>
      <c r="E332" s="10" t="n">
        <v>20016106</v>
      </c>
      <c r="F332" s="10" t="inlineStr">
        <is>
          <t>(2)TRAV.MAIOR 1442X100X15 MDP-MESA MIAMI 1,60X0,80</t>
        </is>
      </c>
      <c r="G332" s="10" t="inlineStr">
        <is>
          <t>FURADEIRA 20</t>
        </is>
      </c>
      <c r="H332" s="10" t="inlineStr">
        <is>
          <t>FURADEIRA 20</t>
        </is>
      </c>
      <c r="I332" s="9" t="inlineStr">
        <is>
          <t>FURADEIRA 20</t>
        </is>
      </c>
      <c r="J332" s="9" t="n">
        <v>60</v>
      </c>
      <c r="K332" s="10">
        <f>IF($E332="","",IFERROR(INDEX('01_Cad_Pecas'!$H$2:$H$5000,MATCH($E332,'01_Cad_Pecas'!$D$2:$D$5000,0)),IFERROR(INDEX('01_Cad_Pecas'!$H$2:$H$5000,MATCH(VALUE($E332),'01_Cad_Pecas'!$D$2:$D$5000,0)),"")))</f>
        <v/>
      </c>
      <c r="L332" s="10">
        <f>IF($E332="","",IFERROR(INDEX('01_Cad_Pecas'!$I$2:$I$5000,MATCH($E332,'01_Cad_Pecas'!$D$2:$D$5000,0)),IFERROR(INDEX('01_Cad_Pecas'!$I$2:$I$5000,MATCH(VALUE($E332),'01_Cad_Pecas'!$D$2:$D$5000,0)),"")))</f>
        <v/>
      </c>
      <c r="M332" s="10">
        <f>IF(OR($J332="",$L332=""),"",IF($K332="",0,$K332)+$J332*$L332)</f>
        <v/>
      </c>
      <c r="N332" s="10" t="n">
        <v>46197</v>
      </c>
      <c r="O332" s="9" t="n">
        <v>60</v>
      </c>
      <c r="P332" s="10" t="n"/>
      <c r="Q332" s="10" t="n"/>
      <c r="R332" s="10">
        <f>IF(AND($P332&lt;&gt;"",$Q332&lt;&gt;""),($Q332-$P332)*1440,IF(AND($O332&lt;&gt;"",$L332&lt;&gt;""),IF($K332="",0,$K332)+$O332*$L332,""))</f>
        <v/>
      </c>
      <c r="S332" s="10" t="n"/>
      <c r="T332" s="10">
        <f>IF(OR($J332="",$O332=""),"",$O332/$J332)</f>
        <v/>
      </c>
      <c r="U332" s="10" t="n"/>
      <c r="V332" s="10">
        <f>IF($A332="","",IF(AND($A332&lt;&gt;"",NOT(OR($U332="Concluído",$U332="Concluido")),TODAY()&gt;$A332),"SIM","NÃO"))</f>
        <v/>
      </c>
      <c r="W332" s="10">
        <f>IF(OR($A332="",$I332="",$M332=""),"",SUMIFS($M$2:M332,$I$2:I332,$I332,$A$2:A332,$A332)-$M332)</f>
        <v/>
      </c>
      <c r="X332" s="10">
        <f>IF(OR($A332="",$I332=""),"",SUMIFS($M$2:$M$4922,$I$2:$I$4922,$I332,$A$2:$A$4922,$A332))</f>
        <v/>
      </c>
      <c r="Y332" s="10">
        <f>IFERROR(VLOOKUP($I332,'02_Cad_Maquinas'!$B$2:$H$200,7,FALSE()),"")</f>
        <v/>
      </c>
      <c r="Z332" s="10">
        <f>IF(OR($X332="",$Y332=""),"",$Y332-$X332)</f>
        <v/>
      </c>
      <c r="AA332" s="11">
        <f>IF(OR($X332="",$Y332=""),"",$X332/$Y332)</f>
        <v/>
      </c>
      <c r="AB332" s="10" t="inlineStr">
        <is>
          <t>10176|FURADEIRA 20</t>
        </is>
      </c>
      <c r="AC332" s="10">
        <f>IF($B332="","","|"&amp;SUBSTITUTE(TRIM(SUBSTITUTE(SUBSTITUTE(SUBSTITUTE(SUBSTITUTE(SUBSTITUTE(SUBSTITUTE(SUBSTITUTE(SUBSTITUTE(SUBSTITUTE(SUBSTITUTE(SUBSTITUTE(SUBSTITUTE(SUBSTITUTE(SUBSTITUTE(TRIM($B332&amp;""),CHAR(10)," "),CHAR(13)," "),"."," "),";"," "),","," "),"/"," "),"+"," "),"-"," "),"  "," "),"  "," "),"  "," "),"  "," "),"  "," "),"  "," "))," ","|")&amp;"|")</f>
        <v/>
      </c>
      <c r="AD332" s="10">
        <f>TRIM($I332&amp;"")</f>
        <v/>
      </c>
    </row>
    <row r="333" ht="24" customHeight="1">
      <c r="A333" s="9" t="n">
        <v>46197</v>
      </c>
      <c r="B333" s="10" t="n">
        <v>10176</v>
      </c>
      <c r="C333" s="10" t="inlineStr">
        <is>
          <t>M/C 0630 (MULTIMOVEIS)</t>
        </is>
      </c>
      <c r="D333" s="10" t="inlineStr">
        <is>
          <t xml:space="preserve">FURADEIRA 20 </t>
        </is>
      </c>
      <c r="E333" s="10" t="n">
        <v>20019001</v>
      </c>
      <c r="F333" s="10" t="inlineStr">
        <is>
          <t>(2-4) LATERAL 751X124X12 MDF - MESA SANTIAGO</t>
        </is>
      </c>
      <c r="G333" s="10" t="inlineStr">
        <is>
          <t>FURADEIRA 20</t>
        </is>
      </c>
      <c r="H333" s="10" t="inlineStr">
        <is>
          <t>FURADEIRA 20</t>
        </is>
      </c>
      <c r="I333" s="9" t="inlineStr">
        <is>
          <t>FURADEIRA 20</t>
        </is>
      </c>
      <c r="J333" s="9" t="n">
        <v>48</v>
      </c>
      <c r="K333" s="10">
        <f>IF($E333="","",IFERROR(INDEX('01_Cad_Pecas'!$H$2:$H$5000,MATCH($E333,'01_Cad_Pecas'!$D$2:$D$5000,0)),IFERROR(INDEX('01_Cad_Pecas'!$H$2:$H$5000,MATCH(VALUE($E333),'01_Cad_Pecas'!$D$2:$D$5000,0)),"")))</f>
        <v/>
      </c>
      <c r="L333" s="10">
        <f>IF($E333="","",IFERROR(INDEX('01_Cad_Pecas'!$I$2:$I$5000,MATCH($E333,'01_Cad_Pecas'!$D$2:$D$5000,0)),IFERROR(INDEX('01_Cad_Pecas'!$I$2:$I$5000,MATCH(VALUE($E333),'01_Cad_Pecas'!$D$2:$D$5000,0)),"")))</f>
        <v/>
      </c>
      <c r="M333" s="10">
        <f>IF(OR($J333="",$L333=""),"",IF($K333="",0,$K333)+$J333*$L333)</f>
        <v/>
      </c>
      <c r="N333" s="10" t="n">
        <v>46197</v>
      </c>
      <c r="O333" s="9" t="n">
        <v>48</v>
      </c>
      <c r="P333" s="10" t="n"/>
      <c r="Q333" s="10" t="n"/>
      <c r="R333" s="10">
        <f>IF(AND($P333&lt;&gt;"",$Q333&lt;&gt;""),($Q333-$P333)*1440,IF(AND($O333&lt;&gt;"",$L333&lt;&gt;""),IF($K333="",0,$K333)+$O333*$L333,""))</f>
        <v/>
      </c>
      <c r="S333" s="10" t="n"/>
      <c r="T333" s="10">
        <f>IF(OR($J333="",$O333=""),"",$O333/$J333)</f>
        <v/>
      </c>
      <c r="U333" s="10" t="n"/>
      <c r="V333" s="10">
        <f>IF($A333="","",IF(AND($A333&lt;&gt;"",NOT(OR($U333="Concluído",$U333="Concluido")),TODAY()&gt;$A333),"SIM","NÃO"))</f>
        <v/>
      </c>
      <c r="W333" s="10">
        <f>IF(OR($A333="",$I333="",$M333=""),"",SUMIFS($M$2:M333,$I$2:I333,$I333,$A$2:A333,$A333)-$M333)</f>
        <v/>
      </c>
      <c r="X333" s="10">
        <f>IF(OR($A333="",$I333=""),"",SUMIFS($M$2:$M$4922,$I$2:$I$4922,$I333,$A$2:$A$4922,$A333))</f>
        <v/>
      </c>
      <c r="Y333" s="10">
        <f>IFERROR(VLOOKUP($I333,'02_Cad_Maquinas'!$B$2:$H$200,7,FALSE()),"")</f>
        <v/>
      </c>
      <c r="Z333" s="10">
        <f>IF(OR($X333="",$Y333=""),"",$Y333-$X333)</f>
        <v/>
      </c>
      <c r="AA333" s="11">
        <f>IF(OR($X333="",$Y333=""),"",$X333/$Y333)</f>
        <v/>
      </c>
      <c r="AB333" s="10" t="inlineStr">
        <is>
          <t>10176|FURADEIRA 20</t>
        </is>
      </c>
      <c r="AC333" s="10">
        <f>IF($B333="","","|"&amp;SUBSTITUTE(TRIM(SUBSTITUTE(SUBSTITUTE(SUBSTITUTE(SUBSTITUTE(SUBSTITUTE(SUBSTITUTE(SUBSTITUTE(SUBSTITUTE(SUBSTITUTE(SUBSTITUTE(SUBSTITUTE(SUBSTITUTE(SUBSTITUTE(SUBSTITUTE(TRIM($B333&amp;""),CHAR(10)," "),CHAR(13)," "),"."," "),";"," "),","," "),"/"," "),"+"," "),"-"," "),"  "," "),"  "," "),"  "," "),"  "," "),"  "," "),"  "," "))," ","|")&amp;"|")</f>
        <v/>
      </c>
      <c r="AD333" s="10">
        <f>TRIM($I333&amp;"")</f>
        <v/>
      </c>
    </row>
    <row r="334" ht="24" customHeight="1">
      <c r="A334" s="9" t="n">
        <v>46197</v>
      </c>
      <c r="B334" s="10" t="n">
        <v>10176</v>
      </c>
      <c r="C334" s="10" t="inlineStr">
        <is>
          <t>M/C 0630 (MULTIMOVEIS)</t>
        </is>
      </c>
      <c r="D334" s="10" t="inlineStr">
        <is>
          <t xml:space="preserve">FURADEIRA 20 </t>
        </is>
      </c>
      <c r="E334" s="10" t="n">
        <v>20019002</v>
      </c>
      <c r="F334" s="10" t="inlineStr">
        <is>
          <t>FUNDO RIPADO 751X446X12 MDF - MESA SANTIAGO</t>
        </is>
      </c>
      <c r="G334" s="10" t="inlineStr">
        <is>
          <t>FURADEIRA 20</t>
        </is>
      </c>
      <c r="H334" s="10" t="inlineStr">
        <is>
          <t>FURADEIRA 20</t>
        </is>
      </c>
      <c r="I334" s="9" t="inlineStr">
        <is>
          <t>FURADEIRA 20</t>
        </is>
      </c>
      <c r="J334" s="9" t="n">
        <v>48</v>
      </c>
      <c r="K334" s="10">
        <f>IF($E334="","",IFERROR(INDEX('01_Cad_Pecas'!$H$2:$H$5000,MATCH($E334,'01_Cad_Pecas'!$D$2:$D$5000,0)),IFERROR(INDEX('01_Cad_Pecas'!$H$2:$H$5000,MATCH(VALUE($E334),'01_Cad_Pecas'!$D$2:$D$5000,0)),"")))</f>
        <v/>
      </c>
      <c r="L334" s="10">
        <f>IF($E334="","",IFERROR(INDEX('01_Cad_Pecas'!$I$2:$I$5000,MATCH($E334,'01_Cad_Pecas'!$D$2:$D$5000,0)),IFERROR(INDEX('01_Cad_Pecas'!$I$2:$I$5000,MATCH(VALUE($E334),'01_Cad_Pecas'!$D$2:$D$5000,0)),"")))</f>
        <v/>
      </c>
      <c r="M334" s="10">
        <f>IF(OR($J334="",$L334=""),"",IF($K334="",0,$K334)+$J334*$L334)</f>
        <v/>
      </c>
      <c r="N334" s="10" t="n">
        <v>46197</v>
      </c>
      <c r="O334" s="9" t="n">
        <v>48</v>
      </c>
      <c r="P334" s="10" t="n"/>
      <c r="Q334" s="10" t="n"/>
      <c r="R334" s="10">
        <f>IF(AND($P334&lt;&gt;"",$Q334&lt;&gt;""),($Q334-$P334)*1440,IF(AND($O334&lt;&gt;"",$L334&lt;&gt;""),IF($K334="",0,$K334)+$O334*$L334,""))</f>
        <v/>
      </c>
      <c r="S334" s="10" t="n"/>
      <c r="T334" s="10">
        <f>IF(OR($J334="",$O334=""),"",$O334/$J334)</f>
        <v/>
      </c>
      <c r="U334" s="10" t="n"/>
      <c r="V334" s="10">
        <f>IF($A334="","",IF(AND($A334&lt;&gt;"",NOT(OR($U334="Concluído",$U334="Concluido")),TODAY()&gt;$A334),"SIM","NÃO"))</f>
        <v/>
      </c>
      <c r="W334" s="10">
        <f>IF(OR($A334="",$I334="",$M334=""),"",SUMIFS($M$2:M334,$I$2:I334,$I334,$A$2:A334,$A334)-$M334)</f>
        <v/>
      </c>
      <c r="X334" s="10">
        <f>IF(OR($A334="",$I334=""),"",SUMIFS($M$2:$M$4922,$I$2:$I$4922,$I334,$A$2:$A$4922,$A334))</f>
        <v/>
      </c>
      <c r="Y334" s="10">
        <f>IFERROR(VLOOKUP($I334,'02_Cad_Maquinas'!$B$2:$H$200,7,FALSE()),"")</f>
        <v/>
      </c>
      <c r="Z334" s="10">
        <f>IF(OR($X334="",$Y334=""),"",$Y334-$X334)</f>
        <v/>
      </c>
      <c r="AA334" s="11">
        <f>IF(OR($X334="",$Y334=""),"",$X334/$Y334)</f>
        <v/>
      </c>
      <c r="AB334" s="10" t="inlineStr">
        <is>
          <t>10176|FURADEIRA 20</t>
        </is>
      </c>
      <c r="AC334" s="10">
        <f>IF($B334="","","|"&amp;SUBSTITUTE(TRIM(SUBSTITUTE(SUBSTITUTE(SUBSTITUTE(SUBSTITUTE(SUBSTITUTE(SUBSTITUTE(SUBSTITUTE(SUBSTITUTE(SUBSTITUTE(SUBSTITUTE(SUBSTITUTE(SUBSTITUTE(SUBSTITUTE(SUBSTITUTE(TRIM($B334&amp;""),CHAR(10)," "),CHAR(13)," "),"."," "),";"," "),","," "),"/"," "),"+"," "),"-"," "),"  "," "),"  "," "),"  "," "),"  "," "),"  "," "),"  "," "))," ","|")&amp;"|")</f>
        <v/>
      </c>
      <c r="AD334" s="10">
        <f>TRIM($I334&amp;"")</f>
        <v/>
      </c>
    </row>
    <row r="335" ht="24" customHeight="1">
      <c r="A335" s="9" t="n">
        <v>46197</v>
      </c>
      <c r="B335" s="10" t="n">
        <v>10176</v>
      </c>
      <c r="C335" s="10" t="inlineStr">
        <is>
          <t>M/C 0630 (MULTIMOVEIS)</t>
        </is>
      </c>
      <c r="D335" s="10" t="inlineStr">
        <is>
          <t xml:space="preserve">FURADEIRA 20 </t>
        </is>
      </c>
      <c r="E335" s="10" t="n">
        <v>20019003</v>
      </c>
      <c r="F335" s="10" t="inlineStr">
        <is>
          <t>(5) BASE 474X152X12 MDF - MESA SANTIAGO</t>
        </is>
      </c>
      <c r="G335" s="10" t="inlineStr">
        <is>
          <t>FURADEIRA 20</t>
        </is>
      </c>
      <c r="H335" s="10" t="inlineStr">
        <is>
          <t>FURADEIRA 20</t>
        </is>
      </c>
      <c r="I335" s="9" t="inlineStr">
        <is>
          <t>FURADEIRA 20</t>
        </is>
      </c>
      <c r="J335" s="9" t="n">
        <v>24</v>
      </c>
      <c r="K335" s="10">
        <f>IF($E335="","",IFERROR(INDEX('01_Cad_Pecas'!$H$2:$H$5000,MATCH($E335,'01_Cad_Pecas'!$D$2:$D$5000,0)),IFERROR(INDEX('01_Cad_Pecas'!$H$2:$H$5000,MATCH(VALUE($E335),'01_Cad_Pecas'!$D$2:$D$5000,0)),"")))</f>
        <v/>
      </c>
      <c r="L335" s="10">
        <f>IF($E335="","",IFERROR(INDEX('01_Cad_Pecas'!$I$2:$I$5000,MATCH($E335,'01_Cad_Pecas'!$D$2:$D$5000,0)),IFERROR(INDEX('01_Cad_Pecas'!$I$2:$I$5000,MATCH(VALUE($E335),'01_Cad_Pecas'!$D$2:$D$5000,0)),"")))</f>
        <v/>
      </c>
      <c r="M335" s="10">
        <f>IF(OR($J335="",$L335=""),"",IF($K335="",0,$K335)+$J335*$L335)</f>
        <v/>
      </c>
      <c r="N335" s="10" t="n">
        <v>46197</v>
      </c>
      <c r="O335" s="9" t="n">
        <v>24</v>
      </c>
      <c r="P335" s="10" t="n"/>
      <c r="Q335" s="10" t="n"/>
      <c r="R335" s="10">
        <f>IF(AND($P335&lt;&gt;"",$Q335&lt;&gt;""),($Q335-$P335)*1440,IF(AND($O335&lt;&gt;"",$L335&lt;&gt;""),IF($K335="",0,$K335)+$O335*$L335,""))</f>
        <v/>
      </c>
      <c r="S335" s="10" t="n"/>
      <c r="T335" s="10">
        <f>IF(OR($J335="",$O335=""),"",$O335/$J335)</f>
        <v/>
      </c>
      <c r="U335" s="10" t="n"/>
      <c r="V335" s="10">
        <f>IF($A335="","",IF(AND($A335&lt;&gt;"",NOT(OR($U335="Concluído",$U335="Concluido")),TODAY()&gt;$A335),"SIM","NÃO"))</f>
        <v/>
      </c>
      <c r="W335" s="10">
        <f>IF(OR($A335="",$I335="",$M335=""),"",SUMIFS($M$2:M335,$I$2:I335,$I335,$A$2:A335,$A335)-$M335)</f>
        <v/>
      </c>
      <c r="X335" s="10">
        <f>IF(OR($A335="",$I335=""),"",SUMIFS($M$2:$M$4922,$I$2:$I$4922,$I335,$A$2:$A$4922,$A335))</f>
        <v/>
      </c>
      <c r="Y335" s="10">
        <f>IFERROR(VLOOKUP($I335,'02_Cad_Maquinas'!$B$2:$H$200,7,FALSE()),"")</f>
        <v/>
      </c>
      <c r="Z335" s="10">
        <f>IF(OR($X335="",$Y335=""),"",$Y335-$X335)</f>
        <v/>
      </c>
      <c r="AA335" s="11">
        <f>IF(OR($X335="",$Y335=""),"",$X335/$Y335)</f>
        <v/>
      </c>
      <c r="AB335" s="10" t="inlineStr">
        <is>
          <t>10176|FURADEIRA 20</t>
        </is>
      </c>
      <c r="AC335" s="10">
        <f>IF($B335="","","|"&amp;SUBSTITUTE(TRIM(SUBSTITUTE(SUBSTITUTE(SUBSTITUTE(SUBSTITUTE(SUBSTITUTE(SUBSTITUTE(SUBSTITUTE(SUBSTITUTE(SUBSTITUTE(SUBSTITUTE(SUBSTITUTE(SUBSTITUTE(SUBSTITUTE(SUBSTITUTE(TRIM($B335&amp;""),CHAR(10)," "),CHAR(13)," "),"."," "),";"," "),","," "),"/"," "),"+"," "),"-"," "),"  "," "),"  "," "),"  "," "),"  "," "),"  "," "),"  "," "))," ","|")&amp;"|")</f>
        <v/>
      </c>
      <c r="AD335" s="10">
        <f>TRIM($I335&amp;"")</f>
        <v/>
      </c>
    </row>
    <row r="336" ht="24" customHeight="1">
      <c r="A336" s="9" t="n">
        <v>46197</v>
      </c>
      <c r="B336" s="10" t="n">
        <v>10176</v>
      </c>
      <c r="C336" s="10" t="inlineStr">
        <is>
          <t>M/C 0630 (MULTIMOVEIS)</t>
        </is>
      </c>
      <c r="D336" s="10" t="inlineStr">
        <is>
          <t xml:space="preserve">FURADEIRA 20 </t>
        </is>
      </c>
      <c r="E336" s="10" t="n">
        <v>20019004</v>
      </c>
      <c r="F336" s="10" t="inlineStr">
        <is>
          <t>(3) CONTRATAMPO 540X218X12 MDF - MESA SANTIAGO</t>
        </is>
      </c>
      <c r="G336" s="10" t="inlineStr">
        <is>
          <t>FURADEIRA 20</t>
        </is>
      </c>
      <c r="H336" s="10" t="inlineStr">
        <is>
          <t>FURADEIRA 20</t>
        </is>
      </c>
      <c r="I336" s="9" t="inlineStr">
        <is>
          <t>FURADEIRA 20</t>
        </is>
      </c>
      <c r="J336" s="9" t="n">
        <v>24</v>
      </c>
      <c r="K336" s="10">
        <f>IF($E336="","",IFERROR(INDEX('01_Cad_Pecas'!$H$2:$H$5000,MATCH($E336,'01_Cad_Pecas'!$D$2:$D$5000,0)),IFERROR(INDEX('01_Cad_Pecas'!$H$2:$H$5000,MATCH(VALUE($E336),'01_Cad_Pecas'!$D$2:$D$5000,0)),"")))</f>
        <v/>
      </c>
      <c r="L336" s="10">
        <f>IF($E336="","",IFERROR(INDEX('01_Cad_Pecas'!$I$2:$I$5000,MATCH($E336,'01_Cad_Pecas'!$D$2:$D$5000,0)),IFERROR(INDEX('01_Cad_Pecas'!$I$2:$I$5000,MATCH(VALUE($E336),'01_Cad_Pecas'!$D$2:$D$5000,0)),"")))</f>
        <v/>
      </c>
      <c r="M336" s="10">
        <f>IF(OR($J336="",$L336=""),"",IF($K336="",0,$K336)+$J336*$L336)</f>
        <v/>
      </c>
      <c r="N336" s="10" t="n">
        <v>46197</v>
      </c>
      <c r="O336" s="9" t="n">
        <v>24</v>
      </c>
      <c r="P336" s="10" t="n"/>
      <c r="Q336" s="10" t="n"/>
      <c r="R336" s="10">
        <f>IF(AND($P336&lt;&gt;"",$Q336&lt;&gt;""),($Q336-$P336)*1440,IF(AND($O336&lt;&gt;"",$L336&lt;&gt;""),IF($K336="",0,$K336)+$O336*$L336,""))</f>
        <v/>
      </c>
      <c r="S336" s="10" t="n"/>
      <c r="T336" s="10">
        <f>IF(OR($J336="",$O336=""),"",$O336/$J336)</f>
        <v/>
      </c>
      <c r="U336" s="10" t="n"/>
      <c r="V336" s="10">
        <f>IF($A336="","",IF(AND($A336&lt;&gt;"",NOT(OR($U336="Concluído",$U336="Concluido")),TODAY()&gt;$A336),"SIM","NÃO"))</f>
        <v/>
      </c>
      <c r="W336" s="10">
        <f>IF(OR($A336="",$I336="",$M336=""),"",SUMIFS($M$2:M336,$I$2:I336,$I336,$A$2:A336,$A336)-$M336)</f>
        <v/>
      </c>
      <c r="X336" s="10">
        <f>IF(OR($A336="",$I336=""),"",SUMIFS($M$2:$M$4922,$I$2:$I$4922,$I336,$A$2:$A$4922,$A336))</f>
        <v/>
      </c>
      <c r="Y336" s="10">
        <f>IFERROR(VLOOKUP($I336,'02_Cad_Maquinas'!$B$2:$H$200,7,FALSE()),"")</f>
        <v/>
      </c>
      <c r="Z336" s="10">
        <f>IF(OR($X336="",$Y336=""),"",$Y336-$X336)</f>
        <v/>
      </c>
      <c r="AA336" s="11">
        <f>IF(OR($X336="",$Y336=""),"",$X336/$Y336)</f>
        <v/>
      </c>
      <c r="AB336" s="10" t="inlineStr">
        <is>
          <t>10176|FURADEIRA 20</t>
        </is>
      </c>
      <c r="AC336" s="10">
        <f>IF($B336="","","|"&amp;SUBSTITUTE(TRIM(SUBSTITUTE(SUBSTITUTE(SUBSTITUTE(SUBSTITUTE(SUBSTITUTE(SUBSTITUTE(SUBSTITUTE(SUBSTITUTE(SUBSTITUTE(SUBSTITUTE(SUBSTITUTE(SUBSTITUTE(SUBSTITUTE(SUBSTITUTE(TRIM($B336&amp;""),CHAR(10)," "),CHAR(13)," "),"."," "),";"," "),","," "),"/"," "),"+"," "),"-"," "),"  "," "),"  "," "),"  "," "),"  "," "),"  "," "),"  "," "))," ","|")&amp;"|")</f>
        <v/>
      </c>
      <c r="AD336" s="10">
        <f>TRIM($I336&amp;"")</f>
        <v/>
      </c>
    </row>
    <row r="337" ht="24" customHeight="1">
      <c r="A337" s="9" t="n">
        <v>46197</v>
      </c>
      <c r="B337" s="10" t="n">
        <v>10176</v>
      </c>
      <c r="C337" s="10" t="inlineStr">
        <is>
          <t>M/C 0630 (MULTIMOVEIS)</t>
        </is>
      </c>
      <c r="D337" s="10" t="inlineStr">
        <is>
          <t xml:space="preserve">FURADEIRA 20 </t>
        </is>
      </c>
      <c r="E337" s="10" t="n">
        <v>20020002</v>
      </c>
      <c r="F337" s="10" t="inlineStr">
        <is>
          <t>(2) FECHAMENTO I 1090X295X12 MDF - BASE DUBAI</t>
        </is>
      </c>
      <c r="G337" s="10" t="inlineStr">
        <is>
          <t>FURADEIRA 20</t>
        </is>
      </c>
      <c r="H337" s="10" t="inlineStr">
        <is>
          <t>FURADEIRA 20</t>
        </is>
      </c>
      <c r="I337" s="9" t="inlineStr">
        <is>
          <t>FURADEIRA 20</t>
        </is>
      </c>
      <c r="J337" s="9" t="n">
        <v>30</v>
      </c>
      <c r="K337" s="10">
        <f>IF($E337="","",IFERROR(INDEX('01_Cad_Pecas'!$H$2:$H$5000,MATCH($E337,'01_Cad_Pecas'!$D$2:$D$5000,0)),IFERROR(INDEX('01_Cad_Pecas'!$H$2:$H$5000,MATCH(VALUE($E337),'01_Cad_Pecas'!$D$2:$D$5000,0)),"")))</f>
        <v/>
      </c>
      <c r="L337" s="10">
        <f>IF($E337="","",IFERROR(INDEX('01_Cad_Pecas'!$I$2:$I$5000,MATCH($E337,'01_Cad_Pecas'!$D$2:$D$5000,0)),IFERROR(INDEX('01_Cad_Pecas'!$I$2:$I$5000,MATCH(VALUE($E337),'01_Cad_Pecas'!$D$2:$D$5000,0)),"")))</f>
        <v/>
      </c>
      <c r="M337" s="10">
        <f>IF(OR($J337="",$L337=""),"",IF($K337="",0,$K337)+$J337*$L337)</f>
        <v/>
      </c>
      <c r="N337" s="10" t="n">
        <v>46197</v>
      </c>
      <c r="O337" s="9" t="n">
        <v>30</v>
      </c>
      <c r="P337" s="10" t="n"/>
      <c r="Q337" s="10" t="n"/>
      <c r="R337" s="10">
        <f>IF(AND($P337&lt;&gt;"",$Q337&lt;&gt;""),($Q337-$P337)*1440,IF(AND($O337&lt;&gt;"",$L337&lt;&gt;""),IF($K337="",0,$K337)+$O337*$L337,""))</f>
        <v/>
      </c>
      <c r="S337" s="10" t="n"/>
      <c r="T337" s="10">
        <f>IF(OR($J337="",$O337=""),"",$O337/$J337)</f>
        <v/>
      </c>
      <c r="U337" s="10" t="n"/>
      <c r="V337" s="10">
        <f>IF($A337="","",IF(AND($A337&lt;&gt;"",NOT(OR($U337="Concluído",$U337="Concluido")),TODAY()&gt;$A337),"SIM","NÃO"))</f>
        <v/>
      </c>
      <c r="W337" s="10">
        <f>IF(OR($A337="",$I337="",$M337=""),"",SUMIFS($M$2:M337,$I$2:I337,$I337,$A$2:A337,$A337)-$M337)</f>
        <v/>
      </c>
      <c r="X337" s="10">
        <f>IF(OR($A337="",$I337=""),"",SUMIFS($M$2:$M$4922,$I$2:$I$4922,$I337,$A$2:$A$4922,$A337))</f>
        <v/>
      </c>
      <c r="Y337" s="10">
        <f>IFERROR(VLOOKUP($I337,'02_Cad_Maquinas'!$B$2:$H$200,7,FALSE()),"")</f>
        <v/>
      </c>
      <c r="Z337" s="10">
        <f>IF(OR($X337="",$Y337=""),"",$Y337-$X337)</f>
        <v/>
      </c>
      <c r="AA337" s="11">
        <f>IF(OR($X337="",$Y337=""),"",$X337/$Y337)</f>
        <v/>
      </c>
      <c r="AB337" s="10" t="inlineStr">
        <is>
          <t>10176|FURADEIRA 20</t>
        </is>
      </c>
      <c r="AC337" s="10">
        <f>IF($B337="","","|"&amp;SUBSTITUTE(TRIM(SUBSTITUTE(SUBSTITUTE(SUBSTITUTE(SUBSTITUTE(SUBSTITUTE(SUBSTITUTE(SUBSTITUTE(SUBSTITUTE(SUBSTITUTE(SUBSTITUTE(SUBSTITUTE(SUBSTITUTE(SUBSTITUTE(SUBSTITUTE(TRIM($B337&amp;""),CHAR(10)," "),CHAR(13)," "),"."," "),";"," "),","," "),"/"," "),"+"," "),"-"," "),"  "," "),"  "," "),"  "," "),"  "," "),"  "," "),"  "," "))," ","|")&amp;"|")</f>
        <v/>
      </c>
      <c r="AD337" s="10">
        <f>TRIM($I337&amp;"")</f>
        <v/>
      </c>
    </row>
    <row r="338" ht="24" customHeight="1">
      <c r="A338" s="9" t="n">
        <v>46197</v>
      </c>
      <c r="B338" s="10" t="n">
        <v>10176</v>
      </c>
      <c r="C338" s="10" t="inlineStr">
        <is>
          <t>M/C 0630 (MULTIMOVEIS)</t>
        </is>
      </c>
      <c r="D338" s="10" t="inlineStr">
        <is>
          <t xml:space="preserve">FURADEIRA 20 </t>
        </is>
      </c>
      <c r="E338" s="10" t="n">
        <v>20020003</v>
      </c>
      <c r="F338" s="10" t="inlineStr">
        <is>
          <t>(3) FECHAMENTO II 600X295X12 MDF - BASE DUBAI</t>
        </is>
      </c>
      <c r="G338" s="10" t="inlineStr">
        <is>
          <t>FURADEIRA 20</t>
        </is>
      </c>
      <c r="H338" s="10" t="inlineStr">
        <is>
          <t>FURADEIRA 20</t>
        </is>
      </c>
      <c r="I338" s="9" t="inlineStr">
        <is>
          <t>FURADEIRA 20</t>
        </is>
      </c>
      <c r="J338" s="9" t="n">
        <v>30</v>
      </c>
      <c r="K338" s="10">
        <f>IF($E338="","",IFERROR(INDEX('01_Cad_Pecas'!$H$2:$H$5000,MATCH($E338,'01_Cad_Pecas'!$D$2:$D$5000,0)),IFERROR(INDEX('01_Cad_Pecas'!$H$2:$H$5000,MATCH(VALUE($E338),'01_Cad_Pecas'!$D$2:$D$5000,0)),"")))</f>
        <v/>
      </c>
      <c r="L338" s="10">
        <f>IF($E338="","",IFERROR(INDEX('01_Cad_Pecas'!$I$2:$I$5000,MATCH($E338,'01_Cad_Pecas'!$D$2:$D$5000,0)),IFERROR(INDEX('01_Cad_Pecas'!$I$2:$I$5000,MATCH(VALUE($E338),'01_Cad_Pecas'!$D$2:$D$5000,0)),"")))</f>
        <v/>
      </c>
      <c r="M338" s="10">
        <f>IF(OR($J338="",$L338=""),"",IF($K338="",0,$K338)+$J338*$L338)</f>
        <v/>
      </c>
      <c r="N338" s="10" t="n">
        <v>46197</v>
      </c>
      <c r="O338" s="9" t="n">
        <v>30</v>
      </c>
      <c r="P338" s="10" t="n"/>
      <c r="Q338" s="10" t="n"/>
      <c r="R338" s="10">
        <f>IF(AND($P338&lt;&gt;"",$Q338&lt;&gt;""),($Q338-$P338)*1440,IF(AND($O338&lt;&gt;"",$L338&lt;&gt;""),IF($K338="",0,$K338)+$O338*$L338,""))</f>
        <v/>
      </c>
      <c r="S338" s="10" t="n"/>
      <c r="T338" s="10">
        <f>IF(OR($J338="",$O338=""),"",$O338/$J338)</f>
        <v/>
      </c>
      <c r="U338" s="10" t="n"/>
      <c r="V338" s="10">
        <f>IF($A338="","",IF(AND($A338&lt;&gt;"",NOT(OR($U338="Concluído",$U338="Concluido")),TODAY()&gt;$A338),"SIM","NÃO"))</f>
        <v/>
      </c>
      <c r="W338" s="10">
        <f>IF(OR($A338="",$I338="",$M338=""),"",SUMIFS($M$2:M338,$I$2:I338,$I338,$A$2:A338,$A338)-$M338)</f>
        <v/>
      </c>
      <c r="X338" s="10">
        <f>IF(OR($A338="",$I338=""),"",SUMIFS($M$2:$M$4922,$I$2:$I$4922,$I338,$A$2:$A$4922,$A338))</f>
        <v/>
      </c>
      <c r="Y338" s="10">
        <f>IFERROR(VLOOKUP($I338,'02_Cad_Maquinas'!$B$2:$H$200,7,FALSE()),"")</f>
        <v/>
      </c>
      <c r="Z338" s="10">
        <f>IF(OR($X338="",$Y338=""),"",$Y338-$X338)</f>
        <v/>
      </c>
      <c r="AA338" s="11">
        <f>IF(OR($X338="",$Y338=""),"",$X338/$Y338)</f>
        <v/>
      </c>
      <c r="AB338" s="10" t="inlineStr">
        <is>
          <t>10176|FURADEIRA 20</t>
        </is>
      </c>
      <c r="AC338" s="10">
        <f>IF($B338="","","|"&amp;SUBSTITUTE(TRIM(SUBSTITUTE(SUBSTITUTE(SUBSTITUTE(SUBSTITUTE(SUBSTITUTE(SUBSTITUTE(SUBSTITUTE(SUBSTITUTE(SUBSTITUTE(SUBSTITUTE(SUBSTITUTE(SUBSTITUTE(SUBSTITUTE(SUBSTITUTE(TRIM($B338&amp;""),CHAR(10)," "),CHAR(13)," "),"."," "),";"," "),","," "),"/"," "),"+"," "),"-"," "),"  "," "),"  "," "),"  "," "),"  "," "),"  "," "),"  "," "))," ","|")&amp;"|")</f>
        <v/>
      </c>
      <c r="AD338" s="10">
        <f>TRIM($I338&amp;"")</f>
        <v/>
      </c>
    </row>
    <row r="339" ht="24" customHeight="1">
      <c r="A339" s="9" t="n">
        <v>46197</v>
      </c>
      <c r="B339" s="10" t="n">
        <v>10176</v>
      </c>
      <c r="C339" s="10" t="inlineStr">
        <is>
          <t>M/C 0630 (MULTIMOVEIS)</t>
        </is>
      </c>
      <c r="D339" s="10" t="inlineStr">
        <is>
          <t xml:space="preserve">FURADEIRA 20 </t>
        </is>
      </c>
      <c r="E339" s="10" t="n">
        <v>20020004</v>
      </c>
      <c r="F339" s="10" t="inlineStr">
        <is>
          <t>(4) FECHAMENTO III 545X327X12 MDF - BASE DUBAI</t>
        </is>
      </c>
      <c r="G339" s="10" t="inlineStr">
        <is>
          <t>FURADEIRA 20</t>
        </is>
      </c>
      <c r="H339" s="10" t="inlineStr">
        <is>
          <t>FURADEIRA 20</t>
        </is>
      </c>
      <c r="I339" s="9" t="inlineStr">
        <is>
          <t>FURADEIRA 20</t>
        </is>
      </c>
      <c r="J339" s="9" t="n">
        <v>60</v>
      </c>
      <c r="K339" s="10">
        <f>IF($E339="","",IFERROR(INDEX('01_Cad_Pecas'!$H$2:$H$5000,MATCH($E339,'01_Cad_Pecas'!$D$2:$D$5000,0)),IFERROR(INDEX('01_Cad_Pecas'!$H$2:$H$5000,MATCH(VALUE($E339),'01_Cad_Pecas'!$D$2:$D$5000,0)),"")))</f>
        <v/>
      </c>
      <c r="L339" s="10">
        <f>IF($E339="","",IFERROR(INDEX('01_Cad_Pecas'!$I$2:$I$5000,MATCH($E339,'01_Cad_Pecas'!$D$2:$D$5000,0)),IFERROR(INDEX('01_Cad_Pecas'!$I$2:$I$5000,MATCH(VALUE($E339),'01_Cad_Pecas'!$D$2:$D$5000,0)),"")))</f>
        <v/>
      </c>
      <c r="M339" s="10">
        <f>IF(OR($J339="",$L339=""),"",IF($K339="",0,$K339)+$J339*$L339)</f>
        <v/>
      </c>
      <c r="N339" s="10" t="n">
        <v>46197</v>
      </c>
      <c r="O339" s="9" t="n">
        <v>60</v>
      </c>
      <c r="P339" s="10" t="n"/>
      <c r="Q339" s="10" t="n"/>
      <c r="R339" s="10">
        <f>IF(AND($P339&lt;&gt;"",$Q339&lt;&gt;""),($Q339-$P339)*1440,IF(AND($O339&lt;&gt;"",$L339&lt;&gt;""),IF($K339="",0,$K339)+$O339*$L339,""))</f>
        <v/>
      </c>
      <c r="S339" s="10" t="n"/>
      <c r="T339" s="10">
        <f>IF(OR($J339="",$O339=""),"",$O339/$J339)</f>
        <v/>
      </c>
      <c r="U339" s="10" t="n"/>
      <c r="V339" s="10">
        <f>IF($A339="","",IF(AND($A339&lt;&gt;"",NOT(OR($U339="Concluído",$U339="Concluido")),TODAY()&gt;$A339),"SIM","NÃO"))</f>
        <v/>
      </c>
      <c r="W339" s="10">
        <f>IF(OR($A339="",$I339="",$M339=""),"",SUMIFS($M$2:M339,$I$2:I339,$I339,$A$2:A339,$A339)-$M339)</f>
        <v/>
      </c>
      <c r="X339" s="10">
        <f>IF(OR($A339="",$I339=""),"",SUMIFS($M$2:$M$4922,$I$2:$I$4922,$I339,$A$2:$A$4922,$A339))</f>
        <v/>
      </c>
      <c r="Y339" s="10">
        <f>IFERROR(VLOOKUP($I339,'02_Cad_Maquinas'!$B$2:$H$200,7,FALSE()),"")</f>
        <v/>
      </c>
      <c r="Z339" s="10">
        <f>IF(OR($X339="",$Y339=""),"",$Y339-$X339)</f>
        <v/>
      </c>
      <c r="AA339" s="11">
        <f>IF(OR($X339="",$Y339=""),"",$X339/$Y339)</f>
        <v/>
      </c>
      <c r="AB339" s="10" t="inlineStr">
        <is>
          <t>10176|FURADEIRA 20</t>
        </is>
      </c>
      <c r="AC339" s="10">
        <f>IF($B339="","","|"&amp;SUBSTITUTE(TRIM(SUBSTITUTE(SUBSTITUTE(SUBSTITUTE(SUBSTITUTE(SUBSTITUTE(SUBSTITUTE(SUBSTITUTE(SUBSTITUTE(SUBSTITUTE(SUBSTITUTE(SUBSTITUTE(SUBSTITUTE(SUBSTITUTE(SUBSTITUTE(TRIM($B339&amp;""),CHAR(10)," "),CHAR(13)," "),"."," "),";"," "),","," "),"/"," "),"+"," "),"-"," "),"  "," "),"  "," "),"  "," "),"  "," "),"  "," "),"  "," "))," ","|")&amp;"|")</f>
        <v/>
      </c>
      <c r="AD339" s="10">
        <f>TRIM($I339&amp;"")</f>
        <v/>
      </c>
    </row>
    <row r="340" ht="24" customHeight="1">
      <c r="A340" s="9" t="n">
        <v>46197</v>
      </c>
      <c r="B340" s="10" t="n">
        <v>10176</v>
      </c>
      <c r="C340" s="10" t="inlineStr">
        <is>
          <t>M/C 0630 (MULTIMOVEIS)</t>
        </is>
      </c>
      <c r="D340" s="10" t="inlineStr">
        <is>
          <t xml:space="preserve">FURADEIRA 20 </t>
        </is>
      </c>
      <c r="E340" s="10" t="n">
        <v>20020005</v>
      </c>
      <c r="F340" s="10" t="inlineStr">
        <is>
          <t>(5) FECHAMENTO IV 453X327X12 MDF - BASE DUBAI</t>
        </is>
      </c>
      <c r="G340" s="10" t="inlineStr">
        <is>
          <t>FURADEIRA 20</t>
        </is>
      </c>
      <c r="H340" s="10" t="inlineStr">
        <is>
          <t>FURADEIRA 20</t>
        </is>
      </c>
      <c r="I340" s="9" t="inlineStr">
        <is>
          <t>FURADEIRA 20</t>
        </is>
      </c>
      <c r="J340" s="9" t="n">
        <v>30</v>
      </c>
      <c r="K340" s="10">
        <f>IF($E340="","",IFERROR(INDEX('01_Cad_Pecas'!$H$2:$H$5000,MATCH($E340,'01_Cad_Pecas'!$D$2:$D$5000,0)),IFERROR(INDEX('01_Cad_Pecas'!$H$2:$H$5000,MATCH(VALUE($E340),'01_Cad_Pecas'!$D$2:$D$5000,0)),"")))</f>
        <v/>
      </c>
      <c r="L340" s="10">
        <f>IF($E340="","",IFERROR(INDEX('01_Cad_Pecas'!$I$2:$I$5000,MATCH($E340,'01_Cad_Pecas'!$D$2:$D$5000,0)),IFERROR(INDEX('01_Cad_Pecas'!$I$2:$I$5000,MATCH(VALUE($E340),'01_Cad_Pecas'!$D$2:$D$5000,0)),"")))</f>
        <v/>
      </c>
      <c r="M340" s="10">
        <f>IF(OR($J340="",$L340=""),"",IF($K340="",0,$K340)+$J340*$L340)</f>
        <v/>
      </c>
      <c r="N340" s="10" t="n">
        <v>46197</v>
      </c>
      <c r="O340" s="9" t="n">
        <v>30</v>
      </c>
      <c r="P340" s="10" t="n"/>
      <c r="Q340" s="10" t="n"/>
      <c r="R340" s="10">
        <f>IF(AND($P340&lt;&gt;"",$Q340&lt;&gt;""),($Q340-$P340)*1440,IF(AND($O340&lt;&gt;"",$L340&lt;&gt;""),IF($K340="",0,$K340)+$O340*$L340,""))</f>
        <v/>
      </c>
      <c r="S340" s="10" t="n"/>
      <c r="T340" s="10">
        <f>IF(OR($J340="",$O340=""),"",$O340/$J340)</f>
        <v/>
      </c>
      <c r="U340" s="10" t="n"/>
      <c r="V340" s="10">
        <f>IF($A340="","",IF(AND($A340&lt;&gt;"",NOT(OR($U340="Concluído",$U340="Concluido")),TODAY()&gt;$A340),"SIM","NÃO"))</f>
        <v/>
      </c>
      <c r="W340" s="10">
        <f>IF(OR($A340="",$I340="",$M340=""),"",SUMIFS($M$2:M340,$I$2:I340,$I340,$A$2:A340,$A340)-$M340)</f>
        <v/>
      </c>
      <c r="X340" s="10">
        <f>IF(OR($A340="",$I340=""),"",SUMIFS($M$2:$M$4922,$I$2:$I$4922,$I340,$A$2:$A$4922,$A340))</f>
        <v/>
      </c>
      <c r="Y340" s="10">
        <f>IFERROR(VLOOKUP($I340,'02_Cad_Maquinas'!$B$2:$H$200,7,FALSE()),"")</f>
        <v/>
      </c>
      <c r="Z340" s="10">
        <f>IF(OR($X340="",$Y340=""),"",$Y340-$X340)</f>
        <v/>
      </c>
      <c r="AA340" s="11">
        <f>IF(OR($X340="",$Y340=""),"",$X340/$Y340)</f>
        <v/>
      </c>
      <c r="AB340" s="10" t="inlineStr">
        <is>
          <t>10176|FURADEIRA 20</t>
        </is>
      </c>
      <c r="AC340" s="10">
        <f>IF($B340="","","|"&amp;SUBSTITUTE(TRIM(SUBSTITUTE(SUBSTITUTE(SUBSTITUTE(SUBSTITUTE(SUBSTITUTE(SUBSTITUTE(SUBSTITUTE(SUBSTITUTE(SUBSTITUTE(SUBSTITUTE(SUBSTITUTE(SUBSTITUTE(SUBSTITUTE(SUBSTITUTE(TRIM($B340&amp;""),CHAR(10)," "),CHAR(13)," "),"."," "),";"," "),","," "),"/"," "),"+"," "),"-"," "),"  "," "),"  "," "),"  "," "),"  "," "),"  "," "),"  "," "))," ","|")&amp;"|")</f>
        <v/>
      </c>
      <c r="AD340" s="10">
        <f>TRIM($I340&amp;"")</f>
        <v/>
      </c>
    </row>
    <row r="341" ht="24" customHeight="1">
      <c r="A341" s="9" t="n">
        <v>46197</v>
      </c>
      <c r="B341" s="10" t="n">
        <v>10176</v>
      </c>
      <c r="C341" s="10" t="inlineStr">
        <is>
          <t>M/C 0630 (MULTIMOVEIS)</t>
        </is>
      </c>
      <c r="D341" s="10" t="inlineStr">
        <is>
          <t xml:space="preserve">FURADEIRA 20 </t>
        </is>
      </c>
      <c r="E341" s="10" t="n">
        <v>20013102</v>
      </c>
      <c r="F341" s="10" t="inlineStr">
        <is>
          <t>(10)PE MAIOR 760X100 (170) X15 MDF-MIAMI 1,37X0,80</t>
        </is>
      </c>
      <c r="G341" s="10" t="inlineStr">
        <is>
          <t>FURADEIRA 20</t>
        </is>
      </c>
      <c r="H341" s="10" t="inlineStr">
        <is>
          <t>FURADEIRA 20</t>
        </is>
      </c>
      <c r="I341" s="9" t="inlineStr">
        <is>
          <t>FURADEIRA 20</t>
        </is>
      </c>
      <c r="J341" s="9" t="n">
        <v>408</v>
      </c>
      <c r="K341" s="10">
        <f>IF($E341="","",IFERROR(INDEX('01_Cad_Pecas'!$H$2:$H$5000,MATCH($E341,'01_Cad_Pecas'!$D$2:$D$5000,0)),IFERROR(INDEX('01_Cad_Pecas'!$H$2:$H$5000,MATCH(VALUE($E341),'01_Cad_Pecas'!$D$2:$D$5000,0)),"")))</f>
        <v/>
      </c>
      <c r="L341" s="10">
        <f>IF($E341="","",IFERROR(INDEX('01_Cad_Pecas'!$I$2:$I$5000,MATCH($E341,'01_Cad_Pecas'!$D$2:$D$5000,0)),IFERROR(INDEX('01_Cad_Pecas'!$I$2:$I$5000,MATCH(VALUE($E341),'01_Cad_Pecas'!$D$2:$D$5000,0)),"")))</f>
        <v/>
      </c>
      <c r="M341" s="10">
        <f>IF(OR($J341="",$L341=""),"",IF($K341="",0,$K341)+$J341*$L341)</f>
        <v/>
      </c>
      <c r="N341" s="10" t="n">
        <v>46197</v>
      </c>
      <c r="O341" s="9" t="n">
        <v>408</v>
      </c>
      <c r="P341" s="10" t="n"/>
      <c r="Q341" s="10" t="n"/>
      <c r="R341" s="10">
        <f>IF(AND($P341&lt;&gt;"",$Q341&lt;&gt;""),($Q341-$P341)*1440,IF(AND($O341&lt;&gt;"",$L341&lt;&gt;""),IF($K341="",0,$K341)+$O341*$L341,""))</f>
        <v/>
      </c>
      <c r="S341" s="10" t="n"/>
      <c r="T341" s="10">
        <f>IF(OR($J341="",$O341=""),"",$O341/$J341)</f>
        <v/>
      </c>
      <c r="U341" s="10" t="n"/>
      <c r="V341" s="10">
        <f>IF($A341="","",IF(AND($A341&lt;&gt;"",NOT(OR($U341="Concluído",$U341="Concluido")),TODAY()&gt;$A341),"SIM","NÃO"))</f>
        <v/>
      </c>
      <c r="W341" s="10">
        <f>IF(OR($A341="",$I341="",$M341=""),"",SUMIFS($M$2:M341,$I$2:I341,$I341,$A$2:A341,$A341)-$M341)</f>
        <v/>
      </c>
      <c r="X341" s="10">
        <f>IF(OR($A341="",$I341=""),"",SUMIFS($M$2:$M$4922,$I$2:$I$4922,$I341,$A$2:$A$4922,$A341))</f>
        <v/>
      </c>
      <c r="Y341" s="10">
        <f>IFERROR(VLOOKUP($I341,'02_Cad_Maquinas'!$B$2:$H$200,7,FALSE()),"")</f>
        <v/>
      </c>
      <c r="Z341" s="10">
        <f>IF(OR($X341="",$Y341=""),"",$Y341-$X341)</f>
        <v/>
      </c>
      <c r="AA341" s="11">
        <f>IF(OR($X341="",$Y341=""),"",$X341/$Y341)</f>
        <v/>
      </c>
      <c r="AB341" s="10" t="inlineStr">
        <is>
          <t>10176|FURADEIRA 20</t>
        </is>
      </c>
      <c r="AC341" s="10">
        <f>IF($B341="","","|"&amp;SUBSTITUTE(TRIM(SUBSTITUTE(SUBSTITUTE(SUBSTITUTE(SUBSTITUTE(SUBSTITUTE(SUBSTITUTE(SUBSTITUTE(SUBSTITUTE(SUBSTITUTE(SUBSTITUTE(SUBSTITUTE(SUBSTITUTE(SUBSTITUTE(SUBSTITUTE(TRIM($B341&amp;""),CHAR(10)," "),CHAR(13)," "),"."," "),";"," "),","," "),"/"," "),"+"," "),"-"," "),"  "," "),"  "," "),"  "," "),"  "," "),"  "," "),"  "," "))," ","|")&amp;"|")</f>
        <v/>
      </c>
      <c r="AD341" s="10">
        <f>TRIM($I341&amp;"")</f>
        <v/>
      </c>
    </row>
    <row r="342" ht="24" customHeight="1">
      <c r="A342" s="9" t="n">
        <v>46197</v>
      </c>
      <c r="B342" s="10" t="n">
        <v>10176</v>
      </c>
      <c r="C342" s="10" t="inlineStr">
        <is>
          <t>M/C 0630 (MULTIMOVEIS)</t>
        </is>
      </c>
      <c r="D342" s="10" t="inlineStr">
        <is>
          <t xml:space="preserve">FURADEIRA 20 </t>
        </is>
      </c>
      <c r="E342" s="10" t="n">
        <v>20013103</v>
      </c>
      <c r="F342" s="10" t="inlineStr">
        <is>
          <t>(4) PE MENOR 760X85 (135) X15 MDF-MIAMI 1,37X0,80</t>
        </is>
      </c>
      <c r="G342" s="10" t="inlineStr">
        <is>
          <t>FURADEIRA 20</t>
        </is>
      </c>
      <c r="H342" s="10" t="inlineStr">
        <is>
          <t>FURADEIRA 20</t>
        </is>
      </c>
      <c r="I342" s="9" t="inlineStr">
        <is>
          <t>FURADEIRA 20</t>
        </is>
      </c>
      <c r="J342" s="9" t="n">
        <v>408</v>
      </c>
      <c r="K342" s="10">
        <f>IF($E342="","",IFERROR(INDEX('01_Cad_Pecas'!$H$2:$H$5000,MATCH($E342,'01_Cad_Pecas'!$D$2:$D$5000,0)),IFERROR(INDEX('01_Cad_Pecas'!$H$2:$H$5000,MATCH(VALUE($E342),'01_Cad_Pecas'!$D$2:$D$5000,0)),"")))</f>
        <v/>
      </c>
      <c r="L342" s="10">
        <f>IF($E342="","",IFERROR(INDEX('01_Cad_Pecas'!$I$2:$I$5000,MATCH($E342,'01_Cad_Pecas'!$D$2:$D$5000,0)),IFERROR(INDEX('01_Cad_Pecas'!$I$2:$I$5000,MATCH(VALUE($E342),'01_Cad_Pecas'!$D$2:$D$5000,0)),"")))</f>
        <v/>
      </c>
      <c r="M342" s="10">
        <f>IF(OR($J342="",$L342=""),"",IF($K342="",0,$K342)+$J342*$L342)</f>
        <v/>
      </c>
      <c r="N342" s="10" t="n">
        <v>46197</v>
      </c>
      <c r="O342" s="9" t="n">
        <v>408</v>
      </c>
      <c r="P342" s="10" t="n"/>
      <c r="Q342" s="10" t="n"/>
      <c r="R342" s="10">
        <f>IF(AND($P342&lt;&gt;"",$Q342&lt;&gt;""),($Q342-$P342)*1440,IF(AND($O342&lt;&gt;"",$L342&lt;&gt;""),IF($K342="",0,$K342)+$O342*$L342,""))</f>
        <v/>
      </c>
      <c r="S342" s="10" t="n"/>
      <c r="T342" s="10">
        <f>IF(OR($J342="",$O342=""),"",$O342/$J342)</f>
        <v/>
      </c>
      <c r="U342" s="10" t="n"/>
      <c r="V342" s="10">
        <f>IF($A342="","",IF(AND($A342&lt;&gt;"",NOT(OR($U342="Concluído",$U342="Concluido")),TODAY()&gt;$A342),"SIM","NÃO"))</f>
        <v/>
      </c>
      <c r="W342" s="10">
        <f>IF(OR($A342="",$I342="",$M342=""),"",SUMIFS($M$2:M342,$I$2:I342,$I342,$A$2:A342,$A342)-$M342)</f>
        <v/>
      </c>
      <c r="X342" s="10">
        <f>IF(OR($A342="",$I342=""),"",SUMIFS($M$2:$M$4922,$I$2:$I$4922,$I342,$A$2:$A$4922,$A342))</f>
        <v/>
      </c>
      <c r="Y342" s="10">
        <f>IFERROR(VLOOKUP($I342,'02_Cad_Maquinas'!$B$2:$H$200,7,FALSE()),"")</f>
        <v/>
      </c>
      <c r="Z342" s="10">
        <f>IF(OR($X342="",$Y342=""),"",$Y342-$X342)</f>
        <v/>
      </c>
      <c r="AA342" s="11">
        <f>IF(OR($X342="",$Y342=""),"",$X342/$Y342)</f>
        <v/>
      </c>
      <c r="AB342" s="10" t="inlineStr">
        <is>
          <t>10176|FURADEIRA 20</t>
        </is>
      </c>
      <c r="AC342" s="10">
        <f>IF($B342="","","|"&amp;SUBSTITUTE(TRIM(SUBSTITUTE(SUBSTITUTE(SUBSTITUTE(SUBSTITUTE(SUBSTITUTE(SUBSTITUTE(SUBSTITUTE(SUBSTITUTE(SUBSTITUTE(SUBSTITUTE(SUBSTITUTE(SUBSTITUTE(SUBSTITUTE(SUBSTITUTE(TRIM($B342&amp;""),CHAR(10)," "),CHAR(13)," "),"."," "),";"," "),","," "),"/"," "),"+"," "),"-"," "),"  "," "),"  "," "),"  "," "),"  "," "),"  "," "),"  "," "))," ","|")&amp;"|")</f>
        <v/>
      </c>
      <c r="AD342" s="10">
        <f>TRIM($I342&amp;"")</f>
        <v/>
      </c>
    </row>
    <row r="343" ht="24" customHeight="1">
      <c r="A343" s="9" t="n">
        <v>46197</v>
      </c>
      <c r="B343" s="10" t="n">
        <v>10176</v>
      </c>
      <c r="C343" s="10" t="inlineStr">
        <is>
          <t>M/C 0630 (MULTIMOVEIS)</t>
        </is>
      </c>
      <c r="D343" s="10" t="inlineStr">
        <is>
          <t xml:space="preserve">FURADEIRA 20 </t>
        </is>
      </c>
      <c r="E343" s="10" t="n">
        <v>20020001</v>
      </c>
      <c r="F343" s="10" t="inlineStr">
        <is>
          <t>(1) LATERAL 1180X92X15 MDF - BASE DUBAI</t>
        </is>
      </c>
      <c r="G343" s="10" t="inlineStr">
        <is>
          <t>FURADEIRA 20</t>
        </is>
      </c>
      <c r="H343" s="10" t="inlineStr">
        <is>
          <t>FURADEIRA 20</t>
        </is>
      </c>
      <c r="I343" s="9" t="inlineStr">
        <is>
          <t>FURADEIRA 20</t>
        </is>
      </c>
      <c r="J343" s="9" t="n">
        <v>120</v>
      </c>
      <c r="K343" s="10">
        <f>IF($E343="","",IFERROR(INDEX('01_Cad_Pecas'!$H$2:$H$5000,MATCH($E343,'01_Cad_Pecas'!$D$2:$D$5000,0)),IFERROR(INDEX('01_Cad_Pecas'!$H$2:$H$5000,MATCH(VALUE($E343),'01_Cad_Pecas'!$D$2:$D$5000,0)),"")))</f>
        <v/>
      </c>
      <c r="L343" s="10">
        <f>IF($E343="","",IFERROR(INDEX('01_Cad_Pecas'!$I$2:$I$5000,MATCH($E343,'01_Cad_Pecas'!$D$2:$D$5000,0)),IFERROR(INDEX('01_Cad_Pecas'!$I$2:$I$5000,MATCH(VALUE($E343),'01_Cad_Pecas'!$D$2:$D$5000,0)),"")))</f>
        <v/>
      </c>
      <c r="M343" s="10">
        <f>IF(OR($J343="",$L343=""),"",IF($K343="",0,$K343)+$J343*$L343)</f>
        <v/>
      </c>
      <c r="N343" s="10" t="n">
        <v>46197</v>
      </c>
      <c r="O343" s="9" t="n">
        <v>120</v>
      </c>
      <c r="P343" s="10" t="n"/>
      <c r="Q343" s="10" t="n"/>
      <c r="R343" s="10">
        <f>IF(AND($P343&lt;&gt;"",$Q343&lt;&gt;""),($Q343-$P343)*1440,IF(AND($O343&lt;&gt;"",$L343&lt;&gt;""),IF($K343="",0,$K343)+$O343*$L343,""))</f>
        <v/>
      </c>
      <c r="S343" s="10" t="n"/>
      <c r="T343" s="10">
        <f>IF(OR($J343="",$O343=""),"",$O343/$J343)</f>
        <v/>
      </c>
      <c r="U343" s="10" t="n"/>
      <c r="V343" s="10">
        <f>IF($A343="","",IF(AND($A343&lt;&gt;"",NOT(OR($U343="Concluído",$U343="Concluido")),TODAY()&gt;$A343),"SIM","NÃO"))</f>
        <v/>
      </c>
      <c r="W343" s="10">
        <f>IF(OR($A343="",$I343="",$M343=""),"",SUMIFS($M$2:M343,$I$2:I343,$I343,$A$2:A343,$A343)-$M343)</f>
        <v/>
      </c>
      <c r="X343" s="10">
        <f>IF(OR($A343="",$I343=""),"",SUMIFS($M$2:$M$4922,$I$2:$I$4922,$I343,$A$2:$A$4922,$A343))</f>
        <v/>
      </c>
      <c r="Y343" s="10">
        <f>IFERROR(VLOOKUP($I343,'02_Cad_Maquinas'!$B$2:$H$200,7,FALSE()),"")</f>
        <v/>
      </c>
      <c r="Z343" s="10">
        <f>IF(OR($X343="",$Y343=""),"",$Y343-$X343)</f>
        <v/>
      </c>
      <c r="AA343" s="11">
        <f>IF(OR($X343="",$Y343=""),"",$X343/$Y343)</f>
        <v/>
      </c>
      <c r="AB343" s="10" t="inlineStr">
        <is>
          <t>10176|FURADEIRA 20</t>
        </is>
      </c>
      <c r="AC343" s="10">
        <f>IF($B343="","","|"&amp;SUBSTITUTE(TRIM(SUBSTITUTE(SUBSTITUTE(SUBSTITUTE(SUBSTITUTE(SUBSTITUTE(SUBSTITUTE(SUBSTITUTE(SUBSTITUTE(SUBSTITUTE(SUBSTITUTE(SUBSTITUTE(SUBSTITUTE(SUBSTITUTE(SUBSTITUTE(TRIM($B343&amp;""),CHAR(10)," "),CHAR(13)," "),"."," "),";"," "),","," "),"/"," "),"+"," "),"-"," "),"  "," "),"  "," "),"  "," "),"  "," "),"  "," "),"  "," "))," ","|")&amp;"|")</f>
        <v/>
      </c>
      <c r="AD343" s="10">
        <f>TRIM($I343&amp;"")</f>
        <v/>
      </c>
    </row>
    <row r="344" ht="24" customHeight="1">
      <c r="A344" s="9" t="n">
        <v>46197</v>
      </c>
      <c r="B344" s="10" t="n">
        <v>10176</v>
      </c>
      <c r="C344" s="10" t="inlineStr">
        <is>
          <t>M/C 0630 (MULTIMOVEIS)</t>
        </is>
      </c>
      <c r="D344" s="10" t="inlineStr">
        <is>
          <t xml:space="preserve">FURADEIRA 20 </t>
        </is>
      </c>
      <c r="E344" s="10" t="n">
        <v>30006104</v>
      </c>
      <c r="F344" s="10" t="inlineStr">
        <is>
          <t>MOLDURA ENCOSTO 445X280X15 MDF - CAD SANTIAGO NEW</t>
        </is>
      </c>
      <c r="G344" s="10" t="inlineStr">
        <is>
          <t>FURADEIRA 20</t>
        </is>
      </c>
      <c r="H344" s="10" t="inlineStr">
        <is>
          <t>FURADEIRA 20</t>
        </is>
      </c>
      <c r="I344" s="9" t="inlineStr">
        <is>
          <t>FURADEIRA 20</t>
        </is>
      </c>
      <c r="J344" s="9" t="n">
        <v>30</v>
      </c>
      <c r="K344" s="10">
        <f>IF($E344="","",IFERROR(INDEX('01_Cad_Pecas'!$H$2:$H$5000,MATCH($E344,'01_Cad_Pecas'!$D$2:$D$5000,0)),IFERROR(INDEX('01_Cad_Pecas'!$H$2:$H$5000,MATCH(VALUE($E344),'01_Cad_Pecas'!$D$2:$D$5000,0)),"")))</f>
        <v/>
      </c>
      <c r="L344" s="10">
        <f>IF($E344="","",IFERROR(INDEX('01_Cad_Pecas'!$I$2:$I$5000,MATCH($E344,'01_Cad_Pecas'!$D$2:$D$5000,0)),IFERROR(INDEX('01_Cad_Pecas'!$I$2:$I$5000,MATCH(VALUE($E344),'01_Cad_Pecas'!$D$2:$D$5000,0)),"")))</f>
        <v/>
      </c>
      <c r="M344" s="10">
        <f>IF(OR($J344="",$L344=""),"",IF($K344="",0,$K344)+$J344*$L344)</f>
        <v/>
      </c>
      <c r="N344" s="10" t="n">
        <v>46197</v>
      </c>
      <c r="O344" s="9" t="n">
        <v>30</v>
      </c>
      <c r="P344" s="10" t="n"/>
      <c r="Q344" s="10" t="n"/>
      <c r="R344" s="10">
        <f>IF(AND($P344&lt;&gt;"",$Q344&lt;&gt;""),($Q344-$P344)*1440,IF(AND($O344&lt;&gt;"",$L344&lt;&gt;""),IF($K344="",0,$K344)+$O344*$L344,""))</f>
        <v/>
      </c>
      <c r="S344" s="10" t="n"/>
      <c r="T344" s="10">
        <f>IF(OR($J344="",$O344=""),"",$O344/$J344)</f>
        <v/>
      </c>
      <c r="U344" s="10" t="n"/>
      <c r="V344" s="10">
        <f>IF($A344="","",IF(AND($A344&lt;&gt;"",NOT(OR($U344="Concluído",$U344="Concluido")),TODAY()&gt;$A344),"SIM","NÃO"))</f>
        <v/>
      </c>
      <c r="W344" s="10">
        <f>IF(OR($A344="",$I344="",$M344=""),"",SUMIFS($M$2:M344,$I$2:I344,$I344,$A$2:A344,$A344)-$M344)</f>
        <v/>
      </c>
      <c r="X344" s="10">
        <f>IF(OR($A344="",$I344=""),"",SUMIFS($M$2:$M$4922,$I$2:$I$4922,$I344,$A$2:$A$4922,$A344))</f>
        <v/>
      </c>
      <c r="Y344" s="10">
        <f>IFERROR(VLOOKUP($I344,'02_Cad_Maquinas'!$B$2:$H$200,7,FALSE()),"")</f>
        <v/>
      </c>
      <c r="Z344" s="10">
        <f>IF(OR($X344="",$Y344=""),"",$Y344-$X344)</f>
        <v/>
      </c>
      <c r="AA344" s="11">
        <f>IF(OR($X344="",$Y344=""),"",$X344/$Y344)</f>
        <v/>
      </c>
      <c r="AB344" s="10" t="inlineStr">
        <is>
          <t>10176|FURADEIRA 20</t>
        </is>
      </c>
      <c r="AC344" s="10">
        <f>IF($B344="","","|"&amp;SUBSTITUTE(TRIM(SUBSTITUTE(SUBSTITUTE(SUBSTITUTE(SUBSTITUTE(SUBSTITUTE(SUBSTITUTE(SUBSTITUTE(SUBSTITUTE(SUBSTITUTE(SUBSTITUTE(SUBSTITUTE(SUBSTITUTE(SUBSTITUTE(SUBSTITUTE(TRIM($B344&amp;""),CHAR(10)," "),CHAR(13)," "),"."," "),";"," "),","," "),"/"," "),"+"," "),"-"," "),"  "," "),"  "," "),"  "," "),"  "," "),"  "," "),"  "," "))," ","|")&amp;"|")</f>
        <v/>
      </c>
      <c r="AD344" s="10">
        <f>TRIM($I344&amp;"")</f>
        <v/>
      </c>
    </row>
    <row r="345" ht="24" customHeight="1">
      <c r="A345" s="9" t="n">
        <v>46197</v>
      </c>
      <c r="B345" s="10" t="n">
        <v>10176</v>
      </c>
      <c r="C345" s="10" t="inlineStr">
        <is>
          <t>M/C 0630 (MULTIMOVEIS)</t>
        </is>
      </c>
      <c r="D345" s="10" t="inlineStr">
        <is>
          <t xml:space="preserve">FURADEIRA 20 </t>
        </is>
      </c>
      <c r="E345" s="10" t="n">
        <v>30006110</v>
      </c>
      <c r="F345" s="10" t="inlineStr">
        <is>
          <t>PE FRONTAL 430X(108)51X25 MDF (DIR) SANTIAGO NEW</t>
        </is>
      </c>
      <c r="G345" s="10" t="inlineStr">
        <is>
          <t>FURADEIRA 20</t>
        </is>
      </c>
      <c r="H345" s="10" t="inlineStr">
        <is>
          <t>FURADEIRA 20</t>
        </is>
      </c>
      <c r="I345" s="9" t="inlineStr">
        <is>
          <t>FURADEIRA 20</t>
        </is>
      </c>
      <c r="J345" s="9" t="n">
        <v>30</v>
      </c>
      <c r="K345" s="10">
        <f>IF($E345="","",IFERROR(INDEX('01_Cad_Pecas'!$H$2:$H$5000,MATCH($E345,'01_Cad_Pecas'!$D$2:$D$5000,0)),IFERROR(INDEX('01_Cad_Pecas'!$H$2:$H$5000,MATCH(VALUE($E345),'01_Cad_Pecas'!$D$2:$D$5000,0)),"")))</f>
        <v/>
      </c>
      <c r="L345" s="10">
        <f>IF($E345="","",IFERROR(INDEX('01_Cad_Pecas'!$I$2:$I$5000,MATCH($E345,'01_Cad_Pecas'!$D$2:$D$5000,0)),IFERROR(INDEX('01_Cad_Pecas'!$I$2:$I$5000,MATCH(VALUE($E345),'01_Cad_Pecas'!$D$2:$D$5000,0)),"")))</f>
        <v/>
      </c>
      <c r="M345" s="10">
        <f>IF(OR($J345="",$L345=""),"",IF($K345="",0,$K345)+$J345*$L345)</f>
        <v/>
      </c>
      <c r="N345" s="10" t="n">
        <v>46197</v>
      </c>
      <c r="O345" s="9" t="n">
        <v>30</v>
      </c>
      <c r="P345" s="10" t="n"/>
      <c r="Q345" s="10" t="n"/>
      <c r="R345" s="10">
        <f>IF(AND($P345&lt;&gt;"",$Q345&lt;&gt;""),($Q345-$P345)*1440,IF(AND($O345&lt;&gt;"",$L345&lt;&gt;""),IF($K345="",0,$K345)+$O345*$L345,""))</f>
        <v/>
      </c>
      <c r="S345" s="10" t="n"/>
      <c r="T345" s="10">
        <f>IF(OR($J345="",$O345=""),"",$O345/$J345)</f>
        <v/>
      </c>
      <c r="U345" s="10" t="n"/>
      <c r="V345" s="10">
        <f>IF($A345="","",IF(AND($A345&lt;&gt;"",NOT(OR($U345="Concluído",$U345="Concluido")),TODAY()&gt;$A345),"SIM","NÃO"))</f>
        <v/>
      </c>
      <c r="W345" s="10">
        <f>IF(OR($A345="",$I345="",$M345=""),"",SUMIFS($M$2:M345,$I$2:I345,$I345,$A$2:A345,$A345)-$M345)</f>
        <v/>
      </c>
      <c r="X345" s="10">
        <f>IF(OR($A345="",$I345=""),"",SUMIFS($M$2:$M$4922,$I$2:$I$4922,$I345,$A$2:$A$4922,$A345))</f>
        <v/>
      </c>
      <c r="Y345" s="10">
        <f>IFERROR(VLOOKUP($I345,'02_Cad_Maquinas'!$B$2:$H$200,7,FALSE()),"")</f>
        <v/>
      </c>
      <c r="Z345" s="10">
        <f>IF(OR($X345="",$Y345=""),"",$Y345-$X345)</f>
        <v/>
      </c>
      <c r="AA345" s="11">
        <f>IF(OR($X345="",$Y345=""),"",$X345/$Y345)</f>
        <v/>
      </c>
      <c r="AB345" s="10" t="inlineStr">
        <is>
          <t>10176|FURADEIRA 20</t>
        </is>
      </c>
      <c r="AC345" s="10">
        <f>IF($B345="","","|"&amp;SUBSTITUTE(TRIM(SUBSTITUTE(SUBSTITUTE(SUBSTITUTE(SUBSTITUTE(SUBSTITUTE(SUBSTITUTE(SUBSTITUTE(SUBSTITUTE(SUBSTITUTE(SUBSTITUTE(SUBSTITUTE(SUBSTITUTE(SUBSTITUTE(SUBSTITUTE(TRIM($B345&amp;""),CHAR(10)," "),CHAR(13)," "),"."," "),";"," "),","," "),"/"," "),"+"," "),"-"," "),"  "," "),"  "," "),"  "," "),"  "," "),"  "," "),"  "," "))," ","|")&amp;"|")</f>
        <v/>
      </c>
      <c r="AD345" s="10">
        <f>TRIM($I345&amp;"")</f>
        <v/>
      </c>
    </row>
    <row r="346" ht="24" customHeight="1">
      <c r="A346" s="9" t="n">
        <v>46197</v>
      </c>
      <c r="B346" s="10" t="n">
        <v>10176</v>
      </c>
      <c r="C346" s="10" t="inlineStr">
        <is>
          <t>M/C 0630 (MULTIMOVEIS)</t>
        </is>
      </c>
      <c r="D346" s="10" t="inlineStr">
        <is>
          <t xml:space="preserve">FURADEIRA 20 </t>
        </is>
      </c>
      <c r="E346" s="10" t="n">
        <v>30006111</v>
      </c>
      <c r="F346" s="10" t="inlineStr">
        <is>
          <t>PE FRONTAL 430X(108)51X25MDF (ESQRD) SANTIAGO NEW</t>
        </is>
      </c>
      <c r="G346" s="10" t="inlineStr">
        <is>
          <t>FURADEIRA 20</t>
        </is>
      </c>
      <c r="H346" s="10" t="inlineStr">
        <is>
          <t>FURADEIRA 20</t>
        </is>
      </c>
      <c r="I346" s="9" t="inlineStr">
        <is>
          <t>FURADEIRA 20</t>
        </is>
      </c>
      <c r="J346" s="9" t="n">
        <v>30</v>
      </c>
      <c r="K346" s="10">
        <f>IF($E346="","",IFERROR(INDEX('01_Cad_Pecas'!$H$2:$H$5000,MATCH($E346,'01_Cad_Pecas'!$D$2:$D$5000,0)),IFERROR(INDEX('01_Cad_Pecas'!$H$2:$H$5000,MATCH(VALUE($E346),'01_Cad_Pecas'!$D$2:$D$5000,0)),"")))</f>
        <v/>
      </c>
      <c r="L346" s="10">
        <f>IF($E346="","",IFERROR(INDEX('01_Cad_Pecas'!$I$2:$I$5000,MATCH($E346,'01_Cad_Pecas'!$D$2:$D$5000,0)),IFERROR(INDEX('01_Cad_Pecas'!$I$2:$I$5000,MATCH(VALUE($E346),'01_Cad_Pecas'!$D$2:$D$5000,0)),"")))</f>
        <v/>
      </c>
      <c r="M346" s="10">
        <f>IF(OR($J346="",$L346=""),"",IF($K346="",0,$K346)+$J346*$L346)</f>
        <v/>
      </c>
      <c r="N346" s="10" t="n">
        <v>46197</v>
      </c>
      <c r="O346" s="9" t="n">
        <v>30</v>
      </c>
      <c r="P346" s="10" t="n"/>
      <c r="Q346" s="10" t="n"/>
      <c r="R346" s="10">
        <f>IF(AND($P346&lt;&gt;"",$Q346&lt;&gt;""),($Q346-$P346)*1440,IF(AND($O346&lt;&gt;"",$L346&lt;&gt;""),IF($K346="",0,$K346)+$O346*$L346,""))</f>
        <v/>
      </c>
      <c r="S346" s="10" t="n"/>
      <c r="T346" s="10">
        <f>IF(OR($J346="",$O346=""),"",$O346/$J346)</f>
        <v/>
      </c>
      <c r="U346" s="10" t="n"/>
      <c r="V346" s="10">
        <f>IF($A346="","",IF(AND($A346&lt;&gt;"",NOT(OR($U346="Concluído",$U346="Concluido")),TODAY()&gt;$A346),"SIM","NÃO"))</f>
        <v/>
      </c>
      <c r="W346" s="10">
        <f>IF(OR($A346="",$I346="",$M346=""),"",SUMIFS($M$2:M346,$I$2:I346,$I346,$A$2:A346,$A346)-$M346)</f>
        <v/>
      </c>
      <c r="X346" s="10">
        <f>IF(OR($A346="",$I346=""),"",SUMIFS($M$2:$M$4922,$I$2:$I$4922,$I346,$A$2:$A$4922,$A346))</f>
        <v/>
      </c>
      <c r="Y346" s="10">
        <f>IFERROR(VLOOKUP($I346,'02_Cad_Maquinas'!$B$2:$H$200,7,FALSE()),"")</f>
        <v/>
      </c>
      <c r="Z346" s="10">
        <f>IF(OR($X346="",$Y346=""),"",$Y346-$X346)</f>
        <v/>
      </c>
      <c r="AA346" s="11">
        <f>IF(OR($X346="",$Y346=""),"",$X346/$Y346)</f>
        <v/>
      </c>
      <c r="AB346" s="10" t="inlineStr">
        <is>
          <t>10176|FURADEIRA 20</t>
        </is>
      </c>
      <c r="AC346" s="10">
        <f>IF($B346="","","|"&amp;SUBSTITUTE(TRIM(SUBSTITUTE(SUBSTITUTE(SUBSTITUTE(SUBSTITUTE(SUBSTITUTE(SUBSTITUTE(SUBSTITUTE(SUBSTITUTE(SUBSTITUTE(SUBSTITUTE(SUBSTITUTE(SUBSTITUTE(SUBSTITUTE(SUBSTITUTE(TRIM($B346&amp;""),CHAR(10)," "),CHAR(13)," "),"."," "),";"," "),","," "),"/"," "),"+"," "),"-"," "),"  "," "),"  "," "),"  "," "),"  "," "),"  "," "),"  "," "))," ","|")&amp;"|")</f>
        <v/>
      </c>
      <c r="AD346" s="10">
        <f>TRIM($I346&amp;"")</f>
        <v/>
      </c>
    </row>
    <row r="347" ht="24" customHeight="1">
      <c r="A347" s="9" t="n">
        <v>46197</v>
      </c>
      <c r="B347" s="10" t="n">
        <v>10176</v>
      </c>
      <c r="C347" s="10" t="inlineStr">
        <is>
          <t>M/C 0630 (MULTIMOVEIS)</t>
        </is>
      </c>
      <c r="D347" s="10" t="inlineStr">
        <is>
          <t xml:space="preserve">FURADEIRA 20 </t>
        </is>
      </c>
      <c r="E347" s="10" t="n">
        <v>30009703</v>
      </c>
      <c r="F347" s="10" t="inlineStr">
        <is>
          <t>ESPALDAR 390X40(911)X25 MDF (24) - CADEIRA GRECIA</t>
        </is>
      </c>
      <c r="G347" s="10" t="inlineStr">
        <is>
          <t>FURADEIRA 20</t>
        </is>
      </c>
      <c r="H347" s="10" t="inlineStr">
        <is>
          <t>FURADEIRA 20</t>
        </is>
      </c>
      <c r="I347" s="9" t="inlineStr">
        <is>
          <t>FURADEIRA 20</t>
        </is>
      </c>
      <c r="J347" s="9" t="n">
        <v>150</v>
      </c>
      <c r="K347" s="10">
        <f>IF($E347="","",IFERROR(INDEX('01_Cad_Pecas'!$H$2:$H$5000,MATCH($E347,'01_Cad_Pecas'!$D$2:$D$5000,0)),IFERROR(INDEX('01_Cad_Pecas'!$H$2:$H$5000,MATCH(VALUE($E347),'01_Cad_Pecas'!$D$2:$D$5000,0)),"")))</f>
        <v/>
      </c>
      <c r="L347" s="10">
        <f>IF($E347="","",IFERROR(INDEX('01_Cad_Pecas'!$I$2:$I$5000,MATCH($E347,'01_Cad_Pecas'!$D$2:$D$5000,0)),IFERROR(INDEX('01_Cad_Pecas'!$I$2:$I$5000,MATCH(VALUE($E347),'01_Cad_Pecas'!$D$2:$D$5000,0)),"")))</f>
        <v/>
      </c>
      <c r="M347" s="10">
        <f>IF(OR($J347="",$L347=""),"",IF($K347="",0,$K347)+$J347*$L347)</f>
        <v/>
      </c>
      <c r="N347" s="10" t="n">
        <v>46197</v>
      </c>
      <c r="O347" s="9" t="n">
        <v>150</v>
      </c>
      <c r="P347" s="10" t="n"/>
      <c r="Q347" s="10" t="n"/>
      <c r="R347" s="10">
        <f>IF(AND($P347&lt;&gt;"",$Q347&lt;&gt;""),($Q347-$P347)*1440,IF(AND($O347&lt;&gt;"",$L347&lt;&gt;""),IF($K347="",0,$K347)+$O347*$L347,""))</f>
        <v/>
      </c>
      <c r="S347" s="10" t="n"/>
      <c r="T347" s="10">
        <f>IF(OR($J347="",$O347=""),"",$O347/$J347)</f>
        <v/>
      </c>
      <c r="U347" s="10" t="n"/>
      <c r="V347" s="10">
        <f>IF($A347="","",IF(AND($A347&lt;&gt;"",NOT(OR($U347="Concluído",$U347="Concluido")),TODAY()&gt;$A347),"SIM","NÃO"))</f>
        <v/>
      </c>
      <c r="W347" s="10">
        <f>IF(OR($A347="",$I347="",$M347=""),"",SUMIFS($M$2:M347,$I$2:I347,$I347,$A$2:A347,$A347)-$M347)</f>
        <v/>
      </c>
      <c r="X347" s="10">
        <f>IF(OR($A347="",$I347=""),"",SUMIFS($M$2:$M$4922,$I$2:$I$4922,$I347,$A$2:$A$4922,$A347))</f>
        <v/>
      </c>
      <c r="Y347" s="10">
        <f>IFERROR(VLOOKUP($I347,'02_Cad_Maquinas'!$B$2:$H$200,7,FALSE()),"")</f>
        <v/>
      </c>
      <c r="Z347" s="10">
        <f>IF(OR($X347="",$Y347=""),"",$Y347-$X347)</f>
        <v/>
      </c>
      <c r="AA347" s="11">
        <f>IF(OR($X347="",$Y347=""),"",$X347/$Y347)</f>
        <v/>
      </c>
      <c r="AB347" s="10" t="inlineStr">
        <is>
          <t>10176|FURADEIRA 20</t>
        </is>
      </c>
      <c r="AC347" s="10">
        <f>IF($B347="","","|"&amp;SUBSTITUTE(TRIM(SUBSTITUTE(SUBSTITUTE(SUBSTITUTE(SUBSTITUTE(SUBSTITUTE(SUBSTITUTE(SUBSTITUTE(SUBSTITUTE(SUBSTITUTE(SUBSTITUTE(SUBSTITUTE(SUBSTITUTE(SUBSTITUTE(SUBSTITUTE(TRIM($B347&amp;""),CHAR(10)," "),CHAR(13)," "),"."," "),";"," "),","," "),"/"," "),"+"," "),"-"," "),"  "," "),"  "," "),"  "," "),"  "," "),"  "," "),"  "," "))," ","|")&amp;"|")</f>
        <v/>
      </c>
      <c r="AD347" s="10">
        <f>TRIM($I347&amp;"")</f>
        <v/>
      </c>
    </row>
    <row r="348" ht="36" customHeight="1">
      <c r="A348" s="9" t="n">
        <v>46198</v>
      </c>
      <c r="B348" s="10" t="n">
        <v>10163.10147</v>
      </c>
      <c r="C348" s="10" t="inlineStr">
        <is>
          <t>33751 MULTIMOVEIS ESPORTAÇÃO</t>
        </is>
      </c>
      <c r="D348" s="10" t="inlineStr">
        <is>
          <t xml:space="preserve">FURADEIRA 20 </t>
        </is>
      </c>
      <c r="E348" s="10" t="n">
        <v>20052004</v>
      </c>
      <c r="F348" s="10" t="inlineStr">
        <is>
          <t>(3) APOIO TAMPO 540X386X12 MDP - MESA ATHENAS</t>
        </is>
      </c>
      <c r="G348" s="10" t="inlineStr">
        <is>
          <t>FURADEIRA 20</t>
        </is>
      </c>
      <c r="H348" s="10" t="inlineStr">
        <is>
          <t>FURADEIRA 20</t>
        </is>
      </c>
      <c r="I348" s="9" t="inlineStr">
        <is>
          <t>FURADEIRA 20</t>
        </is>
      </c>
      <c r="J348" s="9" t="n">
        <v>70</v>
      </c>
      <c r="K348" s="10">
        <f>IF($E348="","",IFERROR(INDEX('01_Cad_Pecas'!$H$2:$H$5000,MATCH($E348,'01_Cad_Pecas'!$D$2:$D$5000,0)),IFERROR(INDEX('01_Cad_Pecas'!$H$2:$H$5000,MATCH(VALUE($E348),'01_Cad_Pecas'!$D$2:$D$5000,0)),"")))</f>
        <v/>
      </c>
      <c r="L348" s="10">
        <f>IF($E348="","",IFERROR(INDEX('01_Cad_Pecas'!$I$2:$I$5000,MATCH($E348,'01_Cad_Pecas'!$D$2:$D$5000,0)),IFERROR(INDEX('01_Cad_Pecas'!$I$2:$I$5000,MATCH(VALUE($E348),'01_Cad_Pecas'!$D$2:$D$5000,0)),"")))</f>
        <v/>
      </c>
      <c r="M348" s="10">
        <f>IF(OR($J348="",$L348=""),"",IF($K348="",0,$K348)+$J348*$L348)</f>
        <v/>
      </c>
      <c r="N348" s="10" t="n">
        <v>46197</v>
      </c>
      <c r="O348" s="9" t="n">
        <v>70</v>
      </c>
      <c r="P348" s="10" t="n"/>
      <c r="Q348" s="10" t="n"/>
      <c r="R348" s="10">
        <f>IF(AND($P348&lt;&gt;"",$Q348&lt;&gt;""),($Q348-$P348)*1440,IF(AND($O348&lt;&gt;"",$L348&lt;&gt;""),IF($K348="",0,$K348)+$O348*$L348,""))</f>
        <v/>
      </c>
      <c r="S348" s="10" t="n"/>
      <c r="T348" s="10">
        <f>IF(OR($J348="",$O348=""),"",$O348/$J348)</f>
        <v/>
      </c>
      <c r="U348" s="10" t="n"/>
      <c r="V348" s="10">
        <f>IF($A348="","",IF(AND($A348&lt;&gt;"",NOT(OR($U348="Concluído",$U348="Concluido")),TODAY()&gt;$A348),"SIM","NÃO"))</f>
        <v/>
      </c>
      <c r="W348" s="10">
        <f>IF(OR($A348="",$I348="",$M348=""),"",SUMIFS($M$2:M348,$I$2:I348,$I348,$A$2:A348,$A348)-$M348)</f>
        <v/>
      </c>
      <c r="X348" s="10">
        <f>IF(OR($A348="",$I348=""),"",SUMIFS($M$2:$M$4922,$I$2:$I$4922,$I348,$A$2:$A$4922,$A348))</f>
        <v/>
      </c>
      <c r="Y348" s="10">
        <f>IFERROR(VLOOKUP($I348,'02_Cad_Maquinas'!$B$2:$H$200,7,FALSE()),"")</f>
        <v/>
      </c>
      <c r="Z348" s="10">
        <f>IF(OR($X348="",$Y348=""),"",$Y348-$X348)</f>
        <v/>
      </c>
      <c r="AA348" s="11">
        <f>IF(OR($X348="",$Y348=""),"",$X348/$Y348)</f>
        <v/>
      </c>
      <c r="AB348" s="10" t="inlineStr">
        <is>
          <t>10163.10147|FURADEIRA 20</t>
        </is>
      </c>
      <c r="AC348" s="10">
        <f>IF($B348="","","|"&amp;SUBSTITUTE(TRIM(SUBSTITUTE(SUBSTITUTE(SUBSTITUTE(SUBSTITUTE(SUBSTITUTE(SUBSTITUTE(SUBSTITUTE(SUBSTITUTE(SUBSTITUTE(SUBSTITUTE(SUBSTITUTE(SUBSTITUTE(SUBSTITUTE(SUBSTITUTE(TRIM($B348&amp;""),CHAR(10)," "),CHAR(13)," "),"."," "),";"," "),","," "),"/"," "),"+"," "),"-"," "),"  "," "),"  "," "),"  "," "),"  "," "),"  "," "),"  "," "))," ","|")&amp;"|")</f>
        <v/>
      </c>
      <c r="AD348" s="10">
        <f>TRIM($I348&amp;"")</f>
        <v/>
      </c>
    </row>
    <row r="349" ht="36" customHeight="1">
      <c r="A349" s="9" t="n">
        <v>46198</v>
      </c>
      <c r="B349" s="10" t="n">
        <v>10163.10147</v>
      </c>
      <c r="C349" s="10" t="inlineStr">
        <is>
          <t>33751 MULTIMOVEIS ESPORTAÇÃO</t>
        </is>
      </c>
      <c r="D349" s="10" t="inlineStr">
        <is>
          <t xml:space="preserve">FURADEIRA 20 </t>
        </is>
      </c>
      <c r="E349" s="10" t="n">
        <v>20052204</v>
      </c>
      <c r="F349" s="10" t="inlineStr">
        <is>
          <t>(3) APOIO TAMPO 740X440X12 MDP - MESA ATHENAS 1,20</t>
        </is>
      </c>
      <c r="G349" s="10" t="inlineStr">
        <is>
          <t>FURADEIRA 20</t>
        </is>
      </c>
      <c r="H349" s="10" t="inlineStr">
        <is>
          <t>FURADEIRA 20</t>
        </is>
      </c>
      <c r="I349" s="9" t="inlineStr">
        <is>
          <t>FURADEIRA 20</t>
        </is>
      </c>
      <c r="J349" s="9" t="n">
        <v>130</v>
      </c>
      <c r="K349" s="10">
        <f>IF($E349="","",IFERROR(INDEX('01_Cad_Pecas'!$H$2:$H$5000,MATCH($E349,'01_Cad_Pecas'!$D$2:$D$5000,0)),IFERROR(INDEX('01_Cad_Pecas'!$H$2:$H$5000,MATCH(VALUE($E349),'01_Cad_Pecas'!$D$2:$D$5000,0)),"")))</f>
        <v/>
      </c>
      <c r="L349" s="10">
        <f>IF($E349="","",IFERROR(INDEX('01_Cad_Pecas'!$I$2:$I$5000,MATCH($E349,'01_Cad_Pecas'!$D$2:$D$5000,0)),IFERROR(INDEX('01_Cad_Pecas'!$I$2:$I$5000,MATCH(VALUE($E349),'01_Cad_Pecas'!$D$2:$D$5000,0)),"")))</f>
        <v/>
      </c>
      <c r="M349" s="10">
        <f>IF(OR($J349="",$L349=""),"",IF($K349="",0,$K349)+$J349*$L349)</f>
        <v/>
      </c>
      <c r="N349" s="10" t="n">
        <v>46197</v>
      </c>
      <c r="O349" s="9" t="n">
        <v>130</v>
      </c>
      <c r="P349" s="10" t="n"/>
      <c r="Q349" s="10" t="n"/>
      <c r="R349" s="10">
        <f>IF(AND($P349&lt;&gt;"",$Q349&lt;&gt;""),($Q349-$P349)*1440,IF(AND($O349&lt;&gt;"",$L349&lt;&gt;""),IF($K349="",0,$K349)+$O349*$L349,""))</f>
        <v/>
      </c>
      <c r="S349" s="10" t="n"/>
      <c r="T349" s="10">
        <f>IF(OR($J349="",$O349=""),"",$O349/$J349)</f>
        <v/>
      </c>
      <c r="U349" s="10" t="n"/>
      <c r="V349" s="10">
        <f>IF($A349="","",IF(AND($A349&lt;&gt;"",NOT(OR($U349="Concluído",$U349="Concluido")),TODAY()&gt;$A349),"SIM","NÃO"))</f>
        <v/>
      </c>
      <c r="W349" s="10">
        <f>IF(OR($A349="",$I349="",$M349=""),"",SUMIFS($M$2:M349,$I$2:I349,$I349,$A$2:A349,$A349)-$M349)</f>
        <v/>
      </c>
      <c r="X349" s="10">
        <f>IF(OR($A349="",$I349=""),"",SUMIFS($M$2:$M$4922,$I$2:$I$4922,$I349,$A$2:$A$4922,$A349))</f>
        <v/>
      </c>
      <c r="Y349" s="10">
        <f>IFERROR(VLOOKUP($I349,'02_Cad_Maquinas'!$B$2:$H$200,7,FALSE()),"")</f>
        <v/>
      </c>
      <c r="Z349" s="10">
        <f>IF(OR($X349="",$Y349=""),"",$Y349-$X349)</f>
        <v/>
      </c>
      <c r="AA349" s="11">
        <f>IF(OR($X349="",$Y349=""),"",$X349/$Y349)</f>
        <v/>
      </c>
      <c r="AB349" s="10" t="inlineStr">
        <is>
          <t>10163.10147|FURADEIRA 20</t>
        </is>
      </c>
      <c r="AC349" s="10">
        <f>IF($B349="","","|"&amp;SUBSTITUTE(TRIM(SUBSTITUTE(SUBSTITUTE(SUBSTITUTE(SUBSTITUTE(SUBSTITUTE(SUBSTITUTE(SUBSTITUTE(SUBSTITUTE(SUBSTITUTE(SUBSTITUTE(SUBSTITUTE(SUBSTITUTE(SUBSTITUTE(SUBSTITUTE(TRIM($B349&amp;""),CHAR(10)," "),CHAR(13)," "),"."," "),";"," "),","," "),"/"," "),"+"," "),"-"," "),"  "," "),"  "," "),"  "," "),"  "," "),"  "," "),"  "," "))," ","|")&amp;"|")</f>
        <v/>
      </c>
      <c r="AD349" s="10">
        <f>TRIM($I349&amp;"")</f>
        <v/>
      </c>
    </row>
    <row r="350" ht="36" customHeight="1">
      <c r="A350" s="9" t="n">
        <v>46198</v>
      </c>
      <c r="B350" s="10" t="n">
        <v>10163.10147</v>
      </c>
      <c r="C350" s="10" t="inlineStr">
        <is>
          <t>33751 MULTIMOVEIS ESPORTAÇÃO</t>
        </is>
      </c>
      <c r="D350" s="10" t="inlineStr">
        <is>
          <t xml:space="preserve">FURADEIRA 20 </t>
        </is>
      </c>
      <c r="E350" s="10" t="n">
        <v>20065101</v>
      </c>
      <c r="F350" s="10" t="inlineStr">
        <is>
          <t>CONTRA TAMPO 780X440X12 MDP - MESA CELTA</t>
        </is>
      </c>
      <c r="G350" s="10" t="inlineStr">
        <is>
          <t>FURADEIRA 20</t>
        </is>
      </c>
      <c r="H350" s="10" t="inlineStr">
        <is>
          <t>FURADEIRA 20</t>
        </is>
      </c>
      <c r="I350" s="9" t="inlineStr">
        <is>
          <t>FURADEIRA 20</t>
        </is>
      </c>
      <c r="J350" s="9" t="n">
        <v>5</v>
      </c>
      <c r="K350" s="10">
        <f>IF($E350="","",IFERROR(INDEX('01_Cad_Pecas'!$H$2:$H$5000,MATCH($E350,'01_Cad_Pecas'!$D$2:$D$5000,0)),IFERROR(INDEX('01_Cad_Pecas'!$H$2:$H$5000,MATCH(VALUE($E350),'01_Cad_Pecas'!$D$2:$D$5000,0)),"")))</f>
        <v/>
      </c>
      <c r="L350" s="10">
        <f>IF($E350="","",IFERROR(INDEX('01_Cad_Pecas'!$I$2:$I$5000,MATCH($E350,'01_Cad_Pecas'!$D$2:$D$5000,0)),IFERROR(INDEX('01_Cad_Pecas'!$I$2:$I$5000,MATCH(VALUE($E350),'01_Cad_Pecas'!$D$2:$D$5000,0)),"")))</f>
        <v/>
      </c>
      <c r="M350" s="10">
        <f>IF(OR($J350="",$L350=""),"",IF($K350="",0,$K350)+$J350*$L350)</f>
        <v/>
      </c>
      <c r="N350" s="10" t="n">
        <v>46197</v>
      </c>
      <c r="O350" s="9" t="n">
        <v>5</v>
      </c>
      <c r="P350" s="10" t="n"/>
      <c r="Q350" s="10" t="n"/>
      <c r="R350" s="10">
        <f>IF(AND($P350&lt;&gt;"",$Q350&lt;&gt;""),($Q350-$P350)*1440,IF(AND($O350&lt;&gt;"",$L350&lt;&gt;""),IF($K350="",0,$K350)+$O350*$L350,""))</f>
        <v/>
      </c>
      <c r="S350" s="10" t="n"/>
      <c r="T350" s="10">
        <f>IF(OR($J350="",$O350=""),"",$O350/$J350)</f>
        <v/>
      </c>
      <c r="U350" s="10" t="n"/>
      <c r="V350" s="10">
        <f>IF($A350="","",IF(AND($A350&lt;&gt;"",NOT(OR($U350="Concluído",$U350="Concluido")),TODAY()&gt;$A350),"SIM","NÃO"))</f>
        <v/>
      </c>
      <c r="W350" s="10">
        <f>IF(OR($A350="",$I350="",$M350=""),"",SUMIFS($M$2:M350,$I$2:I350,$I350,$A$2:A350,$A350)-$M350)</f>
        <v/>
      </c>
      <c r="X350" s="10">
        <f>IF(OR($A350="",$I350=""),"",SUMIFS($M$2:$M$4922,$I$2:$I$4922,$I350,$A$2:$A$4922,$A350))</f>
        <v/>
      </c>
      <c r="Y350" s="10">
        <f>IFERROR(VLOOKUP($I350,'02_Cad_Maquinas'!$B$2:$H$200,7,FALSE()),"")</f>
        <v/>
      </c>
      <c r="Z350" s="10">
        <f>IF(OR($X350="",$Y350=""),"",$Y350-$X350)</f>
        <v/>
      </c>
      <c r="AA350" s="11">
        <f>IF(OR($X350="",$Y350=""),"",$X350/$Y350)</f>
        <v/>
      </c>
      <c r="AB350" s="10" t="inlineStr">
        <is>
          <t>10163.10147|FURADEIRA 20</t>
        </is>
      </c>
      <c r="AC350" s="10">
        <f>IF($B350="","","|"&amp;SUBSTITUTE(TRIM(SUBSTITUTE(SUBSTITUTE(SUBSTITUTE(SUBSTITUTE(SUBSTITUTE(SUBSTITUTE(SUBSTITUTE(SUBSTITUTE(SUBSTITUTE(SUBSTITUTE(SUBSTITUTE(SUBSTITUTE(SUBSTITUTE(SUBSTITUTE(TRIM($B350&amp;""),CHAR(10)," "),CHAR(13)," "),"."," "),";"," "),","," "),"/"," "),"+"," "),"-"," "),"  "," "),"  "," "),"  "," "),"  "," "),"  "," "),"  "," "))," ","|")&amp;"|")</f>
        <v/>
      </c>
      <c r="AD350" s="10">
        <f>TRIM($I350&amp;"")</f>
        <v/>
      </c>
    </row>
    <row r="351" ht="36" customHeight="1">
      <c r="A351" s="9" t="n">
        <v>46198</v>
      </c>
      <c r="B351" s="10" t="n">
        <v>10163.10147</v>
      </c>
      <c r="C351" s="10" t="inlineStr">
        <is>
          <t>33751 MULTIMOVEIS ESPORTAÇÃO</t>
        </is>
      </c>
      <c r="D351" s="10" t="inlineStr">
        <is>
          <t xml:space="preserve">FURADEIRA 20 </t>
        </is>
      </c>
      <c r="E351" s="10" t="n">
        <v>20012405</v>
      </c>
      <c r="F351" s="10" t="inlineStr">
        <is>
          <t>(2) TRAVESSA MAIOR 1030X100X15 MDP-MESA MIAMI 1,20</t>
        </is>
      </c>
      <c r="G351" s="10" t="inlineStr">
        <is>
          <t>FURADEIRA 20</t>
        </is>
      </c>
      <c r="H351" s="10" t="inlineStr">
        <is>
          <t>FURADEIRA 20</t>
        </is>
      </c>
      <c r="I351" s="9" t="inlineStr">
        <is>
          <t>FURADEIRA 20</t>
        </is>
      </c>
      <c r="J351" s="9" t="n">
        <v>60</v>
      </c>
      <c r="K351" s="10">
        <f>IF($E351="","",IFERROR(INDEX('01_Cad_Pecas'!$H$2:$H$5000,MATCH($E351,'01_Cad_Pecas'!$D$2:$D$5000,0)),IFERROR(INDEX('01_Cad_Pecas'!$H$2:$H$5000,MATCH(VALUE($E351),'01_Cad_Pecas'!$D$2:$D$5000,0)),"")))</f>
        <v/>
      </c>
      <c r="L351" s="10">
        <f>IF($E351="","",IFERROR(INDEX('01_Cad_Pecas'!$I$2:$I$5000,MATCH($E351,'01_Cad_Pecas'!$D$2:$D$5000,0)),IFERROR(INDEX('01_Cad_Pecas'!$I$2:$I$5000,MATCH(VALUE($E351),'01_Cad_Pecas'!$D$2:$D$5000,0)),"")))</f>
        <v/>
      </c>
      <c r="M351" s="10">
        <f>IF(OR($J351="",$L351=""),"",IF($K351="",0,$K351)+$J351*$L351)</f>
        <v/>
      </c>
      <c r="N351" s="10" t="n">
        <v>46197</v>
      </c>
      <c r="O351" s="9" t="n">
        <v>60</v>
      </c>
      <c r="P351" s="10" t="n"/>
      <c r="Q351" s="10" t="n"/>
      <c r="R351" s="10">
        <f>IF(AND($P351&lt;&gt;"",$Q351&lt;&gt;""),($Q351-$P351)*1440,IF(AND($O351&lt;&gt;"",$L351&lt;&gt;""),IF($K351="",0,$K351)+$O351*$L351,""))</f>
        <v/>
      </c>
      <c r="S351" s="10" t="n"/>
      <c r="T351" s="10">
        <f>IF(OR($J351="",$O351=""),"",$O351/$J351)</f>
        <v/>
      </c>
      <c r="U351" s="10" t="n"/>
      <c r="V351" s="10">
        <f>IF($A351="","",IF(AND($A351&lt;&gt;"",NOT(OR($U351="Concluído",$U351="Concluido")),TODAY()&gt;$A351),"SIM","NÃO"))</f>
        <v/>
      </c>
      <c r="W351" s="10">
        <f>IF(OR($A351="",$I351="",$M351=""),"",SUMIFS($M$2:M351,$I$2:I351,$I351,$A$2:A351,$A351)-$M351)</f>
        <v/>
      </c>
      <c r="X351" s="10">
        <f>IF(OR($A351="",$I351=""),"",SUMIFS($M$2:$M$4922,$I$2:$I$4922,$I351,$A$2:$A$4922,$A351))</f>
        <v/>
      </c>
      <c r="Y351" s="10">
        <f>IFERROR(VLOOKUP($I351,'02_Cad_Maquinas'!$B$2:$H$200,7,FALSE()),"")</f>
        <v/>
      </c>
      <c r="Z351" s="10">
        <f>IF(OR($X351="",$Y351=""),"",$Y351-$X351)</f>
        <v/>
      </c>
      <c r="AA351" s="11">
        <f>IF(OR($X351="",$Y351=""),"",$X351/$Y351)</f>
        <v/>
      </c>
      <c r="AB351" s="10" t="inlineStr">
        <is>
          <t>10163.10147|FURADEIRA 20</t>
        </is>
      </c>
      <c r="AC351" s="10">
        <f>IF($B351="","","|"&amp;SUBSTITUTE(TRIM(SUBSTITUTE(SUBSTITUTE(SUBSTITUTE(SUBSTITUTE(SUBSTITUTE(SUBSTITUTE(SUBSTITUTE(SUBSTITUTE(SUBSTITUTE(SUBSTITUTE(SUBSTITUTE(SUBSTITUTE(SUBSTITUTE(SUBSTITUTE(TRIM($B351&amp;""),CHAR(10)," "),CHAR(13)," "),"."," "),";"," "),","," "),"/"," "),"+"," "),"-"," "),"  "," "),"  "," "),"  "," "),"  "," "),"  "," "),"  "," "))," ","|")&amp;"|")</f>
        <v/>
      </c>
      <c r="AD351" s="10">
        <f>TRIM($I351&amp;"")</f>
        <v/>
      </c>
    </row>
    <row r="352" ht="36" customHeight="1">
      <c r="A352" s="9" t="n">
        <v>46198</v>
      </c>
      <c r="B352" s="10" t="n">
        <v>10163.10147</v>
      </c>
      <c r="C352" s="10" t="inlineStr">
        <is>
          <t>33751 MULTIMOVEIS ESPORTAÇÃO</t>
        </is>
      </c>
      <c r="D352" s="10" t="inlineStr">
        <is>
          <t xml:space="preserve">FURADEIRA 20 </t>
        </is>
      </c>
      <c r="E352" s="10" t="n">
        <v>20013106</v>
      </c>
      <c r="F352" s="10" t="inlineStr">
        <is>
          <t>(2)TRAV.MAIOR 1210X100X15 MDP-MESA MIAMI 1,37X0,80</t>
        </is>
      </c>
      <c r="G352" s="10" t="inlineStr">
        <is>
          <t>FURADEIRA 20</t>
        </is>
      </c>
      <c r="H352" s="10" t="inlineStr">
        <is>
          <t>FURADEIRA 20</t>
        </is>
      </c>
      <c r="I352" s="9" t="inlineStr">
        <is>
          <t>FURADEIRA 20</t>
        </is>
      </c>
      <c r="J352" s="9" t="n">
        <v>40</v>
      </c>
      <c r="K352" s="10">
        <f>IF($E352="","",IFERROR(INDEX('01_Cad_Pecas'!$H$2:$H$5000,MATCH($E352,'01_Cad_Pecas'!$D$2:$D$5000,0)),IFERROR(INDEX('01_Cad_Pecas'!$H$2:$H$5000,MATCH(VALUE($E352),'01_Cad_Pecas'!$D$2:$D$5000,0)),"")))</f>
        <v/>
      </c>
      <c r="L352" s="10">
        <f>IF($E352="","",IFERROR(INDEX('01_Cad_Pecas'!$I$2:$I$5000,MATCH($E352,'01_Cad_Pecas'!$D$2:$D$5000,0)),IFERROR(INDEX('01_Cad_Pecas'!$I$2:$I$5000,MATCH(VALUE($E352),'01_Cad_Pecas'!$D$2:$D$5000,0)),"")))</f>
        <v/>
      </c>
      <c r="M352" s="10">
        <f>IF(OR($J352="",$L352=""),"",IF($K352="",0,$K352)+$J352*$L352)</f>
        <v/>
      </c>
      <c r="N352" s="10" t="n">
        <v>46197</v>
      </c>
      <c r="O352" s="9" t="n">
        <v>40</v>
      </c>
      <c r="P352" s="10" t="n"/>
      <c r="Q352" s="10" t="n"/>
      <c r="R352" s="10">
        <f>IF(AND($P352&lt;&gt;"",$Q352&lt;&gt;""),($Q352-$P352)*1440,IF(AND($O352&lt;&gt;"",$L352&lt;&gt;""),IF($K352="",0,$K352)+$O352*$L352,""))</f>
        <v/>
      </c>
      <c r="S352" s="10" t="n"/>
      <c r="T352" s="10">
        <f>IF(OR($J352="",$O352=""),"",$O352/$J352)</f>
        <v/>
      </c>
      <c r="U352" s="10" t="n"/>
      <c r="V352" s="10">
        <f>IF($A352="","",IF(AND($A352&lt;&gt;"",NOT(OR($U352="Concluído",$U352="Concluido")),TODAY()&gt;$A352),"SIM","NÃO"))</f>
        <v/>
      </c>
      <c r="W352" s="10">
        <f>IF(OR($A352="",$I352="",$M352=""),"",SUMIFS($M$2:M352,$I$2:I352,$I352,$A$2:A352,$A352)-$M352)</f>
        <v/>
      </c>
      <c r="X352" s="10">
        <f>IF(OR($A352="",$I352=""),"",SUMIFS($M$2:$M$4922,$I$2:$I$4922,$I352,$A$2:$A$4922,$A352))</f>
        <v/>
      </c>
      <c r="Y352" s="10">
        <f>IFERROR(VLOOKUP($I352,'02_Cad_Maquinas'!$B$2:$H$200,7,FALSE()),"")</f>
        <v/>
      </c>
      <c r="Z352" s="10">
        <f>IF(OR($X352="",$Y352=""),"",$Y352-$X352)</f>
        <v/>
      </c>
      <c r="AA352" s="11">
        <f>IF(OR($X352="",$Y352=""),"",$X352/$Y352)</f>
        <v/>
      </c>
      <c r="AB352" s="10" t="inlineStr">
        <is>
          <t>10163.10147|FURADEIRA 20</t>
        </is>
      </c>
      <c r="AC352" s="10">
        <f>IF($B352="","","|"&amp;SUBSTITUTE(TRIM(SUBSTITUTE(SUBSTITUTE(SUBSTITUTE(SUBSTITUTE(SUBSTITUTE(SUBSTITUTE(SUBSTITUTE(SUBSTITUTE(SUBSTITUTE(SUBSTITUTE(SUBSTITUTE(SUBSTITUTE(SUBSTITUTE(SUBSTITUTE(TRIM($B352&amp;""),CHAR(10)," "),CHAR(13)," "),"."," "),";"," "),","," "),"/"," "),"+"," "),"-"," "),"  "," "),"  "," "),"  "," "),"  "," "),"  "," "),"  "," "))," ","|")&amp;"|")</f>
        <v/>
      </c>
      <c r="AD352" s="10">
        <f>TRIM($I352&amp;"")</f>
        <v/>
      </c>
    </row>
    <row r="353" ht="36" customHeight="1">
      <c r="A353" s="9" t="n">
        <v>46198</v>
      </c>
      <c r="B353" s="10" t="n">
        <v>10163.10147</v>
      </c>
      <c r="C353" s="10" t="inlineStr">
        <is>
          <t>33751 MULTIMOVEIS ESPORTAÇÃO</t>
        </is>
      </c>
      <c r="D353" s="10" t="inlineStr">
        <is>
          <t xml:space="preserve">FURADEIRA 20 </t>
        </is>
      </c>
      <c r="E353" s="10" t="n">
        <v>20013107</v>
      </c>
      <c r="F353" s="10" t="inlineStr">
        <is>
          <t>(3) TRAV.MENOR 610X100X15 MDP-MESA MIAMI 1,37X0,80</t>
        </is>
      </c>
      <c r="G353" s="10" t="inlineStr">
        <is>
          <t>FURADEIRA 20</t>
        </is>
      </c>
      <c r="H353" s="10" t="inlineStr">
        <is>
          <t>FURADEIRA 20</t>
        </is>
      </c>
      <c r="I353" s="9" t="inlineStr">
        <is>
          <t>FURADEIRA 20</t>
        </is>
      </c>
      <c r="J353" s="9" t="n">
        <v>100</v>
      </c>
      <c r="K353" s="10">
        <f>IF($E353="","",IFERROR(INDEX('01_Cad_Pecas'!$H$2:$H$5000,MATCH($E353,'01_Cad_Pecas'!$D$2:$D$5000,0)),IFERROR(INDEX('01_Cad_Pecas'!$H$2:$H$5000,MATCH(VALUE($E353),'01_Cad_Pecas'!$D$2:$D$5000,0)),"")))</f>
        <v/>
      </c>
      <c r="L353" s="10">
        <f>IF($E353="","",IFERROR(INDEX('01_Cad_Pecas'!$I$2:$I$5000,MATCH($E353,'01_Cad_Pecas'!$D$2:$D$5000,0)),IFERROR(INDEX('01_Cad_Pecas'!$I$2:$I$5000,MATCH(VALUE($E353),'01_Cad_Pecas'!$D$2:$D$5000,0)),"")))</f>
        <v/>
      </c>
      <c r="M353" s="10">
        <f>IF(OR($J353="",$L353=""),"",IF($K353="",0,$K353)+$J353*$L353)</f>
        <v/>
      </c>
      <c r="N353" s="10" t="n">
        <v>46197</v>
      </c>
      <c r="O353" s="9" t="n">
        <v>100</v>
      </c>
      <c r="P353" s="10" t="n"/>
      <c r="Q353" s="10" t="n"/>
      <c r="R353" s="10">
        <f>IF(AND($P353&lt;&gt;"",$Q353&lt;&gt;""),($Q353-$P353)*1440,IF(AND($O353&lt;&gt;"",$L353&lt;&gt;""),IF($K353="",0,$K353)+$O353*$L353,""))</f>
        <v/>
      </c>
      <c r="S353" s="10" t="n"/>
      <c r="T353" s="10">
        <f>IF(OR($J353="",$O353=""),"",$O353/$J353)</f>
        <v/>
      </c>
      <c r="U353" s="10" t="n"/>
      <c r="V353" s="10">
        <f>IF($A353="","",IF(AND($A353&lt;&gt;"",NOT(OR($U353="Concluído",$U353="Concluido")),TODAY()&gt;$A353),"SIM","NÃO"))</f>
        <v/>
      </c>
      <c r="W353" s="10">
        <f>IF(OR($A353="",$I353="",$M353=""),"",SUMIFS($M$2:M353,$I$2:I353,$I353,$A$2:A353,$A353)-$M353)</f>
        <v/>
      </c>
      <c r="X353" s="10">
        <f>IF(OR($A353="",$I353=""),"",SUMIFS($M$2:$M$4922,$I$2:$I$4922,$I353,$A$2:$A$4922,$A353))</f>
        <v/>
      </c>
      <c r="Y353" s="10">
        <f>IFERROR(VLOOKUP($I353,'02_Cad_Maquinas'!$B$2:$H$200,7,FALSE()),"")</f>
        <v/>
      </c>
      <c r="Z353" s="10">
        <f>IF(OR($X353="",$Y353=""),"",$Y353-$X353)</f>
        <v/>
      </c>
      <c r="AA353" s="11">
        <f>IF(OR($X353="",$Y353=""),"",$X353/$Y353)</f>
        <v/>
      </c>
      <c r="AB353" s="10" t="inlineStr">
        <is>
          <t>10163.10147|FURADEIRA 20</t>
        </is>
      </c>
      <c r="AC353" s="10">
        <f>IF($B353="","","|"&amp;SUBSTITUTE(TRIM(SUBSTITUTE(SUBSTITUTE(SUBSTITUTE(SUBSTITUTE(SUBSTITUTE(SUBSTITUTE(SUBSTITUTE(SUBSTITUTE(SUBSTITUTE(SUBSTITUTE(SUBSTITUTE(SUBSTITUTE(SUBSTITUTE(SUBSTITUTE(TRIM($B353&amp;""),CHAR(10)," "),CHAR(13)," "),"."," "),";"," "),","," "),"/"," "),"+"," "),"-"," "),"  "," "),"  "," "),"  "," "),"  "," "),"  "," "),"  "," "))," ","|")&amp;"|")</f>
        <v/>
      </c>
      <c r="AD353" s="10">
        <f>TRIM($I353&amp;"")</f>
        <v/>
      </c>
    </row>
    <row r="354" ht="36" customHeight="1">
      <c r="A354" s="9" t="n">
        <v>46198</v>
      </c>
      <c r="B354" s="10" t="n">
        <v>10163.10147</v>
      </c>
      <c r="C354" s="10" t="inlineStr">
        <is>
          <t>33751 MULTIMOVEIS ESPORTAÇÃO</t>
        </is>
      </c>
      <c r="D354" s="10" t="inlineStr">
        <is>
          <t xml:space="preserve">FURADEIRA 20 </t>
        </is>
      </c>
      <c r="E354" s="10" t="n">
        <v>20031205</v>
      </c>
      <c r="F354" s="10" t="inlineStr">
        <is>
          <t>(2) TRAV MAIOR 942(952)X100X15 MDP-NOVA YORK 1,20</t>
        </is>
      </c>
      <c r="G354" s="10" t="inlineStr">
        <is>
          <t>FURADEIRA 20</t>
        </is>
      </c>
      <c r="H354" s="10" t="inlineStr">
        <is>
          <t>FURADEIRA 20</t>
        </is>
      </c>
      <c r="I354" s="9" t="inlineStr">
        <is>
          <t>FURADEIRA 20</t>
        </is>
      </c>
      <c r="J354" s="9" t="n">
        <v>20</v>
      </c>
      <c r="K354" s="10">
        <f>IF($E354="","",IFERROR(INDEX('01_Cad_Pecas'!$H$2:$H$5000,MATCH($E354,'01_Cad_Pecas'!$D$2:$D$5000,0)),IFERROR(INDEX('01_Cad_Pecas'!$H$2:$H$5000,MATCH(VALUE($E354),'01_Cad_Pecas'!$D$2:$D$5000,0)),"")))</f>
        <v/>
      </c>
      <c r="L354" s="10">
        <f>IF($E354="","",IFERROR(INDEX('01_Cad_Pecas'!$I$2:$I$5000,MATCH($E354,'01_Cad_Pecas'!$D$2:$D$5000,0)),IFERROR(INDEX('01_Cad_Pecas'!$I$2:$I$5000,MATCH(VALUE($E354),'01_Cad_Pecas'!$D$2:$D$5000,0)),"")))</f>
        <v/>
      </c>
      <c r="M354" s="10">
        <f>IF(OR($J354="",$L354=""),"",IF($K354="",0,$K354)+$J354*$L354)</f>
        <v/>
      </c>
      <c r="N354" s="10" t="n">
        <v>46197</v>
      </c>
      <c r="O354" s="9" t="n">
        <v>20</v>
      </c>
      <c r="P354" s="10" t="n"/>
      <c r="Q354" s="10" t="n"/>
      <c r="R354" s="10">
        <f>IF(AND($P354&lt;&gt;"",$Q354&lt;&gt;""),($Q354-$P354)*1440,IF(AND($O354&lt;&gt;"",$L354&lt;&gt;""),IF($K354="",0,$K354)+$O354*$L354,""))</f>
        <v/>
      </c>
      <c r="S354" s="10" t="n"/>
      <c r="T354" s="10">
        <f>IF(OR($J354="",$O354=""),"",$O354/$J354)</f>
        <v/>
      </c>
      <c r="U354" s="10" t="n"/>
      <c r="V354" s="10">
        <f>IF($A354="","",IF(AND($A354&lt;&gt;"",NOT(OR($U354="Concluído",$U354="Concluido")),TODAY()&gt;$A354),"SIM","NÃO"))</f>
        <v/>
      </c>
      <c r="W354" s="10">
        <f>IF(OR($A354="",$I354="",$M354=""),"",SUMIFS($M$2:M354,$I$2:I354,$I354,$A$2:A354,$A354)-$M354)</f>
        <v/>
      </c>
      <c r="X354" s="10">
        <f>IF(OR($A354="",$I354=""),"",SUMIFS($M$2:$M$4922,$I$2:$I$4922,$I354,$A$2:$A$4922,$A354))</f>
        <v/>
      </c>
      <c r="Y354" s="10">
        <f>IFERROR(VLOOKUP($I354,'02_Cad_Maquinas'!$B$2:$H$200,7,FALSE()),"")</f>
        <v/>
      </c>
      <c r="Z354" s="10">
        <f>IF(OR($X354="",$Y354=""),"",$Y354-$X354)</f>
        <v/>
      </c>
      <c r="AA354" s="11">
        <f>IF(OR($X354="",$Y354=""),"",$X354/$Y354)</f>
        <v/>
      </c>
      <c r="AB354" s="10" t="inlineStr">
        <is>
          <t>10163.10147|FURADEIRA 20</t>
        </is>
      </c>
      <c r="AC354" s="10">
        <f>IF($B354="","","|"&amp;SUBSTITUTE(TRIM(SUBSTITUTE(SUBSTITUTE(SUBSTITUTE(SUBSTITUTE(SUBSTITUTE(SUBSTITUTE(SUBSTITUTE(SUBSTITUTE(SUBSTITUTE(SUBSTITUTE(SUBSTITUTE(SUBSTITUTE(SUBSTITUTE(SUBSTITUTE(TRIM($B354&amp;""),CHAR(10)," "),CHAR(13)," "),"."," "),";"," "),","," "),"/"," "),"+"," "),"-"," "),"  "," "),"  "," "),"  "," "),"  "," "),"  "," "),"  "," "))," ","|")&amp;"|")</f>
        <v/>
      </c>
      <c r="AD354" s="10">
        <f>TRIM($I354&amp;"")</f>
        <v/>
      </c>
    </row>
    <row r="355" ht="36" customHeight="1">
      <c r="A355" s="9" t="n">
        <v>46198</v>
      </c>
      <c r="B355" s="10" t="n">
        <v>10163.10147</v>
      </c>
      <c r="C355" s="10" t="inlineStr">
        <is>
          <t>33751 MULTIMOVEIS ESPORTAÇÃO</t>
        </is>
      </c>
      <c r="D355" s="10" t="inlineStr">
        <is>
          <t xml:space="preserve">FURADEIRA 20 </t>
        </is>
      </c>
      <c r="E355" s="10" t="n">
        <v>20031206</v>
      </c>
      <c r="F355" s="10" t="inlineStr">
        <is>
          <t>(3) TRAV MENOR 614(624)X100X15 MDP-NOVA YORK 1,20</t>
        </is>
      </c>
      <c r="G355" s="10" t="inlineStr">
        <is>
          <t>FURADEIRA 20</t>
        </is>
      </c>
      <c r="H355" s="10" t="inlineStr">
        <is>
          <t>FURADEIRA 20</t>
        </is>
      </c>
      <c r="I355" s="9" t="inlineStr">
        <is>
          <t>FURADEIRA 20</t>
        </is>
      </c>
      <c r="J355" s="9" t="n">
        <v>20</v>
      </c>
      <c r="K355" s="10">
        <f>IF($E355="","",IFERROR(INDEX('01_Cad_Pecas'!$H$2:$H$5000,MATCH($E355,'01_Cad_Pecas'!$D$2:$D$5000,0)),IFERROR(INDEX('01_Cad_Pecas'!$H$2:$H$5000,MATCH(VALUE($E355),'01_Cad_Pecas'!$D$2:$D$5000,0)),"")))</f>
        <v/>
      </c>
      <c r="L355" s="10">
        <f>IF($E355="","",IFERROR(INDEX('01_Cad_Pecas'!$I$2:$I$5000,MATCH($E355,'01_Cad_Pecas'!$D$2:$D$5000,0)),IFERROR(INDEX('01_Cad_Pecas'!$I$2:$I$5000,MATCH(VALUE($E355),'01_Cad_Pecas'!$D$2:$D$5000,0)),"")))</f>
        <v/>
      </c>
      <c r="M355" s="10">
        <f>IF(OR($J355="",$L355=""),"",IF($K355="",0,$K355)+$J355*$L355)</f>
        <v/>
      </c>
      <c r="N355" s="10" t="n">
        <v>46197</v>
      </c>
      <c r="O355" s="9" t="n">
        <v>20</v>
      </c>
      <c r="P355" s="10" t="n"/>
      <c r="Q355" s="10" t="n"/>
      <c r="R355" s="10">
        <f>IF(AND($P355&lt;&gt;"",$Q355&lt;&gt;""),($Q355-$P355)*1440,IF(AND($O355&lt;&gt;"",$L355&lt;&gt;""),IF($K355="",0,$K355)+$O355*$L355,""))</f>
        <v/>
      </c>
      <c r="S355" s="10" t="n"/>
      <c r="T355" s="10">
        <f>IF(OR($J355="",$O355=""),"",$O355/$J355)</f>
        <v/>
      </c>
      <c r="U355" s="10" t="n"/>
      <c r="V355" s="10">
        <f>IF($A355="","",IF(AND($A355&lt;&gt;"",NOT(OR($U355="Concluído",$U355="Concluido")),TODAY()&gt;$A355),"SIM","NÃO"))</f>
        <v/>
      </c>
      <c r="W355" s="10">
        <f>IF(OR($A355="",$I355="",$M355=""),"",SUMIFS($M$2:M355,$I$2:I355,$I355,$A$2:A355,$A355)-$M355)</f>
        <v/>
      </c>
      <c r="X355" s="10">
        <f>IF(OR($A355="",$I355=""),"",SUMIFS($M$2:$M$4922,$I$2:$I$4922,$I355,$A$2:$A$4922,$A355))</f>
        <v/>
      </c>
      <c r="Y355" s="10">
        <f>IFERROR(VLOOKUP($I355,'02_Cad_Maquinas'!$B$2:$H$200,7,FALSE()),"")</f>
        <v/>
      </c>
      <c r="Z355" s="10">
        <f>IF(OR($X355="",$Y355=""),"",$Y355-$X355)</f>
        <v/>
      </c>
      <c r="AA355" s="11">
        <f>IF(OR($X355="",$Y355=""),"",$X355/$Y355)</f>
        <v/>
      </c>
      <c r="AB355" s="10" t="inlineStr">
        <is>
          <t>10163.10147|FURADEIRA 20</t>
        </is>
      </c>
      <c r="AC355" s="10">
        <f>IF($B355="","","|"&amp;SUBSTITUTE(TRIM(SUBSTITUTE(SUBSTITUTE(SUBSTITUTE(SUBSTITUTE(SUBSTITUTE(SUBSTITUTE(SUBSTITUTE(SUBSTITUTE(SUBSTITUTE(SUBSTITUTE(SUBSTITUTE(SUBSTITUTE(SUBSTITUTE(SUBSTITUTE(TRIM($B355&amp;""),CHAR(10)," "),CHAR(13)," "),"."," "),";"," "),","," "),"/"," "),"+"," "),"-"," "),"  "," "),"  "," "),"  "," "),"  "," "),"  "," "),"  "," "))," ","|")&amp;"|")</f>
        <v/>
      </c>
      <c r="AD355" s="10">
        <f>TRIM($I355&amp;"")</f>
        <v/>
      </c>
    </row>
    <row r="356" ht="36" customHeight="1">
      <c r="A356" s="9" t="n">
        <v>46198</v>
      </c>
      <c r="B356" s="10" t="n">
        <v>10163.10147</v>
      </c>
      <c r="C356" s="10" t="inlineStr">
        <is>
          <t>33751 MULTIMOVEIS ESPORTAÇÃO</t>
        </is>
      </c>
      <c r="D356" s="10" t="inlineStr">
        <is>
          <t xml:space="preserve">FURADEIRA 20 </t>
        </is>
      </c>
      <c r="E356" s="10" t="n">
        <v>20013102</v>
      </c>
      <c r="F356" s="10" t="inlineStr">
        <is>
          <t>(10)PE MAIOR 760X100 (170) X15 MDF-MIAMI 1,37X0,80</t>
        </is>
      </c>
      <c r="G356" s="10" t="inlineStr">
        <is>
          <t>FURADEIRA 20</t>
        </is>
      </c>
      <c r="H356" s="10" t="inlineStr">
        <is>
          <t>FURADEIRA 20</t>
        </is>
      </c>
      <c r="I356" s="9" t="inlineStr">
        <is>
          <t>FURADEIRA 20</t>
        </is>
      </c>
      <c r="J356" s="9" t="n">
        <v>200</v>
      </c>
      <c r="K356" s="10">
        <f>IF($E356="","",IFERROR(INDEX('01_Cad_Pecas'!$H$2:$H$5000,MATCH($E356,'01_Cad_Pecas'!$D$2:$D$5000,0)),IFERROR(INDEX('01_Cad_Pecas'!$H$2:$H$5000,MATCH(VALUE($E356),'01_Cad_Pecas'!$D$2:$D$5000,0)),"")))</f>
        <v/>
      </c>
      <c r="L356" s="10">
        <f>IF($E356="","",IFERROR(INDEX('01_Cad_Pecas'!$I$2:$I$5000,MATCH($E356,'01_Cad_Pecas'!$D$2:$D$5000,0)),IFERROR(INDEX('01_Cad_Pecas'!$I$2:$I$5000,MATCH(VALUE($E356),'01_Cad_Pecas'!$D$2:$D$5000,0)),"")))</f>
        <v/>
      </c>
      <c r="M356" s="10">
        <f>IF(OR($J356="",$L356=""),"",IF($K356="",0,$K356)+$J356*$L356)</f>
        <v/>
      </c>
      <c r="N356" s="10" t="n">
        <v>46197</v>
      </c>
      <c r="O356" s="9" t="n">
        <v>200</v>
      </c>
      <c r="P356" s="10" t="n"/>
      <c r="Q356" s="10" t="n"/>
      <c r="R356" s="10">
        <f>IF(AND($P356&lt;&gt;"",$Q356&lt;&gt;""),($Q356-$P356)*1440,IF(AND($O356&lt;&gt;"",$L356&lt;&gt;""),IF($K356="",0,$K356)+$O356*$L356,""))</f>
        <v/>
      </c>
      <c r="S356" s="10" t="n"/>
      <c r="T356" s="10">
        <f>IF(OR($J356="",$O356=""),"",$O356/$J356)</f>
        <v/>
      </c>
      <c r="U356" s="10" t="n"/>
      <c r="V356" s="10">
        <f>IF($A356="","",IF(AND($A356&lt;&gt;"",NOT(OR($U356="Concluído",$U356="Concluido")),TODAY()&gt;$A356),"SIM","NÃO"))</f>
        <v/>
      </c>
      <c r="W356" s="10">
        <f>IF(OR($A356="",$I356="",$M356=""),"",SUMIFS($M$2:M356,$I$2:I356,$I356,$A$2:A356,$A356)-$M356)</f>
        <v/>
      </c>
      <c r="X356" s="10">
        <f>IF(OR($A356="",$I356=""),"",SUMIFS($M$2:$M$4922,$I$2:$I$4922,$I356,$A$2:$A$4922,$A356))</f>
        <v/>
      </c>
      <c r="Y356" s="10">
        <f>IFERROR(VLOOKUP($I356,'02_Cad_Maquinas'!$B$2:$H$200,7,FALSE()),"")</f>
        <v/>
      </c>
      <c r="Z356" s="10">
        <f>IF(OR($X356="",$Y356=""),"",$Y356-$X356)</f>
        <v/>
      </c>
      <c r="AA356" s="11">
        <f>IF(OR($X356="",$Y356=""),"",$X356/$Y356)</f>
        <v/>
      </c>
      <c r="AB356" s="10" t="inlineStr">
        <is>
          <t>10163.10147|FURADEIRA 20</t>
        </is>
      </c>
      <c r="AC356" s="10">
        <f>IF($B356="","","|"&amp;SUBSTITUTE(TRIM(SUBSTITUTE(SUBSTITUTE(SUBSTITUTE(SUBSTITUTE(SUBSTITUTE(SUBSTITUTE(SUBSTITUTE(SUBSTITUTE(SUBSTITUTE(SUBSTITUTE(SUBSTITUTE(SUBSTITUTE(SUBSTITUTE(SUBSTITUTE(TRIM($B356&amp;""),CHAR(10)," "),CHAR(13)," "),"."," "),";"," "),","," "),"/"," "),"+"," "),"-"," "),"  "," "),"  "," "),"  "," "),"  "," "),"  "," "),"  "," "))," ","|")&amp;"|")</f>
        <v/>
      </c>
      <c r="AD356" s="10">
        <f>TRIM($I356&amp;"")</f>
        <v/>
      </c>
    </row>
    <row r="357" ht="36" customHeight="1">
      <c r="A357" s="9" t="n">
        <v>46198</v>
      </c>
      <c r="B357" s="10" t="n">
        <v>10163.10147</v>
      </c>
      <c r="C357" s="10" t="inlineStr">
        <is>
          <t>33751 MULTIMOVEIS ESPORTAÇÃO</t>
        </is>
      </c>
      <c r="D357" s="10" t="inlineStr">
        <is>
          <t xml:space="preserve">FURADEIRA 20 </t>
        </is>
      </c>
      <c r="E357" s="10" t="n">
        <v>20013103</v>
      </c>
      <c r="F357" s="10" t="inlineStr">
        <is>
          <t>(4) PE MENOR 760X85 (135) X15 MDF-MIAMI 1,37X0,80</t>
        </is>
      </c>
      <c r="G357" s="10" t="inlineStr">
        <is>
          <t>FURADEIRA 20</t>
        </is>
      </c>
      <c r="H357" s="10" t="inlineStr">
        <is>
          <t>FURADEIRA 20</t>
        </is>
      </c>
      <c r="I357" s="9" t="inlineStr">
        <is>
          <t>FURADEIRA 20</t>
        </is>
      </c>
      <c r="J357" s="9" t="n">
        <v>200</v>
      </c>
      <c r="K357" s="10">
        <f>IF($E357="","",IFERROR(INDEX('01_Cad_Pecas'!$H$2:$H$5000,MATCH($E357,'01_Cad_Pecas'!$D$2:$D$5000,0)),IFERROR(INDEX('01_Cad_Pecas'!$H$2:$H$5000,MATCH(VALUE($E357),'01_Cad_Pecas'!$D$2:$D$5000,0)),"")))</f>
        <v/>
      </c>
      <c r="L357" s="10">
        <f>IF($E357="","",IFERROR(INDEX('01_Cad_Pecas'!$I$2:$I$5000,MATCH($E357,'01_Cad_Pecas'!$D$2:$D$5000,0)),IFERROR(INDEX('01_Cad_Pecas'!$I$2:$I$5000,MATCH(VALUE($E357),'01_Cad_Pecas'!$D$2:$D$5000,0)),"")))</f>
        <v/>
      </c>
      <c r="M357" s="10">
        <f>IF(OR($J357="",$L357=""),"",IF($K357="",0,$K357)+$J357*$L357)</f>
        <v/>
      </c>
      <c r="N357" s="10" t="n">
        <v>46197</v>
      </c>
      <c r="O357" s="9" t="n">
        <v>200</v>
      </c>
      <c r="P357" s="10" t="n"/>
      <c r="Q357" s="10" t="n"/>
      <c r="R357" s="10">
        <f>IF(AND($P357&lt;&gt;"",$Q357&lt;&gt;""),($Q357-$P357)*1440,IF(AND($O357&lt;&gt;"",$L357&lt;&gt;""),IF($K357="",0,$K357)+$O357*$L357,""))</f>
        <v/>
      </c>
      <c r="S357" s="10" t="n"/>
      <c r="T357" s="10">
        <f>IF(OR($J357="",$O357=""),"",$O357/$J357)</f>
        <v/>
      </c>
      <c r="U357" s="10" t="n"/>
      <c r="V357" s="10">
        <f>IF($A357="","",IF(AND($A357&lt;&gt;"",NOT(OR($U357="Concluído",$U357="Concluido")),TODAY()&gt;$A357),"SIM","NÃO"))</f>
        <v/>
      </c>
      <c r="W357" s="10">
        <f>IF(OR($A357="",$I357="",$M357=""),"",SUMIFS($M$2:M357,$I$2:I357,$I357,$A$2:A357,$A357)-$M357)</f>
        <v/>
      </c>
      <c r="X357" s="10">
        <f>IF(OR($A357="",$I357=""),"",SUMIFS($M$2:$M$4922,$I$2:$I$4922,$I357,$A$2:$A$4922,$A357))</f>
        <v/>
      </c>
      <c r="Y357" s="10">
        <f>IFERROR(VLOOKUP($I357,'02_Cad_Maquinas'!$B$2:$H$200,7,FALSE()),"")</f>
        <v/>
      </c>
      <c r="Z357" s="10">
        <f>IF(OR($X357="",$Y357=""),"",$Y357-$X357)</f>
        <v/>
      </c>
      <c r="AA357" s="11">
        <f>IF(OR($X357="",$Y357=""),"",$X357/$Y357)</f>
        <v/>
      </c>
      <c r="AB357" s="10" t="inlineStr">
        <is>
          <t>10163.10147|FURADEIRA 20</t>
        </is>
      </c>
      <c r="AC357" s="10">
        <f>IF($B357="","","|"&amp;SUBSTITUTE(TRIM(SUBSTITUTE(SUBSTITUTE(SUBSTITUTE(SUBSTITUTE(SUBSTITUTE(SUBSTITUTE(SUBSTITUTE(SUBSTITUTE(SUBSTITUTE(SUBSTITUTE(SUBSTITUTE(SUBSTITUTE(SUBSTITUTE(SUBSTITUTE(TRIM($B357&amp;""),CHAR(10)," "),CHAR(13)," "),"."," "),";"," "),","," "),"/"," "),"+"," "),"-"," "),"  "," "),"  "," "),"  "," "),"  "," "),"  "," "),"  "," "))," ","|")&amp;"|")</f>
        <v/>
      </c>
      <c r="AD357" s="10">
        <f>TRIM($I357&amp;"")</f>
        <v/>
      </c>
    </row>
    <row r="358" ht="36" customHeight="1">
      <c r="A358" s="9" t="n">
        <v>46198</v>
      </c>
      <c r="B358" s="10" t="n">
        <v>10163.10147</v>
      </c>
      <c r="C358" s="10" t="inlineStr">
        <is>
          <t>33751 MULTIMOVEIS ESPORTAÇÃO</t>
        </is>
      </c>
      <c r="D358" s="10" t="inlineStr">
        <is>
          <t xml:space="preserve">FURADEIRA 20 </t>
        </is>
      </c>
      <c r="E358" s="10" t="n">
        <v>20031202</v>
      </c>
      <c r="F358" s="10" t="inlineStr">
        <is>
          <t>(4) PE MAIOR 800(818)X100(169)X15 MDF - NOVA YORK</t>
        </is>
      </c>
      <c r="G358" s="10" t="inlineStr">
        <is>
          <t>FURADEIRA 20</t>
        </is>
      </c>
      <c r="H358" s="10" t="inlineStr">
        <is>
          <t>FURADEIRA 20</t>
        </is>
      </c>
      <c r="I358" s="9" t="inlineStr">
        <is>
          <t>FURADEIRA 20</t>
        </is>
      </c>
      <c r="J358" s="9" t="n">
        <v>40</v>
      </c>
      <c r="K358" s="10">
        <f>IF($E358="","",IFERROR(INDEX('01_Cad_Pecas'!$H$2:$H$5000,MATCH($E358,'01_Cad_Pecas'!$D$2:$D$5000,0)),IFERROR(INDEX('01_Cad_Pecas'!$H$2:$H$5000,MATCH(VALUE($E358),'01_Cad_Pecas'!$D$2:$D$5000,0)),"")))</f>
        <v/>
      </c>
      <c r="L358" s="10">
        <f>IF($E358="","",IFERROR(INDEX('01_Cad_Pecas'!$I$2:$I$5000,MATCH($E358,'01_Cad_Pecas'!$D$2:$D$5000,0)),IFERROR(INDEX('01_Cad_Pecas'!$I$2:$I$5000,MATCH(VALUE($E358),'01_Cad_Pecas'!$D$2:$D$5000,0)),"")))</f>
        <v/>
      </c>
      <c r="M358" s="10">
        <f>IF(OR($J358="",$L358=""),"",IF($K358="",0,$K358)+$J358*$L358)</f>
        <v/>
      </c>
      <c r="N358" s="10" t="n">
        <v>46197</v>
      </c>
      <c r="O358" s="9" t="n">
        <v>40</v>
      </c>
      <c r="P358" s="10" t="n"/>
      <c r="Q358" s="10" t="n"/>
      <c r="R358" s="10">
        <f>IF(AND($P358&lt;&gt;"",$Q358&lt;&gt;""),($Q358-$P358)*1440,IF(AND($O358&lt;&gt;"",$L358&lt;&gt;""),IF($K358="",0,$K358)+$O358*$L358,""))</f>
        <v/>
      </c>
      <c r="S358" s="10" t="n"/>
      <c r="T358" s="10">
        <f>IF(OR($J358="",$O358=""),"",$O358/$J358)</f>
        <v/>
      </c>
      <c r="U358" s="10" t="n"/>
      <c r="V358" s="10">
        <f>IF($A358="","",IF(AND($A358&lt;&gt;"",NOT(OR($U358="Concluído",$U358="Concluido")),TODAY()&gt;$A358),"SIM","NÃO"))</f>
        <v/>
      </c>
      <c r="W358" s="10">
        <f>IF(OR($A358="",$I358="",$M358=""),"",SUMIFS($M$2:M358,$I$2:I358,$I358,$A$2:A358,$A358)-$M358)</f>
        <v/>
      </c>
      <c r="X358" s="10">
        <f>IF(OR($A358="",$I358=""),"",SUMIFS($M$2:$M$4922,$I$2:$I$4922,$I358,$A$2:$A$4922,$A358))</f>
        <v/>
      </c>
      <c r="Y358" s="10">
        <f>IFERROR(VLOOKUP($I358,'02_Cad_Maquinas'!$B$2:$H$200,7,FALSE()),"")</f>
        <v/>
      </c>
      <c r="Z358" s="10">
        <f>IF(OR($X358="",$Y358=""),"",$Y358-$X358)</f>
        <v/>
      </c>
      <c r="AA358" s="11">
        <f>IF(OR($X358="",$Y358=""),"",$X358/$Y358)</f>
        <v/>
      </c>
      <c r="AB358" s="10" t="inlineStr">
        <is>
          <t>10163.10147|FURADEIRA 20</t>
        </is>
      </c>
      <c r="AC358" s="10">
        <f>IF($B358="","","|"&amp;SUBSTITUTE(TRIM(SUBSTITUTE(SUBSTITUTE(SUBSTITUTE(SUBSTITUTE(SUBSTITUTE(SUBSTITUTE(SUBSTITUTE(SUBSTITUTE(SUBSTITUTE(SUBSTITUTE(SUBSTITUTE(SUBSTITUTE(SUBSTITUTE(SUBSTITUTE(TRIM($B358&amp;""),CHAR(10)," "),CHAR(13)," "),"."," "),";"," "),","," "),"/"," "),"+"," "),"-"," "),"  "," "),"  "," "),"  "," "),"  "," "),"  "," "),"  "," "))," ","|")&amp;"|")</f>
        <v/>
      </c>
      <c r="AD358" s="10">
        <f>TRIM($I358&amp;"")</f>
        <v/>
      </c>
    </row>
    <row r="359" ht="36" customHeight="1">
      <c r="A359" s="9" t="n">
        <v>46198</v>
      </c>
      <c r="B359" s="10" t="n">
        <v>10163.10147</v>
      </c>
      <c r="C359" s="10" t="inlineStr">
        <is>
          <t>33751 MULTIMOVEIS ESPORTAÇÃO</t>
        </is>
      </c>
      <c r="D359" s="10" t="inlineStr">
        <is>
          <t xml:space="preserve">FURADEIRA 20 </t>
        </is>
      </c>
      <c r="E359" s="10" t="n">
        <v>20031203</v>
      </c>
      <c r="F359" s="10" t="inlineStr">
        <is>
          <t>(5) PE MENOR 800(818)X84(138)X15 MDF - NOVA YORK</t>
        </is>
      </c>
      <c r="G359" s="10" t="inlineStr">
        <is>
          <t>FURADEIRA 20</t>
        </is>
      </c>
      <c r="H359" s="10" t="inlineStr">
        <is>
          <t>FURADEIRA 20</t>
        </is>
      </c>
      <c r="I359" s="9" t="inlineStr">
        <is>
          <t>FURADEIRA 20</t>
        </is>
      </c>
      <c r="J359" s="9" t="n">
        <v>40</v>
      </c>
      <c r="K359" s="10">
        <f>IF($E359="","",IFERROR(INDEX('01_Cad_Pecas'!$H$2:$H$5000,MATCH($E359,'01_Cad_Pecas'!$D$2:$D$5000,0)),IFERROR(INDEX('01_Cad_Pecas'!$H$2:$H$5000,MATCH(VALUE($E359),'01_Cad_Pecas'!$D$2:$D$5000,0)),"")))</f>
        <v/>
      </c>
      <c r="L359" s="10">
        <f>IF($E359="","",IFERROR(INDEX('01_Cad_Pecas'!$I$2:$I$5000,MATCH($E359,'01_Cad_Pecas'!$D$2:$D$5000,0)),IFERROR(INDEX('01_Cad_Pecas'!$I$2:$I$5000,MATCH(VALUE($E359),'01_Cad_Pecas'!$D$2:$D$5000,0)),"")))</f>
        <v/>
      </c>
      <c r="M359" s="10">
        <f>IF(OR($J359="",$L359=""),"",IF($K359="",0,$K359)+$J359*$L359)</f>
        <v/>
      </c>
      <c r="N359" s="10" t="n">
        <v>46197</v>
      </c>
      <c r="O359" s="9" t="n">
        <v>40</v>
      </c>
      <c r="P359" s="10" t="n"/>
      <c r="Q359" s="10" t="n"/>
      <c r="R359" s="10">
        <f>IF(AND($P359&lt;&gt;"",$Q359&lt;&gt;""),($Q359-$P359)*1440,IF(AND($O359&lt;&gt;"",$L359&lt;&gt;""),IF($K359="",0,$K359)+$O359*$L359,""))</f>
        <v/>
      </c>
      <c r="S359" s="10" t="n"/>
      <c r="T359" s="10">
        <f>IF(OR($J359="",$O359=""),"",$O359/$J359)</f>
        <v/>
      </c>
      <c r="U359" s="10" t="n"/>
      <c r="V359" s="10">
        <f>IF($A359="","",IF(AND($A359&lt;&gt;"",NOT(OR($U359="Concluído",$U359="Concluido")),TODAY()&gt;$A359),"SIM","NÃO"))</f>
        <v/>
      </c>
      <c r="W359" s="10">
        <f>IF(OR($A359="",$I359="",$M359=""),"",SUMIFS($M$2:M359,$I$2:I359,$I359,$A$2:A359,$A359)-$M359)</f>
        <v/>
      </c>
      <c r="X359" s="10">
        <f>IF(OR($A359="",$I359=""),"",SUMIFS($M$2:$M$4922,$I$2:$I$4922,$I359,$A$2:$A$4922,$A359))</f>
        <v/>
      </c>
      <c r="Y359" s="10">
        <f>IFERROR(VLOOKUP($I359,'02_Cad_Maquinas'!$B$2:$H$200,7,FALSE()),"")</f>
        <v/>
      </c>
      <c r="Z359" s="10">
        <f>IF(OR($X359="",$Y359=""),"",$Y359-$X359)</f>
        <v/>
      </c>
      <c r="AA359" s="11">
        <f>IF(OR($X359="",$Y359=""),"",$X359/$Y359)</f>
        <v/>
      </c>
      <c r="AB359" s="10" t="inlineStr">
        <is>
          <t>10163.10147|FURADEIRA 20</t>
        </is>
      </c>
      <c r="AC359" s="10">
        <f>IF($B359="","","|"&amp;SUBSTITUTE(TRIM(SUBSTITUTE(SUBSTITUTE(SUBSTITUTE(SUBSTITUTE(SUBSTITUTE(SUBSTITUTE(SUBSTITUTE(SUBSTITUTE(SUBSTITUTE(SUBSTITUTE(SUBSTITUTE(SUBSTITUTE(SUBSTITUTE(SUBSTITUTE(TRIM($B359&amp;""),CHAR(10)," "),CHAR(13)," "),"."," "),";"," "),","," "),"/"," "),"+"," "),"-"," "),"  "," "),"  "," "),"  "," "),"  "," "),"  "," "),"  "," "))," ","|")&amp;"|")</f>
        <v/>
      </c>
      <c r="AD359" s="10">
        <f>TRIM($I359&amp;"")</f>
        <v/>
      </c>
    </row>
    <row r="360" ht="36" customHeight="1">
      <c r="A360" s="9" t="n">
        <v>46198</v>
      </c>
      <c r="B360" s="10" t="n">
        <v>10163.10147</v>
      </c>
      <c r="C360" s="10" t="inlineStr">
        <is>
          <t>33751 MULTIMOVEIS ESPORTAÇÃO</t>
        </is>
      </c>
      <c r="D360" s="10" t="inlineStr">
        <is>
          <t xml:space="preserve">FURADEIRA 20 </t>
        </is>
      </c>
      <c r="E360" s="10" t="n">
        <v>30006104</v>
      </c>
      <c r="F360" s="10" t="inlineStr">
        <is>
          <t>MOLDURA ENCOSTO 445X280X15 MDF - CAD SANTIAGO NEW</t>
        </is>
      </c>
      <c r="G360" s="10" t="inlineStr">
        <is>
          <t>FURADEIRA 20</t>
        </is>
      </c>
      <c r="H360" s="10" t="inlineStr">
        <is>
          <t>FURADEIRA 20</t>
        </is>
      </c>
      <c r="I360" s="9" t="inlineStr">
        <is>
          <t>FURADEIRA 20</t>
        </is>
      </c>
      <c r="J360" s="9" t="n">
        <v>50</v>
      </c>
      <c r="K360" s="10">
        <f>IF($E360="","",IFERROR(INDEX('01_Cad_Pecas'!$H$2:$H$5000,MATCH($E360,'01_Cad_Pecas'!$D$2:$D$5000,0)),IFERROR(INDEX('01_Cad_Pecas'!$H$2:$H$5000,MATCH(VALUE($E360),'01_Cad_Pecas'!$D$2:$D$5000,0)),"")))</f>
        <v/>
      </c>
      <c r="L360" s="10">
        <f>IF($E360="","",IFERROR(INDEX('01_Cad_Pecas'!$I$2:$I$5000,MATCH($E360,'01_Cad_Pecas'!$D$2:$D$5000,0)),IFERROR(INDEX('01_Cad_Pecas'!$I$2:$I$5000,MATCH(VALUE($E360),'01_Cad_Pecas'!$D$2:$D$5000,0)),"")))</f>
        <v/>
      </c>
      <c r="M360" s="10">
        <f>IF(OR($J360="",$L360=""),"",IF($K360="",0,$K360)+$J360*$L360)</f>
        <v/>
      </c>
      <c r="N360" s="10" t="n">
        <v>46197</v>
      </c>
      <c r="O360" s="9" t="n">
        <v>50</v>
      </c>
      <c r="P360" s="10" t="n"/>
      <c r="Q360" s="10" t="n"/>
      <c r="R360" s="10">
        <f>IF(AND($P360&lt;&gt;"",$Q360&lt;&gt;""),($Q360-$P360)*1440,IF(AND($O360&lt;&gt;"",$L360&lt;&gt;""),IF($K360="",0,$K360)+$O360*$L360,""))</f>
        <v/>
      </c>
      <c r="S360" s="10" t="n"/>
      <c r="T360" s="10">
        <f>IF(OR($J360="",$O360=""),"",$O360/$J360)</f>
        <v/>
      </c>
      <c r="U360" s="10" t="n"/>
      <c r="V360" s="10">
        <f>IF($A360="","",IF(AND($A360&lt;&gt;"",NOT(OR($U360="Concluído",$U360="Concluido")),TODAY()&gt;$A360),"SIM","NÃO"))</f>
        <v/>
      </c>
      <c r="W360" s="10">
        <f>IF(OR($A360="",$I360="",$M360=""),"",SUMIFS($M$2:M360,$I$2:I360,$I360,$A$2:A360,$A360)-$M360)</f>
        <v/>
      </c>
      <c r="X360" s="10">
        <f>IF(OR($A360="",$I360=""),"",SUMIFS($M$2:$M$4922,$I$2:$I$4922,$I360,$A$2:$A$4922,$A360))</f>
        <v/>
      </c>
      <c r="Y360" s="10">
        <f>IFERROR(VLOOKUP($I360,'02_Cad_Maquinas'!$B$2:$H$200,7,FALSE()),"")</f>
        <v/>
      </c>
      <c r="Z360" s="10">
        <f>IF(OR($X360="",$Y360=""),"",$Y360-$X360)</f>
        <v/>
      </c>
      <c r="AA360" s="11">
        <f>IF(OR($X360="",$Y360=""),"",$X360/$Y360)</f>
        <v/>
      </c>
      <c r="AB360" s="10" t="inlineStr">
        <is>
          <t>10163.10147|FURADEIRA 20</t>
        </is>
      </c>
      <c r="AC360" s="10">
        <f>IF($B360="","","|"&amp;SUBSTITUTE(TRIM(SUBSTITUTE(SUBSTITUTE(SUBSTITUTE(SUBSTITUTE(SUBSTITUTE(SUBSTITUTE(SUBSTITUTE(SUBSTITUTE(SUBSTITUTE(SUBSTITUTE(SUBSTITUTE(SUBSTITUTE(SUBSTITUTE(SUBSTITUTE(TRIM($B360&amp;""),CHAR(10)," "),CHAR(13)," "),"."," "),";"," "),","," "),"/"," "),"+"," "),"-"," "),"  "," "),"  "," "),"  "," "),"  "," "),"  "," "),"  "," "))," ","|")&amp;"|")</f>
        <v/>
      </c>
      <c r="AD360" s="10">
        <f>TRIM($I360&amp;"")</f>
        <v/>
      </c>
    </row>
    <row r="361" ht="36" customHeight="1">
      <c r="A361" s="9" t="n">
        <v>46198</v>
      </c>
      <c r="B361" s="10" t="n">
        <v>10163.10147</v>
      </c>
      <c r="C361" s="10" t="inlineStr">
        <is>
          <t>33751 MULTIMOVEIS ESPORTAÇÃO</t>
        </is>
      </c>
      <c r="D361" s="10" t="inlineStr">
        <is>
          <t xml:space="preserve">FURADEIRA 20 </t>
        </is>
      </c>
      <c r="E361" s="10" t="n">
        <v>20052001</v>
      </c>
      <c r="F361" s="10" t="inlineStr">
        <is>
          <t>(2-4) TRAVESSA 742X122X25 MDF - MESA ATHENAS</t>
        </is>
      </c>
      <c r="G361" s="10" t="inlineStr">
        <is>
          <t>FURADEIRA 20</t>
        </is>
      </c>
      <c r="H361" s="10" t="inlineStr">
        <is>
          <t>FURADEIRA 20</t>
        </is>
      </c>
      <c r="I361" s="9" t="inlineStr">
        <is>
          <t>FURADEIRA 20</t>
        </is>
      </c>
      <c r="J361" s="9" t="n">
        <v>800</v>
      </c>
      <c r="K361" s="10">
        <f>IF($E361="","",IFERROR(INDEX('01_Cad_Pecas'!$H$2:$H$5000,MATCH($E361,'01_Cad_Pecas'!$D$2:$D$5000,0)),IFERROR(INDEX('01_Cad_Pecas'!$H$2:$H$5000,MATCH(VALUE($E361),'01_Cad_Pecas'!$D$2:$D$5000,0)),"")))</f>
        <v/>
      </c>
      <c r="L361" s="10">
        <f>IF($E361="","",IFERROR(INDEX('01_Cad_Pecas'!$I$2:$I$5000,MATCH($E361,'01_Cad_Pecas'!$D$2:$D$5000,0)),IFERROR(INDEX('01_Cad_Pecas'!$I$2:$I$5000,MATCH(VALUE($E361),'01_Cad_Pecas'!$D$2:$D$5000,0)),"")))</f>
        <v/>
      </c>
      <c r="M361" s="10">
        <f>IF(OR($J361="",$L361=""),"",IF($K361="",0,$K361)+$J361*$L361)</f>
        <v/>
      </c>
      <c r="N361" s="10" t="n">
        <v>46197</v>
      </c>
      <c r="O361" s="9" t="n">
        <v>800</v>
      </c>
      <c r="P361" s="10" t="n"/>
      <c r="Q361" s="10" t="n"/>
      <c r="R361" s="10">
        <f>IF(AND($P361&lt;&gt;"",$Q361&lt;&gt;""),($Q361-$P361)*1440,IF(AND($O361&lt;&gt;"",$L361&lt;&gt;""),IF($K361="",0,$K361)+$O361*$L361,""))</f>
        <v/>
      </c>
      <c r="S361" s="10" t="n"/>
      <c r="T361" s="10">
        <f>IF(OR($J361="",$O361=""),"",$O361/$J361)</f>
        <v/>
      </c>
      <c r="U361" s="10" t="n"/>
      <c r="V361" s="10">
        <f>IF($A361="","",IF(AND($A361&lt;&gt;"",NOT(OR($U361="Concluído",$U361="Concluido")),TODAY()&gt;$A361),"SIM","NÃO"))</f>
        <v/>
      </c>
      <c r="W361" s="10">
        <f>IF(OR($A361="",$I361="",$M361=""),"",SUMIFS($M$2:M361,$I$2:I361,$I361,$A$2:A361,$A361)-$M361)</f>
        <v/>
      </c>
      <c r="X361" s="10">
        <f>IF(OR($A361="",$I361=""),"",SUMIFS($M$2:$M$4922,$I$2:$I$4922,$I361,$A$2:$A$4922,$A361))</f>
        <v/>
      </c>
      <c r="Y361" s="10">
        <f>IFERROR(VLOOKUP($I361,'02_Cad_Maquinas'!$B$2:$H$200,7,FALSE()),"")</f>
        <v/>
      </c>
      <c r="Z361" s="10">
        <f>IF(OR($X361="",$Y361=""),"",$Y361-$X361)</f>
        <v/>
      </c>
      <c r="AA361" s="11">
        <f>IF(OR($X361="",$Y361=""),"",$X361/$Y361)</f>
        <v/>
      </c>
      <c r="AB361" s="10" t="inlineStr">
        <is>
          <t>10163.10147|FURADEIRA 20</t>
        </is>
      </c>
      <c r="AC361" s="10">
        <f>IF($B361="","","|"&amp;SUBSTITUTE(TRIM(SUBSTITUTE(SUBSTITUTE(SUBSTITUTE(SUBSTITUTE(SUBSTITUTE(SUBSTITUTE(SUBSTITUTE(SUBSTITUTE(SUBSTITUTE(SUBSTITUTE(SUBSTITUTE(SUBSTITUTE(SUBSTITUTE(SUBSTITUTE(TRIM($B361&amp;""),CHAR(10)," "),CHAR(13)," "),"."," "),";"," "),","," "),"/"," "),"+"," "),"-"," "),"  "," "),"  "," "),"  "," "),"  "," "),"  "," "),"  "," "))," ","|")&amp;"|")</f>
        <v/>
      </c>
      <c r="AD361" s="10">
        <f>TRIM($I361&amp;"")</f>
        <v/>
      </c>
    </row>
    <row r="362" ht="36" customHeight="1">
      <c r="A362" s="9" t="n">
        <v>46198</v>
      </c>
      <c r="B362" s="10" t="n">
        <v>10163.10147</v>
      </c>
      <c r="C362" s="10" t="inlineStr">
        <is>
          <t>33751 MULTIMOVEIS ESPORTAÇÃO</t>
        </is>
      </c>
      <c r="D362" s="10" t="inlineStr">
        <is>
          <t xml:space="preserve">FURADEIRA 20 </t>
        </is>
      </c>
      <c r="E362" s="10" t="n">
        <v>20052002</v>
      </c>
      <c r="F362" s="10" t="inlineStr">
        <is>
          <t>(5) BASE MAIOR 542X124X25 MDF - MESA ATHENAS</t>
        </is>
      </c>
      <c r="G362" s="10" t="inlineStr">
        <is>
          <t>FURADEIRA 20</t>
        </is>
      </c>
      <c r="H362" s="10" t="inlineStr">
        <is>
          <t>FURADEIRA 20</t>
        </is>
      </c>
      <c r="I362" s="9" t="inlineStr">
        <is>
          <t>FURADEIRA 20</t>
        </is>
      </c>
      <c r="J362" s="9" t="n">
        <v>70</v>
      </c>
      <c r="K362" s="10">
        <f>IF($E362="","",IFERROR(INDEX('01_Cad_Pecas'!$H$2:$H$5000,MATCH($E362,'01_Cad_Pecas'!$D$2:$D$5000,0)),IFERROR(INDEX('01_Cad_Pecas'!$H$2:$H$5000,MATCH(VALUE($E362),'01_Cad_Pecas'!$D$2:$D$5000,0)),"")))</f>
        <v/>
      </c>
      <c r="L362" s="10">
        <f>IF($E362="","",IFERROR(INDEX('01_Cad_Pecas'!$I$2:$I$5000,MATCH($E362,'01_Cad_Pecas'!$D$2:$D$5000,0)),IFERROR(INDEX('01_Cad_Pecas'!$I$2:$I$5000,MATCH(VALUE($E362),'01_Cad_Pecas'!$D$2:$D$5000,0)),"")))</f>
        <v/>
      </c>
      <c r="M362" s="10">
        <f>IF(OR($J362="",$L362=""),"",IF($K362="",0,$K362)+$J362*$L362)</f>
        <v/>
      </c>
      <c r="N362" s="10" t="n">
        <v>46197</v>
      </c>
      <c r="O362" s="9" t="n">
        <v>70</v>
      </c>
      <c r="P362" s="10" t="n"/>
      <c r="Q362" s="10" t="n"/>
      <c r="R362" s="10">
        <f>IF(AND($P362&lt;&gt;"",$Q362&lt;&gt;""),($Q362-$P362)*1440,IF(AND($O362&lt;&gt;"",$L362&lt;&gt;""),IF($K362="",0,$K362)+$O362*$L362,""))</f>
        <v/>
      </c>
      <c r="S362" s="10" t="n"/>
      <c r="T362" s="10">
        <f>IF(OR($J362="",$O362=""),"",$O362/$J362)</f>
        <v/>
      </c>
      <c r="U362" s="10" t="n"/>
      <c r="V362" s="10">
        <f>IF($A362="","",IF(AND($A362&lt;&gt;"",NOT(OR($U362="Concluído",$U362="Concluido")),TODAY()&gt;$A362),"SIM","NÃO"))</f>
        <v/>
      </c>
      <c r="W362" s="10">
        <f>IF(OR($A362="",$I362="",$M362=""),"",SUMIFS($M$2:M362,$I$2:I362,$I362,$A$2:A362,$A362)-$M362)</f>
        <v/>
      </c>
      <c r="X362" s="10">
        <f>IF(OR($A362="",$I362=""),"",SUMIFS($M$2:$M$4922,$I$2:$I$4922,$I362,$A$2:$A$4922,$A362))</f>
        <v/>
      </c>
      <c r="Y362" s="10">
        <f>IFERROR(VLOOKUP($I362,'02_Cad_Maquinas'!$B$2:$H$200,7,FALSE()),"")</f>
        <v/>
      </c>
      <c r="Z362" s="10">
        <f>IF(OR($X362="",$Y362=""),"",$Y362-$X362)</f>
        <v/>
      </c>
      <c r="AA362" s="11">
        <f>IF(OR($X362="",$Y362=""),"",$X362/$Y362)</f>
        <v/>
      </c>
      <c r="AB362" s="10" t="inlineStr">
        <is>
          <t>10163.10147|FURADEIRA 20</t>
        </is>
      </c>
      <c r="AC362" s="10">
        <f>IF($B362="","","|"&amp;SUBSTITUTE(TRIM(SUBSTITUTE(SUBSTITUTE(SUBSTITUTE(SUBSTITUTE(SUBSTITUTE(SUBSTITUTE(SUBSTITUTE(SUBSTITUTE(SUBSTITUTE(SUBSTITUTE(SUBSTITUTE(SUBSTITUTE(SUBSTITUTE(SUBSTITUTE(TRIM($B362&amp;""),CHAR(10)," "),CHAR(13)," "),"."," "),";"," "),","," "),"/"," "),"+"," "),"-"," "),"  "," "),"  "," "),"  "," "),"  "," "),"  "," "),"  "," "))," ","|")&amp;"|")</f>
        <v/>
      </c>
      <c r="AD362" s="10">
        <f>TRIM($I362&amp;"")</f>
        <v/>
      </c>
    </row>
    <row r="363" ht="36" customHeight="1">
      <c r="A363" s="9" t="n">
        <v>46198</v>
      </c>
      <c r="B363" s="10" t="n">
        <v>10163.10147</v>
      </c>
      <c r="C363" s="10" t="inlineStr">
        <is>
          <t>33751 MULTIMOVEIS ESPORTAÇÃO</t>
        </is>
      </c>
      <c r="D363" s="10" t="inlineStr">
        <is>
          <t xml:space="preserve">FURADEIRA 20 </t>
        </is>
      </c>
      <c r="E363" s="10" t="n">
        <v>20052003</v>
      </c>
      <c r="F363" s="10" t="inlineStr">
        <is>
          <t>(6)BASE MENOR 386 (189)X124X25 MDF - MESA ATHENAS</t>
        </is>
      </c>
      <c r="G363" s="10" t="inlineStr">
        <is>
          <t>FURADEIRA 20</t>
        </is>
      </c>
      <c r="H363" s="10" t="inlineStr">
        <is>
          <t>FURADEIRA 20</t>
        </is>
      </c>
      <c r="I363" s="9" t="inlineStr">
        <is>
          <t>FURADEIRA 20</t>
        </is>
      </c>
      <c r="J363" s="9" t="n">
        <v>140</v>
      </c>
      <c r="K363" s="10">
        <f>IF($E363="","",IFERROR(INDEX('01_Cad_Pecas'!$H$2:$H$5000,MATCH($E363,'01_Cad_Pecas'!$D$2:$D$5000,0)),IFERROR(INDEX('01_Cad_Pecas'!$H$2:$H$5000,MATCH(VALUE($E363),'01_Cad_Pecas'!$D$2:$D$5000,0)),"")))</f>
        <v/>
      </c>
      <c r="L363" s="10">
        <f>IF($E363="","",IFERROR(INDEX('01_Cad_Pecas'!$I$2:$I$5000,MATCH($E363,'01_Cad_Pecas'!$D$2:$D$5000,0)),IFERROR(INDEX('01_Cad_Pecas'!$I$2:$I$5000,MATCH(VALUE($E363),'01_Cad_Pecas'!$D$2:$D$5000,0)),"")))</f>
        <v/>
      </c>
      <c r="M363" s="10">
        <f>IF(OR($J363="",$L363=""),"",IF($K363="",0,$K363)+$J363*$L363)</f>
        <v/>
      </c>
      <c r="N363" s="10" t="n">
        <v>46197</v>
      </c>
      <c r="O363" s="9" t="n">
        <v>140</v>
      </c>
      <c r="P363" s="10" t="n"/>
      <c r="Q363" s="10" t="n"/>
      <c r="R363" s="10">
        <f>IF(AND($P363&lt;&gt;"",$Q363&lt;&gt;""),($Q363-$P363)*1440,IF(AND($O363&lt;&gt;"",$L363&lt;&gt;""),IF($K363="",0,$K363)+$O363*$L363,""))</f>
        <v/>
      </c>
      <c r="S363" s="10" t="n"/>
      <c r="T363" s="10">
        <f>IF(OR($J363="",$O363=""),"",$O363/$J363)</f>
        <v/>
      </c>
      <c r="U363" s="10" t="n"/>
      <c r="V363" s="10">
        <f>IF($A363="","",IF(AND($A363&lt;&gt;"",NOT(OR($U363="Concluído",$U363="Concluido")),TODAY()&gt;$A363),"SIM","NÃO"))</f>
        <v/>
      </c>
      <c r="W363" s="10">
        <f>IF(OR($A363="",$I363="",$M363=""),"",SUMIFS($M$2:M363,$I$2:I363,$I363,$A$2:A363,$A363)-$M363)</f>
        <v/>
      </c>
      <c r="X363" s="10">
        <f>IF(OR($A363="",$I363=""),"",SUMIFS($M$2:$M$4922,$I$2:$I$4922,$I363,$A$2:$A$4922,$A363))</f>
        <v/>
      </c>
      <c r="Y363" s="10">
        <f>IFERROR(VLOOKUP($I363,'02_Cad_Maquinas'!$B$2:$H$200,7,FALSE()),"")</f>
        <v/>
      </c>
      <c r="Z363" s="10">
        <f>IF(OR($X363="",$Y363=""),"",$Y363-$X363)</f>
        <v/>
      </c>
      <c r="AA363" s="11">
        <f>IF(OR($X363="",$Y363=""),"",$X363/$Y363)</f>
        <v/>
      </c>
      <c r="AB363" s="10" t="inlineStr">
        <is>
          <t>10163.10147|FURADEIRA 20</t>
        </is>
      </c>
      <c r="AC363" s="10">
        <f>IF($B363="","","|"&amp;SUBSTITUTE(TRIM(SUBSTITUTE(SUBSTITUTE(SUBSTITUTE(SUBSTITUTE(SUBSTITUTE(SUBSTITUTE(SUBSTITUTE(SUBSTITUTE(SUBSTITUTE(SUBSTITUTE(SUBSTITUTE(SUBSTITUTE(SUBSTITUTE(SUBSTITUTE(TRIM($B363&amp;""),CHAR(10)," "),CHAR(13)," "),"."," "),";"," "),","," "),"/"," "),"+"," "),"-"," "),"  "," "),"  "," "),"  "," "),"  "," "),"  "," "),"  "," "))," ","|")&amp;"|")</f>
        <v/>
      </c>
      <c r="AD363" s="10">
        <f>TRIM($I363&amp;"")</f>
        <v/>
      </c>
    </row>
    <row r="364" ht="36" customHeight="1">
      <c r="A364" s="9" t="n">
        <v>46198</v>
      </c>
      <c r="B364" s="10" t="n">
        <v>10163.10147</v>
      </c>
      <c r="C364" s="10" t="inlineStr">
        <is>
          <t>33751 MULTIMOVEIS ESPORTAÇÃO</t>
        </is>
      </c>
      <c r="D364" s="10" t="inlineStr">
        <is>
          <t xml:space="preserve">FURADEIRA 20 </t>
        </is>
      </c>
      <c r="E364" s="10" t="n">
        <v>20052202</v>
      </c>
      <c r="F364" s="10" t="inlineStr">
        <is>
          <t>(5) BASE MAIOR 742X124X25 MDF - MESA ATHENAS 1,20</t>
        </is>
      </c>
      <c r="G364" s="10" t="inlineStr">
        <is>
          <t>FURADEIRA 20</t>
        </is>
      </c>
      <c r="H364" s="10" t="inlineStr">
        <is>
          <t>FURADEIRA 20</t>
        </is>
      </c>
      <c r="I364" s="9" t="inlineStr">
        <is>
          <t>FURADEIRA 20</t>
        </is>
      </c>
      <c r="J364" s="9" t="n">
        <v>130</v>
      </c>
      <c r="K364" s="10">
        <f>IF($E364="","",IFERROR(INDEX('01_Cad_Pecas'!$H$2:$H$5000,MATCH($E364,'01_Cad_Pecas'!$D$2:$D$5000,0)),IFERROR(INDEX('01_Cad_Pecas'!$H$2:$H$5000,MATCH(VALUE($E364),'01_Cad_Pecas'!$D$2:$D$5000,0)),"")))</f>
        <v/>
      </c>
      <c r="L364" s="10">
        <f>IF($E364="","",IFERROR(INDEX('01_Cad_Pecas'!$I$2:$I$5000,MATCH($E364,'01_Cad_Pecas'!$D$2:$D$5000,0)),IFERROR(INDEX('01_Cad_Pecas'!$I$2:$I$5000,MATCH(VALUE($E364),'01_Cad_Pecas'!$D$2:$D$5000,0)),"")))</f>
        <v/>
      </c>
      <c r="M364" s="10">
        <f>IF(OR($J364="",$L364=""),"",IF($K364="",0,$K364)+$J364*$L364)</f>
        <v/>
      </c>
      <c r="N364" s="10" t="n">
        <v>46197</v>
      </c>
      <c r="O364" s="9" t="n">
        <v>130</v>
      </c>
      <c r="P364" s="10" t="n"/>
      <c r="Q364" s="10" t="n"/>
      <c r="R364" s="10">
        <f>IF(AND($P364&lt;&gt;"",$Q364&lt;&gt;""),($Q364-$P364)*1440,IF(AND($O364&lt;&gt;"",$L364&lt;&gt;""),IF($K364="",0,$K364)+$O364*$L364,""))</f>
        <v/>
      </c>
      <c r="S364" s="10" t="n"/>
      <c r="T364" s="10">
        <f>IF(OR($J364="",$O364=""),"",$O364/$J364)</f>
        <v/>
      </c>
      <c r="U364" s="10" t="n"/>
      <c r="V364" s="10">
        <f>IF($A364="","",IF(AND($A364&lt;&gt;"",NOT(OR($U364="Concluído",$U364="Concluido")),TODAY()&gt;$A364),"SIM","NÃO"))</f>
        <v/>
      </c>
      <c r="W364" s="10">
        <f>IF(OR($A364="",$I364="",$M364=""),"",SUMIFS($M$2:M364,$I$2:I364,$I364,$A$2:A364,$A364)-$M364)</f>
        <v/>
      </c>
      <c r="X364" s="10">
        <f>IF(OR($A364="",$I364=""),"",SUMIFS($M$2:$M$4922,$I$2:$I$4922,$I364,$A$2:$A$4922,$A364))</f>
        <v/>
      </c>
      <c r="Y364" s="10">
        <f>IFERROR(VLOOKUP($I364,'02_Cad_Maquinas'!$B$2:$H$200,7,FALSE()),"")</f>
        <v/>
      </c>
      <c r="Z364" s="10">
        <f>IF(OR($X364="",$Y364=""),"",$Y364-$X364)</f>
        <v/>
      </c>
      <c r="AA364" s="11">
        <f>IF(OR($X364="",$Y364=""),"",$X364/$Y364)</f>
        <v/>
      </c>
      <c r="AB364" s="10" t="inlineStr">
        <is>
          <t>10163.10147|FURADEIRA 20</t>
        </is>
      </c>
      <c r="AC364" s="10">
        <f>IF($B364="","","|"&amp;SUBSTITUTE(TRIM(SUBSTITUTE(SUBSTITUTE(SUBSTITUTE(SUBSTITUTE(SUBSTITUTE(SUBSTITUTE(SUBSTITUTE(SUBSTITUTE(SUBSTITUTE(SUBSTITUTE(SUBSTITUTE(SUBSTITUTE(SUBSTITUTE(SUBSTITUTE(TRIM($B364&amp;""),CHAR(10)," "),CHAR(13)," "),"."," "),";"," "),","," "),"/"," "),"+"," "),"-"," "),"  "," "),"  "," "),"  "," "),"  "," "),"  "," "),"  "," "))," ","|")&amp;"|")</f>
        <v/>
      </c>
      <c r="AD364" s="10">
        <f>TRIM($I364&amp;"")</f>
        <v/>
      </c>
    </row>
    <row r="365" ht="36" customHeight="1">
      <c r="A365" s="9" t="n">
        <v>46198</v>
      </c>
      <c r="B365" s="10" t="n">
        <v>10163.10147</v>
      </c>
      <c r="C365" s="10" t="inlineStr">
        <is>
          <t>33751 MULTIMOVEIS ESPORTAÇÃO</t>
        </is>
      </c>
      <c r="D365" s="10" t="inlineStr">
        <is>
          <t xml:space="preserve">FURADEIRA 20 </t>
        </is>
      </c>
      <c r="E365" s="10" t="n">
        <v>20052203</v>
      </c>
      <c r="F365" s="10" t="inlineStr">
        <is>
          <t>(6)BASE MENOR 446(220)X124X25 MDF-MESA ATHENAS1,20</t>
        </is>
      </c>
      <c r="G365" s="10" t="inlineStr">
        <is>
          <t>FURADEIRA 20</t>
        </is>
      </c>
      <c r="H365" s="10" t="inlineStr">
        <is>
          <t>FURADEIRA 20</t>
        </is>
      </c>
      <c r="I365" s="9" t="inlineStr">
        <is>
          <t>FURADEIRA 20</t>
        </is>
      </c>
      <c r="J365" s="9" t="n">
        <v>260</v>
      </c>
      <c r="K365" s="10">
        <f>IF($E365="","",IFERROR(INDEX('01_Cad_Pecas'!$H$2:$H$5000,MATCH($E365,'01_Cad_Pecas'!$D$2:$D$5000,0)),IFERROR(INDEX('01_Cad_Pecas'!$H$2:$H$5000,MATCH(VALUE($E365),'01_Cad_Pecas'!$D$2:$D$5000,0)),"")))</f>
        <v/>
      </c>
      <c r="L365" s="10">
        <f>IF($E365="","",IFERROR(INDEX('01_Cad_Pecas'!$I$2:$I$5000,MATCH($E365,'01_Cad_Pecas'!$D$2:$D$5000,0)),IFERROR(INDEX('01_Cad_Pecas'!$I$2:$I$5000,MATCH(VALUE($E365),'01_Cad_Pecas'!$D$2:$D$5000,0)),"")))</f>
        <v/>
      </c>
      <c r="M365" s="10">
        <f>IF(OR($J365="",$L365=""),"",IF($K365="",0,$K365)+$J365*$L365)</f>
        <v/>
      </c>
      <c r="N365" s="10" t="n">
        <v>46197</v>
      </c>
      <c r="O365" s="9" t="n">
        <v>260</v>
      </c>
      <c r="P365" s="10" t="n"/>
      <c r="Q365" s="10" t="n"/>
      <c r="R365" s="10">
        <f>IF(AND($P365&lt;&gt;"",$Q365&lt;&gt;""),($Q365-$P365)*1440,IF(AND($O365&lt;&gt;"",$L365&lt;&gt;""),IF($K365="",0,$K365)+$O365*$L365,""))</f>
        <v/>
      </c>
      <c r="S365" s="10" t="n"/>
      <c r="T365" s="10">
        <f>IF(OR($J365="",$O365=""),"",$O365/$J365)</f>
        <v/>
      </c>
      <c r="U365" s="10" t="n"/>
      <c r="V365" s="10">
        <f>IF($A365="","",IF(AND($A365&lt;&gt;"",NOT(OR($U365="Concluído",$U365="Concluido")),TODAY()&gt;$A365),"SIM","NÃO"))</f>
        <v/>
      </c>
      <c r="W365" s="10">
        <f>IF(OR($A365="",$I365="",$M365=""),"",SUMIFS($M$2:M365,$I$2:I365,$I365,$A$2:A365,$A365)-$M365)</f>
        <v/>
      </c>
      <c r="X365" s="10">
        <f>IF(OR($A365="",$I365=""),"",SUMIFS($M$2:$M$4922,$I$2:$I$4922,$I365,$A$2:$A$4922,$A365))</f>
        <v/>
      </c>
      <c r="Y365" s="10">
        <f>IFERROR(VLOOKUP($I365,'02_Cad_Maquinas'!$B$2:$H$200,7,FALSE()),"")</f>
        <v/>
      </c>
      <c r="Z365" s="10">
        <f>IF(OR($X365="",$Y365=""),"",$Y365-$X365)</f>
        <v/>
      </c>
      <c r="AA365" s="11">
        <f>IF(OR($X365="",$Y365=""),"",$X365/$Y365)</f>
        <v/>
      </c>
      <c r="AB365" s="10" t="inlineStr">
        <is>
          <t>10163.10147|FURADEIRA 20</t>
        </is>
      </c>
      <c r="AC365" s="10">
        <f>IF($B365="","","|"&amp;SUBSTITUTE(TRIM(SUBSTITUTE(SUBSTITUTE(SUBSTITUTE(SUBSTITUTE(SUBSTITUTE(SUBSTITUTE(SUBSTITUTE(SUBSTITUTE(SUBSTITUTE(SUBSTITUTE(SUBSTITUTE(SUBSTITUTE(SUBSTITUTE(SUBSTITUTE(TRIM($B365&amp;""),CHAR(10)," "),CHAR(13)," "),"."," "),";"," "),","," "),"/"," "),"+"," "),"-"," "),"  "," "),"  "," "),"  "," "),"  "," "),"  "," "),"  "," "))," ","|")&amp;"|")</f>
        <v/>
      </c>
      <c r="AD365" s="10">
        <f>TRIM($I365&amp;"")</f>
        <v/>
      </c>
    </row>
    <row r="366" ht="36" customHeight="1">
      <c r="A366" s="9" t="n">
        <v>46198</v>
      </c>
      <c r="B366" s="10" t="n">
        <v>10163.10147</v>
      </c>
      <c r="C366" s="10" t="inlineStr">
        <is>
          <t>33751 MULTIMOVEIS ESPORTAÇÃO</t>
        </is>
      </c>
      <c r="D366" s="10" t="inlineStr">
        <is>
          <t xml:space="preserve">FURADEIRA 20 </t>
        </is>
      </c>
      <c r="E366" s="10" t="n">
        <v>30006110</v>
      </c>
      <c r="F366" s="10" t="inlineStr">
        <is>
          <t>PE FRONTAL 430X(108)51X25 MDF (DIR) SANTIAGO NEW</t>
        </is>
      </c>
      <c r="G366" s="10" t="inlineStr">
        <is>
          <t>FURADEIRA 20</t>
        </is>
      </c>
      <c r="H366" s="10" t="inlineStr">
        <is>
          <t>FURADEIRA 20</t>
        </is>
      </c>
      <c r="I366" s="9" t="inlineStr">
        <is>
          <t>FURADEIRA 20</t>
        </is>
      </c>
      <c r="J366" s="9" t="n">
        <v>50</v>
      </c>
      <c r="K366" s="10">
        <f>IF($E366="","",IFERROR(INDEX('01_Cad_Pecas'!$H$2:$H$5000,MATCH($E366,'01_Cad_Pecas'!$D$2:$D$5000,0)),IFERROR(INDEX('01_Cad_Pecas'!$H$2:$H$5000,MATCH(VALUE($E366),'01_Cad_Pecas'!$D$2:$D$5000,0)),"")))</f>
        <v/>
      </c>
      <c r="L366" s="10">
        <f>IF($E366="","",IFERROR(INDEX('01_Cad_Pecas'!$I$2:$I$5000,MATCH($E366,'01_Cad_Pecas'!$D$2:$D$5000,0)),IFERROR(INDEX('01_Cad_Pecas'!$I$2:$I$5000,MATCH(VALUE($E366),'01_Cad_Pecas'!$D$2:$D$5000,0)),"")))</f>
        <v/>
      </c>
      <c r="M366" s="10">
        <f>IF(OR($J366="",$L366=""),"",IF($K366="",0,$K366)+$J366*$L366)</f>
        <v/>
      </c>
      <c r="N366" s="10" t="n">
        <v>46197</v>
      </c>
      <c r="O366" s="9" t="n">
        <v>50</v>
      </c>
      <c r="P366" s="10" t="n"/>
      <c r="Q366" s="10" t="n"/>
      <c r="R366" s="10">
        <f>IF(AND($P366&lt;&gt;"",$Q366&lt;&gt;""),($Q366-$P366)*1440,IF(AND($O366&lt;&gt;"",$L366&lt;&gt;""),IF($K366="",0,$K366)+$O366*$L366,""))</f>
        <v/>
      </c>
      <c r="S366" s="10" t="n"/>
      <c r="T366" s="10">
        <f>IF(OR($J366="",$O366=""),"",$O366/$J366)</f>
        <v/>
      </c>
      <c r="U366" s="10" t="n"/>
      <c r="V366" s="10">
        <f>IF($A366="","",IF(AND($A366&lt;&gt;"",NOT(OR($U366="Concluído",$U366="Concluido")),TODAY()&gt;$A366),"SIM","NÃO"))</f>
        <v/>
      </c>
      <c r="W366" s="10">
        <f>IF(OR($A366="",$I366="",$M366=""),"",SUMIFS($M$2:M366,$I$2:I366,$I366,$A$2:A366,$A366)-$M366)</f>
        <v/>
      </c>
      <c r="X366" s="10">
        <f>IF(OR($A366="",$I366=""),"",SUMIFS($M$2:$M$4922,$I$2:$I$4922,$I366,$A$2:$A$4922,$A366))</f>
        <v/>
      </c>
      <c r="Y366" s="10">
        <f>IFERROR(VLOOKUP($I366,'02_Cad_Maquinas'!$B$2:$H$200,7,FALSE()),"")</f>
        <v/>
      </c>
      <c r="Z366" s="10">
        <f>IF(OR($X366="",$Y366=""),"",$Y366-$X366)</f>
        <v/>
      </c>
      <c r="AA366" s="11">
        <f>IF(OR($X366="",$Y366=""),"",$X366/$Y366)</f>
        <v/>
      </c>
      <c r="AB366" s="10" t="inlineStr">
        <is>
          <t>10163.10147|FURADEIRA 20</t>
        </is>
      </c>
      <c r="AC366" s="10">
        <f>IF($B366="","","|"&amp;SUBSTITUTE(TRIM(SUBSTITUTE(SUBSTITUTE(SUBSTITUTE(SUBSTITUTE(SUBSTITUTE(SUBSTITUTE(SUBSTITUTE(SUBSTITUTE(SUBSTITUTE(SUBSTITUTE(SUBSTITUTE(SUBSTITUTE(SUBSTITUTE(SUBSTITUTE(TRIM($B366&amp;""),CHAR(10)," "),CHAR(13)," "),"."," "),";"," "),","," "),"/"," "),"+"," "),"-"," "),"  "," "),"  "," "),"  "," "),"  "," "),"  "," "),"  "," "))," ","|")&amp;"|")</f>
        <v/>
      </c>
      <c r="AD366" s="10">
        <f>TRIM($I366&amp;"")</f>
        <v/>
      </c>
    </row>
    <row r="367" ht="36" customHeight="1">
      <c r="A367" s="9" t="n">
        <v>46198</v>
      </c>
      <c r="B367" s="10" t="n">
        <v>10163.10147</v>
      </c>
      <c r="C367" s="10" t="inlineStr">
        <is>
          <t>33751 MULTIMOVEIS ESPORTAÇÃO</t>
        </is>
      </c>
      <c r="D367" s="10" t="inlineStr">
        <is>
          <t xml:space="preserve">FURADEIRA 20 </t>
        </is>
      </c>
      <c r="E367" s="10" t="n">
        <v>30006111</v>
      </c>
      <c r="F367" s="10" t="inlineStr">
        <is>
          <t>PE FRONTAL 430X(108)51X25MDF (ESQRD) SANTIAGO NEW</t>
        </is>
      </c>
      <c r="G367" s="10" t="inlineStr">
        <is>
          <t>FURADEIRA 20</t>
        </is>
      </c>
      <c r="H367" s="10" t="inlineStr">
        <is>
          <t>FURADEIRA 20</t>
        </is>
      </c>
      <c r="I367" s="9" t="inlineStr">
        <is>
          <t>FURADEIRA 20</t>
        </is>
      </c>
      <c r="J367" s="9" t="n">
        <v>50</v>
      </c>
      <c r="K367" s="10">
        <f>IF($E367="","",IFERROR(INDEX('01_Cad_Pecas'!$H$2:$H$5000,MATCH($E367,'01_Cad_Pecas'!$D$2:$D$5000,0)),IFERROR(INDEX('01_Cad_Pecas'!$H$2:$H$5000,MATCH(VALUE($E367),'01_Cad_Pecas'!$D$2:$D$5000,0)),"")))</f>
        <v/>
      </c>
      <c r="L367" s="10">
        <f>IF($E367="","",IFERROR(INDEX('01_Cad_Pecas'!$I$2:$I$5000,MATCH($E367,'01_Cad_Pecas'!$D$2:$D$5000,0)),IFERROR(INDEX('01_Cad_Pecas'!$I$2:$I$5000,MATCH(VALUE($E367),'01_Cad_Pecas'!$D$2:$D$5000,0)),"")))</f>
        <v/>
      </c>
      <c r="M367" s="10">
        <f>IF(OR($J367="",$L367=""),"",IF($K367="",0,$K367)+$J367*$L367)</f>
        <v/>
      </c>
      <c r="N367" s="10" t="n">
        <v>46197</v>
      </c>
      <c r="O367" s="9" t="n">
        <v>50</v>
      </c>
      <c r="P367" s="10" t="n"/>
      <c r="Q367" s="10" t="n"/>
      <c r="R367" s="10">
        <f>IF(AND($P367&lt;&gt;"",$Q367&lt;&gt;""),($Q367-$P367)*1440,IF(AND($O367&lt;&gt;"",$L367&lt;&gt;""),IF($K367="",0,$K367)+$O367*$L367,""))</f>
        <v/>
      </c>
      <c r="S367" s="10" t="n"/>
      <c r="T367" s="10">
        <f>IF(OR($J367="",$O367=""),"",$O367/$J367)</f>
        <v/>
      </c>
      <c r="U367" s="10" t="n"/>
      <c r="V367" s="10">
        <f>IF($A367="","",IF(AND($A367&lt;&gt;"",NOT(OR($U367="Concluído",$U367="Concluido")),TODAY()&gt;$A367),"SIM","NÃO"))</f>
        <v/>
      </c>
      <c r="W367" s="10">
        <f>IF(OR($A367="",$I367="",$M367=""),"",SUMIFS($M$2:M367,$I$2:I367,$I367,$A$2:A367,$A367)-$M367)</f>
        <v/>
      </c>
      <c r="X367" s="10">
        <f>IF(OR($A367="",$I367=""),"",SUMIFS($M$2:$M$4922,$I$2:$I$4922,$I367,$A$2:$A$4922,$A367))</f>
        <v/>
      </c>
      <c r="Y367" s="10">
        <f>IFERROR(VLOOKUP($I367,'02_Cad_Maquinas'!$B$2:$H$200,7,FALSE()),"")</f>
        <v/>
      </c>
      <c r="Z367" s="10">
        <f>IF(OR($X367="",$Y367=""),"",$Y367-$X367)</f>
        <v/>
      </c>
      <c r="AA367" s="11">
        <f>IF(OR($X367="",$Y367=""),"",$X367/$Y367)</f>
        <v/>
      </c>
      <c r="AB367" s="10" t="inlineStr">
        <is>
          <t>10163.10147|FURADEIRA 20</t>
        </is>
      </c>
      <c r="AC367" s="10">
        <f>IF($B367="","","|"&amp;SUBSTITUTE(TRIM(SUBSTITUTE(SUBSTITUTE(SUBSTITUTE(SUBSTITUTE(SUBSTITUTE(SUBSTITUTE(SUBSTITUTE(SUBSTITUTE(SUBSTITUTE(SUBSTITUTE(SUBSTITUTE(SUBSTITUTE(SUBSTITUTE(SUBSTITUTE(TRIM($B367&amp;""),CHAR(10)," "),CHAR(13)," "),"."," "),";"," "),","," "),"/"," "),"+"," "),"-"," "),"  "," "),"  "," "),"  "," "),"  "," "),"  "," "),"  "," "))," ","|")&amp;"|")</f>
        <v/>
      </c>
      <c r="AD367" s="10">
        <f>TRIM($I367&amp;"")</f>
        <v/>
      </c>
    </row>
    <row r="368" ht="24" customHeight="1">
      <c r="A368" s="9" t="n">
        <v>46199</v>
      </c>
      <c r="B368" s="10" t="n">
        <v>10179</v>
      </c>
      <c r="C368" s="10" t="n"/>
      <c r="D368" s="10" t="inlineStr">
        <is>
          <t xml:space="preserve">FURADEIRA 20 </t>
        </is>
      </c>
      <c r="E368" s="10" t="n">
        <v>20014001</v>
      </c>
      <c r="F368" s="10" t="inlineStr">
        <is>
          <t>LAT BASE EXTERNA 778X453X12 MDP - MESA DAKAR</t>
        </is>
      </c>
      <c r="G368" s="10" t="inlineStr">
        <is>
          <t>FURADEIRA 20</t>
        </is>
      </c>
      <c r="H368" s="10" t="inlineStr">
        <is>
          <t>FURADEIRA 20</t>
        </is>
      </c>
      <c r="I368" s="10" t="inlineStr">
        <is>
          <t>FURADEIRA 20</t>
        </is>
      </c>
      <c r="J368" s="9" t="n">
        <v>10</v>
      </c>
      <c r="K368" s="10">
        <f>IF($E368="","",IFERROR(INDEX('01_Cad_Pecas'!$H$2:$H$5000,MATCH($E368,'01_Cad_Pecas'!$D$2:$D$5000,0)),IFERROR(INDEX('01_Cad_Pecas'!$H$2:$H$5000,MATCH(VALUE($E368),'01_Cad_Pecas'!$D$2:$D$5000,0)),"")))</f>
        <v/>
      </c>
      <c r="L368" s="10">
        <f>IF($E368="","",IFERROR(INDEX('01_Cad_Pecas'!$I$2:$I$5000,MATCH($E368,'01_Cad_Pecas'!$D$2:$D$5000,0)),IFERROR(INDEX('01_Cad_Pecas'!$I$2:$I$5000,MATCH(VALUE($E368),'01_Cad_Pecas'!$D$2:$D$5000,0)),"")))</f>
        <v/>
      </c>
      <c r="M368" s="10">
        <f>IF(OR($J368="",$L368=""),"",IF($K368="",0,$K368)+$J368*$L368)</f>
        <v/>
      </c>
      <c r="N368" s="10" t="n">
        <v>46199</v>
      </c>
      <c r="O368" s="9" t="n">
        <v>10</v>
      </c>
      <c r="P368" s="10" t="n"/>
      <c r="Q368" s="10" t="n"/>
      <c r="R368" s="10">
        <f>IF(AND($P368&lt;&gt;"",$Q368&lt;&gt;""),($Q368-$P368)*1440,IF(AND($O368&lt;&gt;"",$L368&lt;&gt;""),IF($K368="",0,$K368)+$O368*$L368,""))</f>
        <v/>
      </c>
      <c r="S368" s="10" t="n"/>
      <c r="T368" s="10">
        <f>IF(OR($J368="",$O368=""),"",$O368/$J368)</f>
        <v/>
      </c>
      <c r="U368" s="10" t="n"/>
      <c r="V368" s="10">
        <f>IF($A368="","",IF(AND($A368&lt;&gt;"",NOT(OR($U368="Concluído",$U368="Concluido")),TODAY()&gt;$A368),"SIM","NÃO"))</f>
        <v/>
      </c>
      <c r="W368" s="10">
        <f>IF(OR($A368="",$I368="",$M368=""),"",SUMIFS($M$2:M368,$I$2:I368,$I368,$A$2:A368,$A368)-$M368)</f>
        <v/>
      </c>
      <c r="X368" s="10">
        <f>IF(OR($A368="",$I368=""),"",SUMIFS($M$2:$M$4922,$I$2:$I$4922,$I368,$A$2:$A$4922,$A368))</f>
        <v/>
      </c>
      <c r="Y368" s="10">
        <f>IFERROR(VLOOKUP($I368,'02_Cad_Maquinas'!$B$2:$H$200,7,FALSE()),"")</f>
        <v/>
      </c>
      <c r="Z368" s="10">
        <f>IF(OR($X368="",$Y368=""),"",$Y368-$X368)</f>
        <v/>
      </c>
      <c r="AA368" s="11">
        <f>IF(OR($X368="",$Y368=""),"",$X368/$Y368)</f>
        <v/>
      </c>
      <c r="AB368" s="10" t="n"/>
      <c r="AC368" s="10">
        <f>IF($B368="","","|"&amp;SUBSTITUTE(TRIM(SUBSTITUTE(SUBSTITUTE(SUBSTITUTE(SUBSTITUTE(SUBSTITUTE(SUBSTITUTE(SUBSTITUTE(SUBSTITUTE(SUBSTITUTE(SUBSTITUTE(SUBSTITUTE(SUBSTITUTE(SUBSTITUTE(SUBSTITUTE(TRIM($B368&amp;""),CHAR(10)," "),CHAR(13)," "),"."," "),";"," "),","," "),"/"," "),"+"," "),"-"," "),"  "," "),"  "," "),"  "," "),"  "," "),"  "," "),"  "," "))," ","|")&amp;"|")</f>
        <v/>
      </c>
      <c r="AD368" s="10">
        <f>TRIM($I368&amp;"")</f>
        <v/>
      </c>
    </row>
    <row r="369" ht="24" customHeight="1">
      <c r="A369" s="9" t="n">
        <v>46199</v>
      </c>
      <c r="B369" s="10" t="n">
        <v>10179</v>
      </c>
      <c r="C369" s="10" t="n"/>
      <c r="D369" s="10" t="inlineStr">
        <is>
          <t xml:space="preserve">FURADEIRA 20 </t>
        </is>
      </c>
      <c r="E369" s="10" t="n">
        <v>20052004</v>
      </c>
      <c r="F369" s="10" t="inlineStr">
        <is>
          <t>(3) APOIO TAMPO 540X386X12 MDP - MESA ATHENAS</t>
        </is>
      </c>
      <c r="G369" s="10" t="inlineStr">
        <is>
          <t>FURADEIRA 20</t>
        </is>
      </c>
      <c r="H369" s="10" t="inlineStr">
        <is>
          <t>FURADEIRA 20</t>
        </is>
      </c>
      <c r="I369" s="10" t="inlineStr">
        <is>
          <t>FURADEIRA 20</t>
        </is>
      </c>
      <c r="J369" s="9" t="n">
        <v>1</v>
      </c>
      <c r="K369" s="10">
        <f>IF($E369="","",IFERROR(INDEX('01_Cad_Pecas'!$H$2:$H$5000,MATCH($E369,'01_Cad_Pecas'!$D$2:$D$5000,0)),IFERROR(INDEX('01_Cad_Pecas'!$H$2:$H$5000,MATCH(VALUE($E369),'01_Cad_Pecas'!$D$2:$D$5000,0)),"")))</f>
        <v/>
      </c>
      <c r="L369" s="10">
        <f>IF($E369="","",IFERROR(INDEX('01_Cad_Pecas'!$I$2:$I$5000,MATCH($E369,'01_Cad_Pecas'!$D$2:$D$5000,0)),IFERROR(INDEX('01_Cad_Pecas'!$I$2:$I$5000,MATCH(VALUE($E369),'01_Cad_Pecas'!$D$2:$D$5000,0)),"")))</f>
        <v/>
      </c>
      <c r="M369" s="10">
        <f>IF(OR($J369="",$L369=""),"",IF($K369="",0,$K369)+$J369*$L369)</f>
        <v/>
      </c>
      <c r="N369" s="10" t="n">
        <v>46199</v>
      </c>
      <c r="O369" s="9" t="n">
        <v>1</v>
      </c>
      <c r="P369" s="10" t="n"/>
      <c r="Q369" s="10" t="n"/>
      <c r="R369" s="10">
        <f>IF(AND($P369&lt;&gt;"",$Q369&lt;&gt;""),($Q369-$P369)*1440,IF(AND($O369&lt;&gt;"",$L369&lt;&gt;""),IF($K369="",0,$K369)+$O369*$L369,""))</f>
        <v/>
      </c>
      <c r="S369" s="10" t="n"/>
      <c r="T369" s="10">
        <f>IF(OR($J369="",$O369=""),"",$O369/$J369)</f>
        <v/>
      </c>
      <c r="U369" s="10" t="n"/>
      <c r="V369" s="10">
        <f>IF($A369="","",IF(AND($A369&lt;&gt;"",NOT(OR($U369="Concluído",$U369="Concluido")),TODAY()&gt;$A369),"SIM","NÃO"))</f>
        <v/>
      </c>
      <c r="W369" s="10">
        <f>IF(OR($A369="",$I369="",$M369=""),"",SUMIFS($M$2:M369,$I$2:I369,$I369,$A$2:A369,$A369)-$M369)</f>
        <v/>
      </c>
      <c r="X369" s="10">
        <f>IF(OR($A369="",$I369=""),"",SUMIFS($M$2:$M$4922,$I$2:$I$4922,$I369,$A$2:$A$4922,$A369))</f>
        <v/>
      </c>
      <c r="Y369" s="10">
        <f>IFERROR(VLOOKUP($I369,'02_Cad_Maquinas'!$B$2:$H$200,7,FALSE()),"")</f>
        <v/>
      </c>
      <c r="Z369" s="10">
        <f>IF(OR($X369="",$Y369=""),"",$Y369-$X369)</f>
        <v/>
      </c>
      <c r="AA369" s="11">
        <f>IF(OR($X369="",$Y369=""),"",$X369/$Y369)</f>
        <v/>
      </c>
      <c r="AB369" s="10" t="n"/>
      <c r="AC369" s="10">
        <f>IF($B369="","","|"&amp;SUBSTITUTE(TRIM(SUBSTITUTE(SUBSTITUTE(SUBSTITUTE(SUBSTITUTE(SUBSTITUTE(SUBSTITUTE(SUBSTITUTE(SUBSTITUTE(SUBSTITUTE(SUBSTITUTE(SUBSTITUTE(SUBSTITUTE(SUBSTITUTE(SUBSTITUTE(TRIM($B369&amp;""),CHAR(10)," "),CHAR(13)," "),"."," "),";"," "),","," "),"/"," "),"+"," "),"-"," "),"  "," "),"  "," "),"  "," "),"  "," "),"  "," "),"  "," "))," ","|")&amp;"|")</f>
        <v/>
      </c>
      <c r="AD369" s="10">
        <f>TRIM($I369&amp;"")</f>
        <v/>
      </c>
    </row>
    <row r="370" ht="24" customHeight="1">
      <c r="A370" s="9" t="n">
        <v>46199</v>
      </c>
      <c r="B370" s="10" t="n">
        <v>10179</v>
      </c>
      <c r="C370" s="10" t="n"/>
      <c r="D370" s="10" t="inlineStr">
        <is>
          <t xml:space="preserve">FURADEIRA 20 </t>
        </is>
      </c>
      <c r="E370" s="10" t="n">
        <v>30124003</v>
      </c>
      <c r="F370" s="10" t="inlineStr">
        <is>
          <t>(4) APOIO TAMPO 680X452X12 MDP - BASE DUBLIN</t>
        </is>
      </c>
      <c r="G370" s="10" t="inlineStr">
        <is>
          <t>FURADEIRA 20</t>
        </is>
      </c>
      <c r="H370" s="10" t="inlineStr">
        <is>
          <t>FURADEIRA 20</t>
        </is>
      </c>
      <c r="I370" s="10" t="inlineStr">
        <is>
          <t>FURADEIRA 20</t>
        </is>
      </c>
      <c r="J370" s="9" t="n">
        <v>25</v>
      </c>
      <c r="K370" s="10">
        <f>IF($E370="","",IFERROR(INDEX('01_Cad_Pecas'!$H$2:$H$5000,MATCH($E370,'01_Cad_Pecas'!$D$2:$D$5000,0)),IFERROR(INDEX('01_Cad_Pecas'!$H$2:$H$5000,MATCH(VALUE($E370),'01_Cad_Pecas'!$D$2:$D$5000,0)),"")))</f>
        <v/>
      </c>
      <c r="L370" s="10">
        <f>IF($E370="","",IFERROR(INDEX('01_Cad_Pecas'!$I$2:$I$5000,MATCH($E370,'01_Cad_Pecas'!$D$2:$D$5000,0)),IFERROR(INDEX('01_Cad_Pecas'!$I$2:$I$5000,MATCH(VALUE($E370),'01_Cad_Pecas'!$D$2:$D$5000,0)),"")))</f>
        <v/>
      </c>
      <c r="M370" s="10">
        <f>IF(OR($J370="",$L370=""),"",IF($K370="",0,$K370)+$J370*$L370)</f>
        <v/>
      </c>
      <c r="N370" s="10" t="n">
        <v>46199</v>
      </c>
      <c r="O370" s="9" t="n">
        <v>25</v>
      </c>
      <c r="P370" s="10" t="n"/>
      <c r="Q370" s="10" t="n"/>
      <c r="R370" s="10">
        <f>IF(AND($P370&lt;&gt;"",$Q370&lt;&gt;""),($Q370-$P370)*1440,IF(AND($O370&lt;&gt;"",$L370&lt;&gt;""),IF($K370="",0,$K370)+$O370*$L370,""))</f>
        <v/>
      </c>
      <c r="S370" s="10" t="n"/>
      <c r="T370" s="10">
        <f>IF(OR($J370="",$O370=""),"",$O370/$J370)</f>
        <v/>
      </c>
      <c r="U370" s="10" t="n"/>
      <c r="V370" s="10">
        <f>IF($A370="","",IF(AND($A370&lt;&gt;"",NOT(OR($U370="Concluído",$U370="Concluido")),TODAY()&gt;$A370),"SIM","NÃO"))</f>
        <v/>
      </c>
      <c r="W370" s="10">
        <f>IF(OR($A370="",$I370="",$M370=""),"",SUMIFS($M$2:M370,$I$2:I370,$I370,$A$2:A370,$A370)-$M370)</f>
        <v/>
      </c>
      <c r="X370" s="10">
        <f>IF(OR($A370="",$I370=""),"",SUMIFS($M$2:$M$4922,$I$2:$I$4922,$I370,$A$2:$A$4922,$A370))</f>
        <v/>
      </c>
      <c r="Y370" s="10">
        <f>IFERROR(VLOOKUP($I370,'02_Cad_Maquinas'!$B$2:$H$200,7,FALSE()),"")</f>
        <v/>
      </c>
      <c r="Z370" s="10">
        <f>IF(OR($X370="",$Y370=""),"",$Y370-$X370)</f>
        <v/>
      </c>
      <c r="AA370" s="11">
        <f>IF(OR($X370="",$Y370=""),"",$X370/$Y370)</f>
        <v/>
      </c>
      <c r="AB370" s="10" t="n"/>
      <c r="AC370" s="10">
        <f>IF($B370="","","|"&amp;SUBSTITUTE(TRIM(SUBSTITUTE(SUBSTITUTE(SUBSTITUTE(SUBSTITUTE(SUBSTITUTE(SUBSTITUTE(SUBSTITUTE(SUBSTITUTE(SUBSTITUTE(SUBSTITUTE(SUBSTITUTE(SUBSTITUTE(SUBSTITUTE(SUBSTITUTE(TRIM($B370&amp;""),CHAR(10)," "),CHAR(13)," "),"."," "),";"," "),","," "),"/"," "),"+"," "),"-"," "),"  "," "),"  "," "),"  "," "),"  "," "),"  "," "),"  "," "))," ","|")&amp;"|")</f>
        <v/>
      </c>
      <c r="AD370" s="10">
        <f>TRIM($I370&amp;"")</f>
        <v/>
      </c>
    </row>
    <row r="371" ht="24" customHeight="1">
      <c r="A371" s="9" t="n">
        <v>46199</v>
      </c>
      <c r="B371" s="10" t="n">
        <v>10179</v>
      </c>
      <c r="C371" s="10" t="n"/>
      <c r="D371" s="10" t="inlineStr">
        <is>
          <t xml:space="preserve">FURADEIRA 20 </t>
        </is>
      </c>
      <c r="E371" s="10" t="n">
        <v>20012405</v>
      </c>
      <c r="F371" s="10" t="inlineStr">
        <is>
          <t>(2) TRAVESSA MAIOR 1030X100X15 MDP-MESA MIAMI 1,20</t>
        </is>
      </c>
      <c r="G371" s="10" t="inlineStr">
        <is>
          <t>FURADEIRA 20</t>
        </is>
      </c>
      <c r="H371" s="10" t="inlineStr">
        <is>
          <t>FURADEIRA 20</t>
        </is>
      </c>
      <c r="I371" s="10" t="inlineStr">
        <is>
          <t>FURADEIRA 20</t>
        </is>
      </c>
      <c r="J371" s="9" t="n">
        <v>4</v>
      </c>
      <c r="K371" s="10">
        <f>IF($E371="","",IFERROR(INDEX('01_Cad_Pecas'!$H$2:$H$5000,MATCH($E371,'01_Cad_Pecas'!$D$2:$D$5000,0)),IFERROR(INDEX('01_Cad_Pecas'!$H$2:$H$5000,MATCH(VALUE($E371),'01_Cad_Pecas'!$D$2:$D$5000,0)),"")))</f>
        <v/>
      </c>
      <c r="L371" s="10">
        <f>IF($E371="","",IFERROR(INDEX('01_Cad_Pecas'!$I$2:$I$5000,MATCH($E371,'01_Cad_Pecas'!$D$2:$D$5000,0)),IFERROR(INDEX('01_Cad_Pecas'!$I$2:$I$5000,MATCH(VALUE($E371),'01_Cad_Pecas'!$D$2:$D$5000,0)),"")))</f>
        <v/>
      </c>
      <c r="M371" s="10">
        <f>IF(OR($J371="",$L371=""),"",IF($K371="",0,$K371)+$J371*$L371)</f>
        <v/>
      </c>
      <c r="N371" s="10" t="n">
        <v>46199</v>
      </c>
      <c r="O371" s="9" t="n">
        <v>4</v>
      </c>
      <c r="P371" s="10" t="n"/>
      <c r="Q371" s="10" t="n"/>
      <c r="R371" s="10">
        <f>IF(AND($P371&lt;&gt;"",$Q371&lt;&gt;""),($Q371-$P371)*1440,IF(AND($O371&lt;&gt;"",$L371&lt;&gt;""),IF($K371="",0,$K371)+$O371*$L371,""))</f>
        <v/>
      </c>
      <c r="S371" s="10" t="n"/>
      <c r="T371" s="10">
        <f>IF(OR($J371="",$O371=""),"",$O371/$J371)</f>
        <v/>
      </c>
      <c r="U371" s="10" t="n"/>
      <c r="V371" s="10">
        <f>IF($A371="","",IF(AND($A371&lt;&gt;"",NOT(OR($U371="Concluído",$U371="Concluido")),TODAY()&gt;$A371),"SIM","NÃO"))</f>
        <v/>
      </c>
      <c r="W371" s="10">
        <f>IF(OR($A371="",$I371="",$M371=""),"",SUMIFS($M$2:M371,$I$2:I371,$I371,$A$2:A371,$A371)-$M371)</f>
        <v/>
      </c>
      <c r="X371" s="10">
        <f>IF(OR($A371="",$I371=""),"",SUMIFS($M$2:$M$4922,$I$2:$I$4922,$I371,$A$2:$A$4922,$A371))</f>
        <v/>
      </c>
      <c r="Y371" s="10">
        <f>IFERROR(VLOOKUP($I371,'02_Cad_Maquinas'!$B$2:$H$200,7,FALSE()),"")</f>
        <v/>
      </c>
      <c r="Z371" s="10">
        <f>IF(OR($X371="",$Y371=""),"",$Y371-$X371)</f>
        <v/>
      </c>
      <c r="AA371" s="11">
        <f>IF(OR($X371="",$Y371=""),"",$X371/$Y371)</f>
        <v/>
      </c>
      <c r="AB371" s="10" t="n"/>
      <c r="AC371" s="10">
        <f>IF($B371="","","|"&amp;SUBSTITUTE(TRIM(SUBSTITUTE(SUBSTITUTE(SUBSTITUTE(SUBSTITUTE(SUBSTITUTE(SUBSTITUTE(SUBSTITUTE(SUBSTITUTE(SUBSTITUTE(SUBSTITUTE(SUBSTITUTE(SUBSTITUTE(SUBSTITUTE(SUBSTITUTE(TRIM($B371&amp;""),CHAR(10)," "),CHAR(13)," "),"."," "),";"," "),","," "),"/"," "),"+"," "),"-"," "),"  "," "),"  "," "),"  "," "),"  "," "),"  "," "),"  "," "))," ","|")&amp;"|")</f>
        <v/>
      </c>
      <c r="AD371" s="10">
        <f>TRIM($I371&amp;"")</f>
        <v/>
      </c>
    </row>
    <row r="372" ht="24" customHeight="1">
      <c r="A372" s="9" t="n">
        <v>46199</v>
      </c>
      <c r="B372" s="10" t="n">
        <v>10179</v>
      </c>
      <c r="C372" s="10" t="n"/>
      <c r="D372" s="10" t="inlineStr">
        <is>
          <t xml:space="preserve">FURADEIRA 20 </t>
        </is>
      </c>
      <c r="E372" s="10" t="n">
        <v>20013107</v>
      </c>
      <c r="F372" s="10" t="inlineStr">
        <is>
          <t>(3) TRAV.MENOR 610X100X15 MDP-MESA MIAMI 1,37X0,80</t>
        </is>
      </c>
      <c r="G372" s="10" t="inlineStr">
        <is>
          <t>FURADEIRA 20</t>
        </is>
      </c>
      <c r="H372" s="10" t="inlineStr">
        <is>
          <t>FURADEIRA 20</t>
        </is>
      </c>
      <c r="I372" s="10" t="inlineStr">
        <is>
          <t>FURADEIRA 20</t>
        </is>
      </c>
      <c r="J372" s="9" t="n">
        <v>4</v>
      </c>
      <c r="K372" s="10">
        <f>IF($E372="","",IFERROR(INDEX('01_Cad_Pecas'!$H$2:$H$5000,MATCH($E372,'01_Cad_Pecas'!$D$2:$D$5000,0)),IFERROR(INDEX('01_Cad_Pecas'!$H$2:$H$5000,MATCH(VALUE($E372),'01_Cad_Pecas'!$D$2:$D$5000,0)),"")))</f>
        <v/>
      </c>
      <c r="L372" s="10">
        <f>IF($E372="","",IFERROR(INDEX('01_Cad_Pecas'!$I$2:$I$5000,MATCH($E372,'01_Cad_Pecas'!$D$2:$D$5000,0)),IFERROR(INDEX('01_Cad_Pecas'!$I$2:$I$5000,MATCH(VALUE($E372),'01_Cad_Pecas'!$D$2:$D$5000,0)),"")))</f>
        <v/>
      </c>
      <c r="M372" s="10">
        <f>IF(OR($J372="",$L372=""),"",IF($K372="",0,$K372)+$J372*$L372)</f>
        <v/>
      </c>
      <c r="N372" s="10" t="n">
        <v>46199</v>
      </c>
      <c r="O372" s="9" t="n">
        <v>4</v>
      </c>
      <c r="P372" s="10" t="n"/>
      <c r="Q372" s="10" t="n"/>
      <c r="R372" s="10">
        <f>IF(AND($P372&lt;&gt;"",$Q372&lt;&gt;""),($Q372-$P372)*1440,IF(AND($O372&lt;&gt;"",$L372&lt;&gt;""),IF($K372="",0,$K372)+$O372*$L372,""))</f>
        <v/>
      </c>
      <c r="S372" s="10" t="n"/>
      <c r="T372" s="10">
        <f>IF(OR($J372="",$O372=""),"",$O372/$J372)</f>
        <v/>
      </c>
      <c r="U372" s="10" t="n"/>
      <c r="V372" s="10">
        <f>IF($A372="","",IF(AND($A372&lt;&gt;"",NOT(OR($U372="Concluído",$U372="Concluido")),TODAY()&gt;$A372),"SIM","NÃO"))</f>
        <v/>
      </c>
      <c r="W372" s="10">
        <f>IF(OR($A372="",$I372="",$M372=""),"",SUMIFS($M$2:M372,$I$2:I372,$I372,$A$2:A372,$A372)-$M372)</f>
        <v/>
      </c>
      <c r="X372" s="10">
        <f>IF(OR($A372="",$I372=""),"",SUMIFS($M$2:$M$4922,$I$2:$I$4922,$I372,$A$2:$A$4922,$A372))</f>
        <v/>
      </c>
      <c r="Y372" s="10">
        <f>IFERROR(VLOOKUP($I372,'02_Cad_Maquinas'!$B$2:$H$200,7,FALSE()),"")</f>
        <v/>
      </c>
      <c r="Z372" s="10">
        <f>IF(OR($X372="",$Y372=""),"",$Y372-$X372)</f>
        <v/>
      </c>
      <c r="AA372" s="11">
        <f>IF(OR($X372="",$Y372=""),"",$X372/$Y372)</f>
        <v/>
      </c>
      <c r="AB372" s="10" t="n"/>
      <c r="AC372" s="10">
        <f>IF($B372="","","|"&amp;SUBSTITUTE(TRIM(SUBSTITUTE(SUBSTITUTE(SUBSTITUTE(SUBSTITUTE(SUBSTITUTE(SUBSTITUTE(SUBSTITUTE(SUBSTITUTE(SUBSTITUTE(SUBSTITUTE(SUBSTITUTE(SUBSTITUTE(SUBSTITUTE(SUBSTITUTE(TRIM($B372&amp;""),CHAR(10)," "),CHAR(13)," "),"."," "),";"," "),","," "),"/"," "),"+"," "),"-"," "),"  "," "),"  "," "),"  "," "),"  "," "),"  "," "),"  "," "))," ","|")&amp;"|")</f>
        <v/>
      </c>
      <c r="AD372" s="10">
        <f>TRIM($I372&amp;"")</f>
        <v/>
      </c>
    </row>
    <row r="373" ht="24" customHeight="1">
      <c r="A373" s="9" t="n">
        <v>46199</v>
      </c>
      <c r="B373" s="10" t="n">
        <v>10179</v>
      </c>
      <c r="C373" s="10" t="n"/>
      <c r="D373" s="10" t="inlineStr">
        <is>
          <t xml:space="preserve">FURADEIRA 20 </t>
        </is>
      </c>
      <c r="E373" s="10" t="n">
        <v>20014202</v>
      </c>
      <c r="F373" s="10" t="inlineStr">
        <is>
          <t>LAT MENOR BASE INTERNA 765X350X15 MDP - DAKAR 1,60</t>
        </is>
      </c>
      <c r="G373" s="10" t="inlineStr">
        <is>
          <t>FURADEIRA 20</t>
        </is>
      </c>
      <c r="H373" s="10" t="inlineStr">
        <is>
          <t>FURADEIRA 20</t>
        </is>
      </c>
      <c r="I373" s="10" t="inlineStr">
        <is>
          <t>FURADEIRA 20</t>
        </is>
      </c>
      <c r="J373" s="9" t="n">
        <v>10</v>
      </c>
      <c r="K373" s="10">
        <f>IF($E373="","",IFERROR(INDEX('01_Cad_Pecas'!$H$2:$H$5000,MATCH($E373,'01_Cad_Pecas'!$D$2:$D$5000,0)),IFERROR(INDEX('01_Cad_Pecas'!$H$2:$H$5000,MATCH(VALUE($E373),'01_Cad_Pecas'!$D$2:$D$5000,0)),"")))</f>
        <v/>
      </c>
      <c r="L373" s="10">
        <f>IF($E373="","",IFERROR(INDEX('01_Cad_Pecas'!$I$2:$I$5000,MATCH($E373,'01_Cad_Pecas'!$D$2:$D$5000,0)),IFERROR(INDEX('01_Cad_Pecas'!$I$2:$I$5000,MATCH(VALUE($E373),'01_Cad_Pecas'!$D$2:$D$5000,0)),"")))</f>
        <v/>
      </c>
      <c r="M373" s="10">
        <f>IF(OR($J373="",$L373=""),"",IF($K373="",0,$K373)+$J373*$L373)</f>
        <v/>
      </c>
      <c r="N373" s="10" t="n">
        <v>46199</v>
      </c>
      <c r="O373" s="9" t="n">
        <v>10</v>
      </c>
      <c r="P373" s="10" t="n"/>
      <c r="Q373" s="10" t="n"/>
      <c r="R373" s="10">
        <f>IF(AND($P373&lt;&gt;"",$Q373&lt;&gt;""),($Q373-$P373)*1440,IF(AND($O373&lt;&gt;"",$L373&lt;&gt;""),IF($K373="",0,$K373)+$O373*$L373,""))</f>
        <v/>
      </c>
      <c r="S373" s="10" t="n"/>
      <c r="T373" s="10">
        <f>IF(OR($J373="",$O373=""),"",$O373/$J373)</f>
        <v/>
      </c>
      <c r="U373" s="10" t="n"/>
      <c r="V373" s="10">
        <f>IF($A373="","",IF(AND($A373&lt;&gt;"",NOT(OR($U373="Concluído",$U373="Concluido")),TODAY()&gt;$A373),"SIM","NÃO"))</f>
        <v/>
      </c>
      <c r="W373" s="10">
        <f>IF(OR($A373="",$I373="",$M373=""),"",SUMIFS($M$2:M373,$I$2:I373,$I373,$A$2:A373,$A373)-$M373)</f>
        <v/>
      </c>
      <c r="X373" s="10">
        <f>IF(OR($A373="",$I373=""),"",SUMIFS($M$2:$M$4922,$I$2:$I$4922,$I373,$A$2:$A$4922,$A373))</f>
        <v/>
      </c>
      <c r="Y373" s="10">
        <f>IFERROR(VLOOKUP($I373,'02_Cad_Maquinas'!$B$2:$H$200,7,FALSE()),"")</f>
        <v/>
      </c>
      <c r="Z373" s="10">
        <f>IF(OR($X373="",$Y373=""),"",$Y373-$X373)</f>
        <v/>
      </c>
      <c r="AA373" s="11">
        <f>IF(OR($X373="",$Y373=""),"",$X373/$Y373)</f>
        <v/>
      </c>
      <c r="AB373" s="10" t="n"/>
      <c r="AC373" s="10">
        <f>IF($B373="","","|"&amp;SUBSTITUTE(TRIM(SUBSTITUTE(SUBSTITUTE(SUBSTITUTE(SUBSTITUTE(SUBSTITUTE(SUBSTITUTE(SUBSTITUTE(SUBSTITUTE(SUBSTITUTE(SUBSTITUTE(SUBSTITUTE(SUBSTITUTE(SUBSTITUTE(SUBSTITUTE(TRIM($B373&amp;""),CHAR(10)," "),CHAR(13)," "),"."," "),";"," "),","," "),"/"," "),"+"," "),"-"," "),"  "," "),"  "," "),"  "," "),"  "," "),"  "," "),"  "," "))," ","|")&amp;"|")</f>
        <v/>
      </c>
      <c r="AD373" s="10">
        <f>TRIM($I373&amp;"")</f>
        <v/>
      </c>
    </row>
    <row r="374" ht="24" customHeight="1">
      <c r="A374" s="9" t="n">
        <v>46199</v>
      </c>
      <c r="B374" s="10" t="n">
        <v>10179</v>
      </c>
      <c r="C374" s="10" t="n"/>
      <c r="D374" s="10" t="inlineStr">
        <is>
          <t xml:space="preserve">FURADEIRA 20 </t>
        </is>
      </c>
      <c r="E374" s="10" t="n">
        <v>20014203</v>
      </c>
      <c r="F374" s="10" t="inlineStr">
        <is>
          <t>LAT MAIOR BASE INTERNA 913X348X15 MDP - DAKAR 1,60</t>
        </is>
      </c>
      <c r="G374" s="10" t="inlineStr">
        <is>
          <t>FURADEIRA 20</t>
        </is>
      </c>
      <c r="H374" s="10" t="inlineStr">
        <is>
          <t>FURADEIRA 20</t>
        </is>
      </c>
      <c r="I374" s="10" t="inlineStr">
        <is>
          <t>FURADEIRA 20</t>
        </is>
      </c>
      <c r="J374" s="9" t="n">
        <v>10</v>
      </c>
      <c r="K374" s="10">
        <f>IF($E374="","",IFERROR(INDEX('01_Cad_Pecas'!$H$2:$H$5000,MATCH($E374,'01_Cad_Pecas'!$D$2:$D$5000,0)),IFERROR(INDEX('01_Cad_Pecas'!$H$2:$H$5000,MATCH(VALUE($E374),'01_Cad_Pecas'!$D$2:$D$5000,0)),"")))</f>
        <v/>
      </c>
      <c r="L374" s="10">
        <f>IF($E374="","",IFERROR(INDEX('01_Cad_Pecas'!$I$2:$I$5000,MATCH($E374,'01_Cad_Pecas'!$D$2:$D$5000,0)),IFERROR(INDEX('01_Cad_Pecas'!$I$2:$I$5000,MATCH(VALUE($E374),'01_Cad_Pecas'!$D$2:$D$5000,0)),"")))</f>
        <v/>
      </c>
      <c r="M374" s="10">
        <f>IF(OR($J374="",$L374=""),"",IF($K374="",0,$K374)+$J374*$L374)</f>
        <v/>
      </c>
      <c r="N374" s="10" t="n">
        <v>46199</v>
      </c>
      <c r="O374" s="9" t="n">
        <v>10</v>
      </c>
      <c r="P374" s="10" t="n"/>
      <c r="Q374" s="10" t="n"/>
      <c r="R374" s="10">
        <f>IF(AND($P374&lt;&gt;"",$Q374&lt;&gt;""),($Q374-$P374)*1440,IF(AND($O374&lt;&gt;"",$L374&lt;&gt;""),IF($K374="",0,$K374)+$O374*$L374,""))</f>
        <v/>
      </c>
      <c r="S374" s="10" t="n"/>
      <c r="T374" s="10">
        <f>IF(OR($J374="",$O374=""),"",$O374/$J374)</f>
        <v/>
      </c>
      <c r="U374" s="10" t="n"/>
      <c r="V374" s="10">
        <f>IF($A374="","",IF(AND($A374&lt;&gt;"",NOT(OR($U374="Concluído",$U374="Concluido")),TODAY()&gt;$A374),"SIM","NÃO"))</f>
        <v/>
      </c>
      <c r="W374" s="10">
        <f>IF(OR($A374="",$I374="",$M374=""),"",SUMIFS($M$2:M374,$I$2:I374,$I374,$A$2:A374,$A374)-$M374)</f>
        <v/>
      </c>
      <c r="X374" s="10">
        <f>IF(OR($A374="",$I374=""),"",SUMIFS($M$2:$M$4922,$I$2:$I$4922,$I374,$A$2:$A$4922,$A374))</f>
        <v/>
      </c>
      <c r="Y374" s="10">
        <f>IFERROR(VLOOKUP($I374,'02_Cad_Maquinas'!$B$2:$H$200,7,FALSE()),"")</f>
        <v/>
      </c>
      <c r="Z374" s="10">
        <f>IF(OR($X374="",$Y374=""),"",$Y374-$X374)</f>
        <v/>
      </c>
      <c r="AA374" s="11">
        <f>IF(OR($X374="",$Y374=""),"",$X374/$Y374)</f>
        <v/>
      </c>
      <c r="AB374" s="10" t="n"/>
      <c r="AC374" s="10">
        <f>IF($B374="","","|"&amp;SUBSTITUTE(TRIM(SUBSTITUTE(SUBSTITUTE(SUBSTITUTE(SUBSTITUTE(SUBSTITUTE(SUBSTITUTE(SUBSTITUTE(SUBSTITUTE(SUBSTITUTE(SUBSTITUTE(SUBSTITUTE(SUBSTITUTE(SUBSTITUTE(SUBSTITUTE(TRIM($B374&amp;""),CHAR(10)," "),CHAR(13)," "),"."," "),";"," "),","," "),"/"," "),"+"," "),"-"," "),"  "," "),"  "," "),"  "," "),"  "," "),"  "," "),"  "," "))," ","|")&amp;"|")</f>
        <v/>
      </c>
      <c r="AD374" s="10">
        <f>TRIM($I374&amp;"")</f>
        <v/>
      </c>
    </row>
    <row r="375" ht="24" customHeight="1">
      <c r="A375" s="9" t="n">
        <v>46199</v>
      </c>
      <c r="B375" s="10" t="n">
        <v>10179</v>
      </c>
      <c r="C375" s="10" t="n"/>
      <c r="D375" s="10" t="inlineStr">
        <is>
          <t xml:space="preserve">FURADEIRA 20 </t>
        </is>
      </c>
      <c r="E375" s="10" t="n">
        <v>30080003</v>
      </c>
      <c r="F375" s="10" t="inlineStr">
        <is>
          <t>(4)TAMP INTERNO 500X400X15MDP-MESA AMST.1,36X1,36</t>
        </is>
      </c>
      <c r="G375" s="10" t="inlineStr">
        <is>
          <t>FURADEIRA 20</t>
        </is>
      </c>
      <c r="H375" s="10" t="inlineStr">
        <is>
          <t>FURADEIRA 20</t>
        </is>
      </c>
      <c r="I375" s="10" t="inlineStr">
        <is>
          <t>FURADEIRA 20</t>
        </is>
      </c>
      <c r="J375" s="9" t="n">
        <v>3</v>
      </c>
      <c r="K375" s="10">
        <f>IF($E375="","",IFERROR(INDEX('01_Cad_Pecas'!$H$2:$H$5000,MATCH($E375,'01_Cad_Pecas'!$D$2:$D$5000,0)),IFERROR(INDEX('01_Cad_Pecas'!$H$2:$H$5000,MATCH(VALUE($E375),'01_Cad_Pecas'!$D$2:$D$5000,0)),"")))</f>
        <v/>
      </c>
      <c r="L375" s="10">
        <f>IF($E375="","",IFERROR(INDEX('01_Cad_Pecas'!$I$2:$I$5000,MATCH($E375,'01_Cad_Pecas'!$D$2:$D$5000,0)),IFERROR(INDEX('01_Cad_Pecas'!$I$2:$I$5000,MATCH(VALUE($E375),'01_Cad_Pecas'!$D$2:$D$5000,0)),"")))</f>
        <v/>
      </c>
      <c r="M375" s="10">
        <f>IF(OR($J375="",$L375=""),"",IF($K375="",0,$K375)+$J375*$L375)</f>
        <v/>
      </c>
      <c r="N375" s="10" t="n">
        <v>46199</v>
      </c>
      <c r="O375" s="9" t="n">
        <v>3</v>
      </c>
      <c r="P375" s="10" t="n"/>
      <c r="Q375" s="10" t="n"/>
      <c r="R375" s="10">
        <f>IF(AND($P375&lt;&gt;"",$Q375&lt;&gt;""),($Q375-$P375)*1440,IF(AND($O375&lt;&gt;"",$L375&lt;&gt;""),IF($K375="",0,$K375)+$O375*$L375,""))</f>
        <v/>
      </c>
      <c r="S375" s="10" t="n"/>
      <c r="T375" s="10">
        <f>IF(OR($J375="",$O375=""),"",$O375/$J375)</f>
        <v/>
      </c>
      <c r="U375" s="10" t="n"/>
      <c r="V375" s="10">
        <f>IF($A375="","",IF(AND($A375&lt;&gt;"",NOT(OR($U375="Concluído",$U375="Concluido")),TODAY()&gt;$A375),"SIM","NÃO"))</f>
        <v/>
      </c>
      <c r="W375" s="10">
        <f>IF(OR($A375="",$I375="",$M375=""),"",SUMIFS($M$2:M375,$I$2:I375,$I375,$A$2:A375,$A375)-$M375)</f>
        <v/>
      </c>
      <c r="X375" s="10">
        <f>IF(OR($A375="",$I375=""),"",SUMIFS($M$2:$M$4922,$I$2:$I$4922,$I375,$A$2:$A$4922,$A375))</f>
        <v/>
      </c>
      <c r="Y375" s="10">
        <f>IFERROR(VLOOKUP($I375,'02_Cad_Maquinas'!$B$2:$H$200,7,FALSE()),"")</f>
        <v/>
      </c>
      <c r="Z375" s="10">
        <f>IF(OR($X375="",$Y375=""),"",$Y375-$X375)</f>
        <v/>
      </c>
      <c r="AA375" s="11">
        <f>IF(OR($X375="",$Y375=""),"",$X375/$Y375)</f>
        <v/>
      </c>
      <c r="AB375" s="10" t="n"/>
      <c r="AC375" s="10">
        <f>IF($B375="","","|"&amp;SUBSTITUTE(TRIM(SUBSTITUTE(SUBSTITUTE(SUBSTITUTE(SUBSTITUTE(SUBSTITUTE(SUBSTITUTE(SUBSTITUTE(SUBSTITUTE(SUBSTITUTE(SUBSTITUTE(SUBSTITUTE(SUBSTITUTE(SUBSTITUTE(SUBSTITUTE(TRIM($B375&amp;""),CHAR(10)," "),CHAR(13)," "),"."," "),";"," "),","," "),"/"," "),"+"," "),"-"," "),"  "," "),"  "," "),"  "," "),"  "," "),"  "," "),"  "," "))," ","|")&amp;"|")</f>
        <v/>
      </c>
      <c r="AD375" s="10">
        <f>TRIM($I375&amp;"")</f>
        <v/>
      </c>
    </row>
    <row r="376" ht="24" customHeight="1">
      <c r="A376" s="9" t="n">
        <v>46199</v>
      </c>
      <c r="B376" s="10" t="n">
        <v>10179</v>
      </c>
      <c r="C376" s="10" t="n"/>
      <c r="D376" s="10" t="inlineStr">
        <is>
          <t xml:space="preserve">FURADEIRA 20 </t>
        </is>
      </c>
      <c r="E376" s="10" t="n">
        <v>30080004</v>
      </c>
      <c r="F376" s="10" t="inlineStr">
        <is>
          <t>(6)TRAV. MAIOR 1320X65 (135)X15 MDP-AMST.1,36X1,36</t>
        </is>
      </c>
      <c r="G376" s="10" t="inlineStr">
        <is>
          <t>FURADEIRA 20</t>
        </is>
      </c>
      <c r="H376" s="10" t="inlineStr">
        <is>
          <t>FURADEIRA 20</t>
        </is>
      </c>
      <c r="I376" s="10" t="inlineStr">
        <is>
          <t>FURADEIRA 20</t>
        </is>
      </c>
      <c r="J376" s="9" t="n">
        <v>6</v>
      </c>
      <c r="K376" s="10">
        <f>IF($E376="","",IFERROR(INDEX('01_Cad_Pecas'!$H$2:$H$5000,MATCH($E376,'01_Cad_Pecas'!$D$2:$D$5000,0)),IFERROR(INDEX('01_Cad_Pecas'!$H$2:$H$5000,MATCH(VALUE($E376),'01_Cad_Pecas'!$D$2:$D$5000,0)),"")))</f>
        <v/>
      </c>
      <c r="L376" s="10">
        <f>IF($E376="","",IFERROR(INDEX('01_Cad_Pecas'!$I$2:$I$5000,MATCH($E376,'01_Cad_Pecas'!$D$2:$D$5000,0)),IFERROR(INDEX('01_Cad_Pecas'!$I$2:$I$5000,MATCH(VALUE($E376),'01_Cad_Pecas'!$D$2:$D$5000,0)),"")))</f>
        <v/>
      </c>
      <c r="M376" s="10">
        <f>IF(OR($J376="",$L376=""),"",IF($K376="",0,$K376)+$J376*$L376)</f>
        <v/>
      </c>
      <c r="N376" s="10" t="n">
        <v>46199</v>
      </c>
      <c r="O376" s="9" t="n">
        <v>6</v>
      </c>
      <c r="P376" s="10" t="n"/>
      <c r="Q376" s="10" t="n"/>
      <c r="R376" s="10">
        <f>IF(AND($P376&lt;&gt;"",$Q376&lt;&gt;""),($Q376-$P376)*1440,IF(AND($O376&lt;&gt;"",$L376&lt;&gt;""),IF($K376="",0,$K376)+$O376*$L376,""))</f>
        <v/>
      </c>
      <c r="S376" s="10" t="n"/>
      <c r="T376" s="10">
        <f>IF(OR($J376="",$O376=""),"",$O376/$J376)</f>
        <v/>
      </c>
      <c r="U376" s="10" t="n"/>
      <c r="V376" s="10">
        <f>IF($A376="","",IF(AND($A376&lt;&gt;"",NOT(OR($U376="Concluído",$U376="Concluido")),TODAY()&gt;$A376),"SIM","NÃO"))</f>
        <v/>
      </c>
      <c r="W376" s="10">
        <f>IF(OR($A376="",$I376="",$M376=""),"",SUMIFS($M$2:M376,$I$2:I376,$I376,$A$2:A376,$A376)-$M376)</f>
        <v/>
      </c>
      <c r="X376" s="10">
        <f>IF(OR($A376="",$I376=""),"",SUMIFS($M$2:$M$4922,$I$2:$I$4922,$I376,$A$2:$A$4922,$A376))</f>
        <v/>
      </c>
      <c r="Y376" s="10">
        <f>IFERROR(VLOOKUP($I376,'02_Cad_Maquinas'!$B$2:$H$200,7,FALSE()),"")</f>
        <v/>
      </c>
      <c r="Z376" s="10">
        <f>IF(OR($X376="",$Y376=""),"",$Y376-$X376)</f>
        <v/>
      </c>
      <c r="AA376" s="11">
        <f>IF(OR($X376="",$Y376=""),"",$X376/$Y376)</f>
        <v/>
      </c>
      <c r="AB376" s="10" t="n"/>
      <c r="AC376" s="10">
        <f>IF($B376="","","|"&amp;SUBSTITUTE(TRIM(SUBSTITUTE(SUBSTITUTE(SUBSTITUTE(SUBSTITUTE(SUBSTITUTE(SUBSTITUTE(SUBSTITUTE(SUBSTITUTE(SUBSTITUTE(SUBSTITUTE(SUBSTITUTE(SUBSTITUTE(SUBSTITUTE(SUBSTITUTE(TRIM($B376&amp;""),CHAR(10)," "),CHAR(13)," "),"."," "),";"," "),","," "),"/"," "),"+"," "),"-"," "),"  "," "),"  "," "),"  "," "),"  "," "),"  "," "),"  "," "))," ","|")&amp;"|")</f>
        <v/>
      </c>
      <c r="AD376" s="10">
        <f>TRIM($I376&amp;"")</f>
        <v/>
      </c>
    </row>
    <row r="377" ht="24" customHeight="1">
      <c r="A377" s="9" t="n">
        <v>46199</v>
      </c>
      <c r="B377" s="10" t="n">
        <v>10179</v>
      </c>
      <c r="C377" s="10" t="n"/>
      <c r="D377" s="10" t="inlineStr">
        <is>
          <t xml:space="preserve">FURADEIRA 20 </t>
        </is>
      </c>
      <c r="E377" s="10" t="n">
        <v>30080005</v>
      </c>
      <c r="F377" s="10" t="inlineStr">
        <is>
          <t>(5) TRAV. MENOR1190X65X15 MDP-MESA AMST.1,36X1,36</t>
        </is>
      </c>
      <c r="G377" s="10" t="inlineStr">
        <is>
          <t>FURADEIRA 20</t>
        </is>
      </c>
      <c r="H377" s="10" t="inlineStr">
        <is>
          <t>FURADEIRA 20</t>
        </is>
      </c>
      <c r="I377" s="10" t="inlineStr">
        <is>
          <t>FURADEIRA 20</t>
        </is>
      </c>
      <c r="J377" s="9" t="n">
        <v>6</v>
      </c>
      <c r="K377" s="10">
        <f>IF($E377="","",IFERROR(INDEX('01_Cad_Pecas'!$H$2:$H$5000,MATCH($E377,'01_Cad_Pecas'!$D$2:$D$5000,0)),IFERROR(INDEX('01_Cad_Pecas'!$H$2:$H$5000,MATCH(VALUE($E377),'01_Cad_Pecas'!$D$2:$D$5000,0)),"")))</f>
        <v/>
      </c>
      <c r="L377" s="10">
        <f>IF($E377="","",IFERROR(INDEX('01_Cad_Pecas'!$I$2:$I$5000,MATCH($E377,'01_Cad_Pecas'!$D$2:$D$5000,0)),IFERROR(INDEX('01_Cad_Pecas'!$I$2:$I$5000,MATCH(VALUE($E377),'01_Cad_Pecas'!$D$2:$D$5000,0)),"")))</f>
        <v/>
      </c>
      <c r="M377" s="10">
        <f>IF(OR($J377="",$L377=""),"",IF($K377="",0,$K377)+$J377*$L377)</f>
        <v/>
      </c>
      <c r="N377" s="10" t="n">
        <v>46199</v>
      </c>
      <c r="O377" s="9" t="n">
        <v>6</v>
      </c>
      <c r="P377" s="10" t="n"/>
      <c r="Q377" s="10" t="n"/>
      <c r="R377" s="10">
        <f>IF(AND($P377&lt;&gt;"",$Q377&lt;&gt;""),($Q377-$P377)*1440,IF(AND($O377&lt;&gt;"",$L377&lt;&gt;""),IF($K377="",0,$K377)+$O377*$L377,""))</f>
        <v/>
      </c>
      <c r="S377" s="10" t="n"/>
      <c r="T377" s="10">
        <f>IF(OR($J377="",$O377=""),"",$O377/$J377)</f>
        <v/>
      </c>
      <c r="U377" s="10" t="n"/>
      <c r="V377" s="10">
        <f>IF($A377="","",IF(AND($A377&lt;&gt;"",NOT(OR($U377="Concluído",$U377="Concluido")),TODAY()&gt;$A377),"SIM","NÃO"))</f>
        <v/>
      </c>
      <c r="W377" s="10">
        <f>IF(OR($A377="",$I377="",$M377=""),"",SUMIFS($M$2:M377,$I$2:I377,$I377,$A$2:A377,$A377)-$M377)</f>
        <v/>
      </c>
      <c r="X377" s="10">
        <f>IF(OR($A377="",$I377=""),"",SUMIFS($M$2:$M$4922,$I$2:$I$4922,$I377,$A$2:$A$4922,$A377))</f>
        <v/>
      </c>
      <c r="Y377" s="10">
        <f>IFERROR(VLOOKUP($I377,'02_Cad_Maquinas'!$B$2:$H$200,7,FALSE()),"")</f>
        <v/>
      </c>
      <c r="Z377" s="10">
        <f>IF(OR($X377="",$Y377=""),"",$Y377-$X377)</f>
        <v/>
      </c>
      <c r="AA377" s="11">
        <f>IF(OR($X377="",$Y377=""),"",$X377/$Y377)</f>
        <v/>
      </c>
      <c r="AB377" s="10" t="n"/>
      <c r="AC377" s="10">
        <f>IF($B377="","","|"&amp;SUBSTITUTE(TRIM(SUBSTITUTE(SUBSTITUTE(SUBSTITUTE(SUBSTITUTE(SUBSTITUTE(SUBSTITUTE(SUBSTITUTE(SUBSTITUTE(SUBSTITUTE(SUBSTITUTE(SUBSTITUTE(SUBSTITUTE(SUBSTITUTE(SUBSTITUTE(TRIM($B377&amp;""),CHAR(10)," "),CHAR(13)," "),"."," "),";"," "),","," "),"/"," "),"+"," "),"-"," "),"  "," "),"  "," "),"  "," "),"  "," "),"  "," "),"  "," "))," ","|")&amp;"|")</f>
        <v/>
      </c>
      <c r="AD377" s="10">
        <f>TRIM($I377&amp;"")</f>
        <v/>
      </c>
    </row>
    <row r="378" ht="24" customHeight="1">
      <c r="A378" s="9" t="n">
        <v>46199</v>
      </c>
      <c r="B378" s="10" t="n">
        <v>10179</v>
      </c>
      <c r="C378" s="10" t="n"/>
      <c r="D378" s="10" t="inlineStr">
        <is>
          <t xml:space="preserve">FURADEIRA 20 </t>
        </is>
      </c>
      <c r="E378" s="10" t="n">
        <v>20019601</v>
      </c>
      <c r="F378" s="10" t="inlineStr">
        <is>
          <t>(2-5) LATERAL 751X546X12 MDF - MESA SANTIAGO 1,36</t>
        </is>
      </c>
      <c r="G378" s="10" t="inlineStr">
        <is>
          <t>FURADEIRA 20</t>
        </is>
      </c>
      <c r="H378" s="10" t="inlineStr">
        <is>
          <t>FURADEIRA 20</t>
        </is>
      </c>
      <c r="I378" s="10" t="inlineStr">
        <is>
          <t>FURADEIRA 20</t>
        </is>
      </c>
      <c r="J378" s="9" t="n">
        <v>6</v>
      </c>
      <c r="K378" s="10">
        <f>IF($E378="","",IFERROR(INDEX('01_Cad_Pecas'!$H$2:$H$5000,MATCH($E378,'01_Cad_Pecas'!$D$2:$D$5000,0)),IFERROR(INDEX('01_Cad_Pecas'!$H$2:$H$5000,MATCH(VALUE($E378),'01_Cad_Pecas'!$D$2:$D$5000,0)),"")))</f>
        <v/>
      </c>
      <c r="L378" s="10">
        <f>IF($E378="","",IFERROR(INDEX('01_Cad_Pecas'!$I$2:$I$5000,MATCH($E378,'01_Cad_Pecas'!$D$2:$D$5000,0)),IFERROR(INDEX('01_Cad_Pecas'!$I$2:$I$5000,MATCH(VALUE($E378),'01_Cad_Pecas'!$D$2:$D$5000,0)),"")))</f>
        <v/>
      </c>
      <c r="M378" s="10">
        <f>IF(OR($J378="",$L378=""),"",IF($K378="",0,$K378)+$J378*$L378)</f>
        <v/>
      </c>
      <c r="N378" s="10" t="n">
        <v>46199</v>
      </c>
      <c r="O378" s="9" t="n">
        <v>6</v>
      </c>
      <c r="P378" s="10" t="n"/>
      <c r="Q378" s="10" t="n"/>
      <c r="R378" s="10">
        <f>IF(AND($P378&lt;&gt;"",$Q378&lt;&gt;""),($Q378-$P378)*1440,IF(AND($O378&lt;&gt;"",$L378&lt;&gt;""),IF($K378="",0,$K378)+$O378*$L378,""))</f>
        <v/>
      </c>
      <c r="S378" s="10" t="n"/>
      <c r="T378" s="10">
        <f>IF(OR($J378="",$O378=""),"",$O378/$J378)</f>
        <v/>
      </c>
      <c r="U378" s="10" t="n"/>
      <c r="V378" s="10">
        <f>IF($A378="","",IF(AND($A378&lt;&gt;"",NOT(OR($U378="Concluído",$U378="Concluido")),TODAY()&gt;$A378),"SIM","NÃO"))</f>
        <v/>
      </c>
      <c r="W378" s="10">
        <f>IF(OR($A378="",$I378="",$M378=""),"",SUMIFS($M$2:M378,$I$2:I378,$I378,$A$2:A378,$A378)-$M378)</f>
        <v/>
      </c>
      <c r="X378" s="10">
        <f>IF(OR($A378="",$I378=""),"",SUMIFS($M$2:$M$4922,$I$2:$I$4922,$I378,$A$2:$A$4922,$A378))</f>
        <v/>
      </c>
      <c r="Y378" s="10">
        <f>IFERROR(VLOOKUP($I378,'02_Cad_Maquinas'!$B$2:$H$200,7,FALSE()),"")</f>
        <v/>
      </c>
      <c r="Z378" s="10">
        <f>IF(OR($X378="",$Y378=""),"",$Y378-$X378)</f>
        <v/>
      </c>
      <c r="AA378" s="11">
        <f>IF(OR($X378="",$Y378=""),"",$X378/$Y378)</f>
        <v/>
      </c>
      <c r="AB378" s="10" t="n"/>
      <c r="AC378" s="10">
        <f>IF($B378="","","|"&amp;SUBSTITUTE(TRIM(SUBSTITUTE(SUBSTITUTE(SUBSTITUTE(SUBSTITUTE(SUBSTITUTE(SUBSTITUTE(SUBSTITUTE(SUBSTITUTE(SUBSTITUTE(SUBSTITUTE(SUBSTITUTE(SUBSTITUTE(SUBSTITUTE(SUBSTITUTE(TRIM($B378&amp;""),CHAR(10)," "),CHAR(13)," "),"."," "),";"," "),","," "),"/"," "),"+"," "),"-"," "),"  "," "),"  "," "),"  "," "),"  "," "),"  "," "),"  "," "))," ","|")&amp;"|")</f>
        <v/>
      </c>
      <c r="AD378" s="10">
        <f>TRIM($I378&amp;"")</f>
        <v/>
      </c>
    </row>
    <row r="379" ht="24" customHeight="1">
      <c r="A379" s="9" t="n">
        <v>46199</v>
      </c>
      <c r="B379" s="10" t="n">
        <v>10179</v>
      </c>
      <c r="C379" s="10" t="n"/>
      <c r="D379" s="10" t="inlineStr">
        <is>
          <t xml:space="preserve">FURADEIRA 20 </t>
        </is>
      </c>
      <c r="E379" s="10" t="n">
        <v>20019602</v>
      </c>
      <c r="F379" s="10" t="inlineStr">
        <is>
          <t>FUNDO RIPADO 751X546X12 MDF - MESA SANTIAGO 1,36</t>
        </is>
      </c>
      <c r="G379" s="10" t="inlineStr">
        <is>
          <t>FURADEIRA 20</t>
        </is>
      </c>
      <c r="H379" s="10" t="inlineStr">
        <is>
          <t>FURADEIRA 20</t>
        </is>
      </c>
      <c r="I379" s="10" t="inlineStr">
        <is>
          <t>FURADEIRA 20</t>
        </is>
      </c>
      <c r="J379" s="9" t="n">
        <v>6</v>
      </c>
      <c r="K379" s="10">
        <f>IF($E379="","",IFERROR(INDEX('01_Cad_Pecas'!$H$2:$H$5000,MATCH($E379,'01_Cad_Pecas'!$D$2:$D$5000,0)),IFERROR(INDEX('01_Cad_Pecas'!$H$2:$H$5000,MATCH(VALUE($E379),'01_Cad_Pecas'!$D$2:$D$5000,0)),"")))</f>
        <v/>
      </c>
      <c r="L379" s="10">
        <f>IF($E379="","",IFERROR(INDEX('01_Cad_Pecas'!$I$2:$I$5000,MATCH($E379,'01_Cad_Pecas'!$D$2:$D$5000,0)),IFERROR(INDEX('01_Cad_Pecas'!$I$2:$I$5000,MATCH(VALUE($E379),'01_Cad_Pecas'!$D$2:$D$5000,0)),"")))</f>
        <v/>
      </c>
      <c r="M379" s="10">
        <f>IF(OR($J379="",$L379=""),"",IF($K379="",0,$K379)+$J379*$L379)</f>
        <v/>
      </c>
      <c r="N379" s="10" t="n">
        <v>46199</v>
      </c>
      <c r="O379" s="9" t="n">
        <v>6</v>
      </c>
      <c r="P379" s="10" t="n"/>
      <c r="Q379" s="10" t="n"/>
      <c r="R379" s="10">
        <f>IF(AND($P379&lt;&gt;"",$Q379&lt;&gt;""),($Q379-$P379)*1440,IF(AND($O379&lt;&gt;"",$L379&lt;&gt;""),IF($K379="",0,$K379)+$O379*$L379,""))</f>
        <v/>
      </c>
      <c r="S379" s="10" t="n"/>
      <c r="T379" s="10">
        <f>IF(OR($J379="",$O379=""),"",$O379/$J379)</f>
        <v/>
      </c>
      <c r="U379" s="10" t="n"/>
      <c r="V379" s="10">
        <f>IF($A379="","",IF(AND($A379&lt;&gt;"",NOT(OR($U379="Concluído",$U379="Concluido")),TODAY()&gt;$A379),"SIM","NÃO"))</f>
        <v/>
      </c>
      <c r="W379" s="10">
        <f>IF(OR($A379="",$I379="",$M379=""),"",SUMIFS($M$2:M379,$I$2:I379,$I379,$A$2:A379,$A379)-$M379)</f>
        <v/>
      </c>
      <c r="X379" s="10">
        <f>IF(OR($A379="",$I379=""),"",SUMIFS($M$2:$M$4922,$I$2:$I$4922,$I379,$A$2:$A$4922,$A379))</f>
        <v/>
      </c>
      <c r="Y379" s="10">
        <f>IFERROR(VLOOKUP($I379,'02_Cad_Maquinas'!$B$2:$H$200,7,FALSE()),"")</f>
        <v/>
      </c>
      <c r="Z379" s="10">
        <f>IF(OR($X379="",$Y379=""),"",$Y379-$X379)</f>
        <v/>
      </c>
      <c r="AA379" s="11">
        <f>IF(OR($X379="",$Y379=""),"",$X379/$Y379)</f>
        <v/>
      </c>
      <c r="AB379" s="10" t="n"/>
      <c r="AC379" s="10">
        <f>IF($B379="","","|"&amp;SUBSTITUTE(TRIM(SUBSTITUTE(SUBSTITUTE(SUBSTITUTE(SUBSTITUTE(SUBSTITUTE(SUBSTITUTE(SUBSTITUTE(SUBSTITUTE(SUBSTITUTE(SUBSTITUTE(SUBSTITUTE(SUBSTITUTE(SUBSTITUTE(SUBSTITUTE(TRIM($B379&amp;""),CHAR(10)," "),CHAR(13)," "),"."," "),";"," "),","," "),"/"," "),"+"," "),"-"," "),"  "," "),"  "," "),"  "," "),"  "," "),"  "," "),"  "," "))," ","|")&amp;"|")</f>
        <v/>
      </c>
      <c r="AD379" s="10">
        <f>TRIM($I379&amp;"")</f>
        <v/>
      </c>
    </row>
    <row r="380" ht="24" customHeight="1">
      <c r="A380" s="9" t="n">
        <v>46199</v>
      </c>
      <c r="B380" s="10" t="n">
        <v>10179</v>
      </c>
      <c r="C380" s="10" t="n"/>
      <c r="D380" s="10" t="inlineStr">
        <is>
          <t xml:space="preserve">FURADEIRA 20 </t>
        </is>
      </c>
      <c r="E380" s="10" t="n">
        <v>20019603</v>
      </c>
      <c r="F380" s="10" t="inlineStr">
        <is>
          <t>(3) BASE 572X572X12 MDF - MESA SANTIAGO 1,36</t>
        </is>
      </c>
      <c r="G380" s="10" t="inlineStr">
        <is>
          <t>FURADEIRA 20</t>
        </is>
      </c>
      <c r="H380" s="10" t="inlineStr">
        <is>
          <t>FURADEIRA 20</t>
        </is>
      </c>
      <c r="I380" s="10" t="inlineStr">
        <is>
          <t>FURADEIRA 20</t>
        </is>
      </c>
      <c r="J380" s="9" t="n">
        <v>3</v>
      </c>
      <c r="K380" s="10">
        <f>IF($E380="","",IFERROR(INDEX('01_Cad_Pecas'!$H$2:$H$5000,MATCH($E380,'01_Cad_Pecas'!$D$2:$D$5000,0)),IFERROR(INDEX('01_Cad_Pecas'!$H$2:$H$5000,MATCH(VALUE($E380),'01_Cad_Pecas'!$D$2:$D$5000,0)),"")))</f>
        <v/>
      </c>
      <c r="L380" s="10">
        <f>IF($E380="","",IFERROR(INDEX('01_Cad_Pecas'!$I$2:$I$5000,MATCH($E380,'01_Cad_Pecas'!$D$2:$D$5000,0)),IFERROR(INDEX('01_Cad_Pecas'!$I$2:$I$5000,MATCH(VALUE($E380),'01_Cad_Pecas'!$D$2:$D$5000,0)),"")))</f>
        <v/>
      </c>
      <c r="M380" s="10">
        <f>IF(OR($J380="",$L380=""),"",IF($K380="",0,$K380)+$J380*$L380)</f>
        <v/>
      </c>
      <c r="N380" s="10" t="n">
        <v>46199</v>
      </c>
      <c r="O380" s="9" t="n">
        <v>3</v>
      </c>
      <c r="P380" s="10" t="n"/>
      <c r="Q380" s="10" t="n"/>
      <c r="R380" s="10">
        <f>IF(AND($P380&lt;&gt;"",$Q380&lt;&gt;""),($Q380-$P380)*1440,IF(AND($O380&lt;&gt;"",$L380&lt;&gt;""),IF($K380="",0,$K380)+$O380*$L380,""))</f>
        <v/>
      </c>
      <c r="S380" s="10" t="n"/>
      <c r="T380" s="10">
        <f>IF(OR($J380="",$O380=""),"",$O380/$J380)</f>
        <v/>
      </c>
      <c r="U380" s="10" t="n"/>
      <c r="V380" s="10">
        <f>IF($A380="","",IF(AND($A380&lt;&gt;"",NOT(OR($U380="Concluído",$U380="Concluido")),TODAY()&gt;$A380),"SIM","NÃO"))</f>
        <v/>
      </c>
      <c r="W380" s="10">
        <f>IF(OR($A380="",$I380="",$M380=""),"",SUMIFS($M$2:M380,$I$2:I380,$I380,$A$2:A380,$A380)-$M380)</f>
        <v/>
      </c>
      <c r="X380" s="10">
        <f>IF(OR($A380="",$I380=""),"",SUMIFS($M$2:$M$4922,$I$2:$I$4922,$I380,$A$2:$A$4922,$A380))</f>
        <v/>
      </c>
      <c r="Y380" s="10">
        <f>IFERROR(VLOOKUP($I380,'02_Cad_Maquinas'!$B$2:$H$200,7,FALSE()),"")</f>
        <v/>
      </c>
      <c r="Z380" s="10">
        <f>IF(OR($X380="",$Y380=""),"",$Y380-$X380)</f>
        <v/>
      </c>
      <c r="AA380" s="11">
        <f>IF(OR($X380="",$Y380=""),"",$X380/$Y380)</f>
        <v/>
      </c>
      <c r="AB380" s="10" t="n"/>
      <c r="AC380" s="10">
        <f>IF($B380="","","|"&amp;SUBSTITUTE(TRIM(SUBSTITUTE(SUBSTITUTE(SUBSTITUTE(SUBSTITUTE(SUBSTITUTE(SUBSTITUTE(SUBSTITUTE(SUBSTITUTE(SUBSTITUTE(SUBSTITUTE(SUBSTITUTE(SUBSTITUTE(SUBSTITUTE(SUBSTITUTE(TRIM($B380&amp;""),CHAR(10)," "),CHAR(13)," "),"."," "),";"," "),","," "),"/"," "),"+"," "),"-"," "),"  "," "),"  "," "),"  "," "),"  "," "),"  "," "),"  "," "))," ","|")&amp;"|")</f>
        <v/>
      </c>
      <c r="AD380" s="10">
        <f>TRIM($I380&amp;"")</f>
        <v/>
      </c>
    </row>
    <row r="381" ht="24" customHeight="1">
      <c r="A381" s="9" t="n">
        <v>46199</v>
      </c>
      <c r="B381" s="10" t="n">
        <v>10179</v>
      </c>
      <c r="C381" s="10" t="n"/>
      <c r="D381" s="10" t="inlineStr">
        <is>
          <t xml:space="preserve">FURADEIRA 20 </t>
        </is>
      </c>
      <c r="E381" s="10" t="n">
        <v>20020002</v>
      </c>
      <c r="F381" s="10" t="inlineStr">
        <is>
          <t>(2) FECHAMENTO I 1090X295X12 MDF - BASE DUBAI</t>
        </is>
      </c>
      <c r="G381" s="10" t="inlineStr">
        <is>
          <t>FURADEIRA 20</t>
        </is>
      </c>
      <c r="H381" s="10" t="inlineStr">
        <is>
          <t>FURADEIRA 20</t>
        </is>
      </c>
      <c r="I381" s="10" t="inlineStr">
        <is>
          <t>FURADEIRA 20</t>
        </is>
      </c>
      <c r="J381" s="9" t="n">
        <v>1</v>
      </c>
      <c r="K381" s="10">
        <f>IF($E381="","",IFERROR(INDEX('01_Cad_Pecas'!$H$2:$H$5000,MATCH($E381,'01_Cad_Pecas'!$D$2:$D$5000,0)),IFERROR(INDEX('01_Cad_Pecas'!$H$2:$H$5000,MATCH(VALUE($E381),'01_Cad_Pecas'!$D$2:$D$5000,0)),"")))</f>
        <v/>
      </c>
      <c r="L381" s="10">
        <f>IF($E381="","",IFERROR(INDEX('01_Cad_Pecas'!$I$2:$I$5000,MATCH($E381,'01_Cad_Pecas'!$D$2:$D$5000,0)),IFERROR(INDEX('01_Cad_Pecas'!$I$2:$I$5000,MATCH(VALUE($E381),'01_Cad_Pecas'!$D$2:$D$5000,0)),"")))</f>
        <v/>
      </c>
      <c r="M381" s="10">
        <f>IF(OR($J381="",$L381=""),"",IF($K381="",0,$K381)+$J381*$L381)</f>
        <v/>
      </c>
      <c r="N381" s="10" t="n">
        <v>46199</v>
      </c>
      <c r="O381" s="9" t="n">
        <v>1</v>
      </c>
      <c r="P381" s="10" t="n"/>
      <c r="Q381" s="10" t="n"/>
      <c r="R381" s="10">
        <f>IF(AND($P381&lt;&gt;"",$Q381&lt;&gt;""),($Q381-$P381)*1440,IF(AND($O381&lt;&gt;"",$L381&lt;&gt;""),IF($K381="",0,$K381)+$O381*$L381,""))</f>
        <v/>
      </c>
      <c r="S381" s="10" t="n"/>
      <c r="T381" s="10">
        <f>IF(OR($J381="",$O381=""),"",$O381/$J381)</f>
        <v/>
      </c>
      <c r="U381" s="10" t="n"/>
      <c r="V381" s="10">
        <f>IF($A381="","",IF(AND($A381&lt;&gt;"",NOT(OR($U381="Concluído",$U381="Concluido")),TODAY()&gt;$A381),"SIM","NÃO"))</f>
        <v/>
      </c>
      <c r="W381" s="10">
        <f>IF(OR($A381="",$I381="",$M381=""),"",SUMIFS($M$2:M381,$I$2:I381,$I381,$A$2:A381,$A381)-$M381)</f>
        <v/>
      </c>
      <c r="X381" s="10">
        <f>IF(OR($A381="",$I381=""),"",SUMIFS($M$2:$M$4922,$I$2:$I$4922,$I381,$A$2:$A$4922,$A381))</f>
        <v/>
      </c>
      <c r="Y381" s="10">
        <f>IFERROR(VLOOKUP($I381,'02_Cad_Maquinas'!$B$2:$H$200,7,FALSE()),"")</f>
        <v/>
      </c>
      <c r="Z381" s="10">
        <f>IF(OR($X381="",$Y381=""),"",$Y381-$X381)</f>
        <v/>
      </c>
      <c r="AA381" s="11">
        <f>IF(OR($X381="",$Y381=""),"",$X381/$Y381)</f>
        <v/>
      </c>
      <c r="AB381" s="10" t="n"/>
      <c r="AC381" s="10">
        <f>IF($B381="","","|"&amp;SUBSTITUTE(TRIM(SUBSTITUTE(SUBSTITUTE(SUBSTITUTE(SUBSTITUTE(SUBSTITUTE(SUBSTITUTE(SUBSTITUTE(SUBSTITUTE(SUBSTITUTE(SUBSTITUTE(SUBSTITUTE(SUBSTITUTE(SUBSTITUTE(SUBSTITUTE(TRIM($B381&amp;""),CHAR(10)," "),CHAR(13)," "),"."," "),";"," "),","," "),"/"," "),"+"," "),"-"," "),"  "," "),"  "," "),"  "," "),"  "," "),"  "," "),"  "," "))," ","|")&amp;"|")</f>
        <v/>
      </c>
      <c r="AD381" s="10">
        <f>TRIM($I381&amp;"")</f>
        <v/>
      </c>
    </row>
    <row r="382" ht="24" customHeight="1">
      <c r="A382" s="9" t="n">
        <v>46199</v>
      </c>
      <c r="B382" s="10" t="n">
        <v>10179</v>
      </c>
      <c r="C382" s="10" t="n"/>
      <c r="D382" s="10" t="inlineStr">
        <is>
          <t xml:space="preserve">FURADEIRA 20 </t>
        </is>
      </c>
      <c r="E382" s="10" t="n">
        <v>20020003</v>
      </c>
      <c r="F382" s="10" t="inlineStr">
        <is>
          <t>(3) FECHAMENTO II 600X295X12 MDF - BASE DUBAI</t>
        </is>
      </c>
      <c r="G382" s="10" t="inlineStr">
        <is>
          <t>FURADEIRA 20</t>
        </is>
      </c>
      <c r="H382" s="10" t="inlineStr">
        <is>
          <t>FURADEIRA 20</t>
        </is>
      </c>
      <c r="I382" s="10" t="inlineStr">
        <is>
          <t>FURADEIRA 20</t>
        </is>
      </c>
      <c r="J382" s="9" t="n">
        <v>1</v>
      </c>
      <c r="K382" s="10">
        <f>IF($E382="","",IFERROR(INDEX('01_Cad_Pecas'!$H$2:$H$5000,MATCH($E382,'01_Cad_Pecas'!$D$2:$D$5000,0)),IFERROR(INDEX('01_Cad_Pecas'!$H$2:$H$5000,MATCH(VALUE($E382),'01_Cad_Pecas'!$D$2:$D$5000,0)),"")))</f>
        <v/>
      </c>
      <c r="L382" s="10">
        <f>IF($E382="","",IFERROR(INDEX('01_Cad_Pecas'!$I$2:$I$5000,MATCH($E382,'01_Cad_Pecas'!$D$2:$D$5000,0)),IFERROR(INDEX('01_Cad_Pecas'!$I$2:$I$5000,MATCH(VALUE($E382),'01_Cad_Pecas'!$D$2:$D$5000,0)),"")))</f>
        <v/>
      </c>
      <c r="M382" s="10">
        <f>IF(OR($J382="",$L382=""),"",IF($K382="",0,$K382)+$J382*$L382)</f>
        <v/>
      </c>
      <c r="N382" s="10" t="n">
        <v>46199</v>
      </c>
      <c r="O382" s="9" t="n">
        <v>1</v>
      </c>
      <c r="P382" s="10" t="n"/>
      <c r="Q382" s="10" t="n"/>
      <c r="R382" s="10">
        <f>IF(AND($P382&lt;&gt;"",$Q382&lt;&gt;""),($Q382-$P382)*1440,IF(AND($O382&lt;&gt;"",$L382&lt;&gt;""),IF($K382="",0,$K382)+$O382*$L382,""))</f>
        <v/>
      </c>
      <c r="S382" s="10" t="n"/>
      <c r="T382" s="10">
        <f>IF(OR($J382="",$O382=""),"",$O382/$J382)</f>
        <v/>
      </c>
      <c r="U382" s="10" t="n"/>
      <c r="V382" s="10">
        <f>IF($A382="","",IF(AND($A382&lt;&gt;"",NOT(OR($U382="Concluído",$U382="Concluido")),TODAY()&gt;$A382),"SIM","NÃO"))</f>
        <v/>
      </c>
      <c r="W382" s="10">
        <f>IF(OR($A382="",$I382="",$M382=""),"",SUMIFS($M$2:M382,$I$2:I382,$I382,$A$2:A382,$A382)-$M382)</f>
        <v/>
      </c>
      <c r="X382" s="10">
        <f>IF(OR($A382="",$I382=""),"",SUMIFS($M$2:$M$4922,$I$2:$I$4922,$I382,$A$2:$A$4922,$A382))</f>
        <v/>
      </c>
      <c r="Y382" s="10">
        <f>IFERROR(VLOOKUP($I382,'02_Cad_Maquinas'!$B$2:$H$200,7,FALSE()),"")</f>
        <v/>
      </c>
      <c r="Z382" s="10">
        <f>IF(OR($X382="",$Y382=""),"",$Y382-$X382)</f>
        <v/>
      </c>
      <c r="AA382" s="11">
        <f>IF(OR($X382="",$Y382=""),"",$X382/$Y382)</f>
        <v/>
      </c>
      <c r="AB382" s="10" t="n"/>
      <c r="AC382" s="10">
        <f>IF($B382="","","|"&amp;SUBSTITUTE(TRIM(SUBSTITUTE(SUBSTITUTE(SUBSTITUTE(SUBSTITUTE(SUBSTITUTE(SUBSTITUTE(SUBSTITUTE(SUBSTITUTE(SUBSTITUTE(SUBSTITUTE(SUBSTITUTE(SUBSTITUTE(SUBSTITUTE(SUBSTITUTE(TRIM($B382&amp;""),CHAR(10)," "),CHAR(13)," "),"."," "),";"," "),","," "),"/"," "),"+"," "),"-"," "),"  "," "),"  "," "),"  "," "),"  "," "),"  "," "),"  "," "))," ","|")&amp;"|")</f>
        <v/>
      </c>
      <c r="AD382" s="10">
        <f>TRIM($I382&amp;"")</f>
        <v/>
      </c>
    </row>
    <row r="383" ht="24" customHeight="1">
      <c r="A383" s="9" t="n">
        <v>46199</v>
      </c>
      <c r="B383" s="10" t="n">
        <v>10179</v>
      </c>
      <c r="C383" s="10" t="n"/>
      <c r="D383" s="10" t="inlineStr">
        <is>
          <t xml:space="preserve">FURADEIRA 20 </t>
        </is>
      </c>
      <c r="E383" s="10" t="n">
        <v>20020004</v>
      </c>
      <c r="F383" s="10" t="inlineStr">
        <is>
          <t>(4) FECHAMENTO III 545X327X12 MDF - BASE DUBAI</t>
        </is>
      </c>
      <c r="G383" s="10" t="inlineStr">
        <is>
          <t>FURADEIRA 20</t>
        </is>
      </c>
      <c r="H383" s="10" t="inlineStr">
        <is>
          <t>FURADEIRA 20</t>
        </is>
      </c>
      <c r="I383" s="10" t="inlineStr">
        <is>
          <t>FURADEIRA 20</t>
        </is>
      </c>
      <c r="J383" s="9" t="n">
        <v>2</v>
      </c>
      <c r="K383" s="10">
        <f>IF($E383="","",IFERROR(INDEX('01_Cad_Pecas'!$H$2:$H$5000,MATCH($E383,'01_Cad_Pecas'!$D$2:$D$5000,0)),IFERROR(INDEX('01_Cad_Pecas'!$H$2:$H$5000,MATCH(VALUE($E383),'01_Cad_Pecas'!$D$2:$D$5000,0)),"")))</f>
        <v/>
      </c>
      <c r="L383" s="10">
        <f>IF($E383="","",IFERROR(INDEX('01_Cad_Pecas'!$I$2:$I$5000,MATCH($E383,'01_Cad_Pecas'!$D$2:$D$5000,0)),IFERROR(INDEX('01_Cad_Pecas'!$I$2:$I$5000,MATCH(VALUE($E383),'01_Cad_Pecas'!$D$2:$D$5000,0)),"")))</f>
        <v/>
      </c>
      <c r="M383" s="10">
        <f>IF(OR($J383="",$L383=""),"",IF($K383="",0,$K383)+$J383*$L383)</f>
        <v/>
      </c>
      <c r="N383" s="10" t="n">
        <v>46199</v>
      </c>
      <c r="O383" s="9" t="n">
        <v>2</v>
      </c>
      <c r="P383" s="10" t="n"/>
      <c r="Q383" s="10" t="n"/>
      <c r="R383" s="10">
        <f>IF(AND($P383&lt;&gt;"",$Q383&lt;&gt;""),($Q383-$P383)*1440,IF(AND($O383&lt;&gt;"",$L383&lt;&gt;""),IF($K383="",0,$K383)+$O383*$L383,""))</f>
        <v/>
      </c>
      <c r="S383" s="10" t="n"/>
      <c r="T383" s="10">
        <f>IF(OR($J383="",$O383=""),"",$O383/$J383)</f>
        <v/>
      </c>
      <c r="U383" s="10" t="n"/>
      <c r="V383" s="10">
        <f>IF($A383="","",IF(AND($A383&lt;&gt;"",NOT(OR($U383="Concluído",$U383="Concluido")),TODAY()&gt;$A383),"SIM","NÃO"))</f>
        <v/>
      </c>
      <c r="W383" s="10">
        <f>IF(OR($A383="",$I383="",$M383=""),"",SUMIFS($M$2:M383,$I$2:I383,$I383,$A$2:A383,$A383)-$M383)</f>
        <v/>
      </c>
      <c r="X383" s="10">
        <f>IF(OR($A383="",$I383=""),"",SUMIFS($M$2:$M$4922,$I$2:$I$4922,$I383,$A$2:$A$4922,$A383))</f>
        <v/>
      </c>
      <c r="Y383" s="10">
        <f>IFERROR(VLOOKUP($I383,'02_Cad_Maquinas'!$B$2:$H$200,7,FALSE()),"")</f>
        <v/>
      </c>
      <c r="Z383" s="10">
        <f>IF(OR($X383="",$Y383=""),"",$Y383-$X383)</f>
        <v/>
      </c>
      <c r="AA383" s="11">
        <f>IF(OR($X383="",$Y383=""),"",$X383/$Y383)</f>
        <v/>
      </c>
      <c r="AB383" s="10" t="n"/>
      <c r="AC383" s="10">
        <f>IF($B383="","","|"&amp;SUBSTITUTE(TRIM(SUBSTITUTE(SUBSTITUTE(SUBSTITUTE(SUBSTITUTE(SUBSTITUTE(SUBSTITUTE(SUBSTITUTE(SUBSTITUTE(SUBSTITUTE(SUBSTITUTE(SUBSTITUTE(SUBSTITUTE(SUBSTITUTE(SUBSTITUTE(TRIM($B383&amp;""),CHAR(10)," "),CHAR(13)," "),"."," "),";"," "),","," "),"/"," "),"+"," "),"-"," "),"  "," "),"  "," "),"  "," "),"  "," "),"  "," "),"  "," "))," ","|")&amp;"|")</f>
        <v/>
      </c>
      <c r="AD383" s="10">
        <f>TRIM($I383&amp;"")</f>
        <v/>
      </c>
    </row>
    <row r="384" ht="24" customHeight="1">
      <c r="A384" s="9" t="n">
        <v>46199</v>
      </c>
      <c r="B384" s="10" t="n">
        <v>10179</v>
      </c>
      <c r="C384" s="10" t="n"/>
      <c r="D384" s="10" t="inlineStr">
        <is>
          <t xml:space="preserve">FURADEIRA 20 </t>
        </is>
      </c>
      <c r="E384" s="10" t="n">
        <v>20020005</v>
      </c>
      <c r="F384" s="10" t="inlineStr">
        <is>
          <t>(5) FECHAMENTO IV 453X327X12 MDF - BASE DUBAI</t>
        </is>
      </c>
      <c r="G384" s="10" t="inlineStr">
        <is>
          <t>FURADEIRA 20</t>
        </is>
      </c>
      <c r="H384" s="10" t="inlineStr">
        <is>
          <t>FURADEIRA 20</t>
        </is>
      </c>
      <c r="I384" s="10" t="inlineStr">
        <is>
          <t>FURADEIRA 20</t>
        </is>
      </c>
      <c r="J384" s="9" t="n">
        <v>1</v>
      </c>
      <c r="K384" s="10">
        <f>IF($E384="","",IFERROR(INDEX('01_Cad_Pecas'!$H$2:$H$5000,MATCH($E384,'01_Cad_Pecas'!$D$2:$D$5000,0)),IFERROR(INDEX('01_Cad_Pecas'!$H$2:$H$5000,MATCH(VALUE($E384),'01_Cad_Pecas'!$D$2:$D$5000,0)),"")))</f>
        <v/>
      </c>
      <c r="L384" s="10">
        <f>IF($E384="","",IFERROR(INDEX('01_Cad_Pecas'!$I$2:$I$5000,MATCH($E384,'01_Cad_Pecas'!$D$2:$D$5000,0)),IFERROR(INDEX('01_Cad_Pecas'!$I$2:$I$5000,MATCH(VALUE($E384),'01_Cad_Pecas'!$D$2:$D$5000,0)),"")))</f>
        <v/>
      </c>
      <c r="M384" s="10">
        <f>IF(OR($J384="",$L384=""),"",IF($K384="",0,$K384)+$J384*$L384)</f>
        <v/>
      </c>
      <c r="N384" s="10" t="n">
        <v>46199</v>
      </c>
      <c r="O384" s="9" t="n">
        <v>1</v>
      </c>
      <c r="P384" s="10" t="n"/>
      <c r="Q384" s="10" t="n"/>
      <c r="R384" s="10">
        <f>IF(AND($P384&lt;&gt;"",$Q384&lt;&gt;""),($Q384-$P384)*1440,IF(AND($O384&lt;&gt;"",$L384&lt;&gt;""),IF($K384="",0,$K384)+$O384*$L384,""))</f>
        <v/>
      </c>
      <c r="S384" s="10" t="n"/>
      <c r="T384" s="10">
        <f>IF(OR($J384="",$O384=""),"",$O384/$J384)</f>
        <v/>
      </c>
      <c r="U384" s="10" t="n"/>
      <c r="V384" s="10">
        <f>IF($A384="","",IF(AND($A384&lt;&gt;"",NOT(OR($U384="Concluído",$U384="Concluido")),TODAY()&gt;$A384),"SIM","NÃO"))</f>
        <v/>
      </c>
      <c r="W384" s="10">
        <f>IF(OR($A384="",$I384="",$M384=""),"",SUMIFS($M$2:M384,$I$2:I384,$I384,$A$2:A384,$A384)-$M384)</f>
        <v/>
      </c>
      <c r="X384" s="10">
        <f>IF(OR($A384="",$I384=""),"",SUMIFS($M$2:$M$4922,$I$2:$I$4922,$I384,$A$2:$A$4922,$A384))</f>
        <v/>
      </c>
      <c r="Y384" s="10">
        <f>IFERROR(VLOOKUP($I384,'02_Cad_Maquinas'!$B$2:$H$200,7,FALSE()),"")</f>
        <v/>
      </c>
      <c r="Z384" s="10">
        <f>IF(OR($X384="",$Y384=""),"",$Y384-$X384)</f>
        <v/>
      </c>
      <c r="AA384" s="11">
        <f>IF(OR($X384="",$Y384=""),"",$X384/$Y384)</f>
        <v/>
      </c>
      <c r="AB384" s="10" t="n"/>
      <c r="AC384" s="10">
        <f>IF($B384="","","|"&amp;SUBSTITUTE(TRIM(SUBSTITUTE(SUBSTITUTE(SUBSTITUTE(SUBSTITUTE(SUBSTITUTE(SUBSTITUTE(SUBSTITUTE(SUBSTITUTE(SUBSTITUTE(SUBSTITUTE(SUBSTITUTE(SUBSTITUTE(SUBSTITUTE(SUBSTITUTE(TRIM($B384&amp;""),CHAR(10)," "),CHAR(13)," "),"."," "),";"," "),","," "),"/"," "),"+"," "),"-"," "),"  "," "),"  "," "),"  "," "),"  "," "),"  "," "),"  "," "))," ","|")&amp;"|")</f>
        <v/>
      </c>
      <c r="AD384" s="10">
        <f>TRIM($I384&amp;"")</f>
        <v/>
      </c>
    </row>
    <row r="385" ht="24" customHeight="1">
      <c r="A385" s="9" t="n">
        <v>46199</v>
      </c>
      <c r="B385" s="10" t="n">
        <v>10179</v>
      </c>
      <c r="C385" s="10" t="n"/>
      <c r="D385" s="10" t="inlineStr">
        <is>
          <t xml:space="preserve">FURADEIRA 20 </t>
        </is>
      </c>
      <c r="E385" s="10" t="n">
        <v>20013102</v>
      </c>
      <c r="F385" s="10" t="inlineStr">
        <is>
          <t>(10)PE MAIOR 760X100 (170) X15 MDF-MIAMI 1,37X0,80</t>
        </is>
      </c>
      <c r="G385" s="10" t="inlineStr">
        <is>
          <t>FURADEIRA 20</t>
        </is>
      </c>
      <c r="H385" s="10" t="inlineStr">
        <is>
          <t>FURADEIRA 20</t>
        </is>
      </c>
      <c r="I385" s="10" t="inlineStr">
        <is>
          <t>FURADEIRA 20</t>
        </is>
      </c>
      <c r="J385" s="9" t="n">
        <v>8</v>
      </c>
      <c r="K385" s="10">
        <f>IF($E385="","",IFERROR(INDEX('01_Cad_Pecas'!$H$2:$H$5000,MATCH($E385,'01_Cad_Pecas'!$D$2:$D$5000,0)),IFERROR(INDEX('01_Cad_Pecas'!$H$2:$H$5000,MATCH(VALUE($E385),'01_Cad_Pecas'!$D$2:$D$5000,0)),"")))</f>
        <v/>
      </c>
      <c r="L385" s="10">
        <f>IF($E385="","",IFERROR(INDEX('01_Cad_Pecas'!$I$2:$I$5000,MATCH($E385,'01_Cad_Pecas'!$D$2:$D$5000,0)),IFERROR(INDEX('01_Cad_Pecas'!$I$2:$I$5000,MATCH(VALUE($E385),'01_Cad_Pecas'!$D$2:$D$5000,0)),"")))</f>
        <v/>
      </c>
      <c r="M385" s="10">
        <f>IF(OR($J385="",$L385=""),"",IF($K385="",0,$K385)+$J385*$L385)</f>
        <v/>
      </c>
      <c r="N385" s="10" t="n">
        <v>46199</v>
      </c>
      <c r="O385" s="9" t="n">
        <v>8</v>
      </c>
      <c r="P385" s="10" t="n"/>
      <c r="Q385" s="10" t="n"/>
      <c r="R385" s="10">
        <f>IF(AND($P385&lt;&gt;"",$Q385&lt;&gt;""),($Q385-$P385)*1440,IF(AND($O385&lt;&gt;"",$L385&lt;&gt;""),IF($K385="",0,$K385)+$O385*$L385,""))</f>
        <v/>
      </c>
      <c r="S385" s="10" t="n"/>
      <c r="T385" s="10">
        <f>IF(OR($J385="",$O385=""),"",$O385/$J385)</f>
        <v/>
      </c>
      <c r="U385" s="10" t="n"/>
      <c r="V385" s="10">
        <f>IF($A385="","",IF(AND($A385&lt;&gt;"",NOT(OR($U385="Concluído",$U385="Concluido")),TODAY()&gt;$A385),"SIM","NÃO"))</f>
        <v/>
      </c>
      <c r="W385" s="10">
        <f>IF(OR($A385="",$I385="",$M385=""),"",SUMIFS($M$2:M385,$I$2:I385,$I385,$A$2:A385,$A385)-$M385)</f>
        <v/>
      </c>
      <c r="X385" s="10">
        <f>IF(OR($A385="",$I385=""),"",SUMIFS($M$2:$M$4922,$I$2:$I$4922,$I385,$A$2:$A$4922,$A385))</f>
        <v/>
      </c>
      <c r="Y385" s="10">
        <f>IFERROR(VLOOKUP($I385,'02_Cad_Maquinas'!$B$2:$H$200,7,FALSE()),"")</f>
        <v/>
      </c>
      <c r="Z385" s="10">
        <f>IF(OR($X385="",$Y385=""),"",$Y385-$X385)</f>
        <v/>
      </c>
      <c r="AA385" s="11">
        <f>IF(OR($X385="",$Y385=""),"",$X385/$Y385)</f>
        <v/>
      </c>
      <c r="AB385" s="10" t="n"/>
      <c r="AC385" s="10">
        <f>IF($B385="","","|"&amp;SUBSTITUTE(TRIM(SUBSTITUTE(SUBSTITUTE(SUBSTITUTE(SUBSTITUTE(SUBSTITUTE(SUBSTITUTE(SUBSTITUTE(SUBSTITUTE(SUBSTITUTE(SUBSTITUTE(SUBSTITUTE(SUBSTITUTE(SUBSTITUTE(SUBSTITUTE(TRIM($B385&amp;""),CHAR(10)," "),CHAR(13)," "),"."," "),";"," "),","," "),"/"," "),"+"," "),"-"," "),"  "," "),"  "," "),"  "," "),"  "," "),"  "," "),"  "," "))," ","|")&amp;"|")</f>
        <v/>
      </c>
      <c r="AD385" s="10">
        <f>TRIM($I385&amp;"")</f>
        <v/>
      </c>
    </row>
    <row r="386" ht="24" customHeight="1">
      <c r="A386" s="9" t="n">
        <v>46199</v>
      </c>
      <c r="B386" s="10" t="n">
        <v>10179</v>
      </c>
      <c r="C386" s="10" t="n"/>
      <c r="D386" s="10" t="inlineStr">
        <is>
          <t xml:space="preserve">FURADEIRA 20 </t>
        </is>
      </c>
      <c r="E386" s="10" t="n">
        <v>20013103</v>
      </c>
      <c r="F386" s="10" t="inlineStr">
        <is>
          <t>(4) PE MENOR 760X85 (135) X15 MDF-MIAMI 1,37X0,80</t>
        </is>
      </c>
      <c r="G386" s="10" t="inlineStr">
        <is>
          <t>FURADEIRA 20</t>
        </is>
      </c>
      <c r="H386" s="10" t="inlineStr">
        <is>
          <t>FURADEIRA 20</t>
        </is>
      </c>
      <c r="I386" s="10" t="inlineStr">
        <is>
          <t>FURADEIRA 20</t>
        </is>
      </c>
      <c r="J386" s="9" t="n">
        <v>8</v>
      </c>
      <c r="K386" s="10">
        <f>IF($E386="","",IFERROR(INDEX('01_Cad_Pecas'!$H$2:$H$5000,MATCH($E386,'01_Cad_Pecas'!$D$2:$D$5000,0)),IFERROR(INDEX('01_Cad_Pecas'!$H$2:$H$5000,MATCH(VALUE($E386),'01_Cad_Pecas'!$D$2:$D$5000,0)),"")))</f>
        <v/>
      </c>
      <c r="L386" s="10">
        <f>IF($E386="","",IFERROR(INDEX('01_Cad_Pecas'!$I$2:$I$5000,MATCH($E386,'01_Cad_Pecas'!$D$2:$D$5000,0)),IFERROR(INDEX('01_Cad_Pecas'!$I$2:$I$5000,MATCH(VALUE($E386),'01_Cad_Pecas'!$D$2:$D$5000,0)),"")))</f>
        <v/>
      </c>
      <c r="M386" s="10">
        <f>IF(OR($J386="",$L386=""),"",IF($K386="",0,$K386)+$J386*$L386)</f>
        <v/>
      </c>
      <c r="N386" s="10" t="n">
        <v>46199</v>
      </c>
      <c r="O386" s="9" t="n">
        <v>8</v>
      </c>
      <c r="P386" s="10" t="n"/>
      <c r="Q386" s="10" t="n"/>
      <c r="R386" s="10">
        <f>IF(AND($P386&lt;&gt;"",$Q386&lt;&gt;""),($Q386-$P386)*1440,IF(AND($O386&lt;&gt;"",$L386&lt;&gt;""),IF($K386="",0,$K386)+$O386*$L386,""))</f>
        <v/>
      </c>
      <c r="S386" s="10" t="n"/>
      <c r="T386" s="10">
        <f>IF(OR($J386="",$O386=""),"",$O386/$J386)</f>
        <v/>
      </c>
      <c r="U386" s="10" t="n"/>
      <c r="V386" s="10">
        <f>IF($A386="","",IF(AND($A386&lt;&gt;"",NOT(OR($U386="Concluído",$U386="Concluido")),TODAY()&gt;$A386),"SIM","NÃO"))</f>
        <v/>
      </c>
      <c r="W386" s="10">
        <f>IF(OR($A386="",$I386="",$M386=""),"",SUMIFS($M$2:M386,$I$2:I386,$I386,$A$2:A386,$A386)-$M386)</f>
        <v/>
      </c>
      <c r="X386" s="10">
        <f>IF(OR($A386="",$I386=""),"",SUMIFS($M$2:$M$4922,$I$2:$I$4922,$I386,$A$2:$A$4922,$A386))</f>
        <v/>
      </c>
      <c r="Y386" s="10">
        <f>IFERROR(VLOOKUP($I386,'02_Cad_Maquinas'!$B$2:$H$200,7,FALSE()),"")</f>
        <v/>
      </c>
      <c r="Z386" s="10">
        <f>IF(OR($X386="",$Y386=""),"",$Y386-$X386)</f>
        <v/>
      </c>
      <c r="AA386" s="11">
        <f>IF(OR($X386="",$Y386=""),"",$X386/$Y386)</f>
        <v/>
      </c>
      <c r="AB386" s="10" t="n"/>
      <c r="AC386" s="10">
        <f>IF($B386="","","|"&amp;SUBSTITUTE(TRIM(SUBSTITUTE(SUBSTITUTE(SUBSTITUTE(SUBSTITUTE(SUBSTITUTE(SUBSTITUTE(SUBSTITUTE(SUBSTITUTE(SUBSTITUTE(SUBSTITUTE(SUBSTITUTE(SUBSTITUTE(SUBSTITUTE(SUBSTITUTE(TRIM($B386&amp;""),CHAR(10)," "),CHAR(13)," "),"."," "),";"," "),","," "),"/"," "),"+"," "),"-"," "),"  "," "),"  "," "),"  "," "),"  "," "),"  "," "),"  "," "))," ","|")&amp;"|")</f>
        <v/>
      </c>
      <c r="AD386" s="10">
        <f>TRIM($I386&amp;"")</f>
        <v/>
      </c>
    </row>
    <row r="387" ht="24" customHeight="1">
      <c r="A387" s="9" t="n">
        <v>46199</v>
      </c>
      <c r="B387" s="10" t="n">
        <v>10179</v>
      </c>
      <c r="C387" s="10" t="n"/>
      <c r="D387" s="10" t="inlineStr">
        <is>
          <t xml:space="preserve">FURADEIRA 20 </t>
        </is>
      </c>
      <c r="E387" s="10" t="n">
        <v>20020001</v>
      </c>
      <c r="F387" s="10" t="inlineStr">
        <is>
          <t>(1) LATERAL 1180X92X15 MDF - BASE DUBAI</t>
        </is>
      </c>
      <c r="G387" s="10" t="inlineStr">
        <is>
          <t>FURADEIRA 20</t>
        </is>
      </c>
      <c r="H387" s="10" t="inlineStr">
        <is>
          <t>FURADEIRA 20</t>
        </is>
      </c>
      <c r="I387" s="10" t="inlineStr">
        <is>
          <t>FURADEIRA 20</t>
        </is>
      </c>
      <c r="J387" s="9" t="n">
        <v>4</v>
      </c>
      <c r="K387" s="10">
        <f>IF($E387="","",IFERROR(INDEX('01_Cad_Pecas'!$H$2:$H$5000,MATCH($E387,'01_Cad_Pecas'!$D$2:$D$5000,0)),IFERROR(INDEX('01_Cad_Pecas'!$H$2:$H$5000,MATCH(VALUE($E387),'01_Cad_Pecas'!$D$2:$D$5000,0)),"")))</f>
        <v/>
      </c>
      <c r="L387" s="10">
        <f>IF($E387="","",IFERROR(INDEX('01_Cad_Pecas'!$I$2:$I$5000,MATCH($E387,'01_Cad_Pecas'!$D$2:$D$5000,0)),IFERROR(INDEX('01_Cad_Pecas'!$I$2:$I$5000,MATCH(VALUE($E387),'01_Cad_Pecas'!$D$2:$D$5000,0)),"")))</f>
        <v/>
      </c>
      <c r="M387" s="10">
        <f>IF(OR($J387="",$L387=""),"",IF($K387="",0,$K387)+$J387*$L387)</f>
        <v/>
      </c>
      <c r="N387" s="10" t="n">
        <v>46199</v>
      </c>
      <c r="O387" s="9" t="n">
        <v>4</v>
      </c>
      <c r="P387" s="10" t="n"/>
      <c r="Q387" s="10" t="n"/>
      <c r="R387" s="10">
        <f>IF(AND($P387&lt;&gt;"",$Q387&lt;&gt;""),($Q387-$P387)*1440,IF(AND($O387&lt;&gt;"",$L387&lt;&gt;""),IF($K387="",0,$K387)+$O387*$L387,""))</f>
        <v/>
      </c>
      <c r="S387" s="10" t="n"/>
      <c r="T387" s="10">
        <f>IF(OR($J387="",$O387=""),"",$O387/$J387)</f>
        <v/>
      </c>
      <c r="U387" s="10" t="n"/>
      <c r="V387" s="10">
        <f>IF($A387="","",IF(AND($A387&lt;&gt;"",NOT(OR($U387="Concluído",$U387="Concluido")),TODAY()&gt;$A387),"SIM","NÃO"))</f>
        <v/>
      </c>
      <c r="W387" s="10">
        <f>IF(OR($A387="",$I387="",$M387=""),"",SUMIFS($M$2:M387,$I$2:I387,$I387,$A$2:A387,$A387)-$M387)</f>
        <v/>
      </c>
      <c r="X387" s="10">
        <f>IF(OR($A387="",$I387=""),"",SUMIFS($M$2:$M$4922,$I$2:$I$4922,$I387,$A$2:$A$4922,$A387))</f>
        <v/>
      </c>
      <c r="Y387" s="10">
        <f>IFERROR(VLOOKUP($I387,'02_Cad_Maquinas'!$B$2:$H$200,7,FALSE()),"")</f>
        <v/>
      </c>
      <c r="Z387" s="10">
        <f>IF(OR($X387="",$Y387=""),"",$Y387-$X387)</f>
        <v/>
      </c>
      <c r="AA387" s="11">
        <f>IF(OR($X387="",$Y387=""),"",$X387/$Y387)</f>
        <v/>
      </c>
      <c r="AB387" s="10" t="n"/>
      <c r="AC387" s="10">
        <f>IF($B387="","","|"&amp;SUBSTITUTE(TRIM(SUBSTITUTE(SUBSTITUTE(SUBSTITUTE(SUBSTITUTE(SUBSTITUTE(SUBSTITUTE(SUBSTITUTE(SUBSTITUTE(SUBSTITUTE(SUBSTITUTE(SUBSTITUTE(SUBSTITUTE(SUBSTITUTE(SUBSTITUTE(TRIM($B387&amp;""),CHAR(10)," "),CHAR(13)," "),"."," "),";"," "),","," "),"/"," "),"+"," "),"-"," "),"  "," "),"  "," "),"  "," "),"  "," "),"  "," "),"  "," "))," ","|")&amp;"|")</f>
        <v/>
      </c>
      <c r="AD387" s="10">
        <f>TRIM($I387&amp;"")</f>
        <v/>
      </c>
    </row>
    <row r="388" ht="24" customHeight="1">
      <c r="A388" s="9" t="n">
        <v>46199</v>
      </c>
      <c r="B388" s="10" t="n">
        <v>10179</v>
      </c>
      <c r="C388" s="10" t="n"/>
      <c r="D388" s="10" t="inlineStr">
        <is>
          <t xml:space="preserve">FURADEIRA 20 </t>
        </is>
      </c>
      <c r="E388" s="10" t="n">
        <v>30006104</v>
      </c>
      <c r="F388" s="10" t="inlineStr">
        <is>
          <t>MOLDURA ENCOSTO 445X280X15 MDF - CAD SANTIAGO NEW</t>
        </is>
      </c>
      <c r="G388" s="10" t="inlineStr">
        <is>
          <t>FURADEIRA 20</t>
        </is>
      </c>
      <c r="H388" s="10" t="inlineStr">
        <is>
          <t>FURADEIRA 20</t>
        </is>
      </c>
      <c r="I388" s="10" t="inlineStr">
        <is>
          <t>FURADEIRA 20</t>
        </is>
      </c>
      <c r="J388" s="9" t="n">
        <v>10</v>
      </c>
      <c r="K388" s="10">
        <f>IF($E388="","",IFERROR(INDEX('01_Cad_Pecas'!$H$2:$H$5000,MATCH($E388,'01_Cad_Pecas'!$D$2:$D$5000,0)),IFERROR(INDEX('01_Cad_Pecas'!$H$2:$H$5000,MATCH(VALUE($E388),'01_Cad_Pecas'!$D$2:$D$5000,0)),"")))</f>
        <v/>
      </c>
      <c r="L388" s="10">
        <f>IF($E388="","",IFERROR(INDEX('01_Cad_Pecas'!$I$2:$I$5000,MATCH($E388,'01_Cad_Pecas'!$D$2:$D$5000,0)),IFERROR(INDEX('01_Cad_Pecas'!$I$2:$I$5000,MATCH(VALUE($E388),'01_Cad_Pecas'!$D$2:$D$5000,0)),"")))</f>
        <v/>
      </c>
      <c r="M388" s="10">
        <f>IF(OR($J388="",$L388=""),"",IF($K388="",0,$K388)+$J388*$L388)</f>
        <v/>
      </c>
      <c r="N388" s="10" t="n">
        <v>46199</v>
      </c>
      <c r="O388" s="9" t="n">
        <v>10</v>
      </c>
      <c r="P388" s="10" t="n"/>
      <c r="Q388" s="10" t="n"/>
      <c r="R388" s="10">
        <f>IF(AND($P388&lt;&gt;"",$Q388&lt;&gt;""),($Q388-$P388)*1440,IF(AND($O388&lt;&gt;"",$L388&lt;&gt;""),IF($K388="",0,$K388)+$O388*$L388,""))</f>
        <v/>
      </c>
      <c r="S388" s="10" t="n"/>
      <c r="T388" s="10">
        <f>IF(OR($J388="",$O388=""),"",$O388/$J388)</f>
        <v/>
      </c>
      <c r="U388" s="10" t="n"/>
      <c r="V388" s="10">
        <f>IF($A388="","",IF(AND($A388&lt;&gt;"",NOT(OR($U388="Concluído",$U388="Concluido")),TODAY()&gt;$A388),"SIM","NÃO"))</f>
        <v/>
      </c>
      <c r="W388" s="10">
        <f>IF(OR($A388="",$I388="",$M388=""),"",SUMIFS($M$2:M388,$I$2:I388,$I388,$A$2:A388,$A388)-$M388)</f>
        <v/>
      </c>
      <c r="X388" s="10">
        <f>IF(OR($A388="",$I388=""),"",SUMIFS($M$2:$M$4922,$I$2:$I$4922,$I388,$A$2:$A$4922,$A388))</f>
        <v/>
      </c>
      <c r="Y388" s="10">
        <f>IFERROR(VLOOKUP($I388,'02_Cad_Maquinas'!$B$2:$H$200,7,FALSE()),"")</f>
        <v/>
      </c>
      <c r="Z388" s="10">
        <f>IF(OR($X388="",$Y388=""),"",$Y388-$X388)</f>
        <v/>
      </c>
      <c r="AA388" s="11">
        <f>IF(OR($X388="",$Y388=""),"",$X388/$Y388)</f>
        <v/>
      </c>
      <c r="AB388" s="10" t="n"/>
      <c r="AC388" s="10">
        <f>IF($B388="","","|"&amp;SUBSTITUTE(TRIM(SUBSTITUTE(SUBSTITUTE(SUBSTITUTE(SUBSTITUTE(SUBSTITUTE(SUBSTITUTE(SUBSTITUTE(SUBSTITUTE(SUBSTITUTE(SUBSTITUTE(SUBSTITUTE(SUBSTITUTE(SUBSTITUTE(SUBSTITUTE(TRIM($B388&amp;""),CHAR(10)," "),CHAR(13)," "),"."," "),";"," "),","," "),"/"," "),"+"," "),"-"," "),"  "," "),"  "," "),"  "," "),"  "," "),"  "," "),"  "," "))," ","|")&amp;"|")</f>
        <v/>
      </c>
      <c r="AD388" s="10">
        <f>TRIM($I388&amp;"")</f>
        <v/>
      </c>
    </row>
    <row r="389" ht="24" customHeight="1">
      <c r="A389" s="9" t="n">
        <v>46199</v>
      </c>
      <c r="B389" s="10" t="n">
        <v>10179</v>
      </c>
      <c r="C389" s="10" t="n"/>
      <c r="D389" s="10" t="inlineStr">
        <is>
          <t xml:space="preserve">FURADEIRA 20 </t>
        </is>
      </c>
      <c r="E389" s="10" t="n">
        <v>30124801</v>
      </c>
      <c r="F389" s="10" t="inlineStr">
        <is>
          <t>(2) PE MENOR 750X680X18 MDF - BASE DUBLIN</t>
        </is>
      </c>
      <c r="G389" s="10" t="inlineStr">
        <is>
          <t>FURADEIRA 20</t>
        </is>
      </c>
      <c r="H389" s="10" t="inlineStr">
        <is>
          <t>FURADEIRA 20</t>
        </is>
      </c>
      <c r="I389" s="10" t="inlineStr">
        <is>
          <t>FURADEIRA 20</t>
        </is>
      </c>
      <c r="J389" s="9" t="n">
        <v>140</v>
      </c>
      <c r="K389" s="10">
        <f>IF($E389="","",IFERROR(INDEX('01_Cad_Pecas'!$H$2:$H$5000,MATCH($E389,'01_Cad_Pecas'!$D$2:$D$5000,0)),IFERROR(INDEX('01_Cad_Pecas'!$H$2:$H$5000,MATCH(VALUE($E389),'01_Cad_Pecas'!$D$2:$D$5000,0)),"")))</f>
        <v/>
      </c>
      <c r="L389" s="10">
        <f>IF($E389="","",IFERROR(INDEX('01_Cad_Pecas'!$I$2:$I$5000,MATCH($E389,'01_Cad_Pecas'!$D$2:$D$5000,0)),IFERROR(INDEX('01_Cad_Pecas'!$I$2:$I$5000,MATCH(VALUE($E389),'01_Cad_Pecas'!$D$2:$D$5000,0)),"")))</f>
        <v/>
      </c>
      <c r="M389" s="10">
        <f>IF(OR($J389="",$L389=""),"",IF($K389="",0,$K389)+$J389*$L389)</f>
        <v/>
      </c>
      <c r="N389" s="10" t="n">
        <v>46199</v>
      </c>
      <c r="O389" s="9" t="n">
        <v>140</v>
      </c>
      <c r="P389" s="10" t="n"/>
      <c r="Q389" s="10" t="n"/>
      <c r="R389" s="10">
        <f>IF(AND($P389&lt;&gt;"",$Q389&lt;&gt;""),($Q389-$P389)*1440,IF(AND($O389&lt;&gt;"",$L389&lt;&gt;""),IF($K389="",0,$K389)+$O389*$L389,""))</f>
        <v/>
      </c>
      <c r="S389" s="10" t="n"/>
      <c r="T389" s="10">
        <f>IF(OR($J389="",$O389=""),"",$O389/$J389)</f>
        <v/>
      </c>
      <c r="U389" s="10" t="n"/>
      <c r="V389" s="10">
        <f>IF($A389="","",IF(AND($A389&lt;&gt;"",NOT(OR($U389="Concluído",$U389="Concluido")),TODAY()&gt;$A389),"SIM","NÃO"))</f>
        <v/>
      </c>
      <c r="W389" s="10">
        <f>IF(OR($A389="",$I389="",$M389=""),"",SUMIFS($M$2:M389,$I$2:I389,$I389,$A$2:A389,$A389)-$M389)</f>
        <v/>
      </c>
      <c r="X389" s="10">
        <f>IF(OR($A389="",$I389=""),"",SUMIFS($M$2:$M$4922,$I$2:$I$4922,$I389,$A$2:$A$4922,$A389))</f>
        <v/>
      </c>
      <c r="Y389" s="10">
        <f>IFERROR(VLOOKUP($I389,'02_Cad_Maquinas'!$B$2:$H$200,7,FALSE()),"")</f>
        <v/>
      </c>
      <c r="Z389" s="10">
        <f>IF(OR($X389="",$Y389=""),"",$Y389-$X389)</f>
        <v/>
      </c>
      <c r="AA389" s="11">
        <f>IF(OR($X389="",$Y389=""),"",$X389/$Y389)</f>
        <v/>
      </c>
      <c r="AB389" s="10" t="n"/>
      <c r="AC389" s="10">
        <f>IF($B389="","","|"&amp;SUBSTITUTE(TRIM(SUBSTITUTE(SUBSTITUTE(SUBSTITUTE(SUBSTITUTE(SUBSTITUTE(SUBSTITUTE(SUBSTITUTE(SUBSTITUTE(SUBSTITUTE(SUBSTITUTE(SUBSTITUTE(SUBSTITUTE(SUBSTITUTE(SUBSTITUTE(TRIM($B389&amp;""),CHAR(10)," "),CHAR(13)," "),"."," "),";"," "),","," "),"/"," "),"+"," "),"-"," "),"  "," "),"  "," "),"  "," "),"  "," "),"  "," "),"  "," "))," ","|")&amp;"|")</f>
        <v/>
      </c>
      <c r="AD389" s="10">
        <f>TRIM($I389&amp;"")</f>
        <v/>
      </c>
    </row>
    <row r="390" ht="24" customHeight="1">
      <c r="A390" s="9" t="n">
        <v>46199</v>
      </c>
      <c r="B390" s="10" t="n">
        <v>10179</v>
      </c>
      <c r="C390" s="10" t="n"/>
      <c r="D390" s="10" t="inlineStr">
        <is>
          <t xml:space="preserve">FURADEIRA 20 </t>
        </is>
      </c>
      <c r="E390" s="10" t="n">
        <v>20052001</v>
      </c>
      <c r="F390" s="10" t="inlineStr">
        <is>
          <t>(2-4) TRAVESSA 742X122X25 MDF - MESA ATHENAS</t>
        </is>
      </c>
      <c r="G390" s="10" t="inlineStr">
        <is>
          <t>FURADEIRA 20</t>
        </is>
      </c>
      <c r="H390" s="10" t="inlineStr">
        <is>
          <t>FURADEIRA 20</t>
        </is>
      </c>
      <c r="I390" s="10" t="inlineStr">
        <is>
          <t>FURADEIRA 20</t>
        </is>
      </c>
      <c r="J390" s="9" t="n">
        <v>4</v>
      </c>
      <c r="K390" s="10">
        <f>IF($E390="","",IFERROR(INDEX('01_Cad_Pecas'!$H$2:$H$5000,MATCH($E390,'01_Cad_Pecas'!$D$2:$D$5000,0)),IFERROR(INDEX('01_Cad_Pecas'!$H$2:$H$5000,MATCH(VALUE($E390),'01_Cad_Pecas'!$D$2:$D$5000,0)),"")))</f>
        <v/>
      </c>
      <c r="L390" s="10">
        <f>IF($E390="","",IFERROR(INDEX('01_Cad_Pecas'!$I$2:$I$5000,MATCH($E390,'01_Cad_Pecas'!$D$2:$D$5000,0)),IFERROR(INDEX('01_Cad_Pecas'!$I$2:$I$5000,MATCH(VALUE($E390),'01_Cad_Pecas'!$D$2:$D$5000,0)),"")))</f>
        <v/>
      </c>
      <c r="M390" s="10">
        <f>IF(OR($J390="",$L390=""),"",IF($K390="",0,$K390)+$J390*$L390)</f>
        <v/>
      </c>
      <c r="N390" s="10" t="n">
        <v>46199</v>
      </c>
      <c r="O390" s="9" t="n">
        <v>4</v>
      </c>
      <c r="P390" s="10" t="n"/>
      <c r="Q390" s="10" t="n"/>
      <c r="R390" s="10">
        <f>IF(AND($P390&lt;&gt;"",$Q390&lt;&gt;""),($Q390-$P390)*1440,IF(AND($O390&lt;&gt;"",$L390&lt;&gt;""),IF($K390="",0,$K390)+$O390*$L390,""))</f>
        <v/>
      </c>
      <c r="S390" s="10" t="n"/>
      <c r="T390" s="10">
        <f>IF(OR($J390="",$O390=""),"",$O390/$J390)</f>
        <v/>
      </c>
      <c r="U390" s="10" t="n"/>
      <c r="V390" s="10">
        <f>IF($A390="","",IF(AND($A390&lt;&gt;"",NOT(OR($U390="Concluído",$U390="Concluido")),TODAY()&gt;$A390),"SIM","NÃO"))</f>
        <v/>
      </c>
      <c r="W390" s="10">
        <f>IF(OR($A390="",$I390="",$M390=""),"",SUMIFS($M$2:M390,$I$2:I390,$I390,$A$2:A390,$A390)-$M390)</f>
        <v/>
      </c>
      <c r="X390" s="10">
        <f>IF(OR($A390="",$I390=""),"",SUMIFS($M$2:$M$4922,$I$2:$I$4922,$I390,$A$2:$A$4922,$A390))</f>
        <v/>
      </c>
      <c r="Y390" s="10">
        <f>IFERROR(VLOOKUP($I390,'02_Cad_Maquinas'!$B$2:$H$200,7,FALSE()),"")</f>
        <v/>
      </c>
      <c r="Z390" s="10">
        <f>IF(OR($X390="",$Y390=""),"",$Y390-$X390)</f>
        <v/>
      </c>
      <c r="AA390" s="11">
        <f>IF(OR($X390="",$Y390=""),"",$X390/$Y390)</f>
        <v/>
      </c>
      <c r="AB390" s="10" t="n"/>
      <c r="AC390" s="10">
        <f>IF($B390="","","|"&amp;SUBSTITUTE(TRIM(SUBSTITUTE(SUBSTITUTE(SUBSTITUTE(SUBSTITUTE(SUBSTITUTE(SUBSTITUTE(SUBSTITUTE(SUBSTITUTE(SUBSTITUTE(SUBSTITUTE(SUBSTITUTE(SUBSTITUTE(SUBSTITUTE(SUBSTITUTE(TRIM($B390&amp;""),CHAR(10)," "),CHAR(13)," "),"."," "),";"," "),","," "),"/"," "),"+"," "),"-"," "),"  "," "),"  "," "),"  "," "),"  "," "),"  "," "),"  "," "))," ","|")&amp;"|")</f>
        <v/>
      </c>
      <c r="AD390" s="10">
        <f>TRIM($I390&amp;"")</f>
        <v/>
      </c>
    </row>
    <row r="391" ht="24" customHeight="1">
      <c r="A391" s="9" t="n">
        <v>46199</v>
      </c>
      <c r="B391" s="10" t="n">
        <v>10179</v>
      </c>
      <c r="C391" s="10" t="n"/>
      <c r="D391" s="10" t="inlineStr">
        <is>
          <t xml:space="preserve">FURADEIRA 20 </t>
        </is>
      </c>
      <c r="E391" s="10" t="n">
        <v>20052002</v>
      </c>
      <c r="F391" s="10" t="inlineStr">
        <is>
          <t>(5) BASE MAIOR 542X124X25 MDF - MESA ATHENAS</t>
        </is>
      </c>
      <c r="G391" s="10" t="inlineStr">
        <is>
          <t>FURADEIRA 20</t>
        </is>
      </c>
      <c r="H391" s="10" t="inlineStr">
        <is>
          <t>FURADEIRA 20</t>
        </is>
      </c>
      <c r="I391" s="10" t="inlineStr">
        <is>
          <t>FURADEIRA 20</t>
        </is>
      </c>
      <c r="J391" s="9" t="n">
        <v>1</v>
      </c>
      <c r="K391" s="10">
        <f>IF($E391="","",IFERROR(INDEX('01_Cad_Pecas'!$H$2:$H$5000,MATCH($E391,'01_Cad_Pecas'!$D$2:$D$5000,0)),IFERROR(INDEX('01_Cad_Pecas'!$H$2:$H$5000,MATCH(VALUE($E391),'01_Cad_Pecas'!$D$2:$D$5000,0)),"")))</f>
        <v/>
      </c>
      <c r="L391" s="10">
        <f>IF($E391="","",IFERROR(INDEX('01_Cad_Pecas'!$I$2:$I$5000,MATCH($E391,'01_Cad_Pecas'!$D$2:$D$5000,0)),IFERROR(INDEX('01_Cad_Pecas'!$I$2:$I$5000,MATCH(VALUE($E391),'01_Cad_Pecas'!$D$2:$D$5000,0)),"")))</f>
        <v/>
      </c>
      <c r="M391" s="10">
        <f>IF(OR($J391="",$L391=""),"",IF($K391="",0,$K391)+$J391*$L391)</f>
        <v/>
      </c>
      <c r="N391" s="10" t="n">
        <v>46199</v>
      </c>
      <c r="O391" s="9" t="n">
        <v>1</v>
      </c>
      <c r="P391" s="10" t="n"/>
      <c r="Q391" s="10" t="n"/>
      <c r="R391" s="10">
        <f>IF(AND($P391&lt;&gt;"",$Q391&lt;&gt;""),($Q391-$P391)*1440,IF(AND($O391&lt;&gt;"",$L391&lt;&gt;""),IF($K391="",0,$K391)+$O391*$L391,""))</f>
        <v/>
      </c>
      <c r="S391" s="10" t="n"/>
      <c r="T391" s="10">
        <f>IF(OR($J391="",$O391=""),"",$O391/$J391)</f>
        <v/>
      </c>
      <c r="U391" s="10" t="n"/>
      <c r="V391" s="10">
        <f>IF($A391="","",IF(AND($A391&lt;&gt;"",NOT(OR($U391="Concluído",$U391="Concluido")),TODAY()&gt;$A391),"SIM","NÃO"))</f>
        <v/>
      </c>
      <c r="W391" s="10">
        <f>IF(OR($A391="",$I391="",$M391=""),"",SUMIFS($M$2:M391,$I$2:I391,$I391,$A$2:A391,$A391)-$M391)</f>
        <v/>
      </c>
      <c r="X391" s="10">
        <f>IF(OR($A391="",$I391=""),"",SUMIFS($M$2:$M$4922,$I$2:$I$4922,$I391,$A$2:$A$4922,$A391))</f>
        <v/>
      </c>
      <c r="Y391" s="10">
        <f>IFERROR(VLOOKUP($I391,'02_Cad_Maquinas'!$B$2:$H$200,7,FALSE()),"")</f>
        <v/>
      </c>
      <c r="Z391" s="10">
        <f>IF(OR($X391="",$Y391=""),"",$Y391-$X391)</f>
        <v/>
      </c>
      <c r="AA391" s="11">
        <f>IF(OR($X391="",$Y391=""),"",$X391/$Y391)</f>
        <v/>
      </c>
      <c r="AB391" s="10" t="n"/>
      <c r="AC391" s="10">
        <f>IF($B391="","","|"&amp;SUBSTITUTE(TRIM(SUBSTITUTE(SUBSTITUTE(SUBSTITUTE(SUBSTITUTE(SUBSTITUTE(SUBSTITUTE(SUBSTITUTE(SUBSTITUTE(SUBSTITUTE(SUBSTITUTE(SUBSTITUTE(SUBSTITUTE(SUBSTITUTE(SUBSTITUTE(TRIM($B391&amp;""),CHAR(10)," "),CHAR(13)," "),"."," "),";"," "),","," "),"/"," "),"+"," "),"-"," "),"  "," "),"  "," "),"  "," "),"  "," "),"  "," "),"  "," "))," ","|")&amp;"|")</f>
        <v/>
      </c>
      <c r="AD391" s="10">
        <f>TRIM($I391&amp;"")</f>
        <v/>
      </c>
    </row>
    <row r="392" ht="24" customHeight="1">
      <c r="A392" s="9" t="n">
        <v>46199</v>
      </c>
      <c r="B392" s="10" t="n">
        <v>10179</v>
      </c>
      <c r="C392" s="10" t="n"/>
      <c r="D392" s="10" t="inlineStr">
        <is>
          <t xml:space="preserve">FURADEIRA 20 </t>
        </is>
      </c>
      <c r="E392" s="10" t="n">
        <v>20052003</v>
      </c>
      <c r="F392" s="10" t="inlineStr">
        <is>
          <t>(6)BASE MENOR 386 (189)X124X25 MDF - MESA ATHENAS</t>
        </is>
      </c>
      <c r="G392" s="10" t="inlineStr">
        <is>
          <t>FURADEIRA 20</t>
        </is>
      </c>
      <c r="H392" s="10" t="inlineStr">
        <is>
          <t>FURADEIRA 20</t>
        </is>
      </c>
      <c r="I392" s="10" t="inlineStr">
        <is>
          <t>FURADEIRA 20</t>
        </is>
      </c>
      <c r="J392" s="9" t="n">
        <v>2</v>
      </c>
      <c r="K392" s="10">
        <f>IF($E392="","",IFERROR(INDEX('01_Cad_Pecas'!$H$2:$H$5000,MATCH($E392,'01_Cad_Pecas'!$D$2:$D$5000,0)),IFERROR(INDEX('01_Cad_Pecas'!$H$2:$H$5000,MATCH(VALUE($E392),'01_Cad_Pecas'!$D$2:$D$5000,0)),"")))</f>
        <v/>
      </c>
      <c r="L392" s="10">
        <f>IF($E392="","",IFERROR(INDEX('01_Cad_Pecas'!$I$2:$I$5000,MATCH($E392,'01_Cad_Pecas'!$D$2:$D$5000,0)),IFERROR(INDEX('01_Cad_Pecas'!$I$2:$I$5000,MATCH(VALUE($E392),'01_Cad_Pecas'!$D$2:$D$5000,0)),"")))</f>
        <v/>
      </c>
      <c r="M392" s="10">
        <f>IF(OR($J392="",$L392=""),"",IF($K392="",0,$K392)+$J392*$L392)</f>
        <v/>
      </c>
      <c r="N392" s="10" t="n">
        <v>46199</v>
      </c>
      <c r="O392" s="9" t="n">
        <v>2</v>
      </c>
      <c r="P392" s="10" t="n"/>
      <c r="Q392" s="10" t="n"/>
      <c r="R392" s="10">
        <f>IF(AND($P392&lt;&gt;"",$Q392&lt;&gt;""),($Q392-$P392)*1440,IF(AND($O392&lt;&gt;"",$L392&lt;&gt;""),IF($K392="",0,$K392)+$O392*$L392,""))</f>
        <v/>
      </c>
      <c r="S392" s="10" t="n"/>
      <c r="T392" s="10">
        <f>IF(OR($J392="",$O392=""),"",$O392/$J392)</f>
        <v/>
      </c>
      <c r="U392" s="10" t="n"/>
      <c r="V392" s="10">
        <f>IF($A392="","",IF(AND($A392&lt;&gt;"",NOT(OR($U392="Concluído",$U392="Concluido")),TODAY()&gt;$A392),"SIM","NÃO"))</f>
        <v/>
      </c>
      <c r="W392" s="10">
        <f>IF(OR($A392="",$I392="",$M392=""),"",SUMIFS($M$2:M392,$I$2:I392,$I392,$A$2:A392,$A392)-$M392)</f>
        <v/>
      </c>
      <c r="X392" s="10">
        <f>IF(OR($A392="",$I392=""),"",SUMIFS($M$2:$M$4922,$I$2:$I$4922,$I392,$A$2:$A$4922,$A392))</f>
        <v/>
      </c>
      <c r="Y392" s="10">
        <f>IFERROR(VLOOKUP($I392,'02_Cad_Maquinas'!$B$2:$H$200,7,FALSE()),"")</f>
        <v/>
      </c>
      <c r="Z392" s="10">
        <f>IF(OR($X392="",$Y392=""),"",$Y392-$X392)</f>
        <v/>
      </c>
      <c r="AA392" s="11">
        <f>IF(OR($X392="",$Y392=""),"",$X392/$Y392)</f>
        <v/>
      </c>
      <c r="AB392" s="10" t="n"/>
      <c r="AC392" s="10">
        <f>IF($B392="","","|"&amp;SUBSTITUTE(TRIM(SUBSTITUTE(SUBSTITUTE(SUBSTITUTE(SUBSTITUTE(SUBSTITUTE(SUBSTITUTE(SUBSTITUTE(SUBSTITUTE(SUBSTITUTE(SUBSTITUTE(SUBSTITUTE(SUBSTITUTE(SUBSTITUTE(SUBSTITUTE(TRIM($B392&amp;""),CHAR(10)," "),CHAR(13)," "),"."," "),";"," "),","," "),"/"," "),"+"," "),"-"," "),"  "," "),"  "," "),"  "," "),"  "," "),"  "," "),"  "," "))," ","|")&amp;"|")</f>
        <v/>
      </c>
      <c r="AD392" s="10">
        <f>TRIM($I392&amp;"")</f>
        <v/>
      </c>
    </row>
    <row r="393" ht="24" customHeight="1">
      <c r="A393" s="9" t="n">
        <v>46199</v>
      </c>
      <c r="B393" s="10" t="n">
        <v>10179</v>
      </c>
      <c r="C393" s="10" t="n"/>
      <c r="D393" s="10" t="inlineStr">
        <is>
          <t xml:space="preserve">FURADEIRA 20 </t>
        </is>
      </c>
      <c r="E393" s="10" t="n">
        <v>30006110</v>
      </c>
      <c r="F393" s="10" t="inlineStr">
        <is>
          <t>PE FRONTAL 430X(108)51X25 MDF (DIR) SANTIAGO NEW</t>
        </is>
      </c>
      <c r="G393" s="10" t="inlineStr">
        <is>
          <t>FURADEIRA 20</t>
        </is>
      </c>
      <c r="H393" s="10" t="inlineStr">
        <is>
          <t>FURADEIRA 20</t>
        </is>
      </c>
      <c r="I393" s="10" t="inlineStr">
        <is>
          <t>FURADEIRA 20</t>
        </is>
      </c>
      <c r="J393" s="9" t="n">
        <v>10</v>
      </c>
      <c r="K393" s="10">
        <f>IF($E393="","",IFERROR(INDEX('01_Cad_Pecas'!$H$2:$H$5000,MATCH($E393,'01_Cad_Pecas'!$D$2:$D$5000,0)),IFERROR(INDEX('01_Cad_Pecas'!$H$2:$H$5000,MATCH(VALUE($E393),'01_Cad_Pecas'!$D$2:$D$5000,0)),"")))</f>
        <v/>
      </c>
      <c r="L393" s="10">
        <f>IF($E393="","",IFERROR(INDEX('01_Cad_Pecas'!$I$2:$I$5000,MATCH($E393,'01_Cad_Pecas'!$D$2:$D$5000,0)),IFERROR(INDEX('01_Cad_Pecas'!$I$2:$I$5000,MATCH(VALUE($E393),'01_Cad_Pecas'!$D$2:$D$5000,0)),"")))</f>
        <v/>
      </c>
      <c r="M393" s="10">
        <f>IF(OR($J393="",$L393=""),"",IF($K393="",0,$K393)+$J393*$L393)</f>
        <v/>
      </c>
      <c r="N393" s="10" t="n">
        <v>46199</v>
      </c>
      <c r="O393" s="9" t="n">
        <v>10</v>
      </c>
      <c r="P393" s="10" t="n"/>
      <c r="Q393" s="10" t="n"/>
      <c r="R393" s="10">
        <f>IF(AND($P393&lt;&gt;"",$Q393&lt;&gt;""),($Q393-$P393)*1440,IF(AND($O393&lt;&gt;"",$L393&lt;&gt;""),IF($K393="",0,$K393)+$O393*$L393,""))</f>
        <v/>
      </c>
      <c r="S393" s="10" t="n"/>
      <c r="T393" s="10">
        <f>IF(OR($J393="",$O393=""),"",$O393/$J393)</f>
        <v/>
      </c>
      <c r="U393" s="10" t="n"/>
      <c r="V393" s="10">
        <f>IF($A393="","",IF(AND($A393&lt;&gt;"",NOT(OR($U393="Concluído",$U393="Concluido")),TODAY()&gt;$A393),"SIM","NÃO"))</f>
        <v/>
      </c>
      <c r="W393" s="10">
        <f>IF(OR($A393="",$I393="",$M393=""),"",SUMIFS($M$2:M393,$I$2:I393,$I393,$A$2:A393,$A393)-$M393)</f>
        <v/>
      </c>
      <c r="X393" s="10">
        <f>IF(OR($A393="",$I393=""),"",SUMIFS($M$2:$M$4922,$I$2:$I$4922,$I393,$A$2:$A$4922,$A393))</f>
        <v/>
      </c>
      <c r="Y393" s="10">
        <f>IFERROR(VLOOKUP($I393,'02_Cad_Maquinas'!$B$2:$H$200,7,FALSE()),"")</f>
        <v/>
      </c>
      <c r="Z393" s="10">
        <f>IF(OR($X393="",$Y393=""),"",$Y393-$X393)</f>
        <v/>
      </c>
      <c r="AA393" s="11">
        <f>IF(OR($X393="",$Y393=""),"",$X393/$Y393)</f>
        <v/>
      </c>
      <c r="AB393" s="10" t="n"/>
      <c r="AC393" s="10">
        <f>IF($B393="","","|"&amp;SUBSTITUTE(TRIM(SUBSTITUTE(SUBSTITUTE(SUBSTITUTE(SUBSTITUTE(SUBSTITUTE(SUBSTITUTE(SUBSTITUTE(SUBSTITUTE(SUBSTITUTE(SUBSTITUTE(SUBSTITUTE(SUBSTITUTE(SUBSTITUTE(SUBSTITUTE(TRIM($B393&amp;""),CHAR(10)," "),CHAR(13)," "),"."," "),";"," "),","," "),"/"," "),"+"," "),"-"," "),"  "," "),"  "," "),"  "," "),"  "," "),"  "," "),"  "," "))," ","|")&amp;"|")</f>
        <v/>
      </c>
      <c r="AD393" s="10">
        <f>TRIM($I393&amp;"")</f>
        <v/>
      </c>
    </row>
    <row r="394" ht="24" customHeight="1">
      <c r="A394" s="9" t="n">
        <v>46199</v>
      </c>
      <c r="B394" s="10" t="n">
        <v>10179</v>
      </c>
      <c r="C394" s="10" t="n"/>
      <c r="D394" s="10" t="inlineStr">
        <is>
          <t xml:space="preserve">FURADEIRA 20 </t>
        </is>
      </c>
      <c r="E394" s="10" t="n">
        <v>30006111</v>
      </c>
      <c r="F394" s="10" t="inlineStr">
        <is>
          <t>PE FRONTAL 430X(108)51X25MDF (ESQRD) SANTIAGO NEW</t>
        </is>
      </c>
      <c r="G394" s="10" t="inlineStr">
        <is>
          <t>FURADEIRA 20</t>
        </is>
      </c>
      <c r="H394" s="10" t="inlineStr">
        <is>
          <t>FURADEIRA 20</t>
        </is>
      </c>
      <c r="I394" s="10" t="inlineStr">
        <is>
          <t>FURADEIRA 20</t>
        </is>
      </c>
      <c r="J394" s="9" t="n">
        <v>10</v>
      </c>
      <c r="K394" s="10">
        <f>IF($E394="","",IFERROR(INDEX('01_Cad_Pecas'!$H$2:$H$5000,MATCH($E394,'01_Cad_Pecas'!$D$2:$D$5000,0)),IFERROR(INDEX('01_Cad_Pecas'!$H$2:$H$5000,MATCH(VALUE($E394),'01_Cad_Pecas'!$D$2:$D$5000,0)),"")))</f>
        <v/>
      </c>
      <c r="L394" s="10">
        <f>IF($E394="","",IFERROR(INDEX('01_Cad_Pecas'!$I$2:$I$5000,MATCH($E394,'01_Cad_Pecas'!$D$2:$D$5000,0)),IFERROR(INDEX('01_Cad_Pecas'!$I$2:$I$5000,MATCH(VALUE($E394),'01_Cad_Pecas'!$D$2:$D$5000,0)),"")))</f>
        <v/>
      </c>
      <c r="M394" s="10">
        <f>IF(OR($J394="",$L394=""),"",IF($K394="",0,$K394)+$J394*$L394)</f>
        <v/>
      </c>
      <c r="N394" s="10" t="n">
        <v>46199</v>
      </c>
      <c r="O394" s="9" t="n">
        <v>10</v>
      </c>
      <c r="P394" s="10" t="n"/>
      <c r="Q394" s="10" t="n"/>
      <c r="R394" s="10">
        <f>IF(AND($P394&lt;&gt;"",$Q394&lt;&gt;""),($Q394-$P394)*1440,IF(AND($O394&lt;&gt;"",$L394&lt;&gt;""),IF($K394="",0,$K394)+$O394*$L394,""))</f>
        <v/>
      </c>
      <c r="S394" s="10" t="n"/>
      <c r="T394" s="10">
        <f>IF(OR($J394="",$O394=""),"",$O394/$J394)</f>
        <v/>
      </c>
      <c r="U394" s="10" t="n"/>
      <c r="V394" s="10">
        <f>IF($A394="","",IF(AND($A394&lt;&gt;"",NOT(OR($U394="Concluído",$U394="Concluido")),TODAY()&gt;$A394),"SIM","NÃO"))</f>
        <v/>
      </c>
      <c r="W394" s="10">
        <f>IF(OR($A394="",$I394="",$M394=""),"",SUMIFS($M$2:M394,$I$2:I394,$I394,$A$2:A394,$A394)-$M394)</f>
        <v/>
      </c>
      <c r="X394" s="10">
        <f>IF(OR($A394="",$I394=""),"",SUMIFS($M$2:$M$4922,$I$2:$I$4922,$I394,$A$2:$A$4922,$A394))</f>
        <v/>
      </c>
      <c r="Y394" s="10">
        <f>IFERROR(VLOOKUP($I394,'02_Cad_Maquinas'!$B$2:$H$200,7,FALSE()),"")</f>
        <v/>
      </c>
      <c r="Z394" s="10">
        <f>IF(OR($X394="",$Y394=""),"",$Y394-$X394)</f>
        <v/>
      </c>
      <c r="AA394" s="11">
        <f>IF(OR($X394="",$Y394=""),"",$X394/$Y394)</f>
        <v/>
      </c>
      <c r="AB394" s="10" t="n"/>
      <c r="AC394" s="10">
        <f>IF($B394="","","|"&amp;SUBSTITUTE(TRIM(SUBSTITUTE(SUBSTITUTE(SUBSTITUTE(SUBSTITUTE(SUBSTITUTE(SUBSTITUTE(SUBSTITUTE(SUBSTITUTE(SUBSTITUTE(SUBSTITUTE(SUBSTITUTE(SUBSTITUTE(SUBSTITUTE(SUBSTITUTE(TRIM($B394&amp;""),CHAR(10)," "),CHAR(13)," "),"."," "),";"," "),","," "),"/"," "),"+"," "),"-"," "),"  "," "),"  "," "),"  "," "),"  "," "),"  "," "),"  "," "))," ","|")&amp;"|")</f>
        <v/>
      </c>
      <c r="AD394" s="10">
        <f>TRIM($I394&amp;"")</f>
        <v/>
      </c>
    </row>
    <row r="395" ht="24" customHeight="1">
      <c r="A395" s="9" t="n">
        <v>46199</v>
      </c>
      <c r="B395" s="10" t="n">
        <v>10179</v>
      </c>
      <c r="C395" s="10" t="n"/>
      <c r="D395" s="10" t="inlineStr">
        <is>
          <t xml:space="preserve">FURADEIRA 20 </t>
        </is>
      </c>
      <c r="E395" s="10" t="n">
        <v>30009703</v>
      </c>
      <c r="F395" s="10" t="inlineStr">
        <is>
          <t>ESPALDAR 390X40(911)X25 MDF (24) - CADEIRA GRECIA</t>
        </is>
      </c>
      <c r="G395" s="10" t="inlineStr">
        <is>
          <t>FURADEIRA 20</t>
        </is>
      </c>
      <c r="H395" s="10" t="inlineStr">
        <is>
          <t>FURADEIRA 20</t>
        </is>
      </c>
      <c r="I395" s="10" t="inlineStr">
        <is>
          <t>FURADEIRA 20</t>
        </is>
      </c>
      <c r="J395" s="9" t="n">
        <v>6</v>
      </c>
      <c r="K395" s="10">
        <f>IF($E395="","",IFERROR(INDEX('01_Cad_Pecas'!$H$2:$H$5000,MATCH($E395,'01_Cad_Pecas'!$D$2:$D$5000,0)),IFERROR(INDEX('01_Cad_Pecas'!$H$2:$H$5000,MATCH(VALUE($E395),'01_Cad_Pecas'!$D$2:$D$5000,0)),"")))</f>
        <v/>
      </c>
      <c r="L395" s="10">
        <f>IF($E395="","",IFERROR(INDEX('01_Cad_Pecas'!$I$2:$I$5000,MATCH($E395,'01_Cad_Pecas'!$D$2:$D$5000,0)),IFERROR(INDEX('01_Cad_Pecas'!$I$2:$I$5000,MATCH(VALUE($E395),'01_Cad_Pecas'!$D$2:$D$5000,0)),"")))</f>
        <v/>
      </c>
      <c r="M395" s="10">
        <f>IF(OR($J395="",$L395=""),"",IF($K395="",0,$K395)+$J395*$L395)</f>
        <v/>
      </c>
      <c r="N395" s="10" t="n">
        <v>46199</v>
      </c>
      <c r="O395" s="9" t="n">
        <v>6</v>
      </c>
      <c r="P395" s="10" t="n"/>
      <c r="Q395" s="10" t="n"/>
      <c r="R395" s="10">
        <f>IF(AND($P395&lt;&gt;"",$Q395&lt;&gt;""),($Q395-$P395)*1440,IF(AND($O395&lt;&gt;"",$L395&lt;&gt;""),IF($K395="",0,$K395)+$O395*$L395,""))</f>
        <v/>
      </c>
      <c r="S395" s="10" t="n"/>
      <c r="T395" s="10">
        <f>IF(OR($J395="",$O395=""),"",$O395/$J395)</f>
        <v/>
      </c>
      <c r="U395" s="10" t="n"/>
      <c r="V395" s="10">
        <f>IF($A395="","",IF(AND($A395&lt;&gt;"",NOT(OR($U395="Concluído",$U395="Concluido")),TODAY()&gt;$A395),"SIM","NÃO"))</f>
        <v/>
      </c>
      <c r="W395" s="10">
        <f>IF(OR($A395="",$I395="",$M395=""),"",SUMIFS($M$2:M395,$I$2:I395,$I395,$A$2:A395,$A395)-$M395)</f>
        <v/>
      </c>
      <c r="X395" s="10">
        <f>IF(OR($A395="",$I395=""),"",SUMIFS($M$2:$M$4922,$I$2:$I$4922,$I395,$A$2:$A$4922,$A395))</f>
        <v/>
      </c>
      <c r="Y395" s="10">
        <f>IFERROR(VLOOKUP($I395,'02_Cad_Maquinas'!$B$2:$H$200,7,FALSE()),"")</f>
        <v/>
      </c>
      <c r="Z395" s="10">
        <f>IF(OR($X395="",$Y395=""),"",$Y395-$X395)</f>
        <v/>
      </c>
      <c r="AA395" s="11">
        <f>IF(OR($X395="",$Y395=""),"",$X395/$Y395)</f>
        <v/>
      </c>
      <c r="AB395" s="10" t="n"/>
      <c r="AC395" s="10">
        <f>IF($B395="","","|"&amp;SUBSTITUTE(TRIM(SUBSTITUTE(SUBSTITUTE(SUBSTITUTE(SUBSTITUTE(SUBSTITUTE(SUBSTITUTE(SUBSTITUTE(SUBSTITUTE(SUBSTITUTE(SUBSTITUTE(SUBSTITUTE(SUBSTITUTE(SUBSTITUTE(SUBSTITUTE(TRIM($B395&amp;""),CHAR(10)," "),CHAR(13)," "),"."," "),";"," "),","," "),"/"," "),"+"," "),"-"," "),"  "," "),"  "," "),"  "," "),"  "," "),"  "," "),"  "," "))," ","|")&amp;"|")</f>
        <v/>
      </c>
      <c r="AD395" s="10">
        <f>TRIM($I395&amp;"")</f>
        <v/>
      </c>
    </row>
    <row r="396" ht="24" customHeight="1">
      <c r="A396" s="9" t="n">
        <v>46199</v>
      </c>
      <c r="B396" s="10" t="n">
        <v>10179</v>
      </c>
      <c r="C396" s="10" t="n"/>
      <c r="D396" s="10" t="inlineStr">
        <is>
          <t xml:space="preserve">FURADEIRA 20 </t>
        </is>
      </c>
      <c r="E396" s="10" t="n">
        <v>30124001</v>
      </c>
      <c r="F396" s="10" t="inlineStr">
        <is>
          <t>(1) PE MAIOR 830X750X25 MDF - BASE DUBLIN</t>
        </is>
      </c>
      <c r="G396" s="10" t="inlineStr">
        <is>
          <t>FURADEIRA 20</t>
        </is>
      </c>
      <c r="H396" s="10" t="inlineStr">
        <is>
          <t>FURADEIRA 20</t>
        </is>
      </c>
      <c r="I396" s="10" t="inlineStr">
        <is>
          <t>FURADEIRA 20</t>
        </is>
      </c>
      <c r="J396" s="9" t="n">
        <v>25</v>
      </c>
      <c r="K396" s="10">
        <f>IF($E396="","",IFERROR(INDEX('01_Cad_Pecas'!$H$2:$H$5000,MATCH($E396,'01_Cad_Pecas'!$D$2:$D$5000,0)),IFERROR(INDEX('01_Cad_Pecas'!$H$2:$H$5000,MATCH(VALUE($E396),'01_Cad_Pecas'!$D$2:$D$5000,0)),"")))</f>
        <v/>
      </c>
      <c r="L396" s="10">
        <f>IF($E396="","",IFERROR(INDEX('01_Cad_Pecas'!$I$2:$I$5000,MATCH($E396,'01_Cad_Pecas'!$D$2:$D$5000,0)),IFERROR(INDEX('01_Cad_Pecas'!$I$2:$I$5000,MATCH(VALUE($E396),'01_Cad_Pecas'!$D$2:$D$5000,0)),"")))</f>
        <v/>
      </c>
      <c r="M396" s="10">
        <f>IF(OR($J396="",$L396=""),"",IF($K396="",0,$K396)+$J396*$L396)</f>
        <v/>
      </c>
      <c r="N396" s="10" t="n">
        <v>46199</v>
      </c>
      <c r="O396" s="9" t="n">
        <v>25</v>
      </c>
      <c r="P396" s="10" t="n"/>
      <c r="Q396" s="10" t="n"/>
      <c r="R396" s="10">
        <f>IF(AND($P396&lt;&gt;"",$Q396&lt;&gt;""),($Q396-$P396)*1440,IF(AND($O396&lt;&gt;"",$L396&lt;&gt;""),IF($K396="",0,$K396)+$O396*$L396,""))</f>
        <v/>
      </c>
      <c r="S396" s="10" t="n"/>
      <c r="T396" s="10">
        <f>IF(OR($J396="",$O396=""),"",$O396/$J396)</f>
        <v/>
      </c>
      <c r="U396" s="10" t="n"/>
      <c r="V396" s="10">
        <f>IF($A396="","",IF(AND($A396&lt;&gt;"",NOT(OR($U396="Concluído",$U396="Concluido")),TODAY()&gt;$A396),"SIM","NÃO"))</f>
        <v/>
      </c>
      <c r="W396" s="10">
        <f>IF(OR($A396="",$I396="",$M396=""),"",SUMIFS($M$2:M396,$I$2:I396,$I396,$A$2:A396,$A396)-$M396)</f>
        <v/>
      </c>
      <c r="X396" s="10">
        <f>IF(OR($A396="",$I396=""),"",SUMIFS($M$2:$M$4922,$I$2:$I$4922,$I396,$A$2:$A$4922,$A396))</f>
        <v/>
      </c>
      <c r="Y396" s="10">
        <f>IFERROR(VLOOKUP($I396,'02_Cad_Maquinas'!$B$2:$H$200,7,FALSE()),"")</f>
        <v/>
      </c>
      <c r="Z396" s="10">
        <f>IF(OR($X396="",$Y396=""),"",$Y396-$X396)</f>
        <v/>
      </c>
      <c r="AA396" s="11">
        <f>IF(OR($X396="",$Y396=""),"",$X396/$Y396)</f>
        <v/>
      </c>
      <c r="AB396" s="10" t="n"/>
      <c r="AC396" s="10">
        <f>IF($B396="","","|"&amp;SUBSTITUTE(TRIM(SUBSTITUTE(SUBSTITUTE(SUBSTITUTE(SUBSTITUTE(SUBSTITUTE(SUBSTITUTE(SUBSTITUTE(SUBSTITUTE(SUBSTITUTE(SUBSTITUTE(SUBSTITUTE(SUBSTITUTE(SUBSTITUTE(SUBSTITUTE(TRIM($B396&amp;""),CHAR(10)," "),CHAR(13)," "),"."," "),";"," "),","," "),"/"," "),"+"," "),"-"," "),"  "," "),"  "," "),"  "," "),"  "," "),"  "," "),"  "," "))," ","|")&amp;"|")</f>
        <v/>
      </c>
      <c r="AD396" s="10">
        <f>TRIM($I396&amp;"")</f>
        <v/>
      </c>
    </row>
    <row r="397" ht="24" customHeight="1">
      <c r="A397" s="9" t="n">
        <v>46199</v>
      </c>
      <c r="B397" s="10" t="n">
        <v>10179</v>
      </c>
      <c r="C397" s="10" t="n"/>
      <c r="D397" s="10" t="inlineStr">
        <is>
          <t xml:space="preserve">FURADEIRA 20 </t>
        </is>
      </c>
      <c r="E397" s="10" t="n">
        <v>30124002</v>
      </c>
      <c r="F397" s="10" t="inlineStr">
        <is>
          <t>PE MENOR 750X680X25 MDF - BASE DUBLIN</t>
        </is>
      </c>
      <c r="G397" s="10" t="inlineStr">
        <is>
          <t>FURADEIRA 20</t>
        </is>
      </c>
      <c r="H397" s="10" t="inlineStr">
        <is>
          <t>FURADEIRA 20</t>
        </is>
      </c>
      <c r="I397" s="10" t="inlineStr">
        <is>
          <t>FURADEIRA 20</t>
        </is>
      </c>
      <c r="J397" s="9" t="n">
        <v>25</v>
      </c>
      <c r="K397" s="10">
        <f>IF($E397="","",IFERROR(INDEX('01_Cad_Pecas'!$H$2:$H$5000,MATCH($E397,'01_Cad_Pecas'!$D$2:$D$5000,0)),IFERROR(INDEX('01_Cad_Pecas'!$H$2:$H$5000,MATCH(VALUE($E397),'01_Cad_Pecas'!$D$2:$D$5000,0)),"")))</f>
        <v/>
      </c>
      <c r="L397" s="10">
        <f>IF($E397="","",IFERROR(INDEX('01_Cad_Pecas'!$I$2:$I$5000,MATCH($E397,'01_Cad_Pecas'!$D$2:$D$5000,0)),IFERROR(INDEX('01_Cad_Pecas'!$I$2:$I$5000,MATCH(VALUE($E397),'01_Cad_Pecas'!$D$2:$D$5000,0)),"")))</f>
        <v/>
      </c>
      <c r="M397" s="10">
        <f>IF(OR($J397="",$L397=""),"",IF($K397="",0,$K397)+$J397*$L397)</f>
        <v/>
      </c>
      <c r="N397" s="10" t="n">
        <v>46199</v>
      </c>
      <c r="O397" s="9" t="n">
        <v>25</v>
      </c>
      <c r="P397" s="10" t="n"/>
      <c r="Q397" s="10" t="n"/>
      <c r="R397" s="10">
        <f>IF(AND($P397&lt;&gt;"",$Q397&lt;&gt;""),($Q397-$P397)*1440,IF(AND($O397&lt;&gt;"",$L397&lt;&gt;""),IF($K397="",0,$K397)+$O397*$L397,""))</f>
        <v/>
      </c>
      <c r="S397" s="10" t="n"/>
      <c r="T397" s="10">
        <f>IF(OR($J397="",$O397=""),"",$O397/$J397)</f>
        <v/>
      </c>
      <c r="U397" s="10" t="n"/>
      <c r="V397" s="10">
        <f>IF($A397="","",IF(AND($A397&lt;&gt;"",NOT(OR($U397="Concluído",$U397="Concluido")),TODAY()&gt;$A397),"SIM","NÃO"))</f>
        <v/>
      </c>
      <c r="W397" s="10">
        <f>IF(OR($A397="",$I397="",$M397=""),"",SUMIFS($M$2:M397,$I$2:I397,$I397,$A$2:A397,$A397)-$M397)</f>
        <v/>
      </c>
      <c r="X397" s="10">
        <f>IF(OR($A397="",$I397=""),"",SUMIFS($M$2:$M$4922,$I$2:$I$4922,$I397,$A$2:$A$4922,$A397))</f>
        <v/>
      </c>
      <c r="Y397" s="10">
        <f>IFERROR(VLOOKUP($I397,'02_Cad_Maquinas'!$B$2:$H$200,7,FALSE()),"")</f>
        <v/>
      </c>
      <c r="Z397" s="10">
        <f>IF(OR($X397="",$Y397=""),"",$Y397-$X397)</f>
        <v/>
      </c>
      <c r="AA397" s="11">
        <f>IF(OR($X397="",$Y397=""),"",$X397/$Y397)</f>
        <v/>
      </c>
      <c r="AB397" s="10" t="n"/>
      <c r="AC397" s="10">
        <f>IF($B397="","","|"&amp;SUBSTITUTE(TRIM(SUBSTITUTE(SUBSTITUTE(SUBSTITUTE(SUBSTITUTE(SUBSTITUTE(SUBSTITUTE(SUBSTITUTE(SUBSTITUTE(SUBSTITUTE(SUBSTITUTE(SUBSTITUTE(SUBSTITUTE(SUBSTITUTE(SUBSTITUTE(TRIM($B397&amp;""),CHAR(10)," "),CHAR(13)," "),"."," "),";"," "),","," "),"/"," "),"+"," "),"-"," "),"  "," "),"  "," "),"  "," "),"  "," "),"  "," "),"  "," "))," ","|")&amp;"|")</f>
        <v/>
      </c>
      <c r="AD397" s="10">
        <f>TRIM($I397&amp;"")</f>
        <v/>
      </c>
    </row>
    <row r="398" ht="24" customHeight="1">
      <c r="A398" s="9" t="n">
        <v>46199</v>
      </c>
      <c r="B398" s="10" t="n">
        <v>10179</v>
      </c>
      <c r="C398" s="10" t="n"/>
      <c r="D398" s="10" t="inlineStr">
        <is>
          <t xml:space="preserve">FURADEIRA 20 </t>
        </is>
      </c>
      <c r="E398" s="10" t="n">
        <v>30124802</v>
      </c>
      <c r="F398" s="10" t="inlineStr">
        <is>
          <t>(4) PE ENCAIXE INFERIOR 750X680X18 MDF-DUBLIN 1,03</t>
        </is>
      </c>
      <c r="G398" s="10" t="inlineStr">
        <is>
          <t>FURADEIRA 20</t>
        </is>
      </c>
      <c r="H398" s="10" t="inlineStr">
        <is>
          <t>FURADEIRA 20</t>
        </is>
      </c>
      <c r="I398" s="10" t="inlineStr">
        <is>
          <t>FURADEIRA 20</t>
        </is>
      </c>
      <c r="J398" s="9" t="n">
        <v>140</v>
      </c>
      <c r="K398" s="10">
        <f>IF($E398="","",IFERROR(INDEX('01_Cad_Pecas'!$H$2:$H$5000,MATCH($E398,'01_Cad_Pecas'!$D$2:$D$5000,0)),IFERROR(INDEX('01_Cad_Pecas'!$H$2:$H$5000,MATCH(VALUE($E398),'01_Cad_Pecas'!$D$2:$D$5000,0)),"")))</f>
        <v/>
      </c>
      <c r="L398" s="10">
        <f>IF($E398="","",IFERROR(INDEX('01_Cad_Pecas'!$I$2:$I$5000,MATCH($E398,'01_Cad_Pecas'!$D$2:$D$5000,0)),IFERROR(INDEX('01_Cad_Pecas'!$I$2:$I$5000,MATCH(VALUE($E398),'01_Cad_Pecas'!$D$2:$D$5000,0)),"")))</f>
        <v/>
      </c>
      <c r="M398" s="10">
        <f>IF(OR($J398="",$L398=""),"",IF($K398="",0,$K398)+$J398*$L398)</f>
        <v/>
      </c>
      <c r="N398" s="10" t="n">
        <v>46199</v>
      </c>
      <c r="O398" s="9" t="n">
        <v>140</v>
      </c>
      <c r="P398" s="10" t="n"/>
      <c r="Q398" s="10" t="n"/>
      <c r="R398" s="10">
        <f>IF(AND($P398&lt;&gt;"",$Q398&lt;&gt;""),($Q398-$P398)*1440,IF(AND($O398&lt;&gt;"",$L398&lt;&gt;""),IF($K398="",0,$K398)+$O398*$L398,""))</f>
        <v/>
      </c>
      <c r="S398" s="10" t="n"/>
      <c r="T398" s="10">
        <f>IF(OR($J398="",$O398=""),"",$O398/$J398)</f>
        <v/>
      </c>
      <c r="U398" s="10" t="n"/>
      <c r="V398" s="10">
        <f>IF($A398="","",IF(AND($A398&lt;&gt;"",NOT(OR($U398="Concluído",$U398="Concluido")),TODAY()&gt;$A398),"SIM","NÃO"))</f>
        <v/>
      </c>
      <c r="W398" s="10">
        <f>IF(OR($A398="",$I398="",$M398=""),"",SUMIFS($M$2:M398,$I$2:I398,$I398,$A$2:A398,$A398)-$M398)</f>
        <v/>
      </c>
      <c r="X398" s="10">
        <f>IF(OR($A398="",$I398=""),"",SUMIFS($M$2:$M$4922,$I$2:$I$4922,$I398,$A$2:$A$4922,$A398))</f>
        <v/>
      </c>
      <c r="Y398" s="10">
        <f>IFERROR(VLOOKUP($I398,'02_Cad_Maquinas'!$B$2:$H$200,7,FALSE()),"")</f>
        <v/>
      </c>
      <c r="Z398" s="10">
        <f>IF(OR($X398="",$Y398=""),"",$Y398-$X398)</f>
        <v/>
      </c>
      <c r="AA398" s="11">
        <f>IF(OR($X398="",$Y398=""),"",$X398/$Y398)</f>
        <v/>
      </c>
      <c r="AB398" s="10" t="n"/>
      <c r="AC398" s="10">
        <f>IF($B398="","","|"&amp;SUBSTITUTE(TRIM(SUBSTITUTE(SUBSTITUTE(SUBSTITUTE(SUBSTITUTE(SUBSTITUTE(SUBSTITUTE(SUBSTITUTE(SUBSTITUTE(SUBSTITUTE(SUBSTITUTE(SUBSTITUTE(SUBSTITUTE(SUBSTITUTE(SUBSTITUTE(TRIM($B398&amp;""),CHAR(10)," "),CHAR(13)," "),"."," "),";"," "),","," "),"/"," "),"+"," "),"-"," "),"  "," "),"  "," "),"  "," "),"  "," "),"  "," "),"  "," "))," ","|")&amp;"|")</f>
        <v/>
      </c>
      <c r="AD398" s="10">
        <f>TRIM($I398&amp;"")</f>
        <v/>
      </c>
    </row>
    <row r="399" ht="24" customHeight="1">
      <c r="A399" s="9" t="n">
        <v>46202</v>
      </c>
      <c r="B399" s="10" t="n">
        <v>10180.10148</v>
      </c>
      <c r="C399" s="10" t="n"/>
      <c r="D399" s="10" t="inlineStr">
        <is>
          <t xml:space="preserve">FURADEIRA 20 </t>
        </is>
      </c>
      <c r="E399" s="10" t="n">
        <v>30124801</v>
      </c>
      <c r="F399" s="10" t="inlineStr">
        <is>
          <t>PE MENOR 750X680X18 MDF - BASE DUBLIN</t>
        </is>
      </c>
      <c r="G399" s="10" t="inlineStr">
        <is>
          <t xml:space="preserve">FURADEIRA 20 </t>
        </is>
      </c>
      <c r="H399" s="10" t="inlineStr">
        <is>
          <t xml:space="preserve">FURADEIRA 20 </t>
        </is>
      </c>
      <c r="I399" s="10" t="inlineStr">
        <is>
          <t xml:space="preserve">FURADEIRA 20 </t>
        </is>
      </c>
      <c r="J399" s="19" t="n">
        <v>205</v>
      </c>
      <c r="K399" s="10">
        <f>IF($E399="","",IFERROR(INDEX('01_Cad_Pecas'!$H$2:$H$5000,MATCH($E399,'01_Cad_Pecas'!$D$2:$D$5000,0)),IFERROR(INDEX('01_Cad_Pecas'!$H$2:$H$5000,MATCH(VALUE($E399),'01_Cad_Pecas'!$D$2:$D$5000,0)),"")))</f>
        <v/>
      </c>
      <c r="L399" s="10">
        <f>IF($E399="","",IFERROR(INDEX('01_Cad_Pecas'!$I$2:$I$5000,MATCH($E399,'01_Cad_Pecas'!$D$2:$D$5000,0)),IFERROR(INDEX('01_Cad_Pecas'!$I$2:$I$5000,MATCH(VALUE($E399),'01_Cad_Pecas'!$D$2:$D$5000,0)),"")))</f>
        <v/>
      </c>
      <c r="M399" s="10">
        <f>IF(OR($J399="",$L399=""),"",IF($K399="",0,$K399)+$J399*$L399)</f>
        <v/>
      </c>
      <c r="N399" s="10" t="n">
        <v>46202</v>
      </c>
      <c r="O399" s="19" t="n">
        <v>205</v>
      </c>
      <c r="P399" s="10" t="n"/>
      <c r="Q399" s="10" t="n"/>
      <c r="R399" s="10">
        <f>IF(AND($P399&lt;&gt;"",$Q399&lt;&gt;""),($Q399-$P399)*1440,IF(AND($O399&lt;&gt;"",$L399&lt;&gt;""),IF($K399="",0,$K399)+$O399*$L399,""))</f>
        <v/>
      </c>
      <c r="S399" s="10" t="n"/>
      <c r="T399" s="10">
        <f>IF(OR($J399="",$O399=""),"",$O399/$J399)</f>
        <v/>
      </c>
      <c r="U399" s="10" t="n"/>
      <c r="V399" s="10">
        <f>IF($A399="","",IF(AND($A399&lt;&gt;"",NOT(OR($U399="Concluído",$U399="Concluido")),TODAY()&gt;$A399),"SIM","NÃO"))</f>
        <v/>
      </c>
      <c r="W399" s="10">
        <f>IF(OR($A399="",$I399="",$M399=""),"",SUMIFS($M$2:M399,$I$2:I399,$I399,$A$2:A399,$A399)-$M399)</f>
        <v/>
      </c>
      <c r="X399" s="10">
        <f>IF(OR($A399="",$I399=""),"",SUMIFS($M$2:$M$4922,$I$2:$I$4922,$I399,$A$2:$A$4922,$A399))</f>
        <v/>
      </c>
      <c r="Y399" s="10">
        <f>IFERROR(VLOOKUP($I399,'02_Cad_Maquinas'!$B$2:$H$200,7,FALSE()),"")</f>
        <v/>
      </c>
      <c r="Z399" s="10">
        <f>IF(OR($X399="",$Y399=""),"",$Y399-$X399)</f>
        <v/>
      </c>
      <c r="AA399" s="11">
        <f>IF(OR($X399="",$Y399=""),"",$X399/$Y399)</f>
        <v/>
      </c>
      <c r="AB399" s="10" t="n"/>
      <c r="AC399" s="10">
        <f>IF($B399="","","|"&amp;SUBSTITUTE(TRIM(SUBSTITUTE(SUBSTITUTE(SUBSTITUTE(SUBSTITUTE(SUBSTITUTE(SUBSTITUTE(SUBSTITUTE(SUBSTITUTE(SUBSTITUTE(SUBSTITUTE(SUBSTITUTE(SUBSTITUTE(SUBSTITUTE(SUBSTITUTE(TRIM($B399&amp;""),CHAR(10)," "),CHAR(13)," "),"."," "),";"," "),","," "),"/"," "),"+"," "),"-"," "),"  "," "),"  "," "),"  "," "),"  "," "),"  "," "),"  "," "))," ","|")&amp;"|")</f>
        <v/>
      </c>
      <c r="AD399" s="10">
        <f>TRIM($I399&amp;"")</f>
        <v/>
      </c>
    </row>
    <row r="400" ht="24" customHeight="1">
      <c r="A400" s="9" t="n">
        <v>46202</v>
      </c>
      <c r="B400" s="10" t="n">
        <v>10180.10148</v>
      </c>
      <c r="C400" s="10" t="n"/>
      <c r="D400" s="10" t="inlineStr">
        <is>
          <t xml:space="preserve">FURADEIRA 20 </t>
        </is>
      </c>
      <c r="E400" s="10" t="n">
        <v>30124802</v>
      </c>
      <c r="F400" s="10" t="inlineStr">
        <is>
          <t>PE ENCAIXE INFERIOR 750X680X18 MDF-DUBLIN 1,03</t>
        </is>
      </c>
      <c r="G400" s="10" t="inlineStr">
        <is>
          <t xml:space="preserve">FURADEIRA 20 </t>
        </is>
      </c>
      <c r="H400" s="10" t="inlineStr">
        <is>
          <t xml:space="preserve">FURADEIRA 20 </t>
        </is>
      </c>
      <c r="I400" s="10" t="inlineStr">
        <is>
          <t xml:space="preserve">FURADEIRA 20 </t>
        </is>
      </c>
      <c r="J400" s="19" t="n">
        <v>205</v>
      </c>
      <c r="K400" s="10">
        <f>IF($E400="","",IFERROR(INDEX('01_Cad_Pecas'!$H$2:$H$5000,MATCH($E400,'01_Cad_Pecas'!$D$2:$D$5000,0)),IFERROR(INDEX('01_Cad_Pecas'!$H$2:$H$5000,MATCH(VALUE($E400),'01_Cad_Pecas'!$D$2:$D$5000,0)),"")))</f>
        <v/>
      </c>
      <c r="L400" s="10">
        <f>IF($E400="","",IFERROR(INDEX('01_Cad_Pecas'!$I$2:$I$5000,MATCH($E400,'01_Cad_Pecas'!$D$2:$D$5000,0)),IFERROR(INDEX('01_Cad_Pecas'!$I$2:$I$5000,MATCH(VALUE($E400),'01_Cad_Pecas'!$D$2:$D$5000,0)),"")))</f>
        <v/>
      </c>
      <c r="M400" s="10">
        <f>IF(OR($J400="",$L400=""),"",IF($K400="",0,$K400)+$J400*$L400)</f>
        <v/>
      </c>
      <c r="N400" s="10" t="n">
        <v>46202</v>
      </c>
      <c r="O400" s="19" t="n">
        <v>205</v>
      </c>
      <c r="P400" s="10" t="n"/>
      <c r="Q400" s="10" t="n"/>
      <c r="R400" s="10">
        <f>IF(AND($P400&lt;&gt;"",$Q400&lt;&gt;""),($Q400-$P400)*1440,IF(AND($O400&lt;&gt;"",$L400&lt;&gt;""),IF($K400="",0,$K400)+$O400*$L400,""))</f>
        <v/>
      </c>
      <c r="S400" s="10" t="n"/>
      <c r="T400" s="10">
        <f>IF(OR($J400="",$O400=""),"",$O400/$J400)</f>
        <v/>
      </c>
      <c r="U400" s="10" t="n"/>
      <c r="V400" s="10">
        <f>IF($A400="","",IF(AND($A400&lt;&gt;"",NOT(OR($U400="Concluído",$U400="Concluido")),TODAY()&gt;$A400),"SIM","NÃO"))</f>
        <v/>
      </c>
      <c r="W400" s="10">
        <f>IF(OR($A400="",$I400="",$M400=""),"",SUMIFS($M$2:M400,$I$2:I400,$I400,$A$2:A400,$A400)-$M400)</f>
        <v/>
      </c>
      <c r="X400" s="10">
        <f>IF(OR($A400="",$I400=""),"",SUMIFS($M$2:$M$4922,$I$2:$I$4922,$I400,$A$2:$A$4922,$A400))</f>
        <v/>
      </c>
      <c r="Y400" s="10">
        <f>IFERROR(VLOOKUP($I400,'02_Cad_Maquinas'!$B$2:$H$200,7,FALSE()),"")</f>
        <v/>
      </c>
      <c r="Z400" s="10">
        <f>IF(OR($X400="",$Y400=""),"",$Y400-$X400)</f>
        <v/>
      </c>
      <c r="AA400" s="11">
        <f>IF(OR($X400="",$Y400=""),"",$X400/$Y400)</f>
        <v/>
      </c>
      <c r="AB400" s="10" t="n"/>
      <c r="AC400" s="10">
        <f>IF($B400="","","|"&amp;SUBSTITUTE(TRIM(SUBSTITUTE(SUBSTITUTE(SUBSTITUTE(SUBSTITUTE(SUBSTITUTE(SUBSTITUTE(SUBSTITUTE(SUBSTITUTE(SUBSTITUTE(SUBSTITUTE(SUBSTITUTE(SUBSTITUTE(SUBSTITUTE(SUBSTITUTE(TRIM($B400&amp;""),CHAR(10)," "),CHAR(13)," "),"."," "),";"," "),","," "),"/"," "),"+"," "),"-"," "),"  "," "),"  "," "),"  "," "),"  "," "),"  "," "),"  "," "))," ","|")&amp;"|")</f>
        <v/>
      </c>
      <c r="AD400" s="10">
        <f>TRIM($I400&amp;"")</f>
        <v/>
      </c>
    </row>
    <row r="401" ht="24" customHeight="1">
      <c r="A401" s="9" t="n">
        <v>46197</v>
      </c>
      <c r="B401" s="10" t="n">
        <v>10176</v>
      </c>
      <c r="C401" s="10" t="inlineStr">
        <is>
          <t>M/C 0630 (MULTIMOVEIS)</t>
        </is>
      </c>
      <c r="D401" s="10" t="inlineStr">
        <is>
          <t>FURADEIRA 21</t>
        </is>
      </c>
      <c r="E401" s="10" t="n">
        <v>30001206</v>
      </c>
      <c r="F401" s="10" t="inlineStr">
        <is>
          <t>TRAVESSA ENCOSTO 360X80X15 MDP CAD PE INTEIRO</t>
        </is>
      </c>
      <c r="G401" s="10" t="inlineStr">
        <is>
          <t>FURADEIRA 21</t>
        </is>
      </c>
      <c r="H401" s="10" t="inlineStr">
        <is>
          <t>FURADEIRA 21</t>
        </is>
      </c>
      <c r="I401" s="9" t="inlineStr">
        <is>
          <t>FURADEIRA 21</t>
        </is>
      </c>
      <c r="J401" s="9" t="n">
        <v>238</v>
      </c>
      <c r="K401" s="10">
        <f>IF($E401="","",IFERROR(INDEX('01_Cad_Pecas'!$H$2:$H$5000,MATCH($E401,'01_Cad_Pecas'!$D$2:$D$5000,0)),IFERROR(INDEX('01_Cad_Pecas'!$H$2:$H$5000,MATCH(VALUE($E401),'01_Cad_Pecas'!$D$2:$D$5000,0)),"")))</f>
        <v/>
      </c>
      <c r="L401" s="10">
        <f>IF($E401="","",IFERROR(INDEX('01_Cad_Pecas'!$I$2:$I$5000,MATCH($E401,'01_Cad_Pecas'!$D$2:$D$5000,0)),IFERROR(INDEX('01_Cad_Pecas'!$I$2:$I$5000,MATCH(VALUE($E401),'01_Cad_Pecas'!$D$2:$D$5000,0)),"")))</f>
        <v/>
      </c>
      <c r="M401" s="10">
        <f>IF(OR($J401="",$L401=""),"",IF($K401="",0,$K401)+$J401*$L401)</f>
        <v/>
      </c>
      <c r="N401" s="10" t="n">
        <v>46197</v>
      </c>
      <c r="O401" s="9" t="n">
        <v>238</v>
      </c>
      <c r="P401" s="10" t="n"/>
      <c r="Q401" s="10" t="n"/>
      <c r="R401" s="10">
        <f>IF(AND($P401&lt;&gt;"",$Q401&lt;&gt;""),($Q401-$P401)*1440,IF(AND($O401&lt;&gt;"",$L401&lt;&gt;""),IF($K401="",0,$K401)+$O401*$L401,""))</f>
        <v/>
      </c>
      <c r="S401" s="10" t="n"/>
      <c r="T401" s="10">
        <f>IF(OR($J401="",$O401=""),"",$O401/$J401)</f>
        <v/>
      </c>
      <c r="U401" s="10" t="n"/>
      <c r="V401" s="10">
        <f>IF($A401="","",IF(AND($A401&lt;&gt;"",NOT(OR($U401="Concluído",$U401="Concluido")),TODAY()&gt;$A401),"SIM","NÃO"))</f>
        <v/>
      </c>
      <c r="W401" s="10">
        <f>IF(OR($A401="",$I401="",$M401=""),"",SUMIFS($M$2:M401,$I$2:I401,$I401,$A$2:A401,$A401)-$M401)</f>
        <v/>
      </c>
      <c r="X401" s="10">
        <f>IF(OR($A401="",$I401=""),"",SUMIFS($M$2:$M$4922,$I$2:$I$4922,$I401,$A$2:$A$4922,$A401))</f>
        <v/>
      </c>
      <c r="Y401" s="10">
        <f>IFERROR(VLOOKUP($I401,'02_Cad_Maquinas'!$B$2:$H$200,7,FALSE()),"")</f>
        <v/>
      </c>
      <c r="Z401" s="10">
        <f>IF(OR($X401="",$Y401=""),"",$Y401-$X401)</f>
        <v/>
      </c>
      <c r="AA401" s="11">
        <f>IF(OR($X401="",$Y401=""),"",$X401/$Y401)</f>
        <v/>
      </c>
      <c r="AB401" s="10" t="inlineStr">
        <is>
          <t>10176|FURADEIRA 21</t>
        </is>
      </c>
      <c r="AC401" s="10">
        <f>IF($B401="","","|"&amp;SUBSTITUTE(TRIM(SUBSTITUTE(SUBSTITUTE(SUBSTITUTE(SUBSTITUTE(SUBSTITUTE(SUBSTITUTE(SUBSTITUTE(SUBSTITUTE(SUBSTITUTE(SUBSTITUTE(SUBSTITUTE(SUBSTITUTE(SUBSTITUTE(SUBSTITUTE(TRIM($B401&amp;""),CHAR(10)," "),CHAR(13)," "),"."," "),";"," "),","," "),"/"," "),"+"," "),"-"," "),"  "," "),"  "," "),"  "," "),"  "," "),"  "," "),"  "," "))," ","|")&amp;"|")</f>
        <v/>
      </c>
      <c r="AD401" s="10">
        <f>TRIM($I401&amp;"")</f>
        <v/>
      </c>
    </row>
    <row r="402" ht="24" customHeight="1">
      <c r="A402" s="9" t="n">
        <v>46197</v>
      </c>
      <c r="B402" s="10" t="n">
        <v>10176</v>
      </c>
      <c r="C402" s="10" t="inlineStr">
        <is>
          <t>M/C 0630 (MULTIMOVEIS)</t>
        </is>
      </c>
      <c r="D402" s="10" t="inlineStr">
        <is>
          <t>FURADEIRA 21</t>
        </is>
      </c>
      <c r="E402" s="10" t="n">
        <v>30001207</v>
      </c>
      <c r="F402" s="10" t="inlineStr">
        <is>
          <t>TRAVESSA 360X62X15 MDP CAD PE INTEIRO</t>
        </is>
      </c>
      <c r="G402" s="10" t="inlineStr">
        <is>
          <t>FURADEIRA 21</t>
        </is>
      </c>
      <c r="H402" s="10" t="inlineStr">
        <is>
          <t>FURADEIRA 21</t>
        </is>
      </c>
      <c r="I402" s="9" t="inlineStr">
        <is>
          <t>FURADEIRA 21</t>
        </is>
      </c>
      <c r="J402" s="9" t="n">
        <v>278</v>
      </c>
      <c r="K402" s="10">
        <f>IF($E402="","",IFERROR(INDEX('01_Cad_Pecas'!$H$2:$H$5000,MATCH($E402,'01_Cad_Pecas'!$D$2:$D$5000,0)),IFERROR(INDEX('01_Cad_Pecas'!$H$2:$H$5000,MATCH(VALUE($E402),'01_Cad_Pecas'!$D$2:$D$5000,0)),"")))</f>
        <v/>
      </c>
      <c r="L402" s="10">
        <f>IF($E402="","",IFERROR(INDEX('01_Cad_Pecas'!$I$2:$I$5000,MATCH($E402,'01_Cad_Pecas'!$D$2:$D$5000,0)),IFERROR(INDEX('01_Cad_Pecas'!$I$2:$I$5000,MATCH(VALUE($E402),'01_Cad_Pecas'!$D$2:$D$5000,0)),"")))</f>
        <v/>
      </c>
      <c r="M402" s="10">
        <f>IF(OR($J402="",$L402=""),"",IF($K402="",0,$K402)+$J402*$L402)</f>
        <v/>
      </c>
      <c r="N402" s="10" t="n">
        <v>46197</v>
      </c>
      <c r="O402" s="9" t="n">
        <v>278</v>
      </c>
      <c r="P402" s="10" t="n"/>
      <c r="Q402" s="10" t="n"/>
      <c r="R402" s="10">
        <f>IF(AND($P402&lt;&gt;"",$Q402&lt;&gt;""),($Q402-$P402)*1440,IF(AND($O402&lt;&gt;"",$L402&lt;&gt;""),IF($K402="",0,$K402)+$O402*$L402,""))</f>
        <v/>
      </c>
      <c r="S402" s="10" t="n"/>
      <c r="T402" s="10">
        <f>IF(OR($J402="",$O402=""),"",$O402/$J402)</f>
        <v/>
      </c>
      <c r="U402" s="10" t="n"/>
      <c r="V402" s="10">
        <f>IF($A402="","",IF(AND($A402&lt;&gt;"",NOT(OR($U402="Concluído",$U402="Concluido")),TODAY()&gt;$A402),"SIM","NÃO"))</f>
        <v/>
      </c>
      <c r="W402" s="10">
        <f>IF(OR($A402="",$I402="",$M402=""),"",SUMIFS($M$2:M402,$I$2:I402,$I402,$A$2:A402,$A402)-$M402)</f>
        <v/>
      </c>
      <c r="X402" s="10">
        <f>IF(OR($A402="",$I402=""),"",SUMIFS($M$2:$M$4922,$I$2:$I$4922,$I402,$A$2:$A$4922,$A402))</f>
        <v/>
      </c>
      <c r="Y402" s="10">
        <f>IFERROR(VLOOKUP($I402,'02_Cad_Maquinas'!$B$2:$H$200,7,FALSE()),"")</f>
        <v/>
      </c>
      <c r="Z402" s="10">
        <f>IF(OR($X402="",$Y402=""),"",$Y402-$X402)</f>
        <v/>
      </c>
      <c r="AA402" s="11">
        <f>IF(OR($X402="",$Y402=""),"",$X402/$Y402)</f>
        <v/>
      </c>
      <c r="AB402" s="10" t="inlineStr">
        <is>
          <t>10176|FURADEIRA 21</t>
        </is>
      </c>
      <c r="AC402" s="10">
        <f>IF($B402="","","|"&amp;SUBSTITUTE(TRIM(SUBSTITUTE(SUBSTITUTE(SUBSTITUTE(SUBSTITUTE(SUBSTITUTE(SUBSTITUTE(SUBSTITUTE(SUBSTITUTE(SUBSTITUTE(SUBSTITUTE(SUBSTITUTE(SUBSTITUTE(SUBSTITUTE(SUBSTITUTE(TRIM($B402&amp;""),CHAR(10)," "),CHAR(13)," "),"."," "),";"," "),","," "),"/"," "),"+"," "),"-"," "),"  "," "),"  "," "),"  "," "),"  "," "),"  "," "),"  "," "))," ","|")&amp;"|")</f>
        <v/>
      </c>
      <c r="AD402" s="10">
        <f>TRIM($I402&amp;"")</f>
        <v/>
      </c>
    </row>
    <row r="403" ht="24" customHeight="1">
      <c r="A403" s="9" t="n">
        <v>46197</v>
      </c>
      <c r="B403" s="10" t="n">
        <v>10176</v>
      </c>
      <c r="C403" s="10" t="inlineStr">
        <is>
          <t>M/C 0630 (MULTIMOVEIS)</t>
        </is>
      </c>
      <c r="D403" s="10" t="inlineStr">
        <is>
          <t>FURADEIRA 21</t>
        </is>
      </c>
      <c r="E403" s="10" t="n">
        <v>30001203</v>
      </c>
      <c r="F403" s="10" t="inlineStr">
        <is>
          <t>LAT ASSENTO 430X80X18 MDF CAD PE INTEIRO/ MADEIRA</t>
        </is>
      </c>
      <c r="G403" s="10" t="inlineStr">
        <is>
          <t>FURADEIRA 21</t>
        </is>
      </c>
      <c r="H403" s="10" t="inlineStr">
        <is>
          <t>FURADEIRA 21</t>
        </is>
      </c>
      <c r="I403" s="9" t="inlineStr">
        <is>
          <t>FURADEIRA 21</t>
        </is>
      </c>
      <c r="J403" s="9" t="n">
        <v>476</v>
      </c>
      <c r="K403" s="10">
        <f>IF($E403="","",IFERROR(INDEX('01_Cad_Pecas'!$H$2:$H$5000,MATCH($E403,'01_Cad_Pecas'!$D$2:$D$5000,0)),IFERROR(INDEX('01_Cad_Pecas'!$H$2:$H$5000,MATCH(VALUE($E403),'01_Cad_Pecas'!$D$2:$D$5000,0)),"")))</f>
        <v/>
      </c>
      <c r="L403" s="10">
        <f>IF($E403="","",IFERROR(INDEX('01_Cad_Pecas'!$I$2:$I$5000,MATCH($E403,'01_Cad_Pecas'!$D$2:$D$5000,0)),IFERROR(INDEX('01_Cad_Pecas'!$I$2:$I$5000,MATCH(VALUE($E403),'01_Cad_Pecas'!$D$2:$D$5000,0)),"")))</f>
        <v/>
      </c>
      <c r="M403" s="10">
        <f>IF(OR($J403="",$L403=""),"",IF($K403="",0,$K403)+$J403*$L403)</f>
        <v/>
      </c>
      <c r="N403" s="10" t="n">
        <v>46197</v>
      </c>
      <c r="O403" s="9" t="n">
        <v>476</v>
      </c>
      <c r="P403" s="10" t="n"/>
      <c r="Q403" s="10" t="n"/>
      <c r="R403" s="10">
        <f>IF(AND($P403&lt;&gt;"",$Q403&lt;&gt;""),($Q403-$P403)*1440,IF(AND($O403&lt;&gt;"",$L403&lt;&gt;""),IF($K403="",0,$K403)+$O403*$L403,""))</f>
        <v/>
      </c>
      <c r="S403" s="10" t="n"/>
      <c r="T403" s="10">
        <f>IF(OR($J403="",$O403=""),"",$O403/$J403)</f>
        <v/>
      </c>
      <c r="U403" s="10" t="n"/>
      <c r="V403" s="10">
        <f>IF($A403="","",IF(AND($A403&lt;&gt;"",NOT(OR($U403="Concluído",$U403="Concluido")),TODAY()&gt;$A403),"SIM","NÃO"))</f>
        <v/>
      </c>
      <c r="W403" s="10">
        <f>IF(OR($A403="",$I403="",$M403=""),"",SUMIFS($M$2:M403,$I$2:I403,$I403,$A$2:A403,$A403)-$M403)</f>
        <v/>
      </c>
      <c r="X403" s="10">
        <f>IF(OR($A403="",$I403=""),"",SUMIFS($M$2:$M$4922,$I$2:$I$4922,$I403,$A$2:$A$4922,$A403))</f>
        <v/>
      </c>
      <c r="Y403" s="10">
        <f>IFERROR(VLOOKUP($I403,'02_Cad_Maquinas'!$B$2:$H$200,7,FALSE()),"")</f>
        <v/>
      </c>
      <c r="Z403" s="10">
        <f>IF(OR($X403="",$Y403=""),"",$Y403-$X403)</f>
        <v/>
      </c>
      <c r="AA403" s="11">
        <f>IF(OR($X403="",$Y403=""),"",$X403/$Y403)</f>
        <v/>
      </c>
      <c r="AB403" s="10" t="inlineStr">
        <is>
          <t>10176|FURADEIRA 21</t>
        </is>
      </c>
      <c r="AC403" s="10">
        <f>IF($B403="","","|"&amp;SUBSTITUTE(TRIM(SUBSTITUTE(SUBSTITUTE(SUBSTITUTE(SUBSTITUTE(SUBSTITUTE(SUBSTITUTE(SUBSTITUTE(SUBSTITUTE(SUBSTITUTE(SUBSTITUTE(SUBSTITUTE(SUBSTITUTE(SUBSTITUTE(SUBSTITUTE(TRIM($B403&amp;""),CHAR(10)," "),CHAR(13)," "),"."," "),";"," "),","," "),"/"," "),"+"," "),"-"," "),"  "," "),"  "," "),"  "," "),"  "," "),"  "," "),"  "," "))," ","|")&amp;"|")</f>
        <v/>
      </c>
      <c r="AD403" s="10">
        <f>TRIM($I403&amp;"")</f>
        <v/>
      </c>
    </row>
    <row r="404" ht="24" customHeight="1">
      <c r="A404" s="9" t="n">
        <v>46197</v>
      </c>
      <c r="B404" s="10" t="n">
        <v>10176</v>
      </c>
      <c r="C404" s="10" t="inlineStr">
        <is>
          <t>M/C 0630 (MULTIMOVEIS)</t>
        </is>
      </c>
      <c r="D404" s="10" t="inlineStr">
        <is>
          <t>FURADEIRA 21</t>
        </is>
      </c>
      <c r="E404" s="10" t="n">
        <v>30003405</v>
      </c>
      <c r="F404" s="10" t="inlineStr">
        <is>
          <t>TRAVESSA ASSENTO 360X70X18 MDF - C DAKAR/SANTIAGO</t>
        </is>
      </c>
      <c r="G404" s="10" t="inlineStr">
        <is>
          <t>FURADEIRA 21</t>
        </is>
      </c>
      <c r="H404" s="10" t="inlineStr">
        <is>
          <t>FURADEIRA 21</t>
        </is>
      </c>
      <c r="I404" s="9" t="inlineStr">
        <is>
          <t>FURADEIRA 21</t>
        </is>
      </c>
      <c r="J404" s="9" t="n">
        <v>60</v>
      </c>
      <c r="K404" s="10">
        <f>IF($E404="","",IFERROR(INDEX('01_Cad_Pecas'!$H$2:$H$5000,MATCH($E404,'01_Cad_Pecas'!$D$2:$D$5000,0)),IFERROR(INDEX('01_Cad_Pecas'!$H$2:$H$5000,MATCH(VALUE($E404),'01_Cad_Pecas'!$D$2:$D$5000,0)),"")))</f>
        <v/>
      </c>
      <c r="L404" s="10">
        <f>IF($E404="","",IFERROR(INDEX('01_Cad_Pecas'!$I$2:$I$5000,MATCH($E404,'01_Cad_Pecas'!$D$2:$D$5000,0)),IFERROR(INDEX('01_Cad_Pecas'!$I$2:$I$5000,MATCH(VALUE($E404),'01_Cad_Pecas'!$D$2:$D$5000,0)),"")))</f>
        <v/>
      </c>
      <c r="M404" s="10">
        <f>IF(OR($J404="",$L404=""),"",IF($K404="",0,$K404)+$J404*$L404)</f>
        <v/>
      </c>
      <c r="N404" s="10" t="n">
        <v>46197</v>
      </c>
      <c r="O404" s="9" t="n">
        <v>60</v>
      </c>
      <c r="P404" s="10" t="n"/>
      <c r="Q404" s="10" t="n"/>
      <c r="R404" s="10">
        <f>IF(AND($P404&lt;&gt;"",$Q404&lt;&gt;""),($Q404-$P404)*1440,IF(AND($O404&lt;&gt;"",$L404&lt;&gt;""),IF($K404="",0,$K404)+$O404*$L404,""))</f>
        <v/>
      </c>
      <c r="S404" s="10" t="n"/>
      <c r="T404" s="10">
        <f>IF(OR($J404="",$O404=""),"",$O404/$J404)</f>
        <v/>
      </c>
      <c r="U404" s="10" t="n"/>
      <c r="V404" s="10">
        <f>IF($A404="","",IF(AND($A404&lt;&gt;"",NOT(OR($U404="Concluído",$U404="Concluido")),TODAY()&gt;$A404),"SIM","NÃO"))</f>
        <v/>
      </c>
      <c r="W404" s="10">
        <f>IF(OR($A404="",$I404="",$M404=""),"",SUMIFS($M$2:M404,$I$2:I404,$I404,$A$2:A404,$A404)-$M404)</f>
        <v/>
      </c>
      <c r="X404" s="10">
        <f>IF(OR($A404="",$I404=""),"",SUMIFS($M$2:$M$4922,$I$2:$I$4922,$I404,$A$2:$A$4922,$A404))</f>
        <v/>
      </c>
      <c r="Y404" s="10">
        <f>IFERROR(VLOOKUP($I404,'02_Cad_Maquinas'!$B$2:$H$200,7,FALSE()),"")</f>
        <v/>
      </c>
      <c r="Z404" s="10">
        <f>IF(OR($X404="",$Y404=""),"",$Y404-$X404)</f>
        <v/>
      </c>
      <c r="AA404" s="11">
        <f>IF(OR($X404="",$Y404=""),"",$X404/$Y404)</f>
        <v/>
      </c>
      <c r="AB404" s="10" t="inlineStr">
        <is>
          <t>10176|FURADEIRA 21</t>
        </is>
      </c>
      <c r="AC404" s="10">
        <f>IF($B404="","","|"&amp;SUBSTITUTE(TRIM(SUBSTITUTE(SUBSTITUTE(SUBSTITUTE(SUBSTITUTE(SUBSTITUTE(SUBSTITUTE(SUBSTITUTE(SUBSTITUTE(SUBSTITUTE(SUBSTITUTE(SUBSTITUTE(SUBSTITUTE(SUBSTITUTE(SUBSTITUTE(TRIM($B404&amp;""),CHAR(10)," "),CHAR(13)," "),"."," "),";"," "),","," "),"/"," "),"+"," "),"-"," "),"  "," "),"  "," "),"  "," "),"  "," "),"  "," "),"  "," "))," ","|")&amp;"|")</f>
        <v/>
      </c>
      <c r="AD404" s="10">
        <f>TRIM($I404&amp;"")</f>
        <v/>
      </c>
    </row>
    <row r="405" ht="24" customHeight="1">
      <c r="A405" s="9" t="n">
        <v>46197</v>
      </c>
      <c r="B405" s="10" t="n">
        <v>10176</v>
      </c>
      <c r="C405" s="10" t="inlineStr">
        <is>
          <t>M/C 0630 (MULTIMOVEIS)</t>
        </is>
      </c>
      <c r="D405" s="10" t="inlineStr">
        <is>
          <t>FURADEIRA 21</t>
        </is>
      </c>
      <c r="E405" s="10" t="n">
        <v>30006103</v>
      </c>
      <c r="F405" s="10" t="inlineStr">
        <is>
          <t>TRAVESSA LATERAL 340X70X18 MDF - CAD SANTIAGO NEW</t>
        </is>
      </c>
      <c r="G405" s="10" t="inlineStr">
        <is>
          <t>FURADEIRA 21</t>
        </is>
      </c>
      <c r="H405" s="10" t="inlineStr">
        <is>
          <t>FURADEIRA 21</t>
        </is>
      </c>
      <c r="I405" s="9" t="inlineStr">
        <is>
          <t>FURADEIRA 21</t>
        </is>
      </c>
      <c r="J405" s="9" t="n">
        <v>60</v>
      </c>
      <c r="K405" s="10">
        <f>IF($E405="","",IFERROR(INDEX('01_Cad_Pecas'!$H$2:$H$5000,MATCH($E405,'01_Cad_Pecas'!$D$2:$D$5000,0)),IFERROR(INDEX('01_Cad_Pecas'!$H$2:$H$5000,MATCH(VALUE($E405),'01_Cad_Pecas'!$D$2:$D$5000,0)),"")))</f>
        <v/>
      </c>
      <c r="L405" s="10">
        <f>IF($E405="","",IFERROR(INDEX('01_Cad_Pecas'!$I$2:$I$5000,MATCH($E405,'01_Cad_Pecas'!$D$2:$D$5000,0)),IFERROR(INDEX('01_Cad_Pecas'!$I$2:$I$5000,MATCH(VALUE($E405),'01_Cad_Pecas'!$D$2:$D$5000,0)),"")))</f>
        <v/>
      </c>
      <c r="M405" s="10">
        <f>IF(OR($J405="",$L405=""),"",IF($K405="",0,$K405)+$J405*$L405)</f>
        <v/>
      </c>
      <c r="N405" s="10" t="n">
        <v>46197</v>
      </c>
      <c r="O405" s="9" t="n">
        <v>60</v>
      </c>
      <c r="P405" s="10" t="n"/>
      <c r="Q405" s="10" t="n"/>
      <c r="R405" s="10">
        <f>IF(AND($P405&lt;&gt;"",$Q405&lt;&gt;""),($Q405-$P405)*1440,IF(AND($O405&lt;&gt;"",$L405&lt;&gt;""),IF($K405="",0,$K405)+$O405*$L405,""))</f>
        <v/>
      </c>
      <c r="S405" s="10" t="n"/>
      <c r="T405" s="10">
        <f>IF(OR($J405="",$O405=""),"",$O405/$J405)</f>
        <v/>
      </c>
      <c r="U405" s="10" t="n"/>
      <c r="V405" s="10">
        <f>IF($A405="","",IF(AND($A405&lt;&gt;"",NOT(OR($U405="Concluído",$U405="Concluido")),TODAY()&gt;$A405),"SIM","NÃO"))</f>
        <v/>
      </c>
      <c r="W405" s="10">
        <f>IF(OR($A405="",$I405="",$M405=""),"",SUMIFS($M$2:M405,$I$2:I405,$I405,$A$2:A405,$A405)-$M405)</f>
        <v/>
      </c>
      <c r="X405" s="10">
        <f>IF(OR($A405="",$I405=""),"",SUMIFS($M$2:$M$4922,$I$2:$I$4922,$I405,$A$2:$A$4922,$A405))</f>
        <v/>
      </c>
      <c r="Y405" s="10">
        <f>IFERROR(VLOOKUP($I405,'02_Cad_Maquinas'!$B$2:$H$200,7,FALSE()),"")</f>
        <v/>
      </c>
      <c r="Z405" s="10">
        <f>IF(OR($X405="",$Y405=""),"",$Y405-$X405)</f>
        <v/>
      </c>
      <c r="AA405" s="11">
        <f>IF(OR($X405="",$Y405=""),"",$X405/$Y405)</f>
        <v/>
      </c>
      <c r="AB405" s="10" t="inlineStr">
        <is>
          <t>10176|FURADEIRA 21</t>
        </is>
      </c>
      <c r="AC405" s="10">
        <f>IF($B405="","","|"&amp;SUBSTITUTE(TRIM(SUBSTITUTE(SUBSTITUTE(SUBSTITUTE(SUBSTITUTE(SUBSTITUTE(SUBSTITUTE(SUBSTITUTE(SUBSTITUTE(SUBSTITUTE(SUBSTITUTE(SUBSTITUTE(SUBSTITUTE(SUBSTITUTE(SUBSTITUTE(TRIM($B405&amp;""),CHAR(10)," "),CHAR(13)," "),"."," "),";"," "),","," "),"/"," "),"+"," "),"-"," "),"  "," "),"  "," "),"  "," "),"  "," "),"  "," "),"  "," "))," ","|")&amp;"|")</f>
        <v/>
      </c>
      <c r="AD405" s="10">
        <f>TRIM($I405&amp;"")</f>
        <v/>
      </c>
    </row>
    <row r="406" ht="36" customHeight="1">
      <c r="A406" s="9" t="n">
        <v>46198</v>
      </c>
      <c r="B406" s="10" t="n">
        <v>10163.10147</v>
      </c>
      <c r="C406" s="10" t="inlineStr">
        <is>
          <t>33751 MULTIMOVEIS ESPORTAÇÃO</t>
        </is>
      </c>
      <c r="D406" s="10" t="inlineStr">
        <is>
          <t>FURADEIRA 21</t>
        </is>
      </c>
      <c r="E406" s="10" t="n">
        <v>30001206</v>
      </c>
      <c r="F406" s="10" t="inlineStr">
        <is>
          <t>TRAVESSA ENCOSTO 360X80X15 MDP CAD PE INTEIRO</t>
        </is>
      </c>
      <c r="G406" s="10" t="inlineStr">
        <is>
          <t>FURADEIRA 21</t>
        </is>
      </c>
      <c r="H406" s="10" t="inlineStr">
        <is>
          <t>FURADEIRA 21</t>
        </is>
      </c>
      <c r="I406" s="9" t="inlineStr">
        <is>
          <t>FURADEIRA 21</t>
        </is>
      </c>
      <c r="J406" s="9" t="n">
        <v>380</v>
      </c>
      <c r="K406" s="10">
        <f>IF($E406="","",IFERROR(INDEX('01_Cad_Pecas'!$H$2:$H$5000,MATCH($E406,'01_Cad_Pecas'!$D$2:$D$5000,0)),IFERROR(INDEX('01_Cad_Pecas'!$H$2:$H$5000,MATCH(VALUE($E406),'01_Cad_Pecas'!$D$2:$D$5000,0)),"")))</f>
        <v/>
      </c>
      <c r="L406" s="10">
        <f>IF($E406="","",IFERROR(INDEX('01_Cad_Pecas'!$I$2:$I$5000,MATCH($E406,'01_Cad_Pecas'!$D$2:$D$5000,0)),IFERROR(INDEX('01_Cad_Pecas'!$I$2:$I$5000,MATCH(VALUE($E406),'01_Cad_Pecas'!$D$2:$D$5000,0)),"")))</f>
        <v/>
      </c>
      <c r="M406" s="10">
        <f>IF(OR($J406="",$L406=""),"",IF($K406="",0,$K406)+$J406*$L406)</f>
        <v/>
      </c>
      <c r="N406" s="10" t="n">
        <v>46197</v>
      </c>
      <c r="O406" s="9" t="n">
        <v>380</v>
      </c>
      <c r="P406" s="10" t="n"/>
      <c r="Q406" s="10" t="n"/>
      <c r="R406" s="10">
        <f>IF(AND($P406&lt;&gt;"",$Q406&lt;&gt;""),($Q406-$P406)*1440,IF(AND($O406&lt;&gt;"",$L406&lt;&gt;""),IF($K406="",0,$K406)+$O406*$L406,""))</f>
        <v/>
      </c>
      <c r="S406" s="10" t="n"/>
      <c r="T406" s="10">
        <f>IF(OR($J406="",$O406=""),"",$O406/$J406)</f>
        <v/>
      </c>
      <c r="U406" s="10" t="n"/>
      <c r="V406" s="10">
        <f>IF($A406="","",IF(AND($A406&lt;&gt;"",NOT(OR($U406="Concluído",$U406="Concluido")),TODAY()&gt;$A406),"SIM","NÃO"))</f>
        <v/>
      </c>
      <c r="W406" s="10">
        <f>IF(OR($A406="",$I406="",$M406=""),"",SUMIFS($M$2:M406,$I$2:I406,$I406,$A$2:A406,$A406)-$M406)</f>
        <v/>
      </c>
      <c r="X406" s="10">
        <f>IF(OR($A406="",$I406=""),"",SUMIFS($M$2:$M$4922,$I$2:$I$4922,$I406,$A$2:$A$4922,$A406))</f>
        <v/>
      </c>
      <c r="Y406" s="10">
        <f>IFERROR(VLOOKUP($I406,'02_Cad_Maquinas'!$B$2:$H$200,7,FALSE()),"")</f>
        <v/>
      </c>
      <c r="Z406" s="10">
        <f>IF(OR($X406="",$Y406=""),"",$Y406-$X406)</f>
        <v/>
      </c>
      <c r="AA406" s="11">
        <f>IF(OR($X406="",$Y406=""),"",$X406/$Y406)</f>
        <v/>
      </c>
      <c r="AB406" s="10" t="inlineStr">
        <is>
          <t>10163.10147|FURADEIRA 21</t>
        </is>
      </c>
      <c r="AC406" s="10">
        <f>IF($B406="","","|"&amp;SUBSTITUTE(TRIM(SUBSTITUTE(SUBSTITUTE(SUBSTITUTE(SUBSTITUTE(SUBSTITUTE(SUBSTITUTE(SUBSTITUTE(SUBSTITUTE(SUBSTITUTE(SUBSTITUTE(SUBSTITUTE(SUBSTITUTE(SUBSTITUTE(SUBSTITUTE(TRIM($B406&amp;""),CHAR(10)," "),CHAR(13)," "),"."," "),";"," "),","," "),"/"," "),"+"," "),"-"," "),"  "," "),"  "," "),"  "," "),"  "," "),"  "," "),"  "," "))," ","|")&amp;"|")</f>
        <v/>
      </c>
      <c r="AD406" s="10">
        <f>TRIM($I406&amp;"")</f>
        <v/>
      </c>
    </row>
    <row r="407" ht="36" customHeight="1">
      <c r="A407" s="9" t="n">
        <v>46198</v>
      </c>
      <c r="B407" s="10" t="n">
        <v>10163.10147</v>
      </c>
      <c r="C407" s="10" t="inlineStr">
        <is>
          <t>33751 MULTIMOVEIS ESPORTAÇÃO</t>
        </is>
      </c>
      <c r="D407" s="10" t="inlineStr">
        <is>
          <t>FURADEIRA 21</t>
        </is>
      </c>
      <c r="E407" s="10" t="n">
        <v>30001207</v>
      </c>
      <c r="F407" s="10" t="inlineStr">
        <is>
          <t>TRAVESSA 360X62X15 MDP CAD PE INTEIRO</t>
        </is>
      </c>
      <c r="G407" s="10" t="inlineStr">
        <is>
          <t>FURADEIRA 21</t>
        </is>
      </c>
      <c r="H407" s="10" t="inlineStr">
        <is>
          <t>FURADEIRA 21</t>
        </is>
      </c>
      <c r="I407" s="9" t="inlineStr">
        <is>
          <t>FURADEIRA 21</t>
        </is>
      </c>
      <c r="J407" s="9" t="n">
        <v>380</v>
      </c>
      <c r="K407" s="10">
        <f>IF($E407="","",IFERROR(INDEX('01_Cad_Pecas'!$H$2:$H$5000,MATCH($E407,'01_Cad_Pecas'!$D$2:$D$5000,0)),IFERROR(INDEX('01_Cad_Pecas'!$H$2:$H$5000,MATCH(VALUE($E407),'01_Cad_Pecas'!$D$2:$D$5000,0)),"")))</f>
        <v/>
      </c>
      <c r="L407" s="10">
        <f>IF($E407="","",IFERROR(INDEX('01_Cad_Pecas'!$I$2:$I$5000,MATCH($E407,'01_Cad_Pecas'!$D$2:$D$5000,0)),IFERROR(INDEX('01_Cad_Pecas'!$I$2:$I$5000,MATCH(VALUE($E407),'01_Cad_Pecas'!$D$2:$D$5000,0)),"")))</f>
        <v/>
      </c>
      <c r="M407" s="10">
        <f>IF(OR($J407="",$L407=""),"",IF($K407="",0,$K407)+$J407*$L407)</f>
        <v/>
      </c>
      <c r="N407" s="10" t="n">
        <v>46197</v>
      </c>
      <c r="O407" s="9" t="n">
        <v>380</v>
      </c>
      <c r="P407" s="10" t="n"/>
      <c r="Q407" s="10" t="n"/>
      <c r="R407" s="10">
        <f>IF(AND($P407&lt;&gt;"",$Q407&lt;&gt;""),($Q407-$P407)*1440,IF(AND($O407&lt;&gt;"",$L407&lt;&gt;""),IF($K407="",0,$K407)+$O407*$L407,""))</f>
        <v/>
      </c>
      <c r="S407" s="10" t="n"/>
      <c r="T407" s="10">
        <f>IF(OR($J407="",$O407=""),"",$O407/$J407)</f>
        <v/>
      </c>
      <c r="U407" s="10" t="n"/>
      <c r="V407" s="10">
        <f>IF($A407="","",IF(AND($A407&lt;&gt;"",NOT(OR($U407="Concluído",$U407="Concluido")),TODAY()&gt;$A407),"SIM","NÃO"))</f>
        <v/>
      </c>
      <c r="W407" s="10">
        <f>IF(OR($A407="",$I407="",$M407=""),"",SUMIFS($M$2:M407,$I$2:I407,$I407,$A$2:A407,$A407)-$M407)</f>
        <v/>
      </c>
      <c r="X407" s="10">
        <f>IF(OR($A407="",$I407=""),"",SUMIFS($M$2:$M$4922,$I$2:$I$4922,$I407,$A$2:$A$4922,$A407))</f>
        <v/>
      </c>
      <c r="Y407" s="10">
        <f>IFERROR(VLOOKUP($I407,'02_Cad_Maquinas'!$B$2:$H$200,7,FALSE()),"")</f>
        <v/>
      </c>
      <c r="Z407" s="10">
        <f>IF(OR($X407="",$Y407=""),"",$Y407-$X407)</f>
        <v/>
      </c>
      <c r="AA407" s="11">
        <f>IF(OR($X407="",$Y407=""),"",$X407/$Y407)</f>
        <v/>
      </c>
      <c r="AB407" s="10" t="inlineStr">
        <is>
          <t>10163.10147|FURADEIRA 21</t>
        </is>
      </c>
      <c r="AC407" s="10">
        <f>IF($B407="","","|"&amp;SUBSTITUTE(TRIM(SUBSTITUTE(SUBSTITUTE(SUBSTITUTE(SUBSTITUTE(SUBSTITUTE(SUBSTITUTE(SUBSTITUTE(SUBSTITUTE(SUBSTITUTE(SUBSTITUTE(SUBSTITUTE(SUBSTITUTE(SUBSTITUTE(SUBSTITUTE(TRIM($B407&amp;""),CHAR(10)," "),CHAR(13)," "),"."," "),";"," "),","," "),"/"," "),"+"," "),"-"," "),"  "," "),"  "," "),"  "," "),"  "," "),"  "," "),"  "," "))," ","|")&amp;"|")</f>
        <v/>
      </c>
      <c r="AD407" s="10">
        <f>TRIM($I407&amp;"")</f>
        <v/>
      </c>
    </row>
    <row r="408" ht="36" customHeight="1">
      <c r="A408" s="9" t="n">
        <v>46198</v>
      </c>
      <c r="B408" s="10" t="n">
        <v>10163.10147</v>
      </c>
      <c r="C408" s="10" t="inlineStr">
        <is>
          <t>33751 MULTIMOVEIS ESPORTAÇÃO</t>
        </is>
      </c>
      <c r="D408" s="10" t="inlineStr">
        <is>
          <t>FURADEIRA 21</t>
        </is>
      </c>
      <c r="E408" s="10" t="n">
        <v>30001203</v>
      </c>
      <c r="F408" s="10" t="inlineStr">
        <is>
          <t>LAT ASSENTO 430X80X18 MDF CAD PE INTEIRO/ MADEIRA</t>
        </is>
      </c>
      <c r="G408" s="10" t="inlineStr">
        <is>
          <t>FURADEIRA 21</t>
        </is>
      </c>
      <c r="H408" s="10" t="inlineStr">
        <is>
          <t>FURADEIRA 21</t>
        </is>
      </c>
      <c r="I408" s="9" t="inlineStr">
        <is>
          <t>FURADEIRA 21</t>
        </is>
      </c>
      <c r="J408" s="9" t="n">
        <v>760</v>
      </c>
      <c r="K408" s="10">
        <f>IF($E408="","",IFERROR(INDEX('01_Cad_Pecas'!$H$2:$H$5000,MATCH($E408,'01_Cad_Pecas'!$D$2:$D$5000,0)),IFERROR(INDEX('01_Cad_Pecas'!$H$2:$H$5000,MATCH(VALUE($E408),'01_Cad_Pecas'!$D$2:$D$5000,0)),"")))</f>
        <v/>
      </c>
      <c r="L408" s="10">
        <f>IF($E408="","",IFERROR(INDEX('01_Cad_Pecas'!$I$2:$I$5000,MATCH($E408,'01_Cad_Pecas'!$D$2:$D$5000,0)),IFERROR(INDEX('01_Cad_Pecas'!$I$2:$I$5000,MATCH(VALUE($E408),'01_Cad_Pecas'!$D$2:$D$5000,0)),"")))</f>
        <v/>
      </c>
      <c r="M408" s="10">
        <f>IF(OR($J408="",$L408=""),"",IF($K408="",0,$K408)+$J408*$L408)</f>
        <v/>
      </c>
      <c r="N408" s="10" t="n">
        <v>46197</v>
      </c>
      <c r="O408" s="9" t="n">
        <v>760</v>
      </c>
      <c r="P408" s="10" t="n"/>
      <c r="Q408" s="10" t="n"/>
      <c r="R408" s="10">
        <f>IF(AND($P408&lt;&gt;"",$Q408&lt;&gt;""),($Q408-$P408)*1440,IF(AND($O408&lt;&gt;"",$L408&lt;&gt;""),IF($K408="",0,$K408)+$O408*$L408,""))</f>
        <v/>
      </c>
      <c r="S408" s="10" t="n"/>
      <c r="T408" s="10">
        <f>IF(OR($J408="",$O408=""),"",$O408/$J408)</f>
        <v/>
      </c>
      <c r="U408" s="10" t="n"/>
      <c r="V408" s="10">
        <f>IF($A408="","",IF(AND($A408&lt;&gt;"",NOT(OR($U408="Concluído",$U408="Concluido")),TODAY()&gt;$A408),"SIM","NÃO"))</f>
        <v/>
      </c>
      <c r="W408" s="10">
        <f>IF(OR($A408="",$I408="",$M408=""),"",SUMIFS($M$2:M408,$I$2:I408,$I408,$A$2:A408,$A408)-$M408)</f>
        <v/>
      </c>
      <c r="X408" s="10">
        <f>IF(OR($A408="",$I408=""),"",SUMIFS($M$2:$M$4922,$I$2:$I$4922,$I408,$A$2:$A$4922,$A408))</f>
        <v/>
      </c>
      <c r="Y408" s="10">
        <f>IFERROR(VLOOKUP($I408,'02_Cad_Maquinas'!$B$2:$H$200,7,FALSE()),"")</f>
        <v/>
      </c>
      <c r="Z408" s="10">
        <f>IF(OR($X408="",$Y408=""),"",$Y408-$X408)</f>
        <v/>
      </c>
      <c r="AA408" s="11">
        <f>IF(OR($X408="",$Y408=""),"",$X408/$Y408)</f>
        <v/>
      </c>
      <c r="AB408" s="10" t="inlineStr">
        <is>
          <t>10163.10147|FURADEIRA 21</t>
        </is>
      </c>
      <c r="AC408" s="10">
        <f>IF($B408="","","|"&amp;SUBSTITUTE(TRIM(SUBSTITUTE(SUBSTITUTE(SUBSTITUTE(SUBSTITUTE(SUBSTITUTE(SUBSTITUTE(SUBSTITUTE(SUBSTITUTE(SUBSTITUTE(SUBSTITUTE(SUBSTITUTE(SUBSTITUTE(SUBSTITUTE(SUBSTITUTE(TRIM($B408&amp;""),CHAR(10)," "),CHAR(13)," "),"."," "),";"," "),","," "),"/"," "),"+"," "),"-"," "),"  "," "),"  "," "),"  "," "),"  "," "),"  "," "),"  "," "))," ","|")&amp;"|")</f>
        <v/>
      </c>
      <c r="AD408" s="10">
        <f>TRIM($I408&amp;"")</f>
        <v/>
      </c>
    </row>
    <row r="409" ht="36" customHeight="1">
      <c r="A409" s="9" t="n">
        <v>46198</v>
      </c>
      <c r="B409" s="10" t="n">
        <v>10163.10147</v>
      </c>
      <c r="C409" s="10" t="inlineStr">
        <is>
          <t>33751 MULTIMOVEIS ESPORTAÇÃO</t>
        </is>
      </c>
      <c r="D409" s="10" t="inlineStr">
        <is>
          <t>FURADEIRA 21</t>
        </is>
      </c>
      <c r="E409" s="10" t="n">
        <v>30003405</v>
      </c>
      <c r="F409" s="10" t="inlineStr">
        <is>
          <t>TRAVESSA ASSENTO 360X70X18 MDF - C DAKAR/SANTIAGO</t>
        </is>
      </c>
      <c r="G409" s="10" t="inlineStr">
        <is>
          <t>FURADEIRA 21</t>
        </is>
      </c>
      <c r="H409" s="10" t="inlineStr">
        <is>
          <t>FURADEIRA 21</t>
        </is>
      </c>
      <c r="I409" s="9" t="inlineStr">
        <is>
          <t>FURADEIRA 21</t>
        </is>
      </c>
      <c r="J409" s="9" t="n">
        <v>100</v>
      </c>
      <c r="K409" s="10">
        <f>IF($E409="","",IFERROR(INDEX('01_Cad_Pecas'!$H$2:$H$5000,MATCH($E409,'01_Cad_Pecas'!$D$2:$D$5000,0)),IFERROR(INDEX('01_Cad_Pecas'!$H$2:$H$5000,MATCH(VALUE($E409),'01_Cad_Pecas'!$D$2:$D$5000,0)),"")))</f>
        <v/>
      </c>
      <c r="L409" s="10">
        <f>IF($E409="","",IFERROR(INDEX('01_Cad_Pecas'!$I$2:$I$5000,MATCH($E409,'01_Cad_Pecas'!$D$2:$D$5000,0)),IFERROR(INDEX('01_Cad_Pecas'!$I$2:$I$5000,MATCH(VALUE($E409),'01_Cad_Pecas'!$D$2:$D$5000,0)),"")))</f>
        <v/>
      </c>
      <c r="M409" s="10">
        <f>IF(OR($J409="",$L409=""),"",IF($K409="",0,$K409)+$J409*$L409)</f>
        <v/>
      </c>
      <c r="N409" s="10" t="n">
        <v>46197</v>
      </c>
      <c r="O409" s="9" t="n">
        <v>100</v>
      </c>
      <c r="P409" s="10" t="n"/>
      <c r="Q409" s="10" t="n"/>
      <c r="R409" s="10">
        <f>IF(AND($P409&lt;&gt;"",$Q409&lt;&gt;""),($Q409-$P409)*1440,IF(AND($O409&lt;&gt;"",$L409&lt;&gt;""),IF($K409="",0,$K409)+$O409*$L409,""))</f>
        <v/>
      </c>
      <c r="S409" s="10" t="n"/>
      <c r="T409" s="10">
        <f>IF(OR($J409="",$O409=""),"",$O409/$J409)</f>
        <v/>
      </c>
      <c r="U409" s="10" t="n"/>
      <c r="V409" s="10">
        <f>IF($A409="","",IF(AND($A409&lt;&gt;"",NOT(OR($U409="Concluído",$U409="Concluido")),TODAY()&gt;$A409),"SIM","NÃO"))</f>
        <v/>
      </c>
      <c r="W409" s="10">
        <f>IF(OR($A409="",$I409="",$M409=""),"",SUMIFS($M$2:M409,$I$2:I409,$I409,$A$2:A409,$A409)-$M409)</f>
        <v/>
      </c>
      <c r="X409" s="10">
        <f>IF(OR($A409="",$I409=""),"",SUMIFS($M$2:$M$4922,$I$2:$I$4922,$I409,$A$2:$A$4922,$A409))</f>
        <v/>
      </c>
      <c r="Y409" s="10">
        <f>IFERROR(VLOOKUP($I409,'02_Cad_Maquinas'!$B$2:$H$200,7,FALSE()),"")</f>
        <v/>
      </c>
      <c r="Z409" s="10">
        <f>IF(OR($X409="",$Y409=""),"",$Y409-$X409)</f>
        <v/>
      </c>
      <c r="AA409" s="11">
        <f>IF(OR($X409="",$Y409=""),"",$X409/$Y409)</f>
        <v/>
      </c>
      <c r="AB409" s="10" t="inlineStr">
        <is>
          <t>10163.10147|FURADEIRA 21</t>
        </is>
      </c>
      <c r="AC409" s="10">
        <f>IF($B409="","","|"&amp;SUBSTITUTE(TRIM(SUBSTITUTE(SUBSTITUTE(SUBSTITUTE(SUBSTITUTE(SUBSTITUTE(SUBSTITUTE(SUBSTITUTE(SUBSTITUTE(SUBSTITUTE(SUBSTITUTE(SUBSTITUTE(SUBSTITUTE(SUBSTITUTE(SUBSTITUTE(TRIM($B409&amp;""),CHAR(10)," "),CHAR(13)," "),"."," "),";"," "),","," "),"/"," "),"+"," "),"-"," "),"  "," "),"  "," "),"  "," "),"  "," "),"  "," "),"  "," "))," ","|")&amp;"|")</f>
        <v/>
      </c>
      <c r="AD409" s="10">
        <f>TRIM($I409&amp;"")</f>
        <v/>
      </c>
    </row>
    <row r="410" ht="36" customHeight="1">
      <c r="A410" s="9" t="n">
        <v>46198</v>
      </c>
      <c r="B410" s="10" t="n">
        <v>10163.10147</v>
      </c>
      <c r="C410" s="10" t="inlineStr">
        <is>
          <t>33751 MULTIMOVEIS ESPORTAÇÃO</t>
        </is>
      </c>
      <c r="D410" s="10" t="inlineStr">
        <is>
          <t>FURADEIRA 21</t>
        </is>
      </c>
      <c r="E410" s="10" t="n">
        <v>30006103</v>
      </c>
      <c r="F410" s="10" t="inlineStr">
        <is>
          <t>TRAVESSA LATERAL 340X70X18 MDF - CAD SANTIAGO NEW</t>
        </is>
      </c>
      <c r="G410" s="10" t="inlineStr">
        <is>
          <t>FURADEIRA 21</t>
        </is>
      </c>
      <c r="H410" s="10" t="inlineStr">
        <is>
          <t>FURADEIRA 21</t>
        </is>
      </c>
      <c r="I410" s="9" t="inlineStr">
        <is>
          <t>FURADEIRA 21</t>
        </is>
      </c>
      <c r="J410" s="9" t="n">
        <v>100</v>
      </c>
      <c r="K410" s="10">
        <f>IF($E410="","",IFERROR(INDEX('01_Cad_Pecas'!$H$2:$H$5000,MATCH($E410,'01_Cad_Pecas'!$D$2:$D$5000,0)),IFERROR(INDEX('01_Cad_Pecas'!$H$2:$H$5000,MATCH(VALUE($E410),'01_Cad_Pecas'!$D$2:$D$5000,0)),"")))</f>
        <v/>
      </c>
      <c r="L410" s="10">
        <f>IF($E410="","",IFERROR(INDEX('01_Cad_Pecas'!$I$2:$I$5000,MATCH($E410,'01_Cad_Pecas'!$D$2:$D$5000,0)),IFERROR(INDEX('01_Cad_Pecas'!$I$2:$I$5000,MATCH(VALUE($E410),'01_Cad_Pecas'!$D$2:$D$5000,0)),"")))</f>
        <v/>
      </c>
      <c r="M410" s="10">
        <f>IF(OR($J410="",$L410=""),"",IF($K410="",0,$K410)+$J410*$L410)</f>
        <v/>
      </c>
      <c r="N410" s="10" t="n">
        <v>46197</v>
      </c>
      <c r="O410" s="9" t="n">
        <v>100</v>
      </c>
      <c r="P410" s="10" t="n"/>
      <c r="Q410" s="10" t="n"/>
      <c r="R410" s="10">
        <f>IF(AND($P410&lt;&gt;"",$Q410&lt;&gt;""),($Q410-$P410)*1440,IF(AND($O410&lt;&gt;"",$L410&lt;&gt;""),IF($K410="",0,$K410)+$O410*$L410,""))</f>
        <v/>
      </c>
      <c r="S410" s="10" t="n"/>
      <c r="T410" s="10">
        <f>IF(OR($J410="",$O410=""),"",$O410/$J410)</f>
        <v/>
      </c>
      <c r="U410" s="10" t="n"/>
      <c r="V410" s="10">
        <f>IF($A410="","",IF(AND($A410&lt;&gt;"",NOT(OR($U410="Concluído",$U410="Concluido")),TODAY()&gt;$A410),"SIM","NÃO"))</f>
        <v/>
      </c>
      <c r="W410" s="10">
        <f>IF(OR($A410="",$I410="",$M410=""),"",SUMIFS($M$2:M410,$I$2:I410,$I410,$A$2:A410,$A410)-$M410)</f>
        <v/>
      </c>
      <c r="X410" s="10">
        <f>IF(OR($A410="",$I410=""),"",SUMIFS($M$2:$M$4922,$I$2:$I$4922,$I410,$A$2:$A$4922,$A410))</f>
        <v/>
      </c>
      <c r="Y410" s="10">
        <f>IFERROR(VLOOKUP($I410,'02_Cad_Maquinas'!$B$2:$H$200,7,FALSE()),"")</f>
        <v/>
      </c>
      <c r="Z410" s="10">
        <f>IF(OR($X410="",$Y410=""),"",$Y410-$X410)</f>
        <v/>
      </c>
      <c r="AA410" s="11">
        <f>IF(OR($X410="",$Y410=""),"",$X410/$Y410)</f>
        <v/>
      </c>
      <c r="AB410" s="10" t="inlineStr">
        <is>
          <t>10163.10147|FURADEIRA 21</t>
        </is>
      </c>
      <c r="AC410" s="10">
        <f>IF($B410="","","|"&amp;SUBSTITUTE(TRIM(SUBSTITUTE(SUBSTITUTE(SUBSTITUTE(SUBSTITUTE(SUBSTITUTE(SUBSTITUTE(SUBSTITUTE(SUBSTITUTE(SUBSTITUTE(SUBSTITUTE(SUBSTITUTE(SUBSTITUTE(SUBSTITUTE(SUBSTITUTE(TRIM($B410&amp;""),CHAR(10)," "),CHAR(13)," "),"."," "),";"," "),","," "),"/"," "),"+"," "),"-"," "),"  "," "),"  "," "),"  "," "),"  "," "),"  "," "),"  "," "))," ","|")&amp;"|")</f>
        <v/>
      </c>
      <c r="AD410" s="10">
        <f>TRIM($I410&amp;"")</f>
        <v/>
      </c>
    </row>
    <row r="411" ht="24" customHeight="1">
      <c r="A411" s="9" t="n">
        <v>46199</v>
      </c>
      <c r="B411" s="10" t="n">
        <v>10179</v>
      </c>
      <c r="C411" s="10" t="n"/>
      <c r="D411" s="10" t="inlineStr">
        <is>
          <t>FURADEIRA 21</t>
        </is>
      </c>
      <c r="E411" s="10" t="n">
        <v>30001206</v>
      </c>
      <c r="F411" s="10" t="inlineStr">
        <is>
          <t>TRAVESSA ENCOSTO 360X80X15 MDP CAD PE INTEIRO</t>
        </is>
      </c>
      <c r="G411" s="10" t="inlineStr">
        <is>
          <t>FURADEIRA 21</t>
        </is>
      </c>
      <c r="H411" s="10" t="inlineStr">
        <is>
          <t>FURADEIRA 21</t>
        </is>
      </c>
      <c r="I411" s="10" t="inlineStr">
        <is>
          <t>FURADEIRA 21</t>
        </is>
      </c>
      <c r="J411" s="9" t="n">
        <v>668</v>
      </c>
      <c r="K411" s="10">
        <f>IF($E411="","",IFERROR(INDEX('01_Cad_Pecas'!$H$2:$H$5000,MATCH($E411,'01_Cad_Pecas'!$D$2:$D$5000,0)),IFERROR(INDEX('01_Cad_Pecas'!$H$2:$H$5000,MATCH(VALUE($E411),'01_Cad_Pecas'!$D$2:$D$5000,0)),"")))</f>
        <v/>
      </c>
      <c r="L411" s="10">
        <f>IF($E411="","",IFERROR(INDEX('01_Cad_Pecas'!$I$2:$I$5000,MATCH($E411,'01_Cad_Pecas'!$D$2:$D$5000,0)),IFERROR(INDEX('01_Cad_Pecas'!$I$2:$I$5000,MATCH(VALUE($E411),'01_Cad_Pecas'!$D$2:$D$5000,0)),"")))</f>
        <v/>
      </c>
      <c r="M411" s="10">
        <f>IF(OR($J411="",$L411=""),"",IF($K411="",0,$K411)+$J411*$L411)</f>
        <v/>
      </c>
      <c r="N411" s="10" t="n">
        <v>46198</v>
      </c>
      <c r="O411" s="9" t="n">
        <v>668</v>
      </c>
      <c r="P411" s="10" t="n"/>
      <c r="Q411" s="10" t="n"/>
      <c r="R411" s="10">
        <f>IF(AND($P411&lt;&gt;"",$Q411&lt;&gt;""),($Q411-$P411)*1440,IF(AND($O411&lt;&gt;"",$L411&lt;&gt;""),IF($K411="",0,$K411)+$O411*$L411,""))</f>
        <v/>
      </c>
      <c r="S411" s="10" t="n"/>
      <c r="T411" s="10">
        <f>IF(OR($J411="",$O411=""),"",$O411/$J411)</f>
        <v/>
      </c>
      <c r="U411" s="10" t="n"/>
      <c r="V411" s="10">
        <f>IF($A411="","",IF(AND($A411&lt;&gt;"",NOT(OR($U411="Concluído",$U411="Concluido")),TODAY()&gt;$A411),"SIM","NÃO"))</f>
        <v/>
      </c>
      <c r="W411" s="10">
        <f>IF(OR($A411="",$I411="",$M411=""),"",SUMIFS($M$2:M411,$I$2:I411,$I411,$A$2:A411,$A411)-$M411)</f>
        <v/>
      </c>
      <c r="X411" s="10">
        <f>IF(OR($A411="",$I411=""),"",SUMIFS($M$2:$M$4922,$I$2:$I$4922,$I411,$A$2:$A$4922,$A411))</f>
        <v/>
      </c>
      <c r="Y411" s="10">
        <f>IFERROR(VLOOKUP($I411,'02_Cad_Maquinas'!$B$2:$H$200,7,FALSE()),"")</f>
        <v/>
      </c>
      <c r="Z411" s="10">
        <f>IF(OR($X411="",$Y411=""),"",$Y411-$X411)</f>
        <v/>
      </c>
      <c r="AA411" s="11">
        <f>IF(OR($X411="",$Y411=""),"",$X411/$Y411)</f>
        <v/>
      </c>
      <c r="AB411" s="10" t="n"/>
      <c r="AC411" s="10">
        <f>IF($B411="","","|"&amp;SUBSTITUTE(TRIM(SUBSTITUTE(SUBSTITUTE(SUBSTITUTE(SUBSTITUTE(SUBSTITUTE(SUBSTITUTE(SUBSTITUTE(SUBSTITUTE(SUBSTITUTE(SUBSTITUTE(SUBSTITUTE(SUBSTITUTE(SUBSTITUTE(SUBSTITUTE(TRIM($B411&amp;""),CHAR(10)," "),CHAR(13)," "),"."," "),";"," "),","," "),"/"," "),"+"," "),"-"," "),"  "," "),"  "," "),"  "," "),"  "," "),"  "," "),"  "," "))," ","|")&amp;"|")</f>
        <v/>
      </c>
      <c r="AD411" s="10">
        <f>TRIM($I411&amp;"")</f>
        <v/>
      </c>
    </row>
    <row r="412" ht="24" customHeight="1">
      <c r="A412" s="9" t="n">
        <v>46199</v>
      </c>
      <c r="B412" s="10" t="n">
        <v>10179</v>
      </c>
      <c r="C412" s="10" t="n"/>
      <c r="D412" s="10" t="inlineStr">
        <is>
          <t>FURADEIRA 21</t>
        </is>
      </c>
      <c r="E412" s="10" t="n">
        <v>30001207</v>
      </c>
      <c r="F412" s="10" t="inlineStr">
        <is>
          <t>TRAVESSA 360X62X15 MDP CAD PE INTEIRO</t>
        </is>
      </c>
      <c r="G412" s="10" t="inlineStr">
        <is>
          <t>FURADEIRA 21</t>
        </is>
      </c>
      <c r="H412" s="10" t="inlineStr">
        <is>
          <t>FURADEIRA 21</t>
        </is>
      </c>
      <c r="I412" s="10" t="inlineStr">
        <is>
          <t>FURADEIRA 21</t>
        </is>
      </c>
      <c r="J412" s="9" t="n">
        <v>650</v>
      </c>
      <c r="K412" s="10">
        <f>IF($E412="","",IFERROR(INDEX('01_Cad_Pecas'!$H$2:$H$5000,MATCH($E412,'01_Cad_Pecas'!$D$2:$D$5000,0)),IFERROR(INDEX('01_Cad_Pecas'!$H$2:$H$5000,MATCH(VALUE($E412),'01_Cad_Pecas'!$D$2:$D$5000,0)),"")))</f>
        <v/>
      </c>
      <c r="L412" s="10">
        <f>IF($E412="","",IFERROR(INDEX('01_Cad_Pecas'!$I$2:$I$5000,MATCH($E412,'01_Cad_Pecas'!$D$2:$D$5000,0)),IFERROR(INDEX('01_Cad_Pecas'!$I$2:$I$5000,MATCH(VALUE($E412),'01_Cad_Pecas'!$D$2:$D$5000,0)),"")))</f>
        <v/>
      </c>
      <c r="M412" s="10">
        <f>IF(OR($J412="",$L412=""),"",IF($K412="",0,$K412)+$J412*$L412)</f>
        <v/>
      </c>
      <c r="N412" s="10" t="n">
        <v>46198</v>
      </c>
      <c r="O412" s="9" t="n">
        <v>650</v>
      </c>
      <c r="P412" s="10" t="n"/>
      <c r="Q412" s="10" t="n"/>
      <c r="R412" s="10">
        <f>IF(AND($P412&lt;&gt;"",$Q412&lt;&gt;""),($Q412-$P412)*1440,IF(AND($O412&lt;&gt;"",$L412&lt;&gt;""),IF($K412="",0,$K412)+$O412*$L412,""))</f>
        <v/>
      </c>
      <c r="S412" s="10" t="n"/>
      <c r="T412" s="10">
        <f>IF(OR($J412="",$O412=""),"",$O412/$J412)</f>
        <v/>
      </c>
      <c r="U412" s="10" t="n"/>
      <c r="V412" s="10">
        <f>IF($A412="","",IF(AND($A412&lt;&gt;"",NOT(OR($U412="Concluído",$U412="Concluido")),TODAY()&gt;$A412),"SIM","NÃO"))</f>
        <v/>
      </c>
      <c r="W412" s="10">
        <f>IF(OR($A412="",$I412="",$M412=""),"",SUMIFS($M$2:M412,$I$2:I412,$I412,$A$2:A412,$A412)-$M412)</f>
        <v/>
      </c>
      <c r="X412" s="10">
        <f>IF(OR($A412="",$I412=""),"",SUMIFS($M$2:$M$4922,$I$2:$I$4922,$I412,$A$2:$A$4922,$A412))</f>
        <v/>
      </c>
      <c r="Y412" s="10">
        <f>IFERROR(VLOOKUP($I412,'02_Cad_Maquinas'!$B$2:$H$200,7,FALSE()),"")</f>
        <v/>
      </c>
      <c r="Z412" s="10">
        <f>IF(OR($X412="",$Y412=""),"",$Y412-$X412)</f>
        <v/>
      </c>
      <c r="AA412" s="11">
        <f>IF(OR($X412="",$Y412=""),"",$X412/$Y412)</f>
        <v/>
      </c>
      <c r="AB412" s="10" t="n"/>
      <c r="AC412" s="10">
        <f>IF($B412="","","|"&amp;SUBSTITUTE(TRIM(SUBSTITUTE(SUBSTITUTE(SUBSTITUTE(SUBSTITUTE(SUBSTITUTE(SUBSTITUTE(SUBSTITUTE(SUBSTITUTE(SUBSTITUTE(SUBSTITUTE(SUBSTITUTE(SUBSTITUTE(SUBSTITUTE(SUBSTITUTE(TRIM($B412&amp;""),CHAR(10)," "),CHAR(13)," "),"."," "),";"," "),","," "),"/"," "),"+"," "),"-"," "),"  "," "),"  "," "),"  "," "),"  "," "),"  "," "),"  "," "))," ","|")&amp;"|")</f>
        <v/>
      </c>
      <c r="AD412" s="10">
        <f>TRIM($I412&amp;"")</f>
        <v/>
      </c>
    </row>
    <row r="413" ht="24" customHeight="1">
      <c r="A413" s="9" t="n">
        <v>46199</v>
      </c>
      <c r="B413" s="10" t="n">
        <v>10179</v>
      </c>
      <c r="C413" s="10" t="n"/>
      <c r="D413" s="10" t="inlineStr">
        <is>
          <t>FURADEIRA 21</t>
        </is>
      </c>
      <c r="E413" s="10" t="n">
        <v>30003407</v>
      </c>
      <c r="F413" s="10" t="inlineStr">
        <is>
          <t>TRAVESSA ENCOSTO 360X72X15 MDP - CAD DAKAR</t>
        </is>
      </c>
      <c r="G413" s="10" t="inlineStr">
        <is>
          <t>FURADEIRA 21</t>
        </is>
      </c>
      <c r="H413" s="10" t="inlineStr">
        <is>
          <t>FURADEIRA 21</t>
        </is>
      </c>
      <c r="I413" s="10" t="inlineStr">
        <is>
          <t>FURADEIRA 21</t>
        </is>
      </c>
      <c r="J413" s="9" t="n">
        <v>102</v>
      </c>
      <c r="K413" s="10">
        <f>IF($E413="","",IFERROR(INDEX('01_Cad_Pecas'!$H$2:$H$5000,MATCH($E413,'01_Cad_Pecas'!$D$2:$D$5000,0)),IFERROR(INDEX('01_Cad_Pecas'!$H$2:$H$5000,MATCH(VALUE($E413),'01_Cad_Pecas'!$D$2:$D$5000,0)),"")))</f>
        <v/>
      </c>
      <c r="L413" s="10">
        <f>IF($E413="","",IFERROR(INDEX('01_Cad_Pecas'!$I$2:$I$5000,MATCH($E413,'01_Cad_Pecas'!$D$2:$D$5000,0)),IFERROR(INDEX('01_Cad_Pecas'!$I$2:$I$5000,MATCH(VALUE($E413),'01_Cad_Pecas'!$D$2:$D$5000,0)),"")))</f>
        <v/>
      </c>
      <c r="M413" s="10">
        <f>IF(OR($J413="",$L413=""),"",IF($K413="",0,$K413)+$J413*$L413)</f>
        <v/>
      </c>
      <c r="N413" s="10" t="n">
        <v>46198</v>
      </c>
      <c r="O413" s="9" t="n">
        <v>102</v>
      </c>
      <c r="P413" s="10" t="n"/>
      <c r="Q413" s="10" t="n"/>
      <c r="R413" s="10">
        <f>IF(AND($P413&lt;&gt;"",$Q413&lt;&gt;""),($Q413-$P413)*1440,IF(AND($O413&lt;&gt;"",$L413&lt;&gt;""),IF($K413="",0,$K413)+$O413*$L413,""))</f>
        <v/>
      </c>
      <c r="S413" s="10" t="n"/>
      <c r="T413" s="10">
        <f>IF(OR($J413="",$O413=""),"",$O413/$J413)</f>
        <v/>
      </c>
      <c r="U413" s="10" t="n"/>
      <c r="V413" s="10">
        <f>IF($A413="","",IF(AND($A413&lt;&gt;"",NOT(OR($U413="Concluído",$U413="Concluido")),TODAY()&gt;$A413),"SIM","NÃO"))</f>
        <v/>
      </c>
      <c r="W413" s="10">
        <f>IF(OR($A413="",$I413="",$M413=""),"",SUMIFS($M$2:M413,$I$2:I413,$I413,$A$2:A413,$A413)-$M413)</f>
        <v/>
      </c>
      <c r="X413" s="10">
        <f>IF(OR($A413="",$I413=""),"",SUMIFS($M$2:$M$4922,$I$2:$I$4922,$I413,$A$2:$A$4922,$A413))</f>
        <v/>
      </c>
      <c r="Y413" s="10">
        <f>IFERROR(VLOOKUP($I413,'02_Cad_Maquinas'!$B$2:$H$200,7,FALSE()),"")</f>
        <v/>
      </c>
      <c r="Z413" s="10">
        <f>IF(OR($X413="",$Y413=""),"",$Y413-$X413)</f>
        <v/>
      </c>
      <c r="AA413" s="11">
        <f>IF(OR($X413="",$Y413=""),"",$X413/$Y413)</f>
        <v/>
      </c>
      <c r="AB413" s="10" t="n"/>
      <c r="AC413" s="10">
        <f>IF($B413="","","|"&amp;SUBSTITUTE(TRIM(SUBSTITUTE(SUBSTITUTE(SUBSTITUTE(SUBSTITUTE(SUBSTITUTE(SUBSTITUTE(SUBSTITUTE(SUBSTITUTE(SUBSTITUTE(SUBSTITUTE(SUBSTITUTE(SUBSTITUTE(SUBSTITUTE(SUBSTITUTE(TRIM($B413&amp;""),CHAR(10)," "),CHAR(13)," "),"."," "),";"," "),","," "),"/"," "),"+"," "),"-"," "),"  "," "),"  "," "),"  "," "),"  "," "),"  "," "),"  "," "))," ","|")&amp;"|")</f>
        <v/>
      </c>
      <c r="AD413" s="10">
        <f>TRIM($I413&amp;"")</f>
        <v/>
      </c>
    </row>
    <row r="414" ht="24" customHeight="1">
      <c r="A414" s="9" t="n">
        <v>46199</v>
      </c>
      <c r="B414" s="10" t="n">
        <v>10179</v>
      </c>
      <c r="C414" s="10" t="n"/>
      <c r="D414" s="10" t="inlineStr">
        <is>
          <t>FURADEIRA 21</t>
        </is>
      </c>
      <c r="E414" s="10" t="n">
        <v>200308101</v>
      </c>
      <c r="F414" s="10" t="inlineStr">
        <is>
          <t>TRAVESSA 1200X120X18 MDF - MESA GENOVA 1,80</t>
        </is>
      </c>
      <c r="G414" s="10" t="inlineStr">
        <is>
          <t>FURADEIRA 21</t>
        </is>
      </c>
      <c r="H414" s="10" t="inlineStr">
        <is>
          <t>FURADEIRA 21</t>
        </is>
      </c>
      <c r="I414" s="10" t="inlineStr">
        <is>
          <t>FURADEIRA 21</t>
        </is>
      </c>
      <c r="J414" s="9" t="n">
        <v>8</v>
      </c>
      <c r="K414" s="10">
        <f>IF($E414="","",IFERROR(INDEX('01_Cad_Pecas'!$H$2:$H$5000,MATCH($E414,'01_Cad_Pecas'!$D$2:$D$5000,0)),IFERROR(INDEX('01_Cad_Pecas'!$H$2:$H$5000,MATCH(VALUE($E414),'01_Cad_Pecas'!$D$2:$D$5000,0)),"")))</f>
        <v/>
      </c>
      <c r="L414" s="10">
        <f>IF($E414="","",IFERROR(INDEX('01_Cad_Pecas'!$I$2:$I$5000,MATCH($E414,'01_Cad_Pecas'!$D$2:$D$5000,0)),IFERROR(INDEX('01_Cad_Pecas'!$I$2:$I$5000,MATCH(VALUE($E414),'01_Cad_Pecas'!$D$2:$D$5000,0)),"")))</f>
        <v/>
      </c>
      <c r="M414" s="10">
        <f>IF(OR($J414="",$L414=""),"",IF($K414="",0,$K414)+$J414*$L414)</f>
        <v/>
      </c>
      <c r="N414" s="10" t="n">
        <v>46198</v>
      </c>
      <c r="O414" s="9" t="n">
        <v>8</v>
      </c>
      <c r="P414" s="10" t="n"/>
      <c r="Q414" s="10" t="n"/>
      <c r="R414" s="10">
        <f>IF(AND($P414&lt;&gt;"",$Q414&lt;&gt;""),($Q414-$P414)*1440,IF(AND($O414&lt;&gt;"",$L414&lt;&gt;""),IF($K414="",0,$K414)+$O414*$L414,""))</f>
        <v/>
      </c>
      <c r="S414" s="10" t="n"/>
      <c r="T414" s="10">
        <f>IF(OR($J414="",$O414=""),"",$O414/$J414)</f>
        <v/>
      </c>
      <c r="U414" s="10" t="n"/>
      <c r="V414" s="10">
        <f>IF($A414="","",IF(AND($A414&lt;&gt;"",NOT(OR($U414="Concluído",$U414="Concluido")),TODAY()&gt;$A414),"SIM","NÃO"))</f>
        <v/>
      </c>
      <c r="W414" s="10">
        <f>IF(OR($A414="",$I414="",$M414=""),"",SUMIFS($M$2:M414,$I$2:I414,$I414,$A$2:A414,$A414)-$M414)</f>
        <v/>
      </c>
      <c r="X414" s="10">
        <f>IF(OR($A414="",$I414=""),"",SUMIFS($M$2:$M$4922,$I$2:$I$4922,$I414,$A$2:$A$4922,$A414))</f>
        <v/>
      </c>
      <c r="Y414" s="10">
        <f>IFERROR(VLOOKUP($I414,'02_Cad_Maquinas'!$B$2:$H$200,7,FALSE()),"")</f>
        <v/>
      </c>
      <c r="Z414" s="10">
        <f>IF(OR($X414="",$Y414=""),"",$Y414-$X414)</f>
        <v/>
      </c>
      <c r="AA414" s="11">
        <f>IF(OR($X414="",$Y414=""),"",$X414/$Y414)</f>
        <v/>
      </c>
      <c r="AB414" s="10" t="n"/>
      <c r="AC414" s="10">
        <f>IF($B414="","","|"&amp;SUBSTITUTE(TRIM(SUBSTITUTE(SUBSTITUTE(SUBSTITUTE(SUBSTITUTE(SUBSTITUTE(SUBSTITUTE(SUBSTITUTE(SUBSTITUTE(SUBSTITUTE(SUBSTITUTE(SUBSTITUTE(SUBSTITUTE(SUBSTITUTE(SUBSTITUTE(TRIM($B414&amp;""),CHAR(10)," "),CHAR(13)," "),"."," "),";"," "),","," "),"/"," "),"+"," "),"-"," "),"  "," "),"  "," "),"  "," "),"  "," "),"  "," "),"  "," "))," ","|")&amp;"|")</f>
        <v/>
      </c>
      <c r="AD414" s="10">
        <f>TRIM($I414&amp;"")</f>
        <v/>
      </c>
    </row>
    <row r="415" ht="24" customHeight="1">
      <c r="A415" s="9" t="n">
        <v>46199</v>
      </c>
      <c r="B415" s="10" t="n">
        <v>10179</v>
      </c>
      <c r="C415" s="10" t="n"/>
      <c r="D415" s="10" t="inlineStr">
        <is>
          <t>FURADEIRA 21</t>
        </is>
      </c>
      <c r="E415" s="10" t="n">
        <v>30001203</v>
      </c>
      <c r="F415" s="10" t="inlineStr">
        <is>
          <t>LAT ASSENTO 430X80X18 MDF CAD PE INTEIRO/ MADEIRA</t>
        </is>
      </c>
      <c r="G415" s="10" t="inlineStr">
        <is>
          <t>FURADEIRA 21</t>
        </is>
      </c>
      <c r="H415" s="10" t="inlineStr">
        <is>
          <t>FURADEIRA 21</t>
        </is>
      </c>
      <c r="I415" s="10" t="inlineStr">
        <is>
          <t>FURADEIRA 21</t>
        </is>
      </c>
      <c r="J415" s="9" t="n">
        <v>1336</v>
      </c>
      <c r="K415" s="10">
        <f>IF($E415="","",IFERROR(INDEX('01_Cad_Pecas'!$H$2:$H$5000,MATCH($E415,'01_Cad_Pecas'!$D$2:$D$5000,0)),IFERROR(INDEX('01_Cad_Pecas'!$H$2:$H$5000,MATCH(VALUE($E415),'01_Cad_Pecas'!$D$2:$D$5000,0)),"")))</f>
        <v/>
      </c>
      <c r="L415" s="10">
        <f>IF($E415="","",IFERROR(INDEX('01_Cad_Pecas'!$I$2:$I$5000,MATCH($E415,'01_Cad_Pecas'!$D$2:$D$5000,0)),IFERROR(INDEX('01_Cad_Pecas'!$I$2:$I$5000,MATCH(VALUE($E415),'01_Cad_Pecas'!$D$2:$D$5000,0)),"")))</f>
        <v/>
      </c>
      <c r="M415" s="10">
        <f>IF(OR($J415="",$L415=""),"",IF($K415="",0,$K415)+$J415*$L415)</f>
        <v/>
      </c>
      <c r="N415" s="10" t="n">
        <v>46198</v>
      </c>
      <c r="O415" s="9" t="n">
        <v>1336</v>
      </c>
      <c r="P415" s="10" t="n"/>
      <c r="Q415" s="10" t="n"/>
      <c r="R415" s="10">
        <f>IF(AND($P415&lt;&gt;"",$Q415&lt;&gt;""),($Q415-$P415)*1440,IF(AND($O415&lt;&gt;"",$L415&lt;&gt;""),IF($K415="",0,$K415)+$O415*$L415,""))</f>
        <v/>
      </c>
      <c r="S415" s="10" t="n"/>
      <c r="T415" s="10">
        <f>IF(OR($J415="",$O415=""),"",$O415/$J415)</f>
        <v/>
      </c>
      <c r="U415" s="10" t="n"/>
      <c r="V415" s="10">
        <f>IF($A415="","",IF(AND($A415&lt;&gt;"",NOT(OR($U415="Concluído",$U415="Concluido")),TODAY()&gt;$A415),"SIM","NÃO"))</f>
        <v/>
      </c>
      <c r="W415" s="10">
        <f>IF(OR($A415="",$I415="",$M415=""),"",SUMIFS($M$2:M415,$I$2:I415,$I415,$A$2:A415,$A415)-$M415)</f>
        <v/>
      </c>
      <c r="X415" s="10">
        <f>IF(OR($A415="",$I415=""),"",SUMIFS($M$2:$M$4922,$I$2:$I$4922,$I415,$A$2:$A$4922,$A415))</f>
        <v/>
      </c>
      <c r="Y415" s="10">
        <f>IFERROR(VLOOKUP($I415,'02_Cad_Maquinas'!$B$2:$H$200,7,FALSE()),"")</f>
        <v/>
      </c>
      <c r="Z415" s="10">
        <f>IF(OR($X415="",$Y415=""),"",$Y415-$X415)</f>
        <v/>
      </c>
      <c r="AA415" s="11">
        <f>IF(OR($X415="",$Y415=""),"",$X415/$Y415)</f>
        <v/>
      </c>
      <c r="AB415" s="10" t="n"/>
      <c r="AC415" s="10">
        <f>IF($B415="","","|"&amp;SUBSTITUTE(TRIM(SUBSTITUTE(SUBSTITUTE(SUBSTITUTE(SUBSTITUTE(SUBSTITUTE(SUBSTITUTE(SUBSTITUTE(SUBSTITUTE(SUBSTITUTE(SUBSTITUTE(SUBSTITUTE(SUBSTITUTE(SUBSTITUTE(SUBSTITUTE(TRIM($B415&amp;""),CHAR(10)," "),CHAR(13)," "),"."," "),";"," "),","," "),"/"," "),"+"," "),"-"," "),"  "," "),"  "," "),"  "," "),"  "," "),"  "," "),"  "," "))," ","|")&amp;"|")</f>
        <v/>
      </c>
      <c r="AD415" s="10">
        <f>TRIM($I415&amp;"")</f>
        <v/>
      </c>
    </row>
    <row r="416" ht="24" customHeight="1">
      <c r="A416" s="9" t="n">
        <v>46199</v>
      </c>
      <c r="B416" s="10" t="n">
        <v>10179</v>
      </c>
      <c r="C416" s="10" t="n"/>
      <c r="D416" s="10" t="inlineStr">
        <is>
          <t>FURADEIRA 21</t>
        </is>
      </c>
      <c r="E416" s="10" t="n">
        <v>30003403</v>
      </c>
      <c r="F416" s="10" t="inlineStr">
        <is>
          <t>LATERAL ASSENTO 298X70X18 MDF - DAKAR</t>
        </is>
      </c>
      <c r="G416" s="10" t="inlineStr">
        <is>
          <t>FURADEIRA 21</t>
        </is>
      </c>
      <c r="H416" s="10" t="inlineStr">
        <is>
          <t>FURADEIRA 21</t>
        </is>
      </c>
      <c r="I416" s="10" t="inlineStr">
        <is>
          <t>FURADEIRA 21</t>
        </is>
      </c>
      <c r="J416" s="9" t="n">
        <v>68</v>
      </c>
      <c r="K416" s="10">
        <f>IF($E416="","",IFERROR(INDEX('01_Cad_Pecas'!$H$2:$H$5000,MATCH($E416,'01_Cad_Pecas'!$D$2:$D$5000,0)),IFERROR(INDEX('01_Cad_Pecas'!$H$2:$H$5000,MATCH(VALUE($E416),'01_Cad_Pecas'!$D$2:$D$5000,0)),"")))</f>
        <v/>
      </c>
      <c r="L416" s="10">
        <f>IF($E416="","",IFERROR(INDEX('01_Cad_Pecas'!$I$2:$I$5000,MATCH($E416,'01_Cad_Pecas'!$D$2:$D$5000,0)),IFERROR(INDEX('01_Cad_Pecas'!$I$2:$I$5000,MATCH(VALUE($E416),'01_Cad_Pecas'!$D$2:$D$5000,0)),"")))</f>
        <v/>
      </c>
      <c r="M416" s="10">
        <f>IF(OR($J416="",$L416=""),"",IF($K416="",0,$K416)+$J416*$L416)</f>
        <v/>
      </c>
      <c r="N416" s="10" t="n">
        <v>46198</v>
      </c>
      <c r="O416" s="9" t="n">
        <v>68</v>
      </c>
      <c r="P416" s="10" t="n"/>
      <c r="Q416" s="10" t="n"/>
      <c r="R416" s="10">
        <f>IF(AND($P416&lt;&gt;"",$Q416&lt;&gt;""),($Q416-$P416)*1440,IF(AND($O416&lt;&gt;"",$L416&lt;&gt;""),IF($K416="",0,$K416)+$O416*$L416,""))</f>
        <v/>
      </c>
      <c r="S416" s="10" t="n"/>
      <c r="T416" s="10">
        <f>IF(OR($J416="",$O416=""),"",$O416/$J416)</f>
        <v/>
      </c>
      <c r="U416" s="10" t="n"/>
      <c r="V416" s="10">
        <f>IF($A416="","",IF(AND($A416&lt;&gt;"",NOT(OR($U416="Concluído",$U416="Concluido")),TODAY()&gt;$A416),"SIM","NÃO"))</f>
        <v/>
      </c>
      <c r="W416" s="10">
        <f>IF(OR($A416="",$I416="",$M416=""),"",SUMIFS($M$2:M416,$I$2:I416,$I416,$A$2:A416,$A416)-$M416)</f>
        <v/>
      </c>
      <c r="X416" s="10">
        <f>IF(OR($A416="",$I416=""),"",SUMIFS($M$2:$M$4922,$I$2:$I$4922,$I416,$A$2:$A$4922,$A416))</f>
        <v/>
      </c>
      <c r="Y416" s="10">
        <f>IFERROR(VLOOKUP($I416,'02_Cad_Maquinas'!$B$2:$H$200,7,FALSE()),"")</f>
        <v/>
      </c>
      <c r="Z416" s="10">
        <f>IF(OR($X416="",$Y416=""),"",$Y416-$X416)</f>
        <v/>
      </c>
      <c r="AA416" s="11">
        <f>IF(OR($X416="",$Y416=""),"",$X416/$Y416)</f>
        <v/>
      </c>
      <c r="AB416" s="10" t="n"/>
      <c r="AC416" s="10">
        <f>IF($B416="","","|"&amp;SUBSTITUTE(TRIM(SUBSTITUTE(SUBSTITUTE(SUBSTITUTE(SUBSTITUTE(SUBSTITUTE(SUBSTITUTE(SUBSTITUTE(SUBSTITUTE(SUBSTITUTE(SUBSTITUTE(SUBSTITUTE(SUBSTITUTE(SUBSTITUTE(SUBSTITUTE(TRIM($B416&amp;""),CHAR(10)," "),CHAR(13)," "),"."," "),";"," "),","," "),"/"," "),"+"," "),"-"," "),"  "," "),"  "," "),"  "," "),"  "," "),"  "," "),"  "," "))," ","|")&amp;"|")</f>
        <v/>
      </c>
      <c r="AD416" s="10">
        <f>TRIM($I416&amp;"")</f>
        <v/>
      </c>
    </row>
    <row r="417" ht="24" customHeight="1">
      <c r="A417" s="9" t="n">
        <v>46199</v>
      </c>
      <c r="B417" s="10" t="n">
        <v>10179</v>
      </c>
      <c r="C417" s="10" t="n"/>
      <c r="D417" s="10" t="inlineStr">
        <is>
          <t>FURADEIRA 21</t>
        </is>
      </c>
      <c r="E417" s="10" t="n">
        <v>30003405</v>
      </c>
      <c r="F417" s="10" t="inlineStr">
        <is>
          <t>TRAVESSA ASSENTO 360X70X18 MDF - C DAKAR/SANTIAGO</t>
        </is>
      </c>
      <c r="G417" s="10" t="inlineStr">
        <is>
          <t>FURADEIRA 21</t>
        </is>
      </c>
      <c r="H417" s="10" t="inlineStr">
        <is>
          <t>FURADEIRA 21</t>
        </is>
      </c>
      <c r="I417" s="10" t="inlineStr">
        <is>
          <t>FURADEIRA 21</t>
        </is>
      </c>
      <c r="J417" s="9" t="n">
        <v>88</v>
      </c>
      <c r="K417" s="10">
        <f>IF($E417="","",IFERROR(INDEX('01_Cad_Pecas'!$H$2:$H$5000,MATCH($E417,'01_Cad_Pecas'!$D$2:$D$5000,0)),IFERROR(INDEX('01_Cad_Pecas'!$H$2:$H$5000,MATCH(VALUE($E417),'01_Cad_Pecas'!$D$2:$D$5000,0)),"")))</f>
        <v/>
      </c>
      <c r="L417" s="10">
        <f>IF($E417="","",IFERROR(INDEX('01_Cad_Pecas'!$I$2:$I$5000,MATCH($E417,'01_Cad_Pecas'!$D$2:$D$5000,0)),IFERROR(INDEX('01_Cad_Pecas'!$I$2:$I$5000,MATCH(VALUE($E417),'01_Cad_Pecas'!$D$2:$D$5000,0)),"")))</f>
        <v/>
      </c>
      <c r="M417" s="10">
        <f>IF(OR($J417="",$L417=""),"",IF($K417="",0,$K417)+$J417*$L417)</f>
        <v/>
      </c>
      <c r="N417" s="10" t="n">
        <v>46198</v>
      </c>
      <c r="O417" s="9" t="n">
        <v>88</v>
      </c>
      <c r="P417" s="10" t="n"/>
      <c r="Q417" s="10" t="n"/>
      <c r="R417" s="10">
        <f>IF(AND($P417&lt;&gt;"",$Q417&lt;&gt;""),($Q417-$P417)*1440,IF(AND($O417&lt;&gt;"",$L417&lt;&gt;""),IF($K417="",0,$K417)+$O417*$L417,""))</f>
        <v/>
      </c>
      <c r="S417" s="10" t="n"/>
      <c r="T417" s="10">
        <f>IF(OR($J417="",$O417=""),"",$O417/$J417)</f>
        <v/>
      </c>
      <c r="U417" s="10" t="n"/>
      <c r="V417" s="10">
        <f>IF($A417="","",IF(AND($A417&lt;&gt;"",NOT(OR($U417="Concluído",$U417="Concluido")),TODAY()&gt;$A417),"SIM","NÃO"))</f>
        <v/>
      </c>
      <c r="W417" s="10">
        <f>IF(OR($A417="",$I417="",$M417=""),"",SUMIFS($M$2:M417,$I$2:I417,$I417,$A$2:A417,$A417)-$M417)</f>
        <v/>
      </c>
      <c r="X417" s="10">
        <f>IF(OR($A417="",$I417=""),"",SUMIFS($M$2:$M$4922,$I$2:$I$4922,$I417,$A$2:$A$4922,$A417))</f>
        <v/>
      </c>
      <c r="Y417" s="10">
        <f>IFERROR(VLOOKUP($I417,'02_Cad_Maquinas'!$B$2:$H$200,7,FALSE()),"")</f>
        <v/>
      </c>
      <c r="Z417" s="10">
        <f>IF(OR($X417="",$Y417=""),"",$Y417-$X417)</f>
        <v/>
      </c>
      <c r="AA417" s="11">
        <f>IF(OR($X417="",$Y417=""),"",$X417/$Y417)</f>
        <v/>
      </c>
      <c r="AB417" s="10" t="n"/>
      <c r="AC417" s="10">
        <f>IF($B417="","","|"&amp;SUBSTITUTE(TRIM(SUBSTITUTE(SUBSTITUTE(SUBSTITUTE(SUBSTITUTE(SUBSTITUTE(SUBSTITUTE(SUBSTITUTE(SUBSTITUTE(SUBSTITUTE(SUBSTITUTE(SUBSTITUTE(SUBSTITUTE(SUBSTITUTE(SUBSTITUTE(TRIM($B417&amp;""),CHAR(10)," "),CHAR(13)," "),"."," "),";"," "),","," "),"/"," "),"+"," "),"-"," "),"  "," "),"  "," "),"  "," "),"  "," "),"  "," "),"  "," "))," ","|")&amp;"|")</f>
        <v/>
      </c>
      <c r="AD417" s="10">
        <f>TRIM($I417&amp;"")</f>
        <v/>
      </c>
    </row>
    <row r="418" ht="24" customHeight="1">
      <c r="A418" s="9" t="n">
        <v>46199</v>
      </c>
      <c r="B418" s="10" t="n">
        <v>10179</v>
      </c>
      <c r="C418" s="10" t="n"/>
      <c r="D418" s="10" t="inlineStr">
        <is>
          <t>FURADEIRA 21</t>
        </is>
      </c>
      <c r="E418" s="10" t="n">
        <v>30006103</v>
      </c>
      <c r="F418" s="10" t="inlineStr">
        <is>
          <t>TRAVESSA LATERAL 340X70X18 MDF - CAD SANTIAGO NEW</t>
        </is>
      </c>
      <c r="G418" s="10" t="inlineStr">
        <is>
          <t>FURADEIRA 21</t>
        </is>
      </c>
      <c r="H418" s="10" t="inlineStr">
        <is>
          <t>FURADEIRA 21</t>
        </is>
      </c>
      <c r="I418" s="10" t="inlineStr">
        <is>
          <t>FURADEIRA 21</t>
        </is>
      </c>
      <c r="J418" s="9" t="n">
        <v>20</v>
      </c>
      <c r="K418" s="10">
        <f>IF($E418="","",IFERROR(INDEX('01_Cad_Pecas'!$H$2:$H$5000,MATCH($E418,'01_Cad_Pecas'!$D$2:$D$5000,0)),IFERROR(INDEX('01_Cad_Pecas'!$H$2:$H$5000,MATCH(VALUE($E418),'01_Cad_Pecas'!$D$2:$D$5000,0)),"")))</f>
        <v/>
      </c>
      <c r="L418" s="10">
        <f>IF($E418="","",IFERROR(INDEX('01_Cad_Pecas'!$I$2:$I$5000,MATCH($E418,'01_Cad_Pecas'!$D$2:$D$5000,0)),IFERROR(INDEX('01_Cad_Pecas'!$I$2:$I$5000,MATCH(VALUE($E418),'01_Cad_Pecas'!$D$2:$D$5000,0)),"")))</f>
        <v/>
      </c>
      <c r="M418" s="10">
        <f>IF(OR($J418="",$L418=""),"",IF($K418="",0,$K418)+$J418*$L418)</f>
        <v/>
      </c>
      <c r="N418" s="10" t="n">
        <v>46198</v>
      </c>
      <c r="O418" s="9" t="n">
        <v>20</v>
      </c>
      <c r="P418" s="10" t="n"/>
      <c r="Q418" s="10" t="n"/>
      <c r="R418" s="10">
        <f>IF(AND($P418&lt;&gt;"",$Q418&lt;&gt;""),($Q418-$P418)*1440,IF(AND($O418&lt;&gt;"",$L418&lt;&gt;""),IF($K418="",0,$K418)+$O418*$L418,""))</f>
        <v/>
      </c>
      <c r="S418" s="10" t="n"/>
      <c r="T418" s="10">
        <f>IF(OR($J418="",$O418=""),"",$O418/$J418)</f>
        <v/>
      </c>
      <c r="U418" s="10" t="n"/>
      <c r="V418" s="10">
        <f>IF($A418="","",IF(AND($A418&lt;&gt;"",NOT(OR($U418="Concluído",$U418="Concluido")),TODAY()&gt;$A418),"SIM","NÃO"))</f>
        <v/>
      </c>
      <c r="W418" s="10">
        <f>IF(OR($A418="",$I418="",$M418=""),"",SUMIFS($M$2:M418,$I$2:I418,$I418,$A$2:A418,$A418)-$M418)</f>
        <v/>
      </c>
      <c r="X418" s="10">
        <f>IF(OR($A418="",$I418=""),"",SUMIFS($M$2:$M$4922,$I$2:$I$4922,$I418,$A$2:$A$4922,$A418))</f>
        <v/>
      </c>
      <c r="Y418" s="10">
        <f>IFERROR(VLOOKUP($I418,'02_Cad_Maquinas'!$B$2:$H$200,7,FALSE()),"")</f>
        <v/>
      </c>
      <c r="Z418" s="10">
        <f>IF(OR($X418="",$Y418=""),"",$Y418-$X418)</f>
        <v/>
      </c>
      <c r="AA418" s="11">
        <f>IF(OR($X418="",$Y418=""),"",$X418/$Y418)</f>
        <v/>
      </c>
      <c r="AB418" s="10" t="n"/>
      <c r="AC418" s="10">
        <f>IF($B418="","","|"&amp;SUBSTITUTE(TRIM(SUBSTITUTE(SUBSTITUTE(SUBSTITUTE(SUBSTITUTE(SUBSTITUTE(SUBSTITUTE(SUBSTITUTE(SUBSTITUTE(SUBSTITUTE(SUBSTITUTE(SUBSTITUTE(SUBSTITUTE(SUBSTITUTE(SUBSTITUTE(TRIM($B418&amp;""),CHAR(10)," "),CHAR(13)," "),"."," "),";"," "),","," "),"/"," "),"+"," "),"-"," "),"  "," "),"  "," "),"  "," "),"  "," "),"  "," "),"  "," "))," ","|")&amp;"|")</f>
        <v/>
      </c>
      <c r="AD418" s="10">
        <f>TRIM($I418&amp;"")</f>
        <v/>
      </c>
    </row>
    <row r="419" ht="24" customHeight="1">
      <c r="A419" s="9" t="n">
        <v>46199</v>
      </c>
      <c r="B419" s="10" t="n">
        <v>10179</v>
      </c>
      <c r="C419" s="10" t="n"/>
      <c r="D419" s="10" t="inlineStr">
        <is>
          <t>FURADEIRA 21</t>
        </is>
      </c>
      <c r="E419" s="10" t="n">
        <v>30006802</v>
      </c>
      <c r="F419" s="10" t="inlineStr">
        <is>
          <t>TRAV SUPERIOR 360X55X25 MDP - CAD GENOVA</t>
        </is>
      </c>
      <c r="G419" s="10" t="inlineStr">
        <is>
          <t>FURADEIRA 21</t>
        </is>
      </c>
      <c r="H419" s="10" t="inlineStr">
        <is>
          <t>FURADEIRA 21</t>
        </is>
      </c>
      <c r="I419" s="10" t="inlineStr">
        <is>
          <t>FURADEIRA 21</t>
        </is>
      </c>
      <c r="J419" s="9" t="n">
        <v>24</v>
      </c>
      <c r="K419" s="10">
        <f>IF($E419="","",IFERROR(INDEX('01_Cad_Pecas'!$H$2:$H$5000,MATCH($E419,'01_Cad_Pecas'!$D$2:$D$5000,0)),IFERROR(INDEX('01_Cad_Pecas'!$H$2:$H$5000,MATCH(VALUE($E419),'01_Cad_Pecas'!$D$2:$D$5000,0)),"")))</f>
        <v/>
      </c>
      <c r="L419" s="10">
        <f>IF($E419="","",IFERROR(INDEX('01_Cad_Pecas'!$I$2:$I$5000,MATCH($E419,'01_Cad_Pecas'!$D$2:$D$5000,0)),IFERROR(INDEX('01_Cad_Pecas'!$I$2:$I$5000,MATCH(VALUE($E419),'01_Cad_Pecas'!$D$2:$D$5000,0)),"")))</f>
        <v/>
      </c>
      <c r="M419" s="10">
        <f>IF(OR($J419="",$L419=""),"",IF($K419="",0,$K419)+$J419*$L419)</f>
        <v/>
      </c>
      <c r="N419" s="10" t="n">
        <v>46199</v>
      </c>
      <c r="O419" s="9" t="n">
        <v>24</v>
      </c>
      <c r="P419" s="10" t="n"/>
      <c r="Q419" s="10" t="n"/>
      <c r="R419" s="10">
        <f>IF(AND($P419&lt;&gt;"",$Q419&lt;&gt;""),($Q419-$P419)*1440,IF(AND($O419&lt;&gt;"",$L419&lt;&gt;""),IF($K419="",0,$K419)+$O419*$L419,""))</f>
        <v/>
      </c>
      <c r="S419" s="10" t="n"/>
      <c r="T419" s="10">
        <f>IF(OR($J419="",$O419=""),"",$O419/$J419)</f>
        <v/>
      </c>
      <c r="U419" s="10" t="n"/>
      <c r="V419" s="10">
        <f>IF($A419="","",IF(AND($A419&lt;&gt;"",NOT(OR($U419="Concluído",$U419="Concluido")),TODAY()&gt;$A419),"SIM","NÃO"))</f>
        <v/>
      </c>
      <c r="W419" s="10">
        <f>IF(OR($A419="",$I419="",$M419=""),"",SUMIFS($M$2:M419,$I$2:I419,$I419,$A$2:A419,$A419)-$M419)</f>
        <v/>
      </c>
      <c r="X419" s="10">
        <f>IF(OR($A419="",$I419=""),"",SUMIFS($M$2:$M$4922,$I$2:$I$4922,$I419,$A$2:$A$4922,$A419))</f>
        <v/>
      </c>
      <c r="Y419" s="10">
        <f>IFERROR(VLOOKUP($I419,'02_Cad_Maquinas'!$B$2:$H$200,7,FALSE()),"")</f>
        <v/>
      </c>
      <c r="Z419" s="10">
        <f>IF(OR($X419="",$Y419=""),"",$Y419-$X419)</f>
        <v/>
      </c>
      <c r="AA419" s="11">
        <f>IF(OR($X419="",$Y419=""),"",$X419/$Y419)</f>
        <v/>
      </c>
      <c r="AB419" s="10" t="n"/>
      <c r="AC419" s="10">
        <f>IF($B419="","","|"&amp;SUBSTITUTE(TRIM(SUBSTITUTE(SUBSTITUTE(SUBSTITUTE(SUBSTITUTE(SUBSTITUTE(SUBSTITUTE(SUBSTITUTE(SUBSTITUTE(SUBSTITUTE(SUBSTITUTE(SUBSTITUTE(SUBSTITUTE(SUBSTITUTE(SUBSTITUTE(TRIM($B419&amp;""),CHAR(10)," "),CHAR(13)," "),"."," "),";"," "),","," "),"/"," "),"+"," "),"-"," "),"  "," "),"  "," "),"  "," "),"  "," "),"  "," "),"  "," "))," ","|")&amp;"|")</f>
        <v/>
      </c>
      <c r="AD419" s="10">
        <f>TRIM($I419&amp;"")</f>
        <v/>
      </c>
    </row>
    <row r="420" ht="24" customHeight="1">
      <c r="A420" s="9" t="n">
        <v>46199</v>
      </c>
      <c r="B420" s="10" t="n">
        <v>10179</v>
      </c>
      <c r="C420" s="10" t="n"/>
      <c r="D420" s="10" t="inlineStr">
        <is>
          <t>FURADEIRA 21</t>
        </is>
      </c>
      <c r="E420" s="10" t="n">
        <v>30006803</v>
      </c>
      <c r="F420" s="10" t="inlineStr">
        <is>
          <t>TRAV CENTRAL 360X70X25 MDP - CAD GENOVA</t>
        </is>
      </c>
      <c r="G420" s="10" t="inlineStr">
        <is>
          <t>FURADEIRA 21</t>
        </is>
      </c>
      <c r="H420" s="10" t="inlineStr">
        <is>
          <t>FURADEIRA 21</t>
        </is>
      </c>
      <c r="I420" s="10" t="inlineStr">
        <is>
          <t>FURADEIRA 21</t>
        </is>
      </c>
      <c r="J420" s="9" t="n">
        <v>24</v>
      </c>
      <c r="K420" s="10">
        <f>IF($E420="","",IFERROR(INDEX('01_Cad_Pecas'!$H$2:$H$5000,MATCH($E420,'01_Cad_Pecas'!$D$2:$D$5000,0)),IFERROR(INDEX('01_Cad_Pecas'!$H$2:$H$5000,MATCH(VALUE($E420),'01_Cad_Pecas'!$D$2:$D$5000,0)),"")))</f>
        <v/>
      </c>
      <c r="L420" s="10">
        <f>IF($E420="","",IFERROR(INDEX('01_Cad_Pecas'!$I$2:$I$5000,MATCH($E420,'01_Cad_Pecas'!$D$2:$D$5000,0)),IFERROR(INDEX('01_Cad_Pecas'!$I$2:$I$5000,MATCH(VALUE($E420),'01_Cad_Pecas'!$D$2:$D$5000,0)),"")))</f>
        <v/>
      </c>
      <c r="M420" s="10">
        <f>IF(OR($J420="",$L420=""),"",IF($K420="",0,$K420)+$J420*$L420)</f>
        <v/>
      </c>
      <c r="N420" s="10" t="n">
        <v>46199</v>
      </c>
      <c r="O420" s="9" t="n">
        <v>24</v>
      </c>
      <c r="P420" s="10" t="n"/>
      <c r="Q420" s="10" t="n"/>
      <c r="R420" s="10">
        <f>IF(AND($P420&lt;&gt;"",$Q420&lt;&gt;""),($Q420-$P420)*1440,IF(AND($O420&lt;&gt;"",$L420&lt;&gt;""),IF($K420="",0,$K420)+$O420*$L420,""))</f>
        <v/>
      </c>
      <c r="S420" s="10" t="n"/>
      <c r="T420" s="10">
        <f>IF(OR($J420="",$O420=""),"",$O420/$J420)</f>
        <v/>
      </c>
      <c r="U420" s="10" t="n"/>
      <c r="V420" s="10">
        <f>IF($A420="","",IF(AND($A420&lt;&gt;"",NOT(OR($U420="Concluído",$U420="Concluido")),TODAY()&gt;$A420),"SIM","NÃO"))</f>
        <v/>
      </c>
      <c r="W420" s="10">
        <f>IF(OR($A420="",$I420="",$M420=""),"",SUMIFS($M$2:M420,$I$2:I420,$I420,$A$2:A420,$A420)-$M420)</f>
        <v/>
      </c>
      <c r="X420" s="10">
        <f>IF(OR($A420="",$I420=""),"",SUMIFS($M$2:$M$4922,$I$2:$I$4922,$I420,$A$2:$A$4922,$A420))</f>
        <v/>
      </c>
      <c r="Y420" s="10">
        <f>IFERROR(VLOOKUP($I420,'02_Cad_Maquinas'!$B$2:$H$200,7,FALSE()),"")</f>
        <v/>
      </c>
      <c r="Z420" s="10">
        <f>IF(OR($X420="",$Y420=""),"",$Y420-$X420)</f>
        <v/>
      </c>
      <c r="AA420" s="11">
        <f>IF(OR($X420="",$Y420=""),"",$X420/$Y420)</f>
        <v/>
      </c>
      <c r="AB420" s="10" t="n"/>
      <c r="AC420" s="10">
        <f>IF($B420="","","|"&amp;SUBSTITUTE(TRIM(SUBSTITUTE(SUBSTITUTE(SUBSTITUTE(SUBSTITUTE(SUBSTITUTE(SUBSTITUTE(SUBSTITUTE(SUBSTITUTE(SUBSTITUTE(SUBSTITUTE(SUBSTITUTE(SUBSTITUTE(SUBSTITUTE(SUBSTITUTE(TRIM($B420&amp;""),CHAR(10)," "),CHAR(13)," "),"."," "),";"," "),","," "),"/"," "),"+"," "),"-"," "),"  "," "),"  "," "),"  "," "),"  "," "),"  "," "),"  "," "))," ","|")&amp;"|")</f>
        <v/>
      </c>
      <c r="AD420" s="10">
        <f>TRIM($I420&amp;"")</f>
        <v/>
      </c>
    </row>
    <row r="421" ht="24" customHeight="1">
      <c r="A421" s="9" t="n">
        <v>46199</v>
      </c>
      <c r="B421" s="10" t="n">
        <v>10179</v>
      </c>
      <c r="C421" s="10" t="n"/>
      <c r="D421" s="10" t="inlineStr">
        <is>
          <t>FURADEIRA 21</t>
        </is>
      </c>
      <c r="E421" s="10" t="n">
        <v>30006804</v>
      </c>
      <c r="F421" s="10" t="inlineStr">
        <is>
          <t>TRAV INFERIOR 360X87X15 MDP - CAD GENOVA</t>
        </is>
      </c>
      <c r="G421" s="10" t="inlineStr">
        <is>
          <t>FURADEIRA 21</t>
        </is>
      </c>
      <c r="H421" s="10" t="inlineStr">
        <is>
          <t>FURADEIRA 21</t>
        </is>
      </c>
      <c r="I421" s="10" t="inlineStr">
        <is>
          <t>FURADEIRA 21</t>
        </is>
      </c>
      <c r="J421" s="9" t="n">
        <v>24</v>
      </c>
      <c r="K421" s="10">
        <f>IF($E421="","",IFERROR(INDEX('01_Cad_Pecas'!$H$2:$H$5000,MATCH($E421,'01_Cad_Pecas'!$D$2:$D$5000,0)),IFERROR(INDEX('01_Cad_Pecas'!$H$2:$H$5000,MATCH(VALUE($E421),'01_Cad_Pecas'!$D$2:$D$5000,0)),"")))</f>
        <v/>
      </c>
      <c r="L421" s="10">
        <f>IF($E421="","",IFERROR(INDEX('01_Cad_Pecas'!$I$2:$I$5000,MATCH($E421,'01_Cad_Pecas'!$D$2:$D$5000,0)),IFERROR(INDEX('01_Cad_Pecas'!$I$2:$I$5000,MATCH(VALUE($E421),'01_Cad_Pecas'!$D$2:$D$5000,0)),"")))</f>
        <v/>
      </c>
      <c r="M421" s="10">
        <f>IF(OR($J421="",$L421=""),"",IF($K421="",0,$K421)+$J421*$L421)</f>
        <v/>
      </c>
      <c r="N421" s="10" t="n">
        <v>46199</v>
      </c>
      <c r="O421" s="9" t="n">
        <v>24</v>
      </c>
      <c r="P421" s="10" t="n"/>
      <c r="Q421" s="10" t="n"/>
      <c r="R421" s="10">
        <f>IF(AND($P421&lt;&gt;"",$Q421&lt;&gt;""),($Q421-$P421)*1440,IF(AND($O421&lt;&gt;"",$L421&lt;&gt;""),IF($K421="",0,$K421)+$O421*$L421,""))</f>
        <v/>
      </c>
      <c r="S421" s="10" t="n"/>
      <c r="T421" s="10">
        <f>IF(OR($J421="",$O421=""),"",$O421/$J421)</f>
        <v/>
      </c>
      <c r="U421" s="10" t="n"/>
      <c r="V421" s="10">
        <f>IF($A421="","",IF(AND($A421&lt;&gt;"",NOT(OR($U421="Concluído",$U421="Concluido")),TODAY()&gt;$A421),"SIM","NÃO"))</f>
        <v/>
      </c>
      <c r="W421" s="10">
        <f>IF(OR($A421="",$I421="",$M421=""),"",SUMIFS($M$2:M421,$I$2:I421,$I421,$A$2:A421,$A421)-$M421)</f>
        <v/>
      </c>
      <c r="X421" s="10">
        <f>IF(OR($A421="",$I421=""),"",SUMIFS($M$2:$M$4922,$I$2:$I$4922,$I421,$A$2:$A$4922,$A421))</f>
        <v/>
      </c>
      <c r="Y421" s="10">
        <f>IFERROR(VLOOKUP($I421,'02_Cad_Maquinas'!$B$2:$H$200,7,FALSE()),"")</f>
        <v/>
      </c>
      <c r="Z421" s="10">
        <f>IF(OR($X421="",$Y421=""),"",$Y421-$X421)</f>
        <v/>
      </c>
      <c r="AA421" s="11">
        <f>IF(OR($X421="",$Y421=""),"",$X421/$Y421)</f>
        <v/>
      </c>
      <c r="AB421" s="10" t="n"/>
      <c r="AC421" s="10">
        <f>IF($B421="","","|"&amp;SUBSTITUTE(TRIM(SUBSTITUTE(SUBSTITUTE(SUBSTITUTE(SUBSTITUTE(SUBSTITUTE(SUBSTITUTE(SUBSTITUTE(SUBSTITUTE(SUBSTITUTE(SUBSTITUTE(SUBSTITUTE(SUBSTITUTE(SUBSTITUTE(SUBSTITUTE(TRIM($B421&amp;""),CHAR(10)," "),CHAR(13)," "),"."," "),";"," "),","," "),"/"," "),"+"," "),"-"," "),"  "," "),"  "," "),"  "," "),"  "," "),"  "," "),"  "," "))," ","|")&amp;"|")</f>
        <v/>
      </c>
      <c r="AD421" s="10">
        <f>TRIM($I421&amp;"")</f>
        <v/>
      </c>
    </row>
    <row r="422" ht="24" customHeight="1">
      <c r="A422" s="9" t="n">
        <v>46202</v>
      </c>
      <c r="B422" s="10" t="n">
        <v>10180.10148</v>
      </c>
      <c r="C422" s="10" t="n"/>
      <c r="D422" s="10" t="inlineStr">
        <is>
          <t>FURADEIRA 21</t>
        </is>
      </c>
      <c r="E422" s="20" t="n">
        <v>30001206</v>
      </c>
      <c r="F422" s="16" t="inlineStr">
        <is>
          <t>TRAVESSA ENCOSTO 360X80X15 MDP CAD PE INTEIRO</t>
        </is>
      </c>
      <c r="G422" s="10" t="inlineStr">
        <is>
          <t>FURADEIRA 21</t>
        </is>
      </c>
      <c r="H422" s="10" t="inlineStr">
        <is>
          <t>FURADEIRA 21</t>
        </is>
      </c>
      <c r="I422" s="10" t="inlineStr">
        <is>
          <t>FURADEIRA 21</t>
        </is>
      </c>
      <c r="J422" s="19" t="n">
        <v>820</v>
      </c>
      <c r="K422" s="10">
        <f>IF($E422="","",IFERROR(INDEX('01_Cad_Pecas'!$H$2:$H$5000,MATCH($E422,'01_Cad_Pecas'!$D$2:$D$5000,0)),IFERROR(INDEX('01_Cad_Pecas'!$H$2:$H$5000,MATCH(VALUE($E422),'01_Cad_Pecas'!$D$2:$D$5000,0)),"")))</f>
        <v/>
      </c>
      <c r="L422" s="10">
        <f>IF($E422="","",IFERROR(INDEX('01_Cad_Pecas'!$I$2:$I$5000,MATCH($E422,'01_Cad_Pecas'!$D$2:$D$5000,0)),IFERROR(INDEX('01_Cad_Pecas'!$I$2:$I$5000,MATCH(VALUE($E422),'01_Cad_Pecas'!$D$2:$D$5000,0)),"")))</f>
        <v/>
      </c>
      <c r="M422" s="10">
        <f>IF(OR($J422="",$L422=""),"",IF($K422="",0,$K422)+$J422*$L422)</f>
        <v/>
      </c>
      <c r="N422" s="10" t="n">
        <v>46202</v>
      </c>
      <c r="O422" s="19" t="n">
        <v>820</v>
      </c>
      <c r="P422" s="10" t="n"/>
      <c r="Q422" s="10" t="n"/>
      <c r="R422" s="10">
        <f>IF(AND($P422&lt;&gt;"",$Q422&lt;&gt;""),($Q422-$P422)*1440,IF(AND($O422&lt;&gt;"",$L422&lt;&gt;""),IF($K422="",0,$K422)+$O422*$L422,""))</f>
        <v/>
      </c>
      <c r="S422" s="10" t="n"/>
      <c r="T422" s="10">
        <f>IF(OR($J422="",$O422=""),"",$O422/$J422)</f>
        <v/>
      </c>
      <c r="U422" s="10" t="n"/>
      <c r="V422" s="10">
        <f>IF($A422="","",IF(AND($A422&lt;&gt;"",NOT(OR($U422="Concluído",$U422="Concluido")),TODAY()&gt;$A422),"SIM","NÃO"))</f>
        <v/>
      </c>
      <c r="W422" s="10">
        <f>IF(OR($A422="",$I422="",$M422=""),"",SUMIFS($M$2:M422,$I$2:I422,$I422,$A$2:A422,$A422)-$M422)</f>
        <v/>
      </c>
      <c r="X422" s="10">
        <f>IF(OR($A422="",$I422=""),"",SUMIFS($M$2:$M$4922,$I$2:$I$4922,$I422,$A$2:$A$4922,$A422))</f>
        <v/>
      </c>
      <c r="Y422" s="10">
        <f>IFERROR(VLOOKUP($I422,'02_Cad_Maquinas'!$B$2:$H$200,7,FALSE()),"")</f>
        <v/>
      </c>
      <c r="Z422" s="10">
        <f>IF(OR($X422="",$Y422=""),"",$Y422-$X422)</f>
        <v/>
      </c>
      <c r="AA422" s="11">
        <f>IF(OR($X422="",$Y422=""),"",$X422/$Y422)</f>
        <v/>
      </c>
      <c r="AB422" s="10" t="n"/>
      <c r="AC422" s="10">
        <f>IF($B422="","","|"&amp;SUBSTITUTE(TRIM(SUBSTITUTE(SUBSTITUTE(SUBSTITUTE(SUBSTITUTE(SUBSTITUTE(SUBSTITUTE(SUBSTITUTE(SUBSTITUTE(SUBSTITUTE(SUBSTITUTE(SUBSTITUTE(SUBSTITUTE(SUBSTITUTE(SUBSTITUTE(TRIM($B422&amp;""),CHAR(10)," "),CHAR(13)," "),"."," "),";"," "),","," "),"/"," "),"+"," "),"-"," "),"  "," "),"  "," "),"  "," "),"  "," "),"  "," "),"  "," "))," ","|")&amp;"|")</f>
        <v/>
      </c>
      <c r="AD422" s="10">
        <f>TRIM($I422&amp;"")</f>
        <v/>
      </c>
    </row>
    <row r="423" ht="24" customHeight="1">
      <c r="A423" s="9" t="n">
        <v>46202</v>
      </c>
      <c r="B423" s="10" t="n">
        <v>10180.10148</v>
      </c>
      <c r="C423" s="10" t="n"/>
      <c r="D423" s="10" t="inlineStr">
        <is>
          <t>FURADEIRA 21</t>
        </is>
      </c>
      <c r="E423" s="20" t="n">
        <v>30001207</v>
      </c>
      <c r="F423" s="16" t="inlineStr">
        <is>
          <t>TRAVESSA 360X62X15 MDP CAD PE INTEIRO</t>
        </is>
      </c>
      <c r="G423" s="10" t="inlineStr">
        <is>
          <t>FURADEIRA 21</t>
        </is>
      </c>
      <c r="H423" s="10" t="inlineStr">
        <is>
          <t>FURADEIRA 21</t>
        </is>
      </c>
      <c r="I423" s="10" t="inlineStr">
        <is>
          <t>FURADEIRA 21</t>
        </is>
      </c>
      <c r="J423" s="19" t="n">
        <v>820</v>
      </c>
      <c r="K423" s="10">
        <f>IF($E423="","",IFERROR(INDEX('01_Cad_Pecas'!$H$2:$H$5000,MATCH($E423,'01_Cad_Pecas'!$D$2:$D$5000,0)),IFERROR(INDEX('01_Cad_Pecas'!$H$2:$H$5000,MATCH(VALUE($E423),'01_Cad_Pecas'!$D$2:$D$5000,0)),"")))</f>
        <v/>
      </c>
      <c r="L423" s="10">
        <f>IF($E423="","",IFERROR(INDEX('01_Cad_Pecas'!$I$2:$I$5000,MATCH($E423,'01_Cad_Pecas'!$D$2:$D$5000,0)),IFERROR(INDEX('01_Cad_Pecas'!$I$2:$I$5000,MATCH(VALUE($E423),'01_Cad_Pecas'!$D$2:$D$5000,0)),"")))</f>
        <v/>
      </c>
      <c r="M423" s="10">
        <f>IF(OR($J423="",$L423=""),"",IF($K423="",0,$K423)+$J423*$L423)</f>
        <v/>
      </c>
      <c r="N423" s="10" t="n">
        <v>46202</v>
      </c>
      <c r="O423" s="19" t="n">
        <v>820</v>
      </c>
      <c r="P423" s="10" t="n"/>
      <c r="Q423" s="10" t="n"/>
      <c r="R423" s="10">
        <f>IF(AND($P423&lt;&gt;"",$Q423&lt;&gt;""),($Q423-$P423)*1440,IF(AND($O423&lt;&gt;"",$L423&lt;&gt;""),IF($K423="",0,$K423)+$O423*$L423,""))</f>
        <v/>
      </c>
      <c r="S423" s="10" t="n"/>
      <c r="T423" s="10">
        <f>IF(OR($J423="",$O423=""),"",$O423/$J423)</f>
        <v/>
      </c>
      <c r="U423" s="10" t="n"/>
      <c r="V423" s="10">
        <f>IF($A423="","",IF(AND($A423&lt;&gt;"",NOT(OR($U423="Concluído",$U423="Concluido")),TODAY()&gt;$A423),"SIM","NÃO"))</f>
        <v/>
      </c>
      <c r="W423" s="10">
        <f>IF(OR($A423="",$I423="",$M423=""),"",SUMIFS($M$2:M423,$I$2:I423,$I423,$A$2:A423,$A423)-$M423)</f>
        <v/>
      </c>
      <c r="X423" s="10">
        <f>IF(OR($A423="",$I423=""),"",SUMIFS($M$2:$M$4922,$I$2:$I$4922,$I423,$A$2:$A$4922,$A423))</f>
        <v/>
      </c>
      <c r="Y423" s="10">
        <f>IFERROR(VLOOKUP($I423,'02_Cad_Maquinas'!$B$2:$H$200,7,FALSE()),"")</f>
        <v/>
      </c>
      <c r="Z423" s="10">
        <f>IF(OR($X423="",$Y423=""),"",$Y423-$X423)</f>
        <v/>
      </c>
      <c r="AA423" s="11">
        <f>IF(OR($X423="",$Y423=""),"",$X423/$Y423)</f>
        <v/>
      </c>
      <c r="AB423" s="10" t="n"/>
      <c r="AC423" s="10">
        <f>IF($B423="","","|"&amp;SUBSTITUTE(TRIM(SUBSTITUTE(SUBSTITUTE(SUBSTITUTE(SUBSTITUTE(SUBSTITUTE(SUBSTITUTE(SUBSTITUTE(SUBSTITUTE(SUBSTITUTE(SUBSTITUTE(SUBSTITUTE(SUBSTITUTE(SUBSTITUTE(SUBSTITUTE(TRIM($B423&amp;""),CHAR(10)," "),CHAR(13)," "),"."," "),";"," "),","," "),"/"," "),"+"," "),"-"," "),"  "," "),"  "," "),"  "," "),"  "," "),"  "," "),"  "," "))," ","|")&amp;"|")</f>
        <v/>
      </c>
      <c r="AD423" s="10">
        <f>TRIM($I423&amp;"")</f>
        <v/>
      </c>
    </row>
    <row r="424" ht="24" customHeight="1">
      <c r="A424" s="9" t="n">
        <v>46202</v>
      </c>
      <c r="B424" s="10" t="n">
        <v>10180.10148</v>
      </c>
      <c r="C424" s="10" t="n"/>
      <c r="D424" s="10" t="inlineStr">
        <is>
          <t>FURADEIRA 21</t>
        </is>
      </c>
      <c r="E424" s="20" t="n">
        <v>30001203</v>
      </c>
      <c r="F424" s="16" t="inlineStr">
        <is>
          <t>LAT ASSENTO 430X80X18 MDF CAD PE INTEIRO/ MADEIRA</t>
        </is>
      </c>
      <c r="G424" s="10" t="inlineStr">
        <is>
          <t>FURADEIRA 21</t>
        </is>
      </c>
      <c r="H424" s="10" t="inlineStr">
        <is>
          <t>FURADEIRA 21</t>
        </is>
      </c>
      <c r="I424" s="10" t="inlineStr">
        <is>
          <t>FURADEIRA 21</t>
        </is>
      </c>
      <c r="J424" s="19" t="n">
        <v>1640</v>
      </c>
      <c r="K424" s="10">
        <f>IF($E424="","",IFERROR(INDEX('01_Cad_Pecas'!$H$2:$H$5000,MATCH($E424,'01_Cad_Pecas'!$D$2:$D$5000,0)),IFERROR(INDEX('01_Cad_Pecas'!$H$2:$H$5000,MATCH(VALUE($E424),'01_Cad_Pecas'!$D$2:$D$5000,0)),"")))</f>
        <v/>
      </c>
      <c r="L424" s="10">
        <f>IF($E424="","",IFERROR(INDEX('01_Cad_Pecas'!$I$2:$I$5000,MATCH($E424,'01_Cad_Pecas'!$D$2:$D$5000,0)),IFERROR(INDEX('01_Cad_Pecas'!$I$2:$I$5000,MATCH(VALUE($E424),'01_Cad_Pecas'!$D$2:$D$5000,0)),"")))</f>
        <v/>
      </c>
      <c r="M424" s="10">
        <f>IF(OR($J424="",$L424=""),"",IF($K424="",0,$K424)+$J424*$L424)</f>
        <v/>
      </c>
      <c r="N424" s="10" t="n">
        <v>46202</v>
      </c>
      <c r="O424" s="19" t="n">
        <v>1640</v>
      </c>
      <c r="P424" s="10" t="n"/>
      <c r="Q424" s="10" t="n"/>
      <c r="R424" s="10">
        <f>IF(AND($P424&lt;&gt;"",$Q424&lt;&gt;""),($Q424-$P424)*1440,IF(AND($O424&lt;&gt;"",$L424&lt;&gt;""),IF($K424="",0,$K424)+$O424*$L424,""))</f>
        <v/>
      </c>
      <c r="S424" s="10" t="n"/>
      <c r="T424" s="10">
        <f>IF(OR($J424="",$O424=""),"",$O424/$J424)</f>
        <v/>
      </c>
      <c r="U424" s="10" t="n"/>
      <c r="V424" s="10">
        <f>IF($A424="","",IF(AND($A424&lt;&gt;"",NOT(OR($U424="Concluído",$U424="Concluido")),TODAY()&gt;$A424),"SIM","NÃO"))</f>
        <v/>
      </c>
      <c r="W424" s="10">
        <f>IF(OR($A424="",$I424="",$M424=""),"",SUMIFS($M$2:M424,$I$2:I424,$I424,$A$2:A424,$A424)-$M424)</f>
        <v/>
      </c>
      <c r="X424" s="10">
        <f>IF(OR($A424="",$I424=""),"",SUMIFS($M$2:$M$4922,$I$2:$I$4922,$I424,$A$2:$A$4922,$A424))</f>
        <v/>
      </c>
      <c r="Y424" s="10">
        <f>IFERROR(VLOOKUP($I424,'02_Cad_Maquinas'!$B$2:$H$200,7,FALSE()),"")</f>
        <v/>
      </c>
      <c r="Z424" s="10">
        <f>IF(OR($X424="",$Y424=""),"",$Y424-$X424)</f>
        <v/>
      </c>
      <c r="AA424" s="11">
        <f>IF(OR($X424="",$Y424=""),"",$X424/$Y424)</f>
        <v/>
      </c>
      <c r="AB424" s="10" t="n"/>
      <c r="AC424" s="10">
        <f>IF($B424="","","|"&amp;SUBSTITUTE(TRIM(SUBSTITUTE(SUBSTITUTE(SUBSTITUTE(SUBSTITUTE(SUBSTITUTE(SUBSTITUTE(SUBSTITUTE(SUBSTITUTE(SUBSTITUTE(SUBSTITUTE(SUBSTITUTE(SUBSTITUTE(SUBSTITUTE(SUBSTITUTE(TRIM($B424&amp;""),CHAR(10)," "),CHAR(13)," "),"."," "),";"," "),","," "),"/"," "),"+"," "),"-"," "),"  "," "),"  "," "),"  "," "),"  "," "),"  "," "),"  "," "))," ","|")&amp;"|")</f>
        <v/>
      </c>
      <c r="AD424" s="10">
        <f>TRIM($I424&amp;"")</f>
        <v/>
      </c>
    </row>
    <row r="425" ht="24" customHeight="1">
      <c r="A425" s="9" t="n">
        <v>46197</v>
      </c>
      <c r="B425" s="10" t="n">
        <v>10176</v>
      </c>
      <c r="C425" s="10" t="inlineStr">
        <is>
          <t>M/C 0630 (MULTIMOVEIS)</t>
        </is>
      </c>
      <c r="D425" s="10" t="inlineStr">
        <is>
          <t>FURADEIRA 22</t>
        </is>
      </c>
      <c r="E425" s="10" t="n">
        <v>30006110</v>
      </c>
      <c r="F425" s="10" t="inlineStr">
        <is>
          <t>PE FRONTAL 430X(108)51X25 MDF (DIR) SANTIAGO NEW</t>
        </is>
      </c>
      <c r="G425" s="10" t="inlineStr">
        <is>
          <t>FURADEIRA 22</t>
        </is>
      </c>
      <c r="H425" s="10" t="inlineStr">
        <is>
          <t>FURADEIRA 22</t>
        </is>
      </c>
      <c r="I425" s="9" t="inlineStr">
        <is>
          <t>FURADEIRA 22</t>
        </is>
      </c>
      <c r="J425" s="9" t="n">
        <v>30</v>
      </c>
      <c r="K425" s="10">
        <f>IF($E425="","",IFERROR(INDEX('01_Cad_Pecas'!$H$2:$H$5000,MATCH($E425,'01_Cad_Pecas'!$D$2:$D$5000,0)),IFERROR(INDEX('01_Cad_Pecas'!$H$2:$H$5000,MATCH(VALUE($E425),'01_Cad_Pecas'!$D$2:$D$5000,0)),"")))</f>
        <v/>
      </c>
      <c r="L425" s="10">
        <f>IF($E425="","",IFERROR(INDEX('01_Cad_Pecas'!$I$2:$I$5000,MATCH($E425,'01_Cad_Pecas'!$D$2:$D$5000,0)),IFERROR(INDEX('01_Cad_Pecas'!$I$2:$I$5000,MATCH(VALUE($E425),'01_Cad_Pecas'!$D$2:$D$5000,0)),"")))</f>
        <v/>
      </c>
      <c r="M425" s="10">
        <f>IF(OR($J425="",$L425=""),"",IF($K425="",0,$K425)+$J425*$L425)</f>
        <v/>
      </c>
      <c r="N425" s="10" t="n">
        <v>46197</v>
      </c>
      <c r="O425" s="9" t="n">
        <v>30</v>
      </c>
      <c r="P425" s="10" t="n"/>
      <c r="Q425" s="10" t="n"/>
      <c r="R425" s="10">
        <f>IF(AND($P425&lt;&gt;"",$Q425&lt;&gt;""),($Q425-$P425)*1440,IF(AND($O425&lt;&gt;"",$L425&lt;&gt;""),IF($K425="",0,$K425)+$O425*$L425,""))</f>
        <v/>
      </c>
      <c r="S425" s="10" t="n"/>
      <c r="T425" s="10">
        <f>IF(OR($J425="",$O425=""),"",$O425/$J425)</f>
        <v/>
      </c>
      <c r="U425" s="10" t="n"/>
      <c r="V425" s="10">
        <f>IF($A425="","",IF(AND($A425&lt;&gt;"",NOT(OR($U425="Concluído",$U425="Concluido")),TODAY()&gt;$A425),"SIM","NÃO"))</f>
        <v/>
      </c>
      <c r="W425" s="10">
        <f>IF(OR($A425="",$I425="",$M425=""),"",SUMIFS($M$2:M425,$I$2:I425,$I425,$A$2:A425,$A425)-$M425)</f>
        <v/>
      </c>
      <c r="X425" s="10">
        <f>IF(OR($A425="",$I425=""),"",SUMIFS($M$2:$M$4922,$I$2:$I$4922,$I425,$A$2:$A$4922,$A425))</f>
        <v/>
      </c>
      <c r="Y425" s="10">
        <f>IFERROR(VLOOKUP($I425,'02_Cad_Maquinas'!$B$2:$H$200,7,FALSE()),"")</f>
        <v/>
      </c>
      <c r="Z425" s="10">
        <f>IF(OR($X425="",$Y425=""),"",$Y425-$X425)</f>
        <v/>
      </c>
      <c r="AA425" s="11">
        <f>IF(OR($X425="",$Y425=""),"",$X425/$Y425)</f>
        <v/>
      </c>
      <c r="AB425" s="10" t="inlineStr">
        <is>
          <t>10176|FURADEIRA 22</t>
        </is>
      </c>
      <c r="AC425" s="10">
        <f>IF($B425="","","|"&amp;SUBSTITUTE(TRIM(SUBSTITUTE(SUBSTITUTE(SUBSTITUTE(SUBSTITUTE(SUBSTITUTE(SUBSTITUTE(SUBSTITUTE(SUBSTITUTE(SUBSTITUTE(SUBSTITUTE(SUBSTITUTE(SUBSTITUTE(SUBSTITUTE(SUBSTITUTE(TRIM($B425&amp;""),CHAR(10)," "),CHAR(13)," "),"."," "),";"," "),","," "),"/"," "),"+"," "),"-"," "),"  "," "),"  "," "),"  "," "),"  "," "),"  "," "),"  "," "))," ","|")&amp;"|")</f>
        <v/>
      </c>
      <c r="AD425" s="10">
        <f>TRIM($I425&amp;"")</f>
        <v/>
      </c>
    </row>
    <row r="426" ht="24" customHeight="1">
      <c r="A426" s="9" t="n">
        <v>46197</v>
      </c>
      <c r="B426" s="10" t="n">
        <v>10176</v>
      </c>
      <c r="C426" s="10" t="inlineStr">
        <is>
          <t>M/C 0630 (MULTIMOVEIS)</t>
        </is>
      </c>
      <c r="D426" s="10" t="inlineStr">
        <is>
          <t>FURADEIRA 22</t>
        </is>
      </c>
      <c r="E426" s="10" t="n">
        <v>30006111</v>
      </c>
      <c r="F426" s="10" t="inlineStr">
        <is>
          <t>PE FRONTAL 430X(108)51X25MDF (ESQRD) SANTIAGO NEW</t>
        </is>
      </c>
      <c r="G426" s="10" t="inlineStr">
        <is>
          <t>FURADEIRA 22</t>
        </is>
      </c>
      <c r="H426" s="10" t="inlineStr">
        <is>
          <t>FURADEIRA 22</t>
        </is>
      </c>
      <c r="I426" s="9" t="inlineStr">
        <is>
          <t>FURADEIRA 22</t>
        </is>
      </c>
      <c r="J426" s="9" t="n">
        <v>30</v>
      </c>
      <c r="K426" s="10">
        <f>IF($E426="","",IFERROR(INDEX('01_Cad_Pecas'!$H$2:$H$5000,MATCH($E426,'01_Cad_Pecas'!$D$2:$D$5000,0)),IFERROR(INDEX('01_Cad_Pecas'!$H$2:$H$5000,MATCH(VALUE($E426),'01_Cad_Pecas'!$D$2:$D$5000,0)),"")))</f>
        <v/>
      </c>
      <c r="L426" s="10">
        <f>IF($E426="","",IFERROR(INDEX('01_Cad_Pecas'!$I$2:$I$5000,MATCH($E426,'01_Cad_Pecas'!$D$2:$D$5000,0)),IFERROR(INDEX('01_Cad_Pecas'!$I$2:$I$5000,MATCH(VALUE($E426),'01_Cad_Pecas'!$D$2:$D$5000,0)),"")))</f>
        <v/>
      </c>
      <c r="M426" s="10">
        <f>IF(OR($J426="",$L426=""),"",IF($K426="",0,$K426)+$J426*$L426)</f>
        <v/>
      </c>
      <c r="N426" s="10" t="n">
        <v>46197</v>
      </c>
      <c r="O426" s="9" t="n">
        <v>30</v>
      </c>
      <c r="P426" s="10" t="n"/>
      <c r="Q426" s="10" t="n"/>
      <c r="R426" s="10">
        <f>IF(AND($P426&lt;&gt;"",$Q426&lt;&gt;""),($Q426-$P426)*1440,IF(AND($O426&lt;&gt;"",$L426&lt;&gt;""),IF($K426="",0,$K426)+$O426*$L426,""))</f>
        <v/>
      </c>
      <c r="S426" s="10" t="n"/>
      <c r="T426" s="10">
        <f>IF(OR($J426="",$O426=""),"",$O426/$J426)</f>
        <v/>
      </c>
      <c r="U426" s="10" t="n"/>
      <c r="V426" s="10">
        <f>IF($A426="","",IF(AND($A426&lt;&gt;"",NOT(OR($U426="Concluído",$U426="Concluido")),TODAY()&gt;$A426),"SIM","NÃO"))</f>
        <v/>
      </c>
      <c r="W426" s="10">
        <f>IF(OR($A426="",$I426="",$M426=""),"",SUMIFS($M$2:M426,$I$2:I426,$I426,$A$2:A426,$A426)-$M426)</f>
        <v/>
      </c>
      <c r="X426" s="10">
        <f>IF(OR($A426="",$I426=""),"",SUMIFS($M$2:$M$4922,$I$2:$I$4922,$I426,$A$2:$A$4922,$A426))</f>
        <v/>
      </c>
      <c r="Y426" s="10">
        <f>IFERROR(VLOOKUP($I426,'02_Cad_Maquinas'!$B$2:$H$200,7,FALSE()),"")</f>
        <v/>
      </c>
      <c r="Z426" s="10">
        <f>IF(OR($X426="",$Y426=""),"",$Y426-$X426)</f>
        <v/>
      </c>
      <c r="AA426" s="11">
        <f>IF(OR($X426="",$Y426=""),"",$X426/$Y426)</f>
        <v/>
      </c>
      <c r="AB426" s="10" t="inlineStr">
        <is>
          <t>10176|FURADEIRA 22</t>
        </is>
      </c>
      <c r="AC426" s="10">
        <f>IF($B426="","","|"&amp;SUBSTITUTE(TRIM(SUBSTITUTE(SUBSTITUTE(SUBSTITUTE(SUBSTITUTE(SUBSTITUTE(SUBSTITUTE(SUBSTITUTE(SUBSTITUTE(SUBSTITUTE(SUBSTITUTE(SUBSTITUTE(SUBSTITUTE(SUBSTITUTE(SUBSTITUTE(TRIM($B426&amp;""),CHAR(10)," "),CHAR(13)," "),"."," "),";"," "),","," "),"/"," "),"+"," "),"-"," "),"  "," "),"  "," "),"  "," "),"  "," "),"  "," "),"  "," "))," ","|")&amp;"|")</f>
        <v/>
      </c>
      <c r="AD426" s="10">
        <f>TRIM($I426&amp;"")</f>
        <v/>
      </c>
    </row>
    <row r="427" ht="36" customHeight="1">
      <c r="A427" s="9" t="n">
        <v>46198</v>
      </c>
      <c r="B427" s="10" t="n">
        <v>10163.10147</v>
      </c>
      <c r="C427" s="10" t="inlineStr">
        <is>
          <t>33751 MULTIMOVEIS ESPORTAÇÃO</t>
        </is>
      </c>
      <c r="D427" s="10" t="inlineStr">
        <is>
          <t>FURADEIRA 22</t>
        </is>
      </c>
      <c r="E427" s="10" t="n">
        <v>30006110</v>
      </c>
      <c r="F427" s="10" t="inlineStr">
        <is>
          <t>PE FRONTAL 430X(108)51X25 MDF (DIR) SANTIAGO NEW</t>
        </is>
      </c>
      <c r="G427" s="10" t="inlineStr">
        <is>
          <t>FURADEIRA 22</t>
        </is>
      </c>
      <c r="H427" s="10" t="inlineStr">
        <is>
          <t>FURADEIRA 22</t>
        </is>
      </c>
      <c r="I427" s="9" t="inlineStr">
        <is>
          <t>FURADEIRA 22</t>
        </is>
      </c>
      <c r="J427" s="9" t="n">
        <v>50</v>
      </c>
      <c r="K427" s="10">
        <f>IF($E427="","",IFERROR(INDEX('01_Cad_Pecas'!$H$2:$H$5000,MATCH($E427,'01_Cad_Pecas'!$D$2:$D$5000,0)),IFERROR(INDEX('01_Cad_Pecas'!$H$2:$H$5000,MATCH(VALUE($E427),'01_Cad_Pecas'!$D$2:$D$5000,0)),"")))</f>
        <v/>
      </c>
      <c r="L427" s="10">
        <f>IF($E427="","",IFERROR(INDEX('01_Cad_Pecas'!$I$2:$I$5000,MATCH($E427,'01_Cad_Pecas'!$D$2:$D$5000,0)),IFERROR(INDEX('01_Cad_Pecas'!$I$2:$I$5000,MATCH(VALUE($E427),'01_Cad_Pecas'!$D$2:$D$5000,0)),"")))</f>
        <v/>
      </c>
      <c r="M427" s="10">
        <f>IF(OR($J427="",$L427=""),"",IF($K427="",0,$K427)+$J427*$L427)</f>
        <v/>
      </c>
      <c r="N427" s="10" t="n">
        <v>46197</v>
      </c>
      <c r="O427" s="9" t="n">
        <v>50</v>
      </c>
      <c r="P427" s="10" t="n"/>
      <c r="Q427" s="10" t="n"/>
      <c r="R427" s="10">
        <f>IF(AND($P427&lt;&gt;"",$Q427&lt;&gt;""),($Q427-$P427)*1440,IF(AND($O427&lt;&gt;"",$L427&lt;&gt;""),IF($K427="",0,$K427)+$O427*$L427,""))</f>
        <v/>
      </c>
      <c r="S427" s="10" t="n"/>
      <c r="T427" s="10">
        <f>IF(OR($J427="",$O427=""),"",$O427/$J427)</f>
        <v/>
      </c>
      <c r="U427" s="10" t="n"/>
      <c r="V427" s="10">
        <f>IF($A427="","",IF(AND($A427&lt;&gt;"",NOT(OR($U427="Concluído",$U427="Concluido")),TODAY()&gt;$A427),"SIM","NÃO"))</f>
        <v/>
      </c>
      <c r="W427" s="10">
        <f>IF(OR($A427="",$I427="",$M427=""),"",SUMIFS($M$2:M427,$I$2:I427,$I427,$A$2:A427,$A427)-$M427)</f>
        <v/>
      </c>
      <c r="X427" s="10">
        <f>IF(OR($A427="",$I427=""),"",SUMIFS($M$2:$M$4922,$I$2:$I$4922,$I427,$A$2:$A$4922,$A427))</f>
        <v/>
      </c>
      <c r="Y427" s="10">
        <f>IFERROR(VLOOKUP($I427,'02_Cad_Maquinas'!$B$2:$H$200,7,FALSE()),"")</f>
        <v/>
      </c>
      <c r="Z427" s="10">
        <f>IF(OR($X427="",$Y427=""),"",$Y427-$X427)</f>
        <v/>
      </c>
      <c r="AA427" s="11">
        <f>IF(OR($X427="",$Y427=""),"",$X427/$Y427)</f>
        <v/>
      </c>
      <c r="AB427" s="10" t="inlineStr">
        <is>
          <t>10163.10147|FURADEIRA 22</t>
        </is>
      </c>
      <c r="AC427" s="10">
        <f>IF($B427="","","|"&amp;SUBSTITUTE(TRIM(SUBSTITUTE(SUBSTITUTE(SUBSTITUTE(SUBSTITUTE(SUBSTITUTE(SUBSTITUTE(SUBSTITUTE(SUBSTITUTE(SUBSTITUTE(SUBSTITUTE(SUBSTITUTE(SUBSTITUTE(SUBSTITUTE(SUBSTITUTE(TRIM($B427&amp;""),CHAR(10)," "),CHAR(13)," "),"."," "),";"," "),","," "),"/"," "),"+"," "),"-"," "),"  "," "),"  "," "),"  "," "),"  "," "),"  "," "),"  "," "))," ","|")&amp;"|")</f>
        <v/>
      </c>
      <c r="AD427" s="10">
        <f>TRIM($I427&amp;"")</f>
        <v/>
      </c>
    </row>
    <row r="428" ht="36" customHeight="1">
      <c r="A428" s="9" t="n">
        <v>46198</v>
      </c>
      <c r="B428" s="10" t="n">
        <v>10163.10147</v>
      </c>
      <c r="C428" s="10" t="inlineStr">
        <is>
          <t>33751 MULTIMOVEIS ESPORTAÇÃO</t>
        </is>
      </c>
      <c r="D428" s="10" t="inlineStr">
        <is>
          <t>FURADEIRA 22</t>
        </is>
      </c>
      <c r="E428" s="10" t="n">
        <v>30006111</v>
      </c>
      <c r="F428" s="10" t="inlineStr">
        <is>
          <t>PE FRONTAL 430X(108)51X25MDF (ESQRD) SANTIAGO NEW</t>
        </is>
      </c>
      <c r="G428" s="10" t="inlineStr">
        <is>
          <t>FURADEIRA 22</t>
        </is>
      </c>
      <c r="H428" s="10" t="inlineStr">
        <is>
          <t>FURADEIRA 22</t>
        </is>
      </c>
      <c r="I428" s="9" t="inlineStr">
        <is>
          <t>FURADEIRA 22</t>
        </is>
      </c>
      <c r="J428" s="9" t="n">
        <v>50</v>
      </c>
      <c r="K428" s="10">
        <f>IF($E428="","",IFERROR(INDEX('01_Cad_Pecas'!$H$2:$H$5000,MATCH($E428,'01_Cad_Pecas'!$D$2:$D$5000,0)),IFERROR(INDEX('01_Cad_Pecas'!$H$2:$H$5000,MATCH(VALUE($E428),'01_Cad_Pecas'!$D$2:$D$5000,0)),"")))</f>
        <v/>
      </c>
      <c r="L428" s="10">
        <f>IF($E428="","",IFERROR(INDEX('01_Cad_Pecas'!$I$2:$I$5000,MATCH($E428,'01_Cad_Pecas'!$D$2:$D$5000,0)),IFERROR(INDEX('01_Cad_Pecas'!$I$2:$I$5000,MATCH(VALUE($E428),'01_Cad_Pecas'!$D$2:$D$5000,0)),"")))</f>
        <v/>
      </c>
      <c r="M428" s="10">
        <f>IF(OR($J428="",$L428=""),"",IF($K428="",0,$K428)+$J428*$L428)</f>
        <v/>
      </c>
      <c r="N428" s="10" t="n">
        <v>46197</v>
      </c>
      <c r="O428" s="9" t="n">
        <v>50</v>
      </c>
      <c r="P428" s="10" t="n"/>
      <c r="Q428" s="10" t="n"/>
      <c r="R428" s="10">
        <f>IF(AND($P428&lt;&gt;"",$Q428&lt;&gt;""),($Q428-$P428)*1440,IF(AND($O428&lt;&gt;"",$L428&lt;&gt;""),IF($K428="",0,$K428)+$O428*$L428,""))</f>
        <v/>
      </c>
      <c r="S428" s="10" t="n"/>
      <c r="T428" s="10">
        <f>IF(OR($J428="",$O428=""),"",$O428/$J428)</f>
        <v/>
      </c>
      <c r="U428" s="10" t="n"/>
      <c r="V428" s="10">
        <f>IF($A428="","",IF(AND($A428&lt;&gt;"",NOT(OR($U428="Concluído",$U428="Concluido")),TODAY()&gt;$A428),"SIM","NÃO"))</f>
        <v/>
      </c>
      <c r="W428" s="10">
        <f>IF(OR($A428="",$I428="",$M428=""),"",SUMIFS($M$2:M428,$I$2:I428,$I428,$A$2:A428,$A428)-$M428)</f>
        <v/>
      </c>
      <c r="X428" s="10">
        <f>IF(OR($A428="",$I428=""),"",SUMIFS($M$2:$M$4922,$I$2:$I$4922,$I428,$A$2:$A$4922,$A428))</f>
        <v/>
      </c>
      <c r="Y428" s="10">
        <f>IFERROR(VLOOKUP($I428,'02_Cad_Maquinas'!$B$2:$H$200,7,FALSE()),"")</f>
        <v/>
      </c>
      <c r="Z428" s="10">
        <f>IF(OR($X428="",$Y428=""),"",$Y428-$X428)</f>
        <v/>
      </c>
      <c r="AA428" s="11">
        <f>IF(OR($X428="",$Y428=""),"",$X428/$Y428)</f>
        <v/>
      </c>
      <c r="AB428" s="10" t="inlineStr">
        <is>
          <t>10163.10147|FURADEIRA 22</t>
        </is>
      </c>
      <c r="AC428" s="10">
        <f>IF($B428="","","|"&amp;SUBSTITUTE(TRIM(SUBSTITUTE(SUBSTITUTE(SUBSTITUTE(SUBSTITUTE(SUBSTITUTE(SUBSTITUTE(SUBSTITUTE(SUBSTITUTE(SUBSTITUTE(SUBSTITUTE(SUBSTITUTE(SUBSTITUTE(SUBSTITUTE(SUBSTITUTE(TRIM($B428&amp;""),CHAR(10)," "),CHAR(13)," "),"."," "),";"," "),","," "),"/"," "),"+"," "),"-"," "),"  "," "),"  "," "),"  "," "),"  "," "),"  "," "),"  "," "))," ","|")&amp;"|")</f>
        <v/>
      </c>
      <c r="AD428" s="10">
        <f>TRIM($I428&amp;"")</f>
        <v/>
      </c>
    </row>
    <row r="429" ht="24" customHeight="1">
      <c r="A429" s="9" t="n">
        <v>46199</v>
      </c>
      <c r="B429" s="10" t="n">
        <v>10179</v>
      </c>
      <c r="C429" s="10" t="n"/>
      <c r="D429" s="10" t="inlineStr">
        <is>
          <t>FURADEIRA 22</t>
        </is>
      </c>
      <c r="E429" s="10" t="n">
        <v>30003410</v>
      </c>
      <c r="F429" s="10" t="inlineStr">
        <is>
          <t>PE FRONTAL 430X(108)51X25 MDF (DIREITO)</t>
        </is>
      </c>
      <c r="G429" s="10" t="inlineStr">
        <is>
          <t>FURADEIRA 22</t>
        </is>
      </c>
      <c r="H429" s="10" t="inlineStr">
        <is>
          <t>FURADEIRA 22</t>
        </is>
      </c>
      <c r="I429" s="10" t="inlineStr">
        <is>
          <t>FURADEIRA 22</t>
        </is>
      </c>
      <c r="J429" s="9" t="n">
        <v>34</v>
      </c>
      <c r="K429" s="10">
        <f>IF($E429="","",IFERROR(INDEX('01_Cad_Pecas'!$H$2:$H$5000,MATCH($E429,'01_Cad_Pecas'!$D$2:$D$5000,0)),IFERROR(INDEX('01_Cad_Pecas'!$H$2:$H$5000,MATCH(VALUE($E429),'01_Cad_Pecas'!$D$2:$D$5000,0)),"")))</f>
        <v/>
      </c>
      <c r="L429" s="10">
        <f>IF($E429="","",IFERROR(INDEX('01_Cad_Pecas'!$I$2:$I$5000,MATCH($E429,'01_Cad_Pecas'!$D$2:$D$5000,0)),IFERROR(INDEX('01_Cad_Pecas'!$I$2:$I$5000,MATCH(VALUE($E429),'01_Cad_Pecas'!$D$2:$D$5000,0)),"")))</f>
        <v/>
      </c>
      <c r="M429" s="10">
        <f>IF(OR($J429="",$L429=""),"",IF($K429="",0,$K429)+$J429*$L429)</f>
        <v/>
      </c>
      <c r="N429" s="10" t="n">
        <v>46202</v>
      </c>
      <c r="O429" s="9" t="n">
        <v>34</v>
      </c>
      <c r="P429" s="10" t="n"/>
      <c r="Q429" s="10" t="n"/>
      <c r="R429" s="10">
        <f>IF(AND($P429&lt;&gt;"",$Q429&lt;&gt;""),($Q429-$P429)*1440,IF(AND($O429&lt;&gt;"",$L429&lt;&gt;""),IF($K429="",0,$K429)+$O429*$L429,""))</f>
        <v/>
      </c>
      <c r="S429" s="10" t="n"/>
      <c r="T429" s="10">
        <f>IF(OR($J429="",$O429=""),"",$O429/$J429)</f>
        <v/>
      </c>
      <c r="U429" s="10" t="n"/>
      <c r="V429" s="10">
        <f>IF($A429="","",IF(AND($A429&lt;&gt;"",NOT(OR($U429="Concluído",$U429="Concluido")),TODAY()&gt;$A429),"SIM","NÃO"))</f>
        <v/>
      </c>
      <c r="W429" s="10">
        <f>IF(OR($A429="",$I429="",$M429=""),"",SUMIFS($M$2:M429,$I$2:I429,$I429,$A$2:A429,$A429)-$M429)</f>
        <v/>
      </c>
      <c r="X429" s="10">
        <f>IF(OR($A429="",$I429=""),"",SUMIFS($M$2:$M$4922,$I$2:$I$4922,$I429,$A$2:$A$4922,$A429))</f>
        <v/>
      </c>
      <c r="Y429" s="10">
        <f>IFERROR(VLOOKUP($I429,'02_Cad_Maquinas'!$B$2:$H$200,7,FALSE()),"")</f>
        <v/>
      </c>
      <c r="Z429" s="10">
        <f>IF(OR($X429="",$Y429=""),"",$Y429-$X429)</f>
        <v/>
      </c>
      <c r="AA429" s="11">
        <f>IF(OR($X429="",$Y429=""),"",$X429/$Y429)</f>
        <v/>
      </c>
      <c r="AB429" s="10" t="n"/>
      <c r="AC429" s="10">
        <f>IF($B429="","","|"&amp;SUBSTITUTE(TRIM(SUBSTITUTE(SUBSTITUTE(SUBSTITUTE(SUBSTITUTE(SUBSTITUTE(SUBSTITUTE(SUBSTITUTE(SUBSTITUTE(SUBSTITUTE(SUBSTITUTE(SUBSTITUTE(SUBSTITUTE(SUBSTITUTE(SUBSTITUTE(TRIM($B429&amp;""),CHAR(10)," "),CHAR(13)," "),"."," "),";"," "),","," "),"/"," "),"+"," "),"-"," "),"  "," "),"  "," "),"  "," "),"  "," "),"  "," "),"  "," "))," ","|")&amp;"|")</f>
        <v/>
      </c>
      <c r="AD429" s="10">
        <f>TRIM($I429&amp;"")</f>
        <v/>
      </c>
    </row>
    <row r="430" ht="24" customHeight="1">
      <c r="A430" s="9" t="n">
        <v>46199</v>
      </c>
      <c r="B430" s="10" t="n">
        <v>10179</v>
      </c>
      <c r="C430" s="10" t="n"/>
      <c r="D430" s="10" t="inlineStr">
        <is>
          <t>FURADEIRA 22</t>
        </is>
      </c>
      <c r="E430" s="10" t="n">
        <v>30003411</v>
      </c>
      <c r="F430" s="10" t="inlineStr">
        <is>
          <t>PE FRONTAL 430X(108)51X25 MDF (ESQUERDO)</t>
        </is>
      </c>
      <c r="G430" s="10" t="inlineStr">
        <is>
          <t>FURADEIRA 22</t>
        </is>
      </c>
      <c r="H430" s="10" t="inlineStr">
        <is>
          <t>FURADEIRA 22</t>
        </is>
      </c>
      <c r="I430" s="10" t="inlineStr">
        <is>
          <t>FURADEIRA 22</t>
        </is>
      </c>
      <c r="J430" s="9" t="n">
        <v>34</v>
      </c>
      <c r="K430" s="10">
        <f>IF($E430="","",IFERROR(INDEX('01_Cad_Pecas'!$H$2:$H$5000,MATCH($E430,'01_Cad_Pecas'!$D$2:$D$5000,0)),IFERROR(INDEX('01_Cad_Pecas'!$H$2:$H$5000,MATCH(VALUE($E430),'01_Cad_Pecas'!$D$2:$D$5000,0)),"")))</f>
        <v/>
      </c>
      <c r="L430" s="10">
        <f>IF($E430="","",IFERROR(INDEX('01_Cad_Pecas'!$I$2:$I$5000,MATCH($E430,'01_Cad_Pecas'!$D$2:$D$5000,0)),IFERROR(INDEX('01_Cad_Pecas'!$I$2:$I$5000,MATCH(VALUE($E430),'01_Cad_Pecas'!$D$2:$D$5000,0)),"")))</f>
        <v/>
      </c>
      <c r="M430" s="10">
        <f>IF(OR($J430="",$L430=""),"",IF($K430="",0,$K430)+$J430*$L430)</f>
        <v/>
      </c>
      <c r="N430" s="10" t="n">
        <v>46202</v>
      </c>
      <c r="O430" s="9" t="n">
        <v>34</v>
      </c>
      <c r="P430" s="10" t="n"/>
      <c r="Q430" s="10" t="n"/>
      <c r="R430" s="10">
        <f>IF(AND($P430&lt;&gt;"",$Q430&lt;&gt;""),($Q430-$P430)*1440,IF(AND($O430&lt;&gt;"",$L430&lt;&gt;""),IF($K430="",0,$K430)+$O430*$L430,""))</f>
        <v/>
      </c>
      <c r="S430" s="10" t="n"/>
      <c r="T430" s="10">
        <f>IF(OR($J430="",$O430=""),"",$O430/$J430)</f>
        <v/>
      </c>
      <c r="U430" s="10" t="n"/>
      <c r="V430" s="10">
        <f>IF($A430="","",IF(AND($A430&lt;&gt;"",NOT(OR($U430="Concluído",$U430="Concluido")),TODAY()&gt;$A430),"SIM","NÃO"))</f>
        <v/>
      </c>
      <c r="W430" s="10">
        <f>IF(OR($A430="",$I430="",$M430=""),"",SUMIFS($M$2:M430,$I$2:I430,$I430,$A$2:A430,$A430)-$M430)</f>
        <v/>
      </c>
      <c r="X430" s="10">
        <f>IF(OR($A430="",$I430=""),"",SUMIFS($M$2:$M$4922,$I$2:$I$4922,$I430,$A$2:$A$4922,$A430))</f>
        <v/>
      </c>
      <c r="Y430" s="10">
        <f>IFERROR(VLOOKUP($I430,'02_Cad_Maquinas'!$B$2:$H$200,7,FALSE()),"")</f>
        <v/>
      </c>
      <c r="Z430" s="10">
        <f>IF(OR($X430="",$Y430=""),"",$Y430-$X430)</f>
        <v/>
      </c>
      <c r="AA430" s="11">
        <f>IF(OR($X430="",$Y430=""),"",$X430/$Y430)</f>
        <v/>
      </c>
      <c r="AB430" s="10" t="n"/>
      <c r="AC430" s="10">
        <f>IF($B430="","","|"&amp;SUBSTITUTE(TRIM(SUBSTITUTE(SUBSTITUTE(SUBSTITUTE(SUBSTITUTE(SUBSTITUTE(SUBSTITUTE(SUBSTITUTE(SUBSTITUTE(SUBSTITUTE(SUBSTITUTE(SUBSTITUTE(SUBSTITUTE(SUBSTITUTE(SUBSTITUTE(TRIM($B430&amp;""),CHAR(10)," "),CHAR(13)," "),"."," "),";"," "),","," "),"/"," "),"+"," "),"-"," "),"  "," "),"  "," "),"  "," "),"  "," "),"  "," "),"  "," "))," ","|")&amp;"|")</f>
        <v/>
      </c>
      <c r="AD430" s="10">
        <f>TRIM($I430&amp;"")</f>
        <v/>
      </c>
    </row>
    <row r="431" ht="24" customHeight="1">
      <c r="A431" s="9" t="n">
        <v>46199</v>
      </c>
      <c r="B431" s="10" t="n">
        <v>10179</v>
      </c>
      <c r="C431" s="10" t="n"/>
      <c r="D431" s="10" t="inlineStr">
        <is>
          <t>FURADEIRA 22</t>
        </is>
      </c>
      <c r="E431" s="10" t="n">
        <v>30006110</v>
      </c>
      <c r="F431" s="10" t="inlineStr">
        <is>
          <t>PE FRONTAL 430X(108)51X25 MDF (DIR) SANTIAGO NEW</t>
        </is>
      </c>
      <c r="G431" s="10" t="inlineStr">
        <is>
          <t>FURADEIRA 22</t>
        </is>
      </c>
      <c r="H431" s="10" t="inlineStr">
        <is>
          <t>FURADEIRA 22</t>
        </is>
      </c>
      <c r="I431" s="10" t="inlineStr">
        <is>
          <t>FURADEIRA 22</t>
        </is>
      </c>
      <c r="J431" s="9" t="n">
        <v>10</v>
      </c>
      <c r="K431" s="10">
        <f>IF($E431="","",IFERROR(INDEX('01_Cad_Pecas'!$H$2:$H$5000,MATCH($E431,'01_Cad_Pecas'!$D$2:$D$5000,0)),IFERROR(INDEX('01_Cad_Pecas'!$H$2:$H$5000,MATCH(VALUE($E431),'01_Cad_Pecas'!$D$2:$D$5000,0)),"")))</f>
        <v/>
      </c>
      <c r="L431" s="10">
        <f>IF($E431="","",IFERROR(INDEX('01_Cad_Pecas'!$I$2:$I$5000,MATCH($E431,'01_Cad_Pecas'!$D$2:$D$5000,0)),IFERROR(INDEX('01_Cad_Pecas'!$I$2:$I$5000,MATCH(VALUE($E431),'01_Cad_Pecas'!$D$2:$D$5000,0)),"")))</f>
        <v/>
      </c>
      <c r="M431" s="10">
        <f>IF(OR($J431="",$L431=""),"",IF($K431="",0,$K431)+$J431*$L431)</f>
        <v/>
      </c>
      <c r="N431" s="10" t="n">
        <v>46202</v>
      </c>
      <c r="O431" s="9" t="n">
        <v>10</v>
      </c>
      <c r="P431" s="10" t="n"/>
      <c r="Q431" s="10" t="n"/>
      <c r="R431" s="10">
        <f>IF(AND($P431&lt;&gt;"",$Q431&lt;&gt;""),($Q431-$P431)*1440,IF(AND($O431&lt;&gt;"",$L431&lt;&gt;""),IF($K431="",0,$K431)+$O431*$L431,""))</f>
        <v/>
      </c>
      <c r="S431" s="10" t="n"/>
      <c r="T431" s="10">
        <f>IF(OR($J431="",$O431=""),"",$O431/$J431)</f>
        <v/>
      </c>
      <c r="U431" s="10" t="n"/>
      <c r="V431" s="10">
        <f>IF($A431="","",IF(AND($A431&lt;&gt;"",NOT(OR($U431="Concluído",$U431="Concluido")),TODAY()&gt;$A431),"SIM","NÃO"))</f>
        <v/>
      </c>
      <c r="W431" s="10">
        <f>IF(OR($A431="",$I431="",$M431=""),"",SUMIFS($M$2:M431,$I$2:I431,$I431,$A$2:A431,$A431)-$M431)</f>
        <v/>
      </c>
      <c r="X431" s="10">
        <f>IF(OR($A431="",$I431=""),"",SUMIFS($M$2:$M$4922,$I$2:$I$4922,$I431,$A$2:$A$4922,$A431))</f>
        <v/>
      </c>
      <c r="Y431" s="10">
        <f>IFERROR(VLOOKUP($I431,'02_Cad_Maquinas'!$B$2:$H$200,7,FALSE()),"")</f>
        <v/>
      </c>
      <c r="Z431" s="10">
        <f>IF(OR($X431="",$Y431=""),"",$Y431-$X431)</f>
        <v/>
      </c>
      <c r="AA431" s="11">
        <f>IF(OR($X431="",$Y431=""),"",$X431/$Y431)</f>
        <v/>
      </c>
      <c r="AB431" s="10" t="n"/>
      <c r="AC431" s="10">
        <f>IF($B431="","","|"&amp;SUBSTITUTE(TRIM(SUBSTITUTE(SUBSTITUTE(SUBSTITUTE(SUBSTITUTE(SUBSTITUTE(SUBSTITUTE(SUBSTITUTE(SUBSTITUTE(SUBSTITUTE(SUBSTITUTE(SUBSTITUTE(SUBSTITUTE(SUBSTITUTE(SUBSTITUTE(TRIM($B431&amp;""),CHAR(10)," "),CHAR(13)," "),"."," "),";"," "),","," "),"/"," "),"+"," "),"-"," "),"  "," "),"  "," "),"  "," "),"  "," "),"  "," "),"  "," "))," ","|")&amp;"|")</f>
        <v/>
      </c>
      <c r="AD431" s="10">
        <f>TRIM($I431&amp;"")</f>
        <v/>
      </c>
    </row>
    <row r="432" ht="24" customHeight="1">
      <c r="A432" s="9" t="n">
        <v>46199</v>
      </c>
      <c r="B432" s="10" t="n">
        <v>10179</v>
      </c>
      <c r="C432" s="10" t="n"/>
      <c r="D432" s="10" t="inlineStr">
        <is>
          <t>FURADEIRA 22</t>
        </is>
      </c>
      <c r="E432" s="10" t="n">
        <v>30006111</v>
      </c>
      <c r="F432" s="10" t="inlineStr">
        <is>
          <t>PE FRONTAL 430X(108)51X25MDF (ESQRD) SANTIAGO NEW</t>
        </is>
      </c>
      <c r="G432" s="10" t="inlineStr">
        <is>
          <t>FURADEIRA 22</t>
        </is>
      </c>
      <c r="H432" s="10" t="inlineStr">
        <is>
          <t>FURADEIRA 22</t>
        </is>
      </c>
      <c r="I432" s="10" t="inlineStr">
        <is>
          <t>FURADEIRA 22</t>
        </is>
      </c>
      <c r="J432" s="9" t="n">
        <v>10</v>
      </c>
      <c r="K432" s="10">
        <f>IF($E432="","",IFERROR(INDEX('01_Cad_Pecas'!$H$2:$H$5000,MATCH($E432,'01_Cad_Pecas'!$D$2:$D$5000,0)),IFERROR(INDEX('01_Cad_Pecas'!$H$2:$H$5000,MATCH(VALUE($E432),'01_Cad_Pecas'!$D$2:$D$5000,0)),"")))</f>
        <v/>
      </c>
      <c r="L432" s="10">
        <f>IF($E432="","",IFERROR(INDEX('01_Cad_Pecas'!$I$2:$I$5000,MATCH($E432,'01_Cad_Pecas'!$D$2:$D$5000,0)),IFERROR(INDEX('01_Cad_Pecas'!$I$2:$I$5000,MATCH(VALUE($E432),'01_Cad_Pecas'!$D$2:$D$5000,0)),"")))</f>
        <v/>
      </c>
      <c r="M432" s="10">
        <f>IF(OR($J432="",$L432=""),"",IF($K432="",0,$K432)+$J432*$L432)</f>
        <v/>
      </c>
      <c r="N432" s="10" t="n">
        <v>46202</v>
      </c>
      <c r="O432" s="9" t="n">
        <v>10</v>
      </c>
      <c r="P432" s="10" t="n"/>
      <c r="Q432" s="10" t="n"/>
      <c r="R432" s="10">
        <f>IF(AND($P432&lt;&gt;"",$Q432&lt;&gt;""),($Q432-$P432)*1440,IF(AND($O432&lt;&gt;"",$L432&lt;&gt;""),IF($K432="",0,$K432)+$O432*$L432,""))</f>
        <v/>
      </c>
      <c r="S432" s="10" t="n"/>
      <c r="T432" s="10">
        <f>IF(OR($J432="",$O432=""),"",$O432/$J432)</f>
        <v/>
      </c>
      <c r="U432" s="10" t="n"/>
      <c r="V432" s="10">
        <f>IF($A432="","",IF(AND($A432&lt;&gt;"",NOT(OR($U432="Concluído",$U432="Concluido")),TODAY()&gt;$A432),"SIM","NÃO"))</f>
        <v/>
      </c>
      <c r="W432" s="10">
        <f>IF(OR($A432="",$I432="",$M432=""),"",SUMIFS($M$2:M432,$I$2:I432,$I432,$A$2:A432,$A432)-$M432)</f>
        <v/>
      </c>
      <c r="X432" s="10">
        <f>IF(OR($A432="",$I432=""),"",SUMIFS($M$2:$M$4922,$I$2:$I$4922,$I432,$A$2:$A$4922,$A432))</f>
        <v/>
      </c>
      <c r="Y432" s="10">
        <f>IFERROR(VLOOKUP($I432,'02_Cad_Maquinas'!$B$2:$H$200,7,FALSE()),"")</f>
        <v/>
      </c>
      <c r="Z432" s="10">
        <f>IF(OR($X432="",$Y432=""),"",$Y432-$X432)</f>
        <v/>
      </c>
      <c r="AA432" s="11">
        <f>IF(OR($X432="",$Y432=""),"",$X432/$Y432)</f>
        <v/>
      </c>
      <c r="AB432" s="10" t="n"/>
      <c r="AC432" s="10">
        <f>IF($B432="","","|"&amp;SUBSTITUTE(TRIM(SUBSTITUTE(SUBSTITUTE(SUBSTITUTE(SUBSTITUTE(SUBSTITUTE(SUBSTITUTE(SUBSTITUTE(SUBSTITUTE(SUBSTITUTE(SUBSTITUTE(SUBSTITUTE(SUBSTITUTE(SUBSTITUTE(SUBSTITUTE(TRIM($B432&amp;""),CHAR(10)," "),CHAR(13)," "),"."," "),";"," "),","," "),"/"," "),"+"," "),"-"," "),"  "," "),"  "," "),"  "," "),"  "," "),"  "," "),"  "," "))," ","|")&amp;"|")</f>
        <v/>
      </c>
      <c r="AD432" s="10">
        <f>TRIM($I432&amp;"")</f>
        <v/>
      </c>
    </row>
    <row r="433" ht="24" customHeight="1">
      <c r="A433" s="9" t="n">
        <v>46197</v>
      </c>
      <c r="B433" s="10" t="n">
        <v>10176</v>
      </c>
      <c r="C433" s="10" t="inlineStr">
        <is>
          <t>M/C 0630 (MULTIMOVEIS)</t>
        </is>
      </c>
      <c r="D433" s="10" t="inlineStr">
        <is>
          <t>FURADEIRA 65</t>
        </is>
      </c>
      <c r="E433" s="10" t="n">
        <v>30001309</v>
      </c>
      <c r="F433" s="10" t="inlineStr">
        <is>
          <t>TRA CENTR 360X56(911)X25 MDP (14PCS) - PE INTEIRO</t>
        </is>
      </c>
      <c r="G433" s="10" t="inlineStr">
        <is>
          <t>FURADEIRA 65</t>
        </is>
      </c>
      <c r="H433" s="10" t="inlineStr">
        <is>
          <t>FURADEIRA 65</t>
        </is>
      </c>
      <c r="I433" s="9" t="inlineStr">
        <is>
          <t>FURADEIRA 65</t>
        </is>
      </c>
      <c r="J433" s="9" t="n">
        <v>198</v>
      </c>
      <c r="K433" s="10">
        <f>IF($E433="","",IFERROR(INDEX('01_Cad_Pecas'!$H$2:$H$5000,MATCH($E433,'01_Cad_Pecas'!$D$2:$D$5000,0)),IFERROR(INDEX('01_Cad_Pecas'!$H$2:$H$5000,MATCH(VALUE($E433),'01_Cad_Pecas'!$D$2:$D$5000,0)),"")))</f>
        <v/>
      </c>
      <c r="L433" s="10">
        <f>IF($E433="","",IFERROR(INDEX('01_Cad_Pecas'!$I$2:$I$5000,MATCH($E433,'01_Cad_Pecas'!$D$2:$D$5000,0)),IFERROR(INDEX('01_Cad_Pecas'!$I$2:$I$5000,MATCH(VALUE($E433),'01_Cad_Pecas'!$D$2:$D$5000,0)),"")))</f>
        <v/>
      </c>
      <c r="M433" s="10">
        <f>IF(OR($J433="",$L433=""),"",IF($K433="",0,$K433)+$J433*$L433)</f>
        <v/>
      </c>
      <c r="N433" s="10" t="n">
        <v>46197</v>
      </c>
      <c r="O433" s="9" t="n">
        <v>198</v>
      </c>
      <c r="P433" s="10" t="n"/>
      <c r="Q433" s="10" t="n"/>
      <c r="R433" s="10">
        <f>IF(AND($P433&lt;&gt;"",$Q433&lt;&gt;""),($Q433-$P433)*1440,IF(AND($O433&lt;&gt;"",$L433&lt;&gt;""),IF($K433="",0,$K433)+$O433*$L433,""))</f>
        <v/>
      </c>
      <c r="S433" s="10" t="n"/>
      <c r="T433" s="10">
        <f>IF(OR($J433="",$O433=""),"",$O433/$J433)</f>
        <v/>
      </c>
      <c r="U433" s="10" t="n"/>
      <c r="V433" s="10">
        <f>IF($A433="","",IF(AND($A433&lt;&gt;"",NOT(OR($U433="Concluído",$U433="Concluido")),TODAY()&gt;$A433),"SIM","NÃO"))</f>
        <v/>
      </c>
      <c r="W433" s="10">
        <f>IF(OR($A433="",$I433="",$M433=""),"",SUMIFS($M$2:M433,$I$2:I433,$I433,$A$2:A433,$A433)-$M433)</f>
        <v/>
      </c>
      <c r="X433" s="10">
        <f>IF(OR($A433="",$I433=""),"",SUMIFS($M$2:$M$4922,$I$2:$I$4922,$I433,$A$2:$A$4922,$A433))</f>
        <v/>
      </c>
      <c r="Y433" s="10">
        <f>IFERROR(VLOOKUP($I433,'02_Cad_Maquinas'!$B$2:$H$200,7,FALSE()),"")</f>
        <v/>
      </c>
      <c r="Z433" s="10">
        <f>IF(OR($X433="",$Y433=""),"",$Y433-$X433)</f>
        <v/>
      </c>
      <c r="AA433" s="11">
        <f>IF(OR($X433="",$Y433=""),"",$X433/$Y433)</f>
        <v/>
      </c>
      <c r="AB433" s="10" t="inlineStr">
        <is>
          <t>10176|FURADEIRA 65</t>
        </is>
      </c>
      <c r="AC433" s="10">
        <f>IF($B433="","","|"&amp;SUBSTITUTE(TRIM(SUBSTITUTE(SUBSTITUTE(SUBSTITUTE(SUBSTITUTE(SUBSTITUTE(SUBSTITUTE(SUBSTITUTE(SUBSTITUTE(SUBSTITUTE(SUBSTITUTE(SUBSTITUTE(SUBSTITUTE(SUBSTITUTE(SUBSTITUTE(TRIM($B433&amp;""),CHAR(10)," "),CHAR(13)," "),"."," "),";"," "),","," "),"/"," "),"+"," "),"-"," "),"  "," "),"  "," "),"  "," "),"  "," "),"  "," "),"  "," "))," ","|")&amp;"|")</f>
        <v/>
      </c>
      <c r="AD433" s="10">
        <f>TRIM($I433&amp;"")</f>
        <v/>
      </c>
    </row>
    <row r="434" ht="24" customHeight="1">
      <c r="A434" s="9" t="n">
        <v>46197</v>
      </c>
      <c r="B434" s="10" t="n">
        <v>10176</v>
      </c>
      <c r="C434" s="10" t="inlineStr">
        <is>
          <t>M/C 0630 (MULTIMOVEIS)</t>
        </is>
      </c>
      <c r="D434" s="10" t="inlineStr">
        <is>
          <t>FURADEIRA 65</t>
        </is>
      </c>
      <c r="E434" s="10" t="n">
        <v>30001201</v>
      </c>
      <c r="F434" s="10" t="inlineStr">
        <is>
          <t>PE TRASEIRO 980X65(911)X25 MDF (11PCS)- CAD PE INT</t>
        </is>
      </c>
      <c r="G434" s="10" t="inlineStr">
        <is>
          <t>FURADEIRA 65</t>
        </is>
      </c>
      <c r="H434" s="10" t="inlineStr">
        <is>
          <t>FURADEIRA 65</t>
        </is>
      </c>
      <c r="I434" s="9" t="inlineStr">
        <is>
          <t>FURADEIRA 65</t>
        </is>
      </c>
      <c r="J434" s="9" t="n">
        <v>80</v>
      </c>
      <c r="K434" s="10">
        <f>IF($E434="","",IFERROR(INDEX('01_Cad_Pecas'!$H$2:$H$5000,MATCH($E434,'01_Cad_Pecas'!$D$2:$D$5000,0)),IFERROR(INDEX('01_Cad_Pecas'!$H$2:$H$5000,MATCH(VALUE($E434),'01_Cad_Pecas'!$D$2:$D$5000,0)),"")))</f>
        <v/>
      </c>
      <c r="L434" s="10">
        <f>IF($E434="","",IFERROR(INDEX('01_Cad_Pecas'!$I$2:$I$5000,MATCH($E434,'01_Cad_Pecas'!$D$2:$D$5000,0)),IFERROR(INDEX('01_Cad_Pecas'!$I$2:$I$5000,MATCH(VALUE($E434),'01_Cad_Pecas'!$D$2:$D$5000,0)),"")))</f>
        <v/>
      </c>
      <c r="M434" s="10">
        <f>IF(OR($J434="",$L434=""),"",IF($K434="",0,$K434)+$J434*$L434)</f>
        <v/>
      </c>
      <c r="N434" s="10" t="n">
        <v>46197</v>
      </c>
      <c r="O434" s="9" t="n">
        <v>80</v>
      </c>
      <c r="P434" s="10" t="n"/>
      <c r="Q434" s="10" t="n"/>
      <c r="R434" s="10">
        <f>IF(AND($P434&lt;&gt;"",$Q434&lt;&gt;""),($Q434-$P434)*1440,IF(AND($O434&lt;&gt;"",$L434&lt;&gt;""),IF($K434="",0,$K434)+$O434*$L434,""))</f>
        <v/>
      </c>
      <c r="S434" s="10" t="n"/>
      <c r="T434" s="10">
        <f>IF(OR($J434="",$O434=""),"",$O434/$J434)</f>
        <v/>
      </c>
      <c r="U434" s="10" t="n"/>
      <c r="V434" s="10">
        <f>IF($A434="","",IF(AND($A434&lt;&gt;"",NOT(OR($U434="Concluído",$U434="Concluido")),TODAY()&gt;$A434),"SIM","NÃO"))</f>
        <v/>
      </c>
      <c r="W434" s="10">
        <f>IF(OR($A434="",$I434="",$M434=""),"",SUMIFS($M$2:M434,$I$2:I434,$I434,$A$2:A434,$A434)-$M434)</f>
        <v/>
      </c>
      <c r="X434" s="10">
        <f>IF(OR($A434="",$I434=""),"",SUMIFS($M$2:$M$4922,$I$2:$I$4922,$I434,$A$2:$A$4922,$A434))</f>
        <v/>
      </c>
      <c r="Y434" s="10">
        <f>IFERROR(VLOOKUP($I434,'02_Cad_Maquinas'!$B$2:$H$200,7,FALSE()),"")</f>
        <v/>
      </c>
      <c r="Z434" s="10">
        <f>IF(OR($X434="",$Y434=""),"",$Y434-$X434)</f>
        <v/>
      </c>
      <c r="AA434" s="11">
        <f>IF(OR($X434="",$Y434=""),"",$X434/$Y434)</f>
        <v/>
      </c>
      <c r="AB434" s="10" t="inlineStr">
        <is>
          <t>10176|FURADEIRA 65</t>
        </is>
      </c>
      <c r="AC434" s="10">
        <f>IF($B434="","","|"&amp;SUBSTITUTE(TRIM(SUBSTITUTE(SUBSTITUTE(SUBSTITUTE(SUBSTITUTE(SUBSTITUTE(SUBSTITUTE(SUBSTITUTE(SUBSTITUTE(SUBSTITUTE(SUBSTITUTE(SUBSTITUTE(SUBSTITUTE(SUBSTITUTE(SUBSTITUTE(TRIM($B434&amp;""),CHAR(10)," "),CHAR(13)," "),"."," "),";"," "),","," "),"/"," "),"+"," "),"-"," "),"  "," "),"  "," "),"  "," "),"  "," "),"  "," "),"  "," "))," ","|")&amp;"|")</f>
        <v/>
      </c>
      <c r="AD434" s="10">
        <f>TRIM($I434&amp;"")</f>
        <v/>
      </c>
    </row>
    <row r="435" ht="24" customHeight="1">
      <c r="A435" s="9" t="n">
        <v>46197</v>
      </c>
      <c r="B435" s="10" t="n">
        <v>10176</v>
      </c>
      <c r="C435" s="10" t="inlineStr">
        <is>
          <t>M/C 0630 (MULTIMOVEIS)</t>
        </is>
      </c>
      <c r="D435" s="10" t="inlineStr">
        <is>
          <t>FURADEIRA 65</t>
        </is>
      </c>
      <c r="E435" s="10" t="n">
        <v>30001202</v>
      </c>
      <c r="F435" s="10" t="inlineStr">
        <is>
          <t>PÉ FRONTAL 441X65(911)X25 MDF (16PÇS) - CAD PÉ INT</t>
        </is>
      </c>
      <c r="G435" s="10" t="inlineStr">
        <is>
          <t>FURADEIRA 65</t>
        </is>
      </c>
      <c r="H435" s="10" t="inlineStr">
        <is>
          <t>FURADEIRA 65</t>
        </is>
      </c>
      <c r="I435" s="9" t="inlineStr">
        <is>
          <t>FURADEIRA 65</t>
        </is>
      </c>
      <c r="J435" s="9" t="n">
        <v>476</v>
      </c>
      <c r="K435" s="10">
        <f>IF($E435="","",IFERROR(INDEX('01_Cad_Pecas'!$H$2:$H$5000,MATCH($E435,'01_Cad_Pecas'!$D$2:$D$5000,0)),IFERROR(INDEX('01_Cad_Pecas'!$H$2:$H$5000,MATCH(VALUE($E435),'01_Cad_Pecas'!$D$2:$D$5000,0)),"")))</f>
        <v/>
      </c>
      <c r="L435" s="10">
        <f>IF($E435="","",IFERROR(INDEX('01_Cad_Pecas'!$I$2:$I$5000,MATCH($E435,'01_Cad_Pecas'!$D$2:$D$5000,0)),IFERROR(INDEX('01_Cad_Pecas'!$I$2:$I$5000,MATCH(VALUE($E435),'01_Cad_Pecas'!$D$2:$D$5000,0)),"")))</f>
        <v/>
      </c>
      <c r="M435" s="10">
        <f>IF(OR($J435="",$L435=""),"",IF($K435="",0,$K435)+$J435*$L435)</f>
        <v/>
      </c>
      <c r="N435" s="10" t="n">
        <v>46197</v>
      </c>
      <c r="O435" s="9" t="n">
        <v>476</v>
      </c>
      <c r="P435" s="10" t="n"/>
      <c r="Q435" s="10" t="n"/>
      <c r="R435" s="10">
        <f>IF(AND($P435&lt;&gt;"",$Q435&lt;&gt;""),($Q435-$P435)*1440,IF(AND($O435&lt;&gt;"",$L435&lt;&gt;""),IF($K435="",0,$K435)+$O435*$L435,""))</f>
        <v/>
      </c>
      <c r="S435" s="10" t="n"/>
      <c r="T435" s="10">
        <f>IF(OR($J435="",$O435=""),"",$O435/$J435)</f>
        <v/>
      </c>
      <c r="U435" s="10" t="n"/>
      <c r="V435" s="10">
        <f>IF($A435="","",IF(AND($A435&lt;&gt;"",NOT(OR($U435="Concluído",$U435="Concluido")),TODAY()&gt;$A435),"SIM","NÃO"))</f>
        <v/>
      </c>
      <c r="W435" s="10">
        <f>IF(OR($A435="",$I435="",$M435=""),"",SUMIFS($M$2:M435,$I$2:I435,$I435,$A$2:A435,$A435)-$M435)</f>
        <v/>
      </c>
      <c r="X435" s="10">
        <f>IF(OR($A435="",$I435=""),"",SUMIFS($M$2:$M$4922,$I$2:$I$4922,$I435,$A$2:$A$4922,$A435))</f>
        <v/>
      </c>
      <c r="Y435" s="10">
        <f>IFERROR(VLOOKUP($I435,'02_Cad_Maquinas'!$B$2:$H$200,7,FALSE()),"")</f>
        <v/>
      </c>
      <c r="Z435" s="10">
        <f>IF(OR($X435="",$Y435=""),"",$Y435-$X435)</f>
        <v/>
      </c>
      <c r="AA435" s="11">
        <f>IF(OR($X435="",$Y435=""),"",$X435/$Y435)</f>
        <v/>
      </c>
      <c r="AB435" s="10" t="inlineStr">
        <is>
          <t>10176|FURADEIRA 65</t>
        </is>
      </c>
      <c r="AC435" s="10">
        <f>IF($B435="","","|"&amp;SUBSTITUTE(TRIM(SUBSTITUTE(SUBSTITUTE(SUBSTITUTE(SUBSTITUTE(SUBSTITUTE(SUBSTITUTE(SUBSTITUTE(SUBSTITUTE(SUBSTITUTE(SUBSTITUTE(SUBSTITUTE(SUBSTITUTE(SUBSTITUTE(SUBSTITUTE(TRIM($B435&amp;""),CHAR(10)," "),CHAR(13)," "),"."," "),";"," "),","," "),"/"," "),"+"," "),"-"," "),"  "," "),"  "," "),"  "," "),"  "," "),"  "," "),"  "," "))," ","|")&amp;"|")</f>
        <v/>
      </c>
      <c r="AD435" s="10">
        <f>TRIM($I435&amp;"")</f>
        <v/>
      </c>
    </row>
    <row r="436" ht="24" customHeight="1">
      <c r="A436" s="9" t="n">
        <v>46197</v>
      </c>
      <c r="B436" s="10" t="n">
        <v>10176</v>
      </c>
      <c r="C436" s="10" t="inlineStr">
        <is>
          <t>M/C 0630 (MULTIMOVEIS)</t>
        </is>
      </c>
      <c r="D436" s="10" t="inlineStr">
        <is>
          <t>FURADEIRA 65</t>
        </is>
      </c>
      <c r="E436" s="10" t="n">
        <v>30001301</v>
      </c>
      <c r="F436" s="10" t="inlineStr">
        <is>
          <t>PE TRASEIRO 920X65(911)X25 MDF (11PCS)- CAD PE INT</t>
        </is>
      </c>
      <c r="G436" s="10" t="inlineStr">
        <is>
          <t>FURADEIRA 65</t>
        </is>
      </c>
      <c r="H436" s="10" t="inlineStr">
        <is>
          <t>FURADEIRA 65</t>
        </is>
      </c>
      <c r="I436" s="9" t="inlineStr">
        <is>
          <t>FURADEIRA 65</t>
        </is>
      </c>
      <c r="J436" s="9" t="n">
        <v>396</v>
      </c>
      <c r="K436" s="10">
        <f>IF($E436="","",IFERROR(INDEX('01_Cad_Pecas'!$H$2:$H$5000,MATCH($E436,'01_Cad_Pecas'!$D$2:$D$5000,0)),IFERROR(INDEX('01_Cad_Pecas'!$H$2:$H$5000,MATCH(VALUE($E436),'01_Cad_Pecas'!$D$2:$D$5000,0)),"")))</f>
        <v/>
      </c>
      <c r="L436" s="10">
        <f>IF($E436="","",IFERROR(INDEX('01_Cad_Pecas'!$I$2:$I$5000,MATCH($E436,'01_Cad_Pecas'!$D$2:$D$5000,0)),IFERROR(INDEX('01_Cad_Pecas'!$I$2:$I$5000,MATCH(VALUE($E436),'01_Cad_Pecas'!$D$2:$D$5000,0)),"")))</f>
        <v/>
      </c>
      <c r="M436" s="10">
        <f>IF(OR($J436="",$L436=""),"",IF($K436="",0,$K436)+$J436*$L436)</f>
        <v/>
      </c>
      <c r="N436" s="10" t="n">
        <v>46197</v>
      </c>
      <c r="O436" s="9" t="n">
        <v>396</v>
      </c>
      <c r="P436" s="10" t="n"/>
      <c r="Q436" s="10" t="n"/>
      <c r="R436" s="10">
        <f>IF(AND($P436&lt;&gt;"",$Q436&lt;&gt;""),($Q436-$P436)*1440,IF(AND($O436&lt;&gt;"",$L436&lt;&gt;""),IF($K436="",0,$K436)+$O436*$L436,""))</f>
        <v/>
      </c>
      <c r="S436" s="10" t="n"/>
      <c r="T436" s="10">
        <f>IF(OR($J436="",$O436=""),"",$O436/$J436)</f>
        <v/>
      </c>
      <c r="U436" s="10" t="n"/>
      <c r="V436" s="10">
        <f>IF($A436="","",IF(AND($A436&lt;&gt;"",NOT(OR($U436="Concluído",$U436="Concluido")),TODAY()&gt;$A436),"SIM","NÃO"))</f>
        <v/>
      </c>
      <c r="W436" s="10">
        <f>IF(OR($A436="",$I436="",$M436=""),"",SUMIFS($M$2:M436,$I$2:I436,$I436,$A$2:A436,$A436)-$M436)</f>
        <v/>
      </c>
      <c r="X436" s="10">
        <f>IF(OR($A436="",$I436=""),"",SUMIFS($M$2:$M$4922,$I$2:$I$4922,$I436,$A$2:$A$4922,$A436))</f>
        <v/>
      </c>
      <c r="Y436" s="10">
        <f>IFERROR(VLOOKUP($I436,'02_Cad_Maquinas'!$B$2:$H$200,7,FALSE()),"")</f>
        <v/>
      </c>
      <c r="Z436" s="10">
        <f>IF(OR($X436="",$Y436=""),"",$Y436-$X436)</f>
        <v/>
      </c>
      <c r="AA436" s="11">
        <f>IF(OR($X436="",$Y436=""),"",$X436/$Y436)</f>
        <v/>
      </c>
      <c r="AB436" s="10" t="inlineStr">
        <is>
          <t>10176|FURADEIRA 65</t>
        </is>
      </c>
      <c r="AC436" s="10">
        <f>IF($B436="","","|"&amp;SUBSTITUTE(TRIM(SUBSTITUTE(SUBSTITUTE(SUBSTITUTE(SUBSTITUTE(SUBSTITUTE(SUBSTITUTE(SUBSTITUTE(SUBSTITUTE(SUBSTITUTE(SUBSTITUTE(SUBSTITUTE(SUBSTITUTE(SUBSTITUTE(SUBSTITUTE(TRIM($B436&amp;""),CHAR(10)," "),CHAR(13)," "),"."," "),";"," "),","," "),"/"," "),"+"," "),"-"," "),"  "," "),"  "," "),"  "," "),"  "," "),"  "," "),"  "," "))," ","|")&amp;"|")</f>
        <v/>
      </c>
      <c r="AD436" s="10">
        <f>TRIM($I436&amp;"")</f>
        <v/>
      </c>
    </row>
    <row r="437" ht="36" customHeight="1">
      <c r="A437" s="9" t="n">
        <v>46198</v>
      </c>
      <c r="B437" s="10" t="n">
        <v>10163.10147</v>
      </c>
      <c r="C437" s="10" t="inlineStr">
        <is>
          <t>33751 MULTIMOVEIS ESPORTAÇÃO</t>
        </is>
      </c>
      <c r="D437" s="10" t="inlineStr">
        <is>
          <t>FURADEIRA 65</t>
        </is>
      </c>
      <c r="E437" s="10" t="n">
        <v>30001309</v>
      </c>
      <c r="F437" s="10" t="inlineStr">
        <is>
          <t>TRA CENTR 360X56(911)X25 MDP (14PCS) - PE INTEIRO</t>
        </is>
      </c>
      <c r="G437" s="10" t="inlineStr">
        <is>
          <t>FURADEIRA 65</t>
        </is>
      </c>
      <c r="H437" s="10" t="inlineStr">
        <is>
          <t>FURADEIRA 65</t>
        </is>
      </c>
      <c r="I437" s="9" t="inlineStr">
        <is>
          <t>FURADEIRA 65</t>
        </is>
      </c>
      <c r="J437" s="9" t="n">
        <v>380</v>
      </c>
      <c r="K437" s="10">
        <f>IF($E437="","",IFERROR(INDEX('01_Cad_Pecas'!$H$2:$H$5000,MATCH($E437,'01_Cad_Pecas'!$D$2:$D$5000,0)),IFERROR(INDEX('01_Cad_Pecas'!$H$2:$H$5000,MATCH(VALUE($E437),'01_Cad_Pecas'!$D$2:$D$5000,0)),"")))</f>
        <v/>
      </c>
      <c r="L437" s="10">
        <f>IF($E437="","",IFERROR(INDEX('01_Cad_Pecas'!$I$2:$I$5000,MATCH($E437,'01_Cad_Pecas'!$D$2:$D$5000,0)),IFERROR(INDEX('01_Cad_Pecas'!$I$2:$I$5000,MATCH(VALUE($E437),'01_Cad_Pecas'!$D$2:$D$5000,0)),"")))</f>
        <v/>
      </c>
      <c r="M437" s="10">
        <f>IF(OR($J437="",$L437=""),"",IF($K437="",0,$K437)+$J437*$L437)</f>
        <v/>
      </c>
      <c r="N437" s="10" t="n">
        <v>46197</v>
      </c>
      <c r="O437" s="9" t="n">
        <v>380</v>
      </c>
      <c r="P437" s="10" t="n"/>
      <c r="Q437" s="10" t="n"/>
      <c r="R437" s="10">
        <f>IF(AND($P437&lt;&gt;"",$Q437&lt;&gt;""),($Q437-$P437)*1440,IF(AND($O437&lt;&gt;"",$L437&lt;&gt;""),IF($K437="",0,$K437)+$O437*$L437,""))</f>
        <v/>
      </c>
      <c r="S437" s="10" t="n"/>
      <c r="T437" s="10">
        <f>IF(OR($J437="",$O437=""),"",$O437/$J437)</f>
        <v/>
      </c>
      <c r="U437" s="10" t="n"/>
      <c r="V437" s="10">
        <f>IF($A437="","",IF(AND($A437&lt;&gt;"",NOT(OR($U437="Concluído",$U437="Concluido")),TODAY()&gt;$A437),"SIM","NÃO"))</f>
        <v/>
      </c>
      <c r="W437" s="10">
        <f>IF(OR($A437="",$I437="",$M437=""),"",SUMIFS($M$2:M437,$I$2:I437,$I437,$A$2:A437,$A437)-$M437)</f>
        <v/>
      </c>
      <c r="X437" s="10">
        <f>IF(OR($A437="",$I437=""),"",SUMIFS($M$2:$M$4922,$I$2:$I$4922,$I437,$A$2:$A$4922,$A437))</f>
        <v/>
      </c>
      <c r="Y437" s="10">
        <f>IFERROR(VLOOKUP($I437,'02_Cad_Maquinas'!$B$2:$H$200,7,FALSE()),"")</f>
        <v/>
      </c>
      <c r="Z437" s="10">
        <f>IF(OR($X437="",$Y437=""),"",$Y437-$X437)</f>
        <v/>
      </c>
      <c r="AA437" s="11">
        <f>IF(OR($X437="",$Y437=""),"",$X437/$Y437)</f>
        <v/>
      </c>
      <c r="AB437" s="10" t="inlineStr">
        <is>
          <t>10163.10147|FURADEIRA 65</t>
        </is>
      </c>
      <c r="AC437" s="10">
        <f>IF($B437="","","|"&amp;SUBSTITUTE(TRIM(SUBSTITUTE(SUBSTITUTE(SUBSTITUTE(SUBSTITUTE(SUBSTITUTE(SUBSTITUTE(SUBSTITUTE(SUBSTITUTE(SUBSTITUTE(SUBSTITUTE(SUBSTITUTE(SUBSTITUTE(SUBSTITUTE(SUBSTITUTE(TRIM($B437&amp;""),CHAR(10)," "),CHAR(13)," "),"."," "),";"," "),","," "),"/"," "),"+"," "),"-"," "),"  "," "),"  "," "),"  "," "),"  "," "),"  "," "),"  "," "))," ","|")&amp;"|")</f>
        <v/>
      </c>
      <c r="AD437" s="10">
        <f>TRIM($I437&amp;"")</f>
        <v/>
      </c>
    </row>
    <row r="438" ht="36" customHeight="1">
      <c r="A438" s="9" t="n">
        <v>46198</v>
      </c>
      <c r="B438" s="10" t="n">
        <v>10163.10147</v>
      </c>
      <c r="C438" s="10" t="inlineStr">
        <is>
          <t>33751 MULTIMOVEIS ESPORTAÇÃO</t>
        </is>
      </c>
      <c r="D438" s="10" t="inlineStr">
        <is>
          <t>FURADEIRA 65</t>
        </is>
      </c>
      <c r="E438" s="10" t="n">
        <v>30001202</v>
      </c>
      <c r="F438" s="10" t="inlineStr">
        <is>
          <t>PÉ FRONTAL 441X65(911)X25 MDF (16PÇS) - CAD PÉ INT</t>
        </is>
      </c>
      <c r="G438" s="10" t="inlineStr">
        <is>
          <t>FURADEIRA 65</t>
        </is>
      </c>
      <c r="H438" s="10" t="inlineStr">
        <is>
          <t>FURADEIRA 65</t>
        </is>
      </c>
      <c r="I438" s="9" t="inlineStr">
        <is>
          <t>FURADEIRA 65</t>
        </is>
      </c>
      <c r="J438" s="9" t="n">
        <v>760</v>
      </c>
      <c r="K438" s="10">
        <f>IF($E438="","",IFERROR(INDEX('01_Cad_Pecas'!$H$2:$H$5000,MATCH($E438,'01_Cad_Pecas'!$D$2:$D$5000,0)),IFERROR(INDEX('01_Cad_Pecas'!$H$2:$H$5000,MATCH(VALUE($E438),'01_Cad_Pecas'!$D$2:$D$5000,0)),"")))</f>
        <v/>
      </c>
      <c r="L438" s="10">
        <f>IF($E438="","",IFERROR(INDEX('01_Cad_Pecas'!$I$2:$I$5000,MATCH($E438,'01_Cad_Pecas'!$D$2:$D$5000,0)),IFERROR(INDEX('01_Cad_Pecas'!$I$2:$I$5000,MATCH(VALUE($E438),'01_Cad_Pecas'!$D$2:$D$5000,0)),"")))</f>
        <v/>
      </c>
      <c r="M438" s="10">
        <f>IF(OR($J438="",$L438=""),"",IF($K438="",0,$K438)+$J438*$L438)</f>
        <v/>
      </c>
      <c r="N438" s="10" t="n">
        <v>46197</v>
      </c>
      <c r="O438" s="9" t="n">
        <v>760</v>
      </c>
      <c r="P438" s="10" t="n"/>
      <c r="Q438" s="10" t="n"/>
      <c r="R438" s="10">
        <f>IF(AND($P438&lt;&gt;"",$Q438&lt;&gt;""),($Q438-$P438)*1440,IF(AND($O438&lt;&gt;"",$L438&lt;&gt;""),IF($K438="",0,$K438)+$O438*$L438,""))</f>
        <v/>
      </c>
      <c r="S438" s="10" t="n"/>
      <c r="T438" s="10">
        <f>IF(OR($J438="",$O438=""),"",$O438/$J438)</f>
        <v/>
      </c>
      <c r="U438" s="10" t="n"/>
      <c r="V438" s="10">
        <f>IF($A438="","",IF(AND($A438&lt;&gt;"",NOT(OR($U438="Concluído",$U438="Concluido")),TODAY()&gt;$A438),"SIM","NÃO"))</f>
        <v/>
      </c>
      <c r="W438" s="10">
        <f>IF(OR($A438="",$I438="",$M438=""),"",SUMIFS($M$2:M438,$I$2:I438,$I438,$A$2:A438,$A438)-$M438)</f>
        <v/>
      </c>
      <c r="X438" s="10">
        <f>IF(OR($A438="",$I438=""),"",SUMIFS($M$2:$M$4922,$I$2:$I$4922,$I438,$A$2:$A$4922,$A438))</f>
        <v/>
      </c>
      <c r="Y438" s="10">
        <f>IFERROR(VLOOKUP($I438,'02_Cad_Maquinas'!$B$2:$H$200,7,FALSE()),"")</f>
        <v/>
      </c>
      <c r="Z438" s="10">
        <f>IF(OR($X438="",$Y438=""),"",$Y438-$X438)</f>
        <v/>
      </c>
      <c r="AA438" s="11">
        <f>IF(OR($X438="",$Y438=""),"",$X438/$Y438)</f>
        <v/>
      </c>
      <c r="AB438" s="10" t="inlineStr">
        <is>
          <t>10163.10147|FURADEIRA 65</t>
        </is>
      </c>
      <c r="AC438" s="10">
        <f>IF($B438="","","|"&amp;SUBSTITUTE(TRIM(SUBSTITUTE(SUBSTITUTE(SUBSTITUTE(SUBSTITUTE(SUBSTITUTE(SUBSTITUTE(SUBSTITUTE(SUBSTITUTE(SUBSTITUTE(SUBSTITUTE(SUBSTITUTE(SUBSTITUTE(SUBSTITUTE(SUBSTITUTE(TRIM($B438&amp;""),CHAR(10)," "),CHAR(13)," "),"."," "),";"," "),","," "),"/"," "),"+"," "),"-"," "),"  "," "),"  "," "),"  "," "),"  "," "),"  "," "),"  "," "))," ","|")&amp;"|")</f>
        <v/>
      </c>
      <c r="AD438" s="10">
        <f>TRIM($I438&amp;"")</f>
        <v/>
      </c>
    </row>
    <row r="439" ht="36" customHeight="1">
      <c r="A439" s="9" t="n">
        <v>46198</v>
      </c>
      <c r="B439" s="10" t="n">
        <v>10163.10147</v>
      </c>
      <c r="C439" s="10" t="inlineStr">
        <is>
          <t>33751 MULTIMOVEIS ESPORTAÇÃO</t>
        </is>
      </c>
      <c r="D439" s="10" t="inlineStr">
        <is>
          <t>FURADEIRA 65</t>
        </is>
      </c>
      <c r="E439" s="10" t="n">
        <v>30001301</v>
      </c>
      <c r="F439" s="10" t="inlineStr">
        <is>
          <t>PE TRASEIRO 920X65(911)X25 MDF (11PCS)- CAD PE INT</t>
        </is>
      </c>
      <c r="G439" s="10" t="inlineStr">
        <is>
          <t>FURADEIRA 65</t>
        </is>
      </c>
      <c r="H439" s="10" t="inlineStr">
        <is>
          <t>FURADEIRA 65</t>
        </is>
      </c>
      <c r="I439" s="9" t="inlineStr">
        <is>
          <t>FURADEIRA 65</t>
        </is>
      </c>
      <c r="J439" s="9" t="n">
        <v>760</v>
      </c>
      <c r="K439" s="10">
        <f>IF($E439="","",IFERROR(INDEX('01_Cad_Pecas'!$H$2:$H$5000,MATCH($E439,'01_Cad_Pecas'!$D$2:$D$5000,0)),IFERROR(INDEX('01_Cad_Pecas'!$H$2:$H$5000,MATCH(VALUE($E439),'01_Cad_Pecas'!$D$2:$D$5000,0)),"")))</f>
        <v/>
      </c>
      <c r="L439" s="10">
        <f>IF($E439="","",IFERROR(INDEX('01_Cad_Pecas'!$I$2:$I$5000,MATCH($E439,'01_Cad_Pecas'!$D$2:$D$5000,0)),IFERROR(INDEX('01_Cad_Pecas'!$I$2:$I$5000,MATCH(VALUE($E439),'01_Cad_Pecas'!$D$2:$D$5000,0)),"")))</f>
        <v/>
      </c>
      <c r="M439" s="10">
        <f>IF(OR($J439="",$L439=""),"",IF($K439="",0,$K439)+$J439*$L439)</f>
        <v/>
      </c>
      <c r="N439" s="10" t="n">
        <v>46197</v>
      </c>
      <c r="O439" s="9" t="n">
        <v>760</v>
      </c>
      <c r="P439" s="10" t="n"/>
      <c r="Q439" s="10" t="n"/>
      <c r="R439" s="10">
        <f>IF(AND($P439&lt;&gt;"",$Q439&lt;&gt;""),($Q439-$P439)*1440,IF(AND($O439&lt;&gt;"",$L439&lt;&gt;""),IF($K439="",0,$K439)+$O439*$L439,""))</f>
        <v/>
      </c>
      <c r="S439" s="10" t="n"/>
      <c r="T439" s="10">
        <f>IF(OR($J439="",$O439=""),"",$O439/$J439)</f>
        <v/>
      </c>
      <c r="U439" s="10" t="n"/>
      <c r="V439" s="10">
        <f>IF($A439="","",IF(AND($A439&lt;&gt;"",NOT(OR($U439="Concluído",$U439="Concluido")),TODAY()&gt;$A439),"SIM","NÃO"))</f>
        <v/>
      </c>
      <c r="W439" s="10">
        <f>IF(OR($A439="",$I439="",$M439=""),"",SUMIFS($M$2:M439,$I$2:I439,$I439,$A$2:A439,$A439)-$M439)</f>
        <v/>
      </c>
      <c r="X439" s="10">
        <f>IF(OR($A439="",$I439=""),"",SUMIFS($M$2:$M$4922,$I$2:$I$4922,$I439,$A$2:$A$4922,$A439))</f>
        <v/>
      </c>
      <c r="Y439" s="10">
        <f>IFERROR(VLOOKUP($I439,'02_Cad_Maquinas'!$B$2:$H$200,7,FALSE()),"")</f>
        <v/>
      </c>
      <c r="Z439" s="10">
        <f>IF(OR($X439="",$Y439=""),"",$Y439-$X439)</f>
        <v/>
      </c>
      <c r="AA439" s="11">
        <f>IF(OR($X439="",$Y439=""),"",$X439/$Y439)</f>
        <v/>
      </c>
      <c r="AB439" s="10" t="inlineStr">
        <is>
          <t>10163.10147|FURADEIRA 65</t>
        </is>
      </c>
      <c r="AC439" s="10">
        <f>IF($B439="","","|"&amp;SUBSTITUTE(TRIM(SUBSTITUTE(SUBSTITUTE(SUBSTITUTE(SUBSTITUTE(SUBSTITUTE(SUBSTITUTE(SUBSTITUTE(SUBSTITUTE(SUBSTITUTE(SUBSTITUTE(SUBSTITUTE(SUBSTITUTE(SUBSTITUTE(SUBSTITUTE(TRIM($B439&amp;""),CHAR(10)," "),CHAR(13)," "),"."," "),";"," "),","," "),"/"," "),"+"," "),"-"," "),"  "," "),"  "," "),"  "," "),"  "," "),"  "," "),"  "," "))," ","|")&amp;"|")</f>
        <v/>
      </c>
      <c r="AD439" s="10">
        <f>TRIM($I439&amp;"")</f>
        <v/>
      </c>
    </row>
    <row r="440" ht="24" customHeight="1">
      <c r="A440" s="9" t="n">
        <v>46199</v>
      </c>
      <c r="B440" s="10" t="n">
        <v>10179</v>
      </c>
      <c r="C440" s="10" t="n"/>
      <c r="D440" s="10" t="inlineStr">
        <is>
          <t>FURADEIRA 65</t>
        </is>
      </c>
      <c r="E440" s="10" t="n">
        <v>30001309</v>
      </c>
      <c r="F440" s="10" t="inlineStr">
        <is>
          <t>TRA CENTR 360X56(911)X25 MDP (14PCS) - PE INTEIRO</t>
        </is>
      </c>
      <c r="G440" s="10" t="inlineStr">
        <is>
          <t>FURADEIRA 65</t>
        </is>
      </c>
      <c r="H440" s="10" t="inlineStr">
        <is>
          <t>FURADEIRA 65</t>
        </is>
      </c>
      <c r="I440" s="10" t="inlineStr">
        <is>
          <t>FURADEIRA 65</t>
        </is>
      </c>
      <c r="J440" s="9" t="n">
        <v>632</v>
      </c>
      <c r="K440" s="10">
        <f>IF($E440="","",IFERROR(INDEX('01_Cad_Pecas'!$H$2:$H$5000,MATCH($E440,'01_Cad_Pecas'!$D$2:$D$5000,0)),IFERROR(INDEX('01_Cad_Pecas'!$H$2:$H$5000,MATCH(VALUE($E440),'01_Cad_Pecas'!$D$2:$D$5000,0)),"")))</f>
        <v/>
      </c>
      <c r="L440" s="10">
        <f>IF($E440="","",IFERROR(INDEX('01_Cad_Pecas'!$I$2:$I$5000,MATCH($E440,'01_Cad_Pecas'!$D$2:$D$5000,0)),IFERROR(INDEX('01_Cad_Pecas'!$I$2:$I$5000,MATCH(VALUE($E440),'01_Cad_Pecas'!$D$2:$D$5000,0)),"")))</f>
        <v/>
      </c>
      <c r="M440" s="10">
        <f>IF(OR($J440="",$L440=""),"",IF($K440="",0,$K440)+$J440*$L440)</f>
        <v/>
      </c>
      <c r="N440" s="10" t="n">
        <v>46199</v>
      </c>
      <c r="O440" s="9" t="n">
        <v>632</v>
      </c>
      <c r="P440" s="10" t="n"/>
      <c r="Q440" s="10" t="n"/>
      <c r="R440" s="10">
        <f>IF(AND($P440&lt;&gt;"",$Q440&lt;&gt;""),($Q440-$P440)*1440,IF(AND($O440&lt;&gt;"",$L440&lt;&gt;""),IF($K440="",0,$K440)+$O440*$L440,""))</f>
        <v/>
      </c>
      <c r="S440" s="10" t="n"/>
      <c r="T440" s="10">
        <f>IF(OR($J440="",$O440=""),"",$O440/$J440)</f>
        <v/>
      </c>
      <c r="U440" s="10" t="n"/>
      <c r="V440" s="10">
        <f>IF($A440="","",IF(AND($A440&lt;&gt;"",NOT(OR($U440="Concluído",$U440="Concluido")),TODAY()&gt;$A440),"SIM","NÃO"))</f>
        <v/>
      </c>
      <c r="W440" s="10">
        <f>IF(OR($A440="",$I440="",$M440=""),"",SUMIFS($M$2:M440,$I$2:I440,$I440,$A$2:A440,$A440)-$M440)</f>
        <v/>
      </c>
      <c r="X440" s="10">
        <f>IF(OR($A440="",$I440=""),"",SUMIFS($M$2:$M$4922,$I$2:$I$4922,$I440,$A$2:$A$4922,$A440))</f>
        <v/>
      </c>
      <c r="Y440" s="10">
        <f>IFERROR(VLOOKUP($I440,'02_Cad_Maquinas'!$B$2:$H$200,7,FALSE()),"")</f>
        <v/>
      </c>
      <c r="Z440" s="10">
        <f>IF(OR($X440="",$Y440=""),"",$Y440-$X440)</f>
        <v/>
      </c>
      <c r="AA440" s="11">
        <f>IF(OR($X440="",$Y440=""),"",$X440/$Y440)</f>
        <v/>
      </c>
      <c r="AB440" s="10" t="n"/>
      <c r="AC440" s="10">
        <f>IF($B440="","","|"&amp;SUBSTITUTE(TRIM(SUBSTITUTE(SUBSTITUTE(SUBSTITUTE(SUBSTITUTE(SUBSTITUTE(SUBSTITUTE(SUBSTITUTE(SUBSTITUTE(SUBSTITUTE(SUBSTITUTE(SUBSTITUTE(SUBSTITUTE(SUBSTITUTE(SUBSTITUTE(TRIM($B440&amp;""),CHAR(10)," "),CHAR(13)," "),"."," "),";"," "),","," "),"/"," "),"+"," "),"-"," "),"  "," "),"  "," "),"  "," "),"  "," "),"  "," "),"  "," "))," ","|")&amp;"|")</f>
        <v/>
      </c>
      <c r="AD440" s="10">
        <f>TRIM($I440&amp;"")</f>
        <v/>
      </c>
    </row>
    <row r="441" ht="24" customHeight="1">
      <c r="A441" s="9" t="n">
        <v>46199</v>
      </c>
      <c r="B441" s="10" t="n">
        <v>10179</v>
      </c>
      <c r="C441" s="10" t="n"/>
      <c r="D441" s="10" t="inlineStr">
        <is>
          <t>FURADEIRA 65</t>
        </is>
      </c>
      <c r="E441" s="10" t="n">
        <v>30001322</v>
      </c>
      <c r="F441" s="10" t="inlineStr">
        <is>
          <t>TRA CENT 360X56(911)X25 MDP (14PÇS) - PÉ INT MILÃO</t>
        </is>
      </c>
      <c r="G441" s="10" t="inlineStr">
        <is>
          <t>FURADEIRA 65</t>
        </is>
      </c>
      <c r="H441" s="10" t="inlineStr">
        <is>
          <t>FURADEIRA 65</t>
        </is>
      </c>
      <c r="I441" s="10" t="inlineStr">
        <is>
          <t>FURADEIRA 65</t>
        </is>
      </c>
      <c r="J441" s="9" t="n">
        <v>6</v>
      </c>
      <c r="K441" s="10">
        <f>IF($E441="","",IFERROR(INDEX('01_Cad_Pecas'!$H$2:$H$5000,MATCH($E441,'01_Cad_Pecas'!$D$2:$D$5000,0)),IFERROR(INDEX('01_Cad_Pecas'!$H$2:$H$5000,MATCH(VALUE($E441),'01_Cad_Pecas'!$D$2:$D$5000,0)),"")))</f>
        <v/>
      </c>
      <c r="L441" s="10">
        <f>IF($E441="","",IFERROR(INDEX('01_Cad_Pecas'!$I$2:$I$5000,MATCH($E441,'01_Cad_Pecas'!$D$2:$D$5000,0)),IFERROR(INDEX('01_Cad_Pecas'!$I$2:$I$5000,MATCH(VALUE($E441),'01_Cad_Pecas'!$D$2:$D$5000,0)),"")))</f>
        <v/>
      </c>
      <c r="M441" s="10">
        <f>IF(OR($J441="",$L441=""),"",IF($K441="",0,$K441)+$J441*$L441)</f>
        <v/>
      </c>
      <c r="N441" s="10" t="n">
        <v>46199</v>
      </c>
      <c r="O441" s="9" t="n">
        <v>6</v>
      </c>
      <c r="P441" s="10" t="n"/>
      <c r="Q441" s="10" t="n"/>
      <c r="R441" s="10">
        <f>IF(AND($P441&lt;&gt;"",$Q441&lt;&gt;""),($Q441-$P441)*1440,IF(AND($O441&lt;&gt;"",$L441&lt;&gt;""),IF($K441="",0,$K441)+$O441*$L441,""))</f>
        <v/>
      </c>
      <c r="S441" s="10" t="n"/>
      <c r="T441" s="10">
        <f>IF(OR($J441="",$O441=""),"",$O441/$J441)</f>
        <v/>
      </c>
      <c r="U441" s="10" t="n"/>
      <c r="V441" s="10">
        <f>IF($A441="","",IF(AND($A441&lt;&gt;"",NOT(OR($U441="Concluído",$U441="Concluido")),TODAY()&gt;$A441),"SIM","NÃO"))</f>
        <v/>
      </c>
      <c r="W441" s="10">
        <f>IF(OR($A441="",$I441="",$M441=""),"",SUMIFS($M$2:M441,$I$2:I441,$I441,$A$2:A441,$A441)-$M441)</f>
        <v/>
      </c>
      <c r="X441" s="10">
        <f>IF(OR($A441="",$I441=""),"",SUMIFS($M$2:$M$4922,$I$2:$I$4922,$I441,$A$2:$A$4922,$A441))</f>
        <v/>
      </c>
      <c r="Y441" s="10">
        <f>IFERROR(VLOOKUP($I441,'02_Cad_Maquinas'!$B$2:$H$200,7,FALSE()),"")</f>
        <v/>
      </c>
      <c r="Z441" s="10">
        <f>IF(OR($X441="",$Y441=""),"",$Y441-$X441)</f>
        <v/>
      </c>
      <c r="AA441" s="11">
        <f>IF(OR($X441="",$Y441=""),"",$X441/$Y441)</f>
        <v/>
      </c>
      <c r="AB441" s="10" t="n"/>
      <c r="AC441" s="10">
        <f>IF($B441="","","|"&amp;SUBSTITUTE(TRIM(SUBSTITUTE(SUBSTITUTE(SUBSTITUTE(SUBSTITUTE(SUBSTITUTE(SUBSTITUTE(SUBSTITUTE(SUBSTITUTE(SUBSTITUTE(SUBSTITUTE(SUBSTITUTE(SUBSTITUTE(SUBSTITUTE(SUBSTITUTE(TRIM($B441&amp;""),CHAR(10)," "),CHAR(13)," "),"."," "),";"," "),","," "),"/"," "),"+"," "),"-"," "),"  "," "),"  "," "),"  "," "),"  "," "),"  "," "),"  "," "))," ","|")&amp;"|")</f>
        <v/>
      </c>
      <c r="AD441" s="10">
        <f>TRIM($I441&amp;"")</f>
        <v/>
      </c>
    </row>
    <row r="442" ht="24" customHeight="1">
      <c r="A442" s="9" t="n">
        <v>46199</v>
      </c>
      <c r="B442" s="10" t="n">
        <v>10179</v>
      </c>
      <c r="C442" s="10" t="n"/>
      <c r="D442" s="10" t="inlineStr">
        <is>
          <t>FURADEIRA 65</t>
        </is>
      </c>
      <c r="E442" s="10" t="n">
        <v>30001201</v>
      </c>
      <c r="F442" s="10" t="inlineStr">
        <is>
          <t>PE TRASEIRO 980X65(911)X25 MDF (11PCS)- CAD PE INT</t>
        </is>
      </c>
      <c r="G442" s="10" t="inlineStr">
        <is>
          <t>FURADEIRA 65</t>
        </is>
      </c>
      <c r="H442" s="10" t="inlineStr">
        <is>
          <t>FURADEIRA 65</t>
        </is>
      </c>
      <c r="I442" s="10" t="inlineStr">
        <is>
          <t>FURADEIRA 65</t>
        </is>
      </c>
      <c r="J442" s="9" t="n">
        <v>24</v>
      </c>
      <c r="K442" s="10">
        <f>IF($E442="","",IFERROR(INDEX('01_Cad_Pecas'!$H$2:$H$5000,MATCH($E442,'01_Cad_Pecas'!$D$2:$D$5000,0)),IFERROR(INDEX('01_Cad_Pecas'!$H$2:$H$5000,MATCH(VALUE($E442),'01_Cad_Pecas'!$D$2:$D$5000,0)),"")))</f>
        <v/>
      </c>
      <c r="L442" s="10">
        <f>IF($E442="","",IFERROR(INDEX('01_Cad_Pecas'!$I$2:$I$5000,MATCH($E442,'01_Cad_Pecas'!$D$2:$D$5000,0)),IFERROR(INDEX('01_Cad_Pecas'!$I$2:$I$5000,MATCH(VALUE($E442),'01_Cad_Pecas'!$D$2:$D$5000,0)),"")))</f>
        <v/>
      </c>
      <c r="M442" s="10">
        <f>IF(OR($J442="",$L442=""),"",IF($K442="",0,$K442)+$J442*$L442)</f>
        <v/>
      </c>
      <c r="N442" s="10" t="n">
        <v>46199</v>
      </c>
      <c r="O442" s="9" t="n">
        <v>24</v>
      </c>
      <c r="P442" s="10" t="n"/>
      <c r="Q442" s="10" t="n"/>
      <c r="R442" s="10">
        <f>IF(AND($P442&lt;&gt;"",$Q442&lt;&gt;""),($Q442-$P442)*1440,IF(AND($O442&lt;&gt;"",$L442&lt;&gt;""),IF($K442="",0,$K442)+$O442*$L442,""))</f>
        <v/>
      </c>
      <c r="S442" s="10" t="n"/>
      <c r="T442" s="10">
        <f>IF(OR($J442="",$O442=""),"",$O442/$J442)</f>
        <v/>
      </c>
      <c r="U442" s="10" t="n"/>
      <c r="V442" s="10">
        <f>IF($A442="","",IF(AND($A442&lt;&gt;"",NOT(OR($U442="Concluído",$U442="Concluido")),TODAY()&gt;$A442),"SIM","NÃO"))</f>
        <v/>
      </c>
      <c r="W442" s="10">
        <f>IF(OR($A442="",$I442="",$M442=""),"",SUMIFS($M$2:M442,$I$2:I442,$I442,$A$2:A442,$A442)-$M442)</f>
        <v/>
      </c>
      <c r="X442" s="10">
        <f>IF(OR($A442="",$I442=""),"",SUMIFS($M$2:$M$4922,$I$2:$I$4922,$I442,$A$2:$A$4922,$A442))</f>
        <v/>
      </c>
      <c r="Y442" s="10">
        <f>IFERROR(VLOOKUP($I442,'02_Cad_Maquinas'!$B$2:$H$200,7,FALSE()),"")</f>
        <v/>
      </c>
      <c r="Z442" s="10">
        <f>IF(OR($X442="",$Y442=""),"",$Y442-$X442)</f>
        <v/>
      </c>
      <c r="AA442" s="11">
        <f>IF(OR($X442="",$Y442=""),"",$X442/$Y442)</f>
        <v/>
      </c>
      <c r="AB442" s="10" t="n"/>
      <c r="AC442" s="10">
        <f>IF($B442="","","|"&amp;SUBSTITUTE(TRIM(SUBSTITUTE(SUBSTITUTE(SUBSTITUTE(SUBSTITUTE(SUBSTITUTE(SUBSTITUTE(SUBSTITUTE(SUBSTITUTE(SUBSTITUTE(SUBSTITUTE(SUBSTITUTE(SUBSTITUTE(SUBSTITUTE(SUBSTITUTE(TRIM($B442&amp;""),CHAR(10)," "),CHAR(13)," "),"."," "),";"," "),","," "),"/"," "),"+"," "),"-"," "),"  "," "),"  "," "),"  "," "),"  "," "),"  "," "),"  "," "))," ","|")&amp;"|")</f>
        <v/>
      </c>
      <c r="AD442" s="10">
        <f>TRIM($I442&amp;"")</f>
        <v/>
      </c>
    </row>
    <row r="443" ht="24" customHeight="1">
      <c r="A443" s="9" t="n">
        <v>46199</v>
      </c>
      <c r="B443" s="10" t="n">
        <v>10179</v>
      </c>
      <c r="C443" s="10" t="n"/>
      <c r="D443" s="10" t="inlineStr">
        <is>
          <t>FURADEIRA 65</t>
        </is>
      </c>
      <c r="E443" s="10" t="n">
        <v>30001202</v>
      </c>
      <c r="F443" s="10" t="inlineStr">
        <is>
          <t>PÉ FRONTAL 441X65(911)X25 MDF (16PÇS) - CAD PÉ INT</t>
        </is>
      </c>
      <c r="G443" s="10" t="inlineStr">
        <is>
          <t>FURADEIRA 65</t>
        </is>
      </c>
      <c r="H443" s="10" t="inlineStr">
        <is>
          <t>FURADEIRA 65</t>
        </is>
      </c>
      <c r="I443" s="10" t="inlineStr">
        <is>
          <t>FURADEIRA 65</t>
        </is>
      </c>
      <c r="J443" s="9" t="n">
        <v>1336</v>
      </c>
      <c r="K443" s="10">
        <f>IF($E443="","",IFERROR(INDEX('01_Cad_Pecas'!$H$2:$H$5000,MATCH($E443,'01_Cad_Pecas'!$D$2:$D$5000,0)),IFERROR(INDEX('01_Cad_Pecas'!$H$2:$H$5000,MATCH(VALUE($E443),'01_Cad_Pecas'!$D$2:$D$5000,0)),"")))</f>
        <v/>
      </c>
      <c r="L443" s="10">
        <f>IF($E443="","",IFERROR(INDEX('01_Cad_Pecas'!$I$2:$I$5000,MATCH($E443,'01_Cad_Pecas'!$D$2:$D$5000,0)),IFERROR(INDEX('01_Cad_Pecas'!$I$2:$I$5000,MATCH(VALUE($E443),'01_Cad_Pecas'!$D$2:$D$5000,0)),"")))</f>
        <v/>
      </c>
      <c r="M443" s="10">
        <f>IF(OR($J443="",$L443=""),"",IF($K443="",0,$K443)+$J443*$L443)</f>
        <v/>
      </c>
      <c r="N443" s="10" t="n">
        <v>46199</v>
      </c>
      <c r="O443" s="9" t="n">
        <v>1336</v>
      </c>
      <c r="P443" s="10" t="n"/>
      <c r="Q443" s="10" t="n"/>
      <c r="R443" s="10">
        <f>IF(AND($P443&lt;&gt;"",$Q443&lt;&gt;""),($Q443-$P443)*1440,IF(AND($O443&lt;&gt;"",$L443&lt;&gt;""),IF($K443="",0,$K443)+$O443*$L443,""))</f>
        <v/>
      </c>
      <c r="S443" s="10" t="n"/>
      <c r="T443" s="10">
        <f>IF(OR($J443="",$O443=""),"",$O443/$J443)</f>
        <v/>
      </c>
      <c r="U443" s="10" t="n"/>
      <c r="V443" s="10">
        <f>IF($A443="","",IF(AND($A443&lt;&gt;"",NOT(OR($U443="Concluído",$U443="Concluido")),TODAY()&gt;$A443),"SIM","NÃO"))</f>
        <v/>
      </c>
      <c r="W443" s="10">
        <f>IF(OR($A443="",$I443="",$M443=""),"",SUMIFS($M$2:M443,$I$2:I443,$I443,$A$2:A443,$A443)-$M443)</f>
        <v/>
      </c>
      <c r="X443" s="10">
        <f>IF(OR($A443="",$I443=""),"",SUMIFS($M$2:$M$4922,$I$2:$I$4922,$I443,$A$2:$A$4922,$A443))</f>
        <v/>
      </c>
      <c r="Y443" s="10">
        <f>IFERROR(VLOOKUP($I443,'02_Cad_Maquinas'!$B$2:$H$200,7,FALSE()),"")</f>
        <v/>
      </c>
      <c r="Z443" s="10">
        <f>IF(OR($X443="",$Y443=""),"",$Y443-$X443)</f>
        <v/>
      </c>
      <c r="AA443" s="11">
        <f>IF(OR($X443="",$Y443=""),"",$X443/$Y443)</f>
        <v/>
      </c>
      <c r="AB443" s="10" t="n"/>
      <c r="AC443" s="10">
        <f>IF($B443="","","|"&amp;SUBSTITUTE(TRIM(SUBSTITUTE(SUBSTITUTE(SUBSTITUTE(SUBSTITUTE(SUBSTITUTE(SUBSTITUTE(SUBSTITUTE(SUBSTITUTE(SUBSTITUTE(SUBSTITUTE(SUBSTITUTE(SUBSTITUTE(SUBSTITUTE(SUBSTITUTE(TRIM($B443&amp;""),CHAR(10)," "),CHAR(13)," "),"."," "),";"," "),","," "),"/"," "),"+"," "),"-"," "),"  "," "),"  "," "),"  "," "),"  "," "),"  "," "),"  "," "))," ","|")&amp;"|")</f>
        <v/>
      </c>
      <c r="AD443" s="10">
        <f>TRIM($I443&amp;"")</f>
        <v/>
      </c>
    </row>
    <row r="444" ht="24" customHeight="1">
      <c r="A444" s="9" t="n">
        <v>46199</v>
      </c>
      <c r="B444" s="10" t="n">
        <v>10179</v>
      </c>
      <c r="C444" s="10" t="n"/>
      <c r="D444" s="10" t="inlineStr">
        <is>
          <t>FURADEIRA 65</t>
        </is>
      </c>
      <c r="E444" s="10" t="n">
        <v>30001301</v>
      </c>
      <c r="F444" s="10" t="inlineStr">
        <is>
          <t>PE TRASEIRO 920X65(911)X25 MDF (11PCS)- CAD PE INT</t>
        </is>
      </c>
      <c r="G444" s="10" t="inlineStr">
        <is>
          <t>FURADEIRA 65</t>
        </is>
      </c>
      <c r="H444" s="10" t="inlineStr">
        <is>
          <t>FURADEIRA 65</t>
        </is>
      </c>
      <c r="I444" s="10" t="inlineStr">
        <is>
          <t>FURADEIRA 65</t>
        </is>
      </c>
      <c r="J444" s="9" t="n">
        <v>1264</v>
      </c>
      <c r="K444" s="10">
        <f>IF($E444="","",IFERROR(INDEX('01_Cad_Pecas'!$H$2:$H$5000,MATCH($E444,'01_Cad_Pecas'!$D$2:$D$5000,0)),IFERROR(INDEX('01_Cad_Pecas'!$H$2:$H$5000,MATCH(VALUE($E444),'01_Cad_Pecas'!$D$2:$D$5000,0)),"")))</f>
        <v/>
      </c>
      <c r="L444" s="10">
        <f>IF($E444="","",IFERROR(INDEX('01_Cad_Pecas'!$I$2:$I$5000,MATCH($E444,'01_Cad_Pecas'!$D$2:$D$5000,0)),IFERROR(INDEX('01_Cad_Pecas'!$I$2:$I$5000,MATCH(VALUE($E444),'01_Cad_Pecas'!$D$2:$D$5000,0)),"")))</f>
        <v/>
      </c>
      <c r="M444" s="10">
        <f>IF(OR($J444="",$L444=""),"",IF($K444="",0,$K444)+$J444*$L444)</f>
        <v/>
      </c>
      <c r="N444" s="10" t="n">
        <v>46199</v>
      </c>
      <c r="O444" s="9" t="n">
        <v>1264</v>
      </c>
      <c r="P444" s="10" t="n"/>
      <c r="Q444" s="10" t="n"/>
      <c r="R444" s="10">
        <f>IF(AND($P444&lt;&gt;"",$Q444&lt;&gt;""),($Q444-$P444)*1440,IF(AND($O444&lt;&gt;"",$L444&lt;&gt;""),IF($K444="",0,$K444)+$O444*$L444,""))</f>
        <v/>
      </c>
      <c r="S444" s="10" t="n"/>
      <c r="T444" s="10">
        <f>IF(OR($J444="",$O444=""),"",$O444/$J444)</f>
        <v/>
      </c>
      <c r="U444" s="10" t="n"/>
      <c r="V444" s="10">
        <f>IF($A444="","",IF(AND($A444&lt;&gt;"",NOT(OR($U444="Concluído",$U444="Concluido")),TODAY()&gt;$A444),"SIM","NÃO"))</f>
        <v/>
      </c>
      <c r="W444" s="10">
        <f>IF(OR($A444="",$I444="",$M444=""),"",SUMIFS($M$2:M444,$I$2:I444,$I444,$A$2:A444,$A444)-$M444)</f>
        <v/>
      </c>
      <c r="X444" s="10">
        <f>IF(OR($A444="",$I444=""),"",SUMIFS($M$2:$M$4922,$I$2:$I$4922,$I444,$A$2:$A$4922,$A444))</f>
        <v/>
      </c>
      <c r="Y444" s="10">
        <f>IFERROR(VLOOKUP($I444,'02_Cad_Maquinas'!$B$2:$H$200,7,FALSE()),"")</f>
        <v/>
      </c>
      <c r="Z444" s="10">
        <f>IF(OR($X444="",$Y444=""),"",$Y444-$X444)</f>
        <v/>
      </c>
      <c r="AA444" s="11">
        <f>IF(OR($X444="",$Y444=""),"",$X444/$Y444)</f>
        <v/>
      </c>
      <c r="AB444" s="10" t="n"/>
      <c r="AC444" s="10">
        <f>IF($B444="","","|"&amp;SUBSTITUTE(TRIM(SUBSTITUTE(SUBSTITUTE(SUBSTITUTE(SUBSTITUTE(SUBSTITUTE(SUBSTITUTE(SUBSTITUTE(SUBSTITUTE(SUBSTITUTE(SUBSTITUTE(SUBSTITUTE(SUBSTITUTE(SUBSTITUTE(SUBSTITUTE(TRIM($B444&amp;""),CHAR(10)," "),CHAR(13)," "),"."," "),";"," "),","," "),"/"," "),"+"," "),"-"," "),"  "," "),"  "," "),"  "," "),"  "," "),"  "," "),"  "," "))," ","|")&amp;"|")</f>
        <v/>
      </c>
      <c r="AD444" s="10">
        <f>TRIM($I444&amp;"")</f>
        <v/>
      </c>
    </row>
    <row r="445" ht="24" customHeight="1">
      <c r="A445" s="9" t="n">
        <v>46199</v>
      </c>
      <c r="B445" s="10" t="n">
        <v>10179</v>
      </c>
      <c r="C445" s="10" t="n"/>
      <c r="D445" s="10" t="inlineStr">
        <is>
          <t>FURADEIRA 65</t>
        </is>
      </c>
      <c r="E445" s="10" t="n">
        <v>30006801</v>
      </c>
      <c r="F445" s="10" t="inlineStr">
        <is>
          <t>PE TRASEIRO 980X94(911)X25 MDF (8PCS)- CAD GENOVA</t>
        </is>
      </c>
      <c r="G445" s="10" t="inlineStr">
        <is>
          <t>FURADEIRA 65</t>
        </is>
      </c>
      <c r="H445" s="10" t="inlineStr">
        <is>
          <t>FURADEIRA 65</t>
        </is>
      </c>
      <c r="I445" s="10" t="inlineStr">
        <is>
          <t>FURADEIRA 65</t>
        </is>
      </c>
      <c r="J445" s="9" t="n">
        <v>48</v>
      </c>
      <c r="K445" s="10">
        <f>IF($E445="","",IFERROR(INDEX('01_Cad_Pecas'!$H$2:$H$5000,MATCH($E445,'01_Cad_Pecas'!$D$2:$D$5000,0)),IFERROR(INDEX('01_Cad_Pecas'!$H$2:$H$5000,MATCH(VALUE($E445),'01_Cad_Pecas'!$D$2:$D$5000,0)),"")))</f>
        <v/>
      </c>
      <c r="L445" s="10">
        <f>IF($E445="","",IFERROR(INDEX('01_Cad_Pecas'!$I$2:$I$5000,MATCH($E445,'01_Cad_Pecas'!$D$2:$D$5000,0)),IFERROR(INDEX('01_Cad_Pecas'!$I$2:$I$5000,MATCH(VALUE($E445),'01_Cad_Pecas'!$D$2:$D$5000,0)),"")))</f>
        <v/>
      </c>
      <c r="M445" s="10">
        <f>IF(OR($J445="",$L445=""),"",IF($K445="",0,$K445)+$J445*$L445)</f>
        <v/>
      </c>
      <c r="N445" s="10" t="n">
        <v>46199</v>
      </c>
      <c r="O445" s="9" t="n">
        <v>48</v>
      </c>
      <c r="P445" s="10" t="n"/>
      <c r="Q445" s="10" t="n"/>
      <c r="R445" s="10">
        <f>IF(AND($P445&lt;&gt;"",$Q445&lt;&gt;""),($Q445-$P445)*1440,IF(AND($O445&lt;&gt;"",$L445&lt;&gt;""),IF($K445="",0,$K445)+$O445*$L445,""))</f>
        <v/>
      </c>
      <c r="S445" s="10" t="n"/>
      <c r="T445" s="10">
        <f>IF(OR($J445="",$O445=""),"",$O445/$J445)</f>
        <v/>
      </c>
      <c r="U445" s="10" t="n"/>
      <c r="V445" s="10">
        <f>IF($A445="","",IF(AND($A445&lt;&gt;"",NOT(OR($U445="Concluído",$U445="Concluido")),TODAY()&gt;$A445),"SIM","NÃO"))</f>
        <v/>
      </c>
      <c r="W445" s="10">
        <f>IF(OR($A445="",$I445="",$M445=""),"",SUMIFS($M$2:M445,$I$2:I445,$I445,$A$2:A445,$A445)-$M445)</f>
        <v/>
      </c>
      <c r="X445" s="10">
        <f>IF(OR($A445="",$I445=""),"",SUMIFS($M$2:$M$4922,$I$2:$I$4922,$I445,$A$2:$A$4922,$A445))</f>
        <v/>
      </c>
      <c r="Y445" s="10">
        <f>IFERROR(VLOOKUP($I445,'02_Cad_Maquinas'!$B$2:$H$200,7,FALSE()),"")</f>
        <v/>
      </c>
      <c r="Z445" s="10">
        <f>IF(OR($X445="",$Y445=""),"",$Y445-$X445)</f>
        <v/>
      </c>
      <c r="AA445" s="11">
        <f>IF(OR($X445="",$Y445=""),"",$X445/$Y445)</f>
        <v/>
      </c>
      <c r="AB445" s="10" t="n"/>
      <c r="AC445" s="10">
        <f>IF($B445="","","|"&amp;SUBSTITUTE(TRIM(SUBSTITUTE(SUBSTITUTE(SUBSTITUTE(SUBSTITUTE(SUBSTITUTE(SUBSTITUTE(SUBSTITUTE(SUBSTITUTE(SUBSTITUTE(SUBSTITUTE(SUBSTITUTE(SUBSTITUTE(SUBSTITUTE(SUBSTITUTE(TRIM($B445&amp;""),CHAR(10)," "),CHAR(13)," "),"."," "),";"," "),","," "),"/"," "),"+"," "),"-"," "),"  "," "),"  "," "),"  "," "),"  "," "),"  "," "),"  "," "))," ","|")&amp;"|")</f>
        <v/>
      </c>
      <c r="AD445" s="10">
        <f>TRIM($I445&amp;"")</f>
        <v/>
      </c>
    </row>
    <row r="446" ht="24" customHeight="1">
      <c r="A446" s="9" t="n">
        <v>46202</v>
      </c>
      <c r="B446" s="10" t="n">
        <v>10180.10148</v>
      </c>
      <c r="C446" s="10" t="n"/>
      <c r="D446" s="10" t="inlineStr">
        <is>
          <t>FURADEIRA 65</t>
        </is>
      </c>
      <c r="E446" s="20" t="n">
        <v>30001309</v>
      </c>
      <c r="F446" s="16" t="inlineStr">
        <is>
          <t>TRA CENTR 360X56(911)X25 MDP (14PCS) - PE INTEIRO</t>
        </is>
      </c>
      <c r="G446" s="10" t="inlineStr">
        <is>
          <t>FURADEIRA 65</t>
        </is>
      </c>
      <c r="H446" s="10" t="inlineStr">
        <is>
          <t>FURADEIRA 65</t>
        </is>
      </c>
      <c r="I446" s="10" t="inlineStr">
        <is>
          <t>FURADEIRA 65</t>
        </is>
      </c>
      <c r="J446" s="19" t="n">
        <v>820</v>
      </c>
      <c r="K446" s="10">
        <f>IF($E446="","",IFERROR(INDEX('01_Cad_Pecas'!$H$2:$H$5000,MATCH($E446,'01_Cad_Pecas'!$D$2:$D$5000,0)),IFERROR(INDEX('01_Cad_Pecas'!$H$2:$H$5000,MATCH(VALUE($E446),'01_Cad_Pecas'!$D$2:$D$5000,0)),"")))</f>
        <v/>
      </c>
      <c r="L446" s="10">
        <f>IF($E446="","",IFERROR(INDEX('01_Cad_Pecas'!$I$2:$I$5000,MATCH($E446,'01_Cad_Pecas'!$D$2:$D$5000,0)),IFERROR(INDEX('01_Cad_Pecas'!$I$2:$I$5000,MATCH(VALUE($E446),'01_Cad_Pecas'!$D$2:$D$5000,0)),"")))</f>
        <v/>
      </c>
      <c r="M446" s="10">
        <f>IF(OR($J446="",$L446=""),"",IF($K446="",0,$K446)+$J446*$L446)</f>
        <v/>
      </c>
      <c r="N446" s="10" t="n">
        <v>46203</v>
      </c>
      <c r="O446" s="19" t="n">
        <v>820</v>
      </c>
      <c r="P446" s="10" t="n"/>
      <c r="Q446" s="10" t="n"/>
      <c r="R446" s="10">
        <f>IF(AND($P446&lt;&gt;"",$Q446&lt;&gt;""),($Q446-$P446)*1440,IF(AND($O446&lt;&gt;"",$L446&lt;&gt;""),IF($K446="",0,$K446)+$O446*$L446,""))</f>
        <v/>
      </c>
      <c r="S446" s="10" t="n"/>
      <c r="T446" s="10">
        <f>IF(OR($J446="",$O446=""),"",$O446/$J446)</f>
        <v/>
      </c>
      <c r="U446" s="10" t="n"/>
      <c r="V446" s="10">
        <f>IF($A446="","",IF(AND($A446&lt;&gt;"",NOT(OR($U446="Concluído",$U446="Concluido")),TODAY()&gt;$A446),"SIM","NÃO"))</f>
        <v/>
      </c>
      <c r="W446" s="10">
        <f>IF(OR($A446="",$I446="",$M446=""),"",SUMIFS($M$2:M446,$I$2:I446,$I446,$A$2:A446,$A446)-$M446)</f>
        <v/>
      </c>
      <c r="X446" s="10">
        <f>IF(OR($A446="",$I446=""),"",SUMIFS($M$2:$M$4922,$I$2:$I$4922,$I446,$A$2:$A$4922,$A446))</f>
        <v/>
      </c>
      <c r="Y446" s="10">
        <f>IFERROR(VLOOKUP($I446,'02_Cad_Maquinas'!$B$2:$H$200,7,FALSE()),"")</f>
        <v/>
      </c>
      <c r="Z446" s="10">
        <f>IF(OR($X446="",$Y446=""),"",$Y446-$X446)</f>
        <v/>
      </c>
      <c r="AA446" s="11">
        <f>IF(OR($X446="",$Y446=""),"",$X446/$Y446)</f>
        <v/>
      </c>
      <c r="AB446" s="10" t="n"/>
      <c r="AC446" s="10">
        <f>IF($B446="","","|"&amp;SUBSTITUTE(TRIM(SUBSTITUTE(SUBSTITUTE(SUBSTITUTE(SUBSTITUTE(SUBSTITUTE(SUBSTITUTE(SUBSTITUTE(SUBSTITUTE(SUBSTITUTE(SUBSTITUTE(SUBSTITUTE(SUBSTITUTE(SUBSTITUTE(SUBSTITUTE(TRIM($B446&amp;""),CHAR(10)," "),CHAR(13)," "),"."," "),";"," "),","," "),"/"," "),"+"," "),"-"," "),"  "," "),"  "," "),"  "," "),"  "," "),"  "," "),"  "," "))," ","|")&amp;"|")</f>
        <v/>
      </c>
      <c r="AD446" s="10">
        <f>TRIM($I446&amp;"")</f>
        <v/>
      </c>
    </row>
    <row r="447" ht="24" customHeight="1">
      <c r="A447" s="9" t="n">
        <v>46202</v>
      </c>
      <c r="B447" s="10" t="n">
        <v>10180.10148</v>
      </c>
      <c r="C447" s="10" t="n"/>
      <c r="D447" s="10" t="inlineStr">
        <is>
          <t>FURADEIRA 65</t>
        </is>
      </c>
      <c r="E447" s="20" t="n">
        <v>30001202</v>
      </c>
      <c r="F447" s="16" t="inlineStr">
        <is>
          <t>PÉ FRONTAL 441X65(911)X25 MDF (16PÇS) - CAD PÉ INT</t>
        </is>
      </c>
      <c r="G447" s="10" t="inlineStr">
        <is>
          <t>FURADEIRA 65</t>
        </is>
      </c>
      <c r="H447" s="10" t="inlineStr">
        <is>
          <t>FURADEIRA 65</t>
        </is>
      </c>
      <c r="I447" s="10" t="inlineStr">
        <is>
          <t>FURADEIRA 65</t>
        </is>
      </c>
      <c r="J447" s="19" t="n">
        <v>1640</v>
      </c>
      <c r="K447" s="10">
        <f>IF($E447="","",IFERROR(INDEX('01_Cad_Pecas'!$H$2:$H$5000,MATCH($E447,'01_Cad_Pecas'!$D$2:$D$5000,0)),IFERROR(INDEX('01_Cad_Pecas'!$H$2:$H$5000,MATCH(VALUE($E447),'01_Cad_Pecas'!$D$2:$D$5000,0)),"")))</f>
        <v/>
      </c>
      <c r="L447" s="10">
        <f>IF($E447="","",IFERROR(INDEX('01_Cad_Pecas'!$I$2:$I$5000,MATCH($E447,'01_Cad_Pecas'!$D$2:$D$5000,0)),IFERROR(INDEX('01_Cad_Pecas'!$I$2:$I$5000,MATCH(VALUE($E447),'01_Cad_Pecas'!$D$2:$D$5000,0)),"")))</f>
        <v/>
      </c>
      <c r="M447" s="10">
        <f>IF(OR($J447="",$L447=""),"",IF($K447="",0,$K447)+$J447*$L447)</f>
        <v/>
      </c>
      <c r="N447" s="10" t="n">
        <v>46203</v>
      </c>
      <c r="O447" s="19" t="n">
        <v>1640</v>
      </c>
      <c r="P447" s="10" t="n"/>
      <c r="Q447" s="10" t="n"/>
      <c r="R447" s="10">
        <f>IF(AND($P447&lt;&gt;"",$Q447&lt;&gt;""),($Q447-$P447)*1440,IF(AND($O447&lt;&gt;"",$L447&lt;&gt;""),IF($K447="",0,$K447)+$O447*$L447,""))</f>
        <v/>
      </c>
      <c r="S447" s="10" t="n"/>
      <c r="T447" s="10">
        <f>IF(OR($J447="",$O447=""),"",$O447/$J447)</f>
        <v/>
      </c>
      <c r="U447" s="10" t="n"/>
      <c r="V447" s="10">
        <f>IF($A447="","",IF(AND($A447&lt;&gt;"",NOT(OR($U447="Concluído",$U447="Concluido")),TODAY()&gt;$A447),"SIM","NÃO"))</f>
        <v/>
      </c>
      <c r="W447" s="10">
        <f>IF(OR($A447="",$I447="",$M447=""),"",SUMIFS($M$2:M447,$I$2:I447,$I447,$A$2:A447,$A447)-$M447)</f>
        <v/>
      </c>
      <c r="X447" s="10">
        <f>IF(OR($A447="",$I447=""),"",SUMIFS($M$2:$M$4922,$I$2:$I$4922,$I447,$A$2:$A$4922,$A447))</f>
        <v/>
      </c>
      <c r="Y447" s="10">
        <f>IFERROR(VLOOKUP($I447,'02_Cad_Maquinas'!$B$2:$H$200,7,FALSE()),"")</f>
        <v/>
      </c>
      <c r="Z447" s="10">
        <f>IF(OR($X447="",$Y447=""),"",$Y447-$X447)</f>
        <v/>
      </c>
      <c r="AA447" s="11">
        <f>IF(OR($X447="",$Y447=""),"",$X447/$Y447)</f>
        <v/>
      </c>
      <c r="AB447" s="10" t="n"/>
      <c r="AC447" s="10">
        <f>IF($B447="","","|"&amp;SUBSTITUTE(TRIM(SUBSTITUTE(SUBSTITUTE(SUBSTITUTE(SUBSTITUTE(SUBSTITUTE(SUBSTITUTE(SUBSTITUTE(SUBSTITUTE(SUBSTITUTE(SUBSTITUTE(SUBSTITUTE(SUBSTITUTE(SUBSTITUTE(SUBSTITUTE(TRIM($B447&amp;""),CHAR(10)," "),CHAR(13)," "),"."," "),";"," "),","," "),"/"," "),"+"," "),"-"," "),"  "," "),"  "," "),"  "," "),"  "," "),"  "," "),"  "," "))," ","|")&amp;"|")</f>
        <v/>
      </c>
      <c r="AD447" s="10">
        <f>TRIM($I447&amp;"")</f>
        <v/>
      </c>
    </row>
    <row r="448" ht="24" customHeight="1">
      <c r="A448" s="9" t="n">
        <v>46202</v>
      </c>
      <c r="B448" s="10" t="n">
        <v>10180.10148</v>
      </c>
      <c r="C448" s="10" t="n"/>
      <c r="D448" s="10" t="inlineStr">
        <is>
          <t>FURADEIRA 65</t>
        </is>
      </c>
      <c r="E448" s="20" t="n">
        <v>30001301</v>
      </c>
      <c r="F448" s="16" t="inlineStr">
        <is>
          <t>PE TRASEIRO 920X65(911)X25 MDF (11PCS)- CAD PE INT</t>
        </is>
      </c>
      <c r="G448" s="10" t="inlineStr">
        <is>
          <t>FURADEIRA 65</t>
        </is>
      </c>
      <c r="H448" s="10" t="inlineStr">
        <is>
          <t>FURADEIRA 65</t>
        </is>
      </c>
      <c r="I448" s="10" t="inlineStr">
        <is>
          <t>FURADEIRA 65</t>
        </is>
      </c>
      <c r="J448" s="19" t="n">
        <v>1640</v>
      </c>
      <c r="K448" s="10">
        <f>IF($E448="","",IFERROR(INDEX('01_Cad_Pecas'!$H$2:$H$5000,MATCH($E448,'01_Cad_Pecas'!$D$2:$D$5000,0)),IFERROR(INDEX('01_Cad_Pecas'!$H$2:$H$5000,MATCH(VALUE($E448),'01_Cad_Pecas'!$D$2:$D$5000,0)),"")))</f>
        <v/>
      </c>
      <c r="L448" s="10">
        <f>IF($E448="","",IFERROR(INDEX('01_Cad_Pecas'!$I$2:$I$5000,MATCH($E448,'01_Cad_Pecas'!$D$2:$D$5000,0)),IFERROR(INDEX('01_Cad_Pecas'!$I$2:$I$5000,MATCH(VALUE($E448),'01_Cad_Pecas'!$D$2:$D$5000,0)),"")))</f>
        <v/>
      </c>
      <c r="M448" s="10">
        <f>IF(OR($J448="",$L448=""),"",IF($K448="",0,$K448)+$J448*$L448)</f>
        <v/>
      </c>
      <c r="N448" s="10" t="n">
        <v>46203</v>
      </c>
      <c r="O448" s="19" t="n">
        <v>1640</v>
      </c>
      <c r="P448" s="10" t="n"/>
      <c r="Q448" s="10" t="n"/>
      <c r="R448" s="10">
        <f>IF(AND($P448&lt;&gt;"",$Q448&lt;&gt;""),($Q448-$P448)*1440,IF(AND($O448&lt;&gt;"",$L448&lt;&gt;""),IF($K448="",0,$K448)+$O448*$L448,""))</f>
        <v/>
      </c>
      <c r="S448" s="10" t="n"/>
      <c r="T448" s="10">
        <f>IF(OR($J448="",$O448=""),"",$O448/$J448)</f>
        <v/>
      </c>
      <c r="U448" s="10" t="n"/>
      <c r="V448" s="10">
        <f>IF($A448="","",IF(AND($A448&lt;&gt;"",NOT(OR($U448="Concluído",$U448="Concluido")),TODAY()&gt;$A448),"SIM","NÃO"))</f>
        <v/>
      </c>
      <c r="W448" s="10">
        <f>IF(OR($A448="",$I448="",$M448=""),"",SUMIFS($M$2:M448,$I$2:I448,$I448,$A$2:A448,$A448)-$M448)</f>
        <v/>
      </c>
      <c r="X448" s="10">
        <f>IF(OR($A448="",$I448=""),"",SUMIFS($M$2:$M$4922,$I$2:$I$4922,$I448,$A$2:$A$4922,$A448))</f>
        <v/>
      </c>
      <c r="Y448" s="10">
        <f>IFERROR(VLOOKUP($I448,'02_Cad_Maquinas'!$B$2:$H$200,7,FALSE()),"")</f>
        <v/>
      </c>
      <c r="Z448" s="10">
        <f>IF(OR($X448="",$Y448=""),"",$Y448-$X448)</f>
        <v/>
      </c>
      <c r="AA448" s="11">
        <f>IF(OR($X448="",$Y448=""),"",$X448/$Y448)</f>
        <v/>
      </c>
      <c r="AB448" s="10" t="n"/>
      <c r="AC448" s="10">
        <f>IF($B448="","","|"&amp;SUBSTITUTE(TRIM(SUBSTITUTE(SUBSTITUTE(SUBSTITUTE(SUBSTITUTE(SUBSTITUTE(SUBSTITUTE(SUBSTITUTE(SUBSTITUTE(SUBSTITUTE(SUBSTITUTE(SUBSTITUTE(SUBSTITUTE(SUBSTITUTE(SUBSTITUTE(TRIM($B448&amp;""),CHAR(10)," "),CHAR(13)," "),"."," "),";"," "),","," "),"/"," "),"+"," "),"-"," "),"  "," "),"  "," "),"  "," "),"  "," "),"  "," "),"  "," "))," ","|")&amp;"|")</f>
        <v/>
      </c>
      <c r="AD448" s="10">
        <f>TRIM($I448&amp;"")</f>
        <v/>
      </c>
    </row>
    <row r="449" ht="36" customHeight="1">
      <c r="A449" s="9" t="n">
        <v>46199</v>
      </c>
      <c r="B449" s="10" t="n">
        <v>10176</v>
      </c>
      <c r="C449" s="10" t="inlineStr">
        <is>
          <t>M/C 0630 (MULTIMOVEIS)</t>
        </is>
      </c>
      <c r="D449" s="10" t="inlineStr">
        <is>
          <t xml:space="preserve">MONTAGEM DE CADEIRAS </t>
        </is>
      </c>
      <c r="E449" s="10" t="n">
        <v>30001212</v>
      </c>
      <c r="F449" s="10" t="inlineStr">
        <is>
          <t>ENCOSTO ESTOFADO - CADEIRA DUBAI PÉ INTEIRO</t>
        </is>
      </c>
      <c r="G449" s="10" t="inlineStr">
        <is>
          <t>MONTAGEM DE CADEIRAS</t>
        </is>
      </c>
      <c r="H449" s="10" t="inlineStr">
        <is>
          <t>MONTAGEM DE CADEIRAS</t>
        </is>
      </c>
      <c r="I449" s="9" t="inlineStr">
        <is>
          <t>MONTAGEM DE CADEIRAS</t>
        </is>
      </c>
      <c r="J449" s="9" t="n">
        <v>40</v>
      </c>
      <c r="K449" s="10">
        <f>IF($E449="","",IFERROR(INDEX('01_Cad_Pecas'!$H$2:$H$5000,MATCH($E449,'01_Cad_Pecas'!$D$2:$D$5000,0)),IFERROR(INDEX('01_Cad_Pecas'!$H$2:$H$5000,MATCH(VALUE($E449),'01_Cad_Pecas'!$D$2:$D$5000,0)),"")))</f>
        <v/>
      </c>
      <c r="L449" s="10">
        <f>IF($E449="","",IFERROR(INDEX('01_Cad_Pecas'!$I$2:$I$5000,MATCH($E449,'01_Cad_Pecas'!$D$2:$D$5000,0)),IFERROR(INDEX('01_Cad_Pecas'!$I$2:$I$5000,MATCH(VALUE($E449),'01_Cad_Pecas'!$D$2:$D$5000,0)),"")))</f>
        <v/>
      </c>
      <c r="M449" s="10">
        <f>IF(OR($J449="",$L449=""),"",IF($K449="",0,$K449)+$J449*$L449)</f>
        <v/>
      </c>
      <c r="N449" s="10" t="n">
        <v>46199</v>
      </c>
      <c r="O449" s="9" t="n">
        <v>40</v>
      </c>
      <c r="P449" s="10" t="n"/>
      <c r="Q449" s="10" t="n"/>
      <c r="R449" s="10">
        <f>IF(AND($P449&lt;&gt;"",$Q449&lt;&gt;""),($Q449-$P449)*1440,IF(AND($O449&lt;&gt;"",$L449&lt;&gt;""),IF($K449="",0,$K449)+$O449*$L449,""))</f>
        <v/>
      </c>
      <c r="S449" s="10" t="n"/>
      <c r="T449" s="10">
        <f>IF(OR($J449="",$O449=""),"",$O449/$J449)</f>
        <v/>
      </c>
      <c r="U449" s="10" t="n"/>
      <c r="V449" s="10">
        <f>IF($A449="","",IF(AND($A449&lt;&gt;"",NOT(OR($U449="Concluído",$U449="Concluido")),TODAY()&gt;$A449),"SIM","NÃO"))</f>
        <v/>
      </c>
      <c r="W449" s="10">
        <f>IF(OR($A449="",$I449="",$M449=""),"",SUMIFS($M$2:M449,$I$2:I449,$I449,$A$2:A449,$A449)-$M449)</f>
        <v/>
      </c>
      <c r="X449" s="10">
        <f>IF(OR($A449="",$I449=""),"",SUMIFS($M$2:$M$4922,$I$2:$I$4922,$I449,$A$2:$A$4922,$A449))</f>
        <v/>
      </c>
      <c r="Y449" s="10">
        <f>IFERROR(VLOOKUP($I449,'02_Cad_Maquinas'!$B$2:$H$200,7,FALSE()),"")</f>
        <v/>
      </c>
      <c r="Z449" s="10">
        <f>IF(OR($X449="",$Y449=""),"",$Y449-$X449)</f>
        <v/>
      </c>
      <c r="AA449" s="11">
        <f>IF(OR($X449="",$Y449=""),"",$X449/$Y449)</f>
        <v/>
      </c>
      <c r="AB449" s="10" t="inlineStr">
        <is>
          <t>10176|MONTAGEM DE CADEIRAS</t>
        </is>
      </c>
      <c r="AC449" s="10">
        <f>IF($B449="","","|"&amp;SUBSTITUTE(TRIM(SUBSTITUTE(SUBSTITUTE(SUBSTITUTE(SUBSTITUTE(SUBSTITUTE(SUBSTITUTE(SUBSTITUTE(SUBSTITUTE(SUBSTITUTE(SUBSTITUTE(SUBSTITUTE(SUBSTITUTE(SUBSTITUTE(SUBSTITUTE(TRIM($B449&amp;""),CHAR(10)," "),CHAR(13)," "),"."," "),";"," "),","," "),"/"," "),"+"," "),"-"," "),"  "," "),"  "," "),"  "," "),"  "," "),"  "," "),"  "," "))," ","|")&amp;"|")</f>
        <v/>
      </c>
      <c r="AD449" s="10">
        <f>TRIM($I449&amp;"")</f>
        <v/>
      </c>
    </row>
    <row r="450" ht="36" customHeight="1">
      <c r="A450" s="9" t="n">
        <v>46199</v>
      </c>
      <c r="B450" s="10" t="n">
        <v>10176</v>
      </c>
      <c r="C450" s="10" t="inlineStr">
        <is>
          <t>M/C 0630 (MULTIMOVEIS)</t>
        </is>
      </c>
      <c r="D450" s="10" t="inlineStr">
        <is>
          <t xml:space="preserve">MONTAGEM DE CADEIRAS </t>
        </is>
      </c>
      <c r="E450" s="10" t="n">
        <v>30001213</v>
      </c>
      <c r="F450" s="10" t="inlineStr">
        <is>
          <t>ASSENTO ESTOFADO - CADEIRA PÉ INTEIRO</t>
        </is>
      </c>
      <c r="G450" s="10" t="inlineStr">
        <is>
          <t>MONTAGEM DE CADEIRAS</t>
        </is>
      </c>
      <c r="H450" s="10" t="inlineStr">
        <is>
          <t>MONTAGEM DE CADEIRAS</t>
        </is>
      </c>
      <c r="I450" s="9" t="inlineStr">
        <is>
          <t>MONTAGEM DE CADEIRAS</t>
        </is>
      </c>
      <c r="J450" s="9" t="n">
        <v>238</v>
      </c>
      <c r="K450" s="10">
        <f>IF($E450="","",IFERROR(INDEX('01_Cad_Pecas'!$H$2:$H$5000,MATCH($E450,'01_Cad_Pecas'!$D$2:$D$5000,0)),IFERROR(INDEX('01_Cad_Pecas'!$H$2:$H$5000,MATCH(VALUE($E450),'01_Cad_Pecas'!$D$2:$D$5000,0)),"")))</f>
        <v/>
      </c>
      <c r="L450" s="10">
        <f>IF($E450="","",IFERROR(INDEX('01_Cad_Pecas'!$I$2:$I$5000,MATCH($E450,'01_Cad_Pecas'!$D$2:$D$5000,0)),IFERROR(INDEX('01_Cad_Pecas'!$I$2:$I$5000,MATCH(VALUE($E450),'01_Cad_Pecas'!$D$2:$D$5000,0)),"")))</f>
        <v/>
      </c>
      <c r="M450" s="10">
        <f>IF(OR($J450="",$L450=""),"",IF($K450="",0,$K450)+$J450*$L450)</f>
        <v/>
      </c>
      <c r="N450" s="10" t="n">
        <v>46199</v>
      </c>
      <c r="O450" s="9" t="n">
        <v>238</v>
      </c>
      <c r="P450" s="10" t="n"/>
      <c r="Q450" s="10" t="n"/>
      <c r="R450" s="10">
        <f>IF(AND($P450&lt;&gt;"",$Q450&lt;&gt;""),($Q450-$P450)*1440,IF(AND($O450&lt;&gt;"",$L450&lt;&gt;""),IF($K450="",0,$K450)+$O450*$L450,""))</f>
        <v/>
      </c>
      <c r="S450" s="10" t="n"/>
      <c r="T450" s="10">
        <f>IF(OR($J450="",$O450=""),"",$O450/$J450)</f>
        <v/>
      </c>
      <c r="U450" s="10" t="n"/>
      <c r="V450" s="10">
        <f>IF($A450="","",IF(AND($A450&lt;&gt;"",NOT(OR($U450="Concluído",$U450="Concluido")),TODAY()&gt;$A450),"SIM","NÃO"))</f>
        <v/>
      </c>
      <c r="W450" s="10">
        <f>IF(OR($A450="",$I450="",$M450=""),"",SUMIFS($M$2:M450,$I$2:I450,$I450,$A$2:A450,$A450)-$M450)</f>
        <v/>
      </c>
      <c r="X450" s="10">
        <f>IF(OR($A450="",$I450=""),"",SUMIFS($M$2:$M$4922,$I$2:$I$4922,$I450,$A$2:$A$4922,$A450))</f>
        <v/>
      </c>
      <c r="Y450" s="10">
        <f>IFERROR(VLOOKUP($I450,'02_Cad_Maquinas'!$B$2:$H$200,7,FALSE()),"")</f>
        <v/>
      </c>
      <c r="Z450" s="10">
        <f>IF(OR($X450="",$Y450=""),"",$Y450-$X450)</f>
        <v/>
      </c>
      <c r="AA450" s="11">
        <f>IF(OR($X450="",$Y450=""),"",$X450/$Y450)</f>
        <v/>
      </c>
      <c r="AB450" s="10" t="inlineStr">
        <is>
          <t>10176|MONTAGEM DE CADEIRAS</t>
        </is>
      </c>
      <c r="AC450" s="10">
        <f>IF($B450="","","|"&amp;SUBSTITUTE(TRIM(SUBSTITUTE(SUBSTITUTE(SUBSTITUTE(SUBSTITUTE(SUBSTITUTE(SUBSTITUTE(SUBSTITUTE(SUBSTITUTE(SUBSTITUTE(SUBSTITUTE(SUBSTITUTE(SUBSTITUTE(SUBSTITUTE(SUBSTITUTE(TRIM($B450&amp;""),CHAR(10)," "),CHAR(13)," "),"."," "),";"," "),","," "),"/"," "),"+"," "),"-"," "),"  "," "),"  "," "),"  "," "),"  "," "),"  "," "),"  "," "))," ","|")&amp;"|")</f>
        <v/>
      </c>
      <c r="AD450" s="10">
        <f>TRIM($I450&amp;"")</f>
        <v/>
      </c>
    </row>
    <row r="451" ht="36" customHeight="1">
      <c r="A451" s="9" t="n">
        <v>46199</v>
      </c>
      <c r="B451" s="10" t="n">
        <v>10176</v>
      </c>
      <c r="C451" s="10" t="inlineStr">
        <is>
          <t>M/C 0630 (MULTIMOVEIS)</t>
        </is>
      </c>
      <c r="D451" s="10" t="inlineStr">
        <is>
          <t xml:space="preserve">MONTAGEM DE CADEIRAS </t>
        </is>
      </c>
      <c r="E451" s="10" t="n">
        <v>30001312</v>
      </c>
      <c r="F451" s="10" t="inlineStr">
        <is>
          <t>ENCOSTO ESTOFADO MENOR - CADEIRA PÉ INTEIRO BORD</t>
        </is>
      </c>
      <c r="G451" s="10" t="inlineStr">
        <is>
          <t>MONTAGEM DE CADEIRAS</t>
        </is>
      </c>
      <c r="H451" s="10" t="inlineStr">
        <is>
          <t>MONTAGEM DE CADEIRAS</t>
        </is>
      </c>
      <c r="I451" s="9" t="inlineStr">
        <is>
          <t>MONTAGEM DE CADEIRAS</t>
        </is>
      </c>
      <c r="J451" s="9" t="n">
        <v>48</v>
      </c>
      <c r="K451" s="10">
        <f>IF($E451="","",IFERROR(INDEX('01_Cad_Pecas'!$H$2:$H$5000,MATCH($E451,'01_Cad_Pecas'!$D$2:$D$5000,0)),IFERROR(INDEX('01_Cad_Pecas'!$H$2:$H$5000,MATCH(VALUE($E451),'01_Cad_Pecas'!$D$2:$D$5000,0)),"")))</f>
        <v/>
      </c>
      <c r="L451" s="10">
        <f>IF($E451="","",IFERROR(INDEX('01_Cad_Pecas'!$I$2:$I$5000,MATCH($E451,'01_Cad_Pecas'!$D$2:$D$5000,0)),IFERROR(INDEX('01_Cad_Pecas'!$I$2:$I$5000,MATCH(VALUE($E451),'01_Cad_Pecas'!$D$2:$D$5000,0)),"")))</f>
        <v/>
      </c>
      <c r="M451" s="10">
        <f>IF(OR($J451="",$L451=""),"",IF($K451="",0,$K451)+$J451*$L451)</f>
        <v/>
      </c>
      <c r="N451" s="10" t="n">
        <v>46199</v>
      </c>
      <c r="O451" s="9" t="n">
        <v>48</v>
      </c>
      <c r="P451" s="10" t="n"/>
      <c r="Q451" s="10" t="n"/>
      <c r="R451" s="10">
        <f>IF(AND($P451&lt;&gt;"",$Q451&lt;&gt;""),($Q451-$P451)*1440,IF(AND($O451&lt;&gt;"",$L451&lt;&gt;""),IF($K451="",0,$K451)+$O451*$L451,""))</f>
        <v/>
      </c>
      <c r="S451" s="10" t="n"/>
      <c r="T451" s="10">
        <f>IF(OR($J451="",$O451=""),"",$O451/$J451)</f>
        <v/>
      </c>
      <c r="U451" s="10" t="n"/>
      <c r="V451" s="10">
        <f>IF($A451="","",IF(AND($A451&lt;&gt;"",NOT(OR($U451="Concluído",$U451="Concluido")),TODAY()&gt;$A451),"SIM","NÃO"))</f>
        <v/>
      </c>
      <c r="W451" s="10">
        <f>IF(OR($A451="",$I451="",$M451=""),"",SUMIFS($M$2:M451,$I$2:I451,$I451,$A$2:A451,$A451)-$M451)</f>
        <v/>
      </c>
      <c r="X451" s="10">
        <f>IF(OR($A451="",$I451=""),"",SUMIFS($M$2:$M$4922,$I$2:$I$4922,$I451,$A$2:$A$4922,$A451))</f>
        <v/>
      </c>
      <c r="Y451" s="10">
        <f>IFERROR(VLOOKUP($I451,'02_Cad_Maquinas'!$B$2:$H$200,7,FALSE()),"")</f>
        <v/>
      </c>
      <c r="Z451" s="10">
        <f>IF(OR($X451="",$Y451=""),"",$Y451-$X451)</f>
        <v/>
      </c>
      <c r="AA451" s="11">
        <f>IF(OR($X451="",$Y451=""),"",$X451/$Y451)</f>
        <v/>
      </c>
      <c r="AB451" s="10" t="inlineStr">
        <is>
          <t>10176|MONTAGEM DE CADEIRAS</t>
        </is>
      </c>
      <c r="AC451" s="10">
        <f>IF($B451="","","|"&amp;SUBSTITUTE(TRIM(SUBSTITUTE(SUBSTITUTE(SUBSTITUTE(SUBSTITUTE(SUBSTITUTE(SUBSTITUTE(SUBSTITUTE(SUBSTITUTE(SUBSTITUTE(SUBSTITUTE(SUBSTITUTE(SUBSTITUTE(SUBSTITUTE(SUBSTITUTE(TRIM($B451&amp;""),CHAR(10)," "),CHAR(13)," "),"."," "),";"," "),","," "),"/"," "),"+"," "),"-"," "),"  "," "),"  "," "),"  "," "),"  "," "),"  "," "),"  "," "))," ","|")&amp;"|")</f>
        <v/>
      </c>
      <c r="AD451" s="10">
        <f>TRIM($I451&amp;"")</f>
        <v/>
      </c>
    </row>
    <row r="452" ht="36" customHeight="1">
      <c r="A452" s="9" t="n">
        <v>46199</v>
      </c>
      <c r="B452" s="10" t="n">
        <v>10176</v>
      </c>
      <c r="C452" s="10" t="inlineStr">
        <is>
          <t>M/C 0630 (MULTIMOVEIS)</t>
        </is>
      </c>
      <c r="D452" s="10" t="inlineStr">
        <is>
          <t xml:space="preserve">MONTAGEM DE CADEIRAS </t>
        </is>
      </c>
      <c r="E452" s="10" t="n">
        <v>30003212</v>
      </c>
      <c r="F452" s="10" t="inlineStr">
        <is>
          <t>ENCOSTO ESTOFADO MENOR - CADEIRA PI NOVA YORK</t>
        </is>
      </c>
      <c r="G452" s="10" t="inlineStr">
        <is>
          <t>MONTAGEM DE CADEIRAS</t>
        </is>
      </c>
      <c r="H452" s="10" t="inlineStr">
        <is>
          <t>MONTAGEM DE CADEIRAS</t>
        </is>
      </c>
      <c r="I452" s="9" t="inlineStr">
        <is>
          <t>MONTAGEM DE CADEIRAS</t>
        </is>
      </c>
      <c r="J452" s="9" t="n">
        <v>150</v>
      </c>
      <c r="K452" s="10">
        <f>IF($E452="","",IFERROR(INDEX('01_Cad_Pecas'!$H$2:$H$5000,MATCH($E452,'01_Cad_Pecas'!$D$2:$D$5000,0)),IFERROR(INDEX('01_Cad_Pecas'!$H$2:$H$5000,MATCH(VALUE($E452),'01_Cad_Pecas'!$D$2:$D$5000,0)),"")))</f>
        <v/>
      </c>
      <c r="L452" s="10">
        <f>IF($E452="","",IFERROR(INDEX('01_Cad_Pecas'!$I$2:$I$5000,MATCH($E452,'01_Cad_Pecas'!$D$2:$D$5000,0)),IFERROR(INDEX('01_Cad_Pecas'!$I$2:$I$5000,MATCH(VALUE($E452),'01_Cad_Pecas'!$D$2:$D$5000,0)),"")))</f>
        <v/>
      </c>
      <c r="M452" s="10">
        <f>IF(OR($J452="",$L452=""),"",IF($K452="",0,$K452)+$J452*$L452)</f>
        <v/>
      </c>
      <c r="N452" s="10" t="n">
        <v>46199</v>
      </c>
      <c r="O452" s="9" t="n">
        <v>150</v>
      </c>
      <c r="P452" s="10" t="n"/>
      <c r="Q452" s="10" t="n"/>
      <c r="R452" s="10">
        <f>IF(AND($P452&lt;&gt;"",$Q452&lt;&gt;""),($Q452-$P452)*1440,IF(AND($O452&lt;&gt;"",$L452&lt;&gt;""),IF($K452="",0,$K452)+$O452*$L452,""))</f>
        <v/>
      </c>
      <c r="S452" s="10" t="n"/>
      <c r="T452" s="10">
        <f>IF(OR($J452="",$O452=""),"",$O452/$J452)</f>
        <v/>
      </c>
      <c r="U452" s="10" t="n"/>
      <c r="V452" s="10">
        <f>IF($A452="","",IF(AND($A452&lt;&gt;"",NOT(OR($U452="Concluído",$U452="Concluido")),TODAY()&gt;$A452),"SIM","NÃO"))</f>
        <v/>
      </c>
      <c r="W452" s="10">
        <f>IF(OR($A452="",$I452="",$M452=""),"",SUMIFS($M$2:M452,$I$2:I452,$I452,$A$2:A452,$A452)-$M452)</f>
        <v/>
      </c>
      <c r="X452" s="10">
        <f>IF(OR($A452="",$I452=""),"",SUMIFS($M$2:$M$4922,$I$2:$I$4922,$I452,$A$2:$A$4922,$A452))</f>
        <v/>
      </c>
      <c r="Y452" s="10">
        <f>IFERROR(VLOOKUP($I452,'02_Cad_Maquinas'!$B$2:$H$200,7,FALSE()),"")</f>
        <v/>
      </c>
      <c r="Z452" s="10">
        <f>IF(OR($X452="",$Y452=""),"",$Y452-$X452)</f>
        <v/>
      </c>
      <c r="AA452" s="11">
        <f>IF(OR($X452="",$Y452=""),"",$X452/$Y452)</f>
        <v/>
      </c>
      <c r="AB452" s="10" t="inlineStr">
        <is>
          <t>10176|MONTAGEM DE CADEIRAS</t>
        </is>
      </c>
      <c r="AC452" s="10">
        <f>IF($B452="","","|"&amp;SUBSTITUTE(TRIM(SUBSTITUTE(SUBSTITUTE(SUBSTITUTE(SUBSTITUTE(SUBSTITUTE(SUBSTITUTE(SUBSTITUTE(SUBSTITUTE(SUBSTITUTE(SUBSTITUTE(SUBSTITUTE(SUBSTITUTE(SUBSTITUTE(SUBSTITUTE(TRIM($B452&amp;""),CHAR(10)," "),CHAR(13)," "),"."," "),";"," "),","," "),"/"," "),"+"," "),"-"," "),"  "," "),"  "," "),"  "," "),"  "," "),"  "," "),"  "," "))," ","|")&amp;"|")</f>
        <v/>
      </c>
      <c r="AD452" s="10">
        <f>TRIM($I452&amp;"")</f>
        <v/>
      </c>
    </row>
    <row r="453" ht="36" customHeight="1">
      <c r="A453" s="9" t="n">
        <v>46199</v>
      </c>
      <c r="B453" s="10" t="n">
        <v>10176</v>
      </c>
      <c r="C453" s="10" t="inlineStr">
        <is>
          <t>M/C 0630 (MULTIMOVEIS)</t>
        </is>
      </c>
      <c r="D453" s="10" t="inlineStr">
        <is>
          <t xml:space="preserve">MONTAGEM DE CADEIRAS </t>
        </is>
      </c>
      <c r="E453" s="10" t="n">
        <v>30001201</v>
      </c>
      <c r="F453" s="10" t="inlineStr">
        <is>
          <t>PE TRASEIRO 980X65(911)X25 MDF (11PCS)- CAD PE INT</t>
        </is>
      </c>
      <c r="G453" s="10" t="inlineStr">
        <is>
          <t>MONTAGEM DE CADEIRAS</t>
        </is>
      </c>
      <c r="H453" s="10" t="inlineStr">
        <is>
          <t>MONTAGEM DE CADEIRAS</t>
        </is>
      </c>
      <c r="I453" s="9" t="inlineStr">
        <is>
          <t>MONTAGEM DE CADEIRAS</t>
        </is>
      </c>
      <c r="J453" s="9" t="n">
        <v>80</v>
      </c>
      <c r="K453" s="10">
        <f>IF($E453="","",IFERROR(INDEX('01_Cad_Pecas'!$H$2:$H$5000,MATCH($E453,'01_Cad_Pecas'!$D$2:$D$5000,0)),IFERROR(INDEX('01_Cad_Pecas'!$H$2:$H$5000,MATCH(VALUE($E453),'01_Cad_Pecas'!$D$2:$D$5000,0)),"")))</f>
        <v/>
      </c>
      <c r="L453" s="10">
        <f>IF($E453="","",IFERROR(INDEX('01_Cad_Pecas'!$I$2:$I$5000,MATCH($E453,'01_Cad_Pecas'!$D$2:$D$5000,0)),IFERROR(INDEX('01_Cad_Pecas'!$I$2:$I$5000,MATCH(VALUE($E453),'01_Cad_Pecas'!$D$2:$D$5000,0)),"")))</f>
        <v/>
      </c>
      <c r="M453" s="10">
        <f>IF(OR($J453="",$L453=""),"",IF($K453="",0,$K453)+$J453*$L453)</f>
        <v/>
      </c>
      <c r="N453" s="10" t="n">
        <v>46199</v>
      </c>
      <c r="O453" s="9" t="n">
        <v>80</v>
      </c>
      <c r="P453" s="10" t="n"/>
      <c r="Q453" s="10" t="n"/>
      <c r="R453" s="10">
        <f>IF(AND($P453&lt;&gt;"",$Q453&lt;&gt;""),($Q453-$P453)*1440,IF(AND($O453&lt;&gt;"",$L453&lt;&gt;""),IF($K453="",0,$K453)+$O453*$L453,""))</f>
        <v/>
      </c>
      <c r="S453" s="10" t="n"/>
      <c r="T453" s="10">
        <f>IF(OR($J453="",$O453=""),"",$O453/$J453)</f>
        <v/>
      </c>
      <c r="U453" s="10" t="n"/>
      <c r="V453" s="10">
        <f>IF($A453="","",IF(AND($A453&lt;&gt;"",NOT(OR($U453="Concluído",$U453="Concluido")),TODAY()&gt;$A453),"SIM","NÃO"))</f>
        <v/>
      </c>
      <c r="W453" s="10">
        <f>IF(OR($A453="",$I453="",$M453=""),"",SUMIFS($M$2:M453,$I$2:I453,$I453,$A$2:A453,$A453)-$M453)</f>
        <v/>
      </c>
      <c r="X453" s="10">
        <f>IF(OR($A453="",$I453=""),"",SUMIFS($M$2:$M$4922,$I$2:$I$4922,$I453,$A$2:$A$4922,$A453))</f>
        <v/>
      </c>
      <c r="Y453" s="10">
        <f>IFERROR(VLOOKUP($I453,'02_Cad_Maquinas'!$B$2:$H$200,7,FALSE()),"")</f>
        <v/>
      </c>
      <c r="Z453" s="10">
        <f>IF(OR($X453="",$Y453=""),"",$Y453-$X453)</f>
        <v/>
      </c>
      <c r="AA453" s="11">
        <f>IF(OR($X453="",$Y453=""),"",$X453/$Y453)</f>
        <v/>
      </c>
      <c r="AB453" s="10" t="inlineStr">
        <is>
          <t>10176|MONTAGEM DE CADEIRAS</t>
        </is>
      </c>
      <c r="AC453" s="10">
        <f>IF($B453="","","|"&amp;SUBSTITUTE(TRIM(SUBSTITUTE(SUBSTITUTE(SUBSTITUTE(SUBSTITUTE(SUBSTITUTE(SUBSTITUTE(SUBSTITUTE(SUBSTITUTE(SUBSTITUTE(SUBSTITUTE(SUBSTITUTE(SUBSTITUTE(SUBSTITUTE(SUBSTITUTE(TRIM($B453&amp;""),CHAR(10)," "),CHAR(13)," "),"."," "),";"," "),","," "),"/"," "),"+"," "),"-"," "),"  "," "),"  "," "),"  "," "),"  "," "),"  "," "),"  "," "))," ","|")&amp;"|")</f>
        <v/>
      </c>
      <c r="AD453" s="10">
        <f>TRIM($I453&amp;"")</f>
        <v/>
      </c>
    </row>
    <row r="454" ht="36" customHeight="1">
      <c r="A454" s="9" t="n">
        <v>46202</v>
      </c>
      <c r="B454" s="10" t="n">
        <v>10163</v>
      </c>
      <c r="C454" s="10" t="inlineStr">
        <is>
          <t>33751 MULTIMOVEIS ESPORTAÇÃO</t>
        </is>
      </c>
      <c r="D454" s="10" t="inlineStr">
        <is>
          <t xml:space="preserve">MONTAGEM DE CADEIRAS </t>
        </is>
      </c>
      <c r="E454" s="10" t="n">
        <v>30001213</v>
      </c>
      <c r="F454" s="10" t="inlineStr">
        <is>
          <t>ASSENTO ESTOFADO - CADEIRA PÉ INTEIRO</t>
        </is>
      </c>
      <c r="G454" s="10" t="inlineStr">
        <is>
          <t>MONTAGEM DE CADEIRAS</t>
        </is>
      </c>
      <c r="H454" s="10" t="inlineStr">
        <is>
          <t>MONTAGEM DE CADEIRAS</t>
        </is>
      </c>
      <c r="I454" s="9" t="inlineStr">
        <is>
          <t>MONTAGEM DE CADEIRAS</t>
        </is>
      </c>
      <c r="J454" s="9" t="n">
        <v>380</v>
      </c>
      <c r="K454" s="10">
        <f>IF($E454="","",IFERROR(INDEX('01_Cad_Pecas'!$H$2:$H$5000,MATCH($E454,'01_Cad_Pecas'!$D$2:$D$5000,0)),IFERROR(INDEX('01_Cad_Pecas'!$H$2:$H$5000,MATCH(VALUE($E454),'01_Cad_Pecas'!$D$2:$D$5000,0)),"")))</f>
        <v/>
      </c>
      <c r="L454" s="10">
        <f>IF($E454="","",IFERROR(INDEX('01_Cad_Pecas'!$I$2:$I$5000,MATCH($E454,'01_Cad_Pecas'!$D$2:$D$5000,0)),IFERROR(INDEX('01_Cad_Pecas'!$I$2:$I$5000,MATCH(VALUE($E454),'01_Cad_Pecas'!$D$2:$D$5000,0)),"")))</f>
        <v/>
      </c>
      <c r="M454" s="10">
        <f>IF(OR($J454="",$L454=""),"",IF($K454="",0,$K454)+$J454*$L454)</f>
        <v/>
      </c>
      <c r="N454" s="10" t="n">
        <v>46202</v>
      </c>
      <c r="O454" s="9" t="n">
        <v>380</v>
      </c>
      <c r="P454" s="10" t="n"/>
      <c r="Q454" s="10" t="n"/>
      <c r="R454" s="10">
        <f>IF(AND($P454&lt;&gt;"",$Q454&lt;&gt;""),($Q454-$P454)*1440,IF(AND($O454&lt;&gt;"",$L454&lt;&gt;""),IF($K454="",0,$K454)+$O454*$L454,""))</f>
        <v/>
      </c>
      <c r="S454" s="10" t="n"/>
      <c r="T454" s="10">
        <f>IF(OR($J454="",$O454=""),"",$O454/$J454)</f>
        <v/>
      </c>
      <c r="U454" s="10" t="n"/>
      <c r="V454" s="10">
        <f>IF($A454="","",IF(AND($A454&lt;&gt;"",NOT(OR($U454="Concluído",$U454="Concluido")),TODAY()&gt;$A454),"SIM","NÃO"))</f>
        <v/>
      </c>
      <c r="W454" s="10">
        <f>IF(OR($A454="",$I454="",$M454=""),"",SUMIFS($M$2:M454,$I$2:I454,$I454,$A$2:A454,$A454)-$M454)</f>
        <v/>
      </c>
      <c r="X454" s="10">
        <f>IF(OR($A454="",$I454=""),"",SUMIFS($M$2:$M$4922,$I$2:$I$4922,$I454,$A$2:$A$4922,$A454))</f>
        <v/>
      </c>
      <c r="Y454" s="10">
        <f>IFERROR(VLOOKUP($I454,'02_Cad_Maquinas'!$B$2:$H$200,7,FALSE()),"")</f>
        <v/>
      </c>
      <c r="Z454" s="10">
        <f>IF(OR($X454="",$Y454=""),"",$Y454-$X454)</f>
        <v/>
      </c>
      <c r="AA454" s="11">
        <f>IF(OR($X454="",$Y454=""),"",$X454/$Y454)</f>
        <v/>
      </c>
      <c r="AB454" s="10" t="inlineStr">
        <is>
          <t>10163|MONTAGEM DE CADEIRAS</t>
        </is>
      </c>
      <c r="AC454" s="10">
        <f>IF($B454="","","|"&amp;SUBSTITUTE(TRIM(SUBSTITUTE(SUBSTITUTE(SUBSTITUTE(SUBSTITUTE(SUBSTITUTE(SUBSTITUTE(SUBSTITUTE(SUBSTITUTE(SUBSTITUTE(SUBSTITUTE(SUBSTITUTE(SUBSTITUTE(SUBSTITUTE(SUBSTITUTE(TRIM($B454&amp;""),CHAR(10)," "),CHAR(13)," "),"."," "),";"," "),","," "),"/"," "),"+"," "),"-"," "),"  "," "),"  "," "),"  "," "),"  "," "),"  "," "),"  "," "))," ","|")&amp;"|")</f>
        <v/>
      </c>
      <c r="AD454" s="10">
        <f>TRIM($I454&amp;"")</f>
        <v/>
      </c>
    </row>
    <row r="455" ht="36" customHeight="1">
      <c r="A455" s="9" t="n">
        <v>46202</v>
      </c>
      <c r="B455" s="10" t="n">
        <v>10163</v>
      </c>
      <c r="C455" s="10" t="inlineStr">
        <is>
          <t>33751 MULTIMOVEIS ESPORTAÇÃO</t>
        </is>
      </c>
      <c r="D455" s="10" t="inlineStr">
        <is>
          <t xml:space="preserve">MONTAGEM DE CADEIRAS </t>
        </is>
      </c>
      <c r="E455" s="10" t="n">
        <v>30001312</v>
      </c>
      <c r="F455" s="10" t="inlineStr">
        <is>
          <t>ENCOSTO ESTOFADO MENOR - CADEIRA PÉ INTEIRO BORD</t>
        </is>
      </c>
      <c r="G455" s="10" t="inlineStr">
        <is>
          <t>MONTAGEM DE CADEIRAS</t>
        </is>
      </c>
      <c r="H455" s="10" t="inlineStr">
        <is>
          <t>MONTAGEM DE CADEIRAS</t>
        </is>
      </c>
      <c r="I455" s="9" t="inlineStr">
        <is>
          <t>MONTAGEM DE CADEIRAS</t>
        </is>
      </c>
      <c r="J455" s="9" t="n">
        <v>130</v>
      </c>
      <c r="K455" s="10">
        <f>IF($E455="","",IFERROR(INDEX('01_Cad_Pecas'!$H$2:$H$5000,MATCH($E455,'01_Cad_Pecas'!$D$2:$D$5000,0)),IFERROR(INDEX('01_Cad_Pecas'!$H$2:$H$5000,MATCH(VALUE($E455),'01_Cad_Pecas'!$D$2:$D$5000,0)),"")))</f>
        <v/>
      </c>
      <c r="L455" s="10">
        <f>IF($E455="","",IFERROR(INDEX('01_Cad_Pecas'!$I$2:$I$5000,MATCH($E455,'01_Cad_Pecas'!$D$2:$D$5000,0)),IFERROR(INDEX('01_Cad_Pecas'!$I$2:$I$5000,MATCH(VALUE($E455),'01_Cad_Pecas'!$D$2:$D$5000,0)),"")))</f>
        <v/>
      </c>
      <c r="M455" s="10">
        <f>IF(OR($J455="",$L455=""),"",IF($K455="",0,$K455)+$J455*$L455)</f>
        <v/>
      </c>
      <c r="N455" s="10" t="n">
        <v>46202</v>
      </c>
      <c r="O455" s="9" t="n">
        <v>130</v>
      </c>
      <c r="P455" s="10" t="n"/>
      <c r="Q455" s="10" t="n"/>
      <c r="R455" s="10">
        <f>IF(AND($P455&lt;&gt;"",$Q455&lt;&gt;""),($Q455-$P455)*1440,IF(AND($O455&lt;&gt;"",$L455&lt;&gt;""),IF($K455="",0,$K455)+$O455*$L455,""))</f>
        <v/>
      </c>
      <c r="S455" s="10" t="n"/>
      <c r="T455" s="10">
        <f>IF(OR($J455="",$O455=""),"",$O455/$J455)</f>
        <v/>
      </c>
      <c r="U455" s="10" t="n"/>
      <c r="V455" s="10">
        <f>IF($A455="","",IF(AND($A455&lt;&gt;"",NOT(OR($U455="Concluído",$U455="Concluido")),TODAY()&gt;$A455),"SIM","NÃO"))</f>
        <v/>
      </c>
      <c r="W455" s="10">
        <f>IF(OR($A455="",$I455="",$M455=""),"",SUMIFS($M$2:M455,$I$2:I455,$I455,$A$2:A455,$A455)-$M455)</f>
        <v/>
      </c>
      <c r="X455" s="10">
        <f>IF(OR($A455="",$I455=""),"",SUMIFS($M$2:$M$4922,$I$2:$I$4922,$I455,$A$2:$A$4922,$A455))</f>
        <v/>
      </c>
      <c r="Y455" s="10">
        <f>IFERROR(VLOOKUP($I455,'02_Cad_Maquinas'!$B$2:$H$200,7,FALSE()),"")</f>
        <v/>
      </c>
      <c r="Z455" s="10">
        <f>IF(OR($X455="",$Y455=""),"",$Y455-$X455)</f>
        <v/>
      </c>
      <c r="AA455" s="11">
        <f>IF(OR($X455="",$Y455=""),"",$X455/$Y455)</f>
        <v/>
      </c>
      <c r="AB455" s="10" t="inlineStr">
        <is>
          <t>10163|MONTAGEM DE CADEIRAS</t>
        </is>
      </c>
      <c r="AC455" s="10">
        <f>IF($B455="","","|"&amp;SUBSTITUTE(TRIM(SUBSTITUTE(SUBSTITUTE(SUBSTITUTE(SUBSTITUTE(SUBSTITUTE(SUBSTITUTE(SUBSTITUTE(SUBSTITUTE(SUBSTITUTE(SUBSTITUTE(SUBSTITUTE(SUBSTITUTE(SUBSTITUTE(SUBSTITUTE(TRIM($B455&amp;""),CHAR(10)," "),CHAR(13)," "),"."," "),";"," "),","," "),"/"," "),"+"," "),"-"," "),"  "," "),"  "," "),"  "," "),"  "," "),"  "," "),"  "," "))," ","|")&amp;"|")</f>
        <v/>
      </c>
      <c r="AD455" s="10">
        <f>TRIM($I455&amp;"")</f>
        <v/>
      </c>
    </row>
    <row r="456" ht="36" customHeight="1">
      <c r="A456" s="9" t="n">
        <v>46202</v>
      </c>
      <c r="B456" s="10" t="n">
        <v>10163</v>
      </c>
      <c r="C456" s="10" t="inlineStr">
        <is>
          <t>33751 MULTIMOVEIS ESPORTAÇÃO</t>
        </is>
      </c>
      <c r="D456" s="10" t="inlineStr">
        <is>
          <t xml:space="preserve">MONTAGEM DE CADEIRAS </t>
        </is>
      </c>
      <c r="E456" s="10" t="n">
        <v>30001412</v>
      </c>
      <c r="F456" s="10" t="inlineStr">
        <is>
          <t>ENCOSTO ESTOFADO MENOR - CADEIRA PÉ INTEIRO</t>
        </is>
      </c>
      <c r="G456" s="10" t="inlineStr">
        <is>
          <t>MONTAGEM DE CADEIRAS</t>
        </is>
      </c>
      <c r="H456" s="10" t="inlineStr">
        <is>
          <t>MONTAGEM DE CADEIRAS</t>
        </is>
      </c>
      <c r="I456" s="9" t="inlineStr">
        <is>
          <t>MONTAGEM DE CADEIRAS</t>
        </is>
      </c>
      <c r="J456" s="9" t="n">
        <v>250</v>
      </c>
      <c r="K456" s="10">
        <f>IF($E456="","",IFERROR(INDEX('01_Cad_Pecas'!$H$2:$H$5000,MATCH($E456,'01_Cad_Pecas'!$D$2:$D$5000,0)),IFERROR(INDEX('01_Cad_Pecas'!$H$2:$H$5000,MATCH(VALUE($E456),'01_Cad_Pecas'!$D$2:$D$5000,0)),"")))</f>
        <v/>
      </c>
      <c r="L456" s="10">
        <f>IF($E456="","",IFERROR(INDEX('01_Cad_Pecas'!$I$2:$I$5000,MATCH($E456,'01_Cad_Pecas'!$D$2:$D$5000,0)),IFERROR(INDEX('01_Cad_Pecas'!$I$2:$I$5000,MATCH(VALUE($E456),'01_Cad_Pecas'!$D$2:$D$5000,0)),"")))</f>
        <v/>
      </c>
      <c r="M456" s="10">
        <f>IF(OR($J456="",$L456=""),"",IF($K456="",0,$K456)+$J456*$L456)</f>
        <v/>
      </c>
      <c r="N456" s="10" t="n">
        <v>46206</v>
      </c>
      <c r="O456" s="10" t="n">
        <v>250</v>
      </c>
      <c r="P456" s="10" t="n"/>
      <c r="Q456" s="10" t="n"/>
      <c r="R456" s="10">
        <f>IF(AND($P456&lt;&gt;"",$Q456&lt;&gt;""),($Q456-$P456)*1440,IF(AND($O456&lt;&gt;"",$L456&lt;&gt;""),IF($K456="",0,$K456)+$O456*$L456,""))</f>
        <v/>
      </c>
      <c r="S456" s="10" t="n"/>
      <c r="T456" s="10">
        <f>IF(OR($J456="",$O456=""),"",$O456/$J456)</f>
        <v/>
      </c>
      <c r="U456" s="10" t="inlineStr">
        <is>
          <t>Concluído</t>
        </is>
      </c>
      <c r="V456" s="10">
        <f>IF($A456="","",IF(AND($A456&lt;&gt;"",NOT(OR($U456="Concluído",$U456="Concluido")),TODAY()&gt;$A456),"SIM","NÃO"))</f>
        <v/>
      </c>
      <c r="W456" s="10">
        <f>IF(OR($A456="",$I456="",$M456=""),"",SUMIFS($M$2:M456,$I$2:I456,$I456,$A$2:A456,$A456)-$M456)</f>
        <v/>
      </c>
      <c r="X456" s="10">
        <f>IF(OR($A456="",$I456=""),"",SUMIFS($M$2:$M$4922,$I$2:$I$4922,$I456,$A$2:$A$4922,$A456))</f>
        <v/>
      </c>
      <c r="Y456" s="10">
        <f>IFERROR(VLOOKUP($I456,'02_Cad_Maquinas'!$B$2:$H$200,7,FALSE()),"")</f>
        <v/>
      </c>
      <c r="Z456" s="10">
        <f>IF(OR($X456="",$Y456=""),"",$Y456-$X456)</f>
        <v/>
      </c>
      <c r="AA456" s="11">
        <f>IF(OR($X456="",$Y456=""),"",$X456/$Y456)</f>
        <v/>
      </c>
      <c r="AB456" s="10" t="inlineStr">
        <is>
          <t>10163|MONTAGEM DE CADEIRAS</t>
        </is>
      </c>
      <c r="AC456" s="10">
        <f>IF($B456="","","|"&amp;SUBSTITUTE(TRIM(SUBSTITUTE(SUBSTITUTE(SUBSTITUTE(SUBSTITUTE(SUBSTITUTE(SUBSTITUTE(SUBSTITUTE(SUBSTITUTE(SUBSTITUTE(SUBSTITUTE(SUBSTITUTE(SUBSTITUTE(SUBSTITUTE(SUBSTITUTE(TRIM($B456&amp;""),CHAR(10)," "),CHAR(13)," "),"."," "),";"," "),","," "),"/"," "),"+"," "),"-"," "),"  "," "),"  "," "),"  "," "),"  "," "),"  "," "),"  "," "))," ","|")&amp;"|")</f>
        <v/>
      </c>
      <c r="AD456" s="10">
        <f>TRIM($I456&amp;"")</f>
        <v/>
      </c>
    </row>
    <row r="457" ht="36" customHeight="1">
      <c r="A457" s="9" t="n">
        <v>46199</v>
      </c>
      <c r="B457" s="10" t="n">
        <v>10179</v>
      </c>
      <c r="C457" s="10" t="n"/>
      <c r="D457" s="10" t="inlineStr">
        <is>
          <t xml:space="preserve">MONTAGEM DE CADEIRAS </t>
        </is>
      </c>
      <c r="E457" s="10" t="n">
        <v>30001322</v>
      </c>
      <c r="F457" s="10" t="inlineStr">
        <is>
          <t>TRA CENT 360X56(911)X25 MDP (14PÇS) - PÉ INT MILÃO</t>
        </is>
      </c>
      <c r="G457" s="10" t="inlineStr">
        <is>
          <t>MONTAGEM DE CADEIRAS</t>
        </is>
      </c>
      <c r="H457" s="10" t="inlineStr">
        <is>
          <t>MONTAGEM DE CADEIRAS</t>
        </is>
      </c>
      <c r="I457" s="9" t="inlineStr">
        <is>
          <t>MONTAGEM DE CADEIRAS</t>
        </is>
      </c>
      <c r="J457" s="9" t="n">
        <v>6</v>
      </c>
      <c r="K457" s="10">
        <f>IF($E457="","",IFERROR(INDEX('01_Cad_Pecas'!$H$2:$H$5000,MATCH($E457,'01_Cad_Pecas'!$D$2:$D$5000,0)),IFERROR(INDEX('01_Cad_Pecas'!$H$2:$H$5000,MATCH(VALUE($E457),'01_Cad_Pecas'!$D$2:$D$5000,0)),"")))</f>
        <v/>
      </c>
      <c r="L457" s="10">
        <f>IF($E457="","",IFERROR(INDEX('01_Cad_Pecas'!$I$2:$I$5000,MATCH($E457,'01_Cad_Pecas'!$D$2:$D$5000,0)),IFERROR(INDEX('01_Cad_Pecas'!$I$2:$I$5000,MATCH(VALUE($E457),'01_Cad_Pecas'!$D$2:$D$5000,0)),"")))</f>
        <v/>
      </c>
      <c r="M457" s="10">
        <f>IF(OR($J457="",$L457=""),"",IF($K457="",0,$K457)+$J457*$L457)</f>
        <v/>
      </c>
      <c r="N457" s="10" t="n">
        <v>46202</v>
      </c>
      <c r="O457" s="9" t="n">
        <v>6</v>
      </c>
      <c r="P457" s="10" t="n"/>
      <c r="Q457" s="10" t="n"/>
      <c r="R457" s="10">
        <f>IF(AND($P457&lt;&gt;"",$Q457&lt;&gt;""),($Q457-$P457)*1440,IF(AND($O457&lt;&gt;"",$L457&lt;&gt;""),IF($K457="",0,$K457)+$O457*$L457,""))</f>
        <v/>
      </c>
      <c r="S457" s="10" t="n"/>
      <c r="T457" s="10">
        <f>IF(OR($J457="",$O457=""),"",$O457/$J457)</f>
        <v/>
      </c>
      <c r="U457" s="10" t="n"/>
      <c r="V457" s="10">
        <f>IF($A457="","",IF(AND($A457&lt;&gt;"",NOT(OR($U457="Concluído",$U457="Concluido")),TODAY()&gt;$A457),"SIM","NÃO"))</f>
        <v/>
      </c>
      <c r="W457" s="10">
        <f>IF(OR($A457="",$I457="",$M457=""),"",SUMIFS($M$2:M457,$I$2:I457,$I457,$A$2:A457,$A457)-$M457)</f>
        <v/>
      </c>
      <c r="X457" s="10">
        <f>IF(OR($A457="",$I457=""),"",SUMIFS($M$2:$M$4922,$I$2:$I$4922,$I457,$A$2:$A$4922,$A457))</f>
        <v/>
      </c>
      <c r="Y457" s="10">
        <f>IFERROR(VLOOKUP($I457,'02_Cad_Maquinas'!$B$2:$H$200,7,FALSE()),"")</f>
        <v/>
      </c>
      <c r="Z457" s="10">
        <f>IF(OR($X457="",$Y457=""),"",$Y457-$X457)</f>
        <v/>
      </c>
      <c r="AA457" s="11">
        <f>IF(OR($X457="",$Y457=""),"",$X457/$Y457)</f>
        <v/>
      </c>
      <c r="AB457" s="10" t="n"/>
      <c r="AC457" s="10">
        <f>IF($B457="","","|"&amp;SUBSTITUTE(TRIM(SUBSTITUTE(SUBSTITUTE(SUBSTITUTE(SUBSTITUTE(SUBSTITUTE(SUBSTITUTE(SUBSTITUTE(SUBSTITUTE(SUBSTITUTE(SUBSTITUTE(SUBSTITUTE(SUBSTITUTE(SUBSTITUTE(SUBSTITUTE(TRIM($B457&amp;""),CHAR(10)," "),CHAR(13)," "),"."," "),";"," "),","," "),"/"," "),"+"," "),"-"," "),"  "," "),"  "," "),"  "," "),"  "," "),"  "," "),"  "," "))," ","|")&amp;"|")</f>
        <v/>
      </c>
      <c r="AD457" s="10">
        <f>TRIM($I457&amp;"")</f>
        <v/>
      </c>
    </row>
    <row r="458" ht="36" customHeight="1">
      <c r="A458" s="9" t="n">
        <v>46199</v>
      </c>
      <c r="B458" s="10" t="n">
        <v>10179</v>
      </c>
      <c r="C458" s="10" t="n"/>
      <c r="D458" s="10" t="inlineStr">
        <is>
          <t xml:space="preserve">MONTAGEM DE CADEIRAS </t>
        </is>
      </c>
      <c r="E458" s="10" t="n">
        <v>30001212</v>
      </c>
      <c r="F458" s="10" t="inlineStr">
        <is>
          <t>ENCOSTO ESTOFADO - CADEIRA DUBAI PÉ INTEIRO</t>
        </is>
      </c>
      <c r="G458" s="10" t="inlineStr">
        <is>
          <t>MONTAGEM DE CADEIRAS</t>
        </is>
      </c>
      <c r="H458" s="10" t="inlineStr">
        <is>
          <t>MONTAGEM DE CADEIRAS</t>
        </is>
      </c>
      <c r="I458" s="9" t="inlineStr">
        <is>
          <t>MONTAGEM DE CADEIRAS</t>
        </is>
      </c>
      <c r="J458" s="9" t="n">
        <v>6</v>
      </c>
      <c r="K458" s="10">
        <f>IF($E458="","",IFERROR(INDEX('01_Cad_Pecas'!$H$2:$H$5000,MATCH($E458,'01_Cad_Pecas'!$D$2:$D$5000,0)),IFERROR(INDEX('01_Cad_Pecas'!$H$2:$H$5000,MATCH(VALUE($E458),'01_Cad_Pecas'!$D$2:$D$5000,0)),"")))</f>
        <v/>
      </c>
      <c r="L458" s="10">
        <f>IF($E458="","",IFERROR(INDEX('01_Cad_Pecas'!$I$2:$I$5000,MATCH($E458,'01_Cad_Pecas'!$D$2:$D$5000,0)),IFERROR(INDEX('01_Cad_Pecas'!$I$2:$I$5000,MATCH(VALUE($E458),'01_Cad_Pecas'!$D$2:$D$5000,0)),"")))</f>
        <v/>
      </c>
      <c r="M458" s="10">
        <f>IF(OR($J458="",$L458=""),"",IF($K458="",0,$K458)+$J458*$L458)</f>
        <v/>
      </c>
      <c r="N458" s="10" t="n">
        <v>46202</v>
      </c>
      <c r="O458" s="9" t="n">
        <v>6</v>
      </c>
      <c r="P458" s="10" t="n"/>
      <c r="Q458" s="10" t="n"/>
      <c r="R458" s="10">
        <f>IF(AND($P458&lt;&gt;"",$Q458&lt;&gt;""),($Q458-$P458)*1440,IF(AND($O458&lt;&gt;"",$L458&lt;&gt;""),IF($K458="",0,$K458)+$O458*$L458,""))</f>
        <v/>
      </c>
      <c r="S458" s="10" t="n"/>
      <c r="T458" s="10">
        <f>IF(OR($J458="",$O458=""),"",$O458/$J458)</f>
        <v/>
      </c>
      <c r="U458" s="10" t="n"/>
      <c r="V458" s="10">
        <f>IF($A458="","",IF(AND($A458&lt;&gt;"",NOT(OR($U458="Concluído",$U458="Concluido")),TODAY()&gt;$A458),"SIM","NÃO"))</f>
        <v/>
      </c>
      <c r="W458" s="10">
        <f>IF(OR($A458="",$I458="",$M458=""),"",SUMIFS($M$2:M458,$I$2:I458,$I458,$A$2:A458,$A458)-$M458)</f>
        <v/>
      </c>
      <c r="X458" s="10">
        <f>IF(OR($A458="",$I458=""),"",SUMIFS($M$2:$M$4922,$I$2:$I$4922,$I458,$A$2:$A$4922,$A458))</f>
        <v/>
      </c>
      <c r="Y458" s="10">
        <f>IFERROR(VLOOKUP($I458,'02_Cad_Maquinas'!$B$2:$H$200,7,FALSE()),"")</f>
        <v/>
      </c>
      <c r="Z458" s="10">
        <f>IF(OR($X458="",$Y458=""),"",$Y458-$X458)</f>
        <v/>
      </c>
      <c r="AA458" s="11">
        <f>IF(OR($X458="",$Y458=""),"",$X458/$Y458)</f>
        <v/>
      </c>
      <c r="AB458" s="10" t="n"/>
      <c r="AC458" s="10">
        <f>IF($B458="","","|"&amp;SUBSTITUTE(TRIM(SUBSTITUTE(SUBSTITUTE(SUBSTITUTE(SUBSTITUTE(SUBSTITUTE(SUBSTITUTE(SUBSTITUTE(SUBSTITUTE(SUBSTITUTE(SUBSTITUTE(SUBSTITUTE(SUBSTITUTE(SUBSTITUTE(SUBSTITUTE(TRIM($B458&amp;""),CHAR(10)," "),CHAR(13)," "),"."," "),";"," "),","," "),"/"," "),"+"," "),"-"," "),"  "," "),"  "," "),"  "," "),"  "," "),"  "," "),"  "," "))," ","|")&amp;"|")</f>
        <v/>
      </c>
      <c r="AD458" s="10">
        <f>TRIM($I458&amp;"")</f>
        <v/>
      </c>
    </row>
    <row r="459" ht="36" customHeight="1">
      <c r="A459" s="9" t="n">
        <v>46199</v>
      </c>
      <c r="B459" s="10" t="n">
        <v>10179</v>
      </c>
      <c r="C459" s="10" t="n"/>
      <c r="D459" s="10" t="inlineStr">
        <is>
          <t xml:space="preserve">MONTAGEM DE CADEIRAS </t>
        </is>
      </c>
      <c r="E459" s="10" t="n">
        <v>30001213</v>
      </c>
      <c r="F459" s="10" t="inlineStr">
        <is>
          <t>ASSENTO ESTOFADO - CADEIRA PÉ INTEIRO</t>
        </is>
      </c>
      <c r="G459" s="10" t="inlineStr">
        <is>
          <t>MONTAGEM DE CADEIRAS</t>
        </is>
      </c>
      <c r="H459" s="10" t="inlineStr">
        <is>
          <t>MONTAGEM DE CADEIRAS</t>
        </is>
      </c>
      <c r="I459" s="9" t="inlineStr">
        <is>
          <t>MONTAGEM DE CADEIRAS</t>
        </is>
      </c>
      <c r="J459" s="9" t="n">
        <v>668</v>
      </c>
      <c r="K459" s="10">
        <f>IF($E459="","",IFERROR(INDEX('01_Cad_Pecas'!$H$2:$H$5000,MATCH($E459,'01_Cad_Pecas'!$D$2:$D$5000,0)),IFERROR(INDEX('01_Cad_Pecas'!$H$2:$H$5000,MATCH(VALUE($E459),'01_Cad_Pecas'!$D$2:$D$5000,0)),"")))</f>
        <v/>
      </c>
      <c r="L459" s="10">
        <f>IF($E459="","",IFERROR(INDEX('01_Cad_Pecas'!$I$2:$I$5000,MATCH($E459,'01_Cad_Pecas'!$D$2:$D$5000,0)),IFERROR(INDEX('01_Cad_Pecas'!$I$2:$I$5000,MATCH(VALUE($E459),'01_Cad_Pecas'!$D$2:$D$5000,0)),"")))</f>
        <v/>
      </c>
      <c r="M459" s="10">
        <f>IF(OR($J459="",$L459=""),"",IF($K459="",0,$K459)+$J459*$L459)</f>
        <v/>
      </c>
      <c r="N459" s="10" t="n">
        <v>46202</v>
      </c>
      <c r="O459" s="9" t="n">
        <v>668</v>
      </c>
      <c r="P459" s="10" t="n"/>
      <c r="Q459" s="10" t="n"/>
      <c r="R459" s="10">
        <f>IF(AND($P459&lt;&gt;"",$Q459&lt;&gt;""),($Q459-$P459)*1440,IF(AND($O459&lt;&gt;"",$L459&lt;&gt;""),IF($K459="",0,$K459)+$O459*$L459,""))</f>
        <v/>
      </c>
      <c r="S459" s="10" t="n"/>
      <c r="T459" s="10">
        <f>IF(OR($J459="",$O459=""),"",$O459/$J459)</f>
        <v/>
      </c>
      <c r="U459" s="10" t="n"/>
      <c r="V459" s="10">
        <f>IF($A459="","",IF(AND($A459&lt;&gt;"",NOT(OR($U459="Concluído",$U459="Concluido")),TODAY()&gt;$A459),"SIM","NÃO"))</f>
        <v/>
      </c>
      <c r="W459" s="10">
        <f>IF(OR($A459="",$I459="",$M459=""),"",SUMIFS($M$2:M459,$I$2:I459,$I459,$A$2:A459,$A459)-$M459)</f>
        <v/>
      </c>
      <c r="X459" s="10">
        <f>IF(OR($A459="",$I459=""),"",SUMIFS($M$2:$M$4922,$I$2:$I$4922,$I459,$A$2:$A$4922,$A459))</f>
        <v/>
      </c>
      <c r="Y459" s="10">
        <f>IFERROR(VLOOKUP($I459,'02_Cad_Maquinas'!$B$2:$H$200,7,FALSE()),"")</f>
        <v/>
      </c>
      <c r="Z459" s="10">
        <f>IF(OR($X459="",$Y459=""),"",$Y459-$X459)</f>
        <v/>
      </c>
      <c r="AA459" s="11">
        <f>IF(OR($X459="",$Y459=""),"",$X459/$Y459)</f>
        <v/>
      </c>
      <c r="AB459" s="10" t="n"/>
      <c r="AC459" s="10">
        <f>IF($B459="","","|"&amp;SUBSTITUTE(TRIM(SUBSTITUTE(SUBSTITUTE(SUBSTITUTE(SUBSTITUTE(SUBSTITUTE(SUBSTITUTE(SUBSTITUTE(SUBSTITUTE(SUBSTITUTE(SUBSTITUTE(SUBSTITUTE(SUBSTITUTE(SUBSTITUTE(SUBSTITUTE(TRIM($B459&amp;""),CHAR(10)," "),CHAR(13)," "),"."," "),";"," "),","," "),"/"," "),"+"," "),"-"," "),"  "," "),"  "," "),"  "," "),"  "," "),"  "," "),"  "," "))," ","|")&amp;"|")</f>
        <v/>
      </c>
      <c r="AD459" s="10">
        <f>TRIM($I459&amp;"")</f>
        <v/>
      </c>
    </row>
    <row r="460" ht="36" customHeight="1">
      <c r="A460" s="9" t="n">
        <v>46199</v>
      </c>
      <c r="B460" s="10" t="n">
        <v>10179</v>
      </c>
      <c r="C460" s="10" t="n"/>
      <c r="D460" s="10" t="inlineStr">
        <is>
          <t xml:space="preserve">MONTAGEM DE CADEIRAS </t>
        </is>
      </c>
      <c r="E460" s="10" t="n">
        <v>30001312</v>
      </c>
      <c r="F460" s="10" t="inlineStr">
        <is>
          <t>ENCOSTO ESTOFADO MENOR - CADEIRA PÉ INTEIRO BORD</t>
        </is>
      </c>
      <c r="G460" s="10" t="inlineStr">
        <is>
          <t>MONTAGEM DE CADEIRAS</t>
        </is>
      </c>
      <c r="H460" s="10" t="inlineStr">
        <is>
          <t>MONTAGEM DE CADEIRAS</t>
        </is>
      </c>
      <c r="I460" s="9" t="inlineStr">
        <is>
          <t>MONTAGEM DE CADEIRAS</t>
        </is>
      </c>
      <c r="J460" s="9" t="n">
        <v>624</v>
      </c>
      <c r="K460" s="10">
        <f>IF($E460="","",IFERROR(INDEX('01_Cad_Pecas'!$H$2:$H$5000,MATCH($E460,'01_Cad_Pecas'!$D$2:$D$5000,0)),IFERROR(INDEX('01_Cad_Pecas'!$H$2:$H$5000,MATCH(VALUE($E460),'01_Cad_Pecas'!$D$2:$D$5000,0)),"")))</f>
        <v/>
      </c>
      <c r="L460" s="10">
        <f>IF($E460="","",IFERROR(INDEX('01_Cad_Pecas'!$I$2:$I$5000,MATCH($E460,'01_Cad_Pecas'!$D$2:$D$5000,0)),IFERROR(INDEX('01_Cad_Pecas'!$I$2:$I$5000,MATCH(VALUE($E460),'01_Cad_Pecas'!$D$2:$D$5000,0)),"")))</f>
        <v/>
      </c>
      <c r="M460" s="10">
        <f>IF(OR($J460="",$L460=""),"",IF($K460="",0,$K460)+$J460*$L460)</f>
        <v/>
      </c>
      <c r="N460" s="10" t="n">
        <v>46202</v>
      </c>
      <c r="O460" s="9" t="n">
        <v>624</v>
      </c>
      <c r="P460" s="10" t="n"/>
      <c r="Q460" s="10" t="n"/>
      <c r="R460" s="10">
        <f>IF(AND($P460&lt;&gt;"",$Q460&lt;&gt;""),($Q460-$P460)*1440,IF(AND($O460&lt;&gt;"",$L460&lt;&gt;""),IF($K460="",0,$K460)+$O460*$L460,""))</f>
        <v/>
      </c>
      <c r="S460" s="10" t="n"/>
      <c r="T460" s="10">
        <f>IF(OR($J460="",$O460=""),"",$O460/$J460)</f>
        <v/>
      </c>
      <c r="U460" s="10" t="n"/>
      <c r="V460" s="10">
        <f>IF($A460="","",IF(AND($A460&lt;&gt;"",NOT(OR($U460="Concluído",$U460="Concluido")),TODAY()&gt;$A460),"SIM","NÃO"))</f>
        <v/>
      </c>
      <c r="W460" s="10">
        <f>IF(OR($A460="",$I460="",$M460=""),"",SUMIFS($M$2:M460,$I$2:I460,$I460,$A$2:A460,$A460)-$M460)</f>
        <v/>
      </c>
      <c r="X460" s="10">
        <f>IF(OR($A460="",$I460=""),"",SUMIFS($M$2:$M$4922,$I$2:$I$4922,$I460,$A$2:$A$4922,$A460))</f>
        <v/>
      </c>
      <c r="Y460" s="10">
        <f>IFERROR(VLOOKUP($I460,'02_Cad_Maquinas'!$B$2:$H$200,7,FALSE()),"")</f>
        <v/>
      </c>
      <c r="Z460" s="10">
        <f>IF(OR($X460="",$Y460=""),"",$Y460-$X460)</f>
        <v/>
      </c>
      <c r="AA460" s="11">
        <f>IF(OR($X460="",$Y460=""),"",$X460/$Y460)</f>
        <v/>
      </c>
      <c r="AB460" s="10" t="n"/>
      <c r="AC460" s="10">
        <f>IF($B460="","","|"&amp;SUBSTITUTE(TRIM(SUBSTITUTE(SUBSTITUTE(SUBSTITUTE(SUBSTITUTE(SUBSTITUTE(SUBSTITUTE(SUBSTITUTE(SUBSTITUTE(SUBSTITUTE(SUBSTITUTE(SUBSTITUTE(SUBSTITUTE(SUBSTITUTE(SUBSTITUTE(TRIM($B460&amp;""),CHAR(10)," "),CHAR(13)," "),"."," "),";"," "),","," "),"/"," "),"+"," "),"-"," "),"  "," "),"  "," "),"  "," "),"  "," "),"  "," "),"  "," "))," ","|")&amp;"|")</f>
        <v/>
      </c>
      <c r="AD460" s="10">
        <f>TRIM($I460&amp;"")</f>
        <v/>
      </c>
    </row>
    <row r="461" ht="36" customHeight="1">
      <c r="A461" s="9" t="n">
        <v>46199</v>
      </c>
      <c r="B461" s="10" t="n">
        <v>10179</v>
      </c>
      <c r="C461" s="10" t="n"/>
      <c r="D461" s="10" t="inlineStr">
        <is>
          <t xml:space="preserve">MONTAGEM DE CADEIRAS </t>
        </is>
      </c>
      <c r="E461" s="10" t="n">
        <v>30001320</v>
      </c>
      <c r="F461" s="10" t="inlineStr">
        <is>
          <t>ENCOSTO ESTOFADO BORD - CADEIRA MILÃO PÉ INTEIRO</t>
        </is>
      </c>
      <c r="G461" s="10" t="inlineStr">
        <is>
          <t>MONTAGEM DE CADEIRAS</t>
        </is>
      </c>
      <c r="H461" s="10" t="inlineStr">
        <is>
          <t>MONTAGEM DE CADEIRAS</t>
        </is>
      </c>
      <c r="I461" s="9" t="inlineStr">
        <is>
          <t>MONTAGEM DE CADEIRAS</t>
        </is>
      </c>
      <c r="J461" s="9" t="n">
        <v>6</v>
      </c>
      <c r="K461" s="10">
        <f>IF($E461="","",IFERROR(INDEX('01_Cad_Pecas'!$H$2:$H$5000,MATCH($E461,'01_Cad_Pecas'!$D$2:$D$5000,0)),IFERROR(INDEX('01_Cad_Pecas'!$H$2:$H$5000,MATCH(VALUE($E461),'01_Cad_Pecas'!$D$2:$D$5000,0)),"")))</f>
        <v/>
      </c>
      <c r="L461" s="10">
        <f>IF($E461="","",IFERROR(INDEX('01_Cad_Pecas'!$I$2:$I$5000,MATCH($E461,'01_Cad_Pecas'!$D$2:$D$5000,0)),IFERROR(INDEX('01_Cad_Pecas'!$I$2:$I$5000,MATCH(VALUE($E461),'01_Cad_Pecas'!$D$2:$D$5000,0)),"")))</f>
        <v/>
      </c>
      <c r="M461" s="10">
        <f>IF(OR($J461="",$L461=""),"",IF($K461="",0,$K461)+$J461*$L461)</f>
        <v/>
      </c>
      <c r="N461" s="10" t="n">
        <v>46202</v>
      </c>
      <c r="O461" s="9" t="n">
        <v>6</v>
      </c>
      <c r="P461" s="10" t="n"/>
      <c r="Q461" s="10" t="n"/>
      <c r="R461" s="10">
        <f>IF(AND($P461&lt;&gt;"",$Q461&lt;&gt;""),($Q461-$P461)*1440,IF(AND($O461&lt;&gt;"",$L461&lt;&gt;""),IF($K461="",0,$K461)+$O461*$L461,""))</f>
        <v/>
      </c>
      <c r="S461" s="10" t="n"/>
      <c r="T461" s="10">
        <f>IF(OR($J461="",$O461=""),"",$O461/$J461)</f>
        <v/>
      </c>
      <c r="U461" s="10" t="n"/>
      <c r="V461" s="10">
        <f>IF($A461="","",IF(AND($A461&lt;&gt;"",NOT(OR($U461="Concluído",$U461="Concluido")),TODAY()&gt;$A461),"SIM","NÃO"))</f>
        <v/>
      </c>
      <c r="W461" s="10">
        <f>IF(OR($A461="",$I461="",$M461=""),"",SUMIFS($M$2:M461,$I$2:I461,$I461,$A$2:A461,$A461)-$M461)</f>
        <v/>
      </c>
      <c r="X461" s="10">
        <f>IF(OR($A461="",$I461=""),"",SUMIFS($M$2:$M$4922,$I$2:$I$4922,$I461,$A$2:$A$4922,$A461))</f>
        <v/>
      </c>
      <c r="Y461" s="10">
        <f>IFERROR(VLOOKUP($I461,'02_Cad_Maquinas'!$B$2:$H$200,7,FALSE()),"")</f>
        <v/>
      </c>
      <c r="Z461" s="10">
        <f>IF(OR($X461="",$Y461=""),"",$Y461-$X461)</f>
        <v/>
      </c>
      <c r="AA461" s="11">
        <f>IF(OR($X461="",$Y461=""),"",$X461/$Y461)</f>
        <v/>
      </c>
      <c r="AB461" s="10" t="n"/>
      <c r="AC461" s="10">
        <f>IF($B461="","","|"&amp;SUBSTITUTE(TRIM(SUBSTITUTE(SUBSTITUTE(SUBSTITUTE(SUBSTITUTE(SUBSTITUTE(SUBSTITUTE(SUBSTITUTE(SUBSTITUTE(SUBSTITUTE(SUBSTITUTE(SUBSTITUTE(SUBSTITUTE(SUBSTITUTE(SUBSTITUTE(TRIM($B461&amp;""),CHAR(10)," "),CHAR(13)," "),"."," "),";"," "),","," "),"/"," "),"+"," "),"-"," "),"  "," "),"  "," "),"  "," "),"  "," "),"  "," "),"  "," "))," ","|")&amp;"|")</f>
        <v/>
      </c>
      <c r="AD461" s="10">
        <f>TRIM($I461&amp;"")</f>
        <v/>
      </c>
    </row>
    <row r="462" ht="36" customHeight="1">
      <c r="A462" s="9" t="n">
        <v>46199</v>
      </c>
      <c r="B462" s="10" t="n">
        <v>10179</v>
      </c>
      <c r="C462" s="10" t="n"/>
      <c r="D462" s="10" t="inlineStr">
        <is>
          <t xml:space="preserve">MONTAGEM DE CADEIRAS </t>
        </is>
      </c>
      <c r="E462" s="10" t="n">
        <v>30001412</v>
      </c>
      <c r="F462" s="10" t="inlineStr">
        <is>
          <t>ENCOSTO ESTOFADO MENOR - CADEIRA PÉ INTEIRO</t>
        </is>
      </c>
      <c r="G462" s="10" t="inlineStr">
        <is>
          <t>MONTAGEM DE CADEIRAS</t>
        </is>
      </c>
      <c r="H462" s="10" t="inlineStr">
        <is>
          <t>MONTAGEM DE CADEIRAS</t>
        </is>
      </c>
      <c r="I462" s="9" t="inlineStr">
        <is>
          <t>MONTAGEM DE CADEIRAS</t>
        </is>
      </c>
      <c r="J462" s="9" t="n">
        <v>8</v>
      </c>
      <c r="K462" s="10">
        <f>IF($E462="","",IFERROR(INDEX('01_Cad_Pecas'!$H$2:$H$5000,MATCH($E462,'01_Cad_Pecas'!$D$2:$D$5000,0)),IFERROR(INDEX('01_Cad_Pecas'!$H$2:$H$5000,MATCH(VALUE($E462),'01_Cad_Pecas'!$D$2:$D$5000,0)),"")))</f>
        <v/>
      </c>
      <c r="L462" s="10">
        <f>IF($E462="","",IFERROR(INDEX('01_Cad_Pecas'!$I$2:$I$5000,MATCH($E462,'01_Cad_Pecas'!$D$2:$D$5000,0)),IFERROR(INDEX('01_Cad_Pecas'!$I$2:$I$5000,MATCH(VALUE($E462),'01_Cad_Pecas'!$D$2:$D$5000,0)),"")))</f>
        <v/>
      </c>
      <c r="M462" s="10">
        <f>IF(OR($J462="",$L462=""),"",IF($K462="",0,$K462)+$J462*$L462)</f>
        <v/>
      </c>
      <c r="N462" s="10" t="n">
        <v>46202</v>
      </c>
      <c r="O462" s="9" t="n">
        <v>8</v>
      </c>
      <c r="P462" s="10" t="n"/>
      <c r="Q462" s="10" t="n"/>
      <c r="R462" s="10">
        <f>IF(AND($P462&lt;&gt;"",$Q462&lt;&gt;""),($Q462-$P462)*1440,IF(AND($O462&lt;&gt;"",$L462&lt;&gt;""),IF($K462="",0,$K462)+$O462*$L462,""))</f>
        <v/>
      </c>
      <c r="S462" s="10" t="n"/>
      <c r="T462" s="10">
        <f>IF(OR($J462="",$O462=""),"",$O462/$J462)</f>
        <v/>
      </c>
      <c r="U462" s="10" t="n"/>
      <c r="V462" s="10">
        <f>IF($A462="","",IF(AND($A462&lt;&gt;"",NOT(OR($U462="Concluído",$U462="Concluido")),TODAY()&gt;$A462),"SIM","NÃO"))</f>
        <v/>
      </c>
      <c r="W462" s="10">
        <f>IF(OR($A462="",$I462="",$M462=""),"",SUMIFS($M$2:M462,$I$2:I462,$I462,$A$2:A462,$A462)-$M462)</f>
        <v/>
      </c>
      <c r="X462" s="10">
        <f>IF(OR($A462="",$I462=""),"",SUMIFS($M$2:$M$4922,$I$2:$I$4922,$I462,$A$2:$A$4922,$A462))</f>
        <v/>
      </c>
      <c r="Y462" s="10">
        <f>IFERROR(VLOOKUP($I462,'02_Cad_Maquinas'!$B$2:$H$200,7,FALSE()),"")</f>
        <v/>
      </c>
      <c r="Z462" s="10">
        <f>IF(OR($X462="",$Y462=""),"",$Y462-$X462)</f>
        <v/>
      </c>
      <c r="AA462" s="11">
        <f>IF(OR($X462="",$Y462=""),"",$X462/$Y462)</f>
        <v/>
      </c>
      <c r="AB462" s="10" t="n"/>
      <c r="AC462" s="10">
        <f>IF($B462="","","|"&amp;SUBSTITUTE(TRIM(SUBSTITUTE(SUBSTITUTE(SUBSTITUTE(SUBSTITUTE(SUBSTITUTE(SUBSTITUTE(SUBSTITUTE(SUBSTITUTE(SUBSTITUTE(SUBSTITUTE(SUBSTITUTE(SUBSTITUTE(SUBSTITUTE(SUBSTITUTE(TRIM($B462&amp;""),CHAR(10)," "),CHAR(13)," "),"."," "),";"," "),","," "),"/"," "),"+"," "),"-"," "),"  "," "),"  "," "),"  "," "),"  "," "),"  "," "),"  "," "))," ","|")&amp;"|")</f>
        <v/>
      </c>
      <c r="AD462" s="10">
        <f>TRIM($I462&amp;"")</f>
        <v/>
      </c>
    </row>
    <row r="463" ht="36" customHeight="1">
      <c r="A463" s="9" t="n">
        <v>46199</v>
      </c>
      <c r="B463" s="10" t="n">
        <v>10179</v>
      </c>
      <c r="C463" s="10" t="n"/>
      <c r="D463" s="10" t="inlineStr">
        <is>
          <t xml:space="preserve">MONTAGEM DE CADEIRAS </t>
        </is>
      </c>
      <c r="E463" s="10" t="n">
        <v>30001201</v>
      </c>
      <c r="F463" s="10" t="inlineStr">
        <is>
          <t>PE TRASEIRO 980X65(911)X25 MDF (11PCS)- CAD PE INT</t>
        </is>
      </c>
      <c r="G463" s="10" t="inlineStr">
        <is>
          <t>MONTAGEM DE CADEIRAS</t>
        </is>
      </c>
      <c r="H463" s="10" t="inlineStr">
        <is>
          <t>MONTAGEM DE CADEIRAS</t>
        </is>
      </c>
      <c r="I463" s="9" t="inlineStr">
        <is>
          <t>MONTAGEM DE CADEIRAS</t>
        </is>
      </c>
      <c r="J463" s="9" t="n">
        <v>24</v>
      </c>
      <c r="K463" s="10">
        <f>IF($E463="","",IFERROR(INDEX('01_Cad_Pecas'!$H$2:$H$5000,MATCH($E463,'01_Cad_Pecas'!$D$2:$D$5000,0)),IFERROR(INDEX('01_Cad_Pecas'!$H$2:$H$5000,MATCH(VALUE($E463),'01_Cad_Pecas'!$D$2:$D$5000,0)),"")))</f>
        <v/>
      </c>
      <c r="L463" s="10">
        <f>IF($E463="","",IFERROR(INDEX('01_Cad_Pecas'!$I$2:$I$5000,MATCH($E463,'01_Cad_Pecas'!$D$2:$D$5000,0)),IFERROR(INDEX('01_Cad_Pecas'!$I$2:$I$5000,MATCH(VALUE($E463),'01_Cad_Pecas'!$D$2:$D$5000,0)),"")))</f>
        <v/>
      </c>
      <c r="M463" s="10">
        <f>IF(OR($J463="",$L463=""),"",IF($K463="",0,$K463)+$J463*$L463)</f>
        <v/>
      </c>
      <c r="N463" s="10" t="n">
        <v>46202</v>
      </c>
      <c r="O463" s="9" t="n">
        <v>24</v>
      </c>
      <c r="P463" s="10" t="n"/>
      <c r="Q463" s="10" t="n"/>
      <c r="R463" s="10">
        <f>IF(AND($P463&lt;&gt;"",$Q463&lt;&gt;""),($Q463-$P463)*1440,IF(AND($O463&lt;&gt;"",$L463&lt;&gt;""),IF($K463="",0,$K463)+$O463*$L463,""))</f>
        <v/>
      </c>
      <c r="S463" s="10" t="n"/>
      <c r="T463" s="10">
        <f>IF(OR($J463="",$O463=""),"",$O463/$J463)</f>
        <v/>
      </c>
      <c r="U463" s="10" t="n"/>
      <c r="V463" s="10">
        <f>IF($A463="","",IF(AND($A463&lt;&gt;"",NOT(OR($U463="Concluído",$U463="Concluido")),TODAY()&gt;$A463),"SIM","NÃO"))</f>
        <v/>
      </c>
      <c r="W463" s="10">
        <f>IF(OR($A463="",$I463="",$M463=""),"",SUMIFS($M$2:M463,$I$2:I463,$I463,$A$2:A463,$A463)-$M463)</f>
        <v/>
      </c>
      <c r="X463" s="10">
        <f>IF(OR($A463="",$I463=""),"",SUMIFS($M$2:$M$4922,$I$2:$I$4922,$I463,$A$2:$A$4922,$A463))</f>
        <v/>
      </c>
      <c r="Y463" s="10">
        <f>IFERROR(VLOOKUP($I463,'02_Cad_Maquinas'!$B$2:$H$200,7,FALSE()),"")</f>
        <v/>
      </c>
      <c r="Z463" s="10">
        <f>IF(OR($X463="",$Y463=""),"",$Y463-$X463)</f>
        <v/>
      </c>
      <c r="AA463" s="11">
        <f>IF(OR($X463="",$Y463=""),"",$X463/$Y463)</f>
        <v/>
      </c>
      <c r="AB463" s="10" t="n"/>
      <c r="AC463" s="10">
        <f>IF($B463="","","|"&amp;SUBSTITUTE(TRIM(SUBSTITUTE(SUBSTITUTE(SUBSTITUTE(SUBSTITUTE(SUBSTITUTE(SUBSTITUTE(SUBSTITUTE(SUBSTITUTE(SUBSTITUTE(SUBSTITUTE(SUBSTITUTE(SUBSTITUTE(SUBSTITUTE(SUBSTITUTE(TRIM($B463&amp;""),CHAR(10)," "),CHAR(13)," "),"."," "),";"," "),","," "),"/"," "),"+"," "),"-"," "),"  "," "),"  "," "),"  "," "),"  "," "),"  "," "),"  "," "))," ","|")&amp;"|")</f>
        <v/>
      </c>
      <c r="AD463" s="10">
        <f>TRIM($I463&amp;"")</f>
        <v/>
      </c>
    </row>
    <row r="464" ht="36" customHeight="1">
      <c r="A464" s="9" t="n">
        <v>46199</v>
      </c>
      <c r="B464" s="10" t="n">
        <v>10179</v>
      </c>
      <c r="C464" s="10" t="n"/>
      <c r="D464" s="10" t="inlineStr">
        <is>
          <t xml:space="preserve">MONTAGEM DE CADEIRAS </t>
        </is>
      </c>
      <c r="E464" s="10" t="n">
        <v>30006801</v>
      </c>
      <c r="F464" s="10" t="inlineStr">
        <is>
          <t>PE TRASEIRO 980X94(911)X25 MDF (8PCS)- CAD GENOVA</t>
        </is>
      </c>
      <c r="G464" s="10" t="inlineStr">
        <is>
          <t>MONTAGEM DE CADEIRAS</t>
        </is>
      </c>
      <c r="H464" s="10" t="inlineStr">
        <is>
          <t>MONTAGEM DE CADEIRAS</t>
        </is>
      </c>
      <c r="I464" s="9" t="inlineStr">
        <is>
          <t>MONTAGEM DE CADEIRAS</t>
        </is>
      </c>
      <c r="J464" s="9" t="n">
        <v>48</v>
      </c>
      <c r="K464" s="10">
        <f>IF($E464="","",IFERROR(INDEX('01_Cad_Pecas'!$H$2:$H$5000,MATCH($E464,'01_Cad_Pecas'!$D$2:$D$5000,0)),IFERROR(INDEX('01_Cad_Pecas'!$H$2:$H$5000,MATCH(VALUE($E464),'01_Cad_Pecas'!$D$2:$D$5000,0)),"")))</f>
        <v/>
      </c>
      <c r="L464" s="10">
        <f>IF($E464="","",IFERROR(INDEX('01_Cad_Pecas'!$I$2:$I$5000,MATCH($E464,'01_Cad_Pecas'!$D$2:$D$5000,0)),IFERROR(INDEX('01_Cad_Pecas'!$I$2:$I$5000,MATCH(VALUE($E464),'01_Cad_Pecas'!$D$2:$D$5000,0)),"")))</f>
        <v/>
      </c>
      <c r="M464" s="10">
        <f>IF(OR($J464="",$L464=""),"",IF($K464="",0,$K464)+$J464*$L464)</f>
        <v/>
      </c>
      <c r="N464" s="10" t="n">
        <v>46202</v>
      </c>
      <c r="O464" s="9" t="n">
        <v>48</v>
      </c>
      <c r="P464" s="10" t="n"/>
      <c r="Q464" s="10" t="n"/>
      <c r="R464" s="10">
        <f>IF(AND($P464&lt;&gt;"",$Q464&lt;&gt;""),($Q464-$P464)*1440,IF(AND($O464&lt;&gt;"",$L464&lt;&gt;""),IF($K464="",0,$K464)+$O464*$L464,""))</f>
        <v/>
      </c>
      <c r="S464" s="10" t="n"/>
      <c r="T464" s="10">
        <f>IF(OR($J464="",$O464=""),"",$O464/$J464)</f>
        <v/>
      </c>
      <c r="U464" s="10" t="n"/>
      <c r="V464" s="10">
        <f>IF($A464="","",IF(AND($A464&lt;&gt;"",NOT(OR($U464="Concluído",$U464="Concluido")),TODAY()&gt;$A464),"SIM","NÃO"))</f>
        <v/>
      </c>
      <c r="W464" s="10">
        <f>IF(OR($A464="",$I464="",$M464=""),"",SUMIFS($M$2:M464,$I$2:I464,$I464,$A$2:A464,$A464)-$M464)</f>
        <v/>
      </c>
      <c r="X464" s="10">
        <f>IF(OR($A464="",$I464=""),"",SUMIFS($M$2:$M$4922,$I$2:$I$4922,$I464,$A$2:$A$4922,$A464))</f>
        <v/>
      </c>
      <c r="Y464" s="10">
        <f>IFERROR(VLOOKUP($I464,'02_Cad_Maquinas'!$B$2:$H$200,7,FALSE()),"")</f>
        <v/>
      </c>
      <c r="Z464" s="10">
        <f>IF(OR($X464="",$Y464=""),"",$Y464-$X464)</f>
        <v/>
      </c>
      <c r="AA464" s="11">
        <f>IF(OR($X464="",$Y464=""),"",$X464/$Y464)</f>
        <v/>
      </c>
      <c r="AB464" s="10" t="n"/>
      <c r="AC464" s="10">
        <f>IF($B464="","","|"&amp;SUBSTITUTE(TRIM(SUBSTITUTE(SUBSTITUTE(SUBSTITUTE(SUBSTITUTE(SUBSTITUTE(SUBSTITUTE(SUBSTITUTE(SUBSTITUTE(SUBSTITUTE(SUBSTITUTE(SUBSTITUTE(SUBSTITUTE(SUBSTITUTE(SUBSTITUTE(TRIM($B464&amp;""),CHAR(10)," "),CHAR(13)," "),"."," "),";"," "),","," "),"/"," "),"+"," "),"-"," "),"  "," "),"  "," "),"  "," "),"  "," "),"  "," "),"  "," "))," ","|")&amp;"|")</f>
        <v/>
      </c>
      <c r="AD464" s="10">
        <f>TRIM($I464&amp;"")</f>
        <v/>
      </c>
    </row>
    <row r="465" ht="36" customHeight="1">
      <c r="A465" s="9" t="n">
        <v>46199</v>
      </c>
      <c r="B465" s="10" t="n">
        <v>10179</v>
      </c>
      <c r="C465" s="10" t="n"/>
      <c r="D465" s="10" t="inlineStr">
        <is>
          <t xml:space="preserve">MONTAGEM DE CADEIRAS </t>
        </is>
      </c>
      <c r="E465" s="10" t="n">
        <v>30006806</v>
      </c>
      <c r="F465" s="10" t="inlineStr">
        <is>
          <t>ENCOSTO ESTOFADO - CADEIRA GENOVA</t>
        </is>
      </c>
      <c r="G465" s="10" t="inlineStr">
        <is>
          <t>MONTAGEM DE CADEIRAS</t>
        </is>
      </c>
      <c r="H465" s="10" t="inlineStr">
        <is>
          <t>MONTAGEM DE CADEIRAS</t>
        </is>
      </c>
      <c r="I465" s="9" t="inlineStr">
        <is>
          <t>MONTAGEM DE CADEIRAS</t>
        </is>
      </c>
      <c r="J465" s="9" t="n">
        <v>24</v>
      </c>
      <c r="K465" s="10">
        <f>IF($E465="","",IFERROR(INDEX('01_Cad_Pecas'!$H$2:$H$5000,MATCH($E465,'01_Cad_Pecas'!$D$2:$D$5000,0)),IFERROR(INDEX('01_Cad_Pecas'!$H$2:$H$5000,MATCH(VALUE($E465),'01_Cad_Pecas'!$D$2:$D$5000,0)),"")))</f>
        <v/>
      </c>
      <c r="L465" s="10">
        <f>IF($E465="","",IFERROR(INDEX('01_Cad_Pecas'!$I$2:$I$5000,MATCH($E465,'01_Cad_Pecas'!$D$2:$D$5000,0)),IFERROR(INDEX('01_Cad_Pecas'!$I$2:$I$5000,MATCH(VALUE($E465),'01_Cad_Pecas'!$D$2:$D$5000,0)),"")))</f>
        <v/>
      </c>
      <c r="M465" s="10">
        <f>IF(OR($J465="",$L465=""),"",IF($K465="",0,$K465)+$J465*$L465)</f>
        <v/>
      </c>
      <c r="N465" s="10" t="n">
        <v>46202</v>
      </c>
      <c r="O465" s="9" t="n">
        <v>24</v>
      </c>
      <c r="P465" s="10" t="n"/>
      <c r="Q465" s="10" t="n"/>
      <c r="R465" s="10">
        <f>IF(AND($P465&lt;&gt;"",$Q465&lt;&gt;""),($Q465-$P465)*1440,IF(AND($O465&lt;&gt;"",$L465&lt;&gt;""),IF($K465="",0,$K465)+$O465*$L465,""))</f>
        <v/>
      </c>
      <c r="S465" s="10" t="n"/>
      <c r="T465" s="10">
        <f>IF(OR($J465="",$O465=""),"",$O465/$J465)</f>
        <v/>
      </c>
      <c r="U465" s="10" t="n"/>
      <c r="V465" s="10">
        <f>IF($A465="","",IF(AND($A465&lt;&gt;"",NOT(OR($U465="Concluído",$U465="Concluido")),TODAY()&gt;$A465),"SIM","NÃO"))</f>
        <v/>
      </c>
      <c r="W465" s="10">
        <f>IF(OR($A465="",$I465="",$M465=""),"",SUMIFS($M$2:M465,$I$2:I465,$I465,$A$2:A465,$A465)-$M465)</f>
        <v/>
      </c>
      <c r="X465" s="10">
        <f>IF(OR($A465="",$I465=""),"",SUMIFS($M$2:$M$4922,$I$2:$I$4922,$I465,$A$2:$A$4922,$A465))</f>
        <v/>
      </c>
      <c r="Y465" s="10">
        <f>IFERROR(VLOOKUP($I465,'02_Cad_Maquinas'!$B$2:$H$200,7,FALSE()),"")</f>
        <v/>
      </c>
      <c r="Z465" s="10">
        <f>IF(OR($X465="",$Y465=""),"",$Y465-$X465)</f>
        <v/>
      </c>
      <c r="AA465" s="11">
        <f>IF(OR($X465="",$Y465=""),"",$X465/$Y465)</f>
        <v/>
      </c>
      <c r="AB465" s="10" t="n"/>
      <c r="AC465" s="10">
        <f>IF($B465="","","|"&amp;SUBSTITUTE(TRIM(SUBSTITUTE(SUBSTITUTE(SUBSTITUTE(SUBSTITUTE(SUBSTITUTE(SUBSTITUTE(SUBSTITUTE(SUBSTITUTE(SUBSTITUTE(SUBSTITUTE(SUBSTITUTE(SUBSTITUTE(SUBSTITUTE(SUBSTITUTE(TRIM($B465&amp;""),CHAR(10)," "),CHAR(13)," "),"."," "),";"," "),","," "),"/"," "),"+"," "),"-"," "),"  "," "),"  "," "),"  "," "),"  "," "),"  "," "),"  "," "))," ","|")&amp;"|")</f>
        <v/>
      </c>
      <c r="AD465" s="10">
        <f>TRIM($I465&amp;"")</f>
        <v/>
      </c>
    </row>
    <row r="466" ht="36" customHeight="1">
      <c r="A466" s="9" t="n">
        <v>46204</v>
      </c>
      <c r="B466" s="10" t="n">
        <v>10148</v>
      </c>
      <c r="C466" s="10" t="n"/>
      <c r="D466" s="10" t="inlineStr">
        <is>
          <t xml:space="preserve">MONTAGEM DE CADEIRAS </t>
        </is>
      </c>
      <c r="E466" s="10" t="n">
        <v>30003602</v>
      </c>
      <c r="F466" s="10" t="inlineStr">
        <is>
          <t>ASSENTO 440X455X12 MDP - CADEIRA PEROLA MADEIRA</t>
        </is>
      </c>
      <c r="G466" s="10" t="inlineStr">
        <is>
          <t xml:space="preserve">MONTAGEM DE CADEIRAS </t>
        </is>
      </c>
      <c r="H466" s="10" t="inlineStr">
        <is>
          <t xml:space="preserve">MONTAGEM DE CADEIRAS </t>
        </is>
      </c>
      <c r="I466" s="10" t="inlineStr">
        <is>
          <t xml:space="preserve">MONTAGEM DE CADEIRAS </t>
        </is>
      </c>
      <c r="J466" s="19" t="n">
        <v>130</v>
      </c>
      <c r="K466" s="10">
        <f>IF($E466="","",IFERROR(INDEX('01_Cad_Pecas'!$H$2:$H$5000,MATCH($E466,'01_Cad_Pecas'!$D$2:$D$5000,0)),IFERROR(INDEX('01_Cad_Pecas'!$H$2:$H$5000,MATCH(VALUE($E466),'01_Cad_Pecas'!$D$2:$D$5000,0)),"")))</f>
        <v/>
      </c>
      <c r="L466" s="10">
        <f>IF($E466="","",IFERROR(INDEX('01_Cad_Pecas'!$I$2:$I$5000,MATCH($E466,'01_Cad_Pecas'!$D$2:$D$5000,0)),IFERROR(INDEX('01_Cad_Pecas'!$I$2:$I$5000,MATCH(VALUE($E466),'01_Cad_Pecas'!$D$2:$D$5000,0)),"")))</f>
        <v/>
      </c>
      <c r="M466" s="10">
        <f>IF(OR($J466="",$L466=""),"",IF($K466="",0,$K466)+$J466*$L466)</f>
        <v/>
      </c>
      <c r="N466" s="10" t="n">
        <v>46202</v>
      </c>
      <c r="O466" s="19" t="n">
        <v>130</v>
      </c>
      <c r="P466" s="10" t="n"/>
      <c r="Q466" s="10" t="n"/>
      <c r="R466" s="10">
        <f>IF(AND($P466&lt;&gt;"",$Q466&lt;&gt;""),($Q466-$P466)*1440,IF(AND($O466&lt;&gt;"",$L466&lt;&gt;""),IF($K466="",0,$K466)+$O466*$L466,""))</f>
        <v/>
      </c>
      <c r="S466" s="10" t="n"/>
      <c r="T466" s="10">
        <f>IF(OR($J466="",$O466=""),"",$O466/$J466)</f>
        <v/>
      </c>
      <c r="U466" s="10" t="n"/>
      <c r="V466" s="10">
        <f>IF($A466="","",IF(AND($A466&lt;&gt;"",NOT(OR($U466="Concluído",$U466="Concluido")),TODAY()&gt;$A466),"SIM","NÃO"))</f>
        <v/>
      </c>
      <c r="W466" s="10">
        <f>IF(OR($A466="",$I466="",$M466=""),"",SUMIFS($M$2:M466,$I$2:I466,$I466,$A$2:A466,$A466)-$M466)</f>
        <v/>
      </c>
      <c r="X466" s="10">
        <f>IF(OR($A466="",$I466=""),"",SUMIFS($M$2:$M$4922,$I$2:$I$4922,$I466,$A$2:$A$4922,$A466))</f>
        <v/>
      </c>
      <c r="Y466" s="10">
        <f>IFERROR(VLOOKUP($I466,'02_Cad_Maquinas'!$B$2:$H$200,7,FALSE()),"")</f>
        <v/>
      </c>
      <c r="Z466" s="10">
        <f>IF(OR($X466="",$Y466=""),"",$Y466-$X466)</f>
        <v/>
      </c>
      <c r="AA466" s="11">
        <f>IF(OR($X466="",$Y466=""),"",$X466/$Y466)</f>
        <v/>
      </c>
      <c r="AB466" s="10" t="n"/>
      <c r="AC466" s="10">
        <f>IF($B466="","","|"&amp;SUBSTITUTE(TRIM(SUBSTITUTE(SUBSTITUTE(SUBSTITUTE(SUBSTITUTE(SUBSTITUTE(SUBSTITUTE(SUBSTITUTE(SUBSTITUTE(SUBSTITUTE(SUBSTITUTE(SUBSTITUTE(SUBSTITUTE(SUBSTITUTE(SUBSTITUTE(TRIM($B466&amp;""),CHAR(10)," "),CHAR(13)," "),"."," "),";"," "),","," "),"/"," "),"+"," "),"-"," "),"  "," "),"  "," "),"  "," "),"  "," "),"  "," "),"  "," "))," ","|")&amp;"|")</f>
        <v/>
      </c>
      <c r="AD466" s="10">
        <f>TRIM($I466&amp;"")</f>
        <v/>
      </c>
    </row>
    <row r="467" ht="36" customHeight="1">
      <c r="A467" s="9" t="n">
        <v>46204</v>
      </c>
      <c r="B467" s="10" t="n">
        <v>10148</v>
      </c>
      <c r="C467" s="10" t="n"/>
      <c r="D467" s="10" t="inlineStr">
        <is>
          <t xml:space="preserve">MONTAGEM DE CADEIRAS </t>
        </is>
      </c>
      <c r="E467" s="10" t="n">
        <v>30008306</v>
      </c>
      <c r="F467" s="10" t="inlineStr">
        <is>
          <t>ENCOSTO ESTOFADO - CADEIRA PEROLA MONTADA</t>
        </is>
      </c>
      <c r="G467" s="10" t="inlineStr">
        <is>
          <t xml:space="preserve">MONTAGEM DE CADEIRAS </t>
        </is>
      </c>
      <c r="H467" s="10" t="inlineStr">
        <is>
          <t xml:space="preserve">MONTAGEM DE CADEIRAS </t>
        </is>
      </c>
      <c r="I467" s="10" t="inlineStr">
        <is>
          <t xml:space="preserve">MONTAGEM DE CADEIRAS </t>
        </is>
      </c>
      <c r="J467" s="19" t="n">
        <v>2</v>
      </c>
      <c r="K467" s="10">
        <f>IF($E467="","",IFERROR(INDEX('01_Cad_Pecas'!$H$2:$H$5000,MATCH($E467,'01_Cad_Pecas'!$D$2:$D$5000,0)),IFERROR(INDEX('01_Cad_Pecas'!$H$2:$H$5000,MATCH(VALUE($E467),'01_Cad_Pecas'!$D$2:$D$5000,0)),"")))</f>
        <v/>
      </c>
      <c r="L467" s="10">
        <f>IF($E467="","",IFERROR(INDEX('01_Cad_Pecas'!$I$2:$I$5000,MATCH($E467,'01_Cad_Pecas'!$D$2:$D$5000,0)),IFERROR(INDEX('01_Cad_Pecas'!$I$2:$I$5000,MATCH(VALUE($E467),'01_Cad_Pecas'!$D$2:$D$5000,0)),"")))</f>
        <v/>
      </c>
      <c r="M467" s="10">
        <f>IF(OR($J467="",$L467=""),"",IF($K467="",0,$K467)+$J467*$L467)</f>
        <v/>
      </c>
      <c r="N467" s="10" t="n">
        <v>46202</v>
      </c>
      <c r="O467" s="19" t="n">
        <v>2</v>
      </c>
      <c r="P467" s="10" t="n"/>
      <c r="Q467" s="10" t="n"/>
      <c r="R467" s="10">
        <f>IF(AND($P467&lt;&gt;"",$Q467&lt;&gt;""),($Q467-$P467)*1440,IF(AND($O467&lt;&gt;"",$L467&lt;&gt;""),IF($K467="",0,$K467)+$O467*$L467,""))</f>
        <v/>
      </c>
      <c r="S467" s="10" t="n"/>
      <c r="T467" s="10">
        <f>IF(OR($J467="",$O467=""),"",$O467/$J467)</f>
        <v/>
      </c>
      <c r="U467" s="10" t="n"/>
      <c r="V467" s="10">
        <f>IF($A467="","",IF(AND($A467&lt;&gt;"",NOT(OR($U467="Concluído",$U467="Concluido")),TODAY()&gt;$A467),"SIM","NÃO"))</f>
        <v/>
      </c>
      <c r="W467" s="10">
        <f>IF(OR($A467="",$I467="",$M467=""),"",SUMIFS($M$2:M467,$I$2:I467,$I467,$A$2:A467,$A467)-$M467)</f>
        <v/>
      </c>
      <c r="X467" s="10">
        <f>IF(OR($A467="",$I467=""),"",SUMIFS($M$2:$M$4922,$I$2:$I$4922,$I467,$A$2:$A$4922,$A467))</f>
        <v/>
      </c>
      <c r="Y467" s="10">
        <f>IFERROR(VLOOKUP($I467,'02_Cad_Maquinas'!$B$2:$H$200,7,FALSE()),"")</f>
        <v/>
      </c>
      <c r="Z467" s="10">
        <f>IF(OR($X467="",$Y467=""),"",$Y467-$X467)</f>
        <v/>
      </c>
      <c r="AA467" s="11">
        <f>IF(OR($X467="",$Y467=""),"",$X467/$Y467)</f>
        <v/>
      </c>
      <c r="AB467" s="10" t="n"/>
      <c r="AC467" s="10">
        <f>IF($B467="","","|"&amp;SUBSTITUTE(TRIM(SUBSTITUTE(SUBSTITUTE(SUBSTITUTE(SUBSTITUTE(SUBSTITUTE(SUBSTITUTE(SUBSTITUTE(SUBSTITUTE(SUBSTITUTE(SUBSTITUTE(SUBSTITUTE(SUBSTITUTE(SUBSTITUTE(SUBSTITUTE(TRIM($B467&amp;""),CHAR(10)," "),CHAR(13)," "),"."," "),";"," "),","," "),"/"," "),"+"," "),"-"," "),"  "," "),"  "," "),"  "," "),"  "," "),"  "," "),"  "," "))," ","|")&amp;"|")</f>
        <v/>
      </c>
      <c r="AD467" s="10">
        <f>TRIM($I467&amp;"")</f>
        <v/>
      </c>
    </row>
    <row r="468" ht="36" customHeight="1">
      <c r="A468" s="9" t="n">
        <v>46205</v>
      </c>
      <c r="B468" s="10" t="inlineStr">
        <is>
          <t>10149,10150</t>
        </is>
      </c>
      <c r="C468" s="10" t="n"/>
      <c r="D468" s="10" t="inlineStr">
        <is>
          <t xml:space="preserve">MONTAGEM DE CADEIRAS </t>
        </is>
      </c>
      <c r="E468" s="10" t="n">
        <v>30003602</v>
      </c>
      <c r="F468" s="10" t="inlineStr">
        <is>
          <t>ASSENTO 440X455X12 MDP - CADEIRA PEROLA MADEIRA</t>
        </is>
      </c>
      <c r="G468" s="10" t="inlineStr">
        <is>
          <t xml:space="preserve">MONTAGEM DE CADEIRAS </t>
        </is>
      </c>
      <c r="H468" s="10" t="inlineStr">
        <is>
          <t xml:space="preserve">MONTAGEM DE CADEIRAS </t>
        </is>
      </c>
      <c r="I468" s="10" t="inlineStr">
        <is>
          <t xml:space="preserve">MONTAGEM DE CADEIRAS </t>
        </is>
      </c>
      <c r="J468" s="9" t="n">
        <v>110</v>
      </c>
      <c r="K468" s="10">
        <f>IF($E468="","",IFERROR(INDEX('01_Cad_Pecas'!$H$2:$H$5000,MATCH($E468,'01_Cad_Pecas'!$D$2:$D$5000,0)),IFERROR(INDEX('01_Cad_Pecas'!$H$2:$H$5000,MATCH(VALUE($E468),'01_Cad_Pecas'!$D$2:$D$5000,0)),"")))</f>
        <v/>
      </c>
      <c r="L468" s="10">
        <f>IF($E468="","",IFERROR(INDEX('01_Cad_Pecas'!$I$2:$I$5000,MATCH($E468,'01_Cad_Pecas'!$D$2:$D$5000,0)),IFERROR(INDEX('01_Cad_Pecas'!$I$2:$I$5000,MATCH(VALUE($E468),'01_Cad_Pecas'!$D$2:$D$5000,0)),"")))</f>
        <v/>
      </c>
      <c r="M468" s="10">
        <f>IF(OR($J468="",$L468=""),"",IF($K468="",0,$K468)+$J468*$L468)</f>
        <v/>
      </c>
      <c r="N468" s="10" t="n">
        <v>46202</v>
      </c>
      <c r="O468" s="9" t="n">
        <v>110</v>
      </c>
      <c r="P468" s="10" t="n"/>
      <c r="Q468" s="10" t="n"/>
      <c r="R468" s="10">
        <f>IF(AND($P468&lt;&gt;"",$Q468&lt;&gt;""),($Q468-$P468)*1440,IF(AND($O468&lt;&gt;"",$L468&lt;&gt;""),IF($K468="",0,$K468)+$O468*$L468,""))</f>
        <v/>
      </c>
      <c r="S468" s="10" t="n"/>
      <c r="T468" s="10">
        <f>IF(OR($J468="",$O468=""),"",$O468/$J468)</f>
        <v/>
      </c>
      <c r="U468" s="10" t="n"/>
      <c r="V468" s="10">
        <f>IF($A468="","",IF(AND($A468&lt;&gt;"",NOT(OR($U468="Concluído",$U468="Concluido")),TODAY()&gt;$A468),"SIM","NÃO"))</f>
        <v/>
      </c>
      <c r="W468" s="10">
        <f>IF(OR($A468="",$I468="",$M468=""),"",SUMIFS($M$2:M468,$I$2:I468,$I468,$A$2:A468,$A468)-$M468)</f>
        <v/>
      </c>
      <c r="X468" s="10">
        <f>IF(OR($A468="",$I468=""),"",SUMIFS($M$2:$M$4922,$I$2:$I$4922,$I468,$A$2:$A$4922,$A468))</f>
        <v/>
      </c>
      <c r="Y468" s="10">
        <f>IFERROR(VLOOKUP($I468,'02_Cad_Maquinas'!$B$2:$H$200,7,FALSE()),"")</f>
        <v/>
      </c>
      <c r="Z468" s="10">
        <f>IF(OR($X468="",$Y468=""),"",$Y468-$X468)</f>
        <v/>
      </c>
      <c r="AA468" s="11">
        <f>IF(OR($X468="",$Y468=""),"",$X468/$Y468)</f>
        <v/>
      </c>
      <c r="AB468" s="10" t="n"/>
      <c r="AC468" s="10">
        <f>IF($B468="","","|"&amp;SUBSTITUTE(TRIM(SUBSTITUTE(SUBSTITUTE(SUBSTITUTE(SUBSTITUTE(SUBSTITUTE(SUBSTITUTE(SUBSTITUTE(SUBSTITUTE(SUBSTITUTE(SUBSTITUTE(SUBSTITUTE(SUBSTITUTE(SUBSTITUTE(SUBSTITUTE(TRIM($B468&amp;""),CHAR(10)," "),CHAR(13)," "),"."," "),";"," "),","," "),"/"," "),"+"," "),"-"," "),"  "," "),"  "," "),"  "," "),"  "," "),"  "," "),"  "," "))," ","|")&amp;"|")</f>
        <v/>
      </c>
      <c r="AD468" s="10">
        <f>TRIM($I468&amp;"")</f>
        <v/>
      </c>
    </row>
    <row r="469" ht="36" customHeight="1">
      <c r="A469" s="9" t="n">
        <v>46205</v>
      </c>
      <c r="B469" s="10" t="inlineStr">
        <is>
          <t>10149,10150</t>
        </is>
      </c>
      <c r="C469" s="10" t="n"/>
      <c r="D469" s="10" t="inlineStr">
        <is>
          <t xml:space="preserve">MONTAGEM DE CADEIRAS </t>
        </is>
      </c>
      <c r="E469" s="10" t="n">
        <v>30008306</v>
      </c>
      <c r="F469" s="10" t="inlineStr">
        <is>
          <t>ENCOSTO ESTOFADO - CADEIRA PEROLA MONTADA</t>
        </is>
      </c>
      <c r="G469" s="10" t="inlineStr">
        <is>
          <t xml:space="preserve">MONTAGEM DE CADEIRAS </t>
        </is>
      </c>
      <c r="H469" s="10" t="inlineStr">
        <is>
          <t xml:space="preserve">MONTAGEM DE CADEIRAS </t>
        </is>
      </c>
      <c r="I469" s="10" t="inlineStr">
        <is>
          <t xml:space="preserve">MONTAGEM DE CADEIRAS </t>
        </is>
      </c>
      <c r="J469" s="9" t="n">
        <v>22</v>
      </c>
      <c r="K469" s="10">
        <f>IF($E469="","",IFERROR(INDEX('01_Cad_Pecas'!$H$2:$H$5000,MATCH($E469,'01_Cad_Pecas'!$D$2:$D$5000,0)),IFERROR(INDEX('01_Cad_Pecas'!$H$2:$H$5000,MATCH(VALUE($E469),'01_Cad_Pecas'!$D$2:$D$5000,0)),"")))</f>
        <v/>
      </c>
      <c r="L469" s="10">
        <f>IF($E469="","",IFERROR(INDEX('01_Cad_Pecas'!$I$2:$I$5000,MATCH($E469,'01_Cad_Pecas'!$D$2:$D$5000,0)),IFERROR(INDEX('01_Cad_Pecas'!$I$2:$I$5000,MATCH(VALUE($E469),'01_Cad_Pecas'!$D$2:$D$5000,0)),"")))</f>
        <v/>
      </c>
      <c r="M469" s="10">
        <f>IF(OR($J469="",$L469=""),"",IF($K469="",0,$K469)+$J469*$L469)</f>
        <v/>
      </c>
      <c r="N469" s="10" t="n">
        <v>46202</v>
      </c>
      <c r="O469" s="9" t="n">
        <v>22</v>
      </c>
      <c r="P469" s="10" t="n"/>
      <c r="Q469" s="10" t="n"/>
      <c r="R469" s="10">
        <f>IF(AND($P469&lt;&gt;"",$Q469&lt;&gt;""),($Q469-$P469)*1440,IF(AND($O469&lt;&gt;"",$L469&lt;&gt;""),IF($K469="",0,$K469)+$O469*$L469,""))</f>
        <v/>
      </c>
      <c r="S469" s="10" t="n"/>
      <c r="T469" s="10">
        <f>IF(OR($J469="",$O469=""),"",$O469/$J469)</f>
        <v/>
      </c>
      <c r="U469" s="10" t="n"/>
      <c r="V469" s="10">
        <f>IF($A469="","",IF(AND($A469&lt;&gt;"",NOT(OR($U469="Concluído",$U469="Concluido")),TODAY()&gt;$A469),"SIM","NÃO"))</f>
        <v/>
      </c>
      <c r="W469" s="10">
        <f>IF(OR($A469="",$I469="",$M469=""),"",SUMIFS($M$2:M469,$I$2:I469,$I469,$A$2:A469,$A469)-$M469)</f>
        <v/>
      </c>
      <c r="X469" s="10">
        <f>IF(OR($A469="",$I469=""),"",SUMIFS($M$2:$M$4922,$I$2:$I$4922,$I469,$A$2:$A$4922,$A469))</f>
        <v/>
      </c>
      <c r="Y469" s="10">
        <f>IFERROR(VLOOKUP($I469,'02_Cad_Maquinas'!$B$2:$H$200,7,FALSE()),"")</f>
        <v/>
      </c>
      <c r="Z469" s="10">
        <f>IF(OR($X469="",$Y469=""),"",$Y469-$X469)</f>
        <v/>
      </c>
      <c r="AA469" s="11">
        <f>IF(OR($X469="",$Y469=""),"",$X469/$Y469)</f>
        <v/>
      </c>
      <c r="AB469" s="10" t="n"/>
      <c r="AC469" s="10">
        <f>IF($B469="","","|"&amp;SUBSTITUTE(TRIM(SUBSTITUTE(SUBSTITUTE(SUBSTITUTE(SUBSTITUTE(SUBSTITUTE(SUBSTITUTE(SUBSTITUTE(SUBSTITUTE(SUBSTITUTE(SUBSTITUTE(SUBSTITUTE(SUBSTITUTE(SUBSTITUTE(SUBSTITUTE(TRIM($B469&amp;""),CHAR(10)," "),CHAR(13)," "),"."," "),";"," "),","," "),"/"," "),"+"," "),"-"," "),"  "," "),"  "," "),"  "," "),"  "," "),"  "," "),"  "," "))," ","|")&amp;"|")</f>
        <v/>
      </c>
      <c r="AD469" s="10">
        <f>TRIM($I469&amp;"")</f>
        <v/>
      </c>
    </row>
    <row r="470" ht="36" customHeight="1">
      <c r="A470" s="9" t="n">
        <v>46210</v>
      </c>
      <c r="B470" s="10" t="n">
        <v>10153</v>
      </c>
      <c r="C470" s="10" t="n"/>
      <c r="D470" s="10" t="inlineStr">
        <is>
          <t xml:space="preserve">MONTAGEM DE CADEIRAS </t>
        </is>
      </c>
      <c r="E470" s="10" t="n">
        <v>30003602</v>
      </c>
      <c r="F470" s="10" t="inlineStr">
        <is>
          <t>ASSENTO 440X455X12 MDP - CADEIRA PEROLA MADEIRA</t>
        </is>
      </c>
      <c r="G470" s="10" t="inlineStr">
        <is>
          <t xml:space="preserve">MONTAGEM DE CADEIRAS </t>
        </is>
      </c>
      <c r="H470" s="10" t="inlineStr">
        <is>
          <t xml:space="preserve">MONTAGEM DE CADEIRAS </t>
        </is>
      </c>
      <c r="I470" s="10" t="inlineStr">
        <is>
          <t xml:space="preserve">MONTAGEM DE CADEIRAS </t>
        </is>
      </c>
      <c r="J470" s="9" t="n">
        <v>136</v>
      </c>
      <c r="K470" s="10">
        <f>IF($E470="","",IFERROR(INDEX('01_Cad_Pecas'!$H$2:$H$5000,MATCH($E470,'01_Cad_Pecas'!$D$2:$D$5000,0)),IFERROR(INDEX('01_Cad_Pecas'!$H$2:$H$5000,MATCH(VALUE($E470),'01_Cad_Pecas'!$D$2:$D$5000,0)),"")))</f>
        <v/>
      </c>
      <c r="L470" s="10">
        <f>IF($E470="","",IFERROR(INDEX('01_Cad_Pecas'!$I$2:$I$5000,MATCH($E470,'01_Cad_Pecas'!$D$2:$D$5000,0)),IFERROR(INDEX('01_Cad_Pecas'!$I$2:$I$5000,MATCH(VALUE($E470),'01_Cad_Pecas'!$D$2:$D$5000,0)),"")))</f>
        <v/>
      </c>
      <c r="M470" s="10">
        <f>IF(OR($J470="",$L470=""),"",IF($K470="",0,$K470)+$J470*$L470)</f>
        <v/>
      </c>
      <c r="N470" s="10" t="n">
        <v>46202</v>
      </c>
      <c r="O470" s="9" t="n">
        <v>136</v>
      </c>
      <c r="P470" s="10" t="n"/>
      <c r="Q470" s="10" t="n"/>
      <c r="R470" s="10">
        <f>IF(AND($P470&lt;&gt;"",$Q470&lt;&gt;""),($Q470-$P470)*1440,IF(AND($O470&lt;&gt;"",$L470&lt;&gt;""),IF($K470="",0,$K470)+$O470*$L470,""))</f>
        <v/>
      </c>
      <c r="S470" s="10" t="n"/>
      <c r="T470" s="10">
        <f>IF(OR($J470="",$O470=""),"",$O470/$J470)</f>
        <v/>
      </c>
      <c r="U470" s="10" t="n"/>
      <c r="V470" s="10">
        <f>IF($A470="","",IF(AND($A470&lt;&gt;"",NOT(OR($U470="Concluído",$U470="Concluido")),TODAY()&gt;$A470),"SIM","NÃO"))</f>
        <v/>
      </c>
      <c r="W470" s="10">
        <f>IF(OR($A470="",$I470="",$M470=""),"",SUMIFS($M$2:M470,$I$2:I470,$I470,$A$2:A470,$A470)-$M470)</f>
        <v/>
      </c>
      <c r="X470" s="10">
        <f>IF(OR($A470="",$I470=""),"",SUMIFS($M$2:$M$4922,$I$2:$I$4922,$I470,$A$2:$A$4922,$A470))</f>
        <v/>
      </c>
      <c r="Y470" s="10">
        <f>IFERROR(VLOOKUP($I470,'02_Cad_Maquinas'!$B$2:$H$200,7,FALSE()),"")</f>
        <v/>
      </c>
      <c r="Z470" s="10">
        <f>IF(OR($X470="",$Y470=""),"",$Y470-$X470)</f>
        <v/>
      </c>
      <c r="AA470" s="11">
        <f>IF(OR($X470="",$Y470=""),"",$X470/$Y470)</f>
        <v/>
      </c>
      <c r="AB470" s="10" t="n"/>
      <c r="AC470" s="10">
        <f>IF($B470="","","|"&amp;SUBSTITUTE(TRIM(SUBSTITUTE(SUBSTITUTE(SUBSTITUTE(SUBSTITUTE(SUBSTITUTE(SUBSTITUTE(SUBSTITUTE(SUBSTITUTE(SUBSTITUTE(SUBSTITUTE(SUBSTITUTE(SUBSTITUTE(SUBSTITUTE(SUBSTITUTE(TRIM($B470&amp;""),CHAR(10)," "),CHAR(13)," "),"."," "),";"," "),","," "),"/"," "),"+"," "),"-"," "),"  "," "),"  "," "),"  "," "),"  "," "),"  "," "),"  "," "))," ","|")&amp;"|")</f>
        <v/>
      </c>
      <c r="AD470" s="10">
        <f>TRIM($I470&amp;"")</f>
        <v/>
      </c>
    </row>
    <row r="471" ht="36" customHeight="1">
      <c r="A471" s="9" t="n">
        <v>46211</v>
      </c>
      <c r="B471" s="10" t="n">
        <v>10154</v>
      </c>
      <c r="C471" s="10" t="n"/>
      <c r="D471" s="10" t="inlineStr">
        <is>
          <t xml:space="preserve">MONTAGEM DE CADEIRAS </t>
        </is>
      </c>
      <c r="E471" s="10" t="n">
        <v>30003602</v>
      </c>
      <c r="F471" s="10" t="inlineStr">
        <is>
          <t>ASSENTO 440X455X12 MDP - CADEIRA PEROLA MADEIRA</t>
        </is>
      </c>
      <c r="G471" s="10" t="inlineStr">
        <is>
          <t xml:space="preserve">MONTAGEM DE CADEIRAS </t>
        </is>
      </c>
      <c r="H471" s="10" t="inlineStr">
        <is>
          <t xml:space="preserve">MONTAGEM DE CADEIRAS </t>
        </is>
      </c>
      <c r="I471" s="10" t="inlineStr">
        <is>
          <t xml:space="preserve">MONTAGEM DE CADEIRAS </t>
        </is>
      </c>
      <c r="J471" s="9" t="n">
        <v>136</v>
      </c>
      <c r="K471" s="10">
        <f>IF($E471="","",IFERROR(INDEX('01_Cad_Pecas'!$H$2:$H$5000,MATCH($E471,'01_Cad_Pecas'!$D$2:$D$5000,0)),IFERROR(INDEX('01_Cad_Pecas'!$H$2:$H$5000,MATCH(VALUE($E471),'01_Cad_Pecas'!$D$2:$D$5000,0)),"")))</f>
        <v/>
      </c>
      <c r="L471" s="10">
        <f>IF($E471="","",IFERROR(INDEX('01_Cad_Pecas'!$I$2:$I$5000,MATCH($E471,'01_Cad_Pecas'!$D$2:$D$5000,0)),IFERROR(INDEX('01_Cad_Pecas'!$I$2:$I$5000,MATCH(VALUE($E471),'01_Cad_Pecas'!$D$2:$D$5000,0)),"")))</f>
        <v/>
      </c>
      <c r="M471" s="10">
        <f>IF(OR($J471="",$L471=""),"",IF($K471="",0,$K471)+$J471*$L471)</f>
        <v/>
      </c>
      <c r="N471" s="10" t="n">
        <v>46202</v>
      </c>
      <c r="O471" s="9" t="n">
        <v>136</v>
      </c>
      <c r="P471" s="10" t="n"/>
      <c r="Q471" s="10" t="n"/>
      <c r="R471" s="10">
        <f>IF(AND($P471&lt;&gt;"",$Q471&lt;&gt;""),($Q471-$P471)*1440,IF(AND($O471&lt;&gt;"",$L471&lt;&gt;""),IF($K471="",0,$K471)+$O471*$L471,""))</f>
        <v/>
      </c>
      <c r="S471" s="10" t="n"/>
      <c r="T471" s="10">
        <f>IF(OR($J471="",$O471=""),"",$O471/$J471)</f>
        <v/>
      </c>
      <c r="U471" s="10" t="n"/>
      <c r="V471" s="10">
        <f>IF($A471="","",IF(AND($A471&lt;&gt;"",NOT(OR($U471="Concluído",$U471="Concluido")),TODAY()&gt;$A471),"SIM","NÃO"))</f>
        <v/>
      </c>
      <c r="W471" s="10">
        <f>IF(OR($A471="",$I471="",$M471=""),"",SUMIFS($M$2:M471,$I$2:I471,$I471,$A$2:A471,$A471)-$M471)</f>
        <v/>
      </c>
      <c r="X471" s="10">
        <f>IF(OR($A471="",$I471=""),"",SUMIFS($M$2:$M$4922,$I$2:$I$4922,$I471,$A$2:$A$4922,$A471))</f>
        <v/>
      </c>
      <c r="Y471" s="10">
        <f>IFERROR(VLOOKUP($I471,'02_Cad_Maquinas'!$B$2:$H$200,7,FALSE()),"")</f>
        <v/>
      </c>
      <c r="Z471" s="10">
        <f>IF(OR($X471="",$Y471=""),"",$Y471-$X471)</f>
        <v/>
      </c>
      <c r="AA471" s="11">
        <f>IF(OR($X471="",$Y471=""),"",$X471/$Y471)</f>
        <v/>
      </c>
      <c r="AB471" s="10" t="n"/>
      <c r="AC471" s="10">
        <f>IF($B471="","","|"&amp;SUBSTITUTE(TRIM(SUBSTITUTE(SUBSTITUTE(SUBSTITUTE(SUBSTITUTE(SUBSTITUTE(SUBSTITUTE(SUBSTITUTE(SUBSTITUTE(SUBSTITUTE(SUBSTITUTE(SUBSTITUTE(SUBSTITUTE(SUBSTITUTE(SUBSTITUTE(TRIM($B471&amp;""),CHAR(10)," "),CHAR(13)," "),"."," "),";"," "),","," "),"/"," "),"+"," "),"-"," "),"  "," "),"  "," "),"  "," "),"  "," "),"  "," "),"  "," "))," ","|")&amp;"|")</f>
        <v/>
      </c>
      <c r="AD471" s="10">
        <f>TRIM($I471&amp;"")</f>
        <v/>
      </c>
    </row>
    <row r="472" ht="36" customHeight="1">
      <c r="A472" s="9" t="n">
        <v>46204</v>
      </c>
      <c r="B472" s="10" t="n">
        <v>10180</v>
      </c>
      <c r="C472" s="10" t="n"/>
      <c r="D472" s="10" t="inlineStr">
        <is>
          <t xml:space="preserve">MONTAGEM DE CADEIRAS </t>
        </is>
      </c>
      <c r="E472" s="10" t="n">
        <v>30001213</v>
      </c>
      <c r="F472" s="10" t="inlineStr">
        <is>
          <t>ASSENTO ESTOFADO - CADEIRA PÉ INTEIRO</t>
        </is>
      </c>
      <c r="G472" s="10" t="inlineStr">
        <is>
          <t xml:space="preserve">MONTAGEM DE CADEIRAS </t>
        </is>
      </c>
      <c r="H472" s="10" t="inlineStr">
        <is>
          <t xml:space="preserve">MONTAGEM DE CADEIRAS </t>
        </is>
      </c>
      <c r="I472" s="10" t="inlineStr">
        <is>
          <t xml:space="preserve">MONTAGEM DE CADEIRAS </t>
        </is>
      </c>
      <c r="J472" s="9" t="n">
        <v>820</v>
      </c>
      <c r="K472" s="10">
        <f>IF($E472="","",IFERROR(INDEX('01_Cad_Pecas'!$H$2:$H$5000,MATCH($E472,'01_Cad_Pecas'!$D$2:$D$5000,0)),IFERROR(INDEX('01_Cad_Pecas'!$H$2:$H$5000,MATCH(VALUE($E472),'01_Cad_Pecas'!$D$2:$D$5000,0)),"")))</f>
        <v/>
      </c>
      <c r="L472" s="10">
        <f>IF($E472="","",IFERROR(INDEX('01_Cad_Pecas'!$I$2:$I$5000,MATCH($E472,'01_Cad_Pecas'!$D$2:$D$5000,0)),IFERROR(INDEX('01_Cad_Pecas'!$I$2:$I$5000,MATCH(VALUE($E472),'01_Cad_Pecas'!$D$2:$D$5000,0)),"")))</f>
        <v/>
      </c>
      <c r="M472" s="10">
        <f>IF(OR($J472="",$L472=""),"",IF($K472="",0,$K472)+$J472*$L472)</f>
        <v/>
      </c>
      <c r="N472" s="10" t="n">
        <v>46202</v>
      </c>
      <c r="O472" s="9" t="n">
        <v>820</v>
      </c>
      <c r="P472" s="10" t="n"/>
      <c r="Q472" s="10" t="n"/>
      <c r="R472" s="10">
        <f>IF(AND($P472&lt;&gt;"",$Q472&lt;&gt;""),($Q472-$P472)*1440,IF(AND($O472&lt;&gt;"",$L472&lt;&gt;""),IF($K472="",0,$K472)+$O472*$L472,""))</f>
        <v/>
      </c>
      <c r="S472" s="10" t="n"/>
      <c r="T472" s="10">
        <f>IF(OR($J472="",$O472=""),"",$O472/$J472)</f>
        <v/>
      </c>
      <c r="U472" s="10" t="n"/>
      <c r="V472" s="10">
        <f>IF($A472="","",IF(AND($A472&lt;&gt;"",NOT(OR($U472="Concluído",$U472="Concluido")),TODAY()&gt;$A472),"SIM","NÃO"))</f>
        <v/>
      </c>
      <c r="W472" s="10">
        <f>IF(OR($A472="",$I472="",$M472=""),"",SUMIFS($M$2:M472,$I$2:I472,$I472,$A$2:A472,$A472)-$M472)</f>
        <v/>
      </c>
      <c r="X472" s="10">
        <f>IF(OR($A472="",$I472=""),"",SUMIFS($M$2:$M$4922,$I$2:$I$4922,$I472,$A$2:$A$4922,$A472))</f>
        <v/>
      </c>
      <c r="Y472" s="10">
        <f>IFERROR(VLOOKUP($I472,'02_Cad_Maquinas'!$B$2:$H$200,7,FALSE()),"")</f>
        <v/>
      </c>
      <c r="Z472" s="10">
        <f>IF(OR($X472="",$Y472=""),"",$Y472-$X472)</f>
        <v/>
      </c>
      <c r="AA472" s="11">
        <f>IF(OR($X472="",$Y472=""),"",$X472/$Y472)</f>
        <v/>
      </c>
      <c r="AB472" s="10" t="n"/>
      <c r="AC472" s="10">
        <f>IF($B472="","","|"&amp;SUBSTITUTE(TRIM(SUBSTITUTE(SUBSTITUTE(SUBSTITUTE(SUBSTITUTE(SUBSTITUTE(SUBSTITUTE(SUBSTITUTE(SUBSTITUTE(SUBSTITUTE(SUBSTITUTE(SUBSTITUTE(SUBSTITUTE(SUBSTITUTE(SUBSTITUTE(TRIM($B472&amp;""),CHAR(10)," "),CHAR(13)," "),"."," "),";"," "),","," "),"/"," "),"+"," "),"-"," "),"  "," "),"  "," "),"  "," "),"  "," "),"  "," "),"  "," "))," ","|")&amp;"|")</f>
        <v/>
      </c>
      <c r="AD472" s="10">
        <f>TRIM($I472&amp;"")</f>
        <v/>
      </c>
    </row>
    <row r="473" ht="36" customHeight="1">
      <c r="A473" s="9" t="n">
        <v>46204</v>
      </c>
      <c r="B473" s="10" t="n">
        <v>10180</v>
      </c>
      <c r="C473" s="10" t="n"/>
      <c r="D473" s="10" t="inlineStr">
        <is>
          <t xml:space="preserve">MONTAGEM DE CADEIRAS </t>
        </is>
      </c>
      <c r="E473" s="10" t="n">
        <v>30001312</v>
      </c>
      <c r="F473" s="10" t="inlineStr">
        <is>
          <t>ENCOSTO ESTOFADO MENOR - CADEIRA PÉ INTEIRO BORD</t>
        </is>
      </c>
      <c r="G473" s="10" t="inlineStr">
        <is>
          <t xml:space="preserve">MONTAGEM DE CADEIRAS </t>
        </is>
      </c>
      <c r="H473" s="10" t="inlineStr">
        <is>
          <t xml:space="preserve">MONTAGEM DE CADEIRAS </t>
        </is>
      </c>
      <c r="I473" s="10" t="inlineStr">
        <is>
          <t xml:space="preserve">MONTAGEM DE CADEIRAS </t>
        </is>
      </c>
      <c r="J473" s="9" t="n">
        <v>820</v>
      </c>
      <c r="K473" s="10">
        <f>IF($E473="","",IFERROR(INDEX('01_Cad_Pecas'!$H$2:$H$5000,MATCH($E473,'01_Cad_Pecas'!$D$2:$D$5000,0)),IFERROR(INDEX('01_Cad_Pecas'!$H$2:$H$5000,MATCH(VALUE($E473),'01_Cad_Pecas'!$D$2:$D$5000,0)),"")))</f>
        <v/>
      </c>
      <c r="L473" s="10">
        <f>IF($E473="","",IFERROR(INDEX('01_Cad_Pecas'!$I$2:$I$5000,MATCH($E473,'01_Cad_Pecas'!$D$2:$D$5000,0)),IFERROR(INDEX('01_Cad_Pecas'!$I$2:$I$5000,MATCH(VALUE($E473),'01_Cad_Pecas'!$D$2:$D$5000,0)),"")))</f>
        <v/>
      </c>
      <c r="M473" s="10">
        <f>IF(OR($J473="",$L473=""),"",IF($K473="",0,$K473)+$J473*$L473)</f>
        <v/>
      </c>
      <c r="N473" s="10" t="n">
        <v>46202</v>
      </c>
      <c r="O473" s="9" t="n">
        <v>820</v>
      </c>
      <c r="P473" s="10" t="n"/>
      <c r="Q473" s="10" t="n"/>
      <c r="R473" s="10">
        <f>IF(AND($P473&lt;&gt;"",$Q473&lt;&gt;""),($Q473-$P473)*1440,IF(AND($O473&lt;&gt;"",$L473&lt;&gt;""),IF($K473="",0,$K473)+$O473*$L473,""))</f>
        <v/>
      </c>
      <c r="S473" s="10" t="n"/>
      <c r="T473" s="10">
        <f>IF(OR($J473="",$O473=""),"",$O473/$J473)</f>
        <v/>
      </c>
      <c r="U473" s="10" t="n"/>
      <c r="V473" s="10">
        <f>IF($A473="","",IF(AND($A473&lt;&gt;"",NOT(OR($U473="Concluído",$U473="Concluido")),TODAY()&gt;$A473),"SIM","NÃO"))</f>
        <v/>
      </c>
      <c r="W473" s="10">
        <f>IF(OR($A473="",$I473="",$M473=""),"",SUMIFS($M$2:M473,$I$2:I473,$I473,$A$2:A473,$A473)-$M473)</f>
        <v/>
      </c>
      <c r="X473" s="10">
        <f>IF(OR($A473="",$I473=""),"",SUMIFS($M$2:$M$4922,$I$2:$I$4922,$I473,$A$2:$A$4922,$A473))</f>
        <v/>
      </c>
      <c r="Y473" s="10">
        <f>IFERROR(VLOOKUP($I473,'02_Cad_Maquinas'!$B$2:$H$200,7,FALSE()),"")</f>
        <v/>
      </c>
      <c r="Z473" s="10">
        <f>IF(OR($X473="",$Y473=""),"",$Y473-$X473)</f>
        <v/>
      </c>
      <c r="AA473" s="11">
        <f>IF(OR($X473="",$Y473=""),"",$X473/$Y473)</f>
        <v/>
      </c>
      <c r="AB473" s="10" t="n"/>
      <c r="AC473" s="10">
        <f>IF($B473="","","|"&amp;SUBSTITUTE(TRIM(SUBSTITUTE(SUBSTITUTE(SUBSTITUTE(SUBSTITUTE(SUBSTITUTE(SUBSTITUTE(SUBSTITUTE(SUBSTITUTE(SUBSTITUTE(SUBSTITUTE(SUBSTITUTE(SUBSTITUTE(SUBSTITUTE(SUBSTITUTE(TRIM($B473&amp;""),CHAR(10)," "),CHAR(13)," "),"."," "),";"," "),","," "),"/"," "),"+"," "),"-"," "),"  "," "),"  "," "),"  "," "),"  "," "),"  "," "),"  "," "))," ","|")&amp;"|")</f>
        <v/>
      </c>
      <c r="AD473" s="10">
        <f>TRIM($I473&amp;"")</f>
        <v/>
      </c>
    </row>
    <row r="474" ht="24" customHeight="1">
      <c r="A474" s="9" t="n">
        <v>46197</v>
      </c>
      <c r="B474" s="10" t="n">
        <v>10176</v>
      </c>
      <c r="C474" s="10" t="inlineStr">
        <is>
          <t>M/C 0630 (MULTIMOVEIS)</t>
        </is>
      </c>
      <c r="D474" s="10" t="inlineStr">
        <is>
          <t>PADE VELOX</t>
        </is>
      </c>
      <c r="E474" s="10" t="n">
        <v>30006101</v>
      </c>
      <c r="F474" s="10" t="inlineStr">
        <is>
          <t>PE TRAS 880X30(911)X25 MDF (13PC) ESQ SANTIAGO NEW</t>
        </is>
      </c>
      <c r="G474" s="10" t="inlineStr">
        <is>
          <t>PADE VELOX</t>
        </is>
      </c>
      <c r="H474" s="10" t="inlineStr">
        <is>
          <t>PADE VELOX</t>
        </is>
      </c>
      <c r="I474" s="9" t="inlineStr">
        <is>
          <t>PADE VELOX</t>
        </is>
      </c>
      <c r="J474" s="9" t="n">
        <v>30</v>
      </c>
      <c r="K474" s="10">
        <f>IF($E474="","",IFERROR(INDEX('01_Cad_Pecas'!$H$2:$H$5000,MATCH($E474,'01_Cad_Pecas'!$D$2:$D$5000,0)),IFERROR(INDEX('01_Cad_Pecas'!$H$2:$H$5000,MATCH(VALUE($E474),'01_Cad_Pecas'!$D$2:$D$5000,0)),"")))</f>
        <v/>
      </c>
      <c r="L474" s="10">
        <f>IF($E474="","",IFERROR(INDEX('01_Cad_Pecas'!$I$2:$I$5000,MATCH($E474,'01_Cad_Pecas'!$D$2:$D$5000,0)),IFERROR(INDEX('01_Cad_Pecas'!$I$2:$I$5000,MATCH(VALUE($E474),'01_Cad_Pecas'!$D$2:$D$5000,0)),"")))</f>
        <v/>
      </c>
      <c r="M474" s="10">
        <f>IF(OR($J474="",$L474=""),"",IF($K474="",0,$K474)+$J474*$L474)</f>
        <v/>
      </c>
      <c r="N474" s="10" t="n">
        <v>46197</v>
      </c>
      <c r="O474" s="9" t="n">
        <v>30</v>
      </c>
      <c r="P474" s="10" t="n"/>
      <c r="Q474" s="10" t="n"/>
      <c r="R474" s="10">
        <f>IF(AND($P474&lt;&gt;"",$Q474&lt;&gt;""),($Q474-$P474)*1440,IF(AND($O474&lt;&gt;"",$L474&lt;&gt;""),IF($K474="",0,$K474)+$O474*$L474,""))</f>
        <v/>
      </c>
      <c r="S474" s="10" t="n"/>
      <c r="T474" s="10">
        <f>IF(OR($J474="",$O474=""),"",$O474/$J474)</f>
        <v/>
      </c>
      <c r="U474" s="10" t="n"/>
      <c r="V474" s="10">
        <f>IF($A474="","",IF(AND($A474&lt;&gt;"",NOT(OR($U474="Concluído",$U474="Concluido")),TODAY()&gt;$A474),"SIM","NÃO"))</f>
        <v/>
      </c>
      <c r="W474" s="10">
        <f>IF(OR($A474="",$I474="",$M474=""),"",SUMIFS($M$2:M474,$I$2:I474,$I474,$A$2:A474,$A474)-$M474)</f>
        <v/>
      </c>
      <c r="X474" s="10">
        <f>IF(OR($A474="",$I474=""),"",SUMIFS($M$2:$M$4922,$I$2:$I$4922,$I474,$A$2:$A$4922,$A474))</f>
        <v/>
      </c>
      <c r="Y474" s="10">
        <f>IFERROR(VLOOKUP($I474,'02_Cad_Maquinas'!$B$2:$H$200,7,FALSE()),"")</f>
        <v/>
      </c>
      <c r="Z474" s="10">
        <f>IF(OR($X474="",$Y474=""),"",$Y474-$X474)</f>
        <v/>
      </c>
      <c r="AA474" s="11">
        <f>IF(OR($X474="",$Y474=""),"",$X474/$Y474)</f>
        <v/>
      </c>
      <c r="AB474" s="10" t="inlineStr">
        <is>
          <t>10176|PADE VELOX</t>
        </is>
      </c>
      <c r="AC474" s="10">
        <f>IF($B474="","","|"&amp;SUBSTITUTE(TRIM(SUBSTITUTE(SUBSTITUTE(SUBSTITUTE(SUBSTITUTE(SUBSTITUTE(SUBSTITUTE(SUBSTITUTE(SUBSTITUTE(SUBSTITUTE(SUBSTITUTE(SUBSTITUTE(SUBSTITUTE(SUBSTITUTE(SUBSTITUTE(TRIM($B474&amp;""),CHAR(10)," "),CHAR(13)," "),"."," "),";"," "),","," "),"/"," "),"+"," "),"-"," "),"  "," "),"  "," "),"  "," "),"  "," "),"  "," "),"  "," "))," ","|")&amp;"|")</f>
        <v/>
      </c>
      <c r="AD474" s="10">
        <f>TRIM($I474&amp;"")</f>
        <v/>
      </c>
    </row>
    <row r="475" ht="24" customHeight="1">
      <c r="A475" s="9" t="n">
        <v>46197</v>
      </c>
      <c r="B475" s="10" t="n">
        <v>10176</v>
      </c>
      <c r="C475" s="10" t="inlineStr">
        <is>
          <t>M/C 0630 (MULTIMOVEIS)</t>
        </is>
      </c>
      <c r="D475" s="10" t="inlineStr">
        <is>
          <t>PADE VELOX</t>
        </is>
      </c>
      <c r="E475" s="10" t="n">
        <v>30006102</v>
      </c>
      <c r="F475" s="10" t="inlineStr">
        <is>
          <t>PE TRAS 880X30(911)X25 MDF (13PC) DIR SANTIAGO NEW</t>
        </is>
      </c>
      <c r="G475" s="10" t="inlineStr">
        <is>
          <t>PADE VELOX</t>
        </is>
      </c>
      <c r="H475" s="10" t="inlineStr">
        <is>
          <t>PADE VELOX</t>
        </is>
      </c>
      <c r="I475" s="9" t="inlineStr">
        <is>
          <t>PADE VELOX</t>
        </is>
      </c>
      <c r="J475" s="9" t="n">
        <v>30</v>
      </c>
      <c r="K475" s="10">
        <f>IF($E475="","",IFERROR(INDEX('01_Cad_Pecas'!$H$2:$H$5000,MATCH($E475,'01_Cad_Pecas'!$D$2:$D$5000,0)),IFERROR(INDEX('01_Cad_Pecas'!$H$2:$H$5000,MATCH(VALUE($E475),'01_Cad_Pecas'!$D$2:$D$5000,0)),"")))</f>
        <v/>
      </c>
      <c r="L475" s="10">
        <f>IF($E475="","",IFERROR(INDEX('01_Cad_Pecas'!$I$2:$I$5000,MATCH($E475,'01_Cad_Pecas'!$D$2:$D$5000,0)),IFERROR(INDEX('01_Cad_Pecas'!$I$2:$I$5000,MATCH(VALUE($E475),'01_Cad_Pecas'!$D$2:$D$5000,0)),"")))</f>
        <v/>
      </c>
      <c r="M475" s="10">
        <f>IF(OR($J475="",$L475=""),"",IF($K475="",0,$K475)+$J475*$L475)</f>
        <v/>
      </c>
      <c r="N475" s="10" t="n">
        <v>46197</v>
      </c>
      <c r="O475" s="9" t="n">
        <v>30</v>
      </c>
      <c r="P475" s="10" t="n"/>
      <c r="Q475" s="10" t="n"/>
      <c r="R475" s="10">
        <f>IF(AND($P475&lt;&gt;"",$Q475&lt;&gt;""),($Q475-$P475)*1440,IF(AND($O475&lt;&gt;"",$L475&lt;&gt;""),IF($K475="",0,$K475)+$O475*$L475,""))</f>
        <v/>
      </c>
      <c r="S475" s="10" t="n"/>
      <c r="T475" s="10">
        <f>IF(OR($J475="",$O475=""),"",$O475/$J475)</f>
        <v/>
      </c>
      <c r="U475" s="10" t="n"/>
      <c r="V475" s="10">
        <f>IF($A475="","",IF(AND($A475&lt;&gt;"",NOT(OR($U475="Concluído",$U475="Concluido")),TODAY()&gt;$A475),"SIM","NÃO"))</f>
        <v/>
      </c>
      <c r="W475" s="10">
        <f>IF(OR($A475="",$I475="",$M475=""),"",SUMIFS($M$2:M475,$I$2:I475,$I475,$A$2:A475,$A475)-$M475)</f>
        <v/>
      </c>
      <c r="X475" s="10">
        <f>IF(OR($A475="",$I475=""),"",SUMIFS($M$2:$M$4922,$I$2:$I$4922,$I475,$A$2:$A$4922,$A475))</f>
        <v/>
      </c>
      <c r="Y475" s="10">
        <f>IFERROR(VLOOKUP($I475,'02_Cad_Maquinas'!$B$2:$H$200,7,FALSE()),"")</f>
        <v/>
      </c>
      <c r="Z475" s="10">
        <f>IF(OR($X475="",$Y475=""),"",$Y475-$X475)</f>
        <v/>
      </c>
      <c r="AA475" s="11">
        <f>IF(OR($X475="",$Y475=""),"",$X475/$Y475)</f>
        <v/>
      </c>
      <c r="AB475" s="10" t="inlineStr">
        <is>
          <t>10176|PADE VELOX</t>
        </is>
      </c>
      <c r="AC475" s="10">
        <f>IF($B475="","","|"&amp;SUBSTITUTE(TRIM(SUBSTITUTE(SUBSTITUTE(SUBSTITUTE(SUBSTITUTE(SUBSTITUTE(SUBSTITUTE(SUBSTITUTE(SUBSTITUTE(SUBSTITUTE(SUBSTITUTE(SUBSTITUTE(SUBSTITUTE(SUBSTITUTE(SUBSTITUTE(TRIM($B475&amp;""),CHAR(10)," "),CHAR(13)," "),"."," "),";"," "),","," "),"/"," "),"+"," "),"-"," "),"  "," "),"  "," "),"  "," "),"  "," "),"  "," "),"  "," "))," ","|")&amp;"|")</f>
        <v/>
      </c>
      <c r="AD475" s="10">
        <f>TRIM($I475&amp;"")</f>
        <v/>
      </c>
    </row>
    <row r="476" ht="36" customHeight="1">
      <c r="A476" s="9" t="n">
        <v>46198</v>
      </c>
      <c r="B476" s="10" t="n">
        <v>10163.10147</v>
      </c>
      <c r="C476" s="10" t="inlineStr">
        <is>
          <t>33751 MULTIMOVEIS ESPORTAÇÃO</t>
        </is>
      </c>
      <c r="D476" s="10" t="inlineStr">
        <is>
          <t>PADE VELOX</t>
        </is>
      </c>
      <c r="E476" s="10" t="n">
        <v>30006101</v>
      </c>
      <c r="F476" s="10" t="inlineStr">
        <is>
          <t>PE TRAS 880X30(911)X25 MDF (13PC) ESQ SANTIAGO NEW</t>
        </is>
      </c>
      <c r="G476" s="10" t="inlineStr">
        <is>
          <t>PADE VELOX</t>
        </is>
      </c>
      <c r="H476" s="10" t="inlineStr">
        <is>
          <t>PADE VELOX</t>
        </is>
      </c>
      <c r="I476" s="9" t="inlineStr">
        <is>
          <t>PADE VELOX</t>
        </is>
      </c>
      <c r="J476" s="9" t="n">
        <v>50</v>
      </c>
      <c r="K476" s="10">
        <f>IF($E476="","",IFERROR(INDEX('01_Cad_Pecas'!$H$2:$H$5000,MATCH($E476,'01_Cad_Pecas'!$D$2:$D$5000,0)),IFERROR(INDEX('01_Cad_Pecas'!$H$2:$H$5000,MATCH(VALUE($E476),'01_Cad_Pecas'!$D$2:$D$5000,0)),"")))</f>
        <v/>
      </c>
      <c r="L476" s="10">
        <f>IF($E476="","",IFERROR(INDEX('01_Cad_Pecas'!$I$2:$I$5000,MATCH($E476,'01_Cad_Pecas'!$D$2:$D$5000,0)),IFERROR(INDEX('01_Cad_Pecas'!$I$2:$I$5000,MATCH(VALUE($E476),'01_Cad_Pecas'!$D$2:$D$5000,0)),"")))</f>
        <v/>
      </c>
      <c r="M476" s="10">
        <f>IF(OR($J476="",$L476=""),"",IF($K476="",0,$K476)+$J476*$L476)</f>
        <v/>
      </c>
      <c r="N476" s="10" t="n">
        <v>46198</v>
      </c>
      <c r="O476" s="9" t="n">
        <v>50</v>
      </c>
      <c r="P476" s="10" t="n"/>
      <c r="Q476" s="10" t="n"/>
      <c r="R476" s="10">
        <f>IF(AND($P476&lt;&gt;"",$Q476&lt;&gt;""),($Q476-$P476)*1440,IF(AND($O476&lt;&gt;"",$L476&lt;&gt;""),IF($K476="",0,$K476)+$O476*$L476,""))</f>
        <v/>
      </c>
      <c r="S476" s="10" t="n"/>
      <c r="T476" s="10">
        <f>IF(OR($J476="",$O476=""),"",$O476/$J476)</f>
        <v/>
      </c>
      <c r="U476" s="10" t="n"/>
      <c r="V476" s="10">
        <f>IF($A476="","",IF(AND($A476&lt;&gt;"",NOT(OR($U476="Concluído",$U476="Concluido")),TODAY()&gt;$A476),"SIM","NÃO"))</f>
        <v/>
      </c>
      <c r="W476" s="10">
        <f>IF(OR($A476="",$I476="",$M476=""),"",SUMIFS($M$2:M476,$I$2:I476,$I476,$A$2:A476,$A476)-$M476)</f>
        <v/>
      </c>
      <c r="X476" s="10">
        <f>IF(OR($A476="",$I476=""),"",SUMIFS($M$2:$M$4922,$I$2:$I$4922,$I476,$A$2:$A$4922,$A476))</f>
        <v/>
      </c>
      <c r="Y476" s="10">
        <f>IFERROR(VLOOKUP($I476,'02_Cad_Maquinas'!$B$2:$H$200,7,FALSE()),"")</f>
        <v/>
      </c>
      <c r="Z476" s="10">
        <f>IF(OR($X476="",$Y476=""),"",$Y476-$X476)</f>
        <v/>
      </c>
      <c r="AA476" s="11">
        <f>IF(OR($X476="",$Y476=""),"",$X476/$Y476)</f>
        <v/>
      </c>
      <c r="AB476" s="10" t="inlineStr">
        <is>
          <t>10163.10147|PADE VELOX</t>
        </is>
      </c>
      <c r="AC476" s="10">
        <f>IF($B476="","","|"&amp;SUBSTITUTE(TRIM(SUBSTITUTE(SUBSTITUTE(SUBSTITUTE(SUBSTITUTE(SUBSTITUTE(SUBSTITUTE(SUBSTITUTE(SUBSTITUTE(SUBSTITUTE(SUBSTITUTE(SUBSTITUTE(SUBSTITUTE(SUBSTITUTE(SUBSTITUTE(TRIM($B476&amp;""),CHAR(10)," "),CHAR(13)," "),"."," "),";"," "),","," "),"/"," "),"+"," "),"-"," "),"  "," "),"  "," "),"  "," "),"  "," "),"  "," "),"  "," "))," ","|")&amp;"|")</f>
        <v/>
      </c>
      <c r="AD476" s="10">
        <f>TRIM($I476&amp;"")</f>
        <v/>
      </c>
    </row>
    <row r="477" ht="36" customHeight="1">
      <c r="A477" s="9" t="n">
        <v>46198</v>
      </c>
      <c r="B477" s="10" t="n">
        <v>10163.10147</v>
      </c>
      <c r="C477" s="10" t="inlineStr">
        <is>
          <t>33751 MULTIMOVEIS ESPORTAÇÃO</t>
        </is>
      </c>
      <c r="D477" s="10" t="inlineStr">
        <is>
          <t>PADE VELOX</t>
        </is>
      </c>
      <c r="E477" s="10" t="n">
        <v>30006102</v>
      </c>
      <c r="F477" s="10" t="inlineStr">
        <is>
          <t>PE TRAS 880X30(911)X25 MDF (13PC) DIR SANTIAGO NEW</t>
        </is>
      </c>
      <c r="G477" s="10" t="inlineStr">
        <is>
          <t>PADE VELOX</t>
        </is>
      </c>
      <c r="H477" s="10" t="inlineStr">
        <is>
          <t>PADE VELOX</t>
        </is>
      </c>
      <c r="I477" s="9" t="inlineStr">
        <is>
          <t>PADE VELOX</t>
        </is>
      </c>
      <c r="J477" s="9" t="n">
        <v>50</v>
      </c>
      <c r="K477" s="10">
        <f>IF($E477="","",IFERROR(INDEX('01_Cad_Pecas'!$H$2:$H$5000,MATCH($E477,'01_Cad_Pecas'!$D$2:$D$5000,0)),IFERROR(INDEX('01_Cad_Pecas'!$H$2:$H$5000,MATCH(VALUE($E477),'01_Cad_Pecas'!$D$2:$D$5000,0)),"")))</f>
        <v/>
      </c>
      <c r="L477" s="10">
        <f>IF($E477="","",IFERROR(INDEX('01_Cad_Pecas'!$I$2:$I$5000,MATCH($E477,'01_Cad_Pecas'!$D$2:$D$5000,0)),IFERROR(INDEX('01_Cad_Pecas'!$I$2:$I$5000,MATCH(VALUE($E477),'01_Cad_Pecas'!$D$2:$D$5000,0)),"")))</f>
        <v/>
      </c>
      <c r="M477" s="10">
        <f>IF(OR($J477="",$L477=""),"",IF($K477="",0,$K477)+$J477*$L477)</f>
        <v/>
      </c>
      <c r="N477" s="10" t="n">
        <v>46198</v>
      </c>
      <c r="O477" s="9" t="n">
        <v>50</v>
      </c>
      <c r="P477" s="10" t="n"/>
      <c r="Q477" s="10" t="n"/>
      <c r="R477" s="10">
        <f>IF(AND($P477&lt;&gt;"",$Q477&lt;&gt;""),($Q477-$P477)*1440,IF(AND($O477&lt;&gt;"",$L477&lt;&gt;""),IF($K477="",0,$K477)+$O477*$L477,""))</f>
        <v/>
      </c>
      <c r="S477" s="10" t="n"/>
      <c r="T477" s="10">
        <f>IF(OR($J477="",$O477=""),"",$O477/$J477)</f>
        <v/>
      </c>
      <c r="U477" s="10" t="n"/>
      <c r="V477" s="10">
        <f>IF($A477="","",IF(AND($A477&lt;&gt;"",NOT(OR($U477="Concluído",$U477="Concluido")),TODAY()&gt;$A477),"SIM","NÃO"))</f>
        <v/>
      </c>
      <c r="W477" s="10">
        <f>IF(OR($A477="",$I477="",$M477=""),"",SUMIFS($M$2:M477,$I$2:I477,$I477,$A$2:A477,$A477)-$M477)</f>
        <v/>
      </c>
      <c r="X477" s="10">
        <f>IF(OR($A477="",$I477=""),"",SUMIFS($M$2:$M$4922,$I$2:$I$4922,$I477,$A$2:$A$4922,$A477))</f>
        <v/>
      </c>
      <c r="Y477" s="10">
        <f>IFERROR(VLOOKUP($I477,'02_Cad_Maquinas'!$B$2:$H$200,7,FALSE()),"")</f>
        <v/>
      </c>
      <c r="Z477" s="10">
        <f>IF(OR($X477="",$Y477=""),"",$Y477-$X477)</f>
        <v/>
      </c>
      <c r="AA477" s="11">
        <f>IF(OR($X477="",$Y477=""),"",$X477/$Y477)</f>
        <v/>
      </c>
      <c r="AB477" s="10" t="inlineStr">
        <is>
          <t>10163.10147|PADE VELOX</t>
        </is>
      </c>
      <c r="AC477" s="10">
        <f>IF($B477="","","|"&amp;SUBSTITUTE(TRIM(SUBSTITUTE(SUBSTITUTE(SUBSTITUTE(SUBSTITUTE(SUBSTITUTE(SUBSTITUTE(SUBSTITUTE(SUBSTITUTE(SUBSTITUTE(SUBSTITUTE(SUBSTITUTE(SUBSTITUTE(SUBSTITUTE(SUBSTITUTE(TRIM($B477&amp;""),CHAR(10)," "),CHAR(13)," "),"."," "),";"," "),","," "),"/"," "),"+"," "),"-"," "),"  "," "),"  "," "),"  "," "),"  "," "),"  "," "),"  "," "))," ","|")&amp;"|")</f>
        <v/>
      </c>
      <c r="AD477" s="10">
        <f>TRIM($I477&amp;"")</f>
        <v/>
      </c>
    </row>
    <row r="478" ht="24" customHeight="1">
      <c r="A478" s="9" t="n">
        <v>46199</v>
      </c>
      <c r="B478" s="10" t="n">
        <v>10179</v>
      </c>
      <c r="C478" s="10" t="n"/>
      <c r="D478" s="10" t="inlineStr">
        <is>
          <t>PADE VELOX</t>
        </is>
      </c>
      <c r="E478" s="10" t="n">
        <v>200306101</v>
      </c>
      <c r="F478" s="10" t="inlineStr">
        <is>
          <t>PE 790(800)X100X50 MDP - MESA GENOVA</t>
        </is>
      </c>
      <c r="G478" s="10" t="inlineStr">
        <is>
          <t>PADE VELOX</t>
        </is>
      </c>
      <c r="H478" s="10" t="inlineStr">
        <is>
          <t>PADE VELOX</t>
        </is>
      </c>
      <c r="I478" s="10" t="inlineStr">
        <is>
          <t>PADE VELOX</t>
        </is>
      </c>
      <c r="J478" s="9" t="n">
        <v>16</v>
      </c>
      <c r="K478" s="10">
        <f>IF($E478="","",IFERROR(INDEX('01_Cad_Pecas'!$H$2:$H$5000,MATCH($E478,'01_Cad_Pecas'!$D$2:$D$5000,0)),IFERROR(INDEX('01_Cad_Pecas'!$H$2:$H$5000,MATCH(VALUE($E478),'01_Cad_Pecas'!$D$2:$D$5000,0)),"")))</f>
        <v/>
      </c>
      <c r="L478" s="10">
        <f>IF($E478="","",IFERROR(INDEX('01_Cad_Pecas'!$I$2:$I$5000,MATCH($E478,'01_Cad_Pecas'!$D$2:$D$5000,0)),IFERROR(INDEX('01_Cad_Pecas'!$I$2:$I$5000,MATCH(VALUE($E478),'01_Cad_Pecas'!$D$2:$D$5000,0)),"")))</f>
        <v/>
      </c>
      <c r="M478" s="10">
        <f>IF(OR($J478="",$L478=""),"",IF($K478="",0,$K478)+$J478*$L478)</f>
        <v/>
      </c>
      <c r="N478" s="10" t="n">
        <v>46200</v>
      </c>
      <c r="O478" s="9" t="n">
        <v>16</v>
      </c>
      <c r="P478" s="10" t="n"/>
      <c r="Q478" s="10" t="n"/>
      <c r="R478" s="10">
        <f>IF(AND($P478&lt;&gt;"",$Q478&lt;&gt;""),($Q478-$P478)*1440,IF(AND($O478&lt;&gt;"",$L478&lt;&gt;""),IF($K478="",0,$K478)+$O478*$L478,""))</f>
        <v/>
      </c>
      <c r="S478" s="10" t="n"/>
      <c r="T478" s="10">
        <f>IF(OR($J478="",$O478=""),"",$O478/$J478)</f>
        <v/>
      </c>
      <c r="U478" s="10" t="n"/>
      <c r="V478" s="10">
        <f>IF($A478="","",IF(AND($A478&lt;&gt;"",NOT(OR($U478="Concluído",$U478="Concluido")),TODAY()&gt;$A478),"SIM","NÃO"))</f>
        <v/>
      </c>
      <c r="W478" s="10">
        <f>IF(OR($A478="",$I478="",$M478=""),"",SUMIFS($M$2:M478,$I$2:I478,$I478,$A$2:A478,$A478)-$M478)</f>
        <v/>
      </c>
      <c r="X478" s="10">
        <f>IF(OR($A478="",$I478=""),"",SUMIFS($M$2:$M$4922,$I$2:$I$4922,$I478,$A$2:$A$4922,$A478))</f>
        <v/>
      </c>
      <c r="Y478" s="10">
        <f>IFERROR(VLOOKUP($I478,'02_Cad_Maquinas'!$B$2:$H$200,7,FALSE()),"")</f>
        <v/>
      </c>
      <c r="Z478" s="10">
        <f>IF(OR($X478="",$Y478=""),"",$Y478-$X478)</f>
        <v/>
      </c>
      <c r="AA478" s="11">
        <f>IF(OR($X478="",$Y478=""),"",$X478/$Y478)</f>
        <v/>
      </c>
      <c r="AB478" s="10" t="n"/>
      <c r="AC478" s="10">
        <f>IF($B478="","","|"&amp;SUBSTITUTE(TRIM(SUBSTITUTE(SUBSTITUTE(SUBSTITUTE(SUBSTITUTE(SUBSTITUTE(SUBSTITUTE(SUBSTITUTE(SUBSTITUTE(SUBSTITUTE(SUBSTITUTE(SUBSTITUTE(SUBSTITUTE(SUBSTITUTE(SUBSTITUTE(TRIM($B478&amp;""),CHAR(10)," "),CHAR(13)," "),"."," "),";"," "),","," "),"/"," "),"+"," "),"-"," "),"  "," "),"  "," "),"  "," "),"  "," "),"  "," "),"  "," "))," ","|")&amp;"|")</f>
        <v/>
      </c>
      <c r="AD478" s="10">
        <f>TRIM($I478&amp;"")</f>
        <v/>
      </c>
    </row>
    <row r="479" ht="24" customHeight="1">
      <c r="A479" s="9" t="n">
        <v>46199</v>
      </c>
      <c r="B479" s="10" t="n">
        <v>10179</v>
      </c>
      <c r="C479" s="10" t="n"/>
      <c r="D479" s="10" t="inlineStr">
        <is>
          <t>PADE VELOX</t>
        </is>
      </c>
      <c r="E479" s="10" t="n">
        <v>200306102</v>
      </c>
      <c r="F479" s="10" t="inlineStr">
        <is>
          <t>BASE DOS PES 634(653)X95X50 MDP - MESA GENOVA</t>
        </is>
      </c>
      <c r="G479" s="10" t="inlineStr">
        <is>
          <t>PADE VELOX</t>
        </is>
      </c>
      <c r="H479" s="10" t="inlineStr">
        <is>
          <t>PADE VELOX</t>
        </is>
      </c>
      <c r="I479" s="10" t="inlineStr">
        <is>
          <t>PADE VELOX</t>
        </is>
      </c>
      <c r="J479" s="9" t="n">
        <v>8</v>
      </c>
      <c r="K479" s="10">
        <f>IF($E479="","",IFERROR(INDEX('01_Cad_Pecas'!$H$2:$H$5000,MATCH($E479,'01_Cad_Pecas'!$D$2:$D$5000,0)),IFERROR(INDEX('01_Cad_Pecas'!$H$2:$H$5000,MATCH(VALUE($E479),'01_Cad_Pecas'!$D$2:$D$5000,0)),"")))</f>
        <v/>
      </c>
      <c r="L479" s="10">
        <f>IF($E479="","",IFERROR(INDEX('01_Cad_Pecas'!$I$2:$I$5000,MATCH($E479,'01_Cad_Pecas'!$D$2:$D$5000,0)),IFERROR(INDEX('01_Cad_Pecas'!$I$2:$I$5000,MATCH(VALUE($E479),'01_Cad_Pecas'!$D$2:$D$5000,0)),"")))</f>
        <v/>
      </c>
      <c r="M479" s="10">
        <f>IF(OR($J479="",$L479=""),"",IF($K479="",0,$K479)+$J479*$L479)</f>
        <v/>
      </c>
      <c r="N479" s="10" t="n">
        <v>46200</v>
      </c>
      <c r="O479" s="9" t="n">
        <v>8</v>
      </c>
      <c r="P479" s="10" t="n"/>
      <c r="Q479" s="10" t="n"/>
      <c r="R479" s="10">
        <f>IF(AND($P479&lt;&gt;"",$Q479&lt;&gt;""),($Q479-$P479)*1440,IF(AND($O479&lt;&gt;"",$L479&lt;&gt;""),IF($K479="",0,$K479)+$O479*$L479,""))</f>
        <v/>
      </c>
      <c r="S479" s="10" t="n"/>
      <c r="T479" s="10">
        <f>IF(OR($J479="",$O479=""),"",$O479/$J479)</f>
        <v/>
      </c>
      <c r="U479" s="10" t="n"/>
      <c r="V479" s="10">
        <f>IF($A479="","",IF(AND($A479&lt;&gt;"",NOT(OR($U479="Concluído",$U479="Concluido")),TODAY()&gt;$A479),"SIM","NÃO"))</f>
        <v/>
      </c>
      <c r="W479" s="10">
        <f>IF(OR($A479="",$I479="",$M479=""),"",SUMIFS($M$2:M479,$I$2:I479,$I479,$A$2:A479,$A479)-$M479)</f>
        <v/>
      </c>
      <c r="X479" s="10">
        <f>IF(OR($A479="",$I479=""),"",SUMIFS($M$2:$M$4922,$I$2:$I$4922,$I479,$A$2:$A$4922,$A479))</f>
        <v/>
      </c>
      <c r="Y479" s="10">
        <f>IFERROR(VLOOKUP($I479,'02_Cad_Maquinas'!$B$2:$H$200,7,FALSE()),"")</f>
        <v/>
      </c>
      <c r="Z479" s="10">
        <f>IF(OR($X479="",$Y479=""),"",$Y479-$X479)</f>
        <v/>
      </c>
      <c r="AA479" s="11">
        <f>IF(OR($X479="",$Y479=""),"",$X479/$Y479)</f>
        <v/>
      </c>
      <c r="AB479" s="10" t="n"/>
      <c r="AC479" s="10">
        <f>IF($B479="","","|"&amp;SUBSTITUTE(TRIM(SUBSTITUTE(SUBSTITUTE(SUBSTITUTE(SUBSTITUTE(SUBSTITUTE(SUBSTITUTE(SUBSTITUTE(SUBSTITUTE(SUBSTITUTE(SUBSTITUTE(SUBSTITUTE(SUBSTITUTE(SUBSTITUTE(SUBSTITUTE(TRIM($B479&amp;""),CHAR(10)," "),CHAR(13)," "),"."," "),";"," "),","," "),"/"," "),"+"," "),"-"," "),"  "," "),"  "," "),"  "," "),"  "," "),"  "," "),"  "," "))," ","|")&amp;"|")</f>
        <v/>
      </c>
      <c r="AD479" s="10">
        <f>TRIM($I479&amp;"")</f>
        <v/>
      </c>
    </row>
    <row r="480" ht="24" customHeight="1">
      <c r="A480" s="9" t="n">
        <v>46199</v>
      </c>
      <c r="B480" s="10" t="n">
        <v>10179</v>
      </c>
      <c r="C480" s="10" t="n"/>
      <c r="D480" s="10" t="inlineStr">
        <is>
          <t>PADE VELOX</t>
        </is>
      </c>
      <c r="E480" s="10" t="n">
        <v>200306103</v>
      </c>
      <c r="F480" s="10" t="inlineStr">
        <is>
          <t>TRAVESSA MENOR 393X120X18 MDF - MESA GENOVA</t>
        </is>
      </c>
      <c r="G480" s="10" t="inlineStr">
        <is>
          <t>PADE VELOX</t>
        </is>
      </c>
      <c r="H480" s="10" t="inlineStr">
        <is>
          <t>PADE VELOX</t>
        </is>
      </c>
      <c r="I480" s="10" t="inlineStr">
        <is>
          <t>PADE VELOX</t>
        </is>
      </c>
      <c r="J480" s="9" t="n">
        <v>8</v>
      </c>
      <c r="K480" s="10">
        <f>IF($E480="","",IFERROR(INDEX('01_Cad_Pecas'!$H$2:$H$5000,MATCH($E480,'01_Cad_Pecas'!$D$2:$D$5000,0)),IFERROR(INDEX('01_Cad_Pecas'!$H$2:$H$5000,MATCH(VALUE($E480),'01_Cad_Pecas'!$D$2:$D$5000,0)),"")))</f>
        <v/>
      </c>
      <c r="L480" s="10">
        <f>IF($E480="","",IFERROR(INDEX('01_Cad_Pecas'!$I$2:$I$5000,MATCH($E480,'01_Cad_Pecas'!$D$2:$D$5000,0)),IFERROR(INDEX('01_Cad_Pecas'!$I$2:$I$5000,MATCH(VALUE($E480),'01_Cad_Pecas'!$D$2:$D$5000,0)),"")))</f>
        <v/>
      </c>
      <c r="M480" s="10">
        <f>IF(OR($J480="",$L480=""),"",IF($K480="",0,$K480)+$J480*$L480)</f>
        <v/>
      </c>
      <c r="N480" s="10" t="n">
        <v>46198</v>
      </c>
      <c r="O480" s="9" t="n">
        <v>8</v>
      </c>
      <c r="P480" s="10" t="n"/>
      <c r="Q480" s="10" t="n"/>
      <c r="R480" s="10">
        <f>IF(AND($P480&lt;&gt;"",$Q480&lt;&gt;""),($Q480-$P480)*1440,IF(AND($O480&lt;&gt;"",$L480&lt;&gt;""),IF($K480="",0,$K480)+$O480*$L480,""))</f>
        <v/>
      </c>
      <c r="S480" s="10" t="n"/>
      <c r="T480" s="10">
        <f>IF(OR($J480="",$O480=""),"",$O480/$J480)</f>
        <v/>
      </c>
      <c r="U480" s="10" t="n"/>
      <c r="V480" s="10">
        <f>IF($A480="","",IF(AND($A480&lt;&gt;"",NOT(OR($U480="Concluído",$U480="Concluido")),TODAY()&gt;$A480),"SIM","NÃO"))</f>
        <v/>
      </c>
      <c r="W480" s="10">
        <f>IF(OR($A480="",$I480="",$M480=""),"",SUMIFS($M$2:M480,$I$2:I480,$I480,$A$2:A480,$A480)-$M480)</f>
        <v/>
      </c>
      <c r="X480" s="10">
        <f>IF(OR($A480="",$I480=""),"",SUMIFS($M$2:$M$4922,$I$2:$I$4922,$I480,$A$2:$A$4922,$A480))</f>
        <v/>
      </c>
      <c r="Y480" s="10">
        <f>IFERROR(VLOOKUP($I480,'02_Cad_Maquinas'!$B$2:$H$200,7,FALSE()),"")</f>
        <v/>
      </c>
      <c r="Z480" s="10">
        <f>IF(OR($X480="",$Y480=""),"",$Y480-$X480)</f>
        <v/>
      </c>
      <c r="AA480" s="11">
        <f>IF(OR($X480="",$Y480=""),"",$X480/$Y480)</f>
        <v/>
      </c>
      <c r="AB480" s="10" t="n"/>
      <c r="AC480" s="10">
        <f>IF($B480="","","|"&amp;SUBSTITUTE(TRIM(SUBSTITUTE(SUBSTITUTE(SUBSTITUTE(SUBSTITUTE(SUBSTITUTE(SUBSTITUTE(SUBSTITUTE(SUBSTITUTE(SUBSTITUTE(SUBSTITUTE(SUBSTITUTE(SUBSTITUTE(SUBSTITUTE(SUBSTITUTE(TRIM($B480&amp;""),CHAR(10)," "),CHAR(13)," "),"."," "),";"," "),","," "),"/"," "),"+"," "),"-"," "),"  "," "),"  "," "),"  "," "),"  "," "),"  "," "),"  "," "))," ","|")&amp;"|")</f>
        <v/>
      </c>
      <c r="AD480" s="10">
        <f>TRIM($I480&amp;"")</f>
        <v/>
      </c>
    </row>
    <row r="481" ht="24" customHeight="1">
      <c r="A481" s="9" t="n">
        <v>46199</v>
      </c>
      <c r="B481" s="10" t="n">
        <v>10179</v>
      </c>
      <c r="C481" s="10" t="n"/>
      <c r="D481" s="10" t="inlineStr">
        <is>
          <t>PADE VELOX</t>
        </is>
      </c>
      <c r="E481" s="10" t="n">
        <v>200308205</v>
      </c>
      <c r="F481" s="10" t="inlineStr">
        <is>
          <t>TAMPO MTD 1800X900X45 MDF-TAMPO C/ENGROS R100 C/VD</t>
        </is>
      </c>
      <c r="G481" s="10" t="inlineStr">
        <is>
          <t>PADE VELOX</t>
        </is>
      </c>
      <c r="H481" s="10" t="inlineStr">
        <is>
          <t>PADE VELOX</t>
        </is>
      </c>
      <c r="I481" s="10" t="inlineStr">
        <is>
          <t>PADE VELOX</t>
        </is>
      </c>
      <c r="J481" s="9" t="n">
        <v>4</v>
      </c>
      <c r="K481" s="10">
        <f>IF($E481="","",IFERROR(INDEX('01_Cad_Pecas'!$H$2:$H$5000,MATCH($E481,'01_Cad_Pecas'!$D$2:$D$5000,0)),IFERROR(INDEX('01_Cad_Pecas'!$H$2:$H$5000,MATCH(VALUE($E481),'01_Cad_Pecas'!$D$2:$D$5000,0)),"")))</f>
        <v/>
      </c>
      <c r="L481" s="10">
        <f>IF($E481="","",IFERROR(INDEX('01_Cad_Pecas'!$I$2:$I$5000,MATCH($E481,'01_Cad_Pecas'!$D$2:$D$5000,0)),IFERROR(INDEX('01_Cad_Pecas'!$I$2:$I$5000,MATCH(VALUE($E481),'01_Cad_Pecas'!$D$2:$D$5000,0)),"")))</f>
        <v/>
      </c>
      <c r="M481" s="10">
        <f>IF(OR($J481="",$L481=""),"",IF($K481="",0,$K481)+$J481*$L481)</f>
        <v/>
      </c>
      <c r="N481" s="10" t="n">
        <v>46199</v>
      </c>
      <c r="O481" s="10" t="n">
        <v>4</v>
      </c>
      <c r="P481" s="10" t="n"/>
      <c r="Q481" s="10" t="n"/>
      <c r="R481" s="10">
        <f>IF(AND($P481&lt;&gt;"",$Q481&lt;&gt;""),($Q481-$P481)*1440,IF(AND($O481&lt;&gt;"",$L481&lt;&gt;""),IF($K481="",0,$K481)+$O481*$L481,""))</f>
        <v/>
      </c>
      <c r="S481" s="10" t="n"/>
      <c r="T481" s="10">
        <f>IF(OR($J481="",$O481=""),"",$O481/$J481)</f>
        <v/>
      </c>
      <c r="U481" s="10" t="n"/>
      <c r="V481" s="10">
        <f>IF($A481="","",IF(AND($A481&lt;&gt;"",NOT(OR($U481="Concluído",$U481="Concluido")),TODAY()&gt;$A481),"SIM","NÃO"))</f>
        <v/>
      </c>
      <c r="W481" s="10">
        <f>IF(OR($A481="",$I481="",$M481=""),"",SUMIFS($M$2:M481,$I$2:I481,$I481,$A$2:A481,$A481)-$M481)</f>
        <v/>
      </c>
      <c r="X481" s="10">
        <f>IF(OR($A481="",$I481=""),"",SUMIFS($M$2:$M$4922,$I$2:$I$4922,$I481,$A$2:$A$4922,$A481))</f>
        <v/>
      </c>
      <c r="Y481" s="10">
        <f>IFERROR(VLOOKUP($I481,'02_Cad_Maquinas'!$B$2:$H$200,7,FALSE()),"")</f>
        <v/>
      </c>
      <c r="Z481" s="10">
        <f>IF(OR($X481="",$Y481=""),"",$Y481-$X481)</f>
        <v/>
      </c>
      <c r="AA481" s="11">
        <f>IF(OR($X481="",$Y481=""),"",$X481/$Y481)</f>
        <v/>
      </c>
      <c r="AB481" s="10" t="n"/>
      <c r="AC481" s="10">
        <f>IF($B481="","","|"&amp;SUBSTITUTE(TRIM(SUBSTITUTE(SUBSTITUTE(SUBSTITUTE(SUBSTITUTE(SUBSTITUTE(SUBSTITUTE(SUBSTITUTE(SUBSTITUTE(SUBSTITUTE(SUBSTITUTE(SUBSTITUTE(SUBSTITUTE(SUBSTITUTE(SUBSTITUTE(TRIM($B481&amp;""),CHAR(10)," "),CHAR(13)," "),"."," "),";"," "),","," "),"/"," "),"+"," "),"-"," "),"  "," "),"  "," "),"  "," "),"  "," "),"  "," "),"  "," "))," ","|")&amp;"|")</f>
        <v/>
      </c>
      <c r="AD481" s="10">
        <f>TRIM($I481&amp;"")</f>
        <v/>
      </c>
    </row>
    <row r="482" ht="24" customHeight="1">
      <c r="A482" s="9" t="n">
        <v>46199</v>
      </c>
      <c r="B482" s="10" t="n">
        <v>10179</v>
      </c>
      <c r="C482" s="10" t="n"/>
      <c r="D482" s="10" t="inlineStr">
        <is>
          <t>PADE VELOX</t>
        </is>
      </c>
      <c r="E482" s="10" t="n">
        <v>30003401</v>
      </c>
      <c r="F482" s="10" t="inlineStr">
        <is>
          <t>PE TRASEIRO 920X30(911)X25 MDF (14PC) ESQ DAKAR</t>
        </is>
      </c>
      <c r="G482" s="10" t="inlineStr">
        <is>
          <t>PADE VELOX</t>
        </is>
      </c>
      <c r="H482" s="10" t="inlineStr">
        <is>
          <t>PADE VELOX</t>
        </is>
      </c>
      <c r="I482" s="10" t="inlineStr">
        <is>
          <t>PADE VELOX</t>
        </is>
      </c>
      <c r="J482" s="9" t="n">
        <v>34</v>
      </c>
      <c r="K482" s="10">
        <f>IF($E482="","",IFERROR(INDEX('01_Cad_Pecas'!$H$2:$H$5000,MATCH($E482,'01_Cad_Pecas'!$D$2:$D$5000,0)),IFERROR(INDEX('01_Cad_Pecas'!$H$2:$H$5000,MATCH(VALUE($E482),'01_Cad_Pecas'!$D$2:$D$5000,0)),"")))</f>
        <v/>
      </c>
      <c r="L482" s="10">
        <f>IF($E482="","",IFERROR(INDEX('01_Cad_Pecas'!$I$2:$I$5000,MATCH($E482,'01_Cad_Pecas'!$D$2:$D$5000,0)),IFERROR(INDEX('01_Cad_Pecas'!$I$2:$I$5000,MATCH(VALUE($E482),'01_Cad_Pecas'!$D$2:$D$5000,0)),"")))</f>
        <v/>
      </c>
      <c r="M482" s="10">
        <f>IF(OR($J482="",$L482=""),"",IF($K482="",0,$K482)+$J482*$L482)</f>
        <v/>
      </c>
      <c r="N482" s="10" t="n">
        <v>46198</v>
      </c>
      <c r="O482" s="9" t="n">
        <v>34</v>
      </c>
      <c r="P482" s="10" t="n"/>
      <c r="Q482" s="10" t="n"/>
      <c r="R482" s="10">
        <f>IF(AND($P482&lt;&gt;"",$Q482&lt;&gt;""),($Q482-$P482)*1440,IF(AND($O482&lt;&gt;"",$L482&lt;&gt;""),IF($K482="",0,$K482)+$O482*$L482,""))</f>
        <v/>
      </c>
      <c r="S482" s="10" t="n"/>
      <c r="T482" s="10">
        <f>IF(OR($J482="",$O482=""),"",$O482/$J482)</f>
        <v/>
      </c>
      <c r="U482" s="10" t="n"/>
      <c r="V482" s="10">
        <f>IF($A482="","",IF(AND($A482&lt;&gt;"",NOT(OR($U482="Concluído",$U482="Concluido")),TODAY()&gt;$A482),"SIM","NÃO"))</f>
        <v/>
      </c>
      <c r="W482" s="10">
        <f>IF(OR($A482="",$I482="",$M482=""),"",SUMIFS($M$2:M482,$I$2:I482,$I482,$A$2:A482,$A482)-$M482)</f>
        <v/>
      </c>
      <c r="X482" s="10">
        <f>IF(OR($A482="",$I482=""),"",SUMIFS($M$2:$M$4922,$I$2:$I$4922,$I482,$A$2:$A$4922,$A482))</f>
        <v/>
      </c>
      <c r="Y482" s="10">
        <f>IFERROR(VLOOKUP($I482,'02_Cad_Maquinas'!$B$2:$H$200,7,FALSE()),"")</f>
        <v/>
      </c>
      <c r="Z482" s="10">
        <f>IF(OR($X482="",$Y482=""),"",$Y482-$X482)</f>
        <v/>
      </c>
      <c r="AA482" s="11">
        <f>IF(OR($X482="",$Y482=""),"",$X482/$Y482)</f>
        <v/>
      </c>
      <c r="AB482" s="10" t="n"/>
      <c r="AC482" s="10">
        <f>IF($B482="","","|"&amp;SUBSTITUTE(TRIM(SUBSTITUTE(SUBSTITUTE(SUBSTITUTE(SUBSTITUTE(SUBSTITUTE(SUBSTITUTE(SUBSTITUTE(SUBSTITUTE(SUBSTITUTE(SUBSTITUTE(SUBSTITUTE(SUBSTITUTE(SUBSTITUTE(SUBSTITUTE(TRIM($B482&amp;""),CHAR(10)," "),CHAR(13)," "),"."," "),";"," "),","," "),"/"," "),"+"," "),"-"," "),"  "," "),"  "," "),"  "," "),"  "," "),"  "," "),"  "," "))," ","|")&amp;"|")</f>
        <v/>
      </c>
      <c r="AD482" s="10">
        <f>TRIM($I482&amp;"")</f>
        <v/>
      </c>
    </row>
    <row r="483" ht="24" customHeight="1">
      <c r="A483" s="9" t="n">
        <v>46199</v>
      </c>
      <c r="B483" s="10" t="n">
        <v>10179</v>
      </c>
      <c r="C483" s="10" t="n"/>
      <c r="D483" s="10" t="inlineStr">
        <is>
          <t>PADE VELOX</t>
        </is>
      </c>
      <c r="E483" s="10" t="n">
        <v>30003402</v>
      </c>
      <c r="F483" s="10" t="inlineStr">
        <is>
          <t>PE TRASEIRO 920X30(911)X25 MDF (14PC) DIR DAKAR</t>
        </is>
      </c>
      <c r="G483" s="10" t="inlineStr">
        <is>
          <t>PADE VELOX</t>
        </is>
      </c>
      <c r="H483" s="10" t="inlineStr">
        <is>
          <t>PADE VELOX</t>
        </is>
      </c>
      <c r="I483" s="10" t="inlineStr">
        <is>
          <t>PADE VELOX</t>
        </is>
      </c>
      <c r="J483" s="9" t="n">
        <v>34</v>
      </c>
      <c r="K483" s="10">
        <f>IF($E483="","",IFERROR(INDEX('01_Cad_Pecas'!$H$2:$H$5000,MATCH($E483,'01_Cad_Pecas'!$D$2:$D$5000,0)),IFERROR(INDEX('01_Cad_Pecas'!$H$2:$H$5000,MATCH(VALUE($E483),'01_Cad_Pecas'!$D$2:$D$5000,0)),"")))</f>
        <v/>
      </c>
      <c r="L483" s="10">
        <f>IF($E483="","",IFERROR(INDEX('01_Cad_Pecas'!$I$2:$I$5000,MATCH($E483,'01_Cad_Pecas'!$D$2:$D$5000,0)),IFERROR(INDEX('01_Cad_Pecas'!$I$2:$I$5000,MATCH(VALUE($E483),'01_Cad_Pecas'!$D$2:$D$5000,0)),"")))</f>
        <v/>
      </c>
      <c r="M483" s="10">
        <f>IF(OR($J483="",$L483=""),"",IF($K483="",0,$K483)+$J483*$L483)</f>
        <v/>
      </c>
      <c r="N483" s="10" t="n">
        <v>46198</v>
      </c>
      <c r="O483" s="9" t="n">
        <v>34</v>
      </c>
      <c r="P483" s="10" t="n"/>
      <c r="Q483" s="10" t="n"/>
      <c r="R483" s="10">
        <f>IF(AND($P483&lt;&gt;"",$Q483&lt;&gt;""),($Q483-$P483)*1440,IF(AND($O483&lt;&gt;"",$L483&lt;&gt;""),IF($K483="",0,$K483)+$O483*$L483,""))</f>
        <v/>
      </c>
      <c r="S483" s="10" t="n"/>
      <c r="T483" s="10">
        <f>IF(OR($J483="",$O483=""),"",$O483/$J483)</f>
        <v/>
      </c>
      <c r="U483" s="10" t="n"/>
      <c r="V483" s="10">
        <f>IF($A483="","",IF(AND($A483&lt;&gt;"",NOT(OR($U483="Concluído",$U483="Concluido")),TODAY()&gt;$A483),"SIM","NÃO"))</f>
        <v/>
      </c>
      <c r="W483" s="10">
        <f>IF(OR($A483="",$I483="",$M483=""),"",SUMIFS($M$2:M483,$I$2:I483,$I483,$A$2:A483,$A483)-$M483)</f>
        <v/>
      </c>
      <c r="X483" s="10">
        <f>IF(OR($A483="",$I483=""),"",SUMIFS($M$2:$M$4922,$I$2:$I$4922,$I483,$A$2:$A$4922,$A483))</f>
        <v/>
      </c>
      <c r="Y483" s="10">
        <f>IFERROR(VLOOKUP($I483,'02_Cad_Maquinas'!$B$2:$H$200,7,FALSE()),"")</f>
        <v/>
      </c>
      <c r="Z483" s="10">
        <f>IF(OR($X483="",$Y483=""),"",$Y483-$X483)</f>
        <v/>
      </c>
      <c r="AA483" s="11">
        <f>IF(OR($X483="",$Y483=""),"",$X483/$Y483)</f>
        <v/>
      </c>
      <c r="AB483" s="10" t="n"/>
      <c r="AC483" s="10">
        <f>IF($B483="","","|"&amp;SUBSTITUTE(TRIM(SUBSTITUTE(SUBSTITUTE(SUBSTITUTE(SUBSTITUTE(SUBSTITUTE(SUBSTITUTE(SUBSTITUTE(SUBSTITUTE(SUBSTITUTE(SUBSTITUTE(SUBSTITUTE(SUBSTITUTE(SUBSTITUTE(SUBSTITUTE(TRIM($B483&amp;""),CHAR(10)," "),CHAR(13)," "),"."," "),";"," "),","," "),"/"," "),"+"," "),"-"," "),"  "," "),"  "," "),"  "," "),"  "," "),"  "," "),"  "," "))," ","|")&amp;"|")</f>
        <v/>
      </c>
      <c r="AD483" s="10">
        <f>TRIM($I483&amp;"")</f>
        <v/>
      </c>
    </row>
    <row r="484" ht="24" customHeight="1">
      <c r="A484" s="9" t="n">
        <v>46199</v>
      </c>
      <c r="B484" s="10" t="n">
        <v>10179</v>
      </c>
      <c r="C484" s="10" t="n"/>
      <c r="D484" s="10" t="inlineStr">
        <is>
          <t>PADE VELOX</t>
        </is>
      </c>
      <c r="E484" s="10" t="n">
        <v>30006101</v>
      </c>
      <c r="F484" s="10" t="inlineStr">
        <is>
          <t>PE TRAS 880X30(911)X25 MDF (13PC) ESQ SANTIAGO NEW</t>
        </is>
      </c>
      <c r="G484" s="10" t="inlineStr">
        <is>
          <t>PADE VELOX</t>
        </is>
      </c>
      <c r="H484" s="10" t="inlineStr">
        <is>
          <t>PADE VELOX</t>
        </is>
      </c>
      <c r="I484" s="10" t="inlineStr">
        <is>
          <t>PADE VELOX</t>
        </is>
      </c>
      <c r="J484" s="9" t="n">
        <v>10</v>
      </c>
      <c r="K484" s="10">
        <f>IF($E484="","",IFERROR(INDEX('01_Cad_Pecas'!$H$2:$H$5000,MATCH($E484,'01_Cad_Pecas'!$D$2:$D$5000,0)),IFERROR(INDEX('01_Cad_Pecas'!$H$2:$H$5000,MATCH(VALUE($E484),'01_Cad_Pecas'!$D$2:$D$5000,0)),"")))</f>
        <v/>
      </c>
      <c r="L484" s="10">
        <f>IF($E484="","",IFERROR(INDEX('01_Cad_Pecas'!$I$2:$I$5000,MATCH($E484,'01_Cad_Pecas'!$D$2:$D$5000,0)),IFERROR(INDEX('01_Cad_Pecas'!$I$2:$I$5000,MATCH(VALUE($E484),'01_Cad_Pecas'!$D$2:$D$5000,0)),"")))</f>
        <v/>
      </c>
      <c r="M484" s="10">
        <f>IF(OR($J484="",$L484=""),"",IF($K484="",0,$K484)+$J484*$L484)</f>
        <v/>
      </c>
      <c r="N484" s="10" t="n">
        <v>46198</v>
      </c>
      <c r="O484" s="9" t="n">
        <v>10</v>
      </c>
      <c r="P484" s="10" t="n"/>
      <c r="Q484" s="10" t="n"/>
      <c r="R484" s="10">
        <f>IF(AND($P484&lt;&gt;"",$Q484&lt;&gt;""),($Q484-$P484)*1440,IF(AND($O484&lt;&gt;"",$L484&lt;&gt;""),IF($K484="",0,$K484)+$O484*$L484,""))</f>
        <v/>
      </c>
      <c r="S484" s="10" t="n"/>
      <c r="T484" s="10">
        <f>IF(OR($J484="",$O484=""),"",$O484/$J484)</f>
        <v/>
      </c>
      <c r="U484" s="10" t="n"/>
      <c r="V484" s="10">
        <f>IF($A484="","",IF(AND($A484&lt;&gt;"",NOT(OR($U484="Concluído",$U484="Concluido")),TODAY()&gt;$A484),"SIM","NÃO"))</f>
        <v/>
      </c>
      <c r="W484" s="10">
        <f>IF(OR($A484="",$I484="",$M484=""),"",SUMIFS($M$2:M484,$I$2:I484,$I484,$A$2:A484,$A484)-$M484)</f>
        <v/>
      </c>
      <c r="X484" s="10">
        <f>IF(OR($A484="",$I484=""),"",SUMIFS($M$2:$M$4922,$I$2:$I$4922,$I484,$A$2:$A$4922,$A484))</f>
        <v/>
      </c>
      <c r="Y484" s="10">
        <f>IFERROR(VLOOKUP($I484,'02_Cad_Maquinas'!$B$2:$H$200,7,FALSE()),"")</f>
        <v/>
      </c>
      <c r="Z484" s="10">
        <f>IF(OR($X484="",$Y484=""),"",$Y484-$X484)</f>
        <v/>
      </c>
      <c r="AA484" s="11">
        <f>IF(OR($X484="",$Y484=""),"",$X484/$Y484)</f>
        <v/>
      </c>
      <c r="AB484" s="10" t="n"/>
      <c r="AC484" s="10">
        <f>IF($B484="","","|"&amp;SUBSTITUTE(TRIM(SUBSTITUTE(SUBSTITUTE(SUBSTITUTE(SUBSTITUTE(SUBSTITUTE(SUBSTITUTE(SUBSTITUTE(SUBSTITUTE(SUBSTITUTE(SUBSTITUTE(SUBSTITUTE(SUBSTITUTE(SUBSTITUTE(SUBSTITUTE(TRIM($B484&amp;""),CHAR(10)," "),CHAR(13)," "),"."," "),";"," "),","," "),"/"," "),"+"," "),"-"," "),"  "," "),"  "," "),"  "," "),"  "," "),"  "," "),"  "," "))," ","|")&amp;"|")</f>
        <v/>
      </c>
      <c r="AD484" s="10">
        <f>TRIM($I484&amp;"")</f>
        <v/>
      </c>
    </row>
    <row r="485" ht="24" customHeight="1">
      <c r="A485" s="9" t="n">
        <v>46199</v>
      </c>
      <c r="B485" s="10" t="n">
        <v>10179</v>
      </c>
      <c r="C485" s="10" t="n"/>
      <c r="D485" s="10" t="inlineStr">
        <is>
          <t>PADE VELOX</t>
        </is>
      </c>
      <c r="E485" s="10" t="n">
        <v>30006102</v>
      </c>
      <c r="F485" s="10" t="inlineStr">
        <is>
          <t>PE TRAS 880X30(911)X25 MDF (13PC) DIR SANTIAGO NEW</t>
        </is>
      </c>
      <c r="G485" s="10" t="inlineStr">
        <is>
          <t>PADE VELOX</t>
        </is>
      </c>
      <c r="H485" s="10" t="inlineStr">
        <is>
          <t>PADE VELOX</t>
        </is>
      </c>
      <c r="I485" s="10" t="inlineStr">
        <is>
          <t>PADE VELOX</t>
        </is>
      </c>
      <c r="J485" s="9" t="n">
        <v>10</v>
      </c>
      <c r="K485" s="10">
        <f>IF($E485="","",IFERROR(INDEX('01_Cad_Pecas'!$H$2:$H$5000,MATCH($E485,'01_Cad_Pecas'!$D$2:$D$5000,0)),IFERROR(INDEX('01_Cad_Pecas'!$H$2:$H$5000,MATCH(VALUE($E485),'01_Cad_Pecas'!$D$2:$D$5000,0)),"")))</f>
        <v/>
      </c>
      <c r="L485" s="10">
        <f>IF($E485="","",IFERROR(INDEX('01_Cad_Pecas'!$I$2:$I$5000,MATCH($E485,'01_Cad_Pecas'!$D$2:$D$5000,0)),IFERROR(INDEX('01_Cad_Pecas'!$I$2:$I$5000,MATCH(VALUE($E485),'01_Cad_Pecas'!$D$2:$D$5000,0)),"")))</f>
        <v/>
      </c>
      <c r="M485" s="10">
        <f>IF(OR($J485="",$L485=""),"",IF($K485="",0,$K485)+$J485*$L485)</f>
        <v/>
      </c>
      <c r="N485" s="10" t="n">
        <v>46198</v>
      </c>
      <c r="O485" s="9" t="n">
        <v>10</v>
      </c>
      <c r="P485" s="10" t="n"/>
      <c r="Q485" s="10" t="n"/>
      <c r="R485" s="10">
        <f>IF(AND($P485&lt;&gt;"",$Q485&lt;&gt;""),($Q485-$P485)*1440,IF(AND($O485&lt;&gt;"",$L485&lt;&gt;""),IF($K485="",0,$K485)+$O485*$L485,""))</f>
        <v/>
      </c>
      <c r="S485" s="10" t="n"/>
      <c r="T485" s="10">
        <f>IF(OR($J485="",$O485=""),"",$O485/$J485)</f>
        <v/>
      </c>
      <c r="U485" s="10" t="n"/>
      <c r="V485" s="10">
        <f>IF($A485="","",IF(AND($A485&lt;&gt;"",NOT(OR($U485="Concluído",$U485="Concluido")),TODAY()&gt;$A485),"SIM","NÃO"))</f>
        <v/>
      </c>
      <c r="W485" s="10">
        <f>IF(OR($A485="",$I485="",$M485=""),"",SUMIFS($M$2:M485,$I$2:I485,$I485,$A$2:A485,$A485)-$M485)</f>
        <v/>
      </c>
      <c r="X485" s="10">
        <f>IF(OR($A485="",$I485=""),"",SUMIFS($M$2:$M$4922,$I$2:$I$4922,$I485,$A$2:$A$4922,$A485))</f>
        <v/>
      </c>
      <c r="Y485" s="10">
        <f>IFERROR(VLOOKUP($I485,'02_Cad_Maquinas'!$B$2:$H$200,7,FALSE()),"")</f>
        <v/>
      </c>
      <c r="Z485" s="10">
        <f>IF(OR($X485="",$Y485=""),"",$Y485-$X485)</f>
        <v/>
      </c>
      <c r="AA485" s="11">
        <f>IF(OR($X485="",$Y485=""),"",$X485/$Y485)</f>
        <v/>
      </c>
      <c r="AB485" s="10" t="n"/>
      <c r="AC485" s="10">
        <f>IF($B485="","","|"&amp;SUBSTITUTE(TRIM(SUBSTITUTE(SUBSTITUTE(SUBSTITUTE(SUBSTITUTE(SUBSTITUTE(SUBSTITUTE(SUBSTITUTE(SUBSTITUTE(SUBSTITUTE(SUBSTITUTE(SUBSTITUTE(SUBSTITUTE(SUBSTITUTE(SUBSTITUTE(TRIM($B485&amp;""),CHAR(10)," "),CHAR(13)," "),"."," "),";"," "),","," "),"/"," "),"+"," "),"-"," "),"  "," "),"  "," "),"  "," "),"  "," "),"  "," "),"  "," "))," ","|")&amp;"|")</f>
        <v/>
      </c>
      <c r="AD485" s="10">
        <f>TRIM($I485&amp;"")</f>
        <v/>
      </c>
    </row>
    <row r="486" ht="60" customHeight="1">
      <c r="A486" s="9" t="n">
        <v>46203</v>
      </c>
      <c r="B486" s="10" t="inlineStr">
        <is>
          <t>10149,10150,10151,10152,10153,10154</t>
        </is>
      </c>
      <c r="C486" s="10" t="n"/>
      <c r="D486" s="10" t="inlineStr">
        <is>
          <t>PADE VELOX</t>
        </is>
      </c>
      <c r="E486" s="15" t="n">
        <v>30008305</v>
      </c>
      <c r="F486" s="16" t="inlineStr">
        <is>
          <t>ENCOSTO COMPENSADO - CADEIRA PEROLA MONTADA</t>
        </is>
      </c>
      <c r="G486" s="10" t="inlineStr">
        <is>
          <t>PADE VELOX</t>
        </is>
      </c>
      <c r="H486" s="10" t="inlineStr">
        <is>
          <t>PADE VELOX</t>
        </is>
      </c>
      <c r="I486" s="10" t="inlineStr">
        <is>
          <t>PADE VELOX</t>
        </is>
      </c>
      <c r="J486" s="20" t="n">
        <v>22</v>
      </c>
      <c r="K486" s="10">
        <f>IF($E486="","",IFERROR(INDEX('01_Cad_Pecas'!$H$2:$H$5000,MATCH($E486,'01_Cad_Pecas'!$D$2:$D$5000,0)),IFERROR(INDEX('01_Cad_Pecas'!$H$2:$H$5000,MATCH(VALUE($E486),'01_Cad_Pecas'!$D$2:$D$5000,0)),"")))</f>
        <v/>
      </c>
      <c r="L486" s="10">
        <f>IF($E486="","",IFERROR(INDEX('01_Cad_Pecas'!$I$2:$I$5000,MATCH($E486,'01_Cad_Pecas'!$D$2:$D$5000,0)),IFERROR(INDEX('01_Cad_Pecas'!$I$2:$I$5000,MATCH(VALUE($E486),'01_Cad_Pecas'!$D$2:$D$5000,0)),"")))</f>
        <v/>
      </c>
      <c r="M486" s="10">
        <f>IF(OR($J486="",$L486=""),"",IF($K486="",0,$K486)+$J486*$L486)</f>
        <v/>
      </c>
      <c r="N486" s="10" t="n">
        <v>46204</v>
      </c>
      <c r="O486" s="20" t="n">
        <v>22</v>
      </c>
      <c r="P486" s="10" t="n"/>
      <c r="Q486" s="10" t="n"/>
      <c r="R486" s="10">
        <f>IF(AND($P486&lt;&gt;"",$Q486&lt;&gt;""),($Q486-$P486)*1440,IF(AND($O486&lt;&gt;"",$L486&lt;&gt;""),IF($K486="",0,$K486)+$O486*$L486,""))</f>
        <v/>
      </c>
      <c r="S486" s="10" t="n"/>
      <c r="T486" s="10">
        <f>IF(OR($J486="",$O486=""),"",$O486/$J486)</f>
        <v/>
      </c>
      <c r="U486" s="10" t="n"/>
      <c r="V486" s="10">
        <f>IF($A486="","",IF(AND($A486&lt;&gt;"",NOT(OR($U486="Concluído",$U486="Concluido")),TODAY()&gt;$A486),"SIM","NÃO"))</f>
        <v/>
      </c>
      <c r="W486" s="10">
        <f>IF(OR($A486="",$I486="",$M486=""),"",SUMIFS($M$2:M486,$I$2:I486,$I486,$A$2:A486,$A486)-$M486)</f>
        <v/>
      </c>
      <c r="X486" s="10">
        <f>IF(OR($A486="",$I486=""),"",SUMIFS($M$2:$M$4922,$I$2:$I$4922,$I486,$A$2:$A$4922,$A486))</f>
        <v/>
      </c>
      <c r="Y486" s="10">
        <f>IFERROR(VLOOKUP($I486,'02_Cad_Maquinas'!$B$2:$H$200,7,FALSE()),"")</f>
        <v/>
      </c>
      <c r="Z486" s="10">
        <f>IF(OR($X486="",$Y486=""),"",$Y486-$X486)</f>
        <v/>
      </c>
      <c r="AA486" s="11">
        <f>IF(OR($X486="",$Y486=""),"",$X486/$Y486)</f>
        <v/>
      </c>
      <c r="AB486" s="10" t="n"/>
      <c r="AC486" s="10">
        <f>IF($B486="","","|"&amp;SUBSTITUTE(TRIM(SUBSTITUTE(SUBSTITUTE(SUBSTITUTE(SUBSTITUTE(SUBSTITUTE(SUBSTITUTE(SUBSTITUTE(SUBSTITUTE(SUBSTITUTE(SUBSTITUTE(SUBSTITUTE(SUBSTITUTE(SUBSTITUTE(SUBSTITUTE(TRIM($B486&amp;""),CHAR(10)," "),CHAR(13)," "),"."," "),";"," "),","," "),"/"," "),"+"," "),"-"," "),"  "," "),"  "," "),"  "," "),"  "," "),"  "," "),"  "," "))," ","|")&amp;"|")</f>
        <v/>
      </c>
      <c r="AD486" s="10">
        <f>TRIM($I486&amp;"")</f>
        <v/>
      </c>
    </row>
    <row r="487" ht="60" customHeight="1">
      <c r="A487" s="9" t="n">
        <v>46203</v>
      </c>
      <c r="B487" s="10" t="inlineStr">
        <is>
          <t>10149,10150,10151,10152,10153,10155</t>
        </is>
      </c>
      <c r="C487" s="10" t="n"/>
      <c r="D487" s="10" t="inlineStr">
        <is>
          <t>PADE VELOX</t>
        </is>
      </c>
      <c r="E487" s="15" t="n">
        <v>30008301</v>
      </c>
      <c r="F487" s="16" t="inlineStr">
        <is>
          <t>PE TRASEIRO DIREITO CAD PEROLA MONTADA (775X35X30)</t>
        </is>
      </c>
      <c r="G487" s="10" t="inlineStr">
        <is>
          <t>PADE VELOX</t>
        </is>
      </c>
      <c r="H487" s="10" t="inlineStr">
        <is>
          <t>PADE VELOX</t>
        </is>
      </c>
      <c r="I487" s="10" t="inlineStr">
        <is>
          <t>PADE VELOX</t>
        </is>
      </c>
      <c r="J487" s="20" t="n">
        <v>22</v>
      </c>
      <c r="K487" s="10">
        <f>IF($E487="","",IFERROR(INDEX('01_Cad_Pecas'!$H$2:$H$5000,MATCH($E487,'01_Cad_Pecas'!$D$2:$D$5000,0)),IFERROR(INDEX('01_Cad_Pecas'!$H$2:$H$5000,MATCH(VALUE($E487),'01_Cad_Pecas'!$D$2:$D$5000,0)),"")))</f>
        <v/>
      </c>
      <c r="L487" s="10">
        <f>IF($E487="","",IFERROR(INDEX('01_Cad_Pecas'!$I$2:$I$5000,MATCH($E487,'01_Cad_Pecas'!$D$2:$D$5000,0)),IFERROR(INDEX('01_Cad_Pecas'!$I$2:$I$5000,MATCH(VALUE($E487),'01_Cad_Pecas'!$D$2:$D$5000,0)),"")))</f>
        <v/>
      </c>
      <c r="M487" s="10">
        <f>IF(OR($J487="",$L487=""),"",IF($K487="",0,$K487)+$J487*$L487)</f>
        <v/>
      </c>
      <c r="N487" s="10" t="n">
        <v>46204</v>
      </c>
      <c r="O487" s="20" t="n">
        <v>22</v>
      </c>
      <c r="P487" s="10" t="n"/>
      <c r="Q487" s="10" t="n"/>
      <c r="R487" s="10">
        <f>IF(AND($P487&lt;&gt;"",$Q487&lt;&gt;""),($Q487-$P487)*1440,IF(AND($O487&lt;&gt;"",$L487&lt;&gt;""),IF($K487="",0,$K487)+$O487*$L487,""))</f>
        <v/>
      </c>
      <c r="S487" s="10" t="n"/>
      <c r="T487" s="10">
        <f>IF(OR($J487="",$O487=""),"",$O487/$J487)</f>
        <v/>
      </c>
      <c r="U487" s="10" t="n"/>
      <c r="V487" s="10">
        <f>IF($A487="","",IF(AND($A487&lt;&gt;"",NOT(OR($U487="Concluído",$U487="Concluido")),TODAY()&gt;$A487),"SIM","NÃO"))</f>
        <v/>
      </c>
      <c r="W487" s="10">
        <f>IF(OR($A487="",$I487="",$M487=""),"",SUMIFS($M$2:M487,$I$2:I487,$I487,$A$2:A487,$A487)-$M487)</f>
        <v/>
      </c>
      <c r="X487" s="10">
        <f>IF(OR($A487="",$I487=""),"",SUMIFS($M$2:$M$4922,$I$2:$I$4922,$I487,$A$2:$A$4922,$A487))</f>
        <v/>
      </c>
      <c r="Y487" s="10">
        <f>IFERROR(VLOOKUP($I487,'02_Cad_Maquinas'!$B$2:$H$200,7,FALSE()),"")</f>
        <v/>
      </c>
      <c r="Z487" s="10">
        <f>IF(OR($X487="",$Y487=""),"",$Y487-$X487)</f>
        <v/>
      </c>
      <c r="AA487" s="11">
        <f>IF(OR($X487="",$Y487=""),"",$X487/$Y487)</f>
        <v/>
      </c>
      <c r="AB487" s="10" t="n"/>
      <c r="AC487" s="10">
        <f>IF($B487="","","|"&amp;SUBSTITUTE(TRIM(SUBSTITUTE(SUBSTITUTE(SUBSTITUTE(SUBSTITUTE(SUBSTITUTE(SUBSTITUTE(SUBSTITUTE(SUBSTITUTE(SUBSTITUTE(SUBSTITUTE(SUBSTITUTE(SUBSTITUTE(SUBSTITUTE(SUBSTITUTE(TRIM($B487&amp;""),CHAR(10)," "),CHAR(13)," "),"."," "),";"," "),","," "),"/"," "),"+"," "),"-"," "),"  "," "),"  "," "),"  "," "),"  "," "),"  "," "),"  "," "))," ","|")&amp;"|")</f>
        <v/>
      </c>
      <c r="AD487" s="10">
        <f>TRIM($I487&amp;"")</f>
        <v/>
      </c>
    </row>
    <row r="488" ht="60" customHeight="1">
      <c r="A488" s="9" t="n">
        <v>46203</v>
      </c>
      <c r="B488" s="10" t="inlineStr">
        <is>
          <t>10149,10150,10151,10152,10153,10156</t>
        </is>
      </c>
      <c r="C488" s="10" t="n"/>
      <c r="D488" s="10" t="inlineStr">
        <is>
          <t>PADE VELOX</t>
        </is>
      </c>
      <c r="E488" s="15" t="n">
        <v>30008302</v>
      </c>
      <c r="F488" s="16" t="inlineStr">
        <is>
          <t>PE TRASEIRO ESQUERDO CAD PEROLA MONTADA(775X35X30</t>
        </is>
      </c>
      <c r="G488" s="10" t="inlineStr">
        <is>
          <t>PADE VELOX</t>
        </is>
      </c>
      <c r="H488" s="10" t="inlineStr">
        <is>
          <t>PADE VELOX</t>
        </is>
      </c>
      <c r="I488" s="10" t="inlineStr">
        <is>
          <t>PADE VELOX</t>
        </is>
      </c>
      <c r="J488" s="20" t="n">
        <v>22</v>
      </c>
      <c r="K488" s="10">
        <f>IF($E488="","",IFERROR(INDEX('01_Cad_Pecas'!$H$2:$H$5000,MATCH($E488,'01_Cad_Pecas'!$D$2:$D$5000,0)),IFERROR(INDEX('01_Cad_Pecas'!$H$2:$H$5000,MATCH(VALUE($E488),'01_Cad_Pecas'!$D$2:$D$5000,0)),"")))</f>
        <v/>
      </c>
      <c r="L488" s="10">
        <f>IF($E488="","",IFERROR(INDEX('01_Cad_Pecas'!$I$2:$I$5000,MATCH($E488,'01_Cad_Pecas'!$D$2:$D$5000,0)),IFERROR(INDEX('01_Cad_Pecas'!$I$2:$I$5000,MATCH(VALUE($E488),'01_Cad_Pecas'!$D$2:$D$5000,0)),"")))</f>
        <v/>
      </c>
      <c r="M488" s="10">
        <f>IF(OR($J488="",$L488=""),"",IF($K488="",0,$K488)+$J488*$L488)</f>
        <v/>
      </c>
      <c r="N488" s="10" t="n">
        <v>46204</v>
      </c>
      <c r="O488" s="20" t="n">
        <v>22</v>
      </c>
      <c r="P488" s="10" t="n"/>
      <c r="Q488" s="10" t="n"/>
      <c r="R488" s="10">
        <f>IF(AND($P488&lt;&gt;"",$Q488&lt;&gt;""),($Q488-$P488)*1440,IF(AND($O488&lt;&gt;"",$L488&lt;&gt;""),IF($K488="",0,$K488)+$O488*$L488,""))</f>
        <v/>
      </c>
      <c r="S488" s="10" t="n"/>
      <c r="T488" s="10">
        <f>IF(OR($J488="",$O488=""),"",$O488/$J488)</f>
        <v/>
      </c>
      <c r="U488" s="10" t="n"/>
      <c r="V488" s="10">
        <f>IF($A488="","",IF(AND($A488&lt;&gt;"",NOT(OR($U488="Concluído",$U488="Concluido")),TODAY()&gt;$A488),"SIM","NÃO"))</f>
        <v/>
      </c>
      <c r="W488" s="10">
        <f>IF(OR($A488="",$I488="",$M488=""),"",SUMIFS($M$2:M488,$I$2:I488,$I488,$A$2:A488,$A488)-$M488)</f>
        <v/>
      </c>
      <c r="X488" s="10">
        <f>IF(OR($A488="",$I488=""),"",SUMIFS($M$2:$M$4922,$I$2:$I$4922,$I488,$A$2:$A$4922,$A488))</f>
        <v/>
      </c>
      <c r="Y488" s="10">
        <f>IFERROR(VLOOKUP($I488,'02_Cad_Maquinas'!$B$2:$H$200,7,FALSE()),"")</f>
        <v/>
      </c>
      <c r="Z488" s="10">
        <f>IF(OR($X488="",$Y488=""),"",$Y488-$X488)</f>
        <v/>
      </c>
      <c r="AA488" s="11">
        <f>IF(OR($X488="",$Y488=""),"",$X488/$Y488)</f>
        <v/>
      </c>
      <c r="AB488" s="10" t="n"/>
      <c r="AC488" s="10">
        <f>IF($B488="","","|"&amp;SUBSTITUTE(TRIM(SUBSTITUTE(SUBSTITUTE(SUBSTITUTE(SUBSTITUTE(SUBSTITUTE(SUBSTITUTE(SUBSTITUTE(SUBSTITUTE(SUBSTITUTE(SUBSTITUTE(SUBSTITUTE(SUBSTITUTE(SUBSTITUTE(SUBSTITUTE(TRIM($B488&amp;""),CHAR(10)," "),CHAR(13)," "),"."," "),";"," "),","," "),"/"," "),"+"," "),"-"," "),"  "," "),"  "," "),"  "," "),"  "," "),"  "," "),"  "," "))," ","|")&amp;"|")</f>
        <v/>
      </c>
      <c r="AD488" s="10">
        <f>TRIM($I488&amp;"")</f>
        <v/>
      </c>
    </row>
    <row r="489" ht="60" customHeight="1">
      <c r="A489" s="9" t="n">
        <v>46203</v>
      </c>
      <c r="B489" s="10" t="inlineStr">
        <is>
          <t>10149,10150,10151,10152,10153,10157</t>
        </is>
      </c>
      <c r="C489" s="10" t="n"/>
      <c r="D489" s="10" t="inlineStr">
        <is>
          <t>PADE VELOX</t>
        </is>
      </c>
      <c r="E489" s="15" t="n">
        <v>30008401</v>
      </c>
      <c r="F489" s="16" t="inlineStr">
        <is>
          <t>PE FRONTAL DIREITO CAD. SAFIRA MONTADA 440X45X35</t>
        </is>
      </c>
      <c r="G489" s="10" t="inlineStr">
        <is>
          <t>PADE VELOX</t>
        </is>
      </c>
      <c r="H489" s="10" t="inlineStr">
        <is>
          <t>PADE VELOX</t>
        </is>
      </c>
      <c r="I489" s="10" t="inlineStr">
        <is>
          <t>PADE VELOX</t>
        </is>
      </c>
      <c r="J489" s="20" t="n">
        <v>382</v>
      </c>
      <c r="K489" s="10">
        <f>IF($E489="","",IFERROR(INDEX('01_Cad_Pecas'!$H$2:$H$5000,MATCH($E489,'01_Cad_Pecas'!$D$2:$D$5000,0)),IFERROR(INDEX('01_Cad_Pecas'!$H$2:$H$5000,MATCH(VALUE($E489),'01_Cad_Pecas'!$D$2:$D$5000,0)),"")))</f>
        <v/>
      </c>
      <c r="L489" s="10">
        <f>IF($E489="","",IFERROR(INDEX('01_Cad_Pecas'!$I$2:$I$5000,MATCH($E489,'01_Cad_Pecas'!$D$2:$D$5000,0)),IFERROR(INDEX('01_Cad_Pecas'!$I$2:$I$5000,MATCH(VALUE($E489),'01_Cad_Pecas'!$D$2:$D$5000,0)),"")))</f>
        <v/>
      </c>
      <c r="M489" s="10">
        <f>IF(OR($J489="",$L489=""),"",IF($K489="",0,$K489)+$J489*$L489)</f>
        <v/>
      </c>
      <c r="N489" s="10" t="n">
        <v>46204</v>
      </c>
      <c r="O489" s="20" t="n">
        <v>382</v>
      </c>
      <c r="P489" s="10" t="n"/>
      <c r="Q489" s="10" t="n"/>
      <c r="R489" s="10">
        <f>IF(AND($P489&lt;&gt;"",$Q489&lt;&gt;""),($Q489-$P489)*1440,IF(AND($O489&lt;&gt;"",$L489&lt;&gt;""),IF($K489="",0,$K489)+$O489*$L489,""))</f>
        <v/>
      </c>
      <c r="S489" s="10" t="n"/>
      <c r="T489" s="10">
        <f>IF(OR($J489="",$O489=""),"",$O489/$J489)</f>
        <v/>
      </c>
      <c r="U489" s="10" t="n"/>
      <c r="V489" s="10">
        <f>IF($A489="","",IF(AND($A489&lt;&gt;"",NOT(OR($U489="Concluído",$U489="Concluido")),TODAY()&gt;$A489),"SIM","NÃO"))</f>
        <v/>
      </c>
      <c r="W489" s="10">
        <f>IF(OR($A489="",$I489="",$M489=""),"",SUMIFS($M$2:M489,$I$2:I489,$I489,$A$2:A489,$A489)-$M489)</f>
        <v/>
      </c>
      <c r="X489" s="10">
        <f>IF(OR($A489="",$I489=""),"",SUMIFS($M$2:$M$4922,$I$2:$I$4922,$I489,$A$2:$A$4922,$A489))</f>
        <v/>
      </c>
      <c r="Y489" s="10">
        <f>IFERROR(VLOOKUP($I489,'02_Cad_Maquinas'!$B$2:$H$200,7,FALSE()),"")</f>
        <v/>
      </c>
      <c r="Z489" s="10">
        <f>IF(OR($X489="",$Y489=""),"",$Y489-$X489)</f>
        <v/>
      </c>
      <c r="AA489" s="11">
        <f>IF(OR($X489="",$Y489=""),"",$X489/$Y489)</f>
        <v/>
      </c>
      <c r="AB489" s="10" t="n"/>
      <c r="AC489" s="10">
        <f>IF($B489="","","|"&amp;SUBSTITUTE(TRIM(SUBSTITUTE(SUBSTITUTE(SUBSTITUTE(SUBSTITUTE(SUBSTITUTE(SUBSTITUTE(SUBSTITUTE(SUBSTITUTE(SUBSTITUTE(SUBSTITUTE(SUBSTITUTE(SUBSTITUTE(SUBSTITUTE(SUBSTITUTE(TRIM($B489&amp;""),CHAR(10)," "),CHAR(13)," "),"."," "),";"," "),","," "),"/"," "),"+"," "),"-"," "),"  "," "),"  "," "),"  "," "),"  "," "),"  "," "),"  "," "))," ","|")&amp;"|")</f>
        <v/>
      </c>
      <c r="AD489" s="10">
        <f>TRIM($I489&amp;"")</f>
        <v/>
      </c>
    </row>
    <row r="490" ht="60" customHeight="1">
      <c r="A490" s="9" t="n">
        <v>46203</v>
      </c>
      <c r="B490" s="10" t="inlineStr">
        <is>
          <t>10149,10150,10151,10152,10153,10158</t>
        </is>
      </c>
      <c r="C490" s="10" t="n"/>
      <c r="D490" s="10" t="inlineStr">
        <is>
          <t>PADE VELOX</t>
        </is>
      </c>
      <c r="E490" s="15" t="n">
        <v>30008402</v>
      </c>
      <c r="F490" s="16" t="inlineStr">
        <is>
          <t>PE FRONTAL ESQUERDO CAD. SAFIRA MONTADA 440X45X35</t>
        </is>
      </c>
      <c r="G490" s="10" t="inlineStr">
        <is>
          <t>PADE VELOX</t>
        </is>
      </c>
      <c r="H490" s="10" t="inlineStr">
        <is>
          <t>PADE VELOX</t>
        </is>
      </c>
      <c r="I490" s="10" t="inlineStr">
        <is>
          <t>PADE VELOX</t>
        </is>
      </c>
      <c r="J490" s="20" t="n">
        <v>382</v>
      </c>
      <c r="K490" s="10">
        <f>IF($E490="","",IFERROR(INDEX('01_Cad_Pecas'!$H$2:$H$5000,MATCH($E490,'01_Cad_Pecas'!$D$2:$D$5000,0)),IFERROR(INDEX('01_Cad_Pecas'!$H$2:$H$5000,MATCH(VALUE($E490),'01_Cad_Pecas'!$D$2:$D$5000,0)),"")))</f>
        <v/>
      </c>
      <c r="L490" s="10">
        <f>IF($E490="","",IFERROR(INDEX('01_Cad_Pecas'!$I$2:$I$5000,MATCH($E490,'01_Cad_Pecas'!$D$2:$D$5000,0)),IFERROR(INDEX('01_Cad_Pecas'!$I$2:$I$5000,MATCH(VALUE($E490),'01_Cad_Pecas'!$D$2:$D$5000,0)),"")))</f>
        <v/>
      </c>
      <c r="M490" s="10">
        <f>IF(OR($J490="",$L490=""),"",IF($K490="",0,$K490)+$J490*$L490)</f>
        <v/>
      </c>
      <c r="N490" s="10" t="n">
        <v>46204</v>
      </c>
      <c r="O490" s="20" t="n">
        <v>382</v>
      </c>
      <c r="P490" s="10" t="n"/>
      <c r="Q490" s="10" t="n"/>
      <c r="R490" s="10">
        <f>IF(AND($P490&lt;&gt;"",$Q490&lt;&gt;""),($Q490-$P490)*1440,IF(AND($O490&lt;&gt;"",$L490&lt;&gt;""),IF($K490="",0,$K490)+$O490*$L490,""))</f>
        <v/>
      </c>
      <c r="S490" s="10" t="n"/>
      <c r="T490" s="10">
        <f>IF(OR($J490="",$O490=""),"",$O490/$J490)</f>
        <v/>
      </c>
      <c r="U490" s="10" t="n"/>
      <c r="V490" s="10">
        <f>IF($A490="","",IF(AND($A490&lt;&gt;"",NOT(OR($U490="Concluído",$U490="Concluido")),TODAY()&gt;$A490),"SIM","NÃO"))</f>
        <v/>
      </c>
      <c r="W490" s="10">
        <f>IF(OR($A490="",$I490="",$M490=""),"",SUMIFS($M$2:M490,$I$2:I490,$I490,$A$2:A490,$A490)-$M490)</f>
        <v/>
      </c>
      <c r="X490" s="10">
        <f>IF(OR($A490="",$I490=""),"",SUMIFS($M$2:$M$4922,$I$2:$I$4922,$I490,$A$2:$A$4922,$A490))</f>
        <v/>
      </c>
      <c r="Y490" s="10">
        <f>IFERROR(VLOOKUP($I490,'02_Cad_Maquinas'!$B$2:$H$200,7,FALSE()),"")</f>
        <v/>
      </c>
      <c r="Z490" s="10">
        <f>IF(OR($X490="",$Y490=""),"",$Y490-$X490)</f>
        <v/>
      </c>
      <c r="AA490" s="11">
        <f>IF(OR($X490="",$Y490=""),"",$X490/$Y490)</f>
        <v/>
      </c>
      <c r="AB490" s="10" t="n"/>
      <c r="AC490" s="10">
        <f>IF($B490="","","|"&amp;SUBSTITUTE(TRIM(SUBSTITUTE(SUBSTITUTE(SUBSTITUTE(SUBSTITUTE(SUBSTITUTE(SUBSTITUTE(SUBSTITUTE(SUBSTITUTE(SUBSTITUTE(SUBSTITUTE(SUBSTITUTE(SUBSTITUTE(SUBSTITUTE(SUBSTITUTE(TRIM($B490&amp;""),CHAR(10)," "),CHAR(13)," "),"."," "),";"," "),","," "),"/"," "),"+"," "),"-"," "),"  "," "),"  "," "),"  "," "),"  "," "),"  "," "),"  "," "))," ","|")&amp;"|")</f>
        <v/>
      </c>
      <c r="AD490" s="10">
        <f>TRIM($I490&amp;"")</f>
        <v/>
      </c>
    </row>
    <row r="491" ht="60" customHeight="1">
      <c r="A491" s="9" t="n">
        <v>46203</v>
      </c>
      <c r="B491" s="10" t="inlineStr">
        <is>
          <t>10149,10150,10151,10152,10153,10159</t>
        </is>
      </c>
      <c r="C491" s="10" t="n"/>
      <c r="D491" s="10" t="inlineStr">
        <is>
          <t>PADE VELOX</t>
        </is>
      </c>
      <c r="E491" s="15" t="n">
        <v>30008403</v>
      </c>
      <c r="F491" s="16" t="inlineStr">
        <is>
          <t>PE TRASEIRO DIREITO CAD SAFIRA MONTADA (775X35X30)</t>
        </is>
      </c>
      <c r="G491" s="10" t="inlineStr">
        <is>
          <t>PADE VELOX</t>
        </is>
      </c>
      <c r="H491" s="10" t="inlineStr">
        <is>
          <t>PADE VELOX</t>
        </is>
      </c>
      <c r="I491" s="10" t="inlineStr">
        <is>
          <t>PADE VELOX</t>
        </is>
      </c>
      <c r="J491" s="20" t="n">
        <v>360</v>
      </c>
      <c r="K491" s="10">
        <f>IF($E491="","",IFERROR(INDEX('01_Cad_Pecas'!$H$2:$H$5000,MATCH($E491,'01_Cad_Pecas'!$D$2:$D$5000,0)),IFERROR(INDEX('01_Cad_Pecas'!$H$2:$H$5000,MATCH(VALUE($E491),'01_Cad_Pecas'!$D$2:$D$5000,0)),"")))</f>
        <v/>
      </c>
      <c r="L491" s="10">
        <f>IF($E491="","",IFERROR(INDEX('01_Cad_Pecas'!$I$2:$I$5000,MATCH($E491,'01_Cad_Pecas'!$D$2:$D$5000,0)),IFERROR(INDEX('01_Cad_Pecas'!$I$2:$I$5000,MATCH(VALUE($E491),'01_Cad_Pecas'!$D$2:$D$5000,0)),"")))</f>
        <v/>
      </c>
      <c r="M491" s="10">
        <f>IF(OR($J491="",$L491=""),"",IF($K491="",0,$K491)+$J491*$L491)</f>
        <v/>
      </c>
      <c r="N491" s="10" t="n">
        <v>46204</v>
      </c>
      <c r="O491" s="20" t="n">
        <v>360</v>
      </c>
      <c r="P491" s="10" t="n"/>
      <c r="Q491" s="10" t="n"/>
      <c r="R491" s="10">
        <f>IF(AND($P491&lt;&gt;"",$Q491&lt;&gt;""),($Q491-$P491)*1440,IF(AND($O491&lt;&gt;"",$L491&lt;&gt;""),IF($K491="",0,$K491)+$O491*$L491,""))</f>
        <v/>
      </c>
      <c r="S491" s="10" t="n"/>
      <c r="T491" s="10">
        <f>IF(OR($J491="",$O491=""),"",$O491/$J491)</f>
        <v/>
      </c>
      <c r="U491" s="10" t="n"/>
      <c r="V491" s="10">
        <f>IF($A491="","",IF(AND($A491&lt;&gt;"",NOT(OR($U491="Concluído",$U491="Concluido")),TODAY()&gt;$A491),"SIM","NÃO"))</f>
        <v/>
      </c>
      <c r="W491" s="10">
        <f>IF(OR($A491="",$I491="",$M491=""),"",SUMIFS($M$2:M491,$I$2:I491,$I491,$A$2:A491,$A491)-$M491)</f>
        <v/>
      </c>
      <c r="X491" s="10">
        <f>IF(OR($A491="",$I491=""),"",SUMIFS($M$2:$M$4922,$I$2:$I$4922,$I491,$A$2:$A$4922,$A491))</f>
        <v/>
      </c>
      <c r="Y491" s="10">
        <f>IFERROR(VLOOKUP($I491,'02_Cad_Maquinas'!$B$2:$H$200,7,FALSE()),"")</f>
        <v/>
      </c>
      <c r="Z491" s="10">
        <f>IF(OR($X491="",$Y491=""),"",$Y491-$X491)</f>
        <v/>
      </c>
      <c r="AA491" s="11">
        <f>IF(OR($X491="",$Y491=""),"",$X491/$Y491)</f>
        <v/>
      </c>
      <c r="AB491" s="10" t="n"/>
      <c r="AC491" s="10">
        <f>IF($B491="","","|"&amp;SUBSTITUTE(TRIM(SUBSTITUTE(SUBSTITUTE(SUBSTITUTE(SUBSTITUTE(SUBSTITUTE(SUBSTITUTE(SUBSTITUTE(SUBSTITUTE(SUBSTITUTE(SUBSTITUTE(SUBSTITUTE(SUBSTITUTE(SUBSTITUTE(SUBSTITUTE(TRIM($B491&amp;""),CHAR(10)," "),CHAR(13)," "),"."," "),";"," "),","," "),"/"," "),"+"," "),"-"," "),"  "," "),"  "," "),"  "," "),"  "," "),"  "," "),"  "," "))," ","|")&amp;"|")</f>
        <v/>
      </c>
      <c r="AD491" s="10">
        <f>TRIM($I491&amp;"")</f>
        <v/>
      </c>
    </row>
    <row r="492" ht="60" customHeight="1">
      <c r="A492" s="9" t="n">
        <v>46203</v>
      </c>
      <c r="B492" s="10" t="inlineStr">
        <is>
          <t>10149,10150,10151,10152,10153,10160</t>
        </is>
      </c>
      <c r="C492" s="10" t="n"/>
      <c r="D492" s="10" t="inlineStr">
        <is>
          <t>PADE VELOX</t>
        </is>
      </c>
      <c r="E492" s="15" t="n">
        <v>30008404</v>
      </c>
      <c r="F492" s="16" t="inlineStr">
        <is>
          <t>PE TRASEIRO ESQUERDO CAD SAFIRA MONTADA(775X35X30)</t>
        </is>
      </c>
      <c r="G492" s="10" t="inlineStr">
        <is>
          <t>PADE VELOX</t>
        </is>
      </c>
      <c r="H492" s="10" t="inlineStr">
        <is>
          <t>PADE VELOX</t>
        </is>
      </c>
      <c r="I492" s="10" t="inlineStr">
        <is>
          <t>PADE VELOX</t>
        </is>
      </c>
      <c r="J492" s="20" t="n">
        <v>360</v>
      </c>
      <c r="K492" s="10">
        <f>IF($E492="","",IFERROR(INDEX('01_Cad_Pecas'!$H$2:$H$5000,MATCH($E492,'01_Cad_Pecas'!$D$2:$D$5000,0)),IFERROR(INDEX('01_Cad_Pecas'!$H$2:$H$5000,MATCH(VALUE($E492),'01_Cad_Pecas'!$D$2:$D$5000,0)),"")))</f>
        <v/>
      </c>
      <c r="L492" s="10">
        <f>IF($E492="","",IFERROR(INDEX('01_Cad_Pecas'!$I$2:$I$5000,MATCH($E492,'01_Cad_Pecas'!$D$2:$D$5000,0)),IFERROR(INDEX('01_Cad_Pecas'!$I$2:$I$5000,MATCH(VALUE($E492),'01_Cad_Pecas'!$D$2:$D$5000,0)),"")))</f>
        <v/>
      </c>
      <c r="M492" s="10">
        <f>IF(OR($J492="",$L492=""),"",IF($K492="",0,$K492)+$J492*$L492)</f>
        <v/>
      </c>
      <c r="N492" s="10" t="n">
        <v>46204</v>
      </c>
      <c r="O492" s="20" t="n">
        <v>360</v>
      </c>
      <c r="P492" s="10" t="n"/>
      <c r="Q492" s="10" t="n"/>
      <c r="R492" s="10">
        <f>IF(AND($P492&lt;&gt;"",$Q492&lt;&gt;""),($Q492-$P492)*1440,IF(AND($O492&lt;&gt;"",$L492&lt;&gt;""),IF($K492="",0,$K492)+$O492*$L492,""))</f>
        <v/>
      </c>
      <c r="S492" s="10" t="n"/>
      <c r="T492" s="10">
        <f>IF(OR($J492="",$O492=""),"",$O492/$J492)</f>
        <v/>
      </c>
      <c r="U492" s="10" t="n"/>
      <c r="V492" s="10">
        <f>IF($A492="","",IF(AND($A492&lt;&gt;"",NOT(OR($U492="Concluído",$U492="Concluido")),TODAY()&gt;$A492),"SIM","NÃO"))</f>
        <v/>
      </c>
      <c r="W492" s="10">
        <f>IF(OR($A492="",$I492="",$M492=""),"",SUMIFS($M$2:M492,$I$2:I492,$I492,$A$2:A492,$A492)-$M492)</f>
        <v/>
      </c>
      <c r="X492" s="10">
        <f>IF(OR($A492="",$I492=""),"",SUMIFS($M$2:$M$4922,$I$2:$I$4922,$I492,$A$2:$A$4922,$A492))</f>
        <v/>
      </c>
      <c r="Y492" s="10">
        <f>IFERROR(VLOOKUP($I492,'02_Cad_Maquinas'!$B$2:$H$200,7,FALSE()),"")</f>
        <v/>
      </c>
      <c r="Z492" s="10">
        <f>IF(OR($X492="",$Y492=""),"",$Y492-$X492)</f>
        <v/>
      </c>
      <c r="AA492" s="11">
        <f>IF(OR($X492="",$Y492=""),"",$X492/$Y492)</f>
        <v/>
      </c>
      <c r="AB492" s="10" t="n"/>
      <c r="AC492" s="10">
        <f>IF($B492="","","|"&amp;SUBSTITUTE(TRIM(SUBSTITUTE(SUBSTITUTE(SUBSTITUTE(SUBSTITUTE(SUBSTITUTE(SUBSTITUTE(SUBSTITUTE(SUBSTITUTE(SUBSTITUTE(SUBSTITUTE(SUBSTITUTE(SUBSTITUTE(SUBSTITUTE(SUBSTITUTE(TRIM($B492&amp;""),CHAR(10)," "),CHAR(13)," "),"."," "),";"," "),","," "),"/"," "),"+"," "),"-"," "),"  "," "),"  "," "),"  "," "),"  "," "),"  "," "),"  "," "))," ","|")&amp;"|")</f>
        <v/>
      </c>
      <c r="AD492" s="10">
        <f>TRIM($I492&amp;"")</f>
        <v/>
      </c>
    </row>
    <row r="493" ht="24" customHeight="1">
      <c r="A493" s="9" t="n">
        <v>46202</v>
      </c>
      <c r="B493" s="10" t="n">
        <v>10180.10148</v>
      </c>
      <c r="C493" s="10" t="n"/>
      <c r="D493" s="10" t="inlineStr">
        <is>
          <t>PADE VELOX</t>
        </is>
      </c>
      <c r="E493" s="15" t="n">
        <v>30008305</v>
      </c>
      <c r="F493" s="16" t="inlineStr">
        <is>
          <t>ENCOSTO COMPENSADO - CADEIRA PEROLA MONTADA</t>
        </is>
      </c>
      <c r="G493" s="10" t="inlineStr">
        <is>
          <t>PADE VELOX</t>
        </is>
      </c>
      <c r="H493" s="10" t="inlineStr">
        <is>
          <t>PADE VELOX</t>
        </is>
      </c>
      <c r="I493" s="10" t="inlineStr">
        <is>
          <t>PADE VELOX</t>
        </is>
      </c>
      <c r="J493" s="19" t="n">
        <v>2</v>
      </c>
      <c r="K493" s="10">
        <f>IF($E493="","",IFERROR(INDEX('01_Cad_Pecas'!$H$2:$H$5000,MATCH($E493,'01_Cad_Pecas'!$D$2:$D$5000,0)),IFERROR(INDEX('01_Cad_Pecas'!$H$2:$H$5000,MATCH(VALUE($E493),'01_Cad_Pecas'!$D$2:$D$5000,0)),"")))</f>
        <v/>
      </c>
      <c r="L493" s="10">
        <f>IF($E493="","",IFERROR(INDEX('01_Cad_Pecas'!$I$2:$I$5000,MATCH($E493,'01_Cad_Pecas'!$D$2:$D$5000,0)),IFERROR(INDEX('01_Cad_Pecas'!$I$2:$I$5000,MATCH(VALUE($E493),'01_Cad_Pecas'!$D$2:$D$5000,0)),"")))</f>
        <v/>
      </c>
      <c r="M493" s="10">
        <f>IF(OR($J493="",$L493=""),"",IF($K493="",0,$K493)+$J493*$L493)</f>
        <v/>
      </c>
      <c r="N493" s="10" t="n">
        <v>46202</v>
      </c>
      <c r="O493" s="19" t="n">
        <v>2</v>
      </c>
      <c r="P493" s="10" t="n"/>
      <c r="Q493" s="10" t="n"/>
      <c r="R493" s="10">
        <f>IF(AND($P493&lt;&gt;"",$Q493&lt;&gt;""),($Q493-$P493)*1440,IF(AND($O493&lt;&gt;"",$L493&lt;&gt;""),IF($K493="",0,$K493)+$O493*$L493,""))</f>
        <v/>
      </c>
      <c r="S493" s="10" t="n"/>
      <c r="T493" s="10">
        <f>IF(OR($J493="",$O493=""),"",$O493/$J493)</f>
        <v/>
      </c>
      <c r="U493" s="10" t="n"/>
      <c r="V493" s="10">
        <f>IF($A493="","",IF(AND($A493&lt;&gt;"",NOT(OR($U493="Concluído",$U493="Concluido")),TODAY()&gt;$A493),"SIM","NÃO"))</f>
        <v/>
      </c>
      <c r="W493" s="10">
        <f>IF(OR($A493="",$I493="",$M493=""),"",SUMIFS($M$2:M493,$I$2:I493,$I493,$A$2:A493,$A493)-$M493)</f>
        <v/>
      </c>
      <c r="X493" s="10">
        <f>IF(OR($A493="",$I493=""),"",SUMIFS($M$2:$M$4922,$I$2:$I$4922,$I493,$A$2:$A$4922,$A493))</f>
        <v/>
      </c>
      <c r="Y493" s="10">
        <f>IFERROR(VLOOKUP($I493,'02_Cad_Maquinas'!$B$2:$H$200,7,FALSE()),"")</f>
        <v/>
      </c>
      <c r="Z493" s="10">
        <f>IF(OR($X493="",$Y493=""),"",$Y493-$X493)</f>
        <v/>
      </c>
      <c r="AA493" s="11">
        <f>IF(OR($X493="",$Y493=""),"",$X493/$Y493)</f>
        <v/>
      </c>
      <c r="AB493" s="10" t="n"/>
      <c r="AC493" s="10">
        <f>IF($B493="","","|"&amp;SUBSTITUTE(TRIM(SUBSTITUTE(SUBSTITUTE(SUBSTITUTE(SUBSTITUTE(SUBSTITUTE(SUBSTITUTE(SUBSTITUTE(SUBSTITUTE(SUBSTITUTE(SUBSTITUTE(SUBSTITUTE(SUBSTITUTE(SUBSTITUTE(SUBSTITUTE(TRIM($B493&amp;""),CHAR(10)," "),CHAR(13)," "),"."," "),";"," "),","," "),"/"," "),"+"," "),"-"," "),"  "," "),"  "," "),"  "," "),"  "," "),"  "," "),"  "," "))," ","|")&amp;"|")</f>
        <v/>
      </c>
      <c r="AD493" s="10">
        <f>TRIM($I493&amp;"")</f>
        <v/>
      </c>
    </row>
    <row r="494" ht="24" customHeight="1">
      <c r="A494" s="9" t="n">
        <v>46202</v>
      </c>
      <c r="B494" s="10" t="n">
        <v>10180.10148</v>
      </c>
      <c r="C494" s="10" t="n"/>
      <c r="D494" s="10" t="inlineStr">
        <is>
          <t>PADE VELOX</t>
        </is>
      </c>
      <c r="E494" s="15" t="n">
        <v>30008301</v>
      </c>
      <c r="F494" s="16" t="inlineStr">
        <is>
          <t>PE TRASEIRO DIREITO CAD PEROLA MONTADA (775X35X30)</t>
        </is>
      </c>
      <c r="G494" s="10" t="inlineStr">
        <is>
          <t>PADE VELOX</t>
        </is>
      </c>
      <c r="H494" s="10" t="inlineStr">
        <is>
          <t>PADE VELOX</t>
        </is>
      </c>
      <c r="I494" s="10" t="inlineStr">
        <is>
          <t>PADE VELOX</t>
        </is>
      </c>
      <c r="J494" s="19" t="n">
        <v>2</v>
      </c>
      <c r="K494" s="10">
        <f>IF($E494="","",IFERROR(INDEX('01_Cad_Pecas'!$H$2:$H$5000,MATCH($E494,'01_Cad_Pecas'!$D$2:$D$5000,0)),IFERROR(INDEX('01_Cad_Pecas'!$H$2:$H$5000,MATCH(VALUE($E494),'01_Cad_Pecas'!$D$2:$D$5000,0)),"")))</f>
        <v/>
      </c>
      <c r="L494" s="10">
        <f>IF($E494="","",IFERROR(INDEX('01_Cad_Pecas'!$I$2:$I$5000,MATCH($E494,'01_Cad_Pecas'!$D$2:$D$5000,0)),IFERROR(INDEX('01_Cad_Pecas'!$I$2:$I$5000,MATCH(VALUE($E494),'01_Cad_Pecas'!$D$2:$D$5000,0)),"")))</f>
        <v/>
      </c>
      <c r="M494" s="10">
        <f>IF(OR($J494="",$L494=""),"",IF($K494="",0,$K494)+$J494*$L494)</f>
        <v/>
      </c>
      <c r="N494" s="10" t="n">
        <v>46202</v>
      </c>
      <c r="O494" s="19" t="n">
        <v>2</v>
      </c>
      <c r="P494" s="10" t="n"/>
      <c r="Q494" s="10" t="n"/>
      <c r="R494" s="10">
        <f>IF(AND($P494&lt;&gt;"",$Q494&lt;&gt;""),($Q494-$P494)*1440,IF(AND($O494&lt;&gt;"",$L494&lt;&gt;""),IF($K494="",0,$K494)+$O494*$L494,""))</f>
        <v/>
      </c>
      <c r="S494" s="10" t="n"/>
      <c r="T494" s="10">
        <f>IF(OR($J494="",$O494=""),"",$O494/$J494)</f>
        <v/>
      </c>
      <c r="U494" s="10" t="n"/>
      <c r="V494" s="10">
        <f>IF($A494="","",IF(AND($A494&lt;&gt;"",NOT(OR($U494="Concluído",$U494="Concluido")),TODAY()&gt;$A494),"SIM","NÃO"))</f>
        <v/>
      </c>
      <c r="W494" s="10">
        <f>IF(OR($A494="",$I494="",$M494=""),"",SUMIFS($M$2:M494,$I$2:I494,$I494,$A$2:A494,$A494)-$M494)</f>
        <v/>
      </c>
      <c r="X494" s="10">
        <f>IF(OR($A494="",$I494=""),"",SUMIFS($M$2:$M$4922,$I$2:$I$4922,$I494,$A$2:$A$4922,$A494))</f>
        <v/>
      </c>
      <c r="Y494" s="10">
        <f>IFERROR(VLOOKUP($I494,'02_Cad_Maquinas'!$B$2:$H$200,7,FALSE()),"")</f>
        <v/>
      </c>
      <c r="Z494" s="10">
        <f>IF(OR($X494="",$Y494=""),"",$Y494-$X494)</f>
        <v/>
      </c>
      <c r="AA494" s="11">
        <f>IF(OR($X494="",$Y494=""),"",$X494/$Y494)</f>
        <v/>
      </c>
      <c r="AB494" s="10" t="n"/>
      <c r="AC494" s="10">
        <f>IF($B494="","","|"&amp;SUBSTITUTE(TRIM(SUBSTITUTE(SUBSTITUTE(SUBSTITUTE(SUBSTITUTE(SUBSTITUTE(SUBSTITUTE(SUBSTITUTE(SUBSTITUTE(SUBSTITUTE(SUBSTITUTE(SUBSTITUTE(SUBSTITUTE(SUBSTITUTE(SUBSTITUTE(TRIM($B494&amp;""),CHAR(10)," "),CHAR(13)," "),"."," "),";"," "),","," "),"/"," "),"+"," "),"-"," "),"  "," "),"  "," "),"  "," "),"  "," "),"  "," "),"  "," "))," ","|")&amp;"|")</f>
        <v/>
      </c>
      <c r="AD494" s="10">
        <f>TRIM($I494&amp;"")</f>
        <v/>
      </c>
    </row>
    <row r="495" ht="24" customHeight="1">
      <c r="A495" s="9" t="n">
        <v>46202</v>
      </c>
      <c r="B495" s="10" t="n">
        <v>10180.10148</v>
      </c>
      <c r="C495" s="10" t="n"/>
      <c r="D495" s="10" t="inlineStr">
        <is>
          <t>PADE VELOX</t>
        </is>
      </c>
      <c r="E495" s="15" t="n">
        <v>30008302</v>
      </c>
      <c r="F495" s="16" t="inlineStr">
        <is>
          <t>PE TRASEIRO ESQUERDO CAD PEROLA MONTADA(775X35X30</t>
        </is>
      </c>
      <c r="G495" s="10" t="inlineStr">
        <is>
          <t>PADE VELOX</t>
        </is>
      </c>
      <c r="H495" s="10" t="inlineStr">
        <is>
          <t>PADE VELOX</t>
        </is>
      </c>
      <c r="I495" s="10" t="inlineStr">
        <is>
          <t>PADE VELOX</t>
        </is>
      </c>
      <c r="J495" s="19" t="n">
        <v>2</v>
      </c>
      <c r="K495" s="10">
        <f>IF($E495="","",IFERROR(INDEX('01_Cad_Pecas'!$H$2:$H$5000,MATCH($E495,'01_Cad_Pecas'!$D$2:$D$5000,0)),IFERROR(INDEX('01_Cad_Pecas'!$H$2:$H$5000,MATCH(VALUE($E495),'01_Cad_Pecas'!$D$2:$D$5000,0)),"")))</f>
        <v/>
      </c>
      <c r="L495" s="10">
        <f>IF($E495="","",IFERROR(INDEX('01_Cad_Pecas'!$I$2:$I$5000,MATCH($E495,'01_Cad_Pecas'!$D$2:$D$5000,0)),IFERROR(INDEX('01_Cad_Pecas'!$I$2:$I$5000,MATCH(VALUE($E495),'01_Cad_Pecas'!$D$2:$D$5000,0)),"")))</f>
        <v/>
      </c>
      <c r="M495" s="10">
        <f>IF(OR($J495="",$L495=""),"",IF($K495="",0,$K495)+$J495*$L495)</f>
        <v/>
      </c>
      <c r="N495" s="10" t="n">
        <v>46202</v>
      </c>
      <c r="O495" s="19" t="n">
        <v>2</v>
      </c>
      <c r="P495" s="10" t="n"/>
      <c r="Q495" s="10" t="n"/>
      <c r="R495" s="10">
        <f>IF(AND($P495&lt;&gt;"",$Q495&lt;&gt;""),($Q495-$P495)*1440,IF(AND($O495&lt;&gt;"",$L495&lt;&gt;""),IF($K495="",0,$K495)+$O495*$L495,""))</f>
        <v/>
      </c>
      <c r="S495" s="10" t="n"/>
      <c r="T495" s="10">
        <f>IF(OR($J495="",$O495=""),"",$O495/$J495)</f>
        <v/>
      </c>
      <c r="U495" s="10" t="n"/>
      <c r="V495" s="10">
        <f>IF($A495="","",IF(AND($A495&lt;&gt;"",NOT(OR($U495="Concluído",$U495="Concluido")),TODAY()&gt;$A495),"SIM","NÃO"))</f>
        <v/>
      </c>
      <c r="W495" s="10">
        <f>IF(OR($A495="",$I495="",$M495=""),"",SUMIFS($M$2:M495,$I$2:I495,$I495,$A$2:A495,$A495)-$M495)</f>
        <v/>
      </c>
      <c r="X495" s="10">
        <f>IF(OR($A495="",$I495=""),"",SUMIFS($M$2:$M$4922,$I$2:$I$4922,$I495,$A$2:$A$4922,$A495))</f>
        <v/>
      </c>
      <c r="Y495" s="10">
        <f>IFERROR(VLOOKUP($I495,'02_Cad_Maquinas'!$B$2:$H$200,7,FALSE()),"")</f>
        <v/>
      </c>
      <c r="Z495" s="10">
        <f>IF(OR($X495="",$Y495=""),"",$Y495-$X495)</f>
        <v/>
      </c>
      <c r="AA495" s="11">
        <f>IF(OR($X495="",$Y495=""),"",$X495/$Y495)</f>
        <v/>
      </c>
      <c r="AB495" s="10" t="n"/>
      <c r="AC495" s="10">
        <f>IF($B495="","","|"&amp;SUBSTITUTE(TRIM(SUBSTITUTE(SUBSTITUTE(SUBSTITUTE(SUBSTITUTE(SUBSTITUTE(SUBSTITUTE(SUBSTITUTE(SUBSTITUTE(SUBSTITUTE(SUBSTITUTE(SUBSTITUTE(SUBSTITUTE(SUBSTITUTE(SUBSTITUTE(TRIM($B495&amp;""),CHAR(10)," "),CHAR(13)," "),"."," "),";"," "),","," "),"/"," "),"+"," "),"-"," "),"  "," "),"  "," "),"  "," "),"  "," "),"  "," "),"  "," "))," ","|")&amp;"|")</f>
        <v/>
      </c>
      <c r="AD495" s="10">
        <f>TRIM($I495&amp;"")</f>
        <v/>
      </c>
    </row>
    <row r="496" ht="24" customHeight="1">
      <c r="A496" s="9" t="n">
        <v>46202</v>
      </c>
      <c r="B496" s="10" t="n">
        <v>10180.10148</v>
      </c>
      <c r="C496" s="10" t="n"/>
      <c r="D496" s="10" t="inlineStr">
        <is>
          <t>PADE VELOX</t>
        </is>
      </c>
      <c r="E496" s="15" t="n">
        <v>30008401</v>
      </c>
      <c r="F496" s="16" t="inlineStr">
        <is>
          <t>PE FRONTAL DIREITO CAD. SAFIRA MONTADA 440X45X35</t>
        </is>
      </c>
      <c r="G496" s="10" t="inlineStr">
        <is>
          <t>PADE VELOX</t>
        </is>
      </c>
      <c r="H496" s="10" t="inlineStr">
        <is>
          <t>PADE VELOX</t>
        </is>
      </c>
      <c r="I496" s="10" t="inlineStr">
        <is>
          <t>PADE VELOX</t>
        </is>
      </c>
      <c r="J496" s="19" t="n">
        <v>130</v>
      </c>
      <c r="K496" s="10">
        <f>IF($E496="","",IFERROR(INDEX('01_Cad_Pecas'!$H$2:$H$5000,MATCH($E496,'01_Cad_Pecas'!$D$2:$D$5000,0)),IFERROR(INDEX('01_Cad_Pecas'!$H$2:$H$5000,MATCH(VALUE($E496),'01_Cad_Pecas'!$D$2:$D$5000,0)),"")))</f>
        <v/>
      </c>
      <c r="L496" s="10">
        <f>IF($E496="","",IFERROR(INDEX('01_Cad_Pecas'!$I$2:$I$5000,MATCH($E496,'01_Cad_Pecas'!$D$2:$D$5000,0)),IFERROR(INDEX('01_Cad_Pecas'!$I$2:$I$5000,MATCH(VALUE($E496),'01_Cad_Pecas'!$D$2:$D$5000,0)),"")))</f>
        <v/>
      </c>
      <c r="M496" s="10">
        <f>IF(OR($J496="",$L496=""),"",IF($K496="",0,$K496)+$J496*$L496)</f>
        <v/>
      </c>
      <c r="N496" s="10" t="n">
        <v>46202</v>
      </c>
      <c r="O496" s="19" t="n">
        <v>130</v>
      </c>
      <c r="P496" s="10" t="n"/>
      <c r="Q496" s="10" t="n"/>
      <c r="R496" s="10">
        <f>IF(AND($P496&lt;&gt;"",$Q496&lt;&gt;""),($Q496-$P496)*1440,IF(AND($O496&lt;&gt;"",$L496&lt;&gt;""),IF($K496="",0,$K496)+$O496*$L496,""))</f>
        <v/>
      </c>
      <c r="S496" s="10" t="n"/>
      <c r="T496" s="10">
        <f>IF(OR($J496="",$O496=""),"",$O496/$J496)</f>
        <v/>
      </c>
      <c r="U496" s="10" t="n"/>
      <c r="V496" s="10">
        <f>IF($A496="","",IF(AND($A496&lt;&gt;"",NOT(OR($U496="Concluído",$U496="Concluido")),TODAY()&gt;$A496),"SIM","NÃO"))</f>
        <v/>
      </c>
      <c r="W496" s="10">
        <f>IF(OR($A496="",$I496="",$M496=""),"",SUMIFS($M$2:M496,$I$2:I496,$I496,$A$2:A496,$A496)-$M496)</f>
        <v/>
      </c>
      <c r="X496" s="10">
        <f>IF(OR($A496="",$I496=""),"",SUMIFS($M$2:$M$4922,$I$2:$I$4922,$I496,$A$2:$A$4922,$A496))</f>
        <v/>
      </c>
      <c r="Y496" s="10">
        <f>IFERROR(VLOOKUP($I496,'02_Cad_Maquinas'!$B$2:$H$200,7,FALSE()),"")</f>
        <v/>
      </c>
      <c r="Z496" s="10">
        <f>IF(OR($X496="",$Y496=""),"",$Y496-$X496)</f>
        <v/>
      </c>
      <c r="AA496" s="11">
        <f>IF(OR($X496="",$Y496=""),"",$X496/$Y496)</f>
        <v/>
      </c>
      <c r="AB496" s="10" t="n"/>
      <c r="AC496" s="10">
        <f>IF($B496="","","|"&amp;SUBSTITUTE(TRIM(SUBSTITUTE(SUBSTITUTE(SUBSTITUTE(SUBSTITUTE(SUBSTITUTE(SUBSTITUTE(SUBSTITUTE(SUBSTITUTE(SUBSTITUTE(SUBSTITUTE(SUBSTITUTE(SUBSTITUTE(SUBSTITUTE(SUBSTITUTE(TRIM($B496&amp;""),CHAR(10)," "),CHAR(13)," "),"."," "),";"," "),","," "),"/"," "),"+"," "),"-"," "),"  "," "),"  "," "),"  "," "),"  "," "),"  "," "),"  "," "))," ","|")&amp;"|")</f>
        <v/>
      </c>
      <c r="AD496" s="10">
        <f>TRIM($I496&amp;"")</f>
        <v/>
      </c>
    </row>
    <row r="497" ht="24" customHeight="1">
      <c r="A497" s="9" t="n">
        <v>46202</v>
      </c>
      <c r="B497" s="10" t="n">
        <v>10180.10148</v>
      </c>
      <c r="C497" s="10" t="n"/>
      <c r="D497" s="10" t="inlineStr">
        <is>
          <t>PADE VELOX</t>
        </is>
      </c>
      <c r="E497" s="15" t="n">
        <v>30008402</v>
      </c>
      <c r="F497" s="16" t="inlineStr">
        <is>
          <t>PE FRONTAL ESQUERDO CAD. SAFIRA MONTADA 440X45X35</t>
        </is>
      </c>
      <c r="G497" s="10" t="inlineStr">
        <is>
          <t>PADE VELOX</t>
        </is>
      </c>
      <c r="H497" s="10" t="inlineStr">
        <is>
          <t>PADE VELOX</t>
        </is>
      </c>
      <c r="I497" s="10" t="inlineStr">
        <is>
          <t>PADE VELOX</t>
        </is>
      </c>
      <c r="J497" s="19" t="n">
        <v>130</v>
      </c>
      <c r="K497" s="10">
        <f>IF($E497="","",IFERROR(INDEX('01_Cad_Pecas'!$H$2:$H$5000,MATCH($E497,'01_Cad_Pecas'!$D$2:$D$5000,0)),IFERROR(INDEX('01_Cad_Pecas'!$H$2:$H$5000,MATCH(VALUE($E497),'01_Cad_Pecas'!$D$2:$D$5000,0)),"")))</f>
        <v/>
      </c>
      <c r="L497" s="10">
        <f>IF($E497="","",IFERROR(INDEX('01_Cad_Pecas'!$I$2:$I$5000,MATCH($E497,'01_Cad_Pecas'!$D$2:$D$5000,0)),IFERROR(INDEX('01_Cad_Pecas'!$I$2:$I$5000,MATCH(VALUE($E497),'01_Cad_Pecas'!$D$2:$D$5000,0)),"")))</f>
        <v/>
      </c>
      <c r="M497" s="10">
        <f>IF(OR($J497="",$L497=""),"",IF($K497="",0,$K497)+$J497*$L497)</f>
        <v/>
      </c>
      <c r="N497" s="10" t="n">
        <v>46202</v>
      </c>
      <c r="O497" s="19" t="n">
        <v>130</v>
      </c>
      <c r="P497" s="10" t="n"/>
      <c r="Q497" s="10" t="n"/>
      <c r="R497" s="10">
        <f>IF(AND($P497&lt;&gt;"",$Q497&lt;&gt;""),($Q497-$P497)*1440,IF(AND($O497&lt;&gt;"",$L497&lt;&gt;""),IF($K497="",0,$K497)+$O497*$L497,""))</f>
        <v/>
      </c>
      <c r="S497" s="10" t="n"/>
      <c r="T497" s="10">
        <f>IF(OR($J497="",$O497=""),"",$O497/$J497)</f>
        <v/>
      </c>
      <c r="U497" s="10" t="n"/>
      <c r="V497" s="10">
        <f>IF($A497="","",IF(AND($A497&lt;&gt;"",NOT(OR($U497="Concluído",$U497="Concluido")),TODAY()&gt;$A497),"SIM","NÃO"))</f>
        <v/>
      </c>
      <c r="W497" s="10">
        <f>IF(OR($A497="",$I497="",$M497=""),"",SUMIFS($M$2:M497,$I$2:I497,$I497,$A$2:A497,$A497)-$M497)</f>
        <v/>
      </c>
      <c r="X497" s="10">
        <f>IF(OR($A497="",$I497=""),"",SUMIFS($M$2:$M$4922,$I$2:$I$4922,$I497,$A$2:$A$4922,$A497))</f>
        <v/>
      </c>
      <c r="Y497" s="10">
        <f>IFERROR(VLOOKUP($I497,'02_Cad_Maquinas'!$B$2:$H$200,7,FALSE()),"")</f>
        <v/>
      </c>
      <c r="Z497" s="10">
        <f>IF(OR($X497="",$Y497=""),"",$Y497-$X497)</f>
        <v/>
      </c>
      <c r="AA497" s="11">
        <f>IF(OR($X497="",$Y497=""),"",$X497/$Y497)</f>
        <v/>
      </c>
      <c r="AB497" s="10" t="n"/>
      <c r="AC497" s="10">
        <f>IF($B497="","","|"&amp;SUBSTITUTE(TRIM(SUBSTITUTE(SUBSTITUTE(SUBSTITUTE(SUBSTITUTE(SUBSTITUTE(SUBSTITUTE(SUBSTITUTE(SUBSTITUTE(SUBSTITUTE(SUBSTITUTE(SUBSTITUTE(SUBSTITUTE(SUBSTITUTE(SUBSTITUTE(TRIM($B497&amp;""),CHAR(10)," "),CHAR(13)," "),"."," "),";"," "),","," "),"/"," "),"+"," "),"-"," "),"  "," "),"  "," "),"  "," "),"  "," "),"  "," "),"  "," "))," ","|")&amp;"|")</f>
        <v/>
      </c>
      <c r="AD497" s="10">
        <f>TRIM($I497&amp;"")</f>
        <v/>
      </c>
    </row>
    <row r="498" ht="24" customHeight="1">
      <c r="A498" s="9" t="n">
        <v>46202</v>
      </c>
      <c r="B498" s="10" t="n">
        <v>10180.10148</v>
      </c>
      <c r="C498" s="10" t="n"/>
      <c r="D498" s="10" t="inlineStr">
        <is>
          <t>PADE VELOX</t>
        </is>
      </c>
      <c r="E498" s="15" t="n">
        <v>30008403</v>
      </c>
      <c r="F498" s="16" t="inlineStr">
        <is>
          <t>PE TRASEIRO DIREITO CAD SAFIRA MONTADA (775X35X30)</t>
        </is>
      </c>
      <c r="G498" s="10" t="inlineStr">
        <is>
          <t>PADE VELOX</t>
        </is>
      </c>
      <c r="H498" s="10" t="inlineStr">
        <is>
          <t>PADE VELOX</t>
        </is>
      </c>
      <c r="I498" s="10" t="inlineStr">
        <is>
          <t>PADE VELOX</t>
        </is>
      </c>
      <c r="J498" s="19" t="n">
        <v>128</v>
      </c>
      <c r="K498" s="10">
        <f>IF($E498="","",IFERROR(INDEX('01_Cad_Pecas'!$H$2:$H$5000,MATCH($E498,'01_Cad_Pecas'!$D$2:$D$5000,0)),IFERROR(INDEX('01_Cad_Pecas'!$H$2:$H$5000,MATCH(VALUE($E498),'01_Cad_Pecas'!$D$2:$D$5000,0)),"")))</f>
        <v/>
      </c>
      <c r="L498" s="10">
        <f>IF($E498="","",IFERROR(INDEX('01_Cad_Pecas'!$I$2:$I$5000,MATCH($E498,'01_Cad_Pecas'!$D$2:$D$5000,0)),IFERROR(INDEX('01_Cad_Pecas'!$I$2:$I$5000,MATCH(VALUE($E498),'01_Cad_Pecas'!$D$2:$D$5000,0)),"")))</f>
        <v/>
      </c>
      <c r="M498" s="10">
        <f>IF(OR($J498="",$L498=""),"",IF($K498="",0,$K498)+$J498*$L498)</f>
        <v/>
      </c>
      <c r="N498" s="10" t="n">
        <v>46202</v>
      </c>
      <c r="O498" s="19" t="n">
        <v>128</v>
      </c>
      <c r="P498" s="10" t="n"/>
      <c r="Q498" s="10" t="n"/>
      <c r="R498" s="10">
        <f>IF(AND($P498&lt;&gt;"",$Q498&lt;&gt;""),($Q498-$P498)*1440,IF(AND($O498&lt;&gt;"",$L498&lt;&gt;""),IF($K498="",0,$K498)+$O498*$L498,""))</f>
        <v/>
      </c>
      <c r="S498" s="10" t="n"/>
      <c r="T498" s="10">
        <f>IF(OR($J498="",$O498=""),"",$O498/$J498)</f>
        <v/>
      </c>
      <c r="U498" s="10" t="n"/>
      <c r="V498" s="10">
        <f>IF($A498="","",IF(AND($A498&lt;&gt;"",NOT(OR($U498="Concluído",$U498="Concluido")),TODAY()&gt;$A498),"SIM","NÃO"))</f>
        <v/>
      </c>
      <c r="W498" s="10">
        <f>IF(OR($A498="",$I498="",$M498=""),"",SUMIFS($M$2:M498,$I$2:I498,$I498,$A$2:A498,$A498)-$M498)</f>
        <v/>
      </c>
      <c r="X498" s="10">
        <f>IF(OR($A498="",$I498=""),"",SUMIFS($M$2:$M$4922,$I$2:$I$4922,$I498,$A$2:$A$4922,$A498))</f>
        <v/>
      </c>
      <c r="Y498" s="10">
        <f>IFERROR(VLOOKUP($I498,'02_Cad_Maquinas'!$B$2:$H$200,7,FALSE()),"")</f>
        <v/>
      </c>
      <c r="Z498" s="10">
        <f>IF(OR($X498="",$Y498=""),"",$Y498-$X498)</f>
        <v/>
      </c>
      <c r="AA498" s="11">
        <f>IF(OR($X498="",$Y498=""),"",$X498/$Y498)</f>
        <v/>
      </c>
      <c r="AB498" s="10" t="n"/>
      <c r="AC498" s="10">
        <f>IF($B498="","","|"&amp;SUBSTITUTE(TRIM(SUBSTITUTE(SUBSTITUTE(SUBSTITUTE(SUBSTITUTE(SUBSTITUTE(SUBSTITUTE(SUBSTITUTE(SUBSTITUTE(SUBSTITUTE(SUBSTITUTE(SUBSTITUTE(SUBSTITUTE(SUBSTITUTE(SUBSTITUTE(TRIM($B498&amp;""),CHAR(10)," "),CHAR(13)," "),"."," "),";"," "),","," "),"/"," "),"+"," "),"-"," "),"  "," "),"  "," "),"  "," "),"  "," "),"  "," "),"  "," "))," ","|")&amp;"|")</f>
        <v/>
      </c>
      <c r="AD498" s="10">
        <f>TRIM($I498&amp;"")</f>
        <v/>
      </c>
    </row>
    <row r="499" ht="24" customHeight="1">
      <c r="A499" s="9" t="n">
        <v>46294</v>
      </c>
      <c r="B499" s="10" t="n">
        <v>10180.10148</v>
      </c>
      <c r="C499" s="10" t="n"/>
      <c r="D499" s="10" t="inlineStr">
        <is>
          <t>PADE VELOX</t>
        </is>
      </c>
      <c r="E499" s="15" t="n">
        <v>30008404</v>
      </c>
      <c r="F499" s="16" t="inlineStr">
        <is>
          <t>PE TRASEIRO ESQUERDO CAD SAFIRA MONTADA(775X35X30)</t>
        </is>
      </c>
      <c r="G499" s="10" t="inlineStr">
        <is>
          <t>PADE VELOX</t>
        </is>
      </c>
      <c r="H499" s="10" t="inlineStr">
        <is>
          <t>PADE VELOX</t>
        </is>
      </c>
      <c r="I499" s="10" t="inlineStr">
        <is>
          <t>PADE VELOX</t>
        </is>
      </c>
      <c r="J499" s="19" t="n">
        <v>128</v>
      </c>
      <c r="K499" s="10">
        <f>IF($E499="","",IFERROR(INDEX('01_Cad_Pecas'!$H$2:$H$5000,MATCH($E499,'01_Cad_Pecas'!$D$2:$D$5000,0)),IFERROR(INDEX('01_Cad_Pecas'!$H$2:$H$5000,MATCH(VALUE($E499),'01_Cad_Pecas'!$D$2:$D$5000,0)),"")))</f>
        <v/>
      </c>
      <c r="L499" s="10">
        <f>IF($E499="","",IFERROR(INDEX('01_Cad_Pecas'!$I$2:$I$5000,MATCH($E499,'01_Cad_Pecas'!$D$2:$D$5000,0)),IFERROR(INDEX('01_Cad_Pecas'!$I$2:$I$5000,MATCH(VALUE($E499),'01_Cad_Pecas'!$D$2:$D$5000,0)),"")))</f>
        <v/>
      </c>
      <c r="M499" s="10">
        <f>IF(OR($J499="",$L499=""),"",IF($K499="",0,$K499)+$J499*$L499)</f>
        <v/>
      </c>
      <c r="N499" s="10" t="n">
        <v>46202</v>
      </c>
      <c r="O499" s="19" t="n">
        <v>128</v>
      </c>
      <c r="P499" s="10" t="n"/>
      <c r="Q499" s="10" t="n"/>
      <c r="R499" s="10">
        <f>IF(AND($P499&lt;&gt;"",$Q499&lt;&gt;""),($Q499-$P499)*1440,IF(AND($O499&lt;&gt;"",$L499&lt;&gt;""),IF($K499="",0,$K499)+$O499*$L499,""))</f>
        <v/>
      </c>
      <c r="S499" s="10" t="n"/>
      <c r="T499" s="10">
        <f>IF(OR($J499="",$O499=""),"",$O499/$J499)</f>
        <v/>
      </c>
      <c r="U499" s="10" t="n"/>
      <c r="V499" s="10">
        <f>IF($A499="","",IF(AND($A499&lt;&gt;"",NOT(OR($U499="Concluído",$U499="Concluido")),TODAY()&gt;$A499),"SIM","NÃO"))</f>
        <v/>
      </c>
      <c r="W499" s="10">
        <f>IF(OR($A499="",$I499="",$M499=""),"",SUMIFS($M$2:M499,$I$2:I499,$I499,$A$2:A499,$A499)-$M499)</f>
        <v/>
      </c>
      <c r="X499" s="10">
        <f>IF(OR($A499="",$I499=""),"",SUMIFS($M$2:$M$4922,$I$2:$I$4922,$I499,$A$2:$A$4922,$A499))</f>
        <v/>
      </c>
      <c r="Y499" s="10">
        <f>IFERROR(VLOOKUP($I499,'02_Cad_Maquinas'!$B$2:$H$200,7,FALSE()),"")</f>
        <v/>
      </c>
      <c r="Z499" s="10">
        <f>IF(OR($X499="",$Y499=""),"",$Y499-$X499)</f>
        <v/>
      </c>
      <c r="AA499" s="11">
        <f>IF(OR($X499="",$Y499=""),"",$X499/$Y499)</f>
        <v/>
      </c>
      <c r="AB499" s="10" t="n"/>
      <c r="AC499" s="10">
        <f>IF($B499="","","|"&amp;SUBSTITUTE(TRIM(SUBSTITUTE(SUBSTITUTE(SUBSTITUTE(SUBSTITUTE(SUBSTITUTE(SUBSTITUTE(SUBSTITUTE(SUBSTITUTE(SUBSTITUTE(SUBSTITUTE(SUBSTITUTE(SUBSTITUTE(SUBSTITUTE(SUBSTITUTE(TRIM($B499&amp;""),CHAR(10)," "),CHAR(13)," "),"."," "),";"," "),","," "),"/"," "),"+"," "),"-"," "),"  "," "),"  "," "),"  "," "),"  "," "),"  "," "),"  "," "))," ","|")&amp;"|")</f>
        <v/>
      </c>
      <c r="AD499" s="10">
        <f>TRIM($I499&amp;"")</f>
        <v/>
      </c>
    </row>
    <row r="500" ht="24" customHeight="1">
      <c r="A500" s="9" t="n">
        <v>46198</v>
      </c>
      <c r="B500" s="10" t="n">
        <v>10176</v>
      </c>
      <c r="C500" s="10" t="inlineStr">
        <is>
          <t>M/C 0630 (MULTIMOVEIS)</t>
        </is>
      </c>
      <c r="D500" s="10" t="inlineStr">
        <is>
          <t>PU</t>
        </is>
      </c>
      <c r="E500" s="10" t="n">
        <v>20020507</v>
      </c>
      <c r="F500" s="10" t="inlineStr">
        <is>
          <t>TAMPO VITREO 1605X905X18 MDF - MESA DUBAI LIGHT</t>
        </is>
      </c>
      <c r="G500" s="10" t="inlineStr">
        <is>
          <t>PU</t>
        </is>
      </c>
      <c r="H500" s="10" t="inlineStr">
        <is>
          <t>PU</t>
        </is>
      </c>
      <c r="I500" s="9" t="inlineStr">
        <is>
          <t>PU</t>
        </is>
      </c>
      <c r="J500" s="9" t="n">
        <v>30</v>
      </c>
      <c r="K500" s="10">
        <f>IF($E500="","",IFERROR(INDEX('01_Cad_Pecas'!$H$2:$H$5000,MATCH($E500,'01_Cad_Pecas'!$D$2:$D$5000,0)),IFERROR(INDEX('01_Cad_Pecas'!$H$2:$H$5000,MATCH(VALUE($E500),'01_Cad_Pecas'!$D$2:$D$5000,0)),"")))</f>
        <v/>
      </c>
      <c r="L500" s="10">
        <f>IF($E500="","",IFERROR(INDEX('01_Cad_Pecas'!$I$2:$I$5000,MATCH($E500,'01_Cad_Pecas'!$D$2:$D$5000,0)),IFERROR(INDEX('01_Cad_Pecas'!$I$2:$I$5000,MATCH(VALUE($E500),'01_Cad_Pecas'!$D$2:$D$5000,0)),"")))</f>
        <v/>
      </c>
      <c r="M500" s="10">
        <f>IF(OR($J500="",$L500=""),"",IF($K500="",0,$K500)+$J500*$L500)</f>
        <v/>
      </c>
      <c r="N500" s="10" t="n">
        <v>46199</v>
      </c>
      <c r="O500" s="9" t="n">
        <v>30</v>
      </c>
      <c r="P500" s="10" t="n"/>
      <c r="Q500" s="10" t="n"/>
      <c r="R500" s="10">
        <f>IF(AND($P500&lt;&gt;"",$Q500&lt;&gt;""),($Q500-$P500)*1440,IF(AND($O500&lt;&gt;"",$L500&lt;&gt;""),IF($K500="",0,$K500)+$O500*$L500,""))</f>
        <v/>
      </c>
      <c r="S500" s="10" t="n"/>
      <c r="T500" s="10">
        <f>IF(OR($J500="",$O500=""),"",$O500/$J500)</f>
        <v/>
      </c>
      <c r="U500" s="10" t="n"/>
      <c r="V500" s="10">
        <f>IF($A500="","",IF(AND($A500&lt;&gt;"",NOT(OR($U500="Concluído",$U500="Concluido")),TODAY()&gt;$A500),"SIM","NÃO"))</f>
        <v/>
      </c>
      <c r="W500" s="10">
        <f>IF(OR($A500="",$I500="",$M500=""),"",SUMIFS($M$2:M500,$I$2:I500,$I500,$A$2:A500,$A500)-$M500)</f>
        <v/>
      </c>
      <c r="X500" s="10">
        <f>IF(OR($A500="",$I500=""),"",SUMIFS($M$2:$M$4922,$I$2:$I$4922,$I500,$A$2:$A$4922,$A500))</f>
        <v/>
      </c>
      <c r="Y500" s="10">
        <f>IFERROR(VLOOKUP($I500,'02_Cad_Maquinas'!$B$2:$H$200,7,FALSE()),"")</f>
        <v/>
      </c>
      <c r="Z500" s="10">
        <f>IF(OR($X500="",$Y500=""),"",$Y500-$X500)</f>
        <v/>
      </c>
      <c r="AA500" s="11">
        <f>IF(OR($X500="",$Y500=""),"",$X500/$Y500)</f>
        <v/>
      </c>
      <c r="AB500" s="10" t="inlineStr">
        <is>
          <t>10176|PU</t>
        </is>
      </c>
      <c r="AC500" s="10">
        <f>IF($B500="","","|"&amp;SUBSTITUTE(TRIM(SUBSTITUTE(SUBSTITUTE(SUBSTITUTE(SUBSTITUTE(SUBSTITUTE(SUBSTITUTE(SUBSTITUTE(SUBSTITUTE(SUBSTITUTE(SUBSTITUTE(SUBSTITUTE(SUBSTITUTE(SUBSTITUTE(SUBSTITUTE(TRIM($B500&amp;""),CHAR(10)," "),CHAR(13)," "),"."," "),";"," "),","," "),"/"," "),"+"," "),"-"," "),"  "," "),"  "," "),"  "," "),"  "," "),"  "," "),"  "," "))," ","|")&amp;"|")</f>
        <v/>
      </c>
      <c r="AD500" s="10">
        <f>TRIM($I500&amp;"")</f>
        <v/>
      </c>
    </row>
    <row r="501" ht="24" customHeight="1">
      <c r="A501" s="9" t="n">
        <v>46198</v>
      </c>
      <c r="B501" s="10" t="n">
        <v>10176</v>
      </c>
      <c r="C501" s="10" t="inlineStr">
        <is>
          <t>M/C 0630 (MULTIMOVEIS)</t>
        </is>
      </c>
      <c r="D501" s="10" t="inlineStr">
        <is>
          <t>PU</t>
        </is>
      </c>
      <c r="E501" s="10" t="n">
        <v>20021607</v>
      </c>
      <c r="F501" s="10" t="inlineStr">
        <is>
          <t>TAMPO 1605X905X18 MDF - MESA COM VIDRO</t>
        </is>
      </c>
      <c r="G501" s="10" t="inlineStr">
        <is>
          <t>PU</t>
        </is>
      </c>
      <c r="H501" s="10" t="inlineStr">
        <is>
          <t>PU</t>
        </is>
      </c>
      <c r="I501" s="9" t="inlineStr">
        <is>
          <t>PU</t>
        </is>
      </c>
      <c r="J501" s="9" t="n">
        <v>6</v>
      </c>
      <c r="K501" s="10">
        <f>IF($E501="","",IFERROR(INDEX('01_Cad_Pecas'!$H$2:$H$5000,MATCH($E501,'01_Cad_Pecas'!$D$2:$D$5000,0)),IFERROR(INDEX('01_Cad_Pecas'!$H$2:$H$5000,MATCH(VALUE($E501),'01_Cad_Pecas'!$D$2:$D$5000,0)),"")))</f>
        <v/>
      </c>
      <c r="L501" s="10">
        <f>IF($E501="","",IFERROR(INDEX('01_Cad_Pecas'!$I$2:$I$5000,MATCH($E501,'01_Cad_Pecas'!$D$2:$D$5000,0)),IFERROR(INDEX('01_Cad_Pecas'!$I$2:$I$5000,MATCH(VALUE($E501),'01_Cad_Pecas'!$D$2:$D$5000,0)),"")))</f>
        <v/>
      </c>
      <c r="M501" s="10">
        <f>IF(OR($J501="",$L501=""),"",IF($K501="",0,$K501)+$J501*$L501)</f>
        <v/>
      </c>
      <c r="N501" s="10" t="n">
        <v>46199</v>
      </c>
      <c r="O501" s="9" t="n">
        <v>6</v>
      </c>
      <c r="P501" s="10" t="n"/>
      <c r="Q501" s="10" t="n"/>
      <c r="R501" s="10">
        <f>IF(AND($P501&lt;&gt;"",$Q501&lt;&gt;""),($Q501-$P501)*1440,IF(AND($O501&lt;&gt;"",$L501&lt;&gt;""),IF($K501="",0,$K501)+$O501*$L501,""))</f>
        <v/>
      </c>
      <c r="S501" s="10" t="n"/>
      <c r="T501" s="10">
        <f>IF(OR($J501="",$O501=""),"",$O501/$J501)</f>
        <v/>
      </c>
      <c r="U501" s="10" t="n"/>
      <c r="V501" s="10">
        <f>IF($A501="","",IF(AND($A501&lt;&gt;"",NOT(OR($U501="Concluído",$U501="Concluido")),TODAY()&gt;$A501),"SIM","NÃO"))</f>
        <v/>
      </c>
      <c r="W501" s="10">
        <f>IF(OR($A501="",$I501="",$M501=""),"",SUMIFS($M$2:M501,$I$2:I501,$I501,$A$2:A501,$A501)-$M501)</f>
        <v/>
      </c>
      <c r="X501" s="10">
        <f>IF(OR($A501="",$I501=""),"",SUMIFS($M$2:$M$4922,$I$2:$I$4922,$I501,$A$2:$A$4922,$A501))</f>
        <v/>
      </c>
      <c r="Y501" s="10">
        <f>IFERROR(VLOOKUP($I501,'02_Cad_Maquinas'!$B$2:$H$200,7,FALSE()),"")</f>
        <v/>
      </c>
      <c r="Z501" s="10">
        <f>IF(OR($X501="",$Y501=""),"",$Y501-$X501)</f>
        <v/>
      </c>
      <c r="AA501" s="11">
        <f>IF(OR($X501="",$Y501=""),"",$X501/$Y501)</f>
        <v/>
      </c>
      <c r="AB501" s="10" t="inlineStr">
        <is>
          <t>10176|PU</t>
        </is>
      </c>
      <c r="AC501" s="10">
        <f>IF($B501="","","|"&amp;SUBSTITUTE(TRIM(SUBSTITUTE(SUBSTITUTE(SUBSTITUTE(SUBSTITUTE(SUBSTITUTE(SUBSTITUTE(SUBSTITUTE(SUBSTITUTE(SUBSTITUTE(SUBSTITUTE(SUBSTITUTE(SUBSTITUTE(SUBSTITUTE(SUBSTITUTE(TRIM($B501&amp;""),CHAR(10)," "),CHAR(13)," "),"."," "),";"," "),","," "),"/"," "),"+"," "),"-"," "),"  "," "),"  "," "),"  "," "),"  "," "),"  "," "),"  "," "))," ","|")&amp;"|")</f>
        <v/>
      </c>
      <c r="AD501" s="10">
        <f>TRIM($I501&amp;"")</f>
        <v/>
      </c>
    </row>
    <row r="502" ht="24" customHeight="1">
      <c r="A502" s="9" t="n">
        <v>46198</v>
      </c>
      <c r="B502" s="10" t="n">
        <v>10176</v>
      </c>
      <c r="C502" s="10" t="inlineStr">
        <is>
          <t>M/C 0630 (MULTIMOVEIS)</t>
        </is>
      </c>
      <c r="D502" s="10" t="inlineStr">
        <is>
          <t>PU</t>
        </is>
      </c>
      <c r="E502" s="10" t="n">
        <v>20021607</v>
      </c>
      <c r="F502" s="10" t="inlineStr">
        <is>
          <t>TAMPO 1605X905X18 MDF - MESA COM VIDRO</t>
        </is>
      </c>
      <c r="G502" s="10" t="inlineStr">
        <is>
          <t>PU</t>
        </is>
      </c>
      <c r="H502" s="10" t="inlineStr">
        <is>
          <t>PU</t>
        </is>
      </c>
      <c r="I502" s="9" t="inlineStr">
        <is>
          <t>PU</t>
        </is>
      </c>
      <c r="J502" s="9" t="n">
        <v>6</v>
      </c>
      <c r="K502" s="10">
        <f>IF($E502="","",IFERROR(INDEX('01_Cad_Pecas'!$H$2:$H$5000,MATCH($E502,'01_Cad_Pecas'!$D$2:$D$5000,0)),IFERROR(INDEX('01_Cad_Pecas'!$H$2:$H$5000,MATCH(VALUE($E502),'01_Cad_Pecas'!$D$2:$D$5000,0)),"")))</f>
        <v/>
      </c>
      <c r="L502" s="10">
        <f>IF($E502="","",IFERROR(INDEX('01_Cad_Pecas'!$I$2:$I$5000,MATCH($E502,'01_Cad_Pecas'!$D$2:$D$5000,0)),IFERROR(INDEX('01_Cad_Pecas'!$I$2:$I$5000,MATCH(VALUE($E502),'01_Cad_Pecas'!$D$2:$D$5000,0)),"")))</f>
        <v/>
      </c>
      <c r="M502" s="10">
        <f>IF(OR($J502="",$L502=""),"",IF($K502="",0,$K502)+$J502*$L502)</f>
        <v/>
      </c>
      <c r="N502" s="10" t="n">
        <v>46199</v>
      </c>
      <c r="O502" s="9" t="n">
        <v>6</v>
      </c>
      <c r="P502" s="10" t="n"/>
      <c r="Q502" s="10" t="n"/>
      <c r="R502" s="10">
        <f>IF(AND($P502&lt;&gt;"",$Q502&lt;&gt;""),($Q502-$P502)*1440,IF(AND($O502&lt;&gt;"",$L502&lt;&gt;""),IF($K502="",0,$K502)+$O502*$L502,""))</f>
        <v/>
      </c>
      <c r="S502" s="10" t="n"/>
      <c r="T502" s="10">
        <f>IF(OR($J502="",$O502=""),"",$O502/$J502)</f>
        <v/>
      </c>
      <c r="U502" s="10" t="n"/>
      <c r="V502" s="10">
        <f>IF($A502="","",IF(AND($A502&lt;&gt;"",NOT(OR($U502="Concluído",$U502="Concluido")),TODAY()&gt;$A502),"SIM","NÃO"))</f>
        <v/>
      </c>
      <c r="W502" s="10">
        <f>IF(OR($A502="",$I502="",$M502=""),"",SUMIFS($M$2:M502,$I$2:I502,$I502,$A$2:A502,$A502)-$M502)</f>
        <v/>
      </c>
      <c r="X502" s="10">
        <f>IF(OR($A502="",$I502=""),"",SUMIFS($M$2:$M$4922,$I$2:$I$4922,$I502,$A$2:$A$4922,$A502))</f>
        <v/>
      </c>
      <c r="Y502" s="10">
        <f>IFERROR(VLOOKUP($I502,'02_Cad_Maquinas'!$B$2:$H$200,7,FALSE()),"")</f>
        <v/>
      </c>
      <c r="Z502" s="10">
        <f>IF(OR($X502="",$Y502=""),"",$Y502-$X502)</f>
        <v/>
      </c>
      <c r="AA502" s="11">
        <f>IF(OR($X502="",$Y502=""),"",$X502/$Y502)</f>
        <v/>
      </c>
      <c r="AB502" s="10" t="inlineStr">
        <is>
          <t>10176|PU</t>
        </is>
      </c>
      <c r="AC502" s="10">
        <f>IF($B502="","","|"&amp;SUBSTITUTE(TRIM(SUBSTITUTE(SUBSTITUTE(SUBSTITUTE(SUBSTITUTE(SUBSTITUTE(SUBSTITUTE(SUBSTITUTE(SUBSTITUTE(SUBSTITUTE(SUBSTITUTE(SUBSTITUTE(SUBSTITUTE(SUBSTITUTE(SUBSTITUTE(TRIM($B502&amp;""),CHAR(10)," "),CHAR(13)," "),"."," "),";"," "),","," "),"/"," "),"+"," "),"-"," "),"  "," "),"  "," "),"  "," "),"  "," "),"  "," "),"  "," "))," ","|")&amp;"|")</f>
        <v/>
      </c>
      <c r="AD502" s="10">
        <f>TRIM($I502&amp;"")</f>
        <v/>
      </c>
    </row>
    <row r="503" ht="24" customHeight="1">
      <c r="A503" s="9" t="n">
        <v>46198</v>
      </c>
      <c r="B503" s="10" t="n">
        <v>10176</v>
      </c>
      <c r="C503" s="10" t="inlineStr">
        <is>
          <t>M/C 0630 (MULTIMOVEIS)</t>
        </is>
      </c>
      <c r="D503" s="10" t="inlineStr">
        <is>
          <t>PU</t>
        </is>
      </c>
      <c r="E503" s="10" t="n">
        <v>30006104</v>
      </c>
      <c r="F503" s="10" t="inlineStr">
        <is>
          <t>MOLDURA ENCOSTO 445X280X15 MDF - CAD SANTIAGO NEW</t>
        </is>
      </c>
      <c r="G503" s="10" t="inlineStr">
        <is>
          <t>PU</t>
        </is>
      </c>
      <c r="H503" s="10" t="inlineStr">
        <is>
          <t>PU</t>
        </is>
      </c>
      <c r="I503" s="9" t="inlineStr">
        <is>
          <t>PU</t>
        </is>
      </c>
      <c r="J503" s="9" t="n">
        <v>30</v>
      </c>
      <c r="K503" s="10">
        <f>IF($E503="","",IFERROR(INDEX('01_Cad_Pecas'!$H$2:$H$5000,MATCH($E503,'01_Cad_Pecas'!$D$2:$D$5000,0)),IFERROR(INDEX('01_Cad_Pecas'!$H$2:$H$5000,MATCH(VALUE($E503),'01_Cad_Pecas'!$D$2:$D$5000,0)),"")))</f>
        <v/>
      </c>
      <c r="L503" s="10">
        <f>IF($E503="","",IFERROR(INDEX('01_Cad_Pecas'!$I$2:$I$5000,MATCH($E503,'01_Cad_Pecas'!$D$2:$D$5000,0)),IFERROR(INDEX('01_Cad_Pecas'!$I$2:$I$5000,MATCH(VALUE($E503),'01_Cad_Pecas'!$D$2:$D$5000,0)),"")))</f>
        <v/>
      </c>
      <c r="M503" s="10">
        <f>IF(OR($J503="",$L503=""),"",IF($K503="",0,$K503)+$J503*$L503)</f>
        <v/>
      </c>
      <c r="N503" s="10" t="n">
        <v>46199</v>
      </c>
      <c r="O503" s="9" t="n">
        <v>30</v>
      </c>
      <c r="P503" s="10" t="n"/>
      <c r="Q503" s="10" t="n"/>
      <c r="R503" s="10">
        <f>IF(AND($P503&lt;&gt;"",$Q503&lt;&gt;""),($Q503-$P503)*1440,IF(AND($O503&lt;&gt;"",$L503&lt;&gt;""),IF($K503="",0,$K503)+$O503*$L503,""))</f>
        <v/>
      </c>
      <c r="S503" s="10" t="n"/>
      <c r="T503" s="10">
        <f>IF(OR($J503="",$O503=""),"",$O503/$J503)</f>
        <v/>
      </c>
      <c r="U503" s="10" t="n"/>
      <c r="V503" s="10">
        <f>IF($A503="","",IF(AND($A503&lt;&gt;"",NOT(OR($U503="Concluído",$U503="Concluido")),TODAY()&gt;$A503),"SIM","NÃO"))</f>
        <v/>
      </c>
      <c r="W503" s="10">
        <f>IF(OR($A503="",$I503="",$M503=""),"",SUMIFS($M$2:M503,$I$2:I503,$I503,$A$2:A503,$A503)-$M503)</f>
        <v/>
      </c>
      <c r="X503" s="10">
        <f>IF(OR($A503="",$I503=""),"",SUMIFS($M$2:$M$4922,$I$2:$I$4922,$I503,$A$2:$A$4922,$A503))</f>
        <v/>
      </c>
      <c r="Y503" s="10">
        <f>IFERROR(VLOOKUP($I503,'02_Cad_Maquinas'!$B$2:$H$200,7,FALSE()),"")</f>
        <v/>
      </c>
      <c r="Z503" s="10">
        <f>IF(OR($X503="",$Y503=""),"",$Y503-$X503)</f>
        <v/>
      </c>
      <c r="AA503" s="11">
        <f>IF(OR($X503="",$Y503=""),"",$X503/$Y503)</f>
        <v/>
      </c>
      <c r="AB503" s="10" t="inlineStr">
        <is>
          <t>10176|PU</t>
        </is>
      </c>
      <c r="AC503" s="10">
        <f>IF($B503="","","|"&amp;SUBSTITUTE(TRIM(SUBSTITUTE(SUBSTITUTE(SUBSTITUTE(SUBSTITUTE(SUBSTITUTE(SUBSTITUTE(SUBSTITUTE(SUBSTITUTE(SUBSTITUTE(SUBSTITUTE(SUBSTITUTE(SUBSTITUTE(SUBSTITUTE(SUBSTITUTE(TRIM($B503&amp;""),CHAR(10)," "),CHAR(13)," "),"."," "),";"," "),","," "),"/"," "),"+"," "),"-"," "),"  "," "),"  "," "),"  "," "),"  "," "),"  "," "),"  "," "))," ","|")&amp;"|")</f>
        <v/>
      </c>
      <c r="AD503" s="10">
        <f>TRIM($I503&amp;"")</f>
        <v/>
      </c>
    </row>
    <row r="504" ht="24" customHeight="1">
      <c r="A504" s="9" t="n">
        <v>46198</v>
      </c>
      <c r="B504" s="10" t="n">
        <v>10176</v>
      </c>
      <c r="C504" s="10" t="inlineStr">
        <is>
          <t>M/C 0630 (MULTIMOVEIS)</t>
        </is>
      </c>
      <c r="D504" s="10" t="inlineStr">
        <is>
          <t>PU</t>
        </is>
      </c>
      <c r="E504" s="10" t="n">
        <v>30001201</v>
      </c>
      <c r="F504" s="10" t="inlineStr">
        <is>
          <t>PE TRASEIRO 980X65(911)X25 MDF (11PCS)- CAD PE INT</t>
        </is>
      </c>
      <c r="G504" s="10" t="inlineStr">
        <is>
          <t>PU</t>
        </is>
      </c>
      <c r="H504" s="10" t="inlineStr">
        <is>
          <t>PU</t>
        </is>
      </c>
      <c r="I504" s="9" t="inlineStr">
        <is>
          <t>PU</t>
        </is>
      </c>
      <c r="J504" s="9" t="n">
        <v>80</v>
      </c>
      <c r="K504" s="10">
        <f>IF($E504="","",IFERROR(INDEX('01_Cad_Pecas'!$H$2:$H$5000,MATCH($E504,'01_Cad_Pecas'!$D$2:$D$5000,0)),IFERROR(INDEX('01_Cad_Pecas'!$H$2:$H$5000,MATCH(VALUE($E504),'01_Cad_Pecas'!$D$2:$D$5000,0)),"")))</f>
        <v/>
      </c>
      <c r="L504" s="10">
        <f>IF($E504="","",IFERROR(INDEX('01_Cad_Pecas'!$I$2:$I$5000,MATCH($E504,'01_Cad_Pecas'!$D$2:$D$5000,0)),IFERROR(INDEX('01_Cad_Pecas'!$I$2:$I$5000,MATCH(VALUE($E504),'01_Cad_Pecas'!$D$2:$D$5000,0)),"")))</f>
        <v/>
      </c>
      <c r="M504" s="10">
        <f>IF(OR($J504="",$L504=""),"",IF($K504="",0,$K504)+$J504*$L504)</f>
        <v/>
      </c>
      <c r="N504" s="10" t="n">
        <v>46199</v>
      </c>
      <c r="O504" s="9" t="n">
        <v>80</v>
      </c>
      <c r="P504" s="10" t="n"/>
      <c r="Q504" s="10" t="n"/>
      <c r="R504" s="10">
        <f>IF(AND($P504&lt;&gt;"",$Q504&lt;&gt;""),($Q504-$P504)*1440,IF(AND($O504&lt;&gt;"",$L504&lt;&gt;""),IF($K504="",0,$K504)+$O504*$L504,""))</f>
        <v/>
      </c>
      <c r="S504" s="10" t="n"/>
      <c r="T504" s="10">
        <f>IF(OR($J504="",$O504=""),"",$O504/$J504)</f>
        <v/>
      </c>
      <c r="U504" s="10" t="n"/>
      <c r="V504" s="10">
        <f>IF($A504="","",IF(AND($A504&lt;&gt;"",NOT(OR($U504="Concluído",$U504="Concluido")),TODAY()&gt;$A504),"SIM","NÃO"))</f>
        <v/>
      </c>
      <c r="W504" s="10">
        <f>IF(OR($A504="",$I504="",$M504=""),"",SUMIFS($M$2:M504,$I$2:I504,$I504,$A$2:A504,$A504)-$M504)</f>
        <v/>
      </c>
      <c r="X504" s="10">
        <f>IF(OR($A504="",$I504=""),"",SUMIFS($M$2:$M$4922,$I$2:$I$4922,$I504,$A$2:$A$4922,$A504))</f>
        <v/>
      </c>
      <c r="Y504" s="10">
        <f>IFERROR(VLOOKUP($I504,'02_Cad_Maquinas'!$B$2:$H$200,7,FALSE()),"")</f>
        <v/>
      </c>
      <c r="Z504" s="10">
        <f>IF(OR($X504="",$Y504=""),"",$Y504-$X504)</f>
        <v/>
      </c>
      <c r="AA504" s="11">
        <f>IF(OR($X504="",$Y504=""),"",$X504/$Y504)</f>
        <v/>
      </c>
      <c r="AB504" s="10" t="inlineStr">
        <is>
          <t>10176|PU</t>
        </is>
      </c>
      <c r="AC504" s="10">
        <f>IF($B504="","","|"&amp;SUBSTITUTE(TRIM(SUBSTITUTE(SUBSTITUTE(SUBSTITUTE(SUBSTITUTE(SUBSTITUTE(SUBSTITUTE(SUBSTITUTE(SUBSTITUTE(SUBSTITUTE(SUBSTITUTE(SUBSTITUTE(SUBSTITUTE(SUBSTITUTE(SUBSTITUTE(TRIM($B504&amp;""),CHAR(10)," "),CHAR(13)," "),"."," "),";"," "),","," "),"/"," "),"+"," "),"-"," "),"  "," "),"  "," "),"  "," "),"  "," "),"  "," "),"  "," "))," ","|")&amp;"|")</f>
        <v/>
      </c>
      <c r="AD504" s="10">
        <f>TRIM($I504&amp;"")</f>
        <v/>
      </c>
    </row>
    <row r="505" ht="24" customHeight="1">
      <c r="A505" s="9" t="n">
        <v>46198</v>
      </c>
      <c r="B505" s="10" t="n">
        <v>10176</v>
      </c>
      <c r="C505" s="10" t="inlineStr">
        <is>
          <t>M/C 0630 (MULTIMOVEIS)</t>
        </is>
      </c>
      <c r="D505" s="10" t="inlineStr">
        <is>
          <t>PU</t>
        </is>
      </c>
      <c r="E505" s="10" t="n">
        <v>30001301</v>
      </c>
      <c r="F505" s="10" t="inlineStr">
        <is>
          <t>PE TRASEIRO 920X65(911)X25 MDF (11PCS)- CAD PE INT</t>
        </is>
      </c>
      <c r="G505" s="10" t="inlineStr">
        <is>
          <t>PU</t>
        </is>
      </c>
      <c r="H505" s="10" t="inlineStr">
        <is>
          <t>PU</t>
        </is>
      </c>
      <c r="I505" s="9" t="inlineStr">
        <is>
          <t>PU</t>
        </is>
      </c>
      <c r="J505" s="9" t="n">
        <v>96</v>
      </c>
      <c r="K505" s="10">
        <f>IF($E505="","",IFERROR(INDEX('01_Cad_Pecas'!$H$2:$H$5000,MATCH($E505,'01_Cad_Pecas'!$D$2:$D$5000,0)),IFERROR(INDEX('01_Cad_Pecas'!$H$2:$H$5000,MATCH(VALUE($E505),'01_Cad_Pecas'!$D$2:$D$5000,0)),"")))</f>
        <v/>
      </c>
      <c r="L505" s="10">
        <f>IF($E505="","",IFERROR(INDEX('01_Cad_Pecas'!$I$2:$I$5000,MATCH($E505,'01_Cad_Pecas'!$D$2:$D$5000,0)),IFERROR(INDEX('01_Cad_Pecas'!$I$2:$I$5000,MATCH(VALUE($E505),'01_Cad_Pecas'!$D$2:$D$5000,0)),"")))</f>
        <v/>
      </c>
      <c r="M505" s="10">
        <f>IF(OR($J505="",$L505=""),"",IF($K505="",0,$K505)+$J505*$L505)</f>
        <v/>
      </c>
      <c r="N505" s="10" t="n">
        <v>46199</v>
      </c>
      <c r="O505" s="9" t="n">
        <v>96</v>
      </c>
      <c r="P505" s="10" t="n"/>
      <c r="Q505" s="10" t="n"/>
      <c r="R505" s="10">
        <f>IF(AND($P505&lt;&gt;"",$Q505&lt;&gt;""),($Q505-$P505)*1440,IF(AND($O505&lt;&gt;"",$L505&lt;&gt;""),IF($K505="",0,$K505)+$O505*$L505,""))</f>
        <v/>
      </c>
      <c r="S505" s="10" t="n"/>
      <c r="T505" s="10">
        <f>IF(OR($J505="",$O505=""),"",$O505/$J505)</f>
        <v/>
      </c>
      <c r="U505" s="10" t="n"/>
      <c r="V505" s="10">
        <f>IF($A505="","",IF(AND($A505&lt;&gt;"",NOT(OR($U505="Concluído",$U505="Concluido")),TODAY()&gt;$A505),"SIM","NÃO"))</f>
        <v/>
      </c>
      <c r="W505" s="10">
        <f>IF(OR($A505="",$I505="",$M505=""),"",SUMIFS($M$2:M505,$I$2:I505,$I505,$A$2:A505,$A505)-$M505)</f>
        <v/>
      </c>
      <c r="X505" s="10">
        <f>IF(OR($A505="",$I505=""),"",SUMIFS($M$2:$M$4922,$I$2:$I$4922,$I505,$A$2:$A$4922,$A505))</f>
        <v/>
      </c>
      <c r="Y505" s="10">
        <f>IFERROR(VLOOKUP($I505,'02_Cad_Maquinas'!$B$2:$H$200,7,FALSE()),"")</f>
        <v/>
      </c>
      <c r="Z505" s="10">
        <f>IF(OR($X505="",$Y505=""),"",$Y505-$X505)</f>
        <v/>
      </c>
      <c r="AA505" s="11">
        <f>IF(OR($X505="",$Y505=""),"",$X505/$Y505)</f>
        <v/>
      </c>
      <c r="AB505" s="10" t="inlineStr">
        <is>
          <t>10176|PU</t>
        </is>
      </c>
      <c r="AC505" s="10">
        <f>IF($B505="","","|"&amp;SUBSTITUTE(TRIM(SUBSTITUTE(SUBSTITUTE(SUBSTITUTE(SUBSTITUTE(SUBSTITUTE(SUBSTITUTE(SUBSTITUTE(SUBSTITUTE(SUBSTITUTE(SUBSTITUTE(SUBSTITUTE(SUBSTITUTE(SUBSTITUTE(SUBSTITUTE(TRIM($B505&amp;""),CHAR(10)," "),CHAR(13)," "),"."," "),";"," "),","," "),"/"," "),"+"," "),"-"," "),"  "," "),"  "," "),"  "," "),"  "," "),"  "," "),"  "," "))," ","|")&amp;"|")</f>
        <v/>
      </c>
      <c r="AD505" s="10">
        <f>TRIM($I505&amp;"")</f>
        <v/>
      </c>
    </row>
    <row r="506" ht="24" customHeight="1">
      <c r="A506" s="9" t="n">
        <v>46198</v>
      </c>
      <c r="B506" s="10" t="n">
        <v>10176</v>
      </c>
      <c r="C506" s="10" t="inlineStr">
        <is>
          <t>M/C 0630 (MULTIMOVEIS)</t>
        </is>
      </c>
      <c r="D506" s="10" t="inlineStr">
        <is>
          <t>PU</t>
        </is>
      </c>
      <c r="E506" s="10" t="n">
        <v>30001301</v>
      </c>
      <c r="F506" s="10" t="inlineStr">
        <is>
          <t>PE TRASEIRO 920X65(911)X25 MDF (11PCS)- CAD PE INT</t>
        </is>
      </c>
      <c r="G506" s="10" t="inlineStr">
        <is>
          <t>PU</t>
        </is>
      </c>
      <c r="H506" s="10" t="inlineStr">
        <is>
          <t>PU</t>
        </is>
      </c>
      <c r="I506" s="9" t="inlineStr">
        <is>
          <t>PU</t>
        </is>
      </c>
      <c r="J506" s="9" t="n">
        <v>300</v>
      </c>
      <c r="K506" s="10">
        <f>IF($E506="","",IFERROR(INDEX('01_Cad_Pecas'!$H$2:$H$5000,MATCH($E506,'01_Cad_Pecas'!$D$2:$D$5000,0)),IFERROR(INDEX('01_Cad_Pecas'!$H$2:$H$5000,MATCH(VALUE($E506),'01_Cad_Pecas'!$D$2:$D$5000,0)),"")))</f>
        <v/>
      </c>
      <c r="L506" s="10">
        <f>IF($E506="","",IFERROR(INDEX('01_Cad_Pecas'!$I$2:$I$5000,MATCH($E506,'01_Cad_Pecas'!$D$2:$D$5000,0)),IFERROR(INDEX('01_Cad_Pecas'!$I$2:$I$5000,MATCH(VALUE($E506),'01_Cad_Pecas'!$D$2:$D$5000,0)),"")))</f>
        <v/>
      </c>
      <c r="M506" s="10">
        <f>IF(OR($J506="",$L506=""),"",IF($K506="",0,$K506)+$J506*$L506)</f>
        <v/>
      </c>
      <c r="N506" s="10" t="n">
        <v>46199</v>
      </c>
      <c r="O506" s="9" t="n">
        <v>300</v>
      </c>
      <c r="P506" s="10" t="n"/>
      <c r="Q506" s="10" t="n"/>
      <c r="R506" s="10">
        <f>IF(AND($P506&lt;&gt;"",$Q506&lt;&gt;""),($Q506-$P506)*1440,IF(AND($O506&lt;&gt;"",$L506&lt;&gt;""),IF($K506="",0,$K506)+$O506*$L506,""))</f>
        <v/>
      </c>
      <c r="S506" s="10" t="n"/>
      <c r="T506" s="10">
        <f>IF(OR($J506="",$O506=""),"",$O506/$J506)</f>
        <v/>
      </c>
      <c r="U506" s="10" t="n"/>
      <c r="V506" s="10">
        <f>IF($A506="","",IF(AND($A506&lt;&gt;"",NOT(OR($U506="Concluído",$U506="Concluido")),TODAY()&gt;$A506),"SIM","NÃO"))</f>
        <v/>
      </c>
      <c r="W506" s="10">
        <f>IF(OR($A506="",$I506="",$M506=""),"",SUMIFS($M$2:M506,$I$2:I506,$I506,$A$2:A506,$A506)-$M506)</f>
        <v/>
      </c>
      <c r="X506" s="10">
        <f>IF(OR($A506="",$I506=""),"",SUMIFS($M$2:$M$4922,$I$2:$I$4922,$I506,$A$2:$A$4922,$A506))</f>
        <v/>
      </c>
      <c r="Y506" s="10">
        <f>IFERROR(VLOOKUP($I506,'02_Cad_Maquinas'!$B$2:$H$200,7,FALSE()),"")</f>
        <v/>
      </c>
      <c r="Z506" s="10">
        <f>IF(OR($X506="",$Y506=""),"",$Y506-$X506)</f>
        <v/>
      </c>
      <c r="AA506" s="11">
        <f>IF(OR($X506="",$Y506=""),"",$X506/$Y506)</f>
        <v/>
      </c>
      <c r="AB506" s="10" t="inlineStr">
        <is>
          <t>10176|PU</t>
        </is>
      </c>
      <c r="AC506" s="10">
        <f>IF($B506="","","|"&amp;SUBSTITUTE(TRIM(SUBSTITUTE(SUBSTITUTE(SUBSTITUTE(SUBSTITUTE(SUBSTITUTE(SUBSTITUTE(SUBSTITUTE(SUBSTITUTE(SUBSTITUTE(SUBSTITUTE(SUBSTITUTE(SUBSTITUTE(SUBSTITUTE(SUBSTITUTE(TRIM($B506&amp;""),CHAR(10)," "),CHAR(13)," "),"."," "),";"," "),","," "),"/"," "),"+"," "),"-"," "),"  "," "),"  "," "),"  "," "),"  "," "),"  "," "),"  "," "))," ","|")&amp;"|")</f>
        <v/>
      </c>
      <c r="AD506" s="10">
        <f>TRIM($I506&amp;"")</f>
        <v/>
      </c>
    </row>
    <row r="507" ht="24" customHeight="1">
      <c r="A507" s="9" t="n">
        <v>46198</v>
      </c>
      <c r="B507" s="10" t="n">
        <v>10176</v>
      </c>
      <c r="C507" s="10" t="inlineStr">
        <is>
          <t>M/C 0630 (MULTIMOVEIS)</t>
        </is>
      </c>
      <c r="D507" s="10" t="inlineStr">
        <is>
          <t>PU</t>
        </is>
      </c>
      <c r="E507" s="10" t="n">
        <v>30006101</v>
      </c>
      <c r="F507" s="10" t="inlineStr">
        <is>
          <t>PE TRAS 880X30(911)X25 MDF (13PC) ESQ SANTIAGO NEW</t>
        </is>
      </c>
      <c r="G507" s="10" t="inlineStr">
        <is>
          <t>PU</t>
        </is>
      </c>
      <c r="H507" s="10" t="inlineStr">
        <is>
          <t>PU</t>
        </is>
      </c>
      <c r="I507" s="9" t="inlineStr">
        <is>
          <t>PU</t>
        </is>
      </c>
      <c r="J507" s="9" t="n">
        <v>30</v>
      </c>
      <c r="K507" s="10">
        <f>IF($E507="","",IFERROR(INDEX('01_Cad_Pecas'!$H$2:$H$5000,MATCH($E507,'01_Cad_Pecas'!$D$2:$D$5000,0)),IFERROR(INDEX('01_Cad_Pecas'!$H$2:$H$5000,MATCH(VALUE($E507),'01_Cad_Pecas'!$D$2:$D$5000,0)),"")))</f>
        <v/>
      </c>
      <c r="L507" s="10">
        <f>IF($E507="","",IFERROR(INDEX('01_Cad_Pecas'!$I$2:$I$5000,MATCH($E507,'01_Cad_Pecas'!$D$2:$D$5000,0)),IFERROR(INDEX('01_Cad_Pecas'!$I$2:$I$5000,MATCH(VALUE($E507),'01_Cad_Pecas'!$D$2:$D$5000,0)),"")))</f>
        <v/>
      </c>
      <c r="M507" s="10">
        <f>IF(OR($J507="",$L507=""),"",IF($K507="",0,$K507)+$J507*$L507)</f>
        <v/>
      </c>
      <c r="N507" s="10" t="n">
        <v>46199</v>
      </c>
      <c r="O507" s="9" t="n">
        <v>30</v>
      </c>
      <c r="P507" s="10" t="n"/>
      <c r="Q507" s="10" t="n"/>
      <c r="R507" s="10">
        <f>IF(AND($P507&lt;&gt;"",$Q507&lt;&gt;""),($Q507-$P507)*1440,IF(AND($O507&lt;&gt;"",$L507&lt;&gt;""),IF($K507="",0,$K507)+$O507*$L507,""))</f>
        <v/>
      </c>
      <c r="S507" s="10" t="n"/>
      <c r="T507" s="10">
        <f>IF(OR($J507="",$O507=""),"",$O507/$J507)</f>
        <v/>
      </c>
      <c r="U507" s="10" t="n"/>
      <c r="V507" s="10">
        <f>IF($A507="","",IF(AND($A507&lt;&gt;"",NOT(OR($U507="Concluído",$U507="Concluido")),TODAY()&gt;$A507),"SIM","NÃO"))</f>
        <v/>
      </c>
      <c r="W507" s="10">
        <f>IF(OR($A507="",$I507="",$M507=""),"",SUMIFS($M$2:M507,$I$2:I507,$I507,$A$2:A507,$A507)-$M507)</f>
        <v/>
      </c>
      <c r="X507" s="10">
        <f>IF(OR($A507="",$I507=""),"",SUMIFS($M$2:$M$4922,$I$2:$I$4922,$I507,$A$2:$A$4922,$A507))</f>
        <v/>
      </c>
      <c r="Y507" s="10">
        <f>IFERROR(VLOOKUP($I507,'02_Cad_Maquinas'!$B$2:$H$200,7,FALSE()),"")</f>
        <v/>
      </c>
      <c r="Z507" s="10">
        <f>IF(OR($X507="",$Y507=""),"",$Y507-$X507)</f>
        <v/>
      </c>
      <c r="AA507" s="11">
        <f>IF(OR($X507="",$Y507=""),"",$X507/$Y507)</f>
        <v/>
      </c>
      <c r="AB507" s="10" t="inlineStr">
        <is>
          <t>10176|PU</t>
        </is>
      </c>
      <c r="AC507" s="10">
        <f>IF($B507="","","|"&amp;SUBSTITUTE(TRIM(SUBSTITUTE(SUBSTITUTE(SUBSTITUTE(SUBSTITUTE(SUBSTITUTE(SUBSTITUTE(SUBSTITUTE(SUBSTITUTE(SUBSTITUTE(SUBSTITUTE(SUBSTITUTE(SUBSTITUTE(SUBSTITUTE(SUBSTITUTE(TRIM($B507&amp;""),CHAR(10)," "),CHAR(13)," "),"."," "),";"," "),","," "),"/"," "),"+"," "),"-"," "),"  "," "),"  "," "),"  "," "),"  "," "),"  "," "),"  "," "))," ","|")&amp;"|")</f>
        <v/>
      </c>
      <c r="AD507" s="10">
        <f>TRIM($I507&amp;"")</f>
        <v/>
      </c>
    </row>
    <row r="508" ht="24" customHeight="1">
      <c r="A508" s="9" t="n">
        <v>46198</v>
      </c>
      <c r="B508" s="10" t="n">
        <v>10176</v>
      </c>
      <c r="C508" s="10" t="inlineStr">
        <is>
          <t>M/C 0630 (MULTIMOVEIS)</t>
        </is>
      </c>
      <c r="D508" s="10" t="inlineStr">
        <is>
          <t>PU</t>
        </is>
      </c>
      <c r="E508" s="10" t="n">
        <v>30006102</v>
      </c>
      <c r="F508" s="10" t="inlineStr">
        <is>
          <t>PE TRAS 880X30(911)X25 MDF (13PC) DIR SANTIAGO NEW</t>
        </is>
      </c>
      <c r="G508" s="10" t="inlineStr">
        <is>
          <t>PU</t>
        </is>
      </c>
      <c r="H508" s="10" t="inlineStr">
        <is>
          <t>PU</t>
        </is>
      </c>
      <c r="I508" s="9" t="inlineStr">
        <is>
          <t>PU</t>
        </is>
      </c>
      <c r="J508" s="9" t="n">
        <v>30</v>
      </c>
      <c r="K508" s="10">
        <f>IF($E508="","",IFERROR(INDEX('01_Cad_Pecas'!$H$2:$H$5000,MATCH($E508,'01_Cad_Pecas'!$D$2:$D$5000,0)),IFERROR(INDEX('01_Cad_Pecas'!$H$2:$H$5000,MATCH(VALUE($E508),'01_Cad_Pecas'!$D$2:$D$5000,0)),"")))</f>
        <v/>
      </c>
      <c r="L508" s="10">
        <f>IF($E508="","",IFERROR(INDEX('01_Cad_Pecas'!$I$2:$I$5000,MATCH($E508,'01_Cad_Pecas'!$D$2:$D$5000,0)),IFERROR(INDEX('01_Cad_Pecas'!$I$2:$I$5000,MATCH(VALUE($E508),'01_Cad_Pecas'!$D$2:$D$5000,0)),"")))</f>
        <v/>
      </c>
      <c r="M508" s="10">
        <f>IF(OR($J508="",$L508=""),"",IF($K508="",0,$K508)+$J508*$L508)</f>
        <v/>
      </c>
      <c r="N508" s="10" t="n">
        <v>46199</v>
      </c>
      <c r="O508" s="9" t="n">
        <v>30</v>
      </c>
      <c r="P508" s="10" t="n"/>
      <c r="Q508" s="10" t="n"/>
      <c r="R508" s="10">
        <f>IF(AND($P508&lt;&gt;"",$Q508&lt;&gt;""),($Q508-$P508)*1440,IF(AND($O508&lt;&gt;"",$L508&lt;&gt;""),IF($K508="",0,$K508)+$O508*$L508,""))</f>
        <v/>
      </c>
      <c r="S508" s="10" t="n"/>
      <c r="T508" s="10">
        <f>IF(OR($J508="",$O508=""),"",$O508/$J508)</f>
        <v/>
      </c>
      <c r="U508" s="10" t="n"/>
      <c r="V508" s="10">
        <f>IF($A508="","",IF(AND($A508&lt;&gt;"",NOT(OR($U508="Concluído",$U508="Concluido")),TODAY()&gt;$A508),"SIM","NÃO"))</f>
        <v/>
      </c>
      <c r="W508" s="10">
        <f>IF(OR($A508="",$I508="",$M508=""),"",SUMIFS($M$2:M508,$I$2:I508,$I508,$A$2:A508,$A508)-$M508)</f>
        <v/>
      </c>
      <c r="X508" s="10">
        <f>IF(OR($A508="",$I508=""),"",SUMIFS($M$2:$M$4922,$I$2:$I$4922,$I508,$A$2:$A$4922,$A508))</f>
        <v/>
      </c>
      <c r="Y508" s="10">
        <f>IFERROR(VLOOKUP($I508,'02_Cad_Maquinas'!$B$2:$H$200,7,FALSE()),"")</f>
        <v/>
      </c>
      <c r="Z508" s="10">
        <f>IF(OR($X508="",$Y508=""),"",$Y508-$X508)</f>
        <v/>
      </c>
      <c r="AA508" s="11">
        <f>IF(OR($X508="",$Y508=""),"",$X508/$Y508)</f>
        <v/>
      </c>
      <c r="AB508" s="10" t="inlineStr">
        <is>
          <t>10176|PU</t>
        </is>
      </c>
      <c r="AC508" s="10">
        <f>IF($B508="","","|"&amp;SUBSTITUTE(TRIM(SUBSTITUTE(SUBSTITUTE(SUBSTITUTE(SUBSTITUTE(SUBSTITUTE(SUBSTITUTE(SUBSTITUTE(SUBSTITUTE(SUBSTITUTE(SUBSTITUTE(SUBSTITUTE(SUBSTITUTE(SUBSTITUTE(SUBSTITUTE(TRIM($B508&amp;""),CHAR(10)," "),CHAR(13)," "),"."," "),";"," "),","," "),"/"," "),"+"," "),"-"," "),"  "," "),"  "," "),"  "," "),"  "," "),"  "," "),"  "," "))," ","|")&amp;"|")</f>
        <v/>
      </c>
      <c r="AD508" s="10">
        <f>TRIM($I508&amp;"")</f>
        <v/>
      </c>
    </row>
    <row r="509" ht="24" customHeight="1">
      <c r="A509" s="9" t="n">
        <v>46198</v>
      </c>
      <c r="B509" s="10" t="n">
        <v>10176</v>
      </c>
      <c r="C509" s="10" t="inlineStr">
        <is>
          <t>M/C 0630 (MULTIMOVEIS)</t>
        </is>
      </c>
      <c r="D509" s="10" t="inlineStr">
        <is>
          <t>PU</t>
        </is>
      </c>
      <c r="E509" s="10" t="n">
        <v>30009703</v>
      </c>
      <c r="F509" s="10" t="inlineStr">
        <is>
          <t>ESPALDAR 390X40(911)X25 MDF (24) - CADEIRA GRECIA</t>
        </is>
      </c>
      <c r="G509" s="10" t="inlineStr">
        <is>
          <t>PU</t>
        </is>
      </c>
      <c r="H509" s="10" t="inlineStr">
        <is>
          <t>PU</t>
        </is>
      </c>
      <c r="I509" s="9" t="inlineStr">
        <is>
          <t>PU</t>
        </is>
      </c>
      <c r="J509" s="9" t="n">
        <v>150</v>
      </c>
      <c r="K509" s="10">
        <f>IF($E509="","",IFERROR(INDEX('01_Cad_Pecas'!$H$2:$H$5000,MATCH($E509,'01_Cad_Pecas'!$D$2:$D$5000,0)),IFERROR(INDEX('01_Cad_Pecas'!$H$2:$H$5000,MATCH(VALUE($E509),'01_Cad_Pecas'!$D$2:$D$5000,0)),"")))</f>
        <v/>
      </c>
      <c r="L509" s="10">
        <f>IF($E509="","",IFERROR(INDEX('01_Cad_Pecas'!$I$2:$I$5000,MATCH($E509,'01_Cad_Pecas'!$D$2:$D$5000,0)),IFERROR(INDEX('01_Cad_Pecas'!$I$2:$I$5000,MATCH(VALUE($E509),'01_Cad_Pecas'!$D$2:$D$5000,0)),"")))</f>
        <v/>
      </c>
      <c r="M509" s="10">
        <f>IF(OR($J509="",$L509=""),"",IF($K509="",0,$K509)+$J509*$L509)</f>
        <v/>
      </c>
      <c r="N509" s="10" t="n">
        <v>46199</v>
      </c>
      <c r="O509" s="9" t="n">
        <v>150</v>
      </c>
      <c r="P509" s="10" t="n"/>
      <c r="Q509" s="10" t="n"/>
      <c r="R509" s="10">
        <f>IF(AND($P509&lt;&gt;"",$Q509&lt;&gt;""),($Q509-$P509)*1440,IF(AND($O509&lt;&gt;"",$L509&lt;&gt;""),IF($K509="",0,$K509)+$O509*$L509,""))</f>
        <v/>
      </c>
      <c r="S509" s="10" t="n"/>
      <c r="T509" s="10">
        <f>IF(OR($J509="",$O509=""),"",$O509/$J509)</f>
        <v/>
      </c>
      <c r="U509" s="10" t="n"/>
      <c r="V509" s="10">
        <f>IF($A509="","",IF(AND($A509&lt;&gt;"",NOT(OR($U509="Concluído",$U509="Concluido")),TODAY()&gt;$A509),"SIM","NÃO"))</f>
        <v/>
      </c>
      <c r="W509" s="10">
        <f>IF(OR($A509="",$I509="",$M509=""),"",SUMIFS($M$2:M509,$I$2:I509,$I509,$A$2:A509,$A509)-$M509)</f>
        <v/>
      </c>
      <c r="X509" s="10">
        <f>IF(OR($A509="",$I509=""),"",SUMIFS($M$2:$M$4922,$I$2:$I$4922,$I509,$A$2:$A$4922,$A509))</f>
        <v/>
      </c>
      <c r="Y509" s="10">
        <f>IFERROR(VLOOKUP($I509,'02_Cad_Maquinas'!$B$2:$H$200,7,FALSE()),"")</f>
        <v/>
      </c>
      <c r="Z509" s="10">
        <f>IF(OR($X509="",$Y509=""),"",$Y509-$X509)</f>
        <v/>
      </c>
      <c r="AA509" s="11">
        <f>IF(OR($X509="",$Y509=""),"",$X509/$Y509)</f>
        <v/>
      </c>
      <c r="AB509" s="10" t="inlineStr">
        <is>
          <t>10176|PU</t>
        </is>
      </c>
      <c r="AC509" s="10">
        <f>IF($B509="","","|"&amp;SUBSTITUTE(TRIM(SUBSTITUTE(SUBSTITUTE(SUBSTITUTE(SUBSTITUTE(SUBSTITUTE(SUBSTITUTE(SUBSTITUTE(SUBSTITUTE(SUBSTITUTE(SUBSTITUTE(SUBSTITUTE(SUBSTITUTE(SUBSTITUTE(SUBSTITUTE(TRIM($B509&amp;""),CHAR(10)," "),CHAR(13)," "),"."," "),";"," "),","," "),"/"," "),"+"," "),"-"," "),"  "," "),"  "," "),"  "," "),"  "," "),"  "," "),"  "," "))," ","|")&amp;"|")</f>
        <v/>
      </c>
      <c r="AD509" s="10">
        <f>TRIM($I509&amp;"")</f>
        <v/>
      </c>
    </row>
    <row r="510" ht="36" customHeight="1">
      <c r="A510" s="9" t="n">
        <v>46199</v>
      </c>
      <c r="B510" s="10" t="n">
        <v>10163.10147</v>
      </c>
      <c r="C510" s="10" t="inlineStr">
        <is>
          <t>33751 MULTIMOVEIS ESPORTAÇÃO</t>
        </is>
      </c>
      <c r="D510" s="10" t="inlineStr">
        <is>
          <t>PU</t>
        </is>
      </c>
      <c r="E510" s="10" t="n">
        <v>20031207</v>
      </c>
      <c r="F510" s="10" t="inlineStr">
        <is>
          <t>TAMPO 1205X905X15 MDF - MESA COM VIDRO</t>
        </is>
      </c>
      <c r="G510" s="10" t="inlineStr">
        <is>
          <t>PU</t>
        </is>
      </c>
      <c r="H510" s="10" t="inlineStr">
        <is>
          <t>PU</t>
        </is>
      </c>
      <c r="I510" s="9" t="inlineStr">
        <is>
          <t>PU</t>
        </is>
      </c>
      <c r="J510" s="9" t="n">
        <v>10</v>
      </c>
      <c r="K510" s="10">
        <f>IF($E510="","",IFERROR(INDEX('01_Cad_Pecas'!$H$2:$H$5000,MATCH($E510,'01_Cad_Pecas'!$D$2:$D$5000,0)),IFERROR(INDEX('01_Cad_Pecas'!$H$2:$H$5000,MATCH(VALUE($E510),'01_Cad_Pecas'!$D$2:$D$5000,0)),"")))</f>
        <v/>
      </c>
      <c r="L510" s="10">
        <f>IF($E510="","",IFERROR(INDEX('01_Cad_Pecas'!$I$2:$I$5000,MATCH($E510,'01_Cad_Pecas'!$D$2:$D$5000,0)),IFERROR(INDEX('01_Cad_Pecas'!$I$2:$I$5000,MATCH(VALUE($E510),'01_Cad_Pecas'!$D$2:$D$5000,0)),"")))</f>
        <v/>
      </c>
      <c r="M510" s="10">
        <f>IF(OR($J510="",$L510=""),"",IF($K510="",0,$K510)+$J510*$L510)</f>
        <v/>
      </c>
      <c r="N510" s="10" t="n">
        <v>46198</v>
      </c>
      <c r="O510" s="9" t="n">
        <v>10</v>
      </c>
      <c r="P510" s="10" t="n"/>
      <c r="Q510" s="10" t="n"/>
      <c r="R510" s="10">
        <f>IF(AND($P510&lt;&gt;"",$Q510&lt;&gt;""),($Q510-$P510)*1440,IF(AND($O510&lt;&gt;"",$L510&lt;&gt;""),IF($K510="",0,$K510)+$O510*$L510,""))</f>
        <v/>
      </c>
      <c r="S510" s="10" t="n"/>
      <c r="T510" s="10">
        <f>IF(OR($J510="",$O510=""),"",$O510/$J510)</f>
        <v/>
      </c>
      <c r="U510" s="10" t="n"/>
      <c r="V510" s="10">
        <f>IF($A510="","",IF(AND($A510&lt;&gt;"",NOT(OR($U510="Concluído",$U510="Concluido")),TODAY()&gt;$A510),"SIM","NÃO"))</f>
        <v/>
      </c>
      <c r="W510" s="10">
        <f>IF(OR($A510="",$I510="",$M510=""),"",SUMIFS($M$2:M510,$I$2:I510,$I510,$A$2:A510,$A510)-$M510)</f>
        <v/>
      </c>
      <c r="X510" s="10">
        <f>IF(OR($A510="",$I510=""),"",SUMIFS($M$2:$M$4922,$I$2:$I$4922,$I510,$A$2:$A$4922,$A510))</f>
        <v/>
      </c>
      <c r="Y510" s="10">
        <f>IFERROR(VLOOKUP($I510,'02_Cad_Maquinas'!$B$2:$H$200,7,FALSE()),"")</f>
        <v/>
      </c>
      <c r="Z510" s="10">
        <f>IF(OR($X510="",$Y510=""),"",$Y510-$X510)</f>
        <v/>
      </c>
      <c r="AA510" s="11">
        <f>IF(OR($X510="",$Y510=""),"",$X510/$Y510)</f>
        <v/>
      </c>
      <c r="AB510" s="10" t="inlineStr">
        <is>
          <t>10163.10147|PU</t>
        </is>
      </c>
      <c r="AC510" s="10">
        <f>IF($B510="","","|"&amp;SUBSTITUTE(TRIM(SUBSTITUTE(SUBSTITUTE(SUBSTITUTE(SUBSTITUTE(SUBSTITUTE(SUBSTITUTE(SUBSTITUTE(SUBSTITUTE(SUBSTITUTE(SUBSTITUTE(SUBSTITUTE(SUBSTITUTE(SUBSTITUTE(SUBSTITUTE(TRIM($B510&amp;""),CHAR(10)," "),CHAR(13)," "),"."," "),";"," "),","," "),"/"," "),"+"," "),"-"," "),"  "," "),"  "," "),"  "," "),"  "," "),"  "," "),"  "," "))," ","|")&amp;"|")</f>
        <v/>
      </c>
      <c r="AD510" s="10">
        <f>TRIM($I510&amp;"")</f>
        <v/>
      </c>
    </row>
    <row r="511" ht="36" customHeight="1">
      <c r="A511" s="9" t="n">
        <v>46199</v>
      </c>
      <c r="B511" s="10" t="n">
        <v>10163.10147</v>
      </c>
      <c r="C511" s="10" t="inlineStr">
        <is>
          <t>33751 MULTIMOVEIS ESPORTAÇÃO</t>
        </is>
      </c>
      <c r="D511" s="10" t="inlineStr">
        <is>
          <t>PU</t>
        </is>
      </c>
      <c r="E511" s="10" t="n">
        <v>20021607</v>
      </c>
      <c r="F511" s="10" t="inlineStr">
        <is>
          <t>TAMPO 1605X905X18 MDF - MESA COM VIDRO</t>
        </is>
      </c>
      <c r="G511" s="10" t="inlineStr">
        <is>
          <t>PU</t>
        </is>
      </c>
      <c r="H511" s="10" t="inlineStr">
        <is>
          <t>PU</t>
        </is>
      </c>
      <c r="I511" s="9" t="inlineStr">
        <is>
          <t>PU</t>
        </is>
      </c>
      <c r="J511" s="9" t="n">
        <v>21</v>
      </c>
      <c r="K511" s="10">
        <f>IF($E511="","",IFERROR(INDEX('01_Cad_Pecas'!$H$2:$H$5000,MATCH($E511,'01_Cad_Pecas'!$D$2:$D$5000,0)),IFERROR(INDEX('01_Cad_Pecas'!$H$2:$H$5000,MATCH(VALUE($E511),'01_Cad_Pecas'!$D$2:$D$5000,0)),"")))</f>
        <v/>
      </c>
      <c r="L511" s="10">
        <f>IF($E511="","",IFERROR(INDEX('01_Cad_Pecas'!$I$2:$I$5000,MATCH($E511,'01_Cad_Pecas'!$D$2:$D$5000,0)),IFERROR(INDEX('01_Cad_Pecas'!$I$2:$I$5000,MATCH(VALUE($E511),'01_Cad_Pecas'!$D$2:$D$5000,0)),"")))</f>
        <v/>
      </c>
      <c r="M511" s="10">
        <f>IF(OR($J511="",$L511=""),"",IF($K511="",0,$K511)+$J511*$L511)</f>
        <v/>
      </c>
      <c r="N511" s="10" t="n">
        <v>46198</v>
      </c>
      <c r="O511" s="9" t="n">
        <v>21</v>
      </c>
      <c r="P511" s="10" t="n"/>
      <c r="Q511" s="10" t="n"/>
      <c r="R511" s="10">
        <f>IF(AND($P511&lt;&gt;"",$Q511&lt;&gt;""),($Q511-$P511)*1440,IF(AND($O511&lt;&gt;"",$L511&lt;&gt;""),IF($K511="",0,$K511)+$O511*$L511,""))</f>
        <v/>
      </c>
      <c r="S511" s="10" t="n"/>
      <c r="T511" s="10">
        <f>IF(OR($J511="",$O511=""),"",$O511/$J511)</f>
        <v/>
      </c>
      <c r="U511" s="10" t="n"/>
      <c r="V511" s="10">
        <f>IF($A511="","",IF(AND($A511&lt;&gt;"",NOT(OR($U511="Concluído",$U511="Concluido")),TODAY()&gt;$A511),"SIM","NÃO"))</f>
        <v/>
      </c>
      <c r="W511" s="10">
        <f>IF(OR($A511="",$I511="",$M511=""),"",SUMIFS($M$2:M511,$I$2:I511,$I511,$A$2:A511,$A511)-$M511)</f>
        <v/>
      </c>
      <c r="X511" s="10">
        <f>IF(OR($A511="",$I511=""),"",SUMIFS($M$2:$M$4922,$I$2:$I$4922,$I511,$A$2:$A$4922,$A511))</f>
        <v/>
      </c>
      <c r="Y511" s="10">
        <f>IFERROR(VLOOKUP($I511,'02_Cad_Maquinas'!$B$2:$H$200,7,FALSE()),"")</f>
        <v/>
      </c>
      <c r="Z511" s="10">
        <f>IF(OR($X511="",$Y511=""),"",$Y511-$X511)</f>
        <v/>
      </c>
      <c r="AA511" s="11">
        <f>IF(OR($X511="",$Y511=""),"",$X511/$Y511)</f>
        <v/>
      </c>
      <c r="AB511" s="10" t="inlineStr">
        <is>
          <t>10163.10147|PU</t>
        </is>
      </c>
      <c r="AC511" s="10">
        <f>IF($B511="","","|"&amp;SUBSTITUTE(TRIM(SUBSTITUTE(SUBSTITUTE(SUBSTITUTE(SUBSTITUTE(SUBSTITUTE(SUBSTITUTE(SUBSTITUTE(SUBSTITUTE(SUBSTITUTE(SUBSTITUTE(SUBSTITUTE(SUBSTITUTE(SUBSTITUTE(SUBSTITUTE(TRIM($B511&amp;""),CHAR(10)," "),CHAR(13)," "),"."," "),";"," "),","," "),"/"," "),"+"," "),"-"," "),"  "," "),"  "," "),"  "," "),"  "," "),"  "," "),"  "," "))," ","|")&amp;"|")</f>
        <v/>
      </c>
      <c r="AD511" s="10">
        <f>TRIM($I511&amp;"")</f>
        <v/>
      </c>
    </row>
    <row r="512" ht="36" customHeight="1">
      <c r="A512" s="9" t="n">
        <v>46199</v>
      </c>
      <c r="B512" s="10" t="n">
        <v>10163.10147</v>
      </c>
      <c r="C512" s="10" t="inlineStr">
        <is>
          <t>33751 MULTIMOVEIS ESPORTAÇÃO</t>
        </is>
      </c>
      <c r="D512" s="10" t="inlineStr">
        <is>
          <t>PU</t>
        </is>
      </c>
      <c r="E512" s="10" t="n">
        <v>20051001</v>
      </c>
      <c r="F512" s="10" t="inlineStr">
        <is>
          <t>TAMPO REDONDO 1035X1035X18 MDF - MESA TURIM LIGHT</t>
        </is>
      </c>
      <c r="G512" s="10" t="inlineStr">
        <is>
          <t>PU</t>
        </is>
      </c>
      <c r="H512" s="10" t="inlineStr">
        <is>
          <t>PU</t>
        </is>
      </c>
      <c r="I512" s="9" t="inlineStr">
        <is>
          <t>PU</t>
        </is>
      </c>
      <c r="J512" s="9" t="n">
        <v>30</v>
      </c>
      <c r="K512" s="10">
        <f>IF($E512="","",IFERROR(INDEX('01_Cad_Pecas'!$H$2:$H$5000,MATCH($E512,'01_Cad_Pecas'!$D$2:$D$5000,0)),IFERROR(INDEX('01_Cad_Pecas'!$H$2:$H$5000,MATCH(VALUE($E512),'01_Cad_Pecas'!$D$2:$D$5000,0)),"")))</f>
        <v/>
      </c>
      <c r="L512" s="10">
        <f>IF($E512="","",IFERROR(INDEX('01_Cad_Pecas'!$I$2:$I$5000,MATCH($E512,'01_Cad_Pecas'!$D$2:$D$5000,0)),IFERROR(INDEX('01_Cad_Pecas'!$I$2:$I$5000,MATCH(VALUE($E512),'01_Cad_Pecas'!$D$2:$D$5000,0)),"")))</f>
        <v/>
      </c>
      <c r="M512" s="10">
        <f>IF(OR($J512="",$L512=""),"",IF($K512="",0,$K512)+$J512*$L512)</f>
        <v/>
      </c>
      <c r="N512" s="10" t="n">
        <v>46198</v>
      </c>
      <c r="O512" s="9" t="n">
        <v>30</v>
      </c>
      <c r="P512" s="10" t="n"/>
      <c r="Q512" s="10" t="n"/>
      <c r="R512" s="10">
        <f>IF(AND($P512&lt;&gt;"",$Q512&lt;&gt;""),($Q512-$P512)*1440,IF(AND($O512&lt;&gt;"",$L512&lt;&gt;""),IF($K512="",0,$K512)+$O512*$L512,""))</f>
        <v/>
      </c>
      <c r="S512" s="10" t="n"/>
      <c r="T512" s="10">
        <f>IF(OR($J512="",$O512=""),"",$O512/$J512)</f>
        <v/>
      </c>
      <c r="U512" s="10" t="n"/>
      <c r="V512" s="10">
        <f>IF($A512="","",IF(AND($A512&lt;&gt;"",NOT(OR($U512="Concluído",$U512="Concluido")),TODAY()&gt;$A512),"SIM","NÃO"))</f>
        <v/>
      </c>
      <c r="W512" s="10">
        <f>IF(OR($A512="",$I512="",$M512=""),"",SUMIFS($M$2:M512,$I$2:I512,$I512,$A$2:A512,$A512)-$M512)</f>
        <v/>
      </c>
      <c r="X512" s="10">
        <f>IF(OR($A512="",$I512=""),"",SUMIFS($M$2:$M$4922,$I$2:$I$4922,$I512,$A$2:$A$4922,$A512))</f>
        <v/>
      </c>
      <c r="Y512" s="10">
        <f>IFERROR(VLOOKUP($I512,'02_Cad_Maquinas'!$B$2:$H$200,7,FALSE()),"")</f>
        <v/>
      </c>
      <c r="Z512" s="10">
        <f>IF(OR($X512="",$Y512=""),"",$Y512-$X512)</f>
        <v/>
      </c>
      <c r="AA512" s="11">
        <f>IF(OR($X512="",$Y512=""),"",$X512/$Y512)</f>
        <v/>
      </c>
      <c r="AB512" s="10" t="inlineStr">
        <is>
          <t>10163.10147|PU</t>
        </is>
      </c>
      <c r="AC512" s="10">
        <f>IF($B512="","","|"&amp;SUBSTITUTE(TRIM(SUBSTITUTE(SUBSTITUTE(SUBSTITUTE(SUBSTITUTE(SUBSTITUTE(SUBSTITUTE(SUBSTITUTE(SUBSTITUTE(SUBSTITUTE(SUBSTITUTE(SUBSTITUTE(SUBSTITUTE(SUBSTITUTE(SUBSTITUTE(TRIM($B512&amp;""),CHAR(10)," "),CHAR(13)," "),"."," "),";"," "),","," "),"/"," "),"+"," "),"-"," "),"  "," "),"  "," "),"  "," "),"  "," "),"  "," "),"  "," "))," ","|")&amp;"|")</f>
        <v/>
      </c>
      <c r="AD512" s="10">
        <f>TRIM($I512&amp;"")</f>
        <v/>
      </c>
    </row>
    <row r="513" ht="36" customHeight="1">
      <c r="A513" s="9" t="n">
        <v>46199</v>
      </c>
      <c r="B513" s="10" t="n">
        <v>10163.10147</v>
      </c>
      <c r="C513" s="10" t="inlineStr">
        <is>
          <t>33751 MULTIMOVEIS ESPORTAÇÃO</t>
        </is>
      </c>
      <c r="D513" s="10" t="inlineStr">
        <is>
          <t>PU</t>
        </is>
      </c>
      <c r="E513" s="10" t="n">
        <v>20052201</v>
      </c>
      <c r="F513" s="10" t="inlineStr">
        <is>
          <t>TAMPO VITREO 1205X905X18 MDF-MESA ATHENAS</t>
        </is>
      </c>
      <c r="G513" s="10" t="inlineStr">
        <is>
          <t>PU</t>
        </is>
      </c>
      <c r="H513" s="10" t="inlineStr">
        <is>
          <t>PU</t>
        </is>
      </c>
      <c r="I513" s="9" t="inlineStr">
        <is>
          <t>PU</t>
        </is>
      </c>
      <c r="J513" s="9" t="n">
        <v>50</v>
      </c>
      <c r="K513" s="10">
        <f>IF($E513="","",IFERROR(INDEX('01_Cad_Pecas'!$H$2:$H$5000,MATCH($E513,'01_Cad_Pecas'!$D$2:$D$5000,0)),IFERROR(INDEX('01_Cad_Pecas'!$H$2:$H$5000,MATCH(VALUE($E513),'01_Cad_Pecas'!$D$2:$D$5000,0)),"")))</f>
        <v/>
      </c>
      <c r="L513" s="10">
        <f>IF($E513="","",IFERROR(INDEX('01_Cad_Pecas'!$I$2:$I$5000,MATCH($E513,'01_Cad_Pecas'!$D$2:$D$5000,0)),IFERROR(INDEX('01_Cad_Pecas'!$I$2:$I$5000,MATCH(VALUE($E513),'01_Cad_Pecas'!$D$2:$D$5000,0)),"")))</f>
        <v/>
      </c>
      <c r="M513" s="10">
        <f>IF(OR($J513="",$L513=""),"",IF($K513="",0,$K513)+$J513*$L513)</f>
        <v/>
      </c>
      <c r="N513" s="10" t="n">
        <v>46198</v>
      </c>
      <c r="O513" s="9" t="n">
        <v>50</v>
      </c>
      <c r="P513" s="10" t="n"/>
      <c r="Q513" s="10" t="n"/>
      <c r="R513" s="10">
        <f>IF(AND($P513&lt;&gt;"",$Q513&lt;&gt;""),($Q513-$P513)*1440,IF(AND($O513&lt;&gt;"",$L513&lt;&gt;""),IF($K513="",0,$K513)+$O513*$L513,""))</f>
        <v/>
      </c>
      <c r="S513" s="10" t="n"/>
      <c r="T513" s="10">
        <f>IF(OR($J513="",$O513=""),"",$O513/$J513)</f>
        <v/>
      </c>
      <c r="U513" s="10" t="n"/>
      <c r="V513" s="10">
        <f>IF($A513="","",IF(AND($A513&lt;&gt;"",NOT(OR($U513="Concluído",$U513="Concluido")),TODAY()&gt;$A513),"SIM","NÃO"))</f>
        <v/>
      </c>
      <c r="W513" s="10">
        <f>IF(OR($A513="",$I513="",$M513=""),"",SUMIFS($M$2:M513,$I$2:I513,$I513,$A$2:A513,$A513)-$M513)</f>
        <v/>
      </c>
      <c r="X513" s="10">
        <f>IF(OR($A513="",$I513=""),"",SUMIFS($M$2:$M$4922,$I$2:$I$4922,$I513,$A$2:$A$4922,$A513))</f>
        <v/>
      </c>
      <c r="Y513" s="10">
        <f>IFERROR(VLOOKUP($I513,'02_Cad_Maquinas'!$B$2:$H$200,7,FALSE()),"")</f>
        <v/>
      </c>
      <c r="Z513" s="10">
        <f>IF(OR($X513="",$Y513=""),"",$Y513-$X513)</f>
        <v/>
      </c>
      <c r="AA513" s="11">
        <f>IF(OR($X513="",$Y513=""),"",$X513/$Y513)</f>
        <v/>
      </c>
      <c r="AB513" s="10" t="inlineStr">
        <is>
          <t>10163.10147|PU</t>
        </is>
      </c>
      <c r="AC513" s="10">
        <f>IF($B513="","","|"&amp;SUBSTITUTE(TRIM(SUBSTITUTE(SUBSTITUTE(SUBSTITUTE(SUBSTITUTE(SUBSTITUTE(SUBSTITUTE(SUBSTITUTE(SUBSTITUTE(SUBSTITUTE(SUBSTITUTE(SUBSTITUTE(SUBSTITUTE(SUBSTITUTE(SUBSTITUTE(TRIM($B513&amp;""),CHAR(10)," "),CHAR(13)," "),"."," "),";"," "),","," "),"/"," "),"+"," "),"-"," "),"  "," "),"  "," "),"  "," "),"  "," "),"  "," "),"  "," "))," ","|")&amp;"|")</f>
        <v/>
      </c>
      <c r="AD513" s="10">
        <f>TRIM($I513&amp;"")</f>
        <v/>
      </c>
    </row>
    <row r="514" ht="36" customHeight="1">
      <c r="A514" s="9" t="n">
        <v>46199</v>
      </c>
      <c r="B514" s="10" t="n">
        <v>10163.10147</v>
      </c>
      <c r="C514" s="10" t="inlineStr">
        <is>
          <t>33751 MULTIMOVEIS ESPORTAÇÃO</t>
        </is>
      </c>
      <c r="D514" s="10" t="inlineStr">
        <is>
          <t>PU</t>
        </is>
      </c>
      <c r="E514" s="10" t="n">
        <v>20052201</v>
      </c>
      <c r="F514" s="10" t="inlineStr">
        <is>
          <t>TAMPO VITREO 1205X905X18 MDF-MESA ATHENAS</t>
        </is>
      </c>
      <c r="G514" s="10" t="inlineStr">
        <is>
          <t>PU</t>
        </is>
      </c>
      <c r="H514" s="10" t="inlineStr">
        <is>
          <t>PU</t>
        </is>
      </c>
      <c r="I514" s="9" t="inlineStr">
        <is>
          <t>PU</t>
        </is>
      </c>
      <c r="J514" s="9" t="n">
        <v>80</v>
      </c>
      <c r="K514" s="10">
        <f>IF($E514="","",IFERROR(INDEX('01_Cad_Pecas'!$H$2:$H$5000,MATCH($E514,'01_Cad_Pecas'!$D$2:$D$5000,0)),IFERROR(INDEX('01_Cad_Pecas'!$H$2:$H$5000,MATCH(VALUE($E514),'01_Cad_Pecas'!$D$2:$D$5000,0)),"")))</f>
        <v/>
      </c>
      <c r="L514" s="10">
        <f>IF($E514="","",IFERROR(INDEX('01_Cad_Pecas'!$I$2:$I$5000,MATCH($E514,'01_Cad_Pecas'!$D$2:$D$5000,0)),IFERROR(INDEX('01_Cad_Pecas'!$I$2:$I$5000,MATCH(VALUE($E514),'01_Cad_Pecas'!$D$2:$D$5000,0)),"")))</f>
        <v/>
      </c>
      <c r="M514" s="10">
        <f>IF(OR($J514="",$L514=""),"",IF($K514="",0,$K514)+$J514*$L514)</f>
        <v/>
      </c>
      <c r="N514" s="10" t="n">
        <v>46198</v>
      </c>
      <c r="O514" s="9" t="n">
        <v>80</v>
      </c>
      <c r="P514" s="10" t="n"/>
      <c r="Q514" s="10" t="n"/>
      <c r="R514" s="10">
        <f>IF(AND($P514&lt;&gt;"",$Q514&lt;&gt;""),($Q514-$P514)*1440,IF(AND($O514&lt;&gt;"",$L514&lt;&gt;""),IF($K514="",0,$K514)+$O514*$L514,""))</f>
        <v/>
      </c>
      <c r="S514" s="10" t="n"/>
      <c r="T514" s="10">
        <f>IF(OR($J514="",$O514=""),"",$O514/$J514)</f>
        <v/>
      </c>
      <c r="U514" s="10" t="n"/>
      <c r="V514" s="10">
        <f>IF($A514="","",IF(AND($A514&lt;&gt;"",NOT(OR($U514="Concluído",$U514="Concluido")),TODAY()&gt;$A514),"SIM","NÃO"))</f>
        <v/>
      </c>
      <c r="W514" s="10">
        <f>IF(OR($A514="",$I514="",$M514=""),"",SUMIFS($M$2:M514,$I$2:I514,$I514,$A$2:A514,$A514)-$M514)</f>
        <v/>
      </c>
      <c r="X514" s="10">
        <f>IF(OR($A514="",$I514=""),"",SUMIFS($M$2:$M$4922,$I$2:$I$4922,$I514,$A$2:$A$4922,$A514))</f>
        <v/>
      </c>
      <c r="Y514" s="10">
        <f>IFERROR(VLOOKUP($I514,'02_Cad_Maquinas'!$B$2:$H$200,7,FALSE()),"")</f>
        <v/>
      </c>
      <c r="Z514" s="10">
        <f>IF(OR($X514="",$Y514=""),"",$Y514-$X514)</f>
        <v/>
      </c>
      <c r="AA514" s="11">
        <f>IF(OR($X514="",$Y514=""),"",$X514/$Y514)</f>
        <v/>
      </c>
      <c r="AB514" s="10" t="inlineStr">
        <is>
          <t>10163.10147|PU</t>
        </is>
      </c>
      <c r="AC514" s="10">
        <f>IF($B514="","","|"&amp;SUBSTITUTE(TRIM(SUBSTITUTE(SUBSTITUTE(SUBSTITUTE(SUBSTITUTE(SUBSTITUTE(SUBSTITUTE(SUBSTITUTE(SUBSTITUTE(SUBSTITUTE(SUBSTITUTE(SUBSTITUTE(SUBSTITUTE(SUBSTITUTE(SUBSTITUTE(TRIM($B514&amp;""),CHAR(10)," "),CHAR(13)," "),"."," "),";"," "),","," "),"/"," "),"+"," "),"-"," "),"  "," "),"  "," "),"  "," "),"  "," "),"  "," "),"  "," "))," ","|")&amp;"|")</f>
        <v/>
      </c>
      <c r="AD514" s="10">
        <f>TRIM($I514&amp;"")</f>
        <v/>
      </c>
    </row>
    <row r="515" ht="36" customHeight="1">
      <c r="A515" s="9" t="n">
        <v>46199</v>
      </c>
      <c r="B515" s="10" t="n">
        <v>10163.10147</v>
      </c>
      <c r="C515" s="10" t="inlineStr">
        <is>
          <t>33751 MULTIMOVEIS ESPORTAÇÃO</t>
        </is>
      </c>
      <c r="D515" s="10" t="inlineStr">
        <is>
          <t>PU</t>
        </is>
      </c>
      <c r="E515" s="10" t="n">
        <v>20053007</v>
      </c>
      <c r="F515" s="10" t="inlineStr">
        <is>
          <t>TAMPO REDONDO 1035X1035X18 MDF - MESA COM VIDRO</t>
        </is>
      </c>
      <c r="G515" s="10" t="inlineStr">
        <is>
          <t>PU</t>
        </is>
      </c>
      <c r="H515" s="10" t="inlineStr">
        <is>
          <t>PU</t>
        </is>
      </c>
      <c r="I515" s="9" t="inlineStr">
        <is>
          <t>PU</t>
        </is>
      </c>
      <c r="J515" s="9" t="n">
        <v>7</v>
      </c>
      <c r="K515" s="10">
        <f>IF($E515="","",IFERROR(INDEX('01_Cad_Pecas'!$H$2:$H$5000,MATCH($E515,'01_Cad_Pecas'!$D$2:$D$5000,0)),IFERROR(INDEX('01_Cad_Pecas'!$H$2:$H$5000,MATCH(VALUE($E515),'01_Cad_Pecas'!$D$2:$D$5000,0)),"")))</f>
        <v/>
      </c>
      <c r="L515" s="10">
        <f>IF($E515="","",IFERROR(INDEX('01_Cad_Pecas'!$I$2:$I$5000,MATCH($E515,'01_Cad_Pecas'!$D$2:$D$5000,0)),IFERROR(INDEX('01_Cad_Pecas'!$I$2:$I$5000,MATCH(VALUE($E515),'01_Cad_Pecas'!$D$2:$D$5000,0)),"")))</f>
        <v/>
      </c>
      <c r="M515" s="10">
        <f>IF(OR($J515="",$L515=""),"",IF($K515="",0,$K515)+$J515*$L515)</f>
        <v/>
      </c>
      <c r="N515" s="10" t="n">
        <v>46198</v>
      </c>
      <c r="O515" s="9" t="n">
        <v>7</v>
      </c>
      <c r="P515" s="10" t="n"/>
      <c r="Q515" s="10" t="n"/>
      <c r="R515" s="10">
        <f>IF(AND($P515&lt;&gt;"",$Q515&lt;&gt;""),($Q515-$P515)*1440,IF(AND($O515&lt;&gt;"",$L515&lt;&gt;""),IF($K515="",0,$K515)+$O515*$L515,""))</f>
        <v/>
      </c>
      <c r="S515" s="10" t="n"/>
      <c r="T515" s="10">
        <f>IF(OR($J515="",$O515=""),"",$O515/$J515)</f>
        <v/>
      </c>
      <c r="U515" s="10" t="n"/>
      <c r="V515" s="10">
        <f>IF($A515="","",IF(AND($A515&lt;&gt;"",NOT(OR($U515="Concluído",$U515="Concluido")),TODAY()&gt;$A515),"SIM","NÃO"))</f>
        <v/>
      </c>
      <c r="W515" s="10">
        <f>IF(OR($A515="",$I515="",$M515=""),"",SUMIFS($M$2:M515,$I$2:I515,$I515,$A$2:A515,$A515)-$M515)</f>
        <v/>
      </c>
      <c r="X515" s="10">
        <f>IF(OR($A515="",$I515=""),"",SUMIFS($M$2:$M$4922,$I$2:$I$4922,$I515,$A$2:$A$4922,$A515))</f>
        <v/>
      </c>
      <c r="Y515" s="10">
        <f>IFERROR(VLOOKUP($I515,'02_Cad_Maquinas'!$B$2:$H$200,7,FALSE()),"")</f>
        <v/>
      </c>
      <c r="Z515" s="10">
        <f>IF(OR($X515="",$Y515=""),"",$Y515-$X515)</f>
        <v/>
      </c>
      <c r="AA515" s="11">
        <f>IF(OR($X515="",$Y515=""),"",$X515/$Y515)</f>
        <v/>
      </c>
      <c r="AB515" s="10" t="inlineStr">
        <is>
          <t>10163.10147|PU</t>
        </is>
      </c>
      <c r="AC515" s="10">
        <f>IF($B515="","","|"&amp;SUBSTITUTE(TRIM(SUBSTITUTE(SUBSTITUTE(SUBSTITUTE(SUBSTITUTE(SUBSTITUTE(SUBSTITUTE(SUBSTITUTE(SUBSTITUTE(SUBSTITUTE(SUBSTITUTE(SUBSTITUTE(SUBSTITUTE(SUBSTITUTE(SUBSTITUTE(TRIM($B515&amp;""),CHAR(10)," "),CHAR(13)," "),"."," "),";"," "),","," "),"/"," "),"+"," "),"-"," "),"  "," "),"  "," "),"  "," "),"  "," "),"  "," "),"  "," "))," ","|")&amp;"|")</f>
        <v/>
      </c>
      <c r="AD515" s="10">
        <f>TRIM($I515&amp;"")</f>
        <v/>
      </c>
    </row>
    <row r="516" ht="36" customHeight="1">
      <c r="A516" s="9" t="n">
        <v>46199</v>
      </c>
      <c r="B516" s="10" t="n">
        <v>10163.10147</v>
      </c>
      <c r="C516" s="10" t="inlineStr">
        <is>
          <t>33751 MULTIMOVEIS ESPORTAÇÃO</t>
        </is>
      </c>
      <c r="D516" s="10" t="inlineStr">
        <is>
          <t>PU</t>
        </is>
      </c>
      <c r="E516" s="10" t="n">
        <v>20053407</v>
      </c>
      <c r="F516" s="10" t="inlineStr">
        <is>
          <t>TAMPO 1365X905X18 MDF - MESA COM VIDRO</t>
        </is>
      </c>
      <c r="G516" s="10" t="inlineStr">
        <is>
          <t>PU</t>
        </is>
      </c>
      <c r="H516" s="10" t="inlineStr">
        <is>
          <t>PU</t>
        </is>
      </c>
      <c r="I516" s="9" t="inlineStr">
        <is>
          <t>PU</t>
        </is>
      </c>
      <c r="J516" s="9" t="n">
        <v>2</v>
      </c>
      <c r="K516" s="10">
        <f>IF($E516="","",IFERROR(INDEX('01_Cad_Pecas'!$H$2:$H$5000,MATCH($E516,'01_Cad_Pecas'!$D$2:$D$5000,0)),IFERROR(INDEX('01_Cad_Pecas'!$H$2:$H$5000,MATCH(VALUE($E516),'01_Cad_Pecas'!$D$2:$D$5000,0)),"")))</f>
        <v/>
      </c>
      <c r="L516" s="10">
        <f>IF($E516="","",IFERROR(INDEX('01_Cad_Pecas'!$I$2:$I$5000,MATCH($E516,'01_Cad_Pecas'!$D$2:$D$5000,0)),IFERROR(INDEX('01_Cad_Pecas'!$I$2:$I$5000,MATCH(VALUE($E516),'01_Cad_Pecas'!$D$2:$D$5000,0)),"")))</f>
        <v/>
      </c>
      <c r="M516" s="10">
        <f>IF(OR($J516="",$L516=""),"",IF($K516="",0,$K516)+$J516*$L516)</f>
        <v/>
      </c>
      <c r="N516" s="10" t="n">
        <v>46198</v>
      </c>
      <c r="O516" s="9" t="n">
        <v>2</v>
      </c>
      <c r="P516" s="10" t="n"/>
      <c r="Q516" s="10" t="n"/>
      <c r="R516" s="10">
        <f>IF(AND($P516&lt;&gt;"",$Q516&lt;&gt;""),($Q516-$P516)*1440,IF(AND($O516&lt;&gt;"",$L516&lt;&gt;""),IF($K516="",0,$K516)+$O516*$L516,""))</f>
        <v/>
      </c>
      <c r="S516" s="10" t="n"/>
      <c r="T516" s="10">
        <f>IF(OR($J516="",$O516=""),"",$O516/$J516)</f>
        <v/>
      </c>
      <c r="U516" s="10" t="n"/>
      <c r="V516" s="10">
        <f>IF($A516="","",IF(AND($A516&lt;&gt;"",NOT(OR($U516="Concluído",$U516="Concluido")),TODAY()&gt;$A516),"SIM","NÃO"))</f>
        <v/>
      </c>
      <c r="W516" s="10">
        <f>IF(OR($A516="",$I516="",$M516=""),"",SUMIFS($M$2:M516,$I$2:I516,$I516,$A$2:A516,$A516)-$M516)</f>
        <v/>
      </c>
      <c r="X516" s="10">
        <f>IF(OR($A516="",$I516=""),"",SUMIFS($M$2:$M$4922,$I$2:$I$4922,$I516,$A$2:$A$4922,$A516))</f>
        <v/>
      </c>
      <c r="Y516" s="10">
        <f>IFERROR(VLOOKUP($I516,'02_Cad_Maquinas'!$B$2:$H$200,7,FALSE()),"")</f>
        <v/>
      </c>
      <c r="Z516" s="10">
        <f>IF(OR($X516="",$Y516=""),"",$Y516-$X516)</f>
        <v/>
      </c>
      <c r="AA516" s="11">
        <f>IF(OR($X516="",$Y516=""),"",$X516/$Y516)</f>
        <v/>
      </c>
      <c r="AB516" s="10" t="inlineStr">
        <is>
          <t>10163.10147|PU</t>
        </is>
      </c>
      <c r="AC516" s="10">
        <f>IF($B516="","","|"&amp;SUBSTITUTE(TRIM(SUBSTITUTE(SUBSTITUTE(SUBSTITUTE(SUBSTITUTE(SUBSTITUTE(SUBSTITUTE(SUBSTITUTE(SUBSTITUTE(SUBSTITUTE(SUBSTITUTE(SUBSTITUTE(SUBSTITUTE(SUBSTITUTE(SUBSTITUTE(TRIM($B516&amp;""),CHAR(10)," "),CHAR(13)," "),"."," "),";"," "),","," "),"/"," "),"+"," "),"-"," "),"  "," "),"  "," "),"  "," "),"  "," "),"  "," "),"  "," "))," ","|")&amp;"|")</f>
        <v/>
      </c>
      <c r="AD516" s="10">
        <f>TRIM($I516&amp;"")</f>
        <v/>
      </c>
    </row>
    <row r="517" ht="36" customHeight="1">
      <c r="A517" s="9" t="n">
        <v>46199</v>
      </c>
      <c r="B517" s="10" t="n">
        <v>10163.10147</v>
      </c>
      <c r="C517" s="10" t="inlineStr">
        <is>
          <t>33751 MULTIMOVEIS ESPORTAÇÃO</t>
        </is>
      </c>
      <c r="D517" s="10" t="inlineStr">
        <is>
          <t>PU</t>
        </is>
      </c>
      <c r="E517" s="10" t="n">
        <v>20061312</v>
      </c>
      <c r="F517" s="10" t="inlineStr">
        <is>
          <t>TAMPO 2000X900X18 MDF - MESA COM VIDRO (RAIO100)</t>
        </is>
      </c>
      <c r="G517" s="10" t="inlineStr">
        <is>
          <t>PU</t>
        </is>
      </c>
      <c r="H517" s="10" t="inlineStr">
        <is>
          <t>PU</t>
        </is>
      </c>
      <c r="I517" s="9" t="inlineStr">
        <is>
          <t>PU</t>
        </is>
      </c>
      <c r="J517" s="9" t="n">
        <v>2</v>
      </c>
      <c r="K517" s="10">
        <f>IF($E517="","",IFERROR(INDEX('01_Cad_Pecas'!$H$2:$H$5000,MATCH($E517,'01_Cad_Pecas'!$D$2:$D$5000,0)),IFERROR(INDEX('01_Cad_Pecas'!$H$2:$H$5000,MATCH(VALUE($E517),'01_Cad_Pecas'!$D$2:$D$5000,0)),"")))</f>
        <v/>
      </c>
      <c r="L517" s="10">
        <f>IF($E517="","",IFERROR(INDEX('01_Cad_Pecas'!$I$2:$I$5000,MATCH($E517,'01_Cad_Pecas'!$D$2:$D$5000,0)),IFERROR(INDEX('01_Cad_Pecas'!$I$2:$I$5000,MATCH(VALUE($E517),'01_Cad_Pecas'!$D$2:$D$5000,0)),"")))</f>
        <v/>
      </c>
      <c r="M517" s="10">
        <f>IF(OR($J517="",$L517=""),"",IF($K517="",0,$K517)+$J517*$L517)</f>
        <v/>
      </c>
      <c r="N517" s="10" t="n">
        <v>46198</v>
      </c>
      <c r="O517" s="9" t="n">
        <v>2</v>
      </c>
      <c r="P517" s="10" t="n"/>
      <c r="Q517" s="10" t="n"/>
      <c r="R517" s="10">
        <f>IF(AND($P517&lt;&gt;"",$Q517&lt;&gt;""),($Q517-$P517)*1440,IF(AND($O517&lt;&gt;"",$L517&lt;&gt;""),IF($K517="",0,$K517)+$O517*$L517,""))</f>
        <v/>
      </c>
      <c r="S517" s="10" t="n"/>
      <c r="T517" s="10">
        <f>IF(OR($J517="",$O517=""),"",$O517/$J517)</f>
        <v/>
      </c>
      <c r="U517" s="10" t="n"/>
      <c r="V517" s="10">
        <f>IF($A517="","",IF(AND($A517&lt;&gt;"",NOT(OR($U517="Concluído",$U517="Concluido")),TODAY()&gt;$A517),"SIM","NÃO"))</f>
        <v/>
      </c>
      <c r="W517" s="10">
        <f>IF(OR($A517="",$I517="",$M517=""),"",SUMIFS($M$2:M517,$I$2:I517,$I517,$A$2:A517,$A517)-$M517)</f>
        <v/>
      </c>
      <c r="X517" s="10">
        <f>IF(OR($A517="",$I517=""),"",SUMIFS($M$2:$M$4922,$I$2:$I$4922,$I517,$A$2:$A$4922,$A517))</f>
        <v/>
      </c>
      <c r="Y517" s="10">
        <f>IFERROR(VLOOKUP($I517,'02_Cad_Maquinas'!$B$2:$H$200,7,FALSE()),"")</f>
        <v/>
      </c>
      <c r="Z517" s="10">
        <f>IF(OR($X517="",$Y517=""),"",$Y517-$X517)</f>
        <v/>
      </c>
      <c r="AA517" s="11">
        <f>IF(OR($X517="",$Y517=""),"",$X517/$Y517)</f>
        <v/>
      </c>
      <c r="AB517" s="10" t="inlineStr">
        <is>
          <t>10163.10147|PU</t>
        </is>
      </c>
      <c r="AC517" s="10">
        <f>IF($B517="","","|"&amp;SUBSTITUTE(TRIM(SUBSTITUTE(SUBSTITUTE(SUBSTITUTE(SUBSTITUTE(SUBSTITUTE(SUBSTITUTE(SUBSTITUTE(SUBSTITUTE(SUBSTITUTE(SUBSTITUTE(SUBSTITUTE(SUBSTITUTE(SUBSTITUTE(SUBSTITUTE(TRIM($B517&amp;""),CHAR(10)," "),CHAR(13)," "),"."," "),";"," "),","," "),"/"," "),"+"," "),"-"," "),"  "," "),"  "," "),"  "," "),"  "," "),"  "," "),"  "," "))," ","|")&amp;"|")</f>
        <v/>
      </c>
      <c r="AD517" s="10">
        <f>TRIM($I517&amp;"")</f>
        <v/>
      </c>
    </row>
    <row r="518" ht="36" customHeight="1">
      <c r="A518" s="9" t="n">
        <v>46199</v>
      </c>
      <c r="B518" s="10" t="n">
        <v>10163.10147</v>
      </c>
      <c r="C518" s="10" t="inlineStr">
        <is>
          <t>33751 MULTIMOVEIS ESPORTAÇÃO</t>
        </is>
      </c>
      <c r="D518" s="10" t="inlineStr">
        <is>
          <t>PU</t>
        </is>
      </c>
      <c r="E518" s="10" t="n">
        <v>20086212</v>
      </c>
      <c r="F518" s="10" t="inlineStr">
        <is>
          <t>TAMPO 1605X905X18 MDF - MESA COM VIDRO (RAIO100)</t>
        </is>
      </c>
      <c r="G518" s="10" t="inlineStr">
        <is>
          <t>PU</t>
        </is>
      </c>
      <c r="H518" s="10" t="inlineStr">
        <is>
          <t>PU</t>
        </is>
      </c>
      <c r="I518" s="9" t="inlineStr">
        <is>
          <t>PU</t>
        </is>
      </c>
      <c r="J518" s="9" t="n">
        <v>3</v>
      </c>
      <c r="K518" s="10">
        <f>IF($E518="","",IFERROR(INDEX('01_Cad_Pecas'!$H$2:$H$5000,MATCH($E518,'01_Cad_Pecas'!$D$2:$D$5000,0)),IFERROR(INDEX('01_Cad_Pecas'!$H$2:$H$5000,MATCH(VALUE($E518),'01_Cad_Pecas'!$D$2:$D$5000,0)),"")))</f>
        <v/>
      </c>
      <c r="L518" s="10">
        <f>IF($E518="","",IFERROR(INDEX('01_Cad_Pecas'!$I$2:$I$5000,MATCH($E518,'01_Cad_Pecas'!$D$2:$D$5000,0)),IFERROR(INDEX('01_Cad_Pecas'!$I$2:$I$5000,MATCH(VALUE($E518),'01_Cad_Pecas'!$D$2:$D$5000,0)),"")))</f>
        <v/>
      </c>
      <c r="M518" s="10">
        <f>IF(OR($J518="",$L518=""),"",IF($K518="",0,$K518)+$J518*$L518)</f>
        <v/>
      </c>
      <c r="N518" s="10" t="n">
        <v>46198</v>
      </c>
      <c r="O518" s="9" t="n">
        <v>3</v>
      </c>
      <c r="P518" s="10" t="n"/>
      <c r="Q518" s="10" t="n"/>
      <c r="R518" s="10">
        <f>IF(AND($P518&lt;&gt;"",$Q518&lt;&gt;""),($Q518-$P518)*1440,IF(AND($O518&lt;&gt;"",$L518&lt;&gt;""),IF($K518="",0,$K518)+$O518*$L518,""))</f>
        <v/>
      </c>
      <c r="S518" s="10" t="n"/>
      <c r="T518" s="10">
        <f>IF(OR($J518="",$O518=""),"",$O518/$J518)</f>
        <v/>
      </c>
      <c r="U518" s="10" t="n"/>
      <c r="V518" s="10">
        <f>IF($A518="","",IF(AND($A518&lt;&gt;"",NOT(OR($U518="Concluído",$U518="Concluido")),TODAY()&gt;$A518),"SIM","NÃO"))</f>
        <v/>
      </c>
      <c r="W518" s="10">
        <f>IF(OR($A518="",$I518="",$M518=""),"",SUMIFS($M$2:M518,$I$2:I518,$I518,$A$2:A518,$A518)-$M518)</f>
        <v/>
      </c>
      <c r="X518" s="10">
        <f>IF(OR($A518="",$I518=""),"",SUMIFS($M$2:$M$4922,$I$2:$I$4922,$I518,$A$2:$A$4922,$A518))</f>
        <v/>
      </c>
      <c r="Y518" s="10">
        <f>IFERROR(VLOOKUP($I518,'02_Cad_Maquinas'!$B$2:$H$200,7,FALSE()),"")</f>
        <v/>
      </c>
      <c r="Z518" s="10">
        <f>IF(OR($X518="",$Y518=""),"",$Y518-$X518)</f>
        <v/>
      </c>
      <c r="AA518" s="11">
        <f>IF(OR($X518="",$Y518=""),"",$X518/$Y518)</f>
        <v/>
      </c>
      <c r="AB518" s="10" t="inlineStr">
        <is>
          <t>10163.10147|PU</t>
        </is>
      </c>
      <c r="AC518" s="10">
        <f>IF($B518="","","|"&amp;SUBSTITUTE(TRIM(SUBSTITUTE(SUBSTITUTE(SUBSTITUTE(SUBSTITUTE(SUBSTITUTE(SUBSTITUTE(SUBSTITUTE(SUBSTITUTE(SUBSTITUTE(SUBSTITUTE(SUBSTITUTE(SUBSTITUTE(SUBSTITUTE(SUBSTITUTE(TRIM($B518&amp;""),CHAR(10)," "),CHAR(13)," "),"."," "),";"," "),","," "),"/"," "),"+"," "),"-"," "),"  "," "),"  "," "),"  "," "),"  "," "),"  "," "),"  "," "))," ","|")&amp;"|")</f>
        <v/>
      </c>
      <c r="AD518" s="10">
        <f>TRIM($I518&amp;"")</f>
        <v/>
      </c>
    </row>
    <row r="519" ht="36" customHeight="1">
      <c r="A519" s="9" t="n">
        <v>46199</v>
      </c>
      <c r="B519" s="10" t="n">
        <v>10163.10147</v>
      </c>
      <c r="C519" s="10" t="inlineStr">
        <is>
          <t>33751 MULTIMOVEIS ESPORTAÇÃO</t>
        </is>
      </c>
      <c r="D519" s="10" t="inlineStr">
        <is>
          <t>PU</t>
        </is>
      </c>
      <c r="E519" s="10" t="n">
        <v>30006104</v>
      </c>
      <c r="F519" s="10" t="inlineStr">
        <is>
          <t>MOLDURA ENCOSTO 445X280X15 MDF - CAD SANTIAGO NEW</t>
        </is>
      </c>
      <c r="G519" s="10" t="inlineStr">
        <is>
          <t>PU</t>
        </is>
      </c>
      <c r="H519" s="10" t="inlineStr">
        <is>
          <t>PU</t>
        </is>
      </c>
      <c r="I519" s="9" t="inlineStr">
        <is>
          <t>PU</t>
        </is>
      </c>
      <c r="J519" s="9" t="n">
        <v>50</v>
      </c>
      <c r="K519" s="10">
        <f>IF($E519="","",IFERROR(INDEX('01_Cad_Pecas'!$H$2:$H$5000,MATCH($E519,'01_Cad_Pecas'!$D$2:$D$5000,0)),IFERROR(INDEX('01_Cad_Pecas'!$H$2:$H$5000,MATCH(VALUE($E519),'01_Cad_Pecas'!$D$2:$D$5000,0)),"")))</f>
        <v/>
      </c>
      <c r="L519" s="10">
        <f>IF($E519="","",IFERROR(INDEX('01_Cad_Pecas'!$I$2:$I$5000,MATCH($E519,'01_Cad_Pecas'!$D$2:$D$5000,0)),IFERROR(INDEX('01_Cad_Pecas'!$I$2:$I$5000,MATCH(VALUE($E519),'01_Cad_Pecas'!$D$2:$D$5000,0)),"")))</f>
        <v/>
      </c>
      <c r="M519" s="10">
        <f>IF(OR($J519="",$L519=""),"",IF($K519="",0,$K519)+$J519*$L519)</f>
        <v/>
      </c>
      <c r="N519" s="10" t="n">
        <v>46198</v>
      </c>
      <c r="O519" s="9" t="n">
        <v>50</v>
      </c>
      <c r="P519" s="10" t="n"/>
      <c r="Q519" s="10" t="n"/>
      <c r="R519" s="10">
        <f>IF(AND($P519&lt;&gt;"",$Q519&lt;&gt;""),($Q519-$P519)*1440,IF(AND($O519&lt;&gt;"",$L519&lt;&gt;""),IF($K519="",0,$K519)+$O519*$L519,""))</f>
        <v/>
      </c>
      <c r="S519" s="10" t="n"/>
      <c r="T519" s="10">
        <f>IF(OR($J519="",$O519=""),"",$O519/$J519)</f>
        <v/>
      </c>
      <c r="U519" s="10" t="n"/>
      <c r="V519" s="10">
        <f>IF($A519="","",IF(AND($A519&lt;&gt;"",NOT(OR($U519="Concluído",$U519="Concluido")),TODAY()&gt;$A519),"SIM","NÃO"))</f>
        <v/>
      </c>
      <c r="W519" s="10">
        <f>IF(OR($A519="",$I519="",$M519=""),"",SUMIFS($M$2:M519,$I$2:I519,$I519,$A$2:A519,$A519)-$M519)</f>
        <v/>
      </c>
      <c r="X519" s="10">
        <f>IF(OR($A519="",$I519=""),"",SUMIFS($M$2:$M$4922,$I$2:$I$4922,$I519,$A$2:$A$4922,$A519))</f>
        <v/>
      </c>
      <c r="Y519" s="10">
        <f>IFERROR(VLOOKUP($I519,'02_Cad_Maquinas'!$B$2:$H$200,7,FALSE()),"")</f>
        <v/>
      </c>
      <c r="Z519" s="10">
        <f>IF(OR($X519="",$Y519=""),"",$Y519-$X519)</f>
        <v/>
      </c>
      <c r="AA519" s="11">
        <f>IF(OR($X519="",$Y519=""),"",$X519/$Y519)</f>
        <v/>
      </c>
      <c r="AB519" s="10" t="inlineStr">
        <is>
          <t>10163.10147|PU</t>
        </is>
      </c>
      <c r="AC519" s="10">
        <f>IF($B519="","","|"&amp;SUBSTITUTE(TRIM(SUBSTITUTE(SUBSTITUTE(SUBSTITUTE(SUBSTITUTE(SUBSTITUTE(SUBSTITUTE(SUBSTITUTE(SUBSTITUTE(SUBSTITUTE(SUBSTITUTE(SUBSTITUTE(SUBSTITUTE(SUBSTITUTE(SUBSTITUTE(TRIM($B519&amp;""),CHAR(10)," "),CHAR(13)," "),"."," "),";"," "),","," "),"/"," "),"+"," "),"-"," "),"  "," "),"  "," "),"  "," "),"  "," "),"  "," "),"  "," "))," ","|")&amp;"|")</f>
        <v/>
      </c>
      <c r="AD519" s="10">
        <f>TRIM($I519&amp;"")</f>
        <v/>
      </c>
    </row>
    <row r="520" ht="36" customHeight="1">
      <c r="A520" s="9" t="n">
        <v>46199</v>
      </c>
      <c r="B520" s="10" t="n">
        <v>10163.10147</v>
      </c>
      <c r="C520" s="10" t="inlineStr">
        <is>
          <t>33751 MULTIMOVEIS ESPORTAÇÃO</t>
        </is>
      </c>
      <c r="D520" s="10" t="inlineStr">
        <is>
          <t>PU</t>
        </is>
      </c>
      <c r="E520" s="10" t="n">
        <v>30001301</v>
      </c>
      <c r="F520" s="10" t="inlineStr">
        <is>
          <t>PE TRASEIRO 920X65(911)X25 MDF (11PCS)- CAD PE INT</t>
        </is>
      </c>
      <c r="G520" s="10" t="inlineStr">
        <is>
          <t>PU</t>
        </is>
      </c>
      <c r="H520" s="10" t="inlineStr">
        <is>
          <t>PU</t>
        </is>
      </c>
      <c r="I520" s="9" t="inlineStr">
        <is>
          <t>PU</t>
        </is>
      </c>
      <c r="J520" s="9" t="n">
        <v>760</v>
      </c>
      <c r="K520" s="10">
        <f>IF($E520="","",IFERROR(INDEX('01_Cad_Pecas'!$H$2:$H$5000,MATCH($E520,'01_Cad_Pecas'!$D$2:$D$5000,0)),IFERROR(INDEX('01_Cad_Pecas'!$H$2:$H$5000,MATCH(VALUE($E520),'01_Cad_Pecas'!$D$2:$D$5000,0)),"")))</f>
        <v/>
      </c>
      <c r="L520" s="10">
        <f>IF($E520="","",IFERROR(INDEX('01_Cad_Pecas'!$I$2:$I$5000,MATCH($E520,'01_Cad_Pecas'!$D$2:$D$5000,0)),IFERROR(INDEX('01_Cad_Pecas'!$I$2:$I$5000,MATCH(VALUE($E520),'01_Cad_Pecas'!$D$2:$D$5000,0)),"")))</f>
        <v/>
      </c>
      <c r="M520" s="10">
        <f>IF(OR($J520="",$L520=""),"",IF($K520="",0,$K520)+$J520*$L520)</f>
        <v/>
      </c>
      <c r="N520" s="10" t="n">
        <v>46198</v>
      </c>
      <c r="O520" s="9" t="n">
        <v>760</v>
      </c>
      <c r="P520" s="10" t="n"/>
      <c r="Q520" s="10" t="n"/>
      <c r="R520" s="10">
        <f>IF(AND($P520&lt;&gt;"",$Q520&lt;&gt;""),($Q520-$P520)*1440,IF(AND($O520&lt;&gt;"",$L520&lt;&gt;""),IF($K520="",0,$K520)+$O520*$L520,""))</f>
        <v/>
      </c>
      <c r="S520" s="10" t="n"/>
      <c r="T520" s="10">
        <f>IF(OR($J520="",$O520=""),"",$O520/$J520)</f>
        <v/>
      </c>
      <c r="U520" s="10" t="n"/>
      <c r="V520" s="10">
        <f>IF($A520="","",IF(AND($A520&lt;&gt;"",NOT(OR($U520="Concluído",$U520="Concluido")),TODAY()&gt;$A520),"SIM","NÃO"))</f>
        <v/>
      </c>
      <c r="W520" s="10">
        <f>IF(OR($A520="",$I520="",$M520=""),"",SUMIFS($M$2:M520,$I$2:I520,$I520,$A$2:A520,$A520)-$M520)</f>
        <v/>
      </c>
      <c r="X520" s="10">
        <f>IF(OR($A520="",$I520=""),"",SUMIFS($M$2:$M$4922,$I$2:$I$4922,$I520,$A$2:$A$4922,$A520))</f>
        <v/>
      </c>
      <c r="Y520" s="10">
        <f>IFERROR(VLOOKUP($I520,'02_Cad_Maquinas'!$B$2:$H$200,7,FALSE()),"")</f>
        <v/>
      </c>
      <c r="Z520" s="10">
        <f>IF(OR($X520="",$Y520=""),"",$Y520-$X520)</f>
        <v/>
      </c>
      <c r="AA520" s="11">
        <f>IF(OR($X520="",$Y520=""),"",$X520/$Y520)</f>
        <v/>
      </c>
      <c r="AB520" s="10" t="inlineStr">
        <is>
          <t>10163.10147|PU</t>
        </is>
      </c>
      <c r="AC520" s="10">
        <f>IF($B520="","","|"&amp;SUBSTITUTE(TRIM(SUBSTITUTE(SUBSTITUTE(SUBSTITUTE(SUBSTITUTE(SUBSTITUTE(SUBSTITUTE(SUBSTITUTE(SUBSTITUTE(SUBSTITUTE(SUBSTITUTE(SUBSTITUTE(SUBSTITUTE(SUBSTITUTE(SUBSTITUTE(TRIM($B520&amp;""),CHAR(10)," "),CHAR(13)," "),"."," "),";"," "),","," "),"/"," "),"+"," "),"-"," "),"  "," "),"  "," "),"  "," "),"  "," "),"  "," "),"  "," "))," ","|")&amp;"|")</f>
        <v/>
      </c>
      <c r="AD520" s="10">
        <f>TRIM($I520&amp;"")</f>
        <v/>
      </c>
    </row>
    <row r="521" ht="36" customHeight="1">
      <c r="A521" s="9" t="n">
        <v>46199</v>
      </c>
      <c r="B521" s="10" t="n">
        <v>10163.10147</v>
      </c>
      <c r="C521" s="10" t="inlineStr">
        <is>
          <t>33751 MULTIMOVEIS ESPORTAÇÃO</t>
        </is>
      </c>
      <c r="D521" s="10" t="inlineStr">
        <is>
          <t>PU</t>
        </is>
      </c>
      <c r="E521" s="10" t="n">
        <v>30006101</v>
      </c>
      <c r="F521" s="10" t="inlineStr">
        <is>
          <t>PE TRAS 880X30(911)X25 MDF (13PC) ESQ SANTIAGO NEW</t>
        </is>
      </c>
      <c r="G521" s="10" t="inlineStr">
        <is>
          <t>PU</t>
        </is>
      </c>
      <c r="H521" s="10" t="inlineStr">
        <is>
          <t>PU</t>
        </is>
      </c>
      <c r="I521" s="9" t="inlineStr">
        <is>
          <t>PU</t>
        </is>
      </c>
      <c r="J521" s="9" t="n">
        <v>50</v>
      </c>
      <c r="K521" s="10">
        <f>IF($E521="","",IFERROR(INDEX('01_Cad_Pecas'!$H$2:$H$5000,MATCH($E521,'01_Cad_Pecas'!$D$2:$D$5000,0)),IFERROR(INDEX('01_Cad_Pecas'!$H$2:$H$5000,MATCH(VALUE($E521),'01_Cad_Pecas'!$D$2:$D$5000,0)),"")))</f>
        <v/>
      </c>
      <c r="L521" s="10">
        <f>IF($E521="","",IFERROR(INDEX('01_Cad_Pecas'!$I$2:$I$5000,MATCH($E521,'01_Cad_Pecas'!$D$2:$D$5000,0)),IFERROR(INDEX('01_Cad_Pecas'!$I$2:$I$5000,MATCH(VALUE($E521),'01_Cad_Pecas'!$D$2:$D$5000,0)),"")))</f>
        <v/>
      </c>
      <c r="M521" s="10">
        <f>IF(OR($J521="",$L521=""),"",IF($K521="",0,$K521)+$J521*$L521)</f>
        <v/>
      </c>
      <c r="N521" s="10" t="n">
        <v>46198</v>
      </c>
      <c r="O521" s="9" t="n">
        <v>50</v>
      </c>
      <c r="P521" s="10" t="n"/>
      <c r="Q521" s="10" t="n"/>
      <c r="R521" s="10">
        <f>IF(AND($P521&lt;&gt;"",$Q521&lt;&gt;""),($Q521-$P521)*1440,IF(AND($O521&lt;&gt;"",$L521&lt;&gt;""),IF($K521="",0,$K521)+$O521*$L521,""))</f>
        <v/>
      </c>
      <c r="S521" s="10" t="n"/>
      <c r="T521" s="10">
        <f>IF(OR($J521="",$O521=""),"",$O521/$J521)</f>
        <v/>
      </c>
      <c r="U521" s="10" t="n"/>
      <c r="V521" s="10">
        <f>IF($A521="","",IF(AND($A521&lt;&gt;"",NOT(OR($U521="Concluído",$U521="Concluido")),TODAY()&gt;$A521),"SIM","NÃO"))</f>
        <v/>
      </c>
      <c r="W521" s="10">
        <f>IF(OR($A521="",$I521="",$M521=""),"",SUMIFS($M$2:M521,$I$2:I521,$I521,$A$2:A521,$A521)-$M521)</f>
        <v/>
      </c>
      <c r="X521" s="10">
        <f>IF(OR($A521="",$I521=""),"",SUMIFS($M$2:$M$4922,$I$2:$I$4922,$I521,$A$2:$A$4922,$A521))</f>
        <v/>
      </c>
      <c r="Y521" s="10">
        <f>IFERROR(VLOOKUP($I521,'02_Cad_Maquinas'!$B$2:$H$200,7,FALSE()),"")</f>
        <v/>
      </c>
      <c r="Z521" s="10">
        <f>IF(OR($X521="",$Y521=""),"",$Y521-$X521)</f>
        <v/>
      </c>
      <c r="AA521" s="11">
        <f>IF(OR($X521="",$Y521=""),"",$X521/$Y521)</f>
        <v/>
      </c>
      <c r="AB521" s="10" t="inlineStr">
        <is>
          <t>10163.10147|PU</t>
        </is>
      </c>
      <c r="AC521" s="10">
        <f>IF($B521="","","|"&amp;SUBSTITUTE(TRIM(SUBSTITUTE(SUBSTITUTE(SUBSTITUTE(SUBSTITUTE(SUBSTITUTE(SUBSTITUTE(SUBSTITUTE(SUBSTITUTE(SUBSTITUTE(SUBSTITUTE(SUBSTITUTE(SUBSTITUTE(SUBSTITUTE(SUBSTITUTE(TRIM($B521&amp;""),CHAR(10)," "),CHAR(13)," "),"."," "),";"," "),","," "),"/"," "),"+"," "),"-"," "),"  "," "),"  "," "),"  "," "),"  "," "),"  "," "),"  "," "))," ","|")&amp;"|")</f>
        <v/>
      </c>
      <c r="AD521" s="10">
        <f>TRIM($I521&amp;"")</f>
        <v/>
      </c>
    </row>
    <row r="522" ht="36" customHeight="1">
      <c r="A522" s="9" t="n">
        <v>46199</v>
      </c>
      <c r="B522" s="10" t="n">
        <v>10163.10147</v>
      </c>
      <c r="C522" s="10" t="inlineStr">
        <is>
          <t>33751 MULTIMOVEIS ESPORTAÇÃO</t>
        </is>
      </c>
      <c r="D522" s="10" t="inlineStr">
        <is>
          <t>PU</t>
        </is>
      </c>
      <c r="E522" s="10" t="n">
        <v>30006102</v>
      </c>
      <c r="F522" s="10" t="inlineStr">
        <is>
          <t>PE TRAS 880X30(911)X25 MDF (13PC) DIR SANTIAGO NEW</t>
        </is>
      </c>
      <c r="G522" s="10" t="inlineStr">
        <is>
          <t>PU</t>
        </is>
      </c>
      <c r="H522" s="10" t="inlineStr">
        <is>
          <t>PU</t>
        </is>
      </c>
      <c r="I522" s="9" t="inlineStr">
        <is>
          <t>PU</t>
        </is>
      </c>
      <c r="J522" s="9" t="n">
        <v>50</v>
      </c>
      <c r="K522" s="10">
        <f>IF($E522="","",IFERROR(INDEX('01_Cad_Pecas'!$H$2:$H$5000,MATCH($E522,'01_Cad_Pecas'!$D$2:$D$5000,0)),IFERROR(INDEX('01_Cad_Pecas'!$H$2:$H$5000,MATCH(VALUE($E522),'01_Cad_Pecas'!$D$2:$D$5000,0)),"")))</f>
        <v/>
      </c>
      <c r="L522" s="10">
        <f>IF($E522="","",IFERROR(INDEX('01_Cad_Pecas'!$I$2:$I$5000,MATCH($E522,'01_Cad_Pecas'!$D$2:$D$5000,0)),IFERROR(INDEX('01_Cad_Pecas'!$I$2:$I$5000,MATCH(VALUE($E522),'01_Cad_Pecas'!$D$2:$D$5000,0)),"")))</f>
        <v/>
      </c>
      <c r="M522" s="10">
        <f>IF(OR($J522="",$L522=""),"",IF($K522="",0,$K522)+$J522*$L522)</f>
        <v/>
      </c>
      <c r="N522" s="10" t="n">
        <v>46198</v>
      </c>
      <c r="O522" s="9" t="n">
        <v>50</v>
      </c>
      <c r="P522" s="10" t="n"/>
      <c r="Q522" s="10" t="n"/>
      <c r="R522" s="10">
        <f>IF(AND($P522&lt;&gt;"",$Q522&lt;&gt;""),($Q522-$P522)*1440,IF(AND($O522&lt;&gt;"",$L522&lt;&gt;""),IF($K522="",0,$K522)+$O522*$L522,""))</f>
        <v/>
      </c>
      <c r="S522" s="10" t="n"/>
      <c r="T522" s="10">
        <f>IF(OR($J522="",$O522=""),"",$O522/$J522)</f>
        <v/>
      </c>
      <c r="U522" s="10" t="n"/>
      <c r="V522" s="10">
        <f>IF($A522="","",IF(AND($A522&lt;&gt;"",NOT(OR($U522="Concluído",$U522="Concluido")),TODAY()&gt;$A522),"SIM","NÃO"))</f>
        <v/>
      </c>
      <c r="W522" s="10">
        <f>IF(OR($A522="",$I522="",$M522=""),"",SUMIFS($M$2:M522,$I$2:I522,$I522,$A$2:A522,$A522)-$M522)</f>
        <v/>
      </c>
      <c r="X522" s="10">
        <f>IF(OR($A522="",$I522=""),"",SUMIFS($M$2:$M$4922,$I$2:$I$4922,$I522,$A$2:$A$4922,$A522))</f>
        <v/>
      </c>
      <c r="Y522" s="10">
        <f>IFERROR(VLOOKUP($I522,'02_Cad_Maquinas'!$B$2:$H$200,7,FALSE()),"")</f>
        <v/>
      </c>
      <c r="Z522" s="10">
        <f>IF(OR($X522="",$Y522=""),"",$Y522-$X522)</f>
        <v/>
      </c>
      <c r="AA522" s="11">
        <f>IF(OR($X522="",$Y522=""),"",$X522/$Y522)</f>
        <v/>
      </c>
      <c r="AB522" s="10" t="inlineStr">
        <is>
          <t>10163.10147|PU</t>
        </is>
      </c>
      <c r="AC522" s="10">
        <f>IF($B522="","","|"&amp;SUBSTITUTE(TRIM(SUBSTITUTE(SUBSTITUTE(SUBSTITUTE(SUBSTITUTE(SUBSTITUTE(SUBSTITUTE(SUBSTITUTE(SUBSTITUTE(SUBSTITUTE(SUBSTITUTE(SUBSTITUTE(SUBSTITUTE(SUBSTITUTE(SUBSTITUTE(TRIM($B522&amp;""),CHAR(10)," "),CHAR(13)," "),"."," "),";"," "),","," "),"/"," "),"+"," "),"-"," "),"  "," "),"  "," "),"  "," "),"  "," "),"  "," "),"  "," "))," ","|")&amp;"|")</f>
        <v/>
      </c>
      <c r="AD522" s="10">
        <f>TRIM($I522&amp;"")</f>
        <v/>
      </c>
    </row>
    <row r="523" ht="36" customHeight="1">
      <c r="A523" s="9" t="n">
        <v>46199</v>
      </c>
      <c r="B523" s="10" t="n">
        <v>10163.10147</v>
      </c>
      <c r="C523" s="10" t="inlineStr">
        <is>
          <t>33751 MULTIMOVEIS ESPORTAÇÃO</t>
        </is>
      </c>
      <c r="D523" s="10" t="inlineStr">
        <is>
          <t>PU</t>
        </is>
      </c>
      <c r="E523" s="10" t="n">
        <v>30034007</v>
      </c>
      <c r="F523" s="10" t="inlineStr">
        <is>
          <t>TAMPO VITREO 1365X905X25 MDF-MESA VIENA</t>
        </is>
      </c>
      <c r="G523" s="10" t="inlineStr">
        <is>
          <t>PU</t>
        </is>
      </c>
      <c r="H523" s="10" t="inlineStr">
        <is>
          <t>PU</t>
        </is>
      </c>
      <c r="I523" s="9" t="inlineStr">
        <is>
          <t>PU</t>
        </is>
      </c>
      <c r="J523" s="9" t="n">
        <v>5</v>
      </c>
      <c r="K523" s="10">
        <f>IF($E523="","",IFERROR(INDEX('01_Cad_Pecas'!$H$2:$H$5000,MATCH($E523,'01_Cad_Pecas'!$D$2:$D$5000,0)),IFERROR(INDEX('01_Cad_Pecas'!$H$2:$H$5000,MATCH(VALUE($E523),'01_Cad_Pecas'!$D$2:$D$5000,0)),"")))</f>
        <v/>
      </c>
      <c r="L523" s="10">
        <f>IF($E523="","",IFERROR(INDEX('01_Cad_Pecas'!$I$2:$I$5000,MATCH($E523,'01_Cad_Pecas'!$D$2:$D$5000,0)),IFERROR(INDEX('01_Cad_Pecas'!$I$2:$I$5000,MATCH(VALUE($E523),'01_Cad_Pecas'!$D$2:$D$5000,0)),"")))</f>
        <v/>
      </c>
      <c r="M523" s="10">
        <f>IF(OR($J523="",$L523=""),"",IF($K523="",0,$K523)+$J523*$L523)</f>
        <v/>
      </c>
      <c r="N523" s="10" t="n">
        <v>46198</v>
      </c>
      <c r="O523" s="9" t="n">
        <v>5</v>
      </c>
      <c r="P523" s="10" t="n"/>
      <c r="Q523" s="10" t="n"/>
      <c r="R523" s="10">
        <f>IF(AND($P523&lt;&gt;"",$Q523&lt;&gt;""),($Q523-$P523)*1440,IF(AND($O523&lt;&gt;"",$L523&lt;&gt;""),IF($K523="",0,$K523)+$O523*$L523,""))</f>
        <v/>
      </c>
      <c r="S523" s="10" t="n"/>
      <c r="T523" s="10">
        <f>IF(OR($J523="",$O523=""),"",$O523/$J523)</f>
        <v/>
      </c>
      <c r="U523" s="10" t="n"/>
      <c r="V523" s="10">
        <f>IF($A523="","",IF(AND($A523&lt;&gt;"",NOT(OR($U523="Concluído",$U523="Concluido")),TODAY()&gt;$A523),"SIM","NÃO"))</f>
        <v/>
      </c>
      <c r="W523" s="10">
        <f>IF(OR($A523="",$I523="",$M523=""),"",SUMIFS($M$2:M523,$I$2:I523,$I523,$A$2:A523,$A523)-$M523)</f>
        <v/>
      </c>
      <c r="X523" s="10">
        <f>IF(OR($A523="",$I523=""),"",SUMIFS($M$2:$M$4922,$I$2:$I$4922,$I523,$A$2:$A$4922,$A523))</f>
        <v/>
      </c>
      <c r="Y523" s="10">
        <f>IFERROR(VLOOKUP($I523,'02_Cad_Maquinas'!$B$2:$H$200,7,FALSE()),"")</f>
        <v/>
      </c>
      <c r="Z523" s="10">
        <f>IF(OR($X523="",$Y523=""),"",$Y523-$X523)</f>
        <v/>
      </c>
      <c r="AA523" s="11">
        <f>IF(OR($X523="",$Y523=""),"",$X523/$Y523)</f>
        <v/>
      </c>
      <c r="AB523" s="10" t="inlineStr">
        <is>
          <t>10163.10147|PU</t>
        </is>
      </c>
      <c r="AC523" s="10">
        <f>IF($B523="","","|"&amp;SUBSTITUTE(TRIM(SUBSTITUTE(SUBSTITUTE(SUBSTITUTE(SUBSTITUTE(SUBSTITUTE(SUBSTITUTE(SUBSTITUTE(SUBSTITUTE(SUBSTITUTE(SUBSTITUTE(SUBSTITUTE(SUBSTITUTE(SUBSTITUTE(SUBSTITUTE(TRIM($B523&amp;""),CHAR(10)," "),CHAR(13)," "),"."," "),";"," "),","," "),"/"," "),"+"," "),"-"," "),"  "," "),"  "," "),"  "," "),"  "," "),"  "," "),"  "," "))," ","|")&amp;"|")</f>
        <v/>
      </c>
      <c r="AD523" s="10">
        <f>TRIM($I523&amp;"")</f>
        <v/>
      </c>
    </row>
    <row r="524" ht="24" customHeight="1">
      <c r="A524" s="9" t="n">
        <v>46202</v>
      </c>
      <c r="B524" s="10" t="n">
        <v>10179</v>
      </c>
      <c r="C524" s="10" t="n"/>
      <c r="D524" s="10" t="inlineStr">
        <is>
          <t>PU</t>
        </is>
      </c>
      <c r="E524" s="10" t="n">
        <v>30080009</v>
      </c>
      <c r="F524" s="10" t="inlineStr">
        <is>
          <t>(4) MOLDURA 1360X680X12 MDF - MESA AMST. 1,36X1,36</t>
        </is>
      </c>
      <c r="G524" s="10" t="inlineStr">
        <is>
          <t>PU</t>
        </is>
      </c>
      <c r="H524" s="10" t="inlineStr">
        <is>
          <t>PU</t>
        </is>
      </c>
      <c r="I524" s="10" t="inlineStr">
        <is>
          <t>PU</t>
        </is>
      </c>
      <c r="J524" s="9" t="n">
        <v>2</v>
      </c>
      <c r="K524" s="10">
        <f>IF($E524="","",IFERROR(INDEX('01_Cad_Pecas'!$H$2:$H$5000,MATCH($E524,'01_Cad_Pecas'!$D$2:$D$5000,0)),IFERROR(INDEX('01_Cad_Pecas'!$H$2:$H$5000,MATCH(VALUE($E524),'01_Cad_Pecas'!$D$2:$D$5000,0)),"")))</f>
        <v/>
      </c>
      <c r="L524" s="10">
        <f>IF($E524="","",IFERROR(INDEX('01_Cad_Pecas'!$I$2:$I$5000,MATCH($E524,'01_Cad_Pecas'!$D$2:$D$5000,0)),IFERROR(INDEX('01_Cad_Pecas'!$I$2:$I$5000,MATCH(VALUE($E524),'01_Cad_Pecas'!$D$2:$D$5000,0)),"")))</f>
        <v/>
      </c>
      <c r="M524" s="10">
        <f>IF(OR($J524="",$L524=""),"",IF($K524="",0,$K524)+$J524*$L524)</f>
        <v/>
      </c>
      <c r="N524" s="10" t="n">
        <v>46199</v>
      </c>
      <c r="O524" s="9" t="n">
        <v>2</v>
      </c>
      <c r="P524" s="10" t="n"/>
      <c r="Q524" s="10" t="n"/>
      <c r="R524" s="10">
        <f>IF(AND($P524&lt;&gt;"",$Q524&lt;&gt;""),($Q524-$P524)*1440,IF(AND($O524&lt;&gt;"",$L524&lt;&gt;""),IF($K524="",0,$K524)+$O524*$L524,""))</f>
        <v/>
      </c>
      <c r="S524" s="10" t="n"/>
      <c r="T524" s="10">
        <f>IF(OR($J524="",$O524=""),"",$O524/$J524)</f>
        <v/>
      </c>
      <c r="U524" s="10" t="n"/>
      <c r="V524" s="10">
        <f>IF($A524="","",IF(AND($A524&lt;&gt;"",NOT(OR($U524="Concluído",$U524="Concluido")),TODAY()&gt;$A524),"SIM","NÃO"))</f>
        <v/>
      </c>
      <c r="W524" s="10">
        <f>IF(OR($A524="",$I524="",$M524=""),"",SUMIFS($M$2:M524,$I$2:I524,$I524,$A$2:A524,$A524)-$M524)</f>
        <v/>
      </c>
      <c r="X524" s="10">
        <f>IF(OR($A524="",$I524=""),"",SUMIFS($M$2:$M$4922,$I$2:$I$4922,$I524,$A$2:$A$4922,$A524))</f>
        <v/>
      </c>
      <c r="Y524" s="10">
        <f>IFERROR(VLOOKUP($I524,'02_Cad_Maquinas'!$B$2:$H$200,7,FALSE()),"")</f>
        <v/>
      </c>
      <c r="Z524" s="10">
        <f>IF(OR($X524="",$Y524=""),"",$Y524-$X524)</f>
        <v/>
      </c>
      <c r="AA524" s="11">
        <f>IF(OR($X524="",$Y524=""),"",$X524/$Y524)</f>
        <v/>
      </c>
      <c r="AB524" s="10" t="n"/>
      <c r="AC524" s="10">
        <f>IF($B524="","","|"&amp;SUBSTITUTE(TRIM(SUBSTITUTE(SUBSTITUTE(SUBSTITUTE(SUBSTITUTE(SUBSTITUTE(SUBSTITUTE(SUBSTITUTE(SUBSTITUTE(SUBSTITUTE(SUBSTITUTE(SUBSTITUTE(SUBSTITUTE(SUBSTITUTE(SUBSTITUTE(TRIM($B524&amp;""),CHAR(10)," "),CHAR(13)," "),"."," "),";"," "),","," "),"/"," "),"+"," "),"-"," "),"  "," "),"  "," "),"  "," "),"  "," "),"  "," "),"  "," "))," ","|")&amp;"|")</f>
        <v/>
      </c>
      <c r="AD524" s="10">
        <f>TRIM($I524&amp;"")</f>
        <v/>
      </c>
    </row>
    <row r="525" ht="24" customHeight="1">
      <c r="A525" s="9" t="n">
        <v>46202</v>
      </c>
      <c r="B525" s="10" t="n">
        <v>10179</v>
      </c>
      <c r="C525" s="10" t="n"/>
      <c r="D525" s="10" t="inlineStr">
        <is>
          <t>PU</t>
        </is>
      </c>
      <c r="E525" s="10" t="n">
        <v>30080009</v>
      </c>
      <c r="F525" s="10" t="inlineStr">
        <is>
          <t>(4) MOLDURA 1360X680X12 MDF - MESA AMST. 1,36X1,36</t>
        </is>
      </c>
      <c r="G525" s="10" t="inlineStr">
        <is>
          <t>PU</t>
        </is>
      </c>
      <c r="H525" s="10" t="inlineStr">
        <is>
          <t>PU</t>
        </is>
      </c>
      <c r="I525" s="10" t="inlineStr">
        <is>
          <t>PU</t>
        </is>
      </c>
      <c r="J525" s="9" t="n">
        <v>2</v>
      </c>
      <c r="K525" s="10">
        <f>IF($E525="","",IFERROR(INDEX('01_Cad_Pecas'!$H$2:$H$5000,MATCH($E525,'01_Cad_Pecas'!$D$2:$D$5000,0)),IFERROR(INDEX('01_Cad_Pecas'!$H$2:$H$5000,MATCH(VALUE($E525),'01_Cad_Pecas'!$D$2:$D$5000,0)),"")))</f>
        <v/>
      </c>
      <c r="L525" s="10">
        <f>IF($E525="","",IFERROR(INDEX('01_Cad_Pecas'!$I$2:$I$5000,MATCH($E525,'01_Cad_Pecas'!$D$2:$D$5000,0)),IFERROR(INDEX('01_Cad_Pecas'!$I$2:$I$5000,MATCH(VALUE($E525),'01_Cad_Pecas'!$D$2:$D$5000,0)),"")))</f>
        <v/>
      </c>
      <c r="M525" s="10">
        <f>IF(OR($J525="",$L525=""),"",IF($K525="",0,$K525)+$J525*$L525)</f>
        <v/>
      </c>
      <c r="N525" s="10" t="n">
        <v>46199</v>
      </c>
      <c r="O525" s="9" t="n">
        <v>2</v>
      </c>
      <c r="P525" s="10" t="n"/>
      <c r="Q525" s="10" t="n"/>
      <c r="R525" s="10">
        <f>IF(AND($P525&lt;&gt;"",$Q525&lt;&gt;""),($Q525-$P525)*1440,IF(AND($O525&lt;&gt;"",$L525&lt;&gt;""),IF($K525="",0,$K525)+$O525*$L525,""))</f>
        <v/>
      </c>
      <c r="S525" s="10" t="n"/>
      <c r="T525" s="10">
        <f>IF(OR($J525="",$O525=""),"",$O525/$J525)</f>
        <v/>
      </c>
      <c r="U525" s="10" t="n"/>
      <c r="V525" s="10">
        <f>IF($A525="","",IF(AND($A525&lt;&gt;"",NOT(OR($U525="Concluído",$U525="Concluido")),TODAY()&gt;$A525),"SIM","NÃO"))</f>
        <v/>
      </c>
      <c r="W525" s="10">
        <f>IF(OR($A525="",$I525="",$M525=""),"",SUMIFS($M$2:M525,$I$2:I525,$I525,$A$2:A525,$A525)-$M525)</f>
        <v/>
      </c>
      <c r="X525" s="10">
        <f>IF(OR($A525="",$I525=""),"",SUMIFS($M$2:$M$4922,$I$2:$I$4922,$I525,$A$2:$A$4922,$A525))</f>
        <v/>
      </c>
      <c r="Y525" s="10">
        <f>IFERROR(VLOOKUP($I525,'02_Cad_Maquinas'!$B$2:$H$200,7,FALSE()),"")</f>
        <v/>
      </c>
      <c r="Z525" s="10">
        <f>IF(OR($X525="",$Y525=""),"",$Y525-$X525)</f>
        <v/>
      </c>
      <c r="AA525" s="11">
        <f>IF(OR($X525="",$Y525=""),"",$X525/$Y525)</f>
        <v/>
      </c>
      <c r="AB525" s="10" t="n"/>
      <c r="AC525" s="10">
        <f>IF($B525="","","|"&amp;SUBSTITUTE(TRIM(SUBSTITUTE(SUBSTITUTE(SUBSTITUTE(SUBSTITUTE(SUBSTITUTE(SUBSTITUTE(SUBSTITUTE(SUBSTITUTE(SUBSTITUTE(SUBSTITUTE(SUBSTITUTE(SUBSTITUTE(SUBSTITUTE(SUBSTITUTE(TRIM($B525&amp;""),CHAR(10)," "),CHAR(13)," "),"."," "),";"," "),","," "),"/"," "),"+"," "),"-"," "),"  "," "),"  "," "),"  "," "),"  "," "),"  "," "),"  "," "))," ","|")&amp;"|")</f>
        <v/>
      </c>
      <c r="AD525" s="10">
        <f>TRIM($I525&amp;"")</f>
        <v/>
      </c>
    </row>
    <row r="526" ht="24" customHeight="1">
      <c r="A526" s="9" t="n">
        <v>46202</v>
      </c>
      <c r="B526" s="10" t="n">
        <v>10179</v>
      </c>
      <c r="C526" s="10" t="n"/>
      <c r="D526" s="10" t="inlineStr">
        <is>
          <t>PU</t>
        </is>
      </c>
      <c r="E526" s="10" t="n">
        <v>30080009</v>
      </c>
      <c r="F526" s="10" t="inlineStr">
        <is>
          <t>(4) MOLDURA 1360X680X12 MDF - MESA AMST. 1,36X1,36</t>
        </is>
      </c>
      <c r="G526" s="10" t="inlineStr">
        <is>
          <t>PU</t>
        </is>
      </c>
      <c r="H526" s="10" t="inlineStr">
        <is>
          <t>PU</t>
        </is>
      </c>
      <c r="I526" s="10" t="inlineStr">
        <is>
          <t>PU</t>
        </is>
      </c>
      <c r="J526" s="9" t="n">
        <v>2</v>
      </c>
      <c r="K526" s="10">
        <f>IF($E526="","",IFERROR(INDEX('01_Cad_Pecas'!$H$2:$H$5000,MATCH($E526,'01_Cad_Pecas'!$D$2:$D$5000,0)),IFERROR(INDEX('01_Cad_Pecas'!$H$2:$H$5000,MATCH(VALUE($E526),'01_Cad_Pecas'!$D$2:$D$5000,0)),"")))</f>
        <v/>
      </c>
      <c r="L526" s="10">
        <f>IF($E526="","",IFERROR(INDEX('01_Cad_Pecas'!$I$2:$I$5000,MATCH($E526,'01_Cad_Pecas'!$D$2:$D$5000,0)),IFERROR(INDEX('01_Cad_Pecas'!$I$2:$I$5000,MATCH(VALUE($E526),'01_Cad_Pecas'!$D$2:$D$5000,0)),"")))</f>
        <v/>
      </c>
      <c r="M526" s="10">
        <f>IF(OR($J526="",$L526=""),"",IF($K526="",0,$K526)+$J526*$L526)</f>
        <v/>
      </c>
      <c r="N526" s="10" t="n">
        <v>46199</v>
      </c>
      <c r="O526" s="9" t="n">
        <v>2</v>
      </c>
      <c r="P526" s="10" t="n"/>
      <c r="Q526" s="10" t="n"/>
      <c r="R526" s="10">
        <f>IF(AND($P526&lt;&gt;"",$Q526&lt;&gt;""),($Q526-$P526)*1440,IF(AND($O526&lt;&gt;"",$L526&lt;&gt;""),IF($K526="",0,$K526)+$O526*$L526,""))</f>
        <v/>
      </c>
      <c r="S526" s="10" t="n"/>
      <c r="T526" s="10">
        <f>IF(OR($J526="",$O526=""),"",$O526/$J526)</f>
        <v/>
      </c>
      <c r="U526" s="10" t="n"/>
      <c r="V526" s="10">
        <f>IF($A526="","",IF(AND($A526&lt;&gt;"",NOT(OR($U526="Concluído",$U526="Concluido")),TODAY()&gt;$A526),"SIM","NÃO"))</f>
        <v/>
      </c>
      <c r="W526" s="10">
        <f>IF(OR($A526="",$I526="",$M526=""),"",SUMIFS($M$2:M526,$I$2:I526,$I526,$A$2:A526,$A526)-$M526)</f>
        <v/>
      </c>
      <c r="X526" s="10">
        <f>IF(OR($A526="",$I526=""),"",SUMIFS($M$2:$M$4922,$I$2:$I$4922,$I526,$A$2:$A$4922,$A526))</f>
        <v/>
      </c>
      <c r="Y526" s="10">
        <f>IFERROR(VLOOKUP($I526,'02_Cad_Maquinas'!$B$2:$H$200,7,FALSE()),"")</f>
        <v/>
      </c>
      <c r="Z526" s="10">
        <f>IF(OR($X526="",$Y526=""),"",$Y526-$X526)</f>
        <v/>
      </c>
      <c r="AA526" s="11">
        <f>IF(OR($X526="",$Y526=""),"",$X526/$Y526)</f>
        <v/>
      </c>
      <c r="AB526" s="10" t="n"/>
      <c r="AC526" s="10">
        <f>IF($B526="","","|"&amp;SUBSTITUTE(TRIM(SUBSTITUTE(SUBSTITUTE(SUBSTITUTE(SUBSTITUTE(SUBSTITUTE(SUBSTITUTE(SUBSTITUTE(SUBSTITUTE(SUBSTITUTE(SUBSTITUTE(SUBSTITUTE(SUBSTITUTE(SUBSTITUTE(SUBSTITUTE(TRIM($B526&amp;""),CHAR(10)," "),CHAR(13)," "),"."," "),";"," "),","," "),"/"," "),"+"," "),"-"," "),"  "," "),"  "," "),"  "," "),"  "," "),"  "," "),"  "," "))," ","|")&amp;"|")</f>
        <v/>
      </c>
      <c r="AD526" s="10">
        <f>TRIM($I526&amp;"")</f>
        <v/>
      </c>
    </row>
    <row r="527" ht="24" customHeight="1">
      <c r="A527" s="9" t="n">
        <v>46202</v>
      </c>
      <c r="B527" s="10" t="n">
        <v>10179</v>
      </c>
      <c r="C527" s="10" t="n"/>
      <c r="D527" s="10" t="inlineStr">
        <is>
          <t>PU</t>
        </is>
      </c>
      <c r="E527" s="10" t="n">
        <v>30081507</v>
      </c>
      <c r="F527" s="10" t="inlineStr">
        <is>
          <t>(2)PRATO MENOR 582X582X12 MDF-MESA ANCARA /AMSTERD</t>
        </is>
      </c>
      <c r="G527" s="10" t="inlineStr">
        <is>
          <t>PU</t>
        </is>
      </c>
      <c r="H527" s="10" t="inlineStr">
        <is>
          <t>PU</t>
        </is>
      </c>
      <c r="I527" s="10" t="inlineStr">
        <is>
          <t>PU</t>
        </is>
      </c>
      <c r="J527" s="9" t="n">
        <v>1</v>
      </c>
      <c r="K527" s="10">
        <f>IF($E527="","",IFERROR(INDEX('01_Cad_Pecas'!$H$2:$H$5000,MATCH($E527,'01_Cad_Pecas'!$D$2:$D$5000,0)),IFERROR(INDEX('01_Cad_Pecas'!$H$2:$H$5000,MATCH(VALUE($E527),'01_Cad_Pecas'!$D$2:$D$5000,0)),"")))</f>
        <v/>
      </c>
      <c r="L527" s="10">
        <f>IF($E527="","",IFERROR(INDEX('01_Cad_Pecas'!$I$2:$I$5000,MATCH($E527,'01_Cad_Pecas'!$D$2:$D$5000,0)),IFERROR(INDEX('01_Cad_Pecas'!$I$2:$I$5000,MATCH(VALUE($E527),'01_Cad_Pecas'!$D$2:$D$5000,0)),"")))</f>
        <v/>
      </c>
      <c r="M527" s="10">
        <f>IF(OR($J527="",$L527=""),"",IF($K527="",0,$K527)+$J527*$L527)</f>
        <v/>
      </c>
      <c r="N527" s="10" t="n">
        <v>46199</v>
      </c>
      <c r="O527" s="9" t="n">
        <v>1</v>
      </c>
      <c r="P527" s="10" t="n"/>
      <c r="Q527" s="10" t="n"/>
      <c r="R527" s="10">
        <f>IF(AND($P527&lt;&gt;"",$Q527&lt;&gt;""),($Q527-$P527)*1440,IF(AND($O527&lt;&gt;"",$L527&lt;&gt;""),IF($K527="",0,$K527)+$O527*$L527,""))</f>
        <v/>
      </c>
      <c r="S527" s="10" t="n"/>
      <c r="T527" s="10">
        <f>IF(OR($J527="",$O527=""),"",$O527/$J527)</f>
        <v/>
      </c>
      <c r="U527" s="10" t="n"/>
      <c r="V527" s="10">
        <f>IF($A527="","",IF(AND($A527&lt;&gt;"",NOT(OR($U527="Concluído",$U527="Concluido")),TODAY()&gt;$A527),"SIM","NÃO"))</f>
        <v/>
      </c>
      <c r="W527" s="10">
        <f>IF(OR($A527="",$I527="",$M527=""),"",SUMIFS($M$2:M527,$I$2:I527,$I527,$A$2:A527,$A527)-$M527)</f>
        <v/>
      </c>
      <c r="X527" s="10">
        <f>IF(OR($A527="",$I527=""),"",SUMIFS($M$2:$M$4922,$I$2:$I$4922,$I527,$A$2:$A$4922,$A527))</f>
        <v/>
      </c>
      <c r="Y527" s="10">
        <f>IFERROR(VLOOKUP($I527,'02_Cad_Maquinas'!$B$2:$H$200,7,FALSE()),"")</f>
        <v/>
      </c>
      <c r="Z527" s="10">
        <f>IF(OR($X527="",$Y527=""),"",$Y527-$X527)</f>
        <v/>
      </c>
      <c r="AA527" s="11">
        <f>IF(OR($X527="",$Y527=""),"",$X527/$Y527)</f>
        <v/>
      </c>
      <c r="AB527" s="10" t="n"/>
      <c r="AC527" s="10">
        <f>IF($B527="","","|"&amp;SUBSTITUTE(TRIM(SUBSTITUTE(SUBSTITUTE(SUBSTITUTE(SUBSTITUTE(SUBSTITUTE(SUBSTITUTE(SUBSTITUTE(SUBSTITUTE(SUBSTITUTE(SUBSTITUTE(SUBSTITUTE(SUBSTITUTE(SUBSTITUTE(SUBSTITUTE(TRIM($B527&amp;""),CHAR(10)," "),CHAR(13)," "),"."," "),";"," "),","," "),"/"," "),"+"," "),"-"," "),"  "," "),"  "," "),"  "," "),"  "," "),"  "," "),"  "," "))," ","|")&amp;"|")</f>
        <v/>
      </c>
      <c r="AD527" s="10">
        <f>TRIM($I527&amp;"")</f>
        <v/>
      </c>
    </row>
    <row r="528" ht="24" customHeight="1">
      <c r="A528" s="9" t="n">
        <v>46202</v>
      </c>
      <c r="B528" s="10" t="n">
        <v>10179</v>
      </c>
      <c r="C528" s="10" t="n"/>
      <c r="D528" s="10" t="inlineStr">
        <is>
          <t>PU</t>
        </is>
      </c>
      <c r="E528" s="10" t="n">
        <v>30081507</v>
      </c>
      <c r="F528" s="10" t="inlineStr">
        <is>
          <t>(2)PRATO MENOR 582X582X12 MDF-MESA ANCARA /AMSTERD</t>
        </is>
      </c>
      <c r="G528" s="10" t="inlineStr">
        <is>
          <t>PU</t>
        </is>
      </c>
      <c r="H528" s="10" t="inlineStr">
        <is>
          <t>PU</t>
        </is>
      </c>
      <c r="I528" s="10" t="inlineStr">
        <is>
          <t>PU</t>
        </is>
      </c>
      <c r="J528" s="9" t="n">
        <v>1</v>
      </c>
      <c r="K528" s="10">
        <f>IF($E528="","",IFERROR(INDEX('01_Cad_Pecas'!$H$2:$H$5000,MATCH($E528,'01_Cad_Pecas'!$D$2:$D$5000,0)),IFERROR(INDEX('01_Cad_Pecas'!$H$2:$H$5000,MATCH(VALUE($E528),'01_Cad_Pecas'!$D$2:$D$5000,0)),"")))</f>
        <v/>
      </c>
      <c r="L528" s="10">
        <f>IF($E528="","",IFERROR(INDEX('01_Cad_Pecas'!$I$2:$I$5000,MATCH($E528,'01_Cad_Pecas'!$D$2:$D$5000,0)),IFERROR(INDEX('01_Cad_Pecas'!$I$2:$I$5000,MATCH(VALUE($E528),'01_Cad_Pecas'!$D$2:$D$5000,0)),"")))</f>
        <v/>
      </c>
      <c r="M528" s="10">
        <f>IF(OR($J528="",$L528=""),"",IF($K528="",0,$K528)+$J528*$L528)</f>
        <v/>
      </c>
      <c r="N528" s="10" t="n">
        <v>46199</v>
      </c>
      <c r="O528" s="9" t="n">
        <v>1</v>
      </c>
      <c r="P528" s="10" t="n"/>
      <c r="Q528" s="10" t="n"/>
      <c r="R528" s="10">
        <f>IF(AND($P528&lt;&gt;"",$Q528&lt;&gt;""),($Q528-$P528)*1440,IF(AND($O528&lt;&gt;"",$L528&lt;&gt;""),IF($K528="",0,$K528)+$O528*$L528,""))</f>
        <v/>
      </c>
      <c r="S528" s="10" t="n"/>
      <c r="T528" s="10">
        <f>IF(OR($J528="",$O528=""),"",$O528/$J528)</f>
        <v/>
      </c>
      <c r="U528" s="10" t="n"/>
      <c r="V528" s="10">
        <f>IF($A528="","",IF(AND($A528&lt;&gt;"",NOT(OR($U528="Concluído",$U528="Concluido")),TODAY()&gt;$A528),"SIM","NÃO"))</f>
        <v/>
      </c>
      <c r="W528" s="10">
        <f>IF(OR($A528="",$I528="",$M528=""),"",SUMIFS($M$2:M528,$I$2:I528,$I528,$A$2:A528,$A528)-$M528)</f>
        <v/>
      </c>
      <c r="X528" s="10">
        <f>IF(OR($A528="",$I528=""),"",SUMIFS($M$2:$M$4922,$I$2:$I$4922,$I528,$A$2:$A$4922,$A528))</f>
        <v/>
      </c>
      <c r="Y528" s="10">
        <f>IFERROR(VLOOKUP($I528,'02_Cad_Maquinas'!$B$2:$H$200,7,FALSE()),"")</f>
        <v/>
      </c>
      <c r="Z528" s="10">
        <f>IF(OR($X528="",$Y528=""),"",$Y528-$X528)</f>
        <v/>
      </c>
      <c r="AA528" s="11">
        <f>IF(OR($X528="",$Y528=""),"",$X528/$Y528)</f>
        <v/>
      </c>
      <c r="AB528" s="10" t="n"/>
      <c r="AC528" s="10">
        <f>IF($B528="","","|"&amp;SUBSTITUTE(TRIM(SUBSTITUTE(SUBSTITUTE(SUBSTITUTE(SUBSTITUTE(SUBSTITUTE(SUBSTITUTE(SUBSTITUTE(SUBSTITUTE(SUBSTITUTE(SUBSTITUTE(SUBSTITUTE(SUBSTITUTE(SUBSTITUTE(SUBSTITUTE(TRIM($B528&amp;""),CHAR(10)," "),CHAR(13)," "),"."," "),";"," "),","," "),"/"," "),"+"," "),"-"," "),"  "," "),"  "," "),"  "," "),"  "," "),"  "," "),"  "," "))," ","|")&amp;"|")</f>
        <v/>
      </c>
      <c r="AD528" s="10">
        <f>TRIM($I528&amp;"")</f>
        <v/>
      </c>
    </row>
    <row r="529" ht="24" customHeight="1">
      <c r="A529" s="9" t="n">
        <v>46202</v>
      </c>
      <c r="B529" s="10" t="n">
        <v>10179</v>
      </c>
      <c r="C529" s="10" t="n"/>
      <c r="D529" s="10" t="inlineStr">
        <is>
          <t>PU</t>
        </is>
      </c>
      <c r="E529" s="10" t="n">
        <v>30081507</v>
      </c>
      <c r="F529" s="10" t="inlineStr">
        <is>
          <t>(2)PRATO MENOR 582X582X12 MDF-MESA ANCARA /AMSTERD</t>
        </is>
      </c>
      <c r="G529" s="10" t="inlineStr">
        <is>
          <t>PU</t>
        </is>
      </c>
      <c r="H529" s="10" t="inlineStr">
        <is>
          <t>PU</t>
        </is>
      </c>
      <c r="I529" s="10" t="inlineStr">
        <is>
          <t>PU</t>
        </is>
      </c>
      <c r="J529" s="9" t="n">
        <v>1</v>
      </c>
      <c r="K529" s="10">
        <f>IF($E529="","",IFERROR(INDEX('01_Cad_Pecas'!$H$2:$H$5000,MATCH($E529,'01_Cad_Pecas'!$D$2:$D$5000,0)),IFERROR(INDEX('01_Cad_Pecas'!$H$2:$H$5000,MATCH(VALUE($E529),'01_Cad_Pecas'!$D$2:$D$5000,0)),"")))</f>
        <v/>
      </c>
      <c r="L529" s="10">
        <f>IF($E529="","",IFERROR(INDEX('01_Cad_Pecas'!$I$2:$I$5000,MATCH($E529,'01_Cad_Pecas'!$D$2:$D$5000,0)),IFERROR(INDEX('01_Cad_Pecas'!$I$2:$I$5000,MATCH(VALUE($E529),'01_Cad_Pecas'!$D$2:$D$5000,0)),"")))</f>
        <v/>
      </c>
      <c r="M529" s="10">
        <f>IF(OR($J529="",$L529=""),"",IF($K529="",0,$K529)+$J529*$L529)</f>
        <v/>
      </c>
      <c r="N529" s="10" t="n">
        <v>46199</v>
      </c>
      <c r="O529" s="9" t="n">
        <v>1</v>
      </c>
      <c r="P529" s="10" t="n"/>
      <c r="Q529" s="10" t="n"/>
      <c r="R529" s="10">
        <f>IF(AND($P529&lt;&gt;"",$Q529&lt;&gt;""),($Q529-$P529)*1440,IF(AND($O529&lt;&gt;"",$L529&lt;&gt;""),IF($K529="",0,$K529)+$O529*$L529,""))</f>
        <v/>
      </c>
      <c r="S529" s="10" t="n"/>
      <c r="T529" s="10">
        <f>IF(OR($J529="",$O529=""),"",$O529/$J529)</f>
        <v/>
      </c>
      <c r="U529" s="10" t="n"/>
      <c r="V529" s="10">
        <f>IF($A529="","",IF(AND($A529&lt;&gt;"",NOT(OR($U529="Concluído",$U529="Concluido")),TODAY()&gt;$A529),"SIM","NÃO"))</f>
        <v/>
      </c>
      <c r="W529" s="10">
        <f>IF(OR($A529="",$I529="",$M529=""),"",SUMIFS($M$2:M529,$I$2:I529,$I529,$A$2:A529,$A529)-$M529)</f>
        <v/>
      </c>
      <c r="X529" s="10">
        <f>IF(OR($A529="",$I529=""),"",SUMIFS($M$2:$M$4922,$I$2:$I$4922,$I529,$A$2:$A$4922,$A529))</f>
        <v/>
      </c>
      <c r="Y529" s="10">
        <f>IFERROR(VLOOKUP($I529,'02_Cad_Maquinas'!$B$2:$H$200,7,FALSE()),"")</f>
        <v/>
      </c>
      <c r="Z529" s="10">
        <f>IF(OR($X529="",$Y529=""),"",$Y529-$X529)</f>
        <v/>
      </c>
      <c r="AA529" s="11">
        <f>IF(OR($X529="",$Y529=""),"",$X529/$Y529)</f>
        <v/>
      </c>
      <c r="AB529" s="10" t="n"/>
      <c r="AC529" s="10">
        <f>IF($B529="","","|"&amp;SUBSTITUTE(TRIM(SUBSTITUTE(SUBSTITUTE(SUBSTITUTE(SUBSTITUTE(SUBSTITUTE(SUBSTITUTE(SUBSTITUTE(SUBSTITUTE(SUBSTITUTE(SUBSTITUTE(SUBSTITUTE(SUBSTITUTE(SUBSTITUTE(SUBSTITUTE(TRIM($B529&amp;""),CHAR(10)," "),CHAR(13)," "),"."," "),";"," "),","," "),"/"," "),"+"," "),"-"," "),"  "," "),"  "," "),"  "," "),"  "," "),"  "," "),"  "," "))," ","|")&amp;"|")</f>
        <v/>
      </c>
      <c r="AD529" s="10">
        <f>TRIM($I529&amp;"")</f>
        <v/>
      </c>
    </row>
    <row r="530" ht="24" customHeight="1">
      <c r="A530" s="9" t="n">
        <v>46202</v>
      </c>
      <c r="B530" s="10" t="n">
        <v>10179</v>
      </c>
      <c r="C530" s="10" t="n"/>
      <c r="D530" s="10" t="inlineStr">
        <is>
          <t>PU</t>
        </is>
      </c>
      <c r="E530" s="10" t="n">
        <v>30081508</v>
      </c>
      <c r="F530" s="10" t="inlineStr">
        <is>
          <t>(3) PRATO MAIOR 664X664X12 MDF-MESA ANCARA/AMSTERD</t>
        </is>
      </c>
      <c r="G530" s="10" t="inlineStr">
        <is>
          <t>PU</t>
        </is>
      </c>
      <c r="H530" s="10" t="inlineStr">
        <is>
          <t>PU</t>
        </is>
      </c>
      <c r="I530" s="10" t="inlineStr">
        <is>
          <t>PU</t>
        </is>
      </c>
      <c r="J530" s="9" t="n">
        <v>1</v>
      </c>
      <c r="K530" s="10">
        <f>IF($E530="","",IFERROR(INDEX('01_Cad_Pecas'!$H$2:$H$5000,MATCH($E530,'01_Cad_Pecas'!$D$2:$D$5000,0)),IFERROR(INDEX('01_Cad_Pecas'!$H$2:$H$5000,MATCH(VALUE($E530),'01_Cad_Pecas'!$D$2:$D$5000,0)),"")))</f>
        <v/>
      </c>
      <c r="L530" s="10">
        <f>IF($E530="","",IFERROR(INDEX('01_Cad_Pecas'!$I$2:$I$5000,MATCH($E530,'01_Cad_Pecas'!$D$2:$D$5000,0)),IFERROR(INDEX('01_Cad_Pecas'!$I$2:$I$5000,MATCH(VALUE($E530),'01_Cad_Pecas'!$D$2:$D$5000,0)),"")))</f>
        <v/>
      </c>
      <c r="M530" s="10">
        <f>IF(OR($J530="",$L530=""),"",IF($K530="",0,$K530)+$J530*$L530)</f>
        <v/>
      </c>
      <c r="N530" s="10" t="n">
        <v>46199</v>
      </c>
      <c r="O530" s="9" t="n">
        <v>1</v>
      </c>
      <c r="P530" s="10" t="n"/>
      <c r="Q530" s="10" t="n"/>
      <c r="R530" s="10">
        <f>IF(AND($P530&lt;&gt;"",$Q530&lt;&gt;""),($Q530-$P530)*1440,IF(AND($O530&lt;&gt;"",$L530&lt;&gt;""),IF($K530="",0,$K530)+$O530*$L530,""))</f>
        <v/>
      </c>
      <c r="S530" s="10" t="n"/>
      <c r="T530" s="10">
        <f>IF(OR($J530="",$O530=""),"",$O530/$J530)</f>
        <v/>
      </c>
      <c r="U530" s="10" t="n"/>
      <c r="V530" s="10">
        <f>IF($A530="","",IF(AND($A530&lt;&gt;"",NOT(OR($U530="Concluído",$U530="Concluido")),TODAY()&gt;$A530),"SIM","NÃO"))</f>
        <v/>
      </c>
      <c r="W530" s="10">
        <f>IF(OR($A530="",$I530="",$M530=""),"",SUMIFS($M$2:M530,$I$2:I530,$I530,$A$2:A530,$A530)-$M530)</f>
        <v/>
      </c>
      <c r="X530" s="10">
        <f>IF(OR($A530="",$I530=""),"",SUMIFS($M$2:$M$4922,$I$2:$I$4922,$I530,$A$2:$A$4922,$A530))</f>
        <v/>
      </c>
      <c r="Y530" s="10">
        <f>IFERROR(VLOOKUP($I530,'02_Cad_Maquinas'!$B$2:$H$200,7,FALSE()),"")</f>
        <v/>
      </c>
      <c r="Z530" s="10">
        <f>IF(OR($X530="",$Y530=""),"",$Y530-$X530)</f>
        <v/>
      </c>
      <c r="AA530" s="11">
        <f>IF(OR($X530="",$Y530=""),"",$X530/$Y530)</f>
        <v/>
      </c>
      <c r="AB530" s="10" t="n"/>
      <c r="AC530" s="10">
        <f>IF($B530="","","|"&amp;SUBSTITUTE(TRIM(SUBSTITUTE(SUBSTITUTE(SUBSTITUTE(SUBSTITUTE(SUBSTITUTE(SUBSTITUTE(SUBSTITUTE(SUBSTITUTE(SUBSTITUTE(SUBSTITUTE(SUBSTITUTE(SUBSTITUTE(SUBSTITUTE(SUBSTITUTE(TRIM($B530&amp;""),CHAR(10)," "),CHAR(13)," "),"."," "),";"," "),","," "),"/"," "),"+"," "),"-"," "),"  "," "),"  "," "),"  "," "),"  "," "),"  "," "),"  "," "))," ","|")&amp;"|")</f>
        <v/>
      </c>
      <c r="AD530" s="10">
        <f>TRIM($I530&amp;"")</f>
        <v/>
      </c>
    </row>
    <row r="531" ht="24" customHeight="1">
      <c r="A531" s="9" t="n">
        <v>46202</v>
      </c>
      <c r="B531" s="10" t="n">
        <v>10179</v>
      </c>
      <c r="C531" s="10" t="n"/>
      <c r="D531" s="10" t="inlineStr">
        <is>
          <t>PU</t>
        </is>
      </c>
      <c r="E531" s="10" t="n">
        <v>30081508</v>
      </c>
      <c r="F531" s="10" t="inlineStr">
        <is>
          <t>(3) PRATO MAIOR 664X664X12 MDF-MESA ANCARA/AMSTERD</t>
        </is>
      </c>
      <c r="G531" s="10" t="inlineStr">
        <is>
          <t>PU</t>
        </is>
      </c>
      <c r="H531" s="10" t="inlineStr">
        <is>
          <t>PU</t>
        </is>
      </c>
      <c r="I531" s="10" t="inlineStr">
        <is>
          <t>PU</t>
        </is>
      </c>
      <c r="J531" s="9" t="n">
        <v>1</v>
      </c>
      <c r="K531" s="10">
        <f>IF($E531="","",IFERROR(INDEX('01_Cad_Pecas'!$H$2:$H$5000,MATCH($E531,'01_Cad_Pecas'!$D$2:$D$5000,0)),IFERROR(INDEX('01_Cad_Pecas'!$H$2:$H$5000,MATCH(VALUE($E531),'01_Cad_Pecas'!$D$2:$D$5000,0)),"")))</f>
        <v/>
      </c>
      <c r="L531" s="10">
        <f>IF($E531="","",IFERROR(INDEX('01_Cad_Pecas'!$I$2:$I$5000,MATCH($E531,'01_Cad_Pecas'!$D$2:$D$5000,0)),IFERROR(INDEX('01_Cad_Pecas'!$I$2:$I$5000,MATCH(VALUE($E531),'01_Cad_Pecas'!$D$2:$D$5000,0)),"")))</f>
        <v/>
      </c>
      <c r="M531" s="10">
        <f>IF(OR($J531="",$L531=""),"",IF($K531="",0,$K531)+$J531*$L531)</f>
        <v/>
      </c>
      <c r="N531" s="10" t="n">
        <v>46199</v>
      </c>
      <c r="O531" s="9" t="n">
        <v>1</v>
      </c>
      <c r="P531" s="10" t="n"/>
      <c r="Q531" s="10" t="n"/>
      <c r="R531" s="10">
        <f>IF(AND($P531&lt;&gt;"",$Q531&lt;&gt;""),($Q531-$P531)*1440,IF(AND($O531&lt;&gt;"",$L531&lt;&gt;""),IF($K531="",0,$K531)+$O531*$L531,""))</f>
        <v/>
      </c>
      <c r="S531" s="10" t="n"/>
      <c r="T531" s="10">
        <f>IF(OR($J531="",$O531=""),"",$O531/$J531)</f>
        <v/>
      </c>
      <c r="U531" s="10" t="n"/>
      <c r="V531" s="10">
        <f>IF($A531="","",IF(AND($A531&lt;&gt;"",NOT(OR($U531="Concluído",$U531="Concluido")),TODAY()&gt;$A531),"SIM","NÃO"))</f>
        <v/>
      </c>
      <c r="W531" s="10">
        <f>IF(OR($A531="",$I531="",$M531=""),"",SUMIFS($M$2:M531,$I$2:I531,$I531,$A$2:A531,$A531)-$M531)</f>
        <v/>
      </c>
      <c r="X531" s="10">
        <f>IF(OR($A531="",$I531=""),"",SUMIFS($M$2:$M$4922,$I$2:$I$4922,$I531,$A$2:$A$4922,$A531))</f>
        <v/>
      </c>
      <c r="Y531" s="10">
        <f>IFERROR(VLOOKUP($I531,'02_Cad_Maquinas'!$B$2:$H$200,7,FALSE()),"")</f>
        <v/>
      </c>
      <c r="Z531" s="10">
        <f>IF(OR($X531="",$Y531=""),"",$Y531-$X531)</f>
        <v/>
      </c>
      <c r="AA531" s="11">
        <f>IF(OR($X531="",$Y531=""),"",$X531/$Y531)</f>
        <v/>
      </c>
      <c r="AB531" s="10" t="n"/>
      <c r="AC531" s="10">
        <f>IF($B531="","","|"&amp;SUBSTITUTE(TRIM(SUBSTITUTE(SUBSTITUTE(SUBSTITUTE(SUBSTITUTE(SUBSTITUTE(SUBSTITUTE(SUBSTITUTE(SUBSTITUTE(SUBSTITUTE(SUBSTITUTE(SUBSTITUTE(SUBSTITUTE(SUBSTITUTE(SUBSTITUTE(TRIM($B531&amp;""),CHAR(10)," "),CHAR(13)," "),"."," "),";"," "),","," "),"/"," "),"+"," "),"-"," "),"  "," "),"  "," "),"  "," "),"  "," "),"  "," "),"  "," "))," ","|")&amp;"|")</f>
        <v/>
      </c>
      <c r="AD531" s="10">
        <f>TRIM($I531&amp;"")</f>
        <v/>
      </c>
    </row>
    <row r="532" ht="24" customHeight="1">
      <c r="A532" s="9" t="n">
        <v>46202</v>
      </c>
      <c r="B532" s="10" t="n">
        <v>10179</v>
      </c>
      <c r="C532" s="10" t="n"/>
      <c r="D532" s="10" t="inlineStr">
        <is>
          <t>PU</t>
        </is>
      </c>
      <c r="E532" s="10" t="n">
        <v>30081508</v>
      </c>
      <c r="F532" s="10" t="inlineStr">
        <is>
          <t>(3) PRATO MAIOR 664X664X12 MDF-MESA ANCARA/AMSTERD</t>
        </is>
      </c>
      <c r="G532" s="10" t="inlineStr">
        <is>
          <t>PU</t>
        </is>
      </c>
      <c r="H532" s="10" t="inlineStr">
        <is>
          <t>PU</t>
        </is>
      </c>
      <c r="I532" s="10" t="inlineStr">
        <is>
          <t>PU</t>
        </is>
      </c>
      <c r="J532" s="9" t="n">
        <v>1</v>
      </c>
      <c r="K532" s="10">
        <f>IF($E532="","",IFERROR(INDEX('01_Cad_Pecas'!$H$2:$H$5000,MATCH($E532,'01_Cad_Pecas'!$D$2:$D$5000,0)),IFERROR(INDEX('01_Cad_Pecas'!$H$2:$H$5000,MATCH(VALUE($E532),'01_Cad_Pecas'!$D$2:$D$5000,0)),"")))</f>
        <v/>
      </c>
      <c r="L532" s="10">
        <f>IF($E532="","",IFERROR(INDEX('01_Cad_Pecas'!$I$2:$I$5000,MATCH($E532,'01_Cad_Pecas'!$D$2:$D$5000,0)),IFERROR(INDEX('01_Cad_Pecas'!$I$2:$I$5000,MATCH(VALUE($E532),'01_Cad_Pecas'!$D$2:$D$5000,0)),"")))</f>
        <v/>
      </c>
      <c r="M532" s="10">
        <f>IF(OR($J532="",$L532=""),"",IF($K532="",0,$K532)+$J532*$L532)</f>
        <v/>
      </c>
      <c r="N532" s="10" t="n">
        <v>46199</v>
      </c>
      <c r="O532" s="9" t="n">
        <v>1</v>
      </c>
      <c r="P532" s="10" t="n"/>
      <c r="Q532" s="10" t="n"/>
      <c r="R532" s="10">
        <f>IF(AND($P532&lt;&gt;"",$Q532&lt;&gt;""),($Q532-$P532)*1440,IF(AND($O532&lt;&gt;"",$L532&lt;&gt;""),IF($K532="",0,$K532)+$O532*$L532,""))</f>
        <v/>
      </c>
      <c r="S532" s="10" t="n"/>
      <c r="T532" s="10">
        <f>IF(OR($J532="",$O532=""),"",$O532/$J532)</f>
        <v/>
      </c>
      <c r="U532" s="10" t="n"/>
      <c r="V532" s="10">
        <f>IF($A532="","",IF(AND($A532&lt;&gt;"",NOT(OR($U532="Concluído",$U532="Concluido")),TODAY()&gt;$A532),"SIM","NÃO"))</f>
        <v/>
      </c>
      <c r="W532" s="10">
        <f>IF(OR($A532="",$I532="",$M532=""),"",SUMIFS($M$2:M532,$I$2:I532,$I532,$A$2:A532,$A532)-$M532)</f>
        <v/>
      </c>
      <c r="X532" s="10">
        <f>IF(OR($A532="",$I532=""),"",SUMIFS($M$2:$M$4922,$I$2:$I$4922,$I532,$A$2:$A$4922,$A532))</f>
        <v/>
      </c>
      <c r="Y532" s="10">
        <f>IFERROR(VLOOKUP($I532,'02_Cad_Maquinas'!$B$2:$H$200,7,FALSE()),"")</f>
        <v/>
      </c>
      <c r="Z532" s="10">
        <f>IF(OR($X532="",$Y532=""),"",$Y532-$X532)</f>
        <v/>
      </c>
      <c r="AA532" s="11">
        <f>IF(OR($X532="",$Y532=""),"",$X532/$Y532)</f>
        <v/>
      </c>
      <c r="AB532" s="10" t="n"/>
      <c r="AC532" s="10">
        <f>IF($B532="","","|"&amp;SUBSTITUTE(TRIM(SUBSTITUTE(SUBSTITUTE(SUBSTITUTE(SUBSTITUTE(SUBSTITUTE(SUBSTITUTE(SUBSTITUTE(SUBSTITUTE(SUBSTITUTE(SUBSTITUTE(SUBSTITUTE(SUBSTITUTE(SUBSTITUTE(SUBSTITUTE(TRIM($B532&amp;""),CHAR(10)," "),CHAR(13)," "),"."," "),";"," "),","," "),"/"," "),"+"," "),"-"," "),"  "," "),"  "," "),"  "," "),"  "," "),"  "," "),"  "," "))," ","|")&amp;"|")</f>
        <v/>
      </c>
      <c r="AD532" s="10">
        <f>TRIM($I532&amp;"")</f>
        <v/>
      </c>
    </row>
    <row r="533" ht="24" customHeight="1">
      <c r="A533" s="9" t="n">
        <v>46202</v>
      </c>
      <c r="B533" s="10" t="n">
        <v>10179</v>
      </c>
      <c r="C533" s="10" t="n"/>
      <c r="D533" s="10" t="inlineStr">
        <is>
          <t>PU</t>
        </is>
      </c>
      <c r="E533" s="10" t="n">
        <v>30080008</v>
      </c>
      <c r="F533" s="10" t="inlineStr">
        <is>
          <t>(1-7) TAMPO 1360X680X15 MDF - MESA AMST. 1,36X1,36</t>
        </is>
      </c>
      <c r="G533" s="10" t="inlineStr">
        <is>
          <t>PU</t>
        </is>
      </c>
      <c r="H533" s="10" t="inlineStr">
        <is>
          <t>PU</t>
        </is>
      </c>
      <c r="I533" s="10" t="inlineStr">
        <is>
          <t>PU</t>
        </is>
      </c>
      <c r="J533" s="9" t="n">
        <v>2</v>
      </c>
      <c r="K533" s="10">
        <f>IF($E533="","",IFERROR(INDEX('01_Cad_Pecas'!$H$2:$H$5000,MATCH($E533,'01_Cad_Pecas'!$D$2:$D$5000,0)),IFERROR(INDEX('01_Cad_Pecas'!$H$2:$H$5000,MATCH(VALUE($E533),'01_Cad_Pecas'!$D$2:$D$5000,0)),"")))</f>
        <v/>
      </c>
      <c r="L533" s="10">
        <f>IF($E533="","",IFERROR(INDEX('01_Cad_Pecas'!$I$2:$I$5000,MATCH($E533,'01_Cad_Pecas'!$D$2:$D$5000,0)),IFERROR(INDEX('01_Cad_Pecas'!$I$2:$I$5000,MATCH(VALUE($E533),'01_Cad_Pecas'!$D$2:$D$5000,0)),"")))</f>
        <v/>
      </c>
      <c r="M533" s="10">
        <f>IF(OR($J533="",$L533=""),"",IF($K533="",0,$K533)+$J533*$L533)</f>
        <v/>
      </c>
      <c r="N533" s="10" t="n">
        <v>46199</v>
      </c>
      <c r="O533" s="9" t="n">
        <v>2</v>
      </c>
      <c r="P533" s="10" t="n"/>
      <c r="Q533" s="10" t="n"/>
      <c r="R533" s="10">
        <f>IF(AND($P533&lt;&gt;"",$Q533&lt;&gt;""),($Q533-$P533)*1440,IF(AND($O533&lt;&gt;"",$L533&lt;&gt;""),IF($K533="",0,$K533)+$O533*$L533,""))</f>
        <v/>
      </c>
      <c r="S533" s="10" t="n"/>
      <c r="T533" s="10">
        <f>IF(OR($J533="",$O533=""),"",$O533/$J533)</f>
        <v/>
      </c>
      <c r="U533" s="10" t="n"/>
      <c r="V533" s="10">
        <f>IF($A533="","",IF(AND($A533&lt;&gt;"",NOT(OR($U533="Concluído",$U533="Concluido")),TODAY()&gt;$A533),"SIM","NÃO"))</f>
        <v/>
      </c>
      <c r="W533" s="10">
        <f>IF(OR($A533="",$I533="",$M533=""),"",SUMIFS($M$2:M533,$I$2:I533,$I533,$A$2:A533,$A533)-$M533)</f>
        <v/>
      </c>
      <c r="X533" s="10">
        <f>IF(OR($A533="",$I533=""),"",SUMIFS($M$2:$M$4922,$I$2:$I$4922,$I533,$A$2:$A$4922,$A533))</f>
        <v/>
      </c>
      <c r="Y533" s="10">
        <f>IFERROR(VLOOKUP($I533,'02_Cad_Maquinas'!$B$2:$H$200,7,FALSE()),"")</f>
        <v/>
      </c>
      <c r="Z533" s="10">
        <f>IF(OR($X533="",$Y533=""),"",$Y533-$X533)</f>
        <v/>
      </c>
      <c r="AA533" s="11">
        <f>IF(OR($X533="",$Y533=""),"",$X533/$Y533)</f>
        <v/>
      </c>
      <c r="AB533" s="10" t="n"/>
      <c r="AC533" s="10">
        <f>IF($B533="","","|"&amp;SUBSTITUTE(TRIM(SUBSTITUTE(SUBSTITUTE(SUBSTITUTE(SUBSTITUTE(SUBSTITUTE(SUBSTITUTE(SUBSTITUTE(SUBSTITUTE(SUBSTITUTE(SUBSTITUTE(SUBSTITUTE(SUBSTITUTE(SUBSTITUTE(SUBSTITUTE(TRIM($B533&amp;""),CHAR(10)," "),CHAR(13)," "),"."," "),";"," "),","," "),"/"," "),"+"," "),"-"," "),"  "," "),"  "," "),"  "," "),"  "," "),"  "," "),"  "," "))," ","|")&amp;"|")</f>
        <v/>
      </c>
      <c r="AD533" s="10">
        <f>TRIM($I533&amp;"")</f>
        <v/>
      </c>
    </row>
    <row r="534" ht="24" customHeight="1">
      <c r="A534" s="9" t="n">
        <v>46202</v>
      </c>
      <c r="B534" s="10" t="n">
        <v>10179</v>
      </c>
      <c r="C534" s="10" t="n"/>
      <c r="D534" s="10" t="inlineStr">
        <is>
          <t>PU</t>
        </is>
      </c>
      <c r="E534" s="10" t="n">
        <v>30080008</v>
      </c>
      <c r="F534" s="10" t="inlineStr">
        <is>
          <t>(1-7) TAMPO 1360X680X15 MDF - MESA AMST. 1,36X1,36</t>
        </is>
      </c>
      <c r="G534" s="10" t="inlineStr">
        <is>
          <t>PU</t>
        </is>
      </c>
      <c r="H534" s="10" t="inlineStr">
        <is>
          <t>PU</t>
        </is>
      </c>
      <c r="I534" s="10" t="inlineStr">
        <is>
          <t>PU</t>
        </is>
      </c>
      <c r="J534" s="9" t="n">
        <v>2</v>
      </c>
      <c r="K534" s="10">
        <f>IF($E534="","",IFERROR(INDEX('01_Cad_Pecas'!$H$2:$H$5000,MATCH($E534,'01_Cad_Pecas'!$D$2:$D$5000,0)),IFERROR(INDEX('01_Cad_Pecas'!$H$2:$H$5000,MATCH(VALUE($E534),'01_Cad_Pecas'!$D$2:$D$5000,0)),"")))</f>
        <v/>
      </c>
      <c r="L534" s="10">
        <f>IF($E534="","",IFERROR(INDEX('01_Cad_Pecas'!$I$2:$I$5000,MATCH($E534,'01_Cad_Pecas'!$D$2:$D$5000,0)),IFERROR(INDEX('01_Cad_Pecas'!$I$2:$I$5000,MATCH(VALUE($E534),'01_Cad_Pecas'!$D$2:$D$5000,0)),"")))</f>
        <v/>
      </c>
      <c r="M534" s="10">
        <f>IF(OR($J534="",$L534=""),"",IF($K534="",0,$K534)+$J534*$L534)</f>
        <v/>
      </c>
      <c r="N534" s="10" t="n">
        <v>46199</v>
      </c>
      <c r="O534" s="9" t="n">
        <v>2</v>
      </c>
      <c r="P534" s="10" t="n"/>
      <c r="Q534" s="10" t="n"/>
      <c r="R534" s="10">
        <f>IF(AND($P534&lt;&gt;"",$Q534&lt;&gt;""),($Q534-$P534)*1440,IF(AND($O534&lt;&gt;"",$L534&lt;&gt;""),IF($K534="",0,$K534)+$O534*$L534,""))</f>
        <v/>
      </c>
      <c r="S534" s="10" t="n"/>
      <c r="T534" s="10">
        <f>IF(OR($J534="",$O534=""),"",$O534/$J534)</f>
        <v/>
      </c>
      <c r="U534" s="10" t="n"/>
      <c r="V534" s="10">
        <f>IF($A534="","",IF(AND($A534&lt;&gt;"",NOT(OR($U534="Concluído",$U534="Concluido")),TODAY()&gt;$A534),"SIM","NÃO"))</f>
        <v/>
      </c>
      <c r="W534" s="10">
        <f>IF(OR($A534="",$I534="",$M534=""),"",SUMIFS($M$2:M534,$I$2:I534,$I534,$A$2:A534,$A534)-$M534)</f>
        <v/>
      </c>
      <c r="X534" s="10">
        <f>IF(OR($A534="",$I534=""),"",SUMIFS($M$2:$M$4922,$I$2:$I$4922,$I534,$A$2:$A$4922,$A534))</f>
        <v/>
      </c>
      <c r="Y534" s="10">
        <f>IFERROR(VLOOKUP($I534,'02_Cad_Maquinas'!$B$2:$H$200,7,FALSE()),"")</f>
        <v/>
      </c>
      <c r="Z534" s="10">
        <f>IF(OR($X534="",$Y534=""),"",$Y534-$X534)</f>
        <v/>
      </c>
      <c r="AA534" s="11">
        <f>IF(OR($X534="",$Y534=""),"",$X534/$Y534)</f>
        <v/>
      </c>
      <c r="AB534" s="10" t="n"/>
      <c r="AC534" s="10">
        <f>IF($B534="","","|"&amp;SUBSTITUTE(TRIM(SUBSTITUTE(SUBSTITUTE(SUBSTITUTE(SUBSTITUTE(SUBSTITUTE(SUBSTITUTE(SUBSTITUTE(SUBSTITUTE(SUBSTITUTE(SUBSTITUTE(SUBSTITUTE(SUBSTITUTE(SUBSTITUTE(SUBSTITUTE(TRIM($B534&amp;""),CHAR(10)," "),CHAR(13)," "),"."," "),";"," "),","," "),"/"," "),"+"," "),"-"," "),"  "," "),"  "," "),"  "," "),"  "," "),"  "," "),"  "," "))," ","|")&amp;"|")</f>
        <v/>
      </c>
      <c r="AD534" s="10">
        <f>TRIM($I534&amp;"")</f>
        <v/>
      </c>
    </row>
    <row r="535" ht="24" customHeight="1">
      <c r="A535" s="9" t="n">
        <v>46202</v>
      </c>
      <c r="B535" s="10" t="n">
        <v>10179</v>
      </c>
      <c r="C535" s="10" t="n"/>
      <c r="D535" s="10" t="inlineStr">
        <is>
          <t>PU</t>
        </is>
      </c>
      <c r="E535" s="10" t="n">
        <v>30080008</v>
      </c>
      <c r="F535" s="10" t="inlineStr">
        <is>
          <t>(1-7) TAMPO 1360X680X15 MDF - MESA AMST. 1,36X1,36</t>
        </is>
      </c>
      <c r="G535" s="10" t="inlineStr">
        <is>
          <t>PU</t>
        </is>
      </c>
      <c r="H535" s="10" t="inlineStr">
        <is>
          <t>PU</t>
        </is>
      </c>
      <c r="I535" s="10" t="inlineStr">
        <is>
          <t>PU</t>
        </is>
      </c>
      <c r="J535" s="9" t="n">
        <v>2</v>
      </c>
      <c r="K535" s="10">
        <f>IF($E535="","",IFERROR(INDEX('01_Cad_Pecas'!$H$2:$H$5000,MATCH($E535,'01_Cad_Pecas'!$D$2:$D$5000,0)),IFERROR(INDEX('01_Cad_Pecas'!$H$2:$H$5000,MATCH(VALUE($E535),'01_Cad_Pecas'!$D$2:$D$5000,0)),"")))</f>
        <v/>
      </c>
      <c r="L535" s="10">
        <f>IF($E535="","",IFERROR(INDEX('01_Cad_Pecas'!$I$2:$I$5000,MATCH($E535,'01_Cad_Pecas'!$D$2:$D$5000,0)),IFERROR(INDEX('01_Cad_Pecas'!$I$2:$I$5000,MATCH(VALUE($E535),'01_Cad_Pecas'!$D$2:$D$5000,0)),"")))</f>
        <v/>
      </c>
      <c r="M535" s="10">
        <f>IF(OR($J535="",$L535=""),"",IF($K535="",0,$K535)+$J535*$L535)</f>
        <v/>
      </c>
      <c r="N535" s="10" t="n">
        <v>46199</v>
      </c>
      <c r="O535" s="9" t="n">
        <v>2</v>
      </c>
      <c r="P535" s="10" t="n"/>
      <c r="Q535" s="10" t="n"/>
      <c r="R535" s="10">
        <f>IF(AND($P535&lt;&gt;"",$Q535&lt;&gt;""),($Q535-$P535)*1440,IF(AND($O535&lt;&gt;"",$L535&lt;&gt;""),IF($K535="",0,$K535)+$O535*$L535,""))</f>
        <v/>
      </c>
      <c r="S535" s="10" t="n"/>
      <c r="T535" s="10">
        <f>IF(OR($J535="",$O535=""),"",$O535/$J535)</f>
        <v/>
      </c>
      <c r="U535" s="10" t="n"/>
      <c r="V535" s="10">
        <f>IF($A535="","",IF(AND($A535&lt;&gt;"",NOT(OR($U535="Concluído",$U535="Concluido")),TODAY()&gt;$A535),"SIM","NÃO"))</f>
        <v/>
      </c>
      <c r="W535" s="10">
        <f>IF(OR($A535="",$I535="",$M535=""),"",SUMIFS($M$2:M535,$I$2:I535,$I535,$A$2:A535,$A535)-$M535)</f>
        <v/>
      </c>
      <c r="X535" s="10">
        <f>IF(OR($A535="",$I535=""),"",SUMIFS($M$2:$M$4922,$I$2:$I$4922,$I535,$A$2:$A$4922,$A535))</f>
        <v/>
      </c>
      <c r="Y535" s="10">
        <f>IFERROR(VLOOKUP($I535,'02_Cad_Maquinas'!$B$2:$H$200,7,FALSE()),"")</f>
        <v/>
      </c>
      <c r="Z535" s="10">
        <f>IF(OR($X535="",$Y535=""),"",$Y535-$X535)</f>
        <v/>
      </c>
      <c r="AA535" s="11">
        <f>IF(OR($X535="",$Y535=""),"",$X535/$Y535)</f>
        <v/>
      </c>
      <c r="AB535" s="10" t="n"/>
      <c r="AC535" s="10">
        <f>IF($B535="","","|"&amp;SUBSTITUTE(TRIM(SUBSTITUTE(SUBSTITUTE(SUBSTITUTE(SUBSTITUTE(SUBSTITUTE(SUBSTITUTE(SUBSTITUTE(SUBSTITUTE(SUBSTITUTE(SUBSTITUTE(SUBSTITUTE(SUBSTITUTE(SUBSTITUTE(SUBSTITUTE(TRIM($B535&amp;""),CHAR(10)," "),CHAR(13)," "),"."," "),";"," "),","," "),"/"," "),"+"," "),"-"," "),"  "," "),"  "," "),"  "," "),"  "," "),"  "," "),"  "," "))," ","|")&amp;"|")</f>
        <v/>
      </c>
      <c r="AD535" s="10">
        <f>TRIM($I535&amp;"")</f>
        <v/>
      </c>
    </row>
    <row r="536" ht="24" customHeight="1">
      <c r="A536" s="9" t="n">
        <v>46202</v>
      </c>
      <c r="B536" s="10" t="n">
        <v>10179</v>
      </c>
      <c r="C536" s="10" t="n"/>
      <c r="D536" s="10" t="inlineStr">
        <is>
          <t>PU</t>
        </is>
      </c>
      <c r="E536" s="10" t="n">
        <v>20020007</v>
      </c>
      <c r="F536" s="10" t="inlineStr">
        <is>
          <t>TAMPO VITREO 1365X905X18 MDF - MESA DUBAI LIGHT</t>
        </is>
      </c>
      <c r="G536" s="10" t="inlineStr">
        <is>
          <t>PU</t>
        </is>
      </c>
      <c r="H536" s="10" t="inlineStr">
        <is>
          <t>PU</t>
        </is>
      </c>
      <c r="I536" s="10" t="inlineStr">
        <is>
          <t>PU</t>
        </is>
      </c>
      <c r="J536" s="9" t="n">
        <v>10</v>
      </c>
      <c r="K536" s="10">
        <f>IF($E536="","",IFERROR(INDEX('01_Cad_Pecas'!$H$2:$H$5000,MATCH($E536,'01_Cad_Pecas'!$D$2:$D$5000,0)),IFERROR(INDEX('01_Cad_Pecas'!$H$2:$H$5000,MATCH(VALUE($E536),'01_Cad_Pecas'!$D$2:$D$5000,0)),"")))</f>
        <v/>
      </c>
      <c r="L536" s="10">
        <f>IF($E536="","",IFERROR(INDEX('01_Cad_Pecas'!$I$2:$I$5000,MATCH($E536,'01_Cad_Pecas'!$D$2:$D$5000,0)),IFERROR(INDEX('01_Cad_Pecas'!$I$2:$I$5000,MATCH(VALUE($E536),'01_Cad_Pecas'!$D$2:$D$5000,0)),"")))</f>
        <v/>
      </c>
      <c r="M536" s="10">
        <f>IF(OR($J536="",$L536=""),"",IF($K536="",0,$K536)+$J536*$L536)</f>
        <v/>
      </c>
      <c r="N536" s="10" t="n">
        <v>46199</v>
      </c>
      <c r="O536" s="9" t="n">
        <v>10</v>
      </c>
      <c r="P536" s="10" t="n"/>
      <c r="Q536" s="10" t="n"/>
      <c r="R536" s="10">
        <f>IF(AND($P536&lt;&gt;"",$Q536&lt;&gt;""),($Q536-$P536)*1440,IF(AND($O536&lt;&gt;"",$L536&lt;&gt;""),IF($K536="",0,$K536)+$O536*$L536,""))</f>
        <v/>
      </c>
      <c r="S536" s="10" t="n"/>
      <c r="T536" s="10">
        <f>IF(OR($J536="",$O536=""),"",$O536/$J536)</f>
        <v/>
      </c>
      <c r="U536" s="10" t="n"/>
      <c r="V536" s="10">
        <f>IF($A536="","",IF(AND($A536&lt;&gt;"",NOT(OR($U536="Concluído",$U536="Concluido")),TODAY()&gt;$A536),"SIM","NÃO"))</f>
        <v/>
      </c>
      <c r="W536" s="10">
        <f>IF(OR($A536="",$I536="",$M536=""),"",SUMIFS($M$2:M536,$I$2:I536,$I536,$A$2:A536,$A536)-$M536)</f>
        <v/>
      </c>
      <c r="X536" s="10">
        <f>IF(OR($A536="",$I536=""),"",SUMIFS($M$2:$M$4922,$I$2:$I$4922,$I536,$A$2:$A$4922,$A536))</f>
        <v/>
      </c>
      <c r="Y536" s="10">
        <f>IFERROR(VLOOKUP($I536,'02_Cad_Maquinas'!$B$2:$H$200,7,FALSE()),"")</f>
        <v/>
      </c>
      <c r="Z536" s="10">
        <f>IF(OR($X536="",$Y536=""),"",$Y536-$X536)</f>
        <v/>
      </c>
      <c r="AA536" s="11">
        <f>IF(OR($X536="",$Y536=""),"",$X536/$Y536)</f>
        <v/>
      </c>
      <c r="AB536" s="10" t="n"/>
      <c r="AC536" s="10">
        <f>IF($B536="","","|"&amp;SUBSTITUTE(TRIM(SUBSTITUTE(SUBSTITUTE(SUBSTITUTE(SUBSTITUTE(SUBSTITUTE(SUBSTITUTE(SUBSTITUTE(SUBSTITUTE(SUBSTITUTE(SUBSTITUTE(SUBSTITUTE(SUBSTITUTE(SUBSTITUTE(SUBSTITUTE(TRIM($B536&amp;""),CHAR(10)," "),CHAR(13)," "),"."," "),";"," "),","," "),"/"," "),"+"," "),"-"," "),"  "," "),"  "," "),"  "," "),"  "," "),"  "," "),"  "," "))," ","|")&amp;"|")</f>
        <v/>
      </c>
      <c r="AD536" s="10">
        <f>TRIM($I536&amp;"")</f>
        <v/>
      </c>
    </row>
    <row r="537" ht="24" customHeight="1">
      <c r="A537" s="9" t="n">
        <v>46202</v>
      </c>
      <c r="B537" s="10" t="n">
        <v>10179</v>
      </c>
      <c r="C537" s="10" t="n"/>
      <c r="D537" s="10" t="inlineStr">
        <is>
          <t>PU</t>
        </is>
      </c>
      <c r="E537" s="10" t="n">
        <v>20020007</v>
      </c>
      <c r="F537" s="10" t="inlineStr">
        <is>
          <t>TAMPO VITREO 1365X905X18 MDF - MESA DUBAI LIGHT</t>
        </is>
      </c>
      <c r="G537" s="10" t="inlineStr">
        <is>
          <t>PU</t>
        </is>
      </c>
      <c r="H537" s="10" t="inlineStr">
        <is>
          <t>PU</t>
        </is>
      </c>
      <c r="I537" s="10" t="inlineStr">
        <is>
          <t>PU</t>
        </is>
      </c>
      <c r="J537" s="9" t="n">
        <v>1</v>
      </c>
      <c r="K537" s="10">
        <f>IF($E537="","",IFERROR(INDEX('01_Cad_Pecas'!$H$2:$H$5000,MATCH($E537,'01_Cad_Pecas'!$D$2:$D$5000,0)),IFERROR(INDEX('01_Cad_Pecas'!$H$2:$H$5000,MATCH(VALUE($E537),'01_Cad_Pecas'!$D$2:$D$5000,0)),"")))</f>
        <v/>
      </c>
      <c r="L537" s="10">
        <f>IF($E537="","",IFERROR(INDEX('01_Cad_Pecas'!$I$2:$I$5000,MATCH($E537,'01_Cad_Pecas'!$D$2:$D$5000,0)),IFERROR(INDEX('01_Cad_Pecas'!$I$2:$I$5000,MATCH(VALUE($E537),'01_Cad_Pecas'!$D$2:$D$5000,0)),"")))</f>
        <v/>
      </c>
      <c r="M537" s="10">
        <f>IF(OR($J537="",$L537=""),"",IF($K537="",0,$K537)+$J537*$L537)</f>
        <v/>
      </c>
      <c r="N537" s="10" t="n">
        <v>46199</v>
      </c>
      <c r="O537" s="9" t="n">
        <v>1</v>
      </c>
      <c r="P537" s="10" t="n"/>
      <c r="Q537" s="10" t="n"/>
      <c r="R537" s="10">
        <f>IF(AND($P537&lt;&gt;"",$Q537&lt;&gt;""),($Q537-$P537)*1440,IF(AND($O537&lt;&gt;"",$L537&lt;&gt;""),IF($K537="",0,$K537)+$O537*$L537,""))</f>
        <v/>
      </c>
      <c r="S537" s="10" t="n"/>
      <c r="T537" s="10">
        <f>IF(OR($J537="",$O537=""),"",$O537/$J537)</f>
        <v/>
      </c>
      <c r="U537" s="10" t="n"/>
      <c r="V537" s="10">
        <f>IF($A537="","",IF(AND($A537&lt;&gt;"",NOT(OR($U537="Concluído",$U537="Concluido")),TODAY()&gt;$A537),"SIM","NÃO"))</f>
        <v/>
      </c>
      <c r="W537" s="10">
        <f>IF(OR($A537="",$I537="",$M537=""),"",SUMIFS($M$2:M537,$I$2:I537,$I537,$A$2:A537,$A537)-$M537)</f>
        <v/>
      </c>
      <c r="X537" s="10">
        <f>IF(OR($A537="",$I537=""),"",SUMIFS($M$2:$M$4922,$I$2:$I$4922,$I537,$A$2:$A$4922,$A537))</f>
        <v/>
      </c>
      <c r="Y537" s="10">
        <f>IFERROR(VLOOKUP($I537,'02_Cad_Maquinas'!$B$2:$H$200,7,FALSE()),"")</f>
        <v/>
      </c>
      <c r="Z537" s="10">
        <f>IF(OR($X537="",$Y537=""),"",$Y537-$X537)</f>
        <v/>
      </c>
      <c r="AA537" s="11">
        <f>IF(OR($X537="",$Y537=""),"",$X537/$Y537)</f>
        <v/>
      </c>
      <c r="AB537" s="10" t="n"/>
      <c r="AC537" s="10">
        <f>IF($B537="","","|"&amp;SUBSTITUTE(TRIM(SUBSTITUTE(SUBSTITUTE(SUBSTITUTE(SUBSTITUTE(SUBSTITUTE(SUBSTITUTE(SUBSTITUTE(SUBSTITUTE(SUBSTITUTE(SUBSTITUTE(SUBSTITUTE(SUBSTITUTE(SUBSTITUTE(SUBSTITUTE(TRIM($B537&amp;""),CHAR(10)," "),CHAR(13)," "),"."," "),";"," "),","," "),"/"," "),"+"," "),"-"," "),"  "," "),"  "," "),"  "," "),"  "," "),"  "," "),"  "," "))," ","|")&amp;"|")</f>
        <v/>
      </c>
      <c r="AD537" s="10">
        <f>TRIM($I537&amp;"")</f>
        <v/>
      </c>
    </row>
    <row r="538">
      <c r="A538" s="9" t="n">
        <v>46202</v>
      </c>
      <c r="B538" s="10" t="n">
        <v>10179</v>
      </c>
      <c r="C538" s="10" t="n"/>
      <c r="D538" s="10" t="inlineStr">
        <is>
          <t>PU</t>
        </is>
      </c>
      <c r="E538" s="10" t="n">
        <v>20021607</v>
      </c>
      <c r="F538" s="10" t="inlineStr">
        <is>
          <t>TAMPO 1605X905X18 MDF - MESA COM VIDRO</t>
        </is>
      </c>
      <c r="G538" s="10" t="inlineStr">
        <is>
          <t>PU</t>
        </is>
      </c>
      <c r="H538" s="10" t="inlineStr">
        <is>
          <t>PU</t>
        </is>
      </c>
      <c r="I538" s="10" t="inlineStr">
        <is>
          <t>PU</t>
        </is>
      </c>
      <c r="J538" s="9" t="n">
        <v>1</v>
      </c>
      <c r="K538" s="10">
        <f>IF($E538="","",IFERROR(INDEX('01_Cad_Pecas'!$H$2:$H$5000,MATCH($E538,'01_Cad_Pecas'!$D$2:$D$5000,0)),IFERROR(INDEX('01_Cad_Pecas'!$H$2:$H$5000,MATCH(VALUE($E538),'01_Cad_Pecas'!$D$2:$D$5000,0)),"")))</f>
        <v/>
      </c>
      <c r="L538" s="10">
        <f>IF($E538="","",IFERROR(INDEX('01_Cad_Pecas'!$I$2:$I$5000,MATCH($E538,'01_Cad_Pecas'!$D$2:$D$5000,0)),IFERROR(INDEX('01_Cad_Pecas'!$I$2:$I$5000,MATCH(VALUE($E538),'01_Cad_Pecas'!$D$2:$D$5000,0)),"")))</f>
        <v/>
      </c>
      <c r="M538" s="10">
        <f>IF(OR($J538="",$L538=""),"",IF($K538="",0,$K538)+$J538*$L538)</f>
        <v/>
      </c>
      <c r="N538" s="10" t="n">
        <v>46199</v>
      </c>
      <c r="O538" s="9" t="n">
        <v>1</v>
      </c>
      <c r="P538" s="10" t="n"/>
      <c r="Q538" s="10" t="n"/>
      <c r="R538" s="10">
        <f>IF(AND($P538&lt;&gt;"",$Q538&lt;&gt;""),($Q538-$P538)*1440,IF(AND($O538&lt;&gt;"",$L538&lt;&gt;""),IF($K538="",0,$K538)+$O538*$L538,""))</f>
        <v/>
      </c>
      <c r="S538" s="10" t="n"/>
      <c r="T538" s="10">
        <f>IF(OR($J538="",$O538=""),"",$O538/$J538)</f>
        <v/>
      </c>
      <c r="U538" s="10" t="n"/>
      <c r="V538" s="10">
        <f>IF($A538="","",IF(AND($A538&lt;&gt;"",NOT(OR($U538="Concluído",$U538="Concluido")),TODAY()&gt;$A538),"SIM","NÃO"))</f>
        <v/>
      </c>
      <c r="W538" s="10">
        <f>IF(OR($A538="",$I538="",$M538=""),"",SUMIFS($M$2:M538,$I$2:I538,$I538,$A$2:A538,$A538)-$M538)</f>
        <v/>
      </c>
      <c r="X538" s="10">
        <f>IF(OR($A538="",$I538=""),"",SUMIFS($M$2:$M$4922,$I$2:$I$4922,$I538,$A$2:$A$4922,$A538))</f>
        <v/>
      </c>
      <c r="Y538" s="10">
        <f>IFERROR(VLOOKUP($I538,'02_Cad_Maquinas'!$B$2:$H$200,7,FALSE()),"")</f>
        <v/>
      </c>
      <c r="Z538" s="10">
        <f>IF(OR($X538="",$Y538=""),"",$Y538-$X538)</f>
        <v/>
      </c>
      <c r="AA538" s="11">
        <f>IF(OR($X538="",$Y538=""),"",$X538/$Y538)</f>
        <v/>
      </c>
      <c r="AB538" s="10" t="n"/>
      <c r="AC538" s="10">
        <f>IF($B538="","","|"&amp;SUBSTITUTE(TRIM(SUBSTITUTE(SUBSTITUTE(SUBSTITUTE(SUBSTITUTE(SUBSTITUTE(SUBSTITUTE(SUBSTITUTE(SUBSTITUTE(SUBSTITUTE(SUBSTITUTE(SUBSTITUTE(SUBSTITUTE(SUBSTITUTE(SUBSTITUTE(TRIM($B538&amp;""),CHAR(10)," "),CHAR(13)," "),"."," "),";"," "),","," "),"/"," "),"+"," "),"-"," "),"  "," "),"  "," "),"  "," "),"  "," "),"  "," "),"  "," "))," ","|")&amp;"|")</f>
        <v/>
      </c>
      <c r="AD538" s="10">
        <f>TRIM($I538&amp;"")</f>
        <v/>
      </c>
    </row>
    <row r="539">
      <c r="A539" s="9" t="n">
        <v>46202</v>
      </c>
      <c r="B539" s="10" t="n">
        <v>10179</v>
      </c>
      <c r="C539" s="10" t="n"/>
      <c r="D539" s="10" t="inlineStr">
        <is>
          <t>PU</t>
        </is>
      </c>
      <c r="E539" s="10" t="n">
        <v>20021607</v>
      </c>
      <c r="F539" s="10" t="inlineStr">
        <is>
          <t>TAMPO 1605X905X18 MDF - MESA COM VIDRO</t>
        </is>
      </c>
      <c r="G539" s="10" t="inlineStr">
        <is>
          <t>PU</t>
        </is>
      </c>
      <c r="H539" s="10" t="inlineStr">
        <is>
          <t>PU</t>
        </is>
      </c>
      <c r="I539" s="10" t="inlineStr">
        <is>
          <t>PU</t>
        </is>
      </c>
      <c r="J539" s="9" t="n">
        <v>2</v>
      </c>
      <c r="K539" s="10">
        <f>IF($E539="","",IFERROR(INDEX('01_Cad_Pecas'!$H$2:$H$5000,MATCH($E539,'01_Cad_Pecas'!$D$2:$D$5000,0)),IFERROR(INDEX('01_Cad_Pecas'!$H$2:$H$5000,MATCH(VALUE($E539),'01_Cad_Pecas'!$D$2:$D$5000,0)),"")))</f>
        <v/>
      </c>
      <c r="L539" s="10">
        <f>IF($E539="","",IFERROR(INDEX('01_Cad_Pecas'!$I$2:$I$5000,MATCH($E539,'01_Cad_Pecas'!$D$2:$D$5000,0)),IFERROR(INDEX('01_Cad_Pecas'!$I$2:$I$5000,MATCH(VALUE($E539),'01_Cad_Pecas'!$D$2:$D$5000,0)),"")))</f>
        <v/>
      </c>
      <c r="M539" s="10">
        <f>IF(OR($J539="",$L539=""),"",IF($K539="",0,$K539)+$J539*$L539)</f>
        <v/>
      </c>
      <c r="N539" s="10" t="n">
        <v>46199</v>
      </c>
      <c r="O539" s="9" t="n">
        <v>2</v>
      </c>
      <c r="P539" s="10" t="n"/>
      <c r="Q539" s="10" t="n"/>
      <c r="R539" s="10">
        <f>IF(AND($P539&lt;&gt;"",$Q539&lt;&gt;""),($Q539-$P539)*1440,IF(AND($O539&lt;&gt;"",$L539&lt;&gt;""),IF($K539="",0,$K539)+$O539*$L539,""))</f>
        <v/>
      </c>
      <c r="S539" s="10" t="n"/>
      <c r="T539" s="10">
        <f>IF(OR($J539="",$O539=""),"",$O539/$J539)</f>
        <v/>
      </c>
      <c r="U539" s="10" t="n"/>
      <c r="V539" s="10">
        <f>IF($A539="","",IF(AND($A539&lt;&gt;"",NOT(OR($U539="Concluído",$U539="Concluido")),TODAY()&gt;$A539),"SIM","NÃO"))</f>
        <v/>
      </c>
      <c r="W539" s="10">
        <f>IF(OR($A539="",$I539="",$M539=""),"",SUMIFS($M$2:M539,$I$2:I539,$I539,$A$2:A539,$A539)-$M539)</f>
        <v/>
      </c>
      <c r="X539" s="10">
        <f>IF(OR($A539="",$I539=""),"",SUMIFS($M$2:$M$4922,$I$2:$I$4922,$I539,$A$2:$A$4922,$A539))</f>
        <v/>
      </c>
      <c r="Y539" s="10">
        <f>IFERROR(VLOOKUP($I539,'02_Cad_Maquinas'!$B$2:$H$200,7,FALSE()),"")</f>
        <v/>
      </c>
      <c r="Z539" s="10">
        <f>IF(OR($X539="",$Y539=""),"",$Y539-$X539)</f>
        <v/>
      </c>
      <c r="AA539" s="11">
        <f>IF(OR($X539="",$Y539=""),"",$X539/$Y539)</f>
        <v/>
      </c>
      <c r="AB539" s="10" t="n"/>
      <c r="AC539" s="10">
        <f>IF($B539="","","|"&amp;SUBSTITUTE(TRIM(SUBSTITUTE(SUBSTITUTE(SUBSTITUTE(SUBSTITUTE(SUBSTITUTE(SUBSTITUTE(SUBSTITUTE(SUBSTITUTE(SUBSTITUTE(SUBSTITUTE(SUBSTITUTE(SUBSTITUTE(SUBSTITUTE(SUBSTITUTE(TRIM($B539&amp;""),CHAR(10)," "),CHAR(13)," "),"."," "),";"," "),","," "),"/"," "),"+"," "),"-"," "),"  "," "),"  "," "),"  "," "),"  "," "),"  "," "),"  "," "))," ","|")&amp;"|")</f>
        <v/>
      </c>
      <c r="AD539" s="10">
        <f>TRIM($I539&amp;"")</f>
        <v/>
      </c>
    </row>
    <row r="540" ht="24" customHeight="1">
      <c r="A540" s="9" t="n">
        <v>46202</v>
      </c>
      <c r="B540" s="10" t="n">
        <v>10179</v>
      </c>
      <c r="C540" s="10" t="n"/>
      <c r="D540" s="10" t="inlineStr">
        <is>
          <t>PU</t>
        </is>
      </c>
      <c r="E540" s="10" t="n">
        <v>20051001</v>
      </c>
      <c r="F540" s="10" t="inlineStr">
        <is>
          <t>TAMPO REDONDO 1035X1035X18 MDF - MESA TURIM LIGHT</t>
        </is>
      </c>
      <c r="G540" s="10" t="inlineStr">
        <is>
          <t>PU</t>
        </is>
      </c>
      <c r="H540" s="10" t="inlineStr">
        <is>
          <t>PU</t>
        </is>
      </c>
      <c r="I540" s="10" t="inlineStr">
        <is>
          <t>PU</t>
        </is>
      </c>
      <c r="J540" s="9" t="n">
        <v>5</v>
      </c>
      <c r="K540" s="10">
        <f>IF($E540="","",IFERROR(INDEX('01_Cad_Pecas'!$H$2:$H$5000,MATCH($E540,'01_Cad_Pecas'!$D$2:$D$5000,0)),IFERROR(INDEX('01_Cad_Pecas'!$H$2:$H$5000,MATCH(VALUE($E540),'01_Cad_Pecas'!$D$2:$D$5000,0)),"")))</f>
        <v/>
      </c>
      <c r="L540" s="10">
        <f>IF($E540="","",IFERROR(INDEX('01_Cad_Pecas'!$I$2:$I$5000,MATCH($E540,'01_Cad_Pecas'!$D$2:$D$5000,0)),IFERROR(INDEX('01_Cad_Pecas'!$I$2:$I$5000,MATCH(VALUE($E540),'01_Cad_Pecas'!$D$2:$D$5000,0)),"")))</f>
        <v/>
      </c>
      <c r="M540" s="10">
        <f>IF(OR($J540="",$L540=""),"",IF($K540="",0,$K540)+$J540*$L540)</f>
        <v/>
      </c>
      <c r="N540" s="10" t="n">
        <v>46199</v>
      </c>
      <c r="O540" s="9" t="n">
        <v>5</v>
      </c>
      <c r="P540" s="10" t="n"/>
      <c r="Q540" s="10" t="n"/>
      <c r="R540" s="10">
        <f>IF(AND($P540&lt;&gt;"",$Q540&lt;&gt;""),($Q540-$P540)*1440,IF(AND($O540&lt;&gt;"",$L540&lt;&gt;""),IF($K540="",0,$K540)+$O540*$L540,""))</f>
        <v/>
      </c>
      <c r="S540" s="10" t="n"/>
      <c r="T540" s="10">
        <f>IF(OR($J540="",$O540=""),"",$O540/$J540)</f>
        <v/>
      </c>
      <c r="U540" s="10" t="n"/>
      <c r="V540" s="10">
        <f>IF($A540="","",IF(AND($A540&lt;&gt;"",NOT(OR($U540="Concluído",$U540="Concluido")),TODAY()&gt;$A540),"SIM","NÃO"))</f>
        <v/>
      </c>
      <c r="W540" s="10">
        <f>IF(OR($A540="",$I540="",$M540=""),"",SUMIFS($M$2:M540,$I$2:I540,$I540,$A$2:A540,$A540)-$M540)</f>
        <v/>
      </c>
      <c r="X540" s="10">
        <f>IF(OR($A540="",$I540=""),"",SUMIFS($M$2:$M$4922,$I$2:$I$4922,$I540,$A$2:$A$4922,$A540))</f>
        <v/>
      </c>
      <c r="Y540" s="10">
        <f>IFERROR(VLOOKUP($I540,'02_Cad_Maquinas'!$B$2:$H$200,7,FALSE()),"")</f>
        <v/>
      </c>
      <c r="Z540" s="10">
        <f>IF(OR($X540="",$Y540=""),"",$Y540-$X540)</f>
        <v/>
      </c>
      <c r="AA540" s="11">
        <f>IF(OR($X540="",$Y540=""),"",$X540/$Y540)</f>
        <v/>
      </c>
      <c r="AB540" s="10" t="n"/>
      <c r="AC540" s="10">
        <f>IF($B540="","","|"&amp;SUBSTITUTE(TRIM(SUBSTITUTE(SUBSTITUTE(SUBSTITUTE(SUBSTITUTE(SUBSTITUTE(SUBSTITUTE(SUBSTITUTE(SUBSTITUTE(SUBSTITUTE(SUBSTITUTE(SUBSTITUTE(SUBSTITUTE(SUBSTITUTE(SUBSTITUTE(TRIM($B540&amp;""),CHAR(10)," "),CHAR(13)," "),"."," "),";"," "),","," "),"/"," "),"+"," "),"-"," "),"  "," "),"  "," "),"  "," "),"  "," "),"  "," "),"  "," "))," ","|")&amp;"|")</f>
        <v/>
      </c>
      <c r="AD540" s="10">
        <f>TRIM($I540&amp;"")</f>
        <v/>
      </c>
    </row>
    <row r="541" ht="24" customHeight="1">
      <c r="A541" s="9" t="n">
        <v>46202</v>
      </c>
      <c r="B541" s="10" t="n">
        <v>10179</v>
      </c>
      <c r="C541" s="10" t="n"/>
      <c r="D541" s="10" t="inlineStr">
        <is>
          <t>PU</t>
        </is>
      </c>
      <c r="E541" s="10" t="n">
        <v>20051001</v>
      </c>
      <c r="F541" s="10" t="inlineStr">
        <is>
          <t>TAMPO REDONDO 1035X1035X18 MDF - MESA TURIM LIGHT</t>
        </is>
      </c>
      <c r="G541" s="10" t="inlineStr">
        <is>
          <t>PU</t>
        </is>
      </c>
      <c r="H541" s="10" t="inlineStr">
        <is>
          <t>PU</t>
        </is>
      </c>
      <c r="I541" s="10" t="inlineStr">
        <is>
          <t>PU</t>
        </is>
      </c>
      <c r="J541" s="9" t="n">
        <v>99</v>
      </c>
      <c r="K541" s="10">
        <f>IF($E541="","",IFERROR(INDEX('01_Cad_Pecas'!$H$2:$H$5000,MATCH($E541,'01_Cad_Pecas'!$D$2:$D$5000,0)),IFERROR(INDEX('01_Cad_Pecas'!$H$2:$H$5000,MATCH(VALUE($E541),'01_Cad_Pecas'!$D$2:$D$5000,0)),"")))</f>
        <v/>
      </c>
      <c r="L541" s="10">
        <f>IF($E541="","",IFERROR(INDEX('01_Cad_Pecas'!$I$2:$I$5000,MATCH($E541,'01_Cad_Pecas'!$D$2:$D$5000,0)),IFERROR(INDEX('01_Cad_Pecas'!$I$2:$I$5000,MATCH(VALUE($E541),'01_Cad_Pecas'!$D$2:$D$5000,0)),"")))</f>
        <v/>
      </c>
      <c r="M541" s="10">
        <f>IF(OR($J541="",$L541=""),"",IF($K541="",0,$K541)+$J541*$L541)</f>
        <v/>
      </c>
      <c r="N541" s="10" t="n">
        <v>46199</v>
      </c>
      <c r="O541" s="9" t="n">
        <v>99</v>
      </c>
      <c r="P541" s="10" t="n"/>
      <c r="Q541" s="10" t="n"/>
      <c r="R541" s="10">
        <f>IF(AND($P541&lt;&gt;"",$Q541&lt;&gt;""),($Q541-$P541)*1440,IF(AND($O541&lt;&gt;"",$L541&lt;&gt;""),IF($K541="",0,$K541)+$O541*$L541,""))</f>
        <v/>
      </c>
      <c r="S541" s="10" t="n"/>
      <c r="T541" s="10">
        <f>IF(OR($J541="",$O541=""),"",$O541/$J541)</f>
        <v/>
      </c>
      <c r="U541" s="10" t="n"/>
      <c r="V541" s="10">
        <f>IF($A541="","",IF(AND($A541&lt;&gt;"",NOT(OR($U541="Concluído",$U541="Concluido")),TODAY()&gt;$A541),"SIM","NÃO"))</f>
        <v/>
      </c>
      <c r="W541" s="10">
        <f>IF(OR($A541="",$I541="",$M541=""),"",SUMIFS($M$2:M541,$I$2:I541,$I541,$A$2:A541,$A541)-$M541)</f>
        <v/>
      </c>
      <c r="X541" s="10">
        <f>IF(OR($A541="",$I541=""),"",SUMIFS($M$2:$M$4922,$I$2:$I$4922,$I541,$A$2:$A$4922,$A541))</f>
        <v/>
      </c>
      <c r="Y541" s="10">
        <f>IFERROR(VLOOKUP($I541,'02_Cad_Maquinas'!$B$2:$H$200,7,FALSE()),"")</f>
        <v/>
      </c>
      <c r="Z541" s="10">
        <f>IF(OR($X541="",$Y541=""),"",$Y541-$X541)</f>
        <v/>
      </c>
      <c r="AA541" s="11">
        <f>IF(OR($X541="",$Y541=""),"",$X541/$Y541)</f>
        <v/>
      </c>
      <c r="AB541" s="10" t="n"/>
      <c r="AC541" s="10">
        <f>IF($B541="","","|"&amp;SUBSTITUTE(TRIM(SUBSTITUTE(SUBSTITUTE(SUBSTITUTE(SUBSTITUTE(SUBSTITUTE(SUBSTITUTE(SUBSTITUTE(SUBSTITUTE(SUBSTITUTE(SUBSTITUTE(SUBSTITUTE(SUBSTITUTE(SUBSTITUTE(SUBSTITUTE(TRIM($B541&amp;""),CHAR(10)," "),CHAR(13)," "),"."," "),";"," "),","," "),"/"," "),"+"," "),"-"," "),"  "," "),"  "," "),"  "," "),"  "," "),"  "," "),"  "," "))," ","|")&amp;"|")</f>
        <v/>
      </c>
      <c r="AD541" s="10">
        <f>TRIM($I541&amp;"")</f>
        <v/>
      </c>
    </row>
    <row r="542" ht="24" customHeight="1">
      <c r="A542" s="9" t="n">
        <v>46202</v>
      </c>
      <c r="B542" s="10" t="n">
        <v>10179</v>
      </c>
      <c r="C542" s="10" t="n"/>
      <c r="D542" s="10" t="inlineStr">
        <is>
          <t>PU</t>
        </is>
      </c>
      <c r="E542" s="10" t="n">
        <v>20053007</v>
      </c>
      <c r="F542" s="10" t="inlineStr">
        <is>
          <t>TAMPO REDONDO 1035X1035X18 MDF - MESA COM VIDRO</t>
        </is>
      </c>
      <c r="G542" s="10" t="inlineStr">
        <is>
          <t>PU</t>
        </is>
      </c>
      <c r="H542" s="10" t="inlineStr">
        <is>
          <t>PU</t>
        </is>
      </c>
      <c r="I542" s="10" t="inlineStr">
        <is>
          <t>PU</t>
        </is>
      </c>
      <c r="J542" s="9" t="n">
        <v>1</v>
      </c>
      <c r="K542" s="10">
        <f>IF($E542="","",IFERROR(INDEX('01_Cad_Pecas'!$H$2:$H$5000,MATCH($E542,'01_Cad_Pecas'!$D$2:$D$5000,0)),IFERROR(INDEX('01_Cad_Pecas'!$H$2:$H$5000,MATCH(VALUE($E542),'01_Cad_Pecas'!$D$2:$D$5000,0)),"")))</f>
        <v/>
      </c>
      <c r="L542" s="10">
        <f>IF($E542="","",IFERROR(INDEX('01_Cad_Pecas'!$I$2:$I$5000,MATCH($E542,'01_Cad_Pecas'!$D$2:$D$5000,0)),IFERROR(INDEX('01_Cad_Pecas'!$I$2:$I$5000,MATCH(VALUE($E542),'01_Cad_Pecas'!$D$2:$D$5000,0)),"")))</f>
        <v/>
      </c>
      <c r="M542" s="10">
        <f>IF(OR($J542="",$L542=""),"",IF($K542="",0,$K542)+$J542*$L542)</f>
        <v/>
      </c>
      <c r="N542" s="10" t="n">
        <v>46199</v>
      </c>
      <c r="O542" s="9" t="n">
        <v>1</v>
      </c>
      <c r="P542" s="10" t="n"/>
      <c r="Q542" s="10" t="n"/>
      <c r="R542" s="10">
        <f>IF(AND($P542&lt;&gt;"",$Q542&lt;&gt;""),($Q542-$P542)*1440,IF(AND($O542&lt;&gt;"",$L542&lt;&gt;""),IF($K542="",0,$K542)+$O542*$L542,""))</f>
        <v/>
      </c>
      <c r="S542" s="10" t="n"/>
      <c r="T542" s="10">
        <f>IF(OR($J542="",$O542=""),"",$O542/$J542)</f>
        <v/>
      </c>
      <c r="U542" s="10" t="n"/>
      <c r="V542" s="10">
        <f>IF($A542="","",IF(AND($A542&lt;&gt;"",NOT(OR($U542="Concluído",$U542="Concluido")),TODAY()&gt;$A542),"SIM","NÃO"))</f>
        <v/>
      </c>
      <c r="W542" s="10">
        <f>IF(OR($A542="",$I542="",$M542=""),"",SUMIFS($M$2:M542,$I$2:I542,$I542,$A$2:A542,$A542)-$M542)</f>
        <v/>
      </c>
      <c r="X542" s="10">
        <f>IF(OR($A542="",$I542=""),"",SUMIFS($M$2:$M$4922,$I$2:$I$4922,$I542,$A$2:$A$4922,$A542))</f>
        <v/>
      </c>
      <c r="Y542" s="10">
        <f>IFERROR(VLOOKUP($I542,'02_Cad_Maquinas'!$B$2:$H$200,7,FALSE()),"")</f>
        <v/>
      </c>
      <c r="Z542" s="10">
        <f>IF(OR($X542="",$Y542=""),"",$Y542-$X542)</f>
        <v/>
      </c>
      <c r="AA542" s="11">
        <f>IF(OR($X542="",$Y542=""),"",$X542/$Y542)</f>
        <v/>
      </c>
      <c r="AB542" s="10" t="n"/>
      <c r="AC542" s="10">
        <f>IF($B542="","","|"&amp;SUBSTITUTE(TRIM(SUBSTITUTE(SUBSTITUTE(SUBSTITUTE(SUBSTITUTE(SUBSTITUTE(SUBSTITUTE(SUBSTITUTE(SUBSTITUTE(SUBSTITUTE(SUBSTITUTE(SUBSTITUTE(SUBSTITUTE(SUBSTITUTE(SUBSTITUTE(TRIM($B542&amp;""),CHAR(10)," "),CHAR(13)," "),"."," "),";"," "),","," "),"/"," "),"+"," "),"-"," "),"  "," "),"  "," "),"  "," "),"  "," "),"  "," "),"  "," "))," ","|")&amp;"|")</f>
        <v/>
      </c>
      <c r="AD542" s="10">
        <f>TRIM($I542&amp;"")</f>
        <v/>
      </c>
    </row>
    <row r="543" ht="24" customHeight="1">
      <c r="A543" s="9" t="n">
        <v>46202</v>
      </c>
      <c r="B543" s="10" t="n">
        <v>10179</v>
      </c>
      <c r="C543" s="10" t="n"/>
      <c r="D543" s="10" t="inlineStr">
        <is>
          <t>PU</t>
        </is>
      </c>
      <c r="E543" s="10" t="n">
        <v>30006104</v>
      </c>
      <c r="F543" s="10" t="inlineStr">
        <is>
          <t>MOLDURA ENCOSTO 445X280X15 MDF - CAD SANTIAGO NEW</t>
        </is>
      </c>
      <c r="G543" s="10" t="inlineStr">
        <is>
          <t>PU</t>
        </is>
      </c>
      <c r="H543" s="10" t="inlineStr">
        <is>
          <t>PU</t>
        </is>
      </c>
      <c r="I543" s="10" t="inlineStr">
        <is>
          <t>PU</t>
        </is>
      </c>
      <c r="J543" s="9" t="n">
        <v>10</v>
      </c>
      <c r="K543" s="10">
        <f>IF($E543="","",IFERROR(INDEX('01_Cad_Pecas'!$H$2:$H$5000,MATCH($E543,'01_Cad_Pecas'!$D$2:$D$5000,0)),IFERROR(INDEX('01_Cad_Pecas'!$H$2:$H$5000,MATCH(VALUE($E543),'01_Cad_Pecas'!$D$2:$D$5000,0)),"")))</f>
        <v/>
      </c>
      <c r="L543" s="10">
        <f>IF($E543="","",IFERROR(INDEX('01_Cad_Pecas'!$I$2:$I$5000,MATCH($E543,'01_Cad_Pecas'!$D$2:$D$5000,0)),IFERROR(INDEX('01_Cad_Pecas'!$I$2:$I$5000,MATCH(VALUE($E543),'01_Cad_Pecas'!$D$2:$D$5000,0)),"")))</f>
        <v/>
      </c>
      <c r="M543" s="10">
        <f>IF(OR($J543="",$L543=""),"",IF($K543="",0,$K543)+$J543*$L543)</f>
        <v/>
      </c>
      <c r="N543" s="10" t="n">
        <v>46199</v>
      </c>
      <c r="O543" s="9" t="n">
        <v>10</v>
      </c>
      <c r="P543" s="10" t="n"/>
      <c r="Q543" s="10" t="n"/>
      <c r="R543" s="10">
        <f>IF(AND($P543&lt;&gt;"",$Q543&lt;&gt;""),($Q543-$P543)*1440,IF(AND($O543&lt;&gt;"",$L543&lt;&gt;""),IF($K543="",0,$K543)+$O543*$L543,""))</f>
        <v/>
      </c>
      <c r="S543" s="10" t="n"/>
      <c r="T543" s="10">
        <f>IF(OR($J543="",$O543=""),"",$O543/$J543)</f>
        <v/>
      </c>
      <c r="U543" s="10" t="n"/>
      <c r="V543" s="10">
        <f>IF($A543="","",IF(AND($A543&lt;&gt;"",NOT(OR($U543="Concluído",$U543="Concluido")),TODAY()&gt;$A543),"SIM","NÃO"))</f>
        <v/>
      </c>
      <c r="W543" s="10">
        <f>IF(OR($A543="",$I543="",$M543=""),"",SUMIFS($M$2:M543,$I$2:I543,$I543,$A$2:A543,$A543)-$M543)</f>
        <v/>
      </c>
      <c r="X543" s="10">
        <f>IF(OR($A543="",$I543=""),"",SUMIFS($M$2:$M$4922,$I$2:$I$4922,$I543,$A$2:$A$4922,$A543))</f>
        <v/>
      </c>
      <c r="Y543" s="10">
        <f>IFERROR(VLOOKUP($I543,'02_Cad_Maquinas'!$B$2:$H$200,7,FALSE()),"")</f>
        <v/>
      </c>
      <c r="Z543" s="10">
        <f>IF(OR($X543="",$Y543=""),"",$Y543-$X543)</f>
        <v/>
      </c>
      <c r="AA543" s="11">
        <f>IF(OR($X543="",$Y543=""),"",$X543/$Y543)</f>
        <v/>
      </c>
      <c r="AB543" s="10" t="n"/>
      <c r="AC543" s="10">
        <f>IF($B543="","","|"&amp;SUBSTITUTE(TRIM(SUBSTITUTE(SUBSTITUTE(SUBSTITUTE(SUBSTITUTE(SUBSTITUTE(SUBSTITUTE(SUBSTITUTE(SUBSTITUTE(SUBSTITUTE(SUBSTITUTE(SUBSTITUTE(SUBSTITUTE(SUBSTITUTE(SUBSTITUTE(TRIM($B543&amp;""),CHAR(10)," "),CHAR(13)," "),"."," "),";"," "),","," "),"/"," "),"+"," "),"-"," "),"  "," "),"  "," "),"  "," "),"  "," "),"  "," "),"  "," "))," ","|")&amp;"|")</f>
        <v/>
      </c>
      <c r="AD543" s="10">
        <f>TRIM($I543&amp;"")</f>
        <v/>
      </c>
    </row>
    <row r="544" ht="24" customHeight="1">
      <c r="A544" s="9" t="n">
        <v>46202</v>
      </c>
      <c r="B544" s="10" t="n">
        <v>10179</v>
      </c>
      <c r="C544" s="10" t="n"/>
      <c r="D544" s="10" t="inlineStr">
        <is>
          <t>PU</t>
        </is>
      </c>
      <c r="E544" s="10" t="n">
        <v>30001201</v>
      </c>
      <c r="F544" s="10" t="inlineStr">
        <is>
          <t>PE TRASEIRO 980X65(911)X25 MDF (11PCS)- CAD PE INT</t>
        </is>
      </c>
      <c r="G544" s="10" t="inlineStr">
        <is>
          <t>PU</t>
        </is>
      </c>
      <c r="H544" s="10" t="inlineStr">
        <is>
          <t>PU</t>
        </is>
      </c>
      <c r="I544" s="10" t="inlineStr">
        <is>
          <t>PU</t>
        </is>
      </c>
      <c r="J544" s="9" t="n">
        <v>12</v>
      </c>
      <c r="K544" s="10">
        <f>IF($E544="","",IFERROR(INDEX('01_Cad_Pecas'!$H$2:$H$5000,MATCH($E544,'01_Cad_Pecas'!$D$2:$D$5000,0)),IFERROR(INDEX('01_Cad_Pecas'!$H$2:$H$5000,MATCH(VALUE($E544),'01_Cad_Pecas'!$D$2:$D$5000,0)),"")))</f>
        <v/>
      </c>
      <c r="L544" s="10">
        <f>IF($E544="","",IFERROR(INDEX('01_Cad_Pecas'!$I$2:$I$5000,MATCH($E544,'01_Cad_Pecas'!$D$2:$D$5000,0)),IFERROR(INDEX('01_Cad_Pecas'!$I$2:$I$5000,MATCH(VALUE($E544),'01_Cad_Pecas'!$D$2:$D$5000,0)),"")))</f>
        <v/>
      </c>
      <c r="M544" s="10">
        <f>IF(OR($J544="",$L544=""),"",IF($K544="",0,$K544)+$J544*$L544)</f>
        <v/>
      </c>
      <c r="N544" s="10" t="n">
        <v>46199</v>
      </c>
      <c r="O544" s="9" t="n">
        <v>12</v>
      </c>
      <c r="P544" s="10" t="n"/>
      <c r="Q544" s="10" t="n"/>
      <c r="R544" s="10">
        <f>IF(AND($P544&lt;&gt;"",$Q544&lt;&gt;""),($Q544-$P544)*1440,IF(AND($O544&lt;&gt;"",$L544&lt;&gt;""),IF($K544="",0,$K544)+$O544*$L544,""))</f>
        <v/>
      </c>
      <c r="S544" s="10" t="n"/>
      <c r="T544" s="10">
        <f>IF(OR($J544="",$O544=""),"",$O544/$J544)</f>
        <v/>
      </c>
      <c r="U544" s="10" t="n"/>
      <c r="V544" s="10">
        <f>IF($A544="","",IF(AND($A544&lt;&gt;"",NOT(OR($U544="Concluído",$U544="Concluido")),TODAY()&gt;$A544),"SIM","NÃO"))</f>
        <v/>
      </c>
      <c r="W544" s="10">
        <f>IF(OR($A544="",$I544="",$M544=""),"",SUMIFS($M$2:M544,$I$2:I544,$I544,$A$2:A544,$A544)-$M544)</f>
        <v/>
      </c>
      <c r="X544" s="10">
        <f>IF(OR($A544="",$I544=""),"",SUMIFS($M$2:$M$4922,$I$2:$I$4922,$I544,$A$2:$A$4922,$A544))</f>
        <v/>
      </c>
      <c r="Y544" s="10">
        <f>IFERROR(VLOOKUP($I544,'02_Cad_Maquinas'!$B$2:$H$200,7,FALSE()),"")</f>
        <v/>
      </c>
      <c r="Z544" s="10">
        <f>IF(OR($X544="",$Y544=""),"",$Y544-$X544)</f>
        <v/>
      </c>
      <c r="AA544" s="11">
        <f>IF(OR($X544="",$Y544=""),"",$X544/$Y544)</f>
        <v/>
      </c>
      <c r="AB544" s="10" t="n"/>
      <c r="AC544" s="10">
        <f>IF($B544="","","|"&amp;SUBSTITUTE(TRIM(SUBSTITUTE(SUBSTITUTE(SUBSTITUTE(SUBSTITUTE(SUBSTITUTE(SUBSTITUTE(SUBSTITUTE(SUBSTITUTE(SUBSTITUTE(SUBSTITUTE(SUBSTITUTE(SUBSTITUTE(SUBSTITUTE(SUBSTITUTE(TRIM($B544&amp;""),CHAR(10)," "),CHAR(13)," "),"."," "),";"," "),","," "),"/"," "),"+"," "),"-"," "),"  "," "),"  "," "),"  "," "),"  "," "),"  "," "),"  "," "))," ","|")&amp;"|")</f>
        <v/>
      </c>
      <c r="AD544" s="10">
        <f>TRIM($I544&amp;"")</f>
        <v/>
      </c>
    </row>
    <row r="545" ht="24" customHeight="1">
      <c r="A545" s="9" t="n">
        <v>46202</v>
      </c>
      <c r="B545" s="10" t="n">
        <v>10179</v>
      </c>
      <c r="C545" s="10" t="n"/>
      <c r="D545" s="10" t="inlineStr">
        <is>
          <t>PU</t>
        </is>
      </c>
      <c r="E545" s="10" t="n">
        <v>30001201</v>
      </c>
      <c r="F545" s="10" t="inlineStr">
        <is>
          <t>PE TRASEIRO 980X65(911)X25 MDF (11PCS)- CAD PE INT</t>
        </is>
      </c>
      <c r="G545" s="10" t="inlineStr">
        <is>
          <t>PU</t>
        </is>
      </c>
      <c r="H545" s="10" t="inlineStr">
        <is>
          <t>PU</t>
        </is>
      </c>
      <c r="I545" s="10" t="inlineStr">
        <is>
          <t>PU</t>
        </is>
      </c>
      <c r="J545" s="9" t="n">
        <v>12</v>
      </c>
      <c r="K545" s="10">
        <f>IF($E545="","",IFERROR(INDEX('01_Cad_Pecas'!$H$2:$H$5000,MATCH($E545,'01_Cad_Pecas'!$D$2:$D$5000,0)),IFERROR(INDEX('01_Cad_Pecas'!$H$2:$H$5000,MATCH(VALUE($E545),'01_Cad_Pecas'!$D$2:$D$5000,0)),"")))</f>
        <v/>
      </c>
      <c r="L545" s="10">
        <f>IF($E545="","",IFERROR(INDEX('01_Cad_Pecas'!$I$2:$I$5000,MATCH($E545,'01_Cad_Pecas'!$D$2:$D$5000,0)),IFERROR(INDEX('01_Cad_Pecas'!$I$2:$I$5000,MATCH(VALUE($E545),'01_Cad_Pecas'!$D$2:$D$5000,0)),"")))</f>
        <v/>
      </c>
      <c r="M545" s="10">
        <f>IF(OR($J545="",$L545=""),"",IF($K545="",0,$K545)+$J545*$L545)</f>
        <v/>
      </c>
      <c r="N545" s="10" t="n">
        <v>46199</v>
      </c>
      <c r="O545" s="9" t="n">
        <v>12</v>
      </c>
      <c r="P545" s="10" t="n"/>
      <c r="Q545" s="10" t="n"/>
      <c r="R545" s="10">
        <f>IF(AND($P545&lt;&gt;"",$Q545&lt;&gt;""),($Q545-$P545)*1440,IF(AND($O545&lt;&gt;"",$L545&lt;&gt;""),IF($K545="",0,$K545)+$O545*$L545,""))</f>
        <v/>
      </c>
      <c r="S545" s="10" t="n"/>
      <c r="T545" s="10">
        <f>IF(OR($J545="",$O545=""),"",$O545/$J545)</f>
        <v/>
      </c>
      <c r="U545" s="10" t="n"/>
      <c r="V545" s="10">
        <f>IF($A545="","",IF(AND($A545&lt;&gt;"",NOT(OR($U545="Concluído",$U545="Concluido")),TODAY()&gt;$A545),"SIM","NÃO"))</f>
        <v/>
      </c>
      <c r="W545" s="10">
        <f>IF(OR($A545="",$I545="",$M545=""),"",SUMIFS($M$2:M545,$I$2:I545,$I545,$A$2:A545,$A545)-$M545)</f>
        <v/>
      </c>
      <c r="X545" s="10">
        <f>IF(OR($A545="",$I545=""),"",SUMIFS($M$2:$M$4922,$I$2:$I$4922,$I545,$A$2:$A$4922,$A545))</f>
        <v/>
      </c>
      <c r="Y545" s="10">
        <f>IFERROR(VLOOKUP($I545,'02_Cad_Maquinas'!$B$2:$H$200,7,FALSE()),"")</f>
        <v/>
      </c>
      <c r="Z545" s="10">
        <f>IF(OR($X545="",$Y545=""),"",$Y545-$X545)</f>
        <v/>
      </c>
      <c r="AA545" s="11">
        <f>IF(OR($X545="",$Y545=""),"",$X545/$Y545)</f>
        <v/>
      </c>
      <c r="AB545" s="10" t="n"/>
      <c r="AC545" s="10">
        <f>IF($B545="","","|"&amp;SUBSTITUTE(TRIM(SUBSTITUTE(SUBSTITUTE(SUBSTITUTE(SUBSTITUTE(SUBSTITUTE(SUBSTITUTE(SUBSTITUTE(SUBSTITUTE(SUBSTITUTE(SUBSTITUTE(SUBSTITUTE(SUBSTITUTE(SUBSTITUTE(SUBSTITUTE(TRIM($B545&amp;""),CHAR(10)," "),CHAR(13)," "),"."," "),";"," "),","," "),"/"," "),"+"," "),"-"," "),"  "," "),"  "," "),"  "," "),"  "," "),"  "," "),"  "," "))," ","|")&amp;"|")</f>
        <v/>
      </c>
      <c r="AD545" s="10">
        <f>TRIM($I545&amp;"")</f>
        <v/>
      </c>
    </row>
    <row r="546" ht="24" customHeight="1">
      <c r="A546" s="9" t="n">
        <v>46202</v>
      </c>
      <c r="B546" s="10" t="n">
        <v>10179</v>
      </c>
      <c r="C546" s="10" t="n"/>
      <c r="D546" s="10" t="inlineStr">
        <is>
          <t>PU</t>
        </is>
      </c>
      <c r="E546" s="10" t="n">
        <v>30001301</v>
      </c>
      <c r="F546" s="10" t="inlineStr">
        <is>
          <t>PE TRASEIRO 920X65(911)X25 MDF (11PCS)- CAD PE INT</t>
        </is>
      </c>
      <c r="G546" s="10" t="inlineStr">
        <is>
          <t>PU</t>
        </is>
      </c>
      <c r="H546" s="10" t="inlineStr">
        <is>
          <t>PU</t>
        </is>
      </c>
      <c r="I546" s="10" t="inlineStr">
        <is>
          <t>PU</t>
        </is>
      </c>
      <c r="J546" s="9" t="n">
        <v>120</v>
      </c>
      <c r="K546" s="10">
        <f>IF($E546="","",IFERROR(INDEX('01_Cad_Pecas'!$H$2:$H$5000,MATCH($E546,'01_Cad_Pecas'!$D$2:$D$5000,0)),IFERROR(INDEX('01_Cad_Pecas'!$H$2:$H$5000,MATCH(VALUE($E546),'01_Cad_Pecas'!$D$2:$D$5000,0)),"")))</f>
        <v/>
      </c>
      <c r="L546" s="10">
        <f>IF($E546="","",IFERROR(INDEX('01_Cad_Pecas'!$I$2:$I$5000,MATCH($E546,'01_Cad_Pecas'!$D$2:$D$5000,0)),IFERROR(INDEX('01_Cad_Pecas'!$I$2:$I$5000,MATCH(VALUE($E546),'01_Cad_Pecas'!$D$2:$D$5000,0)),"")))</f>
        <v/>
      </c>
      <c r="M546" s="10">
        <f>IF(OR($J546="",$L546=""),"",IF($K546="",0,$K546)+$J546*$L546)</f>
        <v/>
      </c>
      <c r="N546" s="10" t="n">
        <v>46199</v>
      </c>
      <c r="O546" s="9" t="n">
        <v>120</v>
      </c>
      <c r="P546" s="10" t="n"/>
      <c r="Q546" s="10" t="n"/>
      <c r="R546" s="10">
        <f>IF(AND($P546&lt;&gt;"",$Q546&lt;&gt;""),($Q546-$P546)*1440,IF(AND($O546&lt;&gt;"",$L546&lt;&gt;""),IF($K546="",0,$K546)+$O546*$L546,""))</f>
        <v/>
      </c>
      <c r="S546" s="10" t="n"/>
      <c r="T546" s="10">
        <f>IF(OR($J546="",$O546=""),"",$O546/$J546)</f>
        <v/>
      </c>
      <c r="U546" s="10" t="n"/>
      <c r="V546" s="10">
        <f>IF($A546="","",IF(AND($A546&lt;&gt;"",NOT(OR($U546="Concluído",$U546="Concluido")),TODAY()&gt;$A546),"SIM","NÃO"))</f>
        <v/>
      </c>
      <c r="W546" s="10">
        <f>IF(OR($A546="",$I546="",$M546=""),"",SUMIFS($M$2:M546,$I$2:I546,$I546,$A$2:A546,$A546)-$M546)</f>
        <v/>
      </c>
      <c r="X546" s="10">
        <f>IF(OR($A546="",$I546=""),"",SUMIFS($M$2:$M$4922,$I$2:$I$4922,$I546,$A$2:$A$4922,$A546))</f>
        <v/>
      </c>
      <c r="Y546" s="10">
        <f>IFERROR(VLOOKUP($I546,'02_Cad_Maquinas'!$B$2:$H$200,7,FALSE()),"")</f>
        <v/>
      </c>
      <c r="Z546" s="10">
        <f>IF(OR($X546="",$Y546=""),"",$Y546-$X546)</f>
        <v/>
      </c>
      <c r="AA546" s="11">
        <f>IF(OR($X546="",$Y546=""),"",$X546/$Y546)</f>
        <v/>
      </c>
      <c r="AB546" s="10" t="n"/>
      <c r="AC546" s="10">
        <f>IF($B546="","","|"&amp;SUBSTITUTE(TRIM(SUBSTITUTE(SUBSTITUTE(SUBSTITUTE(SUBSTITUTE(SUBSTITUTE(SUBSTITUTE(SUBSTITUTE(SUBSTITUTE(SUBSTITUTE(SUBSTITUTE(SUBSTITUTE(SUBSTITUTE(SUBSTITUTE(SUBSTITUTE(TRIM($B546&amp;""),CHAR(10)," "),CHAR(13)," "),"."," "),";"," "),","," "),"/"," "),"+"," "),"-"," "),"  "," "),"  "," "),"  "," "),"  "," "),"  "," "),"  "," "))," ","|")&amp;"|")</f>
        <v/>
      </c>
      <c r="AD546" s="10">
        <f>TRIM($I546&amp;"")</f>
        <v/>
      </c>
    </row>
    <row r="547" ht="24" customHeight="1">
      <c r="A547" s="9" t="n">
        <v>46202</v>
      </c>
      <c r="B547" s="10" t="n">
        <v>10179</v>
      </c>
      <c r="C547" s="10" t="n"/>
      <c r="D547" s="10" t="inlineStr">
        <is>
          <t>PU</t>
        </is>
      </c>
      <c r="E547" s="10" t="n">
        <v>30001301</v>
      </c>
      <c r="F547" s="10" t="inlineStr">
        <is>
          <t>PE TRASEIRO 920X65(911)X25 MDF (11PCS)- CAD PE INT</t>
        </is>
      </c>
      <c r="G547" s="10" t="inlineStr">
        <is>
          <t>PU</t>
        </is>
      </c>
      <c r="H547" s="10" t="inlineStr">
        <is>
          <t>PU</t>
        </is>
      </c>
      <c r="I547" s="10" t="inlineStr">
        <is>
          <t>PU</t>
        </is>
      </c>
      <c r="J547" s="9" t="n">
        <v>8</v>
      </c>
      <c r="K547" s="10">
        <f>IF($E547="","",IFERROR(INDEX('01_Cad_Pecas'!$H$2:$H$5000,MATCH($E547,'01_Cad_Pecas'!$D$2:$D$5000,0)),IFERROR(INDEX('01_Cad_Pecas'!$H$2:$H$5000,MATCH(VALUE($E547),'01_Cad_Pecas'!$D$2:$D$5000,0)),"")))</f>
        <v/>
      </c>
      <c r="L547" s="10">
        <f>IF($E547="","",IFERROR(INDEX('01_Cad_Pecas'!$I$2:$I$5000,MATCH($E547,'01_Cad_Pecas'!$D$2:$D$5000,0)),IFERROR(INDEX('01_Cad_Pecas'!$I$2:$I$5000,MATCH(VALUE($E547),'01_Cad_Pecas'!$D$2:$D$5000,0)),"")))</f>
        <v/>
      </c>
      <c r="M547" s="10">
        <f>IF(OR($J547="",$L547=""),"",IF($K547="",0,$K547)+$J547*$L547)</f>
        <v/>
      </c>
      <c r="N547" s="10" t="n">
        <v>46199</v>
      </c>
      <c r="O547" s="9" t="n">
        <v>8</v>
      </c>
      <c r="P547" s="10" t="n"/>
      <c r="Q547" s="10" t="n"/>
      <c r="R547" s="10">
        <f>IF(AND($P547&lt;&gt;"",$Q547&lt;&gt;""),($Q547-$P547)*1440,IF(AND($O547&lt;&gt;"",$L547&lt;&gt;""),IF($K547="",0,$K547)+$O547*$L547,""))</f>
        <v/>
      </c>
      <c r="S547" s="10" t="n"/>
      <c r="T547" s="10">
        <f>IF(OR($J547="",$O547=""),"",$O547/$J547)</f>
        <v/>
      </c>
      <c r="U547" s="10" t="n"/>
      <c r="V547" s="10">
        <f>IF($A547="","",IF(AND($A547&lt;&gt;"",NOT(OR($U547="Concluído",$U547="Concluido")),TODAY()&gt;$A547),"SIM","NÃO"))</f>
        <v/>
      </c>
      <c r="W547" s="10">
        <f>IF(OR($A547="",$I547="",$M547=""),"",SUMIFS($M$2:M547,$I$2:I547,$I547,$A$2:A547,$A547)-$M547)</f>
        <v/>
      </c>
      <c r="X547" s="10">
        <f>IF(OR($A547="",$I547=""),"",SUMIFS($M$2:$M$4922,$I$2:$I$4922,$I547,$A$2:$A$4922,$A547))</f>
        <v/>
      </c>
      <c r="Y547" s="10">
        <f>IFERROR(VLOOKUP($I547,'02_Cad_Maquinas'!$B$2:$H$200,7,FALSE()),"")</f>
        <v/>
      </c>
      <c r="Z547" s="10">
        <f>IF(OR($X547="",$Y547=""),"",$Y547-$X547)</f>
        <v/>
      </c>
      <c r="AA547" s="11">
        <f>IF(OR($X547="",$Y547=""),"",$X547/$Y547)</f>
        <v/>
      </c>
      <c r="AB547" s="10" t="n"/>
      <c r="AC547" s="10">
        <f>IF($B547="","","|"&amp;SUBSTITUTE(TRIM(SUBSTITUTE(SUBSTITUTE(SUBSTITUTE(SUBSTITUTE(SUBSTITUTE(SUBSTITUTE(SUBSTITUTE(SUBSTITUTE(SUBSTITUTE(SUBSTITUTE(SUBSTITUTE(SUBSTITUTE(SUBSTITUTE(SUBSTITUTE(TRIM($B547&amp;""),CHAR(10)," "),CHAR(13)," "),"."," "),";"," "),","," "),"/"," "),"+"," "),"-"," "),"  "," "),"  "," "),"  "," "),"  "," "),"  "," "),"  "," "))," ","|")&amp;"|")</f>
        <v/>
      </c>
      <c r="AD547" s="10">
        <f>TRIM($I547&amp;"")</f>
        <v/>
      </c>
    </row>
    <row r="548" ht="24" customHeight="1">
      <c r="A548" s="9" t="n">
        <v>46202</v>
      </c>
      <c r="B548" s="10" t="n">
        <v>10179</v>
      </c>
      <c r="C548" s="10" t="n"/>
      <c r="D548" s="10" t="inlineStr">
        <is>
          <t>PU</t>
        </is>
      </c>
      <c r="E548" s="10" t="n">
        <v>30001301</v>
      </c>
      <c r="F548" s="10" t="inlineStr">
        <is>
          <t>PE TRASEIRO 920X65(911)X25 MDF (11PCS)- CAD PE INT</t>
        </is>
      </c>
      <c r="G548" s="10" t="inlineStr">
        <is>
          <t>PU</t>
        </is>
      </c>
      <c r="H548" s="10" t="inlineStr">
        <is>
          <t>PU</t>
        </is>
      </c>
      <c r="I548" s="10" t="inlineStr">
        <is>
          <t>PU</t>
        </is>
      </c>
      <c r="J548" s="9" t="n">
        <v>16</v>
      </c>
      <c r="K548" s="10">
        <f>IF($E548="","",IFERROR(INDEX('01_Cad_Pecas'!$H$2:$H$5000,MATCH($E548,'01_Cad_Pecas'!$D$2:$D$5000,0)),IFERROR(INDEX('01_Cad_Pecas'!$H$2:$H$5000,MATCH(VALUE($E548),'01_Cad_Pecas'!$D$2:$D$5000,0)),"")))</f>
        <v/>
      </c>
      <c r="L548" s="10">
        <f>IF($E548="","",IFERROR(INDEX('01_Cad_Pecas'!$I$2:$I$5000,MATCH($E548,'01_Cad_Pecas'!$D$2:$D$5000,0)),IFERROR(INDEX('01_Cad_Pecas'!$I$2:$I$5000,MATCH(VALUE($E548),'01_Cad_Pecas'!$D$2:$D$5000,0)),"")))</f>
        <v/>
      </c>
      <c r="M548" s="10">
        <f>IF(OR($J548="",$L548=""),"",IF($K548="",0,$K548)+$J548*$L548)</f>
        <v/>
      </c>
      <c r="N548" s="10" t="n">
        <v>46199</v>
      </c>
      <c r="O548" s="9" t="n">
        <v>16</v>
      </c>
      <c r="P548" s="10" t="n"/>
      <c r="Q548" s="10" t="n"/>
      <c r="R548" s="10">
        <f>IF(AND($P548&lt;&gt;"",$Q548&lt;&gt;""),($Q548-$P548)*1440,IF(AND($O548&lt;&gt;"",$L548&lt;&gt;""),IF($K548="",0,$K548)+$O548*$L548,""))</f>
        <v/>
      </c>
      <c r="S548" s="10" t="n"/>
      <c r="T548" s="10">
        <f>IF(OR($J548="",$O548=""),"",$O548/$J548)</f>
        <v/>
      </c>
      <c r="U548" s="10" t="n"/>
      <c r="V548" s="10">
        <f>IF($A548="","",IF(AND($A548&lt;&gt;"",NOT(OR($U548="Concluído",$U548="Concluido")),TODAY()&gt;$A548),"SIM","NÃO"))</f>
        <v/>
      </c>
      <c r="W548" s="10">
        <f>IF(OR($A548="",$I548="",$M548=""),"",SUMIFS($M$2:M548,$I$2:I548,$I548,$A$2:A548,$A548)-$M548)</f>
        <v/>
      </c>
      <c r="X548" s="10">
        <f>IF(OR($A548="",$I548=""),"",SUMIFS($M$2:$M$4922,$I$2:$I$4922,$I548,$A$2:$A$4922,$A548))</f>
        <v/>
      </c>
      <c r="Y548" s="10">
        <f>IFERROR(VLOOKUP($I548,'02_Cad_Maquinas'!$B$2:$H$200,7,FALSE()),"")</f>
        <v/>
      </c>
      <c r="Z548" s="10">
        <f>IF(OR($X548="",$Y548=""),"",$Y548-$X548)</f>
        <v/>
      </c>
      <c r="AA548" s="11">
        <f>IF(OR($X548="",$Y548=""),"",$X548/$Y548)</f>
        <v/>
      </c>
      <c r="AB548" s="10" t="n"/>
      <c r="AC548" s="10">
        <f>IF($B548="","","|"&amp;SUBSTITUTE(TRIM(SUBSTITUTE(SUBSTITUTE(SUBSTITUTE(SUBSTITUTE(SUBSTITUTE(SUBSTITUTE(SUBSTITUTE(SUBSTITUTE(SUBSTITUTE(SUBSTITUTE(SUBSTITUTE(SUBSTITUTE(SUBSTITUTE(SUBSTITUTE(TRIM($B548&amp;""),CHAR(10)," "),CHAR(13)," "),"."," "),";"," "),","," "),"/"," "),"+"," "),"-"," "),"  "," "),"  "," "),"  "," "),"  "," "),"  "," "),"  "," "))," ","|")&amp;"|")</f>
        <v/>
      </c>
      <c r="AD548" s="10">
        <f>TRIM($I548&amp;"")</f>
        <v/>
      </c>
    </row>
    <row r="549" ht="24" customHeight="1">
      <c r="A549" s="9" t="n">
        <v>46202</v>
      </c>
      <c r="B549" s="10" t="n">
        <v>10179</v>
      </c>
      <c r="C549" s="10" t="n"/>
      <c r="D549" s="10" t="inlineStr">
        <is>
          <t>PU</t>
        </is>
      </c>
      <c r="E549" s="10" t="n">
        <v>30001301</v>
      </c>
      <c r="F549" s="10" t="inlineStr">
        <is>
          <t>PE TRASEIRO 920X65(911)X25 MDF (11PCS)- CAD PE INT</t>
        </is>
      </c>
      <c r="G549" s="10" t="inlineStr">
        <is>
          <t>PU</t>
        </is>
      </c>
      <c r="H549" s="10" t="inlineStr">
        <is>
          <t>PU</t>
        </is>
      </c>
      <c r="I549" s="10" t="inlineStr">
        <is>
          <t>PU</t>
        </is>
      </c>
      <c r="J549" s="9" t="n">
        <v>1120</v>
      </c>
      <c r="K549" s="10">
        <f>IF($E549="","",IFERROR(INDEX('01_Cad_Pecas'!$H$2:$H$5000,MATCH($E549,'01_Cad_Pecas'!$D$2:$D$5000,0)),IFERROR(INDEX('01_Cad_Pecas'!$H$2:$H$5000,MATCH(VALUE($E549),'01_Cad_Pecas'!$D$2:$D$5000,0)),"")))</f>
        <v/>
      </c>
      <c r="L549" s="10">
        <f>IF($E549="","",IFERROR(INDEX('01_Cad_Pecas'!$I$2:$I$5000,MATCH($E549,'01_Cad_Pecas'!$D$2:$D$5000,0)),IFERROR(INDEX('01_Cad_Pecas'!$I$2:$I$5000,MATCH(VALUE($E549),'01_Cad_Pecas'!$D$2:$D$5000,0)),"")))</f>
        <v/>
      </c>
      <c r="M549" s="10">
        <f>IF(OR($J549="",$L549=""),"",IF($K549="",0,$K549)+$J549*$L549)</f>
        <v/>
      </c>
      <c r="N549" s="10" t="n">
        <v>46206</v>
      </c>
      <c r="O549" s="10" t="n">
        <v>1120</v>
      </c>
      <c r="P549" s="10" t="n"/>
      <c r="Q549" s="10" t="n"/>
      <c r="R549" s="10">
        <f>IF(AND($P549&lt;&gt;"",$Q549&lt;&gt;""),($Q549-$P549)*1440,IF(AND($O549&lt;&gt;"",$L549&lt;&gt;""),IF($K549="",0,$K549)+$O549*$L549,""))</f>
        <v/>
      </c>
      <c r="S549" s="10" t="n"/>
      <c r="T549" s="10">
        <f>IF(OR($J549="",$O549=""),"",$O549/$J549)</f>
        <v/>
      </c>
      <c r="U549" s="10" t="inlineStr">
        <is>
          <t>Concluído</t>
        </is>
      </c>
      <c r="V549" s="10">
        <f>IF($A549="","",IF(AND($A549&lt;&gt;"",NOT(OR($U549="Concluído",$U549="Concluido")),TODAY()&gt;$A549),"SIM","NÃO"))</f>
        <v/>
      </c>
      <c r="W549" s="10">
        <f>IF(OR($A549="",$I549="",$M549=""),"",SUMIFS($M$2:M549,$I$2:I549,$I549,$A$2:A549,$A549)-$M549)</f>
        <v/>
      </c>
      <c r="X549" s="10">
        <f>IF(OR($A549="",$I549=""),"",SUMIFS($M$2:$M$4922,$I$2:$I$4922,$I549,$A$2:$A$4922,$A549))</f>
        <v/>
      </c>
      <c r="Y549" s="10">
        <f>IFERROR(VLOOKUP($I549,'02_Cad_Maquinas'!$B$2:$H$200,7,FALSE()),"")</f>
        <v/>
      </c>
      <c r="Z549" s="10">
        <f>IF(OR($X549="",$Y549=""),"",$Y549-$X549)</f>
        <v/>
      </c>
      <c r="AA549" s="11">
        <f>IF(OR($X549="",$Y549=""),"",$X549/$Y549)</f>
        <v/>
      </c>
      <c r="AB549" s="10" t="n"/>
      <c r="AC549" s="10">
        <f>IF($B549="","","|"&amp;SUBSTITUTE(TRIM(SUBSTITUTE(SUBSTITUTE(SUBSTITUTE(SUBSTITUTE(SUBSTITUTE(SUBSTITUTE(SUBSTITUTE(SUBSTITUTE(SUBSTITUTE(SUBSTITUTE(SUBSTITUTE(SUBSTITUTE(SUBSTITUTE(SUBSTITUTE(TRIM($B549&amp;""),CHAR(10)," "),CHAR(13)," "),"."," "),";"," "),","," "),"/"," "),"+"," "),"-"," "),"  "," "),"  "," "),"  "," "),"  "," "),"  "," "),"  "," "))," ","|")&amp;"|")</f>
        <v/>
      </c>
      <c r="AD549" s="10">
        <f>TRIM($I549&amp;"")</f>
        <v/>
      </c>
    </row>
    <row r="550" ht="24" customHeight="1">
      <c r="A550" s="9" t="n">
        <v>46202</v>
      </c>
      <c r="B550" s="10" t="n">
        <v>10179</v>
      </c>
      <c r="C550" s="10" t="n"/>
      <c r="D550" s="10" t="inlineStr">
        <is>
          <t>PU</t>
        </is>
      </c>
      <c r="E550" s="10" t="n">
        <v>30003401</v>
      </c>
      <c r="F550" s="10" t="inlineStr">
        <is>
          <t>PE TRASEIRO 920X30(911)X25 MDF (14PC) ESQ DAKAR</t>
        </is>
      </c>
      <c r="G550" s="10" t="inlineStr">
        <is>
          <t>PU</t>
        </is>
      </c>
      <c r="H550" s="10" t="inlineStr">
        <is>
          <t>PU</t>
        </is>
      </c>
      <c r="I550" s="10" t="inlineStr">
        <is>
          <t>PU</t>
        </is>
      </c>
      <c r="J550" s="9" t="n">
        <v>34</v>
      </c>
      <c r="K550" s="10">
        <f>IF($E550="","",IFERROR(INDEX('01_Cad_Pecas'!$H$2:$H$5000,MATCH($E550,'01_Cad_Pecas'!$D$2:$D$5000,0)),IFERROR(INDEX('01_Cad_Pecas'!$H$2:$H$5000,MATCH(VALUE($E550),'01_Cad_Pecas'!$D$2:$D$5000,0)),"")))</f>
        <v/>
      </c>
      <c r="L550" s="10">
        <f>IF($E550="","",IFERROR(INDEX('01_Cad_Pecas'!$I$2:$I$5000,MATCH($E550,'01_Cad_Pecas'!$D$2:$D$5000,0)),IFERROR(INDEX('01_Cad_Pecas'!$I$2:$I$5000,MATCH(VALUE($E550),'01_Cad_Pecas'!$D$2:$D$5000,0)),"")))</f>
        <v/>
      </c>
      <c r="M550" s="10">
        <f>IF(OR($J550="",$L550=""),"",IF($K550="",0,$K550)+$J550*$L550)</f>
        <v/>
      </c>
      <c r="N550" s="10" t="n">
        <v>46199</v>
      </c>
      <c r="O550" s="9" t="n">
        <v>34</v>
      </c>
      <c r="P550" s="10" t="n"/>
      <c r="Q550" s="10" t="n"/>
      <c r="R550" s="10">
        <f>IF(AND($P550&lt;&gt;"",$Q550&lt;&gt;""),($Q550-$P550)*1440,IF(AND($O550&lt;&gt;"",$L550&lt;&gt;""),IF($K550="",0,$K550)+$O550*$L550,""))</f>
        <v/>
      </c>
      <c r="S550" s="10" t="n"/>
      <c r="T550" s="10">
        <f>IF(OR($J550="",$O550=""),"",$O550/$J550)</f>
        <v/>
      </c>
      <c r="U550" s="10" t="n"/>
      <c r="V550" s="10">
        <f>IF($A550="","",IF(AND($A550&lt;&gt;"",NOT(OR($U550="Concluído",$U550="Concluido")),TODAY()&gt;$A550),"SIM","NÃO"))</f>
        <v/>
      </c>
      <c r="W550" s="10">
        <f>IF(OR($A550="",$I550="",$M550=""),"",SUMIFS($M$2:M550,$I$2:I550,$I550,$A$2:A550,$A550)-$M550)</f>
        <v/>
      </c>
      <c r="X550" s="10">
        <f>IF(OR($A550="",$I550=""),"",SUMIFS($M$2:$M$4922,$I$2:$I$4922,$I550,$A$2:$A$4922,$A550))</f>
        <v/>
      </c>
      <c r="Y550" s="10">
        <f>IFERROR(VLOOKUP($I550,'02_Cad_Maquinas'!$B$2:$H$200,7,FALSE()),"")</f>
        <v/>
      </c>
      <c r="Z550" s="10">
        <f>IF(OR($X550="",$Y550=""),"",$Y550-$X550)</f>
        <v/>
      </c>
      <c r="AA550" s="11">
        <f>IF(OR($X550="",$Y550=""),"",$X550/$Y550)</f>
        <v/>
      </c>
      <c r="AB550" s="10" t="n"/>
      <c r="AC550" s="10">
        <f>IF($B550="","","|"&amp;SUBSTITUTE(TRIM(SUBSTITUTE(SUBSTITUTE(SUBSTITUTE(SUBSTITUTE(SUBSTITUTE(SUBSTITUTE(SUBSTITUTE(SUBSTITUTE(SUBSTITUTE(SUBSTITUTE(SUBSTITUTE(SUBSTITUTE(SUBSTITUTE(SUBSTITUTE(TRIM($B550&amp;""),CHAR(10)," "),CHAR(13)," "),"."," "),";"," "),","," "),"/"," "),"+"," "),"-"," "),"  "," "),"  "," "),"  "," "),"  "," "),"  "," "),"  "," "))," ","|")&amp;"|")</f>
        <v/>
      </c>
      <c r="AD550" s="10">
        <f>TRIM($I550&amp;"")</f>
        <v/>
      </c>
    </row>
    <row r="551" ht="24" customHeight="1">
      <c r="A551" s="9" t="n">
        <v>46202</v>
      </c>
      <c r="B551" s="10" t="n">
        <v>10179</v>
      </c>
      <c r="C551" s="10" t="n"/>
      <c r="D551" s="10" t="inlineStr">
        <is>
          <t>PU</t>
        </is>
      </c>
      <c r="E551" s="10" t="n">
        <v>30003402</v>
      </c>
      <c r="F551" s="10" t="inlineStr">
        <is>
          <t>PE TRASEIRO 920X30(911)X25 MDF (14PC) DIR DAKAR</t>
        </is>
      </c>
      <c r="G551" s="10" t="inlineStr">
        <is>
          <t>PU</t>
        </is>
      </c>
      <c r="H551" s="10" t="inlineStr">
        <is>
          <t>PU</t>
        </is>
      </c>
      <c r="I551" s="10" t="inlineStr">
        <is>
          <t>PU</t>
        </is>
      </c>
      <c r="J551" s="9" t="n">
        <v>34</v>
      </c>
      <c r="K551" s="10">
        <f>IF($E551="","",IFERROR(INDEX('01_Cad_Pecas'!$H$2:$H$5000,MATCH($E551,'01_Cad_Pecas'!$D$2:$D$5000,0)),IFERROR(INDEX('01_Cad_Pecas'!$H$2:$H$5000,MATCH(VALUE($E551),'01_Cad_Pecas'!$D$2:$D$5000,0)),"")))</f>
        <v/>
      </c>
      <c r="L551" s="10">
        <f>IF($E551="","",IFERROR(INDEX('01_Cad_Pecas'!$I$2:$I$5000,MATCH($E551,'01_Cad_Pecas'!$D$2:$D$5000,0)),IFERROR(INDEX('01_Cad_Pecas'!$I$2:$I$5000,MATCH(VALUE($E551),'01_Cad_Pecas'!$D$2:$D$5000,0)),"")))</f>
        <v/>
      </c>
      <c r="M551" s="10">
        <f>IF(OR($J551="",$L551=""),"",IF($K551="",0,$K551)+$J551*$L551)</f>
        <v/>
      </c>
      <c r="N551" s="10" t="n">
        <v>46199</v>
      </c>
      <c r="O551" s="9" t="n">
        <v>34</v>
      </c>
      <c r="P551" s="10" t="n"/>
      <c r="Q551" s="10" t="n"/>
      <c r="R551" s="10">
        <f>IF(AND($P551&lt;&gt;"",$Q551&lt;&gt;""),($Q551-$P551)*1440,IF(AND($O551&lt;&gt;"",$L551&lt;&gt;""),IF($K551="",0,$K551)+$O551*$L551,""))</f>
        <v/>
      </c>
      <c r="S551" s="10" t="n"/>
      <c r="T551" s="10">
        <f>IF(OR($J551="",$O551=""),"",$O551/$J551)</f>
        <v/>
      </c>
      <c r="U551" s="10" t="n"/>
      <c r="V551" s="10">
        <f>IF($A551="","",IF(AND($A551&lt;&gt;"",NOT(OR($U551="Concluído",$U551="Concluido")),TODAY()&gt;$A551),"SIM","NÃO"))</f>
        <v/>
      </c>
      <c r="W551" s="10">
        <f>IF(OR($A551="",$I551="",$M551=""),"",SUMIFS($M$2:M551,$I$2:I551,$I551,$A$2:A551,$A551)-$M551)</f>
        <v/>
      </c>
      <c r="X551" s="10">
        <f>IF(OR($A551="",$I551=""),"",SUMIFS($M$2:$M$4922,$I$2:$I$4922,$I551,$A$2:$A$4922,$A551))</f>
        <v/>
      </c>
      <c r="Y551" s="10">
        <f>IFERROR(VLOOKUP($I551,'02_Cad_Maquinas'!$B$2:$H$200,7,FALSE()),"")</f>
        <v/>
      </c>
      <c r="Z551" s="10">
        <f>IF(OR($X551="",$Y551=""),"",$Y551-$X551)</f>
        <v/>
      </c>
      <c r="AA551" s="11">
        <f>IF(OR($X551="",$Y551=""),"",$X551/$Y551)</f>
        <v/>
      </c>
      <c r="AB551" s="10" t="n"/>
      <c r="AC551" s="10">
        <f>IF($B551="","","|"&amp;SUBSTITUTE(TRIM(SUBSTITUTE(SUBSTITUTE(SUBSTITUTE(SUBSTITUTE(SUBSTITUTE(SUBSTITUTE(SUBSTITUTE(SUBSTITUTE(SUBSTITUTE(SUBSTITUTE(SUBSTITUTE(SUBSTITUTE(SUBSTITUTE(SUBSTITUTE(TRIM($B551&amp;""),CHAR(10)," "),CHAR(13)," "),"."," "),";"," "),","," "),"/"," "),"+"," "),"-"," "),"  "," "),"  "," "),"  "," "),"  "," "),"  "," "),"  "," "))," ","|")&amp;"|")</f>
        <v/>
      </c>
      <c r="AD551" s="10">
        <f>TRIM($I551&amp;"")</f>
        <v/>
      </c>
    </row>
    <row r="552" ht="24" customHeight="1">
      <c r="A552" s="9" t="n">
        <v>46202</v>
      </c>
      <c r="B552" s="10" t="n">
        <v>10179</v>
      </c>
      <c r="C552" s="10" t="n"/>
      <c r="D552" s="10" t="inlineStr">
        <is>
          <t>PU</t>
        </is>
      </c>
      <c r="E552" s="10" t="n">
        <v>30006101</v>
      </c>
      <c r="F552" s="10" t="inlineStr">
        <is>
          <t>PE TRAS 880X30(911)X25 MDF (13PC) ESQ SANTIAGO NEW</t>
        </is>
      </c>
      <c r="G552" s="10" t="inlineStr">
        <is>
          <t>PU</t>
        </is>
      </c>
      <c r="H552" s="10" t="inlineStr">
        <is>
          <t>PU</t>
        </is>
      </c>
      <c r="I552" s="10" t="inlineStr">
        <is>
          <t>PU</t>
        </is>
      </c>
      <c r="J552" s="9" t="n">
        <v>10</v>
      </c>
      <c r="K552" s="10">
        <f>IF($E552="","",IFERROR(INDEX('01_Cad_Pecas'!$H$2:$H$5000,MATCH($E552,'01_Cad_Pecas'!$D$2:$D$5000,0)),IFERROR(INDEX('01_Cad_Pecas'!$H$2:$H$5000,MATCH(VALUE($E552),'01_Cad_Pecas'!$D$2:$D$5000,0)),"")))</f>
        <v/>
      </c>
      <c r="L552" s="10">
        <f>IF($E552="","",IFERROR(INDEX('01_Cad_Pecas'!$I$2:$I$5000,MATCH($E552,'01_Cad_Pecas'!$D$2:$D$5000,0)),IFERROR(INDEX('01_Cad_Pecas'!$I$2:$I$5000,MATCH(VALUE($E552),'01_Cad_Pecas'!$D$2:$D$5000,0)),"")))</f>
        <v/>
      </c>
      <c r="M552" s="10">
        <f>IF(OR($J552="",$L552=""),"",IF($K552="",0,$K552)+$J552*$L552)</f>
        <v/>
      </c>
      <c r="N552" s="10" t="n">
        <v>46199</v>
      </c>
      <c r="O552" s="9" t="n">
        <v>10</v>
      </c>
      <c r="P552" s="10" t="n"/>
      <c r="Q552" s="10" t="n"/>
      <c r="R552" s="10">
        <f>IF(AND($P552&lt;&gt;"",$Q552&lt;&gt;""),($Q552-$P552)*1440,IF(AND($O552&lt;&gt;"",$L552&lt;&gt;""),IF($K552="",0,$K552)+$O552*$L552,""))</f>
        <v/>
      </c>
      <c r="S552" s="10" t="n"/>
      <c r="T552" s="10">
        <f>IF(OR($J552="",$O552=""),"",$O552/$J552)</f>
        <v/>
      </c>
      <c r="U552" s="10" t="n"/>
      <c r="V552" s="10">
        <f>IF($A552="","",IF(AND($A552&lt;&gt;"",NOT(OR($U552="Concluído",$U552="Concluido")),TODAY()&gt;$A552),"SIM","NÃO"))</f>
        <v/>
      </c>
      <c r="W552" s="10">
        <f>IF(OR($A552="",$I552="",$M552=""),"",SUMIFS($M$2:M552,$I$2:I552,$I552,$A$2:A552,$A552)-$M552)</f>
        <v/>
      </c>
      <c r="X552" s="10">
        <f>IF(OR($A552="",$I552=""),"",SUMIFS($M$2:$M$4922,$I$2:$I$4922,$I552,$A$2:$A$4922,$A552))</f>
        <v/>
      </c>
      <c r="Y552" s="10">
        <f>IFERROR(VLOOKUP($I552,'02_Cad_Maquinas'!$B$2:$H$200,7,FALSE()),"")</f>
        <v/>
      </c>
      <c r="Z552" s="10">
        <f>IF(OR($X552="",$Y552=""),"",$Y552-$X552)</f>
        <v/>
      </c>
      <c r="AA552" s="11">
        <f>IF(OR($X552="",$Y552=""),"",$X552/$Y552)</f>
        <v/>
      </c>
      <c r="AB552" s="10" t="n"/>
      <c r="AC552" s="10">
        <f>IF($B552="","","|"&amp;SUBSTITUTE(TRIM(SUBSTITUTE(SUBSTITUTE(SUBSTITUTE(SUBSTITUTE(SUBSTITUTE(SUBSTITUTE(SUBSTITUTE(SUBSTITUTE(SUBSTITUTE(SUBSTITUTE(SUBSTITUTE(SUBSTITUTE(SUBSTITUTE(SUBSTITUTE(TRIM($B552&amp;""),CHAR(10)," "),CHAR(13)," "),"."," "),";"," "),","," "),"/"," "),"+"," "),"-"," "),"  "," "),"  "," "),"  "," "),"  "," "),"  "," "),"  "," "))," ","|")&amp;"|")</f>
        <v/>
      </c>
      <c r="AD552" s="10">
        <f>TRIM($I552&amp;"")</f>
        <v/>
      </c>
    </row>
    <row r="553" ht="24" customHeight="1">
      <c r="A553" s="9" t="n">
        <v>46202</v>
      </c>
      <c r="B553" s="10" t="n">
        <v>10179</v>
      </c>
      <c r="C553" s="10" t="n"/>
      <c r="D553" s="10" t="inlineStr">
        <is>
          <t>PU</t>
        </is>
      </c>
      <c r="E553" s="10" t="n">
        <v>30006102</v>
      </c>
      <c r="F553" s="10" t="inlineStr">
        <is>
          <t>PE TRAS 880X30(911)X25 MDF (13PC) DIR SANTIAGO NEW</t>
        </is>
      </c>
      <c r="G553" s="10" t="inlineStr">
        <is>
          <t>PU</t>
        </is>
      </c>
      <c r="H553" s="10" t="inlineStr">
        <is>
          <t>PU</t>
        </is>
      </c>
      <c r="I553" s="10" t="inlineStr">
        <is>
          <t>PU</t>
        </is>
      </c>
      <c r="J553" s="9" t="n">
        <v>10</v>
      </c>
      <c r="K553" s="10">
        <f>IF($E553="","",IFERROR(INDEX('01_Cad_Pecas'!$H$2:$H$5000,MATCH($E553,'01_Cad_Pecas'!$D$2:$D$5000,0)),IFERROR(INDEX('01_Cad_Pecas'!$H$2:$H$5000,MATCH(VALUE($E553),'01_Cad_Pecas'!$D$2:$D$5000,0)),"")))</f>
        <v/>
      </c>
      <c r="L553" s="10">
        <f>IF($E553="","",IFERROR(INDEX('01_Cad_Pecas'!$I$2:$I$5000,MATCH($E553,'01_Cad_Pecas'!$D$2:$D$5000,0)),IFERROR(INDEX('01_Cad_Pecas'!$I$2:$I$5000,MATCH(VALUE($E553),'01_Cad_Pecas'!$D$2:$D$5000,0)),"")))</f>
        <v/>
      </c>
      <c r="M553" s="10">
        <f>IF(OR($J553="",$L553=""),"",IF($K553="",0,$K553)+$J553*$L553)</f>
        <v/>
      </c>
      <c r="N553" s="10" t="n">
        <v>46199</v>
      </c>
      <c r="O553" s="9" t="n">
        <v>10</v>
      </c>
      <c r="P553" s="10" t="n"/>
      <c r="Q553" s="10" t="n"/>
      <c r="R553" s="10">
        <f>IF(AND($P553&lt;&gt;"",$Q553&lt;&gt;""),($Q553-$P553)*1440,IF(AND($O553&lt;&gt;"",$L553&lt;&gt;""),IF($K553="",0,$K553)+$O553*$L553,""))</f>
        <v/>
      </c>
      <c r="S553" s="10" t="n"/>
      <c r="T553" s="10">
        <f>IF(OR($J553="",$O553=""),"",$O553/$J553)</f>
        <v/>
      </c>
      <c r="U553" s="10" t="n"/>
      <c r="V553" s="10">
        <f>IF($A553="","",IF(AND($A553&lt;&gt;"",NOT(OR($U553="Concluído",$U553="Concluido")),TODAY()&gt;$A553),"SIM","NÃO"))</f>
        <v/>
      </c>
      <c r="W553" s="10">
        <f>IF(OR($A553="",$I553="",$M553=""),"",SUMIFS($M$2:M553,$I$2:I553,$I553,$A$2:A553,$A553)-$M553)</f>
        <v/>
      </c>
      <c r="X553" s="10">
        <f>IF(OR($A553="",$I553=""),"",SUMIFS($M$2:$M$4922,$I$2:$I$4922,$I553,$A$2:$A$4922,$A553))</f>
        <v/>
      </c>
      <c r="Y553" s="10">
        <f>IFERROR(VLOOKUP($I553,'02_Cad_Maquinas'!$B$2:$H$200,7,FALSE()),"")</f>
        <v/>
      </c>
      <c r="Z553" s="10">
        <f>IF(OR($X553="",$Y553=""),"",$Y553-$X553)</f>
        <v/>
      </c>
      <c r="AA553" s="11">
        <f>IF(OR($X553="",$Y553=""),"",$X553/$Y553)</f>
        <v/>
      </c>
      <c r="AB553" s="10" t="n"/>
      <c r="AC553" s="10">
        <f>IF($B553="","","|"&amp;SUBSTITUTE(TRIM(SUBSTITUTE(SUBSTITUTE(SUBSTITUTE(SUBSTITUTE(SUBSTITUTE(SUBSTITUTE(SUBSTITUTE(SUBSTITUTE(SUBSTITUTE(SUBSTITUTE(SUBSTITUTE(SUBSTITUTE(SUBSTITUTE(SUBSTITUTE(TRIM($B553&amp;""),CHAR(10)," "),CHAR(13)," "),"."," "),";"," "),","," "),"/"," "),"+"," "),"-"," "),"  "," "),"  "," "),"  "," "),"  "," "),"  "," "),"  "," "))," ","|")&amp;"|")</f>
        <v/>
      </c>
      <c r="AD553" s="10">
        <f>TRIM($I553&amp;"")</f>
        <v/>
      </c>
    </row>
    <row r="554" ht="24" customHeight="1">
      <c r="A554" s="9" t="n">
        <v>46202</v>
      </c>
      <c r="B554" s="10" t="n">
        <v>10179</v>
      </c>
      <c r="C554" s="10" t="n"/>
      <c r="D554" s="10" t="inlineStr">
        <is>
          <t>PU</t>
        </is>
      </c>
      <c r="E554" s="10" t="n">
        <v>30006801</v>
      </c>
      <c r="F554" s="10" t="inlineStr">
        <is>
          <t>PE TRASEIRO 980X94(911)X25 MDF (8PCS)- CAD GENOVA</t>
        </is>
      </c>
      <c r="G554" s="10" t="inlineStr">
        <is>
          <t>PU</t>
        </is>
      </c>
      <c r="H554" s="10" t="inlineStr">
        <is>
          <t>PU</t>
        </is>
      </c>
      <c r="I554" s="10" t="inlineStr">
        <is>
          <t>PU</t>
        </is>
      </c>
      <c r="J554" s="9" t="n">
        <v>48</v>
      </c>
      <c r="K554" s="10">
        <f>IF($E554="","",IFERROR(INDEX('01_Cad_Pecas'!$H$2:$H$5000,MATCH($E554,'01_Cad_Pecas'!$D$2:$D$5000,0)),IFERROR(INDEX('01_Cad_Pecas'!$H$2:$H$5000,MATCH(VALUE($E554),'01_Cad_Pecas'!$D$2:$D$5000,0)),"")))</f>
        <v/>
      </c>
      <c r="L554" s="10">
        <f>IF($E554="","",IFERROR(INDEX('01_Cad_Pecas'!$I$2:$I$5000,MATCH($E554,'01_Cad_Pecas'!$D$2:$D$5000,0)),IFERROR(INDEX('01_Cad_Pecas'!$I$2:$I$5000,MATCH(VALUE($E554),'01_Cad_Pecas'!$D$2:$D$5000,0)),"")))</f>
        <v/>
      </c>
      <c r="M554" s="10">
        <f>IF(OR($J554="",$L554=""),"",IF($K554="",0,$K554)+$J554*$L554)</f>
        <v/>
      </c>
      <c r="N554" s="10" t="n">
        <v>46199</v>
      </c>
      <c r="O554" s="9" t="n">
        <v>48</v>
      </c>
      <c r="P554" s="10" t="n"/>
      <c r="Q554" s="10" t="n"/>
      <c r="R554" s="10">
        <f>IF(AND($P554&lt;&gt;"",$Q554&lt;&gt;""),($Q554-$P554)*1440,IF(AND($O554&lt;&gt;"",$L554&lt;&gt;""),IF($K554="",0,$K554)+$O554*$L554,""))</f>
        <v/>
      </c>
      <c r="S554" s="10" t="n"/>
      <c r="T554" s="10">
        <f>IF(OR($J554="",$O554=""),"",$O554/$J554)</f>
        <v/>
      </c>
      <c r="U554" s="10" t="n"/>
      <c r="V554" s="10">
        <f>IF($A554="","",IF(AND($A554&lt;&gt;"",NOT(OR($U554="Concluído",$U554="Concluido")),TODAY()&gt;$A554),"SIM","NÃO"))</f>
        <v/>
      </c>
      <c r="W554" s="10">
        <f>IF(OR($A554="",$I554="",$M554=""),"",SUMIFS($M$2:M554,$I$2:I554,$I554,$A$2:A554,$A554)-$M554)</f>
        <v/>
      </c>
      <c r="X554" s="10">
        <f>IF(OR($A554="",$I554=""),"",SUMIFS($M$2:$M$4922,$I$2:$I$4922,$I554,$A$2:$A$4922,$A554))</f>
        <v/>
      </c>
      <c r="Y554" s="10">
        <f>IFERROR(VLOOKUP($I554,'02_Cad_Maquinas'!$B$2:$H$200,7,FALSE()),"")</f>
        <v/>
      </c>
      <c r="Z554" s="10">
        <f>IF(OR($X554="",$Y554=""),"",$Y554-$X554)</f>
        <v/>
      </c>
      <c r="AA554" s="11">
        <f>IF(OR($X554="",$Y554=""),"",$X554/$Y554)</f>
        <v/>
      </c>
      <c r="AB554" s="10" t="n"/>
      <c r="AC554" s="10">
        <f>IF($B554="","","|"&amp;SUBSTITUTE(TRIM(SUBSTITUTE(SUBSTITUTE(SUBSTITUTE(SUBSTITUTE(SUBSTITUTE(SUBSTITUTE(SUBSTITUTE(SUBSTITUTE(SUBSTITUTE(SUBSTITUTE(SUBSTITUTE(SUBSTITUTE(SUBSTITUTE(SUBSTITUTE(TRIM($B554&amp;""),CHAR(10)," "),CHAR(13)," "),"."," "),";"," "),","," "),"/"," "),"+"," "),"-"," "),"  "," "),"  "," "),"  "," "),"  "," "),"  "," "),"  "," "))," ","|")&amp;"|")</f>
        <v/>
      </c>
      <c r="AD554" s="10">
        <f>TRIM($I554&amp;"")</f>
        <v/>
      </c>
    </row>
    <row r="555" ht="24" customHeight="1">
      <c r="A555" s="9" t="n">
        <v>46202</v>
      </c>
      <c r="B555" s="10" t="n">
        <v>10179</v>
      </c>
      <c r="C555" s="10" t="n"/>
      <c r="D555" s="10" t="inlineStr">
        <is>
          <t>PU</t>
        </is>
      </c>
      <c r="E555" s="10" t="n">
        <v>30009703</v>
      </c>
      <c r="F555" s="10" t="inlineStr">
        <is>
          <t>ESPALDAR 390X40(911)X25 MDF (24) - CADEIRA GRECIA</t>
        </is>
      </c>
      <c r="G555" s="10" t="inlineStr">
        <is>
          <t>PU</t>
        </is>
      </c>
      <c r="H555" s="10" t="inlineStr">
        <is>
          <t>PU</t>
        </is>
      </c>
      <c r="I555" s="10" t="inlineStr">
        <is>
          <t>PU</t>
        </is>
      </c>
      <c r="J555" s="9" t="n">
        <v>6</v>
      </c>
      <c r="K555" s="10">
        <f>IF($E555="","",IFERROR(INDEX('01_Cad_Pecas'!$H$2:$H$5000,MATCH($E555,'01_Cad_Pecas'!$D$2:$D$5000,0)),IFERROR(INDEX('01_Cad_Pecas'!$H$2:$H$5000,MATCH(VALUE($E555),'01_Cad_Pecas'!$D$2:$D$5000,0)),"")))</f>
        <v/>
      </c>
      <c r="L555" s="10">
        <f>IF($E555="","",IFERROR(INDEX('01_Cad_Pecas'!$I$2:$I$5000,MATCH($E555,'01_Cad_Pecas'!$D$2:$D$5000,0)),IFERROR(INDEX('01_Cad_Pecas'!$I$2:$I$5000,MATCH(VALUE($E555),'01_Cad_Pecas'!$D$2:$D$5000,0)),"")))</f>
        <v/>
      </c>
      <c r="M555" s="10">
        <f>IF(OR($J555="",$L555=""),"",IF($K555="",0,$K555)+$J555*$L555)</f>
        <v/>
      </c>
      <c r="N555" s="10" t="n">
        <v>46199</v>
      </c>
      <c r="O555" s="9" t="n">
        <v>6</v>
      </c>
      <c r="P555" s="10" t="n"/>
      <c r="Q555" s="10" t="n"/>
      <c r="R555" s="10">
        <f>IF(AND($P555&lt;&gt;"",$Q555&lt;&gt;""),($Q555-$P555)*1440,IF(AND($O555&lt;&gt;"",$L555&lt;&gt;""),IF($K555="",0,$K555)+$O555*$L555,""))</f>
        <v/>
      </c>
      <c r="S555" s="10" t="n"/>
      <c r="T555" s="10">
        <f>IF(OR($J555="",$O555=""),"",$O555/$J555)</f>
        <v/>
      </c>
      <c r="U555" s="10" t="n"/>
      <c r="V555" s="10">
        <f>IF($A555="","",IF(AND($A555&lt;&gt;"",NOT(OR($U555="Concluído",$U555="Concluido")),TODAY()&gt;$A555),"SIM","NÃO"))</f>
        <v/>
      </c>
      <c r="W555" s="10">
        <f>IF(OR($A555="",$I555="",$M555=""),"",SUMIFS($M$2:M555,$I$2:I555,$I555,$A$2:A555,$A555)-$M555)</f>
        <v/>
      </c>
      <c r="X555" s="10">
        <f>IF(OR($A555="",$I555=""),"",SUMIFS($M$2:$M$4922,$I$2:$I$4922,$I555,$A$2:$A$4922,$A555))</f>
        <v/>
      </c>
      <c r="Y555" s="10">
        <f>IFERROR(VLOOKUP($I555,'02_Cad_Maquinas'!$B$2:$H$200,7,FALSE()),"")</f>
        <v/>
      </c>
      <c r="Z555" s="10">
        <f>IF(OR($X555="",$Y555=""),"",$Y555-$X555)</f>
        <v/>
      </c>
      <c r="AA555" s="11">
        <f>IF(OR($X555="",$Y555=""),"",$X555/$Y555)</f>
        <v/>
      </c>
      <c r="AB555" s="10" t="n"/>
      <c r="AC555" s="10">
        <f>IF($B555="","","|"&amp;SUBSTITUTE(TRIM(SUBSTITUTE(SUBSTITUTE(SUBSTITUTE(SUBSTITUTE(SUBSTITUTE(SUBSTITUTE(SUBSTITUTE(SUBSTITUTE(SUBSTITUTE(SUBSTITUTE(SUBSTITUTE(SUBSTITUTE(SUBSTITUTE(SUBSTITUTE(TRIM($B555&amp;""),CHAR(10)," "),CHAR(13)," "),"."," "),";"," "),","," "),"/"," "),"+"," "),"-"," "),"  "," "),"  "," "),"  "," "),"  "," "),"  "," "),"  "," "))," ","|")&amp;"|")</f>
        <v/>
      </c>
      <c r="AD555" s="10">
        <f>TRIM($I555&amp;"")</f>
        <v/>
      </c>
    </row>
    <row r="556" ht="60" customHeight="1">
      <c r="A556" s="9" t="n">
        <v>46204</v>
      </c>
      <c r="B556" s="10" t="inlineStr">
        <is>
          <t>10149,10150,10151,10152,10153,10154</t>
        </is>
      </c>
      <c r="C556" s="10" t="n"/>
      <c r="D556" s="10" t="inlineStr">
        <is>
          <t>PU</t>
        </is>
      </c>
      <c r="E556" s="17" t="n">
        <v>20021607</v>
      </c>
      <c r="F556" s="18" t="inlineStr">
        <is>
          <t>TAMPO 1605X905X18 MDF - MESA COM VIDRO</t>
        </is>
      </c>
      <c r="G556" s="10" t="inlineStr">
        <is>
          <t>PU</t>
        </is>
      </c>
      <c r="H556" s="10" t="inlineStr">
        <is>
          <t>PU</t>
        </is>
      </c>
      <c r="I556" s="10" t="inlineStr">
        <is>
          <t>PU</t>
        </is>
      </c>
      <c r="J556" s="21" t="n">
        <v>12</v>
      </c>
      <c r="K556" s="10">
        <f>IF($E556="","",IFERROR(INDEX('01_Cad_Pecas'!$H$2:$H$5000,MATCH($E556,'01_Cad_Pecas'!$D$2:$D$5000,0)),IFERROR(INDEX('01_Cad_Pecas'!$H$2:$H$5000,MATCH(VALUE($E556),'01_Cad_Pecas'!$D$2:$D$5000,0)),"")))</f>
        <v/>
      </c>
      <c r="L556" s="10">
        <f>IF($E556="","",IFERROR(INDEX('01_Cad_Pecas'!$I$2:$I$5000,MATCH($E556,'01_Cad_Pecas'!$D$2:$D$5000,0)),IFERROR(INDEX('01_Cad_Pecas'!$I$2:$I$5000,MATCH(VALUE($E556),'01_Cad_Pecas'!$D$2:$D$5000,0)),"")))</f>
        <v/>
      </c>
      <c r="M556" s="10">
        <f>IF(OR($J556="",$L556=""),"",IF($K556="",0,$K556)+$J556*$L556)</f>
        <v/>
      </c>
      <c r="N556" s="10" t="n">
        <v>46204</v>
      </c>
      <c r="O556" s="21" t="n">
        <v>12</v>
      </c>
      <c r="P556" s="10" t="n"/>
      <c r="Q556" s="10" t="n"/>
      <c r="R556" s="10">
        <f>IF(AND($P556&lt;&gt;"",$Q556&lt;&gt;""),($Q556-$P556)*1440,IF(AND($O556&lt;&gt;"",$L556&lt;&gt;""),IF($K556="",0,$K556)+$O556*$L556,""))</f>
        <v/>
      </c>
      <c r="S556" s="10" t="n"/>
      <c r="T556" s="10">
        <f>IF(OR($J556="",$O556=""),"",$O556/$J556)</f>
        <v/>
      </c>
      <c r="U556" s="10" t="n"/>
      <c r="V556" s="10">
        <f>IF($A556="","",IF(AND($A556&lt;&gt;"",NOT(OR($U556="Concluído",$U556="Concluido")),TODAY()&gt;$A556),"SIM","NÃO"))</f>
        <v/>
      </c>
      <c r="W556" s="10">
        <f>IF(OR($A556="",$I556="",$M556=""),"",SUMIFS($M$2:M556,$I$2:I556,$I556,$A$2:A556,$A556)-$M556)</f>
        <v/>
      </c>
      <c r="X556" s="10">
        <f>IF(OR($A556="",$I556=""),"",SUMIFS($M$2:$M$4922,$I$2:$I$4922,$I556,$A$2:$A$4922,$A556))</f>
        <v/>
      </c>
      <c r="Y556" s="10">
        <f>IFERROR(VLOOKUP($I556,'02_Cad_Maquinas'!$B$2:$H$200,7,FALSE()),"")</f>
        <v/>
      </c>
      <c r="Z556" s="10">
        <f>IF(OR($X556="",$Y556=""),"",$Y556-$X556)</f>
        <v/>
      </c>
      <c r="AA556" s="11">
        <f>IF(OR($X556="",$Y556=""),"",$X556/$Y556)</f>
        <v/>
      </c>
      <c r="AB556" s="10" t="n"/>
      <c r="AC556" s="10">
        <f>IF($B556="","","|"&amp;SUBSTITUTE(TRIM(SUBSTITUTE(SUBSTITUTE(SUBSTITUTE(SUBSTITUTE(SUBSTITUTE(SUBSTITUTE(SUBSTITUTE(SUBSTITUTE(SUBSTITUTE(SUBSTITUTE(SUBSTITUTE(SUBSTITUTE(SUBSTITUTE(SUBSTITUTE(TRIM($B556&amp;""),CHAR(10)," "),CHAR(13)," "),"."," "),";"," "),","," "),"/"," "),"+"," "),"-"," "),"  "," "),"  "," "),"  "," "),"  "," "),"  "," "),"  "," "))," ","|")&amp;"|")</f>
        <v/>
      </c>
      <c r="AD556" s="10">
        <f>TRIM($I556&amp;"")</f>
        <v/>
      </c>
    </row>
    <row r="557" ht="60" customHeight="1">
      <c r="A557" s="9" t="n">
        <v>46204</v>
      </c>
      <c r="B557" s="10" t="inlineStr">
        <is>
          <t>10149,10150,10151,10152,10153,10155</t>
        </is>
      </c>
      <c r="C557" s="10" t="n"/>
      <c r="D557" s="10" t="inlineStr">
        <is>
          <t>PU</t>
        </is>
      </c>
      <c r="E557" s="17" t="n">
        <v>20053207</v>
      </c>
      <c r="F557" s="18" t="inlineStr">
        <is>
          <t>TAMPO 1205X905X18 MDF - MESA COM VIDRO</t>
        </is>
      </c>
      <c r="G557" s="10" t="inlineStr">
        <is>
          <t>PU</t>
        </is>
      </c>
      <c r="H557" s="10" t="inlineStr">
        <is>
          <t>PU</t>
        </is>
      </c>
      <c r="I557" s="10" t="inlineStr">
        <is>
          <t>PU</t>
        </is>
      </c>
      <c r="J557" s="21" t="n">
        <v>4</v>
      </c>
      <c r="K557" s="10">
        <f>IF($E557="","",IFERROR(INDEX('01_Cad_Pecas'!$H$2:$H$5000,MATCH($E557,'01_Cad_Pecas'!$D$2:$D$5000,0)),IFERROR(INDEX('01_Cad_Pecas'!$H$2:$H$5000,MATCH(VALUE($E557),'01_Cad_Pecas'!$D$2:$D$5000,0)),"")))</f>
        <v/>
      </c>
      <c r="L557" s="10">
        <f>IF($E557="","",IFERROR(INDEX('01_Cad_Pecas'!$I$2:$I$5000,MATCH($E557,'01_Cad_Pecas'!$D$2:$D$5000,0)),IFERROR(INDEX('01_Cad_Pecas'!$I$2:$I$5000,MATCH(VALUE($E557),'01_Cad_Pecas'!$D$2:$D$5000,0)),"")))</f>
        <v/>
      </c>
      <c r="M557" s="10">
        <f>IF(OR($J557="",$L557=""),"",IF($K557="",0,$K557)+$J557*$L557)</f>
        <v/>
      </c>
      <c r="N557" s="10" t="n">
        <v>46204</v>
      </c>
      <c r="O557" s="21" t="n">
        <v>4</v>
      </c>
      <c r="P557" s="10" t="n"/>
      <c r="Q557" s="10" t="n"/>
      <c r="R557" s="10">
        <f>IF(AND($P557&lt;&gt;"",$Q557&lt;&gt;""),($Q557-$P557)*1440,IF(AND($O557&lt;&gt;"",$L557&lt;&gt;""),IF($K557="",0,$K557)+$O557*$L557,""))</f>
        <v/>
      </c>
      <c r="S557" s="10" t="n"/>
      <c r="T557" s="10">
        <f>IF(OR($J557="",$O557=""),"",$O557/$J557)</f>
        <v/>
      </c>
      <c r="U557" s="10" t="n"/>
      <c r="V557" s="10">
        <f>IF($A557="","",IF(AND($A557&lt;&gt;"",NOT(OR($U557="Concluído",$U557="Concluido")),TODAY()&gt;$A557),"SIM","NÃO"))</f>
        <v/>
      </c>
      <c r="W557" s="10">
        <f>IF(OR($A557="",$I557="",$M557=""),"",SUMIFS($M$2:M557,$I$2:I557,$I557,$A$2:A557,$A557)-$M557)</f>
        <v/>
      </c>
      <c r="X557" s="10">
        <f>IF(OR($A557="",$I557=""),"",SUMIFS($M$2:$M$4922,$I$2:$I$4922,$I557,$A$2:$A$4922,$A557))</f>
        <v/>
      </c>
      <c r="Y557" s="10">
        <f>IFERROR(VLOOKUP($I557,'02_Cad_Maquinas'!$B$2:$H$200,7,FALSE()),"")</f>
        <v/>
      </c>
      <c r="Z557" s="10">
        <f>IF(OR($X557="",$Y557=""),"",$Y557-$X557)</f>
        <v/>
      </c>
      <c r="AA557" s="11">
        <f>IF(OR($X557="",$Y557=""),"",$X557/$Y557)</f>
        <v/>
      </c>
      <c r="AB557" s="10" t="n"/>
      <c r="AC557" s="10">
        <f>IF($B557="","","|"&amp;SUBSTITUTE(TRIM(SUBSTITUTE(SUBSTITUTE(SUBSTITUTE(SUBSTITUTE(SUBSTITUTE(SUBSTITUTE(SUBSTITUTE(SUBSTITUTE(SUBSTITUTE(SUBSTITUTE(SUBSTITUTE(SUBSTITUTE(SUBSTITUTE(SUBSTITUTE(TRIM($B557&amp;""),CHAR(10)," "),CHAR(13)," "),"."," "),";"," "),","," "),"/"," "),"+"," "),"-"," "),"  "," "),"  "," "),"  "," "),"  "," "),"  "," "),"  "," "))," ","|")&amp;"|")</f>
        <v/>
      </c>
      <c r="AD557" s="10">
        <f>TRIM($I557&amp;"")</f>
        <v/>
      </c>
    </row>
    <row r="558" ht="60" customHeight="1">
      <c r="A558" s="9" t="n">
        <v>46204</v>
      </c>
      <c r="B558" s="10" t="inlineStr">
        <is>
          <t>10149,10150,10151,10152,10153,10156</t>
        </is>
      </c>
      <c r="C558" s="10" t="n"/>
      <c r="D558" s="10" t="inlineStr">
        <is>
          <t>PU</t>
        </is>
      </c>
      <c r="E558" s="17" t="n">
        <v>20083212</v>
      </c>
      <c r="F558" s="18" t="inlineStr">
        <is>
          <t>TAMPO 1365X905X18 MDF - MESA COM VIDRO (RAIO100)</t>
        </is>
      </c>
      <c r="G558" s="10" t="inlineStr">
        <is>
          <t>PU</t>
        </is>
      </c>
      <c r="H558" s="10" t="inlineStr">
        <is>
          <t>PU</t>
        </is>
      </c>
      <c r="I558" s="10" t="inlineStr">
        <is>
          <t>PU</t>
        </is>
      </c>
      <c r="J558" s="21" t="n">
        <v>2</v>
      </c>
      <c r="K558" s="10">
        <f>IF($E558="","",IFERROR(INDEX('01_Cad_Pecas'!$H$2:$H$5000,MATCH($E558,'01_Cad_Pecas'!$D$2:$D$5000,0)),IFERROR(INDEX('01_Cad_Pecas'!$H$2:$H$5000,MATCH(VALUE($E558),'01_Cad_Pecas'!$D$2:$D$5000,0)),"")))</f>
        <v/>
      </c>
      <c r="L558" s="10">
        <f>IF($E558="","",IFERROR(INDEX('01_Cad_Pecas'!$I$2:$I$5000,MATCH($E558,'01_Cad_Pecas'!$D$2:$D$5000,0)),IFERROR(INDEX('01_Cad_Pecas'!$I$2:$I$5000,MATCH(VALUE($E558),'01_Cad_Pecas'!$D$2:$D$5000,0)),"")))</f>
        <v/>
      </c>
      <c r="M558" s="10">
        <f>IF(OR($J558="",$L558=""),"",IF($K558="",0,$K558)+$J558*$L558)</f>
        <v/>
      </c>
      <c r="N558" s="10" t="n">
        <v>46204</v>
      </c>
      <c r="O558" s="21" t="n">
        <v>2</v>
      </c>
      <c r="P558" s="10" t="n"/>
      <c r="Q558" s="10" t="n"/>
      <c r="R558" s="10">
        <f>IF(AND($P558&lt;&gt;"",$Q558&lt;&gt;""),($Q558-$P558)*1440,IF(AND($O558&lt;&gt;"",$L558&lt;&gt;""),IF($K558="",0,$K558)+$O558*$L558,""))</f>
        <v/>
      </c>
      <c r="S558" s="10" t="n"/>
      <c r="T558" s="10">
        <f>IF(OR($J558="",$O558=""),"",$O558/$J558)</f>
        <v/>
      </c>
      <c r="U558" s="10" t="n"/>
      <c r="V558" s="10">
        <f>IF($A558="","",IF(AND($A558&lt;&gt;"",NOT(OR($U558="Concluído",$U558="Concluido")),TODAY()&gt;$A558),"SIM","NÃO"))</f>
        <v/>
      </c>
      <c r="W558" s="10">
        <f>IF(OR($A558="",$I558="",$M558=""),"",SUMIFS($M$2:M558,$I$2:I558,$I558,$A$2:A558,$A558)-$M558)</f>
        <v/>
      </c>
      <c r="X558" s="10">
        <f>IF(OR($A558="",$I558=""),"",SUMIFS($M$2:$M$4922,$I$2:$I$4922,$I558,$A$2:$A$4922,$A558))</f>
        <v/>
      </c>
      <c r="Y558" s="10">
        <f>IFERROR(VLOOKUP($I558,'02_Cad_Maquinas'!$B$2:$H$200,7,FALSE()),"")</f>
        <v/>
      </c>
      <c r="Z558" s="10">
        <f>IF(OR($X558="",$Y558=""),"",$Y558-$X558)</f>
        <v/>
      </c>
      <c r="AA558" s="11">
        <f>IF(OR($X558="",$Y558=""),"",$X558/$Y558)</f>
        <v/>
      </c>
      <c r="AB558" s="10" t="n"/>
      <c r="AC558" s="10">
        <f>IF($B558="","","|"&amp;SUBSTITUTE(TRIM(SUBSTITUTE(SUBSTITUTE(SUBSTITUTE(SUBSTITUTE(SUBSTITUTE(SUBSTITUTE(SUBSTITUTE(SUBSTITUTE(SUBSTITUTE(SUBSTITUTE(SUBSTITUTE(SUBSTITUTE(SUBSTITUTE(SUBSTITUTE(TRIM($B558&amp;""),CHAR(10)," "),CHAR(13)," "),"."," "),";"," "),","," "),"/"," "),"+"," "),"-"," "),"  "," "),"  "," "),"  "," "),"  "," "),"  "," "),"  "," "))," ","|")&amp;"|")</f>
        <v/>
      </c>
      <c r="AD558" s="10">
        <f>TRIM($I558&amp;"")</f>
        <v/>
      </c>
    </row>
    <row r="559" ht="60" customHeight="1">
      <c r="A559" s="9" t="n">
        <v>46204</v>
      </c>
      <c r="B559" s="10" t="inlineStr">
        <is>
          <t>10149,10150,10151,10152,10153,10157</t>
        </is>
      </c>
      <c r="C559" s="10" t="n"/>
      <c r="D559" s="10" t="inlineStr">
        <is>
          <t>PU</t>
        </is>
      </c>
      <c r="E559" s="17" t="n">
        <v>20083212</v>
      </c>
      <c r="F559" s="18" t="inlineStr">
        <is>
          <t>TAMPO 1365X905X18 MDF - MESA COM VIDRO (RAIO100)</t>
        </is>
      </c>
      <c r="G559" s="10" t="inlineStr">
        <is>
          <t>PU</t>
        </is>
      </c>
      <c r="H559" s="10" t="inlineStr">
        <is>
          <t>PU</t>
        </is>
      </c>
      <c r="I559" s="10" t="inlineStr">
        <is>
          <t>PU</t>
        </is>
      </c>
      <c r="J559" s="21" t="n">
        <v>4</v>
      </c>
      <c r="K559" s="10">
        <f>IF($E559="","",IFERROR(INDEX('01_Cad_Pecas'!$H$2:$H$5000,MATCH($E559,'01_Cad_Pecas'!$D$2:$D$5000,0)),IFERROR(INDEX('01_Cad_Pecas'!$H$2:$H$5000,MATCH(VALUE($E559),'01_Cad_Pecas'!$D$2:$D$5000,0)),"")))</f>
        <v/>
      </c>
      <c r="L559" s="10">
        <f>IF($E559="","",IFERROR(INDEX('01_Cad_Pecas'!$I$2:$I$5000,MATCH($E559,'01_Cad_Pecas'!$D$2:$D$5000,0)),IFERROR(INDEX('01_Cad_Pecas'!$I$2:$I$5000,MATCH(VALUE($E559),'01_Cad_Pecas'!$D$2:$D$5000,0)),"")))</f>
        <v/>
      </c>
      <c r="M559" s="10">
        <f>IF(OR($J559="",$L559=""),"",IF($K559="",0,$K559)+$J559*$L559)</f>
        <v/>
      </c>
      <c r="N559" s="10" t="n">
        <v>46204</v>
      </c>
      <c r="O559" s="21" t="n">
        <v>4</v>
      </c>
      <c r="P559" s="10" t="n"/>
      <c r="Q559" s="10" t="n"/>
      <c r="R559" s="10">
        <f>IF(AND($P559&lt;&gt;"",$Q559&lt;&gt;""),($Q559-$P559)*1440,IF(AND($O559&lt;&gt;"",$L559&lt;&gt;""),IF($K559="",0,$K559)+$O559*$L559,""))</f>
        <v/>
      </c>
      <c r="S559" s="10" t="n"/>
      <c r="T559" s="10">
        <f>IF(OR($J559="",$O559=""),"",$O559/$J559)</f>
        <v/>
      </c>
      <c r="U559" s="10" t="n"/>
      <c r="V559" s="10">
        <f>IF($A559="","",IF(AND($A559&lt;&gt;"",NOT(OR($U559="Concluído",$U559="Concluido")),TODAY()&gt;$A559),"SIM","NÃO"))</f>
        <v/>
      </c>
      <c r="W559" s="10">
        <f>IF(OR($A559="",$I559="",$M559=""),"",SUMIFS($M$2:M559,$I$2:I559,$I559,$A$2:A559,$A559)-$M559)</f>
        <v/>
      </c>
      <c r="X559" s="10">
        <f>IF(OR($A559="",$I559=""),"",SUMIFS($M$2:$M$4922,$I$2:$I$4922,$I559,$A$2:$A$4922,$A559))</f>
        <v/>
      </c>
      <c r="Y559" s="10">
        <f>IFERROR(VLOOKUP($I559,'02_Cad_Maquinas'!$B$2:$H$200,7,FALSE()),"")</f>
        <v/>
      </c>
      <c r="Z559" s="10">
        <f>IF(OR($X559="",$Y559=""),"",$Y559-$X559)</f>
        <v/>
      </c>
      <c r="AA559" s="11">
        <f>IF(OR($X559="",$Y559=""),"",$X559/$Y559)</f>
        <v/>
      </c>
      <c r="AB559" s="10" t="n"/>
      <c r="AC559" s="10">
        <f>IF($B559="","","|"&amp;SUBSTITUTE(TRIM(SUBSTITUTE(SUBSTITUTE(SUBSTITUTE(SUBSTITUTE(SUBSTITUTE(SUBSTITUTE(SUBSTITUTE(SUBSTITUTE(SUBSTITUTE(SUBSTITUTE(SUBSTITUTE(SUBSTITUTE(SUBSTITUTE(SUBSTITUTE(TRIM($B559&amp;""),CHAR(10)," "),CHAR(13)," "),"."," "),";"," "),","," "),"/"," "),"+"," "),"-"," "),"  "," "),"  "," "),"  "," "),"  "," "),"  "," "),"  "," "))," ","|")&amp;"|")</f>
        <v/>
      </c>
      <c r="AD559" s="10">
        <f>TRIM($I559&amp;"")</f>
        <v/>
      </c>
    </row>
    <row r="560" ht="60" customHeight="1">
      <c r="A560" s="9" t="n">
        <v>46204</v>
      </c>
      <c r="B560" s="10" t="inlineStr">
        <is>
          <t>10149,10150,10151,10152,10153,10158</t>
        </is>
      </c>
      <c r="C560" s="10" t="n"/>
      <c r="D560" s="10" t="inlineStr">
        <is>
          <t>PU</t>
        </is>
      </c>
      <c r="E560" s="17" t="n">
        <v>20058407</v>
      </c>
      <c r="F560" s="18" t="inlineStr">
        <is>
          <t>TAMPO 1365X905X25 MDF - MESA COM VIDRO</t>
        </is>
      </c>
      <c r="G560" s="10" t="inlineStr">
        <is>
          <t>PU</t>
        </is>
      </c>
      <c r="H560" s="10" t="inlineStr">
        <is>
          <t>PU</t>
        </is>
      </c>
      <c r="I560" s="10" t="inlineStr">
        <is>
          <t>PU</t>
        </is>
      </c>
      <c r="J560" s="21" t="n">
        <v>50</v>
      </c>
      <c r="K560" s="10">
        <f>IF($E560="","",IFERROR(INDEX('01_Cad_Pecas'!$H$2:$H$5000,MATCH($E560,'01_Cad_Pecas'!$D$2:$D$5000,0)),IFERROR(INDEX('01_Cad_Pecas'!$H$2:$H$5000,MATCH(VALUE($E560),'01_Cad_Pecas'!$D$2:$D$5000,0)),"")))</f>
        <v/>
      </c>
      <c r="L560" s="10">
        <f>IF($E560="","",IFERROR(INDEX('01_Cad_Pecas'!$I$2:$I$5000,MATCH($E560,'01_Cad_Pecas'!$D$2:$D$5000,0)),IFERROR(INDEX('01_Cad_Pecas'!$I$2:$I$5000,MATCH(VALUE($E560),'01_Cad_Pecas'!$D$2:$D$5000,0)),"")))</f>
        <v/>
      </c>
      <c r="M560" s="10">
        <f>IF(OR($J560="",$L560=""),"",IF($K560="",0,$K560)+$J560*$L560)</f>
        <v/>
      </c>
      <c r="N560" s="10" t="n">
        <v>46204</v>
      </c>
      <c r="O560" s="21" t="n">
        <v>50</v>
      </c>
      <c r="P560" s="10" t="n"/>
      <c r="Q560" s="10" t="n"/>
      <c r="R560" s="10">
        <f>IF(AND($P560&lt;&gt;"",$Q560&lt;&gt;""),($Q560-$P560)*1440,IF(AND($O560&lt;&gt;"",$L560&lt;&gt;""),IF($K560="",0,$K560)+$O560*$L560,""))</f>
        <v/>
      </c>
      <c r="S560" s="10" t="n"/>
      <c r="T560" s="10">
        <f>IF(OR($J560="",$O560=""),"",$O560/$J560)</f>
        <v/>
      </c>
      <c r="U560" s="10" t="n"/>
      <c r="V560" s="10">
        <f>IF($A560="","",IF(AND($A560&lt;&gt;"",NOT(OR($U560="Concluído",$U560="Concluido")),TODAY()&gt;$A560),"SIM","NÃO"))</f>
        <v/>
      </c>
      <c r="W560" s="10">
        <f>IF(OR($A560="",$I560="",$M560=""),"",SUMIFS($M$2:M560,$I$2:I560,$I560,$A$2:A560,$A560)-$M560)</f>
        <v/>
      </c>
      <c r="X560" s="10">
        <f>IF(OR($A560="",$I560=""),"",SUMIFS($M$2:$M$4922,$I$2:$I$4922,$I560,$A$2:$A$4922,$A560))</f>
        <v/>
      </c>
      <c r="Y560" s="10">
        <f>IFERROR(VLOOKUP($I560,'02_Cad_Maquinas'!$B$2:$H$200,7,FALSE()),"")</f>
        <v/>
      </c>
      <c r="Z560" s="10">
        <f>IF(OR($X560="",$Y560=""),"",$Y560-$X560)</f>
        <v/>
      </c>
      <c r="AA560" s="11">
        <f>IF(OR($X560="",$Y560=""),"",$X560/$Y560)</f>
        <v/>
      </c>
      <c r="AB560" s="10" t="n"/>
      <c r="AC560" s="10">
        <f>IF($B560="","","|"&amp;SUBSTITUTE(TRIM(SUBSTITUTE(SUBSTITUTE(SUBSTITUTE(SUBSTITUTE(SUBSTITUTE(SUBSTITUTE(SUBSTITUTE(SUBSTITUTE(SUBSTITUTE(SUBSTITUTE(SUBSTITUTE(SUBSTITUTE(SUBSTITUTE(SUBSTITUTE(TRIM($B560&amp;""),CHAR(10)," "),CHAR(13)," "),"."," "),";"," "),","," "),"/"," "),"+"," "),"-"," "),"  "," "),"  "," "),"  "," "),"  "," "),"  "," "),"  "," "))," ","|")&amp;"|")</f>
        <v/>
      </c>
      <c r="AD560" s="10">
        <f>TRIM($I560&amp;"")</f>
        <v/>
      </c>
    </row>
    <row r="561" ht="24" customHeight="1">
      <c r="A561" s="9" t="n">
        <v>46203</v>
      </c>
      <c r="B561" s="10" t="n">
        <v>10180.10148</v>
      </c>
      <c r="C561" s="10" t="n"/>
      <c r="D561" s="10" t="inlineStr">
        <is>
          <t>PU</t>
        </is>
      </c>
      <c r="E561" s="17" t="n">
        <v>20020007</v>
      </c>
      <c r="F561" s="18" t="inlineStr">
        <is>
          <t>TAMPO VITREO 1365X905X18 MDF - MESA DUBAI LIGHT</t>
        </is>
      </c>
      <c r="G561" s="10" t="inlineStr">
        <is>
          <t>PU</t>
        </is>
      </c>
      <c r="H561" s="10" t="inlineStr">
        <is>
          <t>PU</t>
        </is>
      </c>
      <c r="I561" s="10" t="inlineStr">
        <is>
          <t>PU</t>
        </is>
      </c>
      <c r="J561" s="21" t="n">
        <v>15</v>
      </c>
      <c r="K561" s="10">
        <f>IF($E561="","",IFERROR(INDEX('01_Cad_Pecas'!$H$2:$H$5000,MATCH($E561,'01_Cad_Pecas'!$D$2:$D$5000,0)),IFERROR(INDEX('01_Cad_Pecas'!$H$2:$H$5000,MATCH(VALUE($E561),'01_Cad_Pecas'!$D$2:$D$5000,0)),"")))</f>
        <v/>
      </c>
      <c r="L561" s="10">
        <f>IF($E561="","",IFERROR(INDEX('01_Cad_Pecas'!$I$2:$I$5000,MATCH($E561,'01_Cad_Pecas'!$D$2:$D$5000,0)),IFERROR(INDEX('01_Cad_Pecas'!$I$2:$I$5000,MATCH(VALUE($E561),'01_Cad_Pecas'!$D$2:$D$5000,0)),"")))</f>
        <v/>
      </c>
      <c r="M561" s="10">
        <f>IF(OR($J561="",$L561=""),"",IF($K561="",0,$K561)+$J561*$L561)</f>
        <v/>
      </c>
      <c r="N561" s="10" t="n">
        <v>46203</v>
      </c>
      <c r="O561" s="21" t="n">
        <v>15</v>
      </c>
      <c r="P561" s="10" t="n"/>
      <c r="Q561" s="10" t="n"/>
      <c r="R561" s="10">
        <f>IF(AND($P561&lt;&gt;"",$Q561&lt;&gt;""),($Q561-$P561)*1440,IF(AND($O561&lt;&gt;"",$L561&lt;&gt;""),IF($K561="",0,$K561)+$O561*$L561,""))</f>
        <v/>
      </c>
      <c r="S561" s="10" t="n"/>
      <c r="T561" s="10">
        <f>IF(OR($J561="",$O561=""),"",$O561/$J561)</f>
        <v/>
      </c>
      <c r="U561" s="10" t="n"/>
      <c r="V561" s="10">
        <f>IF($A561="","",IF(AND($A561&lt;&gt;"",NOT(OR($U561="Concluído",$U561="Concluido")),TODAY()&gt;$A561),"SIM","NÃO"))</f>
        <v/>
      </c>
      <c r="W561" s="10">
        <f>IF(OR($A561="",$I561="",$M561=""),"",SUMIFS($M$2:M561,$I$2:I561,$I561,$A$2:A561,$A561)-$M561)</f>
        <v/>
      </c>
      <c r="X561" s="10">
        <f>IF(OR($A561="",$I561=""),"",SUMIFS($M$2:$M$4922,$I$2:$I$4922,$I561,$A$2:$A$4922,$A561))</f>
        <v/>
      </c>
      <c r="Y561" s="10">
        <f>IFERROR(VLOOKUP($I561,'02_Cad_Maquinas'!$B$2:$H$200,7,FALSE()),"")</f>
        <v/>
      </c>
      <c r="Z561" s="10">
        <f>IF(OR($X561="",$Y561=""),"",$Y561-$X561)</f>
        <v/>
      </c>
      <c r="AA561" s="11">
        <f>IF(OR($X561="",$Y561=""),"",$X561/$Y561)</f>
        <v/>
      </c>
      <c r="AB561" s="10" t="n"/>
      <c r="AC561" s="10">
        <f>IF($B561="","","|"&amp;SUBSTITUTE(TRIM(SUBSTITUTE(SUBSTITUTE(SUBSTITUTE(SUBSTITUTE(SUBSTITUTE(SUBSTITUTE(SUBSTITUTE(SUBSTITUTE(SUBSTITUTE(SUBSTITUTE(SUBSTITUTE(SUBSTITUTE(SUBSTITUTE(SUBSTITUTE(TRIM($B561&amp;""),CHAR(10)," "),CHAR(13)," "),"."," "),";"," "),","," "),"/"," "),"+"," "),"-"," "),"  "," "),"  "," "),"  "," "),"  "," "),"  "," "),"  "," "))," ","|")&amp;"|")</f>
        <v/>
      </c>
      <c r="AD561" s="10">
        <f>TRIM($I561&amp;"")</f>
        <v/>
      </c>
    </row>
    <row r="562" ht="24" customHeight="1">
      <c r="A562" s="9" t="n">
        <v>46203</v>
      </c>
      <c r="B562" s="10" t="n">
        <v>10180.10148</v>
      </c>
      <c r="C562" s="10" t="n"/>
      <c r="D562" s="10" t="inlineStr">
        <is>
          <t>PU</t>
        </is>
      </c>
      <c r="E562" s="17" t="n">
        <v>20051001</v>
      </c>
      <c r="F562" s="18" t="inlineStr">
        <is>
          <t>TAMPO REDONDO 1035X1035X18 MDF - MESA TURIM LIGHT</t>
        </is>
      </c>
      <c r="G562" s="10" t="inlineStr">
        <is>
          <t>PU</t>
        </is>
      </c>
      <c r="H562" s="10" t="inlineStr">
        <is>
          <t>PU</t>
        </is>
      </c>
      <c r="I562" s="10" t="inlineStr">
        <is>
          <t>PU</t>
        </is>
      </c>
      <c r="J562" s="21" t="n">
        <v>155</v>
      </c>
      <c r="K562" s="10">
        <f>IF($E562="","",IFERROR(INDEX('01_Cad_Pecas'!$H$2:$H$5000,MATCH($E562,'01_Cad_Pecas'!$D$2:$D$5000,0)),IFERROR(INDEX('01_Cad_Pecas'!$H$2:$H$5000,MATCH(VALUE($E562),'01_Cad_Pecas'!$D$2:$D$5000,0)),"")))</f>
        <v/>
      </c>
      <c r="L562" s="10">
        <f>IF($E562="","",IFERROR(INDEX('01_Cad_Pecas'!$I$2:$I$5000,MATCH($E562,'01_Cad_Pecas'!$D$2:$D$5000,0)),IFERROR(INDEX('01_Cad_Pecas'!$I$2:$I$5000,MATCH(VALUE($E562),'01_Cad_Pecas'!$D$2:$D$5000,0)),"")))</f>
        <v/>
      </c>
      <c r="M562" s="10">
        <f>IF(OR($J562="",$L562=""),"",IF($K562="",0,$K562)+$J562*$L562)</f>
        <v/>
      </c>
      <c r="N562" s="10" t="n">
        <v>46203</v>
      </c>
      <c r="O562" s="21" t="n">
        <v>155</v>
      </c>
      <c r="P562" s="10" t="n"/>
      <c r="Q562" s="10" t="n"/>
      <c r="R562" s="10">
        <f>IF(AND($P562&lt;&gt;"",$Q562&lt;&gt;""),($Q562-$P562)*1440,IF(AND($O562&lt;&gt;"",$L562&lt;&gt;""),IF($K562="",0,$K562)+$O562*$L562,""))</f>
        <v/>
      </c>
      <c r="S562" s="10" t="n"/>
      <c r="T562" s="10">
        <f>IF(OR($J562="",$O562=""),"",$O562/$J562)</f>
        <v/>
      </c>
      <c r="U562" s="10" t="n"/>
      <c r="V562" s="10">
        <f>IF($A562="","",IF(AND($A562&lt;&gt;"",NOT(OR($U562="Concluído",$U562="Concluido")),TODAY()&gt;$A562),"SIM","NÃO"))</f>
        <v/>
      </c>
      <c r="W562" s="10">
        <f>IF(OR($A562="",$I562="",$M562=""),"",SUMIFS($M$2:M562,$I$2:I562,$I562,$A$2:A562,$A562)-$M562)</f>
        <v/>
      </c>
      <c r="X562" s="10">
        <f>IF(OR($A562="",$I562=""),"",SUMIFS($M$2:$M$4922,$I$2:$I$4922,$I562,$A$2:$A$4922,$A562))</f>
        <v/>
      </c>
      <c r="Y562" s="10">
        <f>IFERROR(VLOOKUP($I562,'02_Cad_Maquinas'!$B$2:$H$200,7,FALSE()),"")</f>
        <v/>
      </c>
      <c r="Z562" s="10">
        <f>IF(OR($X562="",$Y562=""),"",$Y562-$X562)</f>
        <v/>
      </c>
      <c r="AA562" s="11">
        <f>IF(OR($X562="",$Y562=""),"",$X562/$Y562)</f>
        <v/>
      </c>
      <c r="AB562" s="10" t="n"/>
      <c r="AC562" s="10">
        <f>IF($B562="","","|"&amp;SUBSTITUTE(TRIM(SUBSTITUTE(SUBSTITUTE(SUBSTITUTE(SUBSTITUTE(SUBSTITUTE(SUBSTITUTE(SUBSTITUTE(SUBSTITUTE(SUBSTITUTE(SUBSTITUTE(SUBSTITUTE(SUBSTITUTE(SUBSTITUTE(SUBSTITUTE(TRIM($B562&amp;""),CHAR(10)," "),CHAR(13)," "),"."," "),";"," "),","," "),"/"," "),"+"," "),"-"," "),"  "," "),"  "," "),"  "," "),"  "," "),"  "," "),"  "," "))," ","|")&amp;"|")</f>
        <v/>
      </c>
      <c r="AD562" s="10">
        <f>TRIM($I562&amp;"")</f>
        <v/>
      </c>
    </row>
    <row r="563" ht="24" customHeight="1">
      <c r="A563" s="9" t="n">
        <v>46203</v>
      </c>
      <c r="B563" s="10" t="n">
        <v>10180.10148</v>
      </c>
      <c r="C563" s="10" t="n"/>
      <c r="D563" s="10" t="inlineStr">
        <is>
          <t>PU</t>
        </is>
      </c>
      <c r="E563" s="17" t="n">
        <v>30001301</v>
      </c>
      <c r="F563" s="18" t="inlineStr">
        <is>
          <t>PE TRASEIRO 920X65(911)X25 MDF (11PCS)- CAD PE INT</t>
        </is>
      </c>
      <c r="G563" s="10" t="inlineStr">
        <is>
          <t>PU</t>
        </is>
      </c>
      <c r="H563" s="10" t="inlineStr">
        <is>
          <t>PU</t>
        </is>
      </c>
      <c r="I563" s="10" t="inlineStr">
        <is>
          <t>PU</t>
        </is>
      </c>
      <c r="J563" s="21" t="n">
        <v>1640</v>
      </c>
      <c r="K563" s="10">
        <f>IF($E563="","",IFERROR(INDEX('01_Cad_Pecas'!$H$2:$H$5000,MATCH($E563,'01_Cad_Pecas'!$D$2:$D$5000,0)),IFERROR(INDEX('01_Cad_Pecas'!$H$2:$H$5000,MATCH(VALUE($E563),'01_Cad_Pecas'!$D$2:$D$5000,0)),"")))</f>
        <v/>
      </c>
      <c r="L563" s="10">
        <f>IF($E563="","",IFERROR(INDEX('01_Cad_Pecas'!$I$2:$I$5000,MATCH($E563,'01_Cad_Pecas'!$D$2:$D$5000,0)),IFERROR(INDEX('01_Cad_Pecas'!$I$2:$I$5000,MATCH(VALUE($E563),'01_Cad_Pecas'!$D$2:$D$5000,0)),"")))</f>
        <v/>
      </c>
      <c r="M563" s="10">
        <f>IF(OR($J563="",$L563=""),"",IF($K563="",0,$K563)+$J563*$L563)</f>
        <v/>
      </c>
      <c r="N563" s="10" t="n">
        <v>46203</v>
      </c>
      <c r="O563" s="21" t="n">
        <v>1640</v>
      </c>
      <c r="P563" s="10" t="n"/>
      <c r="Q563" s="10" t="n"/>
      <c r="R563" s="10">
        <f>IF(AND($P563&lt;&gt;"",$Q563&lt;&gt;""),($Q563-$P563)*1440,IF(AND($O563&lt;&gt;"",$L563&lt;&gt;""),IF($K563="",0,$K563)+$O563*$L563,""))</f>
        <v/>
      </c>
      <c r="S563" s="10" t="n"/>
      <c r="T563" s="10">
        <f>IF(OR($J563="",$O563=""),"",$O563/$J563)</f>
        <v/>
      </c>
      <c r="U563" s="10" t="n"/>
      <c r="V563" s="10">
        <f>IF($A563="","",IF(AND($A563&lt;&gt;"",NOT(OR($U563="Concluído",$U563="Concluido")),TODAY()&gt;$A563),"SIM","NÃO"))</f>
        <v/>
      </c>
      <c r="W563" s="10">
        <f>IF(OR($A563="",$I563="",$M563=""),"",SUMIFS($M$2:M563,$I$2:I563,$I563,$A$2:A563,$A563)-$M563)</f>
        <v/>
      </c>
      <c r="X563" s="10">
        <f>IF(OR($A563="",$I563=""),"",SUMIFS($M$2:$M$4922,$I$2:$I$4922,$I563,$A$2:$A$4922,$A563))</f>
        <v/>
      </c>
      <c r="Y563" s="10">
        <f>IFERROR(VLOOKUP($I563,'02_Cad_Maquinas'!$B$2:$H$200,7,FALSE()),"")</f>
        <v/>
      </c>
      <c r="Z563" s="10">
        <f>IF(OR($X563="",$Y563=""),"",$Y563-$X563)</f>
        <v/>
      </c>
      <c r="AA563" s="11">
        <f>IF(OR($X563="",$Y563=""),"",$X563/$Y563)</f>
        <v/>
      </c>
      <c r="AB563" s="10" t="n"/>
      <c r="AC563" s="10">
        <f>IF($B563="","","|"&amp;SUBSTITUTE(TRIM(SUBSTITUTE(SUBSTITUTE(SUBSTITUTE(SUBSTITUTE(SUBSTITUTE(SUBSTITUTE(SUBSTITUTE(SUBSTITUTE(SUBSTITUTE(SUBSTITUTE(SUBSTITUTE(SUBSTITUTE(SUBSTITUTE(SUBSTITUTE(TRIM($B563&amp;""),CHAR(10)," "),CHAR(13)," "),"."," "),";"," "),","," "),"/"," "),"+"," "),"-"," "),"  "," "),"  "," "),"  "," "),"  "," "),"  "," "),"  "," "))," ","|")&amp;"|")</f>
        <v/>
      </c>
      <c r="AD563" s="10">
        <f>TRIM($I563&amp;"")</f>
        <v/>
      </c>
    </row>
    <row r="564" ht="24" customHeight="1">
      <c r="A564" s="9" t="n">
        <v>46196</v>
      </c>
      <c r="B564" s="10" t="n">
        <v>10176</v>
      </c>
      <c r="C564" s="10" t="inlineStr">
        <is>
          <t>M/C 0630 (MULTIMOVEIS)</t>
        </is>
      </c>
      <c r="D564" s="10" t="inlineStr">
        <is>
          <t xml:space="preserve">SECCIONADORA 10 </t>
        </is>
      </c>
      <c r="E564" s="10" t="n">
        <v>20014005</v>
      </c>
      <c r="F564" s="10" t="inlineStr">
        <is>
          <t>TAMPO 902X902X12 MDP - MESA DAKAR/MIAMI 0,90</t>
        </is>
      </c>
      <c r="G564" s="10" t="inlineStr">
        <is>
          <t>SECCIONADORA 10</t>
        </is>
      </c>
      <c r="H564" s="10" t="inlineStr">
        <is>
          <t>SECCIONADORA 10</t>
        </is>
      </c>
      <c r="I564" s="9" t="inlineStr">
        <is>
          <t>SECCIONADORA 10</t>
        </is>
      </c>
      <c r="J564" s="9" t="n">
        <v>30</v>
      </c>
      <c r="K564" s="10">
        <f>IF($E564="","",IFERROR(INDEX('01_Cad_Pecas'!$H$2:$H$5000,MATCH($E564,'01_Cad_Pecas'!$D$2:$D$5000,0)),IFERROR(INDEX('01_Cad_Pecas'!$H$2:$H$5000,MATCH(VALUE($E564),'01_Cad_Pecas'!$D$2:$D$5000,0)),"")))</f>
        <v/>
      </c>
      <c r="L564" s="10">
        <f>IF($E564="","",IFERROR(INDEX('01_Cad_Pecas'!$I$2:$I$5000,MATCH($E564,'01_Cad_Pecas'!$D$2:$D$5000,0)),IFERROR(INDEX('01_Cad_Pecas'!$I$2:$I$5000,MATCH(VALUE($E564),'01_Cad_Pecas'!$D$2:$D$5000,0)),"")))</f>
        <v/>
      </c>
      <c r="M564" s="10">
        <f>IF(OR($J564="",$L564=""),"",IF($K564="",0,$K564)+$J564*$L564)</f>
        <v/>
      </c>
      <c r="N564" s="9" t="n">
        <v>46196</v>
      </c>
      <c r="O564" s="9" t="n">
        <v>30</v>
      </c>
      <c r="P564" s="10" t="n"/>
      <c r="Q564" s="10" t="n"/>
      <c r="R564" s="10">
        <f>IF(AND($P564&lt;&gt;"",$Q564&lt;&gt;""),($Q564-$P564)*1440,IF(AND($O564&lt;&gt;"",$L564&lt;&gt;""),IF($K564="",0,$K564)+$O564*$L564,""))</f>
        <v/>
      </c>
      <c r="S564" s="10" t="n"/>
      <c r="T564" s="10">
        <f>IF(OR($J564="",$O564=""),"",$O564/$J564)</f>
        <v/>
      </c>
      <c r="U564" s="10" t="n"/>
      <c r="V564" s="10">
        <f>IF($A564="","",IF(AND($A564&lt;&gt;"",NOT(OR($U564="Concluído",$U564="Concluido")),TODAY()&gt;$A564),"SIM","NÃO"))</f>
        <v/>
      </c>
      <c r="W564" s="10">
        <f>IF(OR($A564="",$I564="",$M564=""),"",SUMIFS($M$2:M564,$I$2:I564,$I564,$A$2:A564,$A564)-$M564)</f>
        <v/>
      </c>
      <c r="X564" s="10">
        <f>IF(OR($A564="",$I564=""),"",SUMIFS($M$2:$M$4922,$I$2:$I$4922,$I564,$A$2:$A$4922,$A564))</f>
        <v/>
      </c>
      <c r="Y564" s="10">
        <f>IFERROR(VLOOKUP($I564,'02_Cad_Maquinas'!$B$2:$H$200,7,FALSE()),"")</f>
        <v/>
      </c>
      <c r="Z564" s="10">
        <f>IF(OR($X564="",$Y564=""),"",$Y564-$X564)</f>
        <v/>
      </c>
      <c r="AA564" s="11">
        <f>IF(OR($X564="",$Y564=""),"",$X564/$Y564)</f>
        <v/>
      </c>
      <c r="AB564" s="10" t="inlineStr">
        <is>
          <t>10176|SECCIONADORA 10</t>
        </is>
      </c>
      <c r="AC564" s="10">
        <f>IF($B564="","","|"&amp;SUBSTITUTE(TRIM(SUBSTITUTE(SUBSTITUTE(SUBSTITUTE(SUBSTITUTE(SUBSTITUTE(SUBSTITUTE(SUBSTITUTE(SUBSTITUTE(SUBSTITUTE(SUBSTITUTE(SUBSTITUTE(SUBSTITUTE(SUBSTITUTE(SUBSTITUTE(TRIM($B564&amp;""),CHAR(10)," "),CHAR(13)," "),"."," "),";"," "),","," "),"/"," "),"+"," "),"-"," "),"  "," "),"  "," "),"  "," "),"  "," "),"  "," "),"  "," "))," ","|")&amp;"|")</f>
        <v/>
      </c>
      <c r="AD564" s="10">
        <f>TRIM($I564&amp;"")</f>
        <v/>
      </c>
    </row>
    <row r="565" ht="24" customHeight="1">
      <c r="A565" s="9" t="n">
        <v>46196</v>
      </c>
      <c r="B565" s="10" t="n">
        <v>10176</v>
      </c>
      <c r="C565" s="10" t="inlineStr">
        <is>
          <t>M/C 0630 (MULTIMOVEIS)</t>
        </is>
      </c>
      <c r="D565" s="10" t="inlineStr">
        <is>
          <t xml:space="preserve">SECCIONADORA 10 </t>
        </is>
      </c>
      <c r="E565" s="10" t="n">
        <v>20014006</v>
      </c>
      <c r="F565" s="10" t="inlineStr">
        <is>
          <t>ENGRO MAIOR 902X60X12 MDP - MESA DAKAR 0,90</t>
        </is>
      </c>
      <c r="G565" s="10" t="inlineStr">
        <is>
          <t>SECCIONADORA 10</t>
        </is>
      </c>
      <c r="H565" s="10" t="inlineStr">
        <is>
          <t>SECCIONADORA 10</t>
        </is>
      </c>
      <c r="I565" s="9" t="inlineStr">
        <is>
          <t>SECCIONADORA 10</t>
        </is>
      </c>
      <c r="J565" s="9" t="n">
        <v>60</v>
      </c>
      <c r="K565" s="10">
        <f>IF($E565="","",IFERROR(INDEX('01_Cad_Pecas'!$H$2:$H$5000,MATCH($E565,'01_Cad_Pecas'!$D$2:$D$5000,0)),IFERROR(INDEX('01_Cad_Pecas'!$H$2:$H$5000,MATCH(VALUE($E565),'01_Cad_Pecas'!$D$2:$D$5000,0)),"")))</f>
        <v/>
      </c>
      <c r="L565" s="10">
        <f>IF($E565="","",IFERROR(INDEX('01_Cad_Pecas'!$I$2:$I$5000,MATCH($E565,'01_Cad_Pecas'!$D$2:$D$5000,0)),IFERROR(INDEX('01_Cad_Pecas'!$I$2:$I$5000,MATCH(VALUE($E565),'01_Cad_Pecas'!$D$2:$D$5000,0)),"")))</f>
        <v/>
      </c>
      <c r="M565" s="10">
        <f>IF(OR($J565="",$L565=""),"",IF($K565="",0,$K565)+$J565*$L565)</f>
        <v/>
      </c>
      <c r="N565" s="9" t="n">
        <v>46196</v>
      </c>
      <c r="O565" s="9" t="n">
        <v>60</v>
      </c>
      <c r="P565" s="10" t="n"/>
      <c r="Q565" s="10" t="n"/>
      <c r="R565" s="10">
        <f>IF(AND($P565&lt;&gt;"",$Q565&lt;&gt;""),($Q565-$P565)*1440,IF(AND($O565&lt;&gt;"",$L565&lt;&gt;""),IF($K565="",0,$K565)+$O565*$L565,""))</f>
        <v/>
      </c>
      <c r="S565" s="10" t="n"/>
      <c r="T565" s="10">
        <f>IF(OR($J565="",$O565=""),"",$O565/$J565)</f>
        <v/>
      </c>
      <c r="U565" s="10" t="n"/>
      <c r="V565" s="10">
        <f>IF($A565="","",IF(AND($A565&lt;&gt;"",NOT(OR($U565="Concluído",$U565="Concluido")),TODAY()&gt;$A565),"SIM","NÃO"))</f>
        <v/>
      </c>
      <c r="W565" s="10">
        <f>IF(OR($A565="",$I565="",$M565=""),"",SUMIFS($M$2:M565,$I$2:I565,$I565,$A$2:A565,$A565)-$M565)</f>
        <v/>
      </c>
      <c r="X565" s="10">
        <f>IF(OR($A565="",$I565=""),"",SUMIFS($M$2:$M$4922,$I$2:$I$4922,$I565,$A$2:$A$4922,$A565))</f>
        <v/>
      </c>
      <c r="Y565" s="10">
        <f>IFERROR(VLOOKUP($I565,'02_Cad_Maquinas'!$B$2:$H$200,7,FALSE()),"")</f>
        <v/>
      </c>
      <c r="Z565" s="10">
        <f>IF(OR($X565="",$Y565=""),"",$Y565-$X565)</f>
        <v/>
      </c>
      <c r="AA565" s="11">
        <f>IF(OR($X565="",$Y565=""),"",$X565/$Y565)</f>
        <v/>
      </c>
      <c r="AB565" s="10" t="inlineStr">
        <is>
          <t>10176|SECCIONADORA 10</t>
        </is>
      </c>
      <c r="AC565" s="10">
        <f>IF($B565="","","|"&amp;SUBSTITUTE(TRIM(SUBSTITUTE(SUBSTITUTE(SUBSTITUTE(SUBSTITUTE(SUBSTITUTE(SUBSTITUTE(SUBSTITUTE(SUBSTITUTE(SUBSTITUTE(SUBSTITUTE(SUBSTITUTE(SUBSTITUTE(SUBSTITUTE(SUBSTITUTE(TRIM($B565&amp;""),CHAR(10)," "),CHAR(13)," "),"."," "),";"," "),","," "),"/"," "),"+"," "),"-"," "),"  "," "),"  "," "),"  "," "),"  "," "),"  "," "),"  "," "))," ","|")&amp;"|")</f>
        <v/>
      </c>
      <c r="AD565" s="10">
        <f>TRIM($I565&amp;"")</f>
        <v/>
      </c>
    </row>
    <row r="566" ht="24" customHeight="1">
      <c r="A566" s="9" t="n">
        <v>46196</v>
      </c>
      <c r="B566" s="10" t="n">
        <v>10176</v>
      </c>
      <c r="C566" s="10" t="inlineStr">
        <is>
          <t>M/C 0630 (MULTIMOVEIS)</t>
        </is>
      </c>
      <c r="D566" s="10" t="inlineStr">
        <is>
          <t xml:space="preserve">SECCIONADORA 10 </t>
        </is>
      </c>
      <c r="E566" s="10" t="n">
        <v>20014007</v>
      </c>
      <c r="F566" s="10" t="inlineStr">
        <is>
          <t>ENGRO MENOR 782X60X12 MDP - MESA DAKAR 0,90</t>
        </is>
      </c>
      <c r="G566" s="10" t="inlineStr">
        <is>
          <t>SECCIONADORA 10</t>
        </is>
      </c>
      <c r="H566" s="10" t="inlineStr">
        <is>
          <t>SECCIONADORA 10</t>
        </is>
      </c>
      <c r="I566" s="9" t="inlineStr">
        <is>
          <t>SECCIONADORA 10</t>
        </is>
      </c>
      <c r="J566" s="9" t="n">
        <v>60</v>
      </c>
      <c r="K566" s="10">
        <f>IF($E566="","",IFERROR(INDEX('01_Cad_Pecas'!$H$2:$H$5000,MATCH($E566,'01_Cad_Pecas'!$D$2:$D$5000,0)),IFERROR(INDEX('01_Cad_Pecas'!$H$2:$H$5000,MATCH(VALUE($E566),'01_Cad_Pecas'!$D$2:$D$5000,0)),"")))</f>
        <v/>
      </c>
      <c r="L566" s="10">
        <f>IF($E566="","",IFERROR(INDEX('01_Cad_Pecas'!$I$2:$I$5000,MATCH($E566,'01_Cad_Pecas'!$D$2:$D$5000,0)),IFERROR(INDEX('01_Cad_Pecas'!$I$2:$I$5000,MATCH(VALUE($E566),'01_Cad_Pecas'!$D$2:$D$5000,0)),"")))</f>
        <v/>
      </c>
      <c r="M566" s="10">
        <f>IF(OR($J566="",$L566=""),"",IF($K566="",0,$K566)+$J566*$L566)</f>
        <v/>
      </c>
      <c r="N566" s="9" t="n">
        <v>46196</v>
      </c>
      <c r="O566" s="9" t="n">
        <v>60</v>
      </c>
      <c r="P566" s="10" t="n"/>
      <c r="Q566" s="10" t="n"/>
      <c r="R566" s="10">
        <f>IF(AND($P566&lt;&gt;"",$Q566&lt;&gt;""),($Q566-$P566)*1440,IF(AND($O566&lt;&gt;"",$L566&lt;&gt;""),IF($K566="",0,$K566)+$O566*$L566,""))</f>
        <v/>
      </c>
      <c r="S566" s="10" t="n"/>
      <c r="T566" s="10">
        <f>IF(OR($J566="",$O566=""),"",$O566/$J566)</f>
        <v/>
      </c>
      <c r="U566" s="10" t="n"/>
      <c r="V566" s="10">
        <f>IF($A566="","",IF(AND($A566&lt;&gt;"",NOT(OR($U566="Concluído",$U566="Concluido")),TODAY()&gt;$A566),"SIM","NÃO"))</f>
        <v/>
      </c>
      <c r="W566" s="10">
        <f>IF(OR($A566="",$I566="",$M566=""),"",SUMIFS($M$2:M566,$I$2:I566,$I566,$A$2:A566,$A566)-$M566)</f>
        <v/>
      </c>
      <c r="X566" s="10">
        <f>IF(OR($A566="",$I566=""),"",SUMIFS($M$2:$M$4922,$I$2:$I$4922,$I566,$A$2:$A$4922,$A566))</f>
        <v/>
      </c>
      <c r="Y566" s="10">
        <f>IFERROR(VLOOKUP($I566,'02_Cad_Maquinas'!$B$2:$H$200,7,FALSE()),"")</f>
        <v/>
      </c>
      <c r="Z566" s="10">
        <f>IF(OR($X566="",$Y566=""),"",$Y566-$X566)</f>
        <v/>
      </c>
      <c r="AA566" s="11">
        <f>IF(OR($X566="",$Y566=""),"",$X566/$Y566)</f>
        <v/>
      </c>
      <c r="AB566" s="10" t="inlineStr">
        <is>
          <t>10176|SECCIONADORA 10</t>
        </is>
      </c>
      <c r="AC566" s="10">
        <f>IF($B566="","","|"&amp;SUBSTITUTE(TRIM(SUBSTITUTE(SUBSTITUTE(SUBSTITUTE(SUBSTITUTE(SUBSTITUTE(SUBSTITUTE(SUBSTITUTE(SUBSTITUTE(SUBSTITUTE(SUBSTITUTE(SUBSTITUTE(SUBSTITUTE(SUBSTITUTE(SUBSTITUTE(TRIM($B566&amp;""),CHAR(10)," "),CHAR(13)," "),"."," "),";"," "),","," "),"/"," "),"+"," "),"-"," "),"  "," "),"  "," "),"  "," "),"  "," "),"  "," "),"  "," "))," ","|")&amp;"|")</f>
        <v/>
      </c>
      <c r="AD566" s="10">
        <f>TRIM($I566&amp;"")</f>
        <v/>
      </c>
    </row>
    <row r="567" ht="24" customHeight="1">
      <c r="A567" s="9" t="n">
        <v>46196</v>
      </c>
      <c r="B567" s="10" t="n">
        <v>10176</v>
      </c>
      <c r="C567" s="10" t="inlineStr">
        <is>
          <t>M/C 0630 (MULTIMOVEIS)</t>
        </is>
      </c>
      <c r="D567" s="10" t="inlineStr">
        <is>
          <t xml:space="preserve">SECCIONADORA 10 </t>
        </is>
      </c>
      <c r="E567" s="10" t="n">
        <v>20014107</v>
      </c>
      <c r="F567" s="10" t="inlineStr">
        <is>
          <t>ENGRO MENOR 802X60X12 MDP - MESA DAKAR</t>
        </is>
      </c>
      <c r="G567" s="10" t="inlineStr">
        <is>
          <t>SECCIONADORA 10</t>
        </is>
      </c>
      <c r="H567" s="10" t="inlineStr">
        <is>
          <t>SECCIONADORA 10</t>
        </is>
      </c>
      <c r="I567" s="9" t="inlineStr">
        <is>
          <t>SECCIONADORA 10</t>
        </is>
      </c>
      <c r="J567" s="9" t="n">
        <v>144</v>
      </c>
      <c r="K567" s="10">
        <f>IF($E567="","",IFERROR(INDEX('01_Cad_Pecas'!$H$2:$H$5000,MATCH($E567,'01_Cad_Pecas'!$D$2:$D$5000,0)),IFERROR(INDEX('01_Cad_Pecas'!$H$2:$H$5000,MATCH(VALUE($E567),'01_Cad_Pecas'!$D$2:$D$5000,0)),"")))</f>
        <v/>
      </c>
      <c r="L567" s="10">
        <f>IF($E567="","",IFERROR(INDEX('01_Cad_Pecas'!$I$2:$I$5000,MATCH($E567,'01_Cad_Pecas'!$D$2:$D$5000,0)),IFERROR(INDEX('01_Cad_Pecas'!$I$2:$I$5000,MATCH(VALUE($E567),'01_Cad_Pecas'!$D$2:$D$5000,0)),"")))</f>
        <v/>
      </c>
      <c r="M567" s="10">
        <f>IF(OR($J567="",$L567=""),"",IF($K567="",0,$K567)+$J567*$L567)</f>
        <v/>
      </c>
      <c r="N567" s="9" t="n">
        <v>46196</v>
      </c>
      <c r="O567" s="9" t="n">
        <v>144</v>
      </c>
      <c r="P567" s="10" t="n"/>
      <c r="Q567" s="10" t="n"/>
      <c r="R567" s="10">
        <f>IF(AND($P567&lt;&gt;"",$Q567&lt;&gt;""),($Q567-$P567)*1440,IF(AND($O567&lt;&gt;"",$L567&lt;&gt;""),IF($K567="",0,$K567)+$O567*$L567,""))</f>
        <v/>
      </c>
      <c r="S567" s="10" t="n"/>
      <c r="T567" s="10">
        <f>IF(OR($J567="",$O567=""),"",$O567/$J567)</f>
        <v/>
      </c>
      <c r="U567" s="10" t="n"/>
      <c r="V567" s="10">
        <f>IF($A567="","",IF(AND($A567&lt;&gt;"",NOT(OR($U567="Concluído",$U567="Concluido")),TODAY()&gt;$A567),"SIM","NÃO"))</f>
        <v/>
      </c>
      <c r="W567" s="10">
        <f>IF(OR($A567="",$I567="",$M567=""),"",SUMIFS($M$2:M567,$I$2:I567,$I567,$A$2:A567,$A567)-$M567)</f>
        <v/>
      </c>
      <c r="X567" s="10">
        <f>IF(OR($A567="",$I567=""),"",SUMIFS($M$2:$M$4922,$I$2:$I$4922,$I567,$A$2:$A$4922,$A567))</f>
        <v/>
      </c>
      <c r="Y567" s="10">
        <f>IFERROR(VLOOKUP($I567,'02_Cad_Maquinas'!$B$2:$H$200,7,FALSE()),"")</f>
        <v/>
      </c>
      <c r="Z567" s="10">
        <f>IF(OR($X567="",$Y567=""),"",$Y567-$X567)</f>
        <v/>
      </c>
      <c r="AA567" s="11">
        <f>IF(OR($X567="",$Y567=""),"",$X567/$Y567)</f>
        <v/>
      </c>
      <c r="AB567" s="10" t="inlineStr">
        <is>
          <t>10176|SECCIONADORA 10</t>
        </is>
      </c>
      <c r="AC567" s="10">
        <f>IF($B567="","","|"&amp;SUBSTITUTE(TRIM(SUBSTITUTE(SUBSTITUTE(SUBSTITUTE(SUBSTITUTE(SUBSTITUTE(SUBSTITUTE(SUBSTITUTE(SUBSTITUTE(SUBSTITUTE(SUBSTITUTE(SUBSTITUTE(SUBSTITUTE(SUBSTITUTE(SUBSTITUTE(TRIM($B567&amp;""),CHAR(10)," "),CHAR(13)," "),"."," "),";"," "),","," "),"/"," "),"+"," "),"-"," "),"  "," "),"  "," "),"  "," "),"  "," "),"  "," "),"  "," "))," ","|")&amp;"|")</f>
        <v/>
      </c>
      <c r="AD567" s="10">
        <f>TRIM($I567&amp;"")</f>
        <v/>
      </c>
    </row>
    <row r="568" ht="24" customHeight="1">
      <c r="A568" s="9" t="n">
        <v>46196</v>
      </c>
      <c r="B568" s="10" t="n">
        <v>10176</v>
      </c>
      <c r="C568" s="10" t="inlineStr">
        <is>
          <t>M/C 0630 (MULTIMOVEIS)</t>
        </is>
      </c>
      <c r="D568" s="10" t="inlineStr">
        <is>
          <t xml:space="preserve">SECCIONADORA 10 </t>
        </is>
      </c>
      <c r="E568" s="10" t="n">
        <v>20014205</v>
      </c>
      <c r="F568" s="10" t="inlineStr">
        <is>
          <t>(1) TAMPO 1602X802X12 MDP - MESA DAKAR/MIAMI 1,60</t>
        </is>
      </c>
      <c r="G568" s="10" t="inlineStr">
        <is>
          <t>SECCIONADORA 10</t>
        </is>
      </c>
      <c r="H568" s="10" t="inlineStr">
        <is>
          <t>SECCIONADORA 10</t>
        </is>
      </c>
      <c r="I568" s="9" t="inlineStr">
        <is>
          <t>SECCIONADORA 10</t>
        </is>
      </c>
      <c r="J568" s="9" t="n">
        <v>30</v>
      </c>
      <c r="K568" s="10">
        <f>IF($E568="","",IFERROR(INDEX('01_Cad_Pecas'!$H$2:$H$5000,MATCH($E568,'01_Cad_Pecas'!$D$2:$D$5000,0)),IFERROR(INDEX('01_Cad_Pecas'!$H$2:$H$5000,MATCH(VALUE($E568),'01_Cad_Pecas'!$D$2:$D$5000,0)),"")))</f>
        <v/>
      </c>
      <c r="L568" s="10">
        <f>IF($E568="","",IFERROR(INDEX('01_Cad_Pecas'!$I$2:$I$5000,MATCH($E568,'01_Cad_Pecas'!$D$2:$D$5000,0)),IFERROR(INDEX('01_Cad_Pecas'!$I$2:$I$5000,MATCH(VALUE($E568),'01_Cad_Pecas'!$D$2:$D$5000,0)),"")))</f>
        <v/>
      </c>
      <c r="M568" s="10">
        <f>IF(OR($J568="",$L568=""),"",IF($K568="",0,$K568)+$J568*$L568)</f>
        <v/>
      </c>
      <c r="N568" s="9" t="n">
        <v>46196</v>
      </c>
      <c r="O568" s="9" t="n">
        <v>30</v>
      </c>
      <c r="P568" s="10" t="n"/>
      <c r="Q568" s="10" t="n"/>
      <c r="R568" s="10">
        <f>IF(AND($P568&lt;&gt;"",$Q568&lt;&gt;""),($Q568-$P568)*1440,IF(AND($O568&lt;&gt;"",$L568&lt;&gt;""),IF($K568="",0,$K568)+$O568*$L568,""))</f>
        <v/>
      </c>
      <c r="S568" s="10" t="n"/>
      <c r="T568" s="10">
        <f>IF(OR($J568="",$O568=""),"",$O568/$J568)</f>
        <v/>
      </c>
      <c r="U568" s="10" t="n"/>
      <c r="V568" s="10">
        <f>IF($A568="","",IF(AND($A568&lt;&gt;"",NOT(OR($U568="Concluído",$U568="Concluido")),TODAY()&gt;$A568),"SIM","NÃO"))</f>
        <v/>
      </c>
      <c r="W568" s="10">
        <f>IF(OR($A568="",$I568="",$M568=""),"",SUMIFS($M$2:M568,$I$2:I568,$I568,$A$2:A568,$A568)-$M568)</f>
        <v/>
      </c>
      <c r="X568" s="10">
        <f>IF(OR($A568="",$I568=""),"",SUMIFS($M$2:$M$4922,$I$2:$I$4922,$I568,$A$2:$A$4922,$A568))</f>
        <v/>
      </c>
      <c r="Y568" s="10">
        <f>IFERROR(VLOOKUP($I568,'02_Cad_Maquinas'!$B$2:$H$200,7,FALSE()),"")</f>
        <v/>
      </c>
      <c r="Z568" s="10">
        <f>IF(OR($X568="",$Y568=""),"",$Y568-$X568)</f>
        <v/>
      </c>
      <c r="AA568" s="11">
        <f>IF(OR($X568="",$Y568=""),"",$X568/$Y568)</f>
        <v/>
      </c>
      <c r="AB568" s="10" t="inlineStr">
        <is>
          <t>10176|SECCIONADORA 10</t>
        </is>
      </c>
      <c r="AC568" s="10">
        <f>IF($B568="","","|"&amp;SUBSTITUTE(TRIM(SUBSTITUTE(SUBSTITUTE(SUBSTITUTE(SUBSTITUTE(SUBSTITUTE(SUBSTITUTE(SUBSTITUTE(SUBSTITUTE(SUBSTITUTE(SUBSTITUTE(SUBSTITUTE(SUBSTITUTE(SUBSTITUTE(SUBSTITUTE(TRIM($B568&amp;""),CHAR(10)," "),CHAR(13)," "),"."," "),";"," "),","," "),"/"," "),"+"," "),"-"," "),"  "," "),"  "," "),"  "," "),"  "," "),"  "," "),"  "," "))," ","|")&amp;"|")</f>
        <v/>
      </c>
      <c r="AD568" s="10">
        <f>TRIM($I568&amp;"")</f>
        <v/>
      </c>
    </row>
    <row r="569" ht="24" customHeight="1">
      <c r="A569" s="9" t="n">
        <v>46196</v>
      </c>
      <c r="B569" s="10" t="n">
        <v>10176</v>
      </c>
      <c r="C569" s="10" t="inlineStr">
        <is>
          <t>M/C 0630 (MULTIMOVEIS)</t>
        </is>
      </c>
      <c r="D569" s="10" t="inlineStr">
        <is>
          <t xml:space="preserve">SECCIONADORA 10 </t>
        </is>
      </c>
      <c r="E569" s="10" t="n">
        <v>20014206</v>
      </c>
      <c r="F569" s="10" t="inlineStr">
        <is>
          <t>ENGRO MAIOR 1481X60X12 MDP - MESA DAKAR 1,36</t>
        </is>
      </c>
      <c r="G569" s="10" t="inlineStr">
        <is>
          <t>SECCIONADORA 10</t>
        </is>
      </c>
      <c r="H569" s="10" t="inlineStr">
        <is>
          <t>SECCIONADORA 10</t>
        </is>
      </c>
      <c r="I569" s="9" t="inlineStr">
        <is>
          <t>SECCIONADORA 10</t>
        </is>
      </c>
      <c r="J569" s="9" t="n">
        <v>60</v>
      </c>
      <c r="K569" s="10">
        <f>IF($E569="","",IFERROR(INDEX('01_Cad_Pecas'!$H$2:$H$5000,MATCH($E569,'01_Cad_Pecas'!$D$2:$D$5000,0)),IFERROR(INDEX('01_Cad_Pecas'!$H$2:$H$5000,MATCH(VALUE($E569),'01_Cad_Pecas'!$D$2:$D$5000,0)),"")))</f>
        <v/>
      </c>
      <c r="L569" s="10">
        <f>IF($E569="","",IFERROR(INDEX('01_Cad_Pecas'!$I$2:$I$5000,MATCH($E569,'01_Cad_Pecas'!$D$2:$D$5000,0)),IFERROR(INDEX('01_Cad_Pecas'!$I$2:$I$5000,MATCH(VALUE($E569),'01_Cad_Pecas'!$D$2:$D$5000,0)),"")))</f>
        <v/>
      </c>
      <c r="M569" s="10">
        <f>IF(OR($J569="",$L569=""),"",IF($K569="",0,$K569)+$J569*$L569)</f>
        <v/>
      </c>
      <c r="N569" s="9" t="n">
        <v>46196</v>
      </c>
      <c r="O569" s="9" t="n">
        <v>60</v>
      </c>
      <c r="P569" s="10" t="n"/>
      <c r="Q569" s="10" t="n"/>
      <c r="R569" s="10">
        <f>IF(AND($P569&lt;&gt;"",$Q569&lt;&gt;""),($Q569-$P569)*1440,IF(AND($O569&lt;&gt;"",$L569&lt;&gt;""),IF($K569="",0,$K569)+$O569*$L569,""))</f>
        <v/>
      </c>
      <c r="S569" s="10" t="n"/>
      <c r="T569" s="10">
        <f>IF(OR($J569="",$O569=""),"",$O569/$J569)</f>
        <v/>
      </c>
      <c r="U569" s="10" t="n"/>
      <c r="V569" s="10">
        <f>IF($A569="","",IF(AND($A569&lt;&gt;"",NOT(OR($U569="Concluído",$U569="Concluido")),TODAY()&gt;$A569),"SIM","NÃO"))</f>
        <v/>
      </c>
      <c r="W569" s="10">
        <f>IF(OR($A569="",$I569="",$M569=""),"",SUMIFS($M$2:M569,$I$2:I569,$I569,$A$2:A569,$A569)-$M569)</f>
        <v/>
      </c>
      <c r="X569" s="10">
        <f>IF(OR($A569="",$I569=""),"",SUMIFS($M$2:$M$4922,$I$2:$I$4922,$I569,$A$2:$A$4922,$A569))</f>
        <v/>
      </c>
      <c r="Y569" s="10">
        <f>IFERROR(VLOOKUP($I569,'02_Cad_Maquinas'!$B$2:$H$200,7,FALSE()),"")</f>
        <v/>
      </c>
      <c r="Z569" s="10">
        <f>IF(OR($X569="",$Y569=""),"",$Y569-$X569)</f>
        <v/>
      </c>
      <c r="AA569" s="11">
        <f>IF(OR($X569="",$Y569=""),"",$X569/$Y569)</f>
        <v/>
      </c>
      <c r="AB569" s="10" t="inlineStr">
        <is>
          <t>10176|SECCIONADORA 10</t>
        </is>
      </c>
      <c r="AC569" s="10">
        <f>IF($B569="","","|"&amp;SUBSTITUTE(TRIM(SUBSTITUTE(SUBSTITUTE(SUBSTITUTE(SUBSTITUTE(SUBSTITUTE(SUBSTITUTE(SUBSTITUTE(SUBSTITUTE(SUBSTITUTE(SUBSTITUTE(SUBSTITUTE(SUBSTITUTE(SUBSTITUTE(SUBSTITUTE(TRIM($B569&amp;""),CHAR(10)," "),CHAR(13)," "),"."," "),";"," "),","," "),"/"," "),"+"," "),"-"," "),"  "," "),"  "," "),"  "," "),"  "," "),"  "," "),"  "," "))," ","|")&amp;"|")</f>
        <v/>
      </c>
      <c r="AD569" s="10">
        <f>TRIM($I569&amp;"")</f>
        <v/>
      </c>
    </row>
    <row r="570" ht="24" customHeight="1">
      <c r="A570" s="9" t="n">
        <v>46196</v>
      </c>
      <c r="B570" s="10" t="n">
        <v>10176</v>
      </c>
      <c r="C570" s="10" t="inlineStr">
        <is>
          <t>M/C 0630 (MULTIMOVEIS)</t>
        </is>
      </c>
      <c r="D570" s="10" t="inlineStr">
        <is>
          <t xml:space="preserve">SECCIONADORA 10 </t>
        </is>
      </c>
      <c r="E570" s="10" t="n">
        <v>20014305</v>
      </c>
      <c r="F570" s="10" t="inlineStr">
        <is>
          <t>(1) TAMPO 1202X802X12 MDP - MESA DAKAR/MIAMI 1,20</t>
        </is>
      </c>
      <c r="G570" s="10" t="inlineStr">
        <is>
          <t>SECCIONADORA 10</t>
        </is>
      </c>
      <c r="H570" s="10" t="inlineStr">
        <is>
          <t>SECCIONADORA 10</t>
        </is>
      </c>
      <c r="I570" s="9" t="inlineStr">
        <is>
          <t>SECCIONADORA 10</t>
        </is>
      </c>
      <c r="J570" s="9" t="n">
        <v>42</v>
      </c>
      <c r="K570" s="10">
        <f>IF($E570="","",IFERROR(INDEX('01_Cad_Pecas'!$H$2:$H$5000,MATCH($E570,'01_Cad_Pecas'!$D$2:$D$5000,0)),IFERROR(INDEX('01_Cad_Pecas'!$H$2:$H$5000,MATCH(VALUE($E570),'01_Cad_Pecas'!$D$2:$D$5000,0)),"")))</f>
        <v/>
      </c>
      <c r="L570" s="10">
        <f>IF($E570="","",IFERROR(INDEX('01_Cad_Pecas'!$I$2:$I$5000,MATCH($E570,'01_Cad_Pecas'!$D$2:$D$5000,0)),IFERROR(INDEX('01_Cad_Pecas'!$I$2:$I$5000,MATCH(VALUE($E570),'01_Cad_Pecas'!$D$2:$D$5000,0)),"")))</f>
        <v/>
      </c>
      <c r="M570" s="10">
        <f>IF(OR($J570="",$L570=""),"",IF($K570="",0,$K570)+$J570*$L570)</f>
        <v/>
      </c>
      <c r="N570" s="9" t="n">
        <v>46196</v>
      </c>
      <c r="O570" s="9" t="n">
        <v>42</v>
      </c>
      <c r="P570" s="10" t="n"/>
      <c r="Q570" s="10" t="n"/>
      <c r="R570" s="10">
        <f>IF(AND($P570&lt;&gt;"",$Q570&lt;&gt;""),($Q570-$P570)*1440,IF(AND($O570&lt;&gt;"",$L570&lt;&gt;""),IF($K570="",0,$K570)+$O570*$L570,""))</f>
        <v/>
      </c>
      <c r="S570" s="10" t="n"/>
      <c r="T570" s="10">
        <f>IF(OR($J570="",$O570=""),"",$O570/$J570)</f>
        <v/>
      </c>
      <c r="U570" s="10" t="n"/>
      <c r="V570" s="10">
        <f>IF($A570="","",IF(AND($A570&lt;&gt;"",NOT(OR($U570="Concluído",$U570="Concluido")),TODAY()&gt;$A570),"SIM","NÃO"))</f>
        <v/>
      </c>
      <c r="W570" s="10">
        <f>IF(OR($A570="",$I570="",$M570=""),"",SUMIFS($M$2:M570,$I$2:I570,$I570,$A$2:A570,$A570)-$M570)</f>
        <v/>
      </c>
      <c r="X570" s="10">
        <f>IF(OR($A570="",$I570=""),"",SUMIFS($M$2:$M$4922,$I$2:$I$4922,$I570,$A$2:$A$4922,$A570))</f>
        <v/>
      </c>
      <c r="Y570" s="10">
        <f>IFERROR(VLOOKUP($I570,'02_Cad_Maquinas'!$B$2:$H$200,7,FALSE()),"")</f>
        <v/>
      </c>
      <c r="Z570" s="10">
        <f>IF(OR($X570="",$Y570=""),"",$Y570-$X570)</f>
        <v/>
      </c>
      <c r="AA570" s="11">
        <f>IF(OR($X570="",$Y570=""),"",$X570/$Y570)</f>
        <v/>
      </c>
      <c r="AB570" s="10" t="inlineStr">
        <is>
          <t>10176|SECCIONADORA 10</t>
        </is>
      </c>
      <c r="AC570" s="10">
        <f>IF($B570="","","|"&amp;SUBSTITUTE(TRIM(SUBSTITUTE(SUBSTITUTE(SUBSTITUTE(SUBSTITUTE(SUBSTITUTE(SUBSTITUTE(SUBSTITUTE(SUBSTITUTE(SUBSTITUTE(SUBSTITUTE(SUBSTITUTE(SUBSTITUTE(SUBSTITUTE(SUBSTITUTE(TRIM($B570&amp;""),CHAR(10)," "),CHAR(13)," "),"."," "),";"," "),","," "),"/"," "),"+"," "),"-"," "),"  "," "),"  "," "),"  "," "),"  "," "),"  "," "),"  "," "))," ","|")&amp;"|")</f>
        <v/>
      </c>
      <c r="AD570" s="10">
        <f>TRIM($I570&amp;"")</f>
        <v/>
      </c>
    </row>
    <row r="571" ht="24" customHeight="1">
      <c r="A571" s="9" t="n">
        <v>46196</v>
      </c>
      <c r="B571" s="10" t="n">
        <v>10176</v>
      </c>
      <c r="C571" s="10" t="inlineStr">
        <is>
          <t>M/C 0630 (MULTIMOVEIS)</t>
        </is>
      </c>
      <c r="D571" s="10" t="inlineStr">
        <is>
          <t xml:space="preserve">SECCIONADORA 10 </t>
        </is>
      </c>
      <c r="E571" s="10" t="n">
        <v>20014306</v>
      </c>
      <c r="F571" s="10" t="inlineStr">
        <is>
          <t>ENGRO MAIOR 1080X60X12 MDP - MESA DAKAR 1,20</t>
        </is>
      </c>
      <c r="G571" s="10" t="inlineStr">
        <is>
          <t>SECCIONADORA 10</t>
        </is>
      </c>
      <c r="H571" s="10" t="inlineStr">
        <is>
          <t>SECCIONADORA 10</t>
        </is>
      </c>
      <c r="I571" s="9" t="inlineStr">
        <is>
          <t>SECCIONADORA 10</t>
        </is>
      </c>
      <c r="J571" s="9" t="n">
        <v>84</v>
      </c>
      <c r="K571" s="10">
        <f>IF($E571="","",IFERROR(INDEX('01_Cad_Pecas'!$H$2:$H$5000,MATCH($E571,'01_Cad_Pecas'!$D$2:$D$5000,0)),IFERROR(INDEX('01_Cad_Pecas'!$H$2:$H$5000,MATCH(VALUE($E571),'01_Cad_Pecas'!$D$2:$D$5000,0)),"")))</f>
        <v/>
      </c>
      <c r="L571" s="10">
        <f>IF($E571="","",IFERROR(INDEX('01_Cad_Pecas'!$I$2:$I$5000,MATCH($E571,'01_Cad_Pecas'!$D$2:$D$5000,0)),IFERROR(INDEX('01_Cad_Pecas'!$I$2:$I$5000,MATCH(VALUE($E571),'01_Cad_Pecas'!$D$2:$D$5000,0)),"")))</f>
        <v/>
      </c>
      <c r="M571" s="10">
        <f>IF(OR($J571="",$L571=""),"",IF($K571="",0,$K571)+$J571*$L571)</f>
        <v/>
      </c>
      <c r="N571" s="9" t="n">
        <v>46196</v>
      </c>
      <c r="O571" s="9" t="n">
        <v>84</v>
      </c>
      <c r="P571" s="10" t="n"/>
      <c r="Q571" s="10" t="n"/>
      <c r="R571" s="10">
        <f>IF(AND($P571&lt;&gt;"",$Q571&lt;&gt;""),($Q571-$P571)*1440,IF(AND($O571&lt;&gt;"",$L571&lt;&gt;""),IF($K571="",0,$K571)+$O571*$L571,""))</f>
        <v/>
      </c>
      <c r="S571" s="10" t="n"/>
      <c r="T571" s="10">
        <f>IF(OR($J571="",$O571=""),"",$O571/$J571)</f>
        <v/>
      </c>
      <c r="U571" s="10" t="n"/>
      <c r="V571" s="10">
        <f>IF($A571="","",IF(AND($A571&lt;&gt;"",NOT(OR($U571="Concluído",$U571="Concluido")),TODAY()&gt;$A571),"SIM","NÃO"))</f>
        <v/>
      </c>
      <c r="W571" s="10">
        <f>IF(OR($A571="",$I571="",$M571=""),"",SUMIFS($M$2:M571,$I$2:I571,$I571,$A$2:A571,$A571)-$M571)</f>
        <v/>
      </c>
      <c r="X571" s="10">
        <f>IF(OR($A571="",$I571=""),"",SUMIFS($M$2:$M$4922,$I$2:$I$4922,$I571,$A$2:$A$4922,$A571))</f>
        <v/>
      </c>
      <c r="Y571" s="10">
        <f>IFERROR(VLOOKUP($I571,'02_Cad_Maquinas'!$B$2:$H$200,7,FALSE()),"")</f>
        <v/>
      </c>
      <c r="Z571" s="10">
        <f>IF(OR($X571="",$Y571=""),"",$Y571-$X571)</f>
        <v/>
      </c>
      <c r="AA571" s="11">
        <f>IF(OR($X571="",$Y571=""),"",$X571/$Y571)</f>
        <v/>
      </c>
      <c r="AB571" s="10" t="inlineStr">
        <is>
          <t>10176|SECCIONADORA 10</t>
        </is>
      </c>
      <c r="AC571" s="10">
        <f>IF($B571="","","|"&amp;SUBSTITUTE(TRIM(SUBSTITUTE(SUBSTITUTE(SUBSTITUTE(SUBSTITUTE(SUBSTITUTE(SUBSTITUTE(SUBSTITUTE(SUBSTITUTE(SUBSTITUTE(SUBSTITUTE(SUBSTITUTE(SUBSTITUTE(SUBSTITUTE(SUBSTITUTE(TRIM($B571&amp;""),CHAR(10)," "),CHAR(13)," "),"."," "),";"," "),","," "),"/"," "),"+"," "),"-"," "),"  "," "),"  "," "),"  "," "),"  "," "),"  "," "),"  "," "))," ","|")&amp;"|")</f>
        <v/>
      </c>
      <c r="AD571" s="10">
        <f>TRIM($I571&amp;"")</f>
        <v/>
      </c>
    </row>
    <row r="572" ht="24" customHeight="1">
      <c r="A572" s="9" t="n">
        <v>46196</v>
      </c>
      <c r="B572" s="10" t="n">
        <v>10176</v>
      </c>
      <c r="C572" s="10" t="inlineStr">
        <is>
          <t>M/C 0630 (MULTIMOVEIS)</t>
        </is>
      </c>
      <c r="D572" s="10" t="inlineStr">
        <is>
          <t xml:space="preserve">SECCIONADORA 10 </t>
        </is>
      </c>
      <c r="E572" s="10" t="n">
        <v>20011004</v>
      </c>
      <c r="F572" s="10" t="inlineStr">
        <is>
          <t>TRAVESSA MAIOR 740X100X15 MDP - MESA MIAMI 0,90</t>
        </is>
      </c>
      <c r="G572" s="10" t="inlineStr">
        <is>
          <t>SECCIONADORA 10</t>
        </is>
      </c>
      <c r="H572" s="10" t="inlineStr">
        <is>
          <t>SECCIONADORA 10</t>
        </is>
      </c>
      <c r="I572" s="9" t="inlineStr">
        <is>
          <t>SECCIONADORA 10</t>
        </is>
      </c>
      <c r="J572" s="9" t="n">
        <v>60</v>
      </c>
      <c r="K572" s="10">
        <f>IF($E572="","",IFERROR(INDEX('01_Cad_Pecas'!$H$2:$H$5000,MATCH($E572,'01_Cad_Pecas'!$D$2:$D$5000,0)),IFERROR(INDEX('01_Cad_Pecas'!$H$2:$H$5000,MATCH(VALUE($E572),'01_Cad_Pecas'!$D$2:$D$5000,0)),"")))</f>
        <v/>
      </c>
      <c r="L572" s="10">
        <f>IF($E572="","",IFERROR(INDEX('01_Cad_Pecas'!$I$2:$I$5000,MATCH($E572,'01_Cad_Pecas'!$D$2:$D$5000,0)),IFERROR(INDEX('01_Cad_Pecas'!$I$2:$I$5000,MATCH(VALUE($E572),'01_Cad_Pecas'!$D$2:$D$5000,0)),"")))</f>
        <v/>
      </c>
      <c r="M572" s="10">
        <f>IF(OR($J572="",$L572=""),"",IF($K572="",0,$K572)+$J572*$L572)</f>
        <v/>
      </c>
      <c r="N572" s="9" t="n">
        <v>46196</v>
      </c>
      <c r="O572" s="9" t="n">
        <v>60</v>
      </c>
      <c r="P572" s="10" t="n"/>
      <c r="Q572" s="10" t="n"/>
      <c r="R572" s="10">
        <f>IF(AND($P572&lt;&gt;"",$Q572&lt;&gt;""),($Q572-$P572)*1440,IF(AND($O572&lt;&gt;"",$L572&lt;&gt;""),IF($K572="",0,$K572)+$O572*$L572,""))</f>
        <v/>
      </c>
      <c r="S572" s="10" t="n"/>
      <c r="T572" s="10">
        <f>IF(OR($J572="",$O572=""),"",$O572/$J572)</f>
        <v/>
      </c>
      <c r="U572" s="10" t="n"/>
      <c r="V572" s="10">
        <f>IF($A572="","",IF(AND($A572&lt;&gt;"",NOT(OR($U572="Concluído",$U572="Concluido")),TODAY()&gt;$A572),"SIM","NÃO"))</f>
        <v/>
      </c>
      <c r="W572" s="10">
        <f>IF(OR($A572="",$I572="",$M572=""),"",SUMIFS($M$2:M572,$I$2:I572,$I572,$A$2:A572,$A572)-$M572)</f>
        <v/>
      </c>
      <c r="X572" s="10">
        <f>IF(OR($A572="",$I572=""),"",SUMIFS($M$2:$M$4922,$I$2:$I$4922,$I572,$A$2:$A$4922,$A572))</f>
        <v/>
      </c>
      <c r="Y572" s="10">
        <f>IFERROR(VLOOKUP($I572,'02_Cad_Maquinas'!$B$2:$H$200,7,FALSE()),"")</f>
        <v/>
      </c>
      <c r="Z572" s="10">
        <f>IF(OR($X572="",$Y572=""),"",$Y572-$X572)</f>
        <v/>
      </c>
      <c r="AA572" s="11">
        <f>IF(OR($X572="",$Y572=""),"",$X572/$Y572)</f>
        <v/>
      </c>
      <c r="AB572" s="10" t="inlineStr">
        <is>
          <t>10176|SECCIONADORA 10</t>
        </is>
      </c>
      <c r="AC572" s="10">
        <f>IF($B572="","","|"&amp;SUBSTITUTE(TRIM(SUBSTITUTE(SUBSTITUTE(SUBSTITUTE(SUBSTITUTE(SUBSTITUTE(SUBSTITUTE(SUBSTITUTE(SUBSTITUTE(SUBSTITUTE(SUBSTITUTE(SUBSTITUTE(SUBSTITUTE(SUBSTITUTE(SUBSTITUTE(TRIM($B572&amp;""),CHAR(10)," "),CHAR(13)," "),"."," "),";"," "),","," "),"/"," "),"+"," "),"-"," "),"  "," "),"  "," "),"  "," "),"  "," "),"  "," "),"  "," "))," ","|")&amp;"|")</f>
        <v/>
      </c>
      <c r="AD572" s="10">
        <f>TRIM($I572&amp;"")</f>
        <v/>
      </c>
    </row>
    <row r="573" ht="24" customHeight="1">
      <c r="A573" s="9" t="n">
        <v>46196</v>
      </c>
      <c r="B573" s="10" t="n">
        <v>10176</v>
      </c>
      <c r="C573" s="10" t="inlineStr">
        <is>
          <t>M/C 0630 (MULTIMOVEIS)</t>
        </is>
      </c>
      <c r="D573" s="10" t="inlineStr">
        <is>
          <t xml:space="preserve">SECCIONADORA 10 </t>
        </is>
      </c>
      <c r="E573" s="10" t="n">
        <v>20011005</v>
      </c>
      <c r="F573" s="10" t="inlineStr">
        <is>
          <t>TRAV. MENOR 710X100X15 MDP - MESA MIAMI 0,90</t>
        </is>
      </c>
      <c r="G573" s="10" t="inlineStr">
        <is>
          <t>SECCIONADORA 10</t>
        </is>
      </c>
      <c r="H573" s="10" t="inlineStr">
        <is>
          <t>SECCIONADORA 10</t>
        </is>
      </c>
      <c r="I573" s="9" t="inlineStr">
        <is>
          <t>SECCIONADORA 10</t>
        </is>
      </c>
      <c r="J573" s="9" t="n">
        <v>60</v>
      </c>
      <c r="K573" s="10">
        <f>IF($E573="","",IFERROR(INDEX('01_Cad_Pecas'!$H$2:$H$5000,MATCH($E573,'01_Cad_Pecas'!$D$2:$D$5000,0)),IFERROR(INDEX('01_Cad_Pecas'!$H$2:$H$5000,MATCH(VALUE($E573),'01_Cad_Pecas'!$D$2:$D$5000,0)),"")))</f>
        <v/>
      </c>
      <c r="L573" s="10">
        <f>IF($E573="","",IFERROR(INDEX('01_Cad_Pecas'!$I$2:$I$5000,MATCH($E573,'01_Cad_Pecas'!$D$2:$D$5000,0)),IFERROR(INDEX('01_Cad_Pecas'!$I$2:$I$5000,MATCH(VALUE($E573),'01_Cad_Pecas'!$D$2:$D$5000,0)),"")))</f>
        <v/>
      </c>
      <c r="M573" s="10">
        <f>IF(OR($J573="",$L573=""),"",IF($K573="",0,$K573)+$J573*$L573)</f>
        <v/>
      </c>
      <c r="N573" s="9" t="n">
        <v>46196</v>
      </c>
      <c r="O573" s="9" t="n">
        <v>60</v>
      </c>
      <c r="P573" s="10" t="n"/>
      <c r="Q573" s="10" t="n"/>
      <c r="R573" s="10">
        <f>IF(AND($P573&lt;&gt;"",$Q573&lt;&gt;""),($Q573-$P573)*1440,IF(AND($O573&lt;&gt;"",$L573&lt;&gt;""),IF($K573="",0,$K573)+$O573*$L573,""))</f>
        <v/>
      </c>
      <c r="S573" s="10" t="n"/>
      <c r="T573" s="10">
        <f>IF(OR($J573="",$O573=""),"",$O573/$J573)</f>
        <v/>
      </c>
      <c r="U573" s="10" t="n"/>
      <c r="V573" s="10">
        <f>IF($A573="","",IF(AND($A573&lt;&gt;"",NOT(OR($U573="Concluído",$U573="Concluido")),TODAY()&gt;$A573),"SIM","NÃO"))</f>
        <v/>
      </c>
      <c r="W573" s="10">
        <f>IF(OR($A573="",$I573="",$M573=""),"",SUMIFS($M$2:M573,$I$2:I573,$I573,$A$2:A573,$A573)-$M573)</f>
        <v/>
      </c>
      <c r="X573" s="10">
        <f>IF(OR($A573="",$I573=""),"",SUMIFS($M$2:$M$4922,$I$2:$I$4922,$I573,$A$2:$A$4922,$A573))</f>
        <v/>
      </c>
      <c r="Y573" s="10">
        <f>IFERROR(VLOOKUP($I573,'02_Cad_Maquinas'!$B$2:$H$200,7,FALSE()),"")</f>
        <v/>
      </c>
      <c r="Z573" s="10">
        <f>IF(OR($X573="",$Y573=""),"",$Y573-$X573)</f>
        <v/>
      </c>
      <c r="AA573" s="11">
        <f>IF(OR($X573="",$Y573=""),"",$X573/$Y573)</f>
        <v/>
      </c>
      <c r="AB573" s="10" t="inlineStr">
        <is>
          <t>10176|SECCIONADORA 10</t>
        </is>
      </c>
      <c r="AC573" s="10">
        <f>IF($B573="","","|"&amp;SUBSTITUTE(TRIM(SUBSTITUTE(SUBSTITUTE(SUBSTITUTE(SUBSTITUTE(SUBSTITUTE(SUBSTITUTE(SUBSTITUTE(SUBSTITUTE(SUBSTITUTE(SUBSTITUTE(SUBSTITUTE(SUBSTITUTE(SUBSTITUTE(SUBSTITUTE(TRIM($B573&amp;""),CHAR(10)," "),CHAR(13)," "),"."," "),";"," "),","," "),"/"," "),"+"," "),"-"," "),"  "," "),"  "," "),"  "," "),"  "," "),"  "," "),"  "," "))," ","|")&amp;"|")</f>
        <v/>
      </c>
      <c r="AD573" s="10">
        <f>TRIM($I573&amp;"")</f>
        <v/>
      </c>
    </row>
    <row r="574" ht="24" customHeight="1">
      <c r="A574" s="9" t="n">
        <v>46196</v>
      </c>
      <c r="B574" s="10" t="n">
        <v>10176</v>
      </c>
      <c r="C574" s="10" t="inlineStr">
        <is>
          <t>M/C 0630 (MULTIMOVEIS)</t>
        </is>
      </c>
      <c r="D574" s="10" t="inlineStr">
        <is>
          <t xml:space="preserve">SECCIONADORA 10 </t>
        </is>
      </c>
      <c r="E574" s="10" t="n">
        <v>20012405</v>
      </c>
      <c r="F574" s="10" t="inlineStr">
        <is>
          <t>(2) TRAVESSA MAIOR 1030X100X15 MDP-MESA MIAMI 1,20</t>
        </is>
      </c>
      <c r="G574" s="10" t="inlineStr">
        <is>
          <t>SECCIONADORA 10</t>
        </is>
      </c>
      <c r="H574" s="10" t="inlineStr">
        <is>
          <t>SECCIONADORA 10</t>
        </is>
      </c>
      <c r="I574" s="9" t="inlineStr">
        <is>
          <t>SECCIONADORA 10</t>
        </is>
      </c>
      <c r="J574" s="9" t="n">
        <v>84</v>
      </c>
      <c r="K574" s="10">
        <f>IF($E574="","",IFERROR(INDEX('01_Cad_Pecas'!$H$2:$H$5000,MATCH($E574,'01_Cad_Pecas'!$D$2:$D$5000,0)),IFERROR(INDEX('01_Cad_Pecas'!$H$2:$H$5000,MATCH(VALUE($E574),'01_Cad_Pecas'!$D$2:$D$5000,0)),"")))</f>
        <v/>
      </c>
      <c r="L574" s="10">
        <f>IF($E574="","",IFERROR(INDEX('01_Cad_Pecas'!$I$2:$I$5000,MATCH($E574,'01_Cad_Pecas'!$D$2:$D$5000,0)),IFERROR(INDEX('01_Cad_Pecas'!$I$2:$I$5000,MATCH(VALUE($E574),'01_Cad_Pecas'!$D$2:$D$5000,0)),"")))</f>
        <v/>
      </c>
      <c r="M574" s="10">
        <f>IF(OR($J574="",$L574=""),"",IF($K574="",0,$K574)+$J574*$L574)</f>
        <v/>
      </c>
      <c r="N574" s="9" t="n">
        <v>46196</v>
      </c>
      <c r="O574" s="9" t="n">
        <v>84</v>
      </c>
      <c r="P574" s="10" t="n"/>
      <c r="Q574" s="10" t="n"/>
      <c r="R574" s="10">
        <f>IF(AND($P574&lt;&gt;"",$Q574&lt;&gt;""),($Q574-$P574)*1440,IF(AND($O574&lt;&gt;"",$L574&lt;&gt;""),IF($K574="",0,$K574)+$O574*$L574,""))</f>
        <v/>
      </c>
      <c r="S574" s="10" t="n"/>
      <c r="T574" s="10">
        <f>IF(OR($J574="",$O574=""),"",$O574/$J574)</f>
        <v/>
      </c>
      <c r="U574" s="10" t="n"/>
      <c r="V574" s="10">
        <f>IF($A574="","",IF(AND($A574&lt;&gt;"",NOT(OR($U574="Concluído",$U574="Concluido")),TODAY()&gt;$A574),"SIM","NÃO"))</f>
        <v/>
      </c>
      <c r="W574" s="10">
        <f>IF(OR($A574="",$I574="",$M574=""),"",SUMIFS($M$2:M574,$I$2:I574,$I574,$A$2:A574,$A574)-$M574)</f>
        <v/>
      </c>
      <c r="X574" s="10">
        <f>IF(OR($A574="",$I574=""),"",SUMIFS($M$2:$M$4922,$I$2:$I$4922,$I574,$A$2:$A$4922,$A574))</f>
        <v/>
      </c>
      <c r="Y574" s="10">
        <f>IFERROR(VLOOKUP($I574,'02_Cad_Maquinas'!$B$2:$H$200,7,FALSE()),"")</f>
        <v/>
      </c>
      <c r="Z574" s="10">
        <f>IF(OR($X574="",$Y574=""),"",$Y574-$X574)</f>
        <v/>
      </c>
      <c r="AA574" s="11">
        <f>IF(OR($X574="",$Y574=""),"",$X574/$Y574)</f>
        <v/>
      </c>
      <c r="AB574" s="10" t="inlineStr">
        <is>
          <t>10176|SECCIONADORA 10</t>
        </is>
      </c>
      <c r="AC574" s="10">
        <f>IF($B574="","","|"&amp;SUBSTITUTE(TRIM(SUBSTITUTE(SUBSTITUTE(SUBSTITUTE(SUBSTITUTE(SUBSTITUTE(SUBSTITUTE(SUBSTITUTE(SUBSTITUTE(SUBSTITUTE(SUBSTITUTE(SUBSTITUTE(SUBSTITUTE(SUBSTITUTE(SUBSTITUTE(TRIM($B574&amp;""),CHAR(10)," "),CHAR(13)," "),"."," "),";"," "),","," "),"/"," "),"+"," "),"-"," "),"  "," "),"  "," "),"  "," "),"  "," "),"  "," "),"  "," "))," ","|")&amp;"|")</f>
        <v/>
      </c>
      <c r="AD574" s="10">
        <f>TRIM($I574&amp;"")</f>
        <v/>
      </c>
    </row>
    <row r="575" ht="24" customHeight="1">
      <c r="A575" s="9" t="n">
        <v>46196</v>
      </c>
      <c r="B575" s="10" t="n">
        <v>10176</v>
      </c>
      <c r="C575" s="10" t="inlineStr">
        <is>
          <t>M/C 0630 (MULTIMOVEIS)</t>
        </is>
      </c>
      <c r="D575" s="10" t="inlineStr">
        <is>
          <t xml:space="preserve">SECCIONADORA 10 </t>
        </is>
      </c>
      <c r="E575" s="10" t="n">
        <v>20013107</v>
      </c>
      <c r="F575" s="10" t="inlineStr">
        <is>
          <t>(3) TRAV.MENOR 610X100X15 MDP-MESA MIAMI 1,37X0,80</t>
        </is>
      </c>
      <c r="G575" s="10" t="inlineStr">
        <is>
          <t>SECCIONADORA 10</t>
        </is>
      </c>
      <c r="H575" s="10" t="inlineStr">
        <is>
          <t>SECCIONADORA 10</t>
        </is>
      </c>
      <c r="I575" s="9" t="inlineStr">
        <is>
          <t>SECCIONADORA 10</t>
        </is>
      </c>
      <c r="J575" s="9" t="n">
        <v>144</v>
      </c>
      <c r="K575" s="10">
        <f>IF($E575="","",IFERROR(INDEX('01_Cad_Pecas'!$H$2:$H$5000,MATCH($E575,'01_Cad_Pecas'!$D$2:$D$5000,0)),IFERROR(INDEX('01_Cad_Pecas'!$H$2:$H$5000,MATCH(VALUE($E575),'01_Cad_Pecas'!$D$2:$D$5000,0)),"")))</f>
        <v/>
      </c>
      <c r="L575" s="10">
        <f>IF($E575="","",IFERROR(INDEX('01_Cad_Pecas'!$I$2:$I$5000,MATCH($E575,'01_Cad_Pecas'!$D$2:$D$5000,0)),IFERROR(INDEX('01_Cad_Pecas'!$I$2:$I$5000,MATCH(VALUE($E575),'01_Cad_Pecas'!$D$2:$D$5000,0)),"")))</f>
        <v/>
      </c>
      <c r="M575" s="10">
        <f>IF(OR($J575="",$L575=""),"",IF($K575="",0,$K575)+$J575*$L575)</f>
        <v/>
      </c>
      <c r="N575" s="9" t="n">
        <v>46196</v>
      </c>
      <c r="O575" s="9" t="n">
        <v>144</v>
      </c>
      <c r="P575" s="10" t="n"/>
      <c r="Q575" s="10" t="n"/>
      <c r="R575" s="10">
        <f>IF(AND($P575&lt;&gt;"",$Q575&lt;&gt;""),($Q575-$P575)*1440,IF(AND($O575&lt;&gt;"",$L575&lt;&gt;""),IF($K575="",0,$K575)+$O575*$L575,""))</f>
        <v/>
      </c>
      <c r="S575" s="10" t="n"/>
      <c r="T575" s="10">
        <f>IF(OR($J575="",$O575=""),"",$O575/$J575)</f>
        <v/>
      </c>
      <c r="U575" s="10" t="n"/>
      <c r="V575" s="10">
        <f>IF($A575="","",IF(AND($A575&lt;&gt;"",NOT(OR($U575="Concluído",$U575="Concluido")),TODAY()&gt;$A575),"SIM","NÃO"))</f>
        <v/>
      </c>
      <c r="W575" s="10">
        <f>IF(OR($A575="",$I575="",$M575=""),"",SUMIFS($M$2:M575,$I$2:I575,$I575,$A$2:A575,$A575)-$M575)</f>
        <v/>
      </c>
      <c r="X575" s="10">
        <f>IF(OR($A575="",$I575=""),"",SUMIFS($M$2:$M$4922,$I$2:$I$4922,$I575,$A$2:$A$4922,$A575))</f>
        <v/>
      </c>
      <c r="Y575" s="10">
        <f>IFERROR(VLOOKUP($I575,'02_Cad_Maquinas'!$B$2:$H$200,7,FALSE()),"")</f>
        <v/>
      </c>
      <c r="Z575" s="10">
        <f>IF(OR($X575="",$Y575=""),"",$Y575-$X575)</f>
        <v/>
      </c>
      <c r="AA575" s="11">
        <f>IF(OR($X575="",$Y575=""),"",$X575/$Y575)</f>
        <v/>
      </c>
      <c r="AB575" s="10" t="inlineStr">
        <is>
          <t>10176|SECCIONADORA 10</t>
        </is>
      </c>
      <c r="AC575" s="10">
        <f>IF($B575="","","|"&amp;SUBSTITUTE(TRIM(SUBSTITUTE(SUBSTITUTE(SUBSTITUTE(SUBSTITUTE(SUBSTITUTE(SUBSTITUTE(SUBSTITUTE(SUBSTITUTE(SUBSTITUTE(SUBSTITUTE(SUBSTITUTE(SUBSTITUTE(SUBSTITUTE(SUBSTITUTE(TRIM($B575&amp;""),CHAR(10)," "),CHAR(13)," "),"."," "),";"," "),","," "),"/"," "),"+"," "),"-"," "),"  "," "),"  "," "),"  "," "),"  "," "),"  "," "),"  "," "))," ","|")&amp;"|")</f>
        <v/>
      </c>
      <c r="AD575" s="10">
        <f>TRIM($I575&amp;"")</f>
        <v/>
      </c>
    </row>
    <row r="576" ht="24" customHeight="1">
      <c r="A576" s="9" t="n">
        <v>46196</v>
      </c>
      <c r="B576" s="10" t="n">
        <v>10176</v>
      </c>
      <c r="C576" s="10" t="inlineStr">
        <is>
          <t>M/C 0630 (MULTIMOVEIS)</t>
        </is>
      </c>
      <c r="D576" s="10" t="inlineStr">
        <is>
          <t xml:space="preserve">SECCIONADORA 10 </t>
        </is>
      </c>
      <c r="E576" s="10" t="n">
        <v>20016106</v>
      </c>
      <c r="F576" s="10" t="inlineStr">
        <is>
          <t>(2)TRAV.MAIOR 1442X100X15 MDP-MESA MIAMI 1,60X0,80</t>
        </is>
      </c>
      <c r="G576" s="10" t="inlineStr">
        <is>
          <t>SECCIONADORA 10</t>
        </is>
      </c>
      <c r="H576" s="10" t="inlineStr">
        <is>
          <t>SECCIONADORA 10</t>
        </is>
      </c>
      <c r="I576" s="9" t="inlineStr">
        <is>
          <t>SECCIONADORA 10</t>
        </is>
      </c>
      <c r="J576" s="9" t="n">
        <v>60</v>
      </c>
      <c r="K576" s="10">
        <f>IF($E576="","",IFERROR(INDEX('01_Cad_Pecas'!$H$2:$H$5000,MATCH($E576,'01_Cad_Pecas'!$D$2:$D$5000,0)),IFERROR(INDEX('01_Cad_Pecas'!$H$2:$H$5000,MATCH(VALUE($E576),'01_Cad_Pecas'!$D$2:$D$5000,0)),"")))</f>
        <v/>
      </c>
      <c r="L576" s="10">
        <f>IF($E576="","",IFERROR(INDEX('01_Cad_Pecas'!$I$2:$I$5000,MATCH($E576,'01_Cad_Pecas'!$D$2:$D$5000,0)),IFERROR(INDEX('01_Cad_Pecas'!$I$2:$I$5000,MATCH(VALUE($E576),'01_Cad_Pecas'!$D$2:$D$5000,0)),"")))</f>
        <v/>
      </c>
      <c r="M576" s="10">
        <f>IF(OR($J576="",$L576=""),"",IF($K576="",0,$K576)+$J576*$L576)</f>
        <v/>
      </c>
      <c r="N576" s="9" t="n">
        <v>46196</v>
      </c>
      <c r="O576" s="9" t="n">
        <v>60</v>
      </c>
      <c r="P576" s="10" t="n"/>
      <c r="Q576" s="10" t="n"/>
      <c r="R576" s="10">
        <f>IF(AND($P576&lt;&gt;"",$Q576&lt;&gt;""),($Q576-$P576)*1440,IF(AND($O576&lt;&gt;"",$L576&lt;&gt;""),IF($K576="",0,$K576)+$O576*$L576,""))</f>
        <v/>
      </c>
      <c r="S576" s="10" t="n"/>
      <c r="T576" s="10">
        <f>IF(OR($J576="",$O576=""),"",$O576/$J576)</f>
        <v/>
      </c>
      <c r="U576" s="10" t="n"/>
      <c r="V576" s="10">
        <f>IF($A576="","",IF(AND($A576&lt;&gt;"",NOT(OR($U576="Concluído",$U576="Concluido")),TODAY()&gt;$A576),"SIM","NÃO"))</f>
        <v/>
      </c>
      <c r="W576" s="10">
        <f>IF(OR($A576="",$I576="",$M576=""),"",SUMIFS($M$2:M576,$I$2:I576,$I576,$A$2:A576,$A576)-$M576)</f>
        <v/>
      </c>
      <c r="X576" s="10">
        <f>IF(OR($A576="",$I576=""),"",SUMIFS($M$2:$M$4922,$I$2:$I$4922,$I576,$A$2:$A$4922,$A576))</f>
        <v/>
      </c>
      <c r="Y576" s="10">
        <f>IFERROR(VLOOKUP($I576,'02_Cad_Maquinas'!$B$2:$H$200,7,FALSE()),"")</f>
        <v/>
      </c>
      <c r="Z576" s="10">
        <f>IF(OR($X576="",$Y576=""),"",$Y576-$X576)</f>
        <v/>
      </c>
      <c r="AA576" s="11">
        <f>IF(OR($X576="",$Y576=""),"",$X576/$Y576)</f>
        <v/>
      </c>
      <c r="AB576" s="10" t="inlineStr">
        <is>
          <t>10176|SECCIONADORA 10</t>
        </is>
      </c>
      <c r="AC576" s="10">
        <f>IF($B576="","","|"&amp;SUBSTITUTE(TRIM(SUBSTITUTE(SUBSTITUTE(SUBSTITUTE(SUBSTITUTE(SUBSTITUTE(SUBSTITUTE(SUBSTITUTE(SUBSTITUTE(SUBSTITUTE(SUBSTITUTE(SUBSTITUTE(SUBSTITUTE(SUBSTITUTE(SUBSTITUTE(TRIM($B576&amp;""),CHAR(10)," "),CHAR(13)," "),"."," "),";"," "),","," "),"/"," "),"+"," "),"-"," "),"  "," "),"  "," "),"  "," "),"  "," "),"  "," "),"  "," "))," ","|")&amp;"|")</f>
        <v/>
      </c>
      <c r="AD576" s="10">
        <f>TRIM($I576&amp;"")</f>
        <v/>
      </c>
    </row>
    <row r="577" ht="24" customHeight="1">
      <c r="A577" s="9" t="n">
        <v>46196</v>
      </c>
      <c r="B577" s="10" t="n">
        <v>10176</v>
      </c>
      <c r="C577" s="10" t="inlineStr">
        <is>
          <t>M/C 0630 (MULTIMOVEIS)</t>
        </is>
      </c>
      <c r="D577" s="10" t="inlineStr">
        <is>
          <t xml:space="preserve">SECCIONADORA 10 </t>
        </is>
      </c>
      <c r="E577" s="10" t="n">
        <v>30001205</v>
      </c>
      <c r="F577" s="10" t="inlineStr">
        <is>
          <t>TRAV ASSENTO 367X80X15 MDP CAD PE INTEIRO/ MADEIRA</t>
        </is>
      </c>
      <c r="G577" s="10" t="inlineStr">
        <is>
          <t>SECCIONADORA 10</t>
        </is>
      </c>
      <c r="H577" s="10" t="inlineStr">
        <is>
          <t>SECCIONADORA 10</t>
        </is>
      </c>
      <c r="I577" s="9" t="inlineStr">
        <is>
          <t>SECCIONADORA 10</t>
        </is>
      </c>
      <c r="J577" s="9" t="n">
        <v>238</v>
      </c>
      <c r="K577" s="10">
        <f>IF($E577="","",IFERROR(INDEX('01_Cad_Pecas'!$H$2:$H$5000,MATCH($E577,'01_Cad_Pecas'!$D$2:$D$5000,0)),IFERROR(INDEX('01_Cad_Pecas'!$H$2:$H$5000,MATCH(VALUE($E577),'01_Cad_Pecas'!$D$2:$D$5000,0)),"")))</f>
        <v/>
      </c>
      <c r="L577" s="10">
        <f>IF($E577="","",IFERROR(INDEX('01_Cad_Pecas'!$I$2:$I$5000,MATCH($E577,'01_Cad_Pecas'!$D$2:$D$5000,0)),IFERROR(INDEX('01_Cad_Pecas'!$I$2:$I$5000,MATCH(VALUE($E577),'01_Cad_Pecas'!$D$2:$D$5000,0)),"")))</f>
        <v/>
      </c>
      <c r="M577" s="10">
        <f>IF(OR($J577="",$L577=""),"",IF($K577="",0,$K577)+$J577*$L577)</f>
        <v/>
      </c>
      <c r="N577" s="9" t="n">
        <v>46196</v>
      </c>
      <c r="O577" s="9" t="n">
        <v>238</v>
      </c>
      <c r="P577" s="10" t="n"/>
      <c r="Q577" s="10" t="n"/>
      <c r="R577" s="10">
        <f>IF(AND($P577&lt;&gt;"",$Q577&lt;&gt;""),($Q577-$P577)*1440,IF(AND($O577&lt;&gt;"",$L577&lt;&gt;""),IF($K577="",0,$K577)+$O577*$L577,""))</f>
        <v/>
      </c>
      <c r="S577" s="10" t="n"/>
      <c r="T577" s="10">
        <f>IF(OR($J577="",$O577=""),"",$O577/$J577)</f>
        <v/>
      </c>
      <c r="U577" s="10" t="n"/>
      <c r="V577" s="10">
        <f>IF($A577="","",IF(AND($A577&lt;&gt;"",NOT(OR($U577="Concluído",$U577="Concluido")),TODAY()&gt;$A577),"SIM","NÃO"))</f>
        <v/>
      </c>
      <c r="W577" s="10">
        <f>IF(OR($A577="",$I577="",$M577=""),"",SUMIFS($M$2:M577,$I$2:I577,$I577,$A$2:A577,$A577)-$M577)</f>
        <v/>
      </c>
      <c r="X577" s="10">
        <f>IF(OR($A577="",$I577=""),"",SUMIFS($M$2:$M$4922,$I$2:$I$4922,$I577,$A$2:$A$4922,$A577))</f>
        <v/>
      </c>
      <c r="Y577" s="10">
        <f>IFERROR(VLOOKUP($I577,'02_Cad_Maquinas'!$B$2:$H$200,7,FALSE()),"")</f>
        <v/>
      </c>
      <c r="Z577" s="10">
        <f>IF(OR($X577="",$Y577=""),"",$Y577-$X577)</f>
        <v/>
      </c>
      <c r="AA577" s="11">
        <f>IF(OR($X577="",$Y577=""),"",$X577/$Y577)</f>
        <v/>
      </c>
      <c r="AB577" s="10" t="inlineStr">
        <is>
          <t>10176|SECCIONADORA 10</t>
        </is>
      </c>
      <c r="AC577" s="10">
        <f>IF($B577="","","|"&amp;SUBSTITUTE(TRIM(SUBSTITUTE(SUBSTITUTE(SUBSTITUTE(SUBSTITUTE(SUBSTITUTE(SUBSTITUTE(SUBSTITUTE(SUBSTITUTE(SUBSTITUTE(SUBSTITUTE(SUBSTITUTE(SUBSTITUTE(SUBSTITUTE(SUBSTITUTE(TRIM($B577&amp;""),CHAR(10)," "),CHAR(13)," "),"."," "),";"," "),","," "),"/"," "),"+"," "),"-"," "),"  "," "),"  "," "),"  "," "),"  "," "),"  "," "),"  "," "))," ","|")&amp;"|")</f>
        <v/>
      </c>
      <c r="AD577" s="10">
        <f>TRIM($I577&amp;"")</f>
        <v/>
      </c>
    </row>
    <row r="578" ht="24" customHeight="1">
      <c r="A578" s="9" t="n">
        <v>46196</v>
      </c>
      <c r="B578" s="10" t="n">
        <v>10176</v>
      </c>
      <c r="C578" s="10" t="inlineStr">
        <is>
          <t>M/C 0630 (MULTIMOVEIS)</t>
        </is>
      </c>
      <c r="D578" s="10" t="inlineStr">
        <is>
          <t xml:space="preserve">SECCIONADORA 10 </t>
        </is>
      </c>
      <c r="E578" s="10" t="n">
        <v>30001206</v>
      </c>
      <c r="F578" s="10" t="inlineStr">
        <is>
          <t>TRAVESSA ENCOSTO 360X80X15 MDP CAD PE INTEIRO</t>
        </is>
      </c>
      <c r="G578" s="10" t="inlineStr">
        <is>
          <t>SECCIONADORA 10</t>
        </is>
      </c>
      <c r="H578" s="10" t="inlineStr">
        <is>
          <t>SECCIONADORA 10</t>
        </is>
      </c>
      <c r="I578" s="9" t="inlineStr">
        <is>
          <t>SECCIONADORA 10</t>
        </is>
      </c>
      <c r="J578" s="9" t="n">
        <v>238</v>
      </c>
      <c r="K578" s="10">
        <f>IF($E578="","",IFERROR(INDEX('01_Cad_Pecas'!$H$2:$H$5000,MATCH($E578,'01_Cad_Pecas'!$D$2:$D$5000,0)),IFERROR(INDEX('01_Cad_Pecas'!$H$2:$H$5000,MATCH(VALUE($E578),'01_Cad_Pecas'!$D$2:$D$5000,0)),"")))</f>
        <v/>
      </c>
      <c r="L578" s="10">
        <f>IF($E578="","",IFERROR(INDEX('01_Cad_Pecas'!$I$2:$I$5000,MATCH($E578,'01_Cad_Pecas'!$D$2:$D$5000,0)),IFERROR(INDEX('01_Cad_Pecas'!$I$2:$I$5000,MATCH(VALUE($E578),'01_Cad_Pecas'!$D$2:$D$5000,0)),"")))</f>
        <v/>
      </c>
      <c r="M578" s="10">
        <f>IF(OR($J578="",$L578=""),"",IF($K578="",0,$K578)+$J578*$L578)</f>
        <v/>
      </c>
      <c r="N578" s="9" t="n">
        <v>46196</v>
      </c>
      <c r="O578" s="9" t="n">
        <v>238</v>
      </c>
      <c r="P578" s="10" t="n"/>
      <c r="Q578" s="10" t="n"/>
      <c r="R578" s="10">
        <f>IF(AND($P578&lt;&gt;"",$Q578&lt;&gt;""),($Q578-$P578)*1440,IF(AND($O578&lt;&gt;"",$L578&lt;&gt;""),IF($K578="",0,$K578)+$O578*$L578,""))</f>
        <v/>
      </c>
      <c r="S578" s="10" t="n"/>
      <c r="T578" s="10">
        <f>IF(OR($J578="",$O578=""),"",$O578/$J578)</f>
        <v/>
      </c>
      <c r="U578" s="10" t="n"/>
      <c r="V578" s="10">
        <f>IF($A578="","",IF(AND($A578&lt;&gt;"",NOT(OR($U578="Concluído",$U578="Concluido")),TODAY()&gt;$A578),"SIM","NÃO"))</f>
        <v/>
      </c>
      <c r="W578" s="10">
        <f>IF(OR($A578="",$I578="",$M578=""),"",SUMIFS($M$2:M578,$I$2:I578,$I578,$A$2:A578,$A578)-$M578)</f>
        <v/>
      </c>
      <c r="X578" s="10">
        <f>IF(OR($A578="",$I578=""),"",SUMIFS($M$2:$M$4922,$I$2:$I$4922,$I578,$A$2:$A$4922,$A578))</f>
        <v/>
      </c>
      <c r="Y578" s="10">
        <f>IFERROR(VLOOKUP($I578,'02_Cad_Maquinas'!$B$2:$H$200,7,FALSE()),"")</f>
        <v/>
      </c>
      <c r="Z578" s="10">
        <f>IF(OR($X578="",$Y578=""),"",$Y578-$X578)</f>
        <v/>
      </c>
      <c r="AA578" s="11">
        <f>IF(OR($X578="",$Y578=""),"",$X578/$Y578)</f>
        <v/>
      </c>
      <c r="AB578" s="10" t="inlineStr">
        <is>
          <t>10176|SECCIONADORA 10</t>
        </is>
      </c>
      <c r="AC578" s="10">
        <f>IF($B578="","","|"&amp;SUBSTITUTE(TRIM(SUBSTITUTE(SUBSTITUTE(SUBSTITUTE(SUBSTITUTE(SUBSTITUTE(SUBSTITUTE(SUBSTITUTE(SUBSTITUTE(SUBSTITUTE(SUBSTITUTE(SUBSTITUTE(SUBSTITUTE(SUBSTITUTE(SUBSTITUTE(TRIM($B578&amp;""),CHAR(10)," "),CHAR(13)," "),"."," "),";"," "),","," "),"/"," "),"+"," "),"-"," "),"  "," "),"  "," "),"  "," "),"  "," "),"  "," "),"  "," "))," ","|")&amp;"|")</f>
        <v/>
      </c>
      <c r="AD578" s="10">
        <f>TRIM($I578&amp;"")</f>
        <v/>
      </c>
    </row>
    <row r="579" ht="24" customHeight="1">
      <c r="A579" s="9" t="n">
        <v>46196</v>
      </c>
      <c r="B579" s="10" t="n">
        <v>10176</v>
      </c>
      <c r="C579" s="10" t="inlineStr">
        <is>
          <t>M/C 0630 (MULTIMOVEIS)</t>
        </is>
      </c>
      <c r="D579" s="10" t="inlineStr">
        <is>
          <t xml:space="preserve">SECCIONADORA 10 </t>
        </is>
      </c>
      <c r="E579" s="10" t="n">
        <v>30001207</v>
      </c>
      <c r="F579" s="10" t="inlineStr">
        <is>
          <t>TRAVESSA 360X62X15 MDP CAD PE INTEIRO</t>
        </is>
      </c>
      <c r="G579" s="10" t="inlineStr">
        <is>
          <t>SECCIONADORA 10</t>
        </is>
      </c>
      <c r="H579" s="10" t="inlineStr">
        <is>
          <t>SECCIONADORA 10</t>
        </is>
      </c>
      <c r="I579" s="9" t="inlineStr">
        <is>
          <t>SECCIONADORA 10</t>
        </is>
      </c>
      <c r="J579" s="9" t="n">
        <v>278</v>
      </c>
      <c r="K579" s="10">
        <f>IF($E579="","",IFERROR(INDEX('01_Cad_Pecas'!$H$2:$H$5000,MATCH($E579,'01_Cad_Pecas'!$D$2:$D$5000,0)),IFERROR(INDEX('01_Cad_Pecas'!$H$2:$H$5000,MATCH(VALUE($E579),'01_Cad_Pecas'!$D$2:$D$5000,0)),"")))</f>
        <v/>
      </c>
      <c r="L579" s="10">
        <f>IF($E579="","",IFERROR(INDEX('01_Cad_Pecas'!$I$2:$I$5000,MATCH($E579,'01_Cad_Pecas'!$D$2:$D$5000,0)),IFERROR(INDEX('01_Cad_Pecas'!$I$2:$I$5000,MATCH(VALUE($E579),'01_Cad_Pecas'!$D$2:$D$5000,0)),"")))</f>
        <v/>
      </c>
      <c r="M579" s="10">
        <f>IF(OR($J579="",$L579=""),"",IF($K579="",0,$K579)+$J579*$L579)</f>
        <v/>
      </c>
      <c r="N579" s="9" t="n">
        <v>46196</v>
      </c>
      <c r="O579" s="9" t="n">
        <v>278</v>
      </c>
      <c r="P579" s="10" t="n"/>
      <c r="Q579" s="10" t="n"/>
      <c r="R579" s="10">
        <f>IF(AND($P579&lt;&gt;"",$Q579&lt;&gt;""),($Q579-$P579)*1440,IF(AND($O579&lt;&gt;"",$L579&lt;&gt;""),IF($K579="",0,$K579)+$O579*$L579,""))</f>
        <v/>
      </c>
      <c r="S579" s="10" t="n"/>
      <c r="T579" s="10">
        <f>IF(OR($J579="",$O579=""),"",$O579/$J579)</f>
        <v/>
      </c>
      <c r="U579" s="10" t="n"/>
      <c r="V579" s="10">
        <f>IF($A579="","",IF(AND($A579&lt;&gt;"",NOT(OR($U579="Concluído",$U579="Concluido")),TODAY()&gt;$A579),"SIM","NÃO"))</f>
        <v/>
      </c>
      <c r="W579" s="10">
        <f>IF(OR($A579="",$I579="",$M579=""),"",SUMIFS($M$2:M579,$I$2:I579,$I579,$A$2:A579,$A579)-$M579)</f>
        <v/>
      </c>
      <c r="X579" s="10">
        <f>IF(OR($A579="",$I579=""),"",SUMIFS($M$2:$M$4922,$I$2:$I$4922,$I579,$A$2:$A$4922,$A579))</f>
        <v/>
      </c>
      <c r="Y579" s="10">
        <f>IFERROR(VLOOKUP($I579,'02_Cad_Maquinas'!$B$2:$H$200,7,FALSE()),"")</f>
        <v/>
      </c>
      <c r="Z579" s="10">
        <f>IF(OR($X579="",$Y579=""),"",$Y579-$X579)</f>
        <v/>
      </c>
      <c r="AA579" s="11">
        <f>IF(OR($X579="",$Y579=""),"",$X579/$Y579)</f>
        <v/>
      </c>
      <c r="AB579" s="10" t="inlineStr">
        <is>
          <t>10176|SECCIONADORA 10</t>
        </is>
      </c>
      <c r="AC579" s="10">
        <f>IF($B579="","","|"&amp;SUBSTITUTE(TRIM(SUBSTITUTE(SUBSTITUTE(SUBSTITUTE(SUBSTITUTE(SUBSTITUTE(SUBSTITUTE(SUBSTITUTE(SUBSTITUTE(SUBSTITUTE(SUBSTITUTE(SUBSTITUTE(SUBSTITUTE(SUBSTITUTE(SUBSTITUTE(TRIM($B579&amp;""),CHAR(10)," "),CHAR(13)," "),"."," "),";"," "),","," "),"/"," "),"+"," "),"-"," "),"  "," "),"  "," "),"  "," "),"  "," "),"  "," "),"  "," "))," ","|")&amp;"|")</f>
        <v/>
      </c>
      <c r="AD579" s="10">
        <f>TRIM($I579&amp;"")</f>
        <v/>
      </c>
    </row>
    <row r="580" ht="24" customHeight="1">
      <c r="A580" s="9" t="n">
        <v>46196</v>
      </c>
      <c r="B580" s="10" t="n">
        <v>10176</v>
      </c>
      <c r="C580" s="10" t="inlineStr">
        <is>
          <t>M/C 0630 (MULTIMOVEIS)</t>
        </is>
      </c>
      <c r="D580" s="10" t="inlineStr">
        <is>
          <t xml:space="preserve">SECCIONADORA 10 </t>
        </is>
      </c>
      <c r="E580" s="10" t="n">
        <v>20019001</v>
      </c>
      <c r="F580" s="10" t="inlineStr">
        <is>
          <t>(2-4) LATERAL 751X124X12 MDF - MESA SANTIAGO</t>
        </is>
      </c>
      <c r="G580" s="10" t="inlineStr">
        <is>
          <t>SECCIONADORA 10</t>
        </is>
      </c>
      <c r="H580" s="10" t="inlineStr">
        <is>
          <t>SECCIONADORA 10</t>
        </is>
      </c>
      <c r="I580" s="9" t="inlineStr">
        <is>
          <t>SECCIONADORA 10</t>
        </is>
      </c>
      <c r="J580" s="9" t="n">
        <v>48</v>
      </c>
      <c r="K580" s="10">
        <f>IF($E580="","",IFERROR(INDEX('01_Cad_Pecas'!$H$2:$H$5000,MATCH($E580,'01_Cad_Pecas'!$D$2:$D$5000,0)),IFERROR(INDEX('01_Cad_Pecas'!$H$2:$H$5000,MATCH(VALUE($E580),'01_Cad_Pecas'!$D$2:$D$5000,0)),"")))</f>
        <v/>
      </c>
      <c r="L580" s="10">
        <f>IF($E580="","",IFERROR(INDEX('01_Cad_Pecas'!$I$2:$I$5000,MATCH($E580,'01_Cad_Pecas'!$D$2:$D$5000,0)),IFERROR(INDEX('01_Cad_Pecas'!$I$2:$I$5000,MATCH(VALUE($E580),'01_Cad_Pecas'!$D$2:$D$5000,0)),"")))</f>
        <v/>
      </c>
      <c r="M580" s="10">
        <f>IF(OR($J580="",$L580=""),"",IF($K580="",0,$K580)+$J580*$L580)</f>
        <v/>
      </c>
      <c r="N580" s="9" t="n">
        <v>46196</v>
      </c>
      <c r="O580" s="9" t="n">
        <v>48</v>
      </c>
      <c r="P580" s="10" t="n"/>
      <c r="Q580" s="10" t="n"/>
      <c r="R580" s="10">
        <f>IF(AND($P580&lt;&gt;"",$Q580&lt;&gt;""),($Q580-$P580)*1440,IF(AND($O580&lt;&gt;"",$L580&lt;&gt;""),IF($K580="",0,$K580)+$O580*$L580,""))</f>
        <v/>
      </c>
      <c r="S580" s="10" t="n"/>
      <c r="T580" s="10">
        <f>IF(OR($J580="",$O580=""),"",$O580/$J580)</f>
        <v/>
      </c>
      <c r="U580" s="10" t="n"/>
      <c r="V580" s="10">
        <f>IF($A580="","",IF(AND($A580&lt;&gt;"",NOT(OR($U580="Concluído",$U580="Concluido")),TODAY()&gt;$A580),"SIM","NÃO"))</f>
        <v/>
      </c>
      <c r="W580" s="10">
        <f>IF(OR($A580="",$I580="",$M580=""),"",SUMIFS($M$2:M580,$I$2:I580,$I580,$A$2:A580,$A580)-$M580)</f>
        <v/>
      </c>
      <c r="X580" s="10">
        <f>IF(OR($A580="",$I580=""),"",SUMIFS($M$2:$M$4922,$I$2:$I$4922,$I580,$A$2:$A$4922,$A580))</f>
        <v/>
      </c>
      <c r="Y580" s="10">
        <f>IFERROR(VLOOKUP($I580,'02_Cad_Maquinas'!$B$2:$H$200,7,FALSE()),"")</f>
        <v/>
      </c>
      <c r="Z580" s="10">
        <f>IF(OR($X580="",$Y580=""),"",$Y580-$X580)</f>
        <v/>
      </c>
      <c r="AA580" s="11">
        <f>IF(OR($X580="",$Y580=""),"",$X580/$Y580)</f>
        <v/>
      </c>
      <c r="AB580" s="10" t="inlineStr">
        <is>
          <t>10176|SECCIONADORA 10</t>
        </is>
      </c>
      <c r="AC580" s="10">
        <f>IF($B580="","","|"&amp;SUBSTITUTE(TRIM(SUBSTITUTE(SUBSTITUTE(SUBSTITUTE(SUBSTITUTE(SUBSTITUTE(SUBSTITUTE(SUBSTITUTE(SUBSTITUTE(SUBSTITUTE(SUBSTITUTE(SUBSTITUTE(SUBSTITUTE(SUBSTITUTE(SUBSTITUTE(TRIM($B580&amp;""),CHAR(10)," "),CHAR(13)," "),"."," "),";"," "),","," "),"/"," "),"+"," "),"-"," "),"  "," "),"  "," "),"  "," "),"  "," "),"  "," "),"  "," "))," ","|")&amp;"|")</f>
        <v/>
      </c>
      <c r="AD580" s="10">
        <f>TRIM($I580&amp;"")</f>
        <v/>
      </c>
    </row>
    <row r="581" ht="24" customHeight="1">
      <c r="A581" s="9" t="n">
        <v>46196</v>
      </c>
      <c r="B581" s="10" t="n">
        <v>10176</v>
      </c>
      <c r="C581" s="10" t="inlineStr">
        <is>
          <t>M/C 0630 (MULTIMOVEIS)</t>
        </is>
      </c>
      <c r="D581" s="10" t="inlineStr">
        <is>
          <t xml:space="preserve">SECCIONADORA 10 </t>
        </is>
      </c>
      <c r="E581" s="10" t="n">
        <v>20019002</v>
      </c>
      <c r="F581" s="10" t="inlineStr">
        <is>
          <t>FUNDO RIPADO 751X446X12 MDF - MESA SANTIAGO</t>
        </is>
      </c>
      <c r="G581" s="10" t="inlineStr">
        <is>
          <t>SECCIONADORA 10</t>
        </is>
      </c>
      <c r="H581" s="10" t="inlineStr">
        <is>
          <t>SECCIONADORA 10</t>
        </is>
      </c>
      <c r="I581" s="9" t="inlineStr">
        <is>
          <t>SECCIONADORA 10</t>
        </is>
      </c>
      <c r="J581" s="9" t="n">
        <v>48</v>
      </c>
      <c r="K581" s="10">
        <f>IF($E581="","",IFERROR(INDEX('01_Cad_Pecas'!$H$2:$H$5000,MATCH($E581,'01_Cad_Pecas'!$D$2:$D$5000,0)),IFERROR(INDEX('01_Cad_Pecas'!$H$2:$H$5000,MATCH(VALUE($E581),'01_Cad_Pecas'!$D$2:$D$5000,0)),"")))</f>
        <v/>
      </c>
      <c r="L581" s="10">
        <f>IF($E581="","",IFERROR(INDEX('01_Cad_Pecas'!$I$2:$I$5000,MATCH($E581,'01_Cad_Pecas'!$D$2:$D$5000,0)),IFERROR(INDEX('01_Cad_Pecas'!$I$2:$I$5000,MATCH(VALUE($E581),'01_Cad_Pecas'!$D$2:$D$5000,0)),"")))</f>
        <v/>
      </c>
      <c r="M581" s="10">
        <f>IF(OR($J581="",$L581=""),"",IF($K581="",0,$K581)+$J581*$L581)</f>
        <v/>
      </c>
      <c r="N581" s="9" t="n">
        <v>46196</v>
      </c>
      <c r="O581" s="9" t="n">
        <v>48</v>
      </c>
      <c r="P581" s="10" t="n"/>
      <c r="Q581" s="10" t="n"/>
      <c r="R581" s="10">
        <f>IF(AND($P581&lt;&gt;"",$Q581&lt;&gt;""),($Q581-$P581)*1440,IF(AND($O581&lt;&gt;"",$L581&lt;&gt;""),IF($K581="",0,$K581)+$O581*$L581,""))</f>
        <v/>
      </c>
      <c r="S581" s="10" t="n"/>
      <c r="T581" s="10">
        <f>IF(OR($J581="",$O581=""),"",$O581/$J581)</f>
        <v/>
      </c>
      <c r="U581" s="10" t="n"/>
      <c r="V581" s="10">
        <f>IF($A581="","",IF(AND($A581&lt;&gt;"",NOT(OR($U581="Concluído",$U581="Concluido")),TODAY()&gt;$A581),"SIM","NÃO"))</f>
        <v/>
      </c>
      <c r="W581" s="10">
        <f>IF(OR($A581="",$I581="",$M581=""),"",SUMIFS($M$2:M581,$I$2:I581,$I581,$A$2:A581,$A581)-$M581)</f>
        <v/>
      </c>
      <c r="X581" s="10">
        <f>IF(OR($A581="",$I581=""),"",SUMIFS($M$2:$M$4922,$I$2:$I$4922,$I581,$A$2:$A$4922,$A581))</f>
        <v/>
      </c>
      <c r="Y581" s="10">
        <f>IFERROR(VLOOKUP($I581,'02_Cad_Maquinas'!$B$2:$H$200,7,FALSE()),"")</f>
        <v/>
      </c>
      <c r="Z581" s="10">
        <f>IF(OR($X581="",$Y581=""),"",$Y581-$X581)</f>
        <v/>
      </c>
      <c r="AA581" s="11">
        <f>IF(OR($X581="",$Y581=""),"",$X581/$Y581)</f>
        <v/>
      </c>
      <c r="AB581" s="10" t="inlineStr">
        <is>
          <t>10176|SECCIONADORA 10</t>
        </is>
      </c>
      <c r="AC581" s="10">
        <f>IF($B581="","","|"&amp;SUBSTITUTE(TRIM(SUBSTITUTE(SUBSTITUTE(SUBSTITUTE(SUBSTITUTE(SUBSTITUTE(SUBSTITUTE(SUBSTITUTE(SUBSTITUTE(SUBSTITUTE(SUBSTITUTE(SUBSTITUTE(SUBSTITUTE(SUBSTITUTE(SUBSTITUTE(TRIM($B581&amp;""),CHAR(10)," "),CHAR(13)," "),"."," "),";"," "),","," "),"/"," "),"+"," "),"-"," "),"  "," "),"  "," "),"  "," "),"  "," "),"  "," "),"  "," "))," ","|")&amp;"|")</f>
        <v/>
      </c>
      <c r="AD581" s="10">
        <f>TRIM($I581&amp;"")</f>
        <v/>
      </c>
    </row>
    <row r="582" ht="24" customHeight="1">
      <c r="A582" s="9" t="n">
        <v>46196</v>
      </c>
      <c r="B582" s="10" t="n">
        <v>10176</v>
      </c>
      <c r="C582" s="10" t="inlineStr">
        <is>
          <t>M/C 0630 (MULTIMOVEIS)</t>
        </is>
      </c>
      <c r="D582" s="10" t="inlineStr">
        <is>
          <t xml:space="preserve">SECCIONADORA 10 </t>
        </is>
      </c>
      <c r="E582" s="10" t="n">
        <v>20019003</v>
      </c>
      <c r="F582" s="10" t="inlineStr">
        <is>
          <t>(5) BASE 474X152X12 MDF - MESA SANTIAGO</t>
        </is>
      </c>
      <c r="G582" s="10" t="inlineStr">
        <is>
          <t>SECCIONADORA 10</t>
        </is>
      </c>
      <c r="H582" s="10" t="inlineStr">
        <is>
          <t>SECCIONADORA 10</t>
        </is>
      </c>
      <c r="I582" s="9" t="inlineStr">
        <is>
          <t>SECCIONADORA 10</t>
        </is>
      </c>
      <c r="J582" s="9" t="n">
        <v>24</v>
      </c>
      <c r="K582" s="10">
        <f>IF($E582="","",IFERROR(INDEX('01_Cad_Pecas'!$H$2:$H$5000,MATCH($E582,'01_Cad_Pecas'!$D$2:$D$5000,0)),IFERROR(INDEX('01_Cad_Pecas'!$H$2:$H$5000,MATCH(VALUE($E582),'01_Cad_Pecas'!$D$2:$D$5000,0)),"")))</f>
        <v/>
      </c>
      <c r="L582" s="10">
        <f>IF($E582="","",IFERROR(INDEX('01_Cad_Pecas'!$I$2:$I$5000,MATCH($E582,'01_Cad_Pecas'!$D$2:$D$5000,0)),IFERROR(INDEX('01_Cad_Pecas'!$I$2:$I$5000,MATCH(VALUE($E582),'01_Cad_Pecas'!$D$2:$D$5000,0)),"")))</f>
        <v/>
      </c>
      <c r="M582" s="10">
        <f>IF(OR($J582="",$L582=""),"",IF($K582="",0,$K582)+$J582*$L582)</f>
        <v/>
      </c>
      <c r="N582" s="9" t="n">
        <v>46196</v>
      </c>
      <c r="O582" s="9" t="n">
        <v>24</v>
      </c>
      <c r="P582" s="10" t="n"/>
      <c r="Q582" s="10" t="n"/>
      <c r="R582" s="10">
        <f>IF(AND($P582&lt;&gt;"",$Q582&lt;&gt;""),($Q582-$P582)*1440,IF(AND($O582&lt;&gt;"",$L582&lt;&gt;""),IF($K582="",0,$K582)+$O582*$L582,""))</f>
        <v/>
      </c>
      <c r="S582" s="10" t="n"/>
      <c r="T582" s="10">
        <f>IF(OR($J582="",$O582=""),"",$O582/$J582)</f>
        <v/>
      </c>
      <c r="U582" s="10" t="n"/>
      <c r="V582" s="10">
        <f>IF($A582="","",IF(AND($A582&lt;&gt;"",NOT(OR($U582="Concluído",$U582="Concluido")),TODAY()&gt;$A582),"SIM","NÃO"))</f>
        <v/>
      </c>
      <c r="W582" s="10">
        <f>IF(OR($A582="",$I582="",$M582=""),"",SUMIFS($M$2:M582,$I$2:I582,$I582,$A$2:A582,$A582)-$M582)</f>
        <v/>
      </c>
      <c r="X582" s="10">
        <f>IF(OR($A582="",$I582=""),"",SUMIFS($M$2:$M$4922,$I$2:$I$4922,$I582,$A$2:$A$4922,$A582))</f>
        <v/>
      </c>
      <c r="Y582" s="10">
        <f>IFERROR(VLOOKUP($I582,'02_Cad_Maquinas'!$B$2:$H$200,7,FALSE()),"")</f>
        <v/>
      </c>
      <c r="Z582" s="10">
        <f>IF(OR($X582="",$Y582=""),"",$Y582-$X582)</f>
        <v/>
      </c>
      <c r="AA582" s="11">
        <f>IF(OR($X582="",$Y582=""),"",$X582/$Y582)</f>
        <v/>
      </c>
      <c r="AB582" s="10" t="inlineStr">
        <is>
          <t>10176|SECCIONADORA 10</t>
        </is>
      </c>
      <c r="AC582" s="10">
        <f>IF($B582="","","|"&amp;SUBSTITUTE(TRIM(SUBSTITUTE(SUBSTITUTE(SUBSTITUTE(SUBSTITUTE(SUBSTITUTE(SUBSTITUTE(SUBSTITUTE(SUBSTITUTE(SUBSTITUTE(SUBSTITUTE(SUBSTITUTE(SUBSTITUTE(SUBSTITUTE(SUBSTITUTE(TRIM($B582&amp;""),CHAR(10)," "),CHAR(13)," "),"."," "),";"," "),","," "),"/"," "),"+"," "),"-"," "),"  "," "),"  "," "),"  "," "),"  "," "),"  "," "),"  "," "))," ","|")&amp;"|")</f>
        <v/>
      </c>
      <c r="AD582" s="10">
        <f>TRIM($I582&amp;"")</f>
        <v/>
      </c>
    </row>
    <row r="583" ht="24" customHeight="1">
      <c r="A583" s="9" t="n">
        <v>46196</v>
      </c>
      <c r="B583" s="10" t="n">
        <v>10176</v>
      </c>
      <c r="C583" s="10" t="inlineStr">
        <is>
          <t>M/C 0630 (MULTIMOVEIS)</t>
        </is>
      </c>
      <c r="D583" s="10" t="inlineStr">
        <is>
          <t xml:space="preserve">SECCIONADORA 10 </t>
        </is>
      </c>
      <c r="E583" s="10" t="n">
        <v>20019004</v>
      </c>
      <c r="F583" s="10" t="inlineStr">
        <is>
          <t>(3) CONTRATAMPO 540X218X12 MDF - MESA SANTIAGO</t>
        </is>
      </c>
      <c r="G583" s="10" t="inlineStr">
        <is>
          <t>SECCIONADORA 10</t>
        </is>
      </c>
      <c r="H583" s="10" t="inlineStr">
        <is>
          <t>SECCIONADORA 10</t>
        </is>
      </c>
      <c r="I583" s="9" t="inlineStr">
        <is>
          <t>SECCIONADORA 10</t>
        </is>
      </c>
      <c r="J583" s="9" t="n">
        <v>24</v>
      </c>
      <c r="K583" s="10">
        <f>IF($E583="","",IFERROR(INDEX('01_Cad_Pecas'!$H$2:$H$5000,MATCH($E583,'01_Cad_Pecas'!$D$2:$D$5000,0)),IFERROR(INDEX('01_Cad_Pecas'!$H$2:$H$5000,MATCH(VALUE($E583),'01_Cad_Pecas'!$D$2:$D$5000,0)),"")))</f>
        <v/>
      </c>
      <c r="L583" s="10">
        <f>IF($E583="","",IFERROR(INDEX('01_Cad_Pecas'!$I$2:$I$5000,MATCH($E583,'01_Cad_Pecas'!$D$2:$D$5000,0)),IFERROR(INDEX('01_Cad_Pecas'!$I$2:$I$5000,MATCH(VALUE($E583),'01_Cad_Pecas'!$D$2:$D$5000,0)),"")))</f>
        <v/>
      </c>
      <c r="M583" s="10">
        <f>IF(OR($J583="",$L583=""),"",IF($K583="",0,$K583)+$J583*$L583)</f>
        <v/>
      </c>
      <c r="N583" s="9" t="n">
        <v>46196</v>
      </c>
      <c r="O583" s="9" t="n">
        <v>24</v>
      </c>
      <c r="P583" s="10" t="n"/>
      <c r="Q583" s="10" t="n"/>
      <c r="R583" s="10">
        <f>IF(AND($P583&lt;&gt;"",$Q583&lt;&gt;""),($Q583-$P583)*1440,IF(AND($O583&lt;&gt;"",$L583&lt;&gt;""),IF($K583="",0,$K583)+$O583*$L583,""))</f>
        <v/>
      </c>
      <c r="S583" s="10" t="n"/>
      <c r="T583" s="10">
        <f>IF(OR($J583="",$O583=""),"",$O583/$J583)</f>
        <v/>
      </c>
      <c r="U583" s="10" t="n"/>
      <c r="V583" s="10">
        <f>IF($A583="","",IF(AND($A583&lt;&gt;"",NOT(OR($U583="Concluído",$U583="Concluido")),TODAY()&gt;$A583),"SIM","NÃO"))</f>
        <v/>
      </c>
      <c r="W583" s="10">
        <f>IF(OR($A583="",$I583="",$M583=""),"",SUMIFS($M$2:M583,$I$2:I583,$I583,$A$2:A583,$A583)-$M583)</f>
        <v/>
      </c>
      <c r="X583" s="10">
        <f>IF(OR($A583="",$I583=""),"",SUMIFS($M$2:$M$4922,$I$2:$I$4922,$I583,$A$2:$A$4922,$A583))</f>
        <v/>
      </c>
      <c r="Y583" s="10">
        <f>IFERROR(VLOOKUP($I583,'02_Cad_Maquinas'!$B$2:$H$200,7,FALSE()),"")</f>
        <v/>
      </c>
      <c r="Z583" s="10">
        <f>IF(OR($X583="",$Y583=""),"",$Y583-$X583)</f>
        <v/>
      </c>
      <c r="AA583" s="11">
        <f>IF(OR($X583="",$Y583=""),"",$X583/$Y583)</f>
        <v/>
      </c>
      <c r="AB583" s="10" t="inlineStr">
        <is>
          <t>10176|SECCIONADORA 10</t>
        </is>
      </c>
      <c r="AC583" s="10">
        <f>IF($B583="","","|"&amp;SUBSTITUTE(TRIM(SUBSTITUTE(SUBSTITUTE(SUBSTITUTE(SUBSTITUTE(SUBSTITUTE(SUBSTITUTE(SUBSTITUTE(SUBSTITUTE(SUBSTITUTE(SUBSTITUTE(SUBSTITUTE(SUBSTITUTE(SUBSTITUTE(SUBSTITUTE(TRIM($B583&amp;""),CHAR(10)," "),CHAR(13)," "),"."," "),";"," "),","," "),"/"," "),"+"," "),"-"," "),"  "," "),"  "," "),"  "," "),"  "," "),"  "," "),"  "," "))," ","|")&amp;"|")</f>
        <v/>
      </c>
      <c r="AD583" s="10">
        <f>TRIM($I583&amp;"")</f>
        <v/>
      </c>
    </row>
    <row r="584" ht="24" customHeight="1">
      <c r="A584" s="9" t="n">
        <v>46196</v>
      </c>
      <c r="B584" s="10" t="n">
        <v>10176</v>
      </c>
      <c r="C584" s="10" t="inlineStr">
        <is>
          <t>M/C 0630 (MULTIMOVEIS)</t>
        </is>
      </c>
      <c r="D584" s="10" t="inlineStr">
        <is>
          <t xml:space="preserve">SECCIONADORA 10 </t>
        </is>
      </c>
      <c r="E584" s="10" t="n">
        <v>20019005</v>
      </c>
      <c r="F584" s="10" t="inlineStr">
        <is>
          <t>RIPA 751X70X12 MDF - MESA SANTIAGO</t>
        </is>
      </c>
      <c r="G584" s="10" t="inlineStr">
        <is>
          <t>SECCIONADORA 10</t>
        </is>
      </c>
      <c r="H584" s="10" t="inlineStr">
        <is>
          <t>SECCIONADORA 10</t>
        </is>
      </c>
      <c r="I584" s="9" t="inlineStr">
        <is>
          <t>SECCIONADORA 10</t>
        </is>
      </c>
      <c r="J584" s="9" t="n">
        <v>240</v>
      </c>
      <c r="K584" s="10">
        <f>IF($E584="","",IFERROR(INDEX('01_Cad_Pecas'!$H$2:$H$5000,MATCH($E584,'01_Cad_Pecas'!$D$2:$D$5000,0)),IFERROR(INDEX('01_Cad_Pecas'!$H$2:$H$5000,MATCH(VALUE($E584),'01_Cad_Pecas'!$D$2:$D$5000,0)),"")))</f>
        <v/>
      </c>
      <c r="L584" s="10">
        <f>IF($E584="","",IFERROR(INDEX('01_Cad_Pecas'!$I$2:$I$5000,MATCH($E584,'01_Cad_Pecas'!$D$2:$D$5000,0)),IFERROR(INDEX('01_Cad_Pecas'!$I$2:$I$5000,MATCH(VALUE($E584),'01_Cad_Pecas'!$D$2:$D$5000,0)),"")))</f>
        <v/>
      </c>
      <c r="M584" s="10">
        <f>IF(OR($J584="",$L584=""),"",IF($K584="",0,$K584)+$J584*$L584)</f>
        <v/>
      </c>
      <c r="N584" s="9" t="n">
        <v>46196</v>
      </c>
      <c r="O584" s="9" t="n">
        <v>240</v>
      </c>
      <c r="P584" s="10" t="n"/>
      <c r="Q584" s="10" t="n"/>
      <c r="R584" s="10">
        <f>IF(AND($P584&lt;&gt;"",$Q584&lt;&gt;""),($Q584-$P584)*1440,IF(AND($O584&lt;&gt;"",$L584&lt;&gt;""),IF($K584="",0,$K584)+$O584*$L584,""))</f>
        <v/>
      </c>
      <c r="S584" s="10" t="n"/>
      <c r="T584" s="10">
        <f>IF(OR($J584="",$O584=""),"",$O584/$J584)</f>
        <v/>
      </c>
      <c r="U584" s="10" t="n"/>
      <c r="V584" s="10">
        <f>IF($A584="","",IF(AND($A584&lt;&gt;"",NOT(OR($U584="Concluído",$U584="Concluido")),TODAY()&gt;$A584),"SIM","NÃO"))</f>
        <v/>
      </c>
      <c r="W584" s="10">
        <f>IF(OR($A584="",$I584="",$M584=""),"",SUMIFS($M$2:M584,$I$2:I584,$I584,$A$2:A584,$A584)-$M584)</f>
        <v/>
      </c>
      <c r="X584" s="10">
        <f>IF(OR($A584="",$I584=""),"",SUMIFS($M$2:$M$4922,$I$2:$I$4922,$I584,$A$2:$A$4922,$A584))</f>
        <v/>
      </c>
      <c r="Y584" s="10">
        <f>IFERROR(VLOOKUP($I584,'02_Cad_Maquinas'!$B$2:$H$200,7,FALSE()),"")</f>
        <v/>
      </c>
      <c r="Z584" s="10">
        <f>IF(OR($X584="",$Y584=""),"",$Y584-$X584)</f>
        <v/>
      </c>
      <c r="AA584" s="11">
        <f>IF(OR($X584="",$Y584=""),"",$X584/$Y584)</f>
        <v/>
      </c>
      <c r="AB584" s="10" t="inlineStr">
        <is>
          <t>10176|SECCIONADORA 10</t>
        </is>
      </c>
      <c r="AC584" s="10">
        <f>IF($B584="","","|"&amp;SUBSTITUTE(TRIM(SUBSTITUTE(SUBSTITUTE(SUBSTITUTE(SUBSTITUTE(SUBSTITUTE(SUBSTITUTE(SUBSTITUTE(SUBSTITUTE(SUBSTITUTE(SUBSTITUTE(SUBSTITUTE(SUBSTITUTE(SUBSTITUTE(SUBSTITUTE(TRIM($B584&amp;""),CHAR(10)," "),CHAR(13)," "),"."," "),";"," "),","," "),"/"," "),"+"," "),"-"," "),"  "," "),"  "," "),"  "," "),"  "," "),"  "," "),"  "," "))," ","|")&amp;"|")</f>
        <v/>
      </c>
      <c r="AD584" s="10">
        <f>TRIM($I584&amp;"")</f>
        <v/>
      </c>
    </row>
    <row r="585" ht="24" customHeight="1">
      <c r="A585" s="9" t="n">
        <v>46196</v>
      </c>
      <c r="B585" s="10" t="n">
        <v>10176</v>
      </c>
      <c r="C585" s="10" t="inlineStr">
        <is>
          <t>M/C 0630 (MULTIMOVEIS)</t>
        </is>
      </c>
      <c r="D585" s="10" t="inlineStr">
        <is>
          <t xml:space="preserve">SECCIONADORA 10 </t>
        </is>
      </c>
      <c r="E585" s="10" t="n">
        <v>20020002</v>
      </c>
      <c r="F585" s="10" t="inlineStr">
        <is>
          <t>(2) FECHAMENTO I 1090X295X12 MDF - BASE DUBAI</t>
        </is>
      </c>
      <c r="G585" s="10" t="inlineStr">
        <is>
          <t>SECCIONADORA 10</t>
        </is>
      </c>
      <c r="H585" s="10" t="inlineStr">
        <is>
          <t>SECCIONADORA 10</t>
        </is>
      </c>
      <c r="I585" s="9" t="inlineStr">
        <is>
          <t>SECCIONADORA 10</t>
        </is>
      </c>
      <c r="J585" s="9" t="n">
        <v>30</v>
      </c>
      <c r="K585" s="10">
        <f>IF($E585="","",IFERROR(INDEX('01_Cad_Pecas'!$H$2:$H$5000,MATCH($E585,'01_Cad_Pecas'!$D$2:$D$5000,0)),IFERROR(INDEX('01_Cad_Pecas'!$H$2:$H$5000,MATCH(VALUE($E585),'01_Cad_Pecas'!$D$2:$D$5000,0)),"")))</f>
        <v/>
      </c>
      <c r="L585" s="10">
        <f>IF($E585="","",IFERROR(INDEX('01_Cad_Pecas'!$I$2:$I$5000,MATCH($E585,'01_Cad_Pecas'!$D$2:$D$5000,0)),IFERROR(INDEX('01_Cad_Pecas'!$I$2:$I$5000,MATCH(VALUE($E585),'01_Cad_Pecas'!$D$2:$D$5000,0)),"")))</f>
        <v/>
      </c>
      <c r="M585" s="10">
        <f>IF(OR($J585="",$L585=""),"",IF($K585="",0,$K585)+$J585*$L585)</f>
        <v/>
      </c>
      <c r="N585" s="9" t="n">
        <v>46196</v>
      </c>
      <c r="O585" s="9" t="n">
        <v>30</v>
      </c>
      <c r="P585" s="10" t="n"/>
      <c r="Q585" s="10" t="n"/>
      <c r="R585" s="10">
        <f>IF(AND($P585&lt;&gt;"",$Q585&lt;&gt;""),($Q585-$P585)*1440,IF(AND($O585&lt;&gt;"",$L585&lt;&gt;""),IF($K585="",0,$K585)+$O585*$L585,""))</f>
        <v/>
      </c>
      <c r="S585" s="10" t="n"/>
      <c r="T585" s="10">
        <f>IF(OR($J585="",$O585=""),"",$O585/$J585)</f>
        <v/>
      </c>
      <c r="U585" s="10" t="n"/>
      <c r="V585" s="10">
        <f>IF($A585="","",IF(AND($A585&lt;&gt;"",NOT(OR($U585="Concluído",$U585="Concluido")),TODAY()&gt;$A585),"SIM","NÃO"))</f>
        <v/>
      </c>
      <c r="W585" s="10">
        <f>IF(OR($A585="",$I585="",$M585=""),"",SUMIFS($M$2:M585,$I$2:I585,$I585,$A$2:A585,$A585)-$M585)</f>
        <v/>
      </c>
      <c r="X585" s="10">
        <f>IF(OR($A585="",$I585=""),"",SUMIFS($M$2:$M$4922,$I$2:$I$4922,$I585,$A$2:$A$4922,$A585))</f>
        <v/>
      </c>
      <c r="Y585" s="10">
        <f>IFERROR(VLOOKUP($I585,'02_Cad_Maquinas'!$B$2:$H$200,7,FALSE()),"")</f>
        <v/>
      </c>
      <c r="Z585" s="10">
        <f>IF(OR($X585="",$Y585=""),"",$Y585-$X585)</f>
        <v/>
      </c>
      <c r="AA585" s="11">
        <f>IF(OR($X585="",$Y585=""),"",$X585/$Y585)</f>
        <v/>
      </c>
      <c r="AB585" s="10" t="inlineStr">
        <is>
          <t>10176|SECCIONADORA 10</t>
        </is>
      </c>
      <c r="AC585" s="10">
        <f>IF($B585="","","|"&amp;SUBSTITUTE(TRIM(SUBSTITUTE(SUBSTITUTE(SUBSTITUTE(SUBSTITUTE(SUBSTITUTE(SUBSTITUTE(SUBSTITUTE(SUBSTITUTE(SUBSTITUTE(SUBSTITUTE(SUBSTITUTE(SUBSTITUTE(SUBSTITUTE(SUBSTITUTE(TRIM($B585&amp;""),CHAR(10)," "),CHAR(13)," "),"."," "),";"," "),","," "),"/"," "),"+"," "),"-"," "),"  "," "),"  "," "),"  "," "),"  "," "),"  "," "),"  "," "))," ","|")&amp;"|")</f>
        <v/>
      </c>
      <c r="AD585" s="10">
        <f>TRIM($I585&amp;"")</f>
        <v/>
      </c>
    </row>
    <row r="586" ht="24" customHeight="1">
      <c r="A586" s="9" t="n">
        <v>46196</v>
      </c>
      <c r="B586" s="10" t="n">
        <v>10176</v>
      </c>
      <c r="C586" s="10" t="inlineStr">
        <is>
          <t>M/C 0630 (MULTIMOVEIS)</t>
        </is>
      </c>
      <c r="D586" s="10" t="inlineStr">
        <is>
          <t xml:space="preserve">SECCIONADORA 10 </t>
        </is>
      </c>
      <c r="E586" s="10" t="n">
        <v>20020003</v>
      </c>
      <c r="F586" s="10" t="inlineStr">
        <is>
          <t>(3) FECHAMENTO II 600X295X12 MDF - BASE DUBAI</t>
        </is>
      </c>
      <c r="G586" s="10" t="inlineStr">
        <is>
          <t>SECCIONADORA 10</t>
        </is>
      </c>
      <c r="H586" s="10" t="inlineStr">
        <is>
          <t>SECCIONADORA 10</t>
        </is>
      </c>
      <c r="I586" s="9" t="inlineStr">
        <is>
          <t>SECCIONADORA 10</t>
        </is>
      </c>
      <c r="J586" s="9" t="n">
        <v>30</v>
      </c>
      <c r="K586" s="10">
        <f>IF($E586="","",IFERROR(INDEX('01_Cad_Pecas'!$H$2:$H$5000,MATCH($E586,'01_Cad_Pecas'!$D$2:$D$5000,0)),IFERROR(INDEX('01_Cad_Pecas'!$H$2:$H$5000,MATCH(VALUE($E586),'01_Cad_Pecas'!$D$2:$D$5000,0)),"")))</f>
        <v/>
      </c>
      <c r="L586" s="10">
        <f>IF($E586="","",IFERROR(INDEX('01_Cad_Pecas'!$I$2:$I$5000,MATCH($E586,'01_Cad_Pecas'!$D$2:$D$5000,0)),IFERROR(INDEX('01_Cad_Pecas'!$I$2:$I$5000,MATCH(VALUE($E586),'01_Cad_Pecas'!$D$2:$D$5000,0)),"")))</f>
        <v/>
      </c>
      <c r="M586" s="10">
        <f>IF(OR($J586="",$L586=""),"",IF($K586="",0,$K586)+$J586*$L586)</f>
        <v/>
      </c>
      <c r="N586" s="9" t="n">
        <v>46196</v>
      </c>
      <c r="O586" s="9" t="n">
        <v>30</v>
      </c>
      <c r="P586" s="10" t="n"/>
      <c r="Q586" s="10" t="n"/>
      <c r="R586" s="10">
        <f>IF(AND($P586&lt;&gt;"",$Q586&lt;&gt;""),($Q586-$P586)*1440,IF(AND($O586&lt;&gt;"",$L586&lt;&gt;""),IF($K586="",0,$K586)+$O586*$L586,""))</f>
        <v/>
      </c>
      <c r="S586" s="10" t="n"/>
      <c r="T586" s="10">
        <f>IF(OR($J586="",$O586=""),"",$O586/$J586)</f>
        <v/>
      </c>
      <c r="U586" s="10" t="n"/>
      <c r="V586" s="10">
        <f>IF($A586="","",IF(AND($A586&lt;&gt;"",NOT(OR($U586="Concluído",$U586="Concluido")),TODAY()&gt;$A586),"SIM","NÃO"))</f>
        <v/>
      </c>
      <c r="W586" s="10">
        <f>IF(OR($A586="",$I586="",$M586=""),"",SUMIFS($M$2:M586,$I$2:I586,$I586,$A$2:A586,$A586)-$M586)</f>
        <v/>
      </c>
      <c r="X586" s="10">
        <f>IF(OR($A586="",$I586=""),"",SUMIFS($M$2:$M$4922,$I$2:$I$4922,$I586,$A$2:$A$4922,$A586))</f>
        <v/>
      </c>
      <c r="Y586" s="10">
        <f>IFERROR(VLOOKUP($I586,'02_Cad_Maquinas'!$B$2:$H$200,7,FALSE()),"")</f>
        <v/>
      </c>
      <c r="Z586" s="10">
        <f>IF(OR($X586="",$Y586=""),"",$Y586-$X586)</f>
        <v/>
      </c>
      <c r="AA586" s="11">
        <f>IF(OR($X586="",$Y586=""),"",$X586/$Y586)</f>
        <v/>
      </c>
      <c r="AB586" s="10" t="inlineStr">
        <is>
          <t>10176|SECCIONADORA 10</t>
        </is>
      </c>
      <c r="AC586" s="10">
        <f>IF($B586="","","|"&amp;SUBSTITUTE(TRIM(SUBSTITUTE(SUBSTITUTE(SUBSTITUTE(SUBSTITUTE(SUBSTITUTE(SUBSTITUTE(SUBSTITUTE(SUBSTITUTE(SUBSTITUTE(SUBSTITUTE(SUBSTITUTE(SUBSTITUTE(SUBSTITUTE(SUBSTITUTE(TRIM($B586&amp;""),CHAR(10)," "),CHAR(13)," "),"."," "),";"," "),","," "),"/"," "),"+"," "),"-"," "),"  "," "),"  "," "),"  "," "),"  "," "),"  "," "),"  "," "))," ","|")&amp;"|")</f>
        <v/>
      </c>
      <c r="AD586" s="10">
        <f>TRIM($I586&amp;"")</f>
        <v/>
      </c>
    </row>
    <row r="587" ht="24" customHeight="1">
      <c r="A587" s="9" t="n">
        <v>46196</v>
      </c>
      <c r="B587" s="10" t="n">
        <v>10176</v>
      </c>
      <c r="C587" s="10" t="inlineStr">
        <is>
          <t>M/C 0630 (MULTIMOVEIS)</t>
        </is>
      </c>
      <c r="D587" s="10" t="inlineStr">
        <is>
          <t xml:space="preserve">SECCIONADORA 10 </t>
        </is>
      </c>
      <c r="E587" s="10" t="n">
        <v>20020004</v>
      </c>
      <c r="F587" s="10" t="inlineStr">
        <is>
          <t>(4) FECHAMENTO III 545X327X12 MDF - BASE DUBAI</t>
        </is>
      </c>
      <c r="G587" s="10" t="inlineStr">
        <is>
          <t>SECCIONADORA 10</t>
        </is>
      </c>
      <c r="H587" s="10" t="inlineStr">
        <is>
          <t>SECCIONADORA 10</t>
        </is>
      </c>
      <c r="I587" s="9" t="inlineStr">
        <is>
          <t>SECCIONADORA 10</t>
        </is>
      </c>
      <c r="J587" s="9" t="n">
        <v>60</v>
      </c>
      <c r="K587" s="10">
        <f>IF($E587="","",IFERROR(INDEX('01_Cad_Pecas'!$H$2:$H$5000,MATCH($E587,'01_Cad_Pecas'!$D$2:$D$5000,0)),IFERROR(INDEX('01_Cad_Pecas'!$H$2:$H$5000,MATCH(VALUE($E587),'01_Cad_Pecas'!$D$2:$D$5000,0)),"")))</f>
        <v/>
      </c>
      <c r="L587" s="10">
        <f>IF($E587="","",IFERROR(INDEX('01_Cad_Pecas'!$I$2:$I$5000,MATCH($E587,'01_Cad_Pecas'!$D$2:$D$5000,0)),IFERROR(INDEX('01_Cad_Pecas'!$I$2:$I$5000,MATCH(VALUE($E587),'01_Cad_Pecas'!$D$2:$D$5000,0)),"")))</f>
        <v/>
      </c>
      <c r="M587" s="10">
        <f>IF(OR($J587="",$L587=""),"",IF($K587="",0,$K587)+$J587*$L587)</f>
        <v/>
      </c>
      <c r="N587" s="9" t="n">
        <v>46196</v>
      </c>
      <c r="O587" s="9" t="n">
        <v>60</v>
      </c>
      <c r="P587" s="10" t="n"/>
      <c r="Q587" s="10" t="n"/>
      <c r="R587" s="10">
        <f>IF(AND($P587&lt;&gt;"",$Q587&lt;&gt;""),($Q587-$P587)*1440,IF(AND($O587&lt;&gt;"",$L587&lt;&gt;""),IF($K587="",0,$K587)+$O587*$L587,""))</f>
        <v/>
      </c>
      <c r="S587" s="10" t="n"/>
      <c r="T587" s="10">
        <f>IF(OR($J587="",$O587=""),"",$O587/$J587)</f>
        <v/>
      </c>
      <c r="U587" s="10" t="n"/>
      <c r="V587" s="10">
        <f>IF($A587="","",IF(AND($A587&lt;&gt;"",NOT(OR($U587="Concluído",$U587="Concluido")),TODAY()&gt;$A587),"SIM","NÃO"))</f>
        <v/>
      </c>
      <c r="W587" s="10">
        <f>IF(OR($A587="",$I587="",$M587=""),"",SUMIFS($M$2:M587,$I$2:I587,$I587,$A$2:A587,$A587)-$M587)</f>
        <v/>
      </c>
      <c r="X587" s="10">
        <f>IF(OR($A587="",$I587=""),"",SUMIFS($M$2:$M$4922,$I$2:$I$4922,$I587,$A$2:$A$4922,$A587))</f>
        <v/>
      </c>
      <c r="Y587" s="10">
        <f>IFERROR(VLOOKUP($I587,'02_Cad_Maquinas'!$B$2:$H$200,7,FALSE()),"")</f>
        <v/>
      </c>
      <c r="Z587" s="10">
        <f>IF(OR($X587="",$Y587=""),"",$Y587-$X587)</f>
        <v/>
      </c>
      <c r="AA587" s="11">
        <f>IF(OR($X587="",$Y587=""),"",$X587/$Y587)</f>
        <v/>
      </c>
      <c r="AB587" s="10" t="inlineStr">
        <is>
          <t>10176|SECCIONADORA 10</t>
        </is>
      </c>
      <c r="AC587" s="10">
        <f>IF($B587="","","|"&amp;SUBSTITUTE(TRIM(SUBSTITUTE(SUBSTITUTE(SUBSTITUTE(SUBSTITUTE(SUBSTITUTE(SUBSTITUTE(SUBSTITUTE(SUBSTITUTE(SUBSTITUTE(SUBSTITUTE(SUBSTITUTE(SUBSTITUTE(SUBSTITUTE(SUBSTITUTE(TRIM($B587&amp;""),CHAR(10)," "),CHAR(13)," "),"."," "),";"," "),","," "),"/"," "),"+"," "),"-"," "),"  "," "),"  "," "),"  "," "),"  "," "),"  "," "),"  "," "))," ","|")&amp;"|")</f>
        <v/>
      </c>
      <c r="AD587" s="10">
        <f>TRIM($I587&amp;"")</f>
        <v/>
      </c>
    </row>
    <row r="588" ht="24" customHeight="1">
      <c r="A588" s="9" t="n">
        <v>46196</v>
      </c>
      <c r="B588" s="10" t="n">
        <v>10176</v>
      </c>
      <c r="C588" s="10" t="inlineStr">
        <is>
          <t>M/C 0630 (MULTIMOVEIS)</t>
        </is>
      </c>
      <c r="D588" s="10" t="inlineStr">
        <is>
          <t xml:space="preserve">SECCIONADORA 10 </t>
        </is>
      </c>
      <c r="E588" s="10" t="n">
        <v>20020005</v>
      </c>
      <c r="F588" s="10" t="inlineStr">
        <is>
          <t>(5) FECHAMENTO IV 453X327X12 MDF - BASE DUBAI</t>
        </is>
      </c>
      <c r="G588" s="10" t="inlineStr">
        <is>
          <t>SECCIONADORA 10</t>
        </is>
      </c>
      <c r="H588" s="10" t="inlineStr">
        <is>
          <t>SECCIONADORA 10</t>
        </is>
      </c>
      <c r="I588" s="9" t="inlineStr">
        <is>
          <t>SECCIONADORA 10</t>
        </is>
      </c>
      <c r="J588" s="9" t="n">
        <v>30</v>
      </c>
      <c r="K588" s="10">
        <f>IF($E588="","",IFERROR(INDEX('01_Cad_Pecas'!$H$2:$H$5000,MATCH($E588,'01_Cad_Pecas'!$D$2:$D$5000,0)),IFERROR(INDEX('01_Cad_Pecas'!$H$2:$H$5000,MATCH(VALUE($E588),'01_Cad_Pecas'!$D$2:$D$5000,0)),"")))</f>
        <v/>
      </c>
      <c r="L588" s="10">
        <f>IF($E588="","",IFERROR(INDEX('01_Cad_Pecas'!$I$2:$I$5000,MATCH($E588,'01_Cad_Pecas'!$D$2:$D$5000,0)),IFERROR(INDEX('01_Cad_Pecas'!$I$2:$I$5000,MATCH(VALUE($E588),'01_Cad_Pecas'!$D$2:$D$5000,0)),"")))</f>
        <v/>
      </c>
      <c r="M588" s="10">
        <f>IF(OR($J588="",$L588=""),"",IF($K588="",0,$K588)+$J588*$L588)</f>
        <v/>
      </c>
      <c r="N588" s="9" t="n">
        <v>46196</v>
      </c>
      <c r="O588" s="9" t="n">
        <v>30</v>
      </c>
      <c r="P588" s="10" t="n"/>
      <c r="Q588" s="10" t="n"/>
      <c r="R588" s="10">
        <f>IF(AND($P588&lt;&gt;"",$Q588&lt;&gt;""),($Q588-$P588)*1440,IF(AND($O588&lt;&gt;"",$L588&lt;&gt;""),IF($K588="",0,$K588)+$O588*$L588,""))</f>
        <v/>
      </c>
      <c r="S588" s="10" t="n"/>
      <c r="T588" s="10">
        <f>IF(OR($J588="",$O588=""),"",$O588/$J588)</f>
        <v/>
      </c>
      <c r="U588" s="10" t="n"/>
      <c r="V588" s="10">
        <f>IF($A588="","",IF(AND($A588&lt;&gt;"",NOT(OR($U588="Concluído",$U588="Concluido")),TODAY()&gt;$A588),"SIM","NÃO"))</f>
        <v/>
      </c>
      <c r="W588" s="10">
        <f>IF(OR($A588="",$I588="",$M588=""),"",SUMIFS($M$2:M588,$I$2:I588,$I588,$A$2:A588,$A588)-$M588)</f>
        <v/>
      </c>
      <c r="X588" s="10">
        <f>IF(OR($A588="",$I588=""),"",SUMIFS($M$2:$M$4922,$I$2:$I$4922,$I588,$A$2:$A$4922,$A588))</f>
        <v/>
      </c>
      <c r="Y588" s="10">
        <f>IFERROR(VLOOKUP($I588,'02_Cad_Maquinas'!$B$2:$H$200,7,FALSE()),"")</f>
        <v/>
      </c>
      <c r="Z588" s="10">
        <f>IF(OR($X588="",$Y588=""),"",$Y588-$X588)</f>
        <v/>
      </c>
      <c r="AA588" s="11">
        <f>IF(OR($X588="",$Y588=""),"",$X588/$Y588)</f>
        <v/>
      </c>
      <c r="AB588" s="10" t="inlineStr">
        <is>
          <t>10176|SECCIONADORA 10</t>
        </is>
      </c>
      <c r="AC588" s="10">
        <f>IF($B588="","","|"&amp;SUBSTITUTE(TRIM(SUBSTITUTE(SUBSTITUTE(SUBSTITUTE(SUBSTITUTE(SUBSTITUTE(SUBSTITUTE(SUBSTITUTE(SUBSTITUTE(SUBSTITUTE(SUBSTITUTE(SUBSTITUTE(SUBSTITUTE(SUBSTITUTE(SUBSTITUTE(TRIM($B588&amp;""),CHAR(10)," "),CHAR(13)," "),"."," "),";"," "),","," "),"/"," "),"+"," "),"-"," "),"  "," "),"  "," "),"  "," "),"  "," "),"  "," "),"  "," "))," ","|")&amp;"|")</f>
        <v/>
      </c>
      <c r="AD588" s="10">
        <f>TRIM($I588&amp;"")</f>
        <v/>
      </c>
    </row>
    <row r="589" ht="24" customHeight="1">
      <c r="A589" s="9" t="n">
        <v>46196</v>
      </c>
      <c r="B589" s="10" t="n">
        <v>10176</v>
      </c>
      <c r="C589" s="10" t="inlineStr">
        <is>
          <t>M/C 0630 (MULTIMOVEIS)</t>
        </is>
      </c>
      <c r="D589" s="10" t="inlineStr">
        <is>
          <t xml:space="preserve">SECCIONADORA 10 </t>
        </is>
      </c>
      <c r="E589" s="10" t="n">
        <v>20013102</v>
      </c>
      <c r="F589" s="10" t="inlineStr">
        <is>
          <t>(10)PE MAIOR 760X100 (170) X15 MDF-MIAMI 1,37X0,80</t>
        </is>
      </c>
      <c r="G589" s="10" t="inlineStr">
        <is>
          <t>SECCIONADORA 10</t>
        </is>
      </c>
      <c r="H589" s="10" t="inlineStr">
        <is>
          <t>SECCIONADORA 10</t>
        </is>
      </c>
      <c r="I589" s="9" t="inlineStr">
        <is>
          <t>SECCIONADORA 10</t>
        </is>
      </c>
      <c r="J589" s="9" t="n">
        <v>408</v>
      </c>
      <c r="K589" s="10">
        <f>IF($E589="","",IFERROR(INDEX('01_Cad_Pecas'!$H$2:$H$5000,MATCH($E589,'01_Cad_Pecas'!$D$2:$D$5000,0)),IFERROR(INDEX('01_Cad_Pecas'!$H$2:$H$5000,MATCH(VALUE($E589),'01_Cad_Pecas'!$D$2:$D$5000,0)),"")))</f>
        <v/>
      </c>
      <c r="L589" s="10">
        <f>IF($E589="","",IFERROR(INDEX('01_Cad_Pecas'!$I$2:$I$5000,MATCH($E589,'01_Cad_Pecas'!$D$2:$D$5000,0)),IFERROR(INDEX('01_Cad_Pecas'!$I$2:$I$5000,MATCH(VALUE($E589),'01_Cad_Pecas'!$D$2:$D$5000,0)),"")))</f>
        <v/>
      </c>
      <c r="M589" s="10">
        <f>IF(OR($J589="",$L589=""),"",IF($K589="",0,$K589)+$J589*$L589)</f>
        <v/>
      </c>
      <c r="N589" s="9" t="n">
        <v>46196</v>
      </c>
      <c r="O589" s="9" t="n">
        <v>408</v>
      </c>
      <c r="P589" s="10" t="n"/>
      <c r="Q589" s="10" t="n"/>
      <c r="R589" s="10">
        <f>IF(AND($P589&lt;&gt;"",$Q589&lt;&gt;""),($Q589-$P589)*1440,IF(AND($O589&lt;&gt;"",$L589&lt;&gt;""),IF($K589="",0,$K589)+$O589*$L589,""))</f>
        <v/>
      </c>
      <c r="S589" s="10" t="n"/>
      <c r="T589" s="10">
        <f>IF(OR($J589="",$O589=""),"",$O589/$J589)</f>
        <v/>
      </c>
      <c r="U589" s="10" t="n"/>
      <c r="V589" s="10">
        <f>IF($A589="","",IF(AND($A589&lt;&gt;"",NOT(OR($U589="Concluído",$U589="Concluido")),TODAY()&gt;$A589),"SIM","NÃO"))</f>
        <v/>
      </c>
      <c r="W589" s="10">
        <f>IF(OR($A589="",$I589="",$M589=""),"",SUMIFS($M$2:M589,$I$2:I589,$I589,$A$2:A589,$A589)-$M589)</f>
        <v/>
      </c>
      <c r="X589" s="10">
        <f>IF(OR($A589="",$I589=""),"",SUMIFS($M$2:$M$4922,$I$2:$I$4922,$I589,$A$2:$A$4922,$A589))</f>
        <v/>
      </c>
      <c r="Y589" s="10">
        <f>IFERROR(VLOOKUP($I589,'02_Cad_Maquinas'!$B$2:$H$200,7,FALSE()),"")</f>
        <v/>
      </c>
      <c r="Z589" s="10">
        <f>IF(OR($X589="",$Y589=""),"",$Y589-$X589)</f>
        <v/>
      </c>
      <c r="AA589" s="11">
        <f>IF(OR($X589="",$Y589=""),"",$X589/$Y589)</f>
        <v/>
      </c>
      <c r="AB589" s="10" t="inlineStr">
        <is>
          <t>10176|SECCIONADORA 10</t>
        </is>
      </c>
      <c r="AC589" s="10">
        <f>IF($B589="","","|"&amp;SUBSTITUTE(TRIM(SUBSTITUTE(SUBSTITUTE(SUBSTITUTE(SUBSTITUTE(SUBSTITUTE(SUBSTITUTE(SUBSTITUTE(SUBSTITUTE(SUBSTITUTE(SUBSTITUTE(SUBSTITUTE(SUBSTITUTE(SUBSTITUTE(SUBSTITUTE(TRIM($B589&amp;""),CHAR(10)," "),CHAR(13)," "),"."," "),";"," "),","," "),"/"," "),"+"," "),"-"," "),"  "," "),"  "," "),"  "," "),"  "," "),"  "," "),"  "," "))," ","|")&amp;"|")</f>
        <v/>
      </c>
      <c r="AD589" s="10">
        <f>TRIM($I589&amp;"")</f>
        <v/>
      </c>
    </row>
    <row r="590" ht="24" customHeight="1">
      <c r="A590" s="9" t="n">
        <v>46196</v>
      </c>
      <c r="B590" s="10" t="n">
        <v>10176</v>
      </c>
      <c r="C590" s="10" t="inlineStr">
        <is>
          <t>M/C 0630 (MULTIMOVEIS)</t>
        </is>
      </c>
      <c r="D590" s="10" t="inlineStr">
        <is>
          <t xml:space="preserve">SECCIONADORA 10 </t>
        </is>
      </c>
      <c r="E590" s="10" t="n">
        <v>20013103</v>
      </c>
      <c r="F590" s="10" t="inlineStr">
        <is>
          <t>(4) PE MENOR 760X85 (135) X15 MDF-MIAMI 1,37X0,80</t>
        </is>
      </c>
      <c r="G590" s="10" t="inlineStr">
        <is>
          <t>SECCIONADORA 10</t>
        </is>
      </c>
      <c r="H590" s="10" t="inlineStr">
        <is>
          <t>SECCIONADORA 10</t>
        </is>
      </c>
      <c r="I590" s="9" t="inlineStr">
        <is>
          <t>SECCIONADORA 10</t>
        </is>
      </c>
      <c r="J590" s="9" t="n">
        <v>408</v>
      </c>
      <c r="K590" s="10">
        <f>IF($E590="","",IFERROR(INDEX('01_Cad_Pecas'!$H$2:$H$5000,MATCH($E590,'01_Cad_Pecas'!$D$2:$D$5000,0)),IFERROR(INDEX('01_Cad_Pecas'!$H$2:$H$5000,MATCH(VALUE($E590),'01_Cad_Pecas'!$D$2:$D$5000,0)),"")))</f>
        <v/>
      </c>
      <c r="L590" s="10">
        <f>IF($E590="","",IFERROR(INDEX('01_Cad_Pecas'!$I$2:$I$5000,MATCH($E590,'01_Cad_Pecas'!$D$2:$D$5000,0)),IFERROR(INDEX('01_Cad_Pecas'!$I$2:$I$5000,MATCH(VALUE($E590),'01_Cad_Pecas'!$D$2:$D$5000,0)),"")))</f>
        <v/>
      </c>
      <c r="M590" s="10">
        <f>IF(OR($J590="",$L590=""),"",IF($K590="",0,$K590)+$J590*$L590)</f>
        <v/>
      </c>
      <c r="N590" s="9" t="n">
        <v>46196</v>
      </c>
      <c r="O590" s="9" t="n">
        <v>408</v>
      </c>
      <c r="P590" s="10" t="n"/>
      <c r="Q590" s="10" t="n"/>
      <c r="R590" s="10">
        <f>IF(AND($P590&lt;&gt;"",$Q590&lt;&gt;""),($Q590-$P590)*1440,IF(AND($O590&lt;&gt;"",$L590&lt;&gt;""),IF($K590="",0,$K590)+$O590*$L590,""))</f>
        <v/>
      </c>
      <c r="S590" s="10" t="n"/>
      <c r="T590" s="10">
        <f>IF(OR($J590="",$O590=""),"",$O590/$J590)</f>
        <v/>
      </c>
      <c r="U590" s="10" t="n"/>
      <c r="V590" s="10">
        <f>IF($A590="","",IF(AND($A590&lt;&gt;"",NOT(OR($U590="Concluído",$U590="Concluido")),TODAY()&gt;$A590),"SIM","NÃO"))</f>
        <v/>
      </c>
      <c r="W590" s="10">
        <f>IF(OR($A590="",$I590="",$M590=""),"",SUMIFS($M$2:M590,$I$2:I590,$I590,$A$2:A590,$A590)-$M590)</f>
        <v/>
      </c>
      <c r="X590" s="10">
        <f>IF(OR($A590="",$I590=""),"",SUMIFS($M$2:$M$4922,$I$2:$I$4922,$I590,$A$2:$A$4922,$A590))</f>
        <v/>
      </c>
      <c r="Y590" s="10">
        <f>IFERROR(VLOOKUP($I590,'02_Cad_Maquinas'!$B$2:$H$200,7,FALSE()),"")</f>
        <v/>
      </c>
      <c r="Z590" s="10">
        <f>IF(OR($X590="",$Y590=""),"",$Y590-$X590)</f>
        <v/>
      </c>
      <c r="AA590" s="11">
        <f>IF(OR($X590="",$Y590=""),"",$X590/$Y590)</f>
        <v/>
      </c>
      <c r="AB590" s="10" t="inlineStr">
        <is>
          <t>10176|SECCIONADORA 10</t>
        </is>
      </c>
      <c r="AC590" s="10">
        <f>IF($B590="","","|"&amp;SUBSTITUTE(TRIM(SUBSTITUTE(SUBSTITUTE(SUBSTITUTE(SUBSTITUTE(SUBSTITUTE(SUBSTITUTE(SUBSTITUTE(SUBSTITUTE(SUBSTITUTE(SUBSTITUTE(SUBSTITUTE(SUBSTITUTE(SUBSTITUTE(SUBSTITUTE(TRIM($B590&amp;""),CHAR(10)," "),CHAR(13)," "),"."," "),";"," "),","," "),"/"," "),"+"," "),"-"," "),"  "," "),"  "," "),"  "," "),"  "," "),"  "," "),"  "," "))," ","|")&amp;"|")</f>
        <v/>
      </c>
      <c r="AD590" s="10">
        <f>TRIM($I590&amp;"")</f>
        <v/>
      </c>
    </row>
    <row r="591" ht="24" customHeight="1">
      <c r="A591" s="9" t="n">
        <v>46196</v>
      </c>
      <c r="B591" s="10" t="n">
        <v>10176</v>
      </c>
      <c r="C591" s="10" t="inlineStr">
        <is>
          <t>M/C 0630 (MULTIMOVEIS)</t>
        </is>
      </c>
      <c r="D591" s="10" t="inlineStr">
        <is>
          <t xml:space="preserve">SECCIONADORA 10 </t>
        </is>
      </c>
      <c r="E591" s="10" t="n">
        <v>20020001</v>
      </c>
      <c r="F591" s="10" t="inlineStr">
        <is>
          <t>(1) LATERAL 1180X92X15 MDF - BASE DUBAI</t>
        </is>
      </c>
      <c r="G591" s="10" t="inlineStr">
        <is>
          <t>SECCIONADORA 10</t>
        </is>
      </c>
      <c r="H591" s="10" t="inlineStr">
        <is>
          <t>SECCIONADORA 10</t>
        </is>
      </c>
      <c r="I591" s="9" t="inlineStr">
        <is>
          <t>SECCIONADORA 10</t>
        </is>
      </c>
      <c r="J591" s="9" t="n">
        <v>120</v>
      </c>
      <c r="K591" s="10">
        <f>IF($E591="","",IFERROR(INDEX('01_Cad_Pecas'!$H$2:$H$5000,MATCH($E591,'01_Cad_Pecas'!$D$2:$D$5000,0)),IFERROR(INDEX('01_Cad_Pecas'!$H$2:$H$5000,MATCH(VALUE($E591),'01_Cad_Pecas'!$D$2:$D$5000,0)),"")))</f>
        <v/>
      </c>
      <c r="L591" s="10">
        <f>IF($E591="","",IFERROR(INDEX('01_Cad_Pecas'!$I$2:$I$5000,MATCH($E591,'01_Cad_Pecas'!$D$2:$D$5000,0)),IFERROR(INDEX('01_Cad_Pecas'!$I$2:$I$5000,MATCH(VALUE($E591),'01_Cad_Pecas'!$D$2:$D$5000,0)),"")))</f>
        <v/>
      </c>
      <c r="M591" s="10">
        <f>IF(OR($J591="",$L591=""),"",IF($K591="",0,$K591)+$J591*$L591)</f>
        <v/>
      </c>
      <c r="N591" s="9" t="n">
        <v>46196</v>
      </c>
      <c r="O591" s="9" t="n">
        <v>120</v>
      </c>
      <c r="P591" s="10" t="n"/>
      <c r="Q591" s="10" t="n"/>
      <c r="R591" s="10">
        <f>IF(AND($P591&lt;&gt;"",$Q591&lt;&gt;""),($Q591-$P591)*1440,IF(AND($O591&lt;&gt;"",$L591&lt;&gt;""),IF($K591="",0,$K591)+$O591*$L591,""))</f>
        <v/>
      </c>
      <c r="S591" s="10" t="n"/>
      <c r="T591" s="10">
        <f>IF(OR($J591="",$O591=""),"",$O591/$J591)</f>
        <v/>
      </c>
      <c r="U591" s="10" t="n"/>
      <c r="V591" s="10">
        <f>IF($A591="","",IF(AND($A591&lt;&gt;"",NOT(OR($U591="Concluído",$U591="Concluido")),TODAY()&gt;$A591),"SIM","NÃO"))</f>
        <v/>
      </c>
      <c r="W591" s="10">
        <f>IF(OR($A591="",$I591="",$M591=""),"",SUMIFS($M$2:M591,$I$2:I591,$I591,$A$2:A591,$A591)-$M591)</f>
        <v/>
      </c>
      <c r="X591" s="10">
        <f>IF(OR($A591="",$I591=""),"",SUMIFS($M$2:$M$4922,$I$2:$I$4922,$I591,$A$2:$A$4922,$A591))</f>
        <v/>
      </c>
      <c r="Y591" s="10">
        <f>IFERROR(VLOOKUP($I591,'02_Cad_Maquinas'!$B$2:$H$200,7,FALSE()),"")</f>
        <v/>
      </c>
      <c r="Z591" s="10">
        <f>IF(OR($X591="",$Y591=""),"",$Y591-$X591)</f>
        <v/>
      </c>
      <c r="AA591" s="11">
        <f>IF(OR($X591="",$Y591=""),"",$X591/$Y591)</f>
        <v/>
      </c>
      <c r="AB591" s="10" t="inlineStr">
        <is>
          <t>10176|SECCIONADORA 10</t>
        </is>
      </c>
      <c r="AC591" s="10">
        <f>IF($B591="","","|"&amp;SUBSTITUTE(TRIM(SUBSTITUTE(SUBSTITUTE(SUBSTITUTE(SUBSTITUTE(SUBSTITUTE(SUBSTITUTE(SUBSTITUTE(SUBSTITUTE(SUBSTITUTE(SUBSTITUTE(SUBSTITUTE(SUBSTITUTE(SUBSTITUTE(SUBSTITUTE(TRIM($B591&amp;""),CHAR(10)," "),CHAR(13)," "),"."," "),";"," "),","," "),"/"," "),"+"," "),"-"," "),"  "," "),"  "," "),"  "," "),"  "," "),"  "," "),"  "," "))," ","|")&amp;"|")</f>
        <v/>
      </c>
      <c r="AD591" s="10">
        <f>TRIM($I591&amp;"")</f>
        <v/>
      </c>
    </row>
    <row r="592" ht="36" customHeight="1">
      <c r="A592" s="9" t="n">
        <v>46197</v>
      </c>
      <c r="B592" s="10" t="n">
        <v>10163.10147</v>
      </c>
      <c r="C592" s="10" t="inlineStr">
        <is>
          <t>33751 MULTIMOVEIS ESPORTAÇÃO</t>
        </is>
      </c>
      <c r="D592" s="10" t="inlineStr">
        <is>
          <t xml:space="preserve">SECCIONADORA 10 </t>
        </is>
      </c>
      <c r="E592" s="10" t="n">
        <v>20014105</v>
      </c>
      <c r="F592" s="10" t="inlineStr">
        <is>
          <t>(1) TAMPO 1368X802X12 MDP-MESA DAKAR/MIAMI 1,36</t>
        </is>
      </c>
      <c r="G592" s="10" t="inlineStr">
        <is>
          <t>SECCIONADORA 10</t>
        </is>
      </c>
      <c r="H592" s="10" t="inlineStr">
        <is>
          <t>SECCIONADORA 10</t>
        </is>
      </c>
      <c r="I592" s="9" t="inlineStr">
        <is>
          <t>SECCIONADORA 10</t>
        </is>
      </c>
      <c r="J592" s="9" t="n">
        <v>20</v>
      </c>
      <c r="K592" s="10">
        <f>IF($E592="","",IFERROR(INDEX('01_Cad_Pecas'!$H$2:$H$5000,MATCH($E592,'01_Cad_Pecas'!$D$2:$D$5000,0)),IFERROR(INDEX('01_Cad_Pecas'!$H$2:$H$5000,MATCH(VALUE($E592),'01_Cad_Pecas'!$D$2:$D$5000,0)),"")))</f>
        <v/>
      </c>
      <c r="L592" s="10">
        <f>IF($E592="","",IFERROR(INDEX('01_Cad_Pecas'!$I$2:$I$5000,MATCH($E592,'01_Cad_Pecas'!$D$2:$D$5000,0)),IFERROR(INDEX('01_Cad_Pecas'!$I$2:$I$5000,MATCH(VALUE($E592),'01_Cad_Pecas'!$D$2:$D$5000,0)),"")))</f>
        <v/>
      </c>
      <c r="M592" s="10">
        <f>IF(OR($J592="",$L592=""),"",IF($K592="",0,$K592)+$J592*$L592)</f>
        <v/>
      </c>
      <c r="N592" s="9" t="n">
        <v>46197</v>
      </c>
      <c r="O592" s="9" t="n">
        <v>20</v>
      </c>
      <c r="P592" s="10" t="n"/>
      <c r="Q592" s="10" t="n"/>
      <c r="R592" s="10">
        <f>IF(AND($P592&lt;&gt;"",$Q592&lt;&gt;""),($Q592-$P592)*1440,IF(AND($O592&lt;&gt;"",$L592&lt;&gt;""),IF($K592="",0,$K592)+$O592*$L592,""))</f>
        <v/>
      </c>
      <c r="S592" s="10" t="n"/>
      <c r="T592" s="10">
        <f>IF(OR($J592="",$O592=""),"",$O592/$J592)</f>
        <v/>
      </c>
      <c r="U592" s="10" t="n"/>
      <c r="V592" s="10">
        <f>IF($A592="","",IF(AND($A592&lt;&gt;"",NOT(OR($U592="Concluído",$U592="Concluido")),TODAY()&gt;$A592),"SIM","NÃO"))</f>
        <v/>
      </c>
      <c r="W592" s="10">
        <f>IF(OR($A592="",$I592="",$M592=""),"",SUMIFS($M$2:M592,$I$2:I592,$I592,$A$2:A592,$A592)-$M592)</f>
        <v/>
      </c>
      <c r="X592" s="10">
        <f>IF(OR($A592="",$I592=""),"",SUMIFS($M$2:$M$4922,$I$2:$I$4922,$I592,$A$2:$A$4922,$A592))</f>
        <v/>
      </c>
      <c r="Y592" s="10">
        <f>IFERROR(VLOOKUP($I592,'02_Cad_Maquinas'!$B$2:$H$200,7,FALSE()),"")</f>
        <v/>
      </c>
      <c r="Z592" s="10">
        <f>IF(OR($X592="",$Y592=""),"",$Y592-$X592)</f>
        <v/>
      </c>
      <c r="AA592" s="11">
        <f>IF(OR($X592="",$Y592=""),"",$X592/$Y592)</f>
        <v/>
      </c>
      <c r="AB592" s="10" t="inlineStr">
        <is>
          <t>10163.10147|SECCIONADORA 10</t>
        </is>
      </c>
      <c r="AC592" s="10">
        <f>IF($B592="","","|"&amp;SUBSTITUTE(TRIM(SUBSTITUTE(SUBSTITUTE(SUBSTITUTE(SUBSTITUTE(SUBSTITUTE(SUBSTITUTE(SUBSTITUTE(SUBSTITUTE(SUBSTITUTE(SUBSTITUTE(SUBSTITUTE(SUBSTITUTE(SUBSTITUTE(SUBSTITUTE(TRIM($B592&amp;""),CHAR(10)," "),CHAR(13)," "),"."," "),";"," "),","," "),"/"," "),"+"," "),"-"," "),"  "," "),"  "," "),"  "," "),"  "," "),"  "," "),"  "," "))," ","|")&amp;"|")</f>
        <v/>
      </c>
      <c r="AD592" s="10">
        <f>TRIM($I592&amp;"")</f>
        <v/>
      </c>
    </row>
    <row r="593" ht="36" customHeight="1">
      <c r="A593" s="9" t="n">
        <v>46197</v>
      </c>
      <c r="B593" s="10" t="n">
        <v>10163.10147</v>
      </c>
      <c r="C593" s="10" t="inlineStr">
        <is>
          <t>33751 MULTIMOVEIS ESPORTAÇÃO</t>
        </is>
      </c>
      <c r="D593" s="10" t="inlineStr">
        <is>
          <t xml:space="preserve">SECCIONADORA 10 </t>
        </is>
      </c>
      <c r="E593" s="10" t="n">
        <v>20014106</v>
      </c>
      <c r="F593" s="10" t="inlineStr">
        <is>
          <t>ENGRO MAIOR 1246X60X12 MDP - MESA DAKAR 1,36</t>
        </is>
      </c>
      <c r="G593" s="10" t="inlineStr">
        <is>
          <t>SECCIONADORA 10</t>
        </is>
      </c>
      <c r="H593" s="10" t="inlineStr">
        <is>
          <t>SECCIONADORA 10</t>
        </is>
      </c>
      <c r="I593" s="9" t="inlineStr">
        <is>
          <t>SECCIONADORA 10</t>
        </is>
      </c>
      <c r="J593" s="9" t="n">
        <v>40</v>
      </c>
      <c r="K593" s="10">
        <f>IF($E593="","",IFERROR(INDEX('01_Cad_Pecas'!$H$2:$H$5000,MATCH($E593,'01_Cad_Pecas'!$D$2:$D$5000,0)),IFERROR(INDEX('01_Cad_Pecas'!$H$2:$H$5000,MATCH(VALUE($E593),'01_Cad_Pecas'!$D$2:$D$5000,0)),"")))</f>
        <v/>
      </c>
      <c r="L593" s="10">
        <f>IF($E593="","",IFERROR(INDEX('01_Cad_Pecas'!$I$2:$I$5000,MATCH($E593,'01_Cad_Pecas'!$D$2:$D$5000,0)),IFERROR(INDEX('01_Cad_Pecas'!$I$2:$I$5000,MATCH(VALUE($E593),'01_Cad_Pecas'!$D$2:$D$5000,0)),"")))</f>
        <v/>
      </c>
      <c r="M593" s="10">
        <f>IF(OR($J593="",$L593=""),"",IF($K593="",0,$K593)+$J593*$L593)</f>
        <v/>
      </c>
      <c r="N593" s="9" t="n">
        <v>46197</v>
      </c>
      <c r="O593" s="9" t="n">
        <v>40</v>
      </c>
      <c r="P593" s="10" t="n"/>
      <c r="Q593" s="10" t="n"/>
      <c r="R593" s="10">
        <f>IF(AND($P593&lt;&gt;"",$Q593&lt;&gt;""),($Q593-$P593)*1440,IF(AND($O593&lt;&gt;"",$L593&lt;&gt;""),IF($K593="",0,$K593)+$O593*$L593,""))</f>
        <v/>
      </c>
      <c r="S593" s="10" t="n"/>
      <c r="T593" s="10">
        <f>IF(OR($J593="",$O593=""),"",$O593/$J593)</f>
        <v/>
      </c>
      <c r="U593" s="10" t="n"/>
      <c r="V593" s="10">
        <f>IF($A593="","",IF(AND($A593&lt;&gt;"",NOT(OR($U593="Concluído",$U593="Concluido")),TODAY()&gt;$A593),"SIM","NÃO"))</f>
        <v/>
      </c>
      <c r="W593" s="10">
        <f>IF(OR($A593="",$I593="",$M593=""),"",SUMIFS($M$2:M593,$I$2:I593,$I593,$A$2:A593,$A593)-$M593)</f>
        <v/>
      </c>
      <c r="X593" s="10">
        <f>IF(OR($A593="",$I593=""),"",SUMIFS($M$2:$M$4922,$I$2:$I$4922,$I593,$A$2:$A$4922,$A593))</f>
        <v/>
      </c>
      <c r="Y593" s="10">
        <f>IFERROR(VLOOKUP($I593,'02_Cad_Maquinas'!$B$2:$H$200,7,FALSE()),"")</f>
        <v/>
      </c>
      <c r="Z593" s="10">
        <f>IF(OR($X593="",$Y593=""),"",$Y593-$X593)</f>
        <v/>
      </c>
      <c r="AA593" s="11">
        <f>IF(OR($X593="",$Y593=""),"",$X593/$Y593)</f>
        <v/>
      </c>
      <c r="AB593" s="10" t="inlineStr">
        <is>
          <t>10163.10147|SECCIONADORA 10</t>
        </is>
      </c>
      <c r="AC593" s="10">
        <f>IF($B593="","","|"&amp;SUBSTITUTE(TRIM(SUBSTITUTE(SUBSTITUTE(SUBSTITUTE(SUBSTITUTE(SUBSTITUTE(SUBSTITUTE(SUBSTITUTE(SUBSTITUTE(SUBSTITUTE(SUBSTITUTE(SUBSTITUTE(SUBSTITUTE(SUBSTITUTE(SUBSTITUTE(TRIM($B593&amp;""),CHAR(10)," "),CHAR(13)," "),"."," "),";"," "),","," "),"/"," "),"+"," "),"-"," "),"  "," "),"  "," "),"  "," "),"  "," "),"  "," "),"  "," "))," ","|")&amp;"|")</f>
        <v/>
      </c>
      <c r="AD593" s="10">
        <f>TRIM($I593&amp;"")</f>
        <v/>
      </c>
    </row>
    <row r="594" ht="36" customHeight="1">
      <c r="A594" s="9" t="n">
        <v>46197</v>
      </c>
      <c r="B594" s="10" t="n">
        <v>10163.10147</v>
      </c>
      <c r="C594" s="10" t="inlineStr">
        <is>
          <t>33751 MULTIMOVEIS ESPORTAÇÃO</t>
        </is>
      </c>
      <c r="D594" s="10" t="inlineStr">
        <is>
          <t xml:space="preserve">SECCIONADORA 10 </t>
        </is>
      </c>
      <c r="E594" s="10" t="n">
        <v>20014107</v>
      </c>
      <c r="F594" s="10" t="inlineStr">
        <is>
          <t>ENGRO MENOR 802X60X12 MDP - MESA DAKAR</t>
        </is>
      </c>
      <c r="G594" s="10" t="inlineStr">
        <is>
          <t>SECCIONADORA 10</t>
        </is>
      </c>
      <c r="H594" s="10" t="inlineStr">
        <is>
          <t>SECCIONADORA 10</t>
        </is>
      </c>
      <c r="I594" s="9" t="inlineStr">
        <is>
          <t>SECCIONADORA 10</t>
        </is>
      </c>
      <c r="J594" s="9" t="n">
        <v>100</v>
      </c>
      <c r="K594" s="10">
        <f>IF($E594="","",IFERROR(INDEX('01_Cad_Pecas'!$H$2:$H$5000,MATCH($E594,'01_Cad_Pecas'!$D$2:$D$5000,0)),IFERROR(INDEX('01_Cad_Pecas'!$H$2:$H$5000,MATCH(VALUE($E594),'01_Cad_Pecas'!$D$2:$D$5000,0)),"")))</f>
        <v/>
      </c>
      <c r="L594" s="10">
        <f>IF($E594="","",IFERROR(INDEX('01_Cad_Pecas'!$I$2:$I$5000,MATCH($E594,'01_Cad_Pecas'!$D$2:$D$5000,0)),IFERROR(INDEX('01_Cad_Pecas'!$I$2:$I$5000,MATCH(VALUE($E594),'01_Cad_Pecas'!$D$2:$D$5000,0)),"")))</f>
        <v/>
      </c>
      <c r="M594" s="10">
        <f>IF(OR($J594="",$L594=""),"",IF($K594="",0,$K594)+$J594*$L594)</f>
        <v/>
      </c>
      <c r="N594" s="9" t="n">
        <v>46197</v>
      </c>
      <c r="O594" s="9" t="n">
        <v>100</v>
      </c>
      <c r="P594" s="10" t="n"/>
      <c r="Q594" s="10" t="n"/>
      <c r="R594" s="10">
        <f>IF(AND($P594&lt;&gt;"",$Q594&lt;&gt;""),($Q594-$P594)*1440,IF(AND($O594&lt;&gt;"",$L594&lt;&gt;""),IF($K594="",0,$K594)+$O594*$L594,""))</f>
        <v/>
      </c>
      <c r="S594" s="10" t="n"/>
      <c r="T594" s="10">
        <f>IF(OR($J594="",$O594=""),"",$O594/$J594)</f>
        <v/>
      </c>
      <c r="U594" s="10" t="n"/>
      <c r="V594" s="10">
        <f>IF($A594="","",IF(AND($A594&lt;&gt;"",NOT(OR($U594="Concluído",$U594="Concluido")),TODAY()&gt;$A594),"SIM","NÃO"))</f>
        <v/>
      </c>
      <c r="W594" s="10">
        <f>IF(OR($A594="",$I594="",$M594=""),"",SUMIFS($M$2:M594,$I$2:I594,$I594,$A$2:A594,$A594)-$M594)</f>
        <v/>
      </c>
      <c r="X594" s="10">
        <f>IF(OR($A594="",$I594=""),"",SUMIFS($M$2:$M$4922,$I$2:$I$4922,$I594,$A$2:$A$4922,$A594))</f>
        <v/>
      </c>
      <c r="Y594" s="10">
        <f>IFERROR(VLOOKUP($I594,'02_Cad_Maquinas'!$B$2:$H$200,7,FALSE()),"")</f>
        <v/>
      </c>
      <c r="Z594" s="10">
        <f>IF(OR($X594="",$Y594=""),"",$Y594-$X594)</f>
        <v/>
      </c>
      <c r="AA594" s="11">
        <f>IF(OR($X594="",$Y594=""),"",$X594/$Y594)</f>
        <v/>
      </c>
      <c r="AB594" s="10" t="inlineStr">
        <is>
          <t>10163.10147|SECCIONADORA 10</t>
        </is>
      </c>
      <c r="AC594" s="10">
        <f>IF($B594="","","|"&amp;SUBSTITUTE(TRIM(SUBSTITUTE(SUBSTITUTE(SUBSTITUTE(SUBSTITUTE(SUBSTITUTE(SUBSTITUTE(SUBSTITUTE(SUBSTITUTE(SUBSTITUTE(SUBSTITUTE(SUBSTITUTE(SUBSTITUTE(SUBSTITUTE(SUBSTITUTE(TRIM($B594&amp;""),CHAR(10)," "),CHAR(13)," "),"."," "),";"," "),","," "),"/"," "),"+"," "),"-"," "),"  "," "),"  "," "),"  "," "),"  "," "),"  "," "),"  "," "))," ","|")&amp;"|")</f>
        <v/>
      </c>
      <c r="AD594" s="10">
        <f>TRIM($I594&amp;"")</f>
        <v/>
      </c>
    </row>
    <row r="595" ht="36" customHeight="1">
      <c r="A595" s="9" t="n">
        <v>46197</v>
      </c>
      <c r="B595" s="10" t="n">
        <v>10163.10147</v>
      </c>
      <c r="C595" s="10" t="inlineStr">
        <is>
          <t>33751 MULTIMOVEIS ESPORTAÇÃO</t>
        </is>
      </c>
      <c r="D595" s="10" t="inlineStr">
        <is>
          <t xml:space="preserve">SECCIONADORA 10 </t>
        </is>
      </c>
      <c r="E595" s="10" t="n">
        <v>20014305</v>
      </c>
      <c r="F595" s="10" t="inlineStr">
        <is>
          <t>(1) TAMPO 1202X802X12 MDP - MESA DAKAR/MIAMI 1,20</t>
        </is>
      </c>
      <c r="G595" s="10" t="inlineStr">
        <is>
          <t>SECCIONADORA 10</t>
        </is>
      </c>
      <c r="H595" s="10" t="inlineStr">
        <is>
          <t>SECCIONADORA 10</t>
        </is>
      </c>
      <c r="I595" s="9" t="inlineStr">
        <is>
          <t>SECCIONADORA 10</t>
        </is>
      </c>
      <c r="J595" s="9" t="n">
        <v>30</v>
      </c>
      <c r="K595" s="10">
        <f>IF($E595="","",IFERROR(INDEX('01_Cad_Pecas'!$H$2:$H$5000,MATCH($E595,'01_Cad_Pecas'!$D$2:$D$5000,0)),IFERROR(INDEX('01_Cad_Pecas'!$H$2:$H$5000,MATCH(VALUE($E595),'01_Cad_Pecas'!$D$2:$D$5000,0)),"")))</f>
        <v/>
      </c>
      <c r="L595" s="10">
        <f>IF($E595="","",IFERROR(INDEX('01_Cad_Pecas'!$I$2:$I$5000,MATCH($E595,'01_Cad_Pecas'!$D$2:$D$5000,0)),IFERROR(INDEX('01_Cad_Pecas'!$I$2:$I$5000,MATCH(VALUE($E595),'01_Cad_Pecas'!$D$2:$D$5000,0)),"")))</f>
        <v/>
      </c>
      <c r="M595" s="10">
        <f>IF(OR($J595="",$L595=""),"",IF($K595="",0,$K595)+$J595*$L595)</f>
        <v/>
      </c>
      <c r="N595" s="9" t="n">
        <v>46197</v>
      </c>
      <c r="O595" s="9" t="n">
        <v>30</v>
      </c>
      <c r="P595" s="10" t="n"/>
      <c r="Q595" s="10" t="n"/>
      <c r="R595" s="10">
        <f>IF(AND($P595&lt;&gt;"",$Q595&lt;&gt;""),($Q595-$P595)*1440,IF(AND($O595&lt;&gt;"",$L595&lt;&gt;""),IF($K595="",0,$K595)+$O595*$L595,""))</f>
        <v/>
      </c>
      <c r="S595" s="10" t="n"/>
      <c r="T595" s="10">
        <f>IF(OR($J595="",$O595=""),"",$O595/$J595)</f>
        <v/>
      </c>
      <c r="U595" s="10" t="n"/>
      <c r="V595" s="10">
        <f>IF($A595="","",IF(AND($A595&lt;&gt;"",NOT(OR($U595="Concluído",$U595="Concluido")),TODAY()&gt;$A595),"SIM","NÃO"))</f>
        <v/>
      </c>
      <c r="W595" s="10">
        <f>IF(OR($A595="",$I595="",$M595=""),"",SUMIFS($M$2:M595,$I$2:I595,$I595,$A$2:A595,$A595)-$M595)</f>
        <v/>
      </c>
      <c r="X595" s="10">
        <f>IF(OR($A595="",$I595=""),"",SUMIFS($M$2:$M$4922,$I$2:$I$4922,$I595,$A$2:$A$4922,$A595))</f>
        <v/>
      </c>
      <c r="Y595" s="10">
        <f>IFERROR(VLOOKUP($I595,'02_Cad_Maquinas'!$B$2:$H$200,7,FALSE()),"")</f>
        <v/>
      </c>
      <c r="Z595" s="10">
        <f>IF(OR($X595="",$Y595=""),"",$Y595-$X595)</f>
        <v/>
      </c>
      <c r="AA595" s="11">
        <f>IF(OR($X595="",$Y595=""),"",$X595/$Y595)</f>
        <v/>
      </c>
      <c r="AB595" s="10" t="inlineStr">
        <is>
          <t>10163.10147|SECCIONADORA 10</t>
        </is>
      </c>
      <c r="AC595" s="10">
        <f>IF($B595="","","|"&amp;SUBSTITUTE(TRIM(SUBSTITUTE(SUBSTITUTE(SUBSTITUTE(SUBSTITUTE(SUBSTITUTE(SUBSTITUTE(SUBSTITUTE(SUBSTITUTE(SUBSTITUTE(SUBSTITUTE(SUBSTITUTE(SUBSTITUTE(SUBSTITUTE(SUBSTITUTE(TRIM($B595&amp;""),CHAR(10)," "),CHAR(13)," "),"."," "),";"," "),","," "),"/"," "),"+"," "),"-"," "),"  "," "),"  "," "),"  "," "),"  "," "),"  "," "),"  "," "))," ","|")&amp;"|")</f>
        <v/>
      </c>
      <c r="AD595" s="10">
        <f>TRIM($I595&amp;"")</f>
        <v/>
      </c>
    </row>
    <row r="596" ht="36" customHeight="1">
      <c r="A596" s="9" t="n">
        <v>46197</v>
      </c>
      <c r="B596" s="10" t="n">
        <v>10163.10147</v>
      </c>
      <c r="C596" s="10" t="inlineStr">
        <is>
          <t>33751 MULTIMOVEIS ESPORTAÇÃO</t>
        </is>
      </c>
      <c r="D596" s="10" t="inlineStr">
        <is>
          <t xml:space="preserve">SECCIONADORA 10 </t>
        </is>
      </c>
      <c r="E596" s="10" t="n">
        <v>20014306</v>
      </c>
      <c r="F596" s="10" t="inlineStr">
        <is>
          <t>ENGRO MAIOR 1080X60X12 MDP - MESA DAKAR 1,20</t>
        </is>
      </c>
      <c r="G596" s="10" t="inlineStr">
        <is>
          <t>SECCIONADORA 10</t>
        </is>
      </c>
      <c r="H596" s="10" t="inlineStr">
        <is>
          <t>SECCIONADORA 10</t>
        </is>
      </c>
      <c r="I596" s="9" t="inlineStr">
        <is>
          <t>SECCIONADORA 10</t>
        </is>
      </c>
      <c r="J596" s="9" t="n">
        <v>60</v>
      </c>
      <c r="K596" s="10">
        <f>IF($E596="","",IFERROR(INDEX('01_Cad_Pecas'!$H$2:$H$5000,MATCH($E596,'01_Cad_Pecas'!$D$2:$D$5000,0)),IFERROR(INDEX('01_Cad_Pecas'!$H$2:$H$5000,MATCH(VALUE($E596),'01_Cad_Pecas'!$D$2:$D$5000,0)),"")))</f>
        <v/>
      </c>
      <c r="L596" s="10">
        <f>IF($E596="","",IFERROR(INDEX('01_Cad_Pecas'!$I$2:$I$5000,MATCH($E596,'01_Cad_Pecas'!$D$2:$D$5000,0)),IFERROR(INDEX('01_Cad_Pecas'!$I$2:$I$5000,MATCH(VALUE($E596),'01_Cad_Pecas'!$D$2:$D$5000,0)),"")))</f>
        <v/>
      </c>
      <c r="M596" s="10">
        <f>IF(OR($J596="",$L596=""),"",IF($K596="",0,$K596)+$J596*$L596)</f>
        <v/>
      </c>
      <c r="N596" s="9" t="n">
        <v>46197</v>
      </c>
      <c r="O596" s="9" t="n">
        <v>60</v>
      </c>
      <c r="P596" s="10" t="n"/>
      <c r="Q596" s="10" t="n"/>
      <c r="R596" s="10">
        <f>IF(AND($P596&lt;&gt;"",$Q596&lt;&gt;""),($Q596-$P596)*1440,IF(AND($O596&lt;&gt;"",$L596&lt;&gt;""),IF($K596="",0,$K596)+$O596*$L596,""))</f>
        <v/>
      </c>
      <c r="S596" s="10" t="n"/>
      <c r="T596" s="10">
        <f>IF(OR($J596="",$O596=""),"",$O596/$J596)</f>
        <v/>
      </c>
      <c r="U596" s="10" t="n"/>
      <c r="V596" s="10">
        <f>IF($A596="","",IF(AND($A596&lt;&gt;"",NOT(OR($U596="Concluído",$U596="Concluido")),TODAY()&gt;$A596),"SIM","NÃO"))</f>
        <v/>
      </c>
      <c r="W596" s="10">
        <f>IF(OR($A596="",$I596="",$M596=""),"",SUMIFS($M$2:M596,$I$2:I596,$I596,$A$2:A596,$A596)-$M596)</f>
        <v/>
      </c>
      <c r="X596" s="10">
        <f>IF(OR($A596="",$I596=""),"",SUMIFS($M$2:$M$4922,$I$2:$I$4922,$I596,$A$2:$A$4922,$A596))</f>
        <v/>
      </c>
      <c r="Y596" s="10">
        <f>IFERROR(VLOOKUP($I596,'02_Cad_Maquinas'!$B$2:$H$200,7,FALSE()),"")</f>
        <v/>
      </c>
      <c r="Z596" s="10">
        <f>IF(OR($X596="",$Y596=""),"",$Y596-$X596)</f>
        <v/>
      </c>
      <c r="AA596" s="11">
        <f>IF(OR($X596="",$Y596=""),"",$X596/$Y596)</f>
        <v/>
      </c>
      <c r="AB596" s="10" t="inlineStr">
        <is>
          <t>10163.10147|SECCIONADORA 10</t>
        </is>
      </c>
      <c r="AC596" s="10">
        <f>IF($B596="","","|"&amp;SUBSTITUTE(TRIM(SUBSTITUTE(SUBSTITUTE(SUBSTITUTE(SUBSTITUTE(SUBSTITUTE(SUBSTITUTE(SUBSTITUTE(SUBSTITUTE(SUBSTITUTE(SUBSTITUTE(SUBSTITUTE(SUBSTITUTE(SUBSTITUTE(SUBSTITUTE(TRIM($B596&amp;""),CHAR(10)," "),CHAR(13)," "),"."," "),";"," "),","," "),"/"," "),"+"," "),"-"," "),"  "," "),"  "," "),"  "," "),"  "," "),"  "," "),"  "," "))," ","|")&amp;"|")</f>
        <v/>
      </c>
      <c r="AD596" s="10">
        <f>TRIM($I596&amp;"")</f>
        <v/>
      </c>
    </row>
    <row r="597" ht="36" customHeight="1">
      <c r="A597" s="9" t="n">
        <v>46197</v>
      </c>
      <c r="B597" s="10" t="n">
        <v>10163.10147</v>
      </c>
      <c r="C597" s="10" t="inlineStr">
        <is>
          <t>33751 MULTIMOVEIS ESPORTAÇÃO</t>
        </is>
      </c>
      <c r="D597" s="10" t="inlineStr">
        <is>
          <t xml:space="preserve">SECCIONADORA 10 </t>
        </is>
      </c>
      <c r="E597" s="10" t="n">
        <v>20052004</v>
      </c>
      <c r="F597" s="10" t="inlineStr">
        <is>
          <t>(3) APOIO TAMPO 540X386X12 MDP - MESA ATHENAS</t>
        </is>
      </c>
      <c r="G597" s="10" t="inlineStr">
        <is>
          <t>SECCIONADORA 10</t>
        </is>
      </c>
      <c r="H597" s="10" t="inlineStr">
        <is>
          <t>SECCIONADORA 10</t>
        </is>
      </c>
      <c r="I597" s="9" t="inlineStr">
        <is>
          <t>SECCIONADORA 10</t>
        </is>
      </c>
      <c r="J597" s="9" t="n">
        <v>70</v>
      </c>
      <c r="K597" s="10">
        <f>IF($E597="","",IFERROR(INDEX('01_Cad_Pecas'!$H$2:$H$5000,MATCH($E597,'01_Cad_Pecas'!$D$2:$D$5000,0)),IFERROR(INDEX('01_Cad_Pecas'!$H$2:$H$5000,MATCH(VALUE($E597),'01_Cad_Pecas'!$D$2:$D$5000,0)),"")))</f>
        <v/>
      </c>
      <c r="L597" s="10">
        <f>IF($E597="","",IFERROR(INDEX('01_Cad_Pecas'!$I$2:$I$5000,MATCH($E597,'01_Cad_Pecas'!$D$2:$D$5000,0)),IFERROR(INDEX('01_Cad_Pecas'!$I$2:$I$5000,MATCH(VALUE($E597),'01_Cad_Pecas'!$D$2:$D$5000,0)),"")))</f>
        <v/>
      </c>
      <c r="M597" s="10">
        <f>IF(OR($J597="",$L597=""),"",IF($K597="",0,$K597)+$J597*$L597)</f>
        <v/>
      </c>
      <c r="N597" s="9" t="n">
        <v>46197</v>
      </c>
      <c r="O597" s="9" t="n">
        <v>70</v>
      </c>
      <c r="P597" s="10" t="n"/>
      <c r="Q597" s="10" t="n"/>
      <c r="R597" s="10">
        <f>IF(AND($P597&lt;&gt;"",$Q597&lt;&gt;""),($Q597-$P597)*1440,IF(AND($O597&lt;&gt;"",$L597&lt;&gt;""),IF($K597="",0,$K597)+$O597*$L597,""))</f>
        <v/>
      </c>
      <c r="S597" s="10" t="n"/>
      <c r="T597" s="10">
        <f>IF(OR($J597="",$O597=""),"",$O597/$J597)</f>
        <v/>
      </c>
      <c r="U597" s="10" t="n"/>
      <c r="V597" s="10">
        <f>IF($A597="","",IF(AND($A597&lt;&gt;"",NOT(OR($U597="Concluído",$U597="Concluido")),TODAY()&gt;$A597),"SIM","NÃO"))</f>
        <v/>
      </c>
      <c r="W597" s="10">
        <f>IF(OR($A597="",$I597="",$M597=""),"",SUMIFS($M$2:M597,$I$2:I597,$I597,$A$2:A597,$A597)-$M597)</f>
        <v/>
      </c>
      <c r="X597" s="10">
        <f>IF(OR($A597="",$I597=""),"",SUMIFS($M$2:$M$4922,$I$2:$I$4922,$I597,$A$2:$A$4922,$A597))</f>
        <v/>
      </c>
      <c r="Y597" s="10">
        <f>IFERROR(VLOOKUP($I597,'02_Cad_Maquinas'!$B$2:$H$200,7,FALSE()),"")</f>
        <v/>
      </c>
      <c r="Z597" s="10">
        <f>IF(OR($X597="",$Y597=""),"",$Y597-$X597)</f>
        <v/>
      </c>
      <c r="AA597" s="11">
        <f>IF(OR($X597="",$Y597=""),"",$X597/$Y597)</f>
        <v/>
      </c>
      <c r="AB597" s="10" t="inlineStr">
        <is>
          <t>10163.10147|SECCIONADORA 10</t>
        </is>
      </c>
      <c r="AC597" s="10">
        <f>IF($B597="","","|"&amp;SUBSTITUTE(TRIM(SUBSTITUTE(SUBSTITUTE(SUBSTITUTE(SUBSTITUTE(SUBSTITUTE(SUBSTITUTE(SUBSTITUTE(SUBSTITUTE(SUBSTITUTE(SUBSTITUTE(SUBSTITUTE(SUBSTITUTE(SUBSTITUTE(SUBSTITUTE(TRIM($B597&amp;""),CHAR(10)," "),CHAR(13)," "),"."," "),";"," "),","," "),"/"," "),"+"," "),"-"," "),"  "," "),"  "," "),"  "," "),"  "," "),"  "," "),"  "," "))," ","|")&amp;"|")</f>
        <v/>
      </c>
      <c r="AD597" s="10">
        <f>TRIM($I597&amp;"")</f>
        <v/>
      </c>
    </row>
    <row r="598" ht="36" customHeight="1">
      <c r="A598" s="9" t="n">
        <v>46197</v>
      </c>
      <c r="B598" s="10" t="n">
        <v>10163.10147</v>
      </c>
      <c r="C598" s="10" t="inlineStr">
        <is>
          <t>33751 MULTIMOVEIS ESPORTAÇÃO</t>
        </is>
      </c>
      <c r="D598" s="10" t="inlineStr">
        <is>
          <t xml:space="preserve">SECCIONADORA 10 </t>
        </is>
      </c>
      <c r="E598" s="10" t="n">
        <v>20052204</v>
      </c>
      <c r="F598" s="10" t="inlineStr">
        <is>
          <t>(3) APOIO TAMPO 740X440X12 MDP - MESA ATHENAS 1,20</t>
        </is>
      </c>
      <c r="G598" s="10" t="inlineStr">
        <is>
          <t>SECCIONADORA 10</t>
        </is>
      </c>
      <c r="H598" s="10" t="inlineStr">
        <is>
          <t>SECCIONADORA 10</t>
        </is>
      </c>
      <c r="I598" s="9" t="inlineStr">
        <is>
          <t>SECCIONADORA 10</t>
        </is>
      </c>
      <c r="J598" s="9" t="n">
        <v>130</v>
      </c>
      <c r="K598" s="10">
        <f>IF($E598="","",IFERROR(INDEX('01_Cad_Pecas'!$H$2:$H$5000,MATCH($E598,'01_Cad_Pecas'!$D$2:$D$5000,0)),IFERROR(INDEX('01_Cad_Pecas'!$H$2:$H$5000,MATCH(VALUE($E598),'01_Cad_Pecas'!$D$2:$D$5000,0)),"")))</f>
        <v/>
      </c>
      <c r="L598" s="10">
        <f>IF($E598="","",IFERROR(INDEX('01_Cad_Pecas'!$I$2:$I$5000,MATCH($E598,'01_Cad_Pecas'!$D$2:$D$5000,0)),IFERROR(INDEX('01_Cad_Pecas'!$I$2:$I$5000,MATCH(VALUE($E598),'01_Cad_Pecas'!$D$2:$D$5000,0)),"")))</f>
        <v/>
      </c>
      <c r="M598" s="10">
        <f>IF(OR($J598="",$L598=""),"",IF($K598="",0,$K598)+$J598*$L598)</f>
        <v/>
      </c>
      <c r="N598" s="9" t="n">
        <v>46197</v>
      </c>
      <c r="O598" s="9" t="n">
        <v>130</v>
      </c>
      <c r="P598" s="10" t="n"/>
      <c r="Q598" s="10" t="n"/>
      <c r="R598" s="10">
        <f>IF(AND($P598&lt;&gt;"",$Q598&lt;&gt;""),($Q598-$P598)*1440,IF(AND($O598&lt;&gt;"",$L598&lt;&gt;""),IF($K598="",0,$K598)+$O598*$L598,""))</f>
        <v/>
      </c>
      <c r="S598" s="10" t="n"/>
      <c r="T598" s="10">
        <f>IF(OR($J598="",$O598=""),"",$O598/$J598)</f>
        <v/>
      </c>
      <c r="U598" s="10" t="n"/>
      <c r="V598" s="10">
        <f>IF($A598="","",IF(AND($A598&lt;&gt;"",NOT(OR($U598="Concluído",$U598="Concluido")),TODAY()&gt;$A598),"SIM","NÃO"))</f>
        <v/>
      </c>
      <c r="W598" s="10">
        <f>IF(OR($A598="",$I598="",$M598=""),"",SUMIFS($M$2:M598,$I$2:I598,$I598,$A$2:A598,$A598)-$M598)</f>
        <v/>
      </c>
      <c r="X598" s="10">
        <f>IF(OR($A598="",$I598=""),"",SUMIFS($M$2:$M$4922,$I$2:$I$4922,$I598,$A$2:$A$4922,$A598))</f>
        <v/>
      </c>
      <c r="Y598" s="10">
        <f>IFERROR(VLOOKUP($I598,'02_Cad_Maquinas'!$B$2:$H$200,7,FALSE()),"")</f>
        <v/>
      </c>
      <c r="Z598" s="10">
        <f>IF(OR($X598="",$Y598=""),"",$Y598-$X598)</f>
        <v/>
      </c>
      <c r="AA598" s="11">
        <f>IF(OR($X598="",$Y598=""),"",$X598/$Y598)</f>
        <v/>
      </c>
      <c r="AB598" s="10" t="inlineStr">
        <is>
          <t>10163.10147|SECCIONADORA 10</t>
        </is>
      </c>
      <c r="AC598" s="10">
        <f>IF($B598="","","|"&amp;SUBSTITUTE(TRIM(SUBSTITUTE(SUBSTITUTE(SUBSTITUTE(SUBSTITUTE(SUBSTITUTE(SUBSTITUTE(SUBSTITUTE(SUBSTITUTE(SUBSTITUTE(SUBSTITUTE(SUBSTITUTE(SUBSTITUTE(SUBSTITUTE(SUBSTITUTE(TRIM($B598&amp;""),CHAR(10)," "),CHAR(13)," "),"."," "),";"," "),","," "),"/"," "),"+"," "),"-"," "),"  "," "),"  "," "),"  "," "),"  "," "),"  "," "),"  "," "))," ","|")&amp;"|")</f>
        <v/>
      </c>
      <c r="AD598" s="10">
        <f>TRIM($I598&amp;"")</f>
        <v/>
      </c>
    </row>
    <row r="599" ht="36" customHeight="1">
      <c r="A599" s="9" t="n">
        <v>46197</v>
      </c>
      <c r="B599" s="10" t="n">
        <v>10163.10147</v>
      </c>
      <c r="C599" s="10" t="inlineStr">
        <is>
          <t>33751 MULTIMOVEIS ESPORTAÇÃO</t>
        </is>
      </c>
      <c r="D599" s="10" t="inlineStr">
        <is>
          <t xml:space="preserve">SECCIONADORA 10 </t>
        </is>
      </c>
      <c r="E599" s="10" t="n">
        <v>20065101</v>
      </c>
      <c r="F599" s="10" t="inlineStr">
        <is>
          <t>CONTRA TAMPO 780X440X12 MDP - MESA CELTA</t>
        </is>
      </c>
      <c r="G599" s="10" t="inlineStr">
        <is>
          <t>SECCIONADORA 10</t>
        </is>
      </c>
      <c r="H599" s="10" t="inlineStr">
        <is>
          <t>SECCIONADORA 10</t>
        </is>
      </c>
      <c r="I599" s="9" t="inlineStr">
        <is>
          <t>SECCIONADORA 10</t>
        </is>
      </c>
      <c r="J599" s="9" t="n">
        <v>5</v>
      </c>
      <c r="K599" s="10">
        <f>IF($E599="","",IFERROR(INDEX('01_Cad_Pecas'!$H$2:$H$5000,MATCH($E599,'01_Cad_Pecas'!$D$2:$D$5000,0)),IFERROR(INDEX('01_Cad_Pecas'!$H$2:$H$5000,MATCH(VALUE($E599),'01_Cad_Pecas'!$D$2:$D$5000,0)),"")))</f>
        <v/>
      </c>
      <c r="L599" s="10">
        <f>IF($E599="","",IFERROR(INDEX('01_Cad_Pecas'!$I$2:$I$5000,MATCH($E599,'01_Cad_Pecas'!$D$2:$D$5000,0)),IFERROR(INDEX('01_Cad_Pecas'!$I$2:$I$5000,MATCH(VALUE($E599),'01_Cad_Pecas'!$D$2:$D$5000,0)),"")))</f>
        <v/>
      </c>
      <c r="M599" s="10">
        <f>IF(OR($J599="",$L599=""),"",IF($K599="",0,$K599)+$J599*$L599)</f>
        <v/>
      </c>
      <c r="N599" s="9" t="n">
        <v>46197</v>
      </c>
      <c r="O599" s="9" t="n">
        <v>5</v>
      </c>
      <c r="P599" s="10" t="n"/>
      <c r="Q599" s="10" t="n"/>
      <c r="R599" s="10">
        <f>IF(AND($P599&lt;&gt;"",$Q599&lt;&gt;""),($Q599-$P599)*1440,IF(AND($O599&lt;&gt;"",$L599&lt;&gt;""),IF($K599="",0,$K599)+$O599*$L599,""))</f>
        <v/>
      </c>
      <c r="S599" s="10" t="n"/>
      <c r="T599" s="10">
        <f>IF(OR($J599="",$O599=""),"",$O599/$J599)</f>
        <v/>
      </c>
      <c r="U599" s="10" t="n"/>
      <c r="V599" s="10">
        <f>IF($A599="","",IF(AND($A599&lt;&gt;"",NOT(OR($U599="Concluído",$U599="Concluido")),TODAY()&gt;$A599),"SIM","NÃO"))</f>
        <v/>
      </c>
      <c r="W599" s="10">
        <f>IF(OR($A599="",$I599="",$M599=""),"",SUMIFS($M$2:M599,$I$2:I599,$I599,$A$2:A599,$A599)-$M599)</f>
        <v/>
      </c>
      <c r="X599" s="10">
        <f>IF(OR($A599="",$I599=""),"",SUMIFS($M$2:$M$4922,$I$2:$I$4922,$I599,$A$2:$A$4922,$A599))</f>
        <v/>
      </c>
      <c r="Y599" s="10">
        <f>IFERROR(VLOOKUP($I599,'02_Cad_Maquinas'!$B$2:$H$200,7,FALSE()),"")</f>
        <v/>
      </c>
      <c r="Z599" s="10">
        <f>IF(OR($X599="",$Y599=""),"",$Y599-$X599)</f>
        <v/>
      </c>
      <c r="AA599" s="11">
        <f>IF(OR($X599="",$Y599=""),"",$X599/$Y599)</f>
        <v/>
      </c>
      <c r="AB599" s="10" t="inlineStr">
        <is>
          <t>10163.10147|SECCIONADORA 10</t>
        </is>
      </c>
      <c r="AC599" s="10">
        <f>IF($B599="","","|"&amp;SUBSTITUTE(TRIM(SUBSTITUTE(SUBSTITUTE(SUBSTITUTE(SUBSTITUTE(SUBSTITUTE(SUBSTITUTE(SUBSTITUTE(SUBSTITUTE(SUBSTITUTE(SUBSTITUTE(SUBSTITUTE(SUBSTITUTE(SUBSTITUTE(SUBSTITUTE(TRIM($B599&amp;""),CHAR(10)," "),CHAR(13)," "),"."," "),";"," "),","," "),"/"," "),"+"," "),"-"," "),"  "," "),"  "," "),"  "," "),"  "," "),"  "," "),"  "," "))," ","|")&amp;"|")</f>
        <v/>
      </c>
      <c r="AD599" s="10">
        <f>TRIM($I599&amp;"")</f>
        <v/>
      </c>
    </row>
    <row r="600" ht="36" customHeight="1">
      <c r="A600" s="9" t="n">
        <v>46197</v>
      </c>
      <c r="B600" s="10" t="n">
        <v>10163.10147</v>
      </c>
      <c r="C600" s="10" t="inlineStr">
        <is>
          <t>33751 MULTIMOVEIS ESPORTAÇÃO</t>
        </is>
      </c>
      <c r="D600" s="10" t="inlineStr">
        <is>
          <t xml:space="preserve">SECCIONADORA 10 </t>
        </is>
      </c>
      <c r="E600" s="10" t="n">
        <v>20012405</v>
      </c>
      <c r="F600" s="10" t="inlineStr">
        <is>
          <t>(2) TRAVESSA MAIOR 1030X100X15 MDP-MESA MIAMI 1,20</t>
        </is>
      </c>
      <c r="G600" s="10" t="inlineStr">
        <is>
          <t>SECCIONADORA 10</t>
        </is>
      </c>
      <c r="H600" s="10" t="inlineStr">
        <is>
          <t>SECCIONADORA 10</t>
        </is>
      </c>
      <c r="I600" s="9" t="inlineStr">
        <is>
          <t>SECCIONADORA 10</t>
        </is>
      </c>
      <c r="J600" s="9" t="n">
        <v>60</v>
      </c>
      <c r="K600" s="10">
        <f>IF($E600="","",IFERROR(INDEX('01_Cad_Pecas'!$H$2:$H$5000,MATCH($E600,'01_Cad_Pecas'!$D$2:$D$5000,0)),IFERROR(INDEX('01_Cad_Pecas'!$H$2:$H$5000,MATCH(VALUE($E600),'01_Cad_Pecas'!$D$2:$D$5000,0)),"")))</f>
        <v/>
      </c>
      <c r="L600" s="10">
        <f>IF($E600="","",IFERROR(INDEX('01_Cad_Pecas'!$I$2:$I$5000,MATCH($E600,'01_Cad_Pecas'!$D$2:$D$5000,0)),IFERROR(INDEX('01_Cad_Pecas'!$I$2:$I$5000,MATCH(VALUE($E600),'01_Cad_Pecas'!$D$2:$D$5000,0)),"")))</f>
        <v/>
      </c>
      <c r="M600" s="10">
        <f>IF(OR($J600="",$L600=""),"",IF($K600="",0,$K600)+$J600*$L600)</f>
        <v/>
      </c>
      <c r="N600" s="9" t="n">
        <v>46197</v>
      </c>
      <c r="O600" s="9" t="n">
        <v>60</v>
      </c>
      <c r="P600" s="10" t="n"/>
      <c r="Q600" s="10" t="n"/>
      <c r="R600" s="10">
        <f>IF(AND($P600&lt;&gt;"",$Q600&lt;&gt;""),($Q600-$P600)*1440,IF(AND($O600&lt;&gt;"",$L600&lt;&gt;""),IF($K600="",0,$K600)+$O600*$L600,""))</f>
        <v/>
      </c>
      <c r="S600" s="10" t="n"/>
      <c r="T600" s="10">
        <f>IF(OR($J600="",$O600=""),"",$O600/$J600)</f>
        <v/>
      </c>
      <c r="U600" s="10" t="n"/>
      <c r="V600" s="10">
        <f>IF($A600="","",IF(AND($A600&lt;&gt;"",NOT(OR($U600="Concluído",$U600="Concluido")),TODAY()&gt;$A600),"SIM","NÃO"))</f>
        <v/>
      </c>
      <c r="W600" s="10">
        <f>IF(OR($A600="",$I600="",$M600=""),"",SUMIFS($M$2:M600,$I$2:I600,$I600,$A$2:A600,$A600)-$M600)</f>
        <v/>
      </c>
      <c r="X600" s="10">
        <f>IF(OR($A600="",$I600=""),"",SUMIFS($M$2:$M$4922,$I$2:$I$4922,$I600,$A$2:$A$4922,$A600))</f>
        <v/>
      </c>
      <c r="Y600" s="10">
        <f>IFERROR(VLOOKUP($I600,'02_Cad_Maquinas'!$B$2:$H$200,7,FALSE()),"")</f>
        <v/>
      </c>
      <c r="Z600" s="10">
        <f>IF(OR($X600="",$Y600=""),"",$Y600-$X600)</f>
        <v/>
      </c>
      <c r="AA600" s="11">
        <f>IF(OR($X600="",$Y600=""),"",$X600/$Y600)</f>
        <v/>
      </c>
      <c r="AB600" s="10" t="inlineStr">
        <is>
          <t>10163.10147|SECCIONADORA 10</t>
        </is>
      </c>
      <c r="AC600" s="10">
        <f>IF($B600="","","|"&amp;SUBSTITUTE(TRIM(SUBSTITUTE(SUBSTITUTE(SUBSTITUTE(SUBSTITUTE(SUBSTITUTE(SUBSTITUTE(SUBSTITUTE(SUBSTITUTE(SUBSTITUTE(SUBSTITUTE(SUBSTITUTE(SUBSTITUTE(SUBSTITUTE(SUBSTITUTE(TRIM($B600&amp;""),CHAR(10)," "),CHAR(13)," "),"."," "),";"," "),","," "),"/"," "),"+"," "),"-"," "),"  "," "),"  "," "),"  "," "),"  "," "),"  "," "),"  "," "))," ","|")&amp;"|")</f>
        <v/>
      </c>
      <c r="AD600" s="10">
        <f>TRIM($I600&amp;"")</f>
        <v/>
      </c>
    </row>
    <row r="601" ht="36" customHeight="1">
      <c r="A601" s="9" t="n">
        <v>46197</v>
      </c>
      <c r="B601" s="10" t="n">
        <v>10163.10147</v>
      </c>
      <c r="C601" s="10" t="inlineStr">
        <is>
          <t>33751 MULTIMOVEIS ESPORTAÇÃO</t>
        </is>
      </c>
      <c r="D601" s="10" t="inlineStr">
        <is>
          <t xml:space="preserve">SECCIONADORA 10 </t>
        </is>
      </c>
      <c r="E601" s="10" t="n">
        <v>20013106</v>
      </c>
      <c r="F601" s="10" t="inlineStr">
        <is>
          <t>(2)TRAV.MAIOR 1210X100X15 MDP-MESA MIAMI 1,37X0,80</t>
        </is>
      </c>
      <c r="G601" s="10" t="inlineStr">
        <is>
          <t>SECCIONADORA 10</t>
        </is>
      </c>
      <c r="H601" s="10" t="inlineStr">
        <is>
          <t>SECCIONADORA 10</t>
        </is>
      </c>
      <c r="I601" s="9" t="inlineStr">
        <is>
          <t>SECCIONADORA 10</t>
        </is>
      </c>
      <c r="J601" s="9" t="n">
        <v>40</v>
      </c>
      <c r="K601" s="10">
        <f>IF($E601="","",IFERROR(INDEX('01_Cad_Pecas'!$H$2:$H$5000,MATCH($E601,'01_Cad_Pecas'!$D$2:$D$5000,0)),IFERROR(INDEX('01_Cad_Pecas'!$H$2:$H$5000,MATCH(VALUE($E601),'01_Cad_Pecas'!$D$2:$D$5000,0)),"")))</f>
        <v/>
      </c>
      <c r="L601" s="10">
        <f>IF($E601="","",IFERROR(INDEX('01_Cad_Pecas'!$I$2:$I$5000,MATCH($E601,'01_Cad_Pecas'!$D$2:$D$5000,0)),IFERROR(INDEX('01_Cad_Pecas'!$I$2:$I$5000,MATCH(VALUE($E601),'01_Cad_Pecas'!$D$2:$D$5000,0)),"")))</f>
        <v/>
      </c>
      <c r="M601" s="10">
        <f>IF(OR($J601="",$L601=""),"",IF($K601="",0,$K601)+$J601*$L601)</f>
        <v/>
      </c>
      <c r="N601" s="9" t="n">
        <v>46197</v>
      </c>
      <c r="O601" s="9" t="n">
        <v>40</v>
      </c>
      <c r="P601" s="10" t="n"/>
      <c r="Q601" s="10" t="n"/>
      <c r="R601" s="10">
        <f>IF(AND($P601&lt;&gt;"",$Q601&lt;&gt;""),($Q601-$P601)*1440,IF(AND($O601&lt;&gt;"",$L601&lt;&gt;""),IF($K601="",0,$K601)+$O601*$L601,""))</f>
        <v/>
      </c>
      <c r="S601" s="10" t="n"/>
      <c r="T601" s="10">
        <f>IF(OR($J601="",$O601=""),"",$O601/$J601)</f>
        <v/>
      </c>
      <c r="U601" s="10" t="n"/>
      <c r="V601" s="10">
        <f>IF($A601="","",IF(AND($A601&lt;&gt;"",NOT(OR($U601="Concluído",$U601="Concluido")),TODAY()&gt;$A601),"SIM","NÃO"))</f>
        <v/>
      </c>
      <c r="W601" s="10">
        <f>IF(OR($A601="",$I601="",$M601=""),"",SUMIFS($M$2:M601,$I$2:I601,$I601,$A$2:A601,$A601)-$M601)</f>
        <v/>
      </c>
      <c r="X601" s="10">
        <f>IF(OR($A601="",$I601=""),"",SUMIFS($M$2:$M$4922,$I$2:$I$4922,$I601,$A$2:$A$4922,$A601))</f>
        <v/>
      </c>
      <c r="Y601" s="10">
        <f>IFERROR(VLOOKUP($I601,'02_Cad_Maquinas'!$B$2:$H$200,7,FALSE()),"")</f>
        <v/>
      </c>
      <c r="Z601" s="10">
        <f>IF(OR($X601="",$Y601=""),"",$Y601-$X601)</f>
        <v/>
      </c>
      <c r="AA601" s="11">
        <f>IF(OR($X601="",$Y601=""),"",$X601/$Y601)</f>
        <v/>
      </c>
      <c r="AB601" s="10" t="inlineStr">
        <is>
          <t>10163.10147|SECCIONADORA 10</t>
        </is>
      </c>
      <c r="AC601" s="10">
        <f>IF($B601="","","|"&amp;SUBSTITUTE(TRIM(SUBSTITUTE(SUBSTITUTE(SUBSTITUTE(SUBSTITUTE(SUBSTITUTE(SUBSTITUTE(SUBSTITUTE(SUBSTITUTE(SUBSTITUTE(SUBSTITUTE(SUBSTITUTE(SUBSTITUTE(SUBSTITUTE(SUBSTITUTE(TRIM($B601&amp;""),CHAR(10)," "),CHAR(13)," "),"."," "),";"," "),","," "),"/"," "),"+"," "),"-"," "),"  "," "),"  "," "),"  "," "),"  "," "),"  "," "),"  "," "))," ","|")&amp;"|")</f>
        <v/>
      </c>
      <c r="AD601" s="10">
        <f>TRIM($I601&amp;"")</f>
        <v/>
      </c>
    </row>
    <row r="602" ht="36" customHeight="1">
      <c r="A602" s="9" t="n">
        <v>46197</v>
      </c>
      <c r="B602" s="10" t="n">
        <v>10163.10147</v>
      </c>
      <c r="C602" s="10" t="inlineStr">
        <is>
          <t>33751 MULTIMOVEIS ESPORTAÇÃO</t>
        </is>
      </c>
      <c r="D602" s="10" t="inlineStr">
        <is>
          <t xml:space="preserve">SECCIONADORA 10 </t>
        </is>
      </c>
      <c r="E602" s="10" t="n">
        <v>20013107</v>
      </c>
      <c r="F602" s="10" t="inlineStr">
        <is>
          <t>(3) TRAV.MENOR 610X100X15 MDP-MESA MIAMI 1,37X0,80</t>
        </is>
      </c>
      <c r="G602" s="10" t="inlineStr">
        <is>
          <t>SECCIONADORA 10</t>
        </is>
      </c>
      <c r="H602" s="10" t="inlineStr">
        <is>
          <t>SECCIONADORA 10</t>
        </is>
      </c>
      <c r="I602" s="9" t="inlineStr">
        <is>
          <t>SECCIONADORA 10</t>
        </is>
      </c>
      <c r="J602" s="9" t="n">
        <v>100</v>
      </c>
      <c r="K602" s="10">
        <f>IF($E602="","",IFERROR(INDEX('01_Cad_Pecas'!$H$2:$H$5000,MATCH($E602,'01_Cad_Pecas'!$D$2:$D$5000,0)),IFERROR(INDEX('01_Cad_Pecas'!$H$2:$H$5000,MATCH(VALUE($E602),'01_Cad_Pecas'!$D$2:$D$5000,0)),"")))</f>
        <v/>
      </c>
      <c r="L602" s="10">
        <f>IF($E602="","",IFERROR(INDEX('01_Cad_Pecas'!$I$2:$I$5000,MATCH($E602,'01_Cad_Pecas'!$D$2:$D$5000,0)),IFERROR(INDEX('01_Cad_Pecas'!$I$2:$I$5000,MATCH(VALUE($E602),'01_Cad_Pecas'!$D$2:$D$5000,0)),"")))</f>
        <v/>
      </c>
      <c r="M602" s="10">
        <f>IF(OR($J602="",$L602=""),"",IF($K602="",0,$K602)+$J602*$L602)</f>
        <v/>
      </c>
      <c r="N602" s="9" t="n">
        <v>46197</v>
      </c>
      <c r="O602" s="9" t="n">
        <v>100</v>
      </c>
      <c r="P602" s="10" t="n"/>
      <c r="Q602" s="10" t="n"/>
      <c r="R602" s="10">
        <f>IF(AND($P602&lt;&gt;"",$Q602&lt;&gt;""),($Q602-$P602)*1440,IF(AND($O602&lt;&gt;"",$L602&lt;&gt;""),IF($K602="",0,$K602)+$O602*$L602,""))</f>
        <v/>
      </c>
      <c r="S602" s="10" t="n"/>
      <c r="T602" s="10">
        <f>IF(OR($J602="",$O602=""),"",$O602/$J602)</f>
        <v/>
      </c>
      <c r="U602" s="10" t="n"/>
      <c r="V602" s="10">
        <f>IF($A602="","",IF(AND($A602&lt;&gt;"",NOT(OR($U602="Concluído",$U602="Concluido")),TODAY()&gt;$A602),"SIM","NÃO"))</f>
        <v/>
      </c>
      <c r="W602" s="10">
        <f>IF(OR($A602="",$I602="",$M602=""),"",SUMIFS($M$2:M602,$I$2:I602,$I602,$A$2:A602,$A602)-$M602)</f>
        <v/>
      </c>
      <c r="X602" s="10">
        <f>IF(OR($A602="",$I602=""),"",SUMIFS($M$2:$M$4922,$I$2:$I$4922,$I602,$A$2:$A$4922,$A602))</f>
        <v/>
      </c>
      <c r="Y602" s="10">
        <f>IFERROR(VLOOKUP($I602,'02_Cad_Maquinas'!$B$2:$H$200,7,FALSE()),"")</f>
        <v/>
      </c>
      <c r="Z602" s="10">
        <f>IF(OR($X602="",$Y602=""),"",$Y602-$X602)</f>
        <v/>
      </c>
      <c r="AA602" s="11">
        <f>IF(OR($X602="",$Y602=""),"",$X602/$Y602)</f>
        <v/>
      </c>
      <c r="AB602" s="10" t="inlineStr">
        <is>
          <t>10163.10147|SECCIONADORA 10</t>
        </is>
      </c>
      <c r="AC602" s="10">
        <f>IF($B602="","","|"&amp;SUBSTITUTE(TRIM(SUBSTITUTE(SUBSTITUTE(SUBSTITUTE(SUBSTITUTE(SUBSTITUTE(SUBSTITUTE(SUBSTITUTE(SUBSTITUTE(SUBSTITUTE(SUBSTITUTE(SUBSTITUTE(SUBSTITUTE(SUBSTITUTE(SUBSTITUTE(TRIM($B602&amp;""),CHAR(10)," "),CHAR(13)," "),"."," "),";"," "),","," "),"/"," "),"+"," "),"-"," "),"  "," "),"  "," "),"  "," "),"  "," "),"  "," "),"  "," "))," ","|")&amp;"|")</f>
        <v/>
      </c>
      <c r="AD602" s="10">
        <f>TRIM($I602&amp;"")</f>
        <v/>
      </c>
    </row>
    <row r="603" ht="36" customHeight="1">
      <c r="A603" s="9" t="n">
        <v>46197</v>
      </c>
      <c r="B603" s="10" t="n">
        <v>10163.10147</v>
      </c>
      <c r="C603" s="10" t="inlineStr">
        <is>
          <t>33751 MULTIMOVEIS ESPORTAÇÃO</t>
        </is>
      </c>
      <c r="D603" s="10" t="inlineStr">
        <is>
          <t xml:space="preserve">SECCIONADORA 10 </t>
        </is>
      </c>
      <c r="E603" s="10" t="n">
        <v>20031205</v>
      </c>
      <c r="F603" s="10" t="inlineStr">
        <is>
          <t>(2) TRAV MAIOR 942(952)X100X15 MDP-NOVA YORK 1,20</t>
        </is>
      </c>
      <c r="G603" s="10" t="inlineStr">
        <is>
          <t>SECCIONADORA 10</t>
        </is>
      </c>
      <c r="H603" s="10" t="inlineStr">
        <is>
          <t>SECCIONADORA 10</t>
        </is>
      </c>
      <c r="I603" s="9" t="inlineStr">
        <is>
          <t>SECCIONADORA 10</t>
        </is>
      </c>
      <c r="J603" s="9" t="n">
        <v>20</v>
      </c>
      <c r="K603" s="10">
        <f>IF($E603="","",IFERROR(INDEX('01_Cad_Pecas'!$H$2:$H$5000,MATCH($E603,'01_Cad_Pecas'!$D$2:$D$5000,0)),IFERROR(INDEX('01_Cad_Pecas'!$H$2:$H$5000,MATCH(VALUE($E603),'01_Cad_Pecas'!$D$2:$D$5000,0)),"")))</f>
        <v/>
      </c>
      <c r="L603" s="10">
        <f>IF($E603="","",IFERROR(INDEX('01_Cad_Pecas'!$I$2:$I$5000,MATCH($E603,'01_Cad_Pecas'!$D$2:$D$5000,0)),IFERROR(INDEX('01_Cad_Pecas'!$I$2:$I$5000,MATCH(VALUE($E603),'01_Cad_Pecas'!$D$2:$D$5000,0)),"")))</f>
        <v/>
      </c>
      <c r="M603" s="10">
        <f>IF(OR($J603="",$L603=""),"",IF($K603="",0,$K603)+$J603*$L603)</f>
        <v/>
      </c>
      <c r="N603" s="9" t="n">
        <v>46197</v>
      </c>
      <c r="O603" s="9" t="n">
        <v>20</v>
      </c>
      <c r="P603" s="10" t="n"/>
      <c r="Q603" s="10" t="n"/>
      <c r="R603" s="10">
        <f>IF(AND($P603&lt;&gt;"",$Q603&lt;&gt;""),($Q603-$P603)*1440,IF(AND($O603&lt;&gt;"",$L603&lt;&gt;""),IF($K603="",0,$K603)+$O603*$L603,""))</f>
        <v/>
      </c>
      <c r="S603" s="10" t="n"/>
      <c r="T603" s="10">
        <f>IF(OR($J603="",$O603=""),"",$O603/$J603)</f>
        <v/>
      </c>
      <c r="U603" s="10" t="n"/>
      <c r="V603" s="10">
        <f>IF($A603="","",IF(AND($A603&lt;&gt;"",NOT(OR($U603="Concluído",$U603="Concluido")),TODAY()&gt;$A603),"SIM","NÃO"))</f>
        <v/>
      </c>
      <c r="W603" s="10">
        <f>IF(OR($A603="",$I603="",$M603=""),"",SUMIFS($M$2:M603,$I$2:I603,$I603,$A$2:A603,$A603)-$M603)</f>
        <v/>
      </c>
      <c r="X603" s="10">
        <f>IF(OR($A603="",$I603=""),"",SUMIFS($M$2:$M$4922,$I$2:$I$4922,$I603,$A$2:$A$4922,$A603))</f>
        <v/>
      </c>
      <c r="Y603" s="10">
        <f>IFERROR(VLOOKUP($I603,'02_Cad_Maquinas'!$B$2:$H$200,7,FALSE()),"")</f>
        <v/>
      </c>
      <c r="Z603" s="10">
        <f>IF(OR($X603="",$Y603=""),"",$Y603-$X603)</f>
        <v/>
      </c>
      <c r="AA603" s="11">
        <f>IF(OR($X603="",$Y603=""),"",$X603/$Y603)</f>
        <v/>
      </c>
      <c r="AB603" s="10" t="inlineStr">
        <is>
          <t>10163.10147|SECCIONADORA 10</t>
        </is>
      </c>
      <c r="AC603" s="10">
        <f>IF($B603="","","|"&amp;SUBSTITUTE(TRIM(SUBSTITUTE(SUBSTITUTE(SUBSTITUTE(SUBSTITUTE(SUBSTITUTE(SUBSTITUTE(SUBSTITUTE(SUBSTITUTE(SUBSTITUTE(SUBSTITUTE(SUBSTITUTE(SUBSTITUTE(SUBSTITUTE(SUBSTITUTE(TRIM($B603&amp;""),CHAR(10)," "),CHAR(13)," "),"."," "),";"," "),","," "),"/"," "),"+"," "),"-"," "),"  "," "),"  "," "),"  "," "),"  "," "),"  "," "),"  "," "))," ","|")&amp;"|")</f>
        <v/>
      </c>
      <c r="AD603" s="10">
        <f>TRIM($I603&amp;"")</f>
        <v/>
      </c>
    </row>
    <row r="604" ht="36" customHeight="1">
      <c r="A604" s="9" t="n">
        <v>46197</v>
      </c>
      <c r="B604" s="10" t="n">
        <v>10163.10147</v>
      </c>
      <c r="C604" s="10" t="inlineStr">
        <is>
          <t>33751 MULTIMOVEIS ESPORTAÇÃO</t>
        </is>
      </c>
      <c r="D604" s="10" t="inlineStr">
        <is>
          <t xml:space="preserve">SECCIONADORA 10 </t>
        </is>
      </c>
      <c r="E604" s="10" t="n">
        <v>20031206</v>
      </c>
      <c r="F604" s="10" t="inlineStr">
        <is>
          <t>(3) TRAV MENOR 614(624)X100X15 MDP-NOVA YORK 1,20</t>
        </is>
      </c>
      <c r="G604" s="10" t="inlineStr">
        <is>
          <t>SECCIONADORA 10</t>
        </is>
      </c>
      <c r="H604" s="10" t="inlineStr">
        <is>
          <t>SECCIONADORA 10</t>
        </is>
      </c>
      <c r="I604" s="9" t="inlineStr">
        <is>
          <t>SECCIONADORA 10</t>
        </is>
      </c>
      <c r="J604" s="9" t="n">
        <v>20</v>
      </c>
      <c r="K604" s="10">
        <f>IF($E604="","",IFERROR(INDEX('01_Cad_Pecas'!$H$2:$H$5000,MATCH($E604,'01_Cad_Pecas'!$D$2:$D$5000,0)),IFERROR(INDEX('01_Cad_Pecas'!$H$2:$H$5000,MATCH(VALUE($E604),'01_Cad_Pecas'!$D$2:$D$5000,0)),"")))</f>
        <v/>
      </c>
      <c r="L604" s="10">
        <f>IF($E604="","",IFERROR(INDEX('01_Cad_Pecas'!$I$2:$I$5000,MATCH($E604,'01_Cad_Pecas'!$D$2:$D$5000,0)),IFERROR(INDEX('01_Cad_Pecas'!$I$2:$I$5000,MATCH(VALUE($E604),'01_Cad_Pecas'!$D$2:$D$5000,0)),"")))</f>
        <v/>
      </c>
      <c r="M604" s="10">
        <f>IF(OR($J604="",$L604=""),"",IF($K604="",0,$K604)+$J604*$L604)</f>
        <v/>
      </c>
      <c r="N604" s="9" t="n">
        <v>46197</v>
      </c>
      <c r="O604" s="9" t="n">
        <v>20</v>
      </c>
      <c r="P604" s="10" t="n"/>
      <c r="Q604" s="10" t="n"/>
      <c r="R604" s="10">
        <f>IF(AND($P604&lt;&gt;"",$Q604&lt;&gt;""),($Q604-$P604)*1440,IF(AND($O604&lt;&gt;"",$L604&lt;&gt;""),IF($K604="",0,$K604)+$O604*$L604,""))</f>
        <v/>
      </c>
      <c r="S604" s="10" t="n"/>
      <c r="T604" s="10">
        <f>IF(OR($J604="",$O604=""),"",$O604/$J604)</f>
        <v/>
      </c>
      <c r="U604" s="10" t="n"/>
      <c r="V604" s="10">
        <f>IF($A604="","",IF(AND($A604&lt;&gt;"",NOT(OR($U604="Concluído",$U604="Concluido")),TODAY()&gt;$A604),"SIM","NÃO"))</f>
        <v/>
      </c>
      <c r="W604" s="10">
        <f>IF(OR($A604="",$I604="",$M604=""),"",SUMIFS($M$2:M604,$I$2:I604,$I604,$A$2:A604,$A604)-$M604)</f>
        <v/>
      </c>
      <c r="X604" s="10">
        <f>IF(OR($A604="",$I604=""),"",SUMIFS($M$2:$M$4922,$I$2:$I$4922,$I604,$A$2:$A$4922,$A604))</f>
        <v/>
      </c>
      <c r="Y604" s="10">
        <f>IFERROR(VLOOKUP($I604,'02_Cad_Maquinas'!$B$2:$H$200,7,FALSE()),"")</f>
        <v/>
      </c>
      <c r="Z604" s="10">
        <f>IF(OR($X604="",$Y604=""),"",$Y604-$X604)</f>
        <v/>
      </c>
      <c r="AA604" s="11">
        <f>IF(OR($X604="",$Y604=""),"",$X604/$Y604)</f>
        <v/>
      </c>
      <c r="AB604" s="10" t="inlineStr">
        <is>
          <t>10163.10147|SECCIONADORA 10</t>
        </is>
      </c>
      <c r="AC604" s="10">
        <f>IF($B604="","","|"&amp;SUBSTITUTE(TRIM(SUBSTITUTE(SUBSTITUTE(SUBSTITUTE(SUBSTITUTE(SUBSTITUTE(SUBSTITUTE(SUBSTITUTE(SUBSTITUTE(SUBSTITUTE(SUBSTITUTE(SUBSTITUTE(SUBSTITUTE(SUBSTITUTE(SUBSTITUTE(TRIM($B604&amp;""),CHAR(10)," "),CHAR(13)," "),"."," "),";"," "),","," "),"/"," "),"+"," "),"-"," "),"  "," "),"  "," "),"  "," "),"  "," "),"  "," "),"  "," "))," ","|")&amp;"|")</f>
        <v/>
      </c>
      <c r="AD604" s="10">
        <f>TRIM($I604&amp;"")</f>
        <v/>
      </c>
    </row>
    <row r="605" ht="36" customHeight="1">
      <c r="A605" s="9" t="n">
        <v>46197</v>
      </c>
      <c r="B605" s="10" t="n">
        <v>10163.10147</v>
      </c>
      <c r="C605" s="10" t="inlineStr">
        <is>
          <t>33751 MULTIMOVEIS ESPORTAÇÃO</t>
        </is>
      </c>
      <c r="D605" s="10" t="inlineStr">
        <is>
          <t xml:space="preserve">SECCIONADORA 10 </t>
        </is>
      </c>
      <c r="E605" s="10" t="n">
        <v>30001205</v>
      </c>
      <c r="F605" s="10" t="inlineStr">
        <is>
          <t>TRAV ASSENTO 367X80X15 MDP CAD PE INTEIRO/ MADEIRA</t>
        </is>
      </c>
      <c r="G605" s="10" t="inlineStr">
        <is>
          <t>SECCIONADORA 10</t>
        </is>
      </c>
      <c r="H605" s="10" t="inlineStr">
        <is>
          <t>SECCIONADORA 10</t>
        </is>
      </c>
      <c r="I605" s="9" t="inlineStr">
        <is>
          <t>SECCIONADORA 10</t>
        </is>
      </c>
      <c r="J605" s="9" t="n">
        <v>380</v>
      </c>
      <c r="K605" s="10">
        <f>IF($E605="","",IFERROR(INDEX('01_Cad_Pecas'!$H$2:$H$5000,MATCH($E605,'01_Cad_Pecas'!$D$2:$D$5000,0)),IFERROR(INDEX('01_Cad_Pecas'!$H$2:$H$5000,MATCH(VALUE($E605),'01_Cad_Pecas'!$D$2:$D$5000,0)),"")))</f>
        <v/>
      </c>
      <c r="L605" s="10">
        <f>IF($E605="","",IFERROR(INDEX('01_Cad_Pecas'!$I$2:$I$5000,MATCH($E605,'01_Cad_Pecas'!$D$2:$D$5000,0)),IFERROR(INDEX('01_Cad_Pecas'!$I$2:$I$5000,MATCH(VALUE($E605),'01_Cad_Pecas'!$D$2:$D$5000,0)),"")))</f>
        <v/>
      </c>
      <c r="M605" s="10">
        <f>IF(OR($J605="",$L605=""),"",IF($K605="",0,$K605)+$J605*$L605)</f>
        <v/>
      </c>
      <c r="N605" s="9" t="n">
        <v>46197</v>
      </c>
      <c r="O605" s="9" t="n">
        <v>380</v>
      </c>
      <c r="P605" s="10" t="n"/>
      <c r="Q605" s="10" t="n"/>
      <c r="R605" s="10">
        <f>IF(AND($P605&lt;&gt;"",$Q605&lt;&gt;""),($Q605-$P605)*1440,IF(AND($O605&lt;&gt;"",$L605&lt;&gt;""),IF($K605="",0,$K605)+$O605*$L605,""))</f>
        <v/>
      </c>
      <c r="S605" s="10" t="n"/>
      <c r="T605" s="10">
        <f>IF(OR($J605="",$O605=""),"",$O605/$J605)</f>
        <v/>
      </c>
      <c r="U605" s="10" t="n"/>
      <c r="V605" s="10">
        <f>IF($A605="","",IF(AND($A605&lt;&gt;"",NOT(OR($U605="Concluído",$U605="Concluido")),TODAY()&gt;$A605),"SIM","NÃO"))</f>
        <v/>
      </c>
      <c r="W605" s="10">
        <f>IF(OR($A605="",$I605="",$M605=""),"",SUMIFS($M$2:M605,$I$2:I605,$I605,$A$2:A605,$A605)-$M605)</f>
        <v/>
      </c>
      <c r="X605" s="10">
        <f>IF(OR($A605="",$I605=""),"",SUMIFS($M$2:$M$4922,$I$2:$I$4922,$I605,$A$2:$A$4922,$A605))</f>
        <v/>
      </c>
      <c r="Y605" s="10">
        <f>IFERROR(VLOOKUP($I605,'02_Cad_Maquinas'!$B$2:$H$200,7,FALSE()),"")</f>
        <v/>
      </c>
      <c r="Z605" s="10">
        <f>IF(OR($X605="",$Y605=""),"",$Y605-$X605)</f>
        <v/>
      </c>
      <c r="AA605" s="11">
        <f>IF(OR($X605="",$Y605=""),"",$X605/$Y605)</f>
        <v/>
      </c>
      <c r="AB605" s="10" t="inlineStr">
        <is>
          <t>10163.10147|SECCIONADORA 10</t>
        </is>
      </c>
      <c r="AC605" s="10">
        <f>IF($B605="","","|"&amp;SUBSTITUTE(TRIM(SUBSTITUTE(SUBSTITUTE(SUBSTITUTE(SUBSTITUTE(SUBSTITUTE(SUBSTITUTE(SUBSTITUTE(SUBSTITUTE(SUBSTITUTE(SUBSTITUTE(SUBSTITUTE(SUBSTITUTE(SUBSTITUTE(SUBSTITUTE(TRIM($B605&amp;""),CHAR(10)," "),CHAR(13)," "),"."," "),";"," "),","," "),"/"," "),"+"," "),"-"," "),"  "," "),"  "," "),"  "," "),"  "," "),"  "," "),"  "," "))," ","|")&amp;"|")</f>
        <v/>
      </c>
      <c r="AD605" s="10">
        <f>TRIM($I605&amp;"")</f>
        <v/>
      </c>
    </row>
    <row r="606" ht="36" customHeight="1">
      <c r="A606" s="9" t="n">
        <v>46197</v>
      </c>
      <c r="B606" s="10" t="n">
        <v>10163.10147</v>
      </c>
      <c r="C606" s="10" t="inlineStr">
        <is>
          <t>33751 MULTIMOVEIS ESPORTAÇÃO</t>
        </is>
      </c>
      <c r="D606" s="10" t="inlineStr">
        <is>
          <t xml:space="preserve">SECCIONADORA 10 </t>
        </is>
      </c>
      <c r="E606" s="10" t="n">
        <v>30001206</v>
      </c>
      <c r="F606" s="10" t="inlineStr">
        <is>
          <t>TRAVESSA ENCOSTO 360X80X15 MDP CAD PE INTEIRO</t>
        </is>
      </c>
      <c r="G606" s="10" t="inlineStr">
        <is>
          <t>SECCIONADORA 10</t>
        </is>
      </c>
      <c r="H606" s="10" t="inlineStr">
        <is>
          <t>SECCIONADORA 10</t>
        </is>
      </c>
      <c r="I606" s="9" t="inlineStr">
        <is>
          <t>SECCIONADORA 10</t>
        </is>
      </c>
      <c r="J606" s="9" t="n">
        <v>380</v>
      </c>
      <c r="K606" s="10">
        <f>IF($E606="","",IFERROR(INDEX('01_Cad_Pecas'!$H$2:$H$5000,MATCH($E606,'01_Cad_Pecas'!$D$2:$D$5000,0)),IFERROR(INDEX('01_Cad_Pecas'!$H$2:$H$5000,MATCH(VALUE($E606),'01_Cad_Pecas'!$D$2:$D$5000,0)),"")))</f>
        <v/>
      </c>
      <c r="L606" s="10">
        <f>IF($E606="","",IFERROR(INDEX('01_Cad_Pecas'!$I$2:$I$5000,MATCH($E606,'01_Cad_Pecas'!$D$2:$D$5000,0)),IFERROR(INDEX('01_Cad_Pecas'!$I$2:$I$5000,MATCH(VALUE($E606),'01_Cad_Pecas'!$D$2:$D$5000,0)),"")))</f>
        <v/>
      </c>
      <c r="M606" s="10">
        <f>IF(OR($J606="",$L606=""),"",IF($K606="",0,$K606)+$J606*$L606)</f>
        <v/>
      </c>
      <c r="N606" s="9" t="n">
        <v>46197</v>
      </c>
      <c r="O606" s="9" t="n">
        <v>380</v>
      </c>
      <c r="P606" s="10" t="n"/>
      <c r="Q606" s="10" t="n"/>
      <c r="R606" s="10">
        <f>IF(AND($P606&lt;&gt;"",$Q606&lt;&gt;""),($Q606-$P606)*1440,IF(AND($O606&lt;&gt;"",$L606&lt;&gt;""),IF($K606="",0,$K606)+$O606*$L606,""))</f>
        <v/>
      </c>
      <c r="S606" s="10" t="n"/>
      <c r="T606" s="10">
        <f>IF(OR($J606="",$O606=""),"",$O606/$J606)</f>
        <v/>
      </c>
      <c r="U606" s="10" t="n"/>
      <c r="V606" s="10">
        <f>IF($A606="","",IF(AND($A606&lt;&gt;"",NOT(OR($U606="Concluído",$U606="Concluido")),TODAY()&gt;$A606),"SIM","NÃO"))</f>
        <v/>
      </c>
      <c r="W606" s="10">
        <f>IF(OR($A606="",$I606="",$M606=""),"",SUMIFS($M$2:M606,$I$2:I606,$I606,$A$2:A606,$A606)-$M606)</f>
        <v/>
      </c>
      <c r="X606" s="10">
        <f>IF(OR($A606="",$I606=""),"",SUMIFS($M$2:$M$4922,$I$2:$I$4922,$I606,$A$2:$A$4922,$A606))</f>
        <v/>
      </c>
      <c r="Y606" s="10">
        <f>IFERROR(VLOOKUP($I606,'02_Cad_Maquinas'!$B$2:$H$200,7,FALSE()),"")</f>
        <v/>
      </c>
      <c r="Z606" s="10">
        <f>IF(OR($X606="",$Y606=""),"",$Y606-$X606)</f>
        <v/>
      </c>
      <c r="AA606" s="11">
        <f>IF(OR($X606="",$Y606=""),"",$X606/$Y606)</f>
        <v/>
      </c>
      <c r="AB606" s="10" t="inlineStr">
        <is>
          <t>10163.10147|SECCIONADORA 10</t>
        </is>
      </c>
      <c r="AC606" s="10">
        <f>IF($B606="","","|"&amp;SUBSTITUTE(TRIM(SUBSTITUTE(SUBSTITUTE(SUBSTITUTE(SUBSTITUTE(SUBSTITUTE(SUBSTITUTE(SUBSTITUTE(SUBSTITUTE(SUBSTITUTE(SUBSTITUTE(SUBSTITUTE(SUBSTITUTE(SUBSTITUTE(SUBSTITUTE(TRIM($B606&amp;""),CHAR(10)," "),CHAR(13)," "),"."," "),";"," "),","," "),"/"," "),"+"," "),"-"," "),"  "," "),"  "," "),"  "," "),"  "," "),"  "," "),"  "," "))," ","|")&amp;"|")</f>
        <v/>
      </c>
      <c r="AD606" s="10">
        <f>TRIM($I606&amp;"")</f>
        <v/>
      </c>
    </row>
    <row r="607" ht="36" customHeight="1">
      <c r="A607" s="9" t="n">
        <v>46197</v>
      </c>
      <c r="B607" s="10" t="n">
        <v>10163.10147</v>
      </c>
      <c r="C607" s="10" t="inlineStr">
        <is>
          <t>33751 MULTIMOVEIS ESPORTAÇÃO</t>
        </is>
      </c>
      <c r="D607" s="10" t="inlineStr">
        <is>
          <t xml:space="preserve">SECCIONADORA 10 </t>
        </is>
      </c>
      <c r="E607" s="10" t="n">
        <v>30001207</v>
      </c>
      <c r="F607" s="10" t="inlineStr">
        <is>
          <t>TRAVESSA 360X62X15 MDP CAD PE INTEIRO</t>
        </is>
      </c>
      <c r="G607" s="10" t="inlineStr">
        <is>
          <t>SECCIONADORA 10</t>
        </is>
      </c>
      <c r="H607" s="10" t="inlineStr">
        <is>
          <t>SECCIONADORA 10</t>
        </is>
      </c>
      <c r="I607" s="9" t="inlineStr">
        <is>
          <t>SECCIONADORA 10</t>
        </is>
      </c>
      <c r="J607" s="9" t="n">
        <v>380</v>
      </c>
      <c r="K607" s="10">
        <f>IF($E607="","",IFERROR(INDEX('01_Cad_Pecas'!$H$2:$H$5000,MATCH($E607,'01_Cad_Pecas'!$D$2:$D$5000,0)),IFERROR(INDEX('01_Cad_Pecas'!$H$2:$H$5000,MATCH(VALUE($E607),'01_Cad_Pecas'!$D$2:$D$5000,0)),"")))</f>
        <v/>
      </c>
      <c r="L607" s="10">
        <f>IF($E607="","",IFERROR(INDEX('01_Cad_Pecas'!$I$2:$I$5000,MATCH($E607,'01_Cad_Pecas'!$D$2:$D$5000,0)),IFERROR(INDEX('01_Cad_Pecas'!$I$2:$I$5000,MATCH(VALUE($E607),'01_Cad_Pecas'!$D$2:$D$5000,0)),"")))</f>
        <v/>
      </c>
      <c r="M607" s="10">
        <f>IF(OR($J607="",$L607=""),"",IF($K607="",0,$K607)+$J607*$L607)</f>
        <v/>
      </c>
      <c r="N607" s="9" t="n">
        <v>46197</v>
      </c>
      <c r="O607" s="9" t="n">
        <v>380</v>
      </c>
      <c r="P607" s="10" t="n"/>
      <c r="Q607" s="10" t="n"/>
      <c r="R607" s="10">
        <f>IF(AND($P607&lt;&gt;"",$Q607&lt;&gt;""),($Q607-$P607)*1440,IF(AND($O607&lt;&gt;"",$L607&lt;&gt;""),IF($K607="",0,$K607)+$O607*$L607,""))</f>
        <v/>
      </c>
      <c r="S607" s="10" t="n"/>
      <c r="T607" s="10">
        <f>IF(OR($J607="",$O607=""),"",$O607/$J607)</f>
        <v/>
      </c>
      <c r="U607" s="10" t="n"/>
      <c r="V607" s="10">
        <f>IF($A607="","",IF(AND($A607&lt;&gt;"",NOT(OR($U607="Concluído",$U607="Concluido")),TODAY()&gt;$A607),"SIM","NÃO"))</f>
        <v/>
      </c>
      <c r="W607" s="10">
        <f>IF(OR($A607="",$I607="",$M607=""),"",SUMIFS($M$2:M607,$I$2:I607,$I607,$A$2:A607,$A607)-$M607)</f>
        <v/>
      </c>
      <c r="X607" s="10">
        <f>IF(OR($A607="",$I607=""),"",SUMIFS($M$2:$M$4922,$I$2:$I$4922,$I607,$A$2:$A$4922,$A607))</f>
        <v/>
      </c>
      <c r="Y607" s="10">
        <f>IFERROR(VLOOKUP($I607,'02_Cad_Maquinas'!$B$2:$H$200,7,FALSE()),"")</f>
        <v/>
      </c>
      <c r="Z607" s="10">
        <f>IF(OR($X607="",$Y607=""),"",$Y607-$X607)</f>
        <v/>
      </c>
      <c r="AA607" s="11">
        <f>IF(OR($X607="",$Y607=""),"",$X607/$Y607)</f>
        <v/>
      </c>
      <c r="AB607" s="10" t="inlineStr">
        <is>
          <t>10163.10147|SECCIONADORA 10</t>
        </is>
      </c>
      <c r="AC607" s="10">
        <f>IF($B607="","","|"&amp;SUBSTITUTE(TRIM(SUBSTITUTE(SUBSTITUTE(SUBSTITUTE(SUBSTITUTE(SUBSTITUTE(SUBSTITUTE(SUBSTITUTE(SUBSTITUTE(SUBSTITUTE(SUBSTITUTE(SUBSTITUTE(SUBSTITUTE(SUBSTITUTE(SUBSTITUTE(TRIM($B607&amp;""),CHAR(10)," "),CHAR(13)," "),"."," "),";"," "),","," "),"/"," "),"+"," "),"-"," "),"  "," "),"  "," "),"  "," "),"  "," "),"  "," "),"  "," "))," ","|")&amp;"|")</f>
        <v/>
      </c>
      <c r="AD607" s="10">
        <f>TRIM($I607&amp;"")</f>
        <v/>
      </c>
    </row>
    <row r="608" ht="36" customHeight="1">
      <c r="A608" s="9" t="n">
        <v>46197</v>
      </c>
      <c r="B608" s="10" t="n">
        <v>10163.10147</v>
      </c>
      <c r="C608" s="10" t="inlineStr">
        <is>
          <t>33751 MULTIMOVEIS ESPORTAÇÃO</t>
        </is>
      </c>
      <c r="D608" s="10" t="inlineStr">
        <is>
          <t xml:space="preserve">SECCIONADORA 10 </t>
        </is>
      </c>
      <c r="E608" s="10" t="n">
        <v>20013102</v>
      </c>
      <c r="F608" s="10" t="inlineStr">
        <is>
          <t>(10)PE MAIOR 760X100 (170) X15 MDF-MIAMI 1,37X0,80</t>
        </is>
      </c>
      <c r="G608" s="10" t="inlineStr">
        <is>
          <t>SECCIONADORA 10</t>
        </is>
      </c>
      <c r="H608" s="10" t="inlineStr">
        <is>
          <t>SECCIONADORA 10</t>
        </is>
      </c>
      <c r="I608" s="9" t="inlineStr">
        <is>
          <t>SECCIONADORA 10</t>
        </is>
      </c>
      <c r="J608" s="9" t="n">
        <v>200</v>
      </c>
      <c r="K608" s="10">
        <f>IF($E608="","",IFERROR(INDEX('01_Cad_Pecas'!$H$2:$H$5000,MATCH($E608,'01_Cad_Pecas'!$D$2:$D$5000,0)),IFERROR(INDEX('01_Cad_Pecas'!$H$2:$H$5000,MATCH(VALUE($E608),'01_Cad_Pecas'!$D$2:$D$5000,0)),"")))</f>
        <v/>
      </c>
      <c r="L608" s="10">
        <f>IF($E608="","",IFERROR(INDEX('01_Cad_Pecas'!$I$2:$I$5000,MATCH($E608,'01_Cad_Pecas'!$D$2:$D$5000,0)),IFERROR(INDEX('01_Cad_Pecas'!$I$2:$I$5000,MATCH(VALUE($E608),'01_Cad_Pecas'!$D$2:$D$5000,0)),"")))</f>
        <v/>
      </c>
      <c r="M608" s="10">
        <f>IF(OR($J608="",$L608=""),"",IF($K608="",0,$K608)+$J608*$L608)</f>
        <v/>
      </c>
      <c r="N608" s="9" t="n">
        <v>46197</v>
      </c>
      <c r="O608" s="9" t="n">
        <v>200</v>
      </c>
      <c r="P608" s="10" t="n"/>
      <c r="Q608" s="10" t="n"/>
      <c r="R608" s="10">
        <f>IF(AND($P608&lt;&gt;"",$Q608&lt;&gt;""),($Q608-$P608)*1440,IF(AND($O608&lt;&gt;"",$L608&lt;&gt;""),IF($K608="",0,$K608)+$O608*$L608,""))</f>
        <v/>
      </c>
      <c r="S608" s="10" t="n"/>
      <c r="T608" s="10">
        <f>IF(OR($J608="",$O608=""),"",$O608/$J608)</f>
        <v/>
      </c>
      <c r="U608" s="10" t="n"/>
      <c r="V608" s="10">
        <f>IF($A608="","",IF(AND($A608&lt;&gt;"",NOT(OR($U608="Concluído",$U608="Concluido")),TODAY()&gt;$A608),"SIM","NÃO"))</f>
        <v/>
      </c>
      <c r="W608" s="10">
        <f>IF(OR($A608="",$I608="",$M608=""),"",SUMIFS($M$2:M608,$I$2:I608,$I608,$A$2:A608,$A608)-$M608)</f>
        <v/>
      </c>
      <c r="X608" s="10">
        <f>IF(OR($A608="",$I608=""),"",SUMIFS($M$2:$M$4922,$I$2:$I$4922,$I608,$A$2:$A$4922,$A608))</f>
        <v/>
      </c>
      <c r="Y608" s="10">
        <f>IFERROR(VLOOKUP($I608,'02_Cad_Maquinas'!$B$2:$H$200,7,FALSE()),"")</f>
        <v/>
      </c>
      <c r="Z608" s="10">
        <f>IF(OR($X608="",$Y608=""),"",$Y608-$X608)</f>
        <v/>
      </c>
      <c r="AA608" s="11">
        <f>IF(OR($X608="",$Y608=""),"",$X608/$Y608)</f>
        <v/>
      </c>
      <c r="AB608" s="10" t="inlineStr">
        <is>
          <t>10163.10147|SECCIONADORA 10</t>
        </is>
      </c>
      <c r="AC608" s="10">
        <f>IF($B608="","","|"&amp;SUBSTITUTE(TRIM(SUBSTITUTE(SUBSTITUTE(SUBSTITUTE(SUBSTITUTE(SUBSTITUTE(SUBSTITUTE(SUBSTITUTE(SUBSTITUTE(SUBSTITUTE(SUBSTITUTE(SUBSTITUTE(SUBSTITUTE(SUBSTITUTE(SUBSTITUTE(TRIM($B608&amp;""),CHAR(10)," "),CHAR(13)," "),"."," "),";"," "),","," "),"/"," "),"+"," "),"-"," "),"  "," "),"  "," "),"  "," "),"  "," "),"  "," "),"  "," "))," ","|")&amp;"|")</f>
        <v/>
      </c>
      <c r="AD608" s="10">
        <f>TRIM($I608&amp;"")</f>
        <v/>
      </c>
    </row>
    <row r="609" ht="36" customHeight="1">
      <c r="A609" s="9" t="n">
        <v>46197</v>
      </c>
      <c r="B609" s="10" t="n">
        <v>10163.10147</v>
      </c>
      <c r="C609" s="10" t="inlineStr">
        <is>
          <t>33751 MULTIMOVEIS ESPORTAÇÃO</t>
        </is>
      </c>
      <c r="D609" s="10" t="inlineStr">
        <is>
          <t xml:space="preserve">SECCIONADORA 10 </t>
        </is>
      </c>
      <c r="E609" s="10" t="n">
        <v>20013103</v>
      </c>
      <c r="F609" s="10" t="inlineStr">
        <is>
          <t>(4) PE MENOR 760X85 (135) X15 MDF-MIAMI 1,37X0,80</t>
        </is>
      </c>
      <c r="G609" s="10" t="inlineStr">
        <is>
          <t>SECCIONADORA 10</t>
        </is>
      </c>
      <c r="H609" s="10" t="inlineStr">
        <is>
          <t>SECCIONADORA 10</t>
        </is>
      </c>
      <c r="I609" s="9" t="inlineStr">
        <is>
          <t>SECCIONADORA 10</t>
        </is>
      </c>
      <c r="J609" s="9" t="n">
        <v>200</v>
      </c>
      <c r="K609" s="10">
        <f>IF($E609="","",IFERROR(INDEX('01_Cad_Pecas'!$H$2:$H$5000,MATCH($E609,'01_Cad_Pecas'!$D$2:$D$5000,0)),IFERROR(INDEX('01_Cad_Pecas'!$H$2:$H$5000,MATCH(VALUE($E609),'01_Cad_Pecas'!$D$2:$D$5000,0)),"")))</f>
        <v/>
      </c>
      <c r="L609" s="10">
        <f>IF($E609="","",IFERROR(INDEX('01_Cad_Pecas'!$I$2:$I$5000,MATCH($E609,'01_Cad_Pecas'!$D$2:$D$5000,0)),IFERROR(INDEX('01_Cad_Pecas'!$I$2:$I$5000,MATCH(VALUE($E609),'01_Cad_Pecas'!$D$2:$D$5000,0)),"")))</f>
        <v/>
      </c>
      <c r="M609" s="10">
        <f>IF(OR($J609="",$L609=""),"",IF($K609="",0,$K609)+$J609*$L609)</f>
        <v/>
      </c>
      <c r="N609" s="9" t="n">
        <v>46197</v>
      </c>
      <c r="O609" s="9" t="n">
        <v>200</v>
      </c>
      <c r="P609" s="10" t="n"/>
      <c r="Q609" s="10" t="n"/>
      <c r="R609" s="10">
        <f>IF(AND($P609&lt;&gt;"",$Q609&lt;&gt;""),($Q609-$P609)*1440,IF(AND($O609&lt;&gt;"",$L609&lt;&gt;""),IF($K609="",0,$K609)+$O609*$L609,""))</f>
        <v/>
      </c>
      <c r="S609" s="10" t="n"/>
      <c r="T609" s="10">
        <f>IF(OR($J609="",$O609=""),"",$O609/$J609)</f>
        <v/>
      </c>
      <c r="U609" s="10" t="n"/>
      <c r="V609" s="10">
        <f>IF($A609="","",IF(AND($A609&lt;&gt;"",NOT(OR($U609="Concluído",$U609="Concluido")),TODAY()&gt;$A609),"SIM","NÃO"))</f>
        <v/>
      </c>
      <c r="W609" s="10">
        <f>IF(OR($A609="",$I609="",$M609=""),"",SUMIFS($M$2:M609,$I$2:I609,$I609,$A$2:A609,$A609)-$M609)</f>
        <v/>
      </c>
      <c r="X609" s="10">
        <f>IF(OR($A609="",$I609=""),"",SUMIFS($M$2:$M$4922,$I$2:$I$4922,$I609,$A$2:$A$4922,$A609))</f>
        <v/>
      </c>
      <c r="Y609" s="10">
        <f>IFERROR(VLOOKUP($I609,'02_Cad_Maquinas'!$B$2:$H$200,7,FALSE()),"")</f>
        <v/>
      </c>
      <c r="Z609" s="10">
        <f>IF(OR($X609="",$Y609=""),"",$Y609-$X609)</f>
        <v/>
      </c>
      <c r="AA609" s="11">
        <f>IF(OR($X609="",$Y609=""),"",$X609/$Y609)</f>
        <v/>
      </c>
      <c r="AB609" s="10" t="inlineStr">
        <is>
          <t>10163.10147|SECCIONADORA 10</t>
        </is>
      </c>
      <c r="AC609" s="10">
        <f>IF($B609="","","|"&amp;SUBSTITUTE(TRIM(SUBSTITUTE(SUBSTITUTE(SUBSTITUTE(SUBSTITUTE(SUBSTITUTE(SUBSTITUTE(SUBSTITUTE(SUBSTITUTE(SUBSTITUTE(SUBSTITUTE(SUBSTITUTE(SUBSTITUTE(SUBSTITUTE(SUBSTITUTE(TRIM($B609&amp;""),CHAR(10)," "),CHAR(13)," "),"."," "),";"," "),","," "),"/"," "),"+"," "),"-"," "),"  "," "),"  "," "),"  "," "),"  "," "),"  "," "),"  "," "))," ","|")&amp;"|")</f>
        <v/>
      </c>
      <c r="AD609" s="10">
        <f>TRIM($I609&amp;"")</f>
        <v/>
      </c>
    </row>
    <row r="610" ht="36" customHeight="1">
      <c r="A610" s="9" t="n">
        <v>46197</v>
      </c>
      <c r="B610" s="10" t="n">
        <v>10163.10147</v>
      </c>
      <c r="C610" s="10" t="inlineStr">
        <is>
          <t>33751 MULTIMOVEIS ESPORTAÇÃO</t>
        </is>
      </c>
      <c r="D610" s="10" t="inlineStr">
        <is>
          <t xml:space="preserve">SECCIONADORA 10 </t>
        </is>
      </c>
      <c r="E610" s="10" t="n">
        <v>20031202</v>
      </c>
      <c r="F610" s="10" t="inlineStr">
        <is>
          <t>(4) PE MAIOR 800(818)X100(169)X15 MDF - NOVA YORK</t>
        </is>
      </c>
      <c r="G610" s="10" t="inlineStr">
        <is>
          <t>SECCIONADORA 10</t>
        </is>
      </c>
      <c r="H610" s="10" t="inlineStr">
        <is>
          <t>SECCIONADORA 10</t>
        </is>
      </c>
      <c r="I610" s="9" t="inlineStr">
        <is>
          <t>SECCIONADORA 10</t>
        </is>
      </c>
      <c r="J610" s="9" t="n">
        <v>40</v>
      </c>
      <c r="K610" s="10">
        <f>IF($E610="","",IFERROR(INDEX('01_Cad_Pecas'!$H$2:$H$5000,MATCH($E610,'01_Cad_Pecas'!$D$2:$D$5000,0)),IFERROR(INDEX('01_Cad_Pecas'!$H$2:$H$5000,MATCH(VALUE($E610),'01_Cad_Pecas'!$D$2:$D$5000,0)),"")))</f>
        <v/>
      </c>
      <c r="L610" s="10">
        <f>IF($E610="","",IFERROR(INDEX('01_Cad_Pecas'!$I$2:$I$5000,MATCH($E610,'01_Cad_Pecas'!$D$2:$D$5000,0)),IFERROR(INDEX('01_Cad_Pecas'!$I$2:$I$5000,MATCH(VALUE($E610),'01_Cad_Pecas'!$D$2:$D$5000,0)),"")))</f>
        <v/>
      </c>
      <c r="M610" s="10">
        <f>IF(OR($J610="",$L610=""),"",IF($K610="",0,$K610)+$J610*$L610)</f>
        <v/>
      </c>
      <c r="N610" s="9" t="n">
        <v>46197</v>
      </c>
      <c r="O610" s="9" t="n">
        <v>40</v>
      </c>
      <c r="P610" s="10" t="n"/>
      <c r="Q610" s="10" t="n"/>
      <c r="R610" s="10">
        <f>IF(AND($P610&lt;&gt;"",$Q610&lt;&gt;""),($Q610-$P610)*1440,IF(AND($O610&lt;&gt;"",$L610&lt;&gt;""),IF($K610="",0,$K610)+$O610*$L610,""))</f>
        <v/>
      </c>
      <c r="S610" s="10" t="n"/>
      <c r="T610" s="10">
        <f>IF(OR($J610="",$O610=""),"",$O610/$J610)</f>
        <v/>
      </c>
      <c r="U610" s="10" t="n"/>
      <c r="V610" s="10">
        <f>IF($A610="","",IF(AND($A610&lt;&gt;"",NOT(OR($U610="Concluído",$U610="Concluido")),TODAY()&gt;$A610),"SIM","NÃO"))</f>
        <v/>
      </c>
      <c r="W610" s="10">
        <f>IF(OR($A610="",$I610="",$M610=""),"",SUMIFS($M$2:M610,$I$2:I610,$I610,$A$2:A610,$A610)-$M610)</f>
        <v/>
      </c>
      <c r="X610" s="10">
        <f>IF(OR($A610="",$I610=""),"",SUMIFS($M$2:$M$4922,$I$2:$I$4922,$I610,$A$2:$A$4922,$A610))</f>
        <v/>
      </c>
      <c r="Y610" s="10">
        <f>IFERROR(VLOOKUP($I610,'02_Cad_Maquinas'!$B$2:$H$200,7,FALSE()),"")</f>
        <v/>
      </c>
      <c r="Z610" s="10">
        <f>IF(OR($X610="",$Y610=""),"",$Y610-$X610)</f>
        <v/>
      </c>
      <c r="AA610" s="11">
        <f>IF(OR($X610="",$Y610=""),"",$X610/$Y610)</f>
        <v/>
      </c>
      <c r="AB610" s="10" t="inlineStr">
        <is>
          <t>10163.10147|SECCIONADORA 10</t>
        </is>
      </c>
      <c r="AC610" s="10">
        <f>IF($B610="","","|"&amp;SUBSTITUTE(TRIM(SUBSTITUTE(SUBSTITUTE(SUBSTITUTE(SUBSTITUTE(SUBSTITUTE(SUBSTITUTE(SUBSTITUTE(SUBSTITUTE(SUBSTITUTE(SUBSTITUTE(SUBSTITUTE(SUBSTITUTE(SUBSTITUTE(SUBSTITUTE(TRIM($B610&amp;""),CHAR(10)," "),CHAR(13)," "),"."," "),";"," "),","," "),"/"," "),"+"," "),"-"," "),"  "," "),"  "," "),"  "," "),"  "," "),"  "," "),"  "," "))," ","|")&amp;"|")</f>
        <v/>
      </c>
      <c r="AD610" s="10">
        <f>TRIM($I610&amp;"")</f>
        <v/>
      </c>
    </row>
    <row r="611" ht="36" customHeight="1">
      <c r="A611" s="9" t="n">
        <v>46197</v>
      </c>
      <c r="B611" s="10" t="n">
        <v>10163.10147</v>
      </c>
      <c r="C611" s="10" t="inlineStr">
        <is>
          <t>33751 MULTIMOVEIS ESPORTAÇÃO</t>
        </is>
      </c>
      <c r="D611" s="10" t="inlineStr">
        <is>
          <t xml:space="preserve">SECCIONADORA 10 </t>
        </is>
      </c>
      <c r="E611" s="10" t="n">
        <v>20031203</v>
      </c>
      <c r="F611" s="10" t="inlineStr">
        <is>
          <t>(5) PE MENOR 800(818)X84(138)X15 MDF - NOVA YORK</t>
        </is>
      </c>
      <c r="G611" s="10" t="inlineStr">
        <is>
          <t>SECCIONADORA 10</t>
        </is>
      </c>
      <c r="H611" s="10" t="inlineStr">
        <is>
          <t>SECCIONADORA 10</t>
        </is>
      </c>
      <c r="I611" s="9" t="inlineStr">
        <is>
          <t>SECCIONADORA 10</t>
        </is>
      </c>
      <c r="J611" s="9" t="n">
        <v>40</v>
      </c>
      <c r="K611" s="10">
        <f>IF($E611="","",IFERROR(INDEX('01_Cad_Pecas'!$H$2:$H$5000,MATCH($E611,'01_Cad_Pecas'!$D$2:$D$5000,0)),IFERROR(INDEX('01_Cad_Pecas'!$H$2:$H$5000,MATCH(VALUE($E611),'01_Cad_Pecas'!$D$2:$D$5000,0)),"")))</f>
        <v/>
      </c>
      <c r="L611" s="10">
        <f>IF($E611="","",IFERROR(INDEX('01_Cad_Pecas'!$I$2:$I$5000,MATCH($E611,'01_Cad_Pecas'!$D$2:$D$5000,0)),IFERROR(INDEX('01_Cad_Pecas'!$I$2:$I$5000,MATCH(VALUE($E611),'01_Cad_Pecas'!$D$2:$D$5000,0)),"")))</f>
        <v/>
      </c>
      <c r="M611" s="10">
        <f>IF(OR($J611="",$L611=""),"",IF($K611="",0,$K611)+$J611*$L611)</f>
        <v/>
      </c>
      <c r="N611" s="9" t="n">
        <v>46197</v>
      </c>
      <c r="O611" s="9" t="n">
        <v>40</v>
      </c>
      <c r="P611" s="10" t="n"/>
      <c r="Q611" s="10" t="n"/>
      <c r="R611" s="10">
        <f>IF(AND($P611&lt;&gt;"",$Q611&lt;&gt;""),($Q611-$P611)*1440,IF(AND($O611&lt;&gt;"",$L611&lt;&gt;""),IF($K611="",0,$K611)+$O611*$L611,""))</f>
        <v/>
      </c>
      <c r="S611" s="10" t="n"/>
      <c r="T611" s="10">
        <f>IF(OR($J611="",$O611=""),"",$O611/$J611)</f>
        <v/>
      </c>
      <c r="U611" s="10" t="n"/>
      <c r="V611" s="10">
        <f>IF($A611="","",IF(AND($A611&lt;&gt;"",NOT(OR($U611="Concluído",$U611="Concluido")),TODAY()&gt;$A611),"SIM","NÃO"))</f>
        <v/>
      </c>
      <c r="W611" s="10">
        <f>IF(OR($A611="",$I611="",$M611=""),"",SUMIFS($M$2:M611,$I$2:I611,$I611,$A$2:A611,$A611)-$M611)</f>
        <v/>
      </c>
      <c r="X611" s="10">
        <f>IF(OR($A611="",$I611=""),"",SUMIFS($M$2:$M$4922,$I$2:$I$4922,$I611,$A$2:$A$4922,$A611))</f>
        <v/>
      </c>
      <c r="Y611" s="10">
        <f>IFERROR(VLOOKUP($I611,'02_Cad_Maquinas'!$B$2:$H$200,7,FALSE()),"")</f>
        <v/>
      </c>
      <c r="Z611" s="10">
        <f>IF(OR($X611="",$Y611=""),"",$Y611-$X611)</f>
        <v/>
      </c>
      <c r="AA611" s="11">
        <f>IF(OR($X611="",$Y611=""),"",$X611/$Y611)</f>
        <v/>
      </c>
      <c r="AB611" s="10" t="inlineStr">
        <is>
          <t>10163.10147|SECCIONADORA 10</t>
        </is>
      </c>
      <c r="AC611" s="10">
        <f>IF($B611="","","|"&amp;SUBSTITUTE(TRIM(SUBSTITUTE(SUBSTITUTE(SUBSTITUTE(SUBSTITUTE(SUBSTITUTE(SUBSTITUTE(SUBSTITUTE(SUBSTITUTE(SUBSTITUTE(SUBSTITUTE(SUBSTITUTE(SUBSTITUTE(SUBSTITUTE(SUBSTITUTE(TRIM($B611&amp;""),CHAR(10)," "),CHAR(13)," "),"."," "),";"," "),","," "),"/"," "),"+"," "),"-"," "),"  "," "),"  "," "),"  "," "),"  "," "),"  "," "),"  "," "))," ","|")&amp;"|")</f>
        <v/>
      </c>
      <c r="AD611" s="10">
        <f>TRIM($I611&amp;"")</f>
        <v/>
      </c>
    </row>
    <row r="612" ht="36" customHeight="1">
      <c r="A612" s="9" t="n">
        <v>46197</v>
      </c>
      <c r="B612" s="10" t="n">
        <v>10163.10147</v>
      </c>
      <c r="C612" s="10" t="inlineStr">
        <is>
          <t>33751 MULTIMOVEIS ESPORTAÇÃO</t>
        </is>
      </c>
      <c r="D612" s="10" t="inlineStr">
        <is>
          <t xml:space="preserve">SECCIONADORA 10 </t>
        </is>
      </c>
      <c r="E612" s="10" t="n">
        <v>20031207</v>
      </c>
      <c r="F612" s="10" t="inlineStr">
        <is>
          <t>TAMPO 1205X905X15 MDF - MESA COM VIDRO</t>
        </is>
      </c>
      <c r="G612" s="10" t="inlineStr">
        <is>
          <t>SECCIONADORA 10</t>
        </is>
      </c>
      <c r="H612" s="10" t="inlineStr">
        <is>
          <t>SECCIONADORA 10</t>
        </is>
      </c>
      <c r="I612" s="9" t="inlineStr">
        <is>
          <t>SECCIONADORA 10</t>
        </is>
      </c>
      <c r="J612" s="9" t="n">
        <v>10</v>
      </c>
      <c r="K612" s="10">
        <f>IF($E612="","",IFERROR(INDEX('01_Cad_Pecas'!$H$2:$H$5000,MATCH($E612,'01_Cad_Pecas'!$D$2:$D$5000,0)),IFERROR(INDEX('01_Cad_Pecas'!$H$2:$H$5000,MATCH(VALUE($E612),'01_Cad_Pecas'!$D$2:$D$5000,0)),"")))</f>
        <v/>
      </c>
      <c r="L612" s="10">
        <f>IF($E612="","",IFERROR(INDEX('01_Cad_Pecas'!$I$2:$I$5000,MATCH($E612,'01_Cad_Pecas'!$D$2:$D$5000,0)),IFERROR(INDEX('01_Cad_Pecas'!$I$2:$I$5000,MATCH(VALUE($E612),'01_Cad_Pecas'!$D$2:$D$5000,0)),"")))</f>
        <v/>
      </c>
      <c r="M612" s="10">
        <f>IF(OR($J612="",$L612=""),"",IF($K612="",0,$K612)+$J612*$L612)</f>
        <v/>
      </c>
      <c r="N612" s="9" t="n">
        <v>46197</v>
      </c>
      <c r="O612" s="9" t="n">
        <v>10</v>
      </c>
      <c r="P612" s="10" t="n"/>
      <c r="Q612" s="10" t="n"/>
      <c r="R612" s="10">
        <f>IF(AND($P612&lt;&gt;"",$Q612&lt;&gt;""),($Q612-$P612)*1440,IF(AND($O612&lt;&gt;"",$L612&lt;&gt;""),IF($K612="",0,$K612)+$O612*$L612,""))</f>
        <v/>
      </c>
      <c r="S612" s="10" t="n"/>
      <c r="T612" s="10">
        <f>IF(OR($J612="",$O612=""),"",$O612/$J612)</f>
        <v/>
      </c>
      <c r="U612" s="10" t="n"/>
      <c r="V612" s="10">
        <f>IF($A612="","",IF(AND($A612&lt;&gt;"",NOT(OR($U612="Concluído",$U612="Concluido")),TODAY()&gt;$A612),"SIM","NÃO"))</f>
        <v/>
      </c>
      <c r="W612" s="10">
        <f>IF(OR($A612="",$I612="",$M612=""),"",SUMIFS($M$2:M612,$I$2:I612,$I612,$A$2:A612,$A612)-$M612)</f>
        <v/>
      </c>
      <c r="X612" s="10">
        <f>IF(OR($A612="",$I612=""),"",SUMIFS($M$2:$M$4922,$I$2:$I$4922,$I612,$A$2:$A$4922,$A612))</f>
        <v/>
      </c>
      <c r="Y612" s="10">
        <f>IFERROR(VLOOKUP($I612,'02_Cad_Maquinas'!$B$2:$H$200,7,FALSE()),"")</f>
        <v/>
      </c>
      <c r="Z612" s="10">
        <f>IF(OR($X612="",$Y612=""),"",$Y612-$X612)</f>
        <v/>
      </c>
      <c r="AA612" s="11">
        <f>IF(OR($X612="",$Y612=""),"",$X612/$Y612)</f>
        <v/>
      </c>
      <c r="AB612" s="10" t="inlineStr">
        <is>
          <t>10163.10147|SECCIONADORA 10</t>
        </is>
      </c>
      <c r="AC612" s="10">
        <f>IF($B612="","","|"&amp;SUBSTITUTE(TRIM(SUBSTITUTE(SUBSTITUTE(SUBSTITUTE(SUBSTITUTE(SUBSTITUTE(SUBSTITUTE(SUBSTITUTE(SUBSTITUTE(SUBSTITUTE(SUBSTITUTE(SUBSTITUTE(SUBSTITUTE(SUBSTITUTE(SUBSTITUTE(TRIM($B612&amp;""),CHAR(10)," "),CHAR(13)," "),"."," "),";"," "),","," "),"/"," "),"+"," "),"-"," "),"  "," "),"  "," "),"  "," "),"  "," "),"  "," "),"  "," "))," ","|")&amp;"|")</f>
        <v/>
      </c>
      <c r="AD612" s="10">
        <f>TRIM($I612&amp;"")</f>
        <v/>
      </c>
    </row>
    <row r="613" ht="36" customHeight="1">
      <c r="A613" s="9" t="n">
        <v>46197</v>
      </c>
      <c r="B613" s="10" t="n">
        <v>10163.10147</v>
      </c>
      <c r="C613" s="10" t="inlineStr">
        <is>
          <t>33751 MULTIMOVEIS ESPORTAÇÃO</t>
        </is>
      </c>
      <c r="D613" s="10" t="inlineStr">
        <is>
          <t xml:space="preserve">SECCIONADORA 10 </t>
        </is>
      </c>
      <c r="E613" s="10" t="n">
        <v>20052001</v>
      </c>
      <c r="F613" s="10" t="inlineStr">
        <is>
          <t>(2-4) TRAVESSA 742X122X25 MDF - MESA ATHENAS</t>
        </is>
      </c>
      <c r="G613" s="10" t="inlineStr">
        <is>
          <t>SECCIONADORA 10</t>
        </is>
      </c>
      <c r="H613" s="10" t="inlineStr">
        <is>
          <t>SECCIONADORA 10</t>
        </is>
      </c>
      <c r="I613" s="9" t="inlineStr">
        <is>
          <t>SECCIONADORA 10</t>
        </is>
      </c>
      <c r="J613" s="9" t="n">
        <v>800</v>
      </c>
      <c r="K613" s="10">
        <f>IF($E613="","",IFERROR(INDEX('01_Cad_Pecas'!$H$2:$H$5000,MATCH($E613,'01_Cad_Pecas'!$D$2:$D$5000,0)),IFERROR(INDEX('01_Cad_Pecas'!$H$2:$H$5000,MATCH(VALUE($E613),'01_Cad_Pecas'!$D$2:$D$5000,0)),"")))</f>
        <v/>
      </c>
      <c r="L613" s="10">
        <f>IF($E613="","",IFERROR(INDEX('01_Cad_Pecas'!$I$2:$I$5000,MATCH($E613,'01_Cad_Pecas'!$D$2:$D$5000,0)),IFERROR(INDEX('01_Cad_Pecas'!$I$2:$I$5000,MATCH(VALUE($E613),'01_Cad_Pecas'!$D$2:$D$5000,0)),"")))</f>
        <v/>
      </c>
      <c r="M613" s="10">
        <f>IF(OR($J613="",$L613=""),"",IF($K613="",0,$K613)+$J613*$L613)</f>
        <v/>
      </c>
      <c r="N613" s="9" t="n">
        <v>46197</v>
      </c>
      <c r="O613" s="9" t="n">
        <v>800</v>
      </c>
      <c r="P613" s="10" t="n"/>
      <c r="Q613" s="10" t="n"/>
      <c r="R613" s="10">
        <f>IF(AND($P613&lt;&gt;"",$Q613&lt;&gt;""),($Q613-$P613)*1440,IF(AND($O613&lt;&gt;"",$L613&lt;&gt;""),IF($K613="",0,$K613)+$O613*$L613,""))</f>
        <v/>
      </c>
      <c r="S613" s="10" t="n"/>
      <c r="T613" s="10">
        <f>IF(OR($J613="",$O613=""),"",$O613/$J613)</f>
        <v/>
      </c>
      <c r="U613" s="10" t="n"/>
      <c r="V613" s="10">
        <f>IF($A613="","",IF(AND($A613&lt;&gt;"",NOT(OR($U613="Concluído",$U613="Concluido")),TODAY()&gt;$A613),"SIM","NÃO"))</f>
        <v/>
      </c>
      <c r="W613" s="10">
        <f>IF(OR($A613="",$I613="",$M613=""),"",SUMIFS($M$2:M613,$I$2:I613,$I613,$A$2:A613,$A613)-$M613)</f>
        <v/>
      </c>
      <c r="X613" s="10">
        <f>IF(OR($A613="",$I613=""),"",SUMIFS($M$2:$M$4922,$I$2:$I$4922,$I613,$A$2:$A$4922,$A613))</f>
        <v/>
      </c>
      <c r="Y613" s="10">
        <f>IFERROR(VLOOKUP($I613,'02_Cad_Maquinas'!$B$2:$H$200,7,FALSE()),"")</f>
        <v/>
      </c>
      <c r="Z613" s="10">
        <f>IF(OR($X613="",$Y613=""),"",$Y613-$X613)</f>
        <v/>
      </c>
      <c r="AA613" s="11">
        <f>IF(OR($X613="",$Y613=""),"",$X613/$Y613)</f>
        <v/>
      </c>
      <c r="AB613" s="10" t="inlineStr">
        <is>
          <t>10163.10147|SECCIONADORA 10</t>
        </is>
      </c>
      <c r="AC613" s="10">
        <f>IF($B613="","","|"&amp;SUBSTITUTE(TRIM(SUBSTITUTE(SUBSTITUTE(SUBSTITUTE(SUBSTITUTE(SUBSTITUTE(SUBSTITUTE(SUBSTITUTE(SUBSTITUTE(SUBSTITUTE(SUBSTITUTE(SUBSTITUTE(SUBSTITUTE(SUBSTITUTE(SUBSTITUTE(TRIM($B613&amp;""),CHAR(10)," "),CHAR(13)," "),"."," "),";"," "),","," "),"/"," "),"+"," "),"-"," "),"  "," "),"  "," "),"  "," "),"  "," "),"  "," "),"  "," "))," ","|")&amp;"|")</f>
        <v/>
      </c>
      <c r="AD613" s="10">
        <f>TRIM($I613&amp;"")</f>
        <v/>
      </c>
    </row>
    <row r="614" ht="36" customHeight="1">
      <c r="A614" s="9" t="n">
        <v>46197</v>
      </c>
      <c r="B614" s="10" t="n">
        <v>10163.10147</v>
      </c>
      <c r="C614" s="10" t="inlineStr">
        <is>
          <t>33751 MULTIMOVEIS ESPORTAÇÃO</t>
        </is>
      </c>
      <c r="D614" s="10" t="inlineStr">
        <is>
          <t xml:space="preserve">SECCIONADORA 10 </t>
        </is>
      </c>
      <c r="E614" s="10" t="n">
        <v>20052002</v>
      </c>
      <c r="F614" s="10" t="inlineStr">
        <is>
          <t>(5) BASE MAIOR 542X124X25 MDF - MESA ATHENAS</t>
        </is>
      </c>
      <c r="G614" s="10" t="inlineStr">
        <is>
          <t>SECCIONADORA 10</t>
        </is>
      </c>
      <c r="H614" s="10" t="inlineStr">
        <is>
          <t>SECCIONADORA 10</t>
        </is>
      </c>
      <c r="I614" s="9" t="inlineStr">
        <is>
          <t>SECCIONADORA 10</t>
        </is>
      </c>
      <c r="J614" s="9" t="n">
        <v>70</v>
      </c>
      <c r="K614" s="10">
        <f>IF($E614="","",IFERROR(INDEX('01_Cad_Pecas'!$H$2:$H$5000,MATCH($E614,'01_Cad_Pecas'!$D$2:$D$5000,0)),IFERROR(INDEX('01_Cad_Pecas'!$H$2:$H$5000,MATCH(VALUE($E614),'01_Cad_Pecas'!$D$2:$D$5000,0)),"")))</f>
        <v/>
      </c>
      <c r="L614" s="10">
        <f>IF($E614="","",IFERROR(INDEX('01_Cad_Pecas'!$I$2:$I$5000,MATCH($E614,'01_Cad_Pecas'!$D$2:$D$5000,0)),IFERROR(INDEX('01_Cad_Pecas'!$I$2:$I$5000,MATCH(VALUE($E614),'01_Cad_Pecas'!$D$2:$D$5000,0)),"")))</f>
        <v/>
      </c>
      <c r="M614" s="10">
        <f>IF(OR($J614="",$L614=""),"",IF($K614="",0,$K614)+$J614*$L614)</f>
        <v/>
      </c>
      <c r="N614" s="9" t="n">
        <v>46197</v>
      </c>
      <c r="O614" s="9" t="n">
        <v>70</v>
      </c>
      <c r="P614" s="10" t="n"/>
      <c r="Q614" s="10" t="n"/>
      <c r="R614" s="10">
        <f>IF(AND($P614&lt;&gt;"",$Q614&lt;&gt;""),($Q614-$P614)*1440,IF(AND($O614&lt;&gt;"",$L614&lt;&gt;""),IF($K614="",0,$K614)+$O614*$L614,""))</f>
        <v/>
      </c>
      <c r="S614" s="10" t="n"/>
      <c r="T614" s="10">
        <f>IF(OR($J614="",$O614=""),"",$O614/$J614)</f>
        <v/>
      </c>
      <c r="U614" s="10" t="n"/>
      <c r="V614" s="10">
        <f>IF($A614="","",IF(AND($A614&lt;&gt;"",NOT(OR($U614="Concluído",$U614="Concluido")),TODAY()&gt;$A614),"SIM","NÃO"))</f>
        <v/>
      </c>
      <c r="W614" s="10">
        <f>IF(OR($A614="",$I614="",$M614=""),"",SUMIFS($M$2:M614,$I$2:I614,$I614,$A$2:A614,$A614)-$M614)</f>
        <v/>
      </c>
      <c r="X614" s="10">
        <f>IF(OR($A614="",$I614=""),"",SUMIFS($M$2:$M$4922,$I$2:$I$4922,$I614,$A$2:$A$4922,$A614))</f>
        <v/>
      </c>
      <c r="Y614" s="10">
        <f>IFERROR(VLOOKUP($I614,'02_Cad_Maquinas'!$B$2:$H$200,7,FALSE()),"")</f>
        <v/>
      </c>
      <c r="Z614" s="10">
        <f>IF(OR($X614="",$Y614=""),"",$Y614-$X614)</f>
        <v/>
      </c>
      <c r="AA614" s="11">
        <f>IF(OR($X614="",$Y614=""),"",$X614/$Y614)</f>
        <v/>
      </c>
      <c r="AB614" s="10" t="inlineStr">
        <is>
          <t>10163.10147|SECCIONADORA 10</t>
        </is>
      </c>
      <c r="AC614" s="10">
        <f>IF($B614="","","|"&amp;SUBSTITUTE(TRIM(SUBSTITUTE(SUBSTITUTE(SUBSTITUTE(SUBSTITUTE(SUBSTITUTE(SUBSTITUTE(SUBSTITUTE(SUBSTITUTE(SUBSTITUTE(SUBSTITUTE(SUBSTITUTE(SUBSTITUTE(SUBSTITUTE(SUBSTITUTE(TRIM($B614&amp;""),CHAR(10)," "),CHAR(13)," "),"."," "),";"," "),","," "),"/"," "),"+"," "),"-"," "),"  "," "),"  "," "),"  "," "),"  "," "),"  "," "),"  "," "))," ","|")&amp;"|")</f>
        <v/>
      </c>
      <c r="AD614" s="10">
        <f>TRIM($I614&amp;"")</f>
        <v/>
      </c>
    </row>
    <row r="615" ht="36" customHeight="1">
      <c r="A615" s="9" t="n">
        <v>46197</v>
      </c>
      <c r="B615" s="10" t="n">
        <v>10163.10147</v>
      </c>
      <c r="C615" s="10" t="inlineStr">
        <is>
          <t>33751 MULTIMOVEIS ESPORTAÇÃO</t>
        </is>
      </c>
      <c r="D615" s="10" t="inlineStr">
        <is>
          <t xml:space="preserve">SECCIONADORA 10 </t>
        </is>
      </c>
      <c r="E615" s="10" t="n">
        <v>20052003</v>
      </c>
      <c r="F615" s="10" t="inlineStr">
        <is>
          <t>(6)BASE MENOR 386 (189)X124X25 MDF - MESA ATHENAS</t>
        </is>
      </c>
      <c r="G615" s="10" t="inlineStr">
        <is>
          <t>SECCIONADORA 10</t>
        </is>
      </c>
      <c r="H615" s="10" t="inlineStr">
        <is>
          <t>SECCIONADORA 10</t>
        </is>
      </c>
      <c r="I615" s="9" t="inlineStr">
        <is>
          <t>SECCIONADORA 10</t>
        </is>
      </c>
      <c r="J615" s="9" t="n">
        <v>140</v>
      </c>
      <c r="K615" s="10">
        <f>IF($E615="","",IFERROR(INDEX('01_Cad_Pecas'!$H$2:$H$5000,MATCH($E615,'01_Cad_Pecas'!$D$2:$D$5000,0)),IFERROR(INDEX('01_Cad_Pecas'!$H$2:$H$5000,MATCH(VALUE($E615),'01_Cad_Pecas'!$D$2:$D$5000,0)),"")))</f>
        <v/>
      </c>
      <c r="L615" s="10">
        <f>IF($E615="","",IFERROR(INDEX('01_Cad_Pecas'!$I$2:$I$5000,MATCH($E615,'01_Cad_Pecas'!$D$2:$D$5000,0)),IFERROR(INDEX('01_Cad_Pecas'!$I$2:$I$5000,MATCH(VALUE($E615),'01_Cad_Pecas'!$D$2:$D$5000,0)),"")))</f>
        <v/>
      </c>
      <c r="M615" s="10">
        <f>IF(OR($J615="",$L615=""),"",IF($K615="",0,$K615)+$J615*$L615)</f>
        <v/>
      </c>
      <c r="N615" s="9" t="n">
        <v>46197</v>
      </c>
      <c r="O615" s="9" t="n">
        <v>140</v>
      </c>
      <c r="P615" s="10" t="n"/>
      <c r="Q615" s="10" t="n"/>
      <c r="R615" s="10">
        <f>IF(AND($P615&lt;&gt;"",$Q615&lt;&gt;""),($Q615-$P615)*1440,IF(AND($O615&lt;&gt;"",$L615&lt;&gt;""),IF($K615="",0,$K615)+$O615*$L615,""))</f>
        <v/>
      </c>
      <c r="S615" s="10" t="n"/>
      <c r="T615" s="10">
        <f>IF(OR($J615="",$O615=""),"",$O615/$J615)</f>
        <v/>
      </c>
      <c r="U615" s="10" t="n"/>
      <c r="V615" s="10">
        <f>IF($A615="","",IF(AND($A615&lt;&gt;"",NOT(OR($U615="Concluído",$U615="Concluido")),TODAY()&gt;$A615),"SIM","NÃO"))</f>
        <v/>
      </c>
      <c r="W615" s="10">
        <f>IF(OR($A615="",$I615="",$M615=""),"",SUMIFS($M$2:M615,$I$2:I615,$I615,$A$2:A615,$A615)-$M615)</f>
        <v/>
      </c>
      <c r="X615" s="10">
        <f>IF(OR($A615="",$I615=""),"",SUMIFS($M$2:$M$4922,$I$2:$I$4922,$I615,$A$2:$A$4922,$A615))</f>
        <v/>
      </c>
      <c r="Y615" s="10">
        <f>IFERROR(VLOOKUP($I615,'02_Cad_Maquinas'!$B$2:$H$200,7,FALSE()),"")</f>
        <v/>
      </c>
      <c r="Z615" s="10">
        <f>IF(OR($X615="",$Y615=""),"",$Y615-$X615)</f>
        <v/>
      </c>
      <c r="AA615" s="11">
        <f>IF(OR($X615="",$Y615=""),"",$X615/$Y615)</f>
        <v/>
      </c>
      <c r="AB615" s="10" t="inlineStr">
        <is>
          <t>10163.10147|SECCIONADORA 10</t>
        </is>
      </c>
      <c r="AC615" s="10">
        <f>IF($B615="","","|"&amp;SUBSTITUTE(TRIM(SUBSTITUTE(SUBSTITUTE(SUBSTITUTE(SUBSTITUTE(SUBSTITUTE(SUBSTITUTE(SUBSTITUTE(SUBSTITUTE(SUBSTITUTE(SUBSTITUTE(SUBSTITUTE(SUBSTITUTE(SUBSTITUTE(SUBSTITUTE(TRIM($B615&amp;""),CHAR(10)," "),CHAR(13)," "),"."," "),";"," "),","," "),"/"," "),"+"," "),"-"," "),"  "," "),"  "," "),"  "," "),"  "," "),"  "," "),"  "," "))," ","|")&amp;"|")</f>
        <v/>
      </c>
      <c r="AD615" s="10">
        <f>TRIM($I615&amp;"")</f>
        <v/>
      </c>
    </row>
    <row r="616" ht="36" customHeight="1">
      <c r="A616" s="9" t="n">
        <v>46197</v>
      </c>
      <c r="B616" s="10" t="n">
        <v>10163.10147</v>
      </c>
      <c r="C616" s="10" t="inlineStr">
        <is>
          <t>33751 MULTIMOVEIS ESPORTAÇÃO</t>
        </is>
      </c>
      <c r="D616" s="10" t="inlineStr">
        <is>
          <t xml:space="preserve">SECCIONADORA 10 </t>
        </is>
      </c>
      <c r="E616" s="10" t="n">
        <v>20052202</v>
      </c>
      <c r="F616" s="10" t="inlineStr">
        <is>
          <t>(5) BASE MAIOR 742X124X25 MDF - MESA ATHENAS 1,20</t>
        </is>
      </c>
      <c r="G616" s="10" t="inlineStr">
        <is>
          <t>SECCIONADORA 10</t>
        </is>
      </c>
      <c r="H616" s="10" t="inlineStr">
        <is>
          <t>SECCIONADORA 10</t>
        </is>
      </c>
      <c r="I616" s="9" t="inlineStr">
        <is>
          <t>SECCIONADORA 10</t>
        </is>
      </c>
      <c r="J616" s="9" t="n">
        <v>130</v>
      </c>
      <c r="K616" s="10">
        <f>IF($E616="","",IFERROR(INDEX('01_Cad_Pecas'!$H$2:$H$5000,MATCH($E616,'01_Cad_Pecas'!$D$2:$D$5000,0)),IFERROR(INDEX('01_Cad_Pecas'!$H$2:$H$5000,MATCH(VALUE($E616),'01_Cad_Pecas'!$D$2:$D$5000,0)),"")))</f>
        <v/>
      </c>
      <c r="L616" s="10">
        <f>IF($E616="","",IFERROR(INDEX('01_Cad_Pecas'!$I$2:$I$5000,MATCH($E616,'01_Cad_Pecas'!$D$2:$D$5000,0)),IFERROR(INDEX('01_Cad_Pecas'!$I$2:$I$5000,MATCH(VALUE($E616),'01_Cad_Pecas'!$D$2:$D$5000,0)),"")))</f>
        <v/>
      </c>
      <c r="M616" s="10">
        <f>IF(OR($J616="",$L616=""),"",IF($K616="",0,$K616)+$J616*$L616)</f>
        <v/>
      </c>
      <c r="N616" s="9" t="n">
        <v>46197</v>
      </c>
      <c r="O616" s="9" t="n">
        <v>130</v>
      </c>
      <c r="P616" s="10" t="n"/>
      <c r="Q616" s="10" t="n"/>
      <c r="R616" s="10">
        <f>IF(AND($P616&lt;&gt;"",$Q616&lt;&gt;""),($Q616-$P616)*1440,IF(AND($O616&lt;&gt;"",$L616&lt;&gt;""),IF($K616="",0,$K616)+$O616*$L616,""))</f>
        <v/>
      </c>
      <c r="S616" s="10" t="n"/>
      <c r="T616" s="10">
        <f>IF(OR($J616="",$O616=""),"",$O616/$J616)</f>
        <v/>
      </c>
      <c r="U616" s="10" t="n"/>
      <c r="V616" s="10">
        <f>IF($A616="","",IF(AND($A616&lt;&gt;"",NOT(OR($U616="Concluído",$U616="Concluido")),TODAY()&gt;$A616),"SIM","NÃO"))</f>
        <v/>
      </c>
      <c r="W616" s="10">
        <f>IF(OR($A616="",$I616="",$M616=""),"",SUMIFS($M$2:M616,$I$2:I616,$I616,$A$2:A616,$A616)-$M616)</f>
        <v/>
      </c>
      <c r="X616" s="10">
        <f>IF(OR($A616="",$I616=""),"",SUMIFS($M$2:$M$4922,$I$2:$I$4922,$I616,$A$2:$A$4922,$A616))</f>
        <v/>
      </c>
      <c r="Y616" s="10">
        <f>IFERROR(VLOOKUP($I616,'02_Cad_Maquinas'!$B$2:$H$200,7,FALSE()),"")</f>
        <v/>
      </c>
      <c r="Z616" s="10">
        <f>IF(OR($X616="",$Y616=""),"",$Y616-$X616)</f>
        <v/>
      </c>
      <c r="AA616" s="11">
        <f>IF(OR($X616="",$Y616=""),"",$X616/$Y616)</f>
        <v/>
      </c>
      <c r="AB616" s="10" t="inlineStr">
        <is>
          <t>10163.10147|SECCIONADORA 10</t>
        </is>
      </c>
      <c r="AC616" s="10">
        <f>IF($B616="","","|"&amp;SUBSTITUTE(TRIM(SUBSTITUTE(SUBSTITUTE(SUBSTITUTE(SUBSTITUTE(SUBSTITUTE(SUBSTITUTE(SUBSTITUTE(SUBSTITUTE(SUBSTITUTE(SUBSTITUTE(SUBSTITUTE(SUBSTITUTE(SUBSTITUTE(SUBSTITUTE(TRIM($B616&amp;""),CHAR(10)," "),CHAR(13)," "),"."," "),";"," "),","," "),"/"," "),"+"," "),"-"," "),"  "," "),"  "," "),"  "," "),"  "," "),"  "," "),"  "," "))," ","|")&amp;"|")</f>
        <v/>
      </c>
      <c r="AD616" s="10">
        <f>TRIM($I616&amp;"")</f>
        <v/>
      </c>
    </row>
    <row r="617" ht="36" customHeight="1">
      <c r="A617" s="9" t="n">
        <v>46197</v>
      </c>
      <c r="B617" s="10" t="n">
        <v>10163.10147</v>
      </c>
      <c r="C617" s="10" t="inlineStr">
        <is>
          <t>33751 MULTIMOVEIS ESPORTAÇÃO</t>
        </is>
      </c>
      <c r="D617" s="10" t="inlineStr">
        <is>
          <t xml:space="preserve">SECCIONADORA 10 </t>
        </is>
      </c>
      <c r="E617" s="10" t="n">
        <v>20052203</v>
      </c>
      <c r="F617" s="10" t="inlineStr">
        <is>
          <t>(6)BASE MENOR 446(220)X124X25 MDF-MESA ATHENAS1,20</t>
        </is>
      </c>
      <c r="G617" s="10" t="inlineStr">
        <is>
          <t>SECCIONADORA 10</t>
        </is>
      </c>
      <c r="H617" s="10" t="inlineStr">
        <is>
          <t>SECCIONADORA 10</t>
        </is>
      </c>
      <c r="I617" s="9" t="inlineStr">
        <is>
          <t>SECCIONADORA 10</t>
        </is>
      </c>
      <c r="J617" s="9" t="n">
        <v>260</v>
      </c>
      <c r="K617" s="10">
        <f>IF($E617="","",IFERROR(INDEX('01_Cad_Pecas'!$H$2:$H$5000,MATCH($E617,'01_Cad_Pecas'!$D$2:$D$5000,0)),IFERROR(INDEX('01_Cad_Pecas'!$H$2:$H$5000,MATCH(VALUE($E617),'01_Cad_Pecas'!$D$2:$D$5000,0)),"")))</f>
        <v/>
      </c>
      <c r="L617" s="10">
        <f>IF($E617="","",IFERROR(INDEX('01_Cad_Pecas'!$I$2:$I$5000,MATCH($E617,'01_Cad_Pecas'!$D$2:$D$5000,0)),IFERROR(INDEX('01_Cad_Pecas'!$I$2:$I$5000,MATCH(VALUE($E617),'01_Cad_Pecas'!$D$2:$D$5000,0)),"")))</f>
        <v/>
      </c>
      <c r="M617" s="10">
        <f>IF(OR($J617="",$L617=""),"",IF($K617="",0,$K617)+$J617*$L617)</f>
        <v/>
      </c>
      <c r="N617" s="9" t="n">
        <v>46197</v>
      </c>
      <c r="O617" s="9" t="n">
        <v>260</v>
      </c>
      <c r="P617" s="10" t="n"/>
      <c r="Q617" s="10" t="n"/>
      <c r="R617" s="10">
        <f>IF(AND($P617&lt;&gt;"",$Q617&lt;&gt;""),($Q617-$P617)*1440,IF(AND($O617&lt;&gt;"",$L617&lt;&gt;""),IF($K617="",0,$K617)+$O617*$L617,""))</f>
        <v/>
      </c>
      <c r="S617" s="10" t="n"/>
      <c r="T617" s="10">
        <f>IF(OR($J617="",$O617=""),"",$O617/$J617)</f>
        <v/>
      </c>
      <c r="U617" s="10" t="n"/>
      <c r="V617" s="10">
        <f>IF($A617="","",IF(AND($A617&lt;&gt;"",NOT(OR($U617="Concluído",$U617="Concluido")),TODAY()&gt;$A617),"SIM","NÃO"))</f>
        <v/>
      </c>
      <c r="W617" s="10">
        <f>IF(OR($A617="",$I617="",$M617=""),"",SUMIFS($M$2:M617,$I$2:I617,$I617,$A$2:A617,$A617)-$M617)</f>
        <v/>
      </c>
      <c r="X617" s="10">
        <f>IF(OR($A617="",$I617=""),"",SUMIFS($M$2:$M$4922,$I$2:$I$4922,$I617,$A$2:$A$4922,$A617))</f>
        <v/>
      </c>
      <c r="Y617" s="10">
        <f>IFERROR(VLOOKUP($I617,'02_Cad_Maquinas'!$B$2:$H$200,7,FALSE()),"")</f>
        <v/>
      </c>
      <c r="Z617" s="10">
        <f>IF(OR($X617="",$Y617=""),"",$Y617-$X617)</f>
        <v/>
      </c>
      <c r="AA617" s="11">
        <f>IF(OR($X617="",$Y617=""),"",$X617/$Y617)</f>
        <v/>
      </c>
      <c r="AB617" s="10" t="inlineStr">
        <is>
          <t>10163.10147|SECCIONADORA 10</t>
        </is>
      </c>
      <c r="AC617" s="10">
        <f>IF($B617="","","|"&amp;SUBSTITUTE(TRIM(SUBSTITUTE(SUBSTITUTE(SUBSTITUTE(SUBSTITUTE(SUBSTITUTE(SUBSTITUTE(SUBSTITUTE(SUBSTITUTE(SUBSTITUTE(SUBSTITUTE(SUBSTITUTE(SUBSTITUTE(SUBSTITUTE(SUBSTITUTE(TRIM($B617&amp;""),CHAR(10)," "),CHAR(13)," "),"."," "),";"," "),","," "),"/"," "),"+"," "),"-"," "),"  "," "),"  "," "),"  "," "),"  "," "),"  "," "),"  "," "))," ","|")&amp;"|")</f>
        <v/>
      </c>
      <c r="AD617" s="10">
        <f>TRIM($I617&amp;"")</f>
        <v/>
      </c>
    </row>
    <row r="618" ht="24" customHeight="1">
      <c r="A618" s="9" t="n">
        <v>46198</v>
      </c>
      <c r="B618" s="10" t="n">
        <v>10179</v>
      </c>
      <c r="C618" s="10" t="n"/>
      <c r="D618" s="10" t="inlineStr">
        <is>
          <t xml:space="preserve">SECCIONADORA 10 </t>
        </is>
      </c>
      <c r="E618" s="10" t="n">
        <v>20014001</v>
      </c>
      <c r="F618" s="10" t="inlineStr">
        <is>
          <t>LAT BASE EXTERNA 778X453X12 MDP - MESA DAKAR</t>
        </is>
      </c>
      <c r="G618" s="10" t="inlineStr">
        <is>
          <t>SECCIONADORA 10</t>
        </is>
      </c>
      <c r="H618" s="10" t="inlineStr">
        <is>
          <t>SECCIONADORA 10</t>
        </is>
      </c>
      <c r="I618" s="10" t="inlineStr">
        <is>
          <t>SECCIONADORA 10</t>
        </is>
      </c>
      <c r="J618" s="9" t="n">
        <v>10</v>
      </c>
      <c r="K618" s="10">
        <f>IF($E618="","",IFERROR(INDEX('01_Cad_Pecas'!$H$2:$H$5000,MATCH($E618,'01_Cad_Pecas'!$D$2:$D$5000,0)),IFERROR(INDEX('01_Cad_Pecas'!$H$2:$H$5000,MATCH(VALUE($E618),'01_Cad_Pecas'!$D$2:$D$5000,0)),"")))</f>
        <v/>
      </c>
      <c r="L618" s="10">
        <f>IF($E618="","",IFERROR(INDEX('01_Cad_Pecas'!$I$2:$I$5000,MATCH($E618,'01_Cad_Pecas'!$D$2:$D$5000,0)),IFERROR(INDEX('01_Cad_Pecas'!$I$2:$I$5000,MATCH(VALUE($E618),'01_Cad_Pecas'!$D$2:$D$5000,0)),"")))</f>
        <v/>
      </c>
      <c r="M618" s="10">
        <f>IF(OR($J618="",$L618=""),"",IF($K618="",0,$K618)+$J618*$L618)</f>
        <v/>
      </c>
      <c r="N618" s="10" t="n">
        <v>46202</v>
      </c>
      <c r="O618" s="9" t="n">
        <v>10</v>
      </c>
      <c r="P618" s="10" t="n"/>
      <c r="Q618" s="10" t="n"/>
      <c r="R618" s="10">
        <f>IF(AND($P618&lt;&gt;"",$Q618&lt;&gt;""),($Q618-$P618)*1440,IF(AND($O618&lt;&gt;"",$L618&lt;&gt;""),IF($K618="",0,$K618)+$O618*$L618,""))</f>
        <v/>
      </c>
      <c r="S618" s="10" t="n"/>
      <c r="T618" s="10">
        <f>IF(OR($J618="",$O618=""),"",$O618/$J618)</f>
        <v/>
      </c>
      <c r="U618" s="10" t="n"/>
      <c r="V618" s="10">
        <f>IF($A618="","",IF(AND($A618&lt;&gt;"",NOT(OR($U618="Concluído",$U618="Concluido")),TODAY()&gt;$A618),"SIM","NÃO"))</f>
        <v/>
      </c>
      <c r="W618" s="10">
        <f>IF(OR($A618="",$I618="",$M618=""),"",SUMIFS($M$2:M618,$I$2:I618,$I618,$A$2:A618,$A618)-$M618)</f>
        <v/>
      </c>
      <c r="X618" s="10">
        <f>IF(OR($A618="",$I618=""),"",SUMIFS($M$2:$M$4922,$I$2:$I$4922,$I618,$A$2:$A$4922,$A618))</f>
        <v/>
      </c>
      <c r="Y618" s="10">
        <f>IFERROR(VLOOKUP($I618,'02_Cad_Maquinas'!$B$2:$H$200,7,FALSE()),"")</f>
        <v/>
      </c>
      <c r="Z618" s="10">
        <f>IF(OR($X618="",$Y618=""),"",$Y618-$X618)</f>
        <v/>
      </c>
      <c r="AA618" s="11">
        <f>IF(OR($X618="",$Y618=""),"",$X618/$Y618)</f>
        <v/>
      </c>
      <c r="AB618" s="10" t="n"/>
      <c r="AC618" s="10">
        <f>IF($B618="","","|"&amp;SUBSTITUTE(TRIM(SUBSTITUTE(SUBSTITUTE(SUBSTITUTE(SUBSTITUTE(SUBSTITUTE(SUBSTITUTE(SUBSTITUTE(SUBSTITUTE(SUBSTITUTE(SUBSTITUTE(SUBSTITUTE(SUBSTITUTE(SUBSTITUTE(SUBSTITUTE(TRIM($B618&amp;""),CHAR(10)," "),CHAR(13)," "),"."," "),";"," "),","," "),"/"," "),"+"," "),"-"," "),"  "," "),"  "," "),"  "," "),"  "," "),"  "," "),"  "," "))," ","|")&amp;"|")</f>
        <v/>
      </c>
      <c r="AD618" s="10">
        <f>TRIM($I618&amp;"")</f>
        <v/>
      </c>
    </row>
    <row r="619" ht="24" customHeight="1">
      <c r="A619" s="9" t="n">
        <v>46198</v>
      </c>
      <c r="B619" s="10" t="n">
        <v>10179</v>
      </c>
      <c r="C619" s="10" t="n"/>
      <c r="D619" s="10" t="inlineStr">
        <is>
          <t xml:space="preserve">SECCIONADORA 10 </t>
        </is>
      </c>
      <c r="E619" s="10" t="n">
        <v>20014107</v>
      </c>
      <c r="F619" s="10" t="inlineStr">
        <is>
          <t>ENGRO MENOR 802X60X12 MDP - MESA DAKAR</t>
        </is>
      </c>
      <c r="G619" s="10" t="inlineStr">
        <is>
          <t>SECCIONADORA 10</t>
        </is>
      </c>
      <c r="H619" s="10" t="inlineStr">
        <is>
          <t>SECCIONADORA 10</t>
        </is>
      </c>
      <c r="I619" s="10" t="inlineStr">
        <is>
          <t>SECCIONADORA 10</t>
        </is>
      </c>
      <c r="J619" s="9" t="n">
        <v>14</v>
      </c>
      <c r="K619" s="10">
        <f>IF($E619="","",IFERROR(INDEX('01_Cad_Pecas'!$H$2:$H$5000,MATCH($E619,'01_Cad_Pecas'!$D$2:$D$5000,0)),IFERROR(INDEX('01_Cad_Pecas'!$H$2:$H$5000,MATCH(VALUE($E619),'01_Cad_Pecas'!$D$2:$D$5000,0)),"")))</f>
        <v/>
      </c>
      <c r="L619" s="10">
        <f>IF($E619="","",IFERROR(INDEX('01_Cad_Pecas'!$I$2:$I$5000,MATCH($E619,'01_Cad_Pecas'!$D$2:$D$5000,0)),IFERROR(INDEX('01_Cad_Pecas'!$I$2:$I$5000,MATCH(VALUE($E619),'01_Cad_Pecas'!$D$2:$D$5000,0)),"")))</f>
        <v/>
      </c>
      <c r="M619" s="10">
        <f>IF(OR($J619="",$L619=""),"",IF($K619="",0,$K619)+$J619*$L619)</f>
        <v/>
      </c>
      <c r="N619" s="10" t="n">
        <v>46202</v>
      </c>
      <c r="O619" s="9" t="n">
        <v>14</v>
      </c>
      <c r="P619" s="10" t="n"/>
      <c r="Q619" s="10" t="n"/>
      <c r="R619" s="10">
        <f>IF(AND($P619&lt;&gt;"",$Q619&lt;&gt;""),($Q619-$P619)*1440,IF(AND($O619&lt;&gt;"",$L619&lt;&gt;""),IF($K619="",0,$K619)+$O619*$L619,""))</f>
        <v/>
      </c>
      <c r="S619" s="10" t="n"/>
      <c r="T619" s="10">
        <f>IF(OR($J619="",$O619=""),"",$O619/$J619)</f>
        <v/>
      </c>
      <c r="U619" s="10" t="n"/>
      <c r="V619" s="10">
        <f>IF($A619="","",IF(AND($A619&lt;&gt;"",NOT(OR($U619="Concluído",$U619="Concluido")),TODAY()&gt;$A619),"SIM","NÃO"))</f>
        <v/>
      </c>
      <c r="W619" s="10">
        <f>IF(OR($A619="",$I619="",$M619=""),"",SUMIFS($M$2:M619,$I$2:I619,$I619,$A$2:A619,$A619)-$M619)</f>
        <v/>
      </c>
      <c r="X619" s="10">
        <f>IF(OR($A619="",$I619=""),"",SUMIFS($M$2:$M$4922,$I$2:$I$4922,$I619,$A$2:$A$4922,$A619))</f>
        <v/>
      </c>
      <c r="Y619" s="10">
        <f>IFERROR(VLOOKUP($I619,'02_Cad_Maquinas'!$B$2:$H$200,7,FALSE()),"")</f>
        <v/>
      </c>
      <c r="Z619" s="10">
        <f>IF(OR($X619="",$Y619=""),"",$Y619-$X619)</f>
        <v/>
      </c>
      <c r="AA619" s="11">
        <f>IF(OR($X619="",$Y619=""),"",$X619/$Y619)</f>
        <v/>
      </c>
      <c r="AB619" s="10" t="n"/>
      <c r="AC619" s="10">
        <f>IF($B619="","","|"&amp;SUBSTITUTE(TRIM(SUBSTITUTE(SUBSTITUTE(SUBSTITUTE(SUBSTITUTE(SUBSTITUTE(SUBSTITUTE(SUBSTITUTE(SUBSTITUTE(SUBSTITUTE(SUBSTITUTE(SUBSTITUTE(SUBSTITUTE(SUBSTITUTE(SUBSTITUTE(TRIM($B619&amp;""),CHAR(10)," "),CHAR(13)," "),"."," "),";"," "),","," "),"/"," "),"+"," "),"-"," "),"  "," "),"  "," "),"  "," "),"  "," "),"  "," "),"  "," "))," ","|")&amp;"|")</f>
        <v/>
      </c>
      <c r="AD619" s="10">
        <f>TRIM($I619&amp;"")</f>
        <v/>
      </c>
    </row>
    <row r="620" ht="24" customHeight="1">
      <c r="A620" s="9" t="n">
        <v>46198</v>
      </c>
      <c r="B620" s="10" t="n">
        <v>10179</v>
      </c>
      <c r="C620" s="10" t="n"/>
      <c r="D620" s="10" t="inlineStr">
        <is>
          <t xml:space="preserve">SECCIONADORA 10 </t>
        </is>
      </c>
      <c r="E620" s="10" t="n">
        <v>20014205</v>
      </c>
      <c r="F620" s="10" t="inlineStr">
        <is>
          <t>(1) TAMPO 1602X802X12 MDP - MESA DAKAR/MIAMI 1,60</t>
        </is>
      </c>
      <c r="G620" s="10" t="inlineStr">
        <is>
          <t>SECCIONADORA 10</t>
        </is>
      </c>
      <c r="H620" s="10" t="inlineStr">
        <is>
          <t>SECCIONADORA 10</t>
        </is>
      </c>
      <c r="I620" s="10" t="inlineStr">
        <is>
          <t>SECCIONADORA 10</t>
        </is>
      </c>
      <c r="J620" s="9" t="n">
        <v>5</v>
      </c>
      <c r="K620" s="10">
        <f>IF($E620="","",IFERROR(INDEX('01_Cad_Pecas'!$H$2:$H$5000,MATCH($E620,'01_Cad_Pecas'!$D$2:$D$5000,0)),IFERROR(INDEX('01_Cad_Pecas'!$H$2:$H$5000,MATCH(VALUE($E620),'01_Cad_Pecas'!$D$2:$D$5000,0)),"")))</f>
        <v/>
      </c>
      <c r="L620" s="10">
        <f>IF($E620="","",IFERROR(INDEX('01_Cad_Pecas'!$I$2:$I$5000,MATCH($E620,'01_Cad_Pecas'!$D$2:$D$5000,0)),IFERROR(INDEX('01_Cad_Pecas'!$I$2:$I$5000,MATCH(VALUE($E620),'01_Cad_Pecas'!$D$2:$D$5000,0)),"")))</f>
        <v/>
      </c>
      <c r="M620" s="10">
        <f>IF(OR($J620="",$L620=""),"",IF($K620="",0,$K620)+$J620*$L620)</f>
        <v/>
      </c>
      <c r="N620" s="10" t="n">
        <v>46202</v>
      </c>
      <c r="O620" s="9" t="n">
        <v>5</v>
      </c>
      <c r="P620" s="10" t="n"/>
      <c r="Q620" s="10" t="n"/>
      <c r="R620" s="10">
        <f>IF(AND($P620&lt;&gt;"",$Q620&lt;&gt;""),($Q620-$P620)*1440,IF(AND($O620&lt;&gt;"",$L620&lt;&gt;""),IF($K620="",0,$K620)+$O620*$L620,""))</f>
        <v/>
      </c>
      <c r="S620" s="10" t="n"/>
      <c r="T620" s="10">
        <f>IF(OR($J620="",$O620=""),"",$O620/$J620)</f>
        <v/>
      </c>
      <c r="U620" s="10" t="n"/>
      <c r="V620" s="10">
        <f>IF($A620="","",IF(AND($A620&lt;&gt;"",NOT(OR($U620="Concluído",$U620="Concluido")),TODAY()&gt;$A620),"SIM","NÃO"))</f>
        <v/>
      </c>
      <c r="W620" s="10">
        <f>IF(OR($A620="",$I620="",$M620=""),"",SUMIFS($M$2:M620,$I$2:I620,$I620,$A$2:A620,$A620)-$M620)</f>
        <v/>
      </c>
      <c r="X620" s="10">
        <f>IF(OR($A620="",$I620=""),"",SUMIFS($M$2:$M$4922,$I$2:$I$4922,$I620,$A$2:$A$4922,$A620))</f>
        <v/>
      </c>
      <c r="Y620" s="10">
        <f>IFERROR(VLOOKUP($I620,'02_Cad_Maquinas'!$B$2:$H$200,7,FALSE()),"")</f>
        <v/>
      </c>
      <c r="Z620" s="10">
        <f>IF(OR($X620="",$Y620=""),"",$Y620-$X620)</f>
        <v/>
      </c>
      <c r="AA620" s="11">
        <f>IF(OR($X620="",$Y620=""),"",$X620/$Y620)</f>
        <v/>
      </c>
      <c r="AB620" s="10" t="n"/>
      <c r="AC620" s="10">
        <f>IF($B620="","","|"&amp;SUBSTITUTE(TRIM(SUBSTITUTE(SUBSTITUTE(SUBSTITUTE(SUBSTITUTE(SUBSTITUTE(SUBSTITUTE(SUBSTITUTE(SUBSTITUTE(SUBSTITUTE(SUBSTITUTE(SUBSTITUTE(SUBSTITUTE(SUBSTITUTE(SUBSTITUTE(TRIM($B620&amp;""),CHAR(10)," "),CHAR(13)," "),"."," "),";"," "),","," "),"/"," "),"+"," "),"-"," "),"  "," "),"  "," "),"  "," "),"  "," "),"  "," "),"  "," "))," ","|")&amp;"|")</f>
        <v/>
      </c>
      <c r="AD620" s="10">
        <f>TRIM($I620&amp;"")</f>
        <v/>
      </c>
    </row>
    <row r="621" ht="24" customHeight="1">
      <c r="A621" s="9" t="n">
        <v>46198</v>
      </c>
      <c r="B621" s="10" t="n">
        <v>10179</v>
      </c>
      <c r="C621" s="10" t="n"/>
      <c r="D621" s="10" t="inlineStr">
        <is>
          <t xml:space="preserve">SECCIONADORA 10 </t>
        </is>
      </c>
      <c r="E621" s="10" t="n">
        <v>20014206</v>
      </c>
      <c r="F621" s="10" t="inlineStr">
        <is>
          <t>ENGRO MAIOR 1481X60X12 MDP - MESA DAKAR 1,36</t>
        </is>
      </c>
      <c r="G621" s="10" t="inlineStr">
        <is>
          <t>SECCIONADORA 10</t>
        </is>
      </c>
      <c r="H621" s="10" t="inlineStr">
        <is>
          <t>SECCIONADORA 10</t>
        </is>
      </c>
      <c r="I621" s="10" t="inlineStr">
        <is>
          <t>SECCIONADORA 10</t>
        </is>
      </c>
      <c r="J621" s="9" t="n">
        <v>10</v>
      </c>
      <c r="K621" s="10">
        <f>IF($E621="","",IFERROR(INDEX('01_Cad_Pecas'!$H$2:$H$5000,MATCH($E621,'01_Cad_Pecas'!$D$2:$D$5000,0)),IFERROR(INDEX('01_Cad_Pecas'!$H$2:$H$5000,MATCH(VALUE($E621),'01_Cad_Pecas'!$D$2:$D$5000,0)),"")))</f>
        <v/>
      </c>
      <c r="L621" s="10">
        <f>IF($E621="","",IFERROR(INDEX('01_Cad_Pecas'!$I$2:$I$5000,MATCH($E621,'01_Cad_Pecas'!$D$2:$D$5000,0)),IFERROR(INDEX('01_Cad_Pecas'!$I$2:$I$5000,MATCH(VALUE($E621),'01_Cad_Pecas'!$D$2:$D$5000,0)),"")))</f>
        <v/>
      </c>
      <c r="M621" s="10">
        <f>IF(OR($J621="",$L621=""),"",IF($K621="",0,$K621)+$J621*$L621)</f>
        <v/>
      </c>
      <c r="N621" s="10" t="n">
        <v>46202</v>
      </c>
      <c r="O621" s="9" t="n">
        <v>10</v>
      </c>
      <c r="P621" s="10" t="n"/>
      <c r="Q621" s="10" t="n"/>
      <c r="R621" s="10">
        <f>IF(AND($P621&lt;&gt;"",$Q621&lt;&gt;""),($Q621-$P621)*1440,IF(AND($O621&lt;&gt;"",$L621&lt;&gt;""),IF($K621="",0,$K621)+$O621*$L621,""))</f>
        <v/>
      </c>
      <c r="S621" s="10" t="n"/>
      <c r="T621" s="10">
        <f>IF(OR($J621="",$O621=""),"",$O621/$J621)</f>
        <v/>
      </c>
      <c r="U621" s="10" t="n"/>
      <c r="V621" s="10">
        <f>IF($A621="","",IF(AND($A621&lt;&gt;"",NOT(OR($U621="Concluído",$U621="Concluido")),TODAY()&gt;$A621),"SIM","NÃO"))</f>
        <v/>
      </c>
      <c r="W621" s="10">
        <f>IF(OR($A621="",$I621="",$M621=""),"",SUMIFS($M$2:M621,$I$2:I621,$I621,$A$2:A621,$A621)-$M621)</f>
        <v/>
      </c>
      <c r="X621" s="10">
        <f>IF(OR($A621="",$I621=""),"",SUMIFS($M$2:$M$4922,$I$2:$I$4922,$I621,$A$2:$A$4922,$A621))</f>
        <v/>
      </c>
      <c r="Y621" s="10">
        <f>IFERROR(VLOOKUP($I621,'02_Cad_Maquinas'!$B$2:$H$200,7,FALSE()),"")</f>
        <v/>
      </c>
      <c r="Z621" s="10">
        <f>IF(OR($X621="",$Y621=""),"",$Y621-$X621)</f>
        <v/>
      </c>
      <c r="AA621" s="11">
        <f>IF(OR($X621="",$Y621=""),"",$X621/$Y621)</f>
        <v/>
      </c>
      <c r="AB621" s="10" t="n"/>
      <c r="AC621" s="10">
        <f>IF($B621="","","|"&amp;SUBSTITUTE(TRIM(SUBSTITUTE(SUBSTITUTE(SUBSTITUTE(SUBSTITUTE(SUBSTITUTE(SUBSTITUTE(SUBSTITUTE(SUBSTITUTE(SUBSTITUTE(SUBSTITUTE(SUBSTITUTE(SUBSTITUTE(SUBSTITUTE(SUBSTITUTE(TRIM($B621&amp;""),CHAR(10)," "),CHAR(13)," "),"."," "),";"," "),","," "),"/"," "),"+"," "),"-"," "),"  "," "),"  "," "),"  "," "),"  "," "),"  "," "),"  "," "))," ","|")&amp;"|")</f>
        <v/>
      </c>
      <c r="AD621" s="10">
        <f>TRIM($I621&amp;"")</f>
        <v/>
      </c>
    </row>
    <row r="622" ht="24" customHeight="1">
      <c r="A622" s="9" t="n">
        <v>46198</v>
      </c>
      <c r="B622" s="10" t="n">
        <v>10179</v>
      </c>
      <c r="C622" s="10" t="n"/>
      <c r="D622" s="10" t="inlineStr">
        <is>
          <t xml:space="preserve">SECCIONADORA 10 </t>
        </is>
      </c>
      <c r="E622" s="10" t="n">
        <v>20014305</v>
      </c>
      <c r="F622" s="10" t="inlineStr">
        <is>
          <t>(1) TAMPO 1202X802X12 MDP - MESA DAKAR/MIAMI 1,20</t>
        </is>
      </c>
      <c r="G622" s="10" t="inlineStr">
        <is>
          <t>SECCIONADORA 10</t>
        </is>
      </c>
      <c r="H622" s="10" t="inlineStr">
        <is>
          <t>SECCIONADORA 10</t>
        </is>
      </c>
      <c r="I622" s="10" t="inlineStr">
        <is>
          <t>SECCIONADORA 10</t>
        </is>
      </c>
      <c r="J622" s="9" t="n">
        <v>2</v>
      </c>
      <c r="K622" s="10">
        <f>IF($E622="","",IFERROR(INDEX('01_Cad_Pecas'!$H$2:$H$5000,MATCH($E622,'01_Cad_Pecas'!$D$2:$D$5000,0)),IFERROR(INDEX('01_Cad_Pecas'!$H$2:$H$5000,MATCH(VALUE($E622),'01_Cad_Pecas'!$D$2:$D$5000,0)),"")))</f>
        <v/>
      </c>
      <c r="L622" s="10">
        <f>IF($E622="","",IFERROR(INDEX('01_Cad_Pecas'!$I$2:$I$5000,MATCH($E622,'01_Cad_Pecas'!$D$2:$D$5000,0)),IFERROR(INDEX('01_Cad_Pecas'!$I$2:$I$5000,MATCH(VALUE($E622),'01_Cad_Pecas'!$D$2:$D$5000,0)),"")))</f>
        <v/>
      </c>
      <c r="M622" s="10">
        <f>IF(OR($J622="",$L622=""),"",IF($K622="",0,$K622)+$J622*$L622)</f>
        <v/>
      </c>
      <c r="N622" s="10" t="n">
        <v>46202</v>
      </c>
      <c r="O622" s="9" t="n">
        <v>2</v>
      </c>
      <c r="P622" s="10" t="n"/>
      <c r="Q622" s="10" t="n"/>
      <c r="R622" s="10">
        <f>IF(AND($P622&lt;&gt;"",$Q622&lt;&gt;""),($Q622-$P622)*1440,IF(AND($O622&lt;&gt;"",$L622&lt;&gt;""),IF($K622="",0,$K622)+$O622*$L622,""))</f>
        <v/>
      </c>
      <c r="S622" s="10" t="n"/>
      <c r="T622" s="10">
        <f>IF(OR($J622="",$O622=""),"",$O622/$J622)</f>
        <v/>
      </c>
      <c r="U622" s="10" t="n"/>
      <c r="V622" s="10">
        <f>IF($A622="","",IF(AND($A622&lt;&gt;"",NOT(OR($U622="Concluído",$U622="Concluido")),TODAY()&gt;$A622),"SIM","NÃO"))</f>
        <v/>
      </c>
      <c r="W622" s="10">
        <f>IF(OR($A622="",$I622="",$M622=""),"",SUMIFS($M$2:M622,$I$2:I622,$I622,$A$2:A622,$A622)-$M622)</f>
        <v/>
      </c>
      <c r="X622" s="10">
        <f>IF(OR($A622="",$I622=""),"",SUMIFS($M$2:$M$4922,$I$2:$I$4922,$I622,$A$2:$A$4922,$A622))</f>
        <v/>
      </c>
      <c r="Y622" s="10">
        <f>IFERROR(VLOOKUP($I622,'02_Cad_Maquinas'!$B$2:$H$200,7,FALSE()),"")</f>
        <v/>
      </c>
      <c r="Z622" s="10">
        <f>IF(OR($X622="",$Y622=""),"",$Y622-$X622)</f>
        <v/>
      </c>
      <c r="AA622" s="11">
        <f>IF(OR($X622="",$Y622=""),"",$X622/$Y622)</f>
        <v/>
      </c>
      <c r="AB622" s="10" t="n"/>
      <c r="AC622" s="10">
        <f>IF($B622="","","|"&amp;SUBSTITUTE(TRIM(SUBSTITUTE(SUBSTITUTE(SUBSTITUTE(SUBSTITUTE(SUBSTITUTE(SUBSTITUTE(SUBSTITUTE(SUBSTITUTE(SUBSTITUTE(SUBSTITUTE(SUBSTITUTE(SUBSTITUTE(SUBSTITUTE(SUBSTITUTE(TRIM($B622&amp;""),CHAR(10)," "),CHAR(13)," "),"."," "),";"," "),","," "),"/"," "),"+"," "),"-"," "),"  "," "),"  "," "),"  "," "),"  "," "),"  "," "),"  "," "))," ","|")&amp;"|")</f>
        <v/>
      </c>
      <c r="AD622" s="10">
        <f>TRIM($I622&amp;"")</f>
        <v/>
      </c>
    </row>
    <row r="623" ht="24" customHeight="1">
      <c r="A623" s="9" t="n">
        <v>46198</v>
      </c>
      <c r="B623" s="10" t="n">
        <v>10179</v>
      </c>
      <c r="C623" s="10" t="n"/>
      <c r="D623" s="10" t="inlineStr">
        <is>
          <t xml:space="preserve">SECCIONADORA 10 </t>
        </is>
      </c>
      <c r="E623" s="10" t="n">
        <v>20014306</v>
      </c>
      <c r="F623" s="10" t="inlineStr">
        <is>
          <t>ENGRO MAIOR 1080X60X12 MDP - MESA DAKAR 1,20</t>
        </is>
      </c>
      <c r="G623" s="10" t="inlineStr">
        <is>
          <t>SECCIONADORA 10</t>
        </is>
      </c>
      <c r="H623" s="10" t="inlineStr">
        <is>
          <t>SECCIONADORA 10</t>
        </is>
      </c>
      <c r="I623" s="10" t="inlineStr">
        <is>
          <t>SECCIONADORA 10</t>
        </is>
      </c>
      <c r="J623" s="9" t="n">
        <v>4</v>
      </c>
      <c r="K623" s="10">
        <f>IF($E623="","",IFERROR(INDEX('01_Cad_Pecas'!$H$2:$H$5000,MATCH($E623,'01_Cad_Pecas'!$D$2:$D$5000,0)),IFERROR(INDEX('01_Cad_Pecas'!$H$2:$H$5000,MATCH(VALUE($E623),'01_Cad_Pecas'!$D$2:$D$5000,0)),"")))</f>
        <v/>
      </c>
      <c r="L623" s="10">
        <f>IF($E623="","",IFERROR(INDEX('01_Cad_Pecas'!$I$2:$I$5000,MATCH($E623,'01_Cad_Pecas'!$D$2:$D$5000,0)),IFERROR(INDEX('01_Cad_Pecas'!$I$2:$I$5000,MATCH(VALUE($E623),'01_Cad_Pecas'!$D$2:$D$5000,0)),"")))</f>
        <v/>
      </c>
      <c r="M623" s="10">
        <f>IF(OR($J623="",$L623=""),"",IF($K623="",0,$K623)+$J623*$L623)</f>
        <v/>
      </c>
      <c r="N623" s="10" t="n">
        <v>46202</v>
      </c>
      <c r="O623" s="9" t="n">
        <v>4</v>
      </c>
      <c r="P623" s="10" t="n"/>
      <c r="Q623" s="10" t="n"/>
      <c r="R623" s="10">
        <f>IF(AND($P623&lt;&gt;"",$Q623&lt;&gt;""),($Q623-$P623)*1440,IF(AND($O623&lt;&gt;"",$L623&lt;&gt;""),IF($K623="",0,$K623)+$O623*$L623,""))</f>
        <v/>
      </c>
      <c r="S623" s="10" t="n"/>
      <c r="T623" s="10">
        <f>IF(OR($J623="",$O623=""),"",$O623/$J623)</f>
        <v/>
      </c>
      <c r="U623" s="10" t="n"/>
      <c r="V623" s="10">
        <f>IF($A623="","",IF(AND($A623&lt;&gt;"",NOT(OR($U623="Concluído",$U623="Concluido")),TODAY()&gt;$A623),"SIM","NÃO"))</f>
        <v/>
      </c>
      <c r="W623" s="10">
        <f>IF(OR($A623="",$I623="",$M623=""),"",SUMIFS($M$2:M623,$I$2:I623,$I623,$A$2:A623,$A623)-$M623)</f>
        <v/>
      </c>
      <c r="X623" s="10">
        <f>IF(OR($A623="",$I623=""),"",SUMIFS($M$2:$M$4922,$I$2:$I$4922,$I623,$A$2:$A$4922,$A623))</f>
        <v/>
      </c>
      <c r="Y623" s="10">
        <f>IFERROR(VLOOKUP($I623,'02_Cad_Maquinas'!$B$2:$H$200,7,FALSE()),"")</f>
        <v/>
      </c>
      <c r="Z623" s="10">
        <f>IF(OR($X623="",$Y623=""),"",$Y623-$X623)</f>
        <v/>
      </c>
      <c r="AA623" s="11">
        <f>IF(OR($X623="",$Y623=""),"",$X623/$Y623)</f>
        <v/>
      </c>
      <c r="AB623" s="10" t="n"/>
      <c r="AC623" s="10">
        <f>IF($B623="","","|"&amp;SUBSTITUTE(TRIM(SUBSTITUTE(SUBSTITUTE(SUBSTITUTE(SUBSTITUTE(SUBSTITUTE(SUBSTITUTE(SUBSTITUTE(SUBSTITUTE(SUBSTITUTE(SUBSTITUTE(SUBSTITUTE(SUBSTITUTE(SUBSTITUTE(SUBSTITUTE(TRIM($B623&amp;""),CHAR(10)," "),CHAR(13)," "),"."," "),";"," "),","," "),"/"," "),"+"," "),"-"," "),"  "," "),"  "," "),"  "," "),"  "," "),"  "," "),"  "," "))," ","|")&amp;"|")</f>
        <v/>
      </c>
      <c r="AD623" s="10">
        <f>TRIM($I623&amp;"")</f>
        <v/>
      </c>
    </row>
    <row r="624" ht="24" customHeight="1">
      <c r="A624" s="9" t="n">
        <v>46198</v>
      </c>
      <c r="B624" s="10" t="n">
        <v>10179</v>
      </c>
      <c r="C624" s="10" t="n"/>
      <c r="D624" s="10" t="inlineStr">
        <is>
          <t xml:space="preserve">SECCIONADORA 10 </t>
        </is>
      </c>
      <c r="E624" s="10" t="n">
        <v>20052004</v>
      </c>
      <c r="F624" s="10" t="inlineStr">
        <is>
          <t>(3) APOIO TAMPO 540X386X12 MDP - MESA ATHENAS</t>
        </is>
      </c>
      <c r="G624" s="10" t="inlineStr">
        <is>
          <t>SECCIONADORA 10</t>
        </is>
      </c>
      <c r="H624" s="10" t="inlineStr">
        <is>
          <t>SECCIONADORA 10</t>
        </is>
      </c>
      <c r="I624" s="10" t="inlineStr">
        <is>
          <t>SECCIONADORA 10</t>
        </is>
      </c>
      <c r="J624" s="9" t="n">
        <v>1</v>
      </c>
      <c r="K624" s="10">
        <f>IF($E624="","",IFERROR(INDEX('01_Cad_Pecas'!$H$2:$H$5000,MATCH($E624,'01_Cad_Pecas'!$D$2:$D$5000,0)),IFERROR(INDEX('01_Cad_Pecas'!$H$2:$H$5000,MATCH(VALUE($E624),'01_Cad_Pecas'!$D$2:$D$5000,0)),"")))</f>
        <v/>
      </c>
      <c r="L624" s="10">
        <f>IF($E624="","",IFERROR(INDEX('01_Cad_Pecas'!$I$2:$I$5000,MATCH($E624,'01_Cad_Pecas'!$D$2:$D$5000,0)),IFERROR(INDEX('01_Cad_Pecas'!$I$2:$I$5000,MATCH(VALUE($E624),'01_Cad_Pecas'!$D$2:$D$5000,0)),"")))</f>
        <v/>
      </c>
      <c r="M624" s="10">
        <f>IF(OR($J624="",$L624=""),"",IF($K624="",0,$K624)+$J624*$L624)</f>
        <v/>
      </c>
      <c r="N624" s="10" t="n">
        <v>46202</v>
      </c>
      <c r="O624" s="9" t="n">
        <v>1</v>
      </c>
      <c r="P624" s="10" t="n"/>
      <c r="Q624" s="10" t="n"/>
      <c r="R624" s="10">
        <f>IF(AND($P624&lt;&gt;"",$Q624&lt;&gt;""),($Q624-$P624)*1440,IF(AND($O624&lt;&gt;"",$L624&lt;&gt;""),IF($K624="",0,$K624)+$O624*$L624,""))</f>
        <v/>
      </c>
      <c r="S624" s="10" t="n"/>
      <c r="T624" s="10">
        <f>IF(OR($J624="",$O624=""),"",$O624/$J624)</f>
        <v/>
      </c>
      <c r="U624" s="10" t="n"/>
      <c r="V624" s="10">
        <f>IF($A624="","",IF(AND($A624&lt;&gt;"",NOT(OR($U624="Concluído",$U624="Concluido")),TODAY()&gt;$A624),"SIM","NÃO"))</f>
        <v/>
      </c>
      <c r="W624" s="10">
        <f>IF(OR($A624="",$I624="",$M624=""),"",SUMIFS($M$2:M624,$I$2:I624,$I624,$A$2:A624,$A624)-$M624)</f>
        <v/>
      </c>
      <c r="X624" s="10">
        <f>IF(OR($A624="",$I624=""),"",SUMIFS($M$2:$M$4922,$I$2:$I$4922,$I624,$A$2:$A$4922,$A624))</f>
        <v/>
      </c>
      <c r="Y624" s="10">
        <f>IFERROR(VLOOKUP($I624,'02_Cad_Maquinas'!$B$2:$H$200,7,FALSE()),"")</f>
        <v/>
      </c>
      <c r="Z624" s="10">
        <f>IF(OR($X624="",$Y624=""),"",$Y624-$X624)</f>
        <v/>
      </c>
      <c r="AA624" s="11">
        <f>IF(OR($X624="",$Y624=""),"",$X624/$Y624)</f>
        <v/>
      </c>
      <c r="AB624" s="10" t="n"/>
      <c r="AC624" s="10">
        <f>IF($B624="","","|"&amp;SUBSTITUTE(TRIM(SUBSTITUTE(SUBSTITUTE(SUBSTITUTE(SUBSTITUTE(SUBSTITUTE(SUBSTITUTE(SUBSTITUTE(SUBSTITUTE(SUBSTITUTE(SUBSTITUTE(SUBSTITUTE(SUBSTITUTE(SUBSTITUTE(SUBSTITUTE(TRIM($B624&amp;""),CHAR(10)," "),CHAR(13)," "),"."," "),";"," "),","," "),"/"," "),"+"," "),"-"," "),"  "," "),"  "," "),"  "," "),"  "," "),"  "," "),"  "," "))," ","|")&amp;"|")</f>
        <v/>
      </c>
      <c r="AD624" s="10">
        <f>TRIM($I624&amp;"")</f>
        <v/>
      </c>
    </row>
    <row r="625" ht="24" customHeight="1">
      <c r="A625" s="9" t="n">
        <v>46198</v>
      </c>
      <c r="B625" s="10" t="n">
        <v>10179</v>
      </c>
      <c r="C625" s="10" t="n"/>
      <c r="D625" s="10" t="inlineStr">
        <is>
          <t xml:space="preserve">SECCIONADORA 10 </t>
        </is>
      </c>
      <c r="E625" s="10" t="n">
        <v>30124003</v>
      </c>
      <c r="F625" s="10" t="inlineStr">
        <is>
          <t>(4) APOIO TAMPO 680X452X12 MDP - BASE DUBLIN</t>
        </is>
      </c>
      <c r="G625" s="10" t="inlineStr">
        <is>
          <t>SECCIONADORA 10</t>
        </is>
      </c>
      <c r="H625" s="10" t="inlineStr">
        <is>
          <t>SECCIONADORA 10</t>
        </is>
      </c>
      <c r="I625" s="10" t="inlineStr">
        <is>
          <t>SECCIONADORA 10</t>
        </is>
      </c>
      <c r="J625" s="9" t="n">
        <v>25</v>
      </c>
      <c r="K625" s="10">
        <f>IF($E625="","",IFERROR(INDEX('01_Cad_Pecas'!$H$2:$H$5000,MATCH($E625,'01_Cad_Pecas'!$D$2:$D$5000,0)),IFERROR(INDEX('01_Cad_Pecas'!$H$2:$H$5000,MATCH(VALUE($E625),'01_Cad_Pecas'!$D$2:$D$5000,0)),"")))</f>
        <v/>
      </c>
      <c r="L625" s="10">
        <f>IF($E625="","",IFERROR(INDEX('01_Cad_Pecas'!$I$2:$I$5000,MATCH($E625,'01_Cad_Pecas'!$D$2:$D$5000,0)),IFERROR(INDEX('01_Cad_Pecas'!$I$2:$I$5000,MATCH(VALUE($E625),'01_Cad_Pecas'!$D$2:$D$5000,0)),"")))</f>
        <v/>
      </c>
      <c r="M625" s="10">
        <f>IF(OR($J625="",$L625=""),"",IF($K625="",0,$K625)+$J625*$L625)</f>
        <v/>
      </c>
      <c r="N625" s="10" t="n">
        <v>46202</v>
      </c>
      <c r="O625" s="9" t="n">
        <v>25</v>
      </c>
      <c r="P625" s="10" t="n"/>
      <c r="Q625" s="10" t="n"/>
      <c r="R625" s="10">
        <f>IF(AND($P625&lt;&gt;"",$Q625&lt;&gt;""),($Q625-$P625)*1440,IF(AND($O625&lt;&gt;"",$L625&lt;&gt;""),IF($K625="",0,$K625)+$O625*$L625,""))</f>
        <v/>
      </c>
      <c r="S625" s="10" t="n"/>
      <c r="T625" s="10">
        <f>IF(OR($J625="",$O625=""),"",$O625/$J625)</f>
        <v/>
      </c>
      <c r="U625" s="10" t="n"/>
      <c r="V625" s="10">
        <f>IF($A625="","",IF(AND($A625&lt;&gt;"",NOT(OR($U625="Concluído",$U625="Concluido")),TODAY()&gt;$A625),"SIM","NÃO"))</f>
        <v/>
      </c>
      <c r="W625" s="10">
        <f>IF(OR($A625="",$I625="",$M625=""),"",SUMIFS($M$2:M625,$I$2:I625,$I625,$A$2:A625,$A625)-$M625)</f>
        <v/>
      </c>
      <c r="X625" s="10">
        <f>IF(OR($A625="",$I625=""),"",SUMIFS($M$2:$M$4922,$I$2:$I$4922,$I625,$A$2:$A$4922,$A625))</f>
        <v/>
      </c>
      <c r="Y625" s="10">
        <f>IFERROR(VLOOKUP($I625,'02_Cad_Maquinas'!$B$2:$H$200,7,FALSE()),"")</f>
        <v/>
      </c>
      <c r="Z625" s="10">
        <f>IF(OR($X625="",$Y625=""),"",$Y625-$X625)</f>
        <v/>
      </c>
      <c r="AA625" s="11">
        <f>IF(OR($X625="",$Y625=""),"",$X625/$Y625)</f>
        <v/>
      </c>
      <c r="AB625" s="10" t="n"/>
      <c r="AC625" s="10">
        <f>IF($B625="","","|"&amp;SUBSTITUTE(TRIM(SUBSTITUTE(SUBSTITUTE(SUBSTITUTE(SUBSTITUTE(SUBSTITUTE(SUBSTITUTE(SUBSTITUTE(SUBSTITUTE(SUBSTITUTE(SUBSTITUTE(SUBSTITUTE(SUBSTITUTE(SUBSTITUTE(SUBSTITUTE(TRIM($B625&amp;""),CHAR(10)," "),CHAR(13)," "),"."," "),";"," "),","," "),"/"," "),"+"," "),"-"," "),"  "," "),"  "," "),"  "," "),"  "," "),"  "," "),"  "," "))," ","|")&amp;"|")</f>
        <v/>
      </c>
      <c r="AD625" s="10">
        <f>TRIM($I625&amp;"")</f>
        <v/>
      </c>
    </row>
    <row r="626" ht="24" customHeight="1">
      <c r="A626" s="9" t="n">
        <v>46198</v>
      </c>
      <c r="B626" s="10" t="n">
        <v>10179</v>
      </c>
      <c r="C626" s="10" t="n"/>
      <c r="D626" s="10" t="inlineStr">
        <is>
          <t xml:space="preserve">SECCIONADORA 10 </t>
        </is>
      </c>
      <c r="E626" s="10" t="n">
        <v>20012405</v>
      </c>
      <c r="F626" s="10" t="inlineStr">
        <is>
          <t>(2) TRAVESSA MAIOR 1030X100X15 MDP-MESA MIAMI 1,20</t>
        </is>
      </c>
      <c r="G626" s="10" t="inlineStr">
        <is>
          <t>SECCIONADORA 10</t>
        </is>
      </c>
      <c r="H626" s="10" t="inlineStr">
        <is>
          <t>SECCIONADORA 10</t>
        </is>
      </c>
      <c r="I626" s="10" t="inlineStr">
        <is>
          <t>SECCIONADORA 10</t>
        </is>
      </c>
      <c r="J626" s="9" t="n">
        <v>4</v>
      </c>
      <c r="K626" s="10">
        <f>IF($E626="","",IFERROR(INDEX('01_Cad_Pecas'!$H$2:$H$5000,MATCH($E626,'01_Cad_Pecas'!$D$2:$D$5000,0)),IFERROR(INDEX('01_Cad_Pecas'!$H$2:$H$5000,MATCH(VALUE($E626),'01_Cad_Pecas'!$D$2:$D$5000,0)),"")))</f>
        <v/>
      </c>
      <c r="L626" s="10">
        <f>IF($E626="","",IFERROR(INDEX('01_Cad_Pecas'!$I$2:$I$5000,MATCH($E626,'01_Cad_Pecas'!$D$2:$D$5000,0)),IFERROR(INDEX('01_Cad_Pecas'!$I$2:$I$5000,MATCH(VALUE($E626),'01_Cad_Pecas'!$D$2:$D$5000,0)),"")))</f>
        <v/>
      </c>
      <c r="M626" s="10">
        <f>IF(OR($J626="",$L626=""),"",IF($K626="",0,$K626)+$J626*$L626)</f>
        <v/>
      </c>
      <c r="N626" s="10" t="n">
        <v>46202</v>
      </c>
      <c r="O626" s="9" t="n">
        <v>4</v>
      </c>
      <c r="P626" s="10" t="n"/>
      <c r="Q626" s="10" t="n"/>
      <c r="R626" s="10">
        <f>IF(AND($P626&lt;&gt;"",$Q626&lt;&gt;""),($Q626-$P626)*1440,IF(AND($O626&lt;&gt;"",$L626&lt;&gt;""),IF($K626="",0,$K626)+$O626*$L626,""))</f>
        <v/>
      </c>
      <c r="S626" s="10" t="n"/>
      <c r="T626" s="10">
        <f>IF(OR($J626="",$O626=""),"",$O626/$J626)</f>
        <v/>
      </c>
      <c r="U626" s="10" t="n"/>
      <c r="V626" s="10">
        <f>IF($A626="","",IF(AND($A626&lt;&gt;"",NOT(OR($U626="Concluído",$U626="Concluido")),TODAY()&gt;$A626),"SIM","NÃO"))</f>
        <v/>
      </c>
      <c r="W626" s="10">
        <f>IF(OR($A626="",$I626="",$M626=""),"",SUMIFS($M$2:M626,$I$2:I626,$I626,$A$2:A626,$A626)-$M626)</f>
        <v/>
      </c>
      <c r="X626" s="10">
        <f>IF(OR($A626="",$I626=""),"",SUMIFS($M$2:$M$4922,$I$2:$I$4922,$I626,$A$2:$A$4922,$A626))</f>
        <v/>
      </c>
      <c r="Y626" s="10">
        <f>IFERROR(VLOOKUP($I626,'02_Cad_Maquinas'!$B$2:$H$200,7,FALSE()),"")</f>
        <v/>
      </c>
      <c r="Z626" s="10">
        <f>IF(OR($X626="",$Y626=""),"",$Y626-$X626)</f>
        <v/>
      </c>
      <c r="AA626" s="11">
        <f>IF(OR($X626="",$Y626=""),"",$X626/$Y626)</f>
        <v/>
      </c>
      <c r="AB626" s="10" t="n"/>
      <c r="AC626" s="10">
        <f>IF($B626="","","|"&amp;SUBSTITUTE(TRIM(SUBSTITUTE(SUBSTITUTE(SUBSTITUTE(SUBSTITUTE(SUBSTITUTE(SUBSTITUTE(SUBSTITUTE(SUBSTITUTE(SUBSTITUTE(SUBSTITUTE(SUBSTITUTE(SUBSTITUTE(SUBSTITUTE(SUBSTITUTE(TRIM($B626&amp;""),CHAR(10)," "),CHAR(13)," "),"."," "),";"," "),","," "),"/"," "),"+"," "),"-"," "),"  "," "),"  "," "),"  "," "),"  "," "),"  "," "),"  "," "))," ","|")&amp;"|")</f>
        <v/>
      </c>
      <c r="AD626" s="10">
        <f>TRIM($I626&amp;"")</f>
        <v/>
      </c>
    </row>
    <row r="627" ht="24" customHeight="1">
      <c r="A627" s="9" t="n">
        <v>46198</v>
      </c>
      <c r="B627" s="10" t="n">
        <v>10179</v>
      </c>
      <c r="C627" s="10" t="n"/>
      <c r="D627" s="10" t="inlineStr">
        <is>
          <t xml:space="preserve">SECCIONADORA 10 </t>
        </is>
      </c>
      <c r="E627" s="10" t="n">
        <v>20013107</v>
      </c>
      <c r="F627" s="10" t="inlineStr">
        <is>
          <t>(3) TRAV.MENOR 610X100X15 MDP-MESA MIAMI 1,37X0,80</t>
        </is>
      </c>
      <c r="G627" s="10" t="inlineStr">
        <is>
          <t>SECCIONADORA 10</t>
        </is>
      </c>
      <c r="H627" s="10" t="inlineStr">
        <is>
          <t>SECCIONADORA 10</t>
        </is>
      </c>
      <c r="I627" s="10" t="inlineStr">
        <is>
          <t>SECCIONADORA 10</t>
        </is>
      </c>
      <c r="J627" s="9" t="n">
        <v>4</v>
      </c>
      <c r="K627" s="10">
        <f>IF($E627="","",IFERROR(INDEX('01_Cad_Pecas'!$H$2:$H$5000,MATCH($E627,'01_Cad_Pecas'!$D$2:$D$5000,0)),IFERROR(INDEX('01_Cad_Pecas'!$H$2:$H$5000,MATCH(VALUE($E627),'01_Cad_Pecas'!$D$2:$D$5000,0)),"")))</f>
        <v/>
      </c>
      <c r="L627" s="10">
        <f>IF($E627="","",IFERROR(INDEX('01_Cad_Pecas'!$I$2:$I$5000,MATCH($E627,'01_Cad_Pecas'!$D$2:$D$5000,0)),IFERROR(INDEX('01_Cad_Pecas'!$I$2:$I$5000,MATCH(VALUE($E627),'01_Cad_Pecas'!$D$2:$D$5000,0)),"")))</f>
        <v/>
      </c>
      <c r="M627" s="10">
        <f>IF(OR($J627="",$L627=""),"",IF($K627="",0,$K627)+$J627*$L627)</f>
        <v/>
      </c>
      <c r="N627" s="10" t="n">
        <v>46202</v>
      </c>
      <c r="O627" s="9" t="n">
        <v>4</v>
      </c>
      <c r="P627" s="10" t="n"/>
      <c r="Q627" s="10" t="n"/>
      <c r="R627" s="10">
        <f>IF(AND($P627&lt;&gt;"",$Q627&lt;&gt;""),($Q627-$P627)*1440,IF(AND($O627&lt;&gt;"",$L627&lt;&gt;""),IF($K627="",0,$K627)+$O627*$L627,""))</f>
        <v/>
      </c>
      <c r="S627" s="10" t="n"/>
      <c r="T627" s="10">
        <f>IF(OR($J627="",$O627=""),"",$O627/$J627)</f>
        <v/>
      </c>
      <c r="U627" s="10" t="n"/>
      <c r="V627" s="10">
        <f>IF($A627="","",IF(AND($A627&lt;&gt;"",NOT(OR($U627="Concluído",$U627="Concluido")),TODAY()&gt;$A627),"SIM","NÃO"))</f>
        <v/>
      </c>
      <c r="W627" s="10">
        <f>IF(OR($A627="",$I627="",$M627=""),"",SUMIFS($M$2:M627,$I$2:I627,$I627,$A$2:A627,$A627)-$M627)</f>
        <v/>
      </c>
      <c r="X627" s="10">
        <f>IF(OR($A627="",$I627=""),"",SUMIFS($M$2:$M$4922,$I$2:$I$4922,$I627,$A$2:$A$4922,$A627))</f>
        <v/>
      </c>
      <c r="Y627" s="10">
        <f>IFERROR(VLOOKUP($I627,'02_Cad_Maquinas'!$B$2:$H$200,7,FALSE()),"")</f>
        <v/>
      </c>
      <c r="Z627" s="10">
        <f>IF(OR($X627="",$Y627=""),"",$Y627-$X627)</f>
        <v/>
      </c>
      <c r="AA627" s="11">
        <f>IF(OR($X627="",$Y627=""),"",$X627/$Y627)</f>
        <v/>
      </c>
      <c r="AB627" s="10" t="n"/>
      <c r="AC627" s="10">
        <f>IF($B627="","","|"&amp;SUBSTITUTE(TRIM(SUBSTITUTE(SUBSTITUTE(SUBSTITUTE(SUBSTITUTE(SUBSTITUTE(SUBSTITUTE(SUBSTITUTE(SUBSTITUTE(SUBSTITUTE(SUBSTITUTE(SUBSTITUTE(SUBSTITUTE(SUBSTITUTE(SUBSTITUTE(TRIM($B627&amp;""),CHAR(10)," "),CHAR(13)," "),"."," "),";"," "),","," "),"/"," "),"+"," "),"-"," "),"  "," "),"  "," "),"  "," "),"  "," "),"  "," "),"  "," "))," ","|")&amp;"|")</f>
        <v/>
      </c>
      <c r="AD627" s="10">
        <f>TRIM($I627&amp;"")</f>
        <v/>
      </c>
    </row>
    <row r="628" ht="24" customHeight="1">
      <c r="A628" s="9" t="n">
        <v>46198</v>
      </c>
      <c r="B628" s="10" t="n">
        <v>10179</v>
      </c>
      <c r="C628" s="10" t="n"/>
      <c r="D628" s="10" t="inlineStr">
        <is>
          <t xml:space="preserve">SECCIONADORA 10 </t>
        </is>
      </c>
      <c r="E628" s="10" t="n">
        <v>20014202</v>
      </c>
      <c r="F628" s="10" t="inlineStr">
        <is>
          <t>LAT MENOR BASE INTERNA 765X350X15 MDP - DAKAR 1,60</t>
        </is>
      </c>
      <c r="G628" s="10" t="inlineStr">
        <is>
          <t>SECCIONADORA 10</t>
        </is>
      </c>
      <c r="H628" s="10" t="inlineStr">
        <is>
          <t>SECCIONADORA 10</t>
        </is>
      </c>
      <c r="I628" s="10" t="inlineStr">
        <is>
          <t>SECCIONADORA 10</t>
        </is>
      </c>
      <c r="J628" s="9" t="n">
        <v>10</v>
      </c>
      <c r="K628" s="10">
        <f>IF($E628="","",IFERROR(INDEX('01_Cad_Pecas'!$H$2:$H$5000,MATCH($E628,'01_Cad_Pecas'!$D$2:$D$5000,0)),IFERROR(INDEX('01_Cad_Pecas'!$H$2:$H$5000,MATCH(VALUE($E628),'01_Cad_Pecas'!$D$2:$D$5000,0)),"")))</f>
        <v/>
      </c>
      <c r="L628" s="10">
        <f>IF($E628="","",IFERROR(INDEX('01_Cad_Pecas'!$I$2:$I$5000,MATCH($E628,'01_Cad_Pecas'!$D$2:$D$5000,0)),IFERROR(INDEX('01_Cad_Pecas'!$I$2:$I$5000,MATCH(VALUE($E628),'01_Cad_Pecas'!$D$2:$D$5000,0)),"")))</f>
        <v/>
      </c>
      <c r="M628" s="10">
        <f>IF(OR($J628="",$L628=""),"",IF($K628="",0,$K628)+$J628*$L628)</f>
        <v/>
      </c>
      <c r="N628" s="10" t="n">
        <v>46202</v>
      </c>
      <c r="O628" s="9" t="n">
        <v>10</v>
      </c>
      <c r="P628" s="10" t="n"/>
      <c r="Q628" s="10" t="n"/>
      <c r="R628" s="10">
        <f>IF(AND($P628&lt;&gt;"",$Q628&lt;&gt;""),($Q628-$P628)*1440,IF(AND($O628&lt;&gt;"",$L628&lt;&gt;""),IF($K628="",0,$K628)+$O628*$L628,""))</f>
        <v/>
      </c>
      <c r="S628" s="10" t="n"/>
      <c r="T628" s="10">
        <f>IF(OR($J628="",$O628=""),"",$O628/$J628)</f>
        <v/>
      </c>
      <c r="U628" s="10" t="n"/>
      <c r="V628" s="10">
        <f>IF($A628="","",IF(AND($A628&lt;&gt;"",NOT(OR($U628="Concluído",$U628="Concluido")),TODAY()&gt;$A628),"SIM","NÃO"))</f>
        <v/>
      </c>
      <c r="W628" s="10">
        <f>IF(OR($A628="",$I628="",$M628=""),"",SUMIFS($M$2:M628,$I$2:I628,$I628,$A$2:A628,$A628)-$M628)</f>
        <v/>
      </c>
      <c r="X628" s="10">
        <f>IF(OR($A628="",$I628=""),"",SUMIFS($M$2:$M$4922,$I$2:$I$4922,$I628,$A$2:$A$4922,$A628))</f>
        <v/>
      </c>
      <c r="Y628" s="10">
        <f>IFERROR(VLOOKUP($I628,'02_Cad_Maquinas'!$B$2:$H$200,7,FALSE()),"")</f>
        <v/>
      </c>
      <c r="Z628" s="10">
        <f>IF(OR($X628="",$Y628=""),"",$Y628-$X628)</f>
        <v/>
      </c>
      <c r="AA628" s="11">
        <f>IF(OR($X628="",$Y628=""),"",$X628/$Y628)</f>
        <v/>
      </c>
      <c r="AB628" s="10" t="n"/>
      <c r="AC628" s="10">
        <f>IF($B628="","","|"&amp;SUBSTITUTE(TRIM(SUBSTITUTE(SUBSTITUTE(SUBSTITUTE(SUBSTITUTE(SUBSTITUTE(SUBSTITUTE(SUBSTITUTE(SUBSTITUTE(SUBSTITUTE(SUBSTITUTE(SUBSTITUTE(SUBSTITUTE(SUBSTITUTE(SUBSTITUTE(TRIM($B628&amp;""),CHAR(10)," "),CHAR(13)," "),"."," "),";"," "),","," "),"/"," "),"+"," "),"-"," "),"  "," "),"  "," "),"  "," "),"  "," "),"  "," "),"  "," "))," ","|")&amp;"|")</f>
        <v/>
      </c>
      <c r="AD628" s="10">
        <f>TRIM($I628&amp;"")</f>
        <v/>
      </c>
    </row>
    <row r="629" ht="24" customHeight="1">
      <c r="A629" s="9" t="n">
        <v>46198</v>
      </c>
      <c r="B629" s="10" t="n">
        <v>10179</v>
      </c>
      <c r="C629" s="10" t="n"/>
      <c r="D629" s="10" t="inlineStr">
        <is>
          <t xml:space="preserve">SECCIONADORA 10 </t>
        </is>
      </c>
      <c r="E629" s="10" t="n">
        <v>20014203</v>
      </c>
      <c r="F629" s="10" t="inlineStr">
        <is>
          <t>LAT MAIOR BASE INTERNA 913X348X15 MDP - DAKAR 1,60</t>
        </is>
      </c>
      <c r="G629" s="10" t="inlineStr">
        <is>
          <t>SECCIONADORA 10</t>
        </is>
      </c>
      <c r="H629" s="10" t="inlineStr">
        <is>
          <t>SECCIONADORA 10</t>
        </is>
      </c>
      <c r="I629" s="10" t="inlineStr">
        <is>
          <t>SECCIONADORA 10</t>
        </is>
      </c>
      <c r="J629" s="9" t="n">
        <v>10</v>
      </c>
      <c r="K629" s="10">
        <f>IF($E629="","",IFERROR(INDEX('01_Cad_Pecas'!$H$2:$H$5000,MATCH($E629,'01_Cad_Pecas'!$D$2:$D$5000,0)),IFERROR(INDEX('01_Cad_Pecas'!$H$2:$H$5000,MATCH(VALUE($E629),'01_Cad_Pecas'!$D$2:$D$5000,0)),"")))</f>
        <v/>
      </c>
      <c r="L629" s="10">
        <f>IF($E629="","",IFERROR(INDEX('01_Cad_Pecas'!$I$2:$I$5000,MATCH($E629,'01_Cad_Pecas'!$D$2:$D$5000,0)),IFERROR(INDEX('01_Cad_Pecas'!$I$2:$I$5000,MATCH(VALUE($E629),'01_Cad_Pecas'!$D$2:$D$5000,0)),"")))</f>
        <v/>
      </c>
      <c r="M629" s="10">
        <f>IF(OR($J629="",$L629=""),"",IF($K629="",0,$K629)+$J629*$L629)</f>
        <v/>
      </c>
      <c r="N629" s="10" t="n">
        <v>46202</v>
      </c>
      <c r="O629" s="9" t="n">
        <v>10</v>
      </c>
      <c r="P629" s="10" t="n"/>
      <c r="Q629" s="10" t="n"/>
      <c r="R629" s="10">
        <f>IF(AND($P629&lt;&gt;"",$Q629&lt;&gt;""),($Q629-$P629)*1440,IF(AND($O629&lt;&gt;"",$L629&lt;&gt;""),IF($K629="",0,$K629)+$O629*$L629,""))</f>
        <v/>
      </c>
      <c r="S629" s="10" t="n"/>
      <c r="T629" s="10">
        <f>IF(OR($J629="",$O629=""),"",$O629/$J629)</f>
        <v/>
      </c>
      <c r="U629" s="10" t="n"/>
      <c r="V629" s="10">
        <f>IF($A629="","",IF(AND($A629&lt;&gt;"",NOT(OR($U629="Concluído",$U629="Concluido")),TODAY()&gt;$A629),"SIM","NÃO"))</f>
        <v/>
      </c>
      <c r="W629" s="10">
        <f>IF(OR($A629="",$I629="",$M629=""),"",SUMIFS($M$2:M629,$I$2:I629,$I629,$A$2:A629,$A629)-$M629)</f>
        <v/>
      </c>
      <c r="X629" s="10">
        <f>IF(OR($A629="",$I629=""),"",SUMIFS($M$2:$M$4922,$I$2:$I$4922,$I629,$A$2:$A$4922,$A629))</f>
        <v/>
      </c>
      <c r="Y629" s="10">
        <f>IFERROR(VLOOKUP($I629,'02_Cad_Maquinas'!$B$2:$H$200,7,FALSE()),"")</f>
        <v/>
      </c>
      <c r="Z629" s="10">
        <f>IF(OR($X629="",$Y629=""),"",$Y629-$X629)</f>
        <v/>
      </c>
      <c r="AA629" s="11">
        <f>IF(OR($X629="",$Y629=""),"",$X629/$Y629)</f>
        <v/>
      </c>
      <c r="AB629" s="10" t="n"/>
      <c r="AC629" s="10">
        <f>IF($B629="","","|"&amp;SUBSTITUTE(TRIM(SUBSTITUTE(SUBSTITUTE(SUBSTITUTE(SUBSTITUTE(SUBSTITUTE(SUBSTITUTE(SUBSTITUTE(SUBSTITUTE(SUBSTITUTE(SUBSTITUTE(SUBSTITUTE(SUBSTITUTE(SUBSTITUTE(SUBSTITUTE(TRIM($B629&amp;""),CHAR(10)," "),CHAR(13)," "),"."," "),";"," "),","," "),"/"," "),"+"," "),"-"," "),"  "," "),"  "," "),"  "," "),"  "," "),"  "," "),"  "," "))," ","|")&amp;"|")</f>
        <v/>
      </c>
      <c r="AD629" s="10">
        <f>TRIM($I629&amp;"")</f>
        <v/>
      </c>
    </row>
    <row r="630" ht="24" customHeight="1">
      <c r="A630" s="9" t="n">
        <v>46198</v>
      </c>
      <c r="B630" s="10" t="n">
        <v>10179</v>
      </c>
      <c r="C630" s="10" t="n"/>
      <c r="D630" s="10" t="inlineStr">
        <is>
          <t xml:space="preserve">SECCIONADORA 10 </t>
        </is>
      </c>
      <c r="E630" s="10" t="n">
        <v>30001205</v>
      </c>
      <c r="F630" s="10" t="inlineStr">
        <is>
          <t>TRAV ASSENTO 367X80X15 MDP CAD PE INTEIRO/ MADEIRA</t>
        </is>
      </c>
      <c r="G630" s="10" t="inlineStr">
        <is>
          <t>SECCIONADORA 10</t>
        </is>
      </c>
      <c r="H630" s="10" t="inlineStr">
        <is>
          <t>SECCIONADORA 10</t>
        </is>
      </c>
      <c r="I630" s="10" t="inlineStr">
        <is>
          <t>SECCIONADORA 10</t>
        </is>
      </c>
      <c r="J630" s="9" t="n">
        <v>668</v>
      </c>
      <c r="K630" s="10">
        <f>IF($E630="","",IFERROR(INDEX('01_Cad_Pecas'!$H$2:$H$5000,MATCH($E630,'01_Cad_Pecas'!$D$2:$D$5000,0)),IFERROR(INDEX('01_Cad_Pecas'!$H$2:$H$5000,MATCH(VALUE($E630),'01_Cad_Pecas'!$D$2:$D$5000,0)),"")))</f>
        <v/>
      </c>
      <c r="L630" s="10">
        <f>IF($E630="","",IFERROR(INDEX('01_Cad_Pecas'!$I$2:$I$5000,MATCH($E630,'01_Cad_Pecas'!$D$2:$D$5000,0)),IFERROR(INDEX('01_Cad_Pecas'!$I$2:$I$5000,MATCH(VALUE($E630),'01_Cad_Pecas'!$D$2:$D$5000,0)),"")))</f>
        <v/>
      </c>
      <c r="M630" s="10">
        <f>IF(OR($J630="",$L630=""),"",IF($K630="",0,$K630)+$J630*$L630)</f>
        <v/>
      </c>
      <c r="N630" s="10" t="n">
        <v>46202</v>
      </c>
      <c r="O630" s="9" t="n">
        <v>668</v>
      </c>
      <c r="P630" s="10" t="n"/>
      <c r="Q630" s="10" t="n"/>
      <c r="R630" s="10">
        <f>IF(AND($P630&lt;&gt;"",$Q630&lt;&gt;""),($Q630-$P630)*1440,IF(AND($O630&lt;&gt;"",$L630&lt;&gt;""),IF($K630="",0,$K630)+$O630*$L630,""))</f>
        <v/>
      </c>
      <c r="S630" s="10" t="n"/>
      <c r="T630" s="10">
        <f>IF(OR($J630="",$O630=""),"",$O630/$J630)</f>
        <v/>
      </c>
      <c r="U630" s="10" t="n"/>
      <c r="V630" s="10">
        <f>IF($A630="","",IF(AND($A630&lt;&gt;"",NOT(OR($U630="Concluído",$U630="Concluido")),TODAY()&gt;$A630),"SIM","NÃO"))</f>
        <v/>
      </c>
      <c r="W630" s="10">
        <f>IF(OR($A630="",$I630="",$M630=""),"",SUMIFS($M$2:M630,$I$2:I630,$I630,$A$2:A630,$A630)-$M630)</f>
        <v/>
      </c>
      <c r="X630" s="10">
        <f>IF(OR($A630="",$I630=""),"",SUMIFS($M$2:$M$4922,$I$2:$I$4922,$I630,$A$2:$A$4922,$A630))</f>
        <v/>
      </c>
      <c r="Y630" s="10">
        <f>IFERROR(VLOOKUP($I630,'02_Cad_Maquinas'!$B$2:$H$200,7,FALSE()),"")</f>
        <v/>
      </c>
      <c r="Z630" s="10">
        <f>IF(OR($X630="",$Y630=""),"",$Y630-$X630)</f>
        <v/>
      </c>
      <c r="AA630" s="11">
        <f>IF(OR($X630="",$Y630=""),"",$X630/$Y630)</f>
        <v/>
      </c>
      <c r="AB630" s="10" t="n"/>
      <c r="AC630" s="10">
        <f>IF($B630="","","|"&amp;SUBSTITUTE(TRIM(SUBSTITUTE(SUBSTITUTE(SUBSTITUTE(SUBSTITUTE(SUBSTITUTE(SUBSTITUTE(SUBSTITUTE(SUBSTITUTE(SUBSTITUTE(SUBSTITUTE(SUBSTITUTE(SUBSTITUTE(SUBSTITUTE(SUBSTITUTE(TRIM($B630&amp;""),CHAR(10)," "),CHAR(13)," "),"."," "),";"," "),","," "),"/"," "),"+"," "),"-"," "),"  "," "),"  "," "),"  "," "),"  "," "),"  "," "),"  "," "))," ","|")&amp;"|")</f>
        <v/>
      </c>
      <c r="AD630" s="10">
        <f>TRIM($I630&amp;"")</f>
        <v/>
      </c>
    </row>
    <row r="631" ht="24" customHeight="1">
      <c r="A631" s="9" t="n">
        <v>46198</v>
      </c>
      <c r="B631" s="10" t="n">
        <v>10179</v>
      </c>
      <c r="C631" s="10" t="n"/>
      <c r="D631" s="10" t="inlineStr">
        <is>
          <t xml:space="preserve">SECCIONADORA 10 </t>
        </is>
      </c>
      <c r="E631" s="10" t="n">
        <v>30001206</v>
      </c>
      <c r="F631" s="10" t="inlineStr">
        <is>
          <t>TRAVESSA ENCOSTO 360X80X15 MDP CAD PE INTEIRO</t>
        </is>
      </c>
      <c r="G631" s="10" t="inlineStr">
        <is>
          <t>SECCIONADORA 10</t>
        </is>
      </c>
      <c r="H631" s="10" t="inlineStr">
        <is>
          <t>SECCIONADORA 10</t>
        </is>
      </c>
      <c r="I631" s="10" t="inlineStr">
        <is>
          <t>SECCIONADORA 10</t>
        </is>
      </c>
      <c r="J631" s="9" t="n">
        <v>668</v>
      </c>
      <c r="K631" s="10">
        <f>IF($E631="","",IFERROR(INDEX('01_Cad_Pecas'!$H$2:$H$5000,MATCH($E631,'01_Cad_Pecas'!$D$2:$D$5000,0)),IFERROR(INDEX('01_Cad_Pecas'!$H$2:$H$5000,MATCH(VALUE($E631),'01_Cad_Pecas'!$D$2:$D$5000,0)),"")))</f>
        <v/>
      </c>
      <c r="L631" s="10">
        <f>IF($E631="","",IFERROR(INDEX('01_Cad_Pecas'!$I$2:$I$5000,MATCH($E631,'01_Cad_Pecas'!$D$2:$D$5000,0)),IFERROR(INDEX('01_Cad_Pecas'!$I$2:$I$5000,MATCH(VALUE($E631),'01_Cad_Pecas'!$D$2:$D$5000,0)),"")))</f>
        <v/>
      </c>
      <c r="M631" s="10">
        <f>IF(OR($J631="",$L631=""),"",IF($K631="",0,$K631)+$J631*$L631)</f>
        <v/>
      </c>
      <c r="N631" s="10" t="n">
        <v>46202</v>
      </c>
      <c r="O631" s="9" t="n">
        <v>668</v>
      </c>
      <c r="P631" s="10" t="n"/>
      <c r="Q631" s="10" t="n"/>
      <c r="R631" s="10">
        <f>IF(AND($P631&lt;&gt;"",$Q631&lt;&gt;""),($Q631-$P631)*1440,IF(AND($O631&lt;&gt;"",$L631&lt;&gt;""),IF($K631="",0,$K631)+$O631*$L631,""))</f>
        <v/>
      </c>
      <c r="S631" s="10" t="n"/>
      <c r="T631" s="10">
        <f>IF(OR($J631="",$O631=""),"",$O631/$J631)</f>
        <v/>
      </c>
      <c r="U631" s="10" t="n"/>
      <c r="V631" s="10">
        <f>IF($A631="","",IF(AND($A631&lt;&gt;"",NOT(OR($U631="Concluído",$U631="Concluido")),TODAY()&gt;$A631),"SIM","NÃO"))</f>
        <v/>
      </c>
      <c r="W631" s="10">
        <f>IF(OR($A631="",$I631="",$M631=""),"",SUMIFS($M$2:M631,$I$2:I631,$I631,$A$2:A631,$A631)-$M631)</f>
        <v/>
      </c>
      <c r="X631" s="10">
        <f>IF(OR($A631="",$I631=""),"",SUMIFS($M$2:$M$4922,$I$2:$I$4922,$I631,$A$2:$A$4922,$A631))</f>
        <v/>
      </c>
      <c r="Y631" s="10">
        <f>IFERROR(VLOOKUP($I631,'02_Cad_Maquinas'!$B$2:$H$200,7,FALSE()),"")</f>
        <v/>
      </c>
      <c r="Z631" s="10">
        <f>IF(OR($X631="",$Y631=""),"",$Y631-$X631)</f>
        <v/>
      </c>
      <c r="AA631" s="11">
        <f>IF(OR($X631="",$Y631=""),"",$X631/$Y631)</f>
        <v/>
      </c>
      <c r="AB631" s="10" t="n"/>
      <c r="AC631" s="10">
        <f>IF($B631="","","|"&amp;SUBSTITUTE(TRIM(SUBSTITUTE(SUBSTITUTE(SUBSTITUTE(SUBSTITUTE(SUBSTITUTE(SUBSTITUTE(SUBSTITUTE(SUBSTITUTE(SUBSTITUTE(SUBSTITUTE(SUBSTITUTE(SUBSTITUTE(SUBSTITUTE(SUBSTITUTE(TRIM($B631&amp;""),CHAR(10)," "),CHAR(13)," "),"."," "),";"," "),","," "),"/"," "),"+"," "),"-"," "),"  "," "),"  "," "),"  "," "),"  "," "),"  "," "),"  "," "))," ","|")&amp;"|")</f>
        <v/>
      </c>
      <c r="AD631" s="10">
        <f>TRIM($I631&amp;"")</f>
        <v/>
      </c>
    </row>
    <row r="632" ht="24" customHeight="1">
      <c r="A632" s="9" t="n">
        <v>46198</v>
      </c>
      <c r="B632" s="10" t="n">
        <v>10179</v>
      </c>
      <c r="C632" s="10" t="n"/>
      <c r="D632" s="10" t="inlineStr">
        <is>
          <t xml:space="preserve">SECCIONADORA 10 </t>
        </is>
      </c>
      <c r="E632" s="10" t="n">
        <v>30001207</v>
      </c>
      <c r="F632" s="10" t="inlineStr">
        <is>
          <t>TRAVESSA 360X62X15 MDP CAD PE INTEIRO</t>
        </is>
      </c>
      <c r="G632" s="10" t="inlineStr">
        <is>
          <t>SECCIONADORA 10</t>
        </is>
      </c>
      <c r="H632" s="10" t="inlineStr">
        <is>
          <t>SECCIONADORA 10</t>
        </is>
      </c>
      <c r="I632" s="10" t="inlineStr">
        <is>
          <t>SECCIONADORA 10</t>
        </is>
      </c>
      <c r="J632" s="9" t="n">
        <v>650</v>
      </c>
      <c r="K632" s="10">
        <f>IF($E632="","",IFERROR(INDEX('01_Cad_Pecas'!$H$2:$H$5000,MATCH($E632,'01_Cad_Pecas'!$D$2:$D$5000,0)),IFERROR(INDEX('01_Cad_Pecas'!$H$2:$H$5000,MATCH(VALUE($E632),'01_Cad_Pecas'!$D$2:$D$5000,0)),"")))</f>
        <v/>
      </c>
      <c r="L632" s="10">
        <f>IF($E632="","",IFERROR(INDEX('01_Cad_Pecas'!$I$2:$I$5000,MATCH($E632,'01_Cad_Pecas'!$D$2:$D$5000,0)),IFERROR(INDEX('01_Cad_Pecas'!$I$2:$I$5000,MATCH(VALUE($E632),'01_Cad_Pecas'!$D$2:$D$5000,0)),"")))</f>
        <v/>
      </c>
      <c r="M632" s="10">
        <f>IF(OR($J632="",$L632=""),"",IF($K632="",0,$K632)+$J632*$L632)</f>
        <v/>
      </c>
      <c r="N632" s="10" t="n">
        <v>46202</v>
      </c>
      <c r="O632" s="9" t="n">
        <v>650</v>
      </c>
      <c r="P632" s="10" t="n"/>
      <c r="Q632" s="10" t="n"/>
      <c r="R632" s="10">
        <f>IF(AND($P632&lt;&gt;"",$Q632&lt;&gt;""),($Q632-$P632)*1440,IF(AND($O632&lt;&gt;"",$L632&lt;&gt;""),IF($K632="",0,$K632)+$O632*$L632,""))</f>
        <v/>
      </c>
      <c r="S632" s="10" t="n"/>
      <c r="T632" s="10">
        <f>IF(OR($J632="",$O632=""),"",$O632/$J632)</f>
        <v/>
      </c>
      <c r="U632" s="10" t="n"/>
      <c r="V632" s="10">
        <f>IF($A632="","",IF(AND($A632&lt;&gt;"",NOT(OR($U632="Concluído",$U632="Concluido")),TODAY()&gt;$A632),"SIM","NÃO"))</f>
        <v/>
      </c>
      <c r="W632" s="10">
        <f>IF(OR($A632="",$I632="",$M632=""),"",SUMIFS($M$2:M632,$I$2:I632,$I632,$A$2:A632,$A632)-$M632)</f>
        <v/>
      </c>
      <c r="X632" s="10">
        <f>IF(OR($A632="",$I632=""),"",SUMIFS($M$2:$M$4922,$I$2:$I$4922,$I632,$A$2:$A$4922,$A632))</f>
        <v/>
      </c>
      <c r="Y632" s="10">
        <f>IFERROR(VLOOKUP($I632,'02_Cad_Maquinas'!$B$2:$H$200,7,FALSE()),"")</f>
        <v/>
      </c>
      <c r="Z632" s="10">
        <f>IF(OR($X632="",$Y632=""),"",$Y632-$X632)</f>
        <v/>
      </c>
      <c r="AA632" s="11">
        <f>IF(OR($X632="",$Y632=""),"",$X632/$Y632)</f>
        <v/>
      </c>
      <c r="AB632" s="10" t="n"/>
      <c r="AC632" s="10">
        <f>IF($B632="","","|"&amp;SUBSTITUTE(TRIM(SUBSTITUTE(SUBSTITUTE(SUBSTITUTE(SUBSTITUTE(SUBSTITUTE(SUBSTITUTE(SUBSTITUTE(SUBSTITUTE(SUBSTITUTE(SUBSTITUTE(SUBSTITUTE(SUBSTITUTE(SUBSTITUTE(SUBSTITUTE(TRIM($B632&amp;""),CHAR(10)," "),CHAR(13)," "),"."," "),";"," "),","," "),"/"," "),"+"," "),"-"," "),"  "," "),"  "," "),"  "," "),"  "," "),"  "," "),"  "," "))," ","|")&amp;"|")</f>
        <v/>
      </c>
      <c r="AD632" s="10">
        <f>TRIM($I632&amp;"")</f>
        <v/>
      </c>
    </row>
    <row r="633" ht="24" customHeight="1">
      <c r="A633" s="9" t="n">
        <v>46198</v>
      </c>
      <c r="B633" s="10" t="n">
        <v>10179</v>
      </c>
      <c r="C633" s="10" t="n"/>
      <c r="D633" s="10" t="inlineStr">
        <is>
          <t xml:space="preserve">SECCIONADORA 10 </t>
        </is>
      </c>
      <c r="E633" s="10" t="n">
        <v>30003407</v>
      </c>
      <c r="F633" s="10" t="inlineStr">
        <is>
          <t>TRAVESSA ENCOSTO 360X72X15 MDP - CAD DAKAR</t>
        </is>
      </c>
      <c r="G633" s="10" t="inlineStr">
        <is>
          <t>SECCIONADORA 10</t>
        </is>
      </c>
      <c r="H633" s="10" t="inlineStr">
        <is>
          <t>SECCIONADORA 10</t>
        </is>
      </c>
      <c r="I633" s="10" t="inlineStr">
        <is>
          <t>SECCIONADORA 10</t>
        </is>
      </c>
      <c r="J633" s="9" t="n">
        <v>102</v>
      </c>
      <c r="K633" s="10">
        <f>IF($E633="","",IFERROR(INDEX('01_Cad_Pecas'!$H$2:$H$5000,MATCH($E633,'01_Cad_Pecas'!$D$2:$D$5000,0)),IFERROR(INDEX('01_Cad_Pecas'!$H$2:$H$5000,MATCH(VALUE($E633),'01_Cad_Pecas'!$D$2:$D$5000,0)),"")))</f>
        <v/>
      </c>
      <c r="L633" s="10">
        <f>IF($E633="","",IFERROR(INDEX('01_Cad_Pecas'!$I$2:$I$5000,MATCH($E633,'01_Cad_Pecas'!$D$2:$D$5000,0)),IFERROR(INDEX('01_Cad_Pecas'!$I$2:$I$5000,MATCH(VALUE($E633),'01_Cad_Pecas'!$D$2:$D$5000,0)),"")))</f>
        <v/>
      </c>
      <c r="M633" s="10">
        <f>IF(OR($J633="",$L633=""),"",IF($K633="",0,$K633)+$J633*$L633)</f>
        <v/>
      </c>
      <c r="N633" s="10" t="n">
        <v>46202</v>
      </c>
      <c r="O633" s="9" t="n">
        <v>102</v>
      </c>
      <c r="P633" s="10" t="n"/>
      <c r="Q633" s="10" t="n"/>
      <c r="R633" s="10">
        <f>IF(AND($P633&lt;&gt;"",$Q633&lt;&gt;""),($Q633-$P633)*1440,IF(AND($O633&lt;&gt;"",$L633&lt;&gt;""),IF($K633="",0,$K633)+$O633*$L633,""))</f>
        <v/>
      </c>
      <c r="S633" s="10" t="n"/>
      <c r="T633" s="10">
        <f>IF(OR($J633="",$O633=""),"",$O633/$J633)</f>
        <v/>
      </c>
      <c r="U633" s="10" t="n"/>
      <c r="V633" s="10">
        <f>IF($A633="","",IF(AND($A633&lt;&gt;"",NOT(OR($U633="Concluído",$U633="Concluido")),TODAY()&gt;$A633),"SIM","NÃO"))</f>
        <v/>
      </c>
      <c r="W633" s="10">
        <f>IF(OR($A633="",$I633="",$M633=""),"",SUMIFS($M$2:M633,$I$2:I633,$I633,$A$2:A633,$A633)-$M633)</f>
        <v/>
      </c>
      <c r="X633" s="10">
        <f>IF(OR($A633="",$I633=""),"",SUMIFS($M$2:$M$4922,$I$2:$I$4922,$I633,$A$2:$A$4922,$A633))</f>
        <v/>
      </c>
      <c r="Y633" s="10">
        <f>IFERROR(VLOOKUP($I633,'02_Cad_Maquinas'!$B$2:$H$200,7,FALSE()),"")</f>
        <v/>
      </c>
      <c r="Z633" s="10">
        <f>IF(OR($X633="",$Y633=""),"",$Y633-$X633)</f>
        <v/>
      </c>
      <c r="AA633" s="11">
        <f>IF(OR($X633="",$Y633=""),"",$X633/$Y633)</f>
        <v/>
      </c>
      <c r="AB633" s="10" t="n"/>
      <c r="AC633" s="10">
        <f>IF($B633="","","|"&amp;SUBSTITUTE(TRIM(SUBSTITUTE(SUBSTITUTE(SUBSTITUTE(SUBSTITUTE(SUBSTITUTE(SUBSTITUTE(SUBSTITUTE(SUBSTITUTE(SUBSTITUTE(SUBSTITUTE(SUBSTITUTE(SUBSTITUTE(SUBSTITUTE(SUBSTITUTE(TRIM($B633&amp;""),CHAR(10)," "),CHAR(13)," "),"."," "),";"," "),","," "),"/"," "),"+"," "),"-"," "),"  "," "),"  "," "),"  "," "),"  "," "),"  "," "),"  "," "))," ","|")&amp;"|")</f>
        <v/>
      </c>
      <c r="AD633" s="10">
        <f>TRIM($I633&amp;"")</f>
        <v/>
      </c>
    </row>
    <row r="634" ht="24" customHeight="1">
      <c r="A634" s="9" t="n">
        <v>46198</v>
      </c>
      <c r="B634" s="10" t="n">
        <v>10179</v>
      </c>
      <c r="C634" s="10" t="n"/>
      <c r="D634" s="10" t="inlineStr">
        <is>
          <t xml:space="preserve">SECCIONADORA 10 </t>
        </is>
      </c>
      <c r="E634" s="10" t="n">
        <v>30080003</v>
      </c>
      <c r="F634" s="10" t="inlineStr">
        <is>
          <t>(4)TAMP INTERNO 500X400X15MDP-MESA AMST.1,36X1,36</t>
        </is>
      </c>
      <c r="G634" s="10" t="inlineStr">
        <is>
          <t>SECCIONADORA 10</t>
        </is>
      </c>
      <c r="H634" s="10" t="inlineStr">
        <is>
          <t>SECCIONADORA 10</t>
        </is>
      </c>
      <c r="I634" s="10" t="inlineStr">
        <is>
          <t>SECCIONADORA 10</t>
        </is>
      </c>
      <c r="J634" s="9" t="n">
        <v>3</v>
      </c>
      <c r="K634" s="10">
        <f>IF($E634="","",IFERROR(INDEX('01_Cad_Pecas'!$H$2:$H$5000,MATCH($E634,'01_Cad_Pecas'!$D$2:$D$5000,0)),IFERROR(INDEX('01_Cad_Pecas'!$H$2:$H$5000,MATCH(VALUE($E634),'01_Cad_Pecas'!$D$2:$D$5000,0)),"")))</f>
        <v/>
      </c>
      <c r="L634" s="10">
        <f>IF($E634="","",IFERROR(INDEX('01_Cad_Pecas'!$I$2:$I$5000,MATCH($E634,'01_Cad_Pecas'!$D$2:$D$5000,0)),IFERROR(INDEX('01_Cad_Pecas'!$I$2:$I$5000,MATCH(VALUE($E634),'01_Cad_Pecas'!$D$2:$D$5000,0)),"")))</f>
        <v/>
      </c>
      <c r="M634" s="10">
        <f>IF(OR($J634="",$L634=""),"",IF($K634="",0,$K634)+$J634*$L634)</f>
        <v/>
      </c>
      <c r="N634" s="10" t="n">
        <v>46202</v>
      </c>
      <c r="O634" s="9" t="n">
        <v>3</v>
      </c>
      <c r="P634" s="10" t="n"/>
      <c r="Q634" s="10" t="n"/>
      <c r="R634" s="10">
        <f>IF(AND($P634&lt;&gt;"",$Q634&lt;&gt;""),($Q634-$P634)*1440,IF(AND($O634&lt;&gt;"",$L634&lt;&gt;""),IF($K634="",0,$K634)+$O634*$L634,""))</f>
        <v/>
      </c>
      <c r="S634" s="10" t="n"/>
      <c r="T634" s="10">
        <f>IF(OR($J634="",$O634=""),"",$O634/$J634)</f>
        <v/>
      </c>
      <c r="U634" s="10" t="n"/>
      <c r="V634" s="10">
        <f>IF($A634="","",IF(AND($A634&lt;&gt;"",NOT(OR($U634="Concluído",$U634="Concluido")),TODAY()&gt;$A634),"SIM","NÃO"))</f>
        <v/>
      </c>
      <c r="W634" s="10">
        <f>IF(OR($A634="",$I634="",$M634=""),"",SUMIFS($M$2:M634,$I$2:I634,$I634,$A$2:A634,$A634)-$M634)</f>
        <v/>
      </c>
      <c r="X634" s="10">
        <f>IF(OR($A634="",$I634=""),"",SUMIFS($M$2:$M$4922,$I$2:$I$4922,$I634,$A$2:$A$4922,$A634))</f>
        <v/>
      </c>
      <c r="Y634" s="10">
        <f>IFERROR(VLOOKUP($I634,'02_Cad_Maquinas'!$B$2:$H$200,7,FALSE()),"")</f>
        <v/>
      </c>
      <c r="Z634" s="10">
        <f>IF(OR($X634="",$Y634=""),"",$Y634-$X634)</f>
        <v/>
      </c>
      <c r="AA634" s="11">
        <f>IF(OR($X634="",$Y634=""),"",$X634/$Y634)</f>
        <v/>
      </c>
      <c r="AB634" s="10" t="n"/>
      <c r="AC634" s="10">
        <f>IF($B634="","","|"&amp;SUBSTITUTE(TRIM(SUBSTITUTE(SUBSTITUTE(SUBSTITUTE(SUBSTITUTE(SUBSTITUTE(SUBSTITUTE(SUBSTITUTE(SUBSTITUTE(SUBSTITUTE(SUBSTITUTE(SUBSTITUTE(SUBSTITUTE(SUBSTITUTE(SUBSTITUTE(TRIM($B634&amp;""),CHAR(10)," "),CHAR(13)," "),"."," "),";"," "),","," "),"/"," "),"+"," "),"-"," "),"  "," "),"  "," "),"  "," "),"  "," "),"  "," "),"  "," "))," ","|")&amp;"|")</f>
        <v/>
      </c>
      <c r="AD634" s="10">
        <f>TRIM($I634&amp;"")</f>
        <v/>
      </c>
    </row>
    <row r="635" ht="24" customHeight="1">
      <c r="A635" s="9" t="n">
        <v>46198</v>
      </c>
      <c r="B635" s="10" t="n">
        <v>10179</v>
      </c>
      <c r="C635" s="10" t="n"/>
      <c r="D635" s="10" t="inlineStr">
        <is>
          <t xml:space="preserve">SECCIONADORA 10 </t>
        </is>
      </c>
      <c r="E635" s="10" t="n">
        <v>30080004</v>
      </c>
      <c r="F635" s="10" t="inlineStr">
        <is>
          <t>(6)TRAV. MAIOR 1320X65 (135)X15 MDP-AMST.1,36X1,36</t>
        </is>
      </c>
      <c r="G635" s="10" t="inlineStr">
        <is>
          <t>SECCIONADORA 10</t>
        </is>
      </c>
      <c r="H635" s="10" t="inlineStr">
        <is>
          <t>SECCIONADORA 10</t>
        </is>
      </c>
      <c r="I635" s="10" t="inlineStr">
        <is>
          <t>SECCIONADORA 10</t>
        </is>
      </c>
      <c r="J635" s="9" t="n">
        <v>6</v>
      </c>
      <c r="K635" s="10">
        <f>IF($E635="","",IFERROR(INDEX('01_Cad_Pecas'!$H$2:$H$5000,MATCH($E635,'01_Cad_Pecas'!$D$2:$D$5000,0)),IFERROR(INDEX('01_Cad_Pecas'!$H$2:$H$5000,MATCH(VALUE($E635),'01_Cad_Pecas'!$D$2:$D$5000,0)),"")))</f>
        <v/>
      </c>
      <c r="L635" s="10">
        <f>IF($E635="","",IFERROR(INDEX('01_Cad_Pecas'!$I$2:$I$5000,MATCH($E635,'01_Cad_Pecas'!$D$2:$D$5000,0)),IFERROR(INDEX('01_Cad_Pecas'!$I$2:$I$5000,MATCH(VALUE($E635),'01_Cad_Pecas'!$D$2:$D$5000,0)),"")))</f>
        <v/>
      </c>
      <c r="M635" s="10">
        <f>IF(OR($J635="",$L635=""),"",IF($K635="",0,$K635)+$J635*$L635)</f>
        <v/>
      </c>
      <c r="N635" s="10" t="n">
        <v>46202</v>
      </c>
      <c r="O635" s="9" t="n">
        <v>6</v>
      </c>
      <c r="P635" s="10" t="n"/>
      <c r="Q635" s="10" t="n"/>
      <c r="R635" s="10">
        <f>IF(AND($P635&lt;&gt;"",$Q635&lt;&gt;""),($Q635-$P635)*1440,IF(AND($O635&lt;&gt;"",$L635&lt;&gt;""),IF($K635="",0,$K635)+$O635*$L635,""))</f>
        <v/>
      </c>
      <c r="S635" s="10" t="n"/>
      <c r="T635" s="10">
        <f>IF(OR($J635="",$O635=""),"",$O635/$J635)</f>
        <v/>
      </c>
      <c r="U635" s="10" t="n"/>
      <c r="V635" s="10">
        <f>IF($A635="","",IF(AND($A635&lt;&gt;"",NOT(OR($U635="Concluído",$U635="Concluido")),TODAY()&gt;$A635),"SIM","NÃO"))</f>
        <v/>
      </c>
      <c r="W635" s="10">
        <f>IF(OR($A635="",$I635="",$M635=""),"",SUMIFS($M$2:M635,$I$2:I635,$I635,$A$2:A635,$A635)-$M635)</f>
        <v/>
      </c>
      <c r="X635" s="10">
        <f>IF(OR($A635="",$I635=""),"",SUMIFS($M$2:$M$4922,$I$2:$I$4922,$I635,$A$2:$A$4922,$A635))</f>
        <v/>
      </c>
      <c r="Y635" s="10">
        <f>IFERROR(VLOOKUP($I635,'02_Cad_Maquinas'!$B$2:$H$200,7,FALSE()),"")</f>
        <v/>
      </c>
      <c r="Z635" s="10">
        <f>IF(OR($X635="",$Y635=""),"",$Y635-$X635)</f>
        <v/>
      </c>
      <c r="AA635" s="11">
        <f>IF(OR($X635="",$Y635=""),"",$X635/$Y635)</f>
        <v/>
      </c>
      <c r="AB635" s="10" t="n"/>
      <c r="AC635" s="10">
        <f>IF($B635="","","|"&amp;SUBSTITUTE(TRIM(SUBSTITUTE(SUBSTITUTE(SUBSTITUTE(SUBSTITUTE(SUBSTITUTE(SUBSTITUTE(SUBSTITUTE(SUBSTITUTE(SUBSTITUTE(SUBSTITUTE(SUBSTITUTE(SUBSTITUTE(SUBSTITUTE(SUBSTITUTE(TRIM($B635&amp;""),CHAR(10)," "),CHAR(13)," "),"."," "),";"," "),","," "),"/"," "),"+"," "),"-"," "),"  "," "),"  "," "),"  "," "),"  "," "),"  "," "),"  "," "))," ","|")&amp;"|")</f>
        <v/>
      </c>
      <c r="AD635" s="10">
        <f>TRIM($I635&amp;"")</f>
        <v/>
      </c>
    </row>
    <row r="636" ht="24" customHeight="1">
      <c r="A636" s="9" t="n">
        <v>46198</v>
      </c>
      <c r="B636" s="10" t="n">
        <v>10179</v>
      </c>
      <c r="C636" s="10" t="n"/>
      <c r="D636" s="10" t="inlineStr">
        <is>
          <t xml:space="preserve">SECCIONADORA 10 </t>
        </is>
      </c>
      <c r="E636" s="10" t="n">
        <v>30080005</v>
      </c>
      <c r="F636" s="10" t="inlineStr">
        <is>
          <t>(5) TRAV. MENOR1190X65X15 MDP-MESA AMST.1,36X1,36</t>
        </is>
      </c>
      <c r="G636" s="10" t="inlineStr">
        <is>
          <t>SECCIONADORA 10</t>
        </is>
      </c>
      <c r="H636" s="10" t="inlineStr">
        <is>
          <t>SECCIONADORA 10</t>
        </is>
      </c>
      <c r="I636" s="10" t="inlineStr">
        <is>
          <t>SECCIONADORA 10</t>
        </is>
      </c>
      <c r="J636" s="9" t="n">
        <v>6</v>
      </c>
      <c r="K636" s="10">
        <f>IF($E636="","",IFERROR(INDEX('01_Cad_Pecas'!$H$2:$H$5000,MATCH($E636,'01_Cad_Pecas'!$D$2:$D$5000,0)),IFERROR(INDEX('01_Cad_Pecas'!$H$2:$H$5000,MATCH(VALUE($E636),'01_Cad_Pecas'!$D$2:$D$5000,0)),"")))</f>
        <v/>
      </c>
      <c r="L636" s="10">
        <f>IF($E636="","",IFERROR(INDEX('01_Cad_Pecas'!$I$2:$I$5000,MATCH($E636,'01_Cad_Pecas'!$D$2:$D$5000,0)),IFERROR(INDEX('01_Cad_Pecas'!$I$2:$I$5000,MATCH(VALUE($E636),'01_Cad_Pecas'!$D$2:$D$5000,0)),"")))</f>
        <v/>
      </c>
      <c r="M636" s="10">
        <f>IF(OR($J636="",$L636=""),"",IF($K636="",0,$K636)+$J636*$L636)</f>
        <v/>
      </c>
      <c r="N636" s="10" t="n">
        <v>46202</v>
      </c>
      <c r="O636" s="9" t="n">
        <v>6</v>
      </c>
      <c r="P636" s="10" t="n"/>
      <c r="Q636" s="10" t="n"/>
      <c r="R636" s="10">
        <f>IF(AND($P636&lt;&gt;"",$Q636&lt;&gt;""),($Q636-$P636)*1440,IF(AND($O636&lt;&gt;"",$L636&lt;&gt;""),IF($K636="",0,$K636)+$O636*$L636,""))</f>
        <v/>
      </c>
      <c r="S636" s="10" t="n"/>
      <c r="T636" s="10">
        <f>IF(OR($J636="",$O636=""),"",$O636/$J636)</f>
        <v/>
      </c>
      <c r="U636" s="10" t="n"/>
      <c r="V636" s="10">
        <f>IF($A636="","",IF(AND($A636&lt;&gt;"",NOT(OR($U636="Concluído",$U636="Concluido")),TODAY()&gt;$A636),"SIM","NÃO"))</f>
        <v/>
      </c>
      <c r="W636" s="10">
        <f>IF(OR($A636="",$I636="",$M636=""),"",SUMIFS($M$2:M636,$I$2:I636,$I636,$A$2:A636,$A636)-$M636)</f>
        <v/>
      </c>
      <c r="X636" s="10">
        <f>IF(OR($A636="",$I636=""),"",SUMIFS($M$2:$M$4922,$I$2:$I$4922,$I636,$A$2:$A$4922,$A636))</f>
        <v/>
      </c>
      <c r="Y636" s="10">
        <f>IFERROR(VLOOKUP($I636,'02_Cad_Maquinas'!$B$2:$H$200,7,FALSE()),"")</f>
        <v/>
      </c>
      <c r="Z636" s="10">
        <f>IF(OR($X636="",$Y636=""),"",$Y636-$X636)</f>
        <v/>
      </c>
      <c r="AA636" s="11">
        <f>IF(OR($X636="",$Y636=""),"",$X636/$Y636)</f>
        <v/>
      </c>
      <c r="AB636" s="10" t="n"/>
      <c r="AC636" s="10">
        <f>IF($B636="","","|"&amp;SUBSTITUTE(TRIM(SUBSTITUTE(SUBSTITUTE(SUBSTITUTE(SUBSTITUTE(SUBSTITUTE(SUBSTITUTE(SUBSTITUTE(SUBSTITUTE(SUBSTITUTE(SUBSTITUTE(SUBSTITUTE(SUBSTITUTE(SUBSTITUTE(SUBSTITUTE(TRIM($B636&amp;""),CHAR(10)," "),CHAR(13)," "),"."," "),";"," "),","," "),"/"," "),"+"," "),"-"," "),"  "," "),"  "," "),"  "," "),"  "," "),"  "," "),"  "," "))," ","|")&amp;"|")</f>
        <v/>
      </c>
      <c r="AD636" s="10">
        <f>TRIM($I636&amp;"")</f>
        <v/>
      </c>
    </row>
    <row r="637" ht="24" customHeight="1">
      <c r="A637" s="9" t="n">
        <v>46198</v>
      </c>
      <c r="B637" s="10" t="n">
        <v>10179</v>
      </c>
      <c r="C637" s="10" t="n"/>
      <c r="D637" s="10" t="inlineStr">
        <is>
          <t xml:space="preserve">SECCIONADORA 10 </t>
        </is>
      </c>
      <c r="E637" s="10" t="n">
        <v>20019005</v>
      </c>
      <c r="F637" s="10" t="inlineStr">
        <is>
          <t>RIPA 751X70X12 MDF - MESA SANTIAGO</t>
        </is>
      </c>
      <c r="G637" s="10" t="inlineStr">
        <is>
          <t>SECCIONADORA 10</t>
        </is>
      </c>
      <c r="H637" s="10" t="inlineStr">
        <is>
          <t>SECCIONADORA 10</t>
        </is>
      </c>
      <c r="I637" s="10" t="inlineStr">
        <is>
          <t>SECCIONADORA 10</t>
        </is>
      </c>
      <c r="J637" s="9" t="n">
        <v>36</v>
      </c>
      <c r="K637" s="10">
        <f>IF($E637="","",IFERROR(INDEX('01_Cad_Pecas'!$H$2:$H$5000,MATCH($E637,'01_Cad_Pecas'!$D$2:$D$5000,0)),IFERROR(INDEX('01_Cad_Pecas'!$H$2:$H$5000,MATCH(VALUE($E637),'01_Cad_Pecas'!$D$2:$D$5000,0)),"")))</f>
        <v/>
      </c>
      <c r="L637" s="10">
        <f>IF($E637="","",IFERROR(INDEX('01_Cad_Pecas'!$I$2:$I$5000,MATCH($E637,'01_Cad_Pecas'!$D$2:$D$5000,0)),IFERROR(INDEX('01_Cad_Pecas'!$I$2:$I$5000,MATCH(VALUE($E637),'01_Cad_Pecas'!$D$2:$D$5000,0)),"")))</f>
        <v/>
      </c>
      <c r="M637" s="10">
        <f>IF(OR($J637="",$L637=""),"",IF($K637="",0,$K637)+$J637*$L637)</f>
        <v/>
      </c>
      <c r="N637" s="10" t="n">
        <v>46202</v>
      </c>
      <c r="O637" s="9" t="n">
        <v>36</v>
      </c>
      <c r="P637" s="10" t="n"/>
      <c r="Q637" s="10" t="n"/>
      <c r="R637" s="10">
        <f>IF(AND($P637&lt;&gt;"",$Q637&lt;&gt;""),($Q637-$P637)*1440,IF(AND($O637&lt;&gt;"",$L637&lt;&gt;""),IF($K637="",0,$K637)+$O637*$L637,""))</f>
        <v/>
      </c>
      <c r="S637" s="10" t="n"/>
      <c r="T637" s="10">
        <f>IF(OR($J637="",$O637=""),"",$O637/$J637)</f>
        <v/>
      </c>
      <c r="U637" s="10" t="n"/>
      <c r="V637" s="10">
        <f>IF($A637="","",IF(AND($A637&lt;&gt;"",NOT(OR($U637="Concluído",$U637="Concluido")),TODAY()&gt;$A637),"SIM","NÃO"))</f>
        <v/>
      </c>
      <c r="W637" s="10">
        <f>IF(OR($A637="",$I637="",$M637=""),"",SUMIFS($M$2:M637,$I$2:I637,$I637,$A$2:A637,$A637)-$M637)</f>
        <v/>
      </c>
      <c r="X637" s="10">
        <f>IF(OR($A637="",$I637=""),"",SUMIFS($M$2:$M$4922,$I$2:$I$4922,$I637,$A$2:$A$4922,$A637))</f>
        <v/>
      </c>
      <c r="Y637" s="10">
        <f>IFERROR(VLOOKUP($I637,'02_Cad_Maquinas'!$B$2:$H$200,7,FALSE()),"")</f>
        <v/>
      </c>
      <c r="Z637" s="10">
        <f>IF(OR($X637="",$Y637=""),"",$Y637-$X637)</f>
        <v/>
      </c>
      <c r="AA637" s="11">
        <f>IF(OR($X637="",$Y637=""),"",$X637/$Y637)</f>
        <v/>
      </c>
      <c r="AB637" s="10" t="n"/>
      <c r="AC637" s="10">
        <f>IF($B637="","","|"&amp;SUBSTITUTE(TRIM(SUBSTITUTE(SUBSTITUTE(SUBSTITUTE(SUBSTITUTE(SUBSTITUTE(SUBSTITUTE(SUBSTITUTE(SUBSTITUTE(SUBSTITUTE(SUBSTITUTE(SUBSTITUTE(SUBSTITUTE(SUBSTITUTE(SUBSTITUTE(TRIM($B637&amp;""),CHAR(10)," "),CHAR(13)," "),"."," "),";"," "),","," "),"/"," "),"+"," "),"-"," "),"  "," "),"  "," "),"  "," "),"  "," "),"  "," "),"  "," "))," ","|")&amp;"|")</f>
        <v/>
      </c>
      <c r="AD637" s="10">
        <f>TRIM($I637&amp;"")</f>
        <v/>
      </c>
    </row>
    <row r="638" ht="24" customHeight="1">
      <c r="A638" s="9" t="n">
        <v>46198</v>
      </c>
      <c r="B638" s="10" t="n">
        <v>10179</v>
      </c>
      <c r="C638" s="10" t="n"/>
      <c r="D638" s="10" t="inlineStr">
        <is>
          <t xml:space="preserve">SECCIONADORA 10 </t>
        </is>
      </c>
      <c r="E638" s="10" t="n">
        <v>20019601</v>
      </c>
      <c r="F638" s="10" t="inlineStr">
        <is>
          <t>(2-5) LATERAL 751X546X12 MDF - MESA SANTIAGO 1,36</t>
        </is>
      </c>
      <c r="G638" s="10" t="inlineStr">
        <is>
          <t>SECCIONADORA 10</t>
        </is>
      </c>
      <c r="H638" s="10" t="inlineStr">
        <is>
          <t>SECCIONADORA 10</t>
        </is>
      </c>
      <c r="I638" s="10" t="inlineStr">
        <is>
          <t>SECCIONADORA 10</t>
        </is>
      </c>
      <c r="J638" s="9" t="n">
        <v>6</v>
      </c>
      <c r="K638" s="10">
        <f>IF($E638="","",IFERROR(INDEX('01_Cad_Pecas'!$H$2:$H$5000,MATCH($E638,'01_Cad_Pecas'!$D$2:$D$5000,0)),IFERROR(INDEX('01_Cad_Pecas'!$H$2:$H$5000,MATCH(VALUE($E638),'01_Cad_Pecas'!$D$2:$D$5000,0)),"")))</f>
        <v/>
      </c>
      <c r="L638" s="10">
        <f>IF($E638="","",IFERROR(INDEX('01_Cad_Pecas'!$I$2:$I$5000,MATCH($E638,'01_Cad_Pecas'!$D$2:$D$5000,0)),IFERROR(INDEX('01_Cad_Pecas'!$I$2:$I$5000,MATCH(VALUE($E638),'01_Cad_Pecas'!$D$2:$D$5000,0)),"")))</f>
        <v/>
      </c>
      <c r="M638" s="10">
        <f>IF(OR($J638="",$L638=""),"",IF($K638="",0,$K638)+$J638*$L638)</f>
        <v/>
      </c>
      <c r="N638" s="10" t="n">
        <v>46202</v>
      </c>
      <c r="O638" s="9" t="n">
        <v>6</v>
      </c>
      <c r="P638" s="10" t="n"/>
      <c r="Q638" s="10" t="n"/>
      <c r="R638" s="10">
        <f>IF(AND($P638&lt;&gt;"",$Q638&lt;&gt;""),($Q638-$P638)*1440,IF(AND($O638&lt;&gt;"",$L638&lt;&gt;""),IF($K638="",0,$K638)+$O638*$L638,""))</f>
        <v/>
      </c>
      <c r="S638" s="10" t="n"/>
      <c r="T638" s="10">
        <f>IF(OR($J638="",$O638=""),"",$O638/$J638)</f>
        <v/>
      </c>
      <c r="U638" s="10" t="n"/>
      <c r="V638" s="10">
        <f>IF($A638="","",IF(AND($A638&lt;&gt;"",NOT(OR($U638="Concluído",$U638="Concluido")),TODAY()&gt;$A638),"SIM","NÃO"))</f>
        <v/>
      </c>
      <c r="W638" s="10">
        <f>IF(OR($A638="",$I638="",$M638=""),"",SUMIFS($M$2:M638,$I$2:I638,$I638,$A$2:A638,$A638)-$M638)</f>
        <v/>
      </c>
      <c r="X638" s="10">
        <f>IF(OR($A638="",$I638=""),"",SUMIFS($M$2:$M$4922,$I$2:$I$4922,$I638,$A$2:$A$4922,$A638))</f>
        <v/>
      </c>
      <c r="Y638" s="10">
        <f>IFERROR(VLOOKUP($I638,'02_Cad_Maquinas'!$B$2:$H$200,7,FALSE()),"")</f>
        <v/>
      </c>
      <c r="Z638" s="10">
        <f>IF(OR($X638="",$Y638=""),"",$Y638-$X638)</f>
        <v/>
      </c>
      <c r="AA638" s="11">
        <f>IF(OR($X638="",$Y638=""),"",$X638/$Y638)</f>
        <v/>
      </c>
      <c r="AB638" s="10" t="n"/>
      <c r="AC638" s="10">
        <f>IF($B638="","","|"&amp;SUBSTITUTE(TRIM(SUBSTITUTE(SUBSTITUTE(SUBSTITUTE(SUBSTITUTE(SUBSTITUTE(SUBSTITUTE(SUBSTITUTE(SUBSTITUTE(SUBSTITUTE(SUBSTITUTE(SUBSTITUTE(SUBSTITUTE(SUBSTITUTE(SUBSTITUTE(TRIM($B638&amp;""),CHAR(10)," "),CHAR(13)," "),"."," "),";"," "),","," "),"/"," "),"+"," "),"-"," "),"  "," "),"  "," "),"  "," "),"  "," "),"  "," "),"  "," "))," ","|")&amp;"|")</f>
        <v/>
      </c>
      <c r="AD638" s="10">
        <f>TRIM($I638&amp;"")</f>
        <v/>
      </c>
    </row>
    <row r="639" ht="24" customHeight="1">
      <c r="A639" s="9" t="n">
        <v>46198</v>
      </c>
      <c r="B639" s="10" t="n">
        <v>10179</v>
      </c>
      <c r="C639" s="10" t="n"/>
      <c r="D639" s="10" t="inlineStr">
        <is>
          <t xml:space="preserve">SECCIONADORA 10 </t>
        </is>
      </c>
      <c r="E639" s="10" t="n">
        <v>20019602</v>
      </c>
      <c r="F639" s="10" t="inlineStr">
        <is>
          <t>FUNDO RIPADO 751X546X12 MDF - MESA SANTIAGO 1,36</t>
        </is>
      </c>
      <c r="G639" s="10" t="inlineStr">
        <is>
          <t>SECCIONADORA 10</t>
        </is>
      </c>
      <c r="H639" s="10" t="inlineStr">
        <is>
          <t>SECCIONADORA 10</t>
        </is>
      </c>
      <c r="I639" s="10" t="inlineStr">
        <is>
          <t>SECCIONADORA 10</t>
        </is>
      </c>
      <c r="J639" s="9" t="n">
        <v>6</v>
      </c>
      <c r="K639" s="10">
        <f>IF($E639="","",IFERROR(INDEX('01_Cad_Pecas'!$H$2:$H$5000,MATCH($E639,'01_Cad_Pecas'!$D$2:$D$5000,0)),IFERROR(INDEX('01_Cad_Pecas'!$H$2:$H$5000,MATCH(VALUE($E639),'01_Cad_Pecas'!$D$2:$D$5000,0)),"")))</f>
        <v/>
      </c>
      <c r="L639" s="10">
        <f>IF($E639="","",IFERROR(INDEX('01_Cad_Pecas'!$I$2:$I$5000,MATCH($E639,'01_Cad_Pecas'!$D$2:$D$5000,0)),IFERROR(INDEX('01_Cad_Pecas'!$I$2:$I$5000,MATCH(VALUE($E639),'01_Cad_Pecas'!$D$2:$D$5000,0)),"")))</f>
        <v/>
      </c>
      <c r="M639" s="10">
        <f>IF(OR($J639="",$L639=""),"",IF($K639="",0,$K639)+$J639*$L639)</f>
        <v/>
      </c>
      <c r="N639" s="10" t="n">
        <v>46202</v>
      </c>
      <c r="O639" s="9" t="n">
        <v>6</v>
      </c>
      <c r="P639" s="10" t="n"/>
      <c r="Q639" s="10" t="n"/>
      <c r="R639" s="10">
        <f>IF(AND($P639&lt;&gt;"",$Q639&lt;&gt;""),($Q639-$P639)*1440,IF(AND($O639&lt;&gt;"",$L639&lt;&gt;""),IF($K639="",0,$K639)+$O639*$L639,""))</f>
        <v/>
      </c>
      <c r="S639" s="10" t="n"/>
      <c r="T639" s="10">
        <f>IF(OR($J639="",$O639=""),"",$O639/$J639)</f>
        <v/>
      </c>
      <c r="U639" s="10" t="n"/>
      <c r="V639" s="10">
        <f>IF($A639="","",IF(AND($A639&lt;&gt;"",NOT(OR($U639="Concluído",$U639="Concluido")),TODAY()&gt;$A639),"SIM","NÃO"))</f>
        <v/>
      </c>
      <c r="W639" s="10">
        <f>IF(OR($A639="",$I639="",$M639=""),"",SUMIFS($M$2:M639,$I$2:I639,$I639,$A$2:A639,$A639)-$M639)</f>
        <v/>
      </c>
      <c r="X639" s="10">
        <f>IF(OR($A639="",$I639=""),"",SUMIFS($M$2:$M$4922,$I$2:$I$4922,$I639,$A$2:$A$4922,$A639))</f>
        <v/>
      </c>
      <c r="Y639" s="10">
        <f>IFERROR(VLOOKUP($I639,'02_Cad_Maquinas'!$B$2:$H$200,7,FALSE()),"")</f>
        <v/>
      </c>
      <c r="Z639" s="10">
        <f>IF(OR($X639="",$Y639=""),"",$Y639-$X639)</f>
        <v/>
      </c>
      <c r="AA639" s="11">
        <f>IF(OR($X639="",$Y639=""),"",$X639/$Y639)</f>
        <v/>
      </c>
      <c r="AB639" s="10" t="n"/>
      <c r="AC639" s="10">
        <f>IF($B639="","","|"&amp;SUBSTITUTE(TRIM(SUBSTITUTE(SUBSTITUTE(SUBSTITUTE(SUBSTITUTE(SUBSTITUTE(SUBSTITUTE(SUBSTITUTE(SUBSTITUTE(SUBSTITUTE(SUBSTITUTE(SUBSTITUTE(SUBSTITUTE(SUBSTITUTE(SUBSTITUTE(TRIM($B639&amp;""),CHAR(10)," "),CHAR(13)," "),"."," "),";"," "),","," "),"/"," "),"+"," "),"-"," "),"  "," "),"  "," "),"  "," "),"  "," "),"  "," "),"  "," "))," ","|")&amp;"|")</f>
        <v/>
      </c>
      <c r="AD639" s="10">
        <f>TRIM($I639&amp;"")</f>
        <v/>
      </c>
    </row>
    <row r="640" ht="24" customHeight="1">
      <c r="A640" s="9" t="n">
        <v>46198</v>
      </c>
      <c r="B640" s="10" t="n">
        <v>10179</v>
      </c>
      <c r="C640" s="10" t="n"/>
      <c r="D640" s="10" t="inlineStr">
        <is>
          <t xml:space="preserve">SECCIONADORA 10 </t>
        </is>
      </c>
      <c r="E640" s="10" t="n">
        <v>20019603</v>
      </c>
      <c r="F640" s="10" t="inlineStr">
        <is>
          <t>(3) BASE 572X572X12 MDF - MESA SANTIAGO 1,36</t>
        </is>
      </c>
      <c r="G640" s="10" t="inlineStr">
        <is>
          <t>SECCIONADORA 10</t>
        </is>
      </c>
      <c r="H640" s="10" t="inlineStr">
        <is>
          <t>SECCIONADORA 10</t>
        </is>
      </c>
      <c r="I640" s="10" t="inlineStr">
        <is>
          <t>SECCIONADORA 10</t>
        </is>
      </c>
      <c r="J640" s="9" t="n">
        <v>3</v>
      </c>
      <c r="K640" s="10">
        <f>IF($E640="","",IFERROR(INDEX('01_Cad_Pecas'!$H$2:$H$5000,MATCH($E640,'01_Cad_Pecas'!$D$2:$D$5000,0)),IFERROR(INDEX('01_Cad_Pecas'!$H$2:$H$5000,MATCH(VALUE($E640),'01_Cad_Pecas'!$D$2:$D$5000,0)),"")))</f>
        <v/>
      </c>
      <c r="L640" s="10">
        <f>IF($E640="","",IFERROR(INDEX('01_Cad_Pecas'!$I$2:$I$5000,MATCH($E640,'01_Cad_Pecas'!$D$2:$D$5000,0)),IFERROR(INDEX('01_Cad_Pecas'!$I$2:$I$5000,MATCH(VALUE($E640),'01_Cad_Pecas'!$D$2:$D$5000,0)),"")))</f>
        <v/>
      </c>
      <c r="M640" s="10">
        <f>IF(OR($J640="",$L640=""),"",IF($K640="",0,$K640)+$J640*$L640)</f>
        <v/>
      </c>
      <c r="N640" s="10" t="n">
        <v>46202</v>
      </c>
      <c r="O640" s="9" t="n">
        <v>3</v>
      </c>
      <c r="P640" s="10" t="n"/>
      <c r="Q640" s="10" t="n"/>
      <c r="R640" s="10">
        <f>IF(AND($P640&lt;&gt;"",$Q640&lt;&gt;""),($Q640-$P640)*1440,IF(AND($O640&lt;&gt;"",$L640&lt;&gt;""),IF($K640="",0,$K640)+$O640*$L640,""))</f>
        <v/>
      </c>
      <c r="S640" s="10" t="n"/>
      <c r="T640" s="10">
        <f>IF(OR($J640="",$O640=""),"",$O640/$J640)</f>
        <v/>
      </c>
      <c r="U640" s="10" t="n"/>
      <c r="V640" s="10">
        <f>IF($A640="","",IF(AND($A640&lt;&gt;"",NOT(OR($U640="Concluído",$U640="Concluido")),TODAY()&gt;$A640),"SIM","NÃO"))</f>
        <v/>
      </c>
      <c r="W640" s="10">
        <f>IF(OR($A640="",$I640="",$M640=""),"",SUMIFS($M$2:M640,$I$2:I640,$I640,$A$2:A640,$A640)-$M640)</f>
        <v/>
      </c>
      <c r="X640" s="10">
        <f>IF(OR($A640="",$I640=""),"",SUMIFS($M$2:$M$4922,$I$2:$I$4922,$I640,$A$2:$A$4922,$A640))</f>
        <v/>
      </c>
      <c r="Y640" s="10">
        <f>IFERROR(VLOOKUP($I640,'02_Cad_Maquinas'!$B$2:$H$200,7,FALSE()),"")</f>
        <v/>
      </c>
      <c r="Z640" s="10">
        <f>IF(OR($X640="",$Y640=""),"",$Y640-$X640)</f>
        <v/>
      </c>
      <c r="AA640" s="11">
        <f>IF(OR($X640="",$Y640=""),"",$X640/$Y640)</f>
        <v/>
      </c>
      <c r="AB640" s="10" t="n"/>
      <c r="AC640" s="10">
        <f>IF($B640="","","|"&amp;SUBSTITUTE(TRIM(SUBSTITUTE(SUBSTITUTE(SUBSTITUTE(SUBSTITUTE(SUBSTITUTE(SUBSTITUTE(SUBSTITUTE(SUBSTITUTE(SUBSTITUTE(SUBSTITUTE(SUBSTITUTE(SUBSTITUTE(SUBSTITUTE(SUBSTITUTE(TRIM($B640&amp;""),CHAR(10)," "),CHAR(13)," "),"."," "),";"," "),","," "),"/"," "),"+"," "),"-"," "),"  "," "),"  "," "),"  "," "),"  "," "),"  "," "),"  "," "))," ","|")&amp;"|")</f>
        <v/>
      </c>
      <c r="AD640" s="10">
        <f>TRIM($I640&amp;"")</f>
        <v/>
      </c>
    </row>
    <row r="641" ht="24" customHeight="1">
      <c r="A641" s="9" t="n">
        <v>46198</v>
      </c>
      <c r="B641" s="10" t="n">
        <v>10179</v>
      </c>
      <c r="C641" s="10" t="n"/>
      <c r="D641" s="10" t="inlineStr">
        <is>
          <t xml:space="preserve">SECCIONADORA 10 </t>
        </is>
      </c>
      <c r="E641" s="10" t="n">
        <v>20019606</v>
      </c>
      <c r="F641" s="10" t="inlineStr">
        <is>
          <t>(1-6) LATERAL RIPADA - MESA SANTIAGO 1,36</t>
        </is>
      </c>
      <c r="G641" s="10" t="inlineStr">
        <is>
          <t>SECCIONADORA 10</t>
        </is>
      </c>
      <c r="H641" s="10" t="inlineStr">
        <is>
          <t>SECCIONADORA 10</t>
        </is>
      </c>
      <c r="I641" s="10" t="inlineStr">
        <is>
          <t>SECCIONADORA 10</t>
        </is>
      </c>
      <c r="J641" s="9" t="n">
        <v>6</v>
      </c>
      <c r="K641" s="10">
        <f>IF($E641="","",IFERROR(INDEX('01_Cad_Pecas'!$H$2:$H$5000,MATCH($E641,'01_Cad_Pecas'!$D$2:$D$5000,0)),IFERROR(INDEX('01_Cad_Pecas'!$H$2:$H$5000,MATCH(VALUE($E641),'01_Cad_Pecas'!$D$2:$D$5000,0)),"")))</f>
        <v/>
      </c>
      <c r="L641" s="10">
        <f>IF($E641="","",IFERROR(INDEX('01_Cad_Pecas'!$I$2:$I$5000,MATCH($E641,'01_Cad_Pecas'!$D$2:$D$5000,0)),IFERROR(INDEX('01_Cad_Pecas'!$I$2:$I$5000,MATCH(VALUE($E641),'01_Cad_Pecas'!$D$2:$D$5000,0)),"")))</f>
        <v/>
      </c>
      <c r="M641" s="10">
        <f>IF(OR($J641="",$L641=""),"",IF($K641="",0,$K641)+$J641*$L641)</f>
        <v/>
      </c>
      <c r="N641" s="10" t="n">
        <v>46202</v>
      </c>
      <c r="O641" s="9" t="n">
        <v>6</v>
      </c>
      <c r="P641" s="10" t="n"/>
      <c r="Q641" s="10" t="n"/>
      <c r="R641" s="10">
        <f>IF(AND($P641&lt;&gt;"",$Q641&lt;&gt;""),($Q641-$P641)*1440,IF(AND($O641&lt;&gt;"",$L641&lt;&gt;""),IF($K641="",0,$K641)+$O641*$L641,""))</f>
        <v/>
      </c>
      <c r="S641" s="10" t="n"/>
      <c r="T641" s="10">
        <f>IF(OR($J641="",$O641=""),"",$O641/$J641)</f>
        <v/>
      </c>
      <c r="U641" s="10" t="n"/>
      <c r="V641" s="10">
        <f>IF($A641="","",IF(AND($A641&lt;&gt;"",NOT(OR($U641="Concluído",$U641="Concluido")),TODAY()&gt;$A641),"SIM","NÃO"))</f>
        <v/>
      </c>
      <c r="W641" s="10">
        <f>IF(OR($A641="",$I641="",$M641=""),"",SUMIFS($M$2:M641,$I$2:I641,$I641,$A$2:A641,$A641)-$M641)</f>
        <v/>
      </c>
      <c r="X641" s="10">
        <f>IF(OR($A641="",$I641=""),"",SUMIFS($M$2:$M$4922,$I$2:$I$4922,$I641,$A$2:$A$4922,$A641))</f>
        <v/>
      </c>
      <c r="Y641" s="10">
        <f>IFERROR(VLOOKUP($I641,'02_Cad_Maquinas'!$B$2:$H$200,7,FALSE()),"")</f>
        <v/>
      </c>
      <c r="Z641" s="10">
        <f>IF(OR($X641="",$Y641=""),"",$Y641-$X641)</f>
        <v/>
      </c>
      <c r="AA641" s="11">
        <f>IF(OR($X641="",$Y641=""),"",$X641/$Y641)</f>
        <v/>
      </c>
      <c r="AB641" s="10" t="n"/>
      <c r="AC641" s="10">
        <f>IF($B641="","","|"&amp;SUBSTITUTE(TRIM(SUBSTITUTE(SUBSTITUTE(SUBSTITUTE(SUBSTITUTE(SUBSTITUTE(SUBSTITUTE(SUBSTITUTE(SUBSTITUTE(SUBSTITUTE(SUBSTITUTE(SUBSTITUTE(SUBSTITUTE(SUBSTITUTE(SUBSTITUTE(TRIM($B641&amp;""),CHAR(10)," "),CHAR(13)," "),"."," "),";"," "),","," "),"/"," "),"+"," "),"-"," "),"  "," "),"  "," "),"  "," "),"  "," "),"  "," "),"  "," "))," ","|")&amp;"|")</f>
        <v/>
      </c>
      <c r="AD641" s="10">
        <f>TRIM($I641&amp;"")</f>
        <v/>
      </c>
    </row>
    <row r="642" ht="24" customHeight="1">
      <c r="A642" s="9" t="n">
        <v>46198</v>
      </c>
      <c r="B642" s="10" t="n">
        <v>10179</v>
      </c>
      <c r="C642" s="10" t="n"/>
      <c r="D642" s="10" t="inlineStr">
        <is>
          <t xml:space="preserve">SECCIONADORA 10 </t>
        </is>
      </c>
      <c r="E642" s="10" t="n">
        <v>20020002</v>
      </c>
      <c r="F642" s="10" t="inlineStr">
        <is>
          <t>(2) FECHAMENTO I 1090X295X12 MDF - BASE DUBAI</t>
        </is>
      </c>
      <c r="G642" s="10" t="inlineStr">
        <is>
          <t>SECCIONADORA 10</t>
        </is>
      </c>
      <c r="H642" s="10" t="inlineStr">
        <is>
          <t>SECCIONADORA 10</t>
        </is>
      </c>
      <c r="I642" s="10" t="inlineStr">
        <is>
          <t>SECCIONADORA 10</t>
        </is>
      </c>
      <c r="J642" s="9" t="n">
        <v>1</v>
      </c>
      <c r="K642" s="10">
        <f>IF($E642="","",IFERROR(INDEX('01_Cad_Pecas'!$H$2:$H$5000,MATCH($E642,'01_Cad_Pecas'!$D$2:$D$5000,0)),IFERROR(INDEX('01_Cad_Pecas'!$H$2:$H$5000,MATCH(VALUE($E642),'01_Cad_Pecas'!$D$2:$D$5000,0)),"")))</f>
        <v/>
      </c>
      <c r="L642" s="10">
        <f>IF($E642="","",IFERROR(INDEX('01_Cad_Pecas'!$I$2:$I$5000,MATCH($E642,'01_Cad_Pecas'!$D$2:$D$5000,0)),IFERROR(INDEX('01_Cad_Pecas'!$I$2:$I$5000,MATCH(VALUE($E642),'01_Cad_Pecas'!$D$2:$D$5000,0)),"")))</f>
        <v/>
      </c>
      <c r="M642" s="10">
        <f>IF(OR($J642="",$L642=""),"",IF($K642="",0,$K642)+$J642*$L642)</f>
        <v/>
      </c>
      <c r="N642" s="10" t="n">
        <v>46202</v>
      </c>
      <c r="O642" s="9" t="n">
        <v>1</v>
      </c>
      <c r="P642" s="10" t="n"/>
      <c r="Q642" s="10" t="n"/>
      <c r="R642" s="10">
        <f>IF(AND($P642&lt;&gt;"",$Q642&lt;&gt;""),($Q642-$P642)*1440,IF(AND($O642&lt;&gt;"",$L642&lt;&gt;""),IF($K642="",0,$K642)+$O642*$L642,""))</f>
        <v/>
      </c>
      <c r="S642" s="10" t="n"/>
      <c r="T642" s="10">
        <f>IF(OR($J642="",$O642=""),"",$O642/$J642)</f>
        <v/>
      </c>
      <c r="U642" s="10" t="n"/>
      <c r="V642" s="10">
        <f>IF($A642="","",IF(AND($A642&lt;&gt;"",NOT(OR($U642="Concluído",$U642="Concluido")),TODAY()&gt;$A642),"SIM","NÃO"))</f>
        <v/>
      </c>
      <c r="W642" s="10">
        <f>IF(OR($A642="",$I642="",$M642=""),"",SUMIFS($M$2:M642,$I$2:I642,$I642,$A$2:A642,$A642)-$M642)</f>
        <v/>
      </c>
      <c r="X642" s="10">
        <f>IF(OR($A642="",$I642=""),"",SUMIFS($M$2:$M$4922,$I$2:$I$4922,$I642,$A$2:$A$4922,$A642))</f>
        <v/>
      </c>
      <c r="Y642" s="10">
        <f>IFERROR(VLOOKUP($I642,'02_Cad_Maquinas'!$B$2:$H$200,7,FALSE()),"")</f>
        <v/>
      </c>
      <c r="Z642" s="10">
        <f>IF(OR($X642="",$Y642=""),"",$Y642-$X642)</f>
        <v/>
      </c>
      <c r="AA642" s="11">
        <f>IF(OR($X642="",$Y642=""),"",$X642/$Y642)</f>
        <v/>
      </c>
      <c r="AB642" s="10" t="n"/>
      <c r="AC642" s="10">
        <f>IF($B642="","","|"&amp;SUBSTITUTE(TRIM(SUBSTITUTE(SUBSTITUTE(SUBSTITUTE(SUBSTITUTE(SUBSTITUTE(SUBSTITUTE(SUBSTITUTE(SUBSTITUTE(SUBSTITUTE(SUBSTITUTE(SUBSTITUTE(SUBSTITUTE(SUBSTITUTE(SUBSTITUTE(TRIM($B642&amp;""),CHAR(10)," "),CHAR(13)," "),"."," "),";"," "),","," "),"/"," "),"+"," "),"-"," "),"  "," "),"  "," "),"  "," "),"  "," "),"  "," "),"  "," "))," ","|")&amp;"|")</f>
        <v/>
      </c>
      <c r="AD642" s="10">
        <f>TRIM($I642&amp;"")</f>
        <v/>
      </c>
    </row>
    <row r="643" ht="24" customHeight="1">
      <c r="A643" s="9" t="n">
        <v>46198</v>
      </c>
      <c r="B643" s="10" t="n">
        <v>10179</v>
      </c>
      <c r="C643" s="10" t="n"/>
      <c r="D643" s="10" t="inlineStr">
        <is>
          <t xml:space="preserve">SECCIONADORA 10 </t>
        </is>
      </c>
      <c r="E643" s="10" t="n">
        <v>20020003</v>
      </c>
      <c r="F643" s="10" t="inlineStr">
        <is>
          <t>(3) FECHAMENTO II 600X295X12 MDF - BASE DUBAI</t>
        </is>
      </c>
      <c r="G643" s="10" t="inlineStr">
        <is>
          <t>SECCIONADORA 10</t>
        </is>
      </c>
      <c r="H643" s="10" t="inlineStr">
        <is>
          <t>SECCIONADORA 10</t>
        </is>
      </c>
      <c r="I643" s="10" t="inlineStr">
        <is>
          <t>SECCIONADORA 10</t>
        </is>
      </c>
      <c r="J643" s="9" t="n">
        <v>1</v>
      </c>
      <c r="K643" s="10">
        <f>IF($E643="","",IFERROR(INDEX('01_Cad_Pecas'!$H$2:$H$5000,MATCH($E643,'01_Cad_Pecas'!$D$2:$D$5000,0)),IFERROR(INDEX('01_Cad_Pecas'!$H$2:$H$5000,MATCH(VALUE($E643),'01_Cad_Pecas'!$D$2:$D$5000,0)),"")))</f>
        <v/>
      </c>
      <c r="L643" s="10">
        <f>IF($E643="","",IFERROR(INDEX('01_Cad_Pecas'!$I$2:$I$5000,MATCH($E643,'01_Cad_Pecas'!$D$2:$D$5000,0)),IFERROR(INDEX('01_Cad_Pecas'!$I$2:$I$5000,MATCH(VALUE($E643),'01_Cad_Pecas'!$D$2:$D$5000,0)),"")))</f>
        <v/>
      </c>
      <c r="M643" s="10">
        <f>IF(OR($J643="",$L643=""),"",IF($K643="",0,$K643)+$J643*$L643)</f>
        <v/>
      </c>
      <c r="N643" s="10" t="n">
        <v>46202</v>
      </c>
      <c r="O643" s="9" t="n">
        <v>1</v>
      </c>
      <c r="P643" s="10" t="n"/>
      <c r="Q643" s="10" t="n"/>
      <c r="R643" s="10">
        <f>IF(AND($P643&lt;&gt;"",$Q643&lt;&gt;""),($Q643-$P643)*1440,IF(AND($O643&lt;&gt;"",$L643&lt;&gt;""),IF($K643="",0,$K643)+$O643*$L643,""))</f>
        <v/>
      </c>
      <c r="S643" s="10" t="n"/>
      <c r="T643" s="10">
        <f>IF(OR($J643="",$O643=""),"",$O643/$J643)</f>
        <v/>
      </c>
      <c r="U643" s="10" t="n"/>
      <c r="V643" s="10">
        <f>IF($A643="","",IF(AND($A643&lt;&gt;"",NOT(OR($U643="Concluído",$U643="Concluido")),TODAY()&gt;$A643),"SIM","NÃO"))</f>
        <v/>
      </c>
      <c r="W643" s="10">
        <f>IF(OR($A643="",$I643="",$M643=""),"",SUMIFS($M$2:M643,$I$2:I643,$I643,$A$2:A643,$A643)-$M643)</f>
        <v/>
      </c>
      <c r="X643" s="10">
        <f>IF(OR($A643="",$I643=""),"",SUMIFS($M$2:$M$4922,$I$2:$I$4922,$I643,$A$2:$A$4922,$A643))</f>
        <v/>
      </c>
      <c r="Y643" s="10">
        <f>IFERROR(VLOOKUP($I643,'02_Cad_Maquinas'!$B$2:$H$200,7,FALSE()),"")</f>
        <v/>
      </c>
      <c r="Z643" s="10">
        <f>IF(OR($X643="",$Y643=""),"",$Y643-$X643)</f>
        <v/>
      </c>
      <c r="AA643" s="11">
        <f>IF(OR($X643="",$Y643=""),"",$X643/$Y643)</f>
        <v/>
      </c>
      <c r="AB643" s="10" t="n"/>
      <c r="AC643" s="10">
        <f>IF($B643="","","|"&amp;SUBSTITUTE(TRIM(SUBSTITUTE(SUBSTITUTE(SUBSTITUTE(SUBSTITUTE(SUBSTITUTE(SUBSTITUTE(SUBSTITUTE(SUBSTITUTE(SUBSTITUTE(SUBSTITUTE(SUBSTITUTE(SUBSTITUTE(SUBSTITUTE(SUBSTITUTE(TRIM($B643&amp;""),CHAR(10)," "),CHAR(13)," "),"."," "),";"," "),","," "),"/"," "),"+"," "),"-"," "),"  "," "),"  "," "),"  "," "),"  "," "),"  "," "),"  "," "))," ","|")&amp;"|")</f>
        <v/>
      </c>
      <c r="AD643" s="10">
        <f>TRIM($I643&amp;"")</f>
        <v/>
      </c>
    </row>
    <row r="644" ht="24" customHeight="1">
      <c r="A644" s="9" t="n">
        <v>46198</v>
      </c>
      <c r="B644" s="10" t="n">
        <v>10179</v>
      </c>
      <c r="C644" s="10" t="n"/>
      <c r="D644" s="10" t="inlineStr">
        <is>
          <t xml:space="preserve">SECCIONADORA 10 </t>
        </is>
      </c>
      <c r="E644" s="10" t="n">
        <v>20020004</v>
      </c>
      <c r="F644" s="10" t="inlineStr">
        <is>
          <t>(4) FECHAMENTO III 545X327X12 MDF - BASE DUBAI</t>
        </is>
      </c>
      <c r="G644" s="10" t="inlineStr">
        <is>
          <t>SECCIONADORA 10</t>
        </is>
      </c>
      <c r="H644" s="10" t="inlineStr">
        <is>
          <t>SECCIONADORA 10</t>
        </is>
      </c>
      <c r="I644" s="10" t="inlineStr">
        <is>
          <t>SECCIONADORA 10</t>
        </is>
      </c>
      <c r="J644" s="9" t="n">
        <v>2</v>
      </c>
      <c r="K644" s="10">
        <f>IF($E644="","",IFERROR(INDEX('01_Cad_Pecas'!$H$2:$H$5000,MATCH($E644,'01_Cad_Pecas'!$D$2:$D$5000,0)),IFERROR(INDEX('01_Cad_Pecas'!$H$2:$H$5000,MATCH(VALUE($E644),'01_Cad_Pecas'!$D$2:$D$5000,0)),"")))</f>
        <v/>
      </c>
      <c r="L644" s="10">
        <f>IF($E644="","",IFERROR(INDEX('01_Cad_Pecas'!$I$2:$I$5000,MATCH($E644,'01_Cad_Pecas'!$D$2:$D$5000,0)),IFERROR(INDEX('01_Cad_Pecas'!$I$2:$I$5000,MATCH(VALUE($E644),'01_Cad_Pecas'!$D$2:$D$5000,0)),"")))</f>
        <v/>
      </c>
      <c r="M644" s="10">
        <f>IF(OR($J644="",$L644=""),"",IF($K644="",0,$K644)+$J644*$L644)</f>
        <v/>
      </c>
      <c r="N644" s="10" t="n">
        <v>46202</v>
      </c>
      <c r="O644" s="9" t="n">
        <v>2</v>
      </c>
      <c r="P644" s="10" t="n"/>
      <c r="Q644" s="10" t="n"/>
      <c r="R644" s="10">
        <f>IF(AND($P644&lt;&gt;"",$Q644&lt;&gt;""),($Q644-$P644)*1440,IF(AND($O644&lt;&gt;"",$L644&lt;&gt;""),IF($K644="",0,$K644)+$O644*$L644,""))</f>
        <v/>
      </c>
      <c r="S644" s="10" t="n"/>
      <c r="T644" s="10">
        <f>IF(OR($J644="",$O644=""),"",$O644/$J644)</f>
        <v/>
      </c>
      <c r="U644" s="10" t="n"/>
      <c r="V644" s="10">
        <f>IF($A644="","",IF(AND($A644&lt;&gt;"",NOT(OR($U644="Concluído",$U644="Concluido")),TODAY()&gt;$A644),"SIM","NÃO"))</f>
        <v/>
      </c>
      <c r="W644" s="10">
        <f>IF(OR($A644="",$I644="",$M644=""),"",SUMIFS($M$2:M644,$I$2:I644,$I644,$A$2:A644,$A644)-$M644)</f>
        <v/>
      </c>
      <c r="X644" s="10">
        <f>IF(OR($A644="",$I644=""),"",SUMIFS($M$2:$M$4922,$I$2:$I$4922,$I644,$A$2:$A$4922,$A644))</f>
        <v/>
      </c>
      <c r="Y644" s="10">
        <f>IFERROR(VLOOKUP($I644,'02_Cad_Maquinas'!$B$2:$H$200,7,FALSE()),"")</f>
        <v/>
      </c>
      <c r="Z644" s="10">
        <f>IF(OR($X644="",$Y644=""),"",$Y644-$X644)</f>
        <v/>
      </c>
      <c r="AA644" s="11">
        <f>IF(OR($X644="",$Y644=""),"",$X644/$Y644)</f>
        <v/>
      </c>
      <c r="AB644" s="10" t="n"/>
      <c r="AC644" s="10">
        <f>IF($B644="","","|"&amp;SUBSTITUTE(TRIM(SUBSTITUTE(SUBSTITUTE(SUBSTITUTE(SUBSTITUTE(SUBSTITUTE(SUBSTITUTE(SUBSTITUTE(SUBSTITUTE(SUBSTITUTE(SUBSTITUTE(SUBSTITUTE(SUBSTITUTE(SUBSTITUTE(SUBSTITUTE(TRIM($B644&amp;""),CHAR(10)," "),CHAR(13)," "),"."," "),";"," "),","," "),"/"," "),"+"," "),"-"," "),"  "," "),"  "," "),"  "," "),"  "," "),"  "," "),"  "," "))," ","|")&amp;"|")</f>
        <v/>
      </c>
      <c r="AD644" s="10">
        <f>TRIM($I644&amp;"")</f>
        <v/>
      </c>
    </row>
    <row r="645" ht="24" customHeight="1">
      <c r="A645" s="9" t="n">
        <v>46198</v>
      </c>
      <c r="B645" s="10" t="n">
        <v>10179</v>
      </c>
      <c r="C645" s="10" t="n"/>
      <c r="D645" s="10" t="inlineStr">
        <is>
          <t xml:space="preserve">SECCIONADORA 10 </t>
        </is>
      </c>
      <c r="E645" s="10" t="n">
        <v>20020005</v>
      </c>
      <c r="F645" s="10" t="inlineStr">
        <is>
          <t>(5) FECHAMENTO IV 453X327X12 MDF - BASE DUBAI</t>
        </is>
      </c>
      <c r="G645" s="10" t="inlineStr">
        <is>
          <t>SECCIONADORA 10</t>
        </is>
      </c>
      <c r="H645" s="10" t="inlineStr">
        <is>
          <t>SECCIONADORA 10</t>
        </is>
      </c>
      <c r="I645" s="10" t="inlineStr">
        <is>
          <t>SECCIONADORA 10</t>
        </is>
      </c>
      <c r="J645" s="9" t="n">
        <v>1</v>
      </c>
      <c r="K645" s="10">
        <f>IF($E645="","",IFERROR(INDEX('01_Cad_Pecas'!$H$2:$H$5000,MATCH($E645,'01_Cad_Pecas'!$D$2:$D$5000,0)),IFERROR(INDEX('01_Cad_Pecas'!$H$2:$H$5000,MATCH(VALUE($E645),'01_Cad_Pecas'!$D$2:$D$5000,0)),"")))</f>
        <v/>
      </c>
      <c r="L645" s="10">
        <f>IF($E645="","",IFERROR(INDEX('01_Cad_Pecas'!$I$2:$I$5000,MATCH($E645,'01_Cad_Pecas'!$D$2:$D$5000,0)),IFERROR(INDEX('01_Cad_Pecas'!$I$2:$I$5000,MATCH(VALUE($E645),'01_Cad_Pecas'!$D$2:$D$5000,0)),"")))</f>
        <v/>
      </c>
      <c r="M645" s="10">
        <f>IF(OR($J645="",$L645=""),"",IF($K645="",0,$K645)+$J645*$L645)</f>
        <v/>
      </c>
      <c r="N645" s="10" t="n">
        <v>46202</v>
      </c>
      <c r="O645" s="9" t="n">
        <v>1</v>
      </c>
      <c r="P645" s="10" t="n"/>
      <c r="Q645" s="10" t="n"/>
      <c r="R645" s="10">
        <f>IF(AND($P645&lt;&gt;"",$Q645&lt;&gt;""),($Q645-$P645)*1440,IF(AND($O645&lt;&gt;"",$L645&lt;&gt;""),IF($K645="",0,$K645)+$O645*$L645,""))</f>
        <v/>
      </c>
      <c r="S645" s="10" t="n"/>
      <c r="T645" s="10">
        <f>IF(OR($J645="",$O645=""),"",$O645/$J645)</f>
        <v/>
      </c>
      <c r="U645" s="10" t="n"/>
      <c r="V645" s="10">
        <f>IF($A645="","",IF(AND($A645&lt;&gt;"",NOT(OR($U645="Concluído",$U645="Concluido")),TODAY()&gt;$A645),"SIM","NÃO"))</f>
        <v/>
      </c>
      <c r="W645" s="10">
        <f>IF(OR($A645="",$I645="",$M645=""),"",SUMIFS($M$2:M645,$I$2:I645,$I645,$A$2:A645,$A645)-$M645)</f>
        <v/>
      </c>
      <c r="X645" s="10">
        <f>IF(OR($A645="",$I645=""),"",SUMIFS($M$2:$M$4922,$I$2:$I$4922,$I645,$A$2:$A$4922,$A645))</f>
        <v/>
      </c>
      <c r="Y645" s="10">
        <f>IFERROR(VLOOKUP($I645,'02_Cad_Maquinas'!$B$2:$H$200,7,FALSE()),"")</f>
        <v/>
      </c>
      <c r="Z645" s="10">
        <f>IF(OR($X645="",$Y645=""),"",$Y645-$X645)</f>
        <v/>
      </c>
      <c r="AA645" s="11">
        <f>IF(OR($X645="",$Y645=""),"",$X645/$Y645)</f>
        <v/>
      </c>
      <c r="AB645" s="10" t="n"/>
      <c r="AC645" s="10">
        <f>IF($B645="","","|"&amp;SUBSTITUTE(TRIM(SUBSTITUTE(SUBSTITUTE(SUBSTITUTE(SUBSTITUTE(SUBSTITUTE(SUBSTITUTE(SUBSTITUTE(SUBSTITUTE(SUBSTITUTE(SUBSTITUTE(SUBSTITUTE(SUBSTITUTE(SUBSTITUTE(SUBSTITUTE(TRIM($B645&amp;""),CHAR(10)," "),CHAR(13)," "),"."," "),";"," "),","," "),"/"," "),"+"," "),"-"," "),"  "," "),"  "," "),"  "," "),"  "," "),"  "," "),"  "," "))," ","|")&amp;"|")</f>
        <v/>
      </c>
      <c r="AD645" s="10">
        <f>TRIM($I645&amp;"")</f>
        <v/>
      </c>
    </row>
    <row r="646" ht="24" customHeight="1">
      <c r="A646" s="9" t="n">
        <v>46198</v>
      </c>
      <c r="B646" s="10" t="n">
        <v>10179</v>
      </c>
      <c r="C646" s="10" t="n"/>
      <c r="D646" s="10" t="inlineStr">
        <is>
          <t xml:space="preserve">SECCIONADORA 10 </t>
        </is>
      </c>
      <c r="E646" s="10" t="n">
        <v>20013102</v>
      </c>
      <c r="F646" s="10" t="inlineStr">
        <is>
          <t>(10)PE MAIOR 760X100 (170) X15 MDF-MIAMI 1,37X0,80</t>
        </is>
      </c>
      <c r="G646" s="10" t="inlineStr">
        <is>
          <t>SECCIONADORA 10</t>
        </is>
      </c>
      <c r="H646" s="10" t="inlineStr">
        <is>
          <t>SECCIONADORA 10</t>
        </is>
      </c>
      <c r="I646" s="10" t="inlineStr">
        <is>
          <t>SECCIONADORA 10</t>
        </is>
      </c>
      <c r="J646" s="9" t="n">
        <v>8</v>
      </c>
      <c r="K646" s="10">
        <f>IF($E646="","",IFERROR(INDEX('01_Cad_Pecas'!$H$2:$H$5000,MATCH($E646,'01_Cad_Pecas'!$D$2:$D$5000,0)),IFERROR(INDEX('01_Cad_Pecas'!$H$2:$H$5000,MATCH(VALUE($E646),'01_Cad_Pecas'!$D$2:$D$5000,0)),"")))</f>
        <v/>
      </c>
      <c r="L646" s="10">
        <f>IF($E646="","",IFERROR(INDEX('01_Cad_Pecas'!$I$2:$I$5000,MATCH($E646,'01_Cad_Pecas'!$D$2:$D$5000,0)),IFERROR(INDEX('01_Cad_Pecas'!$I$2:$I$5000,MATCH(VALUE($E646),'01_Cad_Pecas'!$D$2:$D$5000,0)),"")))</f>
        <v/>
      </c>
      <c r="M646" s="10">
        <f>IF(OR($J646="",$L646=""),"",IF($K646="",0,$K646)+$J646*$L646)</f>
        <v/>
      </c>
      <c r="N646" s="10" t="n">
        <v>46202</v>
      </c>
      <c r="O646" s="9" t="n">
        <v>8</v>
      </c>
      <c r="P646" s="10" t="n"/>
      <c r="Q646" s="10" t="n"/>
      <c r="R646" s="10">
        <f>IF(AND($P646&lt;&gt;"",$Q646&lt;&gt;""),($Q646-$P646)*1440,IF(AND($O646&lt;&gt;"",$L646&lt;&gt;""),IF($K646="",0,$K646)+$O646*$L646,""))</f>
        <v/>
      </c>
      <c r="S646" s="10" t="n"/>
      <c r="T646" s="10">
        <f>IF(OR($J646="",$O646=""),"",$O646/$J646)</f>
        <v/>
      </c>
      <c r="U646" s="10" t="n"/>
      <c r="V646" s="10">
        <f>IF($A646="","",IF(AND($A646&lt;&gt;"",NOT(OR($U646="Concluído",$U646="Concluido")),TODAY()&gt;$A646),"SIM","NÃO"))</f>
        <v/>
      </c>
      <c r="W646" s="10">
        <f>IF(OR($A646="",$I646="",$M646=""),"",SUMIFS($M$2:M646,$I$2:I646,$I646,$A$2:A646,$A646)-$M646)</f>
        <v/>
      </c>
      <c r="X646" s="10">
        <f>IF(OR($A646="",$I646=""),"",SUMIFS($M$2:$M$4922,$I$2:$I$4922,$I646,$A$2:$A$4922,$A646))</f>
        <v/>
      </c>
      <c r="Y646" s="10">
        <f>IFERROR(VLOOKUP($I646,'02_Cad_Maquinas'!$B$2:$H$200,7,FALSE()),"")</f>
        <v/>
      </c>
      <c r="Z646" s="10">
        <f>IF(OR($X646="",$Y646=""),"",$Y646-$X646)</f>
        <v/>
      </c>
      <c r="AA646" s="11">
        <f>IF(OR($X646="",$Y646=""),"",$X646/$Y646)</f>
        <v/>
      </c>
      <c r="AB646" s="10" t="n"/>
      <c r="AC646" s="10">
        <f>IF($B646="","","|"&amp;SUBSTITUTE(TRIM(SUBSTITUTE(SUBSTITUTE(SUBSTITUTE(SUBSTITUTE(SUBSTITUTE(SUBSTITUTE(SUBSTITUTE(SUBSTITUTE(SUBSTITUTE(SUBSTITUTE(SUBSTITUTE(SUBSTITUTE(SUBSTITUTE(SUBSTITUTE(TRIM($B646&amp;""),CHAR(10)," "),CHAR(13)," "),"."," "),";"," "),","," "),"/"," "),"+"," "),"-"," "),"  "," "),"  "," "),"  "," "),"  "," "),"  "," "),"  "," "))," ","|")&amp;"|")</f>
        <v/>
      </c>
      <c r="AD646" s="10">
        <f>TRIM($I646&amp;"")</f>
        <v/>
      </c>
    </row>
    <row r="647" ht="24" customHeight="1">
      <c r="A647" s="9" t="n">
        <v>46198</v>
      </c>
      <c r="B647" s="10" t="n">
        <v>10179</v>
      </c>
      <c r="C647" s="10" t="n"/>
      <c r="D647" s="10" t="inlineStr">
        <is>
          <t xml:space="preserve">SECCIONADORA 10 </t>
        </is>
      </c>
      <c r="E647" s="10" t="n">
        <v>20013103</v>
      </c>
      <c r="F647" s="10" t="inlineStr">
        <is>
          <t>(4) PE MENOR 760X85 (135) X15 MDF-MIAMI 1,37X0,80</t>
        </is>
      </c>
      <c r="G647" s="10" t="inlineStr">
        <is>
          <t>SECCIONADORA 10</t>
        </is>
      </c>
      <c r="H647" s="10" t="inlineStr">
        <is>
          <t>SECCIONADORA 10</t>
        </is>
      </c>
      <c r="I647" s="10" t="inlineStr">
        <is>
          <t>SECCIONADORA 10</t>
        </is>
      </c>
      <c r="J647" s="9" t="n">
        <v>8</v>
      </c>
      <c r="K647" s="10">
        <f>IF($E647="","",IFERROR(INDEX('01_Cad_Pecas'!$H$2:$H$5000,MATCH($E647,'01_Cad_Pecas'!$D$2:$D$5000,0)),IFERROR(INDEX('01_Cad_Pecas'!$H$2:$H$5000,MATCH(VALUE($E647),'01_Cad_Pecas'!$D$2:$D$5000,0)),"")))</f>
        <v/>
      </c>
      <c r="L647" s="10">
        <f>IF($E647="","",IFERROR(INDEX('01_Cad_Pecas'!$I$2:$I$5000,MATCH($E647,'01_Cad_Pecas'!$D$2:$D$5000,0)),IFERROR(INDEX('01_Cad_Pecas'!$I$2:$I$5000,MATCH(VALUE($E647),'01_Cad_Pecas'!$D$2:$D$5000,0)),"")))</f>
        <v/>
      </c>
      <c r="M647" s="10">
        <f>IF(OR($J647="",$L647=""),"",IF($K647="",0,$K647)+$J647*$L647)</f>
        <v/>
      </c>
      <c r="N647" s="10" t="n">
        <v>46202</v>
      </c>
      <c r="O647" s="9" t="n">
        <v>8</v>
      </c>
      <c r="P647" s="10" t="n"/>
      <c r="Q647" s="10" t="n"/>
      <c r="R647" s="10">
        <f>IF(AND($P647&lt;&gt;"",$Q647&lt;&gt;""),($Q647-$P647)*1440,IF(AND($O647&lt;&gt;"",$L647&lt;&gt;""),IF($K647="",0,$K647)+$O647*$L647,""))</f>
        <v/>
      </c>
      <c r="S647" s="10" t="n"/>
      <c r="T647" s="10">
        <f>IF(OR($J647="",$O647=""),"",$O647/$J647)</f>
        <v/>
      </c>
      <c r="U647" s="10" t="n"/>
      <c r="V647" s="10">
        <f>IF($A647="","",IF(AND($A647&lt;&gt;"",NOT(OR($U647="Concluído",$U647="Concluido")),TODAY()&gt;$A647),"SIM","NÃO"))</f>
        <v/>
      </c>
      <c r="W647" s="10">
        <f>IF(OR($A647="",$I647="",$M647=""),"",SUMIFS($M$2:M647,$I$2:I647,$I647,$A$2:A647,$A647)-$M647)</f>
        <v/>
      </c>
      <c r="X647" s="10">
        <f>IF(OR($A647="",$I647=""),"",SUMIFS($M$2:$M$4922,$I$2:$I$4922,$I647,$A$2:$A$4922,$A647))</f>
        <v/>
      </c>
      <c r="Y647" s="10">
        <f>IFERROR(VLOOKUP($I647,'02_Cad_Maquinas'!$B$2:$H$200,7,FALSE()),"")</f>
        <v/>
      </c>
      <c r="Z647" s="10">
        <f>IF(OR($X647="",$Y647=""),"",$Y647-$X647)</f>
        <v/>
      </c>
      <c r="AA647" s="11">
        <f>IF(OR($X647="",$Y647=""),"",$X647/$Y647)</f>
        <v/>
      </c>
      <c r="AB647" s="10" t="n"/>
      <c r="AC647" s="10">
        <f>IF($B647="","","|"&amp;SUBSTITUTE(TRIM(SUBSTITUTE(SUBSTITUTE(SUBSTITUTE(SUBSTITUTE(SUBSTITUTE(SUBSTITUTE(SUBSTITUTE(SUBSTITUTE(SUBSTITUTE(SUBSTITUTE(SUBSTITUTE(SUBSTITUTE(SUBSTITUTE(SUBSTITUTE(TRIM($B647&amp;""),CHAR(10)," "),CHAR(13)," "),"."," "),";"," "),","," "),"/"," "),"+"," "),"-"," "),"  "," "),"  "," "),"  "," "),"  "," "),"  "," "),"  "," "))," ","|")&amp;"|")</f>
        <v/>
      </c>
      <c r="AD647" s="10">
        <f>TRIM($I647&amp;"")</f>
        <v/>
      </c>
    </row>
    <row r="648" ht="24" customHeight="1">
      <c r="A648" s="9" t="n">
        <v>46198</v>
      </c>
      <c r="B648" s="10" t="n">
        <v>10179</v>
      </c>
      <c r="C648" s="10" t="n"/>
      <c r="D648" s="10" t="inlineStr">
        <is>
          <t xml:space="preserve">SECCIONADORA 10 </t>
        </is>
      </c>
      <c r="E648" s="10" t="n">
        <v>20020001</v>
      </c>
      <c r="F648" s="10" t="inlineStr">
        <is>
          <t>(1) LATERAL 1180X92X15 MDF - BASE DUBAI</t>
        </is>
      </c>
      <c r="G648" s="10" t="inlineStr">
        <is>
          <t>SECCIONADORA 10</t>
        </is>
      </c>
      <c r="H648" s="10" t="inlineStr">
        <is>
          <t>SECCIONADORA 10</t>
        </is>
      </c>
      <c r="I648" s="10" t="inlineStr">
        <is>
          <t>SECCIONADORA 10</t>
        </is>
      </c>
      <c r="J648" s="9" t="n">
        <v>4</v>
      </c>
      <c r="K648" s="10">
        <f>IF($E648="","",IFERROR(INDEX('01_Cad_Pecas'!$H$2:$H$5000,MATCH($E648,'01_Cad_Pecas'!$D$2:$D$5000,0)),IFERROR(INDEX('01_Cad_Pecas'!$H$2:$H$5000,MATCH(VALUE($E648),'01_Cad_Pecas'!$D$2:$D$5000,0)),"")))</f>
        <v/>
      </c>
      <c r="L648" s="10">
        <f>IF($E648="","",IFERROR(INDEX('01_Cad_Pecas'!$I$2:$I$5000,MATCH($E648,'01_Cad_Pecas'!$D$2:$D$5000,0)),IFERROR(INDEX('01_Cad_Pecas'!$I$2:$I$5000,MATCH(VALUE($E648),'01_Cad_Pecas'!$D$2:$D$5000,0)),"")))</f>
        <v/>
      </c>
      <c r="M648" s="10">
        <f>IF(OR($J648="",$L648=""),"",IF($K648="",0,$K648)+$J648*$L648)</f>
        <v/>
      </c>
      <c r="N648" s="10" t="n">
        <v>46202</v>
      </c>
      <c r="O648" s="9" t="n">
        <v>4</v>
      </c>
      <c r="P648" s="10" t="n"/>
      <c r="Q648" s="10" t="n"/>
      <c r="R648" s="10">
        <f>IF(AND($P648&lt;&gt;"",$Q648&lt;&gt;""),($Q648-$P648)*1440,IF(AND($O648&lt;&gt;"",$L648&lt;&gt;""),IF($K648="",0,$K648)+$O648*$L648,""))</f>
        <v/>
      </c>
      <c r="S648" s="10" t="n"/>
      <c r="T648" s="10">
        <f>IF(OR($J648="",$O648=""),"",$O648/$J648)</f>
        <v/>
      </c>
      <c r="U648" s="10" t="n"/>
      <c r="V648" s="10">
        <f>IF($A648="","",IF(AND($A648&lt;&gt;"",NOT(OR($U648="Concluído",$U648="Concluido")),TODAY()&gt;$A648),"SIM","NÃO"))</f>
        <v/>
      </c>
      <c r="W648" s="10">
        <f>IF(OR($A648="",$I648="",$M648=""),"",SUMIFS($M$2:M648,$I$2:I648,$I648,$A$2:A648,$A648)-$M648)</f>
        <v/>
      </c>
      <c r="X648" s="10">
        <f>IF(OR($A648="",$I648=""),"",SUMIFS($M$2:$M$4922,$I$2:$I$4922,$I648,$A$2:$A$4922,$A648))</f>
        <v/>
      </c>
      <c r="Y648" s="10">
        <f>IFERROR(VLOOKUP($I648,'02_Cad_Maquinas'!$B$2:$H$200,7,FALSE()),"")</f>
        <v/>
      </c>
      <c r="Z648" s="10">
        <f>IF(OR($X648="",$Y648=""),"",$Y648-$X648)</f>
        <v/>
      </c>
      <c r="AA648" s="11">
        <f>IF(OR($X648="",$Y648=""),"",$X648/$Y648)</f>
        <v/>
      </c>
      <c r="AB648" s="10" t="n"/>
      <c r="AC648" s="10">
        <f>IF($B648="","","|"&amp;SUBSTITUTE(TRIM(SUBSTITUTE(SUBSTITUTE(SUBSTITUTE(SUBSTITUTE(SUBSTITUTE(SUBSTITUTE(SUBSTITUTE(SUBSTITUTE(SUBSTITUTE(SUBSTITUTE(SUBSTITUTE(SUBSTITUTE(SUBSTITUTE(SUBSTITUTE(TRIM($B648&amp;""),CHAR(10)," "),CHAR(13)," "),"."," "),";"," "),","," "),"/"," "),"+"," "),"-"," "),"  "," "),"  "," "),"  "," "),"  "," "),"  "," "),"  "," "))," ","|")&amp;"|")</f>
        <v/>
      </c>
      <c r="AD648" s="10">
        <f>TRIM($I648&amp;"")</f>
        <v/>
      </c>
    </row>
    <row r="649" ht="24" customHeight="1">
      <c r="A649" s="9" t="n">
        <v>46198</v>
      </c>
      <c r="B649" s="10" t="n">
        <v>10179</v>
      </c>
      <c r="C649" s="10" t="n"/>
      <c r="D649" s="10" t="inlineStr">
        <is>
          <t xml:space="preserve">SECCIONADORA 10 </t>
        </is>
      </c>
      <c r="E649" s="10" t="n">
        <v>200308201</v>
      </c>
      <c r="F649" s="10" t="inlineStr">
        <is>
          <t>TAMPO 1805X905X15 MDF - TAMPO C/ENGROSSO R100</t>
        </is>
      </c>
      <c r="G649" s="10" t="inlineStr">
        <is>
          <t>SECCIONADORA 10</t>
        </is>
      </c>
      <c r="H649" s="10" t="inlineStr">
        <is>
          <t>SECCIONADORA 10</t>
        </is>
      </c>
      <c r="I649" s="10" t="inlineStr">
        <is>
          <t>SECCIONADORA 10</t>
        </is>
      </c>
      <c r="J649" s="9" t="n">
        <v>4</v>
      </c>
      <c r="K649" s="10">
        <f>IF($E649="","",IFERROR(INDEX('01_Cad_Pecas'!$H$2:$H$5000,MATCH($E649,'01_Cad_Pecas'!$D$2:$D$5000,0)),IFERROR(INDEX('01_Cad_Pecas'!$H$2:$H$5000,MATCH(VALUE($E649),'01_Cad_Pecas'!$D$2:$D$5000,0)),"")))</f>
        <v/>
      </c>
      <c r="L649" s="10">
        <f>IF($E649="","",IFERROR(INDEX('01_Cad_Pecas'!$I$2:$I$5000,MATCH($E649,'01_Cad_Pecas'!$D$2:$D$5000,0)),IFERROR(INDEX('01_Cad_Pecas'!$I$2:$I$5000,MATCH(VALUE($E649),'01_Cad_Pecas'!$D$2:$D$5000,0)),"")))</f>
        <v/>
      </c>
      <c r="M649" s="10">
        <f>IF(OR($J649="",$L649=""),"",IF($K649="",0,$K649)+$J649*$L649)</f>
        <v/>
      </c>
      <c r="N649" s="10" t="n">
        <v>46202</v>
      </c>
      <c r="O649" s="9" t="n">
        <v>4</v>
      </c>
      <c r="P649" s="10" t="n"/>
      <c r="Q649" s="10" t="n"/>
      <c r="R649" s="10">
        <f>IF(AND($P649&lt;&gt;"",$Q649&lt;&gt;""),($Q649-$P649)*1440,IF(AND($O649&lt;&gt;"",$L649&lt;&gt;""),IF($K649="",0,$K649)+$O649*$L649,""))</f>
        <v/>
      </c>
      <c r="S649" s="10" t="n"/>
      <c r="T649" s="10">
        <f>IF(OR($J649="",$O649=""),"",$O649/$J649)</f>
        <v/>
      </c>
      <c r="U649" s="10" t="n"/>
      <c r="V649" s="10">
        <f>IF($A649="","",IF(AND($A649&lt;&gt;"",NOT(OR($U649="Concluído",$U649="Concluido")),TODAY()&gt;$A649),"SIM","NÃO"))</f>
        <v/>
      </c>
      <c r="W649" s="10">
        <f>IF(OR($A649="",$I649="",$M649=""),"",SUMIFS($M$2:M649,$I$2:I649,$I649,$A$2:A649,$A649)-$M649)</f>
        <v/>
      </c>
      <c r="X649" s="10">
        <f>IF(OR($A649="",$I649=""),"",SUMIFS($M$2:$M$4922,$I$2:$I$4922,$I649,$A$2:$A$4922,$A649))</f>
        <v/>
      </c>
      <c r="Y649" s="10">
        <f>IFERROR(VLOOKUP($I649,'02_Cad_Maquinas'!$B$2:$H$200,7,FALSE()),"")</f>
        <v/>
      </c>
      <c r="Z649" s="10">
        <f>IF(OR($X649="",$Y649=""),"",$Y649-$X649)</f>
        <v/>
      </c>
      <c r="AA649" s="11">
        <f>IF(OR($X649="",$Y649=""),"",$X649/$Y649)</f>
        <v/>
      </c>
      <c r="AB649" s="10" t="n"/>
      <c r="AC649" s="10">
        <f>IF($B649="","","|"&amp;SUBSTITUTE(TRIM(SUBSTITUTE(SUBSTITUTE(SUBSTITUTE(SUBSTITUTE(SUBSTITUTE(SUBSTITUTE(SUBSTITUTE(SUBSTITUTE(SUBSTITUTE(SUBSTITUTE(SUBSTITUTE(SUBSTITUTE(SUBSTITUTE(SUBSTITUTE(TRIM($B649&amp;""),CHAR(10)," "),CHAR(13)," "),"."," "),";"," "),","," "),"/"," "),"+"," "),"-"," "),"  "," "),"  "," "),"  "," "),"  "," "),"  "," "),"  "," "))," ","|")&amp;"|")</f>
        <v/>
      </c>
      <c r="AD649" s="10">
        <f>TRIM($I649&amp;"")</f>
        <v/>
      </c>
    </row>
    <row r="650" ht="24" customHeight="1">
      <c r="A650" s="9" t="n">
        <v>46198</v>
      </c>
      <c r="B650" s="10" t="n">
        <v>10179</v>
      </c>
      <c r="C650" s="10" t="n"/>
      <c r="D650" s="10" t="inlineStr">
        <is>
          <t xml:space="preserve">SECCIONADORA 10 </t>
        </is>
      </c>
      <c r="E650" s="10" t="n">
        <v>20052001</v>
      </c>
      <c r="F650" s="10" t="inlineStr">
        <is>
          <t>(2-4) TRAVESSA 742X122X25 MDF - MESA ATHENAS</t>
        </is>
      </c>
      <c r="G650" s="10" t="inlineStr">
        <is>
          <t>SECCIONADORA 10</t>
        </is>
      </c>
      <c r="H650" s="10" t="inlineStr">
        <is>
          <t>SECCIONADORA 10</t>
        </is>
      </c>
      <c r="I650" s="10" t="inlineStr">
        <is>
          <t>SECCIONADORA 10</t>
        </is>
      </c>
      <c r="J650" s="9" t="n">
        <v>4</v>
      </c>
      <c r="K650" s="10">
        <f>IF($E650="","",IFERROR(INDEX('01_Cad_Pecas'!$H$2:$H$5000,MATCH($E650,'01_Cad_Pecas'!$D$2:$D$5000,0)),IFERROR(INDEX('01_Cad_Pecas'!$H$2:$H$5000,MATCH(VALUE($E650),'01_Cad_Pecas'!$D$2:$D$5000,0)),"")))</f>
        <v/>
      </c>
      <c r="L650" s="10">
        <f>IF($E650="","",IFERROR(INDEX('01_Cad_Pecas'!$I$2:$I$5000,MATCH($E650,'01_Cad_Pecas'!$D$2:$D$5000,0)),IFERROR(INDEX('01_Cad_Pecas'!$I$2:$I$5000,MATCH(VALUE($E650),'01_Cad_Pecas'!$D$2:$D$5000,0)),"")))</f>
        <v/>
      </c>
      <c r="M650" s="10">
        <f>IF(OR($J650="",$L650=""),"",IF($K650="",0,$K650)+$J650*$L650)</f>
        <v/>
      </c>
      <c r="N650" s="10" t="n">
        <v>46202</v>
      </c>
      <c r="O650" s="9" t="n">
        <v>4</v>
      </c>
      <c r="P650" s="10" t="n"/>
      <c r="Q650" s="10" t="n"/>
      <c r="R650" s="10">
        <f>IF(AND($P650&lt;&gt;"",$Q650&lt;&gt;""),($Q650-$P650)*1440,IF(AND($O650&lt;&gt;"",$L650&lt;&gt;""),IF($K650="",0,$K650)+$O650*$L650,""))</f>
        <v/>
      </c>
      <c r="S650" s="10" t="n"/>
      <c r="T650" s="10">
        <f>IF(OR($J650="",$O650=""),"",$O650/$J650)</f>
        <v/>
      </c>
      <c r="U650" s="10" t="n"/>
      <c r="V650" s="10">
        <f>IF($A650="","",IF(AND($A650&lt;&gt;"",NOT(OR($U650="Concluído",$U650="Concluido")),TODAY()&gt;$A650),"SIM","NÃO"))</f>
        <v/>
      </c>
      <c r="W650" s="10">
        <f>IF(OR($A650="",$I650="",$M650=""),"",SUMIFS($M$2:M650,$I$2:I650,$I650,$A$2:A650,$A650)-$M650)</f>
        <v/>
      </c>
      <c r="X650" s="10">
        <f>IF(OR($A650="",$I650=""),"",SUMIFS($M$2:$M$4922,$I$2:$I$4922,$I650,$A$2:$A$4922,$A650))</f>
        <v/>
      </c>
      <c r="Y650" s="10">
        <f>IFERROR(VLOOKUP($I650,'02_Cad_Maquinas'!$B$2:$H$200,7,FALSE()),"")</f>
        <v/>
      </c>
      <c r="Z650" s="10">
        <f>IF(OR($X650="",$Y650=""),"",$Y650-$X650)</f>
        <v/>
      </c>
      <c r="AA650" s="11">
        <f>IF(OR($X650="",$Y650=""),"",$X650/$Y650)</f>
        <v/>
      </c>
      <c r="AB650" s="10" t="n"/>
      <c r="AC650" s="10">
        <f>IF($B650="","","|"&amp;SUBSTITUTE(TRIM(SUBSTITUTE(SUBSTITUTE(SUBSTITUTE(SUBSTITUTE(SUBSTITUTE(SUBSTITUTE(SUBSTITUTE(SUBSTITUTE(SUBSTITUTE(SUBSTITUTE(SUBSTITUTE(SUBSTITUTE(SUBSTITUTE(SUBSTITUTE(TRIM($B650&amp;""),CHAR(10)," "),CHAR(13)," "),"."," "),";"," "),","," "),"/"," "),"+"," "),"-"," "),"  "," "),"  "," "),"  "," "),"  "," "),"  "," "),"  "," "))," ","|")&amp;"|")</f>
        <v/>
      </c>
      <c r="AD650" s="10">
        <f>TRIM($I650&amp;"")</f>
        <v/>
      </c>
    </row>
    <row r="651" ht="24" customHeight="1">
      <c r="A651" s="9" t="n">
        <v>46198</v>
      </c>
      <c r="B651" s="10" t="n">
        <v>10179</v>
      </c>
      <c r="C651" s="10" t="n"/>
      <c r="D651" s="10" t="inlineStr">
        <is>
          <t xml:space="preserve">SECCIONADORA 10 </t>
        </is>
      </c>
      <c r="E651" s="10" t="n">
        <v>20052002</v>
      </c>
      <c r="F651" s="10" t="inlineStr">
        <is>
          <t>(5) BASE MAIOR 542X124X25 MDF - MESA ATHENAS</t>
        </is>
      </c>
      <c r="G651" s="10" t="inlineStr">
        <is>
          <t>SECCIONADORA 10</t>
        </is>
      </c>
      <c r="H651" s="10" t="inlineStr">
        <is>
          <t>SECCIONADORA 10</t>
        </is>
      </c>
      <c r="I651" s="10" t="inlineStr">
        <is>
          <t>SECCIONADORA 10</t>
        </is>
      </c>
      <c r="J651" s="9" t="n">
        <v>1</v>
      </c>
      <c r="K651" s="10">
        <f>IF($E651="","",IFERROR(INDEX('01_Cad_Pecas'!$H$2:$H$5000,MATCH($E651,'01_Cad_Pecas'!$D$2:$D$5000,0)),IFERROR(INDEX('01_Cad_Pecas'!$H$2:$H$5000,MATCH(VALUE($E651),'01_Cad_Pecas'!$D$2:$D$5000,0)),"")))</f>
        <v/>
      </c>
      <c r="L651" s="10">
        <f>IF($E651="","",IFERROR(INDEX('01_Cad_Pecas'!$I$2:$I$5000,MATCH($E651,'01_Cad_Pecas'!$D$2:$D$5000,0)),IFERROR(INDEX('01_Cad_Pecas'!$I$2:$I$5000,MATCH(VALUE($E651),'01_Cad_Pecas'!$D$2:$D$5000,0)),"")))</f>
        <v/>
      </c>
      <c r="M651" s="10">
        <f>IF(OR($J651="",$L651=""),"",IF($K651="",0,$K651)+$J651*$L651)</f>
        <v/>
      </c>
      <c r="N651" s="10" t="n">
        <v>46202</v>
      </c>
      <c r="O651" s="9" t="n">
        <v>1</v>
      </c>
      <c r="P651" s="10" t="n"/>
      <c r="Q651" s="10" t="n"/>
      <c r="R651" s="10">
        <f>IF(AND($P651&lt;&gt;"",$Q651&lt;&gt;""),($Q651-$P651)*1440,IF(AND($O651&lt;&gt;"",$L651&lt;&gt;""),IF($K651="",0,$K651)+$O651*$L651,""))</f>
        <v/>
      </c>
      <c r="S651" s="10" t="n"/>
      <c r="T651" s="10">
        <f>IF(OR($J651="",$O651=""),"",$O651/$J651)</f>
        <v/>
      </c>
      <c r="U651" s="10" t="n"/>
      <c r="V651" s="10">
        <f>IF($A651="","",IF(AND($A651&lt;&gt;"",NOT(OR($U651="Concluído",$U651="Concluido")),TODAY()&gt;$A651),"SIM","NÃO"))</f>
        <v/>
      </c>
      <c r="W651" s="10">
        <f>IF(OR($A651="",$I651="",$M651=""),"",SUMIFS($M$2:M651,$I$2:I651,$I651,$A$2:A651,$A651)-$M651)</f>
        <v/>
      </c>
      <c r="X651" s="10">
        <f>IF(OR($A651="",$I651=""),"",SUMIFS($M$2:$M$4922,$I$2:$I$4922,$I651,$A$2:$A$4922,$A651))</f>
        <v/>
      </c>
      <c r="Y651" s="10">
        <f>IFERROR(VLOOKUP($I651,'02_Cad_Maquinas'!$B$2:$H$200,7,FALSE()),"")</f>
        <v/>
      </c>
      <c r="Z651" s="10">
        <f>IF(OR($X651="",$Y651=""),"",$Y651-$X651)</f>
        <v/>
      </c>
      <c r="AA651" s="11">
        <f>IF(OR($X651="",$Y651=""),"",$X651/$Y651)</f>
        <v/>
      </c>
      <c r="AB651" s="10" t="n"/>
      <c r="AC651" s="10">
        <f>IF($B651="","","|"&amp;SUBSTITUTE(TRIM(SUBSTITUTE(SUBSTITUTE(SUBSTITUTE(SUBSTITUTE(SUBSTITUTE(SUBSTITUTE(SUBSTITUTE(SUBSTITUTE(SUBSTITUTE(SUBSTITUTE(SUBSTITUTE(SUBSTITUTE(SUBSTITUTE(SUBSTITUTE(TRIM($B651&amp;""),CHAR(10)," "),CHAR(13)," "),"."," "),";"," "),","," "),"/"," "),"+"," "),"-"," "),"  "," "),"  "," "),"  "," "),"  "," "),"  "," "),"  "," "))," ","|")&amp;"|")</f>
        <v/>
      </c>
      <c r="AD651" s="10">
        <f>TRIM($I651&amp;"")</f>
        <v/>
      </c>
    </row>
    <row r="652" ht="24" customHeight="1">
      <c r="A652" s="9" t="n">
        <v>46198</v>
      </c>
      <c r="B652" s="10" t="n">
        <v>10179</v>
      </c>
      <c r="C652" s="10" t="n"/>
      <c r="D652" s="10" t="inlineStr">
        <is>
          <t xml:space="preserve">SECCIONADORA 10 </t>
        </is>
      </c>
      <c r="E652" s="10" t="n">
        <v>20052003</v>
      </c>
      <c r="F652" s="10" t="inlineStr">
        <is>
          <t>(6)BASE MENOR 386 (189)X124X25 MDF - MESA ATHENAS</t>
        </is>
      </c>
      <c r="G652" s="10" t="inlineStr">
        <is>
          <t>SECCIONADORA 10</t>
        </is>
      </c>
      <c r="H652" s="10" t="inlineStr">
        <is>
          <t>SECCIONADORA 10</t>
        </is>
      </c>
      <c r="I652" s="10" t="inlineStr">
        <is>
          <t>SECCIONADORA 10</t>
        </is>
      </c>
      <c r="J652" s="9" t="n">
        <v>2</v>
      </c>
      <c r="K652" s="10">
        <f>IF($E652="","",IFERROR(INDEX('01_Cad_Pecas'!$H$2:$H$5000,MATCH($E652,'01_Cad_Pecas'!$D$2:$D$5000,0)),IFERROR(INDEX('01_Cad_Pecas'!$H$2:$H$5000,MATCH(VALUE($E652),'01_Cad_Pecas'!$D$2:$D$5000,0)),"")))</f>
        <v/>
      </c>
      <c r="L652" s="10">
        <f>IF($E652="","",IFERROR(INDEX('01_Cad_Pecas'!$I$2:$I$5000,MATCH($E652,'01_Cad_Pecas'!$D$2:$D$5000,0)),IFERROR(INDEX('01_Cad_Pecas'!$I$2:$I$5000,MATCH(VALUE($E652),'01_Cad_Pecas'!$D$2:$D$5000,0)),"")))</f>
        <v/>
      </c>
      <c r="M652" s="10">
        <f>IF(OR($J652="",$L652=""),"",IF($K652="",0,$K652)+$J652*$L652)</f>
        <v/>
      </c>
      <c r="N652" s="10" t="n">
        <v>46202</v>
      </c>
      <c r="O652" s="9" t="n">
        <v>2</v>
      </c>
      <c r="P652" s="10" t="n"/>
      <c r="Q652" s="10" t="n"/>
      <c r="R652" s="10">
        <f>IF(AND($P652&lt;&gt;"",$Q652&lt;&gt;""),($Q652-$P652)*1440,IF(AND($O652&lt;&gt;"",$L652&lt;&gt;""),IF($K652="",0,$K652)+$O652*$L652,""))</f>
        <v/>
      </c>
      <c r="S652" s="10" t="n"/>
      <c r="T652" s="10">
        <f>IF(OR($J652="",$O652=""),"",$O652/$J652)</f>
        <v/>
      </c>
      <c r="U652" s="10" t="n"/>
      <c r="V652" s="10">
        <f>IF($A652="","",IF(AND($A652&lt;&gt;"",NOT(OR($U652="Concluído",$U652="Concluido")),TODAY()&gt;$A652),"SIM","NÃO"))</f>
        <v/>
      </c>
      <c r="W652" s="10">
        <f>IF(OR($A652="",$I652="",$M652=""),"",SUMIFS($M$2:M652,$I$2:I652,$I652,$A$2:A652,$A652)-$M652)</f>
        <v/>
      </c>
      <c r="X652" s="10">
        <f>IF(OR($A652="",$I652=""),"",SUMIFS($M$2:$M$4922,$I$2:$I$4922,$I652,$A$2:$A$4922,$A652))</f>
        <v/>
      </c>
      <c r="Y652" s="10">
        <f>IFERROR(VLOOKUP($I652,'02_Cad_Maquinas'!$B$2:$H$200,7,FALSE()),"")</f>
        <v/>
      </c>
      <c r="Z652" s="10">
        <f>IF(OR($X652="",$Y652=""),"",$Y652-$X652)</f>
        <v/>
      </c>
      <c r="AA652" s="11">
        <f>IF(OR($X652="",$Y652=""),"",$X652/$Y652)</f>
        <v/>
      </c>
      <c r="AB652" s="10" t="n"/>
      <c r="AC652" s="10">
        <f>IF($B652="","","|"&amp;SUBSTITUTE(TRIM(SUBSTITUTE(SUBSTITUTE(SUBSTITUTE(SUBSTITUTE(SUBSTITUTE(SUBSTITUTE(SUBSTITUTE(SUBSTITUTE(SUBSTITUTE(SUBSTITUTE(SUBSTITUTE(SUBSTITUTE(SUBSTITUTE(SUBSTITUTE(TRIM($B652&amp;""),CHAR(10)," "),CHAR(13)," "),"."," "),";"," "),","," "),"/"," "),"+"," "),"-"," "),"  "," "),"  "," "),"  "," "),"  "," "),"  "," "),"  "," "))," ","|")&amp;"|")</f>
        <v/>
      </c>
      <c r="AD652" s="10">
        <f>TRIM($I652&amp;"")</f>
        <v/>
      </c>
    </row>
    <row r="653" ht="24" customHeight="1">
      <c r="A653" s="9" t="n">
        <v>46198</v>
      </c>
      <c r="B653" s="10" t="n">
        <v>10179</v>
      </c>
      <c r="C653" s="10" t="n"/>
      <c r="D653" s="10" t="inlineStr">
        <is>
          <t xml:space="preserve">SECCIONADORA 10 </t>
        </is>
      </c>
      <c r="E653" s="10" t="n">
        <v>30006804</v>
      </c>
      <c r="F653" s="10" t="inlineStr">
        <is>
          <t>TRAV INFERIOR 360X87X15 MDP - CAD GENOVA</t>
        </is>
      </c>
      <c r="G653" s="10" t="inlineStr">
        <is>
          <t>SECCIONADORA 10</t>
        </is>
      </c>
      <c r="H653" s="10" t="inlineStr">
        <is>
          <t>SECCIONADORA 10</t>
        </is>
      </c>
      <c r="I653" s="10" t="inlineStr">
        <is>
          <t>SECCIONADORA 10</t>
        </is>
      </c>
      <c r="J653" s="9" t="n">
        <v>24</v>
      </c>
      <c r="K653" s="10">
        <f>IF($E653="","",IFERROR(INDEX('01_Cad_Pecas'!$H$2:$H$5000,MATCH($E653,'01_Cad_Pecas'!$D$2:$D$5000,0)),IFERROR(INDEX('01_Cad_Pecas'!$H$2:$H$5000,MATCH(VALUE($E653),'01_Cad_Pecas'!$D$2:$D$5000,0)),"")))</f>
        <v/>
      </c>
      <c r="L653" s="10">
        <f>IF($E653="","",IFERROR(INDEX('01_Cad_Pecas'!$I$2:$I$5000,MATCH($E653,'01_Cad_Pecas'!$D$2:$D$5000,0)),IFERROR(INDEX('01_Cad_Pecas'!$I$2:$I$5000,MATCH(VALUE($E653),'01_Cad_Pecas'!$D$2:$D$5000,0)),"")))</f>
        <v/>
      </c>
      <c r="M653" s="10">
        <f>IF(OR($J653="",$L653=""),"",IF($K653="",0,$K653)+$J653*$L653)</f>
        <v/>
      </c>
      <c r="N653" s="10" t="n">
        <v>46202</v>
      </c>
      <c r="O653" s="9" t="n">
        <v>24</v>
      </c>
      <c r="P653" s="10" t="n"/>
      <c r="Q653" s="10" t="n"/>
      <c r="R653" s="10">
        <f>IF(AND($P653&lt;&gt;"",$Q653&lt;&gt;""),($Q653-$P653)*1440,IF(AND($O653&lt;&gt;"",$L653&lt;&gt;""),IF($K653="",0,$K653)+$O653*$L653,""))</f>
        <v/>
      </c>
      <c r="S653" s="10" t="n"/>
      <c r="T653" s="10">
        <f>IF(OR($J653="",$O653=""),"",$O653/$J653)</f>
        <v/>
      </c>
      <c r="U653" s="10" t="n"/>
      <c r="V653" s="10">
        <f>IF($A653="","",IF(AND($A653&lt;&gt;"",NOT(OR($U653="Concluído",$U653="Concluido")),TODAY()&gt;$A653),"SIM","NÃO"))</f>
        <v/>
      </c>
      <c r="W653" s="10">
        <f>IF(OR($A653="",$I653="",$M653=""),"",SUMIFS($M$2:M653,$I$2:I653,$I653,$A$2:A653,$A653)-$M653)</f>
        <v/>
      </c>
      <c r="X653" s="10">
        <f>IF(OR($A653="",$I653=""),"",SUMIFS($M$2:$M$4922,$I$2:$I$4922,$I653,$A$2:$A$4922,$A653))</f>
        <v/>
      </c>
      <c r="Y653" s="10">
        <f>IFERROR(VLOOKUP($I653,'02_Cad_Maquinas'!$B$2:$H$200,7,FALSE()),"")</f>
        <v/>
      </c>
      <c r="Z653" s="10">
        <f>IF(OR($X653="",$Y653=""),"",$Y653-$X653)</f>
        <v/>
      </c>
      <c r="AA653" s="11">
        <f>IF(OR($X653="",$Y653=""),"",$X653/$Y653)</f>
        <v/>
      </c>
      <c r="AB653" s="10" t="n"/>
      <c r="AC653" s="10">
        <f>IF($B653="","","|"&amp;SUBSTITUTE(TRIM(SUBSTITUTE(SUBSTITUTE(SUBSTITUTE(SUBSTITUTE(SUBSTITUTE(SUBSTITUTE(SUBSTITUTE(SUBSTITUTE(SUBSTITUTE(SUBSTITUTE(SUBSTITUTE(SUBSTITUTE(SUBSTITUTE(SUBSTITUTE(TRIM($B653&amp;""),CHAR(10)," "),CHAR(13)," "),"."," "),";"," "),","," "),"/"," "),"+"," "),"-"," "),"  "," "),"  "," "),"  "," "),"  "," "),"  "," "),"  "," "))," ","|")&amp;"|")</f>
        <v/>
      </c>
      <c r="AD653" s="10">
        <f>TRIM($I653&amp;"")</f>
        <v/>
      </c>
    </row>
    <row r="654" ht="60" customHeight="1">
      <c r="A654" s="9" t="n">
        <v>46202</v>
      </c>
      <c r="B654" s="10" t="inlineStr">
        <is>
          <t>10149,10150,10151,10152,10153,10154</t>
        </is>
      </c>
      <c r="C654" s="10" t="n"/>
      <c r="D654" s="10" t="inlineStr">
        <is>
          <t xml:space="preserve">SECCIONADORA 10 </t>
        </is>
      </c>
      <c r="E654" s="10" t="n">
        <v>30003602</v>
      </c>
      <c r="F654" s="10" t="inlineStr">
        <is>
          <t>ASSENTO 440X455X12 MDP - CADEIRA PEROLA MADEIRA</t>
        </is>
      </c>
      <c r="G654" s="10" t="inlineStr">
        <is>
          <t xml:space="preserve">SECCIONADORA 10 </t>
        </is>
      </c>
      <c r="H654" s="10" t="inlineStr">
        <is>
          <t xml:space="preserve">SECCIONADORA 10 </t>
        </is>
      </c>
      <c r="I654" s="10" t="inlineStr">
        <is>
          <t xml:space="preserve">SECCIONADORA 10 </t>
        </is>
      </c>
      <c r="J654" s="19" t="n">
        <v>382</v>
      </c>
      <c r="K654" s="10">
        <f>IF($E654="","",IFERROR(INDEX('01_Cad_Pecas'!$H$2:$H$5000,MATCH($E654,'01_Cad_Pecas'!$D$2:$D$5000,0)),IFERROR(INDEX('01_Cad_Pecas'!$H$2:$H$5000,MATCH(VALUE($E654),'01_Cad_Pecas'!$D$2:$D$5000,0)),"")))</f>
        <v/>
      </c>
      <c r="L654" s="10">
        <f>IF($E654="","",IFERROR(INDEX('01_Cad_Pecas'!$I$2:$I$5000,MATCH($E654,'01_Cad_Pecas'!$D$2:$D$5000,0)),IFERROR(INDEX('01_Cad_Pecas'!$I$2:$I$5000,MATCH(VALUE($E654),'01_Cad_Pecas'!$D$2:$D$5000,0)),"")))</f>
        <v/>
      </c>
      <c r="M654" s="10">
        <f>IF(OR($J654="",$L654=""),"",IF($K654="",0,$K654)+$J654*$L654)</f>
        <v/>
      </c>
      <c r="N654" s="10" t="n">
        <v>46202</v>
      </c>
      <c r="O654" s="19" t="n">
        <v>382</v>
      </c>
      <c r="P654" s="10" t="n"/>
      <c r="Q654" s="10" t="n"/>
      <c r="R654" s="10">
        <f>IF(AND($P654&lt;&gt;"",$Q654&lt;&gt;""),($Q654-$P654)*1440,IF(AND($O654&lt;&gt;"",$L654&lt;&gt;""),IF($K654="",0,$K654)+$O654*$L654,""))</f>
        <v/>
      </c>
      <c r="S654" s="10" t="n"/>
      <c r="T654" s="10">
        <f>IF(OR($J654="",$O654=""),"",$O654/$J654)</f>
        <v/>
      </c>
      <c r="U654" s="10" t="n"/>
      <c r="V654" s="10">
        <f>IF($A654="","",IF(AND($A654&lt;&gt;"",NOT(OR($U654="Concluído",$U654="Concluido")),TODAY()&gt;$A654),"SIM","NÃO"))</f>
        <v/>
      </c>
      <c r="W654" s="10">
        <f>IF(OR($A654="",$I654="",$M654=""),"",SUMIFS($M$2:M654,$I$2:I654,$I654,$A$2:A654,$A654)-$M654)</f>
        <v/>
      </c>
      <c r="X654" s="10">
        <f>IF(OR($A654="",$I654=""),"",SUMIFS($M$2:$M$4922,$I$2:$I$4922,$I654,$A$2:$A$4922,$A654))</f>
        <v/>
      </c>
      <c r="Y654" s="10">
        <f>IFERROR(VLOOKUP($I654,'02_Cad_Maquinas'!$B$2:$H$200,7,FALSE()),"")</f>
        <v/>
      </c>
      <c r="Z654" s="10">
        <f>IF(OR($X654="",$Y654=""),"",$Y654-$X654)</f>
        <v/>
      </c>
      <c r="AA654" s="11">
        <f>IF(OR($X654="",$Y654=""),"",$X654/$Y654)</f>
        <v/>
      </c>
      <c r="AB654" s="10" t="n"/>
      <c r="AC654" s="10">
        <f>IF($B654="","","|"&amp;SUBSTITUTE(TRIM(SUBSTITUTE(SUBSTITUTE(SUBSTITUTE(SUBSTITUTE(SUBSTITUTE(SUBSTITUTE(SUBSTITUTE(SUBSTITUTE(SUBSTITUTE(SUBSTITUTE(SUBSTITUTE(SUBSTITUTE(SUBSTITUTE(SUBSTITUTE(TRIM($B654&amp;""),CHAR(10)," "),CHAR(13)," "),"."," "),";"," "),","," "),"/"," "),"+"," "),"-"," "),"  "," "),"  "," "),"  "," "),"  "," "),"  "," "),"  "," "))," ","|")&amp;"|")</f>
        <v/>
      </c>
      <c r="AD654" s="10">
        <f>TRIM($I654&amp;"")</f>
        <v/>
      </c>
    </row>
    <row r="655" ht="24" customHeight="1">
      <c r="A655" s="9" t="n">
        <v>46199</v>
      </c>
      <c r="B655" s="10" t="n">
        <v>10180.10148</v>
      </c>
      <c r="C655" s="10" t="n"/>
      <c r="D655" s="10" t="inlineStr">
        <is>
          <t xml:space="preserve">SECCIONADORA 10 </t>
        </is>
      </c>
      <c r="E655" s="20" t="n">
        <v>30003602</v>
      </c>
      <c r="F655" s="16" t="inlineStr">
        <is>
          <t>ASSENTO 440X455X12 MDP - CADEIRA PEROLA MADEIRA</t>
        </is>
      </c>
      <c r="G655" s="10" t="inlineStr">
        <is>
          <t xml:space="preserve">SECCIONADORA 10 </t>
        </is>
      </c>
      <c r="H655" s="10" t="inlineStr">
        <is>
          <t xml:space="preserve">SECCIONADORA 10 </t>
        </is>
      </c>
      <c r="I655" s="10" t="inlineStr">
        <is>
          <t xml:space="preserve">SECCIONADORA 10 </t>
        </is>
      </c>
      <c r="J655" s="19" t="n">
        <v>130</v>
      </c>
      <c r="K655" s="10">
        <f>IF($E655="","",IFERROR(INDEX('01_Cad_Pecas'!$H$2:$H$5000,MATCH($E655,'01_Cad_Pecas'!$D$2:$D$5000,0)),IFERROR(INDEX('01_Cad_Pecas'!$H$2:$H$5000,MATCH(VALUE($E655),'01_Cad_Pecas'!$D$2:$D$5000,0)),"")))</f>
        <v/>
      </c>
      <c r="L655" s="10">
        <f>IF($E655="","",IFERROR(INDEX('01_Cad_Pecas'!$I$2:$I$5000,MATCH($E655,'01_Cad_Pecas'!$D$2:$D$5000,0)),IFERROR(INDEX('01_Cad_Pecas'!$I$2:$I$5000,MATCH(VALUE($E655),'01_Cad_Pecas'!$D$2:$D$5000,0)),"")))</f>
        <v/>
      </c>
      <c r="M655" s="10">
        <f>IF(OR($J655="",$L655=""),"",IF($K655="",0,$K655)+$J655*$L655)</f>
        <v/>
      </c>
      <c r="N655" s="10" t="n">
        <v>46202</v>
      </c>
      <c r="O655" s="19" t="n">
        <v>130</v>
      </c>
      <c r="P655" s="10" t="n"/>
      <c r="Q655" s="10" t="n"/>
      <c r="R655" s="10">
        <f>IF(AND($P655&lt;&gt;"",$Q655&lt;&gt;""),($Q655-$P655)*1440,IF(AND($O655&lt;&gt;"",$L655&lt;&gt;""),IF($K655="",0,$K655)+$O655*$L655,""))</f>
        <v/>
      </c>
      <c r="S655" s="10" t="n"/>
      <c r="T655" s="10">
        <f>IF(OR($J655="",$O655=""),"",$O655/$J655)</f>
        <v/>
      </c>
      <c r="U655" s="10" t="n"/>
      <c r="V655" s="10">
        <f>IF($A655="","",IF(AND($A655&lt;&gt;"",NOT(OR($U655="Concluído",$U655="Concluido")),TODAY()&gt;$A655),"SIM","NÃO"))</f>
        <v/>
      </c>
      <c r="W655" s="10">
        <f>IF(OR($A655="",$I655="",$M655=""),"",SUMIFS($M$2:M655,$I$2:I655,$I655,$A$2:A655,$A655)-$M655)</f>
        <v/>
      </c>
      <c r="X655" s="10">
        <f>IF(OR($A655="",$I655=""),"",SUMIFS($M$2:$M$4922,$I$2:$I$4922,$I655,$A$2:$A$4922,$A655))</f>
        <v/>
      </c>
      <c r="Y655" s="10">
        <f>IFERROR(VLOOKUP($I655,'02_Cad_Maquinas'!$B$2:$H$200,7,FALSE()),"")</f>
        <v/>
      </c>
      <c r="Z655" s="10">
        <f>IF(OR($X655="",$Y655=""),"",$Y655-$X655)</f>
        <v/>
      </c>
      <c r="AA655" s="11">
        <f>IF(OR($X655="",$Y655=""),"",$X655/$Y655)</f>
        <v/>
      </c>
      <c r="AB655" s="10" t="n"/>
      <c r="AC655" s="10">
        <f>IF($B655="","","|"&amp;SUBSTITUTE(TRIM(SUBSTITUTE(SUBSTITUTE(SUBSTITUTE(SUBSTITUTE(SUBSTITUTE(SUBSTITUTE(SUBSTITUTE(SUBSTITUTE(SUBSTITUTE(SUBSTITUTE(SUBSTITUTE(SUBSTITUTE(SUBSTITUTE(SUBSTITUTE(TRIM($B655&amp;""),CHAR(10)," "),CHAR(13)," "),"."," "),";"," "),","," "),"/"," "),"+"," "),"-"," "),"  "," "),"  "," "),"  "," "),"  "," "),"  "," "),"  "," "))," ","|")&amp;"|")</f>
        <v/>
      </c>
      <c r="AD655" s="10">
        <f>TRIM($I655&amp;"")</f>
        <v/>
      </c>
    </row>
    <row r="656" ht="24" customHeight="1">
      <c r="A656" s="9" t="n">
        <v>46199</v>
      </c>
      <c r="B656" s="10" t="n">
        <v>10180.10148</v>
      </c>
      <c r="C656" s="10" t="n"/>
      <c r="D656" s="10" t="inlineStr">
        <is>
          <t xml:space="preserve">SECCIONADORA 10 </t>
        </is>
      </c>
      <c r="E656" s="20" t="n">
        <v>30001205</v>
      </c>
      <c r="F656" s="16" t="inlineStr">
        <is>
          <t>TRAV ASSENTO 367X80X15 MDP CAD PE INTEIRO/ MADEIRA</t>
        </is>
      </c>
      <c r="G656" s="10" t="inlineStr">
        <is>
          <t xml:space="preserve">SECCIONADORA 10 </t>
        </is>
      </c>
      <c r="H656" s="10" t="inlineStr">
        <is>
          <t xml:space="preserve">SECCIONADORA 10 </t>
        </is>
      </c>
      <c r="I656" s="10" t="inlineStr">
        <is>
          <t xml:space="preserve">SECCIONADORA 10 </t>
        </is>
      </c>
      <c r="J656" s="19" t="n">
        <v>820</v>
      </c>
      <c r="K656" s="10">
        <f>IF($E656="","",IFERROR(INDEX('01_Cad_Pecas'!$H$2:$H$5000,MATCH($E656,'01_Cad_Pecas'!$D$2:$D$5000,0)),IFERROR(INDEX('01_Cad_Pecas'!$H$2:$H$5000,MATCH(VALUE($E656),'01_Cad_Pecas'!$D$2:$D$5000,0)),"")))</f>
        <v/>
      </c>
      <c r="L656" s="10">
        <f>IF($E656="","",IFERROR(INDEX('01_Cad_Pecas'!$I$2:$I$5000,MATCH($E656,'01_Cad_Pecas'!$D$2:$D$5000,0)),IFERROR(INDEX('01_Cad_Pecas'!$I$2:$I$5000,MATCH(VALUE($E656),'01_Cad_Pecas'!$D$2:$D$5000,0)),"")))</f>
        <v/>
      </c>
      <c r="M656" s="10">
        <f>IF(OR($J656="",$L656=""),"",IF($K656="",0,$K656)+$J656*$L656)</f>
        <v/>
      </c>
      <c r="N656" s="10" t="n">
        <v>46202</v>
      </c>
      <c r="O656" s="19" t="n">
        <v>820</v>
      </c>
      <c r="P656" s="10" t="n"/>
      <c r="Q656" s="10" t="n"/>
      <c r="R656" s="10">
        <f>IF(AND($P656&lt;&gt;"",$Q656&lt;&gt;""),($Q656-$P656)*1440,IF(AND($O656&lt;&gt;"",$L656&lt;&gt;""),IF($K656="",0,$K656)+$O656*$L656,""))</f>
        <v/>
      </c>
      <c r="S656" s="10" t="n"/>
      <c r="T656" s="10">
        <f>IF(OR($J656="",$O656=""),"",$O656/$J656)</f>
        <v/>
      </c>
      <c r="U656" s="10" t="n"/>
      <c r="V656" s="10">
        <f>IF($A656="","",IF(AND($A656&lt;&gt;"",NOT(OR($U656="Concluído",$U656="Concluido")),TODAY()&gt;$A656),"SIM","NÃO"))</f>
        <v/>
      </c>
      <c r="W656" s="10">
        <f>IF(OR($A656="",$I656="",$M656=""),"",SUMIFS($M$2:M656,$I$2:I656,$I656,$A$2:A656,$A656)-$M656)</f>
        <v/>
      </c>
      <c r="X656" s="10">
        <f>IF(OR($A656="",$I656=""),"",SUMIFS($M$2:$M$4922,$I$2:$I$4922,$I656,$A$2:$A$4922,$A656))</f>
        <v/>
      </c>
      <c r="Y656" s="10">
        <f>IFERROR(VLOOKUP($I656,'02_Cad_Maquinas'!$B$2:$H$200,7,FALSE()),"")</f>
        <v/>
      </c>
      <c r="Z656" s="10">
        <f>IF(OR($X656="",$Y656=""),"",$Y656-$X656)</f>
        <v/>
      </c>
      <c r="AA656" s="11">
        <f>IF(OR($X656="",$Y656=""),"",$X656/$Y656)</f>
        <v/>
      </c>
      <c r="AB656" s="10" t="n"/>
      <c r="AC656" s="10">
        <f>IF($B656="","","|"&amp;SUBSTITUTE(TRIM(SUBSTITUTE(SUBSTITUTE(SUBSTITUTE(SUBSTITUTE(SUBSTITUTE(SUBSTITUTE(SUBSTITUTE(SUBSTITUTE(SUBSTITUTE(SUBSTITUTE(SUBSTITUTE(SUBSTITUTE(SUBSTITUTE(SUBSTITUTE(TRIM($B656&amp;""),CHAR(10)," "),CHAR(13)," "),"."," "),";"," "),","," "),"/"," "),"+"," "),"-"," "),"  "," "),"  "," "),"  "," "),"  "," "),"  "," "),"  "," "))," ","|")&amp;"|")</f>
        <v/>
      </c>
      <c r="AD656" s="10">
        <f>TRIM($I656&amp;"")</f>
        <v/>
      </c>
    </row>
    <row r="657" ht="24" customHeight="1">
      <c r="A657" s="9" t="n">
        <v>46199</v>
      </c>
      <c r="B657" s="10" t="n">
        <v>10180.10148</v>
      </c>
      <c r="C657" s="10" t="n"/>
      <c r="D657" s="10" t="inlineStr">
        <is>
          <t xml:space="preserve">SECCIONADORA 10 </t>
        </is>
      </c>
      <c r="E657" s="20" t="n">
        <v>30001206</v>
      </c>
      <c r="F657" s="16" t="inlineStr">
        <is>
          <t>TRAVESSA ENCOSTO 360X80X15 MDP CAD PE INTEIRO</t>
        </is>
      </c>
      <c r="G657" s="10" t="inlineStr">
        <is>
          <t xml:space="preserve">SECCIONADORA 10 </t>
        </is>
      </c>
      <c r="H657" s="10" t="inlineStr">
        <is>
          <t xml:space="preserve">SECCIONADORA 10 </t>
        </is>
      </c>
      <c r="I657" s="10" t="inlineStr">
        <is>
          <t xml:space="preserve">SECCIONADORA 10 </t>
        </is>
      </c>
      <c r="J657" s="19" t="n">
        <v>820</v>
      </c>
      <c r="K657" s="10">
        <f>IF($E657="","",IFERROR(INDEX('01_Cad_Pecas'!$H$2:$H$5000,MATCH($E657,'01_Cad_Pecas'!$D$2:$D$5000,0)),IFERROR(INDEX('01_Cad_Pecas'!$H$2:$H$5000,MATCH(VALUE($E657),'01_Cad_Pecas'!$D$2:$D$5000,0)),"")))</f>
        <v/>
      </c>
      <c r="L657" s="10">
        <f>IF($E657="","",IFERROR(INDEX('01_Cad_Pecas'!$I$2:$I$5000,MATCH($E657,'01_Cad_Pecas'!$D$2:$D$5000,0)),IFERROR(INDEX('01_Cad_Pecas'!$I$2:$I$5000,MATCH(VALUE($E657),'01_Cad_Pecas'!$D$2:$D$5000,0)),"")))</f>
        <v/>
      </c>
      <c r="M657" s="10">
        <f>IF(OR($J657="",$L657=""),"",IF($K657="",0,$K657)+$J657*$L657)</f>
        <v/>
      </c>
      <c r="N657" s="10" t="n">
        <v>46202</v>
      </c>
      <c r="O657" s="19" t="n">
        <v>820</v>
      </c>
      <c r="P657" s="10" t="n"/>
      <c r="Q657" s="10" t="n"/>
      <c r="R657" s="10">
        <f>IF(AND($P657&lt;&gt;"",$Q657&lt;&gt;""),($Q657-$P657)*1440,IF(AND($O657&lt;&gt;"",$L657&lt;&gt;""),IF($K657="",0,$K657)+$O657*$L657,""))</f>
        <v/>
      </c>
      <c r="S657" s="10" t="n"/>
      <c r="T657" s="10">
        <f>IF(OR($J657="",$O657=""),"",$O657/$J657)</f>
        <v/>
      </c>
      <c r="U657" s="10" t="n"/>
      <c r="V657" s="10">
        <f>IF($A657="","",IF(AND($A657&lt;&gt;"",NOT(OR($U657="Concluído",$U657="Concluido")),TODAY()&gt;$A657),"SIM","NÃO"))</f>
        <v/>
      </c>
      <c r="W657" s="10">
        <f>IF(OR($A657="",$I657="",$M657=""),"",SUMIFS($M$2:M657,$I$2:I657,$I657,$A$2:A657,$A657)-$M657)</f>
        <v/>
      </c>
      <c r="X657" s="10">
        <f>IF(OR($A657="",$I657=""),"",SUMIFS($M$2:$M$4922,$I$2:$I$4922,$I657,$A$2:$A$4922,$A657))</f>
        <v/>
      </c>
      <c r="Y657" s="10">
        <f>IFERROR(VLOOKUP($I657,'02_Cad_Maquinas'!$B$2:$H$200,7,FALSE()),"")</f>
        <v/>
      </c>
      <c r="Z657" s="10">
        <f>IF(OR($X657="",$Y657=""),"",$Y657-$X657)</f>
        <v/>
      </c>
      <c r="AA657" s="11">
        <f>IF(OR($X657="",$Y657=""),"",$X657/$Y657)</f>
        <v/>
      </c>
      <c r="AB657" s="10" t="n"/>
      <c r="AC657" s="10">
        <f>IF($B657="","","|"&amp;SUBSTITUTE(TRIM(SUBSTITUTE(SUBSTITUTE(SUBSTITUTE(SUBSTITUTE(SUBSTITUTE(SUBSTITUTE(SUBSTITUTE(SUBSTITUTE(SUBSTITUTE(SUBSTITUTE(SUBSTITUTE(SUBSTITUTE(SUBSTITUTE(SUBSTITUTE(TRIM($B657&amp;""),CHAR(10)," "),CHAR(13)," "),"."," "),";"," "),","," "),"/"," "),"+"," "),"-"," "),"  "," "),"  "," "),"  "," "),"  "," "),"  "," "),"  "," "))," ","|")&amp;"|")</f>
        <v/>
      </c>
      <c r="AD657" s="10">
        <f>TRIM($I657&amp;"")</f>
        <v/>
      </c>
    </row>
    <row r="658" ht="24" customHeight="1">
      <c r="A658" s="9" t="n">
        <v>46199</v>
      </c>
      <c r="B658" s="10" t="n">
        <v>10180.10148</v>
      </c>
      <c r="C658" s="10" t="n"/>
      <c r="D658" s="10" t="inlineStr">
        <is>
          <t xml:space="preserve">SECCIONADORA 10 </t>
        </is>
      </c>
      <c r="E658" s="20" t="n">
        <v>30001207</v>
      </c>
      <c r="F658" s="16" t="inlineStr">
        <is>
          <t>TRAVESSA 360X62X15 MDP CAD PE INTEIRO</t>
        </is>
      </c>
      <c r="G658" s="10" t="inlineStr">
        <is>
          <t xml:space="preserve">SECCIONADORA 10 </t>
        </is>
      </c>
      <c r="H658" s="10" t="inlineStr">
        <is>
          <t xml:space="preserve">SECCIONADORA 10 </t>
        </is>
      </c>
      <c r="I658" s="10" t="inlineStr">
        <is>
          <t xml:space="preserve">SECCIONADORA 10 </t>
        </is>
      </c>
      <c r="J658" s="19" t="n">
        <v>820</v>
      </c>
      <c r="K658" s="10">
        <f>IF($E658="","",IFERROR(INDEX('01_Cad_Pecas'!$H$2:$H$5000,MATCH($E658,'01_Cad_Pecas'!$D$2:$D$5000,0)),IFERROR(INDEX('01_Cad_Pecas'!$H$2:$H$5000,MATCH(VALUE($E658),'01_Cad_Pecas'!$D$2:$D$5000,0)),"")))</f>
        <v/>
      </c>
      <c r="L658" s="10">
        <f>IF($E658="","",IFERROR(INDEX('01_Cad_Pecas'!$I$2:$I$5000,MATCH($E658,'01_Cad_Pecas'!$D$2:$D$5000,0)),IFERROR(INDEX('01_Cad_Pecas'!$I$2:$I$5000,MATCH(VALUE($E658),'01_Cad_Pecas'!$D$2:$D$5000,0)),"")))</f>
        <v/>
      </c>
      <c r="M658" s="10">
        <f>IF(OR($J658="",$L658=""),"",IF($K658="",0,$K658)+$J658*$L658)</f>
        <v/>
      </c>
      <c r="N658" s="10" t="n">
        <v>46202</v>
      </c>
      <c r="O658" s="19" t="n">
        <v>820</v>
      </c>
      <c r="P658" s="10" t="n"/>
      <c r="Q658" s="10" t="n"/>
      <c r="R658" s="10">
        <f>IF(AND($P658&lt;&gt;"",$Q658&lt;&gt;""),($Q658-$P658)*1440,IF(AND($O658&lt;&gt;"",$L658&lt;&gt;""),IF($K658="",0,$K658)+$O658*$L658,""))</f>
        <v/>
      </c>
      <c r="S658" s="10" t="n"/>
      <c r="T658" s="10">
        <f>IF(OR($J658="",$O658=""),"",$O658/$J658)</f>
        <v/>
      </c>
      <c r="U658" s="10" t="n"/>
      <c r="V658" s="10">
        <f>IF($A658="","",IF(AND($A658&lt;&gt;"",NOT(OR($U658="Concluído",$U658="Concluido")),TODAY()&gt;$A658),"SIM","NÃO"))</f>
        <v/>
      </c>
      <c r="W658" s="10">
        <f>IF(OR($A658="",$I658="",$M658=""),"",SUMIFS($M$2:M658,$I$2:I658,$I658,$A$2:A658,$A658)-$M658)</f>
        <v/>
      </c>
      <c r="X658" s="10">
        <f>IF(OR($A658="",$I658=""),"",SUMIFS($M$2:$M$4922,$I$2:$I$4922,$I658,$A$2:$A$4922,$A658))</f>
        <v/>
      </c>
      <c r="Y658" s="10">
        <f>IFERROR(VLOOKUP($I658,'02_Cad_Maquinas'!$B$2:$H$200,7,FALSE()),"")</f>
        <v/>
      </c>
      <c r="Z658" s="10">
        <f>IF(OR($X658="",$Y658=""),"",$Y658-$X658)</f>
        <v/>
      </c>
      <c r="AA658" s="11">
        <f>IF(OR($X658="",$Y658=""),"",$X658/$Y658)</f>
        <v/>
      </c>
      <c r="AB658" s="10" t="n"/>
      <c r="AC658" s="10">
        <f>IF($B658="","","|"&amp;SUBSTITUTE(TRIM(SUBSTITUTE(SUBSTITUTE(SUBSTITUTE(SUBSTITUTE(SUBSTITUTE(SUBSTITUTE(SUBSTITUTE(SUBSTITUTE(SUBSTITUTE(SUBSTITUTE(SUBSTITUTE(SUBSTITUTE(SUBSTITUTE(SUBSTITUTE(TRIM($B658&amp;""),CHAR(10)," "),CHAR(13)," "),"."," "),";"," "),","," "),"/"," "),"+"," "),"-"," "),"  "," "),"  "," "),"  "," "),"  "," "),"  "," "),"  "," "))," ","|")&amp;"|")</f>
        <v/>
      </c>
      <c r="AD658" s="10">
        <f>TRIM($I658&amp;"")</f>
        <v/>
      </c>
    </row>
    <row r="659" ht="24" customHeight="1">
      <c r="A659" s="9" t="n">
        <v>46196</v>
      </c>
      <c r="B659" s="10" t="n">
        <v>10176</v>
      </c>
      <c r="C659" s="10" t="inlineStr">
        <is>
          <t>M/C 0630 (MULTIMOVEIS)</t>
        </is>
      </c>
      <c r="D659" s="10" t="inlineStr">
        <is>
          <t>SECCIONADORA 11</t>
        </is>
      </c>
      <c r="E659" s="10" t="n">
        <v>30001204</v>
      </c>
      <c r="F659" s="10" t="inlineStr">
        <is>
          <t>ASSENTO 430X403X09 MDP CAD PE INTEIRO/ MADEIRA</t>
        </is>
      </c>
      <c r="G659" s="10" t="inlineStr">
        <is>
          <t>SECCIONADORA 11</t>
        </is>
      </c>
      <c r="H659" s="10" t="inlineStr">
        <is>
          <t>SECCIONADORA 11</t>
        </is>
      </c>
      <c r="I659" s="9" t="inlineStr">
        <is>
          <t>SECCIONADORA 11</t>
        </is>
      </c>
      <c r="J659" s="9" t="n">
        <v>238</v>
      </c>
      <c r="K659" s="10">
        <f>IF($E659="","",IFERROR(INDEX('01_Cad_Pecas'!$H$2:$H$5000,MATCH($E659,'01_Cad_Pecas'!$D$2:$D$5000,0)),IFERROR(INDEX('01_Cad_Pecas'!$H$2:$H$5000,MATCH(VALUE($E659),'01_Cad_Pecas'!$D$2:$D$5000,0)),"")))</f>
        <v/>
      </c>
      <c r="L659" s="10">
        <f>IF($E659="","",IFERROR(INDEX('01_Cad_Pecas'!$I$2:$I$5000,MATCH($E659,'01_Cad_Pecas'!$D$2:$D$5000,0)),IFERROR(INDEX('01_Cad_Pecas'!$I$2:$I$5000,MATCH(VALUE($E659),'01_Cad_Pecas'!$D$2:$D$5000,0)),"")))</f>
        <v/>
      </c>
      <c r="M659" s="10">
        <f>IF(OR($J659="",$L659=""),"",IF($K659="",0,$K659)+$J659*$L659)</f>
        <v/>
      </c>
      <c r="N659" s="9" t="n">
        <v>46196</v>
      </c>
      <c r="O659" s="9" t="n">
        <v>238</v>
      </c>
      <c r="P659" s="10" t="n"/>
      <c r="Q659" s="10" t="n"/>
      <c r="R659" s="10">
        <f>IF(AND($P659&lt;&gt;"",$Q659&lt;&gt;""),($Q659-$P659)*1440,IF(AND($O659&lt;&gt;"",$L659&lt;&gt;""),IF($K659="",0,$K659)+$O659*$L659,""))</f>
        <v/>
      </c>
      <c r="S659" s="10" t="n"/>
      <c r="T659" s="10">
        <f>IF(OR($J659="",$O659=""),"",$O659/$J659)</f>
        <v/>
      </c>
      <c r="U659" s="10" t="n"/>
      <c r="V659" s="10">
        <f>IF($A659="","",IF(AND($A659&lt;&gt;"",NOT(OR($U659="Concluído",$U659="Concluido")),TODAY()&gt;$A659),"SIM","NÃO"))</f>
        <v/>
      </c>
      <c r="W659" s="10">
        <f>IF(OR($A659="",$I659="",$M659=""),"",SUMIFS($M$2:M659,$I$2:I659,$I659,$A$2:A659,$A659)-$M659)</f>
        <v/>
      </c>
      <c r="X659" s="10">
        <f>IF(OR($A659="",$I659=""),"",SUMIFS($M$2:$M$4922,$I$2:$I$4922,$I659,$A$2:$A$4922,$A659))</f>
        <v/>
      </c>
      <c r="Y659" s="10">
        <f>IFERROR(VLOOKUP($I659,'02_Cad_Maquinas'!$B$2:$H$200,7,FALSE()),"")</f>
        <v/>
      </c>
      <c r="Z659" s="10">
        <f>IF(OR($X659="",$Y659=""),"",$Y659-$X659)</f>
        <v/>
      </c>
      <c r="AA659" s="11">
        <f>IF(OR($X659="",$Y659=""),"",$X659/$Y659)</f>
        <v/>
      </c>
      <c r="AB659" s="10" t="inlineStr">
        <is>
          <t>10176|SECCIONADORA 11</t>
        </is>
      </c>
      <c r="AC659" s="10">
        <f>IF($B659="","","|"&amp;SUBSTITUTE(TRIM(SUBSTITUTE(SUBSTITUTE(SUBSTITUTE(SUBSTITUTE(SUBSTITUTE(SUBSTITUTE(SUBSTITUTE(SUBSTITUTE(SUBSTITUTE(SUBSTITUTE(SUBSTITUTE(SUBSTITUTE(SUBSTITUTE(SUBSTITUTE(TRIM($B659&amp;""),CHAR(10)," "),CHAR(13)," "),"."," "),";"," "),","," "),"/"," "),"+"," "),"-"," "),"  "," "),"  "," "),"  "," "),"  "," "),"  "," "),"  "," "))," ","|")&amp;"|")</f>
        <v/>
      </c>
      <c r="AD659" s="10">
        <f>TRIM($I659&amp;"")</f>
        <v/>
      </c>
    </row>
    <row r="660" ht="24" customHeight="1">
      <c r="A660" s="9" t="n">
        <v>46196</v>
      </c>
      <c r="B660" s="10" t="n">
        <v>10176</v>
      </c>
      <c r="C660" s="10" t="inlineStr">
        <is>
          <t>M/C 0630 (MULTIMOVEIS)</t>
        </is>
      </c>
      <c r="D660" s="10" t="inlineStr">
        <is>
          <t>SECCIONADORA 11</t>
        </is>
      </c>
      <c r="E660" s="10" t="n">
        <v>30004805</v>
      </c>
      <c r="F660" s="10" t="inlineStr">
        <is>
          <t>ASSENTO 440X425X09 MDP - CAD SANTIAGO</t>
        </is>
      </c>
      <c r="G660" s="10" t="inlineStr">
        <is>
          <t>SECCIONADORA 11</t>
        </is>
      </c>
      <c r="H660" s="10" t="inlineStr">
        <is>
          <t>SECCIONADORA 11</t>
        </is>
      </c>
      <c r="I660" s="9" t="inlineStr">
        <is>
          <t>SECCIONADORA 11</t>
        </is>
      </c>
      <c r="J660" s="9" t="n">
        <v>30</v>
      </c>
      <c r="K660" s="10">
        <f>IF($E660="","",IFERROR(INDEX('01_Cad_Pecas'!$H$2:$H$5000,MATCH($E660,'01_Cad_Pecas'!$D$2:$D$5000,0)),IFERROR(INDEX('01_Cad_Pecas'!$H$2:$H$5000,MATCH(VALUE($E660),'01_Cad_Pecas'!$D$2:$D$5000,0)),"")))</f>
        <v/>
      </c>
      <c r="L660" s="10">
        <f>IF($E660="","",IFERROR(INDEX('01_Cad_Pecas'!$I$2:$I$5000,MATCH($E660,'01_Cad_Pecas'!$D$2:$D$5000,0)),IFERROR(INDEX('01_Cad_Pecas'!$I$2:$I$5000,MATCH(VALUE($E660),'01_Cad_Pecas'!$D$2:$D$5000,0)),"")))</f>
        <v/>
      </c>
      <c r="M660" s="10">
        <f>IF(OR($J660="",$L660=""),"",IF($K660="",0,$K660)+$J660*$L660)</f>
        <v/>
      </c>
      <c r="N660" s="9" t="n">
        <v>46196</v>
      </c>
      <c r="O660" s="9" t="n">
        <v>30</v>
      </c>
      <c r="P660" s="10" t="n"/>
      <c r="Q660" s="10" t="n"/>
      <c r="R660" s="10">
        <f>IF(AND($P660&lt;&gt;"",$Q660&lt;&gt;""),($Q660-$P660)*1440,IF(AND($O660&lt;&gt;"",$L660&lt;&gt;""),IF($K660="",0,$K660)+$O660*$L660,""))</f>
        <v/>
      </c>
      <c r="S660" s="10" t="n"/>
      <c r="T660" s="10">
        <f>IF(OR($J660="",$O660=""),"",$O660/$J660)</f>
        <v/>
      </c>
      <c r="U660" s="10" t="n"/>
      <c r="V660" s="10">
        <f>IF($A660="","",IF(AND($A660&lt;&gt;"",NOT(OR($U660="Concluído",$U660="Concluido")),TODAY()&gt;$A660),"SIM","NÃO"))</f>
        <v/>
      </c>
      <c r="W660" s="10">
        <f>IF(OR($A660="",$I660="",$M660=""),"",SUMIFS($M$2:M660,$I$2:I660,$I660,$A$2:A660,$A660)-$M660)</f>
        <v/>
      </c>
      <c r="X660" s="10">
        <f>IF(OR($A660="",$I660=""),"",SUMIFS($M$2:$M$4922,$I$2:$I$4922,$I660,$A$2:$A$4922,$A660))</f>
        <v/>
      </c>
      <c r="Y660" s="10">
        <f>IFERROR(VLOOKUP($I660,'02_Cad_Maquinas'!$B$2:$H$200,7,FALSE()),"")</f>
        <v/>
      </c>
      <c r="Z660" s="10">
        <f>IF(OR($X660="",$Y660=""),"",$Y660-$X660)</f>
        <v/>
      </c>
      <c r="AA660" s="11">
        <f>IF(OR($X660="",$Y660=""),"",$X660/$Y660)</f>
        <v/>
      </c>
      <c r="AB660" s="10" t="inlineStr">
        <is>
          <t>10176|SECCIONADORA 11</t>
        </is>
      </c>
      <c r="AC660" s="10">
        <f>IF($B660="","","|"&amp;SUBSTITUTE(TRIM(SUBSTITUTE(SUBSTITUTE(SUBSTITUTE(SUBSTITUTE(SUBSTITUTE(SUBSTITUTE(SUBSTITUTE(SUBSTITUTE(SUBSTITUTE(SUBSTITUTE(SUBSTITUTE(SUBSTITUTE(SUBSTITUTE(SUBSTITUTE(TRIM($B660&amp;""),CHAR(10)," "),CHAR(13)," "),"."," "),";"," "),","," "),"/"," "),"+"," "),"-"," "),"  "," "),"  "," "),"  "," "),"  "," "),"  "," "),"  "," "))," ","|")&amp;"|")</f>
        <v/>
      </c>
      <c r="AD660" s="10">
        <f>TRIM($I660&amp;"")</f>
        <v/>
      </c>
    </row>
    <row r="661" ht="24" customHeight="1">
      <c r="A661" s="9" t="n">
        <v>46196</v>
      </c>
      <c r="B661" s="10" t="n">
        <v>10176</v>
      </c>
      <c r="C661" s="10" t="inlineStr">
        <is>
          <t>M/C 0630 (MULTIMOVEIS)</t>
        </is>
      </c>
      <c r="D661" s="10" t="inlineStr">
        <is>
          <t>SECCIONADORA 11</t>
        </is>
      </c>
      <c r="E661" s="10" t="n">
        <v>30001308</v>
      </c>
      <c r="F661" s="10" t="inlineStr">
        <is>
          <t>APOIO ESPALDAR 360X40X25 MDP - PE INTEIRO</t>
        </is>
      </c>
      <c r="G661" s="10" t="inlineStr">
        <is>
          <t>SECCIONADORA 11</t>
        </is>
      </c>
      <c r="H661" s="10" t="inlineStr">
        <is>
          <t>SECCIONADORA 11</t>
        </is>
      </c>
      <c r="I661" s="9" t="inlineStr">
        <is>
          <t>SECCIONADORA 11</t>
        </is>
      </c>
      <c r="J661" s="9" t="n">
        <v>88</v>
      </c>
      <c r="K661" s="10">
        <f>IF($E661="","",IFERROR(INDEX('01_Cad_Pecas'!$H$2:$H$5000,MATCH($E661,'01_Cad_Pecas'!$D$2:$D$5000,0)),IFERROR(INDEX('01_Cad_Pecas'!$H$2:$H$5000,MATCH(VALUE($E661),'01_Cad_Pecas'!$D$2:$D$5000,0)),"")))</f>
        <v/>
      </c>
      <c r="L661" s="10">
        <f>IF($E661="","",IFERROR(INDEX('01_Cad_Pecas'!$I$2:$I$5000,MATCH($E661,'01_Cad_Pecas'!$D$2:$D$5000,0)),IFERROR(INDEX('01_Cad_Pecas'!$I$2:$I$5000,MATCH(VALUE($E661),'01_Cad_Pecas'!$D$2:$D$5000,0)),"")))</f>
        <v/>
      </c>
      <c r="M661" s="10">
        <f>IF(OR($J661="",$L661=""),"",IF($K661="",0,$K661)+$J661*$L661)</f>
        <v/>
      </c>
      <c r="N661" s="9" t="n">
        <v>46196</v>
      </c>
      <c r="O661" s="9" t="n">
        <v>88</v>
      </c>
      <c r="P661" s="10" t="n"/>
      <c r="Q661" s="10" t="n"/>
      <c r="R661" s="10">
        <f>IF(AND($P661&lt;&gt;"",$Q661&lt;&gt;""),($Q661-$P661)*1440,IF(AND($O661&lt;&gt;"",$L661&lt;&gt;""),IF($K661="",0,$K661)+$O661*$L661,""))</f>
        <v/>
      </c>
      <c r="S661" s="10" t="n"/>
      <c r="T661" s="10">
        <f>IF(OR($J661="",$O661=""),"",$O661/$J661)</f>
        <v/>
      </c>
      <c r="U661" s="10" t="n"/>
      <c r="V661" s="10">
        <f>IF($A661="","",IF(AND($A661&lt;&gt;"",NOT(OR($U661="Concluído",$U661="Concluido")),TODAY()&gt;$A661),"SIM","NÃO"))</f>
        <v/>
      </c>
      <c r="W661" s="10">
        <f>IF(OR($A661="",$I661="",$M661=""),"",SUMIFS($M$2:M661,$I$2:I661,$I661,$A$2:A661,$A661)-$M661)</f>
        <v/>
      </c>
      <c r="X661" s="10">
        <f>IF(OR($A661="",$I661=""),"",SUMIFS($M$2:$M$4922,$I$2:$I$4922,$I661,$A$2:$A$4922,$A661))</f>
        <v/>
      </c>
      <c r="Y661" s="10">
        <f>IFERROR(VLOOKUP($I661,'02_Cad_Maquinas'!$B$2:$H$200,7,FALSE()),"")</f>
        <v/>
      </c>
      <c r="Z661" s="10">
        <f>IF(OR($X661="",$Y661=""),"",$Y661-$X661)</f>
        <v/>
      </c>
      <c r="AA661" s="11">
        <f>IF(OR($X661="",$Y661=""),"",$X661/$Y661)</f>
        <v/>
      </c>
      <c r="AB661" s="10" t="inlineStr">
        <is>
          <t>10176|SECCIONADORA 11</t>
        </is>
      </c>
      <c r="AC661" s="10">
        <f>IF($B661="","","|"&amp;SUBSTITUTE(TRIM(SUBSTITUTE(SUBSTITUTE(SUBSTITUTE(SUBSTITUTE(SUBSTITUTE(SUBSTITUTE(SUBSTITUTE(SUBSTITUTE(SUBSTITUTE(SUBSTITUTE(SUBSTITUTE(SUBSTITUTE(SUBSTITUTE(SUBSTITUTE(TRIM($B661&amp;""),CHAR(10)," "),CHAR(13)," "),"."," "),";"," "),","," "),"/"," "),"+"," "),"-"," "),"  "," "),"  "," "),"  "," "),"  "," "),"  "," "),"  "," "))," ","|")&amp;"|")</f>
        <v/>
      </c>
      <c r="AD661" s="10">
        <f>TRIM($I661&amp;"")</f>
        <v/>
      </c>
    </row>
    <row r="662" ht="24" customHeight="1">
      <c r="A662" s="9" t="n">
        <v>46196</v>
      </c>
      <c r="B662" s="10" t="n">
        <v>10176</v>
      </c>
      <c r="C662" s="10" t="inlineStr">
        <is>
          <t>M/C 0630 (MULTIMOVEIS)</t>
        </is>
      </c>
      <c r="D662" s="10" t="inlineStr">
        <is>
          <t>SECCIONADORA 11</t>
        </is>
      </c>
      <c r="E662" s="10" t="n">
        <v>30001309</v>
      </c>
      <c r="F662" s="10" t="inlineStr">
        <is>
          <t>TRA CENTR 360X56(911)X25 MDP (14PCS) - PE INTEIRO</t>
        </is>
      </c>
      <c r="G662" s="10" t="inlineStr">
        <is>
          <t>SECCIONADORA 11</t>
        </is>
      </c>
      <c r="H662" s="10" t="inlineStr">
        <is>
          <t>SECCIONADORA 11</t>
        </is>
      </c>
      <c r="I662" s="9" t="inlineStr">
        <is>
          <t>SECCIONADORA 11</t>
        </is>
      </c>
      <c r="J662" s="9" t="n">
        <v>198</v>
      </c>
      <c r="K662" s="10">
        <f>IF($E662="","",IFERROR(INDEX('01_Cad_Pecas'!$H$2:$H$5000,MATCH($E662,'01_Cad_Pecas'!$D$2:$D$5000,0)),IFERROR(INDEX('01_Cad_Pecas'!$H$2:$H$5000,MATCH(VALUE($E662),'01_Cad_Pecas'!$D$2:$D$5000,0)),"")))</f>
        <v/>
      </c>
      <c r="L662" s="10">
        <f>IF($E662="","",IFERROR(INDEX('01_Cad_Pecas'!$I$2:$I$5000,MATCH($E662,'01_Cad_Pecas'!$D$2:$D$5000,0)),IFERROR(INDEX('01_Cad_Pecas'!$I$2:$I$5000,MATCH(VALUE($E662),'01_Cad_Pecas'!$D$2:$D$5000,0)),"")))</f>
        <v/>
      </c>
      <c r="M662" s="10">
        <f>IF(OR($J662="",$L662=""),"",IF($K662="",0,$K662)+$J662*$L662)</f>
        <v/>
      </c>
      <c r="N662" s="9" t="n">
        <v>46196</v>
      </c>
      <c r="O662" s="9" t="n">
        <v>198</v>
      </c>
      <c r="P662" s="10" t="n"/>
      <c r="Q662" s="10" t="n"/>
      <c r="R662" s="10">
        <f>IF(AND($P662&lt;&gt;"",$Q662&lt;&gt;""),($Q662-$P662)*1440,IF(AND($O662&lt;&gt;"",$L662&lt;&gt;""),IF($K662="",0,$K662)+$O662*$L662,""))</f>
        <v/>
      </c>
      <c r="S662" s="10" t="n"/>
      <c r="T662" s="10">
        <f>IF(OR($J662="",$O662=""),"",$O662/$J662)</f>
        <v/>
      </c>
      <c r="U662" s="10" t="n"/>
      <c r="V662" s="10">
        <f>IF($A662="","",IF(AND($A662&lt;&gt;"",NOT(OR($U662="Concluído",$U662="Concluido")),TODAY()&gt;$A662),"SIM","NÃO"))</f>
        <v/>
      </c>
      <c r="W662" s="10">
        <f>IF(OR($A662="",$I662="",$M662=""),"",SUMIFS($M$2:M662,$I$2:I662,$I662,$A$2:A662,$A662)-$M662)</f>
        <v/>
      </c>
      <c r="X662" s="10">
        <f>IF(OR($A662="",$I662=""),"",SUMIFS($M$2:$M$4922,$I$2:$I$4922,$I662,$A$2:$A$4922,$A662))</f>
        <v/>
      </c>
      <c r="Y662" s="10">
        <f>IFERROR(VLOOKUP($I662,'02_Cad_Maquinas'!$B$2:$H$200,7,FALSE()),"")</f>
        <v/>
      </c>
      <c r="Z662" s="10">
        <f>IF(OR($X662="",$Y662=""),"",$Y662-$X662)</f>
        <v/>
      </c>
      <c r="AA662" s="11">
        <f>IF(OR($X662="",$Y662=""),"",$X662/$Y662)</f>
        <v/>
      </c>
      <c r="AB662" s="10" t="inlineStr">
        <is>
          <t>10176|SECCIONADORA 11</t>
        </is>
      </c>
      <c r="AC662" s="10">
        <f>IF($B662="","","|"&amp;SUBSTITUTE(TRIM(SUBSTITUTE(SUBSTITUTE(SUBSTITUTE(SUBSTITUTE(SUBSTITUTE(SUBSTITUTE(SUBSTITUTE(SUBSTITUTE(SUBSTITUTE(SUBSTITUTE(SUBSTITUTE(SUBSTITUTE(SUBSTITUTE(SUBSTITUTE(TRIM($B662&amp;""),CHAR(10)," "),CHAR(13)," "),"."," "),";"," "),","," "),"/"," "),"+"," "),"-"," "),"  "," "),"  "," "),"  "," "),"  "," "),"  "," "),"  "," "))," ","|")&amp;"|")</f>
        <v/>
      </c>
      <c r="AD662" s="10">
        <f>TRIM($I662&amp;"")</f>
        <v/>
      </c>
    </row>
    <row r="663" ht="24" customHeight="1">
      <c r="A663" s="9" t="n">
        <v>46196</v>
      </c>
      <c r="B663" s="10" t="n">
        <v>10176</v>
      </c>
      <c r="C663" s="10" t="inlineStr">
        <is>
          <t>M/C 0630 (MULTIMOVEIS)</t>
        </is>
      </c>
      <c r="D663" s="10" t="inlineStr">
        <is>
          <t>SECCIONADORA 11</t>
        </is>
      </c>
      <c r="E663" s="10" t="n">
        <v>30001321</v>
      </c>
      <c r="F663" s="10" t="inlineStr">
        <is>
          <t>APOIO ESPA 360X40(911)X25 MDP (19PÇS) - PÉ INTEIRO</t>
        </is>
      </c>
      <c r="G663" s="10" t="inlineStr">
        <is>
          <t>SECCIONADORA 11</t>
        </is>
      </c>
      <c r="H663" s="10" t="inlineStr">
        <is>
          <t>SECCIONADORA 11</t>
        </is>
      </c>
      <c r="I663" s="9" t="inlineStr">
        <is>
          <t>SECCIONADORA 11</t>
        </is>
      </c>
      <c r="J663" s="9" t="n">
        <v>150</v>
      </c>
      <c r="K663" s="10">
        <f>IF($E663="","",IFERROR(INDEX('01_Cad_Pecas'!$H$2:$H$5000,MATCH($E663,'01_Cad_Pecas'!$D$2:$D$5000,0)),IFERROR(INDEX('01_Cad_Pecas'!$H$2:$H$5000,MATCH(VALUE($E663),'01_Cad_Pecas'!$D$2:$D$5000,0)),"")))</f>
        <v/>
      </c>
      <c r="L663" s="10">
        <f>IF($E663="","",IFERROR(INDEX('01_Cad_Pecas'!$I$2:$I$5000,MATCH($E663,'01_Cad_Pecas'!$D$2:$D$5000,0)),IFERROR(INDEX('01_Cad_Pecas'!$I$2:$I$5000,MATCH(VALUE($E663),'01_Cad_Pecas'!$D$2:$D$5000,0)),"")))</f>
        <v/>
      </c>
      <c r="M663" s="10">
        <f>IF(OR($J663="",$L663=""),"",IF($K663="",0,$K663)+$J663*$L663)</f>
        <v/>
      </c>
      <c r="N663" s="9" t="n">
        <v>46196</v>
      </c>
      <c r="O663" s="9" t="n">
        <v>150</v>
      </c>
      <c r="P663" s="10" t="n"/>
      <c r="Q663" s="10" t="n"/>
      <c r="R663" s="10">
        <f>IF(AND($P663&lt;&gt;"",$Q663&lt;&gt;""),($Q663-$P663)*1440,IF(AND($O663&lt;&gt;"",$L663&lt;&gt;""),IF($K663="",0,$K663)+$O663*$L663,""))</f>
        <v/>
      </c>
      <c r="S663" s="10" t="n"/>
      <c r="T663" s="10">
        <f>IF(OR($J663="",$O663=""),"",$O663/$J663)</f>
        <v/>
      </c>
      <c r="U663" s="10" t="n"/>
      <c r="V663" s="10">
        <f>IF($A663="","",IF(AND($A663&lt;&gt;"",NOT(OR($U663="Concluído",$U663="Concluido")),TODAY()&gt;$A663),"SIM","NÃO"))</f>
        <v/>
      </c>
      <c r="W663" s="10">
        <f>IF(OR($A663="",$I663="",$M663=""),"",SUMIFS($M$2:M663,$I$2:I663,$I663,$A$2:A663,$A663)-$M663)</f>
        <v/>
      </c>
      <c r="X663" s="10">
        <f>IF(OR($A663="",$I663=""),"",SUMIFS($M$2:$M$4922,$I$2:$I$4922,$I663,$A$2:$A$4922,$A663))</f>
        <v/>
      </c>
      <c r="Y663" s="10">
        <f>IFERROR(VLOOKUP($I663,'02_Cad_Maquinas'!$B$2:$H$200,7,FALSE()),"")</f>
        <v/>
      </c>
      <c r="Z663" s="10">
        <f>IF(OR($X663="",$Y663=""),"",$Y663-$X663)</f>
        <v/>
      </c>
      <c r="AA663" s="11">
        <f>IF(OR($X663="",$Y663=""),"",$X663/$Y663)</f>
        <v/>
      </c>
      <c r="AB663" s="10" t="inlineStr">
        <is>
          <t>10176|SECCIONADORA 11</t>
        </is>
      </c>
      <c r="AC663" s="10">
        <f>IF($B663="","","|"&amp;SUBSTITUTE(TRIM(SUBSTITUTE(SUBSTITUTE(SUBSTITUTE(SUBSTITUTE(SUBSTITUTE(SUBSTITUTE(SUBSTITUTE(SUBSTITUTE(SUBSTITUTE(SUBSTITUTE(SUBSTITUTE(SUBSTITUTE(SUBSTITUTE(SUBSTITUTE(TRIM($B663&amp;""),CHAR(10)," "),CHAR(13)," "),"."," "),";"," "),","," "),"/"," "),"+"," "),"-"," "),"  "," "),"  "," "),"  "," "),"  "," "),"  "," "),"  "," "))," ","|")&amp;"|")</f>
        <v/>
      </c>
      <c r="AD663" s="10">
        <f>TRIM($I663&amp;"")</f>
        <v/>
      </c>
    </row>
    <row r="664" ht="24" customHeight="1">
      <c r="A664" s="9" t="n">
        <v>46196</v>
      </c>
      <c r="B664" s="10" t="n">
        <v>10176</v>
      </c>
      <c r="C664" s="10" t="inlineStr">
        <is>
          <t>M/C 0630 (MULTIMOVEIS)</t>
        </is>
      </c>
      <c r="D664" s="10" t="inlineStr">
        <is>
          <t>SECCIONADORA 11</t>
        </is>
      </c>
      <c r="E664" s="10" t="n">
        <v>20020507</v>
      </c>
      <c r="F664" s="10" t="inlineStr">
        <is>
          <t>TAMPO VITREO 1605X905X18 MDF - MESA DUBAI LIGHT</t>
        </is>
      </c>
      <c r="G664" s="10" t="inlineStr">
        <is>
          <t>SECCIONADORA 11</t>
        </is>
      </c>
      <c r="H664" s="10" t="inlineStr">
        <is>
          <t>SECCIONADORA 11</t>
        </is>
      </c>
      <c r="I664" s="9" t="inlineStr">
        <is>
          <t>SECCIONADORA 11</t>
        </is>
      </c>
      <c r="J664" s="9" t="n">
        <v>30</v>
      </c>
      <c r="K664" s="10">
        <f>IF($E664="","",IFERROR(INDEX('01_Cad_Pecas'!$H$2:$H$5000,MATCH($E664,'01_Cad_Pecas'!$D$2:$D$5000,0)),IFERROR(INDEX('01_Cad_Pecas'!$H$2:$H$5000,MATCH(VALUE($E664),'01_Cad_Pecas'!$D$2:$D$5000,0)),"")))</f>
        <v/>
      </c>
      <c r="L664" s="10">
        <f>IF($E664="","",IFERROR(INDEX('01_Cad_Pecas'!$I$2:$I$5000,MATCH($E664,'01_Cad_Pecas'!$D$2:$D$5000,0)),IFERROR(INDEX('01_Cad_Pecas'!$I$2:$I$5000,MATCH(VALUE($E664),'01_Cad_Pecas'!$D$2:$D$5000,0)),"")))</f>
        <v/>
      </c>
      <c r="M664" s="10">
        <f>IF(OR($J664="",$L664=""),"",IF($K664="",0,$K664)+$J664*$L664)</f>
        <v/>
      </c>
      <c r="N664" s="9" t="n">
        <v>46196</v>
      </c>
      <c r="O664" s="9" t="n">
        <v>30</v>
      </c>
      <c r="P664" s="10" t="n"/>
      <c r="Q664" s="10" t="n"/>
      <c r="R664" s="10">
        <f>IF(AND($P664&lt;&gt;"",$Q664&lt;&gt;""),($Q664-$P664)*1440,IF(AND($O664&lt;&gt;"",$L664&lt;&gt;""),IF($K664="",0,$K664)+$O664*$L664,""))</f>
        <v/>
      </c>
      <c r="S664" s="10" t="n"/>
      <c r="T664" s="10">
        <f>IF(OR($J664="",$O664=""),"",$O664/$J664)</f>
        <v/>
      </c>
      <c r="U664" s="10" t="n"/>
      <c r="V664" s="10">
        <f>IF($A664="","",IF(AND($A664&lt;&gt;"",NOT(OR($U664="Concluído",$U664="Concluido")),TODAY()&gt;$A664),"SIM","NÃO"))</f>
        <v/>
      </c>
      <c r="W664" s="10">
        <f>IF(OR($A664="",$I664="",$M664=""),"",SUMIFS($M$2:M664,$I$2:I664,$I664,$A$2:A664,$A664)-$M664)</f>
        <v/>
      </c>
      <c r="X664" s="10">
        <f>IF(OR($A664="",$I664=""),"",SUMIFS($M$2:$M$4922,$I$2:$I$4922,$I664,$A$2:$A$4922,$A664))</f>
        <v/>
      </c>
      <c r="Y664" s="10">
        <f>IFERROR(VLOOKUP($I664,'02_Cad_Maquinas'!$B$2:$H$200,7,FALSE()),"")</f>
        <v/>
      </c>
      <c r="Z664" s="10">
        <f>IF(OR($X664="",$Y664=""),"",$Y664-$X664)</f>
        <v/>
      </c>
      <c r="AA664" s="11">
        <f>IF(OR($X664="",$Y664=""),"",$X664/$Y664)</f>
        <v/>
      </c>
      <c r="AB664" s="10" t="inlineStr">
        <is>
          <t>10176|SECCIONADORA 11</t>
        </is>
      </c>
      <c r="AC664" s="10">
        <f>IF($B664="","","|"&amp;SUBSTITUTE(TRIM(SUBSTITUTE(SUBSTITUTE(SUBSTITUTE(SUBSTITUTE(SUBSTITUTE(SUBSTITUTE(SUBSTITUTE(SUBSTITUTE(SUBSTITUTE(SUBSTITUTE(SUBSTITUTE(SUBSTITUTE(SUBSTITUTE(SUBSTITUTE(TRIM($B664&amp;""),CHAR(10)," "),CHAR(13)," "),"."," "),";"," "),","," "),"/"," "),"+"," "),"-"," "),"  "," "),"  "," "),"  "," "),"  "," "),"  "," "),"  "," "))," ","|")&amp;"|")</f>
        <v/>
      </c>
      <c r="AD664" s="10">
        <f>TRIM($I664&amp;"")</f>
        <v/>
      </c>
    </row>
    <row r="665" ht="24" customHeight="1">
      <c r="A665" s="9" t="n">
        <v>46196</v>
      </c>
      <c r="B665" s="10" t="n">
        <v>10176</v>
      </c>
      <c r="C665" s="10" t="inlineStr">
        <is>
          <t>M/C 0630 (MULTIMOVEIS)</t>
        </is>
      </c>
      <c r="D665" s="10" t="inlineStr">
        <is>
          <t>SECCIONADORA 11</t>
        </is>
      </c>
      <c r="E665" s="10" t="n">
        <v>20021607</v>
      </c>
      <c r="F665" s="10" t="inlineStr">
        <is>
          <t>TAMPO 1605X905X18 MDF - MESA COM VIDRO</t>
        </is>
      </c>
      <c r="G665" s="10" t="inlineStr">
        <is>
          <t>SECCIONADORA 11</t>
        </is>
      </c>
      <c r="H665" s="10" t="inlineStr">
        <is>
          <t>SECCIONADORA 11</t>
        </is>
      </c>
      <c r="I665" s="9" t="inlineStr">
        <is>
          <t>SECCIONADORA 11</t>
        </is>
      </c>
      <c r="J665" s="9" t="n">
        <v>12</v>
      </c>
      <c r="K665" s="10">
        <f>IF($E665="","",IFERROR(INDEX('01_Cad_Pecas'!$H$2:$H$5000,MATCH($E665,'01_Cad_Pecas'!$D$2:$D$5000,0)),IFERROR(INDEX('01_Cad_Pecas'!$H$2:$H$5000,MATCH(VALUE($E665),'01_Cad_Pecas'!$D$2:$D$5000,0)),"")))</f>
        <v/>
      </c>
      <c r="L665" s="10">
        <f>IF($E665="","",IFERROR(INDEX('01_Cad_Pecas'!$I$2:$I$5000,MATCH($E665,'01_Cad_Pecas'!$D$2:$D$5000,0)),IFERROR(INDEX('01_Cad_Pecas'!$I$2:$I$5000,MATCH(VALUE($E665),'01_Cad_Pecas'!$D$2:$D$5000,0)),"")))</f>
        <v/>
      </c>
      <c r="M665" s="10">
        <f>IF(OR($J665="",$L665=""),"",IF($K665="",0,$K665)+$J665*$L665)</f>
        <v/>
      </c>
      <c r="N665" s="9" t="n">
        <v>46196</v>
      </c>
      <c r="O665" s="9" t="n">
        <v>12</v>
      </c>
      <c r="P665" s="10" t="n"/>
      <c r="Q665" s="10" t="n"/>
      <c r="R665" s="10">
        <f>IF(AND($P665&lt;&gt;"",$Q665&lt;&gt;""),($Q665-$P665)*1440,IF(AND($O665&lt;&gt;"",$L665&lt;&gt;""),IF($K665="",0,$K665)+$O665*$L665,""))</f>
        <v/>
      </c>
      <c r="S665" s="10" t="n"/>
      <c r="T665" s="10">
        <f>IF(OR($J665="",$O665=""),"",$O665/$J665)</f>
        <v/>
      </c>
      <c r="U665" s="10" t="n"/>
      <c r="V665" s="10">
        <f>IF($A665="","",IF(AND($A665&lt;&gt;"",NOT(OR($U665="Concluído",$U665="Concluido")),TODAY()&gt;$A665),"SIM","NÃO"))</f>
        <v/>
      </c>
      <c r="W665" s="10">
        <f>IF(OR($A665="",$I665="",$M665=""),"",SUMIFS($M$2:M665,$I$2:I665,$I665,$A$2:A665,$A665)-$M665)</f>
        <v/>
      </c>
      <c r="X665" s="10">
        <f>IF(OR($A665="",$I665=""),"",SUMIFS($M$2:$M$4922,$I$2:$I$4922,$I665,$A$2:$A$4922,$A665))</f>
        <v/>
      </c>
      <c r="Y665" s="10">
        <f>IFERROR(VLOOKUP($I665,'02_Cad_Maquinas'!$B$2:$H$200,7,FALSE()),"")</f>
        <v/>
      </c>
      <c r="Z665" s="10">
        <f>IF(OR($X665="",$Y665=""),"",$Y665-$X665)</f>
        <v/>
      </c>
      <c r="AA665" s="11">
        <f>IF(OR($X665="",$Y665=""),"",$X665/$Y665)</f>
        <v/>
      </c>
      <c r="AB665" s="10" t="inlineStr">
        <is>
          <t>10176|SECCIONADORA 11</t>
        </is>
      </c>
      <c r="AC665" s="10">
        <f>IF($B665="","","|"&amp;SUBSTITUTE(TRIM(SUBSTITUTE(SUBSTITUTE(SUBSTITUTE(SUBSTITUTE(SUBSTITUTE(SUBSTITUTE(SUBSTITUTE(SUBSTITUTE(SUBSTITUTE(SUBSTITUTE(SUBSTITUTE(SUBSTITUTE(SUBSTITUTE(SUBSTITUTE(TRIM($B665&amp;""),CHAR(10)," "),CHAR(13)," "),"."," "),";"," "),","," "),"/"," "),"+"," "),"-"," "),"  "," "),"  "," "),"  "," "),"  "," "),"  "," "),"  "," "))," ","|")&amp;"|")</f>
        <v/>
      </c>
      <c r="AD665" s="10">
        <f>TRIM($I665&amp;"")</f>
        <v/>
      </c>
    </row>
    <row r="666" ht="24" customHeight="1">
      <c r="A666" s="9" t="n">
        <v>46196</v>
      </c>
      <c r="B666" s="10" t="n">
        <v>10176</v>
      </c>
      <c r="C666" s="10" t="inlineStr">
        <is>
          <t>M/C 0630 (MULTIMOVEIS)</t>
        </is>
      </c>
      <c r="D666" s="10" t="inlineStr">
        <is>
          <t>SECCIONADORA 11</t>
        </is>
      </c>
      <c r="E666" s="10" t="n">
        <v>30001203</v>
      </c>
      <c r="F666" s="10" t="inlineStr">
        <is>
          <t>LAT ASSENTO 430X80X18 MDF CAD PE INTEIRO/ MADEIRA</t>
        </is>
      </c>
      <c r="G666" s="10" t="inlineStr">
        <is>
          <t>SECCIONADORA 11</t>
        </is>
      </c>
      <c r="H666" s="10" t="inlineStr">
        <is>
          <t>SECCIONADORA 11</t>
        </is>
      </c>
      <c r="I666" s="9" t="inlineStr">
        <is>
          <t>SECCIONADORA 11</t>
        </is>
      </c>
      <c r="J666" s="9" t="n">
        <v>476</v>
      </c>
      <c r="K666" s="10">
        <f>IF($E666="","",IFERROR(INDEX('01_Cad_Pecas'!$H$2:$H$5000,MATCH($E666,'01_Cad_Pecas'!$D$2:$D$5000,0)),IFERROR(INDEX('01_Cad_Pecas'!$H$2:$H$5000,MATCH(VALUE($E666),'01_Cad_Pecas'!$D$2:$D$5000,0)),"")))</f>
        <v/>
      </c>
      <c r="L666" s="10">
        <f>IF($E666="","",IFERROR(INDEX('01_Cad_Pecas'!$I$2:$I$5000,MATCH($E666,'01_Cad_Pecas'!$D$2:$D$5000,0)),IFERROR(INDEX('01_Cad_Pecas'!$I$2:$I$5000,MATCH(VALUE($E666),'01_Cad_Pecas'!$D$2:$D$5000,0)),"")))</f>
        <v/>
      </c>
      <c r="M666" s="10">
        <f>IF(OR($J666="",$L666=""),"",IF($K666="",0,$K666)+$J666*$L666)</f>
        <v/>
      </c>
      <c r="N666" s="9" t="n">
        <v>46196</v>
      </c>
      <c r="O666" s="9" t="n">
        <v>476</v>
      </c>
      <c r="P666" s="10" t="n"/>
      <c r="Q666" s="10" t="n"/>
      <c r="R666" s="10">
        <f>IF(AND($P666&lt;&gt;"",$Q666&lt;&gt;""),($Q666-$P666)*1440,IF(AND($O666&lt;&gt;"",$L666&lt;&gt;""),IF($K666="",0,$K666)+$O666*$L666,""))</f>
        <v/>
      </c>
      <c r="S666" s="10" t="n"/>
      <c r="T666" s="10">
        <f>IF(OR($J666="",$O666=""),"",$O666/$J666)</f>
        <v/>
      </c>
      <c r="U666" s="10" t="n"/>
      <c r="V666" s="10">
        <f>IF($A666="","",IF(AND($A666&lt;&gt;"",NOT(OR($U666="Concluído",$U666="Concluido")),TODAY()&gt;$A666),"SIM","NÃO"))</f>
        <v/>
      </c>
      <c r="W666" s="10">
        <f>IF(OR($A666="",$I666="",$M666=""),"",SUMIFS($M$2:M666,$I$2:I666,$I666,$A$2:A666,$A666)-$M666)</f>
        <v/>
      </c>
      <c r="X666" s="10">
        <f>IF(OR($A666="",$I666=""),"",SUMIFS($M$2:$M$4922,$I$2:$I$4922,$I666,$A$2:$A$4922,$A666))</f>
        <v/>
      </c>
      <c r="Y666" s="10">
        <f>IFERROR(VLOOKUP($I666,'02_Cad_Maquinas'!$B$2:$H$200,7,FALSE()),"")</f>
        <v/>
      </c>
      <c r="Z666" s="10">
        <f>IF(OR($X666="",$Y666=""),"",$Y666-$X666)</f>
        <v/>
      </c>
      <c r="AA666" s="11">
        <f>IF(OR($X666="",$Y666=""),"",$X666/$Y666)</f>
        <v/>
      </c>
      <c r="AB666" s="10" t="inlineStr">
        <is>
          <t>10176|SECCIONADORA 11</t>
        </is>
      </c>
      <c r="AC666" s="10">
        <f>IF($B666="","","|"&amp;SUBSTITUTE(TRIM(SUBSTITUTE(SUBSTITUTE(SUBSTITUTE(SUBSTITUTE(SUBSTITUTE(SUBSTITUTE(SUBSTITUTE(SUBSTITUTE(SUBSTITUTE(SUBSTITUTE(SUBSTITUTE(SUBSTITUTE(SUBSTITUTE(SUBSTITUTE(TRIM($B666&amp;""),CHAR(10)," "),CHAR(13)," "),"."," "),";"," "),","," "),"/"," "),"+"," "),"-"," "),"  "," "),"  "," "),"  "," "),"  "," "),"  "," "),"  "," "))," ","|")&amp;"|")</f>
        <v/>
      </c>
      <c r="AD666" s="10">
        <f>TRIM($I666&amp;"")</f>
        <v/>
      </c>
    </row>
    <row r="667" ht="24" customHeight="1">
      <c r="A667" s="9" t="n">
        <v>46196</v>
      </c>
      <c r="B667" s="10" t="n">
        <v>10176</v>
      </c>
      <c r="C667" s="10" t="inlineStr">
        <is>
          <t>M/C 0630 (MULTIMOVEIS)</t>
        </is>
      </c>
      <c r="D667" s="10" t="inlineStr">
        <is>
          <t>SECCIONADORA 11</t>
        </is>
      </c>
      <c r="E667" s="10" t="n">
        <v>30003405</v>
      </c>
      <c r="F667" s="10" t="inlineStr">
        <is>
          <t>TRAVESSA ASSENTO 360X70X18 MDF - C DAKAR/SANTIAGO</t>
        </is>
      </c>
      <c r="G667" s="10" t="inlineStr">
        <is>
          <t>SECCIONADORA 11</t>
        </is>
      </c>
      <c r="H667" s="10" t="inlineStr">
        <is>
          <t>SECCIONADORA 11</t>
        </is>
      </c>
      <c r="I667" s="9" t="inlineStr">
        <is>
          <t>SECCIONADORA 11</t>
        </is>
      </c>
      <c r="J667" s="9" t="n">
        <v>60</v>
      </c>
      <c r="K667" s="10">
        <f>IF($E667="","",IFERROR(INDEX('01_Cad_Pecas'!$H$2:$H$5000,MATCH($E667,'01_Cad_Pecas'!$D$2:$D$5000,0)),IFERROR(INDEX('01_Cad_Pecas'!$H$2:$H$5000,MATCH(VALUE($E667),'01_Cad_Pecas'!$D$2:$D$5000,0)),"")))</f>
        <v/>
      </c>
      <c r="L667" s="10">
        <f>IF($E667="","",IFERROR(INDEX('01_Cad_Pecas'!$I$2:$I$5000,MATCH($E667,'01_Cad_Pecas'!$D$2:$D$5000,0)),IFERROR(INDEX('01_Cad_Pecas'!$I$2:$I$5000,MATCH(VALUE($E667),'01_Cad_Pecas'!$D$2:$D$5000,0)),"")))</f>
        <v/>
      </c>
      <c r="M667" s="10">
        <f>IF(OR($J667="",$L667=""),"",IF($K667="",0,$K667)+$J667*$L667)</f>
        <v/>
      </c>
      <c r="N667" s="9" t="n">
        <v>46196</v>
      </c>
      <c r="O667" s="9" t="n">
        <v>60</v>
      </c>
      <c r="P667" s="10" t="n"/>
      <c r="Q667" s="10" t="n"/>
      <c r="R667" s="10">
        <f>IF(AND($P667&lt;&gt;"",$Q667&lt;&gt;""),($Q667-$P667)*1440,IF(AND($O667&lt;&gt;"",$L667&lt;&gt;""),IF($K667="",0,$K667)+$O667*$L667,""))</f>
        <v/>
      </c>
      <c r="S667" s="10" t="n"/>
      <c r="T667" s="10">
        <f>IF(OR($J667="",$O667=""),"",$O667/$J667)</f>
        <v/>
      </c>
      <c r="U667" s="10" t="n"/>
      <c r="V667" s="10">
        <f>IF($A667="","",IF(AND($A667&lt;&gt;"",NOT(OR($U667="Concluído",$U667="Concluido")),TODAY()&gt;$A667),"SIM","NÃO"))</f>
        <v/>
      </c>
      <c r="W667" s="10">
        <f>IF(OR($A667="",$I667="",$M667=""),"",SUMIFS($M$2:M667,$I$2:I667,$I667,$A$2:A667,$A667)-$M667)</f>
        <v/>
      </c>
      <c r="X667" s="10">
        <f>IF(OR($A667="",$I667=""),"",SUMIFS($M$2:$M$4922,$I$2:$I$4922,$I667,$A$2:$A$4922,$A667))</f>
        <v/>
      </c>
      <c r="Y667" s="10">
        <f>IFERROR(VLOOKUP($I667,'02_Cad_Maquinas'!$B$2:$H$200,7,FALSE()),"")</f>
        <v/>
      </c>
      <c r="Z667" s="10">
        <f>IF(OR($X667="",$Y667=""),"",$Y667-$X667)</f>
        <v/>
      </c>
      <c r="AA667" s="11">
        <f>IF(OR($X667="",$Y667=""),"",$X667/$Y667)</f>
        <v/>
      </c>
      <c r="AB667" s="10" t="inlineStr">
        <is>
          <t>10176|SECCIONADORA 11</t>
        </is>
      </c>
      <c r="AC667" s="10">
        <f>IF($B667="","","|"&amp;SUBSTITUTE(TRIM(SUBSTITUTE(SUBSTITUTE(SUBSTITUTE(SUBSTITUTE(SUBSTITUTE(SUBSTITUTE(SUBSTITUTE(SUBSTITUTE(SUBSTITUTE(SUBSTITUTE(SUBSTITUTE(SUBSTITUTE(SUBSTITUTE(SUBSTITUTE(TRIM($B667&amp;""),CHAR(10)," "),CHAR(13)," "),"."," "),";"," "),","," "),"/"," "),"+"," "),"-"," "),"  "," "),"  "," "),"  "," "),"  "," "),"  "," "),"  "," "))," ","|")&amp;"|")</f>
        <v/>
      </c>
      <c r="AD667" s="10">
        <f>TRIM($I667&amp;"")</f>
        <v/>
      </c>
    </row>
    <row r="668" ht="24" customHeight="1">
      <c r="A668" s="9" t="n">
        <v>46196</v>
      </c>
      <c r="B668" s="10" t="n">
        <v>10176</v>
      </c>
      <c r="C668" s="10" t="inlineStr">
        <is>
          <t>M/C 0630 (MULTIMOVEIS)</t>
        </is>
      </c>
      <c r="D668" s="10" t="inlineStr">
        <is>
          <t>SECCIONADORA 11</t>
        </is>
      </c>
      <c r="E668" s="10" t="n">
        <v>30006103</v>
      </c>
      <c r="F668" s="10" t="inlineStr">
        <is>
          <t>TRAVESSA LATERAL 340X70X18 MDF - CAD SANTIAGO NEW</t>
        </is>
      </c>
      <c r="G668" s="10" t="inlineStr">
        <is>
          <t>SECCIONADORA 11</t>
        </is>
      </c>
      <c r="H668" s="10" t="inlineStr">
        <is>
          <t>SECCIONADORA 11</t>
        </is>
      </c>
      <c r="I668" s="9" t="inlineStr">
        <is>
          <t>SECCIONADORA 11</t>
        </is>
      </c>
      <c r="J668" s="9" t="n">
        <v>60</v>
      </c>
      <c r="K668" s="10">
        <f>IF($E668="","",IFERROR(INDEX('01_Cad_Pecas'!$H$2:$H$5000,MATCH($E668,'01_Cad_Pecas'!$D$2:$D$5000,0)),IFERROR(INDEX('01_Cad_Pecas'!$H$2:$H$5000,MATCH(VALUE($E668),'01_Cad_Pecas'!$D$2:$D$5000,0)),"")))</f>
        <v/>
      </c>
      <c r="L668" s="10">
        <f>IF($E668="","",IFERROR(INDEX('01_Cad_Pecas'!$I$2:$I$5000,MATCH($E668,'01_Cad_Pecas'!$D$2:$D$5000,0)),IFERROR(INDEX('01_Cad_Pecas'!$I$2:$I$5000,MATCH(VALUE($E668),'01_Cad_Pecas'!$D$2:$D$5000,0)),"")))</f>
        <v/>
      </c>
      <c r="M668" s="10">
        <f>IF(OR($J668="",$L668=""),"",IF($K668="",0,$K668)+$J668*$L668)</f>
        <v/>
      </c>
      <c r="N668" s="9" t="n">
        <v>46196</v>
      </c>
      <c r="O668" s="9" t="n">
        <v>60</v>
      </c>
      <c r="P668" s="10" t="n"/>
      <c r="Q668" s="10" t="n"/>
      <c r="R668" s="10">
        <f>IF(AND($P668&lt;&gt;"",$Q668&lt;&gt;""),($Q668-$P668)*1440,IF(AND($O668&lt;&gt;"",$L668&lt;&gt;""),IF($K668="",0,$K668)+$O668*$L668,""))</f>
        <v/>
      </c>
      <c r="S668" s="10" t="n"/>
      <c r="T668" s="10">
        <f>IF(OR($J668="",$O668=""),"",$O668/$J668)</f>
        <v/>
      </c>
      <c r="U668" s="10" t="n"/>
      <c r="V668" s="10">
        <f>IF($A668="","",IF(AND($A668&lt;&gt;"",NOT(OR($U668="Concluído",$U668="Concluido")),TODAY()&gt;$A668),"SIM","NÃO"))</f>
        <v/>
      </c>
      <c r="W668" s="10">
        <f>IF(OR($A668="",$I668="",$M668=""),"",SUMIFS($M$2:M668,$I$2:I668,$I668,$A$2:A668,$A668)-$M668)</f>
        <v/>
      </c>
      <c r="X668" s="10">
        <f>IF(OR($A668="",$I668=""),"",SUMIFS($M$2:$M$4922,$I$2:$I$4922,$I668,$A$2:$A$4922,$A668))</f>
        <v/>
      </c>
      <c r="Y668" s="10">
        <f>IFERROR(VLOOKUP($I668,'02_Cad_Maquinas'!$B$2:$H$200,7,FALSE()),"")</f>
        <v/>
      </c>
      <c r="Z668" s="10">
        <f>IF(OR($X668="",$Y668=""),"",$Y668-$X668)</f>
        <v/>
      </c>
      <c r="AA668" s="11">
        <f>IF(OR($X668="",$Y668=""),"",$X668/$Y668)</f>
        <v/>
      </c>
      <c r="AB668" s="10" t="inlineStr">
        <is>
          <t>10176|SECCIONADORA 11</t>
        </is>
      </c>
      <c r="AC668" s="10">
        <f>IF($B668="","","|"&amp;SUBSTITUTE(TRIM(SUBSTITUTE(SUBSTITUTE(SUBSTITUTE(SUBSTITUTE(SUBSTITUTE(SUBSTITUTE(SUBSTITUTE(SUBSTITUTE(SUBSTITUTE(SUBSTITUTE(SUBSTITUTE(SUBSTITUTE(SUBSTITUTE(SUBSTITUTE(TRIM($B668&amp;""),CHAR(10)," "),CHAR(13)," "),"."," "),";"," "),","," "),"/"," "),"+"," "),"-"," "),"  "," "),"  "," "),"  "," "),"  "," "),"  "," "),"  "," "))," ","|")&amp;"|")</f>
        <v/>
      </c>
      <c r="AD668" s="10">
        <f>TRIM($I668&amp;"")</f>
        <v/>
      </c>
    </row>
    <row r="669" ht="24" customHeight="1">
      <c r="A669" s="9" t="n">
        <v>46196</v>
      </c>
      <c r="B669" s="10" t="n">
        <v>10176</v>
      </c>
      <c r="C669" s="10" t="inlineStr">
        <is>
          <t>M/C 0630 (MULTIMOVEIS)</t>
        </is>
      </c>
      <c r="D669" s="10" t="inlineStr">
        <is>
          <t>SECCIONADORA 11</t>
        </is>
      </c>
      <c r="E669" s="10" t="n">
        <v>20020008</v>
      </c>
      <c r="F669" s="10" t="inlineStr">
        <is>
          <t>CANTONEIRA EMBALAGEM 350X50X03 MDF - BASE DUBAI</t>
        </is>
      </c>
      <c r="G669" s="10" t="inlineStr">
        <is>
          <t>SECCIONADORA 11</t>
        </is>
      </c>
      <c r="H669" s="10" t="inlineStr">
        <is>
          <t>SECCIONADORA 11</t>
        </is>
      </c>
      <c r="I669" s="9" t="inlineStr">
        <is>
          <t>SECCIONADORA 11</t>
        </is>
      </c>
      <c r="J669" s="9" t="n">
        <v>60</v>
      </c>
      <c r="K669" s="10">
        <f>IF($E669="","",IFERROR(INDEX('01_Cad_Pecas'!$H$2:$H$5000,MATCH($E669,'01_Cad_Pecas'!$D$2:$D$5000,0)),IFERROR(INDEX('01_Cad_Pecas'!$H$2:$H$5000,MATCH(VALUE($E669),'01_Cad_Pecas'!$D$2:$D$5000,0)),"")))</f>
        <v/>
      </c>
      <c r="L669" s="10">
        <f>IF($E669="","",IFERROR(INDEX('01_Cad_Pecas'!$I$2:$I$5000,MATCH($E669,'01_Cad_Pecas'!$D$2:$D$5000,0)),IFERROR(INDEX('01_Cad_Pecas'!$I$2:$I$5000,MATCH(VALUE($E669),'01_Cad_Pecas'!$D$2:$D$5000,0)),"")))</f>
        <v/>
      </c>
      <c r="M669" s="10">
        <f>IF(OR($J669="",$L669=""),"",IF($K669="",0,$K669)+$J669*$L669)</f>
        <v/>
      </c>
      <c r="N669" s="9" t="n">
        <v>46196</v>
      </c>
      <c r="O669" s="9" t="n">
        <v>60</v>
      </c>
      <c r="P669" s="10" t="n"/>
      <c r="Q669" s="10" t="n"/>
      <c r="R669" s="10">
        <f>IF(AND($P669&lt;&gt;"",$Q669&lt;&gt;""),($Q669-$P669)*1440,IF(AND($O669&lt;&gt;"",$L669&lt;&gt;""),IF($K669="",0,$K669)+$O669*$L669,""))</f>
        <v/>
      </c>
      <c r="S669" s="10" t="n"/>
      <c r="T669" s="10">
        <f>IF(OR($J669="",$O669=""),"",$O669/$J669)</f>
        <v/>
      </c>
      <c r="U669" s="10" t="n"/>
      <c r="V669" s="10">
        <f>IF($A669="","",IF(AND($A669&lt;&gt;"",NOT(OR($U669="Concluído",$U669="Concluido")),TODAY()&gt;$A669),"SIM","NÃO"))</f>
        <v/>
      </c>
      <c r="W669" s="10">
        <f>IF(OR($A669="",$I669="",$M669=""),"",SUMIFS($M$2:M669,$I$2:I669,$I669,$A$2:A669,$A669)-$M669)</f>
        <v/>
      </c>
      <c r="X669" s="10">
        <f>IF(OR($A669="",$I669=""),"",SUMIFS($M$2:$M$4922,$I$2:$I$4922,$I669,$A$2:$A$4922,$A669))</f>
        <v/>
      </c>
      <c r="Y669" s="10">
        <f>IFERROR(VLOOKUP($I669,'02_Cad_Maquinas'!$B$2:$H$200,7,FALSE()),"")</f>
        <v/>
      </c>
      <c r="Z669" s="10">
        <f>IF(OR($X669="",$Y669=""),"",$Y669-$X669)</f>
        <v/>
      </c>
      <c r="AA669" s="11">
        <f>IF(OR($X669="",$Y669=""),"",$X669/$Y669)</f>
        <v/>
      </c>
      <c r="AB669" s="10" t="inlineStr">
        <is>
          <t>10176|SECCIONADORA 11</t>
        </is>
      </c>
      <c r="AC669" s="10">
        <f>IF($B669="","","|"&amp;SUBSTITUTE(TRIM(SUBSTITUTE(SUBSTITUTE(SUBSTITUTE(SUBSTITUTE(SUBSTITUTE(SUBSTITUTE(SUBSTITUTE(SUBSTITUTE(SUBSTITUTE(SUBSTITUTE(SUBSTITUTE(SUBSTITUTE(SUBSTITUTE(SUBSTITUTE(TRIM($B669&amp;""),CHAR(10)," "),CHAR(13)," "),"."," "),";"," "),","," "),"/"," "),"+"," "),"-"," "),"  "," "),"  "," "),"  "," "),"  "," "),"  "," "),"  "," "))," ","|")&amp;"|")</f>
        <v/>
      </c>
      <c r="AD669" s="10">
        <f>TRIM($I669&amp;"")</f>
        <v/>
      </c>
    </row>
    <row r="670" ht="24" customHeight="1">
      <c r="A670" s="9" t="n">
        <v>46196</v>
      </c>
      <c r="B670" s="10" t="n">
        <v>10176</v>
      </c>
      <c r="C670" s="10" t="inlineStr">
        <is>
          <t>M/C 0630 (MULTIMOVEIS)</t>
        </is>
      </c>
      <c r="D670" s="10" t="inlineStr">
        <is>
          <t>SECCIONADORA 11</t>
        </is>
      </c>
      <c r="E670" s="10" t="n">
        <v>30001215</v>
      </c>
      <c r="F670" s="10" t="inlineStr">
        <is>
          <t>FUNDO 552X410X03 MDF - CAD DUBAI PE INTEIRO</t>
        </is>
      </c>
      <c r="G670" s="10" t="inlineStr">
        <is>
          <t>SECCIONADORA 11</t>
        </is>
      </c>
      <c r="H670" s="10" t="inlineStr">
        <is>
          <t>SECCIONADORA 11</t>
        </is>
      </c>
      <c r="I670" s="9" t="inlineStr">
        <is>
          <t>SECCIONADORA 11</t>
        </is>
      </c>
      <c r="J670" s="9" t="n">
        <v>40</v>
      </c>
      <c r="K670" s="10">
        <f>IF($E670="","",IFERROR(INDEX('01_Cad_Pecas'!$H$2:$H$5000,MATCH($E670,'01_Cad_Pecas'!$D$2:$D$5000,0)),IFERROR(INDEX('01_Cad_Pecas'!$H$2:$H$5000,MATCH(VALUE($E670),'01_Cad_Pecas'!$D$2:$D$5000,0)),"")))</f>
        <v/>
      </c>
      <c r="L670" s="10">
        <f>IF($E670="","",IFERROR(INDEX('01_Cad_Pecas'!$I$2:$I$5000,MATCH($E670,'01_Cad_Pecas'!$D$2:$D$5000,0)),IFERROR(INDEX('01_Cad_Pecas'!$I$2:$I$5000,MATCH(VALUE($E670),'01_Cad_Pecas'!$D$2:$D$5000,0)),"")))</f>
        <v/>
      </c>
      <c r="M670" s="10">
        <f>IF(OR($J670="",$L670=""),"",IF($K670="",0,$K670)+$J670*$L670)</f>
        <v/>
      </c>
      <c r="N670" s="9" t="n">
        <v>46196</v>
      </c>
      <c r="O670" s="9" t="n">
        <v>40</v>
      </c>
      <c r="P670" s="10" t="n"/>
      <c r="Q670" s="10" t="n"/>
      <c r="R670" s="10">
        <f>IF(AND($P670&lt;&gt;"",$Q670&lt;&gt;""),($Q670-$P670)*1440,IF(AND($O670&lt;&gt;"",$L670&lt;&gt;""),IF($K670="",0,$K670)+$O670*$L670,""))</f>
        <v/>
      </c>
      <c r="S670" s="10" t="n"/>
      <c r="T670" s="10">
        <f>IF(OR($J670="",$O670=""),"",$O670/$J670)</f>
        <v/>
      </c>
      <c r="U670" s="10" t="n"/>
      <c r="V670" s="10">
        <f>IF($A670="","",IF(AND($A670&lt;&gt;"",NOT(OR($U670="Concluído",$U670="Concluido")),TODAY()&gt;$A670),"SIM","NÃO"))</f>
        <v/>
      </c>
      <c r="W670" s="10">
        <f>IF(OR($A670="",$I670="",$M670=""),"",SUMIFS($M$2:M670,$I$2:I670,$I670,$A$2:A670,$A670)-$M670)</f>
        <v/>
      </c>
      <c r="X670" s="10">
        <f>IF(OR($A670="",$I670=""),"",SUMIFS($M$2:$M$4922,$I$2:$I$4922,$I670,$A$2:$A$4922,$A670))</f>
        <v/>
      </c>
      <c r="Y670" s="10">
        <f>IFERROR(VLOOKUP($I670,'02_Cad_Maquinas'!$B$2:$H$200,7,FALSE()),"")</f>
        <v/>
      </c>
      <c r="Z670" s="10">
        <f>IF(OR($X670="",$Y670=""),"",$Y670-$X670)</f>
        <v/>
      </c>
      <c r="AA670" s="11">
        <f>IF(OR($X670="",$Y670=""),"",$X670/$Y670)</f>
        <v/>
      </c>
      <c r="AB670" s="10" t="inlineStr">
        <is>
          <t>10176|SECCIONADORA 11</t>
        </is>
      </c>
      <c r="AC670" s="10">
        <f>IF($B670="","","|"&amp;SUBSTITUTE(TRIM(SUBSTITUTE(SUBSTITUTE(SUBSTITUTE(SUBSTITUTE(SUBSTITUTE(SUBSTITUTE(SUBSTITUTE(SUBSTITUTE(SUBSTITUTE(SUBSTITUTE(SUBSTITUTE(SUBSTITUTE(SUBSTITUTE(SUBSTITUTE(TRIM($B670&amp;""),CHAR(10)," "),CHAR(13)," "),"."," "),";"," "),","," "),"/"," "),"+"," "),"-"," "),"  "," "),"  "," "),"  "," "),"  "," "),"  "," "),"  "," "))," ","|")&amp;"|")</f>
        <v/>
      </c>
      <c r="AD670" s="10">
        <f>TRIM($I670&amp;"")</f>
        <v/>
      </c>
    </row>
    <row r="671" ht="24" customHeight="1">
      <c r="A671" s="9" t="n">
        <v>46196</v>
      </c>
      <c r="B671" s="10" t="n">
        <v>10176</v>
      </c>
      <c r="C671" s="10" t="inlineStr">
        <is>
          <t>M/C 0630 (MULTIMOVEIS)</t>
        </is>
      </c>
      <c r="D671" s="10" t="inlineStr">
        <is>
          <t>SECCIONADORA 11</t>
        </is>
      </c>
      <c r="E671" s="10" t="n">
        <v>30001201</v>
      </c>
      <c r="F671" s="10" t="inlineStr">
        <is>
          <t>PE TRASEIRO 980X65(911)X25 MDF (11PCS)- CAD PE INT</t>
        </is>
      </c>
      <c r="G671" s="10" t="inlineStr">
        <is>
          <t>SECCIONADORA 11</t>
        </is>
      </c>
      <c r="H671" s="10" t="inlineStr">
        <is>
          <t>SECCIONADORA 11</t>
        </is>
      </c>
      <c r="I671" s="9" t="inlineStr">
        <is>
          <t>SECCIONADORA 11</t>
        </is>
      </c>
      <c r="J671" s="9" t="n">
        <v>80</v>
      </c>
      <c r="K671" s="10">
        <f>IF($E671="","",IFERROR(INDEX('01_Cad_Pecas'!$H$2:$H$5000,MATCH($E671,'01_Cad_Pecas'!$D$2:$D$5000,0)),IFERROR(INDEX('01_Cad_Pecas'!$H$2:$H$5000,MATCH(VALUE($E671),'01_Cad_Pecas'!$D$2:$D$5000,0)),"")))</f>
        <v/>
      </c>
      <c r="L671" s="10">
        <f>IF($E671="","",IFERROR(INDEX('01_Cad_Pecas'!$I$2:$I$5000,MATCH($E671,'01_Cad_Pecas'!$D$2:$D$5000,0)),IFERROR(INDEX('01_Cad_Pecas'!$I$2:$I$5000,MATCH(VALUE($E671),'01_Cad_Pecas'!$D$2:$D$5000,0)),"")))</f>
        <v/>
      </c>
      <c r="M671" s="10">
        <f>IF(OR($J671="",$L671=""),"",IF($K671="",0,$K671)+$J671*$L671)</f>
        <v/>
      </c>
      <c r="N671" s="9" t="n">
        <v>46196</v>
      </c>
      <c r="O671" s="9" t="n">
        <v>80</v>
      </c>
      <c r="P671" s="10" t="n"/>
      <c r="Q671" s="10" t="n"/>
      <c r="R671" s="10">
        <f>IF(AND($P671&lt;&gt;"",$Q671&lt;&gt;""),($Q671-$P671)*1440,IF(AND($O671&lt;&gt;"",$L671&lt;&gt;""),IF($K671="",0,$K671)+$O671*$L671,""))</f>
        <v/>
      </c>
      <c r="S671" s="10" t="n"/>
      <c r="T671" s="10">
        <f>IF(OR($J671="",$O671=""),"",$O671/$J671)</f>
        <v/>
      </c>
      <c r="U671" s="10" t="n"/>
      <c r="V671" s="10">
        <f>IF($A671="","",IF(AND($A671&lt;&gt;"",NOT(OR($U671="Concluído",$U671="Concluido")),TODAY()&gt;$A671),"SIM","NÃO"))</f>
        <v/>
      </c>
      <c r="W671" s="10">
        <f>IF(OR($A671="",$I671="",$M671=""),"",SUMIFS($M$2:M671,$I$2:I671,$I671,$A$2:A671,$A671)-$M671)</f>
        <v/>
      </c>
      <c r="X671" s="10">
        <f>IF(OR($A671="",$I671=""),"",SUMIFS($M$2:$M$4922,$I$2:$I$4922,$I671,$A$2:$A$4922,$A671))</f>
        <v/>
      </c>
      <c r="Y671" s="10">
        <f>IFERROR(VLOOKUP($I671,'02_Cad_Maquinas'!$B$2:$H$200,7,FALSE()),"")</f>
        <v/>
      </c>
      <c r="Z671" s="10">
        <f>IF(OR($X671="",$Y671=""),"",$Y671-$X671)</f>
        <v/>
      </c>
      <c r="AA671" s="11">
        <f>IF(OR($X671="",$Y671=""),"",$X671/$Y671)</f>
        <v/>
      </c>
      <c r="AB671" s="10" t="inlineStr">
        <is>
          <t>10176|SECCIONADORA 11</t>
        </is>
      </c>
      <c r="AC671" s="10">
        <f>IF($B671="","","|"&amp;SUBSTITUTE(TRIM(SUBSTITUTE(SUBSTITUTE(SUBSTITUTE(SUBSTITUTE(SUBSTITUTE(SUBSTITUTE(SUBSTITUTE(SUBSTITUTE(SUBSTITUTE(SUBSTITUTE(SUBSTITUTE(SUBSTITUTE(SUBSTITUTE(SUBSTITUTE(TRIM($B671&amp;""),CHAR(10)," "),CHAR(13)," "),"."," "),";"," "),","," "),"/"," "),"+"," "),"-"," "),"  "," "),"  "," "),"  "," "),"  "," "),"  "," "),"  "," "))," ","|")&amp;"|")</f>
        <v/>
      </c>
      <c r="AD671" s="10">
        <f>TRIM($I671&amp;"")</f>
        <v/>
      </c>
    </row>
    <row r="672" ht="24" customHeight="1">
      <c r="A672" s="9" t="n">
        <v>46196</v>
      </c>
      <c r="B672" s="10" t="n">
        <v>10176</v>
      </c>
      <c r="C672" s="10" t="inlineStr">
        <is>
          <t>M/C 0630 (MULTIMOVEIS)</t>
        </is>
      </c>
      <c r="D672" s="10" t="inlineStr">
        <is>
          <t>SECCIONADORA 11</t>
        </is>
      </c>
      <c r="E672" s="10" t="n">
        <v>30001202</v>
      </c>
      <c r="F672" s="10" t="inlineStr">
        <is>
          <t>PÉ FRONTAL 441X65(911)X25 MDF (16PÇS) - CAD PÉ INT</t>
        </is>
      </c>
      <c r="G672" s="10" t="inlineStr">
        <is>
          <t>SECCIONADORA 11</t>
        </is>
      </c>
      <c r="H672" s="10" t="inlineStr">
        <is>
          <t>SECCIONADORA 11</t>
        </is>
      </c>
      <c r="I672" s="9" t="inlineStr">
        <is>
          <t>SECCIONADORA 11</t>
        </is>
      </c>
      <c r="J672" s="9" t="n">
        <v>476</v>
      </c>
      <c r="K672" s="10">
        <f>IF($E672="","",IFERROR(INDEX('01_Cad_Pecas'!$H$2:$H$5000,MATCH($E672,'01_Cad_Pecas'!$D$2:$D$5000,0)),IFERROR(INDEX('01_Cad_Pecas'!$H$2:$H$5000,MATCH(VALUE($E672),'01_Cad_Pecas'!$D$2:$D$5000,0)),"")))</f>
        <v/>
      </c>
      <c r="L672" s="10">
        <f>IF($E672="","",IFERROR(INDEX('01_Cad_Pecas'!$I$2:$I$5000,MATCH($E672,'01_Cad_Pecas'!$D$2:$D$5000,0)),IFERROR(INDEX('01_Cad_Pecas'!$I$2:$I$5000,MATCH(VALUE($E672),'01_Cad_Pecas'!$D$2:$D$5000,0)),"")))</f>
        <v/>
      </c>
      <c r="M672" s="10">
        <f>IF(OR($J672="",$L672=""),"",IF($K672="",0,$K672)+$J672*$L672)</f>
        <v/>
      </c>
      <c r="N672" s="9" t="n">
        <v>46196</v>
      </c>
      <c r="O672" s="9" t="n">
        <v>476</v>
      </c>
      <c r="P672" s="10" t="n"/>
      <c r="Q672" s="10" t="n"/>
      <c r="R672" s="10">
        <f>IF(AND($P672&lt;&gt;"",$Q672&lt;&gt;""),($Q672-$P672)*1440,IF(AND($O672&lt;&gt;"",$L672&lt;&gt;""),IF($K672="",0,$K672)+$O672*$L672,""))</f>
        <v/>
      </c>
      <c r="S672" s="10" t="n"/>
      <c r="T672" s="10">
        <f>IF(OR($J672="",$O672=""),"",$O672/$J672)</f>
        <v/>
      </c>
      <c r="U672" s="10" t="n"/>
      <c r="V672" s="10">
        <f>IF($A672="","",IF(AND($A672&lt;&gt;"",NOT(OR($U672="Concluído",$U672="Concluido")),TODAY()&gt;$A672),"SIM","NÃO"))</f>
        <v/>
      </c>
      <c r="W672" s="10">
        <f>IF(OR($A672="",$I672="",$M672=""),"",SUMIFS($M$2:M672,$I$2:I672,$I672,$A$2:A672,$A672)-$M672)</f>
        <v/>
      </c>
      <c r="X672" s="10">
        <f>IF(OR($A672="",$I672=""),"",SUMIFS($M$2:$M$4922,$I$2:$I$4922,$I672,$A$2:$A$4922,$A672))</f>
        <v/>
      </c>
      <c r="Y672" s="10">
        <f>IFERROR(VLOOKUP($I672,'02_Cad_Maquinas'!$B$2:$H$200,7,FALSE()),"")</f>
        <v/>
      </c>
      <c r="Z672" s="10">
        <f>IF(OR($X672="",$Y672=""),"",$Y672-$X672)</f>
        <v/>
      </c>
      <c r="AA672" s="11">
        <f>IF(OR($X672="",$Y672=""),"",$X672/$Y672)</f>
        <v/>
      </c>
      <c r="AB672" s="10" t="inlineStr">
        <is>
          <t>10176|SECCIONADORA 11</t>
        </is>
      </c>
      <c r="AC672" s="10">
        <f>IF($B672="","","|"&amp;SUBSTITUTE(TRIM(SUBSTITUTE(SUBSTITUTE(SUBSTITUTE(SUBSTITUTE(SUBSTITUTE(SUBSTITUTE(SUBSTITUTE(SUBSTITUTE(SUBSTITUTE(SUBSTITUTE(SUBSTITUTE(SUBSTITUTE(SUBSTITUTE(SUBSTITUTE(TRIM($B672&amp;""),CHAR(10)," "),CHAR(13)," "),"."," "),";"," "),","," "),"/"," "),"+"," "),"-"," "),"  "," "),"  "," "),"  "," "),"  "," "),"  "," "),"  "," "))," ","|")&amp;"|")</f>
        <v/>
      </c>
      <c r="AD672" s="10">
        <f>TRIM($I672&amp;"")</f>
        <v/>
      </c>
    </row>
    <row r="673" ht="24" customHeight="1">
      <c r="A673" s="9" t="n">
        <v>46196</v>
      </c>
      <c r="B673" s="10" t="n">
        <v>10176</v>
      </c>
      <c r="C673" s="10" t="inlineStr">
        <is>
          <t>M/C 0630 (MULTIMOVEIS)</t>
        </is>
      </c>
      <c r="D673" s="10" t="inlineStr">
        <is>
          <t>SECCIONADORA 11</t>
        </is>
      </c>
      <c r="E673" s="10" t="n">
        <v>30001301</v>
      </c>
      <c r="F673" s="10" t="inlineStr">
        <is>
          <t>PE TRASEIRO 920X65(911)X25 MDF (11PCS)- CAD PE INT</t>
        </is>
      </c>
      <c r="G673" s="10" t="inlineStr">
        <is>
          <t>SECCIONADORA 11</t>
        </is>
      </c>
      <c r="H673" s="10" t="inlineStr">
        <is>
          <t>SECCIONADORA 11</t>
        </is>
      </c>
      <c r="I673" s="9" t="inlineStr">
        <is>
          <t>SECCIONADORA 11</t>
        </is>
      </c>
      <c r="J673" s="9" t="n">
        <v>396</v>
      </c>
      <c r="K673" s="10">
        <f>IF($E673="","",IFERROR(INDEX('01_Cad_Pecas'!$H$2:$H$5000,MATCH($E673,'01_Cad_Pecas'!$D$2:$D$5000,0)),IFERROR(INDEX('01_Cad_Pecas'!$H$2:$H$5000,MATCH(VALUE($E673),'01_Cad_Pecas'!$D$2:$D$5000,0)),"")))</f>
        <v/>
      </c>
      <c r="L673" s="10">
        <f>IF($E673="","",IFERROR(INDEX('01_Cad_Pecas'!$I$2:$I$5000,MATCH($E673,'01_Cad_Pecas'!$D$2:$D$5000,0)),IFERROR(INDEX('01_Cad_Pecas'!$I$2:$I$5000,MATCH(VALUE($E673),'01_Cad_Pecas'!$D$2:$D$5000,0)),"")))</f>
        <v/>
      </c>
      <c r="M673" s="10">
        <f>IF(OR($J673="",$L673=""),"",IF($K673="",0,$K673)+$J673*$L673)</f>
        <v/>
      </c>
      <c r="N673" s="9" t="n">
        <v>46196</v>
      </c>
      <c r="O673" s="9" t="n">
        <v>396</v>
      </c>
      <c r="P673" s="10" t="n"/>
      <c r="Q673" s="10" t="n"/>
      <c r="R673" s="10">
        <f>IF(AND($P673&lt;&gt;"",$Q673&lt;&gt;""),($Q673-$P673)*1440,IF(AND($O673&lt;&gt;"",$L673&lt;&gt;""),IF($K673="",0,$K673)+$O673*$L673,""))</f>
        <v/>
      </c>
      <c r="S673" s="10" t="n"/>
      <c r="T673" s="10">
        <f>IF(OR($J673="",$O673=""),"",$O673/$J673)</f>
        <v/>
      </c>
      <c r="U673" s="10" t="n"/>
      <c r="V673" s="10">
        <f>IF($A673="","",IF(AND($A673&lt;&gt;"",NOT(OR($U673="Concluído",$U673="Concluido")),TODAY()&gt;$A673),"SIM","NÃO"))</f>
        <v/>
      </c>
      <c r="W673" s="10">
        <f>IF(OR($A673="",$I673="",$M673=""),"",SUMIFS($M$2:M673,$I$2:I673,$I673,$A$2:A673,$A673)-$M673)</f>
        <v/>
      </c>
      <c r="X673" s="10">
        <f>IF(OR($A673="",$I673=""),"",SUMIFS($M$2:$M$4922,$I$2:$I$4922,$I673,$A$2:$A$4922,$A673))</f>
        <v/>
      </c>
      <c r="Y673" s="10">
        <f>IFERROR(VLOOKUP($I673,'02_Cad_Maquinas'!$B$2:$H$200,7,FALSE()),"")</f>
        <v/>
      </c>
      <c r="Z673" s="10">
        <f>IF(OR($X673="",$Y673=""),"",$Y673-$X673)</f>
        <v/>
      </c>
      <c r="AA673" s="11">
        <f>IF(OR($X673="",$Y673=""),"",$X673/$Y673)</f>
        <v/>
      </c>
      <c r="AB673" s="10" t="inlineStr">
        <is>
          <t>10176|SECCIONADORA 11</t>
        </is>
      </c>
      <c r="AC673" s="10">
        <f>IF($B673="","","|"&amp;SUBSTITUTE(TRIM(SUBSTITUTE(SUBSTITUTE(SUBSTITUTE(SUBSTITUTE(SUBSTITUTE(SUBSTITUTE(SUBSTITUTE(SUBSTITUTE(SUBSTITUTE(SUBSTITUTE(SUBSTITUTE(SUBSTITUTE(SUBSTITUTE(SUBSTITUTE(TRIM($B673&amp;""),CHAR(10)," "),CHAR(13)," "),"."," "),";"," "),","," "),"/"," "),"+"," "),"-"," "),"  "," "),"  "," "),"  "," "),"  "," "),"  "," "),"  "," "))," ","|")&amp;"|")</f>
        <v/>
      </c>
      <c r="AD673" s="10">
        <f>TRIM($I673&amp;"")</f>
        <v/>
      </c>
    </row>
    <row r="674" ht="24" customHeight="1">
      <c r="A674" s="9" t="n">
        <v>46196</v>
      </c>
      <c r="B674" s="10" t="n">
        <v>10176</v>
      </c>
      <c r="C674" s="10" t="inlineStr">
        <is>
          <t>M/C 0630 (MULTIMOVEIS)</t>
        </is>
      </c>
      <c r="D674" s="10" t="inlineStr">
        <is>
          <t>SECCIONADORA 11</t>
        </is>
      </c>
      <c r="E674" s="10" t="n">
        <v>30006101</v>
      </c>
      <c r="F674" s="10" t="inlineStr">
        <is>
          <t>PE TRAS 880X30(911)X25 MDF (13PC) ESQ SANTIAGO NEW</t>
        </is>
      </c>
      <c r="G674" s="10" t="inlineStr">
        <is>
          <t>SECCIONADORA 11</t>
        </is>
      </c>
      <c r="H674" s="10" t="inlineStr">
        <is>
          <t>SECCIONADORA 11</t>
        </is>
      </c>
      <c r="I674" s="9" t="inlineStr">
        <is>
          <t>SECCIONADORA 11</t>
        </is>
      </c>
      <c r="J674" s="9" t="n">
        <v>30</v>
      </c>
      <c r="K674" s="10">
        <f>IF($E674="","",IFERROR(INDEX('01_Cad_Pecas'!$H$2:$H$5000,MATCH($E674,'01_Cad_Pecas'!$D$2:$D$5000,0)),IFERROR(INDEX('01_Cad_Pecas'!$H$2:$H$5000,MATCH(VALUE($E674),'01_Cad_Pecas'!$D$2:$D$5000,0)),"")))</f>
        <v/>
      </c>
      <c r="L674" s="10">
        <f>IF($E674="","",IFERROR(INDEX('01_Cad_Pecas'!$I$2:$I$5000,MATCH($E674,'01_Cad_Pecas'!$D$2:$D$5000,0)),IFERROR(INDEX('01_Cad_Pecas'!$I$2:$I$5000,MATCH(VALUE($E674),'01_Cad_Pecas'!$D$2:$D$5000,0)),"")))</f>
        <v/>
      </c>
      <c r="M674" s="10">
        <f>IF(OR($J674="",$L674=""),"",IF($K674="",0,$K674)+$J674*$L674)</f>
        <v/>
      </c>
      <c r="N674" s="9" t="n">
        <v>46196</v>
      </c>
      <c r="O674" s="9" t="n">
        <v>30</v>
      </c>
      <c r="P674" s="10" t="n"/>
      <c r="Q674" s="10" t="n"/>
      <c r="R674" s="10">
        <f>IF(AND($P674&lt;&gt;"",$Q674&lt;&gt;""),($Q674-$P674)*1440,IF(AND($O674&lt;&gt;"",$L674&lt;&gt;""),IF($K674="",0,$K674)+$O674*$L674,""))</f>
        <v/>
      </c>
      <c r="S674" s="10" t="n"/>
      <c r="T674" s="10">
        <f>IF(OR($J674="",$O674=""),"",$O674/$J674)</f>
        <v/>
      </c>
      <c r="U674" s="10" t="n"/>
      <c r="V674" s="10">
        <f>IF($A674="","",IF(AND($A674&lt;&gt;"",NOT(OR($U674="Concluído",$U674="Concluido")),TODAY()&gt;$A674),"SIM","NÃO"))</f>
        <v/>
      </c>
      <c r="W674" s="10">
        <f>IF(OR($A674="",$I674="",$M674=""),"",SUMIFS($M$2:M674,$I$2:I674,$I674,$A$2:A674,$A674)-$M674)</f>
        <v/>
      </c>
      <c r="X674" s="10">
        <f>IF(OR($A674="",$I674=""),"",SUMIFS($M$2:$M$4922,$I$2:$I$4922,$I674,$A$2:$A$4922,$A674))</f>
        <v/>
      </c>
      <c r="Y674" s="10">
        <f>IFERROR(VLOOKUP($I674,'02_Cad_Maquinas'!$B$2:$H$200,7,FALSE()),"")</f>
        <v/>
      </c>
      <c r="Z674" s="10">
        <f>IF(OR($X674="",$Y674=""),"",$Y674-$X674)</f>
        <v/>
      </c>
      <c r="AA674" s="11">
        <f>IF(OR($X674="",$Y674=""),"",$X674/$Y674)</f>
        <v/>
      </c>
      <c r="AB674" s="10" t="inlineStr">
        <is>
          <t>10176|SECCIONADORA 11</t>
        </is>
      </c>
      <c r="AC674" s="10">
        <f>IF($B674="","","|"&amp;SUBSTITUTE(TRIM(SUBSTITUTE(SUBSTITUTE(SUBSTITUTE(SUBSTITUTE(SUBSTITUTE(SUBSTITUTE(SUBSTITUTE(SUBSTITUTE(SUBSTITUTE(SUBSTITUTE(SUBSTITUTE(SUBSTITUTE(SUBSTITUTE(SUBSTITUTE(TRIM($B674&amp;""),CHAR(10)," "),CHAR(13)," "),"."," "),";"," "),","," "),"/"," "),"+"," "),"-"," "),"  "," "),"  "," "),"  "," "),"  "," "),"  "," "),"  "," "))," ","|")&amp;"|")</f>
        <v/>
      </c>
      <c r="AD674" s="10">
        <f>TRIM($I674&amp;"")</f>
        <v/>
      </c>
    </row>
    <row r="675" ht="24" customHeight="1">
      <c r="A675" s="9" t="n">
        <v>46196</v>
      </c>
      <c r="B675" s="10" t="n">
        <v>10176</v>
      </c>
      <c r="C675" s="10" t="inlineStr">
        <is>
          <t>M/C 0630 (MULTIMOVEIS)</t>
        </is>
      </c>
      <c r="D675" s="10" t="inlineStr">
        <is>
          <t>SECCIONADORA 11</t>
        </is>
      </c>
      <c r="E675" s="10" t="n">
        <v>30006102</v>
      </c>
      <c r="F675" s="10" t="inlineStr">
        <is>
          <t>PE TRAS 880X30(911)X25 MDF (13PC) DIR SANTIAGO NEW</t>
        </is>
      </c>
      <c r="G675" s="10" t="inlineStr">
        <is>
          <t>SECCIONADORA 11</t>
        </is>
      </c>
      <c r="H675" s="10" t="inlineStr">
        <is>
          <t>SECCIONADORA 11</t>
        </is>
      </c>
      <c r="I675" s="9" t="inlineStr">
        <is>
          <t>SECCIONADORA 11</t>
        </is>
      </c>
      <c r="J675" s="9" t="n">
        <v>30</v>
      </c>
      <c r="K675" s="10">
        <f>IF($E675="","",IFERROR(INDEX('01_Cad_Pecas'!$H$2:$H$5000,MATCH($E675,'01_Cad_Pecas'!$D$2:$D$5000,0)),IFERROR(INDEX('01_Cad_Pecas'!$H$2:$H$5000,MATCH(VALUE($E675),'01_Cad_Pecas'!$D$2:$D$5000,0)),"")))</f>
        <v/>
      </c>
      <c r="L675" s="10">
        <f>IF($E675="","",IFERROR(INDEX('01_Cad_Pecas'!$I$2:$I$5000,MATCH($E675,'01_Cad_Pecas'!$D$2:$D$5000,0)),IFERROR(INDEX('01_Cad_Pecas'!$I$2:$I$5000,MATCH(VALUE($E675),'01_Cad_Pecas'!$D$2:$D$5000,0)),"")))</f>
        <v/>
      </c>
      <c r="M675" s="10">
        <f>IF(OR($J675="",$L675=""),"",IF($K675="",0,$K675)+$J675*$L675)</f>
        <v/>
      </c>
      <c r="N675" s="9" t="n">
        <v>46196</v>
      </c>
      <c r="O675" s="9" t="n">
        <v>30</v>
      </c>
      <c r="P675" s="10" t="n"/>
      <c r="Q675" s="10" t="n"/>
      <c r="R675" s="10">
        <f>IF(AND($P675&lt;&gt;"",$Q675&lt;&gt;""),($Q675-$P675)*1440,IF(AND($O675&lt;&gt;"",$L675&lt;&gt;""),IF($K675="",0,$K675)+$O675*$L675,""))</f>
        <v/>
      </c>
      <c r="S675" s="10" t="n"/>
      <c r="T675" s="10">
        <f>IF(OR($J675="",$O675=""),"",$O675/$J675)</f>
        <v/>
      </c>
      <c r="U675" s="10" t="n"/>
      <c r="V675" s="10">
        <f>IF($A675="","",IF(AND($A675&lt;&gt;"",NOT(OR($U675="Concluído",$U675="Concluido")),TODAY()&gt;$A675),"SIM","NÃO"))</f>
        <v/>
      </c>
      <c r="W675" s="10">
        <f>IF(OR($A675="",$I675="",$M675=""),"",SUMIFS($M$2:M675,$I$2:I675,$I675,$A$2:A675,$A675)-$M675)</f>
        <v/>
      </c>
      <c r="X675" s="10">
        <f>IF(OR($A675="",$I675=""),"",SUMIFS($M$2:$M$4922,$I$2:$I$4922,$I675,$A$2:$A$4922,$A675))</f>
        <v/>
      </c>
      <c r="Y675" s="10">
        <f>IFERROR(VLOOKUP($I675,'02_Cad_Maquinas'!$B$2:$H$200,7,FALSE()),"")</f>
        <v/>
      </c>
      <c r="Z675" s="10">
        <f>IF(OR($X675="",$Y675=""),"",$Y675-$X675)</f>
        <v/>
      </c>
      <c r="AA675" s="11">
        <f>IF(OR($X675="",$Y675=""),"",$X675/$Y675)</f>
        <v/>
      </c>
      <c r="AB675" s="10" t="inlineStr">
        <is>
          <t>10176|SECCIONADORA 11</t>
        </is>
      </c>
      <c r="AC675" s="10">
        <f>IF($B675="","","|"&amp;SUBSTITUTE(TRIM(SUBSTITUTE(SUBSTITUTE(SUBSTITUTE(SUBSTITUTE(SUBSTITUTE(SUBSTITUTE(SUBSTITUTE(SUBSTITUTE(SUBSTITUTE(SUBSTITUTE(SUBSTITUTE(SUBSTITUTE(SUBSTITUTE(SUBSTITUTE(TRIM($B675&amp;""),CHAR(10)," "),CHAR(13)," "),"."," "),";"," "),","," "),"/"," "),"+"," "),"-"," "),"  "," "),"  "," "),"  "," "),"  "," "),"  "," "),"  "," "))," ","|")&amp;"|")</f>
        <v/>
      </c>
      <c r="AD675" s="10">
        <f>TRIM($I675&amp;"")</f>
        <v/>
      </c>
    </row>
    <row r="676" ht="24" customHeight="1">
      <c r="A676" s="9" t="n">
        <v>46196</v>
      </c>
      <c r="B676" s="10" t="n">
        <v>10176</v>
      </c>
      <c r="C676" s="10" t="inlineStr">
        <is>
          <t>M/C 0630 (MULTIMOVEIS)</t>
        </is>
      </c>
      <c r="D676" s="10" t="inlineStr">
        <is>
          <t>SECCIONADORA 11</t>
        </is>
      </c>
      <c r="E676" s="10" t="n">
        <v>30006110</v>
      </c>
      <c r="F676" s="10" t="inlineStr">
        <is>
          <t>PE FRONTAL 430X(108)51X25 MDF (DIR) SANTIAGO NEW</t>
        </is>
      </c>
      <c r="G676" s="10" t="inlineStr">
        <is>
          <t>SECCIONADORA 11</t>
        </is>
      </c>
      <c r="H676" s="10" t="inlineStr">
        <is>
          <t>SECCIONADORA 11</t>
        </is>
      </c>
      <c r="I676" s="9" t="inlineStr">
        <is>
          <t>SECCIONADORA 11</t>
        </is>
      </c>
      <c r="J676" s="9" t="n">
        <v>30</v>
      </c>
      <c r="K676" s="10">
        <f>IF($E676="","",IFERROR(INDEX('01_Cad_Pecas'!$H$2:$H$5000,MATCH($E676,'01_Cad_Pecas'!$D$2:$D$5000,0)),IFERROR(INDEX('01_Cad_Pecas'!$H$2:$H$5000,MATCH(VALUE($E676),'01_Cad_Pecas'!$D$2:$D$5000,0)),"")))</f>
        <v/>
      </c>
      <c r="L676" s="10">
        <f>IF($E676="","",IFERROR(INDEX('01_Cad_Pecas'!$I$2:$I$5000,MATCH($E676,'01_Cad_Pecas'!$D$2:$D$5000,0)),IFERROR(INDEX('01_Cad_Pecas'!$I$2:$I$5000,MATCH(VALUE($E676),'01_Cad_Pecas'!$D$2:$D$5000,0)),"")))</f>
        <v/>
      </c>
      <c r="M676" s="10">
        <f>IF(OR($J676="",$L676=""),"",IF($K676="",0,$K676)+$J676*$L676)</f>
        <v/>
      </c>
      <c r="N676" s="9" t="n">
        <v>46196</v>
      </c>
      <c r="O676" s="9" t="n">
        <v>30</v>
      </c>
      <c r="P676" s="10" t="n"/>
      <c r="Q676" s="10" t="n"/>
      <c r="R676" s="10">
        <f>IF(AND($P676&lt;&gt;"",$Q676&lt;&gt;""),($Q676-$P676)*1440,IF(AND($O676&lt;&gt;"",$L676&lt;&gt;""),IF($K676="",0,$K676)+$O676*$L676,""))</f>
        <v/>
      </c>
      <c r="S676" s="10" t="n"/>
      <c r="T676" s="10">
        <f>IF(OR($J676="",$O676=""),"",$O676/$J676)</f>
        <v/>
      </c>
      <c r="U676" s="10" t="n"/>
      <c r="V676" s="10">
        <f>IF($A676="","",IF(AND($A676&lt;&gt;"",NOT(OR($U676="Concluído",$U676="Concluido")),TODAY()&gt;$A676),"SIM","NÃO"))</f>
        <v/>
      </c>
      <c r="W676" s="10">
        <f>IF(OR($A676="",$I676="",$M676=""),"",SUMIFS($M$2:M676,$I$2:I676,$I676,$A$2:A676,$A676)-$M676)</f>
        <v/>
      </c>
      <c r="X676" s="10">
        <f>IF(OR($A676="",$I676=""),"",SUMIFS($M$2:$M$4922,$I$2:$I$4922,$I676,$A$2:$A$4922,$A676))</f>
        <v/>
      </c>
      <c r="Y676" s="10">
        <f>IFERROR(VLOOKUP($I676,'02_Cad_Maquinas'!$B$2:$H$200,7,FALSE()),"")</f>
        <v/>
      </c>
      <c r="Z676" s="10">
        <f>IF(OR($X676="",$Y676=""),"",$Y676-$X676)</f>
        <v/>
      </c>
      <c r="AA676" s="11">
        <f>IF(OR($X676="",$Y676=""),"",$X676/$Y676)</f>
        <v/>
      </c>
      <c r="AB676" s="10" t="inlineStr">
        <is>
          <t>10176|SECCIONADORA 11</t>
        </is>
      </c>
      <c r="AC676" s="10">
        <f>IF($B676="","","|"&amp;SUBSTITUTE(TRIM(SUBSTITUTE(SUBSTITUTE(SUBSTITUTE(SUBSTITUTE(SUBSTITUTE(SUBSTITUTE(SUBSTITUTE(SUBSTITUTE(SUBSTITUTE(SUBSTITUTE(SUBSTITUTE(SUBSTITUTE(SUBSTITUTE(SUBSTITUTE(TRIM($B676&amp;""),CHAR(10)," "),CHAR(13)," "),"."," "),";"," "),","," "),"/"," "),"+"," "),"-"," "),"  "," "),"  "," "),"  "," "),"  "," "),"  "," "),"  "," "))," ","|")&amp;"|")</f>
        <v/>
      </c>
      <c r="AD676" s="10">
        <f>TRIM($I676&amp;"")</f>
        <v/>
      </c>
    </row>
    <row r="677" ht="24" customHeight="1">
      <c r="A677" s="9" t="n">
        <v>46196</v>
      </c>
      <c r="B677" s="10" t="n">
        <v>10176</v>
      </c>
      <c r="C677" s="10" t="inlineStr">
        <is>
          <t>M/C 0630 (MULTIMOVEIS)</t>
        </is>
      </c>
      <c r="D677" s="10" t="inlineStr">
        <is>
          <t>SECCIONADORA 11</t>
        </is>
      </c>
      <c r="E677" s="10" t="n">
        <v>30006111</v>
      </c>
      <c r="F677" s="10" t="inlineStr">
        <is>
          <t>PE FRONTAL 430X(108)51X25MDF (ESQRD) SANTIAGO NEW</t>
        </is>
      </c>
      <c r="G677" s="10" t="inlineStr">
        <is>
          <t>SECCIONADORA 11</t>
        </is>
      </c>
      <c r="H677" s="10" t="inlineStr">
        <is>
          <t>SECCIONADORA 11</t>
        </is>
      </c>
      <c r="I677" s="9" t="inlineStr">
        <is>
          <t>SECCIONADORA 11</t>
        </is>
      </c>
      <c r="J677" s="9" t="n">
        <v>30</v>
      </c>
      <c r="K677" s="10">
        <f>IF($E677="","",IFERROR(INDEX('01_Cad_Pecas'!$H$2:$H$5000,MATCH($E677,'01_Cad_Pecas'!$D$2:$D$5000,0)),IFERROR(INDEX('01_Cad_Pecas'!$H$2:$H$5000,MATCH(VALUE($E677),'01_Cad_Pecas'!$D$2:$D$5000,0)),"")))</f>
        <v/>
      </c>
      <c r="L677" s="10">
        <f>IF($E677="","",IFERROR(INDEX('01_Cad_Pecas'!$I$2:$I$5000,MATCH($E677,'01_Cad_Pecas'!$D$2:$D$5000,0)),IFERROR(INDEX('01_Cad_Pecas'!$I$2:$I$5000,MATCH(VALUE($E677),'01_Cad_Pecas'!$D$2:$D$5000,0)),"")))</f>
        <v/>
      </c>
      <c r="M677" s="10">
        <f>IF(OR($J677="",$L677=""),"",IF($K677="",0,$K677)+$J677*$L677)</f>
        <v/>
      </c>
      <c r="N677" s="9" t="n">
        <v>46196</v>
      </c>
      <c r="O677" s="9" t="n">
        <v>30</v>
      </c>
      <c r="P677" s="10" t="n"/>
      <c r="Q677" s="10" t="n"/>
      <c r="R677" s="10">
        <f>IF(AND($P677&lt;&gt;"",$Q677&lt;&gt;""),($Q677-$P677)*1440,IF(AND($O677&lt;&gt;"",$L677&lt;&gt;""),IF($K677="",0,$K677)+$O677*$L677,""))</f>
        <v/>
      </c>
      <c r="S677" s="10" t="n"/>
      <c r="T677" s="10">
        <f>IF(OR($J677="",$O677=""),"",$O677/$J677)</f>
        <v/>
      </c>
      <c r="U677" s="10" t="n"/>
      <c r="V677" s="10">
        <f>IF($A677="","",IF(AND($A677&lt;&gt;"",NOT(OR($U677="Concluído",$U677="Concluido")),TODAY()&gt;$A677),"SIM","NÃO"))</f>
        <v/>
      </c>
      <c r="W677" s="10">
        <f>IF(OR($A677="",$I677="",$M677=""),"",SUMIFS($M$2:M677,$I$2:I677,$I677,$A$2:A677,$A677)-$M677)</f>
        <v/>
      </c>
      <c r="X677" s="10">
        <f>IF(OR($A677="",$I677=""),"",SUMIFS($M$2:$M$4922,$I$2:$I$4922,$I677,$A$2:$A$4922,$A677))</f>
        <v/>
      </c>
      <c r="Y677" s="10">
        <f>IFERROR(VLOOKUP($I677,'02_Cad_Maquinas'!$B$2:$H$200,7,FALSE()),"")</f>
        <v/>
      </c>
      <c r="Z677" s="10">
        <f>IF(OR($X677="",$Y677=""),"",$Y677-$X677)</f>
        <v/>
      </c>
      <c r="AA677" s="11">
        <f>IF(OR($X677="",$Y677=""),"",$X677/$Y677)</f>
        <v/>
      </c>
      <c r="AB677" s="10" t="inlineStr">
        <is>
          <t>10176|SECCIONADORA 11</t>
        </is>
      </c>
      <c r="AC677" s="10">
        <f>IF($B677="","","|"&amp;SUBSTITUTE(TRIM(SUBSTITUTE(SUBSTITUTE(SUBSTITUTE(SUBSTITUTE(SUBSTITUTE(SUBSTITUTE(SUBSTITUTE(SUBSTITUTE(SUBSTITUTE(SUBSTITUTE(SUBSTITUTE(SUBSTITUTE(SUBSTITUTE(SUBSTITUTE(TRIM($B677&amp;""),CHAR(10)," "),CHAR(13)," "),"."," "),";"," "),","," "),"/"," "),"+"," "),"-"," "),"  "," "),"  "," "),"  "," "),"  "," "),"  "," "),"  "," "))," ","|")&amp;"|")</f>
        <v/>
      </c>
      <c r="AD677" s="10">
        <f>TRIM($I677&amp;"")</f>
        <v/>
      </c>
    </row>
    <row r="678" ht="24" customHeight="1">
      <c r="A678" s="9" t="n">
        <v>46196</v>
      </c>
      <c r="B678" s="10" t="n">
        <v>10176</v>
      </c>
      <c r="C678" s="10" t="inlineStr">
        <is>
          <t>M/C 0630 (MULTIMOVEIS)</t>
        </is>
      </c>
      <c r="D678" s="10" t="inlineStr">
        <is>
          <t>SECCIONADORA 11</t>
        </is>
      </c>
      <c r="E678" s="10" t="n">
        <v>30009703</v>
      </c>
      <c r="F678" s="10" t="inlineStr">
        <is>
          <t>ESPALDAR 390X40(911)X25 MDF (24) - CADEIRA GRECIA</t>
        </is>
      </c>
      <c r="G678" s="10" t="inlineStr">
        <is>
          <t>SECCIONADORA 11</t>
        </is>
      </c>
      <c r="H678" s="10" t="inlineStr">
        <is>
          <t>SECCIONADORA 11</t>
        </is>
      </c>
      <c r="I678" s="9" t="inlineStr">
        <is>
          <t>SECCIONADORA 11</t>
        </is>
      </c>
      <c r="J678" s="9" t="n">
        <v>150</v>
      </c>
      <c r="K678" s="10">
        <f>IF($E678="","",IFERROR(INDEX('01_Cad_Pecas'!$H$2:$H$5000,MATCH($E678,'01_Cad_Pecas'!$D$2:$D$5000,0)),IFERROR(INDEX('01_Cad_Pecas'!$H$2:$H$5000,MATCH(VALUE($E678),'01_Cad_Pecas'!$D$2:$D$5000,0)),"")))</f>
        <v/>
      </c>
      <c r="L678" s="10">
        <f>IF($E678="","",IFERROR(INDEX('01_Cad_Pecas'!$I$2:$I$5000,MATCH($E678,'01_Cad_Pecas'!$D$2:$D$5000,0)),IFERROR(INDEX('01_Cad_Pecas'!$I$2:$I$5000,MATCH(VALUE($E678),'01_Cad_Pecas'!$D$2:$D$5000,0)),"")))</f>
        <v/>
      </c>
      <c r="M678" s="10">
        <f>IF(OR($J678="",$L678=""),"",IF($K678="",0,$K678)+$J678*$L678)</f>
        <v/>
      </c>
      <c r="N678" s="9" t="n">
        <v>46196</v>
      </c>
      <c r="O678" s="9" t="n">
        <v>150</v>
      </c>
      <c r="P678" s="10" t="n"/>
      <c r="Q678" s="10" t="n"/>
      <c r="R678" s="10">
        <f>IF(AND($P678&lt;&gt;"",$Q678&lt;&gt;""),($Q678-$P678)*1440,IF(AND($O678&lt;&gt;"",$L678&lt;&gt;""),IF($K678="",0,$K678)+$O678*$L678,""))</f>
        <v/>
      </c>
      <c r="S678" s="10" t="n"/>
      <c r="T678" s="10">
        <f>IF(OR($J678="",$O678=""),"",$O678/$J678)</f>
        <v/>
      </c>
      <c r="U678" s="10" t="n"/>
      <c r="V678" s="10">
        <f>IF($A678="","",IF(AND($A678&lt;&gt;"",NOT(OR($U678="Concluído",$U678="Concluido")),TODAY()&gt;$A678),"SIM","NÃO"))</f>
        <v/>
      </c>
      <c r="W678" s="10">
        <f>IF(OR($A678="",$I678="",$M678=""),"",SUMIFS($M$2:M678,$I$2:I678,$I678,$A$2:A678,$A678)-$M678)</f>
        <v/>
      </c>
      <c r="X678" s="10">
        <f>IF(OR($A678="",$I678=""),"",SUMIFS($M$2:$M$4922,$I$2:$I$4922,$I678,$A$2:$A$4922,$A678))</f>
        <v/>
      </c>
      <c r="Y678" s="10">
        <f>IFERROR(VLOOKUP($I678,'02_Cad_Maquinas'!$B$2:$H$200,7,FALSE()),"")</f>
        <v/>
      </c>
      <c r="Z678" s="10">
        <f>IF(OR($X678="",$Y678=""),"",$Y678-$X678)</f>
        <v/>
      </c>
      <c r="AA678" s="11">
        <f>IF(OR($X678="",$Y678=""),"",$X678/$Y678)</f>
        <v/>
      </c>
      <c r="AB678" s="10" t="inlineStr">
        <is>
          <t>10176|SECCIONADORA 11</t>
        </is>
      </c>
      <c r="AC678" s="10">
        <f>IF($B678="","","|"&amp;SUBSTITUTE(TRIM(SUBSTITUTE(SUBSTITUTE(SUBSTITUTE(SUBSTITUTE(SUBSTITUTE(SUBSTITUTE(SUBSTITUTE(SUBSTITUTE(SUBSTITUTE(SUBSTITUTE(SUBSTITUTE(SUBSTITUTE(SUBSTITUTE(SUBSTITUTE(TRIM($B678&amp;""),CHAR(10)," "),CHAR(13)," "),"."," "),";"," "),","," "),"/"," "),"+"," "),"-"," "),"  "," "),"  "," "),"  "," "),"  "," "),"  "," "),"  "," "))," ","|")&amp;"|")</f>
        <v/>
      </c>
      <c r="AD678" s="10">
        <f>TRIM($I678&amp;"")</f>
        <v/>
      </c>
    </row>
    <row r="679" ht="36" customHeight="1">
      <c r="A679" s="9" t="n">
        <v>46197</v>
      </c>
      <c r="B679" s="10" t="n">
        <v>10163.10147</v>
      </c>
      <c r="C679" s="10" t="inlineStr">
        <is>
          <t>33751 MULTIMOVEIS ESPORTAÇÃO</t>
        </is>
      </c>
      <c r="D679" s="10" t="inlineStr">
        <is>
          <t>SECCIONADORA 11</t>
        </is>
      </c>
      <c r="E679" s="10" t="n">
        <v>30001204</v>
      </c>
      <c r="F679" s="10" t="inlineStr">
        <is>
          <t>ASSENTO 430X403X09 MDP CAD PE INTEIRO/ MADEIRA</t>
        </is>
      </c>
      <c r="G679" s="10" t="inlineStr">
        <is>
          <t>SECCIONADORA 11</t>
        </is>
      </c>
      <c r="H679" s="10" t="inlineStr">
        <is>
          <t>SECCIONADORA 11</t>
        </is>
      </c>
      <c r="I679" s="9" t="inlineStr">
        <is>
          <t>SECCIONADORA 11</t>
        </is>
      </c>
      <c r="J679" s="9" t="n">
        <v>380</v>
      </c>
      <c r="K679" s="10">
        <f>IF($E679="","",IFERROR(INDEX('01_Cad_Pecas'!$H$2:$H$5000,MATCH($E679,'01_Cad_Pecas'!$D$2:$D$5000,0)),IFERROR(INDEX('01_Cad_Pecas'!$H$2:$H$5000,MATCH(VALUE($E679),'01_Cad_Pecas'!$D$2:$D$5000,0)),"")))</f>
        <v/>
      </c>
      <c r="L679" s="10">
        <f>IF($E679="","",IFERROR(INDEX('01_Cad_Pecas'!$I$2:$I$5000,MATCH($E679,'01_Cad_Pecas'!$D$2:$D$5000,0)),IFERROR(INDEX('01_Cad_Pecas'!$I$2:$I$5000,MATCH(VALUE($E679),'01_Cad_Pecas'!$D$2:$D$5000,0)),"")))</f>
        <v/>
      </c>
      <c r="M679" s="10">
        <f>IF(OR($J679="",$L679=""),"",IF($K679="",0,$K679)+$J679*$L679)</f>
        <v/>
      </c>
      <c r="N679" s="9" t="n">
        <v>46197</v>
      </c>
      <c r="O679" s="9" t="n">
        <v>380</v>
      </c>
      <c r="P679" s="10" t="n"/>
      <c r="Q679" s="10" t="n"/>
      <c r="R679" s="10">
        <f>IF(AND($P679&lt;&gt;"",$Q679&lt;&gt;""),($Q679-$P679)*1440,IF(AND($O679&lt;&gt;"",$L679&lt;&gt;""),IF($K679="",0,$K679)+$O679*$L679,""))</f>
        <v/>
      </c>
      <c r="S679" s="10" t="n"/>
      <c r="T679" s="10">
        <f>IF(OR($J679="",$O679=""),"",$O679/$J679)</f>
        <v/>
      </c>
      <c r="U679" s="10" t="n"/>
      <c r="V679" s="10">
        <f>IF($A679="","",IF(AND($A679&lt;&gt;"",NOT(OR($U679="Concluído",$U679="Concluido")),TODAY()&gt;$A679),"SIM","NÃO"))</f>
        <v/>
      </c>
      <c r="W679" s="10">
        <f>IF(OR($A679="",$I679="",$M679=""),"",SUMIFS($M$2:M679,$I$2:I679,$I679,$A$2:A679,$A679)-$M679)</f>
        <v/>
      </c>
      <c r="X679" s="10">
        <f>IF(OR($A679="",$I679=""),"",SUMIFS($M$2:$M$4922,$I$2:$I$4922,$I679,$A$2:$A$4922,$A679))</f>
        <v/>
      </c>
      <c r="Y679" s="10">
        <f>IFERROR(VLOOKUP($I679,'02_Cad_Maquinas'!$B$2:$H$200,7,FALSE()),"")</f>
        <v/>
      </c>
      <c r="Z679" s="10">
        <f>IF(OR($X679="",$Y679=""),"",$Y679-$X679)</f>
        <v/>
      </c>
      <c r="AA679" s="11">
        <f>IF(OR($X679="",$Y679=""),"",$X679/$Y679)</f>
        <v/>
      </c>
      <c r="AB679" s="10" t="inlineStr">
        <is>
          <t>10163.10147|SECCIONADORA 11</t>
        </is>
      </c>
      <c r="AC679" s="10">
        <f>IF($B679="","","|"&amp;SUBSTITUTE(TRIM(SUBSTITUTE(SUBSTITUTE(SUBSTITUTE(SUBSTITUTE(SUBSTITUTE(SUBSTITUTE(SUBSTITUTE(SUBSTITUTE(SUBSTITUTE(SUBSTITUTE(SUBSTITUTE(SUBSTITUTE(SUBSTITUTE(SUBSTITUTE(TRIM($B679&amp;""),CHAR(10)," "),CHAR(13)," "),"."," "),";"," "),","," "),"/"," "),"+"," "),"-"," "),"  "," "),"  "," "),"  "," "),"  "," "),"  "," "),"  "," "))," ","|")&amp;"|")</f>
        <v/>
      </c>
      <c r="AD679" s="10">
        <f>TRIM($I679&amp;"")</f>
        <v/>
      </c>
    </row>
    <row r="680" ht="36" customHeight="1">
      <c r="A680" s="9" t="n">
        <v>46197</v>
      </c>
      <c r="B680" s="10" t="n">
        <v>10163.10147</v>
      </c>
      <c r="C680" s="10" t="inlineStr">
        <is>
          <t>33751 MULTIMOVEIS ESPORTAÇÃO</t>
        </is>
      </c>
      <c r="D680" s="10" t="inlineStr">
        <is>
          <t>SECCIONADORA 11</t>
        </is>
      </c>
      <c r="E680" s="10" t="n">
        <v>30004805</v>
      </c>
      <c r="F680" s="10" t="inlineStr">
        <is>
          <t>ASSENTO 440X425X09 MDP - CAD SANTIAGO</t>
        </is>
      </c>
      <c r="G680" s="10" t="inlineStr">
        <is>
          <t>SECCIONADORA 11</t>
        </is>
      </c>
      <c r="H680" s="10" t="inlineStr">
        <is>
          <t>SECCIONADORA 11</t>
        </is>
      </c>
      <c r="I680" s="9" t="inlineStr">
        <is>
          <t>SECCIONADORA 11</t>
        </is>
      </c>
      <c r="J680" s="9" t="n">
        <v>50</v>
      </c>
      <c r="K680" s="10">
        <f>IF($E680="","",IFERROR(INDEX('01_Cad_Pecas'!$H$2:$H$5000,MATCH($E680,'01_Cad_Pecas'!$D$2:$D$5000,0)),IFERROR(INDEX('01_Cad_Pecas'!$H$2:$H$5000,MATCH(VALUE($E680),'01_Cad_Pecas'!$D$2:$D$5000,0)),"")))</f>
        <v/>
      </c>
      <c r="L680" s="10">
        <f>IF($E680="","",IFERROR(INDEX('01_Cad_Pecas'!$I$2:$I$5000,MATCH($E680,'01_Cad_Pecas'!$D$2:$D$5000,0)),IFERROR(INDEX('01_Cad_Pecas'!$I$2:$I$5000,MATCH(VALUE($E680),'01_Cad_Pecas'!$D$2:$D$5000,0)),"")))</f>
        <v/>
      </c>
      <c r="M680" s="10">
        <f>IF(OR($J680="",$L680=""),"",IF($K680="",0,$K680)+$J680*$L680)</f>
        <v/>
      </c>
      <c r="N680" s="9" t="n">
        <v>46197</v>
      </c>
      <c r="O680" s="9" t="n">
        <v>50</v>
      </c>
      <c r="P680" s="10" t="n"/>
      <c r="Q680" s="10" t="n"/>
      <c r="R680" s="10">
        <f>IF(AND($P680&lt;&gt;"",$Q680&lt;&gt;""),($Q680-$P680)*1440,IF(AND($O680&lt;&gt;"",$L680&lt;&gt;""),IF($K680="",0,$K680)+$O680*$L680,""))</f>
        <v/>
      </c>
      <c r="S680" s="10" t="n"/>
      <c r="T680" s="10">
        <f>IF(OR($J680="",$O680=""),"",$O680/$J680)</f>
        <v/>
      </c>
      <c r="U680" s="10" t="n"/>
      <c r="V680" s="10">
        <f>IF($A680="","",IF(AND($A680&lt;&gt;"",NOT(OR($U680="Concluído",$U680="Concluido")),TODAY()&gt;$A680),"SIM","NÃO"))</f>
        <v/>
      </c>
      <c r="W680" s="10">
        <f>IF(OR($A680="",$I680="",$M680=""),"",SUMIFS($M$2:M680,$I$2:I680,$I680,$A$2:A680,$A680)-$M680)</f>
        <v/>
      </c>
      <c r="X680" s="10">
        <f>IF(OR($A680="",$I680=""),"",SUMIFS($M$2:$M$4922,$I$2:$I$4922,$I680,$A$2:$A$4922,$A680))</f>
        <v/>
      </c>
      <c r="Y680" s="10">
        <f>IFERROR(VLOOKUP($I680,'02_Cad_Maquinas'!$B$2:$H$200,7,FALSE()),"")</f>
        <v/>
      </c>
      <c r="Z680" s="10">
        <f>IF(OR($X680="",$Y680=""),"",$Y680-$X680)</f>
        <v/>
      </c>
      <c r="AA680" s="11">
        <f>IF(OR($X680="",$Y680=""),"",$X680/$Y680)</f>
        <v/>
      </c>
      <c r="AB680" s="10" t="inlineStr">
        <is>
          <t>10163.10147|SECCIONADORA 11</t>
        </is>
      </c>
      <c r="AC680" s="10">
        <f>IF($B680="","","|"&amp;SUBSTITUTE(TRIM(SUBSTITUTE(SUBSTITUTE(SUBSTITUTE(SUBSTITUTE(SUBSTITUTE(SUBSTITUTE(SUBSTITUTE(SUBSTITUTE(SUBSTITUTE(SUBSTITUTE(SUBSTITUTE(SUBSTITUTE(SUBSTITUTE(SUBSTITUTE(TRIM($B680&amp;""),CHAR(10)," "),CHAR(13)," "),"."," "),";"," "),","," "),"/"," "),"+"," "),"-"," "),"  "," "),"  "," "),"  "," "),"  "," "),"  "," "),"  "," "))," ","|")&amp;"|")</f>
        <v/>
      </c>
      <c r="AD680" s="10">
        <f>TRIM($I680&amp;"")</f>
        <v/>
      </c>
    </row>
    <row r="681" ht="36" customHeight="1">
      <c r="A681" s="9" t="n">
        <v>46197</v>
      </c>
      <c r="B681" s="10" t="n">
        <v>10163.10147</v>
      </c>
      <c r="C681" s="10" t="inlineStr">
        <is>
          <t>33751 MULTIMOVEIS ESPORTAÇÃO</t>
        </is>
      </c>
      <c r="D681" s="10" t="inlineStr">
        <is>
          <t>SECCIONADORA 11</t>
        </is>
      </c>
      <c r="E681" s="10" t="n">
        <v>30001308</v>
      </c>
      <c r="F681" s="10" t="inlineStr">
        <is>
          <t>APOIO ESPALDAR 360X40X25 MDP - PE INTEIRO</t>
        </is>
      </c>
      <c r="G681" s="10" t="inlineStr">
        <is>
          <t>SECCIONADORA 11</t>
        </is>
      </c>
      <c r="H681" s="10" t="inlineStr">
        <is>
          <t>SECCIONADORA 11</t>
        </is>
      </c>
      <c r="I681" s="9" t="inlineStr">
        <is>
          <t>SECCIONADORA 11</t>
        </is>
      </c>
      <c r="J681" s="9" t="n">
        <v>380</v>
      </c>
      <c r="K681" s="10">
        <f>IF($E681="","",IFERROR(INDEX('01_Cad_Pecas'!$H$2:$H$5000,MATCH($E681,'01_Cad_Pecas'!$D$2:$D$5000,0)),IFERROR(INDEX('01_Cad_Pecas'!$H$2:$H$5000,MATCH(VALUE($E681),'01_Cad_Pecas'!$D$2:$D$5000,0)),"")))</f>
        <v/>
      </c>
      <c r="L681" s="10">
        <f>IF($E681="","",IFERROR(INDEX('01_Cad_Pecas'!$I$2:$I$5000,MATCH($E681,'01_Cad_Pecas'!$D$2:$D$5000,0)),IFERROR(INDEX('01_Cad_Pecas'!$I$2:$I$5000,MATCH(VALUE($E681),'01_Cad_Pecas'!$D$2:$D$5000,0)),"")))</f>
        <v/>
      </c>
      <c r="M681" s="10">
        <f>IF(OR($J681="",$L681=""),"",IF($K681="",0,$K681)+$J681*$L681)</f>
        <v/>
      </c>
      <c r="N681" s="9" t="n">
        <v>46197</v>
      </c>
      <c r="O681" s="9" t="n">
        <v>380</v>
      </c>
      <c r="P681" s="10" t="n"/>
      <c r="Q681" s="10" t="n"/>
      <c r="R681" s="10">
        <f>IF(AND($P681&lt;&gt;"",$Q681&lt;&gt;""),($Q681-$P681)*1440,IF(AND($O681&lt;&gt;"",$L681&lt;&gt;""),IF($K681="",0,$K681)+$O681*$L681,""))</f>
        <v/>
      </c>
      <c r="S681" s="10" t="n"/>
      <c r="T681" s="10">
        <f>IF(OR($J681="",$O681=""),"",$O681/$J681)</f>
        <v/>
      </c>
      <c r="U681" s="10" t="n"/>
      <c r="V681" s="10">
        <f>IF($A681="","",IF(AND($A681&lt;&gt;"",NOT(OR($U681="Concluído",$U681="Concluido")),TODAY()&gt;$A681),"SIM","NÃO"))</f>
        <v/>
      </c>
      <c r="W681" s="10">
        <f>IF(OR($A681="",$I681="",$M681=""),"",SUMIFS($M$2:M681,$I$2:I681,$I681,$A$2:A681,$A681)-$M681)</f>
        <v/>
      </c>
      <c r="X681" s="10">
        <f>IF(OR($A681="",$I681=""),"",SUMIFS($M$2:$M$4922,$I$2:$I$4922,$I681,$A$2:$A$4922,$A681))</f>
        <v/>
      </c>
      <c r="Y681" s="10">
        <f>IFERROR(VLOOKUP($I681,'02_Cad_Maquinas'!$B$2:$H$200,7,FALSE()),"")</f>
        <v/>
      </c>
      <c r="Z681" s="10">
        <f>IF(OR($X681="",$Y681=""),"",$Y681-$X681)</f>
        <v/>
      </c>
      <c r="AA681" s="11">
        <f>IF(OR($X681="",$Y681=""),"",$X681/$Y681)</f>
        <v/>
      </c>
      <c r="AB681" s="10" t="inlineStr">
        <is>
          <t>10163.10147|SECCIONADORA 11</t>
        </is>
      </c>
      <c r="AC681" s="10">
        <f>IF($B681="","","|"&amp;SUBSTITUTE(TRIM(SUBSTITUTE(SUBSTITUTE(SUBSTITUTE(SUBSTITUTE(SUBSTITUTE(SUBSTITUTE(SUBSTITUTE(SUBSTITUTE(SUBSTITUTE(SUBSTITUTE(SUBSTITUTE(SUBSTITUTE(SUBSTITUTE(SUBSTITUTE(TRIM($B681&amp;""),CHAR(10)," "),CHAR(13)," "),"."," "),";"," "),","," "),"/"," "),"+"," "),"-"," "),"  "," "),"  "," "),"  "," "),"  "," "),"  "," "),"  "," "))," ","|")&amp;"|")</f>
        <v/>
      </c>
      <c r="AD681" s="10">
        <f>TRIM($I681&amp;"")</f>
        <v/>
      </c>
    </row>
    <row r="682" ht="36" customHeight="1">
      <c r="A682" s="9" t="n">
        <v>46197</v>
      </c>
      <c r="B682" s="10" t="n">
        <v>10163.10147</v>
      </c>
      <c r="C682" s="10" t="inlineStr">
        <is>
          <t>33751 MULTIMOVEIS ESPORTAÇÃO</t>
        </is>
      </c>
      <c r="D682" s="10" t="inlineStr">
        <is>
          <t>SECCIONADORA 11</t>
        </is>
      </c>
      <c r="E682" s="10" t="n">
        <v>30001309</v>
      </c>
      <c r="F682" s="10" t="inlineStr">
        <is>
          <t>TRA CENTR 360X56(911)X25 MDP (14PCS) - PE INTEIRO</t>
        </is>
      </c>
      <c r="G682" s="10" t="inlineStr">
        <is>
          <t>SECCIONADORA 11</t>
        </is>
      </c>
      <c r="H682" s="10" t="inlineStr">
        <is>
          <t>SECCIONADORA 11</t>
        </is>
      </c>
      <c r="I682" s="9" t="inlineStr">
        <is>
          <t>SECCIONADORA 11</t>
        </is>
      </c>
      <c r="J682" s="9" t="n">
        <v>380</v>
      </c>
      <c r="K682" s="10">
        <f>IF($E682="","",IFERROR(INDEX('01_Cad_Pecas'!$H$2:$H$5000,MATCH($E682,'01_Cad_Pecas'!$D$2:$D$5000,0)),IFERROR(INDEX('01_Cad_Pecas'!$H$2:$H$5000,MATCH(VALUE($E682),'01_Cad_Pecas'!$D$2:$D$5000,0)),"")))</f>
        <v/>
      </c>
      <c r="L682" s="10">
        <f>IF($E682="","",IFERROR(INDEX('01_Cad_Pecas'!$I$2:$I$5000,MATCH($E682,'01_Cad_Pecas'!$D$2:$D$5000,0)),IFERROR(INDEX('01_Cad_Pecas'!$I$2:$I$5000,MATCH(VALUE($E682),'01_Cad_Pecas'!$D$2:$D$5000,0)),"")))</f>
        <v/>
      </c>
      <c r="M682" s="10">
        <f>IF(OR($J682="",$L682=""),"",IF($K682="",0,$K682)+$J682*$L682)</f>
        <v/>
      </c>
      <c r="N682" s="9" t="n">
        <v>46197</v>
      </c>
      <c r="O682" s="9" t="n">
        <v>380</v>
      </c>
      <c r="P682" s="10" t="n"/>
      <c r="Q682" s="10" t="n"/>
      <c r="R682" s="10">
        <f>IF(AND($P682&lt;&gt;"",$Q682&lt;&gt;""),($Q682-$P682)*1440,IF(AND($O682&lt;&gt;"",$L682&lt;&gt;""),IF($K682="",0,$K682)+$O682*$L682,""))</f>
        <v/>
      </c>
      <c r="S682" s="10" t="n"/>
      <c r="T682" s="10">
        <f>IF(OR($J682="",$O682=""),"",$O682/$J682)</f>
        <v/>
      </c>
      <c r="U682" s="10" t="n"/>
      <c r="V682" s="10">
        <f>IF($A682="","",IF(AND($A682&lt;&gt;"",NOT(OR($U682="Concluído",$U682="Concluido")),TODAY()&gt;$A682),"SIM","NÃO"))</f>
        <v/>
      </c>
      <c r="W682" s="10">
        <f>IF(OR($A682="",$I682="",$M682=""),"",SUMIFS($M$2:M682,$I$2:I682,$I682,$A$2:A682,$A682)-$M682)</f>
        <v/>
      </c>
      <c r="X682" s="10">
        <f>IF(OR($A682="",$I682=""),"",SUMIFS($M$2:$M$4922,$I$2:$I$4922,$I682,$A$2:$A$4922,$A682))</f>
        <v/>
      </c>
      <c r="Y682" s="10">
        <f>IFERROR(VLOOKUP($I682,'02_Cad_Maquinas'!$B$2:$H$200,7,FALSE()),"")</f>
        <v/>
      </c>
      <c r="Z682" s="10">
        <f>IF(OR($X682="",$Y682=""),"",$Y682-$X682)</f>
        <v/>
      </c>
      <c r="AA682" s="11">
        <f>IF(OR($X682="",$Y682=""),"",$X682/$Y682)</f>
        <v/>
      </c>
      <c r="AB682" s="10" t="inlineStr">
        <is>
          <t>10163.10147|SECCIONADORA 11</t>
        </is>
      </c>
      <c r="AC682" s="10">
        <f>IF($B682="","","|"&amp;SUBSTITUTE(TRIM(SUBSTITUTE(SUBSTITUTE(SUBSTITUTE(SUBSTITUTE(SUBSTITUTE(SUBSTITUTE(SUBSTITUTE(SUBSTITUTE(SUBSTITUTE(SUBSTITUTE(SUBSTITUTE(SUBSTITUTE(SUBSTITUTE(SUBSTITUTE(TRIM($B682&amp;""),CHAR(10)," "),CHAR(13)," "),"."," "),";"," "),","," "),"/"," "),"+"," "),"-"," "),"  "," "),"  "," "),"  "," "),"  "," "),"  "," "),"  "," "))," ","|")&amp;"|")</f>
        <v/>
      </c>
      <c r="AD682" s="10">
        <f>TRIM($I682&amp;"")</f>
        <v/>
      </c>
    </row>
    <row r="683" ht="36" customHeight="1">
      <c r="A683" s="9" t="n">
        <v>46197</v>
      </c>
      <c r="B683" s="10" t="n">
        <v>10163.10147</v>
      </c>
      <c r="C683" s="10" t="inlineStr">
        <is>
          <t>33751 MULTIMOVEIS ESPORTAÇÃO</t>
        </is>
      </c>
      <c r="D683" s="10" t="inlineStr">
        <is>
          <t>SECCIONADORA 11</t>
        </is>
      </c>
      <c r="E683" s="10" t="n">
        <v>20021607</v>
      </c>
      <c r="F683" s="10" t="inlineStr">
        <is>
          <t>TAMPO 1605X905X18 MDF - MESA COM VIDRO</t>
        </is>
      </c>
      <c r="G683" s="10" t="inlineStr">
        <is>
          <t>SECCIONADORA 11</t>
        </is>
      </c>
      <c r="H683" s="10" t="inlineStr">
        <is>
          <t>SECCIONADORA 11</t>
        </is>
      </c>
      <c r="I683" s="9" t="inlineStr">
        <is>
          <t>SECCIONADORA 11</t>
        </is>
      </c>
      <c r="J683" s="9" t="n">
        <v>21</v>
      </c>
      <c r="K683" s="10">
        <f>IF($E683="","",IFERROR(INDEX('01_Cad_Pecas'!$H$2:$H$5000,MATCH($E683,'01_Cad_Pecas'!$D$2:$D$5000,0)),IFERROR(INDEX('01_Cad_Pecas'!$H$2:$H$5000,MATCH(VALUE($E683),'01_Cad_Pecas'!$D$2:$D$5000,0)),"")))</f>
        <v/>
      </c>
      <c r="L683" s="10">
        <f>IF($E683="","",IFERROR(INDEX('01_Cad_Pecas'!$I$2:$I$5000,MATCH($E683,'01_Cad_Pecas'!$D$2:$D$5000,0)),IFERROR(INDEX('01_Cad_Pecas'!$I$2:$I$5000,MATCH(VALUE($E683),'01_Cad_Pecas'!$D$2:$D$5000,0)),"")))</f>
        <v/>
      </c>
      <c r="M683" s="10">
        <f>IF(OR($J683="",$L683=""),"",IF($K683="",0,$K683)+$J683*$L683)</f>
        <v/>
      </c>
      <c r="N683" s="9" t="n">
        <v>46197</v>
      </c>
      <c r="O683" s="9" t="n">
        <v>21</v>
      </c>
      <c r="P683" s="10" t="n"/>
      <c r="Q683" s="10" t="n"/>
      <c r="R683" s="10">
        <f>IF(AND($P683&lt;&gt;"",$Q683&lt;&gt;""),($Q683-$P683)*1440,IF(AND($O683&lt;&gt;"",$L683&lt;&gt;""),IF($K683="",0,$K683)+$O683*$L683,""))</f>
        <v/>
      </c>
      <c r="S683" s="10" t="n"/>
      <c r="T683" s="10">
        <f>IF(OR($J683="",$O683=""),"",$O683/$J683)</f>
        <v/>
      </c>
      <c r="U683" s="10" t="n"/>
      <c r="V683" s="10">
        <f>IF($A683="","",IF(AND($A683&lt;&gt;"",NOT(OR($U683="Concluído",$U683="Concluido")),TODAY()&gt;$A683),"SIM","NÃO"))</f>
        <v/>
      </c>
      <c r="W683" s="10">
        <f>IF(OR($A683="",$I683="",$M683=""),"",SUMIFS($M$2:M683,$I$2:I683,$I683,$A$2:A683,$A683)-$M683)</f>
        <v/>
      </c>
      <c r="X683" s="10">
        <f>IF(OR($A683="",$I683=""),"",SUMIFS($M$2:$M$4922,$I$2:$I$4922,$I683,$A$2:$A$4922,$A683))</f>
        <v/>
      </c>
      <c r="Y683" s="10">
        <f>IFERROR(VLOOKUP($I683,'02_Cad_Maquinas'!$B$2:$H$200,7,FALSE()),"")</f>
        <v/>
      </c>
      <c r="Z683" s="10">
        <f>IF(OR($X683="",$Y683=""),"",$Y683-$X683)</f>
        <v/>
      </c>
      <c r="AA683" s="11">
        <f>IF(OR($X683="",$Y683=""),"",$X683/$Y683)</f>
        <v/>
      </c>
      <c r="AB683" s="10" t="inlineStr">
        <is>
          <t>10163.10147|SECCIONADORA 11</t>
        </is>
      </c>
      <c r="AC683" s="10">
        <f>IF($B683="","","|"&amp;SUBSTITUTE(TRIM(SUBSTITUTE(SUBSTITUTE(SUBSTITUTE(SUBSTITUTE(SUBSTITUTE(SUBSTITUTE(SUBSTITUTE(SUBSTITUTE(SUBSTITUTE(SUBSTITUTE(SUBSTITUTE(SUBSTITUTE(SUBSTITUTE(SUBSTITUTE(TRIM($B683&amp;""),CHAR(10)," "),CHAR(13)," "),"."," "),";"," "),","," "),"/"," "),"+"," "),"-"," "),"  "," "),"  "," "),"  "," "),"  "," "),"  "," "),"  "," "))," ","|")&amp;"|")</f>
        <v/>
      </c>
      <c r="AD683" s="10">
        <f>TRIM($I683&amp;"")</f>
        <v/>
      </c>
    </row>
    <row r="684" ht="36" customHeight="1">
      <c r="A684" s="9" t="n">
        <v>46197</v>
      </c>
      <c r="B684" s="10" t="n">
        <v>10163.10147</v>
      </c>
      <c r="C684" s="10" t="inlineStr">
        <is>
          <t>33751 MULTIMOVEIS ESPORTAÇÃO</t>
        </is>
      </c>
      <c r="D684" s="10" t="inlineStr">
        <is>
          <t>SECCIONADORA 11</t>
        </is>
      </c>
      <c r="E684" s="10" t="n">
        <v>20051001</v>
      </c>
      <c r="F684" s="10" t="inlineStr">
        <is>
          <t>TAMPO REDONDO 1035X1035X18 MDF - MESA TURIM LIGHT</t>
        </is>
      </c>
      <c r="G684" s="10" t="inlineStr">
        <is>
          <t>SECCIONADORA 11</t>
        </is>
      </c>
      <c r="H684" s="10" t="inlineStr">
        <is>
          <t>SECCIONADORA 11</t>
        </is>
      </c>
      <c r="I684" s="9" t="inlineStr">
        <is>
          <t>SECCIONADORA 11</t>
        </is>
      </c>
      <c r="J684" s="9" t="n">
        <v>30</v>
      </c>
      <c r="K684" s="10">
        <f>IF($E684="","",IFERROR(INDEX('01_Cad_Pecas'!$H$2:$H$5000,MATCH($E684,'01_Cad_Pecas'!$D$2:$D$5000,0)),IFERROR(INDEX('01_Cad_Pecas'!$H$2:$H$5000,MATCH(VALUE($E684),'01_Cad_Pecas'!$D$2:$D$5000,0)),"")))</f>
        <v/>
      </c>
      <c r="L684" s="10">
        <f>IF($E684="","",IFERROR(INDEX('01_Cad_Pecas'!$I$2:$I$5000,MATCH($E684,'01_Cad_Pecas'!$D$2:$D$5000,0)),IFERROR(INDEX('01_Cad_Pecas'!$I$2:$I$5000,MATCH(VALUE($E684),'01_Cad_Pecas'!$D$2:$D$5000,0)),"")))</f>
        <v/>
      </c>
      <c r="M684" s="10">
        <f>IF(OR($J684="",$L684=""),"",IF($K684="",0,$K684)+$J684*$L684)</f>
        <v/>
      </c>
      <c r="N684" s="9" t="n">
        <v>46197</v>
      </c>
      <c r="O684" s="9" t="n">
        <v>30</v>
      </c>
      <c r="P684" s="10" t="n"/>
      <c r="Q684" s="10" t="n"/>
      <c r="R684" s="10">
        <f>IF(AND($P684&lt;&gt;"",$Q684&lt;&gt;""),($Q684-$P684)*1440,IF(AND($O684&lt;&gt;"",$L684&lt;&gt;""),IF($K684="",0,$K684)+$O684*$L684,""))</f>
        <v/>
      </c>
      <c r="S684" s="10" t="n"/>
      <c r="T684" s="10">
        <f>IF(OR($J684="",$O684=""),"",$O684/$J684)</f>
        <v/>
      </c>
      <c r="U684" s="10" t="n"/>
      <c r="V684" s="10">
        <f>IF($A684="","",IF(AND($A684&lt;&gt;"",NOT(OR($U684="Concluído",$U684="Concluido")),TODAY()&gt;$A684),"SIM","NÃO"))</f>
        <v/>
      </c>
      <c r="W684" s="10">
        <f>IF(OR($A684="",$I684="",$M684=""),"",SUMIFS($M$2:M684,$I$2:I684,$I684,$A$2:A684,$A684)-$M684)</f>
        <v/>
      </c>
      <c r="X684" s="10">
        <f>IF(OR($A684="",$I684=""),"",SUMIFS($M$2:$M$4922,$I$2:$I$4922,$I684,$A$2:$A$4922,$A684))</f>
        <v/>
      </c>
      <c r="Y684" s="10">
        <f>IFERROR(VLOOKUP($I684,'02_Cad_Maquinas'!$B$2:$H$200,7,FALSE()),"")</f>
        <v/>
      </c>
      <c r="Z684" s="10">
        <f>IF(OR($X684="",$Y684=""),"",$Y684-$X684)</f>
        <v/>
      </c>
      <c r="AA684" s="11">
        <f>IF(OR($X684="",$Y684=""),"",$X684/$Y684)</f>
        <v/>
      </c>
      <c r="AB684" s="10" t="inlineStr">
        <is>
          <t>10163.10147|SECCIONADORA 11</t>
        </is>
      </c>
      <c r="AC684" s="10">
        <f>IF($B684="","","|"&amp;SUBSTITUTE(TRIM(SUBSTITUTE(SUBSTITUTE(SUBSTITUTE(SUBSTITUTE(SUBSTITUTE(SUBSTITUTE(SUBSTITUTE(SUBSTITUTE(SUBSTITUTE(SUBSTITUTE(SUBSTITUTE(SUBSTITUTE(SUBSTITUTE(SUBSTITUTE(TRIM($B684&amp;""),CHAR(10)," "),CHAR(13)," "),"."," "),";"," "),","," "),"/"," "),"+"," "),"-"," "),"  "," "),"  "," "),"  "," "),"  "," "),"  "," "),"  "," "))," ","|")&amp;"|")</f>
        <v/>
      </c>
      <c r="AD684" s="10">
        <f>TRIM($I684&amp;"")</f>
        <v/>
      </c>
    </row>
    <row r="685" ht="36" customHeight="1">
      <c r="A685" s="9" t="n">
        <v>46197</v>
      </c>
      <c r="B685" s="10" t="n">
        <v>10163.10147</v>
      </c>
      <c r="C685" s="10" t="inlineStr">
        <is>
          <t>33751 MULTIMOVEIS ESPORTAÇÃO</t>
        </is>
      </c>
      <c r="D685" s="10" t="inlineStr">
        <is>
          <t>SECCIONADORA 11</t>
        </is>
      </c>
      <c r="E685" s="10" t="n">
        <v>20052201</v>
      </c>
      <c r="F685" s="10" t="inlineStr">
        <is>
          <t>TAMPO VITREO 1205X905X18 MDF-MESA ATHENAS</t>
        </is>
      </c>
      <c r="G685" s="10" t="inlineStr">
        <is>
          <t>SECCIONADORA 11</t>
        </is>
      </c>
      <c r="H685" s="10" t="inlineStr">
        <is>
          <t>SECCIONADORA 11</t>
        </is>
      </c>
      <c r="I685" s="9" t="inlineStr">
        <is>
          <t>SECCIONADORA 11</t>
        </is>
      </c>
      <c r="J685" s="9" t="n">
        <v>130</v>
      </c>
      <c r="K685" s="10">
        <f>IF($E685="","",IFERROR(INDEX('01_Cad_Pecas'!$H$2:$H$5000,MATCH($E685,'01_Cad_Pecas'!$D$2:$D$5000,0)),IFERROR(INDEX('01_Cad_Pecas'!$H$2:$H$5000,MATCH(VALUE($E685),'01_Cad_Pecas'!$D$2:$D$5000,0)),"")))</f>
        <v/>
      </c>
      <c r="L685" s="10">
        <f>IF($E685="","",IFERROR(INDEX('01_Cad_Pecas'!$I$2:$I$5000,MATCH($E685,'01_Cad_Pecas'!$D$2:$D$5000,0)),IFERROR(INDEX('01_Cad_Pecas'!$I$2:$I$5000,MATCH(VALUE($E685),'01_Cad_Pecas'!$D$2:$D$5000,0)),"")))</f>
        <v/>
      </c>
      <c r="M685" s="10">
        <f>IF(OR($J685="",$L685=""),"",IF($K685="",0,$K685)+$J685*$L685)</f>
        <v/>
      </c>
      <c r="N685" s="9" t="n">
        <v>46197</v>
      </c>
      <c r="O685" s="9" t="n">
        <v>130</v>
      </c>
      <c r="P685" s="10" t="n"/>
      <c r="Q685" s="10" t="n"/>
      <c r="R685" s="10">
        <f>IF(AND($P685&lt;&gt;"",$Q685&lt;&gt;""),($Q685-$P685)*1440,IF(AND($O685&lt;&gt;"",$L685&lt;&gt;""),IF($K685="",0,$K685)+$O685*$L685,""))</f>
        <v/>
      </c>
      <c r="S685" s="10" t="n"/>
      <c r="T685" s="10">
        <f>IF(OR($J685="",$O685=""),"",$O685/$J685)</f>
        <v/>
      </c>
      <c r="U685" s="10" t="n"/>
      <c r="V685" s="10">
        <f>IF($A685="","",IF(AND($A685&lt;&gt;"",NOT(OR($U685="Concluído",$U685="Concluido")),TODAY()&gt;$A685),"SIM","NÃO"))</f>
        <v/>
      </c>
      <c r="W685" s="10">
        <f>IF(OR($A685="",$I685="",$M685=""),"",SUMIFS($M$2:M685,$I$2:I685,$I685,$A$2:A685,$A685)-$M685)</f>
        <v/>
      </c>
      <c r="X685" s="10">
        <f>IF(OR($A685="",$I685=""),"",SUMIFS($M$2:$M$4922,$I$2:$I$4922,$I685,$A$2:$A$4922,$A685))</f>
        <v/>
      </c>
      <c r="Y685" s="10">
        <f>IFERROR(VLOOKUP($I685,'02_Cad_Maquinas'!$B$2:$H$200,7,FALSE()),"")</f>
        <v/>
      </c>
      <c r="Z685" s="10">
        <f>IF(OR($X685="",$Y685=""),"",$Y685-$X685)</f>
        <v/>
      </c>
      <c r="AA685" s="11">
        <f>IF(OR($X685="",$Y685=""),"",$X685/$Y685)</f>
        <v/>
      </c>
      <c r="AB685" s="10" t="inlineStr">
        <is>
          <t>10163.10147|SECCIONADORA 11</t>
        </is>
      </c>
      <c r="AC685" s="10">
        <f>IF($B685="","","|"&amp;SUBSTITUTE(TRIM(SUBSTITUTE(SUBSTITUTE(SUBSTITUTE(SUBSTITUTE(SUBSTITUTE(SUBSTITUTE(SUBSTITUTE(SUBSTITUTE(SUBSTITUTE(SUBSTITUTE(SUBSTITUTE(SUBSTITUTE(SUBSTITUTE(SUBSTITUTE(TRIM($B685&amp;""),CHAR(10)," "),CHAR(13)," "),"."," "),";"," "),","," "),"/"," "),"+"," "),"-"," "),"  "," "),"  "," "),"  "," "),"  "," "),"  "," "),"  "," "))," ","|")&amp;"|")</f>
        <v/>
      </c>
      <c r="AD685" s="10">
        <f>TRIM($I685&amp;"")</f>
        <v/>
      </c>
    </row>
    <row r="686" ht="36" customHeight="1">
      <c r="A686" s="9" t="n">
        <v>46197</v>
      </c>
      <c r="B686" s="10" t="n">
        <v>10163.10147</v>
      </c>
      <c r="C686" s="10" t="inlineStr">
        <is>
          <t>33751 MULTIMOVEIS ESPORTAÇÃO</t>
        </is>
      </c>
      <c r="D686" s="10" t="inlineStr">
        <is>
          <t>SECCIONADORA 11</t>
        </is>
      </c>
      <c r="E686" s="10" t="n">
        <v>20053007</v>
      </c>
      <c r="F686" s="10" t="inlineStr">
        <is>
          <t>TAMPO REDONDO 1035X1035X18 MDF - MESA COM VIDRO</t>
        </is>
      </c>
      <c r="G686" s="10" t="inlineStr">
        <is>
          <t>SECCIONADORA 11</t>
        </is>
      </c>
      <c r="H686" s="10" t="inlineStr">
        <is>
          <t>SECCIONADORA 11</t>
        </is>
      </c>
      <c r="I686" s="9" t="inlineStr">
        <is>
          <t>SECCIONADORA 11</t>
        </is>
      </c>
      <c r="J686" s="9" t="n">
        <v>7</v>
      </c>
      <c r="K686" s="10">
        <f>IF($E686="","",IFERROR(INDEX('01_Cad_Pecas'!$H$2:$H$5000,MATCH($E686,'01_Cad_Pecas'!$D$2:$D$5000,0)),IFERROR(INDEX('01_Cad_Pecas'!$H$2:$H$5000,MATCH(VALUE($E686),'01_Cad_Pecas'!$D$2:$D$5000,0)),"")))</f>
        <v/>
      </c>
      <c r="L686" s="10">
        <f>IF($E686="","",IFERROR(INDEX('01_Cad_Pecas'!$I$2:$I$5000,MATCH($E686,'01_Cad_Pecas'!$D$2:$D$5000,0)),IFERROR(INDEX('01_Cad_Pecas'!$I$2:$I$5000,MATCH(VALUE($E686),'01_Cad_Pecas'!$D$2:$D$5000,0)),"")))</f>
        <v/>
      </c>
      <c r="M686" s="10">
        <f>IF(OR($J686="",$L686=""),"",IF($K686="",0,$K686)+$J686*$L686)</f>
        <v/>
      </c>
      <c r="N686" s="9" t="n">
        <v>46197</v>
      </c>
      <c r="O686" s="9" t="n">
        <v>7</v>
      </c>
      <c r="P686" s="10" t="n"/>
      <c r="Q686" s="10" t="n"/>
      <c r="R686" s="10">
        <f>IF(AND($P686&lt;&gt;"",$Q686&lt;&gt;""),($Q686-$P686)*1440,IF(AND($O686&lt;&gt;"",$L686&lt;&gt;""),IF($K686="",0,$K686)+$O686*$L686,""))</f>
        <v/>
      </c>
      <c r="S686" s="10" t="n"/>
      <c r="T686" s="10">
        <f>IF(OR($J686="",$O686=""),"",$O686/$J686)</f>
        <v/>
      </c>
      <c r="U686" s="10" t="n"/>
      <c r="V686" s="10">
        <f>IF($A686="","",IF(AND($A686&lt;&gt;"",NOT(OR($U686="Concluído",$U686="Concluido")),TODAY()&gt;$A686),"SIM","NÃO"))</f>
        <v/>
      </c>
      <c r="W686" s="10">
        <f>IF(OR($A686="",$I686="",$M686=""),"",SUMIFS($M$2:M686,$I$2:I686,$I686,$A$2:A686,$A686)-$M686)</f>
        <v/>
      </c>
      <c r="X686" s="10">
        <f>IF(OR($A686="",$I686=""),"",SUMIFS($M$2:$M$4922,$I$2:$I$4922,$I686,$A$2:$A$4922,$A686))</f>
        <v/>
      </c>
      <c r="Y686" s="10">
        <f>IFERROR(VLOOKUP($I686,'02_Cad_Maquinas'!$B$2:$H$200,7,FALSE()),"")</f>
        <v/>
      </c>
      <c r="Z686" s="10">
        <f>IF(OR($X686="",$Y686=""),"",$Y686-$X686)</f>
        <v/>
      </c>
      <c r="AA686" s="11">
        <f>IF(OR($X686="",$Y686=""),"",$X686/$Y686)</f>
        <v/>
      </c>
      <c r="AB686" s="10" t="inlineStr">
        <is>
          <t>10163.10147|SECCIONADORA 11</t>
        </is>
      </c>
      <c r="AC686" s="10">
        <f>IF($B686="","","|"&amp;SUBSTITUTE(TRIM(SUBSTITUTE(SUBSTITUTE(SUBSTITUTE(SUBSTITUTE(SUBSTITUTE(SUBSTITUTE(SUBSTITUTE(SUBSTITUTE(SUBSTITUTE(SUBSTITUTE(SUBSTITUTE(SUBSTITUTE(SUBSTITUTE(SUBSTITUTE(TRIM($B686&amp;""),CHAR(10)," "),CHAR(13)," "),"."," "),";"," "),","," "),"/"," "),"+"," "),"-"," "),"  "," "),"  "," "),"  "," "),"  "," "),"  "," "),"  "," "))," ","|")&amp;"|")</f>
        <v/>
      </c>
      <c r="AD686" s="10">
        <f>TRIM($I686&amp;"")</f>
        <v/>
      </c>
    </row>
    <row r="687" ht="36" customHeight="1">
      <c r="A687" s="9" t="n">
        <v>46197</v>
      </c>
      <c r="B687" s="10" t="n">
        <v>10163.10147</v>
      </c>
      <c r="C687" s="10" t="inlineStr">
        <is>
          <t>33751 MULTIMOVEIS ESPORTAÇÃO</t>
        </is>
      </c>
      <c r="D687" s="10" t="inlineStr">
        <is>
          <t>SECCIONADORA 11</t>
        </is>
      </c>
      <c r="E687" s="10" t="n">
        <v>20053407</v>
      </c>
      <c r="F687" s="10" t="inlineStr">
        <is>
          <t>TAMPO 1365X905X18 MDF - MESA COM VIDRO</t>
        </is>
      </c>
      <c r="G687" s="10" t="inlineStr">
        <is>
          <t>SECCIONADORA 11</t>
        </is>
      </c>
      <c r="H687" s="10" t="inlineStr">
        <is>
          <t>SECCIONADORA 11</t>
        </is>
      </c>
      <c r="I687" s="9" t="inlineStr">
        <is>
          <t>SECCIONADORA 11</t>
        </is>
      </c>
      <c r="J687" s="9" t="n">
        <v>2</v>
      </c>
      <c r="K687" s="10">
        <f>IF($E687="","",IFERROR(INDEX('01_Cad_Pecas'!$H$2:$H$5000,MATCH($E687,'01_Cad_Pecas'!$D$2:$D$5000,0)),IFERROR(INDEX('01_Cad_Pecas'!$H$2:$H$5000,MATCH(VALUE($E687),'01_Cad_Pecas'!$D$2:$D$5000,0)),"")))</f>
        <v/>
      </c>
      <c r="L687" s="10">
        <f>IF($E687="","",IFERROR(INDEX('01_Cad_Pecas'!$I$2:$I$5000,MATCH($E687,'01_Cad_Pecas'!$D$2:$D$5000,0)),IFERROR(INDEX('01_Cad_Pecas'!$I$2:$I$5000,MATCH(VALUE($E687),'01_Cad_Pecas'!$D$2:$D$5000,0)),"")))</f>
        <v/>
      </c>
      <c r="M687" s="10">
        <f>IF(OR($J687="",$L687=""),"",IF($K687="",0,$K687)+$J687*$L687)</f>
        <v/>
      </c>
      <c r="N687" s="9" t="n">
        <v>46197</v>
      </c>
      <c r="O687" s="9" t="n">
        <v>2</v>
      </c>
      <c r="P687" s="10" t="n"/>
      <c r="Q687" s="10" t="n"/>
      <c r="R687" s="10">
        <f>IF(AND($P687&lt;&gt;"",$Q687&lt;&gt;""),($Q687-$P687)*1440,IF(AND($O687&lt;&gt;"",$L687&lt;&gt;""),IF($K687="",0,$K687)+$O687*$L687,""))</f>
        <v/>
      </c>
      <c r="S687" s="10" t="n"/>
      <c r="T687" s="10">
        <f>IF(OR($J687="",$O687=""),"",$O687/$J687)</f>
        <v/>
      </c>
      <c r="U687" s="10" t="n"/>
      <c r="V687" s="10">
        <f>IF($A687="","",IF(AND($A687&lt;&gt;"",NOT(OR($U687="Concluído",$U687="Concluido")),TODAY()&gt;$A687),"SIM","NÃO"))</f>
        <v/>
      </c>
      <c r="W687" s="10">
        <f>IF(OR($A687="",$I687="",$M687=""),"",SUMIFS($M$2:M687,$I$2:I687,$I687,$A$2:A687,$A687)-$M687)</f>
        <v/>
      </c>
      <c r="X687" s="10">
        <f>IF(OR($A687="",$I687=""),"",SUMIFS($M$2:$M$4922,$I$2:$I$4922,$I687,$A$2:$A$4922,$A687))</f>
        <v/>
      </c>
      <c r="Y687" s="10">
        <f>IFERROR(VLOOKUP($I687,'02_Cad_Maquinas'!$B$2:$H$200,7,FALSE()),"")</f>
        <v/>
      </c>
      <c r="Z687" s="10">
        <f>IF(OR($X687="",$Y687=""),"",$Y687-$X687)</f>
        <v/>
      </c>
      <c r="AA687" s="11">
        <f>IF(OR($X687="",$Y687=""),"",$X687/$Y687)</f>
        <v/>
      </c>
      <c r="AB687" s="10" t="inlineStr">
        <is>
          <t>10163.10147|SECCIONADORA 11</t>
        </is>
      </c>
      <c r="AC687" s="10">
        <f>IF($B687="","","|"&amp;SUBSTITUTE(TRIM(SUBSTITUTE(SUBSTITUTE(SUBSTITUTE(SUBSTITUTE(SUBSTITUTE(SUBSTITUTE(SUBSTITUTE(SUBSTITUTE(SUBSTITUTE(SUBSTITUTE(SUBSTITUTE(SUBSTITUTE(SUBSTITUTE(SUBSTITUTE(TRIM($B687&amp;""),CHAR(10)," "),CHAR(13)," "),"."," "),";"," "),","," "),"/"," "),"+"," "),"-"," "),"  "," "),"  "," "),"  "," "),"  "," "),"  "," "),"  "," "))," ","|")&amp;"|")</f>
        <v/>
      </c>
      <c r="AD687" s="10">
        <f>TRIM($I687&amp;"")</f>
        <v/>
      </c>
    </row>
    <row r="688" ht="36" customHeight="1">
      <c r="A688" s="9" t="n">
        <v>46197</v>
      </c>
      <c r="B688" s="10" t="n">
        <v>10163.10147</v>
      </c>
      <c r="C688" s="10" t="inlineStr">
        <is>
          <t>33751 MULTIMOVEIS ESPORTAÇÃO</t>
        </is>
      </c>
      <c r="D688" s="10" t="inlineStr">
        <is>
          <t>SECCIONADORA 11</t>
        </is>
      </c>
      <c r="E688" s="10" t="n">
        <v>20086212</v>
      </c>
      <c r="F688" s="10" t="inlineStr">
        <is>
          <t>TAMPO 1605X905X18 MDF - MESA COM VIDRO (RAIO100)</t>
        </is>
      </c>
      <c r="G688" s="10" t="inlineStr">
        <is>
          <t>SECCIONADORA 11</t>
        </is>
      </c>
      <c r="H688" s="10" t="inlineStr">
        <is>
          <t>SECCIONADORA 11</t>
        </is>
      </c>
      <c r="I688" s="9" t="inlineStr">
        <is>
          <t>SECCIONADORA 11</t>
        </is>
      </c>
      <c r="J688" s="9" t="n">
        <v>3</v>
      </c>
      <c r="K688" s="10">
        <f>IF($E688="","",IFERROR(INDEX('01_Cad_Pecas'!$H$2:$H$5000,MATCH($E688,'01_Cad_Pecas'!$D$2:$D$5000,0)),IFERROR(INDEX('01_Cad_Pecas'!$H$2:$H$5000,MATCH(VALUE($E688),'01_Cad_Pecas'!$D$2:$D$5000,0)),"")))</f>
        <v/>
      </c>
      <c r="L688" s="10">
        <f>IF($E688="","",IFERROR(INDEX('01_Cad_Pecas'!$I$2:$I$5000,MATCH($E688,'01_Cad_Pecas'!$D$2:$D$5000,0)),IFERROR(INDEX('01_Cad_Pecas'!$I$2:$I$5000,MATCH(VALUE($E688),'01_Cad_Pecas'!$D$2:$D$5000,0)),"")))</f>
        <v/>
      </c>
      <c r="M688" s="10">
        <f>IF(OR($J688="",$L688=""),"",IF($K688="",0,$K688)+$J688*$L688)</f>
        <v/>
      </c>
      <c r="N688" s="9" t="n">
        <v>46197</v>
      </c>
      <c r="O688" s="9" t="n">
        <v>3</v>
      </c>
      <c r="P688" s="10" t="n"/>
      <c r="Q688" s="10" t="n"/>
      <c r="R688" s="10">
        <f>IF(AND($P688&lt;&gt;"",$Q688&lt;&gt;""),($Q688-$P688)*1440,IF(AND($O688&lt;&gt;"",$L688&lt;&gt;""),IF($K688="",0,$K688)+$O688*$L688,""))</f>
        <v/>
      </c>
      <c r="S688" s="10" t="n"/>
      <c r="T688" s="10">
        <f>IF(OR($J688="",$O688=""),"",$O688/$J688)</f>
        <v/>
      </c>
      <c r="U688" s="10" t="n"/>
      <c r="V688" s="10">
        <f>IF($A688="","",IF(AND($A688&lt;&gt;"",NOT(OR($U688="Concluído",$U688="Concluido")),TODAY()&gt;$A688),"SIM","NÃO"))</f>
        <v/>
      </c>
      <c r="W688" s="10">
        <f>IF(OR($A688="",$I688="",$M688=""),"",SUMIFS($M$2:M688,$I$2:I688,$I688,$A$2:A688,$A688)-$M688)</f>
        <v/>
      </c>
      <c r="X688" s="10">
        <f>IF(OR($A688="",$I688=""),"",SUMIFS($M$2:$M$4922,$I$2:$I$4922,$I688,$A$2:$A$4922,$A688))</f>
        <v/>
      </c>
      <c r="Y688" s="10">
        <f>IFERROR(VLOOKUP($I688,'02_Cad_Maquinas'!$B$2:$H$200,7,FALSE()),"")</f>
        <v/>
      </c>
      <c r="Z688" s="10">
        <f>IF(OR($X688="",$Y688=""),"",$Y688-$X688)</f>
        <v/>
      </c>
      <c r="AA688" s="11">
        <f>IF(OR($X688="",$Y688=""),"",$X688/$Y688)</f>
        <v/>
      </c>
      <c r="AB688" s="10" t="inlineStr">
        <is>
          <t>10163.10147|SECCIONADORA 11</t>
        </is>
      </c>
      <c r="AC688" s="10">
        <f>IF($B688="","","|"&amp;SUBSTITUTE(TRIM(SUBSTITUTE(SUBSTITUTE(SUBSTITUTE(SUBSTITUTE(SUBSTITUTE(SUBSTITUTE(SUBSTITUTE(SUBSTITUTE(SUBSTITUTE(SUBSTITUTE(SUBSTITUTE(SUBSTITUTE(SUBSTITUTE(SUBSTITUTE(TRIM($B688&amp;""),CHAR(10)," "),CHAR(13)," "),"."," "),";"," "),","," "),"/"," "),"+"," "),"-"," "),"  "," "),"  "," "),"  "," "),"  "," "),"  "," "),"  "," "))," ","|")&amp;"|")</f>
        <v/>
      </c>
      <c r="AD688" s="10">
        <f>TRIM($I688&amp;"")</f>
        <v/>
      </c>
    </row>
    <row r="689" ht="36" customHeight="1">
      <c r="A689" s="9" t="n">
        <v>46197</v>
      </c>
      <c r="B689" s="10" t="n">
        <v>10163.10147</v>
      </c>
      <c r="C689" s="10" t="inlineStr">
        <is>
          <t>33751 MULTIMOVEIS ESPORTAÇÃO</t>
        </is>
      </c>
      <c r="D689" s="10" t="inlineStr">
        <is>
          <t>SECCIONADORA 11</t>
        </is>
      </c>
      <c r="E689" s="10" t="n">
        <v>30001203</v>
      </c>
      <c r="F689" s="10" t="inlineStr">
        <is>
          <t>LAT ASSENTO 430X80X18 MDF CAD PE INTEIRO/ MADEIRA</t>
        </is>
      </c>
      <c r="G689" s="10" t="inlineStr">
        <is>
          <t>SECCIONADORA 11</t>
        </is>
      </c>
      <c r="H689" s="10" t="inlineStr">
        <is>
          <t>SECCIONADORA 11</t>
        </is>
      </c>
      <c r="I689" s="9" t="inlineStr">
        <is>
          <t>SECCIONADORA 11</t>
        </is>
      </c>
      <c r="J689" s="9" t="n">
        <v>760</v>
      </c>
      <c r="K689" s="10">
        <f>IF($E689="","",IFERROR(INDEX('01_Cad_Pecas'!$H$2:$H$5000,MATCH($E689,'01_Cad_Pecas'!$D$2:$D$5000,0)),IFERROR(INDEX('01_Cad_Pecas'!$H$2:$H$5000,MATCH(VALUE($E689),'01_Cad_Pecas'!$D$2:$D$5000,0)),"")))</f>
        <v/>
      </c>
      <c r="L689" s="10">
        <f>IF($E689="","",IFERROR(INDEX('01_Cad_Pecas'!$I$2:$I$5000,MATCH($E689,'01_Cad_Pecas'!$D$2:$D$5000,0)),IFERROR(INDEX('01_Cad_Pecas'!$I$2:$I$5000,MATCH(VALUE($E689),'01_Cad_Pecas'!$D$2:$D$5000,0)),"")))</f>
        <v/>
      </c>
      <c r="M689" s="10">
        <f>IF(OR($J689="",$L689=""),"",IF($K689="",0,$K689)+$J689*$L689)</f>
        <v/>
      </c>
      <c r="N689" s="9" t="n">
        <v>46197</v>
      </c>
      <c r="O689" s="9" t="n">
        <v>760</v>
      </c>
      <c r="P689" s="10" t="n"/>
      <c r="Q689" s="10" t="n"/>
      <c r="R689" s="10">
        <f>IF(AND($P689&lt;&gt;"",$Q689&lt;&gt;""),($Q689-$P689)*1440,IF(AND($O689&lt;&gt;"",$L689&lt;&gt;""),IF($K689="",0,$K689)+$O689*$L689,""))</f>
        <v/>
      </c>
      <c r="S689" s="10" t="n"/>
      <c r="T689" s="10">
        <f>IF(OR($J689="",$O689=""),"",$O689/$J689)</f>
        <v/>
      </c>
      <c r="U689" s="10" t="n"/>
      <c r="V689" s="10">
        <f>IF($A689="","",IF(AND($A689&lt;&gt;"",NOT(OR($U689="Concluído",$U689="Concluido")),TODAY()&gt;$A689),"SIM","NÃO"))</f>
        <v/>
      </c>
      <c r="W689" s="10">
        <f>IF(OR($A689="",$I689="",$M689=""),"",SUMIFS($M$2:M689,$I$2:I689,$I689,$A$2:A689,$A689)-$M689)</f>
        <v/>
      </c>
      <c r="X689" s="10">
        <f>IF(OR($A689="",$I689=""),"",SUMIFS($M$2:$M$4922,$I$2:$I$4922,$I689,$A$2:$A$4922,$A689))</f>
        <v/>
      </c>
      <c r="Y689" s="10">
        <f>IFERROR(VLOOKUP($I689,'02_Cad_Maquinas'!$B$2:$H$200,7,FALSE()),"")</f>
        <v/>
      </c>
      <c r="Z689" s="10">
        <f>IF(OR($X689="",$Y689=""),"",$Y689-$X689)</f>
        <v/>
      </c>
      <c r="AA689" s="11">
        <f>IF(OR($X689="",$Y689=""),"",$X689/$Y689)</f>
        <v/>
      </c>
      <c r="AB689" s="10" t="inlineStr">
        <is>
          <t>10163.10147|SECCIONADORA 11</t>
        </is>
      </c>
      <c r="AC689" s="10">
        <f>IF($B689="","","|"&amp;SUBSTITUTE(TRIM(SUBSTITUTE(SUBSTITUTE(SUBSTITUTE(SUBSTITUTE(SUBSTITUTE(SUBSTITUTE(SUBSTITUTE(SUBSTITUTE(SUBSTITUTE(SUBSTITUTE(SUBSTITUTE(SUBSTITUTE(SUBSTITUTE(SUBSTITUTE(TRIM($B689&amp;""),CHAR(10)," "),CHAR(13)," "),"."," "),";"," "),","," "),"/"," "),"+"," "),"-"," "),"  "," "),"  "," "),"  "," "),"  "," "),"  "," "),"  "," "))," ","|")&amp;"|")</f>
        <v/>
      </c>
      <c r="AD689" s="10">
        <f>TRIM($I689&amp;"")</f>
        <v/>
      </c>
    </row>
    <row r="690" ht="36" customHeight="1">
      <c r="A690" s="9" t="n">
        <v>46197</v>
      </c>
      <c r="B690" s="10" t="n">
        <v>10163.10147</v>
      </c>
      <c r="C690" s="10" t="inlineStr">
        <is>
          <t>33751 MULTIMOVEIS ESPORTAÇÃO</t>
        </is>
      </c>
      <c r="D690" s="10" t="inlineStr">
        <is>
          <t>SECCIONADORA 11</t>
        </is>
      </c>
      <c r="E690" s="10" t="n">
        <v>30003405</v>
      </c>
      <c r="F690" s="10" t="inlineStr">
        <is>
          <t>TRAVESSA ASSENTO 360X70X18 MDF - C DAKAR/SANTIAGO</t>
        </is>
      </c>
      <c r="G690" s="10" t="inlineStr">
        <is>
          <t>SECCIONADORA 11</t>
        </is>
      </c>
      <c r="H690" s="10" t="inlineStr">
        <is>
          <t>SECCIONADORA 11</t>
        </is>
      </c>
      <c r="I690" s="9" t="inlineStr">
        <is>
          <t>SECCIONADORA 11</t>
        </is>
      </c>
      <c r="J690" s="9" t="n">
        <v>100</v>
      </c>
      <c r="K690" s="10">
        <f>IF($E690="","",IFERROR(INDEX('01_Cad_Pecas'!$H$2:$H$5000,MATCH($E690,'01_Cad_Pecas'!$D$2:$D$5000,0)),IFERROR(INDEX('01_Cad_Pecas'!$H$2:$H$5000,MATCH(VALUE($E690),'01_Cad_Pecas'!$D$2:$D$5000,0)),"")))</f>
        <v/>
      </c>
      <c r="L690" s="10">
        <f>IF($E690="","",IFERROR(INDEX('01_Cad_Pecas'!$I$2:$I$5000,MATCH($E690,'01_Cad_Pecas'!$D$2:$D$5000,0)),IFERROR(INDEX('01_Cad_Pecas'!$I$2:$I$5000,MATCH(VALUE($E690),'01_Cad_Pecas'!$D$2:$D$5000,0)),"")))</f>
        <v/>
      </c>
      <c r="M690" s="10">
        <f>IF(OR($J690="",$L690=""),"",IF($K690="",0,$K690)+$J690*$L690)</f>
        <v/>
      </c>
      <c r="N690" s="9" t="n">
        <v>46197</v>
      </c>
      <c r="O690" s="9" t="n">
        <v>100</v>
      </c>
      <c r="P690" s="10" t="n"/>
      <c r="Q690" s="10" t="n"/>
      <c r="R690" s="10">
        <f>IF(AND($P690&lt;&gt;"",$Q690&lt;&gt;""),($Q690-$P690)*1440,IF(AND($O690&lt;&gt;"",$L690&lt;&gt;""),IF($K690="",0,$K690)+$O690*$L690,""))</f>
        <v/>
      </c>
      <c r="S690" s="10" t="n"/>
      <c r="T690" s="10">
        <f>IF(OR($J690="",$O690=""),"",$O690/$J690)</f>
        <v/>
      </c>
      <c r="U690" s="10" t="n"/>
      <c r="V690" s="10">
        <f>IF($A690="","",IF(AND($A690&lt;&gt;"",NOT(OR($U690="Concluído",$U690="Concluido")),TODAY()&gt;$A690),"SIM","NÃO"))</f>
        <v/>
      </c>
      <c r="W690" s="10">
        <f>IF(OR($A690="",$I690="",$M690=""),"",SUMIFS($M$2:M690,$I$2:I690,$I690,$A$2:A690,$A690)-$M690)</f>
        <v/>
      </c>
      <c r="X690" s="10">
        <f>IF(OR($A690="",$I690=""),"",SUMIFS($M$2:$M$4922,$I$2:$I$4922,$I690,$A$2:$A$4922,$A690))</f>
        <v/>
      </c>
      <c r="Y690" s="10">
        <f>IFERROR(VLOOKUP($I690,'02_Cad_Maquinas'!$B$2:$H$200,7,FALSE()),"")</f>
        <v/>
      </c>
      <c r="Z690" s="10">
        <f>IF(OR($X690="",$Y690=""),"",$Y690-$X690)</f>
        <v/>
      </c>
      <c r="AA690" s="11">
        <f>IF(OR($X690="",$Y690=""),"",$X690/$Y690)</f>
        <v/>
      </c>
      <c r="AB690" s="10" t="inlineStr">
        <is>
          <t>10163.10147|SECCIONADORA 11</t>
        </is>
      </c>
      <c r="AC690" s="10">
        <f>IF($B690="","","|"&amp;SUBSTITUTE(TRIM(SUBSTITUTE(SUBSTITUTE(SUBSTITUTE(SUBSTITUTE(SUBSTITUTE(SUBSTITUTE(SUBSTITUTE(SUBSTITUTE(SUBSTITUTE(SUBSTITUTE(SUBSTITUTE(SUBSTITUTE(SUBSTITUTE(SUBSTITUTE(TRIM($B690&amp;""),CHAR(10)," "),CHAR(13)," "),"."," "),";"," "),","," "),"/"," "),"+"," "),"-"," "),"  "," "),"  "," "),"  "," "),"  "," "),"  "," "),"  "," "))," ","|")&amp;"|")</f>
        <v/>
      </c>
      <c r="AD690" s="10">
        <f>TRIM($I690&amp;"")</f>
        <v/>
      </c>
    </row>
    <row r="691" ht="36" customHeight="1">
      <c r="A691" s="9" t="n">
        <v>46197</v>
      </c>
      <c r="B691" s="10" t="n">
        <v>10163.10147</v>
      </c>
      <c r="C691" s="10" t="inlineStr">
        <is>
          <t>33751 MULTIMOVEIS ESPORTAÇÃO</t>
        </is>
      </c>
      <c r="D691" s="10" t="inlineStr">
        <is>
          <t>SECCIONADORA 11</t>
        </is>
      </c>
      <c r="E691" s="10" t="n">
        <v>30006103</v>
      </c>
      <c r="F691" s="10" t="inlineStr">
        <is>
          <t>TRAVESSA LATERAL 340X70X18 MDF - CAD SANTIAGO NEW</t>
        </is>
      </c>
      <c r="G691" s="10" t="inlineStr">
        <is>
          <t>SECCIONADORA 11</t>
        </is>
      </c>
      <c r="H691" s="10" t="inlineStr">
        <is>
          <t>SECCIONADORA 11</t>
        </is>
      </c>
      <c r="I691" s="9" t="inlineStr">
        <is>
          <t>SECCIONADORA 11</t>
        </is>
      </c>
      <c r="J691" s="9" t="n">
        <v>100</v>
      </c>
      <c r="K691" s="10">
        <f>IF($E691="","",IFERROR(INDEX('01_Cad_Pecas'!$H$2:$H$5000,MATCH($E691,'01_Cad_Pecas'!$D$2:$D$5000,0)),IFERROR(INDEX('01_Cad_Pecas'!$H$2:$H$5000,MATCH(VALUE($E691),'01_Cad_Pecas'!$D$2:$D$5000,0)),"")))</f>
        <v/>
      </c>
      <c r="L691" s="10">
        <f>IF($E691="","",IFERROR(INDEX('01_Cad_Pecas'!$I$2:$I$5000,MATCH($E691,'01_Cad_Pecas'!$D$2:$D$5000,0)),IFERROR(INDEX('01_Cad_Pecas'!$I$2:$I$5000,MATCH(VALUE($E691),'01_Cad_Pecas'!$D$2:$D$5000,0)),"")))</f>
        <v/>
      </c>
      <c r="M691" s="10">
        <f>IF(OR($J691="",$L691=""),"",IF($K691="",0,$K691)+$J691*$L691)</f>
        <v/>
      </c>
      <c r="N691" s="9" t="n">
        <v>46197</v>
      </c>
      <c r="O691" s="9" t="n">
        <v>100</v>
      </c>
      <c r="P691" s="10" t="n"/>
      <c r="Q691" s="10" t="n"/>
      <c r="R691" s="10">
        <f>IF(AND($P691&lt;&gt;"",$Q691&lt;&gt;""),($Q691-$P691)*1440,IF(AND($O691&lt;&gt;"",$L691&lt;&gt;""),IF($K691="",0,$K691)+$O691*$L691,""))</f>
        <v/>
      </c>
      <c r="S691" s="10" t="n"/>
      <c r="T691" s="10">
        <f>IF(OR($J691="",$O691=""),"",$O691/$J691)</f>
        <v/>
      </c>
      <c r="U691" s="10" t="n"/>
      <c r="V691" s="10">
        <f>IF($A691="","",IF(AND($A691&lt;&gt;"",NOT(OR($U691="Concluído",$U691="Concluido")),TODAY()&gt;$A691),"SIM","NÃO"))</f>
        <v/>
      </c>
      <c r="W691" s="10">
        <f>IF(OR($A691="",$I691="",$M691=""),"",SUMIFS($M$2:M691,$I$2:I691,$I691,$A$2:A691,$A691)-$M691)</f>
        <v/>
      </c>
      <c r="X691" s="10">
        <f>IF(OR($A691="",$I691=""),"",SUMIFS($M$2:$M$4922,$I$2:$I$4922,$I691,$A$2:$A$4922,$A691))</f>
        <v/>
      </c>
      <c r="Y691" s="10">
        <f>IFERROR(VLOOKUP($I691,'02_Cad_Maquinas'!$B$2:$H$200,7,FALSE()),"")</f>
        <v/>
      </c>
      <c r="Z691" s="10">
        <f>IF(OR($X691="",$Y691=""),"",$Y691-$X691)</f>
        <v/>
      </c>
      <c r="AA691" s="11">
        <f>IF(OR($X691="",$Y691=""),"",$X691/$Y691)</f>
        <v/>
      </c>
      <c r="AB691" s="10" t="inlineStr">
        <is>
          <t>10163.10147|SECCIONADORA 11</t>
        </is>
      </c>
      <c r="AC691" s="10">
        <f>IF($B691="","","|"&amp;SUBSTITUTE(TRIM(SUBSTITUTE(SUBSTITUTE(SUBSTITUTE(SUBSTITUTE(SUBSTITUTE(SUBSTITUTE(SUBSTITUTE(SUBSTITUTE(SUBSTITUTE(SUBSTITUTE(SUBSTITUTE(SUBSTITUTE(SUBSTITUTE(SUBSTITUTE(TRIM($B691&amp;""),CHAR(10)," "),CHAR(13)," "),"."," "),";"," "),","," "),"/"," "),"+"," "),"-"," "),"  "," "),"  "," "),"  "," "),"  "," "),"  "," "),"  "," "))," ","|")&amp;"|")</f>
        <v/>
      </c>
      <c r="AD691" s="10">
        <f>TRIM($I691&amp;"")</f>
        <v/>
      </c>
    </row>
    <row r="692" ht="36" customHeight="1">
      <c r="A692" s="9" t="n">
        <v>46197</v>
      </c>
      <c r="B692" s="10" t="n">
        <v>10163.10147</v>
      </c>
      <c r="C692" s="10" t="inlineStr">
        <is>
          <t>33751 MULTIMOVEIS ESPORTAÇÃO</t>
        </is>
      </c>
      <c r="D692" s="10" t="inlineStr">
        <is>
          <t>SECCIONADORA 11</t>
        </is>
      </c>
      <c r="E692" s="10" t="n">
        <v>30001202</v>
      </c>
      <c r="F692" s="10" t="inlineStr">
        <is>
          <t>PÉ FRONTAL 441X65(911)X25 MDF (16PÇS) - CAD PÉ INT</t>
        </is>
      </c>
      <c r="G692" s="10" t="inlineStr">
        <is>
          <t>SECCIONADORA 11</t>
        </is>
      </c>
      <c r="H692" s="10" t="inlineStr">
        <is>
          <t>SECCIONADORA 11</t>
        </is>
      </c>
      <c r="I692" s="9" t="inlineStr">
        <is>
          <t>SECCIONADORA 11</t>
        </is>
      </c>
      <c r="J692" s="9" t="n">
        <v>760</v>
      </c>
      <c r="K692" s="10">
        <f>IF($E692="","",IFERROR(INDEX('01_Cad_Pecas'!$H$2:$H$5000,MATCH($E692,'01_Cad_Pecas'!$D$2:$D$5000,0)),IFERROR(INDEX('01_Cad_Pecas'!$H$2:$H$5000,MATCH(VALUE($E692),'01_Cad_Pecas'!$D$2:$D$5000,0)),"")))</f>
        <v/>
      </c>
      <c r="L692" s="10">
        <f>IF($E692="","",IFERROR(INDEX('01_Cad_Pecas'!$I$2:$I$5000,MATCH($E692,'01_Cad_Pecas'!$D$2:$D$5000,0)),IFERROR(INDEX('01_Cad_Pecas'!$I$2:$I$5000,MATCH(VALUE($E692),'01_Cad_Pecas'!$D$2:$D$5000,0)),"")))</f>
        <v/>
      </c>
      <c r="M692" s="10">
        <f>IF(OR($J692="",$L692=""),"",IF($K692="",0,$K692)+$J692*$L692)</f>
        <v/>
      </c>
      <c r="N692" s="9" t="n">
        <v>46197</v>
      </c>
      <c r="O692" s="9" t="n">
        <v>760</v>
      </c>
      <c r="P692" s="10" t="n"/>
      <c r="Q692" s="10" t="n"/>
      <c r="R692" s="10">
        <f>IF(AND($P692&lt;&gt;"",$Q692&lt;&gt;""),($Q692-$P692)*1440,IF(AND($O692&lt;&gt;"",$L692&lt;&gt;""),IF($K692="",0,$K692)+$O692*$L692,""))</f>
        <v/>
      </c>
      <c r="S692" s="10" t="n"/>
      <c r="T692" s="10">
        <f>IF(OR($J692="",$O692=""),"",$O692/$J692)</f>
        <v/>
      </c>
      <c r="U692" s="10" t="n"/>
      <c r="V692" s="10">
        <f>IF($A692="","",IF(AND($A692&lt;&gt;"",NOT(OR($U692="Concluído",$U692="Concluido")),TODAY()&gt;$A692),"SIM","NÃO"))</f>
        <v/>
      </c>
      <c r="W692" s="10">
        <f>IF(OR($A692="",$I692="",$M692=""),"",SUMIFS($M$2:M692,$I$2:I692,$I692,$A$2:A692,$A692)-$M692)</f>
        <v/>
      </c>
      <c r="X692" s="10">
        <f>IF(OR($A692="",$I692=""),"",SUMIFS($M$2:$M$4922,$I$2:$I$4922,$I692,$A$2:$A$4922,$A692))</f>
        <v/>
      </c>
      <c r="Y692" s="10">
        <f>IFERROR(VLOOKUP($I692,'02_Cad_Maquinas'!$B$2:$H$200,7,FALSE()),"")</f>
        <v/>
      </c>
      <c r="Z692" s="10">
        <f>IF(OR($X692="",$Y692=""),"",$Y692-$X692)</f>
        <v/>
      </c>
      <c r="AA692" s="11">
        <f>IF(OR($X692="",$Y692=""),"",$X692/$Y692)</f>
        <v/>
      </c>
      <c r="AB692" s="10" t="inlineStr">
        <is>
          <t>10163.10147|SECCIONADORA 11</t>
        </is>
      </c>
      <c r="AC692" s="10">
        <f>IF($B692="","","|"&amp;SUBSTITUTE(TRIM(SUBSTITUTE(SUBSTITUTE(SUBSTITUTE(SUBSTITUTE(SUBSTITUTE(SUBSTITUTE(SUBSTITUTE(SUBSTITUTE(SUBSTITUTE(SUBSTITUTE(SUBSTITUTE(SUBSTITUTE(SUBSTITUTE(SUBSTITUTE(TRIM($B692&amp;""),CHAR(10)," "),CHAR(13)," "),"."," "),";"," "),","," "),"/"," "),"+"," "),"-"," "),"  "," "),"  "," "),"  "," "),"  "," "),"  "," "),"  "," "))," ","|")&amp;"|")</f>
        <v/>
      </c>
      <c r="AD692" s="10">
        <f>TRIM($I692&amp;"")</f>
        <v/>
      </c>
    </row>
    <row r="693" ht="36" customHeight="1">
      <c r="A693" s="9" t="n">
        <v>46197</v>
      </c>
      <c r="B693" s="10" t="n">
        <v>10163.10147</v>
      </c>
      <c r="C693" s="10" t="inlineStr">
        <is>
          <t>33751 MULTIMOVEIS ESPORTAÇÃO</t>
        </is>
      </c>
      <c r="D693" s="10" t="inlineStr">
        <is>
          <t>SECCIONADORA 11</t>
        </is>
      </c>
      <c r="E693" s="10" t="n">
        <v>30001301</v>
      </c>
      <c r="F693" s="10" t="inlineStr">
        <is>
          <t>PE TRASEIRO 920X65(911)X25 MDF (11PCS)- CAD PE INT</t>
        </is>
      </c>
      <c r="G693" s="10" t="inlineStr">
        <is>
          <t>SECCIONADORA 11</t>
        </is>
      </c>
      <c r="H693" s="10" t="inlineStr">
        <is>
          <t>SECCIONADORA 11</t>
        </is>
      </c>
      <c r="I693" s="9" t="inlineStr">
        <is>
          <t>SECCIONADORA 11</t>
        </is>
      </c>
      <c r="J693" s="9" t="n">
        <v>760</v>
      </c>
      <c r="K693" s="10">
        <f>IF($E693="","",IFERROR(INDEX('01_Cad_Pecas'!$H$2:$H$5000,MATCH($E693,'01_Cad_Pecas'!$D$2:$D$5000,0)),IFERROR(INDEX('01_Cad_Pecas'!$H$2:$H$5000,MATCH(VALUE($E693),'01_Cad_Pecas'!$D$2:$D$5000,0)),"")))</f>
        <v/>
      </c>
      <c r="L693" s="10">
        <f>IF($E693="","",IFERROR(INDEX('01_Cad_Pecas'!$I$2:$I$5000,MATCH($E693,'01_Cad_Pecas'!$D$2:$D$5000,0)),IFERROR(INDEX('01_Cad_Pecas'!$I$2:$I$5000,MATCH(VALUE($E693),'01_Cad_Pecas'!$D$2:$D$5000,0)),"")))</f>
        <v/>
      </c>
      <c r="M693" s="10">
        <f>IF(OR($J693="",$L693=""),"",IF($K693="",0,$K693)+$J693*$L693)</f>
        <v/>
      </c>
      <c r="N693" s="9" t="n">
        <v>46197</v>
      </c>
      <c r="O693" s="9" t="n">
        <v>760</v>
      </c>
      <c r="P693" s="10" t="n"/>
      <c r="Q693" s="10" t="n"/>
      <c r="R693" s="10">
        <f>IF(AND($P693&lt;&gt;"",$Q693&lt;&gt;""),($Q693-$P693)*1440,IF(AND($O693&lt;&gt;"",$L693&lt;&gt;""),IF($K693="",0,$K693)+$O693*$L693,""))</f>
        <v/>
      </c>
      <c r="S693" s="10" t="n"/>
      <c r="T693" s="10">
        <f>IF(OR($J693="",$O693=""),"",$O693/$J693)</f>
        <v/>
      </c>
      <c r="U693" s="10" t="n"/>
      <c r="V693" s="10">
        <f>IF($A693="","",IF(AND($A693&lt;&gt;"",NOT(OR($U693="Concluído",$U693="Concluido")),TODAY()&gt;$A693),"SIM","NÃO"))</f>
        <v/>
      </c>
      <c r="W693" s="10">
        <f>IF(OR($A693="",$I693="",$M693=""),"",SUMIFS($M$2:M693,$I$2:I693,$I693,$A$2:A693,$A693)-$M693)</f>
        <v/>
      </c>
      <c r="X693" s="10">
        <f>IF(OR($A693="",$I693=""),"",SUMIFS($M$2:$M$4922,$I$2:$I$4922,$I693,$A$2:$A$4922,$A693))</f>
        <v/>
      </c>
      <c r="Y693" s="10">
        <f>IFERROR(VLOOKUP($I693,'02_Cad_Maquinas'!$B$2:$H$200,7,FALSE()),"")</f>
        <v/>
      </c>
      <c r="Z693" s="10">
        <f>IF(OR($X693="",$Y693=""),"",$Y693-$X693)</f>
        <v/>
      </c>
      <c r="AA693" s="11">
        <f>IF(OR($X693="",$Y693=""),"",$X693/$Y693)</f>
        <v/>
      </c>
      <c r="AB693" s="10" t="inlineStr">
        <is>
          <t>10163.10147|SECCIONADORA 11</t>
        </is>
      </c>
      <c r="AC693" s="10">
        <f>IF($B693="","","|"&amp;SUBSTITUTE(TRIM(SUBSTITUTE(SUBSTITUTE(SUBSTITUTE(SUBSTITUTE(SUBSTITUTE(SUBSTITUTE(SUBSTITUTE(SUBSTITUTE(SUBSTITUTE(SUBSTITUTE(SUBSTITUTE(SUBSTITUTE(SUBSTITUTE(SUBSTITUTE(TRIM($B693&amp;""),CHAR(10)," "),CHAR(13)," "),"."," "),";"," "),","," "),"/"," "),"+"," "),"-"," "),"  "," "),"  "," "),"  "," "),"  "," "),"  "," "),"  "," "))," ","|")&amp;"|")</f>
        <v/>
      </c>
      <c r="AD693" s="10">
        <f>TRIM($I693&amp;"")</f>
        <v/>
      </c>
    </row>
    <row r="694" ht="36" customHeight="1">
      <c r="A694" s="9" t="n">
        <v>46197</v>
      </c>
      <c r="B694" s="10" t="n">
        <v>10163.10147</v>
      </c>
      <c r="C694" s="10" t="inlineStr">
        <is>
          <t>33751 MULTIMOVEIS ESPORTAÇÃO</t>
        </is>
      </c>
      <c r="D694" s="10" t="inlineStr">
        <is>
          <t>SECCIONADORA 11</t>
        </is>
      </c>
      <c r="E694" s="10" t="n">
        <v>30006101</v>
      </c>
      <c r="F694" s="10" t="inlineStr">
        <is>
          <t>PE TRAS 880X30(911)X25 MDF (13PC) ESQ SANTIAGO NEW</t>
        </is>
      </c>
      <c r="G694" s="10" t="inlineStr">
        <is>
          <t>SECCIONADORA 11</t>
        </is>
      </c>
      <c r="H694" s="10" t="inlineStr">
        <is>
          <t>SECCIONADORA 11</t>
        </is>
      </c>
      <c r="I694" s="9" t="inlineStr">
        <is>
          <t>SECCIONADORA 11</t>
        </is>
      </c>
      <c r="J694" s="9" t="n">
        <v>50</v>
      </c>
      <c r="K694" s="10">
        <f>IF($E694="","",IFERROR(INDEX('01_Cad_Pecas'!$H$2:$H$5000,MATCH($E694,'01_Cad_Pecas'!$D$2:$D$5000,0)),IFERROR(INDEX('01_Cad_Pecas'!$H$2:$H$5000,MATCH(VALUE($E694),'01_Cad_Pecas'!$D$2:$D$5000,0)),"")))</f>
        <v/>
      </c>
      <c r="L694" s="10">
        <f>IF($E694="","",IFERROR(INDEX('01_Cad_Pecas'!$I$2:$I$5000,MATCH($E694,'01_Cad_Pecas'!$D$2:$D$5000,0)),IFERROR(INDEX('01_Cad_Pecas'!$I$2:$I$5000,MATCH(VALUE($E694),'01_Cad_Pecas'!$D$2:$D$5000,0)),"")))</f>
        <v/>
      </c>
      <c r="M694" s="10">
        <f>IF(OR($J694="",$L694=""),"",IF($K694="",0,$K694)+$J694*$L694)</f>
        <v/>
      </c>
      <c r="N694" s="9" t="n">
        <v>46197</v>
      </c>
      <c r="O694" s="9" t="n">
        <v>50</v>
      </c>
      <c r="P694" s="10" t="n"/>
      <c r="Q694" s="10" t="n"/>
      <c r="R694" s="10">
        <f>IF(AND($P694&lt;&gt;"",$Q694&lt;&gt;""),($Q694-$P694)*1440,IF(AND($O694&lt;&gt;"",$L694&lt;&gt;""),IF($K694="",0,$K694)+$O694*$L694,""))</f>
        <v/>
      </c>
      <c r="S694" s="10" t="n"/>
      <c r="T694" s="10">
        <f>IF(OR($J694="",$O694=""),"",$O694/$J694)</f>
        <v/>
      </c>
      <c r="U694" s="10" t="n"/>
      <c r="V694" s="10">
        <f>IF($A694="","",IF(AND($A694&lt;&gt;"",NOT(OR($U694="Concluído",$U694="Concluido")),TODAY()&gt;$A694),"SIM","NÃO"))</f>
        <v/>
      </c>
      <c r="W694" s="10">
        <f>IF(OR($A694="",$I694="",$M694=""),"",SUMIFS($M$2:M694,$I$2:I694,$I694,$A$2:A694,$A694)-$M694)</f>
        <v/>
      </c>
      <c r="X694" s="10">
        <f>IF(OR($A694="",$I694=""),"",SUMIFS($M$2:$M$4922,$I$2:$I$4922,$I694,$A$2:$A$4922,$A694))</f>
        <v/>
      </c>
      <c r="Y694" s="10">
        <f>IFERROR(VLOOKUP($I694,'02_Cad_Maquinas'!$B$2:$H$200,7,FALSE()),"")</f>
        <v/>
      </c>
      <c r="Z694" s="10">
        <f>IF(OR($X694="",$Y694=""),"",$Y694-$X694)</f>
        <v/>
      </c>
      <c r="AA694" s="11">
        <f>IF(OR($X694="",$Y694=""),"",$X694/$Y694)</f>
        <v/>
      </c>
      <c r="AB694" s="10" t="inlineStr">
        <is>
          <t>10163.10147|SECCIONADORA 11</t>
        </is>
      </c>
      <c r="AC694" s="10">
        <f>IF($B694="","","|"&amp;SUBSTITUTE(TRIM(SUBSTITUTE(SUBSTITUTE(SUBSTITUTE(SUBSTITUTE(SUBSTITUTE(SUBSTITUTE(SUBSTITUTE(SUBSTITUTE(SUBSTITUTE(SUBSTITUTE(SUBSTITUTE(SUBSTITUTE(SUBSTITUTE(SUBSTITUTE(TRIM($B694&amp;""),CHAR(10)," "),CHAR(13)," "),"."," "),";"," "),","," "),"/"," "),"+"," "),"-"," "),"  "," "),"  "," "),"  "," "),"  "," "),"  "," "),"  "," "))," ","|")&amp;"|")</f>
        <v/>
      </c>
      <c r="AD694" s="10">
        <f>TRIM($I694&amp;"")</f>
        <v/>
      </c>
    </row>
    <row r="695" ht="36" customHeight="1">
      <c r="A695" s="9" t="n">
        <v>46197</v>
      </c>
      <c r="B695" s="10" t="n">
        <v>10163.10147</v>
      </c>
      <c r="C695" s="10" t="inlineStr">
        <is>
          <t>33751 MULTIMOVEIS ESPORTAÇÃO</t>
        </is>
      </c>
      <c r="D695" s="10" t="inlineStr">
        <is>
          <t>SECCIONADORA 11</t>
        </is>
      </c>
      <c r="E695" s="10" t="n">
        <v>30006102</v>
      </c>
      <c r="F695" s="10" t="inlineStr">
        <is>
          <t>PE TRAS 880X30(911)X25 MDF (13PC) DIR SANTIAGO NEW</t>
        </is>
      </c>
      <c r="G695" s="10" t="inlineStr">
        <is>
          <t>SECCIONADORA 11</t>
        </is>
      </c>
      <c r="H695" s="10" t="inlineStr">
        <is>
          <t>SECCIONADORA 11</t>
        </is>
      </c>
      <c r="I695" s="9" t="inlineStr">
        <is>
          <t>SECCIONADORA 11</t>
        </is>
      </c>
      <c r="J695" s="9" t="n">
        <v>50</v>
      </c>
      <c r="K695" s="10">
        <f>IF($E695="","",IFERROR(INDEX('01_Cad_Pecas'!$H$2:$H$5000,MATCH($E695,'01_Cad_Pecas'!$D$2:$D$5000,0)),IFERROR(INDEX('01_Cad_Pecas'!$H$2:$H$5000,MATCH(VALUE($E695),'01_Cad_Pecas'!$D$2:$D$5000,0)),"")))</f>
        <v/>
      </c>
      <c r="L695" s="10">
        <f>IF($E695="","",IFERROR(INDEX('01_Cad_Pecas'!$I$2:$I$5000,MATCH($E695,'01_Cad_Pecas'!$D$2:$D$5000,0)),IFERROR(INDEX('01_Cad_Pecas'!$I$2:$I$5000,MATCH(VALUE($E695),'01_Cad_Pecas'!$D$2:$D$5000,0)),"")))</f>
        <v/>
      </c>
      <c r="M695" s="10">
        <f>IF(OR($J695="",$L695=""),"",IF($K695="",0,$K695)+$J695*$L695)</f>
        <v/>
      </c>
      <c r="N695" s="9" t="n">
        <v>46197</v>
      </c>
      <c r="O695" s="9" t="n">
        <v>50</v>
      </c>
      <c r="P695" s="10" t="n"/>
      <c r="Q695" s="10" t="n"/>
      <c r="R695" s="10">
        <f>IF(AND($P695&lt;&gt;"",$Q695&lt;&gt;""),($Q695-$P695)*1440,IF(AND($O695&lt;&gt;"",$L695&lt;&gt;""),IF($K695="",0,$K695)+$O695*$L695,""))</f>
        <v/>
      </c>
      <c r="S695" s="10" t="n"/>
      <c r="T695" s="10">
        <f>IF(OR($J695="",$O695=""),"",$O695/$J695)</f>
        <v/>
      </c>
      <c r="U695" s="10" t="n"/>
      <c r="V695" s="10">
        <f>IF($A695="","",IF(AND($A695&lt;&gt;"",NOT(OR($U695="Concluído",$U695="Concluido")),TODAY()&gt;$A695),"SIM","NÃO"))</f>
        <v/>
      </c>
      <c r="W695" s="10">
        <f>IF(OR($A695="",$I695="",$M695=""),"",SUMIFS($M$2:M695,$I$2:I695,$I695,$A$2:A695,$A695)-$M695)</f>
        <v/>
      </c>
      <c r="X695" s="10">
        <f>IF(OR($A695="",$I695=""),"",SUMIFS($M$2:$M$4922,$I$2:$I$4922,$I695,$A$2:$A$4922,$A695))</f>
        <v/>
      </c>
      <c r="Y695" s="10">
        <f>IFERROR(VLOOKUP($I695,'02_Cad_Maquinas'!$B$2:$H$200,7,FALSE()),"")</f>
        <v/>
      </c>
      <c r="Z695" s="10">
        <f>IF(OR($X695="",$Y695=""),"",$Y695-$X695)</f>
        <v/>
      </c>
      <c r="AA695" s="11">
        <f>IF(OR($X695="",$Y695=""),"",$X695/$Y695)</f>
        <v/>
      </c>
      <c r="AB695" s="10" t="inlineStr">
        <is>
          <t>10163.10147|SECCIONADORA 11</t>
        </is>
      </c>
      <c r="AC695" s="10">
        <f>IF($B695="","","|"&amp;SUBSTITUTE(TRIM(SUBSTITUTE(SUBSTITUTE(SUBSTITUTE(SUBSTITUTE(SUBSTITUTE(SUBSTITUTE(SUBSTITUTE(SUBSTITUTE(SUBSTITUTE(SUBSTITUTE(SUBSTITUTE(SUBSTITUTE(SUBSTITUTE(SUBSTITUTE(TRIM($B695&amp;""),CHAR(10)," "),CHAR(13)," "),"."," "),";"," "),","," "),"/"," "),"+"," "),"-"," "),"  "," "),"  "," "),"  "," "),"  "," "),"  "," "),"  "," "))," ","|")&amp;"|")</f>
        <v/>
      </c>
      <c r="AD695" s="10">
        <f>TRIM($I695&amp;"")</f>
        <v/>
      </c>
    </row>
    <row r="696" ht="36" customHeight="1">
      <c r="A696" s="9" t="n">
        <v>46197</v>
      </c>
      <c r="B696" s="10" t="n">
        <v>10163.10147</v>
      </c>
      <c r="C696" s="10" t="inlineStr">
        <is>
          <t>33751 MULTIMOVEIS ESPORTAÇÃO</t>
        </is>
      </c>
      <c r="D696" s="10" t="inlineStr">
        <is>
          <t>SECCIONADORA 11</t>
        </is>
      </c>
      <c r="E696" s="10" t="n">
        <v>30006110</v>
      </c>
      <c r="F696" s="10" t="inlineStr">
        <is>
          <t>PE FRONTAL 430X(108)51X25 MDF (DIR) SANTIAGO NEW</t>
        </is>
      </c>
      <c r="G696" s="10" t="inlineStr">
        <is>
          <t>SECCIONADORA 11</t>
        </is>
      </c>
      <c r="H696" s="10" t="inlineStr">
        <is>
          <t>SECCIONADORA 11</t>
        </is>
      </c>
      <c r="I696" s="9" t="inlineStr">
        <is>
          <t>SECCIONADORA 11</t>
        </is>
      </c>
      <c r="J696" s="9" t="n">
        <v>50</v>
      </c>
      <c r="K696" s="10">
        <f>IF($E696="","",IFERROR(INDEX('01_Cad_Pecas'!$H$2:$H$5000,MATCH($E696,'01_Cad_Pecas'!$D$2:$D$5000,0)),IFERROR(INDEX('01_Cad_Pecas'!$H$2:$H$5000,MATCH(VALUE($E696),'01_Cad_Pecas'!$D$2:$D$5000,0)),"")))</f>
        <v/>
      </c>
      <c r="L696" s="10">
        <f>IF($E696="","",IFERROR(INDEX('01_Cad_Pecas'!$I$2:$I$5000,MATCH($E696,'01_Cad_Pecas'!$D$2:$D$5000,0)),IFERROR(INDEX('01_Cad_Pecas'!$I$2:$I$5000,MATCH(VALUE($E696),'01_Cad_Pecas'!$D$2:$D$5000,0)),"")))</f>
        <v/>
      </c>
      <c r="M696" s="10">
        <f>IF(OR($J696="",$L696=""),"",IF($K696="",0,$K696)+$J696*$L696)</f>
        <v/>
      </c>
      <c r="N696" s="9" t="n">
        <v>46197</v>
      </c>
      <c r="O696" s="9" t="n">
        <v>50</v>
      </c>
      <c r="P696" s="10" t="n"/>
      <c r="Q696" s="10" t="n"/>
      <c r="R696" s="10">
        <f>IF(AND($P696&lt;&gt;"",$Q696&lt;&gt;""),($Q696-$P696)*1440,IF(AND($O696&lt;&gt;"",$L696&lt;&gt;""),IF($K696="",0,$K696)+$O696*$L696,""))</f>
        <v/>
      </c>
      <c r="S696" s="10" t="n"/>
      <c r="T696" s="10">
        <f>IF(OR($J696="",$O696=""),"",$O696/$J696)</f>
        <v/>
      </c>
      <c r="U696" s="10" t="n"/>
      <c r="V696" s="10">
        <f>IF($A696="","",IF(AND($A696&lt;&gt;"",NOT(OR($U696="Concluído",$U696="Concluido")),TODAY()&gt;$A696),"SIM","NÃO"))</f>
        <v/>
      </c>
      <c r="W696" s="10">
        <f>IF(OR($A696="",$I696="",$M696=""),"",SUMIFS($M$2:M696,$I$2:I696,$I696,$A$2:A696,$A696)-$M696)</f>
        <v/>
      </c>
      <c r="X696" s="10">
        <f>IF(OR($A696="",$I696=""),"",SUMIFS($M$2:$M$4922,$I$2:$I$4922,$I696,$A$2:$A$4922,$A696))</f>
        <v/>
      </c>
      <c r="Y696" s="10">
        <f>IFERROR(VLOOKUP($I696,'02_Cad_Maquinas'!$B$2:$H$200,7,FALSE()),"")</f>
        <v/>
      </c>
      <c r="Z696" s="10">
        <f>IF(OR($X696="",$Y696=""),"",$Y696-$X696)</f>
        <v/>
      </c>
      <c r="AA696" s="11">
        <f>IF(OR($X696="",$Y696=""),"",$X696/$Y696)</f>
        <v/>
      </c>
      <c r="AB696" s="10" t="inlineStr">
        <is>
          <t>10163.10147|SECCIONADORA 11</t>
        </is>
      </c>
      <c r="AC696" s="10">
        <f>IF($B696="","","|"&amp;SUBSTITUTE(TRIM(SUBSTITUTE(SUBSTITUTE(SUBSTITUTE(SUBSTITUTE(SUBSTITUTE(SUBSTITUTE(SUBSTITUTE(SUBSTITUTE(SUBSTITUTE(SUBSTITUTE(SUBSTITUTE(SUBSTITUTE(SUBSTITUTE(SUBSTITUTE(TRIM($B696&amp;""),CHAR(10)," "),CHAR(13)," "),"."," "),";"," "),","," "),"/"," "),"+"," "),"-"," "),"  "," "),"  "," "),"  "," "),"  "," "),"  "," "),"  "," "))," ","|")&amp;"|")</f>
        <v/>
      </c>
      <c r="AD696" s="10">
        <f>TRIM($I696&amp;"")</f>
        <v/>
      </c>
    </row>
    <row r="697" ht="36" customHeight="1">
      <c r="A697" s="9" t="n">
        <v>46197</v>
      </c>
      <c r="B697" s="10" t="n">
        <v>10163.10147</v>
      </c>
      <c r="C697" s="10" t="inlineStr">
        <is>
          <t>33751 MULTIMOVEIS ESPORTAÇÃO</t>
        </is>
      </c>
      <c r="D697" s="10" t="inlineStr">
        <is>
          <t>SECCIONADORA 11</t>
        </is>
      </c>
      <c r="E697" s="10" t="n">
        <v>30006111</v>
      </c>
      <c r="F697" s="10" t="inlineStr">
        <is>
          <t>PE FRONTAL 430X(108)51X25MDF (ESQRD) SANTIAGO NEW</t>
        </is>
      </c>
      <c r="G697" s="10" t="inlineStr">
        <is>
          <t>SECCIONADORA 11</t>
        </is>
      </c>
      <c r="H697" s="10" t="inlineStr">
        <is>
          <t>SECCIONADORA 11</t>
        </is>
      </c>
      <c r="I697" s="9" t="inlineStr">
        <is>
          <t>SECCIONADORA 11</t>
        </is>
      </c>
      <c r="J697" s="9" t="n">
        <v>50</v>
      </c>
      <c r="K697" s="10">
        <f>IF($E697="","",IFERROR(INDEX('01_Cad_Pecas'!$H$2:$H$5000,MATCH($E697,'01_Cad_Pecas'!$D$2:$D$5000,0)),IFERROR(INDEX('01_Cad_Pecas'!$H$2:$H$5000,MATCH(VALUE($E697),'01_Cad_Pecas'!$D$2:$D$5000,0)),"")))</f>
        <v/>
      </c>
      <c r="L697" s="10">
        <f>IF($E697="","",IFERROR(INDEX('01_Cad_Pecas'!$I$2:$I$5000,MATCH($E697,'01_Cad_Pecas'!$D$2:$D$5000,0)),IFERROR(INDEX('01_Cad_Pecas'!$I$2:$I$5000,MATCH(VALUE($E697),'01_Cad_Pecas'!$D$2:$D$5000,0)),"")))</f>
        <v/>
      </c>
      <c r="M697" s="10">
        <f>IF(OR($J697="",$L697=""),"",IF($K697="",0,$K697)+$J697*$L697)</f>
        <v/>
      </c>
      <c r="N697" s="9" t="n">
        <v>46197</v>
      </c>
      <c r="O697" s="9" t="n">
        <v>50</v>
      </c>
      <c r="P697" s="10" t="n"/>
      <c r="Q697" s="10" t="n"/>
      <c r="R697" s="10">
        <f>IF(AND($P697&lt;&gt;"",$Q697&lt;&gt;""),($Q697-$P697)*1440,IF(AND($O697&lt;&gt;"",$L697&lt;&gt;""),IF($K697="",0,$K697)+$O697*$L697,""))</f>
        <v/>
      </c>
      <c r="S697" s="10" t="n"/>
      <c r="T697" s="10">
        <f>IF(OR($J697="",$O697=""),"",$O697/$J697)</f>
        <v/>
      </c>
      <c r="U697" s="10" t="n"/>
      <c r="V697" s="10">
        <f>IF($A697="","",IF(AND($A697&lt;&gt;"",NOT(OR($U697="Concluído",$U697="Concluido")),TODAY()&gt;$A697),"SIM","NÃO"))</f>
        <v/>
      </c>
      <c r="W697" s="10">
        <f>IF(OR($A697="",$I697="",$M697=""),"",SUMIFS($M$2:M697,$I$2:I697,$I697,$A$2:A697,$A697)-$M697)</f>
        <v/>
      </c>
      <c r="X697" s="10">
        <f>IF(OR($A697="",$I697=""),"",SUMIFS($M$2:$M$4922,$I$2:$I$4922,$I697,$A$2:$A$4922,$A697))</f>
        <v/>
      </c>
      <c r="Y697" s="10">
        <f>IFERROR(VLOOKUP($I697,'02_Cad_Maquinas'!$B$2:$H$200,7,FALSE()),"")</f>
        <v/>
      </c>
      <c r="Z697" s="10">
        <f>IF(OR($X697="",$Y697=""),"",$Y697-$X697)</f>
        <v/>
      </c>
      <c r="AA697" s="11">
        <f>IF(OR($X697="",$Y697=""),"",$X697/$Y697)</f>
        <v/>
      </c>
      <c r="AB697" s="10" t="inlineStr">
        <is>
          <t>10163.10147|SECCIONADORA 11</t>
        </is>
      </c>
      <c r="AC697" s="10">
        <f>IF($B697="","","|"&amp;SUBSTITUTE(TRIM(SUBSTITUTE(SUBSTITUTE(SUBSTITUTE(SUBSTITUTE(SUBSTITUTE(SUBSTITUTE(SUBSTITUTE(SUBSTITUTE(SUBSTITUTE(SUBSTITUTE(SUBSTITUTE(SUBSTITUTE(SUBSTITUTE(SUBSTITUTE(TRIM($B697&amp;""),CHAR(10)," "),CHAR(13)," "),"."," "),";"," "),","," "),"/"," "),"+"," "),"-"," "),"  "," "),"  "," "),"  "," "),"  "," "),"  "," "),"  "," "))," ","|")&amp;"|")</f>
        <v/>
      </c>
      <c r="AD697" s="10">
        <f>TRIM($I697&amp;"")</f>
        <v/>
      </c>
    </row>
    <row r="698" ht="36" customHeight="1">
      <c r="A698" s="9" t="n">
        <v>46197</v>
      </c>
      <c r="B698" s="10" t="n">
        <v>10163.10147</v>
      </c>
      <c r="C698" s="10" t="inlineStr">
        <is>
          <t>33751 MULTIMOVEIS ESPORTAÇÃO</t>
        </is>
      </c>
      <c r="D698" s="10" t="inlineStr">
        <is>
          <t>SECCIONADORA 11</t>
        </is>
      </c>
      <c r="E698" s="10" t="n">
        <v>30034007</v>
      </c>
      <c r="F698" s="10" t="inlineStr">
        <is>
          <t>TAMPO VITREO 1365X905X25 MDF-MESA VIENA</t>
        </is>
      </c>
      <c r="G698" s="10" t="inlineStr">
        <is>
          <t>SECCIONADORA 11</t>
        </is>
      </c>
      <c r="H698" s="10" t="inlineStr">
        <is>
          <t>SECCIONADORA 11</t>
        </is>
      </c>
      <c r="I698" s="9" t="inlineStr">
        <is>
          <t>SECCIONADORA 11</t>
        </is>
      </c>
      <c r="J698" s="9" t="n">
        <v>5</v>
      </c>
      <c r="K698" s="10">
        <f>IF($E698="","",IFERROR(INDEX('01_Cad_Pecas'!$H$2:$H$5000,MATCH($E698,'01_Cad_Pecas'!$D$2:$D$5000,0)),IFERROR(INDEX('01_Cad_Pecas'!$H$2:$H$5000,MATCH(VALUE($E698),'01_Cad_Pecas'!$D$2:$D$5000,0)),"")))</f>
        <v/>
      </c>
      <c r="L698" s="10">
        <f>IF($E698="","",IFERROR(INDEX('01_Cad_Pecas'!$I$2:$I$5000,MATCH($E698,'01_Cad_Pecas'!$D$2:$D$5000,0)),IFERROR(INDEX('01_Cad_Pecas'!$I$2:$I$5000,MATCH(VALUE($E698),'01_Cad_Pecas'!$D$2:$D$5000,0)),"")))</f>
        <v/>
      </c>
      <c r="M698" s="10">
        <f>IF(OR($J698="",$L698=""),"",IF($K698="",0,$K698)+$J698*$L698)</f>
        <v/>
      </c>
      <c r="N698" s="9" t="n">
        <v>46197</v>
      </c>
      <c r="O698" s="9" t="n">
        <v>5</v>
      </c>
      <c r="P698" s="10" t="n"/>
      <c r="Q698" s="10" t="n"/>
      <c r="R698" s="10">
        <f>IF(AND($P698&lt;&gt;"",$Q698&lt;&gt;""),($Q698-$P698)*1440,IF(AND($O698&lt;&gt;"",$L698&lt;&gt;""),IF($K698="",0,$K698)+$O698*$L698,""))</f>
        <v/>
      </c>
      <c r="S698" s="10" t="n"/>
      <c r="T698" s="10">
        <f>IF(OR($J698="",$O698=""),"",$O698/$J698)</f>
        <v/>
      </c>
      <c r="U698" s="10" t="n"/>
      <c r="V698" s="10">
        <f>IF($A698="","",IF(AND($A698&lt;&gt;"",NOT(OR($U698="Concluído",$U698="Concluido")),TODAY()&gt;$A698),"SIM","NÃO"))</f>
        <v/>
      </c>
      <c r="W698" s="10">
        <f>IF(OR($A698="",$I698="",$M698=""),"",SUMIFS($M$2:M698,$I$2:I698,$I698,$A$2:A698,$A698)-$M698)</f>
        <v/>
      </c>
      <c r="X698" s="10">
        <f>IF(OR($A698="",$I698=""),"",SUMIFS($M$2:$M$4922,$I$2:$I$4922,$I698,$A$2:$A$4922,$A698))</f>
        <v/>
      </c>
      <c r="Y698" s="10">
        <f>IFERROR(VLOOKUP($I698,'02_Cad_Maquinas'!$B$2:$H$200,7,FALSE()),"")</f>
        <v/>
      </c>
      <c r="Z698" s="10">
        <f>IF(OR($X698="",$Y698=""),"",$Y698-$X698)</f>
        <v/>
      </c>
      <c r="AA698" s="11">
        <f>IF(OR($X698="",$Y698=""),"",$X698/$Y698)</f>
        <v/>
      </c>
      <c r="AB698" s="10" t="inlineStr">
        <is>
          <t>10163.10147|SECCIONADORA 11</t>
        </is>
      </c>
      <c r="AC698" s="10">
        <f>IF($B698="","","|"&amp;SUBSTITUTE(TRIM(SUBSTITUTE(SUBSTITUTE(SUBSTITUTE(SUBSTITUTE(SUBSTITUTE(SUBSTITUTE(SUBSTITUTE(SUBSTITUTE(SUBSTITUTE(SUBSTITUTE(SUBSTITUTE(SUBSTITUTE(SUBSTITUTE(SUBSTITUTE(TRIM($B698&amp;""),CHAR(10)," "),CHAR(13)," "),"."," "),";"," "),","," "),"/"," "),"+"," "),"-"," "),"  "," "),"  "," "),"  "," "),"  "," "),"  "," "),"  "," "))," ","|")&amp;"|")</f>
        <v/>
      </c>
      <c r="AD698" s="10">
        <f>TRIM($I698&amp;"")</f>
        <v/>
      </c>
    </row>
    <row r="699" ht="24" customHeight="1">
      <c r="A699" s="9" t="n">
        <v>46198</v>
      </c>
      <c r="B699" s="10" t="n">
        <v>10179</v>
      </c>
      <c r="C699" s="10" t="n"/>
      <c r="D699" s="10" t="inlineStr">
        <is>
          <t xml:space="preserve">SECCIONADORA 11 </t>
        </is>
      </c>
      <c r="E699" s="10" t="n">
        <v>30001204</v>
      </c>
      <c r="F699" s="10" t="inlineStr">
        <is>
          <t>ASSENTO 430X403X09 MDP CAD PE INTEIRO/ MADEIRA</t>
        </is>
      </c>
      <c r="G699" s="10" t="inlineStr">
        <is>
          <t>SECCIONADORA 11</t>
        </is>
      </c>
      <c r="H699" s="10" t="inlineStr">
        <is>
          <t>SECCIONADORA 11</t>
        </is>
      </c>
      <c r="I699" s="10" t="inlineStr">
        <is>
          <t>SECCIONADORA 11</t>
        </is>
      </c>
      <c r="J699" s="9" t="n">
        <v>668</v>
      </c>
      <c r="K699" s="10">
        <f>IF($E699="","",IFERROR(INDEX('01_Cad_Pecas'!$H$2:$H$5000,MATCH($E699,'01_Cad_Pecas'!$D$2:$D$5000,0)),IFERROR(INDEX('01_Cad_Pecas'!$H$2:$H$5000,MATCH(VALUE($E699),'01_Cad_Pecas'!$D$2:$D$5000,0)),"")))</f>
        <v/>
      </c>
      <c r="L699" s="10">
        <f>IF($E699="","",IFERROR(INDEX('01_Cad_Pecas'!$I$2:$I$5000,MATCH($E699,'01_Cad_Pecas'!$D$2:$D$5000,0)),IFERROR(INDEX('01_Cad_Pecas'!$I$2:$I$5000,MATCH(VALUE($E699),'01_Cad_Pecas'!$D$2:$D$5000,0)),"")))</f>
        <v/>
      </c>
      <c r="M699" s="10">
        <f>IF(OR($J699="",$L699=""),"",IF($K699="",0,$K699)+$J699*$L699)</f>
        <v/>
      </c>
      <c r="N699" s="10" t="n">
        <v>46202</v>
      </c>
      <c r="O699" s="9" t="n">
        <v>668</v>
      </c>
      <c r="P699" s="10" t="n"/>
      <c r="Q699" s="10" t="n"/>
      <c r="R699" s="10">
        <f>IF(AND($P699&lt;&gt;"",$Q699&lt;&gt;""),($Q699-$P699)*1440,IF(AND($O699&lt;&gt;"",$L699&lt;&gt;""),IF($K699="",0,$K699)+$O699*$L699,""))</f>
        <v/>
      </c>
      <c r="S699" s="10" t="n"/>
      <c r="T699" s="10">
        <f>IF(OR($J699="",$O699=""),"",$O699/$J699)</f>
        <v/>
      </c>
      <c r="U699" s="10" t="n"/>
      <c r="V699" s="10">
        <f>IF($A699="","",IF(AND($A699&lt;&gt;"",NOT(OR($U699="Concluído",$U699="Concluido")),TODAY()&gt;$A699),"SIM","NÃO"))</f>
        <v/>
      </c>
      <c r="W699" s="10">
        <f>IF(OR($A699="",$I699="",$M699=""),"",SUMIFS($M$2:M699,$I$2:I699,$I699,$A$2:A699,$A699)-$M699)</f>
        <v/>
      </c>
      <c r="X699" s="10">
        <f>IF(OR($A699="",$I699=""),"",SUMIFS($M$2:$M$4922,$I$2:$I$4922,$I699,$A$2:$A$4922,$A699))</f>
        <v/>
      </c>
      <c r="Y699" s="10">
        <f>IFERROR(VLOOKUP($I699,'02_Cad_Maquinas'!$B$2:$H$200,7,FALSE()),"")</f>
        <v/>
      </c>
      <c r="Z699" s="10">
        <f>IF(OR($X699="",$Y699=""),"",$Y699-$X699)</f>
        <v/>
      </c>
      <c r="AA699" s="11">
        <f>IF(OR($X699="",$Y699=""),"",$X699/$Y699)</f>
        <v/>
      </c>
      <c r="AB699" s="10" t="n"/>
      <c r="AC699" s="10">
        <f>IF($B699="","","|"&amp;SUBSTITUTE(TRIM(SUBSTITUTE(SUBSTITUTE(SUBSTITUTE(SUBSTITUTE(SUBSTITUTE(SUBSTITUTE(SUBSTITUTE(SUBSTITUTE(SUBSTITUTE(SUBSTITUTE(SUBSTITUTE(SUBSTITUTE(SUBSTITUTE(SUBSTITUTE(TRIM($B699&amp;""),CHAR(10)," "),CHAR(13)," "),"."," "),";"," "),","," "),"/"," "),"+"," "),"-"," "),"  "," "),"  "," "),"  "," "),"  "," "),"  "," "),"  "," "))," ","|")&amp;"|")</f>
        <v/>
      </c>
      <c r="AD699" s="10">
        <f>TRIM($I699&amp;"")</f>
        <v/>
      </c>
    </row>
    <row r="700" ht="24" customHeight="1">
      <c r="A700" s="9" t="n">
        <v>46198</v>
      </c>
      <c r="B700" s="10" t="n">
        <v>10179</v>
      </c>
      <c r="C700" s="10" t="n"/>
      <c r="D700" s="10" t="inlineStr">
        <is>
          <t xml:space="preserve">SECCIONADORA 11 </t>
        </is>
      </c>
      <c r="E700" s="10" t="n">
        <v>30003404</v>
      </c>
      <c r="F700" s="10" t="inlineStr">
        <is>
          <t>ASSENTO 430X403X09 MDP - CAD DAKAR</t>
        </is>
      </c>
      <c r="G700" s="10" t="inlineStr">
        <is>
          <t>SECCIONADORA 11</t>
        </is>
      </c>
      <c r="H700" s="10" t="inlineStr">
        <is>
          <t>SECCIONADORA 11</t>
        </is>
      </c>
      <c r="I700" s="10" t="inlineStr">
        <is>
          <t>SECCIONADORA 11</t>
        </is>
      </c>
      <c r="J700" s="9" t="n">
        <v>34</v>
      </c>
      <c r="K700" s="10">
        <f>IF($E700="","",IFERROR(INDEX('01_Cad_Pecas'!$H$2:$H$5000,MATCH($E700,'01_Cad_Pecas'!$D$2:$D$5000,0)),IFERROR(INDEX('01_Cad_Pecas'!$H$2:$H$5000,MATCH(VALUE($E700),'01_Cad_Pecas'!$D$2:$D$5000,0)),"")))</f>
        <v/>
      </c>
      <c r="L700" s="10">
        <f>IF($E700="","",IFERROR(INDEX('01_Cad_Pecas'!$I$2:$I$5000,MATCH($E700,'01_Cad_Pecas'!$D$2:$D$5000,0)),IFERROR(INDEX('01_Cad_Pecas'!$I$2:$I$5000,MATCH(VALUE($E700),'01_Cad_Pecas'!$D$2:$D$5000,0)),"")))</f>
        <v/>
      </c>
      <c r="M700" s="10">
        <f>IF(OR($J700="",$L700=""),"",IF($K700="",0,$K700)+$J700*$L700)</f>
        <v/>
      </c>
      <c r="N700" s="10" t="n">
        <v>46202</v>
      </c>
      <c r="O700" s="9" t="n">
        <v>34</v>
      </c>
      <c r="P700" s="10" t="n"/>
      <c r="Q700" s="10" t="n"/>
      <c r="R700" s="10">
        <f>IF(AND($P700&lt;&gt;"",$Q700&lt;&gt;""),($Q700-$P700)*1440,IF(AND($O700&lt;&gt;"",$L700&lt;&gt;""),IF($K700="",0,$K700)+$O700*$L700,""))</f>
        <v/>
      </c>
      <c r="S700" s="10" t="n"/>
      <c r="T700" s="10">
        <f>IF(OR($J700="",$O700=""),"",$O700/$J700)</f>
        <v/>
      </c>
      <c r="U700" s="10" t="n"/>
      <c r="V700" s="10">
        <f>IF($A700="","",IF(AND($A700&lt;&gt;"",NOT(OR($U700="Concluído",$U700="Concluido")),TODAY()&gt;$A700),"SIM","NÃO"))</f>
        <v/>
      </c>
      <c r="W700" s="10">
        <f>IF(OR($A700="",$I700="",$M700=""),"",SUMIFS($M$2:M700,$I$2:I700,$I700,$A$2:A700,$A700)-$M700)</f>
        <v/>
      </c>
      <c r="X700" s="10">
        <f>IF(OR($A700="",$I700=""),"",SUMIFS($M$2:$M$4922,$I$2:$I$4922,$I700,$A$2:$A$4922,$A700))</f>
        <v/>
      </c>
      <c r="Y700" s="10">
        <f>IFERROR(VLOOKUP($I700,'02_Cad_Maquinas'!$B$2:$H$200,7,FALSE()),"")</f>
        <v/>
      </c>
      <c r="Z700" s="10">
        <f>IF(OR($X700="",$Y700=""),"",$Y700-$X700)</f>
        <v/>
      </c>
      <c r="AA700" s="11">
        <f>IF(OR($X700="",$Y700=""),"",$X700/$Y700)</f>
        <v/>
      </c>
      <c r="AB700" s="10" t="n"/>
      <c r="AC700" s="10">
        <f>IF($B700="","","|"&amp;SUBSTITUTE(TRIM(SUBSTITUTE(SUBSTITUTE(SUBSTITUTE(SUBSTITUTE(SUBSTITUTE(SUBSTITUTE(SUBSTITUTE(SUBSTITUTE(SUBSTITUTE(SUBSTITUTE(SUBSTITUTE(SUBSTITUTE(SUBSTITUTE(SUBSTITUTE(TRIM($B700&amp;""),CHAR(10)," "),CHAR(13)," "),"."," "),";"," "),","," "),"/"," "),"+"," "),"-"," "),"  "," "),"  "," "),"  "," "),"  "," "),"  "," "),"  "," "))," ","|")&amp;"|")</f>
        <v/>
      </c>
      <c r="AD700" s="10">
        <f>TRIM($I700&amp;"")</f>
        <v/>
      </c>
    </row>
    <row r="701" ht="24" customHeight="1">
      <c r="A701" s="9" t="n">
        <v>46198</v>
      </c>
      <c r="B701" s="10" t="n">
        <v>10179</v>
      </c>
      <c r="C701" s="10" t="n"/>
      <c r="D701" s="10" t="inlineStr">
        <is>
          <t xml:space="preserve">SECCIONADORA 11 </t>
        </is>
      </c>
      <c r="E701" s="10" t="n">
        <v>30004805</v>
      </c>
      <c r="F701" s="10" t="inlineStr">
        <is>
          <t>ASSENTO 440X425X09 MDP - CAD SANTIAGO</t>
        </is>
      </c>
      <c r="G701" s="10" t="inlineStr">
        <is>
          <t>SECCIONADORA 11</t>
        </is>
      </c>
      <c r="H701" s="10" t="inlineStr">
        <is>
          <t>SECCIONADORA 11</t>
        </is>
      </c>
      <c r="I701" s="10" t="inlineStr">
        <is>
          <t>SECCIONADORA 11</t>
        </is>
      </c>
      <c r="J701" s="9" t="n">
        <v>10</v>
      </c>
      <c r="K701" s="10">
        <f>IF($E701="","",IFERROR(INDEX('01_Cad_Pecas'!$H$2:$H$5000,MATCH($E701,'01_Cad_Pecas'!$D$2:$D$5000,0)),IFERROR(INDEX('01_Cad_Pecas'!$H$2:$H$5000,MATCH(VALUE($E701),'01_Cad_Pecas'!$D$2:$D$5000,0)),"")))</f>
        <v/>
      </c>
      <c r="L701" s="10">
        <f>IF($E701="","",IFERROR(INDEX('01_Cad_Pecas'!$I$2:$I$5000,MATCH($E701,'01_Cad_Pecas'!$D$2:$D$5000,0)),IFERROR(INDEX('01_Cad_Pecas'!$I$2:$I$5000,MATCH(VALUE($E701),'01_Cad_Pecas'!$D$2:$D$5000,0)),"")))</f>
        <v/>
      </c>
      <c r="M701" s="10">
        <f>IF(OR($J701="",$L701=""),"",IF($K701="",0,$K701)+$J701*$L701)</f>
        <v/>
      </c>
      <c r="N701" s="10" t="n">
        <v>46202</v>
      </c>
      <c r="O701" s="9" t="n">
        <v>10</v>
      </c>
      <c r="P701" s="10" t="n"/>
      <c r="Q701" s="10" t="n"/>
      <c r="R701" s="10">
        <f>IF(AND($P701&lt;&gt;"",$Q701&lt;&gt;""),($Q701-$P701)*1440,IF(AND($O701&lt;&gt;"",$L701&lt;&gt;""),IF($K701="",0,$K701)+$O701*$L701,""))</f>
        <v/>
      </c>
      <c r="S701" s="10" t="n"/>
      <c r="T701" s="10">
        <f>IF(OR($J701="",$O701=""),"",$O701/$J701)</f>
        <v/>
      </c>
      <c r="U701" s="10" t="n"/>
      <c r="V701" s="10">
        <f>IF($A701="","",IF(AND($A701&lt;&gt;"",NOT(OR($U701="Concluído",$U701="Concluido")),TODAY()&gt;$A701),"SIM","NÃO"))</f>
        <v/>
      </c>
      <c r="W701" s="10">
        <f>IF(OR($A701="",$I701="",$M701=""),"",SUMIFS($M$2:M701,$I$2:I701,$I701,$A$2:A701,$A701)-$M701)</f>
        <v/>
      </c>
      <c r="X701" s="10">
        <f>IF(OR($A701="",$I701=""),"",SUMIFS($M$2:$M$4922,$I$2:$I$4922,$I701,$A$2:$A$4922,$A701))</f>
        <v/>
      </c>
      <c r="Y701" s="10">
        <f>IFERROR(VLOOKUP($I701,'02_Cad_Maquinas'!$B$2:$H$200,7,FALSE()),"")</f>
        <v/>
      </c>
      <c r="Z701" s="10">
        <f>IF(OR($X701="",$Y701=""),"",$Y701-$X701)</f>
        <v/>
      </c>
      <c r="AA701" s="11">
        <f>IF(OR($X701="",$Y701=""),"",$X701/$Y701)</f>
        <v/>
      </c>
      <c r="AB701" s="10" t="n"/>
      <c r="AC701" s="10">
        <f>IF($B701="","","|"&amp;SUBSTITUTE(TRIM(SUBSTITUTE(SUBSTITUTE(SUBSTITUTE(SUBSTITUTE(SUBSTITUTE(SUBSTITUTE(SUBSTITUTE(SUBSTITUTE(SUBSTITUTE(SUBSTITUTE(SUBSTITUTE(SUBSTITUTE(SUBSTITUTE(SUBSTITUTE(TRIM($B701&amp;""),CHAR(10)," "),CHAR(13)," "),"."," "),";"," "),","," "),"/"," "),"+"," "),"-"," "),"  "," "),"  "," "),"  "," "),"  "," "),"  "," "),"  "," "))," ","|")&amp;"|")</f>
        <v/>
      </c>
      <c r="AD701" s="10">
        <f>TRIM($I701&amp;"")</f>
        <v/>
      </c>
    </row>
    <row r="702" ht="24" customHeight="1">
      <c r="A702" s="9" t="n">
        <v>46198</v>
      </c>
      <c r="B702" s="10" t="n">
        <v>10179</v>
      </c>
      <c r="C702" s="10" t="n"/>
      <c r="D702" s="10" t="inlineStr">
        <is>
          <t xml:space="preserve">SECCIONADORA 11 </t>
        </is>
      </c>
      <c r="E702" s="10" t="n">
        <v>30001308</v>
      </c>
      <c r="F702" s="10" t="inlineStr">
        <is>
          <t>APOIO ESPALDAR 360X40X25 MDP - PE INTEIRO</t>
        </is>
      </c>
      <c r="G702" s="10" t="inlineStr">
        <is>
          <t>SECCIONADORA 11</t>
        </is>
      </c>
      <c r="H702" s="10" t="inlineStr">
        <is>
          <t>SECCIONADORA 11</t>
        </is>
      </c>
      <c r="I702" s="10" t="inlineStr">
        <is>
          <t>SECCIONADORA 11</t>
        </is>
      </c>
      <c r="J702" s="9" t="n">
        <v>638</v>
      </c>
      <c r="K702" s="10">
        <f>IF($E702="","",IFERROR(INDEX('01_Cad_Pecas'!$H$2:$H$5000,MATCH($E702,'01_Cad_Pecas'!$D$2:$D$5000,0)),IFERROR(INDEX('01_Cad_Pecas'!$H$2:$H$5000,MATCH(VALUE($E702),'01_Cad_Pecas'!$D$2:$D$5000,0)),"")))</f>
        <v/>
      </c>
      <c r="L702" s="10">
        <f>IF($E702="","",IFERROR(INDEX('01_Cad_Pecas'!$I$2:$I$5000,MATCH($E702,'01_Cad_Pecas'!$D$2:$D$5000,0)),IFERROR(INDEX('01_Cad_Pecas'!$I$2:$I$5000,MATCH(VALUE($E702),'01_Cad_Pecas'!$D$2:$D$5000,0)),"")))</f>
        <v/>
      </c>
      <c r="M702" s="10">
        <f>IF(OR($J702="",$L702=""),"",IF($K702="",0,$K702)+$J702*$L702)</f>
        <v/>
      </c>
      <c r="N702" s="10" t="n">
        <v>46202</v>
      </c>
      <c r="O702" s="9" t="n">
        <v>638</v>
      </c>
      <c r="P702" s="10" t="n"/>
      <c r="Q702" s="10" t="n"/>
      <c r="R702" s="10">
        <f>IF(AND($P702&lt;&gt;"",$Q702&lt;&gt;""),($Q702-$P702)*1440,IF(AND($O702&lt;&gt;"",$L702&lt;&gt;""),IF($K702="",0,$K702)+$O702*$L702,""))</f>
        <v/>
      </c>
      <c r="S702" s="10" t="n"/>
      <c r="T702" s="10">
        <f>IF(OR($J702="",$O702=""),"",$O702/$J702)</f>
        <v/>
      </c>
      <c r="U702" s="10" t="n"/>
      <c r="V702" s="10">
        <f>IF($A702="","",IF(AND($A702&lt;&gt;"",NOT(OR($U702="Concluído",$U702="Concluido")),TODAY()&gt;$A702),"SIM","NÃO"))</f>
        <v/>
      </c>
      <c r="W702" s="10">
        <f>IF(OR($A702="",$I702="",$M702=""),"",SUMIFS($M$2:M702,$I$2:I702,$I702,$A$2:A702,$A702)-$M702)</f>
        <v/>
      </c>
      <c r="X702" s="10">
        <f>IF(OR($A702="",$I702=""),"",SUMIFS($M$2:$M$4922,$I$2:$I$4922,$I702,$A$2:$A$4922,$A702))</f>
        <v/>
      </c>
      <c r="Y702" s="10">
        <f>IFERROR(VLOOKUP($I702,'02_Cad_Maquinas'!$B$2:$H$200,7,FALSE()),"")</f>
        <v/>
      </c>
      <c r="Z702" s="10">
        <f>IF(OR($X702="",$Y702=""),"",$Y702-$X702)</f>
        <v/>
      </c>
      <c r="AA702" s="11">
        <f>IF(OR($X702="",$Y702=""),"",$X702/$Y702)</f>
        <v/>
      </c>
      <c r="AB702" s="10" t="n"/>
      <c r="AC702" s="10">
        <f>IF($B702="","","|"&amp;SUBSTITUTE(TRIM(SUBSTITUTE(SUBSTITUTE(SUBSTITUTE(SUBSTITUTE(SUBSTITUTE(SUBSTITUTE(SUBSTITUTE(SUBSTITUTE(SUBSTITUTE(SUBSTITUTE(SUBSTITUTE(SUBSTITUTE(SUBSTITUTE(SUBSTITUTE(TRIM($B702&amp;""),CHAR(10)," "),CHAR(13)," "),"."," "),";"," "),","," "),"/"," "),"+"," "),"-"," "),"  "," "),"  "," "),"  "," "),"  "," "),"  "," "),"  "," "))," ","|")&amp;"|")</f>
        <v/>
      </c>
      <c r="AD702" s="10">
        <f>TRIM($I702&amp;"")</f>
        <v/>
      </c>
    </row>
    <row r="703" ht="24" customHeight="1">
      <c r="A703" s="9" t="n">
        <v>46198</v>
      </c>
      <c r="B703" s="10" t="n">
        <v>10179</v>
      </c>
      <c r="C703" s="10" t="n"/>
      <c r="D703" s="10" t="inlineStr">
        <is>
          <t xml:space="preserve">SECCIONADORA 11 </t>
        </is>
      </c>
      <c r="E703" s="10" t="n">
        <v>30001309</v>
      </c>
      <c r="F703" s="10" t="inlineStr">
        <is>
          <t>TRA CENTR 360X56(911)X25 MDP (14PCS) - PE INTEIRO</t>
        </is>
      </c>
      <c r="G703" s="10" t="inlineStr">
        <is>
          <t>SECCIONADORA 11</t>
        </is>
      </c>
      <c r="H703" s="10" t="inlineStr">
        <is>
          <t>SECCIONADORA 11</t>
        </is>
      </c>
      <c r="I703" s="10" t="inlineStr">
        <is>
          <t>SECCIONADORA 11</t>
        </is>
      </c>
      <c r="J703" s="9" t="n">
        <v>632</v>
      </c>
      <c r="K703" s="10">
        <f>IF($E703="","",IFERROR(INDEX('01_Cad_Pecas'!$H$2:$H$5000,MATCH($E703,'01_Cad_Pecas'!$D$2:$D$5000,0)),IFERROR(INDEX('01_Cad_Pecas'!$H$2:$H$5000,MATCH(VALUE($E703),'01_Cad_Pecas'!$D$2:$D$5000,0)),"")))</f>
        <v/>
      </c>
      <c r="L703" s="10">
        <f>IF($E703="","",IFERROR(INDEX('01_Cad_Pecas'!$I$2:$I$5000,MATCH($E703,'01_Cad_Pecas'!$D$2:$D$5000,0)),IFERROR(INDEX('01_Cad_Pecas'!$I$2:$I$5000,MATCH(VALUE($E703),'01_Cad_Pecas'!$D$2:$D$5000,0)),"")))</f>
        <v/>
      </c>
      <c r="M703" s="10">
        <f>IF(OR($J703="",$L703=""),"",IF($K703="",0,$K703)+$J703*$L703)</f>
        <v/>
      </c>
      <c r="N703" s="10" t="n">
        <v>46202</v>
      </c>
      <c r="O703" s="9" t="n">
        <v>632</v>
      </c>
      <c r="P703" s="10" t="n"/>
      <c r="Q703" s="10" t="n"/>
      <c r="R703" s="10">
        <f>IF(AND($P703&lt;&gt;"",$Q703&lt;&gt;""),($Q703-$P703)*1440,IF(AND($O703&lt;&gt;"",$L703&lt;&gt;""),IF($K703="",0,$K703)+$O703*$L703,""))</f>
        <v/>
      </c>
      <c r="S703" s="10" t="n"/>
      <c r="T703" s="10">
        <f>IF(OR($J703="",$O703=""),"",$O703/$J703)</f>
        <v/>
      </c>
      <c r="U703" s="10" t="n"/>
      <c r="V703" s="10">
        <f>IF($A703="","",IF(AND($A703&lt;&gt;"",NOT(OR($U703="Concluído",$U703="Concluido")),TODAY()&gt;$A703),"SIM","NÃO"))</f>
        <v/>
      </c>
      <c r="W703" s="10">
        <f>IF(OR($A703="",$I703="",$M703=""),"",SUMIFS($M$2:M703,$I$2:I703,$I703,$A$2:A703,$A703)-$M703)</f>
        <v/>
      </c>
      <c r="X703" s="10">
        <f>IF(OR($A703="",$I703=""),"",SUMIFS($M$2:$M$4922,$I$2:$I$4922,$I703,$A$2:$A$4922,$A703))</f>
        <v/>
      </c>
      <c r="Y703" s="10">
        <f>IFERROR(VLOOKUP($I703,'02_Cad_Maquinas'!$B$2:$H$200,7,FALSE()),"")</f>
        <v/>
      </c>
      <c r="Z703" s="10">
        <f>IF(OR($X703="",$Y703=""),"",$Y703-$X703)</f>
        <v/>
      </c>
      <c r="AA703" s="11">
        <f>IF(OR($X703="",$Y703=""),"",$X703/$Y703)</f>
        <v/>
      </c>
      <c r="AB703" s="10" t="n"/>
      <c r="AC703" s="10">
        <f>IF($B703="","","|"&amp;SUBSTITUTE(TRIM(SUBSTITUTE(SUBSTITUTE(SUBSTITUTE(SUBSTITUTE(SUBSTITUTE(SUBSTITUTE(SUBSTITUTE(SUBSTITUTE(SUBSTITUTE(SUBSTITUTE(SUBSTITUTE(SUBSTITUTE(SUBSTITUTE(SUBSTITUTE(TRIM($B703&amp;""),CHAR(10)," "),CHAR(13)," "),"."," "),";"," "),","," "),"/"," "),"+"," "),"-"," "),"  "," "),"  "," "),"  "," "),"  "," "),"  "," "),"  "," "))," ","|")&amp;"|")</f>
        <v/>
      </c>
      <c r="AD703" s="10">
        <f>TRIM($I703&amp;"")</f>
        <v/>
      </c>
    </row>
    <row r="704" ht="24" customHeight="1">
      <c r="A704" s="9" t="n">
        <v>46198</v>
      </c>
      <c r="B704" s="10" t="n">
        <v>10179</v>
      </c>
      <c r="C704" s="10" t="n"/>
      <c r="D704" s="10" t="inlineStr">
        <is>
          <t xml:space="preserve">SECCIONADORA 11 </t>
        </is>
      </c>
      <c r="E704" s="10" t="n">
        <v>30001321</v>
      </c>
      <c r="F704" s="10" t="inlineStr">
        <is>
          <t>APOIO ESPA 360X40(911)X25 MDP (19PÇS) - PÉ INTEIRO</t>
        </is>
      </c>
      <c r="G704" s="10" t="inlineStr">
        <is>
          <t>SECCIONADORA 11</t>
        </is>
      </c>
      <c r="H704" s="10" t="inlineStr">
        <is>
          <t>SECCIONADORA 11</t>
        </is>
      </c>
      <c r="I704" s="10" t="inlineStr">
        <is>
          <t>SECCIONADORA 11</t>
        </is>
      </c>
      <c r="J704" s="9" t="n">
        <v>6</v>
      </c>
      <c r="K704" s="10">
        <f>IF($E704="","",IFERROR(INDEX('01_Cad_Pecas'!$H$2:$H$5000,MATCH($E704,'01_Cad_Pecas'!$D$2:$D$5000,0)),IFERROR(INDEX('01_Cad_Pecas'!$H$2:$H$5000,MATCH(VALUE($E704),'01_Cad_Pecas'!$D$2:$D$5000,0)),"")))</f>
        <v/>
      </c>
      <c r="L704" s="10">
        <f>IF($E704="","",IFERROR(INDEX('01_Cad_Pecas'!$I$2:$I$5000,MATCH($E704,'01_Cad_Pecas'!$D$2:$D$5000,0)),IFERROR(INDEX('01_Cad_Pecas'!$I$2:$I$5000,MATCH(VALUE($E704),'01_Cad_Pecas'!$D$2:$D$5000,0)),"")))</f>
        <v/>
      </c>
      <c r="M704" s="10">
        <f>IF(OR($J704="",$L704=""),"",IF($K704="",0,$K704)+$J704*$L704)</f>
        <v/>
      </c>
      <c r="N704" s="10" t="n">
        <v>46202</v>
      </c>
      <c r="O704" s="9" t="n">
        <v>6</v>
      </c>
      <c r="P704" s="10" t="n"/>
      <c r="Q704" s="10" t="n"/>
      <c r="R704" s="10">
        <f>IF(AND($P704&lt;&gt;"",$Q704&lt;&gt;""),($Q704-$P704)*1440,IF(AND($O704&lt;&gt;"",$L704&lt;&gt;""),IF($K704="",0,$K704)+$O704*$L704,""))</f>
        <v/>
      </c>
      <c r="S704" s="10" t="n"/>
      <c r="T704" s="10">
        <f>IF(OR($J704="",$O704=""),"",$O704/$J704)</f>
        <v/>
      </c>
      <c r="U704" s="10" t="n"/>
      <c r="V704" s="10">
        <f>IF($A704="","",IF(AND($A704&lt;&gt;"",NOT(OR($U704="Concluído",$U704="Concluido")),TODAY()&gt;$A704),"SIM","NÃO"))</f>
        <v/>
      </c>
      <c r="W704" s="10">
        <f>IF(OR($A704="",$I704="",$M704=""),"",SUMIFS($M$2:M704,$I$2:I704,$I704,$A$2:A704,$A704)-$M704)</f>
        <v/>
      </c>
      <c r="X704" s="10">
        <f>IF(OR($A704="",$I704=""),"",SUMIFS($M$2:$M$4922,$I$2:$I$4922,$I704,$A$2:$A$4922,$A704))</f>
        <v/>
      </c>
      <c r="Y704" s="10">
        <f>IFERROR(VLOOKUP($I704,'02_Cad_Maquinas'!$B$2:$H$200,7,FALSE()),"")</f>
        <v/>
      </c>
      <c r="Z704" s="10">
        <f>IF(OR($X704="",$Y704=""),"",$Y704-$X704)</f>
        <v/>
      </c>
      <c r="AA704" s="11">
        <f>IF(OR($X704="",$Y704=""),"",$X704/$Y704)</f>
        <v/>
      </c>
      <c r="AB704" s="10" t="n"/>
      <c r="AC704" s="10">
        <f>IF($B704="","","|"&amp;SUBSTITUTE(TRIM(SUBSTITUTE(SUBSTITUTE(SUBSTITUTE(SUBSTITUTE(SUBSTITUTE(SUBSTITUTE(SUBSTITUTE(SUBSTITUTE(SUBSTITUTE(SUBSTITUTE(SUBSTITUTE(SUBSTITUTE(SUBSTITUTE(SUBSTITUTE(TRIM($B704&amp;""),CHAR(10)," "),CHAR(13)," "),"."," "),";"," "),","," "),"/"," "),"+"," "),"-"," "),"  "," "),"  "," "),"  "," "),"  "," "),"  "," "),"  "," "))," ","|")&amp;"|")</f>
        <v/>
      </c>
      <c r="AD704" s="10">
        <f>TRIM($I704&amp;"")</f>
        <v/>
      </c>
    </row>
    <row r="705" ht="24" customHeight="1">
      <c r="A705" s="9" t="n">
        <v>46198</v>
      </c>
      <c r="B705" s="10" t="n">
        <v>10179</v>
      </c>
      <c r="C705" s="10" t="n"/>
      <c r="D705" s="10" t="inlineStr">
        <is>
          <t xml:space="preserve">SECCIONADORA 11 </t>
        </is>
      </c>
      <c r="E705" s="10" t="n">
        <v>30001322</v>
      </c>
      <c r="F705" s="10" t="inlineStr">
        <is>
          <t>TRA CENT 360X56(911)X25 MDP (14PÇS) - PÉ INT MILÃO</t>
        </is>
      </c>
      <c r="G705" s="10" t="inlineStr">
        <is>
          <t>SECCIONADORA 11</t>
        </is>
      </c>
      <c r="H705" s="10" t="inlineStr">
        <is>
          <t>SECCIONADORA 11</t>
        </is>
      </c>
      <c r="I705" s="10" t="inlineStr">
        <is>
          <t>SECCIONADORA 11</t>
        </is>
      </c>
      <c r="J705" s="9" t="n">
        <v>6</v>
      </c>
      <c r="K705" s="10">
        <f>IF($E705="","",IFERROR(INDEX('01_Cad_Pecas'!$H$2:$H$5000,MATCH($E705,'01_Cad_Pecas'!$D$2:$D$5000,0)),IFERROR(INDEX('01_Cad_Pecas'!$H$2:$H$5000,MATCH(VALUE($E705),'01_Cad_Pecas'!$D$2:$D$5000,0)),"")))</f>
        <v/>
      </c>
      <c r="L705" s="10">
        <f>IF($E705="","",IFERROR(INDEX('01_Cad_Pecas'!$I$2:$I$5000,MATCH($E705,'01_Cad_Pecas'!$D$2:$D$5000,0)),IFERROR(INDEX('01_Cad_Pecas'!$I$2:$I$5000,MATCH(VALUE($E705),'01_Cad_Pecas'!$D$2:$D$5000,0)),"")))</f>
        <v/>
      </c>
      <c r="M705" s="10">
        <f>IF(OR($J705="",$L705=""),"",IF($K705="",0,$K705)+$J705*$L705)</f>
        <v/>
      </c>
      <c r="N705" s="10" t="n">
        <v>46202</v>
      </c>
      <c r="O705" s="9" t="n">
        <v>6</v>
      </c>
      <c r="P705" s="10" t="n"/>
      <c r="Q705" s="10" t="n"/>
      <c r="R705" s="10">
        <f>IF(AND($P705&lt;&gt;"",$Q705&lt;&gt;""),($Q705-$P705)*1440,IF(AND($O705&lt;&gt;"",$L705&lt;&gt;""),IF($K705="",0,$K705)+$O705*$L705,""))</f>
        <v/>
      </c>
      <c r="S705" s="10" t="n"/>
      <c r="T705" s="10">
        <f>IF(OR($J705="",$O705=""),"",$O705/$J705)</f>
        <v/>
      </c>
      <c r="U705" s="10" t="n"/>
      <c r="V705" s="10">
        <f>IF($A705="","",IF(AND($A705&lt;&gt;"",NOT(OR($U705="Concluído",$U705="Concluido")),TODAY()&gt;$A705),"SIM","NÃO"))</f>
        <v/>
      </c>
      <c r="W705" s="10">
        <f>IF(OR($A705="",$I705="",$M705=""),"",SUMIFS($M$2:M705,$I$2:I705,$I705,$A$2:A705,$A705)-$M705)</f>
        <v/>
      </c>
      <c r="X705" s="10">
        <f>IF(OR($A705="",$I705=""),"",SUMIFS($M$2:$M$4922,$I$2:$I$4922,$I705,$A$2:$A$4922,$A705))</f>
        <v/>
      </c>
      <c r="Y705" s="10">
        <f>IFERROR(VLOOKUP($I705,'02_Cad_Maquinas'!$B$2:$H$200,7,FALSE()),"")</f>
        <v/>
      </c>
      <c r="Z705" s="10">
        <f>IF(OR($X705="",$Y705=""),"",$Y705-$X705)</f>
        <v/>
      </c>
      <c r="AA705" s="11">
        <f>IF(OR($X705="",$Y705=""),"",$X705/$Y705)</f>
        <v/>
      </c>
      <c r="AB705" s="10" t="n"/>
      <c r="AC705" s="10">
        <f>IF($B705="","","|"&amp;SUBSTITUTE(TRIM(SUBSTITUTE(SUBSTITUTE(SUBSTITUTE(SUBSTITUTE(SUBSTITUTE(SUBSTITUTE(SUBSTITUTE(SUBSTITUTE(SUBSTITUTE(SUBSTITUTE(SUBSTITUTE(SUBSTITUTE(SUBSTITUTE(SUBSTITUTE(TRIM($B705&amp;""),CHAR(10)," "),CHAR(13)," "),"."," "),";"," "),","," "),"/"," "),"+"," "),"-"," "),"  "," "),"  "," "),"  "," "),"  "," "),"  "," "),"  "," "))," ","|")&amp;"|")</f>
        <v/>
      </c>
      <c r="AD705" s="10">
        <f>TRIM($I705&amp;"")</f>
        <v/>
      </c>
    </row>
    <row r="706" ht="24" customHeight="1">
      <c r="A706" s="9" t="n">
        <v>46198</v>
      </c>
      <c r="B706" s="10" t="n">
        <v>10179</v>
      </c>
      <c r="C706" s="10" t="n"/>
      <c r="D706" s="10" t="inlineStr">
        <is>
          <t xml:space="preserve">SECCIONADORA 11 </t>
        </is>
      </c>
      <c r="E706" s="10" t="n">
        <v>200306101</v>
      </c>
      <c r="F706" s="10" t="inlineStr">
        <is>
          <t>PE 790(800)X100X50 MDP - MESA GENOVA</t>
        </is>
      </c>
      <c r="G706" s="10" t="inlineStr">
        <is>
          <t>SECCIONADORA 11</t>
        </is>
      </c>
      <c r="H706" s="10" t="inlineStr">
        <is>
          <t>SECCIONADORA 11</t>
        </is>
      </c>
      <c r="I706" s="10" t="inlineStr">
        <is>
          <t>SECCIONADORA 11</t>
        </is>
      </c>
      <c r="J706" s="9" t="n">
        <v>16</v>
      </c>
      <c r="K706" s="10">
        <f>IF($E706="","",IFERROR(INDEX('01_Cad_Pecas'!$H$2:$H$5000,MATCH($E706,'01_Cad_Pecas'!$D$2:$D$5000,0)),IFERROR(INDEX('01_Cad_Pecas'!$H$2:$H$5000,MATCH(VALUE($E706),'01_Cad_Pecas'!$D$2:$D$5000,0)),"")))</f>
        <v/>
      </c>
      <c r="L706" s="10">
        <f>IF($E706="","",IFERROR(INDEX('01_Cad_Pecas'!$I$2:$I$5000,MATCH($E706,'01_Cad_Pecas'!$D$2:$D$5000,0)),IFERROR(INDEX('01_Cad_Pecas'!$I$2:$I$5000,MATCH(VALUE($E706),'01_Cad_Pecas'!$D$2:$D$5000,0)),"")))</f>
        <v/>
      </c>
      <c r="M706" s="10">
        <f>IF(OR($J706="",$L706=""),"",IF($K706="",0,$K706)+$J706*$L706)</f>
        <v/>
      </c>
      <c r="N706" s="10" t="n">
        <v>46202</v>
      </c>
      <c r="O706" s="9" t="n">
        <v>16</v>
      </c>
      <c r="P706" s="10" t="n"/>
      <c r="Q706" s="10" t="n"/>
      <c r="R706" s="10">
        <f>IF(AND($P706&lt;&gt;"",$Q706&lt;&gt;""),($Q706-$P706)*1440,IF(AND($O706&lt;&gt;"",$L706&lt;&gt;""),IF($K706="",0,$K706)+$O706*$L706,""))</f>
        <v/>
      </c>
      <c r="S706" s="10" t="n"/>
      <c r="T706" s="10">
        <f>IF(OR($J706="",$O706=""),"",$O706/$J706)</f>
        <v/>
      </c>
      <c r="U706" s="10" t="n"/>
      <c r="V706" s="10">
        <f>IF($A706="","",IF(AND($A706&lt;&gt;"",NOT(OR($U706="Concluído",$U706="Concluido")),TODAY()&gt;$A706),"SIM","NÃO"))</f>
        <v/>
      </c>
      <c r="W706" s="10">
        <f>IF(OR($A706="",$I706="",$M706=""),"",SUMIFS($M$2:M706,$I$2:I706,$I706,$A$2:A706,$A706)-$M706)</f>
        <v/>
      </c>
      <c r="X706" s="10">
        <f>IF(OR($A706="",$I706=""),"",SUMIFS($M$2:$M$4922,$I$2:$I$4922,$I706,$A$2:$A$4922,$A706))</f>
        <v/>
      </c>
      <c r="Y706" s="10">
        <f>IFERROR(VLOOKUP($I706,'02_Cad_Maquinas'!$B$2:$H$200,7,FALSE()),"")</f>
        <v/>
      </c>
      <c r="Z706" s="10">
        <f>IF(OR($X706="",$Y706=""),"",$Y706-$X706)</f>
        <v/>
      </c>
      <c r="AA706" s="11">
        <f>IF(OR($X706="",$Y706=""),"",$X706/$Y706)</f>
        <v/>
      </c>
      <c r="AB706" s="10" t="n"/>
      <c r="AC706" s="10">
        <f>IF($B706="","","|"&amp;SUBSTITUTE(TRIM(SUBSTITUTE(SUBSTITUTE(SUBSTITUTE(SUBSTITUTE(SUBSTITUTE(SUBSTITUTE(SUBSTITUTE(SUBSTITUTE(SUBSTITUTE(SUBSTITUTE(SUBSTITUTE(SUBSTITUTE(SUBSTITUTE(SUBSTITUTE(TRIM($B706&amp;""),CHAR(10)," "),CHAR(13)," "),"."," "),";"," "),","," "),"/"," "),"+"," "),"-"," "),"  "," "),"  "," "),"  "," "),"  "," "),"  "," "),"  "," "))," ","|")&amp;"|")</f>
        <v/>
      </c>
      <c r="AD706" s="10">
        <f>TRIM($I706&amp;"")</f>
        <v/>
      </c>
    </row>
    <row r="707" ht="24" customHeight="1">
      <c r="A707" s="9" t="n">
        <v>46198</v>
      </c>
      <c r="B707" s="10" t="n">
        <v>10179</v>
      </c>
      <c r="C707" s="10" t="n"/>
      <c r="D707" s="10" t="inlineStr">
        <is>
          <t xml:space="preserve">SECCIONADORA 11 </t>
        </is>
      </c>
      <c r="E707" s="10" t="n">
        <v>200306102</v>
      </c>
      <c r="F707" s="10" t="inlineStr">
        <is>
          <t>BASE DOS PES 634(653)X95X50 MDP - MESA GENOVA</t>
        </is>
      </c>
      <c r="G707" s="10" t="inlineStr">
        <is>
          <t>SECCIONADORA 11</t>
        </is>
      </c>
      <c r="H707" s="10" t="inlineStr">
        <is>
          <t>SECCIONADORA 11</t>
        </is>
      </c>
      <c r="I707" s="10" t="inlineStr">
        <is>
          <t>SECCIONADORA 11</t>
        </is>
      </c>
      <c r="J707" s="9" t="n">
        <v>8</v>
      </c>
      <c r="K707" s="10">
        <f>IF($E707="","",IFERROR(INDEX('01_Cad_Pecas'!$H$2:$H$5000,MATCH($E707,'01_Cad_Pecas'!$D$2:$D$5000,0)),IFERROR(INDEX('01_Cad_Pecas'!$H$2:$H$5000,MATCH(VALUE($E707),'01_Cad_Pecas'!$D$2:$D$5000,0)),"")))</f>
        <v/>
      </c>
      <c r="L707" s="10">
        <f>IF($E707="","",IFERROR(INDEX('01_Cad_Pecas'!$I$2:$I$5000,MATCH($E707,'01_Cad_Pecas'!$D$2:$D$5000,0)),IFERROR(INDEX('01_Cad_Pecas'!$I$2:$I$5000,MATCH(VALUE($E707),'01_Cad_Pecas'!$D$2:$D$5000,0)),"")))</f>
        <v/>
      </c>
      <c r="M707" s="10">
        <f>IF(OR($J707="",$L707=""),"",IF($K707="",0,$K707)+$J707*$L707)</f>
        <v/>
      </c>
      <c r="N707" s="10" t="n">
        <v>46202</v>
      </c>
      <c r="O707" s="9" t="n">
        <v>8</v>
      </c>
      <c r="P707" s="10" t="n"/>
      <c r="Q707" s="10" t="n"/>
      <c r="R707" s="10">
        <f>IF(AND($P707&lt;&gt;"",$Q707&lt;&gt;""),($Q707-$P707)*1440,IF(AND($O707&lt;&gt;"",$L707&lt;&gt;""),IF($K707="",0,$K707)+$O707*$L707,""))</f>
        <v/>
      </c>
      <c r="S707" s="10" t="n"/>
      <c r="T707" s="10">
        <f>IF(OR($J707="",$O707=""),"",$O707/$J707)</f>
        <v/>
      </c>
      <c r="U707" s="10" t="n"/>
      <c r="V707" s="10">
        <f>IF($A707="","",IF(AND($A707&lt;&gt;"",NOT(OR($U707="Concluído",$U707="Concluido")),TODAY()&gt;$A707),"SIM","NÃO"))</f>
        <v/>
      </c>
      <c r="W707" s="10">
        <f>IF(OR($A707="",$I707="",$M707=""),"",SUMIFS($M$2:M707,$I$2:I707,$I707,$A$2:A707,$A707)-$M707)</f>
        <v/>
      </c>
      <c r="X707" s="10">
        <f>IF(OR($A707="",$I707=""),"",SUMIFS($M$2:$M$4922,$I$2:$I$4922,$I707,$A$2:$A$4922,$A707))</f>
        <v/>
      </c>
      <c r="Y707" s="10">
        <f>IFERROR(VLOOKUP($I707,'02_Cad_Maquinas'!$B$2:$H$200,7,FALSE()),"")</f>
        <v/>
      </c>
      <c r="Z707" s="10">
        <f>IF(OR($X707="",$Y707=""),"",$Y707-$X707)</f>
        <v/>
      </c>
      <c r="AA707" s="11">
        <f>IF(OR($X707="",$Y707=""),"",$X707/$Y707)</f>
        <v/>
      </c>
      <c r="AB707" s="10" t="n"/>
      <c r="AC707" s="10">
        <f>IF($B707="","","|"&amp;SUBSTITUTE(TRIM(SUBSTITUTE(SUBSTITUTE(SUBSTITUTE(SUBSTITUTE(SUBSTITUTE(SUBSTITUTE(SUBSTITUTE(SUBSTITUTE(SUBSTITUTE(SUBSTITUTE(SUBSTITUTE(SUBSTITUTE(SUBSTITUTE(SUBSTITUTE(TRIM($B707&amp;""),CHAR(10)," "),CHAR(13)," "),"."," "),";"," "),","," "),"/"," "),"+"," "),"-"," "),"  "," "),"  "," "),"  "," "),"  "," "),"  "," "),"  "," "))," ","|")&amp;"|")</f>
        <v/>
      </c>
      <c r="AD707" s="10">
        <f>TRIM($I707&amp;"")</f>
        <v/>
      </c>
    </row>
    <row r="708" ht="24" customHeight="1">
      <c r="A708" s="9" t="n">
        <v>46198</v>
      </c>
      <c r="B708" s="10" t="n">
        <v>10179</v>
      </c>
      <c r="C708" s="10" t="n"/>
      <c r="D708" s="10" t="inlineStr">
        <is>
          <t xml:space="preserve">SECCIONADORA 11 </t>
        </is>
      </c>
      <c r="E708" s="10" t="n">
        <v>200306103</v>
      </c>
      <c r="F708" s="10" t="inlineStr">
        <is>
          <t>TRAVESSA MENOR 393X120X18 MDF - MESA GENOVA</t>
        </is>
      </c>
      <c r="G708" s="10" t="inlineStr">
        <is>
          <t>SECCIONADORA 11</t>
        </is>
      </c>
      <c r="H708" s="10" t="inlineStr">
        <is>
          <t>SECCIONADORA 11</t>
        </is>
      </c>
      <c r="I708" s="10" t="inlineStr">
        <is>
          <t>SECCIONADORA 11</t>
        </is>
      </c>
      <c r="J708" s="9" t="n">
        <v>8</v>
      </c>
      <c r="K708" s="10">
        <f>IF($E708="","",IFERROR(INDEX('01_Cad_Pecas'!$H$2:$H$5000,MATCH($E708,'01_Cad_Pecas'!$D$2:$D$5000,0)),IFERROR(INDEX('01_Cad_Pecas'!$H$2:$H$5000,MATCH(VALUE($E708),'01_Cad_Pecas'!$D$2:$D$5000,0)),"")))</f>
        <v/>
      </c>
      <c r="L708" s="10">
        <f>IF($E708="","",IFERROR(INDEX('01_Cad_Pecas'!$I$2:$I$5000,MATCH($E708,'01_Cad_Pecas'!$D$2:$D$5000,0)),IFERROR(INDEX('01_Cad_Pecas'!$I$2:$I$5000,MATCH(VALUE($E708),'01_Cad_Pecas'!$D$2:$D$5000,0)),"")))</f>
        <v/>
      </c>
      <c r="M708" s="10">
        <f>IF(OR($J708="",$L708=""),"",IF($K708="",0,$K708)+$J708*$L708)</f>
        <v/>
      </c>
      <c r="N708" s="10" t="n">
        <v>46202</v>
      </c>
      <c r="O708" s="9" t="n">
        <v>8</v>
      </c>
      <c r="P708" s="10" t="n"/>
      <c r="Q708" s="10" t="n"/>
      <c r="R708" s="10">
        <f>IF(AND($P708&lt;&gt;"",$Q708&lt;&gt;""),($Q708-$P708)*1440,IF(AND($O708&lt;&gt;"",$L708&lt;&gt;""),IF($K708="",0,$K708)+$O708*$L708,""))</f>
        <v/>
      </c>
      <c r="S708" s="10" t="n"/>
      <c r="T708" s="10">
        <f>IF(OR($J708="",$O708=""),"",$O708/$J708)</f>
        <v/>
      </c>
      <c r="U708" s="10" t="n"/>
      <c r="V708" s="10">
        <f>IF($A708="","",IF(AND($A708&lt;&gt;"",NOT(OR($U708="Concluído",$U708="Concluido")),TODAY()&gt;$A708),"SIM","NÃO"))</f>
        <v/>
      </c>
      <c r="W708" s="10">
        <f>IF(OR($A708="",$I708="",$M708=""),"",SUMIFS($M$2:M708,$I$2:I708,$I708,$A$2:A708,$A708)-$M708)</f>
        <v/>
      </c>
      <c r="X708" s="10">
        <f>IF(OR($A708="",$I708=""),"",SUMIFS($M$2:$M$4922,$I$2:$I$4922,$I708,$A$2:$A$4922,$A708))</f>
        <v/>
      </c>
      <c r="Y708" s="10">
        <f>IFERROR(VLOOKUP($I708,'02_Cad_Maquinas'!$B$2:$H$200,7,FALSE()),"")</f>
        <v/>
      </c>
      <c r="Z708" s="10">
        <f>IF(OR($X708="",$Y708=""),"",$Y708-$X708)</f>
        <v/>
      </c>
      <c r="AA708" s="11">
        <f>IF(OR($X708="",$Y708=""),"",$X708/$Y708)</f>
        <v/>
      </c>
      <c r="AB708" s="10" t="n"/>
      <c r="AC708" s="10">
        <f>IF($B708="","","|"&amp;SUBSTITUTE(TRIM(SUBSTITUTE(SUBSTITUTE(SUBSTITUTE(SUBSTITUTE(SUBSTITUTE(SUBSTITUTE(SUBSTITUTE(SUBSTITUTE(SUBSTITUTE(SUBSTITUTE(SUBSTITUTE(SUBSTITUTE(SUBSTITUTE(SUBSTITUTE(TRIM($B708&amp;""),CHAR(10)," "),CHAR(13)," "),"."," "),";"," "),","," "),"/"," "),"+"," "),"-"," "),"  "," "),"  "," "),"  "," "),"  "," "),"  "," "),"  "," "))," ","|")&amp;"|")</f>
        <v/>
      </c>
      <c r="AD708" s="10">
        <f>TRIM($I708&amp;"")</f>
        <v/>
      </c>
    </row>
    <row r="709" ht="24" customHeight="1">
      <c r="A709" s="9" t="n">
        <v>46198</v>
      </c>
      <c r="B709" s="10" t="n">
        <v>10179</v>
      </c>
      <c r="C709" s="10" t="n"/>
      <c r="D709" s="10" t="inlineStr">
        <is>
          <t xml:space="preserve">SECCIONADORA 11 </t>
        </is>
      </c>
      <c r="E709" s="10" t="n">
        <v>200306203</v>
      </c>
      <c r="F709" s="10" t="inlineStr">
        <is>
          <t>ENGROSSO 2 905X100X25 MDP - TAMPO C/ENGROSSO R100</t>
        </is>
      </c>
      <c r="G709" s="10" t="inlineStr">
        <is>
          <t>SECCIONADORA 11</t>
        </is>
      </c>
      <c r="H709" s="10" t="inlineStr">
        <is>
          <t>SECCIONADORA 11</t>
        </is>
      </c>
      <c r="I709" s="10" t="inlineStr">
        <is>
          <t>SECCIONADORA 11</t>
        </is>
      </c>
      <c r="J709" s="9" t="n">
        <v>8</v>
      </c>
      <c r="K709" s="10">
        <f>IF($E709="","",IFERROR(INDEX('01_Cad_Pecas'!$H$2:$H$5000,MATCH($E709,'01_Cad_Pecas'!$D$2:$D$5000,0)),IFERROR(INDEX('01_Cad_Pecas'!$H$2:$H$5000,MATCH(VALUE($E709),'01_Cad_Pecas'!$D$2:$D$5000,0)),"")))</f>
        <v/>
      </c>
      <c r="L709" s="10">
        <f>IF($E709="","",IFERROR(INDEX('01_Cad_Pecas'!$I$2:$I$5000,MATCH($E709,'01_Cad_Pecas'!$D$2:$D$5000,0)),IFERROR(INDEX('01_Cad_Pecas'!$I$2:$I$5000,MATCH(VALUE($E709),'01_Cad_Pecas'!$D$2:$D$5000,0)),"")))</f>
        <v/>
      </c>
      <c r="M709" s="10">
        <f>IF(OR($J709="",$L709=""),"",IF($K709="",0,$K709)+$J709*$L709)</f>
        <v/>
      </c>
      <c r="N709" s="10" t="n">
        <v>46202</v>
      </c>
      <c r="O709" s="9" t="n">
        <v>8</v>
      </c>
      <c r="P709" s="10" t="n"/>
      <c r="Q709" s="10" t="n"/>
      <c r="R709" s="10">
        <f>IF(AND($P709&lt;&gt;"",$Q709&lt;&gt;""),($Q709-$P709)*1440,IF(AND($O709&lt;&gt;"",$L709&lt;&gt;""),IF($K709="",0,$K709)+$O709*$L709,""))</f>
        <v/>
      </c>
      <c r="S709" s="10" t="n"/>
      <c r="T709" s="10">
        <f>IF(OR($J709="",$O709=""),"",$O709/$J709)</f>
        <v/>
      </c>
      <c r="U709" s="10" t="n"/>
      <c r="V709" s="10">
        <f>IF($A709="","",IF(AND($A709&lt;&gt;"",NOT(OR($U709="Concluído",$U709="Concluido")),TODAY()&gt;$A709),"SIM","NÃO"))</f>
        <v/>
      </c>
      <c r="W709" s="10">
        <f>IF(OR($A709="",$I709="",$M709=""),"",SUMIFS($M$2:M709,$I$2:I709,$I709,$A$2:A709,$A709)-$M709)</f>
        <v/>
      </c>
      <c r="X709" s="10">
        <f>IF(OR($A709="",$I709=""),"",SUMIFS($M$2:$M$4922,$I$2:$I$4922,$I709,$A$2:$A$4922,$A709))</f>
        <v/>
      </c>
      <c r="Y709" s="10">
        <f>IFERROR(VLOOKUP($I709,'02_Cad_Maquinas'!$B$2:$H$200,7,FALSE()),"")</f>
        <v/>
      </c>
      <c r="Z709" s="10">
        <f>IF(OR($X709="",$Y709=""),"",$Y709-$X709)</f>
        <v/>
      </c>
      <c r="AA709" s="11">
        <f>IF(OR($X709="",$Y709=""),"",$X709/$Y709)</f>
        <v/>
      </c>
      <c r="AB709" s="10" t="n"/>
      <c r="AC709" s="10">
        <f>IF($B709="","","|"&amp;SUBSTITUTE(TRIM(SUBSTITUTE(SUBSTITUTE(SUBSTITUTE(SUBSTITUTE(SUBSTITUTE(SUBSTITUTE(SUBSTITUTE(SUBSTITUTE(SUBSTITUTE(SUBSTITUTE(SUBSTITUTE(SUBSTITUTE(SUBSTITUTE(SUBSTITUTE(TRIM($B709&amp;""),CHAR(10)," "),CHAR(13)," "),"."," "),";"," "),","," "),"/"," "),"+"," "),"-"," "),"  "," "),"  "," "),"  "," "),"  "," "),"  "," "),"  "," "))," ","|")&amp;"|")</f>
        <v/>
      </c>
      <c r="AD709" s="10">
        <f>TRIM($I709&amp;"")</f>
        <v/>
      </c>
    </row>
    <row r="710" ht="24" customHeight="1">
      <c r="A710" s="9" t="n">
        <v>46198</v>
      </c>
      <c r="B710" s="10" t="n">
        <v>10179</v>
      </c>
      <c r="C710" s="10" t="n"/>
      <c r="D710" s="10" t="inlineStr">
        <is>
          <t xml:space="preserve">SECCIONADORA 11 </t>
        </is>
      </c>
      <c r="E710" s="10" t="n">
        <v>200308101</v>
      </c>
      <c r="F710" s="10" t="inlineStr">
        <is>
          <t>TRAVESSA 1200X120X18 MDF - MESA GENOVA 1,80</t>
        </is>
      </c>
      <c r="G710" s="10" t="inlineStr">
        <is>
          <t>SECCIONADORA 11</t>
        </is>
      </c>
      <c r="H710" s="10" t="inlineStr">
        <is>
          <t>SECCIONADORA 11</t>
        </is>
      </c>
      <c r="I710" s="10" t="inlineStr">
        <is>
          <t>SECCIONADORA 11</t>
        </is>
      </c>
      <c r="J710" s="9" t="n">
        <v>8</v>
      </c>
      <c r="K710" s="10">
        <f>IF($E710="","",IFERROR(INDEX('01_Cad_Pecas'!$H$2:$H$5000,MATCH($E710,'01_Cad_Pecas'!$D$2:$D$5000,0)),IFERROR(INDEX('01_Cad_Pecas'!$H$2:$H$5000,MATCH(VALUE($E710),'01_Cad_Pecas'!$D$2:$D$5000,0)),"")))</f>
        <v/>
      </c>
      <c r="L710" s="10">
        <f>IF($E710="","",IFERROR(INDEX('01_Cad_Pecas'!$I$2:$I$5000,MATCH($E710,'01_Cad_Pecas'!$D$2:$D$5000,0)),IFERROR(INDEX('01_Cad_Pecas'!$I$2:$I$5000,MATCH(VALUE($E710),'01_Cad_Pecas'!$D$2:$D$5000,0)),"")))</f>
        <v/>
      </c>
      <c r="M710" s="10">
        <f>IF(OR($J710="",$L710=""),"",IF($K710="",0,$K710)+$J710*$L710)</f>
        <v/>
      </c>
      <c r="N710" s="10" t="n">
        <v>46202</v>
      </c>
      <c r="O710" s="9" t="n">
        <v>8</v>
      </c>
      <c r="P710" s="10" t="n"/>
      <c r="Q710" s="10" t="n"/>
      <c r="R710" s="10">
        <f>IF(AND($P710&lt;&gt;"",$Q710&lt;&gt;""),($Q710-$P710)*1440,IF(AND($O710&lt;&gt;"",$L710&lt;&gt;""),IF($K710="",0,$K710)+$O710*$L710,""))</f>
        <v/>
      </c>
      <c r="S710" s="10" t="n"/>
      <c r="T710" s="10">
        <f>IF(OR($J710="",$O710=""),"",$O710/$J710)</f>
        <v/>
      </c>
      <c r="U710" s="10" t="n"/>
      <c r="V710" s="10">
        <f>IF($A710="","",IF(AND($A710&lt;&gt;"",NOT(OR($U710="Concluído",$U710="Concluido")),TODAY()&gt;$A710),"SIM","NÃO"))</f>
        <v/>
      </c>
      <c r="W710" s="10">
        <f>IF(OR($A710="",$I710="",$M710=""),"",SUMIFS($M$2:M710,$I$2:I710,$I710,$A$2:A710,$A710)-$M710)</f>
        <v/>
      </c>
      <c r="X710" s="10">
        <f>IF(OR($A710="",$I710=""),"",SUMIFS($M$2:$M$4922,$I$2:$I$4922,$I710,$A$2:$A$4922,$A710))</f>
        <v/>
      </c>
      <c r="Y710" s="10">
        <f>IFERROR(VLOOKUP($I710,'02_Cad_Maquinas'!$B$2:$H$200,7,FALSE()),"")</f>
        <v/>
      </c>
      <c r="Z710" s="10">
        <f>IF(OR($X710="",$Y710=""),"",$Y710-$X710)</f>
        <v/>
      </c>
      <c r="AA710" s="11">
        <f>IF(OR($X710="",$Y710=""),"",$X710/$Y710)</f>
        <v/>
      </c>
      <c r="AB710" s="10" t="n"/>
      <c r="AC710" s="10">
        <f>IF($B710="","","|"&amp;SUBSTITUTE(TRIM(SUBSTITUTE(SUBSTITUTE(SUBSTITUTE(SUBSTITUTE(SUBSTITUTE(SUBSTITUTE(SUBSTITUTE(SUBSTITUTE(SUBSTITUTE(SUBSTITUTE(SUBSTITUTE(SUBSTITUTE(SUBSTITUTE(SUBSTITUTE(TRIM($B710&amp;""),CHAR(10)," "),CHAR(13)," "),"."," "),";"," "),","," "),"/"," "),"+"," "),"-"," "),"  "," "),"  "," "),"  "," "),"  "," "),"  "," "),"  "," "))," ","|")&amp;"|")</f>
        <v/>
      </c>
      <c r="AD710" s="10">
        <f>TRIM($I710&amp;"")</f>
        <v/>
      </c>
    </row>
    <row r="711" ht="24" customHeight="1">
      <c r="A711" s="9" t="n">
        <v>46198</v>
      </c>
      <c r="B711" s="10" t="n">
        <v>10179</v>
      </c>
      <c r="C711" s="10" t="n"/>
      <c r="D711" s="10" t="inlineStr">
        <is>
          <t xml:space="preserve">SECCIONADORA 11 </t>
        </is>
      </c>
      <c r="E711" s="10" t="n">
        <v>200308202</v>
      </c>
      <c r="F711" s="10" t="inlineStr">
        <is>
          <t>ENGROSSO 1 1605X100X25 MDP - TAMPO C/ENGROSSO R100</t>
        </is>
      </c>
      <c r="G711" s="10" t="inlineStr">
        <is>
          <t>SECCIONADORA 11</t>
        </is>
      </c>
      <c r="H711" s="10" t="inlineStr">
        <is>
          <t>SECCIONADORA 11</t>
        </is>
      </c>
      <c r="I711" s="10" t="inlineStr">
        <is>
          <t>SECCIONADORA 11</t>
        </is>
      </c>
      <c r="J711" s="9" t="n">
        <v>8</v>
      </c>
      <c r="K711" s="10">
        <f>IF($E711="","",IFERROR(INDEX('01_Cad_Pecas'!$H$2:$H$5000,MATCH($E711,'01_Cad_Pecas'!$D$2:$D$5000,0)),IFERROR(INDEX('01_Cad_Pecas'!$H$2:$H$5000,MATCH(VALUE($E711),'01_Cad_Pecas'!$D$2:$D$5000,0)),"")))</f>
        <v/>
      </c>
      <c r="L711" s="10">
        <f>IF($E711="","",IFERROR(INDEX('01_Cad_Pecas'!$I$2:$I$5000,MATCH($E711,'01_Cad_Pecas'!$D$2:$D$5000,0)),IFERROR(INDEX('01_Cad_Pecas'!$I$2:$I$5000,MATCH(VALUE($E711),'01_Cad_Pecas'!$D$2:$D$5000,0)),"")))</f>
        <v/>
      </c>
      <c r="M711" s="10">
        <f>IF(OR($J711="",$L711=""),"",IF($K711="",0,$K711)+$J711*$L711)</f>
        <v/>
      </c>
      <c r="N711" s="10" t="n">
        <v>46202</v>
      </c>
      <c r="O711" s="9" t="n">
        <v>8</v>
      </c>
      <c r="P711" s="10" t="n"/>
      <c r="Q711" s="10" t="n"/>
      <c r="R711" s="10">
        <f>IF(AND($P711&lt;&gt;"",$Q711&lt;&gt;""),($Q711-$P711)*1440,IF(AND($O711&lt;&gt;"",$L711&lt;&gt;""),IF($K711="",0,$K711)+$O711*$L711,""))</f>
        <v/>
      </c>
      <c r="S711" s="10" t="n"/>
      <c r="T711" s="10">
        <f>IF(OR($J711="",$O711=""),"",$O711/$J711)</f>
        <v/>
      </c>
      <c r="U711" s="10" t="n"/>
      <c r="V711" s="10">
        <f>IF($A711="","",IF(AND($A711&lt;&gt;"",NOT(OR($U711="Concluído",$U711="Concluido")),TODAY()&gt;$A711),"SIM","NÃO"))</f>
        <v/>
      </c>
      <c r="W711" s="10">
        <f>IF(OR($A711="",$I711="",$M711=""),"",SUMIFS($M$2:M711,$I$2:I711,$I711,$A$2:A711,$A711)-$M711)</f>
        <v/>
      </c>
      <c r="X711" s="10">
        <f>IF(OR($A711="",$I711=""),"",SUMIFS($M$2:$M$4922,$I$2:$I$4922,$I711,$A$2:$A$4922,$A711))</f>
        <v/>
      </c>
      <c r="Y711" s="10">
        <f>IFERROR(VLOOKUP($I711,'02_Cad_Maquinas'!$B$2:$H$200,7,FALSE()),"")</f>
        <v/>
      </c>
      <c r="Z711" s="10">
        <f>IF(OR($X711="",$Y711=""),"",$Y711-$X711)</f>
        <v/>
      </c>
      <c r="AA711" s="11">
        <f>IF(OR($X711="",$Y711=""),"",$X711/$Y711)</f>
        <v/>
      </c>
      <c r="AB711" s="10" t="n"/>
      <c r="AC711" s="10">
        <f>IF($B711="","","|"&amp;SUBSTITUTE(TRIM(SUBSTITUTE(SUBSTITUTE(SUBSTITUTE(SUBSTITUTE(SUBSTITUTE(SUBSTITUTE(SUBSTITUTE(SUBSTITUTE(SUBSTITUTE(SUBSTITUTE(SUBSTITUTE(SUBSTITUTE(SUBSTITUTE(SUBSTITUTE(TRIM($B711&amp;""),CHAR(10)," "),CHAR(13)," "),"."," "),";"," "),","," "),"/"," "),"+"," "),"-"," "),"  "," "),"  "," "),"  "," "),"  "," "),"  "," "),"  "," "))," ","|")&amp;"|")</f>
        <v/>
      </c>
      <c r="AD711" s="10">
        <f>TRIM($I711&amp;"")</f>
        <v/>
      </c>
    </row>
    <row r="712" ht="24" customHeight="1">
      <c r="A712" s="9" t="n">
        <v>46198</v>
      </c>
      <c r="B712" s="10" t="n">
        <v>10179</v>
      </c>
      <c r="C712" s="10" t="n"/>
      <c r="D712" s="10" t="inlineStr">
        <is>
          <t xml:space="preserve">SECCIONADORA 11 </t>
        </is>
      </c>
      <c r="E712" s="10" t="n">
        <v>20020007</v>
      </c>
      <c r="F712" s="10" t="inlineStr">
        <is>
          <t>TAMPO VITREO 1365X905X18 MDF - MESA DUBAI LIGHT</t>
        </is>
      </c>
      <c r="G712" s="10" t="inlineStr">
        <is>
          <t>SECCIONADORA 11</t>
        </is>
      </c>
      <c r="H712" s="10" t="inlineStr">
        <is>
          <t>SECCIONADORA 11</t>
        </is>
      </c>
      <c r="I712" s="10" t="inlineStr">
        <is>
          <t>SECCIONADORA 11</t>
        </is>
      </c>
      <c r="J712" s="9" t="n">
        <v>11</v>
      </c>
      <c r="K712" s="10">
        <f>IF($E712="","",IFERROR(INDEX('01_Cad_Pecas'!$H$2:$H$5000,MATCH($E712,'01_Cad_Pecas'!$D$2:$D$5000,0)),IFERROR(INDEX('01_Cad_Pecas'!$H$2:$H$5000,MATCH(VALUE($E712),'01_Cad_Pecas'!$D$2:$D$5000,0)),"")))</f>
        <v/>
      </c>
      <c r="L712" s="10">
        <f>IF($E712="","",IFERROR(INDEX('01_Cad_Pecas'!$I$2:$I$5000,MATCH($E712,'01_Cad_Pecas'!$D$2:$D$5000,0)),IFERROR(INDEX('01_Cad_Pecas'!$I$2:$I$5000,MATCH(VALUE($E712),'01_Cad_Pecas'!$D$2:$D$5000,0)),"")))</f>
        <v/>
      </c>
      <c r="M712" s="10">
        <f>IF(OR($J712="",$L712=""),"",IF($K712="",0,$K712)+$J712*$L712)</f>
        <v/>
      </c>
      <c r="N712" s="10" t="n">
        <v>46202</v>
      </c>
      <c r="O712" s="9" t="n">
        <v>11</v>
      </c>
      <c r="P712" s="10" t="n"/>
      <c r="Q712" s="10" t="n"/>
      <c r="R712" s="10">
        <f>IF(AND($P712&lt;&gt;"",$Q712&lt;&gt;""),($Q712-$P712)*1440,IF(AND($O712&lt;&gt;"",$L712&lt;&gt;""),IF($K712="",0,$K712)+$O712*$L712,""))</f>
        <v/>
      </c>
      <c r="S712" s="10" t="n"/>
      <c r="T712" s="10">
        <f>IF(OR($J712="",$O712=""),"",$O712/$J712)</f>
        <v/>
      </c>
      <c r="U712" s="10" t="n"/>
      <c r="V712" s="10">
        <f>IF($A712="","",IF(AND($A712&lt;&gt;"",NOT(OR($U712="Concluído",$U712="Concluido")),TODAY()&gt;$A712),"SIM","NÃO"))</f>
        <v/>
      </c>
      <c r="W712" s="10">
        <f>IF(OR($A712="",$I712="",$M712=""),"",SUMIFS($M$2:M712,$I$2:I712,$I712,$A$2:A712,$A712)-$M712)</f>
        <v/>
      </c>
      <c r="X712" s="10">
        <f>IF(OR($A712="",$I712=""),"",SUMIFS($M$2:$M$4922,$I$2:$I$4922,$I712,$A$2:$A$4922,$A712))</f>
        <v/>
      </c>
      <c r="Y712" s="10">
        <f>IFERROR(VLOOKUP($I712,'02_Cad_Maquinas'!$B$2:$H$200,7,FALSE()),"")</f>
        <v/>
      </c>
      <c r="Z712" s="10">
        <f>IF(OR($X712="",$Y712=""),"",$Y712-$X712)</f>
        <v/>
      </c>
      <c r="AA712" s="11">
        <f>IF(OR($X712="",$Y712=""),"",$X712/$Y712)</f>
        <v/>
      </c>
      <c r="AB712" s="10" t="n"/>
      <c r="AC712" s="10">
        <f>IF($B712="","","|"&amp;SUBSTITUTE(TRIM(SUBSTITUTE(SUBSTITUTE(SUBSTITUTE(SUBSTITUTE(SUBSTITUTE(SUBSTITUTE(SUBSTITUTE(SUBSTITUTE(SUBSTITUTE(SUBSTITUTE(SUBSTITUTE(SUBSTITUTE(SUBSTITUTE(SUBSTITUTE(TRIM($B712&amp;""),CHAR(10)," "),CHAR(13)," "),"."," "),";"," "),","," "),"/"," "),"+"," "),"-"," "),"  "," "),"  "," "),"  "," "),"  "," "),"  "," "),"  "," "))," ","|")&amp;"|")</f>
        <v/>
      </c>
      <c r="AD712" s="10">
        <f>TRIM($I712&amp;"")</f>
        <v/>
      </c>
    </row>
    <row r="713" ht="24" customHeight="1">
      <c r="A713" s="9" t="n">
        <v>46198</v>
      </c>
      <c r="B713" s="10" t="n">
        <v>10179</v>
      </c>
      <c r="C713" s="10" t="n"/>
      <c r="D713" s="10" t="inlineStr">
        <is>
          <t xml:space="preserve">SECCIONADORA 11 </t>
        </is>
      </c>
      <c r="E713" s="10" t="n">
        <v>20021607</v>
      </c>
      <c r="F713" s="10" t="inlineStr">
        <is>
          <t>TAMPO 1605X905X18 MDF - MESA COM VIDRO</t>
        </is>
      </c>
      <c r="G713" s="10" t="inlineStr">
        <is>
          <t>SECCIONADORA 11</t>
        </is>
      </c>
      <c r="H713" s="10" t="inlineStr">
        <is>
          <t>SECCIONADORA 11</t>
        </is>
      </c>
      <c r="I713" s="10" t="inlineStr">
        <is>
          <t>SECCIONADORA 11</t>
        </is>
      </c>
      <c r="J713" s="9" t="n">
        <v>3</v>
      </c>
      <c r="K713" s="10">
        <f>IF($E713="","",IFERROR(INDEX('01_Cad_Pecas'!$H$2:$H$5000,MATCH($E713,'01_Cad_Pecas'!$D$2:$D$5000,0)),IFERROR(INDEX('01_Cad_Pecas'!$H$2:$H$5000,MATCH(VALUE($E713),'01_Cad_Pecas'!$D$2:$D$5000,0)),"")))</f>
        <v/>
      </c>
      <c r="L713" s="10">
        <f>IF($E713="","",IFERROR(INDEX('01_Cad_Pecas'!$I$2:$I$5000,MATCH($E713,'01_Cad_Pecas'!$D$2:$D$5000,0)),IFERROR(INDEX('01_Cad_Pecas'!$I$2:$I$5000,MATCH(VALUE($E713),'01_Cad_Pecas'!$D$2:$D$5000,0)),"")))</f>
        <v/>
      </c>
      <c r="M713" s="10">
        <f>IF(OR($J713="",$L713=""),"",IF($K713="",0,$K713)+$J713*$L713)</f>
        <v/>
      </c>
      <c r="N713" s="10" t="n">
        <v>46202</v>
      </c>
      <c r="O713" s="9" t="n">
        <v>3</v>
      </c>
      <c r="P713" s="10" t="n"/>
      <c r="Q713" s="10" t="n"/>
      <c r="R713" s="10">
        <f>IF(AND($P713&lt;&gt;"",$Q713&lt;&gt;""),($Q713-$P713)*1440,IF(AND($O713&lt;&gt;"",$L713&lt;&gt;""),IF($K713="",0,$K713)+$O713*$L713,""))</f>
        <v/>
      </c>
      <c r="S713" s="10" t="n"/>
      <c r="T713" s="10">
        <f>IF(OR($J713="",$O713=""),"",$O713/$J713)</f>
        <v/>
      </c>
      <c r="U713" s="10" t="n"/>
      <c r="V713" s="10">
        <f>IF($A713="","",IF(AND($A713&lt;&gt;"",NOT(OR($U713="Concluído",$U713="Concluido")),TODAY()&gt;$A713),"SIM","NÃO"))</f>
        <v/>
      </c>
      <c r="W713" s="10">
        <f>IF(OR($A713="",$I713="",$M713=""),"",SUMIFS($M$2:M713,$I$2:I713,$I713,$A$2:A713,$A713)-$M713)</f>
        <v/>
      </c>
      <c r="X713" s="10">
        <f>IF(OR($A713="",$I713=""),"",SUMIFS($M$2:$M$4922,$I$2:$I$4922,$I713,$A$2:$A$4922,$A713))</f>
        <v/>
      </c>
      <c r="Y713" s="10">
        <f>IFERROR(VLOOKUP($I713,'02_Cad_Maquinas'!$B$2:$H$200,7,FALSE()),"")</f>
        <v/>
      </c>
      <c r="Z713" s="10">
        <f>IF(OR($X713="",$Y713=""),"",$Y713-$X713)</f>
        <v/>
      </c>
      <c r="AA713" s="11">
        <f>IF(OR($X713="",$Y713=""),"",$X713/$Y713)</f>
        <v/>
      </c>
      <c r="AB713" s="10" t="n"/>
      <c r="AC713" s="10">
        <f>IF($B713="","","|"&amp;SUBSTITUTE(TRIM(SUBSTITUTE(SUBSTITUTE(SUBSTITUTE(SUBSTITUTE(SUBSTITUTE(SUBSTITUTE(SUBSTITUTE(SUBSTITUTE(SUBSTITUTE(SUBSTITUTE(SUBSTITUTE(SUBSTITUTE(SUBSTITUTE(SUBSTITUTE(TRIM($B713&amp;""),CHAR(10)," "),CHAR(13)," "),"."," "),";"," "),","," "),"/"," "),"+"," "),"-"," "),"  "," "),"  "," "),"  "," "),"  "," "),"  "," "),"  "," "))," ","|")&amp;"|")</f>
        <v/>
      </c>
      <c r="AD713" s="10">
        <f>TRIM($I713&amp;"")</f>
        <v/>
      </c>
    </row>
    <row r="714" ht="24" customHeight="1">
      <c r="A714" s="9" t="n">
        <v>46198</v>
      </c>
      <c r="B714" s="10" t="n">
        <v>10179</v>
      </c>
      <c r="C714" s="10" t="n"/>
      <c r="D714" s="10" t="inlineStr">
        <is>
          <t xml:space="preserve">SECCIONADORA 11 </t>
        </is>
      </c>
      <c r="E714" s="10" t="n">
        <v>20051001</v>
      </c>
      <c r="F714" s="10" t="inlineStr">
        <is>
          <t>TAMPO REDONDO 1035X1035X18 MDF - MESA TURIM LIGHT</t>
        </is>
      </c>
      <c r="G714" s="10" t="inlineStr">
        <is>
          <t>SECCIONADORA 11</t>
        </is>
      </c>
      <c r="H714" s="10" t="inlineStr">
        <is>
          <t>SECCIONADORA 11</t>
        </is>
      </c>
      <c r="I714" s="10" t="inlineStr">
        <is>
          <t>SECCIONADORA 11</t>
        </is>
      </c>
      <c r="J714" s="9" t="n">
        <v>104</v>
      </c>
      <c r="K714" s="10">
        <f>IF($E714="","",IFERROR(INDEX('01_Cad_Pecas'!$H$2:$H$5000,MATCH($E714,'01_Cad_Pecas'!$D$2:$D$5000,0)),IFERROR(INDEX('01_Cad_Pecas'!$H$2:$H$5000,MATCH(VALUE($E714),'01_Cad_Pecas'!$D$2:$D$5000,0)),"")))</f>
        <v/>
      </c>
      <c r="L714" s="10">
        <f>IF($E714="","",IFERROR(INDEX('01_Cad_Pecas'!$I$2:$I$5000,MATCH($E714,'01_Cad_Pecas'!$D$2:$D$5000,0)),IFERROR(INDEX('01_Cad_Pecas'!$I$2:$I$5000,MATCH(VALUE($E714),'01_Cad_Pecas'!$D$2:$D$5000,0)),"")))</f>
        <v/>
      </c>
      <c r="M714" s="10">
        <f>IF(OR($J714="",$L714=""),"",IF($K714="",0,$K714)+$J714*$L714)</f>
        <v/>
      </c>
      <c r="N714" s="10" t="n">
        <v>46202</v>
      </c>
      <c r="O714" s="9" t="n">
        <v>104</v>
      </c>
      <c r="P714" s="10" t="n"/>
      <c r="Q714" s="10" t="n"/>
      <c r="R714" s="10">
        <f>IF(AND($P714&lt;&gt;"",$Q714&lt;&gt;""),($Q714-$P714)*1440,IF(AND($O714&lt;&gt;"",$L714&lt;&gt;""),IF($K714="",0,$K714)+$O714*$L714,""))</f>
        <v/>
      </c>
      <c r="S714" s="10" t="n"/>
      <c r="T714" s="10">
        <f>IF(OR($J714="",$O714=""),"",$O714/$J714)</f>
        <v/>
      </c>
      <c r="U714" s="10" t="n"/>
      <c r="V714" s="10">
        <f>IF($A714="","",IF(AND($A714&lt;&gt;"",NOT(OR($U714="Concluído",$U714="Concluido")),TODAY()&gt;$A714),"SIM","NÃO"))</f>
        <v/>
      </c>
      <c r="W714" s="10">
        <f>IF(OR($A714="",$I714="",$M714=""),"",SUMIFS($M$2:M714,$I$2:I714,$I714,$A$2:A714,$A714)-$M714)</f>
        <v/>
      </c>
      <c r="X714" s="10">
        <f>IF(OR($A714="",$I714=""),"",SUMIFS($M$2:$M$4922,$I$2:$I$4922,$I714,$A$2:$A$4922,$A714))</f>
        <v/>
      </c>
      <c r="Y714" s="10">
        <f>IFERROR(VLOOKUP($I714,'02_Cad_Maquinas'!$B$2:$H$200,7,FALSE()),"")</f>
        <v/>
      </c>
      <c r="Z714" s="10">
        <f>IF(OR($X714="",$Y714=""),"",$Y714-$X714)</f>
        <v/>
      </c>
      <c r="AA714" s="11">
        <f>IF(OR($X714="",$Y714=""),"",$X714/$Y714)</f>
        <v/>
      </c>
      <c r="AB714" s="10" t="n"/>
      <c r="AC714" s="10">
        <f>IF($B714="","","|"&amp;SUBSTITUTE(TRIM(SUBSTITUTE(SUBSTITUTE(SUBSTITUTE(SUBSTITUTE(SUBSTITUTE(SUBSTITUTE(SUBSTITUTE(SUBSTITUTE(SUBSTITUTE(SUBSTITUTE(SUBSTITUTE(SUBSTITUTE(SUBSTITUTE(SUBSTITUTE(TRIM($B714&amp;""),CHAR(10)," "),CHAR(13)," "),"."," "),";"," "),","," "),"/"," "),"+"," "),"-"," "),"  "," "),"  "," "),"  "," "),"  "," "),"  "," "),"  "," "))," ","|")&amp;"|")</f>
        <v/>
      </c>
      <c r="AD714" s="10">
        <f>TRIM($I714&amp;"")</f>
        <v/>
      </c>
    </row>
    <row r="715" ht="24" customHeight="1">
      <c r="A715" s="9" t="n">
        <v>46198</v>
      </c>
      <c r="B715" s="10" t="n">
        <v>10179</v>
      </c>
      <c r="C715" s="10" t="n"/>
      <c r="D715" s="10" t="inlineStr">
        <is>
          <t xml:space="preserve">SECCIONADORA 11 </t>
        </is>
      </c>
      <c r="E715" s="10" t="n">
        <v>20053007</v>
      </c>
      <c r="F715" s="10" t="inlineStr">
        <is>
          <t>TAMPO REDONDO 1035X1035X18 MDF - MESA COM VIDRO</t>
        </is>
      </c>
      <c r="G715" s="10" t="inlineStr">
        <is>
          <t>SECCIONADORA 11</t>
        </is>
      </c>
      <c r="H715" s="10" t="inlineStr">
        <is>
          <t>SECCIONADORA 11</t>
        </is>
      </c>
      <c r="I715" s="10" t="inlineStr">
        <is>
          <t>SECCIONADORA 11</t>
        </is>
      </c>
      <c r="J715" s="9" t="n">
        <v>1</v>
      </c>
      <c r="K715" s="10">
        <f>IF($E715="","",IFERROR(INDEX('01_Cad_Pecas'!$H$2:$H$5000,MATCH($E715,'01_Cad_Pecas'!$D$2:$D$5000,0)),IFERROR(INDEX('01_Cad_Pecas'!$H$2:$H$5000,MATCH(VALUE($E715),'01_Cad_Pecas'!$D$2:$D$5000,0)),"")))</f>
        <v/>
      </c>
      <c r="L715" s="10">
        <f>IF($E715="","",IFERROR(INDEX('01_Cad_Pecas'!$I$2:$I$5000,MATCH($E715,'01_Cad_Pecas'!$D$2:$D$5000,0)),IFERROR(INDEX('01_Cad_Pecas'!$I$2:$I$5000,MATCH(VALUE($E715),'01_Cad_Pecas'!$D$2:$D$5000,0)),"")))</f>
        <v/>
      </c>
      <c r="M715" s="10">
        <f>IF(OR($J715="",$L715=""),"",IF($K715="",0,$K715)+$J715*$L715)</f>
        <v/>
      </c>
      <c r="N715" s="10" t="n">
        <v>46202</v>
      </c>
      <c r="O715" s="9" t="n">
        <v>1</v>
      </c>
      <c r="P715" s="10" t="n"/>
      <c r="Q715" s="10" t="n"/>
      <c r="R715" s="10">
        <f>IF(AND($P715&lt;&gt;"",$Q715&lt;&gt;""),($Q715-$P715)*1440,IF(AND($O715&lt;&gt;"",$L715&lt;&gt;""),IF($K715="",0,$K715)+$O715*$L715,""))</f>
        <v/>
      </c>
      <c r="S715" s="10" t="n"/>
      <c r="T715" s="10">
        <f>IF(OR($J715="",$O715=""),"",$O715/$J715)</f>
        <v/>
      </c>
      <c r="U715" s="10" t="n"/>
      <c r="V715" s="10">
        <f>IF($A715="","",IF(AND($A715&lt;&gt;"",NOT(OR($U715="Concluído",$U715="Concluido")),TODAY()&gt;$A715),"SIM","NÃO"))</f>
        <v/>
      </c>
      <c r="W715" s="10">
        <f>IF(OR($A715="",$I715="",$M715=""),"",SUMIFS($M$2:M715,$I$2:I715,$I715,$A$2:A715,$A715)-$M715)</f>
        <v/>
      </c>
      <c r="X715" s="10">
        <f>IF(OR($A715="",$I715=""),"",SUMIFS($M$2:$M$4922,$I$2:$I$4922,$I715,$A$2:$A$4922,$A715))</f>
        <v/>
      </c>
      <c r="Y715" s="10">
        <f>IFERROR(VLOOKUP($I715,'02_Cad_Maquinas'!$B$2:$H$200,7,FALSE()),"")</f>
        <v/>
      </c>
      <c r="Z715" s="10">
        <f>IF(OR($X715="",$Y715=""),"",$Y715-$X715)</f>
        <v/>
      </c>
      <c r="AA715" s="11">
        <f>IF(OR($X715="",$Y715=""),"",$X715/$Y715)</f>
        <v/>
      </c>
      <c r="AB715" s="10" t="n"/>
      <c r="AC715" s="10">
        <f>IF($B715="","","|"&amp;SUBSTITUTE(TRIM(SUBSTITUTE(SUBSTITUTE(SUBSTITUTE(SUBSTITUTE(SUBSTITUTE(SUBSTITUTE(SUBSTITUTE(SUBSTITUTE(SUBSTITUTE(SUBSTITUTE(SUBSTITUTE(SUBSTITUTE(SUBSTITUTE(SUBSTITUTE(TRIM($B715&amp;""),CHAR(10)," "),CHAR(13)," "),"."," "),";"," "),","," "),"/"," "),"+"," "),"-"," "),"  "," "),"  "," "),"  "," "),"  "," "),"  "," "),"  "," "))," ","|")&amp;"|")</f>
        <v/>
      </c>
      <c r="AD715" s="10">
        <f>TRIM($I715&amp;"")</f>
        <v/>
      </c>
    </row>
    <row r="716" ht="24" customHeight="1">
      <c r="A716" s="9" t="n">
        <v>46198</v>
      </c>
      <c r="B716" s="10" t="n">
        <v>10179</v>
      </c>
      <c r="C716" s="10" t="n"/>
      <c r="D716" s="10" t="inlineStr">
        <is>
          <t xml:space="preserve">SECCIONADORA 11 </t>
        </is>
      </c>
      <c r="E716" s="10" t="n">
        <v>30001203</v>
      </c>
      <c r="F716" s="10" t="inlineStr">
        <is>
          <t>LAT ASSENTO 430X80X18 MDF CAD PE INTEIRO/ MADEIRA</t>
        </is>
      </c>
      <c r="G716" s="10" t="inlineStr">
        <is>
          <t>SECCIONADORA 11</t>
        </is>
      </c>
      <c r="H716" s="10" t="inlineStr">
        <is>
          <t>SECCIONADORA 11</t>
        </is>
      </c>
      <c r="I716" s="10" t="inlineStr">
        <is>
          <t>SECCIONADORA 11</t>
        </is>
      </c>
      <c r="J716" s="9" t="n">
        <v>1336</v>
      </c>
      <c r="K716" s="10">
        <f>IF($E716="","",IFERROR(INDEX('01_Cad_Pecas'!$H$2:$H$5000,MATCH($E716,'01_Cad_Pecas'!$D$2:$D$5000,0)),IFERROR(INDEX('01_Cad_Pecas'!$H$2:$H$5000,MATCH(VALUE($E716),'01_Cad_Pecas'!$D$2:$D$5000,0)),"")))</f>
        <v/>
      </c>
      <c r="L716" s="10">
        <f>IF($E716="","",IFERROR(INDEX('01_Cad_Pecas'!$I$2:$I$5000,MATCH($E716,'01_Cad_Pecas'!$D$2:$D$5000,0)),IFERROR(INDEX('01_Cad_Pecas'!$I$2:$I$5000,MATCH(VALUE($E716),'01_Cad_Pecas'!$D$2:$D$5000,0)),"")))</f>
        <v/>
      </c>
      <c r="M716" s="10">
        <f>IF(OR($J716="",$L716=""),"",IF($K716="",0,$K716)+$J716*$L716)</f>
        <v/>
      </c>
      <c r="N716" s="10" t="n">
        <v>46202</v>
      </c>
      <c r="O716" s="9" t="n">
        <v>1336</v>
      </c>
      <c r="P716" s="10" t="n"/>
      <c r="Q716" s="10" t="n"/>
      <c r="R716" s="10">
        <f>IF(AND($P716&lt;&gt;"",$Q716&lt;&gt;""),($Q716-$P716)*1440,IF(AND($O716&lt;&gt;"",$L716&lt;&gt;""),IF($K716="",0,$K716)+$O716*$L716,""))</f>
        <v/>
      </c>
      <c r="S716" s="10" t="n"/>
      <c r="T716" s="10">
        <f>IF(OR($J716="",$O716=""),"",$O716/$J716)</f>
        <v/>
      </c>
      <c r="U716" s="10" t="n"/>
      <c r="V716" s="10">
        <f>IF($A716="","",IF(AND($A716&lt;&gt;"",NOT(OR($U716="Concluído",$U716="Concluido")),TODAY()&gt;$A716),"SIM","NÃO"))</f>
        <v/>
      </c>
      <c r="W716" s="10">
        <f>IF(OR($A716="",$I716="",$M716=""),"",SUMIFS($M$2:M716,$I$2:I716,$I716,$A$2:A716,$A716)-$M716)</f>
        <v/>
      </c>
      <c r="X716" s="10">
        <f>IF(OR($A716="",$I716=""),"",SUMIFS($M$2:$M$4922,$I$2:$I$4922,$I716,$A$2:$A$4922,$A716))</f>
        <v/>
      </c>
      <c r="Y716" s="10">
        <f>IFERROR(VLOOKUP($I716,'02_Cad_Maquinas'!$B$2:$H$200,7,FALSE()),"")</f>
        <v/>
      </c>
      <c r="Z716" s="10">
        <f>IF(OR($X716="",$Y716=""),"",$Y716-$X716)</f>
        <v/>
      </c>
      <c r="AA716" s="11">
        <f>IF(OR($X716="",$Y716=""),"",$X716/$Y716)</f>
        <v/>
      </c>
      <c r="AB716" s="10" t="n"/>
      <c r="AC716" s="10">
        <f>IF($B716="","","|"&amp;SUBSTITUTE(TRIM(SUBSTITUTE(SUBSTITUTE(SUBSTITUTE(SUBSTITUTE(SUBSTITUTE(SUBSTITUTE(SUBSTITUTE(SUBSTITUTE(SUBSTITUTE(SUBSTITUTE(SUBSTITUTE(SUBSTITUTE(SUBSTITUTE(SUBSTITUTE(TRIM($B716&amp;""),CHAR(10)," "),CHAR(13)," "),"."," "),";"," "),","," "),"/"," "),"+"," "),"-"," "),"  "," "),"  "," "),"  "," "),"  "," "),"  "," "),"  "," "))," ","|")&amp;"|")</f>
        <v/>
      </c>
      <c r="AD716" s="10">
        <f>TRIM($I716&amp;"")</f>
        <v/>
      </c>
    </row>
    <row r="717" ht="24" customHeight="1">
      <c r="A717" s="9" t="n">
        <v>46198</v>
      </c>
      <c r="B717" s="10" t="n">
        <v>10179</v>
      </c>
      <c r="C717" s="10" t="n"/>
      <c r="D717" s="10" t="inlineStr">
        <is>
          <t xml:space="preserve">SECCIONADORA 11 </t>
        </is>
      </c>
      <c r="E717" s="10" t="n">
        <v>30003403</v>
      </c>
      <c r="F717" s="10" t="inlineStr">
        <is>
          <t>LATERAL ASSENTO 298X70X18 MDF - DAKAR</t>
        </is>
      </c>
      <c r="G717" s="10" t="inlineStr">
        <is>
          <t>SECCIONADORA 11</t>
        </is>
      </c>
      <c r="H717" s="10" t="inlineStr">
        <is>
          <t>SECCIONADORA 11</t>
        </is>
      </c>
      <c r="I717" s="10" t="inlineStr">
        <is>
          <t>SECCIONADORA 11</t>
        </is>
      </c>
      <c r="J717" s="9" t="n">
        <v>68</v>
      </c>
      <c r="K717" s="10">
        <f>IF($E717="","",IFERROR(INDEX('01_Cad_Pecas'!$H$2:$H$5000,MATCH($E717,'01_Cad_Pecas'!$D$2:$D$5000,0)),IFERROR(INDEX('01_Cad_Pecas'!$H$2:$H$5000,MATCH(VALUE($E717),'01_Cad_Pecas'!$D$2:$D$5000,0)),"")))</f>
        <v/>
      </c>
      <c r="L717" s="10">
        <f>IF($E717="","",IFERROR(INDEX('01_Cad_Pecas'!$I$2:$I$5000,MATCH($E717,'01_Cad_Pecas'!$D$2:$D$5000,0)),IFERROR(INDEX('01_Cad_Pecas'!$I$2:$I$5000,MATCH(VALUE($E717),'01_Cad_Pecas'!$D$2:$D$5000,0)),"")))</f>
        <v/>
      </c>
      <c r="M717" s="10">
        <f>IF(OR($J717="",$L717=""),"",IF($K717="",0,$K717)+$J717*$L717)</f>
        <v/>
      </c>
      <c r="N717" s="10" t="n">
        <v>46202</v>
      </c>
      <c r="O717" s="9" t="n">
        <v>68</v>
      </c>
      <c r="P717" s="10" t="n"/>
      <c r="Q717" s="10" t="n"/>
      <c r="R717" s="10">
        <f>IF(AND($P717&lt;&gt;"",$Q717&lt;&gt;""),($Q717-$P717)*1440,IF(AND($O717&lt;&gt;"",$L717&lt;&gt;""),IF($K717="",0,$K717)+$O717*$L717,""))</f>
        <v/>
      </c>
      <c r="S717" s="10" t="n"/>
      <c r="T717" s="10">
        <f>IF(OR($J717="",$O717=""),"",$O717/$J717)</f>
        <v/>
      </c>
      <c r="U717" s="10" t="n"/>
      <c r="V717" s="10">
        <f>IF($A717="","",IF(AND($A717&lt;&gt;"",NOT(OR($U717="Concluído",$U717="Concluido")),TODAY()&gt;$A717),"SIM","NÃO"))</f>
        <v/>
      </c>
      <c r="W717" s="10">
        <f>IF(OR($A717="",$I717="",$M717=""),"",SUMIFS($M$2:M717,$I$2:I717,$I717,$A$2:A717,$A717)-$M717)</f>
        <v/>
      </c>
      <c r="X717" s="10">
        <f>IF(OR($A717="",$I717=""),"",SUMIFS($M$2:$M$4922,$I$2:$I$4922,$I717,$A$2:$A$4922,$A717))</f>
        <v/>
      </c>
      <c r="Y717" s="10">
        <f>IFERROR(VLOOKUP($I717,'02_Cad_Maquinas'!$B$2:$H$200,7,FALSE()),"")</f>
        <v/>
      </c>
      <c r="Z717" s="10">
        <f>IF(OR($X717="",$Y717=""),"",$Y717-$X717)</f>
        <v/>
      </c>
      <c r="AA717" s="11">
        <f>IF(OR($X717="",$Y717=""),"",$X717/$Y717)</f>
        <v/>
      </c>
      <c r="AB717" s="10" t="n"/>
      <c r="AC717" s="10">
        <f>IF($B717="","","|"&amp;SUBSTITUTE(TRIM(SUBSTITUTE(SUBSTITUTE(SUBSTITUTE(SUBSTITUTE(SUBSTITUTE(SUBSTITUTE(SUBSTITUTE(SUBSTITUTE(SUBSTITUTE(SUBSTITUTE(SUBSTITUTE(SUBSTITUTE(SUBSTITUTE(SUBSTITUTE(TRIM($B717&amp;""),CHAR(10)," "),CHAR(13)," "),"."," "),";"," "),","," "),"/"," "),"+"," "),"-"," "),"  "," "),"  "," "),"  "," "),"  "," "),"  "," "),"  "," "))," ","|")&amp;"|")</f>
        <v/>
      </c>
      <c r="AD717" s="10">
        <f>TRIM($I717&amp;"")</f>
        <v/>
      </c>
    </row>
    <row r="718" ht="24" customHeight="1">
      <c r="A718" s="9" t="n">
        <v>46198</v>
      </c>
      <c r="B718" s="10" t="n">
        <v>10179</v>
      </c>
      <c r="C718" s="10" t="n"/>
      <c r="D718" s="10" t="inlineStr">
        <is>
          <t xml:space="preserve">SECCIONADORA 11 </t>
        </is>
      </c>
      <c r="E718" s="10" t="n">
        <v>30003405</v>
      </c>
      <c r="F718" s="10" t="inlineStr">
        <is>
          <t>TRAVESSA ASSENTO 360X70X18 MDF - C DAKAR/SANTIAGO</t>
        </is>
      </c>
      <c r="G718" s="10" t="inlineStr">
        <is>
          <t>SECCIONADORA 11</t>
        </is>
      </c>
      <c r="H718" s="10" t="inlineStr">
        <is>
          <t>SECCIONADORA 11</t>
        </is>
      </c>
      <c r="I718" s="10" t="inlineStr">
        <is>
          <t>SECCIONADORA 11</t>
        </is>
      </c>
      <c r="J718" s="9" t="n">
        <v>88</v>
      </c>
      <c r="K718" s="10">
        <f>IF($E718="","",IFERROR(INDEX('01_Cad_Pecas'!$H$2:$H$5000,MATCH($E718,'01_Cad_Pecas'!$D$2:$D$5000,0)),IFERROR(INDEX('01_Cad_Pecas'!$H$2:$H$5000,MATCH(VALUE($E718),'01_Cad_Pecas'!$D$2:$D$5000,0)),"")))</f>
        <v/>
      </c>
      <c r="L718" s="10">
        <f>IF($E718="","",IFERROR(INDEX('01_Cad_Pecas'!$I$2:$I$5000,MATCH($E718,'01_Cad_Pecas'!$D$2:$D$5000,0)),IFERROR(INDEX('01_Cad_Pecas'!$I$2:$I$5000,MATCH(VALUE($E718),'01_Cad_Pecas'!$D$2:$D$5000,0)),"")))</f>
        <v/>
      </c>
      <c r="M718" s="10">
        <f>IF(OR($J718="",$L718=""),"",IF($K718="",0,$K718)+$J718*$L718)</f>
        <v/>
      </c>
      <c r="N718" s="10" t="n">
        <v>46202</v>
      </c>
      <c r="O718" s="9" t="n">
        <v>88</v>
      </c>
      <c r="P718" s="10" t="n"/>
      <c r="Q718" s="10" t="n"/>
      <c r="R718" s="10">
        <f>IF(AND($P718&lt;&gt;"",$Q718&lt;&gt;""),($Q718-$P718)*1440,IF(AND($O718&lt;&gt;"",$L718&lt;&gt;""),IF($K718="",0,$K718)+$O718*$L718,""))</f>
        <v/>
      </c>
      <c r="S718" s="10" t="n"/>
      <c r="T718" s="10">
        <f>IF(OR($J718="",$O718=""),"",$O718/$J718)</f>
        <v/>
      </c>
      <c r="U718" s="10" t="n"/>
      <c r="V718" s="10">
        <f>IF($A718="","",IF(AND($A718&lt;&gt;"",NOT(OR($U718="Concluído",$U718="Concluido")),TODAY()&gt;$A718),"SIM","NÃO"))</f>
        <v/>
      </c>
      <c r="W718" s="10">
        <f>IF(OR($A718="",$I718="",$M718=""),"",SUMIFS($M$2:M718,$I$2:I718,$I718,$A$2:A718,$A718)-$M718)</f>
        <v/>
      </c>
      <c r="X718" s="10">
        <f>IF(OR($A718="",$I718=""),"",SUMIFS($M$2:$M$4922,$I$2:$I$4922,$I718,$A$2:$A$4922,$A718))</f>
        <v/>
      </c>
      <c r="Y718" s="10">
        <f>IFERROR(VLOOKUP($I718,'02_Cad_Maquinas'!$B$2:$H$200,7,FALSE()),"")</f>
        <v/>
      </c>
      <c r="Z718" s="10">
        <f>IF(OR($X718="",$Y718=""),"",$Y718-$X718)</f>
        <v/>
      </c>
      <c r="AA718" s="11">
        <f>IF(OR($X718="",$Y718=""),"",$X718/$Y718)</f>
        <v/>
      </c>
      <c r="AB718" s="10" t="n"/>
      <c r="AC718" s="10">
        <f>IF($B718="","","|"&amp;SUBSTITUTE(TRIM(SUBSTITUTE(SUBSTITUTE(SUBSTITUTE(SUBSTITUTE(SUBSTITUTE(SUBSTITUTE(SUBSTITUTE(SUBSTITUTE(SUBSTITUTE(SUBSTITUTE(SUBSTITUTE(SUBSTITUTE(SUBSTITUTE(SUBSTITUTE(TRIM($B718&amp;""),CHAR(10)," "),CHAR(13)," "),"."," "),";"," "),","," "),"/"," "),"+"," "),"-"," "),"  "," "),"  "," "),"  "," "),"  "," "),"  "," "),"  "," "))," ","|")&amp;"|")</f>
        <v/>
      </c>
      <c r="AD718" s="10">
        <f>TRIM($I718&amp;"")</f>
        <v/>
      </c>
    </row>
    <row r="719" ht="24" customHeight="1">
      <c r="A719" s="9" t="n">
        <v>46198</v>
      </c>
      <c r="B719" s="10" t="n">
        <v>10179</v>
      </c>
      <c r="C719" s="10" t="n"/>
      <c r="D719" s="10" t="inlineStr">
        <is>
          <t xml:space="preserve">SECCIONADORA 11 </t>
        </is>
      </c>
      <c r="E719" s="10" t="n">
        <v>30006103</v>
      </c>
      <c r="F719" s="10" t="inlineStr">
        <is>
          <t>TRAVESSA LATERAL 340X70X18 MDF - CAD SANTIAGO NEW</t>
        </is>
      </c>
      <c r="G719" s="10" t="inlineStr">
        <is>
          <t>SECCIONADORA 11</t>
        </is>
      </c>
      <c r="H719" s="10" t="inlineStr">
        <is>
          <t>SECCIONADORA 11</t>
        </is>
      </c>
      <c r="I719" s="10" t="inlineStr">
        <is>
          <t>SECCIONADORA 11</t>
        </is>
      </c>
      <c r="J719" s="9" t="n">
        <v>20</v>
      </c>
      <c r="K719" s="10">
        <f>IF($E719="","",IFERROR(INDEX('01_Cad_Pecas'!$H$2:$H$5000,MATCH($E719,'01_Cad_Pecas'!$D$2:$D$5000,0)),IFERROR(INDEX('01_Cad_Pecas'!$H$2:$H$5000,MATCH(VALUE($E719),'01_Cad_Pecas'!$D$2:$D$5000,0)),"")))</f>
        <v/>
      </c>
      <c r="L719" s="10">
        <f>IF($E719="","",IFERROR(INDEX('01_Cad_Pecas'!$I$2:$I$5000,MATCH($E719,'01_Cad_Pecas'!$D$2:$D$5000,0)),IFERROR(INDEX('01_Cad_Pecas'!$I$2:$I$5000,MATCH(VALUE($E719),'01_Cad_Pecas'!$D$2:$D$5000,0)),"")))</f>
        <v/>
      </c>
      <c r="M719" s="10">
        <f>IF(OR($J719="",$L719=""),"",IF($K719="",0,$K719)+$J719*$L719)</f>
        <v/>
      </c>
      <c r="N719" s="10" t="n">
        <v>46202</v>
      </c>
      <c r="O719" s="9" t="n">
        <v>20</v>
      </c>
      <c r="P719" s="10" t="n"/>
      <c r="Q719" s="10" t="n"/>
      <c r="R719" s="10">
        <f>IF(AND($P719&lt;&gt;"",$Q719&lt;&gt;""),($Q719-$P719)*1440,IF(AND($O719&lt;&gt;"",$L719&lt;&gt;""),IF($K719="",0,$K719)+$O719*$L719,""))</f>
        <v/>
      </c>
      <c r="S719" s="10" t="n"/>
      <c r="T719" s="10">
        <f>IF(OR($J719="",$O719=""),"",$O719/$J719)</f>
        <v/>
      </c>
      <c r="U719" s="10" t="n"/>
      <c r="V719" s="10">
        <f>IF($A719="","",IF(AND($A719&lt;&gt;"",NOT(OR($U719="Concluído",$U719="Concluido")),TODAY()&gt;$A719),"SIM","NÃO"))</f>
        <v/>
      </c>
      <c r="W719" s="10">
        <f>IF(OR($A719="",$I719="",$M719=""),"",SUMIFS($M$2:M719,$I$2:I719,$I719,$A$2:A719,$A719)-$M719)</f>
        <v/>
      </c>
      <c r="X719" s="10">
        <f>IF(OR($A719="",$I719=""),"",SUMIFS($M$2:$M$4922,$I$2:$I$4922,$I719,$A$2:$A$4922,$A719))</f>
        <v/>
      </c>
      <c r="Y719" s="10">
        <f>IFERROR(VLOOKUP($I719,'02_Cad_Maquinas'!$B$2:$H$200,7,FALSE()),"")</f>
        <v/>
      </c>
      <c r="Z719" s="10">
        <f>IF(OR($X719="",$Y719=""),"",$Y719-$X719)</f>
        <v/>
      </c>
      <c r="AA719" s="11">
        <f>IF(OR($X719="",$Y719=""),"",$X719/$Y719)</f>
        <v/>
      </c>
      <c r="AB719" s="10" t="n"/>
      <c r="AC719" s="10">
        <f>IF($B719="","","|"&amp;SUBSTITUTE(TRIM(SUBSTITUTE(SUBSTITUTE(SUBSTITUTE(SUBSTITUTE(SUBSTITUTE(SUBSTITUTE(SUBSTITUTE(SUBSTITUTE(SUBSTITUTE(SUBSTITUTE(SUBSTITUTE(SUBSTITUTE(SUBSTITUTE(SUBSTITUTE(TRIM($B719&amp;""),CHAR(10)," "),CHAR(13)," "),"."," "),";"," "),","," "),"/"," "),"+"," "),"-"," "),"  "," "),"  "," "),"  "," "),"  "," "),"  "," "),"  "," "))," ","|")&amp;"|")</f>
        <v/>
      </c>
      <c r="AD719" s="10">
        <f>TRIM($I719&amp;"")</f>
        <v/>
      </c>
    </row>
    <row r="720" ht="24" customHeight="1">
      <c r="A720" s="9" t="n">
        <v>46198</v>
      </c>
      <c r="B720" s="10" t="n">
        <v>10179</v>
      </c>
      <c r="C720" s="10" t="n"/>
      <c r="D720" s="10" t="inlineStr">
        <is>
          <t xml:space="preserve">SECCIONADORA 11 </t>
        </is>
      </c>
      <c r="E720" s="10" t="n">
        <v>20014204</v>
      </c>
      <c r="F720" s="10" t="inlineStr">
        <is>
          <t>LAT BASE INTERNA DETAL 789X100X03 HDF - DAKAR 1,60</t>
        </is>
      </c>
      <c r="G720" s="10" t="inlineStr">
        <is>
          <t>SECCIONADORA 11</t>
        </is>
      </c>
      <c r="H720" s="10" t="inlineStr">
        <is>
          <t>SECCIONADORA 11</t>
        </is>
      </c>
      <c r="I720" s="10" t="inlineStr">
        <is>
          <t>SECCIONADORA 11</t>
        </is>
      </c>
      <c r="J720" s="9" t="n">
        <v>10</v>
      </c>
      <c r="K720" s="10">
        <f>IF($E720="","",IFERROR(INDEX('01_Cad_Pecas'!$H$2:$H$5000,MATCH($E720,'01_Cad_Pecas'!$D$2:$D$5000,0)),IFERROR(INDEX('01_Cad_Pecas'!$H$2:$H$5000,MATCH(VALUE($E720),'01_Cad_Pecas'!$D$2:$D$5000,0)),"")))</f>
        <v/>
      </c>
      <c r="L720" s="10">
        <f>IF($E720="","",IFERROR(INDEX('01_Cad_Pecas'!$I$2:$I$5000,MATCH($E720,'01_Cad_Pecas'!$D$2:$D$5000,0)),IFERROR(INDEX('01_Cad_Pecas'!$I$2:$I$5000,MATCH(VALUE($E720),'01_Cad_Pecas'!$D$2:$D$5000,0)),"")))</f>
        <v/>
      </c>
      <c r="M720" s="10">
        <f>IF(OR($J720="",$L720=""),"",IF($K720="",0,$K720)+$J720*$L720)</f>
        <v/>
      </c>
      <c r="N720" s="10" t="n">
        <v>46202</v>
      </c>
      <c r="O720" s="9" t="n">
        <v>10</v>
      </c>
      <c r="P720" s="10" t="n"/>
      <c r="Q720" s="10" t="n"/>
      <c r="R720" s="10">
        <f>IF(AND($P720&lt;&gt;"",$Q720&lt;&gt;""),($Q720-$P720)*1440,IF(AND($O720&lt;&gt;"",$L720&lt;&gt;""),IF($K720="",0,$K720)+$O720*$L720,""))</f>
        <v/>
      </c>
      <c r="S720" s="10" t="n"/>
      <c r="T720" s="10">
        <f>IF(OR($J720="",$O720=""),"",$O720/$J720)</f>
        <v/>
      </c>
      <c r="U720" s="10" t="n"/>
      <c r="V720" s="10">
        <f>IF($A720="","",IF(AND($A720&lt;&gt;"",NOT(OR($U720="Concluído",$U720="Concluido")),TODAY()&gt;$A720),"SIM","NÃO"))</f>
        <v/>
      </c>
      <c r="W720" s="10">
        <f>IF(OR($A720="",$I720="",$M720=""),"",SUMIFS($M$2:M720,$I$2:I720,$I720,$A$2:A720,$A720)-$M720)</f>
        <v/>
      </c>
      <c r="X720" s="10">
        <f>IF(OR($A720="",$I720=""),"",SUMIFS($M$2:$M$4922,$I$2:$I$4922,$I720,$A$2:$A$4922,$A720))</f>
        <v/>
      </c>
      <c r="Y720" s="10">
        <f>IFERROR(VLOOKUP($I720,'02_Cad_Maquinas'!$B$2:$H$200,7,FALSE()),"")</f>
        <v/>
      </c>
      <c r="Z720" s="10">
        <f>IF(OR($X720="",$Y720=""),"",$Y720-$X720)</f>
        <v/>
      </c>
      <c r="AA720" s="11">
        <f>IF(OR($X720="",$Y720=""),"",$X720/$Y720)</f>
        <v/>
      </c>
      <c r="AB720" s="10" t="n"/>
      <c r="AC720" s="10">
        <f>IF($B720="","","|"&amp;SUBSTITUTE(TRIM(SUBSTITUTE(SUBSTITUTE(SUBSTITUTE(SUBSTITUTE(SUBSTITUTE(SUBSTITUTE(SUBSTITUTE(SUBSTITUTE(SUBSTITUTE(SUBSTITUTE(SUBSTITUTE(SUBSTITUTE(SUBSTITUTE(SUBSTITUTE(TRIM($B720&amp;""),CHAR(10)," "),CHAR(13)," "),"."," "),";"," "),","," "),"/"," "),"+"," "),"-"," "),"  "," "),"  "," "),"  "," "),"  "," "),"  "," "),"  "," "))," ","|")&amp;"|")</f>
        <v/>
      </c>
      <c r="AD720" s="10">
        <f>TRIM($I720&amp;"")</f>
        <v/>
      </c>
    </row>
    <row r="721" ht="24" customHeight="1">
      <c r="A721" s="9" t="n">
        <v>46198</v>
      </c>
      <c r="B721" s="10" t="n">
        <v>10179</v>
      </c>
      <c r="C721" s="10" t="n"/>
      <c r="D721" s="10" t="inlineStr">
        <is>
          <t xml:space="preserve">SECCIONADORA 11 </t>
        </is>
      </c>
      <c r="E721" s="10" t="n">
        <v>20020008</v>
      </c>
      <c r="F721" s="10" t="inlineStr">
        <is>
          <t>CANTONEIRA EMBALAGEM 350X50X03 MDF - BASE DUBAI</t>
        </is>
      </c>
      <c r="G721" s="10" t="inlineStr">
        <is>
          <t>SECCIONADORA 11</t>
        </is>
      </c>
      <c r="H721" s="10" t="inlineStr">
        <is>
          <t>SECCIONADORA 11</t>
        </is>
      </c>
      <c r="I721" s="10" t="inlineStr">
        <is>
          <t>SECCIONADORA 11</t>
        </is>
      </c>
      <c r="J721" s="9" t="n">
        <v>2</v>
      </c>
      <c r="K721" s="10">
        <f>IF($E721="","",IFERROR(INDEX('01_Cad_Pecas'!$H$2:$H$5000,MATCH($E721,'01_Cad_Pecas'!$D$2:$D$5000,0)),IFERROR(INDEX('01_Cad_Pecas'!$H$2:$H$5000,MATCH(VALUE($E721),'01_Cad_Pecas'!$D$2:$D$5000,0)),"")))</f>
        <v/>
      </c>
      <c r="L721" s="10">
        <f>IF($E721="","",IFERROR(INDEX('01_Cad_Pecas'!$I$2:$I$5000,MATCH($E721,'01_Cad_Pecas'!$D$2:$D$5000,0)),IFERROR(INDEX('01_Cad_Pecas'!$I$2:$I$5000,MATCH(VALUE($E721),'01_Cad_Pecas'!$D$2:$D$5000,0)),"")))</f>
        <v/>
      </c>
      <c r="M721" s="10">
        <f>IF(OR($J721="",$L721=""),"",IF($K721="",0,$K721)+$J721*$L721)</f>
        <v/>
      </c>
      <c r="N721" s="10" t="n">
        <v>46202</v>
      </c>
      <c r="O721" s="9" t="n">
        <v>2</v>
      </c>
      <c r="P721" s="10" t="n"/>
      <c r="Q721" s="10" t="n"/>
      <c r="R721" s="10">
        <f>IF(AND($P721&lt;&gt;"",$Q721&lt;&gt;""),($Q721-$P721)*1440,IF(AND($O721&lt;&gt;"",$L721&lt;&gt;""),IF($K721="",0,$K721)+$O721*$L721,""))</f>
        <v/>
      </c>
      <c r="S721" s="10" t="n"/>
      <c r="T721" s="10">
        <f>IF(OR($J721="",$O721=""),"",$O721/$J721)</f>
        <v/>
      </c>
      <c r="U721" s="10" t="n"/>
      <c r="V721" s="10">
        <f>IF($A721="","",IF(AND($A721&lt;&gt;"",NOT(OR($U721="Concluído",$U721="Concluido")),TODAY()&gt;$A721),"SIM","NÃO"))</f>
        <v/>
      </c>
      <c r="W721" s="10">
        <f>IF(OR($A721="",$I721="",$M721=""),"",SUMIFS($M$2:M721,$I$2:I721,$I721,$A$2:A721,$A721)-$M721)</f>
        <v/>
      </c>
      <c r="X721" s="10">
        <f>IF(OR($A721="",$I721=""),"",SUMIFS($M$2:$M$4922,$I$2:$I$4922,$I721,$A$2:$A$4922,$A721))</f>
        <v/>
      </c>
      <c r="Y721" s="10">
        <f>IFERROR(VLOOKUP($I721,'02_Cad_Maquinas'!$B$2:$H$200,7,FALSE()),"")</f>
        <v/>
      </c>
      <c r="Z721" s="10">
        <f>IF(OR($X721="",$Y721=""),"",$Y721-$X721)</f>
        <v/>
      </c>
      <c r="AA721" s="11">
        <f>IF(OR($X721="",$Y721=""),"",$X721/$Y721)</f>
        <v/>
      </c>
      <c r="AB721" s="10" t="n"/>
      <c r="AC721" s="10">
        <f>IF($B721="","","|"&amp;SUBSTITUTE(TRIM(SUBSTITUTE(SUBSTITUTE(SUBSTITUTE(SUBSTITUTE(SUBSTITUTE(SUBSTITUTE(SUBSTITUTE(SUBSTITUTE(SUBSTITUTE(SUBSTITUTE(SUBSTITUTE(SUBSTITUTE(SUBSTITUTE(SUBSTITUTE(TRIM($B721&amp;""),CHAR(10)," "),CHAR(13)," "),"."," "),";"," "),","," "),"/"," "),"+"," "),"-"," "),"  "," "),"  "," "),"  "," "),"  "," "),"  "," "),"  "," "))," ","|")&amp;"|")</f>
        <v/>
      </c>
      <c r="AD721" s="10">
        <f>TRIM($I721&amp;"")</f>
        <v/>
      </c>
    </row>
    <row r="722" ht="24" customHeight="1">
      <c r="A722" s="9" t="n">
        <v>46198</v>
      </c>
      <c r="B722" s="10" t="n">
        <v>10179</v>
      </c>
      <c r="C722" s="10" t="n"/>
      <c r="D722" s="10" t="inlineStr">
        <is>
          <t xml:space="preserve">SECCIONADORA 11 </t>
        </is>
      </c>
      <c r="E722" s="10" t="n">
        <v>30001215</v>
      </c>
      <c r="F722" s="10" t="inlineStr">
        <is>
          <t>FUNDO 552X410X03 MDF - CAD DUBAI PE INTEIRO</t>
        </is>
      </c>
      <c r="G722" s="10" t="inlineStr">
        <is>
          <t>SECCIONADORA 11</t>
        </is>
      </c>
      <c r="H722" s="10" t="inlineStr">
        <is>
          <t>SECCIONADORA 11</t>
        </is>
      </c>
      <c r="I722" s="10" t="inlineStr">
        <is>
          <t>SECCIONADORA 11</t>
        </is>
      </c>
      <c r="J722" s="9" t="n">
        <v>6</v>
      </c>
      <c r="K722" s="10">
        <f>IF($E722="","",IFERROR(INDEX('01_Cad_Pecas'!$H$2:$H$5000,MATCH($E722,'01_Cad_Pecas'!$D$2:$D$5000,0)),IFERROR(INDEX('01_Cad_Pecas'!$H$2:$H$5000,MATCH(VALUE($E722),'01_Cad_Pecas'!$D$2:$D$5000,0)),"")))</f>
        <v/>
      </c>
      <c r="L722" s="10">
        <f>IF($E722="","",IFERROR(INDEX('01_Cad_Pecas'!$I$2:$I$5000,MATCH($E722,'01_Cad_Pecas'!$D$2:$D$5000,0)),IFERROR(INDEX('01_Cad_Pecas'!$I$2:$I$5000,MATCH(VALUE($E722),'01_Cad_Pecas'!$D$2:$D$5000,0)),"")))</f>
        <v/>
      </c>
      <c r="M722" s="10">
        <f>IF(OR($J722="",$L722=""),"",IF($K722="",0,$K722)+$J722*$L722)</f>
        <v/>
      </c>
      <c r="N722" s="10" t="n">
        <v>46202</v>
      </c>
      <c r="O722" s="9" t="n">
        <v>6</v>
      </c>
      <c r="P722" s="10" t="n"/>
      <c r="Q722" s="10" t="n"/>
      <c r="R722" s="10">
        <f>IF(AND($P722&lt;&gt;"",$Q722&lt;&gt;""),($Q722-$P722)*1440,IF(AND($O722&lt;&gt;"",$L722&lt;&gt;""),IF($K722="",0,$K722)+$O722*$L722,""))</f>
        <v/>
      </c>
      <c r="S722" s="10" t="n"/>
      <c r="T722" s="10">
        <f>IF(OR($J722="",$O722=""),"",$O722/$J722)</f>
        <v/>
      </c>
      <c r="U722" s="10" t="n"/>
      <c r="V722" s="10">
        <f>IF($A722="","",IF(AND($A722&lt;&gt;"",NOT(OR($U722="Concluído",$U722="Concluido")),TODAY()&gt;$A722),"SIM","NÃO"))</f>
        <v/>
      </c>
      <c r="W722" s="10">
        <f>IF(OR($A722="",$I722="",$M722=""),"",SUMIFS($M$2:M722,$I$2:I722,$I722,$A$2:A722,$A722)-$M722)</f>
        <v/>
      </c>
      <c r="X722" s="10">
        <f>IF(OR($A722="",$I722=""),"",SUMIFS($M$2:$M$4922,$I$2:$I$4922,$I722,$A$2:$A$4922,$A722))</f>
        <v/>
      </c>
      <c r="Y722" s="10">
        <f>IFERROR(VLOOKUP($I722,'02_Cad_Maquinas'!$B$2:$H$200,7,FALSE()),"")</f>
        <v/>
      </c>
      <c r="Z722" s="10">
        <f>IF(OR($X722="",$Y722=""),"",$Y722-$X722)</f>
        <v/>
      </c>
      <c r="AA722" s="11">
        <f>IF(OR($X722="",$Y722=""),"",$X722/$Y722)</f>
        <v/>
      </c>
      <c r="AB722" s="10" t="n"/>
      <c r="AC722" s="10">
        <f>IF($B722="","","|"&amp;SUBSTITUTE(TRIM(SUBSTITUTE(SUBSTITUTE(SUBSTITUTE(SUBSTITUTE(SUBSTITUTE(SUBSTITUTE(SUBSTITUTE(SUBSTITUTE(SUBSTITUTE(SUBSTITUTE(SUBSTITUTE(SUBSTITUTE(SUBSTITUTE(SUBSTITUTE(TRIM($B722&amp;""),CHAR(10)," "),CHAR(13)," "),"."," "),";"," "),","," "),"/"," "),"+"," "),"-"," "),"  "," "),"  "," "),"  "," "),"  "," "),"  "," "),"  "," "))," ","|")&amp;"|")</f>
        <v/>
      </c>
      <c r="AD722" s="10">
        <f>TRIM($I722&amp;"")</f>
        <v/>
      </c>
    </row>
    <row r="723" ht="24" customHeight="1">
      <c r="A723" s="9" t="n">
        <v>46198</v>
      </c>
      <c r="B723" s="10" t="n">
        <v>10179</v>
      </c>
      <c r="C723" s="10" t="n"/>
      <c r="D723" s="10" t="inlineStr">
        <is>
          <t xml:space="preserve">SECCIONADORA 11 </t>
        </is>
      </c>
      <c r="E723" s="10" t="n">
        <v>30001201</v>
      </c>
      <c r="F723" s="10" t="inlineStr">
        <is>
          <t>PE TRASEIRO 980X65(911)X25 MDF (11PCS)- CAD PE INT</t>
        </is>
      </c>
      <c r="G723" s="10" t="inlineStr">
        <is>
          <t>SECCIONADORA 11</t>
        </is>
      </c>
      <c r="H723" s="10" t="inlineStr">
        <is>
          <t>SECCIONADORA 11</t>
        </is>
      </c>
      <c r="I723" s="10" t="inlineStr">
        <is>
          <t>SECCIONADORA 11</t>
        </is>
      </c>
      <c r="J723" s="9" t="n">
        <v>24</v>
      </c>
      <c r="K723" s="10">
        <f>IF($E723="","",IFERROR(INDEX('01_Cad_Pecas'!$H$2:$H$5000,MATCH($E723,'01_Cad_Pecas'!$D$2:$D$5000,0)),IFERROR(INDEX('01_Cad_Pecas'!$H$2:$H$5000,MATCH(VALUE($E723),'01_Cad_Pecas'!$D$2:$D$5000,0)),"")))</f>
        <v/>
      </c>
      <c r="L723" s="10">
        <f>IF($E723="","",IFERROR(INDEX('01_Cad_Pecas'!$I$2:$I$5000,MATCH($E723,'01_Cad_Pecas'!$D$2:$D$5000,0)),IFERROR(INDEX('01_Cad_Pecas'!$I$2:$I$5000,MATCH(VALUE($E723),'01_Cad_Pecas'!$D$2:$D$5000,0)),"")))</f>
        <v/>
      </c>
      <c r="M723" s="10">
        <f>IF(OR($J723="",$L723=""),"",IF($K723="",0,$K723)+$J723*$L723)</f>
        <v/>
      </c>
      <c r="N723" s="10" t="n">
        <v>46202</v>
      </c>
      <c r="O723" s="9" t="n">
        <v>24</v>
      </c>
      <c r="P723" s="10" t="n"/>
      <c r="Q723" s="10" t="n"/>
      <c r="R723" s="10">
        <f>IF(AND($P723&lt;&gt;"",$Q723&lt;&gt;""),($Q723-$P723)*1440,IF(AND($O723&lt;&gt;"",$L723&lt;&gt;""),IF($K723="",0,$K723)+$O723*$L723,""))</f>
        <v/>
      </c>
      <c r="S723" s="10" t="n"/>
      <c r="T723" s="10">
        <f>IF(OR($J723="",$O723=""),"",$O723/$J723)</f>
        <v/>
      </c>
      <c r="U723" s="10" t="n"/>
      <c r="V723" s="10">
        <f>IF($A723="","",IF(AND($A723&lt;&gt;"",NOT(OR($U723="Concluído",$U723="Concluido")),TODAY()&gt;$A723),"SIM","NÃO"))</f>
        <v/>
      </c>
      <c r="W723" s="10">
        <f>IF(OR($A723="",$I723="",$M723=""),"",SUMIFS($M$2:M723,$I$2:I723,$I723,$A$2:A723,$A723)-$M723)</f>
        <v/>
      </c>
      <c r="X723" s="10">
        <f>IF(OR($A723="",$I723=""),"",SUMIFS($M$2:$M$4922,$I$2:$I$4922,$I723,$A$2:$A$4922,$A723))</f>
        <v/>
      </c>
      <c r="Y723" s="10">
        <f>IFERROR(VLOOKUP($I723,'02_Cad_Maquinas'!$B$2:$H$200,7,FALSE()),"")</f>
        <v/>
      </c>
      <c r="Z723" s="10">
        <f>IF(OR($X723="",$Y723=""),"",$Y723-$X723)</f>
        <v/>
      </c>
      <c r="AA723" s="11">
        <f>IF(OR($X723="",$Y723=""),"",$X723/$Y723)</f>
        <v/>
      </c>
      <c r="AB723" s="10" t="n"/>
      <c r="AC723" s="10">
        <f>IF($B723="","","|"&amp;SUBSTITUTE(TRIM(SUBSTITUTE(SUBSTITUTE(SUBSTITUTE(SUBSTITUTE(SUBSTITUTE(SUBSTITUTE(SUBSTITUTE(SUBSTITUTE(SUBSTITUTE(SUBSTITUTE(SUBSTITUTE(SUBSTITUTE(SUBSTITUTE(SUBSTITUTE(TRIM($B723&amp;""),CHAR(10)," "),CHAR(13)," "),"."," "),";"," "),","," "),"/"," "),"+"," "),"-"," "),"  "," "),"  "," "),"  "," "),"  "," "),"  "," "),"  "," "))," ","|")&amp;"|")</f>
        <v/>
      </c>
      <c r="AD723" s="10">
        <f>TRIM($I723&amp;"")</f>
        <v/>
      </c>
    </row>
    <row r="724" ht="24" customHeight="1">
      <c r="A724" s="9" t="n">
        <v>46198</v>
      </c>
      <c r="B724" s="10" t="n">
        <v>10179</v>
      </c>
      <c r="C724" s="10" t="n"/>
      <c r="D724" s="10" t="inlineStr">
        <is>
          <t xml:space="preserve">SECCIONADORA 11 </t>
        </is>
      </c>
      <c r="E724" s="10" t="n">
        <v>30001202</v>
      </c>
      <c r="F724" s="10" t="inlineStr">
        <is>
          <t>PÉ FRONTAL 441X65(911)X25 MDF (16PÇS) - CAD PÉ INT</t>
        </is>
      </c>
      <c r="G724" s="10" t="inlineStr">
        <is>
          <t>SECCIONADORA 11</t>
        </is>
      </c>
      <c r="H724" s="10" t="inlineStr">
        <is>
          <t>SECCIONADORA 11</t>
        </is>
      </c>
      <c r="I724" s="10" t="inlineStr">
        <is>
          <t>SECCIONADORA 11</t>
        </is>
      </c>
      <c r="J724" s="9" t="n">
        <v>1336</v>
      </c>
      <c r="K724" s="10">
        <f>IF($E724="","",IFERROR(INDEX('01_Cad_Pecas'!$H$2:$H$5000,MATCH($E724,'01_Cad_Pecas'!$D$2:$D$5000,0)),IFERROR(INDEX('01_Cad_Pecas'!$H$2:$H$5000,MATCH(VALUE($E724),'01_Cad_Pecas'!$D$2:$D$5000,0)),"")))</f>
        <v/>
      </c>
      <c r="L724" s="10">
        <f>IF($E724="","",IFERROR(INDEX('01_Cad_Pecas'!$I$2:$I$5000,MATCH($E724,'01_Cad_Pecas'!$D$2:$D$5000,0)),IFERROR(INDEX('01_Cad_Pecas'!$I$2:$I$5000,MATCH(VALUE($E724),'01_Cad_Pecas'!$D$2:$D$5000,0)),"")))</f>
        <v/>
      </c>
      <c r="M724" s="10">
        <f>IF(OR($J724="",$L724=""),"",IF($K724="",0,$K724)+$J724*$L724)</f>
        <v/>
      </c>
      <c r="N724" s="10" t="n">
        <v>46202</v>
      </c>
      <c r="O724" s="9" t="n">
        <v>1336</v>
      </c>
      <c r="P724" s="10" t="n"/>
      <c r="Q724" s="10" t="n"/>
      <c r="R724" s="10">
        <f>IF(AND($P724&lt;&gt;"",$Q724&lt;&gt;""),($Q724-$P724)*1440,IF(AND($O724&lt;&gt;"",$L724&lt;&gt;""),IF($K724="",0,$K724)+$O724*$L724,""))</f>
        <v/>
      </c>
      <c r="S724" s="10" t="n"/>
      <c r="T724" s="10">
        <f>IF(OR($J724="",$O724=""),"",$O724/$J724)</f>
        <v/>
      </c>
      <c r="U724" s="10" t="n"/>
      <c r="V724" s="10">
        <f>IF($A724="","",IF(AND($A724&lt;&gt;"",NOT(OR($U724="Concluído",$U724="Concluido")),TODAY()&gt;$A724),"SIM","NÃO"))</f>
        <v/>
      </c>
      <c r="W724" s="10">
        <f>IF(OR($A724="",$I724="",$M724=""),"",SUMIFS($M$2:M724,$I$2:I724,$I724,$A$2:A724,$A724)-$M724)</f>
        <v/>
      </c>
      <c r="X724" s="10">
        <f>IF(OR($A724="",$I724=""),"",SUMIFS($M$2:$M$4922,$I$2:$I$4922,$I724,$A$2:$A$4922,$A724))</f>
        <v/>
      </c>
      <c r="Y724" s="10">
        <f>IFERROR(VLOOKUP($I724,'02_Cad_Maquinas'!$B$2:$H$200,7,FALSE()),"")</f>
        <v/>
      </c>
      <c r="Z724" s="10">
        <f>IF(OR($X724="",$Y724=""),"",$Y724-$X724)</f>
        <v/>
      </c>
      <c r="AA724" s="11">
        <f>IF(OR($X724="",$Y724=""),"",$X724/$Y724)</f>
        <v/>
      </c>
      <c r="AB724" s="10" t="n"/>
      <c r="AC724" s="10">
        <f>IF($B724="","","|"&amp;SUBSTITUTE(TRIM(SUBSTITUTE(SUBSTITUTE(SUBSTITUTE(SUBSTITUTE(SUBSTITUTE(SUBSTITUTE(SUBSTITUTE(SUBSTITUTE(SUBSTITUTE(SUBSTITUTE(SUBSTITUTE(SUBSTITUTE(SUBSTITUTE(SUBSTITUTE(TRIM($B724&amp;""),CHAR(10)," "),CHAR(13)," "),"."," "),";"," "),","," "),"/"," "),"+"," "),"-"," "),"  "," "),"  "," "),"  "," "),"  "," "),"  "," "),"  "," "))," ","|")&amp;"|")</f>
        <v/>
      </c>
      <c r="AD724" s="10">
        <f>TRIM($I724&amp;"")</f>
        <v/>
      </c>
    </row>
    <row r="725" ht="24" customHeight="1">
      <c r="A725" s="9" t="n">
        <v>46198</v>
      </c>
      <c r="B725" s="10" t="n">
        <v>10179</v>
      </c>
      <c r="C725" s="10" t="n"/>
      <c r="D725" s="10" t="inlineStr">
        <is>
          <t xml:space="preserve">SECCIONADORA 11 </t>
        </is>
      </c>
      <c r="E725" s="10" t="n">
        <v>30001301</v>
      </c>
      <c r="F725" s="10" t="inlineStr">
        <is>
          <t>PE TRASEIRO 920X65(911)X25 MDF (11PCS)- CAD PE INT</t>
        </is>
      </c>
      <c r="G725" s="10" t="inlineStr">
        <is>
          <t>SECCIONADORA 11</t>
        </is>
      </c>
      <c r="H725" s="10" t="inlineStr">
        <is>
          <t>SECCIONADORA 11</t>
        </is>
      </c>
      <c r="I725" s="10" t="inlineStr">
        <is>
          <t>SECCIONADORA 11</t>
        </is>
      </c>
      <c r="J725" s="9" t="n">
        <v>1264</v>
      </c>
      <c r="K725" s="10">
        <f>IF($E725="","",IFERROR(INDEX('01_Cad_Pecas'!$H$2:$H$5000,MATCH($E725,'01_Cad_Pecas'!$D$2:$D$5000,0)),IFERROR(INDEX('01_Cad_Pecas'!$H$2:$H$5000,MATCH(VALUE($E725),'01_Cad_Pecas'!$D$2:$D$5000,0)),"")))</f>
        <v/>
      </c>
      <c r="L725" s="10">
        <f>IF($E725="","",IFERROR(INDEX('01_Cad_Pecas'!$I$2:$I$5000,MATCH($E725,'01_Cad_Pecas'!$D$2:$D$5000,0)),IFERROR(INDEX('01_Cad_Pecas'!$I$2:$I$5000,MATCH(VALUE($E725),'01_Cad_Pecas'!$D$2:$D$5000,0)),"")))</f>
        <v/>
      </c>
      <c r="M725" s="10">
        <f>IF(OR($J725="",$L725=""),"",IF($K725="",0,$K725)+$J725*$L725)</f>
        <v/>
      </c>
      <c r="N725" s="10" t="n">
        <v>46202</v>
      </c>
      <c r="O725" s="9" t="n">
        <v>1264</v>
      </c>
      <c r="P725" s="10" t="n"/>
      <c r="Q725" s="10" t="n"/>
      <c r="R725" s="10">
        <f>IF(AND($P725&lt;&gt;"",$Q725&lt;&gt;""),($Q725-$P725)*1440,IF(AND($O725&lt;&gt;"",$L725&lt;&gt;""),IF($K725="",0,$K725)+$O725*$L725,""))</f>
        <v/>
      </c>
      <c r="S725" s="10" t="n"/>
      <c r="T725" s="10">
        <f>IF(OR($J725="",$O725=""),"",$O725/$J725)</f>
        <v/>
      </c>
      <c r="U725" s="10" t="n"/>
      <c r="V725" s="10">
        <f>IF($A725="","",IF(AND($A725&lt;&gt;"",NOT(OR($U725="Concluído",$U725="Concluido")),TODAY()&gt;$A725),"SIM","NÃO"))</f>
        <v/>
      </c>
      <c r="W725" s="10">
        <f>IF(OR($A725="",$I725="",$M725=""),"",SUMIFS($M$2:M725,$I$2:I725,$I725,$A$2:A725,$A725)-$M725)</f>
        <v/>
      </c>
      <c r="X725" s="10">
        <f>IF(OR($A725="",$I725=""),"",SUMIFS($M$2:$M$4922,$I$2:$I$4922,$I725,$A$2:$A$4922,$A725))</f>
        <v/>
      </c>
      <c r="Y725" s="10">
        <f>IFERROR(VLOOKUP($I725,'02_Cad_Maquinas'!$B$2:$H$200,7,FALSE()),"")</f>
        <v/>
      </c>
      <c r="Z725" s="10">
        <f>IF(OR($X725="",$Y725=""),"",$Y725-$X725)</f>
        <v/>
      </c>
      <c r="AA725" s="11">
        <f>IF(OR($X725="",$Y725=""),"",$X725/$Y725)</f>
        <v/>
      </c>
      <c r="AB725" s="10" t="n"/>
      <c r="AC725" s="10">
        <f>IF($B725="","","|"&amp;SUBSTITUTE(TRIM(SUBSTITUTE(SUBSTITUTE(SUBSTITUTE(SUBSTITUTE(SUBSTITUTE(SUBSTITUTE(SUBSTITUTE(SUBSTITUTE(SUBSTITUTE(SUBSTITUTE(SUBSTITUTE(SUBSTITUTE(SUBSTITUTE(SUBSTITUTE(TRIM($B725&amp;""),CHAR(10)," "),CHAR(13)," "),"."," "),";"," "),","," "),"/"," "),"+"," "),"-"," "),"  "," "),"  "," "),"  "," "),"  "," "),"  "," "),"  "," "))," ","|")&amp;"|")</f>
        <v/>
      </c>
      <c r="AD725" s="10">
        <f>TRIM($I725&amp;"")</f>
        <v/>
      </c>
    </row>
    <row r="726" ht="24" customHeight="1">
      <c r="A726" s="9" t="n">
        <v>46198</v>
      </c>
      <c r="B726" s="10" t="n">
        <v>10179</v>
      </c>
      <c r="C726" s="10" t="n"/>
      <c r="D726" s="10" t="inlineStr">
        <is>
          <t xml:space="preserve">SECCIONADORA 11 </t>
        </is>
      </c>
      <c r="E726" s="10" t="n">
        <v>30003401</v>
      </c>
      <c r="F726" s="10" t="inlineStr">
        <is>
          <t>PE TRASEIRO 920X30(911)X25 MDF (14PC) ESQ DAKAR</t>
        </is>
      </c>
      <c r="G726" s="10" t="inlineStr">
        <is>
          <t>SECCIONADORA 11</t>
        </is>
      </c>
      <c r="H726" s="10" t="inlineStr">
        <is>
          <t>SECCIONADORA 11</t>
        </is>
      </c>
      <c r="I726" s="10" t="inlineStr">
        <is>
          <t>SECCIONADORA 11</t>
        </is>
      </c>
      <c r="J726" s="9" t="n">
        <v>34</v>
      </c>
      <c r="K726" s="10">
        <f>IF($E726="","",IFERROR(INDEX('01_Cad_Pecas'!$H$2:$H$5000,MATCH($E726,'01_Cad_Pecas'!$D$2:$D$5000,0)),IFERROR(INDEX('01_Cad_Pecas'!$H$2:$H$5000,MATCH(VALUE($E726),'01_Cad_Pecas'!$D$2:$D$5000,0)),"")))</f>
        <v/>
      </c>
      <c r="L726" s="10">
        <f>IF($E726="","",IFERROR(INDEX('01_Cad_Pecas'!$I$2:$I$5000,MATCH($E726,'01_Cad_Pecas'!$D$2:$D$5000,0)),IFERROR(INDEX('01_Cad_Pecas'!$I$2:$I$5000,MATCH(VALUE($E726),'01_Cad_Pecas'!$D$2:$D$5000,0)),"")))</f>
        <v/>
      </c>
      <c r="M726" s="10">
        <f>IF(OR($J726="",$L726=""),"",IF($K726="",0,$K726)+$J726*$L726)</f>
        <v/>
      </c>
      <c r="N726" s="10" t="n">
        <v>46202</v>
      </c>
      <c r="O726" s="9" t="n">
        <v>34</v>
      </c>
      <c r="P726" s="10" t="n"/>
      <c r="Q726" s="10" t="n"/>
      <c r="R726" s="10">
        <f>IF(AND($P726&lt;&gt;"",$Q726&lt;&gt;""),($Q726-$P726)*1440,IF(AND($O726&lt;&gt;"",$L726&lt;&gt;""),IF($K726="",0,$K726)+$O726*$L726,""))</f>
        <v/>
      </c>
      <c r="S726" s="10" t="n"/>
      <c r="T726" s="10">
        <f>IF(OR($J726="",$O726=""),"",$O726/$J726)</f>
        <v/>
      </c>
      <c r="U726" s="10" t="n"/>
      <c r="V726" s="10">
        <f>IF($A726="","",IF(AND($A726&lt;&gt;"",NOT(OR($U726="Concluído",$U726="Concluido")),TODAY()&gt;$A726),"SIM","NÃO"))</f>
        <v/>
      </c>
      <c r="W726" s="10">
        <f>IF(OR($A726="",$I726="",$M726=""),"",SUMIFS($M$2:M726,$I$2:I726,$I726,$A$2:A726,$A726)-$M726)</f>
        <v/>
      </c>
      <c r="X726" s="10">
        <f>IF(OR($A726="",$I726=""),"",SUMIFS($M$2:$M$4922,$I$2:$I$4922,$I726,$A$2:$A$4922,$A726))</f>
        <v/>
      </c>
      <c r="Y726" s="10">
        <f>IFERROR(VLOOKUP($I726,'02_Cad_Maquinas'!$B$2:$H$200,7,FALSE()),"")</f>
        <v/>
      </c>
      <c r="Z726" s="10">
        <f>IF(OR($X726="",$Y726=""),"",$Y726-$X726)</f>
        <v/>
      </c>
      <c r="AA726" s="11">
        <f>IF(OR($X726="",$Y726=""),"",$X726/$Y726)</f>
        <v/>
      </c>
      <c r="AB726" s="10" t="n"/>
      <c r="AC726" s="10">
        <f>IF($B726="","","|"&amp;SUBSTITUTE(TRIM(SUBSTITUTE(SUBSTITUTE(SUBSTITUTE(SUBSTITUTE(SUBSTITUTE(SUBSTITUTE(SUBSTITUTE(SUBSTITUTE(SUBSTITUTE(SUBSTITUTE(SUBSTITUTE(SUBSTITUTE(SUBSTITUTE(SUBSTITUTE(TRIM($B726&amp;""),CHAR(10)," "),CHAR(13)," "),"."," "),";"," "),","," "),"/"," "),"+"," "),"-"," "),"  "," "),"  "," "),"  "," "),"  "," "),"  "," "),"  "," "))," ","|")&amp;"|")</f>
        <v/>
      </c>
      <c r="AD726" s="10">
        <f>TRIM($I726&amp;"")</f>
        <v/>
      </c>
    </row>
    <row r="727" ht="24" customHeight="1">
      <c r="A727" s="9" t="n">
        <v>46198</v>
      </c>
      <c r="B727" s="10" t="n">
        <v>10179</v>
      </c>
      <c r="C727" s="10" t="n"/>
      <c r="D727" s="10" t="inlineStr">
        <is>
          <t xml:space="preserve">SECCIONADORA 11 </t>
        </is>
      </c>
      <c r="E727" s="10" t="n">
        <v>30003402</v>
      </c>
      <c r="F727" s="10" t="inlineStr">
        <is>
          <t>PE TRASEIRO 920X30(911)X25 MDF (14PC) DIR DAKAR</t>
        </is>
      </c>
      <c r="G727" s="10" t="inlineStr">
        <is>
          <t>SECCIONADORA 11</t>
        </is>
      </c>
      <c r="H727" s="10" t="inlineStr">
        <is>
          <t>SECCIONADORA 11</t>
        </is>
      </c>
      <c r="I727" s="10" t="inlineStr">
        <is>
          <t>SECCIONADORA 11</t>
        </is>
      </c>
      <c r="J727" s="9" t="n">
        <v>34</v>
      </c>
      <c r="K727" s="10">
        <f>IF($E727="","",IFERROR(INDEX('01_Cad_Pecas'!$H$2:$H$5000,MATCH($E727,'01_Cad_Pecas'!$D$2:$D$5000,0)),IFERROR(INDEX('01_Cad_Pecas'!$H$2:$H$5000,MATCH(VALUE($E727),'01_Cad_Pecas'!$D$2:$D$5000,0)),"")))</f>
        <v/>
      </c>
      <c r="L727" s="10">
        <f>IF($E727="","",IFERROR(INDEX('01_Cad_Pecas'!$I$2:$I$5000,MATCH($E727,'01_Cad_Pecas'!$D$2:$D$5000,0)),IFERROR(INDEX('01_Cad_Pecas'!$I$2:$I$5000,MATCH(VALUE($E727),'01_Cad_Pecas'!$D$2:$D$5000,0)),"")))</f>
        <v/>
      </c>
      <c r="M727" s="10">
        <f>IF(OR($J727="",$L727=""),"",IF($K727="",0,$K727)+$J727*$L727)</f>
        <v/>
      </c>
      <c r="N727" s="10" t="n">
        <v>46202</v>
      </c>
      <c r="O727" s="9" t="n">
        <v>34</v>
      </c>
      <c r="P727" s="10" t="n"/>
      <c r="Q727" s="10" t="n"/>
      <c r="R727" s="10">
        <f>IF(AND($P727&lt;&gt;"",$Q727&lt;&gt;""),($Q727-$P727)*1440,IF(AND($O727&lt;&gt;"",$L727&lt;&gt;""),IF($K727="",0,$K727)+$O727*$L727,""))</f>
        <v/>
      </c>
      <c r="S727" s="10" t="n"/>
      <c r="T727" s="10">
        <f>IF(OR($J727="",$O727=""),"",$O727/$J727)</f>
        <v/>
      </c>
      <c r="U727" s="10" t="n"/>
      <c r="V727" s="10">
        <f>IF($A727="","",IF(AND($A727&lt;&gt;"",NOT(OR($U727="Concluído",$U727="Concluido")),TODAY()&gt;$A727),"SIM","NÃO"))</f>
        <v/>
      </c>
      <c r="W727" s="10">
        <f>IF(OR($A727="",$I727="",$M727=""),"",SUMIFS($M$2:M727,$I$2:I727,$I727,$A$2:A727,$A727)-$M727)</f>
        <v/>
      </c>
      <c r="X727" s="10">
        <f>IF(OR($A727="",$I727=""),"",SUMIFS($M$2:$M$4922,$I$2:$I$4922,$I727,$A$2:$A$4922,$A727))</f>
        <v/>
      </c>
      <c r="Y727" s="10">
        <f>IFERROR(VLOOKUP($I727,'02_Cad_Maquinas'!$B$2:$H$200,7,FALSE()),"")</f>
        <v/>
      </c>
      <c r="Z727" s="10">
        <f>IF(OR($X727="",$Y727=""),"",$Y727-$X727)</f>
        <v/>
      </c>
      <c r="AA727" s="11">
        <f>IF(OR($X727="",$Y727=""),"",$X727/$Y727)</f>
        <v/>
      </c>
      <c r="AB727" s="10" t="n"/>
      <c r="AC727" s="10">
        <f>IF($B727="","","|"&amp;SUBSTITUTE(TRIM(SUBSTITUTE(SUBSTITUTE(SUBSTITUTE(SUBSTITUTE(SUBSTITUTE(SUBSTITUTE(SUBSTITUTE(SUBSTITUTE(SUBSTITUTE(SUBSTITUTE(SUBSTITUTE(SUBSTITUTE(SUBSTITUTE(SUBSTITUTE(TRIM($B727&amp;""),CHAR(10)," "),CHAR(13)," "),"."," "),";"," "),","," "),"/"," "),"+"," "),"-"," "),"  "," "),"  "," "),"  "," "),"  "," "),"  "," "),"  "," "))," ","|")&amp;"|")</f>
        <v/>
      </c>
      <c r="AD727" s="10">
        <f>TRIM($I727&amp;"")</f>
        <v/>
      </c>
    </row>
    <row r="728" ht="24" customHeight="1">
      <c r="A728" s="9" t="n">
        <v>46198</v>
      </c>
      <c r="B728" s="10" t="n">
        <v>10179</v>
      </c>
      <c r="C728" s="10" t="n"/>
      <c r="D728" s="10" t="inlineStr">
        <is>
          <t xml:space="preserve">SECCIONADORA 11 </t>
        </is>
      </c>
      <c r="E728" s="10" t="n">
        <v>30003410</v>
      </c>
      <c r="F728" s="10" t="inlineStr">
        <is>
          <t>PE FRONTAL 430X(108)51X25 MDF (DIREITO)</t>
        </is>
      </c>
      <c r="G728" s="10" t="inlineStr">
        <is>
          <t>SECCIONADORA 11</t>
        </is>
      </c>
      <c r="H728" s="10" t="inlineStr">
        <is>
          <t>SECCIONADORA 11</t>
        </is>
      </c>
      <c r="I728" s="10" t="inlineStr">
        <is>
          <t>SECCIONADORA 11</t>
        </is>
      </c>
      <c r="J728" s="9" t="n">
        <v>34</v>
      </c>
      <c r="K728" s="10">
        <f>IF($E728="","",IFERROR(INDEX('01_Cad_Pecas'!$H$2:$H$5000,MATCH($E728,'01_Cad_Pecas'!$D$2:$D$5000,0)),IFERROR(INDEX('01_Cad_Pecas'!$H$2:$H$5000,MATCH(VALUE($E728),'01_Cad_Pecas'!$D$2:$D$5000,0)),"")))</f>
        <v/>
      </c>
      <c r="L728" s="10">
        <f>IF($E728="","",IFERROR(INDEX('01_Cad_Pecas'!$I$2:$I$5000,MATCH($E728,'01_Cad_Pecas'!$D$2:$D$5000,0)),IFERROR(INDEX('01_Cad_Pecas'!$I$2:$I$5000,MATCH(VALUE($E728),'01_Cad_Pecas'!$D$2:$D$5000,0)),"")))</f>
        <v/>
      </c>
      <c r="M728" s="10">
        <f>IF(OR($J728="",$L728=""),"",IF($K728="",0,$K728)+$J728*$L728)</f>
        <v/>
      </c>
      <c r="N728" s="10" t="n">
        <v>46202</v>
      </c>
      <c r="O728" s="9" t="n">
        <v>34</v>
      </c>
      <c r="P728" s="10" t="n"/>
      <c r="Q728" s="10" t="n"/>
      <c r="R728" s="10">
        <f>IF(AND($P728&lt;&gt;"",$Q728&lt;&gt;""),($Q728-$P728)*1440,IF(AND($O728&lt;&gt;"",$L728&lt;&gt;""),IF($K728="",0,$K728)+$O728*$L728,""))</f>
        <v/>
      </c>
      <c r="S728" s="10" t="n"/>
      <c r="T728" s="10">
        <f>IF(OR($J728="",$O728=""),"",$O728/$J728)</f>
        <v/>
      </c>
      <c r="U728" s="10" t="n"/>
      <c r="V728" s="10">
        <f>IF($A728="","",IF(AND($A728&lt;&gt;"",NOT(OR($U728="Concluído",$U728="Concluido")),TODAY()&gt;$A728),"SIM","NÃO"))</f>
        <v/>
      </c>
      <c r="W728" s="10">
        <f>IF(OR($A728="",$I728="",$M728=""),"",SUMIFS($M$2:M728,$I$2:I728,$I728,$A$2:A728,$A728)-$M728)</f>
        <v/>
      </c>
      <c r="X728" s="10">
        <f>IF(OR($A728="",$I728=""),"",SUMIFS($M$2:$M$4922,$I$2:$I$4922,$I728,$A$2:$A$4922,$A728))</f>
        <v/>
      </c>
      <c r="Y728" s="10">
        <f>IFERROR(VLOOKUP($I728,'02_Cad_Maquinas'!$B$2:$H$200,7,FALSE()),"")</f>
        <v/>
      </c>
      <c r="Z728" s="10">
        <f>IF(OR($X728="",$Y728=""),"",$Y728-$X728)</f>
        <v/>
      </c>
      <c r="AA728" s="11">
        <f>IF(OR($X728="",$Y728=""),"",$X728/$Y728)</f>
        <v/>
      </c>
      <c r="AB728" s="10" t="n"/>
      <c r="AC728" s="10">
        <f>IF($B728="","","|"&amp;SUBSTITUTE(TRIM(SUBSTITUTE(SUBSTITUTE(SUBSTITUTE(SUBSTITUTE(SUBSTITUTE(SUBSTITUTE(SUBSTITUTE(SUBSTITUTE(SUBSTITUTE(SUBSTITUTE(SUBSTITUTE(SUBSTITUTE(SUBSTITUTE(SUBSTITUTE(TRIM($B728&amp;""),CHAR(10)," "),CHAR(13)," "),"."," "),";"," "),","," "),"/"," "),"+"," "),"-"," "),"  "," "),"  "," "),"  "," "),"  "," "),"  "," "),"  "," "))," ","|")&amp;"|")</f>
        <v/>
      </c>
      <c r="AD728" s="10">
        <f>TRIM($I728&amp;"")</f>
        <v/>
      </c>
    </row>
    <row r="729" ht="24" customHeight="1">
      <c r="A729" s="9" t="n">
        <v>46198</v>
      </c>
      <c r="B729" s="10" t="n">
        <v>10179</v>
      </c>
      <c r="C729" s="10" t="n"/>
      <c r="D729" s="10" t="inlineStr">
        <is>
          <t xml:space="preserve">SECCIONADORA 11 </t>
        </is>
      </c>
      <c r="E729" s="10" t="n">
        <v>30003411</v>
      </c>
      <c r="F729" s="10" t="inlineStr">
        <is>
          <t>PE FRONTAL 430X(108)51X25 MDF (ESQUERDO)</t>
        </is>
      </c>
      <c r="G729" s="10" t="inlineStr">
        <is>
          <t>SECCIONADORA 11</t>
        </is>
      </c>
      <c r="H729" s="10" t="inlineStr">
        <is>
          <t>SECCIONADORA 11</t>
        </is>
      </c>
      <c r="I729" s="10" t="inlineStr">
        <is>
          <t>SECCIONADORA 11</t>
        </is>
      </c>
      <c r="J729" s="9" t="n">
        <v>34</v>
      </c>
      <c r="K729" s="10">
        <f>IF($E729="","",IFERROR(INDEX('01_Cad_Pecas'!$H$2:$H$5000,MATCH($E729,'01_Cad_Pecas'!$D$2:$D$5000,0)),IFERROR(INDEX('01_Cad_Pecas'!$H$2:$H$5000,MATCH(VALUE($E729),'01_Cad_Pecas'!$D$2:$D$5000,0)),"")))</f>
        <v/>
      </c>
      <c r="L729" s="10">
        <f>IF($E729="","",IFERROR(INDEX('01_Cad_Pecas'!$I$2:$I$5000,MATCH($E729,'01_Cad_Pecas'!$D$2:$D$5000,0)),IFERROR(INDEX('01_Cad_Pecas'!$I$2:$I$5000,MATCH(VALUE($E729),'01_Cad_Pecas'!$D$2:$D$5000,0)),"")))</f>
        <v/>
      </c>
      <c r="M729" s="10">
        <f>IF(OR($J729="",$L729=""),"",IF($K729="",0,$K729)+$J729*$L729)</f>
        <v/>
      </c>
      <c r="N729" s="10" t="n">
        <v>46202</v>
      </c>
      <c r="O729" s="9" t="n">
        <v>34</v>
      </c>
      <c r="P729" s="10" t="n"/>
      <c r="Q729" s="10" t="n"/>
      <c r="R729" s="10">
        <f>IF(AND($P729&lt;&gt;"",$Q729&lt;&gt;""),($Q729-$P729)*1440,IF(AND($O729&lt;&gt;"",$L729&lt;&gt;""),IF($K729="",0,$K729)+$O729*$L729,""))</f>
        <v/>
      </c>
      <c r="S729" s="10" t="n"/>
      <c r="T729" s="10">
        <f>IF(OR($J729="",$O729=""),"",$O729/$J729)</f>
        <v/>
      </c>
      <c r="U729" s="10" t="n"/>
      <c r="V729" s="10">
        <f>IF($A729="","",IF(AND($A729&lt;&gt;"",NOT(OR($U729="Concluído",$U729="Concluido")),TODAY()&gt;$A729),"SIM","NÃO"))</f>
        <v/>
      </c>
      <c r="W729" s="10">
        <f>IF(OR($A729="",$I729="",$M729=""),"",SUMIFS($M$2:M729,$I$2:I729,$I729,$A$2:A729,$A729)-$M729)</f>
        <v/>
      </c>
      <c r="X729" s="10">
        <f>IF(OR($A729="",$I729=""),"",SUMIFS($M$2:$M$4922,$I$2:$I$4922,$I729,$A$2:$A$4922,$A729))</f>
        <v/>
      </c>
      <c r="Y729" s="10">
        <f>IFERROR(VLOOKUP($I729,'02_Cad_Maquinas'!$B$2:$H$200,7,FALSE()),"")</f>
        <v/>
      </c>
      <c r="Z729" s="10">
        <f>IF(OR($X729="",$Y729=""),"",$Y729-$X729)</f>
        <v/>
      </c>
      <c r="AA729" s="11">
        <f>IF(OR($X729="",$Y729=""),"",$X729/$Y729)</f>
        <v/>
      </c>
      <c r="AB729" s="10" t="n"/>
      <c r="AC729" s="10">
        <f>IF($B729="","","|"&amp;SUBSTITUTE(TRIM(SUBSTITUTE(SUBSTITUTE(SUBSTITUTE(SUBSTITUTE(SUBSTITUTE(SUBSTITUTE(SUBSTITUTE(SUBSTITUTE(SUBSTITUTE(SUBSTITUTE(SUBSTITUTE(SUBSTITUTE(SUBSTITUTE(SUBSTITUTE(TRIM($B729&amp;""),CHAR(10)," "),CHAR(13)," "),"."," "),";"," "),","," "),"/"," "),"+"," "),"-"," "),"  "," "),"  "," "),"  "," "),"  "," "),"  "," "),"  "," "))," ","|")&amp;"|")</f>
        <v/>
      </c>
      <c r="AD729" s="10">
        <f>TRIM($I729&amp;"")</f>
        <v/>
      </c>
    </row>
    <row r="730" ht="24" customHeight="1">
      <c r="A730" s="9" t="n">
        <v>46198</v>
      </c>
      <c r="B730" s="10" t="n">
        <v>10179</v>
      </c>
      <c r="C730" s="10" t="n"/>
      <c r="D730" s="10" t="inlineStr">
        <is>
          <t xml:space="preserve">SECCIONADORA 11 </t>
        </is>
      </c>
      <c r="E730" s="10" t="n">
        <v>30006101</v>
      </c>
      <c r="F730" s="10" t="inlineStr">
        <is>
          <t>PE TRAS 880X30(911)X25 MDF (13PC) ESQ SANTIAGO NEW</t>
        </is>
      </c>
      <c r="G730" s="10" t="inlineStr">
        <is>
          <t>SECCIONADORA 11</t>
        </is>
      </c>
      <c r="H730" s="10" t="inlineStr">
        <is>
          <t>SECCIONADORA 11</t>
        </is>
      </c>
      <c r="I730" s="10" t="inlineStr">
        <is>
          <t>SECCIONADORA 11</t>
        </is>
      </c>
      <c r="J730" s="9" t="n">
        <v>10</v>
      </c>
      <c r="K730" s="10">
        <f>IF($E730="","",IFERROR(INDEX('01_Cad_Pecas'!$H$2:$H$5000,MATCH($E730,'01_Cad_Pecas'!$D$2:$D$5000,0)),IFERROR(INDEX('01_Cad_Pecas'!$H$2:$H$5000,MATCH(VALUE($E730),'01_Cad_Pecas'!$D$2:$D$5000,0)),"")))</f>
        <v/>
      </c>
      <c r="L730" s="10">
        <f>IF($E730="","",IFERROR(INDEX('01_Cad_Pecas'!$I$2:$I$5000,MATCH($E730,'01_Cad_Pecas'!$D$2:$D$5000,0)),IFERROR(INDEX('01_Cad_Pecas'!$I$2:$I$5000,MATCH(VALUE($E730),'01_Cad_Pecas'!$D$2:$D$5000,0)),"")))</f>
        <v/>
      </c>
      <c r="M730" s="10">
        <f>IF(OR($J730="",$L730=""),"",IF($K730="",0,$K730)+$J730*$L730)</f>
        <v/>
      </c>
      <c r="N730" s="10" t="n">
        <v>46202</v>
      </c>
      <c r="O730" s="9" t="n">
        <v>10</v>
      </c>
      <c r="P730" s="10" t="n"/>
      <c r="Q730" s="10" t="n"/>
      <c r="R730" s="10">
        <f>IF(AND($P730&lt;&gt;"",$Q730&lt;&gt;""),($Q730-$P730)*1440,IF(AND($O730&lt;&gt;"",$L730&lt;&gt;""),IF($K730="",0,$K730)+$O730*$L730,""))</f>
        <v/>
      </c>
      <c r="S730" s="10" t="n"/>
      <c r="T730" s="10">
        <f>IF(OR($J730="",$O730=""),"",$O730/$J730)</f>
        <v/>
      </c>
      <c r="U730" s="10" t="n"/>
      <c r="V730" s="10">
        <f>IF($A730="","",IF(AND($A730&lt;&gt;"",NOT(OR($U730="Concluído",$U730="Concluido")),TODAY()&gt;$A730),"SIM","NÃO"))</f>
        <v/>
      </c>
      <c r="W730" s="10">
        <f>IF(OR($A730="",$I730="",$M730=""),"",SUMIFS($M$2:M730,$I$2:I730,$I730,$A$2:A730,$A730)-$M730)</f>
        <v/>
      </c>
      <c r="X730" s="10">
        <f>IF(OR($A730="",$I730=""),"",SUMIFS($M$2:$M$4922,$I$2:$I$4922,$I730,$A$2:$A$4922,$A730))</f>
        <v/>
      </c>
      <c r="Y730" s="10">
        <f>IFERROR(VLOOKUP($I730,'02_Cad_Maquinas'!$B$2:$H$200,7,FALSE()),"")</f>
        <v/>
      </c>
      <c r="Z730" s="10">
        <f>IF(OR($X730="",$Y730=""),"",$Y730-$X730)</f>
        <v/>
      </c>
      <c r="AA730" s="11">
        <f>IF(OR($X730="",$Y730=""),"",$X730/$Y730)</f>
        <v/>
      </c>
      <c r="AB730" s="10" t="n"/>
      <c r="AC730" s="10">
        <f>IF($B730="","","|"&amp;SUBSTITUTE(TRIM(SUBSTITUTE(SUBSTITUTE(SUBSTITUTE(SUBSTITUTE(SUBSTITUTE(SUBSTITUTE(SUBSTITUTE(SUBSTITUTE(SUBSTITUTE(SUBSTITUTE(SUBSTITUTE(SUBSTITUTE(SUBSTITUTE(SUBSTITUTE(TRIM($B730&amp;""),CHAR(10)," "),CHAR(13)," "),"."," "),";"," "),","," "),"/"," "),"+"," "),"-"," "),"  "," "),"  "," "),"  "," "),"  "," "),"  "," "),"  "," "))," ","|")&amp;"|")</f>
        <v/>
      </c>
      <c r="AD730" s="10">
        <f>TRIM($I730&amp;"")</f>
        <v/>
      </c>
    </row>
    <row r="731" ht="24" customHeight="1">
      <c r="A731" s="9" t="n">
        <v>46198</v>
      </c>
      <c r="B731" s="10" t="n">
        <v>10179</v>
      </c>
      <c r="C731" s="10" t="n"/>
      <c r="D731" s="10" t="inlineStr">
        <is>
          <t xml:space="preserve">SECCIONADORA 11 </t>
        </is>
      </c>
      <c r="E731" s="10" t="n">
        <v>30006102</v>
      </c>
      <c r="F731" s="10" t="inlineStr">
        <is>
          <t>PE TRAS 880X30(911)X25 MDF (13PC) DIR SANTIAGO NEW</t>
        </is>
      </c>
      <c r="G731" s="10" t="inlineStr">
        <is>
          <t>SECCIONADORA 11</t>
        </is>
      </c>
      <c r="H731" s="10" t="inlineStr">
        <is>
          <t>SECCIONADORA 11</t>
        </is>
      </c>
      <c r="I731" s="10" t="inlineStr">
        <is>
          <t>SECCIONADORA 11</t>
        </is>
      </c>
      <c r="J731" s="9" t="n">
        <v>10</v>
      </c>
      <c r="K731" s="10">
        <f>IF($E731="","",IFERROR(INDEX('01_Cad_Pecas'!$H$2:$H$5000,MATCH($E731,'01_Cad_Pecas'!$D$2:$D$5000,0)),IFERROR(INDEX('01_Cad_Pecas'!$H$2:$H$5000,MATCH(VALUE($E731),'01_Cad_Pecas'!$D$2:$D$5000,0)),"")))</f>
        <v/>
      </c>
      <c r="L731" s="10">
        <f>IF($E731="","",IFERROR(INDEX('01_Cad_Pecas'!$I$2:$I$5000,MATCH($E731,'01_Cad_Pecas'!$D$2:$D$5000,0)),IFERROR(INDEX('01_Cad_Pecas'!$I$2:$I$5000,MATCH(VALUE($E731),'01_Cad_Pecas'!$D$2:$D$5000,0)),"")))</f>
        <v/>
      </c>
      <c r="M731" s="10">
        <f>IF(OR($J731="",$L731=""),"",IF($K731="",0,$K731)+$J731*$L731)</f>
        <v/>
      </c>
      <c r="N731" s="10" t="n">
        <v>46202</v>
      </c>
      <c r="O731" s="9" t="n">
        <v>10</v>
      </c>
      <c r="P731" s="10" t="n"/>
      <c r="Q731" s="10" t="n"/>
      <c r="R731" s="10">
        <f>IF(AND($P731&lt;&gt;"",$Q731&lt;&gt;""),($Q731-$P731)*1440,IF(AND($O731&lt;&gt;"",$L731&lt;&gt;""),IF($K731="",0,$K731)+$O731*$L731,""))</f>
        <v/>
      </c>
      <c r="S731" s="10" t="n"/>
      <c r="T731" s="10">
        <f>IF(OR($J731="",$O731=""),"",$O731/$J731)</f>
        <v/>
      </c>
      <c r="U731" s="10" t="n"/>
      <c r="V731" s="10">
        <f>IF($A731="","",IF(AND($A731&lt;&gt;"",NOT(OR($U731="Concluído",$U731="Concluido")),TODAY()&gt;$A731),"SIM","NÃO"))</f>
        <v/>
      </c>
      <c r="W731" s="10">
        <f>IF(OR($A731="",$I731="",$M731=""),"",SUMIFS($M$2:M731,$I$2:I731,$I731,$A$2:A731,$A731)-$M731)</f>
        <v/>
      </c>
      <c r="X731" s="10">
        <f>IF(OR($A731="",$I731=""),"",SUMIFS($M$2:$M$4922,$I$2:$I$4922,$I731,$A$2:$A$4922,$A731))</f>
        <v/>
      </c>
      <c r="Y731" s="10">
        <f>IFERROR(VLOOKUP($I731,'02_Cad_Maquinas'!$B$2:$H$200,7,FALSE()),"")</f>
        <v/>
      </c>
      <c r="Z731" s="10">
        <f>IF(OR($X731="",$Y731=""),"",$Y731-$X731)</f>
        <v/>
      </c>
      <c r="AA731" s="11">
        <f>IF(OR($X731="",$Y731=""),"",$X731/$Y731)</f>
        <v/>
      </c>
      <c r="AB731" s="10" t="n"/>
      <c r="AC731" s="10">
        <f>IF($B731="","","|"&amp;SUBSTITUTE(TRIM(SUBSTITUTE(SUBSTITUTE(SUBSTITUTE(SUBSTITUTE(SUBSTITUTE(SUBSTITUTE(SUBSTITUTE(SUBSTITUTE(SUBSTITUTE(SUBSTITUTE(SUBSTITUTE(SUBSTITUTE(SUBSTITUTE(SUBSTITUTE(TRIM($B731&amp;""),CHAR(10)," "),CHAR(13)," "),"."," "),";"," "),","," "),"/"," "),"+"," "),"-"," "),"  "," "),"  "," "),"  "," "),"  "," "),"  "," "),"  "," "))," ","|")&amp;"|")</f>
        <v/>
      </c>
      <c r="AD731" s="10">
        <f>TRIM($I731&amp;"")</f>
        <v/>
      </c>
    </row>
    <row r="732" ht="24" customHeight="1">
      <c r="A732" s="9" t="n">
        <v>46198</v>
      </c>
      <c r="B732" s="10" t="n">
        <v>10179</v>
      </c>
      <c r="C732" s="10" t="n"/>
      <c r="D732" s="10" t="inlineStr">
        <is>
          <t xml:space="preserve">SECCIONADORA 11 </t>
        </is>
      </c>
      <c r="E732" s="10" t="n">
        <v>30006110</v>
      </c>
      <c r="F732" s="10" t="inlineStr">
        <is>
          <t>PE FRONTAL 430X(108)51X25 MDF (DIR) SANTIAGO NEW</t>
        </is>
      </c>
      <c r="G732" s="10" t="inlineStr">
        <is>
          <t>SECCIONADORA 11</t>
        </is>
      </c>
      <c r="H732" s="10" t="inlineStr">
        <is>
          <t>SECCIONADORA 11</t>
        </is>
      </c>
      <c r="I732" s="10" t="inlineStr">
        <is>
          <t>SECCIONADORA 11</t>
        </is>
      </c>
      <c r="J732" s="9" t="n">
        <v>10</v>
      </c>
      <c r="K732" s="10">
        <f>IF($E732="","",IFERROR(INDEX('01_Cad_Pecas'!$H$2:$H$5000,MATCH($E732,'01_Cad_Pecas'!$D$2:$D$5000,0)),IFERROR(INDEX('01_Cad_Pecas'!$H$2:$H$5000,MATCH(VALUE($E732),'01_Cad_Pecas'!$D$2:$D$5000,0)),"")))</f>
        <v/>
      </c>
      <c r="L732" s="10">
        <f>IF($E732="","",IFERROR(INDEX('01_Cad_Pecas'!$I$2:$I$5000,MATCH($E732,'01_Cad_Pecas'!$D$2:$D$5000,0)),IFERROR(INDEX('01_Cad_Pecas'!$I$2:$I$5000,MATCH(VALUE($E732),'01_Cad_Pecas'!$D$2:$D$5000,0)),"")))</f>
        <v/>
      </c>
      <c r="M732" s="10">
        <f>IF(OR($J732="",$L732=""),"",IF($K732="",0,$K732)+$J732*$L732)</f>
        <v/>
      </c>
      <c r="N732" s="10" t="n">
        <v>46202</v>
      </c>
      <c r="O732" s="9" t="n">
        <v>10</v>
      </c>
      <c r="P732" s="10" t="n"/>
      <c r="Q732" s="10" t="n"/>
      <c r="R732" s="10">
        <f>IF(AND($P732&lt;&gt;"",$Q732&lt;&gt;""),($Q732-$P732)*1440,IF(AND($O732&lt;&gt;"",$L732&lt;&gt;""),IF($K732="",0,$K732)+$O732*$L732,""))</f>
        <v/>
      </c>
      <c r="S732" s="10" t="n"/>
      <c r="T732" s="10">
        <f>IF(OR($J732="",$O732=""),"",$O732/$J732)</f>
        <v/>
      </c>
      <c r="U732" s="10" t="n"/>
      <c r="V732" s="10">
        <f>IF($A732="","",IF(AND($A732&lt;&gt;"",NOT(OR($U732="Concluído",$U732="Concluido")),TODAY()&gt;$A732),"SIM","NÃO"))</f>
        <v/>
      </c>
      <c r="W732" s="10">
        <f>IF(OR($A732="",$I732="",$M732=""),"",SUMIFS($M$2:M732,$I$2:I732,$I732,$A$2:A732,$A732)-$M732)</f>
        <v/>
      </c>
      <c r="X732" s="10">
        <f>IF(OR($A732="",$I732=""),"",SUMIFS($M$2:$M$4922,$I$2:$I$4922,$I732,$A$2:$A$4922,$A732))</f>
        <v/>
      </c>
      <c r="Y732" s="10">
        <f>IFERROR(VLOOKUP($I732,'02_Cad_Maquinas'!$B$2:$H$200,7,FALSE()),"")</f>
        <v/>
      </c>
      <c r="Z732" s="10">
        <f>IF(OR($X732="",$Y732=""),"",$Y732-$X732)</f>
        <v/>
      </c>
      <c r="AA732" s="11">
        <f>IF(OR($X732="",$Y732=""),"",$X732/$Y732)</f>
        <v/>
      </c>
      <c r="AB732" s="10" t="n"/>
      <c r="AC732" s="10">
        <f>IF($B732="","","|"&amp;SUBSTITUTE(TRIM(SUBSTITUTE(SUBSTITUTE(SUBSTITUTE(SUBSTITUTE(SUBSTITUTE(SUBSTITUTE(SUBSTITUTE(SUBSTITUTE(SUBSTITUTE(SUBSTITUTE(SUBSTITUTE(SUBSTITUTE(SUBSTITUTE(SUBSTITUTE(TRIM($B732&amp;""),CHAR(10)," "),CHAR(13)," "),"."," "),";"," "),","," "),"/"," "),"+"," "),"-"," "),"  "," "),"  "," "),"  "," "),"  "," "),"  "," "),"  "," "))," ","|")&amp;"|")</f>
        <v/>
      </c>
      <c r="AD732" s="10">
        <f>TRIM($I732&amp;"")</f>
        <v/>
      </c>
    </row>
    <row r="733" ht="24" customHeight="1">
      <c r="A733" s="9" t="n">
        <v>46198</v>
      </c>
      <c r="B733" s="10" t="n">
        <v>10179</v>
      </c>
      <c r="C733" s="10" t="n"/>
      <c r="D733" s="10" t="inlineStr">
        <is>
          <t xml:space="preserve">SECCIONADORA 11 </t>
        </is>
      </c>
      <c r="E733" s="10" t="n">
        <v>30006111</v>
      </c>
      <c r="F733" s="10" t="inlineStr">
        <is>
          <t>PE FRONTAL 430X(108)51X25MDF (ESQRD) SANTIAGO NEW</t>
        </is>
      </c>
      <c r="G733" s="10" t="inlineStr">
        <is>
          <t>SECCIONADORA 11</t>
        </is>
      </c>
      <c r="H733" s="10" t="inlineStr">
        <is>
          <t>SECCIONADORA 11</t>
        </is>
      </c>
      <c r="I733" s="10" t="inlineStr">
        <is>
          <t>SECCIONADORA 11</t>
        </is>
      </c>
      <c r="J733" s="9" t="n">
        <v>10</v>
      </c>
      <c r="K733" s="10">
        <f>IF($E733="","",IFERROR(INDEX('01_Cad_Pecas'!$H$2:$H$5000,MATCH($E733,'01_Cad_Pecas'!$D$2:$D$5000,0)),IFERROR(INDEX('01_Cad_Pecas'!$H$2:$H$5000,MATCH(VALUE($E733),'01_Cad_Pecas'!$D$2:$D$5000,0)),"")))</f>
        <v/>
      </c>
      <c r="L733" s="10">
        <f>IF($E733="","",IFERROR(INDEX('01_Cad_Pecas'!$I$2:$I$5000,MATCH($E733,'01_Cad_Pecas'!$D$2:$D$5000,0)),IFERROR(INDEX('01_Cad_Pecas'!$I$2:$I$5000,MATCH(VALUE($E733),'01_Cad_Pecas'!$D$2:$D$5000,0)),"")))</f>
        <v/>
      </c>
      <c r="M733" s="10">
        <f>IF(OR($J733="",$L733=""),"",IF($K733="",0,$K733)+$J733*$L733)</f>
        <v/>
      </c>
      <c r="N733" s="10" t="n">
        <v>46202</v>
      </c>
      <c r="O733" s="9" t="n">
        <v>10</v>
      </c>
      <c r="P733" s="10" t="n"/>
      <c r="Q733" s="10" t="n"/>
      <c r="R733" s="10">
        <f>IF(AND($P733&lt;&gt;"",$Q733&lt;&gt;""),($Q733-$P733)*1440,IF(AND($O733&lt;&gt;"",$L733&lt;&gt;""),IF($K733="",0,$K733)+$O733*$L733,""))</f>
        <v/>
      </c>
      <c r="S733" s="10" t="n"/>
      <c r="T733" s="10">
        <f>IF(OR($J733="",$O733=""),"",$O733/$J733)</f>
        <v/>
      </c>
      <c r="U733" s="10" t="n"/>
      <c r="V733" s="10">
        <f>IF($A733="","",IF(AND($A733&lt;&gt;"",NOT(OR($U733="Concluído",$U733="Concluido")),TODAY()&gt;$A733),"SIM","NÃO"))</f>
        <v/>
      </c>
      <c r="W733" s="10">
        <f>IF(OR($A733="",$I733="",$M733=""),"",SUMIFS($M$2:M733,$I$2:I733,$I733,$A$2:A733,$A733)-$M733)</f>
        <v/>
      </c>
      <c r="X733" s="10">
        <f>IF(OR($A733="",$I733=""),"",SUMIFS($M$2:$M$4922,$I$2:$I$4922,$I733,$A$2:$A$4922,$A733))</f>
        <v/>
      </c>
      <c r="Y733" s="10">
        <f>IFERROR(VLOOKUP($I733,'02_Cad_Maquinas'!$B$2:$H$200,7,FALSE()),"")</f>
        <v/>
      </c>
      <c r="Z733" s="10">
        <f>IF(OR($X733="",$Y733=""),"",$Y733-$X733)</f>
        <v/>
      </c>
      <c r="AA733" s="11">
        <f>IF(OR($X733="",$Y733=""),"",$X733/$Y733)</f>
        <v/>
      </c>
      <c r="AB733" s="10" t="n"/>
      <c r="AC733" s="10">
        <f>IF($B733="","","|"&amp;SUBSTITUTE(TRIM(SUBSTITUTE(SUBSTITUTE(SUBSTITUTE(SUBSTITUTE(SUBSTITUTE(SUBSTITUTE(SUBSTITUTE(SUBSTITUTE(SUBSTITUTE(SUBSTITUTE(SUBSTITUTE(SUBSTITUTE(SUBSTITUTE(SUBSTITUTE(TRIM($B733&amp;""),CHAR(10)," "),CHAR(13)," "),"."," "),";"," "),","," "),"/"," "),"+"," "),"-"," "),"  "," "),"  "," "),"  "," "),"  "," "),"  "," "),"  "," "))," ","|")&amp;"|")</f>
        <v/>
      </c>
      <c r="AD733" s="10">
        <f>TRIM($I733&amp;"")</f>
        <v/>
      </c>
    </row>
    <row r="734" ht="24" customHeight="1">
      <c r="A734" s="9" t="n">
        <v>46198</v>
      </c>
      <c r="B734" s="10" t="n">
        <v>10179</v>
      </c>
      <c r="C734" s="10" t="n"/>
      <c r="D734" s="10" t="inlineStr">
        <is>
          <t xml:space="preserve">SECCIONADORA 11 </t>
        </is>
      </c>
      <c r="E734" s="10" t="n">
        <v>30006801</v>
      </c>
      <c r="F734" s="10" t="inlineStr">
        <is>
          <t>PE TRASEIRO 980X94(911)X25 MDF (8PCS)- CAD GENOVA</t>
        </is>
      </c>
      <c r="G734" s="10" t="inlineStr">
        <is>
          <t>SECCIONADORA 11</t>
        </is>
      </c>
      <c r="H734" s="10" t="inlineStr">
        <is>
          <t>SECCIONADORA 11</t>
        </is>
      </c>
      <c r="I734" s="10" t="inlineStr">
        <is>
          <t>SECCIONADORA 11</t>
        </is>
      </c>
      <c r="J734" s="9" t="n">
        <v>48</v>
      </c>
      <c r="K734" s="10">
        <f>IF($E734="","",IFERROR(INDEX('01_Cad_Pecas'!$H$2:$H$5000,MATCH($E734,'01_Cad_Pecas'!$D$2:$D$5000,0)),IFERROR(INDEX('01_Cad_Pecas'!$H$2:$H$5000,MATCH(VALUE($E734),'01_Cad_Pecas'!$D$2:$D$5000,0)),"")))</f>
        <v/>
      </c>
      <c r="L734" s="10">
        <f>IF($E734="","",IFERROR(INDEX('01_Cad_Pecas'!$I$2:$I$5000,MATCH($E734,'01_Cad_Pecas'!$D$2:$D$5000,0)),IFERROR(INDEX('01_Cad_Pecas'!$I$2:$I$5000,MATCH(VALUE($E734),'01_Cad_Pecas'!$D$2:$D$5000,0)),"")))</f>
        <v/>
      </c>
      <c r="M734" s="10">
        <f>IF(OR($J734="",$L734=""),"",IF($K734="",0,$K734)+$J734*$L734)</f>
        <v/>
      </c>
      <c r="N734" s="10" t="n">
        <v>46202</v>
      </c>
      <c r="O734" s="9" t="n">
        <v>48</v>
      </c>
      <c r="P734" s="10" t="n"/>
      <c r="Q734" s="10" t="n"/>
      <c r="R734" s="10">
        <f>IF(AND($P734&lt;&gt;"",$Q734&lt;&gt;""),($Q734-$P734)*1440,IF(AND($O734&lt;&gt;"",$L734&lt;&gt;""),IF($K734="",0,$K734)+$O734*$L734,""))</f>
        <v/>
      </c>
      <c r="S734" s="10" t="n"/>
      <c r="T734" s="10">
        <f>IF(OR($J734="",$O734=""),"",$O734/$J734)</f>
        <v/>
      </c>
      <c r="U734" s="10" t="n"/>
      <c r="V734" s="10">
        <f>IF($A734="","",IF(AND($A734&lt;&gt;"",NOT(OR($U734="Concluído",$U734="Concluido")),TODAY()&gt;$A734),"SIM","NÃO"))</f>
        <v/>
      </c>
      <c r="W734" s="10">
        <f>IF(OR($A734="",$I734="",$M734=""),"",SUMIFS($M$2:M734,$I$2:I734,$I734,$A$2:A734,$A734)-$M734)</f>
        <v/>
      </c>
      <c r="X734" s="10">
        <f>IF(OR($A734="",$I734=""),"",SUMIFS($M$2:$M$4922,$I$2:$I$4922,$I734,$A$2:$A$4922,$A734))</f>
        <v/>
      </c>
      <c r="Y734" s="10">
        <f>IFERROR(VLOOKUP($I734,'02_Cad_Maquinas'!$B$2:$H$200,7,FALSE()),"")</f>
        <v/>
      </c>
      <c r="Z734" s="10">
        <f>IF(OR($X734="",$Y734=""),"",$Y734-$X734)</f>
        <v/>
      </c>
      <c r="AA734" s="11">
        <f>IF(OR($X734="",$Y734=""),"",$X734/$Y734)</f>
        <v/>
      </c>
      <c r="AB734" s="10" t="n"/>
      <c r="AC734" s="10">
        <f>IF($B734="","","|"&amp;SUBSTITUTE(TRIM(SUBSTITUTE(SUBSTITUTE(SUBSTITUTE(SUBSTITUTE(SUBSTITUTE(SUBSTITUTE(SUBSTITUTE(SUBSTITUTE(SUBSTITUTE(SUBSTITUTE(SUBSTITUTE(SUBSTITUTE(SUBSTITUTE(SUBSTITUTE(TRIM($B734&amp;""),CHAR(10)," "),CHAR(13)," "),"."," "),";"," "),","," "),"/"," "),"+"," "),"-"," "),"  "," "),"  "," "),"  "," "),"  "," "),"  "," "),"  "," "))," ","|")&amp;"|")</f>
        <v/>
      </c>
      <c r="AD734" s="10">
        <f>TRIM($I734&amp;"")</f>
        <v/>
      </c>
    </row>
    <row r="735" ht="24" customHeight="1">
      <c r="A735" s="9" t="n">
        <v>46198</v>
      </c>
      <c r="B735" s="10" t="n">
        <v>10179</v>
      </c>
      <c r="C735" s="10" t="n"/>
      <c r="D735" s="10" t="inlineStr">
        <is>
          <t xml:space="preserve">SECCIONADORA 11 </t>
        </is>
      </c>
      <c r="E735" s="10" t="n">
        <v>30006802</v>
      </c>
      <c r="F735" s="10" t="inlineStr">
        <is>
          <t>TRAV SUPERIOR 360X55X25 MDP - CAD GENOVA</t>
        </is>
      </c>
      <c r="G735" s="10" t="inlineStr">
        <is>
          <t>SECCIONADORA 11</t>
        </is>
      </c>
      <c r="H735" s="10" t="inlineStr">
        <is>
          <t>SECCIONADORA 11</t>
        </is>
      </c>
      <c r="I735" s="10" t="inlineStr">
        <is>
          <t>SECCIONADORA 11</t>
        </is>
      </c>
      <c r="J735" s="9" t="n">
        <v>24</v>
      </c>
      <c r="K735" s="10">
        <f>IF($E735="","",IFERROR(INDEX('01_Cad_Pecas'!$H$2:$H$5000,MATCH($E735,'01_Cad_Pecas'!$D$2:$D$5000,0)),IFERROR(INDEX('01_Cad_Pecas'!$H$2:$H$5000,MATCH(VALUE($E735),'01_Cad_Pecas'!$D$2:$D$5000,0)),"")))</f>
        <v/>
      </c>
      <c r="L735" s="10">
        <f>IF($E735="","",IFERROR(INDEX('01_Cad_Pecas'!$I$2:$I$5000,MATCH($E735,'01_Cad_Pecas'!$D$2:$D$5000,0)),IFERROR(INDEX('01_Cad_Pecas'!$I$2:$I$5000,MATCH(VALUE($E735),'01_Cad_Pecas'!$D$2:$D$5000,0)),"")))</f>
        <v/>
      </c>
      <c r="M735" s="10">
        <f>IF(OR($J735="",$L735=""),"",IF($K735="",0,$K735)+$J735*$L735)</f>
        <v/>
      </c>
      <c r="N735" s="10" t="n">
        <v>46202</v>
      </c>
      <c r="O735" s="9" t="n">
        <v>24</v>
      </c>
      <c r="P735" s="10" t="n"/>
      <c r="Q735" s="10" t="n"/>
      <c r="R735" s="10">
        <f>IF(AND($P735&lt;&gt;"",$Q735&lt;&gt;""),($Q735-$P735)*1440,IF(AND($O735&lt;&gt;"",$L735&lt;&gt;""),IF($K735="",0,$K735)+$O735*$L735,""))</f>
        <v/>
      </c>
      <c r="S735" s="10" t="n"/>
      <c r="T735" s="10">
        <f>IF(OR($J735="",$O735=""),"",$O735/$J735)</f>
        <v/>
      </c>
      <c r="U735" s="10" t="n"/>
      <c r="V735" s="10">
        <f>IF($A735="","",IF(AND($A735&lt;&gt;"",NOT(OR($U735="Concluído",$U735="Concluido")),TODAY()&gt;$A735),"SIM","NÃO"))</f>
        <v/>
      </c>
      <c r="W735" s="10">
        <f>IF(OR($A735="",$I735="",$M735=""),"",SUMIFS($M$2:M735,$I$2:I735,$I735,$A$2:A735,$A735)-$M735)</f>
        <v/>
      </c>
      <c r="X735" s="10">
        <f>IF(OR($A735="",$I735=""),"",SUMIFS($M$2:$M$4922,$I$2:$I$4922,$I735,$A$2:$A$4922,$A735))</f>
        <v/>
      </c>
      <c r="Y735" s="10">
        <f>IFERROR(VLOOKUP($I735,'02_Cad_Maquinas'!$B$2:$H$200,7,FALSE()),"")</f>
        <v/>
      </c>
      <c r="Z735" s="10">
        <f>IF(OR($X735="",$Y735=""),"",$Y735-$X735)</f>
        <v/>
      </c>
      <c r="AA735" s="11">
        <f>IF(OR($X735="",$Y735=""),"",$X735/$Y735)</f>
        <v/>
      </c>
      <c r="AB735" s="10" t="n"/>
      <c r="AC735" s="10">
        <f>IF($B735="","","|"&amp;SUBSTITUTE(TRIM(SUBSTITUTE(SUBSTITUTE(SUBSTITUTE(SUBSTITUTE(SUBSTITUTE(SUBSTITUTE(SUBSTITUTE(SUBSTITUTE(SUBSTITUTE(SUBSTITUTE(SUBSTITUTE(SUBSTITUTE(SUBSTITUTE(SUBSTITUTE(TRIM($B735&amp;""),CHAR(10)," "),CHAR(13)," "),"."," "),";"," "),","," "),"/"," "),"+"," "),"-"," "),"  "," "),"  "," "),"  "," "),"  "," "),"  "," "),"  "," "))," ","|")&amp;"|")</f>
        <v/>
      </c>
      <c r="AD735" s="10">
        <f>TRIM($I735&amp;"")</f>
        <v/>
      </c>
    </row>
    <row r="736" ht="24" customHeight="1">
      <c r="A736" s="9" t="n">
        <v>46198</v>
      </c>
      <c r="B736" s="10" t="n">
        <v>10179</v>
      </c>
      <c r="C736" s="10" t="n"/>
      <c r="D736" s="10" t="inlineStr">
        <is>
          <t xml:space="preserve">SECCIONADORA 11 </t>
        </is>
      </c>
      <c r="E736" s="10" t="n">
        <v>30006803</v>
      </c>
      <c r="F736" s="10" t="inlineStr">
        <is>
          <t>TRAV CENTRAL 360X70X25 MDP - CAD GENOVA</t>
        </is>
      </c>
      <c r="G736" s="10" t="inlineStr">
        <is>
          <t>SECCIONADORA 11</t>
        </is>
      </c>
      <c r="H736" s="10" t="inlineStr">
        <is>
          <t>SECCIONADORA 11</t>
        </is>
      </c>
      <c r="I736" s="10" t="inlineStr">
        <is>
          <t>SECCIONADORA 11</t>
        </is>
      </c>
      <c r="J736" s="9" t="n">
        <v>24</v>
      </c>
      <c r="K736" s="10">
        <f>IF($E736="","",IFERROR(INDEX('01_Cad_Pecas'!$H$2:$H$5000,MATCH($E736,'01_Cad_Pecas'!$D$2:$D$5000,0)),IFERROR(INDEX('01_Cad_Pecas'!$H$2:$H$5000,MATCH(VALUE($E736),'01_Cad_Pecas'!$D$2:$D$5000,0)),"")))</f>
        <v/>
      </c>
      <c r="L736" s="10">
        <f>IF($E736="","",IFERROR(INDEX('01_Cad_Pecas'!$I$2:$I$5000,MATCH($E736,'01_Cad_Pecas'!$D$2:$D$5000,0)),IFERROR(INDEX('01_Cad_Pecas'!$I$2:$I$5000,MATCH(VALUE($E736),'01_Cad_Pecas'!$D$2:$D$5000,0)),"")))</f>
        <v/>
      </c>
      <c r="M736" s="10">
        <f>IF(OR($J736="",$L736=""),"",IF($K736="",0,$K736)+$J736*$L736)</f>
        <v/>
      </c>
      <c r="N736" s="10" t="n">
        <v>46202</v>
      </c>
      <c r="O736" s="9" t="n">
        <v>24</v>
      </c>
      <c r="P736" s="10" t="n"/>
      <c r="Q736" s="10" t="n"/>
      <c r="R736" s="10">
        <f>IF(AND($P736&lt;&gt;"",$Q736&lt;&gt;""),($Q736-$P736)*1440,IF(AND($O736&lt;&gt;"",$L736&lt;&gt;""),IF($K736="",0,$K736)+$O736*$L736,""))</f>
        <v/>
      </c>
      <c r="S736" s="10" t="n"/>
      <c r="T736" s="10">
        <f>IF(OR($J736="",$O736=""),"",$O736/$J736)</f>
        <v/>
      </c>
      <c r="U736" s="10" t="n"/>
      <c r="V736" s="10">
        <f>IF($A736="","",IF(AND($A736&lt;&gt;"",NOT(OR($U736="Concluído",$U736="Concluido")),TODAY()&gt;$A736),"SIM","NÃO"))</f>
        <v/>
      </c>
      <c r="W736" s="10">
        <f>IF(OR($A736="",$I736="",$M736=""),"",SUMIFS($M$2:M736,$I$2:I736,$I736,$A$2:A736,$A736)-$M736)</f>
        <v/>
      </c>
      <c r="X736" s="10">
        <f>IF(OR($A736="",$I736=""),"",SUMIFS($M$2:$M$4922,$I$2:$I$4922,$I736,$A$2:$A$4922,$A736))</f>
        <v/>
      </c>
      <c r="Y736" s="10">
        <f>IFERROR(VLOOKUP($I736,'02_Cad_Maquinas'!$B$2:$H$200,7,FALSE()),"")</f>
        <v/>
      </c>
      <c r="Z736" s="10">
        <f>IF(OR($X736="",$Y736=""),"",$Y736-$X736)</f>
        <v/>
      </c>
      <c r="AA736" s="11">
        <f>IF(OR($X736="",$Y736=""),"",$X736/$Y736)</f>
        <v/>
      </c>
      <c r="AB736" s="10" t="n"/>
      <c r="AC736" s="10">
        <f>IF($B736="","","|"&amp;SUBSTITUTE(TRIM(SUBSTITUTE(SUBSTITUTE(SUBSTITUTE(SUBSTITUTE(SUBSTITUTE(SUBSTITUTE(SUBSTITUTE(SUBSTITUTE(SUBSTITUTE(SUBSTITUTE(SUBSTITUTE(SUBSTITUTE(SUBSTITUTE(SUBSTITUTE(TRIM($B736&amp;""),CHAR(10)," "),CHAR(13)," "),"."," "),";"," "),","," "),"/"," "),"+"," "),"-"," "),"  "," "),"  "," "),"  "," "),"  "," "),"  "," "),"  "," "))," ","|")&amp;"|")</f>
        <v/>
      </c>
      <c r="AD736" s="10">
        <f>TRIM($I736&amp;"")</f>
        <v/>
      </c>
    </row>
    <row r="737" ht="24" customHeight="1">
      <c r="A737" s="9" t="n">
        <v>46198</v>
      </c>
      <c r="B737" s="10" t="n">
        <v>10179</v>
      </c>
      <c r="C737" s="10" t="n"/>
      <c r="D737" s="10" t="inlineStr">
        <is>
          <t xml:space="preserve">SECCIONADORA 11 </t>
        </is>
      </c>
      <c r="E737" s="10" t="n">
        <v>30009703</v>
      </c>
      <c r="F737" s="10" t="inlineStr">
        <is>
          <t>ESPALDAR 390X40(911)X25 MDF (24) - CADEIRA GRECIA</t>
        </is>
      </c>
      <c r="G737" s="10" t="inlineStr">
        <is>
          <t>SECCIONADORA 11</t>
        </is>
      </c>
      <c r="H737" s="10" t="inlineStr">
        <is>
          <t>SECCIONADORA 11</t>
        </is>
      </c>
      <c r="I737" s="10" t="inlineStr">
        <is>
          <t>SECCIONADORA 11</t>
        </is>
      </c>
      <c r="J737" s="9" t="n">
        <v>6</v>
      </c>
      <c r="K737" s="10">
        <f>IF($E737="","",IFERROR(INDEX('01_Cad_Pecas'!$H$2:$H$5000,MATCH($E737,'01_Cad_Pecas'!$D$2:$D$5000,0)),IFERROR(INDEX('01_Cad_Pecas'!$H$2:$H$5000,MATCH(VALUE($E737),'01_Cad_Pecas'!$D$2:$D$5000,0)),"")))</f>
        <v/>
      </c>
      <c r="L737" s="10">
        <f>IF($E737="","",IFERROR(INDEX('01_Cad_Pecas'!$I$2:$I$5000,MATCH($E737,'01_Cad_Pecas'!$D$2:$D$5000,0)),IFERROR(INDEX('01_Cad_Pecas'!$I$2:$I$5000,MATCH(VALUE($E737),'01_Cad_Pecas'!$D$2:$D$5000,0)),"")))</f>
        <v/>
      </c>
      <c r="M737" s="10">
        <f>IF(OR($J737="",$L737=""),"",IF($K737="",0,$K737)+$J737*$L737)</f>
        <v/>
      </c>
      <c r="N737" s="10" t="n">
        <v>46202</v>
      </c>
      <c r="O737" s="9" t="n">
        <v>6</v>
      </c>
      <c r="P737" s="10" t="n"/>
      <c r="Q737" s="10" t="n"/>
      <c r="R737" s="10">
        <f>IF(AND($P737&lt;&gt;"",$Q737&lt;&gt;""),($Q737-$P737)*1440,IF(AND($O737&lt;&gt;"",$L737&lt;&gt;""),IF($K737="",0,$K737)+$O737*$L737,""))</f>
        <v/>
      </c>
      <c r="S737" s="10" t="n"/>
      <c r="T737" s="10">
        <f>IF(OR($J737="",$O737=""),"",$O737/$J737)</f>
        <v/>
      </c>
      <c r="U737" s="10" t="n"/>
      <c r="V737" s="10">
        <f>IF($A737="","",IF(AND($A737&lt;&gt;"",NOT(OR($U737="Concluído",$U737="Concluido")),TODAY()&gt;$A737),"SIM","NÃO"))</f>
        <v/>
      </c>
      <c r="W737" s="10">
        <f>IF(OR($A737="",$I737="",$M737=""),"",SUMIFS($M$2:M737,$I$2:I737,$I737,$A$2:A737,$A737)-$M737)</f>
        <v/>
      </c>
      <c r="X737" s="10">
        <f>IF(OR($A737="",$I737=""),"",SUMIFS($M$2:$M$4922,$I$2:$I$4922,$I737,$A$2:$A$4922,$A737))</f>
        <v/>
      </c>
      <c r="Y737" s="10">
        <f>IFERROR(VLOOKUP($I737,'02_Cad_Maquinas'!$B$2:$H$200,7,FALSE()),"")</f>
        <v/>
      </c>
      <c r="Z737" s="10">
        <f>IF(OR($X737="",$Y737=""),"",$Y737-$X737)</f>
        <v/>
      </c>
      <c r="AA737" s="11">
        <f>IF(OR($X737="",$Y737=""),"",$X737/$Y737)</f>
        <v/>
      </c>
      <c r="AB737" s="10" t="n"/>
      <c r="AC737" s="10">
        <f>IF($B737="","","|"&amp;SUBSTITUTE(TRIM(SUBSTITUTE(SUBSTITUTE(SUBSTITUTE(SUBSTITUTE(SUBSTITUTE(SUBSTITUTE(SUBSTITUTE(SUBSTITUTE(SUBSTITUTE(SUBSTITUTE(SUBSTITUTE(SUBSTITUTE(SUBSTITUTE(SUBSTITUTE(TRIM($B737&amp;""),CHAR(10)," "),CHAR(13)," "),"."," "),";"," "),","," "),"/"," "),"+"," "),"-"," "),"  "," "),"  "," "),"  "," "),"  "," "),"  "," "),"  "," "))," ","|")&amp;"|")</f>
        <v/>
      </c>
      <c r="AD737" s="10">
        <f>TRIM($I737&amp;"")</f>
        <v/>
      </c>
    </row>
    <row r="738" ht="60" customHeight="1">
      <c r="A738" s="8" t="n">
        <v>46202</v>
      </c>
      <c r="B738" s="10" t="inlineStr">
        <is>
          <t>10149,10150,10151,10152,10153,10154</t>
        </is>
      </c>
      <c r="D738" s="23" t="inlineStr">
        <is>
          <t xml:space="preserve">SECCIONADORA 11 </t>
        </is>
      </c>
      <c r="E738" s="20" t="n">
        <v>20021607</v>
      </c>
      <c r="F738" s="16" t="inlineStr">
        <is>
          <t>TAMPO 1605X905X18 MDF - MESA COM VIDRO</t>
        </is>
      </c>
      <c r="G738" s="23" t="inlineStr">
        <is>
          <t xml:space="preserve">SECCIONADORA 11 </t>
        </is>
      </c>
      <c r="H738" s="23" t="inlineStr">
        <is>
          <t xml:space="preserve">SECCIONADORA 11 </t>
        </is>
      </c>
      <c r="I738" s="23" t="inlineStr">
        <is>
          <t xml:space="preserve">SECCIONADORA 11 </t>
        </is>
      </c>
      <c r="J738" s="19" t="n">
        <v>12</v>
      </c>
      <c r="N738" s="1" t="n">
        <v>46203</v>
      </c>
      <c r="O738" s="19" t="n">
        <v>12</v>
      </c>
      <c r="V738" s="1">
        <f>IF($A738="","",IF(AND($A738&lt;&gt;"",NOT(OR($U738="Concluído",$U738="Concluido")),TODAY()&gt;$A738),"SIM","NÃO"))</f>
        <v/>
      </c>
      <c r="X738" s="1">
        <f>IF(OR($A738="",$I738=""),"",SUMIFS($M$2:$M$4922,$I$2:$I$4922,$I738,$A$2:$A$4922,$A738))</f>
        <v/>
      </c>
      <c r="AC738" s="10">
        <f>IF($B738="","","|"&amp;SUBSTITUTE(TRIM(SUBSTITUTE(SUBSTITUTE(SUBSTITUTE(SUBSTITUTE(SUBSTITUTE(SUBSTITUTE(SUBSTITUTE(SUBSTITUTE(SUBSTITUTE(SUBSTITUTE(SUBSTITUTE(SUBSTITUTE(SUBSTITUTE(SUBSTITUTE(TRIM($B738&amp;""),CHAR(10)," "),CHAR(13)," "),"."," "),";"," "),","," "),"/"," "),"+"," "),"-"," "),"  "," "),"  "," "),"  "," "),"  "," "),"  "," "),"  "," "))," ","|")&amp;"|")</f>
        <v/>
      </c>
      <c r="AD738" s="10">
        <f>TRIM($I738&amp;"")</f>
        <v/>
      </c>
    </row>
    <row r="739" ht="60" customHeight="1">
      <c r="A739" s="8" t="n">
        <v>46202</v>
      </c>
      <c r="B739" s="10" t="inlineStr">
        <is>
          <t>10149,10150,10151,10152,10153,10155</t>
        </is>
      </c>
      <c r="D739" s="23" t="inlineStr">
        <is>
          <t xml:space="preserve">SECCIONADORA 11 </t>
        </is>
      </c>
      <c r="E739" s="20" t="n">
        <v>20053207</v>
      </c>
      <c r="F739" s="16" t="inlineStr">
        <is>
          <t>TAMPO 1205X905X18 MDF - MESA COM VIDRO</t>
        </is>
      </c>
      <c r="G739" s="23" t="inlineStr">
        <is>
          <t xml:space="preserve">SECCIONADORA 11 </t>
        </is>
      </c>
      <c r="H739" s="23" t="inlineStr">
        <is>
          <t xml:space="preserve">SECCIONADORA 11 </t>
        </is>
      </c>
      <c r="I739" s="23" t="inlineStr">
        <is>
          <t xml:space="preserve">SECCIONADORA 11 </t>
        </is>
      </c>
      <c r="J739" s="19" t="n">
        <v>4</v>
      </c>
      <c r="N739" s="1" t="n">
        <v>46203</v>
      </c>
      <c r="O739" s="19" t="n">
        <v>4</v>
      </c>
      <c r="V739" s="1">
        <f>IF($A739="","",IF(AND($A739&lt;&gt;"",NOT(OR($U739="Concluído",$U739="Concluido")),TODAY()&gt;$A739),"SIM","NÃO"))</f>
        <v/>
      </c>
      <c r="X739" s="1">
        <f>IF(OR($A739="",$I739=""),"",SUMIFS($M$2:$M$4922,$I$2:$I$4922,$I739,$A$2:$A$4922,$A739))</f>
        <v/>
      </c>
      <c r="AC739" s="10">
        <f>IF($B739="","","|"&amp;SUBSTITUTE(TRIM(SUBSTITUTE(SUBSTITUTE(SUBSTITUTE(SUBSTITUTE(SUBSTITUTE(SUBSTITUTE(SUBSTITUTE(SUBSTITUTE(SUBSTITUTE(SUBSTITUTE(SUBSTITUTE(SUBSTITUTE(SUBSTITUTE(SUBSTITUTE(TRIM($B739&amp;""),CHAR(10)," "),CHAR(13)," "),"."," "),";"," "),","," "),"/"," "),"+"," "),"-"," "),"  "," "),"  "," "),"  "," "),"  "," "),"  "," "),"  "," "))," ","|")&amp;"|")</f>
        <v/>
      </c>
      <c r="AD739" s="10">
        <f>TRIM($I739&amp;"")</f>
        <v/>
      </c>
    </row>
    <row r="740" ht="60" customHeight="1">
      <c r="A740" s="8" t="n">
        <v>46202</v>
      </c>
      <c r="B740" s="10" t="inlineStr">
        <is>
          <t>10149,10150,10151,10152,10153,10156</t>
        </is>
      </c>
      <c r="D740" s="23" t="inlineStr">
        <is>
          <t xml:space="preserve">SECCIONADORA 11 </t>
        </is>
      </c>
      <c r="E740" s="20" t="n">
        <v>20083212</v>
      </c>
      <c r="F740" s="16" t="inlineStr">
        <is>
          <t>TAMPO 1365X905X18 MDF - MESA COM VIDRO (RAIO100)</t>
        </is>
      </c>
      <c r="G740" s="23" t="inlineStr">
        <is>
          <t xml:space="preserve">SECCIONADORA 11 </t>
        </is>
      </c>
      <c r="H740" s="23" t="inlineStr">
        <is>
          <t xml:space="preserve">SECCIONADORA 11 </t>
        </is>
      </c>
      <c r="I740" s="23" t="inlineStr">
        <is>
          <t xml:space="preserve">SECCIONADORA 11 </t>
        </is>
      </c>
      <c r="J740" s="19" t="n">
        <v>6</v>
      </c>
      <c r="N740" s="1" t="n">
        <v>46203</v>
      </c>
      <c r="O740" s="19" t="n">
        <v>6</v>
      </c>
      <c r="V740" s="1">
        <f>IF($A740="","",IF(AND($A740&lt;&gt;"",NOT(OR($U740="Concluído",$U740="Concluido")),TODAY()&gt;$A740),"SIM","NÃO"))</f>
        <v/>
      </c>
      <c r="X740" s="1">
        <f>IF(OR($A740="",$I740=""),"",SUMIFS($M$2:$M$4922,$I$2:$I$4922,$I740,$A$2:$A$4922,$A740))</f>
        <v/>
      </c>
      <c r="AC740" s="10">
        <f>IF($B740="","","|"&amp;SUBSTITUTE(TRIM(SUBSTITUTE(SUBSTITUTE(SUBSTITUTE(SUBSTITUTE(SUBSTITUTE(SUBSTITUTE(SUBSTITUTE(SUBSTITUTE(SUBSTITUTE(SUBSTITUTE(SUBSTITUTE(SUBSTITUTE(SUBSTITUTE(SUBSTITUTE(TRIM($B740&amp;""),CHAR(10)," "),CHAR(13)," "),"."," "),";"," "),","," "),"/"," "),"+"," "),"-"," "),"  "," "),"  "," "),"  "," "),"  "," "),"  "," "),"  "," "))," ","|")&amp;"|")</f>
        <v/>
      </c>
      <c r="AD740" s="10">
        <f>TRIM($I740&amp;"")</f>
        <v/>
      </c>
    </row>
    <row r="741" ht="60" customHeight="1">
      <c r="A741" s="8" t="n">
        <v>46202</v>
      </c>
      <c r="B741" s="10" t="inlineStr">
        <is>
          <t>10149,10150,10151,10152,10153,10157</t>
        </is>
      </c>
      <c r="D741" s="23" t="inlineStr">
        <is>
          <t xml:space="preserve">SECCIONADORA 11 </t>
        </is>
      </c>
      <c r="E741" s="20" t="n">
        <v>20058407</v>
      </c>
      <c r="F741" s="16" t="inlineStr">
        <is>
          <t>TAMPO 1365X905X25 MDF - MESA COM VIDRO</t>
        </is>
      </c>
      <c r="G741" s="23" t="inlineStr">
        <is>
          <t xml:space="preserve">SECCIONADORA 11 </t>
        </is>
      </c>
      <c r="H741" s="23" t="inlineStr">
        <is>
          <t xml:space="preserve">SECCIONADORA 11 </t>
        </is>
      </c>
      <c r="I741" s="23" t="inlineStr">
        <is>
          <t xml:space="preserve">SECCIONADORA 11 </t>
        </is>
      </c>
      <c r="J741" s="19" t="n">
        <v>50</v>
      </c>
      <c r="N741" s="1" t="n">
        <v>46203</v>
      </c>
      <c r="O741" s="19" t="n">
        <v>50</v>
      </c>
      <c r="V741" s="1">
        <f>IF($A741="","",IF(AND($A741&lt;&gt;"",NOT(OR($U741="Concluído",$U741="Concluido")),TODAY()&gt;$A741),"SIM","NÃO"))</f>
        <v/>
      </c>
      <c r="X741" s="1">
        <f>IF(OR($A741="",$I741=""),"",SUMIFS($M$2:$M$4922,$I$2:$I$4922,$I741,$A$2:$A$4922,$A741))</f>
        <v/>
      </c>
      <c r="AC741" s="10">
        <f>IF($B741="","","|"&amp;SUBSTITUTE(TRIM(SUBSTITUTE(SUBSTITUTE(SUBSTITUTE(SUBSTITUTE(SUBSTITUTE(SUBSTITUTE(SUBSTITUTE(SUBSTITUTE(SUBSTITUTE(SUBSTITUTE(SUBSTITUTE(SUBSTITUTE(SUBSTITUTE(SUBSTITUTE(TRIM($B741&amp;""),CHAR(10)," "),CHAR(13)," "),"."," "),";"," "),","," "),"/"," "),"+"," "),"-"," "),"  "," "),"  "," "),"  "," "),"  "," "),"  "," "),"  "," "))," ","|")&amp;"|")</f>
        <v/>
      </c>
      <c r="AD741" s="10">
        <f>TRIM($I741&amp;"")</f>
        <v/>
      </c>
    </row>
    <row r="742" ht="24.5" customHeight="1">
      <c r="A742" s="8" t="n">
        <v>46199</v>
      </c>
      <c r="B742" s="10" t="n">
        <v>10180.10148</v>
      </c>
      <c r="D742" s="23" t="inlineStr">
        <is>
          <t xml:space="preserve">SECCIONADORA 11 </t>
        </is>
      </c>
      <c r="E742" s="20" t="n">
        <v>30001204</v>
      </c>
      <c r="F742" s="16" t="inlineStr">
        <is>
          <t>ASSENTO 430X403X09 MDP CAD PE INTEIRO/ MADEIRA</t>
        </is>
      </c>
      <c r="G742" s="23" t="inlineStr">
        <is>
          <t xml:space="preserve">SECCIONADORA 11 </t>
        </is>
      </c>
      <c r="H742" s="23" t="inlineStr">
        <is>
          <t xml:space="preserve">SECCIONADORA 11 </t>
        </is>
      </c>
      <c r="I742" s="23" t="inlineStr">
        <is>
          <t xml:space="preserve">SECCIONADORA 11 </t>
        </is>
      </c>
      <c r="J742" s="19" t="n">
        <v>820</v>
      </c>
      <c r="K742" s="10">
        <f>IF($E742="","",IFERROR(INDEX('01_Cad_Pecas'!$H$2:$H$5000,MATCH($E742,'01_Cad_Pecas'!$D$2:$D$5000,0)),IFERROR(INDEX('01_Cad_Pecas'!$H$2:$H$5000,MATCH(VALUE($E742),'01_Cad_Pecas'!$D$2:$D$5000,0)),"")))</f>
        <v/>
      </c>
      <c r="L742" s="10">
        <f>IF($E742="","",IFERROR(INDEX('01_Cad_Pecas'!$I$2:$I$5000,MATCH($E742,'01_Cad_Pecas'!$D$2:$D$5000,0)),IFERROR(INDEX('01_Cad_Pecas'!$I$2:$I$5000,MATCH(VALUE($E742),'01_Cad_Pecas'!$D$2:$D$5000,0)),"")))</f>
        <v/>
      </c>
      <c r="M742" s="10">
        <f>IF(OR($J742="",$L742=""),"",IF($K742="",0,$K742)+$J742*$L742)</f>
        <v/>
      </c>
      <c r="N742" s="1" t="n">
        <v>46199</v>
      </c>
      <c r="O742" s="19" t="n">
        <v>820</v>
      </c>
      <c r="V742" s="1">
        <f>IF($A742="","",IF(AND($A742&lt;&gt;"",NOT(OR($U742="Concluído",$U742="Concluido")),TODAY()&gt;$A742),"SIM","NÃO"))</f>
        <v/>
      </c>
      <c r="X742" s="1">
        <f>IF(OR($A742="",$I742=""),"",SUMIFS($M$2:$M$4922,$I$2:$I$4922,$I742,$A$2:$A$4922,$A742))</f>
        <v/>
      </c>
      <c r="AC742" s="10">
        <f>IF($B742="","","|"&amp;SUBSTITUTE(TRIM(SUBSTITUTE(SUBSTITUTE(SUBSTITUTE(SUBSTITUTE(SUBSTITUTE(SUBSTITUTE(SUBSTITUTE(SUBSTITUTE(SUBSTITUTE(SUBSTITUTE(SUBSTITUTE(SUBSTITUTE(SUBSTITUTE(SUBSTITUTE(TRIM($B742&amp;""),CHAR(10)," "),CHAR(13)," "),"."," "),";"," "),","," "),"/"," "),"+"," "),"-"," "),"  "," "),"  "," "),"  "," "),"  "," "),"  "," "),"  "," "))," ","|")&amp;"|")</f>
        <v/>
      </c>
      <c r="AD742" s="10">
        <f>TRIM($I742&amp;"")</f>
        <v/>
      </c>
    </row>
    <row r="743" ht="24.5" customHeight="1">
      <c r="A743" s="8" t="n">
        <v>46199</v>
      </c>
      <c r="B743" s="10" t="n">
        <v>10180.10148</v>
      </c>
      <c r="D743" s="23" t="inlineStr">
        <is>
          <t xml:space="preserve">SECCIONADORA 11 </t>
        </is>
      </c>
      <c r="E743" s="20" t="n">
        <v>30001308</v>
      </c>
      <c r="F743" s="16" t="inlineStr">
        <is>
          <t>APOIO ESPALDAR 360X40X25 MDP - PE INTEIRO</t>
        </is>
      </c>
      <c r="G743" s="23" t="inlineStr">
        <is>
          <t xml:space="preserve">SECCIONADORA 11 </t>
        </is>
      </c>
      <c r="H743" s="23" t="inlineStr">
        <is>
          <t xml:space="preserve">SECCIONADORA 11 </t>
        </is>
      </c>
      <c r="I743" s="23" t="inlineStr">
        <is>
          <t xml:space="preserve">SECCIONADORA 11 </t>
        </is>
      </c>
      <c r="J743" s="19" t="n">
        <v>820</v>
      </c>
      <c r="K743" s="10">
        <f>IF($E743="","",IFERROR(INDEX('01_Cad_Pecas'!$H$2:$H$5000,MATCH($E743,'01_Cad_Pecas'!$D$2:$D$5000,0)),IFERROR(INDEX('01_Cad_Pecas'!$H$2:$H$5000,MATCH(VALUE($E743),'01_Cad_Pecas'!$D$2:$D$5000,0)),"")))</f>
        <v/>
      </c>
      <c r="L743" s="10">
        <f>IF($E743="","",IFERROR(INDEX('01_Cad_Pecas'!$I$2:$I$5000,MATCH($E743,'01_Cad_Pecas'!$D$2:$D$5000,0)),IFERROR(INDEX('01_Cad_Pecas'!$I$2:$I$5000,MATCH(VALUE($E743),'01_Cad_Pecas'!$D$2:$D$5000,0)),"")))</f>
        <v/>
      </c>
      <c r="M743" s="10">
        <f>IF(OR($J743="",$L743=""),"",IF($K743="",0,$K743)+$J743*$L743)</f>
        <v/>
      </c>
      <c r="N743" s="1" t="n">
        <v>46199</v>
      </c>
      <c r="O743" s="19" t="n">
        <v>820</v>
      </c>
      <c r="AC743" s="10">
        <f>IF($B743="","","|"&amp;SUBSTITUTE(TRIM(SUBSTITUTE(SUBSTITUTE(SUBSTITUTE(SUBSTITUTE(SUBSTITUTE(SUBSTITUTE(SUBSTITUTE(SUBSTITUTE(SUBSTITUTE(SUBSTITUTE(SUBSTITUTE(SUBSTITUTE(SUBSTITUTE(SUBSTITUTE(TRIM($B743&amp;""),CHAR(10)," "),CHAR(13)," "),"."," "),";"," "),","," "),"/"," "),"+"," "),"-"," "),"  "," "),"  "," "),"  "," "),"  "," "),"  "," "),"  "," "))," ","|")&amp;"|")</f>
        <v/>
      </c>
      <c r="AD743" s="10">
        <f>TRIM($I743&amp;"")</f>
        <v/>
      </c>
    </row>
    <row r="744" ht="24.5" customHeight="1">
      <c r="A744" s="8" t="n">
        <v>46199</v>
      </c>
      <c r="B744" s="10" t="n">
        <v>10180.10148</v>
      </c>
      <c r="D744" s="23" t="inlineStr">
        <is>
          <t xml:space="preserve">SECCIONADORA 11 </t>
        </is>
      </c>
      <c r="E744" s="20" t="n">
        <v>30001309</v>
      </c>
      <c r="F744" s="16" t="inlineStr">
        <is>
          <t>TRA CENTR 360X56(911)X25 MDP (14PCS) - PE INTEIRO</t>
        </is>
      </c>
      <c r="G744" s="23" t="inlineStr">
        <is>
          <t xml:space="preserve">SECCIONADORA 11 </t>
        </is>
      </c>
      <c r="H744" s="23" t="inlineStr">
        <is>
          <t xml:space="preserve">SECCIONADORA 11 </t>
        </is>
      </c>
      <c r="I744" s="23" t="inlineStr">
        <is>
          <t xml:space="preserve">SECCIONADORA 11 </t>
        </is>
      </c>
      <c r="J744" s="19" t="n">
        <v>820</v>
      </c>
      <c r="K744" s="10">
        <f>IF($E744="","",IFERROR(INDEX('01_Cad_Pecas'!$H$2:$H$5000,MATCH($E744,'01_Cad_Pecas'!$D$2:$D$5000,0)),IFERROR(INDEX('01_Cad_Pecas'!$H$2:$H$5000,MATCH(VALUE($E744),'01_Cad_Pecas'!$D$2:$D$5000,0)),"")))</f>
        <v/>
      </c>
      <c r="L744" s="10">
        <f>IF($E744="","",IFERROR(INDEX('01_Cad_Pecas'!$I$2:$I$5000,MATCH($E744,'01_Cad_Pecas'!$D$2:$D$5000,0)),IFERROR(INDEX('01_Cad_Pecas'!$I$2:$I$5000,MATCH(VALUE($E744),'01_Cad_Pecas'!$D$2:$D$5000,0)),"")))</f>
        <v/>
      </c>
      <c r="M744" s="10">
        <f>IF(OR($J744="",$L744=""),"",IF($K744="",0,$K744)+$J744*$L744)</f>
        <v/>
      </c>
      <c r="N744" s="1" t="n">
        <v>46199</v>
      </c>
      <c r="O744" s="19" t="n">
        <v>820</v>
      </c>
      <c r="AC744" s="10">
        <f>IF($B744="","","|"&amp;SUBSTITUTE(TRIM(SUBSTITUTE(SUBSTITUTE(SUBSTITUTE(SUBSTITUTE(SUBSTITUTE(SUBSTITUTE(SUBSTITUTE(SUBSTITUTE(SUBSTITUTE(SUBSTITUTE(SUBSTITUTE(SUBSTITUTE(SUBSTITUTE(SUBSTITUTE(TRIM($B744&amp;""),CHAR(10)," "),CHAR(13)," "),"."," "),";"," "),","," "),"/"," "),"+"," "),"-"," "),"  "," "),"  "," "),"  "," "),"  "," "),"  "," "),"  "," "))," ","|")&amp;"|")</f>
        <v/>
      </c>
      <c r="AD744" s="10">
        <f>TRIM($I744&amp;"")</f>
        <v/>
      </c>
    </row>
    <row r="745" ht="24.5" customHeight="1">
      <c r="A745" s="8" t="n">
        <v>46199</v>
      </c>
      <c r="B745" s="10" t="n">
        <v>10180.10148</v>
      </c>
      <c r="D745" s="23" t="inlineStr">
        <is>
          <t xml:space="preserve">SECCIONADORA 11 </t>
        </is>
      </c>
      <c r="E745" s="20" t="n">
        <v>20020007</v>
      </c>
      <c r="F745" s="16" t="inlineStr">
        <is>
          <t>TAMPO VITREO 1365X905X18 MDF - MESA DUBAI LIGHT</t>
        </is>
      </c>
      <c r="G745" s="23" t="inlineStr">
        <is>
          <t xml:space="preserve">SECCIONADORA 11 </t>
        </is>
      </c>
      <c r="H745" s="23" t="inlineStr">
        <is>
          <t xml:space="preserve">SECCIONADORA 11 </t>
        </is>
      </c>
      <c r="I745" s="23" t="inlineStr">
        <is>
          <t xml:space="preserve">SECCIONADORA 11 </t>
        </is>
      </c>
      <c r="J745" s="19" t="n">
        <v>15</v>
      </c>
      <c r="K745" s="10">
        <f>IF($E745="","",IFERROR(INDEX('01_Cad_Pecas'!$H$2:$H$5000,MATCH($E745,'01_Cad_Pecas'!$D$2:$D$5000,0)),IFERROR(INDEX('01_Cad_Pecas'!$H$2:$H$5000,MATCH(VALUE($E745),'01_Cad_Pecas'!$D$2:$D$5000,0)),"")))</f>
        <v/>
      </c>
      <c r="L745" s="10">
        <f>IF($E745="","",IFERROR(INDEX('01_Cad_Pecas'!$I$2:$I$5000,MATCH($E745,'01_Cad_Pecas'!$D$2:$D$5000,0)),IFERROR(INDEX('01_Cad_Pecas'!$I$2:$I$5000,MATCH(VALUE($E745),'01_Cad_Pecas'!$D$2:$D$5000,0)),"")))</f>
        <v/>
      </c>
      <c r="M745" s="10">
        <f>IF(OR($J745="",$L745=""),"",IF($K745="",0,$K745)+$J745*$L745)</f>
        <v/>
      </c>
      <c r="N745" s="1" t="n">
        <v>46199</v>
      </c>
      <c r="O745" s="19" t="n">
        <v>15</v>
      </c>
      <c r="AC745" s="10">
        <f>IF($B745="","","|"&amp;SUBSTITUTE(TRIM(SUBSTITUTE(SUBSTITUTE(SUBSTITUTE(SUBSTITUTE(SUBSTITUTE(SUBSTITUTE(SUBSTITUTE(SUBSTITUTE(SUBSTITUTE(SUBSTITUTE(SUBSTITUTE(SUBSTITUTE(SUBSTITUTE(SUBSTITUTE(TRIM($B745&amp;""),CHAR(10)," "),CHAR(13)," "),"."," "),";"," "),","," "),"/"," "),"+"," "),"-"," "),"  "," "),"  "," "),"  "," "),"  "," "),"  "," "),"  "," "))," ","|")&amp;"|")</f>
        <v/>
      </c>
      <c r="AD745" s="10">
        <f>TRIM($I745&amp;"")</f>
        <v/>
      </c>
    </row>
    <row r="746" ht="24.5" customHeight="1">
      <c r="A746" s="8" t="n">
        <v>46199</v>
      </c>
      <c r="B746" s="10" t="n">
        <v>10180.10148</v>
      </c>
      <c r="D746" s="23" t="inlineStr">
        <is>
          <t xml:space="preserve">SECCIONADORA 11 </t>
        </is>
      </c>
      <c r="E746" s="20" t="n">
        <v>20051001</v>
      </c>
      <c r="F746" s="16" t="inlineStr">
        <is>
          <t>TAMPO REDONDO 1035X1035X18 MDF - MESA TURIM LIGHT</t>
        </is>
      </c>
      <c r="G746" s="23" t="inlineStr">
        <is>
          <t xml:space="preserve">SECCIONADORA 11 </t>
        </is>
      </c>
      <c r="H746" s="23" t="inlineStr">
        <is>
          <t xml:space="preserve">SECCIONADORA 11 </t>
        </is>
      </c>
      <c r="I746" s="23" t="inlineStr">
        <is>
          <t xml:space="preserve">SECCIONADORA 11 </t>
        </is>
      </c>
      <c r="J746" s="19" t="n">
        <v>155</v>
      </c>
      <c r="K746" s="10">
        <f>IF($E746="","",IFERROR(INDEX('01_Cad_Pecas'!$H$2:$H$5000,MATCH($E746,'01_Cad_Pecas'!$D$2:$D$5000,0)),IFERROR(INDEX('01_Cad_Pecas'!$H$2:$H$5000,MATCH(VALUE($E746),'01_Cad_Pecas'!$D$2:$D$5000,0)),"")))</f>
        <v/>
      </c>
      <c r="L746" s="10">
        <f>IF($E746="","",IFERROR(INDEX('01_Cad_Pecas'!$I$2:$I$5000,MATCH($E746,'01_Cad_Pecas'!$D$2:$D$5000,0)),IFERROR(INDEX('01_Cad_Pecas'!$I$2:$I$5000,MATCH(VALUE($E746),'01_Cad_Pecas'!$D$2:$D$5000,0)),"")))</f>
        <v/>
      </c>
      <c r="M746" s="10">
        <f>IF(OR($J746="",$L746=""),"",IF($K746="",0,$K746)+$J746*$L746)</f>
        <v/>
      </c>
      <c r="N746" s="1" t="n">
        <v>46199</v>
      </c>
      <c r="O746" s="19" t="n">
        <v>155</v>
      </c>
      <c r="AC746" s="10">
        <f>IF($B746="","","|"&amp;SUBSTITUTE(TRIM(SUBSTITUTE(SUBSTITUTE(SUBSTITUTE(SUBSTITUTE(SUBSTITUTE(SUBSTITUTE(SUBSTITUTE(SUBSTITUTE(SUBSTITUTE(SUBSTITUTE(SUBSTITUTE(SUBSTITUTE(SUBSTITUTE(SUBSTITUTE(TRIM($B746&amp;""),CHAR(10)," "),CHAR(13)," "),"."," "),";"," "),","," "),"/"," "),"+"," "),"-"," "),"  "," "),"  "," "),"  "," "),"  "," "),"  "," "),"  "," "))," ","|")&amp;"|")</f>
        <v/>
      </c>
      <c r="AD746" s="10">
        <f>TRIM($I746&amp;"")</f>
        <v/>
      </c>
    </row>
    <row r="747" ht="24.5" customHeight="1">
      <c r="A747" s="8" t="n">
        <v>46199</v>
      </c>
      <c r="B747" s="10" t="n">
        <v>10180.10148</v>
      </c>
      <c r="D747" s="23" t="inlineStr">
        <is>
          <t xml:space="preserve">SECCIONADORA 11 </t>
        </is>
      </c>
      <c r="E747" s="20" t="n">
        <v>30001203</v>
      </c>
      <c r="F747" s="16" t="inlineStr">
        <is>
          <t>LAT ASSENTO 430X80X18 MDF CAD PE INTEIRO/ MADEIRA</t>
        </is>
      </c>
      <c r="G747" s="23" t="inlineStr">
        <is>
          <t xml:space="preserve">SECCIONADORA 11 </t>
        </is>
      </c>
      <c r="H747" s="23" t="inlineStr">
        <is>
          <t xml:space="preserve">SECCIONADORA 11 </t>
        </is>
      </c>
      <c r="I747" s="23" t="inlineStr">
        <is>
          <t xml:space="preserve">SECCIONADORA 11 </t>
        </is>
      </c>
      <c r="J747" s="19" t="n">
        <v>1640</v>
      </c>
      <c r="K747" s="10">
        <f>IF($E747="","",IFERROR(INDEX('01_Cad_Pecas'!$H$2:$H$5000,MATCH($E747,'01_Cad_Pecas'!$D$2:$D$5000,0)),IFERROR(INDEX('01_Cad_Pecas'!$H$2:$H$5000,MATCH(VALUE($E747),'01_Cad_Pecas'!$D$2:$D$5000,0)),"")))</f>
        <v/>
      </c>
      <c r="L747" s="10">
        <f>IF($E747="","",IFERROR(INDEX('01_Cad_Pecas'!$I$2:$I$5000,MATCH($E747,'01_Cad_Pecas'!$D$2:$D$5000,0)),IFERROR(INDEX('01_Cad_Pecas'!$I$2:$I$5000,MATCH(VALUE($E747),'01_Cad_Pecas'!$D$2:$D$5000,0)),"")))</f>
        <v/>
      </c>
      <c r="M747" s="10">
        <f>IF(OR($J747="",$L747=""),"",IF($K747="",0,$K747)+$J747*$L747)</f>
        <v/>
      </c>
      <c r="N747" s="1" t="n">
        <v>46199</v>
      </c>
      <c r="O747" s="19" t="n">
        <v>1640</v>
      </c>
      <c r="AC747" s="10">
        <f>IF($B747="","","|"&amp;SUBSTITUTE(TRIM(SUBSTITUTE(SUBSTITUTE(SUBSTITUTE(SUBSTITUTE(SUBSTITUTE(SUBSTITUTE(SUBSTITUTE(SUBSTITUTE(SUBSTITUTE(SUBSTITUTE(SUBSTITUTE(SUBSTITUTE(SUBSTITUTE(SUBSTITUTE(TRIM($B747&amp;""),CHAR(10)," "),CHAR(13)," "),"."," "),";"," "),","," "),"/"," "),"+"," "),"-"," "),"  "," "),"  "," "),"  "," "),"  "," "),"  "," "),"  "," "))," ","|")&amp;"|")</f>
        <v/>
      </c>
      <c r="AD747" s="10">
        <f>TRIM($I747&amp;"")</f>
        <v/>
      </c>
    </row>
    <row r="748" ht="24.5" customHeight="1">
      <c r="A748" s="8" t="n">
        <v>46199</v>
      </c>
      <c r="B748" s="10" t="n">
        <v>10180.10148</v>
      </c>
      <c r="D748" s="23" t="inlineStr">
        <is>
          <t xml:space="preserve">SECCIONADORA 11 </t>
        </is>
      </c>
      <c r="E748" s="20" t="n">
        <v>30001202</v>
      </c>
      <c r="F748" s="16" t="inlineStr">
        <is>
          <t>PÉ FRONTAL 441X65(911)X25 MDF (16PÇS) - CAD PÉ INT</t>
        </is>
      </c>
      <c r="G748" s="23" t="inlineStr">
        <is>
          <t xml:space="preserve">SECCIONADORA 11 </t>
        </is>
      </c>
      <c r="H748" s="23" t="inlineStr">
        <is>
          <t xml:space="preserve">SECCIONADORA 11 </t>
        </is>
      </c>
      <c r="I748" s="23" t="inlineStr">
        <is>
          <t xml:space="preserve">SECCIONADORA 11 </t>
        </is>
      </c>
      <c r="J748" s="19" t="n">
        <v>1640</v>
      </c>
      <c r="K748" s="10">
        <f>IF($E748="","",IFERROR(INDEX('01_Cad_Pecas'!$H$2:$H$5000,MATCH($E748,'01_Cad_Pecas'!$D$2:$D$5000,0)),IFERROR(INDEX('01_Cad_Pecas'!$H$2:$H$5000,MATCH(VALUE($E748),'01_Cad_Pecas'!$D$2:$D$5000,0)),"")))</f>
        <v/>
      </c>
      <c r="L748" s="10">
        <f>IF($E748="","",IFERROR(INDEX('01_Cad_Pecas'!$I$2:$I$5000,MATCH($E748,'01_Cad_Pecas'!$D$2:$D$5000,0)),IFERROR(INDEX('01_Cad_Pecas'!$I$2:$I$5000,MATCH(VALUE($E748),'01_Cad_Pecas'!$D$2:$D$5000,0)),"")))</f>
        <v/>
      </c>
      <c r="M748" s="10">
        <f>IF(OR($J748="",$L748=""),"",IF($K748="",0,$K748)+$J748*$L748)</f>
        <v/>
      </c>
      <c r="N748" s="1" t="n">
        <v>46199</v>
      </c>
      <c r="O748" s="19" t="n">
        <v>1640</v>
      </c>
      <c r="AC748" s="10">
        <f>IF($B748="","","|"&amp;SUBSTITUTE(TRIM(SUBSTITUTE(SUBSTITUTE(SUBSTITUTE(SUBSTITUTE(SUBSTITUTE(SUBSTITUTE(SUBSTITUTE(SUBSTITUTE(SUBSTITUTE(SUBSTITUTE(SUBSTITUTE(SUBSTITUTE(SUBSTITUTE(SUBSTITUTE(TRIM($B748&amp;""),CHAR(10)," "),CHAR(13)," "),"."," "),";"," "),","," "),"/"," "),"+"," "),"-"," "),"  "," "),"  "," "),"  "," "),"  "," "),"  "," "),"  "," "))," ","|")&amp;"|")</f>
        <v/>
      </c>
      <c r="AD748" s="10">
        <f>TRIM($I748&amp;"")</f>
        <v/>
      </c>
    </row>
    <row r="749" ht="24.5" customHeight="1">
      <c r="A749" s="8" t="n">
        <v>46199</v>
      </c>
      <c r="B749" s="10" t="n">
        <v>10180.10148</v>
      </c>
      <c r="D749" s="23" t="inlineStr">
        <is>
          <t xml:space="preserve">SECCIONADORA 11 </t>
        </is>
      </c>
      <c r="E749" s="20" t="n">
        <v>30001301</v>
      </c>
      <c r="F749" s="16" t="inlineStr">
        <is>
          <t>PE TRASEIRO 920X65(911)X25 MDF (11PCS)- CAD PE INT</t>
        </is>
      </c>
      <c r="G749" s="23" t="inlineStr">
        <is>
          <t xml:space="preserve">SECCIONADORA 11 </t>
        </is>
      </c>
      <c r="H749" s="23" t="inlineStr">
        <is>
          <t xml:space="preserve">SECCIONADORA 11 </t>
        </is>
      </c>
      <c r="I749" s="23" t="inlineStr">
        <is>
          <t xml:space="preserve">SECCIONADORA 11 </t>
        </is>
      </c>
      <c r="J749" s="19" t="n">
        <v>1640</v>
      </c>
      <c r="K749" s="10">
        <f>IF($E749="","",IFERROR(INDEX('01_Cad_Pecas'!$H$2:$H$5000,MATCH($E749,'01_Cad_Pecas'!$D$2:$D$5000,0)),IFERROR(INDEX('01_Cad_Pecas'!$H$2:$H$5000,MATCH(VALUE($E749),'01_Cad_Pecas'!$D$2:$D$5000,0)),"")))</f>
        <v/>
      </c>
      <c r="L749" s="10">
        <f>IF($E749="","",IFERROR(INDEX('01_Cad_Pecas'!$I$2:$I$5000,MATCH($E749,'01_Cad_Pecas'!$D$2:$D$5000,0)),IFERROR(INDEX('01_Cad_Pecas'!$I$2:$I$5000,MATCH(VALUE($E749),'01_Cad_Pecas'!$D$2:$D$5000,0)),"")))</f>
        <v/>
      </c>
      <c r="M749" s="10">
        <f>IF(OR($J749="",$L749=""),"",IF($K749="",0,$K749)+$J749*$L749)</f>
        <v/>
      </c>
      <c r="N749" s="1" t="n">
        <v>46199</v>
      </c>
      <c r="O749" s="19" t="n">
        <v>1640</v>
      </c>
      <c r="AC749" s="10">
        <f>IF($B749="","","|"&amp;SUBSTITUTE(TRIM(SUBSTITUTE(SUBSTITUTE(SUBSTITUTE(SUBSTITUTE(SUBSTITUTE(SUBSTITUTE(SUBSTITUTE(SUBSTITUTE(SUBSTITUTE(SUBSTITUTE(SUBSTITUTE(SUBSTITUTE(SUBSTITUTE(SUBSTITUTE(TRIM($B749&amp;""),CHAR(10)," "),CHAR(13)," "),"."," "),";"," "),","," "),"/"," "),"+"," "),"-"," "),"  "," "),"  "," "),"  "," "),"  "," "),"  "," "),"  "," "))," ","|")&amp;"|")</f>
        <v/>
      </c>
      <c r="AD749" s="10">
        <f>TRIM($I749&amp;"")</f>
        <v/>
      </c>
    </row>
    <row r="750" ht="24" customHeight="1">
      <c r="A750" s="9" t="n">
        <v>46197</v>
      </c>
      <c r="B750" s="10" t="n">
        <v>10176</v>
      </c>
      <c r="C750" s="10" t="inlineStr">
        <is>
          <t>M/C 0630 (MULTIMOVEIS)</t>
        </is>
      </c>
      <c r="D750" s="10" t="inlineStr">
        <is>
          <t xml:space="preserve">SERRA FITA </t>
        </is>
      </c>
      <c r="E750" s="10" t="n">
        <v>30001309</v>
      </c>
      <c r="F750" s="10" t="inlineStr">
        <is>
          <t>TRA CENTR 360X56(911)X25 MDP (14PCS) - PE INTEIRO</t>
        </is>
      </c>
      <c r="G750" s="10" t="inlineStr">
        <is>
          <t xml:space="preserve">SERRA FITA </t>
        </is>
      </c>
      <c r="H750" s="10" t="inlineStr">
        <is>
          <t xml:space="preserve">SERRA FITA </t>
        </is>
      </c>
      <c r="I750" s="9" t="inlineStr">
        <is>
          <t xml:space="preserve">SERRA FITA </t>
        </is>
      </c>
      <c r="J750" s="9" t="n">
        <v>198</v>
      </c>
      <c r="K750" s="10">
        <f>IF($E750="","",IFERROR(INDEX('01_Cad_Pecas'!$H$2:$H$5000,MATCH($E750,'01_Cad_Pecas'!$D$2:$D$5000,0)),IFERROR(INDEX('01_Cad_Pecas'!$H$2:$H$5000,MATCH(VALUE($E750),'01_Cad_Pecas'!$D$2:$D$5000,0)),"")))</f>
        <v/>
      </c>
      <c r="L750" s="10">
        <f>IF($E750="","",IFERROR(INDEX('01_Cad_Pecas'!$I$2:$I$5000,MATCH($E750,'01_Cad_Pecas'!$D$2:$D$5000,0)),IFERROR(INDEX('01_Cad_Pecas'!$I$2:$I$5000,MATCH(VALUE($E750),'01_Cad_Pecas'!$D$2:$D$5000,0)),"")))</f>
        <v/>
      </c>
      <c r="M750" s="10">
        <f>IF(OR($J750="",$L750=""),"",IF($K750="",0,$K750)+$J750*$L750)</f>
        <v/>
      </c>
      <c r="N750" s="9" t="n">
        <v>46197</v>
      </c>
      <c r="O750" s="9" t="n">
        <v>198</v>
      </c>
      <c r="P750" s="10" t="n"/>
      <c r="Q750" s="10" t="n"/>
      <c r="R750" s="10">
        <f>IF(AND($P750&lt;&gt;"",$Q750&lt;&gt;""),($Q750-$P750)*1440,IF(AND($O750&lt;&gt;"",$L750&lt;&gt;""),IF($K750="",0,$K750)+$O750*$L750,""))</f>
        <v/>
      </c>
      <c r="S750" s="10" t="n"/>
      <c r="T750" s="10">
        <f>IF(OR($J750="",$O750=""),"",$O750/$J750)</f>
        <v/>
      </c>
      <c r="U750" s="10" t="n"/>
      <c r="V750" s="10">
        <f>IF($A750="","",IF(AND($A750&lt;&gt;"",NOT(OR($U750="Concluído",$U750="Concluido")),TODAY()&gt;$A750),"SIM","NÃO"))</f>
        <v/>
      </c>
      <c r="W750" s="10">
        <f>IF(OR($A750="",$I750="",$M750=""),"",SUMIFS($M$2:M750,$I$2:I750,$I750,$A$2:A750,$A750)-$M750)</f>
        <v/>
      </c>
      <c r="X750" s="10">
        <f>IF(OR($A750="",$I750=""),"",SUMIFS($M$2:$M$4922,$I$2:$I$4922,$I750,$A$2:$A$4922,$A750))</f>
        <v/>
      </c>
      <c r="Y750" s="10">
        <f>IFERROR(VLOOKUP($I750,'02_Cad_Maquinas'!$B$2:$H$200,7,FALSE()),"")</f>
        <v/>
      </c>
      <c r="Z750" s="10">
        <f>IF(OR($X750="",$Y750=""),"",$Y750-$X750)</f>
        <v/>
      </c>
      <c r="AA750" s="11">
        <f>IF(OR($X750="",$Y750=""),"",$X750/$Y750)</f>
        <v/>
      </c>
      <c r="AB750" s="10" t="inlineStr">
        <is>
          <t>10176|SERRA FITA</t>
        </is>
      </c>
      <c r="AC750" s="10">
        <f>IF($B750="","","|"&amp;SUBSTITUTE(TRIM(SUBSTITUTE(SUBSTITUTE(SUBSTITUTE(SUBSTITUTE(SUBSTITUTE(SUBSTITUTE(SUBSTITUTE(SUBSTITUTE(SUBSTITUTE(SUBSTITUTE(SUBSTITUTE(SUBSTITUTE(SUBSTITUTE(SUBSTITUTE(TRIM($B750&amp;""),CHAR(10)," "),CHAR(13)," "),"."," "),";"," "),","," "),"/"," "),"+"," "),"-"," "),"  "," "),"  "," "),"  "," "),"  "," "),"  "," "),"  "," "))," ","|")&amp;"|")</f>
        <v/>
      </c>
      <c r="AD750" s="10">
        <f>TRIM($I750&amp;"")</f>
        <v/>
      </c>
    </row>
    <row r="751" ht="24" customHeight="1">
      <c r="A751" s="9" t="n">
        <v>46197</v>
      </c>
      <c r="B751" s="10" t="n">
        <v>10176</v>
      </c>
      <c r="C751" s="10" t="inlineStr">
        <is>
          <t>M/C 0630 (MULTIMOVEIS)</t>
        </is>
      </c>
      <c r="D751" s="10" t="inlineStr">
        <is>
          <t xml:space="preserve">SERRA FITA </t>
        </is>
      </c>
      <c r="E751" s="10" t="n">
        <v>30001321</v>
      </c>
      <c r="F751" s="10" t="inlineStr">
        <is>
          <t>APOIO ESPA 360X40(911)X25 MDP (19PÇS) - PÉ INTEIRO</t>
        </is>
      </c>
      <c r="G751" s="10" t="inlineStr">
        <is>
          <t xml:space="preserve">SERRA FITA </t>
        </is>
      </c>
      <c r="H751" s="10" t="inlineStr">
        <is>
          <t xml:space="preserve">SERRA FITA </t>
        </is>
      </c>
      <c r="I751" s="9" t="inlineStr">
        <is>
          <t xml:space="preserve">SERRA FITA </t>
        </is>
      </c>
      <c r="J751" s="9" t="n">
        <v>150</v>
      </c>
      <c r="K751" s="10">
        <f>IF($E751="","",IFERROR(INDEX('01_Cad_Pecas'!$H$2:$H$5000,MATCH($E751,'01_Cad_Pecas'!$D$2:$D$5000,0)),IFERROR(INDEX('01_Cad_Pecas'!$H$2:$H$5000,MATCH(VALUE($E751),'01_Cad_Pecas'!$D$2:$D$5000,0)),"")))</f>
        <v/>
      </c>
      <c r="L751" s="10">
        <f>IF($E751="","",IFERROR(INDEX('01_Cad_Pecas'!$I$2:$I$5000,MATCH($E751,'01_Cad_Pecas'!$D$2:$D$5000,0)),IFERROR(INDEX('01_Cad_Pecas'!$I$2:$I$5000,MATCH(VALUE($E751),'01_Cad_Pecas'!$D$2:$D$5000,0)),"")))</f>
        <v/>
      </c>
      <c r="M751" s="10">
        <f>IF(OR($J751="",$L751=""),"",IF($K751="",0,$K751)+$J751*$L751)</f>
        <v/>
      </c>
      <c r="N751" s="9" t="n">
        <v>46197</v>
      </c>
      <c r="O751" s="9" t="n">
        <v>150</v>
      </c>
      <c r="P751" s="10" t="n"/>
      <c r="Q751" s="10" t="n"/>
      <c r="R751" s="10">
        <f>IF(AND($P751&lt;&gt;"",$Q751&lt;&gt;""),($Q751-$P751)*1440,IF(AND($O751&lt;&gt;"",$L751&lt;&gt;""),IF($K751="",0,$K751)+$O751*$L751,""))</f>
        <v/>
      </c>
      <c r="S751" s="10" t="n"/>
      <c r="T751" s="10">
        <f>IF(OR($J751="",$O751=""),"",$O751/$J751)</f>
        <v/>
      </c>
      <c r="U751" s="10" t="n"/>
      <c r="V751" s="10">
        <f>IF($A751="","",IF(AND($A751&lt;&gt;"",NOT(OR($U751="Concluído",$U751="Concluido")),TODAY()&gt;$A751),"SIM","NÃO"))</f>
        <v/>
      </c>
      <c r="W751" s="10">
        <f>IF(OR($A751="",$I751="",$M751=""),"",SUMIFS($M$2:M751,$I$2:I751,$I751,$A$2:A751,$A751)-$M751)</f>
        <v/>
      </c>
      <c r="X751" s="10">
        <f>IF(OR($A751="",$I751=""),"",SUMIFS($M$2:$M$4922,$I$2:$I$4922,$I751,$A$2:$A$4922,$A751))</f>
        <v/>
      </c>
      <c r="Y751" s="10">
        <f>IFERROR(VLOOKUP($I751,'02_Cad_Maquinas'!$B$2:$H$200,7,FALSE()),"")</f>
        <v/>
      </c>
      <c r="Z751" s="10">
        <f>IF(OR($X751="",$Y751=""),"",$Y751-$X751)</f>
        <v/>
      </c>
      <c r="AA751" s="11">
        <f>IF(OR($X751="",$Y751=""),"",$X751/$Y751)</f>
        <v/>
      </c>
      <c r="AB751" s="10" t="inlineStr">
        <is>
          <t>10176|SERRA FITA</t>
        </is>
      </c>
      <c r="AC751" s="10">
        <f>IF($B751="","","|"&amp;SUBSTITUTE(TRIM(SUBSTITUTE(SUBSTITUTE(SUBSTITUTE(SUBSTITUTE(SUBSTITUTE(SUBSTITUTE(SUBSTITUTE(SUBSTITUTE(SUBSTITUTE(SUBSTITUTE(SUBSTITUTE(SUBSTITUTE(SUBSTITUTE(SUBSTITUTE(TRIM($B751&amp;""),CHAR(10)," "),CHAR(13)," "),"."," "),";"," "),","," "),"/"," "),"+"," "),"-"," "),"  "," "),"  "," "),"  "," "),"  "," "),"  "," "),"  "," "))," ","|")&amp;"|")</f>
        <v/>
      </c>
      <c r="AD751" s="10">
        <f>TRIM($I751&amp;"")</f>
        <v/>
      </c>
    </row>
    <row r="752" ht="24" customHeight="1">
      <c r="A752" s="9" t="n">
        <v>46197</v>
      </c>
      <c r="B752" s="10" t="n">
        <v>10176</v>
      </c>
      <c r="C752" s="10" t="inlineStr">
        <is>
          <t>M/C 0630 (MULTIMOVEIS)</t>
        </is>
      </c>
      <c r="D752" s="10" t="inlineStr">
        <is>
          <t xml:space="preserve">SERRA FITA </t>
        </is>
      </c>
      <c r="E752" s="10" t="n">
        <v>30001201</v>
      </c>
      <c r="F752" s="10" t="inlineStr">
        <is>
          <t>PE TRASEIRO 980X65(911)X25 MDF (11PCS)- CAD PE INT</t>
        </is>
      </c>
      <c r="G752" s="10" t="inlineStr">
        <is>
          <t xml:space="preserve">SERRA FITA </t>
        </is>
      </c>
      <c r="H752" s="10" t="inlineStr">
        <is>
          <t xml:space="preserve">SERRA FITA </t>
        </is>
      </c>
      <c r="I752" s="9" t="inlineStr">
        <is>
          <t xml:space="preserve">SERRA FITA </t>
        </is>
      </c>
      <c r="J752" s="9" t="n">
        <v>80</v>
      </c>
      <c r="K752" s="10">
        <f>IF($E752="","",IFERROR(INDEX('01_Cad_Pecas'!$H$2:$H$5000,MATCH($E752,'01_Cad_Pecas'!$D$2:$D$5000,0)),IFERROR(INDEX('01_Cad_Pecas'!$H$2:$H$5000,MATCH(VALUE($E752),'01_Cad_Pecas'!$D$2:$D$5000,0)),"")))</f>
        <v/>
      </c>
      <c r="L752" s="10">
        <f>IF($E752="","",IFERROR(INDEX('01_Cad_Pecas'!$I$2:$I$5000,MATCH($E752,'01_Cad_Pecas'!$D$2:$D$5000,0)),IFERROR(INDEX('01_Cad_Pecas'!$I$2:$I$5000,MATCH(VALUE($E752),'01_Cad_Pecas'!$D$2:$D$5000,0)),"")))</f>
        <v/>
      </c>
      <c r="M752" s="10">
        <f>IF(OR($J752="",$L752=""),"",IF($K752="",0,$K752)+$J752*$L752)</f>
        <v/>
      </c>
      <c r="N752" s="9" t="n">
        <v>46197</v>
      </c>
      <c r="O752" s="9" t="n">
        <v>80</v>
      </c>
      <c r="P752" s="10" t="n"/>
      <c r="Q752" s="10" t="n"/>
      <c r="R752" s="10">
        <f>IF(AND($P752&lt;&gt;"",$Q752&lt;&gt;""),($Q752-$P752)*1440,IF(AND($O752&lt;&gt;"",$L752&lt;&gt;""),IF($K752="",0,$K752)+$O752*$L752,""))</f>
        <v/>
      </c>
      <c r="S752" s="10" t="n"/>
      <c r="T752" s="10">
        <f>IF(OR($J752="",$O752=""),"",$O752/$J752)</f>
        <v/>
      </c>
      <c r="U752" s="10" t="n"/>
      <c r="V752" s="10">
        <f>IF($A752="","",IF(AND($A752&lt;&gt;"",NOT(OR($U752="Concluído",$U752="Concluido")),TODAY()&gt;$A752),"SIM","NÃO"))</f>
        <v/>
      </c>
      <c r="W752" s="10">
        <f>IF(OR($A752="",$I752="",$M752=""),"",SUMIFS($M$2:M752,$I$2:I752,$I752,$A$2:A752,$A752)-$M752)</f>
        <v/>
      </c>
      <c r="X752" s="10">
        <f>IF(OR($A752="",$I752=""),"",SUMIFS($M$2:$M$4922,$I$2:$I$4922,$I752,$A$2:$A$4922,$A752))</f>
        <v/>
      </c>
      <c r="Y752" s="10">
        <f>IFERROR(VLOOKUP($I752,'02_Cad_Maquinas'!$B$2:$H$200,7,FALSE()),"")</f>
        <v/>
      </c>
      <c r="Z752" s="10">
        <f>IF(OR($X752="",$Y752=""),"",$Y752-$X752)</f>
        <v/>
      </c>
      <c r="AA752" s="11">
        <f>IF(OR($X752="",$Y752=""),"",$X752/$Y752)</f>
        <v/>
      </c>
      <c r="AB752" s="10" t="inlineStr">
        <is>
          <t>10176|SERRA FITA</t>
        </is>
      </c>
      <c r="AC752" s="10">
        <f>IF($B752="","","|"&amp;SUBSTITUTE(TRIM(SUBSTITUTE(SUBSTITUTE(SUBSTITUTE(SUBSTITUTE(SUBSTITUTE(SUBSTITUTE(SUBSTITUTE(SUBSTITUTE(SUBSTITUTE(SUBSTITUTE(SUBSTITUTE(SUBSTITUTE(SUBSTITUTE(SUBSTITUTE(TRIM($B752&amp;""),CHAR(10)," "),CHAR(13)," "),"."," "),";"," "),","," "),"/"," "),"+"," "),"-"," "),"  "," "),"  "," "),"  "," "),"  "," "),"  "," "),"  "," "))," ","|")&amp;"|")</f>
        <v/>
      </c>
      <c r="AD752" s="10">
        <f>TRIM($I752&amp;"")</f>
        <v/>
      </c>
    </row>
    <row r="753" ht="24" customHeight="1">
      <c r="A753" s="9" t="n">
        <v>46197</v>
      </c>
      <c r="B753" s="10" t="n">
        <v>10176</v>
      </c>
      <c r="C753" s="10" t="inlineStr">
        <is>
          <t>M/C 0630 (MULTIMOVEIS)</t>
        </is>
      </c>
      <c r="D753" s="10" t="inlineStr">
        <is>
          <t xml:space="preserve">SERRA FITA </t>
        </is>
      </c>
      <c r="E753" s="10" t="n">
        <v>30001301</v>
      </c>
      <c r="F753" s="10" t="inlineStr">
        <is>
          <t>PE TRASEIRO 920X65(911)X25 MDF (11PCS)- CAD PE INT</t>
        </is>
      </c>
      <c r="G753" s="10" t="inlineStr">
        <is>
          <t xml:space="preserve">SERRA FITA </t>
        </is>
      </c>
      <c r="H753" s="10" t="inlineStr">
        <is>
          <t xml:space="preserve">SERRA FITA </t>
        </is>
      </c>
      <c r="I753" s="9" t="inlineStr">
        <is>
          <t xml:space="preserve">SERRA FITA </t>
        </is>
      </c>
      <c r="J753" s="9" t="n">
        <v>396</v>
      </c>
      <c r="K753" s="10">
        <f>IF($E753="","",IFERROR(INDEX('01_Cad_Pecas'!$H$2:$H$5000,MATCH($E753,'01_Cad_Pecas'!$D$2:$D$5000,0)),IFERROR(INDEX('01_Cad_Pecas'!$H$2:$H$5000,MATCH(VALUE($E753),'01_Cad_Pecas'!$D$2:$D$5000,0)),"")))</f>
        <v/>
      </c>
      <c r="L753" s="10">
        <f>IF($E753="","",IFERROR(INDEX('01_Cad_Pecas'!$I$2:$I$5000,MATCH($E753,'01_Cad_Pecas'!$D$2:$D$5000,0)),IFERROR(INDEX('01_Cad_Pecas'!$I$2:$I$5000,MATCH(VALUE($E753),'01_Cad_Pecas'!$D$2:$D$5000,0)),"")))</f>
        <v/>
      </c>
      <c r="M753" s="10">
        <f>IF(OR($J753="",$L753=""),"",IF($K753="",0,$K753)+$J753*$L753)</f>
        <v/>
      </c>
      <c r="N753" s="9" t="n">
        <v>46197</v>
      </c>
      <c r="O753" s="9" t="n">
        <v>396</v>
      </c>
      <c r="P753" s="10" t="n"/>
      <c r="Q753" s="10" t="n"/>
      <c r="R753" s="10">
        <f>IF(AND($P753&lt;&gt;"",$Q753&lt;&gt;""),($Q753-$P753)*1440,IF(AND($O753&lt;&gt;"",$L753&lt;&gt;""),IF($K753="",0,$K753)+$O753*$L753,""))</f>
        <v/>
      </c>
      <c r="S753" s="10" t="n"/>
      <c r="T753" s="10">
        <f>IF(OR($J753="",$O753=""),"",$O753/$J753)</f>
        <v/>
      </c>
      <c r="U753" s="10" t="n"/>
      <c r="V753" s="10">
        <f>IF($A753="","",IF(AND($A753&lt;&gt;"",NOT(OR($U753="Concluído",$U753="Concluido")),TODAY()&gt;$A753),"SIM","NÃO"))</f>
        <v/>
      </c>
      <c r="W753" s="10">
        <f>IF(OR($A753="",$I753="",$M753=""),"",SUMIFS($M$2:M753,$I$2:I753,$I753,$A$2:A753,$A753)-$M753)</f>
        <v/>
      </c>
      <c r="X753" s="10">
        <f>IF(OR($A753="",$I753=""),"",SUMIFS($M$2:$M$4922,$I$2:$I$4922,$I753,$A$2:$A$4922,$A753))</f>
        <v/>
      </c>
      <c r="Y753" s="10">
        <f>IFERROR(VLOOKUP($I753,'02_Cad_Maquinas'!$B$2:$H$200,7,FALSE()),"")</f>
        <v/>
      </c>
      <c r="Z753" s="10">
        <f>IF(OR($X753="",$Y753=""),"",$Y753-$X753)</f>
        <v/>
      </c>
      <c r="AA753" s="11">
        <f>IF(OR($X753="",$Y753=""),"",$X753/$Y753)</f>
        <v/>
      </c>
      <c r="AB753" s="10" t="inlineStr">
        <is>
          <t>10176|SERRA FITA</t>
        </is>
      </c>
      <c r="AC753" s="10">
        <f>IF($B753="","","|"&amp;SUBSTITUTE(TRIM(SUBSTITUTE(SUBSTITUTE(SUBSTITUTE(SUBSTITUTE(SUBSTITUTE(SUBSTITUTE(SUBSTITUTE(SUBSTITUTE(SUBSTITUTE(SUBSTITUTE(SUBSTITUTE(SUBSTITUTE(SUBSTITUTE(SUBSTITUTE(TRIM($B753&amp;""),CHAR(10)," "),CHAR(13)," "),"."," "),";"," "),","," "),"/"," "),"+"," "),"-"," "),"  "," "),"  "," "),"  "," "),"  "," "),"  "," "),"  "," "))," ","|")&amp;"|")</f>
        <v/>
      </c>
      <c r="AD753" s="10">
        <f>TRIM($I753&amp;"")</f>
        <v/>
      </c>
    </row>
    <row r="754" ht="24" customHeight="1">
      <c r="A754" s="9" t="n">
        <v>46197</v>
      </c>
      <c r="B754" s="10" t="n">
        <v>10176</v>
      </c>
      <c r="C754" s="10" t="inlineStr">
        <is>
          <t>M/C 0630 (MULTIMOVEIS)</t>
        </is>
      </c>
      <c r="D754" s="10" t="inlineStr">
        <is>
          <t xml:space="preserve">SERRA FITA </t>
        </is>
      </c>
      <c r="E754" s="10" t="n">
        <v>30006101</v>
      </c>
      <c r="F754" s="10" t="inlineStr">
        <is>
          <t>PE TRAS 880X30(911)X25 MDF (13PC) ESQ SANTIAGO NEW</t>
        </is>
      </c>
      <c r="G754" s="10" t="inlineStr">
        <is>
          <t xml:space="preserve">SERRA FITA </t>
        </is>
      </c>
      <c r="H754" s="10" t="inlineStr">
        <is>
          <t xml:space="preserve">SERRA FITA </t>
        </is>
      </c>
      <c r="I754" s="9" t="inlineStr">
        <is>
          <t xml:space="preserve">SERRA FITA </t>
        </is>
      </c>
      <c r="J754" s="9" t="n">
        <v>30</v>
      </c>
      <c r="K754" s="10">
        <f>IF($E754="","",IFERROR(INDEX('01_Cad_Pecas'!$H$2:$H$5000,MATCH($E754,'01_Cad_Pecas'!$D$2:$D$5000,0)),IFERROR(INDEX('01_Cad_Pecas'!$H$2:$H$5000,MATCH(VALUE($E754),'01_Cad_Pecas'!$D$2:$D$5000,0)),"")))</f>
        <v/>
      </c>
      <c r="L754" s="10">
        <f>IF($E754="","",IFERROR(INDEX('01_Cad_Pecas'!$I$2:$I$5000,MATCH($E754,'01_Cad_Pecas'!$D$2:$D$5000,0)),IFERROR(INDEX('01_Cad_Pecas'!$I$2:$I$5000,MATCH(VALUE($E754),'01_Cad_Pecas'!$D$2:$D$5000,0)),"")))</f>
        <v/>
      </c>
      <c r="M754" s="10">
        <f>IF(OR($J754="",$L754=""),"",IF($K754="",0,$K754)+$J754*$L754)</f>
        <v/>
      </c>
      <c r="N754" s="9" t="n">
        <v>46197</v>
      </c>
      <c r="O754" s="9" t="n">
        <v>30</v>
      </c>
      <c r="P754" s="10" t="n"/>
      <c r="Q754" s="10" t="n"/>
      <c r="R754" s="10">
        <f>IF(AND($P754&lt;&gt;"",$Q754&lt;&gt;""),($Q754-$P754)*1440,IF(AND($O754&lt;&gt;"",$L754&lt;&gt;""),IF($K754="",0,$K754)+$O754*$L754,""))</f>
        <v/>
      </c>
      <c r="S754" s="10" t="n"/>
      <c r="T754" s="10">
        <f>IF(OR($J754="",$O754=""),"",$O754/$J754)</f>
        <v/>
      </c>
      <c r="U754" s="10" t="n"/>
      <c r="V754" s="10">
        <f>IF($A754="","",IF(AND($A754&lt;&gt;"",NOT(OR($U754="Concluído",$U754="Concluido")),TODAY()&gt;$A754),"SIM","NÃO"))</f>
        <v/>
      </c>
      <c r="W754" s="10">
        <f>IF(OR($A754="",$I754="",$M754=""),"",SUMIFS($M$2:M754,$I$2:I754,$I754,$A$2:A754,$A754)-$M754)</f>
        <v/>
      </c>
      <c r="X754" s="10">
        <f>IF(OR($A754="",$I754=""),"",SUMIFS($M$2:$M$4922,$I$2:$I$4922,$I754,$A$2:$A$4922,$A754))</f>
        <v/>
      </c>
      <c r="Y754" s="10">
        <f>IFERROR(VLOOKUP($I754,'02_Cad_Maquinas'!$B$2:$H$200,7,FALSE()),"")</f>
        <v/>
      </c>
      <c r="Z754" s="10">
        <f>IF(OR($X754="",$Y754=""),"",$Y754-$X754)</f>
        <v/>
      </c>
      <c r="AA754" s="11">
        <f>IF(OR($X754="",$Y754=""),"",$X754/$Y754)</f>
        <v/>
      </c>
      <c r="AB754" s="10" t="inlineStr">
        <is>
          <t>10176|SERRA FITA</t>
        </is>
      </c>
      <c r="AC754" s="10">
        <f>IF($B754="","","|"&amp;SUBSTITUTE(TRIM(SUBSTITUTE(SUBSTITUTE(SUBSTITUTE(SUBSTITUTE(SUBSTITUTE(SUBSTITUTE(SUBSTITUTE(SUBSTITUTE(SUBSTITUTE(SUBSTITUTE(SUBSTITUTE(SUBSTITUTE(SUBSTITUTE(SUBSTITUTE(TRIM($B754&amp;""),CHAR(10)," "),CHAR(13)," "),"."," "),";"," "),","," "),"/"," "),"+"," "),"-"," "),"  "," "),"  "," "),"  "," "),"  "," "),"  "," "),"  "," "))," ","|")&amp;"|")</f>
        <v/>
      </c>
      <c r="AD754" s="10">
        <f>TRIM($I754&amp;"")</f>
        <v/>
      </c>
    </row>
    <row r="755" ht="24" customHeight="1">
      <c r="A755" s="9" t="n">
        <v>46197</v>
      </c>
      <c r="B755" s="10" t="n">
        <v>10176</v>
      </c>
      <c r="C755" s="10" t="inlineStr">
        <is>
          <t>M/C 0630 (MULTIMOVEIS)</t>
        </is>
      </c>
      <c r="D755" s="10" t="inlineStr">
        <is>
          <t xml:space="preserve">SERRA FITA </t>
        </is>
      </c>
      <c r="E755" s="10" t="n">
        <v>30006102</v>
      </c>
      <c r="F755" s="10" t="inlineStr">
        <is>
          <t>PE TRAS 880X30(911)X25 MDF (13PC) DIR SANTIAGO NEW</t>
        </is>
      </c>
      <c r="G755" s="10" t="inlineStr">
        <is>
          <t xml:space="preserve">SERRA FITA </t>
        </is>
      </c>
      <c r="H755" s="10" t="inlineStr">
        <is>
          <t xml:space="preserve">SERRA FITA </t>
        </is>
      </c>
      <c r="I755" s="9" t="inlineStr">
        <is>
          <t xml:space="preserve">SERRA FITA </t>
        </is>
      </c>
      <c r="J755" s="9" t="n">
        <v>30</v>
      </c>
      <c r="K755" s="10">
        <f>IF($E755="","",IFERROR(INDEX('01_Cad_Pecas'!$H$2:$H$5000,MATCH($E755,'01_Cad_Pecas'!$D$2:$D$5000,0)),IFERROR(INDEX('01_Cad_Pecas'!$H$2:$H$5000,MATCH(VALUE($E755),'01_Cad_Pecas'!$D$2:$D$5000,0)),"")))</f>
        <v/>
      </c>
      <c r="L755" s="10">
        <f>IF($E755="","",IFERROR(INDEX('01_Cad_Pecas'!$I$2:$I$5000,MATCH($E755,'01_Cad_Pecas'!$D$2:$D$5000,0)),IFERROR(INDEX('01_Cad_Pecas'!$I$2:$I$5000,MATCH(VALUE($E755),'01_Cad_Pecas'!$D$2:$D$5000,0)),"")))</f>
        <v/>
      </c>
      <c r="M755" s="10">
        <f>IF(OR($J755="",$L755=""),"",IF($K755="",0,$K755)+$J755*$L755)</f>
        <v/>
      </c>
      <c r="N755" s="9" t="n">
        <v>46197</v>
      </c>
      <c r="O755" s="9" t="n">
        <v>30</v>
      </c>
      <c r="P755" s="10" t="n"/>
      <c r="Q755" s="10" t="n"/>
      <c r="R755" s="10">
        <f>IF(AND($P755&lt;&gt;"",$Q755&lt;&gt;""),($Q755-$P755)*1440,IF(AND($O755&lt;&gt;"",$L755&lt;&gt;""),IF($K755="",0,$K755)+$O755*$L755,""))</f>
        <v/>
      </c>
      <c r="S755" s="10" t="n"/>
      <c r="T755" s="10">
        <f>IF(OR($J755="",$O755=""),"",$O755/$J755)</f>
        <v/>
      </c>
      <c r="U755" s="10" t="n"/>
      <c r="V755" s="10">
        <f>IF($A755="","",IF(AND($A755&lt;&gt;"",NOT(OR($U755="Concluído",$U755="Concluido")),TODAY()&gt;$A755),"SIM","NÃO"))</f>
        <v/>
      </c>
      <c r="W755" s="10">
        <f>IF(OR($A755="",$I755="",$M755=""),"",SUMIFS($M$2:M755,$I$2:I755,$I755,$A$2:A755,$A755)-$M755)</f>
        <v/>
      </c>
      <c r="X755" s="10">
        <f>IF(OR($A755="",$I755=""),"",SUMIFS($M$2:$M$4922,$I$2:$I$4922,$I755,$A$2:$A$4922,$A755))</f>
        <v/>
      </c>
      <c r="Y755" s="10">
        <f>IFERROR(VLOOKUP($I755,'02_Cad_Maquinas'!$B$2:$H$200,7,FALSE()),"")</f>
        <v/>
      </c>
      <c r="Z755" s="10">
        <f>IF(OR($X755="",$Y755=""),"",$Y755-$X755)</f>
        <v/>
      </c>
      <c r="AA755" s="11">
        <f>IF(OR($X755="",$Y755=""),"",$X755/$Y755)</f>
        <v/>
      </c>
      <c r="AB755" s="10" t="inlineStr">
        <is>
          <t>10176|SERRA FITA</t>
        </is>
      </c>
      <c r="AC755" s="10">
        <f>IF($B755="","","|"&amp;SUBSTITUTE(TRIM(SUBSTITUTE(SUBSTITUTE(SUBSTITUTE(SUBSTITUTE(SUBSTITUTE(SUBSTITUTE(SUBSTITUTE(SUBSTITUTE(SUBSTITUTE(SUBSTITUTE(SUBSTITUTE(SUBSTITUTE(SUBSTITUTE(SUBSTITUTE(TRIM($B755&amp;""),CHAR(10)," "),CHAR(13)," "),"."," "),";"," "),","," "),"/"," "),"+"," "),"-"," "),"  "," "),"  "," "),"  "," "),"  "," "),"  "," "),"  "," "))," ","|")&amp;"|")</f>
        <v/>
      </c>
      <c r="AD755" s="10">
        <f>TRIM($I755&amp;"")</f>
        <v/>
      </c>
    </row>
    <row r="756" ht="24" customHeight="1">
      <c r="A756" s="9" t="n">
        <v>46197</v>
      </c>
      <c r="B756" s="10" t="n">
        <v>10176</v>
      </c>
      <c r="C756" s="10" t="inlineStr">
        <is>
          <t>M/C 0630 (MULTIMOVEIS)</t>
        </is>
      </c>
      <c r="D756" s="10" t="inlineStr">
        <is>
          <t xml:space="preserve">SERRA FITA </t>
        </is>
      </c>
      <c r="E756" s="10" t="n">
        <v>30009703</v>
      </c>
      <c r="F756" s="10" t="inlineStr">
        <is>
          <t>ESPALDAR 390X40(911)X25 MDF (24) - CADEIRA GRECIA</t>
        </is>
      </c>
      <c r="G756" s="10" t="inlineStr">
        <is>
          <t xml:space="preserve">SERRA FITA </t>
        </is>
      </c>
      <c r="H756" s="10" t="inlineStr">
        <is>
          <t xml:space="preserve">SERRA FITA </t>
        </is>
      </c>
      <c r="I756" s="9" t="inlineStr">
        <is>
          <t xml:space="preserve">SERRA FITA </t>
        </is>
      </c>
      <c r="J756" s="9" t="n">
        <v>150</v>
      </c>
      <c r="K756" s="10">
        <f>IF($E756="","",IFERROR(INDEX('01_Cad_Pecas'!$H$2:$H$5000,MATCH($E756,'01_Cad_Pecas'!$D$2:$D$5000,0)),IFERROR(INDEX('01_Cad_Pecas'!$H$2:$H$5000,MATCH(VALUE($E756),'01_Cad_Pecas'!$D$2:$D$5000,0)),"")))</f>
        <v/>
      </c>
      <c r="L756" s="10">
        <f>IF($E756="","",IFERROR(INDEX('01_Cad_Pecas'!$I$2:$I$5000,MATCH($E756,'01_Cad_Pecas'!$D$2:$D$5000,0)),IFERROR(INDEX('01_Cad_Pecas'!$I$2:$I$5000,MATCH(VALUE($E756),'01_Cad_Pecas'!$D$2:$D$5000,0)),"")))</f>
        <v/>
      </c>
      <c r="M756" s="10">
        <f>IF(OR($J756="",$L756=""),"",IF($K756="",0,$K756)+$J756*$L756)</f>
        <v/>
      </c>
      <c r="N756" s="9" t="n">
        <v>46197</v>
      </c>
      <c r="O756" s="9" t="n">
        <v>150</v>
      </c>
      <c r="P756" s="10" t="n"/>
      <c r="Q756" s="10" t="n"/>
      <c r="R756" s="10">
        <f>IF(AND($P756&lt;&gt;"",$Q756&lt;&gt;""),($Q756-$P756)*1440,IF(AND($O756&lt;&gt;"",$L756&lt;&gt;""),IF($K756="",0,$K756)+$O756*$L756,""))</f>
        <v/>
      </c>
      <c r="S756" s="10" t="n"/>
      <c r="T756" s="10">
        <f>IF(OR($J756="",$O756=""),"",$O756/$J756)</f>
        <v/>
      </c>
      <c r="U756" s="10" t="n"/>
      <c r="V756" s="10">
        <f>IF($A756="","",IF(AND($A756&lt;&gt;"",NOT(OR($U756="Concluído",$U756="Concluido")),TODAY()&gt;$A756),"SIM","NÃO"))</f>
        <v/>
      </c>
      <c r="W756" s="10">
        <f>IF(OR($A756="",$I756="",$M756=""),"",SUMIFS($M$2:M756,$I$2:I756,$I756,$A$2:A756,$A756)-$M756)</f>
        <v/>
      </c>
      <c r="X756" s="10">
        <f>IF(OR($A756="",$I756=""),"",SUMIFS($M$2:$M$4922,$I$2:$I$4922,$I756,$A$2:$A$4922,$A756))</f>
        <v/>
      </c>
      <c r="Y756" s="10">
        <f>IFERROR(VLOOKUP($I756,'02_Cad_Maquinas'!$B$2:$H$200,7,FALSE()),"")</f>
        <v/>
      </c>
      <c r="Z756" s="10">
        <f>IF(OR($X756="",$Y756=""),"",$Y756-$X756)</f>
        <v/>
      </c>
      <c r="AA756" s="11">
        <f>IF(OR($X756="",$Y756=""),"",$X756/$Y756)</f>
        <v/>
      </c>
      <c r="AB756" s="10" t="inlineStr">
        <is>
          <t>10176|SERRA FITA</t>
        </is>
      </c>
      <c r="AC756" s="10">
        <f>IF($B756="","","|"&amp;SUBSTITUTE(TRIM(SUBSTITUTE(SUBSTITUTE(SUBSTITUTE(SUBSTITUTE(SUBSTITUTE(SUBSTITUTE(SUBSTITUTE(SUBSTITUTE(SUBSTITUTE(SUBSTITUTE(SUBSTITUTE(SUBSTITUTE(SUBSTITUTE(SUBSTITUTE(TRIM($B756&amp;""),CHAR(10)," "),CHAR(13)," "),"."," "),";"," "),","," "),"/"," "),"+"," "),"-"," "),"  "," "),"  "," "),"  "," "),"  "," "),"  "," "),"  "," "))," ","|")&amp;"|")</f>
        <v/>
      </c>
      <c r="AD756" s="10">
        <f>TRIM($I756&amp;"")</f>
        <v/>
      </c>
    </row>
    <row r="757" ht="36" customHeight="1">
      <c r="A757" s="9" t="n">
        <v>46198</v>
      </c>
      <c r="B757" s="10" t="n">
        <v>10163.10147</v>
      </c>
      <c r="C757" s="10" t="inlineStr">
        <is>
          <t>33751 MULTIMOVEIS ESPORTAÇÃO</t>
        </is>
      </c>
      <c r="D757" s="10" t="inlineStr">
        <is>
          <t xml:space="preserve">SERRA FITA </t>
        </is>
      </c>
      <c r="E757" s="10" t="n">
        <v>30001309</v>
      </c>
      <c r="F757" s="10" t="inlineStr">
        <is>
          <t>TRA CENTR 360X56(911)X25 MDP (14PCS) - PE INTEIRO</t>
        </is>
      </c>
      <c r="G757" s="10" t="inlineStr">
        <is>
          <t xml:space="preserve">SERRA FITA </t>
        </is>
      </c>
      <c r="H757" s="10" t="inlineStr">
        <is>
          <t xml:space="preserve">SERRA FITA </t>
        </is>
      </c>
      <c r="I757" s="9" t="inlineStr">
        <is>
          <t xml:space="preserve">SERRA FITA </t>
        </is>
      </c>
      <c r="J757" s="9" t="n">
        <v>380</v>
      </c>
      <c r="K757" s="10">
        <f>IF($E757="","",IFERROR(INDEX('01_Cad_Pecas'!$H$2:$H$5000,MATCH($E757,'01_Cad_Pecas'!$D$2:$D$5000,0)),IFERROR(INDEX('01_Cad_Pecas'!$H$2:$H$5000,MATCH(VALUE($E757),'01_Cad_Pecas'!$D$2:$D$5000,0)),"")))</f>
        <v/>
      </c>
      <c r="L757" s="10">
        <f>IF($E757="","",IFERROR(INDEX('01_Cad_Pecas'!$I$2:$I$5000,MATCH($E757,'01_Cad_Pecas'!$D$2:$D$5000,0)),IFERROR(INDEX('01_Cad_Pecas'!$I$2:$I$5000,MATCH(VALUE($E757),'01_Cad_Pecas'!$D$2:$D$5000,0)),"")))</f>
        <v/>
      </c>
      <c r="M757" s="10">
        <f>IF(OR($J757="",$L757=""),"",IF($K757="",0,$K757)+$J757*$L757)</f>
        <v/>
      </c>
      <c r="N757" s="9" t="n">
        <v>46197</v>
      </c>
      <c r="O757" s="9" t="n">
        <v>380</v>
      </c>
      <c r="P757" s="10" t="n"/>
      <c r="Q757" s="10" t="n"/>
      <c r="R757" s="10">
        <f>IF(AND($P757&lt;&gt;"",$Q757&lt;&gt;""),($Q757-$P757)*1440,IF(AND($O757&lt;&gt;"",$L757&lt;&gt;""),IF($K757="",0,$K757)+$O757*$L757,""))</f>
        <v/>
      </c>
      <c r="S757" s="10" t="n"/>
      <c r="T757" s="10">
        <f>IF(OR($J757="",$O757=""),"",$O757/$J757)</f>
        <v/>
      </c>
      <c r="U757" s="10" t="n"/>
      <c r="V757" s="10">
        <f>IF($A757="","",IF(AND($A757&lt;&gt;"",NOT(OR($U757="Concluído",$U757="Concluido")),TODAY()&gt;$A757),"SIM","NÃO"))</f>
        <v/>
      </c>
      <c r="W757" s="10">
        <f>IF(OR($A757="",$I757="",$M757=""),"",SUMIFS($M$2:M757,$I$2:I757,$I757,$A$2:A757,$A757)-$M757)</f>
        <v/>
      </c>
      <c r="X757" s="10">
        <f>IF(OR($A757="",$I757=""),"",SUMIFS($M$2:$M$4922,$I$2:$I$4922,$I757,$A$2:$A$4922,$A757))</f>
        <v/>
      </c>
      <c r="Y757" s="10">
        <f>IFERROR(VLOOKUP($I757,'02_Cad_Maquinas'!$B$2:$H$200,7,FALSE()),"")</f>
        <v/>
      </c>
      <c r="Z757" s="10">
        <f>IF(OR($X757="",$Y757=""),"",$Y757-$X757)</f>
        <v/>
      </c>
      <c r="AA757" s="11">
        <f>IF(OR($X757="",$Y757=""),"",$X757/$Y757)</f>
        <v/>
      </c>
      <c r="AB757" s="10" t="inlineStr">
        <is>
          <t>10163.10147|SERRA FITA</t>
        </is>
      </c>
      <c r="AC757" s="10">
        <f>IF($B757="","","|"&amp;SUBSTITUTE(TRIM(SUBSTITUTE(SUBSTITUTE(SUBSTITUTE(SUBSTITUTE(SUBSTITUTE(SUBSTITUTE(SUBSTITUTE(SUBSTITUTE(SUBSTITUTE(SUBSTITUTE(SUBSTITUTE(SUBSTITUTE(SUBSTITUTE(SUBSTITUTE(TRIM($B757&amp;""),CHAR(10)," "),CHAR(13)," "),"."," "),";"," "),","," "),"/"," "),"+"," "),"-"," "),"  "," "),"  "," "),"  "," "),"  "," "),"  "," "),"  "," "))," ","|")&amp;"|")</f>
        <v/>
      </c>
      <c r="AD757" s="10">
        <f>TRIM($I757&amp;"")</f>
        <v/>
      </c>
    </row>
    <row r="758" ht="36" customHeight="1">
      <c r="A758" s="9" t="n">
        <v>46198</v>
      </c>
      <c r="B758" s="10" t="n">
        <v>10163.10147</v>
      </c>
      <c r="C758" s="10" t="inlineStr">
        <is>
          <t>33751 MULTIMOVEIS ESPORTAÇÃO</t>
        </is>
      </c>
      <c r="D758" s="10" t="inlineStr">
        <is>
          <t xml:space="preserve">SERRA FITA </t>
        </is>
      </c>
      <c r="E758" s="10" t="n">
        <v>30001301</v>
      </c>
      <c r="F758" s="10" t="inlineStr">
        <is>
          <t>PE TRASEIRO 920X65(911)X25 MDF (11PCS)- CAD PE INT</t>
        </is>
      </c>
      <c r="G758" s="10" t="inlineStr">
        <is>
          <t xml:space="preserve">SERRA FITA </t>
        </is>
      </c>
      <c r="H758" s="10" t="inlineStr">
        <is>
          <t xml:space="preserve">SERRA FITA </t>
        </is>
      </c>
      <c r="I758" s="9" t="inlineStr">
        <is>
          <t xml:space="preserve">SERRA FITA </t>
        </is>
      </c>
      <c r="J758" s="9" t="n">
        <v>760</v>
      </c>
      <c r="K758" s="10">
        <f>IF($E758="","",IFERROR(INDEX('01_Cad_Pecas'!$H$2:$H$5000,MATCH($E758,'01_Cad_Pecas'!$D$2:$D$5000,0)),IFERROR(INDEX('01_Cad_Pecas'!$H$2:$H$5000,MATCH(VALUE($E758),'01_Cad_Pecas'!$D$2:$D$5000,0)),"")))</f>
        <v/>
      </c>
      <c r="L758" s="10">
        <f>IF($E758="","",IFERROR(INDEX('01_Cad_Pecas'!$I$2:$I$5000,MATCH($E758,'01_Cad_Pecas'!$D$2:$D$5000,0)),IFERROR(INDEX('01_Cad_Pecas'!$I$2:$I$5000,MATCH(VALUE($E758),'01_Cad_Pecas'!$D$2:$D$5000,0)),"")))</f>
        <v/>
      </c>
      <c r="M758" s="10">
        <f>IF(OR($J758="",$L758=""),"",IF($K758="",0,$K758)+$J758*$L758)</f>
        <v/>
      </c>
      <c r="N758" s="9" t="n">
        <v>46197</v>
      </c>
      <c r="O758" s="9" t="n">
        <v>760</v>
      </c>
      <c r="P758" s="10" t="n"/>
      <c r="Q758" s="10" t="n"/>
      <c r="R758" s="10">
        <f>IF(AND($P758&lt;&gt;"",$Q758&lt;&gt;""),($Q758-$P758)*1440,IF(AND($O758&lt;&gt;"",$L758&lt;&gt;""),IF($K758="",0,$K758)+$O758*$L758,""))</f>
        <v/>
      </c>
      <c r="S758" s="10" t="n"/>
      <c r="T758" s="10">
        <f>IF(OR($J758="",$O758=""),"",$O758/$J758)</f>
        <v/>
      </c>
      <c r="U758" s="10" t="n"/>
      <c r="V758" s="10">
        <f>IF($A758="","",IF(AND($A758&lt;&gt;"",NOT(OR($U758="Concluído",$U758="Concluido")),TODAY()&gt;$A758),"SIM","NÃO"))</f>
        <v/>
      </c>
      <c r="W758" s="10">
        <f>IF(OR($A758="",$I758="",$M758=""),"",SUMIFS($M$2:M758,$I$2:I758,$I758,$A$2:A758,$A758)-$M758)</f>
        <v/>
      </c>
      <c r="X758" s="10">
        <f>IF(OR($A758="",$I758=""),"",SUMIFS($M$2:$M$4922,$I$2:$I$4922,$I758,$A$2:$A$4922,$A758))</f>
        <v/>
      </c>
      <c r="Y758" s="10">
        <f>IFERROR(VLOOKUP($I758,'02_Cad_Maquinas'!$B$2:$H$200,7,FALSE()),"")</f>
        <v/>
      </c>
      <c r="Z758" s="10">
        <f>IF(OR($X758="",$Y758=""),"",$Y758-$X758)</f>
        <v/>
      </c>
      <c r="AA758" s="11">
        <f>IF(OR($X758="",$Y758=""),"",$X758/$Y758)</f>
        <v/>
      </c>
      <c r="AB758" s="10" t="inlineStr">
        <is>
          <t>10163.10147|SERRA FITA</t>
        </is>
      </c>
      <c r="AC758" s="10">
        <f>IF($B758="","","|"&amp;SUBSTITUTE(TRIM(SUBSTITUTE(SUBSTITUTE(SUBSTITUTE(SUBSTITUTE(SUBSTITUTE(SUBSTITUTE(SUBSTITUTE(SUBSTITUTE(SUBSTITUTE(SUBSTITUTE(SUBSTITUTE(SUBSTITUTE(SUBSTITUTE(SUBSTITUTE(TRIM($B758&amp;""),CHAR(10)," "),CHAR(13)," "),"."," "),";"," "),","," "),"/"," "),"+"," "),"-"," "),"  "," "),"  "," "),"  "," "),"  "," "),"  "," "),"  "," "))," ","|")&amp;"|")</f>
        <v/>
      </c>
      <c r="AD758" s="10">
        <f>TRIM($I758&amp;"")</f>
        <v/>
      </c>
    </row>
    <row r="759" ht="36" customHeight="1">
      <c r="A759" s="9" t="n">
        <v>46198</v>
      </c>
      <c r="B759" s="10" t="n">
        <v>10163.10147</v>
      </c>
      <c r="C759" s="10" t="inlineStr">
        <is>
          <t>33751 MULTIMOVEIS ESPORTAÇÃO</t>
        </is>
      </c>
      <c r="D759" s="10" t="inlineStr">
        <is>
          <t xml:space="preserve">SERRA FITA </t>
        </is>
      </c>
      <c r="E759" s="10" t="n">
        <v>30006101</v>
      </c>
      <c r="F759" s="10" t="inlineStr">
        <is>
          <t>PE TRAS 880X30(911)X25 MDF (13PC) ESQ SANTIAGO NEW</t>
        </is>
      </c>
      <c r="G759" s="10" t="inlineStr">
        <is>
          <t xml:space="preserve">SERRA FITA </t>
        </is>
      </c>
      <c r="H759" s="10" t="inlineStr">
        <is>
          <t xml:space="preserve">SERRA FITA </t>
        </is>
      </c>
      <c r="I759" s="9" t="inlineStr">
        <is>
          <t xml:space="preserve">SERRA FITA </t>
        </is>
      </c>
      <c r="J759" s="9" t="n">
        <v>50</v>
      </c>
      <c r="K759" s="10">
        <f>IF($E759="","",IFERROR(INDEX('01_Cad_Pecas'!$H$2:$H$5000,MATCH($E759,'01_Cad_Pecas'!$D$2:$D$5000,0)),IFERROR(INDEX('01_Cad_Pecas'!$H$2:$H$5000,MATCH(VALUE($E759),'01_Cad_Pecas'!$D$2:$D$5000,0)),"")))</f>
        <v/>
      </c>
      <c r="L759" s="10">
        <f>IF($E759="","",IFERROR(INDEX('01_Cad_Pecas'!$I$2:$I$5000,MATCH($E759,'01_Cad_Pecas'!$D$2:$D$5000,0)),IFERROR(INDEX('01_Cad_Pecas'!$I$2:$I$5000,MATCH(VALUE($E759),'01_Cad_Pecas'!$D$2:$D$5000,0)),"")))</f>
        <v/>
      </c>
      <c r="M759" s="10">
        <f>IF(OR($J759="",$L759=""),"",IF($K759="",0,$K759)+$J759*$L759)</f>
        <v/>
      </c>
      <c r="N759" s="9" t="n">
        <v>46197</v>
      </c>
      <c r="O759" s="9" t="n">
        <v>50</v>
      </c>
      <c r="P759" s="10" t="n"/>
      <c r="Q759" s="10" t="n"/>
      <c r="R759" s="10">
        <f>IF(AND($P759&lt;&gt;"",$Q759&lt;&gt;""),($Q759-$P759)*1440,IF(AND($O759&lt;&gt;"",$L759&lt;&gt;""),IF($K759="",0,$K759)+$O759*$L759,""))</f>
        <v/>
      </c>
      <c r="S759" s="10" t="n"/>
      <c r="T759" s="10">
        <f>IF(OR($J759="",$O759=""),"",$O759/$J759)</f>
        <v/>
      </c>
      <c r="U759" s="10" t="n"/>
      <c r="V759" s="10">
        <f>IF($A759="","",IF(AND($A759&lt;&gt;"",NOT(OR($U759="Concluído",$U759="Concluido")),TODAY()&gt;$A759),"SIM","NÃO"))</f>
        <v/>
      </c>
      <c r="W759" s="10">
        <f>IF(OR($A759="",$I759="",$M759=""),"",SUMIFS($M$2:M759,$I$2:I759,$I759,$A$2:A759,$A759)-$M759)</f>
        <v/>
      </c>
      <c r="X759" s="10">
        <f>IF(OR($A759="",$I759=""),"",SUMIFS($M$2:$M$4922,$I$2:$I$4922,$I759,$A$2:$A$4922,$A759))</f>
        <v/>
      </c>
      <c r="Y759" s="10">
        <f>IFERROR(VLOOKUP($I759,'02_Cad_Maquinas'!$B$2:$H$200,7,FALSE()),"")</f>
        <v/>
      </c>
      <c r="Z759" s="10">
        <f>IF(OR($X759="",$Y759=""),"",$Y759-$X759)</f>
        <v/>
      </c>
      <c r="AA759" s="11">
        <f>IF(OR($X759="",$Y759=""),"",$X759/$Y759)</f>
        <v/>
      </c>
      <c r="AB759" s="10" t="inlineStr">
        <is>
          <t>10163.10147|SERRA FITA</t>
        </is>
      </c>
      <c r="AC759" s="10">
        <f>IF($B759="","","|"&amp;SUBSTITUTE(TRIM(SUBSTITUTE(SUBSTITUTE(SUBSTITUTE(SUBSTITUTE(SUBSTITUTE(SUBSTITUTE(SUBSTITUTE(SUBSTITUTE(SUBSTITUTE(SUBSTITUTE(SUBSTITUTE(SUBSTITUTE(SUBSTITUTE(SUBSTITUTE(TRIM($B759&amp;""),CHAR(10)," "),CHAR(13)," "),"."," "),";"," "),","," "),"/"," "),"+"," "),"-"," "),"  "," "),"  "," "),"  "," "),"  "," "),"  "," "),"  "," "))," ","|")&amp;"|")</f>
        <v/>
      </c>
      <c r="AD759" s="10">
        <f>TRIM($I759&amp;"")</f>
        <v/>
      </c>
    </row>
    <row r="760" ht="36" customHeight="1">
      <c r="A760" s="9" t="n">
        <v>46198</v>
      </c>
      <c r="B760" s="10" t="n">
        <v>10163.10147</v>
      </c>
      <c r="C760" s="10" t="inlineStr">
        <is>
          <t>33751 MULTIMOVEIS ESPORTAÇÃO</t>
        </is>
      </c>
      <c r="D760" s="10" t="inlineStr">
        <is>
          <t xml:space="preserve">SERRA FITA </t>
        </is>
      </c>
      <c r="E760" s="10" t="n">
        <v>30006102</v>
      </c>
      <c r="F760" s="10" t="inlineStr">
        <is>
          <t>PE TRAS 880X30(911)X25 MDF (13PC) DIR SANTIAGO NEW</t>
        </is>
      </c>
      <c r="G760" s="10" t="inlineStr">
        <is>
          <t xml:space="preserve">SERRA FITA </t>
        </is>
      </c>
      <c r="H760" s="10" t="inlineStr">
        <is>
          <t xml:space="preserve">SERRA FITA </t>
        </is>
      </c>
      <c r="I760" s="9" t="inlineStr">
        <is>
          <t xml:space="preserve">SERRA FITA </t>
        </is>
      </c>
      <c r="J760" s="9" t="n">
        <v>50</v>
      </c>
      <c r="K760" s="10">
        <f>IF($E760="","",IFERROR(INDEX('01_Cad_Pecas'!$H$2:$H$5000,MATCH($E760,'01_Cad_Pecas'!$D$2:$D$5000,0)),IFERROR(INDEX('01_Cad_Pecas'!$H$2:$H$5000,MATCH(VALUE($E760),'01_Cad_Pecas'!$D$2:$D$5000,0)),"")))</f>
        <v/>
      </c>
      <c r="L760" s="10">
        <f>IF($E760="","",IFERROR(INDEX('01_Cad_Pecas'!$I$2:$I$5000,MATCH($E760,'01_Cad_Pecas'!$D$2:$D$5000,0)),IFERROR(INDEX('01_Cad_Pecas'!$I$2:$I$5000,MATCH(VALUE($E760),'01_Cad_Pecas'!$D$2:$D$5000,0)),"")))</f>
        <v/>
      </c>
      <c r="M760" s="10">
        <f>IF(OR($J760="",$L760=""),"",IF($K760="",0,$K760)+$J760*$L760)</f>
        <v/>
      </c>
      <c r="N760" s="9" t="n">
        <v>46197</v>
      </c>
      <c r="O760" s="9" t="n">
        <v>50</v>
      </c>
      <c r="P760" s="10" t="n"/>
      <c r="Q760" s="10" t="n"/>
      <c r="R760" s="10">
        <f>IF(AND($P760&lt;&gt;"",$Q760&lt;&gt;""),($Q760-$P760)*1440,IF(AND($O760&lt;&gt;"",$L760&lt;&gt;""),IF($K760="",0,$K760)+$O760*$L760,""))</f>
        <v/>
      </c>
      <c r="S760" s="10" t="n"/>
      <c r="T760" s="10">
        <f>IF(OR($J760="",$O760=""),"",$O760/$J760)</f>
        <v/>
      </c>
      <c r="U760" s="10" t="n"/>
      <c r="V760" s="10">
        <f>IF($A760="","",IF(AND($A760&lt;&gt;"",NOT(OR($U760="Concluído",$U760="Concluido")),TODAY()&gt;$A760),"SIM","NÃO"))</f>
        <v/>
      </c>
      <c r="W760" s="10">
        <f>IF(OR($A760="",$I760="",$M760=""),"",SUMIFS($M$2:M760,$I$2:I760,$I760,$A$2:A760,$A760)-$M760)</f>
        <v/>
      </c>
      <c r="X760" s="10">
        <f>IF(OR($A760="",$I760=""),"",SUMIFS($M$2:$M$4922,$I$2:$I$4922,$I760,$A$2:$A$4922,$A760))</f>
        <v/>
      </c>
      <c r="Y760" s="10">
        <f>IFERROR(VLOOKUP($I760,'02_Cad_Maquinas'!$B$2:$H$200,7,FALSE()),"")</f>
        <v/>
      </c>
      <c r="Z760" s="10">
        <f>IF(OR($X760="",$Y760=""),"",$Y760-$X760)</f>
        <v/>
      </c>
      <c r="AA760" s="11">
        <f>IF(OR($X760="",$Y760=""),"",$X760/$Y760)</f>
        <v/>
      </c>
      <c r="AB760" s="10" t="inlineStr">
        <is>
          <t>10163.10147|SERRA FITA</t>
        </is>
      </c>
      <c r="AC760" s="10">
        <f>IF($B760="","","|"&amp;SUBSTITUTE(TRIM(SUBSTITUTE(SUBSTITUTE(SUBSTITUTE(SUBSTITUTE(SUBSTITUTE(SUBSTITUTE(SUBSTITUTE(SUBSTITUTE(SUBSTITUTE(SUBSTITUTE(SUBSTITUTE(SUBSTITUTE(SUBSTITUTE(SUBSTITUTE(TRIM($B760&amp;""),CHAR(10)," "),CHAR(13)," "),"."," "),";"," "),","," "),"/"," "),"+"," "),"-"," "),"  "," "),"  "," "),"  "," "),"  "," "),"  "," "),"  "," "))," ","|")&amp;"|")</f>
        <v/>
      </c>
      <c r="AD760" s="10">
        <f>TRIM($I760&amp;"")</f>
        <v/>
      </c>
    </row>
    <row r="761" ht="24" customHeight="1">
      <c r="A761" s="9" t="n">
        <v>46202</v>
      </c>
      <c r="B761" s="10" t="n">
        <v>10179</v>
      </c>
      <c r="C761" s="10" t="n"/>
      <c r="D761" s="10" t="inlineStr">
        <is>
          <t xml:space="preserve">SERRA FITA </t>
        </is>
      </c>
      <c r="E761" s="10" t="n">
        <v>30001309</v>
      </c>
      <c r="F761" s="10" t="inlineStr">
        <is>
          <t>TRA CENTR 360X56(911)X25 MDP (14PCS) - PE INTEIRO</t>
        </is>
      </c>
      <c r="G761" s="10" t="inlineStr">
        <is>
          <t xml:space="preserve">SERRA FITA </t>
        </is>
      </c>
      <c r="H761" s="10" t="inlineStr">
        <is>
          <t xml:space="preserve">SERRA FITA </t>
        </is>
      </c>
      <c r="I761" s="10" t="inlineStr">
        <is>
          <t xml:space="preserve">SERRA FITA </t>
        </is>
      </c>
      <c r="J761" s="9" t="n">
        <v>632</v>
      </c>
      <c r="K761" s="10">
        <f>IF($E761="","",IFERROR(INDEX('01_Cad_Pecas'!$H$2:$H$5000,MATCH($E761,'01_Cad_Pecas'!$D$2:$D$5000,0)),IFERROR(INDEX('01_Cad_Pecas'!$H$2:$H$5000,MATCH(VALUE($E761),'01_Cad_Pecas'!$D$2:$D$5000,0)),"")))</f>
        <v/>
      </c>
      <c r="L761" s="10">
        <f>IF($E761="","",IFERROR(INDEX('01_Cad_Pecas'!$I$2:$I$5000,MATCH($E761,'01_Cad_Pecas'!$D$2:$D$5000,0)),IFERROR(INDEX('01_Cad_Pecas'!$I$2:$I$5000,MATCH(VALUE($E761),'01_Cad_Pecas'!$D$2:$D$5000,0)),"")))</f>
        <v/>
      </c>
      <c r="M761" s="10">
        <f>IF(OR($J761="",$L761=""),"",IF($K761="",0,$K761)+$J761*$L761)</f>
        <v/>
      </c>
      <c r="N761" s="10" t="n">
        <v>46200</v>
      </c>
      <c r="O761" s="9" t="n">
        <v>632</v>
      </c>
      <c r="P761" s="10" t="n"/>
      <c r="Q761" s="10" t="n"/>
      <c r="R761" s="10">
        <f>IF(AND($P761&lt;&gt;"",$Q761&lt;&gt;""),($Q761-$P761)*1440,IF(AND($O761&lt;&gt;"",$L761&lt;&gt;""),IF($K761="",0,$K761)+$O761*$L761,""))</f>
        <v/>
      </c>
      <c r="S761" s="10" t="n"/>
      <c r="T761" s="10">
        <f>IF(OR($J761="",$O761=""),"",$O761/$J761)</f>
        <v/>
      </c>
      <c r="U761" s="10" t="n"/>
      <c r="V761" s="10">
        <f>IF($A761="","",IF(AND($A761&lt;&gt;"",NOT(OR($U761="Concluído",$U761="Concluido")),TODAY()&gt;$A761),"SIM","NÃO"))</f>
        <v/>
      </c>
      <c r="W761" s="10">
        <f>IF(OR($A761="",$I761="",$M761=""),"",SUMIFS($M$2:M761,$I$2:I761,$I761,$A$2:A761,$A761)-$M761)</f>
        <v/>
      </c>
      <c r="X761" s="10">
        <f>IF(OR($A761="",$I761=""),"",SUMIFS($M$2:$M$4922,$I$2:$I$4922,$I761,$A$2:$A$4922,$A761))</f>
        <v/>
      </c>
      <c r="Y761" s="10">
        <f>IFERROR(VLOOKUP($I761,'02_Cad_Maquinas'!$B$2:$H$200,7,FALSE()),"")</f>
        <v/>
      </c>
      <c r="Z761" s="10">
        <f>IF(OR($X761="",$Y761=""),"",$Y761-$X761)</f>
        <v/>
      </c>
      <c r="AA761" s="11">
        <f>IF(OR($X761="",$Y761=""),"",$X761/$Y761)</f>
        <v/>
      </c>
      <c r="AB761" s="10" t="n"/>
      <c r="AC761" s="10">
        <f>IF($B761="","","|"&amp;SUBSTITUTE(TRIM(SUBSTITUTE(SUBSTITUTE(SUBSTITUTE(SUBSTITUTE(SUBSTITUTE(SUBSTITUTE(SUBSTITUTE(SUBSTITUTE(SUBSTITUTE(SUBSTITUTE(SUBSTITUTE(SUBSTITUTE(SUBSTITUTE(SUBSTITUTE(TRIM($B761&amp;""),CHAR(10)," "),CHAR(13)," "),"."," "),";"," "),","," "),"/"," "),"+"," "),"-"," "),"  "," "),"  "," "),"  "," "),"  "," "),"  "," "),"  "," "))," ","|")&amp;"|")</f>
        <v/>
      </c>
      <c r="AD761" s="10">
        <f>TRIM($I761&amp;"")</f>
        <v/>
      </c>
    </row>
    <row r="762" ht="24" customHeight="1">
      <c r="A762" s="9" t="n">
        <v>46202</v>
      </c>
      <c r="B762" s="10" t="n">
        <v>10179</v>
      </c>
      <c r="C762" s="10" t="n"/>
      <c r="D762" s="10" t="inlineStr">
        <is>
          <t xml:space="preserve">SERRA FITA </t>
        </is>
      </c>
      <c r="E762" s="10" t="n">
        <v>30001321</v>
      </c>
      <c r="F762" s="10" t="inlineStr">
        <is>
          <t>APOIO ESPA 360X40(911)X25 MDP (19PÇS) - PÉ INTEIRO</t>
        </is>
      </c>
      <c r="G762" s="10" t="inlineStr">
        <is>
          <t xml:space="preserve">SERRA FITA </t>
        </is>
      </c>
      <c r="H762" s="10" t="inlineStr">
        <is>
          <t xml:space="preserve">SERRA FITA </t>
        </is>
      </c>
      <c r="I762" s="10" t="inlineStr">
        <is>
          <t xml:space="preserve">SERRA FITA </t>
        </is>
      </c>
      <c r="J762" s="9" t="n">
        <v>6</v>
      </c>
      <c r="K762" s="10">
        <f>IF($E762="","",IFERROR(INDEX('01_Cad_Pecas'!$H$2:$H$5000,MATCH($E762,'01_Cad_Pecas'!$D$2:$D$5000,0)),IFERROR(INDEX('01_Cad_Pecas'!$H$2:$H$5000,MATCH(VALUE($E762),'01_Cad_Pecas'!$D$2:$D$5000,0)),"")))</f>
        <v/>
      </c>
      <c r="L762" s="10">
        <f>IF($E762="","",IFERROR(INDEX('01_Cad_Pecas'!$I$2:$I$5000,MATCH($E762,'01_Cad_Pecas'!$D$2:$D$5000,0)),IFERROR(INDEX('01_Cad_Pecas'!$I$2:$I$5000,MATCH(VALUE($E762),'01_Cad_Pecas'!$D$2:$D$5000,0)),"")))</f>
        <v/>
      </c>
      <c r="M762" s="10">
        <f>IF(OR($J762="",$L762=""),"",IF($K762="",0,$K762)+$J762*$L762)</f>
        <v/>
      </c>
      <c r="N762" s="10" t="n">
        <v>46200</v>
      </c>
      <c r="O762" s="9" t="n">
        <v>6</v>
      </c>
      <c r="P762" s="10" t="n"/>
      <c r="Q762" s="10" t="n"/>
      <c r="R762" s="10">
        <f>IF(AND($P762&lt;&gt;"",$Q762&lt;&gt;""),($Q762-$P762)*1440,IF(AND($O762&lt;&gt;"",$L762&lt;&gt;""),IF($K762="",0,$K762)+$O762*$L762,""))</f>
        <v/>
      </c>
      <c r="S762" s="10" t="n"/>
      <c r="T762" s="10">
        <f>IF(OR($J762="",$O762=""),"",$O762/$J762)</f>
        <v/>
      </c>
      <c r="U762" s="10" t="n"/>
      <c r="V762" s="10">
        <f>IF($A762="","",IF(AND($A762&lt;&gt;"",NOT(OR($U762="Concluído",$U762="Concluido")),TODAY()&gt;$A762),"SIM","NÃO"))</f>
        <v/>
      </c>
      <c r="W762" s="10">
        <f>IF(OR($A762="",$I762="",$M762=""),"",SUMIFS($M$2:M762,$I$2:I762,$I762,$A$2:A762,$A762)-$M762)</f>
        <v/>
      </c>
      <c r="X762" s="10">
        <f>IF(OR($A762="",$I762=""),"",SUMIFS($M$2:$M$4922,$I$2:$I$4922,$I762,$A$2:$A$4922,$A762))</f>
        <v/>
      </c>
      <c r="Y762" s="10">
        <f>IFERROR(VLOOKUP($I762,'02_Cad_Maquinas'!$B$2:$H$200,7,FALSE()),"")</f>
        <v/>
      </c>
      <c r="Z762" s="10">
        <f>IF(OR($X762="",$Y762=""),"",$Y762-$X762)</f>
        <v/>
      </c>
      <c r="AA762" s="11">
        <f>IF(OR($X762="",$Y762=""),"",$X762/$Y762)</f>
        <v/>
      </c>
      <c r="AB762" s="10" t="n"/>
      <c r="AC762" s="10">
        <f>IF($B762="","","|"&amp;SUBSTITUTE(TRIM(SUBSTITUTE(SUBSTITUTE(SUBSTITUTE(SUBSTITUTE(SUBSTITUTE(SUBSTITUTE(SUBSTITUTE(SUBSTITUTE(SUBSTITUTE(SUBSTITUTE(SUBSTITUTE(SUBSTITUTE(SUBSTITUTE(SUBSTITUTE(TRIM($B762&amp;""),CHAR(10)," "),CHAR(13)," "),"."," "),";"," "),","," "),"/"," "),"+"," "),"-"," "),"  "," "),"  "," "),"  "," "),"  "," "),"  "," "),"  "," "))," ","|")&amp;"|")</f>
        <v/>
      </c>
      <c r="AD762" s="10">
        <f>TRIM($I762&amp;"")</f>
        <v/>
      </c>
    </row>
    <row r="763" ht="24" customHeight="1">
      <c r="A763" s="9" t="n">
        <v>46202</v>
      </c>
      <c r="B763" s="10" t="n">
        <v>10179</v>
      </c>
      <c r="C763" s="10" t="n"/>
      <c r="D763" s="10" t="inlineStr">
        <is>
          <t xml:space="preserve">SERRA FITA </t>
        </is>
      </c>
      <c r="E763" s="10" t="n">
        <v>30001322</v>
      </c>
      <c r="F763" s="10" t="inlineStr">
        <is>
          <t>TRA CENT 360X56(911)X25 MDP (14PÇS) - PÉ INT MILÃO</t>
        </is>
      </c>
      <c r="G763" s="10" t="inlineStr">
        <is>
          <t xml:space="preserve">SERRA FITA </t>
        </is>
      </c>
      <c r="H763" s="10" t="inlineStr">
        <is>
          <t xml:space="preserve">SERRA FITA </t>
        </is>
      </c>
      <c r="I763" s="10" t="inlineStr">
        <is>
          <t xml:space="preserve">SERRA FITA </t>
        </is>
      </c>
      <c r="J763" s="9" t="n">
        <v>6</v>
      </c>
      <c r="K763" s="10">
        <f>IF($E763="","",IFERROR(INDEX('01_Cad_Pecas'!$H$2:$H$5000,MATCH($E763,'01_Cad_Pecas'!$D$2:$D$5000,0)),IFERROR(INDEX('01_Cad_Pecas'!$H$2:$H$5000,MATCH(VALUE($E763),'01_Cad_Pecas'!$D$2:$D$5000,0)),"")))</f>
        <v/>
      </c>
      <c r="L763" s="10">
        <f>IF($E763="","",IFERROR(INDEX('01_Cad_Pecas'!$I$2:$I$5000,MATCH($E763,'01_Cad_Pecas'!$D$2:$D$5000,0)),IFERROR(INDEX('01_Cad_Pecas'!$I$2:$I$5000,MATCH(VALUE($E763),'01_Cad_Pecas'!$D$2:$D$5000,0)),"")))</f>
        <v/>
      </c>
      <c r="M763" s="10">
        <f>IF(OR($J763="",$L763=""),"",IF($K763="",0,$K763)+$J763*$L763)</f>
        <v/>
      </c>
      <c r="N763" s="10" t="n">
        <v>46200</v>
      </c>
      <c r="O763" s="9" t="n">
        <v>6</v>
      </c>
      <c r="P763" s="10" t="n"/>
      <c r="Q763" s="10" t="n"/>
      <c r="R763" s="10">
        <f>IF(AND($P763&lt;&gt;"",$Q763&lt;&gt;""),($Q763-$P763)*1440,IF(AND($O763&lt;&gt;"",$L763&lt;&gt;""),IF($K763="",0,$K763)+$O763*$L763,""))</f>
        <v/>
      </c>
      <c r="S763" s="10" t="n"/>
      <c r="T763" s="10">
        <f>IF(OR($J763="",$O763=""),"",$O763/$J763)</f>
        <v/>
      </c>
      <c r="U763" s="10" t="n"/>
      <c r="V763" s="10">
        <f>IF($A763="","",IF(AND($A763&lt;&gt;"",NOT(OR($U763="Concluído",$U763="Concluido")),TODAY()&gt;$A763),"SIM","NÃO"))</f>
        <v/>
      </c>
      <c r="W763" s="10">
        <f>IF(OR($A763="",$I763="",$M763=""),"",SUMIFS($M$2:M763,$I$2:I763,$I763,$A$2:A763,$A763)-$M763)</f>
        <v/>
      </c>
      <c r="X763" s="10">
        <f>IF(OR($A763="",$I763=""),"",SUMIFS($M$2:$M$4922,$I$2:$I$4922,$I763,$A$2:$A$4922,$A763))</f>
        <v/>
      </c>
      <c r="Y763" s="10">
        <f>IFERROR(VLOOKUP($I763,'02_Cad_Maquinas'!$B$2:$H$200,7,FALSE()),"")</f>
        <v/>
      </c>
      <c r="Z763" s="10">
        <f>IF(OR($X763="",$Y763=""),"",$Y763-$X763)</f>
        <v/>
      </c>
      <c r="AA763" s="11">
        <f>IF(OR($X763="",$Y763=""),"",$X763/$Y763)</f>
        <v/>
      </c>
      <c r="AB763" s="10" t="n"/>
      <c r="AC763" s="10">
        <f>IF($B763="","","|"&amp;SUBSTITUTE(TRIM(SUBSTITUTE(SUBSTITUTE(SUBSTITUTE(SUBSTITUTE(SUBSTITUTE(SUBSTITUTE(SUBSTITUTE(SUBSTITUTE(SUBSTITUTE(SUBSTITUTE(SUBSTITUTE(SUBSTITUTE(SUBSTITUTE(SUBSTITUTE(TRIM($B763&amp;""),CHAR(10)," "),CHAR(13)," "),"."," "),";"," "),","," "),"/"," "),"+"," "),"-"," "),"  "," "),"  "," "),"  "," "),"  "," "),"  "," "),"  "," "))," ","|")&amp;"|")</f>
        <v/>
      </c>
      <c r="AD763" s="10">
        <f>TRIM($I763&amp;"")</f>
        <v/>
      </c>
    </row>
    <row r="764" ht="24" customHeight="1">
      <c r="A764" s="9" t="n">
        <v>46202</v>
      </c>
      <c r="B764" s="10" t="n">
        <v>10179</v>
      </c>
      <c r="C764" s="10" t="n"/>
      <c r="D764" s="10" t="inlineStr">
        <is>
          <t xml:space="preserve">SERRA FITA </t>
        </is>
      </c>
      <c r="E764" s="10" t="n">
        <v>30001201</v>
      </c>
      <c r="F764" s="10" t="inlineStr">
        <is>
          <t>PE TRASEIRO 980X65(911)X25 MDF (11PCS)- CAD PE INT</t>
        </is>
      </c>
      <c r="G764" s="10" t="inlineStr">
        <is>
          <t xml:space="preserve">SERRA FITA </t>
        </is>
      </c>
      <c r="H764" s="10" t="inlineStr">
        <is>
          <t xml:space="preserve">SERRA FITA </t>
        </is>
      </c>
      <c r="I764" s="10" t="inlineStr">
        <is>
          <t xml:space="preserve">SERRA FITA </t>
        </is>
      </c>
      <c r="J764" s="9" t="n">
        <v>24</v>
      </c>
      <c r="K764" s="10">
        <f>IF($E764="","",IFERROR(INDEX('01_Cad_Pecas'!$H$2:$H$5000,MATCH($E764,'01_Cad_Pecas'!$D$2:$D$5000,0)),IFERROR(INDEX('01_Cad_Pecas'!$H$2:$H$5000,MATCH(VALUE($E764),'01_Cad_Pecas'!$D$2:$D$5000,0)),"")))</f>
        <v/>
      </c>
      <c r="L764" s="10">
        <f>IF($E764="","",IFERROR(INDEX('01_Cad_Pecas'!$I$2:$I$5000,MATCH($E764,'01_Cad_Pecas'!$D$2:$D$5000,0)),IFERROR(INDEX('01_Cad_Pecas'!$I$2:$I$5000,MATCH(VALUE($E764),'01_Cad_Pecas'!$D$2:$D$5000,0)),"")))</f>
        <v/>
      </c>
      <c r="M764" s="10">
        <f>IF(OR($J764="",$L764=""),"",IF($K764="",0,$K764)+$J764*$L764)</f>
        <v/>
      </c>
      <c r="N764" s="10" t="n">
        <v>46200</v>
      </c>
      <c r="O764" s="9" t="n">
        <v>24</v>
      </c>
      <c r="P764" s="10" t="n"/>
      <c r="Q764" s="10" t="n"/>
      <c r="R764" s="10">
        <f>IF(AND($P764&lt;&gt;"",$Q764&lt;&gt;""),($Q764-$P764)*1440,IF(AND($O764&lt;&gt;"",$L764&lt;&gt;""),IF($K764="",0,$K764)+$O764*$L764,""))</f>
        <v/>
      </c>
      <c r="S764" s="10" t="n"/>
      <c r="T764" s="10">
        <f>IF(OR($J764="",$O764=""),"",$O764/$J764)</f>
        <v/>
      </c>
      <c r="U764" s="10" t="n"/>
      <c r="V764" s="10">
        <f>IF($A764="","",IF(AND($A764&lt;&gt;"",NOT(OR($U764="Concluído",$U764="Concluido")),TODAY()&gt;$A764),"SIM","NÃO"))</f>
        <v/>
      </c>
      <c r="W764" s="10">
        <f>IF(OR($A764="",$I764="",$M764=""),"",SUMIFS($M$2:M764,$I$2:I764,$I764,$A$2:A764,$A764)-$M764)</f>
        <v/>
      </c>
      <c r="X764" s="10">
        <f>IF(OR($A764="",$I764=""),"",SUMIFS($M$2:$M$4922,$I$2:$I$4922,$I764,$A$2:$A$4922,$A764))</f>
        <v/>
      </c>
      <c r="Y764" s="10">
        <f>IFERROR(VLOOKUP($I764,'02_Cad_Maquinas'!$B$2:$H$200,7,FALSE()),"")</f>
        <v/>
      </c>
      <c r="Z764" s="10">
        <f>IF(OR($X764="",$Y764=""),"",$Y764-$X764)</f>
        <v/>
      </c>
      <c r="AA764" s="11">
        <f>IF(OR($X764="",$Y764=""),"",$X764/$Y764)</f>
        <v/>
      </c>
      <c r="AB764" s="10" t="n"/>
      <c r="AC764" s="10">
        <f>IF($B764="","","|"&amp;SUBSTITUTE(TRIM(SUBSTITUTE(SUBSTITUTE(SUBSTITUTE(SUBSTITUTE(SUBSTITUTE(SUBSTITUTE(SUBSTITUTE(SUBSTITUTE(SUBSTITUTE(SUBSTITUTE(SUBSTITUTE(SUBSTITUTE(SUBSTITUTE(SUBSTITUTE(TRIM($B764&amp;""),CHAR(10)," "),CHAR(13)," "),"."," "),";"," "),","," "),"/"," "),"+"," "),"-"," "),"  "," "),"  "," "),"  "," "),"  "," "),"  "," "),"  "," "))," ","|")&amp;"|")</f>
        <v/>
      </c>
      <c r="AD764" s="10">
        <f>TRIM($I764&amp;"")</f>
        <v/>
      </c>
    </row>
    <row r="765" ht="24" customHeight="1">
      <c r="A765" s="9" t="n">
        <v>46202</v>
      </c>
      <c r="B765" s="10" t="n">
        <v>10179</v>
      </c>
      <c r="C765" s="10" t="n"/>
      <c r="D765" s="10" t="inlineStr">
        <is>
          <t xml:space="preserve">SERRA FITA </t>
        </is>
      </c>
      <c r="E765" s="10" t="n">
        <v>30001301</v>
      </c>
      <c r="F765" s="10" t="inlineStr">
        <is>
          <t>PE TRASEIRO 920X65(911)X25 MDF (11PCS)- CAD PE INT</t>
        </is>
      </c>
      <c r="G765" s="10" t="inlineStr">
        <is>
          <t xml:space="preserve">SERRA FITA </t>
        </is>
      </c>
      <c r="H765" s="10" t="inlineStr">
        <is>
          <t xml:space="preserve">SERRA FITA </t>
        </is>
      </c>
      <c r="I765" s="10" t="inlineStr">
        <is>
          <t xml:space="preserve">SERRA FITA </t>
        </is>
      </c>
      <c r="J765" s="9" t="n">
        <v>1264</v>
      </c>
      <c r="K765" s="10">
        <f>IF($E765="","",IFERROR(INDEX('01_Cad_Pecas'!$H$2:$H$5000,MATCH($E765,'01_Cad_Pecas'!$D$2:$D$5000,0)),IFERROR(INDEX('01_Cad_Pecas'!$H$2:$H$5000,MATCH(VALUE($E765),'01_Cad_Pecas'!$D$2:$D$5000,0)),"")))</f>
        <v/>
      </c>
      <c r="L765" s="10">
        <f>IF($E765="","",IFERROR(INDEX('01_Cad_Pecas'!$I$2:$I$5000,MATCH($E765,'01_Cad_Pecas'!$D$2:$D$5000,0)),IFERROR(INDEX('01_Cad_Pecas'!$I$2:$I$5000,MATCH(VALUE($E765),'01_Cad_Pecas'!$D$2:$D$5000,0)),"")))</f>
        <v/>
      </c>
      <c r="M765" s="10">
        <f>IF(OR($J765="",$L765=""),"",IF($K765="",0,$K765)+$J765*$L765)</f>
        <v/>
      </c>
      <c r="N765" s="10" t="n">
        <v>46198</v>
      </c>
      <c r="O765" s="9" t="n">
        <v>1264</v>
      </c>
      <c r="P765" s="10" t="n"/>
      <c r="Q765" s="10" t="n"/>
      <c r="R765" s="10">
        <f>IF(AND($P765&lt;&gt;"",$Q765&lt;&gt;""),($Q765-$P765)*1440,IF(AND($O765&lt;&gt;"",$L765&lt;&gt;""),IF($K765="",0,$K765)+$O765*$L765,""))</f>
        <v/>
      </c>
      <c r="S765" s="10" t="n"/>
      <c r="T765" s="10">
        <f>IF(OR($J765="",$O765=""),"",$O765/$J765)</f>
        <v/>
      </c>
      <c r="U765" s="10" t="n"/>
      <c r="V765" s="10">
        <f>IF($A765="","",IF(AND($A765&lt;&gt;"",NOT(OR($U765="Concluído",$U765="Concluido")),TODAY()&gt;$A765),"SIM","NÃO"))</f>
        <v/>
      </c>
      <c r="W765" s="10">
        <f>IF(OR($A765="",$I765="",$M765=""),"",SUMIFS($M$2:M765,$I$2:I765,$I765,$A$2:A765,$A765)-$M765)</f>
        <v/>
      </c>
      <c r="X765" s="10">
        <f>IF(OR($A765="",$I765=""),"",SUMIFS($M$2:$M$4922,$I$2:$I$4922,$I765,$A$2:$A$4922,$A765))</f>
        <v/>
      </c>
      <c r="Y765" s="10">
        <f>IFERROR(VLOOKUP($I765,'02_Cad_Maquinas'!$B$2:$H$200,7,FALSE()),"")</f>
        <v/>
      </c>
      <c r="Z765" s="10">
        <f>IF(OR($X765="",$Y765=""),"",$Y765-$X765)</f>
        <v/>
      </c>
      <c r="AA765" s="11">
        <f>IF(OR($X765="",$Y765=""),"",$X765/$Y765)</f>
        <v/>
      </c>
      <c r="AB765" s="10" t="n"/>
      <c r="AC765" s="10">
        <f>IF($B765="","","|"&amp;SUBSTITUTE(TRIM(SUBSTITUTE(SUBSTITUTE(SUBSTITUTE(SUBSTITUTE(SUBSTITUTE(SUBSTITUTE(SUBSTITUTE(SUBSTITUTE(SUBSTITUTE(SUBSTITUTE(SUBSTITUTE(SUBSTITUTE(SUBSTITUTE(SUBSTITUTE(TRIM($B765&amp;""),CHAR(10)," "),CHAR(13)," "),"."," "),";"," "),","," "),"/"," "),"+"," "),"-"," "),"  "," "),"  "," "),"  "," "),"  "," "),"  "," "),"  "," "))," ","|")&amp;"|")</f>
        <v/>
      </c>
      <c r="AD765" s="10">
        <f>TRIM($I765&amp;"")</f>
        <v/>
      </c>
    </row>
    <row r="766" ht="24" customHeight="1">
      <c r="A766" s="9" t="n">
        <v>46202</v>
      </c>
      <c r="B766" s="10" t="n">
        <v>10179</v>
      </c>
      <c r="C766" s="10" t="n"/>
      <c r="D766" s="10" t="inlineStr">
        <is>
          <t xml:space="preserve">SERRA FITA </t>
        </is>
      </c>
      <c r="E766" s="10" t="n">
        <v>30003401</v>
      </c>
      <c r="F766" s="10" t="inlineStr">
        <is>
          <t>PE TRASEIRO 920X30(911)X25 MDF (14PC) ESQ DAKAR</t>
        </is>
      </c>
      <c r="G766" s="10" t="inlineStr">
        <is>
          <t xml:space="preserve">SERRA FITA </t>
        </is>
      </c>
      <c r="H766" s="10" t="inlineStr">
        <is>
          <t xml:space="preserve">SERRA FITA </t>
        </is>
      </c>
      <c r="I766" s="10" t="inlineStr">
        <is>
          <t xml:space="preserve">SERRA FITA </t>
        </is>
      </c>
      <c r="J766" s="9" t="n">
        <v>34</v>
      </c>
      <c r="K766" s="10">
        <f>IF($E766="","",IFERROR(INDEX('01_Cad_Pecas'!$H$2:$H$5000,MATCH($E766,'01_Cad_Pecas'!$D$2:$D$5000,0)),IFERROR(INDEX('01_Cad_Pecas'!$H$2:$H$5000,MATCH(VALUE($E766),'01_Cad_Pecas'!$D$2:$D$5000,0)),"")))</f>
        <v/>
      </c>
      <c r="L766" s="10">
        <f>IF($E766="","",IFERROR(INDEX('01_Cad_Pecas'!$I$2:$I$5000,MATCH($E766,'01_Cad_Pecas'!$D$2:$D$5000,0)),IFERROR(INDEX('01_Cad_Pecas'!$I$2:$I$5000,MATCH(VALUE($E766),'01_Cad_Pecas'!$D$2:$D$5000,0)),"")))</f>
        <v/>
      </c>
      <c r="M766" s="10">
        <f>IF(OR($J766="",$L766=""),"",IF($K766="",0,$K766)+$J766*$L766)</f>
        <v/>
      </c>
      <c r="N766" s="10" t="n">
        <v>46198</v>
      </c>
      <c r="O766" s="9" t="n">
        <v>34</v>
      </c>
      <c r="P766" s="10" t="n"/>
      <c r="Q766" s="10" t="n"/>
      <c r="R766" s="10">
        <f>IF(AND($P766&lt;&gt;"",$Q766&lt;&gt;""),($Q766-$P766)*1440,IF(AND($O766&lt;&gt;"",$L766&lt;&gt;""),IF($K766="",0,$K766)+$O766*$L766,""))</f>
        <v/>
      </c>
      <c r="S766" s="10" t="n"/>
      <c r="T766" s="10">
        <f>IF(OR($J766="",$O766=""),"",$O766/$J766)</f>
        <v/>
      </c>
      <c r="U766" s="10" t="n"/>
      <c r="V766" s="10">
        <f>IF($A766="","",IF(AND($A766&lt;&gt;"",NOT(OR($U766="Concluído",$U766="Concluido")),TODAY()&gt;$A766),"SIM","NÃO"))</f>
        <v/>
      </c>
      <c r="W766" s="10">
        <f>IF(OR($A766="",$I766="",$M766=""),"",SUMIFS($M$2:M766,$I$2:I766,$I766,$A$2:A766,$A766)-$M766)</f>
        <v/>
      </c>
      <c r="X766" s="10">
        <f>IF(OR($A766="",$I766=""),"",SUMIFS($M$2:$M$4922,$I$2:$I$4922,$I766,$A$2:$A$4922,$A766))</f>
        <v/>
      </c>
      <c r="Y766" s="10">
        <f>IFERROR(VLOOKUP($I766,'02_Cad_Maquinas'!$B$2:$H$200,7,FALSE()),"")</f>
        <v/>
      </c>
      <c r="Z766" s="10">
        <f>IF(OR($X766="",$Y766=""),"",$Y766-$X766)</f>
        <v/>
      </c>
      <c r="AA766" s="11">
        <f>IF(OR($X766="",$Y766=""),"",$X766/$Y766)</f>
        <v/>
      </c>
      <c r="AB766" s="10" t="n"/>
      <c r="AC766" s="10">
        <f>IF($B766="","","|"&amp;SUBSTITUTE(TRIM(SUBSTITUTE(SUBSTITUTE(SUBSTITUTE(SUBSTITUTE(SUBSTITUTE(SUBSTITUTE(SUBSTITUTE(SUBSTITUTE(SUBSTITUTE(SUBSTITUTE(SUBSTITUTE(SUBSTITUTE(SUBSTITUTE(SUBSTITUTE(TRIM($B766&amp;""),CHAR(10)," "),CHAR(13)," "),"."," "),";"," "),","," "),"/"," "),"+"," "),"-"," "),"  "," "),"  "," "),"  "," "),"  "," "),"  "," "),"  "," "))," ","|")&amp;"|")</f>
        <v/>
      </c>
      <c r="AD766" s="10">
        <f>TRIM($I766&amp;"")</f>
        <v/>
      </c>
    </row>
    <row r="767" ht="24" customHeight="1">
      <c r="A767" s="9" t="n">
        <v>46202</v>
      </c>
      <c r="B767" s="10" t="n">
        <v>10179</v>
      </c>
      <c r="C767" s="10" t="n"/>
      <c r="D767" s="10" t="inlineStr">
        <is>
          <t xml:space="preserve">SERRA FITA </t>
        </is>
      </c>
      <c r="E767" s="10" t="n">
        <v>30003402</v>
      </c>
      <c r="F767" s="10" t="inlineStr">
        <is>
          <t>PE TRASEIRO 920X30(911)X25 MDF (14PC) DIR DAKAR</t>
        </is>
      </c>
      <c r="G767" s="10" t="inlineStr">
        <is>
          <t xml:space="preserve">SERRA FITA </t>
        </is>
      </c>
      <c r="H767" s="10" t="inlineStr">
        <is>
          <t xml:space="preserve">SERRA FITA </t>
        </is>
      </c>
      <c r="I767" s="10" t="inlineStr">
        <is>
          <t xml:space="preserve">SERRA FITA </t>
        </is>
      </c>
      <c r="J767" s="9" t="n">
        <v>34</v>
      </c>
      <c r="K767" s="10">
        <f>IF($E767="","",IFERROR(INDEX('01_Cad_Pecas'!$H$2:$H$5000,MATCH($E767,'01_Cad_Pecas'!$D$2:$D$5000,0)),IFERROR(INDEX('01_Cad_Pecas'!$H$2:$H$5000,MATCH(VALUE($E767),'01_Cad_Pecas'!$D$2:$D$5000,0)),"")))</f>
        <v/>
      </c>
      <c r="L767" s="10">
        <f>IF($E767="","",IFERROR(INDEX('01_Cad_Pecas'!$I$2:$I$5000,MATCH($E767,'01_Cad_Pecas'!$D$2:$D$5000,0)),IFERROR(INDEX('01_Cad_Pecas'!$I$2:$I$5000,MATCH(VALUE($E767),'01_Cad_Pecas'!$D$2:$D$5000,0)),"")))</f>
        <v/>
      </c>
      <c r="M767" s="10">
        <f>IF(OR($J767="",$L767=""),"",IF($K767="",0,$K767)+$J767*$L767)</f>
        <v/>
      </c>
      <c r="N767" s="10" t="n">
        <v>46198</v>
      </c>
      <c r="O767" s="9" t="n">
        <v>34</v>
      </c>
      <c r="P767" s="10" t="n"/>
      <c r="Q767" s="10" t="n"/>
      <c r="R767" s="10">
        <f>IF(AND($P767&lt;&gt;"",$Q767&lt;&gt;""),($Q767-$P767)*1440,IF(AND($O767&lt;&gt;"",$L767&lt;&gt;""),IF($K767="",0,$K767)+$O767*$L767,""))</f>
        <v/>
      </c>
      <c r="S767" s="10" t="n"/>
      <c r="T767" s="10">
        <f>IF(OR($J767="",$O767=""),"",$O767/$J767)</f>
        <v/>
      </c>
      <c r="U767" s="10" t="n"/>
      <c r="V767" s="10">
        <f>IF($A767="","",IF(AND($A767&lt;&gt;"",NOT(OR($U767="Concluído",$U767="Concluido")),TODAY()&gt;$A767),"SIM","NÃO"))</f>
        <v/>
      </c>
      <c r="W767" s="10">
        <f>IF(OR($A767="",$I767="",$M767=""),"",SUMIFS($M$2:M767,$I$2:I767,$I767,$A$2:A767,$A767)-$M767)</f>
        <v/>
      </c>
      <c r="X767" s="10">
        <f>IF(OR($A767="",$I767=""),"",SUMIFS($M$2:$M$4922,$I$2:$I$4922,$I767,$A$2:$A$4922,$A767))</f>
        <v/>
      </c>
      <c r="Y767" s="10">
        <f>IFERROR(VLOOKUP($I767,'02_Cad_Maquinas'!$B$2:$H$200,7,FALSE()),"")</f>
        <v/>
      </c>
      <c r="Z767" s="10">
        <f>IF(OR($X767="",$Y767=""),"",$Y767-$X767)</f>
        <v/>
      </c>
      <c r="AA767" s="11">
        <f>IF(OR($X767="",$Y767=""),"",$X767/$Y767)</f>
        <v/>
      </c>
      <c r="AB767" s="10" t="n"/>
      <c r="AC767" s="10">
        <f>IF($B767="","","|"&amp;SUBSTITUTE(TRIM(SUBSTITUTE(SUBSTITUTE(SUBSTITUTE(SUBSTITUTE(SUBSTITUTE(SUBSTITUTE(SUBSTITUTE(SUBSTITUTE(SUBSTITUTE(SUBSTITUTE(SUBSTITUTE(SUBSTITUTE(SUBSTITUTE(SUBSTITUTE(TRIM($B767&amp;""),CHAR(10)," "),CHAR(13)," "),"."," "),";"," "),","," "),"/"," "),"+"," "),"-"," "),"  "," "),"  "," "),"  "," "),"  "," "),"  "," "),"  "," "))," ","|")&amp;"|")</f>
        <v/>
      </c>
      <c r="AD767" s="10">
        <f>TRIM($I767&amp;"")</f>
        <v/>
      </c>
    </row>
    <row r="768" ht="24" customHeight="1">
      <c r="A768" s="9" t="n">
        <v>46202</v>
      </c>
      <c r="B768" s="10" t="n">
        <v>10179</v>
      </c>
      <c r="C768" s="10" t="n"/>
      <c r="D768" s="10" t="inlineStr">
        <is>
          <t xml:space="preserve">SERRA FITA </t>
        </is>
      </c>
      <c r="E768" s="10" t="n">
        <v>30006101</v>
      </c>
      <c r="F768" s="10" t="inlineStr">
        <is>
          <t>PE TRAS 880X30(911)X25 MDF (13PC) ESQ SANTIAGO NEW</t>
        </is>
      </c>
      <c r="G768" s="10" t="inlineStr">
        <is>
          <t xml:space="preserve">SERRA FITA </t>
        </is>
      </c>
      <c r="H768" s="10" t="inlineStr">
        <is>
          <t xml:space="preserve">SERRA FITA </t>
        </is>
      </c>
      <c r="I768" s="10" t="inlineStr">
        <is>
          <t xml:space="preserve">SERRA FITA </t>
        </is>
      </c>
      <c r="J768" s="9" t="n">
        <v>10</v>
      </c>
      <c r="K768" s="10">
        <f>IF($E768="","",IFERROR(INDEX('01_Cad_Pecas'!$H$2:$H$5000,MATCH($E768,'01_Cad_Pecas'!$D$2:$D$5000,0)),IFERROR(INDEX('01_Cad_Pecas'!$H$2:$H$5000,MATCH(VALUE($E768),'01_Cad_Pecas'!$D$2:$D$5000,0)),"")))</f>
        <v/>
      </c>
      <c r="L768" s="10">
        <f>IF($E768="","",IFERROR(INDEX('01_Cad_Pecas'!$I$2:$I$5000,MATCH($E768,'01_Cad_Pecas'!$D$2:$D$5000,0)),IFERROR(INDEX('01_Cad_Pecas'!$I$2:$I$5000,MATCH(VALUE($E768),'01_Cad_Pecas'!$D$2:$D$5000,0)),"")))</f>
        <v/>
      </c>
      <c r="M768" s="10">
        <f>IF(OR($J768="",$L768=""),"",IF($K768="",0,$K768)+$J768*$L768)</f>
        <v/>
      </c>
      <c r="N768" s="10" t="n">
        <v>46198</v>
      </c>
      <c r="O768" s="9" t="n">
        <v>10</v>
      </c>
      <c r="P768" s="10" t="n"/>
      <c r="Q768" s="10" t="n"/>
      <c r="R768" s="10">
        <f>IF(AND($P768&lt;&gt;"",$Q768&lt;&gt;""),($Q768-$P768)*1440,IF(AND($O768&lt;&gt;"",$L768&lt;&gt;""),IF($K768="",0,$K768)+$O768*$L768,""))</f>
        <v/>
      </c>
      <c r="S768" s="10" t="n"/>
      <c r="T768" s="10">
        <f>IF(OR($J768="",$O768=""),"",$O768/$J768)</f>
        <v/>
      </c>
      <c r="U768" s="10" t="n"/>
      <c r="V768" s="10">
        <f>IF($A768="","",IF(AND($A768&lt;&gt;"",NOT(OR($U768="Concluído",$U768="Concluido")),TODAY()&gt;$A768),"SIM","NÃO"))</f>
        <v/>
      </c>
      <c r="W768" s="10">
        <f>IF(OR($A768="",$I768="",$M768=""),"",SUMIFS($M$2:M768,$I$2:I768,$I768,$A$2:A768,$A768)-$M768)</f>
        <v/>
      </c>
      <c r="X768" s="10">
        <f>IF(OR($A768="",$I768=""),"",SUMIFS($M$2:$M$4922,$I$2:$I$4922,$I768,$A$2:$A$4922,$A768))</f>
        <v/>
      </c>
      <c r="Y768" s="10">
        <f>IFERROR(VLOOKUP($I768,'02_Cad_Maquinas'!$B$2:$H$200,7,FALSE()),"")</f>
        <v/>
      </c>
      <c r="Z768" s="10">
        <f>IF(OR($X768="",$Y768=""),"",$Y768-$X768)</f>
        <v/>
      </c>
      <c r="AA768" s="11">
        <f>IF(OR($X768="",$Y768=""),"",$X768/$Y768)</f>
        <v/>
      </c>
      <c r="AB768" s="10" t="n"/>
      <c r="AC768" s="10">
        <f>IF($B768="","","|"&amp;SUBSTITUTE(TRIM(SUBSTITUTE(SUBSTITUTE(SUBSTITUTE(SUBSTITUTE(SUBSTITUTE(SUBSTITUTE(SUBSTITUTE(SUBSTITUTE(SUBSTITUTE(SUBSTITUTE(SUBSTITUTE(SUBSTITUTE(SUBSTITUTE(SUBSTITUTE(TRIM($B768&amp;""),CHAR(10)," "),CHAR(13)," "),"."," "),";"," "),","," "),"/"," "),"+"," "),"-"," "),"  "," "),"  "," "),"  "," "),"  "," "),"  "," "),"  "," "))," ","|")&amp;"|")</f>
        <v/>
      </c>
      <c r="AD768" s="10">
        <f>TRIM($I768&amp;"")</f>
        <v/>
      </c>
    </row>
    <row r="769" ht="24" customHeight="1">
      <c r="A769" s="9" t="n">
        <v>46202</v>
      </c>
      <c r="B769" s="10" t="n">
        <v>10179</v>
      </c>
      <c r="C769" s="10" t="n"/>
      <c r="D769" s="10" t="inlineStr">
        <is>
          <t xml:space="preserve">SERRA FITA </t>
        </is>
      </c>
      <c r="E769" s="10" t="n">
        <v>30006102</v>
      </c>
      <c r="F769" s="10" t="inlineStr">
        <is>
          <t>PE TRAS 880X30(911)X25 MDF (13PC) DIR SANTIAGO NEW</t>
        </is>
      </c>
      <c r="G769" s="10" t="inlineStr">
        <is>
          <t xml:space="preserve">SERRA FITA </t>
        </is>
      </c>
      <c r="H769" s="10" t="inlineStr">
        <is>
          <t xml:space="preserve">SERRA FITA </t>
        </is>
      </c>
      <c r="I769" s="10" t="inlineStr">
        <is>
          <t xml:space="preserve">SERRA FITA </t>
        </is>
      </c>
      <c r="J769" s="9" t="n">
        <v>10</v>
      </c>
      <c r="K769" s="10">
        <f>IF($E769="","",IFERROR(INDEX('01_Cad_Pecas'!$H$2:$H$5000,MATCH($E769,'01_Cad_Pecas'!$D$2:$D$5000,0)),IFERROR(INDEX('01_Cad_Pecas'!$H$2:$H$5000,MATCH(VALUE($E769),'01_Cad_Pecas'!$D$2:$D$5000,0)),"")))</f>
        <v/>
      </c>
      <c r="L769" s="10">
        <f>IF($E769="","",IFERROR(INDEX('01_Cad_Pecas'!$I$2:$I$5000,MATCH($E769,'01_Cad_Pecas'!$D$2:$D$5000,0)),IFERROR(INDEX('01_Cad_Pecas'!$I$2:$I$5000,MATCH(VALUE($E769),'01_Cad_Pecas'!$D$2:$D$5000,0)),"")))</f>
        <v/>
      </c>
      <c r="M769" s="10">
        <f>IF(OR($J769="",$L769=""),"",IF($K769="",0,$K769)+$J769*$L769)</f>
        <v/>
      </c>
      <c r="N769" s="10" t="n">
        <v>46198</v>
      </c>
      <c r="O769" s="9" t="n">
        <v>10</v>
      </c>
      <c r="P769" s="10" t="n"/>
      <c r="Q769" s="10" t="n"/>
      <c r="R769" s="10">
        <f>IF(AND($P769&lt;&gt;"",$Q769&lt;&gt;""),($Q769-$P769)*1440,IF(AND($O769&lt;&gt;"",$L769&lt;&gt;""),IF($K769="",0,$K769)+$O769*$L769,""))</f>
        <v/>
      </c>
      <c r="S769" s="10" t="n"/>
      <c r="T769" s="10">
        <f>IF(OR($J769="",$O769=""),"",$O769/$J769)</f>
        <v/>
      </c>
      <c r="U769" s="10" t="n"/>
      <c r="V769" s="10">
        <f>IF($A769="","",IF(AND($A769&lt;&gt;"",NOT(OR($U769="Concluído",$U769="Concluido")),TODAY()&gt;$A769),"SIM","NÃO"))</f>
        <v/>
      </c>
      <c r="W769" s="10">
        <f>IF(OR($A769="",$I769="",$M769=""),"",SUMIFS($M$2:M769,$I$2:I769,$I769,$A$2:A769,$A769)-$M769)</f>
        <v/>
      </c>
      <c r="X769" s="10">
        <f>IF(OR($A769="",$I769=""),"",SUMIFS($M$2:$M$4922,$I$2:$I$4922,$I769,$A$2:$A$4922,$A769))</f>
        <v/>
      </c>
      <c r="Y769" s="10">
        <f>IFERROR(VLOOKUP($I769,'02_Cad_Maquinas'!$B$2:$H$200,7,FALSE()),"")</f>
        <v/>
      </c>
      <c r="Z769" s="10">
        <f>IF(OR($X769="",$Y769=""),"",$Y769-$X769)</f>
        <v/>
      </c>
      <c r="AA769" s="11">
        <f>IF(OR($X769="",$Y769=""),"",$X769/$Y769)</f>
        <v/>
      </c>
      <c r="AB769" s="10" t="n"/>
      <c r="AC769" s="10">
        <f>IF($B769="","","|"&amp;SUBSTITUTE(TRIM(SUBSTITUTE(SUBSTITUTE(SUBSTITUTE(SUBSTITUTE(SUBSTITUTE(SUBSTITUTE(SUBSTITUTE(SUBSTITUTE(SUBSTITUTE(SUBSTITUTE(SUBSTITUTE(SUBSTITUTE(SUBSTITUTE(SUBSTITUTE(TRIM($B769&amp;""),CHAR(10)," "),CHAR(13)," "),"."," "),";"," "),","," "),"/"," "),"+"," "),"-"," "),"  "," "),"  "," "),"  "," "),"  "," "),"  "," "),"  "," "))," ","|")&amp;"|")</f>
        <v/>
      </c>
      <c r="AD769" s="10">
        <f>TRIM($I769&amp;"")</f>
        <v/>
      </c>
    </row>
    <row r="770" ht="24" customHeight="1">
      <c r="A770" s="9" t="n">
        <v>46202</v>
      </c>
      <c r="B770" s="10" t="n">
        <v>10179</v>
      </c>
      <c r="C770" s="10" t="n"/>
      <c r="D770" s="10" t="inlineStr">
        <is>
          <t xml:space="preserve">SERRA FITA </t>
        </is>
      </c>
      <c r="E770" s="10" t="n">
        <v>30006801</v>
      </c>
      <c r="F770" s="10" t="inlineStr">
        <is>
          <t>PE TRASEIRO 980X94(911)X25 MDF (8PCS)- CAD GENOVA</t>
        </is>
      </c>
      <c r="G770" s="10" t="inlineStr">
        <is>
          <t xml:space="preserve">SERRA FITA </t>
        </is>
      </c>
      <c r="H770" s="10" t="inlineStr">
        <is>
          <t xml:space="preserve">SERRA FITA </t>
        </is>
      </c>
      <c r="I770" s="10" t="inlineStr">
        <is>
          <t xml:space="preserve">SERRA FITA </t>
        </is>
      </c>
      <c r="J770" s="9" t="n">
        <v>48</v>
      </c>
      <c r="K770" s="10">
        <f>IF($E770="","",IFERROR(INDEX('01_Cad_Pecas'!$H$2:$H$5000,MATCH($E770,'01_Cad_Pecas'!$D$2:$D$5000,0)),IFERROR(INDEX('01_Cad_Pecas'!$H$2:$H$5000,MATCH(VALUE($E770),'01_Cad_Pecas'!$D$2:$D$5000,0)),"")))</f>
        <v/>
      </c>
      <c r="L770" s="10">
        <f>IF($E770="","",IFERROR(INDEX('01_Cad_Pecas'!$I$2:$I$5000,MATCH($E770,'01_Cad_Pecas'!$D$2:$D$5000,0)),IFERROR(INDEX('01_Cad_Pecas'!$I$2:$I$5000,MATCH(VALUE($E770),'01_Cad_Pecas'!$D$2:$D$5000,0)),"")))</f>
        <v/>
      </c>
      <c r="M770" s="10">
        <f>IF(OR($J770="",$L770=""),"",IF($K770="",0,$K770)+$J770*$L770)</f>
        <v/>
      </c>
      <c r="N770" s="10" t="n">
        <v>46198</v>
      </c>
      <c r="O770" s="9" t="n">
        <v>48</v>
      </c>
      <c r="P770" s="10" t="n"/>
      <c r="Q770" s="10" t="n"/>
      <c r="R770" s="10">
        <f>IF(AND($P770&lt;&gt;"",$Q770&lt;&gt;""),($Q770-$P770)*1440,IF(AND($O770&lt;&gt;"",$L770&lt;&gt;""),IF($K770="",0,$K770)+$O770*$L770,""))</f>
        <v/>
      </c>
      <c r="S770" s="10" t="n"/>
      <c r="T770" s="10">
        <f>IF(OR($J770="",$O770=""),"",$O770/$J770)</f>
        <v/>
      </c>
      <c r="U770" s="10" t="n"/>
      <c r="V770" s="10">
        <f>IF($A770="","",IF(AND($A770&lt;&gt;"",NOT(OR($U770="Concluído",$U770="Concluido")),TODAY()&gt;$A770),"SIM","NÃO"))</f>
        <v/>
      </c>
      <c r="W770" s="10">
        <f>IF(OR($A770="",$I770="",$M770=""),"",SUMIFS($M$2:M770,$I$2:I770,$I770,$A$2:A770,$A770)-$M770)</f>
        <v/>
      </c>
      <c r="X770" s="10">
        <f>IF(OR($A770="",$I770=""),"",SUMIFS($M$2:$M$4922,$I$2:$I$4922,$I770,$A$2:$A$4922,$A770))</f>
        <v/>
      </c>
      <c r="Y770" s="10">
        <f>IFERROR(VLOOKUP($I770,'02_Cad_Maquinas'!$B$2:$H$200,7,FALSE()),"")</f>
        <v/>
      </c>
      <c r="Z770" s="10">
        <f>IF(OR($X770="",$Y770=""),"",$Y770-$X770)</f>
        <v/>
      </c>
      <c r="AA770" s="11">
        <f>IF(OR($X770="",$Y770=""),"",$X770/$Y770)</f>
        <v/>
      </c>
      <c r="AB770" s="10" t="n"/>
      <c r="AC770" s="10">
        <f>IF($B770="","","|"&amp;SUBSTITUTE(TRIM(SUBSTITUTE(SUBSTITUTE(SUBSTITUTE(SUBSTITUTE(SUBSTITUTE(SUBSTITUTE(SUBSTITUTE(SUBSTITUTE(SUBSTITUTE(SUBSTITUTE(SUBSTITUTE(SUBSTITUTE(SUBSTITUTE(SUBSTITUTE(TRIM($B770&amp;""),CHAR(10)," "),CHAR(13)," "),"."," "),";"," "),","," "),"/"," "),"+"," "),"-"," "),"  "," "),"  "," "),"  "," "),"  "," "),"  "," "),"  "," "))," ","|")&amp;"|")</f>
        <v/>
      </c>
      <c r="AD770" s="10">
        <f>TRIM($I770&amp;"")</f>
        <v/>
      </c>
    </row>
    <row r="771" ht="24" customHeight="1">
      <c r="A771" s="9" t="n">
        <v>46202</v>
      </c>
      <c r="B771" s="10" t="n">
        <v>10179</v>
      </c>
      <c r="C771" s="10" t="n"/>
      <c r="D771" s="10" t="inlineStr">
        <is>
          <t xml:space="preserve">SERRA FITA </t>
        </is>
      </c>
      <c r="E771" s="10" t="n">
        <v>30009703</v>
      </c>
      <c r="F771" s="10" t="inlineStr">
        <is>
          <t>ESPALDAR 390X40(911)X25 MDF (24) - CADEIRA GRECIA</t>
        </is>
      </c>
      <c r="G771" s="10" t="inlineStr">
        <is>
          <t xml:space="preserve">SERRA FITA </t>
        </is>
      </c>
      <c r="H771" s="10" t="inlineStr">
        <is>
          <t xml:space="preserve">SERRA FITA </t>
        </is>
      </c>
      <c r="I771" s="10" t="inlineStr">
        <is>
          <t xml:space="preserve">SERRA FITA </t>
        </is>
      </c>
      <c r="J771" s="9" t="n">
        <v>6</v>
      </c>
      <c r="K771" s="10">
        <f>IF($E771="","",IFERROR(INDEX('01_Cad_Pecas'!$H$2:$H$5000,MATCH($E771,'01_Cad_Pecas'!$D$2:$D$5000,0)),IFERROR(INDEX('01_Cad_Pecas'!$H$2:$H$5000,MATCH(VALUE($E771),'01_Cad_Pecas'!$D$2:$D$5000,0)),"")))</f>
        <v/>
      </c>
      <c r="L771" s="10">
        <f>IF($E771="","",IFERROR(INDEX('01_Cad_Pecas'!$I$2:$I$5000,MATCH($E771,'01_Cad_Pecas'!$D$2:$D$5000,0)),IFERROR(INDEX('01_Cad_Pecas'!$I$2:$I$5000,MATCH(VALUE($E771),'01_Cad_Pecas'!$D$2:$D$5000,0)),"")))</f>
        <v/>
      </c>
      <c r="M771" s="10">
        <f>IF(OR($J771="",$L771=""),"",IF($K771="",0,$K771)+$J771*$L771)</f>
        <v/>
      </c>
      <c r="N771" s="10" t="n">
        <v>46198</v>
      </c>
      <c r="O771" s="9" t="n">
        <v>6</v>
      </c>
      <c r="P771" s="10" t="n"/>
      <c r="Q771" s="10" t="n"/>
      <c r="R771" s="10">
        <f>IF(AND($P771&lt;&gt;"",$Q771&lt;&gt;""),($Q771-$P771)*1440,IF(AND($O771&lt;&gt;"",$L771&lt;&gt;""),IF($K771="",0,$K771)+$O771*$L771,""))</f>
        <v/>
      </c>
      <c r="S771" s="10" t="n"/>
      <c r="T771" s="10">
        <f>IF(OR($J771="",$O771=""),"",$O771/$J771)</f>
        <v/>
      </c>
      <c r="U771" s="10" t="n"/>
      <c r="V771" s="10">
        <f>IF($A771="","",IF(AND($A771&lt;&gt;"",NOT(OR($U771="Concluído",$U771="Concluido")),TODAY()&gt;$A771),"SIM","NÃO"))</f>
        <v/>
      </c>
      <c r="W771" s="10">
        <f>IF(OR($A771="",$I771="",$M771=""),"",SUMIFS($M$2:M771,$I$2:I771,$I771,$A$2:A771,$A771)-$M771)</f>
        <v/>
      </c>
      <c r="X771" s="10">
        <f>IF(OR($A771="",$I771=""),"",SUMIFS($M$2:$M$4922,$I$2:$I$4922,$I771,$A$2:$A$4922,$A771))</f>
        <v/>
      </c>
      <c r="Y771" s="10">
        <f>IFERROR(VLOOKUP($I771,'02_Cad_Maquinas'!$B$2:$H$200,7,FALSE()),"")</f>
        <v/>
      </c>
      <c r="Z771" s="10">
        <f>IF(OR($X771="",$Y771=""),"",$Y771-$X771)</f>
        <v/>
      </c>
      <c r="AA771" s="11">
        <f>IF(OR($X771="",$Y771=""),"",$X771/$Y771)</f>
        <v/>
      </c>
      <c r="AB771" s="10" t="n"/>
      <c r="AC771" s="10">
        <f>IF($B771="","","|"&amp;SUBSTITUTE(TRIM(SUBSTITUTE(SUBSTITUTE(SUBSTITUTE(SUBSTITUTE(SUBSTITUTE(SUBSTITUTE(SUBSTITUTE(SUBSTITUTE(SUBSTITUTE(SUBSTITUTE(SUBSTITUTE(SUBSTITUTE(SUBSTITUTE(SUBSTITUTE(TRIM($B771&amp;""),CHAR(10)," "),CHAR(13)," "),"."," "),";"," "),","," "),"/"," "),"+"," "),"-"," "),"  "," "),"  "," "),"  "," "),"  "," "),"  "," "),"  "," "))," ","|")&amp;"|")</f>
        <v/>
      </c>
      <c r="AD771" s="10">
        <f>TRIM($I771&amp;"")</f>
        <v/>
      </c>
    </row>
    <row r="772" ht="24" customHeight="1">
      <c r="A772" s="8" t="n">
        <v>46199</v>
      </c>
      <c r="B772" s="1" t="n">
        <v>10180.10148</v>
      </c>
      <c r="D772" s="1" t="inlineStr">
        <is>
          <t xml:space="preserve">SERRA FITA </t>
        </is>
      </c>
      <c r="E772" s="1" t="n">
        <v>30001309</v>
      </c>
      <c r="F772" s="1" t="inlineStr">
        <is>
          <t>TRA CENTR 360X56(911)X25 MDP (14PCS) - PE INTEIRO</t>
        </is>
      </c>
      <c r="G772" s="1" t="inlineStr">
        <is>
          <t xml:space="preserve">SERRA FITA </t>
        </is>
      </c>
      <c r="H772" s="1" t="inlineStr">
        <is>
          <t xml:space="preserve">SERRA FITA </t>
        </is>
      </c>
      <c r="I772" s="1" t="inlineStr">
        <is>
          <t xml:space="preserve">SERRA FITA </t>
        </is>
      </c>
      <c r="J772" s="19" t="n">
        <v>820</v>
      </c>
      <c r="N772" s="1" t="n">
        <v>46200</v>
      </c>
      <c r="O772" s="19" t="n">
        <v>820</v>
      </c>
      <c r="AC772" s="10">
        <f>IF($B772="","","|"&amp;SUBSTITUTE(TRIM(SUBSTITUTE(SUBSTITUTE(SUBSTITUTE(SUBSTITUTE(SUBSTITUTE(SUBSTITUTE(SUBSTITUTE(SUBSTITUTE(SUBSTITUTE(SUBSTITUTE(SUBSTITUTE(SUBSTITUTE(SUBSTITUTE(SUBSTITUTE(TRIM($B772&amp;""),CHAR(10)," "),CHAR(13)," "),"."," "),";"," "),","," "),"/"," "),"+"," "),"-"," "),"  "," "),"  "," "),"  "," "),"  "," "),"  "," "),"  "," "))," ","|")&amp;"|")</f>
        <v/>
      </c>
      <c r="AD772" s="10">
        <f>TRIM($I772&amp;"")</f>
        <v/>
      </c>
    </row>
    <row r="773" ht="24" customHeight="1">
      <c r="A773" s="8" t="n">
        <v>46199</v>
      </c>
      <c r="B773" s="1" t="n">
        <v>10180.10148</v>
      </c>
      <c r="D773" s="1" t="inlineStr">
        <is>
          <t xml:space="preserve">SERRA FITA </t>
        </is>
      </c>
      <c r="E773" s="1" t="n">
        <v>30001301</v>
      </c>
      <c r="F773" s="1" t="inlineStr">
        <is>
          <t>PE TRASEIRO 920X65(911)X25 MDF (11PCS)- CAD PE INT</t>
        </is>
      </c>
      <c r="G773" s="1" t="inlineStr">
        <is>
          <t xml:space="preserve">SERRA FITA </t>
        </is>
      </c>
      <c r="H773" s="1" t="inlineStr">
        <is>
          <t xml:space="preserve">SERRA FITA </t>
        </is>
      </c>
      <c r="I773" s="1" t="inlineStr">
        <is>
          <t xml:space="preserve">SERRA FITA </t>
        </is>
      </c>
      <c r="J773" s="19" t="n">
        <v>1640</v>
      </c>
      <c r="N773" s="1" t="n">
        <v>46200</v>
      </c>
      <c r="O773" s="19" t="n">
        <v>1640</v>
      </c>
      <c r="AC773" s="10">
        <f>IF($B773="","","|"&amp;SUBSTITUTE(TRIM(SUBSTITUTE(SUBSTITUTE(SUBSTITUTE(SUBSTITUTE(SUBSTITUTE(SUBSTITUTE(SUBSTITUTE(SUBSTITUTE(SUBSTITUTE(SUBSTITUTE(SUBSTITUTE(SUBSTITUTE(SUBSTITUTE(SUBSTITUTE(TRIM($B773&amp;""),CHAR(10)," "),CHAR(13)," "),"."," "),";"," "),","," "),"/"," "),"+"," "),"-"," "),"  "," "),"  "," "),"  "," "),"  "," "),"  "," "),"  "," "))," ","|")&amp;"|")</f>
        <v/>
      </c>
      <c r="AD773" s="10">
        <f>TRIM($I773&amp;"")</f>
        <v/>
      </c>
    </row>
    <row r="774" ht="24" customHeight="1">
      <c r="A774" s="9" t="n">
        <v>46199</v>
      </c>
      <c r="B774" s="10" t="n">
        <v>10176</v>
      </c>
      <c r="C774" s="10" t="inlineStr">
        <is>
          <t>M/C 0630 (MULTIMOVEIS)</t>
        </is>
      </c>
      <c r="D774" s="10" t="inlineStr">
        <is>
          <t>TAPEÇARIA</t>
        </is>
      </c>
      <c r="E774" s="10" t="n">
        <v>30001212</v>
      </c>
      <c r="F774" s="10" t="inlineStr">
        <is>
          <t>ENCOSTO ESTOFADO - CADEIRA DUBAI PÉ INTEIRO</t>
        </is>
      </c>
      <c r="G774" s="10" t="inlineStr">
        <is>
          <t>TAPEÇARIA</t>
        </is>
      </c>
      <c r="H774" s="10" t="inlineStr">
        <is>
          <t>TAPEÇARIA</t>
        </is>
      </c>
      <c r="I774" s="9" t="inlineStr">
        <is>
          <t>TAPEÇARIA</t>
        </is>
      </c>
      <c r="J774" s="9" t="n">
        <v>40</v>
      </c>
      <c r="K774" s="10">
        <f>IF($E774="","",IFERROR(INDEX('01_Cad_Pecas'!$H$2:$H$5000,MATCH($E774,'01_Cad_Pecas'!$D$2:$D$5000,0)),IFERROR(INDEX('01_Cad_Pecas'!$H$2:$H$5000,MATCH(VALUE($E774),'01_Cad_Pecas'!$D$2:$D$5000,0)),"")))</f>
        <v/>
      </c>
      <c r="L774" s="10">
        <f>IF($E774="","",IFERROR(INDEX('01_Cad_Pecas'!$I$2:$I$5000,MATCH($E774,'01_Cad_Pecas'!$D$2:$D$5000,0)),IFERROR(INDEX('01_Cad_Pecas'!$I$2:$I$5000,MATCH(VALUE($E774),'01_Cad_Pecas'!$D$2:$D$5000,0)),"")))</f>
        <v/>
      </c>
      <c r="M774" s="10">
        <f>IF(OR($J774="",$L774=""),"",IF($K774="",0,$K774)+$J774*$L774)</f>
        <v/>
      </c>
      <c r="N774" s="10" t="n">
        <v>46200</v>
      </c>
      <c r="O774" s="9" t="n">
        <v>40</v>
      </c>
      <c r="P774" s="10" t="n"/>
      <c r="Q774" s="10" t="n"/>
      <c r="R774" s="10">
        <f>IF(AND($P774&lt;&gt;"",$Q774&lt;&gt;""),($Q774-$P774)*1440,IF(AND($O774&lt;&gt;"",$L774&lt;&gt;""),IF($K774="",0,$K774)+$O774*$L774,""))</f>
        <v/>
      </c>
      <c r="S774" s="10" t="n"/>
      <c r="T774" s="10">
        <f>IF(OR($J774="",$O774=""),"",$O774/$J774)</f>
        <v/>
      </c>
      <c r="U774" s="10" t="n"/>
      <c r="V774" s="10">
        <f>IF($A774="","",IF(AND($A774&lt;&gt;"",NOT(OR($U774="Concluído",$U774="Concluido")),TODAY()&gt;$A774),"SIM","NÃO"))</f>
        <v/>
      </c>
      <c r="W774" s="10">
        <f>IF(OR($A774="",$I774="",$M774=""),"",SUMIFS($M$2:M774,$I$2:I774,$I774,$A$2:A774,$A774)-$M774)</f>
        <v/>
      </c>
      <c r="X774" s="10">
        <f>IF(OR($A774="",$I774=""),"",SUMIFS($M$2:$M$4922,$I$2:$I$4922,$I774,$A$2:$A$4922,$A774))</f>
        <v/>
      </c>
      <c r="Y774" s="10">
        <f>IFERROR(VLOOKUP($I774,'02_Cad_Maquinas'!$B$2:$H$200,7,FALSE()),"")</f>
        <v/>
      </c>
      <c r="Z774" s="10">
        <f>IF(OR($X774="",$Y774=""),"",$Y774-$X774)</f>
        <v/>
      </c>
      <c r="AA774" s="11">
        <f>IF(OR($X774="",$Y774=""),"",$X774/$Y774)</f>
        <v/>
      </c>
      <c r="AB774" s="10" t="inlineStr">
        <is>
          <t>10176|TAPEÇARIA</t>
        </is>
      </c>
      <c r="AC774" s="10">
        <f>IF($B774="","","|"&amp;SUBSTITUTE(TRIM(SUBSTITUTE(SUBSTITUTE(SUBSTITUTE(SUBSTITUTE(SUBSTITUTE(SUBSTITUTE(SUBSTITUTE(SUBSTITUTE(SUBSTITUTE(SUBSTITUTE(SUBSTITUTE(SUBSTITUTE(SUBSTITUTE(SUBSTITUTE(TRIM($B774&amp;""),CHAR(10)," "),CHAR(13)," "),"."," "),";"," "),","," "),"/"," "),"+"," "),"-"," "),"  "," "),"  "," "),"  "," "),"  "," "),"  "," "),"  "," "))," ","|")&amp;"|")</f>
        <v/>
      </c>
      <c r="AD774" s="10">
        <f>TRIM($I774&amp;"")</f>
        <v/>
      </c>
    </row>
    <row r="775" ht="24" customHeight="1">
      <c r="A775" s="9" t="n">
        <v>46199</v>
      </c>
      <c r="B775" s="10" t="n">
        <v>10176</v>
      </c>
      <c r="C775" s="10" t="inlineStr">
        <is>
          <t>M/C 0630 (MULTIMOVEIS)</t>
        </is>
      </c>
      <c r="D775" s="10" t="inlineStr">
        <is>
          <t>TAPEÇARIA</t>
        </is>
      </c>
      <c r="E775" s="10" t="n">
        <v>30001213</v>
      </c>
      <c r="F775" s="10" t="inlineStr">
        <is>
          <t>ASSENTO ESTOFADO - CADEIRA PÉ INTEIRO</t>
        </is>
      </c>
      <c r="G775" s="10" t="inlineStr">
        <is>
          <t>TAPEÇARIA</t>
        </is>
      </c>
      <c r="H775" s="10" t="inlineStr">
        <is>
          <t>TAPEÇARIA</t>
        </is>
      </c>
      <c r="I775" s="9" t="inlineStr">
        <is>
          <t>TAPEÇARIA</t>
        </is>
      </c>
      <c r="J775" s="9" t="n">
        <v>238</v>
      </c>
      <c r="K775" s="10">
        <f>IF($E775="","",IFERROR(INDEX('01_Cad_Pecas'!$H$2:$H$5000,MATCH($E775,'01_Cad_Pecas'!$D$2:$D$5000,0)),IFERROR(INDEX('01_Cad_Pecas'!$H$2:$H$5000,MATCH(VALUE($E775),'01_Cad_Pecas'!$D$2:$D$5000,0)),"")))</f>
        <v/>
      </c>
      <c r="L775" s="10">
        <f>IF($E775="","",IFERROR(INDEX('01_Cad_Pecas'!$I$2:$I$5000,MATCH($E775,'01_Cad_Pecas'!$D$2:$D$5000,0)),IFERROR(INDEX('01_Cad_Pecas'!$I$2:$I$5000,MATCH(VALUE($E775),'01_Cad_Pecas'!$D$2:$D$5000,0)),"")))</f>
        <v/>
      </c>
      <c r="M775" s="10">
        <f>IF(OR($J775="",$L775=""),"",IF($K775="",0,$K775)+$J775*$L775)</f>
        <v/>
      </c>
      <c r="N775" s="10" t="n">
        <v>46200</v>
      </c>
      <c r="O775" s="9" t="n">
        <v>238</v>
      </c>
      <c r="P775" s="10" t="n"/>
      <c r="Q775" s="10" t="n"/>
      <c r="R775" s="10">
        <f>IF(AND($P775&lt;&gt;"",$Q775&lt;&gt;""),($Q775-$P775)*1440,IF(AND($O775&lt;&gt;"",$L775&lt;&gt;""),IF($K775="",0,$K775)+$O775*$L775,""))</f>
        <v/>
      </c>
      <c r="S775" s="10" t="n"/>
      <c r="T775" s="10">
        <f>IF(OR($J775="",$O775=""),"",$O775/$J775)</f>
        <v/>
      </c>
      <c r="U775" s="10" t="n"/>
      <c r="V775" s="10">
        <f>IF($A775="","",IF(AND($A775&lt;&gt;"",NOT(OR($U775="Concluído",$U775="Concluido")),TODAY()&gt;$A775),"SIM","NÃO"))</f>
        <v/>
      </c>
      <c r="W775" s="10">
        <f>IF(OR($A775="",$I775="",$M775=""),"",SUMIFS($M$2:M775,$I$2:I775,$I775,$A$2:A775,$A775)-$M775)</f>
        <v/>
      </c>
      <c r="X775" s="10">
        <f>IF(OR($A775="",$I775=""),"",SUMIFS($M$2:$M$4922,$I$2:$I$4922,$I775,$A$2:$A$4922,$A775))</f>
        <v/>
      </c>
      <c r="Y775" s="10">
        <f>IFERROR(VLOOKUP($I775,'02_Cad_Maquinas'!$B$2:$H$200,7,FALSE()),"")</f>
        <v/>
      </c>
      <c r="Z775" s="10">
        <f>IF(OR($X775="",$Y775=""),"",$Y775-$X775)</f>
        <v/>
      </c>
      <c r="AA775" s="11">
        <f>IF(OR($X775="",$Y775=""),"",$X775/$Y775)</f>
        <v/>
      </c>
      <c r="AB775" s="10" t="inlineStr">
        <is>
          <t>10176|TAPEÇARIA</t>
        </is>
      </c>
      <c r="AC775" s="10">
        <f>IF($B775="","","|"&amp;SUBSTITUTE(TRIM(SUBSTITUTE(SUBSTITUTE(SUBSTITUTE(SUBSTITUTE(SUBSTITUTE(SUBSTITUTE(SUBSTITUTE(SUBSTITUTE(SUBSTITUTE(SUBSTITUTE(SUBSTITUTE(SUBSTITUTE(SUBSTITUTE(SUBSTITUTE(TRIM($B775&amp;""),CHAR(10)," "),CHAR(13)," "),"."," "),";"," "),","," "),"/"," "),"+"," "),"-"," "),"  "," "),"  "," "),"  "," "),"  "," "),"  "," "),"  "," "))," ","|")&amp;"|")</f>
        <v/>
      </c>
      <c r="AD775" s="10">
        <f>TRIM($I775&amp;"")</f>
        <v/>
      </c>
    </row>
    <row r="776" ht="24" customHeight="1">
      <c r="A776" s="9" t="n">
        <v>46199</v>
      </c>
      <c r="B776" s="10" t="n">
        <v>10176</v>
      </c>
      <c r="C776" s="10" t="inlineStr">
        <is>
          <t>M/C 0630 (MULTIMOVEIS)</t>
        </is>
      </c>
      <c r="D776" s="10" t="inlineStr">
        <is>
          <t>TAPEÇARIA</t>
        </is>
      </c>
      <c r="E776" s="10" t="n">
        <v>30001312</v>
      </c>
      <c r="F776" s="10" t="inlineStr">
        <is>
          <t>ENCOSTO ESTOFADO MENOR - CADEIRA PÉ INTEIRO BORD</t>
        </is>
      </c>
      <c r="G776" s="10" t="inlineStr">
        <is>
          <t>TAPEÇARIA</t>
        </is>
      </c>
      <c r="H776" s="10" t="inlineStr">
        <is>
          <t>TAPEÇARIA</t>
        </is>
      </c>
      <c r="I776" s="9" t="inlineStr">
        <is>
          <t>TAPEÇARIA</t>
        </is>
      </c>
      <c r="J776" s="9" t="n">
        <v>48</v>
      </c>
      <c r="K776" s="10">
        <f>IF($E776="","",IFERROR(INDEX('01_Cad_Pecas'!$H$2:$H$5000,MATCH($E776,'01_Cad_Pecas'!$D$2:$D$5000,0)),IFERROR(INDEX('01_Cad_Pecas'!$H$2:$H$5000,MATCH(VALUE($E776),'01_Cad_Pecas'!$D$2:$D$5000,0)),"")))</f>
        <v/>
      </c>
      <c r="L776" s="10">
        <f>IF($E776="","",IFERROR(INDEX('01_Cad_Pecas'!$I$2:$I$5000,MATCH($E776,'01_Cad_Pecas'!$D$2:$D$5000,0)),IFERROR(INDEX('01_Cad_Pecas'!$I$2:$I$5000,MATCH(VALUE($E776),'01_Cad_Pecas'!$D$2:$D$5000,0)),"")))</f>
        <v/>
      </c>
      <c r="M776" s="10">
        <f>IF(OR($J776="",$L776=""),"",IF($K776="",0,$K776)+$J776*$L776)</f>
        <v/>
      </c>
      <c r="N776" s="10" t="n">
        <v>46200</v>
      </c>
      <c r="O776" s="9" t="n">
        <v>48</v>
      </c>
      <c r="P776" s="10" t="n"/>
      <c r="Q776" s="10" t="n"/>
      <c r="R776" s="10">
        <f>IF(AND($P776&lt;&gt;"",$Q776&lt;&gt;""),($Q776-$P776)*1440,IF(AND($O776&lt;&gt;"",$L776&lt;&gt;""),IF($K776="",0,$K776)+$O776*$L776,""))</f>
        <v/>
      </c>
      <c r="S776" s="10" t="n"/>
      <c r="T776" s="10">
        <f>IF(OR($J776="",$O776=""),"",$O776/$J776)</f>
        <v/>
      </c>
      <c r="U776" s="10" t="n"/>
      <c r="V776" s="10">
        <f>IF($A776="","",IF(AND($A776&lt;&gt;"",NOT(OR($U776="Concluído",$U776="Concluido")),TODAY()&gt;$A776),"SIM","NÃO"))</f>
        <v/>
      </c>
      <c r="W776" s="10">
        <f>IF(OR($A776="",$I776="",$M776=""),"",SUMIFS($M$2:M776,$I$2:I776,$I776,$A$2:A776,$A776)-$M776)</f>
        <v/>
      </c>
      <c r="X776" s="10">
        <f>IF(OR($A776="",$I776=""),"",SUMIFS($M$2:$M$4922,$I$2:$I$4922,$I776,$A$2:$A$4922,$A776))</f>
        <v/>
      </c>
      <c r="Y776" s="10">
        <f>IFERROR(VLOOKUP($I776,'02_Cad_Maquinas'!$B$2:$H$200,7,FALSE()),"")</f>
        <v/>
      </c>
      <c r="Z776" s="10">
        <f>IF(OR($X776="",$Y776=""),"",$Y776-$X776)</f>
        <v/>
      </c>
      <c r="AA776" s="11">
        <f>IF(OR($X776="",$Y776=""),"",$X776/$Y776)</f>
        <v/>
      </c>
      <c r="AB776" s="10" t="inlineStr">
        <is>
          <t>10176|TAPEÇARIA</t>
        </is>
      </c>
      <c r="AC776" s="10">
        <f>IF($B776="","","|"&amp;SUBSTITUTE(TRIM(SUBSTITUTE(SUBSTITUTE(SUBSTITUTE(SUBSTITUTE(SUBSTITUTE(SUBSTITUTE(SUBSTITUTE(SUBSTITUTE(SUBSTITUTE(SUBSTITUTE(SUBSTITUTE(SUBSTITUTE(SUBSTITUTE(SUBSTITUTE(TRIM($B776&amp;""),CHAR(10)," "),CHAR(13)," "),"."," "),";"," "),","," "),"/"," "),"+"," "),"-"," "),"  "," "),"  "," "),"  "," "),"  "," "),"  "," "),"  "," "))," ","|")&amp;"|")</f>
        <v/>
      </c>
      <c r="AD776" s="10">
        <f>TRIM($I776&amp;"")</f>
        <v/>
      </c>
    </row>
    <row r="777" ht="24" customHeight="1">
      <c r="A777" s="9" t="n">
        <v>46199</v>
      </c>
      <c r="B777" s="10" t="n">
        <v>10176</v>
      </c>
      <c r="C777" s="10" t="inlineStr">
        <is>
          <t>M/C 0630 (MULTIMOVEIS)</t>
        </is>
      </c>
      <c r="D777" s="10" t="inlineStr">
        <is>
          <t>TAPEÇARIA</t>
        </is>
      </c>
      <c r="E777" s="10" t="n">
        <v>30003212</v>
      </c>
      <c r="F777" s="10" t="inlineStr">
        <is>
          <t>ENCOSTO ESTOFADO MENOR - CADEIRA PI NOVA YORK</t>
        </is>
      </c>
      <c r="G777" s="10" t="inlineStr">
        <is>
          <t>TAPEÇARIA</t>
        </is>
      </c>
      <c r="H777" s="10" t="inlineStr">
        <is>
          <t>TAPEÇARIA</t>
        </is>
      </c>
      <c r="I777" s="9" t="inlineStr">
        <is>
          <t>TAPEÇARIA</t>
        </is>
      </c>
      <c r="J777" s="9" t="n">
        <v>150</v>
      </c>
      <c r="K777" s="10">
        <f>IF($E777="","",IFERROR(INDEX('01_Cad_Pecas'!$H$2:$H$5000,MATCH($E777,'01_Cad_Pecas'!$D$2:$D$5000,0)),IFERROR(INDEX('01_Cad_Pecas'!$H$2:$H$5000,MATCH(VALUE($E777),'01_Cad_Pecas'!$D$2:$D$5000,0)),"")))</f>
        <v/>
      </c>
      <c r="L777" s="10">
        <f>IF($E777="","",IFERROR(INDEX('01_Cad_Pecas'!$I$2:$I$5000,MATCH($E777,'01_Cad_Pecas'!$D$2:$D$5000,0)),IFERROR(INDEX('01_Cad_Pecas'!$I$2:$I$5000,MATCH(VALUE($E777),'01_Cad_Pecas'!$D$2:$D$5000,0)),"")))</f>
        <v/>
      </c>
      <c r="M777" s="10">
        <f>IF(OR($J777="",$L777=""),"",IF($K777="",0,$K777)+$J777*$L777)</f>
        <v/>
      </c>
      <c r="N777" s="10" t="n">
        <v>46200</v>
      </c>
      <c r="O777" s="9" t="n">
        <v>150</v>
      </c>
      <c r="P777" s="10" t="n"/>
      <c r="Q777" s="10" t="n"/>
      <c r="R777" s="10">
        <f>IF(AND($P777&lt;&gt;"",$Q777&lt;&gt;""),($Q777-$P777)*1440,IF(AND($O777&lt;&gt;"",$L777&lt;&gt;""),IF($K777="",0,$K777)+$O777*$L777,""))</f>
        <v/>
      </c>
      <c r="S777" s="10" t="n"/>
      <c r="T777" s="10">
        <f>IF(OR($J777="",$O777=""),"",$O777/$J777)</f>
        <v/>
      </c>
      <c r="U777" s="10" t="n"/>
      <c r="V777" s="10">
        <f>IF($A777="","",IF(AND($A777&lt;&gt;"",NOT(OR($U777="Concluído",$U777="Concluido")),TODAY()&gt;$A777),"SIM","NÃO"))</f>
        <v/>
      </c>
      <c r="W777" s="10">
        <f>IF(OR($A777="",$I777="",$M777=""),"",SUMIFS($M$2:M777,$I$2:I777,$I777,$A$2:A777,$A777)-$M777)</f>
        <v/>
      </c>
      <c r="X777" s="10">
        <f>IF(OR($A777="",$I777=""),"",SUMIFS($M$2:$M$4922,$I$2:$I$4922,$I777,$A$2:$A$4922,$A777))</f>
        <v/>
      </c>
      <c r="Y777" s="10">
        <f>IFERROR(VLOOKUP($I777,'02_Cad_Maquinas'!$B$2:$H$200,7,FALSE()),"")</f>
        <v/>
      </c>
      <c r="Z777" s="10">
        <f>IF(OR($X777="",$Y777=""),"",$Y777-$X777)</f>
        <v/>
      </c>
      <c r="AA777" s="11">
        <f>IF(OR($X777="",$Y777=""),"",$X777/$Y777)</f>
        <v/>
      </c>
      <c r="AB777" s="10" t="inlineStr">
        <is>
          <t>10176|TAPEÇARIA</t>
        </is>
      </c>
      <c r="AC777" s="10">
        <f>IF($B777="","","|"&amp;SUBSTITUTE(TRIM(SUBSTITUTE(SUBSTITUTE(SUBSTITUTE(SUBSTITUTE(SUBSTITUTE(SUBSTITUTE(SUBSTITUTE(SUBSTITUTE(SUBSTITUTE(SUBSTITUTE(SUBSTITUTE(SUBSTITUTE(SUBSTITUTE(SUBSTITUTE(TRIM($B777&amp;""),CHAR(10)," "),CHAR(13)," "),"."," "),";"," "),","," "),"/"," "),"+"," "),"-"," "),"  "," "),"  "," "),"  "," "),"  "," "),"  "," "),"  "," "))," ","|")&amp;"|")</f>
        <v/>
      </c>
      <c r="AD777" s="10">
        <f>TRIM($I777&amp;"")</f>
        <v/>
      </c>
    </row>
    <row r="778" ht="24" customHeight="1">
      <c r="A778" s="9" t="n">
        <v>46199</v>
      </c>
      <c r="B778" s="10" t="n">
        <v>10176</v>
      </c>
      <c r="C778" s="10" t="inlineStr">
        <is>
          <t>M/C 0630 (MULTIMOVEIS)</t>
        </is>
      </c>
      <c r="D778" s="10" t="inlineStr">
        <is>
          <t>TAPEÇARIA</t>
        </is>
      </c>
      <c r="E778" s="10" t="n">
        <v>30004807</v>
      </c>
      <c r="F778" s="10" t="inlineStr">
        <is>
          <t>ASSENTO ESTOFADO - CAD SANTIAGO</t>
        </is>
      </c>
      <c r="G778" s="10" t="inlineStr">
        <is>
          <t>TAPEÇARIA</t>
        </is>
      </c>
      <c r="H778" s="10" t="inlineStr">
        <is>
          <t>TAPEÇARIA</t>
        </is>
      </c>
      <c r="I778" s="9" t="inlineStr">
        <is>
          <t>TAPEÇARIA</t>
        </is>
      </c>
      <c r="J778" s="9" t="n">
        <v>30</v>
      </c>
      <c r="K778" s="10">
        <f>IF($E778="","",IFERROR(INDEX('01_Cad_Pecas'!$H$2:$H$5000,MATCH($E778,'01_Cad_Pecas'!$D$2:$D$5000,0)),IFERROR(INDEX('01_Cad_Pecas'!$H$2:$H$5000,MATCH(VALUE($E778),'01_Cad_Pecas'!$D$2:$D$5000,0)),"")))</f>
        <v/>
      </c>
      <c r="L778" s="10">
        <f>IF($E778="","",IFERROR(INDEX('01_Cad_Pecas'!$I$2:$I$5000,MATCH($E778,'01_Cad_Pecas'!$D$2:$D$5000,0)),IFERROR(INDEX('01_Cad_Pecas'!$I$2:$I$5000,MATCH(VALUE($E778),'01_Cad_Pecas'!$D$2:$D$5000,0)),"")))</f>
        <v/>
      </c>
      <c r="M778" s="10">
        <f>IF(OR($J778="",$L778=""),"",IF($K778="",0,$K778)+$J778*$L778)</f>
        <v/>
      </c>
      <c r="N778" s="10" t="n">
        <v>46200</v>
      </c>
      <c r="O778" s="9" t="n">
        <v>30</v>
      </c>
      <c r="P778" s="10" t="n"/>
      <c r="Q778" s="10" t="n"/>
      <c r="R778" s="10">
        <f>IF(AND($P778&lt;&gt;"",$Q778&lt;&gt;""),($Q778-$P778)*1440,IF(AND($O778&lt;&gt;"",$L778&lt;&gt;""),IF($K778="",0,$K778)+$O778*$L778,""))</f>
        <v/>
      </c>
      <c r="S778" s="10" t="n"/>
      <c r="T778" s="10">
        <f>IF(OR($J778="",$O778=""),"",$O778/$J778)</f>
        <v/>
      </c>
      <c r="U778" s="10" t="n"/>
      <c r="V778" s="10">
        <f>IF($A778="","",IF(AND($A778&lt;&gt;"",NOT(OR($U778="Concluído",$U778="Concluido")),TODAY()&gt;$A778),"SIM","NÃO"))</f>
        <v/>
      </c>
      <c r="W778" s="10">
        <f>IF(OR($A778="",$I778="",$M778=""),"",SUMIFS($M$2:M778,$I$2:I778,$I778,$A$2:A778,$A778)-$M778)</f>
        <v/>
      </c>
      <c r="X778" s="10">
        <f>IF(OR($A778="",$I778=""),"",SUMIFS($M$2:$M$4922,$I$2:$I$4922,$I778,$A$2:$A$4922,$A778))</f>
        <v/>
      </c>
      <c r="Y778" s="10">
        <f>IFERROR(VLOOKUP($I778,'02_Cad_Maquinas'!$B$2:$H$200,7,FALSE()),"")</f>
        <v/>
      </c>
      <c r="Z778" s="10">
        <f>IF(OR($X778="",$Y778=""),"",$Y778-$X778)</f>
        <v/>
      </c>
      <c r="AA778" s="11">
        <f>IF(OR($X778="",$Y778=""),"",$X778/$Y778)</f>
        <v/>
      </c>
      <c r="AB778" s="10" t="inlineStr">
        <is>
          <t>10176|TAPEÇARIA</t>
        </is>
      </c>
      <c r="AC778" s="10">
        <f>IF($B778="","","|"&amp;SUBSTITUTE(TRIM(SUBSTITUTE(SUBSTITUTE(SUBSTITUTE(SUBSTITUTE(SUBSTITUTE(SUBSTITUTE(SUBSTITUTE(SUBSTITUTE(SUBSTITUTE(SUBSTITUTE(SUBSTITUTE(SUBSTITUTE(SUBSTITUTE(SUBSTITUTE(TRIM($B778&amp;""),CHAR(10)," "),CHAR(13)," "),"."," "),";"," "),","," "),"/"," "),"+"," "),"-"," "),"  "," "),"  "," "),"  "," "),"  "," "),"  "," "),"  "," "))," ","|")&amp;"|")</f>
        <v/>
      </c>
      <c r="AD778" s="10">
        <f>TRIM($I778&amp;"")</f>
        <v/>
      </c>
    </row>
    <row r="779" ht="24" customHeight="1">
      <c r="A779" s="9" t="n">
        <v>46199</v>
      </c>
      <c r="B779" s="10" t="n">
        <v>10176</v>
      </c>
      <c r="C779" s="10" t="inlineStr">
        <is>
          <t>M/C 0630 (MULTIMOVEIS)</t>
        </is>
      </c>
      <c r="D779" s="10" t="inlineStr">
        <is>
          <t>TAPEÇARIA</t>
        </is>
      </c>
      <c r="E779" s="10" t="n">
        <v>30006106</v>
      </c>
      <c r="F779" s="10" t="inlineStr">
        <is>
          <t>TELINHA ENCOSTO - CADEIRA SANTIAGO NEW</t>
        </is>
      </c>
      <c r="G779" s="10" t="inlineStr">
        <is>
          <t>TAPEÇARIA</t>
        </is>
      </c>
      <c r="H779" s="10" t="inlineStr">
        <is>
          <t>TAPEÇARIA</t>
        </is>
      </c>
      <c r="I779" s="9" t="inlineStr">
        <is>
          <t>TAPEÇARIA</t>
        </is>
      </c>
      <c r="J779" s="9" t="n">
        <v>30</v>
      </c>
      <c r="K779" s="10">
        <f>IF($E779="","",IFERROR(INDEX('01_Cad_Pecas'!$H$2:$H$5000,MATCH($E779,'01_Cad_Pecas'!$D$2:$D$5000,0)),IFERROR(INDEX('01_Cad_Pecas'!$H$2:$H$5000,MATCH(VALUE($E779),'01_Cad_Pecas'!$D$2:$D$5000,0)),"")))</f>
        <v/>
      </c>
      <c r="L779" s="10">
        <f>IF($E779="","",IFERROR(INDEX('01_Cad_Pecas'!$I$2:$I$5000,MATCH($E779,'01_Cad_Pecas'!$D$2:$D$5000,0)),IFERROR(INDEX('01_Cad_Pecas'!$I$2:$I$5000,MATCH(VALUE($E779),'01_Cad_Pecas'!$D$2:$D$5000,0)),"")))</f>
        <v/>
      </c>
      <c r="M779" s="10">
        <f>IF(OR($J779="",$L779=""),"",IF($K779="",0,$K779)+$J779*$L779)</f>
        <v/>
      </c>
      <c r="N779" s="10" t="n">
        <v>46200</v>
      </c>
      <c r="O779" s="9" t="n">
        <v>30</v>
      </c>
      <c r="P779" s="10" t="n"/>
      <c r="Q779" s="10" t="n"/>
      <c r="R779" s="10">
        <f>IF(AND($P779&lt;&gt;"",$Q779&lt;&gt;""),($Q779-$P779)*1440,IF(AND($O779&lt;&gt;"",$L779&lt;&gt;""),IF($K779="",0,$K779)+$O779*$L779,""))</f>
        <v/>
      </c>
      <c r="S779" s="10" t="n"/>
      <c r="T779" s="10">
        <f>IF(OR($J779="",$O779=""),"",$O779/$J779)</f>
        <v/>
      </c>
      <c r="U779" s="10" t="n"/>
      <c r="V779" s="10">
        <f>IF($A779="","",IF(AND($A779&lt;&gt;"",NOT(OR($U779="Concluído",$U779="Concluido")),TODAY()&gt;$A779),"SIM","NÃO"))</f>
        <v/>
      </c>
      <c r="W779" s="10">
        <f>IF(OR($A779="",$I779="",$M779=""),"",SUMIFS($M$2:M779,$I$2:I779,$I779,$A$2:A779,$A779)-$M779)</f>
        <v/>
      </c>
      <c r="X779" s="10">
        <f>IF(OR($A779="",$I779=""),"",SUMIFS($M$2:$M$4922,$I$2:$I$4922,$I779,$A$2:$A$4922,$A779))</f>
        <v/>
      </c>
      <c r="Y779" s="10">
        <f>IFERROR(VLOOKUP($I779,'02_Cad_Maquinas'!$B$2:$H$200,7,FALSE()),"")</f>
        <v/>
      </c>
      <c r="Z779" s="10">
        <f>IF(OR($X779="",$Y779=""),"",$Y779-$X779)</f>
        <v/>
      </c>
      <c r="AA779" s="11">
        <f>IF(OR($X779="",$Y779=""),"",$X779/$Y779)</f>
        <v/>
      </c>
      <c r="AB779" s="10" t="inlineStr">
        <is>
          <t>10176|TAPEÇARIA</t>
        </is>
      </c>
      <c r="AC779" s="10">
        <f>IF($B779="","","|"&amp;SUBSTITUTE(TRIM(SUBSTITUTE(SUBSTITUTE(SUBSTITUTE(SUBSTITUTE(SUBSTITUTE(SUBSTITUTE(SUBSTITUTE(SUBSTITUTE(SUBSTITUTE(SUBSTITUTE(SUBSTITUTE(SUBSTITUTE(SUBSTITUTE(SUBSTITUTE(TRIM($B779&amp;""),CHAR(10)," "),CHAR(13)," "),"."," "),";"," "),","," "),"/"," "),"+"," "),"-"," "),"  "," "),"  "," "),"  "," "),"  "," "),"  "," "),"  "," "))," ","|")&amp;"|")</f>
        <v/>
      </c>
      <c r="AD779" s="10">
        <f>TRIM($I779&amp;"")</f>
        <v/>
      </c>
    </row>
    <row r="780" ht="36" customHeight="1">
      <c r="A780" s="9" t="n">
        <v>46202</v>
      </c>
      <c r="B780" s="10" t="n">
        <v>10163</v>
      </c>
      <c r="C780" s="10" t="inlineStr">
        <is>
          <t>33751 MULTIMOVEIS ESPORTAÇÃO</t>
        </is>
      </c>
      <c r="D780" s="10" t="inlineStr">
        <is>
          <t>TAPEÇARIA</t>
        </is>
      </c>
      <c r="E780" s="10" t="n">
        <v>30001213</v>
      </c>
      <c r="F780" s="10" t="inlineStr">
        <is>
          <t>ASSENTO ESTOFADO - CADEIRA PÉ INTEIRO</t>
        </is>
      </c>
      <c r="G780" s="10" t="inlineStr">
        <is>
          <t>TAPEÇARIA</t>
        </is>
      </c>
      <c r="H780" s="10" t="inlineStr">
        <is>
          <t>TAPEÇARIA</t>
        </is>
      </c>
      <c r="I780" s="9" t="inlineStr">
        <is>
          <t>TAPEÇARIA</t>
        </is>
      </c>
      <c r="J780" s="9" t="n">
        <v>380</v>
      </c>
      <c r="K780" s="10">
        <f>IF($E780="","",IFERROR(INDEX('01_Cad_Pecas'!$H$2:$H$5000,MATCH($E780,'01_Cad_Pecas'!$D$2:$D$5000,0)),IFERROR(INDEX('01_Cad_Pecas'!$H$2:$H$5000,MATCH(VALUE($E780),'01_Cad_Pecas'!$D$2:$D$5000,0)),"")))</f>
        <v/>
      </c>
      <c r="L780" s="10">
        <f>IF($E780="","",IFERROR(INDEX('01_Cad_Pecas'!$I$2:$I$5000,MATCH($E780,'01_Cad_Pecas'!$D$2:$D$5000,0)),IFERROR(INDEX('01_Cad_Pecas'!$I$2:$I$5000,MATCH(VALUE($E780),'01_Cad_Pecas'!$D$2:$D$5000,0)),"")))</f>
        <v/>
      </c>
      <c r="M780" s="10">
        <f>IF(OR($J780="",$L780=""),"",IF($K780="",0,$K780)+$J780*$L780)</f>
        <v/>
      </c>
      <c r="N780" s="10" t="n">
        <v>46232</v>
      </c>
      <c r="O780" s="9" t="n">
        <v>380</v>
      </c>
      <c r="P780" s="10" t="n"/>
      <c r="Q780" s="10" t="n"/>
      <c r="R780" s="10">
        <f>IF(AND($P780&lt;&gt;"",$Q780&lt;&gt;""),($Q780-$P780)*1440,IF(AND($O780&lt;&gt;"",$L780&lt;&gt;""),IF($K780="",0,$K780)+$O780*$L780,""))</f>
        <v/>
      </c>
      <c r="S780" s="10" t="n"/>
      <c r="T780" s="10">
        <f>IF(OR($J780="",$O780=""),"",$O780/$J780)</f>
        <v/>
      </c>
      <c r="U780" s="10" t="n"/>
      <c r="V780" s="10">
        <f>IF($A780="","",IF(AND($A780&lt;&gt;"",NOT(OR($U780="Concluído",$U780="Concluido")),TODAY()&gt;$A780),"SIM","NÃO"))</f>
        <v/>
      </c>
      <c r="W780" s="10">
        <f>IF(OR($A780="",$I780="",$M780=""),"",SUMIFS($M$2:M780,$I$2:I780,$I780,$A$2:A780,$A780)-$M780)</f>
        <v/>
      </c>
      <c r="X780" s="10">
        <f>IF(OR($A780="",$I780=""),"",SUMIFS($M$2:$M$4922,$I$2:$I$4922,$I780,$A$2:$A$4922,$A780))</f>
        <v/>
      </c>
      <c r="Y780" s="10">
        <f>IFERROR(VLOOKUP($I780,'02_Cad_Maquinas'!$B$2:$H$200,7,FALSE()),"")</f>
        <v/>
      </c>
      <c r="Z780" s="10">
        <f>IF(OR($X780="",$Y780=""),"",$Y780-$X780)</f>
        <v/>
      </c>
      <c r="AA780" s="11">
        <f>IF(OR($X780="",$Y780=""),"",$X780/$Y780)</f>
        <v/>
      </c>
      <c r="AB780" s="10" t="inlineStr">
        <is>
          <t>10163|TAPEÇARIA</t>
        </is>
      </c>
      <c r="AC780" s="10">
        <f>IF($B780="","","|"&amp;SUBSTITUTE(TRIM(SUBSTITUTE(SUBSTITUTE(SUBSTITUTE(SUBSTITUTE(SUBSTITUTE(SUBSTITUTE(SUBSTITUTE(SUBSTITUTE(SUBSTITUTE(SUBSTITUTE(SUBSTITUTE(SUBSTITUTE(SUBSTITUTE(SUBSTITUTE(TRIM($B780&amp;""),CHAR(10)," "),CHAR(13)," "),"."," "),";"," "),","," "),"/"," "),"+"," "),"-"," "),"  "," "),"  "," "),"  "," "),"  "," "),"  "," "),"  "," "))," ","|")&amp;"|")</f>
        <v/>
      </c>
      <c r="AD780" s="10">
        <f>TRIM($I780&amp;"")</f>
        <v/>
      </c>
    </row>
    <row r="781" ht="36" customHeight="1">
      <c r="A781" s="9" t="n">
        <v>46202</v>
      </c>
      <c r="B781" s="10" t="n">
        <v>10163</v>
      </c>
      <c r="C781" s="10" t="inlineStr">
        <is>
          <t>33751 MULTIMOVEIS ESPORTAÇÃO</t>
        </is>
      </c>
      <c r="D781" s="10" t="inlineStr">
        <is>
          <t>TAPEÇARIA</t>
        </is>
      </c>
      <c r="E781" s="10" t="n">
        <v>30001312</v>
      </c>
      <c r="F781" s="10" t="inlineStr">
        <is>
          <t>ENCOSTO ESTOFADO MENOR - CADEIRA PÉ INTEIRO BORD</t>
        </is>
      </c>
      <c r="G781" s="10" t="inlineStr">
        <is>
          <t>TAPEÇARIA</t>
        </is>
      </c>
      <c r="H781" s="10" t="inlineStr">
        <is>
          <t>TAPEÇARIA</t>
        </is>
      </c>
      <c r="I781" s="9" t="inlineStr">
        <is>
          <t>TAPEÇARIA</t>
        </is>
      </c>
      <c r="J781" s="9" t="n">
        <v>130</v>
      </c>
      <c r="K781" s="10">
        <f>IF($E781="","",IFERROR(INDEX('01_Cad_Pecas'!$H$2:$H$5000,MATCH($E781,'01_Cad_Pecas'!$D$2:$D$5000,0)),IFERROR(INDEX('01_Cad_Pecas'!$H$2:$H$5000,MATCH(VALUE($E781),'01_Cad_Pecas'!$D$2:$D$5000,0)),"")))</f>
        <v/>
      </c>
      <c r="L781" s="10">
        <f>IF($E781="","",IFERROR(INDEX('01_Cad_Pecas'!$I$2:$I$5000,MATCH($E781,'01_Cad_Pecas'!$D$2:$D$5000,0)),IFERROR(INDEX('01_Cad_Pecas'!$I$2:$I$5000,MATCH(VALUE($E781),'01_Cad_Pecas'!$D$2:$D$5000,0)),"")))</f>
        <v/>
      </c>
      <c r="M781" s="10">
        <f>IF(OR($J781="",$L781=""),"",IF($K781="",0,$K781)+$J781*$L781)</f>
        <v/>
      </c>
      <c r="N781" s="10" t="n">
        <v>46232</v>
      </c>
      <c r="O781" s="9" t="n">
        <v>130</v>
      </c>
      <c r="P781" s="10" t="n"/>
      <c r="Q781" s="10" t="n"/>
      <c r="R781" s="10">
        <f>IF(AND($P781&lt;&gt;"",$Q781&lt;&gt;""),($Q781-$P781)*1440,IF(AND($O781&lt;&gt;"",$L781&lt;&gt;""),IF($K781="",0,$K781)+$O781*$L781,""))</f>
        <v/>
      </c>
      <c r="S781" s="10" t="n"/>
      <c r="T781" s="10">
        <f>IF(OR($J781="",$O781=""),"",$O781/$J781)</f>
        <v/>
      </c>
      <c r="U781" s="10" t="n"/>
      <c r="V781" s="10">
        <f>IF($A781="","",IF(AND($A781&lt;&gt;"",NOT(OR($U781="Concluído",$U781="Concluido")),TODAY()&gt;$A781),"SIM","NÃO"))</f>
        <v/>
      </c>
      <c r="W781" s="10">
        <f>IF(OR($A781="",$I781="",$M781=""),"",SUMIFS($M$2:M781,$I$2:I781,$I781,$A$2:A781,$A781)-$M781)</f>
        <v/>
      </c>
      <c r="X781" s="10">
        <f>IF(OR($A781="",$I781=""),"",SUMIFS($M$2:$M$4922,$I$2:$I$4922,$I781,$A$2:$A$4922,$A781))</f>
        <v/>
      </c>
      <c r="Y781" s="10">
        <f>IFERROR(VLOOKUP($I781,'02_Cad_Maquinas'!$B$2:$H$200,7,FALSE()),"")</f>
        <v/>
      </c>
      <c r="Z781" s="10">
        <f>IF(OR($X781="",$Y781=""),"",$Y781-$X781)</f>
        <v/>
      </c>
      <c r="AA781" s="11">
        <f>IF(OR($X781="",$Y781=""),"",$X781/$Y781)</f>
        <v/>
      </c>
      <c r="AB781" s="10" t="inlineStr">
        <is>
          <t>10163|TAPEÇARIA</t>
        </is>
      </c>
      <c r="AC781" s="10">
        <f>IF($B781="","","|"&amp;SUBSTITUTE(TRIM(SUBSTITUTE(SUBSTITUTE(SUBSTITUTE(SUBSTITUTE(SUBSTITUTE(SUBSTITUTE(SUBSTITUTE(SUBSTITUTE(SUBSTITUTE(SUBSTITUTE(SUBSTITUTE(SUBSTITUTE(SUBSTITUTE(SUBSTITUTE(TRIM($B781&amp;""),CHAR(10)," "),CHAR(13)," "),"."," "),";"," "),","," "),"/"," "),"+"," "),"-"," "),"  "," "),"  "," "),"  "," "),"  "," "),"  "," "),"  "," "))," ","|")&amp;"|")</f>
        <v/>
      </c>
      <c r="AD781" s="10">
        <f>TRIM($I781&amp;"")</f>
        <v/>
      </c>
    </row>
    <row r="782" ht="36" customHeight="1">
      <c r="A782" s="9" t="n">
        <v>46202</v>
      </c>
      <c r="B782" s="10" t="n">
        <v>10163</v>
      </c>
      <c r="C782" s="10" t="inlineStr">
        <is>
          <t>33751 MULTIMOVEIS ESPORTAÇÃO</t>
        </is>
      </c>
      <c r="D782" s="10" t="inlineStr">
        <is>
          <t>TAPEÇARIA</t>
        </is>
      </c>
      <c r="E782" s="10" t="n">
        <v>30001412</v>
      </c>
      <c r="F782" s="10" t="inlineStr">
        <is>
          <t>ENCOSTO ESTOFADO MENOR - CADEIRA PÉ INTEIRO</t>
        </is>
      </c>
      <c r="G782" s="10" t="inlineStr">
        <is>
          <t>TAPEÇARIA</t>
        </is>
      </c>
      <c r="H782" s="10" t="inlineStr">
        <is>
          <t>TAPEÇARIA</t>
        </is>
      </c>
      <c r="I782" s="9" t="inlineStr">
        <is>
          <t>TAPEÇARIA</t>
        </is>
      </c>
      <c r="J782" s="9" t="n">
        <v>250</v>
      </c>
      <c r="K782" s="10">
        <f>IF($E782="","",IFERROR(INDEX('01_Cad_Pecas'!$H$2:$H$5000,MATCH($E782,'01_Cad_Pecas'!$D$2:$D$5000,0)),IFERROR(INDEX('01_Cad_Pecas'!$H$2:$H$5000,MATCH(VALUE($E782),'01_Cad_Pecas'!$D$2:$D$5000,0)),"")))</f>
        <v/>
      </c>
      <c r="L782" s="10">
        <f>IF($E782="","",IFERROR(INDEX('01_Cad_Pecas'!$I$2:$I$5000,MATCH($E782,'01_Cad_Pecas'!$D$2:$D$5000,0)),IFERROR(INDEX('01_Cad_Pecas'!$I$2:$I$5000,MATCH(VALUE($E782),'01_Cad_Pecas'!$D$2:$D$5000,0)),"")))</f>
        <v/>
      </c>
      <c r="M782" s="10">
        <f>IF(OR($J782="",$L782=""),"",IF($K782="",0,$K782)+$J782*$L782)</f>
        <v/>
      </c>
      <c r="N782" s="10" t="n">
        <v>46206</v>
      </c>
      <c r="O782" s="10" t="n">
        <v>250</v>
      </c>
      <c r="P782" s="10" t="n"/>
      <c r="Q782" s="10" t="n"/>
      <c r="R782" s="10">
        <f>IF(AND($P782&lt;&gt;"",$Q782&lt;&gt;""),($Q782-$P782)*1440,IF(AND($O782&lt;&gt;"",$L782&lt;&gt;""),IF($K782="",0,$K782)+$O782*$L782,""))</f>
        <v/>
      </c>
      <c r="S782" s="10" t="n"/>
      <c r="T782" s="10">
        <f>IF(OR($J782="",$O782=""),"",$O782/$J782)</f>
        <v/>
      </c>
      <c r="U782" s="10" t="inlineStr">
        <is>
          <t>Concluído</t>
        </is>
      </c>
      <c r="V782" s="10">
        <f>IF($A782="","",IF(AND($A782&lt;&gt;"",NOT(OR($U782="Concluído",$U782="Concluido")),TODAY()&gt;$A782),"SIM","NÃO"))</f>
        <v/>
      </c>
      <c r="W782" s="10">
        <f>IF(OR($A782="",$I782="",$M782=""),"",SUMIFS($M$2:M782,$I$2:I782,$I782,$A$2:A782,$A782)-$M782)</f>
        <v/>
      </c>
      <c r="X782" s="10">
        <f>IF(OR($A782="",$I782=""),"",SUMIFS($M$2:$M$4922,$I$2:$I$4922,$I782,$A$2:$A$4922,$A782))</f>
        <v/>
      </c>
      <c r="Y782" s="10">
        <f>IFERROR(VLOOKUP($I782,'02_Cad_Maquinas'!$B$2:$H$200,7,FALSE()),"")</f>
        <v/>
      </c>
      <c r="Z782" s="10">
        <f>IF(OR($X782="",$Y782=""),"",$Y782-$X782)</f>
        <v/>
      </c>
      <c r="AA782" s="11">
        <f>IF(OR($X782="",$Y782=""),"",$X782/$Y782)</f>
        <v/>
      </c>
      <c r="AB782" s="10" t="inlineStr">
        <is>
          <t>10163|TAPEÇARIA</t>
        </is>
      </c>
      <c r="AC782" s="10">
        <f>IF($B782="","","|"&amp;SUBSTITUTE(TRIM(SUBSTITUTE(SUBSTITUTE(SUBSTITUTE(SUBSTITUTE(SUBSTITUTE(SUBSTITUTE(SUBSTITUTE(SUBSTITUTE(SUBSTITUTE(SUBSTITUTE(SUBSTITUTE(SUBSTITUTE(SUBSTITUTE(SUBSTITUTE(TRIM($B782&amp;""),CHAR(10)," "),CHAR(13)," "),"."," "),";"," "),","," "),"/"," "),"+"," "),"-"," "),"  "," "),"  "," "),"  "," "),"  "," "),"  "," "),"  "," "))," ","|")&amp;"|")</f>
        <v/>
      </c>
      <c r="AD782" s="10">
        <f>TRIM($I782&amp;"")</f>
        <v/>
      </c>
    </row>
    <row r="783" ht="36" customHeight="1">
      <c r="A783" s="9" t="n">
        <v>46202</v>
      </c>
      <c r="B783" s="10" t="n">
        <v>10163</v>
      </c>
      <c r="C783" s="10" t="inlineStr">
        <is>
          <t>33751 MULTIMOVEIS ESPORTAÇÃO</t>
        </is>
      </c>
      <c r="D783" s="10" t="inlineStr">
        <is>
          <t>TAPEÇARIA</t>
        </is>
      </c>
      <c r="E783" s="10" t="n">
        <v>30004807</v>
      </c>
      <c r="F783" s="10" t="inlineStr">
        <is>
          <t>ASSENTO ESTOFADO - CAD SANTIAGO</t>
        </is>
      </c>
      <c r="G783" s="10" t="inlineStr">
        <is>
          <t>TAPEÇARIA</t>
        </is>
      </c>
      <c r="H783" s="10" t="inlineStr">
        <is>
          <t>TAPEÇARIA</t>
        </is>
      </c>
      <c r="I783" s="9" t="inlineStr">
        <is>
          <t>TAPEÇARIA</t>
        </is>
      </c>
      <c r="J783" s="9" t="n">
        <v>50</v>
      </c>
      <c r="K783" s="10">
        <f>IF($E783="","",IFERROR(INDEX('01_Cad_Pecas'!$H$2:$H$5000,MATCH($E783,'01_Cad_Pecas'!$D$2:$D$5000,0)),IFERROR(INDEX('01_Cad_Pecas'!$H$2:$H$5000,MATCH(VALUE($E783),'01_Cad_Pecas'!$D$2:$D$5000,0)),"")))</f>
        <v/>
      </c>
      <c r="L783" s="10">
        <f>IF($E783="","",IFERROR(INDEX('01_Cad_Pecas'!$I$2:$I$5000,MATCH($E783,'01_Cad_Pecas'!$D$2:$D$5000,0)),IFERROR(INDEX('01_Cad_Pecas'!$I$2:$I$5000,MATCH(VALUE($E783),'01_Cad_Pecas'!$D$2:$D$5000,0)),"")))</f>
        <v/>
      </c>
      <c r="M783" s="10">
        <f>IF(OR($J783="",$L783=""),"",IF($K783="",0,$K783)+$J783*$L783)</f>
        <v/>
      </c>
      <c r="N783" s="10" t="n">
        <v>46206</v>
      </c>
      <c r="O783" s="10" t="n">
        <v>50</v>
      </c>
      <c r="P783" s="10" t="n"/>
      <c r="Q783" s="10" t="n"/>
      <c r="R783" s="10">
        <f>IF(AND($P783&lt;&gt;"",$Q783&lt;&gt;""),($Q783-$P783)*1440,IF(AND($O783&lt;&gt;"",$L783&lt;&gt;""),IF($K783="",0,$K783)+$O783*$L783,""))</f>
        <v/>
      </c>
      <c r="S783" s="10" t="n"/>
      <c r="T783" s="10">
        <f>IF(OR($J783="",$O783=""),"",$O783/$J783)</f>
        <v/>
      </c>
      <c r="U783" s="10" t="inlineStr">
        <is>
          <t>Concluído</t>
        </is>
      </c>
      <c r="V783" s="10">
        <f>IF($A783="","",IF(AND($A783&lt;&gt;"",NOT(OR($U783="Concluído",$U783="Concluido")),TODAY()&gt;$A783),"SIM","NÃO"))</f>
        <v/>
      </c>
      <c r="W783" s="10">
        <f>IF(OR($A783="",$I783="",$M783=""),"",SUMIFS($M$2:M783,$I$2:I783,$I783,$A$2:A783,$A783)-$M783)</f>
        <v/>
      </c>
      <c r="X783" s="10">
        <f>IF(OR($A783="",$I783=""),"",SUMIFS($M$2:$M$4922,$I$2:$I$4922,$I783,$A$2:$A$4922,$A783))</f>
        <v/>
      </c>
      <c r="Y783" s="10">
        <f>IFERROR(VLOOKUP($I783,'02_Cad_Maquinas'!$B$2:$H$200,7,FALSE()),"")</f>
        <v/>
      </c>
      <c r="Z783" s="10">
        <f>IF(OR($X783="",$Y783=""),"",$Y783-$X783)</f>
        <v/>
      </c>
      <c r="AA783" s="11">
        <f>IF(OR($X783="",$Y783=""),"",$X783/$Y783)</f>
        <v/>
      </c>
      <c r="AB783" s="10" t="inlineStr">
        <is>
          <t>10163|TAPEÇARIA</t>
        </is>
      </c>
      <c r="AC783" s="10">
        <f>IF($B783="","","|"&amp;SUBSTITUTE(TRIM(SUBSTITUTE(SUBSTITUTE(SUBSTITUTE(SUBSTITUTE(SUBSTITUTE(SUBSTITUTE(SUBSTITUTE(SUBSTITUTE(SUBSTITUTE(SUBSTITUTE(SUBSTITUTE(SUBSTITUTE(SUBSTITUTE(SUBSTITUTE(TRIM($B783&amp;""),CHAR(10)," "),CHAR(13)," "),"."," "),";"," "),","," "),"/"," "),"+"," "),"-"," "),"  "," "),"  "," "),"  "," "),"  "," "),"  "," "),"  "," "))," ","|")&amp;"|")</f>
        <v/>
      </c>
      <c r="AD783" s="10">
        <f>TRIM($I783&amp;"")</f>
        <v/>
      </c>
    </row>
    <row r="784" ht="36" customHeight="1">
      <c r="A784" s="9" t="n">
        <v>46202</v>
      </c>
      <c r="B784" s="10" t="n">
        <v>10163</v>
      </c>
      <c r="C784" s="10" t="inlineStr">
        <is>
          <t>33751 MULTIMOVEIS ESPORTAÇÃO</t>
        </is>
      </c>
      <c r="D784" s="10" t="inlineStr">
        <is>
          <t>TAPEÇARIA</t>
        </is>
      </c>
      <c r="E784" s="10" t="n">
        <v>30006106</v>
      </c>
      <c r="F784" s="10" t="inlineStr">
        <is>
          <t>TELINHA ENCOSTO - CADEIRA SANTIAGO NEW</t>
        </is>
      </c>
      <c r="G784" s="10" t="inlineStr">
        <is>
          <t>TAPEÇARIA</t>
        </is>
      </c>
      <c r="H784" s="10" t="inlineStr">
        <is>
          <t>TAPEÇARIA</t>
        </is>
      </c>
      <c r="I784" s="9" t="inlineStr">
        <is>
          <t>TAPEÇARIA</t>
        </is>
      </c>
      <c r="J784" s="9" t="n">
        <v>50</v>
      </c>
      <c r="K784" s="10">
        <f>IF($E784="","",IFERROR(INDEX('01_Cad_Pecas'!$H$2:$H$5000,MATCH($E784,'01_Cad_Pecas'!$D$2:$D$5000,0)),IFERROR(INDEX('01_Cad_Pecas'!$H$2:$H$5000,MATCH(VALUE($E784),'01_Cad_Pecas'!$D$2:$D$5000,0)),"")))</f>
        <v/>
      </c>
      <c r="L784" s="10">
        <f>IF($E784="","",IFERROR(INDEX('01_Cad_Pecas'!$I$2:$I$5000,MATCH($E784,'01_Cad_Pecas'!$D$2:$D$5000,0)),IFERROR(INDEX('01_Cad_Pecas'!$I$2:$I$5000,MATCH(VALUE($E784),'01_Cad_Pecas'!$D$2:$D$5000,0)),"")))</f>
        <v/>
      </c>
      <c r="M784" s="10">
        <f>IF(OR($J784="",$L784=""),"",IF($K784="",0,$K784)+$J784*$L784)</f>
        <v/>
      </c>
      <c r="N784" s="10" t="n">
        <v>46206</v>
      </c>
      <c r="O784" s="10" t="n">
        <v>50</v>
      </c>
      <c r="P784" s="10" t="n"/>
      <c r="Q784" s="10" t="n"/>
      <c r="R784" s="10">
        <f>IF(AND($P784&lt;&gt;"",$Q784&lt;&gt;""),($Q784-$P784)*1440,IF(AND($O784&lt;&gt;"",$L784&lt;&gt;""),IF($K784="",0,$K784)+$O784*$L784,""))</f>
        <v/>
      </c>
      <c r="S784" s="10" t="n"/>
      <c r="T784" s="10">
        <f>IF(OR($J784="",$O784=""),"",$O784/$J784)</f>
        <v/>
      </c>
      <c r="U784" s="10" t="inlineStr">
        <is>
          <t>Concluído</t>
        </is>
      </c>
      <c r="V784" s="10">
        <f>IF($A784="","",IF(AND($A784&lt;&gt;"",NOT(OR($U784="Concluído",$U784="Concluido")),TODAY()&gt;$A784),"SIM","NÃO"))</f>
        <v/>
      </c>
      <c r="W784" s="10">
        <f>IF(OR($A784="",$I784="",$M784=""),"",SUMIFS($M$2:M784,$I$2:I784,$I784,$A$2:A784,$A784)-$M784)</f>
        <v/>
      </c>
      <c r="X784" s="10">
        <f>IF(OR($A784="",$I784=""),"",SUMIFS($M$2:$M$4922,$I$2:$I$4922,$I784,$A$2:$A$4922,$A784))</f>
        <v/>
      </c>
      <c r="Y784" s="10">
        <f>IFERROR(VLOOKUP($I784,'02_Cad_Maquinas'!$B$2:$H$200,7,FALSE()),"")</f>
        <v/>
      </c>
      <c r="Z784" s="10">
        <f>IF(OR($X784="",$Y784=""),"",$Y784-$X784)</f>
        <v/>
      </c>
      <c r="AA784" s="11">
        <f>IF(OR($X784="",$Y784=""),"",$X784/$Y784)</f>
        <v/>
      </c>
      <c r="AB784" s="10" t="inlineStr">
        <is>
          <t>10163|TAPEÇARIA</t>
        </is>
      </c>
      <c r="AC784" s="10">
        <f>IF($B784="","","|"&amp;SUBSTITUTE(TRIM(SUBSTITUTE(SUBSTITUTE(SUBSTITUTE(SUBSTITUTE(SUBSTITUTE(SUBSTITUTE(SUBSTITUTE(SUBSTITUTE(SUBSTITUTE(SUBSTITUTE(SUBSTITUTE(SUBSTITUTE(SUBSTITUTE(SUBSTITUTE(TRIM($B784&amp;""),CHAR(10)," "),CHAR(13)," "),"."," "),";"," "),","," "),"/"," "),"+"," "),"-"," "),"  "," "),"  "," "),"  "," "),"  "," "),"  "," "),"  "," "))," ","|")&amp;"|")</f>
        <v/>
      </c>
      <c r="AD784" s="10">
        <f>TRIM($I784&amp;"")</f>
        <v/>
      </c>
    </row>
    <row r="785" ht="24" customHeight="1">
      <c r="A785" s="9" t="n">
        <v>46203</v>
      </c>
      <c r="B785" s="10" t="n">
        <v>10179</v>
      </c>
      <c r="C785" s="10" t="n"/>
      <c r="D785" s="10" t="inlineStr">
        <is>
          <t>TAPEÇARIA</t>
        </is>
      </c>
      <c r="E785" s="10" t="n">
        <v>30001212</v>
      </c>
      <c r="F785" s="10" t="inlineStr">
        <is>
          <t>ENCOSTO ESTOFADO - CADEIRA DUBAI PÉ INTEIRO</t>
        </is>
      </c>
      <c r="G785" s="10" t="inlineStr">
        <is>
          <t>TAPEÇARIA</t>
        </is>
      </c>
      <c r="H785" s="10" t="inlineStr">
        <is>
          <t>TAPEÇARIA</t>
        </is>
      </c>
      <c r="I785" s="10" t="inlineStr">
        <is>
          <t>TAPEÇARIA</t>
        </is>
      </c>
      <c r="J785" s="9" t="n">
        <v>6</v>
      </c>
      <c r="K785" s="10">
        <f>IF($E785="","",IFERROR(INDEX('01_Cad_Pecas'!$H$2:$H$5000,MATCH($E785,'01_Cad_Pecas'!$D$2:$D$5000,0)),IFERROR(INDEX('01_Cad_Pecas'!$H$2:$H$5000,MATCH(VALUE($E785),'01_Cad_Pecas'!$D$2:$D$5000,0)),"")))</f>
        <v/>
      </c>
      <c r="L785" s="10">
        <f>IF($E785="","",IFERROR(INDEX('01_Cad_Pecas'!$I$2:$I$5000,MATCH($E785,'01_Cad_Pecas'!$D$2:$D$5000,0)),IFERROR(INDEX('01_Cad_Pecas'!$I$2:$I$5000,MATCH(VALUE($E785),'01_Cad_Pecas'!$D$2:$D$5000,0)),"")))</f>
        <v/>
      </c>
      <c r="M785" s="10">
        <f>IF(OR($J785="",$L785=""),"",IF($K785="",0,$K785)+$J785*$L785)</f>
        <v/>
      </c>
      <c r="N785" s="10" t="n">
        <v>46206</v>
      </c>
      <c r="O785" s="10" t="n">
        <v>6</v>
      </c>
      <c r="P785" s="10" t="n"/>
      <c r="Q785" s="10" t="n"/>
      <c r="R785" s="10">
        <f>IF(AND($P785&lt;&gt;"",$Q785&lt;&gt;""),($Q785-$P785)*1440,IF(AND($O785&lt;&gt;"",$L785&lt;&gt;""),IF($K785="",0,$K785)+$O785*$L785,""))</f>
        <v/>
      </c>
      <c r="S785" s="10" t="n"/>
      <c r="T785" s="10">
        <f>IF(OR($J785="",$O785=""),"",$O785/$J785)</f>
        <v/>
      </c>
      <c r="U785" s="10" t="inlineStr">
        <is>
          <t>Concluído</t>
        </is>
      </c>
      <c r="V785" s="10">
        <f>IF($A785="","",IF(AND($A785&lt;&gt;"",NOT(OR($U785="Concluído",$U785="Concluido")),TODAY()&gt;$A785),"SIM","NÃO"))</f>
        <v/>
      </c>
      <c r="W785" s="10">
        <f>IF(OR($A785="",$I785="",$M785=""),"",SUMIFS($M$2:M785,$I$2:I785,$I785,$A$2:A785,$A785)-$M785)</f>
        <v/>
      </c>
      <c r="X785" s="10">
        <f>IF(OR($A785="",$I785=""),"",SUMIFS($M$2:$M$4922,$I$2:$I$4922,$I785,$A$2:$A$4922,$A785))</f>
        <v/>
      </c>
      <c r="Y785" s="10">
        <f>IFERROR(VLOOKUP($I785,'02_Cad_Maquinas'!$B$2:$H$200,7,FALSE()),"")</f>
        <v/>
      </c>
      <c r="Z785" s="10">
        <f>IF(OR($X785="",$Y785=""),"",$Y785-$X785)</f>
        <v/>
      </c>
      <c r="AA785" s="11">
        <f>IF(OR($X785="",$Y785=""),"",$X785/$Y785)</f>
        <v/>
      </c>
      <c r="AB785" s="10" t="n"/>
      <c r="AC785" s="10">
        <f>IF($B785="","","|"&amp;SUBSTITUTE(TRIM(SUBSTITUTE(SUBSTITUTE(SUBSTITUTE(SUBSTITUTE(SUBSTITUTE(SUBSTITUTE(SUBSTITUTE(SUBSTITUTE(SUBSTITUTE(SUBSTITUTE(SUBSTITUTE(SUBSTITUTE(SUBSTITUTE(SUBSTITUTE(TRIM($B785&amp;""),CHAR(10)," "),CHAR(13)," "),"."," "),";"," "),","," "),"/"," "),"+"," "),"-"," "),"  "," "),"  "," "),"  "," "),"  "," "),"  "," "),"  "," "))," ","|")&amp;"|")</f>
        <v/>
      </c>
      <c r="AD785" s="10">
        <f>TRIM($I785&amp;"")</f>
        <v/>
      </c>
    </row>
    <row r="786">
      <c r="A786" s="9" t="n">
        <v>46203</v>
      </c>
      <c r="B786" s="10" t="n">
        <v>10179</v>
      </c>
      <c r="C786" s="10" t="n"/>
      <c r="D786" s="10" t="inlineStr">
        <is>
          <t>TAPEÇARIA</t>
        </is>
      </c>
      <c r="E786" s="10" t="n">
        <v>30001213</v>
      </c>
      <c r="F786" s="10" t="inlineStr">
        <is>
          <t>ASSENTO ESTOFADO - CADEIRA PÉ INTEIRO</t>
        </is>
      </c>
      <c r="G786" s="10" t="inlineStr">
        <is>
          <t>TAPEÇARIA</t>
        </is>
      </c>
      <c r="H786" s="10" t="inlineStr">
        <is>
          <t>TAPEÇARIA</t>
        </is>
      </c>
      <c r="I786" s="10" t="inlineStr">
        <is>
          <t>TAPEÇARIA</t>
        </is>
      </c>
      <c r="J786" s="9" t="n">
        <v>668</v>
      </c>
      <c r="K786" s="10">
        <f>IF($E786="","",IFERROR(INDEX('01_Cad_Pecas'!$H$2:$H$5000,MATCH($E786,'01_Cad_Pecas'!$D$2:$D$5000,0)),IFERROR(INDEX('01_Cad_Pecas'!$H$2:$H$5000,MATCH(VALUE($E786),'01_Cad_Pecas'!$D$2:$D$5000,0)),"")))</f>
        <v/>
      </c>
      <c r="L786" s="10">
        <f>IF($E786="","",IFERROR(INDEX('01_Cad_Pecas'!$I$2:$I$5000,MATCH($E786,'01_Cad_Pecas'!$D$2:$D$5000,0)),IFERROR(INDEX('01_Cad_Pecas'!$I$2:$I$5000,MATCH(VALUE($E786),'01_Cad_Pecas'!$D$2:$D$5000,0)),"")))</f>
        <v/>
      </c>
      <c r="M786" s="10">
        <f>IF(OR($J786="",$L786=""),"",IF($K786="",0,$K786)+$J786*$L786)</f>
        <v/>
      </c>
      <c r="N786" s="10" t="n">
        <v>46206</v>
      </c>
      <c r="O786" s="10" t="n">
        <v>668</v>
      </c>
      <c r="P786" s="10" t="n"/>
      <c r="Q786" s="10" t="n"/>
      <c r="R786" s="10">
        <f>IF(AND($P786&lt;&gt;"",$Q786&lt;&gt;""),($Q786-$P786)*1440,IF(AND($O786&lt;&gt;"",$L786&lt;&gt;""),IF($K786="",0,$K786)+$O786*$L786,""))</f>
        <v/>
      </c>
      <c r="S786" s="10" t="n"/>
      <c r="T786" s="10">
        <f>IF(OR($J786="",$O786=""),"",$O786/$J786)</f>
        <v/>
      </c>
      <c r="U786" s="10" t="inlineStr">
        <is>
          <t>Concluído</t>
        </is>
      </c>
      <c r="V786" s="10">
        <f>IF($A786="","",IF(AND($A786&lt;&gt;"",NOT(OR($U786="Concluído",$U786="Concluido")),TODAY()&gt;$A786),"SIM","NÃO"))</f>
        <v/>
      </c>
      <c r="W786" s="10">
        <f>IF(OR($A786="",$I786="",$M786=""),"",SUMIFS($M$2:M786,$I$2:I786,$I786,$A$2:A786,$A786)-$M786)</f>
        <v/>
      </c>
      <c r="X786" s="10">
        <f>IF(OR($A786="",$I786=""),"",SUMIFS($M$2:$M$4922,$I$2:$I$4922,$I786,$A$2:$A$4922,$A786))</f>
        <v/>
      </c>
      <c r="Y786" s="10">
        <f>IFERROR(VLOOKUP($I786,'02_Cad_Maquinas'!$B$2:$H$200,7,FALSE()),"")</f>
        <v/>
      </c>
      <c r="Z786" s="10">
        <f>IF(OR($X786="",$Y786=""),"",$Y786-$X786)</f>
        <v/>
      </c>
      <c r="AA786" s="11">
        <f>IF(OR($X786="",$Y786=""),"",$X786/$Y786)</f>
        <v/>
      </c>
      <c r="AB786" s="10" t="n"/>
      <c r="AC786" s="10">
        <f>IF($B786="","","|"&amp;SUBSTITUTE(TRIM(SUBSTITUTE(SUBSTITUTE(SUBSTITUTE(SUBSTITUTE(SUBSTITUTE(SUBSTITUTE(SUBSTITUTE(SUBSTITUTE(SUBSTITUTE(SUBSTITUTE(SUBSTITUTE(SUBSTITUTE(SUBSTITUTE(SUBSTITUTE(TRIM($B786&amp;""),CHAR(10)," "),CHAR(13)," "),"."," "),";"," "),","," "),"/"," "),"+"," "),"-"," "),"  "," "),"  "," "),"  "," "),"  "," "),"  "," "),"  "," "))," ","|")&amp;"|")</f>
        <v/>
      </c>
      <c r="AD786" s="10">
        <f>TRIM($I786&amp;"")</f>
        <v/>
      </c>
    </row>
    <row r="787" ht="24" customHeight="1">
      <c r="A787" s="9" t="n">
        <v>46203</v>
      </c>
      <c r="B787" s="10" t="n">
        <v>10179</v>
      </c>
      <c r="C787" s="10" t="n"/>
      <c r="D787" s="10" t="inlineStr">
        <is>
          <t>TAPEÇARIA</t>
        </is>
      </c>
      <c r="E787" s="10" t="n">
        <v>30001312</v>
      </c>
      <c r="F787" s="10" t="inlineStr">
        <is>
          <t>ENCOSTO ESTOFADO MENOR - CADEIRA PÉ INTEIRO BORD</t>
        </is>
      </c>
      <c r="G787" s="10" t="inlineStr">
        <is>
          <t>TAPEÇARIA</t>
        </is>
      </c>
      <c r="H787" s="10" t="inlineStr">
        <is>
          <t>TAPEÇARIA</t>
        </is>
      </c>
      <c r="I787" s="10" t="inlineStr">
        <is>
          <t>TAPEÇARIA</t>
        </is>
      </c>
      <c r="J787" s="9" t="n">
        <v>4</v>
      </c>
      <c r="K787" s="10">
        <f>IF($E787="","",IFERROR(INDEX('01_Cad_Pecas'!$H$2:$H$5000,MATCH($E787,'01_Cad_Pecas'!$D$2:$D$5000,0)),IFERROR(INDEX('01_Cad_Pecas'!$H$2:$H$5000,MATCH(VALUE($E787),'01_Cad_Pecas'!$D$2:$D$5000,0)),"")))</f>
        <v/>
      </c>
      <c r="L787" s="10">
        <f>IF($E787="","",IFERROR(INDEX('01_Cad_Pecas'!$I$2:$I$5000,MATCH($E787,'01_Cad_Pecas'!$D$2:$D$5000,0)),IFERROR(INDEX('01_Cad_Pecas'!$I$2:$I$5000,MATCH(VALUE($E787),'01_Cad_Pecas'!$D$2:$D$5000,0)),"")))</f>
        <v/>
      </c>
      <c r="M787" s="10">
        <f>IF(OR($J787="",$L787=""),"",IF($K787="",0,$K787)+$J787*$L787)</f>
        <v/>
      </c>
      <c r="N787" s="10" t="n">
        <v>46206</v>
      </c>
      <c r="O787" s="10" t="n">
        <v>4</v>
      </c>
      <c r="P787" s="10" t="n"/>
      <c r="Q787" s="10" t="n"/>
      <c r="R787" s="10">
        <f>IF(AND($P787&lt;&gt;"",$Q787&lt;&gt;""),($Q787-$P787)*1440,IF(AND($O787&lt;&gt;"",$L787&lt;&gt;""),IF($K787="",0,$K787)+$O787*$L787,""))</f>
        <v/>
      </c>
      <c r="S787" s="10" t="n"/>
      <c r="T787" s="10">
        <f>IF(OR($J787="",$O787=""),"",$O787/$J787)</f>
        <v/>
      </c>
      <c r="U787" s="10" t="inlineStr">
        <is>
          <t>Concluído</t>
        </is>
      </c>
      <c r="V787" s="10">
        <f>IF($A787="","",IF(AND($A787&lt;&gt;"",NOT(OR($U787="Concluído",$U787="Concluido")),TODAY()&gt;$A787),"SIM","NÃO"))</f>
        <v/>
      </c>
      <c r="W787" s="10">
        <f>IF(OR($A787="",$I787="",$M787=""),"",SUMIFS($M$2:M787,$I$2:I787,$I787,$A$2:A787,$A787)-$M787)</f>
        <v/>
      </c>
      <c r="X787" s="10">
        <f>IF(OR($A787="",$I787=""),"",SUMIFS($M$2:$M$4922,$I$2:$I$4922,$I787,$A$2:$A$4922,$A787))</f>
        <v/>
      </c>
      <c r="Y787" s="10">
        <f>IFERROR(VLOOKUP($I787,'02_Cad_Maquinas'!$B$2:$H$200,7,FALSE()),"")</f>
        <v/>
      </c>
      <c r="Z787" s="10">
        <f>IF(OR($X787="",$Y787=""),"",$Y787-$X787)</f>
        <v/>
      </c>
      <c r="AA787" s="11">
        <f>IF(OR($X787="",$Y787=""),"",$X787/$Y787)</f>
        <v/>
      </c>
      <c r="AB787" s="10" t="n"/>
      <c r="AC787" s="10">
        <f>IF($B787="","","|"&amp;SUBSTITUTE(TRIM(SUBSTITUTE(SUBSTITUTE(SUBSTITUTE(SUBSTITUTE(SUBSTITUTE(SUBSTITUTE(SUBSTITUTE(SUBSTITUTE(SUBSTITUTE(SUBSTITUTE(SUBSTITUTE(SUBSTITUTE(SUBSTITUTE(SUBSTITUTE(TRIM($B787&amp;""),CHAR(10)," "),CHAR(13)," "),"."," "),";"," "),","," "),"/"," "),"+"," "),"-"," "),"  "," "),"  "," "),"  "," "),"  "," "),"  "," "),"  "," "))," ","|")&amp;"|")</f>
        <v/>
      </c>
      <c r="AD787" s="10">
        <f>TRIM($I787&amp;"")</f>
        <v/>
      </c>
    </row>
    <row r="788" ht="24" customHeight="1">
      <c r="A788" s="9" t="n">
        <v>46203</v>
      </c>
      <c r="B788" s="10" t="n">
        <v>10179</v>
      </c>
      <c r="C788" s="10" t="n"/>
      <c r="D788" s="10" t="inlineStr">
        <is>
          <t>TAPEÇARIA</t>
        </is>
      </c>
      <c r="E788" s="10" t="n">
        <v>30001312</v>
      </c>
      <c r="F788" s="10" t="inlineStr">
        <is>
          <t>ENCOSTO ESTOFADO MENOR - CADEIRA PÉ INTEIRO BORD</t>
        </is>
      </c>
      <c r="G788" s="10" t="inlineStr">
        <is>
          <t>TAPEÇARIA</t>
        </is>
      </c>
      <c r="H788" s="10" t="inlineStr">
        <is>
          <t>TAPEÇARIA</t>
        </is>
      </c>
      <c r="I788" s="10" t="inlineStr">
        <is>
          <t>TAPEÇARIA</t>
        </is>
      </c>
      <c r="J788" s="9" t="n">
        <v>560</v>
      </c>
      <c r="K788" s="10">
        <f>IF($E788="","",IFERROR(INDEX('01_Cad_Pecas'!$H$2:$H$5000,MATCH($E788,'01_Cad_Pecas'!$D$2:$D$5000,0)),IFERROR(INDEX('01_Cad_Pecas'!$H$2:$H$5000,MATCH(VALUE($E788),'01_Cad_Pecas'!$D$2:$D$5000,0)),"")))</f>
        <v/>
      </c>
      <c r="L788" s="10">
        <f>IF($E788="","",IFERROR(INDEX('01_Cad_Pecas'!$I$2:$I$5000,MATCH($E788,'01_Cad_Pecas'!$D$2:$D$5000,0)),IFERROR(INDEX('01_Cad_Pecas'!$I$2:$I$5000,MATCH(VALUE($E788),'01_Cad_Pecas'!$D$2:$D$5000,0)),"")))</f>
        <v/>
      </c>
      <c r="M788" s="10">
        <f>IF(OR($J788="",$L788=""),"",IF($K788="",0,$K788)+$J788*$L788)</f>
        <v/>
      </c>
      <c r="N788" s="10" t="n">
        <v>46206</v>
      </c>
      <c r="O788" s="10" t="n">
        <v>560</v>
      </c>
      <c r="P788" s="10" t="n"/>
      <c r="Q788" s="10" t="n"/>
      <c r="R788" s="10">
        <f>IF(AND($P788&lt;&gt;"",$Q788&lt;&gt;""),($Q788-$P788)*1440,IF(AND($O788&lt;&gt;"",$L788&lt;&gt;""),IF($K788="",0,$K788)+$O788*$L788,""))</f>
        <v/>
      </c>
      <c r="S788" s="10" t="n"/>
      <c r="T788" s="10">
        <f>IF(OR($J788="",$O788=""),"",$O788/$J788)</f>
        <v/>
      </c>
      <c r="U788" s="10" t="inlineStr">
        <is>
          <t>Concluído</t>
        </is>
      </c>
      <c r="V788" s="10">
        <f>IF($A788="","",IF(AND($A788&lt;&gt;"",NOT(OR($U788="Concluído",$U788="Concluido")),TODAY()&gt;$A788),"SIM","NÃO"))</f>
        <v/>
      </c>
      <c r="W788" s="10">
        <f>IF(OR($A788="",$I788="",$M788=""),"",SUMIFS($M$2:M788,$I$2:I788,$I788,$A$2:A788,$A788)-$M788)</f>
        <v/>
      </c>
      <c r="X788" s="10">
        <f>IF(OR($A788="",$I788=""),"",SUMIFS($M$2:$M$4922,$I$2:$I$4922,$I788,$A$2:$A$4922,$A788))</f>
        <v/>
      </c>
      <c r="Y788" s="10">
        <f>IFERROR(VLOOKUP($I788,'02_Cad_Maquinas'!$B$2:$H$200,7,FALSE()),"")</f>
        <v/>
      </c>
      <c r="Z788" s="10">
        <f>IF(OR($X788="",$Y788=""),"",$Y788-$X788)</f>
        <v/>
      </c>
      <c r="AA788" s="11">
        <f>IF(OR($X788="",$Y788=""),"",$X788/$Y788)</f>
        <v/>
      </c>
      <c r="AB788" s="10" t="n"/>
      <c r="AC788" s="10">
        <f>IF($B788="","","|"&amp;SUBSTITUTE(TRIM(SUBSTITUTE(SUBSTITUTE(SUBSTITUTE(SUBSTITUTE(SUBSTITUTE(SUBSTITUTE(SUBSTITUTE(SUBSTITUTE(SUBSTITUTE(SUBSTITUTE(SUBSTITUTE(SUBSTITUTE(SUBSTITUTE(SUBSTITUTE(TRIM($B788&amp;""),CHAR(10)," "),CHAR(13)," "),"."," "),";"," "),","," "),"/"," "),"+"," "),"-"," "),"  "," "),"  "," "),"  "," "),"  "," "),"  "," "),"  "," "))," ","|")&amp;"|")</f>
        <v/>
      </c>
      <c r="AD788" s="10">
        <f>TRIM($I788&amp;"")</f>
        <v/>
      </c>
    </row>
    <row r="789" ht="24" customHeight="1">
      <c r="A789" s="9" t="n">
        <v>46203</v>
      </c>
      <c r="B789" s="10" t="n">
        <v>10179</v>
      </c>
      <c r="C789" s="10" t="n"/>
      <c r="D789" s="10" t="inlineStr">
        <is>
          <t>TAPEÇARIA</t>
        </is>
      </c>
      <c r="E789" s="10" t="n">
        <v>30001312</v>
      </c>
      <c r="F789" s="10" t="inlineStr">
        <is>
          <t>ENCOSTO ESTOFADO MENOR - CADEIRA PÉ INTEIRO BORD</t>
        </is>
      </c>
      <c r="G789" s="10" t="inlineStr">
        <is>
          <t>TAPEÇARIA</t>
        </is>
      </c>
      <c r="H789" s="10" t="inlineStr">
        <is>
          <t>TAPEÇARIA</t>
        </is>
      </c>
      <c r="I789" s="10" t="inlineStr">
        <is>
          <t>TAPEÇARIA</t>
        </is>
      </c>
      <c r="J789" s="9" t="n">
        <v>60</v>
      </c>
      <c r="K789" s="10">
        <f>IF($E789="","",IFERROR(INDEX('01_Cad_Pecas'!$H$2:$H$5000,MATCH($E789,'01_Cad_Pecas'!$D$2:$D$5000,0)),IFERROR(INDEX('01_Cad_Pecas'!$H$2:$H$5000,MATCH(VALUE($E789),'01_Cad_Pecas'!$D$2:$D$5000,0)),"")))</f>
        <v/>
      </c>
      <c r="L789" s="10">
        <f>IF($E789="","",IFERROR(INDEX('01_Cad_Pecas'!$I$2:$I$5000,MATCH($E789,'01_Cad_Pecas'!$D$2:$D$5000,0)),IFERROR(INDEX('01_Cad_Pecas'!$I$2:$I$5000,MATCH(VALUE($E789),'01_Cad_Pecas'!$D$2:$D$5000,0)),"")))</f>
        <v/>
      </c>
      <c r="M789" s="10">
        <f>IF(OR($J789="",$L789=""),"",IF($K789="",0,$K789)+$J789*$L789)</f>
        <v/>
      </c>
      <c r="N789" s="10" t="n">
        <v>46206</v>
      </c>
      <c r="O789" s="10" t="n">
        <v>60</v>
      </c>
      <c r="P789" s="10" t="n"/>
      <c r="Q789" s="10" t="n"/>
      <c r="R789" s="10">
        <f>IF(AND($P789&lt;&gt;"",$Q789&lt;&gt;""),($Q789-$P789)*1440,IF(AND($O789&lt;&gt;"",$L789&lt;&gt;""),IF($K789="",0,$K789)+$O789*$L789,""))</f>
        <v/>
      </c>
      <c r="S789" s="10" t="n"/>
      <c r="T789" s="10">
        <f>IF(OR($J789="",$O789=""),"",$O789/$J789)</f>
        <v/>
      </c>
      <c r="U789" s="10" t="inlineStr">
        <is>
          <t>Concluído</t>
        </is>
      </c>
      <c r="V789" s="10">
        <f>IF($A789="","",IF(AND($A789&lt;&gt;"",NOT(OR($U789="Concluído",$U789="Concluido")),TODAY()&gt;$A789),"SIM","NÃO"))</f>
        <v/>
      </c>
      <c r="W789" s="10">
        <f>IF(OR($A789="",$I789="",$M789=""),"",SUMIFS($M$2:M789,$I$2:I789,$I789,$A$2:A789,$A789)-$M789)</f>
        <v/>
      </c>
      <c r="X789" s="10">
        <f>IF(OR($A789="",$I789=""),"",SUMIFS($M$2:$M$4922,$I$2:$I$4922,$I789,$A$2:$A$4922,$A789))</f>
        <v/>
      </c>
      <c r="Y789" s="10">
        <f>IFERROR(VLOOKUP($I789,'02_Cad_Maquinas'!$B$2:$H$200,7,FALSE()),"")</f>
        <v/>
      </c>
      <c r="Z789" s="10">
        <f>IF(OR($X789="",$Y789=""),"",$Y789-$X789)</f>
        <v/>
      </c>
      <c r="AA789" s="11">
        <f>IF(OR($X789="",$Y789=""),"",$X789/$Y789)</f>
        <v/>
      </c>
      <c r="AB789" s="10" t="n"/>
      <c r="AC789" s="10">
        <f>IF($B789="","","|"&amp;SUBSTITUTE(TRIM(SUBSTITUTE(SUBSTITUTE(SUBSTITUTE(SUBSTITUTE(SUBSTITUTE(SUBSTITUTE(SUBSTITUTE(SUBSTITUTE(SUBSTITUTE(SUBSTITUTE(SUBSTITUTE(SUBSTITUTE(SUBSTITUTE(SUBSTITUTE(TRIM($B789&amp;""),CHAR(10)," "),CHAR(13)," "),"."," "),";"," "),","," "),"/"," "),"+"," "),"-"," "),"  "," "),"  "," "),"  "," "),"  "," "),"  "," "),"  "," "))," ","|")&amp;"|")</f>
        <v/>
      </c>
      <c r="AD789" s="10">
        <f>TRIM($I789&amp;"")</f>
        <v/>
      </c>
    </row>
    <row r="790" ht="24" customHeight="1">
      <c r="A790" s="9" t="n">
        <v>46203</v>
      </c>
      <c r="B790" s="10" t="n">
        <v>10179</v>
      </c>
      <c r="C790" s="10" t="n"/>
      <c r="D790" s="10" t="inlineStr">
        <is>
          <t>TAPEÇARIA</t>
        </is>
      </c>
      <c r="E790" s="10" t="n">
        <v>30001320</v>
      </c>
      <c r="F790" s="10" t="inlineStr">
        <is>
          <t>ENCOSTO ESTOFADO BORD - CADEIRA MILÃO PÉ INTEIRO</t>
        </is>
      </c>
      <c r="G790" s="10" t="inlineStr">
        <is>
          <t>TAPEÇARIA</t>
        </is>
      </c>
      <c r="H790" s="10" t="inlineStr">
        <is>
          <t>TAPEÇARIA</t>
        </is>
      </c>
      <c r="I790" s="10" t="inlineStr">
        <is>
          <t>TAPEÇARIA</t>
        </is>
      </c>
      <c r="J790" s="9" t="n">
        <v>6</v>
      </c>
      <c r="K790" s="10">
        <f>IF($E790="","",IFERROR(INDEX('01_Cad_Pecas'!$H$2:$H$5000,MATCH($E790,'01_Cad_Pecas'!$D$2:$D$5000,0)),IFERROR(INDEX('01_Cad_Pecas'!$H$2:$H$5000,MATCH(VALUE($E790),'01_Cad_Pecas'!$D$2:$D$5000,0)),"")))</f>
        <v/>
      </c>
      <c r="L790" s="10">
        <f>IF($E790="","",IFERROR(INDEX('01_Cad_Pecas'!$I$2:$I$5000,MATCH($E790,'01_Cad_Pecas'!$D$2:$D$5000,0)),IFERROR(INDEX('01_Cad_Pecas'!$I$2:$I$5000,MATCH(VALUE($E790),'01_Cad_Pecas'!$D$2:$D$5000,0)),"")))</f>
        <v/>
      </c>
      <c r="M790" s="10">
        <f>IF(OR($J790="",$L790=""),"",IF($K790="",0,$K790)+$J790*$L790)</f>
        <v/>
      </c>
      <c r="N790" s="10" t="n">
        <v>46206</v>
      </c>
      <c r="O790" s="10" t="n">
        <v>6</v>
      </c>
      <c r="P790" s="10" t="n"/>
      <c r="Q790" s="10" t="n"/>
      <c r="R790" s="10">
        <f>IF(AND($P790&lt;&gt;"",$Q790&lt;&gt;""),($Q790-$P790)*1440,IF(AND($O790&lt;&gt;"",$L790&lt;&gt;""),IF($K790="",0,$K790)+$O790*$L790,""))</f>
        <v/>
      </c>
      <c r="S790" s="10" t="n"/>
      <c r="T790" s="10">
        <f>IF(OR($J790="",$O790=""),"",$O790/$J790)</f>
        <v/>
      </c>
      <c r="U790" s="10" t="inlineStr">
        <is>
          <t>Concluído</t>
        </is>
      </c>
      <c r="V790" s="10">
        <f>IF($A790="","",IF(AND($A790&lt;&gt;"",NOT(OR($U790="Concluído",$U790="Concluido")),TODAY()&gt;$A790),"SIM","NÃO"))</f>
        <v/>
      </c>
      <c r="W790" s="10">
        <f>IF(OR($A790="",$I790="",$M790=""),"",SUMIFS($M$2:M790,$I$2:I790,$I790,$A$2:A790,$A790)-$M790)</f>
        <v/>
      </c>
      <c r="X790" s="10">
        <f>IF(OR($A790="",$I790=""),"",SUMIFS($M$2:$M$4922,$I$2:$I$4922,$I790,$A$2:$A$4922,$A790))</f>
        <v/>
      </c>
      <c r="Y790" s="10">
        <f>IFERROR(VLOOKUP($I790,'02_Cad_Maquinas'!$B$2:$H$200,7,FALSE()),"")</f>
        <v/>
      </c>
      <c r="Z790" s="10">
        <f>IF(OR($X790="",$Y790=""),"",$Y790-$X790)</f>
        <v/>
      </c>
      <c r="AA790" s="11">
        <f>IF(OR($X790="",$Y790=""),"",$X790/$Y790)</f>
        <v/>
      </c>
      <c r="AB790" s="10" t="n"/>
      <c r="AC790" s="10">
        <f>IF($B790="","","|"&amp;SUBSTITUTE(TRIM(SUBSTITUTE(SUBSTITUTE(SUBSTITUTE(SUBSTITUTE(SUBSTITUTE(SUBSTITUTE(SUBSTITUTE(SUBSTITUTE(SUBSTITUTE(SUBSTITUTE(SUBSTITUTE(SUBSTITUTE(SUBSTITUTE(SUBSTITUTE(TRIM($B790&amp;""),CHAR(10)," "),CHAR(13)," "),"."," "),";"," "),","," "),"/"," "),"+"," "),"-"," "),"  "," "),"  "," "),"  "," "),"  "," "),"  "," "),"  "," "))," ","|")&amp;"|")</f>
        <v/>
      </c>
      <c r="AD790" s="10">
        <f>TRIM($I790&amp;"")</f>
        <v/>
      </c>
    </row>
    <row r="791" ht="24" customHeight="1">
      <c r="A791" s="9" t="n">
        <v>46203</v>
      </c>
      <c r="B791" s="10" t="n">
        <v>10179</v>
      </c>
      <c r="C791" s="10" t="n"/>
      <c r="D791" s="10" t="inlineStr">
        <is>
          <t>TAPEÇARIA</t>
        </is>
      </c>
      <c r="E791" s="10" t="n">
        <v>30001412</v>
      </c>
      <c r="F791" s="10" t="inlineStr">
        <is>
          <t>ENCOSTO ESTOFADO MENOR - CADEIRA PÉ INTEIRO</t>
        </is>
      </c>
      <c r="G791" s="10" t="inlineStr">
        <is>
          <t>TAPEÇARIA</t>
        </is>
      </c>
      <c r="H791" s="10" t="inlineStr">
        <is>
          <t>TAPEÇARIA</t>
        </is>
      </c>
      <c r="I791" s="10" t="inlineStr">
        <is>
          <t>TAPEÇARIA</t>
        </is>
      </c>
      <c r="J791" s="9" t="n">
        <v>8</v>
      </c>
      <c r="K791" s="10">
        <f>IF($E791="","",IFERROR(INDEX('01_Cad_Pecas'!$H$2:$H$5000,MATCH($E791,'01_Cad_Pecas'!$D$2:$D$5000,0)),IFERROR(INDEX('01_Cad_Pecas'!$H$2:$H$5000,MATCH(VALUE($E791),'01_Cad_Pecas'!$D$2:$D$5000,0)),"")))</f>
        <v/>
      </c>
      <c r="L791" s="10">
        <f>IF($E791="","",IFERROR(INDEX('01_Cad_Pecas'!$I$2:$I$5000,MATCH($E791,'01_Cad_Pecas'!$D$2:$D$5000,0)),IFERROR(INDEX('01_Cad_Pecas'!$I$2:$I$5000,MATCH(VALUE($E791),'01_Cad_Pecas'!$D$2:$D$5000,0)),"")))</f>
        <v/>
      </c>
      <c r="M791" s="10">
        <f>IF(OR($J791="",$L791=""),"",IF($K791="",0,$K791)+$J791*$L791)</f>
        <v/>
      </c>
      <c r="N791" s="10" t="n">
        <v>46206</v>
      </c>
      <c r="O791" s="10" t="n">
        <v>8</v>
      </c>
      <c r="P791" s="10" t="n"/>
      <c r="Q791" s="10" t="n"/>
      <c r="R791" s="10">
        <f>IF(AND($P791&lt;&gt;"",$Q791&lt;&gt;""),($Q791-$P791)*1440,IF(AND($O791&lt;&gt;"",$L791&lt;&gt;""),IF($K791="",0,$K791)+$O791*$L791,""))</f>
        <v/>
      </c>
      <c r="S791" s="10" t="n"/>
      <c r="T791" s="10">
        <f>IF(OR($J791="",$O791=""),"",$O791/$J791)</f>
        <v/>
      </c>
      <c r="U791" s="10" t="inlineStr">
        <is>
          <t>Concluído</t>
        </is>
      </c>
      <c r="V791" s="10">
        <f>IF($A791="","",IF(AND($A791&lt;&gt;"",NOT(OR($U791="Concluído",$U791="Concluido")),TODAY()&gt;$A791),"SIM","NÃO"))</f>
        <v/>
      </c>
      <c r="W791" s="10">
        <f>IF(OR($A791="",$I791="",$M791=""),"",SUMIFS($M$2:M791,$I$2:I791,$I791,$A$2:A791,$A791)-$M791)</f>
        <v/>
      </c>
      <c r="X791" s="10">
        <f>IF(OR($A791="",$I791=""),"",SUMIFS($M$2:$M$4922,$I$2:$I$4922,$I791,$A$2:$A$4922,$A791))</f>
        <v/>
      </c>
      <c r="Y791" s="10">
        <f>IFERROR(VLOOKUP($I791,'02_Cad_Maquinas'!$B$2:$H$200,7,FALSE()),"")</f>
        <v/>
      </c>
      <c r="Z791" s="10">
        <f>IF(OR($X791="",$Y791=""),"",$Y791-$X791)</f>
        <v/>
      </c>
      <c r="AA791" s="11">
        <f>IF(OR($X791="",$Y791=""),"",$X791/$Y791)</f>
        <v/>
      </c>
      <c r="AB791" s="10" t="n"/>
      <c r="AC791" s="10">
        <f>IF($B791="","","|"&amp;SUBSTITUTE(TRIM(SUBSTITUTE(SUBSTITUTE(SUBSTITUTE(SUBSTITUTE(SUBSTITUTE(SUBSTITUTE(SUBSTITUTE(SUBSTITUTE(SUBSTITUTE(SUBSTITUTE(SUBSTITUTE(SUBSTITUTE(SUBSTITUTE(SUBSTITUTE(TRIM($B791&amp;""),CHAR(10)," "),CHAR(13)," "),"."," "),";"," "),","," "),"/"," "),"+"," "),"-"," "),"  "," "),"  "," "),"  "," "),"  "," "),"  "," "),"  "," "))," ","|")&amp;"|")</f>
        <v/>
      </c>
      <c r="AD791" s="10">
        <f>TRIM($I791&amp;"")</f>
        <v/>
      </c>
    </row>
    <row r="792">
      <c r="A792" s="9" t="n">
        <v>46203</v>
      </c>
      <c r="B792" s="10" t="n">
        <v>10179</v>
      </c>
      <c r="C792" s="10" t="n"/>
      <c r="D792" s="10" t="inlineStr">
        <is>
          <t>TAPEÇARIA</t>
        </is>
      </c>
      <c r="E792" s="10" t="n">
        <v>30003413</v>
      </c>
      <c r="F792" s="10" t="inlineStr">
        <is>
          <t>ASSENTO ESTOFADO - CADEIRA DAKAR</t>
        </is>
      </c>
      <c r="G792" s="10" t="inlineStr">
        <is>
          <t>TAPEÇARIA</t>
        </is>
      </c>
      <c r="H792" s="10" t="inlineStr">
        <is>
          <t>TAPEÇARIA</t>
        </is>
      </c>
      <c r="I792" s="10" t="inlineStr">
        <is>
          <t>TAPEÇARIA</t>
        </is>
      </c>
      <c r="J792" s="9" t="n">
        <v>34</v>
      </c>
      <c r="K792" s="10">
        <f>IF($E792="","",IFERROR(INDEX('01_Cad_Pecas'!$H$2:$H$5000,MATCH($E792,'01_Cad_Pecas'!$D$2:$D$5000,0)),IFERROR(INDEX('01_Cad_Pecas'!$H$2:$H$5000,MATCH(VALUE($E792),'01_Cad_Pecas'!$D$2:$D$5000,0)),"")))</f>
        <v/>
      </c>
      <c r="L792" s="10">
        <f>IF($E792="","",IFERROR(INDEX('01_Cad_Pecas'!$I$2:$I$5000,MATCH($E792,'01_Cad_Pecas'!$D$2:$D$5000,0)),IFERROR(INDEX('01_Cad_Pecas'!$I$2:$I$5000,MATCH(VALUE($E792),'01_Cad_Pecas'!$D$2:$D$5000,0)),"")))</f>
        <v/>
      </c>
      <c r="M792" s="10">
        <f>IF(OR($J792="",$L792=""),"",IF($K792="",0,$K792)+$J792*$L792)</f>
        <v/>
      </c>
      <c r="N792" s="10" t="n">
        <v>46206</v>
      </c>
      <c r="O792" s="10" t="n">
        <v>34</v>
      </c>
      <c r="P792" s="10" t="n"/>
      <c r="Q792" s="10" t="n"/>
      <c r="R792" s="10">
        <f>IF(AND($P792&lt;&gt;"",$Q792&lt;&gt;""),($Q792-$P792)*1440,IF(AND($O792&lt;&gt;"",$L792&lt;&gt;""),IF($K792="",0,$K792)+$O792*$L792,""))</f>
        <v/>
      </c>
      <c r="S792" s="10" t="n"/>
      <c r="T792" s="10">
        <f>IF(OR($J792="",$O792=""),"",$O792/$J792)</f>
        <v/>
      </c>
      <c r="U792" s="10" t="inlineStr">
        <is>
          <t>Concluído</t>
        </is>
      </c>
      <c r="V792" s="10">
        <f>IF($A792="","",IF(AND($A792&lt;&gt;"",NOT(OR($U792="Concluído",$U792="Concluido")),TODAY()&gt;$A792),"SIM","NÃO"))</f>
        <v/>
      </c>
      <c r="W792" s="10">
        <f>IF(OR($A792="",$I792="",$M792=""),"",SUMIFS($M$2:M792,$I$2:I792,$I792,$A$2:A792,$A792)-$M792)</f>
        <v/>
      </c>
      <c r="X792" s="10">
        <f>IF(OR($A792="",$I792=""),"",SUMIFS($M$2:$M$4922,$I$2:$I$4922,$I792,$A$2:$A$4922,$A792))</f>
        <v/>
      </c>
      <c r="Y792" s="10">
        <f>IFERROR(VLOOKUP($I792,'02_Cad_Maquinas'!$B$2:$H$200,7,FALSE()),"")</f>
        <v/>
      </c>
      <c r="Z792" s="10">
        <f>IF(OR($X792="",$Y792=""),"",$Y792-$X792)</f>
        <v/>
      </c>
      <c r="AA792" s="11">
        <f>IF(OR($X792="",$Y792=""),"",$X792/$Y792)</f>
        <v/>
      </c>
      <c r="AB792" s="10" t="n"/>
      <c r="AC792" s="10">
        <f>IF($B792="","","|"&amp;SUBSTITUTE(TRIM(SUBSTITUTE(SUBSTITUTE(SUBSTITUTE(SUBSTITUTE(SUBSTITUTE(SUBSTITUTE(SUBSTITUTE(SUBSTITUTE(SUBSTITUTE(SUBSTITUTE(SUBSTITUTE(SUBSTITUTE(SUBSTITUTE(SUBSTITUTE(TRIM($B792&amp;""),CHAR(10)," "),CHAR(13)," "),"."," "),";"," "),","," "),"/"," "),"+"," "),"-"," "),"  "," "),"  "," "),"  "," "),"  "," "),"  "," "),"  "," "))," ","|")&amp;"|")</f>
        <v/>
      </c>
      <c r="AD792" s="10">
        <f>TRIM($I792&amp;"")</f>
        <v/>
      </c>
    </row>
    <row r="793">
      <c r="A793" s="9" t="n">
        <v>46203</v>
      </c>
      <c r="B793" s="10" t="n">
        <v>10179</v>
      </c>
      <c r="C793" s="10" t="n"/>
      <c r="D793" s="10" t="inlineStr">
        <is>
          <t>TAPEÇARIA</t>
        </is>
      </c>
      <c r="E793" s="10" t="n">
        <v>30004807</v>
      </c>
      <c r="F793" s="10" t="inlineStr">
        <is>
          <t>ASSENTO ESTOFADO - CAD SANTIAGO</t>
        </is>
      </c>
      <c r="G793" s="10" t="inlineStr">
        <is>
          <t>TAPEÇARIA</t>
        </is>
      </c>
      <c r="H793" s="10" t="inlineStr">
        <is>
          <t>TAPEÇARIA</t>
        </is>
      </c>
      <c r="I793" s="10" t="inlineStr">
        <is>
          <t>TAPEÇARIA</t>
        </is>
      </c>
      <c r="J793" s="9" t="n">
        <v>10</v>
      </c>
      <c r="K793" s="10">
        <f>IF($E793="","",IFERROR(INDEX('01_Cad_Pecas'!$H$2:$H$5000,MATCH($E793,'01_Cad_Pecas'!$D$2:$D$5000,0)),IFERROR(INDEX('01_Cad_Pecas'!$H$2:$H$5000,MATCH(VALUE($E793),'01_Cad_Pecas'!$D$2:$D$5000,0)),"")))</f>
        <v/>
      </c>
      <c r="L793" s="10">
        <f>IF($E793="","",IFERROR(INDEX('01_Cad_Pecas'!$I$2:$I$5000,MATCH($E793,'01_Cad_Pecas'!$D$2:$D$5000,0)),IFERROR(INDEX('01_Cad_Pecas'!$I$2:$I$5000,MATCH(VALUE($E793),'01_Cad_Pecas'!$D$2:$D$5000,0)),"")))</f>
        <v/>
      </c>
      <c r="M793" s="10">
        <f>IF(OR($J793="",$L793=""),"",IF($K793="",0,$K793)+$J793*$L793)</f>
        <v/>
      </c>
      <c r="N793" s="10" t="n">
        <v>46206</v>
      </c>
      <c r="O793" s="10" t="n">
        <v>10</v>
      </c>
      <c r="P793" s="10" t="n"/>
      <c r="Q793" s="10" t="n"/>
      <c r="R793" s="10">
        <f>IF(AND($P793&lt;&gt;"",$Q793&lt;&gt;""),($Q793-$P793)*1440,IF(AND($O793&lt;&gt;"",$L793&lt;&gt;""),IF($K793="",0,$K793)+$O793*$L793,""))</f>
        <v/>
      </c>
      <c r="S793" s="10" t="n"/>
      <c r="T793" s="10">
        <f>IF(OR($J793="",$O793=""),"",$O793/$J793)</f>
        <v/>
      </c>
      <c r="U793" s="10" t="inlineStr">
        <is>
          <t>Concluído</t>
        </is>
      </c>
      <c r="V793" s="10">
        <f>IF($A793="","",IF(AND($A793&lt;&gt;"",NOT(OR($U793="Concluído",$U793="Concluido")),TODAY()&gt;$A793),"SIM","NÃO"))</f>
        <v/>
      </c>
      <c r="W793" s="10">
        <f>IF(OR($A793="",$I793="",$M793=""),"",SUMIFS($M$2:M793,$I$2:I793,$I793,$A$2:A793,$A793)-$M793)</f>
        <v/>
      </c>
      <c r="X793" s="10">
        <f>IF(OR($A793="",$I793=""),"",SUMIFS($M$2:$M$4922,$I$2:$I$4922,$I793,$A$2:$A$4922,$A793))</f>
        <v/>
      </c>
      <c r="Y793" s="10">
        <f>IFERROR(VLOOKUP($I793,'02_Cad_Maquinas'!$B$2:$H$200,7,FALSE()),"")</f>
        <v/>
      </c>
      <c r="Z793" s="10">
        <f>IF(OR($X793="",$Y793=""),"",$Y793-$X793)</f>
        <v/>
      </c>
      <c r="AA793" s="11">
        <f>IF(OR($X793="",$Y793=""),"",$X793/$Y793)</f>
        <v/>
      </c>
      <c r="AB793" s="10" t="n"/>
      <c r="AC793" s="10">
        <f>IF($B793="","","|"&amp;SUBSTITUTE(TRIM(SUBSTITUTE(SUBSTITUTE(SUBSTITUTE(SUBSTITUTE(SUBSTITUTE(SUBSTITUTE(SUBSTITUTE(SUBSTITUTE(SUBSTITUTE(SUBSTITUTE(SUBSTITUTE(SUBSTITUTE(SUBSTITUTE(SUBSTITUTE(TRIM($B793&amp;""),CHAR(10)," "),CHAR(13)," "),"."," "),";"," "),","," "),"/"," "),"+"," "),"-"," "),"  "," "),"  "," "),"  "," "),"  "," "),"  "," "),"  "," "))," ","|")&amp;"|")</f>
        <v/>
      </c>
      <c r="AD793" s="10">
        <f>TRIM($I793&amp;"")</f>
        <v/>
      </c>
    </row>
    <row r="794">
      <c r="A794" s="9" t="n">
        <v>46203</v>
      </c>
      <c r="B794" s="10" t="n">
        <v>10179</v>
      </c>
      <c r="C794" s="10" t="n"/>
      <c r="D794" s="10" t="inlineStr">
        <is>
          <t>TAPEÇARIA</t>
        </is>
      </c>
      <c r="E794" s="10" t="n">
        <v>30006106</v>
      </c>
      <c r="F794" s="10" t="inlineStr">
        <is>
          <t>TELINHA ENCOSTO - CADEIRA SANTIAGO NEW</t>
        </is>
      </c>
      <c r="G794" s="10" t="inlineStr">
        <is>
          <t>TAPEÇARIA</t>
        </is>
      </c>
      <c r="H794" s="10" t="inlineStr">
        <is>
          <t>TAPEÇARIA</t>
        </is>
      </c>
      <c r="I794" s="10" t="inlineStr">
        <is>
          <t>TAPEÇARIA</t>
        </is>
      </c>
      <c r="J794" s="9" t="n">
        <v>10</v>
      </c>
      <c r="K794" s="10">
        <f>IF($E794="","",IFERROR(INDEX('01_Cad_Pecas'!$H$2:$H$5000,MATCH($E794,'01_Cad_Pecas'!$D$2:$D$5000,0)),IFERROR(INDEX('01_Cad_Pecas'!$H$2:$H$5000,MATCH(VALUE($E794),'01_Cad_Pecas'!$D$2:$D$5000,0)),"")))</f>
        <v/>
      </c>
      <c r="L794" s="10">
        <f>IF($E794="","",IFERROR(INDEX('01_Cad_Pecas'!$I$2:$I$5000,MATCH($E794,'01_Cad_Pecas'!$D$2:$D$5000,0)),IFERROR(INDEX('01_Cad_Pecas'!$I$2:$I$5000,MATCH(VALUE($E794),'01_Cad_Pecas'!$D$2:$D$5000,0)),"")))</f>
        <v/>
      </c>
      <c r="M794" s="10">
        <f>IF(OR($J794="",$L794=""),"",IF($K794="",0,$K794)+$J794*$L794)</f>
        <v/>
      </c>
      <c r="N794" s="10" t="n">
        <v>46206</v>
      </c>
      <c r="O794" s="10" t="n">
        <v>10</v>
      </c>
      <c r="P794" s="10" t="n"/>
      <c r="Q794" s="10" t="n"/>
      <c r="R794" s="10">
        <f>IF(AND($P794&lt;&gt;"",$Q794&lt;&gt;""),($Q794-$P794)*1440,IF(AND($O794&lt;&gt;"",$L794&lt;&gt;""),IF($K794="",0,$K794)+$O794*$L794,""))</f>
        <v/>
      </c>
      <c r="S794" s="10" t="n"/>
      <c r="T794" s="10">
        <f>IF(OR($J794="",$O794=""),"",$O794/$J794)</f>
        <v/>
      </c>
      <c r="U794" s="10" t="inlineStr">
        <is>
          <t>Concluído</t>
        </is>
      </c>
      <c r="V794" s="10">
        <f>IF($A794="","",IF(AND($A794&lt;&gt;"",NOT(OR($U794="Concluído",$U794="Concluido")),TODAY()&gt;$A794),"SIM","NÃO"))</f>
        <v/>
      </c>
      <c r="W794" s="10">
        <f>IF(OR($A794="",$I794="",$M794=""),"",SUMIFS($M$2:M794,$I$2:I794,$I794,$A$2:A794,$A794)-$M794)</f>
        <v/>
      </c>
      <c r="X794" s="10">
        <f>IF(OR($A794="",$I794=""),"",SUMIFS($M$2:$M$4922,$I$2:$I$4922,$I794,$A$2:$A$4922,$A794))</f>
        <v/>
      </c>
      <c r="Y794" s="10">
        <f>IFERROR(VLOOKUP($I794,'02_Cad_Maquinas'!$B$2:$H$200,7,FALSE()),"")</f>
        <v/>
      </c>
      <c r="Z794" s="10">
        <f>IF(OR($X794="",$Y794=""),"",$Y794-$X794)</f>
        <v/>
      </c>
      <c r="AA794" s="11">
        <f>IF(OR($X794="",$Y794=""),"",$X794/$Y794)</f>
        <v/>
      </c>
      <c r="AB794" s="10" t="n"/>
      <c r="AC794" s="10">
        <f>IF($B794="","","|"&amp;SUBSTITUTE(TRIM(SUBSTITUTE(SUBSTITUTE(SUBSTITUTE(SUBSTITUTE(SUBSTITUTE(SUBSTITUTE(SUBSTITUTE(SUBSTITUTE(SUBSTITUTE(SUBSTITUTE(SUBSTITUTE(SUBSTITUTE(SUBSTITUTE(SUBSTITUTE(TRIM($B794&amp;""),CHAR(10)," "),CHAR(13)," "),"."," "),";"," "),","," "),"/"," "),"+"," "),"-"," "),"  "," "),"  "," "),"  "," "),"  "," "),"  "," "),"  "," "))," ","|")&amp;"|")</f>
        <v/>
      </c>
      <c r="AD794" s="10">
        <f>TRIM($I794&amp;"")</f>
        <v/>
      </c>
    </row>
    <row r="795">
      <c r="A795" s="9" t="n">
        <v>46203</v>
      </c>
      <c r="B795" s="10" t="n">
        <v>10179</v>
      </c>
      <c r="C795" s="10" t="n"/>
      <c r="D795" s="10" t="inlineStr">
        <is>
          <t>TAPEÇARIA</t>
        </is>
      </c>
      <c r="E795" s="10" t="n">
        <v>30006806</v>
      </c>
      <c r="F795" s="10" t="inlineStr">
        <is>
          <t>ENCOSTO ESTOFADO - CADEIRA GENOVA</t>
        </is>
      </c>
      <c r="G795" s="10" t="inlineStr">
        <is>
          <t>TAPEÇARIA</t>
        </is>
      </c>
      <c r="H795" s="10" t="inlineStr">
        <is>
          <t>TAPEÇARIA</t>
        </is>
      </c>
      <c r="I795" s="10" t="inlineStr">
        <is>
          <t>TAPEÇARIA</t>
        </is>
      </c>
      <c r="J795" s="9" t="n">
        <v>24</v>
      </c>
      <c r="K795" s="10">
        <f>IF($E795="","",IFERROR(INDEX('01_Cad_Pecas'!$H$2:$H$5000,MATCH($E795,'01_Cad_Pecas'!$D$2:$D$5000,0)),IFERROR(INDEX('01_Cad_Pecas'!$H$2:$H$5000,MATCH(VALUE($E795),'01_Cad_Pecas'!$D$2:$D$5000,0)),"")))</f>
        <v/>
      </c>
      <c r="L795" s="10">
        <f>IF($E795="","",IFERROR(INDEX('01_Cad_Pecas'!$I$2:$I$5000,MATCH($E795,'01_Cad_Pecas'!$D$2:$D$5000,0)),IFERROR(INDEX('01_Cad_Pecas'!$I$2:$I$5000,MATCH(VALUE($E795),'01_Cad_Pecas'!$D$2:$D$5000,0)),"")))</f>
        <v/>
      </c>
      <c r="M795" s="10">
        <f>IF(OR($J795="",$L795=""),"",IF($K795="",0,$K795)+$J795*$L795)</f>
        <v/>
      </c>
      <c r="N795" s="10" t="n">
        <v>46206</v>
      </c>
      <c r="O795" s="10" t="n">
        <v>24</v>
      </c>
      <c r="P795" s="10" t="n"/>
      <c r="Q795" s="10" t="n"/>
      <c r="R795" s="10">
        <f>IF(AND($P795&lt;&gt;"",$Q795&lt;&gt;""),($Q795-$P795)*1440,IF(AND($O795&lt;&gt;"",$L795&lt;&gt;""),IF($K795="",0,$K795)+$O795*$L795,""))</f>
        <v/>
      </c>
      <c r="S795" s="10" t="n"/>
      <c r="T795" s="10">
        <f>IF(OR($J795="",$O795=""),"",$O795/$J795)</f>
        <v/>
      </c>
      <c r="U795" s="10" t="inlineStr">
        <is>
          <t>Concluído</t>
        </is>
      </c>
      <c r="V795" s="10">
        <f>IF($A795="","",IF(AND($A795&lt;&gt;"",NOT(OR($U795="Concluído",$U795="Concluido")),TODAY()&gt;$A795),"SIM","NÃO"))</f>
        <v/>
      </c>
      <c r="W795" s="10">
        <f>IF(OR($A795="",$I795="",$M795=""),"",SUMIFS($M$2:M795,$I$2:I795,$I795,$A$2:A795,$A795)-$M795)</f>
        <v/>
      </c>
      <c r="X795" s="10">
        <f>IF(OR($A795="",$I795=""),"",SUMIFS($M$2:$M$4922,$I$2:$I$4922,$I795,$A$2:$A$4922,$A795))</f>
        <v/>
      </c>
      <c r="Y795" s="10">
        <f>IFERROR(VLOOKUP($I795,'02_Cad_Maquinas'!$B$2:$H$200,7,FALSE()),"")</f>
        <v/>
      </c>
      <c r="Z795" s="10">
        <f>IF(OR($X795="",$Y795=""),"",$Y795-$X795)</f>
        <v/>
      </c>
      <c r="AA795" s="11">
        <f>IF(OR($X795="",$Y795=""),"",$X795/$Y795)</f>
        <v/>
      </c>
      <c r="AB795" s="10" t="n"/>
      <c r="AC795" s="10">
        <f>IF($B795="","","|"&amp;SUBSTITUTE(TRIM(SUBSTITUTE(SUBSTITUTE(SUBSTITUTE(SUBSTITUTE(SUBSTITUTE(SUBSTITUTE(SUBSTITUTE(SUBSTITUTE(SUBSTITUTE(SUBSTITUTE(SUBSTITUTE(SUBSTITUTE(SUBSTITUTE(SUBSTITUTE(TRIM($B795&amp;""),CHAR(10)," "),CHAR(13)," "),"."," "),";"," "),","," "),"/"," "),"+"," "),"-"," "),"  "," "),"  "," "),"  "," "),"  "," "),"  "," "),"  "," "))," ","|")&amp;"|")</f>
        <v/>
      </c>
      <c r="AD795" s="10">
        <f>TRIM($I795&amp;"")</f>
        <v/>
      </c>
    </row>
    <row r="796" ht="20" customHeight="1">
      <c r="A796" s="8" t="n">
        <v>46204</v>
      </c>
      <c r="B796" s="1" t="n">
        <v>10148</v>
      </c>
      <c r="D796" s="1" t="inlineStr">
        <is>
          <t>TAPEÇARIA</t>
        </is>
      </c>
      <c r="E796" s="17" t="n">
        <v>30003609</v>
      </c>
      <c r="F796" s="18" t="inlineStr">
        <is>
          <t>ASSENTO ESTOFADO - CADEIRA PEROLA MADEIRA</t>
        </is>
      </c>
      <c r="G796" s="1" t="inlineStr">
        <is>
          <t>TAPEÇARIA</t>
        </is>
      </c>
      <c r="H796" s="1" t="inlineStr">
        <is>
          <t>TAPEÇARIA</t>
        </is>
      </c>
      <c r="I796" s="1" t="inlineStr">
        <is>
          <t>TAPEÇARIA</t>
        </is>
      </c>
      <c r="J796" s="21" t="n">
        <v>130</v>
      </c>
      <c r="N796" s="1" t="n">
        <v>46206</v>
      </c>
      <c r="O796" t="n">
        <v>130</v>
      </c>
      <c r="T796">
        <f>IF(OR($J796="",$O796=""),"",$O796/$J796)</f>
        <v/>
      </c>
      <c r="U796" t="inlineStr">
        <is>
          <t>Concluído</t>
        </is>
      </c>
      <c r="AC796" s="10">
        <f>IF($B796="","","|"&amp;SUBSTITUTE(TRIM(SUBSTITUTE(SUBSTITUTE(SUBSTITUTE(SUBSTITUTE(SUBSTITUTE(SUBSTITUTE(SUBSTITUTE(SUBSTITUTE(SUBSTITUTE(SUBSTITUTE(SUBSTITUTE(SUBSTITUTE(SUBSTITUTE(SUBSTITUTE(TRIM($B796&amp;""),CHAR(10)," "),CHAR(13)," "),"."," "),";"," "),","," "),"/"," "),"+"," "),"-"," "),"  "," "),"  "," "),"  "," "),"  "," "),"  "," "),"  "," "))," ","|")&amp;"|")</f>
        <v/>
      </c>
      <c r="AD796" s="10">
        <f>TRIM($I796&amp;"")</f>
        <v/>
      </c>
    </row>
    <row r="797" ht="20" customHeight="1">
      <c r="A797" s="8" t="n">
        <v>46204</v>
      </c>
      <c r="B797" s="1" t="n">
        <v>10148</v>
      </c>
      <c r="D797" s="1" t="inlineStr">
        <is>
          <t>TAPEÇARIA</t>
        </is>
      </c>
      <c r="E797" s="17" t="n">
        <v>30003708</v>
      </c>
      <c r="F797" s="18" t="inlineStr">
        <is>
          <t>TELINHA ENCOSTO - CADEIRA SAFIRA MADEIRA</t>
        </is>
      </c>
      <c r="G797" s="1" t="inlineStr">
        <is>
          <t>TAPEÇARIA</t>
        </is>
      </c>
      <c r="H797" s="1" t="inlineStr">
        <is>
          <t>TAPEÇARIA</t>
        </is>
      </c>
      <c r="I797" s="1" t="inlineStr">
        <is>
          <t>TAPEÇARIA</t>
        </is>
      </c>
      <c r="J797" s="21" t="n">
        <v>128</v>
      </c>
      <c r="N797" t="n">
        <v>46209</v>
      </c>
      <c r="O797" t="n">
        <v>128</v>
      </c>
      <c r="T797">
        <f>IF(OR($J797="",$O797=""),"",$O797/$J797)</f>
        <v/>
      </c>
      <c r="U797" t="inlineStr">
        <is>
          <t>Concluído</t>
        </is>
      </c>
      <c r="AC797" s="10">
        <f>IF($B797="","","|"&amp;SUBSTITUTE(TRIM(SUBSTITUTE(SUBSTITUTE(SUBSTITUTE(SUBSTITUTE(SUBSTITUTE(SUBSTITUTE(SUBSTITUTE(SUBSTITUTE(SUBSTITUTE(SUBSTITUTE(SUBSTITUTE(SUBSTITUTE(SUBSTITUTE(SUBSTITUTE(TRIM($B797&amp;""),CHAR(10)," "),CHAR(13)," "),"."," "),";"," "),","," "),"/"," "),"+"," "),"-"," "),"  "," "),"  "," "),"  "," "),"  "," "),"  "," "),"  "," "))," ","|")&amp;"|")</f>
        <v/>
      </c>
      <c r="AD797" s="10">
        <f>TRIM($I797&amp;"")</f>
        <v/>
      </c>
    </row>
    <row r="798" ht="20" customHeight="1">
      <c r="A798" s="8" t="n">
        <v>46204</v>
      </c>
      <c r="B798" s="1" t="n">
        <v>10148</v>
      </c>
      <c r="D798" s="1" t="inlineStr">
        <is>
          <t>TAPEÇARIA</t>
        </is>
      </c>
      <c r="E798" s="17" t="n">
        <v>30008306</v>
      </c>
      <c r="F798" s="18" t="inlineStr">
        <is>
          <t>ENCOSTO ESTOFADO - CADEIRA PEROLA MONTADA</t>
        </is>
      </c>
      <c r="G798" s="1" t="inlineStr">
        <is>
          <t>TAPEÇARIA</t>
        </is>
      </c>
      <c r="H798" s="1" t="inlineStr">
        <is>
          <t>TAPEÇARIA</t>
        </is>
      </c>
      <c r="I798" s="1" t="inlineStr">
        <is>
          <t>TAPEÇARIA</t>
        </is>
      </c>
      <c r="J798" s="21" t="n">
        <v>2</v>
      </c>
      <c r="N798" t="n">
        <v>46209</v>
      </c>
      <c r="O798" t="n">
        <v>2</v>
      </c>
      <c r="T798">
        <f>IF(OR($J798="",$O798=""),"",$O798/$J798)</f>
        <v/>
      </c>
      <c r="U798" t="inlineStr">
        <is>
          <t>Concluído</t>
        </is>
      </c>
      <c r="AC798" s="10">
        <f>IF($B798="","","|"&amp;SUBSTITUTE(TRIM(SUBSTITUTE(SUBSTITUTE(SUBSTITUTE(SUBSTITUTE(SUBSTITUTE(SUBSTITUTE(SUBSTITUTE(SUBSTITUTE(SUBSTITUTE(SUBSTITUTE(SUBSTITUTE(SUBSTITUTE(SUBSTITUTE(SUBSTITUTE(TRIM($B798&amp;""),CHAR(10)," "),CHAR(13)," "),"."," "),";"," "),","," "),"/"," "),"+"," "),"-"," "),"  "," "),"  "," "),"  "," "),"  "," "),"  "," "),"  "," "))," ","|")&amp;"|")</f>
        <v/>
      </c>
      <c r="AD798" s="10">
        <f>TRIM($I798&amp;"")</f>
        <v/>
      </c>
    </row>
    <row r="799" ht="24" customHeight="1">
      <c r="A799" s="8" t="n">
        <v>46205</v>
      </c>
      <c r="B799" s="1" t="inlineStr">
        <is>
          <t>10149,10150</t>
        </is>
      </c>
      <c r="D799" s="1" t="inlineStr">
        <is>
          <t>TAPEÇARIA</t>
        </is>
      </c>
      <c r="E799" s="20" t="n">
        <v>30003609</v>
      </c>
      <c r="F799" s="18" t="inlineStr">
        <is>
          <t>ASSENTO ESTOFADO - CADEIRA PEROLA MADEIRA</t>
        </is>
      </c>
      <c r="G799" s="1" t="inlineStr">
        <is>
          <t>TAPEÇARIA</t>
        </is>
      </c>
      <c r="H799" s="1" t="inlineStr">
        <is>
          <t>TAPEÇARIA</t>
        </is>
      </c>
      <c r="I799" s="1" t="inlineStr">
        <is>
          <t>TAPEÇARIA</t>
        </is>
      </c>
      <c r="J799" s="15" t="n">
        <v>110</v>
      </c>
      <c r="K799" s="15" t="n"/>
      <c r="N799" t="n">
        <v>46210</v>
      </c>
      <c r="O799" t="n">
        <v>110</v>
      </c>
      <c r="T799">
        <f>IF(OR($J799="",$O799=""),"",$O799/$J799)</f>
        <v/>
      </c>
      <c r="U799" t="inlineStr">
        <is>
          <t>Concluído</t>
        </is>
      </c>
      <c r="AC799" s="10">
        <f>IF($B799="","","|"&amp;SUBSTITUTE(TRIM(SUBSTITUTE(SUBSTITUTE(SUBSTITUTE(SUBSTITUTE(SUBSTITUTE(SUBSTITUTE(SUBSTITUTE(SUBSTITUTE(SUBSTITUTE(SUBSTITUTE(SUBSTITUTE(SUBSTITUTE(SUBSTITUTE(SUBSTITUTE(TRIM($B799&amp;""),CHAR(10)," "),CHAR(13)," "),"."," "),";"," "),","," "),"/"," "),"+"," "),"-"," "),"  "," "),"  "," "),"  "," "),"  "," "),"  "," "),"  "," "))," ","|")&amp;"|")</f>
        <v/>
      </c>
      <c r="AD799" s="10">
        <f>TRIM($I799&amp;"")</f>
        <v/>
      </c>
    </row>
    <row r="800" ht="24" customHeight="1">
      <c r="A800" s="8" t="n">
        <v>46205</v>
      </c>
      <c r="B800" s="1" t="inlineStr">
        <is>
          <t>10149,10150</t>
        </is>
      </c>
      <c r="D800" s="1" t="inlineStr">
        <is>
          <t>TAPEÇARIA</t>
        </is>
      </c>
      <c r="E800" s="20" t="n">
        <v>30003708</v>
      </c>
      <c r="F800" s="18" t="inlineStr">
        <is>
          <t>TELINHA ENCOSTO - CADEIRA SAFIRA MADEIRA</t>
        </is>
      </c>
      <c r="G800" s="1" t="inlineStr">
        <is>
          <t>TAPEÇARIA</t>
        </is>
      </c>
      <c r="H800" s="1" t="inlineStr">
        <is>
          <t>TAPEÇARIA</t>
        </is>
      </c>
      <c r="I800" s="1" t="inlineStr">
        <is>
          <t>TAPEÇARIA</t>
        </is>
      </c>
      <c r="J800" s="15" t="n">
        <v>88</v>
      </c>
      <c r="K800" s="15" t="n"/>
      <c r="N800" t="n">
        <v>46210</v>
      </c>
      <c r="O800" t="n">
        <v>88</v>
      </c>
      <c r="T800">
        <f>IF(OR($J800="",$O800=""),"",$O800/$J800)</f>
        <v/>
      </c>
      <c r="U800" t="inlineStr">
        <is>
          <t>Concluído</t>
        </is>
      </c>
      <c r="AC800" s="10">
        <f>IF($B800="","","|"&amp;SUBSTITUTE(TRIM(SUBSTITUTE(SUBSTITUTE(SUBSTITUTE(SUBSTITUTE(SUBSTITUTE(SUBSTITUTE(SUBSTITUTE(SUBSTITUTE(SUBSTITUTE(SUBSTITUTE(SUBSTITUTE(SUBSTITUTE(SUBSTITUTE(SUBSTITUTE(TRIM($B800&amp;""),CHAR(10)," "),CHAR(13)," "),"."," "),";"," "),","," "),"/"," "),"+"," "),"-"," "),"  "," "),"  "," "),"  "," "),"  "," "),"  "," "),"  "," "))," ","|")&amp;"|")</f>
        <v/>
      </c>
      <c r="AD800" s="10">
        <f>TRIM($I800&amp;"")</f>
        <v/>
      </c>
    </row>
    <row r="801" ht="24" customHeight="1">
      <c r="A801" s="8" t="n">
        <v>46205</v>
      </c>
      <c r="B801" s="1" t="inlineStr">
        <is>
          <t>10149,10150</t>
        </is>
      </c>
      <c r="D801" s="1" t="inlineStr">
        <is>
          <t>TAPEÇARIA</t>
        </is>
      </c>
      <c r="E801" s="20" t="n">
        <v>30008306</v>
      </c>
      <c r="F801" s="18" t="inlineStr">
        <is>
          <t>ENCOSTO ESTOFADO - CADEIRA PEROLA MONTADA</t>
        </is>
      </c>
      <c r="G801" s="1" t="inlineStr">
        <is>
          <t>TAPEÇARIA</t>
        </is>
      </c>
      <c r="H801" s="1" t="inlineStr">
        <is>
          <t>TAPEÇARIA</t>
        </is>
      </c>
      <c r="I801" s="1" t="inlineStr">
        <is>
          <t>TAPEÇARIA</t>
        </is>
      </c>
      <c r="J801" s="15" t="n">
        <v>22</v>
      </c>
      <c r="K801" s="15" t="n"/>
      <c r="N801" t="n">
        <v>46210</v>
      </c>
      <c r="O801" t="n">
        <v>22</v>
      </c>
      <c r="T801">
        <f>IF(OR($J801="",$O801=""),"",$O801/$J801)</f>
        <v/>
      </c>
      <c r="U801" t="inlineStr">
        <is>
          <t>Concluído</t>
        </is>
      </c>
      <c r="AC801" s="10">
        <f>IF($B801="","","|"&amp;SUBSTITUTE(TRIM(SUBSTITUTE(SUBSTITUTE(SUBSTITUTE(SUBSTITUTE(SUBSTITUTE(SUBSTITUTE(SUBSTITUTE(SUBSTITUTE(SUBSTITUTE(SUBSTITUTE(SUBSTITUTE(SUBSTITUTE(SUBSTITUTE(SUBSTITUTE(TRIM($B801&amp;""),CHAR(10)," "),CHAR(13)," "),"."," "),";"," "),","," "),"/"," "),"+"," "),"-"," "),"  "," "),"  "," "),"  "," "),"  "," "),"  "," "),"  "," "))," ","|")&amp;"|")</f>
        <v/>
      </c>
      <c r="AD801" s="10">
        <f>TRIM($I801&amp;"")</f>
        <v/>
      </c>
    </row>
    <row r="802">
      <c r="A802" s="8" t="n">
        <v>46210</v>
      </c>
      <c r="B802" s="1" t="n">
        <v>10153</v>
      </c>
      <c r="D802" s="1" t="inlineStr">
        <is>
          <t>TAPEÇARIA</t>
        </is>
      </c>
      <c r="E802" s="1" t="n">
        <v>30003609</v>
      </c>
      <c r="F802" s="1" t="inlineStr">
        <is>
          <t>ASSENTO ESTOFADO - CADEIRA PEROLA MADEIRA</t>
        </is>
      </c>
      <c r="G802" s="1" t="inlineStr">
        <is>
          <t>TAPEÇARIA</t>
        </is>
      </c>
      <c r="H802" s="1" t="inlineStr">
        <is>
          <t>TAPEÇARIA</t>
        </is>
      </c>
      <c r="I802" s="1" t="inlineStr">
        <is>
          <t>TAPEÇARIA</t>
        </is>
      </c>
      <c r="J802" s="8" t="n">
        <v>136</v>
      </c>
      <c r="N802" t="n">
        <v>46210</v>
      </c>
      <c r="O802" t="n">
        <v>136</v>
      </c>
      <c r="T802">
        <f>IF(OR($J802="",$O802=""),"",$O802/$J802)</f>
        <v/>
      </c>
      <c r="U802" t="inlineStr">
        <is>
          <t>Concluído</t>
        </is>
      </c>
      <c r="AC802" s="10">
        <f>IF($B802="","","|"&amp;SUBSTITUTE(TRIM(SUBSTITUTE(SUBSTITUTE(SUBSTITUTE(SUBSTITUTE(SUBSTITUTE(SUBSTITUTE(SUBSTITUTE(SUBSTITUTE(SUBSTITUTE(SUBSTITUTE(SUBSTITUTE(SUBSTITUTE(SUBSTITUTE(SUBSTITUTE(TRIM($B802&amp;""),CHAR(10)," "),CHAR(13)," "),"."," "),";"," "),","," "),"/"," "),"+"," "),"-"," "),"  "," "),"  "," "),"  "," "),"  "," "),"  "," "),"  "," "))," ","|")&amp;"|")</f>
        <v/>
      </c>
      <c r="AD802" s="10">
        <f>TRIM($I802&amp;"")</f>
        <v/>
      </c>
    </row>
    <row r="803">
      <c r="A803" s="8" t="n">
        <v>46210</v>
      </c>
      <c r="B803" s="1" t="n">
        <v>10153</v>
      </c>
      <c r="D803" s="1" t="inlineStr">
        <is>
          <t>TAPEÇARIA</t>
        </is>
      </c>
      <c r="E803" s="1" t="n">
        <v>30003708</v>
      </c>
      <c r="F803" s="1" t="inlineStr">
        <is>
          <t>TELINHA ENCOSTO - CADEIRA SAFIRA MADEIRA</t>
        </is>
      </c>
      <c r="G803" s="1" t="inlineStr">
        <is>
          <t>TAPEÇARIA</t>
        </is>
      </c>
      <c r="H803" s="1" t="inlineStr">
        <is>
          <t>TAPEÇARIA</t>
        </is>
      </c>
      <c r="I803" s="1" t="inlineStr">
        <is>
          <t>TAPEÇARIA</t>
        </is>
      </c>
      <c r="J803" s="8" t="n">
        <v>136</v>
      </c>
      <c r="N803" t="n">
        <v>46210</v>
      </c>
      <c r="O803" t="n">
        <v>136</v>
      </c>
      <c r="T803">
        <f>IF(OR($J803="",$O803=""),"",$O803/$J803)</f>
        <v/>
      </c>
      <c r="U803" t="inlineStr">
        <is>
          <t>Concluído</t>
        </is>
      </c>
      <c r="AC803" s="10">
        <f>IF($B803="","","|"&amp;SUBSTITUTE(TRIM(SUBSTITUTE(SUBSTITUTE(SUBSTITUTE(SUBSTITUTE(SUBSTITUTE(SUBSTITUTE(SUBSTITUTE(SUBSTITUTE(SUBSTITUTE(SUBSTITUTE(SUBSTITUTE(SUBSTITUTE(SUBSTITUTE(SUBSTITUTE(TRIM($B803&amp;""),CHAR(10)," "),CHAR(13)," "),"."," "),";"," "),","," "),"/"," "),"+"," "),"-"," "),"  "," "),"  "," "),"  "," "),"  "," "),"  "," "),"  "," "))," ","|")&amp;"|")</f>
        <v/>
      </c>
      <c r="AD803" s="10">
        <f>TRIM($I803&amp;"")</f>
        <v/>
      </c>
    </row>
    <row r="804">
      <c r="A804" s="8" t="n">
        <v>46211</v>
      </c>
      <c r="B804" s="1" t="n">
        <v>10154</v>
      </c>
      <c r="D804" s="1" t="inlineStr">
        <is>
          <t>TAPEÇARIA</t>
        </is>
      </c>
      <c r="E804" s="1" t="n">
        <v>30003609</v>
      </c>
      <c r="F804" s="1" t="inlineStr">
        <is>
          <t>ASSENTO ESTOFADO - CADEIRA PEROLA MADEIRA</t>
        </is>
      </c>
      <c r="G804" s="1" t="inlineStr">
        <is>
          <t>TAPEÇARIA</t>
        </is>
      </c>
      <c r="H804" s="1" t="inlineStr">
        <is>
          <t>TAPEÇARIA</t>
        </is>
      </c>
      <c r="I804" s="1" t="inlineStr">
        <is>
          <t>TAPEÇARIA</t>
        </is>
      </c>
      <c r="J804" s="8" t="n">
        <v>136</v>
      </c>
      <c r="N804" t="n">
        <v>46210</v>
      </c>
      <c r="O804" t="n">
        <v>136</v>
      </c>
      <c r="T804">
        <f>IF(OR($J804="",$O804=""),"",$O804/$J804)</f>
        <v/>
      </c>
      <c r="U804" t="inlineStr">
        <is>
          <t>Concluído</t>
        </is>
      </c>
      <c r="AC804" s="10">
        <f>IF($B804="","","|"&amp;SUBSTITUTE(TRIM(SUBSTITUTE(SUBSTITUTE(SUBSTITUTE(SUBSTITUTE(SUBSTITUTE(SUBSTITUTE(SUBSTITUTE(SUBSTITUTE(SUBSTITUTE(SUBSTITUTE(SUBSTITUTE(SUBSTITUTE(SUBSTITUTE(SUBSTITUTE(TRIM($B804&amp;""),CHAR(10)," "),CHAR(13)," "),"."," "),";"," "),","," "),"/"," "),"+"," "),"-"," "),"  "," "),"  "," "),"  "," "),"  "," "),"  "," "),"  "," "))," ","|")&amp;"|")</f>
        <v/>
      </c>
      <c r="AD804" s="10">
        <f>TRIM($I804&amp;"")</f>
        <v/>
      </c>
    </row>
    <row r="805">
      <c r="A805" s="8" t="n">
        <v>46211</v>
      </c>
      <c r="B805" s="1" t="n">
        <v>10154</v>
      </c>
      <c r="D805" s="1" t="inlineStr">
        <is>
          <t>TAPEÇARIA</t>
        </is>
      </c>
      <c r="E805" s="1" t="n">
        <v>30003708</v>
      </c>
      <c r="F805" s="1" t="inlineStr">
        <is>
          <t>TELINHA ENCOSTO - CADEIRA SAFIRA MADEIRA</t>
        </is>
      </c>
      <c r="G805" s="1" t="inlineStr">
        <is>
          <t>TAPEÇARIA</t>
        </is>
      </c>
      <c r="H805" s="1" t="inlineStr">
        <is>
          <t>TAPEÇARIA</t>
        </is>
      </c>
      <c r="I805" s="1" t="inlineStr">
        <is>
          <t>TAPEÇARIA</t>
        </is>
      </c>
      <c r="J805" s="8" t="n">
        <v>136</v>
      </c>
      <c r="N805" t="n">
        <v>46210</v>
      </c>
      <c r="O805" t="n">
        <v>136</v>
      </c>
      <c r="T805">
        <f>IF(OR($J805="",$O805=""),"",$O805/$J805)</f>
        <v/>
      </c>
      <c r="U805" t="inlineStr">
        <is>
          <t>Concluído</t>
        </is>
      </c>
      <c r="AC805" s="10">
        <f>IF($B805="","","|"&amp;SUBSTITUTE(TRIM(SUBSTITUTE(SUBSTITUTE(SUBSTITUTE(SUBSTITUTE(SUBSTITUTE(SUBSTITUTE(SUBSTITUTE(SUBSTITUTE(SUBSTITUTE(SUBSTITUTE(SUBSTITUTE(SUBSTITUTE(SUBSTITUTE(SUBSTITUTE(TRIM($B805&amp;""),CHAR(10)," "),CHAR(13)," "),"."," "),";"," "),","," "),"/"," "),"+"," "),"-"," "),"  "," "),"  "," "),"  "," "),"  "," "),"  "," "),"  "," "))," ","|")&amp;"|")</f>
        <v/>
      </c>
      <c r="AD805" s="10">
        <f>TRIM($I805&amp;"")</f>
        <v/>
      </c>
    </row>
    <row r="806">
      <c r="A806" s="8" t="n">
        <v>46204</v>
      </c>
      <c r="B806" s="1" t="n">
        <v>10180</v>
      </c>
      <c r="D806" s="1" t="inlineStr">
        <is>
          <t>TAPEÇARIA</t>
        </is>
      </c>
      <c r="E806" s="1" t="n">
        <v>30001213</v>
      </c>
      <c r="F806" s="1" t="inlineStr">
        <is>
          <t>ASSENTO ESTOFADO - CADEIRA PÉ INTEIRO</t>
        </is>
      </c>
      <c r="G806" s="1" t="inlineStr">
        <is>
          <t>TAPEÇARIA</t>
        </is>
      </c>
      <c r="H806" s="1" t="inlineStr">
        <is>
          <t>TAPEÇARIA</t>
        </is>
      </c>
      <c r="I806" s="1" t="inlineStr">
        <is>
          <t>TAPEÇARIA</t>
        </is>
      </c>
      <c r="J806" s="21" t="n">
        <v>820</v>
      </c>
      <c r="N806" t="n">
        <v>46210</v>
      </c>
      <c r="O806" t="n">
        <v>820</v>
      </c>
      <c r="T806">
        <f>IF(OR($J806="",$O806=""),"",$O806/$J806)</f>
        <v/>
      </c>
      <c r="U806" t="inlineStr">
        <is>
          <t>Concluído</t>
        </is>
      </c>
      <c r="AC806" s="10">
        <f>IF($B806="","","|"&amp;SUBSTITUTE(TRIM(SUBSTITUTE(SUBSTITUTE(SUBSTITUTE(SUBSTITUTE(SUBSTITUTE(SUBSTITUTE(SUBSTITUTE(SUBSTITUTE(SUBSTITUTE(SUBSTITUTE(SUBSTITUTE(SUBSTITUTE(SUBSTITUTE(SUBSTITUTE(TRIM($B806&amp;""),CHAR(10)," "),CHAR(13)," "),"."," "),";"," "),","," "),"/"," "),"+"," "),"-"," "),"  "," "),"  "," "),"  "," "),"  "," "),"  "," "),"  "," "))," ","|")&amp;"|")</f>
        <v/>
      </c>
      <c r="AD806" s="10">
        <f>TRIM($I806&amp;"")</f>
        <v/>
      </c>
    </row>
    <row r="807">
      <c r="A807" s="8" t="n">
        <v>46204</v>
      </c>
      <c r="B807" s="1" t="n">
        <v>10180</v>
      </c>
      <c r="D807" s="1" t="inlineStr">
        <is>
          <t>TAPEÇARIA</t>
        </is>
      </c>
      <c r="E807" s="1" t="n">
        <v>30001312</v>
      </c>
      <c r="F807" s="1" t="inlineStr">
        <is>
          <t>ENCOSTO ESTOFADO MENOR - CADEIRA PÉ INTEIRO BORD</t>
        </is>
      </c>
      <c r="G807" s="1" t="inlineStr">
        <is>
          <t>TAPEÇARIA</t>
        </is>
      </c>
      <c r="H807" s="1" t="inlineStr">
        <is>
          <t>TAPEÇARIA</t>
        </is>
      </c>
      <c r="I807" s="1" t="inlineStr">
        <is>
          <t>TAPEÇARIA</t>
        </is>
      </c>
      <c r="J807" s="21" t="n">
        <v>820</v>
      </c>
      <c r="N807" t="n">
        <v>46210</v>
      </c>
      <c r="O807" t="n">
        <v>820</v>
      </c>
      <c r="T807">
        <f>IF(OR($J807="",$O807=""),"",$O807/$J807)</f>
        <v/>
      </c>
      <c r="U807" t="inlineStr">
        <is>
          <t>Concluído</t>
        </is>
      </c>
      <c r="AC807" s="10">
        <f>IF($B807="","","|"&amp;SUBSTITUTE(TRIM(SUBSTITUTE(SUBSTITUTE(SUBSTITUTE(SUBSTITUTE(SUBSTITUTE(SUBSTITUTE(SUBSTITUTE(SUBSTITUTE(SUBSTITUTE(SUBSTITUTE(SUBSTITUTE(SUBSTITUTE(SUBSTITUTE(SUBSTITUTE(TRIM($B807&amp;""),CHAR(10)," "),CHAR(13)," "),"."," "),";"," "),","," "),"/"," "),"+"," "),"-"," "),"  "," "),"  "," "),"  "," "),"  "," "),"  "," "),"  "," "))," ","|")&amp;"|")</f>
        <v/>
      </c>
      <c r="AD807" s="10">
        <f>TRIM($I807&amp;"")</f>
        <v/>
      </c>
    </row>
    <row r="808">
      <c r="A808" s="9" t="n">
        <v>46203</v>
      </c>
      <c r="B808" s="10" t="n">
        <v>10179</v>
      </c>
      <c r="C808" s="10" t="n"/>
      <c r="D808" s="10" t="inlineStr">
        <is>
          <t xml:space="preserve">TAPEÇARIA </t>
        </is>
      </c>
      <c r="E808" s="10" t="n">
        <v>30003404</v>
      </c>
      <c r="F808" s="10" t="inlineStr">
        <is>
          <t>ASSENTO 430X403X09 MDP - CAD DAKAR</t>
        </is>
      </c>
      <c r="G808" s="10" t="inlineStr">
        <is>
          <t>TAPEÇARIA</t>
        </is>
      </c>
      <c r="H808" s="10" t="inlineStr">
        <is>
          <t>TAPEÇARIA</t>
        </is>
      </c>
      <c r="I808" s="10" t="inlineStr">
        <is>
          <t>TAPEÇARIA</t>
        </is>
      </c>
      <c r="J808" s="9" t="n">
        <v>34</v>
      </c>
      <c r="K808" s="10">
        <f>IF($E808="","",IFERROR(INDEX('01_Cad_Pecas'!$H$2:$H$5000,MATCH($E808,'01_Cad_Pecas'!$D$2:$D$5000,0)),IFERROR(INDEX('01_Cad_Pecas'!$H$2:$H$5000,MATCH(VALUE($E808),'01_Cad_Pecas'!$D$2:$D$5000,0)),"")))</f>
        <v/>
      </c>
      <c r="L808" s="10">
        <f>IF($E808="","",IFERROR(INDEX('01_Cad_Pecas'!$I$2:$I$5000,MATCH($E808,'01_Cad_Pecas'!$D$2:$D$5000,0)),IFERROR(INDEX('01_Cad_Pecas'!$I$2:$I$5000,MATCH(VALUE($E808),'01_Cad_Pecas'!$D$2:$D$5000,0)),"")))</f>
        <v/>
      </c>
      <c r="M808" s="10">
        <f>IF(OR($J808="",$L808=""),"",IF($K808="",0,$K808)+$J808*$L808)</f>
        <v/>
      </c>
      <c r="N808" s="10" t="n">
        <v>46210</v>
      </c>
      <c r="O808" s="10" t="n">
        <v>34</v>
      </c>
      <c r="P808" s="10" t="n"/>
      <c r="Q808" s="10" t="n"/>
      <c r="R808" s="10">
        <f>IF(AND($P808&lt;&gt;"",$Q808&lt;&gt;""),($Q808-$P808)*1440,IF(AND($O808&lt;&gt;"",$L808&lt;&gt;""),IF($K808="",0,$K808)+$O808*$L808,""))</f>
        <v/>
      </c>
      <c r="S808" s="10" t="n"/>
      <c r="T808" s="10">
        <f>IF(OR($J808="",$O808=""),"",$O808/$J808)</f>
        <v/>
      </c>
      <c r="U808" s="10" t="inlineStr">
        <is>
          <t>Concluído</t>
        </is>
      </c>
      <c r="V808" s="10">
        <f>IF($A808="","",IF(AND($A808&lt;&gt;"",NOT(OR($U808="Concluído",$U808="Concluido")),TODAY()&gt;$A808),"SIM","NÃO"))</f>
        <v/>
      </c>
      <c r="W808" s="10">
        <f>IF(OR($A808="",$I808="",$M808=""),"",SUMIFS($M$2:M808,$I$2:I808,$I808,$A$2:A808,$A808)-$M808)</f>
        <v/>
      </c>
      <c r="X808" s="10">
        <f>IF(OR($A808="",$I808=""),"",SUMIFS($M$2:$M$4922,$I$2:$I$4922,$I808,$A$2:$A$4922,$A808))</f>
        <v/>
      </c>
      <c r="Y808" s="10">
        <f>IFERROR(VLOOKUP($I808,'02_Cad_Maquinas'!$B$2:$H$200,7,FALSE()),"")</f>
        <v/>
      </c>
      <c r="Z808" s="10">
        <f>IF(OR($X808="",$Y808=""),"",$Y808-$X808)</f>
        <v/>
      </c>
      <c r="AA808" s="11">
        <f>IF(OR($X808="",$Y808=""),"",$X808/$Y808)</f>
        <v/>
      </c>
      <c r="AB808" s="10" t="n"/>
      <c r="AC808" s="10">
        <f>IF($B808="","","|"&amp;SUBSTITUTE(TRIM(SUBSTITUTE(SUBSTITUTE(SUBSTITUTE(SUBSTITUTE(SUBSTITUTE(SUBSTITUTE(SUBSTITUTE(SUBSTITUTE(SUBSTITUTE(SUBSTITUTE(SUBSTITUTE(SUBSTITUTE(SUBSTITUTE(SUBSTITUTE(TRIM($B808&amp;""),CHAR(10)," "),CHAR(13)," "),"."," "),";"," "),","," "),"/"," "),"+"," "),"-"," "),"  "," "),"  "," "),"  "," "),"  "," "),"  "," "),"  "," "))," ","|")&amp;"|")</f>
        <v/>
      </c>
      <c r="AD808" s="10">
        <f>TRIM($I808&amp;"")</f>
        <v/>
      </c>
    </row>
    <row r="809" ht="24" customHeight="1">
      <c r="A809" s="9" t="n">
        <v>46197</v>
      </c>
      <c r="B809" s="10" t="n">
        <v>10176</v>
      </c>
      <c r="C809" s="10" t="inlineStr">
        <is>
          <t>M/C 0630 (MULTIMOVEIS)</t>
        </is>
      </c>
      <c r="D809" s="10" t="inlineStr">
        <is>
          <t>USINAGEM</t>
        </is>
      </c>
      <c r="E809" s="10" t="n">
        <v>30004805</v>
      </c>
      <c r="F809" s="10" t="inlineStr">
        <is>
          <t>ASSENTO 440X425X09 MDP - CAD SANTIAGO</t>
        </is>
      </c>
      <c r="G809" s="10" t="inlineStr">
        <is>
          <t>USINAGEM</t>
        </is>
      </c>
      <c r="H809" s="10" t="inlineStr">
        <is>
          <t>USINAGEM</t>
        </is>
      </c>
      <c r="I809" s="9" t="inlineStr">
        <is>
          <t>USINAGEM</t>
        </is>
      </c>
      <c r="J809" s="9" t="n">
        <v>30</v>
      </c>
      <c r="K809" s="10">
        <f>IF($E809="","",IFERROR(INDEX('01_Cad_Pecas'!$H$2:$H$5000,MATCH($E809,'01_Cad_Pecas'!$D$2:$D$5000,0)),IFERROR(INDEX('01_Cad_Pecas'!$H$2:$H$5000,MATCH(VALUE($E809),'01_Cad_Pecas'!$D$2:$D$5000,0)),"")))</f>
        <v/>
      </c>
      <c r="L809" s="10">
        <f>IF($E809="","",IFERROR(INDEX('01_Cad_Pecas'!$I$2:$I$5000,MATCH($E809,'01_Cad_Pecas'!$D$2:$D$5000,0)),IFERROR(INDEX('01_Cad_Pecas'!$I$2:$I$5000,MATCH(VALUE($E809),'01_Cad_Pecas'!$D$2:$D$5000,0)),"")))</f>
        <v/>
      </c>
      <c r="M809" s="10">
        <f>IF(OR($J809="",$L809=""),"",IF($K809="",0,$K809)+$J809*$L809)</f>
        <v/>
      </c>
      <c r="N809" s="10" t="n">
        <v>46197</v>
      </c>
      <c r="O809" s="9" t="n">
        <v>30</v>
      </c>
      <c r="P809" s="10" t="n"/>
      <c r="Q809" s="10" t="n"/>
      <c r="R809" s="10">
        <f>IF(AND($P809&lt;&gt;"",$Q809&lt;&gt;""),($Q809-$P809)*1440,IF(AND($O809&lt;&gt;"",$L809&lt;&gt;""),IF($K809="",0,$K809)+$O809*$L809,""))</f>
        <v/>
      </c>
      <c r="S809" s="10" t="n"/>
      <c r="T809" s="10">
        <f>IF(OR($J809="",$O809=""),"",$O809/$J809)</f>
        <v/>
      </c>
      <c r="U809" s="10" t="n"/>
      <c r="V809" s="10">
        <f>IF($A809="","",IF(AND($A809&lt;&gt;"",NOT(OR($U809="Concluído",$U809="Concluido")),TODAY()&gt;$A809),"SIM","NÃO"))</f>
        <v/>
      </c>
      <c r="W809" s="10">
        <f>IF(OR($A809="",$I809="",$M809=""),"",SUMIFS($M$2:M809,$I$2:I809,$I809,$A$2:A809,$A809)-$M809)</f>
        <v/>
      </c>
      <c r="X809" s="10">
        <f>IF(OR($A809="",$I809=""),"",SUMIFS($M$2:$M$4922,$I$2:$I$4922,$I809,$A$2:$A$4922,$A809))</f>
        <v/>
      </c>
      <c r="Y809" s="10">
        <f>IFERROR(VLOOKUP($I809,'02_Cad_Maquinas'!$B$2:$H$200,7,FALSE()),"")</f>
        <v/>
      </c>
      <c r="Z809" s="10">
        <f>IF(OR($X809="",$Y809=""),"",$Y809-$X809)</f>
        <v/>
      </c>
      <c r="AA809" s="11">
        <f>IF(OR($X809="",$Y809=""),"",$X809/$Y809)</f>
        <v/>
      </c>
      <c r="AB809" s="10" t="inlineStr">
        <is>
          <t>10176|USINAGEM</t>
        </is>
      </c>
      <c r="AC809" s="10">
        <f>IF($B809="","","|"&amp;SUBSTITUTE(TRIM(SUBSTITUTE(SUBSTITUTE(SUBSTITUTE(SUBSTITUTE(SUBSTITUTE(SUBSTITUTE(SUBSTITUTE(SUBSTITUTE(SUBSTITUTE(SUBSTITUTE(SUBSTITUTE(SUBSTITUTE(SUBSTITUTE(SUBSTITUTE(TRIM($B809&amp;""),CHAR(10)," "),CHAR(13)," "),"."," "),";"," "),","," "),"/"," "),"+"," "),"-"," "),"  "," "),"  "," "),"  "," "),"  "," "),"  "," "),"  "," "))," ","|")&amp;"|")</f>
        <v/>
      </c>
      <c r="AD809" s="10">
        <f>TRIM($I809&amp;"")</f>
        <v/>
      </c>
    </row>
    <row r="810" ht="24" customHeight="1">
      <c r="A810" s="9" t="n">
        <v>46197</v>
      </c>
      <c r="B810" s="10" t="n">
        <v>10176</v>
      </c>
      <c r="C810" s="10" t="inlineStr">
        <is>
          <t>M/C 0630 (MULTIMOVEIS)</t>
        </is>
      </c>
      <c r="D810" s="10" t="inlineStr">
        <is>
          <t>USINAGEM</t>
        </is>
      </c>
      <c r="E810" s="10" t="n">
        <v>20014005</v>
      </c>
      <c r="F810" s="10" t="inlineStr">
        <is>
          <t>TAMPO 902X902X12 MDP - MESA DAKAR/MIAMI 0,90</t>
        </is>
      </c>
      <c r="G810" s="10" t="inlineStr">
        <is>
          <t>USINAGEM</t>
        </is>
      </c>
      <c r="H810" s="10" t="inlineStr">
        <is>
          <t>USINAGEM</t>
        </is>
      </c>
      <c r="I810" s="9" t="inlineStr">
        <is>
          <t>USINAGEM</t>
        </is>
      </c>
      <c r="J810" s="9" t="n">
        <v>30</v>
      </c>
      <c r="K810" s="10">
        <f>IF($E810="","",IFERROR(INDEX('01_Cad_Pecas'!$H$2:$H$5000,MATCH($E810,'01_Cad_Pecas'!$D$2:$D$5000,0)),IFERROR(INDEX('01_Cad_Pecas'!$H$2:$H$5000,MATCH(VALUE($E810),'01_Cad_Pecas'!$D$2:$D$5000,0)),"")))</f>
        <v/>
      </c>
      <c r="L810" s="10">
        <f>IF($E810="","",IFERROR(INDEX('01_Cad_Pecas'!$I$2:$I$5000,MATCH($E810,'01_Cad_Pecas'!$D$2:$D$5000,0)),IFERROR(INDEX('01_Cad_Pecas'!$I$2:$I$5000,MATCH(VALUE($E810),'01_Cad_Pecas'!$D$2:$D$5000,0)),"")))</f>
        <v/>
      </c>
      <c r="M810" s="10">
        <f>IF(OR($J810="",$L810=""),"",IF($K810="",0,$K810)+$J810*$L810)</f>
        <v/>
      </c>
      <c r="N810" s="10" t="n">
        <v>46197</v>
      </c>
      <c r="O810" s="9" t="n">
        <v>30</v>
      </c>
      <c r="P810" s="10" t="n"/>
      <c r="Q810" s="10" t="n"/>
      <c r="R810" s="10">
        <f>IF(AND($P810&lt;&gt;"",$Q810&lt;&gt;""),($Q810-$P810)*1440,IF(AND($O810&lt;&gt;"",$L810&lt;&gt;""),IF($K810="",0,$K810)+$O810*$L810,""))</f>
        <v/>
      </c>
      <c r="S810" s="10" t="n"/>
      <c r="T810" s="10">
        <f>IF(OR($J810="",$O810=""),"",$O810/$J810)</f>
        <v/>
      </c>
      <c r="U810" s="10" t="n"/>
      <c r="V810" s="10">
        <f>IF($A810="","",IF(AND($A810&lt;&gt;"",NOT(OR($U810="Concluído",$U810="Concluido")),TODAY()&gt;$A810),"SIM","NÃO"))</f>
        <v/>
      </c>
      <c r="W810" s="10">
        <f>IF(OR($A810="",$I810="",$M810=""),"",SUMIFS($M$2:M810,$I$2:I810,$I810,$A$2:A810,$A810)-$M810)</f>
        <v/>
      </c>
      <c r="X810" s="10">
        <f>IF(OR($A810="",$I810=""),"",SUMIFS($M$2:$M$4922,$I$2:$I$4922,$I810,$A$2:$A$4922,$A810))</f>
        <v/>
      </c>
      <c r="Y810" s="10">
        <f>IFERROR(VLOOKUP($I810,'02_Cad_Maquinas'!$B$2:$H$200,7,FALSE()),"")</f>
        <v/>
      </c>
      <c r="Z810" s="10">
        <f>IF(OR($X810="",$Y810=""),"",$Y810-$X810)</f>
        <v/>
      </c>
      <c r="AA810" s="11">
        <f>IF(OR($X810="",$Y810=""),"",$X810/$Y810)</f>
        <v/>
      </c>
      <c r="AB810" s="10" t="inlineStr">
        <is>
          <t>10176|USINAGEM</t>
        </is>
      </c>
      <c r="AC810" s="10">
        <f>IF($B810="","","|"&amp;SUBSTITUTE(TRIM(SUBSTITUTE(SUBSTITUTE(SUBSTITUTE(SUBSTITUTE(SUBSTITUTE(SUBSTITUTE(SUBSTITUTE(SUBSTITUTE(SUBSTITUTE(SUBSTITUTE(SUBSTITUTE(SUBSTITUTE(SUBSTITUTE(SUBSTITUTE(TRIM($B810&amp;""),CHAR(10)," "),CHAR(13)," "),"."," "),";"," "),","," "),"/"," "),"+"," "),"-"," "),"  "," "),"  "," "),"  "," "),"  "," "),"  "," "),"  "," "))," ","|")&amp;"|")</f>
        <v/>
      </c>
      <c r="AD810" s="10">
        <f>TRIM($I810&amp;"")</f>
        <v/>
      </c>
    </row>
    <row r="811" ht="24" customHeight="1">
      <c r="A811" s="9" t="n">
        <v>46197</v>
      </c>
      <c r="B811" s="10" t="n">
        <v>10176</v>
      </c>
      <c r="C811" s="10" t="inlineStr">
        <is>
          <t>M/C 0630 (MULTIMOVEIS)</t>
        </is>
      </c>
      <c r="D811" s="10" t="inlineStr">
        <is>
          <t>USINAGEM</t>
        </is>
      </c>
      <c r="E811" s="10" t="n">
        <v>20014006</v>
      </c>
      <c r="F811" s="10" t="inlineStr">
        <is>
          <t>ENGRO MAIOR 902X60X12 MDP - MESA DAKAR 0,90</t>
        </is>
      </c>
      <c r="G811" s="10" t="inlineStr">
        <is>
          <t>USINAGEM</t>
        </is>
      </c>
      <c r="H811" s="10" t="inlineStr">
        <is>
          <t>USINAGEM</t>
        </is>
      </c>
      <c r="I811" s="9" t="inlineStr">
        <is>
          <t>USINAGEM</t>
        </is>
      </c>
      <c r="J811" s="9" t="n">
        <v>60</v>
      </c>
      <c r="K811" s="10">
        <f>IF($E811="","",IFERROR(INDEX('01_Cad_Pecas'!$H$2:$H$5000,MATCH($E811,'01_Cad_Pecas'!$D$2:$D$5000,0)),IFERROR(INDEX('01_Cad_Pecas'!$H$2:$H$5000,MATCH(VALUE($E811),'01_Cad_Pecas'!$D$2:$D$5000,0)),"")))</f>
        <v/>
      </c>
      <c r="L811" s="10">
        <f>IF($E811="","",IFERROR(INDEX('01_Cad_Pecas'!$I$2:$I$5000,MATCH($E811,'01_Cad_Pecas'!$D$2:$D$5000,0)),IFERROR(INDEX('01_Cad_Pecas'!$I$2:$I$5000,MATCH(VALUE($E811),'01_Cad_Pecas'!$D$2:$D$5000,0)),"")))</f>
        <v/>
      </c>
      <c r="M811" s="10">
        <f>IF(OR($J811="",$L811=""),"",IF($K811="",0,$K811)+$J811*$L811)</f>
        <v/>
      </c>
      <c r="N811" s="10" t="n">
        <v>46197</v>
      </c>
      <c r="O811" s="9" t="n">
        <v>60</v>
      </c>
      <c r="P811" s="10" t="n"/>
      <c r="Q811" s="10" t="n"/>
      <c r="R811" s="10">
        <f>IF(AND($P811&lt;&gt;"",$Q811&lt;&gt;""),($Q811-$P811)*1440,IF(AND($O811&lt;&gt;"",$L811&lt;&gt;""),IF($K811="",0,$K811)+$O811*$L811,""))</f>
        <v/>
      </c>
      <c r="S811" s="10" t="n"/>
      <c r="T811" s="10">
        <f>IF(OR($J811="",$O811=""),"",$O811/$J811)</f>
        <v/>
      </c>
      <c r="U811" s="10" t="n"/>
      <c r="V811" s="10">
        <f>IF($A811="","",IF(AND($A811&lt;&gt;"",NOT(OR($U811="Concluído",$U811="Concluido")),TODAY()&gt;$A811),"SIM","NÃO"))</f>
        <v/>
      </c>
      <c r="W811" s="10">
        <f>IF(OR($A811="",$I811="",$M811=""),"",SUMIFS($M$2:M811,$I$2:I811,$I811,$A$2:A811,$A811)-$M811)</f>
        <v/>
      </c>
      <c r="X811" s="10">
        <f>IF(OR($A811="",$I811=""),"",SUMIFS($M$2:$M$4922,$I$2:$I$4922,$I811,$A$2:$A$4922,$A811))</f>
        <v/>
      </c>
      <c r="Y811" s="10">
        <f>IFERROR(VLOOKUP($I811,'02_Cad_Maquinas'!$B$2:$H$200,7,FALSE()),"")</f>
        <v/>
      </c>
      <c r="Z811" s="10">
        <f>IF(OR($X811="",$Y811=""),"",$Y811-$X811)</f>
        <v/>
      </c>
      <c r="AA811" s="11">
        <f>IF(OR($X811="",$Y811=""),"",$X811/$Y811)</f>
        <v/>
      </c>
      <c r="AB811" s="10" t="inlineStr">
        <is>
          <t>10176|USINAGEM</t>
        </is>
      </c>
      <c r="AC811" s="10">
        <f>IF($B811="","","|"&amp;SUBSTITUTE(TRIM(SUBSTITUTE(SUBSTITUTE(SUBSTITUTE(SUBSTITUTE(SUBSTITUTE(SUBSTITUTE(SUBSTITUTE(SUBSTITUTE(SUBSTITUTE(SUBSTITUTE(SUBSTITUTE(SUBSTITUTE(SUBSTITUTE(SUBSTITUTE(TRIM($B811&amp;""),CHAR(10)," "),CHAR(13)," "),"."," "),";"," "),","," "),"/"," "),"+"," "),"-"," "),"  "," "),"  "," "),"  "," "),"  "," "),"  "," "),"  "," "))," ","|")&amp;"|")</f>
        <v/>
      </c>
      <c r="AD811" s="10">
        <f>TRIM($I811&amp;"")</f>
        <v/>
      </c>
    </row>
    <row r="812" ht="24" customHeight="1">
      <c r="A812" s="9" t="n">
        <v>46197</v>
      </c>
      <c r="B812" s="10" t="n">
        <v>10176</v>
      </c>
      <c r="C812" s="10" t="inlineStr">
        <is>
          <t>M/C 0630 (MULTIMOVEIS)</t>
        </is>
      </c>
      <c r="D812" s="10" t="inlineStr">
        <is>
          <t>USINAGEM</t>
        </is>
      </c>
      <c r="E812" s="10" t="n">
        <v>20014007</v>
      </c>
      <c r="F812" s="10" t="inlineStr">
        <is>
          <t>ENGRO MENOR 782X60X12 MDP - MESA DAKAR 0,90</t>
        </is>
      </c>
      <c r="G812" s="10" t="inlineStr">
        <is>
          <t>USINAGEM</t>
        </is>
      </c>
      <c r="H812" s="10" t="inlineStr">
        <is>
          <t>USINAGEM</t>
        </is>
      </c>
      <c r="I812" s="9" t="inlineStr">
        <is>
          <t>USINAGEM</t>
        </is>
      </c>
      <c r="J812" s="9" t="n">
        <v>60</v>
      </c>
      <c r="K812" s="10">
        <f>IF($E812="","",IFERROR(INDEX('01_Cad_Pecas'!$H$2:$H$5000,MATCH($E812,'01_Cad_Pecas'!$D$2:$D$5000,0)),IFERROR(INDEX('01_Cad_Pecas'!$H$2:$H$5000,MATCH(VALUE($E812),'01_Cad_Pecas'!$D$2:$D$5000,0)),"")))</f>
        <v/>
      </c>
      <c r="L812" s="10">
        <f>IF($E812="","",IFERROR(INDEX('01_Cad_Pecas'!$I$2:$I$5000,MATCH($E812,'01_Cad_Pecas'!$D$2:$D$5000,0)),IFERROR(INDEX('01_Cad_Pecas'!$I$2:$I$5000,MATCH(VALUE($E812),'01_Cad_Pecas'!$D$2:$D$5000,0)),"")))</f>
        <v/>
      </c>
      <c r="M812" s="10">
        <f>IF(OR($J812="",$L812=""),"",IF($K812="",0,$K812)+$J812*$L812)</f>
        <v/>
      </c>
      <c r="N812" s="10" t="n">
        <v>46197</v>
      </c>
      <c r="O812" s="9" t="n">
        <v>60</v>
      </c>
      <c r="P812" s="10" t="n"/>
      <c r="Q812" s="10" t="n"/>
      <c r="R812" s="10">
        <f>IF(AND($P812&lt;&gt;"",$Q812&lt;&gt;""),($Q812-$P812)*1440,IF(AND($O812&lt;&gt;"",$L812&lt;&gt;""),IF($K812="",0,$K812)+$O812*$L812,""))</f>
        <v/>
      </c>
      <c r="S812" s="10" t="n"/>
      <c r="T812" s="10">
        <f>IF(OR($J812="",$O812=""),"",$O812/$J812)</f>
        <v/>
      </c>
      <c r="U812" s="10" t="n"/>
      <c r="V812" s="10">
        <f>IF($A812="","",IF(AND($A812&lt;&gt;"",NOT(OR($U812="Concluído",$U812="Concluido")),TODAY()&gt;$A812),"SIM","NÃO"))</f>
        <v/>
      </c>
      <c r="W812" s="10">
        <f>IF(OR($A812="",$I812="",$M812=""),"",SUMIFS($M$2:M812,$I$2:I812,$I812,$A$2:A812,$A812)-$M812)</f>
        <v/>
      </c>
      <c r="X812" s="10">
        <f>IF(OR($A812="",$I812=""),"",SUMIFS($M$2:$M$4922,$I$2:$I$4922,$I812,$A$2:$A$4922,$A812))</f>
        <v/>
      </c>
      <c r="Y812" s="10">
        <f>IFERROR(VLOOKUP($I812,'02_Cad_Maquinas'!$B$2:$H$200,7,FALSE()),"")</f>
        <v/>
      </c>
      <c r="Z812" s="10">
        <f>IF(OR($X812="",$Y812=""),"",$Y812-$X812)</f>
        <v/>
      </c>
      <c r="AA812" s="11">
        <f>IF(OR($X812="",$Y812=""),"",$X812/$Y812)</f>
        <v/>
      </c>
      <c r="AB812" s="10" t="inlineStr">
        <is>
          <t>10176|USINAGEM</t>
        </is>
      </c>
      <c r="AC812" s="10">
        <f>IF($B812="","","|"&amp;SUBSTITUTE(TRIM(SUBSTITUTE(SUBSTITUTE(SUBSTITUTE(SUBSTITUTE(SUBSTITUTE(SUBSTITUTE(SUBSTITUTE(SUBSTITUTE(SUBSTITUTE(SUBSTITUTE(SUBSTITUTE(SUBSTITUTE(SUBSTITUTE(SUBSTITUTE(TRIM($B812&amp;""),CHAR(10)," "),CHAR(13)," "),"."," "),";"," "),","," "),"/"," "),"+"," "),"-"," "),"  "," "),"  "," "),"  "," "),"  "," "),"  "," "),"  "," "))," ","|")&amp;"|")</f>
        <v/>
      </c>
      <c r="AD812" s="10">
        <f>TRIM($I812&amp;"")</f>
        <v/>
      </c>
    </row>
    <row r="813" ht="24" customHeight="1">
      <c r="A813" s="9" t="n">
        <v>46197</v>
      </c>
      <c r="B813" s="10" t="n">
        <v>10176</v>
      </c>
      <c r="C813" s="10" t="inlineStr">
        <is>
          <t>M/C 0630 (MULTIMOVEIS)</t>
        </is>
      </c>
      <c r="D813" s="10" t="inlineStr">
        <is>
          <t>USINAGEM</t>
        </is>
      </c>
      <c r="E813" s="10" t="n">
        <v>20014107</v>
      </c>
      <c r="F813" s="10" t="inlineStr">
        <is>
          <t>ENGRO MENOR 802X60X12 MDP - MESA DAKAR</t>
        </is>
      </c>
      <c r="G813" s="10" t="inlineStr">
        <is>
          <t>USINAGEM</t>
        </is>
      </c>
      <c r="H813" s="10" t="inlineStr">
        <is>
          <t>USINAGEM</t>
        </is>
      </c>
      <c r="I813" s="9" t="inlineStr">
        <is>
          <t>USINAGEM</t>
        </is>
      </c>
      <c r="J813" s="9" t="n">
        <v>144</v>
      </c>
      <c r="K813" s="10">
        <f>IF($E813="","",IFERROR(INDEX('01_Cad_Pecas'!$H$2:$H$5000,MATCH($E813,'01_Cad_Pecas'!$D$2:$D$5000,0)),IFERROR(INDEX('01_Cad_Pecas'!$H$2:$H$5000,MATCH(VALUE($E813),'01_Cad_Pecas'!$D$2:$D$5000,0)),"")))</f>
        <v/>
      </c>
      <c r="L813" s="10">
        <f>IF($E813="","",IFERROR(INDEX('01_Cad_Pecas'!$I$2:$I$5000,MATCH($E813,'01_Cad_Pecas'!$D$2:$D$5000,0)),IFERROR(INDEX('01_Cad_Pecas'!$I$2:$I$5000,MATCH(VALUE($E813),'01_Cad_Pecas'!$D$2:$D$5000,0)),"")))</f>
        <v/>
      </c>
      <c r="M813" s="10">
        <f>IF(OR($J813="",$L813=""),"",IF($K813="",0,$K813)+$J813*$L813)</f>
        <v/>
      </c>
      <c r="N813" s="10" t="n">
        <v>46197</v>
      </c>
      <c r="O813" s="9" t="n">
        <v>144</v>
      </c>
      <c r="P813" s="10" t="n"/>
      <c r="Q813" s="10" t="n"/>
      <c r="R813" s="10">
        <f>IF(AND($P813&lt;&gt;"",$Q813&lt;&gt;""),($Q813-$P813)*1440,IF(AND($O813&lt;&gt;"",$L813&lt;&gt;""),IF($K813="",0,$K813)+$O813*$L813,""))</f>
        <v/>
      </c>
      <c r="S813" s="10" t="n"/>
      <c r="T813" s="10">
        <f>IF(OR($J813="",$O813=""),"",$O813/$J813)</f>
        <v/>
      </c>
      <c r="U813" s="10" t="n"/>
      <c r="V813" s="10">
        <f>IF($A813="","",IF(AND($A813&lt;&gt;"",NOT(OR($U813="Concluído",$U813="Concluido")),TODAY()&gt;$A813),"SIM","NÃO"))</f>
        <v/>
      </c>
      <c r="W813" s="10">
        <f>IF(OR($A813="",$I813="",$M813=""),"",SUMIFS($M$2:M813,$I$2:I813,$I813,$A$2:A813,$A813)-$M813)</f>
        <v/>
      </c>
      <c r="X813" s="10">
        <f>IF(OR($A813="",$I813=""),"",SUMIFS($M$2:$M$4922,$I$2:$I$4922,$I813,$A$2:$A$4922,$A813))</f>
        <v/>
      </c>
      <c r="Y813" s="10">
        <f>IFERROR(VLOOKUP($I813,'02_Cad_Maquinas'!$B$2:$H$200,7,FALSE()),"")</f>
        <v/>
      </c>
      <c r="Z813" s="10">
        <f>IF(OR($X813="",$Y813=""),"",$Y813-$X813)</f>
        <v/>
      </c>
      <c r="AA813" s="11">
        <f>IF(OR($X813="",$Y813=""),"",$X813/$Y813)</f>
        <v/>
      </c>
      <c r="AB813" s="10" t="inlineStr">
        <is>
          <t>10176|USINAGEM</t>
        </is>
      </c>
      <c r="AC813" s="10">
        <f>IF($B813="","","|"&amp;SUBSTITUTE(TRIM(SUBSTITUTE(SUBSTITUTE(SUBSTITUTE(SUBSTITUTE(SUBSTITUTE(SUBSTITUTE(SUBSTITUTE(SUBSTITUTE(SUBSTITUTE(SUBSTITUTE(SUBSTITUTE(SUBSTITUTE(SUBSTITUTE(SUBSTITUTE(TRIM($B813&amp;""),CHAR(10)," "),CHAR(13)," "),"."," "),";"," "),","," "),"/"," "),"+"," "),"-"," "),"  "," "),"  "," "),"  "," "),"  "," "),"  "," "),"  "," "))," ","|")&amp;"|")</f>
        <v/>
      </c>
      <c r="AD813" s="10">
        <f>TRIM($I813&amp;"")</f>
        <v/>
      </c>
    </row>
    <row r="814" ht="24" customHeight="1">
      <c r="A814" s="9" t="n">
        <v>46197</v>
      </c>
      <c r="B814" s="10" t="n">
        <v>10176</v>
      </c>
      <c r="C814" s="10" t="inlineStr">
        <is>
          <t>M/C 0630 (MULTIMOVEIS)</t>
        </is>
      </c>
      <c r="D814" s="10" t="inlineStr">
        <is>
          <t>USINAGEM</t>
        </is>
      </c>
      <c r="E814" s="10" t="n">
        <v>20014205</v>
      </c>
      <c r="F814" s="10" t="inlineStr">
        <is>
          <t>(1) TAMPO 1602X802X12 MDP - MESA DAKAR/MIAMI 1,60</t>
        </is>
      </c>
      <c r="G814" s="10" t="inlineStr">
        <is>
          <t>USINAGEM</t>
        </is>
      </c>
      <c r="H814" s="10" t="inlineStr">
        <is>
          <t>USINAGEM</t>
        </is>
      </c>
      <c r="I814" s="9" t="inlineStr">
        <is>
          <t>USINAGEM</t>
        </is>
      </c>
      <c r="J814" s="9" t="n">
        <v>30</v>
      </c>
      <c r="K814" s="10">
        <f>IF($E814="","",IFERROR(INDEX('01_Cad_Pecas'!$H$2:$H$5000,MATCH($E814,'01_Cad_Pecas'!$D$2:$D$5000,0)),IFERROR(INDEX('01_Cad_Pecas'!$H$2:$H$5000,MATCH(VALUE($E814),'01_Cad_Pecas'!$D$2:$D$5000,0)),"")))</f>
        <v/>
      </c>
      <c r="L814" s="10">
        <f>IF($E814="","",IFERROR(INDEX('01_Cad_Pecas'!$I$2:$I$5000,MATCH($E814,'01_Cad_Pecas'!$D$2:$D$5000,0)),IFERROR(INDEX('01_Cad_Pecas'!$I$2:$I$5000,MATCH(VALUE($E814),'01_Cad_Pecas'!$D$2:$D$5000,0)),"")))</f>
        <v/>
      </c>
      <c r="M814" s="10">
        <f>IF(OR($J814="",$L814=""),"",IF($K814="",0,$K814)+$J814*$L814)</f>
        <v/>
      </c>
      <c r="N814" s="10" t="n">
        <v>46197</v>
      </c>
      <c r="O814" s="9" t="n">
        <v>30</v>
      </c>
      <c r="P814" s="10" t="n"/>
      <c r="Q814" s="10" t="n"/>
      <c r="R814" s="10">
        <f>IF(AND($P814&lt;&gt;"",$Q814&lt;&gt;""),($Q814-$P814)*1440,IF(AND($O814&lt;&gt;"",$L814&lt;&gt;""),IF($K814="",0,$K814)+$O814*$L814,""))</f>
        <v/>
      </c>
      <c r="S814" s="10" t="n"/>
      <c r="T814" s="10">
        <f>IF(OR($J814="",$O814=""),"",$O814/$J814)</f>
        <v/>
      </c>
      <c r="U814" s="10" t="n"/>
      <c r="V814" s="10">
        <f>IF($A814="","",IF(AND($A814&lt;&gt;"",NOT(OR($U814="Concluído",$U814="Concluido")),TODAY()&gt;$A814),"SIM","NÃO"))</f>
        <v/>
      </c>
      <c r="W814" s="10">
        <f>IF(OR($A814="",$I814="",$M814=""),"",SUMIFS($M$2:M814,$I$2:I814,$I814,$A$2:A814,$A814)-$M814)</f>
        <v/>
      </c>
      <c r="X814" s="10">
        <f>IF(OR($A814="",$I814=""),"",SUMIFS($M$2:$M$4922,$I$2:$I$4922,$I814,$A$2:$A$4922,$A814))</f>
        <v/>
      </c>
      <c r="Y814" s="10">
        <f>IFERROR(VLOOKUP($I814,'02_Cad_Maquinas'!$B$2:$H$200,7,FALSE()),"")</f>
        <v/>
      </c>
      <c r="Z814" s="10">
        <f>IF(OR($X814="",$Y814=""),"",$Y814-$X814)</f>
        <v/>
      </c>
      <c r="AA814" s="11">
        <f>IF(OR($X814="",$Y814=""),"",$X814/$Y814)</f>
        <v/>
      </c>
      <c r="AB814" s="10" t="inlineStr">
        <is>
          <t>10176|USINAGEM</t>
        </is>
      </c>
      <c r="AC814" s="10">
        <f>IF($B814="","","|"&amp;SUBSTITUTE(TRIM(SUBSTITUTE(SUBSTITUTE(SUBSTITUTE(SUBSTITUTE(SUBSTITUTE(SUBSTITUTE(SUBSTITUTE(SUBSTITUTE(SUBSTITUTE(SUBSTITUTE(SUBSTITUTE(SUBSTITUTE(SUBSTITUTE(SUBSTITUTE(TRIM($B814&amp;""),CHAR(10)," "),CHAR(13)," "),"."," "),";"," "),","," "),"/"," "),"+"," "),"-"," "),"  "," "),"  "," "),"  "," "),"  "," "),"  "," "),"  "," "))," ","|")&amp;"|")</f>
        <v/>
      </c>
      <c r="AD814" s="10">
        <f>TRIM($I814&amp;"")</f>
        <v/>
      </c>
    </row>
    <row r="815" ht="24" customHeight="1">
      <c r="A815" s="9" t="n">
        <v>46197</v>
      </c>
      <c r="B815" s="10" t="n">
        <v>10176</v>
      </c>
      <c r="C815" s="10" t="inlineStr">
        <is>
          <t>M/C 0630 (MULTIMOVEIS)</t>
        </is>
      </c>
      <c r="D815" s="10" t="inlineStr">
        <is>
          <t>USINAGEM</t>
        </is>
      </c>
      <c r="E815" s="10" t="n">
        <v>20014206</v>
      </c>
      <c r="F815" s="10" t="inlineStr">
        <is>
          <t>ENGRO MAIOR 1481X60X12 MDP - MESA DAKAR 1,36</t>
        </is>
      </c>
      <c r="G815" s="10" t="inlineStr">
        <is>
          <t>USINAGEM</t>
        </is>
      </c>
      <c r="H815" s="10" t="inlineStr">
        <is>
          <t>USINAGEM</t>
        </is>
      </c>
      <c r="I815" s="9" t="inlineStr">
        <is>
          <t>USINAGEM</t>
        </is>
      </c>
      <c r="J815" s="9" t="n">
        <v>60</v>
      </c>
      <c r="K815" s="10">
        <f>IF($E815="","",IFERROR(INDEX('01_Cad_Pecas'!$H$2:$H$5000,MATCH($E815,'01_Cad_Pecas'!$D$2:$D$5000,0)),IFERROR(INDEX('01_Cad_Pecas'!$H$2:$H$5000,MATCH(VALUE($E815),'01_Cad_Pecas'!$D$2:$D$5000,0)),"")))</f>
        <v/>
      </c>
      <c r="L815" s="10">
        <f>IF($E815="","",IFERROR(INDEX('01_Cad_Pecas'!$I$2:$I$5000,MATCH($E815,'01_Cad_Pecas'!$D$2:$D$5000,0)),IFERROR(INDEX('01_Cad_Pecas'!$I$2:$I$5000,MATCH(VALUE($E815),'01_Cad_Pecas'!$D$2:$D$5000,0)),"")))</f>
        <v/>
      </c>
      <c r="M815" s="10">
        <f>IF(OR($J815="",$L815=""),"",IF($K815="",0,$K815)+$J815*$L815)</f>
        <v/>
      </c>
      <c r="N815" s="10" t="n">
        <v>46197</v>
      </c>
      <c r="O815" s="9" t="n">
        <v>60</v>
      </c>
      <c r="P815" s="10" t="n"/>
      <c r="Q815" s="10" t="n"/>
      <c r="R815" s="10">
        <f>IF(AND($P815&lt;&gt;"",$Q815&lt;&gt;""),($Q815-$P815)*1440,IF(AND($O815&lt;&gt;"",$L815&lt;&gt;""),IF($K815="",0,$K815)+$O815*$L815,""))</f>
        <v/>
      </c>
      <c r="S815" s="10" t="n"/>
      <c r="T815" s="10">
        <f>IF(OR($J815="",$O815=""),"",$O815/$J815)</f>
        <v/>
      </c>
      <c r="U815" s="10" t="n"/>
      <c r="V815" s="10">
        <f>IF($A815="","",IF(AND($A815&lt;&gt;"",NOT(OR($U815="Concluído",$U815="Concluido")),TODAY()&gt;$A815),"SIM","NÃO"))</f>
        <v/>
      </c>
      <c r="W815" s="10">
        <f>IF(OR($A815="",$I815="",$M815=""),"",SUMIFS($M$2:M815,$I$2:I815,$I815,$A$2:A815,$A815)-$M815)</f>
        <v/>
      </c>
      <c r="X815" s="10">
        <f>IF(OR($A815="",$I815=""),"",SUMIFS($M$2:$M$4922,$I$2:$I$4922,$I815,$A$2:$A$4922,$A815))</f>
        <v/>
      </c>
      <c r="Y815" s="10">
        <f>IFERROR(VLOOKUP($I815,'02_Cad_Maquinas'!$B$2:$H$200,7,FALSE()),"")</f>
        <v/>
      </c>
      <c r="Z815" s="10">
        <f>IF(OR($X815="",$Y815=""),"",$Y815-$X815)</f>
        <v/>
      </c>
      <c r="AA815" s="11">
        <f>IF(OR($X815="",$Y815=""),"",$X815/$Y815)</f>
        <v/>
      </c>
      <c r="AB815" s="10" t="inlineStr">
        <is>
          <t>10176|USINAGEM</t>
        </is>
      </c>
      <c r="AC815" s="10">
        <f>IF($B815="","","|"&amp;SUBSTITUTE(TRIM(SUBSTITUTE(SUBSTITUTE(SUBSTITUTE(SUBSTITUTE(SUBSTITUTE(SUBSTITUTE(SUBSTITUTE(SUBSTITUTE(SUBSTITUTE(SUBSTITUTE(SUBSTITUTE(SUBSTITUTE(SUBSTITUTE(SUBSTITUTE(TRIM($B815&amp;""),CHAR(10)," "),CHAR(13)," "),"."," "),";"," "),","," "),"/"," "),"+"," "),"-"," "),"  "," "),"  "," "),"  "," "),"  "," "),"  "," "),"  "," "))," ","|")&amp;"|")</f>
        <v/>
      </c>
      <c r="AD815" s="10">
        <f>TRIM($I815&amp;"")</f>
        <v/>
      </c>
    </row>
    <row r="816" ht="24" customHeight="1">
      <c r="A816" s="9" t="n">
        <v>46197</v>
      </c>
      <c r="B816" s="10" t="n">
        <v>10176</v>
      </c>
      <c r="C816" s="10" t="inlineStr">
        <is>
          <t>M/C 0630 (MULTIMOVEIS)</t>
        </is>
      </c>
      <c r="D816" s="10" t="inlineStr">
        <is>
          <t>USINAGEM</t>
        </is>
      </c>
      <c r="E816" s="10" t="n">
        <v>20014305</v>
      </c>
      <c r="F816" s="10" t="inlineStr">
        <is>
          <t>(1) TAMPO 1202X802X12 MDP - MESA DAKAR/MIAMI 1,20</t>
        </is>
      </c>
      <c r="G816" s="10" t="inlineStr">
        <is>
          <t>USINAGEM</t>
        </is>
      </c>
      <c r="H816" s="10" t="inlineStr">
        <is>
          <t>USINAGEM</t>
        </is>
      </c>
      <c r="I816" s="9" t="inlineStr">
        <is>
          <t>USINAGEM</t>
        </is>
      </c>
      <c r="J816" s="9" t="n">
        <v>42</v>
      </c>
      <c r="K816" s="10">
        <f>IF($E816="","",IFERROR(INDEX('01_Cad_Pecas'!$H$2:$H$5000,MATCH($E816,'01_Cad_Pecas'!$D$2:$D$5000,0)),IFERROR(INDEX('01_Cad_Pecas'!$H$2:$H$5000,MATCH(VALUE($E816),'01_Cad_Pecas'!$D$2:$D$5000,0)),"")))</f>
        <v/>
      </c>
      <c r="L816" s="10">
        <f>IF($E816="","",IFERROR(INDEX('01_Cad_Pecas'!$I$2:$I$5000,MATCH($E816,'01_Cad_Pecas'!$D$2:$D$5000,0)),IFERROR(INDEX('01_Cad_Pecas'!$I$2:$I$5000,MATCH(VALUE($E816),'01_Cad_Pecas'!$D$2:$D$5000,0)),"")))</f>
        <v/>
      </c>
      <c r="M816" s="10">
        <f>IF(OR($J816="",$L816=""),"",IF($K816="",0,$K816)+$J816*$L816)</f>
        <v/>
      </c>
      <c r="N816" s="10" t="n">
        <v>46197</v>
      </c>
      <c r="O816" s="9" t="n">
        <v>42</v>
      </c>
      <c r="P816" s="10" t="n"/>
      <c r="Q816" s="10" t="n"/>
      <c r="R816" s="10">
        <f>IF(AND($P816&lt;&gt;"",$Q816&lt;&gt;""),($Q816-$P816)*1440,IF(AND($O816&lt;&gt;"",$L816&lt;&gt;""),IF($K816="",0,$K816)+$O816*$L816,""))</f>
        <v/>
      </c>
      <c r="S816" s="10" t="n"/>
      <c r="T816" s="10">
        <f>IF(OR($J816="",$O816=""),"",$O816/$J816)</f>
        <v/>
      </c>
      <c r="U816" s="10" t="n"/>
      <c r="V816" s="10">
        <f>IF($A816="","",IF(AND($A816&lt;&gt;"",NOT(OR($U816="Concluído",$U816="Concluido")),TODAY()&gt;$A816),"SIM","NÃO"))</f>
        <v/>
      </c>
      <c r="W816" s="10">
        <f>IF(OR($A816="",$I816="",$M816=""),"",SUMIFS($M$2:M816,$I$2:I816,$I816,$A$2:A816,$A816)-$M816)</f>
        <v/>
      </c>
      <c r="X816" s="10">
        <f>IF(OR($A816="",$I816=""),"",SUMIFS($M$2:$M$4922,$I$2:$I$4922,$I816,$A$2:$A$4922,$A816))</f>
        <v/>
      </c>
      <c r="Y816" s="10">
        <f>IFERROR(VLOOKUP($I816,'02_Cad_Maquinas'!$B$2:$H$200,7,FALSE()),"")</f>
        <v/>
      </c>
      <c r="Z816" s="10">
        <f>IF(OR($X816="",$Y816=""),"",$Y816-$X816)</f>
        <v/>
      </c>
      <c r="AA816" s="11">
        <f>IF(OR($X816="",$Y816=""),"",$X816/$Y816)</f>
        <v/>
      </c>
      <c r="AB816" s="10" t="inlineStr">
        <is>
          <t>10176|USINAGEM</t>
        </is>
      </c>
      <c r="AC816" s="10">
        <f>IF($B816="","","|"&amp;SUBSTITUTE(TRIM(SUBSTITUTE(SUBSTITUTE(SUBSTITUTE(SUBSTITUTE(SUBSTITUTE(SUBSTITUTE(SUBSTITUTE(SUBSTITUTE(SUBSTITUTE(SUBSTITUTE(SUBSTITUTE(SUBSTITUTE(SUBSTITUTE(SUBSTITUTE(TRIM($B816&amp;""),CHAR(10)," "),CHAR(13)," "),"."," "),";"," "),","," "),"/"," "),"+"," "),"-"," "),"  "," "),"  "," "),"  "," "),"  "," "),"  "," "),"  "," "))," ","|")&amp;"|")</f>
        <v/>
      </c>
      <c r="AD816" s="10">
        <f>TRIM($I816&amp;"")</f>
        <v/>
      </c>
    </row>
    <row r="817" ht="24" customHeight="1">
      <c r="A817" s="9" t="n">
        <v>46197</v>
      </c>
      <c r="B817" s="10" t="n">
        <v>10176</v>
      </c>
      <c r="C817" s="10" t="inlineStr">
        <is>
          <t>M/C 0630 (MULTIMOVEIS)</t>
        </is>
      </c>
      <c r="D817" s="10" t="inlineStr">
        <is>
          <t>USINAGEM</t>
        </is>
      </c>
      <c r="E817" s="10" t="n">
        <v>20014306</v>
      </c>
      <c r="F817" s="10" t="inlineStr">
        <is>
          <t>ENGRO MAIOR 1080X60X12 MDP - MESA DAKAR 1,20</t>
        </is>
      </c>
      <c r="G817" s="10" t="inlineStr">
        <is>
          <t>USINAGEM</t>
        </is>
      </c>
      <c r="H817" s="10" t="inlineStr">
        <is>
          <t>USINAGEM</t>
        </is>
      </c>
      <c r="I817" s="9" t="inlineStr">
        <is>
          <t>USINAGEM</t>
        </is>
      </c>
      <c r="J817" s="9" t="n">
        <v>84</v>
      </c>
      <c r="K817" s="10">
        <f>IF($E817="","",IFERROR(INDEX('01_Cad_Pecas'!$H$2:$H$5000,MATCH($E817,'01_Cad_Pecas'!$D$2:$D$5000,0)),IFERROR(INDEX('01_Cad_Pecas'!$H$2:$H$5000,MATCH(VALUE($E817),'01_Cad_Pecas'!$D$2:$D$5000,0)),"")))</f>
        <v/>
      </c>
      <c r="L817" s="10">
        <f>IF($E817="","",IFERROR(INDEX('01_Cad_Pecas'!$I$2:$I$5000,MATCH($E817,'01_Cad_Pecas'!$D$2:$D$5000,0)),IFERROR(INDEX('01_Cad_Pecas'!$I$2:$I$5000,MATCH(VALUE($E817),'01_Cad_Pecas'!$D$2:$D$5000,0)),"")))</f>
        <v/>
      </c>
      <c r="M817" s="10">
        <f>IF(OR($J817="",$L817=""),"",IF($K817="",0,$K817)+$J817*$L817)</f>
        <v/>
      </c>
      <c r="N817" s="10" t="n">
        <v>46197</v>
      </c>
      <c r="O817" s="9" t="n">
        <v>84</v>
      </c>
      <c r="P817" s="10" t="n"/>
      <c r="Q817" s="10" t="n"/>
      <c r="R817" s="10">
        <f>IF(AND($P817&lt;&gt;"",$Q817&lt;&gt;""),($Q817-$P817)*1440,IF(AND($O817&lt;&gt;"",$L817&lt;&gt;""),IF($K817="",0,$K817)+$O817*$L817,""))</f>
        <v/>
      </c>
      <c r="S817" s="10" t="n"/>
      <c r="T817" s="10">
        <f>IF(OR($J817="",$O817=""),"",$O817/$J817)</f>
        <v/>
      </c>
      <c r="U817" s="10" t="n"/>
      <c r="V817" s="10">
        <f>IF($A817="","",IF(AND($A817&lt;&gt;"",NOT(OR($U817="Concluído",$U817="Concluido")),TODAY()&gt;$A817),"SIM","NÃO"))</f>
        <v/>
      </c>
      <c r="W817" s="10">
        <f>IF(OR($A817="",$I817="",$M817=""),"",SUMIFS($M$2:M817,$I$2:I817,$I817,$A$2:A817,$A817)-$M817)</f>
        <v/>
      </c>
      <c r="X817" s="10">
        <f>IF(OR($A817="",$I817=""),"",SUMIFS($M$2:$M$4922,$I$2:$I$4922,$I817,$A$2:$A$4922,$A817))</f>
        <v/>
      </c>
      <c r="Y817" s="10">
        <f>IFERROR(VLOOKUP($I817,'02_Cad_Maquinas'!$B$2:$H$200,7,FALSE()),"")</f>
        <v/>
      </c>
      <c r="Z817" s="10">
        <f>IF(OR($X817="",$Y817=""),"",$Y817-$X817)</f>
        <v/>
      </c>
      <c r="AA817" s="11">
        <f>IF(OR($X817="",$Y817=""),"",$X817/$Y817)</f>
        <v/>
      </c>
      <c r="AB817" s="10" t="inlineStr">
        <is>
          <t>10176|USINAGEM</t>
        </is>
      </c>
      <c r="AC817" s="10">
        <f>IF($B817="","","|"&amp;SUBSTITUTE(TRIM(SUBSTITUTE(SUBSTITUTE(SUBSTITUTE(SUBSTITUTE(SUBSTITUTE(SUBSTITUTE(SUBSTITUTE(SUBSTITUTE(SUBSTITUTE(SUBSTITUTE(SUBSTITUTE(SUBSTITUTE(SUBSTITUTE(SUBSTITUTE(TRIM($B817&amp;""),CHAR(10)," "),CHAR(13)," "),"."," "),";"," "),","," "),"/"," "),"+"," "),"-"," "),"  "," "),"  "," "),"  "," "),"  "," "),"  "," "),"  "," "))," ","|")&amp;"|")</f>
        <v/>
      </c>
      <c r="AD817" s="10">
        <f>TRIM($I817&amp;"")</f>
        <v/>
      </c>
    </row>
    <row r="818" ht="24" customHeight="1">
      <c r="A818" s="9" t="n">
        <v>46197</v>
      </c>
      <c r="B818" s="10" t="n">
        <v>10176</v>
      </c>
      <c r="C818" s="10" t="inlineStr">
        <is>
          <t>M/C 0630 (MULTIMOVEIS)</t>
        </is>
      </c>
      <c r="D818" s="10" t="inlineStr">
        <is>
          <t>USINAGEM</t>
        </is>
      </c>
      <c r="E818" s="10" t="n">
        <v>20019002</v>
      </c>
      <c r="F818" s="10" t="inlineStr">
        <is>
          <t>FUNDO RIPADO 751X446X12 MDF - MESA SANTIAGO</t>
        </is>
      </c>
      <c r="G818" s="10" t="inlineStr">
        <is>
          <t>USINAGEM</t>
        </is>
      </c>
      <c r="H818" s="10" t="inlineStr">
        <is>
          <t>USINAGEM</t>
        </is>
      </c>
      <c r="I818" s="9" t="inlineStr">
        <is>
          <t>USINAGEM</t>
        </is>
      </c>
      <c r="J818" s="9" t="n">
        <v>48</v>
      </c>
      <c r="K818" s="10">
        <f>IF($E818="","",IFERROR(INDEX('01_Cad_Pecas'!$H$2:$H$5000,MATCH($E818,'01_Cad_Pecas'!$D$2:$D$5000,0)),IFERROR(INDEX('01_Cad_Pecas'!$H$2:$H$5000,MATCH(VALUE($E818),'01_Cad_Pecas'!$D$2:$D$5000,0)),"")))</f>
        <v/>
      </c>
      <c r="L818" s="10">
        <f>IF($E818="","",IFERROR(INDEX('01_Cad_Pecas'!$I$2:$I$5000,MATCH($E818,'01_Cad_Pecas'!$D$2:$D$5000,0)),IFERROR(INDEX('01_Cad_Pecas'!$I$2:$I$5000,MATCH(VALUE($E818),'01_Cad_Pecas'!$D$2:$D$5000,0)),"")))</f>
        <v/>
      </c>
      <c r="M818" s="10">
        <f>IF(OR($J818="",$L818=""),"",IF($K818="",0,$K818)+$J818*$L818)</f>
        <v/>
      </c>
      <c r="N818" s="10" t="n">
        <v>46198</v>
      </c>
      <c r="O818" s="9" t="n">
        <v>48</v>
      </c>
      <c r="P818" s="10" t="n"/>
      <c r="Q818" s="10" t="n"/>
      <c r="R818" s="10">
        <f>IF(AND($P818&lt;&gt;"",$Q818&lt;&gt;""),($Q818-$P818)*1440,IF(AND($O818&lt;&gt;"",$L818&lt;&gt;""),IF($K818="",0,$K818)+$O818*$L818,""))</f>
        <v/>
      </c>
      <c r="S818" s="10" t="n"/>
      <c r="T818" s="10">
        <f>IF(OR($J818="",$O818=""),"",$O818/$J818)</f>
        <v/>
      </c>
      <c r="U818" s="10" t="n"/>
      <c r="V818" s="10">
        <f>IF($A818="","",IF(AND($A818&lt;&gt;"",NOT(OR($U818="Concluído",$U818="Concluido")),TODAY()&gt;$A818),"SIM","NÃO"))</f>
        <v/>
      </c>
      <c r="W818" s="10">
        <f>IF(OR($A818="",$I818="",$M818=""),"",SUMIFS($M$2:M818,$I$2:I818,$I818,$A$2:A818,$A818)-$M818)</f>
        <v/>
      </c>
      <c r="X818" s="10">
        <f>IF(OR($A818="",$I818=""),"",SUMIFS($M$2:$M$4922,$I$2:$I$4922,$I818,$A$2:$A$4922,$A818))</f>
        <v/>
      </c>
      <c r="Y818" s="10">
        <f>IFERROR(VLOOKUP($I818,'02_Cad_Maquinas'!$B$2:$H$200,7,FALSE()),"")</f>
        <v/>
      </c>
      <c r="Z818" s="10">
        <f>IF(OR($X818="",$Y818=""),"",$Y818-$X818)</f>
        <v/>
      </c>
      <c r="AA818" s="11">
        <f>IF(OR($X818="",$Y818=""),"",$X818/$Y818)</f>
        <v/>
      </c>
      <c r="AB818" s="10" t="inlineStr">
        <is>
          <t>10176|USINAGEM</t>
        </is>
      </c>
      <c r="AC818" s="10">
        <f>IF($B818="","","|"&amp;SUBSTITUTE(TRIM(SUBSTITUTE(SUBSTITUTE(SUBSTITUTE(SUBSTITUTE(SUBSTITUTE(SUBSTITUTE(SUBSTITUTE(SUBSTITUTE(SUBSTITUTE(SUBSTITUTE(SUBSTITUTE(SUBSTITUTE(SUBSTITUTE(SUBSTITUTE(TRIM($B818&amp;""),CHAR(10)," "),CHAR(13)," "),"."," "),";"," "),","," "),"/"," "),"+"," "),"-"," "),"  "," "),"  "," "),"  "," "),"  "," "),"  "," "),"  "," "))," ","|")&amp;"|")</f>
        <v/>
      </c>
      <c r="AD818" s="10">
        <f>TRIM($I818&amp;"")</f>
        <v/>
      </c>
    </row>
    <row r="819" ht="24" customHeight="1">
      <c r="A819" s="9" t="n">
        <v>46197</v>
      </c>
      <c r="B819" s="10" t="n">
        <v>10176</v>
      </c>
      <c r="C819" s="10" t="inlineStr">
        <is>
          <t>M/C 0630 (MULTIMOVEIS)</t>
        </is>
      </c>
      <c r="D819" s="10" t="inlineStr">
        <is>
          <t>USINAGEM</t>
        </is>
      </c>
      <c r="E819" s="10" t="n">
        <v>20019005</v>
      </c>
      <c r="F819" s="10" t="inlineStr">
        <is>
          <t>RIPA 751X70X12 MDF - MESA SANTIAGO</t>
        </is>
      </c>
      <c r="G819" s="10" t="inlineStr">
        <is>
          <t>USINAGEM</t>
        </is>
      </c>
      <c r="H819" s="10" t="inlineStr">
        <is>
          <t>USINAGEM</t>
        </is>
      </c>
      <c r="I819" s="9" t="inlineStr">
        <is>
          <t>USINAGEM</t>
        </is>
      </c>
      <c r="J819" s="9" t="n">
        <v>240</v>
      </c>
      <c r="K819" s="10">
        <f>IF($E819="","",IFERROR(INDEX('01_Cad_Pecas'!$H$2:$H$5000,MATCH($E819,'01_Cad_Pecas'!$D$2:$D$5000,0)),IFERROR(INDEX('01_Cad_Pecas'!$H$2:$H$5000,MATCH(VALUE($E819),'01_Cad_Pecas'!$D$2:$D$5000,0)),"")))</f>
        <v/>
      </c>
      <c r="L819" s="10">
        <f>IF($E819="","",IFERROR(INDEX('01_Cad_Pecas'!$I$2:$I$5000,MATCH($E819,'01_Cad_Pecas'!$D$2:$D$5000,0)),IFERROR(INDEX('01_Cad_Pecas'!$I$2:$I$5000,MATCH(VALUE($E819),'01_Cad_Pecas'!$D$2:$D$5000,0)),"")))</f>
        <v/>
      </c>
      <c r="M819" s="10">
        <f>IF(OR($J819="",$L819=""),"",IF($K819="",0,$K819)+$J819*$L819)</f>
        <v/>
      </c>
      <c r="N819" s="10" t="n">
        <v>46198</v>
      </c>
      <c r="O819" s="9" t="n">
        <v>240</v>
      </c>
      <c r="P819" s="10" t="n"/>
      <c r="Q819" s="10" t="n"/>
      <c r="R819" s="10">
        <f>IF(AND($P819&lt;&gt;"",$Q819&lt;&gt;""),($Q819-$P819)*1440,IF(AND($O819&lt;&gt;"",$L819&lt;&gt;""),IF($K819="",0,$K819)+$O819*$L819,""))</f>
        <v/>
      </c>
      <c r="S819" s="10" t="n"/>
      <c r="T819" s="10">
        <f>IF(OR($J819="",$O819=""),"",$O819/$J819)</f>
        <v/>
      </c>
      <c r="U819" s="10" t="n"/>
      <c r="V819" s="10">
        <f>IF($A819="","",IF(AND($A819&lt;&gt;"",NOT(OR($U819="Concluído",$U819="Concluido")),TODAY()&gt;$A819),"SIM","NÃO"))</f>
        <v/>
      </c>
      <c r="W819" s="10">
        <f>IF(OR($A819="",$I819="",$M819=""),"",SUMIFS($M$2:M819,$I$2:I819,$I819,$A$2:A819,$A819)-$M819)</f>
        <v/>
      </c>
      <c r="X819" s="10">
        <f>IF(OR($A819="",$I819=""),"",SUMIFS($M$2:$M$4922,$I$2:$I$4922,$I819,$A$2:$A$4922,$A819))</f>
        <v/>
      </c>
      <c r="Y819" s="10">
        <f>IFERROR(VLOOKUP($I819,'02_Cad_Maquinas'!$B$2:$H$200,7,FALSE()),"")</f>
        <v/>
      </c>
      <c r="Z819" s="10">
        <f>IF(OR($X819="",$Y819=""),"",$Y819-$X819)</f>
        <v/>
      </c>
      <c r="AA819" s="11">
        <f>IF(OR($X819="",$Y819=""),"",$X819/$Y819)</f>
        <v/>
      </c>
      <c r="AB819" s="10" t="inlineStr">
        <is>
          <t>10176|USINAGEM</t>
        </is>
      </c>
      <c r="AC819" s="10">
        <f>IF($B819="","","|"&amp;SUBSTITUTE(TRIM(SUBSTITUTE(SUBSTITUTE(SUBSTITUTE(SUBSTITUTE(SUBSTITUTE(SUBSTITUTE(SUBSTITUTE(SUBSTITUTE(SUBSTITUTE(SUBSTITUTE(SUBSTITUTE(SUBSTITUTE(SUBSTITUTE(SUBSTITUTE(TRIM($B819&amp;""),CHAR(10)," "),CHAR(13)," "),"."," "),";"," "),","," "),"/"," "),"+"," "),"-"," "),"  "," "),"  "," "),"  "," "),"  "," "),"  "," "),"  "," "))," ","|")&amp;"|")</f>
        <v/>
      </c>
      <c r="AD819" s="10">
        <f>TRIM($I819&amp;"")</f>
        <v/>
      </c>
    </row>
    <row r="820" ht="24" customHeight="1">
      <c r="A820" s="9" t="n">
        <v>46197</v>
      </c>
      <c r="B820" s="10" t="n">
        <v>10176</v>
      </c>
      <c r="C820" s="10" t="inlineStr">
        <is>
          <t>M/C 0630 (MULTIMOVEIS)</t>
        </is>
      </c>
      <c r="D820" s="10" t="inlineStr">
        <is>
          <t>USINAGEM</t>
        </is>
      </c>
      <c r="E820" s="10" t="n">
        <v>20020002</v>
      </c>
      <c r="F820" s="10" t="inlineStr">
        <is>
          <t>(2) FECHAMENTO I 1090X295X12 MDF - BASE DUBAI</t>
        </is>
      </c>
      <c r="G820" s="10" t="inlineStr">
        <is>
          <t>USINAGEM</t>
        </is>
      </c>
      <c r="H820" s="10" t="inlineStr">
        <is>
          <t>USINAGEM</t>
        </is>
      </c>
      <c r="I820" s="9" t="inlineStr">
        <is>
          <t>USINAGEM</t>
        </is>
      </c>
      <c r="J820" s="9" t="n">
        <v>30</v>
      </c>
      <c r="K820" s="10">
        <f>IF($E820="","",IFERROR(INDEX('01_Cad_Pecas'!$H$2:$H$5000,MATCH($E820,'01_Cad_Pecas'!$D$2:$D$5000,0)),IFERROR(INDEX('01_Cad_Pecas'!$H$2:$H$5000,MATCH(VALUE($E820),'01_Cad_Pecas'!$D$2:$D$5000,0)),"")))</f>
        <v/>
      </c>
      <c r="L820" s="10">
        <f>IF($E820="","",IFERROR(INDEX('01_Cad_Pecas'!$I$2:$I$5000,MATCH($E820,'01_Cad_Pecas'!$D$2:$D$5000,0)),IFERROR(INDEX('01_Cad_Pecas'!$I$2:$I$5000,MATCH(VALUE($E820),'01_Cad_Pecas'!$D$2:$D$5000,0)),"")))</f>
        <v/>
      </c>
      <c r="M820" s="10">
        <f>IF(OR($J820="",$L820=""),"",IF($K820="",0,$K820)+$J820*$L820)</f>
        <v/>
      </c>
      <c r="N820" s="10" t="n">
        <v>46198</v>
      </c>
      <c r="O820" s="9" t="n">
        <v>30</v>
      </c>
      <c r="P820" s="10" t="n"/>
      <c r="Q820" s="10" t="n"/>
      <c r="R820" s="10">
        <f>IF(AND($P820&lt;&gt;"",$Q820&lt;&gt;""),($Q820-$P820)*1440,IF(AND($O820&lt;&gt;"",$L820&lt;&gt;""),IF($K820="",0,$K820)+$O820*$L820,""))</f>
        <v/>
      </c>
      <c r="S820" s="10" t="n"/>
      <c r="T820" s="10">
        <f>IF(OR($J820="",$O820=""),"",$O820/$J820)</f>
        <v/>
      </c>
      <c r="U820" s="10" t="n"/>
      <c r="V820" s="10">
        <f>IF($A820="","",IF(AND($A820&lt;&gt;"",NOT(OR($U820="Concluído",$U820="Concluido")),TODAY()&gt;$A820),"SIM","NÃO"))</f>
        <v/>
      </c>
      <c r="W820" s="10">
        <f>IF(OR($A820="",$I820="",$M820=""),"",SUMIFS($M$2:M820,$I$2:I820,$I820,$A$2:A820,$A820)-$M820)</f>
        <v/>
      </c>
      <c r="X820" s="10">
        <f>IF(OR($A820="",$I820=""),"",SUMIFS($M$2:$M$4922,$I$2:$I$4922,$I820,$A$2:$A$4922,$A820))</f>
        <v/>
      </c>
      <c r="Y820" s="10">
        <f>IFERROR(VLOOKUP($I820,'02_Cad_Maquinas'!$B$2:$H$200,7,FALSE()),"")</f>
        <v/>
      </c>
      <c r="Z820" s="10">
        <f>IF(OR($X820="",$Y820=""),"",$Y820-$X820)</f>
        <v/>
      </c>
      <c r="AA820" s="11">
        <f>IF(OR($X820="",$Y820=""),"",$X820/$Y820)</f>
        <v/>
      </c>
      <c r="AB820" s="10" t="inlineStr">
        <is>
          <t>10176|USINAGEM</t>
        </is>
      </c>
      <c r="AC820" s="10">
        <f>IF($B820="","","|"&amp;SUBSTITUTE(TRIM(SUBSTITUTE(SUBSTITUTE(SUBSTITUTE(SUBSTITUTE(SUBSTITUTE(SUBSTITUTE(SUBSTITUTE(SUBSTITUTE(SUBSTITUTE(SUBSTITUTE(SUBSTITUTE(SUBSTITUTE(SUBSTITUTE(SUBSTITUTE(TRIM($B820&amp;""),CHAR(10)," "),CHAR(13)," "),"."," "),";"," "),","," "),"/"," "),"+"," "),"-"," "),"  "," "),"  "," "),"  "," "),"  "," "),"  "," "),"  "," "))," ","|")&amp;"|")</f>
        <v/>
      </c>
      <c r="AD820" s="10">
        <f>TRIM($I820&amp;"")</f>
        <v/>
      </c>
    </row>
    <row r="821" ht="24" customHeight="1">
      <c r="A821" s="9" t="n">
        <v>46197</v>
      </c>
      <c r="B821" s="10" t="n">
        <v>10176</v>
      </c>
      <c r="C821" s="10" t="inlineStr">
        <is>
          <t>M/C 0630 (MULTIMOVEIS)</t>
        </is>
      </c>
      <c r="D821" s="10" t="inlineStr">
        <is>
          <t>USINAGEM</t>
        </is>
      </c>
      <c r="E821" s="10" t="n">
        <v>20020003</v>
      </c>
      <c r="F821" s="10" t="inlineStr">
        <is>
          <t>(3) FECHAMENTO II 600X295X12 MDF - BASE DUBAI</t>
        </is>
      </c>
      <c r="G821" s="10" t="inlineStr">
        <is>
          <t>USINAGEM</t>
        </is>
      </c>
      <c r="H821" s="10" t="inlineStr">
        <is>
          <t>USINAGEM</t>
        </is>
      </c>
      <c r="I821" s="9" t="inlineStr">
        <is>
          <t>USINAGEM</t>
        </is>
      </c>
      <c r="J821" s="9" t="n">
        <v>30</v>
      </c>
      <c r="K821" s="10">
        <f>IF($E821="","",IFERROR(INDEX('01_Cad_Pecas'!$H$2:$H$5000,MATCH($E821,'01_Cad_Pecas'!$D$2:$D$5000,0)),IFERROR(INDEX('01_Cad_Pecas'!$H$2:$H$5000,MATCH(VALUE($E821),'01_Cad_Pecas'!$D$2:$D$5000,0)),"")))</f>
        <v/>
      </c>
      <c r="L821" s="10">
        <f>IF($E821="","",IFERROR(INDEX('01_Cad_Pecas'!$I$2:$I$5000,MATCH($E821,'01_Cad_Pecas'!$D$2:$D$5000,0)),IFERROR(INDEX('01_Cad_Pecas'!$I$2:$I$5000,MATCH(VALUE($E821),'01_Cad_Pecas'!$D$2:$D$5000,0)),"")))</f>
        <v/>
      </c>
      <c r="M821" s="10">
        <f>IF(OR($J821="",$L821=""),"",IF($K821="",0,$K821)+$J821*$L821)</f>
        <v/>
      </c>
      <c r="N821" s="10" t="n">
        <v>46198</v>
      </c>
      <c r="O821" s="9" t="n">
        <v>30</v>
      </c>
      <c r="P821" s="10" t="n"/>
      <c r="Q821" s="10" t="n"/>
      <c r="R821" s="10">
        <f>IF(AND($P821&lt;&gt;"",$Q821&lt;&gt;""),($Q821-$P821)*1440,IF(AND($O821&lt;&gt;"",$L821&lt;&gt;""),IF($K821="",0,$K821)+$O821*$L821,""))</f>
        <v/>
      </c>
      <c r="S821" s="10" t="n"/>
      <c r="T821" s="10">
        <f>IF(OR($J821="",$O821=""),"",$O821/$J821)</f>
        <v/>
      </c>
      <c r="U821" s="10" t="n"/>
      <c r="V821" s="10">
        <f>IF($A821="","",IF(AND($A821&lt;&gt;"",NOT(OR($U821="Concluído",$U821="Concluido")),TODAY()&gt;$A821),"SIM","NÃO"))</f>
        <v/>
      </c>
      <c r="W821" s="10">
        <f>IF(OR($A821="",$I821="",$M821=""),"",SUMIFS($M$2:M821,$I$2:I821,$I821,$A$2:A821,$A821)-$M821)</f>
        <v/>
      </c>
      <c r="X821" s="10">
        <f>IF(OR($A821="",$I821=""),"",SUMIFS($M$2:$M$4922,$I$2:$I$4922,$I821,$A$2:$A$4922,$A821))</f>
        <v/>
      </c>
      <c r="Y821" s="10">
        <f>IFERROR(VLOOKUP($I821,'02_Cad_Maquinas'!$B$2:$H$200,7,FALSE()),"")</f>
        <v/>
      </c>
      <c r="Z821" s="10">
        <f>IF(OR($X821="",$Y821=""),"",$Y821-$X821)</f>
        <v/>
      </c>
      <c r="AA821" s="11">
        <f>IF(OR($X821="",$Y821=""),"",$X821/$Y821)</f>
        <v/>
      </c>
      <c r="AB821" s="10" t="inlineStr">
        <is>
          <t>10176|USINAGEM</t>
        </is>
      </c>
      <c r="AC821" s="10">
        <f>IF($B821="","","|"&amp;SUBSTITUTE(TRIM(SUBSTITUTE(SUBSTITUTE(SUBSTITUTE(SUBSTITUTE(SUBSTITUTE(SUBSTITUTE(SUBSTITUTE(SUBSTITUTE(SUBSTITUTE(SUBSTITUTE(SUBSTITUTE(SUBSTITUTE(SUBSTITUTE(SUBSTITUTE(TRIM($B821&amp;""),CHAR(10)," "),CHAR(13)," "),"."," "),";"," "),","," "),"/"," "),"+"," "),"-"," "),"  "," "),"  "," "),"  "," "),"  "," "),"  "," "),"  "," "))," ","|")&amp;"|")</f>
        <v/>
      </c>
      <c r="AD821" s="10">
        <f>TRIM($I821&amp;"")</f>
        <v/>
      </c>
    </row>
    <row r="822" ht="24" customHeight="1">
      <c r="A822" s="9" t="n">
        <v>46197</v>
      </c>
      <c r="B822" s="10" t="n">
        <v>10176</v>
      </c>
      <c r="C822" s="10" t="inlineStr">
        <is>
          <t>M/C 0630 (MULTIMOVEIS)</t>
        </is>
      </c>
      <c r="D822" s="10" t="inlineStr">
        <is>
          <t>USINAGEM</t>
        </is>
      </c>
      <c r="E822" s="10" t="n">
        <v>20020004</v>
      </c>
      <c r="F822" s="10" t="inlineStr">
        <is>
          <t>(4) FECHAMENTO III 545X327X12 MDF - BASE DUBAI</t>
        </is>
      </c>
      <c r="G822" s="10" t="inlineStr">
        <is>
          <t>USINAGEM</t>
        </is>
      </c>
      <c r="H822" s="10" t="inlineStr">
        <is>
          <t>USINAGEM</t>
        </is>
      </c>
      <c r="I822" s="9" t="inlineStr">
        <is>
          <t>USINAGEM</t>
        </is>
      </c>
      <c r="J822" s="9" t="n">
        <v>60</v>
      </c>
      <c r="K822" s="10">
        <f>IF($E822="","",IFERROR(INDEX('01_Cad_Pecas'!$H$2:$H$5000,MATCH($E822,'01_Cad_Pecas'!$D$2:$D$5000,0)),IFERROR(INDEX('01_Cad_Pecas'!$H$2:$H$5000,MATCH(VALUE($E822),'01_Cad_Pecas'!$D$2:$D$5000,0)),"")))</f>
        <v/>
      </c>
      <c r="L822" s="10">
        <f>IF($E822="","",IFERROR(INDEX('01_Cad_Pecas'!$I$2:$I$5000,MATCH($E822,'01_Cad_Pecas'!$D$2:$D$5000,0)),IFERROR(INDEX('01_Cad_Pecas'!$I$2:$I$5000,MATCH(VALUE($E822),'01_Cad_Pecas'!$D$2:$D$5000,0)),"")))</f>
        <v/>
      </c>
      <c r="M822" s="10">
        <f>IF(OR($J822="",$L822=""),"",IF($K822="",0,$K822)+$J822*$L822)</f>
        <v/>
      </c>
      <c r="N822" s="10" t="n">
        <v>46198</v>
      </c>
      <c r="O822" s="9" t="n">
        <v>60</v>
      </c>
      <c r="P822" s="10" t="n"/>
      <c r="Q822" s="10" t="n"/>
      <c r="R822" s="10">
        <f>IF(AND($P822&lt;&gt;"",$Q822&lt;&gt;""),($Q822-$P822)*1440,IF(AND($O822&lt;&gt;"",$L822&lt;&gt;""),IF($K822="",0,$K822)+$O822*$L822,""))</f>
        <v/>
      </c>
      <c r="S822" s="10" t="n"/>
      <c r="T822" s="10">
        <f>IF(OR($J822="",$O822=""),"",$O822/$J822)</f>
        <v/>
      </c>
      <c r="U822" s="10" t="n"/>
      <c r="V822" s="10">
        <f>IF($A822="","",IF(AND($A822&lt;&gt;"",NOT(OR($U822="Concluído",$U822="Concluido")),TODAY()&gt;$A822),"SIM","NÃO"))</f>
        <v/>
      </c>
      <c r="W822" s="10">
        <f>IF(OR($A822="",$I822="",$M822=""),"",SUMIFS($M$2:M822,$I$2:I822,$I822,$A$2:A822,$A822)-$M822)</f>
        <v/>
      </c>
      <c r="X822" s="10">
        <f>IF(OR($A822="",$I822=""),"",SUMIFS($M$2:$M$4922,$I$2:$I$4922,$I822,$A$2:$A$4922,$A822))</f>
        <v/>
      </c>
      <c r="Y822" s="10">
        <f>IFERROR(VLOOKUP($I822,'02_Cad_Maquinas'!$B$2:$H$200,7,FALSE()),"")</f>
        <v/>
      </c>
      <c r="Z822" s="10">
        <f>IF(OR($X822="",$Y822=""),"",$Y822-$X822)</f>
        <v/>
      </c>
      <c r="AA822" s="11">
        <f>IF(OR($X822="",$Y822=""),"",$X822/$Y822)</f>
        <v/>
      </c>
      <c r="AB822" s="10" t="inlineStr">
        <is>
          <t>10176|USINAGEM</t>
        </is>
      </c>
      <c r="AC822" s="10">
        <f>IF($B822="","","|"&amp;SUBSTITUTE(TRIM(SUBSTITUTE(SUBSTITUTE(SUBSTITUTE(SUBSTITUTE(SUBSTITUTE(SUBSTITUTE(SUBSTITUTE(SUBSTITUTE(SUBSTITUTE(SUBSTITUTE(SUBSTITUTE(SUBSTITUTE(SUBSTITUTE(SUBSTITUTE(TRIM($B822&amp;""),CHAR(10)," "),CHAR(13)," "),"."," "),";"," "),","," "),"/"," "),"+"," "),"-"," "),"  "," "),"  "," "),"  "," "),"  "," "),"  "," "),"  "," "))," ","|")&amp;"|")</f>
        <v/>
      </c>
      <c r="AD822" s="10">
        <f>TRIM($I822&amp;"")</f>
        <v/>
      </c>
    </row>
    <row r="823" ht="24" customHeight="1">
      <c r="A823" s="9" t="n">
        <v>46197</v>
      </c>
      <c r="B823" s="10" t="n">
        <v>10176</v>
      </c>
      <c r="C823" s="10" t="inlineStr">
        <is>
          <t>M/C 0630 (MULTIMOVEIS)</t>
        </is>
      </c>
      <c r="D823" s="10" t="inlineStr">
        <is>
          <t>USINAGEM</t>
        </is>
      </c>
      <c r="E823" s="10" t="n">
        <v>20020005</v>
      </c>
      <c r="F823" s="10" t="inlineStr">
        <is>
          <t>(5) FECHAMENTO IV 453X327X12 MDF - BASE DUBAI</t>
        </is>
      </c>
      <c r="G823" s="10" t="inlineStr">
        <is>
          <t>USINAGEM</t>
        </is>
      </c>
      <c r="H823" s="10" t="inlineStr">
        <is>
          <t>USINAGEM</t>
        </is>
      </c>
      <c r="I823" s="9" t="inlineStr">
        <is>
          <t>USINAGEM</t>
        </is>
      </c>
      <c r="J823" s="9" t="n">
        <v>30</v>
      </c>
      <c r="K823" s="10">
        <f>IF($E823="","",IFERROR(INDEX('01_Cad_Pecas'!$H$2:$H$5000,MATCH($E823,'01_Cad_Pecas'!$D$2:$D$5000,0)),IFERROR(INDEX('01_Cad_Pecas'!$H$2:$H$5000,MATCH(VALUE($E823),'01_Cad_Pecas'!$D$2:$D$5000,0)),"")))</f>
        <v/>
      </c>
      <c r="L823" s="10">
        <f>IF($E823="","",IFERROR(INDEX('01_Cad_Pecas'!$I$2:$I$5000,MATCH($E823,'01_Cad_Pecas'!$D$2:$D$5000,0)),IFERROR(INDEX('01_Cad_Pecas'!$I$2:$I$5000,MATCH(VALUE($E823),'01_Cad_Pecas'!$D$2:$D$5000,0)),"")))</f>
        <v/>
      </c>
      <c r="M823" s="10">
        <f>IF(OR($J823="",$L823=""),"",IF($K823="",0,$K823)+$J823*$L823)</f>
        <v/>
      </c>
      <c r="N823" s="10" t="n">
        <v>46198</v>
      </c>
      <c r="O823" s="9" t="n">
        <v>30</v>
      </c>
      <c r="P823" s="10" t="n"/>
      <c r="Q823" s="10" t="n"/>
      <c r="R823" s="10">
        <f>IF(AND($P823&lt;&gt;"",$Q823&lt;&gt;""),($Q823-$P823)*1440,IF(AND($O823&lt;&gt;"",$L823&lt;&gt;""),IF($K823="",0,$K823)+$O823*$L823,""))</f>
        <v/>
      </c>
      <c r="S823" s="10" t="n"/>
      <c r="T823" s="10">
        <f>IF(OR($J823="",$O823=""),"",$O823/$J823)</f>
        <v/>
      </c>
      <c r="U823" s="10" t="n"/>
      <c r="V823" s="10">
        <f>IF($A823="","",IF(AND($A823&lt;&gt;"",NOT(OR($U823="Concluído",$U823="Concluido")),TODAY()&gt;$A823),"SIM","NÃO"))</f>
        <v/>
      </c>
      <c r="W823" s="10">
        <f>IF(OR($A823="",$I823="",$M823=""),"",SUMIFS($M$2:M823,$I$2:I823,$I823,$A$2:A823,$A823)-$M823)</f>
        <v/>
      </c>
      <c r="X823" s="10">
        <f>IF(OR($A823="",$I823=""),"",SUMIFS($M$2:$M$4922,$I$2:$I$4922,$I823,$A$2:$A$4922,$A823))</f>
        <v/>
      </c>
      <c r="Y823" s="10">
        <f>IFERROR(VLOOKUP($I823,'02_Cad_Maquinas'!$B$2:$H$200,7,FALSE()),"")</f>
        <v/>
      </c>
      <c r="Z823" s="10">
        <f>IF(OR($X823="",$Y823=""),"",$Y823-$X823)</f>
        <v/>
      </c>
      <c r="AA823" s="11">
        <f>IF(OR($X823="",$Y823=""),"",$X823/$Y823)</f>
        <v/>
      </c>
      <c r="AB823" s="10" t="inlineStr">
        <is>
          <t>10176|USINAGEM</t>
        </is>
      </c>
      <c r="AC823" s="10">
        <f>IF($B823="","","|"&amp;SUBSTITUTE(TRIM(SUBSTITUTE(SUBSTITUTE(SUBSTITUTE(SUBSTITUTE(SUBSTITUTE(SUBSTITUTE(SUBSTITUTE(SUBSTITUTE(SUBSTITUTE(SUBSTITUTE(SUBSTITUTE(SUBSTITUTE(SUBSTITUTE(SUBSTITUTE(TRIM($B823&amp;""),CHAR(10)," "),CHAR(13)," "),"."," "),";"," "),","," "),"/"," "),"+"," "),"-"," "),"  "," "),"  "," "),"  "," "),"  "," "),"  "," "),"  "," "))," ","|")&amp;"|")</f>
        <v/>
      </c>
      <c r="AD823" s="10">
        <f>TRIM($I823&amp;"")</f>
        <v/>
      </c>
    </row>
    <row r="824" ht="24" customHeight="1">
      <c r="A824" s="9" t="n">
        <v>46197</v>
      </c>
      <c r="B824" s="10" t="n">
        <v>10176</v>
      </c>
      <c r="C824" s="10" t="inlineStr">
        <is>
          <t>M/C 0630 (MULTIMOVEIS)</t>
        </is>
      </c>
      <c r="D824" s="10" t="inlineStr">
        <is>
          <t>USINAGEM</t>
        </is>
      </c>
      <c r="E824" s="10" t="n">
        <v>20013102</v>
      </c>
      <c r="F824" s="10" t="inlineStr">
        <is>
          <t>(10)PE MAIOR 760X100 (170) X15 MDF-MIAMI 1,37X0,80</t>
        </is>
      </c>
      <c r="G824" s="10" t="inlineStr">
        <is>
          <t>USINAGEM</t>
        </is>
      </c>
      <c r="H824" s="10" t="inlineStr">
        <is>
          <t>USINAGEM</t>
        </is>
      </c>
      <c r="I824" s="9" t="inlineStr">
        <is>
          <t>USINAGEM</t>
        </is>
      </c>
      <c r="J824" s="9" t="n">
        <v>408</v>
      </c>
      <c r="K824" s="10">
        <f>IF($E824="","",IFERROR(INDEX('01_Cad_Pecas'!$H$2:$H$5000,MATCH($E824,'01_Cad_Pecas'!$D$2:$D$5000,0)),IFERROR(INDEX('01_Cad_Pecas'!$H$2:$H$5000,MATCH(VALUE($E824),'01_Cad_Pecas'!$D$2:$D$5000,0)),"")))</f>
        <v/>
      </c>
      <c r="L824" s="10">
        <f>IF($E824="","",IFERROR(INDEX('01_Cad_Pecas'!$I$2:$I$5000,MATCH($E824,'01_Cad_Pecas'!$D$2:$D$5000,0)),IFERROR(INDEX('01_Cad_Pecas'!$I$2:$I$5000,MATCH(VALUE($E824),'01_Cad_Pecas'!$D$2:$D$5000,0)),"")))</f>
        <v/>
      </c>
      <c r="M824" s="10">
        <f>IF(OR($J824="",$L824=""),"",IF($K824="",0,$K824)+$J824*$L824)</f>
        <v/>
      </c>
      <c r="N824" s="10" t="n">
        <v>46197</v>
      </c>
      <c r="O824" s="9" t="n">
        <v>408</v>
      </c>
      <c r="P824" s="10" t="n"/>
      <c r="Q824" s="10" t="n"/>
      <c r="R824" s="10">
        <f>IF(AND($P824&lt;&gt;"",$Q824&lt;&gt;""),($Q824-$P824)*1440,IF(AND($O824&lt;&gt;"",$L824&lt;&gt;""),IF($K824="",0,$K824)+$O824*$L824,""))</f>
        <v/>
      </c>
      <c r="S824" s="10" t="n"/>
      <c r="T824" s="10">
        <f>IF(OR($J824="",$O824=""),"",$O824/$J824)</f>
        <v/>
      </c>
      <c r="U824" s="10" t="n"/>
      <c r="V824" s="10">
        <f>IF($A824="","",IF(AND($A824&lt;&gt;"",NOT(OR($U824="Concluído",$U824="Concluido")),TODAY()&gt;$A824),"SIM","NÃO"))</f>
        <v/>
      </c>
      <c r="W824" s="10">
        <f>IF(OR($A824="",$I824="",$M824=""),"",SUMIFS($M$2:M824,$I$2:I824,$I824,$A$2:A824,$A824)-$M824)</f>
        <v/>
      </c>
      <c r="X824" s="10">
        <f>IF(OR($A824="",$I824=""),"",SUMIFS($M$2:$M$4922,$I$2:$I$4922,$I824,$A$2:$A$4922,$A824))</f>
        <v/>
      </c>
      <c r="Y824" s="10">
        <f>IFERROR(VLOOKUP($I824,'02_Cad_Maquinas'!$B$2:$H$200,7,FALSE()),"")</f>
        <v/>
      </c>
      <c r="Z824" s="10">
        <f>IF(OR($X824="",$Y824=""),"",$Y824-$X824)</f>
        <v/>
      </c>
      <c r="AA824" s="11">
        <f>IF(OR($X824="",$Y824=""),"",$X824/$Y824)</f>
        <v/>
      </c>
      <c r="AB824" s="10" t="inlineStr">
        <is>
          <t>10176|USINAGEM</t>
        </is>
      </c>
      <c r="AC824" s="10">
        <f>IF($B824="","","|"&amp;SUBSTITUTE(TRIM(SUBSTITUTE(SUBSTITUTE(SUBSTITUTE(SUBSTITUTE(SUBSTITUTE(SUBSTITUTE(SUBSTITUTE(SUBSTITUTE(SUBSTITUTE(SUBSTITUTE(SUBSTITUTE(SUBSTITUTE(SUBSTITUTE(SUBSTITUTE(TRIM($B824&amp;""),CHAR(10)," "),CHAR(13)," "),"."," "),";"," "),","," "),"/"," "),"+"," "),"-"," "),"  "," "),"  "," "),"  "," "),"  "," "),"  "," "),"  "," "))," ","|")&amp;"|")</f>
        <v/>
      </c>
      <c r="AD824" s="10">
        <f>TRIM($I824&amp;"")</f>
        <v/>
      </c>
    </row>
    <row r="825" ht="24" customHeight="1">
      <c r="A825" s="9" t="n">
        <v>46197</v>
      </c>
      <c r="B825" s="10" t="n">
        <v>10176</v>
      </c>
      <c r="C825" s="10" t="inlineStr">
        <is>
          <t>M/C 0630 (MULTIMOVEIS)</t>
        </is>
      </c>
      <c r="D825" s="10" t="inlineStr">
        <is>
          <t>USINAGEM</t>
        </is>
      </c>
      <c r="E825" s="10" t="n">
        <v>20013103</v>
      </c>
      <c r="F825" s="10" t="inlineStr">
        <is>
          <t>(4) PE MENOR 760X85 (135) X15 MDF-MIAMI 1,37X0,80</t>
        </is>
      </c>
      <c r="G825" s="10" t="inlineStr">
        <is>
          <t>USINAGEM</t>
        </is>
      </c>
      <c r="H825" s="10" t="inlineStr">
        <is>
          <t>USINAGEM</t>
        </is>
      </c>
      <c r="I825" s="9" t="inlineStr">
        <is>
          <t>USINAGEM</t>
        </is>
      </c>
      <c r="J825" s="9" t="n">
        <v>408</v>
      </c>
      <c r="K825" s="10">
        <f>IF($E825="","",IFERROR(INDEX('01_Cad_Pecas'!$H$2:$H$5000,MATCH($E825,'01_Cad_Pecas'!$D$2:$D$5000,0)),IFERROR(INDEX('01_Cad_Pecas'!$H$2:$H$5000,MATCH(VALUE($E825),'01_Cad_Pecas'!$D$2:$D$5000,0)),"")))</f>
        <v/>
      </c>
      <c r="L825" s="10">
        <f>IF($E825="","",IFERROR(INDEX('01_Cad_Pecas'!$I$2:$I$5000,MATCH($E825,'01_Cad_Pecas'!$D$2:$D$5000,0)),IFERROR(INDEX('01_Cad_Pecas'!$I$2:$I$5000,MATCH(VALUE($E825),'01_Cad_Pecas'!$D$2:$D$5000,0)),"")))</f>
        <v/>
      </c>
      <c r="M825" s="10">
        <f>IF(OR($J825="",$L825=""),"",IF($K825="",0,$K825)+$J825*$L825)</f>
        <v/>
      </c>
      <c r="N825" s="10" t="n">
        <v>46197</v>
      </c>
      <c r="O825" s="9" t="n">
        <v>408</v>
      </c>
      <c r="P825" s="10" t="n"/>
      <c r="Q825" s="10" t="n"/>
      <c r="R825" s="10">
        <f>IF(AND($P825&lt;&gt;"",$Q825&lt;&gt;""),($Q825-$P825)*1440,IF(AND($O825&lt;&gt;"",$L825&lt;&gt;""),IF($K825="",0,$K825)+$O825*$L825,""))</f>
        <v/>
      </c>
      <c r="S825" s="10" t="n"/>
      <c r="T825" s="10">
        <f>IF(OR($J825="",$O825=""),"",$O825/$J825)</f>
        <v/>
      </c>
      <c r="U825" s="10" t="n"/>
      <c r="V825" s="10">
        <f>IF($A825="","",IF(AND($A825&lt;&gt;"",NOT(OR($U825="Concluído",$U825="Concluido")),TODAY()&gt;$A825),"SIM","NÃO"))</f>
        <v/>
      </c>
      <c r="W825" s="10">
        <f>IF(OR($A825="",$I825="",$M825=""),"",SUMIFS($M$2:M825,$I$2:I825,$I825,$A$2:A825,$A825)-$M825)</f>
        <v/>
      </c>
      <c r="X825" s="10">
        <f>IF(OR($A825="",$I825=""),"",SUMIFS($M$2:$M$4922,$I$2:$I$4922,$I825,$A$2:$A$4922,$A825))</f>
        <v/>
      </c>
      <c r="Y825" s="10">
        <f>IFERROR(VLOOKUP($I825,'02_Cad_Maquinas'!$B$2:$H$200,7,FALSE()),"")</f>
        <v/>
      </c>
      <c r="Z825" s="10">
        <f>IF(OR($X825="",$Y825=""),"",$Y825-$X825)</f>
        <v/>
      </c>
      <c r="AA825" s="11">
        <f>IF(OR($X825="",$Y825=""),"",$X825/$Y825)</f>
        <v/>
      </c>
      <c r="AB825" s="10" t="inlineStr">
        <is>
          <t>10176|USINAGEM</t>
        </is>
      </c>
      <c r="AC825" s="10">
        <f>IF($B825="","","|"&amp;SUBSTITUTE(TRIM(SUBSTITUTE(SUBSTITUTE(SUBSTITUTE(SUBSTITUTE(SUBSTITUTE(SUBSTITUTE(SUBSTITUTE(SUBSTITUTE(SUBSTITUTE(SUBSTITUTE(SUBSTITUTE(SUBSTITUTE(SUBSTITUTE(SUBSTITUTE(TRIM($B825&amp;""),CHAR(10)," "),CHAR(13)," "),"."," "),";"," "),","," "),"/"," "),"+"," "),"-"," "),"  "," "),"  "," "),"  "," "),"  "," "),"  "," "),"  "," "))," ","|")&amp;"|")</f>
        <v/>
      </c>
      <c r="AD825" s="10">
        <f>TRIM($I825&amp;"")</f>
        <v/>
      </c>
    </row>
    <row r="826" ht="24" customHeight="1">
      <c r="A826" s="9" t="n">
        <v>46197</v>
      </c>
      <c r="B826" s="10" t="n">
        <v>10176</v>
      </c>
      <c r="C826" s="10" t="inlineStr">
        <is>
          <t>M/C 0630 (MULTIMOVEIS)</t>
        </is>
      </c>
      <c r="D826" s="10" t="inlineStr">
        <is>
          <t>USINAGEM</t>
        </is>
      </c>
      <c r="E826" s="10" t="n">
        <v>20020001</v>
      </c>
      <c r="F826" s="10" t="inlineStr">
        <is>
          <t>(1) LATERAL 1180X92X15 MDF - BASE DUBAI</t>
        </is>
      </c>
      <c r="G826" s="10" t="inlineStr">
        <is>
          <t>USINAGEM</t>
        </is>
      </c>
      <c r="H826" s="10" t="inlineStr">
        <is>
          <t>USINAGEM</t>
        </is>
      </c>
      <c r="I826" s="9" t="inlineStr">
        <is>
          <t>USINAGEM</t>
        </is>
      </c>
      <c r="J826" s="9" t="n">
        <v>120</v>
      </c>
      <c r="K826" s="10">
        <f>IF($E826="","",IFERROR(INDEX('01_Cad_Pecas'!$H$2:$H$5000,MATCH($E826,'01_Cad_Pecas'!$D$2:$D$5000,0)),IFERROR(INDEX('01_Cad_Pecas'!$H$2:$H$5000,MATCH(VALUE($E826),'01_Cad_Pecas'!$D$2:$D$5000,0)),"")))</f>
        <v/>
      </c>
      <c r="L826" s="10">
        <f>IF($E826="","",IFERROR(INDEX('01_Cad_Pecas'!$I$2:$I$5000,MATCH($E826,'01_Cad_Pecas'!$D$2:$D$5000,0)),IFERROR(INDEX('01_Cad_Pecas'!$I$2:$I$5000,MATCH(VALUE($E826),'01_Cad_Pecas'!$D$2:$D$5000,0)),"")))</f>
        <v/>
      </c>
      <c r="M826" s="10">
        <f>IF(OR($J826="",$L826=""),"",IF($K826="",0,$K826)+$J826*$L826)</f>
        <v/>
      </c>
      <c r="N826" s="10" t="n">
        <v>46197</v>
      </c>
      <c r="O826" s="9" t="n">
        <v>120</v>
      </c>
      <c r="P826" s="10" t="n"/>
      <c r="Q826" s="10" t="n"/>
      <c r="R826" s="10">
        <f>IF(AND($P826&lt;&gt;"",$Q826&lt;&gt;""),($Q826-$P826)*1440,IF(AND($O826&lt;&gt;"",$L826&lt;&gt;""),IF($K826="",0,$K826)+$O826*$L826,""))</f>
        <v/>
      </c>
      <c r="S826" s="10" t="n"/>
      <c r="T826" s="10">
        <f>IF(OR($J826="",$O826=""),"",$O826/$J826)</f>
        <v/>
      </c>
      <c r="U826" s="10" t="n"/>
      <c r="V826" s="10">
        <f>IF($A826="","",IF(AND($A826&lt;&gt;"",NOT(OR($U826="Concluído",$U826="Concluido")),TODAY()&gt;$A826),"SIM","NÃO"))</f>
        <v/>
      </c>
      <c r="W826" s="10">
        <f>IF(OR($A826="",$I826="",$M826=""),"",SUMIFS($M$2:M826,$I$2:I826,$I826,$A$2:A826,$A826)-$M826)</f>
        <v/>
      </c>
      <c r="X826" s="10">
        <f>IF(OR($A826="",$I826=""),"",SUMIFS($M$2:$M$4922,$I$2:$I$4922,$I826,$A$2:$A$4922,$A826))</f>
        <v/>
      </c>
      <c r="Y826" s="10">
        <f>IFERROR(VLOOKUP($I826,'02_Cad_Maquinas'!$B$2:$H$200,7,FALSE()),"")</f>
        <v/>
      </c>
      <c r="Z826" s="10">
        <f>IF(OR($X826="",$Y826=""),"",$Y826-$X826)</f>
        <v/>
      </c>
      <c r="AA826" s="11">
        <f>IF(OR($X826="",$Y826=""),"",$X826/$Y826)</f>
        <v/>
      </c>
      <c r="AB826" s="10" t="inlineStr">
        <is>
          <t>10176|USINAGEM</t>
        </is>
      </c>
      <c r="AC826" s="10">
        <f>IF($B826="","","|"&amp;SUBSTITUTE(TRIM(SUBSTITUTE(SUBSTITUTE(SUBSTITUTE(SUBSTITUTE(SUBSTITUTE(SUBSTITUTE(SUBSTITUTE(SUBSTITUTE(SUBSTITUTE(SUBSTITUTE(SUBSTITUTE(SUBSTITUTE(SUBSTITUTE(SUBSTITUTE(TRIM($B826&amp;""),CHAR(10)," "),CHAR(13)," "),"."," "),";"," "),","," "),"/"," "),"+"," "),"-"," "),"  "," "),"  "," "),"  "," "),"  "," "),"  "," "),"  "," "))," ","|")&amp;"|")</f>
        <v/>
      </c>
      <c r="AD826" s="10">
        <f>TRIM($I826&amp;"")</f>
        <v/>
      </c>
    </row>
    <row r="827" ht="24" customHeight="1">
      <c r="A827" s="9" t="n">
        <v>46197</v>
      </c>
      <c r="B827" s="10" t="n">
        <v>10176</v>
      </c>
      <c r="C827" s="10" t="inlineStr">
        <is>
          <t>M/C 0630 (MULTIMOVEIS)</t>
        </is>
      </c>
      <c r="D827" s="10" t="inlineStr">
        <is>
          <t>USINAGEM</t>
        </is>
      </c>
      <c r="E827" s="10" t="n">
        <v>30001202</v>
      </c>
      <c r="F827" s="10" t="inlineStr">
        <is>
          <t>PÉ FRONTAL 441X65(911)X25 MDF (16PÇS) - CAD PÉ INT</t>
        </is>
      </c>
      <c r="G827" s="10" t="inlineStr">
        <is>
          <t>USINAGEM</t>
        </is>
      </c>
      <c r="H827" s="10" t="inlineStr">
        <is>
          <t>USINAGEM</t>
        </is>
      </c>
      <c r="I827" s="9" t="inlineStr">
        <is>
          <t>USINAGEM</t>
        </is>
      </c>
      <c r="J827" s="9" t="n">
        <v>476</v>
      </c>
      <c r="K827" s="10">
        <f>IF($E827="","",IFERROR(INDEX('01_Cad_Pecas'!$H$2:$H$5000,MATCH($E827,'01_Cad_Pecas'!$D$2:$D$5000,0)),IFERROR(INDEX('01_Cad_Pecas'!$H$2:$H$5000,MATCH(VALUE($E827),'01_Cad_Pecas'!$D$2:$D$5000,0)),"")))</f>
        <v/>
      </c>
      <c r="L827" s="10">
        <f>IF($E827="","",IFERROR(INDEX('01_Cad_Pecas'!$I$2:$I$5000,MATCH($E827,'01_Cad_Pecas'!$D$2:$D$5000,0)),IFERROR(INDEX('01_Cad_Pecas'!$I$2:$I$5000,MATCH(VALUE($E827),'01_Cad_Pecas'!$D$2:$D$5000,0)),"")))</f>
        <v/>
      </c>
      <c r="M827" s="10">
        <f>IF(OR($J827="",$L827=""),"",IF($K827="",0,$K827)+$J827*$L827)</f>
        <v/>
      </c>
      <c r="N827" s="10" t="n">
        <v>46197</v>
      </c>
      <c r="O827" s="9" t="n">
        <v>476</v>
      </c>
      <c r="P827" s="10" t="n"/>
      <c r="Q827" s="10" t="n"/>
      <c r="R827" s="10">
        <f>IF(AND($P827&lt;&gt;"",$Q827&lt;&gt;""),($Q827-$P827)*1440,IF(AND($O827&lt;&gt;"",$L827&lt;&gt;""),IF($K827="",0,$K827)+$O827*$L827,""))</f>
        <v/>
      </c>
      <c r="S827" s="10" t="n"/>
      <c r="T827" s="10">
        <f>IF(OR($J827="",$O827=""),"",$O827/$J827)</f>
        <v/>
      </c>
      <c r="U827" s="10" t="n"/>
      <c r="V827" s="10">
        <f>IF($A827="","",IF(AND($A827&lt;&gt;"",NOT(OR($U827="Concluído",$U827="Concluido")),TODAY()&gt;$A827),"SIM","NÃO"))</f>
        <v/>
      </c>
      <c r="W827" s="10">
        <f>IF(OR($A827="",$I827="",$M827=""),"",SUMIFS($M$2:M827,$I$2:I827,$I827,$A$2:A827,$A827)-$M827)</f>
        <v/>
      </c>
      <c r="X827" s="10">
        <f>IF(OR($A827="",$I827=""),"",SUMIFS($M$2:$M$4922,$I$2:$I$4922,$I827,$A$2:$A$4922,$A827))</f>
        <v/>
      </c>
      <c r="Y827" s="10">
        <f>IFERROR(VLOOKUP($I827,'02_Cad_Maquinas'!$B$2:$H$200,7,FALSE()),"")</f>
        <v/>
      </c>
      <c r="Z827" s="10">
        <f>IF(OR($X827="",$Y827=""),"",$Y827-$X827)</f>
        <v/>
      </c>
      <c r="AA827" s="11">
        <f>IF(OR($X827="",$Y827=""),"",$X827/$Y827)</f>
        <v/>
      </c>
      <c r="AB827" s="10" t="inlineStr">
        <is>
          <t>10176|USINAGEM</t>
        </is>
      </c>
      <c r="AC827" s="10">
        <f>IF($B827="","","|"&amp;SUBSTITUTE(TRIM(SUBSTITUTE(SUBSTITUTE(SUBSTITUTE(SUBSTITUTE(SUBSTITUTE(SUBSTITUTE(SUBSTITUTE(SUBSTITUTE(SUBSTITUTE(SUBSTITUTE(SUBSTITUTE(SUBSTITUTE(SUBSTITUTE(SUBSTITUTE(TRIM($B827&amp;""),CHAR(10)," "),CHAR(13)," "),"."," "),";"," "),","," "),"/"," "),"+"," "),"-"," "),"  "," "),"  "," "),"  "," "),"  "," "),"  "," "),"  "," "))," ","|")&amp;"|")</f>
        <v/>
      </c>
      <c r="AD827" s="10">
        <f>TRIM($I827&amp;"")</f>
        <v/>
      </c>
    </row>
    <row r="828" ht="24" customHeight="1">
      <c r="A828" s="9" t="n">
        <v>46197</v>
      </c>
      <c r="B828" s="10" t="n">
        <v>10176</v>
      </c>
      <c r="C828" s="10" t="inlineStr">
        <is>
          <t>M/C 0630 (MULTIMOVEIS)</t>
        </is>
      </c>
      <c r="D828" s="10" t="inlineStr">
        <is>
          <t>USINAGEM</t>
        </is>
      </c>
      <c r="E828" s="10" t="n">
        <v>30006110</v>
      </c>
      <c r="F828" s="10" t="inlineStr">
        <is>
          <t>PE FRONTAL 430X(108)51X25 MDF (DIR) SANTIAGO NEW</t>
        </is>
      </c>
      <c r="G828" s="10" t="inlineStr">
        <is>
          <t>USINAGEM</t>
        </is>
      </c>
      <c r="H828" s="10" t="inlineStr">
        <is>
          <t>USINAGEM</t>
        </is>
      </c>
      <c r="I828" s="9" t="inlineStr">
        <is>
          <t>USINAGEM</t>
        </is>
      </c>
      <c r="J828" s="9" t="n">
        <v>30</v>
      </c>
      <c r="K828" s="10">
        <f>IF($E828="","",IFERROR(INDEX('01_Cad_Pecas'!$H$2:$H$5000,MATCH($E828,'01_Cad_Pecas'!$D$2:$D$5000,0)),IFERROR(INDEX('01_Cad_Pecas'!$H$2:$H$5000,MATCH(VALUE($E828),'01_Cad_Pecas'!$D$2:$D$5000,0)),"")))</f>
        <v/>
      </c>
      <c r="L828" s="10">
        <f>IF($E828="","",IFERROR(INDEX('01_Cad_Pecas'!$I$2:$I$5000,MATCH($E828,'01_Cad_Pecas'!$D$2:$D$5000,0)),IFERROR(INDEX('01_Cad_Pecas'!$I$2:$I$5000,MATCH(VALUE($E828),'01_Cad_Pecas'!$D$2:$D$5000,0)),"")))</f>
        <v/>
      </c>
      <c r="M828" s="10">
        <f>IF(OR($J828="",$L828=""),"",IF($K828="",0,$K828)+$J828*$L828)</f>
        <v/>
      </c>
      <c r="N828" s="10" t="n">
        <v>46197</v>
      </c>
      <c r="O828" s="9" t="n">
        <v>30</v>
      </c>
      <c r="P828" s="10" t="n"/>
      <c r="Q828" s="10" t="n"/>
      <c r="R828" s="10">
        <f>IF(AND($P828&lt;&gt;"",$Q828&lt;&gt;""),($Q828-$P828)*1440,IF(AND($O828&lt;&gt;"",$L828&lt;&gt;""),IF($K828="",0,$K828)+$O828*$L828,""))</f>
        <v/>
      </c>
      <c r="S828" s="10" t="n"/>
      <c r="T828" s="10">
        <f>IF(OR($J828="",$O828=""),"",$O828/$J828)</f>
        <v/>
      </c>
      <c r="U828" s="10" t="n"/>
      <c r="V828" s="10">
        <f>IF($A828="","",IF(AND($A828&lt;&gt;"",NOT(OR($U828="Concluído",$U828="Concluido")),TODAY()&gt;$A828),"SIM","NÃO"))</f>
        <v/>
      </c>
      <c r="W828" s="10">
        <f>IF(OR($A828="",$I828="",$M828=""),"",SUMIFS($M$2:M828,$I$2:I828,$I828,$A$2:A828,$A828)-$M828)</f>
        <v/>
      </c>
      <c r="X828" s="10">
        <f>IF(OR($A828="",$I828=""),"",SUMIFS($M$2:$M$4922,$I$2:$I$4922,$I828,$A$2:$A$4922,$A828))</f>
        <v/>
      </c>
      <c r="Y828" s="10">
        <f>IFERROR(VLOOKUP($I828,'02_Cad_Maquinas'!$B$2:$H$200,7,FALSE()),"")</f>
        <v/>
      </c>
      <c r="Z828" s="10">
        <f>IF(OR($X828="",$Y828=""),"",$Y828-$X828)</f>
        <v/>
      </c>
      <c r="AA828" s="11">
        <f>IF(OR($X828="",$Y828=""),"",$X828/$Y828)</f>
        <v/>
      </c>
      <c r="AB828" s="10" t="inlineStr">
        <is>
          <t>10176|USINAGEM</t>
        </is>
      </c>
      <c r="AC828" s="10">
        <f>IF($B828="","","|"&amp;SUBSTITUTE(TRIM(SUBSTITUTE(SUBSTITUTE(SUBSTITUTE(SUBSTITUTE(SUBSTITUTE(SUBSTITUTE(SUBSTITUTE(SUBSTITUTE(SUBSTITUTE(SUBSTITUTE(SUBSTITUTE(SUBSTITUTE(SUBSTITUTE(SUBSTITUTE(TRIM($B828&amp;""),CHAR(10)," "),CHAR(13)," "),"."," "),";"," "),","," "),"/"," "),"+"," "),"-"," "),"  "," "),"  "," "),"  "," "),"  "," "),"  "," "),"  "," "))," ","|")&amp;"|")</f>
        <v/>
      </c>
      <c r="AD828" s="10">
        <f>TRIM($I828&amp;"")</f>
        <v/>
      </c>
    </row>
    <row r="829" ht="24" customHeight="1">
      <c r="A829" s="9" t="n">
        <v>46197</v>
      </c>
      <c r="B829" s="10" t="n">
        <v>10176</v>
      </c>
      <c r="C829" s="10" t="inlineStr">
        <is>
          <t>M/C 0630 (MULTIMOVEIS)</t>
        </is>
      </c>
      <c r="D829" s="10" t="inlineStr">
        <is>
          <t>USINAGEM</t>
        </is>
      </c>
      <c r="E829" s="10" t="n">
        <v>30006111</v>
      </c>
      <c r="F829" s="10" t="inlineStr">
        <is>
          <t>PE FRONTAL 430X(108)51X25MDF (ESQRD) SANTIAGO NEW</t>
        </is>
      </c>
      <c r="G829" s="10" t="inlineStr">
        <is>
          <t>USINAGEM</t>
        </is>
      </c>
      <c r="H829" s="10" t="inlineStr">
        <is>
          <t>USINAGEM</t>
        </is>
      </c>
      <c r="I829" s="9" t="inlineStr">
        <is>
          <t>USINAGEM</t>
        </is>
      </c>
      <c r="J829" s="9" t="n">
        <v>30</v>
      </c>
      <c r="K829" s="10">
        <f>IF($E829="","",IFERROR(INDEX('01_Cad_Pecas'!$H$2:$H$5000,MATCH($E829,'01_Cad_Pecas'!$D$2:$D$5000,0)),IFERROR(INDEX('01_Cad_Pecas'!$H$2:$H$5000,MATCH(VALUE($E829),'01_Cad_Pecas'!$D$2:$D$5000,0)),"")))</f>
        <v/>
      </c>
      <c r="L829" s="10">
        <f>IF($E829="","",IFERROR(INDEX('01_Cad_Pecas'!$I$2:$I$5000,MATCH($E829,'01_Cad_Pecas'!$D$2:$D$5000,0)),IFERROR(INDEX('01_Cad_Pecas'!$I$2:$I$5000,MATCH(VALUE($E829),'01_Cad_Pecas'!$D$2:$D$5000,0)),"")))</f>
        <v/>
      </c>
      <c r="M829" s="10">
        <f>IF(OR($J829="",$L829=""),"",IF($K829="",0,$K829)+$J829*$L829)</f>
        <v/>
      </c>
      <c r="N829" s="10" t="n">
        <v>46197</v>
      </c>
      <c r="O829" s="9" t="n">
        <v>30</v>
      </c>
      <c r="P829" s="10" t="n"/>
      <c r="Q829" s="10" t="n"/>
      <c r="R829" s="10">
        <f>IF(AND($P829&lt;&gt;"",$Q829&lt;&gt;""),($Q829-$P829)*1440,IF(AND($O829&lt;&gt;"",$L829&lt;&gt;""),IF($K829="",0,$K829)+$O829*$L829,""))</f>
        <v/>
      </c>
      <c r="S829" s="10" t="n"/>
      <c r="T829" s="10">
        <f>IF(OR($J829="",$O829=""),"",$O829/$J829)</f>
        <v/>
      </c>
      <c r="U829" s="10" t="n"/>
      <c r="V829" s="10">
        <f>IF($A829="","",IF(AND($A829&lt;&gt;"",NOT(OR($U829="Concluído",$U829="Concluido")),TODAY()&gt;$A829),"SIM","NÃO"))</f>
        <v/>
      </c>
      <c r="W829" s="10">
        <f>IF(OR($A829="",$I829="",$M829=""),"",SUMIFS($M$2:M829,$I$2:I829,$I829,$A$2:A829,$A829)-$M829)</f>
        <v/>
      </c>
      <c r="X829" s="10">
        <f>IF(OR($A829="",$I829=""),"",SUMIFS($M$2:$M$4922,$I$2:$I$4922,$I829,$A$2:$A$4922,$A829))</f>
        <v/>
      </c>
      <c r="Y829" s="10">
        <f>IFERROR(VLOOKUP($I829,'02_Cad_Maquinas'!$B$2:$H$200,7,FALSE()),"")</f>
        <v/>
      </c>
      <c r="Z829" s="10">
        <f>IF(OR($X829="",$Y829=""),"",$Y829-$X829)</f>
        <v/>
      </c>
      <c r="AA829" s="11">
        <f>IF(OR($X829="",$Y829=""),"",$X829/$Y829)</f>
        <v/>
      </c>
      <c r="AB829" s="10" t="inlineStr">
        <is>
          <t>10176|USINAGEM</t>
        </is>
      </c>
      <c r="AC829" s="10">
        <f>IF($B829="","","|"&amp;SUBSTITUTE(TRIM(SUBSTITUTE(SUBSTITUTE(SUBSTITUTE(SUBSTITUTE(SUBSTITUTE(SUBSTITUTE(SUBSTITUTE(SUBSTITUTE(SUBSTITUTE(SUBSTITUTE(SUBSTITUTE(SUBSTITUTE(SUBSTITUTE(SUBSTITUTE(TRIM($B829&amp;""),CHAR(10)," "),CHAR(13)," "),"."," "),";"," "),","," "),"/"," "),"+"," "),"-"," "),"  "," "),"  "," "),"  "," "),"  "," "),"  "," "),"  "," "))," ","|")&amp;"|")</f>
        <v/>
      </c>
      <c r="AD829" s="10">
        <f>TRIM($I829&amp;"")</f>
        <v/>
      </c>
    </row>
    <row r="830" ht="24" customHeight="1">
      <c r="A830" s="9" t="n">
        <v>46197</v>
      </c>
      <c r="B830" s="10" t="n">
        <v>10176</v>
      </c>
      <c r="C830" s="10" t="inlineStr">
        <is>
          <t>M/C 0630 (MULTIMOVEIS)</t>
        </is>
      </c>
      <c r="D830" s="10" t="inlineStr">
        <is>
          <t>USINAGEM</t>
        </is>
      </c>
      <c r="E830" s="10" t="n">
        <v>30009703</v>
      </c>
      <c r="F830" s="10" t="inlineStr">
        <is>
          <t>ESPALDAR 390X40(911)X25 MDF (24) - CADEIRA GRECIA</t>
        </is>
      </c>
      <c r="G830" s="10" t="inlineStr">
        <is>
          <t>USINAGEM</t>
        </is>
      </c>
      <c r="H830" s="10" t="inlineStr">
        <is>
          <t>USINAGEM</t>
        </is>
      </c>
      <c r="I830" s="9" t="inlineStr">
        <is>
          <t>USINAGEM</t>
        </is>
      </c>
      <c r="J830" s="9" t="n">
        <v>150</v>
      </c>
      <c r="K830" s="10">
        <f>IF($E830="","",IFERROR(INDEX('01_Cad_Pecas'!$H$2:$H$5000,MATCH($E830,'01_Cad_Pecas'!$D$2:$D$5000,0)),IFERROR(INDEX('01_Cad_Pecas'!$H$2:$H$5000,MATCH(VALUE($E830),'01_Cad_Pecas'!$D$2:$D$5000,0)),"")))</f>
        <v/>
      </c>
      <c r="L830" s="10">
        <f>IF($E830="","",IFERROR(INDEX('01_Cad_Pecas'!$I$2:$I$5000,MATCH($E830,'01_Cad_Pecas'!$D$2:$D$5000,0)),IFERROR(INDEX('01_Cad_Pecas'!$I$2:$I$5000,MATCH(VALUE($E830),'01_Cad_Pecas'!$D$2:$D$5000,0)),"")))</f>
        <v/>
      </c>
      <c r="M830" s="10">
        <f>IF(OR($J830="",$L830=""),"",IF($K830="",0,$K830)+$J830*$L830)</f>
        <v/>
      </c>
      <c r="N830" s="10" t="n">
        <v>46197</v>
      </c>
      <c r="O830" s="9" t="n">
        <v>150</v>
      </c>
      <c r="P830" s="10" t="n"/>
      <c r="Q830" s="10" t="n"/>
      <c r="R830" s="10">
        <f>IF(AND($P830&lt;&gt;"",$Q830&lt;&gt;""),($Q830-$P830)*1440,IF(AND($O830&lt;&gt;"",$L830&lt;&gt;""),IF($K830="",0,$K830)+$O830*$L830,""))</f>
        <v/>
      </c>
      <c r="S830" s="10" t="n"/>
      <c r="T830" s="10">
        <f>IF(OR($J830="",$O830=""),"",$O830/$J830)</f>
        <v/>
      </c>
      <c r="U830" s="10" t="n"/>
      <c r="V830" s="10">
        <f>IF($A830="","",IF(AND($A830&lt;&gt;"",NOT(OR($U830="Concluído",$U830="Concluido")),TODAY()&gt;$A830),"SIM","NÃO"))</f>
        <v/>
      </c>
      <c r="W830" s="10">
        <f>IF(OR($A830="",$I830="",$M830=""),"",SUMIFS($M$2:M830,$I$2:I830,$I830,$A$2:A830,$A830)-$M830)</f>
        <v/>
      </c>
      <c r="X830" s="10">
        <f>IF(OR($A830="",$I830=""),"",SUMIFS($M$2:$M$4922,$I$2:$I$4922,$I830,$A$2:$A$4922,$A830))</f>
        <v/>
      </c>
      <c r="Y830" s="10">
        <f>IFERROR(VLOOKUP($I830,'02_Cad_Maquinas'!$B$2:$H$200,7,FALSE()),"")</f>
        <v/>
      </c>
      <c r="Z830" s="10">
        <f>IF(OR($X830="",$Y830=""),"",$Y830-$X830)</f>
        <v/>
      </c>
      <c r="AA830" s="11">
        <f>IF(OR($X830="",$Y830=""),"",$X830/$Y830)</f>
        <v/>
      </c>
      <c r="AB830" s="10" t="inlineStr">
        <is>
          <t>10176|USINAGEM</t>
        </is>
      </c>
      <c r="AC830" s="10">
        <f>IF($B830="","","|"&amp;SUBSTITUTE(TRIM(SUBSTITUTE(SUBSTITUTE(SUBSTITUTE(SUBSTITUTE(SUBSTITUTE(SUBSTITUTE(SUBSTITUTE(SUBSTITUTE(SUBSTITUTE(SUBSTITUTE(SUBSTITUTE(SUBSTITUTE(SUBSTITUTE(SUBSTITUTE(TRIM($B830&amp;""),CHAR(10)," "),CHAR(13)," "),"."," "),";"," "),","," "),"/"," "),"+"," "),"-"," "),"  "," "),"  "," "),"  "," "),"  "," "),"  "," "),"  "," "))," ","|")&amp;"|")</f>
        <v/>
      </c>
      <c r="AD830" s="10">
        <f>TRIM($I830&amp;"")</f>
        <v/>
      </c>
    </row>
    <row r="831" ht="36" customHeight="1">
      <c r="A831" s="9" t="n">
        <v>46198</v>
      </c>
      <c r="B831" s="10" t="n">
        <v>10163.10147</v>
      </c>
      <c r="C831" s="10" t="inlineStr">
        <is>
          <t>33751 MULTIMOVEIS ESPORTAÇÃO</t>
        </is>
      </c>
      <c r="D831" s="10" t="inlineStr">
        <is>
          <t>USINAGEM</t>
        </is>
      </c>
      <c r="E831" s="10" t="n">
        <v>30004805</v>
      </c>
      <c r="F831" s="10" t="inlineStr">
        <is>
          <t>ASSENTO 440X425X09 MDP - CAD SANTIAGO</t>
        </is>
      </c>
      <c r="G831" s="10" t="inlineStr">
        <is>
          <t xml:space="preserve">USINAGEM </t>
        </is>
      </c>
      <c r="H831" s="10" t="inlineStr">
        <is>
          <t xml:space="preserve">USINAGEM </t>
        </is>
      </c>
      <c r="I831" s="9" t="inlineStr">
        <is>
          <t xml:space="preserve">USINAGEM </t>
        </is>
      </c>
      <c r="J831" s="9" t="n">
        <v>50</v>
      </c>
      <c r="K831" s="10">
        <f>IF($E831="","",IFERROR(INDEX('01_Cad_Pecas'!$H$2:$H$5000,MATCH($E831,'01_Cad_Pecas'!$D$2:$D$5000,0)),IFERROR(INDEX('01_Cad_Pecas'!$H$2:$H$5000,MATCH(VALUE($E831),'01_Cad_Pecas'!$D$2:$D$5000,0)),"")))</f>
        <v/>
      </c>
      <c r="L831" s="10">
        <f>IF($E831="","",IFERROR(INDEX('01_Cad_Pecas'!$I$2:$I$5000,MATCH($E831,'01_Cad_Pecas'!$D$2:$D$5000,0)),IFERROR(INDEX('01_Cad_Pecas'!$I$2:$I$5000,MATCH(VALUE($E831),'01_Cad_Pecas'!$D$2:$D$5000,0)),"")))</f>
        <v/>
      </c>
      <c r="M831" s="10">
        <f>IF(OR($J831="",$L831=""),"",IF($K831="",0,$K831)+$J831*$L831)</f>
        <v/>
      </c>
      <c r="N831" s="10" t="n">
        <v>46197</v>
      </c>
      <c r="O831" s="9" t="n">
        <v>50</v>
      </c>
      <c r="P831" s="10" t="n"/>
      <c r="Q831" s="10" t="n"/>
      <c r="R831" s="10">
        <f>IF(AND($P831&lt;&gt;"",$Q831&lt;&gt;""),($Q831-$P831)*1440,IF(AND($O831&lt;&gt;"",$L831&lt;&gt;""),IF($K831="",0,$K831)+$O831*$L831,""))</f>
        <v/>
      </c>
      <c r="S831" s="10" t="n"/>
      <c r="T831" s="10">
        <f>IF(OR($J831="",$O831=""),"",$O831/$J831)</f>
        <v/>
      </c>
      <c r="U831" s="10" t="n"/>
      <c r="V831" s="10">
        <f>IF($A831="","",IF(AND($A831&lt;&gt;"",NOT(OR($U831="Concluído",$U831="Concluido")),TODAY()&gt;$A831),"SIM","NÃO"))</f>
        <v/>
      </c>
      <c r="W831" s="10">
        <f>IF(OR($A831="",$I831="",$M831=""),"",SUMIFS($M$2:M831,$I$2:I831,$I831,$A$2:A831,$A831)-$M831)</f>
        <v/>
      </c>
      <c r="X831" s="10">
        <f>IF(OR($A831="",$I831=""),"",SUMIFS($M$2:$M$4922,$I$2:$I$4922,$I831,$A$2:$A$4922,$A831))</f>
        <v/>
      </c>
      <c r="Y831" s="10">
        <f>IFERROR(VLOOKUP($I831,'02_Cad_Maquinas'!$B$2:$H$200,7,FALSE()),"")</f>
        <v/>
      </c>
      <c r="Z831" s="10">
        <f>IF(OR($X831="",$Y831=""),"",$Y831-$X831)</f>
        <v/>
      </c>
      <c r="AA831" s="11">
        <f>IF(OR($X831="",$Y831=""),"",$X831/$Y831)</f>
        <v/>
      </c>
      <c r="AB831" s="10" t="inlineStr">
        <is>
          <t>10163.10147|USINAGEM</t>
        </is>
      </c>
      <c r="AC831" s="10">
        <f>IF($B831="","","|"&amp;SUBSTITUTE(TRIM(SUBSTITUTE(SUBSTITUTE(SUBSTITUTE(SUBSTITUTE(SUBSTITUTE(SUBSTITUTE(SUBSTITUTE(SUBSTITUTE(SUBSTITUTE(SUBSTITUTE(SUBSTITUTE(SUBSTITUTE(SUBSTITUTE(SUBSTITUTE(TRIM($B831&amp;""),CHAR(10)," "),CHAR(13)," "),"."," "),";"," "),","," "),"/"," "),"+"," "),"-"," "),"  "," "),"  "," "),"  "," "),"  "," "),"  "," "),"  "," "))," ","|")&amp;"|")</f>
        <v/>
      </c>
      <c r="AD831" s="10">
        <f>TRIM($I831&amp;"")</f>
        <v/>
      </c>
    </row>
    <row r="832" ht="36" customHeight="1">
      <c r="A832" s="9" t="n">
        <v>46198</v>
      </c>
      <c r="B832" s="10" t="n">
        <v>10163.10147</v>
      </c>
      <c r="C832" s="10" t="inlineStr">
        <is>
          <t>33751 MULTIMOVEIS ESPORTAÇÃO</t>
        </is>
      </c>
      <c r="D832" s="10" t="inlineStr">
        <is>
          <t>USINAGEM</t>
        </is>
      </c>
      <c r="E832" s="10" t="n">
        <v>20014105</v>
      </c>
      <c r="F832" s="10" t="inlineStr">
        <is>
          <t>(1) TAMPO 1368X802X12 MDP-MESA DAKAR/MIAMI 1,36</t>
        </is>
      </c>
      <c r="G832" s="10" t="inlineStr">
        <is>
          <t xml:space="preserve">USINAGEM </t>
        </is>
      </c>
      <c r="H832" s="10" t="inlineStr">
        <is>
          <t xml:space="preserve">USINAGEM </t>
        </is>
      </c>
      <c r="I832" s="9" t="inlineStr">
        <is>
          <t xml:space="preserve">USINAGEM </t>
        </is>
      </c>
      <c r="J832" s="9" t="n">
        <v>20</v>
      </c>
      <c r="K832" s="10">
        <f>IF($E832="","",IFERROR(INDEX('01_Cad_Pecas'!$H$2:$H$5000,MATCH($E832,'01_Cad_Pecas'!$D$2:$D$5000,0)),IFERROR(INDEX('01_Cad_Pecas'!$H$2:$H$5000,MATCH(VALUE($E832),'01_Cad_Pecas'!$D$2:$D$5000,0)),"")))</f>
        <v/>
      </c>
      <c r="L832" s="10">
        <f>IF($E832="","",IFERROR(INDEX('01_Cad_Pecas'!$I$2:$I$5000,MATCH($E832,'01_Cad_Pecas'!$D$2:$D$5000,0)),IFERROR(INDEX('01_Cad_Pecas'!$I$2:$I$5000,MATCH(VALUE($E832),'01_Cad_Pecas'!$D$2:$D$5000,0)),"")))</f>
        <v/>
      </c>
      <c r="M832" s="10">
        <f>IF(OR($J832="",$L832=""),"",IF($K832="",0,$K832)+$J832*$L832)</f>
        <v/>
      </c>
      <c r="N832" s="10" t="n">
        <v>46197</v>
      </c>
      <c r="O832" s="9" t="n">
        <v>20</v>
      </c>
      <c r="P832" s="10" t="n"/>
      <c r="Q832" s="10" t="n"/>
      <c r="R832" s="10">
        <f>IF(AND($P832&lt;&gt;"",$Q832&lt;&gt;""),($Q832-$P832)*1440,IF(AND($O832&lt;&gt;"",$L832&lt;&gt;""),IF($K832="",0,$K832)+$O832*$L832,""))</f>
        <v/>
      </c>
      <c r="S832" s="10" t="n"/>
      <c r="T832" s="10">
        <f>IF(OR($J832="",$O832=""),"",$O832/$J832)</f>
        <v/>
      </c>
      <c r="U832" s="10" t="n"/>
      <c r="V832" s="10">
        <f>IF($A832="","",IF(AND($A832&lt;&gt;"",NOT(OR($U832="Concluído",$U832="Concluido")),TODAY()&gt;$A832),"SIM","NÃO"))</f>
        <v/>
      </c>
      <c r="W832" s="10">
        <f>IF(OR($A832="",$I832="",$M832=""),"",SUMIFS($M$2:M832,$I$2:I832,$I832,$A$2:A832,$A832)-$M832)</f>
        <v/>
      </c>
      <c r="X832" s="10">
        <f>IF(OR($A832="",$I832=""),"",SUMIFS($M$2:$M$4922,$I$2:$I$4922,$I832,$A$2:$A$4922,$A832))</f>
        <v/>
      </c>
      <c r="Y832" s="10">
        <f>IFERROR(VLOOKUP($I832,'02_Cad_Maquinas'!$B$2:$H$200,7,FALSE()),"")</f>
        <v/>
      </c>
      <c r="Z832" s="10">
        <f>IF(OR($X832="",$Y832=""),"",$Y832-$X832)</f>
        <v/>
      </c>
      <c r="AA832" s="11">
        <f>IF(OR($X832="",$Y832=""),"",$X832/$Y832)</f>
        <v/>
      </c>
      <c r="AB832" s="10" t="inlineStr">
        <is>
          <t>10163.10147|USINAGEM</t>
        </is>
      </c>
      <c r="AC832" s="10">
        <f>IF($B832="","","|"&amp;SUBSTITUTE(TRIM(SUBSTITUTE(SUBSTITUTE(SUBSTITUTE(SUBSTITUTE(SUBSTITUTE(SUBSTITUTE(SUBSTITUTE(SUBSTITUTE(SUBSTITUTE(SUBSTITUTE(SUBSTITUTE(SUBSTITUTE(SUBSTITUTE(SUBSTITUTE(TRIM($B832&amp;""),CHAR(10)," "),CHAR(13)," "),"."," "),";"," "),","," "),"/"," "),"+"," "),"-"," "),"  "," "),"  "," "),"  "," "),"  "," "),"  "," "),"  "," "))," ","|")&amp;"|")</f>
        <v/>
      </c>
      <c r="AD832" s="10">
        <f>TRIM($I832&amp;"")</f>
        <v/>
      </c>
    </row>
    <row r="833" ht="36" customHeight="1">
      <c r="A833" s="9" t="n">
        <v>46198</v>
      </c>
      <c r="B833" s="10" t="n">
        <v>10163.10147</v>
      </c>
      <c r="C833" s="10" t="inlineStr">
        <is>
          <t>33751 MULTIMOVEIS ESPORTAÇÃO</t>
        </is>
      </c>
      <c r="D833" s="10" t="inlineStr">
        <is>
          <t>USINAGEM</t>
        </is>
      </c>
      <c r="E833" s="10" t="n">
        <v>20014106</v>
      </c>
      <c r="F833" s="10" t="inlineStr">
        <is>
          <t>ENGRO MAIOR 1246X60X12 MDP - MESA DAKAR 1,36</t>
        </is>
      </c>
      <c r="G833" s="10" t="inlineStr">
        <is>
          <t xml:space="preserve">USINAGEM </t>
        </is>
      </c>
      <c r="H833" s="10" t="inlineStr">
        <is>
          <t xml:space="preserve">USINAGEM </t>
        </is>
      </c>
      <c r="I833" s="9" t="inlineStr">
        <is>
          <t xml:space="preserve">USINAGEM </t>
        </is>
      </c>
      <c r="J833" s="9" t="n">
        <v>40</v>
      </c>
      <c r="K833" s="10">
        <f>IF($E833="","",IFERROR(INDEX('01_Cad_Pecas'!$H$2:$H$5000,MATCH($E833,'01_Cad_Pecas'!$D$2:$D$5000,0)),IFERROR(INDEX('01_Cad_Pecas'!$H$2:$H$5000,MATCH(VALUE($E833),'01_Cad_Pecas'!$D$2:$D$5000,0)),"")))</f>
        <v/>
      </c>
      <c r="L833" s="10">
        <f>IF($E833="","",IFERROR(INDEX('01_Cad_Pecas'!$I$2:$I$5000,MATCH($E833,'01_Cad_Pecas'!$D$2:$D$5000,0)),IFERROR(INDEX('01_Cad_Pecas'!$I$2:$I$5000,MATCH(VALUE($E833),'01_Cad_Pecas'!$D$2:$D$5000,0)),"")))</f>
        <v/>
      </c>
      <c r="M833" s="10">
        <f>IF(OR($J833="",$L833=""),"",IF($K833="",0,$K833)+$J833*$L833)</f>
        <v/>
      </c>
      <c r="N833" s="10" t="n">
        <v>46197</v>
      </c>
      <c r="O833" s="9" t="n">
        <v>40</v>
      </c>
      <c r="P833" s="10" t="n"/>
      <c r="Q833" s="10" t="n"/>
      <c r="R833" s="10">
        <f>IF(AND($P833&lt;&gt;"",$Q833&lt;&gt;""),($Q833-$P833)*1440,IF(AND($O833&lt;&gt;"",$L833&lt;&gt;""),IF($K833="",0,$K833)+$O833*$L833,""))</f>
        <v/>
      </c>
      <c r="S833" s="10" t="n"/>
      <c r="T833" s="10">
        <f>IF(OR($J833="",$O833=""),"",$O833/$J833)</f>
        <v/>
      </c>
      <c r="U833" s="10" t="n"/>
      <c r="V833" s="10">
        <f>IF($A833="","",IF(AND($A833&lt;&gt;"",NOT(OR($U833="Concluído",$U833="Concluido")),TODAY()&gt;$A833),"SIM","NÃO"))</f>
        <v/>
      </c>
      <c r="W833" s="10">
        <f>IF(OR($A833="",$I833="",$M833=""),"",SUMIFS($M$2:M833,$I$2:I833,$I833,$A$2:A833,$A833)-$M833)</f>
        <v/>
      </c>
      <c r="X833" s="10">
        <f>IF(OR($A833="",$I833=""),"",SUMIFS($M$2:$M$4922,$I$2:$I$4922,$I833,$A$2:$A$4922,$A833))</f>
        <v/>
      </c>
      <c r="Y833" s="10">
        <f>IFERROR(VLOOKUP($I833,'02_Cad_Maquinas'!$B$2:$H$200,7,FALSE()),"")</f>
        <v/>
      </c>
      <c r="Z833" s="10">
        <f>IF(OR($X833="",$Y833=""),"",$Y833-$X833)</f>
        <v/>
      </c>
      <c r="AA833" s="11">
        <f>IF(OR($X833="",$Y833=""),"",$X833/$Y833)</f>
        <v/>
      </c>
      <c r="AB833" s="10" t="inlineStr">
        <is>
          <t>10163.10147|USINAGEM</t>
        </is>
      </c>
      <c r="AC833" s="10">
        <f>IF($B833="","","|"&amp;SUBSTITUTE(TRIM(SUBSTITUTE(SUBSTITUTE(SUBSTITUTE(SUBSTITUTE(SUBSTITUTE(SUBSTITUTE(SUBSTITUTE(SUBSTITUTE(SUBSTITUTE(SUBSTITUTE(SUBSTITUTE(SUBSTITUTE(SUBSTITUTE(SUBSTITUTE(TRIM($B833&amp;""),CHAR(10)," "),CHAR(13)," "),"."," "),";"," "),","," "),"/"," "),"+"," "),"-"," "),"  "," "),"  "," "),"  "," "),"  "," "),"  "," "),"  "," "))," ","|")&amp;"|")</f>
        <v/>
      </c>
      <c r="AD833" s="10">
        <f>TRIM($I833&amp;"")</f>
        <v/>
      </c>
    </row>
    <row r="834" ht="36" customHeight="1">
      <c r="A834" s="9" t="n">
        <v>46198</v>
      </c>
      <c r="B834" s="10" t="n">
        <v>10163.10147</v>
      </c>
      <c r="C834" s="10" t="inlineStr">
        <is>
          <t>33751 MULTIMOVEIS ESPORTAÇÃO</t>
        </is>
      </c>
      <c r="D834" s="10" t="inlineStr">
        <is>
          <t>USINAGEM</t>
        </is>
      </c>
      <c r="E834" s="10" t="n">
        <v>20014107</v>
      </c>
      <c r="F834" s="10" t="inlineStr">
        <is>
          <t>ENGRO MENOR 802X60X12 MDP - MESA DAKAR</t>
        </is>
      </c>
      <c r="G834" s="10" t="inlineStr">
        <is>
          <t xml:space="preserve">USINAGEM </t>
        </is>
      </c>
      <c r="H834" s="10" t="inlineStr">
        <is>
          <t xml:space="preserve">USINAGEM </t>
        </is>
      </c>
      <c r="I834" s="9" t="inlineStr">
        <is>
          <t xml:space="preserve">USINAGEM </t>
        </is>
      </c>
      <c r="J834" s="9" t="n">
        <v>100</v>
      </c>
      <c r="K834" s="10">
        <f>IF($E834="","",IFERROR(INDEX('01_Cad_Pecas'!$H$2:$H$5000,MATCH($E834,'01_Cad_Pecas'!$D$2:$D$5000,0)),IFERROR(INDEX('01_Cad_Pecas'!$H$2:$H$5000,MATCH(VALUE($E834),'01_Cad_Pecas'!$D$2:$D$5000,0)),"")))</f>
        <v/>
      </c>
      <c r="L834" s="10">
        <f>IF($E834="","",IFERROR(INDEX('01_Cad_Pecas'!$I$2:$I$5000,MATCH($E834,'01_Cad_Pecas'!$D$2:$D$5000,0)),IFERROR(INDEX('01_Cad_Pecas'!$I$2:$I$5000,MATCH(VALUE($E834),'01_Cad_Pecas'!$D$2:$D$5000,0)),"")))</f>
        <v/>
      </c>
      <c r="M834" s="10">
        <f>IF(OR($J834="",$L834=""),"",IF($K834="",0,$K834)+$J834*$L834)</f>
        <v/>
      </c>
      <c r="N834" s="10" t="n">
        <v>46197</v>
      </c>
      <c r="O834" s="9" t="n">
        <v>100</v>
      </c>
      <c r="P834" s="10" t="n"/>
      <c r="Q834" s="10" t="n"/>
      <c r="R834" s="10">
        <f>IF(AND($P834&lt;&gt;"",$Q834&lt;&gt;""),($Q834-$P834)*1440,IF(AND($O834&lt;&gt;"",$L834&lt;&gt;""),IF($K834="",0,$K834)+$O834*$L834,""))</f>
        <v/>
      </c>
      <c r="S834" s="10" t="n"/>
      <c r="T834" s="10">
        <f>IF(OR($J834="",$O834=""),"",$O834/$J834)</f>
        <v/>
      </c>
      <c r="U834" s="10" t="n"/>
      <c r="V834" s="10">
        <f>IF($A834="","",IF(AND($A834&lt;&gt;"",NOT(OR($U834="Concluído",$U834="Concluido")),TODAY()&gt;$A834),"SIM","NÃO"))</f>
        <v/>
      </c>
      <c r="W834" s="10">
        <f>IF(OR($A834="",$I834="",$M834=""),"",SUMIFS($M$2:M834,$I$2:I834,$I834,$A$2:A834,$A834)-$M834)</f>
        <v/>
      </c>
      <c r="X834" s="10">
        <f>IF(OR($A834="",$I834=""),"",SUMIFS($M$2:$M$4922,$I$2:$I$4922,$I834,$A$2:$A$4922,$A834))</f>
        <v/>
      </c>
      <c r="Y834" s="10">
        <f>IFERROR(VLOOKUP($I834,'02_Cad_Maquinas'!$B$2:$H$200,7,FALSE()),"")</f>
        <v/>
      </c>
      <c r="Z834" s="10">
        <f>IF(OR($X834="",$Y834=""),"",$Y834-$X834)</f>
        <v/>
      </c>
      <c r="AA834" s="11">
        <f>IF(OR($X834="",$Y834=""),"",$X834/$Y834)</f>
        <v/>
      </c>
      <c r="AB834" s="10" t="inlineStr">
        <is>
          <t>10163.10147|USINAGEM</t>
        </is>
      </c>
      <c r="AC834" s="10">
        <f>IF($B834="","","|"&amp;SUBSTITUTE(TRIM(SUBSTITUTE(SUBSTITUTE(SUBSTITUTE(SUBSTITUTE(SUBSTITUTE(SUBSTITUTE(SUBSTITUTE(SUBSTITUTE(SUBSTITUTE(SUBSTITUTE(SUBSTITUTE(SUBSTITUTE(SUBSTITUTE(SUBSTITUTE(TRIM($B834&amp;""),CHAR(10)," "),CHAR(13)," "),"."," "),";"," "),","," "),"/"," "),"+"," "),"-"," "),"  "," "),"  "," "),"  "," "),"  "," "),"  "," "),"  "," "))," ","|")&amp;"|")</f>
        <v/>
      </c>
      <c r="AD834" s="10">
        <f>TRIM($I834&amp;"")</f>
        <v/>
      </c>
    </row>
    <row r="835" ht="36" customHeight="1">
      <c r="A835" s="9" t="n">
        <v>46198</v>
      </c>
      <c r="B835" s="10" t="n">
        <v>10163.10147</v>
      </c>
      <c r="C835" s="10" t="inlineStr">
        <is>
          <t>33751 MULTIMOVEIS ESPORTAÇÃO</t>
        </is>
      </c>
      <c r="D835" s="10" t="inlineStr">
        <is>
          <t>USINAGEM</t>
        </is>
      </c>
      <c r="E835" s="10" t="n">
        <v>20014305</v>
      </c>
      <c r="F835" s="10" t="inlineStr">
        <is>
          <t>(1) TAMPO 1202X802X12 MDP - MESA DAKAR/MIAMI 1,20</t>
        </is>
      </c>
      <c r="G835" s="10" t="inlineStr">
        <is>
          <t xml:space="preserve">USINAGEM </t>
        </is>
      </c>
      <c r="H835" s="10" t="inlineStr">
        <is>
          <t xml:space="preserve">USINAGEM </t>
        </is>
      </c>
      <c r="I835" s="9" t="inlineStr">
        <is>
          <t xml:space="preserve">USINAGEM </t>
        </is>
      </c>
      <c r="J835" s="9" t="n">
        <v>30</v>
      </c>
      <c r="K835" s="10">
        <f>IF($E835="","",IFERROR(INDEX('01_Cad_Pecas'!$H$2:$H$5000,MATCH($E835,'01_Cad_Pecas'!$D$2:$D$5000,0)),IFERROR(INDEX('01_Cad_Pecas'!$H$2:$H$5000,MATCH(VALUE($E835),'01_Cad_Pecas'!$D$2:$D$5000,0)),"")))</f>
        <v/>
      </c>
      <c r="L835" s="10">
        <f>IF($E835="","",IFERROR(INDEX('01_Cad_Pecas'!$I$2:$I$5000,MATCH($E835,'01_Cad_Pecas'!$D$2:$D$5000,0)),IFERROR(INDEX('01_Cad_Pecas'!$I$2:$I$5000,MATCH(VALUE($E835),'01_Cad_Pecas'!$D$2:$D$5000,0)),"")))</f>
        <v/>
      </c>
      <c r="M835" s="10">
        <f>IF(OR($J835="",$L835=""),"",IF($K835="",0,$K835)+$J835*$L835)</f>
        <v/>
      </c>
      <c r="N835" s="10" t="n">
        <v>46197</v>
      </c>
      <c r="O835" s="9" t="n">
        <v>30</v>
      </c>
      <c r="P835" s="10" t="n"/>
      <c r="Q835" s="10" t="n"/>
      <c r="R835" s="10">
        <f>IF(AND($P835&lt;&gt;"",$Q835&lt;&gt;""),($Q835-$P835)*1440,IF(AND($O835&lt;&gt;"",$L835&lt;&gt;""),IF($K835="",0,$K835)+$O835*$L835,""))</f>
        <v/>
      </c>
      <c r="S835" s="10" t="n"/>
      <c r="T835" s="10">
        <f>IF(OR($J835="",$O835=""),"",$O835/$J835)</f>
        <v/>
      </c>
      <c r="U835" s="10" t="n"/>
      <c r="V835" s="10">
        <f>IF($A835="","",IF(AND($A835&lt;&gt;"",NOT(OR($U835="Concluído",$U835="Concluido")),TODAY()&gt;$A835),"SIM","NÃO"))</f>
        <v/>
      </c>
      <c r="W835" s="10">
        <f>IF(OR($A835="",$I835="",$M835=""),"",SUMIFS($M$2:M835,$I$2:I835,$I835,$A$2:A835,$A835)-$M835)</f>
        <v/>
      </c>
      <c r="X835" s="10">
        <f>IF(OR($A835="",$I835=""),"",SUMIFS($M$2:$M$4922,$I$2:$I$4922,$I835,$A$2:$A$4922,$A835))</f>
        <v/>
      </c>
      <c r="Y835" s="10">
        <f>IFERROR(VLOOKUP($I835,'02_Cad_Maquinas'!$B$2:$H$200,7,FALSE()),"")</f>
        <v/>
      </c>
      <c r="Z835" s="10">
        <f>IF(OR($X835="",$Y835=""),"",$Y835-$X835)</f>
        <v/>
      </c>
      <c r="AA835" s="11">
        <f>IF(OR($X835="",$Y835=""),"",$X835/$Y835)</f>
        <v/>
      </c>
      <c r="AB835" s="10" t="inlineStr">
        <is>
          <t>10163.10147|USINAGEM</t>
        </is>
      </c>
      <c r="AC835" s="10">
        <f>IF($B835="","","|"&amp;SUBSTITUTE(TRIM(SUBSTITUTE(SUBSTITUTE(SUBSTITUTE(SUBSTITUTE(SUBSTITUTE(SUBSTITUTE(SUBSTITUTE(SUBSTITUTE(SUBSTITUTE(SUBSTITUTE(SUBSTITUTE(SUBSTITUTE(SUBSTITUTE(SUBSTITUTE(TRIM($B835&amp;""),CHAR(10)," "),CHAR(13)," "),"."," "),";"," "),","," "),"/"," "),"+"," "),"-"," "),"  "," "),"  "," "),"  "," "),"  "," "),"  "," "),"  "," "))," ","|")&amp;"|")</f>
        <v/>
      </c>
      <c r="AD835" s="10">
        <f>TRIM($I835&amp;"")</f>
        <v/>
      </c>
    </row>
    <row r="836" ht="36" customHeight="1">
      <c r="A836" s="9" t="n">
        <v>46198</v>
      </c>
      <c r="B836" s="10" t="n">
        <v>10163.10147</v>
      </c>
      <c r="C836" s="10" t="inlineStr">
        <is>
          <t>33751 MULTIMOVEIS ESPORTAÇÃO</t>
        </is>
      </c>
      <c r="D836" s="10" t="inlineStr">
        <is>
          <t>USINAGEM</t>
        </is>
      </c>
      <c r="E836" s="10" t="n">
        <v>20014306</v>
      </c>
      <c r="F836" s="10" t="inlineStr">
        <is>
          <t>ENGRO MAIOR 1080X60X12 MDP - MESA DAKAR 1,20</t>
        </is>
      </c>
      <c r="G836" s="10" t="inlineStr">
        <is>
          <t xml:space="preserve">USINAGEM </t>
        </is>
      </c>
      <c r="H836" s="10" t="inlineStr">
        <is>
          <t xml:space="preserve">USINAGEM </t>
        </is>
      </c>
      <c r="I836" s="9" t="inlineStr">
        <is>
          <t xml:space="preserve">USINAGEM </t>
        </is>
      </c>
      <c r="J836" s="9" t="n">
        <v>60</v>
      </c>
      <c r="K836" s="10">
        <f>IF($E836="","",IFERROR(INDEX('01_Cad_Pecas'!$H$2:$H$5000,MATCH($E836,'01_Cad_Pecas'!$D$2:$D$5000,0)),IFERROR(INDEX('01_Cad_Pecas'!$H$2:$H$5000,MATCH(VALUE($E836),'01_Cad_Pecas'!$D$2:$D$5000,0)),"")))</f>
        <v/>
      </c>
      <c r="L836" s="10">
        <f>IF($E836="","",IFERROR(INDEX('01_Cad_Pecas'!$I$2:$I$5000,MATCH($E836,'01_Cad_Pecas'!$D$2:$D$5000,0)),IFERROR(INDEX('01_Cad_Pecas'!$I$2:$I$5000,MATCH(VALUE($E836),'01_Cad_Pecas'!$D$2:$D$5000,0)),"")))</f>
        <v/>
      </c>
      <c r="M836" s="10">
        <f>IF(OR($J836="",$L836=""),"",IF($K836="",0,$K836)+$J836*$L836)</f>
        <v/>
      </c>
      <c r="N836" s="10" t="n">
        <v>46197</v>
      </c>
      <c r="O836" s="9" t="n">
        <v>60</v>
      </c>
      <c r="P836" s="10" t="n"/>
      <c r="Q836" s="10" t="n"/>
      <c r="R836" s="10">
        <f>IF(AND($P836&lt;&gt;"",$Q836&lt;&gt;""),($Q836-$P836)*1440,IF(AND($O836&lt;&gt;"",$L836&lt;&gt;""),IF($K836="",0,$K836)+$O836*$L836,""))</f>
        <v/>
      </c>
      <c r="S836" s="10" t="n"/>
      <c r="T836" s="10">
        <f>IF(OR($J836="",$O836=""),"",$O836/$J836)</f>
        <v/>
      </c>
      <c r="U836" s="10" t="n"/>
      <c r="V836" s="10">
        <f>IF($A836="","",IF(AND($A836&lt;&gt;"",NOT(OR($U836="Concluído",$U836="Concluido")),TODAY()&gt;$A836),"SIM","NÃO"))</f>
        <v/>
      </c>
      <c r="W836" s="10">
        <f>IF(OR($A836="",$I836="",$M836=""),"",SUMIFS($M$2:M836,$I$2:I836,$I836,$A$2:A836,$A836)-$M836)</f>
        <v/>
      </c>
      <c r="X836" s="10">
        <f>IF(OR($A836="",$I836=""),"",SUMIFS($M$2:$M$4922,$I$2:$I$4922,$I836,$A$2:$A$4922,$A836))</f>
        <v/>
      </c>
      <c r="Y836" s="10">
        <f>IFERROR(VLOOKUP($I836,'02_Cad_Maquinas'!$B$2:$H$200,7,FALSE()),"")</f>
        <v/>
      </c>
      <c r="Z836" s="10">
        <f>IF(OR($X836="",$Y836=""),"",$Y836-$X836)</f>
        <v/>
      </c>
      <c r="AA836" s="11">
        <f>IF(OR($X836="",$Y836=""),"",$X836/$Y836)</f>
        <v/>
      </c>
      <c r="AB836" s="10" t="inlineStr">
        <is>
          <t>10163.10147|USINAGEM</t>
        </is>
      </c>
      <c r="AC836" s="10">
        <f>IF($B836="","","|"&amp;SUBSTITUTE(TRIM(SUBSTITUTE(SUBSTITUTE(SUBSTITUTE(SUBSTITUTE(SUBSTITUTE(SUBSTITUTE(SUBSTITUTE(SUBSTITUTE(SUBSTITUTE(SUBSTITUTE(SUBSTITUTE(SUBSTITUTE(SUBSTITUTE(SUBSTITUTE(TRIM($B836&amp;""),CHAR(10)," "),CHAR(13)," "),"."," "),";"," "),","," "),"/"," "),"+"," "),"-"," "),"  "," "),"  "," "),"  "," "),"  "," "),"  "," "),"  "," "))," ","|")&amp;"|")</f>
        <v/>
      </c>
      <c r="AD836" s="10">
        <f>TRIM($I836&amp;"")</f>
        <v/>
      </c>
    </row>
    <row r="837" ht="36" customHeight="1">
      <c r="A837" s="9" t="n">
        <v>46198</v>
      </c>
      <c r="B837" s="10" t="n">
        <v>10163.10147</v>
      </c>
      <c r="C837" s="10" t="inlineStr">
        <is>
          <t>33751 MULTIMOVEIS ESPORTAÇÃO</t>
        </is>
      </c>
      <c r="D837" s="10" t="inlineStr">
        <is>
          <t>USINAGEM</t>
        </is>
      </c>
      <c r="E837" s="10" t="n">
        <v>20031205</v>
      </c>
      <c r="F837" s="10" t="inlineStr">
        <is>
          <t>(2) TRAV MAIOR 942(952)X100X15 MDP-NOVA YORK 1,20</t>
        </is>
      </c>
      <c r="G837" s="10" t="inlineStr">
        <is>
          <t xml:space="preserve">USINAGEM </t>
        </is>
      </c>
      <c r="H837" s="10" t="inlineStr">
        <is>
          <t xml:space="preserve">USINAGEM </t>
        </is>
      </c>
      <c r="I837" s="9" t="inlineStr">
        <is>
          <t xml:space="preserve">USINAGEM </t>
        </is>
      </c>
      <c r="J837" s="9" t="n">
        <v>20</v>
      </c>
      <c r="K837" s="10">
        <f>IF($E837="","",IFERROR(INDEX('01_Cad_Pecas'!$H$2:$H$5000,MATCH($E837,'01_Cad_Pecas'!$D$2:$D$5000,0)),IFERROR(INDEX('01_Cad_Pecas'!$H$2:$H$5000,MATCH(VALUE($E837),'01_Cad_Pecas'!$D$2:$D$5000,0)),"")))</f>
        <v/>
      </c>
      <c r="L837" s="10">
        <f>IF($E837="","",IFERROR(INDEX('01_Cad_Pecas'!$I$2:$I$5000,MATCH($E837,'01_Cad_Pecas'!$D$2:$D$5000,0)),IFERROR(INDEX('01_Cad_Pecas'!$I$2:$I$5000,MATCH(VALUE($E837),'01_Cad_Pecas'!$D$2:$D$5000,0)),"")))</f>
        <v/>
      </c>
      <c r="M837" s="10">
        <f>IF(OR($J837="",$L837=""),"",IF($K837="",0,$K837)+$J837*$L837)</f>
        <v/>
      </c>
      <c r="N837" s="10" t="n">
        <v>46197</v>
      </c>
      <c r="O837" s="9" t="n">
        <v>20</v>
      </c>
      <c r="P837" s="10" t="n"/>
      <c r="Q837" s="10" t="n"/>
      <c r="R837" s="10">
        <f>IF(AND($P837&lt;&gt;"",$Q837&lt;&gt;""),($Q837-$P837)*1440,IF(AND($O837&lt;&gt;"",$L837&lt;&gt;""),IF($K837="",0,$K837)+$O837*$L837,""))</f>
        <v/>
      </c>
      <c r="S837" s="10" t="n"/>
      <c r="T837" s="10">
        <f>IF(OR($J837="",$O837=""),"",$O837/$J837)</f>
        <v/>
      </c>
      <c r="U837" s="10" t="n"/>
      <c r="V837" s="10">
        <f>IF($A837="","",IF(AND($A837&lt;&gt;"",NOT(OR($U837="Concluído",$U837="Concluido")),TODAY()&gt;$A837),"SIM","NÃO"))</f>
        <v/>
      </c>
      <c r="W837" s="10">
        <f>IF(OR($A837="",$I837="",$M837=""),"",SUMIFS($M$2:M837,$I$2:I837,$I837,$A$2:A837,$A837)-$M837)</f>
        <v/>
      </c>
      <c r="X837" s="10">
        <f>IF(OR($A837="",$I837=""),"",SUMIFS($M$2:$M$4922,$I$2:$I$4922,$I837,$A$2:$A$4922,$A837))</f>
        <v/>
      </c>
      <c r="Y837" s="10">
        <f>IFERROR(VLOOKUP($I837,'02_Cad_Maquinas'!$B$2:$H$200,7,FALSE()),"")</f>
        <v/>
      </c>
      <c r="Z837" s="10">
        <f>IF(OR($X837="",$Y837=""),"",$Y837-$X837)</f>
        <v/>
      </c>
      <c r="AA837" s="11">
        <f>IF(OR($X837="",$Y837=""),"",$X837/$Y837)</f>
        <v/>
      </c>
      <c r="AB837" s="10" t="inlineStr">
        <is>
          <t>10163.10147|USINAGEM</t>
        </is>
      </c>
      <c r="AC837" s="10">
        <f>IF($B837="","","|"&amp;SUBSTITUTE(TRIM(SUBSTITUTE(SUBSTITUTE(SUBSTITUTE(SUBSTITUTE(SUBSTITUTE(SUBSTITUTE(SUBSTITUTE(SUBSTITUTE(SUBSTITUTE(SUBSTITUTE(SUBSTITUTE(SUBSTITUTE(SUBSTITUTE(SUBSTITUTE(TRIM($B837&amp;""),CHAR(10)," "),CHAR(13)," "),"."," "),";"," "),","," "),"/"," "),"+"," "),"-"," "),"  "," "),"  "," "),"  "," "),"  "," "),"  "," "),"  "," "))," ","|")&amp;"|")</f>
        <v/>
      </c>
      <c r="AD837" s="10">
        <f>TRIM($I837&amp;"")</f>
        <v/>
      </c>
    </row>
    <row r="838" ht="36" customHeight="1">
      <c r="A838" s="9" t="n">
        <v>46198</v>
      </c>
      <c r="B838" s="10" t="n">
        <v>10163.10147</v>
      </c>
      <c r="C838" s="10" t="inlineStr">
        <is>
          <t>33751 MULTIMOVEIS ESPORTAÇÃO</t>
        </is>
      </c>
      <c r="D838" s="10" t="inlineStr">
        <is>
          <t>USINAGEM</t>
        </is>
      </c>
      <c r="E838" s="10" t="n">
        <v>20031206</v>
      </c>
      <c r="F838" s="10" t="inlineStr">
        <is>
          <t>(3) TRAV MENOR 614(624)X100X15 MDP-NOVA YORK 1,20</t>
        </is>
      </c>
      <c r="G838" s="10" t="inlineStr">
        <is>
          <t xml:space="preserve">USINAGEM </t>
        </is>
      </c>
      <c r="H838" s="10" t="inlineStr">
        <is>
          <t xml:space="preserve">USINAGEM </t>
        </is>
      </c>
      <c r="I838" s="9" t="inlineStr">
        <is>
          <t xml:space="preserve">USINAGEM </t>
        </is>
      </c>
      <c r="J838" s="9" t="n">
        <v>20</v>
      </c>
      <c r="K838" s="10">
        <f>IF($E838="","",IFERROR(INDEX('01_Cad_Pecas'!$H$2:$H$5000,MATCH($E838,'01_Cad_Pecas'!$D$2:$D$5000,0)),IFERROR(INDEX('01_Cad_Pecas'!$H$2:$H$5000,MATCH(VALUE($E838),'01_Cad_Pecas'!$D$2:$D$5000,0)),"")))</f>
        <v/>
      </c>
      <c r="L838" s="10">
        <f>IF($E838="","",IFERROR(INDEX('01_Cad_Pecas'!$I$2:$I$5000,MATCH($E838,'01_Cad_Pecas'!$D$2:$D$5000,0)),IFERROR(INDEX('01_Cad_Pecas'!$I$2:$I$5000,MATCH(VALUE($E838),'01_Cad_Pecas'!$D$2:$D$5000,0)),"")))</f>
        <v/>
      </c>
      <c r="M838" s="10">
        <f>IF(OR($J838="",$L838=""),"",IF($K838="",0,$K838)+$J838*$L838)</f>
        <v/>
      </c>
      <c r="N838" s="10" t="n">
        <v>46197</v>
      </c>
      <c r="O838" s="9" t="n">
        <v>20</v>
      </c>
      <c r="P838" s="10" t="n"/>
      <c r="Q838" s="10" t="n"/>
      <c r="R838" s="10">
        <f>IF(AND($P838&lt;&gt;"",$Q838&lt;&gt;""),($Q838-$P838)*1440,IF(AND($O838&lt;&gt;"",$L838&lt;&gt;""),IF($K838="",0,$K838)+$O838*$L838,""))</f>
        <v/>
      </c>
      <c r="S838" s="10" t="n"/>
      <c r="T838" s="10">
        <f>IF(OR($J838="",$O838=""),"",$O838/$J838)</f>
        <v/>
      </c>
      <c r="U838" s="10" t="n"/>
      <c r="V838" s="10">
        <f>IF($A838="","",IF(AND($A838&lt;&gt;"",NOT(OR($U838="Concluído",$U838="Concluido")),TODAY()&gt;$A838),"SIM","NÃO"))</f>
        <v/>
      </c>
      <c r="W838" s="10">
        <f>IF(OR($A838="",$I838="",$M838=""),"",SUMIFS($M$2:M838,$I$2:I838,$I838,$A$2:A838,$A838)-$M838)</f>
        <v/>
      </c>
      <c r="X838" s="10">
        <f>IF(OR($A838="",$I838=""),"",SUMIFS($M$2:$M$4922,$I$2:$I$4922,$I838,$A$2:$A$4922,$A838))</f>
        <v/>
      </c>
      <c r="Y838" s="10">
        <f>IFERROR(VLOOKUP($I838,'02_Cad_Maquinas'!$B$2:$H$200,7,FALSE()),"")</f>
        <v/>
      </c>
      <c r="Z838" s="10">
        <f>IF(OR($X838="",$Y838=""),"",$Y838-$X838)</f>
        <v/>
      </c>
      <c r="AA838" s="11">
        <f>IF(OR($X838="",$Y838=""),"",$X838/$Y838)</f>
        <v/>
      </c>
      <c r="AB838" s="10" t="inlineStr">
        <is>
          <t>10163.10147|USINAGEM</t>
        </is>
      </c>
      <c r="AC838" s="10">
        <f>IF($B838="","","|"&amp;SUBSTITUTE(TRIM(SUBSTITUTE(SUBSTITUTE(SUBSTITUTE(SUBSTITUTE(SUBSTITUTE(SUBSTITUTE(SUBSTITUTE(SUBSTITUTE(SUBSTITUTE(SUBSTITUTE(SUBSTITUTE(SUBSTITUTE(SUBSTITUTE(SUBSTITUTE(TRIM($B838&amp;""),CHAR(10)," "),CHAR(13)," "),"."," "),";"," "),","," "),"/"," "),"+"," "),"-"," "),"  "," "),"  "," "),"  "," "),"  "," "),"  "," "),"  "," "))," ","|")&amp;"|")</f>
        <v/>
      </c>
      <c r="AD838" s="10">
        <f>TRIM($I838&amp;"")</f>
        <v/>
      </c>
    </row>
    <row r="839" ht="36" customHeight="1">
      <c r="A839" s="9" t="n">
        <v>46198</v>
      </c>
      <c r="B839" s="10" t="n">
        <v>10163.10147</v>
      </c>
      <c r="C839" s="10" t="inlineStr">
        <is>
          <t>33751 MULTIMOVEIS ESPORTAÇÃO</t>
        </is>
      </c>
      <c r="D839" s="10" t="inlineStr">
        <is>
          <t>USINAGEM</t>
        </is>
      </c>
      <c r="E839" s="10" t="n">
        <v>20013102</v>
      </c>
      <c r="F839" s="10" t="inlineStr">
        <is>
          <t>(10)PE MAIOR 760X100 (170) X15 MDF-MIAMI 1,37X0,80</t>
        </is>
      </c>
      <c r="G839" s="10" t="inlineStr">
        <is>
          <t xml:space="preserve">USINAGEM </t>
        </is>
      </c>
      <c r="H839" s="10" t="inlineStr">
        <is>
          <t xml:space="preserve">USINAGEM </t>
        </is>
      </c>
      <c r="I839" s="9" t="inlineStr">
        <is>
          <t xml:space="preserve">USINAGEM </t>
        </is>
      </c>
      <c r="J839" s="9" t="n">
        <v>200</v>
      </c>
      <c r="K839" s="10">
        <f>IF($E839="","",IFERROR(INDEX('01_Cad_Pecas'!$H$2:$H$5000,MATCH($E839,'01_Cad_Pecas'!$D$2:$D$5000,0)),IFERROR(INDEX('01_Cad_Pecas'!$H$2:$H$5000,MATCH(VALUE($E839),'01_Cad_Pecas'!$D$2:$D$5000,0)),"")))</f>
        <v/>
      </c>
      <c r="L839" s="10">
        <f>IF($E839="","",IFERROR(INDEX('01_Cad_Pecas'!$I$2:$I$5000,MATCH($E839,'01_Cad_Pecas'!$D$2:$D$5000,0)),IFERROR(INDEX('01_Cad_Pecas'!$I$2:$I$5000,MATCH(VALUE($E839),'01_Cad_Pecas'!$D$2:$D$5000,0)),"")))</f>
        <v/>
      </c>
      <c r="M839" s="10">
        <f>IF(OR($J839="",$L839=""),"",IF($K839="",0,$K839)+$J839*$L839)</f>
        <v/>
      </c>
      <c r="N839" s="10" t="n">
        <v>46197</v>
      </c>
      <c r="O839" s="9" t="n">
        <v>200</v>
      </c>
      <c r="P839" s="10" t="n"/>
      <c r="Q839" s="10" t="n"/>
      <c r="R839" s="10">
        <f>IF(AND($P839&lt;&gt;"",$Q839&lt;&gt;""),($Q839-$P839)*1440,IF(AND($O839&lt;&gt;"",$L839&lt;&gt;""),IF($K839="",0,$K839)+$O839*$L839,""))</f>
        <v/>
      </c>
      <c r="S839" s="10" t="n"/>
      <c r="T839" s="10">
        <f>IF(OR($J839="",$O839=""),"",$O839/$J839)</f>
        <v/>
      </c>
      <c r="U839" s="10" t="n"/>
      <c r="V839" s="10">
        <f>IF($A839="","",IF(AND($A839&lt;&gt;"",NOT(OR($U839="Concluído",$U839="Concluido")),TODAY()&gt;$A839),"SIM","NÃO"))</f>
        <v/>
      </c>
      <c r="W839" s="10">
        <f>IF(OR($A839="",$I839="",$M839=""),"",SUMIFS($M$2:M839,$I$2:I839,$I839,$A$2:A839,$A839)-$M839)</f>
        <v/>
      </c>
      <c r="X839" s="10">
        <f>IF(OR($A839="",$I839=""),"",SUMIFS($M$2:$M$4922,$I$2:$I$4922,$I839,$A$2:$A$4922,$A839))</f>
        <v/>
      </c>
      <c r="Y839" s="10">
        <f>IFERROR(VLOOKUP($I839,'02_Cad_Maquinas'!$B$2:$H$200,7,FALSE()),"")</f>
        <v/>
      </c>
      <c r="Z839" s="10">
        <f>IF(OR($X839="",$Y839=""),"",$Y839-$X839)</f>
        <v/>
      </c>
      <c r="AA839" s="11">
        <f>IF(OR($X839="",$Y839=""),"",$X839/$Y839)</f>
        <v/>
      </c>
      <c r="AB839" s="10" t="inlineStr">
        <is>
          <t>10163.10147|USINAGEM</t>
        </is>
      </c>
      <c r="AC839" s="10">
        <f>IF($B839="","","|"&amp;SUBSTITUTE(TRIM(SUBSTITUTE(SUBSTITUTE(SUBSTITUTE(SUBSTITUTE(SUBSTITUTE(SUBSTITUTE(SUBSTITUTE(SUBSTITUTE(SUBSTITUTE(SUBSTITUTE(SUBSTITUTE(SUBSTITUTE(SUBSTITUTE(SUBSTITUTE(TRIM($B839&amp;""),CHAR(10)," "),CHAR(13)," "),"."," "),";"," "),","," "),"/"," "),"+"," "),"-"," "),"  "," "),"  "," "),"  "," "),"  "," "),"  "," "),"  "," "))," ","|")&amp;"|")</f>
        <v/>
      </c>
      <c r="AD839" s="10">
        <f>TRIM($I839&amp;"")</f>
        <v/>
      </c>
    </row>
    <row r="840" ht="36" customHeight="1">
      <c r="A840" s="9" t="n">
        <v>46198</v>
      </c>
      <c r="B840" s="10" t="n">
        <v>10163.10147</v>
      </c>
      <c r="C840" s="10" t="inlineStr">
        <is>
          <t>33751 MULTIMOVEIS ESPORTAÇÃO</t>
        </is>
      </c>
      <c r="D840" s="10" t="inlineStr">
        <is>
          <t>USINAGEM</t>
        </is>
      </c>
      <c r="E840" s="10" t="n">
        <v>20013103</v>
      </c>
      <c r="F840" s="10" t="inlineStr">
        <is>
          <t>(4) PE MENOR 760X85 (135) X15 MDF-MIAMI 1,37X0,80</t>
        </is>
      </c>
      <c r="G840" s="10" t="inlineStr">
        <is>
          <t xml:space="preserve">USINAGEM </t>
        </is>
      </c>
      <c r="H840" s="10" t="inlineStr">
        <is>
          <t xml:space="preserve">USINAGEM </t>
        </is>
      </c>
      <c r="I840" s="9" t="inlineStr">
        <is>
          <t xml:space="preserve">USINAGEM </t>
        </is>
      </c>
      <c r="J840" s="9" t="n">
        <v>200</v>
      </c>
      <c r="K840" s="10">
        <f>IF($E840="","",IFERROR(INDEX('01_Cad_Pecas'!$H$2:$H$5000,MATCH($E840,'01_Cad_Pecas'!$D$2:$D$5000,0)),IFERROR(INDEX('01_Cad_Pecas'!$H$2:$H$5000,MATCH(VALUE($E840),'01_Cad_Pecas'!$D$2:$D$5000,0)),"")))</f>
        <v/>
      </c>
      <c r="L840" s="10">
        <f>IF($E840="","",IFERROR(INDEX('01_Cad_Pecas'!$I$2:$I$5000,MATCH($E840,'01_Cad_Pecas'!$D$2:$D$5000,0)),IFERROR(INDEX('01_Cad_Pecas'!$I$2:$I$5000,MATCH(VALUE($E840),'01_Cad_Pecas'!$D$2:$D$5000,0)),"")))</f>
        <v/>
      </c>
      <c r="M840" s="10">
        <f>IF(OR($J840="",$L840=""),"",IF($K840="",0,$K840)+$J840*$L840)</f>
        <v/>
      </c>
      <c r="N840" s="10" t="n">
        <v>46197</v>
      </c>
      <c r="O840" s="9" t="n">
        <v>200</v>
      </c>
      <c r="P840" s="10" t="n"/>
      <c r="Q840" s="10" t="n"/>
      <c r="R840" s="10">
        <f>IF(AND($P840&lt;&gt;"",$Q840&lt;&gt;""),($Q840-$P840)*1440,IF(AND($O840&lt;&gt;"",$L840&lt;&gt;""),IF($K840="",0,$K840)+$O840*$L840,""))</f>
        <v/>
      </c>
      <c r="S840" s="10" t="n"/>
      <c r="T840" s="10">
        <f>IF(OR($J840="",$O840=""),"",$O840/$J840)</f>
        <v/>
      </c>
      <c r="U840" s="10" t="n"/>
      <c r="V840" s="10">
        <f>IF($A840="","",IF(AND($A840&lt;&gt;"",NOT(OR($U840="Concluído",$U840="Concluido")),TODAY()&gt;$A840),"SIM","NÃO"))</f>
        <v/>
      </c>
      <c r="W840" s="10">
        <f>IF(OR($A840="",$I840="",$M840=""),"",SUMIFS($M$2:M840,$I$2:I840,$I840,$A$2:A840,$A840)-$M840)</f>
        <v/>
      </c>
      <c r="X840" s="10">
        <f>IF(OR($A840="",$I840=""),"",SUMIFS($M$2:$M$4922,$I$2:$I$4922,$I840,$A$2:$A$4922,$A840))</f>
        <v/>
      </c>
      <c r="Y840" s="10">
        <f>IFERROR(VLOOKUP($I840,'02_Cad_Maquinas'!$B$2:$H$200,7,FALSE()),"")</f>
        <v/>
      </c>
      <c r="Z840" s="10">
        <f>IF(OR($X840="",$Y840=""),"",$Y840-$X840)</f>
        <v/>
      </c>
      <c r="AA840" s="11">
        <f>IF(OR($X840="",$Y840=""),"",$X840/$Y840)</f>
        <v/>
      </c>
      <c r="AB840" s="10" t="inlineStr">
        <is>
          <t>10163.10147|USINAGEM</t>
        </is>
      </c>
      <c r="AC840" s="10">
        <f>IF($B840="","","|"&amp;SUBSTITUTE(TRIM(SUBSTITUTE(SUBSTITUTE(SUBSTITUTE(SUBSTITUTE(SUBSTITUTE(SUBSTITUTE(SUBSTITUTE(SUBSTITUTE(SUBSTITUTE(SUBSTITUTE(SUBSTITUTE(SUBSTITUTE(SUBSTITUTE(SUBSTITUTE(TRIM($B840&amp;""),CHAR(10)," "),CHAR(13)," "),"."," "),";"," "),","," "),"/"," "),"+"," "),"-"," "),"  "," "),"  "," "),"  "," "),"  "," "),"  "," "),"  "," "))," ","|")&amp;"|")</f>
        <v/>
      </c>
      <c r="AD840" s="10">
        <f>TRIM($I840&amp;"")</f>
        <v/>
      </c>
    </row>
    <row r="841" ht="36" customHeight="1">
      <c r="A841" s="9" t="n">
        <v>46198</v>
      </c>
      <c r="B841" s="10" t="n">
        <v>10163.10147</v>
      </c>
      <c r="C841" s="10" t="inlineStr">
        <is>
          <t>33751 MULTIMOVEIS ESPORTAÇÃO</t>
        </is>
      </c>
      <c r="D841" s="10" t="inlineStr">
        <is>
          <t>USINAGEM</t>
        </is>
      </c>
      <c r="E841" s="10" t="n">
        <v>20031202</v>
      </c>
      <c r="F841" s="10" t="inlineStr">
        <is>
          <t>(4) PE MAIOR 800(818)X100(169)X15 MDF - NOVA YORK</t>
        </is>
      </c>
      <c r="G841" s="10" t="inlineStr">
        <is>
          <t xml:space="preserve">USINAGEM </t>
        </is>
      </c>
      <c r="H841" s="10" t="inlineStr">
        <is>
          <t xml:space="preserve">USINAGEM </t>
        </is>
      </c>
      <c r="I841" s="9" t="inlineStr">
        <is>
          <t xml:space="preserve">USINAGEM </t>
        </is>
      </c>
      <c r="J841" s="9" t="n">
        <v>40</v>
      </c>
      <c r="K841" s="10">
        <f>IF($E841="","",IFERROR(INDEX('01_Cad_Pecas'!$H$2:$H$5000,MATCH($E841,'01_Cad_Pecas'!$D$2:$D$5000,0)),IFERROR(INDEX('01_Cad_Pecas'!$H$2:$H$5000,MATCH(VALUE($E841),'01_Cad_Pecas'!$D$2:$D$5000,0)),"")))</f>
        <v/>
      </c>
      <c r="L841" s="10">
        <f>IF($E841="","",IFERROR(INDEX('01_Cad_Pecas'!$I$2:$I$5000,MATCH($E841,'01_Cad_Pecas'!$D$2:$D$5000,0)),IFERROR(INDEX('01_Cad_Pecas'!$I$2:$I$5000,MATCH(VALUE($E841),'01_Cad_Pecas'!$D$2:$D$5000,0)),"")))</f>
        <v/>
      </c>
      <c r="M841" s="10">
        <f>IF(OR($J841="",$L841=""),"",IF($K841="",0,$K841)+$J841*$L841)</f>
        <v/>
      </c>
      <c r="N841" s="10" t="n">
        <v>46197</v>
      </c>
      <c r="O841" s="9" t="n">
        <v>40</v>
      </c>
      <c r="P841" s="10" t="n"/>
      <c r="Q841" s="10" t="n"/>
      <c r="R841" s="10">
        <f>IF(AND($P841&lt;&gt;"",$Q841&lt;&gt;""),($Q841-$P841)*1440,IF(AND($O841&lt;&gt;"",$L841&lt;&gt;""),IF($K841="",0,$K841)+$O841*$L841,""))</f>
        <v/>
      </c>
      <c r="S841" s="10" t="n"/>
      <c r="T841" s="10">
        <f>IF(OR($J841="",$O841=""),"",$O841/$J841)</f>
        <v/>
      </c>
      <c r="U841" s="10" t="n"/>
      <c r="V841" s="10">
        <f>IF($A841="","",IF(AND($A841&lt;&gt;"",NOT(OR($U841="Concluído",$U841="Concluido")),TODAY()&gt;$A841),"SIM","NÃO"))</f>
        <v/>
      </c>
      <c r="W841" s="10">
        <f>IF(OR($A841="",$I841="",$M841=""),"",SUMIFS($M$2:M841,$I$2:I841,$I841,$A$2:A841,$A841)-$M841)</f>
        <v/>
      </c>
      <c r="X841" s="10">
        <f>IF(OR($A841="",$I841=""),"",SUMIFS($M$2:$M$4922,$I$2:$I$4922,$I841,$A$2:$A$4922,$A841))</f>
        <v/>
      </c>
      <c r="Y841" s="10">
        <f>IFERROR(VLOOKUP($I841,'02_Cad_Maquinas'!$B$2:$H$200,7,FALSE()),"")</f>
        <v/>
      </c>
      <c r="Z841" s="10">
        <f>IF(OR($X841="",$Y841=""),"",$Y841-$X841)</f>
        <v/>
      </c>
      <c r="AA841" s="11">
        <f>IF(OR($X841="",$Y841=""),"",$X841/$Y841)</f>
        <v/>
      </c>
      <c r="AB841" s="10" t="inlineStr">
        <is>
          <t>10163.10147|USINAGEM</t>
        </is>
      </c>
      <c r="AC841" s="10">
        <f>IF($B841="","","|"&amp;SUBSTITUTE(TRIM(SUBSTITUTE(SUBSTITUTE(SUBSTITUTE(SUBSTITUTE(SUBSTITUTE(SUBSTITUTE(SUBSTITUTE(SUBSTITUTE(SUBSTITUTE(SUBSTITUTE(SUBSTITUTE(SUBSTITUTE(SUBSTITUTE(SUBSTITUTE(TRIM($B841&amp;""),CHAR(10)," "),CHAR(13)," "),"."," "),";"," "),","," "),"/"," "),"+"," "),"-"," "),"  "," "),"  "," "),"  "," "),"  "," "),"  "," "),"  "," "))," ","|")&amp;"|")</f>
        <v/>
      </c>
      <c r="AD841" s="10">
        <f>TRIM($I841&amp;"")</f>
        <v/>
      </c>
    </row>
    <row r="842" ht="36" customHeight="1">
      <c r="A842" s="9" t="n">
        <v>46198</v>
      </c>
      <c r="B842" s="10" t="n">
        <v>10163.10147</v>
      </c>
      <c r="C842" s="10" t="inlineStr">
        <is>
          <t>33751 MULTIMOVEIS ESPORTAÇÃO</t>
        </is>
      </c>
      <c r="D842" s="10" t="inlineStr">
        <is>
          <t>USINAGEM</t>
        </is>
      </c>
      <c r="E842" s="10" t="n">
        <v>20031203</v>
      </c>
      <c r="F842" s="10" t="inlineStr">
        <is>
          <t>(5) PE MENOR 800(818)X84(138)X15 MDF - NOVA YORK</t>
        </is>
      </c>
      <c r="G842" s="10" t="inlineStr">
        <is>
          <t xml:space="preserve">USINAGEM </t>
        </is>
      </c>
      <c r="H842" s="10" t="inlineStr">
        <is>
          <t xml:space="preserve">USINAGEM </t>
        </is>
      </c>
      <c r="I842" s="9" t="inlineStr">
        <is>
          <t xml:space="preserve">USINAGEM </t>
        </is>
      </c>
      <c r="J842" s="9" t="n">
        <v>40</v>
      </c>
      <c r="K842" s="10">
        <f>IF($E842="","",IFERROR(INDEX('01_Cad_Pecas'!$H$2:$H$5000,MATCH($E842,'01_Cad_Pecas'!$D$2:$D$5000,0)),IFERROR(INDEX('01_Cad_Pecas'!$H$2:$H$5000,MATCH(VALUE($E842),'01_Cad_Pecas'!$D$2:$D$5000,0)),"")))</f>
        <v/>
      </c>
      <c r="L842" s="10">
        <f>IF($E842="","",IFERROR(INDEX('01_Cad_Pecas'!$I$2:$I$5000,MATCH($E842,'01_Cad_Pecas'!$D$2:$D$5000,0)),IFERROR(INDEX('01_Cad_Pecas'!$I$2:$I$5000,MATCH(VALUE($E842),'01_Cad_Pecas'!$D$2:$D$5000,0)),"")))</f>
        <v/>
      </c>
      <c r="M842" s="10">
        <f>IF(OR($J842="",$L842=""),"",IF($K842="",0,$K842)+$J842*$L842)</f>
        <v/>
      </c>
      <c r="N842" s="10" t="n">
        <v>46197</v>
      </c>
      <c r="O842" s="9" t="n">
        <v>40</v>
      </c>
      <c r="P842" s="10" t="n"/>
      <c r="Q842" s="10" t="n"/>
      <c r="R842" s="10">
        <f>IF(AND($P842&lt;&gt;"",$Q842&lt;&gt;""),($Q842-$P842)*1440,IF(AND($O842&lt;&gt;"",$L842&lt;&gt;""),IF($K842="",0,$K842)+$O842*$L842,""))</f>
        <v/>
      </c>
      <c r="S842" s="10" t="n"/>
      <c r="T842" s="10">
        <f>IF(OR($J842="",$O842=""),"",$O842/$J842)</f>
        <v/>
      </c>
      <c r="U842" s="10" t="n"/>
      <c r="V842" s="10">
        <f>IF($A842="","",IF(AND($A842&lt;&gt;"",NOT(OR($U842="Concluído",$U842="Concluido")),TODAY()&gt;$A842),"SIM","NÃO"))</f>
        <v/>
      </c>
      <c r="W842" s="10">
        <f>IF(OR($A842="",$I842="",$M842=""),"",SUMIFS($M$2:M842,$I$2:I842,$I842,$A$2:A842,$A842)-$M842)</f>
        <v/>
      </c>
      <c r="X842" s="10">
        <f>IF(OR($A842="",$I842=""),"",SUMIFS($M$2:$M$4922,$I$2:$I$4922,$I842,$A$2:$A$4922,$A842))</f>
        <v/>
      </c>
      <c r="Y842" s="10">
        <f>IFERROR(VLOOKUP($I842,'02_Cad_Maquinas'!$B$2:$H$200,7,FALSE()),"")</f>
        <v/>
      </c>
      <c r="Z842" s="10">
        <f>IF(OR($X842="",$Y842=""),"",$Y842-$X842)</f>
        <v/>
      </c>
      <c r="AA842" s="11">
        <f>IF(OR($X842="",$Y842=""),"",$X842/$Y842)</f>
        <v/>
      </c>
      <c r="AB842" s="10" t="inlineStr">
        <is>
          <t>10163.10147|USINAGEM</t>
        </is>
      </c>
      <c r="AC842" s="10">
        <f>IF($B842="","","|"&amp;SUBSTITUTE(TRIM(SUBSTITUTE(SUBSTITUTE(SUBSTITUTE(SUBSTITUTE(SUBSTITUTE(SUBSTITUTE(SUBSTITUTE(SUBSTITUTE(SUBSTITUTE(SUBSTITUTE(SUBSTITUTE(SUBSTITUTE(SUBSTITUTE(SUBSTITUTE(TRIM($B842&amp;""),CHAR(10)," "),CHAR(13)," "),"."," "),";"," "),","," "),"/"," "),"+"," "),"-"," "),"  "," "),"  "," "),"  "," "),"  "," "),"  "," "),"  "," "))," ","|")&amp;"|")</f>
        <v/>
      </c>
      <c r="AD842" s="10">
        <f>TRIM($I842&amp;"")</f>
        <v/>
      </c>
    </row>
    <row r="843" ht="36" customHeight="1">
      <c r="A843" s="9" t="n">
        <v>46198</v>
      </c>
      <c r="B843" s="10" t="n">
        <v>10163.10147</v>
      </c>
      <c r="C843" s="10" t="inlineStr">
        <is>
          <t>33751 MULTIMOVEIS ESPORTAÇÃO</t>
        </is>
      </c>
      <c r="D843" s="10" t="inlineStr">
        <is>
          <t>USINAGEM</t>
        </is>
      </c>
      <c r="E843" s="10" t="n">
        <v>20052001</v>
      </c>
      <c r="F843" s="10" t="inlineStr">
        <is>
          <t>(2-4) TRAVESSA 742X122X25 MDF - MESA ATHENAS</t>
        </is>
      </c>
      <c r="G843" s="10" t="inlineStr">
        <is>
          <t xml:space="preserve">USINAGEM </t>
        </is>
      </c>
      <c r="H843" s="10" t="inlineStr">
        <is>
          <t xml:space="preserve">USINAGEM </t>
        </is>
      </c>
      <c r="I843" s="9" t="inlineStr">
        <is>
          <t xml:space="preserve">USINAGEM </t>
        </is>
      </c>
      <c r="J843" s="9" t="n">
        <v>800</v>
      </c>
      <c r="K843" s="10">
        <f>IF($E843="","",IFERROR(INDEX('01_Cad_Pecas'!$H$2:$H$5000,MATCH($E843,'01_Cad_Pecas'!$D$2:$D$5000,0)),IFERROR(INDEX('01_Cad_Pecas'!$H$2:$H$5000,MATCH(VALUE($E843),'01_Cad_Pecas'!$D$2:$D$5000,0)),"")))</f>
        <v/>
      </c>
      <c r="L843" s="10">
        <f>IF($E843="","",IFERROR(INDEX('01_Cad_Pecas'!$I$2:$I$5000,MATCH($E843,'01_Cad_Pecas'!$D$2:$D$5000,0)),IFERROR(INDEX('01_Cad_Pecas'!$I$2:$I$5000,MATCH(VALUE($E843),'01_Cad_Pecas'!$D$2:$D$5000,0)),"")))</f>
        <v/>
      </c>
      <c r="M843" s="10">
        <f>IF(OR($J843="",$L843=""),"",IF($K843="",0,$K843)+$J843*$L843)</f>
        <v/>
      </c>
      <c r="N843" s="10" t="n">
        <v>46198</v>
      </c>
      <c r="O843" s="9" t="n">
        <v>800</v>
      </c>
      <c r="P843" s="10" t="n"/>
      <c r="Q843" s="10" t="n"/>
      <c r="R843" s="10">
        <f>IF(AND($P843&lt;&gt;"",$Q843&lt;&gt;""),($Q843-$P843)*1440,IF(AND($O843&lt;&gt;"",$L843&lt;&gt;""),IF($K843="",0,$K843)+$O843*$L843,""))</f>
        <v/>
      </c>
      <c r="S843" s="10" t="n"/>
      <c r="T843" s="10">
        <f>IF(OR($J843="",$O843=""),"",$O843/$J843)</f>
        <v/>
      </c>
      <c r="U843" s="10" t="n"/>
      <c r="V843" s="10">
        <f>IF($A843="","",IF(AND($A843&lt;&gt;"",NOT(OR($U843="Concluído",$U843="Concluido")),TODAY()&gt;$A843),"SIM","NÃO"))</f>
        <v/>
      </c>
      <c r="W843" s="10">
        <f>IF(OR($A843="",$I843="",$M843=""),"",SUMIFS($M$2:M843,$I$2:I843,$I843,$A$2:A843,$A843)-$M843)</f>
        <v/>
      </c>
      <c r="X843" s="10">
        <f>IF(OR($A843="",$I843=""),"",SUMIFS($M$2:$M$4922,$I$2:$I$4922,$I843,$A$2:$A$4922,$A843))</f>
        <v/>
      </c>
      <c r="Y843" s="10">
        <f>IFERROR(VLOOKUP($I843,'02_Cad_Maquinas'!$B$2:$H$200,7,FALSE()),"")</f>
        <v/>
      </c>
      <c r="Z843" s="10">
        <f>IF(OR($X843="",$Y843=""),"",$Y843-$X843)</f>
        <v/>
      </c>
      <c r="AA843" s="11">
        <f>IF(OR($X843="",$Y843=""),"",$X843/$Y843)</f>
        <v/>
      </c>
      <c r="AB843" s="10" t="inlineStr">
        <is>
          <t>10163.10147|USINAGEM</t>
        </is>
      </c>
      <c r="AC843" s="10">
        <f>IF($B843="","","|"&amp;SUBSTITUTE(TRIM(SUBSTITUTE(SUBSTITUTE(SUBSTITUTE(SUBSTITUTE(SUBSTITUTE(SUBSTITUTE(SUBSTITUTE(SUBSTITUTE(SUBSTITUTE(SUBSTITUTE(SUBSTITUTE(SUBSTITUTE(SUBSTITUTE(SUBSTITUTE(TRIM($B843&amp;""),CHAR(10)," "),CHAR(13)," "),"."," "),";"," "),","," "),"/"," "),"+"," "),"-"," "),"  "," "),"  "," "),"  "," "),"  "," "),"  "," "),"  "," "))," ","|")&amp;"|")</f>
        <v/>
      </c>
      <c r="AD843" s="10">
        <f>TRIM($I843&amp;"")</f>
        <v/>
      </c>
    </row>
    <row r="844" ht="36" customHeight="1">
      <c r="A844" s="9" t="n">
        <v>46198</v>
      </c>
      <c r="B844" s="10" t="n">
        <v>10163.10147</v>
      </c>
      <c r="C844" s="10" t="inlineStr">
        <is>
          <t>33751 MULTIMOVEIS ESPORTAÇÃO</t>
        </is>
      </c>
      <c r="D844" s="10" t="inlineStr">
        <is>
          <t>USINAGEM</t>
        </is>
      </c>
      <c r="E844" s="10" t="n">
        <v>20052003</v>
      </c>
      <c r="F844" s="10" t="inlineStr">
        <is>
          <t>(6)BASE MENOR 386 (189)X124X25 MDF - MESA ATHENAS</t>
        </is>
      </c>
      <c r="G844" s="10" t="inlineStr">
        <is>
          <t xml:space="preserve">USINAGEM </t>
        </is>
      </c>
      <c r="H844" s="10" t="inlineStr">
        <is>
          <t xml:space="preserve">USINAGEM </t>
        </is>
      </c>
      <c r="I844" s="9" t="inlineStr">
        <is>
          <t xml:space="preserve">USINAGEM </t>
        </is>
      </c>
      <c r="J844" s="9" t="n">
        <v>140</v>
      </c>
      <c r="K844" s="10">
        <f>IF($E844="","",IFERROR(INDEX('01_Cad_Pecas'!$H$2:$H$5000,MATCH($E844,'01_Cad_Pecas'!$D$2:$D$5000,0)),IFERROR(INDEX('01_Cad_Pecas'!$H$2:$H$5000,MATCH(VALUE($E844),'01_Cad_Pecas'!$D$2:$D$5000,0)),"")))</f>
        <v/>
      </c>
      <c r="L844" s="10">
        <f>IF($E844="","",IFERROR(INDEX('01_Cad_Pecas'!$I$2:$I$5000,MATCH($E844,'01_Cad_Pecas'!$D$2:$D$5000,0)),IFERROR(INDEX('01_Cad_Pecas'!$I$2:$I$5000,MATCH(VALUE($E844),'01_Cad_Pecas'!$D$2:$D$5000,0)),"")))</f>
        <v/>
      </c>
      <c r="M844" s="10">
        <f>IF(OR($J844="",$L844=""),"",IF($K844="",0,$K844)+$J844*$L844)</f>
        <v/>
      </c>
      <c r="N844" s="10" t="n">
        <v>46198</v>
      </c>
      <c r="O844" s="9" t="n">
        <v>140</v>
      </c>
      <c r="P844" s="10" t="n"/>
      <c r="Q844" s="10" t="n"/>
      <c r="R844" s="10">
        <f>IF(AND($P844&lt;&gt;"",$Q844&lt;&gt;""),($Q844-$P844)*1440,IF(AND($O844&lt;&gt;"",$L844&lt;&gt;""),IF($K844="",0,$K844)+$O844*$L844,""))</f>
        <v/>
      </c>
      <c r="S844" s="10" t="n"/>
      <c r="T844" s="10">
        <f>IF(OR($J844="",$O844=""),"",$O844/$J844)</f>
        <v/>
      </c>
      <c r="U844" s="10" t="n"/>
      <c r="V844" s="10">
        <f>IF($A844="","",IF(AND($A844&lt;&gt;"",NOT(OR($U844="Concluído",$U844="Concluido")),TODAY()&gt;$A844),"SIM","NÃO"))</f>
        <v/>
      </c>
      <c r="W844" s="10">
        <f>IF(OR($A844="",$I844="",$M844=""),"",SUMIFS($M$2:M844,$I$2:I844,$I844,$A$2:A844,$A844)-$M844)</f>
        <v/>
      </c>
      <c r="X844" s="10">
        <f>IF(OR($A844="",$I844=""),"",SUMIFS($M$2:$M$4922,$I$2:$I$4922,$I844,$A$2:$A$4922,$A844))</f>
        <v/>
      </c>
      <c r="Y844" s="10">
        <f>IFERROR(VLOOKUP($I844,'02_Cad_Maquinas'!$B$2:$H$200,7,FALSE()),"")</f>
        <v/>
      </c>
      <c r="Z844" s="10">
        <f>IF(OR($X844="",$Y844=""),"",$Y844-$X844)</f>
        <v/>
      </c>
      <c r="AA844" s="11">
        <f>IF(OR($X844="",$Y844=""),"",$X844/$Y844)</f>
        <v/>
      </c>
      <c r="AB844" s="10" t="inlineStr">
        <is>
          <t>10163.10147|USINAGEM</t>
        </is>
      </c>
      <c r="AC844" s="10">
        <f>IF($B844="","","|"&amp;SUBSTITUTE(TRIM(SUBSTITUTE(SUBSTITUTE(SUBSTITUTE(SUBSTITUTE(SUBSTITUTE(SUBSTITUTE(SUBSTITUTE(SUBSTITUTE(SUBSTITUTE(SUBSTITUTE(SUBSTITUTE(SUBSTITUTE(SUBSTITUTE(SUBSTITUTE(TRIM($B844&amp;""),CHAR(10)," "),CHAR(13)," "),"."," "),";"," "),","," "),"/"," "),"+"," "),"-"," "),"  "," "),"  "," "),"  "," "),"  "," "),"  "," "),"  "," "))," ","|")&amp;"|")</f>
        <v/>
      </c>
      <c r="AD844" s="10">
        <f>TRIM($I844&amp;"")</f>
        <v/>
      </c>
    </row>
    <row r="845" ht="36" customHeight="1">
      <c r="A845" s="9" t="n">
        <v>46198</v>
      </c>
      <c r="B845" s="10" t="n">
        <v>10163.10147</v>
      </c>
      <c r="C845" s="10" t="inlineStr">
        <is>
          <t>33751 MULTIMOVEIS ESPORTAÇÃO</t>
        </is>
      </c>
      <c r="D845" s="10" t="inlineStr">
        <is>
          <t>USINAGEM</t>
        </is>
      </c>
      <c r="E845" s="10" t="n">
        <v>20052203</v>
      </c>
      <c r="F845" s="10" t="inlineStr">
        <is>
          <t>(6)BASE MENOR 446(220)X124X25 MDF-MESA ATHENAS1,20</t>
        </is>
      </c>
      <c r="G845" s="10" t="inlineStr">
        <is>
          <t xml:space="preserve">USINAGEM </t>
        </is>
      </c>
      <c r="H845" s="10" t="inlineStr">
        <is>
          <t xml:space="preserve">USINAGEM </t>
        </is>
      </c>
      <c r="I845" s="9" t="inlineStr">
        <is>
          <t xml:space="preserve">USINAGEM </t>
        </is>
      </c>
      <c r="J845" s="9" t="n">
        <v>260</v>
      </c>
      <c r="K845" s="10">
        <f>IF($E845="","",IFERROR(INDEX('01_Cad_Pecas'!$H$2:$H$5000,MATCH($E845,'01_Cad_Pecas'!$D$2:$D$5000,0)),IFERROR(INDEX('01_Cad_Pecas'!$H$2:$H$5000,MATCH(VALUE($E845),'01_Cad_Pecas'!$D$2:$D$5000,0)),"")))</f>
        <v/>
      </c>
      <c r="L845" s="10">
        <f>IF($E845="","",IFERROR(INDEX('01_Cad_Pecas'!$I$2:$I$5000,MATCH($E845,'01_Cad_Pecas'!$D$2:$D$5000,0)),IFERROR(INDEX('01_Cad_Pecas'!$I$2:$I$5000,MATCH(VALUE($E845),'01_Cad_Pecas'!$D$2:$D$5000,0)),"")))</f>
        <v/>
      </c>
      <c r="M845" s="10">
        <f>IF(OR($J845="",$L845=""),"",IF($K845="",0,$K845)+$J845*$L845)</f>
        <v/>
      </c>
      <c r="N845" s="10" t="n">
        <v>46198</v>
      </c>
      <c r="O845" s="9" t="n">
        <v>260</v>
      </c>
      <c r="P845" s="10" t="n"/>
      <c r="Q845" s="10" t="n"/>
      <c r="R845" s="10">
        <f>IF(AND($P845&lt;&gt;"",$Q845&lt;&gt;""),($Q845-$P845)*1440,IF(AND($O845&lt;&gt;"",$L845&lt;&gt;""),IF($K845="",0,$K845)+$O845*$L845,""))</f>
        <v/>
      </c>
      <c r="S845" s="10" t="n"/>
      <c r="T845" s="10">
        <f>IF(OR($J845="",$O845=""),"",$O845/$J845)</f>
        <v/>
      </c>
      <c r="U845" s="10" t="n"/>
      <c r="V845" s="10">
        <f>IF($A845="","",IF(AND($A845&lt;&gt;"",NOT(OR($U845="Concluído",$U845="Concluido")),TODAY()&gt;$A845),"SIM","NÃO"))</f>
        <v/>
      </c>
      <c r="W845" s="10">
        <f>IF(OR($A845="",$I845="",$M845=""),"",SUMIFS($M$2:M845,$I$2:I845,$I845,$A$2:A845,$A845)-$M845)</f>
        <v/>
      </c>
      <c r="X845" s="10">
        <f>IF(OR($A845="",$I845=""),"",SUMIFS($M$2:$M$4922,$I$2:$I$4922,$I845,$A$2:$A$4922,$A845))</f>
        <v/>
      </c>
      <c r="Y845" s="10">
        <f>IFERROR(VLOOKUP($I845,'02_Cad_Maquinas'!$B$2:$H$200,7,FALSE()),"")</f>
        <v/>
      </c>
      <c r="Z845" s="10">
        <f>IF(OR($X845="",$Y845=""),"",$Y845-$X845)</f>
        <v/>
      </c>
      <c r="AA845" s="11">
        <f>IF(OR($X845="",$Y845=""),"",$X845/$Y845)</f>
        <v/>
      </c>
      <c r="AB845" s="10" t="inlineStr">
        <is>
          <t>10163.10147|USINAGEM</t>
        </is>
      </c>
      <c r="AC845" s="10">
        <f>IF($B845="","","|"&amp;SUBSTITUTE(TRIM(SUBSTITUTE(SUBSTITUTE(SUBSTITUTE(SUBSTITUTE(SUBSTITUTE(SUBSTITUTE(SUBSTITUTE(SUBSTITUTE(SUBSTITUTE(SUBSTITUTE(SUBSTITUTE(SUBSTITUTE(SUBSTITUTE(SUBSTITUTE(TRIM($B845&amp;""),CHAR(10)," "),CHAR(13)," "),"."," "),";"," "),","," "),"/"," "),"+"," "),"-"," "),"  "," "),"  "," "),"  "," "),"  "," "),"  "," "),"  "," "))," ","|")&amp;"|")</f>
        <v/>
      </c>
      <c r="AD845" s="10">
        <f>TRIM($I845&amp;"")</f>
        <v/>
      </c>
    </row>
    <row r="846" ht="36" customHeight="1">
      <c r="A846" s="9" t="n">
        <v>46198</v>
      </c>
      <c r="B846" s="10" t="n">
        <v>10163.10147</v>
      </c>
      <c r="C846" s="10" t="inlineStr">
        <is>
          <t>33751 MULTIMOVEIS ESPORTAÇÃO</t>
        </is>
      </c>
      <c r="D846" s="10" t="inlineStr">
        <is>
          <t>USINAGEM</t>
        </is>
      </c>
      <c r="E846" s="10" t="n">
        <v>30001202</v>
      </c>
      <c r="F846" s="10" t="inlineStr">
        <is>
          <t>PÉ FRONTAL 441X65(911)X25 MDF (16PÇS) - CAD PÉ INT</t>
        </is>
      </c>
      <c r="G846" s="10" t="inlineStr">
        <is>
          <t xml:space="preserve">USINAGEM </t>
        </is>
      </c>
      <c r="H846" s="10" t="inlineStr">
        <is>
          <t xml:space="preserve">USINAGEM </t>
        </is>
      </c>
      <c r="I846" s="9" t="inlineStr">
        <is>
          <t xml:space="preserve">USINAGEM </t>
        </is>
      </c>
      <c r="J846" s="9" t="n">
        <v>760</v>
      </c>
      <c r="K846" s="10">
        <f>IF($E846="","",IFERROR(INDEX('01_Cad_Pecas'!$H$2:$H$5000,MATCH($E846,'01_Cad_Pecas'!$D$2:$D$5000,0)),IFERROR(INDEX('01_Cad_Pecas'!$H$2:$H$5000,MATCH(VALUE($E846),'01_Cad_Pecas'!$D$2:$D$5000,0)),"")))</f>
        <v/>
      </c>
      <c r="L846" s="10">
        <f>IF($E846="","",IFERROR(INDEX('01_Cad_Pecas'!$I$2:$I$5000,MATCH($E846,'01_Cad_Pecas'!$D$2:$D$5000,0)),IFERROR(INDEX('01_Cad_Pecas'!$I$2:$I$5000,MATCH(VALUE($E846),'01_Cad_Pecas'!$D$2:$D$5000,0)),"")))</f>
        <v/>
      </c>
      <c r="M846" s="10">
        <f>IF(OR($J846="",$L846=""),"",IF($K846="",0,$K846)+$J846*$L846)</f>
        <v/>
      </c>
      <c r="N846" s="10" t="n">
        <v>46197</v>
      </c>
      <c r="O846" s="9" t="n">
        <v>760</v>
      </c>
      <c r="P846" s="10" t="n"/>
      <c r="Q846" s="10" t="n"/>
      <c r="R846" s="10">
        <f>IF(AND($P846&lt;&gt;"",$Q846&lt;&gt;""),($Q846-$P846)*1440,IF(AND($O846&lt;&gt;"",$L846&lt;&gt;""),IF($K846="",0,$K846)+$O846*$L846,""))</f>
        <v/>
      </c>
      <c r="S846" s="10" t="n"/>
      <c r="T846" s="10">
        <f>IF(OR($J846="",$O846=""),"",$O846/$J846)</f>
        <v/>
      </c>
      <c r="U846" s="10" t="n"/>
      <c r="V846" s="10">
        <f>IF($A846="","",IF(AND($A846&lt;&gt;"",NOT(OR($U846="Concluído",$U846="Concluido")),TODAY()&gt;$A846),"SIM","NÃO"))</f>
        <v/>
      </c>
      <c r="W846" s="10">
        <f>IF(OR($A846="",$I846="",$M846=""),"",SUMIFS($M$2:M846,$I$2:I846,$I846,$A$2:A846,$A846)-$M846)</f>
        <v/>
      </c>
      <c r="X846" s="10">
        <f>IF(OR($A846="",$I846=""),"",SUMIFS($M$2:$M$4922,$I$2:$I$4922,$I846,$A$2:$A$4922,$A846))</f>
        <v/>
      </c>
      <c r="Y846" s="10">
        <f>IFERROR(VLOOKUP($I846,'02_Cad_Maquinas'!$B$2:$H$200,7,FALSE()),"")</f>
        <v/>
      </c>
      <c r="Z846" s="10">
        <f>IF(OR($X846="",$Y846=""),"",$Y846-$X846)</f>
        <v/>
      </c>
      <c r="AA846" s="11">
        <f>IF(OR($X846="",$Y846=""),"",$X846/$Y846)</f>
        <v/>
      </c>
      <c r="AB846" s="10" t="inlineStr">
        <is>
          <t>10163.10147|USINAGEM</t>
        </is>
      </c>
      <c r="AC846" s="10">
        <f>IF($B846="","","|"&amp;SUBSTITUTE(TRIM(SUBSTITUTE(SUBSTITUTE(SUBSTITUTE(SUBSTITUTE(SUBSTITUTE(SUBSTITUTE(SUBSTITUTE(SUBSTITUTE(SUBSTITUTE(SUBSTITUTE(SUBSTITUTE(SUBSTITUTE(SUBSTITUTE(SUBSTITUTE(TRIM($B846&amp;""),CHAR(10)," "),CHAR(13)," "),"."," "),";"," "),","," "),"/"," "),"+"," "),"-"," "),"  "," "),"  "," "),"  "," "),"  "," "),"  "," "),"  "," "))," ","|")&amp;"|")</f>
        <v/>
      </c>
      <c r="AD846" s="10">
        <f>TRIM($I846&amp;"")</f>
        <v/>
      </c>
    </row>
    <row r="847" ht="36" customHeight="1">
      <c r="A847" s="9" t="n">
        <v>46198</v>
      </c>
      <c r="B847" s="10" t="n">
        <v>10163.10147</v>
      </c>
      <c r="C847" s="10" t="inlineStr">
        <is>
          <t>33751 MULTIMOVEIS ESPORTAÇÃO</t>
        </is>
      </c>
      <c r="D847" s="10" t="inlineStr">
        <is>
          <t>USINAGEM</t>
        </is>
      </c>
      <c r="E847" s="10" t="n">
        <v>30006110</v>
      </c>
      <c r="F847" s="10" t="inlineStr">
        <is>
          <t>PE FRONTAL 430X(108)51X25 MDF (DIR) SANTIAGO NEW</t>
        </is>
      </c>
      <c r="G847" s="10" t="inlineStr">
        <is>
          <t xml:space="preserve">USINAGEM </t>
        </is>
      </c>
      <c r="H847" s="10" t="inlineStr">
        <is>
          <t xml:space="preserve">USINAGEM </t>
        </is>
      </c>
      <c r="I847" s="9" t="inlineStr">
        <is>
          <t xml:space="preserve">USINAGEM </t>
        </is>
      </c>
      <c r="J847" s="9" t="n">
        <v>50</v>
      </c>
      <c r="K847" s="10">
        <f>IF($E847="","",IFERROR(INDEX('01_Cad_Pecas'!$H$2:$H$5000,MATCH($E847,'01_Cad_Pecas'!$D$2:$D$5000,0)),IFERROR(INDEX('01_Cad_Pecas'!$H$2:$H$5000,MATCH(VALUE($E847),'01_Cad_Pecas'!$D$2:$D$5000,0)),"")))</f>
        <v/>
      </c>
      <c r="L847" s="10">
        <f>IF($E847="","",IFERROR(INDEX('01_Cad_Pecas'!$I$2:$I$5000,MATCH($E847,'01_Cad_Pecas'!$D$2:$D$5000,0)),IFERROR(INDEX('01_Cad_Pecas'!$I$2:$I$5000,MATCH(VALUE($E847),'01_Cad_Pecas'!$D$2:$D$5000,0)),"")))</f>
        <v/>
      </c>
      <c r="M847" s="10">
        <f>IF(OR($J847="",$L847=""),"",IF($K847="",0,$K847)+$J847*$L847)</f>
        <v/>
      </c>
      <c r="N847" s="10" t="n">
        <v>46197</v>
      </c>
      <c r="O847" s="9" t="n">
        <v>50</v>
      </c>
      <c r="P847" s="10" t="n"/>
      <c r="Q847" s="10" t="n"/>
      <c r="R847" s="10">
        <f>IF(AND($P847&lt;&gt;"",$Q847&lt;&gt;""),($Q847-$P847)*1440,IF(AND($O847&lt;&gt;"",$L847&lt;&gt;""),IF($K847="",0,$K847)+$O847*$L847,""))</f>
        <v/>
      </c>
      <c r="S847" s="10" t="n"/>
      <c r="T847" s="10">
        <f>IF(OR($J847="",$O847=""),"",$O847/$J847)</f>
        <v/>
      </c>
      <c r="U847" s="10" t="n"/>
      <c r="V847" s="10">
        <f>IF($A847="","",IF(AND($A847&lt;&gt;"",NOT(OR($U847="Concluído",$U847="Concluido")),TODAY()&gt;$A847),"SIM","NÃO"))</f>
        <v/>
      </c>
      <c r="W847" s="10">
        <f>IF(OR($A847="",$I847="",$M847=""),"",SUMIFS($M$2:M847,$I$2:I847,$I847,$A$2:A847,$A847)-$M847)</f>
        <v/>
      </c>
      <c r="X847" s="10">
        <f>IF(OR($A847="",$I847=""),"",SUMIFS($M$2:$M$4922,$I$2:$I$4922,$I847,$A$2:$A$4922,$A847))</f>
        <v/>
      </c>
      <c r="Y847" s="10">
        <f>IFERROR(VLOOKUP($I847,'02_Cad_Maquinas'!$B$2:$H$200,7,FALSE()),"")</f>
        <v/>
      </c>
      <c r="Z847" s="10">
        <f>IF(OR($X847="",$Y847=""),"",$Y847-$X847)</f>
        <v/>
      </c>
      <c r="AA847" s="11">
        <f>IF(OR($X847="",$Y847=""),"",$X847/$Y847)</f>
        <v/>
      </c>
      <c r="AB847" s="10" t="inlineStr">
        <is>
          <t>10163.10147|USINAGEM</t>
        </is>
      </c>
      <c r="AC847" s="10">
        <f>IF($B847="","","|"&amp;SUBSTITUTE(TRIM(SUBSTITUTE(SUBSTITUTE(SUBSTITUTE(SUBSTITUTE(SUBSTITUTE(SUBSTITUTE(SUBSTITUTE(SUBSTITUTE(SUBSTITUTE(SUBSTITUTE(SUBSTITUTE(SUBSTITUTE(SUBSTITUTE(SUBSTITUTE(TRIM($B847&amp;""),CHAR(10)," "),CHAR(13)," "),"."," "),";"," "),","," "),"/"," "),"+"," "),"-"," "),"  "," "),"  "," "),"  "," "),"  "," "),"  "," "),"  "," "))," ","|")&amp;"|")</f>
        <v/>
      </c>
      <c r="AD847" s="10">
        <f>TRIM($I847&amp;"")</f>
        <v/>
      </c>
    </row>
    <row r="848" ht="36" customHeight="1">
      <c r="A848" s="9" t="n">
        <v>46198</v>
      </c>
      <c r="B848" s="10" t="n">
        <v>10163.10147</v>
      </c>
      <c r="C848" s="10" t="inlineStr">
        <is>
          <t>33751 MULTIMOVEIS ESPORTAÇÃO</t>
        </is>
      </c>
      <c r="D848" s="10" t="inlineStr">
        <is>
          <t>USINAGEM</t>
        </is>
      </c>
      <c r="E848" s="10" t="n">
        <v>30006111</v>
      </c>
      <c r="F848" s="10" t="inlineStr">
        <is>
          <t>PE FRONTAL 430X(108)51X25MDF (ESQRD) SANTIAGO NEW</t>
        </is>
      </c>
      <c r="G848" s="10" t="inlineStr">
        <is>
          <t xml:space="preserve">USINAGEM </t>
        </is>
      </c>
      <c r="H848" s="10" t="inlineStr">
        <is>
          <t xml:space="preserve">USINAGEM </t>
        </is>
      </c>
      <c r="I848" s="9" t="inlineStr">
        <is>
          <t xml:space="preserve">USINAGEM </t>
        </is>
      </c>
      <c r="J848" s="9" t="n">
        <v>50</v>
      </c>
      <c r="K848" s="10">
        <f>IF($E848="","",IFERROR(INDEX('01_Cad_Pecas'!$H$2:$H$5000,MATCH($E848,'01_Cad_Pecas'!$D$2:$D$5000,0)),IFERROR(INDEX('01_Cad_Pecas'!$H$2:$H$5000,MATCH(VALUE($E848),'01_Cad_Pecas'!$D$2:$D$5000,0)),"")))</f>
        <v/>
      </c>
      <c r="L848" s="10">
        <f>IF($E848="","",IFERROR(INDEX('01_Cad_Pecas'!$I$2:$I$5000,MATCH($E848,'01_Cad_Pecas'!$D$2:$D$5000,0)),IFERROR(INDEX('01_Cad_Pecas'!$I$2:$I$5000,MATCH(VALUE($E848),'01_Cad_Pecas'!$D$2:$D$5000,0)),"")))</f>
        <v/>
      </c>
      <c r="M848" s="10">
        <f>IF(OR($J848="",$L848=""),"",IF($K848="",0,$K848)+$J848*$L848)</f>
        <v/>
      </c>
      <c r="N848" s="10" t="n">
        <v>46197</v>
      </c>
      <c r="O848" s="9" t="n">
        <v>50</v>
      </c>
      <c r="P848" s="10" t="n"/>
      <c r="Q848" s="10" t="n"/>
      <c r="R848" s="10">
        <f>IF(AND($P848&lt;&gt;"",$Q848&lt;&gt;""),($Q848-$P848)*1440,IF(AND($O848&lt;&gt;"",$L848&lt;&gt;""),IF($K848="",0,$K848)+$O848*$L848,""))</f>
        <v/>
      </c>
      <c r="S848" s="10" t="n"/>
      <c r="T848" s="10">
        <f>IF(OR($J848="",$O848=""),"",$O848/$J848)</f>
        <v/>
      </c>
      <c r="U848" s="10" t="n"/>
      <c r="V848" s="10">
        <f>IF($A848="","",IF(AND($A848&lt;&gt;"",NOT(OR($U848="Concluído",$U848="Concluido")),TODAY()&gt;$A848),"SIM","NÃO"))</f>
        <v/>
      </c>
      <c r="W848" s="10">
        <f>IF(OR($A848="",$I848="",$M848=""),"",SUMIFS($M$2:M848,$I$2:I848,$I848,$A$2:A848,$A848)-$M848)</f>
        <v/>
      </c>
      <c r="X848" s="10">
        <f>IF(OR($A848="",$I848=""),"",SUMIFS($M$2:$M$4922,$I$2:$I$4922,$I848,$A$2:$A$4922,$A848))</f>
        <v/>
      </c>
      <c r="Y848" s="10">
        <f>IFERROR(VLOOKUP($I848,'02_Cad_Maquinas'!$B$2:$H$200,7,FALSE()),"")</f>
        <v/>
      </c>
      <c r="Z848" s="10">
        <f>IF(OR($X848="",$Y848=""),"",$Y848-$X848)</f>
        <v/>
      </c>
      <c r="AA848" s="11">
        <f>IF(OR($X848="",$Y848=""),"",$X848/$Y848)</f>
        <v/>
      </c>
      <c r="AB848" s="10" t="inlineStr">
        <is>
          <t>10163.10147|USINAGEM</t>
        </is>
      </c>
      <c r="AC848" s="10">
        <f>IF($B848="","","|"&amp;SUBSTITUTE(TRIM(SUBSTITUTE(SUBSTITUTE(SUBSTITUTE(SUBSTITUTE(SUBSTITUTE(SUBSTITUTE(SUBSTITUTE(SUBSTITUTE(SUBSTITUTE(SUBSTITUTE(SUBSTITUTE(SUBSTITUTE(SUBSTITUTE(SUBSTITUTE(TRIM($B848&amp;""),CHAR(10)," "),CHAR(13)," "),"."," "),";"," "),","," "),"/"," "),"+"," "),"-"," "),"  "," "),"  "," "),"  "," "),"  "," "),"  "," "),"  "," "))," ","|")&amp;"|")</f>
        <v/>
      </c>
      <c r="AD848" s="10">
        <f>TRIM($I848&amp;"")</f>
        <v/>
      </c>
    </row>
    <row r="849">
      <c r="A849" s="9" t="n">
        <v>46199</v>
      </c>
      <c r="B849" s="10" t="n">
        <v>10179</v>
      </c>
      <c r="C849" s="10" t="n"/>
      <c r="D849" s="10" t="inlineStr">
        <is>
          <t>USINAGEM</t>
        </is>
      </c>
      <c r="E849" s="10" t="n">
        <v>30003404</v>
      </c>
      <c r="F849" s="10" t="inlineStr">
        <is>
          <t>ASSENTO 430X403X09 MDP - CAD DAKAR</t>
        </is>
      </c>
      <c r="G849" s="10" t="inlineStr">
        <is>
          <t>USINAGEM</t>
        </is>
      </c>
      <c r="H849" s="10" t="inlineStr">
        <is>
          <t>USINAGEM</t>
        </is>
      </c>
      <c r="I849" s="10" t="inlineStr">
        <is>
          <t>USINAGEM</t>
        </is>
      </c>
      <c r="J849" s="9" t="n">
        <v>34</v>
      </c>
      <c r="K849" s="10">
        <f>IF($E849="","",IFERROR(INDEX('01_Cad_Pecas'!$H$2:$H$5000,MATCH($E849,'01_Cad_Pecas'!$D$2:$D$5000,0)),IFERROR(INDEX('01_Cad_Pecas'!$H$2:$H$5000,MATCH(VALUE($E849),'01_Cad_Pecas'!$D$2:$D$5000,0)),"")))</f>
        <v/>
      </c>
      <c r="L849" s="10">
        <f>IF($E849="","",IFERROR(INDEX('01_Cad_Pecas'!$I$2:$I$5000,MATCH($E849,'01_Cad_Pecas'!$D$2:$D$5000,0)),IFERROR(INDEX('01_Cad_Pecas'!$I$2:$I$5000,MATCH(VALUE($E849),'01_Cad_Pecas'!$D$2:$D$5000,0)),"")))</f>
        <v/>
      </c>
      <c r="M849" s="10">
        <f>IF(OR($J849="",$L849=""),"",IF($K849="",0,$K849)+$J849*$L849)</f>
        <v/>
      </c>
      <c r="N849" s="10" t="n">
        <v>46199</v>
      </c>
      <c r="O849" s="9" t="n">
        <v>34</v>
      </c>
      <c r="P849" s="10" t="n"/>
      <c r="Q849" s="10" t="n"/>
      <c r="R849" s="10">
        <f>IF(AND($P849&lt;&gt;"",$Q849&lt;&gt;""),($Q849-$P849)*1440,IF(AND($O849&lt;&gt;"",$L849&lt;&gt;""),IF($K849="",0,$K849)+$O849*$L849,""))</f>
        <v/>
      </c>
      <c r="S849" s="10" t="n"/>
      <c r="T849" s="10">
        <f>IF(OR($J849="",$O849=""),"",$O849/$J849)</f>
        <v/>
      </c>
      <c r="U849" s="10" t="n"/>
      <c r="V849" s="10">
        <f>IF($A849="","",IF(AND($A849&lt;&gt;"",NOT(OR($U849="Concluído",$U849="Concluido")),TODAY()&gt;$A849),"SIM","NÃO"))</f>
        <v/>
      </c>
      <c r="W849" s="10">
        <f>IF(OR($A849="",$I849="",$M849=""),"",SUMIFS($M$2:M849,$I$2:I849,$I849,$A$2:A849,$A849)-$M849)</f>
        <v/>
      </c>
      <c r="X849" s="10">
        <f>IF(OR($A849="",$I849=""),"",SUMIFS($M$2:$M$4922,$I$2:$I$4922,$I849,$A$2:$A$4922,$A849))</f>
        <v/>
      </c>
      <c r="Y849" s="10">
        <f>IFERROR(VLOOKUP($I849,'02_Cad_Maquinas'!$B$2:$H$200,7,FALSE()),"")</f>
        <v/>
      </c>
      <c r="Z849" s="10">
        <f>IF(OR($X849="",$Y849=""),"",$Y849-$X849)</f>
        <v/>
      </c>
      <c r="AA849" s="11">
        <f>IF(OR($X849="",$Y849=""),"",$X849/$Y849)</f>
        <v/>
      </c>
      <c r="AB849" s="10" t="n"/>
      <c r="AC849" s="10">
        <f>IF($B849="","","|"&amp;SUBSTITUTE(TRIM(SUBSTITUTE(SUBSTITUTE(SUBSTITUTE(SUBSTITUTE(SUBSTITUTE(SUBSTITUTE(SUBSTITUTE(SUBSTITUTE(SUBSTITUTE(SUBSTITUTE(SUBSTITUTE(SUBSTITUTE(SUBSTITUTE(SUBSTITUTE(TRIM($B849&amp;""),CHAR(10)," "),CHAR(13)," "),"."," "),";"," "),","," "),"/"," "),"+"," "),"-"," "),"  "," "),"  "," "),"  "," "),"  "," "),"  "," "),"  "," "))," ","|")&amp;"|")</f>
        <v/>
      </c>
      <c r="AD849" s="10">
        <f>TRIM($I849&amp;"")</f>
        <v/>
      </c>
    </row>
    <row r="850">
      <c r="A850" s="9" t="n">
        <v>46199</v>
      </c>
      <c r="B850" s="10" t="n">
        <v>10179</v>
      </c>
      <c r="C850" s="10" t="n"/>
      <c r="D850" s="10" t="inlineStr">
        <is>
          <t>USINAGEM</t>
        </is>
      </c>
      <c r="E850" s="10" t="n">
        <v>30004805</v>
      </c>
      <c r="F850" s="10" t="inlineStr">
        <is>
          <t>ASSENTO 440X425X09 MDP - CAD SANTIAGO</t>
        </is>
      </c>
      <c r="G850" s="10" t="inlineStr">
        <is>
          <t>USINAGEM</t>
        </is>
      </c>
      <c r="H850" s="10" t="inlineStr">
        <is>
          <t>USINAGEM</t>
        </is>
      </c>
      <c r="I850" s="10" t="inlineStr">
        <is>
          <t>USINAGEM</t>
        </is>
      </c>
      <c r="J850" s="9" t="n">
        <v>10</v>
      </c>
      <c r="K850" s="10">
        <f>IF($E850="","",IFERROR(INDEX('01_Cad_Pecas'!$H$2:$H$5000,MATCH($E850,'01_Cad_Pecas'!$D$2:$D$5000,0)),IFERROR(INDEX('01_Cad_Pecas'!$H$2:$H$5000,MATCH(VALUE($E850),'01_Cad_Pecas'!$D$2:$D$5000,0)),"")))</f>
        <v/>
      </c>
      <c r="L850" s="10">
        <f>IF($E850="","",IFERROR(INDEX('01_Cad_Pecas'!$I$2:$I$5000,MATCH($E850,'01_Cad_Pecas'!$D$2:$D$5000,0)),IFERROR(INDEX('01_Cad_Pecas'!$I$2:$I$5000,MATCH(VALUE($E850),'01_Cad_Pecas'!$D$2:$D$5000,0)),"")))</f>
        <v/>
      </c>
      <c r="M850" s="10">
        <f>IF(OR($J850="",$L850=""),"",IF($K850="",0,$K850)+$J850*$L850)</f>
        <v/>
      </c>
      <c r="N850" s="10" t="n">
        <v>46199</v>
      </c>
      <c r="O850" s="9" t="n">
        <v>10</v>
      </c>
      <c r="P850" s="10" t="n"/>
      <c r="Q850" s="10" t="n"/>
      <c r="R850" s="10">
        <f>IF(AND($P850&lt;&gt;"",$Q850&lt;&gt;""),($Q850-$P850)*1440,IF(AND($O850&lt;&gt;"",$L850&lt;&gt;""),IF($K850="",0,$K850)+$O850*$L850,""))</f>
        <v/>
      </c>
      <c r="S850" s="10" t="n"/>
      <c r="T850" s="10">
        <f>IF(OR($J850="",$O850=""),"",$O850/$J850)</f>
        <v/>
      </c>
      <c r="U850" s="10" t="n"/>
      <c r="V850" s="10">
        <f>IF($A850="","",IF(AND($A850&lt;&gt;"",NOT(OR($U850="Concluído",$U850="Concluido")),TODAY()&gt;$A850),"SIM","NÃO"))</f>
        <v/>
      </c>
      <c r="W850" s="10">
        <f>IF(OR($A850="",$I850="",$M850=""),"",SUMIFS($M$2:M850,$I$2:I850,$I850,$A$2:A850,$A850)-$M850)</f>
        <v/>
      </c>
      <c r="X850" s="10">
        <f>IF(OR($A850="",$I850=""),"",SUMIFS($M$2:$M$4922,$I$2:$I$4922,$I850,$A$2:$A$4922,$A850))</f>
        <v/>
      </c>
      <c r="Y850" s="10">
        <f>IFERROR(VLOOKUP($I850,'02_Cad_Maquinas'!$B$2:$H$200,7,FALSE()),"")</f>
        <v/>
      </c>
      <c r="Z850" s="10">
        <f>IF(OR($X850="",$Y850=""),"",$Y850-$X850)</f>
        <v/>
      </c>
      <c r="AA850" s="11">
        <f>IF(OR($X850="",$Y850=""),"",$X850/$Y850)</f>
        <v/>
      </c>
      <c r="AB850" s="10" t="n"/>
      <c r="AC850" s="10">
        <f>IF($B850="","","|"&amp;SUBSTITUTE(TRIM(SUBSTITUTE(SUBSTITUTE(SUBSTITUTE(SUBSTITUTE(SUBSTITUTE(SUBSTITUTE(SUBSTITUTE(SUBSTITUTE(SUBSTITUTE(SUBSTITUTE(SUBSTITUTE(SUBSTITUTE(SUBSTITUTE(SUBSTITUTE(TRIM($B850&amp;""),CHAR(10)," "),CHAR(13)," "),"."," "),";"," "),","," "),"/"," "),"+"," "),"-"," "),"  "," "),"  "," "),"  "," "),"  "," "),"  "," "),"  "," "))," ","|")&amp;"|")</f>
        <v/>
      </c>
      <c r="AD850" s="10">
        <f>TRIM($I850&amp;"")</f>
        <v/>
      </c>
    </row>
    <row r="851" ht="24" customHeight="1">
      <c r="A851" s="9" t="n">
        <v>46199</v>
      </c>
      <c r="B851" s="10" t="n">
        <v>10179</v>
      </c>
      <c r="C851" s="10" t="n"/>
      <c r="D851" s="10" t="inlineStr">
        <is>
          <t>USINAGEM</t>
        </is>
      </c>
      <c r="E851" s="10" t="n">
        <v>20014001</v>
      </c>
      <c r="F851" s="10" t="inlineStr">
        <is>
          <t>LAT BASE EXTERNA 778X453X12 MDP - MESA DAKAR</t>
        </is>
      </c>
      <c r="G851" s="10" t="inlineStr">
        <is>
          <t>USINAGEM</t>
        </is>
      </c>
      <c r="H851" s="10" t="inlineStr">
        <is>
          <t>USINAGEM</t>
        </is>
      </c>
      <c r="I851" s="10" t="inlineStr">
        <is>
          <t>USINAGEM</t>
        </is>
      </c>
      <c r="J851" s="9" t="n">
        <v>10</v>
      </c>
      <c r="K851" s="10">
        <f>IF($E851="","",IFERROR(INDEX('01_Cad_Pecas'!$H$2:$H$5000,MATCH($E851,'01_Cad_Pecas'!$D$2:$D$5000,0)),IFERROR(INDEX('01_Cad_Pecas'!$H$2:$H$5000,MATCH(VALUE($E851),'01_Cad_Pecas'!$D$2:$D$5000,0)),"")))</f>
        <v/>
      </c>
      <c r="L851" s="10">
        <f>IF($E851="","",IFERROR(INDEX('01_Cad_Pecas'!$I$2:$I$5000,MATCH($E851,'01_Cad_Pecas'!$D$2:$D$5000,0)),IFERROR(INDEX('01_Cad_Pecas'!$I$2:$I$5000,MATCH(VALUE($E851),'01_Cad_Pecas'!$D$2:$D$5000,0)),"")))</f>
        <v/>
      </c>
      <c r="M851" s="10">
        <f>IF(OR($J851="",$L851=""),"",IF($K851="",0,$K851)+$J851*$L851)</f>
        <v/>
      </c>
      <c r="N851" s="10" t="n">
        <v>46199</v>
      </c>
      <c r="O851" s="9" t="n">
        <v>10</v>
      </c>
      <c r="P851" s="10" t="n"/>
      <c r="Q851" s="10" t="n"/>
      <c r="R851" s="10">
        <f>IF(AND($P851&lt;&gt;"",$Q851&lt;&gt;""),($Q851-$P851)*1440,IF(AND($O851&lt;&gt;"",$L851&lt;&gt;""),IF($K851="",0,$K851)+$O851*$L851,""))</f>
        <v/>
      </c>
      <c r="S851" s="10" t="n"/>
      <c r="T851" s="10">
        <f>IF(OR($J851="",$O851=""),"",$O851/$J851)</f>
        <v/>
      </c>
      <c r="U851" s="10" t="n"/>
      <c r="V851" s="10">
        <f>IF($A851="","",IF(AND($A851&lt;&gt;"",NOT(OR($U851="Concluído",$U851="Concluido")),TODAY()&gt;$A851),"SIM","NÃO"))</f>
        <v/>
      </c>
      <c r="W851" s="10">
        <f>IF(OR($A851="",$I851="",$M851=""),"",SUMIFS($M$2:M851,$I$2:I851,$I851,$A$2:A851,$A851)-$M851)</f>
        <v/>
      </c>
      <c r="X851" s="10">
        <f>IF(OR($A851="",$I851=""),"",SUMIFS($M$2:$M$4922,$I$2:$I$4922,$I851,$A$2:$A$4922,$A851))</f>
        <v/>
      </c>
      <c r="Y851" s="10">
        <f>IFERROR(VLOOKUP($I851,'02_Cad_Maquinas'!$B$2:$H$200,7,FALSE()),"")</f>
        <v/>
      </c>
      <c r="Z851" s="10">
        <f>IF(OR($X851="",$Y851=""),"",$Y851-$X851)</f>
        <v/>
      </c>
      <c r="AA851" s="11">
        <f>IF(OR($X851="",$Y851=""),"",$X851/$Y851)</f>
        <v/>
      </c>
      <c r="AB851" s="10" t="n"/>
      <c r="AC851" s="10">
        <f>IF($B851="","","|"&amp;SUBSTITUTE(TRIM(SUBSTITUTE(SUBSTITUTE(SUBSTITUTE(SUBSTITUTE(SUBSTITUTE(SUBSTITUTE(SUBSTITUTE(SUBSTITUTE(SUBSTITUTE(SUBSTITUTE(SUBSTITUTE(SUBSTITUTE(SUBSTITUTE(SUBSTITUTE(TRIM($B851&amp;""),CHAR(10)," "),CHAR(13)," "),"."," "),";"," "),","," "),"/"," "),"+"," "),"-"," "),"  "," "),"  "," "),"  "," "),"  "," "),"  "," "),"  "," "))," ","|")&amp;"|")</f>
        <v/>
      </c>
      <c r="AD851" s="10">
        <f>TRIM($I851&amp;"")</f>
        <v/>
      </c>
    </row>
    <row r="852">
      <c r="A852" s="9" t="n">
        <v>46199</v>
      </c>
      <c r="B852" s="10" t="n">
        <v>10179</v>
      </c>
      <c r="C852" s="10" t="n"/>
      <c r="D852" s="10" t="inlineStr">
        <is>
          <t>USINAGEM</t>
        </is>
      </c>
      <c r="E852" s="10" t="n">
        <v>20014107</v>
      </c>
      <c r="F852" s="10" t="inlineStr">
        <is>
          <t>ENGRO MENOR 802X60X12 MDP - MESA DAKAR</t>
        </is>
      </c>
      <c r="G852" s="10" t="inlineStr">
        <is>
          <t>USINAGEM</t>
        </is>
      </c>
      <c r="H852" s="10" t="inlineStr">
        <is>
          <t>USINAGEM</t>
        </is>
      </c>
      <c r="I852" s="10" t="inlineStr">
        <is>
          <t>USINAGEM</t>
        </is>
      </c>
      <c r="J852" s="9" t="n">
        <v>14</v>
      </c>
      <c r="K852" s="10">
        <f>IF($E852="","",IFERROR(INDEX('01_Cad_Pecas'!$H$2:$H$5000,MATCH($E852,'01_Cad_Pecas'!$D$2:$D$5000,0)),IFERROR(INDEX('01_Cad_Pecas'!$H$2:$H$5000,MATCH(VALUE($E852),'01_Cad_Pecas'!$D$2:$D$5000,0)),"")))</f>
        <v/>
      </c>
      <c r="L852" s="10">
        <f>IF($E852="","",IFERROR(INDEX('01_Cad_Pecas'!$I$2:$I$5000,MATCH($E852,'01_Cad_Pecas'!$D$2:$D$5000,0)),IFERROR(INDEX('01_Cad_Pecas'!$I$2:$I$5000,MATCH(VALUE($E852),'01_Cad_Pecas'!$D$2:$D$5000,0)),"")))</f>
        <v/>
      </c>
      <c r="M852" s="10">
        <f>IF(OR($J852="",$L852=""),"",IF($K852="",0,$K852)+$J852*$L852)</f>
        <v/>
      </c>
      <c r="N852" s="10" t="n">
        <v>46199</v>
      </c>
      <c r="O852" s="9" t="n">
        <v>14</v>
      </c>
      <c r="P852" s="10" t="n"/>
      <c r="Q852" s="10" t="n"/>
      <c r="R852" s="10">
        <f>IF(AND($P852&lt;&gt;"",$Q852&lt;&gt;""),($Q852-$P852)*1440,IF(AND($O852&lt;&gt;"",$L852&lt;&gt;""),IF($K852="",0,$K852)+$O852*$L852,""))</f>
        <v/>
      </c>
      <c r="S852" s="10" t="n"/>
      <c r="T852" s="10">
        <f>IF(OR($J852="",$O852=""),"",$O852/$J852)</f>
        <v/>
      </c>
      <c r="U852" s="10" t="n"/>
      <c r="V852" s="10">
        <f>IF($A852="","",IF(AND($A852&lt;&gt;"",NOT(OR($U852="Concluído",$U852="Concluido")),TODAY()&gt;$A852),"SIM","NÃO"))</f>
        <v/>
      </c>
      <c r="W852" s="10">
        <f>IF(OR($A852="",$I852="",$M852=""),"",SUMIFS($M$2:M852,$I$2:I852,$I852,$A$2:A852,$A852)-$M852)</f>
        <v/>
      </c>
      <c r="X852" s="10">
        <f>IF(OR($A852="",$I852=""),"",SUMIFS($M$2:$M$4922,$I$2:$I$4922,$I852,$A$2:$A$4922,$A852))</f>
        <v/>
      </c>
      <c r="Y852" s="10">
        <f>IFERROR(VLOOKUP($I852,'02_Cad_Maquinas'!$B$2:$H$200,7,FALSE()),"")</f>
        <v/>
      </c>
      <c r="Z852" s="10">
        <f>IF(OR($X852="",$Y852=""),"",$Y852-$X852)</f>
        <v/>
      </c>
      <c r="AA852" s="11">
        <f>IF(OR($X852="",$Y852=""),"",$X852/$Y852)</f>
        <v/>
      </c>
      <c r="AB852" s="10" t="n"/>
      <c r="AC852" s="10">
        <f>IF($B852="","","|"&amp;SUBSTITUTE(TRIM(SUBSTITUTE(SUBSTITUTE(SUBSTITUTE(SUBSTITUTE(SUBSTITUTE(SUBSTITUTE(SUBSTITUTE(SUBSTITUTE(SUBSTITUTE(SUBSTITUTE(SUBSTITUTE(SUBSTITUTE(SUBSTITUTE(SUBSTITUTE(TRIM($B852&amp;""),CHAR(10)," "),CHAR(13)," "),"."," "),";"," "),","," "),"/"," "),"+"," "),"-"," "),"  "," "),"  "," "),"  "," "),"  "," "),"  "," "),"  "," "))," ","|")&amp;"|")</f>
        <v/>
      </c>
      <c r="AD852" s="10">
        <f>TRIM($I852&amp;"")</f>
        <v/>
      </c>
    </row>
    <row r="853" ht="24" customHeight="1">
      <c r="A853" s="9" t="n">
        <v>46199</v>
      </c>
      <c r="B853" s="10" t="n">
        <v>10179</v>
      </c>
      <c r="C853" s="10" t="n"/>
      <c r="D853" s="10" t="inlineStr">
        <is>
          <t>USINAGEM</t>
        </is>
      </c>
      <c r="E853" s="10" t="n">
        <v>20014205</v>
      </c>
      <c r="F853" s="10" t="inlineStr">
        <is>
          <t>(1) TAMPO 1602X802X12 MDP - MESA DAKAR/MIAMI 1,60</t>
        </is>
      </c>
      <c r="G853" s="10" t="inlineStr">
        <is>
          <t>USINAGEM</t>
        </is>
      </c>
      <c r="H853" s="10" t="inlineStr">
        <is>
          <t>USINAGEM</t>
        </is>
      </c>
      <c r="I853" s="10" t="inlineStr">
        <is>
          <t>USINAGEM</t>
        </is>
      </c>
      <c r="J853" s="9" t="n">
        <v>5</v>
      </c>
      <c r="K853" s="10">
        <f>IF($E853="","",IFERROR(INDEX('01_Cad_Pecas'!$H$2:$H$5000,MATCH($E853,'01_Cad_Pecas'!$D$2:$D$5000,0)),IFERROR(INDEX('01_Cad_Pecas'!$H$2:$H$5000,MATCH(VALUE($E853),'01_Cad_Pecas'!$D$2:$D$5000,0)),"")))</f>
        <v/>
      </c>
      <c r="L853" s="10">
        <f>IF($E853="","",IFERROR(INDEX('01_Cad_Pecas'!$I$2:$I$5000,MATCH($E853,'01_Cad_Pecas'!$D$2:$D$5000,0)),IFERROR(INDEX('01_Cad_Pecas'!$I$2:$I$5000,MATCH(VALUE($E853),'01_Cad_Pecas'!$D$2:$D$5000,0)),"")))</f>
        <v/>
      </c>
      <c r="M853" s="10">
        <f>IF(OR($J853="",$L853=""),"",IF($K853="",0,$K853)+$J853*$L853)</f>
        <v/>
      </c>
      <c r="N853" s="10" t="n">
        <v>46199</v>
      </c>
      <c r="O853" s="9" t="n">
        <v>5</v>
      </c>
      <c r="P853" s="10" t="n"/>
      <c r="Q853" s="10" t="n"/>
      <c r="R853" s="10">
        <f>IF(AND($P853&lt;&gt;"",$Q853&lt;&gt;""),($Q853-$P853)*1440,IF(AND($O853&lt;&gt;"",$L853&lt;&gt;""),IF($K853="",0,$K853)+$O853*$L853,""))</f>
        <v/>
      </c>
      <c r="S853" s="10" t="n"/>
      <c r="T853" s="10">
        <f>IF(OR($J853="",$O853=""),"",$O853/$J853)</f>
        <v/>
      </c>
      <c r="U853" s="10" t="n"/>
      <c r="V853" s="10">
        <f>IF($A853="","",IF(AND($A853&lt;&gt;"",NOT(OR($U853="Concluído",$U853="Concluido")),TODAY()&gt;$A853),"SIM","NÃO"))</f>
        <v/>
      </c>
      <c r="W853" s="10">
        <f>IF(OR($A853="",$I853="",$M853=""),"",SUMIFS($M$2:M853,$I$2:I853,$I853,$A$2:A853,$A853)-$M853)</f>
        <v/>
      </c>
      <c r="X853" s="10">
        <f>IF(OR($A853="",$I853=""),"",SUMIFS($M$2:$M$4922,$I$2:$I$4922,$I853,$A$2:$A$4922,$A853))</f>
        <v/>
      </c>
      <c r="Y853" s="10">
        <f>IFERROR(VLOOKUP($I853,'02_Cad_Maquinas'!$B$2:$H$200,7,FALSE()),"")</f>
        <v/>
      </c>
      <c r="Z853" s="10">
        <f>IF(OR($X853="",$Y853=""),"",$Y853-$X853)</f>
        <v/>
      </c>
      <c r="AA853" s="11">
        <f>IF(OR($X853="",$Y853=""),"",$X853/$Y853)</f>
        <v/>
      </c>
      <c r="AB853" s="10" t="n"/>
      <c r="AC853" s="10">
        <f>IF($B853="","","|"&amp;SUBSTITUTE(TRIM(SUBSTITUTE(SUBSTITUTE(SUBSTITUTE(SUBSTITUTE(SUBSTITUTE(SUBSTITUTE(SUBSTITUTE(SUBSTITUTE(SUBSTITUTE(SUBSTITUTE(SUBSTITUTE(SUBSTITUTE(SUBSTITUTE(SUBSTITUTE(TRIM($B853&amp;""),CHAR(10)," "),CHAR(13)," "),"."," "),";"," "),","," "),"/"," "),"+"," "),"-"," "),"  "," "),"  "," "),"  "," "),"  "," "),"  "," "),"  "," "))," ","|")&amp;"|")</f>
        <v/>
      </c>
      <c r="AD853" s="10">
        <f>TRIM($I853&amp;"")</f>
        <v/>
      </c>
    </row>
    <row r="854" ht="24" customHeight="1">
      <c r="A854" s="9" t="n">
        <v>46199</v>
      </c>
      <c r="B854" s="10" t="n">
        <v>10179</v>
      </c>
      <c r="C854" s="10" t="n"/>
      <c r="D854" s="10" t="inlineStr">
        <is>
          <t>USINAGEM</t>
        </is>
      </c>
      <c r="E854" s="10" t="n">
        <v>20014206</v>
      </c>
      <c r="F854" s="10" t="inlineStr">
        <is>
          <t>ENGRO MAIOR 1481X60X12 MDP - MESA DAKAR 1,36</t>
        </is>
      </c>
      <c r="G854" s="10" t="inlineStr">
        <is>
          <t>USINAGEM</t>
        </is>
      </c>
      <c r="H854" s="10" t="inlineStr">
        <is>
          <t>USINAGEM</t>
        </is>
      </c>
      <c r="I854" s="10" t="inlineStr">
        <is>
          <t>USINAGEM</t>
        </is>
      </c>
      <c r="J854" s="9" t="n">
        <v>10</v>
      </c>
      <c r="K854" s="10">
        <f>IF($E854="","",IFERROR(INDEX('01_Cad_Pecas'!$H$2:$H$5000,MATCH($E854,'01_Cad_Pecas'!$D$2:$D$5000,0)),IFERROR(INDEX('01_Cad_Pecas'!$H$2:$H$5000,MATCH(VALUE($E854),'01_Cad_Pecas'!$D$2:$D$5000,0)),"")))</f>
        <v/>
      </c>
      <c r="L854" s="10">
        <f>IF($E854="","",IFERROR(INDEX('01_Cad_Pecas'!$I$2:$I$5000,MATCH($E854,'01_Cad_Pecas'!$D$2:$D$5000,0)),IFERROR(INDEX('01_Cad_Pecas'!$I$2:$I$5000,MATCH(VALUE($E854),'01_Cad_Pecas'!$D$2:$D$5000,0)),"")))</f>
        <v/>
      </c>
      <c r="M854" s="10">
        <f>IF(OR($J854="",$L854=""),"",IF($K854="",0,$K854)+$J854*$L854)</f>
        <v/>
      </c>
      <c r="N854" s="10" t="n">
        <v>46199</v>
      </c>
      <c r="O854" s="9" t="n">
        <v>10</v>
      </c>
      <c r="P854" s="10" t="n"/>
      <c r="Q854" s="10" t="n"/>
      <c r="R854" s="10">
        <f>IF(AND($P854&lt;&gt;"",$Q854&lt;&gt;""),($Q854-$P854)*1440,IF(AND($O854&lt;&gt;"",$L854&lt;&gt;""),IF($K854="",0,$K854)+$O854*$L854,""))</f>
        <v/>
      </c>
      <c r="S854" s="10" t="n"/>
      <c r="T854" s="10">
        <f>IF(OR($J854="",$O854=""),"",$O854/$J854)</f>
        <v/>
      </c>
      <c r="U854" s="10" t="n"/>
      <c r="V854" s="10">
        <f>IF($A854="","",IF(AND($A854&lt;&gt;"",NOT(OR($U854="Concluído",$U854="Concluido")),TODAY()&gt;$A854),"SIM","NÃO"))</f>
        <v/>
      </c>
      <c r="W854" s="10">
        <f>IF(OR($A854="",$I854="",$M854=""),"",SUMIFS($M$2:M854,$I$2:I854,$I854,$A$2:A854,$A854)-$M854)</f>
        <v/>
      </c>
      <c r="X854" s="10">
        <f>IF(OR($A854="",$I854=""),"",SUMIFS($M$2:$M$4922,$I$2:$I$4922,$I854,$A$2:$A$4922,$A854))</f>
        <v/>
      </c>
      <c r="Y854" s="10">
        <f>IFERROR(VLOOKUP($I854,'02_Cad_Maquinas'!$B$2:$H$200,7,FALSE()),"")</f>
        <v/>
      </c>
      <c r="Z854" s="10">
        <f>IF(OR($X854="",$Y854=""),"",$Y854-$X854)</f>
        <v/>
      </c>
      <c r="AA854" s="11">
        <f>IF(OR($X854="",$Y854=""),"",$X854/$Y854)</f>
        <v/>
      </c>
      <c r="AB854" s="10" t="n"/>
      <c r="AC854" s="10">
        <f>IF($B854="","","|"&amp;SUBSTITUTE(TRIM(SUBSTITUTE(SUBSTITUTE(SUBSTITUTE(SUBSTITUTE(SUBSTITUTE(SUBSTITUTE(SUBSTITUTE(SUBSTITUTE(SUBSTITUTE(SUBSTITUTE(SUBSTITUTE(SUBSTITUTE(SUBSTITUTE(SUBSTITUTE(TRIM($B854&amp;""),CHAR(10)," "),CHAR(13)," "),"."," "),";"," "),","," "),"/"," "),"+"," "),"-"," "),"  "," "),"  "," "),"  "," "),"  "," "),"  "," "),"  "," "))," ","|")&amp;"|")</f>
        <v/>
      </c>
      <c r="AD854" s="10">
        <f>TRIM($I854&amp;"")</f>
        <v/>
      </c>
    </row>
    <row r="855" ht="24" customHeight="1">
      <c r="A855" s="9" t="n">
        <v>46199</v>
      </c>
      <c r="B855" s="10" t="n">
        <v>10179</v>
      </c>
      <c r="C855" s="10" t="n"/>
      <c r="D855" s="10" t="inlineStr">
        <is>
          <t>USINAGEM</t>
        </is>
      </c>
      <c r="E855" s="10" t="n">
        <v>20014305</v>
      </c>
      <c r="F855" s="10" t="inlineStr">
        <is>
          <t>(1) TAMPO 1202X802X12 MDP - MESA DAKAR/MIAMI 1,20</t>
        </is>
      </c>
      <c r="G855" s="10" t="inlineStr">
        <is>
          <t>USINAGEM</t>
        </is>
      </c>
      <c r="H855" s="10" t="inlineStr">
        <is>
          <t>USINAGEM</t>
        </is>
      </c>
      <c r="I855" s="10" t="inlineStr">
        <is>
          <t>USINAGEM</t>
        </is>
      </c>
      <c r="J855" s="9" t="n">
        <v>2</v>
      </c>
      <c r="K855" s="10">
        <f>IF($E855="","",IFERROR(INDEX('01_Cad_Pecas'!$H$2:$H$5000,MATCH($E855,'01_Cad_Pecas'!$D$2:$D$5000,0)),IFERROR(INDEX('01_Cad_Pecas'!$H$2:$H$5000,MATCH(VALUE($E855),'01_Cad_Pecas'!$D$2:$D$5000,0)),"")))</f>
        <v/>
      </c>
      <c r="L855" s="10">
        <f>IF($E855="","",IFERROR(INDEX('01_Cad_Pecas'!$I$2:$I$5000,MATCH($E855,'01_Cad_Pecas'!$D$2:$D$5000,0)),IFERROR(INDEX('01_Cad_Pecas'!$I$2:$I$5000,MATCH(VALUE($E855),'01_Cad_Pecas'!$D$2:$D$5000,0)),"")))</f>
        <v/>
      </c>
      <c r="M855" s="10">
        <f>IF(OR($J855="",$L855=""),"",IF($K855="",0,$K855)+$J855*$L855)</f>
        <v/>
      </c>
      <c r="N855" s="10" t="n">
        <v>46199</v>
      </c>
      <c r="O855" s="9" t="n">
        <v>2</v>
      </c>
      <c r="P855" s="10" t="n"/>
      <c r="Q855" s="10" t="n"/>
      <c r="R855" s="10">
        <f>IF(AND($P855&lt;&gt;"",$Q855&lt;&gt;""),($Q855-$P855)*1440,IF(AND($O855&lt;&gt;"",$L855&lt;&gt;""),IF($K855="",0,$K855)+$O855*$L855,""))</f>
        <v/>
      </c>
      <c r="S855" s="10" t="n"/>
      <c r="T855" s="10">
        <f>IF(OR($J855="",$O855=""),"",$O855/$J855)</f>
        <v/>
      </c>
      <c r="U855" s="10" t="n"/>
      <c r="V855" s="10">
        <f>IF($A855="","",IF(AND($A855&lt;&gt;"",NOT(OR($U855="Concluído",$U855="Concluido")),TODAY()&gt;$A855),"SIM","NÃO"))</f>
        <v/>
      </c>
      <c r="W855" s="10">
        <f>IF(OR($A855="",$I855="",$M855=""),"",SUMIFS($M$2:M855,$I$2:I855,$I855,$A$2:A855,$A855)-$M855)</f>
        <v/>
      </c>
      <c r="X855" s="10">
        <f>IF(OR($A855="",$I855=""),"",SUMIFS($M$2:$M$4922,$I$2:$I$4922,$I855,$A$2:$A$4922,$A855))</f>
        <v/>
      </c>
      <c r="Y855" s="10">
        <f>IFERROR(VLOOKUP($I855,'02_Cad_Maquinas'!$B$2:$H$200,7,FALSE()),"")</f>
        <v/>
      </c>
      <c r="Z855" s="10">
        <f>IF(OR($X855="",$Y855=""),"",$Y855-$X855)</f>
        <v/>
      </c>
      <c r="AA855" s="11">
        <f>IF(OR($X855="",$Y855=""),"",$X855/$Y855)</f>
        <v/>
      </c>
      <c r="AB855" s="10" t="n"/>
      <c r="AC855" s="10">
        <f>IF($B855="","","|"&amp;SUBSTITUTE(TRIM(SUBSTITUTE(SUBSTITUTE(SUBSTITUTE(SUBSTITUTE(SUBSTITUTE(SUBSTITUTE(SUBSTITUTE(SUBSTITUTE(SUBSTITUTE(SUBSTITUTE(SUBSTITUTE(SUBSTITUTE(SUBSTITUTE(SUBSTITUTE(TRIM($B855&amp;""),CHAR(10)," "),CHAR(13)," "),"."," "),";"," "),","," "),"/"," "),"+"," "),"-"," "),"  "," "),"  "," "),"  "," "),"  "," "),"  "," "),"  "," "))," ","|")&amp;"|")</f>
        <v/>
      </c>
      <c r="AD855" s="10">
        <f>TRIM($I855&amp;"")</f>
        <v/>
      </c>
    </row>
    <row r="856" ht="24" customHeight="1">
      <c r="A856" s="9" t="n">
        <v>46199</v>
      </c>
      <c r="B856" s="10" t="n">
        <v>10179</v>
      </c>
      <c r="C856" s="10" t="n"/>
      <c r="D856" s="10" t="inlineStr">
        <is>
          <t>USINAGEM</t>
        </is>
      </c>
      <c r="E856" s="10" t="n">
        <v>20014306</v>
      </c>
      <c r="F856" s="10" t="inlineStr">
        <is>
          <t>ENGRO MAIOR 1080X60X12 MDP - MESA DAKAR 1,20</t>
        </is>
      </c>
      <c r="G856" s="10" t="inlineStr">
        <is>
          <t>USINAGEM</t>
        </is>
      </c>
      <c r="H856" s="10" t="inlineStr">
        <is>
          <t>USINAGEM</t>
        </is>
      </c>
      <c r="I856" s="10" t="inlineStr">
        <is>
          <t>USINAGEM</t>
        </is>
      </c>
      <c r="J856" s="9" t="n">
        <v>4</v>
      </c>
      <c r="K856" s="10">
        <f>IF($E856="","",IFERROR(INDEX('01_Cad_Pecas'!$H$2:$H$5000,MATCH($E856,'01_Cad_Pecas'!$D$2:$D$5000,0)),IFERROR(INDEX('01_Cad_Pecas'!$H$2:$H$5000,MATCH(VALUE($E856),'01_Cad_Pecas'!$D$2:$D$5000,0)),"")))</f>
        <v/>
      </c>
      <c r="L856" s="10">
        <f>IF($E856="","",IFERROR(INDEX('01_Cad_Pecas'!$I$2:$I$5000,MATCH($E856,'01_Cad_Pecas'!$D$2:$D$5000,0)),IFERROR(INDEX('01_Cad_Pecas'!$I$2:$I$5000,MATCH(VALUE($E856),'01_Cad_Pecas'!$D$2:$D$5000,0)),"")))</f>
        <v/>
      </c>
      <c r="M856" s="10">
        <f>IF(OR($J856="",$L856=""),"",IF($K856="",0,$K856)+$J856*$L856)</f>
        <v/>
      </c>
      <c r="N856" s="10" t="n">
        <v>46199</v>
      </c>
      <c r="O856" s="9" t="n">
        <v>4</v>
      </c>
      <c r="P856" s="10" t="n"/>
      <c r="Q856" s="10" t="n"/>
      <c r="R856" s="10">
        <f>IF(AND($P856&lt;&gt;"",$Q856&lt;&gt;""),($Q856-$P856)*1440,IF(AND($O856&lt;&gt;"",$L856&lt;&gt;""),IF($K856="",0,$K856)+$O856*$L856,""))</f>
        <v/>
      </c>
      <c r="S856" s="10" t="n"/>
      <c r="T856" s="10">
        <f>IF(OR($J856="",$O856=""),"",$O856/$J856)</f>
        <v/>
      </c>
      <c r="U856" s="10" t="n"/>
      <c r="V856" s="10">
        <f>IF($A856="","",IF(AND($A856&lt;&gt;"",NOT(OR($U856="Concluído",$U856="Concluido")),TODAY()&gt;$A856),"SIM","NÃO"))</f>
        <v/>
      </c>
      <c r="W856" s="10">
        <f>IF(OR($A856="",$I856="",$M856=""),"",SUMIFS($M$2:M856,$I$2:I856,$I856,$A$2:A856,$A856)-$M856)</f>
        <v/>
      </c>
      <c r="X856" s="10">
        <f>IF(OR($A856="",$I856=""),"",SUMIFS($M$2:$M$4922,$I$2:$I$4922,$I856,$A$2:$A$4922,$A856))</f>
        <v/>
      </c>
      <c r="Y856" s="10">
        <f>IFERROR(VLOOKUP($I856,'02_Cad_Maquinas'!$B$2:$H$200,7,FALSE()),"")</f>
        <v/>
      </c>
      <c r="Z856" s="10">
        <f>IF(OR($X856="",$Y856=""),"",$Y856-$X856)</f>
        <v/>
      </c>
      <c r="AA856" s="11">
        <f>IF(OR($X856="",$Y856=""),"",$X856/$Y856)</f>
        <v/>
      </c>
      <c r="AB856" s="10" t="n"/>
      <c r="AC856" s="10">
        <f>IF($B856="","","|"&amp;SUBSTITUTE(TRIM(SUBSTITUTE(SUBSTITUTE(SUBSTITUTE(SUBSTITUTE(SUBSTITUTE(SUBSTITUTE(SUBSTITUTE(SUBSTITUTE(SUBSTITUTE(SUBSTITUTE(SUBSTITUTE(SUBSTITUTE(SUBSTITUTE(SUBSTITUTE(TRIM($B856&amp;""),CHAR(10)," "),CHAR(13)," "),"."," "),";"," "),","," "),"/"," "),"+"," "),"-"," "),"  "," "),"  "," "),"  "," "),"  "," "),"  "," "),"  "," "))," ","|")&amp;"|")</f>
        <v/>
      </c>
      <c r="AD856" s="10">
        <f>TRIM($I856&amp;"")</f>
        <v/>
      </c>
    </row>
    <row r="857" ht="24" customHeight="1">
      <c r="A857" s="9" t="n">
        <v>46199</v>
      </c>
      <c r="B857" s="10" t="n">
        <v>10179</v>
      </c>
      <c r="C857" s="10" t="n"/>
      <c r="D857" s="10" t="inlineStr">
        <is>
          <t>USINAGEM</t>
        </is>
      </c>
      <c r="E857" s="10" t="n">
        <v>20014202</v>
      </c>
      <c r="F857" s="10" t="inlineStr">
        <is>
          <t>LAT MENOR BASE INTERNA 765X350X15 MDP - DAKAR 1,60</t>
        </is>
      </c>
      <c r="G857" s="10" t="inlineStr">
        <is>
          <t>USINAGEM</t>
        </is>
      </c>
      <c r="H857" s="10" t="inlineStr">
        <is>
          <t>USINAGEM</t>
        </is>
      </c>
      <c r="I857" s="10" t="inlineStr">
        <is>
          <t>USINAGEM</t>
        </is>
      </c>
      <c r="J857" s="9" t="n">
        <v>10</v>
      </c>
      <c r="K857" s="10">
        <f>IF($E857="","",IFERROR(INDEX('01_Cad_Pecas'!$H$2:$H$5000,MATCH($E857,'01_Cad_Pecas'!$D$2:$D$5000,0)),IFERROR(INDEX('01_Cad_Pecas'!$H$2:$H$5000,MATCH(VALUE($E857),'01_Cad_Pecas'!$D$2:$D$5000,0)),"")))</f>
        <v/>
      </c>
      <c r="L857" s="10">
        <f>IF($E857="","",IFERROR(INDEX('01_Cad_Pecas'!$I$2:$I$5000,MATCH($E857,'01_Cad_Pecas'!$D$2:$D$5000,0)),IFERROR(INDEX('01_Cad_Pecas'!$I$2:$I$5000,MATCH(VALUE($E857),'01_Cad_Pecas'!$D$2:$D$5000,0)),"")))</f>
        <v/>
      </c>
      <c r="M857" s="10">
        <f>IF(OR($J857="",$L857=""),"",IF($K857="",0,$K857)+$J857*$L857)</f>
        <v/>
      </c>
      <c r="N857" s="10" t="n">
        <v>46199</v>
      </c>
      <c r="O857" s="9" t="n">
        <v>10</v>
      </c>
      <c r="P857" s="10" t="n"/>
      <c r="Q857" s="10" t="n"/>
      <c r="R857" s="10">
        <f>IF(AND($P857&lt;&gt;"",$Q857&lt;&gt;""),($Q857-$P857)*1440,IF(AND($O857&lt;&gt;"",$L857&lt;&gt;""),IF($K857="",0,$K857)+$O857*$L857,""))</f>
        <v/>
      </c>
      <c r="S857" s="10" t="n"/>
      <c r="T857" s="10">
        <f>IF(OR($J857="",$O857=""),"",$O857/$J857)</f>
        <v/>
      </c>
      <c r="U857" s="10" t="n"/>
      <c r="V857" s="10">
        <f>IF($A857="","",IF(AND($A857&lt;&gt;"",NOT(OR($U857="Concluído",$U857="Concluido")),TODAY()&gt;$A857),"SIM","NÃO"))</f>
        <v/>
      </c>
      <c r="W857" s="10">
        <f>IF(OR($A857="",$I857="",$M857=""),"",SUMIFS($M$2:M857,$I$2:I857,$I857,$A$2:A857,$A857)-$M857)</f>
        <v/>
      </c>
      <c r="X857" s="10">
        <f>IF(OR($A857="",$I857=""),"",SUMIFS($M$2:$M$4922,$I$2:$I$4922,$I857,$A$2:$A$4922,$A857))</f>
        <v/>
      </c>
      <c r="Y857" s="10">
        <f>IFERROR(VLOOKUP($I857,'02_Cad_Maquinas'!$B$2:$H$200,7,FALSE()),"")</f>
        <v/>
      </c>
      <c r="Z857" s="10">
        <f>IF(OR($X857="",$Y857=""),"",$Y857-$X857)</f>
        <v/>
      </c>
      <c r="AA857" s="11">
        <f>IF(OR($X857="",$Y857=""),"",$X857/$Y857)</f>
        <v/>
      </c>
      <c r="AB857" s="10" t="n"/>
      <c r="AC857" s="10">
        <f>IF($B857="","","|"&amp;SUBSTITUTE(TRIM(SUBSTITUTE(SUBSTITUTE(SUBSTITUTE(SUBSTITUTE(SUBSTITUTE(SUBSTITUTE(SUBSTITUTE(SUBSTITUTE(SUBSTITUTE(SUBSTITUTE(SUBSTITUTE(SUBSTITUTE(SUBSTITUTE(SUBSTITUTE(TRIM($B857&amp;""),CHAR(10)," "),CHAR(13)," "),"."," "),";"," "),","," "),"/"," "),"+"," "),"-"," "),"  "," "),"  "," "),"  "," "),"  "," "),"  "," "),"  "," "))," ","|")&amp;"|")</f>
        <v/>
      </c>
      <c r="AD857" s="10">
        <f>TRIM($I857&amp;"")</f>
        <v/>
      </c>
    </row>
    <row r="858" ht="24" customHeight="1">
      <c r="A858" s="9" t="n">
        <v>46199</v>
      </c>
      <c r="B858" s="10" t="n">
        <v>10179</v>
      </c>
      <c r="C858" s="10" t="n"/>
      <c r="D858" s="10" t="inlineStr">
        <is>
          <t>USINAGEM</t>
        </is>
      </c>
      <c r="E858" s="10" t="n">
        <v>20014203</v>
      </c>
      <c r="F858" s="10" t="inlineStr">
        <is>
          <t>LAT MAIOR BASE INTERNA 913X348X15 MDP - DAKAR 1,60</t>
        </is>
      </c>
      <c r="G858" s="10" t="inlineStr">
        <is>
          <t>USINAGEM</t>
        </is>
      </c>
      <c r="H858" s="10" t="inlineStr">
        <is>
          <t>USINAGEM</t>
        </is>
      </c>
      <c r="I858" s="10" t="inlineStr">
        <is>
          <t>USINAGEM</t>
        </is>
      </c>
      <c r="J858" s="9" t="n">
        <v>10</v>
      </c>
      <c r="K858" s="10">
        <f>IF($E858="","",IFERROR(INDEX('01_Cad_Pecas'!$H$2:$H$5000,MATCH($E858,'01_Cad_Pecas'!$D$2:$D$5000,0)),IFERROR(INDEX('01_Cad_Pecas'!$H$2:$H$5000,MATCH(VALUE($E858),'01_Cad_Pecas'!$D$2:$D$5000,0)),"")))</f>
        <v/>
      </c>
      <c r="L858" s="10">
        <f>IF($E858="","",IFERROR(INDEX('01_Cad_Pecas'!$I$2:$I$5000,MATCH($E858,'01_Cad_Pecas'!$D$2:$D$5000,0)),IFERROR(INDEX('01_Cad_Pecas'!$I$2:$I$5000,MATCH(VALUE($E858),'01_Cad_Pecas'!$D$2:$D$5000,0)),"")))</f>
        <v/>
      </c>
      <c r="M858" s="10">
        <f>IF(OR($J858="",$L858=""),"",IF($K858="",0,$K858)+$J858*$L858)</f>
        <v/>
      </c>
      <c r="N858" s="10" t="n">
        <v>46199</v>
      </c>
      <c r="O858" s="9" t="n">
        <v>10</v>
      </c>
      <c r="P858" s="10" t="n"/>
      <c r="Q858" s="10" t="n"/>
      <c r="R858" s="10">
        <f>IF(AND($P858&lt;&gt;"",$Q858&lt;&gt;""),($Q858-$P858)*1440,IF(AND($O858&lt;&gt;"",$L858&lt;&gt;""),IF($K858="",0,$K858)+$O858*$L858,""))</f>
        <v/>
      </c>
      <c r="S858" s="10" t="n"/>
      <c r="T858" s="10">
        <f>IF(OR($J858="",$O858=""),"",$O858/$J858)</f>
        <v/>
      </c>
      <c r="U858" s="10" t="n"/>
      <c r="V858" s="10">
        <f>IF($A858="","",IF(AND($A858&lt;&gt;"",NOT(OR($U858="Concluído",$U858="Concluido")),TODAY()&gt;$A858),"SIM","NÃO"))</f>
        <v/>
      </c>
      <c r="W858" s="10">
        <f>IF(OR($A858="",$I858="",$M858=""),"",SUMIFS($M$2:M858,$I$2:I858,$I858,$A$2:A858,$A858)-$M858)</f>
        <v/>
      </c>
      <c r="X858" s="10">
        <f>IF(OR($A858="",$I858=""),"",SUMIFS($M$2:$M$4922,$I$2:$I$4922,$I858,$A$2:$A$4922,$A858))</f>
        <v/>
      </c>
      <c r="Y858" s="10">
        <f>IFERROR(VLOOKUP($I858,'02_Cad_Maquinas'!$B$2:$H$200,7,FALSE()),"")</f>
        <v/>
      </c>
      <c r="Z858" s="10">
        <f>IF(OR($X858="",$Y858=""),"",$Y858-$X858)</f>
        <v/>
      </c>
      <c r="AA858" s="11">
        <f>IF(OR($X858="",$Y858=""),"",$X858/$Y858)</f>
        <v/>
      </c>
      <c r="AB858" s="10" t="n"/>
      <c r="AC858" s="10">
        <f>IF($B858="","","|"&amp;SUBSTITUTE(TRIM(SUBSTITUTE(SUBSTITUTE(SUBSTITUTE(SUBSTITUTE(SUBSTITUTE(SUBSTITUTE(SUBSTITUTE(SUBSTITUTE(SUBSTITUTE(SUBSTITUTE(SUBSTITUTE(SUBSTITUTE(SUBSTITUTE(SUBSTITUTE(TRIM($B858&amp;""),CHAR(10)," "),CHAR(13)," "),"."," "),";"," "),","," "),"/"," "),"+"," "),"-"," "),"  "," "),"  "," "),"  "," "),"  "," "),"  "," "),"  "," "))," ","|")&amp;"|")</f>
        <v/>
      </c>
      <c r="AD858" s="10">
        <f>TRIM($I858&amp;"")</f>
        <v/>
      </c>
    </row>
    <row r="859" ht="24" customHeight="1">
      <c r="A859" s="9" t="n">
        <v>46199</v>
      </c>
      <c r="B859" s="10" t="n">
        <v>10179</v>
      </c>
      <c r="C859" s="10" t="n"/>
      <c r="D859" s="10" t="inlineStr">
        <is>
          <t>USINAGEM</t>
        </is>
      </c>
      <c r="E859" s="10" t="n">
        <v>30080004</v>
      </c>
      <c r="F859" s="10" t="inlineStr">
        <is>
          <t>(6)TRAV. MAIOR 1320X65 (135)X15 MDP-AMST.1,36X1,36</t>
        </is>
      </c>
      <c r="G859" s="10" t="inlineStr">
        <is>
          <t>USINAGEM</t>
        </is>
      </c>
      <c r="H859" s="10" t="inlineStr">
        <is>
          <t>USINAGEM</t>
        </is>
      </c>
      <c r="I859" s="10" t="inlineStr">
        <is>
          <t>USINAGEM</t>
        </is>
      </c>
      <c r="J859" s="9" t="n">
        <v>6</v>
      </c>
      <c r="K859" s="10">
        <f>IF($E859="","",IFERROR(INDEX('01_Cad_Pecas'!$H$2:$H$5000,MATCH($E859,'01_Cad_Pecas'!$D$2:$D$5000,0)),IFERROR(INDEX('01_Cad_Pecas'!$H$2:$H$5000,MATCH(VALUE($E859),'01_Cad_Pecas'!$D$2:$D$5000,0)),"")))</f>
        <v/>
      </c>
      <c r="L859" s="10">
        <f>IF($E859="","",IFERROR(INDEX('01_Cad_Pecas'!$I$2:$I$5000,MATCH($E859,'01_Cad_Pecas'!$D$2:$D$5000,0)),IFERROR(INDEX('01_Cad_Pecas'!$I$2:$I$5000,MATCH(VALUE($E859),'01_Cad_Pecas'!$D$2:$D$5000,0)),"")))</f>
        <v/>
      </c>
      <c r="M859" s="10">
        <f>IF(OR($J859="",$L859=""),"",IF($K859="",0,$K859)+$J859*$L859)</f>
        <v/>
      </c>
      <c r="N859" s="10" t="n">
        <v>46199</v>
      </c>
      <c r="O859" s="9" t="n">
        <v>6</v>
      </c>
      <c r="P859" s="10" t="n"/>
      <c r="Q859" s="10" t="n"/>
      <c r="R859" s="10">
        <f>IF(AND($P859&lt;&gt;"",$Q859&lt;&gt;""),($Q859-$P859)*1440,IF(AND($O859&lt;&gt;"",$L859&lt;&gt;""),IF($K859="",0,$K859)+$O859*$L859,""))</f>
        <v/>
      </c>
      <c r="S859" s="10" t="n"/>
      <c r="T859" s="10">
        <f>IF(OR($J859="",$O859=""),"",$O859/$J859)</f>
        <v/>
      </c>
      <c r="U859" s="10" t="n"/>
      <c r="V859" s="10">
        <f>IF($A859="","",IF(AND($A859&lt;&gt;"",NOT(OR($U859="Concluído",$U859="Concluido")),TODAY()&gt;$A859),"SIM","NÃO"))</f>
        <v/>
      </c>
      <c r="W859" s="10">
        <f>IF(OR($A859="",$I859="",$M859=""),"",SUMIFS($M$2:M859,$I$2:I859,$I859,$A$2:A859,$A859)-$M859)</f>
        <v/>
      </c>
      <c r="X859" s="10">
        <f>IF(OR($A859="",$I859=""),"",SUMIFS($M$2:$M$4922,$I$2:$I$4922,$I859,$A$2:$A$4922,$A859))</f>
        <v/>
      </c>
      <c r="Y859" s="10">
        <f>IFERROR(VLOOKUP($I859,'02_Cad_Maquinas'!$B$2:$H$200,7,FALSE()),"")</f>
        <v/>
      </c>
      <c r="Z859" s="10">
        <f>IF(OR($X859="",$Y859=""),"",$Y859-$X859)</f>
        <v/>
      </c>
      <c r="AA859" s="11">
        <f>IF(OR($X859="",$Y859=""),"",$X859/$Y859)</f>
        <v/>
      </c>
      <c r="AB859" s="10" t="n"/>
      <c r="AC859" s="10">
        <f>IF($B859="","","|"&amp;SUBSTITUTE(TRIM(SUBSTITUTE(SUBSTITUTE(SUBSTITUTE(SUBSTITUTE(SUBSTITUTE(SUBSTITUTE(SUBSTITUTE(SUBSTITUTE(SUBSTITUTE(SUBSTITUTE(SUBSTITUTE(SUBSTITUTE(SUBSTITUTE(SUBSTITUTE(TRIM($B859&amp;""),CHAR(10)," "),CHAR(13)," "),"."," "),";"," "),","," "),"/"," "),"+"," "),"-"," "),"  "," "),"  "," "),"  "," "),"  "," "),"  "," "),"  "," "))," ","|")&amp;"|")</f>
        <v/>
      </c>
      <c r="AD859" s="10">
        <f>TRIM($I859&amp;"")</f>
        <v/>
      </c>
    </row>
    <row r="860">
      <c r="A860" s="9" t="n">
        <v>46199</v>
      </c>
      <c r="B860" s="10" t="n">
        <v>10179</v>
      </c>
      <c r="C860" s="10" t="n"/>
      <c r="D860" s="10" t="inlineStr">
        <is>
          <t>USINAGEM</t>
        </is>
      </c>
      <c r="E860" s="10" t="n">
        <v>20019005</v>
      </c>
      <c r="F860" s="10" t="inlineStr">
        <is>
          <t>RIPA 751X70X12 MDF - MESA SANTIAGO</t>
        </is>
      </c>
      <c r="G860" s="10" t="inlineStr">
        <is>
          <t>USINAGEM</t>
        </is>
      </c>
      <c r="H860" s="10" t="inlineStr">
        <is>
          <t>USINAGEM</t>
        </is>
      </c>
      <c r="I860" s="10" t="inlineStr">
        <is>
          <t>USINAGEM</t>
        </is>
      </c>
      <c r="J860" s="9" t="n">
        <v>36</v>
      </c>
      <c r="K860" s="10">
        <f>IF($E860="","",IFERROR(INDEX('01_Cad_Pecas'!$H$2:$H$5000,MATCH($E860,'01_Cad_Pecas'!$D$2:$D$5000,0)),IFERROR(INDEX('01_Cad_Pecas'!$H$2:$H$5000,MATCH(VALUE($E860),'01_Cad_Pecas'!$D$2:$D$5000,0)),"")))</f>
        <v/>
      </c>
      <c r="L860" s="10">
        <f>IF($E860="","",IFERROR(INDEX('01_Cad_Pecas'!$I$2:$I$5000,MATCH($E860,'01_Cad_Pecas'!$D$2:$D$5000,0)),IFERROR(INDEX('01_Cad_Pecas'!$I$2:$I$5000,MATCH(VALUE($E860),'01_Cad_Pecas'!$D$2:$D$5000,0)),"")))</f>
        <v/>
      </c>
      <c r="M860" s="10">
        <f>IF(OR($J860="",$L860=""),"",IF($K860="",0,$K860)+$J860*$L860)</f>
        <v/>
      </c>
      <c r="N860" s="10" t="n">
        <v>46199</v>
      </c>
      <c r="O860" s="9" t="n">
        <v>36</v>
      </c>
      <c r="P860" s="10" t="n"/>
      <c r="Q860" s="10" t="n"/>
      <c r="R860" s="10">
        <f>IF(AND($P860&lt;&gt;"",$Q860&lt;&gt;""),($Q860-$P860)*1440,IF(AND($O860&lt;&gt;"",$L860&lt;&gt;""),IF($K860="",0,$K860)+$O860*$L860,""))</f>
        <v/>
      </c>
      <c r="S860" s="10" t="n"/>
      <c r="T860" s="10">
        <f>IF(OR($J860="",$O860=""),"",$O860/$J860)</f>
        <v/>
      </c>
      <c r="U860" s="10" t="n"/>
      <c r="V860" s="10">
        <f>IF($A860="","",IF(AND($A860&lt;&gt;"",NOT(OR($U860="Concluído",$U860="Concluido")),TODAY()&gt;$A860),"SIM","NÃO"))</f>
        <v/>
      </c>
      <c r="W860" s="10">
        <f>IF(OR($A860="",$I860="",$M860=""),"",SUMIFS($M$2:M860,$I$2:I860,$I860,$A$2:A860,$A860)-$M860)</f>
        <v/>
      </c>
      <c r="X860" s="10">
        <f>IF(OR($A860="",$I860=""),"",SUMIFS($M$2:$M$4922,$I$2:$I$4922,$I860,$A$2:$A$4922,$A860))</f>
        <v/>
      </c>
      <c r="Y860" s="10">
        <f>IFERROR(VLOOKUP($I860,'02_Cad_Maquinas'!$B$2:$H$200,7,FALSE()),"")</f>
        <v/>
      </c>
      <c r="Z860" s="10">
        <f>IF(OR($X860="",$Y860=""),"",$Y860-$X860)</f>
        <v/>
      </c>
      <c r="AA860" s="11">
        <f>IF(OR($X860="",$Y860=""),"",$X860/$Y860)</f>
        <v/>
      </c>
      <c r="AB860" s="10" t="n"/>
      <c r="AC860" s="10">
        <f>IF($B860="","","|"&amp;SUBSTITUTE(TRIM(SUBSTITUTE(SUBSTITUTE(SUBSTITUTE(SUBSTITUTE(SUBSTITUTE(SUBSTITUTE(SUBSTITUTE(SUBSTITUTE(SUBSTITUTE(SUBSTITUTE(SUBSTITUTE(SUBSTITUTE(SUBSTITUTE(SUBSTITUTE(TRIM($B860&amp;""),CHAR(10)," "),CHAR(13)," "),"."," "),";"," "),","," "),"/"," "),"+"," "),"-"," "),"  "," "),"  "," "),"  "," "),"  "," "),"  "," "),"  "," "))," ","|")&amp;"|")</f>
        <v/>
      </c>
      <c r="AD860" s="10">
        <f>TRIM($I860&amp;"")</f>
        <v/>
      </c>
    </row>
    <row r="861" ht="24" customHeight="1">
      <c r="A861" s="9" t="n">
        <v>46199</v>
      </c>
      <c r="B861" s="10" t="n">
        <v>10179</v>
      </c>
      <c r="C861" s="10" t="n"/>
      <c r="D861" s="10" t="inlineStr">
        <is>
          <t>USINAGEM</t>
        </is>
      </c>
      <c r="E861" s="10" t="n">
        <v>20019602</v>
      </c>
      <c r="F861" s="10" t="inlineStr">
        <is>
          <t>FUNDO RIPADO 751X546X12 MDF - MESA SANTIAGO 1,36</t>
        </is>
      </c>
      <c r="G861" s="10" t="inlineStr">
        <is>
          <t>USINAGEM</t>
        </is>
      </c>
      <c r="H861" s="10" t="inlineStr">
        <is>
          <t>USINAGEM</t>
        </is>
      </c>
      <c r="I861" s="10" t="inlineStr">
        <is>
          <t>USINAGEM</t>
        </is>
      </c>
      <c r="J861" s="9" t="n">
        <v>6</v>
      </c>
      <c r="K861" s="10">
        <f>IF($E861="","",IFERROR(INDEX('01_Cad_Pecas'!$H$2:$H$5000,MATCH($E861,'01_Cad_Pecas'!$D$2:$D$5000,0)),IFERROR(INDEX('01_Cad_Pecas'!$H$2:$H$5000,MATCH(VALUE($E861),'01_Cad_Pecas'!$D$2:$D$5000,0)),"")))</f>
        <v/>
      </c>
      <c r="L861" s="10">
        <f>IF($E861="","",IFERROR(INDEX('01_Cad_Pecas'!$I$2:$I$5000,MATCH($E861,'01_Cad_Pecas'!$D$2:$D$5000,0)),IFERROR(INDEX('01_Cad_Pecas'!$I$2:$I$5000,MATCH(VALUE($E861),'01_Cad_Pecas'!$D$2:$D$5000,0)),"")))</f>
        <v/>
      </c>
      <c r="M861" s="10">
        <f>IF(OR($J861="",$L861=""),"",IF($K861="",0,$K861)+$J861*$L861)</f>
        <v/>
      </c>
      <c r="N861" s="10" t="n">
        <v>46199</v>
      </c>
      <c r="O861" s="9" t="n">
        <v>6</v>
      </c>
      <c r="P861" s="10" t="n"/>
      <c r="Q861" s="10" t="n"/>
      <c r="R861" s="10">
        <f>IF(AND($P861&lt;&gt;"",$Q861&lt;&gt;""),($Q861-$P861)*1440,IF(AND($O861&lt;&gt;"",$L861&lt;&gt;""),IF($K861="",0,$K861)+$O861*$L861,""))</f>
        <v/>
      </c>
      <c r="S861" s="10" t="n"/>
      <c r="T861" s="10">
        <f>IF(OR($J861="",$O861=""),"",$O861/$J861)</f>
        <v/>
      </c>
      <c r="U861" s="10" t="n"/>
      <c r="V861" s="10">
        <f>IF($A861="","",IF(AND($A861&lt;&gt;"",NOT(OR($U861="Concluído",$U861="Concluido")),TODAY()&gt;$A861),"SIM","NÃO"))</f>
        <v/>
      </c>
      <c r="W861" s="10">
        <f>IF(OR($A861="",$I861="",$M861=""),"",SUMIFS($M$2:M861,$I$2:I861,$I861,$A$2:A861,$A861)-$M861)</f>
        <v/>
      </c>
      <c r="X861" s="10">
        <f>IF(OR($A861="",$I861=""),"",SUMIFS($M$2:$M$4922,$I$2:$I$4922,$I861,$A$2:$A$4922,$A861))</f>
        <v/>
      </c>
      <c r="Y861" s="10">
        <f>IFERROR(VLOOKUP($I861,'02_Cad_Maquinas'!$B$2:$H$200,7,FALSE()),"")</f>
        <v/>
      </c>
      <c r="Z861" s="10">
        <f>IF(OR($X861="",$Y861=""),"",$Y861-$X861)</f>
        <v/>
      </c>
      <c r="AA861" s="11">
        <f>IF(OR($X861="",$Y861=""),"",$X861/$Y861)</f>
        <v/>
      </c>
      <c r="AB861" s="10" t="n"/>
      <c r="AC861" s="10">
        <f>IF($B861="","","|"&amp;SUBSTITUTE(TRIM(SUBSTITUTE(SUBSTITUTE(SUBSTITUTE(SUBSTITUTE(SUBSTITUTE(SUBSTITUTE(SUBSTITUTE(SUBSTITUTE(SUBSTITUTE(SUBSTITUTE(SUBSTITUTE(SUBSTITUTE(SUBSTITUTE(SUBSTITUTE(TRIM($B861&amp;""),CHAR(10)," "),CHAR(13)," "),"."," "),";"," "),","," "),"/"," "),"+"," "),"-"," "),"  "," "),"  "," "),"  "," "),"  "," "),"  "," "),"  "," "))," ","|")&amp;"|")</f>
        <v/>
      </c>
      <c r="AD861" s="10">
        <f>TRIM($I861&amp;"")</f>
        <v/>
      </c>
    </row>
    <row r="862" ht="24" customHeight="1">
      <c r="A862" s="9" t="n">
        <v>46199</v>
      </c>
      <c r="B862" s="10" t="n">
        <v>10179</v>
      </c>
      <c r="C862" s="10" t="n"/>
      <c r="D862" s="10" t="inlineStr">
        <is>
          <t>USINAGEM</t>
        </is>
      </c>
      <c r="E862" s="10" t="n">
        <v>20020002</v>
      </c>
      <c r="F862" s="10" t="inlineStr">
        <is>
          <t>(2) FECHAMENTO I 1090X295X12 MDF - BASE DUBAI</t>
        </is>
      </c>
      <c r="G862" s="10" t="inlineStr">
        <is>
          <t>USINAGEM</t>
        </is>
      </c>
      <c r="H862" s="10" t="inlineStr">
        <is>
          <t>USINAGEM</t>
        </is>
      </c>
      <c r="I862" s="10" t="inlineStr">
        <is>
          <t>USINAGEM</t>
        </is>
      </c>
      <c r="J862" s="9" t="n">
        <v>1</v>
      </c>
      <c r="K862" s="10">
        <f>IF($E862="","",IFERROR(INDEX('01_Cad_Pecas'!$H$2:$H$5000,MATCH($E862,'01_Cad_Pecas'!$D$2:$D$5000,0)),IFERROR(INDEX('01_Cad_Pecas'!$H$2:$H$5000,MATCH(VALUE($E862),'01_Cad_Pecas'!$D$2:$D$5000,0)),"")))</f>
        <v/>
      </c>
      <c r="L862" s="10">
        <f>IF($E862="","",IFERROR(INDEX('01_Cad_Pecas'!$I$2:$I$5000,MATCH($E862,'01_Cad_Pecas'!$D$2:$D$5000,0)),IFERROR(INDEX('01_Cad_Pecas'!$I$2:$I$5000,MATCH(VALUE($E862),'01_Cad_Pecas'!$D$2:$D$5000,0)),"")))</f>
        <v/>
      </c>
      <c r="M862" s="10">
        <f>IF(OR($J862="",$L862=""),"",IF($K862="",0,$K862)+$J862*$L862)</f>
        <v/>
      </c>
      <c r="N862" s="10" t="n">
        <v>46199</v>
      </c>
      <c r="O862" s="9" t="n">
        <v>1</v>
      </c>
      <c r="P862" s="10" t="n"/>
      <c r="Q862" s="10" t="n"/>
      <c r="R862" s="10">
        <f>IF(AND($P862&lt;&gt;"",$Q862&lt;&gt;""),($Q862-$P862)*1440,IF(AND($O862&lt;&gt;"",$L862&lt;&gt;""),IF($K862="",0,$K862)+$O862*$L862,""))</f>
        <v/>
      </c>
      <c r="S862" s="10" t="n"/>
      <c r="T862" s="10">
        <f>IF(OR($J862="",$O862=""),"",$O862/$J862)</f>
        <v/>
      </c>
      <c r="U862" s="10" t="n"/>
      <c r="V862" s="10">
        <f>IF($A862="","",IF(AND($A862&lt;&gt;"",NOT(OR($U862="Concluído",$U862="Concluido")),TODAY()&gt;$A862),"SIM","NÃO"))</f>
        <v/>
      </c>
      <c r="W862" s="10">
        <f>IF(OR($A862="",$I862="",$M862=""),"",SUMIFS($M$2:M862,$I$2:I862,$I862,$A$2:A862,$A862)-$M862)</f>
        <v/>
      </c>
      <c r="X862" s="10">
        <f>IF(OR($A862="",$I862=""),"",SUMIFS($M$2:$M$4922,$I$2:$I$4922,$I862,$A$2:$A$4922,$A862))</f>
        <v/>
      </c>
      <c r="Y862" s="10">
        <f>IFERROR(VLOOKUP($I862,'02_Cad_Maquinas'!$B$2:$H$200,7,FALSE()),"")</f>
        <v/>
      </c>
      <c r="Z862" s="10">
        <f>IF(OR($X862="",$Y862=""),"",$Y862-$X862)</f>
        <v/>
      </c>
      <c r="AA862" s="11">
        <f>IF(OR($X862="",$Y862=""),"",$X862/$Y862)</f>
        <v/>
      </c>
      <c r="AB862" s="10" t="n"/>
      <c r="AC862" s="10">
        <f>IF($B862="","","|"&amp;SUBSTITUTE(TRIM(SUBSTITUTE(SUBSTITUTE(SUBSTITUTE(SUBSTITUTE(SUBSTITUTE(SUBSTITUTE(SUBSTITUTE(SUBSTITUTE(SUBSTITUTE(SUBSTITUTE(SUBSTITUTE(SUBSTITUTE(SUBSTITUTE(SUBSTITUTE(TRIM($B862&amp;""),CHAR(10)," "),CHAR(13)," "),"."," "),";"," "),","," "),"/"," "),"+"," "),"-"," "),"  "," "),"  "," "),"  "," "),"  "," "),"  "," "),"  "," "))," ","|")&amp;"|")</f>
        <v/>
      </c>
      <c r="AD862" s="10">
        <f>TRIM($I862&amp;"")</f>
        <v/>
      </c>
    </row>
    <row r="863" ht="24" customHeight="1">
      <c r="A863" s="9" t="n">
        <v>46199</v>
      </c>
      <c r="B863" s="10" t="n">
        <v>10179</v>
      </c>
      <c r="C863" s="10" t="n"/>
      <c r="D863" s="10" t="inlineStr">
        <is>
          <t>USINAGEM</t>
        </is>
      </c>
      <c r="E863" s="10" t="n">
        <v>20020003</v>
      </c>
      <c r="F863" s="10" t="inlineStr">
        <is>
          <t>(3) FECHAMENTO II 600X295X12 MDF - BASE DUBAI</t>
        </is>
      </c>
      <c r="G863" s="10" t="inlineStr">
        <is>
          <t>USINAGEM</t>
        </is>
      </c>
      <c r="H863" s="10" t="inlineStr">
        <is>
          <t>USINAGEM</t>
        </is>
      </c>
      <c r="I863" s="10" t="inlineStr">
        <is>
          <t>USINAGEM</t>
        </is>
      </c>
      <c r="J863" s="9" t="n">
        <v>1</v>
      </c>
      <c r="K863" s="10">
        <f>IF($E863="","",IFERROR(INDEX('01_Cad_Pecas'!$H$2:$H$5000,MATCH($E863,'01_Cad_Pecas'!$D$2:$D$5000,0)),IFERROR(INDEX('01_Cad_Pecas'!$H$2:$H$5000,MATCH(VALUE($E863),'01_Cad_Pecas'!$D$2:$D$5000,0)),"")))</f>
        <v/>
      </c>
      <c r="L863" s="10">
        <f>IF($E863="","",IFERROR(INDEX('01_Cad_Pecas'!$I$2:$I$5000,MATCH($E863,'01_Cad_Pecas'!$D$2:$D$5000,0)),IFERROR(INDEX('01_Cad_Pecas'!$I$2:$I$5000,MATCH(VALUE($E863),'01_Cad_Pecas'!$D$2:$D$5000,0)),"")))</f>
        <v/>
      </c>
      <c r="M863" s="10">
        <f>IF(OR($J863="",$L863=""),"",IF($K863="",0,$K863)+$J863*$L863)</f>
        <v/>
      </c>
      <c r="N863" s="10" t="n">
        <v>46199</v>
      </c>
      <c r="O863" s="9" t="n">
        <v>1</v>
      </c>
      <c r="P863" s="10" t="n"/>
      <c r="Q863" s="10" t="n"/>
      <c r="R863" s="10">
        <f>IF(AND($P863&lt;&gt;"",$Q863&lt;&gt;""),($Q863-$P863)*1440,IF(AND($O863&lt;&gt;"",$L863&lt;&gt;""),IF($K863="",0,$K863)+$O863*$L863,""))</f>
        <v/>
      </c>
      <c r="S863" s="10" t="n"/>
      <c r="T863" s="10">
        <f>IF(OR($J863="",$O863=""),"",$O863/$J863)</f>
        <v/>
      </c>
      <c r="U863" s="10" t="n"/>
      <c r="V863" s="10">
        <f>IF($A863="","",IF(AND($A863&lt;&gt;"",NOT(OR($U863="Concluído",$U863="Concluido")),TODAY()&gt;$A863),"SIM","NÃO"))</f>
        <v/>
      </c>
      <c r="W863" s="10">
        <f>IF(OR($A863="",$I863="",$M863=""),"",SUMIFS($M$2:M863,$I$2:I863,$I863,$A$2:A863,$A863)-$M863)</f>
        <v/>
      </c>
      <c r="X863" s="10">
        <f>IF(OR($A863="",$I863=""),"",SUMIFS($M$2:$M$4922,$I$2:$I$4922,$I863,$A$2:$A$4922,$A863))</f>
        <v/>
      </c>
      <c r="Y863" s="10">
        <f>IFERROR(VLOOKUP($I863,'02_Cad_Maquinas'!$B$2:$H$200,7,FALSE()),"")</f>
        <v/>
      </c>
      <c r="Z863" s="10">
        <f>IF(OR($X863="",$Y863=""),"",$Y863-$X863)</f>
        <v/>
      </c>
      <c r="AA863" s="11">
        <f>IF(OR($X863="",$Y863=""),"",$X863/$Y863)</f>
        <v/>
      </c>
      <c r="AB863" s="10" t="n"/>
      <c r="AC863" s="10">
        <f>IF($B863="","","|"&amp;SUBSTITUTE(TRIM(SUBSTITUTE(SUBSTITUTE(SUBSTITUTE(SUBSTITUTE(SUBSTITUTE(SUBSTITUTE(SUBSTITUTE(SUBSTITUTE(SUBSTITUTE(SUBSTITUTE(SUBSTITUTE(SUBSTITUTE(SUBSTITUTE(SUBSTITUTE(TRIM($B863&amp;""),CHAR(10)," "),CHAR(13)," "),"."," "),";"," "),","," "),"/"," "),"+"," "),"-"," "),"  "," "),"  "," "),"  "," "),"  "," "),"  "," "),"  "," "))," ","|")&amp;"|")</f>
        <v/>
      </c>
      <c r="AD863" s="10">
        <f>TRIM($I863&amp;"")</f>
        <v/>
      </c>
    </row>
    <row r="864" ht="24" customHeight="1">
      <c r="A864" s="9" t="n">
        <v>46199</v>
      </c>
      <c r="B864" s="10" t="n">
        <v>10179</v>
      </c>
      <c r="C864" s="10" t="n"/>
      <c r="D864" s="10" t="inlineStr">
        <is>
          <t>USINAGEM</t>
        </is>
      </c>
      <c r="E864" s="10" t="n">
        <v>20020004</v>
      </c>
      <c r="F864" s="10" t="inlineStr">
        <is>
          <t>(4) FECHAMENTO III 545X327X12 MDF - BASE DUBAI</t>
        </is>
      </c>
      <c r="G864" s="10" t="inlineStr">
        <is>
          <t>USINAGEM</t>
        </is>
      </c>
      <c r="H864" s="10" t="inlineStr">
        <is>
          <t>USINAGEM</t>
        </is>
      </c>
      <c r="I864" s="10" t="inlineStr">
        <is>
          <t>USINAGEM</t>
        </is>
      </c>
      <c r="J864" s="9" t="n">
        <v>2</v>
      </c>
      <c r="K864" s="10">
        <f>IF($E864="","",IFERROR(INDEX('01_Cad_Pecas'!$H$2:$H$5000,MATCH($E864,'01_Cad_Pecas'!$D$2:$D$5000,0)),IFERROR(INDEX('01_Cad_Pecas'!$H$2:$H$5000,MATCH(VALUE($E864),'01_Cad_Pecas'!$D$2:$D$5000,0)),"")))</f>
        <v/>
      </c>
      <c r="L864" s="10">
        <f>IF($E864="","",IFERROR(INDEX('01_Cad_Pecas'!$I$2:$I$5000,MATCH($E864,'01_Cad_Pecas'!$D$2:$D$5000,0)),IFERROR(INDEX('01_Cad_Pecas'!$I$2:$I$5000,MATCH(VALUE($E864),'01_Cad_Pecas'!$D$2:$D$5000,0)),"")))</f>
        <v/>
      </c>
      <c r="M864" s="10">
        <f>IF(OR($J864="",$L864=""),"",IF($K864="",0,$K864)+$J864*$L864)</f>
        <v/>
      </c>
      <c r="N864" s="10" t="n">
        <v>46199</v>
      </c>
      <c r="O864" s="9" t="n">
        <v>2</v>
      </c>
      <c r="P864" s="10" t="n"/>
      <c r="Q864" s="10" t="n"/>
      <c r="R864" s="10">
        <f>IF(AND($P864&lt;&gt;"",$Q864&lt;&gt;""),($Q864-$P864)*1440,IF(AND($O864&lt;&gt;"",$L864&lt;&gt;""),IF($K864="",0,$K864)+$O864*$L864,""))</f>
        <v/>
      </c>
      <c r="S864" s="10" t="n"/>
      <c r="T864" s="10">
        <f>IF(OR($J864="",$O864=""),"",$O864/$J864)</f>
        <v/>
      </c>
      <c r="U864" s="10" t="n"/>
      <c r="V864" s="10">
        <f>IF($A864="","",IF(AND($A864&lt;&gt;"",NOT(OR($U864="Concluído",$U864="Concluido")),TODAY()&gt;$A864),"SIM","NÃO"))</f>
        <v/>
      </c>
      <c r="W864" s="10">
        <f>IF(OR($A864="",$I864="",$M864=""),"",SUMIFS($M$2:M864,$I$2:I864,$I864,$A$2:A864,$A864)-$M864)</f>
        <v/>
      </c>
      <c r="X864" s="10">
        <f>IF(OR($A864="",$I864=""),"",SUMIFS($M$2:$M$4922,$I$2:$I$4922,$I864,$A$2:$A$4922,$A864))</f>
        <v/>
      </c>
      <c r="Y864" s="10">
        <f>IFERROR(VLOOKUP($I864,'02_Cad_Maquinas'!$B$2:$H$200,7,FALSE()),"")</f>
        <v/>
      </c>
      <c r="Z864" s="10">
        <f>IF(OR($X864="",$Y864=""),"",$Y864-$X864)</f>
        <v/>
      </c>
      <c r="AA864" s="11">
        <f>IF(OR($X864="",$Y864=""),"",$X864/$Y864)</f>
        <v/>
      </c>
      <c r="AB864" s="10" t="n"/>
      <c r="AC864" s="10">
        <f>IF($B864="","","|"&amp;SUBSTITUTE(TRIM(SUBSTITUTE(SUBSTITUTE(SUBSTITUTE(SUBSTITUTE(SUBSTITUTE(SUBSTITUTE(SUBSTITUTE(SUBSTITUTE(SUBSTITUTE(SUBSTITUTE(SUBSTITUTE(SUBSTITUTE(SUBSTITUTE(SUBSTITUTE(TRIM($B864&amp;""),CHAR(10)," "),CHAR(13)," "),"."," "),";"," "),","," "),"/"," "),"+"," "),"-"," "),"  "," "),"  "," "),"  "," "),"  "," "),"  "," "),"  "," "))," ","|")&amp;"|")</f>
        <v/>
      </c>
      <c r="AD864" s="10">
        <f>TRIM($I864&amp;"")</f>
        <v/>
      </c>
    </row>
    <row r="865" ht="24" customHeight="1">
      <c r="A865" s="9" t="n">
        <v>46199</v>
      </c>
      <c r="B865" s="10" t="n">
        <v>10179</v>
      </c>
      <c r="C865" s="10" t="n"/>
      <c r="D865" s="10" t="inlineStr">
        <is>
          <t>USINAGEM</t>
        </is>
      </c>
      <c r="E865" s="10" t="n">
        <v>20020005</v>
      </c>
      <c r="F865" s="10" t="inlineStr">
        <is>
          <t>(5) FECHAMENTO IV 453X327X12 MDF - BASE DUBAI</t>
        </is>
      </c>
      <c r="G865" s="10" t="inlineStr">
        <is>
          <t>USINAGEM</t>
        </is>
      </c>
      <c r="H865" s="10" t="inlineStr">
        <is>
          <t>USINAGEM</t>
        </is>
      </c>
      <c r="I865" s="10" t="inlineStr">
        <is>
          <t>USINAGEM</t>
        </is>
      </c>
      <c r="J865" s="9" t="n">
        <v>1</v>
      </c>
      <c r="K865" s="10">
        <f>IF($E865="","",IFERROR(INDEX('01_Cad_Pecas'!$H$2:$H$5000,MATCH($E865,'01_Cad_Pecas'!$D$2:$D$5000,0)),IFERROR(INDEX('01_Cad_Pecas'!$H$2:$H$5000,MATCH(VALUE($E865),'01_Cad_Pecas'!$D$2:$D$5000,0)),"")))</f>
        <v/>
      </c>
      <c r="L865" s="10">
        <f>IF($E865="","",IFERROR(INDEX('01_Cad_Pecas'!$I$2:$I$5000,MATCH($E865,'01_Cad_Pecas'!$D$2:$D$5000,0)),IFERROR(INDEX('01_Cad_Pecas'!$I$2:$I$5000,MATCH(VALUE($E865),'01_Cad_Pecas'!$D$2:$D$5000,0)),"")))</f>
        <v/>
      </c>
      <c r="M865" s="10">
        <f>IF(OR($J865="",$L865=""),"",IF($K865="",0,$K865)+$J865*$L865)</f>
        <v/>
      </c>
      <c r="N865" s="10" t="n">
        <v>46199</v>
      </c>
      <c r="O865" s="9" t="n">
        <v>1</v>
      </c>
      <c r="P865" s="10" t="n"/>
      <c r="Q865" s="10" t="n"/>
      <c r="R865" s="10">
        <f>IF(AND($P865&lt;&gt;"",$Q865&lt;&gt;""),($Q865-$P865)*1440,IF(AND($O865&lt;&gt;"",$L865&lt;&gt;""),IF($K865="",0,$K865)+$O865*$L865,""))</f>
        <v/>
      </c>
      <c r="S865" s="10" t="n"/>
      <c r="T865" s="10">
        <f>IF(OR($J865="",$O865=""),"",$O865/$J865)</f>
        <v/>
      </c>
      <c r="U865" s="10" t="n"/>
      <c r="V865" s="10">
        <f>IF($A865="","",IF(AND($A865&lt;&gt;"",NOT(OR($U865="Concluído",$U865="Concluido")),TODAY()&gt;$A865),"SIM","NÃO"))</f>
        <v/>
      </c>
      <c r="W865" s="10">
        <f>IF(OR($A865="",$I865="",$M865=""),"",SUMIFS($M$2:M865,$I$2:I865,$I865,$A$2:A865,$A865)-$M865)</f>
        <v/>
      </c>
      <c r="X865" s="10">
        <f>IF(OR($A865="",$I865=""),"",SUMIFS($M$2:$M$4922,$I$2:$I$4922,$I865,$A$2:$A$4922,$A865))</f>
        <v/>
      </c>
      <c r="Y865" s="10">
        <f>IFERROR(VLOOKUP($I865,'02_Cad_Maquinas'!$B$2:$H$200,7,FALSE()),"")</f>
        <v/>
      </c>
      <c r="Z865" s="10">
        <f>IF(OR($X865="",$Y865=""),"",$Y865-$X865)</f>
        <v/>
      </c>
      <c r="AA865" s="11">
        <f>IF(OR($X865="",$Y865=""),"",$X865/$Y865)</f>
        <v/>
      </c>
      <c r="AB865" s="10" t="n"/>
      <c r="AC865" s="10">
        <f>IF($B865="","","|"&amp;SUBSTITUTE(TRIM(SUBSTITUTE(SUBSTITUTE(SUBSTITUTE(SUBSTITUTE(SUBSTITUTE(SUBSTITUTE(SUBSTITUTE(SUBSTITUTE(SUBSTITUTE(SUBSTITUTE(SUBSTITUTE(SUBSTITUTE(SUBSTITUTE(SUBSTITUTE(TRIM($B865&amp;""),CHAR(10)," "),CHAR(13)," "),"."," "),";"," "),","," "),"/"," "),"+"," "),"-"," "),"  "," "),"  "," "),"  "," "),"  "," "),"  "," "),"  "," "))," ","|")&amp;"|")</f>
        <v/>
      </c>
      <c r="AD865" s="10">
        <f>TRIM($I865&amp;"")</f>
        <v/>
      </c>
    </row>
    <row r="866" ht="24" customHeight="1">
      <c r="A866" s="9" t="n">
        <v>46199</v>
      </c>
      <c r="B866" s="10" t="n">
        <v>10179</v>
      </c>
      <c r="C866" s="10" t="n"/>
      <c r="D866" s="10" t="inlineStr">
        <is>
          <t>USINAGEM</t>
        </is>
      </c>
      <c r="E866" s="10" t="n">
        <v>20013102</v>
      </c>
      <c r="F866" s="10" t="inlineStr">
        <is>
          <t>(10)PE MAIOR 760X100 (170) X15 MDF-MIAMI 1,37X0,80</t>
        </is>
      </c>
      <c r="G866" s="10" t="inlineStr">
        <is>
          <t>USINAGEM</t>
        </is>
      </c>
      <c r="H866" s="10" t="inlineStr">
        <is>
          <t>USINAGEM</t>
        </is>
      </c>
      <c r="I866" s="10" t="inlineStr">
        <is>
          <t>USINAGEM</t>
        </is>
      </c>
      <c r="J866" s="9" t="n">
        <v>8</v>
      </c>
      <c r="K866" s="10">
        <f>IF($E866="","",IFERROR(INDEX('01_Cad_Pecas'!$H$2:$H$5000,MATCH($E866,'01_Cad_Pecas'!$D$2:$D$5000,0)),IFERROR(INDEX('01_Cad_Pecas'!$H$2:$H$5000,MATCH(VALUE($E866),'01_Cad_Pecas'!$D$2:$D$5000,0)),"")))</f>
        <v/>
      </c>
      <c r="L866" s="10">
        <f>IF($E866="","",IFERROR(INDEX('01_Cad_Pecas'!$I$2:$I$5000,MATCH($E866,'01_Cad_Pecas'!$D$2:$D$5000,0)),IFERROR(INDEX('01_Cad_Pecas'!$I$2:$I$5000,MATCH(VALUE($E866),'01_Cad_Pecas'!$D$2:$D$5000,0)),"")))</f>
        <v/>
      </c>
      <c r="M866" s="10">
        <f>IF(OR($J866="",$L866=""),"",IF($K866="",0,$K866)+$J866*$L866)</f>
        <v/>
      </c>
      <c r="N866" s="10" t="n">
        <v>46199</v>
      </c>
      <c r="O866" s="9" t="n">
        <v>8</v>
      </c>
      <c r="P866" s="10" t="n"/>
      <c r="Q866" s="10" t="n"/>
      <c r="R866" s="10">
        <f>IF(AND($P866&lt;&gt;"",$Q866&lt;&gt;""),($Q866-$P866)*1440,IF(AND($O866&lt;&gt;"",$L866&lt;&gt;""),IF($K866="",0,$K866)+$O866*$L866,""))</f>
        <v/>
      </c>
      <c r="S866" s="10" t="n"/>
      <c r="T866" s="10">
        <f>IF(OR($J866="",$O866=""),"",$O866/$J866)</f>
        <v/>
      </c>
      <c r="U866" s="10" t="n"/>
      <c r="V866" s="10">
        <f>IF($A866="","",IF(AND($A866&lt;&gt;"",NOT(OR($U866="Concluído",$U866="Concluido")),TODAY()&gt;$A866),"SIM","NÃO"))</f>
        <v/>
      </c>
      <c r="W866" s="10">
        <f>IF(OR($A866="",$I866="",$M866=""),"",SUMIFS($M$2:M866,$I$2:I866,$I866,$A$2:A866,$A866)-$M866)</f>
        <v/>
      </c>
      <c r="X866" s="10">
        <f>IF(OR($A866="",$I866=""),"",SUMIFS($M$2:$M$4922,$I$2:$I$4922,$I866,$A$2:$A$4922,$A866))</f>
        <v/>
      </c>
      <c r="Y866" s="10">
        <f>IFERROR(VLOOKUP($I866,'02_Cad_Maquinas'!$B$2:$H$200,7,FALSE()),"")</f>
        <v/>
      </c>
      <c r="Z866" s="10">
        <f>IF(OR($X866="",$Y866=""),"",$Y866-$X866)</f>
        <v/>
      </c>
      <c r="AA866" s="11">
        <f>IF(OR($X866="",$Y866=""),"",$X866/$Y866)</f>
        <v/>
      </c>
      <c r="AB866" s="10" t="n"/>
      <c r="AC866" s="10">
        <f>IF($B866="","","|"&amp;SUBSTITUTE(TRIM(SUBSTITUTE(SUBSTITUTE(SUBSTITUTE(SUBSTITUTE(SUBSTITUTE(SUBSTITUTE(SUBSTITUTE(SUBSTITUTE(SUBSTITUTE(SUBSTITUTE(SUBSTITUTE(SUBSTITUTE(SUBSTITUTE(SUBSTITUTE(TRIM($B866&amp;""),CHAR(10)," "),CHAR(13)," "),"."," "),";"," "),","," "),"/"," "),"+"," "),"-"," "),"  "," "),"  "," "),"  "," "),"  "," "),"  "," "),"  "," "))," ","|")&amp;"|")</f>
        <v/>
      </c>
      <c r="AD866" s="10">
        <f>TRIM($I866&amp;"")</f>
        <v/>
      </c>
    </row>
    <row r="867" ht="24" customHeight="1">
      <c r="A867" s="9" t="n">
        <v>46199</v>
      </c>
      <c r="B867" s="10" t="n">
        <v>10179</v>
      </c>
      <c r="C867" s="10" t="n"/>
      <c r="D867" s="10" t="inlineStr">
        <is>
          <t>USINAGEM</t>
        </is>
      </c>
      <c r="E867" s="10" t="n">
        <v>20013103</v>
      </c>
      <c r="F867" s="10" t="inlineStr">
        <is>
          <t>(4) PE MENOR 760X85 (135) X15 MDF-MIAMI 1,37X0,80</t>
        </is>
      </c>
      <c r="G867" s="10" t="inlineStr">
        <is>
          <t>USINAGEM</t>
        </is>
      </c>
      <c r="H867" s="10" t="inlineStr">
        <is>
          <t>USINAGEM</t>
        </is>
      </c>
      <c r="I867" s="10" t="inlineStr">
        <is>
          <t>USINAGEM</t>
        </is>
      </c>
      <c r="J867" s="9" t="n">
        <v>8</v>
      </c>
      <c r="K867" s="10">
        <f>IF($E867="","",IFERROR(INDEX('01_Cad_Pecas'!$H$2:$H$5000,MATCH($E867,'01_Cad_Pecas'!$D$2:$D$5000,0)),IFERROR(INDEX('01_Cad_Pecas'!$H$2:$H$5000,MATCH(VALUE($E867),'01_Cad_Pecas'!$D$2:$D$5000,0)),"")))</f>
        <v/>
      </c>
      <c r="L867" s="10">
        <f>IF($E867="","",IFERROR(INDEX('01_Cad_Pecas'!$I$2:$I$5000,MATCH($E867,'01_Cad_Pecas'!$D$2:$D$5000,0)),IFERROR(INDEX('01_Cad_Pecas'!$I$2:$I$5000,MATCH(VALUE($E867),'01_Cad_Pecas'!$D$2:$D$5000,0)),"")))</f>
        <v/>
      </c>
      <c r="M867" s="10">
        <f>IF(OR($J867="",$L867=""),"",IF($K867="",0,$K867)+$J867*$L867)</f>
        <v/>
      </c>
      <c r="N867" s="10" t="n">
        <v>46202</v>
      </c>
      <c r="O867" s="9" t="n">
        <v>8</v>
      </c>
      <c r="P867" s="10" t="n"/>
      <c r="Q867" s="10" t="n"/>
      <c r="R867" s="10">
        <f>IF(AND($P867&lt;&gt;"",$Q867&lt;&gt;""),($Q867-$P867)*1440,IF(AND($O867&lt;&gt;"",$L867&lt;&gt;""),IF($K867="",0,$K867)+$O867*$L867,""))</f>
        <v/>
      </c>
      <c r="S867" s="10" t="n"/>
      <c r="T867" s="10">
        <f>IF(OR($J867="",$O867=""),"",$O867/$J867)</f>
        <v/>
      </c>
      <c r="U867" s="10" t="n"/>
      <c r="V867" s="10">
        <f>IF($A867="","",IF(AND($A867&lt;&gt;"",NOT(OR($U867="Concluído",$U867="Concluido")),TODAY()&gt;$A867),"SIM","NÃO"))</f>
        <v/>
      </c>
      <c r="W867" s="10">
        <f>IF(OR($A867="",$I867="",$M867=""),"",SUMIFS($M$2:M867,$I$2:I867,$I867,$A$2:A867,$A867)-$M867)</f>
        <v/>
      </c>
      <c r="X867" s="10">
        <f>IF(OR($A867="",$I867=""),"",SUMIFS($M$2:$M$4922,$I$2:$I$4922,$I867,$A$2:$A$4922,$A867))</f>
        <v/>
      </c>
      <c r="Y867" s="10">
        <f>IFERROR(VLOOKUP($I867,'02_Cad_Maquinas'!$B$2:$H$200,7,FALSE()),"")</f>
        <v/>
      </c>
      <c r="Z867" s="10">
        <f>IF(OR($X867="",$Y867=""),"",$Y867-$X867)</f>
        <v/>
      </c>
      <c r="AA867" s="11">
        <f>IF(OR($X867="",$Y867=""),"",$X867/$Y867)</f>
        <v/>
      </c>
      <c r="AB867" s="10" t="n"/>
      <c r="AC867" s="10">
        <f>IF($B867="","","|"&amp;SUBSTITUTE(TRIM(SUBSTITUTE(SUBSTITUTE(SUBSTITUTE(SUBSTITUTE(SUBSTITUTE(SUBSTITUTE(SUBSTITUTE(SUBSTITUTE(SUBSTITUTE(SUBSTITUTE(SUBSTITUTE(SUBSTITUTE(SUBSTITUTE(SUBSTITUTE(TRIM($B867&amp;""),CHAR(10)," "),CHAR(13)," "),"."," "),";"," "),","," "),"/"," "),"+"," "),"-"," "),"  "," "),"  "," "),"  "," "),"  "," "),"  "," "),"  "," "))," ","|")&amp;"|")</f>
        <v/>
      </c>
      <c r="AD867" s="10">
        <f>TRIM($I867&amp;"")</f>
        <v/>
      </c>
    </row>
    <row r="868">
      <c r="A868" s="9" t="n">
        <v>46199</v>
      </c>
      <c r="B868" s="10" t="n">
        <v>10179</v>
      </c>
      <c r="C868" s="10" t="n"/>
      <c r="D868" s="10" t="inlineStr">
        <is>
          <t>USINAGEM</t>
        </is>
      </c>
      <c r="E868" s="10" t="n">
        <v>20020001</v>
      </c>
      <c r="F868" s="10" t="inlineStr">
        <is>
          <t>(1) LATERAL 1180X92X15 MDF - BASE DUBAI</t>
        </is>
      </c>
      <c r="G868" s="10" t="inlineStr">
        <is>
          <t>USINAGEM</t>
        </is>
      </c>
      <c r="H868" s="10" t="inlineStr">
        <is>
          <t>USINAGEM</t>
        </is>
      </c>
      <c r="I868" s="10" t="inlineStr">
        <is>
          <t>USINAGEM</t>
        </is>
      </c>
      <c r="J868" s="9" t="n">
        <v>4</v>
      </c>
      <c r="K868" s="10">
        <f>IF($E868="","",IFERROR(INDEX('01_Cad_Pecas'!$H$2:$H$5000,MATCH($E868,'01_Cad_Pecas'!$D$2:$D$5000,0)),IFERROR(INDEX('01_Cad_Pecas'!$H$2:$H$5000,MATCH(VALUE($E868),'01_Cad_Pecas'!$D$2:$D$5000,0)),"")))</f>
        <v/>
      </c>
      <c r="L868" s="10">
        <f>IF($E868="","",IFERROR(INDEX('01_Cad_Pecas'!$I$2:$I$5000,MATCH($E868,'01_Cad_Pecas'!$D$2:$D$5000,0)),IFERROR(INDEX('01_Cad_Pecas'!$I$2:$I$5000,MATCH(VALUE($E868),'01_Cad_Pecas'!$D$2:$D$5000,0)),"")))</f>
        <v/>
      </c>
      <c r="M868" s="10">
        <f>IF(OR($J868="",$L868=""),"",IF($K868="",0,$K868)+$J868*$L868)</f>
        <v/>
      </c>
      <c r="N868" s="10" t="n">
        <v>46202</v>
      </c>
      <c r="O868" s="9" t="n">
        <v>4</v>
      </c>
      <c r="P868" s="10" t="n"/>
      <c r="Q868" s="10" t="n"/>
      <c r="R868" s="10">
        <f>IF(AND($P868&lt;&gt;"",$Q868&lt;&gt;""),($Q868-$P868)*1440,IF(AND($O868&lt;&gt;"",$L868&lt;&gt;""),IF($K868="",0,$K868)+$O868*$L868,""))</f>
        <v/>
      </c>
      <c r="S868" s="10" t="n"/>
      <c r="T868" s="10">
        <f>IF(OR($J868="",$O868=""),"",$O868/$J868)</f>
        <v/>
      </c>
      <c r="U868" s="10" t="n"/>
      <c r="V868" s="10">
        <f>IF($A868="","",IF(AND($A868&lt;&gt;"",NOT(OR($U868="Concluído",$U868="Concluido")),TODAY()&gt;$A868),"SIM","NÃO"))</f>
        <v/>
      </c>
      <c r="W868" s="10">
        <f>IF(OR($A868="",$I868="",$M868=""),"",SUMIFS($M$2:M868,$I$2:I868,$I868,$A$2:A868,$A868)-$M868)</f>
        <v/>
      </c>
      <c r="X868" s="10">
        <f>IF(OR($A868="",$I868=""),"",SUMIFS($M$2:$M$4922,$I$2:$I$4922,$I868,$A$2:$A$4922,$A868))</f>
        <v/>
      </c>
      <c r="Y868" s="10">
        <f>IFERROR(VLOOKUP($I868,'02_Cad_Maquinas'!$B$2:$H$200,7,FALSE()),"")</f>
        <v/>
      </c>
      <c r="Z868" s="10">
        <f>IF(OR($X868="",$Y868=""),"",$Y868-$X868)</f>
        <v/>
      </c>
      <c r="AA868" s="11">
        <f>IF(OR($X868="",$Y868=""),"",$X868/$Y868)</f>
        <v/>
      </c>
      <c r="AB868" s="10" t="n"/>
      <c r="AC868" s="10">
        <f>IF($B868="","","|"&amp;SUBSTITUTE(TRIM(SUBSTITUTE(SUBSTITUTE(SUBSTITUTE(SUBSTITUTE(SUBSTITUTE(SUBSTITUTE(SUBSTITUTE(SUBSTITUTE(SUBSTITUTE(SUBSTITUTE(SUBSTITUTE(SUBSTITUTE(SUBSTITUTE(SUBSTITUTE(TRIM($B868&amp;""),CHAR(10)," "),CHAR(13)," "),"."," "),";"," "),","," "),"/"," "),"+"," "),"-"," "),"  "," "),"  "," "),"  "," "),"  "," "),"  "," "),"  "," "))," ","|")&amp;"|")</f>
        <v/>
      </c>
      <c r="AD868" s="10">
        <f>TRIM($I868&amp;"")</f>
        <v/>
      </c>
    </row>
    <row r="869" ht="24" customHeight="1">
      <c r="A869" s="9" t="n">
        <v>46199</v>
      </c>
      <c r="B869" s="10" t="n">
        <v>10179</v>
      </c>
      <c r="C869" s="10" t="n"/>
      <c r="D869" s="10" t="inlineStr">
        <is>
          <t>USINAGEM</t>
        </is>
      </c>
      <c r="E869" s="10" t="n">
        <v>200306203</v>
      </c>
      <c r="F869" s="10" t="inlineStr">
        <is>
          <t>ENGROSSO 2 905X100X25 MDP - TAMPO C/ENGROSSO R100</t>
        </is>
      </c>
      <c r="G869" s="10" t="inlineStr">
        <is>
          <t>USINAGEM</t>
        </is>
      </c>
      <c r="H869" s="10" t="inlineStr">
        <is>
          <t>USINAGEM</t>
        </is>
      </c>
      <c r="I869" s="10" t="inlineStr">
        <is>
          <t>USINAGEM</t>
        </is>
      </c>
      <c r="J869" s="9" t="n">
        <v>8</v>
      </c>
      <c r="K869" s="10">
        <f>IF($E869="","",IFERROR(INDEX('01_Cad_Pecas'!$H$2:$H$5000,MATCH($E869,'01_Cad_Pecas'!$D$2:$D$5000,0)),IFERROR(INDEX('01_Cad_Pecas'!$H$2:$H$5000,MATCH(VALUE($E869),'01_Cad_Pecas'!$D$2:$D$5000,0)),"")))</f>
        <v/>
      </c>
      <c r="L869" s="10">
        <f>IF($E869="","",IFERROR(INDEX('01_Cad_Pecas'!$I$2:$I$5000,MATCH($E869,'01_Cad_Pecas'!$D$2:$D$5000,0)),IFERROR(INDEX('01_Cad_Pecas'!$I$2:$I$5000,MATCH(VALUE($E869),'01_Cad_Pecas'!$D$2:$D$5000,0)),"")))</f>
        <v/>
      </c>
      <c r="M869" s="10">
        <f>IF(OR($J869="",$L869=""),"",IF($K869="",0,$K869)+$J869*$L869)</f>
        <v/>
      </c>
      <c r="N869" s="10" t="n">
        <v>46198</v>
      </c>
      <c r="O869" s="9" t="n">
        <v>8</v>
      </c>
      <c r="P869" s="10" t="n"/>
      <c r="Q869" s="10" t="n"/>
      <c r="R869" s="10">
        <f>IF(AND($P869&lt;&gt;"",$Q869&lt;&gt;""),($Q869-$P869)*1440,IF(AND($O869&lt;&gt;"",$L869&lt;&gt;""),IF($K869="",0,$K869)+$O869*$L869,""))</f>
        <v/>
      </c>
      <c r="S869" s="10" t="n"/>
      <c r="T869" s="10">
        <f>IF(OR($J869="",$O869=""),"",$O869/$J869)</f>
        <v/>
      </c>
      <c r="U869" s="10" t="n"/>
      <c r="V869" s="10">
        <f>IF($A869="","",IF(AND($A869&lt;&gt;"",NOT(OR($U869="Concluído",$U869="Concluido")),TODAY()&gt;$A869),"SIM","NÃO"))</f>
        <v/>
      </c>
      <c r="W869" s="10">
        <f>IF(OR($A869="",$I869="",$M869=""),"",SUMIFS($M$2:M869,$I$2:I869,$I869,$A$2:A869,$A869)-$M869)</f>
        <v/>
      </c>
      <c r="X869" s="10">
        <f>IF(OR($A869="",$I869=""),"",SUMIFS($M$2:$M$4922,$I$2:$I$4922,$I869,$A$2:$A$4922,$A869))</f>
        <v/>
      </c>
      <c r="Y869" s="10">
        <f>IFERROR(VLOOKUP($I869,'02_Cad_Maquinas'!$B$2:$H$200,7,FALSE()),"")</f>
        <v/>
      </c>
      <c r="Z869" s="10">
        <f>IF(OR($X869="",$Y869=""),"",$Y869-$X869)</f>
        <v/>
      </c>
      <c r="AA869" s="11">
        <f>IF(OR($X869="",$Y869=""),"",$X869/$Y869)</f>
        <v/>
      </c>
      <c r="AB869" s="10" t="n"/>
      <c r="AC869" s="10">
        <f>IF($B869="","","|"&amp;SUBSTITUTE(TRIM(SUBSTITUTE(SUBSTITUTE(SUBSTITUTE(SUBSTITUTE(SUBSTITUTE(SUBSTITUTE(SUBSTITUTE(SUBSTITUTE(SUBSTITUTE(SUBSTITUTE(SUBSTITUTE(SUBSTITUTE(SUBSTITUTE(SUBSTITUTE(TRIM($B869&amp;""),CHAR(10)," "),CHAR(13)," "),"."," "),";"," "),","," "),"/"," "),"+"," "),"-"," "),"  "," "),"  "," "),"  "," "),"  "," "),"  "," "),"  "," "))," ","|")&amp;"|")</f>
        <v/>
      </c>
      <c r="AD869" s="10">
        <f>TRIM($I869&amp;"")</f>
        <v/>
      </c>
    </row>
    <row r="870" ht="24" customHeight="1">
      <c r="A870" s="9" t="n">
        <v>46199</v>
      </c>
      <c r="B870" s="10" t="n">
        <v>10179</v>
      </c>
      <c r="C870" s="10" t="n"/>
      <c r="D870" s="10" t="inlineStr">
        <is>
          <t>USINAGEM</t>
        </is>
      </c>
      <c r="E870" s="10" t="n">
        <v>200308201</v>
      </c>
      <c r="F870" s="10" t="inlineStr">
        <is>
          <t>TAMPO 1805X905X15 MDF - TAMPO C/ENGROSSO R100</t>
        </is>
      </c>
      <c r="G870" s="10" t="inlineStr">
        <is>
          <t>USINAGEM</t>
        </is>
      </c>
      <c r="H870" s="10" t="inlineStr">
        <is>
          <t>USINAGEM</t>
        </is>
      </c>
      <c r="I870" s="10" t="inlineStr">
        <is>
          <t>USINAGEM</t>
        </is>
      </c>
      <c r="J870" s="9" t="n">
        <v>4</v>
      </c>
      <c r="K870" s="10">
        <f>IF($E870="","",IFERROR(INDEX('01_Cad_Pecas'!$H$2:$H$5000,MATCH($E870,'01_Cad_Pecas'!$D$2:$D$5000,0)),IFERROR(INDEX('01_Cad_Pecas'!$H$2:$H$5000,MATCH(VALUE($E870),'01_Cad_Pecas'!$D$2:$D$5000,0)),"")))</f>
        <v/>
      </c>
      <c r="L870" s="10">
        <f>IF($E870="","",IFERROR(INDEX('01_Cad_Pecas'!$I$2:$I$5000,MATCH($E870,'01_Cad_Pecas'!$D$2:$D$5000,0)),IFERROR(INDEX('01_Cad_Pecas'!$I$2:$I$5000,MATCH(VALUE($E870),'01_Cad_Pecas'!$D$2:$D$5000,0)),"")))</f>
        <v/>
      </c>
      <c r="M870" s="10">
        <f>IF(OR($J870="",$L870=""),"",IF($K870="",0,$K870)+$J870*$L870)</f>
        <v/>
      </c>
      <c r="N870" s="10" t="n">
        <v>46198</v>
      </c>
      <c r="O870" s="9" t="n">
        <v>4</v>
      </c>
      <c r="P870" s="10" t="n"/>
      <c r="Q870" s="10" t="n"/>
      <c r="R870" s="10">
        <f>IF(AND($P870&lt;&gt;"",$Q870&lt;&gt;""),($Q870-$P870)*1440,IF(AND($O870&lt;&gt;"",$L870&lt;&gt;""),IF($K870="",0,$K870)+$O870*$L870,""))</f>
        <v/>
      </c>
      <c r="S870" s="10" t="n"/>
      <c r="T870" s="10">
        <f>IF(OR($J870="",$O870=""),"",$O870/$J870)</f>
        <v/>
      </c>
      <c r="U870" s="10" t="n"/>
      <c r="V870" s="10">
        <f>IF($A870="","",IF(AND($A870&lt;&gt;"",NOT(OR($U870="Concluído",$U870="Concluido")),TODAY()&gt;$A870),"SIM","NÃO"))</f>
        <v/>
      </c>
      <c r="W870" s="10">
        <f>IF(OR($A870="",$I870="",$M870=""),"",SUMIFS($M$2:M870,$I$2:I870,$I870,$A$2:A870,$A870)-$M870)</f>
        <v/>
      </c>
      <c r="X870" s="10">
        <f>IF(OR($A870="",$I870=""),"",SUMIFS($M$2:$M$4922,$I$2:$I$4922,$I870,$A$2:$A$4922,$A870))</f>
        <v/>
      </c>
      <c r="Y870" s="10">
        <f>IFERROR(VLOOKUP($I870,'02_Cad_Maquinas'!$B$2:$H$200,7,FALSE()),"")</f>
        <v/>
      </c>
      <c r="Z870" s="10">
        <f>IF(OR($X870="",$Y870=""),"",$Y870-$X870)</f>
        <v/>
      </c>
      <c r="AA870" s="11">
        <f>IF(OR($X870="",$Y870=""),"",$X870/$Y870)</f>
        <v/>
      </c>
      <c r="AB870" s="10" t="n"/>
      <c r="AC870" s="10">
        <f>IF($B870="","","|"&amp;SUBSTITUTE(TRIM(SUBSTITUTE(SUBSTITUTE(SUBSTITUTE(SUBSTITUTE(SUBSTITUTE(SUBSTITUTE(SUBSTITUTE(SUBSTITUTE(SUBSTITUTE(SUBSTITUTE(SUBSTITUTE(SUBSTITUTE(SUBSTITUTE(SUBSTITUTE(TRIM($B870&amp;""),CHAR(10)," "),CHAR(13)," "),"."," "),";"," "),","," "),"/"," "),"+"," "),"-"," "),"  "," "),"  "," "),"  "," "),"  "," "),"  "," "),"  "," "))," ","|")&amp;"|")</f>
        <v/>
      </c>
      <c r="AD870" s="10">
        <f>TRIM($I870&amp;"")</f>
        <v/>
      </c>
    </row>
    <row r="871" ht="24" customHeight="1">
      <c r="A871" s="9" t="n">
        <v>46199</v>
      </c>
      <c r="B871" s="10" t="n">
        <v>10179</v>
      </c>
      <c r="C871" s="10" t="n"/>
      <c r="D871" s="10" t="inlineStr">
        <is>
          <t>USINAGEM</t>
        </is>
      </c>
      <c r="E871" s="10" t="n">
        <v>200308202</v>
      </c>
      <c r="F871" s="10" t="inlineStr">
        <is>
          <t>ENGROSSO 1 1605X100X25 MDP - TAMPO C/ENGROSSO R100</t>
        </is>
      </c>
      <c r="G871" s="10" t="inlineStr">
        <is>
          <t>USINAGEM</t>
        </is>
      </c>
      <c r="H871" s="10" t="inlineStr">
        <is>
          <t>USINAGEM</t>
        </is>
      </c>
      <c r="I871" s="10" t="inlineStr">
        <is>
          <t>USINAGEM</t>
        </is>
      </c>
      <c r="J871" s="9" t="n">
        <v>8</v>
      </c>
      <c r="K871" s="10">
        <f>IF($E871="","",IFERROR(INDEX('01_Cad_Pecas'!$H$2:$H$5000,MATCH($E871,'01_Cad_Pecas'!$D$2:$D$5000,0)),IFERROR(INDEX('01_Cad_Pecas'!$H$2:$H$5000,MATCH(VALUE($E871),'01_Cad_Pecas'!$D$2:$D$5000,0)),"")))</f>
        <v/>
      </c>
      <c r="L871" s="10">
        <f>IF($E871="","",IFERROR(INDEX('01_Cad_Pecas'!$I$2:$I$5000,MATCH($E871,'01_Cad_Pecas'!$D$2:$D$5000,0)),IFERROR(INDEX('01_Cad_Pecas'!$I$2:$I$5000,MATCH(VALUE($E871),'01_Cad_Pecas'!$D$2:$D$5000,0)),"")))</f>
        <v/>
      </c>
      <c r="M871" s="10">
        <f>IF(OR($J871="",$L871=""),"",IF($K871="",0,$K871)+$J871*$L871)</f>
        <v/>
      </c>
      <c r="N871" s="10" t="n">
        <v>46198</v>
      </c>
      <c r="O871" s="9" t="n">
        <v>8</v>
      </c>
      <c r="P871" s="10" t="n"/>
      <c r="Q871" s="10" t="n"/>
      <c r="R871" s="10">
        <f>IF(AND($P871&lt;&gt;"",$Q871&lt;&gt;""),($Q871-$P871)*1440,IF(AND($O871&lt;&gt;"",$L871&lt;&gt;""),IF($K871="",0,$K871)+$O871*$L871,""))</f>
        <v/>
      </c>
      <c r="S871" s="10" t="n"/>
      <c r="T871" s="10">
        <f>IF(OR($J871="",$O871=""),"",$O871/$J871)</f>
        <v/>
      </c>
      <c r="U871" s="10" t="n"/>
      <c r="V871" s="10">
        <f>IF($A871="","",IF(AND($A871&lt;&gt;"",NOT(OR($U871="Concluído",$U871="Concluido")),TODAY()&gt;$A871),"SIM","NÃO"))</f>
        <v/>
      </c>
      <c r="W871" s="10">
        <f>IF(OR($A871="",$I871="",$M871=""),"",SUMIFS($M$2:M871,$I$2:I871,$I871,$A$2:A871,$A871)-$M871)</f>
        <v/>
      </c>
      <c r="X871" s="10">
        <f>IF(OR($A871="",$I871=""),"",SUMIFS($M$2:$M$4922,$I$2:$I$4922,$I871,$A$2:$A$4922,$A871))</f>
        <v/>
      </c>
      <c r="Y871" s="10">
        <f>IFERROR(VLOOKUP($I871,'02_Cad_Maquinas'!$B$2:$H$200,7,FALSE()),"")</f>
        <v/>
      </c>
      <c r="Z871" s="10">
        <f>IF(OR($X871="",$Y871=""),"",$Y871-$X871)</f>
        <v/>
      </c>
      <c r="AA871" s="11">
        <f>IF(OR($X871="",$Y871=""),"",$X871/$Y871)</f>
        <v/>
      </c>
      <c r="AB871" s="10" t="n"/>
      <c r="AC871" s="10">
        <f>IF($B871="","","|"&amp;SUBSTITUTE(TRIM(SUBSTITUTE(SUBSTITUTE(SUBSTITUTE(SUBSTITUTE(SUBSTITUTE(SUBSTITUTE(SUBSTITUTE(SUBSTITUTE(SUBSTITUTE(SUBSTITUTE(SUBSTITUTE(SUBSTITUTE(SUBSTITUTE(SUBSTITUTE(TRIM($B871&amp;""),CHAR(10)," "),CHAR(13)," "),"."," "),";"," "),","," "),"/"," "),"+"," "),"-"," "),"  "," "),"  "," "),"  "," "),"  "," "),"  "," "),"  "," "))," ","|")&amp;"|")</f>
        <v/>
      </c>
      <c r="AD871" s="10">
        <f>TRIM($I871&amp;"")</f>
        <v/>
      </c>
    </row>
    <row r="872" ht="24" customHeight="1">
      <c r="A872" s="9" t="n">
        <v>46199</v>
      </c>
      <c r="B872" s="10" t="n">
        <v>10179</v>
      </c>
      <c r="C872" s="10" t="n"/>
      <c r="D872" s="10" t="inlineStr">
        <is>
          <t>USINAGEM</t>
        </is>
      </c>
      <c r="E872" s="10" t="n">
        <v>20014204</v>
      </c>
      <c r="F872" s="10" t="inlineStr">
        <is>
          <t>LAT BASE INTERNA DETAL 789X100X03 HDF - DAKAR 1,60</t>
        </is>
      </c>
      <c r="G872" s="10" t="inlineStr">
        <is>
          <t>USINAGEM</t>
        </is>
      </c>
      <c r="H872" s="10" t="inlineStr">
        <is>
          <t>USINAGEM</t>
        </is>
      </c>
      <c r="I872" s="10" t="inlineStr">
        <is>
          <t>USINAGEM</t>
        </is>
      </c>
      <c r="J872" s="9" t="n">
        <v>10</v>
      </c>
      <c r="K872" s="10">
        <f>IF($E872="","",IFERROR(INDEX('01_Cad_Pecas'!$H$2:$H$5000,MATCH($E872,'01_Cad_Pecas'!$D$2:$D$5000,0)),IFERROR(INDEX('01_Cad_Pecas'!$H$2:$H$5000,MATCH(VALUE($E872),'01_Cad_Pecas'!$D$2:$D$5000,0)),"")))</f>
        <v/>
      </c>
      <c r="L872" s="10">
        <f>IF($E872="","",IFERROR(INDEX('01_Cad_Pecas'!$I$2:$I$5000,MATCH($E872,'01_Cad_Pecas'!$D$2:$D$5000,0)),IFERROR(INDEX('01_Cad_Pecas'!$I$2:$I$5000,MATCH(VALUE($E872),'01_Cad_Pecas'!$D$2:$D$5000,0)),"")))</f>
        <v/>
      </c>
      <c r="M872" s="10">
        <f>IF(OR($J872="",$L872=""),"",IF($K872="",0,$K872)+$J872*$L872)</f>
        <v/>
      </c>
      <c r="N872" s="10" t="n">
        <v>46202</v>
      </c>
      <c r="O872" s="9" t="n">
        <v>10</v>
      </c>
      <c r="P872" s="10" t="n"/>
      <c r="Q872" s="10" t="n"/>
      <c r="R872" s="10">
        <f>IF(AND($P872&lt;&gt;"",$Q872&lt;&gt;""),($Q872-$P872)*1440,IF(AND($O872&lt;&gt;"",$L872&lt;&gt;""),IF($K872="",0,$K872)+$O872*$L872,""))</f>
        <v/>
      </c>
      <c r="S872" s="10" t="n"/>
      <c r="T872" s="10">
        <f>IF(OR($J872="",$O872=""),"",$O872/$J872)</f>
        <v/>
      </c>
      <c r="U872" s="10" t="n"/>
      <c r="V872" s="10">
        <f>IF($A872="","",IF(AND($A872&lt;&gt;"",NOT(OR($U872="Concluído",$U872="Concluido")),TODAY()&gt;$A872),"SIM","NÃO"))</f>
        <v/>
      </c>
      <c r="W872" s="10">
        <f>IF(OR($A872="",$I872="",$M872=""),"",SUMIFS($M$2:M872,$I$2:I872,$I872,$A$2:A872,$A872)-$M872)</f>
        <v/>
      </c>
      <c r="X872" s="10">
        <f>IF(OR($A872="",$I872=""),"",SUMIFS($M$2:$M$4922,$I$2:$I$4922,$I872,$A$2:$A$4922,$A872))</f>
        <v/>
      </c>
      <c r="Y872" s="10">
        <f>IFERROR(VLOOKUP($I872,'02_Cad_Maquinas'!$B$2:$H$200,7,FALSE()),"")</f>
        <v/>
      </c>
      <c r="Z872" s="10">
        <f>IF(OR($X872="",$Y872=""),"",$Y872-$X872)</f>
        <v/>
      </c>
      <c r="AA872" s="11">
        <f>IF(OR($X872="",$Y872=""),"",$X872/$Y872)</f>
        <v/>
      </c>
      <c r="AB872" s="10" t="n"/>
      <c r="AC872" s="10">
        <f>IF($B872="","","|"&amp;SUBSTITUTE(TRIM(SUBSTITUTE(SUBSTITUTE(SUBSTITUTE(SUBSTITUTE(SUBSTITUTE(SUBSTITUTE(SUBSTITUTE(SUBSTITUTE(SUBSTITUTE(SUBSTITUTE(SUBSTITUTE(SUBSTITUTE(SUBSTITUTE(SUBSTITUTE(TRIM($B872&amp;""),CHAR(10)," "),CHAR(13)," "),"."," "),";"," "),","," "),"/"," "),"+"," "),"-"," "),"  "," "),"  "," "),"  "," "),"  "," "),"  "," "),"  "," "))," ","|")&amp;"|")</f>
        <v/>
      </c>
      <c r="AD872" s="10">
        <f>TRIM($I872&amp;"")</f>
        <v/>
      </c>
    </row>
    <row r="873" ht="24" customHeight="1">
      <c r="A873" s="9" t="n">
        <v>46199</v>
      </c>
      <c r="B873" s="10" t="n">
        <v>10179</v>
      </c>
      <c r="C873" s="10" t="n"/>
      <c r="D873" s="10" t="inlineStr">
        <is>
          <t>USINAGEM</t>
        </is>
      </c>
      <c r="E873" s="10" t="n">
        <v>20052001</v>
      </c>
      <c r="F873" s="10" t="inlineStr">
        <is>
          <t>(2-4) TRAVESSA 742X122X25 MDF - MESA ATHENAS</t>
        </is>
      </c>
      <c r="G873" s="10" t="inlineStr">
        <is>
          <t>USINAGEM</t>
        </is>
      </c>
      <c r="H873" s="10" t="inlineStr">
        <is>
          <t>USINAGEM</t>
        </is>
      </c>
      <c r="I873" s="10" t="inlineStr">
        <is>
          <t>USINAGEM</t>
        </is>
      </c>
      <c r="J873" s="9" t="n">
        <v>4</v>
      </c>
      <c r="K873" s="10">
        <f>IF($E873="","",IFERROR(INDEX('01_Cad_Pecas'!$H$2:$H$5000,MATCH($E873,'01_Cad_Pecas'!$D$2:$D$5000,0)),IFERROR(INDEX('01_Cad_Pecas'!$H$2:$H$5000,MATCH(VALUE($E873),'01_Cad_Pecas'!$D$2:$D$5000,0)),"")))</f>
        <v/>
      </c>
      <c r="L873" s="10">
        <f>IF($E873="","",IFERROR(INDEX('01_Cad_Pecas'!$I$2:$I$5000,MATCH($E873,'01_Cad_Pecas'!$D$2:$D$5000,0)),IFERROR(INDEX('01_Cad_Pecas'!$I$2:$I$5000,MATCH(VALUE($E873),'01_Cad_Pecas'!$D$2:$D$5000,0)),"")))</f>
        <v/>
      </c>
      <c r="M873" s="10">
        <f>IF(OR($J873="",$L873=""),"",IF($K873="",0,$K873)+$J873*$L873)</f>
        <v/>
      </c>
      <c r="N873" s="10" t="n">
        <v>46202</v>
      </c>
      <c r="O873" s="9" t="n">
        <v>4</v>
      </c>
      <c r="P873" s="10" t="n"/>
      <c r="Q873" s="10" t="n"/>
      <c r="R873" s="10">
        <f>IF(AND($P873&lt;&gt;"",$Q873&lt;&gt;""),($Q873-$P873)*1440,IF(AND($O873&lt;&gt;"",$L873&lt;&gt;""),IF($K873="",0,$K873)+$O873*$L873,""))</f>
        <v/>
      </c>
      <c r="S873" s="10" t="n"/>
      <c r="T873" s="10">
        <f>IF(OR($J873="",$O873=""),"",$O873/$J873)</f>
        <v/>
      </c>
      <c r="U873" s="10" t="n"/>
      <c r="V873" s="10">
        <f>IF($A873="","",IF(AND($A873&lt;&gt;"",NOT(OR($U873="Concluído",$U873="Concluido")),TODAY()&gt;$A873),"SIM","NÃO"))</f>
        <v/>
      </c>
      <c r="W873" s="10">
        <f>IF(OR($A873="",$I873="",$M873=""),"",SUMIFS($M$2:M873,$I$2:I873,$I873,$A$2:A873,$A873)-$M873)</f>
        <v/>
      </c>
      <c r="X873" s="10">
        <f>IF(OR($A873="",$I873=""),"",SUMIFS($M$2:$M$4922,$I$2:$I$4922,$I873,$A$2:$A$4922,$A873))</f>
        <v/>
      </c>
      <c r="Y873" s="10">
        <f>IFERROR(VLOOKUP($I873,'02_Cad_Maquinas'!$B$2:$H$200,7,FALSE()),"")</f>
        <v/>
      </c>
      <c r="Z873" s="10">
        <f>IF(OR($X873="",$Y873=""),"",$Y873-$X873)</f>
        <v/>
      </c>
      <c r="AA873" s="11">
        <f>IF(OR($X873="",$Y873=""),"",$X873/$Y873)</f>
        <v/>
      </c>
      <c r="AB873" s="10" t="n"/>
      <c r="AC873" s="10">
        <f>IF($B873="","","|"&amp;SUBSTITUTE(TRIM(SUBSTITUTE(SUBSTITUTE(SUBSTITUTE(SUBSTITUTE(SUBSTITUTE(SUBSTITUTE(SUBSTITUTE(SUBSTITUTE(SUBSTITUTE(SUBSTITUTE(SUBSTITUTE(SUBSTITUTE(SUBSTITUTE(SUBSTITUTE(TRIM($B873&amp;""),CHAR(10)," "),CHAR(13)," "),"."," "),";"," "),","," "),"/"," "),"+"," "),"-"," "),"  "," "),"  "," "),"  "," "),"  "," "),"  "," "),"  "," "))," ","|")&amp;"|")</f>
        <v/>
      </c>
      <c r="AD873" s="10">
        <f>TRIM($I873&amp;"")</f>
        <v/>
      </c>
    </row>
    <row r="874" ht="24" customHeight="1">
      <c r="A874" s="9" t="n">
        <v>46199</v>
      </c>
      <c r="B874" s="10" t="n">
        <v>10179</v>
      </c>
      <c r="C874" s="10" t="n"/>
      <c r="D874" s="10" t="inlineStr">
        <is>
          <t>USINAGEM</t>
        </is>
      </c>
      <c r="E874" s="10" t="n">
        <v>20052003</v>
      </c>
      <c r="F874" s="10" t="inlineStr">
        <is>
          <t>(6)BASE MENOR 386 (189)X124X25 MDF - MESA ATHENAS</t>
        </is>
      </c>
      <c r="G874" s="10" t="inlineStr">
        <is>
          <t>USINAGEM</t>
        </is>
      </c>
      <c r="H874" s="10" t="inlineStr">
        <is>
          <t>USINAGEM</t>
        </is>
      </c>
      <c r="I874" s="10" t="inlineStr">
        <is>
          <t>USINAGEM</t>
        </is>
      </c>
      <c r="J874" s="9" t="n">
        <v>2</v>
      </c>
      <c r="K874" s="10">
        <f>IF($E874="","",IFERROR(INDEX('01_Cad_Pecas'!$H$2:$H$5000,MATCH($E874,'01_Cad_Pecas'!$D$2:$D$5000,0)),IFERROR(INDEX('01_Cad_Pecas'!$H$2:$H$5000,MATCH(VALUE($E874),'01_Cad_Pecas'!$D$2:$D$5000,0)),"")))</f>
        <v/>
      </c>
      <c r="L874" s="10">
        <f>IF($E874="","",IFERROR(INDEX('01_Cad_Pecas'!$I$2:$I$5000,MATCH($E874,'01_Cad_Pecas'!$D$2:$D$5000,0)),IFERROR(INDEX('01_Cad_Pecas'!$I$2:$I$5000,MATCH(VALUE($E874),'01_Cad_Pecas'!$D$2:$D$5000,0)),"")))</f>
        <v/>
      </c>
      <c r="M874" s="10">
        <f>IF(OR($J874="",$L874=""),"",IF($K874="",0,$K874)+$J874*$L874)</f>
        <v/>
      </c>
      <c r="N874" s="10" t="n">
        <v>46202</v>
      </c>
      <c r="O874" s="9" t="n">
        <v>2</v>
      </c>
      <c r="P874" s="10" t="n"/>
      <c r="Q874" s="10" t="n"/>
      <c r="R874" s="10">
        <f>IF(AND($P874&lt;&gt;"",$Q874&lt;&gt;""),($Q874-$P874)*1440,IF(AND($O874&lt;&gt;"",$L874&lt;&gt;""),IF($K874="",0,$K874)+$O874*$L874,""))</f>
        <v/>
      </c>
      <c r="S874" s="10" t="n"/>
      <c r="T874" s="10">
        <f>IF(OR($J874="",$O874=""),"",$O874/$J874)</f>
        <v/>
      </c>
      <c r="U874" s="10" t="n"/>
      <c r="V874" s="10">
        <f>IF($A874="","",IF(AND($A874&lt;&gt;"",NOT(OR($U874="Concluído",$U874="Concluido")),TODAY()&gt;$A874),"SIM","NÃO"))</f>
        <v/>
      </c>
      <c r="W874" s="10">
        <f>IF(OR($A874="",$I874="",$M874=""),"",SUMIFS($M$2:M874,$I$2:I874,$I874,$A$2:A874,$A874)-$M874)</f>
        <v/>
      </c>
      <c r="X874" s="10">
        <f>IF(OR($A874="",$I874=""),"",SUMIFS($M$2:$M$4922,$I$2:$I$4922,$I874,$A$2:$A$4922,$A874))</f>
        <v/>
      </c>
      <c r="Y874" s="10">
        <f>IFERROR(VLOOKUP($I874,'02_Cad_Maquinas'!$B$2:$H$200,7,FALSE()),"")</f>
        <v/>
      </c>
      <c r="Z874" s="10">
        <f>IF(OR($X874="",$Y874=""),"",$Y874-$X874)</f>
        <v/>
      </c>
      <c r="AA874" s="11">
        <f>IF(OR($X874="",$Y874=""),"",$X874/$Y874)</f>
        <v/>
      </c>
      <c r="AB874" s="10" t="n"/>
      <c r="AC874" s="10">
        <f>IF($B874="","","|"&amp;SUBSTITUTE(TRIM(SUBSTITUTE(SUBSTITUTE(SUBSTITUTE(SUBSTITUTE(SUBSTITUTE(SUBSTITUTE(SUBSTITUTE(SUBSTITUTE(SUBSTITUTE(SUBSTITUTE(SUBSTITUTE(SUBSTITUTE(SUBSTITUTE(SUBSTITUTE(TRIM($B874&amp;""),CHAR(10)," "),CHAR(13)," "),"."," "),";"," "),","," "),"/"," "),"+"," "),"-"," "),"  "," "),"  "," "),"  "," "),"  "," "),"  "," "),"  "," "))," ","|")&amp;"|")</f>
        <v/>
      </c>
      <c r="AD874" s="10">
        <f>TRIM($I874&amp;"")</f>
        <v/>
      </c>
    </row>
    <row r="875" ht="24" customHeight="1">
      <c r="A875" s="9" t="n">
        <v>46199</v>
      </c>
      <c r="B875" s="10" t="n">
        <v>10179</v>
      </c>
      <c r="C875" s="10" t="n"/>
      <c r="D875" s="10" t="inlineStr">
        <is>
          <t>USINAGEM</t>
        </is>
      </c>
      <c r="E875" s="10" t="n">
        <v>30001202</v>
      </c>
      <c r="F875" s="10" t="inlineStr">
        <is>
          <t>PÉ FRONTAL 441X65(911)X25 MDF (16PÇS) - CAD PÉ INT</t>
        </is>
      </c>
      <c r="G875" s="10" t="inlineStr">
        <is>
          <t>USINAGEM</t>
        </is>
      </c>
      <c r="H875" s="10" t="inlineStr">
        <is>
          <t>USINAGEM</t>
        </is>
      </c>
      <c r="I875" s="10" t="inlineStr">
        <is>
          <t>USINAGEM</t>
        </is>
      </c>
      <c r="J875" s="9" t="n">
        <v>1336</v>
      </c>
      <c r="K875" s="10">
        <f>IF($E875="","",IFERROR(INDEX('01_Cad_Pecas'!$H$2:$H$5000,MATCH($E875,'01_Cad_Pecas'!$D$2:$D$5000,0)),IFERROR(INDEX('01_Cad_Pecas'!$H$2:$H$5000,MATCH(VALUE($E875),'01_Cad_Pecas'!$D$2:$D$5000,0)),"")))</f>
        <v/>
      </c>
      <c r="L875" s="10">
        <f>IF($E875="","",IFERROR(INDEX('01_Cad_Pecas'!$I$2:$I$5000,MATCH($E875,'01_Cad_Pecas'!$D$2:$D$5000,0)),IFERROR(INDEX('01_Cad_Pecas'!$I$2:$I$5000,MATCH(VALUE($E875),'01_Cad_Pecas'!$D$2:$D$5000,0)),"")))</f>
        <v/>
      </c>
      <c r="M875" s="10">
        <f>IF(OR($J875="",$L875=""),"",IF($K875="",0,$K875)+$J875*$L875)</f>
        <v/>
      </c>
      <c r="N875" s="10" t="n">
        <v>46198</v>
      </c>
      <c r="O875" s="9" t="n">
        <v>1336</v>
      </c>
      <c r="P875" s="10" t="n"/>
      <c r="Q875" s="10" t="n"/>
      <c r="R875" s="10">
        <f>IF(AND($P875&lt;&gt;"",$Q875&lt;&gt;""),($Q875-$P875)*1440,IF(AND($O875&lt;&gt;"",$L875&lt;&gt;""),IF($K875="",0,$K875)+$O875*$L875,""))</f>
        <v/>
      </c>
      <c r="S875" s="10" t="n"/>
      <c r="T875" s="10">
        <f>IF(OR($J875="",$O875=""),"",$O875/$J875)</f>
        <v/>
      </c>
      <c r="U875" s="10" t="n"/>
      <c r="V875" s="10">
        <f>IF($A875="","",IF(AND($A875&lt;&gt;"",NOT(OR($U875="Concluído",$U875="Concluido")),TODAY()&gt;$A875),"SIM","NÃO"))</f>
        <v/>
      </c>
      <c r="W875" s="10">
        <f>IF(OR($A875="",$I875="",$M875=""),"",SUMIFS($M$2:M875,$I$2:I875,$I875,$A$2:A875,$A875)-$M875)</f>
        <v/>
      </c>
      <c r="X875" s="10">
        <f>IF(OR($A875="",$I875=""),"",SUMIFS($M$2:$M$4922,$I$2:$I$4922,$I875,$A$2:$A$4922,$A875))</f>
        <v/>
      </c>
      <c r="Y875" s="10">
        <f>IFERROR(VLOOKUP($I875,'02_Cad_Maquinas'!$B$2:$H$200,7,FALSE()),"")</f>
        <v/>
      </c>
      <c r="Z875" s="10">
        <f>IF(OR($X875="",$Y875=""),"",$Y875-$X875)</f>
        <v/>
      </c>
      <c r="AA875" s="11">
        <f>IF(OR($X875="",$Y875=""),"",$X875/$Y875)</f>
        <v/>
      </c>
      <c r="AB875" s="10" t="n"/>
      <c r="AC875" s="10">
        <f>IF($B875="","","|"&amp;SUBSTITUTE(TRIM(SUBSTITUTE(SUBSTITUTE(SUBSTITUTE(SUBSTITUTE(SUBSTITUTE(SUBSTITUTE(SUBSTITUTE(SUBSTITUTE(SUBSTITUTE(SUBSTITUTE(SUBSTITUTE(SUBSTITUTE(SUBSTITUTE(SUBSTITUTE(TRIM($B875&amp;""),CHAR(10)," "),CHAR(13)," "),"."," "),";"," "),","," "),"/"," "),"+"," "),"-"," "),"  "," "),"  "," "),"  "," "),"  "," "),"  "," "),"  "," "))," ","|")&amp;"|")</f>
        <v/>
      </c>
      <c r="AD875" s="10">
        <f>TRIM($I875&amp;"")</f>
        <v/>
      </c>
    </row>
    <row r="876">
      <c r="A876" s="9" t="n">
        <v>46199</v>
      </c>
      <c r="B876" s="10" t="n">
        <v>10179</v>
      </c>
      <c r="C876" s="10" t="n"/>
      <c r="D876" s="10" t="inlineStr">
        <is>
          <t>USINAGEM</t>
        </is>
      </c>
      <c r="E876" s="10" t="n">
        <v>30003410</v>
      </c>
      <c r="F876" s="10" t="inlineStr">
        <is>
          <t>PE FRONTAL 430X(108)51X25 MDF (DIREITO)</t>
        </is>
      </c>
      <c r="G876" s="10" t="inlineStr">
        <is>
          <t>USINAGEM</t>
        </is>
      </c>
      <c r="H876" s="10" t="inlineStr">
        <is>
          <t>USINAGEM</t>
        </is>
      </c>
      <c r="I876" s="10" t="inlineStr">
        <is>
          <t>USINAGEM</t>
        </is>
      </c>
      <c r="J876" s="9" t="n">
        <v>34</v>
      </c>
      <c r="K876" s="10">
        <f>IF($E876="","",IFERROR(INDEX('01_Cad_Pecas'!$H$2:$H$5000,MATCH($E876,'01_Cad_Pecas'!$D$2:$D$5000,0)),IFERROR(INDEX('01_Cad_Pecas'!$H$2:$H$5000,MATCH(VALUE($E876),'01_Cad_Pecas'!$D$2:$D$5000,0)),"")))</f>
        <v/>
      </c>
      <c r="L876" s="10">
        <f>IF($E876="","",IFERROR(INDEX('01_Cad_Pecas'!$I$2:$I$5000,MATCH($E876,'01_Cad_Pecas'!$D$2:$D$5000,0)),IFERROR(INDEX('01_Cad_Pecas'!$I$2:$I$5000,MATCH(VALUE($E876),'01_Cad_Pecas'!$D$2:$D$5000,0)),"")))</f>
        <v/>
      </c>
      <c r="M876" s="10">
        <f>IF(OR($J876="",$L876=""),"",IF($K876="",0,$K876)+$J876*$L876)</f>
        <v/>
      </c>
      <c r="N876" s="10" t="n">
        <v>46198</v>
      </c>
      <c r="O876" s="9" t="n">
        <v>34</v>
      </c>
      <c r="P876" s="10" t="n"/>
      <c r="Q876" s="10" t="n"/>
      <c r="R876" s="10">
        <f>IF(AND($P876&lt;&gt;"",$Q876&lt;&gt;""),($Q876-$P876)*1440,IF(AND($O876&lt;&gt;"",$L876&lt;&gt;""),IF($K876="",0,$K876)+$O876*$L876,""))</f>
        <v/>
      </c>
      <c r="S876" s="10" t="n"/>
      <c r="T876" s="10">
        <f>IF(OR($J876="",$O876=""),"",$O876/$J876)</f>
        <v/>
      </c>
      <c r="U876" s="10" t="n"/>
      <c r="V876" s="10">
        <f>IF($A876="","",IF(AND($A876&lt;&gt;"",NOT(OR($U876="Concluído",$U876="Concluido")),TODAY()&gt;$A876),"SIM","NÃO"))</f>
        <v/>
      </c>
      <c r="W876" s="10">
        <f>IF(OR($A876="",$I876="",$M876=""),"",SUMIFS($M$2:M876,$I$2:I876,$I876,$A$2:A876,$A876)-$M876)</f>
        <v/>
      </c>
      <c r="X876" s="10">
        <f>IF(OR($A876="",$I876=""),"",SUMIFS($M$2:$M$4922,$I$2:$I$4922,$I876,$A$2:$A$4922,$A876))</f>
        <v/>
      </c>
      <c r="Y876" s="10">
        <f>IFERROR(VLOOKUP($I876,'02_Cad_Maquinas'!$B$2:$H$200,7,FALSE()),"")</f>
        <v/>
      </c>
      <c r="Z876" s="10">
        <f>IF(OR($X876="",$Y876=""),"",$Y876-$X876)</f>
        <v/>
      </c>
      <c r="AA876" s="11">
        <f>IF(OR($X876="",$Y876=""),"",$X876/$Y876)</f>
        <v/>
      </c>
      <c r="AB876" s="10" t="n"/>
      <c r="AC876" s="10">
        <f>IF($B876="","","|"&amp;SUBSTITUTE(TRIM(SUBSTITUTE(SUBSTITUTE(SUBSTITUTE(SUBSTITUTE(SUBSTITUTE(SUBSTITUTE(SUBSTITUTE(SUBSTITUTE(SUBSTITUTE(SUBSTITUTE(SUBSTITUTE(SUBSTITUTE(SUBSTITUTE(SUBSTITUTE(TRIM($B876&amp;""),CHAR(10)," "),CHAR(13)," "),"."," "),";"," "),","," "),"/"," "),"+"," "),"-"," "),"  "," "),"  "," "),"  "," "),"  "," "),"  "," "),"  "," "))," ","|")&amp;"|")</f>
        <v/>
      </c>
      <c r="AD876" s="10">
        <f>TRIM($I876&amp;"")</f>
        <v/>
      </c>
    </row>
    <row r="877">
      <c r="A877" s="9" t="n">
        <v>46199</v>
      </c>
      <c r="B877" s="10" t="n">
        <v>10179</v>
      </c>
      <c r="C877" s="10" t="n"/>
      <c r="D877" s="10" t="inlineStr">
        <is>
          <t>USINAGEM</t>
        </is>
      </c>
      <c r="E877" s="10" t="n">
        <v>30003411</v>
      </c>
      <c r="F877" s="10" t="inlineStr">
        <is>
          <t>PE FRONTAL 430X(108)51X25 MDF (ESQUERDO)</t>
        </is>
      </c>
      <c r="G877" s="10" t="inlineStr">
        <is>
          <t>USINAGEM</t>
        </is>
      </c>
      <c r="H877" s="10" t="inlineStr">
        <is>
          <t>USINAGEM</t>
        </is>
      </c>
      <c r="I877" s="10" t="inlineStr">
        <is>
          <t>USINAGEM</t>
        </is>
      </c>
      <c r="J877" s="9" t="n">
        <v>34</v>
      </c>
      <c r="K877" s="10">
        <f>IF($E877="","",IFERROR(INDEX('01_Cad_Pecas'!$H$2:$H$5000,MATCH($E877,'01_Cad_Pecas'!$D$2:$D$5000,0)),IFERROR(INDEX('01_Cad_Pecas'!$H$2:$H$5000,MATCH(VALUE($E877),'01_Cad_Pecas'!$D$2:$D$5000,0)),"")))</f>
        <v/>
      </c>
      <c r="L877" s="10">
        <f>IF($E877="","",IFERROR(INDEX('01_Cad_Pecas'!$I$2:$I$5000,MATCH($E877,'01_Cad_Pecas'!$D$2:$D$5000,0)),IFERROR(INDEX('01_Cad_Pecas'!$I$2:$I$5000,MATCH(VALUE($E877),'01_Cad_Pecas'!$D$2:$D$5000,0)),"")))</f>
        <v/>
      </c>
      <c r="M877" s="10">
        <f>IF(OR($J877="",$L877=""),"",IF($K877="",0,$K877)+$J877*$L877)</f>
        <v/>
      </c>
      <c r="N877" s="10" t="n">
        <v>46198</v>
      </c>
      <c r="O877" s="9" t="n">
        <v>34</v>
      </c>
      <c r="P877" s="10" t="n"/>
      <c r="Q877" s="10" t="n"/>
      <c r="R877" s="10">
        <f>IF(AND($P877&lt;&gt;"",$Q877&lt;&gt;""),($Q877-$P877)*1440,IF(AND($O877&lt;&gt;"",$L877&lt;&gt;""),IF($K877="",0,$K877)+$O877*$L877,""))</f>
        <v/>
      </c>
      <c r="S877" s="10" t="n"/>
      <c r="T877" s="10">
        <f>IF(OR($J877="",$O877=""),"",$O877/$J877)</f>
        <v/>
      </c>
      <c r="U877" s="10" t="n"/>
      <c r="V877" s="10">
        <f>IF($A877="","",IF(AND($A877&lt;&gt;"",NOT(OR($U877="Concluído",$U877="Concluido")),TODAY()&gt;$A877),"SIM","NÃO"))</f>
        <v/>
      </c>
      <c r="W877" s="10">
        <f>IF(OR($A877="",$I877="",$M877=""),"",SUMIFS($M$2:M877,$I$2:I877,$I877,$A$2:A877,$A877)-$M877)</f>
        <v/>
      </c>
      <c r="X877" s="10">
        <f>IF(OR($A877="",$I877=""),"",SUMIFS($M$2:$M$4922,$I$2:$I$4922,$I877,$A$2:$A$4922,$A877))</f>
        <v/>
      </c>
      <c r="Y877" s="10">
        <f>IFERROR(VLOOKUP($I877,'02_Cad_Maquinas'!$B$2:$H$200,7,FALSE()),"")</f>
        <v/>
      </c>
      <c r="Z877" s="10">
        <f>IF(OR($X877="",$Y877=""),"",$Y877-$X877)</f>
        <v/>
      </c>
      <c r="AA877" s="11">
        <f>IF(OR($X877="",$Y877=""),"",$X877/$Y877)</f>
        <v/>
      </c>
      <c r="AB877" s="10" t="n"/>
      <c r="AC877" s="10">
        <f>IF($B877="","","|"&amp;SUBSTITUTE(TRIM(SUBSTITUTE(SUBSTITUTE(SUBSTITUTE(SUBSTITUTE(SUBSTITUTE(SUBSTITUTE(SUBSTITUTE(SUBSTITUTE(SUBSTITUTE(SUBSTITUTE(SUBSTITUTE(SUBSTITUTE(SUBSTITUTE(SUBSTITUTE(TRIM($B877&amp;""),CHAR(10)," "),CHAR(13)," "),"."," "),";"," "),","," "),"/"," "),"+"," "),"-"," "),"  "," "),"  "," "),"  "," "),"  "," "),"  "," "),"  "," "))," ","|")&amp;"|")</f>
        <v/>
      </c>
      <c r="AD877" s="10">
        <f>TRIM($I877&amp;"")</f>
        <v/>
      </c>
    </row>
    <row r="878" ht="24" customHeight="1">
      <c r="A878" s="9" t="n">
        <v>46199</v>
      </c>
      <c r="B878" s="10" t="n">
        <v>10179</v>
      </c>
      <c r="C878" s="10" t="n"/>
      <c r="D878" s="10" t="inlineStr">
        <is>
          <t>USINAGEM</t>
        </is>
      </c>
      <c r="E878" s="10" t="n">
        <v>30006110</v>
      </c>
      <c r="F878" s="10" t="inlineStr">
        <is>
          <t>PE FRONTAL 430X(108)51X25 MDF (DIR) SANTIAGO NEW</t>
        </is>
      </c>
      <c r="G878" s="10" t="inlineStr">
        <is>
          <t>USINAGEM</t>
        </is>
      </c>
      <c r="H878" s="10" t="inlineStr">
        <is>
          <t>USINAGEM</t>
        </is>
      </c>
      <c r="I878" s="10" t="inlineStr">
        <is>
          <t>USINAGEM</t>
        </is>
      </c>
      <c r="J878" s="9" t="n">
        <v>10</v>
      </c>
      <c r="K878" s="10">
        <f>IF($E878="","",IFERROR(INDEX('01_Cad_Pecas'!$H$2:$H$5000,MATCH($E878,'01_Cad_Pecas'!$D$2:$D$5000,0)),IFERROR(INDEX('01_Cad_Pecas'!$H$2:$H$5000,MATCH(VALUE($E878),'01_Cad_Pecas'!$D$2:$D$5000,0)),"")))</f>
        <v/>
      </c>
      <c r="L878" s="10">
        <f>IF($E878="","",IFERROR(INDEX('01_Cad_Pecas'!$I$2:$I$5000,MATCH($E878,'01_Cad_Pecas'!$D$2:$D$5000,0)),IFERROR(INDEX('01_Cad_Pecas'!$I$2:$I$5000,MATCH(VALUE($E878),'01_Cad_Pecas'!$D$2:$D$5000,0)),"")))</f>
        <v/>
      </c>
      <c r="M878" s="10">
        <f>IF(OR($J878="",$L878=""),"",IF($K878="",0,$K878)+$J878*$L878)</f>
        <v/>
      </c>
      <c r="N878" s="10" t="n">
        <v>46198</v>
      </c>
      <c r="O878" s="9" t="n">
        <v>10</v>
      </c>
      <c r="P878" s="10" t="n"/>
      <c r="Q878" s="10" t="n"/>
      <c r="R878" s="10">
        <f>IF(AND($P878&lt;&gt;"",$Q878&lt;&gt;""),($Q878-$P878)*1440,IF(AND($O878&lt;&gt;"",$L878&lt;&gt;""),IF($K878="",0,$K878)+$O878*$L878,""))</f>
        <v/>
      </c>
      <c r="S878" s="10" t="n"/>
      <c r="T878" s="10">
        <f>IF(OR($J878="",$O878=""),"",$O878/$J878)</f>
        <v/>
      </c>
      <c r="U878" s="10" t="n"/>
      <c r="V878" s="10">
        <f>IF($A878="","",IF(AND($A878&lt;&gt;"",NOT(OR($U878="Concluído",$U878="Concluido")),TODAY()&gt;$A878),"SIM","NÃO"))</f>
        <v/>
      </c>
      <c r="W878" s="10">
        <f>IF(OR($A878="",$I878="",$M878=""),"",SUMIFS($M$2:M878,$I$2:I878,$I878,$A$2:A878,$A878)-$M878)</f>
        <v/>
      </c>
      <c r="X878" s="10">
        <f>IF(OR($A878="",$I878=""),"",SUMIFS($M$2:$M$4922,$I$2:$I$4922,$I878,$A$2:$A$4922,$A878))</f>
        <v/>
      </c>
      <c r="Y878" s="10">
        <f>IFERROR(VLOOKUP($I878,'02_Cad_Maquinas'!$B$2:$H$200,7,FALSE()),"")</f>
        <v/>
      </c>
      <c r="Z878" s="10">
        <f>IF(OR($X878="",$Y878=""),"",$Y878-$X878)</f>
        <v/>
      </c>
      <c r="AA878" s="11">
        <f>IF(OR($X878="",$Y878=""),"",$X878/$Y878)</f>
        <v/>
      </c>
      <c r="AB878" s="10" t="n"/>
      <c r="AC878" s="10">
        <f>IF($B878="","","|"&amp;SUBSTITUTE(TRIM(SUBSTITUTE(SUBSTITUTE(SUBSTITUTE(SUBSTITUTE(SUBSTITUTE(SUBSTITUTE(SUBSTITUTE(SUBSTITUTE(SUBSTITUTE(SUBSTITUTE(SUBSTITUTE(SUBSTITUTE(SUBSTITUTE(SUBSTITUTE(TRIM($B878&amp;""),CHAR(10)," "),CHAR(13)," "),"."," "),";"," "),","," "),"/"," "),"+"," "),"-"," "),"  "," "),"  "," "),"  "," "),"  "," "),"  "," "),"  "," "))," ","|")&amp;"|")</f>
        <v/>
      </c>
      <c r="AD878" s="10">
        <f>TRIM($I878&amp;"")</f>
        <v/>
      </c>
    </row>
    <row r="879" ht="24" customHeight="1">
      <c r="A879" s="9" t="n">
        <v>46199</v>
      </c>
      <c r="B879" s="10" t="n">
        <v>10179</v>
      </c>
      <c r="C879" s="10" t="n"/>
      <c r="D879" s="10" t="inlineStr">
        <is>
          <t>USINAGEM</t>
        </is>
      </c>
      <c r="E879" s="10" t="n">
        <v>30006111</v>
      </c>
      <c r="F879" s="10" t="inlineStr">
        <is>
          <t>PE FRONTAL 430X(108)51X25MDF (ESQRD) SANTIAGO NEW</t>
        </is>
      </c>
      <c r="G879" s="10" t="inlineStr">
        <is>
          <t>USINAGEM</t>
        </is>
      </c>
      <c r="H879" s="10" t="inlineStr">
        <is>
          <t>USINAGEM</t>
        </is>
      </c>
      <c r="I879" s="10" t="inlineStr">
        <is>
          <t>USINAGEM</t>
        </is>
      </c>
      <c r="J879" s="9" t="n">
        <v>10</v>
      </c>
      <c r="K879" s="10">
        <f>IF($E879="","",IFERROR(INDEX('01_Cad_Pecas'!$H$2:$H$5000,MATCH($E879,'01_Cad_Pecas'!$D$2:$D$5000,0)),IFERROR(INDEX('01_Cad_Pecas'!$H$2:$H$5000,MATCH(VALUE($E879),'01_Cad_Pecas'!$D$2:$D$5000,0)),"")))</f>
        <v/>
      </c>
      <c r="L879" s="10">
        <f>IF($E879="","",IFERROR(INDEX('01_Cad_Pecas'!$I$2:$I$5000,MATCH($E879,'01_Cad_Pecas'!$D$2:$D$5000,0)),IFERROR(INDEX('01_Cad_Pecas'!$I$2:$I$5000,MATCH(VALUE($E879),'01_Cad_Pecas'!$D$2:$D$5000,0)),"")))</f>
        <v/>
      </c>
      <c r="M879" s="10">
        <f>IF(OR($J879="",$L879=""),"",IF($K879="",0,$K879)+$J879*$L879)</f>
        <v/>
      </c>
      <c r="N879" s="10" t="n">
        <v>46198</v>
      </c>
      <c r="O879" s="9" t="n">
        <v>10</v>
      </c>
      <c r="P879" s="10" t="n"/>
      <c r="Q879" s="10" t="n"/>
      <c r="R879" s="10">
        <f>IF(AND($P879&lt;&gt;"",$Q879&lt;&gt;""),($Q879-$P879)*1440,IF(AND($O879&lt;&gt;"",$L879&lt;&gt;""),IF($K879="",0,$K879)+$O879*$L879,""))</f>
        <v/>
      </c>
      <c r="S879" s="10" t="n"/>
      <c r="T879" s="10">
        <f>IF(OR($J879="",$O879=""),"",$O879/$J879)</f>
        <v/>
      </c>
      <c r="U879" s="10" t="n"/>
      <c r="V879" s="10">
        <f>IF($A879="","",IF(AND($A879&lt;&gt;"",NOT(OR($U879="Concluído",$U879="Concluido")),TODAY()&gt;$A879),"SIM","NÃO"))</f>
        <v/>
      </c>
      <c r="W879" s="10">
        <f>IF(OR($A879="",$I879="",$M879=""),"",SUMIFS($M$2:M879,$I$2:I879,$I879,$A$2:A879,$A879)-$M879)</f>
        <v/>
      </c>
      <c r="X879" s="10">
        <f>IF(OR($A879="",$I879=""),"",SUMIFS($M$2:$M$4922,$I$2:$I$4922,$I879,$A$2:$A$4922,$A879))</f>
        <v/>
      </c>
      <c r="Y879" s="10">
        <f>IFERROR(VLOOKUP($I879,'02_Cad_Maquinas'!$B$2:$H$200,7,FALSE()),"")</f>
        <v/>
      </c>
      <c r="Z879" s="10">
        <f>IF(OR($X879="",$Y879=""),"",$Y879-$X879)</f>
        <v/>
      </c>
      <c r="AA879" s="11">
        <f>IF(OR($X879="",$Y879=""),"",$X879/$Y879)</f>
        <v/>
      </c>
      <c r="AB879" s="10" t="n"/>
      <c r="AC879" s="10">
        <f>IF($B879="","","|"&amp;SUBSTITUTE(TRIM(SUBSTITUTE(SUBSTITUTE(SUBSTITUTE(SUBSTITUTE(SUBSTITUTE(SUBSTITUTE(SUBSTITUTE(SUBSTITUTE(SUBSTITUTE(SUBSTITUTE(SUBSTITUTE(SUBSTITUTE(SUBSTITUTE(SUBSTITUTE(TRIM($B879&amp;""),CHAR(10)," "),CHAR(13)," "),"."," "),";"," "),","," "),"/"," "),"+"," "),"-"," "),"  "," "),"  "," "),"  "," "),"  "," "),"  "," "),"  "," "))," ","|")&amp;"|")</f>
        <v/>
      </c>
      <c r="AD879" s="10">
        <f>TRIM($I879&amp;"")</f>
        <v/>
      </c>
    </row>
    <row r="880" ht="24" customHeight="1">
      <c r="A880" s="9" t="n">
        <v>46199</v>
      </c>
      <c r="B880" s="10" t="n">
        <v>10179</v>
      </c>
      <c r="C880" s="10" t="n"/>
      <c r="D880" s="10" t="inlineStr">
        <is>
          <t>USINAGEM</t>
        </is>
      </c>
      <c r="E880" s="10" t="n">
        <v>30009703</v>
      </c>
      <c r="F880" s="10" t="inlineStr">
        <is>
          <t>ESPALDAR 390X40(911)X25 MDF (24) - CADEIRA GRECIA</t>
        </is>
      </c>
      <c r="G880" s="10" t="inlineStr">
        <is>
          <t>USINAGEM</t>
        </is>
      </c>
      <c r="H880" s="10" t="inlineStr">
        <is>
          <t>USINAGEM</t>
        </is>
      </c>
      <c r="I880" s="10" t="inlineStr">
        <is>
          <t>USINAGEM</t>
        </is>
      </c>
      <c r="J880" s="9" t="n">
        <v>6</v>
      </c>
      <c r="K880" s="10">
        <f>IF($E880="","",IFERROR(INDEX('01_Cad_Pecas'!$H$2:$H$5000,MATCH($E880,'01_Cad_Pecas'!$D$2:$D$5000,0)),IFERROR(INDEX('01_Cad_Pecas'!$H$2:$H$5000,MATCH(VALUE($E880),'01_Cad_Pecas'!$D$2:$D$5000,0)),"")))</f>
        <v/>
      </c>
      <c r="L880" s="10">
        <f>IF($E880="","",IFERROR(INDEX('01_Cad_Pecas'!$I$2:$I$5000,MATCH($E880,'01_Cad_Pecas'!$D$2:$D$5000,0)),IFERROR(INDEX('01_Cad_Pecas'!$I$2:$I$5000,MATCH(VALUE($E880),'01_Cad_Pecas'!$D$2:$D$5000,0)),"")))</f>
        <v/>
      </c>
      <c r="M880" s="10">
        <f>IF(OR($J880="",$L880=""),"",IF($K880="",0,$K880)+$J880*$L880)</f>
        <v/>
      </c>
      <c r="N880" s="10" t="n">
        <v>46202</v>
      </c>
      <c r="O880" s="9" t="n">
        <v>6</v>
      </c>
      <c r="P880" s="10" t="n"/>
      <c r="Q880" s="10" t="n"/>
      <c r="R880" s="10">
        <f>IF(AND($P880&lt;&gt;"",$Q880&lt;&gt;""),($Q880-$P880)*1440,IF(AND($O880&lt;&gt;"",$L880&lt;&gt;""),IF($K880="",0,$K880)+$O880*$L880,""))</f>
        <v/>
      </c>
      <c r="S880" s="10" t="n"/>
      <c r="T880" s="10">
        <f>IF(OR($J880="",$O880=""),"",$O880/$J880)</f>
        <v/>
      </c>
      <c r="U880" s="10" t="n"/>
      <c r="V880" s="10">
        <f>IF($A880="","",IF(AND($A880&lt;&gt;"",NOT(OR($U880="Concluído",$U880="Concluido")),TODAY()&gt;$A880),"SIM","NÃO"))</f>
        <v/>
      </c>
      <c r="W880" s="10">
        <f>IF(OR($A880="",$I880="",$M880=""),"",SUMIFS($M$2:M880,$I$2:I880,$I880,$A$2:A880,$A880)-$M880)</f>
        <v/>
      </c>
      <c r="X880" s="10">
        <f>IF(OR($A880="",$I880=""),"",SUMIFS($M$2:$M$4922,$I$2:$I$4922,$I880,$A$2:$A$4922,$A880))</f>
        <v/>
      </c>
      <c r="Y880" s="10">
        <f>IFERROR(VLOOKUP($I880,'02_Cad_Maquinas'!$B$2:$H$200,7,FALSE()),"")</f>
        <v/>
      </c>
      <c r="Z880" s="10">
        <f>IF(OR($X880="",$Y880=""),"",$Y880-$X880)</f>
        <v/>
      </c>
      <c r="AA880" s="11">
        <f>IF(OR($X880="",$Y880=""),"",$X880/$Y880)</f>
        <v/>
      </c>
      <c r="AB880" s="10" t="n"/>
      <c r="AC880" s="10">
        <f>IF($B880="","","|"&amp;SUBSTITUTE(TRIM(SUBSTITUTE(SUBSTITUTE(SUBSTITUTE(SUBSTITUTE(SUBSTITUTE(SUBSTITUTE(SUBSTITUTE(SUBSTITUTE(SUBSTITUTE(SUBSTITUTE(SUBSTITUTE(SUBSTITUTE(SUBSTITUTE(SUBSTITUTE(TRIM($B880&amp;""),CHAR(10)," "),CHAR(13)," "),"."," "),";"," "),","," "),"/"," "),"+"," "),"-"," "),"  "," "),"  "," "),"  "," "),"  "," "),"  "," "),"  "," "))," ","|")&amp;"|")</f>
        <v/>
      </c>
      <c r="AD880" s="10">
        <f>TRIM($I880&amp;"")</f>
        <v/>
      </c>
    </row>
    <row r="881" ht="60" customHeight="1">
      <c r="A881" s="8" t="n">
        <v>46203</v>
      </c>
      <c r="B881" s="1" t="inlineStr">
        <is>
          <t>10149,10150,10151,10152,10153,10154</t>
        </is>
      </c>
      <c r="D881" s="1" t="inlineStr">
        <is>
          <t>USINAGEM</t>
        </is>
      </c>
      <c r="E881" s="1" t="n">
        <v>30003602</v>
      </c>
      <c r="F881" s="1" t="inlineStr">
        <is>
          <t>ASSENTO 440X455X12 MDP - CADEIRA PEROLA MADEIRA</t>
        </is>
      </c>
      <c r="G881" s="1" t="inlineStr">
        <is>
          <t>USINAGEM</t>
        </is>
      </c>
      <c r="H881" s="1" t="inlineStr">
        <is>
          <t>USINAGEM</t>
        </is>
      </c>
      <c r="I881" s="1" t="inlineStr">
        <is>
          <t>USINAGEM</t>
        </is>
      </c>
      <c r="J881" s="19" t="n">
        <v>382</v>
      </c>
      <c r="N881" s="10" t="n">
        <v>46202</v>
      </c>
      <c r="O881" s="19" t="n">
        <v>382</v>
      </c>
      <c r="AC881" s="10">
        <f>IF($B881="","","|"&amp;SUBSTITUTE(TRIM(SUBSTITUTE(SUBSTITUTE(SUBSTITUTE(SUBSTITUTE(SUBSTITUTE(SUBSTITUTE(SUBSTITUTE(SUBSTITUTE(SUBSTITUTE(SUBSTITUTE(SUBSTITUTE(SUBSTITUTE(SUBSTITUTE(SUBSTITUTE(TRIM($B881&amp;""),CHAR(10)," "),CHAR(13)," "),"."," "),";"," "),","," "),"/"," "),"+"," "),"-"," "),"  "," "),"  "," "),"  "," "),"  "," "),"  "," "),"  "," "))," ","|")&amp;"|")</f>
        <v/>
      </c>
      <c r="AD881" s="10">
        <f>TRIM($I881&amp;"")</f>
        <v/>
      </c>
    </row>
    <row r="882" ht="60" customHeight="1">
      <c r="A882" s="8" t="n">
        <v>46203</v>
      </c>
      <c r="B882" s="1" t="inlineStr">
        <is>
          <t>10149,10150,10151,10152,10153,10155</t>
        </is>
      </c>
      <c r="D882" s="1" t="inlineStr">
        <is>
          <t>USINAGEM</t>
        </is>
      </c>
      <c r="E882" s="1" t="n">
        <v>30008305</v>
      </c>
      <c r="F882" s="1" t="inlineStr">
        <is>
          <t>ENCOSTO COMPENSADO - CADEIRA PEROLA MONTADA</t>
        </is>
      </c>
      <c r="G882" s="1" t="inlineStr">
        <is>
          <t>USINAGEM</t>
        </is>
      </c>
      <c r="H882" s="1" t="inlineStr">
        <is>
          <t>USINAGEM</t>
        </is>
      </c>
      <c r="I882" s="1" t="inlineStr">
        <is>
          <t>USINAGEM</t>
        </is>
      </c>
      <c r="J882" s="19" t="n">
        <v>22</v>
      </c>
      <c r="N882" s="10" t="n">
        <v>46202</v>
      </c>
      <c r="O882" s="19" t="n">
        <v>22</v>
      </c>
      <c r="AC882" s="10">
        <f>IF($B882="","","|"&amp;SUBSTITUTE(TRIM(SUBSTITUTE(SUBSTITUTE(SUBSTITUTE(SUBSTITUTE(SUBSTITUTE(SUBSTITUTE(SUBSTITUTE(SUBSTITUTE(SUBSTITUTE(SUBSTITUTE(SUBSTITUTE(SUBSTITUTE(SUBSTITUTE(SUBSTITUTE(TRIM($B882&amp;""),CHAR(10)," "),CHAR(13)," "),"."," "),";"," "),","," "),"/"," "),"+"," "),"-"," "),"  "," "),"  "," "),"  "," "),"  "," "),"  "," "),"  "," "))," ","|")&amp;"|")</f>
        <v/>
      </c>
      <c r="AD882" s="10">
        <f>TRIM($I882&amp;"")</f>
        <v/>
      </c>
    </row>
    <row r="883" ht="24" customHeight="1">
      <c r="A883" s="8" t="n">
        <v>46202</v>
      </c>
      <c r="B883" s="1" t="n">
        <v>10180.10148</v>
      </c>
      <c r="D883" s="1" t="inlineStr">
        <is>
          <t>USINAGEM</t>
        </is>
      </c>
      <c r="E883" s="20" t="n">
        <v>30003602</v>
      </c>
      <c r="F883" s="16" t="inlineStr">
        <is>
          <t>ASSENTO 440X455X12 MDP - CADEIRA PEROLA MADEIRA</t>
        </is>
      </c>
      <c r="G883" s="1" t="inlineStr">
        <is>
          <t>USINAGEM</t>
        </is>
      </c>
      <c r="H883" s="1" t="inlineStr">
        <is>
          <t>USINAGEM</t>
        </is>
      </c>
      <c r="I883" s="1" t="inlineStr">
        <is>
          <t>USINAGEM</t>
        </is>
      </c>
      <c r="J883" s="19" t="n">
        <v>130</v>
      </c>
      <c r="N883" s="10" t="n">
        <v>46202</v>
      </c>
      <c r="O883" s="19" t="n">
        <v>130</v>
      </c>
      <c r="AC883" s="10">
        <f>IF($B883="","","|"&amp;SUBSTITUTE(TRIM(SUBSTITUTE(SUBSTITUTE(SUBSTITUTE(SUBSTITUTE(SUBSTITUTE(SUBSTITUTE(SUBSTITUTE(SUBSTITUTE(SUBSTITUTE(SUBSTITUTE(SUBSTITUTE(SUBSTITUTE(SUBSTITUTE(SUBSTITUTE(TRIM($B883&amp;""),CHAR(10)," "),CHAR(13)," "),"."," "),";"," "),","," "),"/"," "),"+"," "),"-"," "),"  "," "),"  "," "),"  "," "),"  "," "),"  "," "),"  "," "))," ","|")&amp;"|")</f>
        <v/>
      </c>
      <c r="AD883" s="10">
        <f>TRIM($I883&amp;"")</f>
        <v/>
      </c>
    </row>
    <row r="884" ht="24" customHeight="1">
      <c r="A884" s="8" t="n">
        <v>46202</v>
      </c>
      <c r="B884" s="1" t="n">
        <v>10180.10148</v>
      </c>
      <c r="D884" s="1" t="inlineStr">
        <is>
          <t>USINAGEM</t>
        </is>
      </c>
      <c r="E884" s="20" t="n">
        <v>30008305</v>
      </c>
      <c r="F884" s="16" t="inlineStr">
        <is>
          <t>ENCOSTO COMPENSADO - CADEIRA PEROLA MONTADA</t>
        </is>
      </c>
      <c r="G884" s="1" t="inlineStr">
        <is>
          <t>USINAGEM</t>
        </is>
      </c>
      <c r="H884" s="1" t="inlineStr">
        <is>
          <t>USINAGEM</t>
        </is>
      </c>
      <c r="I884" s="1" t="inlineStr">
        <is>
          <t>USINAGEM</t>
        </is>
      </c>
      <c r="J884" s="19" t="n">
        <v>2</v>
      </c>
      <c r="N884" s="10" t="n">
        <v>46202</v>
      </c>
      <c r="O884" s="19" t="n">
        <v>2</v>
      </c>
      <c r="AC884" s="10">
        <f>IF($B884="","","|"&amp;SUBSTITUTE(TRIM(SUBSTITUTE(SUBSTITUTE(SUBSTITUTE(SUBSTITUTE(SUBSTITUTE(SUBSTITUTE(SUBSTITUTE(SUBSTITUTE(SUBSTITUTE(SUBSTITUTE(SUBSTITUTE(SUBSTITUTE(SUBSTITUTE(SUBSTITUTE(TRIM($B884&amp;""),CHAR(10)," "),CHAR(13)," "),"."," "),";"," "),","," "),"/"," "),"+"," "),"-"," "),"  "," "),"  "," "),"  "," "),"  "," "),"  "," "),"  "," "))," ","|")&amp;"|")</f>
        <v/>
      </c>
      <c r="AD884" s="10">
        <f>TRIM($I884&amp;"")</f>
        <v/>
      </c>
    </row>
    <row r="885" ht="24" customHeight="1">
      <c r="A885" s="8" t="n">
        <v>46202</v>
      </c>
      <c r="B885" s="1" t="n">
        <v>10180.10148</v>
      </c>
      <c r="D885" s="1" t="inlineStr">
        <is>
          <t>USINAGEM</t>
        </is>
      </c>
      <c r="E885" s="20" t="n">
        <v>30001202</v>
      </c>
      <c r="F885" s="16" t="inlineStr">
        <is>
          <t>PÉ FRONTAL 441X65(911)X25 MDF (16PÇS) - CAD PÉ INT</t>
        </is>
      </c>
      <c r="G885" s="1" t="inlineStr">
        <is>
          <t>USINAGEM</t>
        </is>
      </c>
      <c r="H885" s="1" t="inlineStr">
        <is>
          <t>USINAGEM</t>
        </is>
      </c>
      <c r="I885" s="1" t="inlineStr">
        <is>
          <t>USINAGEM</t>
        </is>
      </c>
      <c r="J885" s="19" t="n">
        <v>1640</v>
      </c>
      <c r="N885" s="10" t="n">
        <v>46202</v>
      </c>
      <c r="O885" s="19" t="n">
        <v>1640</v>
      </c>
      <c r="AC885" s="10">
        <f>IF($B885="","","|"&amp;SUBSTITUTE(TRIM(SUBSTITUTE(SUBSTITUTE(SUBSTITUTE(SUBSTITUTE(SUBSTITUTE(SUBSTITUTE(SUBSTITUTE(SUBSTITUTE(SUBSTITUTE(SUBSTITUTE(SUBSTITUTE(SUBSTITUTE(SUBSTITUTE(SUBSTITUTE(TRIM($B885&amp;""),CHAR(10)," "),CHAR(13)," "),"."," "),";"," "),","," "),"/"," "),"+"," "),"-"," "),"  "," "),"  "," "),"  "," "),"  "," "),"  "," "),"  "," "))," ","|")&amp;"|")</f>
        <v/>
      </c>
      <c r="AD885" s="10">
        <f>TRIM($I885&amp;"")</f>
        <v/>
      </c>
    </row>
    <row r="886" ht="24" customHeight="1">
      <c r="A886" s="9" t="n">
        <v>46199</v>
      </c>
      <c r="B886" s="10" t="n">
        <v>10176</v>
      </c>
      <c r="C886" s="10" t="inlineStr">
        <is>
          <t>M/C 0630 (MULTIMOVEIS)</t>
        </is>
      </c>
      <c r="D886" s="10" t="inlineStr">
        <is>
          <t>UV</t>
        </is>
      </c>
      <c r="E886" s="10" t="n">
        <v>20014005</v>
      </c>
      <c r="F886" s="10" t="inlineStr">
        <is>
          <t>TAMPO 902X902X12 MDP - MESA DAKAR/MIAMI 0,90</t>
        </is>
      </c>
      <c r="G886" s="10" t="inlineStr">
        <is>
          <t>UV</t>
        </is>
      </c>
      <c r="H886" s="10" t="inlineStr">
        <is>
          <t>UV</t>
        </is>
      </c>
      <c r="I886" s="9" t="inlineStr">
        <is>
          <t>UV</t>
        </is>
      </c>
      <c r="J886" s="9" t="n">
        <v>30</v>
      </c>
      <c r="K886" s="10">
        <f>IF($E886="","",IFERROR(INDEX('01_Cad_Pecas'!$H$2:$H$5000,MATCH($E886,'01_Cad_Pecas'!$D$2:$D$5000,0)),IFERROR(INDEX('01_Cad_Pecas'!$H$2:$H$5000,MATCH(VALUE($E886),'01_Cad_Pecas'!$D$2:$D$5000,0)),"")))</f>
        <v/>
      </c>
      <c r="L886" s="10">
        <f>IF($E886="","",IFERROR(INDEX('01_Cad_Pecas'!$I$2:$I$5000,MATCH($E886,'01_Cad_Pecas'!$D$2:$D$5000,0)),IFERROR(INDEX('01_Cad_Pecas'!$I$2:$I$5000,MATCH(VALUE($E886),'01_Cad_Pecas'!$D$2:$D$5000,0)),"")))</f>
        <v/>
      </c>
      <c r="M886" s="10">
        <f>IF(OR($J886="",$L886=""),"",IF($K886="",0,$K886)+$J886*$L886)</f>
        <v/>
      </c>
      <c r="N886" s="10" t="n">
        <v>46200</v>
      </c>
      <c r="O886" s="9" t="n">
        <v>30</v>
      </c>
      <c r="P886" s="10" t="n"/>
      <c r="Q886" s="10" t="n"/>
      <c r="R886" s="10">
        <f>IF(AND($P886&lt;&gt;"",$Q886&lt;&gt;""),($Q886-$P886)*1440,IF(AND($O886&lt;&gt;"",$L886&lt;&gt;""),IF($K886="",0,$K886)+$O886*$L886,""))</f>
        <v/>
      </c>
      <c r="S886" s="10" t="n"/>
      <c r="T886" s="10">
        <f>IF(OR($J886="",$O886=""),"",$O886/$J886)</f>
        <v/>
      </c>
      <c r="U886" s="10" t="n"/>
      <c r="V886" s="10">
        <f>IF($A886="","",IF(AND($A886&lt;&gt;"",NOT(OR($U886="Concluído",$U886="Concluido")),TODAY()&gt;$A886),"SIM","NÃO"))</f>
        <v/>
      </c>
      <c r="W886" s="10">
        <f>IF(OR($A886="",$I886="",$M886=""),"",SUMIFS($M$2:M886,$I$2:I886,$I886,$A$2:A886,$A886)-$M886)</f>
        <v/>
      </c>
      <c r="X886" s="10">
        <f>IF(OR($A886="",$I886=""),"",SUMIFS($M$2:$M$4922,$I$2:$I$4922,$I886,$A$2:$A$4922,$A886))</f>
        <v/>
      </c>
      <c r="Y886" s="10">
        <f>IFERROR(VLOOKUP($I886,'02_Cad_Maquinas'!$B$2:$H$200,7,FALSE()),"")</f>
        <v/>
      </c>
      <c r="Z886" s="10">
        <f>IF(OR($X886="",$Y886=""),"",$Y886-$X886)</f>
        <v/>
      </c>
      <c r="AA886" s="11">
        <f>IF(OR($X886="",$Y886=""),"",$X886/$Y886)</f>
        <v/>
      </c>
      <c r="AB886" s="10" t="inlineStr">
        <is>
          <t>10176|UV</t>
        </is>
      </c>
      <c r="AC886" s="10">
        <f>IF($B886="","","|"&amp;SUBSTITUTE(TRIM(SUBSTITUTE(SUBSTITUTE(SUBSTITUTE(SUBSTITUTE(SUBSTITUTE(SUBSTITUTE(SUBSTITUTE(SUBSTITUTE(SUBSTITUTE(SUBSTITUTE(SUBSTITUTE(SUBSTITUTE(SUBSTITUTE(SUBSTITUTE(TRIM($B886&amp;""),CHAR(10)," "),CHAR(13)," "),"."," "),";"," "),","," "),"/"," "),"+"," "),"-"," "),"  "," "),"  "," "),"  "," "),"  "," "),"  "," "),"  "," "))," ","|")&amp;"|")</f>
        <v/>
      </c>
      <c r="AD886" s="10">
        <f>TRIM($I886&amp;"")</f>
        <v/>
      </c>
    </row>
    <row r="887" ht="24" customHeight="1">
      <c r="A887" s="9" t="n">
        <v>46199</v>
      </c>
      <c r="B887" s="10" t="n">
        <v>10176</v>
      </c>
      <c r="C887" s="10" t="inlineStr">
        <is>
          <t>M/C 0630 (MULTIMOVEIS)</t>
        </is>
      </c>
      <c r="D887" s="10" t="inlineStr">
        <is>
          <t>UV</t>
        </is>
      </c>
      <c r="E887" s="10" t="n">
        <v>20014205</v>
      </c>
      <c r="F887" s="10" t="inlineStr">
        <is>
          <t>(1) TAMPO 1602X802X12 MDP - MESA DAKAR/MIAMI 1,60</t>
        </is>
      </c>
      <c r="G887" s="10" t="inlineStr">
        <is>
          <t>UV</t>
        </is>
      </c>
      <c r="H887" s="10" t="inlineStr">
        <is>
          <t>UV</t>
        </is>
      </c>
      <c r="I887" s="9" t="inlineStr">
        <is>
          <t>UV</t>
        </is>
      </c>
      <c r="J887" s="9" t="n">
        <v>30</v>
      </c>
      <c r="K887" s="10">
        <f>IF($E887="","",IFERROR(INDEX('01_Cad_Pecas'!$H$2:$H$5000,MATCH($E887,'01_Cad_Pecas'!$D$2:$D$5000,0)),IFERROR(INDEX('01_Cad_Pecas'!$H$2:$H$5000,MATCH(VALUE($E887),'01_Cad_Pecas'!$D$2:$D$5000,0)),"")))</f>
        <v/>
      </c>
      <c r="L887" s="10">
        <f>IF($E887="","",IFERROR(INDEX('01_Cad_Pecas'!$I$2:$I$5000,MATCH($E887,'01_Cad_Pecas'!$D$2:$D$5000,0)),IFERROR(INDEX('01_Cad_Pecas'!$I$2:$I$5000,MATCH(VALUE($E887),'01_Cad_Pecas'!$D$2:$D$5000,0)),"")))</f>
        <v/>
      </c>
      <c r="M887" s="10">
        <f>IF(OR($J887="",$L887=""),"",IF($K887="",0,$K887)+$J887*$L887)</f>
        <v/>
      </c>
      <c r="N887" s="10" t="n">
        <v>46200</v>
      </c>
      <c r="O887" s="9" t="n">
        <v>30</v>
      </c>
      <c r="P887" s="10" t="n"/>
      <c r="Q887" s="10" t="n"/>
      <c r="R887" s="10">
        <f>IF(AND($P887&lt;&gt;"",$Q887&lt;&gt;""),($Q887-$P887)*1440,IF(AND($O887&lt;&gt;"",$L887&lt;&gt;""),IF($K887="",0,$K887)+$O887*$L887,""))</f>
        <v/>
      </c>
      <c r="S887" s="10" t="n"/>
      <c r="T887" s="10">
        <f>IF(OR($J887="",$O887=""),"",$O887/$J887)</f>
        <v/>
      </c>
      <c r="U887" s="10" t="n"/>
      <c r="V887" s="10">
        <f>IF($A887="","",IF(AND($A887&lt;&gt;"",NOT(OR($U887="Concluído",$U887="Concluido")),TODAY()&gt;$A887),"SIM","NÃO"))</f>
        <v/>
      </c>
      <c r="W887" s="10">
        <f>IF(OR($A887="",$I887="",$M887=""),"",SUMIFS($M$2:M887,$I$2:I887,$I887,$A$2:A887,$A887)-$M887)</f>
        <v/>
      </c>
      <c r="X887" s="10">
        <f>IF(OR($A887="",$I887=""),"",SUMIFS($M$2:$M$4922,$I$2:$I$4922,$I887,$A$2:$A$4922,$A887))</f>
        <v/>
      </c>
      <c r="Y887" s="10">
        <f>IFERROR(VLOOKUP($I887,'02_Cad_Maquinas'!$B$2:$H$200,7,FALSE()),"")</f>
        <v/>
      </c>
      <c r="Z887" s="10">
        <f>IF(OR($X887="",$Y887=""),"",$Y887-$X887)</f>
        <v/>
      </c>
      <c r="AA887" s="11">
        <f>IF(OR($X887="",$Y887=""),"",$X887/$Y887)</f>
        <v/>
      </c>
      <c r="AB887" s="10" t="inlineStr">
        <is>
          <t>10176|UV</t>
        </is>
      </c>
      <c r="AC887" s="10">
        <f>IF($B887="","","|"&amp;SUBSTITUTE(TRIM(SUBSTITUTE(SUBSTITUTE(SUBSTITUTE(SUBSTITUTE(SUBSTITUTE(SUBSTITUTE(SUBSTITUTE(SUBSTITUTE(SUBSTITUTE(SUBSTITUTE(SUBSTITUTE(SUBSTITUTE(SUBSTITUTE(SUBSTITUTE(TRIM($B887&amp;""),CHAR(10)," "),CHAR(13)," "),"."," "),";"," "),","," "),"/"," "),"+"," "),"-"," "),"  "," "),"  "," "),"  "," "),"  "," "),"  "," "),"  "," "))," ","|")&amp;"|")</f>
        <v/>
      </c>
      <c r="AD887" s="10">
        <f>TRIM($I887&amp;"")</f>
        <v/>
      </c>
    </row>
    <row r="888" ht="24" customHeight="1">
      <c r="A888" s="9" t="n">
        <v>46199</v>
      </c>
      <c r="B888" s="10" t="n">
        <v>10176</v>
      </c>
      <c r="C888" s="10" t="inlineStr">
        <is>
          <t>M/C 0630 (MULTIMOVEIS)</t>
        </is>
      </c>
      <c r="D888" s="10" t="inlineStr">
        <is>
          <t>UV</t>
        </is>
      </c>
      <c r="E888" s="10" t="n">
        <v>20014305</v>
      </c>
      <c r="F888" s="10" t="inlineStr">
        <is>
          <t>(1) TAMPO 1202X802X12 MDP - MESA DAKAR/MIAMI 1,20</t>
        </is>
      </c>
      <c r="G888" s="10" t="inlineStr">
        <is>
          <t>UV</t>
        </is>
      </c>
      <c r="H888" s="10" t="inlineStr">
        <is>
          <t>UV</t>
        </is>
      </c>
      <c r="I888" s="9" t="inlineStr">
        <is>
          <t>UV</t>
        </is>
      </c>
      <c r="J888" s="9" t="n">
        <v>42</v>
      </c>
      <c r="K888" s="10">
        <f>IF($E888="","",IFERROR(INDEX('01_Cad_Pecas'!$H$2:$H$5000,MATCH($E888,'01_Cad_Pecas'!$D$2:$D$5000,0)),IFERROR(INDEX('01_Cad_Pecas'!$H$2:$H$5000,MATCH(VALUE($E888),'01_Cad_Pecas'!$D$2:$D$5000,0)),"")))</f>
        <v/>
      </c>
      <c r="L888" s="10">
        <f>IF($E888="","",IFERROR(INDEX('01_Cad_Pecas'!$I$2:$I$5000,MATCH($E888,'01_Cad_Pecas'!$D$2:$D$5000,0)),IFERROR(INDEX('01_Cad_Pecas'!$I$2:$I$5000,MATCH(VALUE($E888),'01_Cad_Pecas'!$D$2:$D$5000,0)),"")))</f>
        <v/>
      </c>
      <c r="M888" s="10">
        <f>IF(OR($J888="",$L888=""),"",IF($K888="",0,$K888)+$J888*$L888)</f>
        <v/>
      </c>
      <c r="N888" s="10" t="n">
        <v>46200</v>
      </c>
      <c r="O888" s="9" t="n">
        <v>42</v>
      </c>
      <c r="P888" s="10" t="n"/>
      <c r="Q888" s="10" t="n"/>
      <c r="R888" s="10">
        <f>IF(AND($P888&lt;&gt;"",$Q888&lt;&gt;""),($Q888-$P888)*1440,IF(AND($O888&lt;&gt;"",$L888&lt;&gt;""),IF($K888="",0,$K888)+$O888*$L888,""))</f>
        <v/>
      </c>
      <c r="S888" s="10" t="n"/>
      <c r="T888" s="10">
        <f>IF(OR($J888="",$O888=""),"",$O888/$J888)</f>
        <v/>
      </c>
      <c r="U888" s="10" t="n"/>
      <c r="V888" s="10">
        <f>IF($A888="","",IF(AND($A888&lt;&gt;"",NOT(OR($U888="Concluído",$U888="Concluido")),TODAY()&gt;$A888),"SIM","NÃO"))</f>
        <v/>
      </c>
      <c r="W888" s="10">
        <f>IF(OR($A888="",$I888="",$M888=""),"",SUMIFS($M$2:M888,$I$2:I888,$I888,$A$2:A888,$A888)-$M888)</f>
        <v/>
      </c>
      <c r="X888" s="10">
        <f>IF(OR($A888="",$I888=""),"",SUMIFS($M$2:$M$4922,$I$2:$I$4922,$I888,$A$2:$A$4922,$A888))</f>
        <v/>
      </c>
      <c r="Y888" s="10">
        <f>IFERROR(VLOOKUP($I888,'02_Cad_Maquinas'!$B$2:$H$200,7,FALSE()),"")</f>
        <v/>
      </c>
      <c r="Z888" s="10">
        <f>IF(OR($X888="",$Y888=""),"",$Y888-$X888)</f>
        <v/>
      </c>
      <c r="AA888" s="11">
        <f>IF(OR($X888="",$Y888=""),"",$X888/$Y888)</f>
        <v/>
      </c>
      <c r="AB888" s="10" t="inlineStr">
        <is>
          <t>10176|UV</t>
        </is>
      </c>
      <c r="AC888" s="10">
        <f>IF($B888="","","|"&amp;SUBSTITUTE(TRIM(SUBSTITUTE(SUBSTITUTE(SUBSTITUTE(SUBSTITUTE(SUBSTITUTE(SUBSTITUTE(SUBSTITUTE(SUBSTITUTE(SUBSTITUTE(SUBSTITUTE(SUBSTITUTE(SUBSTITUTE(SUBSTITUTE(SUBSTITUTE(TRIM($B888&amp;""),CHAR(10)," "),CHAR(13)," "),"."," "),";"," "),","," "),"/"," "),"+"," "),"-"," "),"  "," "),"  "," "),"  "," "),"  "," "),"  "," "),"  "," "))," ","|")&amp;"|")</f>
        <v/>
      </c>
      <c r="AD888" s="10">
        <f>TRIM($I888&amp;"")</f>
        <v/>
      </c>
    </row>
    <row r="889" ht="24" customHeight="1">
      <c r="A889" s="9" t="n">
        <v>46199</v>
      </c>
      <c r="B889" s="10" t="n">
        <v>10176</v>
      </c>
      <c r="C889" s="10" t="inlineStr">
        <is>
          <t>M/C 0630 (MULTIMOVEIS)</t>
        </is>
      </c>
      <c r="D889" s="10" t="inlineStr">
        <is>
          <t>UV</t>
        </is>
      </c>
      <c r="E889" s="10" t="n">
        <v>20011004</v>
      </c>
      <c r="F889" s="10" t="inlineStr">
        <is>
          <t>TRAVESSA MAIOR 740X100X15 MDP - MESA MIAMI 0,90</t>
        </is>
      </c>
      <c r="G889" s="10" t="inlineStr">
        <is>
          <t>UV</t>
        </is>
      </c>
      <c r="H889" s="10" t="inlineStr">
        <is>
          <t>UV</t>
        </is>
      </c>
      <c r="I889" s="9" t="inlineStr">
        <is>
          <t>UV</t>
        </is>
      </c>
      <c r="J889" s="9" t="n">
        <v>60</v>
      </c>
      <c r="K889" s="10">
        <f>IF($E889="","",IFERROR(INDEX('01_Cad_Pecas'!$H$2:$H$5000,MATCH($E889,'01_Cad_Pecas'!$D$2:$D$5000,0)),IFERROR(INDEX('01_Cad_Pecas'!$H$2:$H$5000,MATCH(VALUE($E889),'01_Cad_Pecas'!$D$2:$D$5000,0)),"")))</f>
        <v/>
      </c>
      <c r="L889" s="10">
        <f>IF($E889="","",IFERROR(INDEX('01_Cad_Pecas'!$I$2:$I$5000,MATCH($E889,'01_Cad_Pecas'!$D$2:$D$5000,0)),IFERROR(INDEX('01_Cad_Pecas'!$I$2:$I$5000,MATCH(VALUE($E889),'01_Cad_Pecas'!$D$2:$D$5000,0)),"")))</f>
        <v/>
      </c>
      <c r="M889" s="10">
        <f>IF(OR($J889="",$L889=""),"",IF($K889="",0,$K889)+$J889*$L889)</f>
        <v/>
      </c>
      <c r="N889" s="10" t="n">
        <v>46200</v>
      </c>
      <c r="O889" s="9" t="n">
        <v>60</v>
      </c>
      <c r="P889" s="10" t="n"/>
      <c r="Q889" s="10" t="n"/>
      <c r="R889" s="10">
        <f>IF(AND($P889&lt;&gt;"",$Q889&lt;&gt;""),($Q889-$P889)*1440,IF(AND($O889&lt;&gt;"",$L889&lt;&gt;""),IF($K889="",0,$K889)+$O889*$L889,""))</f>
        <v/>
      </c>
      <c r="S889" s="10" t="n"/>
      <c r="T889" s="10">
        <f>IF(OR($J889="",$O889=""),"",$O889/$J889)</f>
        <v/>
      </c>
      <c r="U889" s="10" t="n"/>
      <c r="V889" s="10">
        <f>IF($A889="","",IF(AND($A889&lt;&gt;"",NOT(OR($U889="Concluído",$U889="Concluido")),TODAY()&gt;$A889),"SIM","NÃO"))</f>
        <v/>
      </c>
      <c r="W889" s="10">
        <f>IF(OR($A889="",$I889="",$M889=""),"",SUMIFS($M$2:M889,$I$2:I889,$I889,$A$2:A889,$A889)-$M889)</f>
        <v/>
      </c>
      <c r="X889" s="10">
        <f>IF(OR($A889="",$I889=""),"",SUMIFS($M$2:$M$4922,$I$2:$I$4922,$I889,$A$2:$A$4922,$A889))</f>
        <v/>
      </c>
      <c r="Y889" s="10">
        <f>IFERROR(VLOOKUP($I889,'02_Cad_Maquinas'!$B$2:$H$200,7,FALSE()),"")</f>
        <v/>
      </c>
      <c r="Z889" s="10">
        <f>IF(OR($X889="",$Y889=""),"",$Y889-$X889)</f>
        <v/>
      </c>
      <c r="AA889" s="11">
        <f>IF(OR($X889="",$Y889=""),"",$X889/$Y889)</f>
        <v/>
      </c>
      <c r="AB889" s="10" t="inlineStr">
        <is>
          <t>10176|UV</t>
        </is>
      </c>
      <c r="AC889" s="10">
        <f>IF($B889="","","|"&amp;SUBSTITUTE(TRIM(SUBSTITUTE(SUBSTITUTE(SUBSTITUTE(SUBSTITUTE(SUBSTITUTE(SUBSTITUTE(SUBSTITUTE(SUBSTITUTE(SUBSTITUTE(SUBSTITUTE(SUBSTITUTE(SUBSTITUTE(SUBSTITUTE(SUBSTITUTE(TRIM($B889&amp;""),CHAR(10)," "),CHAR(13)," "),"."," "),";"," "),","," "),"/"," "),"+"," "),"-"," "),"  "," "),"  "," "),"  "," "),"  "," "),"  "," "),"  "," "))," ","|")&amp;"|")</f>
        <v/>
      </c>
      <c r="AD889" s="10">
        <f>TRIM($I889&amp;"")</f>
        <v/>
      </c>
    </row>
    <row r="890" ht="24" customHeight="1">
      <c r="A890" s="9" t="n">
        <v>46199</v>
      </c>
      <c r="B890" s="10" t="n">
        <v>10176</v>
      </c>
      <c r="C890" s="10" t="inlineStr">
        <is>
          <t>M/C 0630 (MULTIMOVEIS)</t>
        </is>
      </c>
      <c r="D890" s="10" t="inlineStr">
        <is>
          <t>UV</t>
        </is>
      </c>
      <c r="E890" s="10" t="n">
        <v>20011005</v>
      </c>
      <c r="F890" s="10" t="inlineStr">
        <is>
          <t>TRAV. MENOR 710X100X15 MDP - MESA MIAMI 0,90</t>
        </is>
      </c>
      <c r="G890" s="10" t="inlineStr">
        <is>
          <t>UV</t>
        </is>
      </c>
      <c r="H890" s="10" t="inlineStr">
        <is>
          <t>UV</t>
        </is>
      </c>
      <c r="I890" s="9" t="inlineStr">
        <is>
          <t>UV</t>
        </is>
      </c>
      <c r="J890" s="9" t="n">
        <v>60</v>
      </c>
      <c r="K890" s="10">
        <f>IF($E890="","",IFERROR(INDEX('01_Cad_Pecas'!$H$2:$H$5000,MATCH($E890,'01_Cad_Pecas'!$D$2:$D$5000,0)),IFERROR(INDEX('01_Cad_Pecas'!$H$2:$H$5000,MATCH(VALUE($E890),'01_Cad_Pecas'!$D$2:$D$5000,0)),"")))</f>
        <v/>
      </c>
      <c r="L890" s="10">
        <f>IF($E890="","",IFERROR(INDEX('01_Cad_Pecas'!$I$2:$I$5000,MATCH($E890,'01_Cad_Pecas'!$D$2:$D$5000,0)),IFERROR(INDEX('01_Cad_Pecas'!$I$2:$I$5000,MATCH(VALUE($E890),'01_Cad_Pecas'!$D$2:$D$5000,0)),"")))</f>
        <v/>
      </c>
      <c r="M890" s="10">
        <f>IF(OR($J890="",$L890=""),"",IF($K890="",0,$K890)+$J890*$L890)</f>
        <v/>
      </c>
      <c r="N890" s="10" t="n">
        <v>46200</v>
      </c>
      <c r="O890" s="9" t="n">
        <v>60</v>
      </c>
      <c r="P890" s="10" t="n"/>
      <c r="Q890" s="10" t="n"/>
      <c r="R890" s="10">
        <f>IF(AND($P890&lt;&gt;"",$Q890&lt;&gt;""),($Q890-$P890)*1440,IF(AND($O890&lt;&gt;"",$L890&lt;&gt;""),IF($K890="",0,$K890)+$O890*$L890,""))</f>
        <v/>
      </c>
      <c r="S890" s="10" t="n"/>
      <c r="T890" s="10">
        <f>IF(OR($J890="",$O890=""),"",$O890/$J890)</f>
        <v/>
      </c>
      <c r="U890" s="10" t="n"/>
      <c r="V890" s="10">
        <f>IF($A890="","",IF(AND($A890&lt;&gt;"",NOT(OR($U890="Concluído",$U890="Concluido")),TODAY()&gt;$A890),"SIM","NÃO"))</f>
        <v/>
      </c>
      <c r="W890" s="10">
        <f>IF(OR($A890="",$I890="",$M890=""),"",SUMIFS($M$2:M890,$I$2:I890,$I890,$A$2:A890,$A890)-$M890)</f>
        <v/>
      </c>
      <c r="X890" s="10">
        <f>IF(OR($A890="",$I890=""),"",SUMIFS($M$2:$M$4922,$I$2:$I$4922,$I890,$A$2:$A$4922,$A890))</f>
        <v/>
      </c>
      <c r="Y890" s="10">
        <f>IFERROR(VLOOKUP($I890,'02_Cad_Maquinas'!$B$2:$H$200,7,FALSE()),"")</f>
        <v/>
      </c>
      <c r="Z890" s="10">
        <f>IF(OR($X890="",$Y890=""),"",$Y890-$X890)</f>
        <v/>
      </c>
      <c r="AA890" s="11">
        <f>IF(OR($X890="",$Y890=""),"",$X890/$Y890)</f>
        <v/>
      </c>
      <c r="AB890" s="10" t="inlineStr">
        <is>
          <t>10176|UV</t>
        </is>
      </c>
      <c r="AC890" s="10">
        <f>IF($B890="","","|"&amp;SUBSTITUTE(TRIM(SUBSTITUTE(SUBSTITUTE(SUBSTITUTE(SUBSTITUTE(SUBSTITUTE(SUBSTITUTE(SUBSTITUTE(SUBSTITUTE(SUBSTITUTE(SUBSTITUTE(SUBSTITUTE(SUBSTITUTE(SUBSTITUTE(SUBSTITUTE(TRIM($B890&amp;""),CHAR(10)," "),CHAR(13)," "),"."," "),";"," "),","," "),"/"," "),"+"," "),"-"," "),"  "," "),"  "," "),"  "," "),"  "," "),"  "," "),"  "," "))," ","|")&amp;"|")</f>
        <v/>
      </c>
      <c r="AD890" s="10">
        <f>TRIM($I890&amp;"")</f>
        <v/>
      </c>
    </row>
    <row r="891" ht="24" customHeight="1">
      <c r="A891" s="9" t="n">
        <v>46199</v>
      </c>
      <c r="B891" s="10" t="n">
        <v>10176</v>
      </c>
      <c r="C891" s="10" t="inlineStr">
        <is>
          <t>M/C 0630 (MULTIMOVEIS)</t>
        </is>
      </c>
      <c r="D891" s="10" t="inlineStr">
        <is>
          <t>UV</t>
        </is>
      </c>
      <c r="E891" s="10" t="n">
        <v>20012405</v>
      </c>
      <c r="F891" s="10" t="inlineStr">
        <is>
          <t>(2) TRAVESSA MAIOR 1030X100X15 MDP-MESA MIAMI 1,20</t>
        </is>
      </c>
      <c r="G891" s="10" t="inlineStr">
        <is>
          <t>UV</t>
        </is>
      </c>
      <c r="H891" s="10" t="inlineStr">
        <is>
          <t>UV</t>
        </is>
      </c>
      <c r="I891" s="9" t="inlineStr">
        <is>
          <t>UV</t>
        </is>
      </c>
      <c r="J891" s="9" t="n">
        <v>60</v>
      </c>
      <c r="K891" s="10">
        <f>IF($E891="","",IFERROR(INDEX('01_Cad_Pecas'!$H$2:$H$5000,MATCH($E891,'01_Cad_Pecas'!$D$2:$D$5000,0)),IFERROR(INDEX('01_Cad_Pecas'!$H$2:$H$5000,MATCH(VALUE($E891),'01_Cad_Pecas'!$D$2:$D$5000,0)),"")))</f>
        <v/>
      </c>
      <c r="L891" s="10">
        <f>IF($E891="","",IFERROR(INDEX('01_Cad_Pecas'!$I$2:$I$5000,MATCH($E891,'01_Cad_Pecas'!$D$2:$D$5000,0)),IFERROR(INDEX('01_Cad_Pecas'!$I$2:$I$5000,MATCH(VALUE($E891),'01_Cad_Pecas'!$D$2:$D$5000,0)),"")))</f>
        <v/>
      </c>
      <c r="M891" s="10">
        <f>IF(OR($J891="",$L891=""),"",IF($K891="",0,$K891)+$J891*$L891)</f>
        <v/>
      </c>
      <c r="N891" s="10" t="n">
        <v>46200</v>
      </c>
      <c r="O891" s="9" t="n">
        <v>60</v>
      </c>
      <c r="P891" s="10" t="n"/>
      <c r="Q891" s="10" t="n"/>
      <c r="R891" s="10">
        <f>IF(AND($P891&lt;&gt;"",$Q891&lt;&gt;""),($Q891-$P891)*1440,IF(AND($O891&lt;&gt;"",$L891&lt;&gt;""),IF($K891="",0,$K891)+$O891*$L891,""))</f>
        <v/>
      </c>
      <c r="S891" s="10" t="n"/>
      <c r="T891" s="10">
        <f>IF(OR($J891="",$O891=""),"",$O891/$J891)</f>
        <v/>
      </c>
      <c r="U891" s="10" t="n"/>
      <c r="V891" s="10">
        <f>IF($A891="","",IF(AND($A891&lt;&gt;"",NOT(OR($U891="Concluído",$U891="Concluido")),TODAY()&gt;$A891),"SIM","NÃO"))</f>
        <v/>
      </c>
      <c r="W891" s="10">
        <f>IF(OR($A891="",$I891="",$M891=""),"",SUMIFS($M$2:M891,$I$2:I891,$I891,$A$2:A891,$A891)-$M891)</f>
        <v/>
      </c>
      <c r="X891" s="10">
        <f>IF(OR($A891="",$I891=""),"",SUMIFS($M$2:$M$4922,$I$2:$I$4922,$I891,$A$2:$A$4922,$A891))</f>
        <v/>
      </c>
      <c r="Y891" s="10">
        <f>IFERROR(VLOOKUP($I891,'02_Cad_Maquinas'!$B$2:$H$200,7,FALSE()),"")</f>
        <v/>
      </c>
      <c r="Z891" s="10">
        <f>IF(OR($X891="",$Y891=""),"",$Y891-$X891)</f>
        <v/>
      </c>
      <c r="AA891" s="11">
        <f>IF(OR($X891="",$Y891=""),"",$X891/$Y891)</f>
        <v/>
      </c>
      <c r="AB891" s="10" t="inlineStr">
        <is>
          <t>10176|UV</t>
        </is>
      </c>
      <c r="AC891" s="10">
        <f>IF($B891="","","|"&amp;SUBSTITUTE(TRIM(SUBSTITUTE(SUBSTITUTE(SUBSTITUTE(SUBSTITUTE(SUBSTITUTE(SUBSTITUTE(SUBSTITUTE(SUBSTITUTE(SUBSTITUTE(SUBSTITUTE(SUBSTITUTE(SUBSTITUTE(SUBSTITUTE(SUBSTITUTE(TRIM($B891&amp;""),CHAR(10)," "),CHAR(13)," "),"."," "),";"," "),","," "),"/"," "),"+"," "),"-"," "),"  "," "),"  "," "),"  "," "),"  "," "),"  "," "),"  "," "))," ","|")&amp;"|")</f>
        <v/>
      </c>
      <c r="AD891" s="10">
        <f>TRIM($I891&amp;"")</f>
        <v/>
      </c>
    </row>
    <row r="892" ht="24" customHeight="1">
      <c r="A892" s="9" t="n">
        <v>46199</v>
      </c>
      <c r="B892" s="10" t="n">
        <v>10176</v>
      </c>
      <c r="C892" s="10" t="inlineStr">
        <is>
          <t>M/C 0630 (MULTIMOVEIS)</t>
        </is>
      </c>
      <c r="D892" s="10" t="inlineStr">
        <is>
          <t>UV</t>
        </is>
      </c>
      <c r="E892" s="10" t="n">
        <v>20012405</v>
      </c>
      <c r="F892" s="10" t="inlineStr">
        <is>
          <t>(2) TRAVESSA MAIOR 1030X100X15 MDP-MESA MIAMI 1,20</t>
        </is>
      </c>
      <c r="G892" s="10" t="inlineStr">
        <is>
          <t>UV</t>
        </is>
      </c>
      <c r="H892" s="10" t="inlineStr">
        <is>
          <t>UV</t>
        </is>
      </c>
      <c r="I892" s="9" t="inlineStr">
        <is>
          <t>UV</t>
        </is>
      </c>
      <c r="J892" s="9" t="n">
        <v>24</v>
      </c>
      <c r="K892" s="10">
        <f>IF($E892="","",IFERROR(INDEX('01_Cad_Pecas'!$H$2:$H$5000,MATCH($E892,'01_Cad_Pecas'!$D$2:$D$5000,0)),IFERROR(INDEX('01_Cad_Pecas'!$H$2:$H$5000,MATCH(VALUE($E892),'01_Cad_Pecas'!$D$2:$D$5000,0)),"")))</f>
        <v/>
      </c>
      <c r="L892" s="10">
        <f>IF($E892="","",IFERROR(INDEX('01_Cad_Pecas'!$I$2:$I$5000,MATCH($E892,'01_Cad_Pecas'!$D$2:$D$5000,0)),IFERROR(INDEX('01_Cad_Pecas'!$I$2:$I$5000,MATCH(VALUE($E892),'01_Cad_Pecas'!$D$2:$D$5000,0)),"")))</f>
        <v/>
      </c>
      <c r="M892" s="10">
        <f>IF(OR($J892="",$L892=""),"",IF($K892="",0,$K892)+$J892*$L892)</f>
        <v/>
      </c>
      <c r="N892" s="10" t="n">
        <v>46200</v>
      </c>
      <c r="O892" s="9" t="n">
        <v>24</v>
      </c>
      <c r="P892" s="10" t="n"/>
      <c r="Q892" s="10" t="n"/>
      <c r="R892" s="10">
        <f>IF(AND($P892&lt;&gt;"",$Q892&lt;&gt;""),($Q892-$P892)*1440,IF(AND($O892&lt;&gt;"",$L892&lt;&gt;""),IF($K892="",0,$K892)+$O892*$L892,""))</f>
        <v/>
      </c>
      <c r="S892" s="10" t="n"/>
      <c r="T892" s="10">
        <f>IF(OR($J892="",$O892=""),"",$O892/$J892)</f>
        <v/>
      </c>
      <c r="U892" s="10" t="n"/>
      <c r="V892" s="10">
        <f>IF($A892="","",IF(AND($A892&lt;&gt;"",NOT(OR($U892="Concluído",$U892="Concluido")),TODAY()&gt;$A892),"SIM","NÃO"))</f>
        <v/>
      </c>
      <c r="W892" s="10">
        <f>IF(OR($A892="",$I892="",$M892=""),"",SUMIFS($M$2:M892,$I$2:I892,$I892,$A$2:A892,$A892)-$M892)</f>
        <v/>
      </c>
      <c r="X892" s="10">
        <f>IF(OR($A892="",$I892=""),"",SUMIFS($M$2:$M$4922,$I$2:$I$4922,$I892,$A$2:$A$4922,$A892))</f>
        <v/>
      </c>
      <c r="Y892" s="10">
        <f>IFERROR(VLOOKUP($I892,'02_Cad_Maquinas'!$B$2:$H$200,7,FALSE()),"")</f>
        <v/>
      </c>
      <c r="Z892" s="10">
        <f>IF(OR($X892="",$Y892=""),"",$Y892-$X892)</f>
        <v/>
      </c>
      <c r="AA892" s="11">
        <f>IF(OR($X892="",$Y892=""),"",$X892/$Y892)</f>
        <v/>
      </c>
      <c r="AB892" s="10" t="inlineStr">
        <is>
          <t>10176|UV</t>
        </is>
      </c>
      <c r="AC892" s="10">
        <f>IF($B892="","","|"&amp;SUBSTITUTE(TRIM(SUBSTITUTE(SUBSTITUTE(SUBSTITUTE(SUBSTITUTE(SUBSTITUTE(SUBSTITUTE(SUBSTITUTE(SUBSTITUTE(SUBSTITUTE(SUBSTITUTE(SUBSTITUTE(SUBSTITUTE(SUBSTITUTE(SUBSTITUTE(TRIM($B892&amp;""),CHAR(10)," "),CHAR(13)," "),"."," "),";"," "),","," "),"/"," "),"+"," "),"-"," "),"  "," "),"  "," "),"  "," "),"  "," "),"  "," "),"  "," "))," ","|")&amp;"|")</f>
        <v/>
      </c>
      <c r="AD892" s="10">
        <f>TRIM($I892&amp;"")</f>
        <v/>
      </c>
    </row>
    <row r="893" ht="24" customHeight="1">
      <c r="A893" s="9" t="n">
        <v>46199</v>
      </c>
      <c r="B893" s="10" t="n">
        <v>10176</v>
      </c>
      <c r="C893" s="10" t="inlineStr">
        <is>
          <t>M/C 0630 (MULTIMOVEIS)</t>
        </is>
      </c>
      <c r="D893" s="10" t="inlineStr">
        <is>
          <t>UV</t>
        </is>
      </c>
      <c r="E893" s="10" t="n">
        <v>20013107</v>
      </c>
      <c r="F893" s="10" t="inlineStr">
        <is>
          <t>(3) TRAV.MENOR 610X100X15 MDP-MESA MIAMI 1,37X0,80</t>
        </is>
      </c>
      <c r="G893" s="10" t="inlineStr">
        <is>
          <t>UV</t>
        </is>
      </c>
      <c r="H893" s="10" t="inlineStr">
        <is>
          <t>UV</t>
        </is>
      </c>
      <c r="I893" s="9" t="inlineStr">
        <is>
          <t>UV</t>
        </is>
      </c>
      <c r="J893" s="9" t="n">
        <v>24</v>
      </c>
      <c r="K893" s="10">
        <f>IF($E893="","",IFERROR(INDEX('01_Cad_Pecas'!$H$2:$H$5000,MATCH($E893,'01_Cad_Pecas'!$D$2:$D$5000,0)),IFERROR(INDEX('01_Cad_Pecas'!$H$2:$H$5000,MATCH(VALUE($E893),'01_Cad_Pecas'!$D$2:$D$5000,0)),"")))</f>
        <v/>
      </c>
      <c r="L893" s="10">
        <f>IF($E893="","",IFERROR(INDEX('01_Cad_Pecas'!$I$2:$I$5000,MATCH($E893,'01_Cad_Pecas'!$D$2:$D$5000,0)),IFERROR(INDEX('01_Cad_Pecas'!$I$2:$I$5000,MATCH(VALUE($E893),'01_Cad_Pecas'!$D$2:$D$5000,0)),"")))</f>
        <v/>
      </c>
      <c r="M893" s="10">
        <f>IF(OR($J893="",$L893=""),"",IF($K893="",0,$K893)+$J893*$L893)</f>
        <v/>
      </c>
      <c r="N893" s="10" t="n">
        <v>46200</v>
      </c>
      <c r="O893" s="9" t="n">
        <v>24</v>
      </c>
      <c r="P893" s="10" t="n"/>
      <c r="Q893" s="10" t="n"/>
      <c r="R893" s="10">
        <f>IF(AND($P893&lt;&gt;"",$Q893&lt;&gt;""),($Q893-$P893)*1440,IF(AND($O893&lt;&gt;"",$L893&lt;&gt;""),IF($K893="",0,$K893)+$O893*$L893,""))</f>
        <v/>
      </c>
      <c r="S893" s="10" t="n"/>
      <c r="T893" s="10">
        <f>IF(OR($J893="",$O893=""),"",$O893/$J893)</f>
        <v/>
      </c>
      <c r="U893" s="10" t="n"/>
      <c r="V893" s="10">
        <f>IF($A893="","",IF(AND($A893&lt;&gt;"",NOT(OR($U893="Concluído",$U893="Concluido")),TODAY()&gt;$A893),"SIM","NÃO"))</f>
        <v/>
      </c>
      <c r="W893" s="10">
        <f>IF(OR($A893="",$I893="",$M893=""),"",SUMIFS($M$2:M893,$I$2:I893,$I893,$A$2:A893,$A893)-$M893)</f>
        <v/>
      </c>
      <c r="X893" s="10">
        <f>IF(OR($A893="",$I893=""),"",SUMIFS($M$2:$M$4922,$I$2:$I$4922,$I893,$A$2:$A$4922,$A893))</f>
        <v/>
      </c>
      <c r="Y893" s="10">
        <f>IFERROR(VLOOKUP($I893,'02_Cad_Maquinas'!$B$2:$H$200,7,FALSE()),"")</f>
        <v/>
      </c>
      <c r="Z893" s="10">
        <f>IF(OR($X893="",$Y893=""),"",$Y893-$X893)</f>
        <v/>
      </c>
      <c r="AA893" s="11">
        <f>IF(OR($X893="",$Y893=""),"",$X893/$Y893)</f>
        <v/>
      </c>
      <c r="AB893" s="10" t="inlineStr">
        <is>
          <t>10176|UV</t>
        </is>
      </c>
      <c r="AC893" s="10">
        <f>IF($B893="","","|"&amp;SUBSTITUTE(TRIM(SUBSTITUTE(SUBSTITUTE(SUBSTITUTE(SUBSTITUTE(SUBSTITUTE(SUBSTITUTE(SUBSTITUTE(SUBSTITUTE(SUBSTITUTE(SUBSTITUTE(SUBSTITUTE(SUBSTITUTE(SUBSTITUTE(SUBSTITUTE(TRIM($B893&amp;""),CHAR(10)," "),CHAR(13)," "),"."," "),";"," "),","," "),"/"," "),"+"," "),"-"," "),"  "," "),"  "," "),"  "," "),"  "," "),"  "," "),"  "," "))," ","|")&amp;"|")</f>
        <v/>
      </c>
      <c r="AD893" s="10">
        <f>TRIM($I893&amp;"")</f>
        <v/>
      </c>
    </row>
    <row r="894" ht="24" customHeight="1">
      <c r="A894" s="9" t="n">
        <v>46199</v>
      </c>
      <c r="B894" s="10" t="n">
        <v>10176</v>
      </c>
      <c r="C894" s="10" t="inlineStr">
        <is>
          <t>M/C 0630 (MULTIMOVEIS)</t>
        </is>
      </c>
      <c r="D894" s="10" t="inlineStr">
        <is>
          <t>UV</t>
        </is>
      </c>
      <c r="E894" s="10" t="n">
        <v>20013107</v>
      </c>
      <c r="F894" s="10" t="inlineStr">
        <is>
          <t>(3) TRAV.MENOR 610X100X15 MDP-MESA MIAMI 1,37X0,80</t>
        </is>
      </c>
      <c r="G894" s="10" t="inlineStr">
        <is>
          <t>UV</t>
        </is>
      </c>
      <c r="H894" s="10" t="inlineStr">
        <is>
          <t>UV</t>
        </is>
      </c>
      <c r="I894" s="9" t="inlineStr">
        <is>
          <t>UV</t>
        </is>
      </c>
      <c r="J894" s="9" t="n">
        <v>120</v>
      </c>
      <c r="K894" s="10">
        <f>IF($E894="","",IFERROR(INDEX('01_Cad_Pecas'!$H$2:$H$5000,MATCH($E894,'01_Cad_Pecas'!$D$2:$D$5000,0)),IFERROR(INDEX('01_Cad_Pecas'!$H$2:$H$5000,MATCH(VALUE($E894),'01_Cad_Pecas'!$D$2:$D$5000,0)),"")))</f>
        <v/>
      </c>
      <c r="L894" s="10">
        <f>IF($E894="","",IFERROR(INDEX('01_Cad_Pecas'!$I$2:$I$5000,MATCH($E894,'01_Cad_Pecas'!$D$2:$D$5000,0)),IFERROR(INDEX('01_Cad_Pecas'!$I$2:$I$5000,MATCH(VALUE($E894),'01_Cad_Pecas'!$D$2:$D$5000,0)),"")))</f>
        <v/>
      </c>
      <c r="M894" s="10">
        <f>IF(OR($J894="",$L894=""),"",IF($K894="",0,$K894)+$J894*$L894)</f>
        <v/>
      </c>
      <c r="N894" s="10" t="n">
        <v>46200</v>
      </c>
      <c r="O894" s="9" t="n">
        <v>120</v>
      </c>
      <c r="P894" s="10" t="n"/>
      <c r="Q894" s="10" t="n"/>
      <c r="R894" s="10">
        <f>IF(AND($P894&lt;&gt;"",$Q894&lt;&gt;""),($Q894-$P894)*1440,IF(AND($O894&lt;&gt;"",$L894&lt;&gt;""),IF($K894="",0,$K894)+$O894*$L894,""))</f>
        <v/>
      </c>
      <c r="S894" s="10" t="n"/>
      <c r="T894" s="10">
        <f>IF(OR($J894="",$O894=""),"",$O894/$J894)</f>
        <v/>
      </c>
      <c r="U894" s="10" t="n"/>
      <c r="V894" s="10">
        <f>IF($A894="","",IF(AND($A894&lt;&gt;"",NOT(OR($U894="Concluído",$U894="Concluido")),TODAY()&gt;$A894),"SIM","NÃO"))</f>
        <v/>
      </c>
      <c r="W894" s="10">
        <f>IF(OR($A894="",$I894="",$M894=""),"",SUMIFS($M$2:M894,$I$2:I894,$I894,$A$2:A894,$A894)-$M894)</f>
        <v/>
      </c>
      <c r="X894" s="10">
        <f>IF(OR($A894="",$I894=""),"",SUMIFS($M$2:$M$4922,$I$2:$I$4922,$I894,$A$2:$A$4922,$A894))</f>
        <v/>
      </c>
      <c r="Y894" s="10">
        <f>IFERROR(VLOOKUP($I894,'02_Cad_Maquinas'!$B$2:$H$200,7,FALSE()),"")</f>
        <v/>
      </c>
      <c r="Z894" s="10">
        <f>IF(OR($X894="",$Y894=""),"",$Y894-$X894)</f>
        <v/>
      </c>
      <c r="AA894" s="11">
        <f>IF(OR($X894="",$Y894=""),"",$X894/$Y894)</f>
        <v/>
      </c>
      <c r="AB894" s="10" t="inlineStr">
        <is>
          <t>10176|UV</t>
        </is>
      </c>
      <c r="AC894" s="10">
        <f>IF($B894="","","|"&amp;SUBSTITUTE(TRIM(SUBSTITUTE(SUBSTITUTE(SUBSTITUTE(SUBSTITUTE(SUBSTITUTE(SUBSTITUTE(SUBSTITUTE(SUBSTITUTE(SUBSTITUTE(SUBSTITUTE(SUBSTITUTE(SUBSTITUTE(SUBSTITUTE(SUBSTITUTE(TRIM($B894&amp;""),CHAR(10)," "),CHAR(13)," "),"."," "),";"," "),","," "),"/"," "),"+"," "),"-"," "),"  "," "),"  "," "),"  "," "),"  "," "),"  "," "),"  "," "))," ","|")&amp;"|")</f>
        <v/>
      </c>
      <c r="AD894" s="10">
        <f>TRIM($I894&amp;"")</f>
        <v/>
      </c>
    </row>
    <row r="895" ht="24" customHeight="1">
      <c r="A895" s="9" t="n">
        <v>46199</v>
      </c>
      <c r="B895" s="10" t="n">
        <v>10176</v>
      </c>
      <c r="C895" s="10" t="inlineStr">
        <is>
          <t>M/C 0630 (MULTIMOVEIS)</t>
        </is>
      </c>
      <c r="D895" s="10" t="inlineStr">
        <is>
          <t>UV</t>
        </is>
      </c>
      <c r="E895" s="10" t="n">
        <v>20016106</v>
      </c>
      <c r="F895" s="10" t="inlineStr">
        <is>
          <t>(2)TRAV.MAIOR 1442X100X15 MDP-MESA MIAMI 1,60X0,80</t>
        </is>
      </c>
      <c r="G895" s="10" t="inlineStr">
        <is>
          <t>UV</t>
        </is>
      </c>
      <c r="H895" s="10" t="inlineStr">
        <is>
          <t>UV</t>
        </is>
      </c>
      <c r="I895" s="9" t="inlineStr">
        <is>
          <t>UV</t>
        </is>
      </c>
      <c r="J895" s="9" t="n">
        <v>60</v>
      </c>
      <c r="K895" s="10">
        <f>IF($E895="","",IFERROR(INDEX('01_Cad_Pecas'!$H$2:$H$5000,MATCH($E895,'01_Cad_Pecas'!$D$2:$D$5000,0)),IFERROR(INDEX('01_Cad_Pecas'!$H$2:$H$5000,MATCH(VALUE($E895),'01_Cad_Pecas'!$D$2:$D$5000,0)),"")))</f>
        <v/>
      </c>
      <c r="L895" s="10">
        <f>IF($E895="","",IFERROR(INDEX('01_Cad_Pecas'!$I$2:$I$5000,MATCH($E895,'01_Cad_Pecas'!$D$2:$D$5000,0)),IFERROR(INDEX('01_Cad_Pecas'!$I$2:$I$5000,MATCH(VALUE($E895),'01_Cad_Pecas'!$D$2:$D$5000,0)),"")))</f>
        <v/>
      </c>
      <c r="M895" s="10">
        <f>IF(OR($J895="",$L895=""),"",IF($K895="",0,$K895)+$J895*$L895)</f>
        <v/>
      </c>
      <c r="N895" s="10" t="n">
        <v>46200</v>
      </c>
      <c r="O895" s="9" t="n">
        <v>60</v>
      </c>
      <c r="P895" s="10" t="n"/>
      <c r="Q895" s="10" t="n"/>
      <c r="R895" s="10">
        <f>IF(AND($P895&lt;&gt;"",$Q895&lt;&gt;""),($Q895-$P895)*1440,IF(AND($O895&lt;&gt;"",$L895&lt;&gt;""),IF($K895="",0,$K895)+$O895*$L895,""))</f>
        <v/>
      </c>
      <c r="S895" s="10" t="n"/>
      <c r="T895" s="10">
        <f>IF(OR($J895="",$O895=""),"",$O895/$J895)</f>
        <v/>
      </c>
      <c r="U895" s="10" t="n"/>
      <c r="V895" s="10">
        <f>IF($A895="","",IF(AND($A895&lt;&gt;"",NOT(OR($U895="Concluído",$U895="Concluido")),TODAY()&gt;$A895),"SIM","NÃO"))</f>
        <v/>
      </c>
      <c r="W895" s="10">
        <f>IF(OR($A895="",$I895="",$M895=""),"",SUMIFS($M$2:M895,$I$2:I895,$I895,$A$2:A895,$A895)-$M895)</f>
        <v/>
      </c>
      <c r="X895" s="10">
        <f>IF(OR($A895="",$I895=""),"",SUMIFS($M$2:$M$4922,$I$2:$I$4922,$I895,$A$2:$A$4922,$A895))</f>
        <v/>
      </c>
      <c r="Y895" s="10">
        <f>IFERROR(VLOOKUP($I895,'02_Cad_Maquinas'!$B$2:$H$200,7,FALSE()),"")</f>
        <v/>
      </c>
      <c r="Z895" s="10">
        <f>IF(OR($X895="",$Y895=""),"",$Y895-$X895)</f>
        <v/>
      </c>
      <c r="AA895" s="11">
        <f>IF(OR($X895="",$Y895=""),"",$X895/$Y895)</f>
        <v/>
      </c>
      <c r="AB895" s="10" t="inlineStr">
        <is>
          <t>10176|UV</t>
        </is>
      </c>
      <c r="AC895" s="10">
        <f>IF($B895="","","|"&amp;SUBSTITUTE(TRIM(SUBSTITUTE(SUBSTITUTE(SUBSTITUTE(SUBSTITUTE(SUBSTITUTE(SUBSTITUTE(SUBSTITUTE(SUBSTITUTE(SUBSTITUTE(SUBSTITUTE(SUBSTITUTE(SUBSTITUTE(SUBSTITUTE(SUBSTITUTE(TRIM($B895&amp;""),CHAR(10)," "),CHAR(13)," "),"."," "),";"," "),","," "),"/"," "),"+"," "),"-"," "),"  "," "),"  "," "),"  "," "),"  "," "),"  "," "),"  "," "))," ","|")&amp;"|")</f>
        <v/>
      </c>
      <c r="AD895" s="10">
        <f>TRIM($I895&amp;"")</f>
        <v/>
      </c>
    </row>
    <row r="896" ht="24" customHeight="1">
      <c r="A896" s="9" t="n">
        <v>46199</v>
      </c>
      <c r="B896" s="10" t="n">
        <v>10176</v>
      </c>
      <c r="C896" s="10" t="inlineStr">
        <is>
          <t>M/C 0630 (MULTIMOVEIS)</t>
        </is>
      </c>
      <c r="D896" s="10" t="inlineStr">
        <is>
          <t>UV</t>
        </is>
      </c>
      <c r="E896" s="10" t="n">
        <v>20019001</v>
      </c>
      <c r="F896" s="10" t="inlineStr">
        <is>
          <t>(2-4) LATERAL 751X124X12 MDF - MESA SANTIAGO</t>
        </is>
      </c>
      <c r="G896" s="10" t="inlineStr">
        <is>
          <t>UV</t>
        </is>
      </c>
      <c r="H896" s="10" t="inlineStr">
        <is>
          <t>UV</t>
        </is>
      </c>
      <c r="I896" s="9" t="inlineStr">
        <is>
          <t>UV</t>
        </is>
      </c>
      <c r="J896" s="9" t="n">
        <v>48</v>
      </c>
      <c r="K896" s="10">
        <f>IF($E896="","",IFERROR(INDEX('01_Cad_Pecas'!$H$2:$H$5000,MATCH($E896,'01_Cad_Pecas'!$D$2:$D$5000,0)),IFERROR(INDEX('01_Cad_Pecas'!$H$2:$H$5000,MATCH(VALUE($E896),'01_Cad_Pecas'!$D$2:$D$5000,0)),"")))</f>
        <v/>
      </c>
      <c r="L896" s="10">
        <f>IF($E896="","",IFERROR(INDEX('01_Cad_Pecas'!$I$2:$I$5000,MATCH($E896,'01_Cad_Pecas'!$D$2:$D$5000,0)),IFERROR(INDEX('01_Cad_Pecas'!$I$2:$I$5000,MATCH(VALUE($E896),'01_Cad_Pecas'!$D$2:$D$5000,0)),"")))</f>
        <v/>
      </c>
      <c r="M896" s="10">
        <f>IF(OR($J896="",$L896=""),"",IF($K896="",0,$K896)+$J896*$L896)</f>
        <v/>
      </c>
      <c r="N896" s="10" t="n">
        <v>46200</v>
      </c>
      <c r="O896" s="9" t="n">
        <v>48</v>
      </c>
      <c r="P896" s="10" t="n"/>
      <c r="Q896" s="10" t="n"/>
      <c r="R896" s="10">
        <f>IF(AND($P896&lt;&gt;"",$Q896&lt;&gt;""),($Q896-$P896)*1440,IF(AND($O896&lt;&gt;"",$L896&lt;&gt;""),IF($K896="",0,$K896)+$O896*$L896,""))</f>
        <v/>
      </c>
      <c r="S896" s="10" t="n"/>
      <c r="T896" s="10">
        <f>IF(OR($J896="",$O896=""),"",$O896/$J896)</f>
        <v/>
      </c>
      <c r="U896" s="10" t="n"/>
      <c r="V896" s="10">
        <f>IF($A896="","",IF(AND($A896&lt;&gt;"",NOT(OR($U896="Concluído",$U896="Concluido")),TODAY()&gt;$A896),"SIM","NÃO"))</f>
        <v/>
      </c>
      <c r="W896" s="10">
        <f>IF(OR($A896="",$I896="",$M896=""),"",SUMIFS($M$2:M896,$I$2:I896,$I896,$A$2:A896,$A896)-$M896)</f>
        <v/>
      </c>
      <c r="X896" s="10">
        <f>IF(OR($A896="",$I896=""),"",SUMIFS($M$2:$M$4922,$I$2:$I$4922,$I896,$A$2:$A$4922,$A896))</f>
        <v/>
      </c>
      <c r="Y896" s="10">
        <f>IFERROR(VLOOKUP($I896,'02_Cad_Maquinas'!$B$2:$H$200,7,FALSE()),"")</f>
        <v/>
      </c>
      <c r="Z896" s="10">
        <f>IF(OR($X896="",$Y896=""),"",$Y896-$X896)</f>
        <v/>
      </c>
      <c r="AA896" s="11">
        <f>IF(OR($X896="",$Y896=""),"",$X896/$Y896)</f>
        <v/>
      </c>
      <c r="AB896" s="10" t="inlineStr">
        <is>
          <t>10176|UV</t>
        </is>
      </c>
      <c r="AC896" s="10">
        <f>IF($B896="","","|"&amp;SUBSTITUTE(TRIM(SUBSTITUTE(SUBSTITUTE(SUBSTITUTE(SUBSTITUTE(SUBSTITUTE(SUBSTITUTE(SUBSTITUTE(SUBSTITUTE(SUBSTITUTE(SUBSTITUTE(SUBSTITUTE(SUBSTITUTE(SUBSTITUTE(SUBSTITUTE(TRIM($B896&amp;""),CHAR(10)," "),CHAR(13)," "),"."," "),";"," "),","," "),"/"," "),"+"," "),"-"," "),"  "," "),"  "," "),"  "," "),"  "," "),"  "," "),"  "," "))," ","|")&amp;"|")</f>
        <v/>
      </c>
      <c r="AD896" s="10">
        <f>TRIM($I896&amp;"")</f>
        <v/>
      </c>
    </row>
    <row r="897" ht="24" customHeight="1">
      <c r="A897" s="9" t="n">
        <v>46199</v>
      </c>
      <c r="B897" s="10" t="n">
        <v>10176</v>
      </c>
      <c r="C897" s="10" t="inlineStr">
        <is>
          <t>M/C 0630 (MULTIMOVEIS)</t>
        </is>
      </c>
      <c r="D897" s="10" t="inlineStr">
        <is>
          <t>UV</t>
        </is>
      </c>
      <c r="E897" s="10" t="n">
        <v>20019002</v>
      </c>
      <c r="F897" s="10" t="inlineStr">
        <is>
          <t>FUNDO RIPADO 751X446X12 MDF - MESA SANTIAGO</t>
        </is>
      </c>
      <c r="G897" s="10" t="inlineStr">
        <is>
          <t>UV</t>
        </is>
      </c>
      <c r="H897" s="10" t="inlineStr">
        <is>
          <t>UV</t>
        </is>
      </c>
      <c r="I897" s="9" t="inlineStr">
        <is>
          <t>UV</t>
        </is>
      </c>
      <c r="J897" s="9" t="n">
        <v>48</v>
      </c>
      <c r="K897" s="10">
        <f>IF($E897="","",IFERROR(INDEX('01_Cad_Pecas'!$H$2:$H$5000,MATCH($E897,'01_Cad_Pecas'!$D$2:$D$5000,0)),IFERROR(INDEX('01_Cad_Pecas'!$H$2:$H$5000,MATCH(VALUE($E897),'01_Cad_Pecas'!$D$2:$D$5000,0)),"")))</f>
        <v/>
      </c>
      <c r="L897" s="10">
        <f>IF($E897="","",IFERROR(INDEX('01_Cad_Pecas'!$I$2:$I$5000,MATCH($E897,'01_Cad_Pecas'!$D$2:$D$5000,0)),IFERROR(INDEX('01_Cad_Pecas'!$I$2:$I$5000,MATCH(VALUE($E897),'01_Cad_Pecas'!$D$2:$D$5000,0)),"")))</f>
        <v/>
      </c>
      <c r="M897" s="10">
        <f>IF(OR($J897="",$L897=""),"",IF($K897="",0,$K897)+$J897*$L897)</f>
        <v/>
      </c>
      <c r="N897" s="10" t="n">
        <v>46200</v>
      </c>
      <c r="O897" s="9" t="n">
        <v>48</v>
      </c>
      <c r="P897" s="10" t="n"/>
      <c r="Q897" s="10" t="n"/>
      <c r="R897" s="10">
        <f>IF(AND($P897&lt;&gt;"",$Q897&lt;&gt;""),($Q897-$P897)*1440,IF(AND($O897&lt;&gt;"",$L897&lt;&gt;""),IF($K897="",0,$K897)+$O897*$L897,""))</f>
        <v/>
      </c>
      <c r="S897" s="10" t="n"/>
      <c r="T897" s="10">
        <f>IF(OR($J897="",$O897=""),"",$O897/$J897)</f>
        <v/>
      </c>
      <c r="U897" s="10" t="n"/>
      <c r="V897" s="10">
        <f>IF($A897="","",IF(AND($A897&lt;&gt;"",NOT(OR($U897="Concluído",$U897="Concluido")),TODAY()&gt;$A897),"SIM","NÃO"))</f>
        <v/>
      </c>
      <c r="W897" s="10">
        <f>IF(OR($A897="",$I897="",$M897=""),"",SUMIFS($M$2:M897,$I$2:I897,$I897,$A$2:A897,$A897)-$M897)</f>
        <v/>
      </c>
      <c r="X897" s="10">
        <f>IF(OR($A897="",$I897=""),"",SUMIFS($M$2:$M$4922,$I$2:$I$4922,$I897,$A$2:$A$4922,$A897))</f>
        <v/>
      </c>
      <c r="Y897" s="10">
        <f>IFERROR(VLOOKUP($I897,'02_Cad_Maquinas'!$B$2:$H$200,7,FALSE()),"")</f>
        <v/>
      </c>
      <c r="Z897" s="10">
        <f>IF(OR($X897="",$Y897=""),"",$Y897-$X897)</f>
        <v/>
      </c>
      <c r="AA897" s="11">
        <f>IF(OR($X897="",$Y897=""),"",$X897/$Y897)</f>
        <v/>
      </c>
      <c r="AB897" s="10" t="inlineStr">
        <is>
          <t>10176|UV</t>
        </is>
      </c>
      <c r="AC897" s="10">
        <f>IF($B897="","","|"&amp;SUBSTITUTE(TRIM(SUBSTITUTE(SUBSTITUTE(SUBSTITUTE(SUBSTITUTE(SUBSTITUTE(SUBSTITUTE(SUBSTITUTE(SUBSTITUTE(SUBSTITUTE(SUBSTITUTE(SUBSTITUTE(SUBSTITUTE(SUBSTITUTE(SUBSTITUTE(TRIM($B897&amp;""),CHAR(10)," "),CHAR(13)," "),"."," "),";"," "),","," "),"/"," "),"+"," "),"-"," "),"  "," "),"  "," "),"  "," "),"  "," "),"  "," "),"  "," "))," ","|")&amp;"|")</f>
        <v/>
      </c>
      <c r="AD897" s="10">
        <f>TRIM($I897&amp;"")</f>
        <v/>
      </c>
    </row>
    <row r="898" ht="24" customHeight="1">
      <c r="A898" s="9" t="n">
        <v>46199</v>
      </c>
      <c r="B898" s="10" t="n">
        <v>10176</v>
      </c>
      <c r="C898" s="10" t="inlineStr">
        <is>
          <t>M/C 0630 (MULTIMOVEIS)</t>
        </is>
      </c>
      <c r="D898" s="10" t="inlineStr">
        <is>
          <t>UV</t>
        </is>
      </c>
      <c r="E898" s="10" t="n">
        <v>20019003</v>
      </c>
      <c r="F898" s="10" t="inlineStr">
        <is>
          <t>(5) BASE 474X152X12 MDF - MESA SANTIAGO</t>
        </is>
      </c>
      <c r="G898" s="10" t="inlineStr">
        <is>
          <t>UV</t>
        </is>
      </c>
      <c r="H898" s="10" t="inlineStr">
        <is>
          <t>UV</t>
        </is>
      </c>
      <c r="I898" s="9" t="inlineStr">
        <is>
          <t>UV</t>
        </is>
      </c>
      <c r="J898" s="9" t="n">
        <v>24</v>
      </c>
      <c r="K898" s="10">
        <f>IF($E898="","",IFERROR(INDEX('01_Cad_Pecas'!$H$2:$H$5000,MATCH($E898,'01_Cad_Pecas'!$D$2:$D$5000,0)),IFERROR(INDEX('01_Cad_Pecas'!$H$2:$H$5000,MATCH(VALUE($E898),'01_Cad_Pecas'!$D$2:$D$5000,0)),"")))</f>
        <v/>
      </c>
      <c r="L898" s="10">
        <f>IF($E898="","",IFERROR(INDEX('01_Cad_Pecas'!$I$2:$I$5000,MATCH($E898,'01_Cad_Pecas'!$D$2:$D$5000,0)),IFERROR(INDEX('01_Cad_Pecas'!$I$2:$I$5000,MATCH(VALUE($E898),'01_Cad_Pecas'!$D$2:$D$5000,0)),"")))</f>
        <v/>
      </c>
      <c r="M898" s="10">
        <f>IF(OR($J898="",$L898=""),"",IF($K898="",0,$K898)+$J898*$L898)</f>
        <v/>
      </c>
      <c r="N898" s="10" t="n">
        <v>46200</v>
      </c>
      <c r="O898" s="9" t="n">
        <v>24</v>
      </c>
      <c r="P898" s="10" t="n"/>
      <c r="Q898" s="10" t="n"/>
      <c r="R898" s="10">
        <f>IF(AND($P898&lt;&gt;"",$Q898&lt;&gt;""),($Q898-$P898)*1440,IF(AND($O898&lt;&gt;"",$L898&lt;&gt;""),IF($K898="",0,$K898)+$O898*$L898,""))</f>
        <v/>
      </c>
      <c r="S898" s="10" t="n"/>
      <c r="T898" s="10">
        <f>IF(OR($J898="",$O898=""),"",$O898/$J898)</f>
        <v/>
      </c>
      <c r="U898" s="10" t="n"/>
      <c r="V898" s="10">
        <f>IF($A898="","",IF(AND($A898&lt;&gt;"",NOT(OR($U898="Concluído",$U898="Concluido")),TODAY()&gt;$A898),"SIM","NÃO"))</f>
        <v/>
      </c>
      <c r="W898" s="10">
        <f>IF(OR($A898="",$I898="",$M898=""),"",SUMIFS($M$2:M898,$I$2:I898,$I898,$A$2:A898,$A898)-$M898)</f>
        <v/>
      </c>
      <c r="X898" s="10">
        <f>IF(OR($A898="",$I898=""),"",SUMIFS($M$2:$M$4922,$I$2:$I$4922,$I898,$A$2:$A$4922,$A898))</f>
        <v/>
      </c>
      <c r="Y898" s="10">
        <f>IFERROR(VLOOKUP($I898,'02_Cad_Maquinas'!$B$2:$H$200,7,FALSE()),"")</f>
        <v/>
      </c>
      <c r="Z898" s="10">
        <f>IF(OR($X898="",$Y898=""),"",$Y898-$X898)</f>
        <v/>
      </c>
      <c r="AA898" s="11">
        <f>IF(OR($X898="",$Y898=""),"",$X898/$Y898)</f>
        <v/>
      </c>
      <c r="AB898" s="10" t="inlineStr">
        <is>
          <t>10176|UV</t>
        </is>
      </c>
      <c r="AC898" s="10">
        <f>IF($B898="","","|"&amp;SUBSTITUTE(TRIM(SUBSTITUTE(SUBSTITUTE(SUBSTITUTE(SUBSTITUTE(SUBSTITUTE(SUBSTITUTE(SUBSTITUTE(SUBSTITUTE(SUBSTITUTE(SUBSTITUTE(SUBSTITUTE(SUBSTITUTE(SUBSTITUTE(SUBSTITUTE(TRIM($B898&amp;""),CHAR(10)," "),CHAR(13)," "),"."," "),";"," "),","," "),"/"," "),"+"," "),"-"," "),"  "," "),"  "," "),"  "," "),"  "," "),"  "," "),"  "," "))," ","|")&amp;"|")</f>
        <v/>
      </c>
      <c r="AD898" s="10">
        <f>TRIM($I898&amp;"")</f>
        <v/>
      </c>
    </row>
    <row r="899" ht="24" customHeight="1">
      <c r="A899" s="9" t="n">
        <v>46199</v>
      </c>
      <c r="B899" s="10" t="n">
        <v>10176</v>
      </c>
      <c r="C899" s="10" t="inlineStr">
        <is>
          <t>M/C 0630 (MULTIMOVEIS)</t>
        </is>
      </c>
      <c r="D899" s="10" t="inlineStr">
        <is>
          <t>UV</t>
        </is>
      </c>
      <c r="E899" s="10" t="n">
        <v>20019005</v>
      </c>
      <c r="F899" s="10" t="inlineStr">
        <is>
          <t>RIPA 751X70X12 MDF - MESA SANTIAGO</t>
        </is>
      </c>
      <c r="G899" s="10" t="inlineStr">
        <is>
          <t>UV</t>
        </is>
      </c>
      <c r="H899" s="10" t="inlineStr">
        <is>
          <t>UV</t>
        </is>
      </c>
      <c r="I899" s="9" t="inlineStr">
        <is>
          <t>UV</t>
        </is>
      </c>
      <c r="J899" s="9" t="n">
        <v>240</v>
      </c>
      <c r="K899" s="10">
        <f>IF($E899="","",IFERROR(INDEX('01_Cad_Pecas'!$H$2:$H$5000,MATCH($E899,'01_Cad_Pecas'!$D$2:$D$5000,0)),IFERROR(INDEX('01_Cad_Pecas'!$H$2:$H$5000,MATCH(VALUE($E899),'01_Cad_Pecas'!$D$2:$D$5000,0)),"")))</f>
        <v/>
      </c>
      <c r="L899" s="10">
        <f>IF($E899="","",IFERROR(INDEX('01_Cad_Pecas'!$I$2:$I$5000,MATCH($E899,'01_Cad_Pecas'!$D$2:$D$5000,0)),IFERROR(INDEX('01_Cad_Pecas'!$I$2:$I$5000,MATCH(VALUE($E899),'01_Cad_Pecas'!$D$2:$D$5000,0)),"")))</f>
        <v/>
      </c>
      <c r="M899" s="10">
        <f>IF(OR($J899="",$L899=""),"",IF($K899="",0,$K899)+$J899*$L899)</f>
        <v/>
      </c>
      <c r="N899" s="10" t="n">
        <v>46200</v>
      </c>
      <c r="O899" s="9" t="n">
        <v>240</v>
      </c>
      <c r="P899" s="10" t="n"/>
      <c r="Q899" s="10" t="n"/>
      <c r="R899" s="10">
        <f>IF(AND($P899&lt;&gt;"",$Q899&lt;&gt;""),($Q899-$P899)*1440,IF(AND($O899&lt;&gt;"",$L899&lt;&gt;""),IF($K899="",0,$K899)+$O899*$L899,""))</f>
        <v/>
      </c>
      <c r="S899" s="10" t="n"/>
      <c r="T899" s="10">
        <f>IF(OR($J899="",$O899=""),"",$O899/$J899)</f>
        <v/>
      </c>
      <c r="U899" s="10" t="n"/>
      <c r="V899" s="10">
        <f>IF($A899="","",IF(AND($A899&lt;&gt;"",NOT(OR($U899="Concluído",$U899="Concluido")),TODAY()&gt;$A899),"SIM","NÃO"))</f>
        <v/>
      </c>
      <c r="W899" s="10">
        <f>IF(OR($A899="",$I899="",$M899=""),"",SUMIFS($M$2:M899,$I$2:I899,$I899,$A$2:A899,$A899)-$M899)</f>
        <v/>
      </c>
      <c r="X899" s="10">
        <f>IF(OR($A899="",$I899=""),"",SUMIFS($M$2:$M$4922,$I$2:$I$4922,$I899,$A$2:$A$4922,$A899))</f>
        <v/>
      </c>
      <c r="Y899" s="10">
        <f>IFERROR(VLOOKUP($I899,'02_Cad_Maquinas'!$B$2:$H$200,7,FALSE()),"")</f>
        <v/>
      </c>
      <c r="Z899" s="10">
        <f>IF(OR($X899="",$Y899=""),"",$Y899-$X899)</f>
        <v/>
      </c>
      <c r="AA899" s="11">
        <f>IF(OR($X899="",$Y899=""),"",$X899/$Y899)</f>
        <v/>
      </c>
      <c r="AB899" s="10" t="inlineStr">
        <is>
          <t>10176|UV</t>
        </is>
      </c>
      <c r="AC899" s="10">
        <f>IF($B899="","","|"&amp;SUBSTITUTE(TRIM(SUBSTITUTE(SUBSTITUTE(SUBSTITUTE(SUBSTITUTE(SUBSTITUTE(SUBSTITUTE(SUBSTITUTE(SUBSTITUTE(SUBSTITUTE(SUBSTITUTE(SUBSTITUTE(SUBSTITUTE(SUBSTITUTE(SUBSTITUTE(TRIM($B899&amp;""),CHAR(10)," "),CHAR(13)," "),"."," "),";"," "),","," "),"/"," "),"+"," "),"-"," "),"  "," "),"  "," "),"  "," "),"  "," "),"  "," "),"  "," "))," ","|")&amp;"|")</f>
        <v/>
      </c>
      <c r="AD899" s="10">
        <f>TRIM($I899&amp;"")</f>
        <v/>
      </c>
    </row>
    <row r="900" ht="24" customHeight="1">
      <c r="A900" s="9" t="n">
        <v>46199</v>
      </c>
      <c r="B900" s="10" t="n">
        <v>10176</v>
      </c>
      <c r="C900" s="10" t="inlineStr">
        <is>
          <t>M/C 0630 (MULTIMOVEIS)</t>
        </is>
      </c>
      <c r="D900" s="10" t="inlineStr">
        <is>
          <t>UV</t>
        </is>
      </c>
      <c r="E900" s="10" t="n">
        <v>20020002</v>
      </c>
      <c r="F900" s="10" t="inlineStr">
        <is>
          <t>(2) FECHAMENTO I 1090X295X12 MDF - BASE DUBAI</t>
        </is>
      </c>
      <c r="G900" s="10" t="inlineStr">
        <is>
          <t>UV</t>
        </is>
      </c>
      <c r="H900" s="10" t="inlineStr">
        <is>
          <t>UV</t>
        </is>
      </c>
      <c r="I900" s="9" t="inlineStr">
        <is>
          <t>UV</t>
        </is>
      </c>
      <c r="J900" s="9" t="n">
        <v>30</v>
      </c>
      <c r="K900" s="10">
        <f>IF($E900="","",IFERROR(INDEX('01_Cad_Pecas'!$H$2:$H$5000,MATCH($E900,'01_Cad_Pecas'!$D$2:$D$5000,0)),IFERROR(INDEX('01_Cad_Pecas'!$H$2:$H$5000,MATCH(VALUE($E900),'01_Cad_Pecas'!$D$2:$D$5000,0)),"")))</f>
        <v/>
      </c>
      <c r="L900" s="10">
        <f>IF($E900="","",IFERROR(INDEX('01_Cad_Pecas'!$I$2:$I$5000,MATCH($E900,'01_Cad_Pecas'!$D$2:$D$5000,0)),IFERROR(INDEX('01_Cad_Pecas'!$I$2:$I$5000,MATCH(VALUE($E900),'01_Cad_Pecas'!$D$2:$D$5000,0)),"")))</f>
        <v/>
      </c>
      <c r="M900" s="10">
        <f>IF(OR($J900="",$L900=""),"",IF($K900="",0,$K900)+$J900*$L900)</f>
        <v/>
      </c>
      <c r="N900" s="10" t="n">
        <v>46200</v>
      </c>
      <c r="O900" s="9" t="n">
        <v>30</v>
      </c>
      <c r="P900" s="10" t="n"/>
      <c r="Q900" s="10" t="n"/>
      <c r="R900" s="10">
        <f>IF(AND($P900&lt;&gt;"",$Q900&lt;&gt;""),($Q900-$P900)*1440,IF(AND($O900&lt;&gt;"",$L900&lt;&gt;""),IF($K900="",0,$K900)+$O900*$L900,""))</f>
        <v/>
      </c>
      <c r="S900" s="10" t="n"/>
      <c r="T900" s="10">
        <f>IF(OR($J900="",$O900=""),"",$O900/$J900)</f>
        <v/>
      </c>
      <c r="U900" s="10" t="n"/>
      <c r="V900" s="10">
        <f>IF($A900="","",IF(AND($A900&lt;&gt;"",NOT(OR($U900="Concluído",$U900="Concluido")),TODAY()&gt;$A900),"SIM","NÃO"))</f>
        <v/>
      </c>
      <c r="W900" s="10">
        <f>IF(OR($A900="",$I900="",$M900=""),"",SUMIFS($M$2:M900,$I$2:I900,$I900,$A$2:A900,$A900)-$M900)</f>
        <v/>
      </c>
      <c r="X900" s="10">
        <f>IF(OR($A900="",$I900=""),"",SUMIFS($M$2:$M$4922,$I$2:$I$4922,$I900,$A$2:$A$4922,$A900))</f>
        <v/>
      </c>
      <c r="Y900" s="10">
        <f>IFERROR(VLOOKUP($I900,'02_Cad_Maquinas'!$B$2:$H$200,7,FALSE()),"")</f>
        <v/>
      </c>
      <c r="Z900" s="10">
        <f>IF(OR($X900="",$Y900=""),"",$Y900-$X900)</f>
        <v/>
      </c>
      <c r="AA900" s="11">
        <f>IF(OR($X900="",$Y900=""),"",$X900/$Y900)</f>
        <v/>
      </c>
      <c r="AB900" s="10" t="inlineStr">
        <is>
          <t>10176|UV</t>
        </is>
      </c>
      <c r="AC900" s="10">
        <f>IF($B900="","","|"&amp;SUBSTITUTE(TRIM(SUBSTITUTE(SUBSTITUTE(SUBSTITUTE(SUBSTITUTE(SUBSTITUTE(SUBSTITUTE(SUBSTITUTE(SUBSTITUTE(SUBSTITUTE(SUBSTITUTE(SUBSTITUTE(SUBSTITUTE(SUBSTITUTE(SUBSTITUTE(TRIM($B900&amp;""),CHAR(10)," "),CHAR(13)," "),"."," "),";"," "),","," "),"/"," "),"+"," "),"-"," "),"  "," "),"  "," "),"  "," "),"  "," "),"  "," "),"  "," "))," ","|")&amp;"|")</f>
        <v/>
      </c>
      <c r="AD900" s="10">
        <f>TRIM($I900&amp;"")</f>
        <v/>
      </c>
    </row>
    <row r="901" ht="24" customHeight="1">
      <c r="A901" s="9" t="n">
        <v>46199</v>
      </c>
      <c r="B901" s="10" t="n">
        <v>10176</v>
      </c>
      <c r="C901" s="10" t="inlineStr">
        <is>
          <t>M/C 0630 (MULTIMOVEIS)</t>
        </is>
      </c>
      <c r="D901" s="10" t="inlineStr">
        <is>
          <t>UV</t>
        </is>
      </c>
      <c r="E901" s="10" t="n">
        <v>20020003</v>
      </c>
      <c r="F901" s="10" t="inlineStr">
        <is>
          <t>(3) FECHAMENTO II 600X295X12 MDF - BASE DUBAI</t>
        </is>
      </c>
      <c r="G901" s="10" t="inlineStr">
        <is>
          <t>UV</t>
        </is>
      </c>
      <c r="H901" s="10" t="inlineStr">
        <is>
          <t>UV</t>
        </is>
      </c>
      <c r="I901" s="9" t="inlineStr">
        <is>
          <t>UV</t>
        </is>
      </c>
      <c r="J901" s="9" t="n">
        <v>30</v>
      </c>
      <c r="K901" s="10">
        <f>IF($E901="","",IFERROR(INDEX('01_Cad_Pecas'!$H$2:$H$5000,MATCH($E901,'01_Cad_Pecas'!$D$2:$D$5000,0)),IFERROR(INDEX('01_Cad_Pecas'!$H$2:$H$5000,MATCH(VALUE($E901),'01_Cad_Pecas'!$D$2:$D$5000,0)),"")))</f>
        <v/>
      </c>
      <c r="L901" s="10">
        <f>IF($E901="","",IFERROR(INDEX('01_Cad_Pecas'!$I$2:$I$5000,MATCH($E901,'01_Cad_Pecas'!$D$2:$D$5000,0)),IFERROR(INDEX('01_Cad_Pecas'!$I$2:$I$5000,MATCH(VALUE($E901),'01_Cad_Pecas'!$D$2:$D$5000,0)),"")))</f>
        <v/>
      </c>
      <c r="M901" s="10">
        <f>IF(OR($J901="",$L901=""),"",IF($K901="",0,$K901)+$J901*$L901)</f>
        <v/>
      </c>
      <c r="N901" s="10" t="n">
        <v>46200</v>
      </c>
      <c r="O901" s="9" t="n">
        <v>30</v>
      </c>
      <c r="P901" s="10" t="n"/>
      <c r="Q901" s="10" t="n"/>
      <c r="R901" s="10">
        <f>IF(AND($P901&lt;&gt;"",$Q901&lt;&gt;""),($Q901-$P901)*1440,IF(AND($O901&lt;&gt;"",$L901&lt;&gt;""),IF($K901="",0,$K901)+$O901*$L901,""))</f>
        <v/>
      </c>
      <c r="S901" s="10" t="n"/>
      <c r="T901" s="10">
        <f>IF(OR($J901="",$O901=""),"",$O901/$J901)</f>
        <v/>
      </c>
      <c r="U901" s="10" t="n"/>
      <c r="V901" s="10">
        <f>IF($A901="","",IF(AND($A901&lt;&gt;"",NOT(OR($U901="Concluído",$U901="Concluido")),TODAY()&gt;$A901),"SIM","NÃO"))</f>
        <v/>
      </c>
      <c r="W901" s="10">
        <f>IF(OR($A901="",$I901="",$M901=""),"",SUMIFS($M$2:M901,$I$2:I901,$I901,$A$2:A901,$A901)-$M901)</f>
        <v/>
      </c>
      <c r="X901" s="10">
        <f>IF(OR($A901="",$I901=""),"",SUMIFS($M$2:$M$4922,$I$2:$I$4922,$I901,$A$2:$A$4922,$A901))</f>
        <v/>
      </c>
      <c r="Y901" s="10">
        <f>IFERROR(VLOOKUP($I901,'02_Cad_Maquinas'!$B$2:$H$200,7,FALSE()),"")</f>
        <v/>
      </c>
      <c r="Z901" s="10">
        <f>IF(OR($X901="",$Y901=""),"",$Y901-$X901)</f>
        <v/>
      </c>
      <c r="AA901" s="11">
        <f>IF(OR($X901="",$Y901=""),"",$X901/$Y901)</f>
        <v/>
      </c>
      <c r="AB901" s="10" t="inlineStr">
        <is>
          <t>10176|UV</t>
        </is>
      </c>
      <c r="AC901" s="10">
        <f>IF($B901="","","|"&amp;SUBSTITUTE(TRIM(SUBSTITUTE(SUBSTITUTE(SUBSTITUTE(SUBSTITUTE(SUBSTITUTE(SUBSTITUTE(SUBSTITUTE(SUBSTITUTE(SUBSTITUTE(SUBSTITUTE(SUBSTITUTE(SUBSTITUTE(SUBSTITUTE(SUBSTITUTE(TRIM($B901&amp;""),CHAR(10)," "),CHAR(13)," "),"."," "),";"," "),","," "),"/"," "),"+"," "),"-"," "),"  "," "),"  "," "),"  "," "),"  "," "),"  "," "),"  "," "))," ","|")&amp;"|")</f>
        <v/>
      </c>
      <c r="AD901" s="10">
        <f>TRIM($I901&amp;"")</f>
        <v/>
      </c>
    </row>
    <row r="902" ht="24" customHeight="1">
      <c r="A902" s="9" t="n">
        <v>46199</v>
      </c>
      <c r="B902" s="10" t="n">
        <v>10176</v>
      </c>
      <c r="C902" s="10" t="inlineStr">
        <is>
          <t>M/C 0630 (MULTIMOVEIS)</t>
        </is>
      </c>
      <c r="D902" s="10" t="inlineStr">
        <is>
          <t>UV</t>
        </is>
      </c>
      <c r="E902" s="10" t="n">
        <v>20020004</v>
      </c>
      <c r="F902" s="10" t="inlineStr">
        <is>
          <t>(4) FECHAMENTO III 545X327X12 MDF - BASE DUBAI</t>
        </is>
      </c>
      <c r="G902" s="10" t="inlineStr">
        <is>
          <t>UV</t>
        </is>
      </c>
      <c r="H902" s="10" t="inlineStr">
        <is>
          <t>UV</t>
        </is>
      </c>
      <c r="I902" s="9" t="inlineStr">
        <is>
          <t>UV</t>
        </is>
      </c>
      <c r="J902" s="9" t="n">
        <v>60</v>
      </c>
      <c r="K902" s="10">
        <f>IF($E902="","",IFERROR(INDEX('01_Cad_Pecas'!$H$2:$H$5000,MATCH($E902,'01_Cad_Pecas'!$D$2:$D$5000,0)),IFERROR(INDEX('01_Cad_Pecas'!$H$2:$H$5000,MATCH(VALUE($E902),'01_Cad_Pecas'!$D$2:$D$5000,0)),"")))</f>
        <v/>
      </c>
      <c r="L902" s="10">
        <f>IF($E902="","",IFERROR(INDEX('01_Cad_Pecas'!$I$2:$I$5000,MATCH($E902,'01_Cad_Pecas'!$D$2:$D$5000,0)),IFERROR(INDEX('01_Cad_Pecas'!$I$2:$I$5000,MATCH(VALUE($E902),'01_Cad_Pecas'!$D$2:$D$5000,0)),"")))</f>
        <v/>
      </c>
      <c r="M902" s="10">
        <f>IF(OR($J902="",$L902=""),"",IF($K902="",0,$K902)+$J902*$L902)</f>
        <v/>
      </c>
      <c r="N902" s="10" t="n">
        <v>46200</v>
      </c>
      <c r="O902" s="9" t="n">
        <v>60</v>
      </c>
      <c r="P902" s="10" t="n"/>
      <c r="Q902" s="10" t="n"/>
      <c r="R902" s="10">
        <f>IF(AND($P902&lt;&gt;"",$Q902&lt;&gt;""),($Q902-$P902)*1440,IF(AND($O902&lt;&gt;"",$L902&lt;&gt;""),IF($K902="",0,$K902)+$O902*$L902,""))</f>
        <v/>
      </c>
      <c r="S902" s="10" t="n"/>
      <c r="T902" s="10">
        <f>IF(OR($J902="",$O902=""),"",$O902/$J902)</f>
        <v/>
      </c>
      <c r="U902" s="10" t="n"/>
      <c r="V902" s="10">
        <f>IF($A902="","",IF(AND($A902&lt;&gt;"",NOT(OR($U902="Concluído",$U902="Concluido")),TODAY()&gt;$A902),"SIM","NÃO"))</f>
        <v/>
      </c>
      <c r="W902" s="10">
        <f>IF(OR($A902="",$I902="",$M902=""),"",SUMIFS($M$2:M902,$I$2:I902,$I902,$A$2:A902,$A902)-$M902)</f>
        <v/>
      </c>
      <c r="X902" s="10">
        <f>IF(OR($A902="",$I902=""),"",SUMIFS($M$2:$M$4922,$I$2:$I$4922,$I902,$A$2:$A$4922,$A902))</f>
        <v/>
      </c>
      <c r="Y902" s="10">
        <f>IFERROR(VLOOKUP($I902,'02_Cad_Maquinas'!$B$2:$H$200,7,FALSE()),"")</f>
        <v/>
      </c>
      <c r="Z902" s="10">
        <f>IF(OR($X902="",$Y902=""),"",$Y902-$X902)</f>
        <v/>
      </c>
      <c r="AA902" s="11">
        <f>IF(OR($X902="",$Y902=""),"",$X902/$Y902)</f>
        <v/>
      </c>
      <c r="AB902" s="10" t="inlineStr">
        <is>
          <t>10176|UV</t>
        </is>
      </c>
      <c r="AC902" s="10">
        <f>IF($B902="","","|"&amp;SUBSTITUTE(TRIM(SUBSTITUTE(SUBSTITUTE(SUBSTITUTE(SUBSTITUTE(SUBSTITUTE(SUBSTITUTE(SUBSTITUTE(SUBSTITUTE(SUBSTITUTE(SUBSTITUTE(SUBSTITUTE(SUBSTITUTE(SUBSTITUTE(SUBSTITUTE(TRIM($B902&amp;""),CHAR(10)," "),CHAR(13)," "),"."," "),";"," "),","," "),"/"," "),"+"," "),"-"," "),"  "," "),"  "," "),"  "," "),"  "," "),"  "," "),"  "," "))," ","|")&amp;"|")</f>
        <v/>
      </c>
      <c r="AD902" s="10">
        <f>TRIM($I902&amp;"")</f>
        <v/>
      </c>
    </row>
    <row r="903" ht="24" customHeight="1">
      <c r="A903" s="9" t="n">
        <v>46199</v>
      </c>
      <c r="B903" s="10" t="n">
        <v>10176</v>
      </c>
      <c r="C903" s="10" t="inlineStr">
        <is>
          <t>M/C 0630 (MULTIMOVEIS)</t>
        </is>
      </c>
      <c r="D903" s="10" t="inlineStr">
        <is>
          <t>UV</t>
        </is>
      </c>
      <c r="E903" s="10" t="n">
        <v>20020005</v>
      </c>
      <c r="F903" s="10" t="inlineStr">
        <is>
          <t>(5) FECHAMENTO IV 453X327X12 MDF - BASE DUBAI</t>
        </is>
      </c>
      <c r="G903" s="10" t="inlineStr">
        <is>
          <t>UV</t>
        </is>
      </c>
      <c r="H903" s="10" t="inlineStr">
        <is>
          <t>UV</t>
        </is>
      </c>
      <c r="I903" s="9" t="inlineStr">
        <is>
          <t>UV</t>
        </is>
      </c>
      <c r="J903" s="9" t="n">
        <v>30</v>
      </c>
      <c r="K903" s="10">
        <f>IF($E903="","",IFERROR(INDEX('01_Cad_Pecas'!$H$2:$H$5000,MATCH($E903,'01_Cad_Pecas'!$D$2:$D$5000,0)),IFERROR(INDEX('01_Cad_Pecas'!$H$2:$H$5000,MATCH(VALUE($E903),'01_Cad_Pecas'!$D$2:$D$5000,0)),"")))</f>
        <v/>
      </c>
      <c r="L903" s="10">
        <f>IF($E903="","",IFERROR(INDEX('01_Cad_Pecas'!$I$2:$I$5000,MATCH($E903,'01_Cad_Pecas'!$D$2:$D$5000,0)),IFERROR(INDEX('01_Cad_Pecas'!$I$2:$I$5000,MATCH(VALUE($E903),'01_Cad_Pecas'!$D$2:$D$5000,0)),"")))</f>
        <v/>
      </c>
      <c r="M903" s="10">
        <f>IF(OR($J903="",$L903=""),"",IF($K903="",0,$K903)+$J903*$L903)</f>
        <v/>
      </c>
      <c r="N903" s="10" t="n">
        <v>46200</v>
      </c>
      <c r="O903" s="9" t="n">
        <v>30</v>
      </c>
      <c r="P903" s="10" t="n"/>
      <c r="Q903" s="10" t="n"/>
      <c r="R903" s="10">
        <f>IF(AND($P903&lt;&gt;"",$Q903&lt;&gt;""),($Q903-$P903)*1440,IF(AND($O903&lt;&gt;"",$L903&lt;&gt;""),IF($K903="",0,$K903)+$O903*$L903,""))</f>
        <v/>
      </c>
      <c r="S903" s="10" t="n"/>
      <c r="T903" s="10">
        <f>IF(OR($J903="",$O903=""),"",$O903/$J903)</f>
        <v/>
      </c>
      <c r="U903" s="10" t="n"/>
      <c r="V903" s="10">
        <f>IF($A903="","",IF(AND($A903&lt;&gt;"",NOT(OR($U903="Concluído",$U903="Concluido")),TODAY()&gt;$A903),"SIM","NÃO"))</f>
        <v/>
      </c>
      <c r="W903" s="10">
        <f>IF(OR($A903="",$I903="",$M903=""),"",SUMIFS($M$2:M903,$I$2:I903,$I903,$A$2:A903,$A903)-$M903)</f>
        <v/>
      </c>
      <c r="X903" s="10">
        <f>IF(OR($A903="",$I903=""),"",SUMIFS($M$2:$M$4922,$I$2:$I$4922,$I903,$A$2:$A$4922,$A903))</f>
        <v/>
      </c>
      <c r="Y903" s="10">
        <f>IFERROR(VLOOKUP($I903,'02_Cad_Maquinas'!$B$2:$H$200,7,FALSE()),"")</f>
        <v/>
      </c>
      <c r="Z903" s="10">
        <f>IF(OR($X903="",$Y903=""),"",$Y903-$X903)</f>
        <v/>
      </c>
      <c r="AA903" s="11">
        <f>IF(OR($X903="",$Y903=""),"",$X903/$Y903)</f>
        <v/>
      </c>
      <c r="AB903" s="10" t="inlineStr">
        <is>
          <t>10176|UV</t>
        </is>
      </c>
      <c r="AC903" s="10">
        <f>IF($B903="","","|"&amp;SUBSTITUTE(TRIM(SUBSTITUTE(SUBSTITUTE(SUBSTITUTE(SUBSTITUTE(SUBSTITUTE(SUBSTITUTE(SUBSTITUTE(SUBSTITUTE(SUBSTITUTE(SUBSTITUTE(SUBSTITUTE(SUBSTITUTE(SUBSTITUTE(SUBSTITUTE(TRIM($B903&amp;""),CHAR(10)," "),CHAR(13)," "),"."," "),";"," "),","," "),"/"," "),"+"," "),"-"," "),"  "," "),"  "," "),"  "," "),"  "," "),"  "," "),"  "," "))," ","|")&amp;"|")</f>
        <v/>
      </c>
      <c r="AD903" s="10">
        <f>TRIM($I903&amp;"")</f>
        <v/>
      </c>
    </row>
    <row r="904" ht="24" customHeight="1">
      <c r="A904" s="9" t="n">
        <v>46199</v>
      </c>
      <c r="B904" s="10" t="n">
        <v>10176</v>
      </c>
      <c r="C904" s="10" t="inlineStr">
        <is>
          <t>M/C 0630 (MULTIMOVEIS)</t>
        </is>
      </c>
      <c r="D904" s="10" t="inlineStr">
        <is>
          <t>UV</t>
        </is>
      </c>
      <c r="E904" s="10" t="n">
        <v>20013102</v>
      </c>
      <c r="F904" s="10" t="inlineStr">
        <is>
          <t>(10)PE MAIOR 760X100 (170) X15 MDF-MIAMI 1,37X0,80</t>
        </is>
      </c>
      <c r="G904" s="10" t="inlineStr">
        <is>
          <t>UV</t>
        </is>
      </c>
      <c r="H904" s="10" t="inlineStr">
        <is>
          <t>UV</t>
        </is>
      </c>
      <c r="I904" s="9" t="inlineStr">
        <is>
          <t>UV</t>
        </is>
      </c>
      <c r="J904" s="9" t="n">
        <v>360</v>
      </c>
      <c r="K904" s="10">
        <f>IF($E904="","",IFERROR(INDEX('01_Cad_Pecas'!$H$2:$H$5000,MATCH($E904,'01_Cad_Pecas'!$D$2:$D$5000,0)),IFERROR(INDEX('01_Cad_Pecas'!$H$2:$H$5000,MATCH(VALUE($E904),'01_Cad_Pecas'!$D$2:$D$5000,0)),"")))</f>
        <v/>
      </c>
      <c r="L904" s="10">
        <f>IF($E904="","",IFERROR(INDEX('01_Cad_Pecas'!$I$2:$I$5000,MATCH($E904,'01_Cad_Pecas'!$D$2:$D$5000,0)),IFERROR(INDEX('01_Cad_Pecas'!$I$2:$I$5000,MATCH(VALUE($E904),'01_Cad_Pecas'!$D$2:$D$5000,0)),"")))</f>
        <v/>
      </c>
      <c r="M904" s="10">
        <f>IF(OR($J904="",$L904=""),"",IF($K904="",0,$K904)+$J904*$L904)</f>
        <v/>
      </c>
      <c r="N904" s="10" t="n">
        <v>46200</v>
      </c>
      <c r="O904" s="9" t="n">
        <v>360</v>
      </c>
      <c r="P904" s="10" t="n"/>
      <c r="Q904" s="10" t="n"/>
      <c r="R904" s="10">
        <f>IF(AND($P904&lt;&gt;"",$Q904&lt;&gt;""),($Q904-$P904)*1440,IF(AND($O904&lt;&gt;"",$L904&lt;&gt;""),IF($K904="",0,$K904)+$O904*$L904,""))</f>
        <v/>
      </c>
      <c r="S904" s="10" t="n"/>
      <c r="T904" s="10">
        <f>IF(OR($J904="",$O904=""),"",$O904/$J904)</f>
        <v/>
      </c>
      <c r="U904" s="10" t="n"/>
      <c r="V904" s="10">
        <f>IF($A904="","",IF(AND($A904&lt;&gt;"",NOT(OR($U904="Concluído",$U904="Concluido")),TODAY()&gt;$A904),"SIM","NÃO"))</f>
        <v/>
      </c>
      <c r="W904" s="10">
        <f>IF(OR($A904="",$I904="",$M904=""),"",SUMIFS($M$2:M904,$I$2:I904,$I904,$A$2:A904,$A904)-$M904)</f>
        <v/>
      </c>
      <c r="X904" s="10">
        <f>IF(OR($A904="",$I904=""),"",SUMIFS($M$2:$M$4922,$I$2:$I$4922,$I904,$A$2:$A$4922,$A904))</f>
        <v/>
      </c>
      <c r="Y904" s="10">
        <f>IFERROR(VLOOKUP($I904,'02_Cad_Maquinas'!$B$2:$H$200,7,FALSE()),"")</f>
        <v/>
      </c>
      <c r="Z904" s="10">
        <f>IF(OR($X904="",$Y904=""),"",$Y904-$X904)</f>
        <v/>
      </c>
      <c r="AA904" s="11">
        <f>IF(OR($X904="",$Y904=""),"",$X904/$Y904)</f>
        <v/>
      </c>
      <c r="AB904" s="10" t="inlineStr">
        <is>
          <t>10176|UV</t>
        </is>
      </c>
      <c r="AC904" s="10">
        <f>IF($B904="","","|"&amp;SUBSTITUTE(TRIM(SUBSTITUTE(SUBSTITUTE(SUBSTITUTE(SUBSTITUTE(SUBSTITUTE(SUBSTITUTE(SUBSTITUTE(SUBSTITUTE(SUBSTITUTE(SUBSTITUTE(SUBSTITUTE(SUBSTITUTE(SUBSTITUTE(SUBSTITUTE(TRIM($B904&amp;""),CHAR(10)," "),CHAR(13)," "),"."," "),";"," "),","," "),"/"," "),"+"," "),"-"," "),"  "," "),"  "," "),"  "," "),"  "," "),"  "," "),"  "," "))," ","|")&amp;"|")</f>
        <v/>
      </c>
      <c r="AD904" s="10">
        <f>TRIM($I904&amp;"")</f>
        <v/>
      </c>
    </row>
    <row r="905" ht="24" customHeight="1">
      <c r="A905" s="9" t="n">
        <v>46199</v>
      </c>
      <c r="B905" s="10" t="n">
        <v>10176</v>
      </c>
      <c r="C905" s="10" t="inlineStr">
        <is>
          <t>M/C 0630 (MULTIMOVEIS)</t>
        </is>
      </c>
      <c r="D905" s="10" t="inlineStr">
        <is>
          <t>UV</t>
        </is>
      </c>
      <c r="E905" s="10" t="n">
        <v>20013102</v>
      </c>
      <c r="F905" s="10" t="inlineStr">
        <is>
          <t>(10)PE MAIOR 760X100 (170) X15 MDF-MIAMI 1,37X0,80</t>
        </is>
      </c>
      <c r="G905" s="10" t="inlineStr">
        <is>
          <t>UV</t>
        </is>
      </c>
      <c r="H905" s="10" t="inlineStr">
        <is>
          <t>UV</t>
        </is>
      </c>
      <c r="I905" s="9" t="inlineStr">
        <is>
          <t>UV</t>
        </is>
      </c>
      <c r="J905" s="9" t="n">
        <v>48</v>
      </c>
      <c r="K905" s="10">
        <f>IF($E905="","",IFERROR(INDEX('01_Cad_Pecas'!$H$2:$H$5000,MATCH($E905,'01_Cad_Pecas'!$D$2:$D$5000,0)),IFERROR(INDEX('01_Cad_Pecas'!$H$2:$H$5000,MATCH(VALUE($E905),'01_Cad_Pecas'!$D$2:$D$5000,0)),"")))</f>
        <v/>
      </c>
      <c r="L905" s="10">
        <f>IF($E905="","",IFERROR(INDEX('01_Cad_Pecas'!$I$2:$I$5000,MATCH($E905,'01_Cad_Pecas'!$D$2:$D$5000,0)),IFERROR(INDEX('01_Cad_Pecas'!$I$2:$I$5000,MATCH(VALUE($E905),'01_Cad_Pecas'!$D$2:$D$5000,0)),"")))</f>
        <v/>
      </c>
      <c r="M905" s="10">
        <f>IF(OR($J905="",$L905=""),"",IF($K905="",0,$K905)+$J905*$L905)</f>
        <v/>
      </c>
      <c r="N905" s="10" t="n">
        <v>46200</v>
      </c>
      <c r="O905" s="9" t="n">
        <v>48</v>
      </c>
      <c r="P905" s="10" t="n"/>
      <c r="Q905" s="10" t="n"/>
      <c r="R905" s="10">
        <f>IF(AND($P905&lt;&gt;"",$Q905&lt;&gt;""),($Q905-$P905)*1440,IF(AND($O905&lt;&gt;"",$L905&lt;&gt;""),IF($K905="",0,$K905)+$O905*$L905,""))</f>
        <v/>
      </c>
      <c r="S905" s="10" t="n"/>
      <c r="T905" s="10">
        <f>IF(OR($J905="",$O905=""),"",$O905/$J905)</f>
        <v/>
      </c>
      <c r="U905" s="10" t="n"/>
      <c r="V905" s="10">
        <f>IF($A905="","",IF(AND($A905&lt;&gt;"",NOT(OR($U905="Concluído",$U905="Concluido")),TODAY()&gt;$A905),"SIM","NÃO"))</f>
        <v/>
      </c>
      <c r="W905" s="10">
        <f>IF(OR($A905="",$I905="",$M905=""),"",SUMIFS($M$2:M905,$I$2:I905,$I905,$A$2:A905,$A905)-$M905)</f>
        <v/>
      </c>
      <c r="X905" s="10">
        <f>IF(OR($A905="",$I905=""),"",SUMIFS($M$2:$M$4922,$I$2:$I$4922,$I905,$A$2:$A$4922,$A905))</f>
        <v/>
      </c>
      <c r="Y905" s="10">
        <f>IFERROR(VLOOKUP($I905,'02_Cad_Maquinas'!$B$2:$H$200,7,FALSE()),"")</f>
        <v/>
      </c>
      <c r="Z905" s="10">
        <f>IF(OR($X905="",$Y905=""),"",$Y905-$X905)</f>
        <v/>
      </c>
      <c r="AA905" s="11">
        <f>IF(OR($X905="",$Y905=""),"",$X905/$Y905)</f>
        <v/>
      </c>
      <c r="AB905" s="10" t="inlineStr">
        <is>
          <t>10176|UV</t>
        </is>
      </c>
      <c r="AC905" s="10">
        <f>IF($B905="","","|"&amp;SUBSTITUTE(TRIM(SUBSTITUTE(SUBSTITUTE(SUBSTITUTE(SUBSTITUTE(SUBSTITUTE(SUBSTITUTE(SUBSTITUTE(SUBSTITUTE(SUBSTITUTE(SUBSTITUTE(SUBSTITUTE(SUBSTITUTE(SUBSTITUTE(SUBSTITUTE(TRIM($B905&amp;""),CHAR(10)," "),CHAR(13)," "),"."," "),";"," "),","," "),"/"," "),"+"," "),"-"," "),"  "," "),"  "," "),"  "," "),"  "," "),"  "," "),"  "," "))," ","|")&amp;"|")</f>
        <v/>
      </c>
      <c r="AD905" s="10">
        <f>TRIM($I905&amp;"")</f>
        <v/>
      </c>
    </row>
    <row r="906" ht="24" customHeight="1">
      <c r="A906" s="9" t="n">
        <v>46199</v>
      </c>
      <c r="B906" s="10" t="n">
        <v>10176</v>
      </c>
      <c r="C906" s="10" t="inlineStr">
        <is>
          <t>M/C 0630 (MULTIMOVEIS)</t>
        </is>
      </c>
      <c r="D906" s="10" t="inlineStr">
        <is>
          <t>UV</t>
        </is>
      </c>
      <c r="E906" s="10" t="n">
        <v>20013103</v>
      </c>
      <c r="F906" s="10" t="inlineStr">
        <is>
          <t>(4) PE MENOR 760X85 (135) X15 MDF-MIAMI 1,37X0,80</t>
        </is>
      </c>
      <c r="G906" s="10" t="inlineStr">
        <is>
          <t>UV</t>
        </is>
      </c>
      <c r="H906" s="10" t="inlineStr">
        <is>
          <t>UV</t>
        </is>
      </c>
      <c r="I906" s="9" t="inlineStr">
        <is>
          <t>UV</t>
        </is>
      </c>
      <c r="J906" s="9" t="n">
        <v>360</v>
      </c>
      <c r="K906" s="10">
        <f>IF($E906="","",IFERROR(INDEX('01_Cad_Pecas'!$H$2:$H$5000,MATCH($E906,'01_Cad_Pecas'!$D$2:$D$5000,0)),IFERROR(INDEX('01_Cad_Pecas'!$H$2:$H$5000,MATCH(VALUE($E906),'01_Cad_Pecas'!$D$2:$D$5000,0)),"")))</f>
        <v/>
      </c>
      <c r="L906" s="10">
        <f>IF($E906="","",IFERROR(INDEX('01_Cad_Pecas'!$I$2:$I$5000,MATCH($E906,'01_Cad_Pecas'!$D$2:$D$5000,0)),IFERROR(INDEX('01_Cad_Pecas'!$I$2:$I$5000,MATCH(VALUE($E906),'01_Cad_Pecas'!$D$2:$D$5000,0)),"")))</f>
        <v/>
      </c>
      <c r="M906" s="10">
        <f>IF(OR($J906="",$L906=""),"",IF($K906="",0,$K906)+$J906*$L906)</f>
        <v/>
      </c>
      <c r="N906" s="10" t="n">
        <v>46200</v>
      </c>
      <c r="O906" s="9" t="n">
        <v>360</v>
      </c>
      <c r="P906" s="10" t="n"/>
      <c r="Q906" s="10" t="n"/>
      <c r="R906" s="10">
        <f>IF(AND($P906&lt;&gt;"",$Q906&lt;&gt;""),($Q906-$P906)*1440,IF(AND($O906&lt;&gt;"",$L906&lt;&gt;""),IF($K906="",0,$K906)+$O906*$L906,""))</f>
        <v/>
      </c>
      <c r="S906" s="10" t="n"/>
      <c r="T906" s="10">
        <f>IF(OR($J906="",$O906=""),"",$O906/$J906)</f>
        <v/>
      </c>
      <c r="U906" s="10" t="n"/>
      <c r="V906" s="10">
        <f>IF($A906="","",IF(AND($A906&lt;&gt;"",NOT(OR($U906="Concluído",$U906="Concluido")),TODAY()&gt;$A906),"SIM","NÃO"))</f>
        <v/>
      </c>
      <c r="W906" s="10">
        <f>IF(OR($A906="",$I906="",$M906=""),"",SUMIFS($M$2:M906,$I$2:I906,$I906,$A$2:A906,$A906)-$M906)</f>
        <v/>
      </c>
      <c r="X906" s="10">
        <f>IF(OR($A906="",$I906=""),"",SUMIFS($M$2:$M$4922,$I$2:$I$4922,$I906,$A$2:$A$4922,$A906))</f>
        <v/>
      </c>
      <c r="Y906" s="10">
        <f>IFERROR(VLOOKUP($I906,'02_Cad_Maquinas'!$B$2:$H$200,7,FALSE()),"")</f>
        <v/>
      </c>
      <c r="Z906" s="10">
        <f>IF(OR($X906="",$Y906=""),"",$Y906-$X906)</f>
        <v/>
      </c>
      <c r="AA906" s="11">
        <f>IF(OR($X906="",$Y906=""),"",$X906/$Y906)</f>
        <v/>
      </c>
      <c r="AB906" s="10" t="inlineStr">
        <is>
          <t>10176|UV</t>
        </is>
      </c>
      <c r="AC906" s="10">
        <f>IF($B906="","","|"&amp;SUBSTITUTE(TRIM(SUBSTITUTE(SUBSTITUTE(SUBSTITUTE(SUBSTITUTE(SUBSTITUTE(SUBSTITUTE(SUBSTITUTE(SUBSTITUTE(SUBSTITUTE(SUBSTITUTE(SUBSTITUTE(SUBSTITUTE(SUBSTITUTE(SUBSTITUTE(TRIM($B906&amp;""),CHAR(10)," "),CHAR(13)," "),"."," "),";"," "),","," "),"/"," "),"+"," "),"-"," "),"  "," "),"  "," "),"  "," "),"  "," "),"  "," "),"  "," "))," ","|")&amp;"|")</f>
        <v/>
      </c>
      <c r="AD906" s="10">
        <f>TRIM($I906&amp;"")</f>
        <v/>
      </c>
    </row>
    <row r="907" ht="24" customHeight="1">
      <c r="A907" s="9" t="n">
        <v>46199</v>
      </c>
      <c r="B907" s="10" t="n">
        <v>10176</v>
      </c>
      <c r="C907" s="10" t="inlineStr">
        <is>
          <t>M/C 0630 (MULTIMOVEIS)</t>
        </is>
      </c>
      <c r="D907" s="10" t="inlineStr">
        <is>
          <t>UV</t>
        </is>
      </c>
      <c r="E907" s="10" t="n">
        <v>20013103</v>
      </c>
      <c r="F907" s="10" t="inlineStr">
        <is>
          <t>(4) PE MENOR 760X85 (135) X15 MDF-MIAMI 1,37X0,80</t>
        </is>
      </c>
      <c r="G907" s="10" t="inlineStr">
        <is>
          <t>UV</t>
        </is>
      </c>
      <c r="H907" s="10" t="inlineStr">
        <is>
          <t>UV</t>
        </is>
      </c>
      <c r="I907" s="9" t="inlineStr">
        <is>
          <t>UV</t>
        </is>
      </c>
      <c r="J907" s="9" t="n">
        <v>48</v>
      </c>
      <c r="K907" s="10">
        <f>IF($E907="","",IFERROR(INDEX('01_Cad_Pecas'!$H$2:$H$5000,MATCH($E907,'01_Cad_Pecas'!$D$2:$D$5000,0)),IFERROR(INDEX('01_Cad_Pecas'!$H$2:$H$5000,MATCH(VALUE($E907),'01_Cad_Pecas'!$D$2:$D$5000,0)),"")))</f>
        <v/>
      </c>
      <c r="L907" s="10">
        <f>IF($E907="","",IFERROR(INDEX('01_Cad_Pecas'!$I$2:$I$5000,MATCH($E907,'01_Cad_Pecas'!$D$2:$D$5000,0)),IFERROR(INDEX('01_Cad_Pecas'!$I$2:$I$5000,MATCH(VALUE($E907),'01_Cad_Pecas'!$D$2:$D$5000,0)),"")))</f>
        <v/>
      </c>
      <c r="M907" s="10">
        <f>IF(OR($J907="",$L907=""),"",IF($K907="",0,$K907)+$J907*$L907)</f>
        <v/>
      </c>
      <c r="N907" s="10" t="n">
        <v>46200</v>
      </c>
      <c r="O907" s="9" t="n">
        <v>48</v>
      </c>
      <c r="P907" s="10" t="n"/>
      <c r="Q907" s="10" t="n"/>
      <c r="R907" s="10">
        <f>IF(AND($P907&lt;&gt;"",$Q907&lt;&gt;""),($Q907-$P907)*1440,IF(AND($O907&lt;&gt;"",$L907&lt;&gt;""),IF($K907="",0,$K907)+$O907*$L907,""))</f>
        <v/>
      </c>
      <c r="S907" s="10" t="n"/>
      <c r="T907" s="10">
        <f>IF(OR($J907="",$O907=""),"",$O907/$J907)</f>
        <v/>
      </c>
      <c r="U907" s="10" t="n"/>
      <c r="V907" s="10">
        <f>IF($A907="","",IF(AND($A907&lt;&gt;"",NOT(OR($U907="Concluído",$U907="Concluido")),TODAY()&gt;$A907),"SIM","NÃO"))</f>
        <v/>
      </c>
      <c r="W907" s="10">
        <f>IF(OR($A907="",$I907="",$M907=""),"",SUMIFS($M$2:M907,$I$2:I907,$I907,$A$2:A907,$A907)-$M907)</f>
        <v/>
      </c>
      <c r="X907" s="10">
        <f>IF(OR($A907="",$I907=""),"",SUMIFS($M$2:$M$4922,$I$2:$I$4922,$I907,$A$2:$A$4922,$A907))</f>
        <v/>
      </c>
      <c r="Y907" s="10">
        <f>IFERROR(VLOOKUP($I907,'02_Cad_Maquinas'!$B$2:$H$200,7,FALSE()),"")</f>
        <v/>
      </c>
      <c r="Z907" s="10">
        <f>IF(OR($X907="",$Y907=""),"",$Y907-$X907)</f>
        <v/>
      </c>
      <c r="AA907" s="11">
        <f>IF(OR($X907="",$Y907=""),"",$X907/$Y907)</f>
        <v/>
      </c>
      <c r="AB907" s="10" t="inlineStr">
        <is>
          <t>10176|UV</t>
        </is>
      </c>
      <c r="AC907" s="10">
        <f>IF($B907="","","|"&amp;SUBSTITUTE(TRIM(SUBSTITUTE(SUBSTITUTE(SUBSTITUTE(SUBSTITUTE(SUBSTITUTE(SUBSTITUTE(SUBSTITUTE(SUBSTITUTE(SUBSTITUTE(SUBSTITUTE(SUBSTITUTE(SUBSTITUTE(SUBSTITUTE(SUBSTITUTE(TRIM($B907&amp;""),CHAR(10)," "),CHAR(13)," "),"."," "),";"," "),","," "),"/"," "),"+"," "),"-"," "),"  "," "),"  "," "),"  "," "),"  "," "),"  "," "),"  "," "))," ","|")&amp;"|")</f>
        <v/>
      </c>
      <c r="AD907" s="10">
        <f>TRIM($I907&amp;"")</f>
        <v/>
      </c>
    </row>
    <row r="908" ht="24" customHeight="1">
      <c r="A908" s="9" t="n">
        <v>46199</v>
      </c>
      <c r="B908" s="10" t="n">
        <v>10176</v>
      </c>
      <c r="C908" s="10" t="inlineStr">
        <is>
          <t>M/C 0630 (MULTIMOVEIS)</t>
        </is>
      </c>
      <c r="D908" s="10" t="inlineStr">
        <is>
          <t>UV</t>
        </is>
      </c>
      <c r="E908" s="10" t="n">
        <v>20020001</v>
      </c>
      <c r="F908" s="10" t="inlineStr">
        <is>
          <t>(1) LATERAL 1180X92X15 MDF - BASE DUBAI</t>
        </is>
      </c>
      <c r="G908" s="10" t="inlineStr">
        <is>
          <t>UV</t>
        </is>
      </c>
      <c r="H908" s="10" t="inlineStr">
        <is>
          <t>UV</t>
        </is>
      </c>
      <c r="I908" s="9" t="inlineStr">
        <is>
          <t>UV</t>
        </is>
      </c>
      <c r="J908" s="9" t="n">
        <v>120</v>
      </c>
      <c r="K908" s="10">
        <f>IF($E908="","",IFERROR(INDEX('01_Cad_Pecas'!$H$2:$H$5000,MATCH($E908,'01_Cad_Pecas'!$D$2:$D$5000,0)),IFERROR(INDEX('01_Cad_Pecas'!$H$2:$H$5000,MATCH(VALUE($E908),'01_Cad_Pecas'!$D$2:$D$5000,0)),"")))</f>
        <v/>
      </c>
      <c r="L908" s="10">
        <f>IF($E908="","",IFERROR(INDEX('01_Cad_Pecas'!$I$2:$I$5000,MATCH($E908,'01_Cad_Pecas'!$D$2:$D$5000,0)),IFERROR(INDEX('01_Cad_Pecas'!$I$2:$I$5000,MATCH(VALUE($E908),'01_Cad_Pecas'!$D$2:$D$5000,0)),"")))</f>
        <v/>
      </c>
      <c r="M908" s="10">
        <f>IF(OR($J908="",$L908=""),"",IF($K908="",0,$K908)+$J908*$L908)</f>
        <v/>
      </c>
      <c r="N908" s="10" t="n">
        <v>46200</v>
      </c>
      <c r="O908" s="9" t="n">
        <v>120</v>
      </c>
      <c r="P908" s="10" t="n"/>
      <c r="Q908" s="10" t="n"/>
      <c r="R908" s="10">
        <f>IF(AND($P908&lt;&gt;"",$Q908&lt;&gt;""),($Q908-$P908)*1440,IF(AND($O908&lt;&gt;"",$L908&lt;&gt;""),IF($K908="",0,$K908)+$O908*$L908,""))</f>
        <v/>
      </c>
      <c r="S908" s="10" t="n"/>
      <c r="T908" s="10">
        <f>IF(OR($J908="",$O908=""),"",$O908/$J908)</f>
        <v/>
      </c>
      <c r="U908" s="10" t="n"/>
      <c r="V908" s="10">
        <f>IF($A908="","",IF(AND($A908&lt;&gt;"",NOT(OR($U908="Concluído",$U908="Concluido")),TODAY()&gt;$A908),"SIM","NÃO"))</f>
        <v/>
      </c>
      <c r="W908" s="10">
        <f>IF(OR($A908="",$I908="",$M908=""),"",SUMIFS($M$2:M908,$I$2:I908,$I908,$A$2:A908,$A908)-$M908)</f>
        <v/>
      </c>
      <c r="X908" s="10">
        <f>IF(OR($A908="",$I908=""),"",SUMIFS($M$2:$M$4922,$I$2:$I$4922,$I908,$A$2:$A$4922,$A908))</f>
        <v/>
      </c>
      <c r="Y908" s="10">
        <f>IFERROR(VLOOKUP($I908,'02_Cad_Maquinas'!$B$2:$H$200,7,FALSE()),"")</f>
        <v/>
      </c>
      <c r="Z908" s="10">
        <f>IF(OR($X908="",$Y908=""),"",$Y908-$X908)</f>
        <v/>
      </c>
      <c r="AA908" s="11">
        <f>IF(OR($X908="",$Y908=""),"",$X908/$Y908)</f>
        <v/>
      </c>
      <c r="AB908" s="10" t="inlineStr">
        <is>
          <t>10176|UV</t>
        </is>
      </c>
      <c r="AC908" s="10">
        <f>IF($B908="","","|"&amp;SUBSTITUTE(TRIM(SUBSTITUTE(SUBSTITUTE(SUBSTITUTE(SUBSTITUTE(SUBSTITUTE(SUBSTITUTE(SUBSTITUTE(SUBSTITUTE(SUBSTITUTE(SUBSTITUTE(SUBSTITUTE(SUBSTITUTE(SUBSTITUTE(SUBSTITUTE(TRIM($B908&amp;""),CHAR(10)," "),CHAR(13)," "),"."," "),";"," "),","," "),"/"," "),"+"," "),"-"," "),"  "," "),"  "," "),"  "," "),"  "," "),"  "," "),"  "," "))," ","|")&amp;"|")</f>
        <v/>
      </c>
      <c r="AD908" s="10">
        <f>TRIM($I908&amp;"")</f>
        <v/>
      </c>
    </row>
    <row r="909" ht="24" customHeight="1">
      <c r="A909" s="9" t="n">
        <v>46199</v>
      </c>
      <c r="B909" s="10" t="n">
        <v>10176</v>
      </c>
      <c r="C909" s="10" t="inlineStr">
        <is>
          <t>M/C 0630 (MULTIMOVEIS)</t>
        </is>
      </c>
      <c r="D909" s="10" t="inlineStr">
        <is>
          <t>UV</t>
        </is>
      </c>
      <c r="E909" s="10" t="n">
        <v>20020507</v>
      </c>
      <c r="F909" s="10" t="inlineStr">
        <is>
          <t>TAMPO VITREO 1605X905X18 MDF - MESA DUBAI LIGHT</t>
        </is>
      </c>
      <c r="G909" s="10" t="inlineStr">
        <is>
          <t>UV</t>
        </is>
      </c>
      <c r="H909" s="10" t="inlineStr">
        <is>
          <t>UV</t>
        </is>
      </c>
      <c r="I909" s="9" t="inlineStr">
        <is>
          <t>UV</t>
        </is>
      </c>
      <c r="J909" s="9" t="n">
        <v>30</v>
      </c>
      <c r="K909" s="10">
        <f>IF($E909="","",IFERROR(INDEX('01_Cad_Pecas'!$H$2:$H$5000,MATCH($E909,'01_Cad_Pecas'!$D$2:$D$5000,0)),IFERROR(INDEX('01_Cad_Pecas'!$H$2:$H$5000,MATCH(VALUE($E909),'01_Cad_Pecas'!$D$2:$D$5000,0)),"")))</f>
        <v/>
      </c>
      <c r="L909" s="10">
        <f>IF($E909="","",IFERROR(INDEX('01_Cad_Pecas'!$I$2:$I$5000,MATCH($E909,'01_Cad_Pecas'!$D$2:$D$5000,0)),IFERROR(INDEX('01_Cad_Pecas'!$I$2:$I$5000,MATCH(VALUE($E909),'01_Cad_Pecas'!$D$2:$D$5000,0)),"")))</f>
        <v/>
      </c>
      <c r="M909" s="10">
        <f>IF(OR($J909="",$L909=""),"",IF($K909="",0,$K909)+$J909*$L909)</f>
        <v/>
      </c>
      <c r="N909" s="10" t="n">
        <v>46200</v>
      </c>
      <c r="O909" s="9" t="n">
        <v>30</v>
      </c>
      <c r="P909" s="10" t="n"/>
      <c r="Q909" s="10" t="n"/>
      <c r="R909" s="10">
        <f>IF(AND($P909&lt;&gt;"",$Q909&lt;&gt;""),($Q909-$P909)*1440,IF(AND($O909&lt;&gt;"",$L909&lt;&gt;""),IF($K909="",0,$K909)+$O909*$L909,""))</f>
        <v/>
      </c>
      <c r="S909" s="10" t="n"/>
      <c r="T909" s="10">
        <f>IF(OR($J909="",$O909=""),"",$O909/$J909)</f>
        <v/>
      </c>
      <c r="U909" s="10" t="n"/>
      <c r="V909" s="10">
        <f>IF($A909="","",IF(AND($A909&lt;&gt;"",NOT(OR($U909="Concluído",$U909="Concluido")),TODAY()&gt;$A909),"SIM","NÃO"))</f>
        <v/>
      </c>
      <c r="W909" s="10">
        <f>IF(OR($A909="",$I909="",$M909=""),"",SUMIFS($M$2:M909,$I$2:I909,$I909,$A$2:A909,$A909)-$M909)</f>
        <v/>
      </c>
      <c r="X909" s="10">
        <f>IF(OR($A909="",$I909=""),"",SUMIFS($M$2:$M$4922,$I$2:$I$4922,$I909,$A$2:$A$4922,$A909))</f>
        <v/>
      </c>
      <c r="Y909" s="10">
        <f>IFERROR(VLOOKUP($I909,'02_Cad_Maquinas'!$B$2:$H$200,7,FALSE()),"")</f>
        <v/>
      </c>
      <c r="Z909" s="10">
        <f>IF(OR($X909="",$Y909=""),"",$Y909-$X909)</f>
        <v/>
      </c>
      <c r="AA909" s="11">
        <f>IF(OR($X909="",$Y909=""),"",$X909/$Y909)</f>
        <v/>
      </c>
      <c r="AB909" s="10" t="inlineStr">
        <is>
          <t>10176|UV</t>
        </is>
      </c>
      <c r="AC909" s="10">
        <f>IF($B909="","","|"&amp;SUBSTITUTE(TRIM(SUBSTITUTE(SUBSTITUTE(SUBSTITUTE(SUBSTITUTE(SUBSTITUTE(SUBSTITUTE(SUBSTITUTE(SUBSTITUTE(SUBSTITUTE(SUBSTITUTE(SUBSTITUTE(SUBSTITUTE(SUBSTITUTE(SUBSTITUTE(TRIM($B909&amp;""),CHAR(10)," "),CHAR(13)," "),"."," "),";"," "),","," "),"/"," "),"+"," "),"-"," "),"  "," "),"  "," "),"  "," "),"  "," "),"  "," "),"  "," "))," ","|")&amp;"|")</f>
        <v/>
      </c>
      <c r="AD909" s="10">
        <f>TRIM($I909&amp;"")</f>
        <v/>
      </c>
    </row>
    <row r="910" ht="24" customHeight="1">
      <c r="A910" s="9" t="n">
        <v>46199</v>
      </c>
      <c r="B910" s="10" t="n">
        <v>10176</v>
      </c>
      <c r="C910" s="10" t="inlineStr">
        <is>
          <t>M/C 0630 (MULTIMOVEIS)</t>
        </is>
      </c>
      <c r="D910" s="10" t="inlineStr">
        <is>
          <t>UV</t>
        </is>
      </c>
      <c r="E910" s="10" t="n">
        <v>20021607</v>
      </c>
      <c r="F910" s="10" t="inlineStr">
        <is>
          <t>TAMPO 1605X905X18 MDF - MESA COM VIDRO</t>
        </is>
      </c>
      <c r="G910" s="10" t="inlineStr">
        <is>
          <t>UV</t>
        </is>
      </c>
      <c r="H910" s="10" t="inlineStr">
        <is>
          <t>UV</t>
        </is>
      </c>
      <c r="I910" s="9" t="inlineStr">
        <is>
          <t>UV</t>
        </is>
      </c>
      <c r="J910" s="9" t="n">
        <v>6</v>
      </c>
      <c r="K910" s="10">
        <f>IF($E910="","",IFERROR(INDEX('01_Cad_Pecas'!$H$2:$H$5000,MATCH($E910,'01_Cad_Pecas'!$D$2:$D$5000,0)),IFERROR(INDEX('01_Cad_Pecas'!$H$2:$H$5000,MATCH(VALUE($E910),'01_Cad_Pecas'!$D$2:$D$5000,0)),"")))</f>
        <v/>
      </c>
      <c r="L910" s="10">
        <f>IF($E910="","",IFERROR(INDEX('01_Cad_Pecas'!$I$2:$I$5000,MATCH($E910,'01_Cad_Pecas'!$D$2:$D$5000,0)),IFERROR(INDEX('01_Cad_Pecas'!$I$2:$I$5000,MATCH(VALUE($E910),'01_Cad_Pecas'!$D$2:$D$5000,0)),"")))</f>
        <v/>
      </c>
      <c r="M910" s="10">
        <f>IF(OR($J910="",$L910=""),"",IF($K910="",0,$K910)+$J910*$L910)</f>
        <v/>
      </c>
      <c r="N910" s="10" t="n">
        <v>46200</v>
      </c>
      <c r="O910" s="9" t="n">
        <v>6</v>
      </c>
      <c r="P910" s="10" t="n"/>
      <c r="Q910" s="10" t="n"/>
      <c r="R910" s="10">
        <f>IF(AND($P910&lt;&gt;"",$Q910&lt;&gt;""),($Q910-$P910)*1440,IF(AND($O910&lt;&gt;"",$L910&lt;&gt;""),IF($K910="",0,$K910)+$O910*$L910,""))</f>
        <v/>
      </c>
      <c r="S910" s="10" t="n"/>
      <c r="T910" s="10">
        <f>IF(OR($J910="",$O910=""),"",$O910/$J910)</f>
        <v/>
      </c>
      <c r="U910" s="10" t="n"/>
      <c r="V910" s="10">
        <f>IF($A910="","",IF(AND($A910&lt;&gt;"",NOT(OR($U910="Concluído",$U910="Concluido")),TODAY()&gt;$A910),"SIM","NÃO"))</f>
        <v/>
      </c>
      <c r="W910" s="10">
        <f>IF(OR($A910="",$I910="",$M910=""),"",SUMIFS($M$2:M910,$I$2:I910,$I910,$A$2:A910,$A910)-$M910)</f>
        <v/>
      </c>
      <c r="X910" s="10">
        <f>IF(OR($A910="",$I910=""),"",SUMIFS($M$2:$M$4922,$I$2:$I$4922,$I910,$A$2:$A$4922,$A910))</f>
        <v/>
      </c>
      <c r="Y910" s="10">
        <f>IFERROR(VLOOKUP($I910,'02_Cad_Maquinas'!$B$2:$H$200,7,FALSE()),"")</f>
        <v/>
      </c>
      <c r="Z910" s="10">
        <f>IF(OR($X910="",$Y910=""),"",$Y910-$X910)</f>
        <v/>
      </c>
      <c r="AA910" s="11">
        <f>IF(OR($X910="",$Y910=""),"",$X910/$Y910)</f>
        <v/>
      </c>
      <c r="AB910" s="10" t="inlineStr">
        <is>
          <t>10176|UV</t>
        </is>
      </c>
      <c r="AC910" s="10">
        <f>IF($B910="","","|"&amp;SUBSTITUTE(TRIM(SUBSTITUTE(SUBSTITUTE(SUBSTITUTE(SUBSTITUTE(SUBSTITUTE(SUBSTITUTE(SUBSTITUTE(SUBSTITUTE(SUBSTITUTE(SUBSTITUTE(SUBSTITUTE(SUBSTITUTE(SUBSTITUTE(SUBSTITUTE(TRIM($B910&amp;""),CHAR(10)," "),CHAR(13)," "),"."," "),";"," "),","," "),"/"," "),"+"," "),"-"," "),"  "," "),"  "," "),"  "," "),"  "," "),"  "," "),"  "," "))," ","|")&amp;"|")</f>
        <v/>
      </c>
      <c r="AD910" s="10">
        <f>TRIM($I910&amp;"")</f>
        <v/>
      </c>
    </row>
    <row r="911" ht="24" customHeight="1">
      <c r="A911" s="9" t="n">
        <v>46199</v>
      </c>
      <c r="B911" s="10" t="n">
        <v>10176</v>
      </c>
      <c r="C911" s="10" t="inlineStr">
        <is>
          <t>M/C 0630 (MULTIMOVEIS)</t>
        </is>
      </c>
      <c r="D911" s="10" t="inlineStr">
        <is>
          <t>UV</t>
        </is>
      </c>
      <c r="E911" s="10" t="n">
        <v>20021607</v>
      </c>
      <c r="F911" s="10" t="inlineStr">
        <is>
          <t>TAMPO 1605X905X18 MDF - MESA COM VIDRO</t>
        </is>
      </c>
      <c r="G911" s="10" t="inlineStr">
        <is>
          <t>UV</t>
        </is>
      </c>
      <c r="H911" s="10" t="inlineStr">
        <is>
          <t>UV</t>
        </is>
      </c>
      <c r="I911" s="9" t="inlineStr">
        <is>
          <t>UV</t>
        </is>
      </c>
      <c r="J911" s="9" t="n">
        <v>6</v>
      </c>
      <c r="K911" s="10">
        <f>IF($E911="","",IFERROR(INDEX('01_Cad_Pecas'!$H$2:$H$5000,MATCH($E911,'01_Cad_Pecas'!$D$2:$D$5000,0)),IFERROR(INDEX('01_Cad_Pecas'!$H$2:$H$5000,MATCH(VALUE($E911),'01_Cad_Pecas'!$D$2:$D$5000,0)),"")))</f>
        <v/>
      </c>
      <c r="L911" s="10">
        <f>IF($E911="","",IFERROR(INDEX('01_Cad_Pecas'!$I$2:$I$5000,MATCH($E911,'01_Cad_Pecas'!$D$2:$D$5000,0)),IFERROR(INDEX('01_Cad_Pecas'!$I$2:$I$5000,MATCH(VALUE($E911),'01_Cad_Pecas'!$D$2:$D$5000,0)),"")))</f>
        <v/>
      </c>
      <c r="M911" s="10">
        <f>IF(OR($J911="",$L911=""),"",IF($K911="",0,$K911)+$J911*$L911)</f>
        <v/>
      </c>
      <c r="N911" s="10" t="n">
        <v>46200</v>
      </c>
      <c r="O911" s="9" t="n">
        <v>6</v>
      </c>
      <c r="P911" s="10" t="n"/>
      <c r="Q911" s="10" t="n"/>
      <c r="R911" s="10">
        <f>IF(AND($P911&lt;&gt;"",$Q911&lt;&gt;""),($Q911-$P911)*1440,IF(AND($O911&lt;&gt;"",$L911&lt;&gt;""),IF($K911="",0,$K911)+$O911*$L911,""))</f>
        <v/>
      </c>
      <c r="S911" s="10" t="n"/>
      <c r="T911" s="10">
        <f>IF(OR($J911="",$O911=""),"",$O911/$J911)</f>
        <v/>
      </c>
      <c r="U911" s="10" t="n"/>
      <c r="V911" s="10">
        <f>IF($A911="","",IF(AND($A911&lt;&gt;"",NOT(OR($U911="Concluído",$U911="Concluido")),TODAY()&gt;$A911),"SIM","NÃO"))</f>
        <v/>
      </c>
      <c r="W911" s="10">
        <f>IF(OR($A911="",$I911="",$M911=""),"",SUMIFS($M$2:M911,$I$2:I911,$I911,$A$2:A911,$A911)-$M911)</f>
        <v/>
      </c>
      <c r="X911" s="10">
        <f>IF(OR($A911="",$I911=""),"",SUMIFS($M$2:$M$4922,$I$2:$I$4922,$I911,$A$2:$A$4922,$A911))</f>
        <v/>
      </c>
      <c r="Y911" s="10">
        <f>IFERROR(VLOOKUP($I911,'02_Cad_Maquinas'!$B$2:$H$200,7,FALSE()),"")</f>
        <v/>
      </c>
      <c r="Z911" s="10">
        <f>IF(OR($X911="",$Y911=""),"",$Y911-$X911)</f>
        <v/>
      </c>
      <c r="AA911" s="11">
        <f>IF(OR($X911="",$Y911=""),"",$X911/$Y911)</f>
        <v/>
      </c>
      <c r="AB911" s="10" t="inlineStr">
        <is>
          <t>10176|UV</t>
        </is>
      </c>
      <c r="AC911" s="10">
        <f>IF($B911="","","|"&amp;SUBSTITUTE(TRIM(SUBSTITUTE(SUBSTITUTE(SUBSTITUTE(SUBSTITUTE(SUBSTITUTE(SUBSTITUTE(SUBSTITUTE(SUBSTITUTE(SUBSTITUTE(SUBSTITUTE(SUBSTITUTE(SUBSTITUTE(SUBSTITUTE(SUBSTITUTE(TRIM($B911&amp;""),CHAR(10)," "),CHAR(13)," "),"."," "),";"," "),","," "),"/"," "),"+"," "),"-"," "),"  "," "),"  "," "),"  "," "),"  "," "),"  "," "),"  "," "))," ","|")&amp;"|")</f>
        <v/>
      </c>
      <c r="AD911" s="10">
        <f>TRIM($I911&amp;"")</f>
        <v/>
      </c>
    </row>
    <row r="912" ht="24" customHeight="1">
      <c r="A912" s="9" t="n">
        <v>46199</v>
      </c>
      <c r="B912" s="10" t="n">
        <v>10176</v>
      </c>
      <c r="C912" s="10" t="inlineStr">
        <is>
          <t>M/C 0630 (MULTIMOVEIS)</t>
        </is>
      </c>
      <c r="D912" s="10" t="inlineStr">
        <is>
          <t>UV</t>
        </is>
      </c>
      <c r="E912" s="10" t="n">
        <v>30003405</v>
      </c>
      <c r="F912" s="10" t="inlineStr">
        <is>
          <t>TRAVESSA ASSENTO 360X70X18 MDF - C DAKAR/SANTIAGO</t>
        </is>
      </c>
      <c r="G912" s="10" t="inlineStr">
        <is>
          <t>UV</t>
        </is>
      </c>
      <c r="H912" s="10" t="inlineStr">
        <is>
          <t>UV</t>
        </is>
      </c>
      <c r="I912" s="9" t="inlineStr">
        <is>
          <t>UV</t>
        </is>
      </c>
      <c r="J912" s="9" t="n">
        <v>60</v>
      </c>
      <c r="K912" s="10">
        <f>IF($E912="","",IFERROR(INDEX('01_Cad_Pecas'!$H$2:$H$5000,MATCH($E912,'01_Cad_Pecas'!$D$2:$D$5000,0)),IFERROR(INDEX('01_Cad_Pecas'!$H$2:$H$5000,MATCH(VALUE($E912),'01_Cad_Pecas'!$D$2:$D$5000,0)),"")))</f>
        <v/>
      </c>
      <c r="L912" s="10">
        <f>IF($E912="","",IFERROR(INDEX('01_Cad_Pecas'!$I$2:$I$5000,MATCH($E912,'01_Cad_Pecas'!$D$2:$D$5000,0)),IFERROR(INDEX('01_Cad_Pecas'!$I$2:$I$5000,MATCH(VALUE($E912),'01_Cad_Pecas'!$D$2:$D$5000,0)),"")))</f>
        <v/>
      </c>
      <c r="M912" s="10">
        <f>IF(OR($J912="",$L912=""),"",IF($K912="",0,$K912)+$J912*$L912)</f>
        <v/>
      </c>
      <c r="N912" s="10" t="n">
        <v>46200</v>
      </c>
      <c r="O912" s="9" t="n">
        <v>60</v>
      </c>
      <c r="P912" s="10" t="n"/>
      <c r="Q912" s="10" t="n"/>
      <c r="R912" s="10">
        <f>IF(AND($P912&lt;&gt;"",$Q912&lt;&gt;""),($Q912-$P912)*1440,IF(AND($O912&lt;&gt;"",$L912&lt;&gt;""),IF($K912="",0,$K912)+$O912*$L912,""))</f>
        <v/>
      </c>
      <c r="S912" s="10" t="n"/>
      <c r="T912" s="10">
        <f>IF(OR($J912="",$O912=""),"",$O912/$J912)</f>
        <v/>
      </c>
      <c r="U912" s="10" t="n"/>
      <c r="V912" s="10">
        <f>IF($A912="","",IF(AND($A912&lt;&gt;"",NOT(OR($U912="Concluído",$U912="Concluido")),TODAY()&gt;$A912),"SIM","NÃO"))</f>
        <v/>
      </c>
      <c r="W912" s="10">
        <f>IF(OR($A912="",$I912="",$M912=""),"",SUMIFS($M$2:M912,$I$2:I912,$I912,$A$2:A912,$A912)-$M912)</f>
        <v/>
      </c>
      <c r="X912" s="10">
        <f>IF(OR($A912="",$I912=""),"",SUMIFS($M$2:$M$4922,$I$2:$I$4922,$I912,$A$2:$A$4922,$A912))</f>
        <v/>
      </c>
      <c r="Y912" s="10">
        <f>IFERROR(VLOOKUP($I912,'02_Cad_Maquinas'!$B$2:$H$200,7,FALSE()),"")</f>
        <v/>
      </c>
      <c r="Z912" s="10">
        <f>IF(OR($X912="",$Y912=""),"",$Y912-$X912)</f>
        <v/>
      </c>
      <c r="AA912" s="11">
        <f>IF(OR($X912="",$Y912=""),"",$X912/$Y912)</f>
        <v/>
      </c>
      <c r="AB912" s="10" t="inlineStr">
        <is>
          <t>10176|UV</t>
        </is>
      </c>
      <c r="AC912" s="10">
        <f>IF($B912="","","|"&amp;SUBSTITUTE(TRIM(SUBSTITUTE(SUBSTITUTE(SUBSTITUTE(SUBSTITUTE(SUBSTITUTE(SUBSTITUTE(SUBSTITUTE(SUBSTITUTE(SUBSTITUTE(SUBSTITUTE(SUBSTITUTE(SUBSTITUTE(SUBSTITUTE(SUBSTITUTE(TRIM($B912&amp;""),CHAR(10)," "),CHAR(13)," "),"."," "),";"," "),","," "),"/"," "),"+"," "),"-"," "),"  "," "),"  "," "),"  "," "),"  "," "),"  "," "),"  "," "))," ","|")&amp;"|")</f>
        <v/>
      </c>
      <c r="AD912" s="10">
        <f>TRIM($I912&amp;"")</f>
        <v/>
      </c>
    </row>
    <row r="913" ht="24" customHeight="1">
      <c r="A913" s="9" t="n">
        <v>46199</v>
      </c>
      <c r="B913" s="10" t="n">
        <v>10176</v>
      </c>
      <c r="C913" s="10" t="inlineStr">
        <is>
          <t>M/C 0630 (MULTIMOVEIS)</t>
        </is>
      </c>
      <c r="D913" s="10" t="inlineStr">
        <is>
          <t>UV</t>
        </is>
      </c>
      <c r="E913" s="10" t="n">
        <v>30006103</v>
      </c>
      <c r="F913" s="10" t="inlineStr">
        <is>
          <t>TRAVESSA LATERAL 340X70X18 MDF - CAD SANTIAGO NEW</t>
        </is>
      </c>
      <c r="G913" s="10" t="inlineStr">
        <is>
          <t>UV</t>
        </is>
      </c>
      <c r="H913" s="10" t="inlineStr">
        <is>
          <t>UV</t>
        </is>
      </c>
      <c r="I913" s="9" t="inlineStr">
        <is>
          <t>UV</t>
        </is>
      </c>
      <c r="J913" s="9" t="n">
        <v>60</v>
      </c>
      <c r="K913" s="10">
        <f>IF($E913="","",IFERROR(INDEX('01_Cad_Pecas'!$H$2:$H$5000,MATCH($E913,'01_Cad_Pecas'!$D$2:$D$5000,0)),IFERROR(INDEX('01_Cad_Pecas'!$H$2:$H$5000,MATCH(VALUE($E913),'01_Cad_Pecas'!$D$2:$D$5000,0)),"")))</f>
        <v/>
      </c>
      <c r="L913" s="10">
        <f>IF($E913="","",IFERROR(INDEX('01_Cad_Pecas'!$I$2:$I$5000,MATCH($E913,'01_Cad_Pecas'!$D$2:$D$5000,0)),IFERROR(INDEX('01_Cad_Pecas'!$I$2:$I$5000,MATCH(VALUE($E913),'01_Cad_Pecas'!$D$2:$D$5000,0)),"")))</f>
        <v/>
      </c>
      <c r="M913" s="10">
        <f>IF(OR($J913="",$L913=""),"",IF($K913="",0,$K913)+$J913*$L913)</f>
        <v/>
      </c>
      <c r="N913" s="10" t="n">
        <v>46202</v>
      </c>
      <c r="O913" s="9" t="n">
        <v>60</v>
      </c>
      <c r="P913" s="10" t="n"/>
      <c r="Q913" s="10" t="n"/>
      <c r="R913" s="10">
        <f>IF(AND($P913&lt;&gt;"",$Q913&lt;&gt;""),($Q913-$P913)*1440,IF(AND($O913&lt;&gt;"",$L913&lt;&gt;""),IF($K913="",0,$K913)+$O913*$L913,""))</f>
        <v/>
      </c>
      <c r="S913" s="10" t="n"/>
      <c r="T913" s="10">
        <f>IF(OR($J913="",$O913=""),"",$O913/$J913)</f>
        <v/>
      </c>
      <c r="U913" s="10" t="n"/>
      <c r="V913" s="10">
        <f>IF($A913="","",IF(AND($A913&lt;&gt;"",NOT(OR($U913="Concluído",$U913="Concluido")),TODAY()&gt;$A913),"SIM","NÃO"))</f>
        <v/>
      </c>
      <c r="W913" s="10">
        <f>IF(OR($A913="",$I913="",$M913=""),"",SUMIFS($M$2:M913,$I$2:I913,$I913,$A$2:A913,$A913)-$M913)</f>
        <v/>
      </c>
      <c r="X913" s="10">
        <f>IF(OR($A913="",$I913=""),"",SUMIFS($M$2:$M$4922,$I$2:$I$4922,$I913,$A$2:$A$4922,$A913))</f>
        <v/>
      </c>
      <c r="Y913" s="10">
        <f>IFERROR(VLOOKUP($I913,'02_Cad_Maquinas'!$B$2:$H$200,7,FALSE()),"")</f>
        <v/>
      </c>
      <c r="Z913" s="10">
        <f>IF(OR($X913="",$Y913=""),"",$Y913-$X913)</f>
        <v/>
      </c>
      <c r="AA913" s="11">
        <f>IF(OR($X913="",$Y913=""),"",$X913/$Y913)</f>
        <v/>
      </c>
      <c r="AB913" s="10" t="inlineStr">
        <is>
          <t>10176|UV</t>
        </is>
      </c>
      <c r="AC913" s="10">
        <f>IF($B913="","","|"&amp;SUBSTITUTE(TRIM(SUBSTITUTE(SUBSTITUTE(SUBSTITUTE(SUBSTITUTE(SUBSTITUTE(SUBSTITUTE(SUBSTITUTE(SUBSTITUTE(SUBSTITUTE(SUBSTITUTE(SUBSTITUTE(SUBSTITUTE(SUBSTITUTE(SUBSTITUTE(TRIM($B913&amp;""),CHAR(10)," "),CHAR(13)," "),"."," "),";"," "),","," "),"/"," "),"+"," "),"-"," "),"  "," "),"  "," "),"  "," "),"  "," "),"  "," "),"  "," "))," ","|")&amp;"|")</f>
        <v/>
      </c>
      <c r="AD913" s="10">
        <f>TRIM($I913&amp;"")</f>
        <v/>
      </c>
    </row>
    <row r="914" ht="24" customHeight="1">
      <c r="A914" s="9" t="n">
        <v>46199</v>
      </c>
      <c r="B914" s="10" t="n">
        <v>10176</v>
      </c>
      <c r="C914" s="10" t="inlineStr">
        <is>
          <t>M/C 0630 (MULTIMOVEIS)</t>
        </is>
      </c>
      <c r="D914" s="10" t="inlineStr">
        <is>
          <t>UV</t>
        </is>
      </c>
      <c r="E914" s="10" t="n">
        <v>30006104</v>
      </c>
      <c r="F914" s="10" t="inlineStr">
        <is>
          <t>MOLDURA ENCOSTO 445X280X15 MDF - CAD SANTIAGO NEW</t>
        </is>
      </c>
      <c r="G914" s="10" t="inlineStr">
        <is>
          <t>UV</t>
        </is>
      </c>
      <c r="H914" s="10" t="inlineStr">
        <is>
          <t>UV</t>
        </is>
      </c>
      <c r="I914" s="9" t="inlineStr">
        <is>
          <t>UV</t>
        </is>
      </c>
      <c r="J914" s="9" t="n">
        <v>30</v>
      </c>
      <c r="K914" s="10">
        <f>IF($E914="","",IFERROR(INDEX('01_Cad_Pecas'!$H$2:$H$5000,MATCH($E914,'01_Cad_Pecas'!$D$2:$D$5000,0)),IFERROR(INDEX('01_Cad_Pecas'!$H$2:$H$5000,MATCH(VALUE($E914),'01_Cad_Pecas'!$D$2:$D$5000,0)),"")))</f>
        <v/>
      </c>
      <c r="L914" s="10">
        <f>IF($E914="","",IFERROR(INDEX('01_Cad_Pecas'!$I$2:$I$5000,MATCH($E914,'01_Cad_Pecas'!$D$2:$D$5000,0)),IFERROR(INDEX('01_Cad_Pecas'!$I$2:$I$5000,MATCH(VALUE($E914),'01_Cad_Pecas'!$D$2:$D$5000,0)),"")))</f>
        <v/>
      </c>
      <c r="M914" s="10">
        <f>IF(OR($J914="",$L914=""),"",IF($K914="",0,$K914)+$J914*$L914)</f>
        <v/>
      </c>
      <c r="N914" s="10" t="n">
        <v>46202</v>
      </c>
      <c r="O914" s="9" t="n">
        <v>30</v>
      </c>
      <c r="P914" s="10" t="n"/>
      <c r="Q914" s="10" t="n"/>
      <c r="R914" s="10">
        <f>IF(AND($P914&lt;&gt;"",$Q914&lt;&gt;""),($Q914-$P914)*1440,IF(AND($O914&lt;&gt;"",$L914&lt;&gt;""),IF($K914="",0,$K914)+$O914*$L914,""))</f>
        <v/>
      </c>
      <c r="S914" s="10" t="n"/>
      <c r="T914" s="10">
        <f>IF(OR($J914="",$O914=""),"",$O914/$J914)</f>
        <v/>
      </c>
      <c r="U914" s="10" t="n"/>
      <c r="V914" s="10">
        <f>IF($A914="","",IF(AND($A914&lt;&gt;"",NOT(OR($U914="Concluído",$U914="Concluido")),TODAY()&gt;$A914),"SIM","NÃO"))</f>
        <v/>
      </c>
      <c r="W914" s="10">
        <f>IF(OR($A914="",$I914="",$M914=""),"",SUMIFS($M$2:M914,$I$2:I914,$I914,$A$2:A914,$A914)-$M914)</f>
        <v/>
      </c>
      <c r="X914" s="10">
        <f>IF(OR($A914="",$I914=""),"",SUMIFS($M$2:$M$4922,$I$2:$I$4922,$I914,$A$2:$A$4922,$A914))</f>
        <v/>
      </c>
      <c r="Y914" s="10">
        <f>IFERROR(VLOOKUP($I914,'02_Cad_Maquinas'!$B$2:$H$200,7,FALSE()),"")</f>
        <v/>
      </c>
      <c r="Z914" s="10">
        <f>IF(OR($X914="",$Y914=""),"",$Y914-$X914)</f>
        <v/>
      </c>
      <c r="AA914" s="11">
        <f>IF(OR($X914="",$Y914=""),"",$X914/$Y914)</f>
        <v/>
      </c>
      <c r="AB914" s="10" t="inlineStr">
        <is>
          <t>10176|UV</t>
        </is>
      </c>
      <c r="AC914" s="10">
        <f>IF($B914="","","|"&amp;SUBSTITUTE(TRIM(SUBSTITUTE(SUBSTITUTE(SUBSTITUTE(SUBSTITUTE(SUBSTITUTE(SUBSTITUTE(SUBSTITUTE(SUBSTITUTE(SUBSTITUTE(SUBSTITUTE(SUBSTITUTE(SUBSTITUTE(SUBSTITUTE(SUBSTITUTE(TRIM($B914&amp;""),CHAR(10)," "),CHAR(13)," "),"."," "),";"," "),","," "),"/"," "),"+"," "),"-"," "),"  "," "),"  "," "),"  "," "),"  "," "),"  "," "),"  "," "))," ","|")&amp;"|")</f>
        <v/>
      </c>
      <c r="AD914" s="10">
        <f>TRIM($I914&amp;"")</f>
        <v/>
      </c>
    </row>
    <row r="915" ht="24" customHeight="1">
      <c r="A915" s="9" t="n">
        <v>46199</v>
      </c>
      <c r="B915" s="10" t="n">
        <v>10176</v>
      </c>
      <c r="C915" s="10" t="inlineStr">
        <is>
          <t>M/C 0630 (MULTIMOVEIS)</t>
        </is>
      </c>
      <c r="D915" s="10" t="inlineStr">
        <is>
          <t>UV</t>
        </is>
      </c>
      <c r="E915" s="10" t="n">
        <v>30001201</v>
      </c>
      <c r="F915" s="10" t="inlineStr">
        <is>
          <t>PE TRASEIRO 980X65(911)X25 MDF (11PCS)- CAD PE INT</t>
        </is>
      </c>
      <c r="G915" s="10" t="inlineStr">
        <is>
          <t>UV</t>
        </is>
      </c>
      <c r="H915" s="10" t="inlineStr">
        <is>
          <t>UV</t>
        </is>
      </c>
      <c r="I915" s="9" t="inlineStr">
        <is>
          <t>UV</t>
        </is>
      </c>
      <c r="J915" s="9" t="n">
        <v>80</v>
      </c>
      <c r="K915" s="10">
        <f>IF($E915="","",IFERROR(INDEX('01_Cad_Pecas'!$H$2:$H$5000,MATCH($E915,'01_Cad_Pecas'!$D$2:$D$5000,0)),IFERROR(INDEX('01_Cad_Pecas'!$H$2:$H$5000,MATCH(VALUE($E915),'01_Cad_Pecas'!$D$2:$D$5000,0)),"")))</f>
        <v/>
      </c>
      <c r="L915" s="10">
        <f>IF($E915="","",IFERROR(INDEX('01_Cad_Pecas'!$I$2:$I$5000,MATCH($E915,'01_Cad_Pecas'!$D$2:$D$5000,0)),IFERROR(INDEX('01_Cad_Pecas'!$I$2:$I$5000,MATCH(VALUE($E915),'01_Cad_Pecas'!$D$2:$D$5000,0)),"")))</f>
        <v/>
      </c>
      <c r="M915" s="10">
        <f>IF(OR($J915="",$L915=""),"",IF($K915="",0,$K915)+$J915*$L915)</f>
        <v/>
      </c>
      <c r="N915" s="10" t="n">
        <v>46202</v>
      </c>
      <c r="O915" s="9" t="n">
        <v>80</v>
      </c>
      <c r="P915" s="10" t="n"/>
      <c r="Q915" s="10" t="n"/>
      <c r="R915" s="10">
        <f>IF(AND($P915&lt;&gt;"",$Q915&lt;&gt;""),($Q915-$P915)*1440,IF(AND($O915&lt;&gt;"",$L915&lt;&gt;""),IF($K915="",0,$K915)+$O915*$L915,""))</f>
        <v/>
      </c>
      <c r="S915" s="10" t="n"/>
      <c r="T915" s="10">
        <f>IF(OR($J915="",$O915=""),"",$O915/$J915)</f>
        <v/>
      </c>
      <c r="U915" s="10" t="n"/>
      <c r="V915" s="10">
        <f>IF($A915="","",IF(AND($A915&lt;&gt;"",NOT(OR($U915="Concluído",$U915="Concluido")),TODAY()&gt;$A915),"SIM","NÃO"))</f>
        <v/>
      </c>
      <c r="W915" s="10">
        <f>IF(OR($A915="",$I915="",$M915=""),"",SUMIFS($M$2:M915,$I$2:I915,$I915,$A$2:A915,$A915)-$M915)</f>
        <v/>
      </c>
      <c r="X915" s="10">
        <f>IF(OR($A915="",$I915=""),"",SUMIFS($M$2:$M$4922,$I$2:$I$4922,$I915,$A$2:$A$4922,$A915))</f>
        <v/>
      </c>
      <c r="Y915" s="10">
        <f>IFERROR(VLOOKUP($I915,'02_Cad_Maquinas'!$B$2:$H$200,7,FALSE()),"")</f>
        <v/>
      </c>
      <c r="Z915" s="10">
        <f>IF(OR($X915="",$Y915=""),"",$Y915-$X915)</f>
        <v/>
      </c>
      <c r="AA915" s="11">
        <f>IF(OR($X915="",$Y915=""),"",$X915/$Y915)</f>
        <v/>
      </c>
      <c r="AB915" s="10" t="inlineStr">
        <is>
          <t>10176|UV</t>
        </is>
      </c>
      <c r="AC915" s="10">
        <f>IF($B915="","","|"&amp;SUBSTITUTE(TRIM(SUBSTITUTE(SUBSTITUTE(SUBSTITUTE(SUBSTITUTE(SUBSTITUTE(SUBSTITUTE(SUBSTITUTE(SUBSTITUTE(SUBSTITUTE(SUBSTITUTE(SUBSTITUTE(SUBSTITUTE(SUBSTITUTE(SUBSTITUTE(TRIM($B915&amp;""),CHAR(10)," "),CHAR(13)," "),"."," "),";"," "),","," "),"/"," "),"+"," "),"-"," "),"  "," "),"  "," "),"  "," "),"  "," "),"  "," "),"  "," "))," ","|")&amp;"|")</f>
        <v/>
      </c>
      <c r="AD915" s="10">
        <f>TRIM($I915&amp;"")</f>
        <v/>
      </c>
    </row>
    <row r="916" ht="24" customHeight="1">
      <c r="A916" s="9" t="n">
        <v>46199</v>
      </c>
      <c r="B916" s="10" t="n">
        <v>10176</v>
      </c>
      <c r="C916" s="10" t="inlineStr">
        <is>
          <t>M/C 0630 (MULTIMOVEIS)</t>
        </is>
      </c>
      <c r="D916" s="10" t="inlineStr">
        <is>
          <t>UV</t>
        </is>
      </c>
      <c r="E916" s="10" t="n">
        <v>30001202</v>
      </c>
      <c r="F916" s="10" t="inlineStr">
        <is>
          <t>PÉ FRONTAL 441X65(911)X25 MDF (16PÇS) - CAD PÉ INT</t>
        </is>
      </c>
      <c r="G916" s="10" t="inlineStr">
        <is>
          <t>UV</t>
        </is>
      </c>
      <c r="H916" s="10" t="inlineStr">
        <is>
          <t>UV</t>
        </is>
      </c>
      <c r="I916" s="9" t="inlineStr">
        <is>
          <t>UV</t>
        </is>
      </c>
      <c r="J916" s="9" t="n">
        <v>96</v>
      </c>
      <c r="K916" s="10">
        <f>IF($E916="","",IFERROR(INDEX('01_Cad_Pecas'!$H$2:$H$5000,MATCH($E916,'01_Cad_Pecas'!$D$2:$D$5000,0)),IFERROR(INDEX('01_Cad_Pecas'!$H$2:$H$5000,MATCH(VALUE($E916),'01_Cad_Pecas'!$D$2:$D$5000,0)),"")))</f>
        <v/>
      </c>
      <c r="L916" s="10">
        <f>IF($E916="","",IFERROR(INDEX('01_Cad_Pecas'!$I$2:$I$5000,MATCH($E916,'01_Cad_Pecas'!$D$2:$D$5000,0)),IFERROR(INDEX('01_Cad_Pecas'!$I$2:$I$5000,MATCH(VALUE($E916),'01_Cad_Pecas'!$D$2:$D$5000,0)),"")))</f>
        <v/>
      </c>
      <c r="M916" s="10">
        <f>IF(OR($J916="",$L916=""),"",IF($K916="",0,$K916)+$J916*$L916)</f>
        <v/>
      </c>
      <c r="N916" s="10" t="n">
        <v>46202</v>
      </c>
      <c r="O916" s="9" t="n">
        <v>96</v>
      </c>
      <c r="P916" s="10" t="n"/>
      <c r="Q916" s="10" t="n"/>
      <c r="R916" s="10">
        <f>IF(AND($P916&lt;&gt;"",$Q916&lt;&gt;""),($Q916-$P916)*1440,IF(AND($O916&lt;&gt;"",$L916&lt;&gt;""),IF($K916="",0,$K916)+$O916*$L916,""))</f>
        <v/>
      </c>
      <c r="S916" s="10" t="n"/>
      <c r="T916" s="10">
        <f>IF(OR($J916="",$O916=""),"",$O916/$J916)</f>
        <v/>
      </c>
      <c r="U916" s="10" t="n"/>
      <c r="V916" s="10">
        <f>IF($A916="","",IF(AND($A916&lt;&gt;"",NOT(OR($U916="Concluído",$U916="Concluido")),TODAY()&gt;$A916),"SIM","NÃO"))</f>
        <v/>
      </c>
      <c r="W916" s="10">
        <f>IF(OR($A916="",$I916="",$M916=""),"",SUMIFS($M$2:M916,$I$2:I916,$I916,$A$2:A916,$A916)-$M916)</f>
        <v/>
      </c>
      <c r="X916" s="10">
        <f>IF(OR($A916="",$I916=""),"",SUMIFS($M$2:$M$4922,$I$2:$I$4922,$I916,$A$2:$A$4922,$A916))</f>
        <v/>
      </c>
      <c r="Y916" s="10">
        <f>IFERROR(VLOOKUP($I916,'02_Cad_Maquinas'!$B$2:$H$200,7,FALSE()),"")</f>
        <v/>
      </c>
      <c r="Z916" s="10">
        <f>IF(OR($X916="",$Y916=""),"",$Y916-$X916)</f>
        <v/>
      </c>
      <c r="AA916" s="11">
        <f>IF(OR($X916="",$Y916=""),"",$X916/$Y916)</f>
        <v/>
      </c>
      <c r="AB916" s="10" t="inlineStr">
        <is>
          <t>10176|UV</t>
        </is>
      </c>
      <c r="AC916" s="10">
        <f>IF($B916="","","|"&amp;SUBSTITUTE(TRIM(SUBSTITUTE(SUBSTITUTE(SUBSTITUTE(SUBSTITUTE(SUBSTITUTE(SUBSTITUTE(SUBSTITUTE(SUBSTITUTE(SUBSTITUTE(SUBSTITUTE(SUBSTITUTE(SUBSTITUTE(SUBSTITUTE(SUBSTITUTE(TRIM($B916&amp;""),CHAR(10)," "),CHAR(13)," "),"."," "),";"," "),","," "),"/"," "),"+"," "),"-"," "),"  "," "),"  "," "),"  "," "),"  "," "),"  "," "),"  "," "))," ","|")&amp;"|")</f>
        <v/>
      </c>
      <c r="AD916" s="10">
        <f>TRIM($I916&amp;"")</f>
        <v/>
      </c>
    </row>
    <row r="917" ht="24" customHeight="1">
      <c r="A917" s="9" t="n">
        <v>46199</v>
      </c>
      <c r="B917" s="10" t="n">
        <v>10176</v>
      </c>
      <c r="C917" s="10" t="inlineStr">
        <is>
          <t>M/C 0630 (MULTIMOVEIS)</t>
        </is>
      </c>
      <c r="D917" s="10" t="inlineStr">
        <is>
          <t>UV</t>
        </is>
      </c>
      <c r="E917" s="10" t="n">
        <v>30001202</v>
      </c>
      <c r="F917" s="10" t="inlineStr">
        <is>
          <t>PÉ FRONTAL 441X65(911)X25 MDF (16PÇS) - CAD PÉ INT</t>
        </is>
      </c>
      <c r="G917" s="10" t="inlineStr">
        <is>
          <t>UV</t>
        </is>
      </c>
      <c r="H917" s="10" t="inlineStr">
        <is>
          <t>UV</t>
        </is>
      </c>
      <c r="I917" s="9" t="inlineStr">
        <is>
          <t>UV</t>
        </is>
      </c>
      <c r="J917" s="9" t="n">
        <v>380</v>
      </c>
      <c r="K917" s="10">
        <f>IF($E917="","",IFERROR(INDEX('01_Cad_Pecas'!$H$2:$H$5000,MATCH($E917,'01_Cad_Pecas'!$D$2:$D$5000,0)),IFERROR(INDEX('01_Cad_Pecas'!$H$2:$H$5000,MATCH(VALUE($E917),'01_Cad_Pecas'!$D$2:$D$5000,0)),"")))</f>
        <v/>
      </c>
      <c r="L917" s="10">
        <f>IF($E917="","",IFERROR(INDEX('01_Cad_Pecas'!$I$2:$I$5000,MATCH($E917,'01_Cad_Pecas'!$D$2:$D$5000,0)),IFERROR(INDEX('01_Cad_Pecas'!$I$2:$I$5000,MATCH(VALUE($E917),'01_Cad_Pecas'!$D$2:$D$5000,0)),"")))</f>
        <v/>
      </c>
      <c r="M917" s="10">
        <f>IF(OR($J917="",$L917=""),"",IF($K917="",0,$K917)+$J917*$L917)</f>
        <v/>
      </c>
      <c r="N917" s="10" t="n">
        <v>46202</v>
      </c>
      <c r="O917" s="9" t="n">
        <v>380</v>
      </c>
      <c r="P917" s="10" t="n"/>
      <c r="Q917" s="10" t="n"/>
      <c r="R917" s="10">
        <f>IF(AND($P917&lt;&gt;"",$Q917&lt;&gt;""),($Q917-$P917)*1440,IF(AND($O917&lt;&gt;"",$L917&lt;&gt;""),IF($K917="",0,$K917)+$O917*$L917,""))</f>
        <v/>
      </c>
      <c r="S917" s="10" t="n"/>
      <c r="T917" s="10">
        <f>IF(OR($J917="",$O917=""),"",$O917/$J917)</f>
        <v/>
      </c>
      <c r="U917" s="10" t="n"/>
      <c r="V917" s="10">
        <f>IF($A917="","",IF(AND($A917&lt;&gt;"",NOT(OR($U917="Concluído",$U917="Concluido")),TODAY()&gt;$A917),"SIM","NÃO"))</f>
        <v/>
      </c>
      <c r="W917" s="10">
        <f>IF(OR($A917="",$I917="",$M917=""),"",SUMIFS($M$2:M917,$I$2:I917,$I917,$A$2:A917,$A917)-$M917)</f>
        <v/>
      </c>
      <c r="X917" s="10">
        <f>IF(OR($A917="",$I917=""),"",SUMIFS($M$2:$M$4922,$I$2:$I$4922,$I917,$A$2:$A$4922,$A917))</f>
        <v/>
      </c>
      <c r="Y917" s="10">
        <f>IFERROR(VLOOKUP($I917,'02_Cad_Maquinas'!$B$2:$H$200,7,FALSE()),"")</f>
        <v/>
      </c>
      <c r="Z917" s="10">
        <f>IF(OR($X917="",$Y917=""),"",$Y917-$X917)</f>
        <v/>
      </c>
      <c r="AA917" s="11">
        <f>IF(OR($X917="",$Y917=""),"",$X917/$Y917)</f>
        <v/>
      </c>
      <c r="AB917" s="10" t="inlineStr">
        <is>
          <t>10176|UV</t>
        </is>
      </c>
      <c r="AC917" s="10">
        <f>IF($B917="","","|"&amp;SUBSTITUTE(TRIM(SUBSTITUTE(SUBSTITUTE(SUBSTITUTE(SUBSTITUTE(SUBSTITUTE(SUBSTITUTE(SUBSTITUTE(SUBSTITUTE(SUBSTITUTE(SUBSTITUTE(SUBSTITUTE(SUBSTITUTE(SUBSTITUTE(SUBSTITUTE(TRIM($B917&amp;""),CHAR(10)," "),CHAR(13)," "),"."," "),";"," "),","," "),"/"," "),"+"," "),"-"," "),"  "," "),"  "," "),"  "," "),"  "," "),"  "," "),"  "," "))," ","|")&amp;"|")</f>
        <v/>
      </c>
      <c r="AD917" s="10">
        <f>TRIM($I917&amp;"")</f>
        <v/>
      </c>
    </row>
    <row r="918" ht="24" customHeight="1">
      <c r="A918" s="9" t="n">
        <v>46199</v>
      </c>
      <c r="B918" s="10" t="n">
        <v>10176</v>
      </c>
      <c r="C918" s="10" t="inlineStr">
        <is>
          <t>M/C 0630 (MULTIMOVEIS)</t>
        </is>
      </c>
      <c r="D918" s="10" t="inlineStr">
        <is>
          <t>UV</t>
        </is>
      </c>
      <c r="E918" s="10" t="n">
        <v>30001301</v>
      </c>
      <c r="F918" s="10" t="inlineStr">
        <is>
          <t>PE TRASEIRO 920X65(911)X25 MDF (11PCS)- CAD PE INT</t>
        </is>
      </c>
      <c r="G918" s="10" t="inlineStr">
        <is>
          <t>UV</t>
        </is>
      </c>
      <c r="H918" s="10" t="inlineStr">
        <is>
          <t>UV</t>
        </is>
      </c>
      <c r="I918" s="9" t="inlineStr">
        <is>
          <t>UV</t>
        </is>
      </c>
      <c r="J918" s="9" t="n">
        <v>96</v>
      </c>
      <c r="K918" s="10">
        <f>IF($E918="","",IFERROR(INDEX('01_Cad_Pecas'!$H$2:$H$5000,MATCH($E918,'01_Cad_Pecas'!$D$2:$D$5000,0)),IFERROR(INDEX('01_Cad_Pecas'!$H$2:$H$5000,MATCH(VALUE($E918),'01_Cad_Pecas'!$D$2:$D$5000,0)),"")))</f>
        <v/>
      </c>
      <c r="L918" s="10">
        <f>IF($E918="","",IFERROR(INDEX('01_Cad_Pecas'!$I$2:$I$5000,MATCH($E918,'01_Cad_Pecas'!$D$2:$D$5000,0)),IFERROR(INDEX('01_Cad_Pecas'!$I$2:$I$5000,MATCH(VALUE($E918),'01_Cad_Pecas'!$D$2:$D$5000,0)),"")))</f>
        <v/>
      </c>
      <c r="M918" s="10">
        <f>IF(OR($J918="",$L918=""),"",IF($K918="",0,$K918)+$J918*$L918)</f>
        <v/>
      </c>
      <c r="N918" s="10" t="n">
        <v>46202</v>
      </c>
      <c r="O918" s="9" t="n">
        <v>96</v>
      </c>
      <c r="P918" s="10" t="n"/>
      <c r="Q918" s="10" t="n"/>
      <c r="R918" s="10">
        <f>IF(AND($P918&lt;&gt;"",$Q918&lt;&gt;""),($Q918-$P918)*1440,IF(AND($O918&lt;&gt;"",$L918&lt;&gt;""),IF($K918="",0,$K918)+$O918*$L918,""))</f>
        <v/>
      </c>
      <c r="S918" s="10" t="n"/>
      <c r="T918" s="10">
        <f>IF(OR($J918="",$O918=""),"",$O918/$J918)</f>
        <v/>
      </c>
      <c r="U918" s="10" t="n"/>
      <c r="V918" s="10">
        <f>IF($A918="","",IF(AND($A918&lt;&gt;"",NOT(OR($U918="Concluído",$U918="Concluido")),TODAY()&gt;$A918),"SIM","NÃO"))</f>
        <v/>
      </c>
      <c r="W918" s="10">
        <f>IF(OR($A918="",$I918="",$M918=""),"",SUMIFS($M$2:M918,$I$2:I918,$I918,$A$2:A918,$A918)-$M918)</f>
        <v/>
      </c>
      <c r="X918" s="10">
        <f>IF(OR($A918="",$I918=""),"",SUMIFS($M$2:$M$4922,$I$2:$I$4922,$I918,$A$2:$A$4922,$A918))</f>
        <v/>
      </c>
      <c r="Y918" s="10">
        <f>IFERROR(VLOOKUP($I918,'02_Cad_Maquinas'!$B$2:$H$200,7,FALSE()),"")</f>
        <v/>
      </c>
      <c r="Z918" s="10">
        <f>IF(OR($X918="",$Y918=""),"",$Y918-$X918)</f>
        <v/>
      </c>
      <c r="AA918" s="11">
        <f>IF(OR($X918="",$Y918=""),"",$X918/$Y918)</f>
        <v/>
      </c>
      <c r="AB918" s="10" t="inlineStr">
        <is>
          <t>10176|UV</t>
        </is>
      </c>
      <c r="AC918" s="10">
        <f>IF($B918="","","|"&amp;SUBSTITUTE(TRIM(SUBSTITUTE(SUBSTITUTE(SUBSTITUTE(SUBSTITUTE(SUBSTITUTE(SUBSTITUTE(SUBSTITUTE(SUBSTITUTE(SUBSTITUTE(SUBSTITUTE(SUBSTITUTE(SUBSTITUTE(SUBSTITUTE(SUBSTITUTE(TRIM($B918&amp;""),CHAR(10)," "),CHAR(13)," "),"."," "),";"," "),","," "),"/"," "),"+"," "),"-"," "),"  "," "),"  "," "),"  "," "),"  "," "),"  "," "),"  "," "))," ","|")&amp;"|")</f>
        <v/>
      </c>
      <c r="AD918" s="10">
        <f>TRIM($I918&amp;"")</f>
        <v/>
      </c>
    </row>
    <row r="919" ht="24" customHeight="1">
      <c r="A919" s="9" t="n">
        <v>46199</v>
      </c>
      <c r="B919" s="10" t="n">
        <v>10176</v>
      </c>
      <c r="C919" s="10" t="inlineStr">
        <is>
          <t>M/C 0630 (MULTIMOVEIS)</t>
        </is>
      </c>
      <c r="D919" s="10" t="inlineStr">
        <is>
          <t>UV</t>
        </is>
      </c>
      <c r="E919" s="10" t="n">
        <v>30001301</v>
      </c>
      <c r="F919" s="10" t="inlineStr">
        <is>
          <t>PE TRASEIRO 920X65(911)X25 MDF (11PCS)- CAD PE INT</t>
        </is>
      </c>
      <c r="G919" s="10" t="inlineStr">
        <is>
          <t>UV</t>
        </is>
      </c>
      <c r="H919" s="10" t="inlineStr">
        <is>
          <t>UV</t>
        </is>
      </c>
      <c r="I919" s="9" t="inlineStr">
        <is>
          <t>UV</t>
        </is>
      </c>
      <c r="J919" s="9" t="n">
        <v>300</v>
      </c>
      <c r="K919" s="10">
        <f>IF($E919="","",IFERROR(INDEX('01_Cad_Pecas'!$H$2:$H$5000,MATCH($E919,'01_Cad_Pecas'!$D$2:$D$5000,0)),IFERROR(INDEX('01_Cad_Pecas'!$H$2:$H$5000,MATCH(VALUE($E919),'01_Cad_Pecas'!$D$2:$D$5000,0)),"")))</f>
        <v/>
      </c>
      <c r="L919" s="10">
        <f>IF($E919="","",IFERROR(INDEX('01_Cad_Pecas'!$I$2:$I$5000,MATCH($E919,'01_Cad_Pecas'!$D$2:$D$5000,0)),IFERROR(INDEX('01_Cad_Pecas'!$I$2:$I$5000,MATCH(VALUE($E919),'01_Cad_Pecas'!$D$2:$D$5000,0)),"")))</f>
        <v/>
      </c>
      <c r="M919" s="10">
        <f>IF(OR($J919="",$L919=""),"",IF($K919="",0,$K919)+$J919*$L919)</f>
        <v/>
      </c>
      <c r="N919" s="10" t="n">
        <v>46202</v>
      </c>
      <c r="O919" s="9" t="n">
        <v>300</v>
      </c>
      <c r="P919" s="10" t="n"/>
      <c r="Q919" s="10" t="n"/>
      <c r="R919" s="10">
        <f>IF(AND($P919&lt;&gt;"",$Q919&lt;&gt;""),($Q919-$P919)*1440,IF(AND($O919&lt;&gt;"",$L919&lt;&gt;""),IF($K919="",0,$K919)+$O919*$L919,""))</f>
        <v/>
      </c>
      <c r="S919" s="10" t="n"/>
      <c r="T919" s="10">
        <f>IF(OR($J919="",$O919=""),"",$O919/$J919)</f>
        <v/>
      </c>
      <c r="U919" s="10" t="n"/>
      <c r="V919" s="10">
        <f>IF($A919="","",IF(AND($A919&lt;&gt;"",NOT(OR($U919="Concluído",$U919="Concluido")),TODAY()&gt;$A919),"SIM","NÃO"))</f>
        <v/>
      </c>
      <c r="W919" s="10">
        <f>IF(OR($A919="",$I919="",$M919=""),"",SUMIFS($M$2:M919,$I$2:I919,$I919,$A$2:A919,$A919)-$M919)</f>
        <v/>
      </c>
      <c r="X919" s="10">
        <f>IF(OR($A919="",$I919=""),"",SUMIFS($M$2:$M$4922,$I$2:$I$4922,$I919,$A$2:$A$4922,$A919))</f>
        <v/>
      </c>
      <c r="Y919" s="10">
        <f>IFERROR(VLOOKUP($I919,'02_Cad_Maquinas'!$B$2:$H$200,7,FALSE()),"")</f>
        <v/>
      </c>
      <c r="Z919" s="10">
        <f>IF(OR($X919="",$Y919=""),"",$Y919-$X919)</f>
        <v/>
      </c>
      <c r="AA919" s="11">
        <f>IF(OR($X919="",$Y919=""),"",$X919/$Y919)</f>
        <v/>
      </c>
      <c r="AB919" s="10" t="inlineStr">
        <is>
          <t>10176|UV</t>
        </is>
      </c>
      <c r="AC919" s="10">
        <f>IF($B919="","","|"&amp;SUBSTITUTE(TRIM(SUBSTITUTE(SUBSTITUTE(SUBSTITUTE(SUBSTITUTE(SUBSTITUTE(SUBSTITUTE(SUBSTITUTE(SUBSTITUTE(SUBSTITUTE(SUBSTITUTE(SUBSTITUTE(SUBSTITUTE(SUBSTITUTE(SUBSTITUTE(TRIM($B919&amp;""),CHAR(10)," "),CHAR(13)," "),"."," "),";"," "),","," "),"/"," "),"+"," "),"-"," "),"  "," "),"  "," "),"  "," "),"  "," "),"  "," "),"  "," "))," ","|")&amp;"|")</f>
        <v/>
      </c>
      <c r="AD919" s="10">
        <f>TRIM($I919&amp;"")</f>
        <v/>
      </c>
    </row>
    <row r="920" ht="24" customHeight="1">
      <c r="A920" s="9" t="n">
        <v>46199</v>
      </c>
      <c r="B920" s="10" t="n">
        <v>10176</v>
      </c>
      <c r="C920" s="10" t="inlineStr">
        <is>
          <t>M/C 0630 (MULTIMOVEIS)</t>
        </is>
      </c>
      <c r="D920" s="10" t="inlineStr">
        <is>
          <t>UV</t>
        </is>
      </c>
      <c r="E920" s="10" t="n">
        <v>30006101</v>
      </c>
      <c r="F920" s="10" t="inlineStr">
        <is>
          <t>PE TRAS 880X30(911)X25 MDF (13PC) ESQ SANTIAGO NEW</t>
        </is>
      </c>
      <c r="G920" s="10" t="inlineStr">
        <is>
          <t>UV</t>
        </is>
      </c>
      <c r="H920" s="10" t="inlineStr">
        <is>
          <t>UV</t>
        </is>
      </c>
      <c r="I920" s="9" t="inlineStr">
        <is>
          <t>UV</t>
        </is>
      </c>
      <c r="J920" s="9" t="n">
        <v>30</v>
      </c>
      <c r="K920" s="10">
        <f>IF($E920="","",IFERROR(INDEX('01_Cad_Pecas'!$H$2:$H$5000,MATCH($E920,'01_Cad_Pecas'!$D$2:$D$5000,0)),IFERROR(INDEX('01_Cad_Pecas'!$H$2:$H$5000,MATCH(VALUE($E920),'01_Cad_Pecas'!$D$2:$D$5000,0)),"")))</f>
        <v/>
      </c>
      <c r="L920" s="10">
        <f>IF($E920="","",IFERROR(INDEX('01_Cad_Pecas'!$I$2:$I$5000,MATCH($E920,'01_Cad_Pecas'!$D$2:$D$5000,0)),IFERROR(INDEX('01_Cad_Pecas'!$I$2:$I$5000,MATCH(VALUE($E920),'01_Cad_Pecas'!$D$2:$D$5000,0)),"")))</f>
        <v/>
      </c>
      <c r="M920" s="10">
        <f>IF(OR($J920="",$L920=""),"",IF($K920="",0,$K920)+$J920*$L920)</f>
        <v/>
      </c>
      <c r="N920" s="10" t="n">
        <v>46202</v>
      </c>
      <c r="O920" s="9" t="n">
        <v>30</v>
      </c>
      <c r="P920" s="10" t="n"/>
      <c r="Q920" s="10" t="n"/>
      <c r="R920" s="10">
        <f>IF(AND($P920&lt;&gt;"",$Q920&lt;&gt;""),($Q920-$P920)*1440,IF(AND($O920&lt;&gt;"",$L920&lt;&gt;""),IF($K920="",0,$K920)+$O920*$L920,""))</f>
        <v/>
      </c>
      <c r="S920" s="10" t="n"/>
      <c r="T920" s="10">
        <f>IF(OR($J920="",$O920=""),"",$O920/$J920)</f>
        <v/>
      </c>
      <c r="U920" s="10" t="n"/>
      <c r="V920" s="10">
        <f>IF($A920="","",IF(AND($A920&lt;&gt;"",NOT(OR($U920="Concluído",$U920="Concluido")),TODAY()&gt;$A920),"SIM","NÃO"))</f>
        <v/>
      </c>
      <c r="W920" s="10">
        <f>IF(OR($A920="",$I920="",$M920=""),"",SUMIFS($M$2:M920,$I$2:I920,$I920,$A$2:A920,$A920)-$M920)</f>
        <v/>
      </c>
      <c r="X920" s="10">
        <f>IF(OR($A920="",$I920=""),"",SUMIFS($M$2:$M$4922,$I$2:$I$4922,$I920,$A$2:$A$4922,$A920))</f>
        <v/>
      </c>
      <c r="Y920" s="10">
        <f>IFERROR(VLOOKUP($I920,'02_Cad_Maquinas'!$B$2:$H$200,7,FALSE()),"")</f>
        <v/>
      </c>
      <c r="Z920" s="10">
        <f>IF(OR($X920="",$Y920=""),"",$Y920-$X920)</f>
        <v/>
      </c>
      <c r="AA920" s="11">
        <f>IF(OR($X920="",$Y920=""),"",$X920/$Y920)</f>
        <v/>
      </c>
      <c r="AB920" s="10" t="inlineStr">
        <is>
          <t>10176|UV</t>
        </is>
      </c>
      <c r="AC920" s="10">
        <f>IF($B920="","","|"&amp;SUBSTITUTE(TRIM(SUBSTITUTE(SUBSTITUTE(SUBSTITUTE(SUBSTITUTE(SUBSTITUTE(SUBSTITUTE(SUBSTITUTE(SUBSTITUTE(SUBSTITUTE(SUBSTITUTE(SUBSTITUTE(SUBSTITUTE(SUBSTITUTE(SUBSTITUTE(TRIM($B920&amp;""),CHAR(10)," "),CHAR(13)," "),"."," "),";"," "),","," "),"/"," "),"+"," "),"-"," "),"  "," "),"  "," "),"  "," "),"  "," "),"  "," "),"  "," "))," ","|")&amp;"|")</f>
        <v/>
      </c>
      <c r="AD920" s="10">
        <f>TRIM($I920&amp;"")</f>
        <v/>
      </c>
    </row>
    <row r="921" ht="24" customHeight="1">
      <c r="A921" s="9" t="n">
        <v>46199</v>
      </c>
      <c r="B921" s="10" t="n">
        <v>10176</v>
      </c>
      <c r="C921" s="10" t="inlineStr">
        <is>
          <t>M/C 0630 (MULTIMOVEIS)</t>
        </is>
      </c>
      <c r="D921" s="10" t="inlineStr">
        <is>
          <t>UV</t>
        </is>
      </c>
      <c r="E921" s="10" t="n">
        <v>30006102</v>
      </c>
      <c r="F921" s="10" t="inlineStr">
        <is>
          <t>PE TRAS 880X30(911)X25 MDF (13PC) DIR SANTIAGO NEW</t>
        </is>
      </c>
      <c r="G921" s="10" t="inlineStr">
        <is>
          <t>UV</t>
        </is>
      </c>
      <c r="H921" s="10" t="inlineStr">
        <is>
          <t>UV</t>
        </is>
      </c>
      <c r="I921" s="9" t="inlineStr">
        <is>
          <t>UV</t>
        </is>
      </c>
      <c r="J921" s="9" t="n">
        <v>30</v>
      </c>
      <c r="K921" s="10">
        <f>IF($E921="","",IFERROR(INDEX('01_Cad_Pecas'!$H$2:$H$5000,MATCH($E921,'01_Cad_Pecas'!$D$2:$D$5000,0)),IFERROR(INDEX('01_Cad_Pecas'!$H$2:$H$5000,MATCH(VALUE($E921),'01_Cad_Pecas'!$D$2:$D$5000,0)),"")))</f>
        <v/>
      </c>
      <c r="L921" s="10">
        <f>IF($E921="","",IFERROR(INDEX('01_Cad_Pecas'!$I$2:$I$5000,MATCH($E921,'01_Cad_Pecas'!$D$2:$D$5000,0)),IFERROR(INDEX('01_Cad_Pecas'!$I$2:$I$5000,MATCH(VALUE($E921),'01_Cad_Pecas'!$D$2:$D$5000,0)),"")))</f>
        <v/>
      </c>
      <c r="M921" s="10">
        <f>IF(OR($J921="",$L921=""),"",IF($K921="",0,$K921)+$J921*$L921)</f>
        <v/>
      </c>
      <c r="N921" s="10" t="n">
        <v>46202</v>
      </c>
      <c r="O921" s="9" t="n">
        <v>30</v>
      </c>
      <c r="P921" s="10" t="n"/>
      <c r="Q921" s="10" t="n"/>
      <c r="R921" s="10">
        <f>IF(AND($P921&lt;&gt;"",$Q921&lt;&gt;""),($Q921-$P921)*1440,IF(AND($O921&lt;&gt;"",$L921&lt;&gt;""),IF($K921="",0,$K921)+$O921*$L921,""))</f>
        <v/>
      </c>
      <c r="S921" s="10" t="n"/>
      <c r="T921" s="10">
        <f>IF(OR($J921="",$O921=""),"",$O921/$J921)</f>
        <v/>
      </c>
      <c r="U921" s="10" t="n"/>
      <c r="V921" s="10">
        <f>IF($A921="","",IF(AND($A921&lt;&gt;"",NOT(OR($U921="Concluído",$U921="Concluido")),TODAY()&gt;$A921),"SIM","NÃO"))</f>
        <v/>
      </c>
      <c r="W921" s="10">
        <f>IF(OR($A921="",$I921="",$M921=""),"",SUMIFS($M$2:M921,$I$2:I921,$I921,$A$2:A921,$A921)-$M921)</f>
        <v/>
      </c>
      <c r="X921" s="10">
        <f>IF(OR($A921="",$I921=""),"",SUMIFS($M$2:$M$4922,$I$2:$I$4922,$I921,$A$2:$A$4922,$A921))</f>
        <v/>
      </c>
      <c r="Y921" s="10">
        <f>IFERROR(VLOOKUP($I921,'02_Cad_Maquinas'!$B$2:$H$200,7,FALSE()),"")</f>
        <v/>
      </c>
      <c r="Z921" s="10">
        <f>IF(OR($X921="",$Y921=""),"",$Y921-$X921)</f>
        <v/>
      </c>
      <c r="AA921" s="11">
        <f>IF(OR($X921="",$Y921=""),"",$X921/$Y921)</f>
        <v/>
      </c>
      <c r="AB921" s="10" t="inlineStr">
        <is>
          <t>10176|UV</t>
        </is>
      </c>
      <c r="AC921" s="10">
        <f>IF($B921="","","|"&amp;SUBSTITUTE(TRIM(SUBSTITUTE(SUBSTITUTE(SUBSTITUTE(SUBSTITUTE(SUBSTITUTE(SUBSTITUTE(SUBSTITUTE(SUBSTITUTE(SUBSTITUTE(SUBSTITUTE(SUBSTITUTE(SUBSTITUTE(SUBSTITUTE(SUBSTITUTE(TRIM($B921&amp;""),CHAR(10)," "),CHAR(13)," "),"."," "),";"," "),","," "),"/"," "),"+"," "),"-"," "),"  "," "),"  "," "),"  "," "),"  "," "),"  "," "),"  "," "))," ","|")&amp;"|")</f>
        <v/>
      </c>
      <c r="AD921" s="10">
        <f>TRIM($I921&amp;"")</f>
        <v/>
      </c>
    </row>
    <row r="922" ht="36" customHeight="1">
      <c r="A922" s="9" t="n">
        <v>46202</v>
      </c>
      <c r="B922" s="10" t="n">
        <v>10163.10147</v>
      </c>
      <c r="C922" s="10" t="inlineStr">
        <is>
          <t>33751 MULTIMOVEIS ESPORTAÇÃO</t>
        </is>
      </c>
      <c r="D922" s="10" t="inlineStr">
        <is>
          <t>UV</t>
        </is>
      </c>
      <c r="E922" s="10" t="n">
        <v>20014105</v>
      </c>
      <c r="F922" s="10" t="inlineStr">
        <is>
          <t>(1) TAMPO 1368X802X12 MDP-MESA DAKAR/MIAMI 1,36</t>
        </is>
      </c>
      <c r="G922" s="10" t="inlineStr">
        <is>
          <t>UV</t>
        </is>
      </c>
      <c r="H922" s="10" t="inlineStr">
        <is>
          <t>UV</t>
        </is>
      </c>
      <c r="I922" s="9" t="inlineStr">
        <is>
          <t>UV</t>
        </is>
      </c>
      <c r="J922" s="9" t="n">
        <v>20</v>
      </c>
      <c r="K922" s="10">
        <f>IF($E922="","",IFERROR(INDEX('01_Cad_Pecas'!$H$2:$H$5000,MATCH($E922,'01_Cad_Pecas'!$D$2:$D$5000,0)),IFERROR(INDEX('01_Cad_Pecas'!$H$2:$H$5000,MATCH(VALUE($E922),'01_Cad_Pecas'!$D$2:$D$5000,0)),"")))</f>
        <v/>
      </c>
      <c r="L922" s="10">
        <f>IF($E922="","",IFERROR(INDEX('01_Cad_Pecas'!$I$2:$I$5000,MATCH($E922,'01_Cad_Pecas'!$D$2:$D$5000,0)),IFERROR(INDEX('01_Cad_Pecas'!$I$2:$I$5000,MATCH(VALUE($E922),'01_Cad_Pecas'!$D$2:$D$5000,0)),"")))</f>
        <v/>
      </c>
      <c r="M922" s="10">
        <f>IF(OR($J922="",$L922=""),"",IF($K922="",0,$K922)+$J922*$L922)</f>
        <v/>
      </c>
      <c r="N922" s="10" t="n">
        <v>46203</v>
      </c>
      <c r="O922" s="9" t="n">
        <v>20</v>
      </c>
      <c r="P922" s="10" t="n"/>
      <c r="Q922" s="10" t="n"/>
      <c r="R922" s="10">
        <f>IF(AND($P922&lt;&gt;"",$Q922&lt;&gt;""),($Q922-$P922)*1440,IF(AND($O922&lt;&gt;"",$L922&lt;&gt;""),IF($K922="",0,$K922)+$O922*$L922,""))</f>
        <v/>
      </c>
      <c r="S922" s="10" t="n"/>
      <c r="T922" s="10">
        <f>IF(OR($J922="",$O922=""),"",$O922/$J922)</f>
        <v/>
      </c>
      <c r="U922" s="10" t="n"/>
      <c r="V922" s="10">
        <f>IF($A922="","",IF(AND($A922&lt;&gt;"",NOT(OR($U922="Concluído",$U922="Concluido")),TODAY()&gt;$A922),"SIM","NÃO"))</f>
        <v/>
      </c>
      <c r="W922" s="10">
        <f>IF(OR($A922="",$I922="",$M922=""),"",SUMIFS($M$2:M922,$I$2:I922,$I922,$A$2:A922,$A922)-$M922)</f>
        <v/>
      </c>
      <c r="X922" s="10">
        <f>IF(OR($A922="",$I922=""),"",SUMIFS($M$2:$M$4922,$I$2:$I$4922,$I922,$A$2:$A$4922,$A922))</f>
        <v/>
      </c>
      <c r="Y922" s="10">
        <f>IFERROR(VLOOKUP($I922,'02_Cad_Maquinas'!$B$2:$H$200,7,FALSE()),"")</f>
        <v/>
      </c>
      <c r="Z922" s="10">
        <f>IF(OR($X922="",$Y922=""),"",$Y922-$X922)</f>
        <v/>
      </c>
      <c r="AA922" s="11">
        <f>IF(OR($X922="",$Y922=""),"",$X922/$Y922)</f>
        <v/>
      </c>
      <c r="AB922" s="10" t="inlineStr">
        <is>
          <t>10163.10147|UV</t>
        </is>
      </c>
      <c r="AC922" s="10">
        <f>IF($B922="","","|"&amp;SUBSTITUTE(TRIM(SUBSTITUTE(SUBSTITUTE(SUBSTITUTE(SUBSTITUTE(SUBSTITUTE(SUBSTITUTE(SUBSTITUTE(SUBSTITUTE(SUBSTITUTE(SUBSTITUTE(SUBSTITUTE(SUBSTITUTE(SUBSTITUTE(SUBSTITUTE(TRIM($B922&amp;""),CHAR(10)," "),CHAR(13)," "),"."," "),";"," "),","," "),"/"," "),"+"," "),"-"," "),"  "," "),"  "," "),"  "," "),"  "," "),"  "," "),"  "," "))," ","|")&amp;"|")</f>
        <v/>
      </c>
      <c r="AD922" s="10">
        <f>TRIM($I922&amp;"")</f>
        <v/>
      </c>
    </row>
    <row r="923" ht="36" customHeight="1">
      <c r="A923" s="9" t="n">
        <v>46202</v>
      </c>
      <c r="B923" s="10" t="n">
        <v>10163.10147</v>
      </c>
      <c r="C923" s="10" t="inlineStr">
        <is>
          <t>33751 MULTIMOVEIS ESPORTAÇÃO</t>
        </is>
      </c>
      <c r="D923" s="10" t="inlineStr">
        <is>
          <t>UV</t>
        </is>
      </c>
      <c r="E923" s="10" t="n">
        <v>20014305</v>
      </c>
      <c r="F923" s="10" t="inlineStr">
        <is>
          <t>(1) TAMPO 1202X802X12 MDP - MESA DAKAR/MIAMI 1,20</t>
        </is>
      </c>
      <c r="G923" s="10" t="inlineStr">
        <is>
          <t>UV</t>
        </is>
      </c>
      <c r="H923" s="10" t="inlineStr">
        <is>
          <t>UV</t>
        </is>
      </c>
      <c r="I923" s="9" t="inlineStr">
        <is>
          <t>UV</t>
        </is>
      </c>
      <c r="J923" s="9" t="n">
        <v>20</v>
      </c>
      <c r="K923" s="10">
        <f>IF($E923="","",IFERROR(INDEX('01_Cad_Pecas'!$H$2:$H$5000,MATCH($E923,'01_Cad_Pecas'!$D$2:$D$5000,0)),IFERROR(INDEX('01_Cad_Pecas'!$H$2:$H$5000,MATCH(VALUE($E923),'01_Cad_Pecas'!$D$2:$D$5000,0)),"")))</f>
        <v/>
      </c>
      <c r="L923" s="10">
        <f>IF($E923="","",IFERROR(INDEX('01_Cad_Pecas'!$I$2:$I$5000,MATCH($E923,'01_Cad_Pecas'!$D$2:$D$5000,0)),IFERROR(INDEX('01_Cad_Pecas'!$I$2:$I$5000,MATCH(VALUE($E923),'01_Cad_Pecas'!$D$2:$D$5000,0)),"")))</f>
        <v/>
      </c>
      <c r="M923" s="10">
        <f>IF(OR($J923="",$L923=""),"",IF($K923="",0,$K923)+$J923*$L923)</f>
        <v/>
      </c>
      <c r="N923" s="10" t="n">
        <v>46203</v>
      </c>
      <c r="O923" s="9" t="n">
        <v>20</v>
      </c>
      <c r="P923" s="10" t="n"/>
      <c r="Q923" s="10" t="n"/>
      <c r="R923" s="10">
        <f>IF(AND($P923&lt;&gt;"",$Q923&lt;&gt;""),($Q923-$P923)*1440,IF(AND($O923&lt;&gt;"",$L923&lt;&gt;""),IF($K923="",0,$K923)+$O923*$L923,""))</f>
        <v/>
      </c>
      <c r="S923" s="10" t="n"/>
      <c r="T923" s="10">
        <f>IF(OR($J923="",$O923=""),"",$O923/$J923)</f>
        <v/>
      </c>
      <c r="U923" s="10" t="n"/>
      <c r="V923" s="10">
        <f>IF($A923="","",IF(AND($A923&lt;&gt;"",NOT(OR($U923="Concluído",$U923="Concluido")),TODAY()&gt;$A923),"SIM","NÃO"))</f>
        <v/>
      </c>
      <c r="W923" s="10">
        <f>IF(OR($A923="",$I923="",$M923=""),"",SUMIFS($M$2:M923,$I$2:I923,$I923,$A$2:A923,$A923)-$M923)</f>
        <v/>
      </c>
      <c r="X923" s="10">
        <f>IF(OR($A923="",$I923=""),"",SUMIFS($M$2:$M$4922,$I$2:$I$4922,$I923,$A$2:$A$4922,$A923))</f>
        <v/>
      </c>
      <c r="Y923" s="10">
        <f>IFERROR(VLOOKUP($I923,'02_Cad_Maquinas'!$B$2:$H$200,7,FALSE()),"")</f>
        <v/>
      </c>
      <c r="Z923" s="10">
        <f>IF(OR($X923="",$Y923=""),"",$Y923-$X923)</f>
        <v/>
      </c>
      <c r="AA923" s="11">
        <f>IF(OR($X923="",$Y923=""),"",$X923/$Y923)</f>
        <v/>
      </c>
      <c r="AB923" s="10" t="inlineStr">
        <is>
          <t>10163.10147|UV</t>
        </is>
      </c>
      <c r="AC923" s="10">
        <f>IF($B923="","","|"&amp;SUBSTITUTE(TRIM(SUBSTITUTE(SUBSTITUTE(SUBSTITUTE(SUBSTITUTE(SUBSTITUTE(SUBSTITUTE(SUBSTITUTE(SUBSTITUTE(SUBSTITUTE(SUBSTITUTE(SUBSTITUTE(SUBSTITUTE(SUBSTITUTE(SUBSTITUTE(TRIM($B923&amp;""),CHAR(10)," "),CHAR(13)," "),"."," "),";"," "),","," "),"/"," "),"+"," "),"-"," "),"  "," "),"  "," "),"  "," "),"  "," "),"  "," "),"  "," "))," ","|")&amp;"|")</f>
        <v/>
      </c>
      <c r="AD923" s="10">
        <f>TRIM($I923&amp;"")</f>
        <v/>
      </c>
    </row>
    <row r="924" ht="36" customHeight="1">
      <c r="A924" s="9" t="n">
        <v>46202</v>
      </c>
      <c r="B924" s="10" t="n">
        <v>10163.10147</v>
      </c>
      <c r="C924" s="10" t="inlineStr">
        <is>
          <t>33751 MULTIMOVEIS ESPORTAÇÃO</t>
        </is>
      </c>
      <c r="D924" s="10" t="inlineStr">
        <is>
          <t>UV</t>
        </is>
      </c>
      <c r="E924" s="10" t="n">
        <v>20014305</v>
      </c>
      <c r="F924" s="10" t="inlineStr">
        <is>
          <t>(1) TAMPO 1202X802X12 MDP - MESA DAKAR/MIAMI 1,20</t>
        </is>
      </c>
      <c r="G924" s="10" t="inlineStr">
        <is>
          <t>UV</t>
        </is>
      </c>
      <c r="H924" s="10" t="inlineStr">
        <is>
          <t>UV</t>
        </is>
      </c>
      <c r="I924" s="9" t="inlineStr">
        <is>
          <t>UV</t>
        </is>
      </c>
      <c r="J924" s="9" t="n">
        <v>10</v>
      </c>
      <c r="K924" s="10">
        <f>IF($E924="","",IFERROR(INDEX('01_Cad_Pecas'!$H$2:$H$5000,MATCH($E924,'01_Cad_Pecas'!$D$2:$D$5000,0)),IFERROR(INDEX('01_Cad_Pecas'!$H$2:$H$5000,MATCH(VALUE($E924),'01_Cad_Pecas'!$D$2:$D$5000,0)),"")))</f>
        <v/>
      </c>
      <c r="L924" s="10">
        <f>IF($E924="","",IFERROR(INDEX('01_Cad_Pecas'!$I$2:$I$5000,MATCH($E924,'01_Cad_Pecas'!$D$2:$D$5000,0)),IFERROR(INDEX('01_Cad_Pecas'!$I$2:$I$5000,MATCH(VALUE($E924),'01_Cad_Pecas'!$D$2:$D$5000,0)),"")))</f>
        <v/>
      </c>
      <c r="M924" s="10">
        <f>IF(OR($J924="",$L924=""),"",IF($K924="",0,$K924)+$J924*$L924)</f>
        <v/>
      </c>
      <c r="N924" s="10" t="n">
        <v>46203</v>
      </c>
      <c r="O924" s="9" t="n">
        <v>10</v>
      </c>
      <c r="P924" s="10" t="n"/>
      <c r="Q924" s="10" t="n"/>
      <c r="R924" s="10">
        <f>IF(AND($P924&lt;&gt;"",$Q924&lt;&gt;""),($Q924-$P924)*1440,IF(AND($O924&lt;&gt;"",$L924&lt;&gt;""),IF($K924="",0,$K924)+$O924*$L924,""))</f>
        <v/>
      </c>
      <c r="S924" s="10" t="n"/>
      <c r="T924" s="10">
        <f>IF(OR($J924="",$O924=""),"",$O924/$J924)</f>
        <v/>
      </c>
      <c r="U924" s="10" t="n"/>
      <c r="V924" s="10">
        <f>IF($A924="","",IF(AND($A924&lt;&gt;"",NOT(OR($U924="Concluído",$U924="Concluido")),TODAY()&gt;$A924),"SIM","NÃO"))</f>
        <v/>
      </c>
      <c r="W924" s="10">
        <f>IF(OR($A924="",$I924="",$M924=""),"",SUMIFS($M$2:M924,$I$2:I924,$I924,$A$2:A924,$A924)-$M924)</f>
        <v/>
      </c>
      <c r="X924" s="10">
        <f>IF(OR($A924="",$I924=""),"",SUMIFS($M$2:$M$4922,$I$2:$I$4922,$I924,$A$2:$A$4922,$A924))</f>
        <v/>
      </c>
      <c r="Y924" s="10">
        <f>IFERROR(VLOOKUP($I924,'02_Cad_Maquinas'!$B$2:$H$200,7,FALSE()),"")</f>
        <v/>
      </c>
      <c r="Z924" s="10">
        <f>IF(OR($X924="",$Y924=""),"",$Y924-$X924)</f>
        <v/>
      </c>
      <c r="AA924" s="11">
        <f>IF(OR($X924="",$Y924=""),"",$X924/$Y924)</f>
        <v/>
      </c>
      <c r="AB924" s="10" t="inlineStr">
        <is>
          <t>10163.10147|UV</t>
        </is>
      </c>
      <c r="AC924" s="10">
        <f>IF($B924="","","|"&amp;SUBSTITUTE(TRIM(SUBSTITUTE(SUBSTITUTE(SUBSTITUTE(SUBSTITUTE(SUBSTITUTE(SUBSTITUTE(SUBSTITUTE(SUBSTITUTE(SUBSTITUTE(SUBSTITUTE(SUBSTITUTE(SUBSTITUTE(SUBSTITUTE(SUBSTITUTE(TRIM($B924&amp;""),CHAR(10)," "),CHAR(13)," "),"."," "),";"," "),","," "),"/"," "),"+"," "),"-"," "),"  "," "),"  "," "),"  "," "),"  "," "),"  "," "),"  "," "))," ","|")&amp;"|")</f>
        <v/>
      </c>
      <c r="AD924" s="10">
        <f>TRIM($I924&amp;"")</f>
        <v/>
      </c>
    </row>
    <row r="925" ht="36" customHeight="1">
      <c r="A925" s="9" t="n">
        <v>46202</v>
      </c>
      <c r="B925" s="10" t="n">
        <v>10163.10147</v>
      </c>
      <c r="C925" s="10" t="inlineStr">
        <is>
          <t>33751 MULTIMOVEIS ESPORTAÇÃO</t>
        </is>
      </c>
      <c r="D925" s="10" t="inlineStr">
        <is>
          <t>UV</t>
        </is>
      </c>
      <c r="E925" s="10" t="n">
        <v>20012405</v>
      </c>
      <c r="F925" s="10" t="inlineStr">
        <is>
          <t>(2) TRAVESSA MAIOR 1030X100X15 MDP-MESA MIAMI 1,20</t>
        </is>
      </c>
      <c r="G925" s="10" t="inlineStr">
        <is>
          <t>UV</t>
        </is>
      </c>
      <c r="H925" s="10" t="inlineStr">
        <is>
          <t>UV</t>
        </is>
      </c>
      <c r="I925" s="9" t="inlineStr">
        <is>
          <t>UV</t>
        </is>
      </c>
      <c r="J925" s="9" t="n">
        <v>60</v>
      </c>
      <c r="K925" s="10">
        <f>IF($E925="","",IFERROR(INDEX('01_Cad_Pecas'!$H$2:$H$5000,MATCH($E925,'01_Cad_Pecas'!$D$2:$D$5000,0)),IFERROR(INDEX('01_Cad_Pecas'!$H$2:$H$5000,MATCH(VALUE($E925),'01_Cad_Pecas'!$D$2:$D$5000,0)),"")))</f>
        <v/>
      </c>
      <c r="L925" s="10">
        <f>IF($E925="","",IFERROR(INDEX('01_Cad_Pecas'!$I$2:$I$5000,MATCH($E925,'01_Cad_Pecas'!$D$2:$D$5000,0)),IFERROR(INDEX('01_Cad_Pecas'!$I$2:$I$5000,MATCH(VALUE($E925),'01_Cad_Pecas'!$D$2:$D$5000,0)),"")))</f>
        <v/>
      </c>
      <c r="M925" s="10">
        <f>IF(OR($J925="",$L925=""),"",IF($K925="",0,$K925)+$J925*$L925)</f>
        <v/>
      </c>
      <c r="N925" s="10" t="n">
        <v>46203</v>
      </c>
      <c r="O925" s="9" t="n">
        <v>60</v>
      </c>
      <c r="P925" s="10" t="n"/>
      <c r="Q925" s="10" t="n"/>
      <c r="R925" s="10">
        <f>IF(AND($P925&lt;&gt;"",$Q925&lt;&gt;""),($Q925-$P925)*1440,IF(AND($O925&lt;&gt;"",$L925&lt;&gt;""),IF($K925="",0,$K925)+$O925*$L925,""))</f>
        <v/>
      </c>
      <c r="S925" s="10" t="n"/>
      <c r="T925" s="10">
        <f>IF(OR($J925="",$O925=""),"",$O925/$J925)</f>
        <v/>
      </c>
      <c r="U925" s="10" t="n"/>
      <c r="V925" s="10">
        <f>IF($A925="","",IF(AND($A925&lt;&gt;"",NOT(OR($U925="Concluído",$U925="Concluido")),TODAY()&gt;$A925),"SIM","NÃO"))</f>
        <v/>
      </c>
      <c r="W925" s="10">
        <f>IF(OR($A925="",$I925="",$M925=""),"",SUMIFS($M$2:M925,$I$2:I925,$I925,$A$2:A925,$A925)-$M925)</f>
        <v/>
      </c>
      <c r="X925" s="10">
        <f>IF(OR($A925="",$I925=""),"",SUMIFS($M$2:$M$4922,$I$2:$I$4922,$I925,$A$2:$A$4922,$A925))</f>
        <v/>
      </c>
      <c r="Y925" s="10">
        <f>IFERROR(VLOOKUP($I925,'02_Cad_Maquinas'!$B$2:$H$200,7,FALSE()),"")</f>
        <v/>
      </c>
      <c r="Z925" s="10">
        <f>IF(OR($X925="",$Y925=""),"",$Y925-$X925)</f>
        <v/>
      </c>
      <c r="AA925" s="11">
        <f>IF(OR($X925="",$Y925=""),"",$X925/$Y925)</f>
        <v/>
      </c>
      <c r="AB925" s="10" t="inlineStr">
        <is>
          <t>10163.10147|UV</t>
        </is>
      </c>
      <c r="AC925" s="10">
        <f>IF($B925="","","|"&amp;SUBSTITUTE(TRIM(SUBSTITUTE(SUBSTITUTE(SUBSTITUTE(SUBSTITUTE(SUBSTITUTE(SUBSTITUTE(SUBSTITUTE(SUBSTITUTE(SUBSTITUTE(SUBSTITUTE(SUBSTITUTE(SUBSTITUTE(SUBSTITUTE(SUBSTITUTE(TRIM($B925&amp;""),CHAR(10)," "),CHAR(13)," "),"."," "),";"," "),","," "),"/"," "),"+"," "),"-"," "),"  "," "),"  "," "),"  "," "),"  "," "),"  "," "),"  "," "))," ","|")&amp;"|")</f>
        <v/>
      </c>
      <c r="AD925" s="10">
        <f>TRIM($I925&amp;"")</f>
        <v/>
      </c>
    </row>
    <row r="926" ht="36" customHeight="1">
      <c r="A926" s="9" t="n">
        <v>46202</v>
      </c>
      <c r="B926" s="10" t="n">
        <v>10163.10147</v>
      </c>
      <c r="C926" s="10" t="inlineStr">
        <is>
          <t>33751 MULTIMOVEIS ESPORTAÇÃO</t>
        </is>
      </c>
      <c r="D926" s="10" t="inlineStr">
        <is>
          <t>UV</t>
        </is>
      </c>
      <c r="E926" s="10" t="n">
        <v>20013106</v>
      </c>
      <c r="F926" s="10" t="inlineStr">
        <is>
          <t>(2)TRAV.MAIOR 1210X100X15 MDP-MESA MIAMI 1,37X0,80</t>
        </is>
      </c>
      <c r="G926" s="10" t="inlineStr">
        <is>
          <t>UV</t>
        </is>
      </c>
      <c r="H926" s="10" t="inlineStr">
        <is>
          <t>UV</t>
        </is>
      </c>
      <c r="I926" s="9" t="inlineStr">
        <is>
          <t>UV</t>
        </is>
      </c>
      <c r="J926" s="9" t="n">
        <v>40</v>
      </c>
      <c r="K926" s="10">
        <f>IF($E926="","",IFERROR(INDEX('01_Cad_Pecas'!$H$2:$H$5000,MATCH($E926,'01_Cad_Pecas'!$D$2:$D$5000,0)),IFERROR(INDEX('01_Cad_Pecas'!$H$2:$H$5000,MATCH(VALUE($E926),'01_Cad_Pecas'!$D$2:$D$5000,0)),"")))</f>
        <v/>
      </c>
      <c r="L926" s="10">
        <f>IF($E926="","",IFERROR(INDEX('01_Cad_Pecas'!$I$2:$I$5000,MATCH($E926,'01_Cad_Pecas'!$D$2:$D$5000,0)),IFERROR(INDEX('01_Cad_Pecas'!$I$2:$I$5000,MATCH(VALUE($E926),'01_Cad_Pecas'!$D$2:$D$5000,0)),"")))</f>
        <v/>
      </c>
      <c r="M926" s="10">
        <f>IF(OR($J926="",$L926=""),"",IF($K926="",0,$K926)+$J926*$L926)</f>
        <v/>
      </c>
      <c r="N926" s="10" t="n">
        <v>46203</v>
      </c>
      <c r="O926" s="9" t="n">
        <v>40</v>
      </c>
      <c r="P926" s="10" t="n"/>
      <c r="Q926" s="10" t="n"/>
      <c r="R926" s="10">
        <f>IF(AND($P926&lt;&gt;"",$Q926&lt;&gt;""),($Q926-$P926)*1440,IF(AND($O926&lt;&gt;"",$L926&lt;&gt;""),IF($K926="",0,$K926)+$O926*$L926,""))</f>
        <v/>
      </c>
      <c r="S926" s="10" t="n"/>
      <c r="T926" s="10">
        <f>IF(OR($J926="",$O926=""),"",$O926/$J926)</f>
        <v/>
      </c>
      <c r="U926" s="10" t="n"/>
      <c r="V926" s="10">
        <f>IF($A926="","",IF(AND($A926&lt;&gt;"",NOT(OR($U926="Concluído",$U926="Concluido")),TODAY()&gt;$A926),"SIM","NÃO"))</f>
        <v/>
      </c>
      <c r="W926" s="10">
        <f>IF(OR($A926="",$I926="",$M926=""),"",SUMIFS($M$2:M926,$I$2:I926,$I926,$A$2:A926,$A926)-$M926)</f>
        <v/>
      </c>
      <c r="X926" s="10">
        <f>IF(OR($A926="",$I926=""),"",SUMIFS($M$2:$M$4922,$I$2:$I$4922,$I926,$A$2:$A$4922,$A926))</f>
        <v/>
      </c>
      <c r="Y926" s="10">
        <f>IFERROR(VLOOKUP($I926,'02_Cad_Maquinas'!$B$2:$H$200,7,FALSE()),"")</f>
        <v/>
      </c>
      <c r="Z926" s="10">
        <f>IF(OR($X926="",$Y926=""),"",$Y926-$X926)</f>
        <v/>
      </c>
      <c r="AA926" s="11">
        <f>IF(OR($X926="",$Y926=""),"",$X926/$Y926)</f>
        <v/>
      </c>
      <c r="AB926" s="10" t="inlineStr">
        <is>
          <t>10163.10147|UV</t>
        </is>
      </c>
      <c r="AC926" s="10">
        <f>IF($B926="","","|"&amp;SUBSTITUTE(TRIM(SUBSTITUTE(SUBSTITUTE(SUBSTITUTE(SUBSTITUTE(SUBSTITUTE(SUBSTITUTE(SUBSTITUTE(SUBSTITUTE(SUBSTITUTE(SUBSTITUTE(SUBSTITUTE(SUBSTITUTE(SUBSTITUTE(SUBSTITUTE(TRIM($B926&amp;""),CHAR(10)," "),CHAR(13)," "),"."," "),";"," "),","," "),"/"," "),"+"," "),"-"," "),"  "," "),"  "," "),"  "," "),"  "," "),"  "," "),"  "," "))," ","|")&amp;"|")</f>
        <v/>
      </c>
      <c r="AD926" s="10">
        <f>TRIM($I926&amp;"")</f>
        <v/>
      </c>
    </row>
    <row r="927" ht="36" customHeight="1">
      <c r="A927" s="9" t="n">
        <v>46202</v>
      </c>
      <c r="B927" s="10" t="n">
        <v>10163.10147</v>
      </c>
      <c r="C927" s="10" t="inlineStr">
        <is>
          <t>33751 MULTIMOVEIS ESPORTAÇÃO</t>
        </is>
      </c>
      <c r="D927" s="10" t="inlineStr">
        <is>
          <t>UV</t>
        </is>
      </c>
      <c r="E927" s="10" t="n">
        <v>20013107</v>
      </c>
      <c r="F927" s="10" t="inlineStr">
        <is>
          <t>(3) TRAV.MENOR 610X100X15 MDP-MESA MIAMI 1,37X0,80</t>
        </is>
      </c>
      <c r="G927" s="10" t="inlineStr">
        <is>
          <t>UV</t>
        </is>
      </c>
      <c r="H927" s="10" t="inlineStr">
        <is>
          <t>UV</t>
        </is>
      </c>
      <c r="I927" s="9" t="inlineStr">
        <is>
          <t>UV</t>
        </is>
      </c>
      <c r="J927" s="9" t="n">
        <v>100</v>
      </c>
      <c r="K927" s="10">
        <f>IF($E927="","",IFERROR(INDEX('01_Cad_Pecas'!$H$2:$H$5000,MATCH($E927,'01_Cad_Pecas'!$D$2:$D$5000,0)),IFERROR(INDEX('01_Cad_Pecas'!$H$2:$H$5000,MATCH(VALUE($E927),'01_Cad_Pecas'!$D$2:$D$5000,0)),"")))</f>
        <v/>
      </c>
      <c r="L927" s="10">
        <f>IF($E927="","",IFERROR(INDEX('01_Cad_Pecas'!$I$2:$I$5000,MATCH($E927,'01_Cad_Pecas'!$D$2:$D$5000,0)),IFERROR(INDEX('01_Cad_Pecas'!$I$2:$I$5000,MATCH(VALUE($E927),'01_Cad_Pecas'!$D$2:$D$5000,0)),"")))</f>
        <v/>
      </c>
      <c r="M927" s="10">
        <f>IF(OR($J927="",$L927=""),"",IF($K927="",0,$K927)+$J927*$L927)</f>
        <v/>
      </c>
      <c r="N927" s="10" t="n">
        <v>46203</v>
      </c>
      <c r="O927" s="9" t="n">
        <v>100</v>
      </c>
      <c r="P927" s="10" t="n"/>
      <c r="Q927" s="10" t="n"/>
      <c r="R927" s="10">
        <f>IF(AND($P927&lt;&gt;"",$Q927&lt;&gt;""),($Q927-$P927)*1440,IF(AND($O927&lt;&gt;"",$L927&lt;&gt;""),IF($K927="",0,$K927)+$O927*$L927,""))</f>
        <v/>
      </c>
      <c r="S927" s="10" t="n"/>
      <c r="T927" s="10">
        <f>IF(OR($J927="",$O927=""),"",$O927/$J927)</f>
        <v/>
      </c>
      <c r="U927" s="10" t="n"/>
      <c r="V927" s="10">
        <f>IF($A927="","",IF(AND($A927&lt;&gt;"",NOT(OR($U927="Concluído",$U927="Concluido")),TODAY()&gt;$A927),"SIM","NÃO"))</f>
        <v/>
      </c>
      <c r="W927" s="10">
        <f>IF(OR($A927="",$I927="",$M927=""),"",SUMIFS($M$2:M927,$I$2:I927,$I927,$A$2:A927,$A927)-$M927)</f>
        <v/>
      </c>
      <c r="X927" s="10">
        <f>IF(OR($A927="",$I927=""),"",SUMIFS($M$2:$M$4922,$I$2:$I$4922,$I927,$A$2:$A$4922,$A927))</f>
        <v/>
      </c>
      <c r="Y927" s="10">
        <f>IFERROR(VLOOKUP($I927,'02_Cad_Maquinas'!$B$2:$H$200,7,FALSE()),"")</f>
        <v/>
      </c>
      <c r="Z927" s="10">
        <f>IF(OR($X927="",$Y927=""),"",$Y927-$X927)</f>
        <v/>
      </c>
      <c r="AA927" s="11">
        <f>IF(OR($X927="",$Y927=""),"",$X927/$Y927)</f>
        <v/>
      </c>
      <c r="AB927" s="10" t="inlineStr">
        <is>
          <t>10163.10147|UV</t>
        </is>
      </c>
      <c r="AC927" s="10">
        <f>IF($B927="","","|"&amp;SUBSTITUTE(TRIM(SUBSTITUTE(SUBSTITUTE(SUBSTITUTE(SUBSTITUTE(SUBSTITUTE(SUBSTITUTE(SUBSTITUTE(SUBSTITUTE(SUBSTITUTE(SUBSTITUTE(SUBSTITUTE(SUBSTITUTE(SUBSTITUTE(SUBSTITUTE(TRIM($B927&amp;""),CHAR(10)," "),CHAR(13)," "),"."," "),";"," "),","," "),"/"," "),"+"," "),"-"," "),"  "," "),"  "," "),"  "," "),"  "," "),"  "," "),"  "," "))," ","|")&amp;"|")</f>
        <v/>
      </c>
      <c r="AD927" s="10">
        <f>TRIM($I927&amp;"")</f>
        <v/>
      </c>
    </row>
    <row r="928" ht="36" customHeight="1">
      <c r="A928" s="9" t="n">
        <v>46202</v>
      </c>
      <c r="B928" s="10" t="n">
        <v>10163.10147</v>
      </c>
      <c r="C928" s="10" t="inlineStr">
        <is>
          <t>33751 MULTIMOVEIS ESPORTAÇÃO</t>
        </is>
      </c>
      <c r="D928" s="10" t="inlineStr">
        <is>
          <t>UV</t>
        </is>
      </c>
      <c r="E928" s="10" t="n">
        <v>20031205</v>
      </c>
      <c r="F928" s="10" t="inlineStr">
        <is>
          <t>(2) TRAV MAIOR 942(952)X100X15 MDP-NOVA YORK 1,20</t>
        </is>
      </c>
      <c r="G928" s="10" t="inlineStr">
        <is>
          <t>UV</t>
        </is>
      </c>
      <c r="H928" s="10" t="inlineStr">
        <is>
          <t>UV</t>
        </is>
      </c>
      <c r="I928" s="9" t="inlineStr">
        <is>
          <t>UV</t>
        </is>
      </c>
      <c r="J928" s="9" t="n">
        <v>20</v>
      </c>
      <c r="K928" s="10">
        <f>IF($E928="","",IFERROR(INDEX('01_Cad_Pecas'!$H$2:$H$5000,MATCH($E928,'01_Cad_Pecas'!$D$2:$D$5000,0)),IFERROR(INDEX('01_Cad_Pecas'!$H$2:$H$5000,MATCH(VALUE($E928),'01_Cad_Pecas'!$D$2:$D$5000,0)),"")))</f>
        <v/>
      </c>
      <c r="L928" s="10">
        <f>IF($E928="","",IFERROR(INDEX('01_Cad_Pecas'!$I$2:$I$5000,MATCH($E928,'01_Cad_Pecas'!$D$2:$D$5000,0)),IFERROR(INDEX('01_Cad_Pecas'!$I$2:$I$5000,MATCH(VALUE($E928),'01_Cad_Pecas'!$D$2:$D$5000,0)),"")))</f>
        <v/>
      </c>
      <c r="M928" s="10">
        <f>IF(OR($J928="",$L928=""),"",IF($K928="",0,$K928)+$J928*$L928)</f>
        <v/>
      </c>
      <c r="N928" s="10" t="n">
        <v>46203</v>
      </c>
      <c r="O928" s="9" t="n">
        <v>20</v>
      </c>
      <c r="P928" s="10" t="n"/>
      <c r="Q928" s="10" t="n"/>
      <c r="R928" s="10">
        <f>IF(AND($P928&lt;&gt;"",$Q928&lt;&gt;""),($Q928-$P928)*1440,IF(AND($O928&lt;&gt;"",$L928&lt;&gt;""),IF($K928="",0,$K928)+$O928*$L928,""))</f>
        <v/>
      </c>
      <c r="S928" s="10" t="n"/>
      <c r="T928" s="10">
        <f>IF(OR($J928="",$O928=""),"",$O928/$J928)</f>
        <v/>
      </c>
      <c r="U928" s="10" t="n"/>
      <c r="V928" s="10">
        <f>IF($A928="","",IF(AND($A928&lt;&gt;"",NOT(OR($U928="Concluído",$U928="Concluido")),TODAY()&gt;$A928),"SIM","NÃO"))</f>
        <v/>
      </c>
      <c r="W928" s="10">
        <f>IF(OR($A928="",$I928="",$M928=""),"",SUMIFS($M$2:M928,$I$2:I928,$I928,$A$2:A928,$A928)-$M928)</f>
        <v/>
      </c>
      <c r="X928" s="10">
        <f>IF(OR($A928="",$I928=""),"",SUMIFS($M$2:$M$4922,$I$2:$I$4922,$I928,$A$2:$A$4922,$A928))</f>
        <v/>
      </c>
      <c r="Y928" s="10">
        <f>IFERROR(VLOOKUP($I928,'02_Cad_Maquinas'!$B$2:$H$200,7,FALSE()),"")</f>
        <v/>
      </c>
      <c r="Z928" s="10">
        <f>IF(OR($X928="",$Y928=""),"",$Y928-$X928)</f>
        <v/>
      </c>
      <c r="AA928" s="11">
        <f>IF(OR($X928="",$Y928=""),"",$X928/$Y928)</f>
        <v/>
      </c>
      <c r="AB928" s="10" t="inlineStr">
        <is>
          <t>10163.10147|UV</t>
        </is>
      </c>
      <c r="AC928" s="10">
        <f>IF($B928="","","|"&amp;SUBSTITUTE(TRIM(SUBSTITUTE(SUBSTITUTE(SUBSTITUTE(SUBSTITUTE(SUBSTITUTE(SUBSTITUTE(SUBSTITUTE(SUBSTITUTE(SUBSTITUTE(SUBSTITUTE(SUBSTITUTE(SUBSTITUTE(SUBSTITUTE(SUBSTITUTE(TRIM($B928&amp;""),CHAR(10)," "),CHAR(13)," "),"."," "),";"," "),","," "),"/"," "),"+"," "),"-"," "),"  "," "),"  "," "),"  "," "),"  "," "),"  "," "),"  "," "))," ","|")&amp;"|")</f>
        <v/>
      </c>
      <c r="AD928" s="10">
        <f>TRIM($I928&amp;"")</f>
        <v/>
      </c>
    </row>
    <row r="929" ht="36" customHeight="1">
      <c r="A929" s="9" t="n">
        <v>46202</v>
      </c>
      <c r="B929" s="10" t="n">
        <v>10163.10147</v>
      </c>
      <c r="C929" s="10" t="inlineStr">
        <is>
          <t>33751 MULTIMOVEIS ESPORTAÇÃO</t>
        </is>
      </c>
      <c r="D929" s="10" t="inlineStr">
        <is>
          <t>UV</t>
        </is>
      </c>
      <c r="E929" s="10" t="n">
        <v>20031206</v>
      </c>
      <c r="F929" s="10" t="inlineStr">
        <is>
          <t>(3) TRAV MENOR 614(624)X100X15 MDP-NOVA YORK 1,20</t>
        </is>
      </c>
      <c r="G929" s="10" t="inlineStr">
        <is>
          <t>UV</t>
        </is>
      </c>
      <c r="H929" s="10" t="inlineStr">
        <is>
          <t>UV</t>
        </is>
      </c>
      <c r="I929" s="9" t="inlineStr">
        <is>
          <t>UV</t>
        </is>
      </c>
      <c r="J929" s="9" t="n">
        <v>20</v>
      </c>
      <c r="K929" s="10">
        <f>IF($E929="","",IFERROR(INDEX('01_Cad_Pecas'!$H$2:$H$5000,MATCH($E929,'01_Cad_Pecas'!$D$2:$D$5000,0)),IFERROR(INDEX('01_Cad_Pecas'!$H$2:$H$5000,MATCH(VALUE($E929),'01_Cad_Pecas'!$D$2:$D$5000,0)),"")))</f>
        <v/>
      </c>
      <c r="L929" s="10">
        <f>IF($E929="","",IFERROR(INDEX('01_Cad_Pecas'!$I$2:$I$5000,MATCH($E929,'01_Cad_Pecas'!$D$2:$D$5000,0)),IFERROR(INDEX('01_Cad_Pecas'!$I$2:$I$5000,MATCH(VALUE($E929),'01_Cad_Pecas'!$D$2:$D$5000,0)),"")))</f>
        <v/>
      </c>
      <c r="M929" s="10">
        <f>IF(OR($J929="",$L929=""),"",IF($K929="",0,$K929)+$J929*$L929)</f>
        <v/>
      </c>
      <c r="N929" s="10" t="n">
        <v>46203</v>
      </c>
      <c r="O929" s="9" t="n">
        <v>20</v>
      </c>
      <c r="P929" s="10" t="n"/>
      <c r="Q929" s="10" t="n"/>
      <c r="R929" s="10">
        <f>IF(AND($P929&lt;&gt;"",$Q929&lt;&gt;""),($Q929-$P929)*1440,IF(AND($O929&lt;&gt;"",$L929&lt;&gt;""),IF($K929="",0,$K929)+$O929*$L929,""))</f>
        <v/>
      </c>
      <c r="S929" s="10" t="n"/>
      <c r="T929" s="10">
        <f>IF(OR($J929="",$O929=""),"",$O929/$J929)</f>
        <v/>
      </c>
      <c r="U929" s="10" t="n"/>
      <c r="V929" s="10">
        <f>IF($A929="","",IF(AND($A929&lt;&gt;"",NOT(OR($U929="Concluído",$U929="Concluido")),TODAY()&gt;$A929),"SIM","NÃO"))</f>
        <v/>
      </c>
      <c r="W929" s="10">
        <f>IF(OR($A929="",$I929="",$M929=""),"",SUMIFS($M$2:M929,$I$2:I929,$I929,$A$2:A929,$A929)-$M929)</f>
        <v/>
      </c>
      <c r="X929" s="10">
        <f>IF(OR($A929="",$I929=""),"",SUMIFS($M$2:$M$4922,$I$2:$I$4922,$I929,$A$2:$A$4922,$A929))</f>
        <v/>
      </c>
      <c r="Y929" s="10">
        <f>IFERROR(VLOOKUP($I929,'02_Cad_Maquinas'!$B$2:$H$200,7,FALSE()),"")</f>
        <v/>
      </c>
      <c r="Z929" s="10">
        <f>IF(OR($X929="",$Y929=""),"",$Y929-$X929)</f>
        <v/>
      </c>
      <c r="AA929" s="11">
        <f>IF(OR($X929="",$Y929=""),"",$X929/$Y929)</f>
        <v/>
      </c>
      <c r="AB929" s="10" t="inlineStr">
        <is>
          <t>10163.10147|UV</t>
        </is>
      </c>
      <c r="AC929" s="10">
        <f>IF($B929="","","|"&amp;SUBSTITUTE(TRIM(SUBSTITUTE(SUBSTITUTE(SUBSTITUTE(SUBSTITUTE(SUBSTITUTE(SUBSTITUTE(SUBSTITUTE(SUBSTITUTE(SUBSTITUTE(SUBSTITUTE(SUBSTITUTE(SUBSTITUTE(SUBSTITUTE(SUBSTITUTE(TRIM($B929&amp;""),CHAR(10)," "),CHAR(13)," "),"."," "),";"," "),","," "),"/"," "),"+"," "),"-"," "),"  "," "),"  "," "),"  "," "),"  "," "),"  "," "),"  "," "))," ","|")&amp;"|")</f>
        <v/>
      </c>
      <c r="AD929" s="10">
        <f>TRIM($I929&amp;"")</f>
        <v/>
      </c>
    </row>
    <row r="930" ht="36" customHeight="1">
      <c r="A930" s="9" t="n">
        <v>46202</v>
      </c>
      <c r="B930" s="10" t="n">
        <v>10163.10147</v>
      </c>
      <c r="C930" s="10" t="inlineStr">
        <is>
          <t>33751 MULTIMOVEIS ESPORTAÇÃO</t>
        </is>
      </c>
      <c r="D930" s="10" t="inlineStr">
        <is>
          <t>UV</t>
        </is>
      </c>
      <c r="E930" s="10" t="n">
        <v>20013102</v>
      </c>
      <c r="F930" s="10" t="inlineStr">
        <is>
          <t>(10)PE MAIOR 760X100 (170) X15 MDF-MIAMI 1,37X0,80</t>
        </is>
      </c>
      <c r="G930" s="10" t="inlineStr">
        <is>
          <t>UV</t>
        </is>
      </c>
      <c r="H930" s="10" t="inlineStr">
        <is>
          <t>UV</t>
        </is>
      </c>
      <c r="I930" s="9" t="inlineStr">
        <is>
          <t>UV</t>
        </is>
      </c>
      <c r="J930" s="9" t="n">
        <v>200</v>
      </c>
      <c r="K930" s="10">
        <f>IF($E930="","",IFERROR(INDEX('01_Cad_Pecas'!$H$2:$H$5000,MATCH($E930,'01_Cad_Pecas'!$D$2:$D$5000,0)),IFERROR(INDEX('01_Cad_Pecas'!$H$2:$H$5000,MATCH(VALUE($E930),'01_Cad_Pecas'!$D$2:$D$5000,0)),"")))</f>
        <v/>
      </c>
      <c r="L930" s="10">
        <f>IF($E930="","",IFERROR(INDEX('01_Cad_Pecas'!$I$2:$I$5000,MATCH($E930,'01_Cad_Pecas'!$D$2:$D$5000,0)),IFERROR(INDEX('01_Cad_Pecas'!$I$2:$I$5000,MATCH(VALUE($E930),'01_Cad_Pecas'!$D$2:$D$5000,0)),"")))</f>
        <v/>
      </c>
      <c r="M930" s="10">
        <f>IF(OR($J930="",$L930=""),"",IF($K930="",0,$K930)+$J930*$L930)</f>
        <v/>
      </c>
      <c r="N930" s="10" t="n">
        <v>46203</v>
      </c>
      <c r="O930" s="9" t="n">
        <v>200</v>
      </c>
      <c r="P930" s="10" t="n"/>
      <c r="Q930" s="10" t="n"/>
      <c r="R930" s="10">
        <f>IF(AND($P930&lt;&gt;"",$Q930&lt;&gt;""),($Q930-$P930)*1440,IF(AND($O930&lt;&gt;"",$L930&lt;&gt;""),IF($K930="",0,$K930)+$O930*$L930,""))</f>
        <v/>
      </c>
      <c r="S930" s="10" t="n"/>
      <c r="T930" s="10">
        <f>IF(OR($J930="",$O930=""),"",$O930/$J930)</f>
        <v/>
      </c>
      <c r="U930" s="10" t="n"/>
      <c r="V930" s="10">
        <f>IF($A930="","",IF(AND($A930&lt;&gt;"",NOT(OR($U930="Concluído",$U930="Concluido")),TODAY()&gt;$A930),"SIM","NÃO"))</f>
        <v/>
      </c>
      <c r="W930" s="10">
        <f>IF(OR($A930="",$I930="",$M930=""),"",SUMIFS($M$2:M930,$I$2:I930,$I930,$A$2:A930,$A930)-$M930)</f>
        <v/>
      </c>
      <c r="X930" s="10">
        <f>IF(OR($A930="",$I930=""),"",SUMIFS($M$2:$M$4922,$I$2:$I$4922,$I930,$A$2:$A$4922,$A930))</f>
        <v/>
      </c>
      <c r="Y930" s="10">
        <f>IFERROR(VLOOKUP($I930,'02_Cad_Maquinas'!$B$2:$H$200,7,FALSE()),"")</f>
        <v/>
      </c>
      <c r="Z930" s="10">
        <f>IF(OR($X930="",$Y930=""),"",$Y930-$X930)</f>
        <v/>
      </c>
      <c r="AA930" s="11">
        <f>IF(OR($X930="",$Y930=""),"",$X930/$Y930)</f>
        <v/>
      </c>
      <c r="AB930" s="10" t="inlineStr">
        <is>
          <t>10163.10147|UV</t>
        </is>
      </c>
      <c r="AC930" s="10">
        <f>IF($B930="","","|"&amp;SUBSTITUTE(TRIM(SUBSTITUTE(SUBSTITUTE(SUBSTITUTE(SUBSTITUTE(SUBSTITUTE(SUBSTITUTE(SUBSTITUTE(SUBSTITUTE(SUBSTITUTE(SUBSTITUTE(SUBSTITUTE(SUBSTITUTE(SUBSTITUTE(SUBSTITUTE(TRIM($B930&amp;""),CHAR(10)," "),CHAR(13)," "),"."," "),";"," "),","," "),"/"," "),"+"," "),"-"," "),"  "," "),"  "," "),"  "," "),"  "," "),"  "," "),"  "," "))," ","|")&amp;"|")</f>
        <v/>
      </c>
      <c r="AD930" s="10">
        <f>TRIM($I930&amp;"")</f>
        <v/>
      </c>
    </row>
    <row r="931" ht="36" customHeight="1">
      <c r="A931" s="9" t="n">
        <v>46202</v>
      </c>
      <c r="B931" s="10" t="n">
        <v>10163.10147</v>
      </c>
      <c r="C931" s="10" t="inlineStr">
        <is>
          <t>33751 MULTIMOVEIS ESPORTAÇÃO</t>
        </is>
      </c>
      <c r="D931" s="10" t="inlineStr">
        <is>
          <t>UV</t>
        </is>
      </c>
      <c r="E931" s="10" t="n">
        <v>20013103</v>
      </c>
      <c r="F931" s="10" t="inlineStr">
        <is>
          <t>(4) PE MENOR 760X85 (135) X15 MDF-MIAMI 1,37X0,80</t>
        </is>
      </c>
      <c r="G931" s="10" t="inlineStr">
        <is>
          <t>UV</t>
        </is>
      </c>
      <c r="H931" s="10" t="inlineStr">
        <is>
          <t>UV</t>
        </is>
      </c>
      <c r="I931" s="9" t="inlineStr">
        <is>
          <t>UV</t>
        </is>
      </c>
      <c r="J931" s="9" t="n">
        <v>200</v>
      </c>
      <c r="K931" s="10">
        <f>IF($E931="","",IFERROR(INDEX('01_Cad_Pecas'!$H$2:$H$5000,MATCH($E931,'01_Cad_Pecas'!$D$2:$D$5000,0)),IFERROR(INDEX('01_Cad_Pecas'!$H$2:$H$5000,MATCH(VALUE($E931),'01_Cad_Pecas'!$D$2:$D$5000,0)),"")))</f>
        <v/>
      </c>
      <c r="L931" s="10">
        <f>IF($E931="","",IFERROR(INDEX('01_Cad_Pecas'!$I$2:$I$5000,MATCH($E931,'01_Cad_Pecas'!$D$2:$D$5000,0)),IFERROR(INDEX('01_Cad_Pecas'!$I$2:$I$5000,MATCH(VALUE($E931),'01_Cad_Pecas'!$D$2:$D$5000,0)),"")))</f>
        <v/>
      </c>
      <c r="M931" s="10">
        <f>IF(OR($J931="",$L931=""),"",IF($K931="",0,$K931)+$J931*$L931)</f>
        <v/>
      </c>
      <c r="N931" s="10" t="n">
        <v>46203</v>
      </c>
      <c r="O931" s="9" t="n">
        <v>200</v>
      </c>
      <c r="P931" s="10" t="n"/>
      <c r="Q931" s="10" t="n"/>
      <c r="R931" s="10">
        <f>IF(AND($P931&lt;&gt;"",$Q931&lt;&gt;""),($Q931-$P931)*1440,IF(AND($O931&lt;&gt;"",$L931&lt;&gt;""),IF($K931="",0,$K931)+$O931*$L931,""))</f>
        <v/>
      </c>
      <c r="S931" s="10" t="n"/>
      <c r="T931" s="10">
        <f>IF(OR($J931="",$O931=""),"",$O931/$J931)</f>
        <v/>
      </c>
      <c r="U931" s="10" t="n"/>
      <c r="V931" s="10">
        <f>IF($A931="","",IF(AND($A931&lt;&gt;"",NOT(OR($U931="Concluído",$U931="Concluido")),TODAY()&gt;$A931),"SIM","NÃO"))</f>
        <v/>
      </c>
      <c r="W931" s="10">
        <f>IF(OR($A931="",$I931="",$M931=""),"",SUMIFS($M$2:M931,$I$2:I931,$I931,$A$2:A931,$A931)-$M931)</f>
        <v/>
      </c>
      <c r="X931" s="10">
        <f>IF(OR($A931="",$I931=""),"",SUMIFS($M$2:$M$4922,$I$2:$I$4922,$I931,$A$2:$A$4922,$A931))</f>
        <v/>
      </c>
      <c r="Y931" s="10">
        <f>IFERROR(VLOOKUP($I931,'02_Cad_Maquinas'!$B$2:$H$200,7,FALSE()),"")</f>
        <v/>
      </c>
      <c r="Z931" s="10">
        <f>IF(OR($X931="",$Y931=""),"",$Y931-$X931)</f>
        <v/>
      </c>
      <c r="AA931" s="11">
        <f>IF(OR($X931="",$Y931=""),"",$X931/$Y931)</f>
        <v/>
      </c>
      <c r="AB931" s="10" t="inlineStr">
        <is>
          <t>10163.10147|UV</t>
        </is>
      </c>
      <c r="AC931" s="10">
        <f>IF($B931="","","|"&amp;SUBSTITUTE(TRIM(SUBSTITUTE(SUBSTITUTE(SUBSTITUTE(SUBSTITUTE(SUBSTITUTE(SUBSTITUTE(SUBSTITUTE(SUBSTITUTE(SUBSTITUTE(SUBSTITUTE(SUBSTITUTE(SUBSTITUTE(SUBSTITUTE(SUBSTITUTE(TRIM($B931&amp;""),CHAR(10)," "),CHAR(13)," "),"."," "),";"," "),","," "),"/"," "),"+"," "),"-"," "),"  "," "),"  "," "),"  "," "),"  "," "),"  "," "),"  "," "))," ","|")&amp;"|")</f>
        <v/>
      </c>
      <c r="AD931" s="10">
        <f>TRIM($I931&amp;"")</f>
        <v/>
      </c>
    </row>
    <row r="932" ht="36" customHeight="1">
      <c r="A932" s="9" t="n">
        <v>46202</v>
      </c>
      <c r="B932" s="10" t="n">
        <v>10163.10147</v>
      </c>
      <c r="C932" s="10" t="inlineStr">
        <is>
          <t>33751 MULTIMOVEIS ESPORTAÇÃO</t>
        </is>
      </c>
      <c r="D932" s="10" t="inlineStr">
        <is>
          <t>UV</t>
        </is>
      </c>
      <c r="E932" s="10" t="n">
        <v>20031202</v>
      </c>
      <c r="F932" s="10" t="inlineStr">
        <is>
          <t>(4) PE MAIOR 800(818)X100(169)X15 MDF - NOVA YORK</t>
        </is>
      </c>
      <c r="G932" s="10" t="inlineStr">
        <is>
          <t>UV</t>
        </is>
      </c>
      <c r="H932" s="10" t="inlineStr">
        <is>
          <t>UV</t>
        </is>
      </c>
      <c r="I932" s="9" t="inlineStr">
        <is>
          <t>UV</t>
        </is>
      </c>
      <c r="J932" s="9" t="n">
        <v>40</v>
      </c>
      <c r="K932" s="10">
        <f>IF($E932="","",IFERROR(INDEX('01_Cad_Pecas'!$H$2:$H$5000,MATCH($E932,'01_Cad_Pecas'!$D$2:$D$5000,0)),IFERROR(INDEX('01_Cad_Pecas'!$H$2:$H$5000,MATCH(VALUE($E932),'01_Cad_Pecas'!$D$2:$D$5000,0)),"")))</f>
        <v/>
      </c>
      <c r="L932" s="10">
        <f>IF($E932="","",IFERROR(INDEX('01_Cad_Pecas'!$I$2:$I$5000,MATCH($E932,'01_Cad_Pecas'!$D$2:$D$5000,0)),IFERROR(INDEX('01_Cad_Pecas'!$I$2:$I$5000,MATCH(VALUE($E932),'01_Cad_Pecas'!$D$2:$D$5000,0)),"")))</f>
        <v/>
      </c>
      <c r="M932" s="10">
        <f>IF(OR($J932="",$L932=""),"",IF($K932="",0,$K932)+$J932*$L932)</f>
        <v/>
      </c>
      <c r="N932" s="10" t="n">
        <v>46203</v>
      </c>
      <c r="O932" s="9" t="n">
        <v>40</v>
      </c>
      <c r="P932" s="10" t="n"/>
      <c r="Q932" s="10" t="n"/>
      <c r="R932" s="10">
        <f>IF(AND($P932&lt;&gt;"",$Q932&lt;&gt;""),($Q932-$P932)*1440,IF(AND($O932&lt;&gt;"",$L932&lt;&gt;""),IF($K932="",0,$K932)+$O932*$L932,""))</f>
        <v/>
      </c>
      <c r="S932" s="10" t="n"/>
      <c r="T932" s="10">
        <f>IF(OR($J932="",$O932=""),"",$O932/$J932)</f>
        <v/>
      </c>
      <c r="U932" s="10" t="n"/>
      <c r="V932" s="10">
        <f>IF($A932="","",IF(AND($A932&lt;&gt;"",NOT(OR($U932="Concluído",$U932="Concluido")),TODAY()&gt;$A932),"SIM","NÃO"))</f>
        <v/>
      </c>
      <c r="W932" s="10">
        <f>IF(OR($A932="",$I932="",$M932=""),"",SUMIFS($M$2:M932,$I$2:I932,$I932,$A$2:A932,$A932)-$M932)</f>
        <v/>
      </c>
      <c r="X932" s="10">
        <f>IF(OR($A932="",$I932=""),"",SUMIFS($M$2:$M$4922,$I$2:$I$4922,$I932,$A$2:$A$4922,$A932))</f>
        <v/>
      </c>
      <c r="Y932" s="10">
        <f>IFERROR(VLOOKUP($I932,'02_Cad_Maquinas'!$B$2:$H$200,7,FALSE()),"")</f>
        <v/>
      </c>
      <c r="Z932" s="10">
        <f>IF(OR($X932="",$Y932=""),"",$Y932-$X932)</f>
        <v/>
      </c>
      <c r="AA932" s="11">
        <f>IF(OR($X932="",$Y932=""),"",$X932/$Y932)</f>
        <v/>
      </c>
      <c r="AB932" s="10" t="inlineStr">
        <is>
          <t>10163.10147|UV</t>
        </is>
      </c>
      <c r="AC932" s="10">
        <f>IF($B932="","","|"&amp;SUBSTITUTE(TRIM(SUBSTITUTE(SUBSTITUTE(SUBSTITUTE(SUBSTITUTE(SUBSTITUTE(SUBSTITUTE(SUBSTITUTE(SUBSTITUTE(SUBSTITUTE(SUBSTITUTE(SUBSTITUTE(SUBSTITUTE(SUBSTITUTE(SUBSTITUTE(TRIM($B932&amp;""),CHAR(10)," "),CHAR(13)," "),"."," "),";"," "),","," "),"/"," "),"+"," "),"-"," "),"  "," "),"  "," "),"  "," "),"  "," "),"  "," "),"  "," "))," ","|")&amp;"|")</f>
        <v/>
      </c>
      <c r="AD932" s="10">
        <f>TRIM($I932&amp;"")</f>
        <v/>
      </c>
    </row>
    <row r="933" ht="36" customHeight="1">
      <c r="A933" s="9" t="n">
        <v>46202</v>
      </c>
      <c r="B933" s="10" t="n">
        <v>10163.10147</v>
      </c>
      <c r="C933" s="10" t="inlineStr">
        <is>
          <t>33751 MULTIMOVEIS ESPORTAÇÃO</t>
        </is>
      </c>
      <c r="D933" s="10" t="inlineStr">
        <is>
          <t>UV</t>
        </is>
      </c>
      <c r="E933" s="10" t="n">
        <v>20031203</v>
      </c>
      <c r="F933" s="10" t="inlineStr">
        <is>
          <t>(5) PE MENOR 800(818)X84(138)X15 MDF - NOVA YORK</t>
        </is>
      </c>
      <c r="G933" s="10" t="inlineStr">
        <is>
          <t>UV</t>
        </is>
      </c>
      <c r="H933" s="10" t="inlineStr">
        <is>
          <t>UV</t>
        </is>
      </c>
      <c r="I933" s="9" t="inlineStr">
        <is>
          <t>UV</t>
        </is>
      </c>
      <c r="J933" s="9" t="n">
        <v>40</v>
      </c>
      <c r="K933" s="10">
        <f>IF($E933="","",IFERROR(INDEX('01_Cad_Pecas'!$H$2:$H$5000,MATCH($E933,'01_Cad_Pecas'!$D$2:$D$5000,0)),IFERROR(INDEX('01_Cad_Pecas'!$H$2:$H$5000,MATCH(VALUE($E933),'01_Cad_Pecas'!$D$2:$D$5000,0)),"")))</f>
        <v/>
      </c>
      <c r="L933" s="10">
        <f>IF($E933="","",IFERROR(INDEX('01_Cad_Pecas'!$I$2:$I$5000,MATCH($E933,'01_Cad_Pecas'!$D$2:$D$5000,0)),IFERROR(INDEX('01_Cad_Pecas'!$I$2:$I$5000,MATCH(VALUE($E933),'01_Cad_Pecas'!$D$2:$D$5000,0)),"")))</f>
        <v/>
      </c>
      <c r="M933" s="10">
        <f>IF(OR($J933="",$L933=""),"",IF($K933="",0,$K933)+$J933*$L933)</f>
        <v/>
      </c>
      <c r="N933" s="10" t="n">
        <v>46203</v>
      </c>
      <c r="O933" s="9" t="n">
        <v>40</v>
      </c>
      <c r="P933" s="10" t="n"/>
      <c r="Q933" s="10" t="n"/>
      <c r="R933" s="10">
        <f>IF(AND($P933&lt;&gt;"",$Q933&lt;&gt;""),($Q933-$P933)*1440,IF(AND($O933&lt;&gt;"",$L933&lt;&gt;""),IF($K933="",0,$K933)+$O933*$L933,""))</f>
        <v/>
      </c>
      <c r="S933" s="10" t="n"/>
      <c r="T933" s="10">
        <f>IF(OR($J933="",$O933=""),"",$O933/$J933)</f>
        <v/>
      </c>
      <c r="U933" s="10" t="n"/>
      <c r="V933" s="10">
        <f>IF($A933="","",IF(AND($A933&lt;&gt;"",NOT(OR($U933="Concluído",$U933="Concluido")),TODAY()&gt;$A933),"SIM","NÃO"))</f>
        <v/>
      </c>
      <c r="W933" s="10">
        <f>IF(OR($A933="",$I933="",$M933=""),"",SUMIFS($M$2:M933,$I$2:I933,$I933,$A$2:A933,$A933)-$M933)</f>
        <v/>
      </c>
      <c r="X933" s="10">
        <f>IF(OR($A933="",$I933=""),"",SUMIFS($M$2:$M$4922,$I$2:$I$4922,$I933,$A$2:$A$4922,$A933))</f>
        <v/>
      </c>
      <c r="Y933" s="10">
        <f>IFERROR(VLOOKUP($I933,'02_Cad_Maquinas'!$B$2:$H$200,7,FALSE()),"")</f>
        <v/>
      </c>
      <c r="Z933" s="10">
        <f>IF(OR($X933="",$Y933=""),"",$Y933-$X933)</f>
        <v/>
      </c>
      <c r="AA933" s="11">
        <f>IF(OR($X933="",$Y933=""),"",$X933/$Y933)</f>
        <v/>
      </c>
      <c r="AB933" s="10" t="inlineStr">
        <is>
          <t>10163.10147|UV</t>
        </is>
      </c>
      <c r="AC933" s="10">
        <f>IF($B933="","","|"&amp;SUBSTITUTE(TRIM(SUBSTITUTE(SUBSTITUTE(SUBSTITUTE(SUBSTITUTE(SUBSTITUTE(SUBSTITUTE(SUBSTITUTE(SUBSTITUTE(SUBSTITUTE(SUBSTITUTE(SUBSTITUTE(SUBSTITUTE(SUBSTITUTE(SUBSTITUTE(TRIM($B933&amp;""),CHAR(10)," "),CHAR(13)," "),"."," "),";"," "),","," "),"/"," "),"+"," "),"-"," "),"  "," "),"  "," "),"  "," "),"  "," "),"  "," "),"  "," "))," ","|")&amp;"|")</f>
        <v/>
      </c>
      <c r="AD933" s="10">
        <f>TRIM($I933&amp;"")</f>
        <v/>
      </c>
    </row>
    <row r="934" ht="36" customHeight="1">
      <c r="A934" s="9" t="n">
        <v>46202</v>
      </c>
      <c r="B934" s="10" t="n">
        <v>10163.10147</v>
      </c>
      <c r="C934" s="10" t="inlineStr">
        <is>
          <t>33751 MULTIMOVEIS ESPORTAÇÃO</t>
        </is>
      </c>
      <c r="D934" s="10" t="inlineStr">
        <is>
          <t>UV</t>
        </is>
      </c>
      <c r="E934" s="10" t="n">
        <v>20031207</v>
      </c>
      <c r="F934" s="10" t="inlineStr">
        <is>
          <t>TAMPO 1205X905X15 MDF - MESA COM VIDRO</t>
        </is>
      </c>
      <c r="G934" s="10" t="inlineStr">
        <is>
          <t>UV</t>
        </is>
      </c>
      <c r="H934" s="10" t="inlineStr">
        <is>
          <t>UV</t>
        </is>
      </c>
      <c r="I934" s="9" t="inlineStr">
        <is>
          <t>UV</t>
        </is>
      </c>
      <c r="J934" s="9" t="n">
        <v>10</v>
      </c>
      <c r="K934" s="10">
        <f>IF($E934="","",IFERROR(INDEX('01_Cad_Pecas'!$H$2:$H$5000,MATCH($E934,'01_Cad_Pecas'!$D$2:$D$5000,0)),IFERROR(INDEX('01_Cad_Pecas'!$H$2:$H$5000,MATCH(VALUE($E934),'01_Cad_Pecas'!$D$2:$D$5000,0)),"")))</f>
        <v/>
      </c>
      <c r="L934" s="10">
        <f>IF($E934="","",IFERROR(INDEX('01_Cad_Pecas'!$I$2:$I$5000,MATCH($E934,'01_Cad_Pecas'!$D$2:$D$5000,0)),IFERROR(INDEX('01_Cad_Pecas'!$I$2:$I$5000,MATCH(VALUE($E934),'01_Cad_Pecas'!$D$2:$D$5000,0)),"")))</f>
        <v/>
      </c>
      <c r="M934" s="10">
        <f>IF(OR($J934="",$L934=""),"",IF($K934="",0,$K934)+$J934*$L934)</f>
        <v/>
      </c>
      <c r="N934" s="10" t="n">
        <v>46203</v>
      </c>
      <c r="O934" s="9" t="n">
        <v>10</v>
      </c>
      <c r="P934" s="10" t="n"/>
      <c r="Q934" s="10" t="n"/>
      <c r="R934" s="10">
        <f>IF(AND($P934&lt;&gt;"",$Q934&lt;&gt;""),($Q934-$P934)*1440,IF(AND($O934&lt;&gt;"",$L934&lt;&gt;""),IF($K934="",0,$K934)+$O934*$L934,""))</f>
        <v/>
      </c>
      <c r="S934" s="10" t="n"/>
      <c r="T934" s="10">
        <f>IF(OR($J934="",$O934=""),"",$O934/$J934)</f>
        <v/>
      </c>
      <c r="U934" s="10" t="n"/>
      <c r="V934" s="10">
        <f>IF($A934="","",IF(AND($A934&lt;&gt;"",NOT(OR($U934="Concluído",$U934="Concluido")),TODAY()&gt;$A934),"SIM","NÃO"))</f>
        <v/>
      </c>
      <c r="W934" s="10">
        <f>IF(OR($A934="",$I934="",$M934=""),"",SUMIFS($M$2:M934,$I$2:I934,$I934,$A$2:A934,$A934)-$M934)</f>
        <v/>
      </c>
      <c r="X934" s="10">
        <f>IF(OR($A934="",$I934=""),"",SUMIFS($M$2:$M$4922,$I$2:$I$4922,$I934,$A$2:$A$4922,$A934))</f>
        <v/>
      </c>
      <c r="Y934" s="10">
        <f>IFERROR(VLOOKUP($I934,'02_Cad_Maquinas'!$B$2:$H$200,7,FALSE()),"")</f>
        <v/>
      </c>
      <c r="Z934" s="10">
        <f>IF(OR($X934="",$Y934=""),"",$Y934-$X934)</f>
        <v/>
      </c>
      <c r="AA934" s="11">
        <f>IF(OR($X934="",$Y934=""),"",$X934/$Y934)</f>
        <v/>
      </c>
      <c r="AB934" s="10" t="inlineStr">
        <is>
          <t>10163.10147|UV</t>
        </is>
      </c>
      <c r="AC934" s="10">
        <f>IF($B934="","","|"&amp;SUBSTITUTE(TRIM(SUBSTITUTE(SUBSTITUTE(SUBSTITUTE(SUBSTITUTE(SUBSTITUTE(SUBSTITUTE(SUBSTITUTE(SUBSTITUTE(SUBSTITUTE(SUBSTITUTE(SUBSTITUTE(SUBSTITUTE(SUBSTITUTE(SUBSTITUTE(TRIM($B934&amp;""),CHAR(10)," "),CHAR(13)," "),"."," "),";"," "),","," "),"/"," "),"+"," "),"-"," "),"  "," "),"  "," "),"  "," "),"  "," "),"  "," "),"  "," "))," ","|")&amp;"|")</f>
        <v/>
      </c>
      <c r="AD934" s="10">
        <f>TRIM($I934&amp;"")</f>
        <v/>
      </c>
    </row>
    <row r="935" ht="36" customHeight="1">
      <c r="A935" s="9" t="n">
        <v>46202</v>
      </c>
      <c r="B935" s="10" t="n">
        <v>10163.10147</v>
      </c>
      <c r="C935" s="10" t="inlineStr">
        <is>
          <t>33751 MULTIMOVEIS ESPORTAÇÃO</t>
        </is>
      </c>
      <c r="D935" s="10" t="inlineStr">
        <is>
          <t>UV</t>
        </is>
      </c>
      <c r="E935" s="10" t="n">
        <v>20021607</v>
      </c>
      <c r="F935" s="10" t="inlineStr">
        <is>
          <t>TAMPO 1605X905X18 MDF - MESA COM VIDRO</t>
        </is>
      </c>
      <c r="G935" s="10" t="inlineStr">
        <is>
          <t>UV</t>
        </is>
      </c>
      <c r="H935" s="10" t="inlineStr">
        <is>
          <t>UV</t>
        </is>
      </c>
      <c r="I935" s="9" t="inlineStr">
        <is>
          <t>UV</t>
        </is>
      </c>
      <c r="J935" s="9" t="n">
        <v>21</v>
      </c>
      <c r="K935" s="10">
        <f>IF($E935="","",IFERROR(INDEX('01_Cad_Pecas'!$H$2:$H$5000,MATCH($E935,'01_Cad_Pecas'!$D$2:$D$5000,0)),IFERROR(INDEX('01_Cad_Pecas'!$H$2:$H$5000,MATCH(VALUE($E935),'01_Cad_Pecas'!$D$2:$D$5000,0)),"")))</f>
        <v/>
      </c>
      <c r="L935" s="10">
        <f>IF($E935="","",IFERROR(INDEX('01_Cad_Pecas'!$I$2:$I$5000,MATCH($E935,'01_Cad_Pecas'!$D$2:$D$5000,0)),IFERROR(INDEX('01_Cad_Pecas'!$I$2:$I$5000,MATCH(VALUE($E935),'01_Cad_Pecas'!$D$2:$D$5000,0)),"")))</f>
        <v/>
      </c>
      <c r="M935" s="10">
        <f>IF(OR($J935="",$L935=""),"",IF($K935="",0,$K935)+$J935*$L935)</f>
        <v/>
      </c>
      <c r="N935" s="10" t="n">
        <v>46203</v>
      </c>
      <c r="O935" s="9" t="n">
        <v>21</v>
      </c>
      <c r="P935" s="10" t="n"/>
      <c r="Q935" s="10" t="n"/>
      <c r="R935" s="10">
        <f>IF(AND($P935&lt;&gt;"",$Q935&lt;&gt;""),($Q935-$P935)*1440,IF(AND($O935&lt;&gt;"",$L935&lt;&gt;""),IF($K935="",0,$K935)+$O935*$L935,""))</f>
        <v/>
      </c>
      <c r="S935" s="10" t="n"/>
      <c r="T935" s="10">
        <f>IF(OR($J935="",$O935=""),"",$O935/$J935)</f>
        <v/>
      </c>
      <c r="U935" s="10" t="n"/>
      <c r="V935" s="10">
        <f>IF($A935="","",IF(AND($A935&lt;&gt;"",NOT(OR($U935="Concluído",$U935="Concluido")),TODAY()&gt;$A935),"SIM","NÃO"))</f>
        <v/>
      </c>
      <c r="W935" s="10">
        <f>IF(OR($A935="",$I935="",$M935=""),"",SUMIFS($M$2:M935,$I$2:I935,$I935,$A$2:A935,$A935)-$M935)</f>
        <v/>
      </c>
      <c r="X935" s="10">
        <f>IF(OR($A935="",$I935=""),"",SUMIFS($M$2:$M$4922,$I$2:$I$4922,$I935,$A$2:$A$4922,$A935))</f>
        <v/>
      </c>
      <c r="Y935" s="10">
        <f>IFERROR(VLOOKUP($I935,'02_Cad_Maquinas'!$B$2:$H$200,7,FALSE()),"")</f>
        <v/>
      </c>
      <c r="Z935" s="10">
        <f>IF(OR($X935="",$Y935=""),"",$Y935-$X935)</f>
        <v/>
      </c>
      <c r="AA935" s="11">
        <f>IF(OR($X935="",$Y935=""),"",$X935/$Y935)</f>
        <v/>
      </c>
      <c r="AB935" s="10" t="inlineStr">
        <is>
          <t>10163.10147|UV</t>
        </is>
      </c>
      <c r="AC935" s="10">
        <f>IF($B935="","","|"&amp;SUBSTITUTE(TRIM(SUBSTITUTE(SUBSTITUTE(SUBSTITUTE(SUBSTITUTE(SUBSTITUTE(SUBSTITUTE(SUBSTITUTE(SUBSTITUTE(SUBSTITUTE(SUBSTITUTE(SUBSTITUTE(SUBSTITUTE(SUBSTITUTE(SUBSTITUTE(TRIM($B935&amp;""),CHAR(10)," "),CHAR(13)," "),"."," "),";"," "),","," "),"/"," "),"+"," "),"-"," "),"  "," "),"  "," "),"  "," "),"  "," "),"  "," "),"  "," "))," ","|")&amp;"|")</f>
        <v/>
      </c>
      <c r="AD935" s="10">
        <f>TRIM($I935&amp;"")</f>
        <v/>
      </c>
    </row>
    <row r="936" ht="36" customHeight="1">
      <c r="A936" s="9" t="n">
        <v>46202</v>
      </c>
      <c r="B936" s="10" t="n">
        <v>10163.10147</v>
      </c>
      <c r="C936" s="10" t="inlineStr">
        <is>
          <t>33751 MULTIMOVEIS ESPORTAÇÃO</t>
        </is>
      </c>
      <c r="D936" s="10" t="inlineStr">
        <is>
          <t>UV</t>
        </is>
      </c>
      <c r="E936" s="10" t="n">
        <v>20051001</v>
      </c>
      <c r="F936" s="10" t="inlineStr">
        <is>
          <t>TAMPO REDONDO 1035X1035X18 MDF - MESA TURIM LIGHT</t>
        </is>
      </c>
      <c r="G936" s="10" t="inlineStr">
        <is>
          <t>UV</t>
        </is>
      </c>
      <c r="H936" s="10" t="inlineStr">
        <is>
          <t>UV</t>
        </is>
      </c>
      <c r="I936" s="9" t="inlineStr">
        <is>
          <t>UV</t>
        </is>
      </c>
      <c r="J936" s="9" t="n">
        <v>30</v>
      </c>
      <c r="K936" s="10">
        <f>IF($E936="","",IFERROR(INDEX('01_Cad_Pecas'!$H$2:$H$5000,MATCH($E936,'01_Cad_Pecas'!$D$2:$D$5000,0)),IFERROR(INDEX('01_Cad_Pecas'!$H$2:$H$5000,MATCH(VALUE($E936),'01_Cad_Pecas'!$D$2:$D$5000,0)),"")))</f>
        <v/>
      </c>
      <c r="L936" s="10">
        <f>IF($E936="","",IFERROR(INDEX('01_Cad_Pecas'!$I$2:$I$5000,MATCH($E936,'01_Cad_Pecas'!$D$2:$D$5000,0)),IFERROR(INDEX('01_Cad_Pecas'!$I$2:$I$5000,MATCH(VALUE($E936),'01_Cad_Pecas'!$D$2:$D$5000,0)),"")))</f>
        <v/>
      </c>
      <c r="M936" s="10">
        <f>IF(OR($J936="",$L936=""),"",IF($K936="",0,$K936)+$J936*$L936)</f>
        <v/>
      </c>
      <c r="N936" s="10" t="n">
        <v>46203</v>
      </c>
      <c r="O936" s="9" t="n">
        <v>30</v>
      </c>
      <c r="P936" s="10" t="n"/>
      <c r="Q936" s="10" t="n"/>
      <c r="R936" s="10">
        <f>IF(AND($P936&lt;&gt;"",$Q936&lt;&gt;""),($Q936-$P936)*1440,IF(AND($O936&lt;&gt;"",$L936&lt;&gt;""),IF($K936="",0,$K936)+$O936*$L936,""))</f>
        <v/>
      </c>
      <c r="S936" s="10" t="n"/>
      <c r="T936" s="10">
        <f>IF(OR($J936="",$O936=""),"",$O936/$J936)</f>
        <v/>
      </c>
      <c r="U936" s="10" t="n"/>
      <c r="V936" s="10">
        <f>IF($A936="","",IF(AND($A936&lt;&gt;"",NOT(OR($U936="Concluído",$U936="Concluido")),TODAY()&gt;$A936),"SIM","NÃO"))</f>
        <v/>
      </c>
      <c r="W936" s="10">
        <f>IF(OR($A936="",$I936="",$M936=""),"",SUMIFS($M$2:M936,$I$2:I936,$I936,$A$2:A936,$A936)-$M936)</f>
        <v/>
      </c>
      <c r="X936" s="10">
        <f>IF(OR($A936="",$I936=""),"",SUMIFS($M$2:$M$4922,$I$2:$I$4922,$I936,$A$2:$A$4922,$A936))</f>
        <v/>
      </c>
      <c r="Y936" s="10">
        <f>IFERROR(VLOOKUP($I936,'02_Cad_Maquinas'!$B$2:$H$200,7,FALSE()),"")</f>
        <v/>
      </c>
      <c r="Z936" s="10">
        <f>IF(OR($X936="",$Y936=""),"",$Y936-$X936)</f>
        <v/>
      </c>
      <c r="AA936" s="11">
        <f>IF(OR($X936="",$Y936=""),"",$X936/$Y936)</f>
        <v/>
      </c>
      <c r="AB936" s="10" t="inlineStr">
        <is>
          <t>10163.10147|UV</t>
        </is>
      </c>
      <c r="AC936" s="10">
        <f>IF($B936="","","|"&amp;SUBSTITUTE(TRIM(SUBSTITUTE(SUBSTITUTE(SUBSTITUTE(SUBSTITUTE(SUBSTITUTE(SUBSTITUTE(SUBSTITUTE(SUBSTITUTE(SUBSTITUTE(SUBSTITUTE(SUBSTITUTE(SUBSTITUTE(SUBSTITUTE(SUBSTITUTE(TRIM($B936&amp;""),CHAR(10)," "),CHAR(13)," "),"."," "),";"," "),","," "),"/"," "),"+"," "),"-"," "),"  "," "),"  "," "),"  "," "),"  "," "),"  "," "),"  "," "))," ","|")&amp;"|")</f>
        <v/>
      </c>
      <c r="AD936" s="10">
        <f>TRIM($I936&amp;"")</f>
        <v/>
      </c>
    </row>
    <row r="937" ht="36" customHeight="1">
      <c r="A937" s="9" t="n">
        <v>46202</v>
      </c>
      <c r="B937" s="10" t="n">
        <v>10163.10147</v>
      </c>
      <c r="C937" s="10" t="inlineStr">
        <is>
          <t>33751 MULTIMOVEIS ESPORTAÇÃO</t>
        </is>
      </c>
      <c r="D937" s="10" t="inlineStr">
        <is>
          <t>UV</t>
        </is>
      </c>
      <c r="E937" s="10" t="n">
        <v>20052201</v>
      </c>
      <c r="F937" s="10" t="inlineStr">
        <is>
          <t>TAMPO VITREO 1205X905X18 MDF-MESA ATHENAS</t>
        </is>
      </c>
      <c r="G937" s="10" t="inlineStr">
        <is>
          <t>UV</t>
        </is>
      </c>
      <c r="H937" s="10" t="inlineStr">
        <is>
          <t>UV</t>
        </is>
      </c>
      <c r="I937" s="9" t="inlineStr">
        <is>
          <t>UV</t>
        </is>
      </c>
      <c r="J937" s="9" t="n">
        <v>80</v>
      </c>
      <c r="K937" s="10">
        <f>IF($E937="","",IFERROR(INDEX('01_Cad_Pecas'!$H$2:$H$5000,MATCH($E937,'01_Cad_Pecas'!$D$2:$D$5000,0)),IFERROR(INDEX('01_Cad_Pecas'!$H$2:$H$5000,MATCH(VALUE($E937),'01_Cad_Pecas'!$D$2:$D$5000,0)),"")))</f>
        <v/>
      </c>
      <c r="L937" s="10">
        <f>IF($E937="","",IFERROR(INDEX('01_Cad_Pecas'!$I$2:$I$5000,MATCH($E937,'01_Cad_Pecas'!$D$2:$D$5000,0)),IFERROR(INDEX('01_Cad_Pecas'!$I$2:$I$5000,MATCH(VALUE($E937),'01_Cad_Pecas'!$D$2:$D$5000,0)),"")))</f>
        <v/>
      </c>
      <c r="M937" s="10">
        <f>IF(OR($J937="",$L937=""),"",IF($K937="",0,$K937)+$J937*$L937)</f>
        <v/>
      </c>
      <c r="N937" s="10" t="n">
        <v>46203</v>
      </c>
      <c r="O937" s="9" t="n">
        <v>80</v>
      </c>
      <c r="P937" s="10" t="n"/>
      <c r="Q937" s="10" t="n"/>
      <c r="R937" s="10">
        <f>IF(AND($P937&lt;&gt;"",$Q937&lt;&gt;""),($Q937-$P937)*1440,IF(AND($O937&lt;&gt;"",$L937&lt;&gt;""),IF($K937="",0,$K937)+$O937*$L937,""))</f>
        <v/>
      </c>
      <c r="S937" s="10" t="n"/>
      <c r="T937" s="10">
        <f>IF(OR($J937="",$O937=""),"",$O937/$J937)</f>
        <v/>
      </c>
      <c r="U937" s="10" t="n"/>
      <c r="V937" s="10">
        <f>IF($A937="","",IF(AND($A937&lt;&gt;"",NOT(OR($U937="Concluído",$U937="Concluido")),TODAY()&gt;$A937),"SIM","NÃO"))</f>
        <v/>
      </c>
      <c r="W937" s="10">
        <f>IF(OR($A937="",$I937="",$M937=""),"",SUMIFS($M$2:M937,$I$2:I937,$I937,$A$2:A937,$A937)-$M937)</f>
        <v/>
      </c>
      <c r="X937" s="10">
        <f>IF(OR($A937="",$I937=""),"",SUMIFS($M$2:$M$4922,$I$2:$I$4922,$I937,$A$2:$A$4922,$A937))</f>
        <v/>
      </c>
      <c r="Y937" s="10">
        <f>IFERROR(VLOOKUP($I937,'02_Cad_Maquinas'!$B$2:$H$200,7,FALSE()),"")</f>
        <v/>
      </c>
      <c r="Z937" s="10">
        <f>IF(OR($X937="",$Y937=""),"",$Y937-$X937)</f>
        <v/>
      </c>
      <c r="AA937" s="11">
        <f>IF(OR($X937="",$Y937=""),"",$X937/$Y937)</f>
        <v/>
      </c>
      <c r="AB937" s="10" t="inlineStr">
        <is>
          <t>10163.10147|UV</t>
        </is>
      </c>
      <c r="AC937" s="10">
        <f>IF($B937="","","|"&amp;SUBSTITUTE(TRIM(SUBSTITUTE(SUBSTITUTE(SUBSTITUTE(SUBSTITUTE(SUBSTITUTE(SUBSTITUTE(SUBSTITUTE(SUBSTITUTE(SUBSTITUTE(SUBSTITUTE(SUBSTITUTE(SUBSTITUTE(SUBSTITUTE(SUBSTITUTE(TRIM($B937&amp;""),CHAR(10)," "),CHAR(13)," "),"."," "),";"," "),","," "),"/"," "),"+"," "),"-"," "),"  "," "),"  "," "),"  "," "),"  "," "),"  "," "),"  "," "))," ","|")&amp;"|")</f>
        <v/>
      </c>
      <c r="AD937" s="10">
        <f>TRIM($I937&amp;"")</f>
        <v/>
      </c>
    </row>
    <row r="938" ht="36" customHeight="1">
      <c r="A938" s="9" t="n">
        <v>46202</v>
      </c>
      <c r="B938" s="10" t="n">
        <v>10163.10147</v>
      </c>
      <c r="C938" s="10" t="inlineStr">
        <is>
          <t>33751 MULTIMOVEIS ESPORTAÇÃO</t>
        </is>
      </c>
      <c r="D938" s="10" t="inlineStr">
        <is>
          <t>UV</t>
        </is>
      </c>
      <c r="E938" s="10" t="n">
        <v>20052201</v>
      </c>
      <c r="F938" s="10" t="inlineStr">
        <is>
          <t>TAMPO VITREO 1205X905X18 MDF-MESA ATHENAS</t>
        </is>
      </c>
      <c r="G938" s="10" t="inlineStr">
        <is>
          <t>UV</t>
        </is>
      </c>
      <c r="H938" s="10" t="inlineStr">
        <is>
          <t>UV</t>
        </is>
      </c>
      <c r="I938" s="9" t="inlineStr">
        <is>
          <t>UV</t>
        </is>
      </c>
      <c r="J938" s="9" t="n">
        <v>50</v>
      </c>
      <c r="K938" s="10">
        <f>IF($E938="","",IFERROR(INDEX('01_Cad_Pecas'!$H$2:$H$5000,MATCH($E938,'01_Cad_Pecas'!$D$2:$D$5000,0)),IFERROR(INDEX('01_Cad_Pecas'!$H$2:$H$5000,MATCH(VALUE($E938),'01_Cad_Pecas'!$D$2:$D$5000,0)),"")))</f>
        <v/>
      </c>
      <c r="L938" s="10">
        <f>IF($E938="","",IFERROR(INDEX('01_Cad_Pecas'!$I$2:$I$5000,MATCH($E938,'01_Cad_Pecas'!$D$2:$D$5000,0)),IFERROR(INDEX('01_Cad_Pecas'!$I$2:$I$5000,MATCH(VALUE($E938),'01_Cad_Pecas'!$D$2:$D$5000,0)),"")))</f>
        <v/>
      </c>
      <c r="M938" s="10">
        <f>IF(OR($J938="",$L938=""),"",IF($K938="",0,$K938)+$J938*$L938)</f>
        <v/>
      </c>
      <c r="N938" s="10" t="n">
        <v>46203</v>
      </c>
      <c r="O938" s="9" t="n">
        <v>50</v>
      </c>
      <c r="P938" s="10" t="n"/>
      <c r="Q938" s="10" t="n"/>
      <c r="R938" s="10">
        <f>IF(AND($P938&lt;&gt;"",$Q938&lt;&gt;""),($Q938-$P938)*1440,IF(AND($O938&lt;&gt;"",$L938&lt;&gt;""),IF($K938="",0,$K938)+$O938*$L938,""))</f>
        <v/>
      </c>
      <c r="S938" s="10" t="n"/>
      <c r="T938" s="10">
        <f>IF(OR($J938="",$O938=""),"",$O938/$J938)</f>
        <v/>
      </c>
      <c r="U938" s="10" t="n"/>
      <c r="V938" s="10">
        <f>IF($A938="","",IF(AND($A938&lt;&gt;"",NOT(OR($U938="Concluído",$U938="Concluido")),TODAY()&gt;$A938),"SIM","NÃO"))</f>
        <v/>
      </c>
      <c r="W938" s="10">
        <f>IF(OR($A938="",$I938="",$M938=""),"",SUMIFS($M$2:M938,$I$2:I938,$I938,$A$2:A938,$A938)-$M938)</f>
        <v/>
      </c>
      <c r="X938" s="10">
        <f>IF(OR($A938="",$I938=""),"",SUMIFS($M$2:$M$4922,$I$2:$I$4922,$I938,$A$2:$A$4922,$A938))</f>
        <v/>
      </c>
      <c r="Y938" s="10">
        <f>IFERROR(VLOOKUP($I938,'02_Cad_Maquinas'!$B$2:$H$200,7,FALSE()),"")</f>
        <v/>
      </c>
      <c r="Z938" s="10">
        <f>IF(OR($X938="",$Y938=""),"",$Y938-$X938)</f>
        <v/>
      </c>
      <c r="AA938" s="11">
        <f>IF(OR($X938="",$Y938=""),"",$X938/$Y938)</f>
        <v/>
      </c>
      <c r="AB938" s="10" t="inlineStr">
        <is>
          <t>10163.10147|UV</t>
        </is>
      </c>
      <c r="AC938" s="10">
        <f>IF($B938="","","|"&amp;SUBSTITUTE(TRIM(SUBSTITUTE(SUBSTITUTE(SUBSTITUTE(SUBSTITUTE(SUBSTITUTE(SUBSTITUTE(SUBSTITUTE(SUBSTITUTE(SUBSTITUTE(SUBSTITUTE(SUBSTITUTE(SUBSTITUTE(SUBSTITUTE(SUBSTITUTE(TRIM($B938&amp;""),CHAR(10)," "),CHAR(13)," "),"."," "),";"," "),","," "),"/"," "),"+"," "),"-"," "),"  "," "),"  "," "),"  "," "),"  "," "),"  "," "),"  "," "))," ","|")&amp;"|")</f>
        <v/>
      </c>
      <c r="AD938" s="10">
        <f>TRIM($I938&amp;"")</f>
        <v/>
      </c>
    </row>
    <row r="939" ht="36" customHeight="1">
      <c r="A939" s="9" t="n">
        <v>46202</v>
      </c>
      <c r="B939" s="10" t="n">
        <v>10163.10147</v>
      </c>
      <c r="C939" s="10" t="inlineStr">
        <is>
          <t>33751 MULTIMOVEIS ESPORTAÇÃO</t>
        </is>
      </c>
      <c r="D939" s="10" t="inlineStr">
        <is>
          <t>UV</t>
        </is>
      </c>
      <c r="E939" s="10" t="n">
        <v>20053007</v>
      </c>
      <c r="F939" s="10" t="inlineStr">
        <is>
          <t>TAMPO REDONDO 1035X1035X18 MDF - MESA COM VIDRO</t>
        </is>
      </c>
      <c r="G939" s="10" t="inlineStr">
        <is>
          <t>UV</t>
        </is>
      </c>
      <c r="H939" s="10" t="inlineStr">
        <is>
          <t>UV</t>
        </is>
      </c>
      <c r="I939" s="9" t="inlineStr">
        <is>
          <t>UV</t>
        </is>
      </c>
      <c r="J939" s="9" t="n">
        <v>7</v>
      </c>
      <c r="K939" s="10">
        <f>IF($E939="","",IFERROR(INDEX('01_Cad_Pecas'!$H$2:$H$5000,MATCH($E939,'01_Cad_Pecas'!$D$2:$D$5000,0)),IFERROR(INDEX('01_Cad_Pecas'!$H$2:$H$5000,MATCH(VALUE($E939),'01_Cad_Pecas'!$D$2:$D$5000,0)),"")))</f>
        <v/>
      </c>
      <c r="L939" s="10">
        <f>IF($E939="","",IFERROR(INDEX('01_Cad_Pecas'!$I$2:$I$5000,MATCH($E939,'01_Cad_Pecas'!$D$2:$D$5000,0)),IFERROR(INDEX('01_Cad_Pecas'!$I$2:$I$5000,MATCH(VALUE($E939),'01_Cad_Pecas'!$D$2:$D$5000,0)),"")))</f>
        <v/>
      </c>
      <c r="M939" s="10">
        <f>IF(OR($J939="",$L939=""),"",IF($K939="",0,$K939)+$J939*$L939)</f>
        <v/>
      </c>
      <c r="N939" s="10" t="n">
        <v>46203</v>
      </c>
      <c r="O939" s="9" t="n">
        <v>7</v>
      </c>
      <c r="P939" s="10" t="n"/>
      <c r="Q939" s="10" t="n"/>
      <c r="R939" s="10">
        <f>IF(AND($P939&lt;&gt;"",$Q939&lt;&gt;""),($Q939-$P939)*1440,IF(AND($O939&lt;&gt;"",$L939&lt;&gt;""),IF($K939="",0,$K939)+$O939*$L939,""))</f>
        <v/>
      </c>
      <c r="S939" s="10" t="n"/>
      <c r="T939" s="10">
        <f>IF(OR($J939="",$O939=""),"",$O939/$J939)</f>
        <v/>
      </c>
      <c r="U939" s="10" t="n"/>
      <c r="V939" s="10">
        <f>IF($A939="","",IF(AND($A939&lt;&gt;"",NOT(OR($U939="Concluído",$U939="Concluido")),TODAY()&gt;$A939),"SIM","NÃO"))</f>
        <v/>
      </c>
      <c r="W939" s="10">
        <f>IF(OR($A939="",$I939="",$M939=""),"",SUMIFS($M$2:M939,$I$2:I939,$I939,$A$2:A939,$A939)-$M939)</f>
        <v/>
      </c>
      <c r="X939" s="10">
        <f>IF(OR($A939="",$I939=""),"",SUMIFS($M$2:$M$4922,$I$2:$I$4922,$I939,$A$2:$A$4922,$A939))</f>
        <v/>
      </c>
      <c r="Y939" s="10">
        <f>IFERROR(VLOOKUP($I939,'02_Cad_Maquinas'!$B$2:$H$200,7,FALSE()),"")</f>
        <v/>
      </c>
      <c r="Z939" s="10">
        <f>IF(OR($X939="",$Y939=""),"",$Y939-$X939)</f>
        <v/>
      </c>
      <c r="AA939" s="11">
        <f>IF(OR($X939="",$Y939=""),"",$X939/$Y939)</f>
        <v/>
      </c>
      <c r="AB939" s="10" t="inlineStr">
        <is>
          <t>10163.10147|UV</t>
        </is>
      </c>
      <c r="AC939" s="10">
        <f>IF($B939="","","|"&amp;SUBSTITUTE(TRIM(SUBSTITUTE(SUBSTITUTE(SUBSTITUTE(SUBSTITUTE(SUBSTITUTE(SUBSTITUTE(SUBSTITUTE(SUBSTITUTE(SUBSTITUTE(SUBSTITUTE(SUBSTITUTE(SUBSTITUTE(SUBSTITUTE(SUBSTITUTE(TRIM($B939&amp;""),CHAR(10)," "),CHAR(13)," "),"."," "),";"," "),","," "),"/"," "),"+"," "),"-"," "),"  "," "),"  "," "),"  "," "),"  "," "),"  "," "),"  "," "))," ","|")&amp;"|")</f>
        <v/>
      </c>
      <c r="AD939" s="10">
        <f>TRIM($I939&amp;"")</f>
        <v/>
      </c>
    </row>
    <row r="940" ht="36" customHeight="1">
      <c r="A940" s="9" t="n">
        <v>46202</v>
      </c>
      <c r="B940" s="10" t="n">
        <v>10163.10147</v>
      </c>
      <c r="C940" s="10" t="inlineStr">
        <is>
          <t>33751 MULTIMOVEIS ESPORTAÇÃO</t>
        </is>
      </c>
      <c r="D940" s="10" t="inlineStr">
        <is>
          <t>UV</t>
        </is>
      </c>
      <c r="E940" s="10" t="n">
        <v>20053407</v>
      </c>
      <c r="F940" s="10" t="inlineStr">
        <is>
          <t>TAMPO 1365X905X18 MDF - MESA COM VIDRO</t>
        </is>
      </c>
      <c r="G940" s="10" t="inlineStr">
        <is>
          <t>UV</t>
        </is>
      </c>
      <c r="H940" s="10" t="inlineStr">
        <is>
          <t>UV</t>
        </is>
      </c>
      <c r="I940" s="9" t="inlineStr">
        <is>
          <t>UV</t>
        </is>
      </c>
      <c r="J940" s="9" t="n">
        <v>2</v>
      </c>
      <c r="K940" s="10">
        <f>IF($E940="","",IFERROR(INDEX('01_Cad_Pecas'!$H$2:$H$5000,MATCH($E940,'01_Cad_Pecas'!$D$2:$D$5000,0)),IFERROR(INDEX('01_Cad_Pecas'!$H$2:$H$5000,MATCH(VALUE($E940),'01_Cad_Pecas'!$D$2:$D$5000,0)),"")))</f>
        <v/>
      </c>
      <c r="L940" s="10">
        <f>IF($E940="","",IFERROR(INDEX('01_Cad_Pecas'!$I$2:$I$5000,MATCH($E940,'01_Cad_Pecas'!$D$2:$D$5000,0)),IFERROR(INDEX('01_Cad_Pecas'!$I$2:$I$5000,MATCH(VALUE($E940),'01_Cad_Pecas'!$D$2:$D$5000,0)),"")))</f>
        <v/>
      </c>
      <c r="M940" s="10">
        <f>IF(OR($J940="",$L940=""),"",IF($K940="",0,$K940)+$J940*$L940)</f>
        <v/>
      </c>
      <c r="N940" s="10" t="n">
        <v>46203</v>
      </c>
      <c r="O940" s="9" t="n">
        <v>2</v>
      </c>
      <c r="P940" s="10" t="n"/>
      <c r="Q940" s="10" t="n"/>
      <c r="R940" s="10">
        <f>IF(AND($P940&lt;&gt;"",$Q940&lt;&gt;""),($Q940-$P940)*1440,IF(AND($O940&lt;&gt;"",$L940&lt;&gt;""),IF($K940="",0,$K940)+$O940*$L940,""))</f>
        <v/>
      </c>
      <c r="S940" s="10" t="n"/>
      <c r="T940" s="10">
        <f>IF(OR($J940="",$O940=""),"",$O940/$J940)</f>
        <v/>
      </c>
      <c r="U940" s="10" t="n"/>
      <c r="V940" s="10">
        <f>IF($A940="","",IF(AND($A940&lt;&gt;"",NOT(OR($U940="Concluído",$U940="Concluido")),TODAY()&gt;$A940),"SIM","NÃO"))</f>
        <v/>
      </c>
      <c r="W940" s="10">
        <f>IF(OR($A940="",$I940="",$M940=""),"",SUMIFS($M$2:M940,$I$2:I940,$I940,$A$2:A940,$A940)-$M940)</f>
        <v/>
      </c>
      <c r="X940" s="10">
        <f>IF(OR($A940="",$I940=""),"",SUMIFS($M$2:$M$4922,$I$2:$I$4922,$I940,$A$2:$A$4922,$A940))</f>
        <v/>
      </c>
      <c r="Y940" s="10">
        <f>IFERROR(VLOOKUP($I940,'02_Cad_Maquinas'!$B$2:$H$200,7,FALSE()),"")</f>
        <v/>
      </c>
      <c r="Z940" s="10">
        <f>IF(OR($X940="",$Y940=""),"",$Y940-$X940)</f>
        <v/>
      </c>
      <c r="AA940" s="11">
        <f>IF(OR($X940="",$Y940=""),"",$X940/$Y940)</f>
        <v/>
      </c>
      <c r="AB940" s="10" t="inlineStr">
        <is>
          <t>10163.10147|UV</t>
        </is>
      </c>
      <c r="AC940" s="10">
        <f>IF($B940="","","|"&amp;SUBSTITUTE(TRIM(SUBSTITUTE(SUBSTITUTE(SUBSTITUTE(SUBSTITUTE(SUBSTITUTE(SUBSTITUTE(SUBSTITUTE(SUBSTITUTE(SUBSTITUTE(SUBSTITUTE(SUBSTITUTE(SUBSTITUTE(SUBSTITUTE(SUBSTITUTE(TRIM($B940&amp;""),CHAR(10)," "),CHAR(13)," "),"."," "),";"," "),","," "),"/"," "),"+"," "),"-"," "),"  "," "),"  "," "),"  "," "),"  "," "),"  "," "),"  "," "))," ","|")&amp;"|")</f>
        <v/>
      </c>
      <c r="AD940" s="10">
        <f>TRIM($I940&amp;"")</f>
        <v/>
      </c>
    </row>
    <row r="941" ht="36" customHeight="1">
      <c r="A941" s="9" t="n">
        <v>46202</v>
      </c>
      <c r="B941" s="10" t="n">
        <v>10163.10147</v>
      </c>
      <c r="C941" s="10" t="inlineStr">
        <is>
          <t>33751 MULTIMOVEIS ESPORTAÇÃO</t>
        </is>
      </c>
      <c r="D941" s="10" t="inlineStr">
        <is>
          <t>UV</t>
        </is>
      </c>
      <c r="E941" s="10" t="n">
        <v>20061312</v>
      </c>
      <c r="F941" s="10" t="inlineStr">
        <is>
          <t>TAMPO 2000X900X18 MDF - MESA COM VIDRO (RAIO100)</t>
        </is>
      </c>
      <c r="G941" s="10" t="inlineStr">
        <is>
          <t>UV</t>
        </is>
      </c>
      <c r="H941" s="10" t="inlineStr">
        <is>
          <t>UV</t>
        </is>
      </c>
      <c r="I941" s="9" t="inlineStr">
        <is>
          <t>UV</t>
        </is>
      </c>
      <c r="J941" s="9" t="n">
        <v>2</v>
      </c>
      <c r="K941" s="10">
        <f>IF($E941="","",IFERROR(INDEX('01_Cad_Pecas'!$H$2:$H$5000,MATCH($E941,'01_Cad_Pecas'!$D$2:$D$5000,0)),IFERROR(INDEX('01_Cad_Pecas'!$H$2:$H$5000,MATCH(VALUE($E941),'01_Cad_Pecas'!$D$2:$D$5000,0)),"")))</f>
        <v/>
      </c>
      <c r="L941" s="10">
        <f>IF($E941="","",IFERROR(INDEX('01_Cad_Pecas'!$I$2:$I$5000,MATCH($E941,'01_Cad_Pecas'!$D$2:$D$5000,0)),IFERROR(INDEX('01_Cad_Pecas'!$I$2:$I$5000,MATCH(VALUE($E941),'01_Cad_Pecas'!$D$2:$D$5000,0)),"")))</f>
        <v/>
      </c>
      <c r="M941" s="10">
        <f>IF(OR($J941="",$L941=""),"",IF($K941="",0,$K941)+$J941*$L941)</f>
        <v/>
      </c>
      <c r="N941" s="10" t="n">
        <v>46203</v>
      </c>
      <c r="O941" s="9" t="n">
        <v>2</v>
      </c>
      <c r="P941" s="10" t="n"/>
      <c r="Q941" s="10" t="n"/>
      <c r="R941" s="10">
        <f>IF(AND($P941&lt;&gt;"",$Q941&lt;&gt;""),($Q941-$P941)*1440,IF(AND($O941&lt;&gt;"",$L941&lt;&gt;""),IF($K941="",0,$K941)+$O941*$L941,""))</f>
        <v/>
      </c>
      <c r="S941" s="10" t="n"/>
      <c r="T941" s="10">
        <f>IF(OR($J941="",$O941=""),"",$O941/$J941)</f>
        <v/>
      </c>
      <c r="U941" s="10" t="n"/>
      <c r="V941" s="10">
        <f>IF($A941="","",IF(AND($A941&lt;&gt;"",NOT(OR($U941="Concluído",$U941="Concluido")),TODAY()&gt;$A941),"SIM","NÃO"))</f>
        <v/>
      </c>
      <c r="W941" s="10">
        <f>IF(OR($A941="",$I941="",$M941=""),"",SUMIFS($M$2:M941,$I$2:I941,$I941,$A$2:A941,$A941)-$M941)</f>
        <v/>
      </c>
      <c r="X941" s="10">
        <f>IF(OR($A941="",$I941=""),"",SUMIFS($M$2:$M$4922,$I$2:$I$4922,$I941,$A$2:$A$4922,$A941))</f>
        <v/>
      </c>
      <c r="Y941" s="10">
        <f>IFERROR(VLOOKUP($I941,'02_Cad_Maquinas'!$B$2:$H$200,7,FALSE()),"")</f>
        <v/>
      </c>
      <c r="Z941" s="10">
        <f>IF(OR($X941="",$Y941=""),"",$Y941-$X941)</f>
        <v/>
      </c>
      <c r="AA941" s="11">
        <f>IF(OR($X941="",$Y941=""),"",$X941/$Y941)</f>
        <v/>
      </c>
      <c r="AB941" s="10" t="inlineStr">
        <is>
          <t>10163.10147|UV</t>
        </is>
      </c>
      <c r="AC941" s="10">
        <f>IF($B941="","","|"&amp;SUBSTITUTE(TRIM(SUBSTITUTE(SUBSTITUTE(SUBSTITUTE(SUBSTITUTE(SUBSTITUTE(SUBSTITUTE(SUBSTITUTE(SUBSTITUTE(SUBSTITUTE(SUBSTITUTE(SUBSTITUTE(SUBSTITUTE(SUBSTITUTE(SUBSTITUTE(TRIM($B941&amp;""),CHAR(10)," "),CHAR(13)," "),"."," "),";"," "),","," "),"/"," "),"+"," "),"-"," "),"  "," "),"  "," "),"  "," "),"  "," "),"  "," "),"  "," "))," ","|")&amp;"|")</f>
        <v/>
      </c>
      <c r="AD941" s="10">
        <f>TRIM($I941&amp;"")</f>
        <v/>
      </c>
    </row>
    <row r="942" ht="36" customHeight="1">
      <c r="A942" s="9" t="n">
        <v>46202</v>
      </c>
      <c r="B942" s="10" t="n">
        <v>10163.10147</v>
      </c>
      <c r="C942" s="10" t="inlineStr">
        <is>
          <t>33751 MULTIMOVEIS ESPORTAÇÃO</t>
        </is>
      </c>
      <c r="D942" s="10" t="inlineStr">
        <is>
          <t>UV</t>
        </is>
      </c>
      <c r="E942" s="10" t="n">
        <v>20086212</v>
      </c>
      <c r="F942" s="10" t="inlineStr">
        <is>
          <t>TAMPO 1605X905X18 MDF - MESA COM VIDRO (RAIO100)</t>
        </is>
      </c>
      <c r="G942" s="10" t="inlineStr">
        <is>
          <t>UV</t>
        </is>
      </c>
      <c r="H942" s="10" t="inlineStr">
        <is>
          <t>UV</t>
        </is>
      </c>
      <c r="I942" s="9" t="inlineStr">
        <is>
          <t>UV</t>
        </is>
      </c>
      <c r="J942" s="9" t="n">
        <v>3</v>
      </c>
      <c r="K942" s="10">
        <f>IF($E942="","",IFERROR(INDEX('01_Cad_Pecas'!$H$2:$H$5000,MATCH($E942,'01_Cad_Pecas'!$D$2:$D$5000,0)),IFERROR(INDEX('01_Cad_Pecas'!$H$2:$H$5000,MATCH(VALUE($E942),'01_Cad_Pecas'!$D$2:$D$5000,0)),"")))</f>
        <v/>
      </c>
      <c r="L942" s="10">
        <f>IF($E942="","",IFERROR(INDEX('01_Cad_Pecas'!$I$2:$I$5000,MATCH($E942,'01_Cad_Pecas'!$D$2:$D$5000,0)),IFERROR(INDEX('01_Cad_Pecas'!$I$2:$I$5000,MATCH(VALUE($E942),'01_Cad_Pecas'!$D$2:$D$5000,0)),"")))</f>
        <v/>
      </c>
      <c r="M942" s="10">
        <f>IF(OR($J942="",$L942=""),"",IF($K942="",0,$K942)+$J942*$L942)</f>
        <v/>
      </c>
      <c r="N942" s="10" t="n">
        <v>46203</v>
      </c>
      <c r="O942" s="9" t="n">
        <v>3</v>
      </c>
      <c r="P942" s="10" t="n"/>
      <c r="Q942" s="10" t="n"/>
      <c r="R942" s="10">
        <f>IF(AND($P942&lt;&gt;"",$Q942&lt;&gt;""),($Q942-$P942)*1440,IF(AND($O942&lt;&gt;"",$L942&lt;&gt;""),IF($K942="",0,$K942)+$O942*$L942,""))</f>
        <v/>
      </c>
      <c r="S942" s="10" t="n"/>
      <c r="T942" s="10">
        <f>IF(OR($J942="",$O942=""),"",$O942/$J942)</f>
        <v/>
      </c>
      <c r="U942" s="10" t="n"/>
      <c r="V942" s="10">
        <f>IF($A942="","",IF(AND($A942&lt;&gt;"",NOT(OR($U942="Concluído",$U942="Concluido")),TODAY()&gt;$A942),"SIM","NÃO"))</f>
        <v/>
      </c>
      <c r="W942" s="10">
        <f>IF(OR($A942="",$I942="",$M942=""),"",SUMIFS($M$2:M942,$I$2:I942,$I942,$A$2:A942,$A942)-$M942)</f>
        <v/>
      </c>
      <c r="X942" s="10">
        <f>IF(OR($A942="",$I942=""),"",SUMIFS($M$2:$M$4922,$I$2:$I$4922,$I942,$A$2:$A$4922,$A942))</f>
        <v/>
      </c>
      <c r="Y942" s="10">
        <f>IFERROR(VLOOKUP($I942,'02_Cad_Maquinas'!$B$2:$H$200,7,FALSE()),"")</f>
        <v/>
      </c>
      <c r="Z942" s="10">
        <f>IF(OR($X942="",$Y942=""),"",$Y942-$X942)</f>
        <v/>
      </c>
      <c r="AA942" s="11">
        <f>IF(OR($X942="",$Y942=""),"",$X942/$Y942)</f>
        <v/>
      </c>
      <c r="AB942" s="10" t="inlineStr">
        <is>
          <t>10163.10147|UV</t>
        </is>
      </c>
      <c r="AC942" s="10">
        <f>IF($B942="","","|"&amp;SUBSTITUTE(TRIM(SUBSTITUTE(SUBSTITUTE(SUBSTITUTE(SUBSTITUTE(SUBSTITUTE(SUBSTITUTE(SUBSTITUTE(SUBSTITUTE(SUBSTITUTE(SUBSTITUTE(SUBSTITUTE(SUBSTITUTE(SUBSTITUTE(SUBSTITUTE(TRIM($B942&amp;""),CHAR(10)," "),CHAR(13)," "),"."," "),";"," "),","," "),"/"," "),"+"," "),"-"," "),"  "," "),"  "," "),"  "," "),"  "," "),"  "," "),"  "," "))," ","|")&amp;"|")</f>
        <v/>
      </c>
      <c r="AD942" s="10">
        <f>TRIM($I942&amp;"")</f>
        <v/>
      </c>
    </row>
    <row r="943" ht="36" customHeight="1">
      <c r="A943" s="9" t="n">
        <v>46202</v>
      </c>
      <c r="B943" s="10" t="n">
        <v>10163.10147</v>
      </c>
      <c r="C943" s="10" t="inlineStr">
        <is>
          <t>33751 MULTIMOVEIS ESPORTAÇÃO</t>
        </is>
      </c>
      <c r="D943" s="10" t="inlineStr">
        <is>
          <t>UV</t>
        </is>
      </c>
      <c r="E943" s="10" t="n">
        <v>30003405</v>
      </c>
      <c r="F943" s="10" t="inlineStr">
        <is>
          <t>TRAVESSA ASSENTO 360X70X18 MDF - C DAKAR/SANTIAGO</t>
        </is>
      </c>
      <c r="G943" s="10" t="inlineStr">
        <is>
          <t>UV</t>
        </is>
      </c>
      <c r="H943" s="10" t="inlineStr">
        <is>
          <t>UV</t>
        </is>
      </c>
      <c r="I943" s="9" t="inlineStr">
        <is>
          <t>UV</t>
        </is>
      </c>
      <c r="J943" s="9" t="n">
        <v>100</v>
      </c>
      <c r="K943" s="10">
        <f>IF($E943="","",IFERROR(INDEX('01_Cad_Pecas'!$H$2:$H$5000,MATCH($E943,'01_Cad_Pecas'!$D$2:$D$5000,0)),IFERROR(INDEX('01_Cad_Pecas'!$H$2:$H$5000,MATCH(VALUE($E943),'01_Cad_Pecas'!$D$2:$D$5000,0)),"")))</f>
        <v/>
      </c>
      <c r="L943" s="10">
        <f>IF($E943="","",IFERROR(INDEX('01_Cad_Pecas'!$I$2:$I$5000,MATCH($E943,'01_Cad_Pecas'!$D$2:$D$5000,0)),IFERROR(INDEX('01_Cad_Pecas'!$I$2:$I$5000,MATCH(VALUE($E943),'01_Cad_Pecas'!$D$2:$D$5000,0)),"")))</f>
        <v/>
      </c>
      <c r="M943" s="10">
        <f>IF(OR($J943="",$L943=""),"",IF($K943="",0,$K943)+$J943*$L943)</f>
        <v/>
      </c>
      <c r="N943" s="10" t="n">
        <v>46203</v>
      </c>
      <c r="O943" s="9" t="n">
        <v>100</v>
      </c>
      <c r="P943" s="10" t="n"/>
      <c r="Q943" s="10" t="n"/>
      <c r="R943" s="10">
        <f>IF(AND($P943&lt;&gt;"",$Q943&lt;&gt;""),($Q943-$P943)*1440,IF(AND($O943&lt;&gt;"",$L943&lt;&gt;""),IF($K943="",0,$K943)+$O943*$L943,""))</f>
        <v/>
      </c>
      <c r="S943" s="10" t="n"/>
      <c r="T943" s="10">
        <f>IF(OR($J943="",$O943=""),"",$O943/$J943)</f>
        <v/>
      </c>
      <c r="U943" s="10" t="n"/>
      <c r="V943" s="10">
        <f>IF($A943="","",IF(AND($A943&lt;&gt;"",NOT(OR($U943="Concluído",$U943="Concluido")),TODAY()&gt;$A943),"SIM","NÃO"))</f>
        <v/>
      </c>
      <c r="W943" s="10">
        <f>IF(OR($A943="",$I943="",$M943=""),"",SUMIFS($M$2:M943,$I$2:I943,$I943,$A$2:A943,$A943)-$M943)</f>
        <v/>
      </c>
      <c r="X943" s="10">
        <f>IF(OR($A943="",$I943=""),"",SUMIFS($M$2:$M$4922,$I$2:$I$4922,$I943,$A$2:$A$4922,$A943))</f>
        <v/>
      </c>
      <c r="Y943" s="10">
        <f>IFERROR(VLOOKUP($I943,'02_Cad_Maquinas'!$B$2:$H$200,7,FALSE()),"")</f>
        <v/>
      </c>
      <c r="Z943" s="10">
        <f>IF(OR($X943="",$Y943=""),"",$Y943-$X943)</f>
        <v/>
      </c>
      <c r="AA943" s="11">
        <f>IF(OR($X943="",$Y943=""),"",$X943/$Y943)</f>
        <v/>
      </c>
      <c r="AB943" s="10" t="inlineStr">
        <is>
          <t>10163.10147|UV</t>
        </is>
      </c>
      <c r="AC943" s="10">
        <f>IF($B943="","","|"&amp;SUBSTITUTE(TRIM(SUBSTITUTE(SUBSTITUTE(SUBSTITUTE(SUBSTITUTE(SUBSTITUTE(SUBSTITUTE(SUBSTITUTE(SUBSTITUTE(SUBSTITUTE(SUBSTITUTE(SUBSTITUTE(SUBSTITUTE(SUBSTITUTE(SUBSTITUTE(TRIM($B943&amp;""),CHAR(10)," "),CHAR(13)," "),"."," "),";"," "),","," "),"/"," "),"+"," "),"-"," "),"  "," "),"  "," "),"  "," "),"  "," "),"  "," "),"  "," "))," ","|")&amp;"|")</f>
        <v/>
      </c>
      <c r="AD943" s="10">
        <f>TRIM($I943&amp;"")</f>
        <v/>
      </c>
    </row>
    <row r="944" ht="36" customHeight="1">
      <c r="A944" s="9" t="n">
        <v>46202</v>
      </c>
      <c r="B944" s="10" t="n">
        <v>10163.10147</v>
      </c>
      <c r="C944" s="10" t="inlineStr">
        <is>
          <t>33751 MULTIMOVEIS ESPORTAÇÃO</t>
        </is>
      </c>
      <c r="D944" s="10" t="inlineStr">
        <is>
          <t>UV</t>
        </is>
      </c>
      <c r="E944" s="10" t="n">
        <v>30006103</v>
      </c>
      <c r="F944" s="10" t="inlineStr">
        <is>
          <t>TRAVESSA LATERAL 340X70X18 MDF - CAD SANTIAGO NEW</t>
        </is>
      </c>
      <c r="G944" s="10" t="inlineStr">
        <is>
          <t>UV</t>
        </is>
      </c>
      <c r="H944" s="10" t="inlineStr">
        <is>
          <t>UV</t>
        </is>
      </c>
      <c r="I944" s="9" t="inlineStr">
        <is>
          <t>UV</t>
        </is>
      </c>
      <c r="J944" s="9" t="n">
        <v>100</v>
      </c>
      <c r="K944" s="10">
        <f>IF($E944="","",IFERROR(INDEX('01_Cad_Pecas'!$H$2:$H$5000,MATCH($E944,'01_Cad_Pecas'!$D$2:$D$5000,0)),IFERROR(INDEX('01_Cad_Pecas'!$H$2:$H$5000,MATCH(VALUE($E944),'01_Cad_Pecas'!$D$2:$D$5000,0)),"")))</f>
        <v/>
      </c>
      <c r="L944" s="10">
        <f>IF($E944="","",IFERROR(INDEX('01_Cad_Pecas'!$I$2:$I$5000,MATCH($E944,'01_Cad_Pecas'!$D$2:$D$5000,0)),IFERROR(INDEX('01_Cad_Pecas'!$I$2:$I$5000,MATCH(VALUE($E944),'01_Cad_Pecas'!$D$2:$D$5000,0)),"")))</f>
        <v/>
      </c>
      <c r="M944" s="10">
        <f>IF(OR($J944="",$L944=""),"",IF($K944="",0,$K944)+$J944*$L944)</f>
        <v/>
      </c>
      <c r="N944" s="10" t="n">
        <v>46203</v>
      </c>
      <c r="O944" s="9" t="n">
        <v>100</v>
      </c>
      <c r="P944" s="10" t="n"/>
      <c r="Q944" s="10" t="n"/>
      <c r="R944" s="10">
        <f>IF(AND($P944&lt;&gt;"",$Q944&lt;&gt;""),($Q944-$P944)*1440,IF(AND($O944&lt;&gt;"",$L944&lt;&gt;""),IF($K944="",0,$K944)+$O944*$L944,""))</f>
        <v/>
      </c>
      <c r="S944" s="10" t="n"/>
      <c r="T944" s="10">
        <f>IF(OR($J944="",$O944=""),"",$O944/$J944)</f>
        <v/>
      </c>
      <c r="U944" s="10" t="n"/>
      <c r="V944" s="10">
        <f>IF($A944="","",IF(AND($A944&lt;&gt;"",NOT(OR($U944="Concluído",$U944="Concluido")),TODAY()&gt;$A944),"SIM","NÃO"))</f>
        <v/>
      </c>
      <c r="W944" s="10">
        <f>IF(OR($A944="",$I944="",$M944=""),"",SUMIFS($M$2:M944,$I$2:I944,$I944,$A$2:A944,$A944)-$M944)</f>
        <v/>
      </c>
      <c r="X944" s="10">
        <f>IF(OR($A944="",$I944=""),"",SUMIFS($M$2:$M$4922,$I$2:$I$4922,$I944,$A$2:$A$4922,$A944))</f>
        <v/>
      </c>
      <c r="Y944" s="10">
        <f>IFERROR(VLOOKUP($I944,'02_Cad_Maquinas'!$B$2:$H$200,7,FALSE()),"")</f>
        <v/>
      </c>
      <c r="Z944" s="10">
        <f>IF(OR($X944="",$Y944=""),"",$Y944-$X944)</f>
        <v/>
      </c>
      <c r="AA944" s="11">
        <f>IF(OR($X944="",$Y944=""),"",$X944/$Y944)</f>
        <v/>
      </c>
      <c r="AB944" s="10" t="inlineStr">
        <is>
          <t>10163.10147|UV</t>
        </is>
      </c>
      <c r="AC944" s="10">
        <f>IF($B944="","","|"&amp;SUBSTITUTE(TRIM(SUBSTITUTE(SUBSTITUTE(SUBSTITUTE(SUBSTITUTE(SUBSTITUTE(SUBSTITUTE(SUBSTITUTE(SUBSTITUTE(SUBSTITUTE(SUBSTITUTE(SUBSTITUTE(SUBSTITUTE(SUBSTITUTE(SUBSTITUTE(TRIM($B944&amp;""),CHAR(10)," "),CHAR(13)," "),"."," "),";"," "),","," "),"/"," "),"+"," "),"-"," "),"  "," "),"  "," "),"  "," "),"  "," "),"  "," "),"  "," "))," ","|")&amp;"|")</f>
        <v/>
      </c>
      <c r="AD944" s="10">
        <f>TRIM($I944&amp;"")</f>
        <v/>
      </c>
    </row>
    <row r="945" ht="36" customHeight="1">
      <c r="A945" s="9" t="n">
        <v>46202</v>
      </c>
      <c r="B945" s="10" t="n">
        <v>10163.10147</v>
      </c>
      <c r="C945" s="10" t="inlineStr">
        <is>
          <t>33751 MULTIMOVEIS ESPORTAÇÃO</t>
        </is>
      </c>
      <c r="D945" s="10" t="inlineStr">
        <is>
          <t>UV</t>
        </is>
      </c>
      <c r="E945" s="10" t="n">
        <v>30006104</v>
      </c>
      <c r="F945" s="10" t="inlineStr">
        <is>
          <t>MOLDURA ENCOSTO 445X280X15 MDF - CAD SANTIAGO NEW</t>
        </is>
      </c>
      <c r="G945" s="10" t="inlineStr">
        <is>
          <t>UV</t>
        </is>
      </c>
      <c r="H945" s="10" t="inlineStr">
        <is>
          <t>UV</t>
        </is>
      </c>
      <c r="I945" s="9" t="inlineStr">
        <is>
          <t>UV</t>
        </is>
      </c>
      <c r="J945" s="9" t="n">
        <v>50</v>
      </c>
      <c r="K945" s="10">
        <f>IF($E945="","",IFERROR(INDEX('01_Cad_Pecas'!$H$2:$H$5000,MATCH($E945,'01_Cad_Pecas'!$D$2:$D$5000,0)),IFERROR(INDEX('01_Cad_Pecas'!$H$2:$H$5000,MATCH(VALUE($E945),'01_Cad_Pecas'!$D$2:$D$5000,0)),"")))</f>
        <v/>
      </c>
      <c r="L945" s="10">
        <f>IF($E945="","",IFERROR(INDEX('01_Cad_Pecas'!$I$2:$I$5000,MATCH($E945,'01_Cad_Pecas'!$D$2:$D$5000,0)),IFERROR(INDEX('01_Cad_Pecas'!$I$2:$I$5000,MATCH(VALUE($E945),'01_Cad_Pecas'!$D$2:$D$5000,0)),"")))</f>
        <v/>
      </c>
      <c r="M945" s="10">
        <f>IF(OR($J945="",$L945=""),"",IF($K945="",0,$K945)+$J945*$L945)</f>
        <v/>
      </c>
      <c r="N945" s="10" t="n">
        <v>46203</v>
      </c>
      <c r="O945" s="9" t="n">
        <v>50</v>
      </c>
      <c r="P945" s="10" t="n"/>
      <c r="Q945" s="10" t="n"/>
      <c r="R945" s="10">
        <f>IF(AND($P945&lt;&gt;"",$Q945&lt;&gt;""),($Q945-$P945)*1440,IF(AND($O945&lt;&gt;"",$L945&lt;&gt;""),IF($K945="",0,$K945)+$O945*$L945,""))</f>
        <v/>
      </c>
      <c r="S945" s="10" t="n"/>
      <c r="T945" s="10">
        <f>IF(OR($J945="",$O945=""),"",$O945/$J945)</f>
        <v/>
      </c>
      <c r="U945" s="10" t="n"/>
      <c r="V945" s="10">
        <f>IF($A945="","",IF(AND($A945&lt;&gt;"",NOT(OR($U945="Concluído",$U945="Concluido")),TODAY()&gt;$A945),"SIM","NÃO"))</f>
        <v/>
      </c>
      <c r="W945" s="10">
        <f>IF(OR($A945="",$I945="",$M945=""),"",SUMIFS($M$2:M945,$I$2:I945,$I945,$A$2:A945,$A945)-$M945)</f>
        <v/>
      </c>
      <c r="X945" s="10">
        <f>IF(OR($A945="",$I945=""),"",SUMIFS($M$2:$M$4922,$I$2:$I$4922,$I945,$A$2:$A$4922,$A945))</f>
        <v/>
      </c>
      <c r="Y945" s="10">
        <f>IFERROR(VLOOKUP($I945,'02_Cad_Maquinas'!$B$2:$H$200,7,FALSE()),"")</f>
        <v/>
      </c>
      <c r="Z945" s="10">
        <f>IF(OR($X945="",$Y945=""),"",$Y945-$X945)</f>
        <v/>
      </c>
      <c r="AA945" s="11">
        <f>IF(OR($X945="",$Y945=""),"",$X945/$Y945)</f>
        <v/>
      </c>
      <c r="AB945" s="10" t="inlineStr">
        <is>
          <t>10163.10147|UV</t>
        </is>
      </c>
      <c r="AC945" s="10">
        <f>IF($B945="","","|"&amp;SUBSTITUTE(TRIM(SUBSTITUTE(SUBSTITUTE(SUBSTITUTE(SUBSTITUTE(SUBSTITUTE(SUBSTITUTE(SUBSTITUTE(SUBSTITUTE(SUBSTITUTE(SUBSTITUTE(SUBSTITUTE(SUBSTITUTE(SUBSTITUTE(SUBSTITUTE(TRIM($B945&amp;""),CHAR(10)," "),CHAR(13)," "),"."," "),";"," "),","," "),"/"," "),"+"," "),"-"," "),"  "," "),"  "," "),"  "," "),"  "," "),"  "," "),"  "," "))," ","|")&amp;"|")</f>
        <v/>
      </c>
      <c r="AD945" s="10">
        <f>TRIM($I945&amp;"")</f>
        <v/>
      </c>
    </row>
    <row r="946" ht="36" customHeight="1">
      <c r="A946" s="9" t="n">
        <v>46202</v>
      </c>
      <c r="B946" s="10" t="n">
        <v>10163.10147</v>
      </c>
      <c r="C946" s="10" t="inlineStr">
        <is>
          <t>33751 MULTIMOVEIS ESPORTAÇÃO</t>
        </is>
      </c>
      <c r="D946" s="10" t="inlineStr">
        <is>
          <t>UV</t>
        </is>
      </c>
      <c r="E946" s="10" t="n">
        <v>20052001</v>
      </c>
      <c r="F946" s="10" t="inlineStr">
        <is>
          <t>(2-4) TRAVESSA 742X122X25 MDF - MESA ATHENAS</t>
        </is>
      </c>
      <c r="G946" s="10" t="inlineStr">
        <is>
          <t>UV</t>
        </is>
      </c>
      <c r="H946" s="10" t="inlineStr">
        <is>
          <t>UV</t>
        </is>
      </c>
      <c r="I946" s="9" t="inlineStr">
        <is>
          <t>UV</t>
        </is>
      </c>
      <c r="J946" s="9" t="n">
        <v>800</v>
      </c>
      <c r="K946" s="10">
        <f>IF($E946="","",IFERROR(INDEX('01_Cad_Pecas'!$H$2:$H$5000,MATCH($E946,'01_Cad_Pecas'!$D$2:$D$5000,0)),IFERROR(INDEX('01_Cad_Pecas'!$H$2:$H$5000,MATCH(VALUE($E946),'01_Cad_Pecas'!$D$2:$D$5000,0)),"")))</f>
        <v/>
      </c>
      <c r="L946" s="10">
        <f>IF($E946="","",IFERROR(INDEX('01_Cad_Pecas'!$I$2:$I$5000,MATCH($E946,'01_Cad_Pecas'!$D$2:$D$5000,0)),IFERROR(INDEX('01_Cad_Pecas'!$I$2:$I$5000,MATCH(VALUE($E946),'01_Cad_Pecas'!$D$2:$D$5000,0)),"")))</f>
        <v/>
      </c>
      <c r="M946" s="10">
        <f>IF(OR($J946="",$L946=""),"",IF($K946="",0,$K946)+$J946*$L946)</f>
        <v/>
      </c>
      <c r="N946" s="10" t="n">
        <v>46203</v>
      </c>
      <c r="O946" s="9" t="n">
        <v>800</v>
      </c>
      <c r="P946" s="10" t="n"/>
      <c r="Q946" s="10" t="n"/>
      <c r="R946" s="10">
        <f>IF(AND($P946&lt;&gt;"",$Q946&lt;&gt;""),($Q946-$P946)*1440,IF(AND($O946&lt;&gt;"",$L946&lt;&gt;""),IF($K946="",0,$K946)+$O946*$L946,""))</f>
        <v/>
      </c>
      <c r="S946" s="10" t="n"/>
      <c r="T946" s="10">
        <f>IF(OR($J946="",$O946=""),"",$O946/$J946)</f>
        <v/>
      </c>
      <c r="U946" s="10" t="n"/>
      <c r="V946" s="10">
        <f>IF($A946="","",IF(AND($A946&lt;&gt;"",NOT(OR($U946="Concluído",$U946="Concluido")),TODAY()&gt;$A946),"SIM","NÃO"))</f>
        <v/>
      </c>
      <c r="W946" s="10">
        <f>IF(OR($A946="",$I946="",$M946=""),"",SUMIFS($M$2:M946,$I$2:I946,$I946,$A$2:A946,$A946)-$M946)</f>
        <v/>
      </c>
      <c r="X946" s="10">
        <f>IF(OR($A946="",$I946=""),"",SUMIFS($M$2:$M$4922,$I$2:$I$4922,$I946,$A$2:$A$4922,$A946))</f>
        <v/>
      </c>
      <c r="Y946" s="10">
        <f>IFERROR(VLOOKUP($I946,'02_Cad_Maquinas'!$B$2:$H$200,7,FALSE()),"")</f>
        <v/>
      </c>
      <c r="Z946" s="10">
        <f>IF(OR($X946="",$Y946=""),"",$Y946-$X946)</f>
        <v/>
      </c>
      <c r="AA946" s="11">
        <f>IF(OR($X946="",$Y946=""),"",$X946/$Y946)</f>
        <v/>
      </c>
      <c r="AB946" s="10" t="inlineStr">
        <is>
          <t>10163.10147|UV</t>
        </is>
      </c>
      <c r="AC946" s="10">
        <f>IF($B946="","","|"&amp;SUBSTITUTE(TRIM(SUBSTITUTE(SUBSTITUTE(SUBSTITUTE(SUBSTITUTE(SUBSTITUTE(SUBSTITUTE(SUBSTITUTE(SUBSTITUTE(SUBSTITUTE(SUBSTITUTE(SUBSTITUTE(SUBSTITUTE(SUBSTITUTE(SUBSTITUTE(TRIM($B946&amp;""),CHAR(10)," "),CHAR(13)," "),"."," "),";"," "),","," "),"/"," "),"+"," "),"-"," "),"  "," "),"  "," "),"  "," "),"  "," "),"  "," "),"  "," "))," ","|")&amp;"|")</f>
        <v/>
      </c>
      <c r="AD946" s="10">
        <f>TRIM($I946&amp;"")</f>
        <v/>
      </c>
    </row>
    <row r="947" ht="36" customHeight="1">
      <c r="A947" s="9" t="n">
        <v>46202</v>
      </c>
      <c r="B947" s="10" t="n">
        <v>10163.10147</v>
      </c>
      <c r="C947" s="10" t="inlineStr">
        <is>
          <t>33751 MULTIMOVEIS ESPORTAÇÃO</t>
        </is>
      </c>
      <c r="D947" s="10" t="inlineStr">
        <is>
          <t>UV</t>
        </is>
      </c>
      <c r="E947" s="10" t="n">
        <v>20052002</v>
      </c>
      <c r="F947" s="10" t="inlineStr">
        <is>
          <t>(5) BASE MAIOR 542X124X25 MDF - MESA ATHENAS</t>
        </is>
      </c>
      <c r="G947" s="10" t="inlineStr">
        <is>
          <t>UV</t>
        </is>
      </c>
      <c r="H947" s="10" t="inlineStr">
        <is>
          <t>UV</t>
        </is>
      </c>
      <c r="I947" s="9" t="inlineStr">
        <is>
          <t>UV</t>
        </is>
      </c>
      <c r="J947" s="9" t="n">
        <v>70</v>
      </c>
      <c r="K947" s="10">
        <f>IF($E947="","",IFERROR(INDEX('01_Cad_Pecas'!$H$2:$H$5000,MATCH($E947,'01_Cad_Pecas'!$D$2:$D$5000,0)),IFERROR(INDEX('01_Cad_Pecas'!$H$2:$H$5000,MATCH(VALUE($E947),'01_Cad_Pecas'!$D$2:$D$5000,0)),"")))</f>
        <v/>
      </c>
      <c r="L947" s="10">
        <f>IF($E947="","",IFERROR(INDEX('01_Cad_Pecas'!$I$2:$I$5000,MATCH($E947,'01_Cad_Pecas'!$D$2:$D$5000,0)),IFERROR(INDEX('01_Cad_Pecas'!$I$2:$I$5000,MATCH(VALUE($E947),'01_Cad_Pecas'!$D$2:$D$5000,0)),"")))</f>
        <v/>
      </c>
      <c r="M947" s="10">
        <f>IF(OR($J947="",$L947=""),"",IF($K947="",0,$K947)+$J947*$L947)</f>
        <v/>
      </c>
      <c r="N947" s="10" t="n">
        <v>46203</v>
      </c>
      <c r="O947" s="9" t="n">
        <v>70</v>
      </c>
      <c r="P947" s="10" t="n"/>
      <c r="Q947" s="10" t="n"/>
      <c r="R947" s="10">
        <f>IF(AND($P947&lt;&gt;"",$Q947&lt;&gt;""),($Q947-$P947)*1440,IF(AND($O947&lt;&gt;"",$L947&lt;&gt;""),IF($K947="",0,$K947)+$O947*$L947,""))</f>
        <v/>
      </c>
      <c r="S947" s="10" t="n"/>
      <c r="T947" s="10">
        <f>IF(OR($J947="",$O947=""),"",$O947/$J947)</f>
        <v/>
      </c>
      <c r="U947" s="10" t="n"/>
      <c r="V947" s="10">
        <f>IF($A947="","",IF(AND($A947&lt;&gt;"",NOT(OR($U947="Concluído",$U947="Concluido")),TODAY()&gt;$A947),"SIM","NÃO"))</f>
        <v/>
      </c>
      <c r="W947" s="10">
        <f>IF(OR($A947="",$I947="",$M947=""),"",SUMIFS($M$2:M947,$I$2:I947,$I947,$A$2:A947,$A947)-$M947)</f>
        <v/>
      </c>
      <c r="X947" s="10">
        <f>IF(OR($A947="",$I947=""),"",SUMIFS($M$2:$M$4922,$I$2:$I$4922,$I947,$A$2:$A$4922,$A947))</f>
        <v/>
      </c>
      <c r="Y947" s="10">
        <f>IFERROR(VLOOKUP($I947,'02_Cad_Maquinas'!$B$2:$H$200,7,FALSE()),"")</f>
        <v/>
      </c>
      <c r="Z947" s="10">
        <f>IF(OR($X947="",$Y947=""),"",$Y947-$X947)</f>
        <v/>
      </c>
      <c r="AA947" s="11">
        <f>IF(OR($X947="",$Y947=""),"",$X947/$Y947)</f>
        <v/>
      </c>
      <c r="AB947" s="10" t="inlineStr">
        <is>
          <t>10163.10147|UV</t>
        </is>
      </c>
      <c r="AC947" s="10">
        <f>IF($B947="","","|"&amp;SUBSTITUTE(TRIM(SUBSTITUTE(SUBSTITUTE(SUBSTITUTE(SUBSTITUTE(SUBSTITUTE(SUBSTITUTE(SUBSTITUTE(SUBSTITUTE(SUBSTITUTE(SUBSTITUTE(SUBSTITUTE(SUBSTITUTE(SUBSTITUTE(SUBSTITUTE(TRIM($B947&amp;""),CHAR(10)," "),CHAR(13)," "),"."," "),";"," "),","," "),"/"," "),"+"," "),"-"," "),"  "," "),"  "," "),"  "," "),"  "," "),"  "," "),"  "," "))," ","|")&amp;"|")</f>
        <v/>
      </c>
      <c r="AD947" s="10">
        <f>TRIM($I947&amp;"")</f>
        <v/>
      </c>
    </row>
    <row r="948" ht="36" customHeight="1">
      <c r="A948" s="9" t="n">
        <v>46202</v>
      </c>
      <c r="B948" s="10" t="n">
        <v>10163.10147</v>
      </c>
      <c r="C948" s="10" t="inlineStr">
        <is>
          <t>33751 MULTIMOVEIS ESPORTAÇÃO</t>
        </is>
      </c>
      <c r="D948" s="10" t="inlineStr">
        <is>
          <t>UV</t>
        </is>
      </c>
      <c r="E948" s="10" t="n">
        <v>20052003</v>
      </c>
      <c r="F948" s="10" t="inlineStr">
        <is>
          <t>(6)BASE MENOR 386 (189)X124X25 MDF - MESA ATHENAS</t>
        </is>
      </c>
      <c r="G948" s="10" t="inlineStr">
        <is>
          <t>UV</t>
        </is>
      </c>
      <c r="H948" s="10" t="inlineStr">
        <is>
          <t>UV</t>
        </is>
      </c>
      <c r="I948" s="9" t="inlineStr">
        <is>
          <t>UV</t>
        </is>
      </c>
      <c r="J948" s="9" t="n">
        <v>140</v>
      </c>
      <c r="K948" s="10">
        <f>IF($E948="","",IFERROR(INDEX('01_Cad_Pecas'!$H$2:$H$5000,MATCH($E948,'01_Cad_Pecas'!$D$2:$D$5000,0)),IFERROR(INDEX('01_Cad_Pecas'!$H$2:$H$5000,MATCH(VALUE($E948),'01_Cad_Pecas'!$D$2:$D$5000,0)),"")))</f>
        <v/>
      </c>
      <c r="L948" s="10">
        <f>IF($E948="","",IFERROR(INDEX('01_Cad_Pecas'!$I$2:$I$5000,MATCH($E948,'01_Cad_Pecas'!$D$2:$D$5000,0)),IFERROR(INDEX('01_Cad_Pecas'!$I$2:$I$5000,MATCH(VALUE($E948),'01_Cad_Pecas'!$D$2:$D$5000,0)),"")))</f>
        <v/>
      </c>
      <c r="M948" s="10">
        <f>IF(OR($J948="",$L948=""),"",IF($K948="",0,$K948)+$J948*$L948)</f>
        <v/>
      </c>
      <c r="N948" s="10" t="n">
        <v>46203</v>
      </c>
      <c r="O948" s="9" t="n">
        <v>140</v>
      </c>
      <c r="P948" s="10" t="n"/>
      <c r="Q948" s="10" t="n"/>
      <c r="R948" s="10">
        <f>IF(AND($P948&lt;&gt;"",$Q948&lt;&gt;""),($Q948-$P948)*1440,IF(AND($O948&lt;&gt;"",$L948&lt;&gt;""),IF($K948="",0,$K948)+$O948*$L948,""))</f>
        <v/>
      </c>
      <c r="S948" s="10" t="n"/>
      <c r="T948" s="10">
        <f>IF(OR($J948="",$O948=""),"",$O948/$J948)</f>
        <v/>
      </c>
      <c r="U948" s="10" t="n"/>
      <c r="V948" s="10">
        <f>IF($A948="","",IF(AND($A948&lt;&gt;"",NOT(OR($U948="Concluído",$U948="Concluido")),TODAY()&gt;$A948),"SIM","NÃO"))</f>
        <v/>
      </c>
      <c r="W948" s="10">
        <f>IF(OR($A948="",$I948="",$M948=""),"",SUMIFS($M$2:M948,$I$2:I948,$I948,$A$2:A948,$A948)-$M948)</f>
        <v/>
      </c>
      <c r="X948" s="10">
        <f>IF(OR($A948="",$I948=""),"",SUMIFS($M$2:$M$4922,$I$2:$I$4922,$I948,$A$2:$A$4922,$A948))</f>
        <v/>
      </c>
      <c r="Y948" s="10">
        <f>IFERROR(VLOOKUP($I948,'02_Cad_Maquinas'!$B$2:$H$200,7,FALSE()),"")</f>
        <v/>
      </c>
      <c r="Z948" s="10">
        <f>IF(OR($X948="",$Y948=""),"",$Y948-$X948)</f>
        <v/>
      </c>
      <c r="AA948" s="11">
        <f>IF(OR($X948="",$Y948=""),"",$X948/$Y948)</f>
        <v/>
      </c>
      <c r="AB948" s="10" t="inlineStr">
        <is>
          <t>10163.10147|UV</t>
        </is>
      </c>
      <c r="AC948" s="10">
        <f>IF($B948="","","|"&amp;SUBSTITUTE(TRIM(SUBSTITUTE(SUBSTITUTE(SUBSTITUTE(SUBSTITUTE(SUBSTITUTE(SUBSTITUTE(SUBSTITUTE(SUBSTITUTE(SUBSTITUTE(SUBSTITUTE(SUBSTITUTE(SUBSTITUTE(SUBSTITUTE(SUBSTITUTE(TRIM($B948&amp;""),CHAR(10)," "),CHAR(13)," "),"."," "),";"," "),","," "),"/"," "),"+"," "),"-"," "),"  "," "),"  "," "),"  "," "),"  "," "),"  "," "),"  "," "))," ","|")&amp;"|")</f>
        <v/>
      </c>
      <c r="AD948" s="10">
        <f>TRIM($I948&amp;"")</f>
        <v/>
      </c>
    </row>
    <row r="949" ht="36" customHeight="1">
      <c r="A949" s="9" t="n">
        <v>46202</v>
      </c>
      <c r="B949" s="10" t="n">
        <v>10163.10147</v>
      </c>
      <c r="C949" s="10" t="inlineStr">
        <is>
          <t>33751 MULTIMOVEIS ESPORTAÇÃO</t>
        </is>
      </c>
      <c r="D949" s="10" t="inlineStr">
        <is>
          <t>UV</t>
        </is>
      </c>
      <c r="E949" s="10" t="n">
        <v>20052202</v>
      </c>
      <c r="F949" s="10" t="inlineStr">
        <is>
          <t>(5) BASE MAIOR 742X124X25 MDF - MESA ATHENAS 1,20</t>
        </is>
      </c>
      <c r="G949" s="10" t="inlineStr">
        <is>
          <t>UV</t>
        </is>
      </c>
      <c r="H949" s="10" t="inlineStr">
        <is>
          <t>UV</t>
        </is>
      </c>
      <c r="I949" s="9" t="inlineStr">
        <is>
          <t>UV</t>
        </is>
      </c>
      <c r="J949" s="9" t="n">
        <v>130</v>
      </c>
      <c r="K949" s="10">
        <f>IF($E949="","",IFERROR(INDEX('01_Cad_Pecas'!$H$2:$H$5000,MATCH($E949,'01_Cad_Pecas'!$D$2:$D$5000,0)),IFERROR(INDEX('01_Cad_Pecas'!$H$2:$H$5000,MATCH(VALUE($E949),'01_Cad_Pecas'!$D$2:$D$5000,0)),"")))</f>
        <v/>
      </c>
      <c r="L949" s="10">
        <f>IF($E949="","",IFERROR(INDEX('01_Cad_Pecas'!$I$2:$I$5000,MATCH($E949,'01_Cad_Pecas'!$D$2:$D$5000,0)),IFERROR(INDEX('01_Cad_Pecas'!$I$2:$I$5000,MATCH(VALUE($E949),'01_Cad_Pecas'!$D$2:$D$5000,0)),"")))</f>
        <v/>
      </c>
      <c r="M949" s="10">
        <f>IF(OR($J949="",$L949=""),"",IF($K949="",0,$K949)+$J949*$L949)</f>
        <v/>
      </c>
      <c r="N949" s="10" t="n">
        <v>46203</v>
      </c>
      <c r="O949" s="9" t="n">
        <v>130</v>
      </c>
      <c r="P949" s="10" t="n"/>
      <c r="Q949" s="10" t="n"/>
      <c r="R949" s="10">
        <f>IF(AND($P949&lt;&gt;"",$Q949&lt;&gt;""),($Q949-$P949)*1440,IF(AND($O949&lt;&gt;"",$L949&lt;&gt;""),IF($K949="",0,$K949)+$O949*$L949,""))</f>
        <v/>
      </c>
      <c r="S949" s="10" t="n"/>
      <c r="T949" s="10">
        <f>IF(OR($J949="",$O949=""),"",$O949/$J949)</f>
        <v/>
      </c>
      <c r="U949" s="10" t="n"/>
      <c r="V949" s="10">
        <f>IF($A949="","",IF(AND($A949&lt;&gt;"",NOT(OR($U949="Concluído",$U949="Concluido")),TODAY()&gt;$A949),"SIM","NÃO"))</f>
        <v/>
      </c>
      <c r="W949" s="10">
        <f>IF(OR($A949="",$I949="",$M949=""),"",SUMIFS($M$2:M949,$I$2:I949,$I949,$A$2:A949,$A949)-$M949)</f>
        <v/>
      </c>
      <c r="X949" s="10">
        <f>IF(OR($A949="",$I949=""),"",SUMIFS($M$2:$M$4922,$I$2:$I$4922,$I949,$A$2:$A$4922,$A949))</f>
        <v/>
      </c>
      <c r="Y949" s="10">
        <f>IFERROR(VLOOKUP($I949,'02_Cad_Maquinas'!$B$2:$H$200,7,FALSE()),"")</f>
        <v/>
      </c>
      <c r="Z949" s="10">
        <f>IF(OR($X949="",$Y949=""),"",$Y949-$X949)</f>
        <v/>
      </c>
      <c r="AA949" s="11">
        <f>IF(OR($X949="",$Y949=""),"",$X949/$Y949)</f>
        <v/>
      </c>
      <c r="AB949" s="10" t="inlineStr">
        <is>
          <t>10163.10147|UV</t>
        </is>
      </c>
      <c r="AC949" s="10">
        <f>IF($B949="","","|"&amp;SUBSTITUTE(TRIM(SUBSTITUTE(SUBSTITUTE(SUBSTITUTE(SUBSTITUTE(SUBSTITUTE(SUBSTITUTE(SUBSTITUTE(SUBSTITUTE(SUBSTITUTE(SUBSTITUTE(SUBSTITUTE(SUBSTITUTE(SUBSTITUTE(SUBSTITUTE(TRIM($B949&amp;""),CHAR(10)," "),CHAR(13)," "),"."," "),";"," "),","," "),"/"," "),"+"," "),"-"," "),"  "," "),"  "," "),"  "," "),"  "," "),"  "," "),"  "," "))," ","|")&amp;"|")</f>
        <v/>
      </c>
      <c r="AD949" s="10">
        <f>TRIM($I949&amp;"")</f>
        <v/>
      </c>
    </row>
    <row r="950" ht="36" customHeight="1">
      <c r="A950" s="9" t="n">
        <v>46202</v>
      </c>
      <c r="B950" s="10" t="n">
        <v>10163.10147</v>
      </c>
      <c r="C950" s="10" t="inlineStr">
        <is>
          <t>33751 MULTIMOVEIS ESPORTAÇÃO</t>
        </is>
      </c>
      <c r="D950" s="10" t="inlineStr">
        <is>
          <t>UV</t>
        </is>
      </c>
      <c r="E950" s="10" t="n">
        <v>20052203</v>
      </c>
      <c r="F950" s="10" t="inlineStr">
        <is>
          <t>(6)BASE MENOR 446(220)X124X25 MDF-MESA ATHENAS1,20</t>
        </is>
      </c>
      <c r="G950" s="10" t="inlineStr">
        <is>
          <t>UV</t>
        </is>
      </c>
      <c r="H950" s="10" t="inlineStr">
        <is>
          <t>UV</t>
        </is>
      </c>
      <c r="I950" s="9" t="inlineStr">
        <is>
          <t>UV</t>
        </is>
      </c>
      <c r="J950" s="9" t="n">
        <v>260</v>
      </c>
      <c r="K950" s="10">
        <f>IF($E950="","",IFERROR(INDEX('01_Cad_Pecas'!$H$2:$H$5000,MATCH($E950,'01_Cad_Pecas'!$D$2:$D$5000,0)),IFERROR(INDEX('01_Cad_Pecas'!$H$2:$H$5000,MATCH(VALUE($E950),'01_Cad_Pecas'!$D$2:$D$5000,0)),"")))</f>
        <v/>
      </c>
      <c r="L950" s="10">
        <f>IF($E950="","",IFERROR(INDEX('01_Cad_Pecas'!$I$2:$I$5000,MATCH($E950,'01_Cad_Pecas'!$D$2:$D$5000,0)),IFERROR(INDEX('01_Cad_Pecas'!$I$2:$I$5000,MATCH(VALUE($E950),'01_Cad_Pecas'!$D$2:$D$5000,0)),"")))</f>
        <v/>
      </c>
      <c r="M950" s="10">
        <f>IF(OR($J950="",$L950=""),"",IF($K950="",0,$K950)+$J950*$L950)</f>
        <v/>
      </c>
      <c r="N950" s="10" t="n">
        <v>46203</v>
      </c>
      <c r="O950" s="9" t="n">
        <v>260</v>
      </c>
      <c r="P950" s="10" t="n"/>
      <c r="Q950" s="10" t="n"/>
      <c r="R950" s="10">
        <f>IF(AND($P950&lt;&gt;"",$Q950&lt;&gt;""),($Q950-$P950)*1440,IF(AND($O950&lt;&gt;"",$L950&lt;&gt;""),IF($K950="",0,$K950)+$O950*$L950,""))</f>
        <v/>
      </c>
      <c r="S950" s="10" t="n"/>
      <c r="T950" s="10">
        <f>IF(OR($J950="",$O950=""),"",$O950/$J950)</f>
        <v/>
      </c>
      <c r="U950" s="10" t="n"/>
      <c r="V950" s="10">
        <f>IF($A950="","",IF(AND($A950&lt;&gt;"",NOT(OR($U950="Concluído",$U950="Concluido")),TODAY()&gt;$A950),"SIM","NÃO"))</f>
        <v/>
      </c>
      <c r="W950" s="10">
        <f>IF(OR($A950="",$I950="",$M950=""),"",SUMIFS($M$2:M950,$I$2:I950,$I950,$A$2:A950,$A950)-$M950)</f>
        <v/>
      </c>
      <c r="X950" s="10">
        <f>IF(OR($A950="",$I950=""),"",SUMIFS($M$2:$M$4922,$I$2:$I$4922,$I950,$A$2:$A$4922,$A950))</f>
        <v/>
      </c>
      <c r="Y950" s="10">
        <f>IFERROR(VLOOKUP($I950,'02_Cad_Maquinas'!$B$2:$H$200,7,FALSE()),"")</f>
        <v/>
      </c>
      <c r="Z950" s="10">
        <f>IF(OR($X950="",$Y950=""),"",$Y950-$X950)</f>
        <v/>
      </c>
      <c r="AA950" s="11">
        <f>IF(OR($X950="",$Y950=""),"",$X950/$Y950)</f>
        <v/>
      </c>
      <c r="AB950" s="10" t="inlineStr">
        <is>
          <t>10163.10147|UV</t>
        </is>
      </c>
      <c r="AC950" s="10">
        <f>IF($B950="","","|"&amp;SUBSTITUTE(TRIM(SUBSTITUTE(SUBSTITUTE(SUBSTITUTE(SUBSTITUTE(SUBSTITUTE(SUBSTITUTE(SUBSTITUTE(SUBSTITUTE(SUBSTITUTE(SUBSTITUTE(SUBSTITUTE(SUBSTITUTE(SUBSTITUTE(SUBSTITUTE(TRIM($B950&amp;""),CHAR(10)," "),CHAR(13)," "),"."," "),";"," "),","," "),"/"," "),"+"," "),"-"," "),"  "," "),"  "," "),"  "," "),"  "," "),"  "," "),"  "," "))," ","|")&amp;"|")</f>
        <v/>
      </c>
      <c r="AD950" s="10">
        <f>TRIM($I950&amp;"")</f>
        <v/>
      </c>
    </row>
    <row r="951" ht="36" customHeight="1">
      <c r="A951" s="9" t="n">
        <v>46202</v>
      </c>
      <c r="B951" s="10" t="n">
        <v>10163.10147</v>
      </c>
      <c r="C951" s="10" t="inlineStr">
        <is>
          <t>33751 MULTIMOVEIS ESPORTAÇÃO</t>
        </is>
      </c>
      <c r="D951" s="10" t="inlineStr">
        <is>
          <t>UV</t>
        </is>
      </c>
      <c r="E951" s="10" t="n">
        <v>30001202</v>
      </c>
      <c r="F951" s="10" t="inlineStr">
        <is>
          <t>PÉ FRONTAL 441X65(911)X25 MDF (16PÇS) - CAD PÉ INT</t>
        </is>
      </c>
      <c r="G951" s="10" t="inlineStr">
        <is>
          <t>UV</t>
        </is>
      </c>
      <c r="H951" s="10" t="inlineStr">
        <is>
          <t>UV</t>
        </is>
      </c>
      <c r="I951" s="9" t="inlineStr">
        <is>
          <t>UV</t>
        </is>
      </c>
      <c r="J951" s="9" t="n">
        <v>760</v>
      </c>
      <c r="K951" s="10">
        <f>IF($E951="","",IFERROR(INDEX('01_Cad_Pecas'!$H$2:$H$5000,MATCH($E951,'01_Cad_Pecas'!$D$2:$D$5000,0)),IFERROR(INDEX('01_Cad_Pecas'!$H$2:$H$5000,MATCH(VALUE($E951),'01_Cad_Pecas'!$D$2:$D$5000,0)),"")))</f>
        <v/>
      </c>
      <c r="L951" s="10">
        <f>IF($E951="","",IFERROR(INDEX('01_Cad_Pecas'!$I$2:$I$5000,MATCH($E951,'01_Cad_Pecas'!$D$2:$D$5000,0)),IFERROR(INDEX('01_Cad_Pecas'!$I$2:$I$5000,MATCH(VALUE($E951),'01_Cad_Pecas'!$D$2:$D$5000,0)),"")))</f>
        <v/>
      </c>
      <c r="M951" s="10">
        <f>IF(OR($J951="",$L951=""),"",IF($K951="",0,$K951)+$J951*$L951)</f>
        <v/>
      </c>
      <c r="N951" s="10" t="n">
        <v>46203</v>
      </c>
      <c r="O951" s="9" t="n">
        <v>760</v>
      </c>
      <c r="P951" s="10" t="n"/>
      <c r="Q951" s="10" t="n"/>
      <c r="R951" s="10">
        <f>IF(AND($P951&lt;&gt;"",$Q951&lt;&gt;""),($Q951-$P951)*1440,IF(AND($O951&lt;&gt;"",$L951&lt;&gt;""),IF($K951="",0,$K951)+$O951*$L951,""))</f>
        <v/>
      </c>
      <c r="S951" s="10" t="n"/>
      <c r="T951" s="10">
        <f>IF(OR($J951="",$O951=""),"",$O951/$J951)</f>
        <v/>
      </c>
      <c r="U951" s="10" t="n"/>
      <c r="V951" s="10">
        <f>IF($A951="","",IF(AND($A951&lt;&gt;"",NOT(OR($U951="Concluído",$U951="Concluido")),TODAY()&gt;$A951),"SIM","NÃO"))</f>
        <v/>
      </c>
      <c r="W951" s="10">
        <f>IF(OR($A951="",$I951="",$M951=""),"",SUMIFS($M$2:M951,$I$2:I951,$I951,$A$2:A951,$A951)-$M951)</f>
        <v/>
      </c>
      <c r="X951" s="10">
        <f>IF(OR($A951="",$I951=""),"",SUMIFS($M$2:$M$4922,$I$2:$I$4922,$I951,$A$2:$A$4922,$A951))</f>
        <v/>
      </c>
      <c r="Y951" s="10">
        <f>IFERROR(VLOOKUP($I951,'02_Cad_Maquinas'!$B$2:$H$200,7,FALSE()),"")</f>
        <v/>
      </c>
      <c r="Z951" s="10">
        <f>IF(OR($X951="",$Y951=""),"",$Y951-$X951)</f>
        <v/>
      </c>
      <c r="AA951" s="11">
        <f>IF(OR($X951="",$Y951=""),"",$X951/$Y951)</f>
        <v/>
      </c>
      <c r="AB951" s="10" t="inlineStr">
        <is>
          <t>10163.10147|UV</t>
        </is>
      </c>
      <c r="AC951" s="10">
        <f>IF($B951="","","|"&amp;SUBSTITUTE(TRIM(SUBSTITUTE(SUBSTITUTE(SUBSTITUTE(SUBSTITUTE(SUBSTITUTE(SUBSTITUTE(SUBSTITUTE(SUBSTITUTE(SUBSTITUTE(SUBSTITUTE(SUBSTITUTE(SUBSTITUTE(SUBSTITUTE(SUBSTITUTE(TRIM($B951&amp;""),CHAR(10)," "),CHAR(13)," "),"."," "),";"," "),","," "),"/"," "),"+"," "),"-"," "),"  "," "),"  "," "),"  "," "),"  "," "),"  "," "),"  "," "))," ","|")&amp;"|")</f>
        <v/>
      </c>
      <c r="AD951" s="10">
        <f>TRIM($I951&amp;"")</f>
        <v/>
      </c>
    </row>
    <row r="952" ht="36" customHeight="1">
      <c r="A952" s="9" t="n">
        <v>46202</v>
      </c>
      <c r="B952" s="10" t="n">
        <v>10163.10147</v>
      </c>
      <c r="C952" s="10" t="inlineStr">
        <is>
          <t>33751 MULTIMOVEIS ESPORTAÇÃO</t>
        </is>
      </c>
      <c r="D952" s="10" t="inlineStr">
        <is>
          <t>UV</t>
        </is>
      </c>
      <c r="E952" s="10" t="n">
        <v>30001301</v>
      </c>
      <c r="F952" s="10" t="inlineStr">
        <is>
          <t>PE TRASEIRO 920X65(911)X25 MDF (11PCS)- CAD PE INT</t>
        </is>
      </c>
      <c r="G952" s="10" t="inlineStr">
        <is>
          <t>UV</t>
        </is>
      </c>
      <c r="H952" s="10" t="inlineStr">
        <is>
          <t>UV</t>
        </is>
      </c>
      <c r="I952" s="9" t="inlineStr">
        <is>
          <t>UV</t>
        </is>
      </c>
      <c r="J952" s="9" t="n">
        <v>760</v>
      </c>
      <c r="K952" s="10">
        <f>IF($E952="","",IFERROR(INDEX('01_Cad_Pecas'!$H$2:$H$5000,MATCH($E952,'01_Cad_Pecas'!$D$2:$D$5000,0)),IFERROR(INDEX('01_Cad_Pecas'!$H$2:$H$5000,MATCH(VALUE($E952),'01_Cad_Pecas'!$D$2:$D$5000,0)),"")))</f>
        <v/>
      </c>
      <c r="L952" s="10">
        <f>IF($E952="","",IFERROR(INDEX('01_Cad_Pecas'!$I$2:$I$5000,MATCH($E952,'01_Cad_Pecas'!$D$2:$D$5000,0)),IFERROR(INDEX('01_Cad_Pecas'!$I$2:$I$5000,MATCH(VALUE($E952),'01_Cad_Pecas'!$D$2:$D$5000,0)),"")))</f>
        <v/>
      </c>
      <c r="M952" s="10">
        <f>IF(OR($J952="",$L952=""),"",IF($K952="",0,$K952)+$J952*$L952)</f>
        <v/>
      </c>
      <c r="N952" s="10" t="n">
        <v>46203</v>
      </c>
      <c r="O952" s="9" t="n">
        <v>760</v>
      </c>
      <c r="P952" s="10" t="n"/>
      <c r="Q952" s="10" t="n"/>
      <c r="R952" s="10">
        <f>IF(AND($P952&lt;&gt;"",$Q952&lt;&gt;""),($Q952-$P952)*1440,IF(AND($O952&lt;&gt;"",$L952&lt;&gt;""),IF($K952="",0,$K952)+$O952*$L952,""))</f>
        <v/>
      </c>
      <c r="S952" s="10" t="n"/>
      <c r="T952" s="10">
        <f>IF(OR($J952="",$O952=""),"",$O952/$J952)</f>
        <v/>
      </c>
      <c r="U952" s="10" t="n"/>
      <c r="V952" s="10">
        <f>IF($A952="","",IF(AND($A952&lt;&gt;"",NOT(OR($U952="Concluído",$U952="Concluido")),TODAY()&gt;$A952),"SIM","NÃO"))</f>
        <v/>
      </c>
      <c r="W952" s="10">
        <f>IF(OR($A952="",$I952="",$M952=""),"",SUMIFS($M$2:M952,$I$2:I952,$I952,$A$2:A952,$A952)-$M952)</f>
        <v/>
      </c>
      <c r="X952" s="10">
        <f>IF(OR($A952="",$I952=""),"",SUMIFS($M$2:$M$4922,$I$2:$I$4922,$I952,$A$2:$A$4922,$A952))</f>
        <v/>
      </c>
      <c r="Y952" s="10">
        <f>IFERROR(VLOOKUP($I952,'02_Cad_Maquinas'!$B$2:$H$200,7,FALSE()),"")</f>
        <v/>
      </c>
      <c r="Z952" s="10">
        <f>IF(OR($X952="",$Y952=""),"",$Y952-$X952)</f>
        <v/>
      </c>
      <c r="AA952" s="11">
        <f>IF(OR($X952="",$Y952=""),"",$X952/$Y952)</f>
        <v/>
      </c>
      <c r="AB952" s="10" t="inlineStr">
        <is>
          <t>10163.10147|UV</t>
        </is>
      </c>
      <c r="AC952" s="10">
        <f>IF($B952="","","|"&amp;SUBSTITUTE(TRIM(SUBSTITUTE(SUBSTITUTE(SUBSTITUTE(SUBSTITUTE(SUBSTITUTE(SUBSTITUTE(SUBSTITUTE(SUBSTITUTE(SUBSTITUTE(SUBSTITUTE(SUBSTITUTE(SUBSTITUTE(SUBSTITUTE(SUBSTITUTE(TRIM($B952&amp;""),CHAR(10)," "),CHAR(13)," "),"."," "),";"," "),","," "),"/"," "),"+"," "),"-"," "),"  "," "),"  "," "),"  "," "),"  "," "),"  "," "),"  "," "))," ","|")&amp;"|")</f>
        <v/>
      </c>
      <c r="AD952" s="10">
        <f>TRIM($I952&amp;"")</f>
        <v/>
      </c>
    </row>
    <row r="953" ht="36" customHeight="1">
      <c r="A953" s="9" t="n">
        <v>46202</v>
      </c>
      <c r="B953" s="10" t="n">
        <v>10163.10147</v>
      </c>
      <c r="C953" s="10" t="inlineStr">
        <is>
          <t>33751 MULTIMOVEIS ESPORTAÇÃO</t>
        </is>
      </c>
      <c r="D953" s="10" t="inlineStr">
        <is>
          <t>UV</t>
        </is>
      </c>
      <c r="E953" s="10" t="n">
        <v>30006101</v>
      </c>
      <c r="F953" s="10" t="inlineStr">
        <is>
          <t>PE TRAS 880X30(911)X25 MDF (13PC) ESQ SANTIAGO NEW</t>
        </is>
      </c>
      <c r="G953" s="10" t="inlineStr">
        <is>
          <t>UV</t>
        </is>
      </c>
      <c r="H953" s="10" t="inlineStr">
        <is>
          <t>UV</t>
        </is>
      </c>
      <c r="I953" s="9" t="inlineStr">
        <is>
          <t>UV</t>
        </is>
      </c>
      <c r="J953" s="9" t="n">
        <v>50</v>
      </c>
      <c r="K953" s="10">
        <f>IF($E953="","",IFERROR(INDEX('01_Cad_Pecas'!$H$2:$H$5000,MATCH($E953,'01_Cad_Pecas'!$D$2:$D$5000,0)),IFERROR(INDEX('01_Cad_Pecas'!$H$2:$H$5000,MATCH(VALUE($E953),'01_Cad_Pecas'!$D$2:$D$5000,0)),"")))</f>
        <v/>
      </c>
      <c r="L953" s="10">
        <f>IF($E953="","",IFERROR(INDEX('01_Cad_Pecas'!$I$2:$I$5000,MATCH($E953,'01_Cad_Pecas'!$D$2:$D$5000,0)),IFERROR(INDEX('01_Cad_Pecas'!$I$2:$I$5000,MATCH(VALUE($E953),'01_Cad_Pecas'!$D$2:$D$5000,0)),"")))</f>
        <v/>
      </c>
      <c r="M953" s="10">
        <f>IF(OR($J953="",$L953=""),"",IF($K953="",0,$K953)+$J953*$L953)</f>
        <v/>
      </c>
      <c r="N953" s="10" t="n">
        <v>46203</v>
      </c>
      <c r="O953" s="9" t="n">
        <v>50</v>
      </c>
      <c r="P953" s="10" t="n"/>
      <c r="Q953" s="10" t="n"/>
      <c r="R953" s="10">
        <f>IF(AND($P953&lt;&gt;"",$Q953&lt;&gt;""),($Q953-$P953)*1440,IF(AND($O953&lt;&gt;"",$L953&lt;&gt;""),IF($K953="",0,$K953)+$O953*$L953,""))</f>
        <v/>
      </c>
      <c r="S953" s="10" t="n"/>
      <c r="T953" s="10">
        <f>IF(OR($J953="",$O953=""),"",$O953/$J953)</f>
        <v/>
      </c>
      <c r="U953" s="10" t="n"/>
      <c r="V953" s="10">
        <f>IF($A953="","",IF(AND($A953&lt;&gt;"",NOT(OR($U953="Concluído",$U953="Concluido")),TODAY()&gt;$A953),"SIM","NÃO"))</f>
        <v/>
      </c>
      <c r="W953" s="10">
        <f>IF(OR($A953="",$I953="",$M953=""),"",SUMIFS($M$2:M953,$I$2:I953,$I953,$A$2:A953,$A953)-$M953)</f>
        <v/>
      </c>
      <c r="X953" s="10">
        <f>IF(OR($A953="",$I953=""),"",SUMIFS($M$2:$M$4922,$I$2:$I$4922,$I953,$A$2:$A$4922,$A953))</f>
        <v/>
      </c>
      <c r="Y953" s="10">
        <f>IFERROR(VLOOKUP($I953,'02_Cad_Maquinas'!$B$2:$H$200,7,FALSE()),"")</f>
        <v/>
      </c>
      <c r="Z953" s="10">
        <f>IF(OR($X953="",$Y953=""),"",$Y953-$X953)</f>
        <v/>
      </c>
      <c r="AA953" s="11">
        <f>IF(OR($X953="",$Y953=""),"",$X953/$Y953)</f>
        <v/>
      </c>
      <c r="AB953" s="10" t="inlineStr">
        <is>
          <t>10163.10147|UV</t>
        </is>
      </c>
      <c r="AC953" s="10">
        <f>IF($B953="","","|"&amp;SUBSTITUTE(TRIM(SUBSTITUTE(SUBSTITUTE(SUBSTITUTE(SUBSTITUTE(SUBSTITUTE(SUBSTITUTE(SUBSTITUTE(SUBSTITUTE(SUBSTITUTE(SUBSTITUTE(SUBSTITUTE(SUBSTITUTE(SUBSTITUTE(SUBSTITUTE(TRIM($B953&amp;""),CHAR(10)," "),CHAR(13)," "),"."," "),";"," "),","," "),"/"," "),"+"," "),"-"," "),"  "," "),"  "," "),"  "," "),"  "," "),"  "," "),"  "," "))," ","|")&amp;"|")</f>
        <v/>
      </c>
      <c r="AD953" s="10">
        <f>TRIM($I953&amp;"")</f>
        <v/>
      </c>
    </row>
    <row r="954" ht="36" customHeight="1">
      <c r="A954" s="9" t="n">
        <v>46202</v>
      </c>
      <c r="B954" s="10" t="n">
        <v>10163.10147</v>
      </c>
      <c r="C954" s="10" t="inlineStr">
        <is>
          <t>33751 MULTIMOVEIS ESPORTAÇÃO</t>
        </is>
      </c>
      <c r="D954" s="10" t="inlineStr">
        <is>
          <t>UV</t>
        </is>
      </c>
      <c r="E954" s="10" t="n">
        <v>30006102</v>
      </c>
      <c r="F954" s="10" t="inlineStr">
        <is>
          <t>PE TRAS 880X30(911)X25 MDF (13PC) DIR SANTIAGO NEW</t>
        </is>
      </c>
      <c r="G954" s="10" t="inlineStr">
        <is>
          <t>UV</t>
        </is>
      </c>
      <c r="H954" s="10" t="inlineStr">
        <is>
          <t>UV</t>
        </is>
      </c>
      <c r="I954" s="9" t="inlineStr">
        <is>
          <t>UV</t>
        </is>
      </c>
      <c r="J954" s="9" t="n">
        <v>50</v>
      </c>
      <c r="K954" s="10">
        <f>IF($E954="","",IFERROR(INDEX('01_Cad_Pecas'!$H$2:$H$5000,MATCH($E954,'01_Cad_Pecas'!$D$2:$D$5000,0)),IFERROR(INDEX('01_Cad_Pecas'!$H$2:$H$5000,MATCH(VALUE($E954),'01_Cad_Pecas'!$D$2:$D$5000,0)),"")))</f>
        <v/>
      </c>
      <c r="L954" s="10">
        <f>IF($E954="","",IFERROR(INDEX('01_Cad_Pecas'!$I$2:$I$5000,MATCH($E954,'01_Cad_Pecas'!$D$2:$D$5000,0)),IFERROR(INDEX('01_Cad_Pecas'!$I$2:$I$5000,MATCH(VALUE($E954),'01_Cad_Pecas'!$D$2:$D$5000,0)),"")))</f>
        <v/>
      </c>
      <c r="M954" s="10">
        <f>IF(OR($J954="",$L954=""),"",IF($K954="",0,$K954)+$J954*$L954)</f>
        <v/>
      </c>
      <c r="N954" s="10" t="n">
        <v>46203</v>
      </c>
      <c r="O954" s="9" t="n">
        <v>50</v>
      </c>
      <c r="P954" s="10" t="n"/>
      <c r="Q954" s="10" t="n"/>
      <c r="R954" s="10">
        <f>IF(AND($P954&lt;&gt;"",$Q954&lt;&gt;""),($Q954-$P954)*1440,IF(AND($O954&lt;&gt;"",$L954&lt;&gt;""),IF($K954="",0,$K954)+$O954*$L954,""))</f>
        <v/>
      </c>
      <c r="S954" s="10" t="n"/>
      <c r="T954" s="10">
        <f>IF(OR($J954="",$O954=""),"",$O954/$J954)</f>
        <v/>
      </c>
      <c r="U954" s="10" t="n"/>
      <c r="V954" s="10">
        <f>IF($A954="","",IF(AND($A954&lt;&gt;"",NOT(OR($U954="Concluído",$U954="Concluido")),TODAY()&gt;$A954),"SIM","NÃO"))</f>
        <v/>
      </c>
      <c r="W954" s="10">
        <f>IF(OR($A954="",$I954="",$M954=""),"",SUMIFS($M$2:M954,$I$2:I954,$I954,$A$2:A954,$A954)-$M954)</f>
        <v/>
      </c>
      <c r="X954" s="10">
        <f>IF(OR($A954="",$I954=""),"",SUMIFS($M$2:$M$4922,$I$2:$I$4922,$I954,$A$2:$A$4922,$A954))</f>
        <v/>
      </c>
      <c r="Y954" s="10">
        <f>IFERROR(VLOOKUP($I954,'02_Cad_Maquinas'!$B$2:$H$200,7,FALSE()),"")</f>
        <v/>
      </c>
      <c r="Z954" s="10">
        <f>IF(OR($X954="",$Y954=""),"",$Y954-$X954)</f>
        <v/>
      </c>
      <c r="AA954" s="11">
        <f>IF(OR($X954="",$Y954=""),"",$X954/$Y954)</f>
        <v/>
      </c>
      <c r="AB954" s="10" t="inlineStr">
        <is>
          <t>10163.10147|UV</t>
        </is>
      </c>
      <c r="AC954" s="10">
        <f>IF($B954="","","|"&amp;SUBSTITUTE(TRIM(SUBSTITUTE(SUBSTITUTE(SUBSTITUTE(SUBSTITUTE(SUBSTITUTE(SUBSTITUTE(SUBSTITUTE(SUBSTITUTE(SUBSTITUTE(SUBSTITUTE(SUBSTITUTE(SUBSTITUTE(SUBSTITUTE(SUBSTITUTE(TRIM($B954&amp;""),CHAR(10)," "),CHAR(13)," "),"."," "),";"," "),","," "),"/"," "),"+"," "),"-"," "),"  "," "),"  "," "),"  "," "),"  "," "),"  "," "),"  "," "))," ","|")&amp;"|")</f>
        <v/>
      </c>
      <c r="AD954" s="10">
        <f>TRIM($I954&amp;"")</f>
        <v/>
      </c>
    </row>
    <row r="955" ht="36" customHeight="1">
      <c r="A955" s="9" t="n">
        <v>46202</v>
      </c>
      <c r="B955" s="10" t="n">
        <v>10163.10147</v>
      </c>
      <c r="C955" s="10" t="inlineStr">
        <is>
          <t>33751 MULTIMOVEIS ESPORTAÇÃO</t>
        </is>
      </c>
      <c r="D955" s="10" t="inlineStr">
        <is>
          <t>UV</t>
        </is>
      </c>
      <c r="E955" s="10" t="n">
        <v>30006110</v>
      </c>
      <c r="F955" s="10" t="inlineStr">
        <is>
          <t>PE FRONTAL 430X(108)51X25 MDF (DIR) SANTIAGO NEW</t>
        </is>
      </c>
      <c r="G955" s="10" t="inlineStr">
        <is>
          <t>UV</t>
        </is>
      </c>
      <c r="H955" s="10" t="inlineStr">
        <is>
          <t>UV</t>
        </is>
      </c>
      <c r="I955" s="9" t="inlineStr">
        <is>
          <t>UV</t>
        </is>
      </c>
      <c r="J955" s="9" t="n">
        <v>50</v>
      </c>
      <c r="K955" s="10">
        <f>IF($E955="","",IFERROR(INDEX('01_Cad_Pecas'!$H$2:$H$5000,MATCH($E955,'01_Cad_Pecas'!$D$2:$D$5000,0)),IFERROR(INDEX('01_Cad_Pecas'!$H$2:$H$5000,MATCH(VALUE($E955),'01_Cad_Pecas'!$D$2:$D$5000,0)),"")))</f>
        <v/>
      </c>
      <c r="L955" s="10">
        <f>IF($E955="","",IFERROR(INDEX('01_Cad_Pecas'!$I$2:$I$5000,MATCH($E955,'01_Cad_Pecas'!$D$2:$D$5000,0)),IFERROR(INDEX('01_Cad_Pecas'!$I$2:$I$5000,MATCH(VALUE($E955),'01_Cad_Pecas'!$D$2:$D$5000,0)),"")))</f>
        <v/>
      </c>
      <c r="M955" s="10">
        <f>IF(OR($J955="",$L955=""),"",IF($K955="",0,$K955)+$J955*$L955)</f>
        <v/>
      </c>
      <c r="N955" s="10" t="n">
        <v>46203</v>
      </c>
      <c r="O955" s="9" t="n">
        <v>50</v>
      </c>
      <c r="P955" s="10" t="n"/>
      <c r="Q955" s="10" t="n"/>
      <c r="R955" s="10">
        <f>IF(AND($P955&lt;&gt;"",$Q955&lt;&gt;""),($Q955-$P955)*1440,IF(AND($O955&lt;&gt;"",$L955&lt;&gt;""),IF($K955="",0,$K955)+$O955*$L955,""))</f>
        <v/>
      </c>
      <c r="S955" s="10" t="n"/>
      <c r="T955" s="10">
        <f>IF(OR($J955="",$O955=""),"",$O955/$J955)</f>
        <v/>
      </c>
      <c r="U955" s="10" t="n"/>
      <c r="V955" s="10">
        <f>IF($A955="","",IF(AND($A955&lt;&gt;"",NOT(OR($U955="Concluído",$U955="Concluido")),TODAY()&gt;$A955),"SIM","NÃO"))</f>
        <v/>
      </c>
      <c r="W955" s="10">
        <f>IF(OR($A955="",$I955="",$M955=""),"",SUMIFS($M$2:M955,$I$2:I955,$I955,$A$2:A955,$A955)-$M955)</f>
        <v/>
      </c>
      <c r="X955" s="10">
        <f>IF(OR($A955="",$I955=""),"",SUMIFS($M$2:$M$4922,$I$2:$I$4922,$I955,$A$2:$A$4922,$A955))</f>
        <v/>
      </c>
      <c r="Y955" s="10">
        <f>IFERROR(VLOOKUP($I955,'02_Cad_Maquinas'!$B$2:$H$200,7,FALSE()),"")</f>
        <v/>
      </c>
      <c r="Z955" s="10">
        <f>IF(OR($X955="",$Y955=""),"",$Y955-$X955)</f>
        <v/>
      </c>
      <c r="AA955" s="11">
        <f>IF(OR($X955="",$Y955=""),"",$X955/$Y955)</f>
        <v/>
      </c>
      <c r="AB955" s="10" t="inlineStr">
        <is>
          <t>10163.10147|UV</t>
        </is>
      </c>
      <c r="AC955" s="10">
        <f>IF($B955="","","|"&amp;SUBSTITUTE(TRIM(SUBSTITUTE(SUBSTITUTE(SUBSTITUTE(SUBSTITUTE(SUBSTITUTE(SUBSTITUTE(SUBSTITUTE(SUBSTITUTE(SUBSTITUTE(SUBSTITUTE(SUBSTITUTE(SUBSTITUTE(SUBSTITUTE(SUBSTITUTE(TRIM($B955&amp;""),CHAR(10)," "),CHAR(13)," "),"."," "),";"," "),","," "),"/"," "),"+"," "),"-"," "),"  "," "),"  "," "),"  "," "),"  "," "),"  "," "),"  "," "))," ","|")&amp;"|")</f>
        <v/>
      </c>
      <c r="AD955" s="10">
        <f>TRIM($I955&amp;"")</f>
        <v/>
      </c>
    </row>
    <row r="956" ht="36" customHeight="1">
      <c r="A956" s="9" t="n">
        <v>46202</v>
      </c>
      <c r="B956" s="10" t="n">
        <v>10163.10147</v>
      </c>
      <c r="C956" s="10" t="inlineStr">
        <is>
          <t>33751 MULTIMOVEIS ESPORTAÇÃO</t>
        </is>
      </c>
      <c r="D956" s="10" t="inlineStr">
        <is>
          <t>UV</t>
        </is>
      </c>
      <c r="E956" s="10" t="n">
        <v>30006111</v>
      </c>
      <c r="F956" s="10" t="inlineStr">
        <is>
          <t>PE FRONTAL 430X(108)51X25MDF (ESQRD) SANTIAGO NEW</t>
        </is>
      </c>
      <c r="G956" s="10" t="inlineStr">
        <is>
          <t>UV</t>
        </is>
      </c>
      <c r="H956" s="10" t="inlineStr">
        <is>
          <t>UV</t>
        </is>
      </c>
      <c r="I956" s="9" t="inlineStr">
        <is>
          <t>UV</t>
        </is>
      </c>
      <c r="J956" s="9" t="n">
        <v>50</v>
      </c>
      <c r="K956" s="10">
        <f>IF($E956="","",IFERROR(INDEX('01_Cad_Pecas'!$H$2:$H$5000,MATCH($E956,'01_Cad_Pecas'!$D$2:$D$5000,0)),IFERROR(INDEX('01_Cad_Pecas'!$H$2:$H$5000,MATCH(VALUE($E956),'01_Cad_Pecas'!$D$2:$D$5000,0)),"")))</f>
        <v/>
      </c>
      <c r="L956" s="10">
        <f>IF($E956="","",IFERROR(INDEX('01_Cad_Pecas'!$I$2:$I$5000,MATCH($E956,'01_Cad_Pecas'!$D$2:$D$5000,0)),IFERROR(INDEX('01_Cad_Pecas'!$I$2:$I$5000,MATCH(VALUE($E956),'01_Cad_Pecas'!$D$2:$D$5000,0)),"")))</f>
        <v/>
      </c>
      <c r="M956" s="10">
        <f>IF(OR($J956="",$L956=""),"",IF($K956="",0,$K956)+$J956*$L956)</f>
        <v/>
      </c>
      <c r="N956" s="10" t="n">
        <v>46203</v>
      </c>
      <c r="O956" s="9" t="n">
        <v>50</v>
      </c>
      <c r="P956" s="10" t="n"/>
      <c r="Q956" s="10" t="n"/>
      <c r="R956" s="10">
        <f>IF(AND($P956&lt;&gt;"",$Q956&lt;&gt;""),($Q956-$P956)*1440,IF(AND($O956&lt;&gt;"",$L956&lt;&gt;""),IF($K956="",0,$K956)+$O956*$L956,""))</f>
        <v/>
      </c>
      <c r="S956" s="10" t="n"/>
      <c r="T956" s="10">
        <f>IF(OR($J956="",$O956=""),"",$O956/$J956)</f>
        <v/>
      </c>
      <c r="U956" s="10" t="n"/>
      <c r="V956" s="10">
        <f>IF($A956="","",IF(AND($A956&lt;&gt;"",NOT(OR($U956="Concluído",$U956="Concluido")),TODAY()&gt;$A956),"SIM","NÃO"))</f>
        <v/>
      </c>
      <c r="W956" s="10">
        <f>IF(OR($A956="",$I956="",$M956=""),"",SUMIFS($M$2:M956,$I$2:I956,$I956,$A$2:A956,$A956)-$M956)</f>
        <v/>
      </c>
      <c r="X956" s="10">
        <f>IF(OR($A956="",$I956=""),"",SUMIFS($M$2:$M$4922,$I$2:$I$4922,$I956,$A$2:$A$4922,$A956))</f>
        <v/>
      </c>
      <c r="Y956" s="10">
        <f>IFERROR(VLOOKUP($I956,'02_Cad_Maquinas'!$B$2:$H$200,7,FALSE()),"")</f>
        <v/>
      </c>
      <c r="Z956" s="10">
        <f>IF(OR($X956="",$Y956=""),"",$Y956-$X956)</f>
        <v/>
      </c>
      <c r="AA956" s="11">
        <f>IF(OR($X956="",$Y956=""),"",$X956/$Y956)</f>
        <v/>
      </c>
      <c r="AB956" s="10" t="inlineStr">
        <is>
          <t>10163.10147|UV</t>
        </is>
      </c>
      <c r="AC956" s="10">
        <f>IF($B956="","","|"&amp;SUBSTITUTE(TRIM(SUBSTITUTE(SUBSTITUTE(SUBSTITUTE(SUBSTITUTE(SUBSTITUTE(SUBSTITUTE(SUBSTITUTE(SUBSTITUTE(SUBSTITUTE(SUBSTITUTE(SUBSTITUTE(SUBSTITUTE(SUBSTITUTE(SUBSTITUTE(TRIM($B956&amp;""),CHAR(10)," "),CHAR(13)," "),"."," "),";"," "),","," "),"/"," "),"+"," "),"-"," "),"  "," "),"  "," "),"  "," "),"  "," "),"  "," "),"  "," "))," ","|")&amp;"|")</f>
        <v/>
      </c>
      <c r="AD956" s="10">
        <f>TRIM($I956&amp;"")</f>
        <v/>
      </c>
    </row>
    <row r="957" ht="36" customHeight="1">
      <c r="A957" s="9" t="n">
        <v>46202</v>
      </c>
      <c r="B957" s="10" t="n">
        <v>10163.10147</v>
      </c>
      <c r="C957" s="10" t="inlineStr">
        <is>
          <t>33751 MULTIMOVEIS ESPORTAÇÃO</t>
        </is>
      </c>
      <c r="D957" s="10" t="inlineStr">
        <is>
          <t>UV</t>
        </is>
      </c>
      <c r="E957" s="10" t="n">
        <v>30034007</v>
      </c>
      <c r="F957" s="10" t="inlineStr">
        <is>
          <t>TAMPO VITREO 1365X905X25 MDF-MESA VIENA</t>
        </is>
      </c>
      <c r="G957" s="10" t="inlineStr">
        <is>
          <t>UV</t>
        </is>
      </c>
      <c r="H957" s="10" t="inlineStr">
        <is>
          <t>UV</t>
        </is>
      </c>
      <c r="I957" s="9" t="inlineStr">
        <is>
          <t>UV</t>
        </is>
      </c>
      <c r="J957" s="9" t="n">
        <v>5</v>
      </c>
      <c r="K957" s="10">
        <f>IF($E957="","",IFERROR(INDEX('01_Cad_Pecas'!$H$2:$H$5000,MATCH($E957,'01_Cad_Pecas'!$D$2:$D$5000,0)),IFERROR(INDEX('01_Cad_Pecas'!$H$2:$H$5000,MATCH(VALUE($E957),'01_Cad_Pecas'!$D$2:$D$5000,0)),"")))</f>
        <v/>
      </c>
      <c r="L957" s="10">
        <f>IF($E957="","",IFERROR(INDEX('01_Cad_Pecas'!$I$2:$I$5000,MATCH($E957,'01_Cad_Pecas'!$D$2:$D$5000,0)),IFERROR(INDEX('01_Cad_Pecas'!$I$2:$I$5000,MATCH(VALUE($E957),'01_Cad_Pecas'!$D$2:$D$5000,0)),"")))</f>
        <v/>
      </c>
      <c r="M957" s="10">
        <f>IF(OR($J957="",$L957=""),"",IF($K957="",0,$K957)+$J957*$L957)</f>
        <v/>
      </c>
      <c r="N957" s="10" t="n">
        <v>46203</v>
      </c>
      <c r="O957" s="9" t="n">
        <v>5</v>
      </c>
      <c r="P957" s="10" t="n"/>
      <c r="Q957" s="10" t="n"/>
      <c r="R957" s="10">
        <f>IF(AND($P957&lt;&gt;"",$Q957&lt;&gt;""),($Q957-$P957)*1440,IF(AND($O957&lt;&gt;"",$L957&lt;&gt;""),IF($K957="",0,$K957)+$O957*$L957,""))</f>
        <v/>
      </c>
      <c r="S957" s="10" t="n"/>
      <c r="T957" s="10">
        <f>IF(OR($J957="",$O957=""),"",$O957/$J957)</f>
        <v/>
      </c>
      <c r="U957" s="10" t="n"/>
      <c r="V957" s="10">
        <f>IF($A957="","",IF(AND($A957&lt;&gt;"",NOT(OR($U957="Concluído",$U957="Concluido")),TODAY()&gt;$A957),"SIM","NÃO"))</f>
        <v/>
      </c>
      <c r="W957" s="10">
        <f>IF(OR($A957="",$I957="",$M957=""),"",SUMIFS($M$2:M957,$I$2:I957,$I957,$A$2:A957,$A957)-$M957)</f>
        <v/>
      </c>
      <c r="X957" s="10">
        <f>IF(OR($A957="",$I957=""),"",SUMIFS($M$2:$M$4922,$I$2:$I$4922,$I957,$A$2:$A$4922,$A957))</f>
        <v/>
      </c>
      <c r="Y957" s="10">
        <f>IFERROR(VLOOKUP($I957,'02_Cad_Maquinas'!$B$2:$H$200,7,FALSE()),"")</f>
        <v/>
      </c>
      <c r="Z957" s="10">
        <f>IF(OR($X957="",$Y957=""),"",$Y957-$X957)</f>
        <v/>
      </c>
      <c r="AA957" s="11">
        <f>IF(OR($X957="",$Y957=""),"",$X957/$Y957)</f>
        <v/>
      </c>
      <c r="AB957" s="10" t="inlineStr">
        <is>
          <t>10163.10147|UV</t>
        </is>
      </c>
      <c r="AC957" s="10">
        <f>IF($B957="","","|"&amp;SUBSTITUTE(TRIM(SUBSTITUTE(SUBSTITUTE(SUBSTITUTE(SUBSTITUTE(SUBSTITUTE(SUBSTITUTE(SUBSTITUTE(SUBSTITUTE(SUBSTITUTE(SUBSTITUTE(SUBSTITUTE(SUBSTITUTE(SUBSTITUTE(SUBSTITUTE(TRIM($B957&amp;""),CHAR(10)," "),CHAR(13)," "),"."," "),";"," "),","," "),"/"," "),"+"," "),"-"," "),"  "," "),"  "," "),"  "," "),"  "," "),"  "," "),"  "," "))," ","|")&amp;"|")</f>
        <v/>
      </c>
      <c r="AD957" s="10">
        <f>TRIM($I957&amp;"")</f>
        <v/>
      </c>
    </row>
    <row r="958" ht="24" customHeight="1">
      <c r="A958" s="9" t="n">
        <v>46203</v>
      </c>
      <c r="B958" s="10" t="n">
        <v>10179</v>
      </c>
      <c r="C958" s="10" t="n"/>
      <c r="D958" s="10" t="inlineStr">
        <is>
          <t>UV</t>
        </is>
      </c>
      <c r="E958" s="10" t="n">
        <v>20014001</v>
      </c>
      <c r="F958" s="10" t="inlineStr">
        <is>
          <t>LAT BASE EXTERNA 778X453X12 MDP - MESA DAKAR</t>
        </is>
      </c>
      <c r="G958" s="10" t="inlineStr">
        <is>
          <t>UV</t>
        </is>
      </c>
      <c r="H958" s="10" t="inlineStr">
        <is>
          <t>UV</t>
        </is>
      </c>
      <c r="I958" s="10" t="inlineStr">
        <is>
          <t>UV</t>
        </is>
      </c>
      <c r="J958" s="9" t="n">
        <v>10</v>
      </c>
      <c r="K958" s="10">
        <f>IF($E958="","",IFERROR(INDEX('01_Cad_Pecas'!$H$2:$H$5000,MATCH($E958,'01_Cad_Pecas'!$D$2:$D$5000,0)),IFERROR(INDEX('01_Cad_Pecas'!$H$2:$H$5000,MATCH(VALUE($E958),'01_Cad_Pecas'!$D$2:$D$5000,0)),"")))</f>
        <v/>
      </c>
      <c r="L958" s="10">
        <f>IF($E958="","",IFERROR(INDEX('01_Cad_Pecas'!$I$2:$I$5000,MATCH($E958,'01_Cad_Pecas'!$D$2:$D$5000,0)),IFERROR(INDEX('01_Cad_Pecas'!$I$2:$I$5000,MATCH(VALUE($E958),'01_Cad_Pecas'!$D$2:$D$5000,0)),"")))</f>
        <v/>
      </c>
      <c r="M958" s="10">
        <f>IF(OR($J958="",$L958=""),"",IF($K958="",0,$K958)+$J958*$L958)</f>
        <v/>
      </c>
      <c r="N958" s="10" t="n">
        <v>46203</v>
      </c>
      <c r="O958" s="10" t="n"/>
      <c r="P958" s="10" t="n"/>
      <c r="Q958" s="10" t="n"/>
      <c r="R958" s="10">
        <f>IF(AND($P958&lt;&gt;"",$Q958&lt;&gt;""),($Q958-$P958)*1440,IF(AND($O958&lt;&gt;"",$L958&lt;&gt;""),IF($K958="",0,$K958)+$O958*$L958,""))</f>
        <v/>
      </c>
      <c r="S958" s="10" t="n"/>
      <c r="T958" s="10">
        <f>IF(OR($J958="",$O958=""),"",$O958/$J958)</f>
        <v/>
      </c>
      <c r="U958" s="10" t="n"/>
      <c r="V958" s="10">
        <f>IF($A958="","",IF(AND($A958&lt;&gt;"",NOT(OR($U958="Concluído",$U958="Concluido")),TODAY()&gt;$A958),"SIM","NÃO"))</f>
        <v/>
      </c>
      <c r="W958" s="10">
        <f>IF(OR($A958="",$I958="",$M958=""),"",SUMIFS($M$2:M958,$I$2:I958,$I958,$A$2:A958,$A958)-$M958)</f>
        <v/>
      </c>
      <c r="X958" s="10">
        <f>IF(OR($A958="",$I958=""),"",SUMIFS($M$2:$M$4922,$I$2:$I$4922,$I958,$A$2:$A$4922,$A958))</f>
        <v/>
      </c>
      <c r="Y958" s="10">
        <f>IFERROR(VLOOKUP($I958,'02_Cad_Maquinas'!$B$2:$H$200,7,FALSE()),"")</f>
        <v/>
      </c>
      <c r="Z958" s="10">
        <f>IF(OR($X958="",$Y958=""),"",$Y958-$X958)</f>
        <v/>
      </c>
      <c r="AA958" s="11">
        <f>IF(OR($X958="",$Y958=""),"",$X958/$Y958)</f>
        <v/>
      </c>
      <c r="AB958" s="10" t="n"/>
      <c r="AC958" s="10">
        <f>IF($B958="","","|"&amp;SUBSTITUTE(TRIM(SUBSTITUTE(SUBSTITUTE(SUBSTITUTE(SUBSTITUTE(SUBSTITUTE(SUBSTITUTE(SUBSTITUTE(SUBSTITUTE(SUBSTITUTE(SUBSTITUTE(SUBSTITUTE(SUBSTITUTE(SUBSTITUTE(SUBSTITUTE(TRIM($B958&amp;""),CHAR(10)," "),CHAR(13)," "),"."," "),";"," "),","," "),"/"," "),"+"," "),"-"," "),"  "," "),"  "," "),"  "," "),"  "," "),"  "," "),"  "," "))," ","|")&amp;"|")</f>
        <v/>
      </c>
      <c r="AD958" s="10">
        <f>TRIM($I958&amp;"")</f>
        <v/>
      </c>
    </row>
    <row r="959" ht="24" customHeight="1">
      <c r="A959" s="9" t="n">
        <v>46203</v>
      </c>
      <c r="B959" s="10" t="n">
        <v>10179</v>
      </c>
      <c r="C959" s="10" t="n"/>
      <c r="D959" s="10" t="inlineStr">
        <is>
          <t>UV</t>
        </is>
      </c>
      <c r="E959" s="10" t="n">
        <v>20014205</v>
      </c>
      <c r="F959" s="10" t="inlineStr">
        <is>
          <t>(1) TAMPO 1602X802X12 MDP - MESA DAKAR/MIAMI 1,60</t>
        </is>
      </c>
      <c r="G959" s="10" t="inlineStr">
        <is>
          <t>UV</t>
        </is>
      </c>
      <c r="H959" s="10" t="inlineStr">
        <is>
          <t>UV</t>
        </is>
      </c>
      <c r="I959" s="10" t="inlineStr">
        <is>
          <t>UV</t>
        </is>
      </c>
      <c r="J959" s="9" t="n">
        <v>5</v>
      </c>
      <c r="K959" s="10">
        <f>IF($E959="","",IFERROR(INDEX('01_Cad_Pecas'!$H$2:$H$5000,MATCH($E959,'01_Cad_Pecas'!$D$2:$D$5000,0)),IFERROR(INDEX('01_Cad_Pecas'!$H$2:$H$5000,MATCH(VALUE($E959),'01_Cad_Pecas'!$D$2:$D$5000,0)),"")))</f>
        <v/>
      </c>
      <c r="L959" s="10">
        <f>IF($E959="","",IFERROR(INDEX('01_Cad_Pecas'!$I$2:$I$5000,MATCH($E959,'01_Cad_Pecas'!$D$2:$D$5000,0)),IFERROR(INDEX('01_Cad_Pecas'!$I$2:$I$5000,MATCH(VALUE($E959),'01_Cad_Pecas'!$D$2:$D$5000,0)),"")))</f>
        <v/>
      </c>
      <c r="M959" s="10">
        <f>IF(OR($J959="",$L959=""),"",IF($K959="",0,$K959)+$J959*$L959)</f>
        <v/>
      </c>
      <c r="N959" s="10" t="n">
        <v>46204</v>
      </c>
      <c r="O959" s="10" t="n"/>
      <c r="P959" s="10" t="n"/>
      <c r="Q959" s="10" t="n"/>
      <c r="R959" s="10">
        <f>IF(AND($P959&lt;&gt;"",$Q959&lt;&gt;""),($Q959-$P959)*1440,IF(AND($O959&lt;&gt;"",$L959&lt;&gt;""),IF($K959="",0,$K959)+$O959*$L959,""))</f>
        <v/>
      </c>
      <c r="S959" s="10" t="n"/>
      <c r="T959" s="10">
        <f>IF(OR($J959="",$O959=""),"",$O959/$J959)</f>
        <v/>
      </c>
      <c r="U959" s="10" t="n"/>
      <c r="V959" s="10">
        <f>IF($A959="","",IF(AND($A959&lt;&gt;"",NOT(OR($U959="Concluído",$U959="Concluido")),TODAY()&gt;$A959),"SIM","NÃO"))</f>
        <v/>
      </c>
      <c r="W959" s="10">
        <f>IF(OR($A959="",$I959="",$M959=""),"",SUMIFS($M$2:M959,$I$2:I959,$I959,$A$2:A959,$A959)-$M959)</f>
        <v/>
      </c>
      <c r="X959" s="10">
        <f>IF(OR($A959="",$I959=""),"",SUMIFS($M$2:$M$4922,$I$2:$I$4922,$I959,$A$2:$A$4922,$A959))</f>
        <v/>
      </c>
      <c r="Y959" s="10">
        <f>IFERROR(VLOOKUP($I959,'02_Cad_Maquinas'!$B$2:$H$200,7,FALSE()),"")</f>
        <v/>
      </c>
      <c r="Z959" s="10">
        <f>IF(OR($X959="",$Y959=""),"",$Y959-$X959)</f>
        <v/>
      </c>
      <c r="AA959" s="11">
        <f>IF(OR($X959="",$Y959=""),"",$X959/$Y959)</f>
        <v/>
      </c>
      <c r="AB959" s="10" t="n"/>
      <c r="AC959" s="10">
        <f>IF($B959="","","|"&amp;SUBSTITUTE(TRIM(SUBSTITUTE(SUBSTITUTE(SUBSTITUTE(SUBSTITUTE(SUBSTITUTE(SUBSTITUTE(SUBSTITUTE(SUBSTITUTE(SUBSTITUTE(SUBSTITUTE(SUBSTITUTE(SUBSTITUTE(SUBSTITUTE(SUBSTITUTE(TRIM($B959&amp;""),CHAR(10)," "),CHAR(13)," "),"."," "),";"," "),","," "),"/"," "),"+"," "),"-"," "),"  "," "),"  "," "),"  "," "),"  "," "),"  "," "),"  "," "))," ","|")&amp;"|")</f>
        <v/>
      </c>
      <c r="AD959" s="10">
        <f>TRIM($I959&amp;"")</f>
        <v/>
      </c>
    </row>
    <row r="960" ht="24" customHeight="1">
      <c r="A960" s="9" t="n">
        <v>46203</v>
      </c>
      <c r="B960" s="10" t="n">
        <v>10179</v>
      </c>
      <c r="C960" s="10" t="n"/>
      <c r="D960" s="10" t="inlineStr">
        <is>
          <t>UV</t>
        </is>
      </c>
      <c r="E960" s="10" t="n">
        <v>20014305</v>
      </c>
      <c r="F960" s="10" t="inlineStr">
        <is>
          <t>(1) TAMPO 1202X802X12 MDP - MESA DAKAR/MIAMI 1,20</t>
        </is>
      </c>
      <c r="G960" s="10" t="inlineStr">
        <is>
          <t>UV</t>
        </is>
      </c>
      <c r="H960" s="10" t="inlineStr">
        <is>
          <t>UV</t>
        </is>
      </c>
      <c r="I960" s="10" t="inlineStr">
        <is>
          <t>UV</t>
        </is>
      </c>
      <c r="J960" s="9" t="n">
        <v>1</v>
      </c>
      <c r="K960" s="10">
        <f>IF($E960="","",IFERROR(INDEX('01_Cad_Pecas'!$H$2:$H$5000,MATCH($E960,'01_Cad_Pecas'!$D$2:$D$5000,0)),IFERROR(INDEX('01_Cad_Pecas'!$H$2:$H$5000,MATCH(VALUE($E960),'01_Cad_Pecas'!$D$2:$D$5000,0)),"")))</f>
        <v/>
      </c>
      <c r="L960" s="10">
        <f>IF($E960="","",IFERROR(INDEX('01_Cad_Pecas'!$I$2:$I$5000,MATCH($E960,'01_Cad_Pecas'!$D$2:$D$5000,0)),IFERROR(INDEX('01_Cad_Pecas'!$I$2:$I$5000,MATCH(VALUE($E960),'01_Cad_Pecas'!$D$2:$D$5000,0)),"")))</f>
        <v/>
      </c>
      <c r="M960" s="10">
        <f>IF(OR($J960="",$L960=""),"",IF($K960="",0,$K960)+$J960*$L960)</f>
        <v/>
      </c>
      <c r="N960" s="10" t="n">
        <v>46204</v>
      </c>
      <c r="O960" s="10" t="n"/>
      <c r="P960" s="10" t="n"/>
      <c r="Q960" s="10" t="n"/>
      <c r="R960" s="10">
        <f>IF(AND($P960&lt;&gt;"",$Q960&lt;&gt;""),($Q960-$P960)*1440,IF(AND($O960&lt;&gt;"",$L960&lt;&gt;""),IF($K960="",0,$K960)+$O960*$L960,""))</f>
        <v/>
      </c>
      <c r="S960" s="10" t="n"/>
      <c r="T960" s="10">
        <f>IF(OR($J960="",$O960=""),"",$O960/$J960)</f>
        <v/>
      </c>
      <c r="U960" s="10" t="n"/>
      <c r="V960" s="10">
        <f>IF($A960="","",IF(AND($A960&lt;&gt;"",NOT(OR($U960="Concluído",$U960="Concluido")),TODAY()&gt;$A960),"SIM","NÃO"))</f>
        <v/>
      </c>
      <c r="W960" s="10">
        <f>IF(OR($A960="",$I960="",$M960=""),"",SUMIFS($M$2:M960,$I$2:I960,$I960,$A$2:A960,$A960)-$M960)</f>
        <v/>
      </c>
      <c r="X960" s="10">
        <f>IF(OR($A960="",$I960=""),"",SUMIFS($M$2:$M$4922,$I$2:$I$4922,$I960,$A$2:$A$4922,$A960))</f>
        <v/>
      </c>
      <c r="Y960" s="10">
        <f>IFERROR(VLOOKUP($I960,'02_Cad_Maquinas'!$B$2:$H$200,7,FALSE()),"")</f>
        <v/>
      </c>
      <c r="Z960" s="10">
        <f>IF(OR($X960="",$Y960=""),"",$Y960-$X960)</f>
        <v/>
      </c>
      <c r="AA960" s="11">
        <f>IF(OR($X960="",$Y960=""),"",$X960/$Y960)</f>
        <v/>
      </c>
      <c r="AB960" s="10" t="n"/>
      <c r="AC960" s="10">
        <f>IF($B960="","","|"&amp;SUBSTITUTE(TRIM(SUBSTITUTE(SUBSTITUTE(SUBSTITUTE(SUBSTITUTE(SUBSTITUTE(SUBSTITUTE(SUBSTITUTE(SUBSTITUTE(SUBSTITUTE(SUBSTITUTE(SUBSTITUTE(SUBSTITUTE(SUBSTITUTE(SUBSTITUTE(TRIM($B960&amp;""),CHAR(10)," "),CHAR(13)," "),"."," "),";"," "),","," "),"/"," "),"+"," "),"-"," "),"  "," "),"  "," "),"  "," "),"  "," "),"  "," "),"  "," "))," ","|")&amp;"|")</f>
        <v/>
      </c>
      <c r="AD960" s="10">
        <f>TRIM($I960&amp;"")</f>
        <v/>
      </c>
    </row>
    <row r="961" ht="24" customHeight="1">
      <c r="A961" s="9" t="n">
        <v>46203</v>
      </c>
      <c r="B961" s="10" t="n">
        <v>10179</v>
      </c>
      <c r="C961" s="10" t="n"/>
      <c r="D961" s="10" t="inlineStr">
        <is>
          <t>UV</t>
        </is>
      </c>
      <c r="E961" s="10" t="n">
        <v>20014305</v>
      </c>
      <c r="F961" s="10" t="inlineStr">
        <is>
          <t>(1) TAMPO 1202X802X12 MDP - MESA DAKAR/MIAMI 1,20</t>
        </is>
      </c>
      <c r="G961" s="10" t="inlineStr">
        <is>
          <t>UV</t>
        </is>
      </c>
      <c r="H961" s="10" t="inlineStr">
        <is>
          <t>UV</t>
        </is>
      </c>
      <c r="I961" s="10" t="inlineStr">
        <is>
          <t>UV</t>
        </is>
      </c>
      <c r="J961" s="9" t="n">
        <v>1</v>
      </c>
      <c r="K961" s="10">
        <f>IF($E961="","",IFERROR(INDEX('01_Cad_Pecas'!$H$2:$H$5000,MATCH($E961,'01_Cad_Pecas'!$D$2:$D$5000,0)),IFERROR(INDEX('01_Cad_Pecas'!$H$2:$H$5000,MATCH(VALUE($E961),'01_Cad_Pecas'!$D$2:$D$5000,0)),"")))</f>
        <v/>
      </c>
      <c r="L961" s="10">
        <f>IF($E961="","",IFERROR(INDEX('01_Cad_Pecas'!$I$2:$I$5000,MATCH($E961,'01_Cad_Pecas'!$D$2:$D$5000,0)),IFERROR(INDEX('01_Cad_Pecas'!$I$2:$I$5000,MATCH(VALUE($E961),'01_Cad_Pecas'!$D$2:$D$5000,0)),"")))</f>
        <v/>
      </c>
      <c r="M961" s="10">
        <f>IF(OR($J961="",$L961=""),"",IF($K961="",0,$K961)+$J961*$L961)</f>
        <v/>
      </c>
      <c r="N961" s="10" t="n">
        <v>46204</v>
      </c>
      <c r="O961" s="10" t="n"/>
      <c r="P961" s="10" t="n"/>
      <c r="Q961" s="10" t="n"/>
      <c r="R961" s="10">
        <f>IF(AND($P961&lt;&gt;"",$Q961&lt;&gt;""),($Q961-$P961)*1440,IF(AND($O961&lt;&gt;"",$L961&lt;&gt;""),IF($K961="",0,$K961)+$O961*$L961,""))</f>
        <v/>
      </c>
      <c r="S961" s="10" t="n"/>
      <c r="T961" s="10">
        <f>IF(OR($J961="",$O961=""),"",$O961/$J961)</f>
        <v/>
      </c>
      <c r="U961" s="10" t="n"/>
      <c r="V961" s="10">
        <f>IF($A961="","",IF(AND($A961&lt;&gt;"",NOT(OR($U961="Concluído",$U961="Concluido")),TODAY()&gt;$A961),"SIM","NÃO"))</f>
        <v/>
      </c>
      <c r="W961" s="10">
        <f>IF(OR($A961="",$I961="",$M961=""),"",SUMIFS($M$2:M961,$I$2:I961,$I961,$A$2:A961,$A961)-$M961)</f>
        <v/>
      </c>
      <c r="X961" s="10">
        <f>IF(OR($A961="",$I961=""),"",SUMIFS($M$2:$M$4922,$I$2:$I$4922,$I961,$A$2:$A$4922,$A961))</f>
        <v/>
      </c>
      <c r="Y961" s="10">
        <f>IFERROR(VLOOKUP($I961,'02_Cad_Maquinas'!$B$2:$H$200,7,FALSE()),"")</f>
        <v/>
      </c>
      <c r="Z961" s="10">
        <f>IF(OR($X961="",$Y961=""),"",$Y961-$X961)</f>
        <v/>
      </c>
      <c r="AA961" s="11">
        <f>IF(OR($X961="",$Y961=""),"",$X961/$Y961)</f>
        <v/>
      </c>
      <c r="AB961" s="10" t="n"/>
      <c r="AC961" s="10">
        <f>IF($B961="","","|"&amp;SUBSTITUTE(TRIM(SUBSTITUTE(SUBSTITUTE(SUBSTITUTE(SUBSTITUTE(SUBSTITUTE(SUBSTITUTE(SUBSTITUTE(SUBSTITUTE(SUBSTITUTE(SUBSTITUTE(SUBSTITUTE(SUBSTITUTE(SUBSTITUTE(SUBSTITUTE(TRIM($B961&amp;""),CHAR(10)," "),CHAR(13)," "),"."," "),";"," "),","," "),"/"," "),"+"," "),"-"," "),"  "," "),"  "," "),"  "," "),"  "," "),"  "," "),"  "," "))," ","|")&amp;"|")</f>
        <v/>
      </c>
      <c r="AD961" s="10">
        <f>TRIM($I961&amp;"")</f>
        <v/>
      </c>
    </row>
    <row r="962" ht="24" customHeight="1">
      <c r="A962" s="9" t="n">
        <v>46203</v>
      </c>
      <c r="B962" s="10" t="n">
        <v>10179</v>
      </c>
      <c r="C962" s="10" t="n"/>
      <c r="D962" s="10" t="inlineStr">
        <is>
          <t>UV</t>
        </is>
      </c>
      <c r="E962" s="10" t="n">
        <v>20012405</v>
      </c>
      <c r="F962" s="10" t="inlineStr">
        <is>
          <t>(2) TRAVESSA MAIOR 1030X100X15 MDP-MESA MIAMI 1,20</t>
        </is>
      </c>
      <c r="G962" s="10" t="inlineStr">
        <is>
          <t>UV</t>
        </is>
      </c>
      <c r="H962" s="10" t="inlineStr">
        <is>
          <t>UV</t>
        </is>
      </c>
      <c r="I962" s="10" t="inlineStr">
        <is>
          <t>UV</t>
        </is>
      </c>
      <c r="J962" s="9" t="n">
        <v>4</v>
      </c>
      <c r="K962" s="10">
        <f>IF($E962="","",IFERROR(INDEX('01_Cad_Pecas'!$H$2:$H$5000,MATCH($E962,'01_Cad_Pecas'!$D$2:$D$5000,0)),IFERROR(INDEX('01_Cad_Pecas'!$H$2:$H$5000,MATCH(VALUE($E962),'01_Cad_Pecas'!$D$2:$D$5000,0)),"")))</f>
        <v/>
      </c>
      <c r="L962" s="10">
        <f>IF($E962="","",IFERROR(INDEX('01_Cad_Pecas'!$I$2:$I$5000,MATCH($E962,'01_Cad_Pecas'!$D$2:$D$5000,0)),IFERROR(INDEX('01_Cad_Pecas'!$I$2:$I$5000,MATCH(VALUE($E962),'01_Cad_Pecas'!$D$2:$D$5000,0)),"")))</f>
        <v/>
      </c>
      <c r="M962" s="10">
        <f>IF(OR($J962="",$L962=""),"",IF($K962="",0,$K962)+$J962*$L962)</f>
        <v/>
      </c>
      <c r="N962" s="10" t="n">
        <v>46204</v>
      </c>
      <c r="O962" s="10" t="n"/>
      <c r="P962" s="10" t="n"/>
      <c r="Q962" s="10" t="n"/>
      <c r="R962" s="10">
        <f>IF(AND($P962&lt;&gt;"",$Q962&lt;&gt;""),($Q962-$P962)*1440,IF(AND($O962&lt;&gt;"",$L962&lt;&gt;""),IF($K962="",0,$K962)+$O962*$L962,""))</f>
        <v/>
      </c>
      <c r="S962" s="10" t="n"/>
      <c r="T962" s="10">
        <f>IF(OR($J962="",$O962=""),"",$O962/$J962)</f>
        <v/>
      </c>
      <c r="U962" s="10" t="n"/>
      <c r="V962" s="10">
        <f>IF($A962="","",IF(AND($A962&lt;&gt;"",NOT(OR($U962="Concluído",$U962="Concluido")),TODAY()&gt;$A962),"SIM","NÃO"))</f>
        <v/>
      </c>
      <c r="W962" s="10">
        <f>IF(OR($A962="",$I962="",$M962=""),"",SUMIFS($M$2:M962,$I$2:I962,$I962,$A$2:A962,$A962)-$M962)</f>
        <v/>
      </c>
      <c r="X962" s="10">
        <f>IF(OR($A962="",$I962=""),"",SUMIFS($M$2:$M$4922,$I$2:$I$4922,$I962,$A$2:$A$4922,$A962))</f>
        <v/>
      </c>
      <c r="Y962" s="10">
        <f>IFERROR(VLOOKUP($I962,'02_Cad_Maquinas'!$B$2:$H$200,7,FALSE()),"")</f>
        <v/>
      </c>
      <c r="Z962" s="10">
        <f>IF(OR($X962="",$Y962=""),"",$Y962-$X962)</f>
        <v/>
      </c>
      <c r="AA962" s="11">
        <f>IF(OR($X962="",$Y962=""),"",$X962/$Y962)</f>
        <v/>
      </c>
      <c r="AB962" s="10" t="n"/>
      <c r="AC962" s="10">
        <f>IF($B962="","","|"&amp;SUBSTITUTE(TRIM(SUBSTITUTE(SUBSTITUTE(SUBSTITUTE(SUBSTITUTE(SUBSTITUTE(SUBSTITUTE(SUBSTITUTE(SUBSTITUTE(SUBSTITUTE(SUBSTITUTE(SUBSTITUTE(SUBSTITUTE(SUBSTITUTE(SUBSTITUTE(TRIM($B962&amp;""),CHAR(10)," "),CHAR(13)," "),"."," "),";"," "),","," "),"/"," "),"+"," "),"-"," "),"  "," "),"  "," "),"  "," "),"  "," "),"  "," "),"  "," "))," ","|")&amp;"|")</f>
        <v/>
      </c>
      <c r="AD962" s="10">
        <f>TRIM($I962&amp;"")</f>
        <v/>
      </c>
    </row>
    <row r="963" ht="24" customHeight="1">
      <c r="A963" s="9" t="n">
        <v>46203</v>
      </c>
      <c r="B963" s="10" t="n">
        <v>10179</v>
      </c>
      <c r="C963" s="10" t="n"/>
      <c r="D963" s="10" t="inlineStr">
        <is>
          <t>UV</t>
        </is>
      </c>
      <c r="E963" s="10" t="n">
        <v>20013107</v>
      </c>
      <c r="F963" s="10" t="inlineStr">
        <is>
          <t>(3) TRAV.MENOR 610X100X15 MDP-MESA MIAMI 1,37X0,80</t>
        </is>
      </c>
      <c r="G963" s="10" t="inlineStr">
        <is>
          <t>UV</t>
        </is>
      </c>
      <c r="H963" s="10" t="inlineStr">
        <is>
          <t>UV</t>
        </is>
      </c>
      <c r="I963" s="10" t="inlineStr">
        <is>
          <t>UV</t>
        </is>
      </c>
      <c r="J963" s="9" t="n">
        <v>4</v>
      </c>
      <c r="K963" s="10">
        <f>IF($E963="","",IFERROR(INDEX('01_Cad_Pecas'!$H$2:$H$5000,MATCH($E963,'01_Cad_Pecas'!$D$2:$D$5000,0)),IFERROR(INDEX('01_Cad_Pecas'!$H$2:$H$5000,MATCH(VALUE($E963),'01_Cad_Pecas'!$D$2:$D$5000,0)),"")))</f>
        <v/>
      </c>
      <c r="L963" s="10">
        <f>IF($E963="","",IFERROR(INDEX('01_Cad_Pecas'!$I$2:$I$5000,MATCH($E963,'01_Cad_Pecas'!$D$2:$D$5000,0)),IFERROR(INDEX('01_Cad_Pecas'!$I$2:$I$5000,MATCH(VALUE($E963),'01_Cad_Pecas'!$D$2:$D$5000,0)),"")))</f>
        <v/>
      </c>
      <c r="M963" s="10">
        <f>IF(OR($J963="",$L963=""),"",IF($K963="",0,$K963)+$J963*$L963)</f>
        <v/>
      </c>
      <c r="N963" s="10" t="n">
        <v>46204</v>
      </c>
      <c r="O963" s="10" t="n"/>
      <c r="P963" s="10" t="n"/>
      <c r="Q963" s="10" t="n"/>
      <c r="R963" s="10">
        <f>IF(AND($P963&lt;&gt;"",$Q963&lt;&gt;""),($Q963-$P963)*1440,IF(AND($O963&lt;&gt;"",$L963&lt;&gt;""),IF($K963="",0,$K963)+$O963*$L963,""))</f>
        <v/>
      </c>
      <c r="S963" s="10" t="n"/>
      <c r="T963" s="10">
        <f>IF(OR($J963="",$O963=""),"",$O963/$J963)</f>
        <v/>
      </c>
      <c r="U963" s="10" t="n"/>
      <c r="V963" s="10">
        <f>IF($A963="","",IF(AND($A963&lt;&gt;"",NOT(OR($U963="Concluído",$U963="Concluido")),TODAY()&gt;$A963),"SIM","NÃO"))</f>
        <v/>
      </c>
      <c r="W963" s="10">
        <f>IF(OR($A963="",$I963="",$M963=""),"",SUMIFS($M$2:M963,$I$2:I963,$I963,$A$2:A963,$A963)-$M963)</f>
        <v/>
      </c>
      <c r="X963" s="10">
        <f>IF(OR($A963="",$I963=""),"",SUMIFS($M$2:$M$4922,$I$2:$I$4922,$I963,$A$2:$A$4922,$A963))</f>
        <v/>
      </c>
      <c r="Y963" s="10">
        <f>IFERROR(VLOOKUP($I963,'02_Cad_Maquinas'!$B$2:$H$200,7,FALSE()),"")</f>
        <v/>
      </c>
      <c r="Z963" s="10">
        <f>IF(OR($X963="",$Y963=""),"",$Y963-$X963)</f>
        <v/>
      </c>
      <c r="AA963" s="11">
        <f>IF(OR($X963="",$Y963=""),"",$X963/$Y963)</f>
        <v/>
      </c>
      <c r="AB963" s="10" t="n"/>
      <c r="AC963" s="10">
        <f>IF($B963="","","|"&amp;SUBSTITUTE(TRIM(SUBSTITUTE(SUBSTITUTE(SUBSTITUTE(SUBSTITUTE(SUBSTITUTE(SUBSTITUTE(SUBSTITUTE(SUBSTITUTE(SUBSTITUTE(SUBSTITUTE(SUBSTITUTE(SUBSTITUTE(SUBSTITUTE(SUBSTITUTE(TRIM($B963&amp;""),CHAR(10)," "),CHAR(13)," "),"."," "),";"," "),","," "),"/"," "),"+"," "),"-"," "),"  "," "),"  "," "),"  "," "),"  "," "),"  "," "),"  "," "))," ","|")&amp;"|")</f>
        <v/>
      </c>
      <c r="AD963" s="10">
        <f>TRIM($I963&amp;"")</f>
        <v/>
      </c>
    </row>
    <row r="964" ht="24" customHeight="1">
      <c r="A964" s="9" t="n">
        <v>46203</v>
      </c>
      <c r="B964" s="10" t="n">
        <v>10179</v>
      </c>
      <c r="C964" s="10" t="n"/>
      <c r="D964" s="10" t="inlineStr">
        <is>
          <t>UV</t>
        </is>
      </c>
      <c r="E964" s="10" t="n">
        <v>20014202</v>
      </c>
      <c r="F964" s="10" t="inlineStr">
        <is>
          <t>LAT MENOR BASE INTERNA 765X350X15 MDP - DAKAR 1,60</t>
        </is>
      </c>
      <c r="G964" s="10" t="inlineStr">
        <is>
          <t>UV</t>
        </is>
      </c>
      <c r="H964" s="10" t="inlineStr">
        <is>
          <t>UV</t>
        </is>
      </c>
      <c r="I964" s="10" t="inlineStr">
        <is>
          <t>UV</t>
        </is>
      </c>
      <c r="J964" s="9" t="n">
        <v>10</v>
      </c>
      <c r="K964" s="10">
        <f>IF($E964="","",IFERROR(INDEX('01_Cad_Pecas'!$H$2:$H$5000,MATCH($E964,'01_Cad_Pecas'!$D$2:$D$5000,0)),IFERROR(INDEX('01_Cad_Pecas'!$H$2:$H$5000,MATCH(VALUE($E964),'01_Cad_Pecas'!$D$2:$D$5000,0)),"")))</f>
        <v/>
      </c>
      <c r="L964" s="10">
        <f>IF($E964="","",IFERROR(INDEX('01_Cad_Pecas'!$I$2:$I$5000,MATCH($E964,'01_Cad_Pecas'!$D$2:$D$5000,0)),IFERROR(INDEX('01_Cad_Pecas'!$I$2:$I$5000,MATCH(VALUE($E964),'01_Cad_Pecas'!$D$2:$D$5000,0)),"")))</f>
        <v/>
      </c>
      <c r="M964" s="10">
        <f>IF(OR($J964="",$L964=""),"",IF($K964="",0,$K964)+$J964*$L964)</f>
        <v/>
      </c>
      <c r="N964" s="10" t="n">
        <v>46204</v>
      </c>
      <c r="O964" s="10" t="n"/>
      <c r="P964" s="10" t="n"/>
      <c r="Q964" s="10" t="n"/>
      <c r="R964" s="10">
        <f>IF(AND($P964&lt;&gt;"",$Q964&lt;&gt;""),($Q964-$P964)*1440,IF(AND($O964&lt;&gt;"",$L964&lt;&gt;""),IF($K964="",0,$K964)+$O964*$L964,""))</f>
        <v/>
      </c>
      <c r="S964" s="10" t="n"/>
      <c r="T964" s="10">
        <f>IF(OR($J964="",$O964=""),"",$O964/$J964)</f>
        <v/>
      </c>
      <c r="U964" s="10" t="n"/>
      <c r="V964" s="10">
        <f>IF($A964="","",IF(AND($A964&lt;&gt;"",NOT(OR($U964="Concluído",$U964="Concluido")),TODAY()&gt;$A964),"SIM","NÃO"))</f>
        <v/>
      </c>
      <c r="W964" s="10">
        <f>IF(OR($A964="",$I964="",$M964=""),"",SUMIFS($M$2:M964,$I$2:I964,$I964,$A$2:A964,$A964)-$M964)</f>
        <v/>
      </c>
      <c r="X964" s="10">
        <f>IF(OR($A964="",$I964=""),"",SUMIFS($M$2:$M$4922,$I$2:$I$4922,$I964,$A$2:$A$4922,$A964))</f>
        <v/>
      </c>
      <c r="Y964" s="10">
        <f>IFERROR(VLOOKUP($I964,'02_Cad_Maquinas'!$B$2:$H$200,7,FALSE()),"")</f>
        <v/>
      </c>
      <c r="Z964" s="10">
        <f>IF(OR($X964="",$Y964=""),"",$Y964-$X964)</f>
        <v/>
      </c>
      <c r="AA964" s="11">
        <f>IF(OR($X964="",$Y964=""),"",$X964/$Y964)</f>
        <v/>
      </c>
      <c r="AB964" s="10" t="n"/>
      <c r="AC964" s="10">
        <f>IF($B964="","","|"&amp;SUBSTITUTE(TRIM(SUBSTITUTE(SUBSTITUTE(SUBSTITUTE(SUBSTITUTE(SUBSTITUTE(SUBSTITUTE(SUBSTITUTE(SUBSTITUTE(SUBSTITUTE(SUBSTITUTE(SUBSTITUTE(SUBSTITUTE(SUBSTITUTE(SUBSTITUTE(TRIM($B964&amp;""),CHAR(10)," "),CHAR(13)," "),"."," "),";"," "),","," "),"/"," "),"+"," "),"-"," "),"  "," "),"  "," "),"  "," "),"  "," "),"  "," "),"  "," "))," ","|")&amp;"|")</f>
        <v/>
      </c>
      <c r="AD964" s="10">
        <f>TRIM($I964&amp;"")</f>
        <v/>
      </c>
    </row>
    <row r="965" ht="24" customHeight="1">
      <c r="A965" s="9" t="n">
        <v>46203</v>
      </c>
      <c r="B965" s="10" t="n">
        <v>10179</v>
      </c>
      <c r="C965" s="10" t="n"/>
      <c r="D965" s="10" t="inlineStr">
        <is>
          <t>UV</t>
        </is>
      </c>
      <c r="E965" s="10" t="n">
        <v>20014203</v>
      </c>
      <c r="F965" s="10" t="inlineStr">
        <is>
          <t>LAT MAIOR BASE INTERNA 913X348X15 MDP - DAKAR 1,60</t>
        </is>
      </c>
      <c r="G965" s="10" t="inlineStr">
        <is>
          <t>UV</t>
        </is>
      </c>
      <c r="H965" s="10" t="inlineStr">
        <is>
          <t>UV</t>
        </is>
      </c>
      <c r="I965" s="10" t="inlineStr">
        <is>
          <t>UV</t>
        </is>
      </c>
      <c r="J965" s="9" t="n">
        <v>10</v>
      </c>
      <c r="K965" s="10">
        <f>IF($E965="","",IFERROR(INDEX('01_Cad_Pecas'!$H$2:$H$5000,MATCH($E965,'01_Cad_Pecas'!$D$2:$D$5000,0)),IFERROR(INDEX('01_Cad_Pecas'!$H$2:$H$5000,MATCH(VALUE($E965),'01_Cad_Pecas'!$D$2:$D$5000,0)),"")))</f>
        <v/>
      </c>
      <c r="L965" s="10">
        <f>IF($E965="","",IFERROR(INDEX('01_Cad_Pecas'!$I$2:$I$5000,MATCH($E965,'01_Cad_Pecas'!$D$2:$D$5000,0)),IFERROR(INDEX('01_Cad_Pecas'!$I$2:$I$5000,MATCH(VALUE($E965),'01_Cad_Pecas'!$D$2:$D$5000,0)),"")))</f>
        <v/>
      </c>
      <c r="M965" s="10">
        <f>IF(OR($J965="",$L965=""),"",IF($K965="",0,$K965)+$J965*$L965)</f>
        <v/>
      </c>
      <c r="N965" s="10" t="n">
        <v>46204</v>
      </c>
      <c r="O965" s="10" t="n"/>
      <c r="P965" s="10" t="n"/>
      <c r="Q965" s="10" t="n"/>
      <c r="R965" s="10">
        <f>IF(AND($P965&lt;&gt;"",$Q965&lt;&gt;""),($Q965-$P965)*1440,IF(AND($O965&lt;&gt;"",$L965&lt;&gt;""),IF($K965="",0,$K965)+$O965*$L965,""))</f>
        <v/>
      </c>
      <c r="S965" s="10" t="n"/>
      <c r="T965" s="10">
        <f>IF(OR($J965="",$O965=""),"",$O965/$J965)</f>
        <v/>
      </c>
      <c r="U965" s="10" t="n"/>
      <c r="V965" s="10">
        <f>IF($A965="","",IF(AND($A965&lt;&gt;"",NOT(OR($U965="Concluído",$U965="Concluido")),TODAY()&gt;$A965),"SIM","NÃO"))</f>
        <v/>
      </c>
      <c r="W965" s="10">
        <f>IF(OR($A965="",$I965="",$M965=""),"",SUMIFS($M$2:M965,$I$2:I965,$I965,$A$2:A965,$A965)-$M965)</f>
        <v/>
      </c>
      <c r="X965" s="10">
        <f>IF(OR($A965="",$I965=""),"",SUMIFS($M$2:$M$4922,$I$2:$I$4922,$I965,$A$2:$A$4922,$A965))</f>
        <v/>
      </c>
      <c r="Y965" s="10">
        <f>IFERROR(VLOOKUP($I965,'02_Cad_Maquinas'!$B$2:$H$200,7,FALSE()),"")</f>
        <v/>
      </c>
      <c r="Z965" s="10">
        <f>IF(OR($X965="",$Y965=""),"",$Y965-$X965)</f>
        <v/>
      </c>
      <c r="AA965" s="11">
        <f>IF(OR($X965="",$Y965=""),"",$X965/$Y965)</f>
        <v/>
      </c>
      <c r="AB965" s="10" t="n"/>
      <c r="AC965" s="10">
        <f>IF($B965="","","|"&amp;SUBSTITUTE(TRIM(SUBSTITUTE(SUBSTITUTE(SUBSTITUTE(SUBSTITUTE(SUBSTITUTE(SUBSTITUTE(SUBSTITUTE(SUBSTITUTE(SUBSTITUTE(SUBSTITUTE(SUBSTITUTE(SUBSTITUTE(SUBSTITUTE(SUBSTITUTE(TRIM($B965&amp;""),CHAR(10)," "),CHAR(13)," "),"."," "),";"," "),","," "),"/"," "),"+"," "),"-"," "),"  "," "),"  "," "),"  "," "),"  "," "),"  "," "),"  "," "))," ","|")&amp;"|")</f>
        <v/>
      </c>
      <c r="AD965" s="10">
        <f>TRIM($I965&amp;"")</f>
        <v/>
      </c>
    </row>
    <row r="966" ht="24" customHeight="1">
      <c r="A966" s="9" t="n">
        <v>46203</v>
      </c>
      <c r="B966" s="10" t="n">
        <v>10179</v>
      </c>
      <c r="C966" s="10" t="n"/>
      <c r="D966" s="10" t="inlineStr">
        <is>
          <t>UV</t>
        </is>
      </c>
      <c r="E966" s="10" t="n">
        <v>30003407</v>
      </c>
      <c r="F966" s="10" t="inlineStr">
        <is>
          <t>TRAVESSA ENCOSTO 360X72X15 MDP - CAD DAKAR</t>
        </is>
      </c>
      <c r="G966" s="10" t="inlineStr">
        <is>
          <t>UV</t>
        </is>
      </c>
      <c r="H966" s="10" t="inlineStr">
        <is>
          <t>UV</t>
        </is>
      </c>
      <c r="I966" s="10" t="inlineStr">
        <is>
          <t>UV</t>
        </is>
      </c>
      <c r="J966" s="9" t="n">
        <v>102</v>
      </c>
      <c r="K966" s="10">
        <f>IF($E966="","",IFERROR(INDEX('01_Cad_Pecas'!$H$2:$H$5000,MATCH($E966,'01_Cad_Pecas'!$D$2:$D$5000,0)),IFERROR(INDEX('01_Cad_Pecas'!$H$2:$H$5000,MATCH(VALUE($E966),'01_Cad_Pecas'!$D$2:$D$5000,0)),"")))</f>
        <v/>
      </c>
      <c r="L966" s="10">
        <f>IF($E966="","",IFERROR(INDEX('01_Cad_Pecas'!$I$2:$I$5000,MATCH($E966,'01_Cad_Pecas'!$D$2:$D$5000,0)),IFERROR(INDEX('01_Cad_Pecas'!$I$2:$I$5000,MATCH(VALUE($E966),'01_Cad_Pecas'!$D$2:$D$5000,0)),"")))</f>
        <v/>
      </c>
      <c r="M966" s="10">
        <f>IF(OR($J966="",$L966=""),"",IF($K966="",0,$K966)+$J966*$L966)</f>
        <v/>
      </c>
      <c r="N966" s="10" t="n">
        <v>46204</v>
      </c>
      <c r="O966" s="10" t="n"/>
      <c r="P966" s="10" t="n"/>
      <c r="Q966" s="10" t="n"/>
      <c r="R966" s="10">
        <f>IF(AND($P966&lt;&gt;"",$Q966&lt;&gt;""),($Q966-$P966)*1440,IF(AND($O966&lt;&gt;"",$L966&lt;&gt;""),IF($K966="",0,$K966)+$O966*$L966,""))</f>
        <v/>
      </c>
      <c r="S966" s="10" t="n"/>
      <c r="T966" s="10">
        <f>IF(OR($J966="",$O966=""),"",$O966/$J966)</f>
        <v/>
      </c>
      <c r="U966" s="10" t="n"/>
      <c r="V966" s="10">
        <f>IF($A966="","",IF(AND($A966&lt;&gt;"",NOT(OR($U966="Concluído",$U966="Concluido")),TODAY()&gt;$A966),"SIM","NÃO"))</f>
        <v/>
      </c>
      <c r="W966" s="10">
        <f>IF(OR($A966="",$I966="",$M966=""),"",SUMIFS($M$2:M966,$I$2:I966,$I966,$A$2:A966,$A966)-$M966)</f>
        <v/>
      </c>
      <c r="X966" s="10">
        <f>IF(OR($A966="",$I966=""),"",SUMIFS($M$2:$M$4922,$I$2:$I$4922,$I966,$A$2:$A$4922,$A966))</f>
        <v/>
      </c>
      <c r="Y966" s="10">
        <f>IFERROR(VLOOKUP($I966,'02_Cad_Maquinas'!$B$2:$H$200,7,FALSE()),"")</f>
        <v/>
      </c>
      <c r="Z966" s="10">
        <f>IF(OR($X966="",$Y966=""),"",$Y966-$X966)</f>
        <v/>
      </c>
      <c r="AA966" s="11">
        <f>IF(OR($X966="",$Y966=""),"",$X966/$Y966)</f>
        <v/>
      </c>
      <c r="AB966" s="10" t="n"/>
      <c r="AC966" s="10">
        <f>IF($B966="","","|"&amp;SUBSTITUTE(TRIM(SUBSTITUTE(SUBSTITUTE(SUBSTITUTE(SUBSTITUTE(SUBSTITUTE(SUBSTITUTE(SUBSTITUTE(SUBSTITUTE(SUBSTITUTE(SUBSTITUTE(SUBSTITUTE(SUBSTITUTE(SUBSTITUTE(SUBSTITUTE(TRIM($B966&amp;""),CHAR(10)," "),CHAR(13)," "),"."," "),";"," "),","," "),"/"," "),"+"," "),"-"," "),"  "," "),"  "," "),"  "," "),"  "," "),"  "," "),"  "," "))," ","|")&amp;"|")</f>
        <v/>
      </c>
      <c r="AD966" s="10">
        <f>TRIM($I966&amp;"")</f>
        <v/>
      </c>
    </row>
    <row r="967">
      <c r="A967" s="9" t="n">
        <v>46203</v>
      </c>
      <c r="B967" s="10" t="n">
        <v>10179</v>
      </c>
      <c r="C967" s="10" t="n"/>
      <c r="D967" s="10" t="inlineStr">
        <is>
          <t>UV</t>
        </is>
      </c>
      <c r="E967" s="10" t="n">
        <v>20019005</v>
      </c>
      <c r="F967" s="10" t="inlineStr">
        <is>
          <t>RIPA 751X70X12 MDF - MESA SANTIAGO</t>
        </is>
      </c>
      <c r="G967" s="10" t="inlineStr">
        <is>
          <t>UV</t>
        </is>
      </c>
      <c r="H967" s="10" t="inlineStr">
        <is>
          <t>UV</t>
        </is>
      </c>
      <c r="I967" s="10" t="inlineStr">
        <is>
          <t>UV</t>
        </is>
      </c>
      <c r="J967" s="9" t="n">
        <v>36</v>
      </c>
      <c r="K967" s="10">
        <f>IF($E967="","",IFERROR(INDEX('01_Cad_Pecas'!$H$2:$H$5000,MATCH($E967,'01_Cad_Pecas'!$D$2:$D$5000,0)),IFERROR(INDEX('01_Cad_Pecas'!$H$2:$H$5000,MATCH(VALUE($E967),'01_Cad_Pecas'!$D$2:$D$5000,0)),"")))</f>
        <v/>
      </c>
      <c r="L967" s="10">
        <f>IF($E967="","",IFERROR(INDEX('01_Cad_Pecas'!$I$2:$I$5000,MATCH($E967,'01_Cad_Pecas'!$D$2:$D$5000,0)),IFERROR(INDEX('01_Cad_Pecas'!$I$2:$I$5000,MATCH(VALUE($E967),'01_Cad_Pecas'!$D$2:$D$5000,0)),"")))</f>
        <v/>
      </c>
      <c r="M967" s="10">
        <f>IF(OR($J967="",$L967=""),"",IF($K967="",0,$K967)+$J967*$L967)</f>
        <v/>
      </c>
      <c r="N967" s="10" t="n">
        <v>46204</v>
      </c>
      <c r="O967" s="10" t="n"/>
      <c r="P967" s="10" t="n"/>
      <c r="Q967" s="10" t="n"/>
      <c r="R967" s="10">
        <f>IF(AND($P967&lt;&gt;"",$Q967&lt;&gt;""),($Q967-$P967)*1440,IF(AND($O967&lt;&gt;"",$L967&lt;&gt;""),IF($K967="",0,$K967)+$O967*$L967,""))</f>
        <v/>
      </c>
      <c r="S967" s="10" t="n"/>
      <c r="T967" s="10">
        <f>IF(OR($J967="",$O967=""),"",$O967/$J967)</f>
        <v/>
      </c>
      <c r="U967" s="10" t="n"/>
      <c r="V967" s="10">
        <f>IF($A967="","",IF(AND($A967&lt;&gt;"",NOT(OR($U967="Concluído",$U967="Concluido")),TODAY()&gt;$A967),"SIM","NÃO"))</f>
        <v/>
      </c>
      <c r="W967" s="10">
        <f>IF(OR($A967="",$I967="",$M967=""),"",SUMIFS($M$2:M967,$I$2:I967,$I967,$A$2:A967,$A967)-$M967)</f>
        <v/>
      </c>
      <c r="X967" s="10">
        <f>IF(OR($A967="",$I967=""),"",SUMIFS($M$2:$M$4922,$I$2:$I$4922,$I967,$A$2:$A$4922,$A967))</f>
        <v/>
      </c>
      <c r="Y967" s="10">
        <f>IFERROR(VLOOKUP($I967,'02_Cad_Maquinas'!$B$2:$H$200,7,FALSE()),"")</f>
        <v/>
      </c>
      <c r="Z967" s="10">
        <f>IF(OR($X967="",$Y967=""),"",$Y967-$X967)</f>
        <v/>
      </c>
      <c r="AA967" s="11">
        <f>IF(OR($X967="",$Y967=""),"",$X967/$Y967)</f>
        <v/>
      </c>
      <c r="AB967" s="10" t="n"/>
      <c r="AC967" s="10">
        <f>IF($B967="","","|"&amp;SUBSTITUTE(TRIM(SUBSTITUTE(SUBSTITUTE(SUBSTITUTE(SUBSTITUTE(SUBSTITUTE(SUBSTITUTE(SUBSTITUTE(SUBSTITUTE(SUBSTITUTE(SUBSTITUTE(SUBSTITUTE(SUBSTITUTE(SUBSTITUTE(SUBSTITUTE(TRIM($B967&amp;""),CHAR(10)," "),CHAR(13)," "),"."," "),";"," "),","," "),"/"," "),"+"," "),"-"," "),"  "," "),"  "," "),"  "," "),"  "," "),"  "," "),"  "," "))," ","|")&amp;"|")</f>
        <v/>
      </c>
      <c r="AD967" s="10">
        <f>TRIM($I967&amp;"")</f>
        <v/>
      </c>
    </row>
    <row r="968" ht="24" customHeight="1">
      <c r="A968" s="9" t="n">
        <v>46203</v>
      </c>
      <c r="B968" s="10" t="n">
        <v>10179</v>
      </c>
      <c r="C968" s="10" t="n"/>
      <c r="D968" s="10" t="inlineStr">
        <is>
          <t>UV</t>
        </is>
      </c>
      <c r="E968" s="10" t="n">
        <v>20019601</v>
      </c>
      <c r="F968" s="10" t="inlineStr">
        <is>
          <t>(2-5) LATERAL 751X546X12 MDF - MESA SANTIAGO 1,36</t>
        </is>
      </c>
      <c r="G968" s="10" t="inlineStr">
        <is>
          <t>UV</t>
        </is>
      </c>
      <c r="H968" s="10" t="inlineStr">
        <is>
          <t>UV</t>
        </is>
      </c>
      <c r="I968" s="10" t="inlineStr">
        <is>
          <t>UV</t>
        </is>
      </c>
      <c r="J968" s="9" t="n">
        <v>6</v>
      </c>
      <c r="K968" s="10">
        <f>IF($E968="","",IFERROR(INDEX('01_Cad_Pecas'!$H$2:$H$5000,MATCH($E968,'01_Cad_Pecas'!$D$2:$D$5000,0)),IFERROR(INDEX('01_Cad_Pecas'!$H$2:$H$5000,MATCH(VALUE($E968),'01_Cad_Pecas'!$D$2:$D$5000,0)),"")))</f>
        <v/>
      </c>
      <c r="L968" s="10">
        <f>IF($E968="","",IFERROR(INDEX('01_Cad_Pecas'!$I$2:$I$5000,MATCH($E968,'01_Cad_Pecas'!$D$2:$D$5000,0)),IFERROR(INDEX('01_Cad_Pecas'!$I$2:$I$5000,MATCH(VALUE($E968),'01_Cad_Pecas'!$D$2:$D$5000,0)),"")))</f>
        <v/>
      </c>
      <c r="M968" s="10">
        <f>IF(OR($J968="",$L968=""),"",IF($K968="",0,$K968)+$J968*$L968)</f>
        <v/>
      </c>
      <c r="N968" s="10" t="n">
        <v>46204</v>
      </c>
      <c r="O968" s="10" t="n"/>
      <c r="P968" s="10" t="n"/>
      <c r="Q968" s="10" t="n"/>
      <c r="R968" s="10">
        <f>IF(AND($P968&lt;&gt;"",$Q968&lt;&gt;""),($Q968-$P968)*1440,IF(AND($O968&lt;&gt;"",$L968&lt;&gt;""),IF($K968="",0,$K968)+$O968*$L968,""))</f>
        <v/>
      </c>
      <c r="S968" s="10" t="n"/>
      <c r="T968" s="10">
        <f>IF(OR($J968="",$O968=""),"",$O968/$J968)</f>
        <v/>
      </c>
      <c r="U968" s="10" t="n"/>
      <c r="V968" s="10">
        <f>IF($A968="","",IF(AND($A968&lt;&gt;"",NOT(OR($U968="Concluído",$U968="Concluido")),TODAY()&gt;$A968),"SIM","NÃO"))</f>
        <v/>
      </c>
      <c r="W968" s="10">
        <f>IF(OR($A968="",$I968="",$M968=""),"",SUMIFS($M$2:M968,$I$2:I968,$I968,$A$2:A968,$A968)-$M968)</f>
        <v/>
      </c>
      <c r="X968" s="10">
        <f>IF(OR($A968="",$I968=""),"",SUMIFS($M$2:$M$4922,$I$2:$I$4922,$I968,$A$2:$A$4922,$A968))</f>
        <v/>
      </c>
      <c r="Y968" s="10">
        <f>IFERROR(VLOOKUP($I968,'02_Cad_Maquinas'!$B$2:$H$200,7,FALSE()),"")</f>
        <v/>
      </c>
      <c r="Z968" s="10">
        <f>IF(OR($X968="",$Y968=""),"",$Y968-$X968)</f>
        <v/>
      </c>
      <c r="AA968" s="11">
        <f>IF(OR($X968="",$Y968=""),"",$X968/$Y968)</f>
        <v/>
      </c>
      <c r="AB968" s="10" t="n"/>
      <c r="AC968" s="10">
        <f>IF($B968="","","|"&amp;SUBSTITUTE(TRIM(SUBSTITUTE(SUBSTITUTE(SUBSTITUTE(SUBSTITUTE(SUBSTITUTE(SUBSTITUTE(SUBSTITUTE(SUBSTITUTE(SUBSTITUTE(SUBSTITUTE(SUBSTITUTE(SUBSTITUTE(SUBSTITUTE(SUBSTITUTE(TRIM($B968&amp;""),CHAR(10)," "),CHAR(13)," "),"."," "),";"," "),","," "),"/"," "),"+"," "),"-"," "),"  "," "),"  "," "),"  "," "),"  "," "),"  "," "),"  "," "))," ","|")&amp;"|")</f>
        <v/>
      </c>
      <c r="AD968" s="10">
        <f>TRIM($I968&amp;"")</f>
        <v/>
      </c>
    </row>
    <row r="969" ht="24" customHeight="1">
      <c r="A969" s="9" t="n">
        <v>46203</v>
      </c>
      <c r="B969" s="10" t="n">
        <v>10179</v>
      </c>
      <c r="C969" s="10" t="n"/>
      <c r="D969" s="10" t="inlineStr">
        <is>
          <t>UV</t>
        </is>
      </c>
      <c r="E969" s="10" t="n">
        <v>20019602</v>
      </c>
      <c r="F969" s="10" t="inlineStr">
        <is>
          <t>FUNDO RIPADO 751X546X12 MDF - MESA SANTIAGO 1,36</t>
        </is>
      </c>
      <c r="G969" s="10" t="inlineStr">
        <is>
          <t>UV</t>
        </is>
      </c>
      <c r="H969" s="10" t="inlineStr">
        <is>
          <t>UV</t>
        </is>
      </c>
      <c r="I969" s="10" t="inlineStr">
        <is>
          <t>UV</t>
        </is>
      </c>
      <c r="J969" s="9" t="n">
        <v>6</v>
      </c>
      <c r="K969" s="10">
        <f>IF($E969="","",IFERROR(INDEX('01_Cad_Pecas'!$H$2:$H$5000,MATCH($E969,'01_Cad_Pecas'!$D$2:$D$5000,0)),IFERROR(INDEX('01_Cad_Pecas'!$H$2:$H$5000,MATCH(VALUE($E969),'01_Cad_Pecas'!$D$2:$D$5000,0)),"")))</f>
        <v/>
      </c>
      <c r="L969" s="10">
        <f>IF($E969="","",IFERROR(INDEX('01_Cad_Pecas'!$I$2:$I$5000,MATCH($E969,'01_Cad_Pecas'!$D$2:$D$5000,0)),IFERROR(INDEX('01_Cad_Pecas'!$I$2:$I$5000,MATCH(VALUE($E969),'01_Cad_Pecas'!$D$2:$D$5000,0)),"")))</f>
        <v/>
      </c>
      <c r="M969" s="10">
        <f>IF(OR($J969="",$L969=""),"",IF($K969="",0,$K969)+$J969*$L969)</f>
        <v/>
      </c>
      <c r="N969" s="10" t="n">
        <v>46204</v>
      </c>
      <c r="O969" s="10" t="n"/>
      <c r="P969" s="10" t="n"/>
      <c r="Q969" s="10" t="n"/>
      <c r="R969" s="10">
        <f>IF(AND($P969&lt;&gt;"",$Q969&lt;&gt;""),($Q969-$P969)*1440,IF(AND($O969&lt;&gt;"",$L969&lt;&gt;""),IF($K969="",0,$K969)+$O969*$L969,""))</f>
        <v/>
      </c>
      <c r="S969" s="10" t="n"/>
      <c r="T969" s="10">
        <f>IF(OR($J969="",$O969=""),"",$O969/$J969)</f>
        <v/>
      </c>
      <c r="U969" s="10" t="n"/>
      <c r="V969" s="10">
        <f>IF($A969="","",IF(AND($A969&lt;&gt;"",NOT(OR($U969="Concluído",$U969="Concluido")),TODAY()&gt;$A969),"SIM","NÃO"))</f>
        <v/>
      </c>
      <c r="W969" s="10">
        <f>IF(OR($A969="",$I969="",$M969=""),"",SUMIFS($M$2:M969,$I$2:I969,$I969,$A$2:A969,$A969)-$M969)</f>
        <v/>
      </c>
      <c r="X969" s="10">
        <f>IF(OR($A969="",$I969=""),"",SUMIFS($M$2:$M$4922,$I$2:$I$4922,$I969,$A$2:$A$4922,$A969))</f>
        <v/>
      </c>
      <c r="Y969" s="10">
        <f>IFERROR(VLOOKUP($I969,'02_Cad_Maquinas'!$B$2:$H$200,7,FALSE()),"")</f>
        <v/>
      </c>
      <c r="Z969" s="10">
        <f>IF(OR($X969="",$Y969=""),"",$Y969-$X969)</f>
        <v/>
      </c>
      <c r="AA969" s="11">
        <f>IF(OR($X969="",$Y969=""),"",$X969/$Y969)</f>
        <v/>
      </c>
      <c r="AB969" s="10" t="n"/>
      <c r="AC969" s="10">
        <f>IF($B969="","","|"&amp;SUBSTITUTE(TRIM(SUBSTITUTE(SUBSTITUTE(SUBSTITUTE(SUBSTITUTE(SUBSTITUTE(SUBSTITUTE(SUBSTITUTE(SUBSTITUTE(SUBSTITUTE(SUBSTITUTE(SUBSTITUTE(SUBSTITUTE(SUBSTITUTE(SUBSTITUTE(TRIM($B969&amp;""),CHAR(10)," "),CHAR(13)," "),"."," "),";"," "),","," "),"/"," "),"+"," "),"-"," "),"  "," "),"  "," "),"  "," "),"  "," "),"  "," "),"  "," "))," ","|")&amp;"|")</f>
        <v/>
      </c>
      <c r="AD969" s="10">
        <f>TRIM($I969&amp;"")</f>
        <v/>
      </c>
    </row>
    <row r="970" ht="24" customHeight="1">
      <c r="A970" s="9" t="n">
        <v>46203</v>
      </c>
      <c r="B970" s="10" t="n">
        <v>10179</v>
      </c>
      <c r="C970" s="10" t="n"/>
      <c r="D970" s="10" t="inlineStr">
        <is>
          <t>UV</t>
        </is>
      </c>
      <c r="E970" s="10" t="n">
        <v>20019603</v>
      </c>
      <c r="F970" s="10" t="inlineStr">
        <is>
          <t>(3) BASE 572X572X12 MDF - MESA SANTIAGO 1,36</t>
        </is>
      </c>
      <c r="G970" s="10" t="inlineStr">
        <is>
          <t>UV</t>
        </is>
      </c>
      <c r="H970" s="10" t="inlineStr">
        <is>
          <t>UV</t>
        </is>
      </c>
      <c r="I970" s="10" t="inlineStr">
        <is>
          <t>UV</t>
        </is>
      </c>
      <c r="J970" s="9" t="n">
        <v>3</v>
      </c>
      <c r="K970" s="10">
        <f>IF($E970="","",IFERROR(INDEX('01_Cad_Pecas'!$H$2:$H$5000,MATCH($E970,'01_Cad_Pecas'!$D$2:$D$5000,0)),IFERROR(INDEX('01_Cad_Pecas'!$H$2:$H$5000,MATCH(VALUE($E970),'01_Cad_Pecas'!$D$2:$D$5000,0)),"")))</f>
        <v/>
      </c>
      <c r="L970" s="10">
        <f>IF($E970="","",IFERROR(INDEX('01_Cad_Pecas'!$I$2:$I$5000,MATCH($E970,'01_Cad_Pecas'!$D$2:$D$5000,0)),IFERROR(INDEX('01_Cad_Pecas'!$I$2:$I$5000,MATCH(VALUE($E970),'01_Cad_Pecas'!$D$2:$D$5000,0)),"")))</f>
        <v/>
      </c>
      <c r="M970" s="10">
        <f>IF(OR($J970="",$L970=""),"",IF($K970="",0,$K970)+$J970*$L970)</f>
        <v/>
      </c>
      <c r="N970" s="10" t="n">
        <v>46204</v>
      </c>
      <c r="O970" s="10" t="n"/>
      <c r="P970" s="10" t="n"/>
      <c r="Q970" s="10" t="n"/>
      <c r="R970" s="10">
        <f>IF(AND($P970&lt;&gt;"",$Q970&lt;&gt;""),($Q970-$P970)*1440,IF(AND($O970&lt;&gt;"",$L970&lt;&gt;""),IF($K970="",0,$K970)+$O970*$L970,""))</f>
        <v/>
      </c>
      <c r="S970" s="10" t="n"/>
      <c r="T970" s="10">
        <f>IF(OR($J970="",$O970=""),"",$O970/$J970)</f>
        <v/>
      </c>
      <c r="U970" s="10" t="n"/>
      <c r="V970" s="10">
        <f>IF($A970="","",IF(AND($A970&lt;&gt;"",NOT(OR($U970="Concluído",$U970="Concluido")),TODAY()&gt;$A970),"SIM","NÃO"))</f>
        <v/>
      </c>
      <c r="W970" s="10">
        <f>IF(OR($A970="",$I970="",$M970=""),"",SUMIFS($M$2:M970,$I$2:I970,$I970,$A$2:A970,$A970)-$M970)</f>
        <v/>
      </c>
      <c r="X970" s="10">
        <f>IF(OR($A970="",$I970=""),"",SUMIFS($M$2:$M$4922,$I$2:$I$4922,$I970,$A$2:$A$4922,$A970))</f>
        <v/>
      </c>
      <c r="Y970" s="10">
        <f>IFERROR(VLOOKUP($I970,'02_Cad_Maquinas'!$B$2:$H$200,7,FALSE()),"")</f>
        <v/>
      </c>
      <c r="Z970" s="10">
        <f>IF(OR($X970="",$Y970=""),"",$Y970-$X970)</f>
        <v/>
      </c>
      <c r="AA970" s="11">
        <f>IF(OR($X970="",$Y970=""),"",$X970/$Y970)</f>
        <v/>
      </c>
      <c r="AB970" s="10" t="n"/>
      <c r="AC970" s="10">
        <f>IF($B970="","","|"&amp;SUBSTITUTE(TRIM(SUBSTITUTE(SUBSTITUTE(SUBSTITUTE(SUBSTITUTE(SUBSTITUTE(SUBSTITUTE(SUBSTITUTE(SUBSTITUTE(SUBSTITUTE(SUBSTITUTE(SUBSTITUTE(SUBSTITUTE(SUBSTITUTE(SUBSTITUTE(TRIM($B970&amp;""),CHAR(10)," "),CHAR(13)," "),"."," "),";"," "),","," "),"/"," "),"+"," "),"-"," "),"  "," "),"  "," "),"  "," "),"  "," "),"  "," "),"  "," "))," ","|")&amp;"|")</f>
        <v/>
      </c>
      <c r="AD970" s="10">
        <f>TRIM($I970&amp;"")</f>
        <v/>
      </c>
    </row>
    <row r="971">
      <c r="A971" s="9" t="n">
        <v>46203</v>
      </c>
      <c r="B971" s="10" t="n">
        <v>10179</v>
      </c>
      <c r="C971" s="10" t="n"/>
      <c r="D971" s="10" t="inlineStr">
        <is>
          <t>UV</t>
        </is>
      </c>
      <c r="E971" s="10" t="n">
        <v>20019606</v>
      </c>
      <c r="F971" s="10" t="inlineStr">
        <is>
          <t>(1-6) LATERAL RIPADA - MESA SANTIAGO 1,36</t>
        </is>
      </c>
      <c r="G971" s="10" t="inlineStr">
        <is>
          <t>UV</t>
        </is>
      </c>
      <c r="H971" s="10" t="inlineStr">
        <is>
          <t>UV</t>
        </is>
      </c>
      <c r="I971" s="10" t="inlineStr">
        <is>
          <t>UV</t>
        </is>
      </c>
      <c r="J971" s="9" t="n">
        <v>6</v>
      </c>
      <c r="K971" s="10">
        <f>IF($E971="","",IFERROR(INDEX('01_Cad_Pecas'!$H$2:$H$5000,MATCH($E971,'01_Cad_Pecas'!$D$2:$D$5000,0)),IFERROR(INDEX('01_Cad_Pecas'!$H$2:$H$5000,MATCH(VALUE($E971),'01_Cad_Pecas'!$D$2:$D$5000,0)),"")))</f>
        <v/>
      </c>
      <c r="L971" s="10">
        <f>IF($E971="","",IFERROR(INDEX('01_Cad_Pecas'!$I$2:$I$5000,MATCH($E971,'01_Cad_Pecas'!$D$2:$D$5000,0)),IFERROR(INDEX('01_Cad_Pecas'!$I$2:$I$5000,MATCH(VALUE($E971),'01_Cad_Pecas'!$D$2:$D$5000,0)),"")))</f>
        <v/>
      </c>
      <c r="M971" s="10">
        <f>IF(OR($J971="",$L971=""),"",IF($K971="",0,$K971)+$J971*$L971)</f>
        <v/>
      </c>
      <c r="N971" s="10" t="n">
        <v>46204</v>
      </c>
      <c r="O971" s="10" t="n"/>
      <c r="P971" s="10" t="n"/>
      <c r="Q971" s="10" t="n"/>
      <c r="R971" s="10">
        <f>IF(AND($P971&lt;&gt;"",$Q971&lt;&gt;""),($Q971-$P971)*1440,IF(AND($O971&lt;&gt;"",$L971&lt;&gt;""),IF($K971="",0,$K971)+$O971*$L971,""))</f>
        <v/>
      </c>
      <c r="S971" s="10" t="n"/>
      <c r="T971" s="10">
        <f>IF(OR($J971="",$O971=""),"",$O971/$J971)</f>
        <v/>
      </c>
      <c r="U971" s="10" t="n"/>
      <c r="V971" s="10">
        <f>IF($A971="","",IF(AND($A971&lt;&gt;"",NOT(OR($U971="Concluído",$U971="Concluido")),TODAY()&gt;$A971),"SIM","NÃO"))</f>
        <v/>
      </c>
      <c r="W971" s="10">
        <f>IF(OR($A971="",$I971="",$M971=""),"",SUMIFS($M$2:M971,$I$2:I971,$I971,$A$2:A971,$A971)-$M971)</f>
        <v/>
      </c>
      <c r="X971" s="10">
        <f>IF(OR($A971="",$I971=""),"",SUMIFS($M$2:$M$4922,$I$2:$I$4922,$I971,$A$2:$A$4922,$A971))</f>
        <v/>
      </c>
      <c r="Y971" s="10">
        <f>IFERROR(VLOOKUP($I971,'02_Cad_Maquinas'!$B$2:$H$200,7,FALSE()),"")</f>
        <v/>
      </c>
      <c r="Z971" s="10">
        <f>IF(OR($X971="",$Y971=""),"",$Y971-$X971)</f>
        <v/>
      </c>
      <c r="AA971" s="11">
        <f>IF(OR($X971="",$Y971=""),"",$X971/$Y971)</f>
        <v/>
      </c>
      <c r="AB971" s="10" t="n"/>
      <c r="AC971" s="10">
        <f>IF($B971="","","|"&amp;SUBSTITUTE(TRIM(SUBSTITUTE(SUBSTITUTE(SUBSTITUTE(SUBSTITUTE(SUBSTITUTE(SUBSTITUTE(SUBSTITUTE(SUBSTITUTE(SUBSTITUTE(SUBSTITUTE(SUBSTITUTE(SUBSTITUTE(SUBSTITUTE(SUBSTITUTE(TRIM($B971&amp;""),CHAR(10)," "),CHAR(13)," "),"."," "),";"," "),","," "),"/"," "),"+"," "),"-"," "),"  "," "),"  "," "),"  "," "),"  "," "),"  "," "),"  "," "))," ","|")&amp;"|")</f>
        <v/>
      </c>
      <c r="AD971" s="10">
        <f>TRIM($I971&amp;"")</f>
        <v/>
      </c>
    </row>
    <row r="972" ht="24" customHeight="1">
      <c r="A972" s="9" t="n">
        <v>46203</v>
      </c>
      <c r="B972" s="10" t="n">
        <v>10179</v>
      </c>
      <c r="C972" s="10" t="n"/>
      <c r="D972" s="10" t="inlineStr">
        <is>
          <t>UV</t>
        </is>
      </c>
      <c r="E972" s="10" t="n">
        <v>20020002</v>
      </c>
      <c r="F972" s="10" t="inlineStr">
        <is>
          <t>(2) FECHAMENTO I 1090X295X12 MDF - BASE DUBAI</t>
        </is>
      </c>
      <c r="G972" s="10" t="inlineStr">
        <is>
          <t>UV</t>
        </is>
      </c>
      <c r="H972" s="10" t="inlineStr">
        <is>
          <t>UV</t>
        </is>
      </c>
      <c r="I972" s="10" t="inlineStr">
        <is>
          <t>UV</t>
        </is>
      </c>
      <c r="J972" s="9" t="n">
        <v>1</v>
      </c>
      <c r="K972" s="10">
        <f>IF($E972="","",IFERROR(INDEX('01_Cad_Pecas'!$H$2:$H$5000,MATCH($E972,'01_Cad_Pecas'!$D$2:$D$5000,0)),IFERROR(INDEX('01_Cad_Pecas'!$H$2:$H$5000,MATCH(VALUE($E972),'01_Cad_Pecas'!$D$2:$D$5000,0)),"")))</f>
        <v/>
      </c>
      <c r="L972" s="10">
        <f>IF($E972="","",IFERROR(INDEX('01_Cad_Pecas'!$I$2:$I$5000,MATCH($E972,'01_Cad_Pecas'!$D$2:$D$5000,0)),IFERROR(INDEX('01_Cad_Pecas'!$I$2:$I$5000,MATCH(VALUE($E972),'01_Cad_Pecas'!$D$2:$D$5000,0)),"")))</f>
        <v/>
      </c>
      <c r="M972" s="10">
        <f>IF(OR($J972="",$L972=""),"",IF($K972="",0,$K972)+$J972*$L972)</f>
        <v/>
      </c>
      <c r="N972" s="10" t="n">
        <v>46204</v>
      </c>
      <c r="O972" s="10" t="n"/>
      <c r="P972" s="10" t="n"/>
      <c r="Q972" s="10" t="n"/>
      <c r="R972" s="10">
        <f>IF(AND($P972&lt;&gt;"",$Q972&lt;&gt;""),($Q972-$P972)*1440,IF(AND($O972&lt;&gt;"",$L972&lt;&gt;""),IF($K972="",0,$K972)+$O972*$L972,""))</f>
        <v/>
      </c>
      <c r="S972" s="10" t="n"/>
      <c r="T972" s="10">
        <f>IF(OR($J972="",$O972=""),"",$O972/$J972)</f>
        <v/>
      </c>
      <c r="U972" s="10" t="n"/>
      <c r="V972" s="10">
        <f>IF($A972="","",IF(AND($A972&lt;&gt;"",NOT(OR($U972="Concluído",$U972="Concluido")),TODAY()&gt;$A972),"SIM","NÃO"))</f>
        <v/>
      </c>
      <c r="W972" s="10">
        <f>IF(OR($A972="",$I972="",$M972=""),"",SUMIFS($M$2:M972,$I$2:I972,$I972,$A$2:A972,$A972)-$M972)</f>
        <v/>
      </c>
      <c r="X972" s="10">
        <f>IF(OR($A972="",$I972=""),"",SUMIFS($M$2:$M$4922,$I$2:$I$4922,$I972,$A$2:$A$4922,$A972))</f>
        <v/>
      </c>
      <c r="Y972" s="10">
        <f>IFERROR(VLOOKUP($I972,'02_Cad_Maquinas'!$B$2:$H$200,7,FALSE()),"")</f>
        <v/>
      </c>
      <c r="Z972" s="10">
        <f>IF(OR($X972="",$Y972=""),"",$Y972-$X972)</f>
        <v/>
      </c>
      <c r="AA972" s="11">
        <f>IF(OR($X972="",$Y972=""),"",$X972/$Y972)</f>
        <v/>
      </c>
      <c r="AB972" s="10" t="n"/>
      <c r="AC972" s="10">
        <f>IF($B972="","","|"&amp;SUBSTITUTE(TRIM(SUBSTITUTE(SUBSTITUTE(SUBSTITUTE(SUBSTITUTE(SUBSTITUTE(SUBSTITUTE(SUBSTITUTE(SUBSTITUTE(SUBSTITUTE(SUBSTITUTE(SUBSTITUTE(SUBSTITUTE(SUBSTITUTE(SUBSTITUTE(TRIM($B972&amp;""),CHAR(10)," "),CHAR(13)," "),"."," "),";"," "),","," "),"/"," "),"+"," "),"-"," "),"  "," "),"  "," "),"  "," "),"  "," "),"  "," "),"  "," "))," ","|")&amp;"|")</f>
        <v/>
      </c>
      <c r="AD972" s="10">
        <f>TRIM($I972&amp;"")</f>
        <v/>
      </c>
    </row>
    <row r="973" ht="24" customHeight="1">
      <c r="A973" s="9" t="n">
        <v>46203</v>
      </c>
      <c r="B973" s="10" t="n">
        <v>10179</v>
      </c>
      <c r="C973" s="10" t="n"/>
      <c r="D973" s="10" t="inlineStr">
        <is>
          <t>UV</t>
        </is>
      </c>
      <c r="E973" s="10" t="n">
        <v>20020003</v>
      </c>
      <c r="F973" s="10" t="inlineStr">
        <is>
          <t>(3) FECHAMENTO II 600X295X12 MDF - BASE DUBAI</t>
        </is>
      </c>
      <c r="G973" s="10" t="inlineStr">
        <is>
          <t>UV</t>
        </is>
      </c>
      <c r="H973" s="10" t="inlineStr">
        <is>
          <t>UV</t>
        </is>
      </c>
      <c r="I973" s="10" t="inlineStr">
        <is>
          <t>UV</t>
        </is>
      </c>
      <c r="J973" s="9" t="n">
        <v>1</v>
      </c>
      <c r="K973" s="10">
        <f>IF($E973="","",IFERROR(INDEX('01_Cad_Pecas'!$H$2:$H$5000,MATCH($E973,'01_Cad_Pecas'!$D$2:$D$5000,0)),IFERROR(INDEX('01_Cad_Pecas'!$H$2:$H$5000,MATCH(VALUE($E973),'01_Cad_Pecas'!$D$2:$D$5000,0)),"")))</f>
        <v/>
      </c>
      <c r="L973" s="10">
        <f>IF($E973="","",IFERROR(INDEX('01_Cad_Pecas'!$I$2:$I$5000,MATCH($E973,'01_Cad_Pecas'!$D$2:$D$5000,0)),IFERROR(INDEX('01_Cad_Pecas'!$I$2:$I$5000,MATCH(VALUE($E973),'01_Cad_Pecas'!$D$2:$D$5000,0)),"")))</f>
        <v/>
      </c>
      <c r="M973" s="10">
        <f>IF(OR($J973="",$L973=""),"",IF($K973="",0,$K973)+$J973*$L973)</f>
        <v/>
      </c>
      <c r="N973" s="10" t="n">
        <v>46204</v>
      </c>
      <c r="O973" s="10" t="n"/>
      <c r="P973" s="10" t="n"/>
      <c r="Q973" s="10" t="n"/>
      <c r="R973" s="10">
        <f>IF(AND($P973&lt;&gt;"",$Q973&lt;&gt;""),($Q973-$P973)*1440,IF(AND($O973&lt;&gt;"",$L973&lt;&gt;""),IF($K973="",0,$K973)+$O973*$L973,""))</f>
        <v/>
      </c>
      <c r="S973" s="10" t="n"/>
      <c r="T973" s="10">
        <f>IF(OR($J973="",$O973=""),"",$O973/$J973)</f>
        <v/>
      </c>
      <c r="U973" s="10" t="n"/>
      <c r="V973" s="10">
        <f>IF($A973="","",IF(AND($A973&lt;&gt;"",NOT(OR($U973="Concluído",$U973="Concluido")),TODAY()&gt;$A973),"SIM","NÃO"))</f>
        <v/>
      </c>
      <c r="W973" s="10">
        <f>IF(OR($A973="",$I973="",$M973=""),"",SUMIFS($M$2:M973,$I$2:I973,$I973,$A$2:A973,$A973)-$M973)</f>
        <v/>
      </c>
      <c r="X973" s="10">
        <f>IF(OR($A973="",$I973=""),"",SUMIFS($M$2:$M$4922,$I$2:$I$4922,$I973,$A$2:$A$4922,$A973))</f>
        <v/>
      </c>
      <c r="Y973" s="10">
        <f>IFERROR(VLOOKUP($I973,'02_Cad_Maquinas'!$B$2:$H$200,7,FALSE()),"")</f>
        <v/>
      </c>
      <c r="Z973" s="10">
        <f>IF(OR($X973="",$Y973=""),"",$Y973-$X973)</f>
        <v/>
      </c>
      <c r="AA973" s="11">
        <f>IF(OR($X973="",$Y973=""),"",$X973/$Y973)</f>
        <v/>
      </c>
      <c r="AB973" s="10" t="n"/>
      <c r="AC973" s="10">
        <f>IF($B973="","","|"&amp;SUBSTITUTE(TRIM(SUBSTITUTE(SUBSTITUTE(SUBSTITUTE(SUBSTITUTE(SUBSTITUTE(SUBSTITUTE(SUBSTITUTE(SUBSTITUTE(SUBSTITUTE(SUBSTITUTE(SUBSTITUTE(SUBSTITUTE(SUBSTITUTE(SUBSTITUTE(TRIM($B973&amp;""),CHAR(10)," "),CHAR(13)," "),"."," "),";"," "),","," "),"/"," "),"+"," "),"-"," "),"  "," "),"  "," "),"  "," "),"  "," "),"  "," "),"  "," "))," ","|")&amp;"|")</f>
        <v/>
      </c>
      <c r="AD973" s="10">
        <f>TRIM($I973&amp;"")</f>
        <v/>
      </c>
    </row>
    <row r="974" ht="24" customHeight="1">
      <c r="A974" s="9" t="n">
        <v>46203</v>
      </c>
      <c r="B974" s="10" t="n">
        <v>10179</v>
      </c>
      <c r="C974" s="10" t="n"/>
      <c r="D974" s="10" t="inlineStr">
        <is>
          <t>UV</t>
        </is>
      </c>
      <c r="E974" s="10" t="n">
        <v>20020004</v>
      </c>
      <c r="F974" s="10" t="inlineStr">
        <is>
          <t>(4) FECHAMENTO III 545X327X12 MDF - BASE DUBAI</t>
        </is>
      </c>
      <c r="G974" s="10" t="inlineStr">
        <is>
          <t>UV</t>
        </is>
      </c>
      <c r="H974" s="10" t="inlineStr">
        <is>
          <t>UV</t>
        </is>
      </c>
      <c r="I974" s="10" t="inlineStr">
        <is>
          <t>UV</t>
        </is>
      </c>
      <c r="J974" s="9" t="n">
        <v>2</v>
      </c>
      <c r="K974" s="10">
        <f>IF($E974="","",IFERROR(INDEX('01_Cad_Pecas'!$H$2:$H$5000,MATCH($E974,'01_Cad_Pecas'!$D$2:$D$5000,0)),IFERROR(INDEX('01_Cad_Pecas'!$H$2:$H$5000,MATCH(VALUE($E974),'01_Cad_Pecas'!$D$2:$D$5000,0)),"")))</f>
        <v/>
      </c>
      <c r="L974" s="10">
        <f>IF($E974="","",IFERROR(INDEX('01_Cad_Pecas'!$I$2:$I$5000,MATCH($E974,'01_Cad_Pecas'!$D$2:$D$5000,0)),IFERROR(INDEX('01_Cad_Pecas'!$I$2:$I$5000,MATCH(VALUE($E974),'01_Cad_Pecas'!$D$2:$D$5000,0)),"")))</f>
        <v/>
      </c>
      <c r="M974" s="10">
        <f>IF(OR($J974="",$L974=""),"",IF($K974="",0,$K974)+$J974*$L974)</f>
        <v/>
      </c>
      <c r="N974" s="10" t="n">
        <v>46204</v>
      </c>
      <c r="O974" s="10" t="n"/>
      <c r="P974" s="10" t="n"/>
      <c r="Q974" s="10" t="n"/>
      <c r="R974" s="10">
        <f>IF(AND($P974&lt;&gt;"",$Q974&lt;&gt;""),($Q974-$P974)*1440,IF(AND($O974&lt;&gt;"",$L974&lt;&gt;""),IF($K974="",0,$K974)+$O974*$L974,""))</f>
        <v/>
      </c>
      <c r="S974" s="10" t="n"/>
      <c r="T974" s="10">
        <f>IF(OR($J974="",$O974=""),"",$O974/$J974)</f>
        <v/>
      </c>
      <c r="U974" s="10" t="n"/>
      <c r="V974" s="10">
        <f>IF($A974="","",IF(AND($A974&lt;&gt;"",NOT(OR($U974="Concluído",$U974="Concluido")),TODAY()&gt;$A974),"SIM","NÃO"))</f>
        <v/>
      </c>
      <c r="W974" s="10">
        <f>IF(OR($A974="",$I974="",$M974=""),"",SUMIFS($M$2:M974,$I$2:I974,$I974,$A$2:A974,$A974)-$M974)</f>
        <v/>
      </c>
      <c r="X974" s="10">
        <f>IF(OR($A974="",$I974=""),"",SUMIFS($M$2:$M$4922,$I$2:$I$4922,$I974,$A$2:$A$4922,$A974))</f>
        <v/>
      </c>
      <c r="Y974" s="10">
        <f>IFERROR(VLOOKUP($I974,'02_Cad_Maquinas'!$B$2:$H$200,7,FALSE()),"")</f>
        <v/>
      </c>
      <c r="Z974" s="10">
        <f>IF(OR($X974="",$Y974=""),"",$Y974-$X974)</f>
        <v/>
      </c>
      <c r="AA974" s="11">
        <f>IF(OR($X974="",$Y974=""),"",$X974/$Y974)</f>
        <v/>
      </c>
      <c r="AB974" s="10" t="n"/>
      <c r="AC974" s="10">
        <f>IF($B974="","","|"&amp;SUBSTITUTE(TRIM(SUBSTITUTE(SUBSTITUTE(SUBSTITUTE(SUBSTITUTE(SUBSTITUTE(SUBSTITUTE(SUBSTITUTE(SUBSTITUTE(SUBSTITUTE(SUBSTITUTE(SUBSTITUTE(SUBSTITUTE(SUBSTITUTE(SUBSTITUTE(TRIM($B974&amp;""),CHAR(10)," "),CHAR(13)," "),"."," "),";"," "),","," "),"/"," "),"+"," "),"-"," "),"  "," "),"  "," "),"  "," "),"  "," "),"  "," "),"  "," "))," ","|")&amp;"|")</f>
        <v/>
      </c>
      <c r="AD974" s="10">
        <f>TRIM($I974&amp;"")</f>
        <v/>
      </c>
    </row>
    <row r="975" ht="24" customHeight="1">
      <c r="A975" s="9" t="n">
        <v>46203</v>
      </c>
      <c r="B975" s="10" t="n">
        <v>10179</v>
      </c>
      <c r="C975" s="10" t="n"/>
      <c r="D975" s="10" t="inlineStr">
        <is>
          <t>UV</t>
        </is>
      </c>
      <c r="E975" s="10" t="n">
        <v>20020005</v>
      </c>
      <c r="F975" s="10" t="inlineStr">
        <is>
          <t>(5) FECHAMENTO IV 453X327X12 MDF - BASE DUBAI</t>
        </is>
      </c>
      <c r="G975" s="10" t="inlineStr">
        <is>
          <t>UV</t>
        </is>
      </c>
      <c r="H975" s="10" t="inlineStr">
        <is>
          <t>UV</t>
        </is>
      </c>
      <c r="I975" s="10" t="inlineStr">
        <is>
          <t>UV</t>
        </is>
      </c>
      <c r="J975" s="9" t="n">
        <v>1</v>
      </c>
      <c r="K975" s="10">
        <f>IF($E975="","",IFERROR(INDEX('01_Cad_Pecas'!$H$2:$H$5000,MATCH($E975,'01_Cad_Pecas'!$D$2:$D$5000,0)),IFERROR(INDEX('01_Cad_Pecas'!$H$2:$H$5000,MATCH(VALUE($E975),'01_Cad_Pecas'!$D$2:$D$5000,0)),"")))</f>
        <v/>
      </c>
      <c r="L975" s="10">
        <f>IF($E975="","",IFERROR(INDEX('01_Cad_Pecas'!$I$2:$I$5000,MATCH($E975,'01_Cad_Pecas'!$D$2:$D$5000,0)),IFERROR(INDEX('01_Cad_Pecas'!$I$2:$I$5000,MATCH(VALUE($E975),'01_Cad_Pecas'!$D$2:$D$5000,0)),"")))</f>
        <v/>
      </c>
      <c r="M975" s="10">
        <f>IF(OR($J975="",$L975=""),"",IF($K975="",0,$K975)+$J975*$L975)</f>
        <v/>
      </c>
      <c r="N975" s="10" t="n">
        <v>46204</v>
      </c>
      <c r="O975" s="10" t="n"/>
      <c r="P975" s="10" t="n"/>
      <c r="Q975" s="10" t="n"/>
      <c r="R975" s="10">
        <f>IF(AND($P975&lt;&gt;"",$Q975&lt;&gt;""),($Q975-$P975)*1440,IF(AND($O975&lt;&gt;"",$L975&lt;&gt;""),IF($K975="",0,$K975)+$O975*$L975,""))</f>
        <v/>
      </c>
      <c r="S975" s="10" t="n"/>
      <c r="T975" s="10">
        <f>IF(OR($J975="",$O975=""),"",$O975/$J975)</f>
        <v/>
      </c>
      <c r="U975" s="10" t="n"/>
      <c r="V975" s="10">
        <f>IF($A975="","",IF(AND($A975&lt;&gt;"",NOT(OR($U975="Concluído",$U975="Concluido")),TODAY()&gt;$A975),"SIM","NÃO"))</f>
        <v/>
      </c>
      <c r="W975" s="10">
        <f>IF(OR($A975="",$I975="",$M975=""),"",SUMIFS($M$2:M975,$I$2:I975,$I975,$A$2:A975,$A975)-$M975)</f>
        <v/>
      </c>
      <c r="X975" s="10">
        <f>IF(OR($A975="",$I975=""),"",SUMIFS($M$2:$M$4922,$I$2:$I$4922,$I975,$A$2:$A$4922,$A975))</f>
        <v/>
      </c>
      <c r="Y975" s="10">
        <f>IFERROR(VLOOKUP($I975,'02_Cad_Maquinas'!$B$2:$H$200,7,FALSE()),"")</f>
        <v/>
      </c>
      <c r="Z975" s="10">
        <f>IF(OR($X975="",$Y975=""),"",$Y975-$X975)</f>
        <v/>
      </c>
      <c r="AA975" s="11">
        <f>IF(OR($X975="",$Y975=""),"",$X975/$Y975)</f>
        <v/>
      </c>
      <c r="AB975" s="10" t="n"/>
      <c r="AC975" s="10">
        <f>IF($B975="","","|"&amp;SUBSTITUTE(TRIM(SUBSTITUTE(SUBSTITUTE(SUBSTITUTE(SUBSTITUTE(SUBSTITUTE(SUBSTITUTE(SUBSTITUTE(SUBSTITUTE(SUBSTITUTE(SUBSTITUTE(SUBSTITUTE(SUBSTITUTE(SUBSTITUTE(SUBSTITUTE(TRIM($B975&amp;""),CHAR(10)," "),CHAR(13)," "),"."," "),";"," "),","," "),"/"," "),"+"," "),"-"," "),"  "," "),"  "," "),"  "," "),"  "," "),"  "," "),"  "," "))," ","|")&amp;"|")</f>
        <v/>
      </c>
      <c r="AD975" s="10">
        <f>TRIM($I975&amp;"")</f>
        <v/>
      </c>
    </row>
    <row r="976" ht="24" customHeight="1">
      <c r="A976" s="9" t="n">
        <v>46203</v>
      </c>
      <c r="B976" s="10" t="n">
        <v>10179</v>
      </c>
      <c r="C976" s="10" t="n"/>
      <c r="D976" s="10" t="inlineStr">
        <is>
          <t>UV</t>
        </is>
      </c>
      <c r="E976" s="10" t="n">
        <v>30080009</v>
      </c>
      <c r="F976" s="10" t="inlineStr">
        <is>
          <t>(4) MOLDURA 1360X680X12 MDF - MESA AMST. 1,36X1,36</t>
        </is>
      </c>
      <c r="G976" s="10" t="inlineStr">
        <is>
          <t>UV</t>
        </is>
      </c>
      <c r="H976" s="10" t="inlineStr">
        <is>
          <t>UV</t>
        </is>
      </c>
      <c r="I976" s="10" t="inlineStr">
        <is>
          <t>UV</t>
        </is>
      </c>
      <c r="J976" s="9" t="n">
        <v>2</v>
      </c>
      <c r="K976" s="10">
        <f>IF($E976="","",IFERROR(INDEX('01_Cad_Pecas'!$H$2:$H$5000,MATCH($E976,'01_Cad_Pecas'!$D$2:$D$5000,0)),IFERROR(INDEX('01_Cad_Pecas'!$H$2:$H$5000,MATCH(VALUE($E976),'01_Cad_Pecas'!$D$2:$D$5000,0)),"")))</f>
        <v/>
      </c>
      <c r="L976" s="10">
        <f>IF($E976="","",IFERROR(INDEX('01_Cad_Pecas'!$I$2:$I$5000,MATCH($E976,'01_Cad_Pecas'!$D$2:$D$5000,0)),IFERROR(INDEX('01_Cad_Pecas'!$I$2:$I$5000,MATCH(VALUE($E976),'01_Cad_Pecas'!$D$2:$D$5000,0)),"")))</f>
        <v/>
      </c>
      <c r="M976" s="10">
        <f>IF(OR($J976="",$L976=""),"",IF($K976="",0,$K976)+$J976*$L976)</f>
        <v/>
      </c>
      <c r="N976" s="10" t="n">
        <v>46204</v>
      </c>
      <c r="O976" s="10" t="n"/>
      <c r="P976" s="10" t="n"/>
      <c r="Q976" s="10" t="n"/>
      <c r="R976" s="10">
        <f>IF(AND($P976&lt;&gt;"",$Q976&lt;&gt;""),($Q976-$P976)*1440,IF(AND($O976&lt;&gt;"",$L976&lt;&gt;""),IF($K976="",0,$K976)+$O976*$L976,""))</f>
        <v/>
      </c>
      <c r="S976" s="10" t="n"/>
      <c r="T976" s="10">
        <f>IF(OR($J976="",$O976=""),"",$O976/$J976)</f>
        <v/>
      </c>
      <c r="U976" s="10" t="n"/>
      <c r="V976" s="10">
        <f>IF($A976="","",IF(AND($A976&lt;&gt;"",NOT(OR($U976="Concluído",$U976="Concluido")),TODAY()&gt;$A976),"SIM","NÃO"))</f>
        <v/>
      </c>
      <c r="W976" s="10">
        <f>IF(OR($A976="",$I976="",$M976=""),"",SUMIFS($M$2:M976,$I$2:I976,$I976,$A$2:A976,$A976)-$M976)</f>
        <v/>
      </c>
      <c r="X976" s="10">
        <f>IF(OR($A976="",$I976=""),"",SUMIFS($M$2:$M$4922,$I$2:$I$4922,$I976,$A$2:$A$4922,$A976))</f>
        <v/>
      </c>
      <c r="Y976" s="10">
        <f>IFERROR(VLOOKUP($I976,'02_Cad_Maquinas'!$B$2:$H$200,7,FALSE()),"")</f>
        <v/>
      </c>
      <c r="Z976" s="10">
        <f>IF(OR($X976="",$Y976=""),"",$Y976-$X976)</f>
        <v/>
      </c>
      <c r="AA976" s="11">
        <f>IF(OR($X976="",$Y976=""),"",$X976/$Y976)</f>
        <v/>
      </c>
      <c r="AB976" s="10" t="n"/>
      <c r="AC976" s="10">
        <f>IF($B976="","","|"&amp;SUBSTITUTE(TRIM(SUBSTITUTE(SUBSTITUTE(SUBSTITUTE(SUBSTITUTE(SUBSTITUTE(SUBSTITUTE(SUBSTITUTE(SUBSTITUTE(SUBSTITUTE(SUBSTITUTE(SUBSTITUTE(SUBSTITUTE(SUBSTITUTE(SUBSTITUTE(TRIM($B976&amp;""),CHAR(10)," "),CHAR(13)," "),"."," "),";"," "),","," "),"/"," "),"+"," "),"-"," "),"  "," "),"  "," "),"  "," "),"  "," "),"  "," "),"  "," "))," ","|")&amp;"|")</f>
        <v/>
      </c>
      <c r="AD976" s="10">
        <f>TRIM($I976&amp;"")</f>
        <v/>
      </c>
    </row>
    <row r="977" ht="24" customHeight="1">
      <c r="A977" s="9" t="n">
        <v>46203</v>
      </c>
      <c r="B977" s="10" t="n">
        <v>10179</v>
      </c>
      <c r="C977" s="10" t="n"/>
      <c r="D977" s="10" t="inlineStr">
        <is>
          <t>UV</t>
        </is>
      </c>
      <c r="E977" s="10" t="n">
        <v>30080009</v>
      </c>
      <c r="F977" s="10" t="inlineStr">
        <is>
          <t>(4) MOLDURA 1360X680X12 MDF - MESA AMST. 1,36X1,36</t>
        </is>
      </c>
      <c r="G977" s="10" t="inlineStr">
        <is>
          <t>UV</t>
        </is>
      </c>
      <c r="H977" s="10" t="inlineStr">
        <is>
          <t>UV</t>
        </is>
      </c>
      <c r="I977" s="10" t="inlineStr">
        <is>
          <t>UV</t>
        </is>
      </c>
      <c r="J977" s="9" t="n">
        <v>2</v>
      </c>
      <c r="K977" s="10">
        <f>IF($E977="","",IFERROR(INDEX('01_Cad_Pecas'!$H$2:$H$5000,MATCH($E977,'01_Cad_Pecas'!$D$2:$D$5000,0)),IFERROR(INDEX('01_Cad_Pecas'!$H$2:$H$5000,MATCH(VALUE($E977),'01_Cad_Pecas'!$D$2:$D$5000,0)),"")))</f>
        <v/>
      </c>
      <c r="L977" s="10">
        <f>IF($E977="","",IFERROR(INDEX('01_Cad_Pecas'!$I$2:$I$5000,MATCH($E977,'01_Cad_Pecas'!$D$2:$D$5000,0)),IFERROR(INDEX('01_Cad_Pecas'!$I$2:$I$5000,MATCH(VALUE($E977),'01_Cad_Pecas'!$D$2:$D$5000,0)),"")))</f>
        <v/>
      </c>
      <c r="M977" s="10">
        <f>IF(OR($J977="",$L977=""),"",IF($K977="",0,$K977)+$J977*$L977)</f>
        <v/>
      </c>
      <c r="N977" s="10" t="n">
        <v>46204</v>
      </c>
      <c r="O977" s="10" t="n"/>
      <c r="P977" s="10" t="n"/>
      <c r="Q977" s="10" t="n"/>
      <c r="R977" s="10">
        <f>IF(AND($P977&lt;&gt;"",$Q977&lt;&gt;""),($Q977-$P977)*1440,IF(AND($O977&lt;&gt;"",$L977&lt;&gt;""),IF($K977="",0,$K977)+$O977*$L977,""))</f>
        <v/>
      </c>
      <c r="S977" s="10" t="n"/>
      <c r="T977" s="10">
        <f>IF(OR($J977="",$O977=""),"",$O977/$J977)</f>
        <v/>
      </c>
      <c r="U977" s="10" t="n"/>
      <c r="V977" s="10">
        <f>IF($A977="","",IF(AND($A977&lt;&gt;"",NOT(OR($U977="Concluído",$U977="Concluido")),TODAY()&gt;$A977),"SIM","NÃO"))</f>
        <v/>
      </c>
      <c r="W977" s="10">
        <f>IF(OR($A977="",$I977="",$M977=""),"",SUMIFS($M$2:M977,$I$2:I977,$I977,$A$2:A977,$A977)-$M977)</f>
        <v/>
      </c>
      <c r="X977" s="10">
        <f>IF(OR($A977="",$I977=""),"",SUMIFS($M$2:$M$4922,$I$2:$I$4922,$I977,$A$2:$A$4922,$A977))</f>
        <v/>
      </c>
      <c r="Y977" s="10">
        <f>IFERROR(VLOOKUP($I977,'02_Cad_Maquinas'!$B$2:$H$200,7,FALSE()),"")</f>
        <v/>
      </c>
      <c r="Z977" s="10">
        <f>IF(OR($X977="",$Y977=""),"",$Y977-$X977)</f>
        <v/>
      </c>
      <c r="AA977" s="11">
        <f>IF(OR($X977="",$Y977=""),"",$X977/$Y977)</f>
        <v/>
      </c>
      <c r="AB977" s="10" t="n"/>
      <c r="AC977" s="10">
        <f>IF($B977="","","|"&amp;SUBSTITUTE(TRIM(SUBSTITUTE(SUBSTITUTE(SUBSTITUTE(SUBSTITUTE(SUBSTITUTE(SUBSTITUTE(SUBSTITUTE(SUBSTITUTE(SUBSTITUTE(SUBSTITUTE(SUBSTITUTE(SUBSTITUTE(SUBSTITUTE(SUBSTITUTE(TRIM($B977&amp;""),CHAR(10)," "),CHAR(13)," "),"."," "),";"," "),","," "),"/"," "),"+"," "),"-"," "),"  "," "),"  "," "),"  "," "),"  "," "),"  "," "),"  "," "))," ","|")&amp;"|")</f>
        <v/>
      </c>
      <c r="AD977" s="10">
        <f>TRIM($I977&amp;"")</f>
        <v/>
      </c>
    </row>
    <row r="978" ht="24" customHeight="1">
      <c r="A978" s="9" t="n">
        <v>46203</v>
      </c>
      <c r="B978" s="10" t="n">
        <v>10179</v>
      </c>
      <c r="C978" s="10" t="n"/>
      <c r="D978" s="10" t="inlineStr">
        <is>
          <t>UV</t>
        </is>
      </c>
      <c r="E978" s="10" t="n">
        <v>30080009</v>
      </c>
      <c r="F978" s="10" t="inlineStr">
        <is>
          <t>(4) MOLDURA 1360X680X12 MDF - MESA AMST. 1,36X1,36</t>
        </is>
      </c>
      <c r="G978" s="10" t="inlineStr">
        <is>
          <t>UV</t>
        </is>
      </c>
      <c r="H978" s="10" t="inlineStr">
        <is>
          <t>UV</t>
        </is>
      </c>
      <c r="I978" s="10" t="inlineStr">
        <is>
          <t>UV</t>
        </is>
      </c>
      <c r="J978" s="9" t="n">
        <v>2</v>
      </c>
      <c r="K978" s="10">
        <f>IF($E978="","",IFERROR(INDEX('01_Cad_Pecas'!$H$2:$H$5000,MATCH($E978,'01_Cad_Pecas'!$D$2:$D$5000,0)),IFERROR(INDEX('01_Cad_Pecas'!$H$2:$H$5000,MATCH(VALUE($E978),'01_Cad_Pecas'!$D$2:$D$5000,0)),"")))</f>
        <v/>
      </c>
      <c r="L978" s="10">
        <f>IF($E978="","",IFERROR(INDEX('01_Cad_Pecas'!$I$2:$I$5000,MATCH($E978,'01_Cad_Pecas'!$D$2:$D$5000,0)),IFERROR(INDEX('01_Cad_Pecas'!$I$2:$I$5000,MATCH(VALUE($E978),'01_Cad_Pecas'!$D$2:$D$5000,0)),"")))</f>
        <v/>
      </c>
      <c r="M978" s="10">
        <f>IF(OR($J978="",$L978=""),"",IF($K978="",0,$K978)+$J978*$L978)</f>
        <v/>
      </c>
      <c r="N978" s="10" t="n">
        <v>46204</v>
      </c>
      <c r="O978" s="10" t="n"/>
      <c r="P978" s="10" t="n"/>
      <c r="Q978" s="10" t="n"/>
      <c r="R978" s="10">
        <f>IF(AND($P978&lt;&gt;"",$Q978&lt;&gt;""),($Q978-$P978)*1440,IF(AND($O978&lt;&gt;"",$L978&lt;&gt;""),IF($K978="",0,$K978)+$O978*$L978,""))</f>
        <v/>
      </c>
      <c r="S978" s="10" t="n"/>
      <c r="T978" s="10">
        <f>IF(OR($J978="",$O978=""),"",$O978/$J978)</f>
        <v/>
      </c>
      <c r="U978" s="10" t="n"/>
      <c r="V978" s="10">
        <f>IF($A978="","",IF(AND($A978&lt;&gt;"",NOT(OR($U978="Concluído",$U978="Concluido")),TODAY()&gt;$A978),"SIM","NÃO"))</f>
        <v/>
      </c>
      <c r="W978" s="10">
        <f>IF(OR($A978="",$I978="",$M978=""),"",SUMIFS($M$2:M978,$I$2:I978,$I978,$A$2:A978,$A978)-$M978)</f>
        <v/>
      </c>
      <c r="X978" s="10">
        <f>IF(OR($A978="",$I978=""),"",SUMIFS($M$2:$M$4922,$I$2:$I$4922,$I978,$A$2:$A$4922,$A978))</f>
        <v/>
      </c>
      <c r="Y978" s="10">
        <f>IFERROR(VLOOKUP($I978,'02_Cad_Maquinas'!$B$2:$H$200,7,FALSE()),"")</f>
        <v/>
      </c>
      <c r="Z978" s="10">
        <f>IF(OR($X978="",$Y978=""),"",$Y978-$X978)</f>
        <v/>
      </c>
      <c r="AA978" s="11">
        <f>IF(OR($X978="",$Y978=""),"",$X978/$Y978)</f>
        <v/>
      </c>
      <c r="AB978" s="10" t="n"/>
      <c r="AC978" s="10">
        <f>IF($B978="","","|"&amp;SUBSTITUTE(TRIM(SUBSTITUTE(SUBSTITUTE(SUBSTITUTE(SUBSTITUTE(SUBSTITUTE(SUBSTITUTE(SUBSTITUTE(SUBSTITUTE(SUBSTITUTE(SUBSTITUTE(SUBSTITUTE(SUBSTITUTE(SUBSTITUTE(SUBSTITUTE(TRIM($B978&amp;""),CHAR(10)," "),CHAR(13)," "),"."," "),";"," "),","," "),"/"," "),"+"," "),"-"," "),"  "," "),"  "," "),"  "," "),"  "," "),"  "," "),"  "," "))," ","|")&amp;"|")</f>
        <v/>
      </c>
      <c r="AD978" s="10">
        <f>TRIM($I978&amp;"")</f>
        <v/>
      </c>
    </row>
    <row r="979" ht="24" customHeight="1">
      <c r="A979" s="9" t="n">
        <v>46203</v>
      </c>
      <c r="B979" s="10" t="n">
        <v>10179</v>
      </c>
      <c r="C979" s="10" t="n"/>
      <c r="D979" s="10" t="inlineStr">
        <is>
          <t>UV</t>
        </is>
      </c>
      <c r="E979" s="10" t="n">
        <v>30081507</v>
      </c>
      <c r="F979" s="10" t="inlineStr">
        <is>
          <t>(2)PRATO MENOR 582X582X12 MDF-MESA ANCARA /AMSTERD</t>
        </is>
      </c>
      <c r="G979" s="10" t="inlineStr">
        <is>
          <t>UV</t>
        </is>
      </c>
      <c r="H979" s="10" t="inlineStr">
        <is>
          <t>UV</t>
        </is>
      </c>
      <c r="I979" s="10" t="inlineStr">
        <is>
          <t>UV</t>
        </is>
      </c>
      <c r="J979" s="9" t="n">
        <v>1</v>
      </c>
      <c r="K979" s="10">
        <f>IF($E979="","",IFERROR(INDEX('01_Cad_Pecas'!$H$2:$H$5000,MATCH($E979,'01_Cad_Pecas'!$D$2:$D$5000,0)),IFERROR(INDEX('01_Cad_Pecas'!$H$2:$H$5000,MATCH(VALUE($E979),'01_Cad_Pecas'!$D$2:$D$5000,0)),"")))</f>
        <v/>
      </c>
      <c r="L979" s="10">
        <f>IF($E979="","",IFERROR(INDEX('01_Cad_Pecas'!$I$2:$I$5000,MATCH($E979,'01_Cad_Pecas'!$D$2:$D$5000,0)),IFERROR(INDEX('01_Cad_Pecas'!$I$2:$I$5000,MATCH(VALUE($E979),'01_Cad_Pecas'!$D$2:$D$5000,0)),"")))</f>
        <v/>
      </c>
      <c r="M979" s="10">
        <f>IF(OR($J979="",$L979=""),"",IF($K979="",0,$K979)+$J979*$L979)</f>
        <v/>
      </c>
      <c r="N979" s="10" t="n">
        <v>46204</v>
      </c>
      <c r="O979" s="10" t="n"/>
      <c r="P979" s="10" t="n"/>
      <c r="Q979" s="10" t="n"/>
      <c r="R979" s="10">
        <f>IF(AND($P979&lt;&gt;"",$Q979&lt;&gt;""),($Q979-$P979)*1440,IF(AND($O979&lt;&gt;"",$L979&lt;&gt;""),IF($K979="",0,$K979)+$O979*$L979,""))</f>
        <v/>
      </c>
      <c r="S979" s="10" t="n"/>
      <c r="T979" s="10">
        <f>IF(OR($J979="",$O979=""),"",$O979/$J979)</f>
        <v/>
      </c>
      <c r="U979" s="10" t="n"/>
      <c r="V979" s="10">
        <f>IF($A979="","",IF(AND($A979&lt;&gt;"",NOT(OR($U979="Concluído",$U979="Concluido")),TODAY()&gt;$A979),"SIM","NÃO"))</f>
        <v/>
      </c>
      <c r="W979" s="10">
        <f>IF(OR($A979="",$I979="",$M979=""),"",SUMIFS($M$2:M979,$I$2:I979,$I979,$A$2:A979,$A979)-$M979)</f>
        <v/>
      </c>
      <c r="X979" s="10">
        <f>IF(OR($A979="",$I979=""),"",SUMIFS($M$2:$M$4922,$I$2:$I$4922,$I979,$A$2:$A$4922,$A979))</f>
        <v/>
      </c>
      <c r="Y979" s="10">
        <f>IFERROR(VLOOKUP($I979,'02_Cad_Maquinas'!$B$2:$H$200,7,FALSE()),"")</f>
        <v/>
      </c>
      <c r="Z979" s="10">
        <f>IF(OR($X979="",$Y979=""),"",$Y979-$X979)</f>
        <v/>
      </c>
      <c r="AA979" s="11">
        <f>IF(OR($X979="",$Y979=""),"",$X979/$Y979)</f>
        <v/>
      </c>
      <c r="AB979" s="10" t="n"/>
      <c r="AC979" s="10">
        <f>IF($B979="","","|"&amp;SUBSTITUTE(TRIM(SUBSTITUTE(SUBSTITUTE(SUBSTITUTE(SUBSTITUTE(SUBSTITUTE(SUBSTITUTE(SUBSTITUTE(SUBSTITUTE(SUBSTITUTE(SUBSTITUTE(SUBSTITUTE(SUBSTITUTE(SUBSTITUTE(SUBSTITUTE(TRIM($B979&amp;""),CHAR(10)," "),CHAR(13)," "),"."," "),";"," "),","," "),"/"," "),"+"," "),"-"," "),"  "," "),"  "," "),"  "," "),"  "," "),"  "," "),"  "," "))," ","|")&amp;"|")</f>
        <v/>
      </c>
      <c r="AD979" s="10">
        <f>TRIM($I979&amp;"")</f>
        <v/>
      </c>
    </row>
    <row r="980" ht="24" customHeight="1">
      <c r="A980" s="9" t="n">
        <v>46203</v>
      </c>
      <c r="B980" s="10" t="n">
        <v>10179</v>
      </c>
      <c r="C980" s="10" t="n"/>
      <c r="D980" s="10" t="inlineStr">
        <is>
          <t>UV</t>
        </is>
      </c>
      <c r="E980" s="10" t="n">
        <v>30081507</v>
      </c>
      <c r="F980" s="10" t="inlineStr">
        <is>
          <t>(2)PRATO MENOR 582X582X12 MDF-MESA ANCARA /AMSTERD</t>
        </is>
      </c>
      <c r="G980" s="10" t="inlineStr">
        <is>
          <t>UV</t>
        </is>
      </c>
      <c r="H980" s="10" t="inlineStr">
        <is>
          <t>UV</t>
        </is>
      </c>
      <c r="I980" s="10" t="inlineStr">
        <is>
          <t>UV</t>
        </is>
      </c>
      <c r="J980" s="9" t="n">
        <v>1</v>
      </c>
      <c r="K980" s="10">
        <f>IF($E980="","",IFERROR(INDEX('01_Cad_Pecas'!$H$2:$H$5000,MATCH($E980,'01_Cad_Pecas'!$D$2:$D$5000,0)),IFERROR(INDEX('01_Cad_Pecas'!$H$2:$H$5000,MATCH(VALUE($E980),'01_Cad_Pecas'!$D$2:$D$5000,0)),"")))</f>
        <v/>
      </c>
      <c r="L980" s="10">
        <f>IF($E980="","",IFERROR(INDEX('01_Cad_Pecas'!$I$2:$I$5000,MATCH($E980,'01_Cad_Pecas'!$D$2:$D$5000,0)),IFERROR(INDEX('01_Cad_Pecas'!$I$2:$I$5000,MATCH(VALUE($E980),'01_Cad_Pecas'!$D$2:$D$5000,0)),"")))</f>
        <v/>
      </c>
      <c r="M980" s="10">
        <f>IF(OR($J980="",$L980=""),"",IF($K980="",0,$K980)+$J980*$L980)</f>
        <v/>
      </c>
      <c r="N980" s="10" t="n">
        <v>46204</v>
      </c>
      <c r="O980" s="10" t="n"/>
      <c r="P980" s="10" t="n"/>
      <c r="Q980" s="10" t="n"/>
      <c r="R980" s="10">
        <f>IF(AND($P980&lt;&gt;"",$Q980&lt;&gt;""),($Q980-$P980)*1440,IF(AND($O980&lt;&gt;"",$L980&lt;&gt;""),IF($K980="",0,$K980)+$O980*$L980,""))</f>
        <v/>
      </c>
      <c r="S980" s="10" t="n"/>
      <c r="T980" s="10">
        <f>IF(OR($J980="",$O980=""),"",$O980/$J980)</f>
        <v/>
      </c>
      <c r="U980" s="10" t="n"/>
      <c r="V980" s="10">
        <f>IF($A980="","",IF(AND($A980&lt;&gt;"",NOT(OR($U980="Concluído",$U980="Concluido")),TODAY()&gt;$A980),"SIM","NÃO"))</f>
        <v/>
      </c>
      <c r="W980" s="10">
        <f>IF(OR($A980="",$I980="",$M980=""),"",SUMIFS($M$2:M980,$I$2:I980,$I980,$A$2:A980,$A980)-$M980)</f>
        <v/>
      </c>
      <c r="X980" s="10">
        <f>IF(OR($A980="",$I980=""),"",SUMIFS($M$2:$M$4922,$I$2:$I$4922,$I980,$A$2:$A$4922,$A980))</f>
        <v/>
      </c>
      <c r="Y980" s="10">
        <f>IFERROR(VLOOKUP($I980,'02_Cad_Maquinas'!$B$2:$H$200,7,FALSE()),"")</f>
        <v/>
      </c>
      <c r="Z980" s="10">
        <f>IF(OR($X980="",$Y980=""),"",$Y980-$X980)</f>
        <v/>
      </c>
      <c r="AA980" s="11">
        <f>IF(OR($X980="",$Y980=""),"",$X980/$Y980)</f>
        <v/>
      </c>
      <c r="AB980" s="10" t="n"/>
      <c r="AC980" s="10">
        <f>IF($B980="","","|"&amp;SUBSTITUTE(TRIM(SUBSTITUTE(SUBSTITUTE(SUBSTITUTE(SUBSTITUTE(SUBSTITUTE(SUBSTITUTE(SUBSTITUTE(SUBSTITUTE(SUBSTITUTE(SUBSTITUTE(SUBSTITUTE(SUBSTITUTE(SUBSTITUTE(SUBSTITUTE(TRIM($B980&amp;""),CHAR(10)," "),CHAR(13)," "),"."," "),";"," "),","," "),"/"," "),"+"," "),"-"," "),"  "," "),"  "," "),"  "," "),"  "," "),"  "," "),"  "," "))," ","|")&amp;"|")</f>
        <v/>
      </c>
      <c r="AD980" s="10">
        <f>TRIM($I980&amp;"")</f>
        <v/>
      </c>
    </row>
    <row r="981" ht="24" customHeight="1">
      <c r="A981" s="9" t="n">
        <v>46203</v>
      </c>
      <c r="B981" s="10" t="n">
        <v>10179</v>
      </c>
      <c r="C981" s="10" t="n"/>
      <c r="D981" s="10" t="inlineStr">
        <is>
          <t>UV</t>
        </is>
      </c>
      <c r="E981" s="10" t="n">
        <v>30081507</v>
      </c>
      <c r="F981" s="10" t="inlineStr">
        <is>
          <t>(2)PRATO MENOR 582X582X12 MDF-MESA ANCARA /AMSTERD</t>
        </is>
      </c>
      <c r="G981" s="10" t="inlineStr">
        <is>
          <t>UV</t>
        </is>
      </c>
      <c r="H981" s="10" t="inlineStr">
        <is>
          <t>UV</t>
        </is>
      </c>
      <c r="I981" s="10" t="inlineStr">
        <is>
          <t>UV</t>
        </is>
      </c>
      <c r="J981" s="9" t="n">
        <v>1</v>
      </c>
      <c r="K981" s="10">
        <f>IF($E981="","",IFERROR(INDEX('01_Cad_Pecas'!$H$2:$H$5000,MATCH($E981,'01_Cad_Pecas'!$D$2:$D$5000,0)),IFERROR(INDEX('01_Cad_Pecas'!$H$2:$H$5000,MATCH(VALUE($E981),'01_Cad_Pecas'!$D$2:$D$5000,0)),"")))</f>
        <v/>
      </c>
      <c r="L981" s="10">
        <f>IF($E981="","",IFERROR(INDEX('01_Cad_Pecas'!$I$2:$I$5000,MATCH($E981,'01_Cad_Pecas'!$D$2:$D$5000,0)),IFERROR(INDEX('01_Cad_Pecas'!$I$2:$I$5000,MATCH(VALUE($E981),'01_Cad_Pecas'!$D$2:$D$5000,0)),"")))</f>
        <v/>
      </c>
      <c r="M981" s="10">
        <f>IF(OR($J981="",$L981=""),"",IF($K981="",0,$K981)+$J981*$L981)</f>
        <v/>
      </c>
      <c r="N981" s="10" t="n">
        <v>46204</v>
      </c>
      <c r="O981" s="10" t="n"/>
      <c r="P981" s="10" t="n"/>
      <c r="Q981" s="10" t="n"/>
      <c r="R981" s="10">
        <f>IF(AND($P981&lt;&gt;"",$Q981&lt;&gt;""),($Q981-$P981)*1440,IF(AND($O981&lt;&gt;"",$L981&lt;&gt;""),IF($K981="",0,$K981)+$O981*$L981,""))</f>
        <v/>
      </c>
      <c r="S981" s="10" t="n"/>
      <c r="T981" s="10">
        <f>IF(OR($J981="",$O981=""),"",$O981/$J981)</f>
        <v/>
      </c>
      <c r="U981" s="10" t="n"/>
      <c r="V981" s="10">
        <f>IF($A981="","",IF(AND($A981&lt;&gt;"",NOT(OR($U981="Concluído",$U981="Concluido")),TODAY()&gt;$A981),"SIM","NÃO"))</f>
        <v/>
      </c>
      <c r="W981" s="10">
        <f>IF(OR($A981="",$I981="",$M981=""),"",SUMIFS($M$2:M981,$I$2:I981,$I981,$A$2:A981,$A981)-$M981)</f>
        <v/>
      </c>
      <c r="X981" s="10">
        <f>IF(OR($A981="",$I981=""),"",SUMIFS($M$2:$M$4922,$I$2:$I$4922,$I981,$A$2:$A$4922,$A981))</f>
        <v/>
      </c>
      <c r="Y981" s="10">
        <f>IFERROR(VLOOKUP($I981,'02_Cad_Maquinas'!$B$2:$H$200,7,FALSE()),"")</f>
        <v/>
      </c>
      <c r="Z981" s="10">
        <f>IF(OR($X981="",$Y981=""),"",$Y981-$X981)</f>
        <v/>
      </c>
      <c r="AA981" s="11">
        <f>IF(OR($X981="",$Y981=""),"",$X981/$Y981)</f>
        <v/>
      </c>
      <c r="AB981" s="10" t="n"/>
      <c r="AC981" s="10">
        <f>IF($B981="","","|"&amp;SUBSTITUTE(TRIM(SUBSTITUTE(SUBSTITUTE(SUBSTITUTE(SUBSTITUTE(SUBSTITUTE(SUBSTITUTE(SUBSTITUTE(SUBSTITUTE(SUBSTITUTE(SUBSTITUTE(SUBSTITUTE(SUBSTITUTE(SUBSTITUTE(SUBSTITUTE(TRIM($B981&amp;""),CHAR(10)," "),CHAR(13)," "),"."," "),";"," "),","," "),"/"," "),"+"," "),"-"," "),"  "," "),"  "," "),"  "," "),"  "," "),"  "," "),"  "," "))," ","|")&amp;"|")</f>
        <v/>
      </c>
      <c r="AD981" s="10">
        <f>TRIM($I981&amp;"")</f>
        <v/>
      </c>
    </row>
    <row r="982" ht="24" customHeight="1">
      <c r="A982" s="9" t="n">
        <v>46203</v>
      </c>
      <c r="B982" s="10" t="n">
        <v>10179</v>
      </c>
      <c r="C982" s="10" t="n"/>
      <c r="D982" s="10" t="inlineStr">
        <is>
          <t>UV</t>
        </is>
      </c>
      <c r="E982" s="10" t="n">
        <v>30081508</v>
      </c>
      <c r="F982" s="10" t="inlineStr">
        <is>
          <t>(3) PRATO MAIOR 664X664X12 MDF-MESA ANCARA/AMSTERD</t>
        </is>
      </c>
      <c r="G982" s="10" t="inlineStr">
        <is>
          <t>UV</t>
        </is>
      </c>
      <c r="H982" s="10" t="inlineStr">
        <is>
          <t>UV</t>
        </is>
      </c>
      <c r="I982" s="10" t="inlineStr">
        <is>
          <t>UV</t>
        </is>
      </c>
      <c r="J982" s="9" t="n">
        <v>1</v>
      </c>
      <c r="K982" s="10">
        <f>IF($E982="","",IFERROR(INDEX('01_Cad_Pecas'!$H$2:$H$5000,MATCH($E982,'01_Cad_Pecas'!$D$2:$D$5000,0)),IFERROR(INDEX('01_Cad_Pecas'!$H$2:$H$5000,MATCH(VALUE($E982),'01_Cad_Pecas'!$D$2:$D$5000,0)),"")))</f>
        <v/>
      </c>
      <c r="L982" s="10">
        <f>IF($E982="","",IFERROR(INDEX('01_Cad_Pecas'!$I$2:$I$5000,MATCH($E982,'01_Cad_Pecas'!$D$2:$D$5000,0)),IFERROR(INDEX('01_Cad_Pecas'!$I$2:$I$5000,MATCH(VALUE($E982),'01_Cad_Pecas'!$D$2:$D$5000,0)),"")))</f>
        <v/>
      </c>
      <c r="M982" s="10">
        <f>IF(OR($J982="",$L982=""),"",IF($K982="",0,$K982)+$J982*$L982)</f>
        <v/>
      </c>
      <c r="N982" s="10" t="n">
        <v>46204</v>
      </c>
      <c r="O982" s="10" t="n"/>
      <c r="P982" s="10" t="n"/>
      <c r="Q982" s="10" t="n"/>
      <c r="R982" s="10">
        <f>IF(AND($P982&lt;&gt;"",$Q982&lt;&gt;""),($Q982-$P982)*1440,IF(AND($O982&lt;&gt;"",$L982&lt;&gt;""),IF($K982="",0,$K982)+$O982*$L982,""))</f>
        <v/>
      </c>
      <c r="S982" s="10" t="n"/>
      <c r="T982" s="10">
        <f>IF(OR($J982="",$O982=""),"",$O982/$J982)</f>
        <v/>
      </c>
      <c r="U982" s="10" t="n"/>
      <c r="V982" s="10">
        <f>IF($A982="","",IF(AND($A982&lt;&gt;"",NOT(OR($U982="Concluído",$U982="Concluido")),TODAY()&gt;$A982),"SIM","NÃO"))</f>
        <v/>
      </c>
      <c r="W982" s="10">
        <f>IF(OR($A982="",$I982="",$M982=""),"",SUMIFS($M$2:M982,$I$2:I982,$I982,$A$2:A982,$A982)-$M982)</f>
        <v/>
      </c>
      <c r="X982" s="10">
        <f>IF(OR($A982="",$I982=""),"",SUMIFS($M$2:$M$4922,$I$2:$I$4922,$I982,$A$2:$A$4922,$A982))</f>
        <v/>
      </c>
      <c r="Y982" s="10">
        <f>IFERROR(VLOOKUP($I982,'02_Cad_Maquinas'!$B$2:$H$200,7,FALSE()),"")</f>
        <v/>
      </c>
      <c r="Z982" s="10">
        <f>IF(OR($X982="",$Y982=""),"",$Y982-$X982)</f>
        <v/>
      </c>
      <c r="AA982" s="11">
        <f>IF(OR($X982="",$Y982=""),"",$X982/$Y982)</f>
        <v/>
      </c>
      <c r="AB982" s="10" t="n"/>
      <c r="AC982" s="10">
        <f>IF($B982="","","|"&amp;SUBSTITUTE(TRIM(SUBSTITUTE(SUBSTITUTE(SUBSTITUTE(SUBSTITUTE(SUBSTITUTE(SUBSTITUTE(SUBSTITUTE(SUBSTITUTE(SUBSTITUTE(SUBSTITUTE(SUBSTITUTE(SUBSTITUTE(SUBSTITUTE(SUBSTITUTE(TRIM($B982&amp;""),CHAR(10)," "),CHAR(13)," "),"."," "),";"," "),","," "),"/"," "),"+"," "),"-"," "),"  "," "),"  "," "),"  "," "),"  "," "),"  "," "),"  "," "))," ","|")&amp;"|")</f>
        <v/>
      </c>
      <c r="AD982" s="10">
        <f>TRIM($I982&amp;"")</f>
        <v/>
      </c>
    </row>
    <row r="983" ht="24" customHeight="1">
      <c r="A983" s="9" t="n">
        <v>46203</v>
      </c>
      <c r="B983" s="10" t="n">
        <v>10179</v>
      </c>
      <c r="C983" s="10" t="n"/>
      <c r="D983" s="10" t="inlineStr">
        <is>
          <t>UV</t>
        </is>
      </c>
      <c r="E983" s="10" t="n">
        <v>30081508</v>
      </c>
      <c r="F983" s="10" t="inlineStr">
        <is>
          <t>(3) PRATO MAIOR 664X664X12 MDF-MESA ANCARA/AMSTERD</t>
        </is>
      </c>
      <c r="G983" s="10" t="inlineStr">
        <is>
          <t>UV</t>
        </is>
      </c>
      <c r="H983" s="10" t="inlineStr">
        <is>
          <t>UV</t>
        </is>
      </c>
      <c r="I983" s="10" t="inlineStr">
        <is>
          <t>UV</t>
        </is>
      </c>
      <c r="J983" s="9" t="n">
        <v>1</v>
      </c>
      <c r="K983" s="10">
        <f>IF($E983="","",IFERROR(INDEX('01_Cad_Pecas'!$H$2:$H$5000,MATCH($E983,'01_Cad_Pecas'!$D$2:$D$5000,0)),IFERROR(INDEX('01_Cad_Pecas'!$H$2:$H$5000,MATCH(VALUE($E983),'01_Cad_Pecas'!$D$2:$D$5000,0)),"")))</f>
        <v/>
      </c>
      <c r="L983" s="10">
        <f>IF($E983="","",IFERROR(INDEX('01_Cad_Pecas'!$I$2:$I$5000,MATCH($E983,'01_Cad_Pecas'!$D$2:$D$5000,0)),IFERROR(INDEX('01_Cad_Pecas'!$I$2:$I$5000,MATCH(VALUE($E983),'01_Cad_Pecas'!$D$2:$D$5000,0)),"")))</f>
        <v/>
      </c>
      <c r="M983" s="10">
        <f>IF(OR($J983="",$L983=""),"",IF($K983="",0,$K983)+$J983*$L983)</f>
        <v/>
      </c>
      <c r="N983" s="10" t="n">
        <v>46204</v>
      </c>
      <c r="O983" s="10" t="n"/>
      <c r="P983" s="10" t="n"/>
      <c r="Q983" s="10" t="n"/>
      <c r="R983" s="10">
        <f>IF(AND($P983&lt;&gt;"",$Q983&lt;&gt;""),($Q983-$P983)*1440,IF(AND($O983&lt;&gt;"",$L983&lt;&gt;""),IF($K983="",0,$K983)+$O983*$L983,""))</f>
        <v/>
      </c>
      <c r="S983" s="10" t="n"/>
      <c r="T983" s="10">
        <f>IF(OR($J983="",$O983=""),"",$O983/$J983)</f>
        <v/>
      </c>
      <c r="U983" s="10" t="n"/>
      <c r="V983" s="10">
        <f>IF($A983="","",IF(AND($A983&lt;&gt;"",NOT(OR($U983="Concluído",$U983="Concluido")),TODAY()&gt;$A983),"SIM","NÃO"))</f>
        <v/>
      </c>
      <c r="W983" s="10">
        <f>IF(OR($A983="",$I983="",$M983=""),"",SUMIFS($M$2:M983,$I$2:I983,$I983,$A$2:A983,$A983)-$M983)</f>
        <v/>
      </c>
      <c r="X983" s="10">
        <f>IF(OR($A983="",$I983=""),"",SUMIFS($M$2:$M$4922,$I$2:$I$4922,$I983,$A$2:$A$4922,$A983))</f>
        <v/>
      </c>
      <c r="Y983" s="10">
        <f>IFERROR(VLOOKUP($I983,'02_Cad_Maquinas'!$B$2:$H$200,7,FALSE()),"")</f>
        <v/>
      </c>
      <c r="Z983" s="10">
        <f>IF(OR($X983="",$Y983=""),"",$Y983-$X983)</f>
        <v/>
      </c>
      <c r="AA983" s="11">
        <f>IF(OR($X983="",$Y983=""),"",$X983/$Y983)</f>
        <v/>
      </c>
      <c r="AB983" s="10" t="n"/>
      <c r="AC983" s="10">
        <f>IF($B983="","","|"&amp;SUBSTITUTE(TRIM(SUBSTITUTE(SUBSTITUTE(SUBSTITUTE(SUBSTITUTE(SUBSTITUTE(SUBSTITUTE(SUBSTITUTE(SUBSTITUTE(SUBSTITUTE(SUBSTITUTE(SUBSTITUTE(SUBSTITUTE(SUBSTITUTE(SUBSTITUTE(TRIM($B983&amp;""),CHAR(10)," "),CHAR(13)," "),"."," "),";"," "),","," "),"/"," "),"+"," "),"-"," "),"  "," "),"  "," "),"  "," "),"  "," "),"  "," "),"  "," "))," ","|")&amp;"|")</f>
        <v/>
      </c>
      <c r="AD983" s="10">
        <f>TRIM($I983&amp;"")</f>
        <v/>
      </c>
    </row>
    <row r="984" ht="24" customHeight="1">
      <c r="A984" s="9" t="n">
        <v>46203</v>
      </c>
      <c r="B984" s="10" t="n">
        <v>10179</v>
      </c>
      <c r="C984" s="10" t="n"/>
      <c r="D984" s="10" t="inlineStr">
        <is>
          <t>UV</t>
        </is>
      </c>
      <c r="E984" s="10" t="n">
        <v>30081508</v>
      </c>
      <c r="F984" s="10" t="inlineStr">
        <is>
          <t>(3) PRATO MAIOR 664X664X12 MDF-MESA ANCARA/AMSTERD</t>
        </is>
      </c>
      <c r="G984" s="10" t="inlineStr">
        <is>
          <t>UV</t>
        </is>
      </c>
      <c r="H984" s="10" t="inlineStr">
        <is>
          <t>UV</t>
        </is>
      </c>
      <c r="I984" s="10" t="inlineStr">
        <is>
          <t>UV</t>
        </is>
      </c>
      <c r="J984" s="9" t="n">
        <v>1</v>
      </c>
      <c r="K984" s="10">
        <f>IF($E984="","",IFERROR(INDEX('01_Cad_Pecas'!$H$2:$H$5000,MATCH($E984,'01_Cad_Pecas'!$D$2:$D$5000,0)),IFERROR(INDEX('01_Cad_Pecas'!$H$2:$H$5000,MATCH(VALUE($E984),'01_Cad_Pecas'!$D$2:$D$5000,0)),"")))</f>
        <v/>
      </c>
      <c r="L984" s="10">
        <f>IF($E984="","",IFERROR(INDEX('01_Cad_Pecas'!$I$2:$I$5000,MATCH($E984,'01_Cad_Pecas'!$D$2:$D$5000,0)),IFERROR(INDEX('01_Cad_Pecas'!$I$2:$I$5000,MATCH(VALUE($E984),'01_Cad_Pecas'!$D$2:$D$5000,0)),"")))</f>
        <v/>
      </c>
      <c r="M984" s="10">
        <f>IF(OR($J984="",$L984=""),"",IF($K984="",0,$K984)+$J984*$L984)</f>
        <v/>
      </c>
      <c r="N984" s="10" t="n">
        <v>46204</v>
      </c>
      <c r="O984" s="10" t="n"/>
      <c r="P984" s="10" t="n"/>
      <c r="Q984" s="10" t="n"/>
      <c r="R984" s="10">
        <f>IF(AND($P984&lt;&gt;"",$Q984&lt;&gt;""),($Q984-$P984)*1440,IF(AND($O984&lt;&gt;"",$L984&lt;&gt;""),IF($K984="",0,$K984)+$O984*$L984,""))</f>
        <v/>
      </c>
      <c r="S984" s="10" t="n"/>
      <c r="T984" s="10">
        <f>IF(OR($J984="",$O984=""),"",$O984/$J984)</f>
        <v/>
      </c>
      <c r="U984" s="10" t="n"/>
      <c r="V984" s="10">
        <f>IF($A984="","",IF(AND($A984&lt;&gt;"",NOT(OR($U984="Concluído",$U984="Concluido")),TODAY()&gt;$A984),"SIM","NÃO"))</f>
        <v/>
      </c>
      <c r="W984" s="10">
        <f>IF(OR($A984="",$I984="",$M984=""),"",SUMIFS($M$2:M984,$I$2:I984,$I984,$A$2:A984,$A984)-$M984)</f>
        <v/>
      </c>
      <c r="X984" s="10">
        <f>IF(OR($A984="",$I984=""),"",SUMIFS($M$2:$M$4922,$I$2:$I$4922,$I984,$A$2:$A$4922,$A984))</f>
        <v/>
      </c>
      <c r="Y984" s="10">
        <f>IFERROR(VLOOKUP($I984,'02_Cad_Maquinas'!$B$2:$H$200,7,FALSE()),"")</f>
        <v/>
      </c>
      <c r="Z984" s="10">
        <f>IF(OR($X984="",$Y984=""),"",$Y984-$X984)</f>
        <v/>
      </c>
      <c r="AA984" s="11">
        <f>IF(OR($X984="",$Y984=""),"",$X984/$Y984)</f>
        <v/>
      </c>
      <c r="AB984" s="10" t="n"/>
      <c r="AC984" s="10">
        <f>IF($B984="","","|"&amp;SUBSTITUTE(TRIM(SUBSTITUTE(SUBSTITUTE(SUBSTITUTE(SUBSTITUTE(SUBSTITUTE(SUBSTITUTE(SUBSTITUTE(SUBSTITUTE(SUBSTITUTE(SUBSTITUTE(SUBSTITUTE(SUBSTITUTE(SUBSTITUTE(SUBSTITUTE(TRIM($B984&amp;""),CHAR(10)," "),CHAR(13)," "),"."," "),";"," "),","," "),"/"," "),"+"," "),"-"," "),"  "," "),"  "," "),"  "," "),"  "," "),"  "," "),"  "," "))," ","|")&amp;"|")</f>
        <v/>
      </c>
      <c r="AD984" s="10">
        <f>TRIM($I984&amp;"")</f>
        <v/>
      </c>
    </row>
    <row r="985" ht="24" customHeight="1">
      <c r="A985" s="9" t="n">
        <v>46203</v>
      </c>
      <c r="B985" s="10" t="n">
        <v>10179</v>
      </c>
      <c r="C985" s="10" t="n"/>
      <c r="D985" s="10" t="inlineStr">
        <is>
          <t>UV</t>
        </is>
      </c>
      <c r="E985" s="10" t="n">
        <v>20013102</v>
      </c>
      <c r="F985" s="10" t="inlineStr">
        <is>
          <t>(10)PE MAIOR 760X100 (170) X15 MDF-MIAMI 1,37X0,80</t>
        </is>
      </c>
      <c r="G985" s="10" t="inlineStr">
        <is>
          <t>UV</t>
        </is>
      </c>
      <c r="H985" s="10" t="inlineStr">
        <is>
          <t>UV</t>
        </is>
      </c>
      <c r="I985" s="10" t="inlineStr">
        <is>
          <t>UV</t>
        </is>
      </c>
      <c r="J985" s="9" t="n">
        <v>8</v>
      </c>
      <c r="K985" s="10">
        <f>IF($E985="","",IFERROR(INDEX('01_Cad_Pecas'!$H$2:$H$5000,MATCH($E985,'01_Cad_Pecas'!$D$2:$D$5000,0)),IFERROR(INDEX('01_Cad_Pecas'!$H$2:$H$5000,MATCH(VALUE($E985),'01_Cad_Pecas'!$D$2:$D$5000,0)),"")))</f>
        <v/>
      </c>
      <c r="L985" s="10">
        <f>IF($E985="","",IFERROR(INDEX('01_Cad_Pecas'!$I$2:$I$5000,MATCH($E985,'01_Cad_Pecas'!$D$2:$D$5000,0)),IFERROR(INDEX('01_Cad_Pecas'!$I$2:$I$5000,MATCH(VALUE($E985),'01_Cad_Pecas'!$D$2:$D$5000,0)),"")))</f>
        <v/>
      </c>
      <c r="M985" s="10">
        <f>IF(OR($J985="",$L985=""),"",IF($K985="",0,$K985)+$J985*$L985)</f>
        <v/>
      </c>
      <c r="N985" s="10" t="n">
        <v>46204</v>
      </c>
      <c r="O985" s="10" t="n"/>
      <c r="P985" s="10" t="n"/>
      <c r="Q985" s="10" t="n"/>
      <c r="R985" s="10">
        <f>IF(AND($P985&lt;&gt;"",$Q985&lt;&gt;""),($Q985-$P985)*1440,IF(AND($O985&lt;&gt;"",$L985&lt;&gt;""),IF($K985="",0,$K985)+$O985*$L985,""))</f>
        <v/>
      </c>
      <c r="S985" s="10" t="n"/>
      <c r="T985" s="10">
        <f>IF(OR($J985="",$O985=""),"",$O985/$J985)</f>
        <v/>
      </c>
      <c r="U985" s="10" t="n"/>
      <c r="V985" s="10">
        <f>IF($A985="","",IF(AND($A985&lt;&gt;"",NOT(OR($U985="Concluído",$U985="Concluido")),TODAY()&gt;$A985),"SIM","NÃO"))</f>
        <v/>
      </c>
      <c r="W985" s="10">
        <f>IF(OR($A985="",$I985="",$M985=""),"",SUMIFS($M$2:M985,$I$2:I985,$I985,$A$2:A985,$A985)-$M985)</f>
        <v/>
      </c>
      <c r="X985" s="10">
        <f>IF(OR($A985="",$I985=""),"",SUMIFS($M$2:$M$4922,$I$2:$I$4922,$I985,$A$2:$A$4922,$A985))</f>
        <v/>
      </c>
      <c r="Y985" s="10">
        <f>IFERROR(VLOOKUP($I985,'02_Cad_Maquinas'!$B$2:$H$200,7,FALSE()),"")</f>
        <v/>
      </c>
      <c r="Z985" s="10">
        <f>IF(OR($X985="",$Y985=""),"",$Y985-$X985)</f>
        <v/>
      </c>
      <c r="AA985" s="11">
        <f>IF(OR($X985="",$Y985=""),"",$X985/$Y985)</f>
        <v/>
      </c>
      <c r="AB985" s="10" t="n"/>
      <c r="AC985" s="10">
        <f>IF($B985="","","|"&amp;SUBSTITUTE(TRIM(SUBSTITUTE(SUBSTITUTE(SUBSTITUTE(SUBSTITUTE(SUBSTITUTE(SUBSTITUTE(SUBSTITUTE(SUBSTITUTE(SUBSTITUTE(SUBSTITUTE(SUBSTITUTE(SUBSTITUTE(SUBSTITUTE(SUBSTITUTE(TRIM($B985&amp;""),CHAR(10)," "),CHAR(13)," "),"."," "),";"," "),","," "),"/"," "),"+"," "),"-"," "),"  "," "),"  "," "),"  "," "),"  "," "),"  "," "),"  "," "))," ","|")&amp;"|")</f>
        <v/>
      </c>
      <c r="AD985" s="10">
        <f>TRIM($I985&amp;"")</f>
        <v/>
      </c>
    </row>
    <row r="986" ht="24" customHeight="1">
      <c r="A986" s="9" t="n">
        <v>46203</v>
      </c>
      <c r="B986" s="10" t="n">
        <v>10179</v>
      </c>
      <c r="C986" s="10" t="n"/>
      <c r="D986" s="10" t="inlineStr">
        <is>
          <t>UV</t>
        </is>
      </c>
      <c r="E986" s="10" t="n">
        <v>20013103</v>
      </c>
      <c r="F986" s="10" t="inlineStr">
        <is>
          <t>(4) PE MENOR 760X85 (135) X15 MDF-MIAMI 1,37X0,80</t>
        </is>
      </c>
      <c r="G986" s="10" t="inlineStr">
        <is>
          <t>UV</t>
        </is>
      </c>
      <c r="H986" s="10" t="inlineStr">
        <is>
          <t>UV</t>
        </is>
      </c>
      <c r="I986" s="10" t="inlineStr">
        <is>
          <t>UV</t>
        </is>
      </c>
      <c r="J986" s="9" t="n">
        <v>8</v>
      </c>
      <c r="K986" s="10">
        <f>IF($E986="","",IFERROR(INDEX('01_Cad_Pecas'!$H$2:$H$5000,MATCH($E986,'01_Cad_Pecas'!$D$2:$D$5000,0)),IFERROR(INDEX('01_Cad_Pecas'!$H$2:$H$5000,MATCH(VALUE($E986),'01_Cad_Pecas'!$D$2:$D$5000,0)),"")))</f>
        <v/>
      </c>
      <c r="L986" s="10">
        <f>IF($E986="","",IFERROR(INDEX('01_Cad_Pecas'!$I$2:$I$5000,MATCH($E986,'01_Cad_Pecas'!$D$2:$D$5000,0)),IFERROR(INDEX('01_Cad_Pecas'!$I$2:$I$5000,MATCH(VALUE($E986),'01_Cad_Pecas'!$D$2:$D$5000,0)),"")))</f>
        <v/>
      </c>
      <c r="M986" s="10">
        <f>IF(OR($J986="",$L986=""),"",IF($K986="",0,$K986)+$J986*$L986)</f>
        <v/>
      </c>
      <c r="N986" s="10" t="n">
        <v>46204</v>
      </c>
      <c r="O986" s="10" t="n"/>
      <c r="P986" s="10" t="n"/>
      <c r="Q986" s="10" t="n"/>
      <c r="R986" s="10">
        <f>IF(AND($P986&lt;&gt;"",$Q986&lt;&gt;""),($Q986-$P986)*1440,IF(AND($O986&lt;&gt;"",$L986&lt;&gt;""),IF($K986="",0,$K986)+$O986*$L986,""))</f>
        <v/>
      </c>
      <c r="S986" s="10" t="n"/>
      <c r="T986" s="10">
        <f>IF(OR($J986="",$O986=""),"",$O986/$J986)</f>
        <v/>
      </c>
      <c r="U986" s="10" t="n"/>
      <c r="V986" s="10">
        <f>IF($A986="","",IF(AND($A986&lt;&gt;"",NOT(OR($U986="Concluído",$U986="Concluido")),TODAY()&gt;$A986),"SIM","NÃO"))</f>
        <v/>
      </c>
      <c r="W986" s="10">
        <f>IF(OR($A986="",$I986="",$M986=""),"",SUMIFS($M$2:M986,$I$2:I986,$I986,$A$2:A986,$A986)-$M986)</f>
        <v/>
      </c>
      <c r="X986" s="10">
        <f>IF(OR($A986="",$I986=""),"",SUMIFS($M$2:$M$4922,$I$2:$I$4922,$I986,$A$2:$A$4922,$A986))</f>
        <v/>
      </c>
      <c r="Y986" s="10">
        <f>IFERROR(VLOOKUP($I986,'02_Cad_Maquinas'!$B$2:$H$200,7,FALSE()),"")</f>
        <v/>
      </c>
      <c r="Z986" s="10">
        <f>IF(OR($X986="",$Y986=""),"",$Y986-$X986)</f>
        <v/>
      </c>
      <c r="AA986" s="11">
        <f>IF(OR($X986="",$Y986=""),"",$X986/$Y986)</f>
        <v/>
      </c>
      <c r="AB986" s="10" t="n"/>
      <c r="AC986" s="10">
        <f>IF($B986="","","|"&amp;SUBSTITUTE(TRIM(SUBSTITUTE(SUBSTITUTE(SUBSTITUTE(SUBSTITUTE(SUBSTITUTE(SUBSTITUTE(SUBSTITUTE(SUBSTITUTE(SUBSTITUTE(SUBSTITUTE(SUBSTITUTE(SUBSTITUTE(SUBSTITUTE(SUBSTITUTE(TRIM($B986&amp;""),CHAR(10)," "),CHAR(13)," "),"."," "),";"," "),","," "),"/"," "),"+"," "),"-"," "),"  "," "),"  "," "),"  "," "),"  "," "),"  "," "),"  "," "))," ","|")&amp;"|")</f>
        <v/>
      </c>
      <c r="AD986" s="10">
        <f>TRIM($I986&amp;"")</f>
        <v/>
      </c>
    </row>
    <row r="987">
      <c r="A987" s="9" t="n">
        <v>46203</v>
      </c>
      <c r="B987" s="10" t="n">
        <v>10179</v>
      </c>
      <c r="C987" s="10" t="n"/>
      <c r="D987" s="10" t="inlineStr">
        <is>
          <t>UV</t>
        </is>
      </c>
      <c r="E987" s="10" t="n">
        <v>20020001</v>
      </c>
      <c r="F987" s="10" t="inlineStr">
        <is>
          <t>(1) LATERAL 1180X92X15 MDF - BASE DUBAI</t>
        </is>
      </c>
      <c r="G987" s="10" t="inlineStr">
        <is>
          <t>UV</t>
        </is>
      </c>
      <c r="H987" s="10" t="inlineStr">
        <is>
          <t>UV</t>
        </is>
      </c>
      <c r="I987" s="10" t="inlineStr">
        <is>
          <t>UV</t>
        </is>
      </c>
      <c r="J987" s="9" t="n">
        <v>4</v>
      </c>
      <c r="K987" s="10">
        <f>IF($E987="","",IFERROR(INDEX('01_Cad_Pecas'!$H$2:$H$5000,MATCH($E987,'01_Cad_Pecas'!$D$2:$D$5000,0)),IFERROR(INDEX('01_Cad_Pecas'!$H$2:$H$5000,MATCH(VALUE($E987),'01_Cad_Pecas'!$D$2:$D$5000,0)),"")))</f>
        <v/>
      </c>
      <c r="L987" s="10">
        <f>IF($E987="","",IFERROR(INDEX('01_Cad_Pecas'!$I$2:$I$5000,MATCH($E987,'01_Cad_Pecas'!$D$2:$D$5000,0)),IFERROR(INDEX('01_Cad_Pecas'!$I$2:$I$5000,MATCH(VALUE($E987),'01_Cad_Pecas'!$D$2:$D$5000,0)),"")))</f>
        <v/>
      </c>
      <c r="M987" s="10">
        <f>IF(OR($J987="",$L987=""),"",IF($K987="",0,$K987)+$J987*$L987)</f>
        <v/>
      </c>
      <c r="N987" s="10" t="n">
        <v>46204</v>
      </c>
      <c r="O987" s="10" t="n"/>
      <c r="P987" s="10" t="n"/>
      <c r="Q987" s="10" t="n"/>
      <c r="R987" s="10">
        <f>IF(AND($P987&lt;&gt;"",$Q987&lt;&gt;""),($Q987-$P987)*1440,IF(AND($O987&lt;&gt;"",$L987&lt;&gt;""),IF($K987="",0,$K987)+$O987*$L987,""))</f>
        <v/>
      </c>
      <c r="S987" s="10" t="n"/>
      <c r="T987" s="10">
        <f>IF(OR($J987="",$O987=""),"",$O987/$J987)</f>
        <v/>
      </c>
      <c r="U987" s="10" t="n"/>
      <c r="V987" s="10">
        <f>IF($A987="","",IF(AND($A987&lt;&gt;"",NOT(OR($U987="Concluído",$U987="Concluido")),TODAY()&gt;$A987),"SIM","NÃO"))</f>
        <v/>
      </c>
      <c r="W987" s="10">
        <f>IF(OR($A987="",$I987="",$M987=""),"",SUMIFS($M$2:M987,$I$2:I987,$I987,$A$2:A987,$A987)-$M987)</f>
        <v/>
      </c>
      <c r="X987" s="10">
        <f>IF(OR($A987="",$I987=""),"",SUMIFS($M$2:$M$4922,$I$2:$I$4922,$I987,$A$2:$A$4922,$A987))</f>
        <v/>
      </c>
      <c r="Y987" s="10">
        <f>IFERROR(VLOOKUP($I987,'02_Cad_Maquinas'!$B$2:$H$200,7,FALSE()),"")</f>
        <v/>
      </c>
      <c r="Z987" s="10">
        <f>IF(OR($X987="",$Y987=""),"",$Y987-$X987)</f>
        <v/>
      </c>
      <c r="AA987" s="11">
        <f>IF(OR($X987="",$Y987=""),"",$X987/$Y987)</f>
        <v/>
      </c>
      <c r="AB987" s="10" t="n"/>
      <c r="AC987" s="10">
        <f>IF($B987="","","|"&amp;SUBSTITUTE(TRIM(SUBSTITUTE(SUBSTITUTE(SUBSTITUTE(SUBSTITUTE(SUBSTITUTE(SUBSTITUTE(SUBSTITUTE(SUBSTITUTE(SUBSTITUTE(SUBSTITUTE(SUBSTITUTE(SUBSTITUTE(SUBSTITUTE(SUBSTITUTE(TRIM($B987&amp;""),CHAR(10)," "),CHAR(13)," "),"."," "),";"," "),","," "),"/"," "),"+"," "),"-"," "),"  "," "),"  "," "),"  "," "),"  "," "),"  "," "),"  "," "))," ","|")&amp;"|")</f>
        <v/>
      </c>
      <c r="AD987" s="10">
        <f>TRIM($I987&amp;"")</f>
        <v/>
      </c>
    </row>
    <row r="988">
      <c r="A988" s="9" t="n">
        <v>46203</v>
      </c>
      <c r="B988" s="10" t="n">
        <v>10179</v>
      </c>
      <c r="C988" s="10" t="n"/>
      <c r="D988" s="10" t="inlineStr">
        <is>
          <t>UV</t>
        </is>
      </c>
      <c r="E988" s="10" t="n">
        <v>200306101</v>
      </c>
      <c r="F988" s="10" t="inlineStr">
        <is>
          <t>PE 790(800)X100X50 MDP - MESA GENOVA</t>
        </is>
      </c>
      <c r="G988" s="10" t="inlineStr">
        <is>
          <t>UV</t>
        </is>
      </c>
      <c r="H988" s="10" t="inlineStr">
        <is>
          <t>UV</t>
        </is>
      </c>
      <c r="I988" s="10" t="inlineStr">
        <is>
          <t>UV</t>
        </is>
      </c>
      <c r="J988" s="9" t="n">
        <v>16</v>
      </c>
      <c r="K988" s="10">
        <f>IF($E988="","",IFERROR(INDEX('01_Cad_Pecas'!$H$2:$H$5000,MATCH($E988,'01_Cad_Pecas'!$D$2:$D$5000,0)),IFERROR(INDEX('01_Cad_Pecas'!$H$2:$H$5000,MATCH(VALUE($E988),'01_Cad_Pecas'!$D$2:$D$5000,0)),"")))</f>
        <v/>
      </c>
      <c r="L988" s="10">
        <f>IF($E988="","",IFERROR(INDEX('01_Cad_Pecas'!$I$2:$I$5000,MATCH($E988,'01_Cad_Pecas'!$D$2:$D$5000,0)),IFERROR(INDEX('01_Cad_Pecas'!$I$2:$I$5000,MATCH(VALUE($E988),'01_Cad_Pecas'!$D$2:$D$5000,0)),"")))</f>
        <v/>
      </c>
      <c r="M988" s="10">
        <f>IF(OR($J988="",$L988=""),"",IF($K988="",0,$K988)+$J988*$L988)</f>
        <v/>
      </c>
      <c r="N988" s="10" t="n">
        <v>46204</v>
      </c>
      <c r="O988" s="10" t="n"/>
      <c r="P988" s="10" t="n"/>
      <c r="Q988" s="10" t="n"/>
      <c r="R988" s="10">
        <f>IF(AND($P988&lt;&gt;"",$Q988&lt;&gt;""),($Q988-$P988)*1440,IF(AND($O988&lt;&gt;"",$L988&lt;&gt;""),IF($K988="",0,$K988)+$O988*$L988,""))</f>
        <v/>
      </c>
      <c r="S988" s="10" t="n"/>
      <c r="T988" s="10">
        <f>IF(OR($J988="",$O988=""),"",$O988/$J988)</f>
        <v/>
      </c>
      <c r="U988" s="10" t="n"/>
      <c r="V988" s="10">
        <f>IF($A988="","",IF(AND($A988&lt;&gt;"",NOT(OR($U988="Concluído",$U988="Concluido")),TODAY()&gt;$A988),"SIM","NÃO"))</f>
        <v/>
      </c>
      <c r="W988" s="10">
        <f>IF(OR($A988="",$I988="",$M988=""),"",SUMIFS($M$2:M988,$I$2:I988,$I988,$A$2:A988,$A988)-$M988)</f>
        <v/>
      </c>
      <c r="X988" s="10">
        <f>IF(OR($A988="",$I988=""),"",SUMIFS($M$2:$M$4922,$I$2:$I$4922,$I988,$A$2:$A$4922,$A988))</f>
        <v/>
      </c>
      <c r="Y988" s="10">
        <f>IFERROR(VLOOKUP($I988,'02_Cad_Maquinas'!$B$2:$H$200,7,FALSE()),"")</f>
        <v/>
      </c>
      <c r="Z988" s="10">
        <f>IF(OR($X988="",$Y988=""),"",$Y988-$X988)</f>
        <v/>
      </c>
      <c r="AA988" s="11">
        <f>IF(OR($X988="",$Y988=""),"",$X988/$Y988)</f>
        <v/>
      </c>
      <c r="AB988" s="10" t="n"/>
      <c r="AC988" s="10">
        <f>IF($B988="","","|"&amp;SUBSTITUTE(TRIM(SUBSTITUTE(SUBSTITUTE(SUBSTITUTE(SUBSTITUTE(SUBSTITUTE(SUBSTITUTE(SUBSTITUTE(SUBSTITUTE(SUBSTITUTE(SUBSTITUTE(SUBSTITUTE(SUBSTITUTE(SUBSTITUTE(SUBSTITUTE(TRIM($B988&amp;""),CHAR(10)," "),CHAR(13)," "),"."," "),";"," "),","," "),"/"," "),"+"," "),"-"," "),"  "," "),"  "," "),"  "," "),"  "," "),"  "," "),"  "," "))," ","|")&amp;"|")</f>
        <v/>
      </c>
      <c r="AD988" s="10">
        <f>TRIM($I988&amp;"")</f>
        <v/>
      </c>
    </row>
    <row r="989" ht="24" customHeight="1">
      <c r="A989" s="9" t="n">
        <v>46203</v>
      </c>
      <c r="B989" s="10" t="n">
        <v>10179</v>
      </c>
      <c r="C989" s="10" t="n"/>
      <c r="D989" s="10" t="inlineStr">
        <is>
          <t>UV</t>
        </is>
      </c>
      <c r="E989" s="10" t="n">
        <v>200306102</v>
      </c>
      <c r="F989" s="10" t="inlineStr">
        <is>
          <t>BASE DOS PES 634(653)X95X50 MDP - MESA GENOVA</t>
        </is>
      </c>
      <c r="G989" s="10" t="inlineStr">
        <is>
          <t>UV</t>
        </is>
      </c>
      <c r="H989" s="10" t="inlineStr">
        <is>
          <t>UV</t>
        </is>
      </c>
      <c r="I989" s="10" t="inlineStr">
        <is>
          <t>UV</t>
        </is>
      </c>
      <c r="J989" s="9" t="n">
        <v>8</v>
      </c>
      <c r="K989" s="10">
        <f>IF($E989="","",IFERROR(INDEX('01_Cad_Pecas'!$H$2:$H$5000,MATCH($E989,'01_Cad_Pecas'!$D$2:$D$5000,0)),IFERROR(INDEX('01_Cad_Pecas'!$H$2:$H$5000,MATCH(VALUE($E989),'01_Cad_Pecas'!$D$2:$D$5000,0)),"")))</f>
        <v/>
      </c>
      <c r="L989" s="10">
        <f>IF($E989="","",IFERROR(INDEX('01_Cad_Pecas'!$I$2:$I$5000,MATCH($E989,'01_Cad_Pecas'!$D$2:$D$5000,0)),IFERROR(INDEX('01_Cad_Pecas'!$I$2:$I$5000,MATCH(VALUE($E989),'01_Cad_Pecas'!$D$2:$D$5000,0)),"")))</f>
        <v/>
      </c>
      <c r="M989" s="10">
        <f>IF(OR($J989="",$L989=""),"",IF($K989="",0,$K989)+$J989*$L989)</f>
        <v/>
      </c>
      <c r="N989" s="10" t="n">
        <v>46204</v>
      </c>
      <c r="O989" s="10" t="n"/>
      <c r="P989" s="10" t="n"/>
      <c r="Q989" s="10" t="n"/>
      <c r="R989" s="10">
        <f>IF(AND($P989&lt;&gt;"",$Q989&lt;&gt;""),($Q989-$P989)*1440,IF(AND($O989&lt;&gt;"",$L989&lt;&gt;""),IF($K989="",0,$K989)+$O989*$L989,""))</f>
        <v/>
      </c>
      <c r="S989" s="10" t="n"/>
      <c r="T989" s="10">
        <f>IF(OR($J989="",$O989=""),"",$O989/$J989)</f>
        <v/>
      </c>
      <c r="U989" s="10" t="n"/>
      <c r="V989" s="10">
        <f>IF($A989="","",IF(AND($A989&lt;&gt;"",NOT(OR($U989="Concluído",$U989="Concluido")),TODAY()&gt;$A989),"SIM","NÃO"))</f>
        <v/>
      </c>
      <c r="W989" s="10">
        <f>IF(OR($A989="",$I989="",$M989=""),"",SUMIFS($M$2:M989,$I$2:I989,$I989,$A$2:A989,$A989)-$M989)</f>
        <v/>
      </c>
      <c r="X989" s="10">
        <f>IF(OR($A989="",$I989=""),"",SUMIFS($M$2:$M$4922,$I$2:$I$4922,$I989,$A$2:$A$4922,$A989))</f>
        <v/>
      </c>
      <c r="Y989" s="10">
        <f>IFERROR(VLOOKUP($I989,'02_Cad_Maquinas'!$B$2:$H$200,7,FALSE()),"")</f>
        <v/>
      </c>
      <c r="Z989" s="10">
        <f>IF(OR($X989="",$Y989=""),"",$Y989-$X989)</f>
        <v/>
      </c>
      <c r="AA989" s="11">
        <f>IF(OR($X989="",$Y989=""),"",$X989/$Y989)</f>
        <v/>
      </c>
      <c r="AB989" s="10" t="n"/>
      <c r="AC989" s="10">
        <f>IF($B989="","","|"&amp;SUBSTITUTE(TRIM(SUBSTITUTE(SUBSTITUTE(SUBSTITUTE(SUBSTITUTE(SUBSTITUTE(SUBSTITUTE(SUBSTITUTE(SUBSTITUTE(SUBSTITUTE(SUBSTITUTE(SUBSTITUTE(SUBSTITUTE(SUBSTITUTE(SUBSTITUTE(TRIM($B989&amp;""),CHAR(10)," "),CHAR(13)," "),"."," "),";"," "),","," "),"/"," "),"+"," "),"-"," "),"  "," "),"  "," "),"  "," "),"  "," "),"  "," "),"  "," "))," ","|")&amp;"|")</f>
        <v/>
      </c>
      <c r="AD989" s="10">
        <f>TRIM($I989&amp;"")</f>
        <v/>
      </c>
    </row>
    <row r="990" ht="24" customHeight="1">
      <c r="A990" s="9" t="n">
        <v>46203</v>
      </c>
      <c r="B990" s="10" t="n">
        <v>10179</v>
      </c>
      <c r="C990" s="10" t="n"/>
      <c r="D990" s="10" t="inlineStr">
        <is>
          <t>UV</t>
        </is>
      </c>
      <c r="E990" s="10" t="n">
        <v>200306103</v>
      </c>
      <c r="F990" s="10" t="inlineStr">
        <is>
          <t>TRAVESSA MENOR 393X120X18 MDF - MESA GENOVA</t>
        </is>
      </c>
      <c r="G990" s="10" t="inlineStr">
        <is>
          <t>UV</t>
        </is>
      </c>
      <c r="H990" s="10" t="inlineStr">
        <is>
          <t>UV</t>
        </is>
      </c>
      <c r="I990" s="10" t="inlineStr">
        <is>
          <t>UV</t>
        </is>
      </c>
      <c r="J990" s="9" t="n">
        <v>8</v>
      </c>
      <c r="K990" s="10">
        <f>IF($E990="","",IFERROR(INDEX('01_Cad_Pecas'!$H$2:$H$5000,MATCH($E990,'01_Cad_Pecas'!$D$2:$D$5000,0)),IFERROR(INDEX('01_Cad_Pecas'!$H$2:$H$5000,MATCH(VALUE($E990),'01_Cad_Pecas'!$D$2:$D$5000,0)),"")))</f>
        <v/>
      </c>
      <c r="L990" s="10">
        <f>IF($E990="","",IFERROR(INDEX('01_Cad_Pecas'!$I$2:$I$5000,MATCH($E990,'01_Cad_Pecas'!$D$2:$D$5000,0)),IFERROR(INDEX('01_Cad_Pecas'!$I$2:$I$5000,MATCH(VALUE($E990),'01_Cad_Pecas'!$D$2:$D$5000,0)),"")))</f>
        <v/>
      </c>
      <c r="M990" s="10">
        <f>IF(OR($J990="",$L990=""),"",IF($K990="",0,$K990)+$J990*$L990)</f>
        <v/>
      </c>
      <c r="N990" s="10" t="n">
        <v>46204</v>
      </c>
      <c r="O990" s="10" t="n"/>
      <c r="P990" s="10" t="n"/>
      <c r="Q990" s="10" t="n"/>
      <c r="R990" s="10">
        <f>IF(AND($P990&lt;&gt;"",$Q990&lt;&gt;""),($Q990-$P990)*1440,IF(AND($O990&lt;&gt;"",$L990&lt;&gt;""),IF($K990="",0,$K990)+$O990*$L990,""))</f>
        <v/>
      </c>
      <c r="S990" s="10" t="n"/>
      <c r="T990" s="10">
        <f>IF(OR($J990="",$O990=""),"",$O990/$J990)</f>
        <v/>
      </c>
      <c r="U990" s="10" t="n"/>
      <c r="V990" s="10">
        <f>IF($A990="","",IF(AND($A990&lt;&gt;"",NOT(OR($U990="Concluído",$U990="Concluido")),TODAY()&gt;$A990),"SIM","NÃO"))</f>
        <v/>
      </c>
      <c r="W990" s="10">
        <f>IF(OR($A990="",$I990="",$M990=""),"",SUMIFS($M$2:M990,$I$2:I990,$I990,$A$2:A990,$A990)-$M990)</f>
        <v/>
      </c>
      <c r="X990" s="10">
        <f>IF(OR($A990="",$I990=""),"",SUMIFS($M$2:$M$4922,$I$2:$I$4922,$I990,$A$2:$A$4922,$A990))</f>
        <v/>
      </c>
      <c r="Y990" s="10">
        <f>IFERROR(VLOOKUP($I990,'02_Cad_Maquinas'!$B$2:$H$200,7,FALSE()),"")</f>
        <v/>
      </c>
      <c r="Z990" s="10">
        <f>IF(OR($X990="",$Y990=""),"",$Y990-$X990)</f>
        <v/>
      </c>
      <c r="AA990" s="11">
        <f>IF(OR($X990="",$Y990=""),"",$X990/$Y990)</f>
        <v/>
      </c>
      <c r="AB990" s="10" t="n"/>
      <c r="AC990" s="10">
        <f>IF($B990="","","|"&amp;SUBSTITUTE(TRIM(SUBSTITUTE(SUBSTITUTE(SUBSTITUTE(SUBSTITUTE(SUBSTITUTE(SUBSTITUTE(SUBSTITUTE(SUBSTITUTE(SUBSTITUTE(SUBSTITUTE(SUBSTITUTE(SUBSTITUTE(SUBSTITUTE(SUBSTITUTE(TRIM($B990&amp;""),CHAR(10)," "),CHAR(13)," "),"."," "),";"," "),","," "),"/"," "),"+"," "),"-"," "),"  "," "),"  "," "),"  "," "),"  "," "),"  "," "),"  "," "))," ","|")&amp;"|")</f>
        <v/>
      </c>
      <c r="AD990" s="10">
        <f>TRIM($I990&amp;"")</f>
        <v/>
      </c>
    </row>
    <row r="991" ht="24" customHeight="1">
      <c r="A991" s="9" t="n">
        <v>46203</v>
      </c>
      <c r="B991" s="10" t="n">
        <v>10179</v>
      </c>
      <c r="C991" s="10" t="n"/>
      <c r="D991" s="10" t="inlineStr">
        <is>
          <t>UV</t>
        </is>
      </c>
      <c r="E991" s="10" t="n">
        <v>200308101</v>
      </c>
      <c r="F991" s="10" t="inlineStr">
        <is>
          <t>TRAVESSA 1200X120X18 MDF - MESA GENOVA 1,80</t>
        </is>
      </c>
      <c r="G991" s="10" t="inlineStr">
        <is>
          <t>UV</t>
        </is>
      </c>
      <c r="H991" s="10" t="inlineStr">
        <is>
          <t>UV</t>
        </is>
      </c>
      <c r="I991" s="10" t="inlineStr">
        <is>
          <t>UV</t>
        </is>
      </c>
      <c r="J991" s="9" t="n">
        <v>8</v>
      </c>
      <c r="K991" s="10">
        <f>IF($E991="","",IFERROR(INDEX('01_Cad_Pecas'!$H$2:$H$5000,MATCH($E991,'01_Cad_Pecas'!$D$2:$D$5000,0)),IFERROR(INDEX('01_Cad_Pecas'!$H$2:$H$5000,MATCH(VALUE($E991),'01_Cad_Pecas'!$D$2:$D$5000,0)),"")))</f>
        <v/>
      </c>
      <c r="L991" s="10">
        <f>IF($E991="","",IFERROR(INDEX('01_Cad_Pecas'!$I$2:$I$5000,MATCH($E991,'01_Cad_Pecas'!$D$2:$D$5000,0)),IFERROR(INDEX('01_Cad_Pecas'!$I$2:$I$5000,MATCH(VALUE($E991),'01_Cad_Pecas'!$D$2:$D$5000,0)),"")))</f>
        <v/>
      </c>
      <c r="M991" s="10">
        <f>IF(OR($J991="",$L991=""),"",IF($K991="",0,$K991)+$J991*$L991)</f>
        <v/>
      </c>
      <c r="N991" s="10" t="n">
        <v>46204</v>
      </c>
      <c r="O991" s="10" t="n"/>
      <c r="P991" s="10" t="n"/>
      <c r="Q991" s="10" t="n"/>
      <c r="R991" s="10">
        <f>IF(AND($P991&lt;&gt;"",$Q991&lt;&gt;""),($Q991-$P991)*1440,IF(AND($O991&lt;&gt;"",$L991&lt;&gt;""),IF($K991="",0,$K991)+$O991*$L991,""))</f>
        <v/>
      </c>
      <c r="S991" s="10" t="n"/>
      <c r="T991" s="10">
        <f>IF(OR($J991="",$O991=""),"",$O991/$J991)</f>
        <v/>
      </c>
      <c r="U991" s="10" t="n"/>
      <c r="V991" s="10">
        <f>IF($A991="","",IF(AND($A991&lt;&gt;"",NOT(OR($U991="Concluído",$U991="Concluido")),TODAY()&gt;$A991),"SIM","NÃO"))</f>
        <v/>
      </c>
      <c r="W991" s="10">
        <f>IF(OR($A991="",$I991="",$M991=""),"",SUMIFS($M$2:M991,$I$2:I991,$I991,$A$2:A991,$A991)-$M991)</f>
        <v/>
      </c>
      <c r="X991" s="10">
        <f>IF(OR($A991="",$I991=""),"",SUMIFS($M$2:$M$4922,$I$2:$I$4922,$I991,$A$2:$A$4922,$A991))</f>
        <v/>
      </c>
      <c r="Y991" s="10">
        <f>IFERROR(VLOOKUP($I991,'02_Cad_Maquinas'!$B$2:$H$200,7,FALSE()),"")</f>
        <v/>
      </c>
      <c r="Z991" s="10">
        <f>IF(OR($X991="",$Y991=""),"",$Y991-$X991)</f>
        <v/>
      </c>
      <c r="AA991" s="11">
        <f>IF(OR($X991="",$Y991=""),"",$X991/$Y991)</f>
        <v/>
      </c>
      <c r="AB991" s="10" t="n"/>
      <c r="AC991" s="10">
        <f>IF($B991="","","|"&amp;SUBSTITUTE(TRIM(SUBSTITUTE(SUBSTITUTE(SUBSTITUTE(SUBSTITUTE(SUBSTITUTE(SUBSTITUTE(SUBSTITUTE(SUBSTITUTE(SUBSTITUTE(SUBSTITUTE(SUBSTITUTE(SUBSTITUTE(SUBSTITUTE(SUBSTITUTE(TRIM($B991&amp;""),CHAR(10)," "),CHAR(13)," "),"."," "),";"," "),","," "),"/"," "),"+"," "),"-"," "),"  "," "),"  "," "),"  "," "),"  "," "),"  "," "),"  "," "))," ","|")&amp;"|")</f>
        <v/>
      </c>
      <c r="AD991" s="10">
        <f>TRIM($I991&amp;"")</f>
        <v/>
      </c>
    </row>
    <row r="992" ht="24" customHeight="1">
      <c r="A992" s="9" t="n">
        <v>46203</v>
      </c>
      <c r="B992" s="10" t="n">
        <v>10179</v>
      </c>
      <c r="C992" s="10" t="n"/>
      <c r="D992" s="10" t="inlineStr">
        <is>
          <t>UV</t>
        </is>
      </c>
      <c r="E992" s="10" t="n">
        <v>200308205</v>
      </c>
      <c r="F992" s="10" t="inlineStr">
        <is>
          <t>TAMPO MTD 1800X900X45 MDF-TAMPO C/ENGROS R100 C/VD</t>
        </is>
      </c>
      <c r="G992" s="10" t="inlineStr">
        <is>
          <t>UV</t>
        </is>
      </c>
      <c r="H992" s="10" t="inlineStr">
        <is>
          <t>UV</t>
        </is>
      </c>
      <c r="I992" s="10" t="inlineStr">
        <is>
          <t>UV</t>
        </is>
      </c>
      <c r="J992" s="9" t="n">
        <v>4</v>
      </c>
      <c r="K992" s="10">
        <f>IF($E992="","",IFERROR(INDEX('01_Cad_Pecas'!$H$2:$H$5000,MATCH($E992,'01_Cad_Pecas'!$D$2:$D$5000,0)),IFERROR(INDEX('01_Cad_Pecas'!$H$2:$H$5000,MATCH(VALUE($E992),'01_Cad_Pecas'!$D$2:$D$5000,0)),"")))</f>
        <v/>
      </c>
      <c r="L992" s="10">
        <f>IF($E992="","",IFERROR(INDEX('01_Cad_Pecas'!$I$2:$I$5000,MATCH($E992,'01_Cad_Pecas'!$D$2:$D$5000,0)),IFERROR(INDEX('01_Cad_Pecas'!$I$2:$I$5000,MATCH(VALUE($E992),'01_Cad_Pecas'!$D$2:$D$5000,0)),"")))</f>
        <v/>
      </c>
      <c r="M992" s="10">
        <f>IF(OR($J992="",$L992=""),"",IF($K992="",0,$K992)+$J992*$L992)</f>
        <v/>
      </c>
      <c r="N992" s="10" t="n">
        <v>46204</v>
      </c>
      <c r="O992" s="10" t="n"/>
      <c r="P992" s="10" t="n"/>
      <c r="Q992" s="10" t="n"/>
      <c r="R992" s="10">
        <f>IF(AND($P992&lt;&gt;"",$Q992&lt;&gt;""),($Q992-$P992)*1440,IF(AND($O992&lt;&gt;"",$L992&lt;&gt;""),IF($K992="",0,$K992)+$O992*$L992,""))</f>
        <v/>
      </c>
      <c r="S992" s="10" t="n"/>
      <c r="T992" s="10">
        <f>IF(OR($J992="",$O992=""),"",$O992/$J992)</f>
        <v/>
      </c>
      <c r="U992" s="10" t="n"/>
      <c r="V992" s="10">
        <f>IF($A992="","",IF(AND($A992&lt;&gt;"",NOT(OR($U992="Concluído",$U992="Concluido")),TODAY()&gt;$A992),"SIM","NÃO"))</f>
        <v/>
      </c>
      <c r="W992" s="10">
        <f>IF(OR($A992="",$I992="",$M992=""),"",SUMIFS($M$2:M992,$I$2:I992,$I992,$A$2:A992,$A992)-$M992)</f>
        <v/>
      </c>
      <c r="X992" s="10">
        <f>IF(OR($A992="",$I992=""),"",SUMIFS($M$2:$M$4922,$I$2:$I$4922,$I992,$A$2:$A$4922,$A992))</f>
        <v/>
      </c>
      <c r="Y992" s="10">
        <f>IFERROR(VLOOKUP($I992,'02_Cad_Maquinas'!$B$2:$H$200,7,FALSE()),"")</f>
        <v/>
      </c>
      <c r="Z992" s="10">
        <f>IF(OR($X992="",$Y992=""),"",$Y992-$X992)</f>
        <v/>
      </c>
      <c r="AA992" s="11">
        <f>IF(OR($X992="",$Y992=""),"",$X992/$Y992)</f>
        <v/>
      </c>
      <c r="AB992" s="10" t="n"/>
      <c r="AC992" s="10">
        <f>IF($B992="","","|"&amp;SUBSTITUTE(TRIM(SUBSTITUTE(SUBSTITUTE(SUBSTITUTE(SUBSTITUTE(SUBSTITUTE(SUBSTITUTE(SUBSTITUTE(SUBSTITUTE(SUBSTITUTE(SUBSTITUTE(SUBSTITUTE(SUBSTITUTE(SUBSTITUTE(SUBSTITUTE(TRIM($B992&amp;""),CHAR(10)," "),CHAR(13)," "),"."," "),";"," "),","," "),"/"," "),"+"," "),"-"," "),"  "," "),"  "," "),"  "," "),"  "," "),"  "," "),"  "," "))," ","|")&amp;"|")</f>
        <v/>
      </c>
      <c r="AD992" s="10">
        <f>TRIM($I992&amp;"")</f>
        <v/>
      </c>
    </row>
    <row r="993" ht="24" customHeight="1">
      <c r="A993" s="9" t="n">
        <v>46203</v>
      </c>
      <c r="B993" s="10" t="n">
        <v>10179</v>
      </c>
      <c r="C993" s="10" t="n"/>
      <c r="D993" s="10" t="inlineStr">
        <is>
          <t>UV</t>
        </is>
      </c>
      <c r="E993" s="10" t="n">
        <v>30080008</v>
      </c>
      <c r="F993" s="10" t="inlineStr">
        <is>
          <t>(1-7) TAMPO 1360X680X15 MDF - MESA AMST. 1,36X1,36</t>
        </is>
      </c>
      <c r="G993" s="10" t="inlineStr">
        <is>
          <t>UV</t>
        </is>
      </c>
      <c r="H993" s="10" t="inlineStr">
        <is>
          <t>UV</t>
        </is>
      </c>
      <c r="I993" s="10" t="inlineStr">
        <is>
          <t>UV</t>
        </is>
      </c>
      <c r="J993" s="9" t="n">
        <v>2</v>
      </c>
      <c r="K993" s="10">
        <f>IF($E993="","",IFERROR(INDEX('01_Cad_Pecas'!$H$2:$H$5000,MATCH($E993,'01_Cad_Pecas'!$D$2:$D$5000,0)),IFERROR(INDEX('01_Cad_Pecas'!$H$2:$H$5000,MATCH(VALUE($E993),'01_Cad_Pecas'!$D$2:$D$5000,0)),"")))</f>
        <v/>
      </c>
      <c r="L993" s="10">
        <f>IF($E993="","",IFERROR(INDEX('01_Cad_Pecas'!$I$2:$I$5000,MATCH($E993,'01_Cad_Pecas'!$D$2:$D$5000,0)),IFERROR(INDEX('01_Cad_Pecas'!$I$2:$I$5000,MATCH(VALUE($E993),'01_Cad_Pecas'!$D$2:$D$5000,0)),"")))</f>
        <v/>
      </c>
      <c r="M993" s="10">
        <f>IF(OR($J993="",$L993=""),"",IF($K993="",0,$K993)+$J993*$L993)</f>
        <v/>
      </c>
      <c r="N993" s="10" t="n">
        <v>46204</v>
      </c>
      <c r="O993" s="10" t="n"/>
      <c r="P993" s="10" t="n"/>
      <c r="Q993" s="10" t="n"/>
      <c r="R993" s="10">
        <f>IF(AND($P993&lt;&gt;"",$Q993&lt;&gt;""),($Q993-$P993)*1440,IF(AND($O993&lt;&gt;"",$L993&lt;&gt;""),IF($K993="",0,$K993)+$O993*$L993,""))</f>
        <v/>
      </c>
      <c r="S993" s="10" t="n"/>
      <c r="T993" s="10">
        <f>IF(OR($J993="",$O993=""),"",$O993/$J993)</f>
        <v/>
      </c>
      <c r="U993" s="10" t="n"/>
      <c r="V993" s="10">
        <f>IF($A993="","",IF(AND($A993&lt;&gt;"",NOT(OR($U993="Concluído",$U993="Concluido")),TODAY()&gt;$A993),"SIM","NÃO"))</f>
        <v/>
      </c>
      <c r="W993" s="10">
        <f>IF(OR($A993="",$I993="",$M993=""),"",SUMIFS($M$2:M993,$I$2:I993,$I993,$A$2:A993,$A993)-$M993)</f>
        <v/>
      </c>
      <c r="X993" s="10">
        <f>IF(OR($A993="",$I993=""),"",SUMIFS($M$2:$M$4922,$I$2:$I$4922,$I993,$A$2:$A$4922,$A993))</f>
        <v/>
      </c>
      <c r="Y993" s="10">
        <f>IFERROR(VLOOKUP($I993,'02_Cad_Maquinas'!$B$2:$H$200,7,FALSE()),"")</f>
        <v/>
      </c>
      <c r="Z993" s="10">
        <f>IF(OR($X993="",$Y993=""),"",$Y993-$X993)</f>
        <v/>
      </c>
      <c r="AA993" s="11">
        <f>IF(OR($X993="",$Y993=""),"",$X993/$Y993)</f>
        <v/>
      </c>
      <c r="AB993" s="10" t="n"/>
      <c r="AC993" s="10">
        <f>IF($B993="","","|"&amp;SUBSTITUTE(TRIM(SUBSTITUTE(SUBSTITUTE(SUBSTITUTE(SUBSTITUTE(SUBSTITUTE(SUBSTITUTE(SUBSTITUTE(SUBSTITUTE(SUBSTITUTE(SUBSTITUTE(SUBSTITUTE(SUBSTITUTE(SUBSTITUTE(SUBSTITUTE(TRIM($B993&amp;""),CHAR(10)," "),CHAR(13)," "),"."," "),";"," "),","," "),"/"," "),"+"," "),"-"," "),"  "," "),"  "," "),"  "," "),"  "," "),"  "," "),"  "," "))," ","|")&amp;"|")</f>
        <v/>
      </c>
      <c r="AD993" s="10">
        <f>TRIM($I993&amp;"")</f>
        <v/>
      </c>
    </row>
    <row r="994" ht="60" customHeight="1">
      <c r="A994" s="9" t="n">
        <v>46205</v>
      </c>
      <c r="B994" s="10" t="inlineStr">
        <is>
          <t>10149,10150,10151,10152,10153,10154</t>
        </is>
      </c>
      <c r="C994" s="10" t="n"/>
      <c r="D994" s="10" t="inlineStr">
        <is>
          <t>UV</t>
        </is>
      </c>
      <c r="E994" s="17" t="n">
        <v>20021607</v>
      </c>
      <c r="F994" s="18" t="inlineStr">
        <is>
          <t>TAMPO 1605X905X18 MDF - MESA COM VIDRO</t>
        </is>
      </c>
      <c r="G994" s="10" t="inlineStr">
        <is>
          <t>UV</t>
        </is>
      </c>
      <c r="H994" s="10" t="inlineStr">
        <is>
          <t>UV</t>
        </is>
      </c>
      <c r="I994" s="10" t="inlineStr">
        <is>
          <t>UV</t>
        </is>
      </c>
      <c r="J994" s="21" t="n">
        <v>12</v>
      </c>
      <c r="K994" s="10">
        <f>IF($E994="","",IFERROR(INDEX('01_Cad_Pecas'!$H$2:$H$5000,MATCH($E994,'01_Cad_Pecas'!$D$2:$D$5000,0)),IFERROR(INDEX('01_Cad_Pecas'!$H$2:$H$5000,MATCH(VALUE($E994),'01_Cad_Pecas'!$D$2:$D$5000,0)),"")))</f>
        <v/>
      </c>
      <c r="L994" s="10">
        <f>IF($E994="","",IFERROR(INDEX('01_Cad_Pecas'!$I$2:$I$5000,MATCH($E994,'01_Cad_Pecas'!$D$2:$D$5000,0)),IFERROR(INDEX('01_Cad_Pecas'!$I$2:$I$5000,MATCH(VALUE($E994),'01_Cad_Pecas'!$D$2:$D$5000,0)),"")))</f>
        <v/>
      </c>
      <c r="M994" s="10">
        <f>IF(OR($J994="",$L994=""),"",IF($K994="",0,$K994)+$J994*$L994)</f>
        <v/>
      </c>
      <c r="N994" s="10" t="n">
        <v>46205</v>
      </c>
      <c r="O994" s="10" t="n"/>
      <c r="P994" s="10" t="n"/>
      <c r="Q994" s="10" t="n"/>
      <c r="R994" s="10">
        <f>IF(AND($P994&lt;&gt;"",$Q994&lt;&gt;""),($Q994-$P994)*1440,IF(AND($O994&lt;&gt;"",$L994&lt;&gt;""),IF($K994="",0,$K994)+$O994*$L994,""))</f>
        <v/>
      </c>
      <c r="S994" s="10" t="n"/>
      <c r="T994" s="10">
        <f>IF(OR($J994="",$O994=""),"",$O994/$J994)</f>
        <v/>
      </c>
      <c r="U994" s="10" t="n"/>
      <c r="V994" s="10">
        <f>IF($A994="","",IF(AND($A994&lt;&gt;"",NOT(OR($U994="Concluído",$U994="Concluido")),TODAY()&gt;$A994),"SIM","NÃO"))</f>
        <v/>
      </c>
      <c r="W994" s="10">
        <f>IF(OR($A994="",$I994="",$M994=""),"",SUMIFS($M$2:M994,$I$2:I994,$I994,$A$2:A994,$A994)-$M994)</f>
        <v/>
      </c>
      <c r="X994" s="10">
        <f>IF(OR($A994="",$I994=""),"",SUMIFS($M$2:$M$4922,$I$2:$I$4922,$I994,$A$2:$A$4922,$A994))</f>
        <v/>
      </c>
      <c r="Y994" s="10">
        <f>IFERROR(VLOOKUP($I994,'02_Cad_Maquinas'!$B$2:$H$200,7,FALSE()),"")</f>
        <v/>
      </c>
      <c r="Z994" s="10">
        <f>IF(OR($X994="",$Y994=""),"",$Y994-$X994)</f>
        <v/>
      </c>
      <c r="AA994" s="11">
        <f>IF(OR($X994="",$Y994=""),"",$X994/$Y994)</f>
        <v/>
      </c>
      <c r="AB994" s="10" t="n"/>
      <c r="AC994" s="10">
        <f>IF($B994="","","|"&amp;SUBSTITUTE(TRIM(SUBSTITUTE(SUBSTITUTE(SUBSTITUTE(SUBSTITUTE(SUBSTITUTE(SUBSTITUTE(SUBSTITUTE(SUBSTITUTE(SUBSTITUTE(SUBSTITUTE(SUBSTITUTE(SUBSTITUTE(SUBSTITUTE(SUBSTITUTE(TRIM($B994&amp;""),CHAR(10)," "),CHAR(13)," "),"."," "),";"," "),","," "),"/"," "),"+"," "),"-"," "),"  "," "),"  "," "),"  "," "),"  "," "),"  "," "),"  "," "))," ","|")&amp;"|")</f>
        <v/>
      </c>
      <c r="AD994" s="10">
        <f>TRIM($I994&amp;"")</f>
        <v/>
      </c>
    </row>
    <row r="995" ht="60" customHeight="1">
      <c r="A995" s="9" t="n">
        <v>46205</v>
      </c>
      <c r="B995" s="10" t="inlineStr">
        <is>
          <t>10149,10150,10151,10152,10153,10155</t>
        </is>
      </c>
      <c r="C995" s="10" t="n"/>
      <c r="D995" s="10" t="inlineStr">
        <is>
          <t>UV</t>
        </is>
      </c>
      <c r="E995" s="17" t="n">
        <v>20053207</v>
      </c>
      <c r="F995" s="18" t="inlineStr">
        <is>
          <t>TAMPO 1205X905X18 MDF - MESA COM VIDRO</t>
        </is>
      </c>
      <c r="G995" s="10" t="inlineStr">
        <is>
          <t>UV</t>
        </is>
      </c>
      <c r="H995" s="10" t="inlineStr">
        <is>
          <t>UV</t>
        </is>
      </c>
      <c r="I995" s="10" t="inlineStr">
        <is>
          <t>UV</t>
        </is>
      </c>
      <c r="J995" s="21" t="n">
        <v>4</v>
      </c>
      <c r="K995" s="10">
        <f>IF($E995="","",IFERROR(INDEX('01_Cad_Pecas'!$H$2:$H$5000,MATCH($E995,'01_Cad_Pecas'!$D$2:$D$5000,0)),IFERROR(INDEX('01_Cad_Pecas'!$H$2:$H$5000,MATCH(VALUE($E995),'01_Cad_Pecas'!$D$2:$D$5000,0)),"")))</f>
        <v/>
      </c>
      <c r="L995" s="10">
        <f>IF($E995="","",IFERROR(INDEX('01_Cad_Pecas'!$I$2:$I$5000,MATCH($E995,'01_Cad_Pecas'!$D$2:$D$5000,0)),IFERROR(INDEX('01_Cad_Pecas'!$I$2:$I$5000,MATCH(VALUE($E995),'01_Cad_Pecas'!$D$2:$D$5000,0)),"")))</f>
        <v/>
      </c>
      <c r="M995" s="10">
        <f>IF(OR($J995="",$L995=""),"",IF($K995="",0,$K995)+$J995*$L995)</f>
        <v/>
      </c>
      <c r="N995" s="10" t="n">
        <v>46205</v>
      </c>
      <c r="O995" s="10" t="n"/>
      <c r="P995" s="10" t="n"/>
      <c r="Q995" s="10" t="n"/>
      <c r="R995" s="10">
        <f>IF(AND($P995&lt;&gt;"",$Q995&lt;&gt;""),($Q995-$P995)*1440,IF(AND($O995&lt;&gt;"",$L995&lt;&gt;""),IF($K995="",0,$K995)+$O995*$L995,""))</f>
        <v/>
      </c>
      <c r="S995" s="10" t="n"/>
      <c r="T995" s="10">
        <f>IF(OR($J995="",$O995=""),"",$O995/$J995)</f>
        <v/>
      </c>
      <c r="U995" s="10" t="n"/>
      <c r="V995" s="10">
        <f>IF($A995="","",IF(AND($A995&lt;&gt;"",NOT(OR($U995="Concluído",$U995="Concluido")),TODAY()&gt;$A995),"SIM","NÃO"))</f>
        <v/>
      </c>
      <c r="W995" s="10">
        <f>IF(OR($A995="",$I995="",$M995=""),"",SUMIFS($M$2:M995,$I$2:I995,$I995,$A$2:A995,$A995)-$M995)</f>
        <v/>
      </c>
      <c r="X995" s="10">
        <f>IF(OR($A995="",$I995=""),"",SUMIFS($M$2:$M$4922,$I$2:$I$4922,$I995,$A$2:$A$4922,$A995))</f>
        <v/>
      </c>
      <c r="Y995" s="10">
        <f>IFERROR(VLOOKUP($I995,'02_Cad_Maquinas'!$B$2:$H$200,7,FALSE()),"")</f>
        <v/>
      </c>
      <c r="Z995" s="10">
        <f>IF(OR($X995="",$Y995=""),"",$Y995-$X995)</f>
        <v/>
      </c>
      <c r="AA995" s="11">
        <f>IF(OR($X995="",$Y995=""),"",$X995/$Y995)</f>
        <v/>
      </c>
      <c r="AB995" s="10" t="n"/>
      <c r="AC995" s="10">
        <f>IF($B995="","","|"&amp;SUBSTITUTE(TRIM(SUBSTITUTE(SUBSTITUTE(SUBSTITUTE(SUBSTITUTE(SUBSTITUTE(SUBSTITUTE(SUBSTITUTE(SUBSTITUTE(SUBSTITUTE(SUBSTITUTE(SUBSTITUTE(SUBSTITUTE(SUBSTITUTE(SUBSTITUTE(TRIM($B995&amp;""),CHAR(10)," "),CHAR(13)," "),"."," "),";"," "),","," "),"/"," "),"+"," "),"-"," "),"  "," "),"  "," "),"  "," "),"  "," "),"  "," "),"  "," "))," ","|")&amp;"|")</f>
        <v/>
      </c>
      <c r="AD995" s="10">
        <f>TRIM($I995&amp;"")</f>
        <v/>
      </c>
    </row>
    <row r="996" ht="60" customHeight="1">
      <c r="A996" s="9" t="n">
        <v>46205</v>
      </c>
      <c r="B996" s="10" t="inlineStr">
        <is>
          <t>10149,10150,10151,10152,10153,10156</t>
        </is>
      </c>
      <c r="C996" s="10" t="n"/>
      <c r="D996" s="10" t="inlineStr">
        <is>
          <t>UV</t>
        </is>
      </c>
      <c r="E996" s="17" t="n">
        <v>20083212</v>
      </c>
      <c r="F996" s="18" t="inlineStr">
        <is>
          <t>TAMPO 1365X905X18 MDF - MESA COM VIDRO (RAIO100)</t>
        </is>
      </c>
      <c r="G996" s="10" t="inlineStr">
        <is>
          <t>UV</t>
        </is>
      </c>
      <c r="H996" s="10" t="inlineStr">
        <is>
          <t>UV</t>
        </is>
      </c>
      <c r="I996" s="10" t="inlineStr">
        <is>
          <t>UV</t>
        </is>
      </c>
      <c r="J996" s="21" t="n">
        <v>2</v>
      </c>
      <c r="K996" s="10">
        <f>IF($E996="","",IFERROR(INDEX('01_Cad_Pecas'!$H$2:$H$5000,MATCH($E996,'01_Cad_Pecas'!$D$2:$D$5000,0)),IFERROR(INDEX('01_Cad_Pecas'!$H$2:$H$5000,MATCH(VALUE($E996),'01_Cad_Pecas'!$D$2:$D$5000,0)),"")))</f>
        <v/>
      </c>
      <c r="L996" s="10">
        <f>IF($E996="","",IFERROR(INDEX('01_Cad_Pecas'!$I$2:$I$5000,MATCH($E996,'01_Cad_Pecas'!$D$2:$D$5000,0)),IFERROR(INDEX('01_Cad_Pecas'!$I$2:$I$5000,MATCH(VALUE($E996),'01_Cad_Pecas'!$D$2:$D$5000,0)),"")))</f>
        <v/>
      </c>
      <c r="M996" s="10">
        <f>IF(OR($J996="",$L996=""),"",IF($K996="",0,$K996)+$J996*$L996)</f>
        <v/>
      </c>
      <c r="N996" s="10" t="n">
        <v>46205</v>
      </c>
      <c r="O996" s="10" t="n"/>
      <c r="P996" s="10" t="n"/>
      <c r="Q996" s="10" t="n"/>
      <c r="R996" s="10">
        <f>IF(AND($P996&lt;&gt;"",$Q996&lt;&gt;""),($Q996-$P996)*1440,IF(AND($O996&lt;&gt;"",$L996&lt;&gt;""),IF($K996="",0,$K996)+$O996*$L996,""))</f>
        <v/>
      </c>
      <c r="S996" s="10" t="n"/>
      <c r="T996" s="10">
        <f>IF(OR($J996="",$O996=""),"",$O996/$J996)</f>
        <v/>
      </c>
      <c r="U996" s="10" t="n"/>
      <c r="V996" s="10">
        <f>IF($A996="","",IF(AND($A996&lt;&gt;"",NOT(OR($U996="Concluído",$U996="Concluido")),TODAY()&gt;$A996),"SIM","NÃO"))</f>
        <v/>
      </c>
      <c r="W996" s="10">
        <f>IF(OR($A996="",$I996="",$M996=""),"",SUMIFS($M$2:M996,$I$2:I996,$I996,$A$2:A996,$A996)-$M996)</f>
        <v/>
      </c>
      <c r="X996" s="10">
        <f>IF(OR($A996="",$I996=""),"",SUMIFS($M$2:$M$4922,$I$2:$I$4922,$I996,$A$2:$A$4922,$A996))</f>
        <v/>
      </c>
      <c r="Y996" s="10">
        <f>IFERROR(VLOOKUP($I996,'02_Cad_Maquinas'!$B$2:$H$200,7,FALSE()),"")</f>
        <v/>
      </c>
      <c r="Z996" s="10">
        <f>IF(OR($X996="",$Y996=""),"",$Y996-$X996)</f>
        <v/>
      </c>
      <c r="AA996" s="11">
        <f>IF(OR($X996="",$Y996=""),"",$X996/$Y996)</f>
        <v/>
      </c>
      <c r="AB996" s="10" t="n"/>
    </row>
    <row r="997" ht="60" customHeight="1">
      <c r="A997" s="9" t="n">
        <v>46205</v>
      </c>
      <c r="B997" s="10" t="inlineStr">
        <is>
          <t>10149,10150,10151,10152,10153,10157</t>
        </is>
      </c>
      <c r="C997" s="10" t="n"/>
      <c r="D997" s="10" t="inlineStr">
        <is>
          <t>UV</t>
        </is>
      </c>
      <c r="E997" s="17" t="n">
        <v>20083212</v>
      </c>
      <c r="F997" s="18" t="inlineStr">
        <is>
          <t>TAMPO 1365X905X18 MDF - MESA COM VIDRO (RAIO100)</t>
        </is>
      </c>
      <c r="G997" s="10" t="inlineStr">
        <is>
          <t>UV</t>
        </is>
      </c>
      <c r="H997" s="10" t="inlineStr">
        <is>
          <t>UV</t>
        </is>
      </c>
      <c r="I997" s="10" t="inlineStr">
        <is>
          <t>UV</t>
        </is>
      </c>
      <c r="J997" s="21" t="n">
        <v>4</v>
      </c>
      <c r="K997" s="10">
        <f>IF($E997="","",IFERROR(INDEX('01_Cad_Pecas'!$H$2:$H$5000,MATCH($E997,'01_Cad_Pecas'!$D$2:$D$5000,0)),IFERROR(INDEX('01_Cad_Pecas'!$H$2:$H$5000,MATCH(VALUE($E997),'01_Cad_Pecas'!$D$2:$D$5000,0)),"")))</f>
        <v/>
      </c>
      <c r="L997" s="10">
        <f>IF($E997="","",IFERROR(INDEX('01_Cad_Pecas'!$I$2:$I$5000,MATCH($E997,'01_Cad_Pecas'!$D$2:$D$5000,0)),IFERROR(INDEX('01_Cad_Pecas'!$I$2:$I$5000,MATCH(VALUE($E997),'01_Cad_Pecas'!$D$2:$D$5000,0)),"")))</f>
        <v/>
      </c>
      <c r="M997" s="10">
        <f>IF(OR($J997="",$L997=""),"",IF($K997="",0,$K997)+$J997*$L997)</f>
        <v/>
      </c>
      <c r="N997" s="10" t="n">
        <v>46205</v>
      </c>
      <c r="O997" s="10" t="n"/>
      <c r="P997" s="10" t="n"/>
      <c r="Q997" s="10" t="n"/>
      <c r="R997" s="10">
        <f>IF(AND($P997&lt;&gt;"",$Q997&lt;&gt;""),($Q997-$P997)*1440,IF(AND($O997&lt;&gt;"",$L997&lt;&gt;""),IF($K997="",0,$K997)+$O997*$L997,""))</f>
        <v/>
      </c>
      <c r="S997" s="10" t="n"/>
      <c r="T997" s="10">
        <f>IF(OR($J997="",$O997=""),"",$O997/$J997)</f>
        <v/>
      </c>
      <c r="U997" s="10" t="n"/>
      <c r="V997" s="10">
        <f>IF($A997="","",IF(AND($A997&lt;&gt;"",NOT(OR($U997="Concluído",$U997="Concluido")),TODAY()&gt;$A997),"SIM","NÃO"))</f>
        <v/>
      </c>
      <c r="W997" s="10">
        <f>IF(OR($A997="",$I997="",$M997=""),"",SUMIFS($M$2:M997,$I$2:I997,$I997,$A$2:A997,$A997)-$M997)</f>
        <v/>
      </c>
      <c r="X997" s="10">
        <f>IF(OR($A997="",$I997=""),"",SUMIFS($M$2:$M$4922,$I$2:$I$4922,$I997,$A$2:$A$4922,$A997))</f>
        <v/>
      </c>
      <c r="Y997" s="10">
        <f>IFERROR(VLOOKUP($I997,'02_Cad_Maquinas'!$B$2:$H$200,7,FALSE()),"")</f>
        <v/>
      </c>
      <c r="Z997" s="10">
        <f>IF(OR($X997="",$Y997=""),"",$Y997-$X997)</f>
        <v/>
      </c>
      <c r="AA997" s="11">
        <f>IF(OR($X997="",$Y997=""),"",$X997/$Y997)</f>
        <v/>
      </c>
      <c r="AB997" s="10" t="n"/>
    </row>
    <row r="998" ht="60" customHeight="1">
      <c r="A998" s="9" t="n">
        <v>46205</v>
      </c>
      <c r="B998" s="10" t="inlineStr">
        <is>
          <t>10149,10150,10151,10152,10153,10158</t>
        </is>
      </c>
      <c r="C998" s="10" t="n"/>
      <c r="D998" s="10" t="inlineStr">
        <is>
          <t>UV</t>
        </is>
      </c>
      <c r="E998" s="17" t="n">
        <v>20058407</v>
      </c>
      <c r="F998" s="18" t="inlineStr">
        <is>
          <t>TAMPO 1365X905X25 MDF - MESA COM VIDRO</t>
        </is>
      </c>
      <c r="G998" s="10" t="inlineStr">
        <is>
          <t>UV</t>
        </is>
      </c>
      <c r="H998" s="10" t="inlineStr">
        <is>
          <t>UV</t>
        </is>
      </c>
      <c r="I998" s="10" t="inlineStr">
        <is>
          <t>UV</t>
        </is>
      </c>
      <c r="J998" s="21" t="n">
        <v>50</v>
      </c>
      <c r="K998" s="10">
        <f>IF($E998="","",IFERROR(INDEX('01_Cad_Pecas'!$H$2:$H$5000,MATCH($E998,'01_Cad_Pecas'!$D$2:$D$5000,0)),IFERROR(INDEX('01_Cad_Pecas'!$H$2:$H$5000,MATCH(VALUE($E998),'01_Cad_Pecas'!$D$2:$D$5000,0)),"")))</f>
        <v/>
      </c>
      <c r="L998" s="10">
        <f>IF($E998="","",IFERROR(INDEX('01_Cad_Pecas'!$I$2:$I$5000,MATCH($E998,'01_Cad_Pecas'!$D$2:$D$5000,0)),IFERROR(INDEX('01_Cad_Pecas'!$I$2:$I$5000,MATCH(VALUE($E998),'01_Cad_Pecas'!$D$2:$D$5000,0)),"")))</f>
        <v/>
      </c>
      <c r="M998" s="10">
        <f>IF(OR($J998="",$L998=""),"",IF($K998="",0,$K998)+$J998*$L998)</f>
        <v/>
      </c>
      <c r="N998" s="10" t="n">
        <v>46205</v>
      </c>
      <c r="O998" s="10" t="n"/>
      <c r="P998" s="10" t="n"/>
      <c r="Q998" s="10" t="n"/>
      <c r="R998" s="10">
        <f>IF(AND($P998&lt;&gt;"",$Q998&lt;&gt;""),($Q998-$P998)*1440,IF(AND($O998&lt;&gt;"",$L998&lt;&gt;""),IF($K998="",0,$K998)+$O998*$L998,""))</f>
        <v/>
      </c>
      <c r="S998" s="10" t="n"/>
      <c r="T998" s="10">
        <f>IF(OR($J998="",$O998=""),"",$O998/$J998)</f>
        <v/>
      </c>
      <c r="U998" s="10" t="n"/>
      <c r="V998" s="10">
        <f>IF($A998="","",IF(AND($A998&lt;&gt;"",NOT(OR($U998="Concluído",$U998="Concluido")),TODAY()&gt;$A998),"SIM","NÃO"))</f>
        <v/>
      </c>
      <c r="W998" s="10">
        <f>IF(OR($A998="",$I998="",$M998=""),"",SUMIFS($M$2:M998,$I$2:I998,$I998,$A$2:A998,$A998)-$M998)</f>
        <v/>
      </c>
      <c r="X998" s="10">
        <f>IF(OR($A998="",$I998=""),"",SUMIFS($M$2:$M$4922,$I$2:$I$4922,$I998,$A$2:$A$4922,$A998))</f>
        <v/>
      </c>
      <c r="Y998" s="10">
        <f>IFERROR(VLOOKUP($I998,'02_Cad_Maquinas'!$B$2:$H$200,7,FALSE()),"")</f>
        <v/>
      </c>
      <c r="Z998" s="10">
        <f>IF(OR($X998="",$Y998=""),"",$Y998-$X998)</f>
        <v/>
      </c>
      <c r="AA998" s="11">
        <f>IF(OR($X998="",$Y998=""),"",$X998/$Y998)</f>
        <v/>
      </c>
      <c r="AB998" s="10" t="n"/>
    </row>
    <row r="999" ht="20" customHeight="1">
      <c r="A999" s="9" t="n">
        <v>46204</v>
      </c>
      <c r="B999" s="10" t="n">
        <v>10180.10148</v>
      </c>
      <c r="C999" s="10" t="n"/>
      <c r="D999" s="10" t="inlineStr">
        <is>
          <t>UV</t>
        </is>
      </c>
      <c r="E999" s="17" t="n">
        <v>20020007</v>
      </c>
      <c r="F999" s="18" t="inlineStr">
        <is>
          <t>TAMPO VITREO 1365X905X18 MDF - MESA DUBAI LIGHT</t>
        </is>
      </c>
      <c r="G999" s="10" t="inlineStr">
        <is>
          <t>UV</t>
        </is>
      </c>
      <c r="H999" s="10" t="inlineStr">
        <is>
          <t>UV</t>
        </is>
      </c>
      <c r="I999" s="10" t="inlineStr">
        <is>
          <t>UV</t>
        </is>
      </c>
      <c r="J999" s="21" t="n">
        <v>15</v>
      </c>
      <c r="K999" s="10">
        <f>IF($E999="","",IFERROR(INDEX('01_Cad_Pecas'!$H$2:$H$5000,MATCH($E999,'01_Cad_Pecas'!$D$2:$D$5000,0)),IFERROR(INDEX('01_Cad_Pecas'!$H$2:$H$5000,MATCH(VALUE($E999),'01_Cad_Pecas'!$D$2:$D$5000,0)),"")))</f>
        <v/>
      </c>
      <c r="L999" s="10">
        <f>IF($E999="","",IFERROR(INDEX('01_Cad_Pecas'!$I$2:$I$5000,MATCH($E999,'01_Cad_Pecas'!$D$2:$D$5000,0)),IFERROR(INDEX('01_Cad_Pecas'!$I$2:$I$5000,MATCH(VALUE($E999),'01_Cad_Pecas'!$D$2:$D$5000,0)),"")))</f>
        <v/>
      </c>
      <c r="M999" s="10">
        <f>IF(OR($J999="",$L999=""),"",IF($K999="",0,$K999)+$J999*$L999)</f>
        <v/>
      </c>
      <c r="N999" s="10" t="n">
        <v>46206</v>
      </c>
      <c r="O999" s="10" t="n">
        <v>15</v>
      </c>
      <c r="P999" s="10" t="n"/>
      <c r="Q999" s="10" t="n"/>
      <c r="R999" s="10">
        <f>IF(AND($P999&lt;&gt;"",$Q999&lt;&gt;""),($Q999-$P999)*1440,IF(AND($O999&lt;&gt;"",$L999&lt;&gt;""),IF($K999="",0,$K999)+$O999*$L999,""))</f>
        <v/>
      </c>
      <c r="S999" s="10" t="n"/>
      <c r="T999" s="10">
        <f>IF(OR($J999="",$O999=""),"",$O999/$J999)</f>
        <v/>
      </c>
      <c r="U999" s="10" t="inlineStr">
        <is>
          <t>Concluído</t>
        </is>
      </c>
      <c r="V999" s="10">
        <f>IF($A999="","",IF(AND($A999&lt;&gt;"",NOT(OR($U999="Concluído",$U999="Concluido")),TODAY()&gt;$A999),"SIM","NÃO"))</f>
        <v/>
      </c>
      <c r="W999" s="10">
        <f>IF(OR($A999="",$I999="",$M999=""),"",SUMIFS($M$2:M999,$I$2:I999,$I999,$A$2:A999,$A999)-$M999)</f>
        <v/>
      </c>
      <c r="X999" s="10">
        <f>IF(OR($A999="",$I999=""),"",SUMIFS($M$2:$M$4922,$I$2:$I$4922,$I999,$A$2:$A$4922,$A999))</f>
        <v/>
      </c>
      <c r="Y999" s="10">
        <f>IFERROR(VLOOKUP($I999,'02_Cad_Maquinas'!$B$2:$H$200,7,FALSE()),"")</f>
        <v/>
      </c>
      <c r="Z999" s="10">
        <f>IF(OR($X999="",$Y999=""),"",$Y999-$X999)</f>
        <v/>
      </c>
      <c r="AA999" s="11">
        <f>IF(OR($X999="",$Y999=""),"",$X999/$Y999)</f>
        <v/>
      </c>
      <c r="AB999" s="10" t="n"/>
    </row>
    <row r="1000" ht="20" customHeight="1">
      <c r="A1000" s="9" t="n">
        <v>46204</v>
      </c>
      <c r="B1000" s="10" t="n">
        <v>10180.10148</v>
      </c>
      <c r="C1000" s="10" t="n"/>
      <c r="D1000" s="10" t="inlineStr">
        <is>
          <t>UV</t>
        </is>
      </c>
      <c r="E1000" s="17" t="n">
        <v>20051001</v>
      </c>
      <c r="F1000" s="18" t="inlineStr">
        <is>
          <t>TAMPO REDONDO 1035X1035X18 MDF - MESA TURIM LIGHT</t>
        </is>
      </c>
      <c r="G1000" s="10" t="inlineStr">
        <is>
          <t>UV</t>
        </is>
      </c>
      <c r="H1000" s="10" t="inlineStr">
        <is>
          <t>UV</t>
        </is>
      </c>
      <c r="I1000" s="10" t="inlineStr">
        <is>
          <t>UV</t>
        </is>
      </c>
      <c r="J1000" s="21" t="n">
        <v>155</v>
      </c>
      <c r="K1000" s="10">
        <f>IF($E1000="","",IFERROR(INDEX('01_Cad_Pecas'!$H$2:$H$5000,MATCH($E1000,'01_Cad_Pecas'!$D$2:$D$5000,0)),IFERROR(INDEX('01_Cad_Pecas'!$H$2:$H$5000,MATCH(VALUE($E1000),'01_Cad_Pecas'!$D$2:$D$5000,0)),"")))</f>
        <v/>
      </c>
      <c r="L1000" s="10">
        <f>IF($E1000="","",IFERROR(INDEX('01_Cad_Pecas'!$I$2:$I$5000,MATCH($E1000,'01_Cad_Pecas'!$D$2:$D$5000,0)),IFERROR(INDEX('01_Cad_Pecas'!$I$2:$I$5000,MATCH(VALUE($E1000),'01_Cad_Pecas'!$D$2:$D$5000,0)),"")))</f>
        <v/>
      </c>
      <c r="M1000" s="10">
        <f>IF(OR($J1000="",$L1000=""),"",IF($K1000="",0,$K1000)+$J1000*$L1000)</f>
        <v/>
      </c>
      <c r="N1000" s="10" t="n">
        <v>46206</v>
      </c>
      <c r="O1000" s="10" t="n">
        <v>155</v>
      </c>
      <c r="P1000" s="10" t="n"/>
      <c r="Q1000" s="10" t="n"/>
      <c r="R1000" s="10">
        <f>IF(AND($P1000&lt;&gt;"",$Q1000&lt;&gt;""),($Q1000-$P1000)*1440,IF(AND($O1000&lt;&gt;"",$L1000&lt;&gt;""),IF($K1000="",0,$K1000)+$O1000*$L1000,""))</f>
        <v/>
      </c>
      <c r="S1000" s="10" t="n"/>
      <c r="T1000" s="10">
        <f>IF(OR($J1000="",$O1000=""),"",$O1000/$J1000)</f>
        <v/>
      </c>
      <c r="U1000" s="10" t="inlineStr">
        <is>
          <t>Concluído</t>
        </is>
      </c>
      <c r="V1000" s="10">
        <f>IF($A1000="","",IF(AND($A1000&lt;&gt;"",NOT(OR($U1000="Concluído",$U1000="Concluido")),TODAY()&gt;$A1000),"SIM","NÃO"))</f>
        <v/>
      </c>
      <c r="W1000" s="10">
        <f>IF(OR($A1000="",$I1000="",$M1000=""),"",SUMIFS($M$2:M1000,$I$2:I1000,$I1000,$A$2:A1000,$A1000)-$M1000)</f>
        <v/>
      </c>
      <c r="X1000" s="10">
        <f>IF(OR($A1000="",$I1000=""),"",SUMIFS($M$2:$M$4922,$I$2:$I$4922,$I1000,$A$2:$A$4922,$A1000))</f>
        <v/>
      </c>
      <c r="Y1000" s="10">
        <f>IFERROR(VLOOKUP($I1000,'02_Cad_Maquinas'!$B$2:$H$200,7,FALSE()),"")</f>
        <v/>
      </c>
      <c r="Z1000" s="10">
        <f>IF(OR($X1000="",$Y1000=""),"",$Y1000-$X1000)</f>
        <v/>
      </c>
      <c r="AA1000" s="11">
        <f>IF(OR($X1000="",$Y1000=""),"",$X1000/$Y1000)</f>
        <v/>
      </c>
      <c r="AB1000" s="10" t="n"/>
    </row>
    <row r="1001" ht="20" customHeight="1">
      <c r="A1001" s="9" t="n">
        <v>46204</v>
      </c>
      <c r="B1001" s="10" t="n">
        <v>10180.10148</v>
      </c>
      <c r="C1001" s="10" t="n"/>
      <c r="D1001" s="10" t="inlineStr">
        <is>
          <t>UV</t>
        </is>
      </c>
      <c r="E1001" s="17" t="n">
        <v>30124801</v>
      </c>
      <c r="F1001" s="18" t="inlineStr">
        <is>
          <t>(2) PE MENOR 750X680X18 MDF - BASE DUBLIN</t>
        </is>
      </c>
      <c r="G1001" s="10" t="inlineStr">
        <is>
          <t>UV</t>
        </is>
      </c>
      <c r="H1001" s="10" t="inlineStr">
        <is>
          <t>UV</t>
        </is>
      </c>
      <c r="I1001" s="10" t="inlineStr">
        <is>
          <t>UV</t>
        </is>
      </c>
      <c r="J1001" s="21" t="n">
        <v>205</v>
      </c>
      <c r="K1001" s="10">
        <f>IF($E1001="","",IFERROR(INDEX('01_Cad_Pecas'!$H$2:$H$5000,MATCH($E1001,'01_Cad_Pecas'!$D$2:$D$5000,0)),IFERROR(INDEX('01_Cad_Pecas'!$H$2:$H$5000,MATCH(VALUE($E1001),'01_Cad_Pecas'!$D$2:$D$5000,0)),"")))</f>
        <v/>
      </c>
      <c r="L1001" s="10">
        <f>IF($E1001="","",IFERROR(INDEX('01_Cad_Pecas'!$I$2:$I$5000,MATCH($E1001,'01_Cad_Pecas'!$D$2:$D$5000,0)),IFERROR(INDEX('01_Cad_Pecas'!$I$2:$I$5000,MATCH(VALUE($E1001),'01_Cad_Pecas'!$D$2:$D$5000,0)),"")))</f>
        <v/>
      </c>
      <c r="M1001" s="10">
        <f>IF(OR($J1001="",$L1001=""),"",IF($K1001="",0,$K1001)+$J1001*$L1001)</f>
        <v/>
      </c>
      <c r="N1001" s="10" t="n">
        <v>46206</v>
      </c>
      <c r="O1001" s="10" t="n">
        <v>205</v>
      </c>
      <c r="P1001" s="10" t="n"/>
      <c r="Q1001" s="10" t="n"/>
      <c r="R1001" s="10">
        <f>IF(AND($P1001&lt;&gt;"",$Q1001&lt;&gt;""),($Q1001-$P1001)*1440,IF(AND($O1001&lt;&gt;"",$L1001&lt;&gt;""),IF($K1001="",0,$K1001)+$O1001*$L1001,""))</f>
        <v/>
      </c>
      <c r="S1001" s="10" t="n"/>
      <c r="T1001" s="10">
        <f>IF(OR($J1001="",$O1001=""),"",$O1001/$J1001)</f>
        <v/>
      </c>
      <c r="U1001" s="10" t="inlineStr">
        <is>
          <t>Concluído</t>
        </is>
      </c>
      <c r="V1001" s="10">
        <f>IF($A1001="","",IF(AND($A1001&lt;&gt;"",NOT(OR($U1001="Concluído",$U1001="Concluido")),TODAY()&gt;$A1001),"SIM","NÃO"))</f>
        <v/>
      </c>
      <c r="W1001" s="10">
        <f>IF(OR($A1001="",$I1001="",$M1001=""),"",SUMIFS($M$2:M1001,$I$2:I1001,$I1001,$A$2:A1001,$A1001)-$M1001)</f>
        <v/>
      </c>
      <c r="X1001" s="10">
        <f>IF(OR($A1001="",$I1001=""),"",SUMIFS($M$2:$M$4922,$I$2:$I$4922,$I1001,$A$2:$A$4922,$A1001))</f>
        <v/>
      </c>
      <c r="Y1001" s="10">
        <f>IFERROR(VLOOKUP($I1001,'02_Cad_Maquinas'!$B$2:$H$200,7,FALSE()),"")</f>
        <v/>
      </c>
      <c r="Z1001" s="10">
        <f>IF(OR($X1001="",$Y1001=""),"",$Y1001-$X1001)</f>
        <v/>
      </c>
      <c r="AA1001" s="11">
        <f>IF(OR($X1001="",$Y1001=""),"",$X1001/$Y1001)</f>
        <v/>
      </c>
      <c r="AB1001" s="10" t="n"/>
    </row>
    <row r="1002" ht="20" customHeight="1">
      <c r="A1002" s="9" t="n">
        <v>46204</v>
      </c>
      <c r="B1002" s="10" t="n">
        <v>10180.10148</v>
      </c>
      <c r="C1002" s="10" t="n"/>
      <c r="D1002" s="10" t="inlineStr">
        <is>
          <t>UV</t>
        </is>
      </c>
      <c r="E1002" s="17" t="n">
        <v>30001202</v>
      </c>
      <c r="F1002" s="18" t="inlineStr">
        <is>
          <t>PÉ FRONTAL 441X65(911)X25 MDF (16PÇS) - CAD PÉ INT</t>
        </is>
      </c>
      <c r="G1002" s="10" t="inlineStr">
        <is>
          <t>UV</t>
        </is>
      </c>
      <c r="H1002" s="10" t="inlineStr">
        <is>
          <t>UV</t>
        </is>
      </c>
      <c r="I1002" s="10" t="inlineStr">
        <is>
          <t>UV</t>
        </is>
      </c>
      <c r="J1002" s="21" t="n">
        <v>1640</v>
      </c>
      <c r="K1002" s="10">
        <f>IF($E1002="","",IFERROR(INDEX('01_Cad_Pecas'!$H$2:$H$5000,MATCH($E1002,'01_Cad_Pecas'!$D$2:$D$5000,0)),IFERROR(INDEX('01_Cad_Pecas'!$H$2:$H$5000,MATCH(VALUE($E1002),'01_Cad_Pecas'!$D$2:$D$5000,0)),"")))</f>
        <v/>
      </c>
      <c r="L1002" s="10">
        <f>IF($E1002="","",IFERROR(INDEX('01_Cad_Pecas'!$I$2:$I$5000,MATCH($E1002,'01_Cad_Pecas'!$D$2:$D$5000,0)),IFERROR(INDEX('01_Cad_Pecas'!$I$2:$I$5000,MATCH(VALUE($E1002),'01_Cad_Pecas'!$D$2:$D$5000,0)),"")))</f>
        <v/>
      </c>
      <c r="M1002" s="10">
        <f>IF(OR($J1002="",$L1002=""),"",IF($K1002="",0,$K1002)+$J1002*$L1002)</f>
        <v/>
      </c>
      <c r="N1002" s="10" t="n">
        <v>46206</v>
      </c>
      <c r="O1002" s="10" t="n">
        <v>1640</v>
      </c>
      <c r="P1002" s="10" t="n"/>
      <c r="Q1002" s="10" t="n"/>
      <c r="R1002" s="10">
        <f>IF(AND($P1002&lt;&gt;"",$Q1002&lt;&gt;""),($Q1002-$P1002)*1440,IF(AND($O1002&lt;&gt;"",$L1002&lt;&gt;""),IF($K1002="",0,$K1002)+$O1002*$L1002,""))</f>
        <v/>
      </c>
      <c r="S1002" s="10" t="n"/>
      <c r="T1002" s="10">
        <f>IF(OR($J1002="",$O1002=""),"",$O1002/$J1002)</f>
        <v/>
      </c>
      <c r="U1002" s="10" t="inlineStr">
        <is>
          <t>Concluído</t>
        </is>
      </c>
      <c r="V1002" s="10">
        <f>IF($A1002="","",IF(AND($A1002&lt;&gt;"",NOT(OR($U1002="Concluído",$U1002="Concluido")),TODAY()&gt;$A1002),"SIM","NÃO"))</f>
        <v/>
      </c>
      <c r="W1002" s="10">
        <f>IF(OR($A1002="",$I1002="",$M1002=""),"",SUMIFS($M$2:M1002,$I$2:I1002,$I1002,$A$2:A1002,$A1002)-$M1002)</f>
        <v/>
      </c>
      <c r="X1002" s="10">
        <f>IF(OR($A1002="",$I1002=""),"",SUMIFS($M$2:$M$4922,$I$2:$I$4922,$I1002,$A$2:$A$4922,$A1002))</f>
        <v/>
      </c>
      <c r="Y1002" s="10">
        <f>IFERROR(VLOOKUP($I1002,'02_Cad_Maquinas'!$B$2:$H$200,7,FALSE()),"")</f>
        <v/>
      </c>
      <c r="Z1002" s="10">
        <f>IF(OR($X1002="",$Y1002=""),"",$Y1002-$X1002)</f>
        <v/>
      </c>
      <c r="AA1002" s="11">
        <f>IF(OR($X1002="",$Y1002=""),"",$X1002/$Y1002)</f>
        <v/>
      </c>
      <c r="AB1002" s="10" t="n"/>
    </row>
    <row r="1003" ht="20" customHeight="1">
      <c r="A1003" s="9" t="n">
        <v>46204</v>
      </c>
      <c r="B1003" s="10" t="n">
        <v>10180.10148</v>
      </c>
      <c r="C1003" s="10" t="n"/>
      <c r="D1003" s="10" t="inlineStr">
        <is>
          <t>UV</t>
        </is>
      </c>
      <c r="E1003" s="17" t="n">
        <v>30001301</v>
      </c>
      <c r="F1003" s="18" t="inlineStr">
        <is>
          <t>PE TRASEIRO 920X65(911)X25 MDF (11PCS)- CAD PE INT</t>
        </is>
      </c>
      <c r="G1003" s="10" t="inlineStr">
        <is>
          <t>UV</t>
        </is>
      </c>
      <c r="H1003" s="10" t="inlineStr">
        <is>
          <t>UV</t>
        </is>
      </c>
      <c r="I1003" s="10" t="inlineStr">
        <is>
          <t>UV</t>
        </is>
      </c>
      <c r="J1003" s="21" t="n">
        <v>1640</v>
      </c>
      <c r="K1003" s="10">
        <f>IF($E1003="","",IFERROR(INDEX('01_Cad_Pecas'!$H$2:$H$5000,MATCH($E1003,'01_Cad_Pecas'!$D$2:$D$5000,0)),IFERROR(INDEX('01_Cad_Pecas'!$H$2:$H$5000,MATCH(VALUE($E1003),'01_Cad_Pecas'!$D$2:$D$5000,0)),"")))</f>
        <v/>
      </c>
      <c r="L1003" s="10">
        <f>IF($E1003="","",IFERROR(INDEX('01_Cad_Pecas'!$I$2:$I$5000,MATCH($E1003,'01_Cad_Pecas'!$D$2:$D$5000,0)),IFERROR(INDEX('01_Cad_Pecas'!$I$2:$I$5000,MATCH(VALUE($E1003),'01_Cad_Pecas'!$D$2:$D$5000,0)),"")))</f>
        <v/>
      </c>
      <c r="M1003" s="10">
        <f>IF(OR($J1003="",$L1003=""),"",IF($K1003="",0,$K1003)+$J1003*$L1003)</f>
        <v/>
      </c>
      <c r="N1003" s="10" t="n">
        <v>46206</v>
      </c>
      <c r="O1003" s="10" t="n">
        <v>1640</v>
      </c>
      <c r="P1003" s="10" t="n"/>
      <c r="Q1003" s="10" t="n"/>
      <c r="R1003" s="10">
        <f>IF(AND($P1003&lt;&gt;"",$Q1003&lt;&gt;""),($Q1003-$P1003)*1440,IF(AND($O1003&lt;&gt;"",$L1003&lt;&gt;""),IF($K1003="",0,$K1003)+$O1003*$L1003,""))</f>
        <v/>
      </c>
      <c r="S1003" s="10" t="n"/>
      <c r="T1003" s="10">
        <f>IF(OR($J1003="",$O1003=""),"",$O1003/$J1003)</f>
        <v/>
      </c>
      <c r="U1003" s="10" t="inlineStr">
        <is>
          <t>Concluído</t>
        </is>
      </c>
      <c r="V1003" s="10">
        <f>IF($A1003="","",IF(AND($A1003&lt;&gt;"",NOT(OR($U1003="Concluído",$U1003="Concluido")),TODAY()&gt;$A1003),"SIM","NÃO"))</f>
        <v/>
      </c>
      <c r="W1003" s="10">
        <f>IF(OR($A1003="",$I1003="",$M1003=""),"",SUMIFS($M$2:M1003,$I$2:I1003,$I1003,$A$2:A1003,$A1003)-$M1003)</f>
        <v/>
      </c>
      <c r="X1003" s="10">
        <f>IF(OR($A1003="",$I1003=""),"",SUMIFS($M$2:$M$4922,$I$2:$I$4922,$I1003,$A$2:$A$4922,$A1003))</f>
        <v/>
      </c>
      <c r="Y1003" s="10">
        <f>IFERROR(VLOOKUP($I1003,'02_Cad_Maquinas'!$B$2:$H$200,7,FALSE()),"")</f>
        <v/>
      </c>
      <c r="Z1003" s="10">
        <f>IF(OR($X1003="",$Y1003=""),"",$Y1003-$X1003)</f>
        <v/>
      </c>
      <c r="AA1003" s="11">
        <f>IF(OR($X1003="",$Y1003=""),"",$X1003/$Y1003)</f>
        <v/>
      </c>
      <c r="AB1003" s="10" t="n"/>
    </row>
    <row r="1004" ht="20" customHeight="1">
      <c r="A1004" s="9" t="n">
        <v>46204</v>
      </c>
      <c r="B1004" s="10" t="n">
        <v>10180.10148</v>
      </c>
      <c r="C1004" s="10" t="n"/>
      <c r="D1004" s="10" t="inlineStr">
        <is>
          <t>UV</t>
        </is>
      </c>
      <c r="E1004" s="17" t="n">
        <v>30124802</v>
      </c>
      <c r="F1004" s="18" t="inlineStr">
        <is>
          <t>(4) PE ENCAIXE INFERIOR 750X680X18 MDF-DUBLIN 1,03</t>
        </is>
      </c>
      <c r="G1004" s="10" t="inlineStr">
        <is>
          <t>UV</t>
        </is>
      </c>
      <c r="H1004" s="10" t="inlineStr">
        <is>
          <t>UV</t>
        </is>
      </c>
      <c r="I1004" s="10" t="inlineStr">
        <is>
          <t>UV</t>
        </is>
      </c>
      <c r="J1004" s="21" t="n">
        <v>205</v>
      </c>
      <c r="K1004" s="10">
        <f>IF($E1004="","",IFERROR(INDEX('01_Cad_Pecas'!$H$2:$H$5000,MATCH($E1004,'01_Cad_Pecas'!$D$2:$D$5000,0)),IFERROR(INDEX('01_Cad_Pecas'!$H$2:$H$5000,MATCH(VALUE($E1004),'01_Cad_Pecas'!$D$2:$D$5000,0)),"")))</f>
        <v/>
      </c>
      <c r="L1004" s="10">
        <f>IF($E1004="","",IFERROR(INDEX('01_Cad_Pecas'!$I$2:$I$5000,MATCH($E1004,'01_Cad_Pecas'!$D$2:$D$5000,0)),IFERROR(INDEX('01_Cad_Pecas'!$I$2:$I$5000,MATCH(VALUE($E1004),'01_Cad_Pecas'!$D$2:$D$5000,0)),"")))</f>
        <v/>
      </c>
      <c r="M1004" s="10">
        <f>IF(OR($J1004="",$L1004=""),"",IF($K1004="",0,$K1004)+$J1004*$L1004)</f>
        <v/>
      </c>
      <c r="N1004" s="10" t="n">
        <v>46206</v>
      </c>
      <c r="O1004" s="10" t="n">
        <v>205</v>
      </c>
      <c r="P1004" s="10" t="n"/>
      <c r="Q1004" s="10" t="n"/>
      <c r="R1004" s="10">
        <f>IF(AND($P1004&lt;&gt;"",$Q1004&lt;&gt;""),($Q1004-$P1004)*1440,IF(AND($O1004&lt;&gt;"",$L1004&lt;&gt;""),IF($K1004="",0,$K1004)+$O1004*$L1004,""))</f>
        <v/>
      </c>
      <c r="S1004" s="10" t="n"/>
      <c r="T1004" s="10">
        <f>IF(OR($J1004="",$O1004=""),"",$O1004/$J1004)</f>
        <v/>
      </c>
      <c r="U1004" s="10" t="inlineStr">
        <is>
          <t>Concluído</t>
        </is>
      </c>
      <c r="V1004" s="10">
        <f>IF($A1004="","",IF(AND($A1004&lt;&gt;"",NOT(OR($U1004="Concluído",$U1004="Concluido")),TODAY()&gt;$A1004),"SIM","NÃO"))</f>
        <v/>
      </c>
      <c r="W1004" s="10">
        <f>IF(OR($A1004="",$I1004="",$M1004=""),"",SUMIFS($M$2:M1004,$I$2:I1004,$I1004,$A$2:A1004,$A1004)-$M1004)</f>
        <v/>
      </c>
      <c r="X1004" s="10">
        <f>IF(OR($A1004="",$I1004=""),"",SUMIFS($M$2:$M$4922,$I$2:$I$4922,$I1004,$A$2:$A$4922,$A1004))</f>
        <v/>
      </c>
      <c r="Y1004" s="10">
        <f>IFERROR(VLOOKUP($I1004,'02_Cad_Maquinas'!$B$2:$H$200,7,FALSE()),"")</f>
        <v/>
      </c>
      <c r="Z1004" s="10">
        <f>IF(OR($X1004="",$Y1004=""),"",$Y1004-$X1004)</f>
        <v/>
      </c>
      <c r="AA1004" s="11">
        <f>IF(OR($X1004="",$Y1004=""),"",$X1004/$Y1004)</f>
        <v/>
      </c>
      <c r="AB1004" s="10" t="n"/>
    </row>
    <row r="1005" ht="36" customHeight="1">
      <c r="A1005" s="9" t="n">
        <v>46202</v>
      </c>
      <c r="B1005" s="10" t="n">
        <v>10163</v>
      </c>
      <c r="C1005" s="10" t="inlineStr">
        <is>
          <t>33751 MULTIMOVEIS ESPORTAÇÃO</t>
        </is>
      </c>
      <c r="D1005" s="10" t="inlineStr">
        <is>
          <t>VIDRO</t>
        </is>
      </c>
      <c r="E1005" s="10" t="n">
        <v>2003122</v>
      </c>
      <c r="F1005" s="10" t="inlineStr">
        <is>
          <t>TAMPO C/ VIDRO LIGHT PLUS 1200X900X15MM</t>
        </is>
      </c>
      <c r="G1005" s="10" t="inlineStr">
        <is>
          <t>VIDRO</t>
        </is>
      </c>
      <c r="H1005" s="10" t="inlineStr">
        <is>
          <t>VIDRO</t>
        </is>
      </c>
      <c r="I1005" s="9" t="inlineStr">
        <is>
          <t>VIDRO</t>
        </is>
      </c>
      <c r="J1005" s="9" t="n">
        <v>10</v>
      </c>
      <c r="K1005" s="10">
        <f>IF($E1005="","",IFERROR(INDEX('01_Cad_Pecas'!$H$2:$H$5000,MATCH($E1005,'01_Cad_Pecas'!$D$2:$D$5000,0)),IFERROR(INDEX('01_Cad_Pecas'!$H$2:$H$5000,MATCH(VALUE($E1005),'01_Cad_Pecas'!$D$2:$D$5000,0)),"")))</f>
        <v/>
      </c>
      <c r="L1005" s="10">
        <f>IF($E1005="","",IFERROR(INDEX('01_Cad_Pecas'!$I$2:$I$5000,MATCH($E1005,'01_Cad_Pecas'!$D$2:$D$5000,0)),IFERROR(INDEX('01_Cad_Pecas'!$I$2:$I$5000,MATCH(VALUE($E1005),'01_Cad_Pecas'!$D$2:$D$5000,0)),"")))</f>
        <v/>
      </c>
      <c r="M1005" s="10">
        <f>IF(OR($J1005="",$L1005=""),"",IF($K1005="",0,$K1005)+$J1005*$L1005)</f>
        <v/>
      </c>
      <c r="N1005" s="10" t="n">
        <v>46209</v>
      </c>
      <c r="O1005" s="10" t="n">
        <v>10</v>
      </c>
      <c r="P1005" s="10" t="n"/>
      <c r="Q1005" s="10" t="n"/>
      <c r="R1005" s="10">
        <f>IF(AND($P1005&lt;&gt;"",$Q1005&lt;&gt;""),($Q1005-$P1005)*1440,IF(AND($O1005&lt;&gt;"",$L1005&lt;&gt;""),IF($K1005="",0,$K1005)+$O1005*$L1005,""))</f>
        <v/>
      </c>
      <c r="S1005" s="10" t="n"/>
      <c r="T1005" s="10">
        <f>IF(OR($J1005="",$O1005=""),"",$O1005/$J1005)</f>
        <v/>
      </c>
      <c r="U1005" s="10" t="inlineStr">
        <is>
          <t>Concluído</t>
        </is>
      </c>
      <c r="V1005" s="10">
        <f>IF($A1005="","",IF(AND($A1005&lt;&gt;"",NOT(OR($U1005="Concluído",$U1005="Concluido")),TODAY()&gt;$A1005),"SIM","NÃO"))</f>
        <v/>
      </c>
      <c r="W1005" s="10">
        <f>IF(OR($A1005="",$I1005="",$M1005=""),"",SUMIFS($M$2:M1005,$I$2:I1005,$I1005,$A$2:A1005,$A1005)-$M1005)</f>
        <v/>
      </c>
      <c r="X1005" s="10">
        <f>IF(OR($A1005="",$I1005=""),"",SUMIFS($M$2:$M$4922,$I$2:$I$4922,$I1005,$A$2:$A$4922,$A1005))</f>
        <v/>
      </c>
      <c r="Y1005" s="10">
        <f>IFERROR(VLOOKUP($I1005,'02_Cad_Maquinas'!$B$2:$H$200,7,FALSE()),"")</f>
        <v/>
      </c>
      <c r="Z1005" s="10">
        <f>IF(OR($X1005="",$Y1005=""),"",$Y1005-$X1005)</f>
        <v/>
      </c>
      <c r="AA1005" s="11">
        <f>IF(OR($X1005="",$Y1005=""),"",$X1005/$Y1005)</f>
        <v/>
      </c>
      <c r="AB1005" s="10" t="inlineStr">
        <is>
          <t>10163|VIDRO</t>
        </is>
      </c>
    </row>
    <row r="1006" ht="36" customHeight="1">
      <c r="A1006" s="9" t="n">
        <v>46202</v>
      </c>
      <c r="B1006" s="10" t="n">
        <v>10163</v>
      </c>
      <c r="C1006" s="10" t="inlineStr">
        <is>
          <t>33751 MULTIMOVEIS ESPORTAÇÃO</t>
        </is>
      </c>
      <c r="D1006" s="10" t="inlineStr">
        <is>
          <t>VIDRO</t>
        </is>
      </c>
      <c r="E1006" s="10" t="n">
        <v>2005102</v>
      </c>
      <c r="F1006" s="10" t="inlineStr">
        <is>
          <t>TAMPO REDONDO LIGHT 1030X1030X18 - VITREO</t>
        </is>
      </c>
      <c r="G1006" s="10" t="inlineStr">
        <is>
          <t>VIDRO</t>
        </is>
      </c>
      <c r="H1006" s="10" t="inlineStr">
        <is>
          <t>VIDRO</t>
        </is>
      </c>
      <c r="I1006" s="9" t="inlineStr">
        <is>
          <t>VIDRO</t>
        </is>
      </c>
      <c r="J1006" s="9" t="n">
        <v>30</v>
      </c>
      <c r="K1006" s="10">
        <f>IF($E1006="","",IFERROR(INDEX('01_Cad_Pecas'!$H$2:$H$5000,MATCH($E1006,'01_Cad_Pecas'!$D$2:$D$5000,0)),IFERROR(INDEX('01_Cad_Pecas'!$H$2:$H$5000,MATCH(VALUE($E1006),'01_Cad_Pecas'!$D$2:$D$5000,0)),"")))</f>
        <v/>
      </c>
      <c r="L1006" s="10">
        <f>IF($E1006="","",IFERROR(INDEX('01_Cad_Pecas'!$I$2:$I$5000,MATCH($E1006,'01_Cad_Pecas'!$D$2:$D$5000,0)),IFERROR(INDEX('01_Cad_Pecas'!$I$2:$I$5000,MATCH(VALUE($E1006),'01_Cad_Pecas'!$D$2:$D$5000,0)),"")))</f>
        <v/>
      </c>
      <c r="M1006" s="10">
        <f>IF(OR($J1006="",$L1006=""),"",IF($K1006="",0,$K1006)+$J1006*$L1006)</f>
        <v/>
      </c>
      <c r="N1006" s="10" t="n">
        <v>46209</v>
      </c>
      <c r="O1006" s="10" t="n">
        <v>30</v>
      </c>
      <c r="P1006" s="10" t="n"/>
      <c r="Q1006" s="10" t="n"/>
      <c r="R1006" s="10">
        <f>IF(AND($P1006&lt;&gt;"",$Q1006&lt;&gt;""),($Q1006-$P1006)*1440,IF(AND($O1006&lt;&gt;"",$L1006&lt;&gt;""),IF($K1006="",0,$K1006)+$O1006*$L1006,""))</f>
        <v/>
      </c>
      <c r="S1006" s="10" t="n"/>
      <c r="T1006" s="10">
        <f>IF(OR($J1006="",$O1006=""),"",$O1006/$J1006)</f>
        <v/>
      </c>
      <c r="U1006" s="10" t="inlineStr">
        <is>
          <t>Concluído</t>
        </is>
      </c>
      <c r="V1006" s="10">
        <f>IF($A1006="","",IF(AND($A1006&lt;&gt;"",NOT(OR($U1006="Concluído",$U1006="Concluido")),TODAY()&gt;$A1006),"SIM","NÃO"))</f>
        <v/>
      </c>
      <c r="W1006" s="10">
        <f>IF(OR($A1006="",$I1006="",$M1006=""),"",SUMIFS($M$2:M1006,$I$2:I1006,$I1006,$A$2:A1006,$A1006)-$M1006)</f>
        <v/>
      </c>
      <c r="X1006" s="10">
        <f>IF(OR($A1006="",$I1006=""),"",SUMIFS($M$2:$M$4922,$I$2:$I$4922,$I1006,$A$2:$A$4922,$A1006))</f>
        <v/>
      </c>
      <c r="Y1006" s="10">
        <f>IFERROR(VLOOKUP($I1006,'02_Cad_Maquinas'!$B$2:$H$200,7,FALSE()),"")</f>
        <v/>
      </c>
      <c r="Z1006" s="10">
        <f>IF(OR($X1006="",$Y1006=""),"",$Y1006-$X1006)</f>
        <v/>
      </c>
      <c r="AA1006" s="11">
        <f>IF(OR($X1006="",$Y1006=""),"",$X1006/$Y1006)</f>
        <v/>
      </c>
      <c r="AB1006" s="10" t="inlineStr">
        <is>
          <t>10163|VIDRO</t>
        </is>
      </c>
    </row>
    <row r="1007" ht="36" customHeight="1">
      <c r="A1007" s="9" t="n">
        <v>46202</v>
      </c>
      <c r="B1007" s="10" t="n">
        <v>10163</v>
      </c>
      <c r="C1007" s="10" t="inlineStr">
        <is>
          <t>33751 MULTIMOVEIS ESPORTAÇÃO</t>
        </is>
      </c>
      <c r="D1007" s="10" t="inlineStr">
        <is>
          <t>VIDRO</t>
        </is>
      </c>
      <c r="E1007" s="10" t="n">
        <v>2005222</v>
      </c>
      <c r="F1007" s="10" t="inlineStr">
        <is>
          <t>TAMPO LIGHT 1200X900X18 - VITREO</t>
        </is>
      </c>
      <c r="G1007" s="10" t="inlineStr">
        <is>
          <t>VIDRO</t>
        </is>
      </c>
      <c r="H1007" s="10" t="inlineStr">
        <is>
          <t>VIDRO</t>
        </is>
      </c>
      <c r="I1007" s="9" t="inlineStr">
        <is>
          <t>VIDRO</t>
        </is>
      </c>
      <c r="J1007" s="9" t="n">
        <v>80</v>
      </c>
      <c r="K1007" s="10">
        <f>IF($E1007="","",IFERROR(INDEX('01_Cad_Pecas'!$H$2:$H$5000,MATCH($E1007,'01_Cad_Pecas'!$D$2:$D$5000,0)),IFERROR(INDEX('01_Cad_Pecas'!$H$2:$H$5000,MATCH(VALUE($E1007),'01_Cad_Pecas'!$D$2:$D$5000,0)),"")))</f>
        <v/>
      </c>
      <c r="L1007" s="10">
        <f>IF($E1007="","",IFERROR(INDEX('01_Cad_Pecas'!$I$2:$I$5000,MATCH($E1007,'01_Cad_Pecas'!$D$2:$D$5000,0)),IFERROR(INDEX('01_Cad_Pecas'!$I$2:$I$5000,MATCH(VALUE($E1007),'01_Cad_Pecas'!$D$2:$D$5000,0)),"")))</f>
        <v/>
      </c>
      <c r="M1007" s="10">
        <f>IF(OR($J1007="",$L1007=""),"",IF($K1007="",0,$K1007)+$J1007*$L1007)</f>
        <v/>
      </c>
      <c r="N1007" s="10" t="n">
        <v>46209</v>
      </c>
      <c r="O1007" s="10" t="n">
        <v>80</v>
      </c>
      <c r="P1007" s="10" t="n"/>
      <c r="Q1007" s="10" t="n"/>
      <c r="R1007" s="10">
        <f>IF(AND($P1007&lt;&gt;"",$Q1007&lt;&gt;""),($Q1007-$P1007)*1440,IF(AND($O1007&lt;&gt;"",$L1007&lt;&gt;""),IF($K1007="",0,$K1007)+$O1007*$L1007,""))</f>
        <v/>
      </c>
      <c r="S1007" s="10" t="n"/>
      <c r="T1007" s="10">
        <f>IF(OR($J1007="",$O1007=""),"",$O1007/$J1007)</f>
        <v/>
      </c>
      <c r="U1007" s="10" t="inlineStr">
        <is>
          <t>Concluído</t>
        </is>
      </c>
      <c r="V1007" s="10">
        <f>IF($A1007="","",IF(AND($A1007&lt;&gt;"",NOT(OR($U1007="Concluído",$U1007="Concluido")),TODAY()&gt;$A1007),"SIM","NÃO"))</f>
        <v/>
      </c>
      <c r="W1007" s="10">
        <f>IF(OR($A1007="",$I1007="",$M1007=""),"",SUMIFS($M$2:M1007,$I$2:I1007,$I1007,$A$2:A1007,$A1007)-$M1007)</f>
        <v/>
      </c>
      <c r="X1007" s="10">
        <f>IF(OR($A1007="",$I1007=""),"",SUMIFS($M$2:$M$4922,$I$2:$I$4922,$I1007,$A$2:$A$4922,$A1007))</f>
        <v/>
      </c>
      <c r="Y1007" s="10">
        <f>IFERROR(VLOOKUP($I1007,'02_Cad_Maquinas'!$B$2:$H$200,7,FALSE()),"")</f>
        <v/>
      </c>
      <c r="Z1007" s="10">
        <f>IF(OR($X1007="",$Y1007=""),"",$Y1007-$X1007)</f>
        <v/>
      </c>
      <c r="AA1007" s="11">
        <f>IF(OR($X1007="",$Y1007=""),"",$X1007/$Y1007)</f>
        <v/>
      </c>
      <c r="AB1007" s="10" t="inlineStr">
        <is>
          <t>10163|VIDRO</t>
        </is>
      </c>
    </row>
    <row r="1008" ht="36" customHeight="1">
      <c r="A1008" s="9" t="n">
        <v>46202</v>
      </c>
      <c r="B1008" s="10" t="n">
        <v>10163</v>
      </c>
      <c r="C1008" s="10" t="inlineStr">
        <is>
          <t>33751 MULTIMOVEIS ESPORTAÇÃO</t>
        </is>
      </c>
      <c r="D1008" s="10" t="inlineStr">
        <is>
          <t>VIDRO</t>
        </is>
      </c>
      <c r="E1008" s="10" t="n">
        <v>2005222</v>
      </c>
      <c r="F1008" s="10" t="inlineStr">
        <is>
          <t>TAMPO LIGHT 1200X900X18 - VITREO</t>
        </is>
      </c>
      <c r="G1008" s="10" t="inlineStr">
        <is>
          <t>VIDRO</t>
        </is>
      </c>
      <c r="H1008" s="10" t="inlineStr">
        <is>
          <t>VIDRO</t>
        </is>
      </c>
      <c r="I1008" s="9" t="inlineStr">
        <is>
          <t>VIDRO</t>
        </is>
      </c>
      <c r="J1008" s="9" t="n">
        <v>50</v>
      </c>
      <c r="K1008" s="10">
        <f>IF($E1008="","",IFERROR(INDEX('01_Cad_Pecas'!$H$2:$H$5000,MATCH($E1008,'01_Cad_Pecas'!$D$2:$D$5000,0)),IFERROR(INDEX('01_Cad_Pecas'!$H$2:$H$5000,MATCH(VALUE($E1008),'01_Cad_Pecas'!$D$2:$D$5000,0)),"")))</f>
        <v/>
      </c>
      <c r="L1008" s="10">
        <f>IF($E1008="","",IFERROR(INDEX('01_Cad_Pecas'!$I$2:$I$5000,MATCH($E1008,'01_Cad_Pecas'!$D$2:$D$5000,0)),IFERROR(INDEX('01_Cad_Pecas'!$I$2:$I$5000,MATCH(VALUE($E1008),'01_Cad_Pecas'!$D$2:$D$5000,0)),"")))</f>
        <v/>
      </c>
      <c r="M1008" s="10">
        <f>IF(OR($J1008="",$L1008=""),"",IF($K1008="",0,$K1008)+$J1008*$L1008)</f>
        <v/>
      </c>
      <c r="N1008" s="10" t="n">
        <v>46209</v>
      </c>
      <c r="O1008" s="10" t="n">
        <v>50</v>
      </c>
      <c r="P1008" s="10" t="n"/>
      <c r="Q1008" s="10" t="n"/>
      <c r="R1008" s="10">
        <f>IF(AND($P1008&lt;&gt;"",$Q1008&lt;&gt;""),($Q1008-$P1008)*1440,IF(AND($O1008&lt;&gt;"",$L1008&lt;&gt;""),IF($K1008="",0,$K1008)+$O1008*$L1008,""))</f>
        <v/>
      </c>
      <c r="S1008" s="10" t="n"/>
      <c r="T1008" s="10">
        <f>IF(OR($J1008="",$O1008=""),"",$O1008/$J1008)</f>
        <v/>
      </c>
      <c r="U1008" s="10" t="inlineStr">
        <is>
          <t>Concluído</t>
        </is>
      </c>
      <c r="V1008" s="10">
        <f>IF($A1008="","",IF(AND($A1008&lt;&gt;"",NOT(OR($U1008="Concluído",$U1008="Concluido")),TODAY()&gt;$A1008),"SIM","NÃO"))</f>
        <v/>
      </c>
      <c r="W1008" s="10">
        <f>IF(OR($A1008="",$I1008="",$M1008=""),"",SUMIFS($M$2:M1008,$I$2:I1008,$I1008,$A$2:A1008,$A1008)-$M1008)</f>
        <v/>
      </c>
      <c r="X1008" s="10">
        <f>IF(OR($A1008="",$I1008=""),"",SUMIFS($M$2:$M$4922,$I$2:$I$4922,$I1008,$A$2:$A$4922,$A1008))</f>
        <v/>
      </c>
      <c r="Y1008" s="10">
        <f>IFERROR(VLOOKUP($I1008,'02_Cad_Maquinas'!$B$2:$H$200,7,FALSE()),"")</f>
        <v/>
      </c>
      <c r="Z1008" s="10">
        <f>IF(OR($X1008="",$Y1008=""),"",$Y1008-$X1008)</f>
        <v/>
      </c>
      <c r="AA1008" s="11">
        <f>IF(OR($X1008="",$Y1008=""),"",$X1008/$Y1008)</f>
        <v/>
      </c>
      <c r="AB1008" s="10" t="inlineStr">
        <is>
          <t>10163|VIDRO</t>
        </is>
      </c>
    </row>
    <row r="1009">
      <c r="A1009" s="9" t="n">
        <v>46203</v>
      </c>
      <c r="B1009" s="10" t="n">
        <v>10147</v>
      </c>
      <c r="C1009" s="10" t="n"/>
      <c r="D1009" s="10" t="inlineStr">
        <is>
          <t>VIDRO</t>
        </is>
      </c>
      <c r="E1009" s="10" t="n">
        <v>2002162</v>
      </c>
      <c r="F1009" s="10" t="inlineStr">
        <is>
          <t>TAMPO C/ VIDRO LIGHT 1600X900X18MM</t>
        </is>
      </c>
      <c r="G1009" s="10" t="inlineStr">
        <is>
          <t>VIDRO</t>
        </is>
      </c>
      <c r="H1009" s="10" t="inlineStr">
        <is>
          <t>VIDRO</t>
        </is>
      </c>
      <c r="I1009" s="9" t="inlineStr">
        <is>
          <t>VIDRO</t>
        </is>
      </c>
      <c r="J1009" s="9" t="n">
        <v>1</v>
      </c>
      <c r="K1009" s="10">
        <f>IF($E1009="","",IFERROR(INDEX('01_Cad_Pecas'!$H$2:$H$5000,MATCH($E1009,'01_Cad_Pecas'!$D$2:$D$5000,0)),IFERROR(INDEX('01_Cad_Pecas'!$H$2:$H$5000,MATCH(VALUE($E1009),'01_Cad_Pecas'!$D$2:$D$5000,0)),"")))</f>
        <v/>
      </c>
      <c r="L1009" s="10">
        <f>IF($E1009="","",IFERROR(INDEX('01_Cad_Pecas'!$I$2:$I$5000,MATCH($E1009,'01_Cad_Pecas'!$D$2:$D$5000,0)),IFERROR(INDEX('01_Cad_Pecas'!$I$2:$I$5000,MATCH(VALUE($E1009),'01_Cad_Pecas'!$D$2:$D$5000,0)),"")))</f>
        <v/>
      </c>
      <c r="M1009" s="10">
        <f>IF(OR($J1009="",$L1009=""),"",IF($K1009="",0,$K1009)+$J1009*$L1009)</f>
        <v/>
      </c>
      <c r="N1009" s="10" t="n">
        <v>46203</v>
      </c>
      <c r="O1009" s="9" t="n">
        <v>1</v>
      </c>
      <c r="P1009" s="10" t="n"/>
      <c r="Q1009" s="10" t="n"/>
      <c r="R1009" s="10">
        <f>IF(AND($P1009&lt;&gt;"",$Q1009&lt;&gt;""),($Q1009-$P1009)*1440,IF(AND($O1009&lt;&gt;"",$L1009&lt;&gt;""),IF($K1009="",0,$K1009)+$O1009*$L1009,""))</f>
        <v/>
      </c>
      <c r="S1009" s="10" t="n"/>
      <c r="T1009" s="10">
        <f>IF(OR($J1009="",$O1009=""),"",$O1009/$J1009)</f>
        <v/>
      </c>
      <c r="U1009" s="10" t="n"/>
      <c r="V1009" s="10">
        <f>IF($A1009="","",IF(AND($A1009&lt;&gt;"",NOT(OR($U1009="Concluído",$U1009="Concluido")),TODAY()&gt;$A1009),"SIM","NÃO"))</f>
        <v/>
      </c>
      <c r="W1009" s="10">
        <f>IF(OR($A1009="",$I1009="",$M1009=""),"",SUMIFS($M$2:M1009,$I$2:I1009,$I1009,$A$2:A1009,$A1009)-$M1009)</f>
        <v/>
      </c>
      <c r="X1009" s="10">
        <f>IF(OR($A1009="",$I1009=""),"",SUMIFS($M$2:$M$4922,$I$2:$I$4922,$I1009,$A$2:$A$4922,$A1009))</f>
        <v/>
      </c>
      <c r="Y1009" s="10">
        <f>IFERROR(VLOOKUP($I1009,'02_Cad_Maquinas'!$B$2:$H$200,7,FALSE()),"")</f>
        <v/>
      </c>
      <c r="Z1009" s="10">
        <f>IF(OR($X1009="",$Y1009=""),"",$Y1009-$X1009)</f>
        <v/>
      </c>
      <c r="AA1009" s="11">
        <f>IF(OR($X1009="",$Y1009=""),"",$X1009/$Y1009)</f>
        <v/>
      </c>
      <c r="AB1009" s="10" t="inlineStr">
        <is>
          <t>10147|VIDRO</t>
        </is>
      </c>
    </row>
    <row r="1010" ht="24" customHeight="1">
      <c r="A1010" s="9" t="n">
        <v>46203</v>
      </c>
      <c r="B1010" s="10" t="n">
        <v>10147</v>
      </c>
      <c r="C1010" s="10" t="n"/>
      <c r="D1010" s="10" t="inlineStr">
        <is>
          <t>VIDRO</t>
        </is>
      </c>
      <c r="E1010" s="10" t="n">
        <v>2005302</v>
      </c>
      <c r="F1010" s="10" t="inlineStr">
        <is>
          <t>TAMPO REDONDO C/ VIDRO LIGHT 1030X1030X18</t>
        </is>
      </c>
      <c r="G1010" s="10" t="inlineStr">
        <is>
          <t>VIDRO</t>
        </is>
      </c>
      <c r="H1010" s="10" t="inlineStr">
        <is>
          <t>VIDRO</t>
        </is>
      </c>
      <c r="I1010" s="9" t="inlineStr">
        <is>
          <t>VIDRO</t>
        </is>
      </c>
      <c r="J1010" s="9" t="n">
        <v>7</v>
      </c>
      <c r="K1010" s="10">
        <f>IF($E1010="","",IFERROR(INDEX('01_Cad_Pecas'!$H$2:$H$5000,MATCH($E1010,'01_Cad_Pecas'!$D$2:$D$5000,0)),IFERROR(INDEX('01_Cad_Pecas'!$H$2:$H$5000,MATCH(VALUE($E1010),'01_Cad_Pecas'!$D$2:$D$5000,0)),"")))</f>
        <v/>
      </c>
      <c r="L1010" s="10">
        <f>IF($E1010="","",IFERROR(INDEX('01_Cad_Pecas'!$I$2:$I$5000,MATCH($E1010,'01_Cad_Pecas'!$D$2:$D$5000,0)),IFERROR(INDEX('01_Cad_Pecas'!$I$2:$I$5000,MATCH(VALUE($E1010),'01_Cad_Pecas'!$D$2:$D$5000,0)),"")))</f>
        <v/>
      </c>
      <c r="M1010" s="10">
        <f>IF(OR($J1010="",$L1010=""),"",IF($K1010="",0,$K1010)+$J1010*$L1010)</f>
        <v/>
      </c>
      <c r="N1010" s="10" t="n">
        <v>46203</v>
      </c>
      <c r="O1010" s="9" t="n">
        <v>7</v>
      </c>
      <c r="P1010" s="10" t="n"/>
      <c r="Q1010" s="10" t="n"/>
      <c r="R1010" s="10">
        <f>IF(AND($P1010&lt;&gt;"",$Q1010&lt;&gt;""),($Q1010-$P1010)*1440,IF(AND($O1010&lt;&gt;"",$L1010&lt;&gt;""),IF($K1010="",0,$K1010)+$O1010*$L1010,""))</f>
        <v/>
      </c>
      <c r="S1010" s="10" t="n"/>
      <c r="T1010" s="10">
        <f>IF(OR($J1010="",$O1010=""),"",$O1010/$J1010)</f>
        <v/>
      </c>
      <c r="U1010" s="10" t="n"/>
      <c r="V1010" s="10">
        <f>IF($A1010="","",IF(AND($A1010&lt;&gt;"",NOT(OR($U1010="Concluído",$U1010="Concluido")),TODAY()&gt;$A1010),"SIM","NÃO"))</f>
        <v/>
      </c>
      <c r="W1010" s="10">
        <f>IF(OR($A1010="",$I1010="",$M1010=""),"",SUMIFS($M$2:M1010,$I$2:I1010,$I1010,$A$2:A1010,$A1010)-$M1010)</f>
        <v/>
      </c>
      <c r="X1010" s="10">
        <f>IF(OR($A1010="",$I1010=""),"",SUMIFS($M$2:$M$4922,$I$2:$I$4922,$I1010,$A$2:$A$4922,$A1010))</f>
        <v/>
      </c>
      <c r="Y1010" s="10">
        <f>IFERROR(VLOOKUP($I1010,'02_Cad_Maquinas'!$B$2:$H$200,7,FALSE()),"")</f>
        <v/>
      </c>
      <c r="Z1010" s="10">
        <f>IF(OR($X1010="",$Y1010=""),"",$Y1010-$X1010)</f>
        <v/>
      </c>
      <c r="AA1010" s="11">
        <f>IF(OR($X1010="",$Y1010=""),"",$X1010/$Y1010)</f>
        <v/>
      </c>
      <c r="AB1010" s="10" t="inlineStr">
        <is>
          <t>10147|VIDRO</t>
        </is>
      </c>
    </row>
    <row r="1011">
      <c r="A1011" s="9" t="n">
        <v>46203</v>
      </c>
      <c r="B1011" s="10" t="n">
        <v>10147</v>
      </c>
      <c r="C1011" s="10" t="n"/>
      <c r="D1011" s="10" t="inlineStr">
        <is>
          <t>VIDRO</t>
        </is>
      </c>
      <c r="E1011" s="10" t="n">
        <v>2006132</v>
      </c>
      <c r="F1011" s="10" t="inlineStr">
        <is>
          <t>TAMPO (R100) C/ VIDRO LIGHT 2000X900X18</t>
        </is>
      </c>
      <c r="G1011" s="10" t="inlineStr">
        <is>
          <t>VIDRO</t>
        </is>
      </c>
      <c r="H1011" s="10" t="inlineStr">
        <is>
          <t>VIDRO</t>
        </is>
      </c>
      <c r="I1011" s="9" t="inlineStr">
        <is>
          <t>VIDRO</t>
        </is>
      </c>
      <c r="J1011" s="9" t="n">
        <v>2</v>
      </c>
      <c r="K1011" s="10">
        <f>IF($E1011="","",IFERROR(INDEX('01_Cad_Pecas'!$H$2:$H$5000,MATCH($E1011,'01_Cad_Pecas'!$D$2:$D$5000,0)),IFERROR(INDEX('01_Cad_Pecas'!$H$2:$H$5000,MATCH(VALUE($E1011),'01_Cad_Pecas'!$D$2:$D$5000,0)),"")))</f>
        <v/>
      </c>
      <c r="L1011" s="10">
        <f>IF($E1011="","",IFERROR(INDEX('01_Cad_Pecas'!$I$2:$I$5000,MATCH($E1011,'01_Cad_Pecas'!$D$2:$D$5000,0)),IFERROR(INDEX('01_Cad_Pecas'!$I$2:$I$5000,MATCH(VALUE($E1011),'01_Cad_Pecas'!$D$2:$D$5000,0)),"")))</f>
        <v/>
      </c>
      <c r="M1011" s="10">
        <f>IF(OR($J1011="",$L1011=""),"",IF($K1011="",0,$K1011)+$J1011*$L1011)</f>
        <v/>
      </c>
      <c r="N1011" s="10" t="n">
        <v>46203</v>
      </c>
      <c r="O1011" s="9" t="n">
        <v>2</v>
      </c>
      <c r="P1011" s="10" t="n"/>
      <c r="Q1011" s="10" t="n"/>
      <c r="R1011" s="10">
        <f>IF(AND($P1011&lt;&gt;"",$Q1011&lt;&gt;""),($Q1011-$P1011)*1440,IF(AND($O1011&lt;&gt;"",$L1011&lt;&gt;""),IF($K1011="",0,$K1011)+$O1011*$L1011,""))</f>
        <v/>
      </c>
      <c r="S1011" s="10" t="n"/>
      <c r="T1011" s="10">
        <f>IF(OR($J1011="",$O1011=""),"",$O1011/$J1011)</f>
        <v/>
      </c>
      <c r="U1011" s="10" t="n"/>
      <c r="V1011" s="10">
        <f>IF($A1011="","",IF(AND($A1011&lt;&gt;"",NOT(OR($U1011="Concluído",$U1011="Concluido")),TODAY()&gt;$A1011),"SIM","NÃO"))</f>
        <v/>
      </c>
      <c r="W1011" s="10">
        <f>IF(OR($A1011="",$I1011="",$M1011=""),"",SUMIFS($M$2:M1011,$I$2:I1011,$I1011,$A$2:A1011,$A1011)-$M1011)</f>
        <v/>
      </c>
      <c r="X1011" s="10">
        <f>IF(OR($A1011="",$I1011=""),"",SUMIFS($M$2:$M$4922,$I$2:$I$4922,$I1011,$A$2:$A$4922,$A1011))</f>
        <v/>
      </c>
      <c r="Y1011" s="10">
        <f>IFERROR(VLOOKUP($I1011,'02_Cad_Maquinas'!$B$2:$H$200,7,FALSE()),"")</f>
        <v/>
      </c>
      <c r="Z1011" s="10">
        <f>IF(OR($X1011="",$Y1011=""),"",$Y1011-$X1011)</f>
        <v/>
      </c>
      <c r="AA1011" s="11">
        <f>IF(OR($X1011="",$Y1011=""),"",$X1011/$Y1011)</f>
        <v/>
      </c>
      <c r="AB1011" s="10" t="inlineStr">
        <is>
          <t>10147|VIDRO</t>
        </is>
      </c>
    </row>
    <row r="1012">
      <c r="A1012" s="9" t="n">
        <v>46203</v>
      </c>
      <c r="B1012" s="10" t="n">
        <v>10147</v>
      </c>
      <c r="C1012" s="10" t="n"/>
      <c r="D1012" s="10" t="inlineStr">
        <is>
          <t>VIDRO</t>
        </is>
      </c>
      <c r="E1012" s="10" t="n">
        <v>2006403</v>
      </c>
      <c r="F1012" s="10" t="inlineStr">
        <is>
          <t>TAMPO 1360X900X25MM SAFIRA</t>
        </is>
      </c>
      <c r="G1012" s="10" t="inlineStr">
        <is>
          <t>VIDRO</t>
        </is>
      </c>
      <c r="H1012" s="10" t="inlineStr">
        <is>
          <t>VIDRO</t>
        </is>
      </c>
      <c r="I1012" s="9" t="inlineStr">
        <is>
          <t>VIDRO</t>
        </is>
      </c>
      <c r="J1012" s="9" t="n">
        <v>5</v>
      </c>
      <c r="K1012" s="10">
        <f>IF($E1012="","",IFERROR(INDEX('01_Cad_Pecas'!$H$2:$H$5000,MATCH($E1012,'01_Cad_Pecas'!$D$2:$D$5000,0)),IFERROR(INDEX('01_Cad_Pecas'!$H$2:$H$5000,MATCH(VALUE($E1012),'01_Cad_Pecas'!$D$2:$D$5000,0)),"")))</f>
        <v/>
      </c>
      <c r="L1012" s="10">
        <f>IF($E1012="","",IFERROR(INDEX('01_Cad_Pecas'!$I$2:$I$5000,MATCH($E1012,'01_Cad_Pecas'!$D$2:$D$5000,0)),IFERROR(INDEX('01_Cad_Pecas'!$I$2:$I$5000,MATCH(VALUE($E1012),'01_Cad_Pecas'!$D$2:$D$5000,0)),"")))</f>
        <v/>
      </c>
      <c r="M1012" s="10">
        <f>IF(OR($J1012="",$L1012=""),"",IF($K1012="",0,$K1012)+$J1012*$L1012)</f>
        <v/>
      </c>
      <c r="N1012" s="10" t="n">
        <v>46203</v>
      </c>
      <c r="O1012" s="9" t="n">
        <v>5</v>
      </c>
      <c r="P1012" s="10" t="n"/>
      <c r="Q1012" s="10" t="n"/>
      <c r="R1012" s="10">
        <f>IF(AND($P1012&lt;&gt;"",$Q1012&lt;&gt;""),($Q1012-$P1012)*1440,IF(AND($O1012&lt;&gt;"",$L1012&lt;&gt;""),IF($K1012="",0,$K1012)+$O1012*$L1012,""))</f>
        <v/>
      </c>
      <c r="S1012" s="10" t="n"/>
      <c r="T1012" s="10">
        <f>IF(OR($J1012="",$O1012=""),"",$O1012/$J1012)</f>
        <v/>
      </c>
      <c r="U1012" s="10" t="n"/>
      <c r="V1012" s="10">
        <f>IF($A1012="","",IF(AND($A1012&lt;&gt;"",NOT(OR($U1012="Concluído",$U1012="Concluido")),TODAY()&gt;$A1012),"SIM","NÃO"))</f>
        <v/>
      </c>
      <c r="W1012" s="10">
        <f>IF(OR($A1012="",$I1012="",$M1012=""),"",SUMIFS($M$2:M1012,$I$2:I1012,$I1012,$A$2:A1012,$A1012)-$M1012)</f>
        <v/>
      </c>
      <c r="X1012" s="10">
        <f>IF(OR($A1012="",$I1012=""),"",SUMIFS($M$2:$M$4922,$I$2:$I$4922,$I1012,$A$2:$A$4922,$A1012))</f>
        <v/>
      </c>
      <c r="Y1012" s="10">
        <f>IFERROR(VLOOKUP($I1012,'02_Cad_Maquinas'!$B$2:$H$200,7,FALSE()),"")</f>
        <v/>
      </c>
      <c r="Z1012" s="10">
        <f>IF(OR($X1012="",$Y1012=""),"",$Y1012-$X1012)</f>
        <v/>
      </c>
      <c r="AA1012" s="11">
        <f>IF(OR($X1012="",$Y1012=""),"",$X1012/$Y1012)</f>
        <v/>
      </c>
      <c r="AB1012" s="10" t="inlineStr">
        <is>
          <t>10147|VIDRO</t>
        </is>
      </c>
    </row>
    <row r="1013">
      <c r="A1013" s="9" t="n">
        <v>46203</v>
      </c>
      <c r="B1013" s="10" t="n">
        <v>10147</v>
      </c>
      <c r="C1013" s="10" t="n"/>
      <c r="D1013" s="10" t="inlineStr">
        <is>
          <t>VIDRO</t>
        </is>
      </c>
      <c r="E1013" s="10" t="n">
        <v>2006404</v>
      </c>
      <c r="F1013" s="10" t="inlineStr">
        <is>
          <t>TAMPO C/ VIDRO 1360X900X18MM SAFIRA</t>
        </is>
      </c>
      <c r="G1013" s="10" t="inlineStr">
        <is>
          <t>VIDRO</t>
        </is>
      </c>
      <c r="H1013" s="10" t="inlineStr">
        <is>
          <t>VIDRO</t>
        </is>
      </c>
      <c r="I1013" s="9" t="inlineStr">
        <is>
          <t>VIDRO</t>
        </is>
      </c>
      <c r="J1013" s="9" t="n">
        <v>2</v>
      </c>
      <c r="K1013" s="10">
        <f>IF($E1013="","",IFERROR(INDEX('01_Cad_Pecas'!$H$2:$H$5000,MATCH($E1013,'01_Cad_Pecas'!$D$2:$D$5000,0)),IFERROR(INDEX('01_Cad_Pecas'!$H$2:$H$5000,MATCH(VALUE($E1013),'01_Cad_Pecas'!$D$2:$D$5000,0)),"")))</f>
        <v/>
      </c>
      <c r="L1013" s="10">
        <f>IF($E1013="","",IFERROR(INDEX('01_Cad_Pecas'!$I$2:$I$5000,MATCH($E1013,'01_Cad_Pecas'!$D$2:$D$5000,0)),IFERROR(INDEX('01_Cad_Pecas'!$I$2:$I$5000,MATCH(VALUE($E1013),'01_Cad_Pecas'!$D$2:$D$5000,0)),"")))</f>
        <v/>
      </c>
      <c r="M1013" s="10">
        <f>IF(OR($J1013="",$L1013=""),"",IF($K1013="",0,$K1013)+$J1013*$L1013)</f>
        <v/>
      </c>
      <c r="N1013" s="10" t="n">
        <v>46203</v>
      </c>
      <c r="O1013" s="9" t="n">
        <v>2</v>
      </c>
      <c r="P1013" s="10" t="n"/>
      <c r="Q1013" s="10" t="n"/>
      <c r="R1013" s="10">
        <f>IF(AND($P1013&lt;&gt;"",$Q1013&lt;&gt;""),($Q1013-$P1013)*1440,IF(AND($O1013&lt;&gt;"",$L1013&lt;&gt;""),IF($K1013="",0,$K1013)+$O1013*$L1013,""))</f>
        <v/>
      </c>
      <c r="S1013" s="10" t="n"/>
      <c r="T1013" s="10">
        <f>IF(OR($J1013="",$O1013=""),"",$O1013/$J1013)</f>
        <v/>
      </c>
      <c r="U1013" s="10" t="n"/>
      <c r="V1013" s="10">
        <f>IF($A1013="","",IF(AND($A1013&lt;&gt;"",NOT(OR($U1013="Concluído",$U1013="Concluido")),TODAY()&gt;$A1013),"SIM","NÃO"))</f>
        <v/>
      </c>
      <c r="W1013" s="10">
        <f>IF(OR($A1013="",$I1013="",$M1013=""),"",SUMIFS($M$2:M1013,$I$2:I1013,$I1013,$A$2:A1013,$A1013)-$M1013)</f>
        <v/>
      </c>
      <c r="X1013" s="10">
        <f>IF(OR($A1013="",$I1013=""),"",SUMIFS($M$2:$M$4922,$I$2:$I$4922,$I1013,$A$2:$A$4922,$A1013))</f>
        <v/>
      </c>
      <c r="Y1013" s="10">
        <f>IFERROR(VLOOKUP($I1013,'02_Cad_Maquinas'!$B$2:$H$200,7,FALSE()),"")</f>
        <v/>
      </c>
      <c r="Z1013" s="10">
        <f>IF(OR($X1013="",$Y1013=""),"",$Y1013-$X1013)</f>
        <v/>
      </c>
      <c r="AA1013" s="11">
        <f>IF(OR($X1013="",$Y1013=""),"",$X1013/$Y1013)</f>
        <v/>
      </c>
      <c r="AB1013" s="10" t="inlineStr">
        <is>
          <t>10147|VIDRO</t>
        </is>
      </c>
    </row>
    <row r="1014">
      <c r="A1014" s="9" t="n">
        <v>46203</v>
      </c>
      <c r="B1014" s="10" t="n">
        <v>10147</v>
      </c>
      <c r="C1014" s="10" t="n"/>
      <c r="D1014" s="10" t="inlineStr">
        <is>
          <t>VIDRO</t>
        </is>
      </c>
      <c r="E1014" s="10" t="n">
        <v>2006414</v>
      </c>
      <c r="F1014" s="10" t="inlineStr">
        <is>
          <t>TAMPO C/ VIDRO 1600X900X18MM SAFIRA</t>
        </is>
      </c>
      <c r="G1014" s="10" t="inlineStr">
        <is>
          <t>VIDRO</t>
        </is>
      </c>
      <c r="H1014" s="10" t="inlineStr">
        <is>
          <t>VIDRO</t>
        </is>
      </c>
      <c r="I1014" s="9" t="inlineStr">
        <is>
          <t>VIDRO</t>
        </is>
      </c>
      <c r="J1014" s="9" t="n">
        <v>20</v>
      </c>
      <c r="K1014" s="10">
        <f>IF($E1014="","",IFERROR(INDEX('01_Cad_Pecas'!$H$2:$H$5000,MATCH($E1014,'01_Cad_Pecas'!$D$2:$D$5000,0)),IFERROR(INDEX('01_Cad_Pecas'!$H$2:$H$5000,MATCH(VALUE($E1014),'01_Cad_Pecas'!$D$2:$D$5000,0)),"")))</f>
        <v/>
      </c>
      <c r="L1014" s="10">
        <f>IF($E1014="","",IFERROR(INDEX('01_Cad_Pecas'!$I$2:$I$5000,MATCH($E1014,'01_Cad_Pecas'!$D$2:$D$5000,0)),IFERROR(INDEX('01_Cad_Pecas'!$I$2:$I$5000,MATCH(VALUE($E1014),'01_Cad_Pecas'!$D$2:$D$5000,0)),"")))</f>
        <v/>
      </c>
      <c r="M1014" s="10">
        <f>IF(OR($J1014="",$L1014=""),"",IF($K1014="",0,$K1014)+$J1014*$L1014)</f>
        <v/>
      </c>
      <c r="N1014" s="10" t="n">
        <v>46203</v>
      </c>
      <c r="O1014" s="9" t="n">
        <v>20</v>
      </c>
      <c r="P1014" s="10" t="n"/>
      <c r="Q1014" s="10" t="n"/>
      <c r="R1014" s="10">
        <f>IF(AND($P1014&lt;&gt;"",$Q1014&lt;&gt;""),($Q1014-$P1014)*1440,IF(AND($O1014&lt;&gt;"",$L1014&lt;&gt;""),IF($K1014="",0,$K1014)+$O1014*$L1014,""))</f>
        <v/>
      </c>
      <c r="S1014" s="10" t="n"/>
      <c r="T1014" s="10">
        <f>IF(OR($J1014="",$O1014=""),"",$O1014/$J1014)</f>
        <v/>
      </c>
      <c r="U1014" s="10" t="n"/>
      <c r="V1014" s="10">
        <f>IF($A1014="","",IF(AND($A1014&lt;&gt;"",NOT(OR($U1014="Concluído",$U1014="Concluido")),TODAY()&gt;$A1014),"SIM","NÃO"))</f>
        <v/>
      </c>
      <c r="W1014" s="10">
        <f>IF(OR($A1014="",$I1014="",$M1014=""),"",SUMIFS($M$2:M1014,$I$2:I1014,$I1014,$A$2:A1014,$A1014)-$M1014)</f>
        <v/>
      </c>
      <c r="X1014" s="10">
        <f>IF(OR($A1014="",$I1014=""),"",SUMIFS($M$2:$M$4922,$I$2:$I$4922,$I1014,$A$2:$A$4922,$A1014))</f>
        <v/>
      </c>
      <c r="Y1014" s="10">
        <f>IFERROR(VLOOKUP($I1014,'02_Cad_Maquinas'!$B$2:$H$200,7,FALSE()),"")</f>
        <v/>
      </c>
      <c r="Z1014" s="10">
        <f>IF(OR($X1014="",$Y1014=""),"",$Y1014-$X1014)</f>
        <v/>
      </c>
      <c r="AA1014" s="11">
        <f>IF(OR($X1014="",$Y1014=""),"",$X1014/$Y1014)</f>
        <v/>
      </c>
      <c r="AB1014" s="10" t="inlineStr">
        <is>
          <t>10147|VIDRO</t>
        </is>
      </c>
    </row>
    <row r="1015">
      <c r="A1015" s="9" t="n">
        <v>46203</v>
      </c>
      <c r="B1015" s="10" t="n">
        <v>10147</v>
      </c>
      <c r="C1015" s="10" t="n"/>
      <c r="D1015" s="10" t="inlineStr">
        <is>
          <t>VIDRO</t>
        </is>
      </c>
      <c r="E1015" s="10" t="n">
        <v>2008622</v>
      </c>
      <c r="F1015" s="10" t="inlineStr">
        <is>
          <t>TAMPO (R100) C/ VIDRO LIGHT 1600X900X18</t>
        </is>
      </c>
      <c r="G1015" s="10" t="inlineStr">
        <is>
          <t>VIDRO</t>
        </is>
      </c>
      <c r="H1015" s="10" t="inlineStr">
        <is>
          <t>VIDRO</t>
        </is>
      </c>
      <c r="I1015" s="9" t="inlineStr">
        <is>
          <t>VIDRO</t>
        </is>
      </c>
      <c r="J1015" s="9" t="n">
        <v>3</v>
      </c>
      <c r="K1015" s="10">
        <f>IF($E1015="","",IFERROR(INDEX('01_Cad_Pecas'!$H$2:$H$5000,MATCH($E1015,'01_Cad_Pecas'!$D$2:$D$5000,0)),IFERROR(INDEX('01_Cad_Pecas'!$H$2:$H$5000,MATCH(VALUE($E1015),'01_Cad_Pecas'!$D$2:$D$5000,0)),"")))</f>
        <v/>
      </c>
      <c r="L1015" s="10">
        <f>IF($E1015="","",IFERROR(INDEX('01_Cad_Pecas'!$I$2:$I$5000,MATCH($E1015,'01_Cad_Pecas'!$D$2:$D$5000,0)),IFERROR(INDEX('01_Cad_Pecas'!$I$2:$I$5000,MATCH(VALUE($E1015),'01_Cad_Pecas'!$D$2:$D$5000,0)),"")))</f>
        <v/>
      </c>
      <c r="M1015" s="10">
        <f>IF(OR($J1015="",$L1015=""),"",IF($K1015="",0,$K1015)+$J1015*$L1015)</f>
        <v/>
      </c>
      <c r="N1015" s="10" t="n">
        <v>46203</v>
      </c>
      <c r="O1015" s="9" t="n">
        <v>3</v>
      </c>
      <c r="P1015" s="10" t="n"/>
      <c r="Q1015" s="10" t="n"/>
      <c r="R1015" s="10">
        <f>IF(AND($P1015&lt;&gt;"",$Q1015&lt;&gt;""),($Q1015-$P1015)*1440,IF(AND($O1015&lt;&gt;"",$L1015&lt;&gt;""),IF($K1015="",0,$K1015)+$O1015*$L1015,""))</f>
        <v/>
      </c>
      <c r="S1015" s="10" t="n"/>
      <c r="T1015" s="10">
        <f>IF(OR($J1015="",$O1015=""),"",$O1015/$J1015)</f>
        <v/>
      </c>
      <c r="U1015" s="10" t="n"/>
      <c r="V1015" s="10">
        <f>IF($A1015="","",IF(AND($A1015&lt;&gt;"",NOT(OR($U1015="Concluído",$U1015="Concluido")),TODAY()&gt;$A1015),"SIM","NÃO"))</f>
        <v/>
      </c>
      <c r="W1015" s="10">
        <f>IF(OR($A1015="",$I1015="",$M1015=""),"",SUMIFS($M$2:M1015,$I$2:I1015,$I1015,$A$2:A1015,$A1015)-$M1015)</f>
        <v/>
      </c>
      <c r="X1015" s="10">
        <f>IF(OR($A1015="",$I1015=""),"",SUMIFS($M$2:$M$4922,$I$2:$I$4922,$I1015,$A$2:$A$4922,$A1015))</f>
        <v/>
      </c>
      <c r="Y1015" s="10">
        <f>IFERROR(VLOOKUP($I1015,'02_Cad_Maquinas'!$B$2:$H$200,7,FALSE()),"")</f>
        <v/>
      </c>
      <c r="Z1015" s="10">
        <f>IF(OR($X1015="",$Y1015=""),"",$Y1015-$X1015)</f>
        <v/>
      </c>
      <c r="AA1015" s="11">
        <f>IF(OR($X1015="",$Y1015=""),"",$X1015/$Y1015)</f>
        <v/>
      </c>
      <c r="AB1015" s="10" t="inlineStr">
        <is>
          <t>10147|VIDRO</t>
        </is>
      </c>
    </row>
    <row r="1016">
      <c r="A1016" s="9" t="n">
        <v>46203</v>
      </c>
      <c r="B1016" s="10" t="n">
        <v>10179</v>
      </c>
      <c r="C1016" s="10" t="n"/>
      <c r="D1016" s="10" t="inlineStr">
        <is>
          <t>VIDRO</t>
        </is>
      </c>
      <c r="E1016" s="10" t="n">
        <v>2002002</v>
      </c>
      <c r="F1016" s="10" t="inlineStr">
        <is>
          <t>TAMPO LIGHT 1360X900X18 - VITREO</t>
        </is>
      </c>
      <c r="G1016" s="10" t="inlineStr">
        <is>
          <t>VIDRO</t>
        </is>
      </c>
      <c r="H1016" s="10" t="inlineStr">
        <is>
          <t>VIDRO</t>
        </is>
      </c>
      <c r="I1016" s="10" t="inlineStr">
        <is>
          <t>VIDRO</t>
        </is>
      </c>
      <c r="J1016" s="9" t="n">
        <v>1</v>
      </c>
      <c r="K1016" s="10">
        <f>IF($E1016="","",IFERROR(INDEX('01_Cad_Pecas'!$H$2:$H$5000,MATCH($E1016,'01_Cad_Pecas'!$D$2:$D$5000,0)),IFERROR(INDEX('01_Cad_Pecas'!$H$2:$H$5000,MATCH(VALUE($E1016),'01_Cad_Pecas'!$D$2:$D$5000,0)),"")))</f>
        <v/>
      </c>
      <c r="L1016" s="10">
        <f>IF($E1016="","",IFERROR(INDEX('01_Cad_Pecas'!$I$2:$I$5000,MATCH($E1016,'01_Cad_Pecas'!$D$2:$D$5000,0)),IFERROR(INDEX('01_Cad_Pecas'!$I$2:$I$5000,MATCH(VALUE($E1016),'01_Cad_Pecas'!$D$2:$D$5000,0)),"")))</f>
        <v/>
      </c>
      <c r="M1016" s="10">
        <f>IF(OR($J1016="",$L1016=""),"",IF($K1016="",0,$K1016)+$J1016*$L1016)</f>
        <v/>
      </c>
      <c r="N1016" s="10" t="n">
        <v>46209</v>
      </c>
      <c r="O1016" s="10" t="n">
        <v>1</v>
      </c>
      <c r="P1016" s="10" t="n"/>
      <c r="Q1016" s="10" t="n"/>
      <c r="R1016" s="10">
        <f>IF(AND($P1016&lt;&gt;"",$Q1016&lt;&gt;""),($Q1016-$P1016)*1440,IF(AND($O1016&lt;&gt;"",$L1016&lt;&gt;""),IF($K1016="",0,$K1016)+$O1016*$L1016,""))</f>
        <v/>
      </c>
      <c r="S1016" s="10" t="n"/>
      <c r="T1016" s="10">
        <f>IF(OR($J1016="",$O1016=""),"",$O1016/$J1016)</f>
        <v/>
      </c>
      <c r="U1016" s="10" t="inlineStr">
        <is>
          <t>Concluído</t>
        </is>
      </c>
      <c r="V1016" s="10">
        <f>IF($A1016="","",IF(AND($A1016&lt;&gt;"",NOT(OR($U1016="Concluído",$U1016="Concluido")),TODAY()&gt;$A1016),"SIM","NÃO"))</f>
        <v/>
      </c>
      <c r="W1016" s="10">
        <f>IF(OR($A1016="",$I1016="",$M1016=""),"",SUMIFS($M$2:M1016,$I$2:I1016,$I1016,$A$2:A1016,$A1016)-$M1016)</f>
        <v/>
      </c>
      <c r="X1016" s="10">
        <f>IF(OR($A1016="",$I1016=""),"",SUMIFS($M$2:$M$4922,$I$2:$I$4922,$I1016,$A$2:$A$4922,$A1016))</f>
        <v/>
      </c>
      <c r="Y1016" s="10">
        <f>IFERROR(VLOOKUP($I1016,'02_Cad_Maquinas'!$B$2:$H$200,7,FALSE()),"")</f>
        <v/>
      </c>
      <c r="Z1016" s="10">
        <f>IF(OR($X1016="",$Y1016=""),"",$Y1016-$X1016)</f>
        <v/>
      </c>
      <c r="AA1016" s="11">
        <f>IF(OR($X1016="",$Y1016=""),"",$X1016/$Y1016)</f>
        <v/>
      </c>
      <c r="AB1016" s="10" t="n"/>
    </row>
    <row r="1017">
      <c r="A1017" s="9" t="n">
        <v>46203</v>
      </c>
      <c r="B1017" s="10" t="n">
        <v>10179</v>
      </c>
      <c r="C1017" s="10" t="n"/>
      <c r="D1017" s="10" t="inlineStr">
        <is>
          <t>VIDRO</t>
        </is>
      </c>
      <c r="E1017" s="10" t="n">
        <v>2002002</v>
      </c>
      <c r="F1017" s="10" t="inlineStr">
        <is>
          <t>TAMPO LIGHT 1360X900X18 - VITREO</t>
        </is>
      </c>
      <c r="G1017" s="10" t="inlineStr">
        <is>
          <t>VIDRO</t>
        </is>
      </c>
      <c r="H1017" s="10" t="inlineStr">
        <is>
          <t>VIDRO</t>
        </is>
      </c>
      <c r="I1017" s="10" t="inlineStr">
        <is>
          <t>VIDRO</t>
        </is>
      </c>
      <c r="J1017" s="9" t="n">
        <v>10</v>
      </c>
      <c r="K1017" s="10">
        <f>IF($E1017="","",IFERROR(INDEX('01_Cad_Pecas'!$H$2:$H$5000,MATCH($E1017,'01_Cad_Pecas'!$D$2:$D$5000,0)),IFERROR(INDEX('01_Cad_Pecas'!$H$2:$H$5000,MATCH(VALUE($E1017),'01_Cad_Pecas'!$D$2:$D$5000,0)),"")))</f>
        <v/>
      </c>
      <c r="L1017" s="10">
        <f>IF($E1017="","",IFERROR(INDEX('01_Cad_Pecas'!$I$2:$I$5000,MATCH($E1017,'01_Cad_Pecas'!$D$2:$D$5000,0)),IFERROR(INDEX('01_Cad_Pecas'!$I$2:$I$5000,MATCH(VALUE($E1017),'01_Cad_Pecas'!$D$2:$D$5000,0)),"")))</f>
        <v/>
      </c>
      <c r="M1017" s="10">
        <f>IF(OR($J1017="",$L1017=""),"",IF($K1017="",0,$K1017)+$J1017*$L1017)</f>
        <v/>
      </c>
      <c r="N1017" s="10" t="n">
        <v>46209</v>
      </c>
      <c r="O1017" s="10" t="n">
        <v>10</v>
      </c>
      <c r="P1017" s="10" t="n"/>
      <c r="Q1017" s="10" t="n"/>
      <c r="R1017" s="10">
        <f>IF(AND($P1017&lt;&gt;"",$Q1017&lt;&gt;""),($Q1017-$P1017)*1440,IF(AND($O1017&lt;&gt;"",$L1017&lt;&gt;""),IF($K1017="",0,$K1017)+$O1017*$L1017,""))</f>
        <v/>
      </c>
      <c r="S1017" s="10" t="n"/>
      <c r="T1017" s="10">
        <f>IF(OR($J1017="",$O1017=""),"",$O1017/$J1017)</f>
        <v/>
      </c>
      <c r="U1017" s="10" t="inlineStr">
        <is>
          <t>Concluído</t>
        </is>
      </c>
      <c r="V1017" s="10">
        <f>IF($A1017="","",IF(AND($A1017&lt;&gt;"",NOT(OR($U1017="Concluído",$U1017="Concluido")),TODAY()&gt;$A1017),"SIM","NÃO"))</f>
        <v/>
      </c>
      <c r="W1017" s="10">
        <f>IF(OR($A1017="",$I1017="",$M1017=""),"",SUMIFS($M$2:M1017,$I$2:I1017,$I1017,$A$2:A1017,$A1017)-$M1017)</f>
        <v/>
      </c>
      <c r="X1017" s="10">
        <f>IF(OR($A1017="",$I1017=""),"",SUMIFS($M$2:$M$4922,$I$2:$I$4922,$I1017,$A$2:$A$4922,$A1017))</f>
        <v/>
      </c>
      <c r="Y1017" s="10">
        <f>IFERROR(VLOOKUP($I1017,'02_Cad_Maquinas'!$B$2:$H$200,7,FALSE()),"")</f>
        <v/>
      </c>
      <c r="Z1017" s="10">
        <f>IF(OR($X1017="",$Y1017=""),"",$Y1017-$X1017)</f>
        <v/>
      </c>
      <c r="AA1017" s="11">
        <f>IF(OR($X1017="",$Y1017=""),"",$X1017/$Y1017)</f>
        <v/>
      </c>
      <c r="AB1017" s="10" t="n"/>
    </row>
    <row r="1018">
      <c r="A1018" s="9" t="n">
        <v>46203</v>
      </c>
      <c r="B1018" s="10" t="n">
        <v>10179</v>
      </c>
      <c r="C1018" s="10" t="n"/>
      <c r="D1018" s="10" t="inlineStr">
        <is>
          <t>VIDRO</t>
        </is>
      </c>
      <c r="E1018" s="10" t="n">
        <v>2002162</v>
      </c>
      <c r="F1018" s="10" t="inlineStr">
        <is>
          <t>TAMPO C/ VIDRO LIGHT 1600X900X18MM</t>
        </is>
      </c>
      <c r="G1018" s="10" t="inlineStr">
        <is>
          <t>VIDRO</t>
        </is>
      </c>
      <c r="H1018" s="10" t="inlineStr">
        <is>
          <t>VIDRO</t>
        </is>
      </c>
      <c r="I1018" s="10" t="inlineStr">
        <is>
          <t>VIDRO</t>
        </is>
      </c>
      <c r="J1018" s="9" t="n">
        <v>1</v>
      </c>
      <c r="K1018" s="10">
        <f>IF($E1018="","",IFERROR(INDEX('01_Cad_Pecas'!$H$2:$H$5000,MATCH($E1018,'01_Cad_Pecas'!$D$2:$D$5000,0)),IFERROR(INDEX('01_Cad_Pecas'!$H$2:$H$5000,MATCH(VALUE($E1018),'01_Cad_Pecas'!$D$2:$D$5000,0)),"")))</f>
        <v/>
      </c>
      <c r="L1018" s="10">
        <f>IF($E1018="","",IFERROR(INDEX('01_Cad_Pecas'!$I$2:$I$5000,MATCH($E1018,'01_Cad_Pecas'!$D$2:$D$5000,0)),IFERROR(INDEX('01_Cad_Pecas'!$I$2:$I$5000,MATCH(VALUE($E1018),'01_Cad_Pecas'!$D$2:$D$5000,0)),"")))</f>
        <v/>
      </c>
      <c r="M1018" s="10">
        <f>IF(OR($J1018="",$L1018=""),"",IF($K1018="",0,$K1018)+$J1018*$L1018)</f>
        <v/>
      </c>
      <c r="N1018" s="10" t="n">
        <v>46209</v>
      </c>
      <c r="O1018" s="10" t="n">
        <v>1</v>
      </c>
      <c r="P1018" s="10" t="n"/>
      <c r="Q1018" s="10" t="n"/>
      <c r="R1018" s="10">
        <f>IF(AND($P1018&lt;&gt;"",$Q1018&lt;&gt;""),($Q1018-$P1018)*1440,IF(AND($O1018&lt;&gt;"",$L1018&lt;&gt;""),IF($K1018="",0,$K1018)+$O1018*$L1018,""))</f>
        <v/>
      </c>
      <c r="S1018" s="10" t="n"/>
      <c r="T1018" s="10">
        <f>IF(OR($J1018="",$O1018=""),"",$O1018/$J1018)</f>
        <v/>
      </c>
      <c r="U1018" s="10" t="inlineStr">
        <is>
          <t>Concluído</t>
        </is>
      </c>
      <c r="V1018" s="10">
        <f>IF($A1018="","",IF(AND($A1018&lt;&gt;"",NOT(OR($U1018="Concluído",$U1018="Concluido")),TODAY()&gt;$A1018),"SIM","NÃO"))</f>
        <v/>
      </c>
      <c r="W1018" s="10">
        <f>IF(OR($A1018="",$I1018="",$M1018=""),"",SUMIFS($M$2:M1018,$I$2:I1018,$I1018,$A$2:A1018,$A1018)-$M1018)</f>
        <v/>
      </c>
      <c r="X1018" s="10">
        <f>IF(OR($A1018="",$I1018=""),"",SUMIFS($M$2:$M$4922,$I$2:$I$4922,$I1018,$A$2:$A$4922,$A1018))</f>
        <v/>
      </c>
      <c r="Y1018" s="10">
        <f>IFERROR(VLOOKUP($I1018,'02_Cad_Maquinas'!$B$2:$H$200,7,FALSE()),"")</f>
        <v/>
      </c>
      <c r="Z1018" s="10">
        <f>IF(OR($X1018="",$Y1018=""),"",$Y1018-$X1018)</f>
        <v/>
      </c>
      <c r="AA1018" s="11">
        <f>IF(OR($X1018="",$Y1018=""),"",$X1018/$Y1018)</f>
        <v/>
      </c>
      <c r="AB1018" s="10" t="n"/>
    </row>
    <row r="1019">
      <c r="A1019" s="9" t="n">
        <v>46203</v>
      </c>
      <c r="B1019" s="10" t="n">
        <v>10179</v>
      </c>
      <c r="C1019" s="10" t="n"/>
      <c r="D1019" s="10" t="inlineStr">
        <is>
          <t>VIDRO</t>
        </is>
      </c>
      <c r="E1019" s="10" t="n">
        <v>2002162</v>
      </c>
      <c r="F1019" s="10" t="inlineStr">
        <is>
          <t>TAMPO C/ VIDRO LIGHT 1600X900X18MM</t>
        </is>
      </c>
      <c r="G1019" s="10" t="inlineStr">
        <is>
          <t>VIDRO</t>
        </is>
      </c>
      <c r="H1019" s="10" t="inlineStr">
        <is>
          <t>VIDRO</t>
        </is>
      </c>
      <c r="I1019" s="10" t="inlineStr">
        <is>
          <t>VIDRO</t>
        </is>
      </c>
      <c r="J1019" s="9" t="n">
        <v>2</v>
      </c>
      <c r="K1019" s="10">
        <f>IF($E1019="","",IFERROR(INDEX('01_Cad_Pecas'!$H$2:$H$5000,MATCH($E1019,'01_Cad_Pecas'!$D$2:$D$5000,0)),IFERROR(INDEX('01_Cad_Pecas'!$H$2:$H$5000,MATCH(VALUE($E1019),'01_Cad_Pecas'!$D$2:$D$5000,0)),"")))</f>
        <v/>
      </c>
      <c r="L1019" s="10">
        <f>IF($E1019="","",IFERROR(INDEX('01_Cad_Pecas'!$I$2:$I$5000,MATCH($E1019,'01_Cad_Pecas'!$D$2:$D$5000,0)),IFERROR(INDEX('01_Cad_Pecas'!$I$2:$I$5000,MATCH(VALUE($E1019),'01_Cad_Pecas'!$D$2:$D$5000,0)),"")))</f>
        <v/>
      </c>
      <c r="M1019" s="10">
        <f>IF(OR($J1019="",$L1019=""),"",IF($K1019="",0,$K1019)+$J1019*$L1019)</f>
        <v/>
      </c>
      <c r="N1019" s="10" t="n">
        <v>46209</v>
      </c>
      <c r="O1019" s="10" t="n">
        <v>2</v>
      </c>
      <c r="P1019" s="10" t="n"/>
      <c r="Q1019" s="10" t="n"/>
      <c r="R1019" s="10">
        <f>IF(AND($P1019&lt;&gt;"",$Q1019&lt;&gt;""),($Q1019-$P1019)*1440,IF(AND($O1019&lt;&gt;"",$L1019&lt;&gt;""),IF($K1019="",0,$K1019)+$O1019*$L1019,""))</f>
        <v/>
      </c>
      <c r="S1019" s="10" t="n"/>
      <c r="T1019" s="10">
        <f>IF(OR($J1019="",$O1019=""),"",$O1019/$J1019)</f>
        <v/>
      </c>
      <c r="U1019" s="10" t="inlineStr">
        <is>
          <t>Concluído</t>
        </is>
      </c>
      <c r="V1019" s="10">
        <f>IF($A1019="","",IF(AND($A1019&lt;&gt;"",NOT(OR($U1019="Concluído",$U1019="Concluido")),TODAY()&gt;$A1019),"SIM","NÃO"))</f>
        <v/>
      </c>
      <c r="W1019" s="10">
        <f>IF(OR($A1019="",$I1019="",$M1019=""),"",SUMIFS($M$2:M1019,$I$2:I1019,$I1019,$A$2:A1019,$A1019)-$M1019)</f>
        <v/>
      </c>
      <c r="X1019" s="10">
        <f>IF(OR($A1019="",$I1019=""),"",SUMIFS($M$2:$M$4922,$I$2:$I$4922,$I1019,$A$2:$A$4922,$A1019))</f>
        <v/>
      </c>
      <c r="Y1019" s="10">
        <f>IFERROR(VLOOKUP($I1019,'02_Cad_Maquinas'!$B$2:$H$200,7,FALSE()),"")</f>
        <v/>
      </c>
      <c r="Z1019" s="10">
        <f>IF(OR($X1019="",$Y1019=""),"",$Y1019-$X1019)</f>
        <v/>
      </c>
      <c r="AA1019" s="11">
        <f>IF(OR($X1019="",$Y1019=""),"",$X1019/$Y1019)</f>
        <v/>
      </c>
      <c r="AB1019" s="10" t="n"/>
    </row>
    <row r="1020" ht="24" customHeight="1">
      <c r="A1020" s="9" t="n">
        <v>46203</v>
      </c>
      <c r="B1020" s="10" t="n">
        <v>10179</v>
      </c>
      <c r="C1020" s="10" t="n"/>
      <c r="D1020" s="10" t="inlineStr">
        <is>
          <t>VIDRO</t>
        </is>
      </c>
      <c r="E1020" s="10" t="n">
        <v>2003083</v>
      </c>
      <c r="F1020" s="10" t="inlineStr">
        <is>
          <t>TAMPO ENGROS. C/VIDRO GENOVA 1,80X0,90 VOL BRANCO OFF</t>
        </is>
      </c>
      <c r="G1020" s="10" t="inlineStr">
        <is>
          <t>VIDRO</t>
        </is>
      </c>
      <c r="H1020" s="10" t="inlineStr">
        <is>
          <t>VIDRO</t>
        </is>
      </c>
      <c r="I1020" s="10" t="inlineStr">
        <is>
          <t>VIDRO</t>
        </is>
      </c>
      <c r="J1020" s="9" t="n">
        <v>4</v>
      </c>
      <c r="K1020" s="10">
        <f>IF($E1020="","",IFERROR(INDEX('01_Cad_Pecas'!$H$2:$H$5000,MATCH($E1020,'01_Cad_Pecas'!$D$2:$D$5000,0)),IFERROR(INDEX('01_Cad_Pecas'!$H$2:$H$5000,MATCH(VALUE($E1020),'01_Cad_Pecas'!$D$2:$D$5000,0)),"")))</f>
        <v/>
      </c>
      <c r="L1020" s="10">
        <f>IF($E1020="","",IFERROR(INDEX('01_Cad_Pecas'!$I$2:$I$5000,MATCH($E1020,'01_Cad_Pecas'!$D$2:$D$5000,0)),IFERROR(INDEX('01_Cad_Pecas'!$I$2:$I$5000,MATCH(VALUE($E1020),'01_Cad_Pecas'!$D$2:$D$5000,0)),"")))</f>
        <v/>
      </c>
      <c r="M1020" s="10">
        <f>IF(OR($J1020="",$L1020=""),"",IF($K1020="",0,$K1020)+$J1020*$L1020)</f>
        <v/>
      </c>
      <c r="N1020" s="10" t="n">
        <v>46209</v>
      </c>
      <c r="O1020" s="10" t="n">
        <v>4</v>
      </c>
      <c r="P1020" s="10" t="n"/>
      <c r="Q1020" s="10" t="n"/>
      <c r="R1020" s="10">
        <f>IF(AND($P1020&lt;&gt;"",$Q1020&lt;&gt;""),($Q1020-$P1020)*1440,IF(AND($O1020&lt;&gt;"",$L1020&lt;&gt;""),IF($K1020="",0,$K1020)+$O1020*$L1020,""))</f>
        <v/>
      </c>
      <c r="S1020" s="10" t="n"/>
      <c r="T1020" s="10">
        <f>IF(OR($J1020="",$O1020=""),"",$O1020/$J1020)</f>
        <v/>
      </c>
      <c r="U1020" s="10" t="inlineStr">
        <is>
          <t>Concluído</t>
        </is>
      </c>
      <c r="V1020" s="10">
        <f>IF($A1020="","",IF(AND($A1020&lt;&gt;"",NOT(OR($U1020="Concluído",$U1020="Concluido")),TODAY()&gt;$A1020),"SIM","NÃO"))</f>
        <v/>
      </c>
      <c r="W1020" s="10">
        <f>IF(OR($A1020="",$I1020="",$M1020=""),"",SUMIFS($M$2:M1020,$I$2:I1020,$I1020,$A$2:A1020,$A1020)-$M1020)</f>
        <v/>
      </c>
      <c r="X1020" s="10">
        <f>IF(OR($A1020="",$I1020=""),"",SUMIFS($M$2:$M$4922,$I$2:$I$4922,$I1020,$A$2:$A$4922,$A1020))</f>
        <v/>
      </c>
      <c r="Y1020" s="10">
        <f>IFERROR(VLOOKUP($I1020,'02_Cad_Maquinas'!$B$2:$H$200,7,FALSE()),"")</f>
        <v/>
      </c>
      <c r="Z1020" s="10">
        <f>IF(OR($X1020="",$Y1020=""),"",$Y1020-$X1020)</f>
        <v/>
      </c>
      <c r="AA1020" s="11">
        <f>IF(OR($X1020="",$Y1020=""),"",$X1020/$Y1020)</f>
        <v/>
      </c>
      <c r="AB1020" s="10" t="n"/>
    </row>
    <row r="1021" ht="24" customHeight="1">
      <c r="A1021" s="9" t="n">
        <v>46203</v>
      </c>
      <c r="B1021" s="10" t="n">
        <v>10179</v>
      </c>
      <c r="C1021" s="10" t="n"/>
      <c r="D1021" s="10" t="inlineStr">
        <is>
          <t>VIDRO</t>
        </is>
      </c>
      <c r="E1021" s="10" t="n">
        <v>2005102</v>
      </c>
      <c r="F1021" s="10" t="inlineStr">
        <is>
          <t>TAMPO REDONDO LIGHT 1030X1030X18 - VITREO</t>
        </is>
      </c>
      <c r="G1021" s="10" t="inlineStr">
        <is>
          <t>VIDRO</t>
        </is>
      </c>
      <c r="H1021" s="10" t="inlineStr">
        <is>
          <t>VIDRO</t>
        </is>
      </c>
      <c r="I1021" s="10" t="inlineStr">
        <is>
          <t>VIDRO</t>
        </is>
      </c>
      <c r="J1021" s="9" t="n">
        <v>5</v>
      </c>
      <c r="K1021" s="10">
        <f>IF($E1021="","",IFERROR(INDEX('01_Cad_Pecas'!$H$2:$H$5000,MATCH($E1021,'01_Cad_Pecas'!$D$2:$D$5000,0)),IFERROR(INDEX('01_Cad_Pecas'!$H$2:$H$5000,MATCH(VALUE($E1021),'01_Cad_Pecas'!$D$2:$D$5000,0)),"")))</f>
        <v/>
      </c>
      <c r="L1021" s="10">
        <f>IF($E1021="","",IFERROR(INDEX('01_Cad_Pecas'!$I$2:$I$5000,MATCH($E1021,'01_Cad_Pecas'!$D$2:$D$5000,0)),IFERROR(INDEX('01_Cad_Pecas'!$I$2:$I$5000,MATCH(VALUE($E1021),'01_Cad_Pecas'!$D$2:$D$5000,0)),"")))</f>
        <v/>
      </c>
      <c r="M1021" s="10">
        <f>IF(OR($J1021="",$L1021=""),"",IF($K1021="",0,$K1021)+$J1021*$L1021)</f>
        <v/>
      </c>
      <c r="N1021" s="10" t="n">
        <v>46209</v>
      </c>
      <c r="O1021" s="10" t="n">
        <v>5</v>
      </c>
      <c r="P1021" s="10" t="n"/>
      <c r="Q1021" s="10" t="n"/>
      <c r="R1021" s="10">
        <f>IF(AND($P1021&lt;&gt;"",$Q1021&lt;&gt;""),($Q1021-$P1021)*1440,IF(AND($O1021&lt;&gt;"",$L1021&lt;&gt;""),IF($K1021="",0,$K1021)+$O1021*$L1021,""))</f>
        <v/>
      </c>
      <c r="S1021" s="10" t="n"/>
      <c r="T1021" s="10">
        <f>IF(OR($J1021="",$O1021=""),"",$O1021/$J1021)</f>
        <v/>
      </c>
      <c r="U1021" s="10" t="inlineStr">
        <is>
          <t>Concluído</t>
        </is>
      </c>
      <c r="V1021" s="10">
        <f>IF($A1021="","",IF(AND($A1021&lt;&gt;"",NOT(OR($U1021="Concluído",$U1021="Concluido")),TODAY()&gt;$A1021),"SIM","NÃO"))</f>
        <v/>
      </c>
      <c r="W1021" s="10">
        <f>IF(OR($A1021="",$I1021="",$M1021=""),"",SUMIFS($M$2:M1021,$I$2:I1021,$I1021,$A$2:A1021,$A1021)-$M1021)</f>
        <v/>
      </c>
      <c r="X1021" s="10">
        <f>IF(OR($A1021="",$I1021=""),"",SUMIFS($M$2:$M$4922,$I$2:$I$4922,$I1021,$A$2:$A$4922,$A1021))</f>
        <v/>
      </c>
      <c r="Y1021" s="10">
        <f>IFERROR(VLOOKUP($I1021,'02_Cad_Maquinas'!$B$2:$H$200,7,FALSE()),"")</f>
        <v/>
      </c>
      <c r="Z1021" s="10">
        <f>IF(OR($X1021="",$Y1021=""),"",$Y1021-$X1021)</f>
        <v/>
      </c>
      <c r="AA1021" s="11">
        <f>IF(OR($X1021="",$Y1021=""),"",$X1021/$Y1021)</f>
        <v/>
      </c>
      <c r="AB1021" s="10" t="n"/>
    </row>
    <row r="1022" ht="24" customHeight="1">
      <c r="A1022" s="9" t="n">
        <v>46203</v>
      </c>
      <c r="B1022" s="10" t="n">
        <v>10179</v>
      </c>
      <c r="C1022" s="10" t="n"/>
      <c r="D1022" s="10" t="inlineStr">
        <is>
          <t>VIDRO</t>
        </is>
      </c>
      <c r="E1022" s="10" t="n">
        <v>2005102</v>
      </c>
      <c r="F1022" s="10" t="inlineStr">
        <is>
          <t>TAMPO REDONDO LIGHT 1030X1030X18 - VITREO</t>
        </is>
      </c>
      <c r="G1022" s="10" t="inlineStr">
        <is>
          <t>VIDRO</t>
        </is>
      </c>
      <c r="H1022" s="10" t="inlineStr">
        <is>
          <t>VIDRO</t>
        </is>
      </c>
      <c r="I1022" s="10" t="inlineStr">
        <is>
          <t>VIDRO</t>
        </is>
      </c>
      <c r="J1022" s="9" t="n">
        <v>99</v>
      </c>
      <c r="K1022" s="10">
        <f>IF($E1022="","",IFERROR(INDEX('01_Cad_Pecas'!$H$2:$H$5000,MATCH($E1022,'01_Cad_Pecas'!$D$2:$D$5000,0)),IFERROR(INDEX('01_Cad_Pecas'!$H$2:$H$5000,MATCH(VALUE($E1022),'01_Cad_Pecas'!$D$2:$D$5000,0)),"")))</f>
        <v/>
      </c>
      <c r="L1022" s="10">
        <f>IF($E1022="","",IFERROR(INDEX('01_Cad_Pecas'!$I$2:$I$5000,MATCH($E1022,'01_Cad_Pecas'!$D$2:$D$5000,0)),IFERROR(INDEX('01_Cad_Pecas'!$I$2:$I$5000,MATCH(VALUE($E1022),'01_Cad_Pecas'!$D$2:$D$5000,0)),"")))</f>
        <v/>
      </c>
      <c r="M1022" s="10">
        <f>IF(OR($J1022="",$L1022=""),"",IF($K1022="",0,$K1022)+$J1022*$L1022)</f>
        <v/>
      </c>
      <c r="N1022" s="10" t="n">
        <v>46209</v>
      </c>
      <c r="O1022" s="10" t="n">
        <v>99</v>
      </c>
      <c r="P1022" s="10" t="n"/>
      <c r="Q1022" s="10" t="n"/>
      <c r="R1022" s="10">
        <f>IF(AND($P1022&lt;&gt;"",$Q1022&lt;&gt;""),($Q1022-$P1022)*1440,IF(AND($O1022&lt;&gt;"",$L1022&lt;&gt;""),IF($K1022="",0,$K1022)+$O1022*$L1022,""))</f>
        <v/>
      </c>
      <c r="S1022" s="10" t="n"/>
      <c r="T1022" s="10">
        <f>IF(OR($J1022="",$O1022=""),"",$O1022/$J1022)</f>
        <v/>
      </c>
      <c r="U1022" s="10" t="inlineStr">
        <is>
          <t>Concluído</t>
        </is>
      </c>
      <c r="V1022" s="10">
        <f>IF($A1022="","",IF(AND($A1022&lt;&gt;"",NOT(OR($U1022="Concluído",$U1022="Concluido")),TODAY()&gt;$A1022),"SIM","NÃO"))</f>
        <v/>
      </c>
      <c r="W1022" s="10">
        <f>IF(OR($A1022="",$I1022="",$M1022=""),"",SUMIFS($M$2:M1022,$I$2:I1022,$I1022,$A$2:A1022,$A1022)-$M1022)</f>
        <v/>
      </c>
      <c r="X1022" s="10">
        <f>IF(OR($A1022="",$I1022=""),"",SUMIFS($M$2:$M$4922,$I$2:$I$4922,$I1022,$A$2:$A$4922,$A1022))</f>
        <v/>
      </c>
      <c r="Y1022" s="10">
        <f>IFERROR(VLOOKUP($I1022,'02_Cad_Maquinas'!$B$2:$H$200,7,FALSE()),"")</f>
        <v/>
      </c>
      <c r="Z1022" s="10">
        <f>IF(OR($X1022="",$Y1022=""),"",$Y1022-$X1022)</f>
        <v/>
      </c>
      <c r="AA1022" s="11">
        <f>IF(OR($X1022="",$Y1022=""),"",$X1022/$Y1022)</f>
        <v/>
      </c>
      <c r="AB1022" s="10" t="n"/>
    </row>
    <row r="1023" ht="24" customHeight="1">
      <c r="A1023" s="9" t="n">
        <v>46203</v>
      </c>
      <c r="B1023" s="10" t="n">
        <v>10179</v>
      </c>
      <c r="C1023" s="10" t="n"/>
      <c r="D1023" s="10" t="inlineStr">
        <is>
          <t>VIDRO</t>
        </is>
      </c>
      <c r="E1023" s="10" t="n">
        <v>2005302</v>
      </c>
      <c r="F1023" s="10" t="inlineStr">
        <is>
          <t>TAMPO REDONDO C/ VIDRO LIGHT 1030X1030X18</t>
        </is>
      </c>
      <c r="G1023" s="10" t="inlineStr">
        <is>
          <t>VIDRO</t>
        </is>
      </c>
      <c r="H1023" s="10" t="inlineStr">
        <is>
          <t>VIDRO</t>
        </is>
      </c>
      <c r="I1023" s="10" t="inlineStr">
        <is>
          <t>VIDRO</t>
        </is>
      </c>
      <c r="J1023" s="9" t="n">
        <v>1</v>
      </c>
      <c r="K1023" s="10">
        <f>IF($E1023="","",IFERROR(INDEX('01_Cad_Pecas'!$H$2:$H$5000,MATCH($E1023,'01_Cad_Pecas'!$D$2:$D$5000,0)),IFERROR(INDEX('01_Cad_Pecas'!$H$2:$H$5000,MATCH(VALUE($E1023),'01_Cad_Pecas'!$D$2:$D$5000,0)),"")))</f>
        <v/>
      </c>
      <c r="L1023" s="10">
        <f>IF($E1023="","",IFERROR(INDEX('01_Cad_Pecas'!$I$2:$I$5000,MATCH($E1023,'01_Cad_Pecas'!$D$2:$D$5000,0)),IFERROR(INDEX('01_Cad_Pecas'!$I$2:$I$5000,MATCH(VALUE($E1023),'01_Cad_Pecas'!$D$2:$D$5000,0)),"")))</f>
        <v/>
      </c>
      <c r="M1023" s="10">
        <f>IF(OR($J1023="",$L1023=""),"",IF($K1023="",0,$K1023)+$J1023*$L1023)</f>
        <v/>
      </c>
      <c r="N1023" s="10" t="n">
        <v>46209</v>
      </c>
      <c r="O1023" s="10" t="n">
        <v>1</v>
      </c>
      <c r="P1023" s="10" t="n"/>
      <c r="Q1023" s="10" t="n"/>
      <c r="R1023" s="10">
        <f>IF(AND($P1023&lt;&gt;"",$Q1023&lt;&gt;""),($Q1023-$P1023)*1440,IF(AND($O1023&lt;&gt;"",$L1023&lt;&gt;""),IF($K1023="",0,$K1023)+$O1023*$L1023,""))</f>
        <v/>
      </c>
      <c r="S1023" s="10" t="n"/>
      <c r="T1023" s="10">
        <f>IF(OR($J1023="",$O1023=""),"",$O1023/$J1023)</f>
        <v/>
      </c>
      <c r="U1023" s="10" t="inlineStr">
        <is>
          <t>Concluído</t>
        </is>
      </c>
      <c r="V1023" s="10">
        <f>IF($A1023="","",IF(AND($A1023&lt;&gt;"",NOT(OR($U1023="Concluído",$U1023="Concluido")),TODAY()&gt;$A1023),"SIM","NÃO"))</f>
        <v/>
      </c>
      <c r="W1023" s="10">
        <f>IF(OR($A1023="",$I1023="",$M1023=""),"",SUMIFS($M$2:M1023,$I$2:I1023,$I1023,$A$2:A1023,$A1023)-$M1023)</f>
        <v/>
      </c>
      <c r="X1023" s="10">
        <f>IF(OR($A1023="",$I1023=""),"",SUMIFS($M$2:$M$4922,$I$2:$I$4922,$I1023,$A$2:$A$4922,$A1023))</f>
        <v/>
      </c>
      <c r="Y1023" s="10">
        <f>IFERROR(VLOOKUP($I1023,'02_Cad_Maquinas'!$B$2:$H$200,7,FALSE()),"")</f>
        <v/>
      </c>
      <c r="Z1023" s="10">
        <f>IF(OR($X1023="",$Y1023=""),"",$Y1023-$X1023)</f>
        <v/>
      </c>
      <c r="AA1023" s="11">
        <f>IF(OR($X1023="",$Y1023=""),"",$X1023/$Y1023)</f>
        <v/>
      </c>
      <c r="AB1023" s="10" t="n"/>
    </row>
    <row r="1024">
      <c r="A1024" s="9" t="n">
        <v>46203</v>
      </c>
      <c r="B1024" s="10" t="n">
        <v>10179</v>
      </c>
      <c r="C1024" s="10" t="n"/>
      <c r="D1024" s="10" t="inlineStr">
        <is>
          <t>VIDRO</t>
        </is>
      </c>
      <c r="E1024" s="10" t="n">
        <v>3008002</v>
      </c>
      <c r="F1024" s="10" t="inlineStr">
        <is>
          <t>TAMPO C/ PRATO GIRATORIO 1,36 X 1,36</t>
        </is>
      </c>
      <c r="G1024" s="10" t="inlineStr">
        <is>
          <t>VIDRO</t>
        </is>
      </c>
      <c r="H1024" s="10" t="inlineStr">
        <is>
          <t>VIDRO</t>
        </is>
      </c>
      <c r="I1024" s="10" t="inlineStr">
        <is>
          <t>VIDRO</t>
        </is>
      </c>
      <c r="J1024" s="9" t="n">
        <v>1</v>
      </c>
      <c r="K1024" s="10">
        <f>IF($E1024="","",IFERROR(INDEX('01_Cad_Pecas'!$H$2:$H$5000,MATCH($E1024,'01_Cad_Pecas'!$D$2:$D$5000,0)),IFERROR(INDEX('01_Cad_Pecas'!$H$2:$H$5000,MATCH(VALUE($E1024),'01_Cad_Pecas'!$D$2:$D$5000,0)),"")))</f>
        <v/>
      </c>
      <c r="L1024" s="10">
        <f>IF($E1024="","",IFERROR(INDEX('01_Cad_Pecas'!$I$2:$I$5000,MATCH($E1024,'01_Cad_Pecas'!$D$2:$D$5000,0)),IFERROR(INDEX('01_Cad_Pecas'!$I$2:$I$5000,MATCH(VALUE($E1024),'01_Cad_Pecas'!$D$2:$D$5000,0)),"")))</f>
        <v/>
      </c>
      <c r="M1024" s="10">
        <f>IF(OR($J1024="",$L1024=""),"",IF($K1024="",0,$K1024)+$J1024*$L1024)</f>
        <v/>
      </c>
      <c r="N1024" s="10" t="n">
        <v>46209</v>
      </c>
      <c r="O1024" s="10" t="n">
        <v>1</v>
      </c>
      <c r="P1024" s="10" t="n"/>
      <c r="Q1024" s="10" t="n"/>
      <c r="R1024" s="10">
        <f>IF(AND($P1024&lt;&gt;"",$Q1024&lt;&gt;""),($Q1024-$P1024)*1440,IF(AND($O1024&lt;&gt;"",$L1024&lt;&gt;""),IF($K1024="",0,$K1024)+$O1024*$L1024,""))</f>
        <v/>
      </c>
      <c r="S1024" s="10" t="n"/>
      <c r="T1024" s="10">
        <f>IF(OR($J1024="",$O1024=""),"",$O1024/$J1024)</f>
        <v/>
      </c>
      <c r="U1024" s="10" t="inlineStr">
        <is>
          <t>Concluído</t>
        </is>
      </c>
      <c r="V1024" s="10">
        <f>IF($A1024="","",IF(AND($A1024&lt;&gt;"",NOT(OR($U1024="Concluído",$U1024="Concluido")),TODAY()&gt;$A1024),"SIM","NÃO"))</f>
        <v/>
      </c>
      <c r="W1024" s="10">
        <f>IF(OR($A1024="",$I1024="",$M1024=""),"",SUMIFS($M$2:M1024,$I$2:I1024,$I1024,$A$2:A1024,$A1024)-$M1024)</f>
        <v/>
      </c>
      <c r="X1024" s="10">
        <f>IF(OR($A1024="",$I1024=""),"",SUMIFS($M$2:$M$4922,$I$2:$I$4922,$I1024,$A$2:$A$4922,$A1024))</f>
        <v/>
      </c>
      <c r="Y1024" s="10">
        <f>IFERROR(VLOOKUP($I1024,'02_Cad_Maquinas'!$B$2:$H$200,7,FALSE()),"")</f>
        <v/>
      </c>
      <c r="Z1024" s="10">
        <f>IF(OR($X1024="",$Y1024=""),"",$Y1024-$X1024)</f>
        <v/>
      </c>
      <c r="AA1024" s="11">
        <f>IF(OR($X1024="",$Y1024=""),"",$X1024/$Y1024)</f>
        <v/>
      </c>
      <c r="AB1024" s="10" t="n"/>
    </row>
    <row r="1025" ht="18" customHeight="1">
      <c r="A1025" s="8" t="n">
        <v>46205</v>
      </c>
      <c r="B1025" s="1" t="n">
        <v>10149</v>
      </c>
      <c r="D1025" s="1" t="inlineStr">
        <is>
          <t>VIDRO</t>
        </is>
      </c>
      <c r="E1025" s="1" t="n">
        <v>20053207</v>
      </c>
      <c r="F1025" s="24" t="inlineStr">
        <is>
          <t>TAMPO 1205X905X18 MDF - MESA COM VIDRBRANCO OFF</t>
        </is>
      </c>
      <c r="G1025" s="1" t="inlineStr">
        <is>
          <t>VIDRO</t>
        </is>
      </c>
      <c r="H1025" s="1" t="inlineStr">
        <is>
          <t>VIDRO</t>
        </is>
      </c>
      <c r="I1025" s="1" t="inlineStr">
        <is>
          <t>VIDRO</t>
        </is>
      </c>
      <c r="J1025" s="24" t="n">
        <v>4</v>
      </c>
      <c r="K1025" s="24" t="n"/>
      <c r="N1025" t="n">
        <v>46210</v>
      </c>
      <c r="O1025" t="n">
        <v>4</v>
      </c>
      <c r="T1025">
        <f>IF(OR($J1025="",$O1025=""),"",$O1025/$J1025)</f>
        <v/>
      </c>
      <c r="U1025" t="inlineStr">
        <is>
          <t>Concluído</t>
        </is>
      </c>
    </row>
    <row r="1026">
      <c r="A1026" s="8" t="n">
        <v>46206</v>
      </c>
      <c r="B1026" s="1" t="n">
        <v>10151</v>
      </c>
      <c r="D1026" s="1" t="inlineStr">
        <is>
          <t>VIDRO</t>
        </is>
      </c>
      <c r="E1026" s="1" t="n">
        <v>2006402</v>
      </c>
      <c r="F1026" s="16" t="inlineStr">
        <is>
          <t>TAMPO C/ VIDRO 1360X900X25MM SAFIRA</t>
        </is>
      </c>
      <c r="G1026" s="1" t="inlineStr">
        <is>
          <t>VIDRO</t>
        </is>
      </c>
      <c r="H1026" s="1" t="inlineStr">
        <is>
          <t>VIDRO</t>
        </is>
      </c>
      <c r="I1026" s="1" t="inlineStr">
        <is>
          <t>VIDRO</t>
        </is>
      </c>
      <c r="J1026" s="8" t="n">
        <v>32</v>
      </c>
      <c r="N1026" t="n">
        <v>46206</v>
      </c>
      <c r="O1026" t="n">
        <v>32</v>
      </c>
      <c r="T1026">
        <f>IF(OR($J1026="",$O1026=""),"",$O1026/$J1026)</f>
        <v/>
      </c>
      <c r="U1026" t="inlineStr">
        <is>
          <t>Concluído</t>
        </is>
      </c>
    </row>
    <row r="1027" ht="18" customHeight="1">
      <c r="A1027" s="8" t="n">
        <v>46207</v>
      </c>
      <c r="B1027" s="1" t="n">
        <v>10152</v>
      </c>
      <c r="D1027" s="1" t="inlineStr">
        <is>
          <t>VIDRO</t>
        </is>
      </c>
      <c r="E1027" s="1" t="n">
        <v>2006402</v>
      </c>
      <c r="F1027" s="24" t="inlineStr">
        <is>
          <t>TAMPO 1365X905X25 MDF - MESA COM VIDRBRANCO OFF VITREO</t>
        </is>
      </c>
      <c r="G1027" s="1" t="inlineStr">
        <is>
          <t>VIDRO</t>
        </is>
      </c>
      <c r="H1027" s="1" t="inlineStr">
        <is>
          <t>VIDRO</t>
        </is>
      </c>
      <c r="I1027" s="1" t="inlineStr">
        <is>
          <t>VIDRO</t>
        </is>
      </c>
      <c r="J1027" s="24" t="n">
        <v>18</v>
      </c>
      <c r="N1027" t="n">
        <v>46206</v>
      </c>
      <c r="O1027" t="n">
        <v>18</v>
      </c>
      <c r="T1027">
        <f>IF(OR($J1027="",$O1027=""),"",$O1027/$J1027)</f>
        <v/>
      </c>
      <c r="U1027" t="inlineStr">
        <is>
          <t>Concluído</t>
        </is>
      </c>
    </row>
    <row r="1028" ht="18" customHeight="1">
      <c r="A1028" s="8" t="n">
        <v>46204</v>
      </c>
      <c r="B1028" s="1" t="n">
        <v>10180</v>
      </c>
      <c r="D1028" s="1" t="inlineStr">
        <is>
          <t>VIDRO</t>
        </is>
      </c>
      <c r="E1028" s="1" t="n">
        <v>20020007</v>
      </c>
      <c r="F1028" s="24" t="inlineStr">
        <is>
          <t>TAMPO VITREO 1365X905X18 MDF - MESA D BRANCO OFF VITREO</t>
        </is>
      </c>
      <c r="G1028" s="1" t="inlineStr">
        <is>
          <t>VIDRO</t>
        </is>
      </c>
      <c r="H1028" s="1" t="inlineStr">
        <is>
          <t>VIDRO</t>
        </is>
      </c>
      <c r="I1028" s="1" t="inlineStr">
        <is>
          <t>VIDRO</t>
        </is>
      </c>
      <c r="J1028" s="24" t="n">
        <v>15</v>
      </c>
      <c r="K1028" s="24" t="n"/>
      <c r="L1028" s="24" t="n"/>
      <c r="N1028" t="n">
        <v>46210</v>
      </c>
      <c r="O1028" t="n">
        <v>15</v>
      </c>
      <c r="T1028">
        <f>IF(OR($J1028="",$O1028=""),"",$O1028/$J1028)</f>
        <v/>
      </c>
      <c r="U1028" t="inlineStr">
        <is>
          <t>Concluído</t>
        </is>
      </c>
    </row>
    <row r="1029" ht="24" customHeight="1">
      <c r="A1029" s="9" t="n">
        <v>46199</v>
      </c>
      <c r="B1029" s="10" t="n">
        <v>10176</v>
      </c>
      <c r="C1029" s="10" t="inlineStr">
        <is>
          <t>M/C 0630 (MULTIMOVEIS)</t>
        </is>
      </c>
      <c r="D1029" s="10" t="inlineStr">
        <is>
          <t xml:space="preserve">VIDRO </t>
        </is>
      </c>
      <c r="E1029" s="10" t="n">
        <v>20020507</v>
      </c>
      <c r="F1029" s="10" t="inlineStr">
        <is>
          <t>TAMPO VITREO 1605X905X18 MDF - MESA DUBAI LIGHT</t>
        </is>
      </c>
      <c r="G1029" s="10" t="inlineStr">
        <is>
          <t>VIDRO</t>
        </is>
      </c>
      <c r="H1029" s="10" t="inlineStr">
        <is>
          <t>VIDRO</t>
        </is>
      </c>
      <c r="I1029" s="9" t="inlineStr">
        <is>
          <t>VIDRO</t>
        </is>
      </c>
      <c r="J1029" s="9" t="n">
        <v>30</v>
      </c>
      <c r="K1029" s="10">
        <f>IF($E1029="","",IFERROR(INDEX('01_Cad_Pecas'!$H$2:$H$5000,MATCH($E1029,'01_Cad_Pecas'!$D$2:$D$5000,0)),IFERROR(INDEX('01_Cad_Pecas'!$H$2:$H$5000,MATCH(VALUE($E1029),'01_Cad_Pecas'!$D$2:$D$5000,0)),"")))</f>
        <v/>
      </c>
      <c r="L1029" s="10">
        <f>IF($E1029="","",IFERROR(INDEX('01_Cad_Pecas'!$I$2:$I$5000,MATCH($E1029,'01_Cad_Pecas'!$D$2:$D$5000,0)),IFERROR(INDEX('01_Cad_Pecas'!$I$2:$I$5000,MATCH(VALUE($E1029),'01_Cad_Pecas'!$D$2:$D$5000,0)),"")))</f>
        <v/>
      </c>
      <c r="M1029" s="10">
        <f>IF(OR($J1029="",$L1029=""),"",IF($K1029="",0,$K1029)+$J1029*$L1029)</f>
        <v/>
      </c>
      <c r="N1029" s="10" t="n">
        <v>46203</v>
      </c>
      <c r="O1029" s="9" t="n">
        <v>30</v>
      </c>
      <c r="P1029" s="10" t="n"/>
      <c r="Q1029" s="10" t="n"/>
      <c r="R1029" s="10">
        <f>IF(AND($P1029&lt;&gt;"",$Q1029&lt;&gt;""),($Q1029-$P1029)*1440,IF(AND($O1029&lt;&gt;"",$L1029&lt;&gt;""),IF($K1029="",0,$K1029)+$O1029*$L1029,""))</f>
        <v/>
      </c>
      <c r="S1029" s="10" t="n"/>
      <c r="T1029" s="10">
        <f>IF(OR($J1029="",$O1029=""),"",$O1029/$J1029)</f>
        <v/>
      </c>
      <c r="U1029" s="10" t="n"/>
      <c r="V1029" s="10">
        <f>IF($A1029="","",IF(AND($A1029&lt;&gt;"",NOT(OR($U1029="Concluído",$U1029="Concluido")),TODAY()&gt;$A1029),"SIM","NÃO"))</f>
        <v/>
      </c>
      <c r="W1029" s="10">
        <f>IF(OR($A1029="",$I1029="",$M1029=""),"",SUMIFS($M$2:M1029,$I$2:I1029,$I1029,$A$2:A1029,$A1029)-$M1029)</f>
        <v/>
      </c>
      <c r="X1029" s="10">
        <f>IF(OR($A1029="",$I1029=""),"",SUMIFS($M$2:$M$4922,$I$2:$I$4922,$I1029,$A$2:$A$4922,$A1029))</f>
        <v/>
      </c>
      <c r="Y1029" s="10">
        <f>IFERROR(VLOOKUP($I1029,'02_Cad_Maquinas'!$B$2:$H$200,7,FALSE()),"")</f>
        <v/>
      </c>
      <c r="Z1029" s="10">
        <f>IF(OR($X1029="",$Y1029=""),"",$Y1029-$X1029)</f>
        <v/>
      </c>
      <c r="AA1029" s="11">
        <f>IF(OR($X1029="",$Y1029=""),"",$X1029/$Y1029)</f>
        <v/>
      </c>
      <c r="AB1029" s="10" t="inlineStr">
        <is>
          <t>10176|VIDRO</t>
        </is>
      </c>
    </row>
    <row r="1030" ht="24" customHeight="1">
      <c r="A1030" s="9" t="n">
        <v>46199</v>
      </c>
      <c r="B1030" s="10" t="n">
        <v>10176</v>
      </c>
      <c r="C1030" s="10" t="inlineStr">
        <is>
          <t>M/C 0630 (MULTIMOVEIS)</t>
        </is>
      </c>
      <c r="D1030" s="10" t="inlineStr">
        <is>
          <t xml:space="preserve">VIDRO </t>
        </is>
      </c>
      <c r="E1030" s="10" t="n">
        <v>20021607</v>
      </c>
      <c r="F1030" s="10" t="inlineStr">
        <is>
          <t xml:space="preserve">TAMPO 1605X905X18 MDF - MESA COM VIDRO </t>
        </is>
      </c>
      <c r="G1030" s="10" t="inlineStr">
        <is>
          <t>VIDRO</t>
        </is>
      </c>
      <c r="H1030" s="10" t="inlineStr">
        <is>
          <t>VIDRO</t>
        </is>
      </c>
      <c r="I1030" s="9" t="inlineStr">
        <is>
          <t>VIDRO</t>
        </is>
      </c>
      <c r="J1030" s="9" t="n">
        <v>12</v>
      </c>
      <c r="K1030" s="10">
        <f>IF($E1030="","",IFERROR(INDEX('01_Cad_Pecas'!$H$2:$H$5000,MATCH($E1030,'01_Cad_Pecas'!$D$2:$D$5000,0)),IFERROR(INDEX('01_Cad_Pecas'!$H$2:$H$5000,MATCH(VALUE($E1030),'01_Cad_Pecas'!$D$2:$D$5000,0)),"")))</f>
        <v/>
      </c>
      <c r="L1030" s="10">
        <f>IF($E1030="","",IFERROR(INDEX('01_Cad_Pecas'!$I$2:$I$5000,MATCH($E1030,'01_Cad_Pecas'!$D$2:$D$5000,0)),IFERROR(INDEX('01_Cad_Pecas'!$I$2:$I$5000,MATCH(VALUE($E1030),'01_Cad_Pecas'!$D$2:$D$5000,0)),"")))</f>
        <v/>
      </c>
      <c r="M1030" s="10">
        <f>IF(OR($J1030="",$L1030=""),"",IF($K1030="",0,$K1030)+$J1030*$L1030)</f>
        <v/>
      </c>
      <c r="N1030" s="10" t="n">
        <v>46203</v>
      </c>
      <c r="O1030" s="9" t="n">
        <v>12</v>
      </c>
      <c r="P1030" s="10" t="n"/>
      <c r="Q1030" s="10" t="n"/>
      <c r="R1030" s="10">
        <f>IF(AND($P1030&lt;&gt;"",$Q1030&lt;&gt;""),($Q1030-$P1030)*1440,IF(AND($O1030&lt;&gt;"",$L1030&lt;&gt;""),IF($K1030="",0,$K1030)+$O1030*$L1030,""))</f>
        <v/>
      </c>
      <c r="S1030" s="10" t="n"/>
      <c r="T1030" s="10">
        <f>IF(OR($J1030="",$O1030=""),"",$O1030/$J1030)</f>
        <v/>
      </c>
      <c r="U1030" s="10" t="n"/>
      <c r="V1030" s="10">
        <f>IF($A1030="","",IF(AND($A1030&lt;&gt;"",NOT(OR($U1030="Concluído",$U1030="Concluido")),TODAY()&gt;$A1030),"SIM","NÃO"))</f>
        <v/>
      </c>
      <c r="W1030" s="10">
        <f>IF(OR($A1030="",$I1030="",$M1030=""),"",SUMIFS($M$2:M1030,$I$2:I1030,$I1030,$A$2:A1030,$A1030)-$M1030)</f>
        <v/>
      </c>
      <c r="X1030" s="10">
        <f>IF(OR($A1030="",$I1030=""),"",SUMIFS($M$2:$M$4922,$I$2:$I$4922,$I1030,$A$2:$A$4922,$A1030))</f>
        <v/>
      </c>
      <c r="Y1030" s="10">
        <f>IFERROR(VLOOKUP($I1030,'02_Cad_Maquinas'!$B$2:$H$200,7,FALSE()),"")</f>
        <v/>
      </c>
      <c r="Z1030" s="10">
        <f>IF(OR($X1030="",$Y1030=""),"",$Y1030-$X1030)</f>
        <v/>
      </c>
      <c r="AA1030" s="11">
        <f>IF(OR($X1030="",$Y1030=""),"",$X1030/$Y1030)</f>
        <v/>
      </c>
      <c r="AB1030" s="10" t="inlineStr">
        <is>
          <t>10176|VIDRO</t>
        </is>
      </c>
    </row>
    <row r="1031" ht="24" customHeight="1">
      <c r="A1031" s="9" t="n">
        <v>46205</v>
      </c>
      <c r="B1031" s="14" t="inlineStr">
        <is>
          <t>10199</t>
        </is>
      </c>
      <c r="C1031" s="14" t="n"/>
      <c r="D1031" s="14" t="inlineStr">
        <is>
          <t>58 FABRICAÇÃO EMBALAGEM</t>
        </is>
      </c>
      <c r="E1031" s="14" t="inlineStr">
        <is>
          <t>20034330</t>
        </is>
      </c>
      <c r="F1031" s="14" t="inlineStr">
        <is>
          <t>EMB. BASE SANTIAGO 1,03 (800X472X93)</t>
        </is>
      </c>
      <c r="G1031" s="14" t="inlineStr">
        <is>
          <t>58 FABRICAÇÃO EMBALAGEM</t>
        </is>
      </c>
      <c r="H1031" s="14" t="inlineStr">
        <is>
          <t>58 FABRICAÇÃO EMBALAGEM</t>
        </is>
      </c>
      <c r="I1031" s="9" t="inlineStr">
        <is>
          <t>58 FABRICAÇÃO EMBALAGEM</t>
        </is>
      </c>
      <c r="J1031" s="9" t="n">
        <v>8</v>
      </c>
      <c r="K1031" s="14">
        <f>IF($E1031="","",IFERROR(INDEX('01_Cad_Pecas'!$H$2:$H$5000,MATCH($E1031,'01_Cad_Pecas'!$D$2:$D$5000,0)),IFERROR(INDEX('01_Cad_Pecas'!$H$2:$H$5000,MATCH(VALUE($E1031),'01_Cad_Pecas'!$D$2:$D$5000,0)),"")))</f>
        <v/>
      </c>
      <c r="L1031" s="14">
        <f>IF($E1031="","",IFERROR(INDEX('01_Cad_Pecas'!$I$2:$I$5000,MATCH($E1031,'01_Cad_Pecas'!$D$2:$D$5000,0)),IFERROR(INDEX('01_Cad_Pecas'!$I$2:$I$5000,MATCH(VALUE($E1031),'01_Cad_Pecas'!$D$2:$D$5000,0)),"")))</f>
        <v/>
      </c>
      <c r="M1031" s="14">
        <f>IF(OR($J1031="",$L1031=""),"",IF($K1031="",0,$K1031)+$J1031*$L1031)</f>
        <v/>
      </c>
      <c r="N1031" s="9" t="n">
        <v>46205</v>
      </c>
      <c r="O1031" s="9" t="n">
        <v>8</v>
      </c>
      <c r="P1031" s="14" t="n"/>
      <c r="Q1031" s="14" t="n"/>
      <c r="R1031" s="14" t="n"/>
      <c r="S1031" s="14" t="n"/>
      <c r="T1031" s="14" t="n"/>
      <c r="U1031" s="14" t="n"/>
      <c r="V1031" s="14">
        <f>IF($A1031="","",IF(AND($A1031&lt;&gt;"",NOT(OR($U1031="Concluído",$U1031="Concluido")),TODAY()&gt;$A1031),"SIM","NÃO"))</f>
        <v/>
      </c>
      <c r="W1031" s="14" t="n"/>
      <c r="X1031" s="14">
        <f>IF(OR($A1031="",$I1031=""),"",SUMIFS($M$2:$M$4922,$I$2:$I$4922,$I1031,$A$2:$A$4922,$A1031))</f>
        <v/>
      </c>
      <c r="Y1031" s="14" t="n"/>
      <c r="Z1031" s="14" t="n"/>
      <c r="AA1031" s="11" t="n"/>
      <c r="AB1031" s="14">
        <f>B1031&amp;"|"&amp;I1031</f>
        <v/>
      </c>
      <c r="AC1031">
        <f>IF($B1031="","","|"&amp;SUBSTITUTE(TRIM(SUBSTITUTE(SUBSTITUTE(SUBSTITUTE(SUBSTITUTE(SUBSTITUTE(SUBSTITUTE(SUBSTITUTE(SUBSTITUTE(SUBSTITUTE(SUBSTITUTE(SUBSTITUTE(SUBSTITUTE(SUBSTITUTE(SUBSTITUTE(TRIM($B1031&amp;""),CHAR(10)," "),CHAR(13)," "),"."," "),";"," "),","," "),"/"," "),"+"," "),"-"," "),"  "," "),"  "," "),"  "," "),"  "," "),"  "," "),"  "," "))," ","|")&amp;"|")</f>
        <v/>
      </c>
      <c r="AD1031">
        <f>TRIM($I1031&amp;"")</f>
        <v/>
      </c>
    </row>
    <row r="1032" ht="24" customHeight="1">
      <c r="A1032" s="9" t="n">
        <v>46205</v>
      </c>
      <c r="B1032" s="14" t="inlineStr">
        <is>
          <t>10199</t>
        </is>
      </c>
      <c r="C1032" s="14" t="n"/>
      <c r="D1032" s="14" t="inlineStr">
        <is>
          <t>58 FABRICAÇÃO EMBALAGEM</t>
        </is>
      </c>
      <c r="E1032" s="14" t="inlineStr">
        <is>
          <t>200522130</t>
        </is>
      </c>
      <c r="F1032" s="14" t="inlineStr">
        <is>
          <t>EMB. MESA ATHENAS 1,20/1,36 VL 1/2 (764X464X65)</t>
        </is>
      </c>
      <c r="G1032" s="14" t="inlineStr">
        <is>
          <t>58 FABRICAÇÃO EMBALAGEM</t>
        </is>
      </c>
      <c r="H1032" s="14" t="inlineStr">
        <is>
          <t>58 FABRICAÇÃO EMBALAGEM</t>
        </is>
      </c>
      <c r="I1032" s="9" t="inlineStr">
        <is>
          <t>58 FABRICAÇÃO EMBALAGEM</t>
        </is>
      </c>
      <c r="J1032" s="9" t="n">
        <v>10</v>
      </c>
      <c r="K1032" s="14">
        <f>IF($E1032="","",IFERROR(INDEX('01_Cad_Pecas'!$H$2:$H$5000,MATCH($E1032,'01_Cad_Pecas'!$D$2:$D$5000,0)),IFERROR(INDEX('01_Cad_Pecas'!$H$2:$H$5000,MATCH(VALUE($E1032),'01_Cad_Pecas'!$D$2:$D$5000,0)),"")))</f>
        <v/>
      </c>
      <c r="L1032" s="14">
        <f>IF($E1032="","",IFERROR(INDEX('01_Cad_Pecas'!$I$2:$I$5000,MATCH($E1032,'01_Cad_Pecas'!$D$2:$D$5000,0)),IFERROR(INDEX('01_Cad_Pecas'!$I$2:$I$5000,MATCH(VALUE($E1032),'01_Cad_Pecas'!$D$2:$D$5000,0)),"")))</f>
        <v/>
      </c>
      <c r="M1032" s="14">
        <f>IF(OR($J1032="",$L1032=""),"",IF($K1032="",0,$K1032)+$J1032*$L1032)</f>
        <v/>
      </c>
      <c r="N1032" s="9" t="n">
        <v>46205</v>
      </c>
      <c r="O1032" s="9" t="n">
        <v>10</v>
      </c>
      <c r="P1032" s="14" t="n"/>
      <c r="Q1032" s="14" t="n"/>
      <c r="R1032" s="14" t="n"/>
      <c r="S1032" s="14" t="n"/>
      <c r="T1032" s="14" t="n"/>
      <c r="U1032" s="14" t="n"/>
      <c r="V1032" s="14" t="n"/>
      <c r="W1032" s="14" t="n"/>
      <c r="X1032" s="14" t="n"/>
      <c r="Y1032" s="14" t="n"/>
      <c r="Z1032" s="14" t="n"/>
      <c r="AA1032" s="11" t="n"/>
      <c r="AB1032" s="14">
        <f>B1032&amp;"|"&amp;I1032</f>
        <v/>
      </c>
      <c r="AC1032">
        <f>IF($B1032="","","|"&amp;SUBSTITUTE(TRIM(SUBSTITUTE(SUBSTITUTE(SUBSTITUTE(SUBSTITUTE(SUBSTITUTE(SUBSTITUTE(SUBSTITUTE(SUBSTITUTE(SUBSTITUTE(SUBSTITUTE(SUBSTITUTE(SUBSTITUTE(SUBSTITUTE(SUBSTITUTE(TRIM($B1032&amp;""),CHAR(10)," "),CHAR(13)," "),"."," "),";"," "),","," "),"/"," "),"+"," "),"-"," "),"  "," "),"  "," "),"  "," "),"  "," "),"  "," "),"  "," "))," ","|")&amp;"|")</f>
        <v/>
      </c>
      <c r="AD1032">
        <f>TRIM($I1032&amp;"")</f>
        <v/>
      </c>
    </row>
    <row r="1033" ht="24" customHeight="1">
      <c r="A1033" s="9" t="n">
        <v>46205</v>
      </c>
      <c r="B1033" s="14" t="inlineStr">
        <is>
          <t>10199</t>
        </is>
      </c>
      <c r="C1033" s="14" t="n"/>
      <c r="D1033" s="14" t="inlineStr">
        <is>
          <t>58 FABRICAÇÃO EMBALAGEM</t>
        </is>
      </c>
      <c r="E1033" s="14" t="inlineStr">
        <is>
          <t>30002730</t>
        </is>
      </c>
      <c r="F1033" s="14" t="inlineStr">
        <is>
          <t>PAPELAO CAD VENETO / VIA (980X430X6)</t>
        </is>
      </c>
      <c r="G1033" s="14" t="inlineStr">
        <is>
          <t>58 FABRICAÇÃO EMBALAGEM</t>
        </is>
      </c>
      <c r="H1033" s="14" t="inlineStr">
        <is>
          <t>58 FABRICAÇÃO EMBALAGEM</t>
        </is>
      </c>
      <c r="I1033" s="9" t="inlineStr">
        <is>
          <t>58 FABRICAÇÃO EMBALAGEM</t>
        </is>
      </c>
      <c r="J1033" s="9" t="n">
        <v>600</v>
      </c>
      <c r="K1033" s="14">
        <f>IF($E1033="","",IFERROR(INDEX('01_Cad_Pecas'!$H$2:$H$5000,MATCH($E1033,'01_Cad_Pecas'!$D$2:$D$5000,0)),IFERROR(INDEX('01_Cad_Pecas'!$H$2:$H$5000,MATCH(VALUE($E1033),'01_Cad_Pecas'!$D$2:$D$5000,0)),"")))</f>
        <v/>
      </c>
      <c r="L1033" s="14">
        <f>IF($E1033="","",IFERROR(INDEX('01_Cad_Pecas'!$I$2:$I$5000,MATCH($E1033,'01_Cad_Pecas'!$D$2:$D$5000,0)),IFERROR(INDEX('01_Cad_Pecas'!$I$2:$I$5000,MATCH(VALUE($E1033),'01_Cad_Pecas'!$D$2:$D$5000,0)),"")))</f>
        <v/>
      </c>
      <c r="M1033" s="14">
        <f>IF(OR($J1033="",$L1033=""),"",IF($K1033="",0,$K1033)+$J1033*$L1033)</f>
        <v/>
      </c>
      <c r="N1033" s="9" t="n">
        <v>46205</v>
      </c>
      <c r="O1033" s="9" t="n">
        <v>600</v>
      </c>
      <c r="P1033" s="14" t="n"/>
      <c r="Q1033" s="14" t="n"/>
      <c r="R1033" s="14" t="n"/>
      <c r="S1033" s="14" t="n"/>
      <c r="T1033" s="14" t="n"/>
      <c r="U1033" s="14" t="n"/>
      <c r="V1033" s="14" t="n"/>
      <c r="W1033" s="14" t="n"/>
      <c r="X1033" s="14" t="n"/>
      <c r="Y1033" s="14" t="n"/>
      <c r="Z1033" s="14" t="n"/>
      <c r="AA1033" s="11" t="n"/>
      <c r="AB1033" s="14">
        <f>B1033&amp;"|"&amp;I1033</f>
        <v/>
      </c>
      <c r="AC1033">
        <f>IF($B1033="","","|"&amp;SUBSTITUTE(TRIM(SUBSTITUTE(SUBSTITUTE(SUBSTITUTE(SUBSTITUTE(SUBSTITUTE(SUBSTITUTE(SUBSTITUTE(SUBSTITUTE(SUBSTITUTE(SUBSTITUTE(SUBSTITUTE(SUBSTITUTE(SUBSTITUTE(SUBSTITUTE(TRIM($B1033&amp;""),CHAR(10)," "),CHAR(13)," "),"."," "),";"," "),","," "),"/"," "),"+"," "),"-"," "),"  "," "),"  "," "),"  "," "),"  "," "),"  "," "),"  "," "))," ","|")&amp;"|")</f>
        <v/>
      </c>
      <c r="AD1033">
        <f>TRIM($I1033&amp;"")</f>
        <v/>
      </c>
    </row>
    <row r="1034" ht="24" customHeight="1">
      <c r="A1034" s="9" t="n">
        <v>46205</v>
      </c>
      <c r="B1034" s="14" t="inlineStr">
        <is>
          <t>10199</t>
        </is>
      </c>
      <c r="C1034" s="14" t="n"/>
      <c r="D1034" s="14" t="inlineStr">
        <is>
          <t>58 FABRICAÇÃO EMBALAGEM</t>
        </is>
      </c>
      <c r="E1034" s="14" t="inlineStr">
        <is>
          <t>30003031</t>
        </is>
      </c>
      <c r="F1034" s="14" t="inlineStr">
        <is>
          <t>EMB. ACESSORIOS CAD PE INTEIRO (530X120X60)</t>
        </is>
      </c>
      <c r="G1034" s="14" t="inlineStr">
        <is>
          <t>58 FABRICAÇÃO EMBALAGEM</t>
        </is>
      </c>
      <c r="H1034" s="14" t="inlineStr">
        <is>
          <t>58 FABRICAÇÃO EMBALAGEM</t>
        </is>
      </c>
      <c r="I1034" s="9" t="inlineStr">
        <is>
          <t>58 FABRICAÇÃO EMBALAGEM</t>
        </is>
      </c>
      <c r="J1034" s="9" t="n">
        <v>322</v>
      </c>
      <c r="K1034" s="14">
        <f>IF($E1034="","",IFERROR(INDEX('01_Cad_Pecas'!$H$2:$H$5000,MATCH($E1034,'01_Cad_Pecas'!$D$2:$D$5000,0)),IFERROR(INDEX('01_Cad_Pecas'!$H$2:$H$5000,MATCH(VALUE($E1034),'01_Cad_Pecas'!$D$2:$D$5000,0)),"")))</f>
        <v/>
      </c>
      <c r="L1034" s="14">
        <f>IF($E1034="","",IFERROR(INDEX('01_Cad_Pecas'!$I$2:$I$5000,MATCH($E1034,'01_Cad_Pecas'!$D$2:$D$5000,0)),IFERROR(INDEX('01_Cad_Pecas'!$I$2:$I$5000,MATCH(VALUE($E1034),'01_Cad_Pecas'!$D$2:$D$5000,0)),"")))</f>
        <v/>
      </c>
      <c r="M1034" s="14">
        <f>IF(OR($J1034="",$L1034=""),"",IF($K1034="",0,$K1034)+$J1034*$L1034)</f>
        <v/>
      </c>
      <c r="N1034" s="9" t="n">
        <v>46205</v>
      </c>
      <c r="O1034" s="9" t="n">
        <v>322</v>
      </c>
      <c r="P1034" s="14" t="n"/>
      <c r="Q1034" s="14" t="n"/>
      <c r="R1034" s="14" t="n"/>
      <c r="S1034" s="14" t="n"/>
      <c r="T1034" s="14" t="n"/>
      <c r="U1034" s="14" t="n"/>
      <c r="V1034" s="14" t="n"/>
      <c r="W1034" s="14" t="n"/>
      <c r="X1034" s="14" t="n"/>
      <c r="Y1034" s="14" t="n"/>
      <c r="Z1034" s="14" t="n"/>
      <c r="AA1034" s="11" t="n"/>
      <c r="AB1034" s="14">
        <f>B1034&amp;"|"&amp;I1034</f>
        <v/>
      </c>
      <c r="AC1034">
        <f>IF($B1034="","","|"&amp;SUBSTITUTE(TRIM(SUBSTITUTE(SUBSTITUTE(SUBSTITUTE(SUBSTITUTE(SUBSTITUTE(SUBSTITUTE(SUBSTITUTE(SUBSTITUTE(SUBSTITUTE(SUBSTITUTE(SUBSTITUTE(SUBSTITUTE(SUBSTITUTE(SUBSTITUTE(TRIM($B1034&amp;""),CHAR(10)," "),CHAR(13)," "),"."," "),";"," "),","," "),"/"," "),"+"," "),"-"," "),"  "," "),"  "," "),"  "," "),"  "," "),"  "," "),"  "," "))," ","|")&amp;"|")</f>
        <v/>
      </c>
      <c r="AD1034">
        <f>TRIM($I1034&amp;"")</f>
        <v/>
      </c>
    </row>
    <row r="1035" ht="24" customHeight="1">
      <c r="A1035" s="9" t="n">
        <v>46205</v>
      </c>
      <c r="B1035" s="14" t="inlineStr">
        <is>
          <t>10199</t>
        </is>
      </c>
      <c r="C1035" s="14" t="n"/>
      <c r="D1035" s="14" t="inlineStr">
        <is>
          <t>58 FABRICAÇÃO EMBALAGEM</t>
        </is>
      </c>
      <c r="E1035" s="14" t="inlineStr">
        <is>
          <t>30003032</t>
        </is>
      </c>
      <c r="F1035" s="14" t="inlineStr">
        <is>
          <t>PAPELAO TRASEIRO 280X410 - ENCOSTO PE INTEIRO (X3)</t>
        </is>
      </c>
      <c r="G1035" s="14" t="inlineStr">
        <is>
          <t>58 FABRICAÇÃO EMBALAGEM</t>
        </is>
      </c>
      <c r="H1035" s="14" t="inlineStr">
        <is>
          <t>58 FABRICAÇÃO EMBALAGEM</t>
        </is>
      </c>
      <c r="I1035" s="9" t="inlineStr">
        <is>
          <t>58 FABRICAÇÃO EMBALAGEM</t>
        </is>
      </c>
      <c r="J1035" s="9" t="n">
        <v>644</v>
      </c>
      <c r="K1035" s="14">
        <f>IF($E1035="","",IFERROR(INDEX('01_Cad_Pecas'!$H$2:$H$5000,MATCH($E1035,'01_Cad_Pecas'!$D$2:$D$5000,0)),IFERROR(INDEX('01_Cad_Pecas'!$H$2:$H$5000,MATCH(VALUE($E1035),'01_Cad_Pecas'!$D$2:$D$5000,0)),"")))</f>
        <v/>
      </c>
      <c r="L1035" s="14">
        <f>IF($E1035="","",IFERROR(INDEX('01_Cad_Pecas'!$I$2:$I$5000,MATCH($E1035,'01_Cad_Pecas'!$D$2:$D$5000,0)),IFERROR(INDEX('01_Cad_Pecas'!$I$2:$I$5000,MATCH(VALUE($E1035),'01_Cad_Pecas'!$D$2:$D$5000,0)),"")))</f>
        <v/>
      </c>
      <c r="M1035" s="14">
        <f>IF(OR($J1035="",$L1035=""),"",IF($K1035="",0,$K1035)+$J1035*$L1035)</f>
        <v/>
      </c>
      <c r="N1035" s="9" t="n">
        <v>46205</v>
      </c>
      <c r="O1035" s="9" t="n">
        <v>644</v>
      </c>
      <c r="P1035" s="14" t="n"/>
      <c r="Q1035" s="14" t="n"/>
      <c r="R1035" s="14" t="n"/>
      <c r="S1035" s="14" t="n"/>
      <c r="T1035" s="14" t="n"/>
      <c r="U1035" s="14" t="n"/>
      <c r="V1035" s="14" t="n"/>
      <c r="W1035" s="14" t="n"/>
      <c r="X1035" s="14" t="n"/>
      <c r="Y1035" s="14" t="n"/>
      <c r="Z1035" s="14" t="n"/>
      <c r="AA1035" s="11" t="n"/>
      <c r="AB1035" s="14">
        <f>B1035&amp;"|"&amp;I1035</f>
        <v/>
      </c>
      <c r="AC1035">
        <f>IF($B1035="","","|"&amp;SUBSTITUTE(TRIM(SUBSTITUTE(SUBSTITUTE(SUBSTITUTE(SUBSTITUTE(SUBSTITUTE(SUBSTITUTE(SUBSTITUTE(SUBSTITUTE(SUBSTITUTE(SUBSTITUTE(SUBSTITUTE(SUBSTITUTE(SUBSTITUTE(SUBSTITUTE(TRIM($B1035&amp;""),CHAR(10)," "),CHAR(13)," "),"."," "),";"," "),","," "),"/"," "),"+"," "),"-"," "),"  "," "),"  "," "),"  "," "),"  "," "),"  "," "),"  "," "))," ","|")&amp;"|")</f>
        <v/>
      </c>
      <c r="AD1035">
        <f>TRIM($I1035&amp;"")</f>
        <v/>
      </c>
    </row>
    <row r="1036" ht="24" customHeight="1">
      <c r="A1036" s="9" t="n">
        <v>46205</v>
      </c>
      <c r="B1036" s="14" t="inlineStr">
        <is>
          <t>10199</t>
        </is>
      </c>
      <c r="C1036" s="14" t="n"/>
      <c r="D1036" s="14" t="inlineStr">
        <is>
          <t>58 FABRICAÇÃO EMBALAGEM</t>
        </is>
      </c>
      <c r="E1036" s="14" t="inlineStr">
        <is>
          <t>30003033</t>
        </is>
      </c>
      <c r="F1036" s="14" t="inlineStr">
        <is>
          <t>PAPELAO FRENTE 490X410 - ENCOSTO PE INTEIRO (X3)</t>
        </is>
      </c>
      <c r="G1036" s="14" t="inlineStr">
        <is>
          <t>58 FABRICAÇÃO EMBALAGEM</t>
        </is>
      </c>
      <c r="H1036" s="14" t="inlineStr">
        <is>
          <t>58 FABRICAÇÃO EMBALAGEM</t>
        </is>
      </c>
      <c r="I1036" s="9" t="inlineStr">
        <is>
          <t>58 FABRICAÇÃO EMBALAGEM</t>
        </is>
      </c>
      <c r="J1036" s="9" t="n">
        <v>644</v>
      </c>
      <c r="K1036" s="14">
        <f>IF($E1036="","",IFERROR(INDEX('01_Cad_Pecas'!$H$2:$H$5000,MATCH($E1036,'01_Cad_Pecas'!$D$2:$D$5000,0)),IFERROR(INDEX('01_Cad_Pecas'!$H$2:$H$5000,MATCH(VALUE($E1036),'01_Cad_Pecas'!$D$2:$D$5000,0)),"")))</f>
        <v/>
      </c>
      <c r="L1036" s="14">
        <f>IF($E1036="","",IFERROR(INDEX('01_Cad_Pecas'!$I$2:$I$5000,MATCH($E1036,'01_Cad_Pecas'!$D$2:$D$5000,0)),IFERROR(INDEX('01_Cad_Pecas'!$I$2:$I$5000,MATCH(VALUE($E1036),'01_Cad_Pecas'!$D$2:$D$5000,0)),"")))</f>
        <v/>
      </c>
      <c r="M1036" s="14">
        <f>IF(OR($J1036="",$L1036=""),"",IF($K1036="",0,$K1036)+$J1036*$L1036)</f>
        <v/>
      </c>
      <c r="N1036" s="9" t="n">
        <v>46205</v>
      </c>
      <c r="O1036" s="9" t="n">
        <v>644</v>
      </c>
      <c r="P1036" s="14" t="n"/>
      <c r="Q1036" s="14" t="n"/>
      <c r="R1036" s="14" t="n"/>
      <c r="S1036" s="14" t="n"/>
      <c r="T1036" s="14" t="n"/>
      <c r="U1036" s="14" t="n"/>
      <c r="V1036" s="14" t="n"/>
      <c r="W1036" s="14" t="n"/>
      <c r="X1036" s="14" t="n"/>
      <c r="Y1036" s="14" t="n"/>
      <c r="Z1036" s="14" t="n"/>
      <c r="AA1036" s="11" t="n"/>
      <c r="AB1036" s="14">
        <f>B1036&amp;"|"&amp;I1036</f>
        <v/>
      </c>
      <c r="AC1036">
        <f>IF($B1036="","","|"&amp;SUBSTITUTE(TRIM(SUBSTITUTE(SUBSTITUTE(SUBSTITUTE(SUBSTITUTE(SUBSTITUTE(SUBSTITUTE(SUBSTITUTE(SUBSTITUTE(SUBSTITUTE(SUBSTITUTE(SUBSTITUTE(SUBSTITUTE(SUBSTITUTE(SUBSTITUTE(TRIM($B1036&amp;""),CHAR(10)," "),CHAR(13)," "),"."," "),";"," "),","," "),"/"," "),"+"," "),"-"," "),"  "," "),"  "," "),"  "," "),"  "," "),"  "," "),"  "," "))," ","|")&amp;"|")</f>
        <v/>
      </c>
      <c r="AD1036">
        <f>TRIM($I1036&amp;"")</f>
        <v/>
      </c>
    </row>
    <row r="1037" ht="24" customHeight="1">
      <c r="A1037" s="9" t="n">
        <v>46205</v>
      </c>
      <c r="B1037" s="14" t="inlineStr">
        <is>
          <t>10199</t>
        </is>
      </c>
      <c r="C1037" s="14" t="n"/>
      <c r="D1037" s="14" t="inlineStr">
        <is>
          <t>58 FABRICAÇÃO EMBALAGEM</t>
        </is>
      </c>
      <c r="E1037" s="14" t="inlineStr">
        <is>
          <t>30003330</t>
        </is>
      </c>
      <c r="F1037" s="14" t="inlineStr">
        <is>
          <t>EMB. ESPALDAR TOPAZIO (412X65X60)</t>
        </is>
      </c>
      <c r="G1037" s="14" t="inlineStr">
        <is>
          <t>58 FABRICAÇÃO EMBALAGEM</t>
        </is>
      </c>
      <c r="H1037" s="14" t="inlineStr">
        <is>
          <t>58 FABRICAÇÃO EMBALAGEM</t>
        </is>
      </c>
      <c r="I1037" s="9" t="inlineStr">
        <is>
          <t>58 FABRICAÇÃO EMBALAGEM</t>
        </is>
      </c>
      <c r="J1037" s="9" t="n">
        <v>22</v>
      </c>
      <c r="K1037" s="14">
        <f>IF($E1037="","",IFERROR(INDEX('01_Cad_Pecas'!$H$2:$H$5000,MATCH($E1037,'01_Cad_Pecas'!$D$2:$D$5000,0)),IFERROR(INDEX('01_Cad_Pecas'!$H$2:$H$5000,MATCH(VALUE($E1037),'01_Cad_Pecas'!$D$2:$D$5000,0)),"")))</f>
        <v/>
      </c>
      <c r="L1037" s="14">
        <f>IF($E1037="","",IFERROR(INDEX('01_Cad_Pecas'!$I$2:$I$5000,MATCH($E1037,'01_Cad_Pecas'!$D$2:$D$5000,0)),IFERROR(INDEX('01_Cad_Pecas'!$I$2:$I$5000,MATCH(VALUE($E1037),'01_Cad_Pecas'!$D$2:$D$5000,0)),"")))</f>
        <v/>
      </c>
      <c r="M1037" s="14">
        <f>IF(OR($J1037="",$L1037=""),"",IF($K1037="",0,$K1037)+$J1037*$L1037)</f>
        <v/>
      </c>
      <c r="N1037" s="9" t="n">
        <v>46205</v>
      </c>
      <c r="O1037" s="9" t="n">
        <v>22</v>
      </c>
      <c r="P1037" s="14" t="n"/>
      <c r="Q1037" s="14" t="n"/>
      <c r="R1037" s="14" t="n"/>
      <c r="S1037" s="14" t="n"/>
      <c r="T1037" s="14" t="n"/>
      <c r="U1037" s="14" t="n"/>
      <c r="V1037" s="14" t="n"/>
      <c r="W1037" s="14" t="n"/>
      <c r="X1037" s="14" t="n"/>
      <c r="Y1037" s="14" t="n"/>
      <c r="Z1037" s="14" t="n"/>
      <c r="AA1037" s="11" t="n"/>
      <c r="AB1037" s="14">
        <f>B1037&amp;"|"&amp;I1037</f>
        <v/>
      </c>
      <c r="AC1037">
        <f>IF($B1037="","","|"&amp;SUBSTITUTE(TRIM(SUBSTITUTE(SUBSTITUTE(SUBSTITUTE(SUBSTITUTE(SUBSTITUTE(SUBSTITUTE(SUBSTITUTE(SUBSTITUTE(SUBSTITUTE(SUBSTITUTE(SUBSTITUTE(SUBSTITUTE(SUBSTITUTE(SUBSTITUTE(TRIM($B1037&amp;""),CHAR(10)," "),CHAR(13)," "),"."," "),";"," "),","," "),"/"," "),"+"," "),"-"," "),"  "," "),"  "," "),"  "," "),"  "," "),"  "," "),"  "," "))," ","|")&amp;"|")</f>
        <v/>
      </c>
      <c r="AD1037">
        <f>TRIM($I1037&amp;"")</f>
        <v/>
      </c>
    </row>
    <row r="1038" ht="24" customHeight="1">
      <c r="A1038" s="9" t="n">
        <v>46205</v>
      </c>
      <c r="B1038" s="14" t="inlineStr">
        <is>
          <t>10199</t>
        </is>
      </c>
      <c r="C1038" s="14" t="n"/>
      <c r="D1038" s="14" t="inlineStr">
        <is>
          <t>58 FABRICAÇÃO EMBALAGEM</t>
        </is>
      </c>
      <c r="E1038" s="14" t="inlineStr">
        <is>
          <t>30003430</t>
        </is>
      </c>
      <c r="F1038" s="14" t="inlineStr">
        <is>
          <t>EMB. CADEIRAS DAKAR (975X440X83)</t>
        </is>
      </c>
      <c r="G1038" s="14" t="inlineStr">
        <is>
          <t>58 FABRICAÇÃO EMBALAGEM</t>
        </is>
      </c>
      <c r="H1038" s="14" t="inlineStr">
        <is>
          <t>58 FABRICAÇÃO EMBALAGEM</t>
        </is>
      </c>
      <c r="I1038" s="9" t="inlineStr">
        <is>
          <t>58 FABRICAÇÃO EMBALAGEM</t>
        </is>
      </c>
      <c r="J1038" s="9" t="n">
        <v>26</v>
      </c>
      <c r="K1038" s="14">
        <f>IF($E1038="","",IFERROR(INDEX('01_Cad_Pecas'!$H$2:$H$5000,MATCH($E1038,'01_Cad_Pecas'!$D$2:$D$5000,0)),IFERROR(INDEX('01_Cad_Pecas'!$H$2:$H$5000,MATCH(VALUE($E1038),'01_Cad_Pecas'!$D$2:$D$5000,0)),"")))</f>
        <v/>
      </c>
      <c r="L1038" s="14">
        <f>IF($E1038="","",IFERROR(INDEX('01_Cad_Pecas'!$I$2:$I$5000,MATCH($E1038,'01_Cad_Pecas'!$D$2:$D$5000,0)),IFERROR(INDEX('01_Cad_Pecas'!$I$2:$I$5000,MATCH(VALUE($E1038),'01_Cad_Pecas'!$D$2:$D$5000,0)),"")))</f>
        <v/>
      </c>
      <c r="M1038" s="14">
        <f>IF(OR($J1038="",$L1038=""),"",IF($K1038="",0,$K1038)+$J1038*$L1038)</f>
        <v/>
      </c>
      <c r="N1038" s="9" t="n">
        <v>46205</v>
      </c>
      <c r="O1038" s="9" t="n">
        <v>26</v>
      </c>
      <c r="P1038" s="14" t="n"/>
      <c r="Q1038" s="14" t="n"/>
      <c r="R1038" s="14" t="n"/>
      <c r="S1038" s="14" t="n"/>
      <c r="T1038" s="14" t="n"/>
      <c r="U1038" s="14" t="n"/>
      <c r="V1038" s="14" t="n"/>
      <c r="W1038" s="14" t="n"/>
      <c r="X1038" s="14" t="n"/>
      <c r="Y1038" s="14" t="n"/>
      <c r="Z1038" s="14" t="n"/>
      <c r="AA1038" s="11" t="n"/>
      <c r="AB1038" s="14">
        <f>B1038&amp;"|"&amp;I1038</f>
        <v/>
      </c>
      <c r="AC1038">
        <f>IF($B1038="","","|"&amp;SUBSTITUTE(TRIM(SUBSTITUTE(SUBSTITUTE(SUBSTITUTE(SUBSTITUTE(SUBSTITUTE(SUBSTITUTE(SUBSTITUTE(SUBSTITUTE(SUBSTITUTE(SUBSTITUTE(SUBSTITUTE(SUBSTITUTE(SUBSTITUTE(SUBSTITUTE(TRIM($B1038&amp;""),CHAR(10)," "),CHAR(13)," "),"."," "),";"," "),","," "),"/"," "),"+"," "),"-"," "),"  "," "),"  "," "),"  "," "),"  "," "),"  "," "),"  "," "))," ","|")&amp;"|")</f>
        <v/>
      </c>
      <c r="AD1038">
        <f>TRIM($I1038&amp;"")</f>
        <v/>
      </c>
    </row>
    <row r="1039" ht="24" customHeight="1">
      <c r="A1039" s="9" t="n">
        <v>46205</v>
      </c>
      <c r="B1039" s="14" t="inlineStr">
        <is>
          <t>10199</t>
        </is>
      </c>
      <c r="C1039" s="14" t="n"/>
      <c r="D1039" s="14" t="inlineStr">
        <is>
          <t>58 FABRICAÇÃO EMBALAGEM</t>
        </is>
      </c>
      <c r="E1039" s="14" t="inlineStr">
        <is>
          <t>30003432</t>
        </is>
      </c>
      <c r="F1039" s="14" t="inlineStr">
        <is>
          <t>EMB. TRAVESSAS CADEIRAS DAKAR (435X435X50)</t>
        </is>
      </c>
      <c r="G1039" s="14" t="inlineStr">
        <is>
          <t>58 FABRICAÇÃO EMBALAGEM</t>
        </is>
      </c>
      <c r="H1039" s="14" t="inlineStr">
        <is>
          <t>58 FABRICAÇÃO EMBALAGEM</t>
        </is>
      </c>
      <c r="I1039" s="9" t="inlineStr">
        <is>
          <t>58 FABRICAÇÃO EMBALAGEM</t>
        </is>
      </c>
      <c r="J1039" s="9" t="n">
        <v>26</v>
      </c>
      <c r="K1039" s="14">
        <f>IF($E1039="","",IFERROR(INDEX('01_Cad_Pecas'!$H$2:$H$5000,MATCH($E1039,'01_Cad_Pecas'!$D$2:$D$5000,0)),IFERROR(INDEX('01_Cad_Pecas'!$H$2:$H$5000,MATCH(VALUE($E1039),'01_Cad_Pecas'!$D$2:$D$5000,0)),"")))</f>
        <v/>
      </c>
      <c r="L1039" s="14">
        <f>IF($E1039="","",IFERROR(INDEX('01_Cad_Pecas'!$I$2:$I$5000,MATCH($E1039,'01_Cad_Pecas'!$D$2:$D$5000,0)),IFERROR(INDEX('01_Cad_Pecas'!$I$2:$I$5000,MATCH(VALUE($E1039),'01_Cad_Pecas'!$D$2:$D$5000,0)),"")))</f>
        <v/>
      </c>
      <c r="M1039" s="14">
        <f>IF(OR($J1039="",$L1039=""),"",IF($K1039="",0,$K1039)+$J1039*$L1039)</f>
        <v/>
      </c>
      <c r="N1039" s="9" t="n">
        <v>46205</v>
      </c>
      <c r="O1039" s="9" t="n">
        <v>26</v>
      </c>
      <c r="P1039" s="14" t="n"/>
      <c r="Q1039" s="14" t="n"/>
      <c r="R1039" s="14" t="n"/>
      <c r="S1039" s="14" t="n"/>
      <c r="T1039" s="14" t="n"/>
      <c r="U1039" s="14" t="n"/>
      <c r="V1039" s="14" t="n"/>
      <c r="W1039" s="14" t="n"/>
      <c r="X1039" s="14" t="n"/>
      <c r="Y1039" s="14" t="n"/>
      <c r="Z1039" s="14" t="n"/>
      <c r="AA1039" s="11" t="n"/>
      <c r="AB1039" s="14">
        <f>B1039&amp;"|"&amp;I1039</f>
        <v/>
      </c>
      <c r="AC1039">
        <f>IF($B1039="","","|"&amp;SUBSTITUTE(TRIM(SUBSTITUTE(SUBSTITUTE(SUBSTITUTE(SUBSTITUTE(SUBSTITUTE(SUBSTITUTE(SUBSTITUTE(SUBSTITUTE(SUBSTITUTE(SUBSTITUTE(SUBSTITUTE(SUBSTITUTE(SUBSTITUTE(SUBSTITUTE(TRIM($B1039&amp;""),CHAR(10)," "),CHAR(13)," "),"."," "),";"," "),","," "),"/"," "),"+"," "),"-"," "),"  "," "),"  "," "),"  "," "),"  "," "),"  "," "),"  "," "))," ","|")&amp;"|")</f>
        <v/>
      </c>
      <c r="AD1039">
        <f>TRIM($I1039&amp;"")</f>
        <v/>
      </c>
    </row>
    <row r="1040" ht="24" customHeight="1">
      <c r="A1040" s="9" t="n">
        <v>46205</v>
      </c>
      <c r="B1040" s="14" t="inlineStr">
        <is>
          <t>10199</t>
        </is>
      </c>
      <c r="C1040" s="14" t="n"/>
      <c r="D1040" s="14" t="inlineStr">
        <is>
          <t>58 FABRICAÇÃO EMBALAGEM</t>
        </is>
      </c>
      <c r="E1040" s="14" t="inlineStr">
        <is>
          <t>300048930</t>
        </is>
      </c>
      <c r="F1040" s="14" t="inlineStr">
        <is>
          <t>EMB. CADEIRA SANTIAGO (935X449X100)</t>
        </is>
      </c>
      <c r="G1040" s="14" t="inlineStr">
        <is>
          <t>58 FABRICAÇÃO EMBALAGEM</t>
        </is>
      </c>
      <c r="H1040" s="14" t="inlineStr">
        <is>
          <t>58 FABRICAÇÃO EMBALAGEM</t>
        </is>
      </c>
      <c r="I1040" s="9" t="inlineStr">
        <is>
          <t>58 FABRICAÇÃO EMBALAGEM</t>
        </is>
      </c>
      <c r="J1040" s="9" t="n">
        <v>24</v>
      </c>
      <c r="K1040" s="14">
        <f>IF($E1040="","",IFERROR(INDEX('01_Cad_Pecas'!$H$2:$H$5000,MATCH($E1040,'01_Cad_Pecas'!$D$2:$D$5000,0)),IFERROR(INDEX('01_Cad_Pecas'!$H$2:$H$5000,MATCH(VALUE($E1040),'01_Cad_Pecas'!$D$2:$D$5000,0)),"")))</f>
        <v/>
      </c>
      <c r="L1040" s="14">
        <f>IF($E1040="","",IFERROR(INDEX('01_Cad_Pecas'!$I$2:$I$5000,MATCH($E1040,'01_Cad_Pecas'!$D$2:$D$5000,0)),IFERROR(INDEX('01_Cad_Pecas'!$I$2:$I$5000,MATCH(VALUE($E1040),'01_Cad_Pecas'!$D$2:$D$5000,0)),"")))</f>
        <v/>
      </c>
      <c r="M1040" s="14">
        <f>IF(OR($J1040="",$L1040=""),"",IF($K1040="",0,$K1040)+$J1040*$L1040)</f>
        <v/>
      </c>
      <c r="N1040" s="9" t="n">
        <v>46205</v>
      </c>
      <c r="O1040" s="9" t="n">
        <v>24</v>
      </c>
      <c r="P1040" s="14" t="n"/>
      <c r="Q1040" s="14" t="n"/>
      <c r="R1040" s="14" t="n"/>
      <c r="S1040" s="14" t="n"/>
      <c r="T1040" s="14" t="n"/>
      <c r="U1040" s="14" t="n"/>
      <c r="V1040" s="14" t="n"/>
      <c r="W1040" s="14" t="n"/>
      <c r="X1040" s="14" t="n"/>
      <c r="Y1040" s="14" t="n"/>
      <c r="Z1040" s="14" t="n"/>
      <c r="AA1040" s="11" t="n"/>
      <c r="AB1040" s="14">
        <f>B1040&amp;"|"&amp;I1040</f>
        <v/>
      </c>
      <c r="AC1040">
        <f>IF($B1040="","","|"&amp;SUBSTITUTE(TRIM(SUBSTITUTE(SUBSTITUTE(SUBSTITUTE(SUBSTITUTE(SUBSTITUTE(SUBSTITUTE(SUBSTITUTE(SUBSTITUTE(SUBSTITUTE(SUBSTITUTE(SUBSTITUTE(SUBSTITUTE(SUBSTITUTE(SUBSTITUTE(TRIM($B1040&amp;""),CHAR(10)," "),CHAR(13)," "),"."," "),";"," "),","," "),"/"," "),"+"," "),"-"," "),"  "," "),"  "," "),"  "," "),"  "," "),"  "," "),"  "," "))," ","|")&amp;"|")</f>
        <v/>
      </c>
      <c r="AD1040">
        <f>TRIM($I1040&amp;"")</f>
        <v/>
      </c>
    </row>
    <row r="1041" ht="24" customHeight="1">
      <c r="A1041" s="9" t="n">
        <v>46205</v>
      </c>
      <c r="B1041" s="14" t="inlineStr">
        <is>
          <t>10199</t>
        </is>
      </c>
      <c r="C1041" s="14" t="n"/>
      <c r="D1041" s="14" t="inlineStr">
        <is>
          <t>58 FABRICAÇÃO EMBALAGEM</t>
        </is>
      </c>
      <c r="E1041" s="14" t="inlineStr">
        <is>
          <t>300048931</t>
        </is>
      </c>
      <c r="F1041" s="14" t="inlineStr">
        <is>
          <t>EMB. TRAVESSAS CADEIRA SANTIAGO (365X280X35)</t>
        </is>
      </c>
      <c r="G1041" s="14" t="inlineStr">
        <is>
          <t>58 FABRICAÇÃO EMBALAGEM</t>
        </is>
      </c>
      <c r="H1041" s="14" t="inlineStr">
        <is>
          <t>58 FABRICAÇÃO EMBALAGEM</t>
        </is>
      </c>
      <c r="I1041" s="9" t="inlineStr">
        <is>
          <t>58 FABRICAÇÃO EMBALAGEM</t>
        </is>
      </c>
      <c r="J1041" s="9" t="n">
        <v>54</v>
      </c>
      <c r="K1041" s="14">
        <f>IF($E1041="","",IFERROR(INDEX('01_Cad_Pecas'!$H$2:$H$5000,MATCH($E1041,'01_Cad_Pecas'!$D$2:$D$5000,0)),IFERROR(INDEX('01_Cad_Pecas'!$H$2:$H$5000,MATCH(VALUE($E1041),'01_Cad_Pecas'!$D$2:$D$5000,0)),"")))</f>
        <v/>
      </c>
      <c r="L1041" s="14">
        <f>IF($E1041="","",IFERROR(INDEX('01_Cad_Pecas'!$I$2:$I$5000,MATCH($E1041,'01_Cad_Pecas'!$D$2:$D$5000,0)),IFERROR(INDEX('01_Cad_Pecas'!$I$2:$I$5000,MATCH(VALUE($E1041),'01_Cad_Pecas'!$D$2:$D$5000,0)),"")))</f>
        <v/>
      </c>
      <c r="M1041" s="14">
        <f>IF(OR($J1041="",$L1041=""),"",IF($K1041="",0,$K1041)+$J1041*$L1041)</f>
        <v/>
      </c>
      <c r="N1041" s="9" t="n">
        <v>46205</v>
      </c>
      <c r="O1041" s="9" t="n">
        <v>54</v>
      </c>
      <c r="P1041" s="14" t="n"/>
      <c r="Q1041" s="14" t="n"/>
      <c r="R1041" s="14" t="n"/>
      <c r="S1041" s="14" t="n"/>
      <c r="T1041" s="14" t="n"/>
      <c r="U1041" s="14" t="n"/>
      <c r="V1041" s="14" t="n"/>
      <c r="W1041" s="14" t="n"/>
      <c r="X1041" s="14" t="n"/>
      <c r="Y1041" s="14" t="n"/>
      <c r="Z1041" s="14" t="n"/>
      <c r="AA1041" s="11" t="n"/>
      <c r="AB1041" s="14">
        <f>B1041&amp;"|"&amp;I1041</f>
        <v/>
      </c>
      <c r="AC1041">
        <f>IF($B1041="","","|"&amp;SUBSTITUTE(TRIM(SUBSTITUTE(SUBSTITUTE(SUBSTITUTE(SUBSTITUTE(SUBSTITUTE(SUBSTITUTE(SUBSTITUTE(SUBSTITUTE(SUBSTITUTE(SUBSTITUTE(SUBSTITUTE(SUBSTITUTE(SUBSTITUTE(SUBSTITUTE(TRIM($B1041&amp;""),CHAR(10)," "),CHAR(13)," "),"."," "),";"," "),","," "),"/"," "),"+"," "),"-"," "),"  "," "),"  "," "),"  "," "),"  "," "),"  "," "),"  "," "))," ","|")&amp;"|")</f>
        <v/>
      </c>
      <c r="AD1041">
        <f>TRIM($I1041&amp;"")</f>
        <v/>
      </c>
    </row>
    <row r="1042" ht="24" customHeight="1">
      <c r="A1042" s="9" t="n">
        <v>46205</v>
      </c>
      <c r="B1042" s="14" t="inlineStr">
        <is>
          <t>10199</t>
        </is>
      </c>
      <c r="C1042" s="14" t="n"/>
      <c r="D1042" s="14" t="inlineStr">
        <is>
          <t>58 FABRICAÇÃO EMBALAGEM</t>
        </is>
      </c>
      <c r="E1042" s="14" t="inlineStr">
        <is>
          <t>30008130</t>
        </is>
      </c>
      <c r="F1042" s="14" t="inlineStr">
        <is>
          <t>EMB. CADEIRA CORDOBA (943X450X115)</t>
        </is>
      </c>
      <c r="G1042" s="14" t="inlineStr">
        <is>
          <t>58 FABRICAÇÃO EMBALAGEM</t>
        </is>
      </c>
      <c r="H1042" s="14" t="inlineStr">
        <is>
          <t>58 FABRICAÇÃO EMBALAGEM</t>
        </is>
      </c>
      <c r="I1042" s="9" t="inlineStr">
        <is>
          <t>58 FABRICAÇÃO EMBALAGEM</t>
        </is>
      </c>
      <c r="J1042" s="9" t="n">
        <v>30</v>
      </c>
      <c r="K1042" s="14">
        <f>IF($E1042="","",IFERROR(INDEX('01_Cad_Pecas'!$H$2:$H$5000,MATCH($E1042,'01_Cad_Pecas'!$D$2:$D$5000,0)),IFERROR(INDEX('01_Cad_Pecas'!$H$2:$H$5000,MATCH(VALUE($E1042),'01_Cad_Pecas'!$D$2:$D$5000,0)),"")))</f>
        <v/>
      </c>
      <c r="L1042" s="14">
        <f>IF($E1042="","",IFERROR(INDEX('01_Cad_Pecas'!$I$2:$I$5000,MATCH($E1042,'01_Cad_Pecas'!$D$2:$D$5000,0)),IFERROR(INDEX('01_Cad_Pecas'!$I$2:$I$5000,MATCH(VALUE($E1042),'01_Cad_Pecas'!$D$2:$D$5000,0)),"")))</f>
        <v/>
      </c>
      <c r="M1042" s="14">
        <f>IF(OR($J1042="",$L1042=""),"",IF($K1042="",0,$K1042)+$J1042*$L1042)</f>
        <v/>
      </c>
      <c r="N1042" s="9" t="n">
        <v>46205</v>
      </c>
      <c r="O1042" s="9" t="n">
        <v>30</v>
      </c>
      <c r="P1042" s="14" t="n"/>
      <c r="Q1042" s="14" t="n"/>
      <c r="R1042" s="14" t="n"/>
      <c r="S1042" s="14" t="n"/>
      <c r="T1042" s="14" t="n"/>
      <c r="U1042" s="14" t="n"/>
      <c r="V1042" s="14" t="n"/>
      <c r="W1042" s="14" t="n"/>
      <c r="X1042" s="14" t="n"/>
      <c r="Y1042" s="14" t="n"/>
      <c r="Z1042" s="14" t="n"/>
      <c r="AA1042" s="11" t="n"/>
      <c r="AB1042" s="14">
        <f>B1042&amp;"|"&amp;I1042</f>
        <v/>
      </c>
      <c r="AC1042">
        <f>IF($B1042="","","|"&amp;SUBSTITUTE(TRIM(SUBSTITUTE(SUBSTITUTE(SUBSTITUTE(SUBSTITUTE(SUBSTITUTE(SUBSTITUTE(SUBSTITUTE(SUBSTITUTE(SUBSTITUTE(SUBSTITUTE(SUBSTITUTE(SUBSTITUTE(SUBSTITUTE(SUBSTITUTE(TRIM($B1042&amp;""),CHAR(10)," "),CHAR(13)," "),"."," "),";"," "),","," "),"/"," "),"+"," "),"-"," "),"  "," "),"  "," "),"  "," "),"  "," "),"  "," "),"  "," "))," ","|")&amp;"|")</f>
        <v/>
      </c>
      <c r="AD1042">
        <f>TRIM($I1042&amp;"")</f>
        <v/>
      </c>
    </row>
    <row r="1043" ht="24" customHeight="1">
      <c r="A1043" s="9" t="n">
        <v>46205</v>
      </c>
      <c r="B1043" s="14" t="inlineStr">
        <is>
          <t>10199</t>
        </is>
      </c>
      <c r="C1043" s="14" t="n"/>
      <c r="D1043" s="14" t="inlineStr">
        <is>
          <t>58 FABRICAÇÃO EMBALAGEM</t>
        </is>
      </c>
      <c r="E1043" s="14" t="inlineStr">
        <is>
          <t>301240130</t>
        </is>
      </c>
      <c r="F1043" s="14" t="inlineStr">
        <is>
          <t>EMB. BASE DUBLIN 1,36 (880X774X64) EMENDADA</t>
        </is>
      </c>
      <c r="G1043" s="14" t="inlineStr">
        <is>
          <t>58 FABRICAÇÃO EMBALAGEM</t>
        </is>
      </c>
      <c r="H1043" s="14" t="inlineStr">
        <is>
          <t>58 FABRICAÇÃO EMBALAGEM</t>
        </is>
      </c>
      <c r="I1043" s="9" t="inlineStr">
        <is>
          <t>58 FABRICAÇÃO EMBALAGEM</t>
        </is>
      </c>
      <c r="J1043" s="9" t="n">
        <v>20</v>
      </c>
      <c r="K1043" s="14">
        <f>IF($E1043="","",IFERROR(INDEX('01_Cad_Pecas'!$H$2:$H$5000,MATCH($E1043,'01_Cad_Pecas'!$D$2:$D$5000,0)),IFERROR(INDEX('01_Cad_Pecas'!$H$2:$H$5000,MATCH(VALUE($E1043),'01_Cad_Pecas'!$D$2:$D$5000,0)),"")))</f>
        <v/>
      </c>
      <c r="L1043" s="14">
        <f>IF($E1043="","",IFERROR(INDEX('01_Cad_Pecas'!$I$2:$I$5000,MATCH($E1043,'01_Cad_Pecas'!$D$2:$D$5000,0)),IFERROR(INDEX('01_Cad_Pecas'!$I$2:$I$5000,MATCH(VALUE($E1043),'01_Cad_Pecas'!$D$2:$D$5000,0)),"")))</f>
        <v/>
      </c>
      <c r="M1043" s="14">
        <f>IF(OR($J1043="",$L1043=""),"",IF($K1043="",0,$K1043)+$J1043*$L1043)</f>
        <v/>
      </c>
      <c r="N1043" s="9" t="n">
        <v>46205</v>
      </c>
      <c r="O1043" s="9" t="n">
        <v>20</v>
      </c>
      <c r="P1043" s="14" t="n"/>
      <c r="Q1043" s="14" t="n"/>
      <c r="R1043" s="14" t="n"/>
      <c r="S1043" s="14" t="n"/>
      <c r="T1043" s="14" t="n"/>
      <c r="U1043" s="14" t="n"/>
      <c r="V1043" s="14" t="n"/>
      <c r="W1043" s="14" t="n"/>
      <c r="X1043" s="14" t="n"/>
      <c r="Y1043" s="14" t="n"/>
      <c r="Z1043" s="14" t="n"/>
      <c r="AA1043" s="11" t="n"/>
      <c r="AB1043" s="14">
        <f>B1043&amp;"|"&amp;I1043</f>
        <v/>
      </c>
      <c r="AC1043">
        <f>IF($B1043="","","|"&amp;SUBSTITUTE(TRIM(SUBSTITUTE(SUBSTITUTE(SUBSTITUTE(SUBSTITUTE(SUBSTITUTE(SUBSTITUTE(SUBSTITUTE(SUBSTITUTE(SUBSTITUTE(SUBSTITUTE(SUBSTITUTE(SUBSTITUTE(SUBSTITUTE(SUBSTITUTE(TRIM($B1043&amp;""),CHAR(10)," "),CHAR(13)," "),"."," "),";"," "),","," "),"/"," "),"+"," "),"-"," "),"  "," "),"  "," "),"  "," "),"  "," "),"  "," "),"  "," "))," ","|")&amp;"|")</f>
        <v/>
      </c>
      <c r="AD1043">
        <f>TRIM($I1043&amp;"")</f>
        <v/>
      </c>
    </row>
    <row r="1044" ht="24" customHeight="1">
      <c r="A1044" s="9" t="n">
        <v>46205</v>
      </c>
      <c r="B1044" s="14" t="inlineStr">
        <is>
          <t>10199</t>
        </is>
      </c>
      <c r="C1044" s="14" t="n"/>
      <c r="D1044" s="14" t="inlineStr">
        <is>
          <t>58 FABRICAÇÃO EMBALAGEM</t>
        </is>
      </c>
      <c r="E1044" s="14" t="inlineStr">
        <is>
          <t>301248130</t>
        </is>
      </c>
      <c r="F1044" s="14" t="inlineStr">
        <is>
          <t>EMB. BASE DUBLIN 1,03 LIGHT (774X728X38)</t>
        </is>
      </c>
      <c r="G1044" s="14" t="inlineStr">
        <is>
          <t>58 FABRICAÇÃO EMBALAGEM</t>
        </is>
      </c>
      <c r="H1044" s="14" t="inlineStr">
        <is>
          <t>58 FABRICAÇÃO EMBALAGEM</t>
        </is>
      </c>
      <c r="I1044" s="9" t="inlineStr">
        <is>
          <t>58 FABRICAÇÃO EMBALAGEM</t>
        </is>
      </c>
      <c r="J1044" s="9" t="n">
        <v>150</v>
      </c>
      <c r="K1044" s="14">
        <f>IF($E1044="","",IFERROR(INDEX('01_Cad_Pecas'!$H$2:$H$5000,MATCH($E1044,'01_Cad_Pecas'!$D$2:$D$5000,0)),IFERROR(INDEX('01_Cad_Pecas'!$H$2:$H$5000,MATCH(VALUE($E1044),'01_Cad_Pecas'!$D$2:$D$5000,0)),"")))</f>
        <v/>
      </c>
      <c r="L1044" s="14">
        <f>IF($E1044="","",IFERROR(INDEX('01_Cad_Pecas'!$I$2:$I$5000,MATCH($E1044,'01_Cad_Pecas'!$D$2:$D$5000,0)),IFERROR(INDEX('01_Cad_Pecas'!$I$2:$I$5000,MATCH(VALUE($E1044),'01_Cad_Pecas'!$D$2:$D$5000,0)),"")))</f>
        <v/>
      </c>
      <c r="M1044" s="14">
        <f>IF(OR($J1044="",$L1044=""),"",IF($K1044="",0,$K1044)+$J1044*$L1044)</f>
        <v/>
      </c>
      <c r="N1044" s="9" t="n">
        <v>46205</v>
      </c>
      <c r="O1044" s="9" t="n">
        <v>150</v>
      </c>
      <c r="P1044" s="14" t="n"/>
      <c r="Q1044" s="14" t="n"/>
      <c r="R1044" s="14" t="n"/>
      <c r="S1044" s="14" t="n"/>
      <c r="T1044" s="14" t="n"/>
      <c r="U1044" s="14" t="n"/>
      <c r="V1044" s="14" t="n"/>
      <c r="W1044" s="14" t="n"/>
      <c r="X1044" s="14" t="n"/>
      <c r="Y1044" s="14" t="n"/>
      <c r="Z1044" s="14" t="n"/>
      <c r="AA1044" s="11" t="n"/>
      <c r="AB1044" s="14">
        <f>B1044&amp;"|"&amp;I1044</f>
        <v/>
      </c>
      <c r="AC1044">
        <f>IF($B1044="","","|"&amp;SUBSTITUTE(TRIM(SUBSTITUTE(SUBSTITUTE(SUBSTITUTE(SUBSTITUTE(SUBSTITUTE(SUBSTITUTE(SUBSTITUTE(SUBSTITUTE(SUBSTITUTE(SUBSTITUTE(SUBSTITUTE(SUBSTITUTE(SUBSTITUTE(SUBSTITUTE(TRIM($B1044&amp;""),CHAR(10)," "),CHAR(13)," "),"."," "),";"," "),","," "),"/"," "),"+"," "),"-"," "),"  "," "),"  "," "),"  "," "),"  "," "),"  "," "),"  "," "))," ","|")&amp;"|")</f>
        <v/>
      </c>
      <c r="AD1044">
        <f>TRIM($I1044&amp;"")</f>
        <v/>
      </c>
    </row>
    <row r="1045" ht="24" customHeight="1">
      <c r="A1045" s="9" t="n">
        <v>46205</v>
      </c>
      <c r="B1045" s="14" t="inlineStr">
        <is>
          <t>10199</t>
        </is>
      </c>
      <c r="C1045" s="14" t="n"/>
      <c r="D1045" s="14" t="inlineStr">
        <is>
          <t>58 FABRICAÇÃO EMBALAGEM</t>
        </is>
      </c>
      <c r="E1045" s="14" t="inlineStr">
        <is>
          <t>200306130</t>
        </is>
      </c>
      <c r="F1045" s="14" t="inlineStr">
        <is>
          <t>EMB BASE GENOVA 1,36/1,60 (1610X125X193)</t>
        </is>
      </c>
      <c r="G1045" s="14" t="inlineStr">
        <is>
          <t>58 FABRICAÇÃO EMBALAGEM</t>
        </is>
      </c>
      <c r="H1045" s="14" t="inlineStr">
        <is>
          <t>58 FABRICAÇÃO EMBALAGEM</t>
        </is>
      </c>
      <c r="I1045" s="9" t="inlineStr">
        <is>
          <t>58 FABRICAÇÃO EMBALAGEM</t>
        </is>
      </c>
      <c r="J1045" s="9" t="n">
        <v>10</v>
      </c>
      <c r="K1045" s="14">
        <f>IF($E1045="","",IFERROR(INDEX('01_Cad_Pecas'!$H$2:$H$5000,MATCH($E1045,'01_Cad_Pecas'!$D$2:$D$5000,0)),IFERROR(INDEX('01_Cad_Pecas'!$H$2:$H$5000,MATCH(VALUE($E1045),'01_Cad_Pecas'!$D$2:$D$5000,0)),"")))</f>
        <v/>
      </c>
      <c r="L1045" s="14">
        <f>IF($E1045="","",IFERROR(INDEX('01_Cad_Pecas'!$I$2:$I$5000,MATCH($E1045,'01_Cad_Pecas'!$D$2:$D$5000,0)),IFERROR(INDEX('01_Cad_Pecas'!$I$2:$I$5000,MATCH(VALUE($E1045),'01_Cad_Pecas'!$D$2:$D$5000,0)),"")))</f>
        <v/>
      </c>
      <c r="M1045" s="14">
        <f>IF(OR($J1045="",$L1045=""),"",IF($K1045="",0,$K1045)+$J1045*$L1045)</f>
        <v/>
      </c>
      <c r="N1045" s="9" t="n">
        <v>46205</v>
      </c>
      <c r="O1045" s="9" t="n">
        <v>10</v>
      </c>
      <c r="P1045" s="14" t="n"/>
      <c r="Q1045" s="14" t="n"/>
      <c r="R1045" s="14" t="n"/>
      <c r="S1045" s="14" t="n"/>
      <c r="T1045" s="14" t="n"/>
      <c r="U1045" s="14" t="n"/>
      <c r="V1045" s="14" t="n"/>
      <c r="W1045" s="14" t="n"/>
      <c r="X1045" s="14" t="n"/>
      <c r="Y1045" s="14" t="n"/>
      <c r="Z1045" s="14" t="n"/>
      <c r="AA1045" s="11" t="n"/>
      <c r="AB1045" s="14">
        <f>B1045&amp;"|"&amp;I1045</f>
        <v/>
      </c>
      <c r="AC1045">
        <f>IF($B1045="","","|"&amp;SUBSTITUTE(TRIM(SUBSTITUTE(SUBSTITUTE(SUBSTITUTE(SUBSTITUTE(SUBSTITUTE(SUBSTITUTE(SUBSTITUTE(SUBSTITUTE(SUBSTITUTE(SUBSTITUTE(SUBSTITUTE(SUBSTITUTE(SUBSTITUTE(SUBSTITUTE(TRIM($B1045&amp;""),CHAR(10)," "),CHAR(13)," "),"."," "),";"," "),","," "),"/"," "),"+"," "),"-"," "),"  "," "),"  "," "),"  "," "),"  "," "),"  "," "),"  "," "))," ","|")&amp;"|")</f>
        <v/>
      </c>
      <c r="AD1045">
        <f>TRIM($I1045&amp;"")</f>
        <v/>
      </c>
    </row>
    <row r="1046" ht="24" customHeight="1">
      <c r="A1046" s="9" t="n">
        <v>46205</v>
      </c>
      <c r="B1046" s="14" t="inlineStr">
        <is>
          <t>10199</t>
        </is>
      </c>
      <c r="C1046" s="14" t="n"/>
      <c r="D1046" s="14" t="inlineStr">
        <is>
          <t>58 FABRICAÇÃO EMBALAGEM</t>
        </is>
      </c>
      <c r="E1046" s="14" t="inlineStr">
        <is>
          <t>20033330</t>
        </is>
      </c>
      <c r="F1046" s="14" t="inlineStr">
        <is>
          <t>EMB. TAMPO SANTIAGO 1,03 - 1060X1055X443</t>
        </is>
      </c>
      <c r="G1046" s="14" t="inlineStr">
        <is>
          <t>58 FABRICAÇÃO EMBALAGEM</t>
        </is>
      </c>
      <c r="H1046" s="14" t="inlineStr">
        <is>
          <t>58 FABRICAÇÃO EMBALAGEM</t>
        </is>
      </c>
      <c r="I1046" s="9" t="inlineStr">
        <is>
          <t>58 FABRICAÇÃO EMBALAGEM</t>
        </is>
      </c>
      <c r="J1046" s="9" t="n">
        <v>8</v>
      </c>
      <c r="K1046" s="14">
        <f>IF($E1046="","",IFERROR(INDEX('01_Cad_Pecas'!$H$2:$H$5000,MATCH($E1046,'01_Cad_Pecas'!$D$2:$D$5000,0)),IFERROR(INDEX('01_Cad_Pecas'!$H$2:$H$5000,MATCH(VALUE($E1046),'01_Cad_Pecas'!$D$2:$D$5000,0)),"")))</f>
        <v/>
      </c>
      <c r="L1046" s="14">
        <f>IF($E1046="","",IFERROR(INDEX('01_Cad_Pecas'!$I$2:$I$5000,MATCH($E1046,'01_Cad_Pecas'!$D$2:$D$5000,0)),IFERROR(INDEX('01_Cad_Pecas'!$I$2:$I$5000,MATCH(VALUE($E1046),'01_Cad_Pecas'!$D$2:$D$5000,0)),"")))</f>
        <v/>
      </c>
      <c r="M1046" s="14">
        <f>IF(OR($J1046="",$L1046=""),"",IF($K1046="",0,$K1046)+$J1046*$L1046)</f>
        <v/>
      </c>
      <c r="N1046" s="9" t="n">
        <v>46205</v>
      </c>
      <c r="O1046" s="9" t="n">
        <v>8</v>
      </c>
      <c r="P1046" s="14" t="n"/>
      <c r="Q1046" s="14" t="n"/>
      <c r="R1046" s="14" t="n"/>
      <c r="S1046" s="14" t="n"/>
      <c r="T1046" s="14" t="n"/>
      <c r="U1046" s="14" t="n"/>
      <c r="V1046" s="14" t="n"/>
      <c r="W1046" s="14" t="n"/>
      <c r="X1046" s="14" t="n"/>
      <c r="Y1046" s="14" t="n"/>
      <c r="Z1046" s="14" t="n"/>
      <c r="AA1046" s="11" t="n"/>
      <c r="AB1046" s="14">
        <f>B1046&amp;"|"&amp;I1046</f>
        <v/>
      </c>
      <c r="AC1046">
        <f>IF($B1046="","","|"&amp;SUBSTITUTE(TRIM(SUBSTITUTE(SUBSTITUTE(SUBSTITUTE(SUBSTITUTE(SUBSTITUTE(SUBSTITUTE(SUBSTITUTE(SUBSTITUTE(SUBSTITUTE(SUBSTITUTE(SUBSTITUTE(SUBSTITUTE(SUBSTITUTE(SUBSTITUTE(TRIM($B1046&amp;""),CHAR(10)," "),CHAR(13)," "),"."," "),";"," "),","," "),"/"," "),"+"," "),"-"," "),"  "," "),"  "," "),"  "," "),"  "," "),"  "," "),"  "," "))," ","|")&amp;"|")</f>
        <v/>
      </c>
      <c r="AD1046">
        <f>TRIM($I1046&amp;"")</f>
        <v/>
      </c>
    </row>
    <row r="1047" ht="24" customHeight="1">
      <c r="A1047" s="9" t="n">
        <v>46209</v>
      </c>
      <c r="B1047" s="14" t="inlineStr">
        <is>
          <t>10200,10202,10205</t>
        </is>
      </c>
      <c r="C1047" s="14" t="n"/>
      <c r="D1047" s="14" t="inlineStr">
        <is>
          <t>58 FABRICAÇÃO EMBALAGEM</t>
        </is>
      </c>
      <c r="E1047" s="14" t="inlineStr">
        <is>
          <t>10050031</t>
        </is>
      </c>
      <c r="F1047" s="14" t="inlineStr">
        <is>
          <t>EMB. MESA DE CABECEIRA MALAGA (615X408X151)</t>
        </is>
      </c>
      <c r="G1047" s="14" t="inlineStr">
        <is>
          <t>58 FABRICAÇÃO EMBALAGEM</t>
        </is>
      </c>
      <c r="H1047" s="14" t="inlineStr">
        <is>
          <t>58 FABRICAÇÃO EMBALAGEM</t>
        </is>
      </c>
      <c r="I1047" s="9" t="inlineStr">
        <is>
          <t>58 FABRICAÇÃO EMBALAGEM</t>
        </is>
      </c>
      <c r="J1047" s="9" t="n">
        <v>4</v>
      </c>
      <c r="K1047" s="14">
        <f>IF($E1047="","",IFERROR(INDEX('01_Cad_Pecas'!$H$2:$H$5000,MATCH($E1047,'01_Cad_Pecas'!$D$2:$D$5000,0)),IFERROR(INDEX('01_Cad_Pecas'!$H$2:$H$5000,MATCH(VALUE($E1047),'01_Cad_Pecas'!$D$2:$D$5000,0)),"")))</f>
        <v/>
      </c>
      <c r="L1047" s="14">
        <f>IF($E1047="","",IFERROR(INDEX('01_Cad_Pecas'!$I$2:$I$5000,MATCH($E1047,'01_Cad_Pecas'!$D$2:$D$5000,0)),IFERROR(INDEX('01_Cad_Pecas'!$I$2:$I$5000,MATCH(VALUE($E1047),'01_Cad_Pecas'!$D$2:$D$5000,0)),"")))</f>
        <v/>
      </c>
      <c r="M1047" s="14">
        <f>IF(OR($J1047="",$L1047=""),"",IF($K1047="",0,$K1047)+$J1047*$L1047)</f>
        <v/>
      </c>
      <c r="N1047" s="9" t="n">
        <v>46209</v>
      </c>
      <c r="O1047" s="9" t="n">
        <v>4</v>
      </c>
      <c r="P1047" s="14" t="n"/>
      <c r="Q1047" s="14" t="n"/>
      <c r="R1047" s="14" t="n"/>
      <c r="S1047" s="14" t="n"/>
      <c r="T1047" s="14" t="n"/>
      <c r="U1047" s="14" t="n"/>
      <c r="V1047" s="14" t="n"/>
      <c r="W1047" s="14" t="n"/>
      <c r="X1047" s="14" t="n"/>
      <c r="Y1047" s="14" t="n"/>
      <c r="Z1047" s="14" t="n"/>
      <c r="AA1047" s="11" t="n"/>
      <c r="AB1047" s="14">
        <f>B1047&amp;"|"&amp;I1047</f>
        <v/>
      </c>
      <c r="AC1047">
        <f>IF($B1047="","","|"&amp;SUBSTITUTE(TRIM(SUBSTITUTE(SUBSTITUTE(SUBSTITUTE(SUBSTITUTE(SUBSTITUTE(SUBSTITUTE(SUBSTITUTE(SUBSTITUTE(SUBSTITUTE(SUBSTITUTE(SUBSTITUTE(SUBSTITUTE(SUBSTITUTE(SUBSTITUTE(TRIM($B1047&amp;""),CHAR(10)," "),CHAR(13)," "),"."," "),";"," "),","," "),"/"," "),"+"," "),"-"," "),"  "," "),"  "," "),"  "," "),"  "," "),"  "," "),"  "," "))," ","|")&amp;"|")</f>
        <v/>
      </c>
      <c r="AD1047">
        <f>TRIM($I1047&amp;"")</f>
        <v/>
      </c>
    </row>
    <row r="1048" ht="24" customHeight="1">
      <c r="A1048" s="9" t="n">
        <v>46209</v>
      </c>
      <c r="B1048" s="14" t="inlineStr">
        <is>
          <t>10200,10202,10205</t>
        </is>
      </c>
      <c r="C1048" s="14" t="n"/>
      <c r="D1048" s="14" t="inlineStr">
        <is>
          <t>58 FABRICAÇÃO EMBALAGEM</t>
        </is>
      </c>
      <c r="E1048" s="14" t="inlineStr">
        <is>
          <t>200190130</t>
        </is>
      </c>
      <c r="F1048" s="14" t="inlineStr">
        <is>
          <t>EMB. BASE SANTIAGO DUPLA (793X485X140)</t>
        </is>
      </c>
      <c r="G1048" s="14" t="inlineStr">
        <is>
          <t>58 FABRICAÇÃO EMBALAGEM</t>
        </is>
      </c>
      <c r="H1048" s="14" t="inlineStr">
        <is>
          <t>58 FABRICAÇÃO EMBALAGEM</t>
        </is>
      </c>
      <c r="I1048" s="9" t="inlineStr">
        <is>
          <t>58 FABRICAÇÃO EMBALAGEM</t>
        </is>
      </c>
      <c r="J1048" s="9" t="n">
        <v>5</v>
      </c>
      <c r="K1048" s="14">
        <f>IF($E1048="","",IFERROR(INDEX('01_Cad_Pecas'!$H$2:$H$5000,MATCH($E1048,'01_Cad_Pecas'!$D$2:$D$5000,0)),IFERROR(INDEX('01_Cad_Pecas'!$H$2:$H$5000,MATCH(VALUE($E1048),'01_Cad_Pecas'!$D$2:$D$5000,0)),"")))</f>
        <v/>
      </c>
      <c r="L1048" s="14">
        <f>IF($E1048="","",IFERROR(INDEX('01_Cad_Pecas'!$I$2:$I$5000,MATCH($E1048,'01_Cad_Pecas'!$D$2:$D$5000,0)),IFERROR(INDEX('01_Cad_Pecas'!$I$2:$I$5000,MATCH(VALUE($E1048),'01_Cad_Pecas'!$D$2:$D$5000,0)),"")))</f>
        <v/>
      </c>
      <c r="M1048" s="14">
        <f>IF(OR($J1048="",$L1048=""),"",IF($K1048="",0,$K1048)+$J1048*$L1048)</f>
        <v/>
      </c>
      <c r="N1048" s="9" t="n">
        <v>46209</v>
      </c>
      <c r="O1048" s="9" t="n">
        <v>5</v>
      </c>
      <c r="P1048" s="14" t="n"/>
      <c r="Q1048" s="14" t="n"/>
      <c r="R1048" s="14" t="n"/>
      <c r="S1048" s="14" t="n"/>
      <c r="T1048" s="14" t="n"/>
      <c r="U1048" s="14" t="n"/>
      <c r="V1048" s="14" t="n"/>
      <c r="W1048" s="14" t="n"/>
      <c r="X1048" s="14" t="n"/>
      <c r="Y1048" s="14" t="n"/>
      <c r="Z1048" s="14" t="n"/>
      <c r="AA1048" s="11" t="n"/>
      <c r="AB1048" s="14">
        <f>B1048&amp;"|"&amp;I1048</f>
        <v/>
      </c>
      <c r="AC1048">
        <f>IF($B1048="","","|"&amp;SUBSTITUTE(TRIM(SUBSTITUTE(SUBSTITUTE(SUBSTITUTE(SUBSTITUTE(SUBSTITUTE(SUBSTITUTE(SUBSTITUTE(SUBSTITUTE(SUBSTITUTE(SUBSTITUTE(SUBSTITUTE(SUBSTITUTE(SUBSTITUTE(SUBSTITUTE(TRIM($B1048&amp;""),CHAR(10)," "),CHAR(13)," "),"."," "),";"," "),","," "),"/"," "),"+"," "),"-"," "),"  "," "),"  "," "),"  "," "),"  "," "),"  "," "),"  "," "))," ","|")&amp;"|")</f>
        <v/>
      </c>
      <c r="AD1048">
        <f>TRIM($I1048&amp;"")</f>
        <v/>
      </c>
    </row>
    <row r="1049" ht="24" customHeight="1">
      <c r="A1049" s="9" t="n">
        <v>46209</v>
      </c>
      <c r="B1049" s="14" t="inlineStr">
        <is>
          <t>10200,10202,10205</t>
        </is>
      </c>
      <c r="C1049" s="14" t="n"/>
      <c r="D1049" s="14" t="inlineStr">
        <is>
          <t>58 FABRICAÇÃO EMBALAGEM</t>
        </is>
      </c>
      <c r="E1049" s="14" t="inlineStr">
        <is>
          <t>200196130</t>
        </is>
      </c>
      <c r="F1049" s="14" t="inlineStr">
        <is>
          <t>EMB. BASE SANTIAGO 1,36 (782X586X111)</t>
        </is>
      </c>
      <c r="G1049" s="14" t="inlineStr">
        <is>
          <t>58 FABRICAÇÃO EMBALAGEM</t>
        </is>
      </c>
      <c r="H1049" s="14" t="inlineStr">
        <is>
          <t>58 FABRICAÇÃO EMBALAGEM</t>
        </is>
      </c>
      <c r="I1049" s="9" t="inlineStr">
        <is>
          <t>58 FABRICAÇÃO EMBALAGEM</t>
        </is>
      </c>
      <c r="J1049" s="9" t="n">
        <v>3</v>
      </c>
      <c r="K1049" s="14">
        <f>IF($E1049="","",IFERROR(INDEX('01_Cad_Pecas'!$H$2:$H$5000,MATCH($E1049,'01_Cad_Pecas'!$D$2:$D$5000,0)),IFERROR(INDEX('01_Cad_Pecas'!$H$2:$H$5000,MATCH(VALUE($E1049),'01_Cad_Pecas'!$D$2:$D$5000,0)),"")))</f>
        <v/>
      </c>
      <c r="L1049" s="14">
        <f>IF($E1049="","",IFERROR(INDEX('01_Cad_Pecas'!$I$2:$I$5000,MATCH($E1049,'01_Cad_Pecas'!$D$2:$D$5000,0)),IFERROR(INDEX('01_Cad_Pecas'!$I$2:$I$5000,MATCH(VALUE($E1049),'01_Cad_Pecas'!$D$2:$D$5000,0)),"")))</f>
        <v/>
      </c>
      <c r="M1049" s="14">
        <f>IF(OR($J1049="",$L1049=""),"",IF($K1049="",0,$K1049)+$J1049*$L1049)</f>
        <v/>
      </c>
      <c r="N1049" s="9" t="n">
        <v>46209</v>
      </c>
      <c r="O1049" s="9" t="n">
        <v>3</v>
      </c>
      <c r="P1049" s="14" t="n"/>
      <c r="Q1049" s="14" t="n"/>
      <c r="R1049" s="14" t="n"/>
      <c r="S1049" s="14" t="n"/>
      <c r="T1049" s="14" t="n"/>
      <c r="U1049" s="14" t="n"/>
      <c r="V1049" s="14" t="n"/>
      <c r="W1049" s="14" t="n"/>
      <c r="X1049" s="14" t="n"/>
      <c r="Y1049" s="14" t="n"/>
      <c r="Z1049" s="14" t="n"/>
      <c r="AA1049" s="11" t="n"/>
      <c r="AB1049" s="14">
        <f>B1049&amp;"|"&amp;I1049</f>
        <v/>
      </c>
      <c r="AC1049">
        <f>IF($B1049="","","|"&amp;SUBSTITUTE(TRIM(SUBSTITUTE(SUBSTITUTE(SUBSTITUTE(SUBSTITUTE(SUBSTITUTE(SUBSTITUTE(SUBSTITUTE(SUBSTITUTE(SUBSTITUTE(SUBSTITUTE(SUBSTITUTE(SUBSTITUTE(SUBSTITUTE(SUBSTITUTE(TRIM($B1049&amp;""),CHAR(10)," "),CHAR(13)," "),"."," "),";"," "),","," "),"/"," "),"+"," "),"-"," "),"  "," "),"  "," "),"  "," "),"  "," "),"  "," "),"  "," "))," ","|")&amp;"|")</f>
        <v/>
      </c>
      <c r="AD1049">
        <f>TRIM($I1049&amp;"")</f>
        <v/>
      </c>
    </row>
    <row r="1050" ht="24" customHeight="1">
      <c r="A1050" s="9" t="n">
        <v>46209</v>
      </c>
      <c r="B1050" s="14" t="inlineStr">
        <is>
          <t>10200,10202,10205</t>
        </is>
      </c>
      <c r="C1050" s="14" t="n"/>
      <c r="D1050" s="14" t="inlineStr">
        <is>
          <t>58 FABRICAÇÃO EMBALAGEM</t>
        </is>
      </c>
      <c r="E1050" s="14" t="inlineStr">
        <is>
          <t>200200130</t>
        </is>
      </c>
      <c r="F1050" s="14" t="inlineStr">
        <is>
          <t>EMB. BASE DUBAI (1190X370X57)</t>
        </is>
      </c>
      <c r="G1050" s="14" t="inlineStr">
        <is>
          <t>58 FABRICAÇÃO EMBALAGEM</t>
        </is>
      </c>
      <c r="H1050" s="14" t="inlineStr">
        <is>
          <t>58 FABRICAÇÃO EMBALAGEM</t>
        </is>
      </c>
      <c r="I1050" s="9" t="inlineStr">
        <is>
          <t>58 FABRICAÇÃO EMBALAGEM</t>
        </is>
      </c>
      <c r="J1050" s="9" t="n">
        <v>6</v>
      </c>
      <c r="K1050" s="14">
        <f>IF($E1050="","",IFERROR(INDEX('01_Cad_Pecas'!$H$2:$H$5000,MATCH($E1050,'01_Cad_Pecas'!$D$2:$D$5000,0)),IFERROR(INDEX('01_Cad_Pecas'!$H$2:$H$5000,MATCH(VALUE($E1050),'01_Cad_Pecas'!$D$2:$D$5000,0)),"")))</f>
        <v/>
      </c>
      <c r="L1050" s="14">
        <f>IF($E1050="","",IFERROR(INDEX('01_Cad_Pecas'!$I$2:$I$5000,MATCH($E1050,'01_Cad_Pecas'!$D$2:$D$5000,0)),IFERROR(INDEX('01_Cad_Pecas'!$I$2:$I$5000,MATCH(VALUE($E1050),'01_Cad_Pecas'!$D$2:$D$5000,0)),"")))</f>
        <v/>
      </c>
      <c r="M1050" s="14">
        <f>IF(OR($J1050="",$L1050=""),"",IF($K1050="",0,$K1050)+$J1050*$L1050)</f>
        <v/>
      </c>
      <c r="N1050" s="9" t="n">
        <v>46209</v>
      </c>
      <c r="O1050" s="9" t="n">
        <v>6</v>
      </c>
      <c r="P1050" s="14" t="n"/>
      <c r="Q1050" s="14" t="n"/>
      <c r="R1050" s="14" t="n"/>
      <c r="S1050" s="14" t="n"/>
      <c r="T1050" s="14" t="n"/>
      <c r="U1050" s="14" t="n"/>
      <c r="V1050" s="14" t="n"/>
      <c r="W1050" s="14" t="n"/>
      <c r="X1050" s="14" t="n"/>
      <c r="Y1050" s="14" t="n"/>
      <c r="Z1050" s="14" t="n"/>
      <c r="AA1050" s="11" t="n"/>
      <c r="AB1050" s="14">
        <f>B1050&amp;"|"&amp;I1050</f>
        <v/>
      </c>
      <c r="AC1050">
        <f>IF($B1050="","","|"&amp;SUBSTITUTE(TRIM(SUBSTITUTE(SUBSTITUTE(SUBSTITUTE(SUBSTITUTE(SUBSTITUTE(SUBSTITUTE(SUBSTITUTE(SUBSTITUTE(SUBSTITUTE(SUBSTITUTE(SUBSTITUTE(SUBSTITUTE(SUBSTITUTE(SUBSTITUTE(TRIM($B1050&amp;""),CHAR(10)," "),CHAR(13)," "),"."," "),";"," "),","," "),"/"," "),"+"," "),"-"," "),"  "," "),"  "," "),"  "," "),"  "," "),"  "," "),"  "," "))," ","|")&amp;"|")</f>
        <v/>
      </c>
      <c r="AD1050">
        <f>TRIM($I1050&amp;"")</f>
        <v/>
      </c>
    </row>
    <row r="1051" ht="24" customHeight="1">
      <c r="A1051" s="9" t="n">
        <v>46209</v>
      </c>
      <c r="B1051" s="14" t="inlineStr">
        <is>
          <t>10200,10202,10205</t>
        </is>
      </c>
      <c r="C1051" s="14" t="n"/>
      <c r="D1051" s="14" t="inlineStr">
        <is>
          <t>58 FABRICAÇÃO EMBALAGEM</t>
        </is>
      </c>
      <c r="E1051" s="14" t="inlineStr">
        <is>
          <t>200306230</t>
        </is>
      </c>
      <c r="F1051" s="14" t="inlineStr">
        <is>
          <t>EMB. BASE GENOVA 1,80 (1635X120X193)</t>
        </is>
      </c>
      <c r="G1051" s="14" t="inlineStr">
        <is>
          <t>58 FABRICAÇÃO EMBALAGEM</t>
        </is>
      </c>
      <c r="H1051" s="14" t="inlineStr">
        <is>
          <t>58 FABRICAÇÃO EMBALAGEM</t>
        </is>
      </c>
      <c r="I1051" s="9" t="inlineStr">
        <is>
          <t>58 FABRICAÇÃO EMBALAGEM</t>
        </is>
      </c>
      <c r="J1051" s="9" t="n">
        <v>2</v>
      </c>
      <c r="K1051" s="14">
        <f>IF($E1051="","",IFERROR(INDEX('01_Cad_Pecas'!$H$2:$H$5000,MATCH($E1051,'01_Cad_Pecas'!$D$2:$D$5000,0)),IFERROR(INDEX('01_Cad_Pecas'!$H$2:$H$5000,MATCH(VALUE($E1051),'01_Cad_Pecas'!$D$2:$D$5000,0)),"")))</f>
        <v/>
      </c>
      <c r="L1051" s="14">
        <f>IF($E1051="","",IFERROR(INDEX('01_Cad_Pecas'!$I$2:$I$5000,MATCH($E1051,'01_Cad_Pecas'!$D$2:$D$5000,0)),IFERROR(INDEX('01_Cad_Pecas'!$I$2:$I$5000,MATCH(VALUE($E1051),'01_Cad_Pecas'!$D$2:$D$5000,0)),"")))</f>
        <v/>
      </c>
      <c r="M1051" s="14">
        <f>IF(OR($J1051="",$L1051=""),"",IF($K1051="",0,$K1051)+$J1051*$L1051)</f>
        <v/>
      </c>
      <c r="N1051" s="9" t="n">
        <v>46209</v>
      </c>
      <c r="O1051" s="9" t="n">
        <v>2</v>
      </c>
      <c r="P1051" s="14" t="n"/>
      <c r="Q1051" s="14" t="n"/>
      <c r="R1051" s="14" t="n"/>
      <c r="S1051" s="14" t="n"/>
      <c r="T1051" s="14" t="n"/>
      <c r="U1051" s="14" t="n"/>
      <c r="V1051" s="14" t="n"/>
      <c r="W1051" s="14" t="n"/>
      <c r="X1051" s="14" t="n"/>
      <c r="Y1051" s="14" t="n"/>
      <c r="Z1051" s="14" t="n"/>
      <c r="AA1051" s="11" t="n"/>
      <c r="AB1051" s="14">
        <f>B1051&amp;"|"&amp;I1051</f>
        <v/>
      </c>
      <c r="AC1051">
        <f>IF($B1051="","","|"&amp;SUBSTITUTE(TRIM(SUBSTITUTE(SUBSTITUTE(SUBSTITUTE(SUBSTITUTE(SUBSTITUTE(SUBSTITUTE(SUBSTITUTE(SUBSTITUTE(SUBSTITUTE(SUBSTITUTE(SUBSTITUTE(SUBSTITUTE(SUBSTITUTE(SUBSTITUTE(TRIM($B1051&amp;""),CHAR(10)," "),CHAR(13)," "),"."," "),";"," "),","," "),"/"," "),"+"," "),"-"," "),"  "," "),"  "," "),"  "," "),"  "," "),"  "," "),"  "," "))," ","|")&amp;"|")</f>
        <v/>
      </c>
      <c r="AD1051">
        <f>TRIM($I1051&amp;"")</f>
        <v/>
      </c>
    </row>
    <row r="1052" ht="24" customHeight="1">
      <c r="A1052" s="9" t="n">
        <v>46209</v>
      </c>
      <c r="B1052" s="14" t="inlineStr">
        <is>
          <t>10200,10202,10205</t>
        </is>
      </c>
      <c r="C1052" s="14" t="n"/>
      <c r="D1052" s="14" t="inlineStr">
        <is>
          <t>58 FABRICAÇÃO EMBALAGEM</t>
        </is>
      </c>
      <c r="E1052" s="14" t="inlineStr">
        <is>
          <t>200316130</t>
        </is>
      </c>
      <c r="F1052" s="14" t="inlineStr">
        <is>
          <t>EMB. NOVA YORK 1,60 (1345X100X175)</t>
        </is>
      </c>
      <c r="G1052" s="14" t="inlineStr">
        <is>
          <t>58 FABRICAÇÃO EMBALAGEM</t>
        </is>
      </c>
      <c r="H1052" s="14" t="inlineStr">
        <is>
          <t>58 FABRICAÇÃO EMBALAGEM</t>
        </is>
      </c>
      <c r="I1052" s="9" t="inlineStr">
        <is>
          <t>58 FABRICAÇÃO EMBALAGEM</t>
        </is>
      </c>
      <c r="J1052" s="9" t="n">
        <v>2</v>
      </c>
      <c r="K1052" s="14">
        <f>IF($E1052="","",IFERROR(INDEX('01_Cad_Pecas'!$H$2:$H$5000,MATCH($E1052,'01_Cad_Pecas'!$D$2:$D$5000,0)),IFERROR(INDEX('01_Cad_Pecas'!$H$2:$H$5000,MATCH(VALUE($E1052),'01_Cad_Pecas'!$D$2:$D$5000,0)),"")))</f>
        <v/>
      </c>
      <c r="L1052" s="14">
        <f>IF($E1052="","",IFERROR(INDEX('01_Cad_Pecas'!$I$2:$I$5000,MATCH($E1052,'01_Cad_Pecas'!$D$2:$D$5000,0)),IFERROR(INDEX('01_Cad_Pecas'!$I$2:$I$5000,MATCH(VALUE($E1052),'01_Cad_Pecas'!$D$2:$D$5000,0)),"")))</f>
        <v/>
      </c>
      <c r="M1052" s="14">
        <f>IF(OR($J1052="",$L1052=""),"",IF($K1052="",0,$K1052)+$J1052*$L1052)</f>
        <v/>
      </c>
      <c r="N1052" s="9" t="n">
        <v>46209</v>
      </c>
      <c r="O1052" s="9" t="n">
        <v>2</v>
      </c>
      <c r="P1052" s="14" t="n"/>
      <c r="Q1052" s="14" t="n"/>
      <c r="R1052" s="14" t="n"/>
      <c r="S1052" s="14" t="n"/>
      <c r="T1052" s="14" t="n"/>
      <c r="U1052" s="14" t="n"/>
      <c r="V1052" s="14" t="n"/>
      <c r="W1052" s="14" t="n"/>
      <c r="X1052" s="14" t="n"/>
      <c r="Y1052" s="14" t="n"/>
      <c r="Z1052" s="14" t="n"/>
      <c r="AA1052" s="11" t="n"/>
      <c r="AB1052" s="14">
        <f>B1052&amp;"|"&amp;I1052</f>
        <v/>
      </c>
      <c r="AC1052">
        <f>IF($B1052="","","|"&amp;SUBSTITUTE(TRIM(SUBSTITUTE(SUBSTITUTE(SUBSTITUTE(SUBSTITUTE(SUBSTITUTE(SUBSTITUTE(SUBSTITUTE(SUBSTITUTE(SUBSTITUTE(SUBSTITUTE(SUBSTITUTE(SUBSTITUTE(SUBSTITUTE(SUBSTITUTE(TRIM($B1052&amp;""),CHAR(10)," "),CHAR(13)," "),"."," "),";"," "),","," "),"/"," "),"+"," "),"-"," "),"  "," "),"  "," "),"  "," "),"  "," "),"  "," "),"  "," "))," ","|")&amp;"|")</f>
        <v/>
      </c>
      <c r="AD1052">
        <f>TRIM($I1052&amp;"")</f>
        <v/>
      </c>
    </row>
    <row r="1053" ht="24" customHeight="1">
      <c r="A1053" s="9" t="n">
        <v>46209</v>
      </c>
      <c r="B1053" s="14" t="inlineStr">
        <is>
          <t>10200,10202,10205</t>
        </is>
      </c>
      <c r="C1053" s="14" t="n"/>
      <c r="D1053" s="14" t="inlineStr">
        <is>
          <t>58 FABRICAÇÃO EMBALAGEM</t>
        </is>
      </c>
      <c r="E1053" s="14" t="inlineStr">
        <is>
          <t>20034330</t>
        </is>
      </c>
      <c r="F1053" s="14" t="inlineStr">
        <is>
          <t>EMB. BASE SANTIAGO 1,03 (800X472X93)</t>
        </is>
      </c>
      <c r="G1053" s="14" t="inlineStr">
        <is>
          <t>58 FABRICAÇÃO EMBALAGEM</t>
        </is>
      </c>
      <c r="H1053" s="14" t="inlineStr">
        <is>
          <t>58 FABRICAÇÃO EMBALAGEM</t>
        </is>
      </c>
      <c r="I1053" s="9" t="inlineStr">
        <is>
          <t>58 FABRICAÇÃO EMBALAGEM</t>
        </is>
      </c>
      <c r="J1053" s="9" t="n">
        <v>1</v>
      </c>
      <c r="K1053" s="14">
        <f>IF($E1053="","",IFERROR(INDEX('01_Cad_Pecas'!$H$2:$H$5000,MATCH($E1053,'01_Cad_Pecas'!$D$2:$D$5000,0)),IFERROR(INDEX('01_Cad_Pecas'!$H$2:$H$5000,MATCH(VALUE($E1053),'01_Cad_Pecas'!$D$2:$D$5000,0)),"")))</f>
        <v/>
      </c>
      <c r="L1053" s="14">
        <f>IF($E1053="","",IFERROR(INDEX('01_Cad_Pecas'!$I$2:$I$5000,MATCH($E1053,'01_Cad_Pecas'!$D$2:$D$5000,0)),IFERROR(INDEX('01_Cad_Pecas'!$I$2:$I$5000,MATCH(VALUE($E1053),'01_Cad_Pecas'!$D$2:$D$5000,0)),"")))</f>
        <v/>
      </c>
      <c r="M1053" s="14">
        <f>IF(OR($J1053="",$L1053=""),"",IF($K1053="",0,$K1053)+$J1053*$L1053)</f>
        <v/>
      </c>
      <c r="N1053" s="9" t="n">
        <v>46209</v>
      </c>
      <c r="O1053" s="9" t="n">
        <v>1</v>
      </c>
      <c r="P1053" s="14" t="n"/>
      <c r="Q1053" s="14" t="n"/>
      <c r="R1053" s="14" t="n"/>
      <c r="S1053" s="14" t="n"/>
      <c r="T1053" s="14" t="n"/>
      <c r="U1053" s="14" t="n"/>
      <c r="V1053" s="14" t="n"/>
      <c r="W1053" s="14" t="n"/>
      <c r="X1053" s="14" t="n"/>
      <c r="Y1053" s="14" t="n"/>
      <c r="Z1053" s="14" t="n"/>
      <c r="AA1053" s="11" t="n"/>
      <c r="AB1053" s="14">
        <f>B1053&amp;"|"&amp;I1053</f>
        <v/>
      </c>
      <c r="AC1053">
        <f>IF($B1053="","","|"&amp;SUBSTITUTE(TRIM(SUBSTITUTE(SUBSTITUTE(SUBSTITUTE(SUBSTITUTE(SUBSTITUTE(SUBSTITUTE(SUBSTITUTE(SUBSTITUTE(SUBSTITUTE(SUBSTITUTE(SUBSTITUTE(SUBSTITUTE(SUBSTITUTE(SUBSTITUTE(TRIM($B1053&amp;""),CHAR(10)," "),CHAR(13)," "),"."," "),";"," "),","," "),"/"," "),"+"," "),"-"," "),"  "," "),"  "," "),"  "," "),"  "," "),"  "," "),"  "," "))," ","|")&amp;"|")</f>
        <v/>
      </c>
      <c r="AD1053">
        <f>TRIM($I1053&amp;"")</f>
        <v/>
      </c>
    </row>
    <row r="1054" ht="24" customHeight="1">
      <c r="A1054" s="9" t="n">
        <v>46209</v>
      </c>
      <c r="B1054" s="14" t="inlineStr">
        <is>
          <t>10200,10202,10205</t>
        </is>
      </c>
      <c r="C1054" s="14" t="n"/>
      <c r="D1054" s="14" t="inlineStr">
        <is>
          <t>58 FABRICAÇÃO EMBALAGEM</t>
        </is>
      </c>
      <c r="E1054" s="14" t="inlineStr">
        <is>
          <t>200520130</t>
        </is>
      </c>
      <c r="F1054" s="14" t="inlineStr">
        <is>
          <t>EMB. BASE MESA ATHENAS VL 01 (760X390X75)</t>
        </is>
      </c>
      <c r="G1054" s="14" t="inlineStr">
        <is>
          <t>58 FABRICAÇÃO EMBALAGEM</t>
        </is>
      </c>
      <c r="H1054" s="14" t="inlineStr">
        <is>
          <t>58 FABRICAÇÃO EMBALAGEM</t>
        </is>
      </c>
      <c r="I1054" s="9" t="inlineStr">
        <is>
          <t>58 FABRICAÇÃO EMBALAGEM</t>
        </is>
      </c>
      <c r="J1054" s="9" t="n">
        <v>18</v>
      </c>
      <c r="K1054" s="14">
        <f>IF($E1054="","",IFERROR(INDEX('01_Cad_Pecas'!$H$2:$H$5000,MATCH($E1054,'01_Cad_Pecas'!$D$2:$D$5000,0)),IFERROR(INDEX('01_Cad_Pecas'!$H$2:$H$5000,MATCH(VALUE($E1054),'01_Cad_Pecas'!$D$2:$D$5000,0)),"")))</f>
        <v/>
      </c>
      <c r="L1054" s="14">
        <f>IF($E1054="","",IFERROR(INDEX('01_Cad_Pecas'!$I$2:$I$5000,MATCH($E1054,'01_Cad_Pecas'!$D$2:$D$5000,0)),IFERROR(INDEX('01_Cad_Pecas'!$I$2:$I$5000,MATCH(VALUE($E1054),'01_Cad_Pecas'!$D$2:$D$5000,0)),"")))</f>
        <v/>
      </c>
      <c r="M1054" s="14">
        <f>IF(OR($J1054="",$L1054=""),"",IF($K1054="",0,$K1054)+$J1054*$L1054)</f>
        <v/>
      </c>
      <c r="N1054" s="9" t="n">
        <v>46209</v>
      </c>
      <c r="O1054" s="9" t="n">
        <v>18</v>
      </c>
      <c r="P1054" s="14" t="n"/>
      <c r="Q1054" s="14" t="n"/>
      <c r="R1054" s="14" t="n"/>
      <c r="S1054" s="14" t="n"/>
      <c r="T1054" s="14" t="n"/>
      <c r="U1054" s="14" t="n"/>
      <c r="V1054" s="14" t="n"/>
      <c r="W1054" s="14" t="n"/>
      <c r="X1054" s="14" t="n"/>
      <c r="Y1054" s="14" t="n"/>
      <c r="Z1054" s="14" t="n"/>
      <c r="AA1054" s="11" t="n"/>
      <c r="AB1054" s="14">
        <f>B1054&amp;"|"&amp;I1054</f>
        <v/>
      </c>
      <c r="AC1054">
        <f>IF($B1054="","","|"&amp;SUBSTITUTE(TRIM(SUBSTITUTE(SUBSTITUTE(SUBSTITUTE(SUBSTITUTE(SUBSTITUTE(SUBSTITUTE(SUBSTITUTE(SUBSTITUTE(SUBSTITUTE(SUBSTITUTE(SUBSTITUTE(SUBSTITUTE(SUBSTITUTE(SUBSTITUTE(TRIM($B1054&amp;""),CHAR(10)," "),CHAR(13)," "),"."," "),";"," "),","," "),"/"," "),"+"," "),"-"," "),"  "," "),"  "," "),"  "," "),"  "," "),"  "," "),"  "," "))," ","|")&amp;"|")</f>
        <v/>
      </c>
      <c r="AD1054">
        <f>TRIM($I1054&amp;"")</f>
        <v/>
      </c>
    </row>
    <row r="1055" ht="24" customHeight="1">
      <c r="A1055" s="9" t="n">
        <v>46209</v>
      </c>
      <c r="B1055" s="14" t="inlineStr">
        <is>
          <t>10200,10202,10205</t>
        </is>
      </c>
      <c r="C1055" s="14" t="n"/>
      <c r="D1055" s="14" t="inlineStr">
        <is>
          <t>58 FABRICAÇÃO EMBALAGEM</t>
        </is>
      </c>
      <c r="E1055" s="14" t="inlineStr">
        <is>
          <t>200522130</t>
        </is>
      </c>
      <c r="F1055" s="14" t="inlineStr">
        <is>
          <t>EMB. MESA ATHENAS 1,20/1,36 VL 1/2 (764X464X65)</t>
        </is>
      </c>
      <c r="G1055" s="14" t="inlineStr">
        <is>
          <t>58 FABRICAÇÃO EMBALAGEM</t>
        </is>
      </c>
      <c r="H1055" s="14" t="inlineStr">
        <is>
          <t>58 FABRICAÇÃO EMBALAGEM</t>
        </is>
      </c>
      <c r="I1055" s="9" t="inlineStr">
        <is>
          <t>58 FABRICAÇÃO EMBALAGEM</t>
        </is>
      </c>
      <c r="J1055" s="9" t="n">
        <v>22</v>
      </c>
      <c r="K1055" s="14">
        <f>IF($E1055="","",IFERROR(INDEX('01_Cad_Pecas'!$H$2:$H$5000,MATCH($E1055,'01_Cad_Pecas'!$D$2:$D$5000,0)),IFERROR(INDEX('01_Cad_Pecas'!$H$2:$H$5000,MATCH(VALUE($E1055),'01_Cad_Pecas'!$D$2:$D$5000,0)),"")))</f>
        <v/>
      </c>
      <c r="L1055" s="14">
        <f>IF($E1055="","",IFERROR(INDEX('01_Cad_Pecas'!$I$2:$I$5000,MATCH($E1055,'01_Cad_Pecas'!$D$2:$D$5000,0)),IFERROR(INDEX('01_Cad_Pecas'!$I$2:$I$5000,MATCH(VALUE($E1055),'01_Cad_Pecas'!$D$2:$D$5000,0)),"")))</f>
        <v/>
      </c>
      <c r="M1055" s="14">
        <f>IF(OR($J1055="",$L1055=""),"",IF($K1055="",0,$K1055)+$J1055*$L1055)</f>
        <v/>
      </c>
      <c r="N1055" s="9" t="n">
        <v>46209</v>
      </c>
      <c r="O1055" s="9" t="n">
        <v>22</v>
      </c>
      <c r="P1055" s="14" t="n"/>
      <c r="Q1055" s="14" t="n"/>
      <c r="R1055" s="14" t="n"/>
      <c r="S1055" s="14" t="n"/>
      <c r="T1055" s="14" t="n"/>
      <c r="U1055" s="14" t="n"/>
      <c r="V1055" s="14" t="n"/>
      <c r="W1055" s="14" t="n"/>
      <c r="X1055" s="14" t="n"/>
      <c r="Y1055" s="14" t="n"/>
      <c r="Z1055" s="14" t="n"/>
      <c r="AA1055" s="11" t="n"/>
      <c r="AB1055" s="14">
        <f>B1055&amp;"|"&amp;I1055</f>
        <v/>
      </c>
      <c r="AC1055">
        <f>IF($B1055="","","|"&amp;SUBSTITUTE(TRIM(SUBSTITUTE(SUBSTITUTE(SUBSTITUTE(SUBSTITUTE(SUBSTITUTE(SUBSTITUTE(SUBSTITUTE(SUBSTITUTE(SUBSTITUTE(SUBSTITUTE(SUBSTITUTE(SUBSTITUTE(SUBSTITUTE(SUBSTITUTE(TRIM($B1055&amp;""),CHAR(10)," "),CHAR(13)," "),"."," "),";"," "),","," "),"/"," "),"+"," "),"-"," "),"  "," "),"  "," "),"  "," "),"  "," "),"  "," "),"  "," "))," ","|")&amp;"|")</f>
        <v/>
      </c>
      <c r="AD1055">
        <f>TRIM($I1055&amp;"")</f>
        <v/>
      </c>
    </row>
    <row r="1056" ht="24" customHeight="1">
      <c r="A1056" s="9" t="n">
        <v>46209</v>
      </c>
      <c r="B1056" s="14" t="inlineStr">
        <is>
          <t>10200,10202,10205</t>
        </is>
      </c>
      <c r="C1056" s="14" t="n"/>
      <c r="D1056" s="14" t="inlineStr">
        <is>
          <t>58 FABRICAÇÃO EMBALAGEM</t>
        </is>
      </c>
      <c r="E1056" s="14" t="inlineStr">
        <is>
          <t>30003031</t>
        </is>
      </c>
      <c r="F1056" s="14" t="inlineStr">
        <is>
          <t>EMB. ACESSORIOS CAD PE INTEIRO (530X120X60)</t>
        </is>
      </c>
      <c r="G1056" s="14" t="inlineStr">
        <is>
          <t>58 FABRICAÇÃO EMBALAGEM</t>
        </is>
      </c>
      <c r="H1056" s="14" t="inlineStr">
        <is>
          <t>58 FABRICAÇÃO EMBALAGEM</t>
        </is>
      </c>
      <c r="I1056" s="9" t="inlineStr">
        <is>
          <t>58 FABRICAÇÃO EMBALAGEM</t>
        </is>
      </c>
      <c r="J1056" s="9" t="n">
        <v>35</v>
      </c>
      <c r="K1056" s="14">
        <f>IF($E1056="","",IFERROR(INDEX('01_Cad_Pecas'!$H$2:$H$5000,MATCH($E1056,'01_Cad_Pecas'!$D$2:$D$5000,0)),IFERROR(INDEX('01_Cad_Pecas'!$H$2:$H$5000,MATCH(VALUE($E1056),'01_Cad_Pecas'!$D$2:$D$5000,0)),"")))</f>
        <v/>
      </c>
      <c r="L1056" s="14">
        <f>IF($E1056="","",IFERROR(INDEX('01_Cad_Pecas'!$I$2:$I$5000,MATCH($E1056,'01_Cad_Pecas'!$D$2:$D$5000,0)),IFERROR(INDEX('01_Cad_Pecas'!$I$2:$I$5000,MATCH(VALUE($E1056),'01_Cad_Pecas'!$D$2:$D$5000,0)),"")))</f>
        <v/>
      </c>
      <c r="M1056" s="14">
        <f>IF(OR($J1056="",$L1056=""),"",IF($K1056="",0,$K1056)+$J1056*$L1056)</f>
        <v/>
      </c>
      <c r="N1056" s="9" t="n">
        <v>46209</v>
      </c>
      <c r="O1056" s="9" t="n">
        <v>35</v>
      </c>
      <c r="P1056" s="14" t="n"/>
      <c r="Q1056" s="14" t="n"/>
      <c r="R1056" s="14" t="n"/>
      <c r="S1056" s="14" t="n"/>
      <c r="T1056" s="14" t="n"/>
      <c r="U1056" s="14" t="n"/>
      <c r="V1056" s="14" t="n"/>
      <c r="W1056" s="14" t="n"/>
      <c r="X1056" s="14" t="n"/>
      <c r="Y1056" s="14" t="n"/>
      <c r="Z1056" s="14" t="n"/>
      <c r="AA1056" s="11" t="n"/>
      <c r="AB1056" s="14">
        <f>B1056&amp;"|"&amp;I1056</f>
        <v/>
      </c>
      <c r="AC1056">
        <f>IF($B1056="","","|"&amp;SUBSTITUTE(TRIM(SUBSTITUTE(SUBSTITUTE(SUBSTITUTE(SUBSTITUTE(SUBSTITUTE(SUBSTITUTE(SUBSTITUTE(SUBSTITUTE(SUBSTITUTE(SUBSTITUTE(SUBSTITUTE(SUBSTITUTE(SUBSTITUTE(SUBSTITUTE(TRIM($B1056&amp;""),CHAR(10)," "),CHAR(13)," "),"."," "),";"," "),","," "),"/"," "),"+"," "),"-"," "),"  "," "),"  "," "),"  "," "),"  "," "),"  "," "),"  "," "))," ","|")&amp;"|")</f>
        <v/>
      </c>
      <c r="AD1056">
        <f>TRIM($I1056&amp;"")</f>
        <v/>
      </c>
    </row>
    <row r="1057" ht="24" customHeight="1">
      <c r="A1057" s="9" t="n">
        <v>46209</v>
      </c>
      <c r="B1057" s="14" t="inlineStr">
        <is>
          <t>10200,10202,10205</t>
        </is>
      </c>
      <c r="C1057" s="14" t="n"/>
      <c r="D1057" s="14" t="inlineStr">
        <is>
          <t>58 FABRICAÇÃO EMBALAGEM</t>
        </is>
      </c>
      <c r="E1057" s="14" t="inlineStr">
        <is>
          <t>30003032</t>
        </is>
      </c>
      <c r="F1057" s="14" t="inlineStr">
        <is>
          <t>PAPELAO TRASEIRO 280X410 - ENCOSTO PE INTEIRO (X3)</t>
        </is>
      </c>
      <c r="G1057" s="14" t="inlineStr">
        <is>
          <t>58 FABRICAÇÃO EMBALAGEM</t>
        </is>
      </c>
      <c r="H1057" s="14" t="inlineStr">
        <is>
          <t>58 FABRICAÇÃO EMBALAGEM</t>
        </is>
      </c>
      <c r="I1057" s="9" t="inlineStr">
        <is>
          <t>58 FABRICAÇÃO EMBALAGEM</t>
        </is>
      </c>
      <c r="J1057" s="9" t="n">
        <v>66</v>
      </c>
      <c r="K1057" s="14">
        <f>IF($E1057="","",IFERROR(INDEX('01_Cad_Pecas'!$H$2:$H$5000,MATCH($E1057,'01_Cad_Pecas'!$D$2:$D$5000,0)),IFERROR(INDEX('01_Cad_Pecas'!$H$2:$H$5000,MATCH(VALUE($E1057),'01_Cad_Pecas'!$D$2:$D$5000,0)),"")))</f>
        <v/>
      </c>
      <c r="L1057" s="14">
        <f>IF($E1057="","",IFERROR(INDEX('01_Cad_Pecas'!$I$2:$I$5000,MATCH($E1057,'01_Cad_Pecas'!$D$2:$D$5000,0)),IFERROR(INDEX('01_Cad_Pecas'!$I$2:$I$5000,MATCH(VALUE($E1057),'01_Cad_Pecas'!$D$2:$D$5000,0)),"")))</f>
        <v/>
      </c>
      <c r="M1057" s="14">
        <f>IF(OR($J1057="",$L1057=""),"",IF($K1057="",0,$K1057)+$J1057*$L1057)</f>
        <v/>
      </c>
      <c r="N1057" s="9" t="n">
        <v>46209</v>
      </c>
      <c r="O1057" s="9" t="n">
        <v>66</v>
      </c>
      <c r="P1057" s="14" t="n"/>
      <c r="Q1057" s="14" t="n"/>
      <c r="R1057" s="14" t="n"/>
      <c r="S1057" s="14" t="n"/>
      <c r="T1057" s="14" t="n"/>
      <c r="U1057" s="14" t="n"/>
      <c r="V1057" s="14" t="n"/>
      <c r="W1057" s="14" t="n"/>
      <c r="X1057" s="14" t="n"/>
      <c r="Y1057" s="14" t="n"/>
      <c r="Z1057" s="14" t="n"/>
      <c r="AA1057" s="11" t="n"/>
      <c r="AB1057" s="14">
        <f>B1057&amp;"|"&amp;I1057</f>
        <v/>
      </c>
      <c r="AC1057">
        <f>IF($B1057="","","|"&amp;SUBSTITUTE(TRIM(SUBSTITUTE(SUBSTITUTE(SUBSTITUTE(SUBSTITUTE(SUBSTITUTE(SUBSTITUTE(SUBSTITUTE(SUBSTITUTE(SUBSTITUTE(SUBSTITUTE(SUBSTITUTE(SUBSTITUTE(SUBSTITUTE(SUBSTITUTE(TRIM($B1057&amp;""),CHAR(10)," "),CHAR(13)," "),"."," "),";"," "),","," "),"/"," "),"+"," "),"-"," "),"  "," "),"  "," "),"  "," "),"  "," "),"  "," "),"  "," "))," ","|")&amp;"|")</f>
        <v/>
      </c>
      <c r="AD1057">
        <f>TRIM($I1057&amp;"")</f>
        <v/>
      </c>
    </row>
    <row r="1058" ht="24" customHeight="1">
      <c r="A1058" s="9" t="n">
        <v>46209</v>
      </c>
      <c r="B1058" s="14" t="inlineStr">
        <is>
          <t>10200,10202,10205</t>
        </is>
      </c>
      <c r="C1058" s="14" t="n"/>
      <c r="D1058" s="14" t="inlineStr">
        <is>
          <t>58 FABRICAÇÃO EMBALAGEM</t>
        </is>
      </c>
      <c r="E1058" s="14" t="inlineStr">
        <is>
          <t>30003033</t>
        </is>
      </c>
      <c r="F1058" s="14" t="inlineStr">
        <is>
          <t>PAPELAO FRENTE 490X410 - ENCOSTO PE INTEIRO (X3)</t>
        </is>
      </c>
      <c r="G1058" s="14" t="inlineStr">
        <is>
          <t>58 FABRICAÇÃO EMBALAGEM</t>
        </is>
      </c>
      <c r="H1058" s="14" t="inlineStr">
        <is>
          <t>58 FABRICAÇÃO EMBALAGEM</t>
        </is>
      </c>
      <c r="I1058" s="9" t="inlineStr">
        <is>
          <t>58 FABRICAÇÃO EMBALAGEM</t>
        </is>
      </c>
      <c r="J1058" s="9" t="n">
        <v>66</v>
      </c>
      <c r="K1058" s="14">
        <f>IF($E1058="","",IFERROR(INDEX('01_Cad_Pecas'!$H$2:$H$5000,MATCH($E1058,'01_Cad_Pecas'!$D$2:$D$5000,0)),IFERROR(INDEX('01_Cad_Pecas'!$H$2:$H$5000,MATCH(VALUE($E1058),'01_Cad_Pecas'!$D$2:$D$5000,0)),"")))</f>
        <v/>
      </c>
      <c r="L1058" s="14">
        <f>IF($E1058="","",IFERROR(INDEX('01_Cad_Pecas'!$I$2:$I$5000,MATCH($E1058,'01_Cad_Pecas'!$D$2:$D$5000,0)),IFERROR(INDEX('01_Cad_Pecas'!$I$2:$I$5000,MATCH(VALUE($E1058),'01_Cad_Pecas'!$D$2:$D$5000,0)),"")))</f>
        <v/>
      </c>
      <c r="M1058" s="14">
        <f>IF(OR($J1058="",$L1058=""),"",IF($K1058="",0,$K1058)+$J1058*$L1058)</f>
        <v/>
      </c>
      <c r="N1058" s="9" t="n">
        <v>46209</v>
      </c>
      <c r="O1058" s="9" t="n">
        <v>66</v>
      </c>
      <c r="P1058" s="14" t="n"/>
      <c r="Q1058" s="14" t="n"/>
      <c r="R1058" s="14" t="n"/>
      <c r="S1058" s="14" t="n"/>
      <c r="T1058" s="14" t="n"/>
      <c r="U1058" s="14" t="n"/>
      <c r="V1058" s="14" t="n"/>
      <c r="W1058" s="14" t="n"/>
      <c r="X1058" s="14" t="n"/>
      <c r="Y1058" s="14" t="n"/>
      <c r="Z1058" s="14" t="n"/>
      <c r="AA1058" s="11" t="n"/>
      <c r="AB1058" s="14">
        <f>B1058&amp;"|"&amp;I1058</f>
        <v/>
      </c>
      <c r="AC1058">
        <f>IF($B1058="","","|"&amp;SUBSTITUTE(TRIM(SUBSTITUTE(SUBSTITUTE(SUBSTITUTE(SUBSTITUTE(SUBSTITUTE(SUBSTITUTE(SUBSTITUTE(SUBSTITUTE(SUBSTITUTE(SUBSTITUTE(SUBSTITUTE(SUBSTITUTE(SUBSTITUTE(SUBSTITUTE(TRIM($B1058&amp;""),CHAR(10)," "),CHAR(13)," "),"."," "),";"," "),","," "),"/"," "),"+"," "),"-"," "),"  "," "),"  "," "),"  "," "),"  "," "),"  "," "),"  "," "))," ","|")&amp;"|")</f>
        <v/>
      </c>
      <c r="AD1058">
        <f>TRIM($I1058&amp;"")</f>
        <v/>
      </c>
    </row>
    <row r="1059" ht="24" customHeight="1">
      <c r="A1059" s="9" t="n">
        <v>46209</v>
      </c>
      <c r="B1059" s="14" t="inlineStr">
        <is>
          <t>10200,10202,10205</t>
        </is>
      </c>
      <c r="C1059" s="14" t="n"/>
      <c r="D1059" s="14" t="inlineStr">
        <is>
          <t>58 FABRICAÇÃO EMBALAGEM</t>
        </is>
      </c>
      <c r="E1059" s="14" t="inlineStr">
        <is>
          <t>30003034</t>
        </is>
      </c>
      <c r="F1059" s="14" t="inlineStr">
        <is>
          <t>PAPELAO 410 X 180 - ENCOSTO 980 (X7)</t>
        </is>
      </c>
      <c r="G1059" s="14" t="inlineStr">
        <is>
          <t>58 FABRICAÇÃO EMBALAGEM</t>
        </is>
      </c>
      <c r="H1059" s="14" t="inlineStr">
        <is>
          <t>58 FABRICAÇÃO EMBALAGEM</t>
        </is>
      </c>
      <c r="I1059" s="9" t="inlineStr">
        <is>
          <t>58 FABRICAÇÃO EMBALAGEM</t>
        </is>
      </c>
      <c r="J1059" s="9" t="n">
        <v>4</v>
      </c>
      <c r="K1059" s="14">
        <f>IF($E1059="","",IFERROR(INDEX('01_Cad_Pecas'!$H$2:$H$5000,MATCH($E1059,'01_Cad_Pecas'!$D$2:$D$5000,0)),IFERROR(INDEX('01_Cad_Pecas'!$H$2:$H$5000,MATCH(VALUE($E1059),'01_Cad_Pecas'!$D$2:$D$5000,0)),"")))</f>
        <v/>
      </c>
      <c r="L1059" s="14">
        <f>IF($E1059="","",IFERROR(INDEX('01_Cad_Pecas'!$I$2:$I$5000,MATCH($E1059,'01_Cad_Pecas'!$D$2:$D$5000,0)),IFERROR(INDEX('01_Cad_Pecas'!$I$2:$I$5000,MATCH(VALUE($E1059),'01_Cad_Pecas'!$D$2:$D$5000,0)),"")))</f>
        <v/>
      </c>
      <c r="M1059" s="14">
        <f>IF(OR($J1059="",$L1059=""),"",IF($K1059="",0,$K1059)+$J1059*$L1059)</f>
        <v/>
      </c>
      <c r="N1059" s="9" t="n">
        <v>46209</v>
      </c>
      <c r="O1059" s="9" t="n">
        <v>4</v>
      </c>
      <c r="P1059" s="14" t="n"/>
      <c r="Q1059" s="14" t="n"/>
      <c r="R1059" s="14" t="n"/>
      <c r="S1059" s="14" t="n"/>
      <c r="T1059" s="14" t="n"/>
      <c r="U1059" s="14" t="n"/>
      <c r="V1059" s="14" t="n"/>
      <c r="W1059" s="14" t="n"/>
      <c r="X1059" s="14" t="n"/>
      <c r="Y1059" s="14" t="n"/>
      <c r="Z1059" s="14" t="n"/>
      <c r="AA1059" s="11" t="n"/>
      <c r="AB1059" s="14">
        <f>B1059&amp;"|"&amp;I1059</f>
        <v/>
      </c>
      <c r="AC1059">
        <f>IF($B1059="","","|"&amp;SUBSTITUTE(TRIM(SUBSTITUTE(SUBSTITUTE(SUBSTITUTE(SUBSTITUTE(SUBSTITUTE(SUBSTITUTE(SUBSTITUTE(SUBSTITUTE(SUBSTITUTE(SUBSTITUTE(SUBSTITUTE(SUBSTITUTE(SUBSTITUTE(SUBSTITUTE(TRIM($B1059&amp;""),CHAR(10)," "),CHAR(13)," "),"."," "),";"," "),","," "),"/"," "),"+"," "),"-"," "),"  "," "),"  "," "),"  "," "),"  "," "),"  "," "),"  "," "))," ","|")&amp;"|")</f>
        <v/>
      </c>
      <c r="AD1059">
        <f>TRIM($I1059&amp;"")</f>
        <v/>
      </c>
    </row>
    <row r="1060" ht="24" customHeight="1">
      <c r="A1060" s="9" t="n">
        <v>46209</v>
      </c>
      <c r="B1060" s="14" t="inlineStr">
        <is>
          <t>10200,10202,10205</t>
        </is>
      </c>
      <c r="C1060" s="14" t="n"/>
      <c r="D1060" s="14" t="inlineStr">
        <is>
          <t>58 FABRICAÇÃO EMBALAGEM</t>
        </is>
      </c>
      <c r="E1060" s="14" t="inlineStr">
        <is>
          <t>30003330</t>
        </is>
      </c>
      <c r="F1060" s="14" t="inlineStr">
        <is>
          <t>EMB. ESPALDAR TOPAZIO (412X65X60)</t>
        </is>
      </c>
      <c r="G1060" s="14" t="inlineStr">
        <is>
          <t>58 FABRICAÇÃO EMBALAGEM</t>
        </is>
      </c>
      <c r="H1060" s="14" t="inlineStr">
        <is>
          <t>58 FABRICAÇÃO EMBALAGEM</t>
        </is>
      </c>
      <c r="I1060" s="9" t="inlineStr">
        <is>
          <t>58 FABRICAÇÃO EMBALAGEM</t>
        </is>
      </c>
      <c r="J1060" s="9" t="n">
        <v>30</v>
      </c>
      <c r="K1060" s="14">
        <f>IF($E1060="","",IFERROR(INDEX('01_Cad_Pecas'!$H$2:$H$5000,MATCH($E1060,'01_Cad_Pecas'!$D$2:$D$5000,0)),IFERROR(INDEX('01_Cad_Pecas'!$H$2:$H$5000,MATCH(VALUE($E1060),'01_Cad_Pecas'!$D$2:$D$5000,0)),"")))</f>
        <v/>
      </c>
      <c r="L1060" s="14">
        <f>IF($E1060="","",IFERROR(INDEX('01_Cad_Pecas'!$I$2:$I$5000,MATCH($E1060,'01_Cad_Pecas'!$D$2:$D$5000,0)),IFERROR(INDEX('01_Cad_Pecas'!$I$2:$I$5000,MATCH(VALUE($E1060),'01_Cad_Pecas'!$D$2:$D$5000,0)),"")))</f>
        <v/>
      </c>
      <c r="M1060" s="14">
        <f>IF(OR($J1060="",$L1060=""),"",IF($K1060="",0,$K1060)+$J1060*$L1060)</f>
        <v/>
      </c>
      <c r="N1060" s="9" t="n">
        <v>46209</v>
      </c>
      <c r="O1060" s="9" t="n">
        <v>30</v>
      </c>
      <c r="P1060" s="14" t="n"/>
      <c r="Q1060" s="14" t="n"/>
      <c r="R1060" s="14" t="n"/>
      <c r="S1060" s="14" t="n"/>
      <c r="T1060" s="14" t="n"/>
      <c r="U1060" s="14" t="n"/>
      <c r="V1060" s="14" t="n"/>
      <c r="W1060" s="14" t="n"/>
      <c r="X1060" s="14" t="n"/>
      <c r="Y1060" s="14" t="n"/>
      <c r="Z1060" s="14" t="n"/>
      <c r="AA1060" s="11" t="n"/>
      <c r="AB1060" s="14">
        <f>B1060&amp;"|"&amp;I1060</f>
        <v/>
      </c>
      <c r="AC1060">
        <f>IF($B1060="","","|"&amp;SUBSTITUTE(TRIM(SUBSTITUTE(SUBSTITUTE(SUBSTITUTE(SUBSTITUTE(SUBSTITUTE(SUBSTITUTE(SUBSTITUTE(SUBSTITUTE(SUBSTITUTE(SUBSTITUTE(SUBSTITUTE(SUBSTITUTE(SUBSTITUTE(SUBSTITUTE(TRIM($B1060&amp;""),CHAR(10)," "),CHAR(13)," "),"."," "),";"," "),","," "),"/"," "),"+"," "),"-"," "),"  "," "),"  "," "),"  "," "),"  "," "),"  "," "),"  "," "))," ","|")&amp;"|")</f>
        <v/>
      </c>
      <c r="AD1060">
        <f>TRIM($I1060&amp;"")</f>
        <v/>
      </c>
    </row>
    <row r="1061" ht="24" customHeight="1">
      <c r="A1061" s="9" t="n">
        <v>46209</v>
      </c>
      <c r="B1061" s="14" t="inlineStr">
        <is>
          <t>10200,10202,10205</t>
        </is>
      </c>
      <c r="C1061" s="14" t="n"/>
      <c r="D1061" s="14" t="inlineStr">
        <is>
          <t>58 FABRICAÇÃO EMBALAGEM</t>
        </is>
      </c>
      <c r="E1061" s="14" t="inlineStr">
        <is>
          <t>300048930</t>
        </is>
      </c>
      <c r="F1061" s="14" t="inlineStr">
        <is>
          <t>EMB. CADEIRA SANTIAGO (935X449X100)</t>
        </is>
      </c>
      <c r="G1061" s="14" t="inlineStr">
        <is>
          <t>58 FABRICAÇÃO EMBALAGEM</t>
        </is>
      </c>
      <c r="H1061" s="14" t="inlineStr">
        <is>
          <t>58 FABRICAÇÃO EMBALAGEM</t>
        </is>
      </c>
      <c r="I1061" s="9" t="inlineStr">
        <is>
          <t>58 FABRICAÇÃO EMBALAGEM</t>
        </is>
      </c>
      <c r="J1061" s="9" t="n">
        <v>239</v>
      </c>
      <c r="K1061" s="14">
        <f>IF($E1061="","",IFERROR(INDEX('01_Cad_Pecas'!$H$2:$H$5000,MATCH($E1061,'01_Cad_Pecas'!$D$2:$D$5000,0)),IFERROR(INDEX('01_Cad_Pecas'!$H$2:$H$5000,MATCH(VALUE($E1061),'01_Cad_Pecas'!$D$2:$D$5000,0)),"")))</f>
        <v/>
      </c>
      <c r="L1061" s="14">
        <f>IF($E1061="","",IFERROR(INDEX('01_Cad_Pecas'!$I$2:$I$5000,MATCH($E1061,'01_Cad_Pecas'!$D$2:$D$5000,0)),IFERROR(INDEX('01_Cad_Pecas'!$I$2:$I$5000,MATCH(VALUE($E1061),'01_Cad_Pecas'!$D$2:$D$5000,0)),"")))</f>
        <v/>
      </c>
      <c r="M1061" s="14">
        <f>IF(OR($J1061="",$L1061=""),"",IF($K1061="",0,$K1061)+$J1061*$L1061)</f>
        <v/>
      </c>
      <c r="N1061" s="9" t="n">
        <v>46209</v>
      </c>
      <c r="O1061" s="9" t="n">
        <v>239</v>
      </c>
      <c r="P1061" s="14" t="n"/>
      <c r="Q1061" s="14" t="n"/>
      <c r="R1061" s="14" t="n"/>
      <c r="S1061" s="14" t="n"/>
      <c r="T1061" s="14" t="n"/>
      <c r="U1061" s="14" t="n"/>
      <c r="V1061" s="14" t="n"/>
      <c r="W1061" s="14" t="n"/>
      <c r="X1061" s="14" t="n"/>
      <c r="Y1061" s="14" t="n"/>
      <c r="Z1061" s="14" t="n"/>
      <c r="AA1061" s="11" t="n"/>
      <c r="AB1061" s="14">
        <f>B1061&amp;"|"&amp;I1061</f>
        <v/>
      </c>
      <c r="AC1061">
        <f>IF($B1061="","","|"&amp;SUBSTITUTE(TRIM(SUBSTITUTE(SUBSTITUTE(SUBSTITUTE(SUBSTITUTE(SUBSTITUTE(SUBSTITUTE(SUBSTITUTE(SUBSTITUTE(SUBSTITUTE(SUBSTITUTE(SUBSTITUTE(SUBSTITUTE(SUBSTITUTE(SUBSTITUTE(TRIM($B1061&amp;""),CHAR(10)," "),CHAR(13)," "),"."," "),";"," "),","," "),"/"," "),"+"," "),"-"," "),"  "," "),"  "," "),"  "," "),"  "," "),"  "," "),"  "," "))," ","|")&amp;"|")</f>
        <v/>
      </c>
      <c r="AD1061">
        <f>TRIM($I1061&amp;"")</f>
        <v/>
      </c>
    </row>
    <row r="1062" ht="24" customHeight="1">
      <c r="A1062" s="9" t="n">
        <v>46209</v>
      </c>
      <c r="B1062" s="14" t="inlineStr">
        <is>
          <t>10200,10202,10205</t>
        </is>
      </c>
      <c r="C1062" s="14" t="n"/>
      <c r="D1062" s="14" t="inlineStr">
        <is>
          <t>58 FABRICAÇÃO EMBALAGEM</t>
        </is>
      </c>
      <c r="E1062" s="14" t="inlineStr">
        <is>
          <t>300048931</t>
        </is>
      </c>
      <c r="F1062" s="14" t="inlineStr">
        <is>
          <t>EMB. TRAVESSAS CADEIRA SANTIAGO (365X280X35)</t>
        </is>
      </c>
      <c r="G1062" s="14" t="inlineStr">
        <is>
          <t>58 FABRICAÇÃO EMBALAGEM</t>
        </is>
      </c>
      <c r="H1062" s="14" t="inlineStr">
        <is>
          <t>58 FABRICAÇÃO EMBALAGEM</t>
        </is>
      </c>
      <c r="I1062" s="9" t="inlineStr">
        <is>
          <t>58 FABRICAÇÃO EMBALAGEM</t>
        </is>
      </c>
      <c r="J1062" s="9" t="n">
        <v>257</v>
      </c>
      <c r="K1062" s="14">
        <f>IF($E1062="","",IFERROR(INDEX('01_Cad_Pecas'!$H$2:$H$5000,MATCH($E1062,'01_Cad_Pecas'!$D$2:$D$5000,0)),IFERROR(INDEX('01_Cad_Pecas'!$H$2:$H$5000,MATCH(VALUE($E1062),'01_Cad_Pecas'!$D$2:$D$5000,0)),"")))</f>
        <v/>
      </c>
      <c r="L1062" s="14">
        <f>IF($E1062="","",IFERROR(INDEX('01_Cad_Pecas'!$I$2:$I$5000,MATCH($E1062,'01_Cad_Pecas'!$D$2:$D$5000,0)),IFERROR(INDEX('01_Cad_Pecas'!$I$2:$I$5000,MATCH(VALUE($E1062),'01_Cad_Pecas'!$D$2:$D$5000,0)),"")))</f>
        <v/>
      </c>
      <c r="M1062" s="14">
        <f>IF(OR($J1062="",$L1062=""),"",IF($K1062="",0,$K1062)+$J1062*$L1062)</f>
        <v/>
      </c>
      <c r="N1062" s="9" t="n">
        <v>46209</v>
      </c>
      <c r="O1062" s="9" t="n">
        <v>257</v>
      </c>
      <c r="P1062" s="14" t="n"/>
      <c r="Q1062" s="14" t="n"/>
      <c r="R1062" s="14" t="n"/>
      <c r="S1062" s="14" t="n"/>
      <c r="T1062" s="14" t="n"/>
      <c r="U1062" s="14" t="n"/>
      <c r="V1062" s="14" t="n"/>
      <c r="W1062" s="14" t="n"/>
      <c r="X1062" s="14" t="n"/>
      <c r="Y1062" s="14" t="n"/>
      <c r="Z1062" s="14" t="n"/>
      <c r="AA1062" s="11" t="n"/>
      <c r="AB1062" s="14">
        <f>B1062&amp;"|"&amp;I1062</f>
        <v/>
      </c>
      <c r="AC1062">
        <f>IF($B1062="","","|"&amp;SUBSTITUTE(TRIM(SUBSTITUTE(SUBSTITUTE(SUBSTITUTE(SUBSTITUTE(SUBSTITUTE(SUBSTITUTE(SUBSTITUTE(SUBSTITUTE(SUBSTITUTE(SUBSTITUTE(SUBSTITUTE(SUBSTITUTE(SUBSTITUTE(SUBSTITUTE(TRIM($B1062&amp;""),CHAR(10)," "),CHAR(13)," "),"."," "),";"," "),","," "),"/"," "),"+"," "),"-"," "),"  "," "),"  "," "),"  "," "),"  "," "),"  "," "),"  "," "))," ","|")&amp;"|")</f>
        <v/>
      </c>
      <c r="AD1062">
        <f>TRIM($I1062&amp;"")</f>
        <v/>
      </c>
    </row>
    <row r="1063" ht="24" customHeight="1">
      <c r="A1063" s="9" t="n">
        <v>46209</v>
      </c>
      <c r="B1063" s="14" t="inlineStr">
        <is>
          <t>10200,10202,10205</t>
        </is>
      </c>
      <c r="C1063" s="14" t="n"/>
      <c r="D1063" s="14" t="inlineStr">
        <is>
          <t>58 FABRICAÇÃO EMBALAGEM</t>
        </is>
      </c>
      <c r="E1063" s="14" t="inlineStr">
        <is>
          <t>30008130</t>
        </is>
      </c>
      <c r="F1063" s="14" t="inlineStr">
        <is>
          <t>EMB. CADEIRA CORDOBA (943X450X115)</t>
        </is>
      </c>
      <c r="G1063" s="14" t="inlineStr">
        <is>
          <t>58 FABRICAÇÃO EMBALAGEM</t>
        </is>
      </c>
      <c r="H1063" s="14" t="inlineStr">
        <is>
          <t>58 FABRICAÇÃO EMBALAGEM</t>
        </is>
      </c>
      <c r="I1063" s="9" t="inlineStr">
        <is>
          <t>58 FABRICAÇÃO EMBALAGEM</t>
        </is>
      </c>
      <c r="J1063" s="9" t="n">
        <v>18</v>
      </c>
      <c r="K1063" s="14">
        <f>IF($E1063="","",IFERROR(INDEX('01_Cad_Pecas'!$H$2:$H$5000,MATCH($E1063,'01_Cad_Pecas'!$D$2:$D$5000,0)),IFERROR(INDEX('01_Cad_Pecas'!$H$2:$H$5000,MATCH(VALUE($E1063),'01_Cad_Pecas'!$D$2:$D$5000,0)),"")))</f>
        <v/>
      </c>
      <c r="L1063" s="14">
        <f>IF($E1063="","",IFERROR(INDEX('01_Cad_Pecas'!$I$2:$I$5000,MATCH($E1063,'01_Cad_Pecas'!$D$2:$D$5000,0)),IFERROR(INDEX('01_Cad_Pecas'!$I$2:$I$5000,MATCH(VALUE($E1063),'01_Cad_Pecas'!$D$2:$D$5000,0)),"")))</f>
        <v/>
      </c>
      <c r="M1063" s="14">
        <f>IF(OR($J1063="",$L1063=""),"",IF($K1063="",0,$K1063)+$J1063*$L1063)</f>
        <v/>
      </c>
      <c r="N1063" s="9" t="n">
        <v>46209</v>
      </c>
      <c r="O1063" s="9" t="n">
        <v>18</v>
      </c>
      <c r="P1063" s="14" t="n"/>
      <c r="Q1063" s="14" t="n"/>
      <c r="R1063" s="14" t="n"/>
      <c r="S1063" s="14" t="n"/>
      <c r="T1063" s="14" t="n"/>
      <c r="U1063" s="14" t="n"/>
      <c r="V1063" s="14" t="n"/>
      <c r="W1063" s="14" t="n"/>
      <c r="X1063" s="14" t="n"/>
      <c r="Y1063" s="14" t="n"/>
      <c r="Z1063" s="14" t="n"/>
      <c r="AA1063" s="11" t="n"/>
      <c r="AB1063" s="14">
        <f>B1063&amp;"|"&amp;I1063</f>
        <v/>
      </c>
      <c r="AC1063">
        <f>IF($B1063="","","|"&amp;SUBSTITUTE(TRIM(SUBSTITUTE(SUBSTITUTE(SUBSTITUTE(SUBSTITUTE(SUBSTITUTE(SUBSTITUTE(SUBSTITUTE(SUBSTITUTE(SUBSTITUTE(SUBSTITUTE(SUBSTITUTE(SUBSTITUTE(SUBSTITUTE(SUBSTITUTE(TRIM($B1063&amp;""),CHAR(10)," "),CHAR(13)," "),"."," "),";"," "),","," "),"/"," "),"+"," "),"-"," "),"  "," "),"  "," "),"  "," "),"  "," "),"  "," "),"  "," "))," ","|")&amp;"|")</f>
        <v/>
      </c>
      <c r="AD1063">
        <f>TRIM($I1063&amp;"")</f>
        <v/>
      </c>
    </row>
    <row r="1064" ht="24" customHeight="1">
      <c r="A1064" s="9" t="n">
        <v>46209</v>
      </c>
      <c r="B1064" s="14" t="inlineStr">
        <is>
          <t>10200,10202,10205</t>
        </is>
      </c>
      <c r="C1064" s="14" t="n"/>
      <c r="D1064" s="14" t="inlineStr">
        <is>
          <t>58 FABRICAÇÃO EMBALAGEM</t>
        </is>
      </c>
      <c r="E1064" s="14" t="inlineStr">
        <is>
          <t>300800230</t>
        </is>
      </c>
      <c r="F1064" s="14" t="inlineStr">
        <is>
          <t>EMB. AMSTERDAM 1,36 VL2/2 (1408X728X84) EMENDADA</t>
        </is>
      </c>
      <c r="G1064" s="14" t="inlineStr">
        <is>
          <t>58 FABRICAÇÃO EMBALAGEM</t>
        </is>
      </c>
      <c r="H1064" s="14" t="inlineStr">
        <is>
          <t>58 FABRICAÇÃO EMBALAGEM</t>
        </is>
      </c>
      <c r="I1064" s="9" t="inlineStr">
        <is>
          <t>58 FABRICAÇÃO EMBALAGEM</t>
        </is>
      </c>
      <c r="J1064" s="9" t="n">
        <v>3</v>
      </c>
      <c r="K1064" s="14">
        <f>IF($E1064="","",IFERROR(INDEX('01_Cad_Pecas'!$H$2:$H$5000,MATCH($E1064,'01_Cad_Pecas'!$D$2:$D$5000,0)),IFERROR(INDEX('01_Cad_Pecas'!$H$2:$H$5000,MATCH(VALUE($E1064),'01_Cad_Pecas'!$D$2:$D$5000,0)),"")))</f>
        <v/>
      </c>
      <c r="L1064" s="14">
        <f>IF($E1064="","",IFERROR(INDEX('01_Cad_Pecas'!$I$2:$I$5000,MATCH($E1064,'01_Cad_Pecas'!$D$2:$D$5000,0)),IFERROR(INDEX('01_Cad_Pecas'!$I$2:$I$5000,MATCH(VALUE($E1064),'01_Cad_Pecas'!$D$2:$D$5000,0)),"")))</f>
        <v/>
      </c>
      <c r="M1064" s="14">
        <f>IF(OR($J1064="",$L1064=""),"",IF($K1064="",0,$K1064)+$J1064*$L1064)</f>
        <v/>
      </c>
      <c r="N1064" s="9" t="n">
        <v>46209</v>
      </c>
      <c r="O1064" s="9" t="n">
        <v>3</v>
      </c>
      <c r="P1064" s="14" t="n"/>
      <c r="Q1064" s="14" t="n"/>
      <c r="R1064" s="14" t="n"/>
      <c r="S1064" s="14" t="n"/>
      <c r="T1064" s="14" t="n"/>
      <c r="U1064" s="14" t="n"/>
      <c r="V1064" s="14" t="n"/>
      <c r="W1064" s="14" t="n"/>
      <c r="X1064" s="14" t="n"/>
      <c r="Y1064" s="14" t="n"/>
      <c r="Z1064" s="14" t="n"/>
      <c r="AA1064" s="11" t="n"/>
      <c r="AB1064" s="14">
        <f>B1064&amp;"|"&amp;I1064</f>
        <v/>
      </c>
      <c r="AC1064">
        <f>IF($B1064="","","|"&amp;SUBSTITUTE(TRIM(SUBSTITUTE(SUBSTITUTE(SUBSTITUTE(SUBSTITUTE(SUBSTITUTE(SUBSTITUTE(SUBSTITUTE(SUBSTITUTE(SUBSTITUTE(SUBSTITUTE(SUBSTITUTE(SUBSTITUTE(SUBSTITUTE(SUBSTITUTE(TRIM($B1064&amp;""),CHAR(10)," "),CHAR(13)," "),"."," "),";"," "),","," "),"/"," "),"+"," "),"-"," "),"  "," "),"  "," "),"  "," "),"  "," "),"  "," "),"  "," "))," ","|")&amp;"|")</f>
        <v/>
      </c>
      <c r="AD1064">
        <f>TRIM($I1064&amp;"")</f>
        <v/>
      </c>
    </row>
    <row r="1065" ht="24" customHeight="1">
      <c r="A1065" s="9" t="n">
        <v>46209</v>
      </c>
      <c r="B1065" s="14" t="inlineStr">
        <is>
          <t>10200,10202,10205</t>
        </is>
      </c>
      <c r="C1065" s="14" t="n"/>
      <c r="D1065" s="14" t="inlineStr">
        <is>
          <t>58 FABRICAÇÃO EMBALAGEM</t>
        </is>
      </c>
      <c r="E1065" s="14" t="inlineStr">
        <is>
          <t>914140930</t>
        </is>
      </c>
      <c r="F1065" s="14" t="inlineStr">
        <is>
          <t>EMB. CABECEIRA EXTENSIVEL (1620X605X80)</t>
        </is>
      </c>
      <c r="G1065" s="14" t="inlineStr">
        <is>
          <t>58 FABRICAÇÃO EMBALAGEM</t>
        </is>
      </c>
      <c r="H1065" s="14" t="inlineStr">
        <is>
          <t>58 FABRICAÇÃO EMBALAGEM</t>
        </is>
      </c>
      <c r="I1065" s="9" t="inlineStr">
        <is>
          <t>58 FABRICAÇÃO EMBALAGEM</t>
        </is>
      </c>
      <c r="J1065" s="9" t="n">
        <v>2</v>
      </c>
      <c r="K1065" s="14">
        <f>IF($E1065="","",IFERROR(INDEX('01_Cad_Pecas'!$H$2:$H$5000,MATCH($E1065,'01_Cad_Pecas'!$D$2:$D$5000,0)),IFERROR(INDEX('01_Cad_Pecas'!$H$2:$H$5000,MATCH(VALUE($E1065),'01_Cad_Pecas'!$D$2:$D$5000,0)),"")))</f>
        <v/>
      </c>
      <c r="L1065" s="14">
        <f>IF($E1065="","",IFERROR(INDEX('01_Cad_Pecas'!$I$2:$I$5000,MATCH($E1065,'01_Cad_Pecas'!$D$2:$D$5000,0)),IFERROR(INDEX('01_Cad_Pecas'!$I$2:$I$5000,MATCH(VALUE($E1065),'01_Cad_Pecas'!$D$2:$D$5000,0)),"")))</f>
        <v/>
      </c>
      <c r="M1065" s="14">
        <f>IF(OR($J1065="",$L1065=""),"",IF($K1065="",0,$K1065)+$J1065*$L1065)</f>
        <v/>
      </c>
      <c r="N1065" s="9" t="n">
        <v>46209</v>
      </c>
      <c r="O1065" s="9" t="n">
        <v>2</v>
      </c>
      <c r="P1065" s="14" t="n"/>
      <c r="Q1065" s="14" t="n"/>
      <c r="R1065" s="14" t="n"/>
      <c r="S1065" s="14" t="n"/>
      <c r="T1065" s="14" t="n"/>
      <c r="U1065" s="14" t="n"/>
      <c r="V1065" s="14" t="n"/>
      <c r="W1065" s="14" t="n"/>
      <c r="X1065" s="14" t="n"/>
      <c r="Y1065" s="14" t="n"/>
      <c r="Z1065" s="14" t="n"/>
      <c r="AA1065" s="11" t="n"/>
      <c r="AB1065" s="14">
        <f>B1065&amp;"|"&amp;I1065</f>
        <v/>
      </c>
      <c r="AC1065">
        <f>IF($B1065="","","|"&amp;SUBSTITUTE(TRIM(SUBSTITUTE(SUBSTITUTE(SUBSTITUTE(SUBSTITUTE(SUBSTITUTE(SUBSTITUTE(SUBSTITUTE(SUBSTITUTE(SUBSTITUTE(SUBSTITUTE(SUBSTITUTE(SUBSTITUTE(SUBSTITUTE(SUBSTITUTE(TRIM($B1065&amp;""),CHAR(10)," "),CHAR(13)," "),"."," "),";"," "),","," "),"/"," "),"+"," "),"-"," "),"  "," "),"  "," "),"  "," "),"  "," "),"  "," "),"  "," "))," ","|")&amp;"|")</f>
        <v/>
      </c>
      <c r="AD1065">
        <f>TRIM($I1065&amp;"")</f>
        <v/>
      </c>
    </row>
    <row r="1066" ht="24" customHeight="1">
      <c r="A1066" s="9" t="n">
        <v>46209</v>
      </c>
      <c r="B1066" s="14" t="inlineStr">
        <is>
          <t>10200,10202,10205</t>
        </is>
      </c>
      <c r="C1066" s="14" t="n"/>
      <c r="D1066" s="14" t="inlineStr">
        <is>
          <t>58 FABRICAÇÃO EMBALAGEM</t>
        </is>
      </c>
      <c r="E1066" s="14" t="inlineStr">
        <is>
          <t>200306130</t>
        </is>
      </c>
      <c r="F1066" s="14" t="inlineStr">
        <is>
          <t>EMB BASE GENOVA 1,36/1,60 (1610X125X193)</t>
        </is>
      </c>
      <c r="G1066" s="14" t="inlineStr">
        <is>
          <t>58 FABRICAÇÃO EMBALAGEM</t>
        </is>
      </c>
      <c r="H1066" s="14" t="inlineStr">
        <is>
          <t>58 FABRICAÇÃO EMBALAGEM</t>
        </is>
      </c>
      <c r="I1066" s="9" t="inlineStr">
        <is>
          <t>58 FABRICAÇÃO EMBALAGEM</t>
        </is>
      </c>
      <c r="J1066" s="9" t="n">
        <v>4</v>
      </c>
      <c r="K1066" s="14">
        <f>IF($E1066="","",IFERROR(INDEX('01_Cad_Pecas'!$H$2:$H$5000,MATCH($E1066,'01_Cad_Pecas'!$D$2:$D$5000,0)),IFERROR(INDEX('01_Cad_Pecas'!$H$2:$H$5000,MATCH(VALUE($E1066),'01_Cad_Pecas'!$D$2:$D$5000,0)),"")))</f>
        <v/>
      </c>
      <c r="L1066" s="14">
        <f>IF($E1066="","",IFERROR(INDEX('01_Cad_Pecas'!$I$2:$I$5000,MATCH($E1066,'01_Cad_Pecas'!$D$2:$D$5000,0)),IFERROR(INDEX('01_Cad_Pecas'!$I$2:$I$5000,MATCH(VALUE($E1066),'01_Cad_Pecas'!$D$2:$D$5000,0)),"")))</f>
        <v/>
      </c>
      <c r="M1066" s="14">
        <f>IF(OR($J1066="",$L1066=""),"",IF($K1066="",0,$K1066)+$J1066*$L1066)</f>
        <v/>
      </c>
      <c r="N1066" s="9" t="n">
        <v>46209</v>
      </c>
      <c r="O1066" s="9" t="n">
        <v>4</v>
      </c>
      <c r="P1066" s="14" t="n"/>
      <c r="Q1066" s="14" t="n"/>
      <c r="R1066" s="14" t="n"/>
      <c r="S1066" s="14" t="n"/>
      <c r="T1066" s="14" t="n"/>
      <c r="U1066" s="14" t="n"/>
      <c r="V1066" s="14" t="n"/>
      <c r="W1066" s="14" t="n"/>
      <c r="X1066" s="14" t="n"/>
      <c r="Y1066" s="14" t="n"/>
      <c r="Z1066" s="14" t="n"/>
      <c r="AA1066" s="11" t="n"/>
      <c r="AB1066" s="14">
        <f>B1066&amp;"|"&amp;I1066</f>
        <v/>
      </c>
      <c r="AC1066">
        <f>IF($B1066="","","|"&amp;SUBSTITUTE(TRIM(SUBSTITUTE(SUBSTITUTE(SUBSTITUTE(SUBSTITUTE(SUBSTITUTE(SUBSTITUTE(SUBSTITUTE(SUBSTITUTE(SUBSTITUTE(SUBSTITUTE(SUBSTITUTE(SUBSTITUTE(SUBSTITUTE(SUBSTITUTE(TRIM($B1066&amp;""),CHAR(10)," "),CHAR(13)," "),"."," "),";"," "),","," "),"/"," "),"+"," "),"-"," "),"  "," "),"  "," "),"  "," "),"  "," "),"  "," "),"  "," "))," ","|")&amp;"|")</f>
        <v/>
      </c>
      <c r="AD1066">
        <f>TRIM($I1066&amp;"")</f>
        <v/>
      </c>
    </row>
    <row r="1067" ht="24" customHeight="1">
      <c r="A1067" s="9" t="n">
        <v>46209</v>
      </c>
      <c r="B1067" s="14" t="inlineStr">
        <is>
          <t>10200,10202,10205</t>
        </is>
      </c>
      <c r="C1067" s="14" t="n"/>
      <c r="D1067" s="14" t="inlineStr">
        <is>
          <t>58 FABRICAÇÃO EMBALAGEM</t>
        </is>
      </c>
      <c r="E1067" s="14" t="inlineStr">
        <is>
          <t>20033330</t>
        </is>
      </c>
      <c r="F1067" s="14" t="inlineStr">
        <is>
          <t>EMB. TAMPO SANTIAGO 1,03 - 1060X1055X443</t>
        </is>
      </c>
      <c r="G1067" s="14" t="inlineStr">
        <is>
          <t>58 FABRICAÇÃO EMBALAGEM</t>
        </is>
      </c>
      <c r="H1067" s="14" t="inlineStr">
        <is>
          <t>58 FABRICAÇÃO EMBALAGEM</t>
        </is>
      </c>
      <c r="I1067" s="9" t="inlineStr">
        <is>
          <t>58 FABRICAÇÃO EMBALAGEM</t>
        </is>
      </c>
      <c r="J1067" s="9" t="n">
        <v>1</v>
      </c>
      <c r="K1067" s="14">
        <f>IF($E1067="","",IFERROR(INDEX('01_Cad_Pecas'!$H$2:$H$5000,MATCH($E1067,'01_Cad_Pecas'!$D$2:$D$5000,0)),IFERROR(INDEX('01_Cad_Pecas'!$H$2:$H$5000,MATCH(VALUE($E1067),'01_Cad_Pecas'!$D$2:$D$5000,0)),"")))</f>
        <v/>
      </c>
      <c r="L1067" s="14">
        <f>IF($E1067="","",IFERROR(INDEX('01_Cad_Pecas'!$I$2:$I$5000,MATCH($E1067,'01_Cad_Pecas'!$D$2:$D$5000,0)),IFERROR(INDEX('01_Cad_Pecas'!$I$2:$I$5000,MATCH(VALUE($E1067),'01_Cad_Pecas'!$D$2:$D$5000,0)),"")))</f>
        <v/>
      </c>
      <c r="M1067" s="14">
        <f>IF(OR($J1067="",$L1067=""),"",IF($K1067="",0,$K1067)+$J1067*$L1067)</f>
        <v/>
      </c>
      <c r="N1067" s="14" t="n">
        <v>46210</v>
      </c>
      <c r="O1067" s="14" t="n">
        <v>1</v>
      </c>
      <c r="P1067" s="14" t="n"/>
      <c r="Q1067" s="14" t="n"/>
      <c r="R1067" s="14" t="n"/>
      <c r="S1067" s="14" t="n"/>
      <c r="T1067" s="14">
        <f>IF(OR($J1067="",$O1067=""),"",$O1067/$J1067)</f>
        <v/>
      </c>
      <c r="U1067" s="14" t="inlineStr">
        <is>
          <t>Concluído</t>
        </is>
      </c>
      <c r="V1067" s="14" t="n"/>
      <c r="W1067" s="14" t="n"/>
      <c r="X1067" s="14" t="n"/>
      <c r="Y1067" s="14" t="n"/>
      <c r="Z1067" s="14" t="n"/>
      <c r="AA1067" s="11" t="n"/>
      <c r="AB1067" s="14">
        <f>B1067&amp;"|"&amp;I1067</f>
        <v/>
      </c>
      <c r="AC1067">
        <f>IF($B1067="","","|"&amp;SUBSTITUTE(TRIM(SUBSTITUTE(SUBSTITUTE(SUBSTITUTE(SUBSTITUTE(SUBSTITUTE(SUBSTITUTE(SUBSTITUTE(SUBSTITUTE(SUBSTITUTE(SUBSTITUTE(SUBSTITUTE(SUBSTITUTE(SUBSTITUTE(SUBSTITUTE(TRIM($B1067&amp;""),CHAR(10)," "),CHAR(13)," "),"."," "),";"," "),","," "),"/"," "),"+"," "),"-"," "),"  "," "),"  "," "),"  "," "),"  "," "),"  "," "),"  "," "))," ","|")&amp;"|")</f>
        <v/>
      </c>
      <c r="AD1067">
        <f>TRIM($I1067&amp;"")</f>
        <v/>
      </c>
    </row>
    <row r="1068" ht="24" customHeight="1">
      <c r="A1068" s="9" t="n">
        <v>46205</v>
      </c>
      <c r="B1068" s="14" t="inlineStr">
        <is>
          <t>10201</t>
        </is>
      </c>
      <c r="C1068" s="14" t="n"/>
      <c r="D1068" s="14" t="inlineStr">
        <is>
          <t>58 FABRICAÇÃO EMBALAGEM</t>
        </is>
      </c>
      <c r="E1068" s="14" t="inlineStr">
        <is>
          <t>200200130</t>
        </is>
      </c>
      <c r="F1068" s="14" t="inlineStr">
        <is>
          <t>EMB. BASE DUBAI (1190X370X57)</t>
        </is>
      </c>
      <c r="G1068" s="14" t="inlineStr">
        <is>
          <t>58 FABRICAÇÃO EMBALAGEM</t>
        </is>
      </c>
      <c r="H1068" s="14" t="inlineStr">
        <is>
          <t>58 FABRICAÇÃO EMBALAGEM</t>
        </is>
      </c>
      <c r="I1068" s="9" t="inlineStr">
        <is>
          <t>58 FABRICAÇÃO EMBALAGEM</t>
        </is>
      </c>
      <c r="J1068" s="9" t="n">
        <v>22</v>
      </c>
      <c r="K1068" s="14">
        <f>IF($E1068="","",IFERROR(INDEX('01_Cad_Pecas'!$H$2:$H$5000,MATCH($E1068,'01_Cad_Pecas'!$D$2:$D$5000,0)),IFERROR(INDEX('01_Cad_Pecas'!$H$2:$H$5000,MATCH(VALUE($E1068),'01_Cad_Pecas'!$D$2:$D$5000,0)),"")))</f>
        <v/>
      </c>
      <c r="L1068" s="14">
        <f>IF($E1068="","",IFERROR(INDEX('01_Cad_Pecas'!$I$2:$I$5000,MATCH($E1068,'01_Cad_Pecas'!$D$2:$D$5000,0)),IFERROR(INDEX('01_Cad_Pecas'!$I$2:$I$5000,MATCH(VALUE($E1068),'01_Cad_Pecas'!$D$2:$D$5000,0)),"")))</f>
        <v/>
      </c>
      <c r="M1068" s="14">
        <f>IF(OR($J1068="",$L1068=""),"",IF($K1068="",0,$K1068)+$J1068*$L1068)</f>
        <v/>
      </c>
      <c r="N1068" s="14" t="n">
        <v>46209</v>
      </c>
      <c r="O1068" s="14" t="n">
        <v>22</v>
      </c>
      <c r="P1068" s="14" t="n"/>
      <c r="Q1068" s="14" t="n"/>
      <c r="R1068" s="14" t="n"/>
      <c r="S1068" s="14" t="n"/>
      <c r="T1068" s="14">
        <f>IF(OR($J1068="",$O1068=""),"",$O1068/$J1068)</f>
        <v/>
      </c>
      <c r="U1068" s="14" t="inlineStr">
        <is>
          <t>Concluído</t>
        </is>
      </c>
      <c r="V1068" s="14" t="n"/>
      <c r="W1068" s="14" t="n"/>
      <c r="X1068" s="14" t="n"/>
      <c r="Y1068" s="14" t="n"/>
      <c r="Z1068" s="14" t="n"/>
      <c r="AA1068" s="11" t="n"/>
      <c r="AB1068" s="14">
        <f>B1068&amp;"|"&amp;I1068</f>
        <v/>
      </c>
      <c r="AC1068">
        <f>IF($B1068="","","|"&amp;SUBSTITUTE(TRIM(SUBSTITUTE(SUBSTITUTE(SUBSTITUTE(SUBSTITUTE(SUBSTITUTE(SUBSTITUTE(SUBSTITUTE(SUBSTITUTE(SUBSTITUTE(SUBSTITUTE(SUBSTITUTE(SUBSTITUTE(SUBSTITUTE(SUBSTITUTE(TRIM($B1068&amp;""),CHAR(10)," "),CHAR(13)," "),"."," "),";"," "),","," "),"/"," "),"+"," "),"-"," "),"  "," "),"  "," "),"  "," "),"  "," "),"  "," "),"  "," "))," ","|")&amp;"|")</f>
        <v/>
      </c>
      <c r="AD1068">
        <f>TRIM($I1068&amp;"")</f>
        <v/>
      </c>
    </row>
    <row r="1069" ht="24" customHeight="1">
      <c r="A1069" s="9" t="n">
        <v>46205</v>
      </c>
      <c r="B1069" s="14" t="inlineStr">
        <is>
          <t>10201</t>
        </is>
      </c>
      <c r="C1069" s="14" t="n"/>
      <c r="D1069" s="14" t="inlineStr">
        <is>
          <t>58 FABRICAÇÃO EMBALAGEM</t>
        </is>
      </c>
      <c r="E1069" s="14" t="inlineStr">
        <is>
          <t>30003031</t>
        </is>
      </c>
      <c r="F1069" s="14" t="inlineStr">
        <is>
          <t>EMB. ACESSORIOS CAD PE INTEIRO (530X120X60)</t>
        </is>
      </c>
      <c r="G1069" s="14" t="inlineStr">
        <is>
          <t>58 FABRICAÇÃO EMBALAGEM</t>
        </is>
      </c>
      <c r="H1069" s="14" t="inlineStr">
        <is>
          <t>58 FABRICAÇÃO EMBALAGEM</t>
        </is>
      </c>
      <c r="I1069" s="9" t="inlineStr">
        <is>
          <t>58 FABRICAÇÃO EMBALAGEM</t>
        </is>
      </c>
      <c r="J1069" s="9" t="n">
        <v>66</v>
      </c>
      <c r="K1069" s="14">
        <f>IF($E1069="","",IFERROR(INDEX('01_Cad_Pecas'!$H$2:$H$5000,MATCH($E1069,'01_Cad_Pecas'!$D$2:$D$5000,0)),IFERROR(INDEX('01_Cad_Pecas'!$H$2:$H$5000,MATCH(VALUE($E1069),'01_Cad_Pecas'!$D$2:$D$5000,0)),"")))</f>
        <v/>
      </c>
      <c r="L1069" s="14">
        <f>IF($E1069="","",IFERROR(INDEX('01_Cad_Pecas'!$I$2:$I$5000,MATCH($E1069,'01_Cad_Pecas'!$D$2:$D$5000,0)),IFERROR(INDEX('01_Cad_Pecas'!$I$2:$I$5000,MATCH(VALUE($E1069),'01_Cad_Pecas'!$D$2:$D$5000,0)),"")))</f>
        <v/>
      </c>
      <c r="M1069" s="14">
        <f>IF(OR($J1069="",$L1069=""),"",IF($K1069="",0,$K1069)+$J1069*$L1069)</f>
        <v/>
      </c>
      <c r="N1069" s="14" t="n">
        <v>46209</v>
      </c>
      <c r="O1069" s="14" t="n">
        <v>66</v>
      </c>
      <c r="P1069" s="14" t="n"/>
      <c r="Q1069" s="14" t="n"/>
      <c r="R1069" s="14" t="n"/>
      <c r="S1069" s="14" t="n"/>
      <c r="T1069" s="14">
        <f>IF(OR($J1069="",$O1069=""),"",$O1069/$J1069)</f>
        <v/>
      </c>
      <c r="U1069" s="14" t="inlineStr">
        <is>
          <t>Concluído</t>
        </is>
      </c>
      <c r="V1069" s="14" t="n"/>
      <c r="W1069" s="14" t="n"/>
      <c r="X1069" s="14" t="n"/>
      <c r="Y1069" s="14" t="n"/>
      <c r="Z1069" s="14" t="n"/>
      <c r="AA1069" s="11" t="n"/>
      <c r="AB1069" s="14">
        <f>B1069&amp;"|"&amp;I1069</f>
        <v/>
      </c>
      <c r="AC1069">
        <f>IF($B1069="","","|"&amp;SUBSTITUTE(TRIM(SUBSTITUTE(SUBSTITUTE(SUBSTITUTE(SUBSTITUTE(SUBSTITUTE(SUBSTITUTE(SUBSTITUTE(SUBSTITUTE(SUBSTITUTE(SUBSTITUTE(SUBSTITUTE(SUBSTITUTE(SUBSTITUTE(SUBSTITUTE(TRIM($B1069&amp;""),CHAR(10)," "),CHAR(13)," "),"."," "),";"," "),","," "),"/"," "),"+"," "),"-"," "),"  "," "),"  "," "),"  "," "),"  "," "),"  "," "),"  "," "))," ","|")&amp;"|")</f>
        <v/>
      </c>
      <c r="AD1069">
        <f>TRIM($I1069&amp;"")</f>
        <v/>
      </c>
    </row>
    <row r="1070" ht="24" customHeight="1">
      <c r="A1070" s="9" t="n">
        <v>46205</v>
      </c>
      <c r="B1070" s="14" t="inlineStr">
        <is>
          <t>10201</t>
        </is>
      </c>
      <c r="C1070" s="14" t="n"/>
      <c r="D1070" s="14" t="inlineStr">
        <is>
          <t>58 FABRICAÇÃO EMBALAGEM</t>
        </is>
      </c>
      <c r="E1070" s="14" t="inlineStr">
        <is>
          <t>30003032</t>
        </is>
      </c>
      <c r="F1070" s="14" t="inlineStr">
        <is>
          <t>PAPELAO TRASEIRO 280X410 - ENCOSTO PE INTEIRO (X3)</t>
        </is>
      </c>
      <c r="G1070" s="14" t="inlineStr">
        <is>
          <t>58 FABRICAÇÃO EMBALAGEM</t>
        </is>
      </c>
      <c r="H1070" s="14" t="inlineStr">
        <is>
          <t>58 FABRICAÇÃO EMBALAGEM</t>
        </is>
      </c>
      <c r="I1070" s="9" t="inlineStr">
        <is>
          <t>58 FABRICAÇÃO EMBALAGEM</t>
        </is>
      </c>
      <c r="J1070" s="9" t="n">
        <v>132</v>
      </c>
      <c r="K1070" s="14">
        <f>IF($E1070="","",IFERROR(INDEX('01_Cad_Pecas'!$H$2:$H$5000,MATCH($E1070,'01_Cad_Pecas'!$D$2:$D$5000,0)),IFERROR(INDEX('01_Cad_Pecas'!$H$2:$H$5000,MATCH(VALUE($E1070),'01_Cad_Pecas'!$D$2:$D$5000,0)),"")))</f>
        <v/>
      </c>
      <c r="L1070" s="14">
        <f>IF($E1070="","",IFERROR(INDEX('01_Cad_Pecas'!$I$2:$I$5000,MATCH($E1070,'01_Cad_Pecas'!$D$2:$D$5000,0)),IFERROR(INDEX('01_Cad_Pecas'!$I$2:$I$5000,MATCH(VALUE($E1070),'01_Cad_Pecas'!$D$2:$D$5000,0)),"")))</f>
        <v/>
      </c>
      <c r="M1070" s="14">
        <f>IF(OR($J1070="",$L1070=""),"",IF($K1070="",0,$K1070)+$J1070*$L1070)</f>
        <v/>
      </c>
      <c r="N1070" s="14" t="n">
        <v>46209</v>
      </c>
      <c r="O1070" s="14" t="n">
        <v>132</v>
      </c>
      <c r="P1070" s="14" t="n"/>
      <c r="Q1070" s="14" t="n"/>
      <c r="R1070" s="14" t="n"/>
      <c r="S1070" s="14" t="n"/>
      <c r="T1070" s="14">
        <f>IF(OR($J1070="",$O1070=""),"",$O1070/$J1070)</f>
        <v/>
      </c>
      <c r="U1070" s="14" t="inlineStr">
        <is>
          <t>Concluído</t>
        </is>
      </c>
      <c r="V1070" s="14" t="n"/>
      <c r="W1070" s="14" t="n"/>
      <c r="X1070" s="14" t="n"/>
      <c r="Y1070" s="14" t="n"/>
      <c r="Z1070" s="14" t="n"/>
      <c r="AA1070" s="11" t="n"/>
      <c r="AB1070" s="14">
        <f>B1070&amp;"|"&amp;I1070</f>
        <v/>
      </c>
      <c r="AC1070">
        <f>IF($B1070="","","|"&amp;SUBSTITUTE(TRIM(SUBSTITUTE(SUBSTITUTE(SUBSTITUTE(SUBSTITUTE(SUBSTITUTE(SUBSTITUTE(SUBSTITUTE(SUBSTITUTE(SUBSTITUTE(SUBSTITUTE(SUBSTITUTE(SUBSTITUTE(SUBSTITUTE(SUBSTITUTE(TRIM($B1070&amp;""),CHAR(10)," "),CHAR(13)," "),"."," "),";"," "),","," "),"/"," "),"+"," "),"-"," "),"  "," "),"  "," "),"  "," "),"  "," "),"  "," "),"  "," "))," ","|")&amp;"|")</f>
        <v/>
      </c>
      <c r="AD1070">
        <f>TRIM($I1070&amp;"")</f>
        <v/>
      </c>
    </row>
    <row r="1071" ht="24" customHeight="1">
      <c r="A1071" s="9" t="n">
        <v>46205</v>
      </c>
      <c r="B1071" s="14" t="inlineStr">
        <is>
          <t>10201</t>
        </is>
      </c>
      <c r="C1071" s="14" t="n"/>
      <c r="D1071" s="14" t="inlineStr">
        <is>
          <t>58 FABRICAÇÃO EMBALAGEM</t>
        </is>
      </c>
      <c r="E1071" s="14" t="inlineStr">
        <is>
          <t>30003033</t>
        </is>
      </c>
      <c r="F1071" s="14" t="inlineStr">
        <is>
          <t>PAPELAO FRENTE 490X410 - ENCOSTO PE INTEIRO (X3)</t>
        </is>
      </c>
      <c r="G1071" s="14" t="inlineStr">
        <is>
          <t>58 FABRICAÇÃO EMBALAGEM</t>
        </is>
      </c>
      <c r="H1071" s="14" t="inlineStr">
        <is>
          <t>58 FABRICAÇÃO EMBALAGEM</t>
        </is>
      </c>
      <c r="I1071" s="9" t="inlineStr">
        <is>
          <t>58 FABRICAÇÃO EMBALAGEM</t>
        </is>
      </c>
      <c r="J1071" s="9" t="n">
        <v>132</v>
      </c>
      <c r="K1071" s="14">
        <f>IF($E1071="","",IFERROR(INDEX('01_Cad_Pecas'!$H$2:$H$5000,MATCH($E1071,'01_Cad_Pecas'!$D$2:$D$5000,0)),IFERROR(INDEX('01_Cad_Pecas'!$H$2:$H$5000,MATCH(VALUE($E1071),'01_Cad_Pecas'!$D$2:$D$5000,0)),"")))</f>
        <v/>
      </c>
      <c r="L1071" s="14">
        <f>IF($E1071="","",IFERROR(INDEX('01_Cad_Pecas'!$I$2:$I$5000,MATCH($E1071,'01_Cad_Pecas'!$D$2:$D$5000,0)),IFERROR(INDEX('01_Cad_Pecas'!$I$2:$I$5000,MATCH(VALUE($E1071),'01_Cad_Pecas'!$D$2:$D$5000,0)),"")))</f>
        <v/>
      </c>
      <c r="M1071" s="14">
        <f>IF(OR($J1071="",$L1071=""),"",IF($K1071="",0,$K1071)+$J1071*$L1071)</f>
        <v/>
      </c>
      <c r="N1071" s="14" t="n">
        <v>46209</v>
      </c>
      <c r="O1071" s="14" t="n">
        <v>132</v>
      </c>
      <c r="P1071" s="14" t="n"/>
      <c r="Q1071" s="14" t="n"/>
      <c r="R1071" s="14" t="n"/>
      <c r="S1071" s="14" t="n"/>
      <c r="T1071" s="14">
        <f>IF(OR($J1071="",$O1071=""),"",$O1071/$J1071)</f>
        <v/>
      </c>
      <c r="U1071" s="14" t="inlineStr">
        <is>
          <t>Concluído</t>
        </is>
      </c>
      <c r="V1071" s="14" t="n"/>
      <c r="W1071" s="14" t="n"/>
      <c r="X1071" s="14" t="n"/>
      <c r="Y1071" s="14" t="n"/>
      <c r="Z1071" s="14" t="n"/>
      <c r="AA1071" s="11" t="n"/>
      <c r="AB1071" s="14">
        <f>B1071&amp;"|"&amp;I1071</f>
        <v/>
      </c>
      <c r="AC1071">
        <f>IF($B1071="","","|"&amp;SUBSTITUTE(TRIM(SUBSTITUTE(SUBSTITUTE(SUBSTITUTE(SUBSTITUTE(SUBSTITUTE(SUBSTITUTE(SUBSTITUTE(SUBSTITUTE(SUBSTITUTE(SUBSTITUTE(SUBSTITUTE(SUBSTITUTE(SUBSTITUTE(SUBSTITUTE(TRIM($B1071&amp;""),CHAR(10)," "),CHAR(13)," "),"."," "),";"," "),","," "),"/"," "),"+"," "),"-"," "),"  "," "),"  "," "),"  "," "),"  "," "),"  "," "),"  "," "))," ","|")&amp;"|")</f>
        <v/>
      </c>
      <c r="AD1071">
        <f>TRIM($I1071&amp;"")</f>
        <v/>
      </c>
    </row>
    <row r="1072" ht="24" customHeight="1">
      <c r="A1072" s="9" t="n">
        <v>46206</v>
      </c>
      <c r="B1072" s="14" t="inlineStr">
        <is>
          <t>10204</t>
        </is>
      </c>
      <c r="C1072" s="14" t="n"/>
      <c r="D1072" s="14" t="inlineStr">
        <is>
          <t>58 FABRICAÇÃO EMBALAGEM</t>
        </is>
      </c>
      <c r="E1072" s="14" t="inlineStr">
        <is>
          <t>200196130</t>
        </is>
      </c>
      <c r="F1072" s="14" t="inlineStr">
        <is>
          <t>EMB. BASE SANTIAGO 1,36 (782X586X111)</t>
        </is>
      </c>
      <c r="G1072" s="14" t="inlineStr">
        <is>
          <t>58 FABRICAÇÃO EMBALAGEM</t>
        </is>
      </c>
      <c r="H1072" s="14" t="inlineStr">
        <is>
          <t>58 FABRICAÇÃO EMBALAGEM</t>
        </is>
      </c>
      <c r="I1072" s="9" t="inlineStr">
        <is>
          <t>58 FABRICAÇÃO EMBALAGEM</t>
        </is>
      </c>
      <c r="J1072" s="9" t="n">
        <v>4</v>
      </c>
      <c r="K1072" s="14">
        <f>IF($E1072="","",IFERROR(INDEX('01_Cad_Pecas'!$H$2:$H$5000,MATCH($E1072,'01_Cad_Pecas'!$D$2:$D$5000,0)),IFERROR(INDEX('01_Cad_Pecas'!$H$2:$H$5000,MATCH(VALUE($E1072),'01_Cad_Pecas'!$D$2:$D$5000,0)),"")))</f>
        <v/>
      </c>
      <c r="L1072" s="14">
        <f>IF($E1072="","",IFERROR(INDEX('01_Cad_Pecas'!$I$2:$I$5000,MATCH($E1072,'01_Cad_Pecas'!$D$2:$D$5000,0)),IFERROR(INDEX('01_Cad_Pecas'!$I$2:$I$5000,MATCH(VALUE($E1072),'01_Cad_Pecas'!$D$2:$D$5000,0)),"")))</f>
        <v/>
      </c>
      <c r="M1072" s="14">
        <f>IF(OR($J1072="",$L1072=""),"",IF($K1072="",0,$K1072)+$J1072*$L1072)</f>
        <v/>
      </c>
      <c r="N1072" s="14" t="n">
        <v>46209</v>
      </c>
      <c r="O1072" s="14" t="n">
        <v>4</v>
      </c>
      <c r="P1072" s="14" t="n"/>
      <c r="Q1072" s="14" t="n"/>
      <c r="R1072" s="14" t="n"/>
      <c r="S1072" s="14" t="n"/>
      <c r="T1072" s="14">
        <f>IF(OR($J1072="",$O1072=""),"",$O1072/$J1072)</f>
        <v/>
      </c>
      <c r="U1072" s="14" t="inlineStr">
        <is>
          <t>Concluído</t>
        </is>
      </c>
      <c r="V1072" s="14" t="n"/>
      <c r="W1072" s="14" t="n"/>
      <c r="X1072" s="14" t="n"/>
      <c r="Y1072" s="14" t="n"/>
      <c r="Z1072" s="14" t="n"/>
      <c r="AA1072" s="11" t="n"/>
      <c r="AB1072" s="14">
        <f>B1072&amp;"|"&amp;I1072</f>
        <v/>
      </c>
      <c r="AC1072">
        <f>IF($B1072="","","|"&amp;SUBSTITUTE(TRIM(SUBSTITUTE(SUBSTITUTE(SUBSTITUTE(SUBSTITUTE(SUBSTITUTE(SUBSTITUTE(SUBSTITUTE(SUBSTITUTE(SUBSTITUTE(SUBSTITUTE(SUBSTITUTE(SUBSTITUTE(SUBSTITUTE(SUBSTITUTE(TRIM($B1072&amp;""),CHAR(10)," "),CHAR(13)," "),"."," "),";"," "),","," "),"/"," "),"+"," "),"-"," "),"  "," "),"  "," "),"  "," "),"  "," "),"  "," "),"  "," "))," ","|")&amp;"|")</f>
        <v/>
      </c>
      <c r="AD1072">
        <f>TRIM($I1072&amp;"")</f>
        <v/>
      </c>
    </row>
    <row r="1073" ht="24" customHeight="1">
      <c r="A1073" s="9" t="n">
        <v>46206</v>
      </c>
      <c r="B1073" s="14" t="inlineStr">
        <is>
          <t>10204</t>
        </is>
      </c>
      <c r="C1073" s="14" t="n"/>
      <c r="D1073" s="14" t="inlineStr">
        <is>
          <t>58 FABRICAÇÃO EMBALAGEM</t>
        </is>
      </c>
      <c r="E1073" s="14" t="inlineStr">
        <is>
          <t>300048930</t>
        </is>
      </c>
      <c r="F1073" s="14" t="inlineStr">
        <is>
          <t>EMB. CADEIRA SANTIAGO (935X449X100)</t>
        </is>
      </c>
      <c r="G1073" s="14" t="inlineStr">
        <is>
          <t>58 FABRICAÇÃO EMBALAGEM</t>
        </is>
      </c>
      <c r="H1073" s="14" t="inlineStr">
        <is>
          <t>58 FABRICAÇÃO EMBALAGEM</t>
        </is>
      </c>
      <c r="I1073" s="9" t="inlineStr">
        <is>
          <t>58 FABRICAÇÃO EMBALAGEM</t>
        </is>
      </c>
      <c r="J1073" s="9" t="n">
        <v>300</v>
      </c>
      <c r="K1073" s="14">
        <f>IF($E1073="","",IFERROR(INDEX('01_Cad_Pecas'!$H$2:$H$5000,MATCH($E1073,'01_Cad_Pecas'!$D$2:$D$5000,0)),IFERROR(INDEX('01_Cad_Pecas'!$H$2:$H$5000,MATCH(VALUE($E1073),'01_Cad_Pecas'!$D$2:$D$5000,0)),"")))</f>
        <v/>
      </c>
      <c r="L1073" s="14">
        <f>IF($E1073="","",IFERROR(INDEX('01_Cad_Pecas'!$I$2:$I$5000,MATCH($E1073,'01_Cad_Pecas'!$D$2:$D$5000,0)),IFERROR(INDEX('01_Cad_Pecas'!$I$2:$I$5000,MATCH(VALUE($E1073),'01_Cad_Pecas'!$D$2:$D$5000,0)),"")))</f>
        <v/>
      </c>
      <c r="M1073" s="14">
        <f>IF(OR($J1073="",$L1073=""),"",IF($K1073="",0,$K1073)+$J1073*$L1073)</f>
        <v/>
      </c>
      <c r="N1073" s="14" t="n">
        <v>46209</v>
      </c>
      <c r="O1073" s="14" t="n">
        <v>300</v>
      </c>
      <c r="P1073" s="14" t="n"/>
      <c r="Q1073" s="14" t="n"/>
      <c r="R1073" s="14" t="n"/>
      <c r="S1073" s="14" t="n"/>
      <c r="T1073" s="14">
        <f>IF(OR($J1073="",$O1073=""),"",$O1073/$J1073)</f>
        <v/>
      </c>
      <c r="U1073" s="14" t="inlineStr">
        <is>
          <t>Concluído</t>
        </is>
      </c>
      <c r="V1073" s="14" t="n"/>
      <c r="W1073" s="14" t="n"/>
      <c r="X1073" s="14" t="n"/>
      <c r="Y1073" s="14" t="n"/>
      <c r="Z1073" s="14" t="n"/>
      <c r="AA1073" s="11" t="n"/>
      <c r="AB1073" s="14">
        <f>B1073&amp;"|"&amp;I1073</f>
        <v/>
      </c>
      <c r="AC1073">
        <f>IF($B1073="","","|"&amp;SUBSTITUTE(TRIM(SUBSTITUTE(SUBSTITUTE(SUBSTITUTE(SUBSTITUTE(SUBSTITUTE(SUBSTITUTE(SUBSTITUTE(SUBSTITUTE(SUBSTITUTE(SUBSTITUTE(SUBSTITUTE(SUBSTITUTE(SUBSTITUTE(SUBSTITUTE(TRIM($B1073&amp;""),CHAR(10)," "),CHAR(13)," "),"."," "),";"," "),","," "),"/"," "),"+"," "),"-"," "),"  "," "),"  "," "),"  "," "),"  "," "),"  "," "),"  "," "))," ","|")&amp;"|")</f>
        <v/>
      </c>
      <c r="AD1073">
        <f>TRIM($I1073&amp;"")</f>
        <v/>
      </c>
    </row>
    <row r="1074" ht="24" customHeight="1">
      <c r="A1074" s="9" t="n">
        <v>46206</v>
      </c>
      <c r="B1074" s="14" t="inlineStr">
        <is>
          <t>10204</t>
        </is>
      </c>
      <c r="C1074" s="14" t="n"/>
      <c r="D1074" s="14" t="inlineStr">
        <is>
          <t>58 FABRICAÇÃO EMBALAGEM</t>
        </is>
      </c>
      <c r="E1074" s="14" t="inlineStr">
        <is>
          <t>300048931</t>
        </is>
      </c>
      <c r="F1074" s="14" t="inlineStr">
        <is>
          <t>EMB. TRAVESSAS CADEIRA SANTIAGO (365X280X35)</t>
        </is>
      </c>
      <c r="G1074" s="14" t="inlineStr">
        <is>
          <t>58 FABRICAÇÃO EMBALAGEM</t>
        </is>
      </c>
      <c r="H1074" s="14" t="inlineStr">
        <is>
          <t>58 FABRICAÇÃO EMBALAGEM</t>
        </is>
      </c>
      <c r="I1074" s="9" t="inlineStr">
        <is>
          <t>58 FABRICAÇÃO EMBALAGEM</t>
        </is>
      </c>
      <c r="J1074" s="9" t="n">
        <v>300</v>
      </c>
      <c r="K1074" s="14">
        <f>IF($E1074="","",IFERROR(INDEX('01_Cad_Pecas'!$H$2:$H$5000,MATCH($E1074,'01_Cad_Pecas'!$D$2:$D$5000,0)),IFERROR(INDEX('01_Cad_Pecas'!$H$2:$H$5000,MATCH(VALUE($E1074),'01_Cad_Pecas'!$D$2:$D$5000,0)),"")))</f>
        <v/>
      </c>
      <c r="L1074" s="14">
        <f>IF($E1074="","",IFERROR(INDEX('01_Cad_Pecas'!$I$2:$I$5000,MATCH($E1074,'01_Cad_Pecas'!$D$2:$D$5000,0)),IFERROR(INDEX('01_Cad_Pecas'!$I$2:$I$5000,MATCH(VALUE($E1074),'01_Cad_Pecas'!$D$2:$D$5000,0)),"")))</f>
        <v/>
      </c>
      <c r="M1074" s="14">
        <f>IF(OR($J1074="",$L1074=""),"",IF($K1074="",0,$K1074)+$J1074*$L1074)</f>
        <v/>
      </c>
      <c r="N1074" s="14" t="n">
        <v>46209</v>
      </c>
      <c r="O1074" s="14" t="n">
        <v>300</v>
      </c>
      <c r="P1074" s="14" t="n"/>
      <c r="Q1074" s="14" t="n"/>
      <c r="R1074" s="14" t="n"/>
      <c r="S1074" s="14" t="n"/>
      <c r="T1074" s="14">
        <f>IF(OR($J1074="",$O1074=""),"",$O1074/$J1074)</f>
        <v/>
      </c>
      <c r="U1074" s="14" t="inlineStr">
        <is>
          <t>Concluído</t>
        </is>
      </c>
      <c r="V1074" s="14" t="n"/>
      <c r="W1074" s="14" t="n"/>
      <c r="X1074" s="14" t="n"/>
      <c r="Y1074" s="14" t="n"/>
      <c r="Z1074" s="14" t="n"/>
      <c r="AA1074" s="11" t="n"/>
      <c r="AB1074" s="14">
        <f>B1074&amp;"|"&amp;I1074</f>
        <v/>
      </c>
      <c r="AC1074">
        <f>IF($B1074="","","|"&amp;SUBSTITUTE(TRIM(SUBSTITUTE(SUBSTITUTE(SUBSTITUTE(SUBSTITUTE(SUBSTITUTE(SUBSTITUTE(SUBSTITUTE(SUBSTITUTE(SUBSTITUTE(SUBSTITUTE(SUBSTITUTE(SUBSTITUTE(SUBSTITUTE(SUBSTITUTE(TRIM($B1074&amp;""),CHAR(10)," "),CHAR(13)," "),"."," "),";"," "),","," "),"/"," "),"+"," "),"-"," "),"  "," "),"  "," "),"  "," "),"  "," "),"  "," "),"  "," "))," ","|")&amp;"|")</f>
        <v/>
      </c>
      <c r="AD1074">
        <f>TRIM($I1074&amp;"")</f>
        <v/>
      </c>
    </row>
    <row r="1075" ht="24" customHeight="1">
      <c r="A1075" s="9" t="n">
        <v>46206</v>
      </c>
      <c r="B1075" s="14" t="inlineStr">
        <is>
          <t>10204</t>
        </is>
      </c>
      <c r="C1075" s="14" t="n"/>
      <c r="D1075" s="14" t="inlineStr">
        <is>
          <t>58 FABRICAÇÃO EMBALAGEM</t>
        </is>
      </c>
      <c r="E1075" s="14" t="inlineStr">
        <is>
          <t>300800230</t>
        </is>
      </c>
      <c r="F1075" s="14" t="inlineStr">
        <is>
          <t>EMB. AMSTERDAM 1,36 VL2/2 (1408X728X84) EMENDADA</t>
        </is>
      </c>
      <c r="G1075" s="14" t="inlineStr">
        <is>
          <t>58 FABRICAÇÃO EMBALAGEM</t>
        </is>
      </c>
      <c r="H1075" s="14" t="inlineStr">
        <is>
          <t>58 FABRICAÇÃO EMBALAGEM</t>
        </is>
      </c>
      <c r="I1075" s="9" t="inlineStr">
        <is>
          <t>58 FABRICAÇÃO EMBALAGEM</t>
        </is>
      </c>
      <c r="J1075" s="9" t="n">
        <v>4</v>
      </c>
      <c r="K1075" s="14">
        <f>IF($E1075="","",IFERROR(INDEX('01_Cad_Pecas'!$H$2:$H$5000,MATCH($E1075,'01_Cad_Pecas'!$D$2:$D$5000,0)),IFERROR(INDEX('01_Cad_Pecas'!$H$2:$H$5000,MATCH(VALUE($E1075),'01_Cad_Pecas'!$D$2:$D$5000,0)),"")))</f>
        <v/>
      </c>
      <c r="L1075" s="14">
        <f>IF($E1075="","",IFERROR(INDEX('01_Cad_Pecas'!$I$2:$I$5000,MATCH($E1075,'01_Cad_Pecas'!$D$2:$D$5000,0)),IFERROR(INDEX('01_Cad_Pecas'!$I$2:$I$5000,MATCH(VALUE($E1075),'01_Cad_Pecas'!$D$2:$D$5000,0)),"")))</f>
        <v/>
      </c>
      <c r="M1075" s="14">
        <f>IF(OR($J1075="",$L1075=""),"",IF($K1075="",0,$K1075)+$J1075*$L1075)</f>
        <v/>
      </c>
      <c r="N1075" s="14" t="n">
        <v>46209</v>
      </c>
      <c r="O1075" s="14" t="n">
        <v>4</v>
      </c>
      <c r="P1075" s="14" t="n"/>
      <c r="Q1075" s="14" t="n"/>
      <c r="R1075" s="14" t="n"/>
      <c r="S1075" s="14" t="n"/>
      <c r="T1075" s="14">
        <f>IF(OR($J1075="",$O1075=""),"",$O1075/$J1075)</f>
        <v/>
      </c>
      <c r="U1075" s="14" t="inlineStr">
        <is>
          <t>Concluído</t>
        </is>
      </c>
      <c r="V1075" s="14" t="n"/>
      <c r="W1075" s="14" t="n"/>
      <c r="X1075" s="14" t="n"/>
      <c r="Y1075" s="14" t="n"/>
      <c r="Z1075" s="14" t="n"/>
      <c r="AA1075" s="11" t="n"/>
      <c r="AB1075" s="14">
        <f>B1075&amp;"|"&amp;I1075</f>
        <v/>
      </c>
      <c r="AC1075">
        <f>IF($B1075="","","|"&amp;SUBSTITUTE(TRIM(SUBSTITUTE(SUBSTITUTE(SUBSTITUTE(SUBSTITUTE(SUBSTITUTE(SUBSTITUTE(SUBSTITUTE(SUBSTITUTE(SUBSTITUTE(SUBSTITUTE(SUBSTITUTE(SUBSTITUTE(SUBSTITUTE(SUBSTITUTE(TRIM($B1075&amp;""),CHAR(10)," "),CHAR(13)," "),"."," "),";"," "),","," "),"/"," "),"+"," "),"-"," "),"  "," "),"  "," "),"  "," "),"  "," "),"  "," "),"  "," "))," ","|")&amp;"|")</f>
        <v/>
      </c>
      <c r="AD1075">
        <f>TRIM($I1075&amp;"")</f>
        <v/>
      </c>
    </row>
    <row r="1076" ht="24" customHeight="1">
      <c r="A1076" s="9" t="n">
        <v>46206</v>
      </c>
      <c r="B1076" s="14" t="inlineStr">
        <is>
          <t>10204</t>
        </is>
      </c>
      <c r="C1076" s="14" t="n"/>
      <c r="D1076" s="14" t="inlineStr">
        <is>
          <t>58 FABRICAÇÃO EMBALAGEM</t>
        </is>
      </c>
      <c r="E1076" s="14" t="inlineStr">
        <is>
          <t>200306130</t>
        </is>
      </c>
      <c r="F1076" s="14" t="inlineStr">
        <is>
          <t>EMB BASE GENOVA 1,36/1,60 (1610X125X193)</t>
        </is>
      </c>
      <c r="G1076" s="14" t="inlineStr">
        <is>
          <t>58 FABRICAÇÃO EMBALAGEM</t>
        </is>
      </c>
      <c r="H1076" s="14" t="inlineStr">
        <is>
          <t>58 FABRICAÇÃO EMBALAGEM</t>
        </is>
      </c>
      <c r="I1076" s="9" t="inlineStr">
        <is>
          <t>58 FABRICAÇÃO EMBALAGEM</t>
        </is>
      </c>
      <c r="J1076" s="9" t="n">
        <v>10</v>
      </c>
      <c r="K1076" s="14">
        <f>IF($E1076="","",IFERROR(INDEX('01_Cad_Pecas'!$H$2:$H$5000,MATCH($E1076,'01_Cad_Pecas'!$D$2:$D$5000,0)),IFERROR(INDEX('01_Cad_Pecas'!$H$2:$H$5000,MATCH(VALUE($E1076),'01_Cad_Pecas'!$D$2:$D$5000,0)),"")))</f>
        <v/>
      </c>
      <c r="L1076" s="14">
        <f>IF($E1076="","",IFERROR(INDEX('01_Cad_Pecas'!$I$2:$I$5000,MATCH($E1076,'01_Cad_Pecas'!$D$2:$D$5000,0)),IFERROR(INDEX('01_Cad_Pecas'!$I$2:$I$5000,MATCH(VALUE($E1076),'01_Cad_Pecas'!$D$2:$D$5000,0)),"")))</f>
        <v/>
      </c>
      <c r="M1076" s="14">
        <f>IF(OR($J1076="",$L1076=""),"",IF($K1076="",0,$K1076)+$J1076*$L1076)</f>
        <v/>
      </c>
      <c r="N1076" s="14" t="n">
        <v>46209</v>
      </c>
      <c r="O1076" s="14" t="n">
        <v>10</v>
      </c>
      <c r="P1076" s="14" t="n"/>
      <c r="Q1076" s="14" t="n"/>
      <c r="R1076" s="14" t="n"/>
      <c r="S1076" s="14" t="n"/>
      <c r="T1076" s="14">
        <f>IF(OR($J1076="",$O1076=""),"",$O1076/$J1076)</f>
        <v/>
      </c>
      <c r="U1076" s="14" t="inlineStr">
        <is>
          <t>Concluído</t>
        </is>
      </c>
      <c r="V1076" s="14" t="n"/>
      <c r="W1076" s="14" t="n"/>
      <c r="X1076" s="14" t="n"/>
      <c r="Y1076" s="14" t="n"/>
      <c r="Z1076" s="14" t="n"/>
      <c r="AA1076" s="11" t="n"/>
      <c r="AB1076" s="14">
        <f>B1076&amp;"|"&amp;I1076</f>
        <v/>
      </c>
      <c r="AC1076">
        <f>IF($B1076="","","|"&amp;SUBSTITUTE(TRIM(SUBSTITUTE(SUBSTITUTE(SUBSTITUTE(SUBSTITUTE(SUBSTITUTE(SUBSTITUTE(SUBSTITUTE(SUBSTITUTE(SUBSTITUTE(SUBSTITUTE(SUBSTITUTE(SUBSTITUTE(SUBSTITUTE(SUBSTITUTE(TRIM($B1076&amp;""),CHAR(10)," "),CHAR(13)," "),"."," "),";"," "),","," "),"/"," "),"+"," "),"-"," "),"  "," "),"  "," "),"  "," "),"  "," "),"  "," "),"  "," "))," ","|")&amp;"|")</f>
        <v/>
      </c>
      <c r="AD1076">
        <f>TRIM($I1076&amp;"")</f>
        <v/>
      </c>
    </row>
    <row r="1077" ht="24" customHeight="1">
      <c r="A1077" s="9" t="n">
        <v>46210</v>
      </c>
      <c r="B1077" s="14" t="inlineStr">
        <is>
          <t>10210</t>
        </is>
      </c>
      <c r="C1077" s="14" t="n"/>
      <c r="D1077" s="14" t="inlineStr">
        <is>
          <t>58 FABRICAÇÃO EMBALAGEM</t>
        </is>
      </c>
      <c r="E1077" s="14" t="inlineStr">
        <is>
          <t>200124131</t>
        </is>
      </c>
      <c r="F1077" s="14" t="inlineStr">
        <is>
          <t>EMB. MESA MIAMI 1,20 (1240X834X40)</t>
        </is>
      </c>
      <c r="G1077" s="14" t="inlineStr">
        <is>
          <t>58 FABRICAÇÃO EMBALAGEM</t>
        </is>
      </c>
      <c r="H1077" s="14" t="inlineStr">
        <is>
          <t>58 FABRICAÇÃO EMBALAGEM</t>
        </is>
      </c>
      <c r="I1077" s="9" t="inlineStr">
        <is>
          <t>58 FABRICAÇÃO EMBALAGEM</t>
        </is>
      </c>
      <c r="J1077" s="9" t="n">
        <v>50</v>
      </c>
      <c r="K1077" s="14">
        <f>IF($E1077="","",IFERROR(INDEX('01_Cad_Pecas'!$H$2:$H$5000,MATCH($E1077,'01_Cad_Pecas'!$D$2:$D$5000,0)),IFERROR(INDEX('01_Cad_Pecas'!$H$2:$H$5000,MATCH(VALUE($E1077),'01_Cad_Pecas'!$D$2:$D$5000,0)),"")))</f>
        <v/>
      </c>
      <c r="L1077" s="14">
        <f>IF($E1077="","",IFERROR(INDEX('01_Cad_Pecas'!$I$2:$I$5000,MATCH($E1077,'01_Cad_Pecas'!$D$2:$D$5000,0)),IFERROR(INDEX('01_Cad_Pecas'!$I$2:$I$5000,MATCH(VALUE($E1077),'01_Cad_Pecas'!$D$2:$D$5000,0)),"")))</f>
        <v/>
      </c>
      <c r="M1077" s="14">
        <f>IF(OR($J1077="",$L1077=""),"",IF($K1077="",0,$K1077)+$J1077*$L1077)</f>
        <v/>
      </c>
      <c r="N1077" s="14" t="n">
        <v>46210</v>
      </c>
      <c r="O1077" s="14" t="n">
        <v>50</v>
      </c>
      <c r="P1077" s="14" t="n"/>
      <c r="Q1077" s="14" t="n"/>
      <c r="R1077" s="14" t="n"/>
      <c r="S1077" s="14" t="n"/>
      <c r="T1077" s="14">
        <f>IF(OR($J1077="",$O1077=""),"",$O1077/$J1077)</f>
        <v/>
      </c>
      <c r="U1077" s="14" t="inlineStr">
        <is>
          <t>Concluído</t>
        </is>
      </c>
      <c r="V1077" s="14" t="n"/>
      <c r="W1077" s="14" t="n"/>
      <c r="X1077" s="14" t="n"/>
      <c r="Y1077" s="14" t="n"/>
      <c r="Z1077" s="14" t="n"/>
      <c r="AA1077" s="11" t="n"/>
      <c r="AB1077" s="14">
        <f>B1077&amp;"|"&amp;I1077</f>
        <v/>
      </c>
      <c r="AC1077">
        <f>IF($B1077="","","|"&amp;SUBSTITUTE(TRIM(SUBSTITUTE(SUBSTITUTE(SUBSTITUTE(SUBSTITUTE(SUBSTITUTE(SUBSTITUTE(SUBSTITUTE(SUBSTITUTE(SUBSTITUTE(SUBSTITUTE(SUBSTITUTE(SUBSTITUTE(SUBSTITUTE(SUBSTITUTE(TRIM($B1077&amp;""),CHAR(10)," "),CHAR(13)," "),"."," "),";"," "),","," "),"/"," "),"+"," "),"-"," "),"  "," "),"  "," "),"  "," "),"  "," "),"  "," "),"  "," "))," ","|")&amp;"|")</f>
        <v/>
      </c>
      <c r="AD1077">
        <f>TRIM($I1077&amp;"")</f>
        <v/>
      </c>
    </row>
    <row r="1078" ht="24" customHeight="1">
      <c r="A1078" s="9" t="n">
        <v>46210</v>
      </c>
      <c r="B1078" s="14" t="inlineStr">
        <is>
          <t>10210</t>
        </is>
      </c>
      <c r="C1078" s="14" t="n"/>
      <c r="D1078" s="14" t="inlineStr">
        <is>
          <t>58 FABRICAÇÃO EMBALAGEM</t>
        </is>
      </c>
      <c r="E1078" s="14" t="inlineStr">
        <is>
          <t>200161130</t>
        </is>
      </c>
      <c r="F1078" s="14" t="inlineStr">
        <is>
          <t>EMB. MESA MIAMI/DAKAR 1,60 (1635X834X40) EMENDADA</t>
        </is>
      </c>
      <c r="G1078" s="14" t="inlineStr">
        <is>
          <t>58 FABRICAÇÃO EMBALAGEM</t>
        </is>
      </c>
      <c r="H1078" s="14" t="inlineStr">
        <is>
          <t>58 FABRICAÇÃO EMBALAGEM</t>
        </is>
      </c>
      <c r="I1078" s="9" t="inlineStr">
        <is>
          <t>58 FABRICAÇÃO EMBALAGEM</t>
        </is>
      </c>
      <c r="J1078" s="9" t="n">
        <v>90</v>
      </c>
      <c r="K1078" s="14">
        <f>IF($E1078="","",IFERROR(INDEX('01_Cad_Pecas'!$H$2:$H$5000,MATCH($E1078,'01_Cad_Pecas'!$D$2:$D$5000,0)),IFERROR(INDEX('01_Cad_Pecas'!$H$2:$H$5000,MATCH(VALUE($E1078),'01_Cad_Pecas'!$D$2:$D$5000,0)),"")))</f>
        <v/>
      </c>
      <c r="L1078" s="14">
        <f>IF($E1078="","",IFERROR(INDEX('01_Cad_Pecas'!$I$2:$I$5000,MATCH($E1078,'01_Cad_Pecas'!$D$2:$D$5000,0)),IFERROR(INDEX('01_Cad_Pecas'!$I$2:$I$5000,MATCH(VALUE($E1078),'01_Cad_Pecas'!$D$2:$D$5000,0)),"")))</f>
        <v/>
      </c>
      <c r="M1078" s="14">
        <f>IF(OR($J1078="",$L1078=""),"",IF($K1078="",0,$K1078)+$J1078*$L1078)</f>
        <v/>
      </c>
      <c r="N1078" s="14" t="n">
        <v>46210</v>
      </c>
      <c r="O1078" s="14" t="n">
        <v>90</v>
      </c>
      <c r="P1078" s="14" t="n"/>
      <c r="Q1078" s="14" t="n"/>
      <c r="R1078" s="14" t="n"/>
      <c r="S1078" s="14" t="n"/>
      <c r="T1078" s="14">
        <f>IF(OR($J1078="",$O1078=""),"",$O1078/$J1078)</f>
        <v/>
      </c>
      <c r="U1078" s="14" t="inlineStr">
        <is>
          <t>Concluído</t>
        </is>
      </c>
      <c r="V1078" s="14" t="n"/>
      <c r="W1078" s="14" t="n"/>
      <c r="X1078" s="14" t="n"/>
      <c r="Y1078" s="14" t="n"/>
      <c r="Z1078" s="14" t="n"/>
      <c r="AA1078" s="11" t="n"/>
      <c r="AB1078" s="14">
        <f>B1078&amp;"|"&amp;I1078</f>
        <v/>
      </c>
      <c r="AC1078">
        <f>IF($B1078="","","|"&amp;SUBSTITUTE(TRIM(SUBSTITUTE(SUBSTITUTE(SUBSTITUTE(SUBSTITUTE(SUBSTITUTE(SUBSTITUTE(SUBSTITUTE(SUBSTITUTE(SUBSTITUTE(SUBSTITUTE(SUBSTITUTE(SUBSTITUTE(SUBSTITUTE(SUBSTITUTE(TRIM($B1078&amp;""),CHAR(10)," "),CHAR(13)," "),"."," "),";"," "),","," "),"/"," "),"+"," "),"-"," "),"  "," "),"  "," "),"  "," "),"  "," "),"  "," "),"  "," "))," ","|")&amp;"|")</f>
        <v/>
      </c>
      <c r="AD1078">
        <f>TRIM($I1078&amp;"")</f>
        <v/>
      </c>
    </row>
    <row r="1079" ht="24" customHeight="1">
      <c r="A1079" s="9" t="n">
        <v>46210</v>
      </c>
      <c r="B1079" s="14" t="inlineStr">
        <is>
          <t>10210</t>
        </is>
      </c>
      <c r="C1079" s="14" t="n"/>
      <c r="D1079" s="14" t="inlineStr">
        <is>
          <t>58 FABRICAÇÃO EMBALAGEM</t>
        </is>
      </c>
      <c r="E1079" s="14" t="inlineStr">
        <is>
          <t>200190130</t>
        </is>
      </c>
      <c r="F1079" s="14" t="inlineStr">
        <is>
          <t>EMB. BASE SANTIAGO DUPLA (793X485X140)</t>
        </is>
      </c>
      <c r="G1079" s="14" t="inlineStr">
        <is>
          <t>58 FABRICAÇÃO EMBALAGEM</t>
        </is>
      </c>
      <c r="H1079" s="14" t="inlineStr">
        <is>
          <t>58 FABRICAÇÃO EMBALAGEM</t>
        </is>
      </c>
      <c r="I1079" s="9" t="inlineStr">
        <is>
          <t>58 FABRICAÇÃO EMBALAGEM</t>
        </is>
      </c>
      <c r="J1079" s="9" t="n">
        <v>20</v>
      </c>
      <c r="K1079" s="14">
        <f>IF($E1079="","",IFERROR(INDEX('01_Cad_Pecas'!$H$2:$H$5000,MATCH($E1079,'01_Cad_Pecas'!$D$2:$D$5000,0)),IFERROR(INDEX('01_Cad_Pecas'!$H$2:$H$5000,MATCH(VALUE($E1079),'01_Cad_Pecas'!$D$2:$D$5000,0)),"")))</f>
        <v/>
      </c>
      <c r="L1079" s="14">
        <f>IF($E1079="","",IFERROR(INDEX('01_Cad_Pecas'!$I$2:$I$5000,MATCH($E1079,'01_Cad_Pecas'!$D$2:$D$5000,0)),IFERROR(INDEX('01_Cad_Pecas'!$I$2:$I$5000,MATCH(VALUE($E1079),'01_Cad_Pecas'!$D$2:$D$5000,0)),"")))</f>
        <v/>
      </c>
      <c r="M1079" s="14">
        <f>IF(OR($J1079="",$L1079=""),"",IF($K1079="",0,$K1079)+$J1079*$L1079)</f>
        <v/>
      </c>
      <c r="N1079" s="14" t="n">
        <v>46210</v>
      </c>
      <c r="O1079" s="14" t="n">
        <v>20</v>
      </c>
      <c r="P1079" s="14" t="n"/>
      <c r="Q1079" s="14" t="n"/>
      <c r="R1079" s="14" t="n"/>
      <c r="S1079" s="14" t="n"/>
      <c r="T1079" s="14">
        <f>IF(OR($J1079="",$O1079=""),"",$O1079/$J1079)</f>
        <v/>
      </c>
      <c r="U1079" s="14" t="inlineStr">
        <is>
          <t>Concluído</t>
        </is>
      </c>
      <c r="V1079" s="14" t="n"/>
      <c r="W1079" s="14" t="n"/>
      <c r="X1079" s="14" t="n"/>
      <c r="Y1079" s="14" t="n"/>
      <c r="Z1079" s="14" t="n"/>
      <c r="AA1079" s="11" t="n"/>
      <c r="AB1079" s="14">
        <f>B1079&amp;"|"&amp;I1079</f>
        <v/>
      </c>
      <c r="AC1079">
        <f>IF($B1079="","","|"&amp;SUBSTITUTE(TRIM(SUBSTITUTE(SUBSTITUTE(SUBSTITUTE(SUBSTITUTE(SUBSTITUTE(SUBSTITUTE(SUBSTITUTE(SUBSTITUTE(SUBSTITUTE(SUBSTITUTE(SUBSTITUTE(SUBSTITUTE(SUBSTITUTE(SUBSTITUTE(TRIM($B1079&amp;""),CHAR(10)," "),CHAR(13)," "),"."," "),";"," "),","," "),"/"," "),"+"," "),"-"," "),"  "," "),"  "," "),"  "," "),"  "," "),"  "," "),"  "," "))," ","|")&amp;"|")</f>
        <v/>
      </c>
      <c r="AD1079">
        <f>TRIM($I1079&amp;"")</f>
        <v/>
      </c>
    </row>
    <row r="1080" ht="24" customHeight="1">
      <c r="A1080" s="9" t="n">
        <v>46210</v>
      </c>
      <c r="B1080" s="14" t="inlineStr">
        <is>
          <t>10210</t>
        </is>
      </c>
      <c r="C1080" s="14" t="n"/>
      <c r="D1080" s="14" t="inlineStr">
        <is>
          <t>58 FABRICAÇÃO EMBALAGEM</t>
        </is>
      </c>
      <c r="E1080" s="14" t="inlineStr">
        <is>
          <t>200196130</t>
        </is>
      </c>
      <c r="F1080" s="14" t="inlineStr">
        <is>
          <t>EMB. BASE SANTIAGO 1,36 (782X586X111)</t>
        </is>
      </c>
      <c r="G1080" s="14" t="inlineStr">
        <is>
          <t>58 FABRICAÇÃO EMBALAGEM</t>
        </is>
      </c>
      <c r="H1080" s="14" t="inlineStr">
        <is>
          <t>58 FABRICAÇÃO EMBALAGEM</t>
        </is>
      </c>
      <c r="I1080" s="9" t="inlineStr">
        <is>
          <t>58 FABRICAÇÃO EMBALAGEM</t>
        </is>
      </c>
      <c r="J1080" s="9" t="n">
        <v>3</v>
      </c>
      <c r="K1080" s="14">
        <f>IF($E1080="","",IFERROR(INDEX('01_Cad_Pecas'!$H$2:$H$5000,MATCH($E1080,'01_Cad_Pecas'!$D$2:$D$5000,0)),IFERROR(INDEX('01_Cad_Pecas'!$H$2:$H$5000,MATCH(VALUE($E1080),'01_Cad_Pecas'!$D$2:$D$5000,0)),"")))</f>
        <v/>
      </c>
      <c r="L1080" s="14">
        <f>IF($E1080="","",IFERROR(INDEX('01_Cad_Pecas'!$I$2:$I$5000,MATCH($E1080,'01_Cad_Pecas'!$D$2:$D$5000,0)),IFERROR(INDEX('01_Cad_Pecas'!$I$2:$I$5000,MATCH(VALUE($E1080),'01_Cad_Pecas'!$D$2:$D$5000,0)),"")))</f>
        <v/>
      </c>
      <c r="M1080" s="14">
        <f>IF(OR($J1080="",$L1080=""),"",IF($K1080="",0,$K1080)+$J1080*$L1080)</f>
        <v/>
      </c>
      <c r="N1080" s="14" t="n">
        <v>46210</v>
      </c>
      <c r="O1080" s="14" t="n">
        <v>3</v>
      </c>
      <c r="P1080" s="14" t="n"/>
      <c r="Q1080" s="14" t="n"/>
      <c r="R1080" s="14" t="n"/>
      <c r="S1080" s="14" t="n"/>
      <c r="T1080" s="14">
        <f>IF(OR($J1080="",$O1080=""),"",$O1080/$J1080)</f>
        <v/>
      </c>
      <c r="U1080" s="14" t="inlineStr">
        <is>
          <t>Concluído</t>
        </is>
      </c>
      <c r="V1080" s="14" t="n"/>
      <c r="W1080" s="14" t="n"/>
      <c r="X1080" s="14" t="n"/>
      <c r="Y1080" s="14" t="n"/>
      <c r="Z1080" s="14" t="n"/>
      <c r="AA1080" s="11" t="n"/>
      <c r="AB1080" s="14">
        <f>B1080&amp;"|"&amp;I1080</f>
        <v/>
      </c>
      <c r="AC1080">
        <f>IF($B1080="","","|"&amp;SUBSTITUTE(TRIM(SUBSTITUTE(SUBSTITUTE(SUBSTITUTE(SUBSTITUTE(SUBSTITUTE(SUBSTITUTE(SUBSTITUTE(SUBSTITUTE(SUBSTITUTE(SUBSTITUTE(SUBSTITUTE(SUBSTITUTE(SUBSTITUTE(SUBSTITUTE(TRIM($B1080&amp;""),CHAR(10)," "),CHAR(13)," "),"."," "),";"," "),","," "),"/"," "),"+"," "),"-"," "),"  "," "),"  "," "),"  "," "),"  "," "),"  "," "),"  "," "))," ","|")&amp;"|")</f>
        <v/>
      </c>
      <c r="AD1080">
        <f>TRIM($I1080&amp;"")</f>
        <v/>
      </c>
    </row>
    <row r="1081" ht="24" customHeight="1">
      <c r="A1081" s="9" t="n">
        <v>46210</v>
      </c>
      <c r="B1081" s="14" t="inlineStr">
        <is>
          <t>10210</t>
        </is>
      </c>
      <c r="C1081" s="14" t="n"/>
      <c r="D1081" s="14" t="inlineStr">
        <is>
          <t>58 FABRICAÇÃO EMBALAGEM</t>
        </is>
      </c>
      <c r="E1081" s="14" t="inlineStr">
        <is>
          <t>200273130</t>
        </is>
      </c>
      <c r="F1081" s="14" t="inlineStr">
        <is>
          <t>EMB. BASE CATEDRAL 1,30 (737X737X80)</t>
        </is>
      </c>
      <c r="G1081" s="14" t="inlineStr">
        <is>
          <t>58 FABRICAÇÃO EMBALAGEM</t>
        </is>
      </c>
      <c r="H1081" s="14" t="inlineStr">
        <is>
          <t>58 FABRICAÇÃO EMBALAGEM</t>
        </is>
      </c>
      <c r="I1081" s="9" t="inlineStr">
        <is>
          <t>58 FABRICAÇÃO EMBALAGEM</t>
        </is>
      </c>
      <c r="J1081" s="9" t="n">
        <v>3</v>
      </c>
      <c r="K1081" s="14">
        <f>IF($E1081="","",IFERROR(INDEX('01_Cad_Pecas'!$H$2:$H$5000,MATCH($E1081,'01_Cad_Pecas'!$D$2:$D$5000,0)),IFERROR(INDEX('01_Cad_Pecas'!$H$2:$H$5000,MATCH(VALUE($E1081),'01_Cad_Pecas'!$D$2:$D$5000,0)),"")))</f>
        <v/>
      </c>
      <c r="L1081" s="14">
        <f>IF($E1081="","",IFERROR(INDEX('01_Cad_Pecas'!$I$2:$I$5000,MATCH($E1081,'01_Cad_Pecas'!$D$2:$D$5000,0)),IFERROR(INDEX('01_Cad_Pecas'!$I$2:$I$5000,MATCH(VALUE($E1081),'01_Cad_Pecas'!$D$2:$D$5000,0)),"")))</f>
        <v/>
      </c>
      <c r="M1081" s="14">
        <f>IF(OR($J1081="",$L1081=""),"",IF($K1081="",0,$K1081)+$J1081*$L1081)</f>
        <v/>
      </c>
      <c r="N1081" s="14" t="n">
        <v>46210</v>
      </c>
      <c r="O1081" s="14" t="n">
        <v>3</v>
      </c>
      <c r="P1081" s="14" t="n"/>
      <c r="Q1081" s="14" t="n"/>
      <c r="R1081" s="14" t="n"/>
      <c r="S1081" s="14" t="n"/>
      <c r="T1081" s="14">
        <f>IF(OR($J1081="",$O1081=""),"",$O1081/$J1081)</f>
        <v/>
      </c>
      <c r="U1081" s="14" t="inlineStr">
        <is>
          <t>Concluído</t>
        </is>
      </c>
      <c r="V1081" s="14" t="n"/>
      <c r="W1081" s="14" t="n"/>
      <c r="X1081" s="14" t="n"/>
      <c r="Y1081" s="14" t="n"/>
      <c r="Z1081" s="14" t="n"/>
      <c r="AA1081" s="11" t="n"/>
      <c r="AB1081" s="14">
        <f>B1081&amp;"|"&amp;I1081</f>
        <v/>
      </c>
      <c r="AC1081">
        <f>IF($B1081="","","|"&amp;SUBSTITUTE(TRIM(SUBSTITUTE(SUBSTITUTE(SUBSTITUTE(SUBSTITUTE(SUBSTITUTE(SUBSTITUTE(SUBSTITUTE(SUBSTITUTE(SUBSTITUTE(SUBSTITUTE(SUBSTITUTE(SUBSTITUTE(SUBSTITUTE(SUBSTITUTE(TRIM($B1081&amp;""),CHAR(10)," "),CHAR(13)," "),"."," "),";"," "),","," "),"/"," "),"+"," "),"-"," "),"  "," "),"  "," "),"  "," "),"  "," "),"  "," "),"  "," "))," ","|")&amp;"|")</f>
        <v/>
      </c>
      <c r="AD1081">
        <f>TRIM($I1081&amp;"")</f>
        <v/>
      </c>
    </row>
    <row r="1082" ht="24" customHeight="1">
      <c r="A1082" s="9" t="n">
        <v>46210</v>
      </c>
      <c r="B1082" s="14" t="inlineStr">
        <is>
          <t>10210</t>
        </is>
      </c>
      <c r="C1082" s="14" t="n"/>
      <c r="D1082" s="14" t="inlineStr">
        <is>
          <t>58 FABRICAÇÃO EMBALAGEM</t>
        </is>
      </c>
      <c r="E1082" s="14" t="inlineStr">
        <is>
          <t>200306230</t>
        </is>
      </c>
      <c r="F1082" s="14" t="inlineStr">
        <is>
          <t>EMB. BASE GENOVA 1,80 (1635X120X193)</t>
        </is>
      </c>
      <c r="G1082" s="14" t="inlineStr">
        <is>
          <t>58 FABRICAÇÃO EMBALAGEM</t>
        </is>
      </c>
      <c r="H1082" s="14" t="inlineStr">
        <is>
          <t>58 FABRICAÇÃO EMBALAGEM</t>
        </is>
      </c>
      <c r="I1082" s="9" t="inlineStr">
        <is>
          <t>58 FABRICAÇÃO EMBALAGEM</t>
        </is>
      </c>
      <c r="J1082" s="9" t="n">
        <v>2</v>
      </c>
      <c r="K1082" s="14">
        <f>IF($E1082="","",IFERROR(INDEX('01_Cad_Pecas'!$H$2:$H$5000,MATCH($E1082,'01_Cad_Pecas'!$D$2:$D$5000,0)),IFERROR(INDEX('01_Cad_Pecas'!$H$2:$H$5000,MATCH(VALUE($E1082),'01_Cad_Pecas'!$D$2:$D$5000,0)),"")))</f>
        <v/>
      </c>
      <c r="L1082" s="14">
        <f>IF($E1082="","",IFERROR(INDEX('01_Cad_Pecas'!$I$2:$I$5000,MATCH($E1082,'01_Cad_Pecas'!$D$2:$D$5000,0)),IFERROR(INDEX('01_Cad_Pecas'!$I$2:$I$5000,MATCH(VALUE($E1082),'01_Cad_Pecas'!$D$2:$D$5000,0)),"")))</f>
        <v/>
      </c>
      <c r="M1082" s="14">
        <f>IF(OR($J1082="",$L1082=""),"",IF($K1082="",0,$K1082)+$J1082*$L1082)</f>
        <v/>
      </c>
      <c r="N1082" s="14" t="n">
        <v>46210</v>
      </c>
      <c r="O1082" s="14" t="n">
        <v>2</v>
      </c>
      <c r="P1082" s="14" t="n"/>
      <c r="Q1082" s="14" t="n"/>
      <c r="R1082" s="14" t="n"/>
      <c r="S1082" s="14" t="n"/>
      <c r="T1082" s="14">
        <f>IF(OR($J1082="",$O1082=""),"",$O1082/$J1082)</f>
        <v/>
      </c>
      <c r="U1082" s="14" t="inlineStr">
        <is>
          <t>Concluído</t>
        </is>
      </c>
      <c r="V1082" s="14" t="n"/>
      <c r="W1082" s="14" t="n"/>
      <c r="X1082" s="14" t="n"/>
      <c r="Y1082" s="14" t="n"/>
      <c r="Z1082" s="14" t="n"/>
      <c r="AA1082" s="11" t="n"/>
      <c r="AB1082" s="14">
        <f>B1082&amp;"|"&amp;I1082</f>
        <v/>
      </c>
      <c r="AC1082">
        <f>IF($B1082="","","|"&amp;SUBSTITUTE(TRIM(SUBSTITUTE(SUBSTITUTE(SUBSTITUTE(SUBSTITUTE(SUBSTITUTE(SUBSTITUTE(SUBSTITUTE(SUBSTITUTE(SUBSTITUTE(SUBSTITUTE(SUBSTITUTE(SUBSTITUTE(SUBSTITUTE(SUBSTITUTE(TRIM($B1082&amp;""),CHAR(10)," "),CHAR(13)," "),"."," "),";"," "),","," "),"/"," "),"+"," "),"-"," "),"  "," "),"  "," "),"  "," "),"  "," "),"  "," "),"  "," "))," ","|")&amp;"|")</f>
        <v/>
      </c>
      <c r="AD1082">
        <f>TRIM($I1082&amp;"")</f>
        <v/>
      </c>
    </row>
    <row r="1083" ht="24" customHeight="1">
      <c r="A1083" s="9" t="n">
        <v>46210</v>
      </c>
      <c r="B1083" s="14" t="inlineStr">
        <is>
          <t>10210</t>
        </is>
      </c>
      <c r="C1083" s="14" t="n"/>
      <c r="D1083" s="14" t="inlineStr">
        <is>
          <t>58 FABRICAÇÃO EMBALAGEM</t>
        </is>
      </c>
      <c r="E1083" s="14" t="inlineStr">
        <is>
          <t>200316130</t>
        </is>
      </c>
      <c r="F1083" s="14" t="inlineStr">
        <is>
          <t>EMB. NOVA YORK 1,60 (1345X100X175)</t>
        </is>
      </c>
      <c r="G1083" s="14" t="inlineStr">
        <is>
          <t>58 FABRICAÇÃO EMBALAGEM</t>
        </is>
      </c>
      <c r="H1083" s="14" t="inlineStr">
        <is>
          <t>58 FABRICAÇÃO EMBALAGEM</t>
        </is>
      </c>
      <c r="I1083" s="9" t="inlineStr">
        <is>
          <t>58 FABRICAÇÃO EMBALAGEM</t>
        </is>
      </c>
      <c r="J1083" s="9" t="n">
        <v>3</v>
      </c>
      <c r="K1083" s="14">
        <f>IF($E1083="","",IFERROR(INDEX('01_Cad_Pecas'!$H$2:$H$5000,MATCH($E1083,'01_Cad_Pecas'!$D$2:$D$5000,0)),IFERROR(INDEX('01_Cad_Pecas'!$H$2:$H$5000,MATCH(VALUE($E1083),'01_Cad_Pecas'!$D$2:$D$5000,0)),"")))</f>
        <v/>
      </c>
      <c r="L1083" s="14">
        <f>IF($E1083="","",IFERROR(INDEX('01_Cad_Pecas'!$I$2:$I$5000,MATCH($E1083,'01_Cad_Pecas'!$D$2:$D$5000,0)),IFERROR(INDEX('01_Cad_Pecas'!$I$2:$I$5000,MATCH(VALUE($E1083),'01_Cad_Pecas'!$D$2:$D$5000,0)),"")))</f>
        <v/>
      </c>
      <c r="M1083" s="14">
        <f>IF(OR($J1083="",$L1083=""),"",IF($K1083="",0,$K1083)+$J1083*$L1083)</f>
        <v/>
      </c>
      <c r="N1083" s="14" t="n">
        <v>46210</v>
      </c>
      <c r="O1083" s="14" t="n">
        <v>3</v>
      </c>
      <c r="P1083" s="14" t="n"/>
      <c r="Q1083" s="14" t="n"/>
      <c r="R1083" s="14" t="n"/>
      <c r="S1083" s="14" t="n"/>
      <c r="T1083" s="14">
        <f>IF(OR($J1083="",$O1083=""),"",$O1083/$J1083)</f>
        <v/>
      </c>
      <c r="U1083" s="14" t="inlineStr">
        <is>
          <t>Concluído</t>
        </is>
      </c>
      <c r="V1083" s="14" t="n"/>
      <c r="W1083" s="14" t="n"/>
      <c r="X1083" s="14" t="n"/>
      <c r="Y1083" s="14" t="n"/>
      <c r="Z1083" s="14" t="n"/>
      <c r="AA1083" s="11" t="n"/>
      <c r="AB1083" s="14">
        <f>B1083&amp;"|"&amp;I1083</f>
        <v/>
      </c>
      <c r="AC1083">
        <f>IF($B1083="","","|"&amp;SUBSTITUTE(TRIM(SUBSTITUTE(SUBSTITUTE(SUBSTITUTE(SUBSTITUTE(SUBSTITUTE(SUBSTITUTE(SUBSTITUTE(SUBSTITUTE(SUBSTITUTE(SUBSTITUTE(SUBSTITUTE(SUBSTITUTE(SUBSTITUTE(SUBSTITUTE(TRIM($B1083&amp;""),CHAR(10)," "),CHAR(13)," "),"."," "),";"," "),","," "),"/"," "),"+"," "),"-"," "),"  "," "),"  "," "),"  "," "),"  "," "),"  "," "),"  "," "))," ","|")&amp;"|")</f>
        <v/>
      </c>
      <c r="AD1083">
        <f>TRIM($I1083&amp;"")</f>
        <v/>
      </c>
    </row>
    <row r="1084" ht="24" customHeight="1">
      <c r="A1084" s="9" t="n">
        <v>46210</v>
      </c>
      <c r="B1084" s="14" t="inlineStr">
        <is>
          <t>10210</t>
        </is>
      </c>
      <c r="C1084" s="14" t="n"/>
      <c r="D1084" s="14" t="inlineStr">
        <is>
          <t>58 FABRICAÇÃO EMBALAGEM</t>
        </is>
      </c>
      <c r="E1084" s="14" t="inlineStr">
        <is>
          <t>200520130</t>
        </is>
      </c>
      <c r="F1084" s="14" t="inlineStr">
        <is>
          <t>EMB. BASE MESA ATHENAS VL 01 (760X390X75)</t>
        </is>
      </c>
      <c r="G1084" s="14" t="inlineStr">
        <is>
          <t>58 FABRICAÇÃO EMBALAGEM</t>
        </is>
      </c>
      <c r="H1084" s="14" t="inlineStr">
        <is>
          <t>58 FABRICAÇÃO EMBALAGEM</t>
        </is>
      </c>
      <c r="I1084" s="9" t="inlineStr">
        <is>
          <t>58 FABRICAÇÃO EMBALAGEM</t>
        </is>
      </c>
      <c r="J1084" s="9" t="n">
        <v>50</v>
      </c>
      <c r="K1084" s="14">
        <f>IF($E1084="","",IFERROR(INDEX('01_Cad_Pecas'!$H$2:$H$5000,MATCH($E1084,'01_Cad_Pecas'!$D$2:$D$5000,0)),IFERROR(INDEX('01_Cad_Pecas'!$H$2:$H$5000,MATCH(VALUE($E1084),'01_Cad_Pecas'!$D$2:$D$5000,0)),"")))</f>
        <v/>
      </c>
      <c r="L1084" s="14">
        <f>IF($E1084="","",IFERROR(INDEX('01_Cad_Pecas'!$I$2:$I$5000,MATCH($E1084,'01_Cad_Pecas'!$D$2:$D$5000,0)),IFERROR(INDEX('01_Cad_Pecas'!$I$2:$I$5000,MATCH(VALUE($E1084),'01_Cad_Pecas'!$D$2:$D$5000,0)),"")))</f>
        <v/>
      </c>
      <c r="M1084" s="14">
        <f>IF(OR($J1084="",$L1084=""),"",IF($K1084="",0,$K1084)+$J1084*$L1084)</f>
        <v/>
      </c>
      <c r="N1084" s="14" t="n">
        <v>46210</v>
      </c>
      <c r="O1084" s="14" t="n">
        <v>50</v>
      </c>
      <c r="P1084" s="14" t="n"/>
      <c r="Q1084" s="14" t="n"/>
      <c r="R1084" s="14" t="n"/>
      <c r="S1084" s="14" t="n"/>
      <c r="T1084" s="14">
        <f>IF(OR($J1084="",$O1084=""),"",$O1084/$J1084)</f>
        <v/>
      </c>
      <c r="U1084" s="14" t="inlineStr">
        <is>
          <t>Concluído</t>
        </is>
      </c>
      <c r="V1084" s="14" t="n"/>
      <c r="W1084" s="14" t="n"/>
      <c r="X1084" s="14" t="n"/>
      <c r="Y1084" s="14" t="n"/>
      <c r="Z1084" s="14" t="n"/>
      <c r="AA1084" s="11" t="n"/>
      <c r="AB1084" s="14">
        <f>B1084&amp;"|"&amp;I1084</f>
        <v/>
      </c>
      <c r="AC1084">
        <f>IF($B1084="","","|"&amp;SUBSTITUTE(TRIM(SUBSTITUTE(SUBSTITUTE(SUBSTITUTE(SUBSTITUTE(SUBSTITUTE(SUBSTITUTE(SUBSTITUTE(SUBSTITUTE(SUBSTITUTE(SUBSTITUTE(SUBSTITUTE(SUBSTITUTE(SUBSTITUTE(SUBSTITUTE(TRIM($B1084&amp;""),CHAR(10)," "),CHAR(13)," "),"."," "),";"," "),","," "),"/"," "),"+"," "),"-"," "),"  "," "),"  "," "),"  "," "),"  "," "),"  "," "),"  "," "))," ","|")&amp;"|")</f>
        <v/>
      </c>
      <c r="AD1084">
        <f>TRIM($I1084&amp;"")</f>
        <v/>
      </c>
    </row>
    <row r="1085" ht="24" customHeight="1">
      <c r="A1085" s="9" t="n">
        <v>46210</v>
      </c>
      <c r="B1085" s="14" t="inlineStr">
        <is>
          <t>10210</t>
        </is>
      </c>
      <c r="C1085" s="14" t="n"/>
      <c r="D1085" s="14" t="inlineStr">
        <is>
          <t>58 FABRICAÇÃO EMBALAGEM</t>
        </is>
      </c>
      <c r="E1085" s="14" t="inlineStr">
        <is>
          <t>200522130</t>
        </is>
      </c>
      <c r="F1085" s="14" t="inlineStr">
        <is>
          <t>EMB. MESA ATHENAS 1,20/1,36 VL 1/2 (764X464X65)</t>
        </is>
      </c>
      <c r="G1085" s="14" t="inlineStr">
        <is>
          <t>58 FABRICAÇÃO EMBALAGEM</t>
        </is>
      </c>
      <c r="H1085" s="14" t="inlineStr">
        <is>
          <t>58 FABRICAÇÃO EMBALAGEM</t>
        </is>
      </c>
      <c r="I1085" s="9" t="inlineStr">
        <is>
          <t>58 FABRICAÇÃO EMBALAGEM</t>
        </is>
      </c>
      <c r="J1085" s="9" t="n">
        <v>11</v>
      </c>
      <c r="K1085" s="14">
        <f>IF($E1085="","",IFERROR(INDEX('01_Cad_Pecas'!$H$2:$H$5000,MATCH($E1085,'01_Cad_Pecas'!$D$2:$D$5000,0)),IFERROR(INDEX('01_Cad_Pecas'!$H$2:$H$5000,MATCH(VALUE($E1085),'01_Cad_Pecas'!$D$2:$D$5000,0)),"")))</f>
        <v/>
      </c>
      <c r="L1085" s="14">
        <f>IF($E1085="","",IFERROR(INDEX('01_Cad_Pecas'!$I$2:$I$5000,MATCH($E1085,'01_Cad_Pecas'!$D$2:$D$5000,0)),IFERROR(INDEX('01_Cad_Pecas'!$I$2:$I$5000,MATCH(VALUE($E1085),'01_Cad_Pecas'!$D$2:$D$5000,0)),"")))</f>
        <v/>
      </c>
      <c r="M1085" s="14">
        <f>IF(OR($J1085="",$L1085=""),"",IF($K1085="",0,$K1085)+$J1085*$L1085)</f>
        <v/>
      </c>
      <c r="N1085" s="14" t="n">
        <v>46210</v>
      </c>
      <c r="O1085" s="14" t="n">
        <v>11</v>
      </c>
      <c r="P1085" s="14" t="n"/>
      <c r="Q1085" s="14" t="n"/>
      <c r="R1085" s="14" t="n"/>
      <c r="S1085" s="14" t="n"/>
      <c r="T1085" s="14">
        <f>IF(OR($J1085="",$O1085=""),"",$O1085/$J1085)</f>
        <v/>
      </c>
      <c r="U1085" s="14" t="inlineStr">
        <is>
          <t>Concluído</t>
        </is>
      </c>
      <c r="V1085" s="14" t="n"/>
      <c r="W1085" s="14" t="n"/>
      <c r="X1085" s="14" t="n"/>
      <c r="Y1085" s="14" t="n"/>
      <c r="Z1085" s="14" t="n"/>
      <c r="AA1085" s="11" t="n"/>
      <c r="AB1085" s="14">
        <f>B1085&amp;"|"&amp;I1085</f>
        <v/>
      </c>
      <c r="AC1085">
        <f>IF($B1085="","","|"&amp;SUBSTITUTE(TRIM(SUBSTITUTE(SUBSTITUTE(SUBSTITUTE(SUBSTITUTE(SUBSTITUTE(SUBSTITUTE(SUBSTITUTE(SUBSTITUTE(SUBSTITUTE(SUBSTITUTE(SUBSTITUTE(SUBSTITUTE(SUBSTITUTE(SUBSTITUTE(TRIM($B1085&amp;""),CHAR(10)," "),CHAR(13)," "),"."," "),";"," "),","," "),"/"," "),"+"," "),"-"," "),"  "," "),"  "," "),"  "," "),"  "," "),"  "," "),"  "," "))," ","|")&amp;"|")</f>
        <v/>
      </c>
      <c r="AD1085">
        <f>TRIM($I1085&amp;"")</f>
        <v/>
      </c>
    </row>
    <row r="1086" ht="24" customHeight="1">
      <c r="A1086" s="9" t="n">
        <v>46210</v>
      </c>
      <c r="B1086" s="14" t="inlineStr">
        <is>
          <t>10210</t>
        </is>
      </c>
      <c r="C1086" s="14" t="n"/>
      <c r="D1086" s="14" t="inlineStr">
        <is>
          <t>58 FABRICAÇÃO EMBALAGEM</t>
        </is>
      </c>
      <c r="E1086" s="14" t="inlineStr">
        <is>
          <t>30002730</t>
        </is>
      </c>
      <c r="F1086" s="14" t="inlineStr">
        <is>
          <t>PAPELAO CAD VENETO / VIA (980X430X6)</t>
        </is>
      </c>
      <c r="G1086" s="14" t="inlineStr">
        <is>
          <t>58 FABRICAÇÃO EMBALAGEM</t>
        </is>
      </c>
      <c r="H1086" s="14" t="inlineStr">
        <is>
          <t>58 FABRICAÇÃO EMBALAGEM</t>
        </is>
      </c>
      <c r="I1086" s="9" t="inlineStr">
        <is>
          <t>58 FABRICAÇÃO EMBALAGEM</t>
        </is>
      </c>
      <c r="J1086" s="9" t="n">
        <v>84</v>
      </c>
      <c r="K1086" s="14">
        <f>IF($E1086="","",IFERROR(INDEX('01_Cad_Pecas'!$H$2:$H$5000,MATCH($E1086,'01_Cad_Pecas'!$D$2:$D$5000,0)),IFERROR(INDEX('01_Cad_Pecas'!$H$2:$H$5000,MATCH(VALUE($E1086),'01_Cad_Pecas'!$D$2:$D$5000,0)),"")))</f>
        <v/>
      </c>
      <c r="L1086" s="14">
        <f>IF($E1086="","",IFERROR(INDEX('01_Cad_Pecas'!$I$2:$I$5000,MATCH($E1086,'01_Cad_Pecas'!$D$2:$D$5000,0)),IFERROR(INDEX('01_Cad_Pecas'!$I$2:$I$5000,MATCH(VALUE($E1086),'01_Cad_Pecas'!$D$2:$D$5000,0)),"")))</f>
        <v/>
      </c>
      <c r="M1086" s="14">
        <f>IF(OR($J1086="",$L1086=""),"",IF($K1086="",0,$K1086)+$J1086*$L1086)</f>
        <v/>
      </c>
      <c r="N1086" s="14" t="n">
        <v>46210</v>
      </c>
      <c r="O1086" s="14" t="n">
        <v>84</v>
      </c>
      <c r="P1086" s="14" t="n"/>
      <c r="Q1086" s="14" t="n"/>
      <c r="R1086" s="14" t="n"/>
      <c r="S1086" s="14" t="n"/>
      <c r="T1086" s="14">
        <f>IF(OR($J1086="",$O1086=""),"",$O1086/$J1086)</f>
        <v/>
      </c>
      <c r="U1086" s="14" t="inlineStr">
        <is>
          <t>Concluído</t>
        </is>
      </c>
      <c r="V1086" s="14" t="n"/>
      <c r="W1086" s="14" t="n"/>
      <c r="X1086" s="14" t="n"/>
      <c r="Y1086" s="14" t="n"/>
      <c r="Z1086" s="14" t="n"/>
      <c r="AA1086" s="11" t="n"/>
      <c r="AB1086" s="14">
        <f>B1086&amp;"|"&amp;I1086</f>
        <v/>
      </c>
      <c r="AC1086">
        <f>IF($B1086="","","|"&amp;SUBSTITUTE(TRIM(SUBSTITUTE(SUBSTITUTE(SUBSTITUTE(SUBSTITUTE(SUBSTITUTE(SUBSTITUTE(SUBSTITUTE(SUBSTITUTE(SUBSTITUTE(SUBSTITUTE(SUBSTITUTE(SUBSTITUTE(SUBSTITUTE(SUBSTITUTE(TRIM($B1086&amp;""),CHAR(10)," "),CHAR(13)," "),"."," "),";"," "),","," "),"/"," "),"+"," "),"-"," "),"  "," "),"  "," "),"  "," "),"  "," "),"  "," "),"  "," "))," ","|")&amp;"|")</f>
        <v/>
      </c>
      <c r="AD1086">
        <f>TRIM($I1086&amp;"")</f>
        <v/>
      </c>
    </row>
    <row r="1087" ht="24" customHeight="1">
      <c r="A1087" s="9" t="n">
        <v>46210</v>
      </c>
      <c r="B1087" s="14" t="inlineStr">
        <is>
          <t>10210</t>
        </is>
      </c>
      <c r="C1087" s="14" t="n"/>
      <c r="D1087" s="14" t="inlineStr">
        <is>
          <t>58 FABRICAÇÃO EMBALAGEM</t>
        </is>
      </c>
      <c r="E1087" s="14" t="inlineStr">
        <is>
          <t>30003031</t>
        </is>
      </c>
      <c r="F1087" s="14" t="inlineStr">
        <is>
          <t>EMB. ACESSORIOS CAD PE INTEIRO (530X120X60)</t>
        </is>
      </c>
      <c r="G1087" s="14" t="inlineStr">
        <is>
          <t>58 FABRICAÇÃO EMBALAGEM</t>
        </is>
      </c>
      <c r="H1087" s="14" t="inlineStr">
        <is>
          <t>58 FABRICAÇÃO EMBALAGEM</t>
        </is>
      </c>
      <c r="I1087" s="9" t="inlineStr">
        <is>
          <t>58 FABRICAÇÃO EMBALAGEM</t>
        </is>
      </c>
      <c r="J1087" s="9" t="n">
        <v>333</v>
      </c>
      <c r="K1087" s="14">
        <f>IF($E1087="","",IFERROR(INDEX('01_Cad_Pecas'!$H$2:$H$5000,MATCH($E1087,'01_Cad_Pecas'!$D$2:$D$5000,0)),IFERROR(INDEX('01_Cad_Pecas'!$H$2:$H$5000,MATCH(VALUE($E1087),'01_Cad_Pecas'!$D$2:$D$5000,0)),"")))</f>
        <v/>
      </c>
      <c r="L1087" s="14">
        <f>IF($E1087="","",IFERROR(INDEX('01_Cad_Pecas'!$I$2:$I$5000,MATCH($E1087,'01_Cad_Pecas'!$D$2:$D$5000,0)),IFERROR(INDEX('01_Cad_Pecas'!$I$2:$I$5000,MATCH(VALUE($E1087),'01_Cad_Pecas'!$D$2:$D$5000,0)),"")))</f>
        <v/>
      </c>
      <c r="M1087" s="14">
        <f>IF(OR($J1087="",$L1087=""),"",IF($K1087="",0,$K1087)+$J1087*$L1087)</f>
        <v/>
      </c>
      <c r="N1087" s="14" t="n">
        <v>46210</v>
      </c>
      <c r="O1087" s="14" t="n">
        <v>333</v>
      </c>
      <c r="P1087" s="14" t="n"/>
      <c r="Q1087" s="14" t="n"/>
      <c r="R1087" s="14" t="n"/>
      <c r="S1087" s="14" t="n"/>
      <c r="T1087" s="14">
        <f>IF(OR($J1087="",$O1087=""),"",$O1087/$J1087)</f>
        <v/>
      </c>
      <c r="U1087" s="14" t="inlineStr">
        <is>
          <t>Concluído</t>
        </is>
      </c>
      <c r="V1087" s="14" t="n"/>
      <c r="W1087" s="14" t="n"/>
      <c r="X1087" s="14" t="n"/>
      <c r="Y1087" s="14" t="n"/>
      <c r="Z1087" s="14" t="n"/>
      <c r="AA1087" s="11" t="n"/>
      <c r="AB1087" s="14">
        <f>B1087&amp;"|"&amp;I1087</f>
        <v/>
      </c>
      <c r="AC1087">
        <f>IF($B1087="","","|"&amp;SUBSTITUTE(TRIM(SUBSTITUTE(SUBSTITUTE(SUBSTITUTE(SUBSTITUTE(SUBSTITUTE(SUBSTITUTE(SUBSTITUTE(SUBSTITUTE(SUBSTITUTE(SUBSTITUTE(SUBSTITUTE(SUBSTITUTE(SUBSTITUTE(SUBSTITUTE(TRIM($B1087&amp;""),CHAR(10)," "),CHAR(13)," "),"."," "),";"," "),","," "),"/"," "),"+"," "),"-"," "),"  "," "),"  "," "),"  "," "),"  "," "),"  "," "),"  "," "))," ","|")&amp;"|")</f>
        <v/>
      </c>
      <c r="AD1087">
        <f>TRIM($I1087&amp;"")</f>
        <v/>
      </c>
    </row>
    <row r="1088" ht="24" customHeight="1">
      <c r="A1088" s="9" t="n">
        <v>46210</v>
      </c>
      <c r="B1088" s="14" t="inlineStr">
        <is>
          <t>10210</t>
        </is>
      </c>
      <c r="C1088" s="14" t="n"/>
      <c r="D1088" s="14" t="inlineStr">
        <is>
          <t>58 FABRICAÇÃO EMBALAGEM</t>
        </is>
      </c>
      <c r="E1088" s="14" t="inlineStr">
        <is>
          <t>30003032</t>
        </is>
      </c>
      <c r="F1088" s="14" t="inlineStr">
        <is>
          <t>PAPELAO TRASEIRO 280X410 - ENCOSTO PE INTEIRO (X3)</t>
        </is>
      </c>
      <c r="G1088" s="14" t="inlineStr">
        <is>
          <t>58 FABRICAÇÃO EMBALAGEM</t>
        </is>
      </c>
      <c r="H1088" s="14" t="inlineStr">
        <is>
          <t>58 FABRICAÇÃO EMBALAGEM</t>
        </is>
      </c>
      <c r="I1088" s="9" t="inlineStr">
        <is>
          <t>58 FABRICAÇÃO EMBALAGEM</t>
        </is>
      </c>
      <c r="J1088" s="9" t="n">
        <v>886</v>
      </c>
      <c r="K1088" s="14">
        <f>IF($E1088="","",IFERROR(INDEX('01_Cad_Pecas'!$H$2:$H$5000,MATCH($E1088,'01_Cad_Pecas'!$D$2:$D$5000,0)),IFERROR(INDEX('01_Cad_Pecas'!$H$2:$H$5000,MATCH(VALUE($E1088),'01_Cad_Pecas'!$D$2:$D$5000,0)),"")))</f>
        <v/>
      </c>
      <c r="L1088" s="14">
        <f>IF($E1088="","",IFERROR(INDEX('01_Cad_Pecas'!$I$2:$I$5000,MATCH($E1088,'01_Cad_Pecas'!$D$2:$D$5000,0)),IFERROR(INDEX('01_Cad_Pecas'!$I$2:$I$5000,MATCH(VALUE($E1088),'01_Cad_Pecas'!$D$2:$D$5000,0)),"")))</f>
        <v/>
      </c>
      <c r="M1088" s="14">
        <f>IF(OR($J1088="",$L1088=""),"",IF($K1088="",0,$K1088)+$J1088*$L1088)</f>
        <v/>
      </c>
      <c r="N1088" s="14" t="n">
        <v>46210</v>
      </c>
      <c r="O1088" s="14" t="n">
        <v>886</v>
      </c>
      <c r="P1088" s="14" t="n"/>
      <c r="Q1088" s="14" t="n"/>
      <c r="R1088" s="14" t="n"/>
      <c r="S1088" s="14" t="n"/>
      <c r="T1088" s="14">
        <f>IF(OR($J1088="",$O1088=""),"",$O1088/$J1088)</f>
        <v/>
      </c>
      <c r="U1088" s="14" t="inlineStr">
        <is>
          <t>Concluído</t>
        </is>
      </c>
      <c r="V1088" s="14" t="n"/>
      <c r="W1088" s="14" t="n"/>
      <c r="X1088" s="14" t="n"/>
      <c r="Y1088" s="14" t="n"/>
      <c r="Z1088" s="14" t="n"/>
      <c r="AA1088" s="11" t="n"/>
      <c r="AB1088" s="14">
        <f>B1088&amp;"|"&amp;I1088</f>
        <v/>
      </c>
      <c r="AC1088">
        <f>IF($B1088="","","|"&amp;SUBSTITUTE(TRIM(SUBSTITUTE(SUBSTITUTE(SUBSTITUTE(SUBSTITUTE(SUBSTITUTE(SUBSTITUTE(SUBSTITUTE(SUBSTITUTE(SUBSTITUTE(SUBSTITUTE(SUBSTITUTE(SUBSTITUTE(SUBSTITUTE(SUBSTITUTE(TRIM($B1088&amp;""),CHAR(10)," "),CHAR(13)," "),"."," "),";"," "),","," "),"/"," "),"+"," "),"-"," "),"  "," "),"  "," "),"  "," "),"  "," "),"  "," "),"  "," "))," ","|")&amp;"|")</f>
        <v/>
      </c>
      <c r="AD1088">
        <f>TRIM($I1088&amp;"")</f>
        <v/>
      </c>
    </row>
    <row r="1089" ht="24" customHeight="1">
      <c r="A1089" s="9" t="n">
        <v>46210</v>
      </c>
      <c r="B1089" s="14" t="inlineStr">
        <is>
          <t>10210</t>
        </is>
      </c>
      <c r="C1089" s="14" t="n"/>
      <c r="D1089" s="14" t="inlineStr">
        <is>
          <t>58 FABRICAÇÃO EMBALAGEM</t>
        </is>
      </c>
      <c r="E1089" s="14" t="inlineStr">
        <is>
          <t>30003033</t>
        </is>
      </c>
      <c r="F1089" s="14" t="inlineStr">
        <is>
          <t>PAPELAO FRENTE 490X410 - ENCOSTO PE INTEIRO (X3)</t>
        </is>
      </c>
      <c r="G1089" s="14" t="inlineStr">
        <is>
          <t>58 FABRICAÇÃO EMBALAGEM</t>
        </is>
      </c>
      <c r="H1089" s="14" t="inlineStr">
        <is>
          <t>58 FABRICAÇÃO EMBALAGEM</t>
        </is>
      </c>
      <c r="I1089" s="9" t="inlineStr">
        <is>
          <t>58 FABRICAÇÃO EMBALAGEM</t>
        </is>
      </c>
      <c r="J1089" s="9" t="n">
        <v>514</v>
      </c>
      <c r="K1089" s="14">
        <f>IF($E1089="","",IFERROR(INDEX('01_Cad_Pecas'!$H$2:$H$5000,MATCH($E1089,'01_Cad_Pecas'!$D$2:$D$5000,0)),IFERROR(INDEX('01_Cad_Pecas'!$H$2:$H$5000,MATCH(VALUE($E1089),'01_Cad_Pecas'!$D$2:$D$5000,0)),"")))</f>
        <v/>
      </c>
      <c r="L1089" s="14">
        <f>IF($E1089="","",IFERROR(INDEX('01_Cad_Pecas'!$I$2:$I$5000,MATCH($E1089,'01_Cad_Pecas'!$D$2:$D$5000,0)),IFERROR(INDEX('01_Cad_Pecas'!$I$2:$I$5000,MATCH(VALUE($E1089),'01_Cad_Pecas'!$D$2:$D$5000,0)),"")))</f>
        <v/>
      </c>
      <c r="M1089" s="14">
        <f>IF(OR($J1089="",$L1089=""),"",IF($K1089="",0,$K1089)+$J1089*$L1089)</f>
        <v/>
      </c>
      <c r="N1089" s="14" t="n">
        <v>46210</v>
      </c>
      <c r="O1089" s="14" t="n">
        <v>514</v>
      </c>
      <c r="P1089" s="14" t="n"/>
      <c r="Q1089" s="14" t="n"/>
      <c r="R1089" s="14" t="n"/>
      <c r="S1089" s="14" t="n"/>
      <c r="T1089" s="14">
        <f>IF(OR($J1089="",$O1089=""),"",$O1089/$J1089)</f>
        <v/>
      </c>
      <c r="U1089" s="14" t="inlineStr">
        <is>
          <t>Concluído</t>
        </is>
      </c>
      <c r="V1089" s="14" t="n"/>
      <c r="W1089" s="14" t="n"/>
      <c r="X1089" s="14" t="n"/>
      <c r="Y1089" s="14" t="n"/>
      <c r="Z1089" s="14" t="n"/>
      <c r="AA1089" s="11" t="n"/>
      <c r="AB1089" s="14">
        <f>B1089&amp;"|"&amp;I1089</f>
        <v/>
      </c>
      <c r="AC1089">
        <f>IF($B1089="","","|"&amp;SUBSTITUTE(TRIM(SUBSTITUTE(SUBSTITUTE(SUBSTITUTE(SUBSTITUTE(SUBSTITUTE(SUBSTITUTE(SUBSTITUTE(SUBSTITUTE(SUBSTITUTE(SUBSTITUTE(SUBSTITUTE(SUBSTITUTE(SUBSTITUTE(SUBSTITUTE(TRIM($B1089&amp;""),CHAR(10)," "),CHAR(13)," "),"."," "),";"," "),","," "),"/"," "),"+"," "),"-"," "),"  "," "),"  "," "),"  "," "),"  "," "),"  "," "),"  "," "))," ","|")&amp;"|")</f>
        <v/>
      </c>
      <c r="AD1089">
        <f>TRIM($I1089&amp;"")</f>
        <v/>
      </c>
    </row>
    <row r="1090" ht="24" customHeight="1">
      <c r="A1090" s="9" t="n">
        <v>46210</v>
      </c>
      <c r="B1090" s="14" t="inlineStr">
        <is>
          <t>10210</t>
        </is>
      </c>
      <c r="C1090" s="14" t="n"/>
      <c r="D1090" s="14" t="inlineStr">
        <is>
          <t>58 FABRICAÇÃO EMBALAGEM</t>
        </is>
      </c>
      <c r="E1090" s="14" t="inlineStr">
        <is>
          <t>30003035</t>
        </is>
      </c>
      <c r="F1090" s="14" t="inlineStr">
        <is>
          <t>PAPELAO 555 X 410 - ENCOSTO 980 (X3)</t>
        </is>
      </c>
      <c r="G1090" s="14" t="inlineStr">
        <is>
          <t>58 FABRICAÇÃO EMBALAGEM</t>
        </is>
      </c>
      <c r="H1090" s="14" t="inlineStr">
        <is>
          <t>58 FABRICAÇÃO EMBALAGEM</t>
        </is>
      </c>
      <c r="I1090" s="9" t="inlineStr">
        <is>
          <t>58 FABRICAÇÃO EMBALAGEM</t>
        </is>
      </c>
      <c r="J1090" s="9" t="n">
        <v>42</v>
      </c>
      <c r="K1090" s="14">
        <f>IF($E1090="","",IFERROR(INDEX('01_Cad_Pecas'!$H$2:$H$5000,MATCH($E1090,'01_Cad_Pecas'!$D$2:$D$5000,0)),IFERROR(INDEX('01_Cad_Pecas'!$H$2:$H$5000,MATCH(VALUE($E1090),'01_Cad_Pecas'!$D$2:$D$5000,0)),"")))</f>
        <v/>
      </c>
      <c r="L1090" s="14">
        <f>IF($E1090="","",IFERROR(INDEX('01_Cad_Pecas'!$I$2:$I$5000,MATCH($E1090,'01_Cad_Pecas'!$D$2:$D$5000,0)),IFERROR(INDEX('01_Cad_Pecas'!$I$2:$I$5000,MATCH(VALUE($E1090),'01_Cad_Pecas'!$D$2:$D$5000,0)),"")))</f>
        <v/>
      </c>
      <c r="M1090" s="14">
        <f>IF(OR($J1090="",$L1090=""),"",IF($K1090="",0,$K1090)+$J1090*$L1090)</f>
        <v/>
      </c>
      <c r="N1090" s="14" t="n">
        <v>46210</v>
      </c>
      <c r="O1090" s="14" t="n">
        <v>42</v>
      </c>
      <c r="P1090" s="14" t="n"/>
      <c r="Q1090" s="14" t="n"/>
      <c r="R1090" s="14" t="n"/>
      <c r="S1090" s="14" t="n"/>
      <c r="T1090" s="14">
        <f>IF(OR($J1090="",$O1090=""),"",$O1090/$J1090)</f>
        <v/>
      </c>
      <c r="U1090" s="14" t="inlineStr">
        <is>
          <t>Concluído</t>
        </is>
      </c>
      <c r="V1090" s="14" t="n"/>
      <c r="W1090" s="14" t="n"/>
      <c r="X1090" s="14" t="n"/>
      <c r="Y1090" s="14" t="n"/>
      <c r="Z1090" s="14" t="n"/>
      <c r="AA1090" s="11" t="n"/>
      <c r="AB1090" s="14">
        <f>B1090&amp;"|"&amp;I1090</f>
        <v/>
      </c>
      <c r="AC1090">
        <f>IF($B1090="","","|"&amp;SUBSTITUTE(TRIM(SUBSTITUTE(SUBSTITUTE(SUBSTITUTE(SUBSTITUTE(SUBSTITUTE(SUBSTITUTE(SUBSTITUTE(SUBSTITUTE(SUBSTITUTE(SUBSTITUTE(SUBSTITUTE(SUBSTITUTE(SUBSTITUTE(SUBSTITUTE(TRIM($B1090&amp;""),CHAR(10)," "),CHAR(13)," "),"."," "),";"," "),","," "),"/"," "),"+"," "),"-"," "),"  "," "),"  "," "),"  "," "),"  "," "),"  "," "),"  "," "))," ","|")&amp;"|")</f>
        <v/>
      </c>
      <c r="AD1090">
        <f>TRIM($I1090&amp;"")</f>
        <v/>
      </c>
    </row>
    <row r="1091" ht="24" customHeight="1">
      <c r="A1091" s="9" t="n">
        <v>46210</v>
      </c>
      <c r="B1091" s="14" t="inlineStr">
        <is>
          <t>10210</t>
        </is>
      </c>
      <c r="C1091" s="14" t="n"/>
      <c r="D1091" s="14" t="inlineStr">
        <is>
          <t>58 FABRICAÇÃO EMBALAGEM</t>
        </is>
      </c>
      <c r="E1091" s="14" t="inlineStr">
        <is>
          <t>30003330</t>
        </is>
      </c>
      <c r="F1091" s="14" t="inlineStr">
        <is>
          <t>EMB. ESPALDAR TOPAZIO (412X65X60)</t>
        </is>
      </c>
      <c r="G1091" s="14" t="inlineStr">
        <is>
          <t>58 FABRICAÇÃO EMBALAGEM</t>
        </is>
      </c>
      <c r="H1091" s="14" t="inlineStr">
        <is>
          <t>58 FABRICAÇÃO EMBALAGEM</t>
        </is>
      </c>
      <c r="I1091" s="9" t="inlineStr">
        <is>
          <t>58 FABRICAÇÃO EMBALAGEM</t>
        </is>
      </c>
      <c r="J1091" s="9" t="n">
        <v>73</v>
      </c>
      <c r="K1091" s="14">
        <f>IF($E1091="","",IFERROR(INDEX('01_Cad_Pecas'!$H$2:$H$5000,MATCH($E1091,'01_Cad_Pecas'!$D$2:$D$5000,0)),IFERROR(INDEX('01_Cad_Pecas'!$H$2:$H$5000,MATCH(VALUE($E1091),'01_Cad_Pecas'!$D$2:$D$5000,0)),"")))</f>
        <v/>
      </c>
      <c r="L1091" s="14">
        <f>IF($E1091="","",IFERROR(INDEX('01_Cad_Pecas'!$I$2:$I$5000,MATCH($E1091,'01_Cad_Pecas'!$D$2:$D$5000,0)),IFERROR(INDEX('01_Cad_Pecas'!$I$2:$I$5000,MATCH(VALUE($E1091),'01_Cad_Pecas'!$D$2:$D$5000,0)),"")))</f>
        <v/>
      </c>
      <c r="M1091" s="14">
        <f>IF(OR($J1091="",$L1091=""),"",IF($K1091="",0,$K1091)+$J1091*$L1091)</f>
        <v/>
      </c>
      <c r="N1091" s="14" t="n">
        <v>46210</v>
      </c>
      <c r="O1091" s="14" t="n">
        <v>73</v>
      </c>
      <c r="P1091" s="14" t="n"/>
      <c r="Q1091" s="14" t="n"/>
      <c r="R1091" s="14" t="n"/>
      <c r="S1091" s="14" t="n"/>
      <c r="T1091" s="14">
        <f>IF(OR($J1091="",$O1091=""),"",$O1091/$J1091)</f>
        <v/>
      </c>
      <c r="U1091" s="14" t="inlineStr">
        <is>
          <t>Concluído</t>
        </is>
      </c>
      <c r="V1091" s="14" t="n"/>
      <c r="W1091" s="14" t="n"/>
      <c r="X1091" s="14" t="n"/>
      <c r="Y1091" s="14" t="n"/>
      <c r="Z1091" s="14" t="n"/>
      <c r="AA1091" s="11" t="n"/>
      <c r="AB1091" s="14">
        <f>B1091&amp;"|"&amp;I1091</f>
        <v/>
      </c>
      <c r="AC1091">
        <f>IF($B1091="","","|"&amp;SUBSTITUTE(TRIM(SUBSTITUTE(SUBSTITUTE(SUBSTITUTE(SUBSTITUTE(SUBSTITUTE(SUBSTITUTE(SUBSTITUTE(SUBSTITUTE(SUBSTITUTE(SUBSTITUTE(SUBSTITUTE(SUBSTITUTE(SUBSTITUTE(SUBSTITUTE(TRIM($B1091&amp;""),CHAR(10)," "),CHAR(13)," "),"."," "),";"," "),","," "),"/"," "),"+"," "),"-"," "),"  "," "),"  "," "),"  "," "),"  "," "),"  "," "),"  "," "))," ","|")&amp;"|")</f>
        <v/>
      </c>
      <c r="AD1091">
        <f>TRIM($I1091&amp;"")</f>
        <v/>
      </c>
    </row>
    <row r="1092" ht="24" customHeight="1">
      <c r="A1092" s="9" t="n">
        <v>46210</v>
      </c>
      <c r="B1092" s="14" t="inlineStr">
        <is>
          <t>10210</t>
        </is>
      </c>
      <c r="C1092" s="14" t="n"/>
      <c r="D1092" s="14" t="inlineStr">
        <is>
          <t>58 FABRICAÇÃO EMBALAGEM</t>
        </is>
      </c>
      <c r="E1092" s="14" t="inlineStr">
        <is>
          <t>300048930</t>
        </is>
      </c>
      <c r="F1092" s="14" t="inlineStr">
        <is>
          <t>EMB. CADEIRA SANTIAGO (935X449X100)</t>
        </is>
      </c>
      <c r="G1092" s="14" t="inlineStr">
        <is>
          <t>58 FABRICAÇÃO EMBALAGEM</t>
        </is>
      </c>
      <c r="H1092" s="14" t="inlineStr">
        <is>
          <t>58 FABRICAÇÃO EMBALAGEM</t>
        </is>
      </c>
      <c r="I1092" s="9" t="inlineStr">
        <is>
          <t>58 FABRICAÇÃO EMBALAGEM</t>
        </is>
      </c>
      <c r="J1092" s="9" t="n">
        <v>151</v>
      </c>
      <c r="K1092" s="14">
        <f>IF($E1092="","",IFERROR(INDEX('01_Cad_Pecas'!$H$2:$H$5000,MATCH($E1092,'01_Cad_Pecas'!$D$2:$D$5000,0)),IFERROR(INDEX('01_Cad_Pecas'!$H$2:$H$5000,MATCH(VALUE($E1092),'01_Cad_Pecas'!$D$2:$D$5000,0)),"")))</f>
        <v/>
      </c>
      <c r="L1092" s="14">
        <f>IF($E1092="","",IFERROR(INDEX('01_Cad_Pecas'!$I$2:$I$5000,MATCH($E1092,'01_Cad_Pecas'!$D$2:$D$5000,0)),IFERROR(INDEX('01_Cad_Pecas'!$I$2:$I$5000,MATCH(VALUE($E1092),'01_Cad_Pecas'!$D$2:$D$5000,0)),"")))</f>
        <v/>
      </c>
      <c r="M1092" s="14">
        <f>IF(OR($J1092="",$L1092=""),"",IF($K1092="",0,$K1092)+$J1092*$L1092)</f>
        <v/>
      </c>
      <c r="N1092" s="14" t="n">
        <v>46210</v>
      </c>
      <c r="O1092" s="14" t="n">
        <v>151</v>
      </c>
      <c r="P1092" s="14" t="n"/>
      <c r="Q1092" s="14" t="n"/>
      <c r="R1092" s="14" t="n"/>
      <c r="S1092" s="14" t="n"/>
      <c r="T1092" s="14">
        <f>IF(OR($J1092="",$O1092=""),"",$O1092/$J1092)</f>
        <v/>
      </c>
      <c r="U1092" s="14" t="inlineStr">
        <is>
          <t>Concluído</t>
        </is>
      </c>
      <c r="V1092" s="14" t="n"/>
      <c r="W1092" s="14" t="n"/>
      <c r="X1092" s="14" t="n"/>
      <c r="Y1092" s="14" t="n"/>
      <c r="Z1092" s="14" t="n"/>
      <c r="AA1092" s="11" t="n"/>
      <c r="AB1092" s="14">
        <f>B1092&amp;"|"&amp;I1092</f>
        <v/>
      </c>
      <c r="AC1092">
        <f>IF($B1092="","","|"&amp;SUBSTITUTE(TRIM(SUBSTITUTE(SUBSTITUTE(SUBSTITUTE(SUBSTITUTE(SUBSTITUTE(SUBSTITUTE(SUBSTITUTE(SUBSTITUTE(SUBSTITUTE(SUBSTITUTE(SUBSTITUTE(SUBSTITUTE(SUBSTITUTE(SUBSTITUTE(TRIM($B1092&amp;""),CHAR(10)," "),CHAR(13)," "),"."," "),";"," "),","," "),"/"," "),"+"," "),"-"," "),"  "," "),"  "," "),"  "," "),"  "," "),"  "," "),"  "," "))," ","|")&amp;"|")</f>
        <v/>
      </c>
      <c r="AD1092">
        <f>TRIM($I1092&amp;"")</f>
        <v/>
      </c>
    </row>
    <row r="1093" ht="24" customHeight="1">
      <c r="A1093" s="9" t="n">
        <v>46210</v>
      </c>
      <c r="B1093" s="14" t="inlineStr">
        <is>
          <t>10210</t>
        </is>
      </c>
      <c r="C1093" s="14" t="n"/>
      <c r="D1093" s="14" t="inlineStr">
        <is>
          <t>58 FABRICAÇÃO EMBALAGEM</t>
        </is>
      </c>
      <c r="E1093" s="14" t="inlineStr">
        <is>
          <t>300048931</t>
        </is>
      </c>
      <c r="F1093" s="14" t="inlineStr">
        <is>
          <t>EMB. TRAVESSAS CADEIRA SANTIAGO (365X280X35)</t>
        </is>
      </c>
      <c r="G1093" s="14" t="inlineStr">
        <is>
          <t>58 FABRICAÇÃO EMBALAGEM</t>
        </is>
      </c>
      <c r="H1093" s="14" t="inlineStr">
        <is>
          <t>58 FABRICAÇÃO EMBALAGEM</t>
        </is>
      </c>
      <c r="I1093" s="9" t="inlineStr">
        <is>
          <t>58 FABRICAÇÃO EMBALAGEM</t>
        </is>
      </c>
      <c r="J1093" s="9" t="n">
        <v>151</v>
      </c>
      <c r="K1093" s="14">
        <f>IF($E1093="","",IFERROR(INDEX('01_Cad_Pecas'!$H$2:$H$5000,MATCH($E1093,'01_Cad_Pecas'!$D$2:$D$5000,0)),IFERROR(INDEX('01_Cad_Pecas'!$H$2:$H$5000,MATCH(VALUE($E1093),'01_Cad_Pecas'!$D$2:$D$5000,0)),"")))</f>
        <v/>
      </c>
      <c r="L1093" s="14">
        <f>IF($E1093="","",IFERROR(INDEX('01_Cad_Pecas'!$I$2:$I$5000,MATCH($E1093,'01_Cad_Pecas'!$D$2:$D$5000,0)),IFERROR(INDEX('01_Cad_Pecas'!$I$2:$I$5000,MATCH(VALUE($E1093),'01_Cad_Pecas'!$D$2:$D$5000,0)),"")))</f>
        <v/>
      </c>
      <c r="M1093" s="14">
        <f>IF(OR($J1093="",$L1093=""),"",IF($K1093="",0,$K1093)+$J1093*$L1093)</f>
        <v/>
      </c>
      <c r="N1093" s="14" t="n">
        <v>46210</v>
      </c>
      <c r="O1093" s="14" t="n">
        <v>151</v>
      </c>
      <c r="P1093" s="14" t="n"/>
      <c r="Q1093" s="14" t="n"/>
      <c r="R1093" s="14" t="n"/>
      <c r="S1093" s="14" t="n"/>
      <c r="T1093" s="14">
        <f>IF(OR($J1093="",$O1093=""),"",$O1093/$J1093)</f>
        <v/>
      </c>
      <c r="U1093" s="14" t="inlineStr">
        <is>
          <t>Concluído</t>
        </is>
      </c>
      <c r="V1093" s="14" t="n"/>
      <c r="W1093" s="14" t="n"/>
      <c r="X1093" s="14" t="n"/>
      <c r="Y1093" s="14" t="n"/>
      <c r="Z1093" s="14" t="n"/>
      <c r="AA1093" s="11" t="n"/>
      <c r="AB1093" s="14">
        <f>B1093&amp;"|"&amp;I1093</f>
        <v/>
      </c>
      <c r="AC1093">
        <f>IF($B1093="","","|"&amp;SUBSTITUTE(TRIM(SUBSTITUTE(SUBSTITUTE(SUBSTITUTE(SUBSTITUTE(SUBSTITUTE(SUBSTITUTE(SUBSTITUTE(SUBSTITUTE(SUBSTITUTE(SUBSTITUTE(SUBSTITUTE(SUBSTITUTE(SUBSTITUTE(SUBSTITUTE(TRIM($B1093&amp;""),CHAR(10)," "),CHAR(13)," "),"."," "),";"," "),","," "),"/"," "),"+"," "),"-"," "),"  "," "),"  "," "),"  "," "),"  "," "),"  "," "),"  "," "))," ","|")&amp;"|")</f>
        <v/>
      </c>
      <c r="AD1093">
        <f>TRIM($I1093&amp;"")</f>
        <v/>
      </c>
    </row>
    <row r="1094" ht="24" customHeight="1">
      <c r="A1094" s="9" t="n">
        <v>46210</v>
      </c>
      <c r="B1094" s="14" t="inlineStr">
        <is>
          <t>10210</t>
        </is>
      </c>
      <c r="C1094" s="14" t="n"/>
      <c r="D1094" s="14" t="inlineStr">
        <is>
          <t>58 FABRICAÇÃO EMBALAGEM</t>
        </is>
      </c>
      <c r="E1094" s="14" t="inlineStr">
        <is>
          <t>300800130</t>
        </is>
      </c>
      <c r="F1094" s="14" t="inlineStr">
        <is>
          <t>EMB. AMSTERDAM 1,36 VL 01/02 (790X640X86) EMENDADA</t>
        </is>
      </c>
      <c r="G1094" s="14" t="inlineStr">
        <is>
          <t>58 FABRICAÇÃO EMBALAGEM</t>
        </is>
      </c>
      <c r="H1094" s="14" t="inlineStr">
        <is>
          <t>58 FABRICAÇÃO EMBALAGEM</t>
        </is>
      </c>
      <c r="I1094" s="9" t="inlineStr">
        <is>
          <t>58 FABRICAÇÃO EMBALAGEM</t>
        </is>
      </c>
      <c r="J1094" s="9" t="n">
        <v>40</v>
      </c>
      <c r="K1094" s="14">
        <f>IF($E1094="","",IFERROR(INDEX('01_Cad_Pecas'!$H$2:$H$5000,MATCH($E1094,'01_Cad_Pecas'!$D$2:$D$5000,0)),IFERROR(INDEX('01_Cad_Pecas'!$H$2:$H$5000,MATCH(VALUE($E1094),'01_Cad_Pecas'!$D$2:$D$5000,0)),"")))</f>
        <v/>
      </c>
      <c r="L1094" s="14">
        <f>IF($E1094="","",IFERROR(INDEX('01_Cad_Pecas'!$I$2:$I$5000,MATCH($E1094,'01_Cad_Pecas'!$D$2:$D$5000,0)),IFERROR(INDEX('01_Cad_Pecas'!$I$2:$I$5000,MATCH(VALUE($E1094),'01_Cad_Pecas'!$D$2:$D$5000,0)),"")))</f>
        <v/>
      </c>
      <c r="M1094" s="14">
        <f>IF(OR($J1094="",$L1094=""),"",IF($K1094="",0,$K1094)+$J1094*$L1094)</f>
        <v/>
      </c>
      <c r="N1094" s="14" t="n">
        <v>46210</v>
      </c>
      <c r="O1094" s="14" t="n">
        <v>40</v>
      </c>
      <c r="P1094" s="14" t="n"/>
      <c r="Q1094" s="14" t="n"/>
      <c r="R1094" s="14" t="n"/>
      <c r="S1094" s="14" t="n"/>
      <c r="T1094" s="14">
        <f>IF(OR($J1094="",$O1094=""),"",$O1094/$J1094)</f>
        <v/>
      </c>
      <c r="U1094" s="14" t="inlineStr">
        <is>
          <t>Concluído</t>
        </is>
      </c>
      <c r="V1094" s="14" t="n"/>
      <c r="W1094" s="14" t="n"/>
      <c r="X1094" s="14" t="n"/>
      <c r="Y1094" s="14" t="n"/>
      <c r="Z1094" s="14" t="n"/>
      <c r="AA1094" s="11" t="n"/>
      <c r="AB1094" s="14">
        <f>B1094&amp;"|"&amp;I1094</f>
        <v/>
      </c>
      <c r="AC1094">
        <f>IF($B1094="","","|"&amp;SUBSTITUTE(TRIM(SUBSTITUTE(SUBSTITUTE(SUBSTITUTE(SUBSTITUTE(SUBSTITUTE(SUBSTITUTE(SUBSTITUTE(SUBSTITUTE(SUBSTITUTE(SUBSTITUTE(SUBSTITUTE(SUBSTITUTE(SUBSTITUTE(SUBSTITUTE(TRIM($B1094&amp;""),CHAR(10)," "),CHAR(13)," "),"."," "),";"," "),","," "),"/"," "),"+"," "),"-"," "),"  "," "),"  "," "),"  "," "),"  "," "),"  "," "),"  "," "))," ","|")&amp;"|")</f>
        <v/>
      </c>
      <c r="AD1094">
        <f>TRIM($I1094&amp;"")</f>
        <v/>
      </c>
    </row>
    <row r="1095" ht="24" customHeight="1">
      <c r="A1095" s="9" t="n">
        <v>46210</v>
      </c>
      <c r="B1095" s="14" t="inlineStr">
        <is>
          <t>10210</t>
        </is>
      </c>
      <c r="C1095" s="14" t="n"/>
      <c r="D1095" s="14" t="inlineStr">
        <is>
          <t>58 FABRICAÇÃO EMBALAGEM</t>
        </is>
      </c>
      <c r="E1095" s="14" t="inlineStr">
        <is>
          <t>300800230</t>
        </is>
      </c>
      <c r="F1095" s="14" t="inlineStr">
        <is>
          <t>EMB. AMSTERDAM 1,36 VL2/2 (1408X728X84) EMENDADA</t>
        </is>
      </c>
      <c r="G1095" s="14" t="inlineStr">
        <is>
          <t>58 FABRICAÇÃO EMBALAGEM</t>
        </is>
      </c>
      <c r="H1095" s="14" t="inlineStr">
        <is>
          <t>58 FABRICAÇÃO EMBALAGEM</t>
        </is>
      </c>
      <c r="I1095" s="9" t="inlineStr">
        <is>
          <t>58 FABRICAÇÃO EMBALAGEM</t>
        </is>
      </c>
      <c r="J1095" s="9" t="n">
        <v>43</v>
      </c>
      <c r="K1095" s="14">
        <f>IF($E1095="","",IFERROR(INDEX('01_Cad_Pecas'!$H$2:$H$5000,MATCH($E1095,'01_Cad_Pecas'!$D$2:$D$5000,0)),IFERROR(INDEX('01_Cad_Pecas'!$H$2:$H$5000,MATCH(VALUE($E1095),'01_Cad_Pecas'!$D$2:$D$5000,0)),"")))</f>
        <v/>
      </c>
      <c r="L1095" s="14">
        <f>IF($E1095="","",IFERROR(INDEX('01_Cad_Pecas'!$I$2:$I$5000,MATCH($E1095,'01_Cad_Pecas'!$D$2:$D$5000,0)),IFERROR(INDEX('01_Cad_Pecas'!$I$2:$I$5000,MATCH(VALUE($E1095),'01_Cad_Pecas'!$D$2:$D$5000,0)),"")))</f>
        <v/>
      </c>
      <c r="M1095" s="14">
        <f>IF(OR($J1095="",$L1095=""),"",IF($K1095="",0,$K1095)+$J1095*$L1095)</f>
        <v/>
      </c>
      <c r="N1095" s="14" t="n">
        <v>46210</v>
      </c>
      <c r="O1095" s="14" t="n">
        <v>43</v>
      </c>
      <c r="P1095" s="14" t="n"/>
      <c r="Q1095" s="14" t="n"/>
      <c r="R1095" s="14" t="n"/>
      <c r="S1095" s="14" t="n"/>
      <c r="T1095" s="14">
        <f>IF(OR($J1095="",$O1095=""),"",$O1095/$J1095)</f>
        <v/>
      </c>
      <c r="U1095" s="14" t="inlineStr">
        <is>
          <t>Concluído</t>
        </is>
      </c>
      <c r="V1095" s="14" t="n"/>
      <c r="W1095" s="14" t="n"/>
      <c r="X1095" s="14" t="n"/>
      <c r="Y1095" s="14" t="n"/>
      <c r="Z1095" s="14" t="n"/>
      <c r="AA1095" s="11" t="n"/>
      <c r="AB1095" s="14">
        <f>B1095&amp;"|"&amp;I1095</f>
        <v/>
      </c>
      <c r="AC1095">
        <f>IF($B1095="","","|"&amp;SUBSTITUTE(TRIM(SUBSTITUTE(SUBSTITUTE(SUBSTITUTE(SUBSTITUTE(SUBSTITUTE(SUBSTITUTE(SUBSTITUTE(SUBSTITUTE(SUBSTITUTE(SUBSTITUTE(SUBSTITUTE(SUBSTITUTE(SUBSTITUTE(SUBSTITUTE(TRIM($B1095&amp;""),CHAR(10)," "),CHAR(13)," "),"."," "),";"," "),","," "),"/"," "),"+"," "),"-"," "),"  "," "),"  "," "),"  "," "),"  "," "),"  "," "),"  "," "))," ","|")&amp;"|")</f>
        <v/>
      </c>
      <c r="AD1095">
        <f>TRIM($I1095&amp;"")</f>
        <v/>
      </c>
    </row>
    <row r="1096" ht="24" customHeight="1">
      <c r="A1096" s="9" t="n">
        <v>46210</v>
      </c>
      <c r="B1096" s="14" t="inlineStr">
        <is>
          <t>10210</t>
        </is>
      </c>
      <c r="C1096" s="14" t="n"/>
      <c r="D1096" s="14" t="inlineStr">
        <is>
          <t>58 FABRICAÇÃO EMBALAGEM</t>
        </is>
      </c>
      <c r="E1096" s="14" t="inlineStr">
        <is>
          <t>200306130</t>
        </is>
      </c>
      <c r="F1096" s="14" t="inlineStr">
        <is>
          <t>EMB BASE GENOVA 1,36/1,60 (1610X125X193)</t>
        </is>
      </c>
      <c r="G1096" s="14" t="inlineStr">
        <is>
          <t>58 FABRICAÇÃO EMBALAGEM</t>
        </is>
      </c>
      <c r="H1096" s="14" t="inlineStr">
        <is>
          <t>58 FABRICAÇÃO EMBALAGEM</t>
        </is>
      </c>
      <c r="I1096" s="9" t="inlineStr">
        <is>
          <t>58 FABRICAÇÃO EMBALAGEM</t>
        </is>
      </c>
      <c r="J1096" s="9" t="n">
        <v>9</v>
      </c>
      <c r="K1096" s="14">
        <f>IF($E1096="","",IFERROR(INDEX('01_Cad_Pecas'!$H$2:$H$5000,MATCH($E1096,'01_Cad_Pecas'!$D$2:$D$5000,0)),IFERROR(INDEX('01_Cad_Pecas'!$H$2:$H$5000,MATCH(VALUE($E1096),'01_Cad_Pecas'!$D$2:$D$5000,0)),"")))</f>
        <v/>
      </c>
      <c r="L1096" s="14">
        <f>IF($E1096="","",IFERROR(INDEX('01_Cad_Pecas'!$I$2:$I$5000,MATCH($E1096,'01_Cad_Pecas'!$D$2:$D$5000,0)),IFERROR(INDEX('01_Cad_Pecas'!$I$2:$I$5000,MATCH(VALUE($E1096),'01_Cad_Pecas'!$D$2:$D$5000,0)),"")))</f>
        <v/>
      </c>
      <c r="M1096" s="14">
        <f>IF(OR($J1096="",$L1096=""),"",IF($K1096="",0,$K1096)+$J1096*$L1096)</f>
        <v/>
      </c>
      <c r="N1096" s="14" t="n">
        <v>46210</v>
      </c>
      <c r="O1096" s="14" t="n">
        <v>9</v>
      </c>
      <c r="P1096" s="14" t="n"/>
      <c r="Q1096" s="14" t="n"/>
      <c r="R1096" s="14" t="n"/>
      <c r="S1096" s="14" t="n"/>
      <c r="T1096" s="14">
        <f>IF(OR($J1096="",$O1096=""),"",$O1096/$J1096)</f>
        <v/>
      </c>
      <c r="U1096" s="14" t="inlineStr">
        <is>
          <t>Concluído</t>
        </is>
      </c>
      <c r="V1096" s="14" t="n"/>
      <c r="W1096" s="14" t="n"/>
      <c r="X1096" s="14" t="n"/>
      <c r="Y1096" s="14" t="n"/>
      <c r="Z1096" s="14" t="n"/>
      <c r="AA1096" s="11" t="n"/>
      <c r="AB1096" s="14">
        <f>B1096&amp;"|"&amp;I1096</f>
        <v/>
      </c>
      <c r="AC1096">
        <f>IF($B1096="","","|"&amp;SUBSTITUTE(TRIM(SUBSTITUTE(SUBSTITUTE(SUBSTITUTE(SUBSTITUTE(SUBSTITUTE(SUBSTITUTE(SUBSTITUTE(SUBSTITUTE(SUBSTITUTE(SUBSTITUTE(SUBSTITUTE(SUBSTITUTE(SUBSTITUTE(SUBSTITUTE(TRIM($B1096&amp;""),CHAR(10)," "),CHAR(13)," "),"."," "),";"," "),","," "),"/"," "),"+"," "),"-"," "),"  "," "),"  "," "),"  "," "),"  "," "),"  "," "),"  "," "))," ","|")&amp;"|")</f>
        <v/>
      </c>
      <c r="AD1096">
        <f>TRIM($I1096&amp;"")</f>
        <v/>
      </c>
    </row>
    <row r="1097" ht="24" customHeight="1">
      <c r="A1097" s="9" t="n">
        <v>46210</v>
      </c>
      <c r="B1097" s="14" t="inlineStr">
        <is>
          <t>10210</t>
        </is>
      </c>
      <c r="C1097" s="14" t="n"/>
      <c r="D1097" s="14" t="inlineStr">
        <is>
          <t>58 FABRICAÇÃO EMBALAGEM</t>
        </is>
      </c>
      <c r="E1097" s="14" t="inlineStr">
        <is>
          <t>200306131</t>
        </is>
      </c>
      <c r="F1097" s="14" t="inlineStr">
        <is>
          <t>EMB ACESSRIOS PE GENOVA (200X150X50)</t>
        </is>
      </c>
      <c r="G1097" s="14" t="inlineStr">
        <is>
          <t>58 FABRICAÇÃO EMBALAGEM</t>
        </is>
      </c>
      <c r="H1097" s="14" t="inlineStr">
        <is>
          <t>58 FABRICAÇÃO EMBALAGEM</t>
        </is>
      </c>
      <c r="I1097" s="9" t="inlineStr">
        <is>
          <t>58 FABRICAÇÃO EMBALAGEM</t>
        </is>
      </c>
      <c r="J1097" s="9" t="n">
        <v>1</v>
      </c>
      <c r="K1097" s="14">
        <f>IF($E1097="","",IFERROR(INDEX('01_Cad_Pecas'!$H$2:$H$5000,MATCH($E1097,'01_Cad_Pecas'!$D$2:$D$5000,0)),IFERROR(INDEX('01_Cad_Pecas'!$H$2:$H$5000,MATCH(VALUE($E1097),'01_Cad_Pecas'!$D$2:$D$5000,0)),"")))</f>
        <v/>
      </c>
      <c r="L1097" s="14">
        <f>IF($E1097="","",IFERROR(INDEX('01_Cad_Pecas'!$I$2:$I$5000,MATCH($E1097,'01_Cad_Pecas'!$D$2:$D$5000,0)),IFERROR(INDEX('01_Cad_Pecas'!$I$2:$I$5000,MATCH(VALUE($E1097),'01_Cad_Pecas'!$D$2:$D$5000,0)),"")))</f>
        <v/>
      </c>
      <c r="M1097" s="14">
        <f>IF(OR($J1097="",$L1097=""),"",IF($K1097="",0,$K1097)+$J1097*$L1097)</f>
        <v/>
      </c>
      <c r="N1097" s="14" t="n">
        <v>46210</v>
      </c>
      <c r="O1097" s="14" t="n">
        <v>1</v>
      </c>
      <c r="P1097" s="14" t="n"/>
      <c r="Q1097" s="14" t="n"/>
      <c r="R1097" s="14" t="n"/>
      <c r="S1097" s="14" t="n"/>
      <c r="T1097" s="14">
        <f>IF(OR($J1097="",$O1097=""),"",$O1097/$J1097)</f>
        <v/>
      </c>
      <c r="U1097" s="14" t="inlineStr">
        <is>
          <t>Concluído</t>
        </is>
      </c>
      <c r="V1097" s="14" t="n"/>
      <c r="W1097" s="14" t="n"/>
      <c r="X1097" s="14" t="n"/>
      <c r="Y1097" s="14" t="n"/>
      <c r="Z1097" s="14" t="n"/>
      <c r="AA1097" s="11" t="n"/>
      <c r="AB1097" s="14">
        <f>B1097&amp;"|"&amp;I1097</f>
        <v/>
      </c>
      <c r="AC1097">
        <f>IF($B1097="","","|"&amp;SUBSTITUTE(TRIM(SUBSTITUTE(SUBSTITUTE(SUBSTITUTE(SUBSTITUTE(SUBSTITUTE(SUBSTITUTE(SUBSTITUTE(SUBSTITUTE(SUBSTITUTE(SUBSTITUTE(SUBSTITUTE(SUBSTITUTE(SUBSTITUTE(SUBSTITUTE(TRIM($B1097&amp;""),CHAR(10)," "),CHAR(13)," "),"."," "),";"," "),","," "),"/"," "),"+"," "),"-"," "),"  "," "),"  "," "),"  "," "),"  "," "),"  "," "),"  "," "))," ","|")&amp;"|")</f>
        <v/>
      </c>
      <c r="AD1097">
        <f>TRIM($I1097&amp;"")</f>
        <v/>
      </c>
    </row>
    <row r="1098" ht="24" customHeight="1">
      <c r="A1098" s="9" t="n">
        <v>46205</v>
      </c>
      <c r="B1098" s="14" t="inlineStr">
        <is>
          <t>10199,10201</t>
        </is>
      </c>
      <c r="C1098" s="14" t="n"/>
      <c r="D1098" s="14" t="inlineStr">
        <is>
          <t>49 COLA DE ESPUMA</t>
        </is>
      </c>
      <c r="E1098" s="14" t="inlineStr">
        <is>
          <t>30003404</t>
        </is>
      </c>
      <c r="F1098" s="14" t="inlineStr">
        <is>
          <t>ASSENTO 430X403X09 MDP - CAD DAKAR</t>
        </is>
      </c>
      <c r="G1098" s="14" t="inlineStr">
        <is>
          <t>49 COLA DE ESPUMA</t>
        </is>
      </c>
      <c r="H1098" s="14" t="inlineStr">
        <is>
          <t>49 COLA DE ESPUMA</t>
        </is>
      </c>
      <c r="I1098" s="9" t="inlineStr">
        <is>
          <t>49 COLA DE ESPUMA</t>
        </is>
      </c>
      <c r="J1098" s="9" t="n">
        <v>52</v>
      </c>
      <c r="K1098" s="14">
        <f>IF($E1098="","",IFERROR(INDEX('01_Cad_Pecas'!$H$2:$H$5000,MATCH($E1098,'01_Cad_Pecas'!$D$2:$D$5000,0)),IFERROR(INDEX('01_Cad_Pecas'!$H$2:$H$5000,MATCH(VALUE($E1098),'01_Cad_Pecas'!$D$2:$D$5000,0)),"")))</f>
        <v/>
      </c>
      <c r="L1098" s="14">
        <f>IF($E1098="","",IFERROR(INDEX('01_Cad_Pecas'!$I$2:$I$5000,MATCH($E1098,'01_Cad_Pecas'!$D$2:$D$5000,0)),IFERROR(INDEX('01_Cad_Pecas'!$I$2:$I$5000,MATCH(VALUE($E1098),'01_Cad_Pecas'!$D$2:$D$5000,0)),"")))</f>
        <v/>
      </c>
      <c r="M1098" s="14">
        <f>IF(OR($J1098="",$L1098=""),"",IF($K1098="",0,$K1098)+$J1098*$L1098)</f>
        <v/>
      </c>
      <c r="N1098" s="14" t="n">
        <v>46209</v>
      </c>
      <c r="O1098" s="14" t="n">
        <v>52</v>
      </c>
      <c r="P1098" s="14" t="n"/>
      <c r="Q1098" s="14" t="n"/>
      <c r="R1098" s="14" t="n"/>
      <c r="S1098" s="14" t="n"/>
      <c r="T1098" s="14">
        <f>IF(OR($J1098="",$O1098=""),"",$O1098/$J1098)</f>
        <v/>
      </c>
      <c r="U1098" s="14" t="inlineStr">
        <is>
          <t>Concluído</t>
        </is>
      </c>
      <c r="V1098" s="14" t="n"/>
      <c r="W1098" s="14" t="n"/>
      <c r="X1098" s="14" t="n"/>
      <c r="Y1098" s="14" t="n"/>
      <c r="Z1098" s="14" t="n"/>
      <c r="AA1098" s="11" t="n"/>
      <c r="AB1098" s="14">
        <f>B1098&amp;"|"&amp;I1098</f>
        <v/>
      </c>
      <c r="AC1098">
        <f>IF($B1098="","","|"&amp;SUBSTITUTE(TRIM(SUBSTITUTE(SUBSTITUTE(SUBSTITUTE(SUBSTITUTE(SUBSTITUTE(SUBSTITUTE(SUBSTITUTE(SUBSTITUTE(SUBSTITUTE(SUBSTITUTE(SUBSTITUTE(SUBSTITUTE(SUBSTITUTE(SUBSTITUTE(TRIM($B1098&amp;""),CHAR(10)," "),CHAR(13)," "),"."," "),";"," "),","," "),"/"," "),"+"," "),"-"," "),"  "," "),"  "," "),"  "," "),"  "," "),"  "," "),"  "," "))," ","|")&amp;"|")</f>
        <v/>
      </c>
      <c r="AD1098">
        <f>TRIM($I1098&amp;"")</f>
        <v/>
      </c>
    </row>
    <row r="1099" ht="24" customHeight="1">
      <c r="A1099" s="9" t="n">
        <v>46205</v>
      </c>
      <c r="B1099" s="14" t="inlineStr">
        <is>
          <t>10199,10201</t>
        </is>
      </c>
      <c r="C1099" s="14" t="n"/>
      <c r="D1099" s="14" t="inlineStr">
        <is>
          <t>49 COLA DE ESPUMA</t>
        </is>
      </c>
      <c r="E1099" s="14" t="inlineStr">
        <is>
          <t>30001213</t>
        </is>
      </c>
      <c r="F1099" s="14" t="inlineStr">
        <is>
          <t>ASSENTO ESTOFADO - CADEIRA PÉ INTEIRO</t>
        </is>
      </c>
      <c r="G1099" s="14" t="inlineStr">
        <is>
          <t>49 COLA DE ESPUMA</t>
        </is>
      </c>
      <c r="H1099" s="14" t="inlineStr">
        <is>
          <t>49 COLA DE ESPUMA</t>
        </is>
      </c>
      <c r="I1099" s="9" t="inlineStr">
        <is>
          <t>49 COLA DE ESPUMA</t>
        </is>
      </c>
      <c r="J1099" s="9" t="n">
        <v>776</v>
      </c>
      <c r="K1099" s="14">
        <f>IF($E1099="","",IFERROR(INDEX('01_Cad_Pecas'!$H$2:$H$5000,MATCH($E1099,'01_Cad_Pecas'!$D$2:$D$5000,0)),IFERROR(INDEX('01_Cad_Pecas'!$H$2:$H$5000,MATCH(VALUE($E1099),'01_Cad_Pecas'!$D$2:$D$5000,0)),"")))</f>
        <v/>
      </c>
      <c r="L1099" s="14">
        <f>IF($E1099="","",IFERROR(INDEX('01_Cad_Pecas'!$I$2:$I$5000,MATCH($E1099,'01_Cad_Pecas'!$D$2:$D$5000,0)),IFERROR(INDEX('01_Cad_Pecas'!$I$2:$I$5000,MATCH(VALUE($E1099),'01_Cad_Pecas'!$D$2:$D$5000,0)),"")))</f>
        <v/>
      </c>
      <c r="M1099" s="14">
        <f>IF(OR($J1099="",$L1099=""),"",IF($K1099="",0,$K1099)+$J1099*$L1099)</f>
        <v/>
      </c>
      <c r="N1099" s="14" t="n">
        <v>46209</v>
      </c>
      <c r="O1099" s="14" t="n">
        <v>776</v>
      </c>
      <c r="P1099" s="14" t="n"/>
      <c r="Q1099" s="14" t="n"/>
      <c r="R1099" s="14" t="n"/>
      <c r="S1099" s="14" t="n"/>
      <c r="T1099" s="14">
        <f>IF(OR($J1099="",$O1099=""),"",$O1099/$J1099)</f>
        <v/>
      </c>
      <c r="U1099" s="14" t="inlineStr">
        <is>
          <t>Concluído</t>
        </is>
      </c>
      <c r="V1099" s="14" t="n"/>
      <c r="W1099" s="14" t="n"/>
      <c r="X1099" s="14" t="n"/>
      <c r="Y1099" s="14" t="n"/>
      <c r="Z1099" s="14" t="n"/>
      <c r="AA1099" s="11" t="n"/>
      <c r="AB1099" s="14">
        <f>B1099&amp;"|"&amp;I1099</f>
        <v/>
      </c>
      <c r="AC1099">
        <f>IF($B1099="","","|"&amp;SUBSTITUTE(TRIM(SUBSTITUTE(SUBSTITUTE(SUBSTITUTE(SUBSTITUTE(SUBSTITUTE(SUBSTITUTE(SUBSTITUTE(SUBSTITUTE(SUBSTITUTE(SUBSTITUTE(SUBSTITUTE(SUBSTITUTE(SUBSTITUTE(SUBSTITUTE(TRIM($B1099&amp;""),CHAR(10)," "),CHAR(13)," "),"."," "),";"," "),","," "),"/"," "),"+"," "),"-"," "),"  "," "),"  "," "),"  "," "),"  "," "),"  "," "),"  "," "))," ","|")&amp;"|")</f>
        <v/>
      </c>
      <c r="AD1099">
        <f>TRIM($I1099&amp;"")</f>
        <v/>
      </c>
    </row>
    <row r="1100" ht="24" customHeight="1">
      <c r="A1100" s="9" t="n">
        <v>46205</v>
      </c>
      <c r="B1100" s="14" t="inlineStr">
        <is>
          <t>10199,10201</t>
        </is>
      </c>
      <c r="C1100" s="14" t="n"/>
      <c r="D1100" s="14" t="inlineStr">
        <is>
          <t>49 COLA DE ESPUMA</t>
        </is>
      </c>
      <c r="E1100" s="14" t="inlineStr">
        <is>
          <t>30001312</t>
        </is>
      </c>
      <c r="F1100" s="14" t="inlineStr">
        <is>
          <t>ENCOSTO ESTOFADO MENOR - CADEIRA PÉ INTEIRO BORD</t>
        </is>
      </c>
      <c r="G1100" s="14" t="inlineStr">
        <is>
          <t>49 COLA DE ESPUMA</t>
        </is>
      </c>
      <c r="H1100" s="14" t="inlineStr">
        <is>
          <t>49 COLA DE ESPUMA</t>
        </is>
      </c>
      <c r="I1100" s="9" t="inlineStr">
        <is>
          <t>49 COLA DE ESPUMA</t>
        </is>
      </c>
      <c r="J1100" s="9" t="n">
        <v>600</v>
      </c>
      <c r="K1100" s="14">
        <f>IF($E1100="","",IFERROR(INDEX('01_Cad_Pecas'!$H$2:$H$5000,MATCH($E1100,'01_Cad_Pecas'!$D$2:$D$5000,0)),IFERROR(INDEX('01_Cad_Pecas'!$H$2:$H$5000,MATCH(VALUE($E1100),'01_Cad_Pecas'!$D$2:$D$5000,0)),"")))</f>
        <v/>
      </c>
      <c r="L1100" s="14">
        <f>IF($E1100="","",IFERROR(INDEX('01_Cad_Pecas'!$I$2:$I$5000,MATCH($E1100,'01_Cad_Pecas'!$D$2:$D$5000,0)),IFERROR(INDEX('01_Cad_Pecas'!$I$2:$I$5000,MATCH(VALUE($E1100),'01_Cad_Pecas'!$D$2:$D$5000,0)),"")))</f>
        <v/>
      </c>
      <c r="M1100" s="14">
        <f>IF(OR($J1100="",$L1100=""),"",IF($K1100="",0,$K1100)+$J1100*$L1100)</f>
        <v/>
      </c>
      <c r="N1100" s="14" t="n">
        <v>46210</v>
      </c>
      <c r="O1100" s="14" t="n">
        <v>600</v>
      </c>
      <c r="P1100" s="14" t="n"/>
      <c r="Q1100" s="14" t="n"/>
      <c r="R1100" s="14" t="n"/>
      <c r="S1100" s="14" t="n"/>
      <c r="T1100" s="14">
        <f>IF(OR($J1100="",$O1100=""),"",$O1100/$J1100)</f>
        <v/>
      </c>
      <c r="U1100" s="14" t="inlineStr">
        <is>
          <t>Concluído</t>
        </is>
      </c>
      <c r="V1100" s="14" t="n"/>
      <c r="W1100" s="14" t="n"/>
      <c r="X1100" s="14" t="n"/>
      <c r="Y1100" s="14" t="n"/>
      <c r="Z1100" s="14" t="n"/>
      <c r="AA1100" s="11" t="n"/>
      <c r="AB1100" s="14">
        <f>B1100&amp;"|"&amp;I1100</f>
        <v/>
      </c>
      <c r="AC1100">
        <f>IF($B1100="","","|"&amp;SUBSTITUTE(TRIM(SUBSTITUTE(SUBSTITUTE(SUBSTITUTE(SUBSTITUTE(SUBSTITUTE(SUBSTITUTE(SUBSTITUTE(SUBSTITUTE(SUBSTITUTE(SUBSTITUTE(SUBSTITUTE(SUBSTITUTE(SUBSTITUTE(SUBSTITUTE(TRIM($B1100&amp;""),CHAR(10)," "),CHAR(13)," "),"."," "),";"," "),","," "),"/"," "),"+"," "),"-"," "),"  "," "),"  "," "),"  "," "),"  "," "),"  "," "),"  "," "))," ","|")&amp;"|")</f>
        <v/>
      </c>
      <c r="AD1100">
        <f>TRIM($I1100&amp;"")</f>
        <v/>
      </c>
    </row>
    <row r="1101" ht="24" customHeight="1">
      <c r="A1101" s="9" t="n">
        <v>46205</v>
      </c>
      <c r="B1101" s="14" t="inlineStr">
        <is>
          <t>10199,10201</t>
        </is>
      </c>
      <c r="C1101" s="14" t="n"/>
      <c r="D1101" s="14" t="inlineStr">
        <is>
          <t>49 COLA DE ESPUMA</t>
        </is>
      </c>
      <c r="E1101" s="14" t="inlineStr">
        <is>
          <t>30001412</t>
        </is>
      </c>
      <c r="F1101" s="14" t="inlineStr">
        <is>
          <t>ENCOSTO ESTOFADO MENOR - CADEIRA PÉ INTEIRO</t>
        </is>
      </c>
      <c r="G1101" s="14" t="inlineStr">
        <is>
          <t>49 COLA DE ESPUMA</t>
        </is>
      </c>
      <c r="H1101" s="14" t="inlineStr">
        <is>
          <t>49 COLA DE ESPUMA</t>
        </is>
      </c>
      <c r="I1101" s="9" t="inlineStr">
        <is>
          <t>49 COLA DE ESPUMA</t>
        </is>
      </c>
      <c r="J1101" s="9" t="n">
        <v>132</v>
      </c>
      <c r="K1101" s="14">
        <f>IF($E1101="","",IFERROR(INDEX('01_Cad_Pecas'!$H$2:$H$5000,MATCH($E1101,'01_Cad_Pecas'!$D$2:$D$5000,0)),IFERROR(INDEX('01_Cad_Pecas'!$H$2:$H$5000,MATCH(VALUE($E1101),'01_Cad_Pecas'!$D$2:$D$5000,0)),"")))</f>
        <v/>
      </c>
      <c r="L1101" s="14">
        <f>IF($E1101="","",IFERROR(INDEX('01_Cad_Pecas'!$I$2:$I$5000,MATCH($E1101,'01_Cad_Pecas'!$D$2:$D$5000,0)),IFERROR(INDEX('01_Cad_Pecas'!$I$2:$I$5000,MATCH(VALUE($E1101),'01_Cad_Pecas'!$D$2:$D$5000,0)),"")))</f>
        <v/>
      </c>
      <c r="M1101" s="14">
        <f>IF(OR($J1101="",$L1101=""),"",IF($K1101="",0,$K1101)+$J1101*$L1101)</f>
        <v/>
      </c>
      <c r="N1101" s="14" t="n">
        <v>46209</v>
      </c>
      <c r="O1101" s="14" t="n">
        <v>132</v>
      </c>
      <c r="P1101" s="14" t="n"/>
      <c r="Q1101" s="14" t="n"/>
      <c r="R1101" s="14" t="n"/>
      <c r="S1101" s="14" t="n"/>
      <c r="T1101" s="14">
        <f>IF(OR($J1101="",$O1101=""),"",$O1101/$J1101)</f>
        <v/>
      </c>
      <c r="U1101" s="14" t="inlineStr">
        <is>
          <t>Concluído</t>
        </is>
      </c>
      <c r="V1101" s="14" t="n"/>
      <c r="W1101" s="14" t="n"/>
      <c r="X1101" s="14" t="n"/>
      <c r="Y1101" s="14" t="n"/>
      <c r="Z1101" s="14" t="n"/>
      <c r="AA1101" s="11" t="n"/>
      <c r="AB1101" s="14">
        <f>B1101&amp;"|"&amp;I1101</f>
        <v/>
      </c>
      <c r="AC1101">
        <f>IF($B1101="","","|"&amp;SUBSTITUTE(TRIM(SUBSTITUTE(SUBSTITUTE(SUBSTITUTE(SUBSTITUTE(SUBSTITUTE(SUBSTITUTE(SUBSTITUTE(SUBSTITUTE(SUBSTITUTE(SUBSTITUTE(SUBSTITUTE(SUBSTITUTE(SUBSTITUTE(SUBSTITUTE(TRIM($B1101&amp;""),CHAR(10)," "),CHAR(13)," "),"."," "),";"," "),","," "),"/"," "),"+"," "),"-"," "),"  "," "),"  "," "),"  "," "),"  "," "),"  "," "),"  "," "))," ","|")&amp;"|")</f>
        <v/>
      </c>
      <c r="AD1101">
        <f>TRIM($I1101&amp;"")</f>
        <v/>
      </c>
    </row>
    <row r="1102" ht="24" customHeight="1">
      <c r="A1102" s="9" t="n">
        <v>46205</v>
      </c>
      <c r="B1102" s="14" t="inlineStr">
        <is>
          <t>10199,10201</t>
        </is>
      </c>
      <c r="C1102" s="14" t="n"/>
      <c r="D1102" s="14" t="inlineStr">
        <is>
          <t>49 COLA DE ESPUMA</t>
        </is>
      </c>
      <c r="E1102" s="14" t="inlineStr">
        <is>
          <t>30003212</t>
        </is>
      </c>
      <c r="F1102" s="14" t="inlineStr">
        <is>
          <t>ENCOSTO ESTOFADO MENOR - CADEIRA PI NOVA YORK</t>
        </is>
      </c>
      <c r="G1102" s="14" t="inlineStr">
        <is>
          <t>49 COLA DE ESPUMA</t>
        </is>
      </c>
      <c r="H1102" s="14" t="inlineStr">
        <is>
          <t>49 COLA DE ESPUMA</t>
        </is>
      </c>
      <c r="I1102" s="9" t="inlineStr">
        <is>
          <t>49 COLA DE ESPUMA</t>
        </is>
      </c>
      <c r="J1102" s="9" t="n">
        <v>44</v>
      </c>
      <c r="K1102" s="14">
        <f>IF($E1102="","",IFERROR(INDEX('01_Cad_Pecas'!$H$2:$H$5000,MATCH($E1102,'01_Cad_Pecas'!$D$2:$D$5000,0)),IFERROR(INDEX('01_Cad_Pecas'!$H$2:$H$5000,MATCH(VALUE($E1102),'01_Cad_Pecas'!$D$2:$D$5000,0)),"")))</f>
        <v/>
      </c>
      <c r="L1102" s="14">
        <f>IF($E1102="","",IFERROR(INDEX('01_Cad_Pecas'!$I$2:$I$5000,MATCH($E1102,'01_Cad_Pecas'!$D$2:$D$5000,0)),IFERROR(INDEX('01_Cad_Pecas'!$I$2:$I$5000,MATCH(VALUE($E1102),'01_Cad_Pecas'!$D$2:$D$5000,0)),"")))</f>
        <v/>
      </c>
      <c r="M1102" s="14">
        <f>IF(OR($J1102="",$L1102=""),"",IF($K1102="",0,$K1102)+$J1102*$L1102)</f>
        <v/>
      </c>
      <c r="N1102" s="14" t="n">
        <v>46209</v>
      </c>
      <c r="O1102" s="14" t="n">
        <v>44</v>
      </c>
      <c r="P1102" s="14" t="n"/>
      <c r="Q1102" s="14" t="n"/>
      <c r="R1102" s="14" t="n"/>
      <c r="S1102" s="14" t="n"/>
      <c r="T1102" s="14">
        <f>IF(OR($J1102="",$O1102=""),"",$O1102/$J1102)</f>
        <v/>
      </c>
      <c r="U1102" s="14" t="inlineStr">
        <is>
          <t>Concluído</t>
        </is>
      </c>
      <c r="V1102" s="14" t="n"/>
      <c r="W1102" s="14" t="n"/>
      <c r="X1102" s="14" t="n"/>
      <c r="Y1102" s="14" t="n"/>
      <c r="Z1102" s="14" t="n"/>
      <c r="AA1102" s="11" t="n"/>
      <c r="AB1102" s="14">
        <f>B1102&amp;"|"&amp;I1102</f>
        <v/>
      </c>
      <c r="AC1102">
        <f>IF($B1102="","","|"&amp;SUBSTITUTE(TRIM(SUBSTITUTE(SUBSTITUTE(SUBSTITUTE(SUBSTITUTE(SUBSTITUTE(SUBSTITUTE(SUBSTITUTE(SUBSTITUTE(SUBSTITUTE(SUBSTITUTE(SUBSTITUTE(SUBSTITUTE(SUBSTITUTE(SUBSTITUTE(TRIM($B1102&amp;""),CHAR(10)," "),CHAR(13)," "),"."," "),";"," "),","," "),"/"," "),"+"," "),"-"," "),"  "," "),"  "," "),"  "," "),"  "," "),"  "," "),"  "," "))," ","|")&amp;"|")</f>
        <v/>
      </c>
      <c r="AD1102">
        <f>TRIM($I1102&amp;"")</f>
        <v/>
      </c>
    </row>
    <row r="1103" ht="24" customHeight="1">
      <c r="A1103" s="9" t="n">
        <v>46205</v>
      </c>
      <c r="B1103" s="14" t="inlineStr">
        <is>
          <t>10199,10201</t>
        </is>
      </c>
      <c r="C1103" s="14" t="n"/>
      <c r="D1103" s="14" t="inlineStr">
        <is>
          <t>49 COLA DE ESPUMA</t>
        </is>
      </c>
      <c r="E1103" s="14" t="inlineStr">
        <is>
          <t>30003413</t>
        </is>
      </c>
      <c r="F1103" s="14" t="inlineStr">
        <is>
          <t>ASSENTO ESTOFADO - CADEIRA DAKAR</t>
        </is>
      </c>
      <c r="G1103" s="14" t="inlineStr">
        <is>
          <t>49 COLA DE ESPUMA</t>
        </is>
      </c>
      <c r="H1103" s="14" t="inlineStr">
        <is>
          <t>49 COLA DE ESPUMA</t>
        </is>
      </c>
      <c r="I1103" s="9" t="inlineStr">
        <is>
          <t>49 COLA DE ESPUMA</t>
        </is>
      </c>
      <c r="J1103" s="9" t="n">
        <v>52</v>
      </c>
      <c r="K1103" s="14">
        <f>IF($E1103="","",IFERROR(INDEX('01_Cad_Pecas'!$H$2:$H$5000,MATCH($E1103,'01_Cad_Pecas'!$D$2:$D$5000,0)),IFERROR(INDEX('01_Cad_Pecas'!$H$2:$H$5000,MATCH(VALUE($E1103),'01_Cad_Pecas'!$D$2:$D$5000,0)),"")))</f>
        <v/>
      </c>
      <c r="L1103" s="14">
        <f>IF($E1103="","",IFERROR(INDEX('01_Cad_Pecas'!$I$2:$I$5000,MATCH($E1103,'01_Cad_Pecas'!$D$2:$D$5000,0)),IFERROR(INDEX('01_Cad_Pecas'!$I$2:$I$5000,MATCH(VALUE($E1103),'01_Cad_Pecas'!$D$2:$D$5000,0)),"")))</f>
        <v/>
      </c>
      <c r="M1103" s="14">
        <f>IF(OR($J1103="",$L1103=""),"",IF($K1103="",0,$K1103)+$J1103*$L1103)</f>
        <v/>
      </c>
      <c r="N1103" s="14" t="n">
        <v>46209</v>
      </c>
      <c r="O1103" s="14" t="n">
        <v>52</v>
      </c>
      <c r="P1103" s="14" t="n"/>
      <c r="Q1103" s="14" t="n"/>
      <c r="R1103" s="14" t="n"/>
      <c r="S1103" s="14" t="n"/>
      <c r="T1103" s="14">
        <f>IF(OR($J1103="",$O1103=""),"",$O1103/$J1103)</f>
        <v/>
      </c>
      <c r="U1103" s="14" t="inlineStr">
        <is>
          <t>Concluído</t>
        </is>
      </c>
      <c r="V1103" s="14" t="n"/>
      <c r="W1103" s="14" t="n"/>
      <c r="X1103" s="14" t="n"/>
      <c r="Y1103" s="14" t="n"/>
      <c r="Z1103" s="14" t="n"/>
      <c r="AA1103" s="11" t="n"/>
      <c r="AB1103" s="14">
        <f>B1103&amp;"|"&amp;I1103</f>
        <v/>
      </c>
      <c r="AC1103">
        <f>IF($B1103="","","|"&amp;SUBSTITUTE(TRIM(SUBSTITUTE(SUBSTITUTE(SUBSTITUTE(SUBSTITUTE(SUBSTITUTE(SUBSTITUTE(SUBSTITUTE(SUBSTITUTE(SUBSTITUTE(SUBSTITUTE(SUBSTITUTE(SUBSTITUTE(SUBSTITUTE(SUBSTITUTE(TRIM($B1103&amp;""),CHAR(10)," "),CHAR(13)," "),"."," "),";"," "),","," "),"/"," "),"+"," "),"-"," "),"  "," "),"  "," "),"  "," "),"  "," "),"  "," "),"  "," "))," ","|")&amp;"|")</f>
        <v/>
      </c>
      <c r="AD1103">
        <f>TRIM($I1103&amp;"")</f>
        <v/>
      </c>
    </row>
    <row r="1104" ht="24" customHeight="1">
      <c r="A1104" s="9" t="n">
        <v>46205</v>
      </c>
      <c r="B1104" s="14" t="inlineStr">
        <is>
          <t>10199,10201</t>
        </is>
      </c>
      <c r="C1104" s="14" t="n"/>
      <c r="D1104" s="14" t="inlineStr">
        <is>
          <t>49 COLA DE ESPUMA</t>
        </is>
      </c>
      <c r="E1104" s="14" t="inlineStr">
        <is>
          <t>30001235</t>
        </is>
      </c>
      <c r="F1104" s="14" t="inlineStr">
        <is>
          <t>ENCOSTO 680X430X20 D20</t>
        </is>
      </c>
      <c r="G1104" s="14" t="inlineStr">
        <is>
          <t>49 COLA DE ESPUMA</t>
        </is>
      </c>
      <c r="H1104" s="14" t="inlineStr">
        <is>
          <t>49 COLA DE ESPUMA</t>
        </is>
      </c>
      <c r="I1104" s="9" t="inlineStr">
        <is>
          <t>49 COLA DE ESPUMA</t>
        </is>
      </c>
      <c r="J1104" s="9" t="n">
        <v>176</v>
      </c>
      <c r="K1104" s="14">
        <f>IF($E1104="","",IFERROR(INDEX('01_Cad_Pecas'!$H$2:$H$5000,MATCH($E1104,'01_Cad_Pecas'!$D$2:$D$5000,0)),IFERROR(INDEX('01_Cad_Pecas'!$H$2:$H$5000,MATCH(VALUE($E1104),'01_Cad_Pecas'!$D$2:$D$5000,0)),"")))</f>
        <v/>
      </c>
      <c r="L1104" s="14">
        <f>IF($E1104="","",IFERROR(INDEX('01_Cad_Pecas'!$I$2:$I$5000,MATCH($E1104,'01_Cad_Pecas'!$D$2:$D$5000,0)),IFERROR(INDEX('01_Cad_Pecas'!$I$2:$I$5000,MATCH(VALUE($E1104),'01_Cad_Pecas'!$D$2:$D$5000,0)),"")))</f>
        <v/>
      </c>
      <c r="M1104" s="14">
        <f>IF(OR($J1104="",$L1104=""),"",IF($K1104="",0,$K1104)+$J1104*$L1104)</f>
        <v/>
      </c>
      <c r="N1104" s="14" t="n">
        <v>46209</v>
      </c>
      <c r="O1104" s="14" t="n">
        <v>176</v>
      </c>
      <c r="P1104" s="14" t="n"/>
      <c r="Q1104" s="14" t="n"/>
      <c r="R1104" s="14" t="n"/>
      <c r="S1104" s="14" t="n"/>
      <c r="T1104" s="14">
        <f>IF(OR($J1104="",$O1104=""),"",$O1104/$J1104)</f>
        <v/>
      </c>
      <c r="U1104" s="14" t="inlineStr">
        <is>
          <t>Concluído</t>
        </is>
      </c>
      <c r="V1104" s="14" t="n"/>
      <c r="W1104" s="14" t="n"/>
      <c r="X1104" s="14" t="n"/>
      <c r="Y1104" s="14" t="n"/>
      <c r="Z1104" s="14" t="n"/>
      <c r="AA1104" s="11" t="n"/>
      <c r="AB1104" s="14">
        <f>B1104&amp;"|"&amp;I1104</f>
        <v/>
      </c>
      <c r="AC1104">
        <f>IF($B1104="","","|"&amp;SUBSTITUTE(TRIM(SUBSTITUTE(SUBSTITUTE(SUBSTITUTE(SUBSTITUTE(SUBSTITUTE(SUBSTITUTE(SUBSTITUTE(SUBSTITUTE(SUBSTITUTE(SUBSTITUTE(SUBSTITUTE(SUBSTITUTE(SUBSTITUTE(SUBSTITUTE(TRIM($B1104&amp;""),CHAR(10)," "),CHAR(13)," "),"."," "),";"," "),","," "),"/"," "),"+"," "),"-"," "),"  "," "),"  "," "),"  "," "),"  "," "),"  "," "),"  "," "))," ","|")&amp;"|")</f>
        <v/>
      </c>
      <c r="AD1104">
        <f>TRIM($I1104&amp;"")</f>
        <v/>
      </c>
    </row>
    <row r="1105" ht="24" customHeight="1">
      <c r="A1105" s="9" t="n">
        <v>46205</v>
      </c>
      <c r="B1105" s="14" t="inlineStr">
        <is>
          <t>10199,10201</t>
        </is>
      </c>
      <c r="C1105" s="14" t="n"/>
      <c r="D1105" s="14" t="inlineStr">
        <is>
          <t>49 COLA DE ESPUMA</t>
        </is>
      </c>
      <c r="E1105" s="14" t="inlineStr">
        <is>
          <t>30008105</t>
        </is>
      </c>
      <c r="F1105" s="14" t="inlineStr">
        <is>
          <t>ENCOSTO TAPECADO CAD. CORDOBA</t>
        </is>
      </c>
      <c r="G1105" s="14" t="inlineStr">
        <is>
          <t>49 COLA DE ESPUMA</t>
        </is>
      </c>
      <c r="H1105" s="14" t="inlineStr">
        <is>
          <t>49 COLA DE ESPUMA</t>
        </is>
      </c>
      <c r="I1105" s="9" t="inlineStr">
        <is>
          <t>49 COLA DE ESPUMA</t>
        </is>
      </c>
      <c r="J1105" s="9" t="n">
        <v>60</v>
      </c>
      <c r="K1105" s="14">
        <f>IF($E1105="","",IFERROR(INDEX('01_Cad_Pecas'!$H$2:$H$5000,MATCH($E1105,'01_Cad_Pecas'!$D$2:$D$5000,0)),IFERROR(INDEX('01_Cad_Pecas'!$H$2:$H$5000,MATCH(VALUE($E1105),'01_Cad_Pecas'!$D$2:$D$5000,0)),"")))</f>
        <v/>
      </c>
      <c r="L1105" s="14">
        <f>IF($E1105="","",IFERROR(INDEX('01_Cad_Pecas'!$I$2:$I$5000,MATCH($E1105,'01_Cad_Pecas'!$D$2:$D$5000,0)),IFERROR(INDEX('01_Cad_Pecas'!$I$2:$I$5000,MATCH(VALUE($E1105),'01_Cad_Pecas'!$D$2:$D$5000,0)),"")))</f>
        <v/>
      </c>
      <c r="M1105" s="14">
        <f>IF(OR($J1105="",$L1105=""),"",IF($K1105="",0,$K1105)+$J1105*$L1105)</f>
        <v/>
      </c>
      <c r="N1105" s="14" t="n">
        <v>46209</v>
      </c>
      <c r="O1105" s="14" t="n">
        <v>60</v>
      </c>
      <c r="P1105" s="14" t="n"/>
      <c r="Q1105" s="14" t="n"/>
      <c r="R1105" s="14" t="n"/>
      <c r="S1105" s="14" t="n"/>
      <c r="T1105" s="14">
        <f>IF(OR($J1105="",$O1105=""),"",$O1105/$J1105)</f>
        <v/>
      </c>
      <c r="U1105" s="14" t="inlineStr">
        <is>
          <t>Concluído</t>
        </is>
      </c>
      <c r="V1105" s="14" t="n"/>
      <c r="W1105" s="14" t="n"/>
      <c r="X1105" s="14" t="n"/>
      <c r="Y1105" s="14" t="n"/>
      <c r="Z1105" s="14" t="n"/>
      <c r="AA1105" s="11" t="n"/>
      <c r="AB1105" s="14">
        <f>B1105&amp;"|"&amp;I1105</f>
        <v/>
      </c>
      <c r="AC1105">
        <f>IF($B1105="","","|"&amp;SUBSTITUTE(TRIM(SUBSTITUTE(SUBSTITUTE(SUBSTITUTE(SUBSTITUTE(SUBSTITUTE(SUBSTITUTE(SUBSTITUTE(SUBSTITUTE(SUBSTITUTE(SUBSTITUTE(SUBSTITUTE(SUBSTITUTE(SUBSTITUTE(SUBSTITUTE(TRIM($B1105&amp;""),CHAR(10)," "),CHAR(13)," "),"."," "),";"," "),","," "),"/"," "),"+"," "),"-"," "),"  "," "),"  "," "),"  "," "),"  "," "),"  "," "),"  "," "))," ","|")&amp;"|")</f>
        <v/>
      </c>
      <c r="AD1105">
        <f>TRIM($I1105&amp;"")</f>
        <v/>
      </c>
    </row>
    <row r="1106" ht="24" customHeight="1">
      <c r="A1106" s="9" t="n">
        <v>46205</v>
      </c>
      <c r="B1106" s="14" t="inlineStr">
        <is>
          <t>10199,10201</t>
        </is>
      </c>
      <c r="C1106" s="14" t="n"/>
      <c r="D1106" s="14" t="inlineStr">
        <is>
          <t>49 COLA DE ESPUMA</t>
        </is>
      </c>
      <c r="E1106" s="14" t="inlineStr">
        <is>
          <t>30004807</t>
        </is>
      </c>
      <c r="F1106" s="14" t="inlineStr">
        <is>
          <t>ASSENTO ESTOFADO - CAD SANTIAGO</t>
        </is>
      </c>
      <c r="G1106" s="14" t="inlineStr">
        <is>
          <t>49 COLA DE ESPUMA</t>
        </is>
      </c>
      <c r="H1106" s="14" t="inlineStr">
        <is>
          <t>49 COLA DE ESPUMA</t>
        </is>
      </c>
      <c r="I1106" s="9" t="inlineStr">
        <is>
          <t>49 COLA DE ESPUMA</t>
        </is>
      </c>
      <c r="J1106" s="9" t="n">
        <v>48</v>
      </c>
      <c r="K1106" s="14">
        <f>IF($E1106="","",IFERROR(INDEX('01_Cad_Pecas'!$H$2:$H$5000,MATCH($E1106,'01_Cad_Pecas'!$D$2:$D$5000,0)),IFERROR(INDEX('01_Cad_Pecas'!$H$2:$H$5000,MATCH(VALUE($E1106),'01_Cad_Pecas'!$D$2:$D$5000,0)),"")))</f>
        <v/>
      </c>
      <c r="L1106" s="14">
        <f>IF($E1106="","",IFERROR(INDEX('01_Cad_Pecas'!$I$2:$I$5000,MATCH($E1106,'01_Cad_Pecas'!$D$2:$D$5000,0)),IFERROR(INDEX('01_Cad_Pecas'!$I$2:$I$5000,MATCH(VALUE($E1106),'01_Cad_Pecas'!$D$2:$D$5000,0)),"")))</f>
        <v/>
      </c>
      <c r="M1106" s="14">
        <f>IF(OR($J1106="",$L1106=""),"",IF($K1106="",0,$K1106)+$J1106*$L1106)</f>
        <v/>
      </c>
      <c r="N1106" s="14" t="n">
        <v>46209</v>
      </c>
      <c r="O1106" s="14" t="n">
        <v>48</v>
      </c>
      <c r="P1106" s="14" t="n"/>
      <c r="Q1106" s="14" t="n"/>
      <c r="R1106" s="14" t="n"/>
      <c r="S1106" s="14" t="n"/>
      <c r="T1106" s="14">
        <f>IF(OR($J1106="",$O1106=""),"",$O1106/$J1106)</f>
        <v/>
      </c>
      <c r="U1106" s="14" t="inlineStr">
        <is>
          <t>Concluído</t>
        </is>
      </c>
      <c r="V1106" s="14" t="n"/>
      <c r="W1106" s="14" t="n"/>
      <c r="X1106" s="14" t="n"/>
      <c r="Y1106" s="14" t="n"/>
      <c r="Z1106" s="14" t="n"/>
      <c r="AA1106" s="11" t="n"/>
      <c r="AB1106" s="14">
        <f>B1106&amp;"|"&amp;I1106</f>
        <v/>
      </c>
      <c r="AC1106">
        <f>IF($B1106="","","|"&amp;SUBSTITUTE(TRIM(SUBSTITUTE(SUBSTITUTE(SUBSTITUTE(SUBSTITUTE(SUBSTITUTE(SUBSTITUTE(SUBSTITUTE(SUBSTITUTE(SUBSTITUTE(SUBSTITUTE(SUBSTITUTE(SUBSTITUTE(SUBSTITUTE(SUBSTITUTE(TRIM($B1106&amp;""),CHAR(10)," "),CHAR(13)," "),"."," "),";"," "),","," "),"/"," "),"+"," "),"-"," "),"  "," "),"  "," "),"  "," "),"  "," "),"  "," "),"  "," "))," ","|")&amp;"|")</f>
        <v/>
      </c>
      <c r="AD1106">
        <f>TRIM($I1106&amp;"")</f>
        <v/>
      </c>
    </row>
    <row r="1107" ht="24" customHeight="1">
      <c r="A1107" s="9" t="n">
        <v>46205</v>
      </c>
      <c r="B1107" s="14" t="inlineStr">
        <is>
          <t>10199,10201</t>
        </is>
      </c>
      <c r="C1107" s="14" t="n"/>
      <c r="D1107" s="14" t="inlineStr">
        <is>
          <t>49 COLA DE ESPUMA</t>
        </is>
      </c>
      <c r="E1107" s="14" t="inlineStr">
        <is>
          <t>30008106</t>
        </is>
      </c>
      <c r="F1107" s="14" t="inlineStr">
        <is>
          <t>ASSENTO ESTOFADO - CADEIRA CORDOBA</t>
        </is>
      </c>
      <c r="G1107" s="14" t="inlineStr">
        <is>
          <t>49 COLA DE ESPUMA</t>
        </is>
      </c>
      <c r="H1107" s="14" t="inlineStr">
        <is>
          <t>49 COLA DE ESPUMA</t>
        </is>
      </c>
      <c r="I1107" s="9" t="inlineStr">
        <is>
          <t>49 COLA DE ESPUMA</t>
        </is>
      </c>
      <c r="J1107" s="9" t="n">
        <v>60</v>
      </c>
      <c r="K1107" s="14">
        <f>IF($E1107="","",IFERROR(INDEX('01_Cad_Pecas'!$H$2:$H$5000,MATCH($E1107,'01_Cad_Pecas'!$D$2:$D$5000,0)),IFERROR(INDEX('01_Cad_Pecas'!$H$2:$H$5000,MATCH(VALUE($E1107),'01_Cad_Pecas'!$D$2:$D$5000,0)),"")))</f>
        <v/>
      </c>
      <c r="L1107" s="14">
        <f>IF($E1107="","",IFERROR(INDEX('01_Cad_Pecas'!$I$2:$I$5000,MATCH($E1107,'01_Cad_Pecas'!$D$2:$D$5000,0)),IFERROR(INDEX('01_Cad_Pecas'!$I$2:$I$5000,MATCH(VALUE($E1107),'01_Cad_Pecas'!$D$2:$D$5000,0)),"")))</f>
        <v/>
      </c>
      <c r="M1107" s="14">
        <f>IF(OR($J1107="",$L1107=""),"",IF($K1107="",0,$K1107)+$J1107*$L1107)</f>
        <v/>
      </c>
      <c r="N1107" s="14" t="n">
        <v>46209</v>
      </c>
      <c r="O1107" s="14" t="n">
        <v>60</v>
      </c>
      <c r="P1107" s="14" t="n"/>
      <c r="Q1107" s="14" t="n"/>
      <c r="R1107" s="14" t="n"/>
      <c r="S1107" s="14" t="n"/>
      <c r="T1107" s="14">
        <f>IF(OR($J1107="",$O1107=""),"",$O1107/$J1107)</f>
        <v/>
      </c>
      <c r="U1107" s="14" t="inlineStr">
        <is>
          <t>Concluído</t>
        </is>
      </c>
      <c r="V1107" s="14" t="n"/>
      <c r="W1107" s="14" t="n"/>
      <c r="X1107" s="14" t="n"/>
      <c r="Y1107" s="14" t="n"/>
      <c r="Z1107" s="14" t="n"/>
      <c r="AA1107" s="11" t="n"/>
      <c r="AB1107" s="14">
        <f>B1107&amp;"|"&amp;I1107</f>
        <v/>
      </c>
      <c r="AC1107">
        <f>IF($B1107="","","|"&amp;SUBSTITUTE(TRIM(SUBSTITUTE(SUBSTITUTE(SUBSTITUTE(SUBSTITUTE(SUBSTITUTE(SUBSTITUTE(SUBSTITUTE(SUBSTITUTE(SUBSTITUTE(SUBSTITUTE(SUBSTITUTE(SUBSTITUTE(SUBSTITUTE(SUBSTITUTE(TRIM($B1107&amp;""),CHAR(10)," "),CHAR(13)," "),"."," "),";"," "),","," "),"/"," "),"+"," "),"-"," "),"  "," "),"  "," "),"  "," "),"  "," "),"  "," "),"  "," "))," ","|")&amp;"|")</f>
        <v/>
      </c>
      <c r="AD1107">
        <f>TRIM($I1107&amp;"")</f>
        <v/>
      </c>
    </row>
    <row r="1108" ht="24" customHeight="1">
      <c r="A1108" s="9" t="n">
        <v>46209</v>
      </c>
      <c r="B1108" s="14" t="inlineStr">
        <is>
          <t>10200,10202,10205</t>
        </is>
      </c>
      <c r="C1108" s="14" t="n"/>
      <c r="D1108" s="14" t="inlineStr">
        <is>
          <t>49 COLA DE ESPUMA</t>
        </is>
      </c>
      <c r="E1108" s="14" t="inlineStr">
        <is>
          <t>30001212</t>
        </is>
      </c>
      <c r="F1108" s="14" t="inlineStr">
        <is>
          <t>ENCOSTO ESTOFADO - CADEIRA DUBAI PÉ INTEIRO</t>
        </is>
      </c>
      <c r="G1108" s="14" t="inlineStr">
        <is>
          <t>49 COLA DE ESPUMA</t>
        </is>
      </c>
      <c r="H1108" s="14" t="inlineStr">
        <is>
          <t>49 COLA DE ESPUMA</t>
        </is>
      </c>
      <c r="I1108" s="9" t="inlineStr">
        <is>
          <t>49 COLA DE ESPUMA</t>
        </is>
      </c>
      <c r="J1108" s="9" t="n">
        <v>4</v>
      </c>
      <c r="K1108" s="14">
        <f>IF($E1108="","",IFERROR(INDEX('01_Cad_Pecas'!$H$2:$H$5000,MATCH($E1108,'01_Cad_Pecas'!$D$2:$D$5000,0)),IFERROR(INDEX('01_Cad_Pecas'!$H$2:$H$5000,MATCH(VALUE($E1108),'01_Cad_Pecas'!$D$2:$D$5000,0)),"")))</f>
        <v/>
      </c>
      <c r="L1108" s="14">
        <f>IF($E1108="","",IFERROR(INDEX('01_Cad_Pecas'!$I$2:$I$5000,MATCH($E1108,'01_Cad_Pecas'!$D$2:$D$5000,0)),IFERROR(INDEX('01_Cad_Pecas'!$I$2:$I$5000,MATCH(VALUE($E1108),'01_Cad_Pecas'!$D$2:$D$5000,0)),"")))</f>
        <v/>
      </c>
      <c r="M1108" s="14">
        <f>IF(OR($J1108="",$L1108=""),"",IF($K1108="",0,$K1108)+$J1108*$L1108)</f>
        <v/>
      </c>
      <c r="N1108" s="14" t="n">
        <v>46209</v>
      </c>
      <c r="O1108" s="14" t="n">
        <v>4</v>
      </c>
      <c r="P1108" s="14" t="n"/>
      <c r="Q1108" s="14" t="n"/>
      <c r="R1108" s="14" t="n"/>
      <c r="S1108" s="14" t="n"/>
      <c r="T1108" s="14">
        <f>IF(OR($J1108="",$O1108=""),"",$O1108/$J1108)</f>
        <v/>
      </c>
      <c r="U1108" s="14" t="inlineStr">
        <is>
          <t>Concluído</t>
        </is>
      </c>
      <c r="V1108" s="14" t="n"/>
      <c r="W1108" s="14" t="n"/>
      <c r="X1108" s="14" t="n"/>
      <c r="Y1108" s="14" t="n"/>
      <c r="Z1108" s="14" t="n"/>
      <c r="AA1108" s="11" t="n"/>
      <c r="AB1108" s="14">
        <f>B1108&amp;"|"&amp;I1108</f>
        <v/>
      </c>
      <c r="AC1108">
        <f>IF($B1108="","","|"&amp;SUBSTITUTE(TRIM(SUBSTITUTE(SUBSTITUTE(SUBSTITUTE(SUBSTITUTE(SUBSTITUTE(SUBSTITUTE(SUBSTITUTE(SUBSTITUTE(SUBSTITUTE(SUBSTITUTE(SUBSTITUTE(SUBSTITUTE(SUBSTITUTE(SUBSTITUTE(TRIM($B1108&amp;""),CHAR(10)," "),CHAR(13)," "),"."," "),";"," "),","," "),"/"," "),"+"," "),"-"," "),"  "," "),"  "," "),"  "," "),"  "," "),"  "," "),"  "," "))," ","|")&amp;"|")</f>
        <v/>
      </c>
      <c r="AD1108">
        <f>TRIM($I1108&amp;"")</f>
        <v/>
      </c>
    </row>
    <row r="1109" ht="24" customHeight="1">
      <c r="A1109" s="9" t="n">
        <v>46209</v>
      </c>
      <c r="B1109" s="14" t="inlineStr">
        <is>
          <t>10200,10202,10205</t>
        </is>
      </c>
      <c r="C1109" s="14" t="n"/>
      <c r="D1109" s="14" t="inlineStr">
        <is>
          <t>49 COLA DE ESPUMA</t>
        </is>
      </c>
      <c r="E1109" s="14" t="inlineStr">
        <is>
          <t>30001213</t>
        </is>
      </c>
      <c r="F1109" s="14" t="inlineStr">
        <is>
          <t>ASSENTO ESTOFADO - CADEIRA PÉ INTEIRO</t>
        </is>
      </c>
      <c r="G1109" s="14" t="inlineStr">
        <is>
          <t>49 COLA DE ESPUMA</t>
        </is>
      </c>
      <c r="H1109" s="14" t="inlineStr">
        <is>
          <t>49 COLA DE ESPUMA</t>
        </is>
      </c>
      <c r="I1109" s="9" t="inlineStr">
        <is>
          <t>49 COLA DE ESPUMA</t>
        </is>
      </c>
      <c r="J1109" s="9" t="n">
        <v>70</v>
      </c>
      <c r="K1109" s="14">
        <f>IF($E1109="","",IFERROR(INDEX('01_Cad_Pecas'!$H$2:$H$5000,MATCH($E1109,'01_Cad_Pecas'!$D$2:$D$5000,0)),IFERROR(INDEX('01_Cad_Pecas'!$H$2:$H$5000,MATCH(VALUE($E1109),'01_Cad_Pecas'!$D$2:$D$5000,0)),"")))</f>
        <v/>
      </c>
      <c r="L1109" s="14">
        <f>IF($E1109="","",IFERROR(INDEX('01_Cad_Pecas'!$I$2:$I$5000,MATCH($E1109,'01_Cad_Pecas'!$D$2:$D$5000,0)),IFERROR(INDEX('01_Cad_Pecas'!$I$2:$I$5000,MATCH(VALUE($E1109),'01_Cad_Pecas'!$D$2:$D$5000,0)),"")))</f>
        <v/>
      </c>
      <c r="M1109" s="14">
        <f>IF(OR($J1109="",$L1109=""),"",IF($K1109="",0,$K1109)+$J1109*$L1109)</f>
        <v/>
      </c>
      <c r="N1109" s="14" t="n">
        <v>46209</v>
      </c>
      <c r="O1109" s="14" t="n">
        <v>70</v>
      </c>
      <c r="P1109" s="14" t="n"/>
      <c r="Q1109" s="14" t="n"/>
      <c r="R1109" s="14" t="n"/>
      <c r="S1109" s="14" t="n"/>
      <c r="T1109" s="14">
        <f>IF(OR($J1109="",$O1109=""),"",$O1109/$J1109)</f>
        <v/>
      </c>
      <c r="U1109" s="14" t="inlineStr">
        <is>
          <t>Concluído</t>
        </is>
      </c>
      <c r="V1109" s="14" t="n"/>
      <c r="W1109" s="14" t="n"/>
      <c r="X1109" s="14" t="n"/>
      <c r="Y1109" s="14" t="n"/>
      <c r="Z1109" s="14" t="n"/>
      <c r="AA1109" s="11" t="n"/>
      <c r="AB1109" s="14">
        <f>B1109&amp;"|"&amp;I1109</f>
        <v/>
      </c>
      <c r="AC1109">
        <f>IF($B1109="","","|"&amp;SUBSTITUTE(TRIM(SUBSTITUTE(SUBSTITUTE(SUBSTITUTE(SUBSTITUTE(SUBSTITUTE(SUBSTITUTE(SUBSTITUTE(SUBSTITUTE(SUBSTITUTE(SUBSTITUTE(SUBSTITUTE(SUBSTITUTE(SUBSTITUTE(SUBSTITUTE(TRIM($B1109&amp;""),CHAR(10)," "),CHAR(13)," "),"."," "),";"," "),","," "),"/"," "),"+"," "),"-"," "),"  "," "),"  "," "),"  "," "),"  "," "),"  "," "),"  "," "))," ","|")&amp;"|")</f>
        <v/>
      </c>
      <c r="AD1109">
        <f>TRIM($I1109&amp;"")</f>
        <v/>
      </c>
    </row>
    <row r="1110" ht="24" customHeight="1">
      <c r="A1110" s="9" t="n">
        <v>46209</v>
      </c>
      <c r="B1110" s="14" t="inlineStr">
        <is>
          <t>10200,10202,10205</t>
        </is>
      </c>
      <c r="C1110" s="14" t="n"/>
      <c r="D1110" s="14" t="inlineStr">
        <is>
          <t>49 COLA DE ESPUMA</t>
        </is>
      </c>
      <c r="E1110" s="14" t="inlineStr">
        <is>
          <t>30001412</t>
        </is>
      </c>
      <c r="F1110" s="14" t="inlineStr">
        <is>
          <t>ENCOSTO ESTOFADO MENOR - CADEIRA PÉ INTEIRO</t>
        </is>
      </c>
      <c r="G1110" s="14" t="inlineStr">
        <is>
          <t>49 COLA DE ESPUMA</t>
        </is>
      </c>
      <c r="H1110" s="14" t="inlineStr">
        <is>
          <t>49 COLA DE ESPUMA</t>
        </is>
      </c>
      <c r="I1110" s="9" t="inlineStr">
        <is>
          <t>49 COLA DE ESPUMA</t>
        </is>
      </c>
      <c r="J1110" s="9" t="n">
        <v>6</v>
      </c>
      <c r="K1110" s="14">
        <f>IF($E1110="","",IFERROR(INDEX('01_Cad_Pecas'!$H$2:$H$5000,MATCH($E1110,'01_Cad_Pecas'!$D$2:$D$5000,0)),IFERROR(INDEX('01_Cad_Pecas'!$H$2:$H$5000,MATCH(VALUE($E1110),'01_Cad_Pecas'!$D$2:$D$5000,0)),"")))</f>
        <v/>
      </c>
      <c r="L1110" s="14">
        <f>IF($E1110="","",IFERROR(INDEX('01_Cad_Pecas'!$I$2:$I$5000,MATCH($E1110,'01_Cad_Pecas'!$D$2:$D$5000,0)),IFERROR(INDEX('01_Cad_Pecas'!$I$2:$I$5000,MATCH(VALUE($E1110),'01_Cad_Pecas'!$D$2:$D$5000,0)),"")))</f>
        <v/>
      </c>
      <c r="M1110" s="14">
        <f>IF(OR($J1110="",$L1110=""),"",IF($K1110="",0,$K1110)+$J1110*$L1110)</f>
        <v/>
      </c>
      <c r="N1110" s="14" t="n">
        <v>46209</v>
      </c>
      <c r="O1110" s="14" t="n">
        <v>6</v>
      </c>
      <c r="P1110" s="14" t="n"/>
      <c r="Q1110" s="14" t="n"/>
      <c r="R1110" s="14" t="n"/>
      <c r="S1110" s="14" t="n"/>
      <c r="T1110" s="14">
        <f>IF(OR($J1110="",$O1110=""),"",$O1110/$J1110)</f>
        <v/>
      </c>
      <c r="U1110" s="14" t="inlineStr">
        <is>
          <t>Concluído</t>
        </is>
      </c>
      <c r="V1110" s="14" t="n"/>
      <c r="W1110" s="14" t="n"/>
      <c r="X1110" s="14" t="n"/>
      <c r="Y1110" s="14" t="n"/>
      <c r="Z1110" s="14" t="n"/>
      <c r="AA1110" s="11" t="n"/>
      <c r="AB1110" s="14">
        <f>B1110&amp;"|"&amp;I1110</f>
        <v/>
      </c>
      <c r="AC1110">
        <f>IF($B1110="","","|"&amp;SUBSTITUTE(TRIM(SUBSTITUTE(SUBSTITUTE(SUBSTITUTE(SUBSTITUTE(SUBSTITUTE(SUBSTITUTE(SUBSTITUTE(SUBSTITUTE(SUBSTITUTE(SUBSTITUTE(SUBSTITUTE(SUBSTITUTE(SUBSTITUTE(SUBSTITUTE(TRIM($B1110&amp;""),CHAR(10)," "),CHAR(13)," "),"."," "),";"," "),","," "),"/"," "),"+"," "),"-"," "),"  "," "),"  "," "),"  "," "),"  "," "),"  "," "),"  "," "))," ","|")&amp;"|")</f>
        <v/>
      </c>
      <c r="AD1110">
        <f>TRIM($I1110&amp;"")</f>
        <v/>
      </c>
    </row>
    <row r="1111" ht="24" customHeight="1">
      <c r="A1111" s="9" t="n">
        <v>46209</v>
      </c>
      <c r="B1111" s="14" t="inlineStr">
        <is>
          <t>10200,10202,10205</t>
        </is>
      </c>
      <c r="C1111" s="14" t="n"/>
      <c r="D1111" s="14" t="inlineStr">
        <is>
          <t>49 COLA DE ESPUMA</t>
        </is>
      </c>
      <c r="E1111" s="14" t="inlineStr">
        <is>
          <t>30003212</t>
        </is>
      </c>
      <c r="F1111" s="14" t="inlineStr">
        <is>
          <t>ENCOSTO ESTOFADO MENOR - CADEIRA PI NOVA YORK</t>
        </is>
      </c>
      <c r="G1111" s="14" t="inlineStr">
        <is>
          <t>49 COLA DE ESPUMA</t>
        </is>
      </c>
      <c r="H1111" s="14" t="inlineStr">
        <is>
          <t>49 COLA DE ESPUMA</t>
        </is>
      </c>
      <c r="I1111" s="9" t="inlineStr">
        <is>
          <t>49 COLA DE ESPUMA</t>
        </is>
      </c>
      <c r="J1111" s="9" t="n">
        <v>60</v>
      </c>
      <c r="K1111" s="14">
        <f>IF($E1111="","",IFERROR(INDEX('01_Cad_Pecas'!$H$2:$H$5000,MATCH($E1111,'01_Cad_Pecas'!$D$2:$D$5000,0)),IFERROR(INDEX('01_Cad_Pecas'!$H$2:$H$5000,MATCH(VALUE($E1111),'01_Cad_Pecas'!$D$2:$D$5000,0)),"")))</f>
        <v/>
      </c>
      <c r="L1111" s="14">
        <f>IF($E1111="","",IFERROR(INDEX('01_Cad_Pecas'!$I$2:$I$5000,MATCH($E1111,'01_Cad_Pecas'!$D$2:$D$5000,0)),IFERROR(INDEX('01_Cad_Pecas'!$I$2:$I$5000,MATCH(VALUE($E1111),'01_Cad_Pecas'!$D$2:$D$5000,0)),"")))</f>
        <v/>
      </c>
      <c r="M1111" s="14">
        <f>IF(OR($J1111="",$L1111=""),"",IF($K1111="",0,$K1111)+$J1111*$L1111)</f>
        <v/>
      </c>
      <c r="N1111" s="14" t="n">
        <v>46210</v>
      </c>
      <c r="O1111" s="14" t="n">
        <v>60</v>
      </c>
      <c r="P1111" s="14" t="n"/>
      <c r="Q1111" s="14" t="n"/>
      <c r="R1111" s="14" t="n"/>
      <c r="S1111" s="14" t="n"/>
      <c r="T1111" s="14">
        <f>IF(OR($J1111="",$O1111=""),"",$O1111/$J1111)</f>
        <v/>
      </c>
      <c r="U1111" s="14" t="inlineStr">
        <is>
          <t>Concluído</t>
        </is>
      </c>
      <c r="V1111" s="14" t="n"/>
      <c r="W1111" s="14" t="n"/>
      <c r="X1111" s="14" t="n"/>
      <c r="Y1111" s="14" t="n"/>
      <c r="Z1111" s="14" t="n"/>
      <c r="AA1111" s="11" t="n"/>
      <c r="AB1111" s="14">
        <f>B1111&amp;"|"&amp;I1111</f>
        <v/>
      </c>
      <c r="AC1111">
        <f>IF($B1111="","","|"&amp;SUBSTITUTE(TRIM(SUBSTITUTE(SUBSTITUTE(SUBSTITUTE(SUBSTITUTE(SUBSTITUTE(SUBSTITUTE(SUBSTITUTE(SUBSTITUTE(SUBSTITUTE(SUBSTITUTE(SUBSTITUTE(SUBSTITUTE(SUBSTITUTE(SUBSTITUTE(TRIM($B1111&amp;""),CHAR(10)," "),CHAR(13)," "),"."," "),";"," "),","," "),"/"," "),"+"," "),"-"," "),"  "," "),"  "," "),"  "," "),"  "," "),"  "," "),"  "," "))," ","|")&amp;"|")</f>
        <v/>
      </c>
      <c r="AD1111">
        <f>TRIM($I1111&amp;"")</f>
        <v/>
      </c>
    </row>
    <row r="1112" ht="24" customHeight="1">
      <c r="A1112" s="9" t="n">
        <v>46209</v>
      </c>
      <c r="B1112" s="14" t="inlineStr">
        <is>
          <t>10200,10202,10205</t>
        </is>
      </c>
      <c r="C1112" s="14" t="n"/>
      <c r="D1112" s="14" t="inlineStr">
        <is>
          <t>49 COLA DE ESPUMA</t>
        </is>
      </c>
      <c r="E1112" s="14" t="inlineStr">
        <is>
          <t>30001235</t>
        </is>
      </c>
      <c r="F1112" s="14" t="inlineStr">
        <is>
          <t>ENCOSTO 680X430X20 D20</t>
        </is>
      </c>
      <c r="G1112" s="14" t="inlineStr">
        <is>
          <t>49 COLA DE ESPUMA</t>
        </is>
      </c>
      <c r="H1112" s="14" t="inlineStr">
        <is>
          <t>49 COLA DE ESPUMA</t>
        </is>
      </c>
      <c r="I1112" s="9" t="inlineStr">
        <is>
          <t>49 COLA DE ESPUMA</t>
        </is>
      </c>
      <c r="J1112" s="9" t="n">
        <v>70</v>
      </c>
      <c r="K1112" s="14">
        <f>IF($E1112="","",IFERROR(INDEX('01_Cad_Pecas'!$H$2:$H$5000,MATCH($E1112,'01_Cad_Pecas'!$D$2:$D$5000,0)),IFERROR(INDEX('01_Cad_Pecas'!$H$2:$H$5000,MATCH(VALUE($E1112),'01_Cad_Pecas'!$D$2:$D$5000,0)),"")))</f>
        <v/>
      </c>
      <c r="L1112" s="14">
        <f>IF($E1112="","",IFERROR(INDEX('01_Cad_Pecas'!$I$2:$I$5000,MATCH($E1112,'01_Cad_Pecas'!$D$2:$D$5000,0)),IFERROR(INDEX('01_Cad_Pecas'!$I$2:$I$5000,MATCH(VALUE($E1112),'01_Cad_Pecas'!$D$2:$D$5000,0)),"")))</f>
        <v/>
      </c>
      <c r="M1112" s="14">
        <f>IF(OR($J1112="",$L1112=""),"",IF($K1112="",0,$K1112)+$J1112*$L1112)</f>
        <v/>
      </c>
      <c r="N1112" s="14" t="n">
        <v>46209</v>
      </c>
      <c r="O1112" s="14" t="n">
        <v>70</v>
      </c>
      <c r="P1112" s="14" t="n"/>
      <c r="Q1112" s="14" t="n"/>
      <c r="R1112" s="14" t="n"/>
      <c r="S1112" s="14" t="n"/>
      <c r="T1112" s="14">
        <f>IF(OR($J1112="",$O1112=""),"",$O1112/$J1112)</f>
        <v/>
      </c>
      <c r="U1112" s="14" t="inlineStr">
        <is>
          <t>Concluído</t>
        </is>
      </c>
      <c r="V1112" s="14" t="n"/>
      <c r="W1112" s="14" t="n"/>
      <c r="X1112" s="14" t="n"/>
      <c r="Y1112" s="14" t="n"/>
      <c r="Z1112" s="14" t="n"/>
      <c r="AA1112" s="11" t="n"/>
      <c r="AB1112" s="14">
        <f>B1112&amp;"|"&amp;I1112</f>
        <v/>
      </c>
      <c r="AC1112">
        <f>IF($B1112="","","|"&amp;SUBSTITUTE(TRIM(SUBSTITUTE(SUBSTITUTE(SUBSTITUTE(SUBSTITUTE(SUBSTITUTE(SUBSTITUTE(SUBSTITUTE(SUBSTITUTE(SUBSTITUTE(SUBSTITUTE(SUBSTITUTE(SUBSTITUTE(SUBSTITUTE(SUBSTITUTE(TRIM($B1112&amp;""),CHAR(10)," "),CHAR(13)," "),"."," "),";"," "),","," "),"/"," "),"+"," "),"-"," "),"  "," "),"  "," "),"  "," "),"  "," "),"  "," "),"  "," "))," ","|")&amp;"|")</f>
        <v/>
      </c>
      <c r="AD1112">
        <f>TRIM($I1112&amp;"")</f>
        <v/>
      </c>
    </row>
    <row r="1113" ht="24" customHeight="1">
      <c r="A1113" s="9" t="n">
        <v>46209</v>
      </c>
      <c r="B1113" s="14" t="inlineStr">
        <is>
          <t>10200,10202,10205</t>
        </is>
      </c>
      <c r="C1113" s="14" t="n"/>
      <c r="D1113" s="14" t="inlineStr">
        <is>
          <t>49 COLA DE ESPUMA</t>
        </is>
      </c>
      <c r="E1113" s="14" t="inlineStr">
        <is>
          <t>30008105</t>
        </is>
      </c>
      <c r="F1113" s="14" t="inlineStr">
        <is>
          <t>ENCOSTO TAPECADO CAD. CORDOBA</t>
        </is>
      </c>
      <c r="G1113" s="14" t="inlineStr">
        <is>
          <t>49 COLA DE ESPUMA</t>
        </is>
      </c>
      <c r="H1113" s="14" t="inlineStr">
        <is>
          <t>49 COLA DE ESPUMA</t>
        </is>
      </c>
      <c r="I1113" s="9" t="inlineStr">
        <is>
          <t>49 COLA DE ESPUMA</t>
        </is>
      </c>
      <c r="J1113" s="9" t="n">
        <v>36</v>
      </c>
      <c r="K1113" s="14">
        <f>IF($E1113="","",IFERROR(INDEX('01_Cad_Pecas'!$H$2:$H$5000,MATCH($E1113,'01_Cad_Pecas'!$D$2:$D$5000,0)),IFERROR(INDEX('01_Cad_Pecas'!$H$2:$H$5000,MATCH(VALUE($E1113),'01_Cad_Pecas'!$D$2:$D$5000,0)),"")))</f>
        <v/>
      </c>
      <c r="L1113" s="14">
        <f>IF($E1113="","",IFERROR(INDEX('01_Cad_Pecas'!$I$2:$I$5000,MATCH($E1113,'01_Cad_Pecas'!$D$2:$D$5000,0)),IFERROR(INDEX('01_Cad_Pecas'!$I$2:$I$5000,MATCH(VALUE($E1113),'01_Cad_Pecas'!$D$2:$D$5000,0)),"")))</f>
        <v/>
      </c>
      <c r="M1113" s="14">
        <f>IF(OR($J1113="",$L1113=""),"",IF($K1113="",0,$K1113)+$J1113*$L1113)</f>
        <v/>
      </c>
      <c r="N1113" s="14" t="n">
        <v>46209</v>
      </c>
      <c r="O1113" s="14" t="n">
        <v>36</v>
      </c>
      <c r="P1113" s="14" t="n"/>
      <c r="Q1113" s="14" t="n"/>
      <c r="R1113" s="14" t="n"/>
      <c r="S1113" s="14" t="n"/>
      <c r="T1113" s="14">
        <f>IF(OR($J1113="",$O1113=""),"",$O1113/$J1113)</f>
        <v/>
      </c>
      <c r="U1113" s="14" t="inlineStr">
        <is>
          <t>Concluído</t>
        </is>
      </c>
      <c r="V1113" s="14" t="n"/>
      <c r="W1113" s="14" t="n"/>
      <c r="X1113" s="14" t="n"/>
      <c r="Y1113" s="14" t="n"/>
      <c r="Z1113" s="14" t="n"/>
      <c r="AA1113" s="11" t="n"/>
      <c r="AB1113" s="14">
        <f>B1113&amp;"|"&amp;I1113</f>
        <v/>
      </c>
      <c r="AC1113">
        <f>IF($B1113="","","|"&amp;SUBSTITUTE(TRIM(SUBSTITUTE(SUBSTITUTE(SUBSTITUTE(SUBSTITUTE(SUBSTITUTE(SUBSTITUTE(SUBSTITUTE(SUBSTITUTE(SUBSTITUTE(SUBSTITUTE(SUBSTITUTE(SUBSTITUTE(SUBSTITUTE(SUBSTITUTE(TRIM($B1113&amp;""),CHAR(10)," "),CHAR(13)," "),"."," "),";"," "),","," "),"/"," "),"+"," "),"-"," "),"  "," "),"  "," "),"  "," "),"  "," "),"  "," "),"  "," "))," ","|")&amp;"|")</f>
        <v/>
      </c>
      <c r="AD1113">
        <f>TRIM($I1113&amp;"")</f>
        <v/>
      </c>
    </row>
    <row r="1114" ht="24" customHeight="1">
      <c r="A1114" s="9" t="n">
        <v>46209</v>
      </c>
      <c r="B1114" s="14" t="inlineStr">
        <is>
          <t>10200,10202,10205</t>
        </is>
      </c>
      <c r="C1114" s="14" t="n"/>
      <c r="D1114" s="14" t="inlineStr">
        <is>
          <t>49 COLA DE ESPUMA</t>
        </is>
      </c>
      <c r="E1114" s="14" t="inlineStr">
        <is>
          <t>30004807</t>
        </is>
      </c>
      <c r="F1114" s="14" t="inlineStr">
        <is>
          <t>ASSENTO ESTOFADO - CAD SANTIAGO</t>
        </is>
      </c>
      <c r="G1114" s="14" t="inlineStr">
        <is>
          <t>49 COLA DE ESPUMA</t>
        </is>
      </c>
      <c r="H1114" s="14" t="inlineStr">
        <is>
          <t>49 COLA DE ESPUMA</t>
        </is>
      </c>
      <c r="I1114" s="9" t="inlineStr">
        <is>
          <t>49 COLA DE ESPUMA</t>
        </is>
      </c>
      <c r="J1114" s="9" t="n">
        <v>478</v>
      </c>
      <c r="K1114" s="14">
        <f>IF($E1114="","",IFERROR(INDEX('01_Cad_Pecas'!$H$2:$H$5000,MATCH($E1114,'01_Cad_Pecas'!$D$2:$D$5000,0)),IFERROR(INDEX('01_Cad_Pecas'!$H$2:$H$5000,MATCH(VALUE($E1114),'01_Cad_Pecas'!$D$2:$D$5000,0)),"")))</f>
        <v/>
      </c>
      <c r="L1114" s="14">
        <f>IF($E1114="","",IFERROR(INDEX('01_Cad_Pecas'!$I$2:$I$5000,MATCH($E1114,'01_Cad_Pecas'!$D$2:$D$5000,0)),IFERROR(INDEX('01_Cad_Pecas'!$I$2:$I$5000,MATCH(VALUE($E1114),'01_Cad_Pecas'!$D$2:$D$5000,0)),"")))</f>
        <v/>
      </c>
      <c r="M1114" s="14">
        <f>IF(OR($J1114="",$L1114=""),"",IF($K1114="",0,$K1114)+$J1114*$L1114)</f>
        <v/>
      </c>
      <c r="N1114" s="14" t="n">
        <v>46209</v>
      </c>
      <c r="O1114" s="14" t="n">
        <v>478</v>
      </c>
      <c r="P1114" s="14" t="n"/>
      <c r="Q1114" s="14" t="n"/>
      <c r="R1114" s="14" t="n"/>
      <c r="S1114" s="14" t="n"/>
      <c r="T1114" s="14">
        <f>IF(OR($J1114="",$O1114=""),"",$O1114/$J1114)</f>
        <v/>
      </c>
      <c r="U1114" s="14" t="inlineStr">
        <is>
          <t>Concluído</t>
        </is>
      </c>
      <c r="V1114" s="14" t="n"/>
      <c r="W1114" s="14" t="n"/>
      <c r="X1114" s="14" t="n"/>
      <c r="Y1114" s="14" t="n"/>
      <c r="Z1114" s="14" t="n"/>
      <c r="AA1114" s="11" t="n"/>
      <c r="AB1114" s="14">
        <f>B1114&amp;"|"&amp;I1114</f>
        <v/>
      </c>
      <c r="AC1114">
        <f>IF($B1114="","","|"&amp;SUBSTITUTE(TRIM(SUBSTITUTE(SUBSTITUTE(SUBSTITUTE(SUBSTITUTE(SUBSTITUTE(SUBSTITUTE(SUBSTITUTE(SUBSTITUTE(SUBSTITUTE(SUBSTITUTE(SUBSTITUTE(SUBSTITUTE(SUBSTITUTE(SUBSTITUTE(TRIM($B1114&amp;""),CHAR(10)," "),CHAR(13)," "),"."," "),";"," "),","," "),"/"," "),"+"," "),"-"," "),"  "," "),"  "," "),"  "," "),"  "," "),"  "," "),"  "," "))," ","|")&amp;"|")</f>
        <v/>
      </c>
      <c r="AD1114">
        <f>TRIM($I1114&amp;"")</f>
        <v/>
      </c>
    </row>
    <row r="1115" ht="24" customHeight="1">
      <c r="A1115" s="9" t="n">
        <v>46209</v>
      </c>
      <c r="B1115" s="14" t="inlineStr">
        <is>
          <t>10200,10202,10205</t>
        </is>
      </c>
      <c r="C1115" s="14" t="n"/>
      <c r="D1115" s="14" t="inlineStr">
        <is>
          <t>49 COLA DE ESPUMA</t>
        </is>
      </c>
      <c r="E1115" s="14" t="inlineStr">
        <is>
          <t>30008106</t>
        </is>
      </c>
      <c r="F1115" s="14" t="inlineStr">
        <is>
          <t>ASSENTO ESTOFADO - CADEIRA CORDOBA</t>
        </is>
      </c>
      <c r="G1115" s="14" t="inlineStr">
        <is>
          <t>49 COLA DE ESPUMA</t>
        </is>
      </c>
      <c r="H1115" s="14" t="inlineStr">
        <is>
          <t>49 COLA DE ESPUMA</t>
        </is>
      </c>
      <c r="I1115" s="9" t="inlineStr">
        <is>
          <t>49 COLA DE ESPUMA</t>
        </is>
      </c>
      <c r="J1115" s="9" t="n">
        <v>36</v>
      </c>
      <c r="K1115" s="14">
        <f>IF($E1115="","",IFERROR(INDEX('01_Cad_Pecas'!$H$2:$H$5000,MATCH($E1115,'01_Cad_Pecas'!$D$2:$D$5000,0)),IFERROR(INDEX('01_Cad_Pecas'!$H$2:$H$5000,MATCH(VALUE($E1115),'01_Cad_Pecas'!$D$2:$D$5000,0)),"")))</f>
        <v/>
      </c>
      <c r="L1115" s="14">
        <f>IF($E1115="","",IFERROR(INDEX('01_Cad_Pecas'!$I$2:$I$5000,MATCH($E1115,'01_Cad_Pecas'!$D$2:$D$5000,0)),IFERROR(INDEX('01_Cad_Pecas'!$I$2:$I$5000,MATCH(VALUE($E1115),'01_Cad_Pecas'!$D$2:$D$5000,0)),"")))</f>
        <v/>
      </c>
      <c r="M1115" s="14">
        <f>IF(OR($J1115="",$L1115=""),"",IF($K1115="",0,$K1115)+$J1115*$L1115)</f>
        <v/>
      </c>
      <c r="N1115" s="14" t="n">
        <v>46209</v>
      </c>
      <c r="O1115" s="14" t="n">
        <v>36</v>
      </c>
      <c r="P1115" s="14" t="n"/>
      <c r="Q1115" s="14" t="n"/>
      <c r="R1115" s="14" t="n"/>
      <c r="S1115" s="14" t="n"/>
      <c r="T1115" s="14">
        <f>IF(OR($J1115="",$O1115=""),"",$O1115/$J1115)</f>
        <v/>
      </c>
      <c r="U1115" s="14" t="inlineStr">
        <is>
          <t>Concluído</t>
        </is>
      </c>
      <c r="V1115" s="14" t="n"/>
      <c r="W1115" s="14" t="n"/>
      <c r="X1115" s="14" t="n"/>
      <c r="Y1115" s="14" t="n"/>
      <c r="Z1115" s="14" t="n"/>
      <c r="AA1115" s="11" t="n"/>
      <c r="AB1115" s="14">
        <f>B1115&amp;"|"&amp;I1115</f>
        <v/>
      </c>
      <c r="AC1115">
        <f>IF($B1115="","","|"&amp;SUBSTITUTE(TRIM(SUBSTITUTE(SUBSTITUTE(SUBSTITUTE(SUBSTITUTE(SUBSTITUTE(SUBSTITUTE(SUBSTITUTE(SUBSTITUTE(SUBSTITUTE(SUBSTITUTE(SUBSTITUTE(SUBSTITUTE(SUBSTITUTE(SUBSTITUTE(TRIM($B1115&amp;""),CHAR(10)," "),CHAR(13)," "),"."," "),";"," "),","," "),"/"," "),"+"," "),"-"," "),"  "," "),"  "," "),"  "," "),"  "," "),"  "," "),"  "," "))," ","|")&amp;"|")</f>
        <v/>
      </c>
      <c r="AD1115">
        <f>TRIM($I1115&amp;"")</f>
        <v/>
      </c>
    </row>
    <row r="1116" ht="24" customHeight="1">
      <c r="A1116" s="9" t="n">
        <v>46206</v>
      </c>
      <c r="B1116" s="14" t="inlineStr">
        <is>
          <t>10204</t>
        </is>
      </c>
      <c r="C1116" s="14" t="n"/>
      <c r="D1116" s="14" t="inlineStr">
        <is>
          <t>49 COLA DE ESPUMA</t>
        </is>
      </c>
      <c r="E1116" s="14" t="inlineStr">
        <is>
          <t>30004807</t>
        </is>
      </c>
      <c r="F1116" s="14" t="inlineStr">
        <is>
          <t>ASSENTO ESTOFADO - CAD SANTIAGO</t>
        </is>
      </c>
      <c r="G1116" s="14" t="inlineStr">
        <is>
          <t>49 COLA DE ESPUMA</t>
        </is>
      </c>
      <c r="H1116" s="14" t="inlineStr">
        <is>
          <t>49 COLA DE ESPUMA</t>
        </is>
      </c>
      <c r="I1116" s="9" t="inlineStr">
        <is>
          <t>49 COLA DE ESPUMA</t>
        </is>
      </c>
      <c r="J1116" s="9" t="n">
        <v>600</v>
      </c>
      <c r="K1116" s="14">
        <f>IF($E1116="","",IFERROR(INDEX('01_Cad_Pecas'!$H$2:$H$5000,MATCH($E1116,'01_Cad_Pecas'!$D$2:$D$5000,0)),IFERROR(INDEX('01_Cad_Pecas'!$H$2:$H$5000,MATCH(VALUE($E1116),'01_Cad_Pecas'!$D$2:$D$5000,0)),"")))</f>
        <v/>
      </c>
      <c r="L1116" s="14">
        <f>IF($E1116="","",IFERROR(INDEX('01_Cad_Pecas'!$I$2:$I$5000,MATCH($E1116,'01_Cad_Pecas'!$D$2:$D$5000,0)),IFERROR(INDEX('01_Cad_Pecas'!$I$2:$I$5000,MATCH(VALUE($E1116),'01_Cad_Pecas'!$D$2:$D$5000,0)),"")))</f>
        <v/>
      </c>
      <c r="M1116" s="14">
        <f>IF(OR($J1116="",$L1116=""),"",IF($K1116="",0,$K1116)+$J1116*$L1116)</f>
        <v/>
      </c>
      <c r="N1116" s="14" t="n">
        <v>46209</v>
      </c>
      <c r="O1116" s="14" t="n">
        <v>600</v>
      </c>
      <c r="P1116" s="14" t="n"/>
      <c r="Q1116" s="14" t="n"/>
      <c r="R1116" s="14" t="n"/>
      <c r="S1116" s="14" t="n"/>
      <c r="T1116" s="14">
        <f>IF(OR($J1116="",$O1116=""),"",$O1116/$J1116)</f>
        <v/>
      </c>
      <c r="U1116" s="14" t="inlineStr">
        <is>
          <t>Concluído</t>
        </is>
      </c>
      <c r="V1116" s="14" t="n"/>
      <c r="W1116" s="14" t="n"/>
      <c r="X1116" s="14" t="n"/>
      <c r="Y1116" s="14" t="n"/>
      <c r="Z1116" s="14" t="n"/>
      <c r="AA1116" s="11" t="n"/>
      <c r="AB1116" s="14">
        <f>B1116&amp;"|"&amp;I1116</f>
        <v/>
      </c>
      <c r="AC1116">
        <f>IF($B1116="","","|"&amp;SUBSTITUTE(TRIM(SUBSTITUTE(SUBSTITUTE(SUBSTITUTE(SUBSTITUTE(SUBSTITUTE(SUBSTITUTE(SUBSTITUTE(SUBSTITUTE(SUBSTITUTE(SUBSTITUTE(SUBSTITUTE(SUBSTITUTE(SUBSTITUTE(SUBSTITUTE(TRIM($B1116&amp;""),CHAR(10)," "),CHAR(13)," "),"."," "),";"," "),","," "),"/"," "),"+"," "),"-"," "),"  "," "),"  "," "),"  "," "),"  "," "),"  "," "),"  "," "))," ","|")&amp;"|")</f>
        <v/>
      </c>
      <c r="AD1116">
        <f>TRIM($I1116&amp;"")</f>
        <v/>
      </c>
    </row>
    <row r="1117" ht="24" customHeight="1">
      <c r="A1117" s="9" t="n">
        <v>46210</v>
      </c>
      <c r="B1117" s="14" t="inlineStr">
        <is>
          <t>10210</t>
        </is>
      </c>
      <c r="C1117" s="14" t="n"/>
      <c r="D1117" s="14" t="inlineStr">
        <is>
          <t>49 COLA DE ESPUMA</t>
        </is>
      </c>
      <c r="E1117" s="14" t="inlineStr">
        <is>
          <t>30001213</t>
        </is>
      </c>
      <c r="F1117" s="14" t="inlineStr">
        <is>
          <t>ASSENTO ESTOFADO - CADEIRA PÉ INTEIRO</t>
        </is>
      </c>
      <c r="G1117" s="14" t="inlineStr">
        <is>
          <t>49 COLA DE ESPUMA</t>
        </is>
      </c>
      <c r="H1117" s="14" t="inlineStr">
        <is>
          <t>49 COLA DE ESPUMA</t>
        </is>
      </c>
      <c r="I1117" s="9" t="inlineStr">
        <is>
          <t>49 COLA DE ESPUMA</t>
        </is>
      </c>
      <c r="J1117" s="9" t="n">
        <v>666</v>
      </c>
      <c r="K1117" s="14">
        <f>IF($E1117="","",IFERROR(INDEX('01_Cad_Pecas'!$H$2:$H$5000,MATCH($E1117,'01_Cad_Pecas'!$D$2:$D$5000,0)),IFERROR(INDEX('01_Cad_Pecas'!$H$2:$H$5000,MATCH(VALUE($E1117),'01_Cad_Pecas'!$D$2:$D$5000,0)),"")))</f>
        <v/>
      </c>
      <c r="L1117" s="14">
        <f>IF($E1117="","",IFERROR(INDEX('01_Cad_Pecas'!$I$2:$I$5000,MATCH($E1117,'01_Cad_Pecas'!$D$2:$D$5000,0)),IFERROR(INDEX('01_Cad_Pecas'!$I$2:$I$5000,MATCH(VALUE($E1117),'01_Cad_Pecas'!$D$2:$D$5000,0)),"")))</f>
        <v/>
      </c>
      <c r="M1117" s="14">
        <f>IF(OR($J1117="",$L1117=""),"",IF($K1117="",0,$K1117)+$J1117*$L1117)</f>
        <v/>
      </c>
      <c r="N1117" s="14" t="n">
        <v>46210</v>
      </c>
      <c r="O1117" s="14" t="n">
        <v>666</v>
      </c>
      <c r="P1117" s="14" t="n"/>
      <c r="Q1117" s="14" t="n"/>
      <c r="R1117" s="14" t="n"/>
      <c r="S1117" s="14" t="n"/>
      <c r="T1117" s="14">
        <f>IF(OR($J1117="",$O1117=""),"",$O1117/$J1117)</f>
        <v/>
      </c>
      <c r="U1117" s="14" t="inlineStr">
        <is>
          <t>Concluído</t>
        </is>
      </c>
      <c r="V1117" s="14" t="n"/>
      <c r="W1117" s="14" t="n"/>
      <c r="X1117" s="14" t="n"/>
      <c r="Y1117" s="14" t="n"/>
      <c r="Z1117" s="14" t="n"/>
      <c r="AA1117" s="11" t="n"/>
      <c r="AB1117" s="14">
        <f>B1117&amp;"|"&amp;I1117</f>
        <v/>
      </c>
      <c r="AC1117">
        <f>IF($B1117="","","|"&amp;SUBSTITUTE(TRIM(SUBSTITUTE(SUBSTITUTE(SUBSTITUTE(SUBSTITUTE(SUBSTITUTE(SUBSTITUTE(SUBSTITUTE(SUBSTITUTE(SUBSTITUTE(SUBSTITUTE(SUBSTITUTE(SUBSTITUTE(SUBSTITUTE(SUBSTITUTE(TRIM($B1117&amp;""),CHAR(10)," "),CHAR(13)," "),"."," "),";"," "),","," "),"/"," "),"+"," "),"-"," "),"  "," "),"  "," "),"  "," "),"  "," "),"  "," "),"  "," "))," ","|")&amp;"|")</f>
        <v/>
      </c>
      <c r="AD1117">
        <f>TRIM($I1117&amp;"")</f>
        <v/>
      </c>
    </row>
    <row r="1118" ht="24" customHeight="1">
      <c r="A1118" s="9" t="n">
        <v>46210</v>
      </c>
      <c r="B1118" s="14" t="inlineStr">
        <is>
          <t>10210</t>
        </is>
      </c>
      <c r="C1118" s="14" t="n"/>
      <c r="D1118" s="14" t="inlineStr">
        <is>
          <t>49 COLA DE ESPUMA</t>
        </is>
      </c>
      <c r="E1118" s="14" t="inlineStr">
        <is>
          <t>30001312</t>
        </is>
      </c>
      <c r="F1118" s="14" t="inlineStr">
        <is>
          <t>ENCOSTO ESTOFADO MENOR - CADEIRA PÉ INTEIRO BORD</t>
        </is>
      </c>
      <c r="G1118" s="14" t="inlineStr">
        <is>
          <t>49 COLA DE ESPUMA</t>
        </is>
      </c>
      <c r="H1118" s="14" t="inlineStr">
        <is>
          <t>49 COLA DE ESPUMA</t>
        </is>
      </c>
      <c r="I1118" s="9" t="inlineStr">
        <is>
          <t>49 COLA DE ESPUMA</t>
        </is>
      </c>
      <c r="J1118" s="9" t="n">
        <v>38</v>
      </c>
      <c r="K1118" s="14">
        <f>IF($E1118="","",IFERROR(INDEX('01_Cad_Pecas'!$H$2:$H$5000,MATCH($E1118,'01_Cad_Pecas'!$D$2:$D$5000,0)),IFERROR(INDEX('01_Cad_Pecas'!$H$2:$H$5000,MATCH(VALUE($E1118),'01_Cad_Pecas'!$D$2:$D$5000,0)),"")))</f>
        <v/>
      </c>
      <c r="L1118" s="14">
        <f>IF($E1118="","",IFERROR(INDEX('01_Cad_Pecas'!$I$2:$I$5000,MATCH($E1118,'01_Cad_Pecas'!$D$2:$D$5000,0)),IFERROR(INDEX('01_Cad_Pecas'!$I$2:$I$5000,MATCH(VALUE($E1118),'01_Cad_Pecas'!$D$2:$D$5000,0)),"")))</f>
        <v/>
      </c>
      <c r="M1118" s="14">
        <f>IF(OR($J1118="",$L1118=""),"",IF($K1118="",0,$K1118)+$J1118*$L1118)</f>
        <v/>
      </c>
      <c r="N1118" s="14" t="n">
        <v>46210</v>
      </c>
      <c r="O1118" s="14" t="n">
        <v>38</v>
      </c>
      <c r="P1118" s="14" t="n"/>
      <c r="Q1118" s="14" t="n"/>
      <c r="R1118" s="14" t="n"/>
      <c r="S1118" s="14" t="n"/>
      <c r="T1118" s="14">
        <f>IF(OR($J1118="",$O1118=""),"",$O1118/$J1118)</f>
        <v/>
      </c>
      <c r="U1118" s="14" t="inlineStr">
        <is>
          <t>Concluído</t>
        </is>
      </c>
      <c r="V1118" s="14" t="n"/>
      <c r="W1118" s="14" t="n"/>
      <c r="X1118" s="14" t="n"/>
      <c r="Y1118" s="14" t="n"/>
      <c r="Z1118" s="14" t="n"/>
      <c r="AA1118" s="11" t="n"/>
      <c r="AB1118" s="14">
        <f>B1118&amp;"|"&amp;I1118</f>
        <v/>
      </c>
      <c r="AC1118">
        <f>IF($B1118="","","|"&amp;SUBSTITUTE(TRIM(SUBSTITUTE(SUBSTITUTE(SUBSTITUTE(SUBSTITUTE(SUBSTITUTE(SUBSTITUTE(SUBSTITUTE(SUBSTITUTE(SUBSTITUTE(SUBSTITUTE(SUBSTITUTE(SUBSTITUTE(SUBSTITUTE(SUBSTITUTE(TRIM($B1118&amp;""),CHAR(10)," "),CHAR(13)," "),"."," "),";"," "),","," "),"/"," "),"+"," "),"-"," "),"  "," "),"  "," "),"  "," "),"  "," "),"  "," "),"  "," "))," ","|")&amp;"|")</f>
        <v/>
      </c>
      <c r="AD1118">
        <f>TRIM($I1118&amp;"")</f>
        <v/>
      </c>
    </row>
    <row r="1119" ht="24" customHeight="1">
      <c r="A1119" s="9" t="n">
        <v>46210</v>
      </c>
      <c r="B1119" s="14" t="inlineStr">
        <is>
          <t>10210</t>
        </is>
      </c>
      <c r="C1119" s="14" t="n"/>
      <c r="D1119" s="14" t="inlineStr">
        <is>
          <t>49 COLA DE ESPUMA</t>
        </is>
      </c>
      <c r="E1119" s="14" t="inlineStr">
        <is>
          <t>30001320</t>
        </is>
      </c>
      <c r="F1119" s="14" t="inlineStr">
        <is>
          <t>ENCOSTO ESTOFADO BORD - CADEIRA MILÃO PÉ INTEIRO</t>
        </is>
      </c>
      <c r="G1119" s="14" t="inlineStr">
        <is>
          <t>49 COLA DE ESPUMA</t>
        </is>
      </c>
      <c r="H1119" s="14" t="inlineStr">
        <is>
          <t>49 COLA DE ESPUMA</t>
        </is>
      </c>
      <c r="I1119" s="9" t="inlineStr">
        <is>
          <t>49 COLA DE ESPUMA</t>
        </is>
      </c>
      <c r="J1119" s="9" t="n">
        <v>110</v>
      </c>
      <c r="K1119" s="14">
        <f>IF($E1119="","",IFERROR(INDEX('01_Cad_Pecas'!$H$2:$H$5000,MATCH($E1119,'01_Cad_Pecas'!$D$2:$D$5000,0)),IFERROR(INDEX('01_Cad_Pecas'!$H$2:$H$5000,MATCH(VALUE($E1119),'01_Cad_Pecas'!$D$2:$D$5000,0)),"")))</f>
        <v/>
      </c>
      <c r="L1119" s="14">
        <f>IF($E1119="","",IFERROR(INDEX('01_Cad_Pecas'!$I$2:$I$5000,MATCH($E1119,'01_Cad_Pecas'!$D$2:$D$5000,0)),IFERROR(INDEX('01_Cad_Pecas'!$I$2:$I$5000,MATCH(VALUE($E1119),'01_Cad_Pecas'!$D$2:$D$5000,0)),"")))</f>
        <v/>
      </c>
      <c r="M1119" s="14">
        <f>IF(OR($J1119="",$L1119=""),"",IF($K1119="",0,$K1119)+$J1119*$L1119)</f>
        <v/>
      </c>
      <c r="N1119" s="14" t="n">
        <v>46210</v>
      </c>
      <c r="O1119" s="14" t="n">
        <v>110</v>
      </c>
      <c r="P1119" s="14" t="n"/>
      <c r="Q1119" s="14" t="n"/>
      <c r="R1119" s="14" t="n"/>
      <c r="S1119" s="14" t="n"/>
      <c r="T1119" s="14">
        <f>IF(OR($J1119="",$O1119=""),"",$O1119/$J1119)</f>
        <v/>
      </c>
      <c r="U1119" s="14" t="inlineStr">
        <is>
          <t>Concluído</t>
        </is>
      </c>
      <c r="V1119" s="14" t="n"/>
      <c r="W1119" s="14" t="n"/>
      <c r="X1119" s="14" t="n"/>
      <c r="Y1119" s="14" t="n"/>
      <c r="Z1119" s="14" t="n"/>
      <c r="AA1119" s="11" t="n"/>
      <c r="AB1119" s="14">
        <f>B1119&amp;"|"&amp;I1119</f>
        <v/>
      </c>
      <c r="AC1119">
        <f>IF($B1119="","","|"&amp;SUBSTITUTE(TRIM(SUBSTITUTE(SUBSTITUTE(SUBSTITUTE(SUBSTITUTE(SUBSTITUTE(SUBSTITUTE(SUBSTITUTE(SUBSTITUTE(SUBSTITUTE(SUBSTITUTE(SUBSTITUTE(SUBSTITUTE(SUBSTITUTE(SUBSTITUTE(TRIM($B1119&amp;""),CHAR(10)," "),CHAR(13)," "),"."," "),";"," "),","," "),"/"," "),"+"," "),"-"," "),"  "," "),"  "," "),"  "," "),"  "," "),"  "," "),"  "," "))," ","|")&amp;"|")</f>
        <v/>
      </c>
      <c r="AD1119">
        <f>TRIM($I1119&amp;"")</f>
        <v/>
      </c>
    </row>
    <row r="1120" ht="24" customHeight="1">
      <c r="A1120" s="9" t="n">
        <v>46210</v>
      </c>
      <c r="B1120" s="14" t="inlineStr">
        <is>
          <t>10210</t>
        </is>
      </c>
      <c r="C1120" s="14" t="n"/>
      <c r="D1120" s="14" t="inlineStr">
        <is>
          <t>49 COLA DE ESPUMA</t>
        </is>
      </c>
      <c r="E1120" s="14" t="inlineStr">
        <is>
          <t>30001412</t>
        </is>
      </c>
      <c r="F1120" s="14" t="inlineStr">
        <is>
          <t>ENCOSTO ESTOFADO MENOR - CADEIRA PÉ INTEIRO</t>
        </is>
      </c>
      <c r="G1120" s="14" t="inlineStr">
        <is>
          <t>49 COLA DE ESPUMA</t>
        </is>
      </c>
      <c r="H1120" s="14" t="inlineStr">
        <is>
          <t>49 COLA DE ESPUMA</t>
        </is>
      </c>
      <c r="I1120" s="9" t="inlineStr">
        <is>
          <t>49 COLA DE ESPUMA</t>
        </is>
      </c>
      <c r="J1120" s="9" t="n">
        <v>440</v>
      </c>
      <c r="K1120" s="14">
        <f>IF($E1120="","",IFERROR(INDEX('01_Cad_Pecas'!$H$2:$H$5000,MATCH($E1120,'01_Cad_Pecas'!$D$2:$D$5000,0)),IFERROR(INDEX('01_Cad_Pecas'!$H$2:$H$5000,MATCH(VALUE($E1120),'01_Cad_Pecas'!$D$2:$D$5000,0)),"")))</f>
        <v/>
      </c>
      <c r="L1120" s="14">
        <f>IF($E1120="","",IFERROR(INDEX('01_Cad_Pecas'!$I$2:$I$5000,MATCH($E1120,'01_Cad_Pecas'!$D$2:$D$5000,0)),IFERROR(INDEX('01_Cad_Pecas'!$I$2:$I$5000,MATCH(VALUE($E1120),'01_Cad_Pecas'!$D$2:$D$5000,0)),"")))</f>
        <v/>
      </c>
      <c r="M1120" s="14">
        <f>IF(OR($J1120="",$L1120=""),"",IF($K1120="",0,$K1120)+$J1120*$L1120)</f>
        <v/>
      </c>
      <c r="N1120" s="14" t="n">
        <v>46210</v>
      </c>
      <c r="O1120" s="14" t="n">
        <v>440</v>
      </c>
      <c r="P1120" s="14" t="n"/>
      <c r="Q1120" s="14" t="n"/>
      <c r="R1120" s="14" t="n"/>
      <c r="S1120" s="14" t="n"/>
      <c r="T1120" s="14">
        <f>IF(OR($J1120="",$O1120=""),"",$O1120/$J1120)</f>
        <v/>
      </c>
      <c r="U1120" s="14" t="inlineStr">
        <is>
          <t>Concluído</t>
        </is>
      </c>
      <c r="V1120" s="14" t="n"/>
      <c r="W1120" s="14" t="n"/>
      <c r="X1120" s="14" t="n"/>
      <c r="Y1120" s="14" t="n"/>
      <c r="Z1120" s="14" t="n"/>
      <c r="AA1120" s="11" t="n"/>
      <c r="AB1120" s="14">
        <f>B1120&amp;"|"&amp;I1120</f>
        <v/>
      </c>
      <c r="AC1120">
        <f>IF($B1120="","","|"&amp;SUBSTITUTE(TRIM(SUBSTITUTE(SUBSTITUTE(SUBSTITUTE(SUBSTITUTE(SUBSTITUTE(SUBSTITUTE(SUBSTITUTE(SUBSTITUTE(SUBSTITUTE(SUBSTITUTE(SUBSTITUTE(SUBSTITUTE(SUBSTITUTE(SUBSTITUTE(TRIM($B1120&amp;""),CHAR(10)," "),CHAR(13)," "),"."," "),";"," "),","," "),"/"," "),"+"," "),"-"," "),"  "," "),"  "," "),"  "," "),"  "," "),"  "," "),"  "," "))," ","|")&amp;"|")</f>
        <v/>
      </c>
      <c r="AD1120">
        <f>TRIM($I1120&amp;"")</f>
        <v/>
      </c>
    </row>
    <row r="1121" ht="24" customHeight="1">
      <c r="A1121" s="9" t="n">
        <v>46210</v>
      </c>
      <c r="B1121" s="14" t="inlineStr">
        <is>
          <t>10210</t>
        </is>
      </c>
      <c r="C1121" s="14" t="n"/>
      <c r="D1121" s="14" t="inlineStr">
        <is>
          <t>49 COLA DE ESPUMA</t>
        </is>
      </c>
      <c r="E1121" s="14" t="inlineStr">
        <is>
          <t>30003212</t>
        </is>
      </c>
      <c r="F1121" s="14" t="inlineStr">
        <is>
          <t>ENCOSTO ESTOFADO MENOR - CADEIRA PI NOVA YORK</t>
        </is>
      </c>
      <c r="G1121" s="14" t="inlineStr">
        <is>
          <t>49 COLA DE ESPUMA</t>
        </is>
      </c>
      <c r="H1121" s="14" t="inlineStr">
        <is>
          <t>49 COLA DE ESPUMA</t>
        </is>
      </c>
      <c r="I1121" s="9" t="inlineStr">
        <is>
          <t>49 COLA DE ESPUMA</t>
        </is>
      </c>
      <c r="J1121" s="9" t="n">
        <v>36</v>
      </c>
      <c r="K1121" s="14">
        <f>IF($E1121="","",IFERROR(INDEX('01_Cad_Pecas'!$H$2:$H$5000,MATCH($E1121,'01_Cad_Pecas'!$D$2:$D$5000,0)),IFERROR(INDEX('01_Cad_Pecas'!$H$2:$H$5000,MATCH(VALUE($E1121),'01_Cad_Pecas'!$D$2:$D$5000,0)),"")))</f>
        <v/>
      </c>
      <c r="L1121" s="14">
        <f>IF($E1121="","",IFERROR(INDEX('01_Cad_Pecas'!$I$2:$I$5000,MATCH($E1121,'01_Cad_Pecas'!$D$2:$D$5000,0)),IFERROR(INDEX('01_Cad_Pecas'!$I$2:$I$5000,MATCH(VALUE($E1121),'01_Cad_Pecas'!$D$2:$D$5000,0)),"")))</f>
        <v/>
      </c>
      <c r="M1121" s="14">
        <f>IF(OR($J1121="",$L1121=""),"",IF($K1121="",0,$K1121)+$J1121*$L1121)</f>
        <v/>
      </c>
      <c r="N1121" s="14" t="n">
        <v>46210</v>
      </c>
      <c r="O1121" s="14" t="n">
        <v>36</v>
      </c>
      <c r="P1121" s="14" t="n"/>
      <c r="Q1121" s="14" t="n"/>
      <c r="R1121" s="14" t="n"/>
      <c r="S1121" s="14" t="n"/>
      <c r="T1121" s="14">
        <f>IF(OR($J1121="",$O1121=""),"",$O1121/$J1121)</f>
        <v/>
      </c>
      <c r="U1121" s="14" t="inlineStr">
        <is>
          <t>Concluído</t>
        </is>
      </c>
      <c r="V1121" s="14" t="n"/>
      <c r="W1121" s="14" t="n"/>
      <c r="X1121" s="14" t="n"/>
      <c r="Y1121" s="14" t="n"/>
      <c r="Z1121" s="14" t="n"/>
      <c r="AA1121" s="11" t="n"/>
      <c r="AB1121" s="14">
        <f>B1121&amp;"|"&amp;I1121</f>
        <v/>
      </c>
      <c r="AC1121">
        <f>IF($B1121="","","|"&amp;SUBSTITUTE(TRIM(SUBSTITUTE(SUBSTITUTE(SUBSTITUTE(SUBSTITUTE(SUBSTITUTE(SUBSTITUTE(SUBSTITUTE(SUBSTITUTE(SUBSTITUTE(SUBSTITUTE(SUBSTITUTE(SUBSTITUTE(SUBSTITUTE(SUBSTITUTE(TRIM($B1121&amp;""),CHAR(10)," "),CHAR(13)," "),"."," "),";"," "),","," "),"/"," "),"+"," "),"-"," "),"  "," "),"  "," "),"  "," "),"  "," "),"  "," "),"  "," "))," ","|")&amp;"|")</f>
        <v/>
      </c>
      <c r="AD1121">
        <f>TRIM($I1121&amp;"")</f>
        <v/>
      </c>
    </row>
    <row r="1122" ht="24" customHeight="1">
      <c r="A1122" s="9" t="n">
        <v>46210</v>
      </c>
      <c r="B1122" s="14" t="inlineStr">
        <is>
          <t>10210</t>
        </is>
      </c>
      <c r="C1122" s="14" t="n"/>
      <c r="D1122" s="14" t="inlineStr">
        <is>
          <t>49 COLA DE ESPUMA</t>
        </is>
      </c>
      <c r="E1122" s="14" t="inlineStr">
        <is>
          <t>30001235</t>
        </is>
      </c>
      <c r="F1122" s="14" t="inlineStr">
        <is>
          <t>ENCOSTO 680X430X20 D20</t>
        </is>
      </c>
      <c r="G1122" s="14" t="inlineStr">
        <is>
          <t>49 COLA DE ESPUMA</t>
        </is>
      </c>
      <c r="H1122" s="14" t="inlineStr">
        <is>
          <t>49 COLA DE ESPUMA</t>
        </is>
      </c>
      <c r="I1122" s="9" t="inlineStr">
        <is>
          <t>49 COLA DE ESPUMA</t>
        </is>
      </c>
      <c r="J1122" s="9" t="n">
        <v>476</v>
      </c>
      <c r="K1122" s="14">
        <f>IF($E1122="","",IFERROR(INDEX('01_Cad_Pecas'!$H$2:$H$5000,MATCH($E1122,'01_Cad_Pecas'!$D$2:$D$5000,0)),IFERROR(INDEX('01_Cad_Pecas'!$H$2:$H$5000,MATCH(VALUE($E1122),'01_Cad_Pecas'!$D$2:$D$5000,0)),"")))</f>
        <v/>
      </c>
      <c r="L1122" s="14">
        <f>IF($E1122="","",IFERROR(INDEX('01_Cad_Pecas'!$I$2:$I$5000,MATCH($E1122,'01_Cad_Pecas'!$D$2:$D$5000,0)),IFERROR(INDEX('01_Cad_Pecas'!$I$2:$I$5000,MATCH(VALUE($E1122),'01_Cad_Pecas'!$D$2:$D$5000,0)),"")))</f>
        <v/>
      </c>
      <c r="M1122" s="14">
        <f>IF(OR($J1122="",$L1122=""),"",IF($K1122="",0,$K1122)+$J1122*$L1122)</f>
        <v/>
      </c>
      <c r="N1122" s="14" t="n">
        <v>46210</v>
      </c>
      <c r="O1122" s="14" t="n">
        <v>476</v>
      </c>
      <c r="P1122" s="14" t="n"/>
      <c r="Q1122" s="14" t="n"/>
      <c r="R1122" s="14" t="n"/>
      <c r="S1122" s="14" t="n"/>
      <c r="T1122" s="14">
        <f>IF(OR($J1122="",$O1122=""),"",$O1122/$J1122)</f>
        <v/>
      </c>
      <c r="U1122" s="14" t="inlineStr">
        <is>
          <t>Concluído</t>
        </is>
      </c>
      <c r="V1122" s="14" t="n"/>
      <c r="W1122" s="14" t="n"/>
      <c r="X1122" s="14" t="n"/>
      <c r="Y1122" s="14" t="n"/>
      <c r="Z1122" s="14" t="n"/>
      <c r="AA1122" s="11" t="n"/>
      <c r="AB1122" s="14">
        <f>B1122&amp;"|"&amp;I1122</f>
        <v/>
      </c>
      <c r="AC1122">
        <f>IF($B1122="","","|"&amp;SUBSTITUTE(TRIM(SUBSTITUTE(SUBSTITUTE(SUBSTITUTE(SUBSTITUTE(SUBSTITUTE(SUBSTITUTE(SUBSTITUTE(SUBSTITUTE(SUBSTITUTE(SUBSTITUTE(SUBSTITUTE(SUBSTITUTE(SUBSTITUTE(SUBSTITUTE(TRIM($B1122&amp;""),CHAR(10)," "),CHAR(13)," "),"."," "),";"," "),","," "),"/"," "),"+"," "),"-"," "),"  "," "),"  "," "),"  "," "),"  "," "),"  "," "),"  "," "))," ","|")&amp;"|")</f>
        <v/>
      </c>
      <c r="AD1122">
        <f>TRIM($I1122&amp;"")</f>
        <v/>
      </c>
    </row>
    <row r="1123" ht="24" customHeight="1">
      <c r="A1123" s="9" t="n">
        <v>46210</v>
      </c>
      <c r="B1123" s="14" t="inlineStr">
        <is>
          <t>10210</t>
        </is>
      </c>
      <c r="C1123" s="14" t="n"/>
      <c r="D1123" s="14" t="inlineStr">
        <is>
          <t>49 COLA DE ESPUMA</t>
        </is>
      </c>
      <c r="E1123" s="14" t="inlineStr">
        <is>
          <t>30004807</t>
        </is>
      </c>
      <c r="F1123" s="14" t="inlineStr">
        <is>
          <t>ASSENTO ESTOFADO - CAD SANTIAGO</t>
        </is>
      </c>
      <c r="G1123" s="14" t="inlineStr">
        <is>
          <t>49 COLA DE ESPUMA</t>
        </is>
      </c>
      <c r="H1123" s="14" t="inlineStr">
        <is>
          <t>49 COLA DE ESPUMA</t>
        </is>
      </c>
      <c r="I1123" s="9" t="inlineStr">
        <is>
          <t>49 COLA DE ESPUMA</t>
        </is>
      </c>
      <c r="J1123" s="9" t="n">
        <v>302</v>
      </c>
      <c r="K1123" s="14">
        <f>IF($E1123="","",IFERROR(INDEX('01_Cad_Pecas'!$H$2:$H$5000,MATCH($E1123,'01_Cad_Pecas'!$D$2:$D$5000,0)),IFERROR(INDEX('01_Cad_Pecas'!$H$2:$H$5000,MATCH(VALUE($E1123),'01_Cad_Pecas'!$D$2:$D$5000,0)),"")))</f>
        <v/>
      </c>
      <c r="L1123" s="14">
        <f>IF($E1123="","",IFERROR(INDEX('01_Cad_Pecas'!$I$2:$I$5000,MATCH($E1123,'01_Cad_Pecas'!$D$2:$D$5000,0)),IFERROR(INDEX('01_Cad_Pecas'!$I$2:$I$5000,MATCH(VALUE($E1123),'01_Cad_Pecas'!$D$2:$D$5000,0)),"")))</f>
        <v/>
      </c>
      <c r="M1123" s="14">
        <f>IF(OR($J1123="",$L1123=""),"",IF($K1123="",0,$K1123)+$J1123*$L1123)</f>
        <v/>
      </c>
      <c r="N1123" s="14" t="n">
        <v>46210</v>
      </c>
      <c r="O1123" s="14" t="n">
        <v>302</v>
      </c>
      <c r="P1123" s="14" t="n"/>
      <c r="Q1123" s="14" t="n"/>
      <c r="R1123" s="14" t="n"/>
      <c r="S1123" s="14" t="n"/>
      <c r="T1123" s="14">
        <f>IF(OR($J1123="",$O1123=""),"",$O1123/$J1123)</f>
        <v/>
      </c>
      <c r="U1123" s="14" t="inlineStr">
        <is>
          <t>Concluído</t>
        </is>
      </c>
      <c r="V1123" s="14" t="n"/>
      <c r="W1123" s="14" t="n"/>
      <c r="X1123" s="14" t="n"/>
      <c r="Y1123" s="14" t="n"/>
      <c r="Z1123" s="14" t="n"/>
      <c r="AA1123" s="11" t="n"/>
      <c r="AB1123" s="14">
        <f>B1123&amp;"|"&amp;I1123</f>
        <v/>
      </c>
      <c r="AC1123">
        <f>IF($B1123="","","|"&amp;SUBSTITUTE(TRIM(SUBSTITUTE(SUBSTITUTE(SUBSTITUTE(SUBSTITUTE(SUBSTITUTE(SUBSTITUTE(SUBSTITUTE(SUBSTITUTE(SUBSTITUTE(SUBSTITUTE(SUBSTITUTE(SUBSTITUTE(SUBSTITUTE(SUBSTITUTE(TRIM($B1123&amp;""),CHAR(10)," "),CHAR(13)," "),"."," "),";"," "),","," "),"/"," "),"+"," "),"-"," "),"  "," "),"  "," "),"  "," "),"  "," "),"  "," "),"  "," "))," ","|")&amp;"|")</f>
        <v/>
      </c>
      <c r="AD1123">
        <f>TRIM($I1123&amp;"")</f>
        <v/>
      </c>
    </row>
    <row r="1124" ht="24" customHeight="1">
      <c r="A1124" s="9" t="n">
        <v>46210</v>
      </c>
      <c r="B1124" s="14" t="inlineStr">
        <is>
          <t>10210</t>
        </is>
      </c>
      <c r="C1124" s="14" t="n"/>
      <c r="D1124" s="14" t="inlineStr">
        <is>
          <t>49 COLA DE ESPUMA</t>
        </is>
      </c>
      <c r="E1124" s="14" t="inlineStr">
        <is>
          <t>30006805</t>
        </is>
      </c>
      <c r="F1124" s="14" t="inlineStr">
        <is>
          <t>LATERAL ENCOSTO 610X90X10 D13 - CAD GENOVA</t>
        </is>
      </c>
      <c r="G1124" s="14" t="inlineStr">
        <is>
          <t>49 COLA DE ESPUMA</t>
        </is>
      </c>
      <c r="H1124" s="14" t="inlineStr">
        <is>
          <t>49 COLA DE ESPUMA</t>
        </is>
      </c>
      <c r="I1124" s="9" t="inlineStr">
        <is>
          <t>49 COLA DE ESPUMA</t>
        </is>
      </c>
      <c r="J1124" s="9" t="n">
        <v>84</v>
      </c>
      <c r="K1124" s="14">
        <f>IF($E1124="","",IFERROR(INDEX('01_Cad_Pecas'!$H$2:$H$5000,MATCH($E1124,'01_Cad_Pecas'!$D$2:$D$5000,0)),IFERROR(INDEX('01_Cad_Pecas'!$H$2:$H$5000,MATCH(VALUE($E1124),'01_Cad_Pecas'!$D$2:$D$5000,0)),"")))</f>
        <v/>
      </c>
      <c r="L1124" s="14">
        <f>IF($E1124="","",IFERROR(INDEX('01_Cad_Pecas'!$I$2:$I$5000,MATCH($E1124,'01_Cad_Pecas'!$D$2:$D$5000,0)),IFERROR(INDEX('01_Cad_Pecas'!$I$2:$I$5000,MATCH(VALUE($E1124),'01_Cad_Pecas'!$D$2:$D$5000,0)),"")))</f>
        <v/>
      </c>
      <c r="M1124" s="14">
        <f>IF(OR($J1124="",$L1124=""),"",IF($K1124="",0,$K1124)+$J1124*$L1124)</f>
        <v/>
      </c>
      <c r="N1124" s="14" t="n">
        <v>46210</v>
      </c>
      <c r="O1124" s="14" t="n">
        <v>84</v>
      </c>
      <c r="P1124" s="14" t="n"/>
      <c r="Q1124" s="14" t="n"/>
      <c r="R1124" s="14" t="n"/>
      <c r="S1124" s="14" t="n"/>
      <c r="T1124" s="14">
        <f>IF(OR($J1124="",$O1124=""),"",$O1124/$J1124)</f>
        <v/>
      </c>
      <c r="U1124" s="14" t="inlineStr">
        <is>
          <t>Concluído</t>
        </is>
      </c>
      <c r="V1124" s="14" t="n"/>
      <c r="W1124" s="14" t="n"/>
      <c r="X1124" s="14" t="n"/>
      <c r="Y1124" s="14" t="n"/>
      <c r="Z1124" s="14" t="n"/>
      <c r="AA1124" s="11" t="n"/>
      <c r="AB1124" s="14">
        <f>B1124&amp;"|"&amp;I1124</f>
        <v/>
      </c>
      <c r="AC1124">
        <f>IF($B1124="","","|"&amp;SUBSTITUTE(TRIM(SUBSTITUTE(SUBSTITUTE(SUBSTITUTE(SUBSTITUTE(SUBSTITUTE(SUBSTITUTE(SUBSTITUTE(SUBSTITUTE(SUBSTITUTE(SUBSTITUTE(SUBSTITUTE(SUBSTITUTE(SUBSTITUTE(SUBSTITUTE(TRIM($B1124&amp;""),CHAR(10)," "),CHAR(13)," "),"."," "),";"," "),","," "),"/"," "),"+"," "),"-"," "),"  "," "),"  "," "),"  "," "),"  "," "),"  "," "),"  "," "))," ","|")&amp;"|")</f>
        <v/>
      </c>
      <c r="AD1124">
        <f>TRIM($I1124&amp;"")</f>
        <v/>
      </c>
    </row>
    <row r="1125" ht="24" customHeight="1">
      <c r="A1125" s="9" t="n">
        <v>46210</v>
      </c>
      <c r="B1125" s="14" t="inlineStr">
        <is>
          <t>10210</t>
        </is>
      </c>
      <c r="C1125" s="14" t="n"/>
      <c r="D1125" s="14" t="inlineStr">
        <is>
          <t>49 COLA DE ESPUMA</t>
        </is>
      </c>
      <c r="E1125" s="14" t="inlineStr">
        <is>
          <t>30006806</t>
        </is>
      </c>
      <c r="F1125" s="14" t="inlineStr">
        <is>
          <t>ENCOSTO ESTOFADO - CADEIRA GENOVA</t>
        </is>
      </c>
      <c r="G1125" s="14" t="inlineStr">
        <is>
          <t>49 COLA DE ESPUMA</t>
        </is>
      </c>
      <c r="H1125" s="14" t="inlineStr">
        <is>
          <t>49 COLA DE ESPUMA</t>
        </is>
      </c>
      <c r="I1125" s="9" t="inlineStr">
        <is>
          <t>49 COLA DE ESPUMA</t>
        </is>
      </c>
      <c r="J1125" s="9" t="n">
        <v>42</v>
      </c>
      <c r="K1125" s="14">
        <f>IF($E1125="","",IFERROR(INDEX('01_Cad_Pecas'!$H$2:$H$5000,MATCH($E1125,'01_Cad_Pecas'!$D$2:$D$5000,0)),IFERROR(INDEX('01_Cad_Pecas'!$H$2:$H$5000,MATCH(VALUE($E1125),'01_Cad_Pecas'!$D$2:$D$5000,0)),"")))</f>
        <v/>
      </c>
      <c r="L1125" s="14">
        <f>IF($E1125="","",IFERROR(INDEX('01_Cad_Pecas'!$I$2:$I$5000,MATCH($E1125,'01_Cad_Pecas'!$D$2:$D$5000,0)),IFERROR(INDEX('01_Cad_Pecas'!$I$2:$I$5000,MATCH(VALUE($E1125),'01_Cad_Pecas'!$D$2:$D$5000,0)),"")))</f>
        <v/>
      </c>
      <c r="M1125" s="14">
        <f>IF(OR($J1125="",$L1125=""),"",IF($K1125="",0,$K1125)+$J1125*$L1125)</f>
        <v/>
      </c>
      <c r="N1125" s="14" t="n">
        <v>46210</v>
      </c>
      <c r="O1125" s="14" t="n">
        <v>42</v>
      </c>
      <c r="P1125" s="14" t="n"/>
      <c r="Q1125" s="14" t="n"/>
      <c r="R1125" s="14" t="n"/>
      <c r="S1125" s="14" t="n"/>
      <c r="T1125" s="14">
        <f>IF(OR($J1125="",$O1125=""),"",$O1125/$J1125)</f>
        <v/>
      </c>
      <c r="U1125" s="14" t="inlineStr">
        <is>
          <t>Concluído</t>
        </is>
      </c>
      <c r="V1125" s="14" t="n"/>
      <c r="W1125" s="14" t="n"/>
      <c r="X1125" s="14" t="n"/>
      <c r="Y1125" s="14" t="n"/>
      <c r="Z1125" s="14" t="n"/>
      <c r="AA1125" s="11" t="n"/>
      <c r="AB1125" s="14">
        <f>B1125&amp;"|"&amp;I1125</f>
        <v/>
      </c>
      <c r="AC1125">
        <f>IF($B1125="","","|"&amp;SUBSTITUTE(TRIM(SUBSTITUTE(SUBSTITUTE(SUBSTITUTE(SUBSTITUTE(SUBSTITUTE(SUBSTITUTE(SUBSTITUTE(SUBSTITUTE(SUBSTITUTE(SUBSTITUTE(SUBSTITUTE(SUBSTITUTE(SUBSTITUTE(SUBSTITUTE(TRIM($B1125&amp;""),CHAR(10)," "),CHAR(13)," "),"."," "),";"," "),","," "),"/"," "),"+"," "),"-"," "),"  "," "),"  "," "),"  "," "),"  "," "),"  "," "),"  "," "))," ","|")&amp;"|")</f>
        <v/>
      </c>
      <c r="AD1125">
        <f>TRIM($I1125&amp;"")</f>
        <v/>
      </c>
    </row>
    <row r="1126" ht="24" customHeight="1">
      <c r="A1126" s="9" t="n">
        <v>46204</v>
      </c>
      <c r="B1126" s="14" t="inlineStr">
        <is>
          <t>10199,10201</t>
        </is>
      </c>
      <c r="C1126" s="14" t="n"/>
      <c r="D1126" s="14" t="inlineStr">
        <is>
          <t>9 COLADEIRAS</t>
        </is>
      </c>
      <c r="E1126" s="14" t="inlineStr">
        <is>
          <t>30003407</t>
        </is>
      </c>
      <c r="F1126" s="14" t="inlineStr">
        <is>
          <t>TRAVESSA ENCOSTO 360X72X15 MDP - CAD DAKAR</t>
        </is>
      </c>
      <c r="G1126" s="14" t="inlineStr">
        <is>
          <t>9 COLADEIRAS</t>
        </is>
      </c>
      <c r="H1126" s="14" t="inlineStr">
        <is>
          <t>9 COLADEIRAS</t>
        </is>
      </c>
      <c r="I1126" s="9" t="inlineStr">
        <is>
          <t>9 COLADEIRAS</t>
        </is>
      </c>
      <c r="J1126" s="9" t="n">
        <v>156</v>
      </c>
      <c r="K1126" s="14">
        <f>IF($E1126="","",IFERROR(INDEX('01_Cad_Pecas'!$H$2:$H$5000,MATCH($E1126,'01_Cad_Pecas'!$D$2:$D$5000,0)),IFERROR(INDEX('01_Cad_Pecas'!$H$2:$H$5000,MATCH(VALUE($E1126),'01_Cad_Pecas'!$D$2:$D$5000,0)),"")))</f>
        <v/>
      </c>
      <c r="L1126" s="14">
        <f>IF($E1126="","",IFERROR(INDEX('01_Cad_Pecas'!$I$2:$I$5000,MATCH($E1126,'01_Cad_Pecas'!$D$2:$D$5000,0)),IFERROR(INDEX('01_Cad_Pecas'!$I$2:$I$5000,MATCH(VALUE($E1126),'01_Cad_Pecas'!$D$2:$D$5000,0)),"")))</f>
        <v/>
      </c>
      <c r="M1126" s="14">
        <f>IF(OR($J1126="",$L1126=""),"",IF($K1126="",0,$K1126)+$J1126*$L1126)</f>
        <v/>
      </c>
      <c r="N1126" s="14" t="n">
        <v>46205</v>
      </c>
      <c r="O1126" s="14" t="n">
        <v>156</v>
      </c>
      <c r="P1126" s="14" t="n"/>
      <c r="Q1126" s="14" t="n"/>
      <c r="R1126" s="14" t="n"/>
      <c r="S1126" s="14" t="n"/>
      <c r="T1126" s="14" t="n"/>
      <c r="U1126" s="14" t="n"/>
      <c r="V1126" s="14" t="n"/>
      <c r="W1126" s="14" t="n"/>
      <c r="X1126" s="14" t="n"/>
      <c r="Y1126" s="14" t="n"/>
      <c r="Z1126" s="14" t="n"/>
      <c r="AA1126" s="11" t="n"/>
      <c r="AB1126" s="14">
        <f>B1126&amp;"|"&amp;I1126</f>
        <v/>
      </c>
      <c r="AC1126">
        <f>IF($B1126="","","|"&amp;SUBSTITUTE(TRIM(SUBSTITUTE(SUBSTITUTE(SUBSTITUTE(SUBSTITUTE(SUBSTITUTE(SUBSTITUTE(SUBSTITUTE(SUBSTITUTE(SUBSTITUTE(SUBSTITUTE(SUBSTITUTE(SUBSTITUTE(SUBSTITUTE(SUBSTITUTE(TRIM($B1126&amp;""),CHAR(10)," "),CHAR(13)," "),"."," "),";"," "),","," "),"/"," "),"+"," "),"-"," "),"  "," "),"  "," "),"  "," "),"  "," "),"  "," "),"  "," "))," ","|")&amp;"|")</f>
        <v/>
      </c>
      <c r="AD1126">
        <f>TRIM($I1126&amp;"")</f>
        <v/>
      </c>
    </row>
    <row r="1127" ht="24" customHeight="1">
      <c r="A1127" s="9" t="n">
        <v>46204</v>
      </c>
      <c r="B1127" s="14" t="inlineStr">
        <is>
          <t>10199,10201</t>
        </is>
      </c>
      <c r="C1127" s="14" t="n"/>
      <c r="D1127" s="14" t="inlineStr">
        <is>
          <t>9 COLADEIRAS</t>
        </is>
      </c>
      <c r="E1127" s="14" t="inlineStr">
        <is>
          <t>20019005</t>
        </is>
      </c>
      <c r="F1127" s="14" t="inlineStr">
        <is>
          <t>RIPA 751X70X12 MDF - MESA SANTIAGO</t>
        </is>
      </c>
      <c r="G1127" s="14" t="inlineStr">
        <is>
          <t>9 COLADEIRAS</t>
        </is>
      </c>
      <c r="H1127" s="14" t="inlineStr">
        <is>
          <t>9 COLADEIRAS</t>
        </is>
      </c>
      <c r="I1127" s="9" t="inlineStr">
        <is>
          <t>9 COLADEIRAS</t>
        </is>
      </c>
      <c r="J1127" s="9" t="n">
        <v>80</v>
      </c>
      <c r="K1127" s="14">
        <f>IF($E1127="","",IFERROR(INDEX('01_Cad_Pecas'!$H$2:$H$5000,MATCH($E1127,'01_Cad_Pecas'!$D$2:$D$5000,0)),IFERROR(INDEX('01_Cad_Pecas'!$H$2:$H$5000,MATCH(VALUE($E1127),'01_Cad_Pecas'!$D$2:$D$5000,0)),"")))</f>
        <v/>
      </c>
      <c r="L1127" s="14">
        <f>IF($E1127="","",IFERROR(INDEX('01_Cad_Pecas'!$I$2:$I$5000,MATCH($E1127,'01_Cad_Pecas'!$D$2:$D$5000,0)),IFERROR(INDEX('01_Cad_Pecas'!$I$2:$I$5000,MATCH(VALUE($E1127),'01_Cad_Pecas'!$D$2:$D$5000,0)),"")))</f>
        <v/>
      </c>
      <c r="M1127" s="14">
        <f>IF(OR($J1127="",$L1127=""),"",IF($K1127="",0,$K1127)+$J1127*$L1127)</f>
        <v/>
      </c>
      <c r="N1127" s="14" t="n">
        <v>46205</v>
      </c>
      <c r="O1127" s="14" t="n">
        <v>80</v>
      </c>
      <c r="P1127" s="14" t="n"/>
      <c r="Q1127" s="14" t="n"/>
      <c r="R1127" s="14" t="n"/>
      <c r="S1127" s="14" t="n"/>
      <c r="T1127" s="14" t="n"/>
      <c r="U1127" s="14" t="n"/>
      <c r="V1127" s="14" t="n"/>
      <c r="W1127" s="14" t="n"/>
      <c r="X1127" s="14" t="n"/>
      <c r="Y1127" s="14" t="n"/>
      <c r="Z1127" s="14" t="n"/>
      <c r="AA1127" s="11" t="n"/>
      <c r="AB1127" s="14">
        <f>B1127&amp;"|"&amp;I1127</f>
        <v/>
      </c>
      <c r="AC1127">
        <f>IF($B1127="","","|"&amp;SUBSTITUTE(TRIM(SUBSTITUTE(SUBSTITUTE(SUBSTITUTE(SUBSTITUTE(SUBSTITUTE(SUBSTITUTE(SUBSTITUTE(SUBSTITUTE(SUBSTITUTE(SUBSTITUTE(SUBSTITUTE(SUBSTITUTE(SUBSTITUTE(SUBSTITUTE(TRIM($B1127&amp;""),CHAR(10)," "),CHAR(13)," "),"."," "),";"," "),","," "),"/"," "),"+"," "),"-"," "),"  "," "),"  "," "),"  "," "),"  "," "),"  "," "),"  "," "))," ","|")&amp;"|")</f>
        <v/>
      </c>
      <c r="AD1127">
        <f>TRIM($I1127&amp;"")</f>
        <v/>
      </c>
    </row>
    <row r="1128" ht="24" customHeight="1">
      <c r="A1128" s="9" t="n">
        <v>46204</v>
      </c>
      <c r="B1128" s="14" t="inlineStr">
        <is>
          <t>10199,10201</t>
        </is>
      </c>
      <c r="C1128" s="14" t="n"/>
      <c r="D1128" s="14" t="inlineStr">
        <is>
          <t>9 COLADEIRAS</t>
        </is>
      </c>
      <c r="E1128" s="14" t="inlineStr">
        <is>
          <t>20034303</t>
        </is>
      </c>
      <c r="F1128" s="14" t="inlineStr">
        <is>
          <t>BASE 472X472X12 MDF - SANTIAGO 1,03</t>
        </is>
      </c>
      <c r="G1128" s="14" t="inlineStr">
        <is>
          <t>9 COLADEIRAS</t>
        </is>
      </c>
      <c r="H1128" s="14" t="inlineStr">
        <is>
          <t>9 COLADEIRAS</t>
        </is>
      </c>
      <c r="I1128" s="9" t="inlineStr">
        <is>
          <t>9 COLADEIRAS</t>
        </is>
      </c>
      <c r="J1128" s="9" t="n">
        <v>8</v>
      </c>
      <c r="K1128" s="14">
        <f>IF($E1128="","",IFERROR(INDEX('01_Cad_Pecas'!$H$2:$H$5000,MATCH($E1128,'01_Cad_Pecas'!$D$2:$D$5000,0)),IFERROR(INDEX('01_Cad_Pecas'!$H$2:$H$5000,MATCH(VALUE($E1128),'01_Cad_Pecas'!$D$2:$D$5000,0)),"")))</f>
        <v/>
      </c>
      <c r="L1128" s="14">
        <f>IF($E1128="","",IFERROR(INDEX('01_Cad_Pecas'!$I$2:$I$5000,MATCH($E1128,'01_Cad_Pecas'!$D$2:$D$5000,0)),IFERROR(INDEX('01_Cad_Pecas'!$I$2:$I$5000,MATCH(VALUE($E1128),'01_Cad_Pecas'!$D$2:$D$5000,0)),"")))</f>
        <v/>
      </c>
      <c r="M1128" s="14">
        <f>IF(OR($J1128="",$L1128=""),"",IF($K1128="",0,$K1128)+$J1128*$L1128)</f>
        <v/>
      </c>
      <c r="N1128" s="14" t="n">
        <v>46205</v>
      </c>
      <c r="O1128" s="14" t="n">
        <v>8</v>
      </c>
      <c r="P1128" s="14" t="n"/>
      <c r="Q1128" s="14" t="n"/>
      <c r="R1128" s="14" t="n"/>
      <c r="S1128" s="14" t="n"/>
      <c r="T1128" s="14" t="n"/>
      <c r="U1128" s="14" t="n"/>
      <c r="V1128" s="14" t="n"/>
      <c r="W1128" s="14" t="n"/>
      <c r="X1128" s="14" t="n"/>
      <c r="Y1128" s="14" t="n"/>
      <c r="Z1128" s="14" t="n"/>
      <c r="AA1128" s="11" t="n"/>
      <c r="AB1128" s="14">
        <f>B1128&amp;"|"&amp;I1128</f>
        <v/>
      </c>
      <c r="AC1128">
        <f>IF($B1128="","","|"&amp;SUBSTITUTE(TRIM(SUBSTITUTE(SUBSTITUTE(SUBSTITUTE(SUBSTITUTE(SUBSTITUTE(SUBSTITUTE(SUBSTITUTE(SUBSTITUTE(SUBSTITUTE(SUBSTITUTE(SUBSTITUTE(SUBSTITUTE(SUBSTITUTE(SUBSTITUTE(TRIM($B1128&amp;""),CHAR(10)," "),CHAR(13)," "),"."," "),";"," "),","," "),"/"," "),"+"," "),"-"," "),"  "," "),"  "," "),"  "," "),"  "," "),"  "," "),"  "," "))," ","|")&amp;"|")</f>
        <v/>
      </c>
      <c r="AD1128">
        <f>TRIM($I1128&amp;"")</f>
        <v/>
      </c>
    </row>
    <row r="1129" ht="24" customHeight="1">
      <c r="A1129" s="9" t="n">
        <v>46204</v>
      </c>
      <c r="B1129" s="14" t="inlineStr">
        <is>
          <t>10199,10201</t>
        </is>
      </c>
      <c r="C1129" s="14" t="n"/>
      <c r="D1129" s="14" t="inlineStr">
        <is>
          <t>9 COLADEIRAS</t>
        </is>
      </c>
      <c r="E1129" s="14" t="inlineStr">
        <is>
          <t>20020001</t>
        </is>
      </c>
      <c r="F1129" s="14" t="inlineStr">
        <is>
          <t>(1) LATERAL 1180X92X15 MDF - BASE DUBAI</t>
        </is>
      </c>
      <c r="G1129" s="14" t="inlineStr">
        <is>
          <t>9 COLADEIRAS</t>
        </is>
      </c>
      <c r="H1129" s="14" t="inlineStr">
        <is>
          <t>9 COLADEIRAS</t>
        </is>
      </c>
      <c r="I1129" s="9" t="inlineStr">
        <is>
          <t>9 COLADEIRAS</t>
        </is>
      </c>
      <c r="J1129" s="9" t="n">
        <v>88</v>
      </c>
      <c r="K1129" s="14">
        <f>IF($E1129="","",IFERROR(INDEX('01_Cad_Pecas'!$H$2:$H$5000,MATCH($E1129,'01_Cad_Pecas'!$D$2:$D$5000,0)),IFERROR(INDEX('01_Cad_Pecas'!$H$2:$H$5000,MATCH(VALUE($E1129),'01_Cad_Pecas'!$D$2:$D$5000,0)),"")))</f>
        <v/>
      </c>
      <c r="L1129" s="14">
        <f>IF($E1129="","",IFERROR(INDEX('01_Cad_Pecas'!$I$2:$I$5000,MATCH($E1129,'01_Cad_Pecas'!$D$2:$D$5000,0)),IFERROR(INDEX('01_Cad_Pecas'!$I$2:$I$5000,MATCH(VALUE($E1129),'01_Cad_Pecas'!$D$2:$D$5000,0)),"")))</f>
        <v/>
      </c>
      <c r="M1129" s="14">
        <f>IF(OR($J1129="",$L1129=""),"",IF($K1129="",0,$K1129)+$J1129*$L1129)</f>
        <v/>
      </c>
      <c r="N1129" s="14" t="n">
        <v>46205</v>
      </c>
      <c r="O1129" s="14" t="n">
        <v>88</v>
      </c>
      <c r="P1129" s="14" t="n"/>
      <c r="Q1129" s="14" t="n"/>
      <c r="R1129" s="14" t="n"/>
      <c r="S1129" s="14" t="n"/>
      <c r="T1129" s="14" t="n"/>
      <c r="U1129" s="14" t="n"/>
      <c r="V1129" s="14" t="n"/>
      <c r="W1129" s="14" t="n"/>
      <c r="X1129" s="14" t="n"/>
      <c r="Y1129" s="14" t="n"/>
      <c r="Z1129" s="14" t="n"/>
      <c r="AA1129" s="11" t="n"/>
      <c r="AB1129" s="14">
        <f>B1129&amp;"|"&amp;I1129</f>
        <v/>
      </c>
      <c r="AC1129">
        <f>IF($B1129="","","|"&amp;SUBSTITUTE(TRIM(SUBSTITUTE(SUBSTITUTE(SUBSTITUTE(SUBSTITUTE(SUBSTITUTE(SUBSTITUTE(SUBSTITUTE(SUBSTITUTE(SUBSTITUTE(SUBSTITUTE(SUBSTITUTE(SUBSTITUTE(SUBSTITUTE(SUBSTITUTE(TRIM($B1129&amp;""),CHAR(10)," "),CHAR(13)," "),"."," "),";"," "),","," "),"/"," "),"+"," "),"-"," "),"  "," "),"  "," "),"  "," "),"  "," "),"  "," "),"  "," "))," ","|")&amp;"|")</f>
        <v/>
      </c>
      <c r="AD1129">
        <f>TRIM($I1129&amp;"")</f>
        <v/>
      </c>
    </row>
    <row r="1130" ht="24" customHeight="1">
      <c r="A1130" s="9" t="n">
        <v>46204</v>
      </c>
      <c r="B1130" s="14" t="inlineStr">
        <is>
          <t>10199,10201</t>
        </is>
      </c>
      <c r="C1130" s="14" t="n"/>
      <c r="D1130" s="14" t="inlineStr">
        <is>
          <t>9 COLADEIRAS</t>
        </is>
      </c>
      <c r="E1130" s="14" t="inlineStr">
        <is>
          <t>200306101</t>
        </is>
      </c>
      <c r="F1130" s="14" t="inlineStr">
        <is>
          <t>PE 790(800)X100X50 MDP - MESA GENOVA</t>
        </is>
      </c>
      <c r="G1130" s="14" t="inlineStr">
        <is>
          <t>9 COLADEIRAS</t>
        </is>
      </c>
      <c r="H1130" s="14" t="inlineStr">
        <is>
          <t>9 COLADEIRAS</t>
        </is>
      </c>
      <c r="I1130" s="9" t="inlineStr">
        <is>
          <t>9 COLADEIRAS</t>
        </is>
      </c>
      <c r="J1130" s="9" t="n">
        <v>40</v>
      </c>
      <c r="K1130" s="14">
        <f>IF($E1130="","",IFERROR(INDEX('01_Cad_Pecas'!$H$2:$H$5000,MATCH($E1130,'01_Cad_Pecas'!$D$2:$D$5000,0)),IFERROR(INDEX('01_Cad_Pecas'!$H$2:$H$5000,MATCH(VALUE($E1130),'01_Cad_Pecas'!$D$2:$D$5000,0)),"")))</f>
        <v/>
      </c>
      <c r="L1130" s="14">
        <f>IF($E1130="","",IFERROR(INDEX('01_Cad_Pecas'!$I$2:$I$5000,MATCH($E1130,'01_Cad_Pecas'!$D$2:$D$5000,0)),IFERROR(INDEX('01_Cad_Pecas'!$I$2:$I$5000,MATCH(VALUE($E1130),'01_Cad_Pecas'!$D$2:$D$5000,0)),"")))</f>
        <v/>
      </c>
      <c r="M1130" s="14">
        <f>IF(OR($J1130="",$L1130=""),"",IF($K1130="",0,$K1130)+$J1130*$L1130)</f>
        <v/>
      </c>
      <c r="N1130" s="14" t="n">
        <v>46205</v>
      </c>
      <c r="O1130" s="14" t="n">
        <v>40</v>
      </c>
      <c r="P1130" s="14" t="n"/>
      <c r="Q1130" s="14" t="n"/>
      <c r="R1130" s="14" t="n"/>
      <c r="S1130" s="14" t="n"/>
      <c r="T1130" s="14" t="n"/>
      <c r="U1130" s="14" t="n"/>
      <c r="V1130" s="14" t="n"/>
      <c r="W1130" s="14" t="n"/>
      <c r="X1130" s="14" t="n"/>
      <c r="Y1130" s="14" t="n"/>
      <c r="Z1130" s="14" t="n"/>
      <c r="AA1130" s="11" t="n"/>
      <c r="AB1130" s="14">
        <f>B1130&amp;"|"&amp;I1130</f>
        <v/>
      </c>
      <c r="AC1130">
        <f>IF($B1130="","","|"&amp;SUBSTITUTE(TRIM(SUBSTITUTE(SUBSTITUTE(SUBSTITUTE(SUBSTITUTE(SUBSTITUTE(SUBSTITUTE(SUBSTITUTE(SUBSTITUTE(SUBSTITUTE(SUBSTITUTE(SUBSTITUTE(SUBSTITUTE(SUBSTITUTE(SUBSTITUTE(TRIM($B1130&amp;""),CHAR(10)," "),CHAR(13)," "),"."," "),";"," "),","," "),"/"," "),"+"," "),"-"," "),"  "," "),"  "," "),"  "," "),"  "," "),"  "," "),"  "," "))," ","|")&amp;"|")</f>
        <v/>
      </c>
      <c r="AD1130">
        <f>TRIM($I1130&amp;"")</f>
        <v/>
      </c>
    </row>
    <row r="1131" ht="24" customHeight="1">
      <c r="A1131" s="9" t="n">
        <v>46204</v>
      </c>
      <c r="B1131" s="14" t="inlineStr">
        <is>
          <t>10199,10201</t>
        </is>
      </c>
      <c r="C1131" s="14" t="n"/>
      <c r="D1131" s="14" t="inlineStr">
        <is>
          <t>9 COLADEIRAS</t>
        </is>
      </c>
      <c r="E1131" s="14" t="inlineStr">
        <is>
          <t>200306102</t>
        </is>
      </c>
      <c r="F1131" s="14" t="inlineStr">
        <is>
          <t>BASE DOS PES 634(653)X95X50 MDP - MESA GENOVA</t>
        </is>
      </c>
      <c r="G1131" s="14" t="inlineStr">
        <is>
          <t>9 COLADEIRAS</t>
        </is>
      </c>
      <c r="H1131" s="14" t="inlineStr">
        <is>
          <t>9 COLADEIRAS</t>
        </is>
      </c>
      <c r="I1131" s="9" t="inlineStr">
        <is>
          <t>9 COLADEIRAS</t>
        </is>
      </c>
      <c r="J1131" s="9" t="n">
        <v>20</v>
      </c>
      <c r="K1131" s="14">
        <f>IF($E1131="","",IFERROR(INDEX('01_Cad_Pecas'!$H$2:$H$5000,MATCH($E1131,'01_Cad_Pecas'!$D$2:$D$5000,0)),IFERROR(INDEX('01_Cad_Pecas'!$H$2:$H$5000,MATCH(VALUE($E1131),'01_Cad_Pecas'!$D$2:$D$5000,0)),"")))</f>
        <v/>
      </c>
      <c r="L1131" s="14">
        <f>IF($E1131="","",IFERROR(INDEX('01_Cad_Pecas'!$I$2:$I$5000,MATCH($E1131,'01_Cad_Pecas'!$D$2:$D$5000,0)),IFERROR(INDEX('01_Cad_Pecas'!$I$2:$I$5000,MATCH(VALUE($E1131),'01_Cad_Pecas'!$D$2:$D$5000,0)),"")))</f>
        <v/>
      </c>
      <c r="M1131" s="14">
        <f>IF(OR($J1131="",$L1131=""),"",IF($K1131="",0,$K1131)+$J1131*$L1131)</f>
        <v/>
      </c>
      <c r="N1131" s="14" t="n">
        <v>46205</v>
      </c>
      <c r="O1131" s="14" t="n">
        <v>20</v>
      </c>
      <c r="P1131" s="14" t="n"/>
      <c r="Q1131" s="14" t="n"/>
      <c r="R1131" s="14" t="n"/>
      <c r="S1131" s="14" t="n"/>
      <c r="T1131" s="14" t="n"/>
      <c r="U1131" s="14" t="n"/>
      <c r="V1131" s="14" t="n"/>
      <c r="W1131" s="14" t="n"/>
      <c r="X1131" s="14" t="n"/>
      <c r="Y1131" s="14" t="n"/>
      <c r="Z1131" s="14" t="n"/>
      <c r="AA1131" s="11" t="n"/>
      <c r="AB1131" s="14">
        <f>B1131&amp;"|"&amp;I1131</f>
        <v/>
      </c>
      <c r="AC1131">
        <f>IF($B1131="","","|"&amp;SUBSTITUTE(TRIM(SUBSTITUTE(SUBSTITUTE(SUBSTITUTE(SUBSTITUTE(SUBSTITUTE(SUBSTITUTE(SUBSTITUTE(SUBSTITUTE(SUBSTITUTE(SUBSTITUTE(SUBSTITUTE(SUBSTITUTE(SUBSTITUTE(SUBSTITUTE(TRIM($B1131&amp;""),CHAR(10)," "),CHAR(13)," "),"."," "),";"," "),","," "),"/"," "),"+"," "),"-"," "),"  "," "),"  "," "),"  "," "),"  "," "),"  "," "),"  "," "))," ","|")&amp;"|")</f>
        <v/>
      </c>
      <c r="AD1131">
        <f>TRIM($I1131&amp;"")</f>
        <v/>
      </c>
    </row>
    <row r="1132" ht="24" customHeight="1">
      <c r="A1132" s="9" t="n">
        <v>46204</v>
      </c>
      <c r="B1132" s="14" t="inlineStr">
        <is>
          <t>10199,10201</t>
        </is>
      </c>
      <c r="C1132" s="14" t="n"/>
      <c r="D1132" s="14" t="inlineStr">
        <is>
          <t>9 COLADEIRAS</t>
        </is>
      </c>
      <c r="E1132" s="14" t="inlineStr">
        <is>
          <t>200306205</t>
        </is>
      </c>
      <c r="F1132" s="14" t="inlineStr">
        <is>
          <t>TAMPO MTD 1600X900X45 MDF-TAMPO C/ENGROS R100 C/VD</t>
        </is>
      </c>
      <c r="G1132" s="14" t="inlineStr">
        <is>
          <t>9 COLADEIRAS</t>
        </is>
      </c>
      <c r="H1132" s="14" t="inlineStr">
        <is>
          <t>9 COLADEIRAS</t>
        </is>
      </c>
      <c r="I1132" s="9" t="inlineStr">
        <is>
          <t>9 COLADEIRAS</t>
        </is>
      </c>
      <c r="J1132" s="9" t="n">
        <v>10</v>
      </c>
      <c r="K1132" s="14">
        <f>IF($E1132="","",IFERROR(INDEX('01_Cad_Pecas'!$H$2:$H$5000,MATCH($E1132,'01_Cad_Pecas'!$D$2:$D$5000,0)),IFERROR(INDEX('01_Cad_Pecas'!$H$2:$H$5000,MATCH(VALUE($E1132),'01_Cad_Pecas'!$D$2:$D$5000,0)),"")))</f>
        <v/>
      </c>
      <c r="L1132" s="14">
        <f>IF($E1132="","",IFERROR(INDEX('01_Cad_Pecas'!$I$2:$I$5000,MATCH($E1132,'01_Cad_Pecas'!$D$2:$D$5000,0)),IFERROR(INDEX('01_Cad_Pecas'!$I$2:$I$5000,MATCH(VALUE($E1132),'01_Cad_Pecas'!$D$2:$D$5000,0)),"")))</f>
        <v/>
      </c>
      <c r="M1132" s="14">
        <f>IF(OR($J1132="",$L1132=""),"",IF($K1132="",0,$K1132)+$J1132*$L1132)</f>
        <v/>
      </c>
      <c r="N1132" s="14" t="n">
        <v>46205</v>
      </c>
      <c r="O1132" s="14" t="n">
        <v>10</v>
      </c>
      <c r="P1132" s="14" t="n"/>
      <c r="Q1132" s="14" t="n"/>
      <c r="R1132" s="14" t="n"/>
      <c r="S1132" s="14" t="n"/>
      <c r="T1132" s="14" t="n"/>
      <c r="U1132" s="14" t="n"/>
      <c r="V1132" s="14" t="n"/>
      <c r="W1132" s="14" t="n"/>
      <c r="X1132" s="14" t="n"/>
      <c r="Y1132" s="14" t="n"/>
      <c r="Z1132" s="14" t="n"/>
      <c r="AA1132" s="11" t="n"/>
      <c r="AB1132" s="14">
        <f>B1132&amp;"|"&amp;I1132</f>
        <v/>
      </c>
      <c r="AC1132">
        <f>IF($B1132="","","|"&amp;SUBSTITUTE(TRIM(SUBSTITUTE(SUBSTITUTE(SUBSTITUTE(SUBSTITUTE(SUBSTITUTE(SUBSTITUTE(SUBSTITUTE(SUBSTITUTE(SUBSTITUTE(SUBSTITUTE(SUBSTITUTE(SUBSTITUTE(SUBSTITUTE(SUBSTITUTE(TRIM($B1132&amp;""),CHAR(10)," "),CHAR(13)," "),"."," "),";"," "),","," "),"/"," "),"+"," "),"-"," "),"  "," "),"  "," "),"  "," "),"  "," "),"  "," "),"  "," "))," ","|")&amp;"|")</f>
        <v/>
      </c>
      <c r="AD1132">
        <f>TRIM($I1132&amp;"")</f>
        <v/>
      </c>
    </row>
    <row r="1133" ht="24" customHeight="1">
      <c r="A1133" s="9" t="n">
        <v>46204</v>
      </c>
      <c r="B1133" s="14" t="inlineStr">
        <is>
          <t>10199,10201</t>
        </is>
      </c>
      <c r="C1133" s="14" t="n"/>
      <c r="D1133" s="14" t="inlineStr">
        <is>
          <t>9 COLADEIRAS</t>
        </is>
      </c>
      <c r="E1133" s="14" t="inlineStr">
        <is>
          <t>20033301</t>
        </is>
      </c>
      <c r="F1133" s="14" t="inlineStr">
        <is>
          <t>TRAV.MAIOR 980X65(135)X15 MDF-TAMPO AMST.1,03X1,03</t>
        </is>
      </c>
      <c r="G1133" s="14" t="inlineStr">
        <is>
          <t>9 COLADEIRAS</t>
        </is>
      </c>
      <c r="H1133" s="14" t="inlineStr">
        <is>
          <t>9 COLADEIRAS</t>
        </is>
      </c>
      <c r="I1133" s="9" t="inlineStr">
        <is>
          <t>9 COLADEIRAS</t>
        </is>
      </c>
      <c r="J1133" s="9" t="n">
        <v>16</v>
      </c>
      <c r="K1133" s="14">
        <f>IF($E1133="","",IFERROR(INDEX('01_Cad_Pecas'!$H$2:$H$5000,MATCH($E1133,'01_Cad_Pecas'!$D$2:$D$5000,0)),IFERROR(INDEX('01_Cad_Pecas'!$H$2:$H$5000,MATCH(VALUE($E1133),'01_Cad_Pecas'!$D$2:$D$5000,0)),"")))</f>
        <v/>
      </c>
      <c r="L1133" s="14">
        <f>IF($E1133="","",IFERROR(INDEX('01_Cad_Pecas'!$I$2:$I$5000,MATCH($E1133,'01_Cad_Pecas'!$D$2:$D$5000,0)),IFERROR(INDEX('01_Cad_Pecas'!$I$2:$I$5000,MATCH(VALUE($E1133),'01_Cad_Pecas'!$D$2:$D$5000,0)),"")))</f>
        <v/>
      </c>
      <c r="M1133" s="14">
        <f>IF(OR($J1133="",$L1133=""),"",IF($K1133="",0,$K1133)+$J1133*$L1133)</f>
        <v/>
      </c>
      <c r="N1133" s="14" t="n">
        <v>46205</v>
      </c>
      <c r="O1133" s="14" t="n">
        <v>16</v>
      </c>
      <c r="P1133" s="14" t="n"/>
      <c r="Q1133" s="14" t="n"/>
      <c r="R1133" s="14" t="n"/>
      <c r="S1133" s="14" t="n"/>
      <c r="T1133" s="14" t="n"/>
      <c r="U1133" s="14" t="n"/>
      <c r="V1133" s="14" t="n"/>
      <c r="W1133" s="14" t="n"/>
      <c r="X1133" s="14" t="n"/>
      <c r="Y1133" s="14" t="n"/>
      <c r="Z1133" s="14" t="n"/>
      <c r="AA1133" s="11" t="n"/>
      <c r="AB1133" s="14">
        <f>B1133&amp;"|"&amp;I1133</f>
        <v/>
      </c>
      <c r="AC1133">
        <f>IF($B1133="","","|"&amp;SUBSTITUTE(TRIM(SUBSTITUTE(SUBSTITUTE(SUBSTITUTE(SUBSTITUTE(SUBSTITUTE(SUBSTITUTE(SUBSTITUTE(SUBSTITUTE(SUBSTITUTE(SUBSTITUTE(SUBSTITUTE(SUBSTITUTE(SUBSTITUTE(SUBSTITUTE(TRIM($B1133&amp;""),CHAR(10)," "),CHAR(13)," "),"."," "),";"," "),","," "),"/"," "),"+"," "),"-"," "),"  "," "),"  "," "),"  "," "),"  "," "),"  "," "),"  "," "))," ","|")&amp;"|")</f>
        <v/>
      </c>
      <c r="AD1133">
        <f>TRIM($I1133&amp;"")</f>
        <v/>
      </c>
    </row>
    <row r="1134" ht="24" customHeight="1">
      <c r="A1134" s="9" t="n">
        <v>46204</v>
      </c>
      <c r="B1134" s="14" t="inlineStr">
        <is>
          <t>10199,10201</t>
        </is>
      </c>
      <c r="C1134" s="14" t="n"/>
      <c r="D1134" s="14" t="inlineStr">
        <is>
          <t>9 COLADEIRAS</t>
        </is>
      </c>
      <c r="E1134" s="14" t="inlineStr">
        <is>
          <t>20033302</t>
        </is>
      </c>
      <c r="F1134" s="14" t="inlineStr">
        <is>
          <t>TRAV. MENOR 850X65X15 MDF - TAMPO AMST. 1,03X1,03</t>
        </is>
      </c>
      <c r="G1134" s="14" t="inlineStr">
        <is>
          <t>9 COLADEIRAS</t>
        </is>
      </c>
      <c r="H1134" s="14" t="inlineStr">
        <is>
          <t>9 COLADEIRAS</t>
        </is>
      </c>
      <c r="I1134" s="9" t="inlineStr">
        <is>
          <t>9 COLADEIRAS</t>
        </is>
      </c>
      <c r="J1134" s="9" t="n">
        <v>16</v>
      </c>
      <c r="K1134" s="14">
        <f>IF($E1134="","",IFERROR(INDEX('01_Cad_Pecas'!$H$2:$H$5000,MATCH($E1134,'01_Cad_Pecas'!$D$2:$D$5000,0)),IFERROR(INDEX('01_Cad_Pecas'!$H$2:$H$5000,MATCH(VALUE($E1134),'01_Cad_Pecas'!$D$2:$D$5000,0)),"")))</f>
        <v/>
      </c>
      <c r="L1134" s="14">
        <f>IF($E1134="","",IFERROR(INDEX('01_Cad_Pecas'!$I$2:$I$5000,MATCH($E1134,'01_Cad_Pecas'!$D$2:$D$5000,0)),IFERROR(INDEX('01_Cad_Pecas'!$I$2:$I$5000,MATCH(VALUE($E1134),'01_Cad_Pecas'!$D$2:$D$5000,0)),"")))</f>
        <v/>
      </c>
      <c r="M1134" s="14">
        <f>IF(OR($J1134="",$L1134=""),"",IF($K1134="",0,$K1134)+$J1134*$L1134)</f>
        <v/>
      </c>
      <c r="N1134" s="14" t="n">
        <v>46205</v>
      </c>
      <c r="O1134" s="14" t="n">
        <v>16</v>
      </c>
      <c r="P1134" s="14" t="n"/>
      <c r="Q1134" s="14" t="n"/>
      <c r="R1134" s="14" t="n"/>
      <c r="S1134" s="14" t="n"/>
      <c r="T1134" s="14" t="n"/>
      <c r="U1134" s="14" t="n"/>
      <c r="V1134" s="14" t="n"/>
      <c r="W1134" s="14" t="n"/>
      <c r="X1134" s="14" t="n"/>
      <c r="Y1134" s="14" t="n"/>
      <c r="Z1134" s="14" t="n"/>
      <c r="AA1134" s="11" t="n"/>
      <c r="AB1134" s="14">
        <f>B1134&amp;"|"&amp;I1134</f>
        <v/>
      </c>
      <c r="AC1134">
        <f>IF($B1134="","","|"&amp;SUBSTITUTE(TRIM(SUBSTITUTE(SUBSTITUTE(SUBSTITUTE(SUBSTITUTE(SUBSTITUTE(SUBSTITUTE(SUBSTITUTE(SUBSTITUTE(SUBSTITUTE(SUBSTITUTE(SUBSTITUTE(SUBSTITUTE(SUBSTITUTE(SUBSTITUTE(TRIM($B1134&amp;""),CHAR(10)," "),CHAR(13)," "),"."," "),";"," "),","," "),"/"," "),"+"," "),"-"," "),"  "," "),"  "," "),"  "," "),"  "," "),"  "," "),"  "," "))," ","|")&amp;"|")</f>
        <v/>
      </c>
      <c r="AD1134">
        <f>TRIM($I1134&amp;"")</f>
        <v/>
      </c>
    </row>
    <row r="1135" ht="24" customHeight="1">
      <c r="A1135" s="9" t="n">
        <v>46204</v>
      </c>
      <c r="B1135" s="14" t="inlineStr">
        <is>
          <t>10199,10201</t>
        </is>
      </c>
      <c r="C1135" s="14" t="n"/>
      <c r="D1135" s="14" t="inlineStr">
        <is>
          <t>9 COLADEIRAS</t>
        </is>
      </c>
      <c r="E1135" s="14" t="inlineStr">
        <is>
          <t>30124801</t>
        </is>
      </c>
      <c r="F1135" s="14" t="inlineStr">
        <is>
          <t>(2) PE MENOR 750X680X18 MDF - BASE DUBLIN</t>
        </is>
      </c>
      <c r="G1135" s="14" t="inlineStr">
        <is>
          <t>9 COLADEIRAS</t>
        </is>
      </c>
      <c r="H1135" s="14" t="inlineStr">
        <is>
          <t>9 COLADEIRAS</t>
        </is>
      </c>
      <c r="I1135" s="9" t="inlineStr">
        <is>
          <t>9 COLADEIRAS</t>
        </is>
      </c>
      <c r="J1135" s="9" t="n">
        <v>150</v>
      </c>
      <c r="K1135" s="14">
        <f>IF($E1135="","",IFERROR(INDEX('01_Cad_Pecas'!$H$2:$H$5000,MATCH($E1135,'01_Cad_Pecas'!$D$2:$D$5000,0)),IFERROR(INDEX('01_Cad_Pecas'!$H$2:$H$5000,MATCH(VALUE($E1135),'01_Cad_Pecas'!$D$2:$D$5000,0)),"")))</f>
        <v/>
      </c>
      <c r="L1135" s="14">
        <f>IF($E1135="","",IFERROR(INDEX('01_Cad_Pecas'!$I$2:$I$5000,MATCH($E1135,'01_Cad_Pecas'!$D$2:$D$5000,0)),IFERROR(INDEX('01_Cad_Pecas'!$I$2:$I$5000,MATCH(VALUE($E1135),'01_Cad_Pecas'!$D$2:$D$5000,0)),"")))</f>
        <v/>
      </c>
      <c r="M1135" s="14">
        <f>IF(OR($J1135="",$L1135=""),"",IF($K1135="",0,$K1135)+$J1135*$L1135)</f>
        <v/>
      </c>
      <c r="N1135" s="14" t="n">
        <v>46205</v>
      </c>
      <c r="O1135" s="14" t="n">
        <v>150</v>
      </c>
      <c r="P1135" s="14" t="n"/>
      <c r="Q1135" s="14" t="n"/>
      <c r="R1135" s="14" t="n"/>
      <c r="S1135" s="14" t="n"/>
      <c r="T1135" s="14" t="n"/>
      <c r="U1135" s="14" t="n"/>
      <c r="V1135" s="14" t="n"/>
      <c r="W1135" s="14" t="n"/>
      <c r="X1135" s="14" t="n"/>
      <c r="Y1135" s="14" t="n"/>
      <c r="Z1135" s="14" t="n"/>
      <c r="AA1135" s="11" t="n"/>
      <c r="AB1135" s="14">
        <f>B1135&amp;"|"&amp;I1135</f>
        <v/>
      </c>
      <c r="AC1135">
        <f>IF($B1135="","","|"&amp;SUBSTITUTE(TRIM(SUBSTITUTE(SUBSTITUTE(SUBSTITUTE(SUBSTITUTE(SUBSTITUTE(SUBSTITUTE(SUBSTITUTE(SUBSTITUTE(SUBSTITUTE(SUBSTITUTE(SUBSTITUTE(SUBSTITUTE(SUBSTITUTE(SUBSTITUTE(TRIM($B1135&amp;""),CHAR(10)," "),CHAR(13)," "),"."," "),";"," "),","," "),"/"," "),"+"," "),"-"," "),"  "," "),"  "," "),"  "," "),"  "," "),"  "," "),"  "," "))," ","|")&amp;"|")</f>
        <v/>
      </c>
      <c r="AD1135">
        <f>TRIM($I1135&amp;"")</f>
        <v/>
      </c>
    </row>
    <row r="1136" ht="24" customHeight="1">
      <c r="A1136" s="9" t="n">
        <v>46204</v>
      </c>
      <c r="B1136" s="14" t="inlineStr">
        <is>
          <t>10199,10201</t>
        </is>
      </c>
      <c r="C1136" s="14" t="n"/>
      <c r="D1136" s="14" t="inlineStr">
        <is>
          <t>9 COLADEIRAS</t>
        </is>
      </c>
      <c r="E1136" s="14" t="inlineStr">
        <is>
          <t>20052001</t>
        </is>
      </c>
      <c r="F1136" s="14" t="inlineStr">
        <is>
          <t>(2-4) TRAVESSA 742X122X25 MDF - MESA ATHENAS</t>
        </is>
      </c>
      <c r="G1136" s="14" t="inlineStr">
        <is>
          <t>9 COLADEIRAS</t>
        </is>
      </c>
      <c r="H1136" s="14" t="inlineStr">
        <is>
          <t>9 COLADEIRAS</t>
        </is>
      </c>
      <c r="I1136" s="9" t="inlineStr">
        <is>
          <t>9 COLADEIRAS</t>
        </is>
      </c>
      <c r="J1136" s="9" t="n">
        <v>40</v>
      </c>
      <c r="K1136" s="14">
        <f>IF($E1136="","",IFERROR(INDEX('01_Cad_Pecas'!$H$2:$H$5000,MATCH($E1136,'01_Cad_Pecas'!$D$2:$D$5000,0)),IFERROR(INDEX('01_Cad_Pecas'!$H$2:$H$5000,MATCH(VALUE($E1136),'01_Cad_Pecas'!$D$2:$D$5000,0)),"")))</f>
        <v/>
      </c>
      <c r="L1136" s="14">
        <f>IF($E1136="","",IFERROR(INDEX('01_Cad_Pecas'!$I$2:$I$5000,MATCH($E1136,'01_Cad_Pecas'!$D$2:$D$5000,0)),IFERROR(INDEX('01_Cad_Pecas'!$I$2:$I$5000,MATCH(VALUE($E1136),'01_Cad_Pecas'!$D$2:$D$5000,0)),"")))</f>
        <v/>
      </c>
      <c r="M1136" s="14">
        <f>IF(OR($J1136="",$L1136=""),"",IF($K1136="",0,$K1136)+$J1136*$L1136)</f>
        <v/>
      </c>
      <c r="N1136" s="14" t="n">
        <v>46205</v>
      </c>
      <c r="O1136" s="14" t="n">
        <v>40</v>
      </c>
      <c r="P1136" s="14" t="n"/>
      <c r="Q1136" s="14" t="n"/>
      <c r="R1136" s="14" t="n"/>
      <c r="S1136" s="14" t="n"/>
      <c r="T1136" s="14" t="n"/>
      <c r="U1136" s="14" t="n"/>
      <c r="V1136" s="14" t="n"/>
      <c r="W1136" s="14" t="n"/>
      <c r="X1136" s="14" t="n"/>
      <c r="Y1136" s="14" t="n"/>
      <c r="Z1136" s="14" t="n"/>
      <c r="AA1136" s="11" t="n"/>
      <c r="AB1136" s="14">
        <f>B1136&amp;"|"&amp;I1136</f>
        <v/>
      </c>
      <c r="AC1136">
        <f>IF($B1136="","","|"&amp;SUBSTITUTE(TRIM(SUBSTITUTE(SUBSTITUTE(SUBSTITUTE(SUBSTITUTE(SUBSTITUTE(SUBSTITUTE(SUBSTITUTE(SUBSTITUTE(SUBSTITUTE(SUBSTITUTE(SUBSTITUTE(SUBSTITUTE(SUBSTITUTE(SUBSTITUTE(TRIM($B1136&amp;""),CHAR(10)," "),CHAR(13)," "),"."," "),";"," "),","," "),"/"," "),"+"," "),"-"," "),"  "," "),"  "," "),"  "," "),"  "," "),"  "," "),"  "," "))," ","|")&amp;"|")</f>
        <v/>
      </c>
      <c r="AD1136">
        <f>TRIM($I1136&amp;"")</f>
        <v/>
      </c>
    </row>
    <row r="1137" ht="24" customHeight="1">
      <c r="A1137" s="9" t="n">
        <v>46204</v>
      </c>
      <c r="B1137" s="14" t="inlineStr">
        <is>
          <t>10199,10201</t>
        </is>
      </c>
      <c r="C1137" s="14" t="n"/>
      <c r="D1137" s="14" t="inlineStr">
        <is>
          <t>9 COLADEIRAS</t>
        </is>
      </c>
      <c r="E1137" s="14" t="inlineStr">
        <is>
          <t>20052202</t>
        </is>
      </c>
      <c r="F1137" s="14" t="inlineStr">
        <is>
          <t>(5) BASE MAIOR 742X124X25 MDF - MESA ATHENAS 1,20</t>
        </is>
      </c>
      <c r="G1137" s="14" t="inlineStr">
        <is>
          <t>9 COLADEIRAS</t>
        </is>
      </c>
      <c r="H1137" s="14" t="inlineStr">
        <is>
          <t>9 COLADEIRAS</t>
        </is>
      </c>
      <c r="I1137" s="9" t="inlineStr">
        <is>
          <t>9 COLADEIRAS</t>
        </is>
      </c>
      <c r="J1137" s="9" t="n">
        <v>10</v>
      </c>
      <c r="K1137" s="14">
        <f>IF($E1137="","",IFERROR(INDEX('01_Cad_Pecas'!$H$2:$H$5000,MATCH($E1137,'01_Cad_Pecas'!$D$2:$D$5000,0)),IFERROR(INDEX('01_Cad_Pecas'!$H$2:$H$5000,MATCH(VALUE($E1137),'01_Cad_Pecas'!$D$2:$D$5000,0)),"")))</f>
        <v/>
      </c>
      <c r="L1137" s="14">
        <f>IF($E1137="","",IFERROR(INDEX('01_Cad_Pecas'!$I$2:$I$5000,MATCH($E1137,'01_Cad_Pecas'!$D$2:$D$5000,0)),IFERROR(INDEX('01_Cad_Pecas'!$I$2:$I$5000,MATCH(VALUE($E1137),'01_Cad_Pecas'!$D$2:$D$5000,0)),"")))</f>
        <v/>
      </c>
      <c r="M1137" s="14">
        <f>IF(OR($J1137="",$L1137=""),"",IF($K1137="",0,$K1137)+$J1137*$L1137)</f>
        <v/>
      </c>
      <c r="N1137" s="14" t="n">
        <v>46205</v>
      </c>
      <c r="O1137" s="14" t="n">
        <v>10</v>
      </c>
      <c r="P1137" s="14" t="n"/>
      <c r="Q1137" s="14" t="n"/>
      <c r="R1137" s="14" t="n"/>
      <c r="S1137" s="14" t="n"/>
      <c r="T1137" s="14" t="n"/>
      <c r="U1137" s="14" t="n"/>
      <c r="V1137" s="14" t="n"/>
      <c r="W1137" s="14" t="n"/>
      <c r="X1137" s="14" t="n"/>
      <c r="Y1137" s="14" t="n"/>
      <c r="Z1137" s="14" t="n"/>
      <c r="AA1137" s="11" t="n"/>
      <c r="AB1137" s="14">
        <f>B1137&amp;"|"&amp;I1137</f>
        <v/>
      </c>
      <c r="AC1137">
        <f>IF($B1137="","","|"&amp;SUBSTITUTE(TRIM(SUBSTITUTE(SUBSTITUTE(SUBSTITUTE(SUBSTITUTE(SUBSTITUTE(SUBSTITUTE(SUBSTITUTE(SUBSTITUTE(SUBSTITUTE(SUBSTITUTE(SUBSTITUTE(SUBSTITUTE(SUBSTITUTE(SUBSTITUTE(TRIM($B1137&amp;""),CHAR(10)," "),CHAR(13)," "),"."," "),";"," "),","," "),"/"," "),"+"," "),"-"," "),"  "," "),"  "," "),"  "," "),"  "," "),"  "," "),"  "," "))," ","|")&amp;"|")</f>
        <v/>
      </c>
      <c r="AD1137">
        <f>TRIM($I1137&amp;"")</f>
        <v/>
      </c>
    </row>
    <row r="1138" ht="24" customHeight="1">
      <c r="A1138" s="9" t="n">
        <v>46204</v>
      </c>
      <c r="B1138" s="14" t="inlineStr">
        <is>
          <t>10199,10201</t>
        </is>
      </c>
      <c r="C1138" s="14" t="n"/>
      <c r="D1138" s="14" t="inlineStr">
        <is>
          <t>9 COLADEIRAS</t>
        </is>
      </c>
      <c r="E1138" s="14" t="inlineStr">
        <is>
          <t>20052203</t>
        </is>
      </c>
      <c r="F1138" s="14" t="inlineStr">
        <is>
          <t>(6)BASE MENOR 446(220)X124X25 MDF-MESA ATHENAS1,20</t>
        </is>
      </c>
      <c r="G1138" s="14" t="inlineStr">
        <is>
          <t>9 COLADEIRAS</t>
        </is>
      </c>
      <c r="H1138" s="14" t="inlineStr">
        <is>
          <t>9 COLADEIRAS</t>
        </is>
      </c>
      <c r="I1138" s="9" t="inlineStr">
        <is>
          <t>9 COLADEIRAS</t>
        </is>
      </c>
      <c r="J1138" s="9" t="n">
        <v>20</v>
      </c>
      <c r="K1138" s="14">
        <f>IF($E1138="","",IFERROR(INDEX('01_Cad_Pecas'!$H$2:$H$5000,MATCH($E1138,'01_Cad_Pecas'!$D$2:$D$5000,0)),IFERROR(INDEX('01_Cad_Pecas'!$H$2:$H$5000,MATCH(VALUE($E1138),'01_Cad_Pecas'!$D$2:$D$5000,0)),"")))</f>
        <v/>
      </c>
      <c r="L1138" s="14">
        <f>IF($E1138="","",IFERROR(INDEX('01_Cad_Pecas'!$I$2:$I$5000,MATCH($E1138,'01_Cad_Pecas'!$D$2:$D$5000,0)),IFERROR(INDEX('01_Cad_Pecas'!$I$2:$I$5000,MATCH(VALUE($E1138),'01_Cad_Pecas'!$D$2:$D$5000,0)),"")))</f>
        <v/>
      </c>
      <c r="M1138" s="14">
        <f>IF(OR($J1138="",$L1138=""),"",IF($K1138="",0,$K1138)+$J1138*$L1138)</f>
        <v/>
      </c>
      <c r="N1138" s="14" t="n">
        <v>46205</v>
      </c>
      <c r="O1138" s="14" t="n">
        <v>20</v>
      </c>
      <c r="P1138" s="14" t="n"/>
      <c r="Q1138" s="14" t="n"/>
      <c r="R1138" s="14" t="n"/>
      <c r="S1138" s="14" t="n"/>
      <c r="T1138" s="14" t="n"/>
      <c r="U1138" s="14" t="n"/>
      <c r="V1138" s="14" t="n"/>
      <c r="W1138" s="14" t="n"/>
      <c r="X1138" s="14" t="n"/>
      <c r="Y1138" s="14" t="n"/>
      <c r="Z1138" s="14" t="n"/>
      <c r="AA1138" s="11" t="n"/>
      <c r="AB1138" s="14">
        <f>B1138&amp;"|"&amp;I1138</f>
        <v/>
      </c>
      <c r="AC1138">
        <f>IF($B1138="","","|"&amp;SUBSTITUTE(TRIM(SUBSTITUTE(SUBSTITUTE(SUBSTITUTE(SUBSTITUTE(SUBSTITUTE(SUBSTITUTE(SUBSTITUTE(SUBSTITUTE(SUBSTITUTE(SUBSTITUTE(SUBSTITUTE(SUBSTITUTE(SUBSTITUTE(SUBSTITUTE(TRIM($B1138&amp;""),CHAR(10)," "),CHAR(13)," "),"."," "),";"," "),","," "),"/"," "),"+"," "),"-"," "),"  "," "),"  "," "),"  "," "),"  "," "),"  "," "),"  "," "))," ","|")&amp;"|")</f>
        <v/>
      </c>
      <c r="AD1138">
        <f>TRIM($I1138&amp;"")</f>
        <v/>
      </c>
    </row>
    <row r="1139" ht="24" customHeight="1">
      <c r="A1139" s="9" t="n">
        <v>46204</v>
      </c>
      <c r="B1139" s="14" t="inlineStr">
        <is>
          <t>10199,10201</t>
        </is>
      </c>
      <c r="C1139" s="14" t="n"/>
      <c r="D1139" s="14" t="inlineStr">
        <is>
          <t>9 COLADEIRAS</t>
        </is>
      </c>
      <c r="E1139" s="14" t="inlineStr">
        <is>
          <t>30001202</t>
        </is>
      </c>
      <c r="F1139" s="14" t="inlineStr">
        <is>
          <t>PÉ FRONTAL 441X65(911)X25 MDF (16PÇS) - CAD PÉ INT</t>
        </is>
      </c>
      <c r="G1139" s="14" t="inlineStr">
        <is>
          <t>9 COLADEIRAS</t>
        </is>
      </c>
      <c r="H1139" s="14" t="inlineStr">
        <is>
          <t>9 COLADEIRAS</t>
        </is>
      </c>
      <c r="I1139" s="9" t="inlineStr">
        <is>
          <t>9 COLADEIRAS</t>
        </is>
      </c>
      <c r="J1139" s="9" t="n">
        <v>1200</v>
      </c>
      <c r="K1139" s="14">
        <f>IF($E1139="","",IFERROR(INDEX('01_Cad_Pecas'!$H$2:$H$5000,MATCH($E1139,'01_Cad_Pecas'!$D$2:$D$5000,0)),IFERROR(INDEX('01_Cad_Pecas'!$H$2:$H$5000,MATCH(VALUE($E1139),'01_Cad_Pecas'!$D$2:$D$5000,0)),"")))</f>
        <v/>
      </c>
      <c r="L1139" s="14">
        <f>IF($E1139="","",IFERROR(INDEX('01_Cad_Pecas'!$I$2:$I$5000,MATCH($E1139,'01_Cad_Pecas'!$D$2:$D$5000,0)),IFERROR(INDEX('01_Cad_Pecas'!$I$2:$I$5000,MATCH(VALUE($E1139),'01_Cad_Pecas'!$D$2:$D$5000,0)),"")))</f>
        <v/>
      </c>
      <c r="M1139" s="14">
        <f>IF(OR($J1139="",$L1139=""),"",IF($K1139="",0,$K1139)+$J1139*$L1139)</f>
        <v/>
      </c>
      <c r="N1139" s="14" t="n">
        <v>46205</v>
      </c>
      <c r="O1139" s="14" t="n">
        <v>1200</v>
      </c>
      <c r="P1139" s="14" t="n"/>
      <c r="Q1139" s="14" t="n"/>
      <c r="R1139" s="14" t="n"/>
      <c r="S1139" s="14" t="n"/>
      <c r="T1139" s="14" t="n"/>
      <c r="U1139" s="14" t="n"/>
      <c r="V1139" s="14" t="n"/>
      <c r="W1139" s="14" t="n"/>
      <c r="X1139" s="14" t="n"/>
      <c r="Y1139" s="14" t="n"/>
      <c r="Z1139" s="14" t="n"/>
      <c r="AA1139" s="11" t="n"/>
      <c r="AB1139" s="14">
        <f>B1139&amp;"|"&amp;I1139</f>
        <v/>
      </c>
      <c r="AC1139">
        <f>IF($B1139="","","|"&amp;SUBSTITUTE(TRIM(SUBSTITUTE(SUBSTITUTE(SUBSTITUTE(SUBSTITUTE(SUBSTITUTE(SUBSTITUTE(SUBSTITUTE(SUBSTITUTE(SUBSTITUTE(SUBSTITUTE(SUBSTITUTE(SUBSTITUTE(SUBSTITUTE(SUBSTITUTE(TRIM($B1139&amp;""),CHAR(10)," "),CHAR(13)," "),"."," "),";"," "),","," "),"/"," "),"+"," "),"-"," "),"  "," "),"  "," "),"  "," "),"  "," "),"  "," "),"  "," "))," ","|")&amp;"|")</f>
        <v/>
      </c>
      <c r="AD1139">
        <f>TRIM($I1139&amp;"")</f>
        <v/>
      </c>
    </row>
    <row r="1140" ht="24" customHeight="1">
      <c r="A1140" s="9" t="n">
        <v>46204</v>
      </c>
      <c r="B1140" s="14" t="inlineStr">
        <is>
          <t>10199,10201</t>
        </is>
      </c>
      <c r="C1140" s="14" t="n"/>
      <c r="D1140" s="14" t="inlineStr">
        <is>
          <t>9 COLADEIRAS</t>
        </is>
      </c>
      <c r="E1140" s="14" t="inlineStr">
        <is>
          <t>30003410</t>
        </is>
      </c>
      <c r="F1140" s="14" t="inlineStr">
        <is>
          <t>PE FRONTAL 430X(108)51X25 MDF (DIREITO)</t>
        </is>
      </c>
      <c r="G1140" s="14" t="inlineStr">
        <is>
          <t>9 COLADEIRAS</t>
        </is>
      </c>
      <c r="H1140" s="14" t="inlineStr">
        <is>
          <t>9 COLADEIRAS</t>
        </is>
      </c>
      <c r="I1140" s="9" t="inlineStr">
        <is>
          <t>9 COLADEIRAS</t>
        </is>
      </c>
      <c r="J1140" s="9" t="n">
        <v>52</v>
      </c>
      <c r="K1140" s="14">
        <f>IF($E1140="","",IFERROR(INDEX('01_Cad_Pecas'!$H$2:$H$5000,MATCH($E1140,'01_Cad_Pecas'!$D$2:$D$5000,0)),IFERROR(INDEX('01_Cad_Pecas'!$H$2:$H$5000,MATCH(VALUE($E1140),'01_Cad_Pecas'!$D$2:$D$5000,0)),"")))</f>
        <v/>
      </c>
      <c r="L1140" s="14">
        <f>IF($E1140="","",IFERROR(INDEX('01_Cad_Pecas'!$I$2:$I$5000,MATCH($E1140,'01_Cad_Pecas'!$D$2:$D$5000,0)),IFERROR(INDEX('01_Cad_Pecas'!$I$2:$I$5000,MATCH(VALUE($E1140),'01_Cad_Pecas'!$D$2:$D$5000,0)),"")))</f>
        <v/>
      </c>
      <c r="M1140" s="14">
        <f>IF(OR($J1140="",$L1140=""),"",IF($K1140="",0,$K1140)+$J1140*$L1140)</f>
        <v/>
      </c>
      <c r="N1140" s="14" t="n">
        <v>46205</v>
      </c>
      <c r="O1140" s="14" t="n">
        <v>52</v>
      </c>
      <c r="P1140" s="14" t="n"/>
      <c r="Q1140" s="14" t="n"/>
      <c r="R1140" s="14" t="n"/>
      <c r="S1140" s="14" t="n"/>
      <c r="T1140" s="14" t="n"/>
      <c r="U1140" s="14" t="n"/>
      <c r="V1140" s="14" t="n"/>
      <c r="W1140" s="14" t="n"/>
      <c r="X1140" s="14" t="n"/>
      <c r="Y1140" s="14" t="n"/>
      <c r="Z1140" s="14" t="n"/>
      <c r="AA1140" s="11" t="n"/>
      <c r="AB1140" s="14">
        <f>B1140&amp;"|"&amp;I1140</f>
        <v/>
      </c>
      <c r="AC1140">
        <f>IF($B1140="","","|"&amp;SUBSTITUTE(TRIM(SUBSTITUTE(SUBSTITUTE(SUBSTITUTE(SUBSTITUTE(SUBSTITUTE(SUBSTITUTE(SUBSTITUTE(SUBSTITUTE(SUBSTITUTE(SUBSTITUTE(SUBSTITUTE(SUBSTITUTE(SUBSTITUTE(SUBSTITUTE(TRIM($B1140&amp;""),CHAR(10)," "),CHAR(13)," "),"."," "),";"," "),","," "),"/"," "),"+"," "),"-"," "),"  "," "),"  "," "),"  "," "),"  "," "),"  "," "),"  "," "))," ","|")&amp;"|")</f>
        <v/>
      </c>
      <c r="AD1140">
        <f>TRIM($I1140&amp;"")</f>
        <v/>
      </c>
    </row>
    <row r="1141" ht="24" customHeight="1">
      <c r="A1141" s="9" t="n">
        <v>46204</v>
      </c>
      <c r="B1141" s="14" t="inlineStr">
        <is>
          <t>10199,10201</t>
        </is>
      </c>
      <c r="C1141" s="14" t="n"/>
      <c r="D1141" s="14" t="inlineStr">
        <is>
          <t>9 COLADEIRAS</t>
        </is>
      </c>
      <c r="E1141" s="14" t="inlineStr">
        <is>
          <t>30003411</t>
        </is>
      </c>
      <c r="F1141" s="14" t="inlineStr">
        <is>
          <t>PE FRONTAL 430X(108)51X25 MDF (ESQUERDO)</t>
        </is>
      </c>
      <c r="G1141" s="14" t="inlineStr">
        <is>
          <t>9 COLADEIRAS</t>
        </is>
      </c>
      <c r="H1141" s="14" t="inlineStr">
        <is>
          <t>9 COLADEIRAS</t>
        </is>
      </c>
      <c r="I1141" s="9" t="inlineStr">
        <is>
          <t>9 COLADEIRAS</t>
        </is>
      </c>
      <c r="J1141" s="9" t="n">
        <v>52</v>
      </c>
      <c r="K1141" s="14">
        <f>IF($E1141="","",IFERROR(INDEX('01_Cad_Pecas'!$H$2:$H$5000,MATCH($E1141,'01_Cad_Pecas'!$D$2:$D$5000,0)),IFERROR(INDEX('01_Cad_Pecas'!$H$2:$H$5000,MATCH(VALUE($E1141),'01_Cad_Pecas'!$D$2:$D$5000,0)),"")))</f>
        <v/>
      </c>
      <c r="L1141" s="14">
        <f>IF($E1141="","",IFERROR(INDEX('01_Cad_Pecas'!$I$2:$I$5000,MATCH($E1141,'01_Cad_Pecas'!$D$2:$D$5000,0)),IFERROR(INDEX('01_Cad_Pecas'!$I$2:$I$5000,MATCH(VALUE($E1141),'01_Cad_Pecas'!$D$2:$D$5000,0)),"")))</f>
        <v/>
      </c>
      <c r="M1141" s="14">
        <f>IF(OR($J1141="",$L1141=""),"",IF($K1141="",0,$K1141)+$J1141*$L1141)</f>
        <v/>
      </c>
      <c r="N1141" s="14" t="n">
        <v>46205</v>
      </c>
      <c r="O1141" s="14" t="n">
        <v>52</v>
      </c>
      <c r="P1141" s="14" t="n"/>
      <c r="Q1141" s="14" t="n"/>
      <c r="R1141" s="14" t="n"/>
      <c r="S1141" s="14" t="n"/>
      <c r="T1141" s="14" t="n"/>
      <c r="U1141" s="14" t="n"/>
      <c r="V1141" s="14" t="n"/>
      <c r="W1141" s="14" t="n"/>
      <c r="X1141" s="14" t="n"/>
      <c r="Y1141" s="14" t="n"/>
      <c r="Z1141" s="14" t="n"/>
      <c r="AA1141" s="11" t="n"/>
      <c r="AB1141" s="14">
        <f>B1141&amp;"|"&amp;I1141</f>
        <v/>
      </c>
      <c r="AC1141">
        <f>IF($B1141="","","|"&amp;SUBSTITUTE(TRIM(SUBSTITUTE(SUBSTITUTE(SUBSTITUTE(SUBSTITUTE(SUBSTITUTE(SUBSTITUTE(SUBSTITUTE(SUBSTITUTE(SUBSTITUTE(SUBSTITUTE(SUBSTITUTE(SUBSTITUTE(SUBSTITUTE(SUBSTITUTE(TRIM($B1141&amp;""),CHAR(10)," "),CHAR(13)," "),"."," "),";"," "),","," "),"/"," "),"+"," "),"-"," "),"  "," "),"  "," "),"  "," "),"  "," "),"  "," "),"  "," "))," ","|")&amp;"|")</f>
        <v/>
      </c>
      <c r="AD1141">
        <f>TRIM($I1141&amp;"")</f>
        <v/>
      </c>
    </row>
    <row r="1142" ht="24" customHeight="1">
      <c r="A1142" s="9" t="n">
        <v>46204</v>
      </c>
      <c r="B1142" s="14" t="inlineStr">
        <is>
          <t>10199,10201</t>
        </is>
      </c>
      <c r="C1142" s="14" t="n"/>
      <c r="D1142" s="14" t="inlineStr">
        <is>
          <t>9 COLADEIRAS</t>
        </is>
      </c>
      <c r="E1142" s="14" t="inlineStr">
        <is>
          <t>30006110</t>
        </is>
      </c>
      <c r="F1142" s="14" t="inlineStr">
        <is>
          <t>PE FRONTAL 430X(108)51X25 MDF (DIR) SANTIAGO NEW</t>
        </is>
      </c>
      <c r="G1142" s="14" t="inlineStr">
        <is>
          <t>9 COLADEIRAS</t>
        </is>
      </c>
      <c r="H1142" s="14" t="inlineStr">
        <is>
          <t>9 COLADEIRAS</t>
        </is>
      </c>
      <c r="I1142" s="9" t="inlineStr">
        <is>
          <t>9 COLADEIRAS</t>
        </is>
      </c>
      <c r="J1142" s="9" t="n">
        <v>108</v>
      </c>
      <c r="K1142" s="14">
        <f>IF($E1142="","",IFERROR(INDEX('01_Cad_Pecas'!$H$2:$H$5000,MATCH($E1142,'01_Cad_Pecas'!$D$2:$D$5000,0)),IFERROR(INDEX('01_Cad_Pecas'!$H$2:$H$5000,MATCH(VALUE($E1142),'01_Cad_Pecas'!$D$2:$D$5000,0)),"")))</f>
        <v/>
      </c>
      <c r="L1142" s="14">
        <f>IF($E1142="","",IFERROR(INDEX('01_Cad_Pecas'!$I$2:$I$5000,MATCH($E1142,'01_Cad_Pecas'!$D$2:$D$5000,0)),IFERROR(INDEX('01_Cad_Pecas'!$I$2:$I$5000,MATCH(VALUE($E1142),'01_Cad_Pecas'!$D$2:$D$5000,0)),"")))</f>
        <v/>
      </c>
      <c r="M1142" s="14">
        <f>IF(OR($J1142="",$L1142=""),"",IF($K1142="",0,$K1142)+$J1142*$L1142)</f>
        <v/>
      </c>
      <c r="N1142" s="14" t="n">
        <v>46205</v>
      </c>
      <c r="O1142" s="14" t="n">
        <v>108</v>
      </c>
      <c r="P1142" s="14" t="n"/>
      <c r="Q1142" s="14" t="n"/>
      <c r="R1142" s="14" t="n"/>
      <c r="S1142" s="14" t="n"/>
      <c r="T1142" s="14" t="n"/>
      <c r="U1142" s="14" t="n"/>
      <c r="V1142" s="14" t="n"/>
      <c r="W1142" s="14" t="n"/>
      <c r="X1142" s="14" t="n"/>
      <c r="Y1142" s="14" t="n"/>
      <c r="Z1142" s="14" t="n"/>
      <c r="AA1142" s="11" t="n"/>
      <c r="AB1142" s="14">
        <f>B1142&amp;"|"&amp;I1142</f>
        <v/>
      </c>
      <c r="AC1142">
        <f>IF($B1142="","","|"&amp;SUBSTITUTE(TRIM(SUBSTITUTE(SUBSTITUTE(SUBSTITUTE(SUBSTITUTE(SUBSTITUTE(SUBSTITUTE(SUBSTITUTE(SUBSTITUTE(SUBSTITUTE(SUBSTITUTE(SUBSTITUTE(SUBSTITUTE(SUBSTITUTE(SUBSTITUTE(TRIM($B1142&amp;""),CHAR(10)," "),CHAR(13)," "),"."," "),";"," "),","," "),"/"," "),"+"," "),"-"," "),"  "," "),"  "," "),"  "," "),"  "," "),"  "," "),"  "," "))," ","|")&amp;"|")</f>
        <v/>
      </c>
      <c r="AD1142">
        <f>TRIM($I1142&amp;"")</f>
        <v/>
      </c>
    </row>
    <row r="1143" ht="24" customHeight="1">
      <c r="A1143" s="9" t="n">
        <v>46204</v>
      </c>
      <c r="B1143" s="14" t="inlineStr">
        <is>
          <t>10199,10201</t>
        </is>
      </c>
      <c r="C1143" s="14" t="n"/>
      <c r="D1143" s="14" t="inlineStr">
        <is>
          <t>9 COLADEIRAS</t>
        </is>
      </c>
      <c r="E1143" s="14" t="inlineStr">
        <is>
          <t>30006111</t>
        </is>
      </c>
      <c r="F1143" s="14" t="inlineStr">
        <is>
          <t>PE FRONTAL 430X(108)51X25MDF (ESQRD) SANTIAGO NEW</t>
        </is>
      </c>
      <c r="G1143" s="14" t="inlineStr">
        <is>
          <t>9 COLADEIRAS</t>
        </is>
      </c>
      <c r="H1143" s="14" t="inlineStr">
        <is>
          <t>9 COLADEIRAS</t>
        </is>
      </c>
      <c r="I1143" s="9" t="inlineStr">
        <is>
          <t>9 COLADEIRAS</t>
        </is>
      </c>
      <c r="J1143" s="9" t="n">
        <v>108</v>
      </c>
      <c r="K1143" s="14">
        <f>IF($E1143="","",IFERROR(INDEX('01_Cad_Pecas'!$H$2:$H$5000,MATCH($E1143,'01_Cad_Pecas'!$D$2:$D$5000,0)),IFERROR(INDEX('01_Cad_Pecas'!$H$2:$H$5000,MATCH(VALUE($E1143),'01_Cad_Pecas'!$D$2:$D$5000,0)),"")))</f>
        <v/>
      </c>
      <c r="L1143" s="14">
        <f>IF($E1143="","",IFERROR(INDEX('01_Cad_Pecas'!$I$2:$I$5000,MATCH($E1143,'01_Cad_Pecas'!$D$2:$D$5000,0)),IFERROR(INDEX('01_Cad_Pecas'!$I$2:$I$5000,MATCH(VALUE($E1143),'01_Cad_Pecas'!$D$2:$D$5000,0)),"")))</f>
        <v/>
      </c>
      <c r="M1143" s="14">
        <f>IF(OR($J1143="",$L1143=""),"",IF($K1143="",0,$K1143)+$J1143*$L1143)</f>
        <v/>
      </c>
      <c r="N1143" s="14" t="n">
        <v>46205</v>
      </c>
      <c r="O1143" s="14" t="n">
        <v>108</v>
      </c>
      <c r="P1143" s="14" t="n"/>
      <c r="Q1143" s="14" t="n"/>
      <c r="R1143" s="14" t="n"/>
      <c r="S1143" s="14" t="n"/>
      <c r="T1143" s="14" t="n"/>
      <c r="U1143" s="14" t="n"/>
      <c r="V1143" s="14" t="n"/>
      <c r="W1143" s="14" t="n"/>
      <c r="X1143" s="14" t="n"/>
      <c r="Y1143" s="14" t="n"/>
      <c r="Z1143" s="14" t="n"/>
      <c r="AA1143" s="11" t="n"/>
      <c r="AB1143" s="14">
        <f>B1143&amp;"|"&amp;I1143</f>
        <v/>
      </c>
      <c r="AC1143">
        <f>IF($B1143="","","|"&amp;SUBSTITUTE(TRIM(SUBSTITUTE(SUBSTITUTE(SUBSTITUTE(SUBSTITUTE(SUBSTITUTE(SUBSTITUTE(SUBSTITUTE(SUBSTITUTE(SUBSTITUTE(SUBSTITUTE(SUBSTITUTE(SUBSTITUTE(SUBSTITUTE(SUBSTITUTE(TRIM($B1143&amp;""),CHAR(10)," "),CHAR(13)," "),"."," "),";"," "),","," "),"/"," "),"+"," "),"-"," "),"  "," "),"  "," "),"  "," "),"  "," "),"  "," "),"  "," "))," ","|")&amp;"|")</f>
        <v/>
      </c>
      <c r="AD1143">
        <f>TRIM($I1143&amp;"")</f>
        <v/>
      </c>
    </row>
    <row r="1144" ht="24" customHeight="1">
      <c r="A1144" s="9" t="n">
        <v>46204</v>
      </c>
      <c r="B1144" s="14" t="inlineStr">
        <is>
          <t>10199,10201</t>
        </is>
      </c>
      <c r="C1144" s="14" t="n"/>
      <c r="D1144" s="14" t="inlineStr">
        <is>
          <t>9 COLADEIRAS</t>
        </is>
      </c>
      <c r="E1144" s="14" t="inlineStr">
        <is>
          <t>30124001</t>
        </is>
      </c>
      <c r="F1144" s="14" t="inlineStr">
        <is>
          <t>(1) PE MAIOR 830X750X25 MDF - BASE DUBLIN</t>
        </is>
      </c>
      <c r="G1144" s="14" t="inlineStr">
        <is>
          <t>9 COLADEIRAS</t>
        </is>
      </c>
      <c r="H1144" s="14" t="inlineStr">
        <is>
          <t>9 COLADEIRAS</t>
        </is>
      </c>
      <c r="I1144" s="9" t="inlineStr">
        <is>
          <t>9 COLADEIRAS</t>
        </is>
      </c>
      <c r="J1144" s="9" t="n">
        <v>20</v>
      </c>
      <c r="K1144" s="14">
        <f>IF($E1144="","",IFERROR(INDEX('01_Cad_Pecas'!$H$2:$H$5000,MATCH($E1144,'01_Cad_Pecas'!$D$2:$D$5000,0)),IFERROR(INDEX('01_Cad_Pecas'!$H$2:$H$5000,MATCH(VALUE($E1144),'01_Cad_Pecas'!$D$2:$D$5000,0)),"")))</f>
        <v/>
      </c>
      <c r="L1144" s="14">
        <f>IF($E1144="","",IFERROR(INDEX('01_Cad_Pecas'!$I$2:$I$5000,MATCH($E1144,'01_Cad_Pecas'!$D$2:$D$5000,0)),IFERROR(INDEX('01_Cad_Pecas'!$I$2:$I$5000,MATCH(VALUE($E1144),'01_Cad_Pecas'!$D$2:$D$5000,0)),"")))</f>
        <v/>
      </c>
      <c r="M1144" s="14">
        <f>IF(OR($J1144="",$L1144=""),"",IF($K1144="",0,$K1144)+$J1144*$L1144)</f>
        <v/>
      </c>
      <c r="N1144" s="14" t="n">
        <v>46205</v>
      </c>
      <c r="O1144" s="14" t="n">
        <v>20</v>
      </c>
      <c r="P1144" s="14" t="n"/>
      <c r="Q1144" s="14" t="n"/>
      <c r="R1144" s="14" t="n"/>
      <c r="S1144" s="14" t="n"/>
      <c r="T1144" s="14" t="n"/>
      <c r="U1144" s="14" t="n"/>
      <c r="V1144" s="14" t="n"/>
      <c r="W1144" s="14" t="n"/>
      <c r="X1144" s="14" t="n"/>
      <c r="Y1144" s="14" t="n"/>
      <c r="Z1144" s="14" t="n"/>
      <c r="AA1144" s="11" t="n"/>
      <c r="AB1144" s="14">
        <f>B1144&amp;"|"&amp;I1144</f>
        <v/>
      </c>
      <c r="AC1144">
        <f>IF($B1144="","","|"&amp;SUBSTITUTE(TRIM(SUBSTITUTE(SUBSTITUTE(SUBSTITUTE(SUBSTITUTE(SUBSTITUTE(SUBSTITUTE(SUBSTITUTE(SUBSTITUTE(SUBSTITUTE(SUBSTITUTE(SUBSTITUTE(SUBSTITUTE(SUBSTITUTE(SUBSTITUTE(TRIM($B1144&amp;""),CHAR(10)," "),CHAR(13)," "),"."," "),";"," "),","," "),"/"," "),"+"," "),"-"," "),"  "," "),"  "," "),"  "," "),"  "," "),"  "," "),"  "," "))," ","|")&amp;"|")</f>
        <v/>
      </c>
      <c r="AD1144">
        <f>TRIM($I1144&amp;"")</f>
        <v/>
      </c>
    </row>
    <row r="1145" ht="24" customHeight="1">
      <c r="A1145" s="9" t="n">
        <v>46204</v>
      </c>
      <c r="B1145" s="14" t="inlineStr">
        <is>
          <t>10199,10201</t>
        </is>
      </c>
      <c r="C1145" s="14" t="n"/>
      <c r="D1145" s="14" t="inlineStr">
        <is>
          <t>9 COLADEIRAS</t>
        </is>
      </c>
      <c r="E1145" s="14" t="inlineStr">
        <is>
          <t>30124002</t>
        </is>
      </c>
      <c r="F1145" s="14" t="inlineStr">
        <is>
          <t>PE MENOR 750X680X25 MDF - BASE DUBLIN</t>
        </is>
      </c>
      <c r="G1145" s="14" t="inlineStr">
        <is>
          <t>9 COLADEIRAS</t>
        </is>
      </c>
      <c r="H1145" s="14" t="inlineStr">
        <is>
          <t>9 COLADEIRAS</t>
        </is>
      </c>
      <c r="I1145" s="9" t="inlineStr">
        <is>
          <t>9 COLADEIRAS</t>
        </is>
      </c>
      <c r="J1145" s="9" t="n">
        <v>20</v>
      </c>
      <c r="K1145" s="14">
        <f>IF($E1145="","",IFERROR(INDEX('01_Cad_Pecas'!$H$2:$H$5000,MATCH($E1145,'01_Cad_Pecas'!$D$2:$D$5000,0)),IFERROR(INDEX('01_Cad_Pecas'!$H$2:$H$5000,MATCH(VALUE($E1145),'01_Cad_Pecas'!$D$2:$D$5000,0)),"")))</f>
        <v/>
      </c>
      <c r="L1145" s="14">
        <f>IF($E1145="","",IFERROR(INDEX('01_Cad_Pecas'!$I$2:$I$5000,MATCH($E1145,'01_Cad_Pecas'!$D$2:$D$5000,0)),IFERROR(INDEX('01_Cad_Pecas'!$I$2:$I$5000,MATCH(VALUE($E1145),'01_Cad_Pecas'!$D$2:$D$5000,0)),"")))</f>
        <v/>
      </c>
      <c r="M1145" s="14">
        <f>IF(OR($J1145="",$L1145=""),"",IF($K1145="",0,$K1145)+$J1145*$L1145)</f>
        <v/>
      </c>
      <c r="N1145" s="14" t="n">
        <v>46205</v>
      </c>
      <c r="O1145" s="14" t="n">
        <v>20</v>
      </c>
      <c r="P1145" s="14" t="n"/>
      <c r="Q1145" s="14" t="n"/>
      <c r="R1145" s="14" t="n"/>
      <c r="S1145" s="14" t="n"/>
      <c r="T1145" s="14" t="n"/>
      <c r="U1145" s="14" t="n"/>
      <c r="V1145" s="14" t="n"/>
      <c r="W1145" s="14" t="n"/>
      <c r="X1145" s="14" t="n"/>
      <c r="Y1145" s="14" t="n"/>
      <c r="Z1145" s="14" t="n"/>
      <c r="AA1145" s="11" t="n"/>
      <c r="AB1145" s="14">
        <f>B1145&amp;"|"&amp;I1145</f>
        <v/>
      </c>
      <c r="AC1145">
        <f>IF($B1145="","","|"&amp;SUBSTITUTE(TRIM(SUBSTITUTE(SUBSTITUTE(SUBSTITUTE(SUBSTITUTE(SUBSTITUTE(SUBSTITUTE(SUBSTITUTE(SUBSTITUTE(SUBSTITUTE(SUBSTITUTE(SUBSTITUTE(SUBSTITUTE(SUBSTITUTE(SUBSTITUTE(TRIM($B1145&amp;""),CHAR(10)," "),CHAR(13)," "),"."," "),";"," "),","," "),"/"," "),"+"," "),"-"," "),"  "," "),"  "," "),"  "," "),"  "," "),"  "," "),"  "," "))," ","|")&amp;"|")</f>
        <v/>
      </c>
      <c r="AD1145">
        <f>TRIM($I1145&amp;"")</f>
        <v/>
      </c>
    </row>
    <row r="1146" ht="24" customHeight="1">
      <c r="A1146" s="9" t="n">
        <v>46204</v>
      </c>
      <c r="B1146" s="14" t="inlineStr">
        <is>
          <t>10199,10201</t>
        </is>
      </c>
      <c r="C1146" s="14" t="n"/>
      <c r="D1146" s="14" t="inlineStr">
        <is>
          <t>9 COLADEIRAS</t>
        </is>
      </c>
      <c r="E1146" s="14" t="inlineStr">
        <is>
          <t>30124802</t>
        </is>
      </c>
      <c r="F1146" s="14" t="inlineStr">
        <is>
          <t>(4) PE ENCAIXE INFERIOR 750X680X18 MDF-DUBLIN 1,03</t>
        </is>
      </c>
      <c r="G1146" s="14" t="inlineStr">
        <is>
          <t>9 COLADEIRAS</t>
        </is>
      </c>
      <c r="H1146" s="14" t="inlineStr">
        <is>
          <t>9 COLADEIRAS</t>
        </is>
      </c>
      <c r="I1146" s="9" t="inlineStr">
        <is>
          <t>9 COLADEIRAS</t>
        </is>
      </c>
      <c r="J1146" s="9" t="n">
        <v>150</v>
      </c>
      <c r="K1146" s="14">
        <f>IF($E1146="","",IFERROR(INDEX('01_Cad_Pecas'!$H$2:$H$5000,MATCH($E1146,'01_Cad_Pecas'!$D$2:$D$5000,0)),IFERROR(INDEX('01_Cad_Pecas'!$H$2:$H$5000,MATCH(VALUE($E1146),'01_Cad_Pecas'!$D$2:$D$5000,0)),"")))</f>
        <v/>
      </c>
      <c r="L1146" s="14">
        <f>IF($E1146="","",IFERROR(INDEX('01_Cad_Pecas'!$I$2:$I$5000,MATCH($E1146,'01_Cad_Pecas'!$D$2:$D$5000,0)),IFERROR(INDEX('01_Cad_Pecas'!$I$2:$I$5000,MATCH(VALUE($E1146),'01_Cad_Pecas'!$D$2:$D$5000,0)),"")))</f>
        <v/>
      </c>
      <c r="M1146" s="14">
        <f>IF(OR($J1146="",$L1146=""),"",IF($K1146="",0,$K1146)+$J1146*$L1146)</f>
        <v/>
      </c>
      <c r="N1146" s="14" t="n">
        <v>46205</v>
      </c>
      <c r="O1146" s="14" t="n">
        <v>150</v>
      </c>
      <c r="P1146" s="14" t="n"/>
      <c r="Q1146" s="14" t="n"/>
      <c r="R1146" s="14" t="n"/>
      <c r="S1146" s="14" t="n"/>
      <c r="T1146" s="14" t="n"/>
      <c r="U1146" s="14" t="n"/>
      <c r="V1146" s="14" t="n"/>
      <c r="W1146" s="14" t="n"/>
      <c r="X1146" s="14" t="n"/>
      <c r="Y1146" s="14" t="n"/>
      <c r="Z1146" s="14" t="n"/>
      <c r="AA1146" s="11" t="n"/>
      <c r="AB1146" s="14">
        <f>B1146&amp;"|"&amp;I1146</f>
        <v/>
      </c>
      <c r="AC1146">
        <f>IF($B1146="","","|"&amp;SUBSTITUTE(TRIM(SUBSTITUTE(SUBSTITUTE(SUBSTITUTE(SUBSTITUTE(SUBSTITUTE(SUBSTITUTE(SUBSTITUTE(SUBSTITUTE(SUBSTITUTE(SUBSTITUTE(SUBSTITUTE(SUBSTITUTE(SUBSTITUTE(SUBSTITUTE(TRIM($B1146&amp;""),CHAR(10)," "),CHAR(13)," "),"."," "),";"," "),","," "),"/"," "),"+"," "),"-"," "),"  "," "),"  "," "),"  "," "),"  "," "),"  "," "),"  "," "))," ","|")&amp;"|")</f>
        <v/>
      </c>
      <c r="AD1146">
        <f>TRIM($I1146&amp;"")</f>
        <v/>
      </c>
    </row>
    <row r="1147" ht="24" customHeight="1">
      <c r="A1147" s="9" t="n">
        <v>46205</v>
      </c>
      <c r="B1147" s="14" t="inlineStr">
        <is>
          <t>10204</t>
        </is>
      </c>
      <c r="C1147" s="14" t="n"/>
      <c r="D1147" s="14" t="inlineStr">
        <is>
          <t>9 COLADEIRAS</t>
        </is>
      </c>
      <c r="E1147" s="14" t="inlineStr">
        <is>
          <t>30080004</t>
        </is>
      </c>
      <c r="F1147" s="14" t="inlineStr">
        <is>
          <t>(6)TRAV. MAIOR 1320X65 (135)X15 MDP-AMST.1,36X1,36</t>
        </is>
      </c>
      <c r="G1147" s="14" t="inlineStr">
        <is>
          <t>9 COLADEIRAS</t>
        </is>
      </c>
      <c r="H1147" s="14" t="inlineStr">
        <is>
          <t>9 COLADEIRAS</t>
        </is>
      </c>
      <c r="I1147" s="9" t="inlineStr">
        <is>
          <t>9 COLADEIRAS</t>
        </is>
      </c>
      <c r="J1147" s="9" t="n">
        <v>8</v>
      </c>
      <c r="K1147" s="14">
        <f>IF($E1147="","",IFERROR(INDEX('01_Cad_Pecas'!$H$2:$H$5000,MATCH($E1147,'01_Cad_Pecas'!$D$2:$D$5000,0)),IFERROR(INDEX('01_Cad_Pecas'!$H$2:$H$5000,MATCH(VALUE($E1147),'01_Cad_Pecas'!$D$2:$D$5000,0)),"")))</f>
        <v/>
      </c>
      <c r="L1147" s="14">
        <f>IF($E1147="","",IFERROR(INDEX('01_Cad_Pecas'!$I$2:$I$5000,MATCH($E1147,'01_Cad_Pecas'!$D$2:$D$5000,0)),IFERROR(INDEX('01_Cad_Pecas'!$I$2:$I$5000,MATCH(VALUE($E1147),'01_Cad_Pecas'!$D$2:$D$5000,0)),"")))</f>
        <v/>
      </c>
      <c r="M1147" s="14">
        <f>IF(OR($J1147="",$L1147=""),"",IF($K1147="",0,$K1147)+$J1147*$L1147)</f>
        <v/>
      </c>
      <c r="N1147" s="14" t="n">
        <v>46205</v>
      </c>
      <c r="O1147" s="14" t="n">
        <v>8</v>
      </c>
      <c r="P1147" s="14" t="n"/>
      <c r="Q1147" s="14" t="n"/>
      <c r="R1147" s="14" t="n"/>
      <c r="S1147" s="14" t="n"/>
      <c r="T1147" s="14" t="n"/>
      <c r="U1147" s="14" t="n"/>
      <c r="V1147" s="14" t="n"/>
      <c r="W1147" s="14" t="n"/>
      <c r="X1147" s="14" t="n"/>
      <c r="Y1147" s="14" t="n"/>
      <c r="Z1147" s="14" t="n"/>
      <c r="AA1147" s="11" t="n"/>
      <c r="AB1147" s="14">
        <f>B1147&amp;"|"&amp;I1147</f>
        <v/>
      </c>
      <c r="AC1147">
        <f>IF($B1147="","","|"&amp;SUBSTITUTE(TRIM(SUBSTITUTE(SUBSTITUTE(SUBSTITUTE(SUBSTITUTE(SUBSTITUTE(SUBSTITUTE(SUBSTITUTE(SUBSTITUTE(SUBSTITUTE(SUBSTITUTE(SUBSTITUTE(SUBSTITUTE(SUBSTITUTE(SUBSTITUTE(TRIM($B1147&amp;""),CHAR(10)," "),CHAR(13)," "),"."," "),";"," "),","," "),"/"," "),"+"," "),"-"," "),"  "," "),"  "," "),"  "," "),"  "," "),"  "," "),"  "," "))," ","|")&amp;"|")</f>
        <v/>
      </c>
      <c r="AD1147">
        <f>TRIM($I1147&amp;"")</f>
        <v/>
      </c>
    </row>
    <row r="1148" ht="24" customHeight="1">
      <c r="A1148" s="9" t="n">
        <v>46205</v>
      </c>
      <c r="B1148" s="14" t="inlineStr">
        <is>
          <t>10204</t>
        </is>
      </c>
      <c r="C1148" s="14" t="n"/>
      <c r="D1148" s="14" t="inlineStr">
        <is>
          <t>9 COLADEIRAS</t>
        </is>
      </c>
      <c r="E1148" s="14" t="inlineStr">
        <is>
          <t>30080005</t>
        </is>
      </c>
      <c r="F1148" s="14" t="inlineStr">
        <is>
          <t>(5) TRAV. MENOR1190X65X15 MDP-MESA AMST.1,36X1,36</t>
        </is>
      </c>
      <c r="G1148" s="14" t="inlineStr">
        <is>
          <t>9 COLADEIRAS</t>
        </is>
      </c>
      <c r="H1148" s="14" t="inlineStr">
        <is>
          <t>9 COLADEIRAS</t>
        </is>
      </c>
      <c r="I1148" s="9" t="inlineStr">
        <is>
          <t>9 COLADEIRAS</t>
        </is>
      </c>
      <c r="J1148" s="9" t="n">
        <v>8</v>
      </c>
      <c r="K1148" s="14">
        <f>IF($E1148="","",IFERROR(INDEX('01_Cad_Pecas'!$H$2:$H$5000,MATCH($E1148,'01_Cad_Pecas'!$D$2:$D$5000,0)),IFERROR(INDEX('01_Cad_Pecas'!$H$2:$H$5000,MATCH(VALUE($E1148),'01_Cad_Pecas'!$D$2:$D$5000,0)),"")))</f>
        <v/>
      </c>
      <c r="L1148" s="14">
        <f>IF($E1148="","",IFERROR(INDEX('01_Cad_Pecas'!$I$2:$I$5000,MATCH($E1148,'01_Cad_Pecas'!$D$2:$D$5000,0)),IFERROR(INDEX('01_Cad_Pecas'!$I$2:$I$5000,MATCH(VALUE($E1148),'01_Cad_Pecas'!$D$2:$D$5000,0)),"")))</f>
        <v/>
      </c>
      <c r="M1148" s="14">
        <f>IF(OR($J1148="",$L1148=""),"",IF($K1148="",0,$K1148)+$J1148*$L1148)</f>
        <v/>
      </c>
      <c r="N1148" s="14" t="n">
        <v>46205</v>
      </c>
      <c r="O1148" s="14" t="n">
        <v>8</v>
      </c>
      <c r="P1148" s="14" t="n"/>
      <c r="Q1148" s="14" t="n"/>
      <c r="R1148" s="14" t="n"/>
      <c r="S1148" s="14" t="n"/>
      <c r="T1148" s="14" t="n"/>
      <c r="U1148" s="14" t="n"/>
      <c r="V1148" s="14" t="n"/>
      <c r="W1148" s="14" t="n"/>
      <c r="X1148" s="14" t="n"/>
      <c r="Y1148" s="14" t="n"/>
      <c r="Z1148" s="14" t="n"/>
      <c r="AA1148" s="11" t="n"/>
      <c r="AB1148" s="14">
        <f>B1148&amp;"|"&amp;I1148</f>
        <v/>
      </c>
      <c r="AC1148">
        <f>IF($B1148="","","|"&amp;SUBSTITUTE(TRIM(SUBSTITUTE(SUBSTITUTE(SUBSTITUTE(SUBSTITUTE(SUBSTITUTE(SUBSTITUTE(SUBSTITUTE(SUBSTITUTE(SUBSTITUTE(SUBSTITUTE(SUBSTITUTE(SUBSTITUTE(SUBSTITUTE(SUBSTITUTE(TRIM($B1148&amp;""),CHAR(10)," "),CHAR(13)," "),"."," "),";"," "),","," "),"/"," "),"+"," "),"-"," "),"  "," "),"  "," "),"  "," "),"  "," "),"  "," "),"  "," "))," ","|")&amp;"|")</f>
        <v/>
      </c>
      <c r="AD1148">
        <f>TRIM($I1148&amp;"")</f>
        <v/>
      </c>
    </row>
    <row r="1149" ht="24" customHeight="1">
      <c r="A1149" s="9" t="n">
        <v>46205</v>
      </c>
      <c r="B1149" s="14" t="inlineStr">
        <is>
          <t>10204</t>
        </is>
      </c>
      <c r="C1149" s="14" t="n"/>
      <c r="D1149" s="14" t="inlineStr">
        <is>
          <t>9 COLADEIRAS</t>
        </is>
      </c>
      <c r="E1149" s="14" t="inlineStr">
        <is>
          <t>20019005</t>
        </is>
      </c>
      <c r="F1149" s="14" t="inlineStr">
        <is>
          <t>RIPA 751X70X12 MDF - MESA SANTIAGO</t>
        </is>
      </c>
      <c r="G1149" s="14" t="inlineStr">
        <is>
          <t>9 COLADEIRAS</t>
        </is>
      </c>
      <c r="H1149" s="14" t="inlineStr">
        <is>
          <t>9 COLADEIRAS</t>
        </is>
      </c>
      <c r="I1149" s="9" t="inlineStr">
        <is>
          <t>9 COLADEIRAS</t>
        </is>
      </c>
      <c r="J1149" s="9" t="n">
        <v>48</v>
      </c>
      <c r="K1149" s="14">
        <f>IF($E1149="","",IFERROR(INDEX('01_Cad_Pecas'!$H$2:$H$5000,MATCH($E1149,'01_Cad_Pecas'!$D$2:$D$5000,0)),IFERROR(INDEX('01_Cad_Pecas'!$H$2:$H$5000,MATCH(VALUE($E1149),'01_Cad_Pecas'!$D$2:$D$5000,0)),"")))</f>
        <v/>
      </c>
      <c r="L1149" s="14">
        <f>IF($E1149="","",IFERROR(INDEX('01_Cad_Pecas'!$I$2:$I$5000,MATCH($E1149,'01_Cad_Pecas'!$D$2:$D$5000,0)),IFERROR(INDEX('01_Cad_Pecas'!$I$2:$I$5000,MATCH(VALUE($E1149),'01_Cad_Pecas'!$D$2:$D$5000,0)),"")))</f>
        <v/>
      </c>
      <c r="M1149" s="14">
        <f>IF(OR($J1149="",$L1149=""),"",IF($K1149="",0,$K1149)+$J1149*$L1149)</f>
        <v/>
      </c>
      <c r="N1149" s="14" t="n">
        <v>46205</v>
      </c>
      <c r="O1149" s="14" t="n">
        <v>48</v>
      </c>
      <c r="P1149" s="14" t="n"/>
      <c r="Q1149" s="14" t="n"/>
      <c r="R1149" s="14" t="n"/>
      <c r="S1149" s="14" t="n"/>
      <c r="T1149" s="14" t="n"/>
      <c r="U1149" s="14" t="n"/>
      <c r="V1149" s="14" t="n"/>
      <c r="W1149" s="14" t="n"/>
      <c r="X1149" s="14" t="n"/>
      <c r="Y1149" s="14" t="n"/>
      <c r="Z1149" s="14" t="n"/>
      <c r="AA1149" s="11" t="n"/>
      <c r="AB1149" s="14">
        <f>B1149&amp;"|"&amp;I1149</f>
        <v/>
      </c>
      <c r="AC1149">
        <f>IF($B1149="","","|"&amp;SUBSTITUTE(TRIM(SUBSTITUTE(SUBSTITUTE(SUBSTITUTE(SUBSTITUTE(SUBSTITUTE(SUBSTITUTE(SUBSTITUTE(SUBSTITUTE(SUBSTITUTE(SUBSTITUTE(SUBSTITUTE(SUBSTITUTE(SUBSTITUTE(SUBSTITUTE(TRIM($B1149&amp;""),CHAR(10)," "),CHAR(13)," "),"."," "),";"," "),","," "),"/"," "),"+"," "),"-"," "),"  "," "),"  "," "),"  "," "),"  "," "),"  "," "),"  "," "))," ","|")&amp;"|")</f>
        <v/>
      </c>
      <c r="AD1149">
        <f>TRIM($I1149&amp;"")</f>
        <v/>
      </c>
    </row>
    <row r="1150" ht="24" customHeight="1">
      <c r="A1150" s="9" t="n">
        <v>46205</v>
      </c>
      <c r="B1150" s="14" t="inlineStr">
        <is>
          <t>10204</t>
        </is>
      </c>
      <c r="C1150" s="14" t="n"/>
      <c r="D1150" s="14" t="inlineStr">
        <is>
          <t>9 COLADEIRAS</t>
        </is>
      </c>
      <c r="E1150" s="14" t="inlineStr">
        <is>
          <t>20019603</t>
        </is>
      </c>
      <c r="F1150" s="14" t="inlineStr">
        <is>
          <t>(3) BASE 572X572X12 MDF - MESA SANTIAGO 1,36</t>
        </is>
      </c>
      <c r="G1150" s="14" t="inlineStr">
        <is>
          <t>9 COLADEIRAS</t>
        </is>
      </c>
      <c r="H1150" s="14" t="inlineStr">
        <is>
          <t>9 COLADEIRAS</t>
        </is>
      </c>
      <c r="I1150" s="9" t="inlineStr">
        <is>
          <t>9 COLADEIRAS</t>
        </is>
      </c>
      <c r="J1150" s="9" t="n">
        <v>4</v>
      </c>
      <c r="K1150" s="14">
        <f>IF($E1150="","",IFERROR(INDEX('01_Cad_Pecas'!$H$2:$H$5000,MATCH($E1150,'01_Cad_Pecas'!$D$2:$D$5000,0)),IFERROR(INDEX('01_Cad_Pecas'!$H$2:$H$5000,MATCH(VALUE($E1150),'01_Cad_Pecas'!$D$2:$D$5000,0)),"")))</f>
        <v/>
      </c>
      <c r="L1150" s="14">
        <f>IF($E1150="","",IFERROR(INDEX('01_Cad_Pecas'!$I$2:$I$5000,MATCH($E1150,'01_Cad_Pecas'!$D$2:$D$5000,0)),IFERROR(INDEX('01_Cad_Pecas'!$I$2:$I$5000,MATCH(VALUE($E1150),'01_Cad_Pecas'!$D$2:$D$5000,0)),"")))</f>
        <v/>
      </c>
      <c r="M1150" s="14">
        <f>IF(OR($J1150="",$L1150=""),"",IF($K1150="",0,$K1150)+$J1150*$L1150)</f>
        <v/>
      </c>
      <c r="N1150" s="14" t="n">
        <v>46205</v>
      </c>
      <c r="O1150" s="14" t="n">
        <v>4</v>
      </c>
      <c r="P1150" s="14" t="n"/>
      <c r="Q1150" s="14" t="n"/>
      <c r="R1150" s="14" t="n"/>
      <c r="S1150" s="14" t="n"/>
      <c r="T1150" s="14" t="n"/>
      <c r="U1150" s="14" t="n"/>
      <c r="V1150" s="14" t="n"/>
      <c r="W1150" s="14" t="n"/>
      <c r="X1150" s="14" t="n"/>
      <c r="Y1150" s="14" t="n"/>
      <c r="Z1150" s="14" t="n"/>
      <c r="AA1150" s="11" t="n"/>
      <c r="AB1150" s="14">
        <f>B1150&amp;"|"&amp;I1150</f>
        <v/>
      </c>
      <c r="AC1150">
        <f>IF($B1150="","","|"&amp;SUBSTITUTE(TRIM(SUBSTITUTE(SUBSTITUTE(SUBSTITUTE(SUBSTITUTE(SUBSTITUTE(SUBSTITUTE(SUBSTITUTE(SUBSTITUTE(SUBSTITUTE(SUBSTITUTE(SUBSTITUTE(SUBSTITUTE(SUBSTITUTE(SUBSTITUTE(TRIM($B1150&amp;""),CHAR(10)," "),CHAR(13)," "),"."," "),";"," "),","," "),"/"," "),"+"," "),"-"," "),"  "," "),"  "," "),"  "," "),"  "," "),"  "," "),"  "," "))," ","|")&amp;"|")</f>
        <v/>
      </c>
      <c r="AD1150">
        <f>TRIM($I1150&amp;"")</f>
        <v/>
      </c>
    </row>
    <row r="1151" ht="24" customHeight="1">
      <c r="A1151" s="9" t="n">
        <v>46205</v>
      </c>
      <c r="B1151" s="14" t="inlineStr">
        <is>
          <t>10204</t>
        </is>
      </c>
      <c r="C1151" s="14" t="n"/>
      <c r="D1151" s="14" t="inlineStr">
        <is>
          <t>9 COLADEIRAS</t>
        </is>
      </c>
      <c r="E1151" s="14" t="inlineStr">
        <is>
          <t>20019606</t>
        </is>
      </c>
      <c r="F1151" s="14" t="inlineStr">
        <is>
          <t>(1-6) LATERAL RIPADA - MESA SANTIAGO 1,36</t>
        </is>
      </c>
      <c r="G1151" s="14" t="inlineStr">
        <is>
          <t>9 COLADEIRAS</t>
        </is>
      </c>
      <c r="H1151" s="14" t="inlineStr">
        <is>
          <t>9 COLADEIRAS</t>
        </is>
      </c>
      <c r="I1151" s="9" t="inlineStr">
        <is>
          <t>9 COLADEIRAS</t>
        </is>
      </c>
      <c r="J1151" s="9" t="n">
        <v>8</v>
      </c>
      <c r="K1151" s="14">
        <f>IF($E1151="","",IFERROR(INDEX('01_Cad_Pecas'!$H$2:$H$5000,MATCH($E1151,'01_Cad_Pecas'!$D$2:$D$5000,0)),IFERROR(INDEX('01_Cad_Pecas'!$H$2:$H$5000,MATCH(VALUE($E1151),'01_Cad_Pecas'!$D$2:$D$5000,0)),"")))</f>
        <v/>
      </c>
      <c r="L1151" s="14">
        <f>IF($E1151="","",IFERROR(INDEX('01_Cad_Pecas'!$I$2:$I$5000,MATCH($E1151,'01_Cad_Pecas'!$D$2:$D$5000,0)),IFERROR(INDEX('01_Cad_Pecas'!$I$2:$I$5000,MATCH(VALUE($E1151),'01_Cad_Pecas'!$D$2:$D$5000,0)),"")))</f>
        <v/>
      </c>
      <c r="M1151" s="14">
        <f>IF(OR($J1151="",$L1151=""),"",IF($K1151="",0,$K1151)+$J1151*$L1151)</f>
        <v/>
      </c>
      <c r="N1151" s="14" t="n">
        <v>46205</v>
      </c>
      <c r="O1151" s="14" t="n">
        <v>8</v>
      </c>
      <c r="P1151" s="14" t="n"/>
      <c r="Q1151" s="14" t="n"/>
      <c r="R1151" s="14" t="n"/>
      <c r="S1151" s="14" t="n"/>
      <c r="T1151" s="14" t="n"/>
      <c r="U1151" s="14" t="n"/>
      <c r="V1151" s="14" t="n"/>
      <c r="W1151" s="14" t="n"/>
      <c r="X1151" s="14" t="n"/>
      <c r="Y1151" s="14" t="n"/>
      <c r="Z1151" s="14" t="n"/>
      <c r="AA1151" s="11" t="n"/>
      <c r="AB1151" s="14">
        <f>B1151&amp;"|"&amp;I1151</f>
        <v/>
      </c>
      <c r="AC1151">
        <f>IF($B1151="","","|"&amp;SUBSTITUTE(TRIM(SUBSTITUTE(SUBSTITUTE(SUBSTITUTE(SUBSTITUTE(SUBSTITUTE(SUBSTITUTE(SUBSTITUTE(SUBSTITUTE(SUBSTITUTE(SUBSTITUTE(SUBSTITUTE(SUBSTITUTE(SUBSTITUTE(SUBSTITUTE(TRIM($B1151&amp;""),CHAR(10)," "),CHAR(13)," "),"."," "),";"," "),","," "),"/"," "),"+"," "),"-"," "),"  "," "),"  "," "),"  "," "),"  "," "),"  "," "),"  "," "))," ","|")&amp;"|")</f>
        <v/>
      </c>
      <c r="AD1151">
        <f>TRIM($I1151&amp;"")</f>
        <v/>
      </c>
    </row>
    <row r="1152" ht="24" customHeight="1">
      <c r="A1152" s="9" t="n">
        <v>46205</v>
      </c>
      <c r="B1152" s="14" t="inlineStr">
        <is>
          <t>10204</t>
        </is>
      </c>
      <c r="C1152" s="14" t="n"/>
      <c r="D1152" s="14" t="inlineStr">
        <is>
          <t>9 COLADEIRAS</t>
        </is>
      </c>
      <c r="E1152" s="14" t="inlineStr">
        <is>
          <t>200306101</t>
        </is>
      </c>
      <c r="F1152" s="14" t="inlineStr">
        <is>
          <t>PE 790(800)X100X50 MDP - MESA GENOVA</t>
        </is>
      </c>
      <c r="G1152" s="14" t="inlineStr">
        <is>
          <t>9 COLADEIRAS</t>
        </is>
      </c>
      <c r="H1152" s="14" t="inlineStr">
        <is>
          <t>9 COLADEIRAS</t>
        </is>
      </c>
      <c r="I1152" s="9" t="inlineStr">
        <is>
          <t>9 COLADEIRAS</t>
        </is>
      </c>
      <c r="J1152" s="9" t="n">
        <v>40</v>
      </c>
      <c r="K1152" s="14">
        <f>IF($E1152="","",IFERROR(INDEX('01_Cad_Pecas'!$H$2:$H$5000,MATCH($E1152,'01_Cad_Pecas'!$D$2:$D$5000,0)),IFERROR(INDEX('01_Cad_Pecas'!$H$2:$H$5000,MATCH(VALUE($E1152),'01_Cad_Pecas'!$D$2:$D$5000,0)),"")))</f>
        <v/>
      </c>
      <c r="L1152" s="14">
        <f>IF($E1152="","",IFERROR(INDEX('01_Cad_Pecas'!$I$2:$I$5000,MATCH($E1152,'01_Cad_Pecas'!$D$2:$D$5000,0)),IFERROR(INDEX('01_Cad_Pecas'!$I$2:$I$5000,MATCH(VALUE($E1152),'01_Cad_Pecas'!$D$2:$D$5000,0)),"")))</f>
        <v/>
      </c>
      <c r="M1152" s="14">
        <f>IF(OR($J1152="",$L1152=""),"",IF($K1152="",0,$K1152)+$J1152*$L1152)</f>
        <v/>
      </c>
      <c r="N1152" s="14" t="n">
        <v>46205</v>
      </c>
      <c r="O1152" s="14" t="n">
        <v>40</v>
      </c>
      <c r="P1152" s="14" t="n"/>
      <c r="Q1152" s="14" t="n"/>
      <c r="R1152" s="14" t="n"/>
      <c r="S1152" s="14" t="n"/>
      <c r="T1152" s="14" t="n"/>
      <c r="U1152" s="14" t="n"/>
      <c r="V1152" s="14" t="n"/>
      <c r="W1152" s="14" t="n"/>
      <c r="X1152" s="14" t="n"/>
      <c r="Y1152" s="14" t="n"/>
      <c r="Z1152" s="14" t="n"/>
      <c r="AA1152" s="11" t="n"/>
      <c r="AB1152" s="14">
        <f>B1152&amp;"|"&amp;I1152</f>
        <v/>
      </c>
      <c r="AC1152">
        <f>IF($B1152="","","|"&amp;SUBSTITUTE(TRIM(SUBSTITUTE(SUBSTITUTE(SUBSTITUTE(SUBSTITUTE(SUBSTITUTE(SUBSTITUTE(SUBSTITUTE(SUBSTITUTE(SUBSTITUTE(SUBSTITUTE(SUBSTITUTE(SUBSTITUTE(SUBSTITUTE(SUBSTITUTE(TRIM($B1152&amp;""),CHAR(10)," "),CHAR(13)," "),"."," "),";"," "),","," "),"/"," "),"+"," "),"-"," "),"  "," "),"  "," "),"  "," "),"  "," "),"  "," "),"  "," "))," ","|")&amp;"|")</f>
        <v/>
      </c>
      <c r="AD1152">
        <f>TRIM($I1152&amp;"")</f>
        <v/>
      </c>
    </row>
    <row r="1153" ht="24" customHeight="1">
      <c r="A1153" s="9" t="n">
        <v>46205</v>
      </c>
      <c r="B1153" s="14" t="inlineStr">
        <is>
          <t>10204</t>
        </is>
      </c>
      <c r="C1153" s="14" t="n"/>
      <c r="D1153" s="14" t="inlineStr">
        <is>
          <t>9 COLADEIRAS</t>
        </is>
      </c>
      <c r="E1153" s="14" t="inlineStr">
        <is>
          <t>200306102</t>
        </is>
      </c>
      <c r="F1153" s="14" t="inlineStr">
        <is>
          <t>BASE DOS PES 634(653)X95X50 MDP - MESA GENOVA</t>
        </is>
      </c>
      <c r="G1153" s="14" t="inlineStr">
        <is>
          <t>9 COLADEIRAS</t>
        </is>
      </c>
      <c r="H1153" s="14" t="inlineStr">
        <is>
          <t>9 COLADEIRAS</t>
        </is>
      </c>
      <c r="I1153" s="9" t="inlineStr">
        <is>
          <t>9 COLADEIRAS</t>
        </is>
      </c>
      <c r="J1153" s="9" t="n">
        <v>20</v>
      </c>
      <c r="K1153" s="14">
        <f>IF($E1153="","",IFERROR(INDEX('01_Cad_Pecas'!$H$2:$H$5000,MATCH($E1153,'01_Cad_Pecas'!$D$2:$D$5000,0)),IFERROR(INDEX('01_Cad_Pecas'!$H$2:$H$5000,MATCH(VALUE($E1153),'01_Cad_Pecas'!$D$2:$D$5000,0)),"")))</f>
        <v/>
      </c>
      <c r="L1153" s="14">
        <f>IF($E1153="","",IFERROR(INDEX('01_Cad_Pecas'!$I$2:$I$5000,MATCH($E1153,'01_Cad_Pecas'!$D$2:$D$5000,0)),IFERROR(INDEX('01_Cad_Pecas'!$I$2:$I$5000,MATCH(VALUE($E1153),'01_Cad_Pecas'!$D$2:$D$5000,0)),"")))</f>
        <v/>
      </c>
      <c r="M1153" s="14">
        <f>IF(OR($J1153="",$L1153=""),"",IF($K1153="",0,$K1153)+$J1153*$L1153)</f>
        <v/>
      </c>
      <c r="N1153" s="14" t="n">
        <v>46205</v>
      </c>
      <c r="O1153" s="14" t="n">
        <v>20</v>
      </c>
      <c r="P1153" s="14" t="n"/>
      <c r="Q1153" s="14" t="n"/>
      <c r="R1153" s="14" t="n"/>
      <c r="S1153" s="14" t="n"/>
      <c r="T1153" s="14" t="n"/>
      <c r="U1153" s="14" t="n"/>
      <c r="V1153" s="14" t="n"/>
      <c r="W1153" s="14" t="n"/>
      <c r="X1153" s="14" t="n"/>
      <c r="Y1153" s="14" t="n"/>
      <c r="Z1153" s="14" t="n"/>
      <c r="AA1153" s="11" t="n"/>
      <c r="AB1153" s="14">
        <f>B1153&amp;"|"&amp;I1153</f>
        <v/>
      </c>
      <c r="AC1153">
        <f>IF($B1153="","","|"&amp;SUBSTITUTE(TRIM(SUBSTITUTE(SUBSTITUTE(SUBSTITUTE(SUBSTITUTE(SUBSTITUTE(SUBSTITUTE(SUBSTITUTE(SUBSTITUTE(SUBSTITUTE(SUBSTITUTE(SUBSTITUTE(SUBSTITUTE(SUBSTITUTE(SUBSTITUTE(TRIM($B1153&amp;""),CHAR(10)," "),CHAR(13)," "),"."," "),";"," "),","," "),"/"," "),"+"," "),"-"," "),"  "," "),"  "," "),"  "," "),"  "," "),"  "," "),"  "," "))," ","|")&amp;"|")</f>
        <v/>
      </c>
      <c r="AD1153">
        <f>TRIM($I1153&amp;"")</f>
        <v/>
      </c>
    </row>
    <row r="1154" ht="24" customHeight="1">
      <c r="A1154" s="9" t="n">
        <v>46205</v>
      </c>
      <c r="B1154" s="14" t="inlineStr">
        <is>
          <t>10204</t>
        </is>
      </c>
      <c r="C1154" s="14" t="n"/>
      <c r="D1154" s="14" t="inlineStr">
        <is>
          <t>9 COLADEIRAS</t>
        </is>
      </c>
      <c r="E1154" s="14" t="inlineStr">
        <is>
          <t>200306204</t>
        </is>
      </c>
      <c r="F1154" s="14" t="inlineStr">
        <is>
          <t>TAMPO MONTADO 1600X900X45 MDF-TAMPO C/ENGROS R100</t>
        </is>
      </c>
      <c r="G1154" s="14" t="inlineStr">
        <is>
          <t>9 COLADEIRAS</t>
        </is>
      </c>
      <c r="H1154" s="14" t="inlineStr">
        <is>
          <t>9 COLADEIRAS</t>
        </is>
      </c>
      <c r="I1154" s="9" t="inlineStr">
        <is>
          <t>9 COLADEIRAS</t>
        </is>
      </c>
      <c r="J1154" s="9" t="n">
        <v>5</v>
      </c>
      <c r="K1154" s="14">
        <f>IF($E1154="","",IFERROR(INDEX('01_Cad_Pecas'!$H$2:$H$5000,MATCH($E1154,'01_Cad_Pecas'!$D$2:$D$5000,0)),IFERROR(INDEX('01_Cad_Pecas'!$H$2:$H$5000,MATCH(VALUE($E1154),'01_Cad_Pecas'!$D$2:$D$5000,0)),"")))</f>
        <v/>
      </c>
      <c r="L1154" s="14">
        <f>IF($E1154="","",IFERROR(INDEX('01_Cad_Pecas'!$I$2:$I$5000,MATCH($E1154,'01_Cad_Pecas'!$D$2:$D$5000,0)),IFERROR(INDEX('01_Cad_Pecas'!$I$2:$I$5000,MATCH(VALUE($E1154),'01_Cad_Pecas'!$D$2:$D$5000,0)),"")))</f>
        <v/>
      </c>
      <c r="M1154" s="14">
        <f>IF(OR($J1154="",$L1154=""),"",IF($K1154="",0,$K1154)+$J1154*$L1154)</f>
        <v/>
      </c>
      <c r="N1154" s="14" t="n">
        <v>46205</v>
      </c>
      <c r="O1154" s="14" t="n">
        <v>5</v>
      </c>
      <c r="P1154" s="14" t="n"/>
      <c r="Q1154" s="14" t="n"/>
      <c r="R1154" s="14" t="n"/>
      <c r="S1154" s="14" t="n"/>
      <c r="T1154" s="14" t="n"/>
      <c r="U1154" s="14" t="n"/>
      <c r="V1154" s="14" t="n"/>
      <c r="W1154" s="14" t="n"/>
      <c r="X1154" s="14" t="n"/>
      <c r="Y1154" s="14" t="n"/>
      <c r="Z1154" s="14" t="n"/>
      <c r="AA1154" s="11" t="n"/>
      <c r="AB1154" s="14">
        <f>B1154&amp;"|"&amp;I1154</f>
        <v/>
      </c>
      <c r="AC1154">
        <f>IF($B1154="","","|"&amp;SUBSTITUTE(TRIM(SUBSTITUTE(SUBSTITUTE(SUBSTITUTE(SUBSTITUTE(SUBSTITUTE(SUBSTITUTE(SUBSTITUTE(SUBSTITUTE(SUBSTITUTE(SUBSTITUTE(SUBSTITUTE(SUBSTITUTE(SUBSTITUTE(SUBSTITUTE(TRIM($B1154&amp;""),CHAR(10)," "),CHAR(13)," "),"."," "),";"," "),","," "),"/"," "),"+"," "),"-"," "),"  "," "),"  "," "),"  "," "),"  "," "),"  "," "),"  "," "))," ","|")&amp;"|")</f>
        <v/>
      </c>
      <c r="AD1154">
        <f>TRIM($I1154&amp;"")</f>
        <v/>
      </c>
    </row>
    <row r="1155" ht="24" customHeight="1">
      <c r="A1155" s="9" t="n">
        <v>46205</v>
      </c>
      <c r="B1155" s="14" t="inlineStr">
        <is>
          <t>10204</t>
        </is>
      </c>
      <c r="C1155" s="14" t="n"/>
      <c r="D1155" s="14" t="inlineStr">
        <is>
          <t>9 COLADEIRAS</t>
        </is>
      </c>
      <c r="E1155" s="14" t="inlineStr">
        <is>
          <t>30006110</t>
        </is>
      </c>
      <c r="F1155" s="14" t="inlineStr">
        <is>
          <t>PE FRONTAL 430X(108)51X25 MDF (DIR) SANTIAGO NEW</t>
        </is>
      </c>
      <c r="G1155" s="14" t="inlineStr">
        <is>
          <t>9 COLADEIRAS</t>
        </is>
      </c>
      <c r="H1155" s="14" t="inlineStr">
        <is>
          <t>9 COLADEIRAS</t>
        </is>
      </c>
      <c r="I1155" s="9" t="inlineStr">
        <is>
          <t>9 COLADEIRAS</t>
        </is>
      </c>
      <c r="J1155" s="9" t="n">
        <v>600</v>
      </c>
      <c r="K1155" s="14">
        <f>IF($E1155="","",IFERROR(INDEX('01_Cad_Pecas'!$H$2:$H$5000,MATCH($E1155,'01_Cad_Pecas'!$D$2:$D$5000,0)),IFERROR(INDEX('01_Cad_Pecas'!$H$2:$H$5000,MATCH(VALUE($E1155),'01_Cad_Pecas'!$D$2:$D$5000,0)),"")))</f>
        <v/>
      </c>
      <c r="L1155" s="14">
        <f>IF($E1155="","",IFERROR(INDEX('01_Cad_Pecas'!$I$2:$I$5000,MATCH($E1155,'01_Cad_Pecas'!$D$2:$D$5000,0)),IFERROR(INDEX('01_Cad_Pecas'!$I$2:$I$5000,MATCH(VALUE($E1155),'01_Cad_Pecas'!$D$2:$D$5000,0)),"")))</f>
        <v/>
      </c>
      <c r="M1155" s="14">
        <f>IF(OR($J1155="",$L1155=""),"",IF($K1155="",0,$K1155)+$J1155*$L1155)</f>
        <v/>
      </c>
      <c r="N1155" s="14" t="n">
        <v>46205</v>
      </c>
      <c r="O1155" s="14" t="n">
        <v>600</v>
      </c>
      <c r="P1155" s="14" t="n"/>
      <c r="Q1155" s="14" t="n"/>
      <c r="R1155" s="14" t="n"/>
      <c r="S1155" s="14" t="n"/>
      <c r="T1155" s="14" t="n"/>
      <c r="U1155" s="14" t="n"/>
      <c r="V1155" s="14" t="n"/>
      <c r="W1155" s="14" t="n"/>
      <c r="X1155" s="14" t="n"/>
      <c r="Y1155" s="14" t="n"/>
      <c r="Z1155" s="14" t="n"/>
      <c r="AA1155" s="11" t="n"/>
      <c r="AB1155" s="14">
        <f>B1155&amp;"|"&amp;I1155</f>
        <v/>
      </c>
      <c r="AC1155">
        <f>IF($B1155="","","|"&amp;SUBSTITUTE(TRIM(SUBSTITUTE(SUBSTITUTE(SUBSTITUTE(SUBSTITUTE(SUBSTITUTE(SUBSTITUTE(SUBSTITUTE(SUBSTITUTE(SUBSTITUTE(SUBSTITUTE(SUBSTITUTE(SUBSTITUTE(SUBSTITUTE(SUBSTITUTE(TRIM($B1155&amp;""),CHAR(10)," "),CHAR(13)," "),"."," "),";"," "),","," "),"/"," "),"+"," "),"-"," "),"  "," "),"  "," "),"  "," "),"  "," "),"  "," "),"  "," "))," ","|")&amp;"|")</f>
        <v/>
      </c>
      <c r="AD1155">
        <f>TRIM($I1155&amp;"")</f>
        <v/>
      </c>
    </row>
    <row r="1156" ht="24" customHeight="1">
      <c r="A1156" s="9" t="n">
        <v>46205</v>
      </c>
      <c r="B1156" s="14" t="inlineStr">
        <is>
          <t>10204</t>
        </is>
      </c>
      <c r="C1156" s="14" t="n"/>
      <c r="D1156" s="14" t="inlineStr">
        <is>
          <t>9 COLADEIRAS</t>
        </is>
      </c>
      <c r="E1156" s="14" t="inlineStr">
        <is>
          <t>30006111</t>
        </is>
      </c>
      <c r="F1156" s="14" t="inlineStr">
        <is>
          <t>PE FRONTAL 430X(108)51X25MDF (ESQRD) SANTIAGO NEW</t>
        </is>
      </c>
      <c r="G1156" s="14" t="inlineStr">
        <is>
          <t>9 COLADEIRAS</t>
        </is>
      </c>
      <c r="H1156" s="14" t="inlineStr">
        <is>
          <t>9 COLADEIRAS</t>
        </is>
      </c>
      <c r="I1156" s="9" t="inlineStr">
        <is>
          <t>9 COLADEIRAS</t>
        </is>
      </c>
      <c r="J1156" s="9" t="n">
        <v>600</v>
      </c>
      <c r="K1156" s="14">
        <f>IF($E1156="","",IFERROR(INDEX('01_Cad_Pecas'!$H$2:$H$5000,MATCH($E1156,'01_Cad_Pecas'!$D$2:$D$5000,0)),IFERROR(INDEX('01_Cad_Pecas'!$H$2:$H$5000,MATCH(VALUE($E1156),'01_Cad_Pecas'!$D$2:$D$5000,0)),"")))</f>
        <v/>
      </c>
      <c r="L1156" s="14">
        <f>IF($E1156="","",IFERROR(INDEX('01_Cad_Pecas'!$I$2:$I$5000,MATCH($E1156,'01_Cad_Pecas'!$D$2:$D$5000,0)),IFERROR(INDEX('01_Cad_Pecas'!$I$2:$I$5000,MATCH(VALUE($E1156),'01_Cad_Pecas'!$D$2:$D$5000,0)),"")))</f>
        <v/>
      </c>
      <c r="M1156" s="14">
        <f>IF(OR($J1156="",$L1156=""),"",IF($K1156="",0,$K1156)+$J1156*$L1156)</f>
        <v/>
      </c>
      <c r="N1156" s="14" t="n">
        <v>46205</v>
      </c>
      <c r="O1156" s="14" t="n">
        <v>600</v>
      </c>
      <c r="P1156" s="14" t="n"/>
      <c r="Q1156" s="14" t="n"/>
      <c r="R1156" s="14" t="n"/>
      <c r="S1156" s="14" t="n"/>
      <c r="T1156" s="14" t="n"/>
      <c r="U1156" s="14" t="n"/>
      <c r="V1156" s="14" t="n"/>
      <c r="W1156" s="14" t="n"/>
      <c r="X1156" s="14" t="n"/>
      <c r="Y1156" s="14" t="n"/>
      <c r="Z1156" s="14" t="n"/>
      <c r="AA1156" s="11" t="n"/>
      <c r="AB1156" s="14">
        <f>B1156&amp;"|"&amp;I1156</f>
        <v/>
      </c>
      <c r="AC1156">
        <f>IF($B1156="","","|"&amp;SUBSTITUTE(TRIM(SUBSTITUTE(SUBSTITUTE(SUBSTITUTE(SUBSTITUTE(SUBSTITUTE(SUBSTITUTE(SUBSTITUTE(SUBSTITUTE(SUBSTITUTE(SUBSTITUTE(SUBSTITUTE(SUBSTITUTE(SUBSTITUTE(SUBSTITUTE(TRIM($B1156&amp;""),CHAR(10)," "),CHAR(13)," "),"."," "),";"," "),","," "),"/"," "),"+"," "),"-"," "),"  "," "),"  "," "),"  "," "),"  "," "),"  "," "),"  "," "))," ","|")&amp;"|")</f>
        <v/>
      </c>
      <c r="AD1156">
        <f>TRIM($I1156&amp;"")</f>
        <v/>
      </c>
    </row>
    <row r="1157" ht="24" customHeight="1">
      <c r="A1157" s="9" t="n">
        <v>46209</v>
      </c>
      <c r="B1157" s="14" t="inlineStr">
        <is>
          <t>10210</t>
        </is>
      </c>
      <c r="C1157" s="14" t="n"/>
      <c r="D1157" s="14" t="inlineStr">
        <is>
          <t>9 COLADEIRAS</t>
        </is>
      </c>
      <c r="E1157" s="14" t="inlineStr">
        <is>
          <t>20014205</t>
        </is>
      </c>
      <c r="F1157" s="14" t="inlineStr">
        <is>
          <t>(1) TAMPO 1602X802X12 MDP - MESA DAKAR/MIAMI 1,60</t>
        </is>
      </c>
      <c r="G1157" s="14" t="inlineStr">
        <is>
          <t>9 COLADEIRAS</t>
        </is>
      </c>
      <c r="H1157" s="14" t="inlineStr">
        <is>
          <t>9 COLADEIRAS</t>
        </is>
      </c>
      <c r="I1157" s="9" t="inlineStr">
        <is>
          <t>9 COLADEIRAS</t>
        </is>
      </c>
      <c r="J1157" s="9" t="n">
        <v>90</v>
      </c>
      <c r="K1157" s="14">
        <f>IF($E1157="","",IFERROR(INDEX('01_Cad_Pecas'!$H$2:$H$5000,MATCH($E1157,'01_Cad_Pecas'!$D$2:$D$5000,0)),IFERROR(INDEX('01_Cad_Pecas'!$H$2:$H$5000,MATCH(VALUE($E1157),'01_Cad_Pecas'!$D$2:$D$5000,0)),"")))</f>
        <v/>
      </c>
      <c r="L1157" s="14">
        <f>IF($E1157="","",IFERROR(INDEX('01_Cad_Pecas'!$I$2:$I$5000,MATCH($E1157,'01_Cad_Pecas'!$D$2:$D$5000,0)),IFERROR(INDEX('01_Cad_Pecas'!$I$2:$I$5000,MATCH(VALUE($E1157),'01_Cad_Pecas'!$D$2:$D$5000,0)),"")))</f>
        <v/>
      </c>
      <c r="M1157" s="14">
        <f>IF(OR($J1157="",$L1157=""),"",IF($K1157="",0,$K1157)+$J1157*$L1157)</f>
        <v/>
      </c>
      <c r="N1157" s="14" t="n">
        <v>46206</v>
      </c>
      <c r="O1157" s="14" t="n">
        <v>90</v>
      </c>
      <c r="P1157" s="14" t="n"/>
      <c r="Q1157" s="14" t="n"/>
      <c r="R1157" s="14" t="n"/>
      <c r="S1157" s="14" t="n"/>
      <c r="T1157" s="14">
        <f>IF(OR($J1157="",$O1157=""),"",$O1157/$J1157)</f>
        <v/>
      </c>
      <c r="U1157" s="14" t="inlineStr">
        <is>
          <t>Concluído</t>
        </is>
      </c>
      <c r="V1157" s="14" t="n"/>
      <c r="W1157" s="14" t="n"/>
      <c r="X1157" s="14" t="n"/>
      <c r="Y1157" s="14" t="n"/>
      <c r="Z1157" s="14" t="n"/>
      <c r="AA1157" s="11" t="n"/>
      <c r="AB1157" s="14">
        <f>B1157&amp;"|"&amp;I1157</f>
        <v/>
      </c>
      <c r="AC1157">
        <f>IF($B1157="","","|"&amp;SUBSTITUTE(TRIM(SUBSTITUTE(SUBSTITUTE(SUBSTITUTE(SUBSTITUTE(SUBSTITUTE(SUBSTITUTE(SUBSTITUTE(SUBSTITUTE(SUBSTITUTE(SUBSTITUTE(SUBSTITUTE(SUBSTITUTE(SUBSTITUTE(SUBSTITUTE(TRIM($B1157&amp;""),CHAR(10)," "),CHAR(13)," "),"."," "),";"," "),","," "),"/"," "),"+"," "),"-"," "),"  "," "),"  "," "),"  "," "),"  "," "),"  "," "),"  "," "))," ","|")&amp;"|")</f>
        <v/>
      </c>
      <c r="AD1157">
        <f>TRIM($I1157&amp;"")</f>
        <v/>
      </c>
    </row>
    <row r="1158" ht="24" customHeight="1">
      <c r="A1158" s="9" t="n">
        <v>46209</v>
      </c>
      <c r="B1158" s="14" t="inlineStr">
        <is>
          <t>10210</t>
        </is>
      </c>
      <c r="C1158" s="14" t="n"/>
      <c r="D1158" s="14" t="inlineStr">
        <is>
          <t>9 COLADEIRAS</t>
        </is>
      </c>
      <c r="E1158" s="14" t="inlineStr">
        <is>
          <t>20014305</t>
        </is>
      </c>
      <c r="F1158" s="14" t="inlineStr">
        <is>
          <t>(1) TAMPO 1202X802X12 MDP - MESA DAKAR/MIAMI 1,20</t>
        </is>
      </c>
      <c r="G1158" s="14" t="inlineStr">
        <is>
          <t>9 COLADEIRAS</t>
        </is>
      </c>
      <c r="H1158" s="14" t="inlineStr">
        <is>
          <t>9 COLADEIRAS</t>
        </is>
      </c>
      <c r="I1158" s="9" t="inlineStr">
        <is>
          <t>9 COLADEIRAS</t>
        </is>
      </c>
      <c r="J1158" s="9" t="n">
        <v>50</v>
      </c>
      <c r="K1158" s="14">
        <f>IF($E1158="","",IFERROR(INDEX('01_Cad_Pecas'!$H$2:$H$5000,MATCH($E1158,'01_Cad_Pecas'!$D$2:$D$5000,0)),IFERROR(INDEX('01_Cad_Pecas'!$H$2:$H$5000,MATCH(VALUE($E1158),'01_Cad_Pecas'!$D$2:$D$5000,0)),"")))</f>
        <v/>
      </c>
      <c r="L1158" s="14">
        <f>IF($E1158="","",IFERROR(INDEX('01_Cad_Pecas'!$I$2:$I$5000,MATCH($E1158,'01_Cad_Pecas'!$D$2:$D$5000,0)),IFERROR(INDEX('01_Cad_Pecas'!$I$2:$I$5000,MATCH(VALUE($E1158),'01_Cad_Pecas'!$D$2:$D$5000,0)),"")))</f>
        <v/>
      </c>
      <c r="M1158" s="14">
        <f>IF(OR($J1158="",$L1158=""),"",IF($K1158="",0,$K1158)+$J1158*$L1158)</f>
        <v/>
      </c>
      <c r="N1158" s="14" t="n">
        <v>46206</v>
      </c>
      <c r="O1158" s="14" t="n">
        <v>50</v>
      </c>
      <c r="P1158" s="14" t="n"/>
      <c r="Q1158" s="14" t="n"/>
      <c r="R1158" s="14" t="n"/>
      <c r="S1158" s="14" t="n"/>
      <c r="T1158" s="14">
        <f>IF(OR($J1158="",$O1158=""),"",$O1158/$J1158)</f>
        <v/>
      </c>
      <c r="U1158" s="14" t="inlineStr">
        <is>
          <t>Concluído</t>
        </is>
      </c>
      <c r="V1158" s="14" t="n"/>
      <c r="W1158" s="14" t="n"/>
      <c r="X1158" s="14" t="n"/>
      <c r="Y1158" s="14" t="n"/>
      <c r="Z1158" s="14" t="n"/>
      <c r="AA1158" s="11" t="n"/>
      <c r="AB1158" s="14">
        <f>B1158&amp;"|"&amp;I1158</f>
        <v/>
      </c>
      <c r="AC1158">
        <f>IF($B1158="","","|"&amp;SUBSTITUTE(TRIM(SUBSTITUTE(SUBSTITUTE(SUBSTITUTE(SUBSTITUTE(SUBSTITUTE(SUBSTITUTE(SUBSTITUTE(SUBSTITUTE(SUBSTITUTE(SUBSTITUTE(SUBSTITUTE(SUBSTITUTE(SUBSTITUTE(SUBSTITUTE(TRIM($B1158&amp;""),CHAR(10)," "),CHAR(13)," "),"."," "),";"," "),","," "),"/"," "),"+"," "),"-"," "),"  "," "),"  "," "),"  "," "),"  "," "),"  "," "),"  "," "))," ","|")&amp;"|")</f>
        <v/>
      </c>
      <c r="AD1158">
        <f>TRIM($I1158&amp;"")</f>
        <v/>
      </c>
    </row>
    <row r="1159" ht="24" customHeight="1">
      <c r="A1159" s="9" t="n">
        <v>46209</v>
      </c>
      <c r="B1159" s="14" t="inlineStr">
        <is>
          <t>10210</t>
        </is>
      </c>
      <c r="C1159" s="14" t="n"/>
      <c r="D1159" s="14" t="inlineStr">
        <is>
          <t>9 COLADEIRAS</t>
        </is>
      </c>
      <c r="E1159" s="14" t="inlineStr">
        <is>
          <t>30080001</t>
        </is>
      </c>
      <c r="F1159" s="14" t="inlineStr">
        <is>
          <t>(2) BASE 620X620X12 MDP - MESA ASMT. 1,36X1,36</t>
        </is>
      </c>
      <c r="G1159" s="14" t="inlineStr">
        <is>
          <t>9 COLADEIRAS</t>
        </is>
      </c>
      <c r="H1159" s="14" t="inlineStr">
        <is>
          <t>9 COLADEIRAS</t>
        </is>
      </c>
      <c r="I1159" s="9" t="inlineStr">
        <is>
          <t>9 COLADEIRAS</t>
        </is>
      </c>
      <c r="J1159" s="9" t="n">
        <v>40</v>
      </c>
      <c r="K1159" s="14">
        <f>IF($E1159="","",IFERROR(INDEX('01_Cad_Pecas'!$H$2:$H$5000,MATCH($E1159,'01_Cad_Pecas'!$D$2:$D$5000,0)),IFERROR(INDEX('01_Cad_Pecas'!$H$2:$H$5000,MATCH(VALUE($E1159),'01_Cad_Pecas'!$D$2:$D$5000,0)),"")))</f>
        <v/>
      </c>
      <c r="L1159" s="14">
        <f>IF($E1159="","",IFERROR(INDEX('01_Cad_Pecas'!$I$2:$I$5000,MATCH($E1159,'01_Cad_Pecas'!$D$2:$D$5000,0)),IFERROR(INDEX('01_Cad_Pecas'!$I$2:$I$5000,MATCH(VALUE($E1159),'01_Cad_Pecas'!$D$2:$D$5000,0)),"")))</f>
        <v/>
      </c>
      <c r="M1159" s="14">
        <f>IF(OR($J1159="",$L1159=""),"",IF($K1159="",0,$K1159)+$J1159*$L1159)</f>
        <v/>
      </c>
      <c r="N1159" s="14" t="n">
        <v>46206</v>
      </c>
      <c r="O1159" s="14" t="n">
        <v>40</v>
      </c>
      <c r="P1159" s="14" t="n"/>
      <c r="Q1159" s="14" t="n"/>
      <c r="R1159" s="14" t="n"/>
      <c r="S1159" s="14" t="n"/>
      <c r="T1159" s="14">
        <f>IF(OR($J1159="",$O1159=""),"",$O1159/$J1159)</f>
        <v/>
      </c>
      <c r="U1159" s="14" t="inlineStr">
        <is>
          <t>Concluído</t>
        </is>
      </c>
      <c r="V1159" s="14" t="n"/>
      <c r="W1159" s="14" t="n"/>
      <c r="X1159" s="14" t="n"/>
      <c r="Y1159" s="14" t="n"/>
      <c r="Z1159" s="14" t="n"/>
      <c r="AA1159" s="11" t="n"/>
      <c r="AB1159" s="14">
        <f>B1159&amp;"|"&amp;I1159</f>
        <v/>
      </c>
      <c r="AC1159">
        <f>IF($B1159="","","|"&amp;SUBSTITUTE(TRIM(SUBSTITUTE(SUBSTITUTE(SUBSTITUTE(SUBSTITUTE(SUBSTITUTE(SUBSTITUTE(SUBSTITUTE(SUBSTITUTE(SUBSTITUTE(SUBSTITUTE(SUBSTITUTE(SUBSTITUTE(SUBSTITUTE(SUBSTITUTE(TRIM($B1159&amp;""),CHAR(10)," "),CHAR(13)," "),"."," "),";"," "),","," "),"/"," "),"+"," "),"-"," "),"  "," "),"  "," "),"  "," "),"  "," "),"  "," "),"  "," "))," ","|")&amp;"|")</f>
        <v/>
      </c>
      <c r="AD1159">
        <f>TRIM($I1159&amp;"")</f>
        <v/>
      </c>
    </row>
    <row r="1160" ht="24" customHeight="1">
      <c r="A1160" s="9" t="n">
        <v>46209</v>
      </c>
      <c r="B1160" s="14" t="inlineStr">
        <is>
          <t>10210</t>
        </is>
      </c>
      <c r="C1160" s="14" t="n"/>
      <c r="D1160" s="14" t="inlineStr">
        <is>
          <t>9 COLADEIRAS</t>
        </is>
      </c>
      <c r="E1160" s="14" t="inlineStr">
        <is>
          <t>30080004</t>
        </is>
      </c>
      <c r="F1160" s="14" t="inlineStr">
        <is>
          <t>(6)TRAV. MAIOR 1320X65 (135)X15 MDP-AMST.1,36X1,36</t>
        </is>
      </c>
      <c r="G1160" s="14" t="inlineStr">
        <is>
          <t>9 COLADEIRAS</t>
        </is>
      </c>
      <c r="H1160" s="14" t="inlineStr">
        <is>
          <t>9 COLADEIRAS</t>
        </is>
      </c>
      <c r="I1160" s="9" t="inlineStr">
        <is>
          <t>9 COLADEIRAS</t>
        </is>
      </c>
      <c r="J1160" s="9" t="n">
        <v>80</v>
      </c>
      <c r="K1160" s="14">
        <f>IF($E1160="","",IFERROR(INDEX('01_Cad_Pecas'!$H$2:$H$5000,MATCH($E1160,'01_Cad_Pecas'!$D$2:$D$5000,0)),IFERROR(INDEX('01_Cad_Pecas'!$H$2:$H$5000,MATCH(VALUE($E1160),'01_Cad_Pecas'!$D$2:$D$5000,0)),"")))</f>
        <v/>
      </c>
      <c r="L1160" s="14">
        <f>IF($E1160="","",IFERROR(INDEX('01_Cad_Pecas'!$I$2:$I$5000,MATCH($E1160,'01_Cad_Pecas'!$D$2:$D$5000,0)),IFERROR(INDEX('01_Cad_Pecas'!$I$2:$I$5000,MATCH(VALUE($E1160),'01_Cad_Pecas'!$D$2:$D$5000,0)),"")))</f>
        <v/>
      </c>
      <c r="M1160" s="14">
        <f>IF(OR($J1160="",$L1160=""),"",IF($K1160="",0,$K1160)+$J1160*$L1160)</f>
        <v/>
      </c>
      <c r="N1160" s="14" t="n">
        <v>46206</v>
      </c>
      <c r="O1160" s="14" t="n">
        <v>80</v>
      </c>
      <c r="P1160" s="14" t="n"/>
      <c r="Q1160" s="14" t="n"/>
      <c r="R1160" s="14" t="n"/>
      <c r="S1160" s="14" t="n"/>
      <c r="T1160" s="14">
        <f>IF(OR($J1160="",$O1160=""),"",$O1160/$J1160)</f>
        <v/>
      </c>
      <c r="U1160" s="14" t="inlineStr">
        <is>
          <t>Concluído</t>
        </is>
      </c>
      <c r="V1160" s="14" t="n"/>
      <c r="W1160" s="14" t="n"/>
      <c r="X1160" s="14" t="n"/>
      <c r="Y1160" s="14" t="n"/>
      <c r="Z1160" s="14" t="n"/>
      <c r="AA1160" s="11" t="n"/>
      <c r="AB1160" s="14">
        <f>B1160&amp;"|"&amp;I1160</f>
        <v/>
      </c>
      <c r="AC1160">
        <f>IF($B1160="","","|"&amp;SUBSTITUTE(TRIM(SUBSTITUTE(SUBSTITUTE(SUBSTITUTE(SUBSTITUTE(SUBSTITUTE(SUBSTITUTE(SUBSTITUTE(SUBSTITUTE(SUBSTITUTE(SUBSTITUTE(SUBSTITUTE(SUBSTITUTE(SUBSTITUTE(SUBSTITUTE(TRIM($B1160&amp;""),CHAR(10)," "),CHAR(13)," "),"."," "),";"," "),","," "),"/"," "),"+"," "),"-"," "),"  "," "),"  "," "),"  "," "),"  "," "),"  "," "),"  "," "))," ","|")&amp;"|")</f>
        <v/>
      </c>
      <c r="AD1160">
        <f>TRIM($I1160&amp;"")</f>
        <v/>
      </c>
    </row>
    <row r="1161" ht="24" customHeight="1">
      <c r="A1161" s="9" t="n">
        <v>46209</v>
      </c>
      <c r="B1161" s="14" t="inlineStr">
        <is>
          <t>10210</t>
        </is>
      </c>
      <c r="C1161" s="14" t="n"/>
      <c r="D1161" s="14" t="inlineStr">
        <is>
          <t>9 COLADEIRAS</t>
        </is>
      </c>
      <c r="E1161" s="14" t="inlineStr">
        <is>
          <t>30080005</t>
        </is>
      </c>
      <c r="F1161" s="14" t="inlineStr">
        <is>
          <t>(5) TRAV. MENOR1190X65X15 MDP-MESA AMST.1,36X1,36</t>
        </is>
      </c>
      <c r="G1161" s="14" t="inlineStr">
        <is>
          <t>9 COLADEIRAS</t>
        </is>
      </c>
      <c r="H1161" s="14" t="inlineStr">
        <is>
          <t>9 COLADEIRAS</t>
        </is>
      </c>
      <c r="I1161" s="9" t="inlineStr">
        <is>
          <t>9 COLADEIRAS</t>
        </is>
      </c>
      <c r="J1161" s="9" t="n">
        <v>6</v>
      </c>
      <c r="K1161" s="14">
        <f>IF($E1161="","",IFERROR(INDEX('01_Cad_Pecas'!$H$2:$H$5000,MATCH($E1161,'01_Cad_Pecas'!$D$2:$D$5000,0)),IFERROR(INDEX('01_Cad_Pecas'!$H$2:$H$5000,MATCH(VALUE($E1161),'01_Cad_Pecas'!$D$2:$D$5000,0)),"")))</f>
        <v/>
      </c>
      <c r="L1161" s="14">
        <f>IF($E1161="","",IFERROR(INDEX('01_Cad_Pecas'!$I$2:$I$5000,MATCH($E1161,'01_Cad_Pecas'!$D$2:$D$5000,0)),IFERROR(INDEX('01_Cad_Pecas'!$I$2:$I$5000,MATCH(VALUE($E1161),'01_Cad_Pecas'!$D$2:$D$5000,0)),"")))</f>
        <v/>
      </c>
      <c r="M1161" s="14">
        <f>IF(OR($J1161="",$L1161=""),"",IF($K1161="",0,$K1161)+$J1161*$L1161)</f>
        <v/>
      </c>
      <c r="N1161" s="14" t="n">
        <v>46209</v>
      </c>
      <c r="O1161" s="14" t="n">
        <v>6</v>
      </c>
      <c r="P1161" s="14" t="n"/>
      <c r="Q1161" s="14" t="n"/>
      <c r="R1161" s="14" t="n"/>
      <c r="S1161" s="14" t="n"/>
      <c r="T1161" s="14">
        <f>IF(OR($J1161="",$O1161=""),"",$O1161/$J1161)</f>
        <v/>
      </c>
      <c r="U1161" s="14" t="inlineStr">
        <is>
          <t>Concluído</t>
        </is>
      </c>
      <c r="V1161" s="14" t="n"/>
      <c r="W1161" s="14" t="n"/>
      <c r="X1161" s="14" t="n"/>
      <c r="Y1161" s="14" t="n"/>
      <c r="Z1161" s="14" t="n"/>
      <c r="AA1161" s="11" t="n"/>
      <c r="AB1161" s="14">
        <f>B1161&amp;"|"&amp;I1161</f>
        <v/>
      </c>
      <c r="AC1161">
        <f>IF($B1161="","","|"&amp;SUBSTITUTE(TRIM(SUBSTITUTE(SUBSTITUTE(SUBSTITUTE(SUBSTITUTE(SUBSTITUTE(SUBSTITUTE(SUBSTITUTE(SUBSTITUTE(SUBSTITUTE(SUBSTITUTE(SUBSTITUTE(SUBSTITUTE(SUBSTITUTE(SUBSTITUTE(TRIM($B1161&amp;""),CHAR(10)," "),CHAR(13)," "),"."," "),";"," "),","," "),"/"," "),"+"," "),"-"," "),"  "," "),"  "," "),"  "," "),"  "," "),"  "," "),"  "," "))," ","|")&amp;"|")</f>
        <v/>
      </c>
      <c r="AD1161">
        <f>TRIM($I1161&amp;"")</f>
        <v/>
      </c>
    </row>
    <row r="1162" ht="24" customHeight="1">
      <c r="A1162" s="9" t="n">
        <v>46209</v>
      </c>
      <c r="B1162" s="14" t="inlineStr">
        <is>
          <t>10210</t>
        </is>
      </c>
      <c r="C1162" s="14" t="n"/>
      <c r="D1162" s="14" t="inlineStr">
        <is>
          <t>9 COLADEIRAS</t>
        </is>
      </c>
      <c r="E1162" s="14" t="inlineStr">
        <is>
          <t>20019003</t>
        </is>
      </c>
      <c r="F1162" s="14" t="inlineStr">
        <is>
          <t>(5) BASE 474X152X12 MDF - MESA SANTIAGO</t>
        </is>
      </c>
      <c r="G1162" s="14" t="inlineStr">
        <is>
          <t>9 COLADEIRAS</t>
        </is>
      </c>
      <c r="H1162" s="14" t="inlineStr">
        <is>
          <t>9 COLADEIRAS</t>
        </is>
      </c>
      <c r="I1162" s="9" t="inlineStr">
        <is>
          <t>9 COLADEIRAS</t>
        </is>
      </c>
      <c r="J1162" s="9" t="n">
        <v>40</v>
      </c>
      <c r="K1162" s="14">
        <f>IF($E1162="","",IFERROR(INDEX('01_Cad_Pecas'!$H$2:$H$5000,MATCH($E1162,'01_Cad_Pecas'!$D$2:$D$5000,0)),IFERROR(INDEX('01_Cad_Pecas'!$H$2:$H$5000,MATCH(VALUE($E1162),'01_Cad_Pecas'!$D$2:$D$5000,0)),"")))</f>
        <v/>
      </c>
      <c r="L1162" s="14">
        <f>IF($E1162="","",IFERROR(INDEX('01_Cad_Pecas'!$I$2:$I$5000,MATCH($E1162,'01_Cad_Pecas'!$D$2:$D$5000,0)),IFERROR(INDEX('01_Cad_Pecas'!$I$2:$I$5000,MATCH(VALUE($E1162),'01_Cad_Pecas'!$D$2:$D$5000,0)),"")))</f>
        <v/>
      </c>
      <c r="M1162" s="14">
        <f>IF(OR($J1162="",$L1162=""),"",IF($K1162="",0,$K1162)+$J1162*$L1162)</f>
        <v/>
      </c>
      <c r="N1162" s="14" t="n">
        <v>46209</v>
      </c>
      <c r="O1162" s="14" t="n">
        <v>40</v>
      </c>
      <c r="P1162" s="14" t="n"/>
      <c r="Q1162" s="14" t="n"/>
      <c r="R1162" s="14" t="n"/>
      <c r="S1162" s="14" t="n"/>
      <c r="T1162" s="14">
        <f>IF(OR($J1162="",$O1162=""),"",$O1162/$J1162)</f>
        <v/>
      </c>
      <c r="U1162" s="14" t="inlineStr">
        <is>
          <t>Concluído</t>
        </is>
      </c>
      <c r="V1162" s="14" t="n"/>
      <c r="W1162" s="14" t="n"/>
      <c r="X1162" s="14" t="n"/>
      <c r="Y1162" s="14" t="n"/>
      <c r="Z1162" s="14" t="n"/>
      <c r="AA1162" s="11" t="n"/>
      <c r="AB1162" s="14">
        <f>B1162&amp;"|"&amp;I1162</f>
        <v/>
      </c>
      <c r="AC1162">
        <f>IF($B1162="","","|"&amp;SUBSTITUTE(TRIM(SUBSTITUTE(SUBSTITUTE(SUBSTITUTE(SUBSTITUTE(SUBSTITUTE(SUBSTITUTE(SUBSTITUTE(SUBSTITUTE(SUBSTITUTE(SUBSTITUTE(SUBSTITUTE(SUBSTITUTE(SUBSTITUTE(SUBSTITUTE(TRIM($B1162&amp;""),CHAR(10)," "),CHAR(13)," "),"."," "),";"," "),","," "),"/"," "),"+"," "),"-"," "),"  "," "),"  "," "),"  "," "),"  "," "),"  "," "),"  "," "))," ","|")&amp;"|")</f>
        <v/>
      </c>
      <c r="AD1162">
        <f>TRIM($I1162&amp;"")</f>
        <v/>
      </c>
    </row>
    <row r="1163" ht="24" customHeight="1">
      <c r="A1163" s="9" t="n">
        <v>46209</v>
      </c>
      <c r="B1163" s="14" t="inlineStr">
        <is>
          <t>10210</t>
        </is>
      </c>
      <c r="C1163" s="14" t="n"/>
      <c r="D1163" s="14" t="inlineStr">
        <is>
          <t>9 COLADEIRAS</t>
        </is>
      </c>
      <c r="E1163" s="14" t="inlineStr">
        <is>
          <t>20019005</t>
        </is>
      </c>
      <c r="F1163" s="14" t="inlineStr">
        <is>
          <t>RIPA 751X70X12 MDF - MESA SANTIAGO</t>
        </is>
      </c>
      <c r="G1163" s="14" t="inlineStr">
        <is>
          <t>9 COLADEIRAS</t>
        </is>
      </c>
      <c r="H1163" s="14" t="inlineStr">
        <is>
          <t>9 COLADEIRAS</t>
        </is>
      </c>
      <c r="I1163" s="9" t="inlineStr">
        <is>
          <t>9 COLADEIRAS</t>
        </is>
      </c>
      <c r="J1163" s="9" t="n">
        <v>436</v>
      </c>
      <c r="K1163" s="14">
        <f>IF($E1163="","",IFERROR(INDEX('01_Cad_Pecas'!$H$2:$H$5000,MATCH($E1163,'01_Cad_Pecas'!$D$2:$D$5000,0)),IFERROR(INDEX('01_Cad_Pecas'!$H$2:$H$5000,MATCH(VALUE($E1163),'01_Cad_Pecas'!$D$2:$D$5000,0)),"")))</f>
        <v/>
      </c>
      <c r="L1163" s="14">
        <f>IF($E1163="","",IFERROR(INDEX('01_Cad_Pecas'!$I$2:$I$5000,MATCH($E1163,'01_Cad_Pecas'!$D$2:$D$5000,0)),IFERROR(INDEX('01_Cad_Pecas'!$I$2:$I$5000,MATCH(VALUE($E1163),'01_Cad_Pecas'!$D$2:$D$5000,0)),"")))</f>
        <v/>
      </c>
      <c r="M1163" s="14">
        <f>IF(OR($J1163="",$L1163=""),"",IF($K1163="",0,$K1163)+$J1163*$L1163)</f>
        <v/>
      </c>
      <c r="N1163" s="14" t="n">
        <v>46209</v>
      </c>
      <c r="O1163" s="14" t="n">
        <v>436</v>
      </c>
      <c r="P1163" s="14" t="n"/>
      <c r="Q1163" s="14" t="n"/>
      <c r="R1163" s="14" t="n"/>
      <c r="S1163" s="14" t="n"/>
      <c r="T1163" s="14">
        <f>IF(OR($J1163="",$O1163=""),"",$O1163/$J1163)</f>
        <v/>
      </c>
      <c r="U1163" s="14" t="inlineStr">
        <is>
          <t>Concluído</t>
        </is>
      </c>
      <c r="V1163" s="14" t="n"/>
      <c r="W1163" s="14" t="n"/>
      <c r="X1163" s="14" t="n"/>
      <c r="Y1163" s="14" t="n"/>
      <c r="Z1163" s="14" t="n"/>
      <c r="AA1163" s="11" t="n"/>
      <c r="AB1163" s="14">
        <f>B1163&amp;"|"&amp;I1163</f>
        <v/>
      </c>
      <c r="AC1163">
        <f>IF($B1163="","","|"&amp;SUBSTITUTE(TRIM(SUBSTITUTE(SUBSTITUTE(SUBSTITUTE(SUBSTITUTE(SUBSTITUTE(SUBSTITUTE(SUBSTITUTE(SUBSTITUTE(SUBSTITUTE(SUBSTITUTE(SUBSTITUTE(SUBSTITUTE(SUBSTITUTE(SUBSTITUTE(TRIM($B1163&amp;""),CHAR(10)," "),CHAR(13)," "),"."," "),";"," "),","," "),"/"," "),"+"," "),"-"," "),"  "," "),"  "," "),"  "," "),"  "," "),"  "," "),"  "," "))," ","|")&amp;"|")</f>
        <v/>
      </c>
      <c r="AD1163">
        <f>TRIM($I1163&amp;"")</f>
        <v/>
      </c>
    </row>
    <row r="1164" ht="24" customHeight="1">
      <c r="A1164" s="9" t="n">
        <v>46209</v>
      </c>
      <c r="B1164" s="14" t="inlineStr">
        <is>
          <t>10210</t>
        </is>
      </c>
      <c r="C1164" s="14" t="n"/>
      <c r="D1164" s="14" t="inlineStr">
        <is>
          <t>9 COLADEIRAS</t>
        </is>
      </c>
      <c r="E1164" s="14" t="inlineStr">
        <is>
          <t>20019603</t>
        </is>
      </c>
      <c r="F1164" s="14" t="inlineStr">
        <is>
          <t>(3) BASE 572X572X12 MDF - MESA SANTIAGO 1,36</t>
        </is>
      </c>
      <c r="G1164" s="14" t="inlineStr">
        <is>
          <t>9 COLADEIRAS</t>
        </is>
      </c>
      <c r="H1164" s="14" t="inlineStr">
        <is>
          <t>9 COLADEIRAS</t>
        </is>
      </c>
      <c r="I1164" s="9" t="inlineStr">
        <is>
          <t>9 COLADEIRAS</t>
        </is>
      </c>
      <c r="J1164" s="9" t="n">
        <v>3</v>
      </c>
      <c r="K1164" s="14">
        <f>IF($E1164="","",IFERROR(INDEX('01_Cad_Pecas'!$H$2:$H$5000,MATCH($E1164,'01_Cad_Pecas'!$D$2:$D$5000,0)),IFERROR(INDEX('01_Cad_Pecas'!$H$2:$H$5000,MATCH(VALUE($E1164),'01_Cad_Pecas'!$D$2:$D$5000,0)),"")))</f>
        <v/>
      </c>
      <c r="L1164" s="14">
        <f>IF($E1164="","",IFERROR(INDEX('01_Cad_Pecas'!$I$2:$I$5000,MATCH($E1164,'01_Cad_Pecas'!$D$2:$D$5000,0)),IFERROR(INDEX('01_Cad_Pecas'!$I$2:$I$5000,MATCH(VALUE($E1164),'01_Cad_Pecas'!$D$2:$D$5000,0)),"")))</f>
        <v/>
      </c>
      <c r="M1164" s="14">
        <f>IF(OR($J1164="",$L1164=""),"",IF($K1164="",0,$K1164)+$J1164*$L1164)</f>
        <v/>
      </c>
      <c r="N1164" s="14" t="n">
        <v>46209</v>
      </c>
      <c r="O1164" s="14" t="n">
        <v>3</v>
      </c>
      <c r="P1164" s="14" t="n"/>
      <c r="Q1164" s="14" t="n"/>
      <c r="R1164" s="14" t="n"/>
      <c r="S1164" s="14" t="n"/>
      <c r="T1164" s="14">
        <f>IF(OR($J1164="",$O1164=""),"",$O1164/$J1164)</f>
        <v/>
      </c>
      <c r="U1164" s="14" t="inlineStr">
        <is>
          <t>Concluído</t>
        </is>
      </c>
      <c r="V1164" s="14" t="n"/>
      <c r="W1164" s="14" t="n"/>
      <c r="X1164" s="14" t="n"/>
      <c r="Y1164" s="14" t="n"/>
      <c r="Z1164" s="14" t="n"/>
      <c r="AA1164" s="11" t="n"/>
      <c r="AB1164" s="14">
        <f>B1164&amp;"|"&amp;I1164</f>
        <v/>
      </c>
      <c r="AC1164">
        <f>IF($B1164="","","|"&amp;SUBSTITUTE(TRIM(SUBSTITUTE(SUBSTITUTE(SUBSTITUTE(SUBSTITUTE(SUBSTITUTE(SUBSTITUTE(SUBSTITUTE(SUBSTITUTE(SUBSTITUTE(SUBSTITUTE(SUBSTITUTE(SUBSTITUTE(SUBSTITUTE(SUBSTITUTE(TRIM($B1164&amp;""),CHAR(10)," "),CHAR(13)," "),"."," "),";"," "),","," "),"/"," "),"+"," "),"-"," "),"  "," "),"  "," "),"  "," "),"  "," "),"  "," "),"  "," "))," ","|")&amp;"|")</f>
        <v/>
      </c>
      <c r="AD1164">
        <f>TRIM($I1164&amp;"")</f>
        <v/>
      </c>
    </row>
    <row r="1165" ht="24" customHeight="1">
      <c r="A1165" s="9" t="n">
        <v>46209</v>
      </c>
      <c r="B1165" s="14" t="inlineStr">
        <is>
          <t>10210</t>
        </is>
      </c>
      <c r="C1165" s="14" t="n"/>
      <c r="D1165" s="14" t="inlineStr">
        <is>
          <t>9 COLADEIRAS</t>
        </is>
      </c>
      <c r="E1165" s="14" t="inlineStr">
        <is>
          <t>20019606</t>
        </is>
      </c>
      <c r="F1165" s="14" t="inlineStr">
        <is>
          <t>(1-6) LATERAL RIPADA - MESA SANTIAGO 1,36</t>
        </is>
      </c>
      <c r="G1165" s="14" t="inlineStr">
        <is>
          <t>9 COLADEIRAS</t>
        </is>
      </c>
      <c r="H1165" s="14" t="inlineStr">
        <is>
          <t>9 COLADEIRAS</t>
        </is>
      </c>
      <c r="I1165" s="9" t="inlineStr">
        <is>
          <t>9 COLADEIRAS</t>
        </is>
      </c>
      <c r="J1165" s="9" t="n">
        <v>6</v>
      </c>
      <c r="K1165" s="14">
        <f>IF($E1165="","",IFERROR(INDEX('01_Cad_Pecas'!$H$2:$H$5000,MATCH($E1165,'01_Cad_Pecas'!$D$2:$D$5000,0)),IFERROR(INDEX('01_Cad_Pecas'!$H$2:$H$5000,MATCH(VALUE($E1165),'01_Cad_Pecas'!$D$2:$D$5000,0)),"")))</f>
        <v/>
      </c>
      <c r="L1165" s="14">
        <f>IF($E1165="","",IFERROR(INDEX('01_Cad_Pecas'!$I$2:$I$5000,MATCH($E1165,'01_Cad_Pecas'!$D$2:$D$5000,0)),IFERROR(INDEX('01_Cad_Pecas'!$I$2:$I$5000,MATCH(VALUE($E1165),'01_Cad_Pecas'!$D$2:$D$5000,0)),"")))</f>
        <v/>
      </c>
      <c r="M1165" s="14">
        <f>IF(OR($J1165="",$L1165=""),"",IF($K1165="",0,$K1165)+$J1165*$L1165)</f>
        <v/>
      </c>
      <c r="N1165" s="14" t="n">
        <v>46209</v>
      </c>
      <c r="O1165" s="14" t="n">
        <v>6</v>
      </c>
      <c r="P1165" s="14" t="n"/>
      <c r="Q1165" s="14" t="n"/>
      <c r="R1165" s="14" t="n"/>
      <c r="S1165" s="14" t="n"/>
      <c r="T1165" s="14">
        <f>IF(OR($J1165="",$O1165=""),"",$O1165/$J1165)</f>
        <v/>
      </c>
      <c r="U1165" s="14" t="inlineStr">
        <is>
          <t>Concluído</t>
        </is>
      </c>
      <c r="V1165" s="14" t="n"/>
      <c r="W1165" s="14" t="n"/>
      <c r="X1165" s="14" t="n"/>
      <c r="Y1165" s="14" t="n"/>
      <c r="Z1165" s="14" t="n"/>
      <c r="AA1165" s="11" t="n"/>
      <c r="AB1165" s="14">
        <f>B1165&amp;"|"&amp;I1165</f>
        <v/>
      </c>
      <c r="AC1165">
        <f>IF($B1165="","","|"&amp;SUBSTITUTE(TRIM(SUBSTITUTE(SUBSTITUTE(SUBSTITUTE(SUBSTITUTE(SUBSTITUTE(SUBSTITUTE(SUBSTITUTE(SUBSTITUTE(SUBSTITUTE(SUBSTITUTE(SUBSTITUTE(SUBSTITUTE(SUBSTITUTE(SUBSTITUTE(TRIM($B1165&amp;""),CHAR(10)," "),CHAR(13)," "),"."," "),";"," "),","," "),"/"," "),"+"," "),"-"," "),"  "," "),"  "," "),"  "," "),"  "," "),"  "," "),"  "," "))," ","|")&amp;"|")</f>
        <v/>
      </c>
      <c r="AD1165">
        <f>TRIM($I1165&amp;"")</f>
        <v/>
      </c>
    </row>
    <row r="1166" ht="24" customHeight="1">
      <c r="A1166" s="9" t="n">
        <v>46209</v>
      </c>
      <c r="B1166" s="14" t="inlineStr">
        <is>
          <t>10210</t>
        </is>
      </c>
      <c r="C1166" s="14" t="n"/>
      <c r="D1166" s="14" t="inlineStr">
        <is>
          <t>9 COLADEIRAS</t>
        </is>
      </c>
      <c r="E1166" s="14" t="inlineStr">
        <is>
          <t>30080006</t>
        </is>
      </c>
      <c r="F1166" s="14" t="inlineStr">
        <is>
          <t>(1)LAT. C/FRISO 750X590X12 MDF-MESA AMST.1,36X1,36</t>
        </is>
      </c>
      <c r="G1166" s="14" t="inlineStr">
        <is>
          <t>9 COLADEIRAS</t>
        </is>
      </c>
      <c r="H1166" s="14" t="inlineStr">
        <is>
          <t>9 COLADEIRAS</t>
        </is>
      </c>
      <c r="I1166" s="9" t="inlineStr">
        <is>
          <t>9 COLADEIRAS</t>
        </is>
      </c>
      <c r="J1166" s="9" t="n">
        <v>80</v>
      </c>
      <c r="K1166" s="14">
        <f>IF($E1166="","",IFERROR(INDEX('01_Cad_Pecas'!$H$2:$H$5000,MATCH($E1166,'01_Cad_Pecas'!$D$2:$D$5000,0)),IFERROR(INDEX('01_Cad_Pecas'!$H$2:$H$5000,MATCH(VALUE($E1166),'01_Cad_Pecas'!$D$2:$D$5000,0)),"")))</f>
        <v/>
      </c>
      <c r="L1166" s="14">
        <f>IF($E1166="","",IFERROR(INDEX('01_Cad_Pecas'!$I$2:$I$5000,MATCH($E1166,'01_Cad_Pecas'!$D$2:$D$5000,0)),IFERROR(INDEX('01_Cad_Pecas'!$I$2:$I$5000,MATCH(VALUE($E1166),'01_Cad_Pecas'!$D$2:$D$5000,0)),"")))</f>
        <v/>
      </c>
      <c r="M1166" s="14">
        <f>IF(OR($J1166="",$L1166=""),"",IF($K1166="",0,$K1166)+$J1166*$L1166)</f>
        <v/>
      </c>
      <c r="N1166" s="14" t="n">
        <v>46206</v>
      </c>
      <c r="O1166" s="14" t="n">
        <v>80</v>
      </c>
      <c r="P1166" s="14" t="n"/>
      <c r="Q1166" s="14" t="n"/>
      <c r="R1166" s="14" t="n"/>
      <c r="S1166" s="14" t="n"/>
      <c r="T1166" s="14">
        <f>IF(OR($J1166="",$O1166=""),"",$O1166/$J1166)</f>
        <v/>
      </c>
      <c r="U1166" s="14" t="inlineStr">
        <is>
          <t>Concluído</t>
        </is>
      </c>
      <c r="V1166" s="14" t="n"/>
      <c r="W1166" s="14" t="n"/>
      <c r="X1166" s="14" t="n"/>
      <c r="Y1166" s="14" t="n"/>
      <c r="Z1166" s="14" t="n"/>
      <c r="AA1166" s="11" t="n"/>
      <c r="AB1166" s="14">
        <f>B1166&amp;"|"&amp;I1166</f>
        <v/>
      </c>
      <c r="AC1166">
        <f>IF($B1166="","","|"&amp;SUBSTITUTE(TRIM(SUBSTITUTE(SUBSTITUTE(SUBSTITUTE(SUBSTITUTE(SUBSTITUTE(SUBSTITUTE(SUBSTITUTE(SUBSTITUTE(SUBSTITUTE(SUBSTITUTE(SUBSTITUTE(SUBSTITUTE(SUBSTITUTE(SUBSTITUTE(TRIM($B1166&amp;""),CHAR(10)," "),CHAR(13)," "),"."," "),";"," "),","," "),"/"," "),"+"," "),"-"," "),"  "," "),"  "," "),"  "," "),"  "," "),"  "," "),"  "," "))," ","|")&amp;"|")</f>
        <v/>
      </c>
      <c r="AD1166">
        <f>TRIM($I1166&amp;"")</f>
        <v/>
      </c>
    </row>
    <row r="1167" ht="24" customHeight="1">
      <c r="A1167" s="9" t="n">
        <v>46209</v>
      </c>
      <c r="B1167" s="14" t="inlineStr">
        <is>
          <t>10210</t>
        </is>
      </c>
      <c r="C1167" s="14" t="n"/>
      <c r="D1167" s="14" t="inlineStr">
        <is>
          <t>9 COLADEIRAS</t>
        </is>
      </c>
      <c r="E1167" s="14" t="inlineStr">
        <is>
          <t>20013102</t>
        </is>
      </c>
      <c r="F1167" s="14" t="inlineStr">
        <is>
          <t>(10)PE MAIOR 760X100 (170) X15 MDF-MIAMI 1,37X0,80</t>
        </is>
      </c>
      <c r="G1167" s="14" t="inlineStr">
        <is>
          <t>9 COLADEIRAS</t>
        </is>
      </c>
      <c r="H1167" s="14" t="inlineStr">
        <is>
          <t>9 COLADEIRAS</t>
        </is>
      </c>
      <c r="I1167" s="9" t="inlineStr">
        <is>
          <t>9 COLADEIRAS</t>
        </is>
      </c>
      <c r="J1167" s="9" t="n">
        <v>560</v>
      </c>
      <c r="K1167" s="14">
        <f>IF($E1167="","",IFERROR(INDEX('01_Cad_Pecas'!$H$2:$H$5000,MATCH($E1167,'01_Cad_Pecas'!$D$2:$D$5000,0)),IFERROR(INDEX('01_Cad_Pecas'!$H$2:$H$5000,MATCH(VALUE($E1167),'01_Cad_Pecas'!$D$2:$D$5000,0)),"")))</f>
        <v/>
      </c>
      <c r="L1167" s="14">
        <f>IF($E1167="","",IFERROR(INDEX('01_Cad_Pecas'!$I$2:$I$5000,MATCH($E1167,'01_Cad_Pecas'!$D$2:$D$5000,0)),IFERROR(INDEX('01_Cad_Pecas'!$I$2:$I$5000,MATCH(VALUE($E1167),'01_Cad_Pecas'!$D$2:$D$5000,0)),"")))</f>
        <v/>
      </c>
      <c r="M1167" s="14">
        <f>IF(OR($J1167="",$L1167=""),"",IF($K1167="",0,$K1167)+$J1167*$L1167)</f>
        <v/>
      </c>
      <c r="N1167" s="14" t="n">
        <v>46206</v>
      </c>
      <c r="O1167" s="14" t="n">
        <v>560</v>
      </c>
      <c r="P1167" s="14" t="n"/>
      <c r="Q1167" s="14" t="n"/>
      <c r="R1167" s="14" t="n"/>
      <c r="S1167" s="14" t="n"/>
      <c r="T1167" s="14">
        <f>IF(OR($J1167="",$O1167=""),"",$O1167/$J1167)</f>
        <v/>
      </c>
      <c r="U1167" s="14" t="inlineStr">
        <is>
          <t>Concluído</t>
        </is>
      </c>
      <c r="V1167" s="14" t="n"/>
      <c r="W1167" s="14" t="n"/>
      <c r="X1167" s="14" t="n"/>
      <c r="Y1167" s="14" t="n"/>
      <c r="Z1167" s="14" t="n"/>
      <c r="AA1167" s="11" t="n"/>
      <c r="AB1167" s="14">
        <f>B1167&amp;"|"&amp;I1167</f>
        <v/>
      </c>
      <c r="AC1167">
        <f>IF($B1167="","","|"&amp;SUBSTITUTE(TRIM(SUBSTITUTE(SUBSTITUTE(SUBSTITUTE(SUBSTITUTE(SUBSTITUTE(SUBSTITUTE(SUBSTITUTE(SUBSTITUTE(SUBSTITUTE(SUBSTITUTE(SUBSTITUTE(SUBSTITUTE(SUBSTITUTE(SUBSTITUTE(TRIM($B1167&amp;""),CHAR(10)," "),CHAR(13)," "),"."," "),";"," "),","," "),"/"," "),"+"," "),"-"," "),"  "," "),"  "," "),"  "," "),"  "," "),"  "," "),"  "," "))," ","|")&amp;"|")</f>
        <v/>
      </c>
      <c r="AD1167">
        <f>TRIM($I1167&amp;"")</f>
        <v/>
      </c>
    </row>
    <row r="1168" ht="24" customHeight="1">
      <c r="A1168" s="9" t="n">
        <v>46209</v>
      </c>
      <c r="B1168" s="14" t="inlineStr">
        <is>
          <t>10210</t>
        </is>
      </c>
      <c r="C1168" s="14" t="n"/>
      <c r="D1168" s="14" t="inlineStr">
        <is>
          <t>9 COLADEIRAS</t>
        </is>
      </c>
      <c r="E1168" s="14" t="inlineStr">
        <is>
          <t>20013103</t>
        </is>
      </c>
      <c r="F1168" s="14" t="inlineStr">
        <is>
          <t>(4) PE MENOR 760X85 (135) X15 MDF-MIAMI 1,37X0,80</t>
        </is>
      </c>
      <c r="G1168" s="14" t="inlineStr">
        <is>
          <t>9 COLADEIRAS</t>
        </is>
      </c>
      <c r="H1168" s="14" t="inlineStr">
        <is>
          <t>9 COLADEIRAS</t>
        </is>
      </c>
      <c r="I1168" s="9" t="inlineStr">
        <is>
          <t>9 COLADEIRAS</t>
        </is>
      </c>
      <c r="J1168" s="9" t="n">
        <v>560</v>
      </c>
      <c r="K1168" s="14">
        <f>IF($E1168="","",IFERROR(INDEX('01_Cad_Pecas'!$H$2:$H$5000,MATCH($E1168,'01_Cad_Pecas'!$D$2:$D$5000,0)),IFERROR(INDEX('01_Cad_Pecas'!$H$2:$H$5000,MATCH(VALUE($E1168),'01_Cad_Pecas'!$D$2:$D$5000,0)),"")))</f>
        <v/>
      </c>
      <c r="L1168" s="14">
        <f>IF($E1168="","",IFERROR(INDEX('01_Cad_Pecas'!$I$2:$I$5000,MATCH($E1168,'01_Cad_Pecas'!$D$2:$D$5000,0)),IFERROR(INDEX('01_Cad_Pecas'!$I$2:$I$5000,MATCH(VALUE($E1168),'01_Cad_Pecas'!$D$2:$D$5000,0)),"")))</f>
        <v/>
      </c>
      <c r="M1168" s="14">
        <f>IF(OR($J1168="",$L1168=""),"",IF($K1168="",0,$K1168)+$J1168*$L1168)</f>
        <v/>
      </c>
      <c r="N1168" s="14" t="n">
        <v>46206</v>
      </c>
      <c r="O1168" s="14" t="n">
        <v>560</v>
      </c>
      <c r="P1168" s="14" t="n"/>
      <c r="Q1168" s="14" t="n"/>
      <c r="R1168" s="14" t="n"/>
      <c r="S1168" s="14" t="n"/>
      <c r="T1168" s="14">
        <f>IF(OR($J1168="",$O1168=""),"",$O1168/$J1168)</f>
        <v/>
      </c>
      <c r="U1168" s="14" t="inlineStr">
        <is>
          <t>Concluído</t>
        </is>
      </c>
      <c r="V1168" s="14" t="n"/>
      <c r="W1168" s="14" t="n"/>
      <c r="X1168" s="14" t="n"/>
      <c r="Y1168" s="14" t="n"/>
      <c r="Z1168" s="14" t="n"/>
      <c r="AA1168" s="11" t="n"/>
      <c r="AB1168" s="14">
        <f>B1168&amp;"|"&amp;I1168</f>
        <v/>
      </c>
      <c r="AC1168">
        <f>IF($B1168="","","|"&amp;SUBSTITUTE(TRIM(SUBSTITUTE(SUBSTITUTE(SUBSTITUTE(SUBSTITUTE(SUBSTITUTE(SUBSTITUTE(SUBSTITUTE(SUBSTITUTE(SUBSTITUTE(SUBSTITUTE(SUBSTITUTE(SUBSTITUTE(SUBSTITUTE(SUBSTITUTE(TRIM($B1168&amp;""),CHAR(10)," "),CHAR(13)," "),"."," "),";"," "),","," "),"/"," "),"+"," "),"-"," "),"  "," "),"  "," "),"  "," "),"  "," "),"  "," "),"  "," "))," ","|")&amp;"|")</f>
        <v/>
      </c>
      <c r="AD1168">
        <f>TRIM($I1168&amp;"")</f>
        <v/>
      </c>
    </row>
    <row r="1169" ht="24" customHeight="1">
      <c r="A1169" s="9" t="n">
        <v>46209</v>
      </c>
      <c r="B1169" s="14" t="inlineStr">
        <is>
          <t>10210</t>
        </is>
      </c>
      <c r="C1169" s="14" t="n"/>
      <c r="D1169" s="14" t="inlineStr">
        <is>
          <t>9 COLADEIRAS</t>
        </is>
      </c>
      <c r="E1169" s="14" t="inlineStr">
        <is>
          <t>200303204</t>
        </is>
      </c>
      <c r="F1169" s="14" t="inlineStr">
        <is>
          <t>TAMPO ENGROSSADO (R100) - 1360X900X40 MDF</t>
        </is>
      </c>
      <c r="G1169" s="14" t="inlineStr">
        <is>
          <t>9 COLADEIRAS</t>
        </is>
      </c>
      <c r="H1169" s="14" t="inlineStr">
        <is>
          <t>9 COLADEIRAS</t>
        </is>
      </c>
      <c r="I1169" s="9" t="inlineStr">
        <is>
          <t>9 COLADEIRAS</t>
        </is>
      </c>
      <c r="J1169" s="9" t="n">
        <v>1</v>
      </c>
      <c r="K1169" s="14">
        <f>IF($E1169="","",IFERROR(INDEX('01_Cad_Pecas'!$H$2:$H$5000,MATCH($E1169,'01_Cad_Pecas'!$D$2:$D$5000,0)),IFERROR(INDEX('01_Cad_Pecas'!$H$2:$H$5000,MATCH(VALUE($E1169),'01_Cad_Pecas'!$D$2:$D$5000,0)),"")))</f>
        <v/>
      </c>
      <c r="L1169" s="14">
        <f>IF($E1169="","",IFERROR(INDEX('01_Cad_Pecas'!$I$2:$I$5000,MATCH($E1169,'01_Cad_Pecas'!$D$2:$D$5000,0)),IFERROR(INDEX('01_Cad_Pecas'!$I$2:$I$5000,MATCH(VALUE($E1169),'01_Cad_Pecas'!$D$2:$D$5000,0)),"")))</f>
        <v/>
      </c>
      <c r="M1169" s="14">
        <f>IF(OR($J1169="",$L1169=""),"",IF($K1169="",0,$K1169)+$J1169*$L1169)</f>
        <v/>
      </c>
      <c r="N1169" s="14" t="n">
        <v>46206</v>
      </c>
      <c r="O1169" s="14" t="n">
        <v>1</v>
      </c>
      <c r="P1169" s="14" t="n"/>
      <c r="Q1169" s="14" t="n"/>
      <c r="R1169" s="14" t="n"/>
      <c r="S1169" s="14" t="n"/>
      <c r="T1169" s="14">
        <f>IF(OR($J1169="",$O1169=""),"",$O1169/$J1169)</f>
        <v/>
      </c>
      <c r="U1169" s="14" t="inlineStr">
        <is>
          <t>Concluído</t>
        </is>
      </c>
      <c r="V1169" s="14" t="n"/>
      <c r="W1169" s="14" t="n"/>
      <c r="X1169" s="14" t="n"/>
      <c r="Y1169" s="14" t="n"/>
      <c r="Z1169" s="14" t="n"/>
      <c r="AA1169" s="11" t="n"/>
      <c r="AB1169" s="14">
        <f>B1169&amp;"|"&amp;I1169</f>
        <v/>
      </c>
      <c r="AC1169">
        <f>IF($B1169="","","|"&amp;SUBSTITUTE(TRIM(SUBSTITUTE(SUBSTITUTE(SUBSTITUTE(SUBSTITUTE(SUBSTITUTE(SUBSTITUTE(SUBSTITUTE(SUBSTITUTE(SUBSTITUTE(SUBSTITUTE(SUBSTITUTE(SUBSTITUTE(SUBSTITUTE(SUBSTITUTE(TRIM($B1169&amp;""),CHAR(10)," "),CHAR(13)," "),"."," "),";"," "),","," "),"/"," "),"+"," "),"-"," "),"  "," "),"  "," "),"  "," "),"  "," "),"  "," "),"  "," "))," ","|")&amp;"|")</f>
        <v/>
      </c>
      <c r="AD1169">
        <f>TRIM($I1169&amp;"")</f>
        <v/>
      </c>
    </row>
    <row r="1170" ht="24" customHeight="1">
      <c r="A1170" s="9" t="n">
        <v>46209</v>
      </c>
      <c r="B1170" s="14" t="inlineStr">
        <is>
          <t>10210</t>
        </is>
      </c>
      <c r="C1170" s="14" t="n"/>
      <c r="D1170" s="14" t="inlineStr">
        <is>
          <t>9 COLADEIRAS</t>
        </is>
      </c>
      <c r="E1170" s="14" t="inlineStr">
        <is>
          <t>200303205</t>
        </is>
      </c>
      <c r="F1170" s="14" t="inlineStr">
        <is>
          <t>TAMPO ENGROSSADO R100 C/ VIDRO 1360X900X40 MDF</t>
        </is>
      </c>
      <c r="G1170" s="14" t="inlineStr">
        <is>
          <t>9 COLADEIRAS</t>
        </is>
      </c>
      <c r="H1170" s="14" t="inlineStr">
        <is>
          <t>9 COLADEIRAS</t>
        </is>
      </c>
      <c r="I1170" s="9" t="inlineStr">
        <is>
          <t>9 COLADEIRAS</t>
        </is>
      </c>
      <c r="J1170" s="9" t="n">
        <v>7</v>
      </c>
      <c r="K1170" s="14">
        <f>IF($E1170="","",IFERROR(INDEX('01_Cad_Pecas'!$H$2:$H$5000,MATCH($E1170,'01_Cad_Pecas'!$D$2:$D$5000,0)),IFERROR(INDEX('01_Cad_Pecas'!$H$2:$H$5000,MATCH(VALUE($E1170),'01_Cad_Pecas'!$D$2:$D$5000,0)),"")))</f>
        <v/>
      </c>
      <c r="L1170" s="14">
        <f>IF($E1170="","",IFERROR(INDEX('01_Cad_Pecas'!$I$2:$I$5000,MATCH($E1170,'01_Cad_Pecas'!$D$2:$D$5000,0)),IFERROR(INDEX('01_Cad_Pecas'!$I$2:$I$5000,MATCH(VALUE($E1170),'01_Cad_Pecas'!$D$2:$D$5000,0)),"")))</f>
        <v/>
      </c>
      <c r="M1170" s="14">
        <f>IF(OR($J1170="",$L1170=""),"",IF($K1170="",0,$K1170)+$J1170*$L1170)</f>
        <v/>
      </c>
      <c r="N1170" s="14" t="n">
        <v>46209</v>
      </c>
      <c r="O1170" s="14" t="n">
        <v>7</v>
      </c>
      <c r="P1170" s="14" t="n"/>
      <c r="Q1170" s="14" t="n"/>
      <c r="R1170" s="14" t="n"/>
      <c r="S1170" s="14" t="n"/>
      <c r="T1170" s="14">
        <f>IF(OR($J1170="",$O1170=""),"",$O1170/$J1170)</f>
        <v/>
      </c>
      <c r="U1170" s="14" t="inlineStr">
        <is>
          <t>Concluído</t>
        </is>
      </c>
      <c r="V1170" s="14" t="n"/>
      <c r="W1170" s="14" t="n"/>
      <c r="X1170" s="14" t="n"/>
      <c r="Y1170" s="14" t="n"/>
      <c r="Z1170" s="14" t="n"/>
      <c r="AA1170" s="11" t="n"/>
      <c r="AB1170" s="14">
        <f>B1170&amp;"|"&amp;I1170</f>
        <v/>
      </c>
      <c r="AC1170">
        <f>IF($B1170="","","|"&amp;SUBSTITUTE(TRIM(SUBSTITUTE(SUBSTITUTE(SUBSTITUTE(SUBSTITUTE(SUBSTITUTE(SUBSTITUTE(SUBSTITUTE(SUBSTITUTE(SUBSTITUTE(SUBSTITUTE(SUBSTITUTE(SUBSTITUTE(SUBSTITUTE(SUBSTITUTE(TRIM($B1170&amp;""),CHAR(10)," "),CHAR(13)," "),"."," "),";"," "),","," "),"/"," "),"+"," "),"-"," "),"  "," "),"  "," "),"  "," "),"  "," "),"  "," "),"  "," "))," ","|")&amp;"|")</f>
        <v/>
      </c>
      <c r="AD1170">
        <f>TRIM($I1170&amp;"")</f>
        <v/>
      </c>
    </row>
    <row r="1171" ht="24" customHeight="1">
      <c r="A1171" s="9" t="n">
        <v>46209</v>
      </c>
      <c r="B1171" s="14" t="inlineStr">
        <is>
          <t>10210</t>
        </is>
      </c>
      <c r="C1171" s="14" t="n"/>
      <c r="D1171" s="14" t="inlineStr">
        <is>
          <t>9 COLADEIRAS</t>
        </is>
      </c>
      <c r="E1171" s="14" t="inlineStr">
        <is>
          <t>200306101</t>
        </is>
      </c>
      <c r="F1171" s="14" t="inlineStr">
        <is>
          <t>PE 790(800)X100X50 MDP - MESA GENOVA</t>
        </is>
      </c>
      <c r="G1171" s="14" t="inlineStr">
        <is>
          <t>9 COLADEIRAS</t>
        </is>
      </c>
      <c r="H1171" s="14" t="inlineStr">
        <is>
          <t>9 COLADEIRAS</t>
        </is>
      </c>
      <c r="I1171" s="9" t="inlineStr">
        <is>
          <t>9 COLADEIRAS</t>
        </is>
      </c>
      <c r="J1171" s="9" t="n">
        <v>44</v>
      </c>
      <c r="K1171" s="14">
        <f>IF($E1171="","",IFERROR(INDEX('01_Cad_Pecas'!$H$2:$H$5000,MATCH($E1171,'01_Cad_Pecas'!$D$2:$D$5000,0)),IFERROR(INDEX('01_Cad_Pecas'!$H$2:$H$5000,MATCH(VALUE($E1171),'01_Cad_Pecas'!$D$2:$D$5000,0)),"")))</f>
        <v/>
      </c>
      <c r="L1171" s="14">
        <f>IF($E1171="","",IFERROR(INDEX('01_Cad_Pecas'!$I$2:$I$5000,MATCH($E1171,'01_Cad_Pecas'!$D$2:$D$5000,0)),IFERROR(INDEX('01_Cad_Pecas'!$I$2:$I$5000,MATCH(VALUE($E1171),'01_Cad_Pecas'!$D$2:$D$5000,0)),"")))</f>
        <v/>
      </c>
      <c r="M1171" s="14">
        <f>IF(OR($J1171="",$L1171=""),"",IF($K1171="",0,$K1171)+$J1171*$L1171)</f>
        <v/>
      </c>
      <c r="N1171" s="14" t="n">
        <v>46206</v>
      </c>
      <c r="O1171" s="14" t="n">
        <v>44</v>
      </c>
      <c r="P1171" s="14" t="n"/>
      <c r="Q1171" s="14" t="n"/>
      <c r="R1171" s="14" t="n"/>
      <c r="S1171" s="14" t="n"/>
      <c r="T1171" s="14">
        <f>IF(OR($J1171="",$O1171=""),"",$O1171/$J1171)</f>
        <v/>
      </c>
      <c r="U1171" s="14" t="inlineStr">
        <is>
          <t>Concluído</t>
        </is>
      </c>
      <c r="V1171" s="14" t="n"/>
      <c r="W1171" s="14" t="n"/>
      <c r="X1171" s="14" t="n"/>
      <c r="Y1171" s="14" t="n"/>
      <c r="Z1171" s="14" t="n"/>
      <c r="AA1171" s="11" t="n"/>
      <c r="AB1171" s="14">
        <f>B1171&amp;"|"&amp;I1171</f>
        <v/>
      </c>
      <c r="AC1171">
        <f>IF($B1171="","","|"&amp;SUBSTITUTE(TRIM(SUBSTITUTE(SUBSTITUTE(SUBSTITUTE(SUBSTITUTE(SUBSTITUTE(SUBSTITUTE(SUBSTITUTE(SUBSTITUTE(SUBSTITUTE(SUBSTITUTE(SUBSTITUTE(SUBSTITUTE(SUBSTITUTE(SUBSTITUTE(TRIM($B1171&amp;""),CHAR(10)," "),CHAR(13)," "),"."," "),";"," "),","," "),"/"," "),"+"," "),"-"," "),"  "," "),"  "," "),"  "," "),"  "," "),"  "," "),"  "," "))," ","|")&amp;"|")</f>
        <v/>
      </c>
      <c r="AD1171">
        <f>TRIM($I1171&amp;"")</f>
        <v/>
      </c>
    </row>
    <row r="1172" ht="24" customHeight="1">
      <c r="A1172" s="9" t="n">
        <v>46209</v>
      </c>
      <c r="B1172" s="14" t="inlineStr">
        <is>
          <t>10210</t>
        </is>
      </c>
      <c r="C1172" s="14" t="n"/>
      <c r="D1172" s="14" t="inlineStr">
        <is>
          <t>9 COLADEIRAS</t>
        </is>
      </c>
      <c r="E1172" s="14" t="inlineStr">
        <is>
          <t>200306102</t>
        </is>
      </c>
      <c r="F1172" s="14" t="inlineStr">
        <is>
          <t>BASE DOS PES 634(653)X95X50 MDP - MESA GENOVA</t>
        </is>
      </c>
      <c r="G1172" s="14" t="inlineStr">
        <is>
          <t>9 COLADEIRAS</t>
        </is>
      </c>
      <c r="H1172" s="14" t="inlineStr">
        <is>
          <t>9 COLADEIRAS</t>
        </is>
      </c>
      <c r="I1172" s="9" t="inlineStr">
        <is>
          <t>9 COLADEIRAS</t>
        </is>
      </c>
      <c r="J1172" s="9" t="n">
        <v>22</v>
      </c>
      <c r="K1172" s="14">
        <f>IF($E1172="","",IFERROR(INDEX('01_Cad_Pecas'!$H$2:$H$5000,MATCH($E1172,'01_Cad_Pecas'!$D$2:$D$5000,0)),IFERROR(INDEX('01_Cad_Pecas'!$H$2:$H$5000,MATCH(VALUE($E1172),'01_Cad_Pecas'!$D$2:$D$5000,0)),"")))</f>
        <v/>
      </c>
      <c r="L1172" s="14">
        <f>IF($E1172="","",IFERROR(INDEX('01_Cad_Pecas'!$I$2:$I$5000,MATCH($E1172,'01_Cad_Pecas'!$D$2:$D$5000,0)),IFERROR(INDEX('01_Cad_Pecas'!$I$2:$I$5000,MATCH(VALUE($E1172),'01_Cad_Pecas'!$D$2:$D$5000,0)),"")))</f>
        <v/>
      </c>
      <c r="M1172" s="14">
        <f>IF(OR($J1172="",$L1172=""),"",IF($K1172="",0,$K1172)+$J1172*$L1172)</f>
        <v/>
      </c>
      <c r="N1172" s="14" t="n">
        <v>46206</v>
      </c>
      <c r="O1172" s="14" t="n">
        <v>22</v>
      </c>
      <c r="P1172" s="14" t="n"/>
      <c r="Q1172" s="14" t="n"/>
      <c r="R1172" s="14" t="n"/>
      <c r="S1172" s="14" t="n"/>
      <c r="T1172" s="14">
        <f>IF(OR($J1172="",$O1172=""),"",$O1172/$J1172)</f>
        <v/>
      </c>
      <c r="U1172" s="14" t="inlineStr">
        <is>
          <t>Concluído</t>
        </is>
      </c>
      <c r="V1172" s="14" t="n"/>
      <c r="W1172" s="14" t="n"/>
      <c r="X1172" s="14" t="n"/>
      <c r="Y1172" s="14" t="n"/>
      <c r="Z1172" s="14" t="n"/>
      <c r="AA1172" s="11" t="n"/>
      <c r="AB1172" s="14">
        <f>B1172&amp;"|"&amp;I1172</f>
        <v/>
      </c>
      <c r="AC1172">
        <f>IF($B1172="","","|"&amp;SUBSTITUTE(TRIM(SUBSTITUTE(SUBSTITUTE(SUBSTITUTE(SUBSTITUTE(SUBSTITUTE(SUBSTITUTE(SUBSTITUTE(SUBSTITUTE(SUBSTITUTE(SUBSTITUTE(SUBSTITUTE(SUBSTITUTE(SUBSTITUTE(SUBSTITUTE(TRIM($B1172&amp;""),CHAR(10)," "),CHAR(13)," "),"."," "),";"," "),","," "),"/"," "),"+"," "),"-"," "),"  "," "),"  "," "),"  "," "),"  "," "),"  "," "),"  "," "))," ","|")&amp;"|")</f>
        <v/>
      </c>
      <c r="AD1172">
        <f>TRIM($I1172&amp;"")</f>
        <v/>
      </c>
    </row>
    <row r="1173" ht="24" customHeight="1">
      <c r="A1173" s="9" t="n">
        <v>46209</v>
      </c>
      <c r="B1173" s="14" t="inlineStr">
        <is>
          <t>10210</t>
        </is>
      </c>
      <c r="C1173" s="14" t="n"/>
      <c r="D1173" s="14" t="inlineStr">
        <is>
          <t>9 COLADEIRAS</t>
        </is>
      </c>
      <c r="E1173" s="14" t="inlineStr">
        <is>
          <t>200306204</t>
        </is>
      </c>
      <c r="F1173" s="14" t="inlineStr">
        <is>
          <t>TAMPO MONTADO 1600X900X45 MDF-TAMPO C/ENGROS R100</t>
        </is>
      </c>
      <c r="G1173" s="14" t="inlineStr">
        <is>
          <t>9 COLADEIRAS</t>
        </is>
      </c>
      <c r="H1173" s="14" t="inlineStr">
        <is>
          <t>9 COLADEIRAS</t>
        </is>
      </c>
      <c r="I1173" s="9" t="inlineStr">
        <is>
          <t>9 COLADEIRAS</t>
        </is>
      </c>
      <c r="J1173" s="9" t="n">
        <v>1</v>
      </c>
      <c r="K1173" s="14">
        <f>IF($E1173="","",IFERROR(INDEX('01_Cad_Pecas'!$H$2:$H$5000,MATCH($E1173,'01_Cad_Pecas'!$D$2:$D$5000,0)),IFERROR(INDEX('01_Cad_Pecas'!$H$2:$H$5000,MATCH(VALUE($E1173),'01_Cad_Pecas'!$D$2:$D$5000,0)),"")))</f>
        <v/>
      </c>
      <c r="L1173" s="14">
        <f>IF($E1173="","",IFERROR(INDEX('01_Cad_Pecas'!$I$2:$I$5000,MATCH($E1173,'01_Cad_Pecas'!$D$2:$D$5000,0)),IFERROR(INDEX('01_Cad_Pecas'!$I$2:$I$5000,MATCH(VALUE($E1173),'01_Cad_Pecas'!$D$2:$D$5000,0)),"")))</f>
        <v/>
      </c>
      <c r="M1173" s="14">
        <f>IF(OR($J1173="",$L1173=""),"",IF($K1173="",0,$K1173)+$J1173*$L1173)</f>
        <v/>
      </c>
      <c r="N1173" s="14" t="n">
        <v>46206</v>
      </c>
      <c r="O1173" s="14" t="n">
        <v>1</v>
      </c>
      <c r="P1173" s="14" t="n"/>
      <c r="Q1173" s="14" t="n"/>
      <c r="R1173" s="14" t="n"/>
      <c r="S1173" s="14" t="n"/>
      <c r="T1173" s="14">
        <f>IF(OR($J1173="",$O1173=""),"",$O1173/$J1173)</f>
        <v/>
      </c>
      <c r="U1173" s="14" t="inlineStr">
        <is>
          <t>Concluído</t>
        </is>
      </c>
      <c r="V1173" s="14" t="n"/>
      <c r="W1173" s="14" t="n"/>
      <c r="X1173" s="14" t="n"/>
      <c r="Y1173" s="14" t="n"/>
      <c r="Z1173" s="14" t="n"/>
      <c r="AA1173" s="11" t="n"/>
      <c r="AB1173" s="14">
        <f>B1173&amp;"|"&amp;I1173</f>
        <v/>
      </c>
      <c r="AC1173">
        <f>IF($B1173="","","|"&amp;SUBSTITUTE(TRIM(SUBSTITUTE(SUBSTITUTE(SUBSTITUTE(SUBSTITUTE(SUBSTITUTE(SUBSTITUTE(SUBSTITUTE(SUBSTITUTE(SUBSTITUTE(SUBSTITUTE(SUBSTITUTE(SUBSTITUTE(SUBSTITUTE(SUBSTITUTE(TRIM($B1173&amp;""),CHAR(10)," "),CHAR(13)," "),"."," "),";"," "),","," "),"/"," "),"+"," "),"-"," "),"  "," "),"  "," "),"  "," "),"  "," "),"  "," "),"  "," "))," ","|")&amp;"|")</f>
        <v/>
      </c>
      <c r="AD1173">
        <f>TRIM($I1173&amp;"")</f>
        <v/>
      </c>
    </row>
    <row r="1174" ht="24" customHeight="1">
      <c r="A1174" s="9" t="n">
        <v>46209</v>
      </c>
      <c r="B1174" s="14" t="inlineStr">
        <is>
          <t>10210</t>
        </is>
      </c>
      <c r="C1174" s="14" t="n"/>
      <c r="D1174" s="14" t="inlineStr">
        <is>
          <t>9 COLADEIRAS</t>
        </is>
      </c>
      <c r="E1174" s="14" t="inlineStr">
        <is>
          <t>200306205</t>
        </is>
      </c>
      <c r="F1174" s="14" t="inlineStr">
        <is>
          <t>TAMPO MTD 1600X900X45 MDF-TAMPO C/ENGROS R100 C/VD</t>
        </is>
      </c>
      <c r="G1174" s="14" t="inlineStr">
        <is>
          <t>9 COLADEIRAS</t>
        </is>
      </c>
      <c r="H1174" s="14" t="inlineStr">
        <is>
          <t>9 COLADEIRAS</t>
        </is>
      </c>
      <c r="I1174" s="9" t="inlineStr">
        <is>
          <t>9 COLADEIRAS</t>
        </is>
      </c>
      <c r="J1174" s="9" t="n">
        <v>1</v>
      </c>
      <c r="K1174" s="14">
        <f>IF($E1174="","",IFERROR(INDEX('01_Cad_Pecas'!$H$2:$H$5000,MATCH($E1174,'01_Cad_Pecas'!$D$2:$D$5000,0)),IFERROR(INDEX('01_Cad_Pecas'!$H$2:$H$5000,MATCH(VALUE($E1174),'01_Cad_Pecas'!$D$2:$D$5000,0)),"")))</f>
        <v/>
      </c>
      <c r="L1174" s="14">
        <f>IF($E1174="","",IFERROR(INDEX('01_Cad_Pecas'!$I$2:$I$5000,MATCH($E1174,'01_Cad_Pecas'!$D$2:$D$5000,0)),IFERROR(INDEX('01_Cad_Pecas'!$I$2:$I$5000,MATCH(VALUE($E1174),'01_Cad_Pecas'!$D$2:$D$5000,0)),"")))</f>
        <v/>
      </c>
      <c r="M1174" s="14">
        <f>IF(OR($J1174="",$L1174=""),"",IF($K1174="",0,$K1174)+$J1174*$L1174)</f>
        <v/>
      </c>
      <c r="N1174" s="14" t="n">
        <v>46206</v>
      </c>
      <c r="O1174" s="14" t="n">
        <v>1</v>
      </c>
      <c r="P1174" s="14" t="n"/>
      <c r="Q1174" s="14" t="n"/>
      <c r="R1174" s="14" t="n"/>
      <c r="S1174" s="14" t="n"/>
      <c r="T1174" s="14">
        <f>IF(OR($J1174="",$O1174=""),"",$O1174/$J1174)</f>
        <v/>
      </c>
      <c r="U1174" s="14" t="inlineStr">
        <is>
          <t>Concluído</t>
        </is>
      </c>
      <c r="V1174" s="14" t="n"/>
      <c r="W1174" s="14" t="n"/>
      <c r="X1174" s="14" t="n"/>
      <c r="Y1174" s="14" t="n"/>
      <c r="Z1174" s="14" t="n"/>
      <c r="AA1174" s="11" t="n"/>
      <c r="AB1174" s="14">
        <f>B1174&amp;"|"&amp;I1174</f>
        <v/>
      </c>
      <c r="AC1174">
        <f>IF($B1174="","","|"&amp;SUBSTITUTE(TRIM(SUBSTITUTE(SUBSTITUTE(SUBSTITUTE(SUBSTITUTE(SUBSTITUTE(SUBSTITUTE(SUBSTITUTE(SUBSTITUTE(SUBSTITUTE(SUBSTITUTE(SUBSTITUTE(SUBSTITUTE(SUBSTITUTE(SUBSTITUTE(TRIM($B1174&amp;""),CHAR(10)," "),CHAR(13)," "),"."," "),";"," "),","," "),"/"," "),"+"," "),"-"," "),"  "," "),"  "," "),"  "," "),"  "," "),"  "," "),"  "," "))," ","|")&amp;"|")</f>
        <v/>
      </c>
      <c r="AD1174">
        <f>TRIM($I1174&amp;"")</f>
        <v/>
      </c>
    </row>
    <row r="1175" ht="24" customHeight="1">
      <c r="A1175" s="9" t="n">
        <v>46209</v>
      </c>
      <c r="B1175" s="14" t="inlineStr">
        <is>
          <t>10210</t>
        </is>
      </c>
      <c r="C1175" s="14" t="n"/>
      <c r="D1175" s="14" t="inlineStr">
        <is>
          <t>9 COLADEIRAS</t>
        </is>
      </c>
      <c r="E1175" s="14" t="inlineStr">
        <is>
          <t>200308204</t>
        </is>
      </c>
      <c r="F1175" s="14" t="inlineStr">
        <is>
          <t>TAMPO MONTADO 1800X900X45 MDF-TAMPO C/ENGROS R100</t>
        </is>
      </c>
      <c r="G1175" s="14" t="inlineStr">
        <is>
          <t>9 COLADEIRAS</t>
        </is>
      </c>
      <c r="H1175" s="14" t="inlineStr">
        <is>
          <t>9 COLADEIRAS</t>
        </is>
      </c>
      <c r="I1175" s="9" t="inlineStr">
        <is>
          <t>9 COLADEIRAS</t>
        </is>
      </c>
      <c r="J1175" s="9" t="n">
        <v>1</v>
      </c>
      <c r="K1175" s="14">
        <f>IF($E1175="","",IFERROR(INDEX('01_Cad_Pecas'!$H$2:$H$5000,MATCH($E1175,'01_Cad_Pecas'!$D$2:$D$5000,0)),IFERROR(INDEX('01_Cad_Pecas'!$H$2:$H$5000,MATCH(VALUE($E1175),'01_Cad_Pecas'!$D$2:$D$5000,0)),"")))</f>
        <v/>
      </c>
      <c r="L1175" s="14">
        <f>IF($E1175="","",IFERROR(INDEX('01_Cad_Pecas'!$I$2:$I$5000,MATCH($E1175,'01_Cad_Pecas'!$D$2:$D$5000,0)),IFERROR(INDEX('01_Cad_Pecas'!$I$2:$I$5000,MATCH(VALUE($E1175),'01_Cad_Pecas'!$D$2:$D$5000,0)),"")))</f>
        <v/>
      </c>
      <c r="M1175" s="14">
        <f>IF(OR($J1175="",$L1175=""),"",IF($K1175="",0,$K1175)+$J1175*$L1175)</f>
        <v/>
      </c>
      <c r="N1175" s="14" t="n">
        <v>46206</v>
      </c>
      <c r="O1175" s="14" t="n">
        <v>1</v>
      </c>
      <c r="P1175" s="14" t="n"/>
      <c r="Q1175" s="14" t="n"/>
      <c r="R1175" s="14" t="n"/>
      <c r="S1175" s="14" t="n"/>
      <c r="T1175" s="14">
        <f>IF(OR($J1175="",$O1175=""),"",$O1175/$J1175)</f>
        <v/>
      </c>
      <c r="U1175" s="14" t="inlineStr">
        <is>
          <t>Concluído</t>
        </is>
      </c>
      <c r="V1175" s="14" t="n"/>
      <c r="W1175" s="14" t="n"/>
      <c r="X1175" s="14" t="n"/>
      <c r="Y1175" s="14" t="n"/>
      <c r="Z1175" s="14" t="n"/>
      <c r="AA1175" s="11" t="n"/>
      <c r="AB1175" s="14">
        <f>B1175&amp;"|"&amp;I1175</f>
        <v/>
      </c>
      <c r="AC1175">
        <f>IF($B1175="","","|"&amp;SUBSTITUTE(TRIM(SUBSTITUTE(SUBSTITUTE(SUBSTITUTE(SUBSTITUTE(SUBSTITUTE(SUBSTITUTE(SUBSTITUTE(SUBSTITUTE(SUBSTITUTE(SUBSTITUTE(SUBSTITUTE(SUBSTITUTE(SUBSTITUTE(SUBSTITUTE(TRIM($B1175&amp;""),CHAR(10)," "),CHAR(13)," "),"."," "),";"," "),","," "),"/"," "),"+"," "),"-"," "),"  "," "),"  "," "),"  "," "),"  "," "),"  "," "),"  "," "))," ","|")&amp;"|")</f>
        <v/>
      </c>
      <c r="AD1175">
        <f>TRIM($I1175&amp;"")</f>
        <v/>
      </c>
    </row>
    <row r="1176" ht="24" customHeight="1">
      <c r="A1176" s="9" t="n">
        <v>46209</v>
      </c>
      <c r="B1176" s="14" t="inlineStr">
        <is>
          <t>10210</t>
        </is>
      </c>
      <c r="C1176" s="14" t="n"/>
      <c r="D1176" s="14" t="inlineStr">
        <is>
          <t>9 COLADEIRAS</t>
        </is>
      </c>
      <c r="E1176" s="14" t="inlineStr">
        <is>
          <t>200308205</t>
        </is>
      </c>
      <c r="F1176" s="14" t="inlineStr">
        <is>
          <t>TAMPO MTD 1800X900X45 MDF-TAMPO C/ENGROS R100 C/VD</t>
        </is>
      </c>
      <c r="G1176" s="14" t="inlineStr">
        <is>
          <t>9 COLADEIRAS</t>
        </is>
      </c>
      <c r="H1176" s="14" t="inlineStr">
        <is>
          <t>9 COLADEIRAS</t>
        </is>
      </c>
      <c r="I1176" s="9" t="inlineStr">
        <is>
          <t>9 COLADEIRAS</t>
        </is>
      </c>
      <c r="J1176" s="9" t="n">
        <v>1</v>
      </c>
      <c r="K1176" s="14">
        <f>IF($E1176="","",IFERROR(INDEX('01_Cad_Pecas'!$H$2:$H$5000,MATCH($E1176,'01_Cad_Pecas'!$D$2:$D$5000,0)),IFERROR(INDEX('01_Cad_Pecas'!$H$2:$H$5000,MATCH(VALUE($E1176),'01_Cad_Pecas'!$D$2:$D$5000,0)),"")))</f>
        <v/>
      </c>
      <c r="L1176" s="14">
        <f>IF($E1176="","",IFERROR(INDEX('01_Cad_Pecas'!$I$2:$I$5000,MATCH($E1176,'01_Cad_Pecas'!$D$2:$D$5000,0)),IFERROR(INDEX('01_Cad_Pecas'!$I$2:$I$5000,MATCH(VALUE($E1176),'01_Cad_Pecas'!$D$2:$D$5000,0)),"")))</f>
        <v/>
      </c>
      <c r="M1176" s="14">
        <f>IF(OR($J1176="",$L1176=""),"",IF($K1176="",0,$K1176)+$J1176*$L1176)</f>
        <v/>
      </c>
      <c r="N1176" s="14" t="n">
        <v>46206</v>
      </c>
      <c r="O1176" s="14" t="n">
        <v>1</v>
      </c>
      <c r="P1176" s="14" t="n"/>
      <c r="Q1176" s="14" t="n"/>
      <c r="R1176" s="14" t="n"/>
      <c r="S1176" s="14" t="n"/>
      <c r="T1176" s="14">
        <f>IF(OR($J1176="",$O1176=""),"",$O1176/$J1176)</f>
        <v/>
      </c>
      <c r="U1176" s="14" t="inlineStr">
        <is>
          <t>Concluído</t>
        </is>
      </c>
      <c r="V1176" s="14" t="n"/>
      <c r="W1176" s="14" t="n"/>
      <c r="X1176" s="14" t="n"/>
      <c r="Y1176" s="14" t="n"/>
      <c r="Z1176" s="14" t="n"/>
      <c r="AA1176" s="11" t="n"/>
      <c r="AB1176" s="14">
        <f>B1176&amp;"|"&amp;I1176</f>
        <v/>
      </c>
      <c r="AC1176">
        <f>IF($B1176="","","|"&amp;SUBSTITUTE(TRIM(SUBSTITUTE(SUBSTITUTE(SUBSTITUTE(SUBSTITUTE(SUBSTITUTE(SUBSTITUTE(SUBSTITUTE(SUBSTITUTE(SUBSTITUTE(SUBSTITUTE(SUBSTITUTE(SUBSTITUTE(SUBSTITUTE(SUBSTITUTE(TRIM($B1176&amp;""),CHAR(10)," "),CHAR(13)," "),"."," "),";"," "),","," "),"/"," "),"+"," "),"-"," "),"  "," "),"  "," "),"  "," "),"  "," "),"  "," "),"  "," "))," ","|")&amp;"|")</f>
        <v/>
      </c>
      <c r="AD1176">
        <f>TRIM($I1176&amp;"")</f>
        <v/>
      </c>
    </row>
    <row r="1177" ht="24" customHeight="1">
      <c r="A1177" s="9" t="n">
        <v>46209</v>
      </c>
      <c r="B1177" s="14" t="inlineStr">
        <is>
          <t>10210</t>
        </is>
      </c>
      <c r="C1177" s="14" t="n"/>
      <c r="D1177" s="14" t="inlineStr">
        <is>
          <t>9 COLADEIRAS</t>
        </is>
      </c>
      <c r="E1177" s="14" t="inlineStr">
        <is>
          <t>20031202</t>
        </is>
      </c>
      <c r="F1177" s="14" t="inlineStr">
        <is>
          <t>(4) PE MAIOR 800(818)X100(169)X15 MDF - NOVA YORK</t>
        </is>
      </c>
      <c r="G1177" s="14" t="inlineStr">
        <is>
          <t>9 COLADEIRAS</t>
        </is>
      </c>
      <c r="H1177" s="14" t="inlineStr">
        <is>
          <t>9 COLADEIRAS</t>
        </is>
      </c>
      <c r="I1177" s="9" t="inlineStr">
        <is>
          <t>9 COLADEIRAS</t>
        </is>
      </c>
      <c r="J1177" s="9" t="n">
        <v>12</v>
      </c>
      <c r="K1177" s="14">
        <f>IF($E1177="","",IFERROR(INDEX('01_Cad_Pecas'!$H$2:$H$5000,MATCH($E1177,'01_Cad_Pecas'!$D$2:$D$5000,0)),IFERROR(INDEX('01_Cad_Pecas'!$H$2:$H$5000,MATCH(VALUE($E1177),'01_Cad_Pecas'!$D$2:$D$5000,0)),"")))</f>
        <v/>
      </c>
      <c r="L1177" s="14">
        <f>IF($E1177="","",IFERROR(INDEX('01_Cad_Pecas'!$I$2:$I$5000,MATCH($E1177,'01_Cad_Pecas'!$D$2:$D$5000,0)),IFERROR(INDEX('01_Cad_Pecas'!$I$2:$I$5000,MATCH(VALUE($E1177),'01_Cad_Pecas'!$D$2:$D$5000,0)),"")))</f>
        <v/>
      </c>
      <c r="M1177" s="14">
        <f>IF(OR($J1177="",$L1177=""),"",IF($K1177="",0,$K1177)+$J1177*$L1177)</f>
        <v/>
      </c>
      <c r="N1177" s="14" t="n">
        <v>46206</v>
      </c>
      <c r="O1177" s="14" t="n">
        <v>12</v>
      </c>
      <c r="P1177" s="14" t="n"/>
      <c r="Q1177" s="14" t="n"/>
      <c r="R1177" s="14" t="n"/>
      <c r="S1177" s="14" t="n"/>
      <c r="T1177" s="14">
        <f>IF(OR($J1177="",$O1177=""),"",$O1177/$J1177)</f>
        <v/>
      </c>
      <c r="U1177" s="14" t="inlineStr">
        <is>
          <t>Concluído</t>
        </is>
      </c>
      <c r="V1177" s="14" t="n"/>
      <c r="W1177" s="14" t="n"/>
      <c r="X1177" s="14" t="n"/>
      <c r="Y1177" s="14" t="n"/>
      <c r="Z1177" s="14" t="n"/>
      <c r="AA1177" s="11" t="n"/>
      <c r="AB1177" s="14">
        <f>B1177&amp;"|"&amp;I1177</f>
        <v/>
      </c>
      <c r="AC1177">
        <f>IF($B1177="","","|"&amp;SUBSTITUTE(TRIM(SUBSTITUTE(SUBSTITUTE(SUBSTITUTE(SUBSTITUTE(SUBSTITUTE(SUBSTITUTE(SUBSTITUTE(SUBSTITUTE(SUBSTITUTE(SUBSTITUTE(SUBSTITUTE(SUBSTITUTE(SUBSTITUTE(SUBSTITUTE(TRIM($B1177&amp;""),CHAR(10)," "),CHAR(13)," "),"."," "),";"," "),","," "),"/"," "),"+"," "),"-"," "),"  "," "),"  "," "),"  "," "),"  "," "),"  "," "),"  "," "))," ","|")&amp;"|")</f>
        <v/>
      </c>
      <c r="AD1177">
        <f>TRIM($I1177&amp;"")</f>
        <v/>
      </c>
    </row>
    <row r="1178" ht="24" customHeight="1">
      <c r="A1178" s="9" t="n">
        <v>46209</v>
      </c>
      <c r="B1178" s="14" t="inlineStr">
        <is>
          <t>10210</t>
        </is>
      </c>
      <c r="C1178" s="14" t="n"/>
      <c r="D1178" s="14" t="inlineStr">
        <is>
          <t>9 COLADEIRAS</t>
        </is>
      </c>
      <c r="E1178" s="14" t="inlineStr">
        <is>
          <t>20031203</t>
        </is>
      </c>
      <c r="F1178" s="14" t="inlineStr">
        <is>
          <t>(5) PE MENOR 800(818)X84(138)X15 MDF - NOVA YORK</t>
        </is>
      </c>
      <c r="G1178" s="14" t="inlineStr">
        <is>
          <t>9 COLADEIRAS</t>
        </is>
      </c>
      <c r="H1178" s="14" t="inlineStr">
        <is>
          <t>9 COLADEIRAS</t>
        </is>
      </c>
      <c r="I1178" s="9" t="inlineStr">
        <is>
          <t>9 COLADEIRAS</t>
        </is>
      </c>
      <c r="J1178" s="9" t="n">
        <v>12</v>
      </c>
      <c r="K1178" s="14">
        <f>IF($E1178="","",IFERROR(INDEX('01_Cad_Pecas'!$H$2:$H$5000,MATCH($E1178,'01_Cad_Pecas'!$D$2:$D$5000,0)),IFERROR(INDEX('01_Cad_Pecas'!$H$2:$H$5000,MATCH(VALUE($E1178),'01_Cad_Pecas'!$D$2:$D$5000,0)),"")))</f>
        <v/>
      </c>
      <c r="L1178" s="14">
        <f>IF($E1178="","",IFERROR(INDEX('01_Cad_Pecas'!$I$2:$I$5000,MATCH($E1178,'01_Cad_Pecas'!$D$2:$D$5000,0)),IFERROR(INDEX('01_Cad_Pecas'!$I$2:$I$5000,MATCH(VALUE($E1178),'01_Cad_Pecas'!$D$2:$D$5000,0)),"")))</f>
        <v/>
      </c>
      <c r="M1178" s="14">
        <f>IF(OR($J1178="",$L1178=""),"",IF($K1178="",0,$K1178)+$J1178*$L1178)</f>
        <v/>
      </c>
      <c r="N1178" s="14" t="n">
        <v>46206</v>
      </c>
      <c r="O1178" s="14" t="n">
        <v>12</v>
      </c>
      <c r="P1178" s="14" t="n"/>
      <c r="Q1178" s="14" t="n"/>
      <c r="R1178" s="14" t="n"/>
      <c r="S1178" s="14" t="n"/>
      <c r="T1178" s="14">
        <f>IF(OR($J1178="",$O1178=""),"",$O1178/$J1178)</f>
        <v/>
      </c>
      <c r="U1178" s="14" t="inlineStr">
        <is>
          <t>Concluído</t>
        </is>
      </c>
      <c r="V1178" s="14" t="n"/>
      <c r="W1178" s="14" t="n"/>
      <c r="X1178" s="14" t="n"/>
      <c r="Y1178" s="14" t="n"/>
      <c r="Z1178" s="14" t="n"/>
      <c r="AA1178" s="11" t="n"/>
      <c r="AB1178" s="14">
        <f>B1178&amp;"|"&amp;I1178</f>
        <v/>
      </c>
      <c r="AC1178">
        <f>IF($B1178="","","|"&amp;SUBSTITUTE(TRIM(SUBSTITUTE(SUBSTITUTE(SUBSTITUTE(SUBSTITUTE(SUBSTITUTE(SUBSTITUTE(SUBSTITUTE(SUBSTITUTE(SUBSTITUTE(SUBSTITUTE(SUBSTITUTE(SUBSTITUTE(SUBSTITUTE(SUBSTITUTE(TRIM($B1178&amp;""),CHAR(10)," "),CHAR(13)," "),"."," "),";"," "),","," "),"/"," "),"+"," "),"-"," "),"  "," "),"  "," "),"  "," "),"  "," "),"  "," "),"  "," "))," ","|")&amp;"|")</f>
        <v/>
      </c>
      <c r="AD1178">
        <f>TRIM($I1178&amp;"")</f>
        <v/>
      </c>
    </row>
    <row r="1179" ht="24" customHeight="1">
      <c r="A1179" s="9" t="n">
        <v>46209</v>
      </c>
      <c r="B1179" s="14" t="inlineStr">
        <is>
          <t>10210</t>
        </is>
      </c>
      <c r="C1179" s="14" t="n"/>
      <c r="D1179" s="14" t="inlineStr">
        <is>
          <t>9 COLADEIRAS</t>
        </is>
      </c>
      <c r="E1179" s="14" t="inlineStr">
        <is>
          <t>20052001</t>
        </is>
      </c>
      <c r="F1179" s="14" t="inlineStr">
        <is>
          <t>(2-4) TRAVESSA 742X122X25 MDF - MESA ATHENAS</t>
        </is>
      </c>
      <c r="G1179" s="14" t="inlineStr">
        <is>
          <t>9 COLADEIRAS</t>
        </is>
      </c>
      <c r="H1179" s="14" t="inlineStr">
        <is>
          <t>9 COLADEIRAS</t>
        </is>
      </c>
      <c r="I1179" s="9" t="inlineStr">
        <is>
          <t>9 COLADEIRAS</t>
        </is>
      </c>
      <c r="J1179" s="9" t="n">
        <v>80</v>
      </c>
      <c r="K1179" s="14">
        <f>IF($E1179="","",IFERROR(INDEX('01_Cad_Pecas'!$H$2:$H$5000,MATCH($E1179,'01_Cad_Pecas'!$D$2:$D$5000,0)),IFERROR(INDEX('01_Cad_Pecas'!$H$2:$H$5000,MATCH(VALUE($E1179),'01_Cad_Pecas'!$D$2:$D$5000,0)),"")))</f>
        <v/>
      </c>
      <c r="L1179" s="14">
        <f>IF($E1179="","",IFERROR(INDEX('01_Cad_Pecas'!$I$2:$I$5000,MATCH($E1179,'01_Cad_Pecas'!$D$2:$D$5000,0)),IFERROR(INDEX('01_Cad_Pecas'!$I$2:$I$5000,MATCH(VALUE($E1179),'01_Cad_Pecas'!$D$2:$D$5000,0)),"")))</f>
        <v/>
      </c>
      <c r="M1179" s="14">
        <f>IF(OR($J1179="",$L1179=""),"",IF($K1179="",0,$K1179)+$J1179*$L1179)</f>
        <v/>
      </c>
      <c r="N1179" s="14" t="n">
        <v>46206</v>
      </c>
      <c r="O1179" s="14" t="n">
        <v>80</v>
      </c>
      <c r="P1179" s="14" t="n"/>
      <c r="Q1179" s="14" t="n"/>
      <c r="R1179" s="14" t="n"/>
      <c r="S1179" s="14" t="n"/>
      <c r="T1179" s="14">
        <f>IF(OR($J1179="",$O1179=""),"",$O1179/$J1179)</f>
        <v/>
      </c>
      <c r="U1179" s="14" t="inlineStr">
        <is>
          <t>Concluído</t>
        </is>
      </c>
      <c r="V1179" s="14" t="n"/>
      <c r="W1179" s="14" t="n"/>
      <c r="X1179" s="14" t="n"/>
      <c r="Y1179" s="14" t="n"/>
      <c r="Z1179" s="14" t="n"/>
      <c r="AA1179" s="11" t="n"/>
      <c r="AB1179" s="14">
        <f>B1179&amp;"|"&amp;I1179</f>
        <v/>
      </c>
      <c r="AC1179">
        <f>IF($B1179="","","|"&amp;SUBSTITUTE(TRIM(SUBSTITUTE(SUBSTITUTE(SUBSTITUTE(SUBSTITUTE(SUBSTITUTE(SUBSTITUTE(SUBSTITUTE(SUBSTITUTE(SUBSTITUTE(SUBSTITUTE(SUBSTITUTE(SUBSTITUTE(SUBSTITUTE(SUBSTITUTE(TRIM($B1179&amp;""),CHAR(10)," "),CHAR(13)," "),"."," "),";"," "),","," "),"/"," "),"+"," "),"-"," "),"  "," "),"  "," "),"  "," "),"  "," "),"  "," "),"  "," "))," ","|")&amp;"|")</f>
        <v/>
      </c>
      <c r="AD1179">
        <f>TRIM($I1179&amp;"")</f>
        <v/>
      </c>
    </row>
    <row r="1180" ht="24" customHeight="1">
      <c r="A1180" s="9" t="n">
        <v>46209</v>
      </c>
      <c r="B1180" s="14" t="inlineStr">
        <is>
          <t>10210</t>
        </is>
      </c>
      <c r="C1180" s="14" t="n"/>
      <c r="D1180" s="14" t="inlineStr">
        <is>
          <t>9 COLADEIRAS</t>
        </is>
      </c>
      <c r="E1180" s="14" t="inlineStr">
        <is>
          <t>20052002</t>
        </is>
      </c>
      <c r="F1180" s="14" t="inlineStr">
        <is>
          <t>(5) BASE MAIOR 542X124X25 MDF - MESA ATHENAS</t>
        </is>
      </c>
      <c r="G1180" s="14" t="inlineStr">
        <is>
          <t>9 COLADEIRAS</t>
        </is>
      </c>
      <c r="H1180" s="14" t="inlineStr">
        <is>
          <t>9 COLADEIRAS</t>
        </is>
      </c>
      <c r="I1180" s="9" t="inlineStr">
        <is>
          <t>9 COLADEIRAS</t>
        </is>
      </c>
      <c r="J1180" s="9" t="n">
        <v>20</v>
      </c>
      <c r="K1180" s="14">
        <f>IF($E1180="","",IFERROR(INDEX('01_Cad_Pecas'!$H$2:$H$5000,MATCH($E1180,'01_Cad_Pecas'!$D$2:$D$5000,0)),IFERROR(INDEX('01_Cad_Pecas'!$H$2:$H$5000,MATCH(VALUE($E1180),'01_Cad_Pecas'!$D$2:$D$5000,0)),"")))</f>
        <v/>
      </c>
      <c r="L1180" s="14">
        <f>IF($E1180="","",IFERROR(INDEX('01_Cad_Pecas'!$I$2:$I$5000,MATCH($E1180,'01_Cad_Pecas'!$D$2:$D$5000,0)),IFERROR(INDEX('01_Cad_Pecas'!$I$2:$I$5000,MATCH(VALUE($E1180),'01_Cad_Pecas'!$D$2:$D$5000,0)),"")))</f>
        <v/>
      </c>
      <c r="M1180" s="14">
        <f>IF(OR($J1180="",$L1180=""),"",IF($K1180="",0,$K1180)+$J1180*$L1180)</f>
        <v/>
      </c>
      <c r="N1180" s="14" t="n">
        <v>46206</v>
      </c>
      <c r="O1180" s="14" t="n">
        <v>20</v>
      </c>
      <c r="P1180" s="14" t="n"/>
      <c r="Q1180" s="14" t="n"/>
      <c r="R1180" s="14" t="n"/>
      <c r="S1180" s="14" t="n"/>
      <c r="T1180" s="14">
        <f>IF(OR($J1180="",$O1180=""),"",$O1180/$J1180)</f>
        <v/>
      </c>
      <c r="U1180" s="14" t="inlineStr">
        <is>
          <t>Concluído</t>
        </is>
      </c>
      <c r="V1180" s="14" t="n"/>
      <c r="W1180" s="14" t="n"/>
      <c r="X1180" s="14" t="n"/>
      <c r="Y1180" s="14" t="n"/>
      <c r="Z1180" s="14" t="n"/>
      <c r="AA1180" s="11" t="n"/>
      <c r="AB1180" s="14">
        <f>B1180&amp;"|"&amp;I1180</f>
        <v/>
      </c>
      <c r="AC1180">
        <f>IF($B1180="","","|"&amp;SUBSTITUTE(TRIM(SUBSTITUTE(SUBSTITUTE(SUBSTITUTE(SUBSTITUTE(SUBSTITUTE(SUBSTITUTE(SUBSTITUTE(SUBSTITUTE(SUBSTITUTE(SUBSTITUTE(SUBSTITUTE(SUBSTITUTE(SUBSTITUTE(SUBSTITUTE(TRIM($B1180&amp;""),CHAR(10)," "),CHAR(13)," "),"."," "),";"," "),","," "),"/"," "),"+"," "),"-"," "),"  "," "),"  "," "),"  "," "),"  "," "),"  "," "),"  "," "))," ","|")&amp;"|")</f>
        <v/>
      </c>
      <c r="AD1180">
        <f>TRIM($I1180&amp;"")</f>
        <v/>
      </c>
    </row>
    <row r="1181" ht="24" customHeight="1">
      <c r="A1181" s="9" t="n">
        <v>46209</v>
      </c>
      <c r="B1181" s="14" t="inlineStr">
        <is>
          <t>10210</t>
        </is>
      </c>
      <c r="C1181" s="14" t="n"/>
      <c r="D1181" s="14" t="inlineStr">
        <is>
          <t>9 COLADEIRAS</t>
        </is>
      </c>
      <c r="E1181" s="14" t="inlineStr">
        <is>
          <t>20052003</t>
        </is>
      </c>
      <c r="F1181" s="14" t="inlineStr">
        <is>
          <t>(6)BASE MENOR 386 (189)X124X25 MDF - MESA ATHENAS</t>
        </is>
      </c>
      <c r="G1181" s="14" t="inlineStr">
        <is>
          <t>9 COLADEIRAS</t>
        </is>
      </c>
      <c r="H1181" s="14" t="inlineStr">
        <is>
          <t>9 COLADEIRAS</t>
        </is>
      </c>
      <c r="I1181" s="9" t="inlineStr">
        <is>
          <t>9 COLADEIRAS</t>
        </is>
      </c>
      <c r="J1181" s="9" t="n">
        <v>40</v>
      </c>
      <c r="K1181" s="14">
        <f>IF($E1181="","",IFERROR(INDEX('01_Cad_Pecas'!$H$2:$H$5000,MATCH($E1181,'01_Cad_Pecas'!$D$2:$D$5000,0)),IFERROR(INDEX('01_Cad_Pecas'!$H$2:$H$5000,MATCH(VALUE($E1181),'01_Cad_Pecas'!$D$2:$D$5000,0)),"")))</f>
        <v/>
      </c>
      <c r="L1181" s="14">
        <f>IF($E1181="","",IFERROR(INDEX('01_Cad_Pecas'!$I$2:$I$5000,MATCH($E1181,'01_Cad_Pecas'!$D$2:$D$5000,0)),IFERROR(INDEX('01_Cad_Pecas'!$I$2:$I$5000,MATCH(VALUE($E1181),'01_Cad_Pecas'!$D$2:$D$5000,0)),"")))</f>
        <v/>
      </c>
      <c r="M1181" s="14">
        <f>IF(OR($J1181="",$L1181=""),"",IF($K1181="",0,$K1181)+$J1181*$L1181)</f>
        <v/>
      </c>
      <c r="N1181" s="14" t="n">
        <v>46206</v>
      </c>
      <c r="O1181" s="14" t="n">
        <v>40</v>
      </c>
      <c r="P1181" s="14" t="n"/>
      <c r="Q1181" s="14" t="n"/>
      <c r="R1181" s="14" t="n"/>
      <c r="S1181" s="14" t="n"/>
      <c r="T1181" s="14">
        <f>IF(OR($J1181="",$O1181=""),"",$O1181/$J1181)</f>
        <v/>
      </c>
      <c r="U1181" s="14" t="inlineStr">
        <is>
          <t>Concluído</t>
        </is>
      </c>
      <c r="V1181" s="14" t="n"/>
      <c r="W1181" s="14" t="n"/>
      <c r="X1181" s="14" t="n"/>
      <c r="Y1181" s="14" t="n"/>
      <c r="Z1181" s="14" t="n"/>
      <c r="AA1181" s="11" t="n"/>
      <c r="AB1181" s="14">
        <f>B1181&amp;"|"&amp;I1181</f>
        <v/>
      </c>
      <c r="AC1181">
        <f>IF($B1181="","","|"&amp;SUBSTITUTE(TRIM(SUBSTITUTE(SUBSTITUTE(SUBSTITUTE(SUBSTITUTE(SUBSTITUTE(SUBSTITUTE(SUBSTITUTE(SUBSTITUTE(SUBSTITUTE(SUBSTITUTE(SUBSTITUTE(SUBSTITUTE(SUBSTITUTE(SUBSTITUTE(TRIM($B1181&amp;""),CHAR(10)," "),CHAR(13)," "),"."," "),";"," "),","," "),"/"," "),"+"," "),"-"," "),"  "," "),"  "," "),"  "," "),"  "," "),"  "," "),"  "," "))," ","|")&amp;"|")</f>
        <v/>
      </c>
      <c r="AD1181">
        <f>TRIM($I1181&amp;"")</f>
        <v/>
      </c>
    </row>
    <row r="1182" ht="24" customHeight="1">
      <c r="A1182" s="9" t="n">
        <v>46209</v>
      </c>
      <c r="B1182" s="14" t="inlineStr">
        <is>
          <t>10210</t>
        </is>
      </c>
      <c r="C1182" s="14" t="n"/>
      <c r="D1182" s="14" t="inlineStr">
        <is>
          <t>9 COLADEIRAS</t>
        </is>
      </c>
      <c r="E1182" s="14" t="inlineStr">
        <is>
          <t>20052202</t>
        </is>
      </c>
      <c r="F1182" s="14" t="inlineStr">
        <is>
          <t>(5) BASE MAIOR 742X124X25 MDF - MESA ATHENAS 1,20</t>
        </is>
      </c>
      <c r="G1182" s="14" t="inlineStr">
        <is>
          <t>9 COLADEIRAS</t>
        </is>
      </c>
      <c r="H1182" s="14" t="inlineStr">
        <is>
          <t>9 COLADEIRAS</t>
        </is>
      </c>
      <c r="I1182" s="9" t="inlineStr">
        <is>
          <t>9 COLADEIRAS</t>
        </is>
      </c>
      <c r="J1182" s="9" t="n">
        <v>11</v>
      </c>
      <c r="K1182" s="14">
        <f>IF($E1182="","",IFERROR(INDEX('01_Cad_Pecas'!$H$2:$H$5000,MATCH($E1182,'01_Cad_Pecas'!$D$2:$D$5000,0)),IFERROR(INDEX('01_Cad_Pecas'!$H$2:$H$5000,MATCH(VALUE($E1182),'01_Cad_Pecas'!$D$2:$D$5000,0)),"")))</f>
        <v/>
      </c>
      <c r="L1182" s="14">
        <f>IF($E1182="","",IFERROR(INDEX('01_Cad_Pecas'!$I$2:$I$5000,MATCH($E1182,'01_Cad_Pecas'!$D$2:$D$5000,0)),IFERROR(INDEX('01_Cad_Pecas'!$I$2:$I$5000,MATCH(VALUE($E1182),'01_Cad_Pecas'!$D$2:$D$5000,0)),"")))</f>
        <v/>
      </c>
      <c r="M1182" s="14">
        <f>IF(OR($J1182="",$L1182=""),"",IF($K1182="",0,$K1182)+$J1182*$L1182)</f>
        <v/>
      </c>
      <c r="N1182" s="14" t="n">
        <v>46206</v>
      </c>
      <c r="O1182" s="14" t="n">
        <v>11</v>
      </c>
      <c r="P1182" s="14" t="n"/>
      <c r="Q1182" s="14" t="n"/>
      <c r="R1182" s="14" t="n"/>
      <c r="S1182" s="14" t="n"/>
      <c r="T1182" s="14">
        <f>IF(OR($J1182="",$O1182=""),"",$O1182/$J1182)</f>
        <v/>
      </c>
      <c r="U1182" s="14" t="inlineStr">
        <is>
          <t>Concluído</t>
        </is>
      </c>
      <c r="V1182" s="14" t="n"/>
      <c r="W1182" s="14" t="n"/>
      <c r="X1182" s="14" t="n"/>
      <c r="Y1182" s="14" t="n"/>
      <c r="Z1182" s="14" t="n"/>
      <c r="AA1182" s="11" t="n"/>
      <c r="AB1182" s="14">
        <f>B1182&amp;"|"&amp;I1182</f>
        <v/>
      </c>
      <c r="AC1182">
        <f>IF($B1182="","","|"&amp;SUBSTITUTE(TRIM(SUBSTITUTE(SUBSTITUTE(SUBSTITUTE(SUBSTITUTE(SUBSTITUTE(SUBSTITUTE(SUBSTITUTE(SUBSTITUTE(SUBSTITUTE(SUBSTITUTE(SUBSTITUTE(SUBSTITUTE(SUBSTITUTE(SUBSTITUTE(TRIM($B1182&amp;""),CHAR(10)," "),CHAR(13)," "),"."," "),";"," "),","," "),"/"," "),"+"," "),"-"," "),"  "," "),"  "," "),"  "," "),"  "," "),"  "," "),"  "," "))," ","|")&amp;"|")</f>
        <v/>
      </c>
      <c r="AD1182">
        <f>TRIM($I1182&amp;"")</f>
        <v/>
      </c>
    </row>
    <row r="1183" ht="24" customHeight="1">
      <c r="A1183" s="9" t="n">
        <v>46209</v>
      </c>
      <c r="B1183" s="14" t="inlineStr">
        <is>
          <t>10210</t>
        </is>
      </c>
      <c r="C1183" s="14" t="n"/>
      <c r="D1183" s="14" t="inlineStr">
        <is>
          <t>9 COLADEIRAS</t>
        </is>
      </c>
      <c r="E1183" s="14" t="inlineStr">
        <is>
          <t>20052203</t>
        </is>
      </c>
      <c r="F1183" s="14" t="inlineStr">
        <is>
          <t>(6)BASE MENOR 446(220)X124X25 MDF-MESA ATHENAS1,20</t>
        </is>
      </c>
      <c r="G1183" s="14" t="inlineStr">
        <is>
          <t>9 COLADEIRAS</t>
        </is>
      </c>
      <c r="H1183" s="14" t="inlineStr">
        <is>
          <t>9 COLADEIRAS</t>
        </is>
      </c>
      <c r="I1183" s="9" t="inlineStr">
        <is>
          <t>9 COLADEIRAS</t>
        </is>
      </c>
      <c r="J1183" s="9" t="n">
        <v>22</v>
      </c>
      <c r="K1183" s="14">
        <f>IF($E1183="","",IFERROR(INDEX('01_Cad_Pecas'!$H$2:$H$5000,MATCH($E1183,'01_Cad_Pecas'!$D$2:$D$5000,0)),IFERROR(INDEX('01_Cad_Pecas'!$H$2:$H$5000,MATCH(VALUE($E1183),'01_Cad_Pecas'!$D$2:$D$5000,0)),"")))</f>
        <v/>
      </c>
      <c r="L1183" s="14">
        <f>IF($E1183="","",IFERROR(INDEX('01_Cad_Pecas'!$I$2:$I$5000,MATCH($E1183,'01_Cad_Pecas'!$D$2:$D$5000,0)),IFERROR(INDEX('01_Cad_Pecas'!$I$2:$I$5000,MATCH(VALUE($E1183),'01_Cad_Pecas'!$D$2:$D$5000,0)),"")))</f>
        <v/>
      </c>
      <c r="M1183" s="14">
        <f>IF(OR($J1183="",$L1183=""),"",IF($K1183="",0,$K1183)+$J1183*$L1183)</f>
        <v/>
      </c>
      <c r="N1183" s="14" t="n">
        <v>46206</v>
      </c>
      <c r="O1183" s="14" t="n">
        <v>22</v>
      </c>
      <c r="P1183" s="14" t="n"/>
      <c r="Q1183" s="14" t="n"/>
      <c r="R1183" s="14" t="n"/>
      <c r="S1183" s="14" t="n"/>
      <c r="T1183" s="14">
        <f>IF(OR($J1183="",$O1183=""),"",$O1183/$J1183)</f>
        <v/>
      </c>
      <c r="U1183" s="14" t="inlineStr">
        <is>
          <t>Concluído</t>
        </is>
      </c>
      <c r="V1183" s="14" t="n"/>
      <c r="W1183" s="14" t="n"/>
      <c r="X1183" s="14" t="n"/>
      <c r="Y1183" s="14" t="n"/>
      <c r="Z1183" s="14" t="n"/>
      <c r="AA1183" s="11" t="n"/>
      <c r="AB1183" s="14">
        <f>B1183&amp;"|"&amp;I1183</f>
        <v/>
      </c>
      <c r="AC1183">
        <f>IF($B1183="","","|"&amp;SUBSTITUTE(TRIM(SUBSTITUTE(SUBSTITUTE(SUBSTITUTE(SUBSTITUTE(SUBSTITUTE(SUBSTITUTE(SUBSTITUTE(SUBSTITUTE(SUBSTITUTE(SUBSTITUTE(SUBSTITUTE(SUBSTITUTE(SUBSTITUTE(SUBSTITUTE(TRIM($B1183&amp;""),CHAR(10)," "),CHAR(13)," "),"."," "),";"," "),","," "),"/"," "),"+"," "),"-"," "),"  "," "),"  "," "),"  "," "),"  "," "),"  "," "),"  "," "))," ","|")&amp;"|")</f>
        <v/>
      </c>
      <c r="AD1183">
        <f>TRIM($I1183&amp;"")</f>
        <v/>
      </c>
    </row>
    <row r="1184" ht="24" customHeight="1">
      <c r="A1184" s="9" t="n">
        <v>46209</v>
      </c>
      <c r="B1184" s="14" t="inlineStr">
        <is>
          <t>10210</t>
        </is>
      </c>
      <c r="C1184" s="14" t="n"/>
      <c r="D1184" s="14" t="inlineStr">
        <is>
          <t>9 COLADEIRAS</t>
        </is>
      </c>
      <c r="E1184" s="14" t="inlineStr">
        <is>
          <t>30001202</t>
        </is>
      </c>
      <c r="F1184" s="14" t="inlineStr">
        <is>
          <t>PÉ FRONTAL 441X65(911)X25 MDF (16PÇS) - CAD PÉ INT</t>
        </is>
      </c>
      <c r="G1184" s="14" t="inlineStr">
        <is>
          <t>9 COLADEIRAS</t>
        </is>
      </c>
      <c r="H1184" s="14" t="inlineStr">
        <is>
          <t>9 COLADEIRAS</t>
        </is>
      </c>
      <c r="I1184" s="9" t="inlineStr">
        <is>
          <t>9 COLADEIRAS</t>
        </is>
      </c>
      <c r="J1184" s="9" t="n">
        <v>880</v>
      </c>
      <c r="K1184" s="14">
        <f>IF($E1184="","",IFERROR(INDEX('01_Cad_Pecas'!$H$2:$H$5000,MATCH($E1184,'01_Cad_Pecas'!$D$2:$D$5000,0)),IFERROR(INDEX('01_Cad_Pecas'!$H$2:$H$5000,MATCH(VALUE($E1184),'01_Cad_Pecas'!$D$2:$D$5000,0)),"")))</f>
        <v/>
      </c>
      <c r="L1184" s="14">
        <f>IF($E1184="","",IFERROR(INDEX('01_Cad_Pecas'!$I$2:$I$5000,MATCH($E1184,'01_Cad_Pecas'!$D$2:$D$5000,0)),IFERROR(INDEX('01_Cad_Pecas'!$I$2:$I$5000,MATCH(VALUE($E1184),'01_Cad_Pecas'!$D$2:$D$5000,0)),"")))</f>
        <v/>
      </c>
      <c r="M1184" s="14">
        <f>IF(OR($J1184="",$L1184=""),"",IF($K1184="",0,$K1184)+$J1184*$L1184)</f>
        <v/>
      </c>
      <c r="N1184" s="14" t="n">
        <v>46206</v>
      </c>
      <c r="O1184" s="14" t="n">
        <v>880</v>
      </c>
      <c r="P1184" s="14" t="n"/>
      <c r="Q1184" s="14" t="n"/>
      <c r="R1184" s="14" t="n"/>
      <c r="S1184" s="14" t="n"/>
      <c r="T1184" s="14">
        <f>IF(OR($J1184="",$O1184=""),"",$O1184/$J1184)</f>
        <v/>
      </c>
      <c r="U1184" s="14" t="inlineStr">
        <is>
          <t>Concluído</t>
        </is>
      </c>
      <c r="V1184" s="14" t="n"/>
      <c r="W1184" s="14" t="n"/>
      <c r="X1184" s="14" t="n"/>
      <c r="Y1184" s="14" t="n"/>
      <c r="Z1184" s="14" t="n"/>
      <c r="AA1184" s="11" t="n"/>
      <c r="AB1184" s="14">
        <f>B1184&amp;"|"&amp;I1184</f>
        <v/>
      </c>
      <c r="AC1184">
        <f>IF($B1184="","","|"&amp;SUBSTITUTE(TRIM(SUBSTITUTE(SUBSTITUTE(SUBSTITUTE(SUBSTITUTE(SUBSTITUTE(SUBSTITUTE(SUBSTITUTE(SUBSTITUTE(SUBSTITUTE(SUBSTITUTE(SUBSTITUTE(SUBSTITUTE(SUBSTITUTE(SUBSTITUTE(TRIM($B1184&amp;""),CHAR(10)," "),CHAR(13)," "),"."," "),";"," "),","," "),"/"," "),"+"," "),"-"," "),"  "," "),"  "," "),"  "," "),"  "," "),"  "," "),"  "," "))," ","|")&amp;"|")</f>
        <v/>
      </c>
      <c r="AD1184">
        <f>TRIM($I1184&amp;"")</f>
        <v/>
      </c>
    </row>
    <row r="1185" ht="24" customHeight="1">
      <c r="A1185" s="9" t="n">
        <v>46209</v>
      </c>
      <c r="B1185" s="14" t="inlineStr">
        <is>
          <t>10210</t>
        </is>
      </c>
      <c r="C1185" s="14" t="n"/>
      <c r="D1185" s="14" t="inlineStr">
        <is>
          <t>9 COLADEIRAS</t>
        </is>
      </c>
      <c r="E1185" s="14" t="inlineStr">
        <is>
          <t>30006110</t>
        </is>
      </c>
      <c r="F1185" s="14" t="inlineStr">
        <is>
          <t>PE FRONTAL 430X(108)51X25 MDF (DIR) SANTIAGO NEW</t>
        </is>
      </c>
      <c r="G1185" s="14" t="inlineStr">
        <is>
          <t>9 COLADEIRAS</t>
        </is>
      </c>
      <c r="H1185" s="14" t="inlineStr">
        <is>
          <t>9 COLADEIRAS</t>
        </is>
      </c>
      <c r="I1185" s="9" t="inlineStr">
        <is>
          <t>9 COLADEIRAS</t>
        </is>
      </c>
      <c r="J1185" s="9" t="n">
        <v>302</v>
      </c>
      <c r="K1185" s="14">
        <f>IF($E1185="","",IFERROR(INDEX('01_Cad_Pecas'!$H$2:$H$5000,MATCH($E1185,'01_Cad_Pecas'!$D$2:$D$5000,0)),IFERROR(INDEX('01_Cad_Pecas'!$H$2:$H$5000,MATCH(VALUE($E1185),'01_Cad_Pecas'!$D$2:$D$5000,0)),"")))</f>
        <v/>
      </c>
      <c r="L1185" s="14">
        <f>IF($E1185="","",IFERROR(INDEX('01_Cad_Pecas'!$I$2:$I$5000,MATCH($E1185,'01_Cad_Pecas'!$D$2:$D$5000,0)),IFERROR(INDEX('01_Cad_Pecas'!$I$2:$I$5000,MATCH(VALUE($E1185),'01_Cad_Pecas'!$D$2:$D$5000,0)),"")))</f>
        <v/>
      </c>
      <c r="M1185" s="14">
        <f>IF(OR($J1185="",$L1185=""),"",IF($K1185="",0,$K1185)+$J1185*$L1185)</f>
        <v/>
      </c>
      <c r="N1185" s="14" t="n">
        <v>46206</v>
      </c>
      <c r="O1185" s="14" t="n">
        <v>302</v>
      </c>
      <c r="P1185" s="14" t="n"/>
      <c r="Q1185" s="14" t="n"/>
      <c r="R1185" s="14" t="n"/>
      <c r="S1185" s="14" t="n"/>
      <c r="T1185" s="14">
        <f>IF(OR($J1185="",$O1185=""),"",$O1185/$J1185)</f>
        <v/>
      </c>
      <c r="U1185" s="14" t="inlineStr">
        <is>
          <t>Concluído</t>
        </is>
      </c>
      <c r="V1185" s="14" t="n"/>
      <c r="W1185" s="14" t="n"/>
      <c r="X1185" s="14" t="n"/>
      <c r="Y1185" s="14" t="n"/>
      <c r="Z1185" s="14" t="n"/>
      <c r="AA1185" s="11" t="n"/>
      <c r="AB1185" s="14">
        <f>B1185&amp;"|"&amp;I1185</f>
        <v/>
      </c>
      <c r="AC1185">
        <f>IF($B1185="","","|"&amp;SUBSTITUTE(TRIM(SUBSTITUTE(SUBSTITUTE(SUBSTITUTE(SUBSTITUTE(SUBSTITUTE(SUBSTITUTE(SUBSTITUTE(SUBSTITUTE(SUBSTITUTE(SUBSTITUTE(SUBSTITUTE(SUBSTITUTE(SUBSTITUTE(SUBSTITUTE(TRIM($B1185&amp;""),CHAR(10)," "),CHAR(13)," "),"."," "),";"," "),","," "),"/"," "),"+"," "),"-"," "),"  "," "),"  "," "),"  "," "),"  "," "),"  "," "),"  "," "))," ","|")&amp;"|")</f>
        <v/>
      </c>
      <c r="AD1185">
        <f>TRIM($I1185&amp;"")</f>
        <v/>
      </c>
    </row>
    <row r="1186" ht="24" customHeight="1">
      <c r="A1186" s="9" t="n">
        <v>46209</v>
      </c>
      <c r="B1186" s="14" t="inlineStr">
        <is>
          <t>10210</t>
        </is>
      </c>
      <c r="C1186" s="14" t="n"/>
      <c r="D1186" s="14" t="inlineStr">
        <is>
          <t>9 COLADEIRAS</t>
        </is>
      </c>
      <c r="E1186" s="14" t="inlineStr">
        <is>
          <t>30006111</t>
        </is>
      </c>
      <c r="F1186" s="14" t="inlineStr">
        <is>
          <t>PE FRONTAL 430X(108)51X25MDF (ESQRD) SANTIAGO NEW</t>
        </is>
      </c>
      <c r="G1186" s="14" t="inlineStr">
        <is>
          <t>9 COLADEIRAS</t>
        </is>
      </c>
      <c r="H1186" s="14" t="inlineStr">
        <is>
          <t>9 COLADEIRAS</t>
        </is>
      </c>
      <c r="I1186" s="9" t="inlineStr">
        <is>
          <t>9 COLADEIRAS</t>
        </is>
      </c>
      <c r="J1186" s="9" t="n">
        <v>302</v>
      </c>
      <c r="K1186" s="14">
        <f>IF($E1186="","",IFERROR(INDEX('01_Cad_Pecas'!$H$2:$H$5000,MATCH($E1186,'01_Cad_Pecas'!$D$2:$D$5000,0)),IFERROR(INDEX('01_Cad_Pecas'!$H$2:$H$5000,MATCH(VALUE($E1186),'01_Cad_Pecas'!$D$2:$D$5000,0)),"")))</f>
        <v/>
      </c>
      <c r="L1186" s="14">
        <f>IF($E1186="","",IFERROR(INDEX('01_Cad_Pecas'!$I$2:$I$5000,MATCH($E1186,'01_Cad_Pecas'!$D$2:$D$5000,0)),IFERROR(INDEX('01_Cad_Pecas'!$I$2:$I$5000,MATCH(VALUE($E1186),'01_Cad_Pecas'!$D$2:$D$5000,0)),"")))</f>
        <v/>
      </c>
      <c r="M1186" s="14">
        <f>IF(OR($J1186="",$L1186=""),"",IF($K1186="",0,$K1186)+$J1186*$L1186)</f>
        <v/>
      </c>
      <c r="N1186" s="14" t="n">
        <v>46206</v>
      </c>
      <c r="O1186" s="14" t="n">
        <v>302</v>
      </c>
      <c r="P1186" s="14" t="n"/>
      <c r="Q1186" s="14" t="n"/>
      <c r="R1186" s="14" t="n"/>
      <c r="S1186" s="14" t="n"/>
      <c r="T1186" s="14">
        <f>IF(OR($J1186="",$O1186=""),"",$O1186/$J1186)</f>
        <v/>
      </c>
      <c r="U1186" s="14" t="inlineStr">
        <is>
          <t>Concluído</t>
        </is>
      </c>
      <c r="V1186" s="14" t="n"/>
      <c r="W1186" s="14" t="n"/>
      <c r="X1186" s="14" t="n"/>
      <c r="Y1186" s="14" t="n"/>
      <c r="Z1186" s="14" t="n"/>
      <c r="AA1186" s="11" t="n"/>
      <c r="AB1186" s="14">
        <f>B1186&amp;"|"&amp;I1186</f>
        <v/>
      </c>
      <c r="AC1186">
        <f>IF($B1186="","","|"&amp;SUBSTITUTE(TRIM(SUBSTITUTE(SUBSTITUTE(SUBSTITUTE(SUBSTITUTE(SUBSTITUTE(SUBSTITUTE(SUBSTITUTE(SUBSTITUTE(SUBSTITUTE(SUBSTITUTE(SUBSTITUTE(SUBSTITUTE(SUBSTITUTE(SUBSTITUTE(TRIM($B1186&amp;""),CHAR(10)," "),CHAR(13)," "),"."," "),";"," "),","," "),"/"," "),"+"," "),"-"," "),"  "," "),"  "," "),"  "," "),"  "," "),"  "," "),"  "," "))," ","|")&amp;"|")</f>
        <v/>
      </c>
      <c r="AD1186">
        <f>TRIM($I1186&amp;"")</f>
        <v/>
      </c>
    </row>
    <row r="1187" ht="24" customHeight="1">
      <c r="A1187" s="9" t="n">
        <v>46206</v>
      </c>
      <c r="B1187" s="14" t="inlineStr">
        <is>
          <t>10200,10202,10205</t>
        </is>
      </c>
      <c r="C1187" s="14" t="n"/>
      <c r="D1187" s="14" t="inlineStr">
        <is>
          <t>9 COLADEIRAS</t>
        </is>
      </c>
      <c r="E1187" s="14" t="inlineStr">
        <is>
          <t>30080004</t>
        </is>
      </c>
      <c r="F1187" s="14" t="inlineStr">
        <is>
          <t>(6)TRAV. MAIOR 1320X65 (135)X15 MDP-AMST.1,36X1,36</t>
        </is>
      </c>
      <c r="G1187" s="14" t="inlineStr">
        <is>
          <t>9 COLADEIRAS</t>
        </is>
      </c>
      <c r="H1187" s="14" t="inlineStr">
        <is>
          <t>9 COLADEIRAS</t>
        </is>
      </c>
      <c r="I1187" s="9" t="inlineStr">
        <is>
          <t>9 COLADEIRAS</t>
        </is>
      </c>
      <c r="J1187" s="9" t="n">
        <v>2</v>
      </c>
      <c r="K1187" s="14">
        <f>IF($E1187="","",IFERROR(INDEX('01_Cad_Pecas'!$H$2:$H$5000,MATCH($E1187,'01_Cad_Pecas'!$D$2:$D$5000,0)),IFERROR(INDEX('01_Cad_Pecas'!$H$2:$H$5000,MATCH(VALUE($E1187),'01_Cad_Pecas'!$D$2:$D$5000,0)),"")))</f>
        <v/>
      </c>
      <c r="L1187" s="14">
        <f>IF($E1187="","",IFERROR(INDEX('01_Cad_Pecas'!$I$2:$I$5000,MATCH($E1187,'01_Cad_Pecas'!$D$2:$D$5000,0)),IFERROR(INDEX('01_Cad_Pecas'!$I$2:$I$5000,MATCH(VALUE($E1187),'01_Cad_Pecas'!$D$2:$D$5000,0)),"")))</f>
        <v/>
      </c>
      <c r="M1187" s="14">
        <f>IF(OR($J1187="",$L1187=""),"",IF($K1187="",0,$K1187)+$J1187*$L1187)</f>
        <v/>
      </c>
      <c r="N1187" s="14" t="n">
        <v>46206</v>
      </c>
      <c r="O1187" s="14" t="n">
        <v>2</v>
      </c>
      <c r="P1187" s="14" t="n"/>
      <c r="Q1187" s="14" t="n"/>
      <c r="R1187" s="14" t="n"/>
      <c r="S1187" s="14" t="n"/>
      <c r="T1187" s="14">
        <f>IF(OR($J1187="",$O1187=""),"",$O1187/$J1187)</f>
        <v/>
      </c>
      <c r="U1187" s="14" t="inlineStr">
        <is>
          <t>Concluído</t>
        </is>
      </c>
      <c r="V1187" s="14" t="n"/>
      <c r="W1187" s="14" t="n"/>
      <c r="X1187" s="14" t="n"/>
      <c r="Y1187" s="14" t="n"/>
      <c r="Z1187" s="14" t="n"/>
      <c r="AA1187" s="11" t="n"/>
      <c r="AB1187" s="14">
        <f>B1187&amp;"|"&amp;I1187</f>
        <v/>
      </c>
      <c r="AC1187">
        <f>IF($B1187="","","|"&amp;SUBSTITUTE(TRIM(SUBSTITUTE(SUBSTITUTE(SUBSTITUTE(SUBSTITUTE(SUBSTITUTE(SUBSTITUTE(SUBSTITUTE(SUBSTITUTE(SUBSTITUTE(SUBSTITUTE(SUBSTITUTE(SUBSTITUTE(SUBSTITUTE(SUBSTITUTE(TRIM($B1187&amp;""),CHAR(10)," "),CHAR(13)," "),"."," "),";"," "),","," "),"/"," "),"+"," "),"-"," "),"  "," "),"  "," "),"  "," "),"  "," "),"  "," "),"  "," "))," ","|")&amp;"|")</f>
        <v/>
      </c>
      <c r="AD1187">
        <f>TRIM($I1187&amp;"")</f>
        <v/>
      </c>
    </row>
    <row r="1188" ht="24" customHeight="1">
      <c r="A1188" s="9" t="n">
        <v>46206</v>
      </c>
      <c r="B1188" s="14" t="inlineStr">
        <is>
          <t>10200,10202,10205</t>
        </is>
      </c>
      <c r="C1188" s="14" t="n"/>
      <c r="D1188" s="14" t="inlineStr">
        <is>
          <t>9 COLADEIRAS</t>
        </is>
      </c>
      <c r="E1188" s="14" t="inlineStr">
        <is>
          <t>30080005</t>
        </is>
      </c>
      <c r="F1188" s="14" t="inlineStr">
        <is>
          <t>(5) TRAV. MENOR1190X65X15 MDP-MESA AMST.1,36X1,36</t>
        </is>
      </c>
      <c r="G1188" s="14" t="inlineStr">
        <is>
          <t>9 COLADEIRAS</t>
        </is>
      </c>
      <c r="H1188" s="14" t="inlineStr">
        <is>
          <t>9 COLADEIRAS</t>
        </is>
      </c>
      <c r="I1188" s="9" t="inlineStr">
        <is>
          <t>9 COLADEIRAS</t>
        </is>
      </c>
      <c r="J1188" s="9" t="n">
        <v>2</v>
      </c>
      <c r="K1188" s="14">
        <f>IF($E1188="","",IFERROR(INDEX('01_Cad_Pecas'!$H$2:$H$5000,MATCH($E1188,'01_Cad_Pecas'!$D$2:$D$5000,0)),IFERROR(INDEX('01_Cad_Pecas'!$H$2:$H$5000,MATCH(VALUE($E1188),'01_Cad_Pecas'!$D$2:$D$5000,0)),"")))</f>
        <v/>
      </c>
      <c r="L1188" s="14">
        <f>IF($E1188="","",IFERROR(INDEX('01_Cad_Pecas'!$I$2:$I$5000,MATCH($E1188,'01_Cad_Pecas'!$D$2:$D$5000,0)),IFERROR(INDEX('01_Cad_Pecas'!$I$2:$I$5000,MATCH(VALUE($E1188),'01_Cad_Pecas'!$D$2:$D$5000,0)),"")))</f>
        <v/>
      </c>
      <c r="M1188" s="14">
        <f>IF(OR($J1188="",$L1188=""),"",IF($K1188="",0,$K1188)+$J1188*$L1188)</f>
        <v/>
      </c>
      <c r="N1188" s="14" t="n">
        <v>46206</v>
      </c>
      <c r="O1188" s="14" t="n">
        <v>2</v>
      </c>
      <c r="P1188" s="14" t="n"/>
      <c r="Q1188" s="14" t="n"/>
      <c r="R1188" s="14" t="n"/>
      <c r="S1188" s="14" t="n"/>
      <c r="T1188" s="14">
        <f>IF(OR($J1188="",$O1188=""),"",$O1188/$J1188)</f>
        <v/>
      </c>
      <c r="U1188" s="14" t="inlineStr">
        <is>
          <t>Concluído</t>
        </is>
      </c>
      <c r="V1188" s="14" t="n"/>
      <c r="W1188" s="14" t="n"/>
      <c r="X1188" s="14" t="n"/>
      <c r="Y1188" s="14" t="n"/>
      <c r="Z1188" s="14" t="n"/>
      <c r="AA1188" s="11" t="n"/>
      <c r="AB1188" s="14">
        <f>B1188&amp;"|"&amp;I1188</f>
        <v/>
      </c>
      <c r="AC1188">
        <f>IF($B1188="","","|"&amp;SUBSTITUTE(TRIM(SUBSTITUTE(SUBSTITUTE(SUBSTITUTE(SUBSTITUTE(SUBSTITUTE(SUBSTITUTE(SUBSTITUTE(SUBSTITUTE(SUBSTITUTE(SUBSTITUTE(SUBSTITUTE(SUBSTITUTE(SUBSTITUTE(SUBSTITUTE(TRIM($B1188&amp;""),CHAR(10)," "),CHAR(13)," "),"."," "),";"," "),","," "),"/"," "),"+"," "),"-"," "),"  "," "),"  "," "),"  "," "),"  "," "),"  "," "),"  "," "))," ","|")&amp;"|")</f>
        <v/>
      </c>
      <c r="AD1188">
        <f>TRIM($I1188&amp;"")</f>
        <v/>
      </c>
    </row>
    <row r="1189" ht="24" customHeight="1">
      <c r="A1189" s="9" t="n">
        <v>46206</v>
      </c>
      <c r="B1189" s="14" t="inlineStr">
        <is>
          <t>10200,10202,10205</t>
        </is>
      </c>
      <c r="C1189" s="14" t="n"/>
      <c r="D1189" s="14" t="inlineStr">
        <is>
          <t>9 COLADEIRAS</t>
        </is>
      </c>
      <c r="E1189" s="14" t="inlineStr">
        <is>
          <t>20019003</t>
        </is>
      </c>
      <c r="F1189" s="14" t="inlineStr">
        <is>
          <t>(5) BASE 474X152X12 MDF - MESA SANTIAGO</t>
        </is>
      </c>
      <c r="G1189" s="14" t="inlineStr">
        <is>
          <t>9 COLADEIRAS</t>
        </is>
      </c>
      <c r="H1189" s="14" t="inlineStr">
        <is>
          <t>9 COLADEIRAS</t>
        </is>
      </c>
      <c r="I1189" s="9" t="inlineStr">
        <is>
          <t>9 COLADEIRAS</t>
        </is>
      </c>
      <c r="J1189" s="9" t="n">
        <v>10</v>
      </c>
      <c r="K1189" s="14">
        <f>IF($E1189="","",IFERROR(INDEX('01_Cad_Pecas'!$H$2:$H$5000,MATCH($E1189,'01_Cad_Pecas'!$D$2:$D$5000,0)),IFERROR(INDEX('01_Cad_Pecas'!$H$2:$H$5000,MATCH(VALUE($E1189),'01_Cad_Pecas'!$D$2:$D$5000,0)),"")))</f>
        <v/>
      </c>
      <c r="L1189" s="14">
        <f>IF($E1189="","",IFERROR(INDEX('01_Cad_Pecas'!$I$2:$I$5000,MATCH($E1189,'01_Cad_Pecas'!$D$2:$D$5000,0)),IFERROR(INDEX('01_Cad_Pecas'!$I$2:$I$5000,MATCH(VALUE($E1189),'01_Cad_Pecas'!$D$2:$D$5000,0)),"")))</f>
        <v/>
      </c>
      <c r="M1189" s="14">
        <f>IF(OR($J1189="",$L1189=""),"",IF($K1189="",0,$K1189)+$J1189*$L1189)</f>
        <v/>
      </c>
      <c r="N1189" s="14" t="n">
        <v>46206</v>
      </c>
      <c r="O1189" s="14" t="n">
        <v>10</v>
      </c>
      <c r="P1189" s="14" t="n"/>
      <c r="Q1189" s="14" t="n"/>
      <c r="R1189" s="14" t="n"/>
      <c r="S1189" s="14" t="n"/>
      <c r="T1189" s="14">
        <f>IF(OR($J1189="",$O1189=""),"",$O1189/$J1189)</f>
        <v/>
      </c>
      <c r="U1189" s="14" t="inlineStr">
        <is>
          <t>Concluído</t>
        </is>
      </c>
      <c r="V1189" s="14" t="n"/>
      <c r="W1189" s="14" t="n"/>
      <c r="X1189" s="14" t="n"/>
      <c r="Y1189" s="14" t="n"/>
      <c r="Z1189" s="14" t="n"/>
      <c r="AA1189" s="11" t="n"/>
      <c r="AB1189" s="14">
        <f>B1189&amp;"|"&amp;I1189</f>
        <v/>
      </c>
      <c r="AC1189">
        <f>IF($B1189="","","|"&amp;SUBSTITUTE(TRIM(SUBSTITUTE(SUBSTITUTE(SUBSTITUTE(SUBSTITUTE(SUBSTITUTE(SUBSTITUTE(SUBSTITUTE(SUBSTITUTE(SUBSTITUTE(SUBSTITUTE(SUBSTITUTE(SUBSTITUTE(SUBSTITUTE(SUBSTITUTE(TRIM($B1189&amp;""),CHAR(10)," "),CHAR(13)," "),"."," "),";"," "),","," "),"/"," "),"+"," "),"-"," "),"  "," "),"  "," "),"  "," "),"  "," "),"  "," "),"  "," "))," ","|")&amp;"|")</f>
        <v/>
      </c>
      <c r="AD1189">
        <f>TRIM($I1189&amp;"")</f>
        <v/>
      </c>
    </row>
    <row r="1190" ht="24" customHeight="1">
      <c r="A1190" s="9" t="n">
        <v>46206</v>
      </c>
      <c r="B1190" s="14" t="inlineStr">
        <is>
          <t>10200,10202,10205</t>
        </is>
      </c>
      <c r="C1190" s="14" t="n"/>
      <c r="D1190" s="14" t="inlineStr">
        <is>
          <t>9 COLADEIRAS</t>
        </is>
      </c>
      <c r="E1190" s="14" t="inlineStr">
        <is>
          <t>20019005</t>
        </is>
      </c>
      <c r="F1190" s="14" t="inlineStr">
        <is>
          <t>RIPA 751X70X12 MDF - MESA SANTIAGO</t>
        </is>
      </c>
      <c r="G1190" s="14" t="inlineStr">
        <is>
          <t>9 COLADEIRAS</t>
        </is>
      </c>
      <c r="H1190" s="14" t="inlineStr">
        <is>
          <t>9 COLADEIRAS</t>
        </is>
      </c>
      <c r="I1190" s="9" t="inlineStr">
        <is>
          <t>9 COLADEIRAS</t>
        </is>
      </c>
      <c r="J1190" s="9" t="n">
        <v>124</v>
      </c>
      <c r="K1190" s="14">
        <f>IF($E1190="","",IFERROR(INDEX('01_Cad_Pecas'!$H$2:$H$5000,MATCH($E1190,'01_Cad_Pecas'!$D$2:$D$5000,0)),IFERROR(INDEX('01_Cad_Pecas'!$H$2:$H$5000,MATCH(VALUE($E1190),'01_Cad_Pecas'!$D$2:$D$5000,0)),"")))</f>
        <v/>
      </c>
      <c r="L1190" s="14">
        <f>IF($E1190="","",IFERROR(INDEX('01_Cad_Pecas'!$I$2:$I$5000,MATCH($E1190,'01_Cad_Pecas'!$D$2:$D$5000,0)),IFERROR(INDEX('01_Cad_Pecas'!$I$2:$I$5000,MATCH(VALUE($E1190),'01_Cad_Pecas'!$D$2:$D$5000,0)),"")))</f>
        <v/>
      </c>
      <c r="M1190" s="14">
        <f>IF(OR($J1190="",$L1190=""),"",IF($K1190="",0,$K1190)+$J1190*$L1190)</f>
        <v/>
      </c>
      <c r="N1190" s="14" t="n">
        <v>46206</v>
      </c>
      <c r="O1190" s="14" t="n">
        <v>124</v>
      </c>
      <c r="P1190" s="14" t="n"/>
      <c r="Q1190" s="14" t="n"/>
      <c r="R1190" s="14" t="n"/>
      <c r="S1190" s="14" t="n"/>
      <c r="T1190" s="14">
        <f>IF(OR($J1190="",$O1190=""),"",$O1190/$J1190)</f>
        <v/>
      </c>
      <c r="U1190" s="14" t="inlineStr">
        <is>
          <t>Concluído</t>
        </is>
      </c>
      <c r="V1190" s="14" t="n"/>
      <c r="W1190" s="14" t="n"/>
      <c r="X1190" s="14" t="n"/>
      <c r="Y1190" s="14" t="n"/>
      <c r="Z1190" s="14" t="n"/>
      <c r="AA1190" s="11" t="n"/>
      <c r="AB1190" s="14">
        <f>B1190&amp;"|"&amp;I1190</f>
        <v/>
      </c>
      <c r="AC1190">
        <f>IF($B1190="","","|"&amp;SUBSTITUTE(TRIM(SUBSTITUTE(SUBSTITUTE(SUBSTITUTE(SUBSTITUTE(SUBSTITUTE(SUBSTITUTE(SUBSTITUTE(SUBSTITUTE(SUBSTITUTE(SUBSTITUTE(SUBSTITUTE(SUBSTITUTE(SUBSTITUTE(SUBSTITUTE(TRIM($B1190&amp;""),CHAR(10)," "),CHAR(13)," "),"."," "),";"," "),","," "),"/"," "),"+"," "),"-"," "),"  "," "),"  "," "),"  "," "),"  "," "),"  "," "),"  "," "))," ","|")&amp;"|")</f>
        <v/>
      </c>
      <c r="AD1190">
        <f>TRIM($I1190&amp;"")</f>
        <v/>
      </c>
    </row>
    <row r="1191" ht="24" customHeight="1">
      <c r="A1191" s="9" t="n">
        <v>46206</v>
      </c>
      <c r="B1191" s="14" t="inlineStr">
        <is>
          <t>10200,10202,10205</t>
        </is>
      </c>
      <c r="C1191" s="14" t="n"/>
      <c r="D1191" s="14" t="inlineStr">
        <is>
          <t>9 COLADEIRAS</t>
        </is>
      </c>
      <c r="E1191" s="14" t="inlineStr">
        <is>
          <t>20019603</t>
        </is>
      </c>
      <c r="F1191" s="14" t="inlineStr">
        <is>
          <t>(3) BASE 572X572X12 MDF - MESA SANTIAGO 1,36</t>
        </is>
      </c>
      <c r="G1191" s="14" t="inlineStr">
        <is>
          <t>9 COLADEIRAS</t>
        </is>
      </c>
      <c r="H1191" s="14" t="inlineStr">
        <is>
          <t>9 COLADEIRAS</t>
        </is>
      </c>
      <c r="I1191" s="9" t="inlineStr">
        <is>
          <t>9 COLADEIRAS</t>
        </is>
      </c>
      <c r="J1191" s="9" t="n">
        <v>2</v>
      </c>
      <c r="K1191" s="14">
        <f>IF($E1191="","",IFERROR(INDEX('01_Cad_Pecas'!$H$2:$H$5000,MATCH($E1191,'01_Cad_Pecas'!$D$2:$D$5000,0)),IFERROR(INDEX('01_Cad_Pecas'!$H$2:$H$5000,MATCH(VALUE($E1191),'01_Cad_Pecas'!$D$2:$D$5000,0)),"")))</f>
        <v/>
      </c>
      <c r="L1191" s="14">
        <f>IF($E1191="","",IFERROR(INDEX('01_Cad_Pecas'!$I$2:$I$5000,MATCH($E1191,'01_Cad_Pecas'!$D$2:$D$5000,0)),IFERROR(INDEX('01_Cad_Pecas'!$I$2:$I$5000,MATCH(VALUE($E1191),'01_Cad_Pecas'!$D$2:$D$5000,0)),"")))</f>
        <v/>
      </c>
      <c r="M1191" s="14">
        <f>IF(OR($J1191="",$L1191=""),"",IF($K1191="",0,$K1191)+$J1191*$L1191)</f>
        <v/>
      </c>
      <c r="N1191" s="14" t="n">
        <v>46206</v>
      </c>
      <c r="O1191" s="14" t="n">
        <v>2</v>
      </c>
      <c r="P1191" s="14" t="n"/>
      <c r="Q1191" s="14" t="n"/>
      <c r="R1191" s="14" t="n"/>
      <c r="S1191" s="14" t="n"/>
      <c r="T1191" s="14">
        <f>IF(OR($J1191="",$O1191=""),"",$O1191/$J1191)</f>
        <v/>
      </c>
      <c r="U1191" s="14" t="inlineStr">
        <is>
          <t>Concluído</t>
        </is>
      </c>
      <c r="V1191" s="14" t="n"/>
      <c r="W1191" s="14" t="n"/>
      <c r="X1191" s="14" t="n"/>
      <c r="Y1191" s="14" t="n"/>
      <c r="Z1191" s="14" t="n"/>
      <c r="AA1191" s="11" t="n"/>
      <c r="AB1191" s="14">
        <f>B1191&amp;"|"&amp;I1191</f>
        <v/>
      </c>
      <c r="AC1191">
        <f>IF($B1191="","","|"&amp;SUBSTITUTE(TRIM(SUBSTITUTE(SUBSTITUTE(SUBSTITUTE(SUBSTITUTE(SUBSTITUTE(SUBSTITUTE(SUBSTITUTE(SUBSTITUTE(SUBSTITUTE(SUBSTITUTE(SUBSTITUTE(SUBSTITUTE(SUBSTITUTE(SUBSTITUTE(TRIM($B1191&amp;""),CHAR(10)," "),CHAR(13)," "),"."," "),";"," "),","," "),"/"," "),"+"," "),"-"," "),"  "," "),"  "," "),"  "," "),"  "," "),"  "," "),"  "," "))," ","|")&amp;"|")</f>
        <v/>
      </c>
      <c r="AD1191">
        <f>TRIM($I1191&amp;"")</f>
        <v/>
      </c>
    </row>
    <row r="1192" ht="24" customHeight="1">
      <c r="A1192" s="9" t="n">
        <v>46206</v>
      </c>
      <c r="B1192" s="14" t="inlineStr">
        <is>
          <t>10200,10202,10205</t>
        </is>
      </c>
      <c r="C1192" s="14" t="n"/>
      <c r="D1192" s="14" t="inlineStr">
        <is>
          <t>9 COLADEIRAS</t>
        </is>
      </c>
      <c r="E1192" s="14" t="inlineStr">
        <is>
          <t>20019606</t>
        </is>
      </c>
      <c r="F1192" s="14" t="inlineStr">
        <is>
          <t>(1-6) LATERAL RIPADA - MESA SANTIAGO 1,36</t>
        </is>
      </c>
      <c r="G1192" s="14" t="inlineStr">
        <is>
          <t>9 COLADEIRAS</t>
        </is>
      </c>
      <c r="H1192" s="14" t="inlineStr">
        <is>
          <t>9 COLADEIRAS</t>
        </is>
      </c>
      <c r="I1192" s="9" t="inlineStr">
        <is>
          <t>9 COLADEIRAS</t>
        </is>
      </c>
      <c r="J1192" s="9" t="n">
        <v>4</v>
      </c>
      <c r="K1192" s="14">
        <f>IF($E1192="","",IFERROR(INDEX('01_Cad_Pecas'!$H$2:$H$5000,MATCH($E1192,'01_Cad_Pecas'!$D$2:$D$5000,0)),IFERROR(INDEX('01_Cad_Pecas'!$H$2:$H$5000,MATCH(VALUE($E1192),'01_Cad_Pecas'!$D$2:$D$5000,0)),"")))</f>
        <v/>
      </c>
      <c r="L1192" s="14">
        <f>IF($E1192="","",IFERROR(INDEX('01_Cad_Pecas'!$I$2:$I$5000,MATCH($E1192,'01_Cad_Pecas'!$D$2:$D$5000,0)),IFERROR(INDEX('01_Cad_Pecas'!$I$2:$I$5000,MATCH(VALUE($E1192),'01_Cad_Pecas'!$D$2:$D$5000,0)),"")))</f>
        <v/>
      </c>
      <c r="M1192" s="14">
        <f>IF(OR($J1192="",$L1192=""),"",IF($K1192="",0,$K1192)+$J1192*$L1192)</f>
        <v/>
      </c>
      <c r="N1192" s="14" t="n">
        <v>46206</v>
      </c>
      <c r="O1192" s="14" t="n">
        <v>4</v>
      </c>
      <c r="P1192" s="14" t="n"/>
      <c r="Q1192" s="14" t="n"/>
      <c r="R1192" s="14" t="n"/>
      <c r="S1192" s="14" t="n"/>
      <c r="T1192" s="14">
        <f>IF(OR($J1192="",$O1192=""),"",$O1192/$J1192)</f>
        <v/>
      </c>
      <c r="U1192" s="14" t="inlineStr">
        <is>
          <t>Concluído</t>
        </is>
      </c>
      <c r="V1192" s="14" t="n"/>
      <c r="W1192" s="14" t="n"/>
      <c r="X1192" s="14" t="n"/>
      <c r="Y1192" s="14" t="n"/>
      <c r="Z1192" s="14" t="n"/>
      <c r="AA1192" s="11" t="n"/>
      <c r="AB1192" s="14">
        <f>B1192&amp;"|"&amp;I1192</f>
        <v/>
      </c>
      <c r="AC1192">
        <f>IF($B1192="","","|"&amp;SUBSTITUTE(TRIM(SUBSTITUTE(SUBSTITUTE(SUBSTITUTE(SUBSTITUTE(SUBSTITUTE(SUBSTITUTE(SUBSTITUTE(SUBSTITUTE(SUBSTITUTE(SUBSTITUTE(SUBSTITUTE(SUBSTITUTE(SUBSTITUTE(SUBSTITUTE(TRIM($B1192&amp;""),CHAR(10)," "),CHAR(13)," "),"."," "),";"," "),","," "),"/"," "),"+"," "),"-"," "),"  "," "),"  "," "),"  "," "),"  "," "),"  "," "),"  "," "))," ","|")&amp;"|")</f>
        <v/>
      </c>
      <c r="AD1192">
        <f>TRIM($I1192&amp;"")</f>
        <v/>
      </c>
    </row>
    <row r="1193" ht="24" customHeight="1">
      <c r="A1193" s="9" t="n">
        <v>46206</v>
      </c>
      <c r="B1193" s="14" t="inlineStr">
        <is>
          <t>10200,10202,10205</t>
        </is>
      </c>
      <c r="C1193" s="14" t="n"/>
      <c r="D1193" s="14" t="inlineStr">
        <is>
          <t>9 COLADEIRAS</t>
        </is>
      </c>
      <c r="E1193" s="14" t="inlineStr">
        <is>
          <t>20034303</t>
        </is>
      </c>
      <c r="F1193" s="14" t="inlineStr">
        <is>
          <t>BASE 472X472X12 MDF - SANTIAGO 1,03</t>
        </is>
      </c>
      <c r="G1193" s="14" t="inlineStr">
        <is>
          <t>9 COLADEIRAS</t>
        </is>
      </c>
      <c r="H1193" s="14" t="inlineStr">
        <is>
          <t>9 COLADEIRAS</t>
        </is>
      </c>
      <c r="I1193" s="9" t="inlineStr">
        <is>
          <t>9 COLADEIRAS</t>
        </is>
      </c>
      <c r="J1193" s="9" t="n">
        <v>1</v>
      </c>
      <c r="K1193" s="14">
        <f>IF($E1193="","",IFERROR(INDEX('01_Cad_Pecas'!$H$2:$H$5000,MATCH($E1193,'01_Cad_Pecas'!$D$2:$D$5000,0)),IFERROR(INDEX('01_Cad_Pecas'!$H$2:$H$5000,MATCH(VALUE($E1193),'01_Cad_Pecas'!$D$2:$D$5000,0)),"")))</f>
        <v/>
      </c>
      <c r="L1193" s="14">
        <f>IF($E1193="","",IFERROR(INDEX('01_Cad_Pecas'!$I$2:$I$5000,MATCH($E1193,'01_Cad_Pecas'!$D$2:$D$5000,0)),IFERROR(INDEX('01_Cad_Pecas'!$I$2:$I$5000,MATCH(VALUE($E1193),'01_Cad_Pecas'!$D$2:$D$5000,0)),"")))</f>
        <v/>
      </c>
      <c r="M1193" s="14">
        <f>IF(OR($J1193="",$L1193=""),"",IF($K1193="",0,$K1193)+$J1193*$L1193)</f>
        <v/>
      </c>
      <c r="N1193" s="14" t="n">
        <v>46206</v>
      </c>
      <c r="O1193" s="14" t="n">
        <v>1</v>
      </c>
      <c r="P1193" s="14" t="n"/>
      <c r="Q1193" s="14" t="n"/>
      <c r="R1193" s="14" t="n"/>
      <c r="S1193" s="14" t="n"/>
      <c r="T1193" s="14">
        <f>IF(OR($J1193="",$O1193=""),"",$O1193/$J1193)</f>
        <v/>
      </c>
      <c r="U1193" s="14" t="inlineStr">
        <is>
          <t>Concluído</t>
        </is>
      </c>
      <c r="V1193" s="14" t="n"/>
      <c r="W1193" s="14" t="n"/>
      <c r="X1193" s="14" t="n"/>
      <c r="Y1193" s="14" t="n"/>
      <c r="Z1193" s="14" t="n"/>
      <c r="AA1193" s="11" t="n"/>
      <c r="AB1193" s="14">
        <f>B1193&amp;"|"&amp;I1193</f>
        <v/>
      </c>
      <c r="AC1193">
        <f>IF($B1193="","","|"&amp;SUBSTITUTE(TRIM(SUBSTITUTE(SUBSTITUTE(SUBSTITUTE(SUBSTITUTE(SUBSTITUTE(SUBSTITUTE(SUBSTITUTE(SUBSTITUTE(SUBSTITUTE(SUBSTITUTE(SUBSTITUTE(SUBSTITUTE(SUBSTITUTE(SUBSTITUTE(TRIM($B1193&amp;""),CHAR(10)," "),CHAR(13)," "),"."," "),";"," "),","," "),"/"," "),"+"," "),"-"," "),"  "," "),"  "," "),"  "," "),"  "," "),"  "," "),"  "," "))," ","|")&amp;"|")</f>
        <v/>
      </c>
      <c r="AD1193">
        <f>TRIM($I1193&amp;"")</f>
        <v/>
      </c>
    </row>
    <row r="1194" ht="24" customHeight="1">
      <c r="A1194" s="9" t="n">
        <v>46206</v>
      </c>
      <c r="B1194" s="14" t="inlineStr">
        <is>
          <t>10200,10202,10205</t>
        </is>
      </c>
      <c r="C1194" s="14" t="n"/>
      <c r="D1194" s="14" t="inlineStr">
        <is>
          <t>9 COLADEIRAS</t>
        </is>
      </c>
      <c r="E1194" s="14" t="inlineStr">
        <is>
          <t>10050003</t>
        </is>
      </c>
      <c r="F1194" s="14" t="inlineStr">
        <is>
          <t>TOPO CAIXOTE MALAGA - 414X387X15 MDP</t>
        </is>
      </c>
      <c r="G1194" s="14" t="inlineStr">
        <is>
          <t>9 COLADEIRAS</t>
        </is>
      </c>
      <c r="H1194" s="14" t="inlineStr">
        <is>
          <t>9 COLADEIRAS</t>
        </is>
      </c>
      <c r="I1194" s="9" t="inlineStr">
        <is>
          <t>9 COLADEIRAS</t>
        </is>
      </c>
      <c r="J1194" s="9" t="n">
        <v>2</v>
      </c>
      <c r="K1194" s="14">
        <f>IF($E1194="","",IFERROR(INDEX('01_Cad_Pecas'!$H$2:$H$5000,MATCH($E1194,'01_Cad_Pecas'!$D$2:$D$5000,0)),IFERROR(INDEX('01_Cad_Pecas'!$H$2:$H$5000,MATCH(VALUE($E1194),'01_Cad_Pecas'!$D$2:$D$5000,0)),"")))</f>
        <v/>
      </c>
      <c r="L1194" s="14">
        <f>IF($E1194="","",IFERROR(INDEX('01_Cad_Pecas'!$I$2:$I$5000,MATCH($E1194,'01_Cad_Pecas'!$D$2:$D$5000,0)),IFERROR(INDEX('01_Cad_Pecas'!$I$2:$I$5000,MATCH(VALUE($E1194),'01_Cad_Pecas'!$D$2:$D$5000,0)),"")))</f>
        <v/>
      </c>
      <c r="M1194" s="14">
        <f>IF(OR($J1194="",$L1194=""),"",IF($K1194="",0,$K1194)+$J1194*$L1194)</f>
        <v/>
      </c>
      <c r="N1194" s="14" t="n">
        <v>46206</v>
      </c>
      <c r="O1194" s="14" t="n">
        <v>2</v>
      </c>
      <c r="P1194" s="14" t="n"/>
      <c r="Q1194" s="14" t="n"/>
      <c r="R1194" s="14" t="n"/>
      <c r="S1194" s="14" t="n"/>
      <c r="T1194" s="14">
        <f>IF(OR($J1194="",$O1194=""),"",$O1194/$J1194)</f>
        <v/>
      </c>
      <c r="U1194" s="14" t="inlineStr">
        <is>
          <t>Concluído</t>
        </is>
      </c>
      <c r="V1194" s="14" t="n"/>
      <c r="W1194" s="14" t="n"/>
      <c r="X1194" s="14" t="n"/>
      <c r="Y1194" s="14" t="n"/>
      <c r="Z1194" s="14" t="n"/>
      <c r="AA1194" s="11" t="n"/>
      <c r="AB1194" s="14">
        <f>B1194&amp;"|"&amp;I1194</f>
        <v/>
      </c>
      <c r="AC1194">
        <f>IF($B1194="","","|"&amp;SUBSTITUTE(TRIM(SUBSTITUTE(SUBSTITUTE(SUBSTITUTE(SUBSTITUTE(SUBSTITUTE(SUBSTITUTE(SUBSTITUTE(SUBSTITUTE(SUBSTITUTE(SUBSTITUTE(SUBSTITUTE(SUBSTITUTE(SUBSTITUTE(SUBSTITUTE(TRIM($B1194&amp;""),CHAR(10)," "),CHAR(13)," "),"."," "),";"," "),","," "),"/"," "),"+"," "),"-"," "),"  "," "),"  "," "),"  "," "),"  "," "),"  "," "),"  "," "))," ","|")&amp;"|")</f>
        <v/>
      </c>
      <c r="AD1194">
        <f>TRIM($I1194&amp;"")</f>
        <v/>
      </c>
    </row>
    <row r="1195" ht="24" customHeight="1">
      <c r="A1195" s="9" t="n">
        <v>46206</v>
      </c>
      <c r="B1195" s="14" t="inlineStr">
        <is>
          <t>10200,10202,10205</t>
        </is>
      </c>
      <c r="C1195" s="14" t="n"/>
      <c r="D1195" s="14" t="inlineStr">
        <is>
          <t>9 COLADEIRAS</t>
        </is>
      </c>
      <c r="E1195" s="14" t="inlineStr">
        <is>
          <t>10050004</t>
        </is>
      </c>
      <c r="F1195" s="14" t="inlineStr">
        <is>
          <t>LATERAL DIREITA CAIXOTE MALAGA - 412X385X15 MDP</t>
        </is>
      </c>
      <c r="G1195" s="14" t="inlineStr">
        <is>
          <t>9 COLADEIRAS</t>
        </is>
      </c>
      <c r="H1195" s="14" t="inlineStr">
        <is>
          <t>9 COLADEIRAS</t>
        </is>
      </c>
      <c r="I1195" s="9" t="inlineStr">
        <is>
          <t>9 COLADEIRAS</t>
        </is>
      </c>
      <c r="J1195" s="9" t="n">
        <v>2</v>
      </c>
      <c r="K1195" s="14">
        <f>IF($E1195="","",IFERROR(INDEX('01_Cad_Pecas'!$H$2:$H$5000,MATCH($E1195,'01_Cad_Pecas'!$D$2:$D$5000,0)),IFERROR(INDEX('01_Cad_Pecas'!$H$2:$H$5000,MATCH(VALUE($E1195),'01_Cad_Pecas'!$D$2:$D$5000,0)),"")))</f>
        <v/>
      </c>
      <c r="L1195" s="14">
        <f>IF($E1195="","",IFERROR(INDEX('01_Cad_Pecas'!$I$2:$I$5000,MATCH($E1195,'01_Cad_Pecas'!$D$2:$D$5000,0)),IFERROR(INDEX('01_Cad_Pecas'!$I$2:$I$5000,MATCH(VALUE($E1195),'01_Cad_Pecas'!$D$2:$D$5000,0)),"")))</f>
        <v/>
      </c>
      <c r="M1195" s="14">
        <f>IF(OR($J1195="",$L1195=""),"",IF($K1195="",0,$K1195)+$J1195*$L1195)</f>
        <v/>
      </c>
      <c r="N1195" s="14" t="n">
        <v>46206</v>
      </c>
      <c r="O1195" s="14" t="n">
        <v>2</v>
      </c>
      <c r="P1195" s="14" t="n"/>
      <c r="Q1195" s="14" t="n"/>
      <c r="R1195" s="14" t="n"/>
      <c r="S1195" s="14" t="n"/>
      <c r="T1195" s="14">
        <f>IF(OR($J1195="",$O1195=""),"",$O1195/$J1195)</f>
        <v/>
      </c>
      <c r="U1195" s="14" t="inlineStr">
        <is>
          <t>Concluído</t>
        </is>
      </c>
      <c r="V1195" s="14" t="n"/>
      <c r="W1195" s="14" t="n"/>
      <c r="X1195" s="14" t="n"/>
      <c r="Y1195" s="14" t="n"/>
      <c r="Z1195" s="14" t="n"/>
      <c r="AA1195" s="11" t="n"/>
      <c r="AB1195" s="14">
        <f>B1195&amp;"|"&amp;I1195</f>
        <v/>
      </c>
      <c r="AC1195">
        <f>IF($B1195="","","|"&amp;SUBSTITUTE(TRIM(SUBSTITUTE(SUBSTITUTE(SUBSTITUTE(SUBSTITUTE(SUBSTITUTE(SUBSTITUTE(SUBSTITUTE(SUBSTITUTE(SUBSTITUTE(SUBSTITUTE(SUBSTITUTE(SUBSTITUTE(SUBSTITUTE(SUBSTITUTE(TRIM($B1195&amp;""),CHAR(10)," "),CHAR(13)," "),"."," "),";"," "),","," "),"/"," "),"+"," "),"-"," "),"  "," "),"  "," "),"  "," "),"  "," "),"  "," "),"  "," "))," ","|")&amp;"|")</f>
        <v/>
      </c>
      <c r="AD1195">
        <f>TRIM($I1195&amp;"")</f>
        <v/>
      </c>
    </row>
    <row r="1196" ht="24" customHeight="1">
      <c r="A1196" s="9" t="n">
        <v>46206</v>
      </c>
      <c r="B1196" s="14" t="inlineStr">
        <is>
          <t>10200,10202,10205</t>
        </is>
      </c>
      <c r="C1196" s="14" t="n"/>
      <c r="D1196" s="14" t="inlineStr">
        <is>
          <t>9 COLADEIRAS</t>
        </is>
      </c>
      <c r="E1196" s="14" t="inlineStr">
        <is>
          <t>10050005</t>
        </is>
      </c>
      <c r="F1196" s="14" t="inlineStr">
        <is>
          <t>LATERAL ESQUERDA CAIXOTE MALAGA - 412X385X15 MDP</t>
        </is>
      </c>
      <c r="G1196" s="14" t="inlineStr">
        <is>
          <t>9 COLADEIRAS</t>
        </is>
      </c>
      <c r="H1196" s="14" t="inlineStr">
        <is>
          <t>9 COLADEIRAS</t>
        </is>
      </c>
      <c r="I1196" s="9" t="inlineStr">
        <is>
          <t>9 COLADEIRAS</t>
        </is>
      </c>
      <c r="J1196" s="9" t="n">
        <v>2</v>
      </c>
      <c r="K1196" s="14">
        <f>IF($E1196="","",IFERROR(INDEX('01_Cad_Pecas'!$H$2:$H$5000,MATCH($E1196,'01_Cad_Pecas'!$D$2:$D$5000,0)),IFERROR(INDEX('01_Cad_Pecas'!$H$2:$H$5000,MATCH(VALUE($E1196),'01_Cad_Pecas'!$D$2:$D$5000,0)),"")))</f>
        <v/>
      </c>
      <c r="L1196" s="14">
        <f>IF($E1196="","",IFERROR(INDEX('01_Cad_Pecas'!$I$2:$I$5000,MATCH($E1196,'01_Cad_Pecas'!$D$2:$D$5000,0)),IFERROR(INDEX('01_Cad_Pecas'!$I$2:$I$5000,MATCH(VALUE($E1196),'01_Cad_Pecas'!$D$2:$D$5000,0)),"")))</f>
        <v/>
      </c>
      <c r="M1196" s="14">
        <f>IF(OR($J1196="",$L1196=""),"",IF($K1196="",0,$K1196)+$J1196*$L1196)</f>
        <v/>
      </c>
      <c r="N1196" s="14" t="n">
        <v>46206</v>
      </c>
      <c r="O1196" s="14" t="n">
        <v>2</v>
      </c>
      <c r="P1196" s="14" t="n"/>
      <c r="Q1196" s="14" t="n"/>
      <c r="R1196" s="14" t="n"/>
      <c r="S1196" s="14" t="n"/>
      <c r="T1196" s="14">
        <f>IF(OR($J1196="",$O1196=""),"",$O1196/$J1196)</f>
        <v/>
      </c>
      <c r="U1196" s="14" t="inlineStr">
        <is>
          <t>Concluído</t>
        </is>
      </c>
      <c r="V1196" s="14" t="n"/>
      <c r="W1196" s="14" t="n"/>
      <c r="X1196" s="14" t="n"/>
      <c r="Y1196" s="14" t="n"/>
      <c r="Z1196" s="14" t="n"/>
      <c r="AA1196" s="11" t="n"/>
      <c r="AB1196" s="14">
        <f>B1196&amp;"|"&amp;I1196</f>
        <v/>
      </c>
      <c r="AC1196">
        <f>IF($B1196="","","|"&amp;SUBSTITUTE(TRIM(SUBSTITUTE(SUBSTITUTE(SUBSTITUTE(SUBSTITUTE(SUBSTITUTE(SUBSTITUTE(SUBSTITUTE(SUBSTITUTE(SUBSTITUTE(SUBSTITUTE(SUBSTITUTE(SUBSTITUTE(SUBSTITUTE(SUBSTITUTE(TRIM($B1196&amp;""),CHAR(10)," "),CHAR(13)," "),"."," "),";"," "),","," "),"/"," "),"+"," "),"-"," "),"  "," "),"  "," "),"  "," "),"  "," "),"  "," "),"  "," "))," ","|")&amp;"|")</f>
        <v/>
      </c>
      <c r="AD1196">
        <f>TRIM($I1196&amp;"")</f>
        <v/>
      </c>
    </row>
    <row r="1197" ht="24" customHeight="1">
      <c r="A1197" s="9" t="n">
        <v>46206</v>
      </c>
      <c r="B1197" s="14" t="inlineStr">
        <is>
          <t>10200,10202,10205</t>
        </is>
      </c>
      <c r="C1197" s="14" t="n"/>
      <c r="D1197" s="14" t="inlineStr">
        <is>
          <t>9 COLADEIRAS</t>
        </is>
      </c>
      <c r="E1197" s="14" t="inlineStr">
        <is>
          <t>10050006</t>
        </is>
      </c>
      <c r="F1197" s="14" t="inlineStr">
        <is>
          <t>BASE CAIXOTE MALAGA - 385X384X15 MDP</t>
        </is>
      </c>
      <c r="G1197" s="14" t="inlineStr">
        <is>
          <t>9 COLADEIRAS</t>
        </is>
      </c>
      <c r="H1197" s="14" t="inlineStr">
        <is>
          <t>9 COLADEIRAS</t>
        </is>
      </c>
      <c r="I1197" s="9" t="inlineStr">
        <is>
          <t>9 COLADEIRAS</t>
        </is>
      </c>
      <c r="J1197" s="9" t="n">
        <v>2</v>
      </c>
      <c r="K1197" s="14">
        <f>IF($E1197="","",IFERROR(INDEX('01_Cad_Pecas'!$H$2:$H$5000,MATCH($E1197,'01_Cad_Pecas'!$D$2:$D$5000,0)),IFERROR(INDEX('01_Cad_Pecas'!$H$2:$H$5000,MATCH(VALUE($E1197),'01_Cad_Pecas'!$D$2:$D$5000,0)),"")))</f>
        <v/>
      </c>
      <c r="L1197" s="14">
        <f>IF($E1197="","",IFERROR(INDEX('01_Cad_Pecas'!$I$2:$I$5000,MATCH($E1197,'01_Cad_Pecas'!$D$2:$D$5000,0)),IFERROR(INDEX('01_Cad_Pecas'!$I$2:$I$5000,MATCH(VALUE($E1197),'01_Cad_Pecas'!$D$2:$D$5000,0)),"")))</f>
        <v/>
      </c>
      <c r="M1197" s="14">
        <f>IF(OR($J1197="",$L1197=""),"",IF($K1197="",0,$K1197)+$J1197*$L1197)</f>
        <v/>
      </c>
      <c r="N1197" s="14" t="n">
        <v>46206</v>
      </c>
      <c r="O1197" s="14" t="n">
        <v>2</v>
      </c>
      <c r="P1197" s="14" t="n"/>
      <c r="Q1197" s="14" t="n"/>
      <c r="R1197" s="14" t="n"/>
      <c r="S1197" s="14" t="n"/>
      <c r="T1197" s="14">
        <f>IF(OR($J1197="",$O1197=""),"",$O1197/$J1197)</f>
        <v/>
      </c>
      <c r="U1197" s="14" t="inlineStr">
        <is>
          <t>Concluído</t>
        </is>
      </c>
      <c r="V1197" s="14" t="n"/>
      <c r="W1197" s="14" t="n"/>
      <c r="X1197" s="14" t="n"/>
      <c r="Y1197" s="14" t="n"/>
      <c r="Z1197" s="14" t="n"/>
      <c r="AA1197" s="11" t="n"/>
      <c r="AB1197" s="14">
        <f>B1197&amp;"|"&amp;I1197</f>
        <v/>
      </c>
      <c r="AC1197">
        <f>IF($B1197="","","|"&amp;SUBSTITUTE(TRIM(SUBSTITUTE(SUBSTITUTE(SUBSTITUTE(SUBSTITUTE(SUBSTITUTE(SUBSTITUTE(SUBSTITUTE(SUBSTITUTE(SUBSTITUTE(SUBSTITUTE(SUBSTITUTE(SUBSTITUTE(SUBSTITUTE(SUBSTITUTE(TRIM($B1197&amp;""),CHAR(10)," "),CHAR(13)," "),"."," "),";"," "),","," "),"/"," "),"+"," "),"-"," "),"  "," "),"  "," "),"  "," "),"  "," "),"  "," "),"  "," "))," ","|")&amp;"|")</f>
        <v/>
      </c>
      <c r="AD1197">
        <f>TRIM($I1197&amp;"")</f>
        <v/>
      </c>
    </row>
    <row r="1198" ht="24" customHeight="1">
      <c r="A1198" s="9" t="n">
        <v>46206</v>
      </c>
      <c r="B1198" s="14" t="inlineStr">
        <is>
          <t>10200,10202,10205</t>
        </is>
      </c>
      <c r="C1198" s="14" t="n"/>
      <c r="D1198" s="14" t="inlineStr">
        <is>
          <t>9 COLADEIRAS</t>
        </is>
      </c>
      <c r="E1198" s="14" t="inlineStr">
        <is>
          <t>10050011</t>
        </is>
      </c>
      <c r="F1198" s="14" t="inlineStr">
        <is>
          <t>FRENTE GAVETA MALAGA - 408X204X15 MDP</t>
        </is>
      </c>
      <c r="G1198" s="14" t="inlineStr">
        <is>
          <t>9 COLADEIRAS</t>
        </is>
      </c>
      <c r="H1198" s="14" t="inlineStr">
        <is>
          <t>9 COLADEIRAS</t>
        </is>
      </c>
      <c r="I1198" s="9" t="inlineStr">
        <is>
          <t>9 COLADEIRAS</t>
        </is>
      </c>
      <c r="J1198" s="9" t="n">
        <v>4</v>
      </c>
      <c r="K1198" s="14">
        <f>IF($E1198="","",IFERROR(INDEX('01_Cad_Pecas'!$H$2:$H$5000,MATCH($E1198,'01_Cad_Pecas'!$D$2:$D$5000,0)),IFERROR(INDEX('01_Cad_Pecas'!$H$2:$H$5000,MATCH(VALUE($E1198),'01_Cad_Pecas'!$D$2:$D$5000,0)),"")))</f>
        <v/>
      </c>
      <c r="L1198" s="14">
        <f>IF($E1198="","",IFERROR(INDEX('01_Cad_Pecas'!$I$2:$I$5000,MATCH($E1198,'01_Cad_Pecas'!$D$2:$D$5000,0)),IFERROR(INDEX('01_Cad_Pecas'!$I$2:$I$5000,MATCH(VALUE($E1198),'01_Cad_Pecas'!$D$2:$D$5000,0)),"")))</f>
        <v/>
      </c>
      <c r="M1198" s="14">
        <f>IF(OR($J1198="",$L1198=""),"",IF($K1198="",0,$K1198)+$J1198*$L1198)</f>
        <v/>
      </c>
      <c r="N1198" s="14" t="n">
        <v>46206</v>
      </c>
      <c r="O1198" s="14" t="n">
        <v>4</v>
      </c>
      <c r="P1198" s="14" t="n"/>
      <c r="Q1198" s="14" t="n"/>
      <c r="R1198" s="14" t="n"/>
      <c r="S1198" s="14" t="n"/>
      <c r="T1198" s="14">
        <f>IF(OR($J1198="",$O1198=""),"",$O1198/$J1198)</f>
        <v/>
      </c>
      <c r="U1198" s="14" t="inlineStr">
        <is>
          <t>Concluído</t>
        </is>
      </c>
      <c r="V1198" s="14" t="n"/>
      <c r="W1198" s="14" t="n"/>
      <c r="X1198" s="14" t="n"/>
      <c r="Y1198" s="14" t="n"/>
      <c r="Z1198" s="14" t="n"/>
      <c r="AA1198" s="11" t="n"/>
      <c r="AB1198" s="14">
        <f>B1198&amp;"|"&amp;I1198</f>
        <v/>
      </c>
      <c r="AC1198">
        <f>IF($B1198="","","|"&amp;SUBSTITUTE(TRIM(SUBSTITUTE(SUBSTITUTE(SUBSTITUTE(SUBSTITUTE(SUBSTITUTE(SUBSTITUTE(SUBSTITUTE(SUBSTITUTE(SUBSTITUTE(SUBSTITUTE(SUBSTITUTE(SUBSTITUTE(SUBSTITUTE(SUBSTITUTE(TRIM($B1198&amp;""),CHAR(10)," "),CHAR(13)," "),"."," "),";"," "),","," "),"/"," "),"+"," "),"-"," "),"  "," "),"  "," "),"  "," "),"  "," "),"  "," "),"  "," "))," ","|")&amp;"|")</f>
        <v/>
      </c>
      <c r="AD1198">
        <f>TRIM($I1198&amp;"")</f>
        <v/>
      </c>
    </row>
    <row r="1199" ht="24" customHeight="1">
      <c r="A1199" s="9" t="n">
        <v>46206</v>
      </c>
      <c r="B1199" s="14" t="inlineStr">
        <is>
          <t>10200,10202,10205</t>
        </is>
      </c>
      <c r="C1199" s="14" t="n"/>
      <c r="D1199" s="14" t="inlineStr">
        <is>
          <t>9 COLADEIRAS</t>
        </is>
      </c>
      <c r="E1199" s="14" t="inlineStr">
        <is>
          <t>20020001</t>
        </is>
      </c>
      <c r="F1199" s="14" t="inlineStr">
        <is>
          <t>(1) LATERAL 1180X92X15 MDF - BASE DUBAI</t>
        </is>
      </c>
      <c r="G1199" s="14" t="inlineStr">
        <is>
          <t>9 COLADEIRAS</t>
        </is>
      </c>
      <c r="H1199" s="14" t="inlineStr">
        <is>
          <t>9 COLADEIRAS</t>
        </is>
      </c>
      <c r="I1199" s="9" t="inlineStr">
        <is>
          <t>9 COLADEIRAS</t>
        </is>
      </c>
      <c r="J1199" s="9" t="n">
        <v>24</v>
      </c>
      <c r="K1199" s="14">
        <f>IF($E1199="","",IFERROR(INDEX('01_Cad_Pecas'!$H$2:$H$5000,MATCH($E1199,'01_Cad_Pecas'!$D$2:$D$5000,0)),IFERROR(INDEX('01_Cad_Pecas'!$H$2:$H$5000,MATCH(VALUE($E1199),'01_Cad_Pecas'!$D$2:$D$5000,0)),"")))</f>
        <v/>
      </c>
      <c r="L1199" s="14">
        <f>IF($E1199="","",IFERROR(INDEX('01_Cad_Pecas'!$I$2:$I$5000,MATCH($E1199,'01_Cad_Pecas'!$D$2:$D$5000,0)),IFERROR(INDEX('01_Cad_Pecas'!$I$2:$I$5000,MATCH(VALUE($E1199),'01_Cad_Pecas'!$D$2:$D$5000,0)),"")))</f>
        <v/>
      </c>
      <c r="M1199" s="14">
        <f>IF(OR($J1199="",$L1199=""),"",IF($K1199="",0,$K1199)+$J1199*$L1199)</f>
        <v/>
      </c>
      <c r="N1199" s="14" t="n">
        <v>46206</v>
      </c>
      <c r="O1199" s="14" t="n">
        <v>24</v>
      </c>
      <c r="P1199" s="14" t="n"/>
      <c r="Q1199" s="14" t="n"/>
      <c r="R1199" s="14" t="n"/>
      <c r="S1199" s="14" t="n"/>
      <c r="T1199" s="14">
        <f>IF(OR($J1199="",$O1199=""),"",$O1199/$J1199)</f>
        <v/>
      </c>
      <c r="U1199" s="14" t="inlineStr">
        <is>
          <t>Concluído</t>
        </is>
      </c>
      <c r="V1199" s="14" t="n"/>
      <c r="W1199" s="14" t="n"/>
      <c r="X1199" s="14" t="n"/>
      <c r="Y1199" s="14" t="n"/>
      <c r="Z1199" s="14" t="n"/>
      <c r="AA1199" s="11" t="n"/>
      <c r="AB1199" s="14">
        <f>B1199&amp;"|"&amp;I1199</f>
        <v/>
      </c>
      <c r="AC1199">
        <f>IF($B1199="","","|"&amp;SUBSTITUTE(TRIM(SUBSTITUTE(SUBSTITUTE(SUBSTITUTE(SUBSTITUTE(SUBSTITUTE(SUBSTITUTE(SUBSTITUTE(SUBSTITUTE(SUBSTITUTE(SUBSTITUTE(SUBSTITUTE(SUBSTITUTE(SUBSTITUTE(SUBSTITUTE(TRIM($B1199&amp;""),CHAR(10)," "),CHAR(13)," "),"."," "),";"," "),","," "),"/"," "),"+"," "),"-"," "),"  "," "),"  "," "),"  "," "),"  "," "),"  "," "),"  "," "))," ","|")&amp;"|")</f>
        <v/>
      </c>
      <c r="AD1199">
        <f>TRIM($I1199&amp;"")</f>
        <v/>
      </c>
    </row>
    <row r="1200" ht="24" customHeight="1">
      <c r="A1200" s="9" t="n">
        <v>46206</v>
      </c>
      <c r="B1200" s="14" t="inlineStr">
        <is>
          <t>10200,10202,10205</t>
        </is>
      </c>
      <c r="C1200" s="14" t="n"/>
      <c r="D1200" s="14" t="inlineStr">
        <is>
          <t>9 COLADEIRAS</t>
        </is>
      </c>
      <c r="E1200" s="14" t="inlineStr">
        <is>
          <t>200306101</t>
        </is>
      </c>
      <c r="F1200" s="14" t="inlineStr">
        <is>
          <t>PE 790(800)X100X50 MDP - MESA GENOVA</t>
        </is>
      </c>
      <c r="G1200" s="14" t="inlineStr">
        <is>
          <t>9 COLADEIRAS</t>
        </is>
      </c>
      <c r="H1200" s="14" t="inlineStr">
        <is>
          <t>9 COLADEIRAS</t>
        </is>
      </c>
      <c r="I1200" s="9" t="inlineStr">
        <is>
          <t>9 COLADEIRAS</t>
        </is>
      </c>
      <c r="J1200" s="9" t="n">
        <v>24</v>
      </c>
      <c r="K1200" s="14">
        <f>IF($E1200="","",IFERROR(INDEX('01_Cad_Pecas'!$H$2:$H$5000,MATCH($E1200,'01_Cad_Pecas'!$D$2:$D$5000,0)),IFERROR(INDEX('01_Cad_Pecas'!$H$2:$H$5000,MATCH(VALUE($E1200),'01_Cad_Pecas'!$D$2:$D$5000,0)),"")))</f>
        <v/>
      </c>
      <c r="L1200" s="14">
        <f>IF($E1200="","",IFERROR(INDEX('01_Cad_Pecas'!$I$2:$I$5000,MATCH($E1200,'01_Cad_Pecas'!$D$2:$D$5000,0)),IFERROR(INDEX('01_Cad_Pecas'!$I$2:$I$5000,MATCH(VALUE($E1200),'01_Cad_Pecas'!$D$2:$D$5000,0)),"")))</f>
        <v/>
      </c>
      <c r="M1200" s="14">
        <f>IF(OR($J1200="",$L1200=""),"",IF($K1200="",0,$K1200)+$J1200*$L1200)</f>
        <v/>
      </c>
      <c r="N1200" s="14" t="n">
        <v>46206</v>
      </c>
      <c r="O1200" s="14" t="n">
        <v>24</v>
      </c>
      <c r="P1200" s="14" t="n"/>
      <c r="Q1200" s="14" t="n"/>
      <c r="R1200" s="14" t="n"/>
      <c r="S1200" s="14" t="n"/>
      <c r="T1200" s="14">
        <f>IF(OR($J1200="",$O1200=""),"",$O1200/$J1200)</f>
        <v/>
      </c>
      <c r="U1200" s="14" t="inlineStr">
        <is>
          <t>Concluído</t>
        </is>
      </c>
      <c r="V1200" s="14" t="n"/>
      <c r="W1200" s="14" t="n"/>
      <c r="X1200" s="14" t="n"/>
      <c r="Y1200" s="14" t="n"/>
      <c r="Z1200" s="14" t="n"/>
      <c r="AA1200" s="11" t="n"/>
      <c r="AB1200" s="14">
        <f>B1200&amp;"|"&amp;I1200</f>
        <v/>
      </c>
      <c r="AC1200">
        <f>IF($B1200="","","|"&amp;SUBSTITUTE(TRIM(SUBSTITUTE(SUBSTITUTE(SUBSTITUTE(SUBSTITUTE(SUBSTITUTE(SUBSTITUTE(SUBSTITUTE(SUBSTITUTE(SUBSTITUTE(SUBSTITUTE(SUBSTITUTE(SUBSTITUTE(SUBSTITUTE(SUBSTITUTE(TRIM($B1200&amp;""),CHAR(10)," "),CHAR(13)," "),"."," "),";"," "),","," "),"/"," "),"+"," "),"-"," "),"  "," "),"  "," "),"  "," "),"  "," "),"  "," "),"  "," "))," ","|")&amp;"|")</f>
        <v/>
      </c>
      <c r="AD1200">
        <f>TRIM($I1200&amp;"")</f>
        <v/>
      </c>
    </row>
    <row r="1201" ht="24" customHeight="1">
      <c r="A1201" s="9" t="n">
        <v>46206</v>
      </c>
      <c r="B1201" s="14" t="inlineStr">
        <is>
          <t>10200,10202,10205</t>
        </is>
      </c>
      <c r="C1201" s="14" t="n"/>
      <c r="D1201" s="14" t="inlineStr">
        <is>
          <t>9 COLADEIRAS</t>
        </is>
      </c>
      <c r="E1201" s="14" t="inlineStr">
        <is>
          <t>200306102</t>
        </is>
      </c>
      <c r="F1201" s="14" t="inlineStr">
        <is>
          <t>BASE DOS PES 634(653)X95X50 MDP - MESA GENOVA</t>
        </is>
      </c>
      <c r="G1201" s="14" t="inlineStr">
        <is>
          <t>9 COLADEIRAS</t>
        </is>
      </c>
      <c r="H1201" s="14" t="inlineStr">
        <is>
          <t>9 COLADEIRAS</t>
        </is>
      </c>
      <c r="I1201" s="9" t="inlineStr">
        <is>
          <t>9 COLADEIRAS</t>
        </is>
      </c>
      <c r="J1201" s="9" t="n">
        <v>12</v>
      </c>
      <c r="K1201" s="14">
        <f>IF($E1201="","",IFERROR(INDEX('01_Cad_Pecas'!$H$2:$H$5000,MATCH($E1201,'01_Cad_Pecas'!$D$2:$D$5000,0)),IFERROR(INDEX('01_Cad_Pecas'!$H$2:$H$5000,MATCH(VALUE($E1201),'01_Cad_Pecas'!$D$2:$D$5000,0)),"")))</f>
        <v/>
      </c>
      <c r="L1201" s="14">
        <f>IF($E1201="","",IFERROR(INDEX('01_Cad_Pecas'!$I$2:$I$5000,MATCH($E1201,'01_Cad_Pecas'!$D$2:$D$5000,0)),IFERROR(INDEX('01_Cad_Pecas'!$I$2:$I$5000,MATCH(VALUE($E1201),'01_Cad_Pecas'!$D$2:$D$5000,0)),"")))</f>
        <v/>
      </c>
      <c r="M1201" s="14">
        <f>IF(OR($J1201="",$L1201=""),"",IF($K1201="",0,$K1201)+$J1201*$L1201)</f>
        <v/>
      </c>
      <c r="N1201" s="14" t="n">
        <v>46206</v>
      </c>
      <c r="O1201" s="14" t="n">
        <v>12</v>
      </c>
      <c r="P1201" s="14" t="n"/>
      <c r="Q1201" s="14" t="n"/>
      <c r="R1201" s="14" t="n"/>
      <c r="S1201" s="14" t="n"/>
      <c r="T1201" s="14">
        <f>IF(OR($J1201="",$O1201=""),"",$O1201/$J1201)</f>
        <v/>
      </c>
      <c r="U1201" s="14" t="inlineStr">
        <is>
          <t>Concluído</t>
        </is>
      </c>
      <c r="V1201" s="14" t="n"/>
      <c r="W1201" s="14" t="n"/>
      <c r="X1201" s="14" t="n"/>
      <c r="Y1201" s="14" t="n"/>
      <c r="Z1201" s="14" t="n"/>
      <c r="AA1201" s="11" t="n"/>
      <c r="AB1201" s="14">
        <f>B1201&amp;"|"&amp;I1201</f>
        <v/>
      </c>
      <c r="AC1201">
        <f>IF($B1201="","","|"&amp;SUBSTITUTE(TRIM(SUBSTITUTE(SUBSTITUTE(SUBSTITUTE(SUBSTITUTE(SUBSTITUTE(SUBSTITUTE(SUBSTITUTE(SUBSTITUTE(SUBSTITUTE(SUBSTITUTE(SUBSTITUTE(SUBSTITUTE(SUBSTITUTE(SUBSTITUTE(TRIM($B1201&amp;""),CHAR(10)," "),CHAR(13)," "),"."," "),";"," "),","," "),"/"," "),"+"," "),"-"," "),"  "," "),"  "," "),"  "," "),"  "," "),"  "," "),"  "," "))," ","|")&amp;"|")</f>
        <v/>
      </c>
      <c r="AD1201">
        <f>TRIM($I1201&amp;"")</f>
        <v/>
      </c>
    </row>
    <row r="1202" ht="24" customHeight="1">
      <c r="A1202" s="9" t="n">
        <v>46206</v>
      </c>
      <c r="B1202" s="14" t="inlineStr">
        <is>
          <t>10200,10202,10205</t>
        </is>
      </c>
      <c r="C1202" s="14" t="n"/>
      <c r="D1202" s="14" t="inlineStr">
        <is>
          <t>9 COLADEIRAS</t>
        </is>
      </c>
      <c r="E1202" s="14" t="inlineStr">
        <is>
          <t>200306204</t>
        </is>
      </c>
      <c r="F1202" s="14" t="inlineStr">
        <is>
          <t>TAMPO MONTADO 1600X900X45 MDF-TAMPO C/ENGROS R100</t>
        </is>
      </c>
      <c r="G1202" s="14" t="inlineStr">
        <is>
          <t>9 COLADEIRAS</t>
        </is>
      </c>
      <c r="H1202" s="14" t="inlineStr">
        <is>
          <t>9 COLADEIRAS</t>
        </is>
      </c>
      <c r="I1202" s="9" t="inlineStr">
        <is>
          <t>9 COLADEIRAS</t>
        </is>
      </c>
      <c r="J1202" s="9" t="n">
        <v>1</v>
      </c>
      <c r="K1202" s="14">
        <f>IF($E1202="","",IFERROR(INDEX('01_Cad_Pecas'!$H$2:$H$5000,MATCH($E1202,'01_Cad_Pecas'!$D$2:$D$5000,0)),IFERROR(INDEX('01_Cad_Pecas'!$H$2:$H$5000,MATCH(VALUE($E1202),'01_Cad_Pecas'!$D$2:$D$5000,0)),"")))</f>
        <v/>
      </c>
      <c r="L1202" s="14">
        <f>IF($E1202="","",IFERROR(INDEX('01_Cad_Pecas'!$I$2:$I$5000,MATCH($E1202,'01_Cad_Pecas'!$D$2:$D$5000,0)),IFERROR(INDEX('01_Cad_Pecas'!$I$2:$I$5000,MATCH(VALUE($E1202),'01_Cad_Pecas'!$D$2:$D$5000,0)),"")))</f>
        <v/>
      </c>
      <c r="M1202" s="14">
        <f>IF(OR($J1202="",$L1202=""),"",IF($K1202="",0,$K1202)+$J1202*$L1202)</f>
        <v/>
      </c>
      <c r="N1202" s="14" t="n">
        <v>46206</v>
      </c>
      <c r="O1202" s="14" t="n">
        <v>1</v>
      </c>
      <c r="P1202" s="14" t="n"/>
      <c r="Q1202" s="14" t="n"/>
      <c r="R1202" s="14" t="n"/>
      <c r="S1202" s="14" t="n"/>
      <c r="T1202" s="14">
        <f>IF(OR($J1202="",$O1202=""),"",$O1202/$J1202)</f>
        <v/>
      </c>
      <c r="U1202" s="14" t="inlineStr">
        <is>
          <t>Concluído</t>
        </is>
      </c>
      <c r="V1202" s="14" t="n"/>
      <c r="W1202" s="14" t="n"/>
      <c r="X1202" s="14" t="n"/>
      <c r="Y1202" s="14" t="n"/>
      <c r="Z1202" s="14" t="n"/>
      <c r="AA1202" s="11" t="n"/>
      <c r="AB1202" s="14">
        <f>B1202&amp;"|"&amp;I1202</f>
        <v/>
      </c>
      <c r="AC1202">
        <f>IF($B1202="","","|"&amp;SUBSTITUTE(TRIM(SUBSTITUTE(SUBSTITUTE(SUBSTITUTE(SUBSTITUTE(SUBSTITUTE(SUBSTITUTE(SUBSTITUTE(SUBSTITUTE(SUBSTITUTE(SUBSTITUTE(SUBSTITUTE(SUBSTITUTE(SUBSTITUTE(SUBSTITUTE(TRIM($B1202&amp;""),CHAR(10)," "),CHAR(13)," "),"."," "),";"," "),","," "),"/"," "),"+"," "),"-"," "),"  "," "),"  "," "),"  "," "),"  "," "),"  "," "),"  "," "))," ","|")&amp;"|")</f>
        <v/>
      </c>
      <c r="AD1202">
        <f>TRIM($I1202&amp;"")</f>
        <v/>
      </c>
    </row>
    <row r="1203" ht="24" customHeight="1">
      <c r="A1203" s="9" t="n">
        <v>46206</v>
      </c>
      <c r="B1203" s="14" t="inlineStr">
        <is>
          <t>10200,10202,10205</t>
        </is>
      </c>
      <c r="C1203" s="14" t="n"/>
      <c r="D1203" s="14" t="inlineStr">
        <is>
          <t>9 COLADEIRAS</t>
        </is>
      </c>
      <c r="E1203" s="14" t="inlineStr">
        <is>
          <t>200306205</t>
        </is>
      </c>
      <c r="F1203" s="14" t="inlineStr">
        <is>
          <t>TAMPO MTD 1600X900X45 MDF-TAMPO C/ENGROS R100 C/VD</t>
        </is>
      </c>
      <c r="G1203" s="14" t="inlineStr">
        <is>
          <t>9 COLADEIRAS</t>
        </is>
      </c>
      <c r="H1203" s="14" t="inlineStr">
        <is>
          <t>9 COLADEIRAS</t>
        </is>
      </c>
      <c r="I1203" s="9" t="inlineStr">
        <is>
          <t>9 COLADEIRAS</t>
        </is>
      </c>
      <c r="J1203" s="9" t="n">
        <v>3</v>
      </c>
      <c r="K1203" s="14">
        <f>IF($E1203="","",IFERROR(INDEX('01_Cad_Pecas'!$H$2:$H$5000,MATCH($E1203,'01_Cad_Pecas'!$D$2:$D$5000,0)),IFERROR(INDEX('01_Cad_Pecas'!$H$2:$H$5000,MATCH(VALUE($E1203),'01_Cad_Pecas'!$D$2:$D$5000,0)),"")))</f>
        <v/>
      </c>
      <c r="L1203" s="14">
        <f>IF($E1203="","",IFERROR(INDEX('01_Cad_Pecas'!$I$2:$I$5000,MATCH($E1203,'01_Cad_Pecas'!$D$2:$D$5000,0)),IFERROR(INDEX('01_Cad_Pecas'!$I$2:$I$5000,MATCH(VALUE($E1203),'01_Cad_Pecas'!$D$2:$D$5000,0)),"")))</f>
        <v/>
      </c>
      <c r="M1203" s="14">
        <f>IF(OR($J1203="",$L1203=""),"",IF($K1203="",0,$K1203)+$J1203*$L1203)</f>
        <v/>
      </c>
      <c r="N1203" s="14" t="n">
        <v>46206</v>
      </c>
      <c r="O1203" s="14" t="n">
        <v>3</v>
      </c>
      <c r="P1203" s="14" t="n"/>
      <c r="Q1203" s="14" t="n"/>
      <c r="R1203" s="14" t="n"/>
      <c r="S1203" s="14" t="n"/>
      <c r="T1203" s="14">
        <f>IF(OR($J1203="",$O1203=""),"",$O1203/$J1203)</f>
        <v/>
      </c>
      <c r="U1203" s="14" t="inlineStr">
        <is>
          <t>Concluído</t>
        </is>
      </c>
      <c r="V1203" s="14" t="n"/>
      <c r="W1203" s="14" t="n"/>
      <c r="X1203" s="14" t="n"/>
      <c r="Y1203" s="14" t="n"/>
      <c r="Z1203" s="14" t="n"/>
      <c r="AA1203" s="11" t="n"/>
      <c r="AB1203" s="14">
        <f>B1203&amp;"|"&amp;I1203</f>
        <v/>
      </c>
      <c r="AC1203">
        <f>IF($B1203="","","|"&amp;SUBSTITUTE(TRIM(SUBSTITUTE(SUBSTITUTE(SUBSTITUTE(SUBSTITUTE(SUBSTITUTE(SUBSTITUTE(SUBSTITUTE(SUBSTITUTE(SUBSTITUTE(SUBSTITUTE(SUBSTITUTE(SUBSTITUTE(SUBSTITUTE(SUBSTITUTE(TRIM($B1203&amp;""),CHAR(10)," "),CHAR(13)," "),"."," "),";"," "),","," "),"/"," "),"+"," "),"-"," "),"  "," "),"  "," "),"  "," "),"  "," "),"  "," "),"  "," "))," ","|")&amp;"|")</f>
        <v/>
      </c>
      <c r="AD1203">
        <f>TRIM($I1203&amp;"")</f>
        <v/>
      </c>
    </row>
    <row r="1204" ht="24" customHeight="1">
      <c r="A1204" s="9" t="n">
        <v>46206</v>
      </c>
      <c r="B1204" s="14" t="inlineStr">
        <is>
          <t>10200,10202,10205</t>
        </is>
      </c>
      <c r="C1204" s="14" t="n"/>
      <c r="D1204" s="14" t="inlineStr">
        <is>
          <t>9 COLADEIRAS</t>
        </is>
      </c>
      <c r="E1204" s="14" t="inlineStr">
        <is>
          <t>200308204</t>
        </is>
      </c>
      <c r="F1204" s="14" t="inlineStr">
        <is>
          <t>TAMPO MONTADO 1800X900X45 MDF-TAMPO C/ENGROS R100</t>
        </is>
      </c>
      <c r="G1204" s="14" t="inlineStr">
        <is>
          <t>9 COLADEIRAS</t>
        </is>
      </c>
      <c r="H1204" s="14" t="inlineStr">
        <is>
          <t>9 COLADEIRAS</t>
        </is>
      </c>
      <c r="I1204" s="9" t="inlineStr">
        <is>
          <t>9 COLADEIRAS</t>
        </is>
      </c>
      <c r="J1204" s="9" t="n">
        <v>1</v>
      </c>
      <c r="K1204" s="14">
        <f>IF($E1204="","",IFERROR(INDEX('01_Cad_Pecas'!$H$2:$H$5000,MATCH($E1204,'01_Cad_Pecas'!$D$2:$D$5000,0)),IFERROR(INDEX('01_Cad_Pecas'!$H$2:$H$5000,MATCH(VALUE($E1204),'01_Cad_Pecas'!$D$2:$D$5000,0)),"")))</f>
        <v/>
      </c>
      <c r="L1204" s="14">
        <f>IF($E1204="","",IFERROR(INDEX('01_Cad_Pecas'!$I$2:$I$5000,MATCH($E1204,'01_Cad_Pecas'!$D$2:$D$5000,0)),IFERROR(INDEX('01_Cad_Pecas'!$I$2:$I$5000,MATCH(VALUE($E1204),'01_Cad_Pecas'!$D$2:$D$5000,0)),"")))</f>
        <v/>
      </c>
      <c r="M1204" s="14">
        <f>IF(OR($J1204="",$L1204=""),"",IF($K1204="",0,$K1204)+$J1204*$L1204)</f>
        <v/>
      </c>
      <c r="N1204" s="14" t="n">
        <v>46206</v>
      </c>
      <c r="O1204" s="14" t="n">
        <v>1</v>
      </c>
      <c r="P1204" s="14" t="n"/>
      <c r="Q1204" s="14" t="n"/>
      <c r="R1204" s="14" t="n"/>
      <c r="S1204" s="14" t="n"/>
      <c r="T1204" s="14">
        <f>IF(OR($J1204="",$O1204=""),"",$O1204/$J1204)</f>
        <v/>
      </c>
      <c r="U1204" s="14" t="inlineStr">
        <is>
          <t>Concluído</t>
        </is>
      </c>
      <c r="V1204" s="14" t="n"/>
      <c r="W1204" s="14" t="n"/>
      <c r="X1204" s="14" t="n"/>
      <c r="Y1204" s="14" t="n"/>
      <c r="Z1204" s="14" t="n"/>
      <c r="AA1204" s="11" t="n"/>
      <c r="AB1204" s="14">
        <f>B1204&amp;"|"&amp;I1204</f>
        <v/>
      </c>
      <c r="AC1204">
        <f>IF($B1204="","","|"&amp;SUBSTITUTE(TRIM(SUBSTITUTE(SUBSTITUTE(SUBSTITUTE(SUBSTITUTE(SUBSTITUTE(SUBSTITUTE(SUBSTITUTE(SUBSTITUTE(SUBSTITUTE(SUBSTITUTE(SUBSTITUTE(SUBSTITUTE(SUBSTITUTE(SUBSTITUTE(TRIM($B1204&amp;""),CHAR(10)," "),CHAR(13)," "),"."," "),";"," "),","," "),"/"," "),"+"," "),"-"," "),"  "," "),"  "," "),"  "," "),"  "," "),"  "," "),"  "," "))," ","|")&amp;"|")</f>
        <v/>
      </c>
      <c r="AD1204">
        <f>TRIM($I1204&amp;"")</f>
        <v/>
      </c>
    </row>
    <row r="1205" ht="24" customHeight="1">
      <c r="A1205" s="9" t="n">
        <v>46206</v>
      </c>
      <c r="B1205" s="14" t="inlineStr">
        <is>
          <t>10200,10202,10205</t>
        </is>
      </c>
      <c r="C1205" s="14" t="n"/>
      <c r="D1205" s="14" t="inlineStr">
        <is>
          <t>9 COLADEIRAS</t>
        </is>
      </c>
      <c r="E1205" s="14" t="inlineStr">
        <is>
          <t>200308205</t>
        </is>
      </c>
      <c r="F1205" s="14" t="inlineStr">
        <is>
          <t>TAMPO MTD 1800X900X45 MDF-TAMPO C/ENGROS R100 C/VD</t>
        </is>
      </c>
      <c r="G1205" s="14" t="inlineStr">
        <is>
          <t>9 COLADEIRAS</t>
        </is>
      </c>
      <c r="H1205" s="14" t="inlineStr">
        <is>
          <t>9 COLADEIRAS</t>
        </is>
      </c>
      <c r="I1205" s="9" t="inlineStr">
        <is>
          <t>9 COLADEIRAS</t>
        </is>
      </c>
      <c r="J1205" s="9" t="n">
        <v>1</v>
      </c>
      <c r="K1205" s="14">
        <f>IF($E1205="","",IFERROR(INDEX('01_Cad_Pecas'!$H$2:$H$5000,MATCH($E1205,'01_Cad_Pecas'!$D$2:$D$5000,0)),IFERROR(INDEX('01_Cad_Pecas'!$H$2:$H$5000,MATCH(VALUE($E1205),'01_Cad_Pecas'!$D$2:$D$5000,0)),"")))</f>
        <v/>
      </c>
      <c r="L1205" s="14">
        <f>IF($E1205="","",IFERROR(INDEX('01_Cad_Pecas'!$I$2:$I$5000,MATCH($E1205,'01_Cad_Pecas'!$D$2:$D$5000,0)),IFERROR(INDEX('01_Cad_Pecas'!$I$2:$I$5000,MATCH(VALUE($E1205),'01_Cad_Pecas'!$D$2:$D$5000,0)),"")))</f>
        <v/>
      </c>
      <c r="M1205" s="14">
        <f>IF(OR($J1205="",$L1205=""),"",IF($K1205="",0,$K1205)+$J1205*$L1205)</f>
        <v/>
      </c>
      <c r="N1205" s="14" t="n">
        <v>46206</v>
      </c>
      <c r="O1205" s="14" t="n">
        <v>1</v>
      </c>
      <c r="P1205" s="14" t="n"/>
      <c r="Q1205" s="14" t="n"/>
      <c r="R1205" s="14" t="n"/>
      <c r="S1205" s="14" t="n"/>
      <c r="T1205" s="14">
        <f>IF(OR($J1205="",$O1205=""),"",$O1205/$J1205)</f>
        <v/>
      </c>
      <c r="U1205" s="14" t="inlineStr">
        <is>
          <t>Concluído</t>
        </is>
      </c>
      <c r="V1205" s="14" t="n"/>
      <c r="W1205" s="14" t="n"/>
      <c r="X1205" s="14" t="n"/>
      <c r="Y1205" s="14" t="n"/>
      <c r="Z1205" s="14" t="n"/>
      <c r="AA1205" s="11" t="n"/>
      <c r="AB1205" s="14">
        <f>B1205&amp;"|"&amp;I1205</f>
        <v/>
      </c>
      <c r="AC1205">
        <f>IF($B1205="","","|"&amp;SUBSTITUTE(TRIM(SUBSTITUTE(SUBSTITUTE(SUBSTITUTE(SUBSTITUTE(SUBSTITUTE(SUBSTITUTE(SUBSTITUTE(SUBSTITUTE(SUBSTITUTE(SUBSTITUTE(SUBSTITUTE(SUBSTITUTE(SUBSTITUTE(SUBSTITUTE(TRIM($B1205&amp;""),CHAR(10)," "),CHAR(13)," "),"."," "),";"," "),","," "),"/"," "),"+"," "),"-"," "),"  "," "),"  "," "),"  "," "),"  "," "),"  "," "),"  "," "))," ","|")&amp;"|")</f>
        <v/>
      </c>
      <c r="AD1205">
        <f>TRIM($I1205&amp;"")</f>
        <v/>
      </c>
    </row>
    <row r="1206" ht="24" customHeight="1">
      <c r="A1206" s="9" t="n">
        <v>46206</v>
      </c>
      <c r="B1206" s="14" t="inlineStr">
        <is>
          <t>10200,10202,10205</t>
        </is>
      </c>
      <c r="C1206" s="14" t="n"/>
      <c r="D1206" s="14" t="inlineStr">
        <is>
          <t>9 COLADEIRAS</t>
        </is>
      </c>
      <c r="E1206" s="14" t="inlineStr">
        <is>
          <t>20031202</t>
        </is>
      </c>
      <c r="F1206" s="14" t="inlineStr">
        <is>
          <t>(4) PE MAIOR 800(818)X100(169)X15 MDF - NOVA YORK</t>
        </is>
      </c>
      <c r="G1206" s="14" t="inlineStr">
        <is>
          <t>9 COLADEIRAS</t>
        </is>
      </c>
      <c r="H1206" s="14" t="inlineStr">
        <is>
          <t>9 COLADEIRAS</t>
        </is>
      </c>
      <c r="I1206" s="9" t="inlineStr">
        <is>
          <t>9 COLADEIRAS</t>
        </is>
      </c>
      <c r="J1206" s="9" t="n">
        <v>8</v>
      </c>
      <c r="K1206" s="14">
        <f>IF($E1206="","",IFERROR(INDEX('01_Cad_Pecas'!$H$2:$H$5000,MATCH($E1206,'01_Cad_Pecas'!$D$2:$D$5000,0)),IFERROR(INDEX('01_Cad_Pecas'!$H$2:$H$5000,MATCH(VALUE($E1206),'01_Cad_Pecas'!$D$2:$D$5000,0)),"")))</f>
        <v/>
      </c>
      <c r="L1206" s="14">
        <f>IF($E1206="","",IFERROR(INDEX('01_Cad_Pecas'!$I$2:$I$5000,MATCH($E1206,'01_Cad_Pecas'!$D$2:$D$5000,0)),IFERROR(INDEX('01_Cad_Pecas'!$I$2:$I$5000,MATCH(VALUE($E1206),'01_Cad_Pecas'!$D$2:$D$5000,0)),"")))</f>
        <v/>
      </c>
      <c r="M1206" s="14">
        <f>IF(OR($J1206="",$L1206=""),"",IF($K1206="",0,$K1206)+$J1206*$L1206)</f>
        <v/>
      </c>
      <c r="N1206" s="14" t="n">
        <v>46206</v>
      </c>
      <c r="O1206" s="14" t="n">
        <v>8</v>
      </c>
      <c r="P1206" s="14" t="n"/>
      <c r="Q1206" s="14" t="n"/>
      <c r="R1206" s="14" t="n"/>
      <c r="S1206" s="14" t="n"/>
      <c r="T1206" s="14">
        <f>IF(OR($J1206="",$O1206=""),"",$O1206/$J1206)</f>
        <v/>
      </c>
      <c r="U1206" s="14" t="inlineStr">
        <is>
          <t>Concluído</t>
        </is>
      </c>
      <c r="V1206" s="14" t="n"/>
      <c r="W1206" s="14" t="n"/>
      <c r="X1206" s="14" t="n"/>
      <c r="Y1206" s="14" t="n"/>
      <c r="Z1206" s="14" t="n"/>
      <c r="AA1206" s="11" t="n"/>
      <c r="AB1206" s="14">
        <f>B1206&amp;"|"&amp;I1206</f>
        <v/>
      </c>
      <c r="AC1206">
        <f>IF($B1206="","","|"&amp;SUBSTITUTE(TRIM(SUBSTITUTE(SUBSTITUTE(SUBSTITUTE(SUBSTITUTE(SUBSTITUTE(SUBSTITUTE(SUBSTITUTE(SUBSTITUTE(SUBSTITUTE(SUBSTITUTE(SUBSTITUTE(SUBSTITUTE(SUBSTITUTE(SUBSTITUTE(TRIM($B1206&amp;""),CHAR(10)," "),CHAR(13)," "),"."," "),";"," "),","," "),"/"," "),"+"," "),"-"," "),"  "," "),"  "," "),"  "," "),"  "," "),"  "," "),"  "," "))," ","|")&amp;"|")</f>
        <v/>
      </c>
      <c r="AD1206">
        <f>TRIM($I1206&amp;"")</f>
        <v/>
      </c>
    </row>
    <row r="1207" ht="24" customHeight="1">
      <c r="A1207" s="9" t="n">
        <v>46206</v>
      </c>
      <c r="B1207" s="14" t="inlineStr">
        <is>
          <t>10200,10202,10205</t>
        </is>
      </c>
      <c r="C1207" s="14" t="n"/>
      <c r="D1207" s="14" t="inlineStr">
        <is>
          <t>9 COLADEIRAS</t>
        </is>
      </c>
      <c r="E1207" s="14" t="inlineStr">
        <is>
          <t>20031203</t>
        </is>
      </c>
      <c r="F1207" s="14" t="inlineStr">
        <is>
          <t>(5) PE MENOR 800(818)X84(138)X15 MDF - NOVA YORK</t>
        </is>
      </c>
      <c r="G1207" s="14" t="inlineStr">
        <is>
          <t>9 COLADEIRAS</t>
        </is>
      </c>
      <c r="H1207" s="14" t="inlineStr">
        <is>
          <t>9 COLADEIRAS</t>
        </is>
      </c>
      <c r="I1207" s="9" t="inlineStr">
        <is>
          <t>9 COLADEIRAS</t>
        </is>
      </c>
      <c r="J1207" s="9" t="n">
        <v>8</v>
      </c>
      <c r="K1207" s="14">
        <f>IF($E1207="","",IFERROR(INDEX('01_Cad_Pecas'!$H$2:$H$5000,MATCH($E1207,'01_Cad_Pecas'!$D$2:$D$5000,0)),IFERROR(INDEX('01_Cad_Pecas'!$H$2:$H$5000,MATCH(VALUE($E1207),'01_Cad_Pecas'!$D$2:$D$5000,0)),"")))</f>
        <v/>
      </c>
      <c r="L1207" s="14">
        <f>IF($E1207="","",IFERROR(INDEX('01_Cad_Pecas'!$I$2:$I$5000,MATCH($E1207,'01_Cad_Pecas'!$D$2:$D$5000,0)),IFERROR(INDEX('01_Cad_Pecas'!$I$2:$I$5000,MATCH(VALUE($E1207),'01_Cad_Pecas'!$D$2:$D$5000,0)),"")))</f>
        <v/>
      </c>
      <c r="M1207" s="14">
        <f>IF(OR($J1207="",$L1207=""),"",IF($K1207="",0,$K1207)+$J1207*$L1207)</f>
        <v/>
      </c>
      <c r="N1207" s="14" t="n">
        <v>46206</v>
      </c>
      <c r="O1207" s="14" t="n">
        <v>8</v>
      </c>
      <c r="P1207" s="14" t="n"/>
      <c r="Q1207" s="14" t="n"/>
      <c r="R1207" s="14" t="n"/>
      <c r="S1207" s="14" t="n"/>
      <c r="T1207" s="14">
        <f>IF(OR($J1207="",$O1207=""),"",$O1207/$J1207)</f>
        <v/>
      </c>
      <c r="U1207" s="14" t="inlineStr">
        <is>
          <t>Concluído</t>
        </is>
      </c>
      <c r="V1207" s="14" t="n"/>
      <c r="W1207" s="14" t="n"/>
      <c r="X1207" s="14" t="n"/>
      <c r="Y1207" s="14" t="n"/>
      <c r="Z1207" s="14" t="n"/>
      <c r="AA1207" s="11" t="n"/>
      <c r="AB1207" s="14">
        <f>B1207&amp;"|"&amp;I1207</f>
        <v/>
      </c>
      <c r="AC1207">
        <f>IF($B1207="","","|"&amp;SUBSTITUTE(TRIM(SUBSTITUTE(SUBSTITUTE(SUBSTITUTE(SUBSTITUTE(SUBSTITUTE(SUBSTITUTE(SUBSTITUTE(SUBSTITUTE(SUBSTITUTE(SUBSTITUTE(SUBSTITUTE(SUBSTITUTE(SUBSTITUTE(SUBSTITUTE(TRIM($B1207&amp;""),CHAR(10)," "),CHAR(13)," "),"."," "),";"," "),","," "),"/"," "),"+"," "),"-"," "),"  "," "),"  "," "),"  "," "),"  "," "),"  "," "),"  "," "))," ","|")&amp;"|")</f>
        <v/>
      </c>
      <c r="AD1207">
        <f>TRIM($I1207&amp;"")</f>
        <v/>
      </c>
    </row>
    <row r="1208" ht="24" customHeight="1">
      <c r="A1208" s="9" t="n">
        <v>46206</v>
      </c>
      <c r="B1208" s="14" t="inlineStr">
        <is>
          <t>10200,10202,10205</t>
        </is>
      </c>
      <c r="C1208" s="14" t="n"/>
      <c r="D1208" s="14" t="inlineStr">
        <is>
          <t>9 COLADEIRAS</t>
        </is>
      </c>
      <c r="E1208" s="14" t="inlineStr">
        <is>
          <t>914140910</t>
        </is>
      </c>
      <c r="F1208" s="14" t="inlineStr">
        <is>
          <t>(2) PAINEL TRASEIRO MALAGA - 1200X605X15 MDP</t>
        </is>
      </c>
      <c r="G1208" s="14" t="inlineStr">
        <is>
          <t>9 COLADEIRAS</t>
        </is>
      </c>
      <c r="H1208" s="14" t="inlineStr">
        <is>
          <t>9 COLADEIRAS</t>
        </is>
      </c>
      <c r="I1208" s="9" t="inlineStr">
        <is>
          <t>9 COLADEIRAS</t>
        </is>
      </c>
      <c r="J1208" s="9" t="n">
        <v>4</v>
      </c>
      <c r="K1208" s="14">
        <f>IF($E1208="","",IFERROR(INDEX('01_Cad_Pecas'!$H$2:$H$5000,MATCH($E1208,'01_Cad_Pecas'!$D$2:$D$5000,0)),IFERROR(INDEX('01_Cad_Pecas'!$H$2:$H$5000,MATCH(VALUE($E1208),'01_Cad_Pecas'!$D$2:$D$5000,0)),"")))</f>
        <v/>
      </c>
      <c r="L1208" s="14">
        <f>IF($E1208="","",IFERROR(INDEX('01_Cad_Pecas'!$I$2:$I$5000,MATCH($E1208,'01_Cad_Pecas'!$D$2:$D$5000,0)),IFERROR(INDEX('01_Cad_Pecas'!$I$2:$I$5000,MATCH(VALUE($E1208),'01_Cad_Pecas'!$D$2:$D$5000,0)),"")))</f>
        <v/>
      </c>
      <c r="M1208" s="14">
        <f>IF(OR($J1208="",$L1208=""),"",IF($K1208="",0,$K1208)+$J1208*$L1208)</f>
        <v/>
      </c>
      <c r="N1208" s="14" t="n">
        <v>46206</v>
      </c>
      <c r="O1208" s="14" t="n">
        <v>4</v>
      </c>
      <c r="P1208" s="14" t="n"/>
      <c r="Q1208" s="14" t="n"/>
      <c r="R1208" s="14" t="n"/>
      <c r="S1208" s="14" t="n"/>
      <c r="T1208" s="14">
        <f>IF(OR($J1208="",$O1208=""),"",$O1208/$J1208)</f>
        <v/>
      </c>
      <c r="U1208" s="14" t="inlineStr">
        <is>
          <t>Concluído</t>
        </is>
      </c>
      <c r="V1208" s="14" t="n"/>
      <c r="W1208" s="14" t="n"/>
      <c r="X1208" s="14" t="n"/>
      <c r="Y1208" s="14" t="n"/>
      <c r="Z1208" s="14" t="n"/>
      <c r="AA1208" s="11" t="n"/>
      <c r="AB1208" s="14">
        <f>B1208&amp;"|"&amp;I1208</f>
        <v/>
      </c>
      <c r="AC1208">
        <f>IF($B1208="","","|"&amp;SUBSTITUTE(TRIM(SUBSTITUTE(SUBSTITUTE(SUBSTITUTE(SUBSTITUTE(SUBSTITUTE(SUBSTITUTE(SUBSTITUTE(SUBSTITUTE(SUBSTITUTE(SUBSTITUTE(SUBSTITUTE(SUBSTITUTE(SUBSTITUTE(SUBSTITUTE(TRIM($B1208&amp;""),CHAR(10)," "),CHAR(13)," "),"."," "),";"," "),","," "),"/"," "),"+"," "),"-"," "),"  "," "),"  "," "),"  "," "),"  "," "),"  "," "),"  "," "))," ","|")&amp;"|")</f>
        <v/>
      </c>
      <c r="AD1208">
        <f>TRIM($I1208&amp;"")</f>
        <v/>
      </c>
    </row>
    <row r="1209" ht="24" customHeight="1">
      <c r="A1209" s="9" t="n">
        <v>46206</v>
      </c>
      <c r="B1209" s="14" t="inlineStr">
        <is>
          <t>10200,10202,10205</t>
        </is>
      </c>
      <c r="C1209" s="14" t="n"/>
      <c r="D1209" s="14" t="inlineStr">
        <is>
          <t>9 COLADEIRAS</t>
        </is>
      </c>
      <c r="E1209" s="14" t="inlineStr">
        <is>
          <t>10050001</t>
        </is>
      </c>
      <c r="F1209" s="14" t="inlineStr">
        <is>
          <t>TOPO MOLDURA MALAGA - 452X390X15 MDP</t>
        </is>
      </c>
      <c r="G1209" s="14" t="inlineStr">
        <is>
          <t>9 COLADEIRAS</t>
        </is>
      </c>
      <c r="H1209" s="14" t="inlineStr">
        <is>
          <t>9 COLADEIRAS</t>
        </is>
      </c>
      <c r="I1209" s="9" t="inlineStr">
        <is>
          <t>9 COLADEIRAS</t>
        </is>
      </c>
      <c r="J1209" s="9" t="n">
        <v>4</v>
      </c>
      <c r="K1209" s="14">
        <f>IF($E1209="","",IFERROR(INDEX('01_Cad_Pecas'!$H$2:$H$5000,MATCH($E1209,'01_Cad_Pecas'!$D$2:$D$5000,0)),IFERROR(INDEX('01_Cad_Pecas'!$H$2:$H$5000,MATCH(VALUE($E1209),'01_Cad_Pecas'!$D$2:$D$5000,0)),"")))</f>
        <v/>
      </c>
      <c r="L1209" s="14">
        <f>IF($E1209="","",IFERROR(INDEX('01_Cad_Pecas'!$I$2:$I$5000,MATCH($E1209,'01_Cad_Pecas'!$D$2:$D$5000,0)),IFERROR(INDEX('01_Cad_Pecas'!$I$2:$I$5000,MATCH(VALUE($E1209),'01_Cad_Pecas'!$D$2:$D$5000,0)),"")))</f>
        <v/>
      </c>
      <c r="M1209" s="14">
        <f>IF(OR($J1209="",$L1209=""),"",IF($K1209="",0,$K1209)+$J1209*$L1209)</f>
        <v/>
      </c>
      <c r="N1209" s="14" t="n">
        <v>46206</v>
      </c>
      <c r="O1209" s="14" t="n">
        <v>4</v>
      </c>
      <c r="P1209" s="14" t="n"/>
      <c r="Q1209" s="14" t="n"/>
      <c r="R1209" s="14" t="n"/>
      <c r="S1209" s="14" t="n"/>
      <c r="T1209" s="14">
        <f>IF(OR($J1209="",$O1209=""),"",$O1209/$J1209)</f>
        <v/>
      </c>
      <c r="U1209" s="14" t="inlineStr">
        <is>
          <t>Concluído</t>
        </is>
      </c>
      <c r="V1209" s="14" t="n"/>
      <c r="W1209" s="14" t="n"/>
      <c r="X1209" s="14" t="n"/>
      <c r="Y1209" s="14" t="n"/>
      <c r="Z1209" s="14" t="n"/>
      <c r="AA1209" s="11" t="n"/>
      <c r="AB1209" s="14">
        <f>B1209&amp;"|"&amp;I1209</f>
        <v/>
      </c>
      <c r="AC1209">
        <f>IF($B1209="","","|"&amp;SUBSTITUTE(TRIM(SUBSTITUTE(SUBSTITUTE(SUBSTITUTE(SUBSTITUTE(SUBSTITUTE(SUBSTITUTE(SUBSTITUTE(SUBSTITUTE(SUBSTITUTE(SUBSTITUTE(SUBSTITUTE(SUBSTITUTE(SUBSTITUTE(SUBSTITUTE(TRIM($B1209&amp;""),CHAR(10)," "),CHAR(13)," "),"."," "),";"," "),","," "),"/"," "),"+"," "),"-"," "),"  "," "),"  "," "),"  "," "),"  "," "),"  "," "),"  "," "))," ","|")&amp;"|")</f>
        <v/>
      </c>
      <c r="AD1209">
        <f>TRIM($I1209&amp;"")</f>
        <v/>
      </c>
    </row>
    <row r="1210" ht="24" customHeight="1">
      <c r="A1210" s="9" t="n">
        <v>46206</v>
      </c>
      <c r="B1210" s="14" t="inlineStr">
        <is>
          <t>10200,10202,10205</t>
        </is>
      </c>
      <c r="C1210" s="14" t="n"/>
      <c r="D1210" s="14" t="inlineStr">
        <is>
          <t>9 COLADEIRAS</t>
        </is>
      </c>
      <c r="E1210" s="14" t="inlineStr">
        <is>
          <t>10050002</t>
        </is>
      </c>
      <c r="F1210" s="14" t="inlineStr">
        <is>
          <t>LATERAL MOLDURA MALAGA - 550X385X15 MDP</t>
        </is>
      </c>
      <c r="G1210" s="14" t="inlineStr">
        <is>
          <t>9 COLADEIRAS</t>
        </is>
      </c>
      <c r="H1210" s="14" t="inlineStr">
        <is>
          <t>9 COLADEIRAS</t>
        </is>
      </c>
      <c r="I1210" s="9" t="inlineStr">
        <is>
          <t>9 COLADEIRAS</t>
        </is>
      </c>
      <c r="J1210" s="9" t="n">
        <v>8</v>
      </c>
      <c r="K1210" s="14">
        <f>IF($E1210="","",IFERROR(INDEX('01_Cad_Pecas'!$H$2:$H$5000,MATCH($E1210,'01_Cad_Pecas'!$D$2:$D$5000,0)),IFERROR(INDEX('01_Cad_Pecas'!$H$2:$H$5000,MATCH(VALUE($E1210),'01_Cad_Pecas'!$D$2:$D$5000,0)),"")))</f>
        <v/>
      </c>
      <c r="L1210" s="14">
        <f>IF($E1210="","",IFERROR(INDEX('01_Cad_Pecas'!$I$2:$I$5000,MATCH($E1210,'01_Cad_Pecas'!$D$2:$D$5000,0)),IFERROR(INDEX('01_Cad_Pecas'!$I$2:$I$5000,MATCH(VALUE($E1210),'01_Cad_Pecas'!$D$2:$D$5000,0)),"")))</f>
        <v/>
      </c>
      <c r="M1210" s="14">
        <f>IF(OR($J1210="",$L1210=""),"",IF($K1210="",0,$K1210)+$J1210*$L1210)</f>
        <v/>
      </c>
      <c r="N1210" s="14" t="n">
        <v>46206</v>
      </c>
      <c r="O1210" s="14" t="n">
        <v>8</v>
      </c>
      <c r="P1210" s="14" t="n"/>
      <c r="Q1210" s="14" t="n"/>
      <c r="R1210" s="14" t="n"/>
      <c r="S1210" s="14" t="n"/>
      <c r="T1210" s="14">
        <f>IF(OR($J1210="",$O1210=""),"",$O1210/$J1210)</f>
        <v/>
      </c>
      <c r="U1210" s="14" t="inlineStr">
        <is>
          <t>Concluído</t>
        </is>
      </c>
      <c r="V1210" s="14" t="n"/>
      <c r="W1210" s="14" t="n"/>
      <c r="X1210" s="14" t="n"/>
      <c r="Y1210" s="14" t="n"/>
      <c r="Z1210" s="14" t="n"/>
      <c r="AA1210" s="11" t="n"/>
      <c r="AB1210" s="14">
        <f>B1210&amp;"|"&amp;I1210</f>
        <v/>
      </c>
      <c r="AC1210">
        <f>IF($B1210="","","|"&amp;SUBSTITUTE(TRIM(SUBSTITUTE(SUBSTITUTE(SUBSTITUTE(SUBSTITUTE(SUBSTITUTE(SUBSTITUTE(SUBSTITUTE(SUBSTITUTE(SUBSTITUTE(SUBSTITUTE(SUBSTITUTE(SUBSTITUTE(SUBSTITUTE(SUBSTITUTE(TRIM($B1210&amp;""),CHAR(10)," "),CHAR(13)," "),"."," "),";"," "),","," "),"/"," "),"+"," "),"-"," "),"  "," "),"  "," "),"  "," "),"  "," "),"  "," "),"  "," "))," ","|")&amp;"|")</f>
        <v/>
      </c>
      <c r="AD1210">
        <f>TRIM($I1210&amp;"")</f>
        <v/>
      </c>
    </row>
    <row r="1211" ht="24" customHeight="1">
      <c r="A1211" s="9" t="n">
        <v>46206</v>
      </c>
      <c r="B1211" s="14" t="inlineStr">
        <is>
          <t>10200,10202,10205</t>
        </is>
      </c>
      <c r="C1211" s="14" t="n"/>
      <c r="D1211" s="14" t="inlineStr">
        <is>
          <t>9 COLADEIRAS</t>
        </is>
      </c>
      <c r="E1211" s="14" t="inlineStr">
        <is>
          <t>20033301</t>
        </is>
      </c>
      <c r="F1211" s="14" t="inlineStr">
        <is>
          <t>TRAV.MAIOR 980X65(135)X15 MDF-TAMPO AMST.1,03X1,03</t>
        </is>
      </c>
      <c r="G1211" s="14" t="inlineStr">
        <is>
          <t>9 COLADEIRAS</t>
        </is>
      </c>
      <c r="H1211" s="14" t="inlineStr">
        <is>
          <t>9 COLADEIRAS</t>
        </is>
      </c>
      <c r="I1211" s="9" t="inlineStr">
        <is>
          <t>9 COLADEIRAS</t>
        </is>
      </c>
      <c r="J1211" s="9" t="n">
        <v>2</v>
      </c>
      <c r="K1211" s="14">
        <f>IF($E1211="","",IFERROR(INDEX('01_Cad_Pecas'!$H$2:$H$5000,MATCH($E1211,'01_Cad_Pecas'!$D$2:$D$5000,0)),IFERROR(INDEX('01_Cad_Pecas'!$H$2:$H$5000,MATCH(VALUE($E1211),'01_Cad_Pecas'!$D$2:$D$5000,0)),"")))</f>
        <v/>
      </c>
      <c r="L1211" s="14">
        <f>IF($E1211="","",IFERROR(INDEX('01_Cad_Pecas'!$I$2:$I$5000,MATCH($E1211,'01_Cad_Pecas'!$D$2:$D$5000,0)),IFERROR(INDEX('01_Cad_Pecas'!$I$2:$I$5000,MATCH(VALUE($E1211),'01_Cad_Pecas'!$D$2:$D$5000,0)),"")))</f>
        <v/>
      </c>
      <c r="M1211" s="14">
        <f>IF(OR($J1211="",$L1211=""),"",IF($K1211="",0,$K1211)+$J1211*$L1211)</f>
        <v/>
      </c>
      <c r="N1211" s="14" t="n">
        <v>46206</v>
      </c>
      <c r="O1211" s="14" t="n">
        <v>2</v>
      </c>
      <c r="P1211" s="14" t="n"/>
      <c r="Q1211" s="14" t="n"/>
      <c r="R1211" s="14" t="n"/>
      <c r="S1211" s="14" t="n"/>
      <c r="T1211" s="14">
        <f>IF(OR($J1211="",$O1211=""),"",$O1211/$J1211)</f>
        <v/>
      </c>
      <c r="U1211" s="14" t="inlineStr">
        <is>
          <t>Concluído</t>
        </is>
      </c>
      <c r="V1211" s="14" t="n"/>
      <c r="W1211" s="14" t="n"/>
      <c r="X1211" s="14" t="n"/>
      <c r="Y1211" s="14" t="n"/>
      <c r="Z1211" s="14" t="n"/>
      <c r="AA1211" s="11" t="n"/>
      <c r="AB1211" s="14">
        <f>B1211&amp;"|"&amp;I1211</f>
        <v/>
      </c>
      <c r="AC1211">
        <f>IF($B1211="","","|"&amp;SUBSTITUTE(TRIM(SUBSTITUTE(SUBSTITUTE(SUBSTITUTE(SUBSTITUTE(SUBSTITUTE(SUBSTITUTE(SUBSTITUTE(SUBSTITUTE(SUBSTITUTE(SUBSTITUTE(SUBSTITUTE(SUBSTITUTE(SUBSTITUTE(SUBSTITUTE(TRIM($B1211&amp;""),CHAR(10)," "),CHAR(13)," "),"."," "),";"," "),","," "),"/"," "),"+"," "),"-"," "),"  "," "),"  "," "),"  "," "),"  "," "),"  "," "),"  "," "))," ","|")&amp;"|")</f>
        <v/>
      </c>
      <c r="AD1211">
        <f>TRIM($I1211&amp;"")</f>
        <v/>
      </c>
    </row>
    <row r="1212" ht="24" customHeight="1">
      <c r="A1212" s="9" t="n">
        <v>46206</v>
      </c>
      <c r="B1212" s="14" t="inlineStr">
        <is>
          <t>10200,10202,10205</t>
        </is>
      </c>
      <c r="C1212" s="14" t="n"/>
      <c r="D1212" s="14" t="inlineStr">
        <is>
          <t>9 COLADEIRAS</t>
        </is>
      </c>
      <c r="E1212" s="14" t="inlineStr">
        <is>
          <t>20033302</t>
        </is>
      </c>
      <c r="F1212" s="14" t="inlineStr">
        <is>
          <t>TRAV. MENOR 850X65X15 MDF - TAMPO AMST. 1,03X1,03</t>
        </is>
      </c>
      <c r="G1212" s="14" t="inlineStr">
        <is>
          <t>9 COLADEIRAS</t>
        </is>
      </c>
      <c r="H1212" s="14" t="inlineStr">
        <is>
          <t>9 COLADEIRAS</t>
        </is>
      </c>
      <c r="I1212" s="9" t="inlineStr">
        <is>
          <t>9 COLADEIRAS</t>
        </is>
      </c>
      <c r="J1212" s="9" t="n">
        <v>2</v>
      </c>
      <c r="K1212" s="14">
        <f>IF($E1212="","",IFERROR(INDEX('01_Cad_Pecas'!$H$2:$H$5000,MATCH($E1212,'01_Cad_Pecas'!$D$2:$D$5000,0)),IFERROR(INDEX('01_Cad_Pecas'!$H$2:$H$5000,MATCH(VALUE($E1212),'01_Cad_Pecas'!$D$2:$D$5000,0)),"")))</f>
        <v/>
      </c>
      <c r="L1212" s="14">
        <f>IF($E1212="","",IFERROR(INDEX('01_Cad_Pecas'!$I$2:$I$5000,MATCH($E1212,'01_Cad_Pecas'!$D$2:$D$5000,0)),IFERROR(INDEX('01_Cad_Pecas'!$I$2:$I$5000,MATCH(VALUE($E1212),'01_Cad_Pecas'!$D$2:$D$5000,0)),"")))</f>
        <v/>
      </c>
      <c r="M1212" s="14">
        <f>IF(OR($J1212="",$L1212=""),"",IF($K1212="",0,$K1212)+$J1212*$L1212)</f>
        <v/>
      </c>
      <c r="N1212" s="14" t="n">
        <v>46206</v>
      </c>
      <c r="O1212" s="14" t="n">
        <v>2</v>
      </c>
      <c r="P1212" s="14" t="n"/>
      <c r="Q1212" s="14" t="n"/>
      <c r="R1212" s="14" t="n"/>
      <c r="S1212" s="14" t="n"/>
      <c r="T1212" s="14">
        <f>IF(OR($J1212="",$O1212=""),"",$O1212/$J1212)</f>
        <v/>
      </c>
      <c r="U1212" s="14" t="inlineStr">
        <is>
          <t>Concluído</t>
        </is>
      </c>
      <c r="V1212" s="14" t="n"/>
      <c r="W1212" s="14" t="n"/>
      <c r="X1212" s="14" t="n"/>
      <c r="Y1212" s="14" t="n"/>
      <c r="Z1212" s="14" t="n"/>
      <c r="AA1212" s="11" t="n"/>
      <c r="AB1212" s="14">
        <f>B1212&amp;"|"&amp;I1212</f>
        <v/>
      </c>
      <c r="AC1212">
        <f>IF($B1212="","","|"&amp;SUBSTITUTE(TRIM(SUBSTITUTE(SUBSTITUTE(SUBSTITUTE(SUBSTITUTE(SUBSTITUTE(SUBSTITUTE(SUBSTITUTE(SUBSTITUTE(SUBSTITUTE(SUBSTITUTE(SUBSTITUTE(SUBSTITUTE(SUBSTITUTE(SUBSTITUTE(TRIM($B1212&amp;""),CHAR(10)," "),CHAR(13)," "),"."," "),";"," "),","," "),"/"," "),"+"," "),"-"," "),"  "," "),"  "," "),"  "," "),"  "," "),"  "," "),"  "," "))," ","|")&amp;"|")</f>
        <v/>
      </c>
      <c r="AD1212">
        <f>TRIM($I1212&amp;"")</f>
        <v/>
      </c>
    </row>
    <row r="1213" ht="24" customHeight="1">
      <c r="A1213" s="9" t="n">
        <v>46206</v>
      </c>
      <c r="B1213" s="14" t="inlineStr">
        <is>
          <t>10200,10202,10205</t>
        </is>
      </c>
      <c r="C1213" s="14" t="n"/>
      <c r="D1213" s="14" t="inlineStr">
        <is>
          <t>9 COLADEIRAS</t>
        </is>
      </c>
      <c r="E1213" s="14" t="inlineStr">
        <is>
          <t>20052001</t>
        </is>
      </c>
      <c r="F1213" s="14" t="inlineStr">
        <is>
          <t>(2-4) TRAVESSA 742X122X25 MDF - MESA ATHENAS</t>
        </is>
      </c>
      <c r="G1213" s="14" t="inlineStr">
        <is>
          <t>9 COLADEIRAS</t>
        </is>
      </c>
      <c r="H1213" s="14" t="inlineStr">
        <is>
          <t>9 COLADEIRAS</t>
        </is>
      </c>
      <c r="I1213" s="9" t="inlineStr">
        <is>
          <t>9 COLADEIRAS</t>
        </is>
      </c>
      <c r="J1213" s="9" t="n">
        <v>160</v>
      </c>
      <c r="K1213" s="14">
        <f>IF($E1213="","",IFERROR(INDEX('01_Cad_Pecas'!$H$2:$H$5000,MATCH($E1213,'01_Cad_Pecas'!$D$2:$D$5000,0)),IFERROR(INDEX('01_Cad_Pecas'!$H$2:$H$5000,MATCH(VALUE($E1213),'01_Cad_Pecas'!$D$2:$D$5000,0)),"")))</f>
        <v/>
      </c>
      <c r="L1213" s="14">
        <f>IF($E1213="","",IFERROR(INDEX('01_Cad_Pecas'!$I$2:$I$5000,MATCH($E1213,'01_Cad_Pecas'!$D$2:$D$5000,0)),IFERROR(INDEX('01_Cad_Pecas'!$I$2:$I$5000,MATCH(VALUE($E1213),'01_Cad_Pecas'!$D$2:$D$5000,0)),"")))</f>
        <v/>
      </c>
      <c r="M1213" s="14">
        <f>IF(OR($J1213="",$L1213=""),"",IF($K1213="",0,$K1213)+$J1213*$L1213)</f>
        <v/>
      </c>
      <c r="N1213" s="14" t="n">
        <v>46206</v>
      </c>
      <c r="O1213" s="14" t="n">
        <v>160</v>
      </c>
      <c r="P1213" s="14" t="n"/>
      <c r="Q1213" s="14" t="n"/>
      <c r="R1213" s="14" t="n"/>
      <c r="S1213" s="14" t="n"/>
      <c r="T1213" s="14">
        <f>IF(OR($J1213="",$O1213=""),"",$O1213/$J1213)</f>
        <v/>
      </c>
      <c r="U1213" s="14" t="inlineStr">
        <is>
          <t>Concluído</t>
        </is>
      </c>
      <c r="V1213" s="14" t="n"/>
      <c r="W1213" s="14" t="n"/>
      <c r="X1213" s="14" t="n"/>
      <c r="Y1213" s="14" t="n"/>
      <c r="Z1213" s="14" t="n"/>
      <c r="AA1213" s="11" t="n"/>
      <c r="AB1213" s="14">
        <f>B1213&amp;"|"&amp;I1213</f>
        <v/>
      </c>
      <c r="AC1213">
        <f>IF($B1213="","","|"&amp;SUBSTITUTE(TRIM(SUBSTITUTE(SUBSTITUTE(SUBSTITUTE(SUBSTITUTE(SUBSTITUTE(SUBSTITUTE(SUBSTITUTE(SUBSTITUTE(SUBSTITUTE(SUBSTITUTE(SUBSTITUTE(SUBSTITUTE(SUBSTITUTE(SUBSTITUTE(TRIM($B1213&amp;""),CHAR(10)," "),CHAR(13)," "),"."," "),";"," "),","," "),"/"," "),"+"," "),"-"," "),"  "," "),"  "," "),"  "," "),"  "," "),"  "," "),"  "," "))," ","|")&amp;"|")</f>
        <v/>
      </c>
      <c r="AD1213">
        <f>TRIM($I1213&amp;"")</f>
        <v/>
      </c>
    </row>
    <row r="1214" ht="24" customHeight="1">
      <c r="A1214" s="9" t="n">
        <v>46206</v>
      </c>
      <c r="B1214" s="14" t="inlineStr">
        <is>
          <t>10200,10202,10205</t>
        </is>
      </c>
      <c r="C1214" s="14" t="n"/>
      <c r="D1214" s="14" t="inlineStr">
        <is>
          <t>9 COLADEIRAS</t>
        </is>
      </c>
      <c r="E1214" s="14" t="inlineStr">
        <is>
          <t>20052002</t>
        </is>
      </c>
      <c r="F1214" s="14" t="inlineStr">
        <is>
          <t>(5) BASE MAIOR 542X124X25 MDF - MESA ATHENAS</t>
        </is>
      </c>
      <c r="G1214" s="14" t="inlineStr">
        <is>
          <t>9 COLADEIRAS</t>
        </is>
      </c>
      <c r="H1214" s="14" t="inlineStr">
        <is>
          <t>9 COLADEIRAS</t>
        </is>
      </c>
      <c r="I1214" s="9" t="inlineStr">
        <is>
          <t>9 COLADEIRAS</t>
        </is>
      </c>
      <c r="J1214" s="9" t="n">
        <v>18</v>
      </c>
      <c r="K1214" s="14">
        <f>IF($E1214="","",IFERROR(INDEX('01_Cad_Pecas'!$H$2:$H$5000,MATCH($E1214,'01_Cad_Pecas'!$D$2:$D$5000,0)),IFERROR(INDEX('01_Cad_Pecas'!$H$2:$H$5000,MATCH(VALUE($E1214),'01_Cad_Pecas'!$D$2:$D$5000,0)),"")))</f>
        <v/>
      </c>
      <c r="L1214" s="14">
        <f>IF($E1214="","",IFERROR(INDEX('01_Cad_Pecas'!$I$2:$I$5000,MATCH($E1214,'01_Cad_Pecas'!$D$2:$D$5000,0)),IFERROR(INDEX('01_Cad_Pecas'!$I$2:$I$5000,MATCH(VALUE($E1214),'01_Cad_Pecas'!$D$2:$D$5000,0)),"")))</f>
        <v/>
      </c>
      <c r="M1214" s="14">
        <f>IF(OR($J1214="",$L1214=""),"",IF($K1214="",0,$K1214)+$J1214*$L1214)</f>
        <v/>
      </c>
      <c r="N1214" s="14" t="n">
        <v>46206</v>
      </c>
      <c r="O1214" s="14" t="n">
        <v>18</v>
      </c>
      <c r="P1214" s="14" t="n"/>
      <c r="Q1214" s="14" t="n"/>
      <c r="R1214" s="14" t="n"/>
      <c r="S1214" s="14" t="n"/>
      <c r="T1214" s="14">
        <f>IF(OR($J1214="",$O1214=""),"",$O1214/$J1214)</f>
        <v/>
      </c>
      <c r="U1214" s="14" t="inlineStr">
        <is>
          <t>Concluído</t>
        </is>
      </c>
      <c r="V1214" s="14" t="n"/>
      <c r="W1214" s="14" t="n"/>
      <c r="X1214" s="14" t="n"/>
      <c r="Y1214" s="14" t="n"/>
      <c r="Z1214" s="14" t="n"/>
      <c r="AA1214" s="11" t="n"/>
      <c r="AB1214" s="14">
        <f>B1214&amp;"|"&amp;I1214</f>
        <v/>
      </c>
      <c r="AC1214">
        <f>IF($B1214="","","|"&amp;SUBSTITUTE(TRIM(SUBSTITUTE(SUBSTITUTE(SUBSTITUTE(SUBSTITUTE(SUBSTITUTE(SUBSTITUTE(SUBSTITUTE(SUBSTITUTE(SUBSTITUTE(SUBSTITUTE(SUBSTITUTE(SUBSTITUTE(SUBSTITUTE(SUBSTITUTE(TRIM($B1214&amp;""),CHAR(10)," "),CHAR(13)," "),"."," "),";"," "),","," "),"/"," "),"+"," "),"-"," "),"  "," "),"  "," "),"  "," "),"  "," "),"  "," "),"  "," "))," ","|")&amp;"|")</f>
        <v/>
      </c>
      <c r="AD1214">
        <f>TRIM($I1214&amp;"")</f>
        <v/>
      </c>
    </row>
    <row r="1215" ht="24" customHeight="1">
      <c r="A1215" s="9" t="n">
        <v>46206</v>
      </c>
      <c r="B1215" s="14" t="inlineStr">
        <is>
          <t>10200,10202,10205</t>
        </is>
      </c>
      <c r="C1215" s="14" t="n"/>
      <c r="D1215" s="14" t="inlineStr">
        <is>
          <t>9 COLADEIRAS</t>
        </is>
      </c>
      <c r="E1215" s="14" t="inlineStr">
        <is>
          <t>20052003</t>
        </is>
      </c>
      <c r="F1215" s="14" t="inlineStr">
        <is>
          <t>(6)BASE MENOR 386 (189)X124X25 MDF - MESA ATHENAS</t>
        </is>
      </c>
      <c r="G1215" s="14" t="inlineStr">
        <is>
          <t>9 COLADEIRAS</t>
        </is>
      </c>
      <c r="H1215" s="14" t="inlineStr">
        <is>
          <t>9 COLADEIRAS</t>
        </is>
      </c>
      <c r="I1215" s="9" t="inlineStr">
        <is>
          <t>9 COLADEIRAS</t>
        </is>
      </c>
      <c r="J1215" s="9" t="n">
        <v>36</v>
      </c>
      <c r="K1215" s="14">
        <f>IF($E1215="","",IFERROR(INDEX('01_Cad_Pecas'!$H$2:$H$5000,MATCH($E1215,'01_Cad_Pecas'!$D$2:$D$5000,0)),IFERROR(INDEX('01_Cad_Pecas'!$H$2:$H$5000,MATCH(VALUE($E1215),'01_Cad_Pecas'!$D$2:$D$5000,0)),"")))</f>
        <v/>
      </c>
      <c r="L1215" s="14">
        <f>IF($E1215="","",IFERROR(INDEX('01_Cad_Pecas'!$I$2:$I$5000,MATCH($E1215,'01_Cad_Pecas'!$D$2:$D$5000,0)),IFERROR(INDEX('01_Cad_Pecas'!$I$2:$I$5000,MATCH(VALUE($E1215),'01_Cad_Pecas'!$D$2:$D$5000,0)),"")))</f>
        <v/>
      </c>
      <c r="M1215" s="14">
        <f>IF(OR($J1215="",$L1215=""),"",IF($K1215="",0,$K1215)+$J1215*$L1215)</f>
        <v/>
      </c>
      <c r="N1215" s="14" t="n">
        <v>46206</v>
      </c>
      <c r="O1215" s="14" t="n">
        <v>36</v>
      </c>
      <c r="P1215" s="14" t="n"/>
      <c r="Q1215" s="14" t="n"/>
      <c r="R1215" s="14" t="n"/>
      <c r="S1215" s="14" t="n"/>
      <c r="T1215" s="14">
        <f>IF(OR($J1215="",$O1215=""),"",$O1215/$J1215)</f>
        <v/>
      </c>
      <c r="U1215" s="14" t="inlineStr">
        <is>
          <t>Concluído</t>
        </is>
      </c>
      <c r="V1215" s="14" t="n"/>
      <c r="W1215" s="14" t="n"/>
      <c r="X1215" s="14" t="n"/>
      <c r="Y1215" s="14" t="n"/>
      <c r="Z1215" s="14" t="n"/>
      <c r="AA1215" s="11" t="n"/>
      <c r="AB1215" s="14">
        <f>B1215&amp;"|"&amp;I1215</f>
        <v/>
      </c>
      <c r="AC1215">
        <f>IF($B1215="","","|"&amp;SUBSTITUTE(TRIM(SUBSTITUTE(SUBSTITUTE(SUBSTITUTE(SUBSTITUTE(SUBSTITUTE(SUBSTITUTE(SUBSTITUTE(SUBSTITUTE(SUBSTITUTE(SUBSTITUTE(SUBSTITUTE(SUBSTITUTE(SUBSTITUTE(SUBSTITUTE(TRIM($B1215&amp;""),CHAR(10)," "),CHAR(13)," "),"."," "),";"," "),","," "),"/"," "),"+"," "),"-"," "),"  "," "),"  "," "),"  "," "),"  "," "),"  "," "),"  "," "))," ","|")&amp;"|")</f>
        <v/>
      </c>
      <c r="AD1215">
        <f>TRIM($I1215&amp;"")</f>
        <v/>
      </c>
    </row>
    <row r="1216" ht="24" customHeight="1">
      <c r="A1216" s="9" t="n">
        <v>46206</v>
      </c>
      <c r="B1216" s="14" t="inlineStr">
        <is>
          <t>10200,10202,10205</t>
        </is>
      </c>
      <c r="C1216" s="14" t="n"/>
      <c r="D1216" s="14" t="inlineStr">
        <is>
          <t>9 COLADEIRAS</t>
        </is>
      </c>
      <c r="E1216" s="14" t="inlineStr">
        <is>
          <t>20052202</t>
        </is>
      </c>
      <c r="F1216" s="14" t="inlineStr">
        <is>
          <t>(5) BASE MAIOR 742X124X25 MDF - MESA ATHENAS 1,20</t>
        </is>
      </c>
      <c r="G1216" s="14" t="inlineStr">
        <is>
          <t>9 COLADEIRAS</t>
        </is>
      </c>
      <c r="H1216" s="14" t="inlineStr">
        <is>
          <t>9 COLADEIRAS</t>
        </is>
      </c>
      <c r="I1216" s="9" t="inlineStr">
        <is>
          <t>9 COLADEIRAS</t>
        </is>
      </c>
      <c r="J1216" s="9" t="n">
        <v>22</v>
      </c>
      <c r="K1216" s="14">
        <f>IF($E1216="","",IFERROR(INDEX('01_Cad_Pecas'!$H$2:$H$5000,MATCH($E1216,'01_Cad_Pecas'!$D$2:$D$5000,0)),IFERROR(INDEX('01_Cad_Pecas'!$H$2:$H$5000,MATCH(VALUE($E1216),'01_Cad_Pecas'!$D$2:$D$5000,0)),"")))</f>
        <v/>
      </c>
      <c r="L1216" s="14">
        <f>IF($E1216="","",IFERROR(INDEX('01_Cad_Pecas'!$I$2:$I$5000,MATCH($E1216,'01_Cad_Pecas'!$D$2:$D$5000,0)),IFERROR(INDEX('01_Cad_Pecas'!$I$2:$I$5000,MATCH(VALUE($E1216),'01_Cad_Pecas'!$D$2:$D$5000,0)),"")))</f>
        <v/>
      </c>
      <c r="M1216" s="14">
        <f>IF(OR($J1216="",$L1216=""),"",IF($K1216="",0,$K1216)+$J1216*$L1216)</f>
        <v/>
      </c>
      <c r="N1216" s="14" t="n">
        <v>46206</v>
      </c>
      <c r="O1216" s="14" t="n">
        <v>22</v>
      </c>
      <c r="P1216" s="14" t="n"/>
      <c r="Q1216" s="14" t="n"/>
      <c r="R1216" s="14" t="n"/>
      <c r="S1216" s="14" t="n"/>
      <c r="T1216" s="14">
        <f>IF(OR($J1216="",$O1216=""),"",$O1216/$J1216)</f>
        <v/>
      </c>
      <c r="U1216" s="14" t="inlineStr">
        <is>
          <t>Concluído</t>
        </is>
      </c>
      <c r="V1216" s="14" t="n"/>
      <c r="W1216" s="14" t="n"/>
      <c r="X1216" s="14" t="n"/>
      <c r="Y1216" s="14" t="n"/>
      <c r="Z1216" s="14" t="n"/>
      <c r="AA1216" s="11" t="n"/>
      <c r="AB1216" s="14">
        <f>B1216&amp;"|"&amp;I1216</f>
        <v/>
      </c>
      <c r="AC1216">
        <f>IF($B1216="","","|"&amp;SUBSTITUTE(TRIM(SUBSTITUTE(SUBSTITUTE(SUBSTITUTE(SUBSTITUTE(SUBSTITUTE(SUBSTITUTE(SUBSTITUTE(SUBSTITUTE(SUBSTITUTE(SUBSTITUTE(SUBSTITUTE(SUBSTITUTE(SUBSTITUTE(SUBSTITUTE(TRIM($B1216&amp;""),CHAR(10)," "),CHAR(13)," "),"."," "),";"," "),","," "),"/"," "),"+"," "),"-"," "),"  "," "),"  "," "),"  "," "),"  "," "),"  "," "),"  "," "))," ","|")&amp;"|")</f>
        <v/>
      </c>
      <c r="AD1216">
        <f>TRIM($I1216&amp;"")</f>
        <v/>
      </c>
    </row>
    <row r="1217" ht="24" customHeight="1">
      <c r="A1217" s="9" t="n">
        <v>46206</v>
      </c>
      <c r="B1217" s="14" t="inlineStr">
        <is>
          <t>10200,10202,10205</t>
        </is>
      </c>
      <c r="C1217" s="14" t="n"/>
      <c r="D1217" s="14" t="inlineStr">
        <is>
          <t>9 COLADEIRAS</t>
        </is>
      </c>
      <c r="E1217" s="14" t="inlineStr">
        <is>
          <t>20052203</t>
        </is>
      </c>
      <c r="F1217" s="14" t="inlineStr">
        <is>
          <t>(6)BASE MENOR 446(220)X124X25 MDF-MESA ATHENAS1,20</t>
        </is>
      </c>
      <c r="G1217" s="14" t="inlineStr">
        <is>
          <t>9 COLADEIRAS</t>
        </is>
      </c>
      <c r="H1217" s="14" t="inlineStr">
        <is>
          <t>9 COLADEIRAS</t>
        </is>
      </c>
      <c r="I1217" s="9" t="inlineStr">
        <is>
          <t>9 COLADEIRAS</t>
        </is>
      </c>
      <c r="J1217" s="9" t="n">
        <v>44</v>
      </c>
      <c r="K1217" s="14">
        <f>IF($E1217="","",IFERROR(INDEX('01_Cad_Pecas'!$H$2:$H$5000,MATCH($E1217,'01_Cad_Pecas'!$D$2:$D$5000,0)),IFERROR(INDEX('01_Cad_Pecas'!$H$2:$H$5000,MATCH(VALUE($E1217),'01_Cad_Pecas'!$D$2:$D$5000,0)),"")))</f>
        <v/>
      </c>
      <c r="L1217" s="14">
        <f>IF($E1217="","",IFERROR(INDEX('01_Cad_Pecas'!$I$2:$I$5000,MATCH($E1217,'01_Cad_Pecas'!$D$2:$D$5000,0)),IFERROR(INDEX('01_Cad_Pecas'!$I$2:$I$5000,MATCH(VALUE($E1217),'01_Cad_Pecas'!$D$2:$D$5000,0)),"")))</f>
        <v/>
      </c>
      <c r="M1217" s="14">
        <f>IF(OR($J1217="",$L1217=""),"",IF($K1217="",0,$K1217)+$J1217*$L1217)</f>
        <v/>
      </c>
      <c r="N1217" s="14" t="n">
        <v>46206</v>
      </c>
      <c r="O1217" s="14" t="n">
        <v>44</v>
      </c>
      <c r="P1217" s="14" t="n"/>
      <c r="Q1217" s="14" t="n"/>
      <c r="R1217" s="14" t="n"/>
      <c r="S1217" s="14" t="n"/>
      <c r="T1217" s="14">
        <f>IF(OR($J1217="",$O1217=""),"",$O1217/$J1217)</f>
        <v/>
      </c>
      <c r="U1217" s="14" t="inlineStr">
        <is>
          <t>Concluído</t>
        </is>
      </c>
      <c r="V1217" s="14" t="n"/>
      <c r="W1217" s="14" t="n"/>
      <c r="X1217" s="14" t="n"/>
      <c r="Y1217" s="14" t="n"/>
      <c r="Z1217" s="14" t="n"/>
      <c r="AA1217" s="11" t="n"/>
      <c r="AB1217" s="14">
        <f>B1217&amp;"|"&amp;I1217</f>
        <v/>
      </c>
      <c r="AC1217">
        <f>IF($B1217="","","|"&amp;SUBSTITUTE(TRIM(SUBSTITUTE(SUBSTITUTE(SUBSTITUTE(SUBSTITUTE(SUBSTITUTE(SUBSTITUTE(SUBSTITUTE(SUBSTITUTE(SUBSTITUTE(SUBSTITUTE(SUBSTITUTE(SUBSTITUTE(SUBSTITUTE(SUBSTITUTE(TRIM($B1217&amp;""),CHAR(10)," "),CHAR(13)," "),"."," "),";"," "),","," "),"/"," "),"+"," "),"-"," "),"  "," "),"  "," "),"  "," "),"  "," "),"  "," "),"  "," "))," ","|")&amp;"|")</f>
        <v/>
      </c>
      <c r="AD1217">
        <f>TRIM($I1217&amp;"")</f>
        <v/>
      </c>
    </row>
    <row r="1218" ht="24" customHeight="1">
      <c r="A1218" s="9" t="n">
        <v>46206</v>
      </c>
      <c r="B1218" s="14" t="inlineStr">
        <is>
          <t>10200,10202,10205</t>
        </is>
      </c>
      <c r="C1218" s="14" t="n"/>
      <c r="D1218" s="14" t="inlineStr">
        <is>
          <t>9 COLADEIRAS</t>
        </is>
      </c>
      <c r="E1218" s="14" t="inlineStr">
        <is>
          <t>30001202</t>
        </is>
      </c>
      <c r="F1218" s="14" t="inlineStr">
        <is>
          <t>PÉ FRONTAL 441X65(911)X25 MDF (16PÇS) - CAD PÉ INT</t>
        </is>
      </c>
      <c r="G1218" s="14" t="inlineStr">
        <is>
          <t>9 COLADEIRAS</t>
        </is>
      </c>
      <c r="H1218" s="14" t="inlineStr">
        <is>
          <t>9 COLADEIRAS</t>
        </is>
      </c>
      <c r="I1218" s="9" t="inlineStr">
        <is>
          <t>9 COLADEIRAS</t>
        </is>
      </c>
      <c r="J1218" s="9" t="n">
        <v>140</v>
      </c>
      <c r="K1218" s="14">
        <f>IF($E1218="","",IFERROR(INDEX('01_Cad_Pecas'!$H$2:$H$5000,MATCH($E1218,'01_Cad_Pecas'!$D$2:$D$5000,0)),IFERROR(INDEX('01_Cad_Pecas'!$H$2:$H$5000,MATCH(VALUE($E1218),'01_Cad_Pecas'!$D$2:$D$5000,0)),"")))</f>
        <v/>
      </c>
      <c r="L1218" s="14">
        <f>IF($E1218="","",IFERROR(INDEX('01_Cad_Pecas'!$I$2:$I$5000,MATCH($E1218,'01_Cad_Pecas'!$D$2:$D$5000,0)),IFERROR(INDEX('01_Cad_Pecas'!$I$2:$I$5000,MATCH(VALUE($E1218),'01_Cad_Pecas'!$D$2:$D$5000,0)),"")))</f>
        <v/>
      </c>
      <c r="M1218" s="14">
        <f>IF(OR($J1218="",$L1218=""),"",IF($K1218="",0,$K1218)+$J1218*$L1218)</f>
        <v/>
      </c>
      <c r="N1218" s="14" t="n">
        <v>46206</v>
      </c>
      <c r="O1218" s="14" t="n">
        <v>140</v>
      </c>
      <c r="P1218" s="14" t="n"/>
      <c r="Q1218" s="14" t="n"/>
      <c r="R1218" s="14" t="n"/>
      <c r="S1218" s="14" t="n"/>
      <c r="T1218" s="14">
        <f>IF(OR($J1218="",$O1218=""),"",$O1218/$J1218)</f>
        <v/>
      </c>
      <c r="U1218" s="14" t="inlineStr">
        <is>
          <t>Concluído</t>
        </is>
      </c>
      <c r="V1218" s="14" t="n"/>
      <c r="W1218" s="14" t="n"/>
      <c r="X1218" s="14" t="n"/>
      <c r="Y1218" s="14" t="n"/>
      <c r="Z1218" s="14" t="n"/>
      <c r="AA1218" s="11" t="n"/>
      <c r="AB1218" s="14">
        <f>B1218&amp;"|"&amp;I1218</f>
        <v/>
      </c>
      <c r="AC1218">
        <f>IF($B1218="","","|"&amp;SUBSTITUTE(TRIM(SUBSTITUTE(SUBSTITUTE(SUBSTITUTE(SUBSTITUTE(SUBSTITUTE(SUBSTITUTE(SUBSTITUTE(SUBSTITUTE(SUBSTITUTE(SUBSTITUTE(SUBSTITUTE(SUBSTITUTE(SUBSTITUTE(SUBSTITUTE(TRIM($B1218&amp;""),CHAR(10)," "),CHAR(13)," "),"."," "),";"," "),","," "),"/"," "),"+"," "),"-"," "),"  "," "),"  "," "),"  "," "),"  "," "),"  "," "),"  "," "))," ","|")&amp;"|")</f>
        <v/>
      </c>
      <c r="AD1218">
        <f>TRIM($I1218&amp;"")</f>
        <v/>
      </c>
    </row>
    <row r="1219" ht="24" customHeight="1">
      <c r="A1219" s="9" t="n">
        <v>46206</v>
      </c>
      <c r="B1219" s="14" t="inlineStr">
        <is>
          <t>10200,10202,10205</t>
        </is>
      </c>
      <c r="C1219" s="14" t="n"/>
      <c r="D1219" s="14" t="inlineStr">
        <is>
          <t>9 COLADEIRAS</t>
        </is>
      </c>
      <c r="E1219" s="14" t="inlineStr">
        <is>
          <t>30006110</t>
        </is>
      </c>
      <c r="F1219" s="14" t="inlineStr">
        <is>
          <t>PE FRONTAL 430X(108)51X25 MDF (DIR) SANTIAGO NEW</t>
        </is>
      </c>
      <c r="G1219" s="14" t="inlineStr">
        <is>
          <t>9 COLADEIRAS</t>
        </is>
      </c>
      <c r="H1219" s="14" t="inlineStr">
        <is>
          <t>9 COLADEIRAS</t>
        </is>
      </c>
      <c r="I1219" s="9" t="inlineStr">
        <is>
          <t>9 COLADEIRAS</t>
        </is>
      </c>
      <c r="J1219" s="9" t="n">
        <v>502</v>
      </c>
      <c r="K1219" s="14">
        <f>IF($E1219="","",IFERROR(INDEX('01_Cad_Pecas'!$H$2:$H$5000,MATCH($E1219,'01_Cad_Pecas'!$D$2:$D$5000,0)),IFERROR(INDEX('01_Cad_Pecas'!$H$2:$H$5000,MATCH(VALUE($E1219),'01_Cad_Pecas'!$D$2:$D$5000,0)),"")))</f>
        <v/>
      </c>
      <c r="L1219" s="14">
        <f>IF($E1219="","",IFERROR(INDEX('01_Cad_Pecas'!$I$2:$I$5000,MATCH($E1219,'01_Cad_Pecas'!$D$2:$D$5000,0)),IFERROR(INDEX('01_Cad_Pecas'!$I$2:$I$5000,MATCH(VALUE($E1219),'01_Cad_Pecas'!$D$2:$D$5000,0)),"")))</f>
        <v/>
      </c>
      <c r="M1219" s="14">
        <f>IF(OR($J1219="",$L1219=""),"",IF($K1219="",0,$K1219)+$J1219*$L1219)</f>
        <v/>
      </c>
      <c r="N1219" s="14" t="n">
        <v>46206</v>
      </c>
      <c r="O1219" s="14" t="n">
        <v>502</v>
      </c>
      <c r="P1219" s="14" t="n"/>
      <c r="Q1219" s="14" t="n"/>
      <c r="R1219" s="14" t="n"/>
      <c r="S1219" s="14" t="n"/>
      <c r="T1219" s="14">
        <f>IF(OR($J1219="",$O1219=""),"",$O1219/$J1219)</f>
        <v/>
      </c>
      <c r="U1219" s="14" t="inlineStr">
        <is>
          <t>Concluído</t>
        </is>
      </c>
      <c r="V1219" s="14" t="n"/>
      <c r="W1219" s="14" t="n"/>
      <c r="X1219" s="14" t="n"/>
      <c r="Y1219" s="14" t="n"/>
      <c r="Z1219" s="14" t="n"/>
      <c r="AA1219" s="11" t="n"/>
      <c r="AB1219" s="14">
        <f>B1219&amp;"|"&amp;I1219</f>
        <v/>
      </c>
      <c r="AC1219">
        <f>IF($B1219="","","|"&amp;SUBSTITUTE(TRIM(SUBSTITUTE(SUBSTITUTE(SUBSTITUTE(SUBSTITUTE(SUBSTITUTE(SUBSTITUTE(SUBSTITUTE(SUBSTITUTE(SUBSTITUTE(SUBSTITUTE(SUBSTITUTE(SUBSTITUTE(SUBSTITUTE(SUBSTITUTE(TRIM($B1219&amp;""),CHAR(10)," "),CHAR(13)," "),"."," "),";"," "),","," "),"/"," "),"+"," "),"-"," "),"  "," "),"  "," "),"  "," "),"  "," "),"  "," "),"  "," "))," ","|")&amp;"|")</f>
        <v/>
      </c>
      <c r="AD1219">
        <f>TRIM($I1219&amp;"")</f>
        <v/>
      </c>
    </row>
    <row r="1220" ht="24" customHeight="1">
      <c r="A1220" s="9" t="n">
        <v>46206</v>
      </c>
      <c r="B1220" s="14" t="inlineStr">
        <is>
          <t>10200,10202,10205</t>
        </is>
      </c>
      <c r="C1220" s="14" t="n"/>
      <c r="D1220" s="14" t="inlineStr">
        <is>
          <t>9 COLADEIRAS</t>
        </is>
      </c>
      <c r="E1220" s="14" t="inlineStr">
        <is>
          <t>30006111</t>
        </is>
      </c>
      <c r="F1220" s="14" t="inlineStr">
        <is>
          <t>PE FRONTAL 430X(108)51X25MDF (ESQRD) SANTIAGO NEW</t>
        </is>
      </c>
      <c r="G1220" s="14" t="inlineStr">
        <is>
          <t>9 COLADEIRAS</t>
        </is>
      </c>
      <c r="H1220" s="14" t="inlineStr">
        <is>
          <t>9 COLADEIRAS</t>
        </is>
      </c>
      <c r="I1220" s="9" t="inlineStr">
        <is>
          <t>9 COLADEIRAS</t>
        </is>
      </c>
      <c r="J1220" s="9" t="n">
        <v>502</v>
      </c>
      <c r="K1220" s="14">
        <f>IF($E1220="","",IFERROR(INDEX('01_Cad_Pecas'!$H$2:$H$5000,MATCH($E1220,'01_Cad_Pecas'!$D$2:$D$5000,0)),IFERROR(INDEX('01_Cad_Pecas'!$H$2:$H$5000,MATCH(VALUE($E1220),'01_Cad_Pecas'!$D$2:$D$5000,0)),"")))</f>
        <v/>
      </c>
      <c r="L1220" s="14">
        <f>IF($E1220="","",IFERROR(INDEX('01_Cad_Pecas'!$I$2:$I$5000,MATCH($E1220,'01_Cad_Pecas'!$D$2:$D$5000,0)),IFERROR(INDEX('01_Cad_Pecas'!$I$2:$I$5000,MATCH(VALUE($E1220),'01_Cad_Pecas'!$D$2:$D$5000,0)),"")))</f>
        <v/>
      </c>
      <c r="M1220" s="14">
        <f>IF(OR($J1220="",$L1220=""),"",IF($K1220="",0,$K1220)+$J1220*$L1220)</f>
        <v/>
      </c>
      <c r="N1220" s="14" t="n">
        <v>46206</v>
      </c>
      <c r="O1220" s="14" t="n">
        <v>502</v>
      </c>
      <c r="P1220" s="14" t="n"/>
      <c r="Q1220" s="14" t="n"/>
      <c r="R1220" s="14" t="n"/>
      <c r="S1220" s="14" t="n"/>
      <c r="T1220" s="14">
        <f>IF(OR($J1220="",$O1220=""),"",$O1220/$J1220)</f>
        <v/>
      </c>
      <c r="U1220" s="14" t="inlineStr">
        <is>
          <t>Concluído</t>
        </is>
      </c>
      <c r="V1220" s="14" t="n"/>
      <c r="W1220" s="14" t="n"/>
      <c r="X1220" s="14" t="n"/>
      <c r="Y1220" s="14" t="n"/>
      <c r="Z1220" s="14" t="n"/>
      <c r="AA1220" s="11" t="n"/>
      <c r="AB1220" s="14">
        <f>B1220&amp;"|"&amp;I1220</f>
        <v/>
      </c>
      <c r="AC1220">
        <f>IF($B1220="","","|"&amp;SUBSTITUTE(TRIM(SUBSTITUTE(SUBSTITUTE(SUBSTITUTE(SUBSTITUTE(SUBSTITUTE(SUBSTITUTE(SUBSTITUTE(SUBSTITUTE(SUBSTITUTE(SUBSTITUTE(SUBSTITUTE(SUBSTITUTE(SUBSTITUTE(SUBSTITUTE(TRIM($B1220&amp;""),CHAR(10)," "),CHAR(13)," "),"."," "),";"," "),","," "),"/"," "),"+"," "),"-"," "),"  "," "),"  "," "),"  "," "),"  "," "),"  "," "),"  "," "))," ","|")&amp;"|")</f>
        <v/>
      </c>
      <c r="AD1220">
        <f>TRIM($I1220&amp;"")</f>
        <v/>
      </c>
    </row>
    <row r="1221" ht="24" customHeight="1">
      <c r="A1221" s="9" t="n">
        <v>46203</v>
      </c>
      <c r="B1221" s="14" t="inlineStr">
        <is>
          <t>10199,10201</t>
        </is>
      </c>
      <c r="C1221" s="14" t="n"/>
      <c r="D1221" s="14" t="inlineStr">
        <is>
          <t>56 COPIADORA</t>
        </is>
      </c>
      <c r="E1221" s="14" t="inlineStr">
        <is>
          <t>200306205</t>
        </is>
      </c>
      <c r="F1221" s="14" t="inlineStr">
        <is>
          <t>TAMPO MTD 1600X900X45 MDF-TAMPO C/ENGROS R100 C/VD</t>
        </is>
      </c>
      <c r="G1221" s="14" t="inlineStr">
        <is>
          <t>56 COPIADORA</t>
        </is>
      </c>
      <c r="H1221" s="14" t="inlineStr">
        <is>
          <t>56 COPIADORA</t>
        </is>
      </c>
      <c r="I1221" s="9" t="inlineStr">
        <is>
          <t>56 COPIADORA</t>
        </is>
      </c>
      <c r="J1221" s="9" t="n">
        <v>10</v>
      </c>
      <c r="K1221" s="14">
        <f>IF($E1221="","",IFERROR(INDEX('01_Cad_Pecas'!$H$2:$H$5000,MATCH($E1221,'01_Cad_Pecas'!$D$2:$D$5000,0)),IFERROR(INDEX('01_Cad_Pecas'!$H$2:$H$5000,MATCH(VALUE($E1221),'01_Cad_Pecas'!$D$2:$D$5000,0)),"")))</f>
        <v/>
      </c>
      <c r="L1221" s="14">
        <f>IF($E1221="","",IFERROR(INDEX('01_Cad_Pecas'!$I$2:$I$5000,MATCH($E1221,'01_Cad_Pecas'!$D$2:$D$5000,0)),IFERROR(INDEX('01_Cad_Pecas'!$I$2:$I$5000,MATCH(VALUE($E1221),'01_Cad_Pecas'!$D$2:$D$5000,0)),"")))</f>
        <v/>
      </c>
      <c r="M1221" s="14">
        <f>IF(OR($J1221="",$L1221=""),"",IF($K1221="",0,$K1221)+$J1221*$L1221)</f>
        <v/>
      </c>
      <c r="N1221" s="14" t="n">
        <v>46206</v>
      </c>
      <c r="O1221" s="14" t="n">
        <v>10</v>
      </c>
      <c r="P1221" s="14" t="n"/>
      <c r="Q1221" s="14" t="n"/>
      <c r="R1221" s="14" t="n"/>
      <c r="S1221" s="14" t="n"/>
      <c r="T1221" s="14">
        <f>IF(OR($J1221="",$O1221=""),"",$O1221/$J1221)</f>
        <v/>
      </c>
      <c r="U1221" s="14" t="inlineStr">
        <is>
          <t>Concluído</t>
        </is>
      </c>
      <c r="V1221" s="14" t="n"/>
      <c r="W1221" s="14" t="n"/>
      <c r="X1221" s="14" t="n"/>
      <c r="Y1221" s="14" t="n"/>
      <c r="Z1221" s="14" t="n"/>
      <c r="AA1221" s="11" t="n"/>
      <c r="AB1221" s="14">
        <f>B1221&amp;"|"&amp;I1221</f>
        <v/>
      </c>
      <c r="AC1221">
        <f>IF($B1221="","","|"&amp;SUBSTITUTE(TRIM(SUBSTITUTE(SUBSTITUTE(SUBSTITUTE(SUBSTITUTE(SUBSTITUTE(SUBSTITUTE(SUBSTITUTE(SUBSTITUTE(SUBSTITUTE(SUBSTITUTE(SUBSTITUTE(SUBSTITUTE(SUBSTITUTE(SUBSTITUTE(TRIM($B1221&amp;""),CHAR(10)," "),CHAR(13)," "),"."," "),";"," "),","," "),"/"," "),"+"," "),"-"," "),"  "," "),"  "," "),"  "," "),"  "," "),"  "," "),"  "," "))," ","|")&amp;"|")</f>
        <v/>
      </c>
      <c r="AD1221">
        <f>TRIM($I1221&amp;"")</f>
        <v/>
      </c>
    </row>
    <row r="1222" ht="24" customHeight="1">
      <c r="A1222" s="9" t="n">
        <v>46203</v>
      </c>
      <c r="B1222" s="14" t="inlineStr">
        <is>
          <t>10199,10201</t>
        </is>
      </c>
      <c r="C1222" s="14" t="n"/>
      <c r="D1222" s="14" t="inlineStr">
        <is>
          <t>56 COPIADORA</t>
        </is>
      </c>
      <c r="E1222" s="14" t="inlineStr">
        <is>
          <t>20020007</t>
        </is>
      </c>
      <c r="F1222" s="14" t="inlineStr">
        <is>
          <t>TAMPO VITREO 1365X905X18 MDF - MESA DUBAI LIGHT</t>
        </is>
      </c>
      <c r="G1222" s="14" t="inlineStr">
        <is>
          <t>56 COPIADORA</t>
        </is>
      </c>
      <c r="H1222" s="14" t="inlineStr">
        <is>
          <t>56 COPIADORA</t>
        </is>
      </c>
      <c r="I1222" s="9" t="inlineStr">
        <is>
          <t>56 COPIADORA</t>
        </is>
      </c>
      <c r="J1222" s="9" t="n">
        <v>20</v>
      </c>
      <c r="K1222" s="14">
        <f>IF($E1222="","",IFERROR(INDEX('01_Cad_Pecas'!$H$2:$H$5000,MATCH($E1222,'01_Cad_Pecas'!$D$2:$D$5000,0)),IFERROR(INDEX('01_Cad_Pecas'!$H$2:$H$5000,MATCH(VALUE($E1222),'01_Cad_Pecas'!$D$2:$D$5000,0)),"")))</f>
        <v/>
      </c>
      <c r="L1222" s="14">
        <f>IF($E1222="","",IFERROR(INDEX('01_Cad_Pecas'!$I$2:$I$5000,MATCH($E1222,'01_Cad_Pecas'!$D$2:$D$5000,0)),IFERROR(INDEX('01_Cad_Pecas'!$I$2:$I$5000,MATCH(VALUE($E1222),'01_Cad_Pecas'!$D$2:$D$5000,0)),"")))</f>
        <v/>
      </c>
      <c r="M1222" s="14">
        <f>IF(OR($J1222="",$L1222=""),"",IF($K1222="",0,$K1222)+$J1222*$L1222)</f>
        <v/>
      </c>
      <c r="N1222" s="14" t="n">
        <v>46206</v>
      </c>
      <c r="O1222" s="14" t="n">
        <v>20</v>
      </c>
      <c r="P1222" s="14" t="n"/>
      <c r="Q1222" s="14" t="n"/>
      <c r="R1222" s="14" t="n"/>
      <c r="S1222" s="14" t="n"/>
      <c r="T1222" s="14">
        <f>IF(OR($J1222="",$O1222=""),"",$O1222/$J1222)</f>
        <v/>
      </c>
      <c r="U1222" s="14" t="inlineStr">
        <is>
          <t>Concluído</t>
        </is>
      </c>
      <c r="V1222" s="14" t="n"/>
      <c r="W1222" s="14" t="n"/>
      <c r="X1222" s="14" t="n"/>
      <c r="Y1222" s="14" t="n"/>
      <c r="Z1222" s="14" t="n"/>
      <c r="AA1222" s="11" t="n"/>
      <c r="AB1222" s="14">
        <f>B1222&amp;"|"&amp;I1222</f>
        <v/>
      </c>
      <c r="AC1222">
        <f>IF($B1222="","","|"&amp;SUBSTITUTE(TRIM(SUBSTITUTE(SUBSTITUTE(SUBSTITUTE(SUBSTITUTE(SUBSTITUTE(SUBSTITUTE(SUBSTITUTE(SUBSTITUTE(SUBSTITUTE(SUBSTITUTE(SUBSTITUTE(SUBSTITUTE(SUBSTITUTE(SUBSTITUTE(TRIM($B1222&amp;""),CHAR(10)," "),CHAR(13)," "),"."," "),";"," "),","," "),"/"," "),"+"," "),"-"," "),"  "," "),"  "," "),"  "," "),"  "," "),"  "," "),"  "," "))," ","|")&amp;"|")</f>
        <v/>
      </c>
      <c r="AD1222">
        <f>TRIM($I1222&amp;"")</f>
        <v/>
      </c>
    </row>
    <row r="1223" ht="24" customHeight="1">
      <c r="A1223" s="9" t="n">
        <v>46203</v>
      </c>
      <c r="B1223" s="14" t="inlineStr">
        <is>
          <t>10199,10201</t>
        </is>
      </c>
      <c r="C1223" s="14" t="n"/>
      <c r="D1223" s="14" t="inlineStr">
        <is>
          <t>56 COPIADORA</t>
        </is>
      </c>
      <c r="E1223" s="14" t="inlineStr">
        <is>
          <t>20020507</t>
        </is>
      </c>
      <c r="F1223" s="14" t="inlineStr">
        <is>
          <t>TAMPO VITREO 1605X905X18 MDF - MESA DUBAI LIGHT</t>
        </is>
      </c>
      <c r="G1223" s="14" t="inlineStr">
        <is>
          <t>56 COPIADORA</t>
        </is>
      </c>
      <c r="H1223" s="14" t="inlineStr">
        <is>
          <t>56 COPIADORA</t>
        </is>
      </c>
      <c r="I1223" s="9" t="inlineStr">
        <is>
          <t>56 COPIADORA</t>
        </is>
      </c>
      <c r="J1223" s="9" t="n">
        <v>12</v>
      </c>
      <c r="K1223" s="14">
        <f>IF($E1223="","",IFERROR(INDEX('01_Cad_Pecas'!$H$2:$H$5000,MATCH($E1223,'01_Cad_Pecas'!$D$2:$D$5000,0)),IFERROR(INDEX('01_Cad_Pecas'!$H$2:$H$5000,MATCH(VALUE($E1223),'01_Cad_Pecas'!$D$2:$D$5000,0)),"")))</f>
        <v/>
      </c>
      <c r="L1223" s="14">
        <f>IF($E1223="","",IFERROR(INDEX('01_Cad_Pecas'!$I$2:$I$5000,MATCH($E1223,'01_Cad_Pecas'!$D$2:$D$5000,0)),IFERROR(INDEX('01_Cad_Pecas'!$I$2:$I$5000,MATCH(VALUE($E1223),'01_Cad_Pecas'!$D$2:$D$5000,0)),"")))</f>
        <v/>
      </c>
      <c r="M1223" s="14">
        <f>IF(OR($J1223="",$L1223=""),"",IF($K1223="",0,$K1223)+$J1223*$L1223)</f>
        <v/>
      </c>
      <c r="N1223" s="14" t="n">
        <v>46206</v>
      </c>
      <c r="O1223" s="14" t="n">
        <v>12</v>
      </c>
      <c r="P1223" s="14" t="n"/>
      <c r="Q1223" s="14" t="n"/>
      <c r="R1223" s="14" t="n"/>
      <c r="S1223" s="14" t="n"/>
      <c r="T1223" s="14">
        <f>IF(OR($J1223="",$O1223=""),"",$O1223/$J1223)</f>
        <v/>
      </c>
      <c r="U1223" s="14" t="inlineStr">
        <is>
          <t>Concluído</t>
        </is>
      </c>
      <c r="V1223" s="14" t="n"/>
      <c r="W1223" s="14" t="n"/>
      <c r="X1223" s="14" t="n"/>
      <c r="Y1223" s="14" t="n"/>
      <c r="Z1223" s="14" t="n"/>
      <c r="AA1223" s="11" t="n"/>
      <c r="AB1223" s="14">
        <f>B1223&amp;"|"&amp;I1223</f>
        <v/>
      </c>
      <c r="AC1223">
        <f>IF($B1223="","","|"&amp;SUBSTITUTE(TRIM(SUBSTITUTE(SUBSTITUTE(SUBSTITUTE(SUBSTITUTE(SUBSTITUTE(SUBSTITUTE(SUBSTITUTE(SUBSTITUTE(SUBSTITUTE(SUBSTITUTE(SUBSTITUTE(SUBSTITUTE(SUBSTITUTE(SUBSTITUTE(TRIM($B1223&amp;""),CHAR(10)," "),CHAR(13)," "),"."," "),";"," "),","," "),"/"," "),"+"," "),"-"," "),"  "," "),"  "," "),"  "," "),"  "," "),"  "," "),"  "," "))," ","|")&amp;"|")</f>
        <v/>
      </c>
      <c r="AD1223">
        <f>TRIM($I1223&amp;"")</f>
        <v/>
      </c>
    </row>
    <row r="1224" ht="24" customHeight="1">
      <c r="A1224" s="9" t="n">
        <v>46203</v>
      </c>
      <c r="B1224" s="14" t="inlineStr">
        <is>
          <t>10199,10201</t>
        </is>
      </c>
      <c r="C1224" s="14" t="n"/>
      <c r="D1224" s="14" t="inlineStr">
        <is>
          <t>56 COPIADORA</t>
        </is>
      </c>
      <c r="E1224" s="14" t="inlineStr">
        <is>
          <t>20021607</t>
        </is>
      </c>
      <c r="F1224" s="14" t="inlineStr">
        <is>
          <t>TAMPO 1605X905X18 MDF - MESA COM VIDRO</t>
        </is>
      </c>
      <c r="G1224" s="14" t="inlineStr">
        <is>
          <t>56 COPIADORA</t>
        </is>
      </c>
      <c r="H1224" s="14" t="inlineStr">
        <is>
          <t>56 COPIADORA</t>
        </is>
      </c>
      <c r="I1224" s="9" t="inlineStr">
        <is>
          <t>56 COPIADORA</t>
        </is>
      </c>
      <c r="J1224" s="9" t="n">
        <v>10</v>
      </c>
      <c r="K1224" s="14">
        <f>IF($E1224="","",IFERROR(INDEX('01_Cad_Pecas'!$H$2:$H$5000,MATCH($E1224,'01_Cad_Pecas'!$D$2:$D$5000,0)),IFERROR(INDEX('01_Cad_Pecas'!$H$2:$H$5000,MATCH(VALUE($E1224),'01_Cad_Pecas'!$D$2:$D$5000,0)),"")))</f>
        <v/>
      </c>
      <c r="L1224" s="14">
        <f>IF($E1224="","",IFERROR(INDEX('01_Cad_Pecas'!$I$2:$I$5000,MATCH($E1224,'01_Cad_Pecas'!$D$2:$D$5000,0)),IFERROR(INDEX('01_Cad_Pecas'!$I$2:$I$5000,MATCH(VALUE($E1224),'01_Cad_Pecas'!$D$2:$D$5000,0)),"")))</f>
        <v/>
      </c>
      <c r="M1224" s="14">
        <f>IF(OR($J1224="",$L1224=""),"",IF($K1224="",0,$K1224)+$J1224*$L1224)</f>
        <v/>
      </c>
      <c r="N1224" s="14" t="n">
        <v>46206</v>
      </c>
      <c r="O1224" s="14" t="n">
        <v>10</v>
      </c>
      <c r="P1224" s="14" t="n"/>
      <c r="Q1224" s="14" t="n"/>
      <c r="R1224" s="14" t="n"/>
      <c r="S1224" s="14" t="n"/>
      <c r="T1224" s="14">
        <f>IF(OR($J1224="",$O1224=""),"",$O1224/$J1224)</f>
        <v/>
      </c>
      <c r="U1224" s="14" t="inlineStr">
        <is>
          <t>Concluído</t>
        </is>
      </c>
      <c r="V1224" s="14" t="n"/>
      <c r="W1224" s="14" t="n"/>
      <c r="X1224" s="14" t="n"/>
      <c r="Y1224" s="14" t="n"/>
      <c r="Z1224" s="14" t="n"/>
      <c r="AA1224" s="11" t="n"/>
      <c r="AB1224" s="14">
        <f>B1224&amp;"|"&amp;I1224</f>
        <v/>
      </c>
      <c r="AC1224">
        <f>IF($B1224="","","|"&amp;SUBSTITUTE(TRIM(SUBSTITUTE(SUBSTITUTE(SUBSTITUTE(SUBSTITUTE(SUBSTITUTE(SUBSTITUTE(SUBSTITUTE(SUBSTITUTE(SUBSTITUTE(SUBSTITUTE(SUBSTITUTE(SUBSTITUTE(SUBSTITUTE(SUBSTITUTE(TRIM($B1224&amp;""),CHAR(10)," "),CHAR(13)," "),"."," "),";"," "),","," "),"/"," "),"+"," "),"-"," "),"  "," "),"  "," "),"  "," "),"  "," "),"  "," "),"  "," "))," ","|")&amp;"|")</f>
        <v/>
      </c>
      <c r="AD1224">
        <f>TRIM($I1224&amp;"")</f>
        <v/>
      </c>
    </row>
    <row r="1225" ht="24" customHeight="1">
      <c r="A1225" s="9" t="n">
        <v>46203</v>
      </c>
      <c r="B1225" s="14" t="inlineStr">
        <is>
          <t>10199,10201</t>
        </is>
      </c>
      <c r="C1225" s="14" t="n"/>
      <c r="D1225" s="14" t="inlineStr">
        <is>
          <t>56 COPIADORA</t>
        </is>
      </c>
      <c r="E1225" s="14" t="inlineStr">
        <is>
          <t>20051001</t>
        </is>
      </c>
      <c r="F1225" s="14" t="inlineStr">
        <is>
          <t>TAMPO REDONDO 1035X1035X18 MDF - MESA TURIM LIGHT</t>
        </is>
      </c>
      <c r="G1225" s="14" t="inlineStr">
        <is>
          <t>56 COPIADORA</t>
        </is>
      </c>
      <c r="H1225" s="14" t="inlineStr">
        <is>
          <t>56 COPIADORA</t>
        </is>
      </c>
      <c r="I1225" s="9" t="inlineStr">
        <is>
          <t>56 COPIADORA</t>
        </is>
      </c>
      <c r="J1225" s="9" t="n">
        <v>150</v>
      </c>
      <c r="K1225" s="14">
        <f>IF($E1225="","",IFERROR(INDEX('01_Cad_Pecas'!$H$2:$H$5000,MATCH($E1225,'01_Cad_Pecas'!$D$2:$D$5000,0)),IFERROR(INDEX('01_Cad_Pecas'!$H$2:$H$5000,MATCH(VALUE($E1225),'01_Cad_Pecas'!$D$2:$D$5000,0)),"")))</f>
        <v/>
      </c>
      <c r="L1225" s="14">
        <f>IF($E1225="","",IFERROR(INDEX('01_Cad_Pecas'!$I$2:$I$5000,MATCH($E1225,'01_Cad_Pecas'!$D$2:$D$5000,0)),IFERROR(INDEX('01_Cad_Pecas'!$I$2:$I$5000,MATCH(VALUE($E1225),'01_Cad_Pecas'!$D$2:$D$5000,0)),"")))</f>
        <v/>
      </c>
      <c r="M1225" s="14">
        <f>IF(OR($J1225="",$L1225=""),"",IF($K1225="",0,$K1225)+$J1225*$L1225)</f>
        <v/>
      </c>
      <c r="N1225" s="14" t="n">
        <v>46206</v>
      </c>
      <c r="O1225" s="14" t="n">
        <v>150</v>
      </c>
      <c r="P1225" s="14" t="n"/>
      <c r="Q1225" s="14" t="n"/>
      <c r="R1225" s="14" t="n"/>
      <c r="S1225" s="14" t="n"/>
      <c r="T1225" s="14">
        <f>IF(OR($J1225="",$O1225=""),"",$O1225/$J1225)</f>
        <v/>
      </c>
      <c r="U1225" s="14" t="inlineStr">
        <is>
          <t>Concluído</t>
        </is>
      </c>
      <c r="V1225" s="14" t="n"/>
      <c r="W1225" s="14" t="n"/>
      <c r="X1225" s="14" t="n"/>
      <c r="Y1225" s="14" t="n"/>
      <c r="Z1225" s="14" t="n"/>
      <c r="AA1225" s="11" t="n"/>
      <c r="AB1225" s="14">
        <f>B1225&amp;"|"&amp;I1225</f>
        <v/>
      </c>
      <c r="AC1225">
        <f>IF($B1225="","","|"&amp;SUBSTITUTE(TRIM(SUBSTITUTE(SUBSTITUTE(SUBSTITUTE(SUBSTITUTE(SUBSTITUTE(SUBSTITUTE(SUBSTITUTE(SUBSTITUTE(SUBSTITUTE(SUBSTITUTE(SUBSTITUTE(SUBSTITUTE(SUBSTITUTE(SUBSTITUTE(TRIM($B1225&amp;""),CHAR(10)," "),CHAR(13)," "),"."," "),";"," "),","," "),"/"," "),"+"," "),"-"," "),"  "," "),"  "," "),"  "," "),"  "," "),"  "," "),"  "," "))," ","|")&amp;"|")</f>
        <v/>
      </c>
      <c r="AD1225">
        <f>TRIM($I1225&amp;"")</f>
        <v/>
      </c>
    </row>
    <row r="1226" ht="24" customHeight="1">
      <c r="A1226" s="9" t="n">
        <v>46203</v>
      </c>
      <c r="B1226" s="14" t="inlineStr">
        <is>
          <t>10199,10201</t>
        </is>
      </c>
      <c r="C1226" s="14" t="n"/>
      <c r="D1226" s="14" t="inlineStr">
        <is>
          <t>56 COPIADORA</t>
        </is>
      </c>
      <c r="E1226" s="14" t="inlineStr">
        <is>
          <t>20053207</t>
        </is>
      </c>
      <c r="F1226" s="14" t="inlineStr">
        <is>
          <t>TAMPO 1205X905X18 MDF - MESA COM VIDRO</t>
        </is>
      </c>
      <c r="G1226" s="14" t="inlineStr">
        <is>
          <t>56 COPIADORA</t>
        </is>
      </c>
      <c r="H1226" s="14" t="inlineStr">
        <is>
          <t>56 COPIADORA</t>
        </is>
      </c>
      <c r="I1226" s="9" t="inlineStr">
        <is>
          <t>56 COPIADORA</t>
        </is>
      </c>
      <c r="J1226" s="9" t="n">
        <v>10</v>
      </c>
      <c r="K1226" s="14">
        <f>IF($E1226="","",IFERROR(INDEX('01_Cad_Pecas'!$H$2:$H$5000,MATCH($E1226,'01_Cad_Pecas'!$D$2:$D$5000,0)),IFERROR(INDEX('01_Cad_Pecas'!$H$2:$H$5000,MATCH(VALUE($E1226),'01_Cad_Pecas'!$D$2:$D$5000,0)),"")))</f>
        <v/>
      </c>
      <c r="L1226" s="14">
        <f>IF($E1226="","",IFERROR(INDEX('01_Cad_Pecas'!$I$2:$I$5000,MATCH($E1226,'01_Cad_Pecas'!$D$2:$D$5000,0)),IFERROR(INDEX('01_Cad_Pecas'!$I$2:$I$5000,MATCH(VALUE($E1226),'01_Cad_Pecas'!$D$2:$D$5000,0)),"")))</f>
        <v/>
      </c>
      <c r="M1226" s="14">
        <f>IF(OR($J1226="",$L1226=""),"",IF($K1226="",0,$K1226)+$J1226*$L1226)</f>
        <v/>
      </c>
      <c r="N1226" s="14" t="n">
        <v>46206</v>
      </c>
      <c r="O1226" s="14" t="n">
        <v>10</v>
      </c>
      <c r="P1226" s="14" t="n"/>
      <c r="Q1226" s="14" t="n"/>
      <c r="R1226" s="14" t="n"/>
      <c r="S1226" s="14" t="n"/>
      <c r="T1226" s="14">
        <f>IF(OR($J1226="",$O1226=""),"",$O1226/$J1226)</f>
        <v/>
      </c>
      <c r="U1226" s="14" t="inlineStr">
        <is>
          <t>Concluído</t>
        </is>
      </c>
      <c r="V1226" s="14" t="n"/>
      <c r="W1226" s="14" t="n"/>
      <c r="X1226" s="14" t="n"/>
      <c r="Y1226" s="14" t="n"/>
      <c r="Z1226" s="14" t="n"/>
      <c r="AA1226" s="11" t="n"/>
      <c r="AB1226" s="14">
        <f>B1226&amp;"|"&amp;I1226</f>
        <v/>
      </c>
      <c r="AC1226">
        <f>IF($B1226="","","|"&amp;SUBSTITUTE(TRIM(SUBSTITUTE(SUBSTITUTE(SUBSTITUTE(SUBSTITUTE(SUBSTITUTE(SUBSTITUTE(SUBSTITUTE(SUBSTITUTE(SUBSTITUTE(SUBSTITUTE(SUBSTITUTE(SUBSTITUTE(SUBSTITUTE(SUBSTITUTE(TRIM($B1226&amp;""),CHAR(10)," "),CHAR(13)," "),"."," "),";"," "),","," "),"/"," "),"+"," "),"-"," "),"  "," "),"  "," "),"  "," "),"  "," "),"  "," "),"  "," "))," ","|")&amp;"|")</f>
        <v/>
      </c>
      <c r="AD1226">
        <f>TRIM($I1226&amp;"")</f>
        <v/>
      </c>
    </row>
    <row r="1227" ht="24" customHeight="1">
      <c r="A1227" s="9" t="n">
        <v>46204</v>
      </c>
      <c r="B1227" s="14" t="inlineStr">
        <is>
          <t>10200,10202,10205</t>
        </is>
      </c>
      <c r="C1227" s="14" t="n"/>
      <c r="D1227" s="14" t="inlineStr">
        <is>
          <t>56 COPIADORA</t>
        </is>
      </c>
      <c r="E1227" s="14" t="inlineStr">
        <is>
          <t>200306204</t>
        </is>
      </c>
      <c r="F1227" s="14" t="inlineStr">
        <is>
          <t>TAMPO MONTADO 1600X900X45 MDF-TAMPO C/ENGROS R100</t>
        </is>
      </c>
      <c r="G1227" s="14" t="inlineStr">
        <is>
          <t>56 COPIADORA</t>
        </is>
      </c>
      <c r="H1227" s="14" t="inlineStr">
        <is>
          <t>56 COPIADORA</t>
        </is>
      </c>
      <c r="I1227" s="9" t="inlineStr">
        <is>
          <t>56 COPIADORA</t>
        </is>
      </c>
      <c r="J1227" s="9" t="n">
        <v>1</v>
      </c>
      <c r="K1227" s="14">
        <f>IF($E1227="","",IFERROR(INDEX('01_Cad_Pecas'!$H$2:$H$5000,MATCH($E1227,'01_Cad_Pecas'!$D$2:$D$5000,0)),IFERROR(INDEX('01_Cad_Pecas'!$H$2:$H$5000,MATCH(VALUE($E1227),'01_Cad_Pecas'!$D$2:$D$5000,0)),"")))</f>
        <v/>
      </c>
      <c r="L1227" s="14">
        <f>IF($E1227="","",IFERROR(INDEX('01_Cad_Pecas'!$I$2:$I$5000,MATCH($E1227,'01_Cad_Pecas'!$D$2:$D$5000,0)),IFERROR(INDEX('01_Cad_Pecas'!$I$2:$I$5000,MATCH(VALUE($E1227),'01_Cad_Pecas'!$D$2:$D$5000,0)),"")))</f>
        <v/>
      </c>
      <c r="M1227" s="14">
        <f>IF(OR($J1227="",$L1227=""),"",IF($K1227="",0,$K1227)+$J1227*$L1227)</f>
        <v/>
      </c>
      <c r="N1227" s="14" t="n">
        <v>46206</v>
      </c>
      <c r="O1227" s="14" t="n">
        <v>1</v>
      </c>
      <c r="P1227" s="14" t="n"/>
      <c r="Q1227" s="14" t="n"/>
      <c r="R1227" s="14" t="n"/>
      <c r="S1227" s="14" t="n"/>
      <c r="T1227" s="14">
        <f>IF(OR($J1227="",$O1227=""),"",$O1227/$J1227)</f>
        <v/>
      </c>
      <c r="U1227" s="14" t="inlineStr">
        <is>
          <t>Concluído</t>
        </is>
      </c>
      <c r="V1227" s="14" t="n"/>
      <c r="W1227" s="14" t="n"/>
      <c r="X1227" s="14" t="n"/>
      <c r="Y1227" s="14" t="n"/>
      <c r="Z1227" s="14" t="n"/>
      <c r="AA1227" s="11" t="n"/>
      <c r="AB1227" s="14">
        <f>B1227&amp;"|"&amp;I1227</f>
        <v/>
      </c>
      <c r="AC1227">
        <f>IF($B1227="","","|"&amp;SUBSTITUTE(TRIM(SUBSTITUTE(SUBSTITUTE(SUBSTITUTE(SUBSTITUTE(SUBSTITUTE(SUBSTITUTE(SUBSTITUTE(SUBSTITUTE(SUBSTITUTE(SUBSTITUTE(SUBSTITUTE(SUBSTITUTE(SUBSTITUTE(SUBSTITUTE(TRIM($B1227&amp;""),CHAR(10)," "),CHAR(13)," "),"."," "),";"," "),","," "),"/"," "),"+"," "),"-"," "),"  "," "),"  "," "),"  "," "),"  "," "),"  "," "),"  "," "))," ","|")&amp;"|")</f>
        <v/>
      </c>
      <c r="AD1227">
        <f>TRIM($I1227&amp;"")</f>
        <v/>
      </c>
    </row>
    <row r="1228" ht="24" customHeight="1">
      <c r="A1228" s="9" t="n">
        <v>46204</v>
      </c>
      <c r="B1228" s="14" t="inlineStr">
        <is>
          <t>10200,10202,10205</t>
        </is>
      </c>
      <c r="C1228" s="14" t="n"/>
      <c r="D1228" s="14" t="inlineStr">
        <is>
          <t>56 COPIADORA</t>
        </is>
      </c>
      <c r="E1228" s="14" t="inlineStr">
        <is>
          <t>200306205</t>
        </is>
      </c>
      <c r="F1228" s="14" t="inlineStr">
        <is>
          <t>TAMPO MTD 1600X900X45 MDF-TAMPO C/ENGROS R100 C/VD</t>
        </is>
      </c>
      <c r="G1228" s="14" t="inlineStr">
        <is>
          <t>56 COPIADORA</t>
        </is>
      </c>
      <c r="H1228" s="14" t="inlineStr">
        <is>
          <t>56 COPIADORA</t>
        </is>
      </c>
      <c r="I1228" s="9" t="inlineStr">
        <is>
          <t>56 COPIADORA</t>
        </is>
      </c>
      <c r="J1228" s="9" t="n">
        <v>3</v>
      </c>
      <c r="K1228" s="14">
        <f>IF($E1228="","",IFERROR(INDEX('01_Cad_Pecas'!$H$2:$H$5000,MATCH($E1228,'01_Cad_Pecas'!$D$2:$D$5000,0)),IFERROR(INDEX('01_Cad_Pecas'!$H$2:$H$5000,MATCH(VALUE($E1228),'01_Cad_Pecas'!$D$2:$D$5000,0)),"")))</f>
        <v/>
      </c>
      <c r="L1228" s="14">
        <f>IF($E1228="","",IFERROR(INDEX('01_Cad_Pecas'!$I$2:$I$5000,MATCH($E1228,'01_Cad_Pecas'!$D$2:$D$5000,0)),IFERROR(INDEX('01_Cad_Pecas'!$I$2:$I$5000,MATCH(VALUE($E1228),'01_Cad_Pecas'!$D$2:$D$5000,0)),"")))</f>
        <v/>
      </c>
      <c r="M1228" s="14">
        <f>IF(OR($J1228="",$L1228=""),"",IF($K1228="",0,$K1228)+$J1228*$L1228)</f>
        <v/>
      </c>
      <c r="N1228" s="14" t="n">
        <v>46206</v>
      </c>
      <c r="O1228" s="14" t="n">
        <v>3</v>
      </c>
      <c r="P1228" s="14" t="n"/>
      <c r="Q1228" s="14" t="n"/>
      <c r="R1228" s="14" t="n"/>
      <c r="S1228" s="14" t="n"/>
      <c r="T1228" s="14">
        <f>IF(OR($J1228="",$O1228=""),"",$O1228/$J1228)</f>
        <v/>
      </c>
      <c r="U1228" s="14" t="inlineStr">
        <is>
          <t>Concluído</t>
        </is>
      </c>
      <c r="V1228" s="14" t="n"/>
      <c r="W1228" s="14" t="n"/>
      <c r="X1228" s="14" t="n"/>
      <c r="Y1228" s="14" t="n"/>
      <c r="Z1228" s="14" t="n"/>
      <c r="AA1228" s="11" t="n"/>
      <c r="AB1228" s="14">
        <f>B1228&amp;"|"&amp;I1228</f>
        <v/>
      </c>
      <c r="AC1228">
        <f>IF($B1228="","","|"&amp;SUBSTITUTE(TRIM(SUBSTITUTE(SUBSTITUTE(SUBSTITUTE(SUBSTITUTE(SUBSTITUTE(SUBSTITUTE(SUBSTITUTE(SUBSTITUTE(SUBSTITUTE(SUBSTITUTE(SUBSTITUTE(SUBSTITUTE(SUBSTITUTE(SUBSTITUTE(TRIM($B1228&amp;""),CHAR(10)," "),CHAR(13)," "),"."," "),";"," "),","," "),"/"," "),"+"," "),"-"," "),"  "," "),"  "," "),"  "," "),"  "," "),"  "," "),"  "," "))," ","|")&amp;"|")</f>
        <v/>
      </c>
      <c r="AD1228">
        <f>TRIM($I1228&amp;"")</f>
        <v/>
      </c>
    </row>
    <row r="1229" ht="24" customHeight="1">
      <c r="A1229" s="9" t="n">
        <v>46204</v>
      </c>
      <c r="B1229" s="14" t="inlineStr">
        <is>
          <t>10200,10202,10205</t>
        </is>
      </c>
      <c r="C1229" s="14" t="n"/>
      <c r="D1229" s="14" t="inlineStr">
        <is>
          <t>56 COPIADORA</t>
        </is>
      </c>
      <c r="E1229" s="14" t="inlineStr">
        <is>
          <t>20031607</t>
        </is>
      </c>
      <c r="F1229" s="14" t="inlineStr">
        <is>
          <t>TAMPO 1605X905X15 MDF - MESA COM VIDRO</t>
        </is>
      </c>
      <c r="G1229" s="14" t="inlineStr">
        <is>
          <t>56 COPIADORA</t>
        </is>
      </c>
      <c r="H1229" s="14" t="inlineStr">
        <is>
          <t>56 COPIADORA</t>
        </is>
      </c>
      <c r="I1229" s="9" t="inlineStr">
        <is>
          <t>56 COPIADORA</t>
        </is>
      </c>
      <c r="J1229" s="9" t="n">
        <v>2</v>
      </c>
      <c r="K1229" s="14">
        <f>IF($E1229="","",IFERROR(INDEX('01_Cad_Pecas'!$H$2:$H$5000,MATCH($E1229,'01_Cad_Pecas'!$D$2:$D$5000,0)),IFERROR(INDEX('01_Cad_Pecas'!$H$2:$H$5000,MATCH(VALUE($E1229),'01_Cad_Pecas'!$D$2:$D$5000,0)),"")))</f>
        <v/>
      </c>
      <c r="L1229" s="14">
        <f>IF($E1229="","",IFERROR(INDEX('01_Cad_Pecas'!$I$2:$I$5000,MATCH($E1229,'01_Cad_Pecas'!$D$2:$D$5000,0)),IFERROR(INDEX('01_Cad_Pecas'!$I$2:$I$5000,MATCH(VALUE($E1229),'01_Cad_Pecas'!$D$2:$D$5000,0)),"")))</f>
        <v/>
      </c>
      <c r="M1229" s="14">
        <f>IF(OR($J1229="",$L1229=""),"",IF($K1229="",0,$K1229)+$J1229*$L1229)</f>
        <v/>
      </c>
      <c r="N1229" s="14" t="n">
        <v>46206</v>
      </c>
      <c r="O1229" s="14" t="n">
        <v>2</v>
      </c>
      <c r="P1229" s="14" t="n"/>
      <c r="Q1229" s="14" t="n"/>
      <c r="R1229" s="14" t="n"/>
      <c r="S1229" s="14" t="n"/>
      <c r="T1229" s="14">
        <f>IF(OR($J1229="",$O1229=""),"",$O1229/$J1229)</f>
        <v/>
      </c>
      <c r="U1229" s="14" t="inlineStr">
        <is>
          <t>Concluído</t>
        </is>
      </c>
      <c r="V1229" s="14" t="n"/>
      <c r="W1229" s="14" t="n"/>
      <c r="X1229" s="14" t="n"/>
      <c r="Y1229" s="14" t="n"/>
      <c r="Z1229" s="14" t="n"/>
      <c r="AA1229" s="11" t="n"/>
      <c r="AB1229" s="14">
        <f>B1229&amp;"|"&amp;I1229</f>
        <v/>
      </c>
      <c r="AC1229">
        <f>IF($B1229="","","|"&amp;SUBSTITUTE(TRIM(SUBSTITUTE(SUBSTITUTE(SUBSTITUTE(SUBSTITUTE(SUBSTITUTE(SUBSTITUTE(SUBSTITUTE(SUBSTITUTE(SUBSTITUTE(SUBSTITUTE(SUBSTITUTE(SUBSTITUTE(SUBSTITUTE(SUBSTITUTE(TRIM($B1229&amp;""),CHAR(10)," "),CHAR(13)," "),"."," "),";"," "),","," "),"/"," "),"+"," "),"-"," "),"  "," "),"  "," "),"  "," "),"  "," "),"  "," "),"  "," "))," ","|")&amp;"|")</f>
        <v/>
      </c>
      <c r="AD1229">
        <f>TRIM($I1229&amp;"")</f>
        <v/>
      </c>
    </row>
    <row r="1230" ht="24" customHeight="1">
      <c r="A1230" s="9" t="n">
        <v>46204</v>
      </c>
      <c r="B1230" s="14" t="inlineStr">
        <is>
          <t>10200,10202,10205</t>
        </is>
      </c>
      <c r="C1230" s="14" t="n"/>
      <c r="D1230" s="14" t="inlineStr">
        <is>
          <t>56 COPIADORA</t>
        </is>
      </c>
      <c r="E1230" s="14" t="inlineStr">
        <is>
          <t>20021607</t>
        </is>
      </c>
      <c r="F1230" s="14" t="inlineStr">
        <is>
          <t>TAMPO 1605X905X18 MDF - MESA COM VIDRO</t>
        </is>
      </c>
      <c r="G1230" s="14" t="inlineStr">
        <is>
          <t>56 COPIADORA</t>
        </is>
      </c>
      <c r="H1230" s="14" t="inlineStr">
        <is>
          <t>56 COPIADORA</t>
        </is>
      </c>
      <c r="I1230" s="9" t="inlineStr">
        <is>
          <t>56 COPIADORA</t>
        </is>
      </c>
      <c r="J1230" s="9" t="n">
        <v>11</v>
      </c>
      <c r="K1230" s="14">
        <f>IF($E1230="","",IFERROR(INDEX('01_Cad_Pecas'!$H$2:$H$5000,MATCH($E1230,'01_Cad_Pecas'!$D$2:$D$5000,0)),IFERROR(INDEX('01_Cad_Pecas'!$H$2:$H$5000,MATCH(VALUE($E1230),'01_Cad_Pecas'!$D$2:$D$5000,0)),"")))</f>
        <v/>
      </c>
      <c r="L1230" s="14">
        <f>IF($E1230="","",IFERROR(INDEX('01_Cad_Pecas'!$I$2:$I$5000,MATCH($E1230,'01_Cad_Pecas'!$D$2:$D$5000,0)),IFERROR(INDEX('01_Cad_Pecas'!$I$2:$I$5000,MATCH(VALUE($E1230),'01_Cad_Pecas'!$D$2:$D$5000,0)),"")))</f>
        <v/>
      </c>
      <c r="M1230" s="14">
        <f>IF(OR($J1230="",$L1230=""),"",IF($K1230="",0,$K1230)+$J1230*$L1230)</f>
        <v/>
      </c>
      <c r="N1230" s="14" t="n">
        <v>46206</v>
      </c>
      <c r="O1230" s="14" t="n">
        <v>11</v>
      </c>
      <c r="P1230" s="14" t="n"/>
      <c r="Q1230" s="14" t="n"/>
      <c r="R1230" s="14" t="n"/>
      <c r="S1230" s="14" t="n"/>
      <c r="T1230" s="14">
        <f>IF(OR($J1230="",$O1230=""),"",$O1230/$J1230)</f>
        <v/>
      </c>
      <c r="U1230" s="14" t="inlineStr">
        <is>
          <t>Concluído</t>
        </is>
      </c>
      <c r="V1230" s="14" t="n"/>
      <c r="W1230" s="14" t="n"/>
      <c r="X1230" s="14" t="n"/>
      <c r="Y1230" s="14" t="n"/>
      <c r="Z1230" s="14" t="n"/>
      <c r="AA1230" s="11" t="n"/>
      <c r="AB1230" s="14">
        <f>B1230&amp;"|"&amp;I1230</f>
        <v/>
      </c>
      <c r="AC1230">
        <f>IF($B1230="","","|"&amp;SUBSTITUTE(TRIM(SUBSTITUTE(SUBSTITUTE(SUBSTITUTE(SUBSTITUTE(SUBSTITUTE(SUBSTITUTE(SUBSTITUTE(SUBSTITUTE(SUBSTITUTE(SUBSTITUTE(SUBSTITUTE(SUBSTITUTE(SUBSTITUTE(SUBSTITUTE(TRIM($B1230&amp;""),CHAR(10)," "),CHAR(13)," "),"."," "),";"," "),","," "),"/"," "),"+"," "),"-"," "),"  "," "),"  "," "),"  "," "),"  "," "),"  "," "),"  "," "))," ","|")&amp;"|")</f>
        <v/>
      </c>
      <c r="AD1230">
        <f>TRIM($I1230&amp;"")</f>
        <v/>
      </c>
    </row>
    <row r="1231" ht="24" customHeight="1">
      <c r="A1231" s="9" t="n">
        <v>46204</v>
      </c>
      <c r="B1231" s="14" t="inlineStr">
        <is>
          <t>10200,10202,10205</t>
        </is>
      </c>
      <c r="C1231" s="14" t="n"/>
      <c r="D1231" s="14" t="inlineStr">
        <is>
          <t>56 COPIADORA</t>
        </is>
      </c>
      <c r="E1231" s="14" t="inlineStr">
        <is>
          <t>20051001</t>
        </is>
      </c>
      <c r="F1231" s="14" t="inlineStr">
        <is>
          <t>TAMPO REDONDO 1035X1035X18 MDF - MESA TURIM LIGHT</t>
        </is>
      </c>
      <c r="G1231" s="14" t="inlineStr">
        <is>
          <t>56 COPIADORA</t>
        </is>
      </c>
      <c r="H1231" s="14" t="inlineStr">
        <is>
          <t>56 COPIADORA</t>
        </is>
      </c>
      <c r="I1231" s="9" t="inlineStr">
        <is>
          <t>56 COPIADORA</t>
        </is>
      </c>
      <c r="J1231" s="9" t="n">
        <v>12</v>
      </c>
      <c r="K1231" s="14">
        <f>IF($E1231="","",IFERROR(INDEX('01_Cad_Pecas'!$H$2:$H$5000,MATCH($E1231,'01_Cad_Pecas'!$D$2:$D$5000,0)),IFERROR(INDEX('01_Cad_Pecas'!$H$2:$H$5000,MATCH(VALUE($E1231),'01_Cad_Pecas'!$D$2:$D$5000,0)),"")))</f>
        <v/>
      </c>
      <c r="L1231" s="14">
        <f>IF($E1231="","",IFERROR(INDEX('01_Cad_Pecas'!$I$2:$I$5000,MATCH($E1231,'01_Cad_Pecas'!$D$2:$D$5000,0)),IFERROR(INDEX('01_Cad_Pecas'!$I$2:$I$5000,MATCH(VALUE($E1231),'01_Cad_Pecas'!$D$2:$D$5000,0)),"")))</f>
        <v/>
      </c>
      <c r="M1231" s="14">
        <f>IF(OR($J1231="",$L1231=""),"",IF($K1231="",0,$K1231)+$J1231*$L1231)</f>
        <v/>
      </c>
      <c r="N1231" s="14" t="n">
        <v>46206</v>
      </c>
      <c r="O1231" s="14" t="n">
        <v>12</v>
      </c>
      <c r="P1231" s="14" t="n"/>
      <c r="Q1231" s="14" t="n"/>
      <c r="R1231" s="14" t="n"/>
      <c r="S1231" s="14" t="n"/>
      <c r="T1231" s="14">
        <f>IF(OR($J1231="",$O1231=""),"",$O1231/$J1231)</f>
        <v/>
      </c>
      <c r="U1231" s="14" t="inlineStr">
        <is>
          <t>Concluído</t>
        </is>
      </c>
      <c r="V1231" s="14" t="n"/>
      <c r="W1231" s="14" t="n"/>
      <c r="X1231" s="14" t="n"/>
      <c r="Y1231" s="14" t="n"/>
      <c r="Z1231" s="14" t="n"/>
      <c r="AA1231" s="11" t="n"/>
      <c r="AB1231" s="14">
        <f>B1231&amp;"|"&amp;I1231</f>
        <v/>
      </c>
      <c r="AC1231">
        <f>IF($B1231="","","|"&amp;SUBSTITUTE(TRIM(SUBSTITUTE(SUBSTITUTE(SUBSTITUTE(SUBSTITUTE(SUBSTITUTE(SUBSTITUTE(SUBSTITUTE(SUBSTITUTE(SUBSTITUTE(SUBSTITUTE(SUBSTITUTE(SUBSTITUTE(SUBSTITUTE(SUBSTITUTE(TRIM($B1231&amp;""),CHAR(10)," "),CHAR(13)," "),"."," "),";"," "),","," "),"/"," "),"+"," "),"-"," "),"  "," "),"  "," "),"  "," "),"  "," "),"  "," "),"  "," "))," ","|")&amp;"|")</f>
        <v/>
      </c>
      <c r="AD1231">
        <f>TRIM($I1231&amp;"")</f>
        <v/>
      </c>
    </row>
    <row r="1232" ht="24" customHeight="1">
      <c r="A1232" s="9" t="n">
        <v>46204</v>
      </c>
      <c r="B1232" s="14" t="inlineStr">
        <is>
          <t>10200,10202,10205</t>
        </is>
      </c>
      <c r="C1232" s="14" t="n"/>
      <c r="D1232" s="14" t="inlineStr">
        <is>
          <t>56 COPIADORA</t>
        </is>
      </c>
      <c r="E1232" s="14" t="inlineStr">
        <is>
          <t>20053007</t>
        </is>
      </c>
      <c r="F1232" s="14" t="inlineStr">
        <is>
          <t>TAMPO REDONDO 1035X1035X18 MDF - MESA COM VIDRO</t>
        </is>
      </c>
      <c r="G1232" s="14" t="inlineStr">
        <is>
          <t>56 COPIADORA</t>
        </is>
      </c>
      <c r="H1232" s="14" t="inlineStr">
        <is>
          <t>56 COPIADORA</t>
        </is>
      </c>
      <c r="I1232" s="9" t="inlineStr">
        <is>
          <t>56 COPIADORA</t>
        </is>
      </c>
      <c r="J1232" s="9" t="n">
        <v>6</v>
      </c>
      <c r="K1232" s="14">
        <f>IF($E1232="","",IFERROR(INDEX('01_Cad_Pecas'!$H$2:$H$5000,MATCH($E1232,'01_Cad_Pecas'!$D$2:$D$5000,0)),IFERROR(INDEX('01_Cad_Pecas'!$H$2:$H$5000,MATCH(VALUE($E1232),'01_Cad_Pecas'!$D$2:$D$5000,0)),"")))</f>
        <v/>
      </c>
      <c r="L1232" s="14">
        <f>IF($E1232="","",IFERROR(INDEX('01_Cad_Pecas'!$I$2:$I$5000,MATCH($E1232,'01_Cad_Pecas'!$D$2:$D$5000,0)),IFERROR(INDEX('01_Cad_Pecas'!$I$2:$I$5000,MATCH(VALUE($E1232),'01_Cad_Pecas'!$D$2:$D$5000,0)),"")))</f>
        <v/>
      </c>
      <c r="M1232" s="14">
        <f>IF(OR($J1232="",$L1232=""),"",IF($K1232="",0,$K1232)+$J1232*$L1232)</f>
        <v/>
      </c>
      <c r="N1232" s="14" t="n">
        <v>46206</v>
      </c>
      <c r="O1232" s="14" t="n">
        <v>6</v>
      </c>
      <c r="P1232" s="14" t="n"/>
      <c r="Q1232" s="14" t="n"/>
      <c r="R1232" s="14" t="n"/>
      <c r="S1232" s="14" t="n"/>
      <c r="T1232" s="14">
        <f>IF(OR($J1232="",$O1232=""),"",$O1232/$J1232)</f>
        <v/>
      </c>
      <c r="U1232" s="14" t="inlineStr">
        <is>
          <t>Concluído</t>
        </is>
      </c>
      <c r="V1232" s="14" t="n"/>
      <c r="W1232" s="14" t="n"/>
      <c r="X1232" s="14" t="n"/>
      <c r="Y1232" s="14" t="n"/>
      <c r="Z1232" s="14" t="n"/>
      <c r="AA1232" s="11" t="n"/>
      <c r="AB1232" s="14">
        <f>B1232&amp;"|"&amp;I1232</f>
        <v/>
      </c>
      <c r="AC1232">
        <f>IF($B1232="","","|"&amp;SUBSTITUTE(TRIM(SUBSTITUTE(SUBSTITUTE(SUBSTITUTE(SUBSTITUTE(SUBSTITUTE(SUBSTITUTE(SUBSTITUTE(SUBSTITUTE(SUBSTITUTE(SUBSTITUTE(SUBSTITUTE(SUBSTITUTE(SUBSTITUTE(SUBSTITUTE(TRIM($B1232&amp;""),CHAR(10)," "),CHAR(13)," "),"."," "),";"," "),","," "),"/"," "),"+"," "),"-"," "),"  "," "),"  "," "),"  "," "),"  "," "),"  "," "),"  "," "))," ","|")&amp;"|")</f>
        <v/>
      </c>
      <c r="AD1232">
        <f>TRIM($I1232&amp;"")</f>
        <v/>
      </c>
    </row>
    <row r="1233" ht="24" customHeight="1">
      <c r="A1233" s="9" t="n">
        <v>46204</v>
      </c>
      <c r="B1233" s="14" t="inlineStr">
        <is>
          <t>10200,10202,10205</t>
        </is>
      </c>
      <c r="C1233" s="14" t="n"/>
      <c r="D1233" s="14" t="inlineStr">
        <is>
          <t>56 COPIADORA</t>
        </is>
      </c>
      <c r="E1233" s="14" t="inlineStr">
        <is>
          <t>20053207</t>
        </is>
      </c>
      <c r="F1233" s="14" t="inlineStr">
        <is>
          <t>TAMPO 1205X905X18 MDF - MESA COM VIDRO</t>
        </is>
      </c>
      <c r="G1233" s="14" t="inlineStr">
        <is>
          <t>56 COPIADORA</t>
        </is>
      </c>
      <c r="H1233" s="14" t="inlineStr">
        <is>
          <t>56 COPIADORA</t>
        </is>
      </c>
      <c r="I1233" s="9" t="inlineStr">
        <is>
          <t>56 COPIADORA</t>
        </is>
      </c>
      <c r="J1233" s="9" t="n">
        <v>1</v>
      </c>
      <c r="K1233" s="14">
        <f>IF($E1233="","",IFERROR(INDEX('01_Cad_Pecas'!$H$2:$H$5000,MATCH($E1233,'01_Cad_Pecas'!$D$2:$D$5000,0)),IFERROR(INDEX('01_Cad_Pecas'!$H$2:$H$5000,MATCH(VALUE($E1233),'01_Cad_Pecas'!$D$2:$D$5000,0)),"")))</f>
        <v/>
      </c>
      <c r="L1233" s="14">
        <f>IF($E1233="","",IFERROR(INDEX('01_Cad_Pecas'!$I$2:$I$5000,MATCH($E1233,'01_Cad_Pecas'!$D$2:$D$5000,0)),IFERROR(INDEX('01_Cad_Pecas'!$I$2:$I$5000,MATCH(VALUE($E1233),'01_Cad_Pecas'!$D$2:$D$5000,0)),"")))</f>
        <v/>
      </c>
      <c r="M1233" s="14">
        <f>IF(OR($J1233="",$L1233=""),"",IF($K1233="",0,$K1233)+$J1233*$L1233)</f>
        <v/>
      </c>
      <c r="N1233" s="14" t="n">
        <v>46206</v>
      </c>
      <c r="O1233" s="14" t="n">
        <v>1</v>
      </c>
      <c r="P1233" s="14" t="n"/>
      <c r="Q1233" s="14" t="n"/>
      <c r="R1233" s="14" t="n"/>
      <c r="S1233" s="14" t="n"/>
      <c r="T1233" s="14">
        <f>IF(OR($J1233="",$O1233=""),"",$O1233/$J1233)</f>
        <v/>
      </c>
      <c r="U1233" s="14" t="inlineStr">
        <is>
          <t>Concluído</t>
        </is>
      </c>
      <c r="V1233" s="14" t="n"/>
      <c r="W1233" s="14" t="n"/>
      <c r="X1233" s="14" t="n"/>
      <c r="Y1233" s="14" t="n"/>
      <c r="Z1233" s="14" t="n"/>
      <c r="AA1233" s="11" t="n"/>
      <c r="AB1233" s="14">
        <f>B1233&amp;"|"&amp;I1233</f>
        <v/>
      </c>
      <c r="AC1233">
        <f>IF($B1233="","","|"&amp;SUBSTITUTE(TRIM(SUBSTITUTE(SUBSTITUTE(SUBSTITUTE(SUBSTITUTE(SUBSTITUTE(SUBSTITUTE(SUBSTITUTE(SUBSTITUTE(SUBSTITUTE(SUBSTITUTE(SUBSTITUTE(SUBSTITUTE(SUBSTITUTE(SUBSTITUTE(TRIM($B1233&amp;""),CHAR(10)," "),CHAR(13)," "),"."," "),";"," "),","," "),"/"," "),"+"," "),"-"," "),"  "," "),"  "," "),"  "," "),"  "," "),"  "," "),"  "," "))," ","|")&amp;"|")</f>
        <v/>
      </c>
      <c r="AD1233">
        <f>TRIM($I1233&amp;"")</f>
        <v/>
      </c>
    </row>
    <row r="1234" ht="24" customHeight="1">
      <c r="A1234" s="9" t="n">
        <v>46204</v>
      </c>
      <c r="B1234" s="14" t="inlineStr">
        <is>
          <t>10200,10202,10205</t>
        </is>
      </c>
      <c r="C1234" s="14" t="n"/>
      <c r="D1234" s="14" t="inlineStr">
        <is>
          <t>56 COPIADORA</t>
        </is>
      </c>
      <c r="E1234" s="14" t="inlineStr">
        <is>
          <t>20053407</t>
        </is>
      </c>
      <c r="F1234" s="14" t="inlineStr">
        <is>
          <t>TAMPO 1365X905X18 MDF - MESA COM VIDRO</t>
        </is>
      </c>
      <c r="G1234" s="14" t="inlineStr">
        <is>
          <t>56 COPIADORA</t>
        </is>
      </c>
      <c r="H1234" s="14" t="inlineStr">
        <is>
          <t>56 COPIADORA</t>
        </is>
      </c>
      <c r="I1234" s="9" t="inlineStr">
        <is>
          <t>56 COPIADORA</t>
        </is>
      </c>
      <c r="J1234" s="9" t="n">
        <v>21</v>
      </c>
      <c r="K1234" s="14">
        <f>IF($E1234="","",IFERROR(INDEX('01_Cad_Pecas'!$H$2:$H$5000,MATCH($E1234,'01_Cad_Pecas'!$D$2:$D$5000,0)),IFERROR(INDEX('01_Cad_Pecas'!$H$2:$H$5000,MATCH(VALUE($E1234),'01_Cad_Pecas'!$D$2:$D$5000,0)),"")))</f>
        <v/>
      </c>
      <c r="L1234" s="14">
        <f>IF($E1234="","",IFERROR(INDEX('01_Cad_Pecas'!$I$2:$I$5000,MATCH($E1234,'01_Cad_Pecas'!$D$2:$D$5000,0)),IFERROR(INDEX('01_Cad_Pecas'!$I$2:$I$5000,MATCH(VALUE($E1234),'01_Cad_Pecas'!$D$2:$D$5000,0)),"")))</f>
        <v/>
      </c>
      <c r="M1234" s="14">
        <f>IF(OR($J1234="",$L1234=""),"",IF($K1234="",0,$K1234)+$J1234*$L1234)</f>
        <v/>
      </c>
      <c r="N1234" s="14" t="n">
        <v>46206</v>
      </c>
      <c r="O1234" s="14" t="n">
        <v>21</v>
      </c>
      <c r="P1234" s="14" t="n"/>
      <c r="Q1234" s="14" t="n"/>
      <c r="R1234" s="14" t="n"/>
      <c r="S1234" s="14" t="n"/>
      <c r="T1234" s="14">
        <f>IF(OR($J1234="",$O1234=""),"",$O1234/$J1234)</f>
        <v/>
      </c>
      <c r="U1234" s="14" t="inlineStr">
        <is>
          <t>Concluído</t>
        </is>
      </c>
      <c r="V1234" s="14" t="n"/>
      <c r="W1234" s="14" t="n"/>
      <c r="X1234" s="14" t="n"/>
      <c r="Y1234" s="14" t="n"/>
      <c r="Z1234" s="14" t="n"/>
      <c r="AA1234" s="11" t="n"/>
      <c r="AB1234" s="14">
        <f>B1234&amp;"|"&amp;I1234</f>
        <v/>
      </c>
      <c r="AC1234">
        <f>IF($B1234="","","|"&amp;SUBSTITUTE(TRIM(SUBSTITUTE(SUBSTITUTE(SUBSTITUTE(SUBSTITUTE(SUBSTITUTE(SUBSTITUTE(SUBSTITUTE(SUBSTITUTE(SUBSTITUTE(SUBSTITUTE(SUBSTITUTE(SUBSTITUTE(SUBSTITUTE(SUBSTITUTE(TRIM($B1234&amp;""),CHAR(10)," "),CHAR(13)," "),"."," "),";"," "),","," "),"/"," "),"+"," "),"-"," "),"  "," "),"  "," "),"  "," "),"  "," "),"  "," "),"  "," "))," ","|")&amp;"|")</f>
        <v/>
      </c>
      <c r="AD1234">
        <f>TRIM($I1234&amp;"")</f>
        <v/>
      </c>
    </row>
    <row r="1235" ht="24" customHeight="1">
      <c r="A1235" s="9" t="n">
        <v>46204</v>
      </c>
      <c r="B1235" s="14" t="inlineStr">
        <is>
          <t>10204</t>
        </is>
      </c>
      <c r="C1235" s="14" t="n"/>
      <c r="D1235" s="14" t="inlineStr">
        <is>
          <t>56 COPIADORA</t>
        </is>
      </c>
      <c r="E1235" s="14" t="inlineStr">
        <is>
          <t>200306204</t>
        </is>
      </c>
      <c r="F1235" s="14" t="inlineStr">
        <is>
          <t>TAMPO MONTADO 1600X900X45 MDF-TAMPO C/ENGROS R100</t>
        </is>
      </c>
      <c r="G1235" s="14" t="inlineStr">
        <is>
          <t>56 COPIADORA</t>
        </is>
      </c>
      <c r="H1235" s="14" t="inlineStr">
        <is>
          <t>56 COPIADORA</t>
        </is>
      </c>
      <c r="I1235" s="9" t="inlineStr">
        <is>
          <t>56 COPIADORA</t>
        </is>
      </c>
      <c r="J1235" s="9" t="n">
        <v>10</v>
      </c>
      <c r="K1235" s="14">
        <f>IF($E1235="","",IFERROR(INDEX('01_Cad_Pecas'!$H$2:$H$5000,MATCH($E1235,'01_Cad_Pecas'!$D$2:$D$5000,0)),IFERROR(INDEX('01_Cad_Pecas'!$H$2:$H$5000,MATCH(VALUE($E1235),'01_Cad_Pecas'!$D$2:$D$5000,0)),"")))</f>
        <v/>
      </c>
      <c r="L1235" s="14">
        <f>IF($E1235="","",IFERROR(INDEX('01_Cad_Pecas'!$I$2:$I$5000,MATCH($E1235,'01_Cad_Pecas'!$D$2:$D$5000,0)),IFERROR(INDEX('01_Cad_Pecas'!$I$2:$I$5000,MATCH(VALUE($E1235),'01_Cad_Pecas'!$D$2:$D$5000,0)),"")))</f>
        <v/>
      </c>
      <c r="M1235" s="14">
        <f>IF(OR($J1235="",$L1235=""),"",IF($K1235="",0,$K1235)+$J1235*$L1235)</f>
        <v/>
      </c>
      <c r="N1235" s="14" t="n">
        <v>46206</v>
      </c>
      <c r="O1235" s="14" t="n">
        <v>10</v>
      </c>
      <c r="P1235" s="14" t="n"/>
      <c r="Q1235" s="14" t="n"/>
      <c r="R1235" s="14" t="n"/>
      <c r="S1235" s="14" t="n"/>
      <c r="T1235" s="14">
        <f>IF(OR($J1235="",$O1235=""),"",$O1235/$J1235)</f>
        <v/>
      </c>
      <c r="U1235" s="14" t="inlineStr">
        <is>
          <t>Concluído</t>
        </is>
      </c>
      <c r="V1235" s="14" t="n"/>
      <c r="W1235" s="14" t="n"/>
      <c r="X1235" s="14" t="n"/>
      <c r="Y1235" s="14" t="n"/>
      <c r="Z1235" s="14" t="n"/>
      <c r="AA1235" s="11" t="n"/>
      <c r="AB1235" s="14">
        <f>B1235&amp;"|"&amp;I1235</f>
        <v/>
      </c>
      <c r="AC1235">
        <f>IF($B1235="","","|"&amp;SUBSTITUTE(TRIM(SUBSTITUTE(SUBSTITUTE(SUBSTITUTE(SUBSTITUTE(SUBSTITUTE(SUBSTITUTE(SUBSTITUTE(SUBSTITUTE(SUBSTITUTE(SUBSTITUTE(SUBSTITUTE(SUBSTITUTE(SUBSTITUTE(SUBSTITUTE(TRIM($B1235&amp;""),CHAR(10)," "),CHAR(13)," "),"."," "),";"," "),","," "),"/"," "),"+"," "),"-"," "),"  "," "),"  "," "),"  "," "),"  "," "),"  "," "),"  "," "))," ","|")&amp;"|")</f>
        <v/>
      </c>
      <c r="AD1235">
        <f>TRIM($I1235&amp;"")</f>
        <v/>
      </c>
    </row>
    <row r="1236" ht="24" customHeight="1">
      <c r="A1236" s="9" t="n">
        <v>46206</v>
      </c>
      <c r="B1236" s="14" t="inlineStr">
        <is>
          <t>10210</t>
        </is>
      </c>
      <c r="C1236" s="14" t="n"/>
      <c r="D1236" s="14" t="inlineStr">
        <is>
          <t>56 COPIADORA</t>
        </is>
      </c>
      <c r="E1236" s="14" t="inlineStr">
        <is>
          <t>200303204</t>
        </is>
      </c>
      <c r="F1236" s="14" t="inlineStr">
        <is>
          <t>TAMPO ENGROSSADO (R100) - 1360X900X40 MDF</t>
        </is>
      </c>
      <c r="G1236" s="14" t="inlineStr">
        <is>
          <t>56 COPIADORA</t>
        </is>
      </c>
      <c r="H1236" s="14" t="inlineStr">
        <is>
          <t>56 COPIADORA</t>
        </is>
      </c>
      <c r="I1236" s="9" t="inlineStr">
        <is>
          <t>56 COPIADORA</t>
        </is>
      </c>
      <c r="J1236" s="9" t="n">
        <v>1</v>
      </c>
      <c r="K1236" s="14">
        <f>IF($E1236="","",IFERROR(INDEX('01_Cad_Pecas'!$H$2:$H$5000,MATCH($E1236,'01_Cad_Pecas'!$D$2:$D$5000,0)),IFERROR(INDEX('01_Cad_Pecas'!$H$2:$H$5000,MATCH(VALUE($E1236),'01_Cad_Pecas'!$D$2:$D$5000,0)),"")))</f>
        <v/>
      </c>
      <c r="L1236" s="14">
        <f>IF($E1236="","",IFERROR(INDEX('01_Cad_Pecas'!$I$2:$I$5000,MATCH($E1236,'01_Cad_Pecas'!$D$2:$D$5000,0)),IFERROR(INDEX('01_Cad_Pecas'!$I$2:$I$5000,MATCH(VALUE($E1236),'01_Cad_Pecas'!$D$2:$D$5000,0)),"")))</f>
        <v/>
      </c>
      <c r="M1236" s="14">
        <f>IF(OR($J1236="",$L1236=""),"",IF($K1236="",0,$K1236)+$J1236*$L1236)</f>
        <v/>
      </c>
      <c r="N1236" s="14" t="n">
        <v>46206</v>
      </c>
      <c r="O1236" s="14" t="n">
        <v>1</v>
      </c>
      <c r="P1236" s="14" t="n"/>
      <c r="Q1236" s="14" t="n"/>
      <c r="R1236" s="14" t="n"/>
      <c r="S1236" s="14" t="n"/>
      <c r="T1236" s="14">
        <f>IF(OR($J1236="",$O1236=""),"",$O1236/$J1236)</f>
        <v/>
      </c>
      <c r="U1236" s="14" t="inlineStr">
        <is>
          <t>Concluído</t>
        </is>
      </c>
      <c r="V1236" s="14" t="n"/>
      <c r="W1236" s="14" t="n"/>
      <c r="X1236" s="14" t="n"/>
      <c r="Y1236" s="14" t="n"/>
      <c r="Z1236" s="14" t="n"/>
      <c r="AA1236" s="11" t="n"/>
      <c r="AB1236" s="14">
        <f>B1236&amp;"|"&amp;I1236</f>
        <v/>
      </c>
      <c r="AC1236">
        <f>IF($B1236="","","|"&amp;SUBSTITUTE(TRIM(SUBSTITUTE(SUBSTITUTE(SUBSTITUTE(SUBSTITUTE(SUBSTITUTE(SUBSTITUTE(SUBSTITUTE(SUBSTITUTE(SUBSTITUTE(SUBSTITUTE(SUBSTITUTE(SUBSTITUTE(SUBSTITUTE(SUBSTITUTE(TRIM($B1236&amp;""),CHAR(10)," "),CHAR(13)," "),"."," "),";"," "),","," "),"/"," "),"+"," "),"-"," "),"  "," "),"  "," "),"  "," "),"  "," "),"  "," "),"  "," "))," ","|")&amp;"|")</f>
        <v/>
      </c>
      <c r="AD1236">
        <f>TRIM($I1236&amp;"")</f>
        <v/>
      </c>
    </row>
    <row r="1237" ht="24" customHeight="1">
      <c r="A1237" s="9" t="n">
        <v>46206</v>
      </c>
      <c r="B1237" s="14" t="inlineStr">
        <is>
          <t>10210</t>
        </is>
      </c>
      <c r="C1237" s="14" t="n"/>
      <c r="D1237" s="14" t="inlineStr">
        <is>
          <t>56 COPIADORA</t>
        </is>
      </c>
      <c r="E1237" s="14" t="inlineStr">
        <is>
          <t>200303205</t>
        </is>
      </c>
      <c r="F1237" s="14" t="inlineStr">
        <is>
          <t>TAMPO ENGROSSADO R100 C/ VIDRO 1360X900X40 MDF</t>
        </is>
      </c>
      <c r="G1237" s="14" t="inlineStr">
        <is>
          <t>56 COPIADORA</t>
        </is>
      </c>
      <c r="H1237" s="14" t="inlineStr">
        <is>
          <t>56 COPIADORA</t>
        </is>
      </c>
      <c r="I1237" s="9" t="inlineStr">
        <is>
          <t>56 COPIADORA</t>
        </is>
      </c>
      <c r="J1237" s="9" t="n">
        <v>7</v>
      </c>
      <c r="K1237" s="14">
        <f>IF($E1237="","",IFERROR(INDEX('01_Cad_Pecas'!$H$2:$H$5000,MATCH($E1237,'01_Cad_Pecas'!$D$2:$D$5000,0)),IFERROR(INDEX('01_Cad_Pecas'!$H$2:$H$5000,MATCH(VALUE($E1237),'01_Cad_Pecas'!$D$2:$D$5000,0)),"")))</f>
        <v/>
      </c>
      <c r="L1237" s="14">
        <f>IF($E1237="","",IFERROR(INDEX('01_Cad_Pecas'!$I$2:$I$5000,MATCH($E1237,'01_Cad_Pecas'!$D$2:$D$5000,0)),IFERROR(INDEX('01_Cad_Pecas'!$I$2:$I$5000,MATCH(VALUE($E1237),'01_Cad_Pecas'!$D$2:$D$5000,0)),"")))</f>
        <v/>
      </c>
      <c r="M1237" s="14">
        <f>IF(OR($J1237="",$L1237=""),"",IF($K1237="",0,$K1237)+$J1237*$L1237)</f>
        <v/>
      </c>
      <c r="N1237" s="14" t="n">
        <v>46209</v>
      </c>
      <c r="O1237" s="14" t="n">
        <v>7</v>
      </c>
      <c r="P1237" s="14" t="n"/>
      <c r="Q1237" s="14" t="n"/>
      <c r="R1237" s="14" t="n"/>
      <c r="S1237" s="14" t="n"/>
      <c r="T1237" s="14">
        <f>IF(OR($J1237="",$O1237=""),"",$O1237/$J1237)</f>
        <v/>
      </c>
      <c r="U1237" s="14" t="inlineStr">
        <is>
          <t>Concluído</t>
        </is>
      </c>
      <c r="V1237" s="14" t="n"/>
      <c r="W1237" s="14" t="n"/>
      <c r="X1237" s="14" t="n"/>
      <c r="Y1237" s="14" t="n"/>
      <c r="Z1237" s="14" t="n"/>
      <c r="AA1237" s="11" t="n"/>
      <c r="AB1237" s="14">
        <f>B1237&amp;"|"&amp;I1237</f>
        <v/>
      </c>
      <c r="AC1237">
        <f>IF($B1237="","","|"&amp;SUBSTITUTE(TRIM(SUBSTITUTE(SUBSTITUTE(SUBSTITUTE(SUBSTITUTE(SUBSTITUTE(SUBSTITUTE(SUBSTITUTE(SUBSTITUTE(SUBSTITUTE(SUBSTITUTE(SUBSTITUTE(SUBSTITUTE(SUBSTITUTE(SUBSTITUTE(TRIM($B1237&amp;""),CHAR(10)," "),CHAR(13)," "),"."," "),";"," "),","," "),"/"," "),"+"," "),"-"," "),"  "," "),"  "," "),"  "," "),"  "," "),"  "," "),"  "," "))," ","|")&amp;"|")</f>
        <v/>
      </c>
      <c r="AD1237">
        <f>TRIM($I1237&amp;"")</f>
        <v/>
      </c>
    </row>
    <row r="1238" ht="24" customHeight="1">
      <c r="A1238" s="9" t="n">
        <v>46206</v>
      </c>
      <c r="B1238" s="14" t="inlineStr">
        <is>
          <t>10210</t>
        </is>
      </c>
      <c r="C1238" s="14" t="n"/>
      <c r="D1238" s="14" t="inlineStr">
        <is>
          <t>56 COPIADORA</t>
        </is>
      </c>
      <c r="E1238" s="14" t="inlineStr">
        <is>
          <t>200306204</t>
        </is>
      </c>
      <c r="F1238" s="14" t="inlineStr">
        <is>
          <t>TAMPO MONTADO 1600X900X45 MDF-TAMPO C/ENGROS R100</t>
        </is>
      </c>
      <c r="G1238" s="14" t="inlineStr">
        <is>
          <t>56 COPIADORA</t>
        </is>
      </c>
      <c r="H1238" s="14" t="inlineStr">
        <is>
          <t>56 COPIADORA</t>
        </is>
      </c>
      <c r="I1238" s="9" t="inlineStr">
        <is>
          <t>56 COPIADORA</t>
        </is>
      </c>
      <c r="J1238" s="9" t="n">
        <v>1</v>
      </c>
      <c r="K1238" s="14">
        <f>IF($E1238="","",IFERROR(INDEX('01_Cad_Pecas'!$H$2:$H$5000,MATCH($E1238,'01_Cad_Pecas'!$D$2:$D$5000,0)),IFERROR(INDEX('01_Cad_Pecas'!$H$2:$H$5000,MATCH(VALUE($E1238),'01_Cad_Pecas'!$D$2:$D$5000,0)),"")))</f>
        <v/>
      </c>
      <c r="L1238" s="14">
        <f>IF($E1238="","",IFERROR(INDEX('01_Cad_Pecas'!$I$2:$I$5000,MATCH($E1238,'01_Cad_Pecas'!$D$2:$D$5000,0)),IFERROR(INDEX('01_Cad_Pecas'!$I$2:$I$5000,MATCH(VALUE($E1238),'01_Cad_Pecas'!$D$2:$D$5000,0)),"")))</f>
        <v/>
      </c>
      <c r="M1238" s="14">
        <f>IF(OR($J1238="",$L1238=""),"",IF($K1238="",0,$K1238)+$J1238*$L1238)</f>
        <v/>
      </c>
      <c r="N1238" s="14" t="n">
        <v>46209</v>
      </c>
      <c r="O1238" s="14" t="n">
        <v>1</v>
      </c>
      <c r="P1238" s="14" t="n"/>
      <c r="Q1238" s="14" t="n"/>
      <c r="R1238" s="14" t="n"/>
      <c r="S1238" s="14" t="n"/>
      <c r="T1238" s="14">
        <f>IF(OR($J1238="",$O1238=""),"",$O1238/$J1238)</f>
        <v/>
      </c>
      <c r="U1238" s="14" t="inlineStr">
        <is>
          <t>Concluído</t>
        </is>
      </c>
      <c r="V1238" s="14" t="n"/>
      <c r="W1238" s="14" t="n"/>
      <c r="X1238" s="14" t="n"/>
      <c r="Y1238" s="14" t="n"/>
      <c r="Z1238" s="14" t="n"/>
      <c r="AA1238" s="11" t="n"/>
      <c r="AB1238" s="14">
        <f>B1238&amp;"|"&amp;I1238</f>
        <v/>
      </c>
      <c r="AC1238">
        <f>IF($B1238="","","|"&amp;SUBSTITUTE(TRIM(SUBSTITUTE(SUBSTITUTE(SUBSTITUTE(SUBSTITUTE(SUBSTITUTE(SUBSTITUTE(SUBSTITUTE(SUBSTITUTE(SUBSTITUTE(SUBSTITUTE(SUBSTITUTE(SUBSTITUTE(SUBSTITUTE(SUBSTITUTE(TRIM($B1238&amp;""),CHAR(10)," "),CHAR(13)," "),"."," "),";"," "),","," "),"/"," "),"+"," "),"-"," "),"  "," "),"  "," "),"  "," "),"  "," "),"  "," "),"  "," "))," ","|")&amp;"|")</f>
        <v/>
      </c>
      <c r="AD1238">
        <f>TRIM($I1238&amp;"")</f>
        <v/>
      </c>
    </row>
    <row r="1239" ht="24" customHeight="1">
      <c r="A1239" s="9" t="n">
        <v>46206</v>
      </c>
      <c r="B1239" s="14" t="inlineStr">
        <is>
          <t>10210</t>
        </is>
      </c>
      <c r="C1239" s="14" t="n"/>
      <c r="D1239" s="14" t="inlineStr">
        <is>
          <t>56 COPIADORA</t>
        </is>
      </c>
      <c r="E1239" s="14" t="inlineStr">
        <is>
          <t>200306205</t>
        </is>
      </c>
      <c r="F1239" s="14" t="inlineStr">
        <is>
          <t>TAMPO MTD 1600X900X45 MDF-TAMPO C/ENGROS R100 C/VD</t>
        </is>
      </c>
      <c r="G1239" s="14" t="inlineStr">
        <is>
          <t>56 COPIADORA</t>
        </is>
      </c>
      <c r="H1239" s="14" t="inlineStr">
        <is>
          <t>56 COPIADORA</t>
        </is>
      </c>
      <c r="I1239" s="9" t="inlineStr">
        <is>
          <t>56 COPIADORA</t>
        </is>
      </c>
      <c r="J1239" s="9" t="n">
        <v>1</v>
      </c>
      <c r="K1239" s="14">
        <f>IF($E1239="","",IFERROR(INDEX('01_Cad_Pecas'!$H$2:$H$5000,MATCH($E1239,'01_Cad_Pecas'!$D$2:$D$5000,0)),IFERROR(INDEX('01_Cad_Pecas'!$H$2:$H$5000,MATCH(VALUE($E1239),'01_Cad_Pecas'!$D$2:$D$5000,0)),"")))</f>
        <v/>
      </c>
      <c r="L1239" s="14">
        <f>IF($E1239="","",IFERROR(INDEX('01_Cad_Pecas'!$I$2:$I$5000,MATCH($E1239,'01_Cad_Pecas'!$D$2:$D$5000,0)),IFERROR(INDEX('01_Cad_Pecas'!$I$2:$I$5000,MATCH(VALUE($E1239),'01_Cad_Pecas'!$D$2:$D$5000,0)),"")))</f>
        <v/>
      </c>
      <c r="M1239" s="14">
        <f>IF(OR($J1239="",$L1239=""),"",IF($K1239="",0,$K1239)+$J1239*$L1239)</f>
        <v/>
      </c>
      <c r="N1239" s="14" t="n">
        <v>46209</v>
      </c>
      <c r="O1239" s="14" t="n">
        <v>1</v>
      </c>
      <c r="P1239" s="14" t="n"/>
      <c r="Q1239" s="14" t="n"/>
      <c r="R1239" s="14" t="n"/>
      <c r="S1239" s="14" t="n"/>
      <c r="T1239" s="14">
        <f>IF(OR($J1239="",$O1239=""),"",$O1239/$J1239)</f>
        <v/>
      </c>
      <c r="U1239" s="14" t="inlineStr">
        <is>
          <t>Concluído</t>
        </is>
      </c>
      <c r="V1239" s="14" t="n"/>
      <c r="W1239" s="14" t="n"/>
      <c r="X1239" s="14" t="n"/>
      <c r="Y1239" s="14" t="n"/>
      <c r="Z1239" s="14" t="n"/>
      <c r="AA1239" s="11" t="n"/>
      <c r="AB1239" s="14">
        <f>B1239&amp;"|"&amp;I1239</f>
        <v/>
      </c>
      <c r="AC1239">
        <f>IF($B1239="","","|"&amp;SUBSTITUTE(TRIM(SUBSTITUTE(SUBSTITUTE(SUBSTITUTE(SUBSTITUTE(SUBSTITUTE(SUBSTITUTE(SUBSTITUTE(SUBSTITUTE(SUBSTITUTE(SUBSTITUTE(SUBSTITUTE(SUBSTITUTE(SUBSTITUTE(SUBSTITUTE(TRIM($B1239&amp;""),CHAR(10)," "),CHAR(13)," "),"."," "),";"," "),","," "),"/"," "),"+"," "),"-"," "),"  "," "),"  "," "),"  "," "),"  "," "),"  "," "),"  "," "))," ","|")&amp;"|")</f>
        <v/>
      </c>
      <c r="AD1239">
        <f>TRIM($I1239&amp;"")</f>
        <v/>
      </c>
    </row>
    <row r="1240" ht="24" customHeight="1">
      <c r="A1240" s="9" t="n">
        <v>46206</v>
      </c>
      <c r="B1240" s="14" t="inlineStr">
        <is>
          <t>10210</t>
        </is>
      </c>
      <c r="C1240" s="14" t="n"/>
      <c r="D1240" s="14" t="inlineStr">
        <is>
          <t>56 COPIADORA</t>
        </is>
      </c>
      <c r="E1240" s="14" t="inlineStr">
        <is>
          <t>20031607</t>
        </is>
      </c>
      <c r="F1240" s="14" t="inlineStr">
        <is>
          <t>TAMPO 1605X905X15 MDF - MESA COM VIDRO</t>
        </is>
      </c>
      <c r="G1240" s="14" t="inlineStr">
        <is>
          <t>56 COPIADORA</t>
        </is>
      </c>
      <c r="H1240" s="14" t="inlineStr">
        <is>
          <t>56 COPIADORA</t>
        </is>
      </c>
      <c r="I1240" s="9" t="inlineStr">
        <is>
          <t>56 COPIADORA</t>
        </is>
      </c>
      <c r="J1240" s="9" t="n">
        <v>3</v>
      </c>
      <c r="K1240" s="14">
        <f>IF($E1240="","",IFERROR(INDEX('01_Cad_Pecas'!$H$2:$H$5000,MATCH($E1240,'01_Cad_Pecas'!$D$2:$D$5000,0)),IFERROR(INDEX('01_Cad_Pecas'!$H$2:$H$5000,MATCH(VALUE($E1240),'01_Cad_Pecas'!$D$2:$D$5000,0)),"")))</f>
        <v/>
      </c>
      <c r="L1240" s="14">
        <f>IF($E1240="","",IFERROR(INDEX('01_Cad_Pecas'!$I$2:$I$5000,MATCH($E1240,'01_Cad_Pecas'!$D$2:$D$5000,0)),IFERROR(INDEX('01_Cad_Pecas'!$I$2:$I$5000,MATCH(VALUE($E1240),'01_Cad_Pecas'!$D$2:$D$5000,0)),"")))</f>
        <v/>
      </c>
      <c r="M1240" s="14">
        <f>IF(OR($J1240="",$L1240=""),"",IF($K1240="",0,$K1240)+$J1240*$L1240)</f>
        <v/>
      </c>
      <c r="N1240" s="14" t="n">
        <v>46209</v>
      </c>
      <c r="O1240" s="14" t="n">
        <v>3</v>
      </c>
      <c r="P1240" s="14" t="n"/>
      <c r="Q1240" s="14" t="n"/>
      <c r="R1240" s="14" t="n"/>
      <c r="S1240" s="14" t="n"/>
      <c r="T1240" s="14">
        <f>IF(OR($J1240="",$O1240=""),"",$O1240/$J1240)</f>
        <v/>
      </c>
      <c r="U1240" s="14" t="inlineStr">
        <is>
          <t>Concluído</t>
        </is>
      </c>
      <c r="V1240" s="14" t="n"/>
      <c r="W1240" s="14" t="n"/>
      <c r="X1240" s="14" t="n"/>
      <c r="Y1240" s="14" t="n"/>
      <c r="Z1240" s="14" t="n"/>
      <c r="AA1240" s="11" t="n"/>
      <c r="AB1240" s="14">
        <f>B1240&amp;"|"&amp;I1240</f>
        <v/>
      </c>
      <c r="AC1240">
        <f>IF($B1240="","","|"&amp;SUBSTITUTE(TRIM(SUBSTITUTE(SUBSTITUTE(SUBSTITUTE(SUBSTITUTE(SUBSTITUTE(SUBSTITUTE(SUBSTITUTE(SUBSTITUTE(SUBSTITUTE(SUBSTITUTE(SUBSTITUTE(SUBSTITUTE(SUBSTITUTE(SUBSTITUTE(TRIM($B1240&amp;""),CHAR(10)," "),CHAR(13)," "),"."," "),";"," "),","," "),"/"," "),"+"," "),"-"," "),"  "," "),"  "," "),"  "," "),"  "," "),"  "," "),"  "," "))," ","|")&amp;"|")</f>
        <v/>
      </c>
      <c r="AD1240">
        <f>TRIM($I1240&amp;"")</f>
        <v/>
      </c>
    </row>
    <row r="1241" ht="24" customHeight="1">
      <c r="A1241" s="9" t="n">
        <v>46206</v>
      </c>
      <c r="B1241" s="14" t="inlineStr">
        <is>
          <t>10210</t>
        </is>
      </c>
      <c r="C1241" s="14" t="n"/>
      <c r="D1241" s="14" t="inlineStr">
        <is>
          <t>56 COPIADORA</t>
        </is>
      </c>
      <c r="E1241" s="14" t="inlineStr">
        <is>
          <t>20021607</t>
        </is>
      </c>
      <c r="F1241" s="14" t="inlineStr">
        <is>
          <t>TAMPO 1605X905X18 MDF - MESA COM VIDRO</t>
        </is>
      </c>
      <c r="G1241" s="14" t="inlineStr">
        <is>
          <t>56 COPIADORA</t>
        </is>
      </c>
      <c r="H1241" s="14" t="inlineStr">
        <is>
          <t>56 COPIADORA</t>
        </is>
      </c>
      <c r="I1241" s="9" t="inlineStr">
        <is>
          <t>56 COPIADORA</t>
        </is>
      </c>
      <c r="J1241" s="9" t="n">
        <v>18</v>
      </c>
      <c r="K1241" s="14">
        <f>IF($E1241="","",IFERROR(INDEX('01_Cad_Pecas'!$H$2:$H$5000,MATCH($E1241,'01_Cad_Pecas'!$D$2:$D$5000,0)),IFERROR(INDEX('01_Cad_Pecas'!$H$2:$H$5000,MATCH(VALUE($E1241),'01_Cad_Pecas'!$D$2:$D$5000,0)),"")))</f>
        <v/>
      </c>
      <c r="L1241" s="14">
        <f>IF($E1241="","",IFERROR(INDEX('01_Cad_Pecas'!$I$2:$I$5000,MATCH($E1241,'01_Cad_Pecas'!$D$2:$D$5000,0)),IFERROR(INDEX('01_Cad_Pecas'!$I$2:$I$5000,MATCH(VALUE($E1241),'01_Cad_Pecas'!$D$2:$D$5000,0)),"")))</f>
        <v/>
      </c>
      <c r="M1241" s="14">
        <f>IF(OR($J1241="",$L1241=""),"",IF($K1241="",0,$K1241)+$J1241*$L1241)</f>
        <v/>
      </c>
      <c r="N1241" s="14" t="n">
        <v>46209</v>
      </c>
      <c r="O1241" s="14" t="n">
        <v>18</v>
      </c>
      <c r="P1241" s="14" t="n"/>
      <c r="Q1241" s="14" t="n"/>
      <c r="R1241" s="14" t="n"/>
      <c r="S1241" s="14" t="n"/>
      <c r="T1241" s="14">
        <f>IF(OR($J1241="",$O1241=""),"",$O1241/$J1241)</f>
        <v/>
      </c>
      <c r="U1241" s="14" t="inlineStr">
        <is>
          <t>Concluído</t>
        </is>
      </c>
      <c r="V1241" s="14" t="n"/>
      <c r="W1241" s="14" t="n"/>
      <c r="X1241" s="14" t="n"/>
      <c r="Y1241" s="14" t="n"/>
      <c r="Z1241" s="14" t="n"/>
      <c r="AA1241" s="11" t="n"/>
      <c r="AB1241" s="14">
        <f>B1241&amp;"|"&amp;I1241</f>
        <v/>
      </c>
      <c r="AC1241">
        <f>IF($B1241="","","|"&amp;SUBSTITUTE(TRIM(SUBSTITUTE(SUBSTITUTE(SUBSTITUTE(SUBSTITUTE(SUBSTITUTE(SUBSTITUTE(SUBSTITUTE(SUBSTITUTE(SUBSTITUTE(SUBSTITUTE(SUBSTITUTE(SUBSTITUTE(SUBSTITUTE(SUBSTITUTE(TRIM($B1241&amp;""),CHAR(10)," "),CHAR(13)," "),"."," "),";"," "),","," "),"/"," "),"+"," "),"-"," "),"  "," "),"  "," "),"  "," "),"  "," "),"  "," "),"  "," "))," ","|")&amp;"|")</f>
        <v/>
      </c>
      <c r="AD1241">
        <f>TRIM($I1241&amp;"")</f>
        <v/>
      </c>
    </row>
    <row r="1242" ht="24" customHeight="1">
      <c r="A1242" s="9" t="n">
        <v>46206</v>
      </c>
      <c r="B1242" s="14" t="inlineStr">
        <is>
          <t>10210</t>
        </is>
      </c>
      <c r="C1242" s="14" t="n"/>
      <c r="D1242" s="14" t="inlineStr">
        <is>
          <t>56 COPIADORA</t>
        </is>
      </c>
      <c r="E1242" s="14" t="inlineStr">
        <is>
          <t>20051001</t>
        </is>
      </c>
      <c r="F1242" s="14" t="inlineStr">
        <is>
          <t>TAMPO REDONDO 1035X1035X18 MDF - MESA TURIM LIGHT</t>
        </is>
      </c>
      <c r="G1242" s="14" t="inlineStr">
        <is>
          <t>56 COPIADORA</t>
        </is>
      </c>
      <c r="H1242" s="14" t="inlineStr">
        <is>
          <t>56 COPIADORA</t>
        </is>
      </c>
      <c r="I1242" s="9" t="inlineStr">
        <is>
          <t>56 COPIADORA</t>
        </is>
      </c>
      <c r="J1242" s="9" t="n">
        <v>33</v>
      </c>
      <c r="K1242" s="14">
        <f>IF($E1242="","",IFERROR(INDEX('01_Cad_Pecas'!$H$2:$H$5000,MATCH($E1242,'01_Cad_Pecas'!$D$2:$D$5000,0)),IFERROR(INDEX('01_Cad_Pecas'!$H$2:$H$5000,MATCH(VALUE($E1242),'01_Cad_Pecas'!$D$2:$D$5000,0)),"")))</f>
        <v/>
      </c>
      <c r="L1242" s="14">
        <f>IF($E1242="","",IFERROR(INDEX('01_Cad_Pecas'!$I$2:$I$5000,MATCH($E1242,'01_Cad_Pecas'!$D$2:$D$5000,0)),IFERROR(INDEX('01_Cad_Pecas'!$I$2:$I$5000,MATCH(VALUE($E1242),'01_Cad_Pecas'!$D$2:$D$5000,0)),"")))</f>
        <v/>
      </c>
      <c r="M1242" s="14">
        <f>IF(OR($J1242="",$L1242=""),"",IF($K1242="",0,$K1242)+$J1242*$L1242)</f>
        <v/>
      </c>
      <c r="N1242" s="14" t="n">
        <v>46209</v>
      </c>
      <c r="O1242" s="14" t="n">
        <v>33</v>
      </c>
      <c r="P1242" s="14" t="n"/>
      <c r="Q1242" s="14" t="n"/>
      <c r="R1242" s="14" t="n"/>
      <c r="S1242" s="14" t="n"/>
      <c r="T1242" s="14">
        <f>IF(OR($J1242="",$O1242=""),"",$O1242/$J1242)</f>
        <v/>
      </c>
      <c r="U1242" s="14" t="inlineStr">
        <is>
          <t>Concluído</t>
        </is>
      </c>
      <c r="V1242" s="14" t="n"/>
      <c r="W1242" s="14" t="n"/>
      <c r="X1242" s="14" t="n"/>
      <c r="Y1242" s="14" t="n"/>
      <c r="Z1242" s="14" t="n"/>
      <c r="AA1242" s="11" t="n"/>
      <c r="AB1242" s="14">
        <f>B1242&amp;"|"&amp;I1242</f>
        <v/>
      </c>
      <c r="AC1242">
        <f>IF($B1242="","","|"&amp;SUBSTITUTE(TRIM(SUBSTITUTE(SUBSTITUTE(SUBSTITUTE(SUBSTITUTE(SUBSTITUTE(SUBSTITUTE(SUBSTITUTE(SUBSTITUTE(SUBSTITUTE(SUBSTITUTE(SUBSTITUTE(SUBSTITUTE(SUBSTITUTE(SUBSTITUTE(TRIM($B1242&amp;""),CHAR(10)," "),CHAR(13)," "),"."," "),";"," "),","," "),"/"," "),"+"," "),"-"," "),"  "," "),"  "," "),"  "," "),"  "," "),"  "," "),"  "," "))," ","|")&amp;"|")</f>
        <v/>
      </c>
      <c r="AD1242">
        <f>TRIM($I1242&amp;"")</f>
        <v/>
      </c>
    </row>
    <row r="1243" ht="24" customHeight="1">
      <c r="A1243" s="9" t="n">
        <v>46206</v>
      </c>
      <c r="B1243" s="14" t="inlineStr">
        <is>
          <t>10210</t>
        </is>
      </c>
      <c r="C1243" s="14" t="n"/>
      <c r="D1243" s="14" t="inlineStr">
        <is>
          <t>56 COPIADORA</t>
        </is>
      </c>
      <c r="E1243" s="14" t="inlineStr">
        <is>
          <t>20052201</t>
        </is>
      </c>
      <c r="F1243" s="14" t="inlineStr">
        <is>
          <t>TAMPO VITREO 1205X905X18 MDF-MESA ATHENAS</t>
        </is>
      </c>
      <c r="G1243" s="14" t="inlineStr">
        <is>
          <t>56 COPIADORA</t>
        </is>
      </c>
      <c r="H1243" s="14" t="inlineStr">
        <is>
          <t>56 COPIADORA</t>
        </is>
      </c>
      <c r="I1243" s="9" t="inlineStr">
        <is>
          <t>56 COPIADORA</t>
        </is>
      </c>
      <c r="J1243" s="9" t="n">
        <v>1</v>
      </c>
      <c r="K1243" s="14">
        <f>IF($E1243="","",IFERROR(INDEX('01_Cad_Pecas'!$H$2:$H$5000,MATCH($E1243,'01_Cad_Pecas'!$D$2:$D$5000,0)),IFERROR(INDEX('01_Cad_Pecas'!$H$2:$H$5000,MATCH(VALUE($E1243),'01_Cad_Pecas'!$D$2:$D$5000,0)),"")))</f>
        <v/>
      </c>
      <c r="L1243" s="14">
        <f>IF($E1243="","",IFERROR(INDEX('01_Cad_Pecas'!$I$2:$I$5000,MATCH($E1243,'01_Cad_Pecas'!$D$2:$D$5000,0)),IFERROR(INDEX('01_Cad_Pecas'!$I$2:$I$5000,MATCH(VALUE($E1243),'01_Cad_Pecas'!$D$2:$D$5000,0)),"")))</f>
        <v/>
      </c>
      <c r="M1243" s="14">
        <f>IF(OR($J1243="",$L1243=""),"",IF($K1243="",0,$K1243)+$J1243*$L1243)</f>
        <v/>
      </c>
      <c r="N1243" s="14" t="n">
        <v>46209</v>
      </c>
      <c r="O1243" s="14" t="n">
        <v>1</v>
      </c>
      <c r="P1243" s="14" t="n"/>
      <c r="Q1243" s="14" t="n"/>
      <c r="R1243" s="14" t="n"/>
      <c r="S1243" s="14" t="n"/>
      <c r="T1243" s="14">
        <f>IF(OR($J1243="",$O1243=""),"",$O1243/$J1243)</f>
        <v/>
      </c>
      <c r="U1243" s="14" t="inlineStr">
        <is>
          <t>Concluído</t>
        </is>
      </c>
      <c r="V1243" s="14" t="n"/>
      <c r="W1243" s="14" t="n"/>
      <c r="X1243" s="14" t="n"/>
      <c r="Y1243" s="14" t="n"/>
      <c r="Z1243" s="14" t="n"/>
      <c r="AA1243" s="11" t="n"/>
      <c r="AB1243" s="14">
        <f>B1243&amp;"|"&amp;I1243</f>
        <v/>
      </c>
      <c r="AC1243">
        <f>IF($B1243="","","|"&amp;SUBSTITUTE(TRIM(SUBSTITUTE(SUBSTITUTE(SUBSTITUTE(SUBSTITUTE(SUBSTITUTE(SUBSTITUTE(SUBSTITUTE(SUBSTITUTE(SUBSTITUTE(SUBSTITUTE(SUBSTITUTE(SUBSTITUTE(SUBSTITUTE(SUBSTITUTE(TRIM($B1243&amp;""),CHAR(10)," "),CHAR(13)," "),"."," "),";"," "),","," "),"/"," "),"+"," "),"-"," "),"  "," "),"  "," "),"  "," "),"  "," "),"  "," "),"  "," "))," ","|")&amp;"|")</f>
        <v/>
      </c>
      <c r="AD1243">
        <f>TRIM($I1243&amp;"")</f>
        <v/>
      </c>
    </row>
    <row r="1244" ht="24" customHeight="1">
      <c r="A1244" s="9" t="n">
        <v>46206</v>
      </c>
      <c r="B1244" s="14" t="inlineStr">
        <is>
          <t>10210</t>
        </is>
      </c>
      <c r="C1244" s="14" t="n"/>
      <c r="D1244" s="14" t="inlineStr">
        <is>
          <t>56 COPIADORA</t>
        </is>
      </c>
      <c r="E1244" s="14" t="inlineStr">
        <is>
          <t>20053207</t>
        </is>
      </c>
      <c r="F1244" s="14" t="inlineStr">
        <is>
          <t>TAMPO 1205X905X18 MDF - MESA COM VIDRO</t>
        </is>
      </c>
      <c r="G1244" s="14" t="inlineStr">
        <is>
          <t>56 COPIADORA</t>
        </is>
      </c>
      <c r="H1244" s="14" t="inlineStr">
        <is>
          <t>56 COPIADORA</t>
        </is>
      </c>
      <c r="I1244" s="9" t="inlineStr">
        <is>
          <t>56 COPIADORA</t>
        </is>
      </c>
      <c r="J1244" s="9" t="n">
        <v>10</v>
      </c>
      <c r="K1244" s="14">
        <f>IF($E1244="","",IFERROR(INDEX('01_Cad_Pecas'!$H$2:$H$5000,MATCH($E1244,'01_Cad_Pecas'!$D$2:$D$5000,0)),IFERROR(INDEX('01_Cad_Pecas'!$H$2:$H$5000,MATCH(VALUE($E1244),'01_Cad_Pecas'!$D$2:$D$5000,0)),"")))</f>
        <v/>
      </c>
      <c r="L1244" s="14">
        <f>IF($E1244="","",IFERROR(INDEX('01_Cad_Pecas'!$I$2:$I$5000,MATCH($E1244,'01_Cad_Pecas'!$D$2:$D$5000,0)),IFERROR(INDEX('01_Cad_Pecas'!$I$2:$I$5000,MATCH(VALUE($E1244),'01_Cad_Pecas'!$D$2:$D$5000,0)),"")))</f>
        <v/>
      </c>
      <c r="M1244" s="14">
        <f>IF(OR($J1244="",$L1244=""),"",IF($K1244="",0,$K1244)+$J1244*$L1244)</f>
        <v/>
      </c>
      <c r="N1244" s="14" t="n">
        <v>46209</v>
      </c>
      <c r="O1244" s="14" t="n">
        <v>10</v>
      </c>
      <c r="P1244" s="14" t="n"/>
      <c r="Q1244" s="14" t="n"/>
      <c r="R1244" s="14" t="n"/>
      <c r="S1244" s="14" t="n"/>
      <c r="T1244" s="14">
        <f>IF(OR($J1244="",$O1244=""),"",$O1244/$J1244)</f>
        <v/>
      </c>
      <c r="U1244" s="14" t="inlineStr">
        <is>
          <t>Concluído</t>
        </is>
      </c>
      <c r="V1244" s="14" t="n"/>
      <c r="W1244" s="14" t="n"/>
      <c r="X1244" s="14" t="n"/>
      <c r="Y1244" s="14" t="n"/>
      <c r="Z1244" s="14" t="n"/>
      <c r="AA1244" s="11" t="n"/>
      <c r="AB1244" s="14">
        <f>B1244&amp;"|"&amp;I1244</f>
        <v/>
      </c>
      <c r="AC1244">
        <f>IF($B1244="","","|"&amp;SUBSTITUTE(TRIM(SUBSTITUTE(SUBSTITUTE(SUBSTITUTE(SUBSTITUTE(SUBSTITUTE(SUBSTITUTE(SUBSTITUTE(SUBSTITUTE(SUBSTITUTE(SUBSTITUTE(SUBSTITUTE(SUBSTITUTE(SUBSTITUTE(SUBSTITUTE(TRIM($B1244&amp;""),CHAR(10)," "),CHAR(13)," "),"."," "),";"," "),","," "),"/"," "),"+"," "),"-"," "),"  "," "),"  "," "),"  "," "),"  "," "),"  "," "),"  "," "))," ","|")&amp;"|")</f>
        <v/>
      </c>
      <c r="AD1244">
        <f>TRIM($I1244&amp;"")</f>
        <v/>
      </c>
    </row>
    <row r="1245" ht="24" customHeight="1">
      <c r="A1245" s="9" t="n">
        <v>46218</v>
      </c>
      <c r="B1245" s="14" t="inlineStr">
        <is>
          <t>10187,10189,10190,10191,</t>
        </is>
      </c>
      <c r="C1245" s="14" t="n"/>
      <c r="D1245" s="10" t="inlineStr">
        <is>
          <t>COSTURA</t>
        </is>
      </c>
      <c r="E1245" s="14" t="inlineStr">
        <is>
          <t>300042</t>
        </is>
      </c>
      <c r="F1245" s="14" t="inlineStr">
        <is>
          <t>CADEIRA AMBAR 920 - MADEIRA</t>
        </is>
      </c>
      <c r="G1245" s="10" t="inlineStr">
        <is>
          <t>COSTURA</t>
        </is>
      </c>
      <c r="H1245" s="10" t="inlineStr">
        <is>
          <t>COSTURA</t>
        </is>
      </c>
      <c r="I1245" s="9" t="inlineStr">
        <is>
          <t>SEM_SETOR</t>
        </is>
      </c>
      <c r="J1245" s="9" t="n">
        <v>102</v>
      </c>
      <c r="K1245" s="14">
        <f>IF($E1245="","",IFERROR(INDEX('01_Cad_Pecas'!$H$2:$H$5000,MATCH($E1245,'01_Cad_Pecas'!$D$2:$D$5000,0)),IFERROR(INDEX('01_Cad_Pecas'!$H$2:$H$5000,MATCH(VALUE($E1245),'01_Cad_Pecas'!$D$2:$D$5000,0)),"")))</f>
        <v/>
      </c>
      <c r="L1245" s="14">
        <f>IF($E1245="","",IFERROR(INDEX('01_Cad_Pecas'!$I$2:$I$5000,MATCH($E1245,'01_Cad_Pecas'!$D$2:$D$5000,0)),IFERROR(INDEX('01_Cad_Pecas'!$I$2:$I$5000,MATCH(VALUE($E1245),'01_Cad_Pecas'!$D$2:$D$5000,0)),"")))</f>
        <v/>
      </c>
      <c r="M1245" s="14">
        <f>IF(OR($J1245="",$L1245=""),"",IF($K1245="",0,$K1245)+$J1245*$L1245)</f>
        <v/>
      </c>
      <c r="N1245" s="9" t="n">
        <v>46218</v>
      </c>
      <c r="O1245" s="9" t="n">
        <v>102</v>
      </c>
      <c r="P1245" s="14" t="n"/>
      <c r="Q1245" s="14" t="n"/>
      <c r="R1245" s="14" t="n"/>
      <c r="S1245" s="14" t="n"/>
      <c r="T1245" s="14" t="n"/>
      <c r="U1245" s="14" t="n"/>
      <c r="V1245" s="14" t="n"/>
      <c r="W1245" s="14" t="n"/>
      <c r="X1245" s="14" t="n"/>
      <c r="Y1245" s="14" t="n"/>
      <c r="Z1245" s="14" t="n"/>
      <c r="AA1245" s="11" t="n"/>
      <c r="AB1245" s="14">
        <f>B1245&amp;"|"&amp;I1245</f>
        <v/>
      </c>
      <c r="AC1245">
        <f>IF($B1245="","","|"&amp;SUBSTITUTE(TRIM(SUBSTITUTE(SUBSTITUTE(SUBSTITUTE(SUBSTITUTE(SUBSTITUTE(SUBSTITUTE(SUBSTITUTE(SUBSTITUTE(SUBSTITUTE(SUBSTITUTE(SUBSTITUTE(SUBSTITUTE(SUBSTITUTE(SUBSTITUTE(TRIM($B1245&amp;""),CHAR(10)," "),CHAR(13)," "),"."," "),";"," "),","," "),"/"," "),"+"," "),"-"," "),"  "," "),"  "," "),"  "," "),"  "," "),"  "," "),"  "," "))," ","|")&amp;"|")</f>
        <v/>
      </c>
      <c r="AD1245">
        <f>TRIM($I1245&amp;"")</f>
        <v/>
      </c>
    </row>
    <row r="1246" ht="24" customHeight="1">
      <c r="A1246" s="9" t="n">
        <v>46218</v>
      </c>
      <c r="B1246" s="14" t="inlineStr">
        <is>
          <t>10187,10189,10190,10191,</t>
        </is>
      </c>
      <c r="C1246" s="14" t="n"/>
      <c r="D1246" s="10" t="inlineStr">
        <is>
          <t>COSTURA</t>
        </is>
      </c>
      <c r="E1246" s="14" t="inlineStr">
        <is>
          <t>300084</t>
        </is>
      </c>
      <c r="F1246" s="14" t="inlineStr">
        <is>
          <t>CADEIRA SAFIRA MONTADA - MADEIRA</t>
        </is>
      </c>
      <c r="G1246" s="10" t="inlineStr">
        <is>
          <t>COSTURA</t>
        </is>
      </c>
      <c r="H1246" s="10" t="inlineStr">
        <is>
          <t>COSTURA</t>
        </is>
      </c>
      <c r="I1246" s="9" t="inlineStr">
        <is>
          <t>SEM_SETOR</t>
        </is>
      </c>
      <c r="J1246" s="9" t="n">
        <v>420</v>
      </c>
      <c r="K1246" s="14">
        <f>IF($E1246="","",IFERROR(INDEX('01_Cad_Pecas'!$H$2:$H$5000,MATCH($E1246,'01_Cad_Pecas'!$D$2:$D$5000,0)),IFERROR(INDEX('01_Cad_Pecas'!$H$2:$H$5000,MATCH(VALUE($E1246),'01_Cad_Pecas'!$D$2:$D$5000,0)),"")))</f>
        <v/>
      </c>
      <c r="L1246" s="14">
        <f>IF($E1246="","",IFERROR(INDEX('01_Cad_Pecas'!$I$2:$I$5000,MATCH($E1246,'01_Cad_Pecas'!$D$2:$D$5000,0)),IFERROR(INDEX('01_Cad_Pecas'!$I$2:$I$5000,MATCH(VALUE($E1246),'01_Cad_Pecas'!$D$2:$D$5000,0)),"")))</f>
        <v/>
      </c>
      <c r="M1246" s="14">
        <f>IF(OR($J1246="",$L1246=""),"",IF($K1246="",0,$K1246)+$J1246*$L1246)</f>
        <v/>
      </c>
      <c r="N1246" s="9" t="n">
        <v>46218</v>
      </c>
      <c r="O1246" s="9" t="n">
        <v>420</v>
      </c>
      <c r="P1246" s="14" t="n"/>
      <c r="Q1246" s="14" t="n"/>
      <c r="R1246" s="14" t="n"/>
      <c r="S1246" s="14" t="n"/>
      <c r="T1246" s="14" t="n"/>
      <c r="U1246" s="14" t="n"/>
      <c r="V1246" s="14" t="n"/>
      <c r="W1246" s="14" t="n"/>
      <c r="X1246" s="14" t="n"/>
      <c r="Y1246" s="14" t="n"/>
      <c r="Z1246" s="14" t="n"/>
      <c r="AA1246" s="11" t="n"/>
      <c r="AB1246" s="14">
        <f>B1246&amp;"|"&amp;I1246</f>
        <v/>
      </c>
      <c r="AC1246">
        <f>IF($B1246="","","|"&amp;SUBSTITUTE(TRIM(SUBSTITUTE(SUBSTITUTE(SUBSTITUTE(SUBSTITUTE(SUBSTITUTE(SUBSTITUTE(SUBSTITUTE(SUBSTITUTE(SUBSTITUTE(SUBSTITUTE(SUBSTITUTE(SUBSTITUTE(SUBSTITUTE(SUBSTITUTE(TRIM($B1246&amp;""),CHAR(10)," "),CHAR(13)," "),"."," "),";"," "),","," "),"/"," "),"+"," "),"-"," "),"  "," "),"  "," "),"  "," "),"  "," "),"  "," "),"  "," "))," ","|")&amp;"|")</f>
        <v/>
      </c>
      <c r="AD1246">
        <f>TRIM($I1246&amp;"")</f>
        <v/>
      </c>
    </row>
    <row r="1247" ht="24" customHeight="1">
      <c r="A1247" s="9" t="n">
        <v>46203</v>
      </c>
      <c r="B1247" s="14" t="inlineStr">
        <is>
          <t>10199,10200,10204,10201,</t>
        </is>
      </c>
      <c r="C1247" s="14" t="n"/>
      <c r="D1247" s="10" t="inlineStr">
        <is>
          <t>COSTURA</t>
        </is>
      </c>
      <c r="E1247" s="14" t="inlineStr">
        <is>
          <t>300012</t>
        </is>
      </c>
      <c r="F1247" s="14" t="inlineStr">
        <is>
          <t>CADEIRA DUBAI 980</t>
        </is>
      </c>
      <c r="G1247" s="10" t="inlineStr">
        <is>
          <t>COSTURA</t>
        </is>
      </c>
      <c r="H1247" s="10" t="inlineStr">
        <is>
          <t>COSTURA</t>
        </is>
      </c>
      <c r="I1247" s="9" t="inlineStr">
        <is>
          <t>SEM_SETOR</t>
        </is>
      </c>
      <c r="J1247" s="9" t="n">
        <v>4</v>
      </c>
      <c r="K1247" s="14">
        <f>IF($E1247="","",IFERROR(INDEX('01_Cad_Pecas'!$H$2:$H$5000,MATCH($E1247,'01_Cad_Pecas'!$D$2:$D$5000,0)),IFERROR(INDEX('01_Cad_Pecas'!$H$2:$H$5000,MATCH(VALUE($E1247),'01_Cad_Pecas'!$D$2:$D$5000,0)),"")))</f>
        <v/>
      </c>
      <c r="L1247" s="14">
        <f>IF($E1247="","",IFERROR(INDEX('01_Cad_Pecas'!$I$2:$I$5000,MATCH($E1247,'01_Cad_Pecas'!$D$2:$D$5000,0)),IFERROR(INDEX('01_Cad_Pecas'!$I$2:$I$5000,MATCH(VALUE($E1247),'01_Cad_Pecas'!$D$2:$D$5000,0)),"")))</f>
        <v/>
      </c>
      <c r="M1247" s="14">
        <f>IF(OR($J1247="",$L1247=""),"",IF($K1247="",0,$K1247)+$J1247*$L1247)</f>
        <v/>
      </c>
      <c r="N1247" s="9" t="n">
        <v>46203</v>
      </c>
      <c r="O1247" s="9" t="n">
        <v>4</v>
      </c>
      <c r="P1247" s="14" t="n"/>
      <c r="Q1247" s="14" t="n"/>
      <c r="R1247" s="14" t="n"/>
      <c r="S1247" s="14" t="n"/>
      <c r="T1247" s="14" t="n"/>
      <c r="U1247" s="14" t="n"/>
      <c r="V1247" s="14" t="n"/>
      <c r="W1247" s="14" t="n"/>
      <c r="X1247" s="14" t="n"/>
      <c r="Y1247" s="14" t="n"/>
      <c r="Z1247" s="14" t="n"/>
      <c r="AA1247" s="11" t="n"/>
      <c r="AB1247" s="14">
        <f>B1247&amp;"|"&amp;I1247</f>
        <v/>
      </c>
      <c r="AC1247">
        <f>IF($B1247="","","|"&amp;SUBSTITUTE(TRIM(SUBSTITUTE(SUBSTITUTE(SUBSTITUTE(SUBSTITUTE(SUBSTITUTE(SUBSTITUTE(SUBSTITUTE(SUBSTITUTE(SUBSTITUTE(SUBSTITUTE(SUBSTITUTE(SUBSTITUTE(SUBSTITUTE(SUBSTITUTE(TRIM($B1247&amp;""),CHAR(10)," "),CHAR(13)," "),"."," "),";"," "),","," "),"/"," "),"+"," "),"-"," "),"  "," "),"  "," "),"  "," "),"  "," "),"  "," "),"  "," "))," ","|")&amp;"|")</f>
        <v/>
      </c>
      <c r="AD1247">
        <f>TRIM($I1247&amp;"")</f>
        <v/>
      </c>
    </row>
    <row r="1248" ht="24" customHeight="1">
      <c r="A1248" s="9" t="n">
        <v>46204</v>
      </c>
      <c r="B1248" s="14" t="inlineStr">
        <is>
          <t>10199,10200,10204,10201,</t>
        </is>
      </c>
      <c r="C1248" s="14" t="n"/>
      <c r="D1248" s="10" t="inlineStr">
        <is>
          <t>COSTURA</t>
        </is>
      </c>
      <c r="E1248" s="14" t="inlineStr">
        <is>
          <t>300014</t>
        </is>
      </c>
      <c r="F1248" s="14" t="inlineStr">
        <is>
          <t>CADEIRA PADUA 920</t>
        </is>
      </c>
      <c r="G1248" s="10" t="inlineStr">
        <is>
          <t>COSTURA</t>
        </is>
      </c>
      <c r="H1248" s="10" t="inlineStr">
        <is>
          <t>COSTURA</t>
        </is>
      </c>
      <c r="I1248" s="9" t="inlineStr">
        <is>
          <t>SEM_SETOR</t>
        </is>
      </c>
      <c r="J1248" s="9" t="n">
        <v>4</v>
      </c>
      <c r="K1248" s="14">
        <f>IF($E1248="","",IFERROR(INDEX('01_Cad_Pecas'!$H$2:$H$5000,MATCH($E1248,'01_Cad_Pecas'!$D$2:$D$5000,0)),IFERROR(INDEX('01_Cad_Pecas'!$H$2:$H$5000,MATCH(VALUE($E1248),'01_Cad_Pecas'!$D$2:$D$5000,0)),"")))</f>
        <v/>
      </c>
      <c r="L1248" s="14">
        <f>IF($E1248="","",IFERROR(INDEX('01_Cad_Pecas'!$I$2:$I$5000,MATCH($E1248,'01_Cad_Pecas'!$D$2:$D$5000,0)),IFERROR(INDEX('01_Cad_Pecas'!$I$2:$I$5000,MATCH(VALUE($E1248),'01_Cad_Pecas'!$D$2:$D$5000,0)),"")))</f>
        <v/>
      </c>
      <c r="M1248" s="14">
        <f>IF(OR($J1248="",$L1248=""),"",IF($K1248="",0,$K1248)+$J1248*$L1248)</f>
        <v/>
      </c>
      <c r="N1248" s="9" t="n">
        <v>46204</v>
      </c>
      <c r="O1248" s="9" t="n">
        <v>4</v>
      </c>
      <c r="P1248" s="14" t="n"/>
      <c r="Q1248" s="14" t="n"/>
      <c r="R1248" s="14" t="n"/>
      <c r="S1248" s="14" t="n"/>
      <c r="T1248" s="14" t="n"/>
      <c r="U1248" s="14" t="n"/>
      <c r="V1248" s="14" t="n"/>
      <c r="W1248" s="14" t="n"/>
      <c r="X1248" s="14" t="n"/>
      <c r="Y1248" s="14" t="n"/>
      <c r="Z1248" s="14" t="n"/>
      <c r="AA1248" s="11" t="n"/>
      <c r="AB1248" s="14">
        <f>B1248&amp;"|"&amp;I1248</f>
        <v/>
      </c>
      <c r="AC1248">
        <f>IF($B1248="","","|"&amp;SUBSTITUTE(TRIM(SUBSTITUTE(SUBSTITUTE(SUBSTITUTE(SUBSTITUTE(SUBSTITUTE(SUBSTITUTE(SUBSTITUTE(SUBSTITUTE(SUBSTITUTE(SUBSTITUTE(SUBSTITUTE(SUBSTITUTE(SUBSTITUTE(SUBSTITUTE(TRIM($B1248&amp;""),CHAR(10)," "),CHAR(13)," "),"."," "),";"," "),","," "),"/"," "),"+"," "),"-"," "),"  "," "),"  "," "),"  "," "),"  "," "),"  "," "),"  "," "))," ","|")&amp;"|")</f>
        <v/>
      </c>
      <c r="AD1248">
        <f>TRIM($I1248&amp;"")</f>
        <v/>
      </c>
    </row>
    <row r="1249" ht="24" customHeight="1">
      <c r="A1249" s="9" t="n">
        <v>46205</v>
      </c>
      <c r="B1249" s="14" t="inlineStr">
        <is>
          <t>10199,10200,10204,10201,</t>
        </is>
      </c>
      <c r="C1249" s="14" t="n"/>
      <c r="D1249" s="10" t="inlineStr">
        <is>
          <t>COSTURA</t>
        </is>
      </c>
      <c r="E1249" s="14" t="inlineStr">
        <is>
          <t>300027</t>
        </is>
      </c>
      <c r="F1249" s="14" t="inlineStr">
        <is>
          <t>CADEIRA TURIM PLUS 920 - VIA VAREJO</t>
        </is>
      </c>
      <c r="G1249" s="10" t="inlineStr">
        <is>
          <t>COSTURA</t>
        </is>
      </c>
      <c r="H1249" s="10" t="inlineStr">
        <is>
          <t>COSTURA</t>
        </is>
      </c>
      <c r="I1249" s="9" t="inlineStr">
        <is>
          <t>SEM_SETOR</t>
        </is>
      </c>
      <c r="J1249" s="9" t="n">
        <v>360</v>
      </c>
      <c r="K1249" s="14">
        <f>IF($E1249="","",IFERROR(INDEX('01_Cad_Pecas'!$H$2:$H$5000,MATCH($E1249,'01_Cad_Pecas'!$D$2:$D$5000,0)),IFERROR(INDEX('01_Cad_Pecas'!$H$2:$H$5000,MATCH(VALUE($E1249),'01_Cad_Pecas'!$D$2:$D$5000,0)),"")))</f>
        <v/>
      </c>
      <c r="L1249" s="14">
        <f>IF($E1249="","",IFERROR(INDEX('01_Cad_Pecas'!$I$2:$I$5000,MATCH($E1249,'01_Cad_Pecas'!$D$2:$D$5000,0)),IFERROR(INDEX('01_Cad_Pecas'!$I$2:$I$5000,MATCH(VALUE($E1249),'01_Cad_Pecas'!$D$2:$D$5000,0)),"")))</f>
        <v/>
      </c>
      <c r="M1249" s="14">
        <f>IF(OR($J1249="",$L1249=""),"",IF($K1249="",0,$K1249)+$J1249*$L1249)</f>
        <v/>
      </c>
      <c r="N1249" s="9" t="n">
        <v>46205</v>
      </c>
      <c r="O1249" s="9" t="n">
        <v>360</v>
      </c>
      <c r="P1249" s="14" t="n"/>
      <c r="Q1249" s="14" t="n"/>
      <c r="R1249" s="14" t="n"/>
      <c r="S1249" s="14" t="n"/>
      <c r="T1249" s="14" t="n"/>
      <c r="U1249" s="14" t="n"/>
      <c r="V1249" s="14" t="n"/>
      <c r="W1249" s="14" t="n"/>
      <c r="X1249" s="14" t="n"/>
      <c r="Y1249" s="14" t="n"/>
      <c r="Z1249" s="14" t="n"/>
      <c r="AA1249" s="11" t="n"/>
      <c r="AB1249" s="14">
        <f>B1249&amp;"|"&amp;I1249</f>
        <v/>
      </c>
      <c r="AC1249">
        <f>IF($B1249="","","|"&amp;SUBSTITUTE(TRIM(SUBSTITUTE(SUBSTITUTE(SUBSTITUTE(SUBSTITUTE(SUBSTITUTE(SUBSTITUTE(SUBSTITUTE(SUBSTITUTE(SUBSTITUTE(SUBSTITUTE(SUBSTITUTE(SUBSTITUTE(SUBSTITUTE(SUBSTITUTE(TRIM($B1249&amp;""),CHAR(10)," "),CHAR(13)," "),"."," "),";"," "),","," "),"/"," "),"+"," "),"-"," "),"  "," "),"  "," "),"  "," "),"  "," "),"  "," "),"  "," "))," ","|")&amp;"|")</f>
        <v/>
      </c>
      <c r="AD1249">
        <f>TRIM($I1249&amp;"")</f>
        <v/>
      </c>
    </row>
    <row r="1250" ht="24" customHeight="1">
      <c r="A1250" s="9" t="n">
        <v>46206</v>
      </c>
      <c r="B1250" s="14" t="inlineStr">
        <is>
          <t>10199,10200,10204,10201,</t>
        </is>
      </c>
      <c r="C1250" s="14" t="n"/>
      <c r="D1250" s="10" t="inlineStr">
        <is>
          <t>COSTURA</t>
        </is>
      </c>
      <c r="E1250" s="14" t="inlineStr">
        <is>
          <t>300032</t>
        </is>
      </c>
      <c r="F1250" s="14" t="inlineStr">
        <is>
          <t>CADEIRA NOVA YORK 920</t>
        </is>
      </c>
      <c r="G1250" s="10" t="inlineStr">
        <is>
          <t>COSTURA</t>
        </is>
      </c>
      <c r="H1250" s="10" t="inlineStr">
        <is>
          <t>COSTURA</t>
        </is>
      </c>
      <c r="I1250" s="9" t="inlineStr">
        <is>
          <t>SEM_SETOR</t>
        </is>
      </c>
      <c r="J1250" s="9" t="n">
        <v>44</v>
      </c>
      <c r="K1250" s="14">
        <f>IF($E1250="","",IFERROR(INDEX('01_Cad_Pecas'!$H$2:$H$5000,MATCH($E1250,'01_Cad_Pecas'!$D$2:$D$5000,0)),IFERROR(INDEX('01_Cad_Pecas'!$H$2:$H$5000,MATCH(VALUE($E1250),'01_Cad_Pecas'!$D$2:$D$5000,0)),"")))</f>
        <v/>
      </c>
      <c r="L1250" s="14">
        <f>IF($E1250="","",IFERROR(INDEX('01_Cad_Pecas'!$I$2:$I$5000,MATCH($E1250,'01_Cad_Pecas'!$D$2:$D$5000,0)),IFERROR(INDEX('01_Cad_Pecas'!$I$2:$I$5000,MATCH(VALUE($E1250),'01_Cad_Pecas'!$D$2:$D$5000,0)),"")))</f>
        <v/>
      </c>
      <c r="M1250" s="14">
        <f>IF(OR($J1250="",$L1250=""),"",IF($K1250="",0,$K1250)+$J1250*$L1250)</f>
        <v/>
      </c>
      <c r="N1250" s="9" t="n">
        <v>46206</v>
      </c>
      <c r="O1250" s="9" t="n">
        <v>44</v>
      </c>
      <c r="P1250" s="14" t="n"/>
      <c r="Q1250" s="14" t="n"/>
      <c r="R1250" s="14" t="n"/>
      <c r="S1250" s="14" t="n"/>
      <c r="T1250" s="14" t="n"/>
      <c r="U1250" s="14" t="n"/>
      <c r="V1250" s="14" t="n"/>
      <c r="W1250" s="14" t="n"/>
      <c r="X1250" s="14" t="n"/>
      <c r="Y1250" s="14" t="n"/>
      <c r="Z1250" s="14" t="n"/>
      <c r="AA1250" s="11" t="n"/>
      <c r="AB1250" s="14">
        <f>B1250&amp;"|"&amp;I1250</f>
        <v/>
      </c>
      <c r="AC1250">
        <f>IF($B1250="","","|"&amp;SUBSTITUTE(TRIM(SUBSTITUTE(SUBSTITUTE(SUBSTITUTE(SUBSTITUTE(SUBSTITUTE(SUBSTITUTE(SUBSTITUTE(SUBSTITUTE(SUBSTITUTE(SUBSTITUTE(SUBSTITUTE(SUBSTITUTE(SUBSTITUTE(SUBSTITUTE(TRIM($B1250&amp;""),CHAR(10)," "),CHAR(13)," "),"."," "),";"," "),","," "),"/"," "),"+"," "),"-"," "),"  "," "),"  "," "),"  "," "),"  "," "),"  "," "),"  "," "))," ","|")&amp;"|")</f>
        <v/>
      </c>
      <c r="AD1250">
        <f>TRIM($I1250&amp;"")</f>
        <v/>
      </c>
    </row>
    <row r="1251" ht="24" customHeight="1">
      <c r="A1251" s="9" t="n">
        <v>46207</v>
      </c>
      <c r="B1251" s="14" t="inlineStr">
        <is>
          <t>10199,10200,10204,10201,</t>
        </is>
      </c>
      <c r="C1251" s="14" t="n"/>
      <c r="D1251" s="10" t="inlineStr">
        <is>
          <t>COSTURA</t>
        </is>
      </c>
      <c r="E1251" s="14" t="inlineStr">
        <is>
          <t>300034</t>
        </is>
      </c>
      <c r="F1251" s="14" t="inlineStr">
        <is>
          <t>CADEIRA DAKAR</t>
        </is>
      </c>
      <c r="G1251" s="10" t="inlineStr">
        <is>
          <t>COSTURA</t>
        </is>
      </c>
      <c r="H1251" s="10" t="inlineStr">
        <is>
          <t>COSTURA</t>
        </is>
      </c>
      <c r="I1251" s="9" t="inlineStr">
        <is>
          <t>SEM_SETOR</t>
        </is>
      </c>
      <c r="J1251" s="9" t="n">
        <v>52</v>
      </c>
      <c r="K1251" s="14">
        <f>IF($E1251="","",IFERROR(INDEX('01_Cad_Pecas'!$H$2:$H$5000,MATCH($E1251,'01_Cad_Pecas'!$D$2:$D$5000,0)),IFERROR(INDEX('01_Cad_Pecas'!$H$2:$H$5000,MATCH(VALUE($E1251),'01_Cad_Pecas'!$D$2:$D$5000,0)),"")))</f>
        <v/>
      </c>
      <c r="L1251" s="14">
        <f>IF($E1251="","",IFERROR(INDEX('01_Cad_Pecas'!$I$2:$I$5000,MATCH($E1251,'01_Cad_Pecas'!$D$2:$D$5000,0)),IFERROR(INDEX('01_Cad_Pecas'!$I$2:$I$5000,MATCH(VALUE($E1251),'01_Cad_Pecas'!$D$2:$D$5000,0)),"")))</f>
        <v/>
      </c>
      <c r="M1251" s="14">
        <f>IF(OR($J1251="",$L1251=""),"",IF($K1251="",0,$K1251)+$J1251*$L1251)</f>
        <v/>
      </c>
      <c r="N1251" s="9" t="n">
        <v>46207</v>
      </c>
      <c r="O1251" s="9" t="n">
        <v>52</v>
      </c>
      <c r="P1251" s="14" t="n"/>
      <c r="Q1251" s="14" t="n"/>
      <c r="R1251" s="14" t="n"/>
      <c r="S1251" s="14" t="n"/>
      <c r="T1251" s="14" t="n"/>
      <c r="U1251" s="14" t="n"/>
      <c r="V1251" s="14" t="n"/>
      <c r="W1251" s="14" t="n"/>
      <c r="X1251" s="14" t="n"/>
      <c r="Y1251" s="14" t="n"/>
      <c r="Z1251" s="14" t="n"/>
      <c r="AA1251" s="11" t="n"/>
      <c r="AB1251" s="14">
        <f>B1251&amp;"|"&amp;I1251</f>
        <v/>
      </c>
      <c r="AC1251">
        <f>IF($B1251="","","|"&amp;SUBSTITUTE(TRIM(SUBSTITUTE(SUBSTITUTE(SUBSTITUTE(SUBSTITUTE(SUBSTITUTE(SUBSTITUTE(SUBSTITUTE(SUBSTITUTE(SUBSTITUTE(SUBSTITUTE(SUBSTITUTE(SUBSTITUTE(SUBSTITUTE(SUBSTITUTE(TRIM($B1251&amp;""),CHAR(10)," "),CHAR(13)," "),"."," "),";"," "),","," "),"/"," "),"+"," "),"-"," "),"  "," "),"  "," "),"  "," "),"  "," "),"  "," "),"  "," "))," ","|")&amp;"|")</f>
        <v/>
      </c>
      <c r="AD1251">
        <f>TRIM($I1251&amp;"")</f>
        <v/>
      </c>
    </row>
    <row r="1252" ht="24" customHeight="1">
      <c r="A1252" s="9" t="n">
        <v>46208</v>
      </c>
      <c r="B1252" s="14" t="inlineStr">
        <is>
          <t>10199,10200,10204,10201,</t>
        </is>
      </c>
      <c r="C1252" s="14" t="n"/>
      <c r="D1252" s="10" t="inlineStr">
        <is>
          <t>COSTURA</t>
        </is>
      </c>
      <c r="E1252" s="14" t="inlineStr">
        <is>
          <t>300048</t>
        </is>
      </c>
      <c r="F1252" s="14" t="inlineStr">
        <is>
          <t>CADEIRA SANTIAGO</t>
        </is>
      </c>
      <c r="G1252" s="10" t="inlineStr">
        <is>
          <t>COSTURA</t>
        </is>
      </c>
      <c r="H1252" s="10" t="inlineStr">
        <is>
          <t>COSTURA</t>
        </is>
      </c>
      <c r="I1252" s="9" t="inlineStr">
        <is>
          <t>SEM_SETOR</t>
        </is>
      </c>
      <c r="J1252" s="9" t="n">
        <v>298</v>
      </c>
      <c r="K1252" s="14">
        <f>IF($E1252="","",IFERROR(INDEX('01_Cad_Pecas'!$H$2:$H$5000,MATCH($E1252,'01_Cad_Pecas'!$D$2:$D$5000,0)),IFERROR(INDEX('01_Cad_Pecas'!$H$2:$H$5000,MATCH(VALUE($E1252),'01_Cad_Pecas'!$D$2:$D$5000,0)),"")))</f>
        <v/>
      </c>
      <c r="L1252" s="14">
        <f>IF($E1252="","",IFERROR(INDEX('01_Cad_Pecas'!$I$2:$I$5000,MATCH($E1252,'01_Cad_Pecas'!$D$2:$D$5000,0)),IFERROR(INDEX('01_Cad_Pecas'!$I$2:$I$5000,MATCH(VALUE($E1252),'01_Cad_Pecas'!$D$2:$D$5000,0)),"")))</f>
        <v/>
      </c>
      <c r="M1252" s="14">
        <f>IF(OR($J1252="",$L1252=""),"",IF($K1252="",0,$K1252)+$J1252*$L1252)</f>
        <v/>
      </c>
      <c r="N1252" s="9" t="n">
        <v>46208</v>
      </c>
      <c r="O1252" s="9" t="n">
        <v>298</v>
      </c>
      <c r="P1252" s="14" t="n"/>
      <c r="Q1252" s="14" t="n"/>
      <c r="R1252" s="14" t="n"/>
      <c r="S1252" s="14" t="n"/>
      <c r="T1252" s="14" t="n"/>
      <c r="U1252" s="14" t="n"/>
      <c r="V1252" s="14" t="n"/>
      <c r="W1252" s="14" t="n"/>
      <c r="X1252" s="14" t="n"/>
      <c r="Y1252" s="14" t="n"/>
      <c r="Z1252" s="14" t="n"/>
      <c r="AA1252" s="11" t="n"/>
      <c r="AB1252" s="14">
        <f>B1252&amp;"|"&amp;I1252</f>
        <v/>
      </c>
      <c r="AC1252">
        <f>IF($B1252="","","|"&amp;SUBSTITUTE(TRIM(SUBSTITUTE(SUBSTITUTE(SUBSTITUTE(SUBSTITUTE(SUBSTITUTE(SUBSTITUTE(SUBSTITUTE(SUBSTITUTE(SUBSTITUTE(SUBSTITUTE(SUBSTITUTE(SUBSTITUTE(SUBSTITUTE(SUBSTITUTE(TRIM($B1252&amp;""),CHAR(10)," "),CHAR(13)," "),"."," "),";"," "),","," "),"/"," "),"+"," "),"-"," "),"  "," "),"  "," "),"  "," "),"  "," "),"  "," "),"  "," "))," ","|")&amp;"|")</f>
        <v/>
      </c>
      <c r="AD1252">
        <f>TRIM($I1252&amp;"")</f>
        <v/>
      </c>
    </row>
    <row r="1253" ht="24" customHeight="1">
      <c r="A1253" s="9" t="n">
        <v>46209</v>
      </c>
      <c r="B1253" s="14" t="inlineStr">
        <is>
          <t>10199,10200,10204,10201,</t>
        </is>
      </c>
      <c r="C1253" s="14" t="n"/>
      <c r="D1253" s="10" t="inlineStr">
        <is>
          <t>COSTURA</t>
        </is>
      </c>
      <c r="E1253" s="14" t="inlineStr">
        <is>
          <t>300081</t>
        </is>
      </c>
      <c r="F1253" s="14" t="inlineStr">
        <is>
          <t>CADEIRA CORDOBA</t>
        </is>
      </c>
      <c r="G1253" s="10" t="inlineStr">
        <is>
          <t>COSTURA</t>
        </is>
      </c>
      <c r="H1253" s="10" t="inlineStr">
        <is>
          <t>COSTURA</t>
        </is>
      </c>
      <c r="I1253" s="9" t="inlineStr">
        <is>
          <t>SEM_SETOR</t>
        </is>
      </c>
      <c r="J1253" s="9" t="n">
        <v>30</v>
      </c>
      <c r="K1253" s="14">
        <f>IF($E1253="","",IFERROR(INDEX('01_Cad_Pecas'!$H$2:$H$5000,MATCH($E1253,'01_Cad_Pecas'!$D$2:$D$5000,0)),IFERROR(INDEX('01_Cad_Pecas'!$H$2:$H$5000,MATCH(VALUE($E1253),'01_Cad_Pecas'!$D$2:$D$5000,0)),"")))</f>
        <v/>
      </c>
      <c r="L1253" s="14">
        <f>IF($E1253="","",IFERROR(INDEX('01_Cad_Pecas'!$I$2:$I$5000,MATCH($E1253,'01_Cad_Pecas'!$D$2:$D$5000,0)),IFERROR(INDEX('01_Cad_Pecas'!$I$2:$I$5000,MATCH(VALUE($E1253),'01_Cad_Pecas'!$D$2:$D$5000,0)),"")))</f>
        <v/>
      </c>
      <c r="M1253" s="14">
        <f>IF(OR($J1253="",$L1253=""),"",IF($K1253="",0,$K1253)+$J1253*$L1253)</f>
        <v/>
      </c>
      <c r="N1253" s="9" t="n">
        <v>46209</v>
      </c>
      <c r="O1253" s="9" t="n">
        <v>30</v>
      </c>
      <c r="P1253" s="14" t="n"/>
      <c r="Q1253" s="14" t="n"/>
      <c r="R1253" s="14" t="n"/>
      <c r="S1253" s="14" t="n"/>
      <c r="T1253" s="14" t="n"/>
      <c r="U1253" s="14" t="n"/>
      <c r="V1253" s="14" t="n"/>
      <c r="W1253" s="14" t="n"/>
      <c r="X1253" s="14" t="n"/>
      <c r="Y1253" s="14" t="n"/>
      <c r="Z1253" s="14" t="n"/>
      <c r="AA1253" s="11" t="n"/>
      <c r="AB1253" s="14">
        <f>B1253&amp;"|"&amp;I1253</f>
        <v/>
      </c>
      <c r="AC1253">
        <f>IF($B1253="","","|"&amp;SUBSTITUTE(TRIM(SUBSTITUTE(SUBSTITUTE(SUBSTITUTE(SUBSTITUTE(SUBSTITUTE(SUBSTITUTE(SUBSTITUTE(SUBSTITUTE(SUBSTITUTE(SUBSTITUTE(SUBSTITUTE(SUBSTITUTE(SUBSTITUTE(SUBSTITUTE(TRIM($B1253&amp;""),CHAR(10)," "),CHAR(13)," "),"."," "),";"," "),","," "),"/"," "),"+"," "),"-"," "),"  "," "),"  "," "),"  "," "),"  "," "),"  "," "),"  "," "))," ","|")&amp;"|")</f>
        <v/>
      </c>
      <c r="AD1253">
        <f>TRIM($I1253&amp;"")</f>
        <v/>
      </c>
    </row>
    <row r="1254" ht="24" customHeight="1">
      <c r="A1254" s="9" t="n">
        <v>46210</v>
      </c>
      <c r="B1254" s="14" t="inlineStr">
        <is>
          <t>10199,10200,10204,10201,</t>
        </is>
      </c>
      <c r="C1254" s="14" t="n"/>
      <c r="D1254" s="10" t="inlineStr">
        <is>
          <t>COSTURA</t>
        </is>
      </c>
      <c r="E1254" s="14" t="inlineStr">
        <is>
          <t>300093</t>
        </is>
      </c>
      <c r="F1254" s="14" t="inlineStr">
        <is>
          <t>CADEIRA PADUA 920 - MULTIMOVEIS</t>
        </is>
      </c>
      <c r="G1254" s="10" t="inlineStr">
        <is>
          <t>COSTURA</t>
        </is>
      </c>
      <c r="H1254" s="10" t="inlineStr">
        <is>
          <t>COSTURA</t>
        </is>
      </c>
      <c r="I1254" s="9" t="inlineStr">
        <is>
          <t>SEM_SETOR</t>
        </is>
      </c>
      <c r="J1254" s="9" t="n">
        <v>132</v>
      </c>
      <c r="K1254" s="14">
        <f>IF($E1254="","",IFERROR(INDEX('01_Cad_Pecas'!$H$2:$H$5000,MATCH($E1254,'01_Cad_Pecas'!$D$2:$D$5000,0)),IFERROR(INDEX('01_Cad_Pecas'!$H$2:$H$5000,MATCH(VALUE($E1254),'01_Cad_Pecas'!$D$2:$D$5000,0)),"")))</f>
        <v/>
      </c>
      <c r="L1254" s="14">
        <f>IF($E1254="","",IFERROR(INDEX('01_Cad_Pecas'!$I$2:$I$5000,MATCH($E1254,'01_Cad_Pecas'!$D$2:$D$5000,0)),IFERROR(INDEX('01_Cad_Pecas'!$I$2:$I$5000,MATCH(VALUE($E1254),'01_Cad_Pecas'!$D$2:$D$5000,0)),"")))</f>
        <v/>
      </c>
      <c r="M1254" s="14">
        <f>IF(OR($J1254="",$L1254=""),"",IF($K1254="",0,$K1254)+$J1254*$L1254)</f>
        <v/>
      </c>
      <c r="N1254" s="9" t="n">
        <v>46210</v>
      </c>
      <c r="O1254" s="9" t="n">
        <v>132</v>
      </c>
      <c r="P1254" s="14" t="n"/>
      <c r="Q1254" s="14" t="n"/>
      <c r="R1254" s="14" t="n"/>
      <c r="S1254" s="14" t="n"/>
      <c r="T1254" s="14" t="n"/>
      <c r="U1254" s="14" t="n"/>
      <c r="V1254" s="14" t="n"/>
      <c r="W1254" s="14" t="n"/>
      <c r="X1254" s="14" t="n"/>
      <c r="Y1254" s="14" t="n"/>
      <c r="Z1254" s="14" t="n"/>
      <c r="AA1254" s="11" t="n"/>
      <c r="AB1254" s="14">
        <f>B1254&amp;"|"&amp;I1254</f>
        <v/>
      </c>
      <c r="AC1254">
        <f>IF($B1254="","","|"&amp;SUBSTITUTE(TRIM(SUBSTITUTE(SUBSTITUTE(SUBSTITUTE(SUBSTITUTE(SUBSTITUTE(SUBSTITUTE(SUBSTITUTE(SUBSTITUTE(SUBSTITUTE(SUBSTITUTE(SUBSTITUTE(SUBSTITUTE(SUBSTITUTE(SUBSTITUTE(TRIM($B1254&amp;""),CHAR(10)," "),CHAR(13)," "),"."," "),";"," "),","," "),"/"," "),"+"," "),"-"," "),"  "," "),"  "," "),"  "," "),"  "," "),"  "," "),"  "," "))," ","|")&amp;"|")</f>
        <v/>
      </c>
      <c r="AD1254">
        <f>TRIM($I1254&amp;"")</f>
        <v/>
      </c>
    </row>
    <row r="1255" ht="24" customHeight="1">
      <c r="A1255" s="9" t="n">
        <v>46211</v>
      </c>
      <c r="B1255" s="14" t="inlineStr">
        <is>
          <t>10210,10211</t>
        </is>
      </c>
      <c r="C1255" s="14" t="n"/>
      <c r="D1255" s="10" t="inlineStr">
        <is>
          <t>COSTURA</t>
        </is>
      </c>
      <c r="E1255" s="14" t="inlineStr">
        <is>
          <t>300016</t>
        </is>
      </c>
      <c r="F1255" s="14" t="inlineStr">
        <is>
          <t>CADEIRA CRETA 920</t>
        </is>
      </c>
      <c r="G1255" s="10" t="inlineStr">
        <is>
          <t>COSTURA</t>
        </is>
      </c>
      <c r="H1255" s="10" t="inlineStr">
        <is>
          <t>COSTURA</t>
        </is>
      </c>
      <c r="I1255" s="9" t="inlineStr">
        <is>
          <t>SEM_SETOR</t>
        </is>
      </c>
      <c r="J1255" s="9" t="n">
        <v>32</v>
      </c>
      <c r="K1255" s="14">
        <f>IF($E1255="","",IFERROR(INDEX('01_Cad_Pecas'!$H$2:$H$5000,MATCH($E1255,'01_Cad_Pecas'!$D$2:$D$5000,0)),IFERROR(INDEX('01_Cad_Pecas'!$H$2:$H$5000,MATCH(VALUE($E1255),'01_Cad_Pecas'!$D$2:$D$5000,0)),"")))</f>
        <v/>
      </c>
      <c r="L1255" s="14">
        <f>IF($E1255="","",IFERROR(INDEX('01_Cad_Pecas'!$I$2:$I$5000,MATCH($E1255,'01_Cad_Pecas'!$D$2:$D$5000,0)),IFERROR(INDEX('01_Cad_Pecas'!$I$2:$I$5000,MATCH(VALUE($E1255),'01_Cad_Pecas'!$D$2:$D$5000,0)),"")))</f>
        <v/>
      </c>
      <c r="M1255" s="14">
        <f>IF(OR($J1255="",$L1255=""),"",IF($K1255="",0,$K1255)+$J1255*$L1255)</f>
        <v/>
      </c>
      <c r="N1255" s="9" t="n">
        <v>46211</v>
      </c>
      <c r="O1255" s="9" t="n">
        <v>32</v>
      </c>
      <c r="P1255" s="14" t="n"/>
      <c r="Q1255" s="14" t="n"/>
      <c r="R1255" s="14" t="n"/>
      <c r="S1255" s="14" t="n"/>
      <c r="T1255" s="14" t="n"/>
      <c r="U1255" s="14" t="n"/>
      <c r="V1255" s="14" t="n"/>
      <c r="W1255" s="14" t="n"/>
      <c r="X1255" s="14" t="n"/>
      <c r="Y1255" s="14" t="n"/>
      <c r="Z1255" s="14" t="n"/>
      <c r="AA1255" s="11" t="n"/>
      <c r="AB1255" s="14">
        <f>B1255&amp;"|"&amp;I1255</f>
        <v/>
      </c>
      <c r="AC1255">
        <f>IF($B1255="","","|"&amp;SUBSTITUTE(TRIM(SUBSTITUTE(SUBSTITUTE(SUBSTITUTE(SUBSTITUTE(SUBSTITUTE(SUBSTITUTE(SUBSTITUTE(SUBSTITUTE(SUBSTITUTE(SUBSTITUTE(SUBSTITUTE(SUBSTITUTE(SUBSTITUTE(SUBSTITUTE(TRIM($B1255&amp;""),CHAR(10)," "),CHAR(13)," "),"."," "),";"," "),","," "),"/"," "),"+"," "),"-"," "),"  "," "),"  "," "),"  "," "),"  "," "),"  "," "),"  "," "))," ","|")&amp;"|")</f>
        <v/>
      </c>
      <c r="AD1255">
        <f>TRIM($I1255&amp;"")</f>
        <v/>
      </c>
    </row>
    <row r="1256" ht="24" customHeight="1">
      <c r="A1256" s="9" t="n">
        <v>46212</v>
      </c>
      <c r="B1256" s="14" t="inlineStr">
        <is>
          <t>10210,10211</t>
        </is>
      </c>
      <c r="C1256" s="14" t="n"/>
      <c r="D1256" s="10" t="inlineStr">
        <is>
          <t>COSTURA</t>
        </is>
      </c>
      <c r="E1256" s="14" t="inlineStr">
        <is>
          <t>300018</t>
        </is>
      </c>
      <c r="F1256" s="14" t="inlineStr">
        <is>
          <t>CADEIRA ATHENAS 920</t>
        </is>
      </c>
      <c r="G1256" s="10" t="inlineStr">
        <is>
          <t>COSTURA</t>
        </is>
      </c>
      <c r="H1256" s="10" t="inlineStr">
        <is>
          <t>COSTURA</t>
        </is>
      </c>
      <c r="I1256" s="9" t="inlineStr">
        <is>
          <t>SEM_SETOR</t>
        </is>
      </c>
      <c r="J1256" s="9" t="n">
        <v>6</v>
      </c>
      <c r="K1256" s="14">
        <f>IF($E1256="","",IFERROR(INDEX('01_Cad_Pecas'!$H$2:$H$5000,MATCH($E1256,'01_Cad_Pecas'!$D$2:$D$5000,0)),IFERROR(INDEX('01_Cad_Pecas'!$H$2:$H$5000,MATCH(VALUE($E1256),'01_Cad_Pecas'!$D$2:$D$5000,0)),"")))</f>
        <v/>
      </c>
      <c r="L1256" s="14">
        <f>IF($E1256="","",IFERROR(INDEX('01_Cad_Pecas'!$I$2:$I$5000,MATCH($E1256,'01_Cad_Pecas'!$D$2:$D$5000,0)),IFERROR(INDEX('01_Cad_Pecas'!$I$2:$I$5000,MATCH(VALUE($E1256),'01_Cad_Pecas'!$D$2:$D$5000,0)),"")))</f>
        <v/>
      </c>
      <c r="M1256" s="14">
        <f>IF(OR($J1256="",$L1256=""),"",IF($K1256="",0,$K1256)+$J1256*$L1256)</f>
        <v/>
      </c>
      <c r="N1256" s="9" t="n">
        <v>46212</v>
      </c>
      <c r="O1256" s="9" t="n">
        <v>6</v>
      </c>
      <c r="P1256" s="14" t="n"/>
      <c r="Q1256" s="14" t="n"/>
      <c r="R1256" s="14" t="n"/>
      <c r="S1256" s="14" t="n"/>
      <c r="T1256" s="14" t="n"/>
      <c r="U1256" s="14" t="n"/>
      <c r="V1256" s="14" t="n"/>
      <c r="W1256" s="14" t="n"/>
      <c r="X1256" s="14" t="n"/>
      <c r="Y1256" s="14" t="n"/>
      <c r="Z1256" s="14" t="n"/>
      <c r="AA1256" s="11" t="n"/>
      <c r="AB1256" s="14">
        <f>B1256&amp;"|"&amp;I1256</f>
        <v/>
      </c>
      <c r="AC1256">
        <f>IF($B1256="","","|"&amp;SUBSTITUTE(TRIM(SUBSTITUTE(SUBSTITUTE(SUBSTITUTE(SUBSTITUTE(SUBSTITUTE(SUBSTITUTE(SUBSTITUTE(SUBSTITUTE(SUBSTITUTE(SUBSTITUTE(SUBSTITUTE(SUBSTITUTE(SUBSTITUTE(SUBSTITUTE(TRIM($B1256&amp;""),CHAR(10)," "),CHAR(13)," "),"."," "),";"," "),","," "),"/"," "),"+"," "),"-"," "),"  "," "),"  "," "),"  "," "),"  "," "),"  "," "),"  "," "))," ","|")&amp;"|")</f>
        <v/>
      </c>
      <c r="AD1256">
        <f>TRIM($I1256&amp;"")</f>
        <v/>
      </c>
    </row>
    <row r="1257" ht="24" customHeight="1">
      <c r="A1257" s="9" t="n">
        <v>46213</v>
      </c>
      <c r="B1257" s="14" t="inlineStr">
        <is>
          <t>10210,10211</t>
        </is>
      </c>
      <c r="C1257" s="14" t="n"/>
      <c r="D1257" s="10" t="inlineStr">
        <is>
          <t>COSTURA</t>
        </is>
      </c>
      <c r="E1257" s="14" t="inlineStr">
        <is>
          <t>300024</t>
        </is>
      </c>
      <c r="F1257" s="14" t="inlineStr">
        <is>
          <t>CADEIRA TRIESTE 920</t>
        </is>
      </c>
      <c r="G1257" s="10" t="inlineStr">
        <is>
          <t>COSTURA</t>
        </is>
      </c>
      <c r="H1257" s="10" t="inlineStr">
        <is>
          <t>COSTURA</t>
        </is>
      </c>
      <c r="I1257" s="9" t="inlineStr">
        <is>
          <t>SEM_SETOR</t>
        </is>
      </c>
      <c r="J1257" s="9" t="n">
        <v>40</v>
      </c>
      <c r="K1257" s="14">
        <f>IF($E1257="","",IFERROR(INDEX('01_Cad_Pecas'!$H$2:$H$5000,MATCH($E1257,'01_Cad_Pecas'!$D$2:$D$5000,0)),IFERROR(INDEX('01_Cad_Pecas'!$H$2:$H$5000,MATCH(VALUE($E1257),'01_Cad_Pecas'!$D$2:$D$5000,0)),"")))</f>
        <v/>
      </c>
      <c r="L1257" s="14">
        <f>IF($E1257="","",IFERROR(INDEX('01_Cad_Pecas'!$I$2:$I$5000,MATCH($E1257,'01_Cad_Pecas'!$D$2:$D$5000,0)),IFERROR(INDEX('01_Cad_Pecas'!$I$2:$I$5000,MATCH(VALUE($E1257),'01_Cad_Pecas'!$D$2:$D$5000,0)),"")))</f>
        <v/>
      </c>
      <c r="M1257" s="14">
        <f>IF(OR($J1257="",$L1257=""),"",IF($K1257="",0,$K1257)+$J1257*$L1257)</f>
        <v/>
      </c>
      <c r="N1257" s="9" t="n">
        <v>46213</v>
      </c>
      <c r="O1257" s="9" t="n">
        <v>40</v>
      </c>
      <c r="P1257" s="14" t="n"/>
      <c r="Q1257" s="14" t="n"/>
      <c r="R1257" s="14" t="n"/>
      <c r="S1257" s="14" t="n"/>
      <c r="T1257" s="14" t="n"/>
      <c r="U1257" s="14" t="n"/>
      <c r="V1257" s="14" t="n"/>
      <c r="W1257" s="14" t="n"/>
      <c r="X1257" s="14" t="n"/>
      <c r="Y1257" s="14" t="n"/>
      <c r="Z1257" s="14" t="n"/>
      <c r="AA1257" s="11" t="n"/>
      <c r="AB1257" s="14">
        <f>B1257&amp;"|"&amp;I1257</f>
        <v/>
      </c>
      <c r="AC1257">
        <f>IF($B1257="","","|"&amp;SUBSTITUTE(TRIM(SUBSTITUTE(SUBSTITUTE(SUBSTITUTE(SUBSTITUTE(SUBSTITUTE(SUBSTITUTE(SUBSTITUTE(SUBSTITUTE(SUBSTITUTE(SUBSTITUTE(SUBSTITUTE(SUBSTITUTE(SUBSTITUTE(SUBSTITUTE(TRIM($B1257&amp;""),CHAR(10)," "),CHAR(13)," "),"."," "),";"," "),","," "),"/"," "),"+"," "),"-"," "),"  "," "),"  "," "),"  "," "),"  "," "),"  "," "),"  "," "))," ","|")&amp;"|")</f>
        <v/>
      </c>
      <c r="AD1257">
        <f>TRIM($I1257&amp;"")</f>
        <v/>
      </c>
    </row>
    <row r="1258" ht="24" customHeight="1">
      <c r="A1258" s="9" t="n">
        <v>46214</v>
      </c>
      <c r="B1258" s="14" t="inlineStr">
        <is>
          <t>10210,10211</t>
        </is>
      </c>
      <c r="C1258" s="14" t="n"/>
      <c r="D1258" s="10" t="inlineStr">
        <is>
          <t>COSTURA</t>
        </is>
      </c>
      <c r="E1258" s="14" t="inlineStr">
        <is>
          <t>300031</t>
        </is>
      </c>
      <c r="F1258" s="14" t="inlineStr">
        <is>
          <t>CADEIRA GRECIA 980 - ESPLANADA</t>
        </is>
      </c>
      <c r="G1258" s="10" t="inlineStr">
        <is>
          <t>COSTURA</t>
        </is>
      </c>
      <c r="H1258" s="10" t="inlineStr">
        <is>
          <t>COSTURA</t>
        </is>
      </c>
      <c r="I1258" s="9" t="inlineStr">
        <is>
          <t>SEM_SETOR</t>
        </is>
      </c>
      <c r="J1258" s="9" t="n">
        <v>20</v>
      </c>
      <c r="K1258" s="14">
        <f>IF($E1258="","",IFERROR(INDEX('01_Cad_Pecas'!$H$2:$H$5000,MATCH($E1258,'01_Cad_Pecas'!$D$2:$D$5000,0)),IFERROR(INDEX('01_Cad_Pecas'!$H$2:$H$5000,MATCH(VALUE($E1258),'01_Cad_Pecas'!$D$2:$D$5000,0)),"")))</f>
        <v/>
      </c>
      <c r="L1258" s="14">
        <f>IF($E1258="","",IFERROR(INDEX('01_Cad_Pecas'!$I$2:$I$5000,MATCH($E1258,'01_Cad_Pecas'!$D$2:$D$5000,0)),IFERROR(INDEX('01_Cad_Pecas'!$I$2:$I$5000,MATCH(VALUE($E1258),'01_Cad_Pecas'!$D$2:$D$5000,0)),"")))</f>
        <v/>
      </c>
      <c r="M1258" s="14">
        <f>IF(OR($J1258="",$L1258=""),"",IF($K1258="",0,$K1258)+$J1258*$L1258)</f>
        <v/>
      </c>
      <c r="N1258" s="9" t="n">
        <v>46214</v>
      </c>
      <c r="O1258" s="9" t="n">
        <v>20</v>
      </c>
      <c r="P1258" s="14" t="n"/>
      <c r="Q1258" s="14" t="n"/>
      <c r="R1258" s="14" t="n"/>
      <c r="S1258" s="14" t="n"/>
      <c r="T1258" s="14" t="n"/>
      <c r="U1258" s="14" t="n"/>
      <c r="V1258" s="14" t="n"/>
      <c r="W1258" s="14" t="n"/>
      <c r="X1258" s="14" t="n"/>
      <c r="Y1258" s="14" t="n"/>
      <c r="Z1258" s="14" t="n"/>
      <c r="AA1258" s="11" t="n"/>
      <c r="AB1258" s="14">
        <f>B1258&amp;"|"&amp;I1258</f>
        <v/>
      </c>
      <c r="AC1258">
        <f>IF($B1258="","","|"&amp;SUBSTITUTE(TRIM(SUBSTITUTE(SUBSTITUTE(SUBSTITUTE(SUBSTITUTE(SUBSTITUTE(SUBSTITUTE(SUBSTITUTE(SUBSTITUTE(SUBSTITUTE(SUBSTITUTE(SUBSTITUTE(SUBSTITUTE(SUBSTITUTE(SUBSTITUTE(TRIM($B1258&amp;""),CHAR(10)," "),CHAR(13)," "),"."," "),";"," "),","," "),"/"," "),"+"," "),"-"," "),"  "," "),"  "," "),"  "," "),"  "," "),"  "," "),"  "," "))," ","|")&amp;"|")</f>
        <v/>
      </c>
      <c r="AD1258">
        <f>TRIM($I1258&amp;"")</f>
        <v/>
      </c>
    </row>
    <row r="1259" ht="24" customHeight="1">
      <c r="A1259" s="9" t="n">
        <v>46215</v>
      </c>
      <c r="B1259" s="14" t="inlineStr">
        <is>
          <t>10210,10211</t>
        </is>
      </c>
      <c r="C1259" s="14" t="n"/>
      <c r="D1259" s="10" t="inlineStr">
        <is>
          <t>COSTURA</t>
        </is>
      </c>
      <c r="E1259" s="14" t="inlineStr">
        <is>
          <t>300032</t>
        </is>
      </c>
      <c r="F1259" s="14" t="inlineStr">
        <is>
          <t>CADEIRA NOVA YORK 920</t>
        </is>
      </c>
      <c r="G1259" s="10" t="inlineStr">
        <is>
          <t>COSTURA</t>
        </is>
      </c>
      <c r="H1259" s="10" t="inlineStr">
        <is>
          <t>COSTURA</t>
        </is>
      </c>
      <c r="I1259" s="9" t="inlineStr">
        <is>
          <t>SEM_SETOR</t>
        </is>
      </c>
      <c r="J1259" s="9" t="n">
        <v>12</v>
      </c>
      <c r="K1259" s="14">
        <f>IF($E1259="","",IFERROR(INDEX('01_Cad_Pecas'!$H$2:$H$5000,MATCH($E1259,'01_Cad_Pecas'!$D$2:$D$5000,0)),IFERROR(INDEX('01_Cad_Pecas'!$H$2:$H$5000,MATCH(VALUE($E1259),'01_Cad_Pecas'!$D$2:$D$5000,0)),"")))</f>
        <v/>
      </c>
      <c r="L1259" s="14">
        <f>IF($E1259="","",IFERROR(INDEX('01_Cad_Pecas'!$I$2:$I$5000,MATCH($E1259,'01_Cad_Pecas'!$D$2:$D$5000,0)),IFERROR(INDEX('01_Cad_Pecas'!$I$2:$I$5000,MATCH(VALUE($E1259),'01_Cad_Pecas'!$D$2:$D$5000,0)),"")))</f>
        <v/>
      </c>
      <c r="M1259" s="14">
        <f>IF(OR($J1259="",$L1259=""),"",IF($K1259="",0,$K1259)+$J1259*$L1259)</f>
        <v/>
      </c>
      <c r="N1259" s="9" t="n">
        <v>46215</v>
      </c>
      <c r="O1259" s="9" t="n">
        <v>12</v>
      </c>
      <c r="P1259" s="14" t="n"/>
      <c r="Q1259" s="14" t="n"/>
      <c r="R1259" s="14" t="n"/>
      <c r="S1259" s="14" t="n"/>
      <c r="T1259" s="14" t="n"/>
      <c r="U1259" s="14" t="n"/>
      <c r="V1259" s="14" t="n"/>
      <c r="W1259" s="14" t="n"/>
      <c r="X1259" s="14" t="n"/>
      <c r="Y1259" s="14" t="n"/>
      <c r="Z1259" s="14" t="n"/>
      <c r="AA1259" s="11" t="n"/>
      <c r="AB1259" s="14">
        <f>B1259&amp;"|"&amp;I1259</f>
        <v/>
      </c>
      <c r="AC1259">
        <f>IF($B1259="","","|"&amp;SUBSTITUTE(TRIM(SUBSTITUTE(SUBSTITUTE(SUBSTITUTE(SUBSTITUTE(SUBSTITUTE(SUBSTITUTE(SUBSTITUTE(SUBSTITUTE(SUBSTITUTE(SUBSTITUTE(SUBSTITUTE(SUBSTITUTE(SUBSTITUTE(SUBSTITUTE(TRIM($B1259&amp;""),CHAR(10)," "),CHAR(13)," "),"."," "),";"," "),","," "),"/"," "),"+"," "),"-"," "),"  "," "),"  "," "),"  "," "),"  "," "),"  "," "),"  "," "))," ","|")&amp;"|")</f>
        <v/>
      </c>
      <c r="AD1259">
        <f>TRIM($I1259&amp;"")</f>
        <v/>
      </c>
    </row>
    <row r="1260" ht="24" customHeight="1">
      <c r="A1260" s="9" t="n">
        <v>46216</v>
      </c>
      <c r="B1260" s="14" t="inlineStr">
        <is>
          <t>10210,10211</t>
        </is>
      </c>
      <c r="C1260" s="14" t="n"/>
      <c r="D1260" s="10" t="inlineStr">
        <is>
          <t>COSTURA</t>
        </is>
      </c>
      <c r="E1260" s="14" t="inlineStr">
        <is>
          <t>300034</t>
        </is>
      </c>
      <c r="F1260" s="14" t="inlineStr">
        <is>
          <t>CADEIRA DAKAR</t>
        </is>
      </c>
      <c r="G1260" s="10" t="inlineStr">
        <is>
          <t>COSTURA</t>
        </is>
      </c>
      <c r="H1260" s="10" t="inlineStr">
        <is>
          <t>COSTURA</t>
        </is>
      </c>
      <c r="I1260" s="9" t="inlineStr">
        <is>
          <t>SEM_SETOR</t>
        </is>
      </c>
      <c r="J1260" s="9" t="n">
        <v>120</v>
      </c>
      <c r="K1260" s="14">
        <f>IF($E1260="","",IFERROR(INDEX('01_Cad_Pecas'!$H$2:$H$5000,MATCH($E1260,'01_Cad_Pecas'!$D$2:$D$5000,0)),IFERROR(INDEX('01_Cad_Pecas'!$H$2:$H$5000,MATCH(VALUE($E1260),'01_Cad_Pecas'!$D$2:$D$5000,0)),"")))</f>
        <v/>
      </c>
      <c r="L1260" s="14">
        <f>IF($E1260="","",IFERROR(INDEX('01_Cad_Pecas'!$I$2:$I$5000,MATCH($E1260,'01_Cad_Pecas'!$D$2:$D$5000,0)),IFERROR(INDEX('01_Cad_Pecas'!$I$2:$I$5000,MATCH(VALUE($E1260),'01_Cad_Pecas'!$D$2:$D$5000,0)),"")))</f>
        <v/>
      </c>
      <c r="M1260" s="14">
        <f>IF(OR($J1260="",$L1260=""),"",IF($K1260="",0,$K1260)+$J1260*$L1260)</f>
        <v/>
      </c>
      <c r="N1260" s="9" t="n">
        <v>46216</v>
      </c>
      <c r="O1260" s="9" t="n">
        <v>120</v>
      </c>
      <c r="P1260" s="14" t="n"/>
      <c r="Q1260" s="14" t="n"/>
      <c r="R1260" s="14" t="n"/>
      <c r="S1260" s="14" t="n"/>
      <c r="T1260" s="14" t="n"/>
      <c r="U1260" s="14" t="n"/>
      <c r="V1260" s="14" t="n"/>
      <c r="W1260" s="14" t="n"/>
      <c r="X1260" s="14" t="n"/>
      <c r="Y1260" s="14" t="n"/>
      <c r="Z1260" s="14" t="n"/>
      <c r="AA1260" s="11" t="n"/>
      <c r="AB1260" s="14">
        <f>B1260&amp;"|"&amp;I1260</f>
        <v/>
      </c>
      <c r="AC1260">
        <f>IF($B1260="","","|"&amp;SUBSTITUTE(TRIM(SUBSTITUTE(SUBSTITUTE(SUBSTITUTE(SUBSTITUTE(SUBSTITUTE(SUBSTITUTE(SUBSTITUTE(SUBSTITUTE(SUBSTITUTE(SUBSTITUTE(SUBSTITUTE(SUBSTITUTE(SUBSTITUTE(SUBSTITUTE(TRIM($B1260&amp;""),CHAR(10)," "),CHAR(13)," "),"."," "),";"," "),","," "),"/"," "),"+"," "),"-"," "),"  "," "),"  "," "),"  "," "),"  "," "),"  "," "),"  "," "))," ","|")&amp;"|")</f>
        <v/>
      </c>
      <c r="AD1260">
        <f>TRIM($I1260&amp;"")</f>
        <v/>
      </c>
    </row>
    <row r="1261" ht="24" customHeight="1">
      <c r="A1261" s="9" t="n">
        <v>46217</v>
      </c>
      <c r="B1261" s="14" t="inlineStr">
        <is>
          <t>10210,10211</t>
        </is>
      </c>
      <c r="C1261" s="14" t="n"/>
      <c r="D1261" s="10" t="inlineStr">
        <is>
          <t>COSTURA</t>
        </is>
      </c>
      <c r="E1261" s="14" t="inlineStr">
        <is>
          <t>300048</t>
        </is>
      </c>
      <c r="F1261" s="14" t="inlineStr">
        <is>
          <t>CADEIRA SANTIAGO</t>
        </is>
      </c>
      <c r="G1261" s="10" t="inlineStr">
        <is>
          <t>COSTURA</t>
        </is>
      </c>
      <c r="H1261" s="10" t="inlineStr">
        <is>
          <t>COSTURA</t>
        </is>
      </c>
      <c r="I1261" s="9" t="inlineStr">
        <is>
          <t>SEM_SETOR</t>
        </is>
      </c>
      <c r="J1261" s="9" t="n">
        <v>450</v>
      </c>
      <c r="K1261" s="14">
        <f>IF($E1261="","",IFERROR(INDEX('01_Cad_Pecas'!$H$2:$H$5000,MATCH($E1261,'01_Cad_Pecas'!$D$2:$D$5000,0)),IFERROR(INDEX('01_Cad_Pecas'!$H$2:$H$5000,MATCH(VALUE($E1261),'01_Cad_Pecas'!$D$2:$D$5000,0)),"")))</f>
        <v/>
      </c>
      <c r="L1261" s="14">
        <f>IF($E1261="","",IFERROR(INDEX('01_Cad_Pecas'!$I$2:$I$5000,MATCH($E1261,'01_Cad_Pecas'!$D$2:$D$5000,0)),IFERROR(INDEX('01_Cad_Pecas'!$I$2:$I$5000,MATCH(VALUE($E1261),'01_Cad_Pecas'!$D$2:$D$5000,0)),"")))</f>
        <v/>
      </c>
      <c r="M1261" s="14">
        <f>IF(OR($J1261="",$L1261=""),"",IF($K1261="",0,$K1261)+$J1261*$L1261)</f>
        <v/>
      </c>
      <c r="N1261" s="9" t="n">
        <v>46217</v>
      </c>
      <c r="O1261" s="9" t="n">
        <v>450</v>
      </c>
      <c r="P1261" s="14" t="n"/>
      <c r="Q1261" s="14" t="n"/>
      <c r="R1261" s="14" t="n"/>
      <c r="S1261" s="14" t="n"/>
      <c r="T1261" s="14" t="n"/>
      <c r="U1261" s="14" t="n"/>
      <c r="V1261" s="14" t="n"/>
      <c r="W1261" s="14" t="n"/>
      <c r="X1261" s="14" t="n"/>
      <c r="Y1261" s="14" t="n"/>
      <c r="Z1261" s="14" t="n"/>
      <c r="AA1261" s="11" t="n"/>
      <c r="AB1261" s="14">
        <f>B1261&amp;"|"&amp;I1261</f>
        <v/>
      </c>
      <c r="AC1261">
        <f>IF($B1261="","","|"&amp;SUBSTITUTE(TRIM(SUBSTITUTE(SUBSTITUTE(SUBSTITUTE(SUBSTITUTE(SUBSTITUTE(SUBSTITUTE(SUBSTITUTE(SUBSTITUTE(SUBSTITUTE(SUBSTITUTE(SUBSTITUTE(SUBSTITUTE(SUBSTITUTE(SUBSTITUTE(TRIM($B1261&amp;""),CHAR(10)," "),CHAR(13)," "),"."," "),";"," "),","," "),"/"," "),"+"," "),"-"," "),"  "," "),"  "," "),"  "," "),"  "," "),"  "," "),"  "," "))," ","|")&amp;"|")</f>
        <v/>
      </c>
      <c r="AD1261">
        <f>TRIM($I1261&amp;"")</f>
        <v/>
      </c>
    </row>
    <row r="1262" ht="24" customHeight="1">
      <c r="A1262" s="9" t="n">
        <v>46218</v>
      </c>
      <c r="B1262" s="14" t="inlineStr">
        <is>
          <t>10210,10211</t>
        </is>
      </c>
      <c r="C1262" s="14" t="n"/>
      <c r="D1262" s="10" t="inlineStr">
        <is>
          <t>COSTURA</t>
        </is>
      </c>
      <c r="E1262" s="14" t="inlineStr">
        <is>
          <t>300068</t>
        </is>
      </c>
      <c r="F1262" s="14" t="inlineStr">
        <is>
          <t>CADEIRA GENOVA 980</t>
        </is>
      </c>
      <c r="G1262" s="10" t="inlineStr">
        <is>
          <t>COSTURA</t>
        </is>
      </c>
      <c r="H1262" s="10" t="inlineStr">
        <is>
          <t>COSTURA</t>
        </is>
      </c>
      <c r="I1262" s="9" t="inlineStr">
        <is>
          <t>SEM_SETOR</t>
        </is>
      </c>
      <c r="J1262" s="9" t="n">
        <v>6</v>
      </c>
      <c r="K1262" s="14">
        <f>IF($E1262="","",IFERROR(INDEX('01_Cad_Pecas'!$H$2:$H$5000,MATCH($E1262,'01_Cad_Pecas'!$D$2:$D$5000,0)),IFERROR(INDEX('01_Cad_Pecas'!$H$2:$H$5000,MATCH(VALUE($E1262),'01_Cad_Pecas'!$D$2:$D$5000,0)),"")))</f>
        <v/>
      </c>
      <c r="L1262" s="14">
        <f>IF($E1262="","",IFERROR(INDEX('01_Cad_Pecas'!$I$2:$I$5000,MATCH($E1262,'01_Cad_Pecas'!$D$2:$D$5000,0)),IFERROR(INDEX('01_Cad_Pecas'!$I$2:$I$5000,MATCH(VALUE($E1262),'01_Cad_Pecas'!$D$2:$D$5000,0)),"")))</f>
        <v/>
      </c>
      <c r="M1262" s="14">
        <f>IF(OR($J1262="",$L1262=""),"",IF($K1262="",0,$K1262)+$J1262*$L1262)</f>
        <v/>
      </c>
      <c r="N1262" s="9" t="n">
        <v>46218</v>
      </c>
      <c r="O1262" s="9" t="n">
        <v>6</v>
      </c>
      <c r="P1262" s="14" t="n"/>
      <c r="Q1262" s="14" t="n"/>
      <c r="R1262" s="14" t="n"/>
      <c r="S1262" s="14" t="n"/>
      <c r="T1262" s="14" t="n"/>
      <c r="U1262" s="14" t="n"/>
      <c r="V1262" s="14" t="n"/>
      <c r="W1262" s="14" t="n"/>
      <c r="X1262" s="14" t="n"/>
      <c r="Y1262" s="14" t="n"/>
      <c r="Z1262" s="14" t="n"/>
      <c r="AA1262" s="11" t="n"/>
      <c r="AB1262" s="14">
        <f>B1262&amp;"|"&amp;I1262</f>
        <v/>
      </c>
      <c r="AC1262">
        <f>IF($B1262="","","|"&amp;SUBSTITUTE(TRIM(SUBSTITUTE(SUBSTITUTE(SUBSTITUTE(SUBSTITUTE(SUBSTITUTE(SUBSTITUTE(SUBSTITUTE(SUBSTITUTE(SUBSTITUTE(SUBSTITUTE(SUBSTITUTE(SUBSTITUTE(SUBSTITUTE(SUBSTITUTE(TRIM($B1262&amp;""),CHAR(10)," "),CHAR(13)," "),"."," "),";"," "),","," "),"/"," "),"+"," "),"-"," "),"  "," "),"  "," "),"  "," "),"  "," "),"  "," "),"  "," "))," ","|")&amp;"|")</f>
        <v/>
      </c>
      <c r="AD1262">
        <f>TRIM($I1262&amp;"")</f>
        <v/>
      </c>
    </row>
    <row r="1263" ht="24" customHeight="1">
      <c r="A1263" s="9" t="n">
        <v>46219</v>
      </c>
      <c r="B1263" s="14" t="inlineStr">
        <is>
          <t>10187</t>
        </is>
      </c>
      <c r="C1263" s="14" t="n"/>
      <c r="D1263" s="10" t="inlineStr">
        <is>
          <t>COSTURA</t>
        </is>
      </c>
      <c r="E1263" s="14" t="inlineStr">
        <is>
          <t>300042</t>
        </is>
      </c>
      <c r="F1263" s="14" t="inlineStr">
        <is>
          <t>CADEIRA AMBAR 920 - MADEIRA</t>
        </is>
      </c>
      <c r="G1263" s="10" t="inlineStr">
        <is>
          <t>COSTURA</t>
        </is>
      </c>
      <c r="H1263" s="10" t="inlineStr">
        <is>
          <t>COSTURA</t>
        </is>
      </c>
      <c r="I1263" s="9" t="inlineStr">
        <is>
          <t>SEM_SETOR</t>
        </is>
      </c>
      <c r="J1263" s="9" t="n">
        <v>102</v>
      </c>
      <c r="K1263" s="14">
        <f>IF($E1263="","",IFERROR(INDEX('01_Cad_Pecas'!$H$2:$H$5000,MATCH($E1263,'01_Cad_Pecas'!$D$2:$D$5000,0)),IFERROR(INDEX('01_Cad_Pecas'!$H$2:$H$5000,MATCH(VALUE($E1263),'01_Cad_Pecas'!$D$2:$D$5000,0)),"")))</f>
        <v/>
      </c>
      <c r="L1263" s="14">
        <f>IF($E1263="","",IFERROR(INDEX('01_Cad_Pecas'!$I$2:$I$5000,MATCH($E1263,'01_Cad_Pecas'!$D$2:$D$5000,0)),IFERROR(INDEX('01_Cad_Pecas'!$I$2:$I$5000,MATCH(VALUE($E1263),'01_Cad_Pecas'!$D$2:$D$5000,0)),"")))</f>
        <v/>
      </c>
      <c r="M1263" s="14">
        <f>IF(OR($J1263="",$L1263=""),"",IF($K1263="",0,$K1263)+$J1263*$L1263)</f>
        <v/>
      </c>
      <c r="N1263" s="9" t="n">
        <v>46219</v>
      </c>
      <c r="O1263" s="9" t="n">
        <v>102</v>
      </c>
      <c r="P1263" s="14" t="n"/>
      <c r="Q1263" s="14" t="n"/>
      <c r="R1263" s="14" t="n"/>
      <c r="S1263" s="14" t="n"/>
      <c r="T1263" s="14" t="n"/>
      <c r="U1263" s="14" t="n"/>
      <c r="V1263" s="14" t="n"/>
      <c r="W1263" s="14" t="n"/>
      <c r="X1263" s="14" t="n"/>
      <c r="Y1263" s="14" t="n"/>
      <c r="Z1263" s="14" t="n"/>
      <c r="AA1263" s="11" t="n"/>
      <c r="AB1263" s="14">
        <f>B1263&amp;"|"&amp;I1263</f>
        <v/>
      </c>
      <c r="AC1263">
        <f>IF($B1263="","","|"&amp;SUBSTITUTE(TRIM(SUBSTITUTE(SUBSTITUTE(SUBSTITUTE(SUBSTITUTE(SUBSTITUTE(SUBSTITUTE(SUBSTITUTE(SUBSTITUTE(SUBSTITUTE(SUBSTITUTE(SUBSTITUTE(SUBSTITUTE(SUBSTITUTE(SUBSTITUTE(TRIM($B1263&amp;""),CHAR(10)," "),CHAR(13)," "),"."," "),";"," "),","," "),"/"," "),"+"," "),"-"," "),"  "," "),"  "," "),"  "," "),"  "," "),"  "," "),"  "," "))," ","|")&amp;"|")</f>
        <v/>
      </c>
      <c r="AD1263">
        <f>TRIM($I1263&amp;"")</f>
        <v/>
      </c>
    </row>
    <row r="1264" ht="24" customHeight="1">
      <c r="A1264" s="9" t="n">
        <v>46220</v>
      </c>
      <c r="B1264" s="14" t="inlineStr">
        <is>
          <t>10189</t>
        </is>
      </c>
      <c r="C1264" s="14" t="n"/>
      <c r="D1264" s="10" t="inlineStr">
        <is>
          <t>COSTURA</t>
        </is>
      </c>
      <c r="E1264" s="14" t="inlineStr">
        <is>
          <t>300084</t>
        </is>
      </c>
      <c r="F1264" s="14" t="inlineStr">
        <is>
          <t>CADEIRA SAFIRA MONTADA - MADEIRA</t>
        </is>
      </c>
      <c r="G1264" s="10" t="inlineStr">
        <is>
          <t>COSTURA</t>
        </is>
      </c>
      <c r="H1264" s="10" t="inlineStr">
        <is>
          <t>COSTURA</t>
        </is>
      </c>
      <c r="I1264" s="9" t="inlineStr">
        <is>
          <t>SEM_SETOR</t>
        </is>
      </c>
      <c r="J1264" s="9" t="n">
        <v>60</v>
      </c>
      <c r="K1264" s="14">
        <f>IF($E1264="","",IFERROR(INDEX('01_Cad_Pecas'!$H$2:$H$5000,MATCH($E1264,'01_Cad_Pecas'!$D$2:$D$5000,0)),IFERROR(INDEX('01_Cad_Pecas'!$H$2:$H$5000,MATCH(VALUE($E1264),'01_Cad_Pecas'!$D$2:$D$5000,0)),"")))</f>
        <v/>
      </c>
      <c r="L1264" s="14">
        <f>IF($E1264="","",IFERROR(INDEX('01_Cad_Pecas'!$I$2:$I$5000,MATCH($E1264,'01_Cad_Pecas'!$D$2:$D$5000,0)),IFERROR(INDEX('01_Cad_Pecas'!$I$2:$I$5000,MATCH(VALUE($E1264),'01_Cad_Pecas'!$D$2:$D$5000,0)),"")))</f>
        <v/>
      </c>
      <c r="M1264" s="14">
        <f>IF(OR($J1264="",$L1264=""),"",IF($K1264="",0,$K1264)+$J1264*$L1264)</f>
        <v/>
      </c>
      <c r="N1264" s="9" t="n">
        <v>46220</v>
      </c>
      <c r="O1264" s="9" t="n">
        <v>60</v>
      </c>
      <c r="P1264" s="14" t="n"/>
      <c r="Q1264" s="14" t="n"/>
      <c r="R1264" s="14" t="n"/>
      <c r="S1264" s="14" t="n"/>
      <c r="T1264" s="14" t="n"/>
      <c r="U1264" s="14" t="n"/>
      <c r="V1264" s="14" t="n"/>
      <c r="W1264" s="14" t="n"/>
      <c r="X1264" s="14" t="n"/>
      <c r="Y1264" s="14" t="n"/>
      <c r="Z1264" s="14" t="n"/>
      <c r="AA1264" s="11" t="n"/>
      <c r="AB1264" s="14">
        <f>B1264&amp;"|"&amp;I1264</f>
        <v/>
      </c>
      <c r="AC1264">
        <f>IF($B1264="","","|"&amp;SUBSTITUTE(TRIM(SUBSTITUTE(SUBSTITUTE(SUBSTITUTE(SUBSTITUTE(SUBSTITUTE(SUBSTITUTE(SUBSTITUTE(SUBSTITUTE(SUBSTITUTE(SUBSTITUTE(SUBSTITUTE(SUBSTITUTE(SUBSTITUTE(SUBSTITUTE(TRIM($B1264&amp;""),CHAR(10)," "),CHAR(13)," "),"."," "),";"," "),","," "),"/"," "),"+"," "),"-"," "),"  "," "),"  "," "),"  "," "),"  "," "),"  "," "),"  "," "))," ","|")&amp;"|")</f>
        <v/>
      </c>
      <c r="AD1264">
        <f>TRIM($I1264&amp;"")</f>
        <v/>
      </c>
    </row>
    <row r="1265" ht="24" customHeight="1">
      <c r="A1265" s="9" t="n">
        <v>46221</v>
      </c>
      <c r="B1265" s="14" t="inlineStr">
        <is>
          <t>10190</t>
        </is>
      </c>
      <c r="C1265" s="14" t="n"/>
      <c r="D1265" s="10" t="inlineStr">
        <is>
          <t>COSTURA</t>
        </is>
      </c>
      <c r="E1265" s="14" t="inlineStr">
        <is>
          <t>300084</t>
        </is>
      </c>
      <c r="F1265" s="14" t="inlineStr">
        <is>
          <t>CADEIRA SAFIRA MONTADA - MADEIRA</t>
        </is>
      </c>
      <c r="G1265" s="10" t="inlineStr">
        <is>
          <t>COSTURA</t>
        </is>
      </c>
      <c r="H1265" s="10" t="inlineStr">
        <is>
          <t>COSTURA</t>
        </is>
      </c>
      <c r="I1265" s="9" t="inlineStr">
        <is>
          <t>SEM_SETOR</t>
        </is>
      </c>
      <c r="J1265" s="9" t="n">
        <v>120</v>
      </c>
      <c r="K1265" s="14">
        <f>IF($E1265="","",IFERROR(INDEX('01_Cad_Pecas'!$H$2:$H$5000,MATCH($E1265,'01_Cad_Pecas'!$D$2:$D$5000,0)),IFERROR(INDEX('01_Cad_Pecas'!$H$2:$H$5000,MATCH(VALUE($E1265),'01_Cad_Pecas'!$D$2:$D$5000,0)),"")))</f>
        <v/>
      </c>
      <c r="L1265" s="14">
        <f>IF($E1265="","",IFERROR(INDEX('01_Cad_Pecas'!$I$2:$I$5000,MATCH($E1265,'01_Cad_Pecas'!$D$2:$D$5000,0)),IFERROR(INDEX('01_Cad_Pecas'!$I$2:$I$5000,MATCH(VALUE($E1265),'01_Cad_Pecas'!$D$2:$D$5000,0)),"")))</f>
        <v/>
      </c>
      <c r="M1265" s="14">
        <f>IF(OR($J1265="",$L1265=""),"",IF($K1265="",0,$K1265)+$J1265*$L1265)</f>
        <v/>
      </c>
      <c r="N1265" s="9" t="n">
        <v>46221</v>
      </c>
      <c r="O1265" s="9" t="n">
        <v>120</v>
      </c>
      <c r="P1265" s="14" t="n"/>
      <c r="Q1265" s="14" t="n"/>
      <c r="R1265" s="14" t="n"/>
      <c r="S1265" s="14" t="n"/>
      <c r="T1265" s="14" t="n"/>
      <c r="U1265" s="14" t="n"/>
      <c r="V1265" s="14" t="n"/>
      <c r="W1265" s="14" t="n"/>
      <c r="X1265" s="14" t="n"/>
      <c r="Y1265" s="14" t="n"/>
      <c r="Z1265" s="14" t="n"/>
      <c r="AA1265" s="11" t="n"/>
      <c r="AB1265" s="14">
        <f>B1265&amp;"|"&amp;I1265</f>
        <v/>
      </c>
      <c r="AC1265">
        <f>IF($B1265="","","|"&amp;SUBSTITUTE(TRIM(SUBSTITUTE(SUBSTITUTE(SUBSTITUTE(SUBSTITUTE(SUBSTITUTE(SUBSTITUTE(SUBSTITUTE(SUBSTITUTE(SUBSTITUTE(SUBSTITUTE(SUBSTITUTE(SUBSTITUTE(SUBSTITUTE(SUBSTITUTE(TRIM($B1265&amp;""),CHAR(10)," "),CHAR(13)," "),"."," "),";"," "),","," "),"/"," "),"+"," "),"-"," "),"  "," "),"  "," "),"  "," "),"  "," "),"  "," "),"  "," "))," ","|")&amp;"|")</f>
        <v/>
      </c>
      <c r="AD1265">
        <f>TRIM($I1265&amp;"")</f>
        <v/>
      </c>
    </row>
    <row r="1266" ht="24" customHeight="1">
      <c r="A1266" s="9" t="n">
        <v>46222</v>
      </c>
      <c r="B1266" s="14" t="inlineStr">
        <is>
          <t>10191</t>
        </is>
      </c>
      <c r="C1266" s="14" t="n"/>
      <c r="D1266" s="10" t="inlineStr">
        <is>
          <t>COSTURA</t>
        </is>
      </c>
      <c r="E1266" s="14" t="inlineStr">
        <is>
          <t>300084</t>
        </is>
      </c>
      <c r="F1266" s="14" t="inlineStr">
        <is>
          <t>CADEIRA SAFIRA MONTADA - MADEIRA</t>
        </is>
      </c>
      <c r="G1266" s="10" t="inlineStr">
        <is>
          <t>COSTURA</t>
        </is>
      </c>
      <c r="H1266" s="10" t="inlineStr">
        <is>
          <t>COSTURA</t>
        </is>
      </c>
      <c r="I1266" s="9" t="inlineStr">
        <is>
          <t>SEM_SETOR</t>
        </is>
      </c>
      <c r="J1266" s="9" t="n">
        <v>120</v>
      </c>
      <c r="K1266" s="14">
        <f>IF($E1266="","",IFERROR(INDEX('01_Cad_Pecas'!$H$2:$H$5000,MATCH($E1266,'01_Cad_Pecas'!$D$2:$D$5000,0)),IFERROR(INDEX('01_Cad_Pecas'!$H$2:$H$5000,MATCH(VALUE($E1266),'01_Cad_Pecas'!$D$2:$D$5000,0)),"")))</f>
        <v/>
      </c>
      <c r="L1266" s="14">
        <f>IF($E1266="","",IFERROR(INDEX('01_Cad_Pecas'!$I$2:$I$5000,MATCH($E1266,'01_Cad_Pecas'!$D$2:$D$5000,0)),IFERROR(INDEX('01_Cad_Pecas'!$I$2:$I$5000,MATCH(VALUE($E1266),'01_Cad_Pecas'!$D$2:$D$5000,0)),"")))</f>
        <v/>
      </c>
      <c r="M1266" s="14">
        <f>IF(OR($J1266="",$L1266=""),"",IF($K1266="",0,$K1266)+$J1266*$L1266)</f>
        <v/>
      </c>
      <c r="N1266" s="9" t="n">
        <v>46222</v>
      </c>
      <c r="O1266" s="9" t="n">
        <v>120</v>
      </c>
      <c r="P1266" s="14" t="n"/>
      <c r="Q1266" s="14" t="n"/>
      <c r="R1266" s="14" t="n"/>
      <c r="S1266" s="14" t="n"/>
      <c r="T1266" s="14" t="n"/>
      <c r="U1266" s="14" t="n"/>
      <c r="V1266" s="14" t="n"/>
      <c r="W1266" s="14" t="n"/>
      <c r="X1266" s="14" t="n"/>
      <c r="Y1266" s="14" t="n"/>
      <c r="Z1266" s="14" t="n"/>
      <c r="AA1266" s="11" t="n"/>
      <c r="AB1266" s="14">
        <f>B1266&amp;"|"&amp;I1266</f>
        <v/>
      </c>
      <c r="AC1266">
        <f>IF($B1266="","","|"&amp;SUBSTITUTE(TRIM(SUBSTITUTE(SUBSTITUTE(SUBSTITUTE(SUBSTITUTE(SUBSTITUTE(SUBSTITUTE(SUBSTITUTE(SUBSTITUTE(SUBSTITUTE(SUBSTITUTE(SUBSTITUTE(SUBSTITUTE(SUBSTITUTE(SUBSTITUTE(TRIM($B1266&amp;""),CHAR(10)," "),CHAR(13)," "),"."," "),";"," "),","," "),"/"," "),"+"," "),"-"," "),"  "," "),"  "," "),"  "," "),"  "," "),"  "," "),"  "," "))," ","|")&amp;"|")</f>
        <v/>
      </c>
      <c r="AD1266">
        <f>TRIM($I1266&amp;"")</f>
        <v/>
      </c>
    </row>
    <row r="1267" ht="24" customHeight="1">
      <c r="A1267" s="9" t="n">
        <v>46223</v>
      </c>
      <c r="B1267" s="14" t="inlineStr">
        <is>
          <t>10192</t>
        </is>
      </c>
      <c r="C1267" s="14" t="n"/>
      <c r="D1267" s="10" t="inlineStr">
        <is>
          <t>COSTURA</t>
        </is>
      </c>
      <c r="E1267" s="14" t="inlineStr">
        <is>
          <t>300084</t>
        </is>
      </c>
      <c r="F1267" s="14" t="inlineStr">
        <is>
          <t>CADEIRA SAFIRA MONTADA - MADEIRA</t>
        </is>
      </c>
      <c r="G1267" s="10" t="inlineStr">
        <is>
          <t>COSTURA</t>
        </is>
      </c>
      <c r="H1267" s="10" t="inlineStr">
        <is>
          <t>COSTURA</t>
        </is>
      </c>
      <c r="I1267" s="9" t="inlineStr">
        <is>
          <t>SEM_SETOR</t>
        </is>
      </c>
      <c r="J1267" s="9" t="n">
        <v>120</v>
      </c>
      <c r="K1267" s="14">
        <f>IF($E1267="","",IFERROR(INDEX('01_Cad_Pecas'!$H$2:$H$5000,MATCH($E1267,'01_Cad_Pecas'!$D$2:$D$5000,0)),IFERROR(INDEX('01_Cad_Pecas'!$H$2:$H$5000,MATCH(VALUE($E1267),'01_Cad_Pecas'!$D$2:$D$5000,0)),"")))</f>
        <v/>
      </c>
      <c r="L1267" s="14">
        <f>IF($E1267="","",IFERROR(INDEX('01_Cad_Pecas'!$I$2:$I$5000,MATCH($E1267,'01_Cad_Pecas'!$D$2:$D$5000,0)),IFERROR(INDEX('01_Cad_Pecas'!$I$2:$I$5000,MATCH(VALUE($E1267),'01_Cad_Pecas'!$D$2:$D$5000,0)),"")))</f>
        <v/>
      </c>
      <c r="M1267" s="14">
        <f>IF(OR($J1267="",$L1267=""),"",IF($K1267="",0,$K1267)+$J1267*$L1267)</f>
        <v/>
      </c>
      <c r="N1267" s="9" t="n">
        <v>46223</v>
      </c>
      <c r="O1267" s="9" t="n">
        <v>120</v>
      </c>
      <c r="P1267" s="14" t="n"/>
      <c r="Q1267" s="14" t="n"/>
      <c r="R1267" s="14" t="n"/>
      <c r="S1267" s="14" t="n"/>
      <c r="T1267" s="14" t="n"/>
      <c r="U1267" s="14" t="n"/>
      <c r="V1267" s="14" t="n"/>
      <c r="W1267" s="14" t="n"/>
      <c r="X1267" s="14" t="n"/>
      <c r="Y1267" s="14" t="n"/>
      <c r="Z1267" s="14" t="n"/>
      <c r="AA1267" s="11" t="n"/>
      <c r="AB1267" s="14">
        <f>B1267&amp;"|"&amp;I1267</f>
        <v/>
      </c>
      <c r="AC1267">
        <f>IF($B1267="","","|"&amp;SUBSTITUTE(TRIM(SUBSTITUTE(SUBSTITUTE(SUBSTITUTE(SUBSTITUTE(SUBSTITUTE(SUBSTITUTE(SUBSTITUTE(SUBSTITUTE(SUBSTITUTE(SUBSTITUTE(SUBSTITUTE(SUBSTITUTE(SUBSTITUTE(SUBSTITUTE(TRIM($B1267&amp;""),CHAR(10)," "),CHAR(13)," "),"."," "),";"," "),","," "),"/"," "),"+"," "),"-"," "),"  "," "),"  "," "),"  "," "),"  "," "),"  "," "),"  "," "))," ","|")&amp;"|")</f>
        <v/>
      </c>
      <c r="AD1267">
        <f>TRIM($I1267&amp;"")</f>
        <v/>
      </c>
    </row>
    <row r="1268" ht="24" customHeight="1">
      <c r="A1268" s="9" t="n">
        <v>46224</v>
      </c>
      <c r="B1268" s="14" t="inlineStr">
        <is>
          <t>10199,10201</t>
        </is>
      </c>
      <c r="C1268" s="14" t="n"/>
      <c r="D1268" s="10" t="inlineStr">
        <is>
          <t>COSTURA</t>
        </is>
      </c>
      <c r="E1268" s="14" t="inlineStr">
        <is>
          <t>300027</t>
        </is>
      </c>
      <c r="F1268" s="14" t="inlineStr">
        <is>
          <t>CADEIRA TURIM PLUS 920 - VIA VAREJO</t>
        </is>
      </c>
      <c r="G1268" s="10" t="inlineStr">
        <is>
          <t>COSTURA</t>
        </is>
      </c>
      <c r="H1268" s="10" t="inlineStr">
        <is>
          <t>COSTURA</t>
        </is>
      </c>
      <c r="I1268" s="9" t="inlineStr">
        <is>
          <t>SEM_SETOR</t>
        </is>
      </c>
      <c r="J1268" s="9" t="n">
        <v>360</v>
      </c>
      <c r="K1268" s="14">
        <f>IF($E1268="","",IFERROR(INDEX('01_Cad_Pecas'!$H$2:$H$5000,MATCH($E1268,'01_Cad_Pecas'!$D$2:$D$5000,0)),IFERROR(INDEX('01_Cad_Pecas'!$H$2:$H$5000,MATCH(VALUE($E1268),'01_Cad_Pecas'!$D$2:$D$5000,0)),"")))</f>
        <v/>
      </c>
      <c r="L1268" s="14">
        <f>IF($E1268="","",IFERROR(INDEX('01_Cad_Pecas'!$I$2:$I$5000,MATCH($E1268,'01_Cad_Pecas'!$D$2:$D$5000,0)),IFERROR(INDEX('01_Cad_Pecas'!$I$2:$I$5000,MATCH(VALUE($E1268),'01_Cad_Pecas'!$D$2:$D$5000,0)),"")))</f>
        <v/>
      </c>
      <c r="M1268" s="14">
        <f>IF(OR($J1268="",$L1268=""),"",IF($K1268="",0,$K1268)+$J1268*$L1268)</f>
        <v/>
      </c>
      <c r="N1268" s="9" t="n">
        <v>46224</v>
      </c>
      <c r="O1268" s="9" t="n">
        <v>360</v>
      </c>
      <c r="P1268" s="14" t="n"/>
      <c r="Q1268" s="14" t="n"/>
      <c r="R1268" s="14" t="n"/>
      <c r="S1268" s="14" t="n"/>
      <c r="T1268" s="14" t="n"/>
      <c r="U1268" s="14" t="n"/>
      <c r="V1268" s="14" t="n"/>
      <c r="W1268" s="14" t="n"/>
      <c r="X1268" s="14" t="n"/>
      <c r="Y1268" s="14" t="n"/>
      <c r="Z1268" s="14" t="n"/>
      <c r="AA1268" s="11" t="n"/>
      <c r="AB1268" s="14">
        <f>B1268&amp;"|"&amp;I1268</f>
        <v/>
      </c>
      <c r="AC1268">
        <f>IF($B1268="","","|"&amp;SUBSTITUTE(TRIM(SUBSTITUTE(SUBSTITUTE(SUBSTITUTE(SUBSTITUTE(SUBSTITUTE(SUBSTITUTE(SUBSTITUTE(SUBSTITUTE(SUBSTITUTE(SUBSTITUTE(SUBSTITUTE(SUBSTITUTE(SUBSTITUTE(SUBSTITUTE(TRIM($B1268&amp;""),CHAR(10)," "),CHAR(13)," "),"."," "),";"," "),","," "),"/"," "),"+"," "),"-"," "),"  "," "),"  "," "),"  "," "),"  "," "),"  "," "),"  "," "))," ","|")&amp;"|")</f>
        <v/>
      </c>
      <c r="AD1268">
        <f>TRIM($I1268&amp;"")</f>
        <v/>
      </c>
    </row>
    <row r="1269" ht="24" customHeight="1">
      <c r="A1269" s="9" t="n">
        <v>46225</v>
      </c>
      <c r="B1269" s="14" t="inlineStr">
        <is>
          <t>10199,10201</t>
        </is>
      </c>
      <c r="C1269" s="14" t="n"/>
      <c r="D1269" s="10" t="inlineStr">
        <is>
          <t>COSTURA</t>
        </is>
      </c>
      <c r="E1269" s="14" t="inlineStr">
        <is>
          <t>300032</t>
        </is>
      </c>
      <c r="F1269" s="14" t="inlineStr">
        <is>
          <t>CADEIRA NOVA YORK 920</t>
        </is>
      </c>
      <c r="G1269" s="10" t="inlineStr">
        <is>
          <t>COSTURA</t>
        </is>
      </c>
      <c r="H1269" s="10" t="inlineStr">
        <is>
          <t>COSTURA</t>
        </is>
      </c>
      <c r="I1269" s="9" t="inlineStr">
        <is>
          <t>SEM_SETOR</t>
        </is>
      </c>
      <c r="J1269" s="9" t="n">
        <v>44</v>
      </c>
      <c r="K1269" s="14">
        <f>IF($E1269="","",IFERROR(INDEX('01_Cad_Pecas'!$H$2:$H$5000,MATCH($E1269,'01_Cad_Pecas'!$D$2:$D$5000,0)),IFERROR(INDEX('01_Cad_Pecas'!$H$2:$H$5000,MATCH(VALUE($E1269),'01_Cad_Pecas'!$D$2:$D$5000,0)),"")))</f>
        <v/>
      </c>
      <c r="L1269" s="14">
        <f>IF($E1269="","",IFERROR(INDEX('01_Cad_Pecas'!$I$2:$I$5000,MATCH($E1269,'01_Cad_Pecas'!$D$2:$D$5000,0)),IFERROR(INDEX('01_Cad_Pecas'!$I$2:$I$5000,MATCH(VALUE($E1269),'01_Cad_Pecas'!$D$2:$D$5000,0)),"")))</f>
        <v/>
      </c>
      <c r="M1269" s="14">
        <f>IF(OR($J1269="",$L1269=""),"",IF($K1269="",0,$K1269)+$J1269*$L1269)</f>
        <v/>
      </c>
      <c r="N1269" s="9" t="n">
        <v>46225</v>
      </c>
      <c r="O1269" s="9" t="n">
        <v>44</v>
      </c>
      <c r="P1269" s="14" t="n"/>
      <c r="Q1269" s="14" t="n"/>
      <c r="R1269" s="14" t="n"/>
      <c r="S1269" s="14" t="n"/>
      <c r="T1269" s="14" t="n"/>
      <c r="U1269" s="14" t="n"/>
      <c r="V1269" s="14" t="n"/>
      <c r="W1269" s="14" t="n"/>
      <c r="X1269" s="14" t="n"/>
      <c r="Y1269" s="14" t="n"/>
      <c r="Z1269" s="14" t="n"/>
      <c r="AA1269" s="11" t="n"/>
      <c r="AB1269" s="14">
        <f>B1269&amp;"|"&amp;I1269</f>
        <v/>
      </c>
      <c r="AC1269">
        <f>IF($B1269="","","|"&amp;SUBSTITUTE(TRIM(SUBSTITUTE(SUBSTITUTE(SUBSTITUTE(SUBSTITUTE(SUBSTITUTE(SUBSTITUTE(SUBSTITUTE(SUBSTITUTE(SUBSTITUTE(SUBSTITUTE(SUBSTITUTE(SUBSTITUTE(SUBSTITUTE(SUBSTITUTE(TRIM($B1269&amp;""),CHAR(10)," "),CHAR(13)," "),"."," "),";"," "),","," "),"/"," "),"+"," "),"-"," "),"  "," "),"  "," "),"  "," "),"  "," "),"  "," "),"  "," "))," ","|")&amp;"|")</f>
        <v/>
      </c>
      <c r="AD1269">
        <f>TRIM($I1269&amp;"")</f>
        <v/>
      </c>
    </row>
    <row r="1270" ht="24" customHeight="1">
      <c r="A1270" s="9" t="n">
        <v>46226</v>
      </c>
      <c r="B1270" s="14" t="inlineStr">
        <is>
          <t>10199,10201</t>
        </is>
      </c>
      <c r="C1270" s="14" t="n"/>
      <c r="D1270" s="10" t="inlineStr">
        <is>
          <t>COSTURA</t>
        </is>
      </c>
      <c r="E1270" s="14" t="inlineStr">
        <is>
          <t>300034</t>
        </is>
      </c>
      <c r="F1270" s="14" t="inlineStr">
        <is>
          <t>CADEIRA DAKAR</t>
        </is>
      </c>
      <c r="G1270" s="10" t="inlineStr">
        <is>
          <t>COSTURA</t>
        </is>
      </c>
      <c r="H1270" s="10" t="inlineStr">
        <is>
          <t>COSTURA</t>
        </is>
      </c>
      <c r="I1270" s="9" t="inlineStr">
        <is>
          <t>SEM_SETOR</t>
        </is>
      </c>
      <c r="J1270" s="9" t="n">
        <v>52</v>
      </c>
      <c r="K1270" s="14">
        <f>IF($E1270="","",IFERROR(INDEX('01_Cad_Pecas'!$H$2:$H$5000,MATCH($E1270,'01_Cad_Pecas'!$D$2:$D$5000,0)),IFERROR(INDEX('01_Cad_Pecas'!$H$2:$H$5000,MATCH(VALUE($E1270),'01_Cad_Pecas'!$D$2:$D$5000,0)),"")))</f>
        <v/>
      </c>
      <c r="L1270" s="14">
        <f>IF($E1270="","",IFERROR(INDEX('01_Cad_Pecas'!$I$2:$I$5000,MATCH($E1270,'01_Cad_Pecas'!$D$2:$D$5000,0)),IFERROR(INDEX('01_Cad_Pecas'!$I$2:$I$5000,MATCH(VALUE($E1270),'01_Cad_Pecas'!$D$2:$D$5000,0)),"")))</f>
        <v/>
      </c>
      <c r="M1270" s="14">
        <f>IF(OR($J1270="",$L1270=""),"",IF($K1270="",0,$K1270)+$J1270*$L1270)</f>
        <v/>
      </c>
      <c r="N1270" s="9" t="n">
        <v>46226</v>
      </c>
      <c r="O1270" s="9" t="n">
        <v>52</v>
      </c>
      <c r="P1270" s="14" t="n"/>
      <c r="Q1270" s="14" t="n"/>
      <c r="R1270" s="14" t="n"/>
      <c r="S1270" s="14" t="n"/>
      <c r="T1270" s="14" t="n"/>
      <c r="U1270" s="14" t="n"/>
      <c r="V1270" s="14" t="n"/>
      <c r="W1270" s="14" t="n"/>
      <c r="X1270" s="14" t="n"/>
      <c r="Y1270" s="14" t="n"/>
      <c r="Z1270" s="14" t="n"/>
      <c r="AA1270" s="11" t="n"/>
      <c r="AB1270" s="14">
        <f>B1270&amp;"|"&amp;I1270</f>
        <v/>
      </c>
      <c r="AC1270">
        <f>IF($B1270="","","|"&amp;SUBSTITUTE(TRIM(SUBSTITUTE(SUBSTITUTE(SUBSTITUTE(SUBSTITUTE(SUBSTITUTE(SUBSTITUTE(SUBSTITUTE(SUBSTITUTE(SUBSTITUTE(SUBSTITUTE(SUBSTITUTE(SUBSTITUTE(SUBSTITUTE(SUBSTITUTE(TRIM($B1270&amp;""),CHAR(10)," "),CHAR(13)," "),"."," "),";"," "),","," "),"/"," "),"+"," "),"-"," "),"  "," "),"  "," "),"  "," "),"  "," "),"  "," "),"  "," "))," ","|")&amp;"|")</f>
        <v/>
      </c>
      <c r="AD1270">
        <f>TRIM($I1270&amp;"")</f>
        <v/>
      </c>
    </row>
    <row r="1271" ht="24" customHeight="1">
      <c r="A1271" s="9" t="n">
        <v>46227</v>
      </c>
      <c r="B1271" s="14" t="inlineStr">
        <is>
          <t>10199,10201</t>
        </is>
      </c>
      <c r="C1271" s="14" t="n"/>
      <c r="D1271" s="10" t="inlineStr">
        <is>
          <t>COSTURA</t>
        </is>
      </c>
      <c r="E1271" s="14" t="inlineStr">
        <is>
          <t>300048</t>
        </is>
      </c>
      <c r="F1271" s="14" t="inlineStr">
        <is>
          <t>CADEIRA SANTIAGO</t>
        </is>
      </c>
      <c r="G1271" s="10" t="inlineStr">
        <is>
          <t>COSTURA</t>
        </is>
      </c>
      <c r="H1271" s="10" t="inlineStr">
        <is>
          <t>COSTURA</t>
        </is>
      </c>
      <c r="I1271" s="9" t="inlineStr">
        <is>
          <t>SEM_SETOR</t>
        </is>
      </c>
      <c r="J1271" s="9" t="n">
        <v>48</v>
      </c>
      <c r="K1271" s="14">
        <f>IF($E1271="","",IFERROR(INDEX('01_Cad_Pecas'!$H$2:$H$5000,MATCH($E1271,'01_Cad_Pecas'!$D$2:$D$5000,0)),IFERROR(INDEX('01_Cad_Pecas'!$H$2:$H$5000,MATCH(VALUE($E1271),'01_Cad_Pecas'!$D$2:$D$5000,0)),"")))</f>
        <v/>
      </c>
      <c r="L1271" s="14">
        <f>IF($E1271="","",IFERROR(INDEX('01_Cad_Pecas'!$I$2:$I$5000,MATCH($E1271,'01_Cad_Pecas'!$D$2:$D$5000,0)),IFERROR(INDEX('01_Cad_Pecas'!$I$2:$I$5000,MATCH(VALUE($E1271),'01_Cad_Pecas'!$D$2:$D$5000,0)),"")))</f>
        <v/>
      </c>
      <c r="M1271" s="14">
        <f>IF(OR($J1271="",$L1271=""),"",IF($K1271="",0,$K1271)+$J1271*$L1271)</f>
        <v/>
      </c>
      <c r="N1271" s="9" t="n">
        <v>46227</v>
      </c>
      <c r="O1271" s="9" t="n">
        <v>48</v>
      </c>
      <c r="P1271" s="14" t="n"/>
      <c r="Q1271" s="14" t="n"/>
      <c r="R1271" s="14" t="n"/>
      <c r="S1271" s="14" t="n"/>
      <c r="T1271" s="14" t="n"/>
      <c r="U1271" s="14" t="n"/>
      <c r="V1271" s="14" t="n"/>
      <c r="W1271" s="14" t="n"/>
      <c r="X1271" s="14" t="n"/>
      <c r="Y1271" s="14" t="n"/>
      <c r="Z1271" s="14" t="n"/>
      <c r="AA1271" s="11" t="n"/>
      <c r="AB1271" s="14">
        <f>B1271&amp;"|"&amp;I1271</f>
        <v/>
      </c>
      <c r="AC1271">
        <f>IF($B1271="","","|"&amp;SUBSTITUTE(TRIM(SUBSTITUTE(SUBSTITUTE(SUBSTITUTE(SUBSTITUTE(SUBSTITUTE(SUBSTITUTE(SUBSTITUTE(SUBSTITUTE(SUBSTITUTE(SUBSTITUTE(SUBSTITUTE(SUBSTITUTE(SUBSTITUTE(SUBSTITUTE(TRIM($B1271&amp;""),CHAR(10)," "),CHAR(13)," "),"."," "),";"," "),","," "),"/"," "),"+"," "),"-"," "),"  "," "),"  "," "),"  "," "),"  "," "),"  "," "),"  "," "))," ","|")&amp;"|")</f>
        <v/>
      </c>
      <c r="AD1271">
        <f>TRIM($I1271&amp;"")</f>
        <v/>
      </c>
    </row>
    <row r="1272" ht="24" customHeight="1">
      <c r="A1272" s="9" t="n">
        <v>46228</v>
      </c>
      <c r="B1272" s="14" t="inlineStr">
        <is>
          <t>10199,10201</t>
        </is>
      </c>
      <c r="C1272" s="14" t="n"/>
      <c r="D1272" s="10" t="inlineStr">
        <is>
          <t>COSTURA</t>
        </is>
      </c>
      <c r="E1272" s="14" t="inlineStr">
        <is>
          <t>300081</t>
        </is>
      </c>
      <c r="F1272" s="14" t="inlineStr">
        <is>
          <t>CADEIRA CORDOBA</t>
        </is>
      </c>
      <c r="G1272" s="10" t="inlineStr">
        <is>
          <t>COSTURA</t>
        </is>
      </c>
      <c r="H1272" s="10" t="inlineStr">
        <is>
          <t>COSTURA</t>
        </is>
      </c>
      <c r="I1272" s="9" t="inlineStr">
        <is>
          <t>SEM_SETOR</t>
        </is>
      </c>
      <c r="J1272" s="9" t="n">
        <v>60</v>
      </c>
      <c r="K1272" s="14">
        <f>IF($E1272="","",IFERROR(INDEX('01_Cad_Pecas'!$H$2:$H$5000,MATCH($E1272,'01_Cad_Pecas'!$D$2:$D$5000,0)),IFERROR(INDEX('01_Cad_Pecas'!$H$2:$H$5000,MATCH(VALUE($E1272),'01_Cad_Pecas'!$D$2:$D$5000,0)),"")))</f>
        <v/>
      </c>
      <c r="L1272" s="14">
        <f>IF($E1272="","",IFERROR(INDEX('01_Cad_Pecas'!$I$2:$I$5000,MATCH($E1272,'01_Cad_Pecas'!$D$2:$D$5000,0)),IFERROR(INDEX('01_Cad_Pecas'!$I$2:$I$5000,MATCH(VALUE($E1272),'01_Cad_Pecas'!$D$2:$D$5000,0)),"")))</f>
        <v/>
      </c>
      <c r="M1272" s="14">
        <f>IF(OR($J1272="",$L1272=""),"",IF($K1272="",0,$K1272)+$J1272*$L1272)</f>
        <v/>
      </c>
      <c r="N1272" s="9" t="n">
        <v>46228</v>
      </c>
      <c r="O1272" s="9" t="n">
        <v>60</v>
      </c>
      <c r="P1272" s="14" t="n"/>
      <c r="Q1272" s="14" t="n"/>
      <c r="R1272" s="14" t="n"/>
      <c r="S1272" s="14" t="n"/>
      <c r="T1272" s="14" t="n"/>
      <c r="U1272" s="14" t="n"/>
      <c r="V1272" s="14" t="n"/>
      <c r="W1272" s="14" t="n"/>
      <c r="X1272" s="14" t="n"/>
      <c r="Y1272" s="14" t="n"/>
      <c r="Z1272" s="14" t="n"/>
      <c r="AA1272" s="11" t="n"/>
      <c r="AB1272" s="14">
        <f>B1272&amp;"|"&amp;I1272</f>
        <v/>
      </c>
      <c r="AC1272">
        <f>IF($B1272="","","|"&amp;SUBSTITUTE(TRIM(SUBSTITUTE(SUBSTITUTE(SUBSTITUTE(SUBSTITUTE(SUBSTITUTE(SUBSTITUTE(SUBSTITUTE(SUBSTITUTE(SUBSTITUTE(SUBSTITUTE(SUBSTITUTE(SUBSTITUTE(SUBSTITUTE(SUBSTITUTE(TRIM($B1272&amp;""),CHAR(10)," "),CHAR(13)," "),"."," "),";"," "),","," "),"/"," "),"+"," "),"-"," "),"  "," "),"  "," "),"  "," "),"  "," "),"  "," "),"  "," "))," ","|")&amp;"|")</f>
        <v/>
      </c>
      <c r="AD1272">
        <f>TRIM($I1272&amp;"")</f>
        <v/>
      </c>
    </row>
    <row r="1273" ht="24" customHeight="1">
      <c r="A1273" s="9" t="n">
        <v>46229</v>
      </c>
      <c r="B1273" s="14" t="inlineStr">
        <is>
          <t>10199,10201</t>
        </is>
      </c>
      <c r="C1273" s="14" t="n"/>
      <c r="D1273" s="10" t="inlineStr">
        <is>
          <t>COSTURA</t>
        </is>
      </c>
      <c r="E1273" s="14" t="inlineStr">
        <is>
          <t>300093</t>
        </is>
      </c>
      <c r="F1273" s="14" t="inlineStr">
        <is>
          <t>CADEIRA PADUA 920 - MULTIMOVEIS</t>
        </is>
      </c>
      <c r="G1273" s="10" t="inlineStr">
        <is>
          <t>COSTURA</t>
        </is>
      </c>
      <c r="H1273" s="10" t="inlineStr">
        <is>
          <t>COSTURA</t>
        </is>
      </c>
      <c r="I1273" s="9" t="inlineStr">
        <is>
          <t>SEM_SETOR</t>
        </is>
      </c>
      <c r="J1273" s="9" t="n">
        <v>132</v>
      </c>
      <c r="K1273" s="14">
        <f>IF($E1273="","",IFERROR(INDEX('01_Cad_Pecas'!$H$2:$H$5000,MATCH($E1273,'01_Cad_Pecas'!$D$2:$D$5000,0)),IFERROR(INDEX('01_Cad_Pecas'!$H$2:$H$5000,MATCH(VALUE($E1273),'01_Cad_Pecas'!$D$2:$D$5000,0)),"")))</f>
        <v/>
      </c>
      <c r="L1273" s="14">
        <f>IF($E1273="","",IFERROR(INDEX('01_Cad_Pecas'!$I$2:$I$5000,MATCH($E1273,'01_Cad_Pecas'!$D$2:$D$5000,0)),IFERROR(INDEX('01_Cad_Pecas'!$I$2:$I$5000,MATCH(VALUE($E1273),'01_Cad_Pecas'!$D$2:$D$5000,0)),"")))</f>
        <v/>
      </c>
      <c r="M1273" s="14">
        <f>IF(OR($J1273="",$L1273=""),"",IF($K1273="",0,$K1273)+$J1273*$L1273)</f>
        <v/>
      </c>
      <c r="N1273" s="9" t="n">
        <v>46229</v>
      </c>
      <c r="O1273" s="9" t="n">
        <v>132</v>
      </c>
      <c r="P1273" s="14" t="n"/>
      <c r="Q1273" s="14" t="n"/>
      <c r="R1273" s="14" t="n"/>
      <c r="S1273" s="14" t="n"/>
      <c r="T1273" s="14" t="n"/>
      <c r="U1273" s="14" t="n"/>
      <c r="V1273" s="14" t="n"/>
      <c r="W1273" s="14" t="n"/>
      <c r="X1273" s="14" t="n"/>
      <c r="Y1273" s="14" t="n"/>
      <c r="Z1273" s="14" t="n"/>
      <c r="AA1273" s="11" t="n"/>
      <c r="AB1273" s="14">
        <f>B1273&amp;"|"&amp;I1273</f>
        <v/>
      </c>
      <c r="AC1273">
        <f>IF($B1273="","","|"&amp;SUBSTITUTE(TRIM(SUBSTITUTE(SUBSTITUTE(SUBSTITUTE(SUBSTITUTE(SUBSTITUTE(SUBSTITUTE(SUBSTITUTE(SUBSTITUTE(SUBSTITUTE(SUBSTITUTE(SUBSTITUTE(SUBSTITUTE(SUBSTITUTE(SUBSTITUTE(TRIM($B1273&amp;""),CHAR(10)," "),CHAR(13)," "),"."," "),";"," "),","," "),"/"," "),"+"," "),"-"," "),"  "," "),"  "," "),"  "," "),"  "," "),"  "," "),"  "," "))," ","|")&amp;"|")</f>
        <v/>
      </c>
      <c r="AD1273">
        <f>TRIM($I1273&amp;"")</f>
        <v/>
      </c>
    </row>
    <row r="1274" ht="24" customHeight="1">
      <c r="A1274" s="9" t="n">
        <v>46230</v>
      </c>
      <c r="B1274" s="14" t="inlineStr">
        <is>
          <t>10200,10202</t>
        </is>
      </c>
      <c r="C1274" s="14" t="n"/>
      <c r="D1274" s="10" t="inlineStr">
        <is>
          <t>COSTURA</t>
        </is>
      </c>
      <c r="E1274" s="14" t="inlineStr">
        <is>
          <t>300012</t>
        </is>
      </c>
      <c r="F1274" s="14" t="inlineStr">
        <is>
          <t>CADEIRA DUBAI 980</t>
        </is>
      </c>
      <c r="G1274" s="10" t="inlineStr">
        <is>
          <t>COSTURA</t>
        </is>
      </c>
      <c r="H1274" s="10" t="inlineStr">
        <is>
          <t>COSTURA</t>
        </is>
      </c>
      <c r="I1274" s="9" t="inlineStr">
        <is>
          <t>SEM_SETOR</t>
        </is>
      </c>
      <c r="J1274" s="9" t="n">
        <v>4</v>
      </c>
      <c r="K1274" s="14">
        <f>IF($E1274="","",IFERROR(INDEX('01_Cad_Pecas'!$H$2:$H$5000,MATCH($E1274,'01_Cad_Pecas'!$D$2:$D$5000,0)),IFERROR(INDEX('01_Cad_Pecas'!$H$2:$H$5000,MATCH(VALUE($E1274),'01_Cad_Pecas'!$D$2:$D$5000,0)),"")))</f>
        <v/>
      </c>
      <c r="L1274" s="14">
        <f>IF($E1274="","",IFERROR(INDEX('01_Cad_Pecas'!$I$2:$I$5000,MATCH($E1274,'01_Cad_Pecas'!$D$2:$D$5000,0)),IFERROR(INDEX('01_Cad_Pecas'!$I$2:$I$5000,MATCH(VALUE($E1274),'01_Cad_Pecas'!$D$2:$D$5000,0)),"")))</f>
        <v/>
      </c>
      <c r="M1274" s="14">
        <f>IF(OR($J1274="",$L1274=""),"",IF($K1274="",0,$K1274)+$J1274*$L1274)</f>
        <v/>
      </c>
      <c r="N1274" s="9" t="n">
        <v>46230</v>
      </c>
      <c r="O1274" s="9" t="n">
        <v>4</v>
      </c>
      <c r="P1274" s="14" t="n"/>
      <c r="Q1274" s="14" t="n"/>
      <c r="R1274" s="14" t="n"/>
      <c r="S1274" s="14" t="n"/>
      <c r="T1274" s="14" t="n"/>
      <c r="U1274" s="14" t="n"/>
      <c r="V1274" s="14" t="n"/>
      <c r="W1274" s="14" t="n"/>
      <c r="X1274" s="14" t="n"/>
      <c r="Y1274" s="14" t="n"/>
      <c r="Z1274" s="14" t="n"/>
      <c r="AA1274" s="11" t="n"/>
      <c r="AB1274" s="14">
        <f>B1274&amp;"|"&amp;I1274</f>
        <v/>
      </c>
      <c r="AC1274">
        <f>IF($B1274="","","|"&amp;SUBSTITUTE(TRIM(SUBSTITUTE(SUBSTITUTE(SUBSTITUTE(SUBSTITUTE(SUBSTITUTE(SUBSTITUTE(SUBSTITUTE(SUBSTITUTE(SUBSTITUTE(SUBSTITUTE(SUBSTITUTE(SUBSTITUTE(SUBSTITUTE(SUBSTITUTE(TRIM($B1274&amp;""),CHAR(10)," "),CHAR(13)," "),"."," "),";"," "),","," "),"/"," "),"+"," "),"-"," "),"  "," "),"  "," "),"  "," "),"  "," "),"  "," "),"  "," "))," ","|")&amp;"|")</f>
        <v/>
      </c>
      <c r="AD1274">
        <f>TRIM($I1274&amp;"")</f>
        <v/>
      </c>
    </row>
    <row r="1275" ht="24" customHeight="1">
      <c r="A1275" s="9" t="n">
        <v>46231</v>
      </c>
      <c r="B1275" s="14" t="inlineStr">
        <is>
          <t>10200,10202</t>
        </is>
      </c>
      <c r="C1275" s="14" t="n"/>
      <c r="D1275" s="10" t="inlineStr">
        <is>
          <t>COSTURA</t>
        </is>
      </c>
      <c r="E1275" s="14" t="inlineStr">
        <is>
          <t>300014</t>
        </is>
      </c>
      <c r="F1275" s="14" t="inlineStr">
        <is>
          <t>CADEIRA PADUA 920</t>
        </is>
      </c>
      <c r="G1275" s="10" t="inlineStr">
        <is>
          <t>COSTURA</t>
        </is>
      </c>
      <c r="H1275" s="10" t="inlineStr">
        <is>
          <t>COSTURA</t>
        </is>
      </c>
      <c r="I1275" s="9" t="inlineStr">
        <is>
          <t>SEM_SETOR</t>
        </is>
      </c>
      <c r="J1275" s="9" t="n">
        <v>4</v>
      </c>
      <c r="K1275" s="14">
        <f>IF($E1275="","",IFERROR(INDEX('01_Cad_Pecas'!$H$2:$H$5000,MATCH($E1275,'01_Cad_Pecas'!$D$2:$D$5000,0)),IFERROR(INDEX('01_Cad_Pecas'!$H$2:$H$5000,MATCH(VALUE($E1275),'01_Cad_Pecas'!$D$2:$D$5000,0)),"")))</f>
        <v/>
      </c>
      <c r="L1275" s="14">
        <f>IF($E1275="","",IFERROR(INDEX('01_Cad_Pecas'!$I$2:$I$5000,MATCH($E1275,'01_Cad_Pecas'!$D$2:$D$5000,0)),IFERROR(INDEX('01_Cad_Pecas'!$I$2:$I$5000,MATCH(VALUE($E1275),'01_Cad_Pecas'!$D$2:$D$5000,0)),"")))</f>
        <v/>
      </c>
      <c r="M1275" s="14">
        <f>IF(OR($J1275="",$L1275=""),"",IF($K1275="",0,$K1275)+$J1275*$L1275)</f>
        <v/>
      </c>
      <c r="N1275" s="9" t="n">
        <v>46231</v>
      </c>
      <c r="O1275" s="9" t="n">
        <v>4</v>
      </c>
      <c r="P1275" s="14" t="n"/>
      <c r="Q1275" s="14" t="n"/>
      <c r="R1275" s="14" t="n"/>
      <c r="S1275" s="14" t="n"/>
      <c r="T1275" s="14" t="n"/>
      <c r="U1275" s="14" t="n"/>
      <c r="V1275" s="14" t="n"/>
      <c r="W1275" s="14" t="n"/>
      <c r="X1275" s="14" t="n"/>
      <c r="Y1275" s="14" t="n"/>
      <c r="Z1275" s="14" t="n"/>
      <c r="AA1275" s="11" t="n"/>
      <c r="AB1275" s="14">
        <f>B1275&amp;"|"&amp;I1275</f>
        <v/>
      </c>
      <c r="AC1275">
        <f>IF($B1275="","","|"&amp;SUBSTITUTE(TRIM(SUBSTITUTE(SUBSTITUTE(SUBSTITUTE(SUBSTITUTE(SUBSTITUTE(SUBSTITUTE(SUBSTITUTE(SUBSTITUTE(SUBSTITUTE(SUBSTITUTE(SUBSTITUTE(SUBSTITUTE(SUBSTITUTE(SUBSTITUTE(TRIM($B1275&amp;""),CHAR(10)," "),CHAR(13)," "),"."," "),";"," "),","," "),"/"," "),"+"," "),"-"," "),"  "," "),"  "," "),"  "," "),"  "," "),"  "," "),"  "," "))," ","|")&amp;"|")</f>
        <v/>
      </c>
      <c r="AD1275">
        <f>TRIM($I1275&amp;"")</f>
        <v/>
      </c>
    </row>
    <row r="1276" ht="24" customHeight="1">
      <c r="A1276" s="9" t="n">
        <v>46232</v>
      </c>
      <c r="B1276" s="14" t="inlineStr">
        <is>
          <t>10200,10202</t>
        </is>
      </c>
      <c r="C1276" s="14" t="n"/>
      <c r="D1276" s="10" t="inlineStr">
        <is>
          <t>COSTURA</t>
        </is>
      </c>
      <c r="E1276" s="14" t="inlineStr">
        <is>
          <t>300032</t>
        </is>
      </c>
      <c r="F1276" s="14" t="inlineStr">
        <is>
          <t>CADEIRA NOVA YORK 920</t>
        </is>
      </c>
      <c r="G1276" s="10" t="inlineStr">
        <is>
          <t>COSTURA</t>
        </is>
      </c>
      <c r="H1276" s="10" t="inlineStr">
        <is>
          <t>COSTURA</t>
        </is>
      </c>
      <c r="I1276" s="9" t="inlineStr">
        <is>
          <t>SEM_SETOR</t>
        </is>
      </c>
      <c r="J1276" s="9" t="n">
        <v>30</v>
      </c>
      <c r="K1276" s="14">
        <f>IF($E1276="","",IFERROR(INDEX('01_Cad_Pecas'!$H$2:$H$5000,MATCH($E1276,'01_Cad_Pecas'!$D$2:$D$5000,0)),IFERROR(INDEX('01_Cad_Pecas'!$H$2:$H$5000,MATCH(VALUE($E1276),'01_Cad_Pecas'!$D$2:$D$5000,0)),"")))</f>
        <v/>
      </c>
      <c r="L1276" s="14">
        <f>IF($E1276="","",IFERROR(INDEX('01_Cad_Pecas'!$I$2:$I$5000,MATCH($E1276,'01_Cad_Pecas'!$D$2:$D$5000,0)),IFERROR(INDEX('01_Cad_Pecas'!$I$2:$I$5000,MATCH(VALUE($E1276),'01_Cad_Pecas'!$D$2:$D$5000,0)),"")))</f>
        <v/>
      </c>
      <c r="M1276" s="14">
        <f>IF(OR($J1276="",$L1276=""),"",IF($K1276="",0,$K1276)+$J1276*$L1276)</f>
        <v/>
      </c>
      <c r="N1276" s="9" t="n">
        <v>46232</v>
      </c>
      <c r="O1276" s="9" t="n">
        <v>30</v>
      </c>
      <c r="P1276" s="14" t="n"/>
      <c r="Q1276" s="14" t="n"/>
      <c r="R1276" s="14" t="n"/>
      <c r="S1276" s="14" t="n"/>
      <c r="T1276" s="14" t="n"/>
      <c r="U1276" s="14" t="n"/>
      <c r="V1276" s="14" t="n"/>
      <c r="W1276" s="14" t="n"/>
      <c r="X1276" s="14" t="n"/>
      <c r="Y1276" s="14" t="n"/>
      <c r="Z1276" s="14" t="n"/>
      <c r="AA1276" s="11" t="n"/>
      <c r="AB1276" s="14">
        <f>B1276&amp;"|"&amp;I1276</f>
        <v/>
      </c>
      <c r="AC1276">
        <f>IF($B1276="","","|"&amp;SUBSTITUTE(TRIM(SUBSTITUTE(SUBSTITUTE(SUBSTITUTE(SUBSTITUTE(SUBSTITUTE(SUBSTITUTE(SUBSTITUTE(SUBSTITUTE(SUBSTITUTE(SUBSTITUTE(SUBSTITUTE(SUBSTITUTE(SUBSTITUTE(SUBSTITUTE(TRIM($B1276&amp;""),CHAR(10)," "),CHAR(13)," "),"."," "),";"," "),","," "),"/"," "),"+"," "),"-"," "),"  "," "),"  "," "),"  "," "),"  "," "),"  "," "),"  "," "))," ","|")&amp;"|")</f>
        <v/>
      </c>
      <c r="AD1276">
        <f>TRIM($I1276&amp;"")</f>
        <v/>
      </c>
    </row>
    <row r="1277" ht="24" customHeight="1">
      <c r="A1277" s="9" t="n">
        <v>46233</v>
      </c>
      <c r="B1277" s="14" t="inlineStr">
        <is>
          <t>10200,10202</t>
        </is>
      </c>
      <c r="C1277" s="14" t="n"/>
      <c r="D1277" s="10" t="inlineStr">
        <is>
          <t>COSTURA</t>
        </is>
      </c>
      <c r="E1277" s="14" t="inlineStr">
        <is>
          <t>300048</t>
        </is>
      </c>
      <c r="F1277" s="14" t="inlineStr">
        <is>
          <t>CADEIRA SANTIAGO</t>
        </is>
      </c>
      <c r="G1277" s="10" t="inlineStr">
        <is>
          <t>COSTURA</t>
        </is>
      </c>
      <c r="H1277" s="10" t="inlineStr">
        <is>
          <t>COSTURA</t>
        </is>
      </c>
      <c r="I1277" s="9" t="inlineStr">
        <is>
          <t>SEM_SETOR</t>
        </is>
      </c>
      <c r="J1277" s="9" t="n">
        <v>100</v>
      </c>
      <c r="K1277" s="14">
        <f>IF($E1277="","",IFERROR(INDEX('01_Cad_Pecas'!$H$2:$H$5000,MATCH($E1277,'01_Cad_Pecas'!$D$2:$D$5000,0)),IFERROR(INDEX('01_Cad_Pecas'!$H$2:$H$5000,MATCH(VALUE($E1277),'01_Cad_Pecas'!$D$2:$D$5000,0)),"")))</f>
        <v/>
      </c>
      <c r="L1277" s="14">
        <f>IF($E1277="","",IFERROR(INDEX('01_Cad_Pecas'!$I$2:$I$5000,MATCH($E1277,'01_Cad_Pecas'!$D$2:$D$5000,0)),IFERROR(INDEX('01_Cad_Pecas'!$I$2:$I$5000,MATCH(VALUE($E1277),'01_Cad_Pecas'!$D$2:$D$5000,0)),"")))</f>
        <v/>
      </c>
      <c r="M1277" s="14">
        <f>IF(OR($J1277="",$L1277=""),"",IF($K1277="",0,$K1277)+$J1277*$L1277)</f>
        <v/>
      </c>
      <c r="N1277" s="9" t="n">
        <v>46233</v>
      </c>
      <c r="O1277" s="9" t="n">
        <v>100</v>
      </c>
      <c r="P1277" s="14" t="n"/>
      <c r="Q1277" s="14" t="n"/>
      <c r="R1277" s="14" t="n"/>
      <c r="S1277" s="14" t="n"/>
      <c r="T1277" s="14" t="n"/>
      <c r="U1277" s="14" t="n"/>
      <c r="V1277" s="14" t="n"/>
      <c r="W1277" s="14" t="n"/>
      <c r="X1277" s="14" t="n"/>
      <c r="Y1277" s="14" t="n"/>
      <c r="Z1277" s="14" t="n"/>
      <c r="AA1277" s="11" t="n"/>
      <c r="AB1277" s="14">
        <f>B1277&amp;"|"&amp;I1277</f>
        <v/>
      </c>
      <c r="AC1277">
        <f>IF($B1277="","","|"&amp;SUBSTITUTE(TRIM(SUBSTITUTE(SUBSTITUTE(SUBSTITUTE(SUBSTITUTE(SUBSTITUTE(SUBSTITUTE(SUBSTITUTE(SUBSTITUTE(SUBSTITUTE(SUBSTITUTE(SUBSTITUTE(SUBSTITUTE(SUBSTITUTE(SUBSTITUTE(TRIM($B1277&amp;""),CHAR(10)," "),CHAR(13)," "),"."," "),";"," "),","," "),"/"," "),"+"," "),"-"," "),"  "," "),"  "," "),"  "," "),"  "," "),"  "," "),"  "," "))," ","|")&amp;"|")</f>
        <v/>
      </c>
      <c r="AD1277">
        <f>TRIM($I1277&amp;"")</f>
        <v/>
      </c>
    </row>
    <row r="1278" ht="24" customHeight="1">
      <c r="A1278" s="9" t="n">
        <v>46234</v>
      </c>
      <c r="B1278" s="14" t="inlineStr">
        <is>
          <t>10200,10202</t>
        </is>
      </c>
      <c r="C1278" s="14" t="n"/>
      <c r="D1278" s="10" t="inlineStr">
        <is>
          <t>COSTURA</t>
        </is>
      </c>
      <c r="E1278" s="14" t="inlineStr">
        <is>
          <t>300081</t>
        </is>
      </c>
      <c r="F1278" s="14" t="inlineStr">
        <is>
          <t>CADEIRA CORDOBA</t>
        </is>
      </c>
      <c r="G1278" s="10" t="inlineStr">
        <is>
          <t>COSTURA</t>
        </is>
      </c>
      <c r="H1278" s="10" t="inlineStr">
        <is>
          <t>COSTURA</t>
        </is>
      </c>
      <c r="I1278" s="9" t="inlineStr">
        <is>
          <t>SEM_SETOR</t>
        </is>
      </c>
      <c r="J1278" s="9" t="n">
        <v>30</v>
      </c>
      <c r="K1278" s="14">
        <f>IF($E1278="","",IFERROR(INDEX('01_Cad_Pecas'!$H$2:$H$5000,MATCH($E1278,'01_Cad_Pecas'!$D$2:$D$5000,0)),IFERROR(INDEX('01_Cad_Pecas'!$H$2:$H$5000,MATCH(VALUE($E1278),'01_Cad_Pecas'!$D$2:$D$5000,0)),"")))</f>
        <v/>
      </c>
      <c r="L1278" s="14">
        <f>IF($E1278="","",IFERROR(INDEX('01_Cad_Pecas'!$I$2:$I$5000,MATCH($E1278,'01_Cad_Pecas'!$D$2:$D$5000,0)),IFERROR(INDEX('01_Cad_Pecas'!$I$2:$I$5000,MATCH(VALUE($E1278),'01_Cad_Pecas'!$D$2:$D$5000,0)),"")))</f>
        <v/>
      </c>
      <c r="M1278" s="14">
        <f>IF(OR($J1278="",$L1278=""),"",IF($K1278="",0,$K1278)+$J1278*$L1278)</f>
        <v/>
      </c>
      <c r="N1278" s="9" t="n">
        <v>46234</v>
      </c>
      <c r="O1278" s="9" t="n">
        <v>30</v>
      </c>
      <c r="P1278" s="14" t="n"/>
      <c r="Q1278" s="14" t="n"/>
      <c r="R1278" s="14" t="n"/>
      <c r="S1278" s="14" t="n"/>
      <c r="T1278" s="14" t="n"/>
      <c r="U1278" s="14" t="n"/>
      <c r="V1278" s="14" t="n"/>
      <c r="W1278" s="14" t="n"/>
      <c r="X1278" s="14" t="n"/>
      <c r="Y1278" s="14" t="n"/>
      <c r="Z1278" s="14" t="n"/>
      <c r="AA1278" s="11" t="n"/>
      <c r="AB1278" s="14">
        <f>B1278&amp;"|"&amp;I1278</f>
        <v/>
      </c>
      <c r="AC1278">
        <f>IF($B1278="","","|"&amp;SUBSTITUTE(TRIM(SUBSTITUTE(SUBSTITUTE(SUBSTITUTE(SUBSTITUTE(SUBSTITUTE(SUBSTITUTE(SUBSTITUTE(SUBSTITUTE(SUBSTITUTE(SUBSTITUTE(SUBSTITUTE(SUBSTITUTE(SUBSTITUTE(SUBSTITUTE(TRIM($B1278&amp;""),CHAR(10)," "),CHAR(13)," "),"."," "),";"," "),","," "),"/"," "),"+"," "),"-"," "),"  "," "),"  "," "),"  "," "),"  "," "),"  "," "),"  "," "))," ","|")&amp;"|")</f>
        <v/>
      </c>
      <c r="AD1278">
        <f>TRIM($I1278&amp;"")</f>
        <v/>
      </c>
    </row>
    <row r="1279" ht="24" customHeight="1">
      <c r="A1279" s="9" t="n">
        <v>46204</v>
      </c>
      <c r="B1279" s="14" t="inlineStr">
        <is>
          <t>10204</t>
        </is>
      </c>
      <c r="C1279" s="14" t="n"/>
      <c r="D1279" s="10" t="inlineStr">
        <is>
          <t>COSTURA</t>
        </is>
      </c>
      <c r="E1279" s="14" t="inlineStr">
        <is>
          <t>300048</t>
        </is>
      </c>
      <c r="F1279" s="14" t="inlineStr">
        <is>
          <t>CADEIRA SANTIAGO</t>
        </is>
      </c>
      <c r="G1279" s="10" t="inlineStr">
        <is>
          <t>COSTURA</t>
        </is>
      </c>
      <c r="H1279" s="10" t="inlineStr">
        <is>
          <t>COSTURA</t>
        </is>
      </c>
      <c r="I1279" s="9" t="inlineStr">
        <is>
          <t>SEM_SETOR</t>
        </is>
      </c>
      <c r="J1279" s="9" t="n">
        <v>600</v>
      </c>
      <c r="K1279" s="14">
        <f>IF($E1279="","",IFERROR(INDEX('01_Cad_Pecas'!$H$2:$H$5000,MATCH($E1279,'01_Cad_Pecas'!$D$2:$D$5000,0)),IFERROR(INDEX('01_Cad_Pecas'!$H$2:$H$5000,MATCH(VALUE($E1279),'01_Cad_Pecas'!$D$2:$D$5000,0)),"")))</f>
        <v/>
      </c>
      <c r="L1279" s="14">
        <f>IF($E1279="","",IFERROR(INDEX('01_Cad_Pecas'!$I$2:$I$5000,MATCH($E1279,'01_Cad_Pecas'!$D$2:$D$5000,0)),IFERROR(INDEX('01_Cad_Pecas'!$I$2:$I$5000,MATCH(VALUE($E1279),'01_Cad_Pecas'!$D$2:$D$5000,0)),"")))</f>
        <v/>
      </c>
      <c r="M1279" s="14">
        <f>IF(OR($J1279="",$L1279=""),"",IF($K1279="",0,$K1279)+$J1279*$L1279)</f>
        <v/>
      </c>
      <c r="N1279" s="9" t="n">
        <v>46204</v>
      </c>
      <c r="O1279" s="9" t="n">
        <v>600</v>
      </c>
      <c r="P1279" s="14" t="n"/>
      <c r="Q1279" s="14" t="n"/>
      <c r="R1279" s="14" t="n"/>
      <c r="S1279" s="14" t="n"/>
      <c r="T1279" s="14" t="n"/>
      <c r="U1279" s="14" t="n"/>
      <c r="V1279" s="14" t="n"/>
      <c r="W1279" s="14" t="n"/>
      <c r="X1279" s="14" t="n"/>
      <c r="Y1279" s="14" t="n"/>
      <c r="Z1279" s="14" t="n"/>
      <c r="AA1279" s="11" t="n"/>
      <c r="AB1279" s="14">
        <f>B1279&amp;"|"&amp;I1279</f>
        <v/>
      </c>
      <c r="AC1279">
        <f>IF($B1279="","","|"&amp;SUBSTITUTE(TRIM(SUBSTITUTE(SUBSTITUTE(SUBSTITUTE(SUBSTITUTE(SUBSTITUTE(SUBSTITUTE(SUBSTITUTE(SUBSTITUTE(SUBSTITUTE(SUBSTITUTE(SUBSTITUTE(SUBSTITUTE(SUBSTITUTE(SUBSTITUTE(TRIM($B1279&amp;""),CHAR(10)," "),CHAR(13)," "),"."," "),";"," "),","," "),"/"," "),"+"," "),"-"," "),"  "," "),"  "," "),"  "," "),"  "," "),"  "," "),"  "," "))," ","|")&amp;"|")</f>
        <v/>
      </c>
      <c r="AD1279">
        <f>TRIM($I1279&amp;"")</f>
        <v/>
      </c>
    </row>
    <row r="1280" ht="24" customHeight="1">
      <c r="A1280" s="9" t="n">
        <v>46204</v>
      </c>
      <c r="B1280" s="14" t="inlineStr">
        <is>
          <t>10210</t>
        </is>
      </c>
      <c r="C1280" s="14" t="n"/>
      <c r="D1280" s="10" t="inlineStr">
        <is>
          <t>COSTURA</t>
        </is>
      </c>
      <c r="E1280" s="14" t="inlineStr">
        <is>
          <t>300016</t>
        </is>
      </c>
      <c r="F1280" s="14" t="inlineStr">
        <is>
          <t>CADEIRA CRETA 920</t>
        </is>
      </c>
      <c r="G1280" s="10" t="inlineStr">
        <is>
          <t>COSTURA</t>
        </is>
      </c>
      <c r="H1280" s="10" t="inlineStr">
        <is>
          <t>COSTURA</t>
        </is>
      </c>
      <c r="I1280" s="9" t="inlineStr">
        <is>
          <t>SEM_SETOR</t>
        </is>
      </c>
      <c r="J1280" s="9" t="n">
        <v>32</v>
      </c>
      <c r="K1280" s="14">
        <f>IF($E1280="","",IFERROR(INDEX('01_Cad_Pecas'!$H$2:$H$5000,MATCH($E1280,'01_Cad_Pecas'!$D$2:$D$5000,0)),IFERROR(INDEX('01_Cad_Pecas'!$H$2:$H$5000,MATCH(VALUE($E1280),'01_Cad_Pecas'!$D$2:$D$5000,0)),"")))</f>
        <v/>
      </c>
      <c r="L1280" s="14">
        <f>IF($E1280="","",IFERROR(INDEX('01_Cad_Pecas'!$I$2:$I$5000,MATCH($E1280,'01_Cad_Pecas'!$D$2:$D$5000,0)),IFERROR(INDEX('01_Cad_Pecas'!$I$2:$I$5000,MATCH(VALUE($E1280),'01_Cad_Pecas'!$D$2:$D$5000,0)),"")))</f>
        <v/>
      </c>
      <c r="M1280" s="14">
        <f>IF(OR($J1280="",$L1280=""),"",IF($K1280="",0,$K1280)+$J1280*$L1280)</f>
        <v/>
      </c>
      <c r="N1280" s="9" t="n">
        <v>46204</v>
      </c>
      <c r="O1280" s="9" t="n">
        <v>32</v>
      </c>
      <c r="P1280" s="14" t="n"/>
      <c r="Q1280" s="14" t="n"/>
      <c r="R1280" s="14" t="n"/>
      <c r="S1280" s="14" t="n"/>
      <c r="T1280" s="14" t="n"/>
      <c r="U1280" s="14" t="n"/>
      <c r="V1280" s="14" t="n"/>
      <c r="W1280" s="14" t="n"/>
      <c r="X1280" s="14" t="n"/>
      <c r="Y1280" s="14" t="n"/>
      <c r="Z1280" s="14" t="n"/>
      <c r="AA1280" s="11" t="n"/>
      <c r="AB1280" s="14">
        <f>B1280&amp;"|"&amp;I1280</f>
        <v/>
      </c>
      <c r="AC1280">
        <f>IF($B1280="","","|"&amp;SUBSTITUTE(TRIM(SUBSTITUTE(SUBSTITUTE(SUBSTITUTE(SUBSTITUTE(SUBSTITUTE(SUBSTITUTE(SUBSTITUTE(SUBSTITUTE(SUBSTITUTE(SUBSTITUTE(SUBSTITUTE(SUBSTITUTE(SUBSTITUTE(SUBSTITUTE(TRIM($B1280&amp;""),CHAR(10)," "),CHAR(13)," "),"."," "),";"," "),","," "),"/"," "),"+"," "),"-"," "),"  "," "),"  "," "),"  "," "),"  "," "),"  "," "),"  "," "))," ","|")&amp;"|")</f>
        <v/>
      </c>
      <c r="AD1280">
        <f>TRIM($I1280&amp;"")</f>
        <v/>
      </c>
    </row>
    <row r="1281" ht="24" customHeight="1">
      <c r="A1281" s="9" t="n">
        <v>46204</v>
      </c>
      <c r="B1281" s="14" t="inlineStr">
        <is>
          <t>10210</t>
        </is>
      </c>
      <c r="C1281" s="14" t="n"/>
      <c r="D1281" s="10" t="inlineStr">
        <is>
          <t>COSTURA</t>
        </is>
      </c>
      <c r="E1281" s="14" t="inlineStr">
        <is>
          <t>300018</t>
        </is>
      </c>
      <c r="F1281" s="14" t="inlineStr">
        <is>
          <t>CADEIRA ATHENAS 920</t>
        </is>
      </c>
      <c r="G1281" s="10" t="inlineStr">
        <is>
          <t>COSTURA</t>
        </is>
      </c>
      <c r="H1281" s="10" t="inlineStr">
        <is>
          <t>COSTURA</t>
        </is>
      </c>
      <c r="I1281" s="9" t="inlineStr">
        <is>
          <t>SEM_SETOR</t>
        </is>
      </c>
      <c r="J1281" s="9" t="n">
        <v>6</v>
      </c>
      <c r="K1281" s="14">
        <f>IF($E1281="","",IFERROR(INDEX('01_Cad_Pecas'!$H$2:$H$5000,MATCH($E1281,'01_Cad_Pecas'!$D$2:$D$5000,0)),IFERROR(INDEX('01_Cad_Pecas'!$H$2:$H$5000,MATCH(VALUE($E1281),'01_Cad_Pecas'!$D$2:$D$5000,0)),"")))</f>
        <v/>
      </c>
      <c r="L1281" s="14">
        <f>IF($E1281="","",IFERROR(INDEX('01_Cad_Pecas'!$I$2:$I$5000,MATCH($E1281,'01_Cad_Pecas'!$D$2:$D$5000,0)),IFERROR(INDEX('01_Cad_Pecas'!$I$2:$I$5000,MATCH(VALUE($E1281),'01_Cad_Pecas'!$D$2:$D$5000,0)),"")))</f>
        <v/>
      </c>
      <c r="M1281" s="14">
        <f>IF(OR($J1281="",$L1281=""),"",IF($K1281="",0,$K1281)+$J1281*$L1281)</f>
        <v/>
      </c>
      <c r="N1281" s="9" t="n">
        <v>46204</v>
      </c>
      <c r="O1281" s="9" t="n">
        <v>6</v>
      </c>
      <c r="P1281" s="14" t="n"/>
      <c r="Q1281" s="14" t="n"/>
      <c r="R1281" s="14" t="n"/>
      <c r="S1281" s="14" t="n"/>
      <c r="T1281" s="14" t="n"/>
      <c r="U1281" s="14" t="n"/>
      <c r="V1281" s="14" t="n"/>
      <c r="W1281" s="14" t="n"/>
      <c r="X1281" s="14" t="n"/>
      <c r="Y1281" s="14" t="n"/>
      <c r="Z1281" s="14" t="n"/>
      <c r="AA1281" s="11" t="n"/>
      <c r="AB1281" s="14">
        <f>B1281&amp;"|"&amp;I1281</f>
        <v/>
      </c>
      <c r="AC1281">
        <f>IF($B1281="","","|"&amp;SUBSTITUTE(TRIM(SUBSTITUTE(SUBSTITUTE(SUBSTITUTE(SUBSTITUTE(SUBSTITUTE(SUBSTITUTE(SUBSTITUTE(SUBSTITUTE(SUBSTITUTE(SUBSTITUTE(SUBSTITUTE(SUBSTITUTE(SUBSTITUTE(SUBSTITUTE(TRIM($B1281&amp;""),CHAR(10)," "),CHAR(13)," "),"."," "),";"," "),","," "),"/"," "),"+"," "),"-"," "),"  "," "),"  "," "),"  "," "),"  "," "),"  "," "),"  "," "))," ","|")&amp;"|")</f>
        <v/>
      </c>
      <c r="AD1281">
        <f>TRIM($I1281&amp;"")</f>
        <v/>
      </c>
    </row>
    <row r="1282" ht="24" customHeight="1">
      <c r="A1282" s="9" t="n">
        <v>46204</v>
      </c>
      <c r="B1282" s="14" t="inlineStr">
        <is>
          <t>10210</t>
        </is>
      </c>
      <c r="C1282" s="14" t="n"/>
      <c r="D1282" s="10" t="inlineStr">
        <is>
          <t>COSTURA</t>
        </is>
      </c>
      <c r="E1282" s="14" t="inlineStr">
        <is>
          <t>300024</t>
        </is>
      </c>
      <c r="F1282" s="14" t="inlineStr">
        <is>
          <t>CADEIRA TRIESTE 920</t>
        </is>
      </c>
      <c r="G1282" s="10" t="inlineStr">
        <is>
          <t>COSTURA</t>
        </is>
      </c>
      <c r="H1282" s="10" t="inlineStr">
        <is>
          <t>COSTURA</t>
        </is>
      </c>
      <c r="I1282" s="9" t="inlineStr">
        <is>
          <t>SEM_SETOR</t>
        </is>
      </c>
      <c r="J1282" s="9" t="n">
        <v>40</v>
      </c>
      <c r="K1282" s="14">
        <f>IF($E1282="","",IFERROR(INDEX('01_Cad_Pecas'!$H$2:$H$5000,MATCH($E1282,'01_Cad_Pecas'!$D$2:$D$5000,0)),IFERROR(INDEX('01_Cad_Pecas'!$H$2:$H$5000,MATCH(VALUE($E1282),'01_Cad_Pecas'!$D$2:$D$5000,0)),"")))</f>
        <v/>
      </c>
      <c r="L1282" s="14">
        <f>IF($E1282="","",IFERROR(INDEX('01_Cad_Pecas'!$I$2:$I$5000,MATCH($E1282,'01_Cad_Pecas'!$D$2:$D$5000,0)),IFERROR(INDEX('01_Cad_Pecas'!$I$2:$I$5000,MATCH(VALUE($E1282),'01_Cad_Pecas'!$D$2:$D$5000,0)),"")))</f>
        <v/>
      </c>
      <c r="M1282" s="14">
        <f>IF(OR($J1282="",$L1282=""),"",IF($K1282="",0,$K1282)+$J1282*$L1282)</f>
        <v/>
      </c>
      <c r="N1282" s="9" t="n">
        <v>46204</v>
      </c>
      <c r="O1282" s="9" t="n">
        <v>40</v>
      </c>
      <c r="P1282" s="14" t="n"/>
      <c r="Q1282" s="14" t="n"/>
      <c r="R1282" s="14" t="n"/>
      <c r="S1282" s="14" t="n"/>
      <c r="T1282" s="14" t="n"/>
      <c r="U1282" s="14" t="n"/>
      <c r="V1282" s="14" t="n"/>
      <c r="W1282" s="14" t="n"/>
      <c r="X1282" s="14" t="n"/>
      <c r="Y1282" s="14" t="n"/>
      <c r="Z1282" s="14" t="n"/>
      <c r="AA1282" s="11" t="n"/>
      <c r="AB1282" s="14">
        <f>B1282&amp;"|"&amp;I1282</f>
        <v/>
      </c>
      <c r="AC1282">
        <f>IF($B1282="","","|"&amp;SUBSTITUTE(TRIM(SUBSTITUTE(SUBSTITUTE(SUBSTITUTE(SUBSTITUTE(SUBSTITUTE(SUBSTITUTE(SUBSTITUTE(SUBSTITUTE(SUBSTITUTE(SUBSTITUTE(SUBSTITUTE(SUBSTITUTE(SUBSTITUTE(SUBSTITUTE(TRIM($B1282&amp;""),CHAR(10)," "),CHAR(13)," "),"."," "),";"," "),","," "),"/"," "),"+"," "),"-"," "),"  "," "),"  "," "),"  "," "),"  "," "),"  "," "),"  "," "))," ","|")&amp;"|")</f>
        <v/>
      </c>
      <c r="AD1282">
        <f>TRIM($I1282&amp;"")</f>
        <v/>
      </c>
    </row>
    <row r="1283" ht="24" customHeight="1">
      <c r="A1283" s="9" t="n">
        <v>46204</v>
      </c>
      <c r="B1283" s="14" t="inlineStr">
        <is>
          <t>10210</t>
        </is>
      </c>
      <c r="C1283" s="14" t="n"/>
      <c r="D1283" s="10" t="inlineStr">
        <is>
          <t>COSTURA</t>
        </is>
      </c>
      <c r="E1283" s="14" t="inlineStr">
        <is>
          <t>300031</t>
        </is>
      </c>
      <c r="F1283" s="14" t="inlineStr">
        <is>
          <t>CADEIRA GRECIA 980 - ESPLANADA</t>
        </is>
      </c>
      <c r="G1283" s="10" t="inlineStr">
        <is>
          <t>COSTURA</t>
        </is>
      </c>
      <c r="H1283" s="10" t="inlineStr">
        <is>
          <t>COSTURA</t>
        </is>
      </c>
      <c r="I1283" s="9" t="inlineStr">
        <is>
          <t>SEM_SETOR</t>
        </is>
      </c>
      <c r="J1283" s="9" t="n">
        <v>20</v>
      </c>
      <c r="K1283" s="14">
        <f>IF($E1283="","",IFERROR(INDEX('01_Cad_Pecas'!$H$2:$H$5000,MATCH($E1283,'01_Cad_Pecas'!$D$2:$D$5000,0)),IFERROR(INDEX('01_Cad_Pecas'!$H$2:$H$5000,MATCH(VALUE($E1283),'01_Cad_Pecas'!$D$2:$D$5000,0)),"")))</f>
        <v/>
      </c>
      <c r="L1283" s="14">
        <f>IF($E1283="","",IFERROR(INDEX('01_Cad_Pecas'!$I$2:$I$5000,MATCH($E1283,'01_Cad_Pecas'!$D$2:$D$5000,0)),IFERROR(INDEX('01_Cad_Pecas'!$I$2:$I$5000,MATCH(VALUE($E1283),'01_Cad_Pecas'!$D$2:$D$5000,0)),"")))</f>
        <v/>
      </c>
      <c r="M1283" s="14">
        <f>IF(OR($J1283="",$L1283=""),"",IF($K1283="",0,$K1283)+$J1283*$L1283)</f>
        <v/>
      </c>
      <c r="N1283" s="9" t="n">
        <v>46204</v>
      </c>
      <c r="O1283" s="9" t="n">
        <v>20</v>
      </c>
      <c r="P1283" s="14" t="n"/>
      <c r="Q1283" s="14" t="n"/>
      <c r="R1283" s="14" t="n"/>
      <c r="S1283" s="14" t="n"/>
      <c r="T1283" s="14" t="n"/>
      <c r="U1283" s="14" t="n"/>
      <c r="V1283" s="14" t="n"/>
      <c r="W1283" s="14" t="n"/>
      <c r="X1283" s="14" t="n"/>
      <c r="Y1283" s="14" t="n"/>
      <c r="Z1283" s="14" t="n"/>
      <c r="AA1283" s="11" t="n"/>
      <c r="AB1283" s="14">
        <f>B1283&amp;"|"&amp;I1283</f>
        <v/>
      </c>
      <c r="AC1283">
        <f>IF($B1283="","","|"&amp;SUBSTITUTE(TRIM(SUBSTITUTE(SUBSTITUTE(SUBSTITUTE(SUBSTITUTE(SUBSTITUTE(SUBSTITUTE(SUBSTITUTE(SUBSTITUTE(SUBSTITUTE(SUBSTITUTE(SUBSTITUTE(SUBSTITUTE(SUBSTITUTE(SUBSTITUTE(TRIM($B1283&amp;""),CHAR(10)," "),CHAR(13)," "),"."," "),";"," "),","," "),"/"," "),"+"," "),"-"," "),"  "," "),"  "," "),"  "," "),"  "," "),"  "," "),"  "," "))," ","|")&amp;"|")</f>
        <v/>
      </c>
      <c r="AD1283">
        <f>TRIM($I1283&amp;"")</f>
        <v/>
      </c>
    </row>
    <row r="1284" ht="24" customHeight="1">
      <c r="A1284" s="9" t="n">
        <v>46204</v>
      </c>
      <c r="B1284" s="14" t="inlineStr">
        <is>
          <t>10210</t>
        </is>
      </c>
      <c r="C1284" s="14" t="n"/>
      <c r="D1284" s="10" t="inlineStr">
        <is>
          <t>COSTURA</t>
        </is>
      </c>
      <c r="E1284" s="14" t="inlineStr">
        <is>
          <t>300032</t>
        </is>
      </c>
      <c r="F1284" s="14" t="inlineStr">
        <is>
          <t>CADEIRA NOVA YORK 920</t>
        </is>
      </c>
      <c r="G1284" s="10" t="inlineStr">
        <is>
          <t>COSTURA</t>
        </is>
      </c>
      <c r="H1284" s="10" t="inlineStr">
        <is>
          <t>COSTURA</t>
        </is>
      </c>
      <c r="I1284" s="9" t="inlineStr">
        <is>
          <t>SEM_SETOR</t>
        </is>
      </c>
      <c r="J1284" s="9" t="n">
        <v>24</v>
      </c>
      <c r="K1284" s="14">
        <f>IF($E1284="","",IFERROR(INDEX('01_Cad_Pecas'!$H$2:$H$5000,MATCH($E1284,'01_Cad_Pecas'!$D$2:$D$5000,0)),IFERROR(INDEX('01_Cad_Pecas'!$H$2:$H$5000,MATCH(VALUE($E1284),'01_Cad_Pecas'!$D$2:$D$5000,0)),"")))</f>
        <v/>
      </c>
      <c r="L1284" s="14">
        <f>IF($E1284="","",IFERROR(INDEX('01_Cad_Pecas'!$I$2:$I$5000,MATCH($E1284,'01_Cad_Pecas'!$D$2:$D$5000,0)),IFERROR(INDEX('01_Cad_Pecas'!$I$2:$I$5000,MATCH(VALUE($E1284),'01_Cad_Pecas'!$D$2:$D$5000,0)),"")))</f>
        <v/>
      </c>
      <c r="M1284" s="14">
        <f>IF(OR($J1284="",$L1284=""),"",IF($K1284="",0,$K1284)+$J1284*$L1284)</f>
        <v/>
      </c>
      <c r="N1284" s="9" t="n">
        <v>46204</v>
      </c>
      <c r="O1284" s="9" t="n">
        <v>24</v>
      </c>
      <c r="P1284" s="14" t="n"/>
      <c r="Q1284" s="14" t="n"/>
      <c r="R1284" s="14" t="n"/>
      <c r="S1284" s="14" t="n"/>
      <c r="T1284" s="14" t="n"/>
      <c r="U1284" s="14" t="n"/>
      <c r="V1284" s="14" t="n"/>
      <c r="W1284" s="14" t="n"/>
      <c r="X1284" s="14" t="n"/>
      <c r="Y1284" s="14" t="n"/>
      <c r="Z1284" s="14" t="n"/>
      <c r="AA1284" s="11" t="n"/>
      <c r="AB1284" s="14">
        <f>B1284&amp;"|"&amp;I1284</f>
        <v/>
      </c>
      <c r="AC1284">
        <f>IF($B1284="","","|"&amp;SUBSTITUTE(TRIM(SUBSTITUTE(SUBSTITUTE(SUBSTITUTE(SUBSTITUTE(SUBSTITUTE(SUBSTITUTE(SUBSTITUTE(SUBSTITUTE(SUBSTITUTE(SUBSTITUTE(SUBSTITUTE(SUBSTITUTE(SUBSTITUTE(SUBSTITUTE(TRIM($B1284&amp;""),CHAR(10)," "),CHAR(13)," "),"."," "),";"," "),","," "),"/"," "),"+"," "),"-"," "),"  "," "),"  "," "),"  "," "),"  "," "),"  "," "),"  "," "))," ","|")&amp;"|")</f>
        <v/>
      </c>
      <c r="AD1284">
        <f>TRIM($I1284&amp;"")</f>
        <v/>
      </c>
    </row>
    <row r="1285" ht="24" customHeight="1">
      <c r="A1285" s="9" t="n">
        <v>46204</v>
      </c>
      <c r="B1285" s="14" t="inlineStr">
        <is>
          <t>10210</t>
        </is>
      </c>
      <c r="C1285" s="14" t="n"/>
      <c r="D1285" s="10" t="inlineStr">
        <is>
          <t>COSTURA</t>
        </is>
      </c>
      <c r="E1285" s="14" t="inlineStr">
        <is>
          <t>300048</t>
        </is>
      </c>
      <c r="F1285" s="14" t="inlineStr">
        <is>
          <t>CADEIRA SANTIAGO</t>
        </is>
      </c>
      <c r="G1285" s="10" t="inlineStr">
        <is>
          <t>COSTURA</t>
        </is>
      </c>
      <c r="H1285" s="10" t="inlineStr">
        <is>
          <t>COSTURA</t>
        </is>
      </c>
      <c r="I1285" s="9" t="inlineStr">
        <is>
          <t>SEM_SETOR</t>
        </is>
      </c>
      <c r="J1285" s="9" t="n">
        <v>250</v>
      </c>
      <c r="K1285" s="14">
        <f>IF($E1285="","",IFERROR(INDEX('01_Cad_Pecas'!$H$2:$H$5000,MATCH($E1285,'01_Cad_Pecas'!$D$2:$D$5000,0)),IFERROR(INDEX('01_Cad_Pecas'!$H$2:$H$5000,MATCH(VALUE($E1285),'01_Cad_Pecas'!$D$2:$D$5000,0)),"")))</f>
        <v/>
      </c>
      <c r="L1285" s="14">
        <f>IF($E1285="","",IFERROR(INDEX('01_Cad_Pecas'!$I$2:$I$5000,MATCH($E1285,'01_Cad_Pecas'!$D$2:$D$5000,0)),IFERROR(INDEX('01_Cad_Pecas'!$I$2:$I$5000,MATCH(VALUE($E1285),'01_Cad_Pecas'!$D$2:$D$5000,0)),"")))</f>
        <v/>
      </c>
      <c r="M1285" s="14">
        <f>IF(OR($J1285="",$L1285=""),"",IF($K1285="",0,$K1285)+$J1285*$L1285)</f>
        <v/>
      </c>
      <c r="N1285" s="9" t="n">
        <v>46204</v>
      </c>
      <c r="O1285" s="9" t="n">
        <v>250</v>
      </c>
      <c r="P1285" s="14" t="n"/>
      <c r="Q1285" s="14" t="n"/>
      <c r="R1285" s="14" t="n"/>
      <c r="S1285" s="14" t="n"/>
      <c r="T1285" s="14" t="n"/>
      <c r="U1285" s="14" t="n"/>
      <c r="V1285" s="14" t="n"/>
      <c r="W1285" s="14" t="n"/>
      <c r="X1285" s="14" t="n"/>
      <c r="Y1285" s="14" t="n"/>
      <c r="Z1285" s="14" t="n"/>
      <c r="AA1285" s="11" t="n"/>
      <c r="AB1285" s="14">
        <f>B1285&amp;"|"&amp;I1285</f>
        <v/>
      </c>
      <c r="AC1285">
        <f>IF($B1285="","","|"&amp;SUBSTITUTE(TRIM(SUBSTITUTE(SUBSTITUTE(SUBSTITUTE(SUBSTITUTE(SUBSTITUTE(SUBSTITUTE(SUBSTITUTE(SUBSTITUTE(SUBSTITUTE(SUBSTITUTE(SUBSTITUTE(SUBSTITUTE(SUBSTITUTE(SUBSTITUTE(TRIM($B1285&amp;""),CHAR(10)," "),CHAR(13)," "),"."," "),";"," "),","," "),"/"," "),"+"," "),"-"," "),"  "," "),"  "," "),"  "," "),"  "," "),"  "," "),"  "," "))," ","|")&amp;"|")</f>
        <v/>
      </c>
      <c r="AD1285">
        <f>TRIM($I1285&amp;"")</f>
        <v/>
      </c>
    </row>
    <row r="1286" ht="24" customHeight="1">
      <c r="A1286" s="9" t="n">
        <v>46204</v>
      </c>
      <c r="B1286" s="14" t="inlineStr">
        <is>
          <t>10210</t>
        </is>
      </c>
      <c r="C1286" s="14" t="n"/>
      <c r="D1286" s="10" t="inlineStr">
        <is>
          <t>COSTURA</t>
        </is>
      </c>
      <c r="E1286" s="14" t="inlineStr">
        <is>
          <t>300068</t>
        </is>
      </c>
      <c r="F1286" s="14" t="inlineStr">
        <is>
          <t>CADEIRA GENOVA 980</t>
        </is>
      </c>
      <c r="G1286" s="10" t="inlineStr">
        <is>
          <t>COSTURA</t>
        </is>
      </c>
      <c r="H1286" s="10" t="inlineStr">
        <is>
          <t>COSTURA</t>
        </is>
      </c>
      <c r="I1286" s="9" t="inlineStr">
        <is>
          <t>SEM_SETOR</t>
        </is>
      </c>
      <c r="J1286" s="9" t="n">
        <v>6</v>
      </c>
      <c r="K1286" s="14">
        <f>IF($E1286="","",IFERROR(INDEX('01_Cad_Pecas'!$H$2:$H$5000,MATCH($E1286,'01_Cad_Pecas'!$D$2:$D$5000,0)),IFERROR(INDEX('01_Cad_Pecas'!$H$2:$H$5000,MATCH(VALUE($E1286),'01_Cad_Pecas'!$D$2:$D$5000,0)),"")))</f>
        <v/>
      </c>
      <c r="L1286" s="14">
        <f>IF($E1286="","",IFERROR(INDEX('01_Cad_Pecas'!$I$2:$I$5000,MATCH($E1286,'01_Cad_Pecas'!$D$2:$D$5000,0)),IFERROR(INDEX('01_Cad_Pecas'!$I$2:$I$5000,MATCH(VALUE($E1286),'01_Cad_Pecas'!$D$2:$D$5000,0)),"")))</f>
        <v/>
      </c>
      <c r="M1286" s="14">
        <f>IF(OR($J1286="",$L1286=""),"",IF($K1286="",0,$K1286)+$J1286*$L1286)</f>
        <v/>
      </c>
      <c r="N1286" s="9" t="n">
        <v>46204</v>
      </c>
      <c r="O1286" s="9" t="n">
        <v>6</v>
      </c>
      <c r="P1286" s="14" t="n"/>
      <c r="Q1286" s="14" t="n"/>
      <c r="R1286" s="14" t="n"/>
      <c r="S1286" s="14" t="n"/>
      <c r="T1286" s="14" t="n"/>
      <c r="U1286" s="14" t="n"/>
      <c r="V1286" s="14" t="n"/>
      <c r="W1286" s="14" t="n"/>
      <c r="X1286" s="14" t="n"/>
      <c r="Y1286" s="14" t="n"/>
      <c r="Z1286" s="14" t="n"/>
      <c r="AA1286" s="11" t="n"/>
      <c r="AB1286" s="14">
        <f>B1286&amp;"|"&amp;I1286</f>
        <v/>
      </c>
      <c r="AC1286">
        <f>IF($B1286="","","|"&amp;SUBSTITUTE(TRIM(SUBSTITUTE(SUBSTITUTE(SUBSTITUTE(SUBSTITUTE(SUBSTITUTE(SUBSTITUTE(SUBSTITUTE(SUBSTITUTE(SUBSTITUTE(SUBSTITUTE(SUBSTITUTE(SUBSTITUTE(SUBSTITUTE(SUBSTITUTE(TRIM($B1286&amp;""),CHAR(10)," "),CHAR(13)," "),"."," "),";"," "),","," "),"/"," "),"+"," "),"-"," "),"  "," "),"  "," "),"  "," "),"  "," "),"  "," "),"  "," "))," ","|")&amp;"|")</f>
        <v/>
      </c>
      <c r="AD1286">
        <f>TRIM($I1286&amp;"")</f>
        <v/>
      </c>
    </row>
    <row r="1287" ht="24" customHeight="1">
      <c r="A1287" s="9" t="n">
        <v>46204</v>
      </c>
      <c r="B1287" s="14" t="inlineStr">
        <is>
          <t>10211</t>
        </is>
      </c>
      <c r="C1287" s="14" t="n"/>
      <c r="D1287" s="10" t="inlineStr">
        <is>
          <t>COSTURA</t>
        </is>
      </c>
      <c r="E1287" s="14" t="inlineStr">
        <is>
          <t>300018</t>
        </is>
      </c>
      <c r="F1287" s="14" t="inlineStr">
        <is>
          <t>CADEIRA ATHENAS 920</t>
        </is>
      </c>
      <c r="G1287" s="10" t="inlineStr">
        <is>
          <t>COSTURA</t>
        </is>
      </c>
      <c r="H1287" s="10" t="inlineStr">
        <is>
          <t>COSTURA</t>
        </is>
      </c>
      <c r="I1287" s="9" t="inlineStr">
        <is>
          <t>SEM_SETOR</t>
        </is>
      </c>
      <c r="J1287" s="9" t="n">
        <v>138</v>
      </c>
      <c r="K1287" s="14">
        <f>IF($E1287="","",IFERROR(INDEX('01_Cad_Pecas'!$H$2:$H$5000,MATCH($E1287,'01_Cad_Pecas'!$D$2:$D$5000,0)),IFERROR(INDEX('01_Cad_Pecas'!$H$2:$H$5000,MATCH(VALUE($E1287),'01_Cad_Pecas'!$D$2:$D$5000,0)),"")))</f>
        <v/>
      </c>
      <c r="L1287" s="14">
        <f>IF($E1287="","",IFERROR(INDEX('01_Cad_Pecas'!$I$2:$I$5000,MATCH($E1287,'01_Cad_Pecas'!$D$2:$D$5000,0)),IFERROR(INDEX('01_Cad_Pecas'!$I$2:$I$5000,MATCH(VALUE($E1287),'01_Cad_Pecas'!$D$2:$D$5000,0)),"")))</f>
        <v/>
      </c>
      <c r="M1287" s="14">
        <f>IF(OR($J1287="",$L1287=""),"",IF($K1287="",0,$K1287)+$J1287*$L1287)</f>
        <v/>
      </c>
      <c r="N1287" s="9" t="n">
        <v>46204</v>
      </c>
      <c r="O1287" s="9" t="n">
        <v>138</v>
      </c>
      <c r="P1287" s="14" t="n"/>
      <c r="Q1287" s="14" t="n"/>
      <c r="R1287" s="14" t="n"/>
      <c r="S1287" s="14" t="n"/>
      <c r="T1287" s="14" t="n"/>
      <c r="U1287" s="14" t="n"/>
      <c r="V1287" s="14" t="n"/>
      <c r="W1287" s="14" t="n"/>
      <c r="X1287" s="14" t="n"/>
      <c r="Y1287" s="14" t="n"/>
      <c r="Z1287" s="14" t="n"/>
      <c r="AA1287" s="11" t="n"/>
      <c r="AB1287" s="14">
        <f>B1287&amp;"|"&amp;I1287</f>
        <v/>
      </c>
      <c r="AC1287">
        <f>IF($B1287="","","|"&amp;SUBSTITUTE(TRIM(SUBSTITUTE(SUBSTITUTE(SUBSTITUTE(SUBSTITUTE(SUBSTITUTE(SUBSTITUTE(SUBSTITUTE(SUBSTITUTE(SUBSTITUTE(SUBSTITUTE(SUBSTITUTE(SUBSTITUTE(SUBSTITUTE(SUBSTITUTE(TRIM($B1287&amp;""),CHAR(10)," "),CHAR(13)," "),"."," "),";"," "),","," "),"/"," "),"+"," "),"-"," "),"  "," "),"  "," "),"  "," "),"  "," "),"  "," "),"  "," "))," ","|")&amp;"|")</f>
        <v/>
      </c>
      <c r="AD1287">
        <f>TRIM($I1287&amp;"")</f>
        <v/>
      </c>
    </row>
    <row r="1288" ht="24" customHeight="1">
      <c r="A1288" s="9" t="n">
        <v>46204</v>
      </c>
      <c r="B1288" s="14" t="inlineStr">
        <is>
          <t>10211</t>
        </is>
      </c>
      <c r="C1288" s="14" t="n"/>
      <c r="D1288" s="10" t="inlineStr">
        <is>
          <t>COSTURA</t>
        </is>
      </c>
      <c r="E1288" s="14" t="inlineStr">
        <is>
          <t>300032</t>
        </is>
      </c>
      <c r="F1288" s="14" t="inlineStr">
        <is>
          <t>CADEIRA NOVA YORK 920</t>
        </is>
      </c>
      <c r="G1288" s="10" t="inlineStr">
        <is>
          <t>COSTURA</t>
        </is>
      </c>
      <c r="H1288" s="10" t="inlineStr">
        <is>
          <t>COSTURA</t>
        </is>
      </c>
      <c r="I1288" s="9" t="inlineStr">
        <is>
          <t>SEM_SETOR</t>
        </is>
      </c>
      <c r="J1288" s="9" t="n">
        <v>80</v>
      </c>
      <c r="K1288" s="14">
        <f>IF($E1288="","",IFERROR(INDEX('01_Cad_Pecas'!$H$2:$H$5000,MATCH($E1288,'01_Cad_Pecas'!$D$2:$D$5000,0)),IFERROR(INDEX('01_Cad_Pecas'!$H$2:$H$5000,MATCH(VALUE($E1288),'01_Cad_Pecas'!$D$2:$D$5000,0)),"")))</f>
        <v/>
      </c>
      <c r="L1288" s="14">
        <f>IF($E1288="","",IFERROR(INDEX('01_Cad_Pecas'!$I$2:$I$5000,MATCH($E1288,'01_Cad_Pecas'!$D$2:$D$5000,0)),IFERROR(INDEX('01_Cad_Pecas'!$I$2:$I$5000,MATCH(VALUE($E1288),'01_Cad_Pecas'!$D$2:$D$5000,0)),"")))</f>
        <v/>
      </c>
      <c r="M1288" s="14">
        <f>IF(OR($J1288="",$L1288=""),"",IF($K1288="",0,$K1288)+$J1288*$L1288)</f>
        <v/>
      </c>
      <c r="N1288" s="9" t="n">
        <v>46204</v>
      </c>
      <c r="O1288" s="9" t="n">
        <v>80</v>
      </c>
      <c r="P1288" s="14" t="n"/>
      <c r="Q1288" s="14" t="n"/>
      <c r="R1288" s="14" t="n"/>
      <c r="S1288" s="14" t="n"/>
      <c r="T1288" s="14" t="n"/>
      <c r="U1288" s="14" t="n"/>
      <c r="V1288" s="14" t="n"/>
      <c r="W1288" s="14" t="n"/>
      <c r="X1288" s="14" t="n"/>
      <c r="Y1288" s="14" t="n"/>
      <c r="Z1288" s="14" t="n"/>
      <c r="AA1288" s="11" t="n"/>
      <c r="AB1288" s="14">
        <f>B1288&amp;"|"&amp;I1288</f>
        <v/>
      </c>
      <c r="AC1288">
        <f>IF($B1288="","","|"&amp;SUBSTITUTE(TRIM(SUBSTITUTE(SUBSTITUTE(SUBSTITUTE(SUBSTITUTE(SUBSTITUTE(SUBSTITUTE(SUBSTITUTE(SUBSTITUTE(SUBSTITUTE(SUBSTITUTE(SUBSTITUTE(SUBSTITUTE(SUBSTITUTE(SUBSTITUTE(TRIM($B1288&amp;""),CHAR(10)," "),CHAR(13)," "),"."," "),";"," "),","," "),"/"," "),"+"," "),"-"," "),"  "," "),"  "," "),"  "," "),"  "," "),"  "," "),"  "," "))," ","|")&amp;"|")</f>
        <v/>
      </c>
      <c r="AD1288">
        <f>TRIM($I1288&amp;"")</f>
        <v/>
      </c>
    </row>
    <row r="1289" ht="24" customHeight="1">
      <c r="A1289" s="9" t="n">
        <v>46204</v>
      </c>
      <c r="B1289" s="14" t="inlineStr">
        <is>
          <t>10211</t>
        </is>
      </c>
      <c r="C1289" s="14" t="n"/>
      <c r="D1289" s="10" t="inlineStr">
        <is>
          <t>COSTURA</t>
        </is>
      </c>
      <c r="E1289" s="14" t="inlineStr">
        <is>
          <t>300034</t>
        </is>
      </c>
      <c r="F1289" s="14" t="inlineStr">
        <is>
          <t>CADEIRA DAKAR</t>
        </is>
      </c>
      <c r="G1289" s="10" t="inlineStr">
        <is>
          <t>COSTURA</t>
        </is>
      </c>
      <c r="H1289" s="10" t="inlineStr">
        <is>
          <t>COSTURA</t>
        </is>
      </c>
      <c r="I1289" s="9" t="inlineStr">
        <is>
          <t>SEM_SETOR</t>
        </is>
      </c>
      <c r="J1289" s="9" t="n">
        <v>120</v>
      </c>
      <c r="K1289" s="14">
        <f>IF($E1289="","",IFERROR(INDEX('01_Cad_Pecas'!$H$2:$H$5000,MATCH($E1289,'01_Cad_Pecas'!$D$2:$D$5000,0)),IFERROR(INDEX('01_Cad_Pecas'!$H$2:$H$5000,MATCH(VALUE($E1289),'01_Cad_Pecas'!$D$2:$D$5000,0)),"")))</f>
        <v/>
      </c>
      <c r="L1289" s="14">
        <f>IF($E1289="","",IFERROR(INDEX('01_Cad_Pecas'!$I$2:$I$5000,MATCH($E1289,'01_Cad_Pecas'!$D$2:$D$5000,0)),IFERROR(INDEX('01_Cad_Pecas'!$I$2:$I$5000,MATCH(VALUE($E1289),'01_Cad_Pecas'!$D$2:$D$5000,0)),"")))</f>
        <v/>
      </c>
      <c r="M1289" s="14">
        <f>IF(OR($J1289="",$L1289=""),"",IF($K1289="",0,$K1289)+$J1289*$L1289)</f>
        <v/>
      </c>
      <c r="N1289" s="9" t="n">
        <v>46204</v>
      </c>
      <c r="O1289" s="9" t="n">
        <v>120</v>
      </c>
      <c r="P1289" s="14" t="n"/>
      <c r="Q1289" s="14" t="n"/>
      <c r="R1289" s="14" t="n"/>
      <c r="S1289" s="14" t="n"/>
      <c r="T1289" s="14" t="n"/>
      <c r="U1289" s="14" t="n"/>
      <c r="V1289" s="14" t="n"/>
      <c r="W1289" s="14" t="n"/>
      <c r="X1289" s="14" t="n"/>
      <c r="Y1289" s="14" t="n"/>
      <c r="Z1289" s="14" t="n"/>
      <c r="AA1289" s="11" t="n"/>
      <c r="AB1289" s="14">
        <f>B1289&amp;"|"&amp;I1289</f>
        <v/>
      </c>
      <c r="AC1289">
        <f>IF($B1289="","","|"&amp;SUBSTITUTE(TRIM(SUBSTITUTE(SUBSTITUTE(SUBSTITUTE(SUBSTITUTE(SUBSTITUTE(SUBSTITUTE(SUBSTITUTE(SUBSTITUTE(SUBSTITUTE(SUBSTITUTE(SUBSTITUTE(SUBSTITUTE(SUBSTITUTE(SUBSTITUTE(TRIM($B1289&amp;""),CHAR(10)," "),CHAR(13)," "),"."," "),";"," "),","," "),"/"," "),"+"," "),"-"," "),"  "," "),"  "," "),"  "," "),"  "," "),"  "," "),"  "," "))," ","|")&amp;"|")</f>
        <v/>
      </c>
      <c r="AD1289">
        <f>TRIM($I1289&amp;"")</f>
        <v/>
      </c>
    </row>
    <row r="1290" ht="24" customHeight="1">
      <c r="A1290" s="9" t="n">
        <v>46204</v>
      </c>
      <c r="B1290" s="14" t="inlineStr">
        <is>
          <t>10211</t>
        </is>
      </c>
      <c r="C1290" s="14" t="n"/>
      <c r="D1290" s="10" t="inlineStr">
        <is>
          <t>COSTURA</t>
        </is>
      </c>
      <c r="E1290" s="14" t="inlineStr">
        <is>
          <t>300048</t>
        </is>
      </c>
      <c r="F1290" s="14" t="inlineStr">
        <is>
          <t>CADEIRA SANTIAGO</t>
        </is>
      </c>
      <c r="G1290" s="10" t="inlineStr">
        <is>
          <t>COSTURA</t>
        </is>
      </c>
      <c r="H1290" s="10" t="inlineStr">
        <is>
          <t>COSTURA</t>
        </is>
      </c>
      <c r="I1290" s="9" t="inlineStr">
        <is>
          <t>SEM_SETOR</t>
        </is>
      </c>
      <c r="J1290" s="9" t="n">
        <v>200</v>
      </c>
      <c r="K1290" s="14">
        <f>IF($E1290="","",IFERROR(INDEX('01_Cad_Pecas'!$H$2:$H$5000,MATCH($E1290,'01_Cad_Pecas'!$D$2:$D$5000,0)),IFERROR(INDEX('01_Cad_Pecas'!$H$2:$H$5000,MATCH(VALUE($E1290),'01_Cad_Pecas'!$D$2:$D$5000,0)),"")))</f>
        <v/>
      </c>
      <c r="L1290" s="14">
        <f>IF($E1290="","",IFERROR(INDEX('01_Cad_Pecas'!$I$2:$I$5000,MATCH($E1290,'01_Cad_Pecas'!$D$2:$D$5000,0)),IFERROR(INDEX('01_Cad_Pecas'!$I$2:$I$5000,MATCH(VALUE($E1290),'01_Cad_Pecas'!$D$2:$D$5000,0)),"")))</f>
        <v/>
      </c>
      <c r="M1290" s="14">
        <f>IF(OR($J1290="",$L1290=""),"",IF($K1290="",0,$K1290)+$J1290*$L1290)</f>
        <v/>
      </c>
      <c r="N1290" s="9" t="n">
        <v>46204</v>
      </c>
      <c r="O1290" s="9" t="n">
        <v>200</v>
      </c>
      <c r="P1290" s="14" t="n"/>
      <c r="Q1290" s="14" t="n"/>
      <c r="R1290" s="14" t="n"/>
      <c r="S1290" s="14" t="n"/>
      <c r="T1290" s="14" t="n"/>
      <c r="U1290" s="14" t="n"/>
      <c r="V1290" s="14" t="n"/>
      <c r="W1290" s="14" t="n"/>
      <c r="X1290" s="14" t="n"/>
      <c r="Y1290" s="14" t="n"/>
      <c r="Z1290" s="14" t="n"/>
      <c r="AA1290" s="11" t="n"/>
      <c r="AB1290" s="14">
        <f>B1290&amp;"|"&amp;I1290</f>
        <v/>
      </c>
      <c r="AC1290">
        <f>IF($B1290="","","|"&amp;SUBSTITUTE(TRIM(SUBSTITUTE(SUBSTITUTE(SUBSTITUTE(SUBSTITUTE(SUBSTITUTE(SUBSTITUTE(SUBSTITUTE(SUBSTITUTE(SUBSTITUTE(SUBSTITUTE(SUBSTITUTE(SUBSTITUTE(SUBSTITUTE(SUBSTITUTE(TRIM($B1290&amp;""),CHAR(10)," "),CHAR(13)," "),"."," "),";"," "),","," "),"/"," "),"+"," "),"-"," "),"  "," "),"  "," "),"  "," "),"  "," "),"  "," "),"  "," "))," ","|")&amp;"|")</f>
        <v/>
      </c>
      <c r="AD1290">
        <f>TRIM($I1290&amp;"")</f>
        <v/>
      </c>
    </row>
    <row r="1291" ht="24" customHeight="1">
      <c r="A1291" s="9" t="n">
        <v>46206</v>
      </c>
      <c r="B1291" s="14" t="inlineStr">
        <is>
          <t>10199,10201</t>
        </is>
      </c>
      <c r="C1291" s="14" t="n"/>
      <c r="D1291" s="14" t="inlineStr">
        <is>
          <t>8 EMBALAGEM</t>
        </is>
      </c>
      <c r="E1291" s="14" t="inlineStr">
        <is>
          <t>20034304</t>
        </is>
      </c>
      <c r="F1291" s="14" t="inlineStr">
        <is>
          <t>FUNDO RIPADO 751X470X24 MDF - SANTIAGO 1,03</t>
        </is>
      </c>
      <c r="G1291" s="14" t="inlineStr">
        <is>
          <t>8 EMBALAGEM</t>
        </is>
      </c>
      <c r="H1291" s="14" t="inlineStr">
        <is>
          <t>8 EMBALAGEM</t>
        </is>
      </c>
      <c r="I1291" s="9" t="inlineStr">
        <is>
          <t>8 EMBALAGEM</t>
        </is>
      </c>
      <c r="J1291" s="9" t="n">
        <v>16</v>
      </c>
      <c r="K1291" s="14">
        <f>IF($E1291="","",IFERROR(INDEX('01_Cad_Pecas'!$H$2:$H$5000,MATCH($E1291,'01_Cad_Pecas'!$D$2:$D$5000,0)),IFERROR(INDEX('01_Cad_Pecas'!$H$2:$H$5000,MATCH(VALUE($E1291),'01_Cad_Pecas'!$D$2:$D$5000,0)),"")))</f>
        <v/>
      </c>
      <c r="L1291" s="14">
        <f>IF($E1291="","",IFERROR(INDEX('01_Cad_Pecas'!$I$2:$I$5000,MATCH($E1291,'01_Cad_Pecas'!$D$2:$D$5000,0)),IFERROR(INDEX('01_Cad_Pecas'!$I$2:$I$5000,MATCH(VALUE($E1291),'01_Cad_Pecas'!$D$2:$D$5000,0)),"")))</f>
        <v/>
      </c>
      <c r="M1291" s="14">
        <f>IF(OR($J1291="",$L1291=""),"",IF($K1291="",0,$K1291)+$J1291*$L1291)</f>
        <v/>
      </c>
      <c r="N1291" s="14" t="n">
        <v>46210</v>
      </c>
      <c r="O1291" s="14" t="n">
        <v>16</v>
      </c>
      <c r="P1291" s="14" t="n"/>
      <c r="Q1291" s="14" t="n"/>
      <c r="R1291" s="14" t="n"/>
      <c r="S1291" s="14" t="n"/>
      <c r="T1291" s="14">
        <f>IF(OR($J1291="",$O1291=""),"",$O1291/$J1291)</f>
        <v/>
      </c>
      <c r="U1291" s="14" t="inlineStr">
        <is>
          <t>Concluído</t>
        </is>
      </c>
      <c r="V1291" s="14" t="n"/>
      <c r="W1291" s="14" t="n"/>
      <c r="X1291" s="14" t="n"/>
      <c r="Y1291" s="14" t="n"/>
      <c r="Z1291" s="14" t="n"/>
      <c r="AA1291" s="11" t="n"/>
      <c r="AB1291" s="14">
        <f>B1291&amp;"|"&amp;I1291</f>
        <v/>
      </c>
      <c r="AC1291">
        <f>IF($B1291="","","|"&amp;SUBSTITUTE(TRIM(SUBSTITUTE(SUBSTITUTE(SUBSTITUTE(SUBSTITUTE(SUBSTITUTE(SUBSTITUTE(SUBSTITUTE(SUBSTITUTE(SUBSTITUTE(SUBSTITUTE(SUBSTITUTE(SUBSTITUTE(SUBSTITUTE(SUBSTITUTE(TRIM($B1291&amp;""),CHAR(10)," "),CHAR(13)," "),"."," "),";"," "),","," "),"/"," "),"+"," "),"-"," "),"  "," "),"  "," "),"  "," "),"  "," "),"  "," "),"  "," "))," ","|")&amp;"|")</f>
        <v/>
      </c>
      <c r="AD1291">
        <f>TRIM($I1291&amp;"")</f>
        <v/>
      </c>
    </row>
    <row r="1292" ht="24" customHeight="1">
      <c r="A1292" s="9" t="n">
        <v>46206</v>
      </c>
      <c r="B1292" s="14" t="inlineStr">
        <is>
          <t>10199,10201</t>
        </is>
      </c>
      <c r="C1292" s="14" t="n"/>
      <c r="D1292" s="14" t="inlineStr">
        <is>
          <t>8 EMBALAGEM</t>
        </is>
      </c>
      <c r="E1292" s="14" t="inlineStr">
        <is>
          <t>200306101</t>
        </is>
      </c>
      <c r="F1292" s="14" t="inlineStr">
        <is>
          <t>PE 790(800)X100X50 MDP - MESA GENOVA</t>
        </is>
      </c>
      <c r="G1292" s="14" t="inlineStr">
        <is>
          <t>8 EMBALAGEM</t>
        </is>
      </c>
      <c r="H1292" s="14" t="inlineStr">
        <is>
          <t>8 EMBALAGEM</t>
        </is>
      </c>
      <c r="I1292" s="9" t="inlineStr">
        <is>
          <t>8 EMBALAGEM</t>
        </is>
      </c>
      <c r="J1292" s="9" t="n">
        <v>40</v>
      </c>
      <c r="K1292" s="14">
        <f>IF($E1292="","",IFERROR(INDEX('01_Cad_Pecas'!$H$2:$H$5000,MATCH($E1292,'01_Cad_Pecas'!$D$2:$D$5000,0)),IFERROR(INDEX('01_Cad_Pecas'!$H$2:$H$5000,MATCH(VALUE($E1292),'01_Cad_Pecas'!$D$2:$D$5000,0)),"")))</f>
        <v/>
      </c>
      <c r="L1292" s="14">
        <f>IF($E1292="","",IFERROR(INDEX('01_Cad_Pecas'!$I$2:$I$5000,MATCH($E1292,'01_Cad_Pecas'!$D$2:$D$5000,0)),IFERROR(INDEX('01_Cad_Pecas'!$I$2:$I$5000,MATCH(VALUE($E1292),'01_Cad_Pecas'!$D$2:$D$5000,0)),"")))</f>
        <v/>
      </c>
      <c r="M1292" s="14">
        <f>IF(OR($J1292="",$L1292=""),"",IF($K1292="",0,$K1292)+$J1292*$L1292)</f>
        <v/>
      </c>
      <c r="N1292" s="14" t="n">
        <v>46209</v>
      </c>
      <c r="O1292" s="14" t="n">
        <v>40</v>
      </c>
      <c r="P1292" s="14" t="n"/>
      <c r="Q1292" s="14" t="n"/>
      <c r="R1292" s="14" t="n"/>
      <c r="S1292" s="14" t="n"/>
      <c r="T1292" s="14">
        <f>IF(OR($J1292="",$O1292=""),"",$O1292/$J1292)</f>
        <v/>
      </c>
      <c r="U1292" s="14" t="inlineStr">
        <is>
          <t>Concluído</t>
        </is>
      </c>
      <c r="V1292" s="14" t="n"/>
      <c r="W1292" s="14" t="n"/>
      <c r="X1292" s="14" t="n"/>
      <c r="Y1292" s="14" t="n"/>
      <c r="Z1292" s="14" t="n"/>
      <c r="AA1292" s="11" t="n"/>
      <c r="AB1292" s="14">
        <f>B1292&amp;"|"&amp;I1292</f>
        <v/>
      </c>
      <c r="AC1292">
        <f>IF($B1292="","","|"&amp;SUBSTITUTE(TRIM(SUBSTITUTE(SUBSTITUTE(SUBSTITUTE(SUBSTITUTE(SUBSTITUTE(SUBSTITUTE(SUBSTITUTE(SUBSTITUTE(SUBSTITUTE(SUBSTITUTE(SUBSTITUTE(SUBSTITUTE(SUBSTITUTE(SUBSTITUTE(TRIM($B1292&amp;""),CHAR(10)," "),CHAR(13)," "),"."," "),";"," "),","," "),"/"," "),"+"," "),"-"," "),"  "," "),"  "," "),"  "," "),"  "," "),"  "," "),"  "," "))," ","|")&amp;"|")</f>
        <v/>
      </c>
      <c r="AD1292">
        <f>TRIM($I1292&amp;"")</f>
        <v/>
      </c>
    </row>
    <row r="1293" ht="24" customHeight="1">
      <c r="A1293" s="9" t="n">
        <v>46206</v>
      </c>
      <c r="B1293" s="14" t="inlineStr">
        <is>
          <t>10199,10201</t>
        </is>
      </c>
      <c r="C1293" s="14" t="n"/>
      <c r="D1293" s="14" t="inlineStr">
        <is>
          <t>8 EMBALAGEM</t>
        </is>
      </c>
      <c r="E1293" s="14" t="inlineStr">
        <is>
          <t>200306102</t>
        </is>
      </c>
      <c r="F1293" s="14" t="inlineStr">
        <is>
          <t>BASE DOS PES 634(653)X95X50 MDP - MESA GENOVA</t>
        </is>
      </c>
      <c r="G1293" s="14" t="inlineStr">
        <is>
          <t>8 EMBALAGEM</t>
        </is>
      </c>
      <c r="H1293" s="14" t="inlineStr">
        <is>
          <t>8 EMBALAGEM</t>
        </is>
      </c>
      <c r="I1293" s="9" t="inlineStr">
        <is>
          <t>8 EMBALAGEM</t>
        </is>
      </c>
      <c r="J1293" s="9" t="n">
        <v>20</v>
      </c>
      <c r="K1293" s="14">
        <f>IF($E1293="","",IFERROR(INDEX('01_Cad_Pecas'!$H$2:$H$5000,MATCH($E1293,'01_Cad_Pecas'!$D$2:$D$5000,0)),IFERROR(INDEX('01_Cad_Pecas'!$H$2:$H$5000,MATCH(VALUE($E1293),'01_Cad_Pecas'!$D$2:$D$5000,0)),"")))</f>
        <v/>
      </c>
      <c r="L1293" s="14">
        <f>IF($E1293="","",IFERROR(INDEX('01_Cad_Pecas'!$I$2:$I$5000,MATCH($E1293,'01_Cad_Pecas'!$D$2:$D$5000,0)),IFERROR(INDEX('01_Cad_Pecas'!$I$2:$I$5000,MATCH(VALUE($E1293),'01_Cad_Pecas'!$D$2:$D$5000,0)),"")))</f>
        <v/>
      </c>
      <c r="M1293" s="14">
        <f>IF(OR($J1293="",$L1293=""),"",IF($K1293="",0,$K1293)+$J1293*$L1293)</f>
        <v/>
      </c>
      <c r="N1293" s="14" t="n">
        <v>46210</v>
      </c>
      <c r="O1293" s="14" t="n">
        <v>20</v>
      </c>
      <c r="P1293" s="14" t="n"/>
      <c r="Q1293" s="14" t="n"/>
      <c r="R1293" s="14" t="n"/>
      <c r="S1293" s="14" t="n"/>
      <c r="T1293" s="14">
        <f>IF(OR($J1293="",$O1293=""),"",$O1293/$J1293)</f>
        <v/>
      </c>
      <c r="U1293" s="14" t="inlineStr">
        <is>
          <t>Concluído</t>
        </is>
      </c>
      <c r="V1293" s="14" t="n"/>
      <c r="W1293" s="14" t="n"/>
      <c r="X1293" s="14" t="n"/>
      <c r="Y1293" s="14" t="n"/>
      <c r="Z1293" s="14" t="n"/>
      <c r="AA1293" s="11" t="n"/>
      <c r="AB1293" s="14">
        <f>B1293&amp;"|"&amp;I1293</f>
        <v/>
      </c>
      <c r="AC1293">
        <f>IF($B1293="","","|"&amp;SUBSTITUTE(TRIM(SUBSTITUTE(SUBSTITUTE(SUBSTITUTE(SUBSTITUTE(SUBSTITUTE(SUBSTITUTE(SUBSTITUTE(SUBSTITUTE(SUBSTITUTE(SUBSTITUTE(SUBSTITUTE(SUBSTITUTE(SUBSTITUTE(SUBSTITUTE(TRIM($B1293&amp;""),CHAR(10)," "),CHAR(13)," "),"."," "),";"," "),","," "),"/"," "),"+"," "),"-"," "),"  "," "),"  "," "),"  "," "),"  "," "),"  "," "),"  "," "))," ","|")&amp;"|")</f>
        <v/>
      </c>
      <c r="AD1293">
        <f>TRIM($I1293&amp;"")</f>
        <v/>
      </c>
    </row>
    <row r="1294" ht="24" customHeight="1">
      <c r="A1294" s="9" t="n">
        <v>46206</v>
      </c>
      <c r="B1294" s="14" t="inlineStr">
        <is>
          <t>10199,10201</t>
        </is>
      </c>
      <c r="C1294" s="14" t="n"/>
      <c r="D1294" s="14" t="inlineStr">
        <is>
          <t>8 EMBALAGEM</t>
        </is>
      </c>
      <c r="E1294" s="14" t="inlineStr">
        <is>
          <t>200306103</t>
        </is>
      </c>
      <c r="F1294" s="14" t="inlineStr">
        <is>
          <t>TRAVESSA MENOR 393X120X18 MDF - MESA GENOVA</t>
        </is>
      </c>
      <c r="G1294" s="14" t="inlineStr">
        <is>
          <t>8 EMBALAGEM</t>
        </is>
      </c>
      <c r="H1294" s="14" t="inlineStr">
        <is>
          <t>8 EMBALAGEM</t>
        </is>
      </c>
      <c r="I1294" s="9" t="inlineStr">
        <is>
          <t>8 EMBALAGEM</t>
        </is>
      </c>
      <c r="J1294" s="9" t="n">
        <v>20</v>
      </c>
      <c r="K1294" s="14">
        <f>IF($E1294="","",IFERROR(INDEX('01_Cad_Pecas'!$H$2:$H$5000,MATCH($E1294,'01_Cad_Pecas'!$D$2:$D$5000,0)),IFERROR(INDEX('01_Cad_Pecas'!$H$2:$H$5000,MATCH(VALUE($E1294),'01_Cad_Pecas'!$D$2:$D$5000,0)),"")))</f>
        <v/>
      </c>
      <c r="L1294" s="14">
        <f>IF($E1294="","",IFERROR(INDEX('01_Cad_Pecas'!$I$2:$I$5000,MATCH($E1294,'01_Cad_Pecas'!$D$2:$D$5000,0)),IFERROR(INDEX('01_Cad_Pecas'!$I$2:$I$5000,MATCH(VALUE($E1294),'01_Cad_Pecas'!$D$2:$D$5000,0)),"")))</f>
        <v/>
      </c>
      <c r="M1294" s="14">
        <f>IF(OR($J1294="",$L1294=""),"",IF($K1294="",0,$K1294)+$J1294*$L1294)</f>
        <v/>
      </c>
      <c r="N1294" s="14" t="n">
        <v>46210</v>
      </c>
      <c r="O1294" s="14" t="n">
        <v>20</v>
      </c>
      <c r="P1294" s="14" t="n"/>
      <c r="Q1294" s="14" t="n"/>
      <c r="R1294" s="14" t="n"/>
      <c r="S1294" s="14" t="n"/>
      <c r="T1294" s="14">
        <f>IF(OR($J1294="",$O1294=""),"",$O1294/$J1294)</f>
        <v/>
      </c>
      <c r="U1294" s="14" t="inlineStr">
        <is>
          <t>Concluído</t>
        </is>
      </c>
      <c r="V1294" s="14" t="n"/>
      <c r="W1294" s="14" t="n"/>
      <c r="X1294" s="14" t="n"/>
      <c r="Y1294" s="14" t="n"/>
      <c r="Z1294" s="14" t="n"/>
      <c r="AA1294" s="11" t="n"/>
      <c r="AB1294" s="14">
        <f>B1294&amp;"|"&amp;I1294</f>
        <v/>
      </c>
      <c r="AC1294">
        <f>IF($B1294="","","|"&amp;SUBSTITUTE(TRIM(SUBSTITUTE(SUBSTITUTE(SUBSTITUTE(SUBSTITUTE(SUBSTITUTE(SUBSTITUTE(SUBSTITUTE(SUBSTITUTE(SUBSTITUTE(SUBSTITUTE(SUBSTITUTE(SUBSTITUTE(SUBSTITUTE(SUBSTITUTE(TRIM($B1294&amp;""),CHAR(10)," "),CHAR(13)," "),"."," "),";"," "),","," "),"/"," "),"+"," "),"-"," "),"  "," "),"  "," "),"  "," "),"  "," "),"  "," "),"  "," "))," ","|")&amp;"|")</f>
        <v/>
      </c>
      <c r="AD1294">
        <f>TRIM($I1294&amp;"")</f>
        <v/>
      </c>
    </row>
    <row r="1295" ht="24" customHeight="1">
      <c r="A1295" s="9" t="n">
        <v>46206</v>
      </c>
      <c r="B1295" s="14" t="inlineStr">
        <is>
          <t>10199,10201</t>
        </is>
      </c>
      <c r="C1295" s="14" t="n"/>
      <c r="D1295" s="14" t="inlineStr">
        <is>
          <t>8 EMBALAGEM</t>
        </is>
      </c>
      <c r="E1295" s="14" t="inlineStr">
        <is>
          <t>200306104</t>
        </is>
      </c>
      <c r="F1295" s="14" t="inlineStr">
        <is>
          <t>TRAVESSA MAIOR 1000X120X18 MDF - MESA GENOVA</t>
        </is>
      </c>
      <c r="G1295" s="14" t="inlineStr">
        <is>
          <t>8 EMBALAGEM</t>
        </is>
      </c>
      <c r="H1295" s="14" t="inlineStr">
        <is>
          <t>8 EMBALAGEM</t>
        </is>
      </c>
      <c r="I1295" s="9" t="inlineStr">
        <is>
          <t>8 EMBALAGEM</t>
        </is>
      </c>
      <c r="J1295" s="9" t="n">
        <v>20</v>
      </c>
      <c r="K1295" s="14">
        <f>IF($E1295="","",IFERROR(INDEX('01_Cad_Pecas'!$H$2:$H$5000,MATCH($E1295,'01_Cad_Pecas'!$D$2:$D$5000,0)),IFERROR(INDEX('01_Cad_Pecas'!$H$2:$H$5000,MATCH(VALUE($E1295),'01_Cad_Pecas'!$D$2:$D$5000,0)),"")))</f>
        <v/>
      </c>
      <c r="L1295" s="14">
        <f>IF($E1295="","",IFERROR(INDEX('01_Cad_Pecas'!$I$2:$I$5000,MATCH($E1295,'01_Cad_Pecas'!$D$2:$D$5000,0)),IFERROR(INDEX('01_Cad_Pecas'!$I$2:$I$5000,MATCH(VALUE($E1295),'01_Cad_Pecas'!$D$2:$D$5000,0)),"")))</f>
        <v/>
      </c>
      <c r="M1295" s="14">
        <f>IF(OR($J1295="",$L1295=""),"",IF($K1295="",0,$K1295)+$J1295*$L1295)</f>
        <v/>
      </c>
      <c r="N1295" s="14" t="n">
        <v>46210</v>
      </c>
      <c r="O1295" s="14" t="n">
        <v>20</v>
      </c>
      <c r="P1295" s="14" t="n"/>
      <c r="Q1295" s="14" t="n"/>
      <c r="R1295" s="14" t="n"/>
      <c r="S1295" s="14" t="n"/>
      <c r="T1295" s="14">
        <f>IF(OR($J1295="",$O1295=""),"",$O1295/$J1295)</f>
        <v/>
      </c>
      <c r="U1295" s="14" t="inlineStr">
        <is>
          <t>Concluído</t>
        </is>
      </c>
      <c r="V1295" s="14" t="n"/>
      <c r="W1295" s="14" t="n"/>
      <c r="X1295" s="14" t="n"/>
      <c r="Y1295" s="14" t="n"/>
      <c r="Z1295" s="14" t="n"/>
      <c r="AA1295" s="11" t="n"/>
      <c r="AB1295" s="14">
        <f>B1295&amp;"|"&amp;I1295</f>
        <v/>
      </c>
      <c r="AC1295">
        <f>IF($B1295="","","|"&amp;SUBSTITUTE(TRIM(SUBSTITUTE(SUBSTITUTE(SUBSTITUTE(SUBSTITUTE(SUBSTITUTE(SUBSTITUTE(SUBSTITUTE(SUBSTITUTE(SUBSTITUTE(SUBSTITUTE(SUBSTITUTE(SUBSTITUTE(SUBSTITUTE(SUBSTITUTE(TRIM($B1295&amp;""),CHAR(10)," "),CHAR(13)," "),"."," "),";"," "),","," "),"/"," "),"+"," "),"-"," "),"  "," "),"  "," "),"  "," "),"  "," "),"  "," "),"  "," "))," ","|")&amp;"|")</f>
        <v/>
      </c>
      <c r="AD1295">
        <f>TRIM($I1295&amp;"")</f>
        <v/>
      </c>
    </row>
    <row r="1296" ht="24" customHeight="1">
      <c r="A1296" s="9" t="n">
        <v>46206</v>
      </c>
      <c r="B1296" s="14" t="inlineStr">
        <is>
          <t>10199,10201</t>
        </is>
      </c>
      <c r="C1296" s="14" t="n"/>
      <c r="D1296" s="14" t="inlineStr">
        <is>
          <t>8 EMBALAGEM</t>
        </is>
      </c>
      <c r="E1296" s="14" t="inlineStr">
        <is>
          <t>200306205</t>
        </is>
      </c>
      <c r="F1296" s="14" t="inlineStr">
        <is>
          <t>TAMPO MTD 1600X900X45 MDF-TAMPO C/ENGROS R100 C/VD</t>
        </is>
      </c>
      <c r="G1296" s="14" t="inlineStr">
        <is>
          <t>8 EMBALAGEM</t>
        </is>
      </c>
      <c r="H1296" s="14" t="inlineStr">
        <is>
          <t>8 EMBALAGEM</t>
        </is>
      </c>
      <c r="I1296" s="9" t="inlineStr">
        <is>
          <t>8 EMBALAGEM</t>
        </is>
      </c>
      <c r="J1296" s="9" t="n">
        <v>10</v>
      </c>
      <c r="K1296" s="14">
        <f>IF($E1296="","",IFERROR(INDEX('01_Cad_Pecas'!$H$2:$H$5000,MATCH($E1296,'01_Cad_Pecas'!$D$2:$D$5000,0)),IFERROR(INDEX('01_Cad_Pecas'!$H$2:$H$5000,MATCH(VALUE($E1296),'01_Cad_Pecas'!$D$2:$D$5000,0)),"")))</f>
        <v/>
      </c>
      <c r="L1296" s="14">
        <f>IF($E1296="","",IFERROR(INDEX('01_Cad_Pecas'!$I$2:$I$5000,MATCH($E1296,'01_Cad_Pecas'!$D$2:$D$5000,0)),IFERROR(INDEX('01_Cad_Pecas'!$I$2:$I$5000,MATCH(VALUE($E1296),'01_Cad_Pecas'!$D$2:$D$5000,0)),"")))</f>
        <v/>
      </c>
      <c r="M1296" s="14">
        <f>IF(OR($J1296="",$L1296=""),"",IF($K1296="",0,$K1296)+$J1296*$L1296)</f>
        <v/>
      </c>
      <c r="N1296" s="14" t="n">
        <v>46210</v>
      </c>
      <c r="O1296" s="14" t="n">
        <v>10</v>
      </c>
      <c r="P1296" s="14" t="n"/>
      <c r="Q1296" s="14" t="n"/>
      <c r="R1296" s="14" t="n"/>
      <c r="S1296" s="14" t="n"/>
      <c r="T1296" s="14">
        <f>IF(OR($J1296="",$O1296=""),"",$O1296/$J1296)</f>
        <v/>
      </c>
      <c r="U1296" s="14" t="inlineStr">
        <is>
          <t>Concluído</t>
        </is>
      </c>
      <c r="V1296" s="14" t="n"/>
      <c r="W1296" s="14" t="n"/>
      <c r="X1296" s="14" t="n"/>
      <c r="Y1296" s="14" t="n"/>
      <c r="Z1296" s="14" t="n"/>
      <c r="AA1296" s="11" t="n"/>
      <c r="AB1296" s="14">
        <f>B1296&amp;"|"&amp;I1296</f>
        <v/>
      </c>
      <c r="AC1296">
        <f>IF($B1296="","","|"&amp;SUBSTITUTE(TRIM(SUBSTITUTE(SUBSTITUTE(SUBSTITUTE(SUBSTITUTE(SUBSTITUTE(SUBSTITUTE(SUBSTITUTE(SUBSTITUTE(SUBSTITUTE(SUBSTITUTE(SUBSTITUTE(SUBSTITUTE(SUBSTITUTE(SUBSTITUTE(TRIM($B1296&amp;""),CHAR(10)," "),CHAR(13)," "),"."," "),";"," "),","," "),"/"," "),"+"," "),"-"," "),"  "," "),"  "," "),"  "," "),"  "," "),"  "," "),"  "," "))," ","|")&amp;"|")</f>
        <v/>
      </c>
      <c r="AD1296">
        <f>TRIM($I1296&amp;"")</f>
        <v/>
      </c>
    </row>
    <row r="1297" ht="24" customHeight="1">
      <c r="A1297" s="9" t="n">
        <v>46206</v>
      </c>
      <c r="B1297" s="14" t="inlineStr">
        <is>
          <t>10199,10201</t>
        </is>
      </c>
      <c r="C1297" s="14" t="n"/>
      <c r="D1297" s="14" t="inlineStr">
        <is>
          <t>8 EMBALAGEM</t>
        </is>
      </c>
      <c r="E1297" s="14" t="inlineStr">
        <is>
          <t>20033301</t>
        </is>
      </c>
      <c r="F1297" s="14" t="inlineStr">
        <is>
          <t>TRAV.MAIOR 980X65(135)X15 MDF-TAMPO AMST.1,03X1,03</t>
        </is>
      </c>
      <c r="G1297" s="14" t="inlineStr">
        <is>
          <t>8 EMBALAGEM</t>
        </is>
      </c>
      <c r="H1297" s="14" t="inlineStr">
        <is>
          <t>8 EMBALAGEM</t>
        </is>
      </c>
      <c r="I1297" s="9" t="inlineStr">
        <is>
          <t>8 EMBALAGEM</t>
        </is>
      </c>
      <c r="J1297" s="9" t="n">
        <v>16</v>
      </c>
      <c r="K1297" s="14">
        <f>IF($E1297="","",IFERROR(INDEX('01_Cad_Pecas'!$H$2:$H$5000,MATCH($E1297,'01_Cad_Pecas'!$D$2:$D$5000,0)),IFERROR(INDEX('01_Cad_Pecas'!$H$2:$H$5000,MATCH(VALUE($E1297),'01_Cad_Pecas'!$D$2:$D$5000,0)),"")))</f>
        <v/>
      </c>
      <c r="L1297" s="14">
        <f>IF($E1297="","",IFERROR(INDEX('01_Cad_Pecas'!$I$2:$I$5000,MATCH($E1297,'01_Cad_Pecas'!$D$2:$D$5000,0)),IFERROR(INDEX('01_Cad_Pecas'!$I$2:$I$5000,MATCH(VALUE($E1297),'01_Cad_Pecas'!$D$2:$D$5000,0)),"")))</f>
        <v/>
      </c>
      <c r="M1297" s="14">
        <f>IF(OR($J1297="",$L1297=""),"",IF($K1297="",0,$K1297)+$J1297*$L1297)</f>
        <v/>
      </c>
      <c r="N1297" s="14" t="n">
        <v>46210</v>
      </c>
      <c r="O1297" s="14" t="n">
        <v>16</v>
      </c>
      <c r="P1297" s="14" t="n"/>
      <c r="Q1297" s="14" t="n"/>
      <c r="R1297" s="14" t="n"/>
      <c r="S1297" s="14" t="n"/>
      <c r="T1297" s="14">
        <f>IF(OR($J1297="",$O1297=""),"",$O1297/$J1297)</f>
        <v/>
      </c>
      <c r="U1297" s="14" t="inlineStr">
        <is>
          <t>Concluído</t>
        </is>
      </c>
      <c r="V1297" s="14" t="n"/>
      <c r="W1297" s="14" t="n"/>
      <c r="X1297" s="14" t="n"/>
      <c r="Y1297" s="14" t="n"/>
      <c r="Z1297" s="14" t="n"/>
      <c r="AA1297" s="11" t="n"/>
      <c r="AB1297" s="14">
        <f>B1297&amp;"|"&amp;I1297</f>
        <v/>
      </c>
      <c r="AC1297">
        <f>IF($B1297="","","|"&amp;SUBSTITUTE(TRIM(SUBSTITUTE(SUBSTITUTE(SUBSTITUTE(SUBSTITUTE(SUBSTITUTE(SUBSTITUTE(SUBSTITUTE(SUBSTITUTE(SUBSTITUTE(SUBSTITUTE(SUBSTITUTE(SUBSTITUTE(SUBSTITUTE(SUBSTITUTE(TRIM($B1297&amp;""),CHAR(10)," "),CHAR(13)," "),"."," "),";"," "),","," "),"/"," "),"+"," "),"-"," "),"  "," "),"  "," "),"  "," "),"  "," "),"  "," "),"  "," "))," ","|")&amp;"|")</f>
        <v/>
      </c>
      <c r="AD1297">
        <f>TRIM($I1297&amp;"")</f>
        <v/>
      </c>
    </row>
    <row r="1298" ht="24" customHeight="1">
      <c r="A1298" s="9" t="n">
        <v>46206</v>
      </c>
      <c r="B1298" s="14" t="inlineStr">
        <is>
          <t>10199,10201</t>
        </is>
      </c>
      <c r="C1298" s="14" t="n"/>
      <c r="D1298" s="14" t="inlineStr">
        <is>
          <t>8 EMBALAGEM</t>
        </is>
      </c>
      <c r="E1298" s="14" t="inlineStr">
        <is>
          <t>20033302</t>
        </is>
      </c>
      <c r="F1298" s="14" t="inlineStr">
        <is>
          <t>TRAV. MENOR 850X65X15 MDF - TAMPO AMST. 1,03X1,03</t>
        </is>
      </c>
      <c r="G1298" s="14" t="inlineStr">
        <is>
          <t>8 EMBALAGEM</t>
        </is>
      </c>
      <c r="H1298" s="14" t="inlineStr">
        <is>
          <t>8 EMBALAGEM</t>
        </is>
      </c>
      <c r="I1298" s="9" t="inlineStr">
        <is>
          <t>8 EMBALAGEM</t>
        </is>
      </c>
      <c r="J1298" s="9" t="n">
        <v>16</v>
      </c>
      <c r="K1298" s="14">
        <f>IF($E1298="","",IFERROR(INDEX('01_Cad_Pecas'!$H$2:$H$5000,MATCH($E1298,'01_Cad_Pecas'!$D$2:$D$5000,0)),IFERROR(INDEX('01_Cad_Pecas'!$H$2:$H$5000,MATCH(VALUE($E1298),'01_Cad_Pecas'!$D$2:$D$5000,0)),"")))</f>
        <v/>
      </c>
      <c r="L1298" s="14">
        <f>IF($E1298="","",IFERROR(INDEX('01_Cad_Pecas'!$I$2:$I$5000,MATCH($E1298,'01_Cad_Pecas'!$D$2:$D$5000,0)),IFERROR(INDEX('01_Cad_Pecas'!$I$2:$I$5000,MATCH(VALUE($E1298),'01_Cad_Pecas'!$D$2:$D$5000,0)),"")))</f>
        <v/>
      </c>
      <c r="M1298" s="14">
        <f>IF(OR($J1298="",$L1298=""),"",IF($K1298="",0,$K1298)+$J1298*$L1298)</f>
        <v/>
      </c>
      <c r="N1298" s="14" t="n">
        <v>46210</v>
      </c>
      <c r="O1298" s="14" t="n">
        <v>16</v>
      </c>
      <c r="P1298" s="14" t="n"/>
      <c r="Q1298" s="14" t="n"/>
      <c r="R1298" s="14" t="n"/>
      <c r="S1298" s="14" t="n"/>
      <c r="T1298" s="14">
        <f>IF(OR($J1298="",$O1298=""),"",$O1298/$J1298)</f>
        <v/>
      </c>
      <c r="U1298" s="14" t="inlineStr">
        <is>
          <t>Concluído</t>
        </is>
      </c>
      <c r="V1298" s="14" t="n"/>
      <c r="W1298" s="14" t="n"/>
      <c r="X1298" s="14" t="n"/>
      <c r="Y1298" s="14" t="n"/>
      <c r="Z1298" s="14" t="n"/>
      <c r="AA1298" s="11" t="n"/>
      <c r="AB1298" s="14">
        <f>B1298&amp;"|"&amp;I1298</f>
        <v/>
      </c>
      <c r="AC1298">
        <f>IF($B1298="","","|"&amp;SUBSTITUTE(TRIM(SUBSTITUTE(SUBSTITUTE(SUBSTITUTE(SUBSTITUTE(SUBSTITUTE(SUBSTITUTE(SUBSTITUTE(SUBSTITUTE(SUBSTITUTE(SUBSTITUTE(SUBSTITUTE(SUBSTITUTE(SUBSTITUTE(SUBSTITUTE(TRIM($B1298&amp;""),CHAR(10)," "),CHAR(13)," "),"."," "),";"," "),","," "),"/"," "),"+"," "),"-"," "),"  "," "),"  "," "),"  "," "),"  "," "),"  "," "),"  "," "))," ","|")&amp;"|")</f>
        <v/>
      </c>
      <c r="AD1298">
        <f>TRIM($I1298&amp;"")</f>
        <v/>
      </c>
    </row>
    <row r="1299" ht="24" customHeight="1">
      <c r="A1299" s="9" t="n">
        <v>46206</v>
      </c>
      <c r="B1299" s="14" t="inlineStr">
        <is>
          <t>10199,10201</t>
        </is>
      </c>
      <c r="C1299" s="14" t="n"/>
      <c r="D1299" s="14" t="inlineStr">
        <is>
          <t>8 EMBALAGEM</t>
        </is>
      </c>
      <c r="E1299" s="14" t="inlineStr">
        <is>
          <t>20033303</t>
        </is>
      </c>
      <c r="F1299" s="14" t="inlineStr">
        <is>
          <t>MOLDURA 1030X515X15 MDF - TAMPO AMST. 1,03X1,03</t>
        </is>
      </c>
      <c r="G1299" s="14" t="inlineStr">
        <is>
          <t>8 EMBALAGEM</t>
        </is>
      </c>
      <c r="H1299" s="14" t="inlineStr">
        <is>
          <t>8 EMBALAGEM</t>
        </is>
      </c>
      <c r="I1299" s="9" t="inlineStr">
        <is>
          <t>8 EMBALAGEM</t>
        </is>
      </c>
      <c r="J1299" s="9" t="n">
        <v>16</v>
      </c>
      <c r="K1299" s="14">
        <f>IF($E1299="","",IFERROR(INDEX('01_Cad_Pecas'!$H$2:$H$5000,MATCH($E1299,'01_Cad_Pecas'!$D$2:$D$5000,0)),IFERROR(INDEX('01_Cad_Pecas'!$H$2:$H$5000,MATCH(VALUE($E1299),'01_Cad_Pecas'!$D$2:$D$5000,0)),"")))</f>
        <v/>
      </c>
      <c r="L1299" s="14">
        <f>IF($E1299="","",IFERROR(INDEX('01_Cad_Pecas'!$I$2:$I$5000,MATCH($E1299,'01_Cad_Pecas'!$D$2:$D$5000,0)),IFERROR(INDEX('01_Cad_Pecas'!$I$2:$I$5000,MATCH(VALUE($E1299),'01_Cad_Pecas'!$D$2:$D$5000,0)),"")))</f>
        <v/>
      </c>
      <c r="M1299" s="14">
        <f>IF(OR($J1299="",$L1299=""),"",IF($K1299="",0,$K1299)+$J1299*$L1299)</f>
        <v/>
      </c>
      <c r="N1299" s="14" t="n">
        <v>46210</v>
      </c>
      <c r="O1299" s="14" t="n">
        <v>16</v>
      </c>
      <c r="P1299" s="14" t="n"/>
      <c r="Q1299" s="14" t="n"/>
      <c r="R1299" s="14" t="n"/>
      <c r="S1299" s="14" t="n"/>
      <c r="T1299" s="14">
        <f>IF(OR($J1299="",$O1299=""),"",$O1299/$J1299)</f>
        <v/>
      </c>
      <c r="U1299" s="14" t="inlineStr">
        <is>
          <t>Concluído</t>
        </is>
      </c>
      <c r="V1299" s="14" t="n"/>
      <c r="W1299" s="14" t="n"/>
      <c r="X1299" s="14" t="n"/>
      <c r="Y1299" s="14" t="n"/>
      <c r="Z1299" s="14" t="n"/>
      <c r="AA1299" s="11" t="n"/>
      <c r="AB1299" s="14">
        <f>B1299&amp;"|"&amp;I1299</f>
        <v/>
      </c>
      <c r="AC1299">
        <f>IF($B1299="","","|"&amp;SUBSTITUTE(TRIM(SUBSTITUTE(SUBSTITUTE(SUBSTITUTE(SUBSTITUTE(SUBSTITUTE(SUBSTITUTE(SUBSTITUTE(SUBSTITUTE(SUBSTITUTE(SUBSTITUTE(SUBSTITUTE(SUBSTITUTE(SUBSTITUTE(SUBSTITUTE(TRIM($B1299&amp;""),CHAR(10)," "),CHAR(13)," "),"."," "),";"," "),","," "),"/"," "),"+"," "),"-"," "),"  "," "),"  "," "),"  "," "),"  "," "),"  "," "),"  "," "))," ","|")&amp;"|")</f>
        <v/>
      </c>
      <c r="AD1299">
        <f>TRIM($I1299&amp;"")</f>
        <v/>
      </c>
    </row>
    <row r="1300" ht="24" customHeight="1">
      <c r="A1300" s="9" t="n">
        <v>46206</v>
      </c>
      <c r="B1300" s="14" t="inlineStr">
        <is>
          <t>10199,10201</t>
        </is>
      </c>
      <c r="C1300" s="14" t="n"/>
      <c r="D1300" s="14" t="inlineStr">
        <is>
          <t>8 EMBALAGEM</t>
        </is>
      </c>
      <c r="E1300" s="14" t="inlineStr">
        <is>
          <t>20033304</t>
        </is>
      </c>
      <c r="F1300" s="14" t="inlineStr">
        <is>
          <t>TAMPO 1030X1030X15 MDF - TAMPO AMST. 1,03X1,03</t>
        </is>
      </c>
      <c r="G1300" s="14" t="inlineStr">
        <is>
          <t>8 EMBALAGEM</t>
        </is>
      </c>
      <c r="H1300" s="14" t="inlineStr">
        <is>
          <t>8 EMBALAGEM</t>
        </is>
      </c>
      <c r="I1300" s="9" t="inlineStr">
        <is>
          <t>8 EMBALAGEM</t>
        </is>
      </c>
      <c r="J1300" s="9" t="n">
        <v>8</v>
      </c>
      <c r="K1300" s="14">
        <f>IF($E1300="","",IFERROR(INDEX('01_Cad_Pecas'!$H$2:$H$5000,MATCH($E1300,'01_Cad_Pecas'!$D$2:$D$5000,0)),IFERROR(INDEX('01_Cad_Pecas'!$H$2:$H$5000,MATCH(VALUE($E1300),'01_Cad_Pecas'!$D$2:$D$5000,0)),"")))</f>
        <v/>
      </c>
      <c r="L1300" s="14">
        <f>IF($E1300="","",IFERROR(INDEX('01_Cad_Pecas'!$I$2:$I$5000,MATCH($E1300,'01_Cad_Pecas'!$D$2:$D$5000,0)),IFERROR(INDEX('01_Cad_Pecas'!$I$2:$I$5000,MATCH(VALUE($E1300),'01_Cad_Pecas'!$D$2:$D$5000,0)),"")))</f>
        <v/>
      </c>
      <c r="M1300" s="14">
        <f>IF(OR($J1300="",$L1300=""),"",IF($K1300="",0,$K1300)+$J1300*$L1300)</f>
        <v/>
      </c>
      <c r="N1300" s="14" t="n">
        <v>46210</v>
      </c>
      <c r="O1300" s="14" t="n">
        <v>8</v>
      </c>
      <c r="P1300" s="14" t="n"/>
      <c r="Q1300" s="14" t="n"/>
      <c r="R1300" s="14" t="n"/>
      <c r="S1300" s="14" t="n"/>
      <c r="T1300" s="14">
        <f>IF(OR($J1300="",$O1300=""),"",$O1300/$J1300)</f>
        <v/>
      </c>
      <c r="U1300" s="14" t="inlineStr">
        <is>
          <t>Concluído</t>
        </is>
      </c>
      <c r="V1300" s="14" t="n"/>
      <c r="W1300" s="14" t="n"/>
      <c r="X1300" s="14" t="n"/>
      <c r="Y1300" s="14" t="n"/>
      <c r="Z1300" s="14" t="n"/>
      <c r="AA1300" s="11" t="n"/>
      <c r="AB1300" s="14">
        <f>B1300&amp;"|"&amp;I1300</f>
        <v/>
      </c>
      <c r="AC1300">
        <f>IF($B1300="","","|"&amp;SUBSTITUTE(TRIM(SUBSTITUTE(SUBSTITUTE(SUBSTITUTE(SUBSTITUTE(SUBSTITUTE(SUBSTITUTE(SUBSTITUTE(SUBSTITUTE(SUBSTITUTE(SUBSTITUTE(SUBSTITUTE(SUBSTITUTE(SUBSTITUTE(SUBSTITUTE(TRIM($B1300&amp;""),CHAR(10)," "),CHAR(13)," "),"."," "),";"," "),","," "),"/"," "),"+"," "),"-"," "),"  "," "),"  "," "),"  "," "),"  "," "),"  "," "),"  "," "))," ","|")&amp;"|")</f>
        <v/>
      </c>
      <c r="AD1300">
        <f>TRIM($I1300&amp;"")</f>
        <v/>
      </c>
    </row>
    <row r="1301" ht="24" customHeight="1">
      <c r="A1301" s="9" t="n">
        <v>46206</v>
      </c>
      <c r="B1301" s="14" t="inlineStr">
        <is>
          <t>10199,10201</t>
        </is>
      </c>
      <c r="C1301" s="14" t="n"/>
      <c r="D1301" s="14" t="inlineStr">
        <is>
          <t>8 EMBALAGEM</t>
        </is>
      </c>
      <c r="E1301" s="14" t="inlineStr">
        <is>
          <t>2002001</t>
        </is>
      </c>
      <c r="F1301" s="14" t="inlineStr">
        <is>
          <t>BASE DUBAI 1,60X0,90 VOL 1/2</t>
        </is>
      </c>
      <c r="G1301" s="14" t="inlineStr">
        <is>
          <t>8 EMBALAGEM</t>
        </is>
      </c>
      <c r="H1301" s="14" t="inlineStr">
        <is>
          <t>8 EMBALAGEM</t>
        </is>
      </c>
      <c r="I1301" s="9" t="inlineStr">
        <is>
          <t>8 EMBALAGEM</t>
        </is>
      </c>
      <c r="J1301" s="9" t="n">
        <v>22</v>
      </c>
      <c r="K1301" s="14">
        <f>IF($E1301="","",IFERROR(INDEX('01_Cad_Pecas'!$H$2:$H$5000,MATCH($E1301,'01_Cad_Pecas'!$D$2:$D$5000,0)),IFERROR(INDEX('01_Cad_Pecas'!$H$2:$H$5000,MATCH(VALUE($E1301),'01_Cad_Pecas'!$D$2:$D$5000,0)),"")))</f>
        <v/>
      </c>
      <c r="L1301" s="14">
        <f>IF($E1301="","",IFERROR(INDEX('01_Cad_Pecas'!$I$2:$I$5000,MATCH($E1301,'01_Cad_Pecas'!$D$2:$D$5000,0)),IFERROR(INDEX('01_Cad_Pecas'!$I$2:$I$5000,MATCH(VALUE($E1301),'01_Cad_Pecas'!$D$2:$D$5000,0)),"")))</f>
        <v/>
      </c>
      <c r="M1301" s="14">
        <f>IF(OR($J1301="",$L1301=""),"",IF($K1301="",0,$K1301)+$J1301*$L1301)</f>
        <v/>
      </c>
      <c r="N1301" s="14" t="n">
        <v>46210</v>
      </c>
      <c r="O1301" s="14" t="n">
        <v>22</v>
      </c>
      <c r="P1301" s="14" t="n"/>
      <c r="Q1301" s="14" t="n"/>
      <c r="R1301" s="14" t="n"/>
      <c r="S1301" s="14" t="n"/>
      <c r="T1301" s="14">
        <f>IF(OR($J1301="",$O1301=""),"",$O1301/$J1301)</f>
        <v/>
      </c>
      <c r="U1301" s="14" t="inlineStr">
        <is>
          <t>Concluído</t>
        </is>
      </c>
      <c r="V1301" s="14" t="n"/>
      <c r="W1301" s="14" t="n"/>
      <c r="X1301" s="14" t="n"/>
      <c r="Y1301" s="14" t="n"/>
      <c r="Z1301" s="14" t="n"/>
      <c r="AA1301" s="11" t="n"/>
      <c r="AB1301" s="14">
        <f>B1301&amp;"|"&amp;I1301</f>
        <v/>
      </c>
      <c r="AC1301">
        <f>IF($B1301="","","|"&amp;SUBSTITUTE(TRIM(SUBSTITUTE(SUBSTITUTE(SUBSTITUTE(SUBSTITUTE(SUBSTITUTE(SUBSTITUTE(SUBSTITUTE(SUBSTITUTE(SUBSTITUTE(SUBSTITUTE(SUBSTITUTE(SUBSTITUTE(SUBSTITUTE(SUBSTITUTE(TRIM($B1301&amp;""),CHAR(10)," "),CHAR(13)," "),"."," "),";"," "),","," "),"/"," "),"+"," "),"-"," "),"  "," "),"  "," "),"  "," "),"  "," "),"  "," "),"  "," "))," ","|")&amp;"|")</f>
        <v/>
      </c>
      <c r="AD1301">
        <f>TRIM($I1301&amp;"")</f>
        <v/>
      </c>
    </row>
    <row r="1302" ht="24" customHeight="1">
      <c r="A1302" s="9" t="n">
        <v>46206</v>
      </c>
      <c r="B1302" s="14" t="inlineStr">
        <is>
          <t>10199,10201</t>
        </is>
      </c>
      <c r="C1302" s="14" t="n"/>
      <c r="D1302" s="14" t="inlineStr">
        <is>
          <t>8 EMBALAGEM</t>
        </is>
      </c>
      <c r="E1302" s="14" t="inlineStr">
        <is>
          <t>2002002</t>
        </is>
      </c>
      <c r="F1302" s="14" t="inlineStr">
        <is>
          <t>TAMPO LIGHT 1360X900X18 - VITREO</t>
        </is>
      </c>
      <c r="G1302" s="14" t="inlineStr">
        <is>
          <t>8 EMBALAGEM</t>
        </is>
      </c>
      <c r="H1302" s="14" t="inlineStr">
        <is>
          <t>8 EMBALAGEM</t>
        </is>
      </c>
      <c r="I1302" s="9" t="inlineStr">
        <is>
          <t>8 EMBALAGEM</t>
        </is>
      </c>
      <c r="J1302" s="9" t="n">
        <v>20</v>
      </c>
      <c r="K1302" s="14">
        <f>IF($E1302="","",IFERROR(INDEX('01_Cad_Pecas'!$H$2:$H$5000,MATCH($E1302,'01_Cad_Pecas'!$D$2:$D$5000,0)),IFERROR(INDEX('01_Cad_Pecas'!$H$2:$H$5000,MATCH(VALUE($E1302),'01_Cad_Pecas'!$D$2:$D$5000,0)),"")))</f>
        <v/>
      </c>
      <c r="L1302" s="14">
        <f>IF($E1302="","",IFERROR(INDEX('01_Cad_Pecas'!$I$2:$I$5000,MATCH($E1302,'01_Cad_Pecas'!$D$2:$D$5000,0)),IFERROR(INDEX('01_Cad_Pecas'!$I$2:$I$5000,MATCH(VALUE($E1302),'01_Cad_Pecas'!$D$2:$D$5000,0)),"")))</f>
        <v/>
      </c>
      <c r="M1302" s="14">
        <f>IF(OR($J1302="",$L1302=""),"",IF($K1302="",0,$K1302)+$J1302*$L1302)</f>
        <v/>
      </c>
      <c r="N1302" s="14" t="n">
        <v>46210</v>
      </c>
      <c r="O1302" s="14" t="n">
        <v>20</v>
      </c>
      <c r="P1302" s="14" t="n"/>
      <c r="Q1302" s="14" t="n"/>
      <c r="R1302" s="14" t="n"/>
      <c r="S1302" s="14" t="n"/>
      <c r="T1302" s="14">
        <f>IF(OR($J1302="",$O1302=""),"",$O1302/$J1302)</f>
        <v/>
      </c>
      <c r="U1302" s="14" t="inlineStr">
        <is>
          <t>Concluído</t>
        </is>
      </c>
      <c r="V1302" s="14" t="n"/>
      <c r="W1302" s="14" t="n"/>
      <c r="X1302" s="14" t="n"/>
      <c r="Y1302" s="14" t="n"/>
      <c r="Z1302" s="14" t="n"/>
      <c r="AA1302" s="11" t="n"/>
      <c r="AB1302" s="14">
        <f>B1302&amp;"|"&amp;I1302</f>
        <v/>
      </c>
      <c r="AC1302">
        <f>IF($B1302="","","|"&amp;SUBSTITUTE(TRIM(SUBSTITUTE(SUBSTITUTE(SUBSTITUTE(SUBSTITUTE(SUBSTITUTE(SUBSTITUTE(SUBSTITUTE(SUBSTITUTE(SUBSTITUTE(SUBSTITUTE(SUBSTITUTE(SUBSTITUTE(SUBSTITUTE(SUBSTITUTE(TRIM($B1302&amp;""),CHAR(10)," "),CHAR(13)," "),"."," "),";"," "),","," "),"/"," "),"+"," "),"-"," "),"  "," "),"  "," "),"  "," "),"  "," "),"  "," "),"  "," "))," ","|")&amp;"|")</f>
        <v/>
      </c>
      <c r="AD1302">
        <f>TRIM($I1302&amp;"")</f>
        <v/>
      </c>
    </row>
    <row r="1303" ht="24" customHeight="1">
      <c r="A1303" s="9" t="n">
        <v>46206</v>
      </c>
      <c r="B1303" s="14" t="inlineStr">
        <is>
          <t>10199,10201</t>
        </is>
      </c>
      <c r="C1303" s="14" t="n"/>
      <c r="D1303" s="14" t="inlineStr">
        <is>
          <t>8 EMBALAGEM</t>
        </is>
      </c>
      <c r="E1303" s="14" t="inlineStr">
        <is>
          <t>2002052</t>
        </is>
      </c>
      <c r="F1303" s="14" t="inlineStr">
        <is>
          <t>TAMPO LIGHT 1600X900X18 - VITREO</t>
        </is>
      </c>
      <c r="G1303" s="14" t="inlineStr">
        <is>
          <t>8 EMBALAGEM</t>
        </is>
      </c>
      <c r="H1303" s="14" t="inlineStr">
        <is>
          <t>8 EMBALAGEM</t>
        </is>
      </c>
      <c r="I1303" s="9" t="inlineStr">
        <is>
          <t>8 EMBALAGEM</t>
        </is>
      </c>
      <c r="J1303" s="9" t="n">
        <v>12</v>
      </c>
      <c r="K1303" s="14">
        <f>IF($E1303="","",IFERROR(INDEX('01_Cad_Pecas'!$H$2:$H$5000,MATCH($E1303,'01_Cad_Pecas'!$D$2:$D$5000,0)),IFERROR(INDEX('01_Cad_Pecas'!$H$2:$H$5000,MATCH(VALUE($E1303),'01_Cad_Pecas'!$D$2:$D$5000,0)),"")))</f>
        <v/>
      </c>
      <c r="L1303" s="14">
        <f>IF($E1303="","",IFERROR(INDEX('01_Cad_Pecas'!$I$2:$I$5000,MATCH($E1303,'01_Cad_Pecas'!$D$2:$D$5000,0)),IFERROR(INDEX('01_Cad_Pecas'!$I$2:$I$5000,MATCH(VALUE($E1303),'01_Cad_Pecas'!$D$2:$D$5000,0)),"")))</f>
        <v/>
      </c>
      <c r="M1303" s="14">
        <f>IF(OR($J1303="",$L1303=""),"",IF($K1303="",0,$K1303)+$J1303*$L1303)</f>
        <v/>
      </c>
      <c r="N1303" s="14" t="n">
        <v>46210</v>
      </c>
      <c r="O1303" s="14" t="n">
        <v>12</v>
      </c>
      <c r="P1303" s="14" t="n"/>
      <c r="Q1303" s="14" t="n"/>
      <c r="R1303" s="14" t="n"/>
      <c r="S1303" s="14" t="n"/>
      <c r="T1303" s="14">
        <f>IF(OR($J1303="",$O1303=""),"",$O1303/$J1303)</f>
        <v/>
      </c>
      <c r="U1303" s="14" t="inlineStr">
        <is>
          <t>Concluído</t>
        </is>
      </c>
      <c r="V1303" s="14" t="n"/>
      <c r="W1303" s="14" t="n"/>
      <c r="X1303" s="14" t="n"/>
      <c r="Y1303" s="14" t="n"/>
      <c r="Z1303" s="14" t="n"/>
      <c r="AA1303" s="11" t="n"/>
      <c r="AB1303" s="14">
        <f>B1303&amp;"|"&amp;I1303</f>
        <v/>
      </c>
      <c r="AC1303">
        <f>IF($B1303="","","|"&amp;SUBSTITUTE(TRIM(SUBSTITUTE(SUBSTITUTE(SUBSTITUTE(SUBSTITUTE(SUBSTITUTE(SUBSTITUTE(SUBSTITUTE(SUBSTITUTE(SUBSTITUTE(SUBSTITUTE(SUBSTITUTE(SUBSTITUTE(SUBSTITUTE(SUBSTITUTE(TRIM($B1303&amp;""),CHAR(10)," "),CHAR(13)," "),"."," "),";"," "),","," "),"/"," "),"+"," "),"-"," "),"  "," "),"  "," "),"  "," "),"  "," "),"  "," "),"  "," "))," ","|")&amp;"|")</f>
        <v/>
      </c>
      <c r="AD1303">
        <f>TRIM($I1303&amp;"")</f>
        <v/>
      </c>
    </row>
    <row r="1304" ht="24" customHeight="1">
      <c r="A1304" s="9" t="n">
        <v>46206</v>
      </c>
      <c r="B1304" s="14" t="inlineStr">
        <is>
          <t>10199,10201</t>
        </is>
      </c>
      <c r="C1304" s="14" t="n"/>
      <c r="D1304" s="14" t="inlineStr">
        <is>
          <t>8 EMBALAGEM</t>
        </is>
      </c>
      <c r="E1304" s="14" t="inlineStr">
        <is>
          <t>2002162</t>
        </is>
      </c>
      <c r="F1304" s="14" t="inlineStr">
        <is>
          <t>TAMPO C/ VIDRO LIGHT 1600X900X18MM</t>
        </is>
      </c>
      <c r="G1304" s="14" t="inlineStr">
        <is>
          <t>8 EMBALAGEM</t>
        </is>
      </c>
      <c r="H1304" s="14" t="inlineStr">
        <is>
          <t>8 EMBALAGEM</t>
        </is>
      </c>
      <c r="I1304" s="9" t="inlineStr">
        <is>
          <t>8 EMBALAGEM</t>
        </is>
      </c>
      <c r="J1304" s="9" t="n">
        <v>10</v>
      </c>
      <c r="K1304" s="14">
        <f>IF($E1304="","",IFERROR(INDEX('01_Cad_Pecas'!$H$2:$H$5000,MATCH($E1304,'01_Cad_Pecas'!$D$2:$D$5000,0)),IFERROR(INDEX('01_Cad_Pecas'!$H$2:$H$5000,MATCH(VALUE($E1304),'01_Cad_Pecas'!$D$2:$D$5000,0)),"")))</f>
        <v/>
      </c>
      <c r="L1304" s="14">
        <f>IF($E1304="","",IFERROR(INDEX('01_Cad_Pecas'!$I$2:$I$5000,MATCH($E1304,'01_Cad_Pecas'!$D$2:$D$5000,0)),IFERROR(INDEX('01_Cad_Pecas'!$I$2:$I$5000,MATCH(VALUE($E1304),'01_Cad_Pecas'!$D$2:$D$5000,0)),"")))</f>
        <v/>
      </c>
      <c r="M1304" s="14">
        <f>IF(OR($J1304="",$L1304=""),"",IF($K1304="",0,$K1304)+$J1304*$L1304)</f>
        <v/>
      </c>
      <c r="N1304" s="14" t="n">
        <v>46210</v>
      </c>
      <c r="O1304" s="14" t="n">
        <v>10</v>
      </c>
      <c r="P1304" s="14" t="n"/>
      <c r="Q1304" s="14" t="n"/>
      <c r="R1304" s="14" t="n"/>
      <c r="S1304" s="14" t="n"/>
      <c r="T1304" s="14">
        <f>IF(OR($J1304="",$O1304=""),"",$O1304/$J1304)</f>
        <v/>
      </c>
      <c r="U1304" s="14" t="inlineStr">
        <is>
          <t>Concluído</t>
        </is>
      </c>
      <c r="V1304" s="14" t="n"/>
      <c r="W1304" s="14" t="n"/>
      <c r="X1304" s="14" t="n"/>
      <c r="Y1304" s="14" t="n"/>
      <c r="Z1304" s="14" t="n"/>
      <c r="AA1304" s="11" t="n"/>
      <c r="AB1304" s="14">
        <f>B1304&amp;"|"&amp;I1304</f>
        <v/>
      </c>
      <c r="AC1304">
        <f>IF($B1304="","","|"&amp;SUBSTITUTE(TRIM(SUBSTITUTE(SUBSTITUTE(SUBSTITUTE(SUBSTITUTE(SUBSTITUTE(SUBSTITUTE(SUBSTITUTE(SUBSTITUTE(SUBSTITUTE(SUBSTITUTE(SUBSTITUTE(SUBSTITUTE(SUBSTITUTE(SUBSTITUTE(TRIM($B1304&amp;""),CHAR(10)," "),CHAR(13)," "),"."," "),";"," "),","," "),"/"," "),"+"," "),"-"," "),"  "," "),"  "," "),"  "," "),"  "," "),"  "," "),"  "," "))," ","|")&amp;"|")</f>
        <v/>
      </c>
      <c r="AD1304">
        <f>TRIM($I1304&amp;"")</f>
        <v/>
      </c>
    </row>
    <row r="1305" ht="24" customHeight="1">
      <c r="A1305" s="9" t="n">
        <v>46206</v>
      </c>
      <c r="B1305" s="14" t="inlineStr">
        <is>
          <t>10199,10201</t>
        </is>
      </c>
      <c r="C1305" s="14" t="n"/>
      <c r="D1305" s="14" t="inlineStr">
        <is>
          <t>8 EMBALAGEM</t>
        </is>
      </c>
      <c r="E1305" s="14" t="inlineStr">
        <is>
          <t>2005102</t>
        </is>
      </c>
      <c r="F1305" s="14" t="inlineStr">
        <is>
          <t>TAMPO REDONDO LIGHT 1030X1030X18 - VITREO</t>
        </is>
      </c>
      <c r="G1305" s="14" t="inlineStr">
        <is>
          <t>8 EMBALAGEM</t>
        </is>
      </c>
      <c r="H1305" s="14" t="inlineStr">
        <is>
          <t>8 EMBALAGEM</t>
        </is>
      </c>
      <c r="I1305" s="9" t="inlineStr">
        <is>
          <t>8 EMBALAGEM</t>
        </is>
      </c>
      <c r="J1305" s="9" t="n">
        <v>150</v>
      </c>
      <c r="K1305" s="14">
        <f>IF($E1305="","",IFERROR(INDEX('01_Cad_Pecas'!$H$2:$H$5000,MATCH($E1305,'01_Cad_Pecas'!$D$2:$D$5000,0)),IFERROR(INDEX('01_Cad_Pecas'!$H$2:$H$5000,MATCH(VALUE($E1305),'01_Cad_Pecas'!$D$2:$D$5000,0)),"")))</f>
        <v/>
      </c>
      <c r="L1305" s="14">
        <f>IF($E1305="","",IFERROR(INDEX('01_Cad_Pecas'!$I$2:$I$5000,MATCH($E1305,'01_Cad_Pecas'!$D$2:$D$5000,0)),IFERROR(INDEX('01_Cad_Pecas'!$I$2:$I$5000,MATCH(VALUE($E1305),'01_Cad_Pecas'!$D$2:$D$5000,0)),"")))</f>
        <v/>
      </c>
      <c r="M1305" s="14">
        <f>IF(OR($J1305="",$L1305=""),"",IF($K1305="",0,$K1305)+$J1305*$L1305)</f>
        <v/>
      </c>
      <c r="N1305" s="14" t="n">
        <v>46210</v>
      </c>
      <c r="O1305" s="14" t="n">
        <v>150</v>
      </c>
      <c r="P1305" s="14" t="n"/>
      <c r="Q1305" s="14" t="n"/>
      <c r="R1305" s="14" t="n"/>
      <c r="S1305" s="14" t="n"/>
      <c r="T1305" s="14">
        <f>IF(OR($J1305="",$O1305=""),"",$O1305/$J1305)</f>
        <v/>
      </c>
      <c r="U1305" s="14" t="inlineStr">
        <is>
          <t>Concluído</t>
        </is>
      </c>
      <c r="V1305" s="14" t="n"/>
      <c r="W1305" s="14" t="n"/>
      <c r="X1305" s="14" t="n"/>
      <c r="Y1305" s="14" t="n"/>
      <c r="Z1305" s="14" t="n"/>
      <c r="AA1305" s="11" t="n"/>
      <c r="AB1305" s="14">
        <f>B1305&amp;"|"&amp;I1305</f>
        <v/>
      </c>
      <c r="AC1305">
        <f>IF($B1305="","","|"&amp;SUBSTITUTE(TRIM(SUBSTITUTE(SUBSTITUTE(SUBSTITUTE(SUBSTITUTE(SUBSTITUTE(SUBSTITUTE(SUBSTITUTE(SUBSTITUTE(SUBSTITUTE(SUBSTITUTE(SUBSTITUTE(SUBSTITUTE(SUBSTITUTE(SUBSTITUTE(TRIM($B1305&amp;""),CHAR(10)," "),CHAR(13)," "),"."," "),";"," "),","," "),"/"," "),"+"," "),"-"," "),"  "," "),"  "," "),"  "," "),"  "," "),"  "," "),"  "," "))," ","|")&amp;"|")</f>
        <v/>
      </c>
      <c r="AD1305">
        <f>TRIM($I1305&amp;"")</f>
        <v/>
      </c>
    </row>
    <row r="1306" ht="24" customHeight="1">
      <c r="A1306" s="9" t="n">
        <v>46206</v>
      </c>
      <c r="B1306" s="14" t="inlineStr">
        <is>
          <t>10199,10201</t>
        </is>
      </c>
      <c r="C1306" s="14" t="n"/>
      <c r="D1306" s="14" t="inlineStr">
        <is>
          <t>8 EMBALAGEM</t>
        </is>
      </c>
      <c r="E1306" s="14" t="inlineStr">
        <is>
          <t>2005221</t>
        </is>
      </c>
      <c r="F1306" s="14" t="inlineStr">
        <is>
          <t>BASE MESA ATHENAS 1,20 / 1,35 VOL 1/2</t>
        </is>
      </c>
      <c r="G1306" s="14" t="inlineStr">
        <is>
          <t>8 EMBALAGEM</t>
        </is>
      </c>
      <c r="H1306" s="14" t="inlineStr">
        <is>
          <t>8 EMBALAGEM</t>
        </is>
      </c>
      <c r="I1306" s="9" t="inlineStr">
        <is>
          <t>8 EMBALAGEM</t>
        </is>
      </c>
      <c r="J1306" s="9" t="n">
        <v>10</v>
      </c>
      <c r="K1306" s="14">
        <f>IF($E1306="","",IFERROR(INDEX('01_Cad_Pecas'!$H$2:$H$5000,MATCH($E1306,'01_Cad_Pecas'!$D$2:$D$5000,0)),IFERROR(INDEX('01_Cad_Pecas'!$H$2:$H$5000,MATCH(VALUE($E1306),'01_Cad_Pecas'!$D$2:$D$5000,0)),"")))</f>
        <v/>
      </c>
      <c r="L1306" s="14">
        <f>IF($E1306="","",IFERROR(INDEX('01_Cad_Pecas'!$I$2:$I$5000,MATCH($E1306,'01_Cad_Pecas'!$D$2:$D$5000,0)),IFERROR(INDEX('01_Cad_Pecas'!$I$2:$I$5000,MATCH(VALUE($E1306),'01_Cad_Pecas'!$D$2:$D$5000,0)),"")))</f>
        <v/>
      </c>
      <c r="M1306" s="14">
        <f>IF(OR($J1306="",$L1306=""),"",IF($K1306="",0,$K1306)+$J1306*$L1306)</f>
        <v/>
      </c>
      <c r="N1306" s="14" t="n">
        <v>46210</v>
      </c>
      <c r="O1306" s="14" t="n">
        <v>10</v>
      </c>
      <c r="P1306" s="14" t="n"/>
      <c r="Q1306" s="14" t="n"/>
      <c r="R1306" s="14" t="n"/>
      <c r="S1306" s="14" t="n"/>
      <c r="T1306" s="14">
        <f>IF(OR($J1306="",$O1306=""),"",$O1306/$J1306)</f>
        <v/>
      </c>
      <c r="U1306" s="14" t="inlineStr">
        <is>
          <t>Concluído</t>
        </is>
      </c>
      <c r="V1306" s="14" t="n"/>
      <c r="W1306" s="14" t="n"/>
      <c r="X1306" s="14" t="n"/>
      <c r="Y1306" s="14" t="n"/>
      <c r="Z1306" s="14" t="n"/>
      <c r="AA1306" s="11" t="n"/>
      <c r="AB1306" s="14">
        <f>B1306&amp;"|"&amp;I1306</f>
        <v/>
      </c>
      <c r="AC1306">
        <f>IF($B1306="","","|"&amp;SUBSTITUTE(TRIM(SUBSTITUTE(SUBSTITUTE(SUBSTITUTE(SUBSTITUTE(SUBSTITUTE(SUBSTITUTE(SUBSTITUTE(SUBSTITUTE(SUBSTITUTE(SUBSTITUTE(SUBSTITUTE(SUBSTITUTE(SUBSTITUTE(SUBSTITUTE(TRIM($B1306&amp;""),CHAR(10)," "),CHAR(13)," "),"."," "),";"," "),","," "),"/"," "),"+"," "),"-"," "),"  "," "),"  "," "),"  "," "),"  "," "),"  "," "),"  "," "))," ","|")&amp;"|")</f>
        <v/>
      </c>
      <c r="AD1306">
        <f>TRIM($I1306&amp;"")</f>
        <v/>
      </c>
    </row>
    <row r="1307" ht="24" customHeight="1">
      <c r="A1307" s="9" t="n">
        <v>46206</v>
      </c>
      <c r="B1307" s="14" t="inlineStr">
        <is>
          <t>10199,10201</t>
        </is>
      </c>
      <c r="C1307" s="14" t="n"/>
      <c r="D1307" s="14" t="inlineStr">
        <is>
          <t>8 EMBALAGEM</t>
        </is>
      </c>
      <c r="E1307" s="14" t="inlineStr">
        <is>
          <t>2005322</t>
        </is>
      </c>
      <c r="F1307" s="14" t="inlineStr">
        <is>
          <t>TAMPO C/ VIDRO LIGHT 1200X900X18MM</t>
        </is>
      </c>
      <c r="G1307" s="14" t="inlineStr">
        <is>
          <t>8 EMBALAGEM</t>
        </is>
      </c>
      <c r="H1307" s="14" t="inlineStr">
        <is>
          <t>8 EMBALAGEM</t>
        </is>
      </c>
      <c r="I1307" s="9" t="inlineStr">
        <is>
          <t>8 EMBALAGEM</t>
        </is>
      </c>
      <c r="J1307" s="9" t="n">
        <v>10</v>
      </c>
      <c r="K1307" s="14">
        <f>IF($E1307="","",IFERROR(INDEX('01_Cad_Pecas'!$H$2:$H$5000,MATCH($E1307,'01_Cad_Pecas'!$D$2:$D$5000,0)),IFERROR(INDEX('01_Cad_Pecas'!$H$2:$H$5000,MATCH(VALUE($E1307),'01_Cad_Pecas'!$D$2:$D$5000,0)),"")))</f>
        <v/>
      </c>
      <c r="L1307" s="14">
        <f>IF($E1307="","",IFERROR(INDEX('01_Cad_Pecas'!$I$2:$I$5000,MATCH($E1307,'01_Cad_Pecas'!$D$2:$D$5000,0)),IFERROR(INDEX('01_Cad_Pecas'!$I$2:$I$5000,MATCH(VALUE($E1307),'01_Cad_Pecas'!$D$2:$D$5000,0)),"")))</f>
        <v/>
      </c>
      <c r="M1307" s="14">
        <f>IF(OR($J1307="",$L1307=""),"",IF($K1307="",0,$K1307)+$J1307*$L1307)</f>
        <v/>
      </c>
      <c r="N1307" s="14" t="n">
        <v>46210</v>
      </c>
      <c r="O1307" s="14" t="n">
        <v>10</v>
      </c>
      <c r="P1307" s="14" t="n"/>
      <c r="Q1307" s="14" t="n"/>
      <c r="R1307" s="14" t="n"/>
      <c r="S1307" s="14" t="n"/>
      <c r="T1307" s="14">
        <f>IF(OR($J1307="",$O1307=""),"",$O1307/$J1307)</f>
        <v/>
      </c>
      <c r="U1307" s="14" t="inlineStr">
        <is>
          <t>Concluído</t>
        </is>
      </c>
      <c r="V1307" s="14" t="n"/>
      <c r="W1307" s="14" t="n"/>
      <c r="X1307" s="14" t="n"/>
      <c r="Y1307" s="14" t="n"/>
      <c r="Z1307" s="14" t="n"/>
      <c r="AA1307" s="11" t="n"/>
      <c r="AB1307" s="14">
        <f>B1307&amp;"|"&amp;I1307</f>
        <v/>
      </c>
      <c r="AC1307">
        <f>IF($B1307="","","|"&amp;SUBSTITUTE(TRIM(SUBSTITUTE(SUBSTITUTE(SUBSTITUTE(SUBSTITUTE(SUBSTITUTE(SUBSTITUTE(SUBSTITUTE(SUBSTITUTE(SUBSTITUTE(SUBSTITUTE(SUBSTITUTE(SUBSTITUTE(SUBSTITUTE(SUBSTITUTE(TRIM($B1307&amp;""),CHAR(10)," "),CHAR(13)," "),"."," "),";"," "),","," "),"/"," "),"+"," "),"-"," "),"  "," "),"  "," "),"  "," "),"  "," "),"  "," "),"  "," "))," ","|")&amp;"|")</f>
        <v/>
      </c>
      <c r="AD1307">
        <f>TRIM($I1307&amp;"")</f>
        <v/>
      </c>
    </row>
    <row r="1308" ht="24" customHeight="1">
      <c r="A1308" s="9" t="n">
        <v>46206</v>
      </c>
      <c r="B1308" s="14" t="inlineStr">
        <is>
          <t>10199,10201</t>
        </is>
      </c>
      <c r="C1308" s="14" t="n"/>
      <c r="D1308" s="14" t="inlineStr">
        <is>
          <t>8 EMBALAGEM</t>
        </is>
      </c>
      <c r="E1308" s="14" t="inlineStr">
        <is>
          <t>300027</t>
        </is>
      </c>
      <c r="F1308" s="14" t="inlineStr">
        <is>
          <t>CADEIRA TURIM PLUS 920 - VIA VAREJO</t>
        </is>
      </c>
      <c r="G1308" s="14" t="inlineStr">
        <is>
          <t>8 EMBALAGEM</t>
        </is>
      </c>
      <c r="H1308" s="14" t="inlineStr">
        <is>
          <t>8 EMBALAGEM</t>
        </is>
      </c>
      <c r="I1308" s="9" t="inlineStr">
        <is>
          <t>8 EMBALAGEM</t>
        </is>
      </c>
      <c r="J1308" s="9" t="n">
        <v>600</v>
      </c>
      <c r="K1308" s="14">
        <f>IF($E1308="","",IFERROR(INDEX('01_Cad_Pecas'!$H$2:$H$5000,MATCH($E1308,'01_Cad_Pecas'!$D$2:$D$5000,0)),IFERROR(INDEX('01_Cad_Pecas'!$H$2:$H$5000,MATCH(VALUE($E1308),'01_Cad_Pecas'!$D$2:$D$5000,0)),"")))</f>
        <v/>
      </c>
      <c r="L1308" s="14">
        <f>IF($E1308="","",IFERROR(INDEX('01_Cad_Pecas'!$I$2:$I$5000,MATCH($E1308,'01_Cad_Pecas'!$D$2:$D$5000,0)),IFERROR(INDEX('01_Cad_Pecas'!$I$2:$I$5000,MATCH(VALUE($E1308),'01_Cad_Pecas'!$D$2:$D$5000,0)),"")))</f>
        <v/>
      </c>
      <c r="M1308" s="14">
        <f>IF(OR($J1308="",$L1308=""),"",IF($K1308="",0,$K1308)+$J1308*$L1308)</f>
        <v/>
      </c>
      <c r="N1308" s="14" t="n">
        <v>46210</v>
      </c>
      <c r="O1308" s="14" t="n">
        <v>600</v>
      </c>
      <c r="P1308" s="14" t="n"/>
      <c r="Q1308" s="14" t="n"/>
      <c r="R1308" s="14" t="n"/>
      <c r="S1308" s="14" t="n"/>
      <c r="T1308" s="14">
        <f>IF(OR($J1308="",$O1308=""),"",$O1308/$J1308)</f>
        <v/>
      </c>
      <c r="U1308" s="14" t="inlineStr">
        <is>
          <t>Concluído</t>
        </is>
      </c>
      <c r="V1308" s="14" t="n"/>
      <c r="W1308" s="14" t="n"/>
      <c r="X1308" s="14" t="n"/>
      <c r="Y1308" s="14" t="n"/>
      <c r="Z1308" s="14" t="n"/>
      <c r="AA1308" s="11" t="n"/>
      <c r="AB1308" s="14">
        <f>B1308&amp;"|"&amp;I1308</f>
        <v/>
      </c>
      <c r="AC1308">
        <f>IF($B1308="","","|"&amp;SUBSTITUTE(TRIM(SUBSTITUTE(SUBSTITUTE(SUBSTITUTE(SUBSTITUTE(SUBSTITUTE(SUBSTITUTE(SUBSTITUTE(SUBSTITUTE(SUBSTITUTE(SUBSTITUTE(SUBSTITUTE(SUBSTITUTE(SUBSTITUTE(SUBSTITUTE(TRIM($B1308&amp;""),CHAR(10)," "),CHAR(13)," "),"."," "),";"," "),","," "),"/"," "),"+"," "),"-"," "),"  "," "),"  "," "),"  "," "),"  "," "),"  "," "),"  "," "))," ","|")&amp;"|")</f>
        <v/>
      </c>
      <c r="AD1308">
        <f>TRIM($I1308&amp;"")</f>
        <v/>
      </c>
    </row>
    <row r="1309" ht="24" customHeight="1">
      <c r="A1309" s="9" t="n">
        <v>46206</v>
      </c>
      <c r="B1309" s="14" t="inlineStr">
        <is>
          <t>10199,10201</t>
        </is>
      </c>
      <c r="C1309" s="14" t="n"/>
      <c r="D1309" s="14" t="inlineStr">
        <is>
          <t>8 EMBALAGEM</t>
        </is>
      </c>
      <c r="E1309" s="14" t="inlineStr">
        <is>
          <t>300032</t>
        </is>
      </c>
      <c r="F1309" s="14" t="inlineStr">
        <is>
          <t>CADEIRA NOVA YORK 920</t>
        </is>
      </c>
      <c r="G1309" s="14" t="inlineStr">
        <is>
          <t>8 EMBALAGEM</t>
        </is>
      </c>
      <c r="H1309" s="14" t="inlineStr">
        <is>
          <t>8 EMBALAGEM</t>
        </is>
      </c>
      <c r="I1309" s="9" t="inlineStr">
        <is>
          <t>8 EMBALAGEM</t>
        </is>
      </c>
      <c r="J1309" s="9" t="n">
        <v>44</v>
      </c>
      <c r="K1309" s="14">
        <f>IF($E1309="","",IFERROR(INDEX('01_Cad_Pecas'!$H$2:$H$5000,MATCH($E1309,'01_Cad_Pecas'!$D$2:$D$5000,0)),IFERROR(INDEX('01_Cad_Pecas'!$H$2:$H$5000,MATCH(VALUE($E1309),'01_Cad_Pecas'!$D$2:$D$5000,0)),"")))</f>
        <v/>
      </c>
      <c r="L1309" s="14">
        <f>IF($E1309="","",IFERROR(INDEX('01_Cad_Pecas'!$I$2:$I$5000,MATCH($E1309,'01_Cad_Pecas'!$D$2:$D$5000,0)),IFERROR(INDEX('01_Cad_Pecas'!$I$2:$I$5000,MATCH(VALUE($E1309),'01_Cad_Pecas'!$D$2:$D$5000,0)),"")))</f>
        <v/>
      </c>
      <c r="M1309" s="14">
        <f>IF(OR($J1309="",$L1309=""),"",IF($K1309="",0,$K1309)+$J1309*$L1309)</f>
        <v/>
      </c>
      <c r="N1309" s="14" t="n">
        <v>46210</v>
      </c>
      <c r="O1309" s="14" t="n">
        <v>44</v>
      </c>
      <c r="P1309" s="14" t="n"/>
      <c r="Q1309" s="14" t="n"/>
      <c r="R1309" s="14" t="n"/>
      <c r="S1309" s="14" t="n"/>
      <c r="T1309" s="14">
        <f>IF(OR($J1309="",$O1309=""),"",$O1309/$J1309)</f>
        <v/>
      </c>
      <c r="U1309" s="14" t="inlineStr">
        <is>
          <t>Concluído</t>
        </is>
      </c>
      <c r="V1309" s="14" t="n"/>
      <c r="W1309" s="14" t="n"/>
      <c r="X1309" s="14" t="n"/>
      <c r="Y1309" s="14" t="n"/>
      <c r="Z1309" s="14" t="n"/>
      <c r="AA1309" s="11" t="n"/>
      <c r="AB1309" s="14">
        <f>B1309&amp;"|"&amp;I1309</f>
        <v/>
      </c>
      <c r="AC1309">
        <f>IF($B1309="","","|"&amp;SUBSTITUTE(TRIM(SUBSTITUTE(SUBSTITUTE(SUBSTITUTE(SUBSTITUTE(SUBSTITUTE(SUBSTITUTE(SUBSTITUTE(SUBSTITUTE(SUBSTITUTE(SUBSTITUTE(SUBSTITUTE(SUBSTITUTE(SUBSTITUTE(SUBSTITUTE(TRIM($B1309&amp;""),CHAR(10)," "),CHAR(13)," "),"."," "),";"," "),","," "),"/"," "),"+"," "),"-"," "),"  "," "),"  "," "),"  "," "),"  "," "),"  "," "),"  "," "))," ","|")&amp;"|")</f>
        <v/>
      </c>
      <c r="AD1309">
        <f>TRIM($I1309&amp;"")</f>
        <v/>
      </c>
    </row>
    <row r="1310" ht="24" customHeight="1">
      <c r="A1310" s="9" t="n">
        <v>46206</v>
      </c>
      <c r="B1310" s="14" t="inlineStr">
        <is>
          <t>10199,10201</t>
        </is>
      </c>
      <c r="C1310" s="14" t="n"/>
      <c r="D1310" s="14" t="inlineStr">
        <is>
          <t>8 EMBALAGEM</t>
        </is>
      </c>
      <c r="E1310" s="14" t="inlineStr">
        <is>
          <t>300034</t>
        </is>
      </c>
      <c r="F1310" s="14" t="inlineStr">
        <is>
          <t>CADEIRA DAKAR</t>
        </is>
      </c>
      <c r="G1310" s="14" t="inlineStr">
        <is>
          <t>8 EMBALAGEM</t>
        </is>
      </c>
      <c r="H1310" s="14" t="inlineStr">
        <is>
          <t>8 EMBALAGEM</t>
        </is>
      </c>
      <c r="I1310" s="9" t="inlineStr">
        <is>
          <t>8 EMBALAGEM</t>
        </is>
      </c>
      <c r="J1310" s="9" t="n">
        <v>52</v>
      </c>
      <c r="K1310" s="14">
        <f>IF($E1310="","",IFERROR(INDEX('01_Cad_Pecas'!$H$2:$H$5000,MATCH($E1310,'01_Cad_Pecas'!$D$2:$D$5000,0)),IFERROR(INDEX('01_Cad_Pecas'!$H$2:$H$5000,MATCH(VALUE($E1310),'01_Cad_Pecas'!$D$2:$D$5000,0)),"")))</f>
        <v/>
      </c>
      <c r="L1310" s="14">
        <f>IF($E1310="","",IFERROR(INDEX('01_Cad_Pecas'!$I$2:$I$5000,MATCH($E1310,'01_Cad_Pecas'!$D$2:$D$5000,0)),IFERROR(INDEX('01_Cad_Pecas'!$I$2:$I$5000,MATCH(VALUE($E1310),'01_Cad_Pecas'!$D$2:$D$5000,0)),"")))</f>
        <v/>
      </c>
      <c r="M1310" s="14">
        <f>IF(OR($J1310="",$L1310=""),"",IF($K1310="",0,$K1310)+$J1310*$L1310)</f>
        <v/>
      </c>
      <c r="N1310" s="14" t="n">
        <v>46210</v>
      </c>
      <c r="O1310" s="14" t="n">
        <v>52</v>
      </c>
      <c r="P1310" s="14" t="n"/>
      <c r="Q1310" s="14" t="n"/>
      <c r="R1310" s="14" t="n"/>
      <c r="S1310" s="14" t="n"/>
      <c r="T1310" s="14">
        <f>IF(OR($J1310="",$O1310=""),"",$O1310/$J1310)</f>
        <v/>
      </c>
      <c r="U1310" s="14" t="inlineStr">
        <is>
          <t>Concluído</t>
        </is>
      </c>
      <c r="V1310" s="14" t="n"/>
      <c r="W1310" s="14" t="n"/>
      <c r="X1310" s="14" t="n"/>
      <c r="Y1310" s="14" t="n"/>
      <c r="Z1310" s="14" t="n"/>
      <c r="AA1310" s="11" t="n"/>
      <c r="AB1310" s="14">
        <f>B1310&amp;"|"&amp;I1310</f>
        <v/>
      </c>
      <c r="AC1310">
        <f>IF($B1310="","","|"&amp;SUBSTITUTE(TRIM(SUBSTITUTE(SUBSTITUTE(SUBSTITUTE(SUBSTITUTE(SUBSTITUTE(SUBSTITUTE(SUBSTITUTE(SUBSTITUTE(SUBSTITUTE(SUBSTITUTE(SUBSTITUTE(SUBSTITUTE(SUBSTITUTE(SUBSTITUTE(TRIM($B1310&amp;""),CHAR(10)," "),CHAR(13)," "),"."," "),";"," "),","," "),"/"," "),"+"," "),"-"," "),"  "," "),"  "," "),"  "," "),"  "," "),"  "," "),"  "," "))," ","|")&amp;"|")</f>
        <v/>
      </c>
      <c r="AD1310">
        <f>TRIM($I1310&amp;"")</f>
        <v/>
      </c>
    </row>
    <row r="1311" ht="24" customHeight="1">
      <c r="A1311" s="9" t="n">
        <v>46206</v>
      </c>
      <c r="B1311" s="14" t="inlineStr">
        <is>
          <t>10199,10201</t>
        </is>
      </c>
      <c r="C1311" s="14" t="n"/>
      <c r="D1311" s="14" t="inlineStr">
        <is>
          <t>8 EMBALAGEM</t>
        </is>
      </c>
      <c r="E1311" s="14" t="inlineStr">
        <is>
          <t>300048</t>
        </is>
      </c>
      <c r="F1311" s="14" t="inlineStr">
        <is>
          <t>CADEIRA SANTIAGO</t>
        </is>
      </c>
      <c r="G1311" s="14" t="inlineStr">
        <is>
          <t>8 EMBALAGEM</t>
        </is>
      </c>
      <c r="H1311" s="14" t="inlineStr">
        <is>
          <t>8 EMBALAGEM</t>
        </is>
      </c>
      <c r="I1311" s="9" t="inlineStr">
        <is>
          <t>8 EMBALAGEM</t>
        </is>
      </c>
      <c r="J1311" s="9" t="n">
        <v>48</v>
      </c>
      <c r="K1311" s="14">
        <f>IF($E1311="","",IFERROR(INDEX('01_Cad_Pecas'!$H$2:$H$5000,MATCH($E1311,'01_Cad_Pecas'!$D$2:$D$5000,0)),IFERROR(INDEX('01_Cad_Pecas'!$H$2:$H$5000,MATCH(VALUE($E1311),'01_Cad_Pecas'!$D$2:$D$5000,0)),"")))</f>
        <v/>
      </c>
      <c r="L1311" s="14">
        <f>IF($E1311="","",IFERROR(INDEX('01_Cad_Pecas'!$I$2:$I$5000,MATCH($E1311,'01_Cad_Pecas'!$D$2:$D$5000,0)),IFERROR(INDEX('01_Cad_Pecas'!$I$2:$I$5000,MATCH(VALUE($E1311),'01_Cad_Pecas'!$D$2:$D$5000,0)),"")))</f>
        <v/>
      </c>
      <c r="M1311" s="14">
        <f>IF(OR($J1311="",$L1311=""),"",IF($K1311="",0,$K1311)+$J1311*$L1311)</f>
        <v/>
      </c>
      <c r="N1311" s="14" t="n">
        <v>46210</v>
      </c>
      <c r="O1311" s="14" t="n">
        <v>48</v>
      </c>
      <c r="P1311" s="14" t="n"/>
      <c r="Q1311" s="14" t="n"/>
      <c r="R1311" s="14" t="n"/>
      <c r="S1311" s="14" t="n"/>
      <c r="T1311" s="14">
        <f>IF(OR($J1311="",$O1311=""),"",$O1311/$J1311)</f>
        <v/>
      </c>
      <c r="U1311" s="14" t="inlineStr">
        <is>
          <t>Concluído</t>
        </is>
      </c>
      <c r="V1311" s="14" t="n"/>
      <c r="W1311" s="14" t="n"/>
      <c r="X1311" s="14" t="n"/>
      <c r="Y1311" s="14" t="n"/>
      <c r="Z1311" s="14" t="n"/>
      <c r="AA1311" s="11" t="n"/>
      <c r="AB1311" s="14">
        <f>B1311&amp;"|"&amp;I1311</f>
        <v/>
      </c>
      <c r="AC1311">
        <f>IF($B1311="","","|"&amp;SUBSTITUTE(TRIM(SUBSTITUTE(SUBSTITUTE(SUBSTITUTE(SUBSTITUTE(SUBSTITUTE(SUBSTITUTE(SUBSTITUTE(SUBSTITUTE(SUBSTITUTE(SUBSTITUTE(SUBSTITUTE(SUBSTITUTE(SUBSTITUTE(SUBSTITUTE(TRIM($B1311&amp;""),CHAR(10)," "),CHAR(13)," "),"."," "),";"," "),","," "),"/"," "),"+"," "),"-"," "),"  "," "),"  "," "),"  "," "),"  "," "),"  "," "),"  "," "))," ","|")&amp;"|")</f>
        <v/>
      </c>
      <c r="AD1311">
        <f>TRIM($I1311&amp;"")</f>
        <v/>
      </c>
    </row>
    <row r="1312" ht="24" customHeight="1">
      <c r="A1312" s="9" t="n">
        <v>46206</v>
      </c>
      <c r="B1312" s="14" t="inlineStr">
        <is>
          <t>10199,10201</t>
        </is>
      </c>
      <c r="C1312" s="14" t="n"/>
      <c r="D1312" s="14" t="inlineStr">
        <is>
          <t>8 EMBALAGEM</t>
        </is>
      </c>
      <c r="E1312" s="14" t="inlineStr">
        <is>
          <t>300081</t>
        </is>
      </c>
      <c r="F1312" s="14" t="inlineStr">
        <is>
          <t>CADEIRA CORDOBA</t>
        </is>
      </c>
      <c r="G1312" s="14" t="inlineStr">
        <is>
          <t>8 EMBALAGEM</t>
        </is>
      </c>
      <c r="H1312" s="14" t="inlineStr">
        <is>
          <t>8 EMBALAGEM</t>
        </is>
      </c>
      <c r="I1312" s="9" t="inlineStr">
        <is>
          <t>8 EMBALAGEM</t>
        </is>
      </c>
      <c r="J1312" s="9" t="n">
        <v>60</v>
      </c>
      <c r="K1312" s="14">
        <f>IF($E1312="","",IFERROR(INDEX('01_Cad_Pecas'!$H$2:$H$5000,MATCH($E1312,'01_Cad_Pecas'!$D$2:$D$5000,0)),IFERROR(INDEX('01_Cad_Pecas'!$H$2:$H$5000,MATCH(VALUE($E1312),'01_Cad_Pecas'!$D$2:$D$5000,0)),"")))</f>
        <v/>
      </c>
      <c r="L1312" s="14">
        <f>IF($E1312="","",IFERROR(INDEX('01_Cad_Pecas'!$I$2:$I$5000,MATCH($E1312,'01_Cad_Pecas'!$D$2:$D$5000,0)),IFERROR(INDEX('01_Cad_Pecas'!$I$2:$I$5000,MATCH(VALUE($E1312),'01_Cad_Pecas'!$D$2:$D$5000,0)),"")))</f>
        <v/>
      </c>
      <c r="M1312" s="14">
        <f>IF(OR($J1312="",$L1312=""),"",IF($K1312="",0,$K1312)+$J1312*$L1312)</f>
        <v/>
      </c>
      <c r="N1312" s="14" t="n">
        <v>46210</v>
      </c>
      <c r="O1312" s="14" t="n">
        <v>60</v>
      </c>
      <c r="P1312" s="14" t="n"/>
      <c r="Q1312" s="14" t="n"/>
      <c r="R1312" s="14" t="n"/>
      <c r="S1312" s="14" t="n"/>
      <c r="T1312" s="14">
        <f>IF(OR($J1312="",$O1312=""),"",$O1312/$J1312)</f>
        <v/>
      </c>
      <c r="U1312" s="14" t="inlineStr">
        <is>
          <t>Concluído</t>
        </is>
      </c>
      <c r="V1312" s="14" t="n"/>
      <c r="W1312" s="14" t="n"/>
      <c r="X1312" s="14" t="n"/>
      <c r="Y1312" s="14" t="n"/>
      <c r="Z1312" s="14" t="n"/>
      <c r="AA1312" s="11" t="n"/>
      <c r="AB1312" s="14">
        <f>B1312&amp;"|"&amp;I1312</f>
        <v/>
      </c>
      <c r="AC1312">
        <f>IF($B1312="","","|"&amp;SUBSTITUTE(TRIM(SUBSTITUTE(SUBSTITUTE(SUBSTITUTE(SUBSTITUTE(SUBSTITUTE(SUBSTITUTE(SUBSTITUTE(SUBSTITUTE(SUBSTITUTE(SUBSTITUTE(SUBSTITUTE(SUBSTITUTE(SUBSTITUTE(SUBSTITUTE(TRIM($B1312&amp;""),CHAR(10)," "),CHAR(13)," "),"."," "),";"," "),","," "),"/"," "),"+"," "),"-"," "),"  "," "),"  "," "),"  "," "),"  "," "),"  "," "),"  "," "))," ","|")&amp;"|")</f>
        <v/>
      </c>
      <c r="AD1312">
        <f>TRIM($I1312&amp;"")</f>
        <v/>
      </c>
    </row>
    <row r="1313" ht="24" customHeight="1">
      <c r="A1313" s="9" t="n">
        <v>46206</v>
      </c>
      <c r="B1313" s="14" t="inlineStr">
        <is>
          <t>10199,10201</t>
        </is>
      </c>
      <c r="C1313" s="14" t="n"/>
      <c r="D1313" s="14" t="inlineStr">
        <is>
          <t>8 EMBALAGEM</t>
        </is>
      </c>
      <c r="E1313" s="14" t="inlineStr">
        <is>
          <t>300093</t>
        </is>
      </c>
      <c r="F1313" s="14" t="inlineStr">
        <is>
          <t>CADEIRA PADUA 920 - MULTIMOVEIS</t>
        </is>
      </c>
      <c r="G1313" s="14" t="inlineStr">
        <is>
          <t>8 EMBALAGEM</t>
        </is>
      </c>
      <c r="H1313" s="14" t="inlineStr">
        <is>
          <t>8 EMBALAGEM</t>
        </is>
      </c>
      <c r="I1313" s="9" t="inlineStr">
        <is>
          <t>8 EMBALAGEM</t>
        </is>
      </c>
      <c r="J1313" s="9" t="n">
        <v>132</v>
      </c>
      <c r="K1313" s="14">
        <f>IF($E1313="","",IFERROR(INDEX('01_Cad_Pecas'!$H$2:$H$5000,MATCH($E1313,'01_Cad_Pecas'!$D$2:$D$5000,0)),IFERROR(INDEX('01_Cad_Pecas'!$H$2:$H$5000,MATCH(VALUE($E1313),'01_Cad_Pecas'!$D$2:$D$5000,0)),"")))</f>
        <v/>
      </c>
      <c r="L1313" s="14">
        <f>IF($E1313="","",IFERROR(INDEX('01_Cad_Pecas'!$I$2:$I$5000,MATCH($E1313,'01_Cad_Pecas'!$D$2:$D$5000,0)),IFERROR(INDEX('01_Cad_Pecas'!$I$2:$I$5000,MATCH(VALUE($E1313),'01_Cad_Pecas'!$D$2:$D$5000,0)),"")))</f>
        <v/>
      </c>
      <c r="M1313" s="14">
        <f>IF(OR($J1313="",$L1313=""),"",IF($K1313="",0,$K1313)+$J1313*$L1313)</f>
        <v/>
      </c>
      <c r="N1313" s="14" t="n">
        <v>46210</v>
      </c>
      <c r="O1313" s="14" t="n">
        <v>132</v>
      </c>
      <c r="P1313" s="14" t="n"/>
      <c r="Q1313" s="14" t="n"/>
      <c r="R1313" s="14" t="n"/>
      <c r="S1313" s="14" t="n"/>
      <c r="T1313" s="14">
        <f>IF(OR($J1313="",$O1313=""),"",$O1313/$J1313)</f>
        <v/>
      </c>
      <c r="U1313" s="14" t="inlineStr">
        <is>
          <t>Concluído</t>
        </is>
      </c>
      <c r="V1313" s="14" t="n"/>
      <c r="W1313" s="14" t="n"/>
      <c r="X1313" s="14" t="n"/>
      <c r="Y1313" s="14" t="n"/>
      <c r="Z1313" s="14" t="n"/>
      <c r="AA1313" s="11" t="n"/>
      <c r="AB1313" s="14">
        <f>B1313&amp;"|"&amp;I1313</f>
        <v/>
      </c>
      <c r="AC1313">
        <f>IF($B1313="","","|"&amp;SUBSTITUTE(TRIM(SUBSTITUTE(SUBSTITUTE(SUBSTITUTE(SUBSTITUTE(SUBSTITUTE(SUBSTITUTE(SUBSTITUTE(SUBSTITUTE(SUBSTITUTE(SUBSTITUTE(SUBSTITUTE(SUBSTITUTE(SUBSTITUTE(SUBSTITUTE(TRIM($B1313&amp;""),CHAR(10)," "),CHAR(13)," "),"."," "),";"," "),","," "),"/"," "),"+"," "),"-"," "),"  "," "),"  "," "),"  "," "),"  "," "),"  "," "),"  "," "))," ","|")&amp;"|")</f>
        <v/>
      </c>
      <c r="AD1313">
        <f>TRIM($I1313&amp;"")</f>
        <v/>
      </c>
    </row>
    <row r="1314" ht="24" customHeight="1">
      <c r="A1314" s="9" t="n">
        <v>46206</v>
      </c>
      <c r="B1314" s="14" t="inlineStr">
        <is>
          <t>10199,10201</t>
        </is>
      </c>
      <c r="C1314" s="14" t="n"/>
      <c r="D1314" s="14" t="inlineStr">
        <is>
          <t>8 EMBALAGEM</t>
        </is>
      </c>
      <c r="E1314" s="14" t="inlineStr">
        <is>
          <t>3012401</t>
        </is>
      </c>
      <c r="F1314" s="14" t="inlineStr">
        <is>
          <t>BASE DUBLIN 1,36X0,90 VOL 1/2</t>
        </is>
      </c>
      <c r="G1314" s="14" t="inlineStr">
        <is>
          <t>8 EMBALAGEM</t>
        </is>
      </c>
      <c r="H1314" s="14" t="inlineStr">
        <is>
          <t>8 EMBALAGEM</t>
        </is>
      </c>
      <c r="I1314" s="9" t="inlineStr">
        <is>
          <t>8 EMBALAGEM</t>
        </is>
      </c>
      <c r="J1314" s="9" t="n">
        <v>20</v>
      </c>
      <c r="K1314" s="14">
        <f>IF($E1314="","",IFERROR(INDEX('01_Cad_Pecas'!$H$2:$H$5000,MATCH($E1314,'01_Cad_Pecas'!$D$2:$D$5000,0)),IFERROR(INDEX('01_Cad_Pecas'!$H$2:$H$5000,MATCH(VALUE($E1314),'01_Cad_Pecas'!$D$2:$D$5000,0)),"")))</f>
        <v/>
      </c>
      <c r="L1314" s="14">
        <f>IF($E1314="","",IFERROR(INDEX('01_Cad_Pecas'!$I$2:$I$5000,MATCH($E1314,'01_Cad_Pecas'!$D$2:$D$5000,0)),IFERROR(INDEX('01_Cad_Pecas'!$I$2:$I$5000,MATCH(VALUE($E1314),'01_Cad_Pecas'!$D$2:$D$5000,0)),"")))</f>
        <v/>
      </c>
      <c r="M1314" s="14">
        <f>IF(OR($J1314="",$L1314=""),"",IF($K1314="",0,$K1314)+$J1314*$L1314)</f>
        <v/>
      </c>
      <c r="N1314" s="14" t="n">
        <v>46210</v>
      </c>
      <c r="O1314" s="14" t="n">
        <v>20</v>
      </c>
      <c r="P1314" s="14" t="n"/>
      <c r="Q1314" s="14" t="n"/>
      <c r="R1314" s="14" t="n"/>
      <c r="S1314" s="14" t="n"/>
      <c r="T1314" s="14">
        <f>IF(OR($J1314="",$O1314=""),"",$O1314/$J1314)</f>
        <v/>
      </c>
      <c r="U1314" s="14" t="inlineStr">
        <is>
          <t>Concluído</t>
        </is>
      </c>
      <c r="V1314" s="14" t="n"/>
      <c r="W1314" s="14" t="n"/>
      <c r="X1314" s="14" t="n"/>
      <c r="Y1314" s="14" t="n"/>
      <c r="Z1314" s="14" t="n"/>
      <c r="AA1314" s="11" t="n"/>
      <c r="AB1314" s="14">
        <f>B1314&amp;"|"&amp;I1314</f>
        <v/>
      </c>
      <c r="AC1314">
        <f>IF($B1314="","","|"&amp;SUBSTITUTE(TRIM(SUBSTITUTE(SUBSTITUTE(SUBSTITUTE(SUBSTITUTE(SUBSTITUTE(SUBSTITUTE(SUBSTITUTE(SUBSTITUTE(SUBSTITUTE(SUBSTITUTE(SUBSTITUTE(SUBSTITUTE(SUBSTITUTE(SUBSTITUTE(TRIM($B1314&amp;""),CHAR(10)," "),CHAR(13)," "),"."," "),";"," "),","," "),"/"," "),"+"," "),"-"," "),"  "," "),"  "," "),"  "," "),"  "," "),"  "," "),"  "," "))," ","|")&amp;"|")</f>
        <v/>
      </c>
      <c r="AD1314">
        <f>TRIM($I1314&amp;"")</f>
        <v/>
      </c>
    </row>
    <row r="1315" ht="24" customHeight="1">
      <c r="A1315" s="9" t="n">
        <v>46206</v>
      </c>
      <c r="B1315" s="14" t="inlineStr">
        <is>
          <t>10199,10201</t>
        </is>
      </c>
      <c r="C1315" s="14" t="n"/>
      <c r="D1315" s="14" t="inlineStr">
        <is>
          <t>8 EMBALAGEM</t>
        </is>
      </c>
      <c r="E1315" s="14" t="inlineStr">
        <is>
          <t>3012481</t>
        </is>
      </c>
      <c r="F1315" s="14" t="inlineStr">
        <is>
          <t>BASE DUBLIN 1,03X1,03 VOL 1/2 - LIGHT</t>
        </is>
      </c>
      <c r="G1315" s="14" t="inlineStr">
        <is>
          <t>8 EMBALAGEM</t>
        </is>
      </c>
      <c r="H1315" s="14" t="inlineStr">
        <is>
          <t>8 EMBALAGEM</t>
        </is>
      </c>
      <c r="I1315" s="9" t="inlineStr">
        <is>
          <t>8 EMBALAGEM</t>
        </is>
      </c>
      <c r="J1315" s="9" t="n">
        <v>150</v>
      </c>
      <c r="K1315" s="14">
        <f>IF($E1315="","",IFERROR(INDEX('01_Cad_Pecas'!$H$2:$H$5000,MATCH($E1315,'01_Cad_Pecas'!$D$2:$D$5000,0)),IFERROR(INDEX('01_Cad_Pecas'!$H$2:$H$5000,MATCH(VALUE($E1315),'01_Cad_Pecas'!$D$2:$D$5000,0)),"")))</f>
        <v/>
      </c>
      <c r="L1315" s="14">
        <f>IF($E1315="","",IFERROR(INDEX('01_Cad_Pecas'!$I$2:$I$5000,MATCH($E1315,'01_Cad_Pecas'!$D$2:$D$5000,0)),IFERROR(INDEX('01_Cad_Pecas'!$I$2:$I$5000,MATCH(VALUE($E1315),'01_Cad_Pecas'!$D$2:$D$5000,0)),"")))</f>
        <v/>
      </c>
      <c r="M1315" s="14">
        <f>IF(OR($J1315="",$L1315=""),"",IF($K1315="",0,$K1315)+$J1315*$L1315)</f>
        <v/>
      </c>
      <c r="N1315" s="14" t="n">
        <v>46210</v>
      </c>
      <c r="O1315" s="14" t="n">
        <v>150</v>
      </c>
      <c r="P1315" s="14" t="n"/>
      <c r="Q1315" s="14" t="n"/>
      <c r="R1315" s="14" t="n"/>
      <c r="S1315" s="14" t="n"/>
      <c r="T1315" s="14">
        <f>IF(OR($J1315="",$O1315=""),"",$O1315/$J1315)</f>
        <v/>
      </c>
      <c r="U1315" s="14" t="inlineStr">
        <is>
          <t>Concluído</t>
        </is>
      </c>
      <c r="V1315" s="14" t="n"/>
      <c r="W1315" s="14" t="n"/>
      <c r="X1315" s="14" t="n"/>
      <c r="Y1315" s="14" t="n"/>
      <c r="Z1315" s="14" t="n"/>
      <c r="AA1315" s="11" t="n"/>
      <c r="AB1315" s="14">
        <f>B1315&amp;"|"&amp;I1315</f>
        <v/>
      </c>
      <c r="AC1315">
        <f>IF($B1315="","","|"&amp;SUBSTITUTE(TRIM(SUBSTITUTE(SUBSTITUTE(SUBSTITUTE(SUBSTITUTE(SUBSTITUTE(SUBSTITUTE(SUBSTITUTE(SUBSTITUTE(SUBSTITUTE(SUBSTITUTE(SUBSTITUTE(SUBSTITUTE(SUBSTITUTE(SUBSTITUTE(TRIM($B1315&amp;""),CHAR(10)," "),CHAR(13)," "),"."," "),";"," "),","," "),"/"," "),"+"," "),"-"," "),"  "," "),"  "," "),"  "," "),"  "," "),"  "," "),"  "," "))," ","|")&amp;"|")</f>
        <v/>
      </c>
      <c r="AD1315">
        <f>TRIM($I1315&amp;"")</f>
        <v/>
      </c>
    </row>
    <row r="1316" ht="24" customHeight="1">
      <c r="A1316" s="9" t="n">
        <v>46210</v>
      </c>
      <c r="B1316" s="14" t="inlineStr">
        <is>
          <t>10200,10202,10205</t>
        </is>
      </c>
      <c r="C1316" s="14" t="n"/>
      <c r="D1316" s="14" t="inlineStr">
        <is>
          <t>8 EMBALAGEM</t>
        </is>
      </c>
      <c r="E1316" s="14" t="inlineStr">
        <is>
          <t>20034304</t>
        </is>
      </c>
      <c r="F1316" s="14" t="inlineStr">
        <is>
          <t>FUNDO RIPADO 751X470X24 MDF - SANTIAGO 1,03</t>
        </is>
      </c>
      <c r="G1316" s="14" t="inlineStr">
        <is>
          <t>8 EMBALAGEM</t>
        </is>
      </c>
      <c r="H1316" s="14" t="inlineStr">
        <is>
          <t>8 EMBALAGEM</t>
        </is>
      </c>
      <c r="I1316" s="9" t="inlineStr">
        <is>
          <t>8 EMBALAGEM</t>
        </is>
      </c>
      <c r="J1316" s="9" t="n">
        <v>2</v>
      </c>
      <c r="K1316" s="14">
        <f>IF($E1316="","",IFERROR(INDEX('01_Cad_Pecas'!$H$2:$H$5000,MATCH($E1316,'01_Cad_Pecas'!$D$2:$D$5000,0)),IFERROR(INDEX('01_Cad_Pecas'!$H$2:$H$5000,MATCH(VALUE($E1316),'01_Cad_Pecas'!$D$2:$D$5000,0)),"")))</f>
        <v/>
      </c>
      <c r="L1316" s="14">
        <f>IF($E1316="","",IFERROR(INDEX('01_Cad_Pecas'!$I$2:$I$5000,MATCH($E1316,'01_Cad_Pecas'!$D$2:$D$5000,0)),IFERROR(INDEX('01_Cad_Pecas'!$I$2:$I$5000,MATCH(VALUE($E1316),'01_Cad_Pecas'!$D$2:$D$5000,0)),"")))</f>
        <v/>
      </c>
      <c r="M1316" s="14">
        <f>IF(OR($J1316="",$L1316=""),"",IF($K1316="",0,$K1316)+$J1316*$L1316)</f>
        <v/>
      </c>
      <c r="N1316" s="14" t="n">
        <v>46210</v>
      </c>
      <c r="O1316" s="14" t="n">
        <v>2</v>
      </c>
      <c r="P1316" s="14" t="n"/>
      <c r="Q1316" s="14" t="n"/>
      <c r="R1316" s="14" t="n"/>
      <c r="S1316" s="14" t="n"/>
      <c r="T1316" s="14">
        <f>IF(OR($J1316="",$O1316=""),"",$O1316/$J1316)</f>
        <v/>
      </c>
      <c r="U1316" s="14" t="inlineStr">
        <is>
          <t>Concluído</t>
        </is>
      </c>
      <c r="V1316" s="14" t="n"/>
      <c r="W1316" s="14" t="n"/>
      <c r="X1316" s="14" t="n"/>
      <c r="Y1316" s="14" t="n"/>
      <c r="Z1316" s="14" t="n"/>
      <c r="AA1316" s="11" t="n"/>
      <c r="AB1316" s="14">
        <f>B1316&amp;"|"&amp;I1316</f>
        <v/>
      </c>
      <c r="AC1316">
        <f>IF($B1316="","","|"&amp;SUBSTITUTE(TRIM(SUBSTITUTE(SUBSTITUTE(SUBSTITUTE(SUBSTITUTE(SUBSTITUTE(SUBSTITUTE(SUBSTITUTE(SUBSTITUTE(SUBSTITUTE(SUBSTITUTE(SUBSTITUTE(SUBSTITUTE(SUBSTITUTE(SUBSTITUTE(TRIM($B1316&amp;""),CHAR(10)," "),CHAR(13)," "),"."," "),";"," "),","," "),"/"," "),"+"," "),"-"," "),"  "," "),"  "," "),"  "," "),"  "," "),"  "," "),"  "," "))," ","|")&amp;"|")</f>
        <v/>
      </c>
      <c r="AD1316">
        <f>TRIM($I1316&amp;"")</f>
        <v/>
      </c>
    </row>
    <row r="1317" ht="24" customHeight="1">
      <c r="A1317" s="9" t="n">
        <v>46210</v>
      </c>
      <c r="B1317" s="14" t="inlineStr">
        <is>
          <t>10200,10202,10205</t>
        </is>
      </c>
      <c r="C1317" s="14" t="n"/>
      <c r="D1317" s="14" t="inlineStr">
        <is>
          <t>8 EMBALAGEM</t>
        </is>
      </c>
      <c r="E1317" s="14" t="inlineStr">
        <is>
          <t>200306101</t>
        </is>
      </c>
      <c r="F1317" s="14" t="inlineStr">
        <is>
          <t>PE 790(800)X100X50 MDP - MESA GENOVA</t>
        </is>
      </c>
      <c r="G1317" s="14" t="inlineStr">
        <is>
          <t>8 EMBALAGEM</t>
        </is>
      </c>
      <c r="H1317" s="14" t="inlineStr">
        <is>
          <t>8 EMBALAGEM</t>
        </is>
      </c>
      <c r="I1317" s="9" t="inlineStr">
        <is>
          <t>8 EMBALAGEM</t>
        </is>
      </c>
      <c r="J1317" s="9" t="n">
        <v>24</v>
      </c>
      <c r="K1317" s="14">
        <f>IF($E1317="","",IFERROR(INDEX('01_Cad_Pecas'!$H$2:$H$5000,MATCH($E1317,'01_Cad_Pecas'!$D$2:$D$5000,0)),IFERROR(INDEX('01_Cad_Pecas'!$H$2:$H$5000,MATCH(VALUE($E1317),'01_Cad_Pecas'!$D$2:$D$5000,0)),"")))</f>
        <v/>
      </c>
      <c r="L1317" s="14">
        <f>IF($E1317="","",IFERROR(INDEX('01_Cad_Pecas'!$I$2:$I$5000,MATCH($E1317,'01_Cad_Pecas'!$D$2:$D$5000,0)),IFERROR(INDEX('01_Cad_Pecas'!$I$2:$I$5000,MATCH(VALUE($E1317),'01_Cad_Pecas'!$D$2:$D$5000,0)),"")))</f>
        <v/>
      </c>
      <c r="M1317" s="14">
        <f>IF(OR($J1317="",$L1317=""),"",IF($K1317="",0,$K1317)+$J1317*$L1317)</f>
        <v/>
      </c>
      <c r="N1317" s="14" t="n">
        <v>46210</v>
      </c>
      <c r="O1317" s="14" t="n">
        <v>24</v>
      </c>
      <c r="P1317" s="14" t="n"/>
      <c r="Q1317" s="14" t="n"/>
      <c r="R1317" s="14" t="n"/>
      <c r="S1317" s="14" t="n"/>
      <c r="T1317" s="14">
        <f>IF(OR($J1317="",$O1317=""),"",$O1317/$J1317)</f>
        <v/>
      </c>
      <c r="U1317" s="14" t="inlineStr">
        <is>
          <t>Concluído</t>
        </is>
      </c>
      <c r="V1317" s="14" t="n"/>
      <c r="W1317" s="14" t="n"/>
      <c r="X1317" s="14" t="n"/>
      <c r="Y1317" s="14" t="n"/>
      <c r="Z1317" s="14" t="n"/>
      <c r="AA1317" s="11" t="n"/>
      <c r="AB1317" s="14">
        <f>B1317&amp;"|"&amp;I1317</f>
        <v/>
      </c>
      <c r="AC1317">
        <f>IF($B1317="","","|"&amp;SUBSTITUTE(TRIM(SUBSTITUTE(SUBSTITUTE(SUBSTITUTE(SUBSTITUTE(SUBSTITUTE(SUBSTITUTE(SUBSTITUTE(SUBSTITUTE(SUBSTITUTE(SUBSTITUTE(SUBSTITUTE(SUBSTITUTE(SUBSTITUTE(SUBSTITUTE(TRIM($B1317&amp;""),CHAR(10)," "),CHAR(13)," "),"."," "),";"," "),","," "),"/"," "),"+"," "),"-"," "),"  "," "),"  "," "),"  "," "),"  "," "),"  "," "),"  "," "))," ","|")&amp;"|")</f>
        <v/>
      </c>
      <c r="AD1317">
        <f>TRIM($I1317&amp;"")</f>
        <v/>
      </c>
    </row>
    <row r="1318" ht="24" customHeight="1">
      <c r="A1318" s="9" t="n">
        <v>46210</v>
      </c>
      <c r="B1318" s="14" t="inlineStr">
        <is>
          <t>10200,10202,10205</t>
        </is>
      </c>
      <c r="C1318" s="14" t="n"/>
      <c r="D1318" s="14" t="inlineStr">
        <is>
          <t>8 EMBALAGEM</t>
        </is>
      </c>
      <c r="E1318" s="14" t="inlineStr">
        <is>
          <t>200306102</t>
        </is>
      </c>
      <c r="F1318" s="14" t="inlineStr">
        <is>
          <t>BASE DOS PES 634(653)X95X50 MDP - MESA GENOVA</t>
        </is>
      </c>
      <c r="G1318" s="14" t="inlineStr">
        <is>
          <t>8 EMBALAGEM</t>
        </is>
      </c>
      <c r="H1318" s="14" t="inlineStr">
        <is>
          <t>8 EMBALAGEM</t>
        </is>
      </c>
      <c r="I1318" s="9" t="inlineStr">
        <is>
          <t>8 EMBALAGEM</t>
        </is>
      </c>
      <c r="J1318" s="9" t="n">
        <v>12</v>
      </c>
      <c r="K1318" s="14">
        <f>IF($E1318="","",IFERROR(INDEX('01_Cad_Pecas'!$H$2:$H$5000,MATCH($E1318,'01_Cad_Pecas'!$D$2:$D$5000,0)),IFERROR(INDEX('01_Cad_Pecas'!$H$2:$H$5000,MATCH(VALUE($E1318),'01_Cad_Pecas'!$D$2:$D$5000,0)),"")))</f>
        <v/>
      </c>
      <c r="L1318" s="14">
        <f>IF($E1318="","",IFERROR(INDEX('01_Cad_Pecas'!$I$2:$I$5000,MATCH($E1318,'01_Cad_Pecas'!$D$2:$D$5000,0)),IFERROR(INDEX('01_Cad_Pecas'!$I$2:$I$5000,MATCH(VALUE($E1318),'01_Cad_Pecas'!$D$2:$D$5000,0)),"")))</f>
        <v/>
      </c>
      <c r="M1318" s="14">
        <f>IF(OR($J1318="",$L1318=""),"",IF($K1318="",0,$K1318)+$J1318*$L1318)</f>
        <v/>
      </c>
      <c r="N1318" s="14" t="n">
        <v>46210</v>
      </c>
      <c r="O1318" s="14" t="n">
        <v>12</v>
      </c>
      <c r="P1318" s="14" t="n"/>
      <c r="Q1318" s="14" t="n"/>
      <c r="R1318" s="14" t="n"/>
      <c r="S1318" s="14" t="n"/>
      <c r="T1318" s="14">
        <f>IF(OR($J1318="",$O1318=""),"",$O1318/$J1318)</f>
        <v/>
      </c>
      <c r="U1318" s="14" t="inlineStr">
        <is>
          <t>Concluído</t>
        </is>
      </c>
      <c r="V1318" s="14" t="n"/>
      <c r="W1318" s="14" t="n"/>
      <c r="X1318" s="14" t="n"/>
      <c r="Y1318" s="14" t="n"/>
      <c r="Z1318" s="14" t="n"/>
      <c r="AA1318" s="11" t="n"/>
      <c r="AB1318" s="14">
        <f>B1318&amp;"|"&amp;I1318</f>
        <v/>
      </c>
      <c r="AC1318">
        <f>IF($B1318="","","|"&amp;SUBSTITUTE(TRIM(SUBSTITUTE(SUBSTITUTE(SUBSTITUTE(SUBSTITUTE(SUBSTITUTE(SUBSTITUTE(SUBSTITUTE(SUBSTITUTE(SUBSTITUTE(SUBSTITUTE(SUBSTITUTE(SUBSTITUTE(SUBSTITUTE(SUBSTITUTE(TRIM($B1318&amp;""),CHAR(10)," "),CHAR(13)," "),"."," "),";"," "),","," "),"/"," "),"+"," "),"-"," "),"  "," "),"  "," "),"  "," "),"  "," "),"  "," "),"  "," "))," ","|")&amp;"|")</f>
        <v/>
      </c>
      <c r="AD1318">
        <f>TRIM($I1318&amp;"")</f>
        <v/>
      </c>
    </row>
    <row r="1319" ht="24" customHeight="1">
      <c r="A1319" s="9" t="n">
        <v>46210</v>
      </c>
      <c r="B1319" s="14" t="inlineStr">
        <is>
          <t>10200,10202,10205</t>
        </is>
      </c>
      <c r="C1319" s="14" t="n"/>
      <c r="D1319" s="14" t="inlineStr">
        <is>
          <t>8 EMBALAGEM</t>
        </is>
      </c>
      <c r="E1319" s="14" t="inlineStr">
        <is>
          <t>200306103</t>
        </is>
      </c>
      <c r="F1319" s="14" t="inlineStr">
        <is>
          <t>TRAVESSA MENOR 393X120X18 MDF - MESA GENOVA</t>
        </is>
      </c>
      <c r="G1319" s="14" t="inlineStr">
        <is>
          <t>8 EMBALAGEM</t>
        </is>
      </c>
      <c r="H1319" s="14" t="inlineStr">
        <is>
          <t>8 EMBALAGEM</t>
        </is>
      </c>
      <c r="I1319" s="9" t="inlineStr">
        <is>
          <t>8 EMBALAGEM</t>
        </is>
      </c>
      <c r="J1319" s="9" t="n">
        <v>12</v>
      </c>
      <c r="K1319" s="14">
        <f>IF($E1319="","",IFERROR(INDEX('01_Cad_Pecas'!$H$2:$H$5000,MATCH($E1319,'01_Cad_Pecas'!$D$2:$D$5000,0)),IFERROR(INDEX('01_Cad_Pecas'!$H$2:$H$5000,MATCH(VALUE($E1319),'01_Cad_Pecas'!$D$2:$D$5000,0)),"")))</f>
        <v/>
      </c>
      <c r="L1319" s="14">
        <f>IF($E1319="","",IFERROR(INDEX('01_Cad_Pecas'!$I$2:$I$5000,MATCH($E1319,'01_Cad_Pecas'!$D$2:$D$5000,0)),IFERROR(INDEX('01_Cad_Pecas'!$I$2:$I$5000,MATCH(VALUE($E1319),'01_Cad_Pecas'!$D$2:$D$5000,0)),"")))</f>
        <v/>
      </c>
      <c r="M1319" s="14">
        <f>IF(OR($J1319="",$L1319=""),"",IF($K1319="",0,$K1319)+$J1319*$L1319)</f>
        <v/>
      </c>
      <c r="N1319" s="14" t="n">
        <v>46210</v>
      </c>
      <c r="O1319" s="14" t="n">
        <v>12</v>
      </c>
      <c r="P1319" s="14" t="n"/>
      <c r="Q1319" s="14" t="n"/>
      <c r="R1319" s="14" t="n"/>
      <c r="S1319" s="14" t="n"/>
      <c r="T1319" s="14">
        <f>IF(OR($J1319="",$O1319=""),"",$O1319/$J1319)</f>
        <v/>
      </c>
      <c r="U1319" s="14" t="inlineStr">
        <is>
          <t>Concluído</t>
        </is>
      </c>
      <c r="V1319" s="14" t="n"/>
      <c r="W1319" s="14" t="n"/>
      <c r="X1319" s="14" t="n"/>
      <c r="Y1319" s="14" t="n"/>
      <c r="Z1319" s="14" t="n"/>
      <c r="AA1319" s="11" t="n"/>
      <c r="AB1319" s="14">
        <f>B1319&amp;"|"&amp;I1319</f>
        <v/>
      </c>
      <c r="AC1319">
        <f>IF($B1319="","","|"&amp;SUBSTITUTE(TRIM(SUBSTITUTE(SUBSTITUTE(SUBSTITUTE(SUBSTITUTE(SUBSTITUTE(SUBSTITUTE(SUBSTITUTE(SUBSTITUTE(SUBSTITUTE(SUBSTITUTE(SUBSTITUTE(SUBSTITUTE(SUBSTITUTE(SUBSTITUTE(TRIM($B1319&amp;""),CHAR(10)," "),CHAR(13)," "),"."," "),";"," "),","," "),"/"," "),"+"," "),"-"," "),"  "," "),"  "," "),"  "," "),"  "," "),"  "," "),"  "," "))," ","|")&amp;"|")</f>
        <v/>
      </c>
      <c r="AD1319">
        <f>TRIM($I1319&amp;"")</f>
        <v/>
      </c>
    </row>
    <row r="1320" ht="24" customHeight="1">
      <c r="A1320" s="9" t="n">
        <v>46210</v>
      </c>
      <c r="B1320" s="14" t="inlineStr">
        <is>
          <t>10200,10202,10205</t>
        </is>
      </c>
      <c r="C1320" s="14" t="n"/>
      <c r="D1320" s="14" t="inlineStr">
        <is>
          <t>8 EMBALAGEM</t>
        </is>
      </c>
      <c r="E1320" s="14" t="inlineStr">
        <is>
          <t>200306104</t>
        </is>
      </c>
      <c r="F1320" s="14" t="inlineStr">
        <is>
          <t>TRAVESSA MAIOR 1000X120X18 MDF - MESA GENOVA</t>
        </is>
      </c>
      <c r="G1320" s="14" t="inlineStr">
        <is>
          <t>8 EMBALAGEM</t>
        </is>
      </c>
      <c r="H1320" s="14" t="inlineStr">
        <is>
          <t>8 EMBALAGEM</t>
        </is>
      </c>
      <c r="I1320" s="9" t="inlineStr">
        <is>
          <t>8 EMBALAGEM</t>
        </is>
      </c>
      <c r="J1320" s="9" t="n">
        <v>8</v>
      </c>
      <c r="K1320" s="14">
        <f>IF($E1320="","",IFERROR(INDEX('01_Cad_Pecas'!$H$2:$H$5000,MATCH($E1320,'01_Cad_Pecas'!$D$2:$D$5000,0)),IFERROR(INDEX('01_Cad_Pecas'!$H$2:$H$5000,MATCH(VALUE($E1320),'01_Cad_Pecas'!$D$2:$D$5000,0)),"")))</f>
        <v/>
      </c>
      <c r="L1320" s="14">
        <f>IF($E1320="","",IFERROR(INDEX('01_Cad_Pecas'!$I$2:$I$5000,MATCH($E1320,'01_Cad_Pecas'!$D$2:$D$5000,0)),IFERROR(INDEX('01_Cad_Pecas'!$I$2:$I$5000,MATCH(VALUE($E1320),'01_Cad_Pecas'!$D$2:$D$5000,0)),"")))</f>
        <v/>
      </c>
      <c r="M1320" s="14">
        <f>IF(OR($J1320="",$L1320=""),"",IF($K1320="",0,$K1320)+$J1320*$L1320)</f>
        <v/>
      </c>
      <c r="N1320" s="14" t="n">
        <v>46210</v>
      </c>
      <c r="O1320" s="14" t="n">
        <v>8</v>
      </c>
      <c r="P1320" s="14" t="n"/>
      <c r="Q1320" s="14" t="n"/>
      <c r="R1320" s="14" t="n"/>
      <c r="S1320" s="14" t="n"/>
      <c r="T1320" s="14">
        <f>IF(OR($J1320="",$O1320=""),"",$O1320/$J1320)</f>
        <v/>
      </c>
      <c r="U1320" s="14" t="inlineStr">
        <is>
          <t>Concluído</t>
        </is>
      </c>
      <c r="V1320" s="14" t="n"/>
      <c r="W1320" s="14" t="n"/>
      <c r="X1320" s="14" t="n"/>
      <c r="Y1320" s="14" t="n"/>
      <c r="Z1320" s="14" t="n"/>
      <c r="AA1320" s="11" t="n"/>
      <c r="AB1320" s="14">
        <f>B1320&amp;"|"&amp;I1320</f>
        <v/>
      </c>
      <c r="AC1320">
        <f>IF($B1320="","","|"&amp;SUBSTITUTE(TRIM(SUBSTITUTE(SUBSTITUTE(SUBSTITUTE(SUBSTITUTE(SUBSTITUTE(SUBSTITUTE(SUBSTITUTE(SUBSTITUTE(SUBSTITUTE(SUBSTITUTE(SUBSTITUTE(SUBSTITUTE(SUBSTITUTE(SUBSTITUTE(TRIM($B1320&amp;""),CHAR(10)," "),CHAR(13)," "),"."," "),";"," "),","," "),"/"," "),"+"," "),"-"," "),"  "," "),"  "," "),"  "," "),"  "," "),"  "," "),"  "," "))," ","|")&amp;"|")</f>
        <v/>
      </c>
      <c r="AD1320">
        <f>TRIM($I1320&amp;"")</f>
        <v/>
      </c>
    </row>
    <row r="1321" ht="24" customHeight="1">
      <c r="A1321" s="9" t="n">
        <v>46210</v>
      </c>
      <c r="B1321" s="14" t="inlineStr">
        <is>
          <t>10200,10202,10205</t>
        </is>
      </c>
      <c r="C1321" s="14" t="n"/>
      <c r="D1321" s="14" t="inlineStr">
        <is>
          <t>8 EMBALAGEM</t>
        </is>
      </c>
      <c r="E1321" s="14" t="inlineStr">
        <is>
          <t>200306204</t>
        </is>
      </c>
      <c r="F1321" s="14" t="inlineStr">
        <is>
          <t>TAMPO MONTADO 1600X900X45 MDF-TAMPO C/ENGROS R100</t>
        </is>
      </c>
      <c r="G1321" s="14" t="inlineStr">
        <is>
          <t>8 EMBALAGEM</t>
        </is>
      </c>
      <c r="H1321" s="14" t="inlineStr">
        <is>
          <t>8 EMBALAGEM</t>
        </is>
      </c>
      <c r="I1321" s="9" t="inlineStr">
        <is>
          <t>8 EMBALAGEM</t>
        </is>
      </c>
      <c r="J1321" s="9" t="n">
        <v>1</v>
      </c>
      <c r="K1321" s="14">
        <f>IF($E1321="","",IFERROR(INDEX('01_Cad_Pecas'!$H$2:$H$5000,MATCH($E1321,'01_Cad_Pecas'!$D$2:$D$5000,0)),IFERROR(INDEX('01_Cad_Pecas'!$H$2:$H$5000,MATCH(VALUE($E1321),'01_Cad_Pecas'!$D$2:$D$5000,0)),"")))</f>
        <v/>
      </c>
      <c r="L1321" s="14">
        <f>IF($E1321="","",IFERROR(INDEX('01_Cad_Pecas'!$I$2:$I$5000,MATCH($E1321,'01_Cad_Pecas'!$D$2:$D$5000,0)),IFERROR(INDEX('01_Cad_Pecas'!$I$2:$I$5000,MATCH(VALUE($E1321),'01_Cad_Pecas'!$D$2:$D$5000,0)),"")))</f>
        <v/>
      </c>
      <c r="M1321" s="14">
        <f>IF(OR($J1321="",$L1321=""),"",IF($K1321="",0,$K1321)+$J1321*$L1321)</f>
        <v/>
      </c>
      <c r="N1321" s="14" t="n">
        <v>46210</v>
      </c>
      <c r="O1321" s="14" t="n">
        <v>1</v>
      </c>
      <c r="P1321" s="14" t="n"/>
      <c r="Q1321" s="14" t="n"/>
      <c r="R1321" s="14" t="n"/>
      <c r="S1321" s="14" t="n"/>
      <c r="T1321" s="14">
        <f>IF(OR($J1321="",$O1321=""),"",$O1321/$J1321)</f>
        <v/>
      </c>
      <c r="U1321" s="14" t="inlineStr">
        <is>
          <t>Concluído</t>
        </is>
      </c>
      <c r="V1321" s="14" t="n"/>
      <c r="W1321" s="14" t="n"/>
      <c r="X1321" s="14" t="n"/>
      <c r="Y1321" s="14" t="n"/>
      <c r="Z1321" s="14" t="n"/>
      <c r="AA1321" s="11" t="n"/>
      <c r="AB1321" s="14">
        <f>B1321&amp;"|"&amp;I1321</f>
        <v/>
      </c>
      <c r="AC1321">
        <f>IF($B1321="","","|"&amp;SUBSTITUTE(TRIM(SUBSTITUTE(SUBSTITUTE(SUBSTITUTE(SUBSTITUTE(SUBSTITUTE(SUBSTITUTE(SUBSTITUTE(SUBSTITUTE(SUBSTITUTE(SUBSTITUTE(SUBSTITUTE(SUBSTITUTE(SUBSTITUTE(SUBSTITUTE(TRIM($B1321&amp;""),CHAR(10)," "),CHAR(13)," "),"."," "),";"," "),","," "),"/"," "),"+"," "),"-"," "),"  "," "),"  "," "),"  "," "),"  "," "),"  "," "),"  "," "))," ","|")&amp;"|")</f>
        <v/>
      </c>
      <c r="AD1321">
        <f>TRIM($I1321&amp;"")</f>
        <v/>
      </c>
    </row>
    <row r="1322" ht="24" customHeight="1">
      <c r="A1322" s="9" t="n">
        <v>46210</v>
      </c>
      <c r="B1322" s="14" t="inlineStr">
        <is>
          <t>10200,10202,10205</t>
        </is>
      </c>
      <c r="C1322" s="14" t="n"/>
      <c r="D1322" s="14" t="inlineStr">
        <is>
          <t>8 EMBALAGEM</t>
        </is>
      </c>
      <c r="E1322" s="14" t="inlineStr">
        <is>
          <t>200306205</t>
        </is>
      </c>
      <c r="F1322" s="14" t="inlineStr">
        <is>
          <t>TAMPO MTD 1600X900X45 MDF-TAMPO C/ENGROS R100 C/VD</t>
        </is>
      </c>
      <c r="G1322" s="14" t="inlineStr">
        <is>
          <t>8 EMBALAGEM</t>
        </is>
      </c>
      <c r="H1322" s="14" t="inlineStr">
        <is>
          <t>8 EMBALAGEM</t>
        </is>
      </c>
      <c r="I1322" s="9" t="inlineStr">
        <is>
          <t>8 EMBALAGEM</t>
        </is>
      </c>
      <c r="J1322" s="9" t="n">
        <v>3</v>
      </c>
      <c r="K1322" s="14">
        <f>IF($E1322="","",IFERROR(INDEX('01_Cad_Pecas'!$H$2:$H$5000,MATCH($E1322,'01_Cad_Pecas'!$D$2:$D$5000,0)),IFERROR(INDEX('01_Cad_Pecas'!$H$2:$H$5000,MATCH(VALUE($E1322),'01_Cad_Pecas'!$D$2:$D$5000,0)),"")))</f>
        <v/>
      </c>
      <c r="L1322" s="14">
        <f>IF($E1322="","",IFERROR(INDEX('01_Cad_Pecas'!$I$2:$I$5000,MATCH($E1322,'01_Cad_Pecas'!$D$2:$D$5000,0)),IFERROR(INDEX('01_Cad_Pecas'!$I$2:$I$5000,MATCH(VALUE($E1322),'01_Cad_Pecas'!$D$2:$D$5000,0)),"")))</f>
        <v/>
      </c>
      <c r="M1322" s="14">
        <f>IF(OR($J1322="",$L1322=""),"",IF($K1322="",0,$K1322)+$J1322*$L1322)</f>
        <v/>
      </c>
      <c r="N1322" s="14" t="n">
        <v>46211</v>
      </c>
      <c r="O1322" s="14" t="n">
        <v>3</v>
      </c>
      <c r="P1322" s="14" t="n"/>
      <c r="Q1322" s="14" t="n"/>
      <c r="R1322" s="14" t="n"/>
      <c r="S1322" s="14" t="n"/>
      <c r="T1322" s="14">
        <f>IF(OR($J1322="",$O1322=""),"",$O1322/$J1322)</f>
        <v/>
      </c>
      <c r="U1322" s="14" t="inlineStr">
        <is>
          <t>Concluído</t>
        </is>
      </c>
      <c r="V1322" s="14" t="n"/>
      <c r="W1322" s="14" t="n"/>
      <c r="X1322" s="14" t="n"/>
      <c r="Y1322" s="14" t="n"/>
      <c r="Z1322" s="14" t="n"/>
      <c r="AA1322" s="11" t="n"/>
      <c r="AB1322" s="14">
        <f>B1322&amp;"|"&amp;I1322</f>
        <v/>
      </c>
      <c r="AC1322">
        <f>IF($B1322="","","|"&amp;SUBSTITUTE(TRIM(SUBSTITUTE(SUBSTITUTE(SUBSTITUTE(SUBSTITUTE(SUBSTITUTE(SUBSTITUTE(SUBSTITUTE(SUBSTITUTE(SUBSTITUTE(SUBSTITUTE(SUBSTITUTE(SUBSTITUTE(SUBSTITUTE(SUBSTITUTE(TRIM($B1322&amp;""),CHAR(10)," "),CHAR(13)," "),"."," "),";"," "),","," "),"/"," "),"+"," "),"-"," "),"  "," "),"  "," "),"  "," "),"  "," "),"  "," "),"  "," "))," ","|")&amp;"|")</f>
        <v/>
      </c>
      <c r="AD1322">
        <f>TRIM($I1322&amp;"")</f>
        <v/>
      </c>
    </row>
    <row r="1323" ht="24" customHeight="1">
      <c r="A1323" s="9" t="n">
        <v>46210</v>
      </c>
      <c r="B1323" s="14" t="inlineStr">
        <is>
          <t>10200,10202,10205</t>
        </is>
      </c>
      <c r="C1323" s="14" t="n"/>
      <c r="D1323" s="14" t="inlineStr">
        <is>
          <t>8 EMBALAGEM</t>
        </is>
      </c>
      <c r="E1323" s="14" t="inlineStr">
        <is>
          <t>200308101</t>
        </is>
      </c>
      <c r="F1323" s="14" t="inlineStr">
        <is>
          <t>TRAVESSA 1200X120X18 MDF - MESA GENOVA 1,80</t>
        </is>
      </c>
      <c r="G1323" s="14" t="inlineStr">
        <is>
          <t>8 EMBALAGEM</t>
        </is>
      </c>
      <c r="H1323" s="14" t="inlineStr">
        <is>
          <t>8 EMBALAGEM</t>
        </is>
      </c>
      <c r="I1323" s="9" t="inlineStr">
        <is>
          <t>8 EMBALAGEM</t>
        </is>
      </c>
      <c r="J1323" s="9" t="n">
        <v>4</v>
      </c>
      <c r="K1323" s="14">
        <f>IF($E1323="","",IFERROR(INDEX('01_Cad_Pecas'!$H$2:$H$5000,MATCH($E1323,'01_Cad_Pecas'!$D$2:$D$5000,0)),IFERROR(INDEX('01_Cad_Pecas'!$H$2:$H$5000,MATCH(VALUE($E1323),'01_Cad_Pecas'!$D$2:$D$5000,0)),"")))</f>
        <v/>
      </c>
      <c r="L1323" s="14">
        <f>IF($E1323="","",IFERROR(INDEX('01_Cad_Pecas'!$I$2:$I$5000,MATCH($E1323,'01_Cad_Pecas'!$D$2:$D$5000,0)),IFERROR(INDEX('01_Cad_Pecas'!$I$2:$I$5000,MATCH(VALUE($E1323),'01_Cad_Pecas'!$D$2:$D$5000,0)),"")))</f>
        <v/>
      </c>
      <c r="M1323" s="14">
        <f>IF(OR($J1323="",$L1323=""),"",IF($K1323="",0,$K1323)+$J1323*$L1323)</f>
        <v/>
      </c>
      <c r="N1323" s="14" t="n">
        <v>46211</v>
      </c>
      <c r="O1323" s="14" t="n">
        <v>4</v>
      </c>
      <c r="P1323" s="14" t="n"/>
      <c r="Q1323" s="14" t="n"/>
      <c r="R1323" s="14" t="n"/>
      <c r="S1323" s="14" t="n"/>
      <c r="T1323" s="14">
        <f>IF(OR($J1323="",$O1323=""),"",$O1323/$J1323)</f>
        <v/>
      </c>
      <c r="U1323" s="14" t="inlineStr">
        <is>
          <t>Concluído</t>
        </is>
      </c>
      <c r="V1323" s="14" t="n"/>
      <c r="W1323" s="14" t="n"/>
      <c r="X1323" s="14" t="n"/>
      <c r="Y1323" s="14" t="n"/>
      <c r="Z1323" s="14" t="n"/>
      <c r="AA1323" s="11" t="n"/>
      <c r="AB1323" s="14">
        <f>B1323&amp;"|"&amp;I1323</f>
        <v/>
      </c>
      <c r="AC1323">
        <f>IF($B1323="","","|"&amp;SUBSTITUTE(TRIM(SUBSTITUTE(SUBSTITUTE(SUBSTITUTE(SUBSTITUTE(SUBSTITUTE(SUBSTITUTE(SUBSTITUTE(SUBSTITUTE(SUBSTITUTE(SUBSTITUTE(SUBSTITUTE(SUBSTITUTE(SUBSTITUTE(SUBSTITUTE(TRIM($B1323&amp;""),CHAR(10)," "),CHAR(13)," "),"."," "),";"," "),","," "),"/"," "),"+"," "),"-"," "),"  "," "),"  "," "),"  "," "),"  "," "),"  "," "),"  "," "))," ","|")&amp;"|")</f>
        <v/>
      </c>
      <c r="AD1323">
        <f>TRIM($I1323&amp;"")</f>
        <v/>
      </c>
    </row>
    <row r="1324" ht="24" customHeight="1">
      <c r="A1324" s="9" t="n">
        <v>46210</v>
      </c>
      <c r="B1324" s="14" t="inlineStr">
        <is>
          <t>10200,10202,10205</t>
        </is>
      </c>
      <c r="C1324" s="14" t="n"/>
      <c r="D1324" s="14" t="inlineStr">
        <is>
          <t>8 EMBALAGEM</t>
        </is>
      </c>
      <c r="E1324" s="14" t="inlineStr">
        <is>
          <t>200308204</t>
        </is>
      </c>
      <c r="F1324" s="14" t="inlineStr">
        <is>
          <t>TAMPO MONTADO 1800X900X45 MDF-TAMPO C/ENGROS R100</t>
        </is>
      </c>
      <c r="G1324" s="14" t="inlineStr">
        <is>
          <t>8 EMBALAGEM</t>
        </is>
      </c>
      <c r="H1324" s="14" t="inlineStr">
        <is>
          <t>8 EMBALAGEM</t>
        </is>
      </c>
      <c r="I1324" s="9" t="inlineStr">
        <is>
          <t>8 EMBALAGEM</t>
        </is>
      </c>
      <c r="J1324" s="9" t="n">
        <v>1</v>
      </c>
      <c r="K1324" s="14">
        <f>IF($E1324="","",IFERROR(INDEX('01_Cad_Pecas'!$H$2:$H$5000,MATCH($E1324,'01_Cad_Pecas'!$D$2:$D$5000,0)),IFERROR(INDEX('01_Cad_Pecas'!$H$2:$H$5000,MATCH(VALUE($E1324),'01_Cad_Pecas'!$D$2:$D$5000,0)),"")))</f>
        <v/>
      </c>
      <c r="L1324" s="14">
        <f>IF($E1324="","",IFERROR(INDEX('01_Cad_Pecas'!$I$2:$I$5000,MATCH($E1324,'01_Cad_Pecas'!$D$2:$D$5000,0)),IFERROR(INDEX('01_Cad_Pecas'!$I$2:$I$5000,MATCH(VALUE($E1324),'01_Cad_Pecas'!$D$2:$D$5000,0)),"")))</f>
        <v/>
      </c>
      <c r="M1324" s="14">
        <f>IF(OR($J1324="",$L1324=""),"",IF($K1324="",0,$K1324)+$J1324*$L1324)</f>
        <v/>
      </c>
      <c r="N1324" s="14" t="n">
        <v>46211</v>
      </c>
      <c r="O1324" s="14" t="n">
        <v>1</v>
      </c>
      <c r="P1324" s="14" t="n"/>
      <c r="Q1324" s="14" t="n"/>
      <c r="R1324" s="14" t="n"/>
      <c r="S1324" s="14" t="n"/>
      <c r="T1324" s="14">
        <f>IF(OR($J1324="",$O1324=""),"",$O1324/$J1324)</f>
        <v/>
      </c>
      <c r="U1324" s="14" t="inlineStr">
        <is>
          <t>Concluído</t>
        </is>
      </c>
      <c r="V1324" s="14" t="n"/>
      <c r="W1324" s="14" t="n"/>
      <c r="X1324" s="14" t="n"/>
      <c r="Y1324" s="14" t="n"/>
      <c r="Z1324" s="14" t="n"/>
      <c r="AA1324" s="11" t="n"/>
      <c r="AB1324" s="14">
        <f>B1324&amp;"|"&amp;I1324</f>
        <v/>
      </c>
      <c r="AC1324">
        <f>IF($B1324="","","|"&amp;SUBSTITUTE(TRIM(SUBSTITUTE(SUBSTITUTE(SUBSTITUTE(SUBSTITUTE(SUBSTITUTE(SUBSTITUTE(SUBSTITUTE(SUBSTITUTE(SUBSTITUTE(SUBSTITUTE(SUBSTITUTE(SUBSTITUTE(SUBSTITUTE(SUBSTITUTE(TRIM($B1324&amp;""),CHAR(10)," "),CHAR(13)," "),"."," "),";"," "),","," "),"/"," "),"+"," "),"-"," "),"  "," "),"  "," "),"  "," "),"  "," "),"  "," "),"  "," "))," ","|")&amp;"|")</f>
        <v/>
      </c>
      <c r="AD1324">
        <f>TRIM($I1324&amp;"")</f>
        <v/>
      </c>
    </row>
    <row r="1325" ht="24" customHeight="1">
      <c r="A1325" s="9" t="n">
        <v>46210</v>
      </c>
      <c r="B1325" s="14" t="inlineStr">
        <is>
          <t>10200,10202,10205</t>
        </is>
      </c>
      <c r="C1325" s="14" t="n"/>
      <c r="D1325" s="14" t="inlineStr">
        <is>
          <t>8 EMBALAGEM</t>
        </is>
      </c>
      <c r="E1325" s="14" t="inlineStr">
        <is>
          <t>200308205</t>
        </is>
      </c>
      <c r="F1325" s="14" t="inlineStr">
        <is>
          <t>TAMPO MTD 1800X900X45 MDF-TAMPO C/ENGROS R100 C/VD</t>
        </is>
      </c>
      <c r="G1325" s="14" t="inlineStr">
        <is>
          <t>8 EMBALAGEM</t>
        </is>
      </c>
      <c r="H1325" s="14" t="inlineStr">
        <is>
          <t>8 EMBALAGEM</t>
        </is>
      </c>
      <c r="I1325" s="9" t="inlineStr">
        <is>
          <t>8 EMBALAGEM</t>
        </is>
      </c>
      <c r="J1325" s="9" t="n">
        <v>1</v>
      </c>
      <c r="K1325" s="14">
        <f>IF($E1325="","",IFERROR(INDEX('01_Cad_Pecas'!$H$2:$H$5000,MATCH($E1325,'01_Cad_Pecas'!$D$2:$D$5000,0)),IFERROR(INDEX('01_Cad_Pecas'!$H$2:$H$5000,MATCH(VALUE($E1325),'01_Cad_Pecas'!$D$2:$D$5000,0)),"")))</f>
        <v/>
      </c>
      <c r="L1325" s="14">
        <f>IF($E1325="","",IFERROR(INDEX('01_Cad_Pecas'!$I$2:$I$5000,MATCH($E1325,'01_Cad_Pecas'!$D$2:$D$5000,0)),IFERROR(INDEX('01_Cad_Pecas'!$I$2:$I$5000,MATCH(VALUE($E1325),'01_Cad_Pecas'!$D$2:$D$5000,0)),"")))</f>
        <v/>
      </c>
      <c r="M1325" s="14">
        <f>IF(OR($J1325="",$L1325=""),"",IF($K1325="",0,$K1325)+$J1325*$L1325)</f>
        <v/>
      </c>
      <c r="N1325" s="14" t="n">
        <v>46211</v>
      </c>
      <c r="O1325" s="14" t="n">
        <v>1</v>
      </c>
      <c r="P1325" s="14" t="n"/>
      <c r="Q1325" s="14" t="n"/>
      <c r="R1325" s="14" t="n"/>
      <c r="S1325" s="14" t="n"/>
      <c r="T1325" s="14">
        <f>IF(OR($J1325="",$O1325=""),"",$O1325/$J1325)</f>
        <v/>
      </c>
      <c r="U1325" s="14" t="inlineStr">
        <is>
          <t>Concluído</t>
        </is>
      </c>
      <c r="V1325" s="14" t="n"/>
      <c r="W1325" s="14" t="n"/>
      <c r="X1325" s="14" t="n"/>
      <c r="Y1325" s="14" t="n"/>
      <c r="Z1325" s="14" t="n"/>
      <c r="AA1325" s="11" t="n"/>
      <c r="AB1325" s="14">
        <f>B1325&amp;"|"&amp;I1325</f>
        <v/>
      </c>
      <c r="AC1325">
        <f>IF($B1325="","","|"&amp;SUBSTITUTE(TRIM(SUBSTITUTE(SUBSTITUTE(SUBSTITUTE(SUBSTITUTE(SUBSTITUTE(SUBSTITUTE(SUBSTITUTE(SUBSTITUTE(SUBSTITUTE(SUBSTITUTE(SUBSTITUTE(SUBSTITUTE(SUBSTITUTE(SUBSTITUTE(TRIM($B1325&amp;""),CHAR(10)," "),CHAR(13)," "),"."," "),";"," "),","," "),"/"," "),"+"," "),"-"," "),"  "," "),"  "," "),"  "," "),"  "," "),"  "," "),"  "," "))," ","|")&amp;"|")</f>
        <v/>
      </c>
      <c r="AD1325">
        <f>TRIM($I1325&amp;"")</f>
        <v/>
      </c>
    </row>
    <row r="1326" ht="24" customHeight="1">
      <c r="A1326" s="9" t="n">
        <v>46210</v>
      </c>
      <c r="B1326" s="14" t="inlineStr">
        <is>
          <t>10200,10202,10205</t>
        </is>
      </c>
      <c r="C1326" s="14" t="n"/>
      <c r="D1326" s="14" t="inlineStr">
        <is>
          <t>8 EMBALAGEM</t>
        </is>
      </c>
      <c r="E1326" s="14" t="inlineStr">
        <is>
          <t>20033301</t>
        </is>
      </c>
      <c r="F1326" s="14" t="inlineStr">
        <is>
          <t>TRAV.MAIOR 980X65(135)X15 MDF-TAMPO AMST.1,03X1,03</t>
        </is>
      </c>
      <c r="G1326" s="14" t="inlineStr">
        <is>
          <t>8 EMBALAGEM</t>
        </is>
      </c>
      <c r="H1326" s="14" t="inlineStr">
        <is>
          <t>8 EMBALAGEM</t>
        </is>
      </c>
      <c r="I1326" s="9" t="inlineStr">
        <is>
          <t>8 EMBALAGEM</t>
        </is>
      </c>
      <c r="J1326" s="9" t="n">
        <v>2</v>
      </c>
      <c r="K1326" s="14">
        <f>IF($E1326="","",IFERROR(INDEX('01_Cad_Pecas'!$H$2:$H$5000,MATCH($E1326,'01_Cad_Pecas'!$D$2:$D$5000,0)),IFERROR(INDEX('01_Cad_Pecas'!$H$2:$H$5000,MATCH(VALUE($E1326),'01_Cad_Pecas'!$D$2:$D$5000,0)),"")))</f>
        <v/>
      </c>
      <c r="L1326" s="14">
        <f>IF($E1326="","",IFERROR(INDEX('01_Cad_Pecas'!$I$2:$I$5000,MATCH($E1326,'01_Cad_Pecas'!$D$2:$D$5000,0)),IFERROR(INDEX('01_Cad_Pecas'!$I$2:$I$5000,MATCH(VALUE($E1326),'01_Cad_Pecas'!$D$2:$D$5000,0)),"")))</f>
        <v/>
      </c>
      <c r="M1326" s="14">
        <f>IF(OR($J1326="",$L1326=""),"",IF($K1326="",0,$K1326)+$J1326*$L1326)</f>
        <v/>
      </c>
      <c r="N1326" s="14" t="n">
        <v>46211</v>
      </c>
      <c r="O1326" s="14" t="n">
        <v>2</v>
      </c>
      <c r="P1326" s="14" t="n"/>
      <c r="Q1326" s="14" t="n"/>
      <c r="R1326" s="14" t="n"/>
      <c r="S1326" s="14" t="n"/>
      <c r="T1326" s="14">
        <f>IF(OR($J1326="",$O1326=""),"",$O1326/$J1326)</f>
        <v/>
      </c>
      <c r="U1326" s="14" t="inlineStr">
        <is>
          <t>Concluído</t>
        </is>
      </c>
      <c r="V1326" s="14" t="n"/>
      <c r="W1326" s="14" t="n"/>
      <c r="X1326" s="14" t="n"/>
      <c r="Y1326" s="14" t="n"/>
      <c r="Z1326" s="14" t="n"/>
      <c r="AA1326" s="11" t="n"/>
      <c r="AB1326" s="14">
        <f>B1326&amp;"|"&amp;I1326</f>
        <v/>
      </c>
      <c r="AC1326">
        <f>IF($B1326="","","|"&amp;SUBSTITUTE(TRIM(SUBSTITUTE(SUBSTITUTE(SUBSTITUTE(SUBSTITUTE(SUBSTITUTE(SUBSTITUTE(SUBSTITUTE(SUBSTITUTE(SUBSTITUTE(SUBSTITUTE(SUBSTITUTE(SUBSTITUTE(SUBSTITUTE(SUBSTITUTE(TRIM($B1326&amp;""),CHAR(10)," "),CHAR(13)," "),"."," "),";"," "),","," "),"/"," "),"+"," "),"-"," "),"  "," "),"  "," "),"  "," "),"  "," "),"  "," "),"  "," "))," ","|")&amp;"|")</f>
        <v/>
      </c>
      <c r="AD1326">
        <f>TRIM($I1326&amp;"")</f>
        <v/>
      </c>
    </row>
    <row r="1327" ht="24" customHeight="1">
      <c r="A1327" s="9" t="n">
        <v>46210</v>
      </c>
      <c r="B1327" s="14" t="inlineStr">
        <is>
          <t>10200,10202,10205</t>
        </is>
      </c>
      <c r="C1327" s="14" t="n"/>
      <c r="D1327" s="14" t="inlineStr">
        <is>
          <t>8 EMBALAGEM</t>
        </is>
      </c>
      <c r="E1327" s="14" t="inlineStr">
        <is>
          <t>20033302</t>
        </is>
      </c>
      <c r="F1327" s="14" t="inlineStr">
        <is>
          <t>TRAV. MENOR 850X65X15 MDF - TAMPO AMST. 1,03X1,03</t>
        </is>
      </c>
      <c r="G1327" s="14" t="inlineStr">
        <is>
          <t>8 EMBALAGEM</t>
        </is>
      </c>
      <c r="H1327" s="14" t="inlineStr">
        <is>
          <t>8 EMBALAGEM</t>
        </is>
      </c>
      <c r="I1327" s="9" t="inlineStr">
        <is>
          <t>8 EMBALAGEM</t>
        </is>
      </c>
      <c r="J1327" s="9" t="n">
        <v>2</v>
      </c>
      <c r="K1327" s="14">
        <f>IF($E1327="","",IFERROR(INDEX('01_Cad_Pecas'!$H$2:$H$5000,MATCH($E1327,'01_Cad_Pecas'!$D$2:$D$5000,0)),IFERROR(INDEX('01_Cad_Pecas'!$H$2:$H$5000,MATCH(VALUE($E1327),'01_Cad_Pecas'!$D$2:$D$5000,0)),"")))</f>
        <v/>
      </c>
      <c r="L1327" s="14">
        <f>IF($E1327="","",IFERROR(INDEX('01_Cad_Pecas'!$I$2:$I$5000,MATCH($E1327,'01_Cad_Pecas'!$D$2:$D$5000,0)),IFERROR(INDEX('01_Cad_Pecas'!$I$2:$I$5000,MATCH(VALUE($E1327),'01_Cad_Pecas'!$D$2:$D$5000,0)),"")))</f>
        <v/>
      </c>
      <c r="M1327" s="14">
        <f>IF(OR($J1327="",$L1327=""),"",IF($K1327="",0,$K1327)+$J1327*$L1327)</f>
        <v/>
      </c>
      <c r="N1327" s="14" t="n">
        <v>46211</v>
      </c>
      <c r="O1327" s="14" t="n">
        <v>2</v>
      </c>
      <c r="P1327" s="14" t="n"/>
      <c r="Q1327" s="14" t="n"/>
      <c r="R1327" s="14" t="n"/>
      <c r="S1327" s="14" t="n"/>
      <c r="T1327" s="14">
        <f>IF(OR($J1327="",$O1327=""),"",$O1327/$J1327)</f>
        <v/>
      </c>
      <c r="U1327" s="14" t="inlineStr">
        <is>
          <t>Concluído</t>
        </is>
      </c>
      <c r="V1327" s="14" t="n"/>
      <c r="W1327" s="14" t="n"/>
      <c r="X1327" s="14" t="n"/>
      <c r="Y1327" s="14" t="n"/>
      <c r="Z1327" s="14" t="n"/>
      <c r="AA1327" s="11" t="n"/>
      <c r="AB1327" s="14">
        <f>B1327&amp;"|"&amp;I1327</f>
        <v/>
      </c>
      <c r="AC1327">
        <f>IF($B1327="","","|"&amp;SUBSTITUTE(TRIM(SUBSTITUTE(SUBSTITUTE(SUBSTITUTE(SUBSTITUTE(SUBSTITUTE(SUBSTITUTE(SUBSTITUTE(SUBSTITUTE(SUBSTITUTE(SUBSTITUTE(SUBSTITUTE(SUBSTITUTE(SUBSTITUTE(SUBSTITUTE(TRIM($B1327&amp;""),CHAR(10)," "),CHAR(13)," "),"."," "),";"," "),","," "),"/"," "),"+"," "),"-"," "),"  "," "),"  "," "),"  "," "),"  "," "),"  "," "),"  "," "))," ","|")&amp;"|")</f>
        <v/>
      </c>
      <c r="AD1327">
        <f>TRIM($I1327&amp;"")</f>
        <v/>
      </c>
    </row>
    <row r="1328" ht="24" customHeight="1">
      <c r="A1328" s="9" t="n">
        <v>46210</v>
      </c>
      <c r="B1328" s="14" t="inlineStr">
        <is>
          <t>10200,10202,10205</t>
        </is>
      </c>
      <c r="C1328" s="14" t="n"/>
      <c r="D1328" s="14" t="inlineStr">
        <is>
          <t>8 EMBALAGEM</t>
        </is>
      </c>
      <c r="E1328" s="14" t="inlineStr">
        <is>
          <t>20033303</t>
        </is>
      </c>
      <c r="F1328" s="14" t="inlineStr">
        <is>
          <t>MOLDURA 1030X515X15 MDF - TAMPO AMST. 1,03X1,03</t>
        </is>
      </c>
      <c r="G1328" s="14" t="inlineStr">
        <is>
          <t>8 EMBALAGEM</t>
        </is>
      </c>
      <c r="H1328" s="14" t="inlineStr">
        <is>
          <t>8 EMBALAGEM</t>
        </is>
      </c>
      <c r="I1328" s="9" t="inlineStr">
        <is>
          <t>8 EMBALAGEM</t>
        </is>
      </c>
      <c r="J1328" s="9" t="n">
        <v>2</v>
      </c>
      <c r="K1328" s="14">
        <f>IF($E1328="","",IFERROR(INDEX('01_Cad_Pecas'!$H$2:$H$5000,MATCH($E1328,'01_Cad_Pecas'!$D$2:$D$5000,0)),IFERROR(INDEX('01_Cad_Pecas'!$H$2:$H$5000,MATCH(VALUE($E1328),'01_Cad_Pecas'!$D$2:$D$5000,0)),"")))</f>
        <v/>
      </c>
      <c r="L1328" s="14">
        <f>IF($E1328="","",IFERROR(INDEX('01_Cad_Pecas'!$I$2:$I$5000,MATCH($E1328,'01_Cad_Pecas'!$D$2:$D$5000,0)),IFERROR(INDEX('01_Cad_Pecas'!$I$2:$I$5000,MATCH(VALUE($E1328),'01_Cad_Pecas'!$D$2:$D$5000,0)),"")))</f>
        <v/>
      </c>
      <c r="M1328" s="14">
        <f>IF(OR($J1328="",$L1328=""),"",IF($K1328="",0,$K1328)+$J1328*$L1328)</f>
        <v/>
      </c>
      <c r="N1328" s="14" t="n">
        <v>46211</v>
      </c>
      <c r="O1328" s="14" t="n">
        <v>2</v>
      </c>
      <c r="P1328" s="14" t="n"/>
      <c r="Q1328" s="14" t="n"/>
      <c r="R1328" s="14" t="n"/>
      <c r="S1328" s="14" t="n"/>
      <c r="T1328" s="14">
        <f>IF(OR($J1328="",$O1328=""),"",$O1328/$J1328)</f>
        <v/>
      </c>
      <c r="U1328" s="14" t="inlineStr">
        <is>
          <t>Concluído</t>
        </is>
      </c>
      <c r="V1328" s="14" t="n"/>
      <c r="W1328" s="14" t="n"/>
      <c r="X1328" s="14" t="n"/>
      <c r="Y1328" s="14" t="n"/>
      <c r="Z1328" s="14" t="n"/>
      <c r="AA1328" s="11" t="n"/>
      <c r="AB1328" s="14">
        <f>B1328&amp;"|"&amp;I1328</f>
        <v/>
      </c>
      <c r="AC1328">
        <f>IF($B1328="","","|"&amp;SUBSTITUTE(TRIM(SUBSTITUTE(SUBSTITUTE(SUBSTITUTE(SUBSTITUTE(SUBSTITUTE(SUBSTITUTE(SUBSTITUTE(SUBSTITUTE(SUBSTITUTE(SUBSTITUTE(SUBSTITUTE(SUBSTITUTE(SUBSTITUTE(SUBSTITUTE(TRIM($B1328&amp;""),CHAR(10)," "),CHAR(13)," "),"."," "),";"," "),","," "),"/"," "),"+"," "),"-"," "),"  "," "),"  "," "),"  "," "),"  "," "),"  "," "),"  "," "))," ","|")&amp;"|")</f>
        <v/>
      </c>
      <c r="AD1328">
        <f>TRIM($I1328&amp;"")</f>
        <v/>
      </c>
    </row>
    <row r="1329" ht="24" customHeight="1">
      <c r="A1329" s="9" t="n">
        <v>46210</v>
      </c>
      <c r="B1329" s="14" t="inlineStr">
        <is>
          <t>10200,10202,10205</t>
        </is>
      </c>
      <c r="C1329" s="14" t="n"/>
      <c r="D1329" s="14" t="inlineStr">
        <is>
          <t>8 EMBALAGEM</t>
        </is>
      </c>
      <c r="E1329" s="14" t="inlineStr">
        <is>
          <t>20033304</t>
        </is>
      </c>
      <c r="F1329" s="14" t="inlineStr">
        <is>
          <t>TAMPO 1030X1030X15 MDF - TAMPO AMST. 1,03X1,03</t>
        </is>
      </c>
      <c r="G1329" s="14" t="inlineStr">
        <is>
          <t>8 EMBALAGEM</t>
        </is>
      </c>
      <c r="H1329" s="14" t="inlineStr">
        <is>
          <t>8 EMBALAGEM</t>
        </is>
      </c>
      <c r="I1329" s="9" t="inlineStr">
        <is>
          <t>8 EMBALAGEM</t>
        </is>
      </c>
      <c r="J1329" s="9" t="n">
        <v>1</v>
      </c>
      <c r="K1329" s="14">
        <f>IF($E1329="","",IFERROR(INDEX('01_Cad_Pecas'!$H$2:$H$5000,MATCH($E1329,'01_Cad_Pecas'!$D$2:$D$5000,0)),IFERROR(INDEX('01_Cad_Pecas'!$H$2:$H$5000,MATCH(VALUE($E1329),'01_Cad_Pecas'!$D$2:$D$5000,0)),"")))</f>
        <v/>
      </c>
      <c r="L1329" s="14">
        <f>IF($E1329="","",IFERROR(INDEX('01_Cad_Pecas'!$I$2:$I$5000,MATCH($E1329,'01_Cad_Pecas'!$D$2:$D$5000,0)),IFERROR(INDEX('01_Cad_Pecas'!$I$2:$I$5000,MATCH(VALUE($E1329),'01_Cad_Pecas'!$D$2:$D$5000,0)),"")))</f>
        <v/>
      </c>
      <c r="M1329" s="14">
        <f>IF(OR($J1329="",$L1329=""),"",IF($K1329="",0,$K1329)+$J1329*$L1329)</f>
        <v/>
      </c>
      <c r="N1329" s="14" t="n">
        <v>46211</v>
      </c>
      <c r="O1329" s="14" t="n">
        <v>1</v>
      </c>
      <c r="P1329" s="14" t="n"/>
      <c r="Q1329" s="14" t="n"/>
      <c r="R1329" s="14" t="n"/>
      <c r="S1329" s="14" t="n"/>
      <c r="T1329" s="14">
        <f>IF(OR($J1329="",$O1329=""),"",$O1329/$J1329)</f>
        <v/>
      </c>
      <c r="U1329" s="14" t="inlineStr">
        <is>
          <t>Concluído</t>
        </is>
      </c>
      <c r="V1329" s="14" t="n"/>
      <c r="W1329" s="14" t="n"/>
      <c r="X1329" s="14" t="n"/>
      <c r="Y1329" s="14" t="n"/>
      <c r="Z1329" s="14" t="n"/>
      <c r="AA1329" s="11" t="n"/>
      <c r="AB1329" s="14">
        <f>B1329&amp;"|"&amp;I1329</f>
        <v/>
      </c>
      <c r="AC1329">
        <f>IF($B1329="","","|"&amp;SUBSTITUTE(TRIM(SUBSTITUTE(SUBSTITUTE(SUBSTITUTE(SUBSTITUTE(SUBSTITUTE(SUBSTITUTE(SUBSTITUTE(SUBSTITUTE(SUBSTITUTE(SUBSTITUTE(SUBSTITUTE(SUBSTITUTE(SUBSTITUTE(SUBSTITUTE(TRIM($B1329&amp;""),CHAR(10)," "),CHAR(13)," "),"."," "),";"," "),","," "),"/"," "),"+"," "),"-"," "),"  "," "),"  "," "),"  "," "),"  "," "),"  "," "),"  "," "))," ","|")&amp;"|")</f>
        <v/>
      </c>
      <c r="AD1329">
        <f>TRIM($I1329&amp;"")</f>
        <v/>
      </c>
    </row>
    <row r="1330" ht="24" customHeight="1">
      <c r="A1330" s="9" t="n">
        <v>46210</v>
      </c>
      <c r="B1330" s="14" t="inlineStr">
        <is>
          <t>10200,10202,10205</t>
        </is>
      </c>
      <c r="C1330" s="14" t="n"/>
      <c r="D1330" s="14" t="inlineStr">
        <is>
          <t>8 EMBALAGEM</t>
        </is>
      </c>
      <c r="E1330" s="14" t="inlineStr">
        <is>
          <t>1005009</t>
        </is>
      </c>
      <c r="F1330" s="14" t="inlineStr">
        <is>
          <t>MESA DE CABECEIRA MALAGA</t>
        </is>
      </c>
      <c r="G1330" s="14" t="inlineStr">
        <is>
          <t>8 EMBALAGEM</t>
        </is>
      </c>
      <c r="H1330" s="14" t="inlineStr">
        <is>
          <t>8 EMBALAGEM</t>
        </is>
      </c>
      <c r="I1330" s="9" t="inlineStr">
        <is>
          <t>8 EMBALAGEM</t>
        </is>
      </c>
      <c r="J1330" s="9" t="n">
        <v>4</v>
      </c>
      <c r="K1330" s="14">
        <f>IF($E1330="","",IFERROR(INDEX('01_Cad_Pecas'!$H$2:$H$5000,MATCH($E1330,'01_Cad_Pecas'!$D$2:$D$5000,0)),IFERROR(INDEX('01_Cad_Pecas'!$H$2:$H$5000,MATCH(VALUE($E1330),'01_Cad_Pecas'!$D$2:$D$5000,0)),"")))</f>
        <v/>
      </c>
      <c r="L1330" s="14">
        <f>IF($E1330="","",IFERROR(INDEX('01_Cad_Pecas'!$I$2:$I$5000,MATCH($E1330,'01_Cad_Pecas'!$D$2:$D$5000,0)),IFERROR(INDEX('01_Cad_Pecas'!$I$2:$I$5000,MATCH(VALUE($E1330),'01_Cad_Pecas'!$D$2:$D$5000,0)),"")))</f>
        <v/>
      </c>
      <c r="M1330" s="14">
        <f>IF(OR($J1330="",$L1330=""),"",IF($K1330="",0,$K1330)+$J1330*$L1330)</f>
        <v/>
      </c>
      <c r="N1330" s="14" t="n">
        <v>46211</v>
      </c>
      <c r="O1330" s="14" t="n">
        <v>4</v>
      </c>
      <c r="P1330" s="14" t="n"/>
      <c r="Q1330" s="14" t="n"/>
      <c r="R1330" s="14" t="n"/>
      <c r="S1330" s="14" t="n"/>
      <c r="T1330" s="14">
        <f>IF(OR($J1330="",$O1330=""),"",$O1330/$J1330)</f>
        <v/>
      </c>
      <c r="U1330" s="14" t="inlineStr">
        <is>
          <t>Concluído</t>
        </is>
      </c>
      <c r="V1330" s="14" t="n"/>
      <c r="W1330" s="14" t="n"/>
      <c r="X1330" s="14" t="n"/>
      <c r="Y1330" s="14" t="n"/>
      <c r="Z1330" s="14" t="n"/>
      <c r="AA1330" s="11" t="n"/>
      <c r="AB1330" s="14">
        <f>B1330&amp;"|"&amp;I1330</f>
        <v/>
      </c>
      <c r="AC1330">
        <f>IF($B1330="","","|"&amp;SUBSTITUTE(TRIM(SUBSTITUTE(SUBSTITUTE(SUBSTITUTE(SUBSTITUTE(SUBSTITUTE(SUBSTITUTE(SUBSTITUTE(SUBSTITUTE(SUBSTITUTE(SUBSTITUTE(SUBSTITUTE(SUBSTITUTE(SUBSTITUTE(SUBSTITUTE(TRIM($B1330&amp;""),CHAR(10)," "),CHAR(13)," "),"."," "),";"," "),","," "),"/"," "),"+"," "),"-"," "),"  "," "),"  "," "),"  "," "),"  "," "),"  "," "),"  "," "))," ","|")&amp;"|")</f>
        <v/>
      </c>
      <c r="AD1330">
        <f>TRIM($I1330&amp;"")</f>
        <v/>
      </c>
    </row>
    <row r="1331" ht="24" customHeight="1">
      <c r="A1331" s="9" t="n">
        <v>46210</v>
      </c>
      <c r="B1331" s="14" t="inlineStr">
        <is>
          <t>10200,10202,10205</t>
        </is>
      </c>
      <c r="C1331" s="14" t="n"/>
      <c r="D1331" s="14" t="inlineStr">
        <is>
          <t>8 EMBALAGEM</t>
        </is>
      </c>
      <c r="E1331" s="14" t="inlineStr">
        <is>
          <t>2001901</t>
        </is>
      </c>
      <c r="F1331" s="14" t="inlineStr">
        <is>
          <t>BASE SANTIAGO DUPLA</t>
        </is>
      </c>
      <c r="G1331" s="14" t="inlineStr">
        <is>
          <t>8 EMBALAGEM</t>
        </is>
      </c>
      <c r="H1331" s="14" t="inlineStr">
        <is>
          <t>8 EMBALAGEM</t>
        </is>
      </c>
      <c r="I1331" s="9" t="inlineStr">
        <is>
          <t>8 EMBALAGEM</t>
        </is>
      </c>
      <c r="J1331" s="9" t="n">
        <v>5</v>
      </c>
      <c r="K1331" s="14">
        <f>IF($E1331="","",IFERROR(INDEX('01_Cad_Pecas'!$H$2:$H$5000,MATCH($E1331,'01_Cad_Pecas'!$D$2:$D$5000,0)),IFERROR(INDEX('01_Cad_Pecas'!$H$2:$H$5000,MATCH(VALUE($E1331),'01_Cad_Pecas'!$D$2:$D$5000,0)),"")))</f>
        <v/>
      </c>
      <c r="L1331" s="14">
        <f>IF($E1331="","",IFERROR(INDEX('01_Cad_Pecas'!$I$2:$I$5000,MATCH($E1331,'01_Cad_Pecas'!$D$2:$D$5000,0)),IFERROR(INDEX('01_Cad_Pecas'!$I$2:$I$5000,MATCH(VALUE($E1331),'01_Cad_Pecas'!$D$2:$D$5000,0)),"")))</f>
        <v/>
      </c>
      <c r="M1331" s="14">
        <f>IF(OR($J1331="",$L1331=""),"",IF($K1331="",0,$K1331)+$J1331*$L1331)</f>
        <v/>
      </c>
      <c r="N1331" s="14" t="n">
        <v>46211</v>
      </c>
      <c r="O1331" s="14" t="n">
        <v>5</v>
      </c>
      <c r="P1331" s="14" t="n"/>
      <c r="Q1331" s="14" t="n"/>
      <c r="R1331" s="14" t="n"/>
      <c r="S1331" s="14" t="n"/>
      <c r="T1331" s="14">
        <f>IF(OR($J1331="",$O1331=""),"",$O1331/$J1331)</f>
        <v/>
      </c>
      <c r="U1331" s="14" t="inlineStr">
        <is>
          <t>Concluído</t>
        </is>
      </c>
      <c r="V1331" s="14" t="n"/>
      <c r="W1331" s="14" t="n"/>
      <c r="X1331" s="14" t="n"/>
      <c r="Y1331" s="14" t="n"/>
      <c r="Z1331" s="14" t="n"/>
      <c r="AA1331" s="11" t="n"/>
      <c r="AB1331" s="14">
        <f>B1331&amp;"|"&amp;I1331</f>
        <v/>
      </c>
      <c r="AC1331">
        <f>IF($B1331="","","|"&amp;SUBSTITUTE(TRIM(SUBSTITUTE(SUBSTITUTE(SUBSTITUTE(SUBSTITUTE(SUBSTITUTE(SUBSTITUTE(SUBSTITUTE(SUBSTITUTE(SUBSTITUTE(SUBSTITUTE(SUBSTITUTE(SUBSTITUTE(SUBSTITUTE(SUBSTITUTE(TRIM($B1331&amp;""),CHAR(10)," "),CHAR(13)," "),"."," "),";"," "),","," "),"/"," "),"+"," "),"-"," "),"  "," "),"  "," "),"  "," "),"  "," "),"  "," "),"  "," "))," ","|")&amp;"|")</f>
        <v/>
      </c>
      <c r="AD1331">
        <f>TRIM($I1331&amp;"")</f>
        <v/>
      </c>
    </row>
    <row r="1332" ht="24" customHeight="1">
      <c r="A1332" s="9" t="n">
        <v>46210</v>
      </c>
      <c r="B1332" s="14" t="inlineStr">
        <is>
          <t>10200,10202,10205</t>
        </is>
      </c>
      <c r="C1332" s="14" t="n"/>
      <c r="D1332" s="14" t="inlineStr">
        <is>
          <t>8 EMBALAGEM</t>
        </is>
      </c>
      <c r="E1332" s="14" t="inlineStr">
        <is>
          <t>2001961</t>
        </is>
      </c>
      <c r="F1332" s="14" t="inlineStr">
        <is>
          <t>BASE SANTIAGO QUADRADA</t>
        </is>
      </c>
      <c r="G1332" s="14" t="inlineStr">
        <is>
          <t>8 EMBALAGEM</t>
        </is>
      </c>
      <c r="H1332" s="14" t="inlineStr">
        <is>
          <t>8 EMBALAGEM</t>
        </is>
      </c>
      <c r="I1332" s="9" t="inlineStr">
        <is>
          <t>8 EMBALAGEM</t>
        </is>
      </c>
      <c r="J1332" s="9" t="n">
        <v>3</v>
      </c>
      <c r="K1332" s="14">
        <f>IF($E1332="","",IFERROR(INDEX('01_Cad_Pecas'!$H$2:$H$5000,MATCH($E1332,'01_Cad_Pecas'!$D$2:$D$5000,0)),IFERROR(INDEX('01_Cad_Pecas'!$H$2:$H$5000,MATCH(VALUE($E1332),'01_Cad_Pecas'!$D$2:$D$5000,0)),"")))</f>
        <v/>
      </c>
      <c r="L1332" s="14">
        <f>IF($E1332="","",IFERROR(INDEX('01_Cad_Pecas'!$I$2:$I$5000,MATCH($E1332,'01_Cad_Pecas'!$D$2:$D$5000,0)),IFERROR(INDEX('01_Cad_Pecas'!$I$2:$I$5000,MATCH(VALUE($E1332),'01_Cad_Pecas'!$D$2:$D$5000,0)),"")))</f>
        <v/>
      </c>
      <c r="M1332" s="14">
        <f>IF(OR($J1332="",$L1332=""),"",IF($K1332="",0,$K1332)+$J1332*$L1332)</f>
        <v/>
      </c>
      <c r="N1332" s="14" t="n">
        <v>46211</v>
      </c>
      <c r="O1332" s="14" t="n">
        <v>3</v>
      </c>
      <c r="P1332" s="14" t="n"/>
      <c r="Q1332" s="14" t="n"/>
      <c r="R1332" s="14" t="n"/>
      <c r="S1332" s="14" t="n"/>
      <c r="T1332" s="14">
        <f>IF(OR($J1332="",$O1332=""),"",$O1332/$J1332)</f>
        <v/>
      </c>
      <c r="U1332" s="14" t="inlineStr">
        <is>
          <t>Concluído</t>
        </is>
      </c>
      <c r="V1332" s="14" t="n"/>
      <c r="W1332" s="14" t="n"/>
      <c r="X1332" s="14" t="n"/>
      <c r="Y1332" s="14" t="n"/>
      <c r="Z1332" s="14" t="n"/>
      <c r="AA1332" s="11" t="n"/>
      <c r="AB1332" s="14">
        <f>B1332&amp;"|"&amp;I1332</f>
        <v/>
      </c>
      <c r="AC1332">
        <f>IF($B1332="","","|"&amp;SUBSTITUTE(TRIM(SUBSTITUTE(SUBSTITUTE(SUBSTITUTE(SUBSTITUTE(SUBSTITUTE(SUBSTITUTE(SUBSTITUTE(SUBSTITUTE(SUBSTITUTE(SUBSTITUTE(SUBSTITUTE(SUBSTITUTE(SUBSTITUTE(SUBSTITUTE(TRIM($B1332&amp;""),CHAR(10)," "),CHAR(13)," "),"."," "),";"," "),","," "),"/"," "),"+"," "),"-"," "),"  "," "),"  "," "),"  "," "),"  "," "),"  "," "),"  "," "))," ","|")&amp;"|")</f>
        <v/>
      </c>
      <c r="AD1332">
        <f>TRIM($I1332&amp;"")</f>
        <v/>
      </c>
    </row>
    <row r="1333" ht="24" customHeight="1">
      <c r="A1333" s="9" t="n">
        <v>46210</v>
      </c>
      <c r="B1333" s="14" t="inlineStr">
        <is>
          <t>10200,10202,10205</t>
        </is>
      </c>
      <c r="C1333" s="14" t="n"/>
      <c r="D1333" s="14" t="inlineStr">
        <is>
          <t>8 EMBALAGEM</t>
        </is>
      </c>
      <c r="E1333" s="14" t="inlineStr">
        <is>
          <t>2002001</t>
        </is>
      </c>
      <c r="F1333" s="14" t="inlineStr">
        <is>
          <t>BASE DUBAI 1,60X0,90 VOL 1/2</t>
        </is>
      </c>
      <c r="G1333" s="14" t="inlineStr">
        <is>
          <t>8 EMBALAGEM</t>
        </is>
      </c>
      <c r="H1333" s="14" t="inlineStr">
        <is>
          <t>8 EMBALAGEM</t>
        </is>
      </c>
      <c r="I1333" s="9" t="inlineStr">
        <is>
          <t>8 EMBALAGEM</t>
        </is>
      </c>
      <c r="J1333" s="9" t="n">
        <v>6</v>
      </c>
      <c r="K1333" s="14">
        <f>IF($E1333="","",IFERROR(INDEX('01_Cad_Pecas'!$H$2:$H$5000,MATCH($E1333,'01_Cad_Pecas'!$D$2:$D$5000,0)),IFERROR(INDEX('01_Cad_Pecas'!$H$2:$H$5000,MATCH(VALUE($E1333),'01_Cad_Pecas'!$D$2:$D$5000,0)),"")))</f>
        <v/>
      </c>
      <c r="L1333" s="14">
        <f>IF($E1333="","",IFERROR(INDEX('01_Cad_Pecas'!$I$2:$I$5000,MATCH($E1333,'01_Cad_Pecas'!$D$2:$D$5000,0)),IFERROR(INDEX('01_Cad_Pecas'!$I$2:$I$5000,MATCH(VALUE($E1333),'01_Cad_Pecas'!$D$2:$D$5000,0)),"")))</f>
        <v/>
      </c>
      <c r="M1333" s="14">
        <f>IF(OR($J1333="",$L1333=""),"",IF($K1333="",0,$K1333)+$J1333*$L1333)</f>
        <v/>
      </c>
      <c r="N1333" s="14" t="n">
        <v>46211</v>
      </c>
      <c r="O1333" s="14" t="n">
        <v>6</v>
      </c>
      <c r="P1333" s="14" t="n"/>
      <c r="Q1333" s="14" t="n"/>
      <c r="R1333" s="14" t="n"/>
      <c r="S1333" s="14" t="n"/>
      <c r="T1333" s="14">
        <f>IF(OR($J1333="",$O1333=""),"",$O1333/$J1333)</f>
        <v/>
      </c>
      <c r="U1333" s="14" t="inlineStr">
        <is>
          <t>Concluído</t>
        </is>
      </c>
      <c r="V1333" s="14" t="n"/>
      <c r="W1333" s="14" t="n"/>
      <c r="X1333" s="14" t="n"/>
      <c r="Y1333" s="14" t="n"/>
      <c r="Z1333" s="14" t="n"/>
      <c r="AA1333" s="11" t="n"/>
      <c r="AB1333" s="14">
        <f>B1333&amp;"|"&amp;I1333</f>
        <v/>
      </c>
      <c r="AC1333">
        <f>IF($B1333="","","|"&amp;SUBSTITUTE(TRIM(SUBSTITUTE(SUBSTITUTE(SUBSTITUTE(SUBSTITUTE(SUBSTITUTE(SUBSTITUTE(SUBSTITUTE(SUBSTITUTE(SUBSTITUTE(SUBSTITUTE(SUBSTITUTE(SUBSTITUTE(SUBSTITUTE(SUBSTITUTE(TRIM($B1333&amp;""),CHAR(10)," "),CHAR(13)," "),"."," "),";"," "),","," "),"/"," "),"+"," "),"-"," "),"  "," "),"  "," "),"  "," "),"  "," "),"  "," "),"  "," "))," ","|")&amp;"|")</f>
        <v/>
      </c>
      <c r="AD1333">
        <f>TRIM($I1333&amp;"")</f>
        <v/>
      </c>
    </row>
    <row r="1334" ht="24" customHeight="1">
      <c r="A1334" s="9" t="n">
        <v>46210</v>
      </c>
      <c r="B1334" s="14" t="inlineStr">
        <is>
          <t>10200,10202,10205</t>
        </is>
      </c>
      <c r="C1334" s="14" t="n"/>
      <c r="D1334" s="14" t="inlineStr">
        <is>
          <t>8 EMBALAGEM</t>
        </is>
      </c>
      <c r="E1334" s="14" t="inlineStr">
        <is>
          <t>2002162</t>
        </is>
      </c>
      <c r="F1334" s="14" t="inlineStr">
        <is>
          <t>TAMPO C/ VIDRO LIGHT 1600X900X18MM</t>
        </is>
      </c>
      <c r="G1334" s="14" t="inlineStr">
        <is>
          <t>8 EMBALAGEM</t>
        </is>
      </c>
      <c r="H1334" s="14" t="inlineStr">
        <is>
          <t>8 EMBALAGEM</t>
        </is>
      </c>
      <c r="I1334" s="9" t="inlineStr">
        <is>
          <t>8 EMBALAGEM</t>
        </is>
      </c>
      <c r="J1334" s="9" t="n">
        <v>11</v>
      </c>
      <c r="K1334" s="14">
        <f>IF($E1334="","",IFERROR(INDEX('01_Cad_Pecas'!$H$2:$H$5000,MATCH($E1334,'01_Cad_Pecas'!$D$2:$D$5000,0)),IFERROR(INDEX('01_Cad_Pecas'!$H$2:$H$5000,MATCH(VALUE($E1334),'01_Cad_Pecas'!$D$2:$D$5000,0)),"")))</f>
        <v/>
      </c>
      <c r="L1334" s="14">
        <f>IF($E1334="","",IFERROR(INDEX('01_Cad_Pecas'!$I$2:$I$5000,MATCH($E1334,'01_Cad_Pecas'!$D$2:$D$5000,0)),IFERROR(INDEX('01_Cad_Pecas'!$I$2:$I$5000,MATCH(VALUE($E1334),'01_Cad_Pecas'!$D$2:$D$5000,0)),"")))</f>
        <v/>
      </c>
      <c r="M1334" s="14">
        <f>IF(OR($J1334="",$L1334=""),"",IF($K1334="",0,$K1334)+$J1334*$L1334)</f>
        <v/>
      </c>
      <c r="N1334" s="14" t="n">
        <v>46211</v>
      </c>
      <c r="O1334" s="14" t="n">
        <v>11</v>
      </c>
      <c r="P1334" s="14" t="n"/>
      <c r="Q1334" s="14" t="n"/>
      <c r="R1334" s="14" t="n"/>
      <c r="S1334" s="14" t="n"/>
      <c r="T1334" s="14">
        <f>IF(OR($J1334="",$O1334=""),"",$O1334/$J1334)</f>
        <v/>
      </c>
      <c r="U1334" s="14" t="inlineStr">
        <is>
          <t>Concluído</t>
        </is>
      </c>
      <c r="V1334" s="14" t="n"/>
      <c r="W1334" s="14" t="n"/>
      <c r="X1334" s="14" t="n"/>
      <c r="Y1334" s="14" t="n"/>
      <c r="Z1334" s="14" t="n"/>
      <c r="AA1334" s="11" t="n"/>
      <c r="AB1334" s="14">
        <f>B1334&amp;"|"&amp;I1334</f>
        <v/>
      </c>
      <c r="AC1334">
        <f>IF($B1334="","","|"&amp;SUBSTITUTE(TRIM(SUBSTITUTE(SUBSTITUTE(SUBSTITUTE(SUBSTITUTE(SUBSTITUTE(SUBSTITUTE(SUBSTITUTE(SUBSTITUTE(SUBSTITUTE(SUBSTITUTE(SUBSTITUTE(SUBSTITUTE(SUBSTITUTE(SUBSTITUTE(TRIM($B1334&amp;""),CHAR(10)," "),CHAR(13)," "),"."," "),";"," "),","," "),"/"," "),"+"," "),"-"," "),"  "," "),"  "," "),"  "," "),"  "," "),"  "," "),"  "," "))," ","|")&amp;"|")</f>
        <v/>
      </c>
      <c r="AD1334">
        <f>TRIM($I1334&amp;"")</f>
        <v/>
      </c>
    </row>
    <row r="1335" ht="24" customHeight="1">
      <c r="A1335" s="9" t="n">
        <v>46210</v>
      </c>
      <c r="B1335" s="14" t="inlineStr">
        <is>
          <t>10200,10202,10205</t>
        </is>
      </c>
      <c r="C1335" s="14" t="n"/>
      <c r="D1335" s="14" t="inlineStr">
        <is>
          <t>8 EMBALAGEM</t>
        </is>
      </c>
      <c r="E1335" s="14" t="inlineStr">
        <is>
          <t>2003161</t>
        </is>
      </c>
      <c r="F1335" s="14" t="inlineStr">
        <is>
          <t>MESA NOVA YORK 1,60X0,90 VOL 1/2</t>
        </is>
      </c>
      <c r="G1335" s="14" t="inlineStr">
        <is>
          <t>8 EMBALAGEM</t>
        </is>
      </c>
      <c r="H1335" s="14" t="inlineStr">
        <is>
          <t>8 EMBALAGEM</t>
        </is>
      </c>
      <c r="I1335" s="9" t="inlineStr">
        <is>
          <t>8 EMBALAGEM</t>
        </is>
      </c>
      <c r="J1335" s="9" t="n">
        <v>2</v>
      </c>
      <c r="K1335" s="14">
        <f>IF($E1335="","",IFERROR(INDEX('01_Cad_Pecas'!$H$2:$H$5000,MATCH($E1335,'01_Cad_Pecas'!$D$2:$D$5000,0)),IFERROR(INDEX('01_Cad_Pecas'!$H$2:$H$5000,MATCH(VALUE($E1335),'01_Cad_Pecas'!$D$2:$D$5000,0)),"")))</f>
        <v/>
      </c>
      <c r="L1335" s="14">
        <f>IF($E1335="","",IFERROR(INDEX('01_Cad_Pecas'!$I$2:$I$5000,MATCH($E1335,'01_Cad_Pecas'!$D$2:$D$5000,0)),IFERROR(INDEX('01_Cad_Pecas'!$I$2:$I$5000,MATCH(VALUE($E1335),'01_Cad_Pecas'!$D$2:$D$5000,0)),"")))</f>
        <v/>
      </c>
      <c r="M1335" s="14">
        <f>IF(OR($J1335="",$L1335=""),"",IF($K1335="",0,$K1335)+$J1335*$L1335)</f>
        <v/>
      </c>
      <c r="N1335" s="14" t="n">
        <v>46211</v>
      </c>
      <c r="O1335" s="14" t="n">
        <v>2</v>
      </c>
      <c r="P1335" s="14" t="n"/>
      <c r="Q1335" s="14" t="n"/>
      <c r="R1335" s="14" t="n"/>
      <c r="S1335" s="14" t="n"/>
      <c r="T1335" s="14">
        <f>IF(OR($J1335="",$O1335=""),"",$O1335/$J1335)</f>
        <v/>
      </c>
      <c r="U1335" s="14" t="inlineStr">
        <is>
          <t>Concluído</t>
        </is>
      </c>
      <c r="V1335" s="14" t="n"/>
      <c r="W1335" s="14" t="n"/>
      <c r="X1335" s="14" t="n"/>
      <c r="Y1335" s="14" t="n"/>
      <c r="Z1335" s="14" t="n"/>
      <c r="AA1335" s="11" t="n"/>
      <c r="AB1335" s="14">
        <f>B1335&amp;"|"&amp;I1335</f>
        <v/>
      </c>
      <c r="AC1335">
        <f>IF($B1335="","","|"&amp;SUBSTITUTE(TRIM(SUBSTITUTE(SUBSTITUTE(SUBSTITUTE(SUBSTITUTE(SUBSTITUTE(SUBSTITUTE(SUBSTITUTE(SUBSTITUTE(SUBSTITUTE(SUBSTITUTE(SUBSTITUTE(SUBSTITUTE(SUBSTITUTE(SUBSTITUTE(TRIM($B1335&amp;""),CHAR(10)," "),CHAR(13)," "),"."," "),";"," "),","," "),"/"," "),"+"," "),"-"," "),"  "," "),"  "," "),"  "," "),"  "," "),"  "," "),"  "," "))," ","|")&amp;"|")</f>
        <v/>
      </c>
      <c r="AD1335">
        <f>TRIM($I1335&amp;"")</f>
        <v/>
      </c>
    </row>
    <row r="1336" ht="24" customHeight="1">
      <c r="A1336" s="9" t="n">
        <v>46210</v>
      </c>
      <c r="B1336" s="14" t="inlineStr">
        <is>
          <t>10200,10202,10205</t>
        </is>
      </c>
      <c r="C1336" s="14" t="n"/>
      <c r="D1336" s="14" t="inlineStr">
        <is>
          <t>8 EMBALAGEM</t>
        </is>
      </c>
      <c r="E1336" s="14" t="inlineStr">
        <is>
          <t>2003162</t>
        </is>
      </c>
      <c r="F1336" s="14" t="inlineStr">
        <is>
          <t>TAMPO C/ VIDRO LIGHT PLUS 1600X900X15MM</t>
        </is>
      </c>
      <c r="G1336" s="14" t="inlineStr">
        <is>
          <t>8 EMBALAGEM</t>
        </is>
      </c>
      <c r="H1336" s="14" t="inlineStr">
        <is>
          <t>8 EMBALAGEM</t>
        </is>
      </c>
      <c r="I1336" s="9" t="inlineStr">
        <is>
          <t>8 EMBALAGEM</t>
        </is>
      </c>
      <c r="J1336" s="9" t="n">
        <v>2</v>
      </c>
      <c r="K1336" s="14">
        <f>IF($E1336="","",IFERROR(INDEX('01_Cad_Pecas'!$H$2:$H$5000,MATCH($E1336,'01_Cad_Pecas'!$D$2:$D$5000,0)),IFERROR(INDEX('01_Cad_Pecas'!$H$2:$H$5000,MATCH(VALUE($E1336),'01_Cad_Pecas'!$D$2:$D$5000,0)),"")))</f>
        <v/>
      </c>
      <c r="L1336" s="14">
        <f>IF($E1336="","",IFERROR(INDEX('01_Cad_Pecas'!$I$2:$I$5000,MATCH($E1336,'01_Cad_Pecas'!$D$2:$D$5000,0)),IFERROR(INDEX('01_Cad_Pecas'!$I$2:$I$5000,MATCH(VALUE($E1336),'01_Cad_Pecas'!$D$2:$D$5000,0)),"")))</f>
        <v/>
      </c>
      <c r="M1336" s="14">
        <f>IF(OR($J1336="",$L1336=""),"",IF($K1336="",0,$K1336)+$J1336*$L1336)</f>
        <v/>
      </c>
      <c r="N1336" s="14" t="n">
        <v>46211</v>
      </c>
      <c r="O1336" s="14" t="n">
        <v>2</v>
      </c>
      <c r="P1336" s="14" t="n"/>
      <c r="Q1336" s="14" t="n"/>
      <c r="R1336" s="14" t="n"/>
      <c r="S1336" s="14" t="n"/>
      <c r="T1336" s="14">
        <f>IF(OR($J1336="",$O1336=""),"",$O1336/$J1336)</f>
        <v/>
      </c>
      <c r="U1336" s="14" t="inlineStr">
        <is>
          <t>Concluído</t>
        </is>
      </c>
      <c r="V1336" s="14" t="n"/>
      <c r="W1336" s="14" t="n"/>
      <c r="X1336" s="14" t="n"/>
      <c r="Y1336" s="14" t="n"/>
      <c r="Z1336" s="14" t="n"/>
      <c r="AA1336" s="11" t="n"/>
      <c r="AB1336" s="14">
        <f>B1336&amp;"|"&amp;I1336</f>
        <v/>
      </c>
      <c r="AC1336">
        <f>IF($B1336="","","|"&amp;SUBSTITUTE(TRIM(SUBSTITUTE(SUBSTITUTE(SUBSTITUTE(SUBSTITUTE(SUBSTITUTE(SUBSTITUTE(SUBSTITUTE(SUBSTITUTE(SUBSTITUTE(SUBSTITUTE(SUBSTITUTE(SUBSTITUTE(SUBSTITUTE(SUBSTITUTE(TRIM($B1336&amp;""),CHAR(10)," "),CHAR(13)," "),"."," "),";"," "),","," "),"/"," "),"+"," "),"-"," "),"  "," "),"  "," "),"  "," "),"  "," "),"  "," "),"  "," "))," ","|")&amp;"|")</f>
        <v/>
      </c>
      <c r="AD1336">
        <f>TRIM($I1336&amp;"")</f>
        <v/>
      </c>
    </row>
    <row r="1337" ht="24" customHeight="1">
      <c r="A1337" s="9" t="n">
        <v>46210</v>
      </c>
      <c r="B1337" s="14" t="inlineStr">
        <is>
          <t>10200,10202,10205</t>
        </is>
      </c>
      <c r="C1337" s="14" t="n"/>
      <c r="D1337" s="14" t="inlineStr">
        <is>
          <t>8 EMBALAGEM</t>
        </is>
      </c>
      <c r="E1337" s="14" t="inlineStr">
        <is>
          <t>2005102</t>
        </is>
      </c>
      <c r="F1337" s="14" t="inlineStr">
        <is>
          <t>TAMPO REDONDO LIGHT 1030X1030X18 - VITREO</t>
        </is>
      </c>
      <c r="G1337" s="14" t="inlineStr">
        <is>
          <t>8 EMBALAGEM</t>
        </is>
      </c>
      <c r="H1337" s="14" t="inlineStr">
        <is>
          <t>8 EMBALAGEM</t>
        </is>
      </c>
      <c r="I1337" s="9" t="inlineStr">
        <is>
          <t>8 EMBALAGEM</t>
        </is>
      </c>
      <c r="J1337" s="9" t="n">
        <v>12</v>
      </c>
      <c r="K1337" s="14">
        <f>IF($E1337="","",IFERROR(INDEX('01_Cad_Pecas'!$H$2:$H$5000,MATCH($E1337,'01_Cad_Pecas'!$D$2:$D$5000,0)),IFERROR(INDEX('01_Cad_Pecas'!$H$2:$H$5000,MATCH(VALUE($E1337),'01_Cad_Pecas'!$D$2:$D$5000,0)),"")))</f>
        <v/>
      </c>
      <c r="L1337" s="14">
        <f>IF($E1337="","",IFERROR(INDEX('01_Cad_Pecas'!$I$2:$I$5000,MATCH($E1337,'01_Cad_Pecas'!$D$2:$D$5000,0)),IFERROR(INDEX('01_Cad_Pecas'!$I$2:$I$5000,MATCH(VALUE($E1337),'01_Cad_Pecas'!$D$2:$D$5000,0)),"")))</f>
        <v/>
      </c>
      <c r="M1337" s="14">
        <f>IF(OR($J1337="",$L1337=""),"",IF($K1337="",0,$K1337)+$J1337*$L1337)</f>
        <v/>
      </c>
      <c r="N1337" s="14" t="n">
        <v>46211</v>
      </c>
      <c r="O1337" s="14" t="n">
        <v>12</v>
      </c>
      <c r="P1337" s="14" t="n"/>
      <c r="Q1337" s="14" t="n"/>
      <c r="R1337" s="14" t="n"/>
      <c r="S1337" s="14" t="n"/>
      <c r="T1337" s="14">
        <f>IF(OR($J1337="",$O1337=""),"",$O1337/$J1337)</f>
        <v/>
      </c>
      <c r="U1337" s="14" t="inlineStr">
        <is>
          <t>Concluído</t>
        </is>
      </c>
      <c r="V1337" s="14" t="n"/>
      <c r="W1337" s="14" t="n"/>
      <c r="X1337" s="14" t="n"/>
      <c r="Y1337" s="14" t="n"/>
      <c r="Z1337" s="14" t="n"/>
      <c r="AA1337" s="11" t="n"/>
      <c r="AB1337" s="14">
        <f>B1337&amp;"|"&amp;I1337</f>
        <v/>
      </c>
      <c r="AC1337">
        <f>IF($B1337="","","|"&amp;SUBSTITUTE(TRIM(SUBSTITUTE(SUBSTITUTE(SUBSTITUTE(SUBSTITUTE(SUBSTITUTE(SUBSTITUTE(SUBSTITUTE(SUBSTITUTE(SUBSTITUTE(SUBSTITUTE(SUBSTITUTE(SUBSTITUTE(SUBSTITUTE(SUBSTITUTE(TRIM($B1337&amp;""),CHAR(10)," "),CHAR(13)," "),"."," "),";"," "),","," "),"/"," "),"+"," "),"-"," "),"  "," "),"  "," "),"  "," "),"  "," "),"  "," "),"  "," "))," ","|")&amp;"|")</f>
        <v/>
      </c>
      <c r="AD1337">
        <f>TRIM($I1337&amp;"")</f>
        <v/>
      </c>
    </row>
    <row r="1338" ht="24" customHeight="1">
      <c r="A1338" s="9" t="n">
        <v>46210</v>
      </c>
      <c r="B1338" s="14" t="inlineStr">
        <is>
          <t>10200,10202,10205</t>
        </is>
      </c>
      <c r="C1338" s="14" t="n"/>
      <c r="D1338" s="14" t="inlineStr">
        <is>
          <t>8 EMBALAGEM</t>
        </is>
      </c>
      <c r="E1338" s="14" t="inlineStr">
        <is>
          <t>2005221</t>
        </is>
      </c>
      <c r="F1338" s="14" t="inlineStr">
        <is>
          <t>BASE MESA ATHENAS 1,20 / 1,35 VOL 1/2</t>
        </is>
      </c>
      <c r="G1338" s="14" t="inlineStr">
        <is>
          <t>8 EMBALAGEM</t>
        </is>
      </c>
      <c r="H1338" s="14" t="inlineStr">
        <is>
          <t>8 EMBALAGEM</t>
        </is>
      </c>
      <c r="I1338" s="9" t="inlineStr">
        <is>
          <t>8 EMBALAGEM</t>
        </is>
      </c>
      <c r="J1338" s="9" t="n">
        <v>22</v>
      </c>
      <c r="K1338" s="14">
        <f>IF($E1338="","",IFERROR(INDEX('01_Cad_Pecas'!$H$2:$H$5000,MATCH($E1338,'01_Cad_Pecas'!$D$2:$D$5000,0)),IFERROR(INDEX('01_Cad_Pecas'!$H$2:$H$5000,MATCH(VALUE($E1338),'01_Cad_Pecas'!$D$2:$D$5000,0)),"")))</f>
        <v/>
      </c>
      <c r="L1338" s="14">
        <f>IF($E1338="","",IFERROR(INDEX('01_Cad_Pecas'!$I$2:$I$5000,MATCH($E1338,'01_Cad_Pecas'!$D$2:$D$5000,0)),IFERROR(INDEX('01_Cad_Pecas'!$I$2:$I$5000,MATCH(VALUE($E1338),'01_Cad_Pecas'!$D$2:$D$5000,0)),"")))</f>
        <v/>
      </c>
      <c r="M1338" s="14">
        <f>IF(OR($J1338="",$L1338=""),"",IF($K1338="",0,$K1338)+$J1338*$L1338)</f>
        <v/>
      </c>
      <c r="N1338" s="14" t="n">
        <v>46211</v>
      </c>
      <c r="O1338" s="14" t="n">
        <v>22</v>
      </c>
      <c r="P1338" s="14" t="n"/>
      <c r="Q1338" s="14" t="n"/>
      <c r="R1338" s="14" t="n"/>
      <c r="S1338" s="14" t="n"/>
      <c r="T1338" s="14">
        <f>IF(OR($J1338="",$O1338=""),"",$O1338/$J1338)</f>
        <v/>
      </c>
      <c r="U1338" s="14" t="inlineStr">
        <is>
          <t>Concluído</t>
        </is>
      </c>
      <c r="V1338" s="14" t="n"/>
      <c r="W1338" s="14" t="n"/>
      <c r="X1338" s="14" t="n"/>
      <c r="Y1338" s="14" t="n"/>
      <c r="Z1338" s="14" t="n"/>
      <c r="AA1338" s="11" t="n"/>
      <c r="AB1338" s="14">
        <f>B1338&amp;"|"&amp;I1338</f>
        <v/>
      </c>
      <c r="AC1338">
        <f>IF($B1338="","","|"&amp;SUBSTITUTE(TRIM(SUBSTITUTE(SUBSTITUTE(SUBSTITUTE(SUBSTITUTE(SUBSTITUTE(SUBSTITUTE(SUBSTITUTE(SUBSTITUTE(SUBSTITUTE(SUBSTITUTE(SUBSTITUTE(SUBSTITUTE(SUBSTITUTE(SUBSTITUTE(TRIM($B1338&amp;""),CHAR(10)," "),CHAR(13)," "),"."," "),";"," "),","," "),"/"," "),"+"," "),"-"," "),"  "," "),"  "," "),"  "," "),"  "," "),"  "," "),"  "," "))," ","|")&amp;"|")</f>
        <v/>
      </c>
      <c r="AD1338">
        <f>TRIM($I1338&amp;"")</f>
        <v/>
      </c>
    </row>
    <row r="1339" ht="24" customHeight="1">
      <c r="A1339" s="9" t="n">
        <v>46210</v>
      </c>
      <c r="B1339" s="14" t="inlineStr">
        <is>
          <t>10200,10202,10205</t>
        </is>
      </c>
      <c r="C1339" s="14" t="n"/>
      <c r="D1339" s="14" t="inlineStr">
        <is>
          <t>8 EMBALAGEM</t>
        </is>
      </c>
      <c r="E1339" s="14" t="inlineStr">
        <is>
          <t>2005302</t>
        </is>
      </c>
      <c r="F1339" s="14" t="inlineStr">
        <is>
          <t>TAMPO REDONDO C/ VIDRO LIGHT 1030X1030X18</t>
        </is>
      </c>
      <c r="G1339" s="14" t="inlineStr">
        <is>
          <t>8 EMBALAGEM</t>
        </is>
      </c>
      <c r="H1339" s="14" t="inlineStr">
        <is>
          <t>8 EMBALAGEM</t>
        </is>
      </c>
      <c r="I1339" s="9" t="inlineStr">
        <is>
          <t>8 EMBALAGEM</t>
        </is>
      </c>
      <c r="J1339" s="9" t="n">
        <v>6</v>
      </c>
      <c r="K1339" s="14">
        <f>IF($E1339="","",IFERROR(INDEX('01_Cad_Pecas'!$H$2:$H$5000,MATCH($E1339,'01_Cad_Pecas'!$D$2:$D$5000,0)),IFERROR(INDEX('01_Cad_Pecas'!$H$2:$H$5000,MATCH(VALUE($E1339),'01_Cad_Pecas'!$D$2:$D$5000,0)),"")))</f>
        <v/>
      </c>
      <c r="L1339" s="14">
        <f>IF($E1339="","",IFERROR(INDEX('01_Cad_Pecas'!$I$2:$I$5000,MATCH($E1339,'01_Cad_Pecas'!$D$2:$D$5000,0)),IFERROR(INDEX('01_Cad_Pecas'!$I$2:$I$5000,MATCH(VALUE($E1339),'01_Cad_Pecas'!$D$2:$D$5000,0)),"")))</f>
        <v/>
      </c>
      <c r="M1339" s="14">
        <f>IF(OR($J1339="",$L1339=""),"",IF($K1339="",0,$K1339)+$J1339*$L1339)</f>
        <v/>
      </c>
      <c r="N1339" s="14" t="n">
        <v>46211</v>
      </c>
      <c r="O1339" s="14" t="n">
        <v>6</v>
      </c>
      <c r="P1339" s="14" t="n"/>
      <c r="Q1339" s="14" t="n"/>
      <c r="R1339" s="14" t="n"/>
      <c r="S1339" s="14" t="n"/>
      <c r="T1339" s="14">
        <f>IF(OR($J1339="",$O1339=""),"",$O1339/$J1339)</f>
        <v/>
      </c>
      <c r="U1339" s="14" t="inlineStr">
        <is>
          <t>Concluído</t>
        </is>
      </c>
      <c r="V1339" s="14" t="n"/>
      <c r="W1339" s="14" t="n"/>
      <c r="X1339" s="14" t="n"/>
      <c r="Y1339" s="14" t="n"/>
      <c r="Z1339" s="14" t="n"/>
      <c r="AA1339" s="11" t="n"/>
      <c r="AB1339" s="14">
        <f>B1339&amp;"|"&amp;I1339</f>
        <v/>
      </c>
      <c r="AC1339">
        <f>IF($B1339="","","|"&amp;SUBSTITUTE(TRIM(SUBSTITUTE(SUBSTITUTE(SUBSTITUTE(SUBSTITUTE(SUBSTITUTE(SUBSTITUTE(SUBSTITUTE(SUBSTITUTE(SUBSTITUTE(SUBSTITUTE(SUBSTITUTE(SUBSTITUTE(SUBSTITUTE(SUBSTITUTE(TRIM($B1339&amp;""),CHAR(10)," "),CHAR(13)," "),"."," "),";"," "),","," "),"/"," "),"+"," "),"-"," "),"  "," "),"  "," "),"  "," "),"  "," "),"  "," "),"  "," "))," ","|")&amp;"|")</f>
        <v/>
      </c>
      <c r="AD1339">
        <f>TRIM($I1339&amp;"")</f>
        <v/>
      </c>
    </row>
    <row r="1340" ht="24" customHeight="1">
      <c r="A1340" s="9" t="n">
        <v>46210</v>
      </c>
      <c r="B1340" s="14" t="inlineStr">
        <is>
          <t>10200,10202,10205</t>
        </is>
      </c>
      <c r="C1340" s="14" t="n"/>
      <c r="D1340" s="14" t="inlineStr">
        <is>
          <t>8 EMBALAGEM</t>
        </is>
      </c>
      <c r="E1340" s="14" t="inlineStr">
        <is>
          <t>2005322</t>
        </is>
      </c>
      <c r="F1340" s="14" t="inlineStr">
        <is>
          <t>TAMPO C/ VIDRO LIGHT 1200X900X18MM</t>
        </is>
      </c>
      <c r="G1340" s="14" t="inlineStr">
        <is>
          <t>8 EMBALAGEM</t>
        </is>
      </c>
      <c r="H1340" s="14" t="inlineStr">
        <is>
          <t>8 EMBALAGEM</t>
        </is>
      </c>
      <c r="I1340" s="9" t="inlineStr">
        <is>
          <t>8 EMBALAGEM</t>
        </is>
      </c>
      <c r="J1340" s="9" t="n">
        <v>1</v>
      </c>
      <c r="K1340" s="14">
        <f>IF($E1340="","",IFERROR(INDEX('01_Cad_Pecas'!$H$2:$H$5000,MATCH($E1340,'01_Cad_Pecas'!$D$2:$D$5000,0)),IFERROR(INDEX('01_Cad_Pecas'!$H$2:$H$5000,MATCH(VALUE($E1340),'01_Cad_Pecas'!$D$2:$D$5000,0)),"")))</f>
        <v/>
      </c>
      <c r="L1340" s="14">
        <f>IF($E1340="","",IFERROR(INDEX('01_Cad_Pecas'!$I$2:$I$5000,MATCH($E1340,'01_Cad_Pecas'!$D$2:$D$5000,0)),IFERROR(INDEX('01_Cad_Pecas'!$I$2:$I$5000,MATCH(VALUE($E1340),'01_Cad_Pecas'!$D$2:$D$5000,0)),"")))</f>
        <v/>
      </c>
      <c r="M1340" s="14">
        <f>IF(OR($J1340="",$L1340=""),"",IF($K1340="",0,$K1340)+$J1340*$L1340)</f>
        <v/>
      </c>
      <c r="N1340" s="14" t="n">
        <v>46212</v>
      </c>
      <c r="O1340" s="14" t="n">
        <v>1</v>
      </c>
      <c r="P1340" s="14" t="n"/>
      <c r="Q1340" s="14" t="n"/>
      <c r="R1340" s="14" t="n"/>
      <c r="S1340" s="14" t="n"/>
      <c r="T1340" s="14">
        <f>IF(OR($J1340="",$O1340=""),"",$O1340/$J1340)</f>
        <v/>
      </c>
      <c r="U1340" s="14" t="inlineStr">
        <is>
          <t>Concluído</t>
        </is>
      </c>
      <c r="V1340" s="14" t="n"/>
      <c r="W1340" s="14" t="n"/>
      <c r="X1340" s="14" t="n"/>
      <c r="Y1340" s="14" t="n"/>
      <c r="Z1340" s="14" t="n"/>
      <c r="AA1340" s="11" t="n"/>
      <c r="AB1340" s="14">
        <f>B1340&amp;"|"&amp;I1340</f>
        <v/>
      </c>
      <c r="AC1340">
        <f>IF($B1340="","","|"&amp;SUBSTITUTE(TRIM(SUBSTITUTE(SUBSTITUTE(SUBSTITUTE(SUBSTITUTE(SUBSTITUTE(SUBSTITUTE(SUBSTITUTE(SUBSTITUTE(SUBSTITUTE(SUBSTITUTE(SUBSTITUTE(SUBSTITUTE(SUBSTITUTE(SUBSTITUTE(TRIM($B1340&amp;""),CHAR(10)," "),CHAR(13)," "),"."," "),";"," "),","," "),"/"," "),"+"," "),"-"," "),"  "," "),"  "," "),"  "," "),"  "," "),"  "," "),"  "," "))," ","|")&amp;"|")</f>
        <v/>
      </c>
      <c r="AD1340">
        <f>TRIM($I1340&amp;"")</f>
        <v/>
      </c>
    </row>
    <row r="1341" ht="24" customHeight="1">
      <c r="A1341" s="9" t="n">
        <v>46210</v>
      </c>
      <c r="B1341" s="14" t="inlineStr">
        <is>
          <t>10200,10202,10205</t>
        </is>
      </c>
      <c r="C1341" s="14" t="n"/>
      <c r="D1341" s="14" t="inlineStr">
        <is>
          <t>8 EMBALAGEM</t>
        </is>
      </c>
      <c r="E1341" s="14" t="inlineStr">
        <is>
          <t>2005342</t>
        </is>
      </c>
      <c r="F1341" s="14" t="inlineStr">
        <is>
          <t>TAMPO C/ VIDRO LIGHT 1360X900X18MM</t>
        </is>
      </c>
      <c r="G1341" s="14" t="inlineStr">
        <is>
          <t>8 EMBALAGEM</t>
        </is>
      </c>
      <c r="H1341" s="14" t="inlineStr">
        <is>
          <t>8 EMBALAGEM</t>
        </is>
      </c>
      <c r="I1341" s="9" t="inlineStr">
        <is>
          <t>8 EMBALAGEM</t>
        </is>
      </c>
      <c r="J1341" s="9" t="n">
        <v>21</v>
      </c>
      <c r="K1341" s="14">
        <f>IF($E1341="","",IFERROR(INDEX('01_Cad_Pecas'!$H$2:$H$5000,MATCH($E1341,'01_Cad_Pecas'!$D$2:$D$5000,0)),IFERROR(INDEX('01_Cad_Pecas'!$H$2:$H$5000,MATCH(VALUE($E1341),'01_Cad_Pecas'!$D$2:$D$5000,0)),"")))</f>
        <v/>
      </c>
      <c r="L1341" s="14">
        <f>IF($E1341="","",IFERROR(INDEX('01_Cad_Pecas'!$I$2:$I$5000,MATCH($E1341,'01_Cad_Pecas'!$D$2:$D$5000,0)),IFERROR(INDEX('01_Cad_Pecas'!$I$2:$I$5000,MATCH(VALUE($E1341),'01_Cad_Pecas'!$D$2:$D$5000,0)),"")))</f>
        <v/>
      </c>
      <c r="M1341" s="14">
        <f>IF(OR($J1341="",$L1341=""),"",IF($K1341="",0,$K1341)+$J1341*$L1341)</f>
        <v/>
      </c>
      <c r="N1341" s="14" t="n">
        <v>46212</v>
      </c>
      <c r="O1341" s="14" t="n">
        <v>21</v>
      </c>
      <c r="P1341" s="14" t="n"/>
      <c r="Q1341" s="14" t="n"/>
      <c r="R1341" s="14" t="n"/>
      <c r="S1341" s="14" t="n"/>
      <c r="T1341" s="14">
        <f>IF(OR($J1341="",$O1341=""),"",$O1341/$J1341)</f>
        <v/>
      </c>
      <c r="U1341" s="14" t="inlineStr">
        <is>
          <t>Concluído</t>
        </is>
      </c>
      <c r="V1341" s="14" t="n"/>
      <c r="W1341" s="14" t="n"/>
      <c r="X1341" s="14" t="n"/>
      <c r="Y1341" s="14" t="n"/>
      <c r="Z1341" s="14" t="n"/>
      <c r="AA1341" s="11" t="n"/>
      <c r="AB1341" s="14">
        <f>B1341&amp;"|"&amp;I1341</f>
        <v/>
      </c>
      <c r="AC1341">
        <f>IF($B1341="","","|"&amp;SUBSTITUTE(TRIM(SUBSTITUTE(SUBSTITUTE(SUBSTITUTE(SUBSTITUTE(SUBSTITUTE(SUBSTITUTE(SUBSTITUTE(SUBSTITUTE(SUBSTITUTE(SUBSTITUTE(SUBSTITUTE(SUBSTITUTE(SUBSTITUTE(SUBSTITUTE(TRIM($B1341&amp;""),CHAR(10)," "),CHAR(13)," "),"."," "),";"," "),","," "),"/"," "),"+"," "),"-"," "),"  "," "),"  "," "),"  "," "),"  "," "),"  "," "),"  "," "))," ","|")&amp;"|")</f>
        <v/>
      </c>
      <c r="AD1341">
        <f>TRIM($I1341&amp;"")</f>
        <v/>
      </c>
    </row>
    <row r="1342" ht="24" customHeight="1">
      <c r="A1342" s="9" t="n">
        <v>46210</v>
      </c>
      <c r="B1342" s="14" t="inlineStr">
        <is>
          <t>10200,10202,10205</t>
        </is>
      </c>
      <c r="C1342" s="14" t="n"/>
      <c r="D1342" s="14" t="inlineStr">
        <is>
          <t>8 EMBALAGEM</t>
        </is>
      </c>
      <c r="E1342" s="14" t="inlineStr">
        <is>
          <t>300012</t>
        </is>
      </c>
      <c r="F1342" s="14" t="inlineStr">
        <is>
          <t>CADEIRA DUBAI 980</t>
        </is>
      </c>
      <c r="G1342" s="14" t="inlineStr">
        <is>
          <t>8 EMBALAGEM</t>
        </is>
      </c>
      <c r="H1342" s="14" t="inlineStr">
        <is>
          <t>8 EMBALAGEM</t>
        </is>
      </c>
      <c r="I1342" s="9" t="inlineStr">
        <is>
          <t>8 EMBALAGEM</t>
        </is>
      </c>
      <c r="J1342" s="9" t="n">
        <v>4</v>
      </c>
      <c r="K1342" s="14">
        <f>IF($E1342="","",IFERROR(INDEX('01_Cad_Pecas'!$H$2:$H$5000,MATCH($E1342,'01_Cad_Pecas'!$D$2:$D$5000,0)),IFERROR(INDEX('01_Cad_Pecas'!$H$2:$H$5000,MATCH(VALUE($E1342),'01_Cad_Pecas'!$D$2:$D$5000,0)),"")))</f>
        <v/>
      </c>
      <c r="L1342" s="14">
        <f>IF($E1342="","",IFERROR(INDEX('01_Cad_Pecas'!$I$2:$I$5000,MATCH($E1342,'01_Cad_Pecas'!$D$2:$D$5000,0)),IFERROR(INDEX('01_Cad_Pecas'!$I$2:$I$5000,MATCH(VALUE($E1342),'01_Cad_Pecas'!$D$2:$D$5000,0)),"")))</f>
        <v/>
      </c>
      <c r="M1342" s="14">
        <f>IF(OR($J1342="",$L1342=""),"",IF($K1342="",0,$K1342)+$J1342*$L1342)</f>
        <v/>
      </c>
      <c r="N1342" s="14" t="n">
        <v>46212</v>
      </c>
      <c r="O1342" s="14" t="n">
        <v>4</v>
      </c>
      <c r="P1342" s="14" t="n"/>
      <c r="Q1342" s="14" t="n"/>
      <c r="R1342" s="14" t="n"/>
      <c r="S1342" s="14" t="n"/>
      <c r="T1342" s="14">
        <f>IF(OR($J1342="",$O1342=""),"",$O1342/$J1342)</f>
        <v/>
      </c>
      <c r="U1342" s="14" t="inlineStr">
        <is>
          <t>Concluído</t>
        </is>
      </c>
      <c r="V1342" s="14" t="n"/>
      <c r="W1342" s="14" t="n"/>
      <c r="X1342" s="14" t="n"/>
      <c r="Y1342" s="14" t="n"/>
      <c r="Z1342" s="14" t="n"/>
      <c r="AA1342" s="11" t="n"/>
      <c r="AB1342" s="14">
        <f>B1342&amp;"|"&amp;I1342</f>
        <v/>
      </c>
      <c r="AC1342">
        <f>IF($B1342="","","|"&amp;SUBSTITUTE(TRIM(SUBSTITUTE(SUBSTITUTE(SUBSTITUTE(SUBSTITUTE(SUBSTITUTE(SUBSTITUTE(SUBSTITUTE(SUBSTITUTE(SUBSTITUTE(SUBSTITUTE(SUBSTITUTE(SUBSTITUTE(SUBSTITUTE(SUBSTITUTE(TRIM($B1342&amp;""),CHAR(10)," "),CHAR(13)," "),"."," "),";"," "),","," "),"/"," "),"+"," "),"-"," "),"  "," "),"  "," "),"  "," "),"  "," "),"  "," "),"  "," "))," ","|")&amp;"|")</f>
        <v/>
      </c>
      <c r="AD1342">
        <f>TRIM($I1342&amp;"")</f>
        <v/>
      </c>
    </row>
    <row r="1343" ht="24" customHeight="1">
      <c r="A1343" s="9" t="n">
        <v>46210</v>
      </c>
      <c r="B1343" s="14" t="inlineStr">
        <is>
          <t>10200,10202,10205</t>
        </is>
      </c>
      <c r="C1343" s="14" t="n"/>
      <c r="D1343" s="14" t="inlineStr">
        <is>
          <t>8 EMBALAGEM</t>
        </is>
      </c>
      <c r="E1343" s="14" t="inlineStr">
        <is>
          <t>300014</t>
        </is>
      </c>
      <c r="F1343" s="14" t="inlineStr">
        <is>
          <t>CADEIRA PADUA 920</t>
        </is>
      </c>
      <c r="G1343" s="14" t="inlineStr">
        <is>
          <t>8 EMBALAGEM</t>
        </is>
      </c>
      <c r="H1343" s="14" t="inlineStr">
        <is>
          <t>8 EMBALAGEM</t>
        </is>
      </c>
      <c r="I1343" s="9" t="inlineStr">
        <is>
          <t>8 EMBALAGEM</t>
        </is>
      </c>
      <c r="J1343" s="9" t="n">
        <v>6</v>
      </c>
      <c r="K1343" s="14">
        <f>IF($E1343="","",IFERROR(INDEX('01_Cad_Pecas'!$H$2:$H$5000,MATCH($E1343,'01_Cad_Pecas'!$D$2:$D$5000,0)),IFERROR(INDEX('01_Cad_Pecas'!$H$2:$H$5000,MATCH(VALUE($E1343),'01_Cad_Pecas'!$D$2:$D$5000,0)),"")))</f>
        <v/>
      </c>
      <c r="L1343" s="14">
        <f>IF($E1343="","",IFERROR(INDEX('01_Cad_Pecas'!$I$2:$I$5000,MATCH($E1343,'01_Cad_Pecas'!$D$2:$D$5000,0)),IFERROR(INDEX('01_Cad_Pecas'!$I$2:$I$5000,MATCH(VALUE($E1343),'01_Cad_Pecas'!$D$2:$D$5000,0)),"")))</f>
        <v/>
      </c>
      <c r="M1343" s="14">
        <f>IF(OR($J1343="",$L1343=""),"",IF($K1343="",0,$K1343)+$J1343*$L1343)</f>
        <v/>
      </c>
      <c r="N1343" s="14" t="n">
        <v>46212</v>
      </c>
      <c r="O1343" s="14" t="n">
        <v>6</v>
      </c>
      <c r="P1343" s="14" t="n"/>
      <c r="Q1343" s="14" t="n"/>
      <c r="R1343" s="14" t="n"/>
      <c r="S1343" s="14" t="n"/>
      <c r="T1343" s="14">
        <f>IF(OR($J1343="",$O1343=""),"",$O1343/$J1343)</f>
        <v/>
      </c>
      <c r="U1343" s="14" t="inlineStr">
        <is>
          <t>Concluído</t>
        </is>
      </c>
      <c r="V1343" s="14" t="n"/>
      <c r="W1343" s="14" t="n"/>
      <c r="X1343" s="14" t="n"/>
      <c r="Y1343" s="14" t="n"/>
      <c r="Z1343" s="14" t="n"/>
      <c r="AA1343" s="11" t="n"/>
      <c r="AB1343" s="14">
        <f>B1343&amp;"|"&amp;I1343</f>
        <v/>
      </c>
      <c r="AC1343">
        <f>IF($B1343="","","|"&amp;SUBSTITUTE(TRIM(SUBSTITUTE(SUBSTITUTE(SUBSTITUTE(SUBSTITUTE(SUBSTITUTE(SUBSTITUTE(SUBSTITUTE(SUBSTITUTE(SUBSTITUTE(SUBSTITUTE(SUBSTITUTE(SUBSTITUTE(SUBSTITUTE(SUBSTITUTE(TRIM($B1343&amp;""),CHAR(10)," "),CHAR(13)," "),"."," "),";"," "),","," "),"/"," "),"+"," "),"-"," "),"  "," "),"  "," "),"  "," "),"  "," "),"  "," "),"  "," "))," ","|")&amp;"|")</f>
        <v/>
      </c>
      <c r="AD1343">
        <f>TRIM($I1343&amp;"")</f>
        <v/>
      </c>
    </row>
    <row r="1344" ht="24" customHeight="1">
      <c r="A1344" s="9" t="n">
        <v>46210</v>
      </c>
      <c r="B1344" s="14" t="inlineStr">
        <is>
          <t>10200,10202,10205</t>
        </is>
      </c>
      <c r="C1344" s="14" t="n"/>
      <c r="D1344" s="14" t="inlineStr">
        <is>
          <t>8 EMBALAGEM</t>
        </is>
      </c>
      <c r="E1344" s="14" t="inlineStr">
        <is>
          <t>300032</t>
        </is>
      </c>
      <c r="F1344" s="14" t="inlineStr">
        <is>
          <t>CADEIRA NOVA YORK 920</t>
        </is>
      </c>
      <c r="G1344" s="14" t="inlineStr">
        <is>
          <t>8 EMBALAGEM</t>
        </is>
      </c>
      <c r="H1344" s="14" t="inlineStr">
        <is>
          <t>8 EMBALAGEM</t>
        </is>
      </c>
      <c r="I1344" s="9" t="inlineStr">
        <is>
          <t>8 EMBALAGEM</t>
        </is>
      </c>
      <c r="J1344" s="9" t="n">
        <v>60</v>
      </c>
      <c r="K1344" s="14">
        <f>IF($E1344="","",IFERROR(INDEX('01_Cad_Pecas'!$H$2:$H$5000,MATCH($E1344,'01_Cad_Pecas'!$D$2:$D$5000,0)),IFERROR(INDEX('01_Cad_Pecas'!$H$2:$H$5000,MATCH(VALUE($E1344),'01_Cad_Pecas'!$D$2:$D$5000,0)),"")))</f>
        <v/>
      </c>
      <c r="L1344" s="14">
        <f>IF($E1344="","",IFERROR(INDEX('01_Cad_Pecas'!$I$2:$I$5000,MATCH($E1344,'01_Cad_Pecas'!$D$2:$D$5000,0)),IFERROR(INDEX('01_Cad_Pecas'!$I$2:$I$5000,MATCH(VALUE($E1344),'01_Cad_Pecas'!$D$2:$D$5000,0)),"")))</f>
        <v/>
      </c>
      <c r="M1344" s="14">
        <f>IF(OR($J1344="",$L1344=""),"",IF($K1344="",0,$K1344)+$J1344*$L1344)</f>
        <v/>
      </c>
      <c r="N1344" s="14" t="n">
        <v>46212</v>
      </c>
      <c r="O1344" s="14" t="n">
        <v>60</v>
      </c>
      <c r="P1344" s="14" t="n"/>
      <c r="Q1344" s="14" t="n"/>
      <c r="R1344" s="14" t="n"/>
      <c r="S1344" s="14" t="n"/>
      <c r="T1344" s="14">
        <f>IF(OR($J1344="",$O1344=""),"",$O1344/$J1344)</f>
        <v/>
      </c>
      <c r="U1344" s="14" t="inlineStr">
        <is>
          <t>Concluído</t>
        </is>
      </c>
      <c r="V1344" s="14" t="n"/>
      <c r="W1344" s="14" t="n"/>
      <c r="X1344" s="14" t="n"/>
      <c r="Y1344" s="14" t="n"/>
      <c r="Z1344" s="14" t="n"/>
      <c r="AA1344" s="11" t="n"/>
      <c r="AB1344" s="14">
        <f>B1344&amp;"|"&amp;I1344</f>
        <v/>
      </c>
      <c r="AC1344">
        <f>IF($B1344="","","|"&amp;SUBSTITUTE(TRIM(SUBSTITUTE(SUBSTITUTE(SUBSTITUTE(SUBSTITUTE(SUBSTITUTE(SUBSTITUTE(SUBSTITUTE(SUBSTITUTE(SUBSTITUTE(SUBSTITUTE(SUBSTITUTE(SUBSTITUTE(SUBSTITUTE(SUBSTITUTE(TRIM($B1344&amp;""),CHAR(10)," "),CHAR(13)," "),"."," "),";"," "),","," "),"/"," "),"+"," "),"-"," "),"  "," "),"  "," "),"  "," "),"  "," "),"  "," "),"  "," "))," ","|")&amp;"|")</f>
        <v/>
      </c>
      <c r="AD1344">
        <f>TRIM($I1344&amp;"")</f>
        <v/>
      </c>
    </row>
    <row r="1345" ht="24" customHeight="1">
      <c r="A1345" s="9" t="n">
        <v>46210</v>
      </c>
      <c r="B1345" s="14" t="inlineStr">
        <is>
          <t>10200,10202,10205</t>
        </is>
      </c>
      <c r="C1345" s="14" t="n"/>
      <c r="D1345" s="14" t="inlineStr">
        <is>
          <t>8 EMBALAGEM</t>
        </is>
      </c>
      <c r="E1345" s="14" t="inlineStr">
        <is>
          <t>300048</t>
        </is>
      </c>
      <c r="F1345" s="14" t="inlineStr">
        <is>
          <t>CADEIRA SANTIAGO</t>
        </is>
      </c>
      <c r="G1345" s="14" t="inlineStr">
        <is>
          <t>8 EMBALAGEM</t>
        </is>
      </c>
      <c r="H1345" s="14" t="inlineStr">
        <is>
          <t>8 EMBALAGEM</t>
        </is>
      </c>
      <c r="I1345" s="9" t="inlineStr">
        <is>
          <t>8 EMBALAGEM</t>
        </is>
      </c>
      <c r="J1345" s="9" t="n">
        <v>478</v>
      </c>
      <c r="K1345" s="14">
        <f>IF($E1345="","",IFERROR(INDEX('01_Cad_Pecas'!$H$2:$H$5000,MATCH($E1345,'01_Cad_Pecas'!$D$2:$D$5000,0)),IFERROR(INDEX('01_Cad_Pecas'!$H$2:$H$5000,MATCH(VALUE($E1345),'01_Cad_Pecas'!$D$2:$D$5000,0)),"")))</f>
        <v/>
      </c>
      <c r="L1345" s="14">
        <f>IF($E1345="","",IFERROR(INDEX('01_Cad_Pecas'!$I$2:$I$5000,MATCH($E1345,'01_Cad_Pecas'!$D$2:$D$5000,0)),IFERROR(INDEX('01_Cad_Pecas'!$I$2:$I$5000,MATCH(VALUE($E1345),'01_Cad_Pecas'!$D$2:$D$5000,0)),"")))</f>
        <v/>
      </c>
      <c r="M1345" s="14">
        <f>IF(OR($J1345="",$L1345=""),"",IF($K1345="",0,$K1345)+$J1345*$L1345)</f>
        <v/>
      </c>
      <c r="N1345" s="14" t="n">
        <v>46212</v>
      </c>
      <c r="O1345" s="14" t="n">
        <v>478</v>
      </c>
      <c r="P1345" s="14" t="n"/>
      <c r="Q1345" s="14" t="n"/>
      <c r="R1345" s="14" t="n"/>
      <c r="S1345" s="14" t="n"/>
      <c r="T1345" s="14">
        <f>IF(OR($J1345="",$O1345=""),"",$O1345/$J1345)</f>
        <v/>
      </c>
      <c r="U1345" s="14" t="inlineStr">
        <is>
          <t>Concluído</t>
        </is>
      </c>
      <c r="V1345" s="14" t="n"/>
      <c r="W1345" s="14" t="n"/>
      <c r="X1345" s="14" t="n"/>
      <c r="Y1345" s="14" t="n"/>
      <c r="Z1345" s="14" t="n"/>
      <c r="AA1345" s="11" t="n"/>
      <c r="AB1345" s="14">
        <f>B1345&amp;"|"&amp;I1345</f>
        <v/>
      </c>
      <c r="AC1345">
        <f>IF($B1345="","","|"&amp;SUBSTITUTE(TRIM(SUBSTITUTE(SUBSTITUTE(SUBSTITUTE(SUBSTITUTE(SUBSTITUTE(SUBSTITUTE(SUBSTITUTE(SUBSTITUTE(SUBSTITUTE(SUBSTITUTE(SUBSTITUTE(SUBSTITUTE(SUBSTITUTE(SUBSTITUTE(TRIM($B1345&amp;""),CHAR(10)," "),CHAR(13)," "),"."," "),";"," "),","," "),"/"," "),"+"," "),"-"," "),"  "," "),"  "," "),"  "," "),"  "," "),"  "," "),"  "," "))," ","|")&amp;"|")</f>
        <v/>
      </c>
      <c r="AD1345">
        <f>TRIM($I1345&amp;"")</f>
        <v/>
      </c>
    </row>
    <row r="1346" ht="24" customHeight="1">
      <c r="A1346" s="9" t="n">
        <v>46210</v>
      </c>
      <c r="B1346" s="14" t="inlineStr">
        <is>
          <t>10200,10202,10205</t>
        </is>
      </c>
      <c r="C1346" s="14" t="n"/>
      <c r="D1346" s="14" t="inlineStr">
        <is>
          <t>8 EMBALAGEM</t>
        </is>
      </c>
      <c r="E1346" s="14" t="inlineStr">
        <is>
          <t>300081</t>
        </is>
      </c>
      <c r="F1346" s="14" t="inlineStr">
        <is>
          <t>CADEIRA CORDOBA</t>
        </is>
      </c>
      <c r="G1346" s="14" t="inlineStr">
        <is>
          <t>8 EMBALAGEM</t>
        </is>
      </c>
      <c r="H1346" s="14" t="inlineStr">
        <is>
          <t>8 EMBALAGEM</t>
        </is>
      </c>
      <c r="I1346" s="9" t="inlineStr">
        <is>
          <t>8 EMBALAGEM</t>
        </is>
      </c>
      <c r="J1346" s="9" t="n">
        <v>36</v>
      </c>
      <c r="K1346" s="14">
        <f>IF($E1346="","",IFERROR(INDEX('01_Cad_Pecas'!$H$2:$H$5000,MATCH($E1346,'01_Cad_Pecas'!$D$2:$D$5000,0)),IFERROR(INDEX('01_Cad_Pecas'!$H$2:$H$5000,MATCH(VALUE($E1346),'01_Cad_Pecas'!$D$2:$D$5000,0)),"")))</f>
        <v/>
      </c>
      <c r="L1346" s="14">
        <f>IF($E1346="","",IFERROR(INDEX('01_Cad_Pecas'!$I$2:$I$5000,MATCH($E1346,'01_Cad_Pecas'!$D$2:$D$5000,0)),IFERROR(INDEX('01_Cad_Pecas'!$I$2:$I$5000,MATCH(VALUE($E1346),'01_Cad_Pecas'!$D$2:$D$5000,0)),"")))</f>
        <v/>
      </c>
      <c r="M1346" s="14">
        <f>IF(OR($J1346="",$L1346=""),"",IF($K1346="",0,$K1346)+$J1346*$L1346)</f>
        <v/>
      </c>
      <c r="N1346" s="14" t="n">
        <v>46212</v>
      </c>
      <c r="O1346" s="14" t="n">
        <v>36</v>
      </c>
      <c r="P1346" s="14" t="n"/>
      <c r="Q1346" s="14" t="n"/>
      <c r="R1346" s="14" t="n"/>
      <c r="S1346" s="14" t="n"/>
      <c r="T1346" s="14">
        <f>IF(OR($J1346="",$O1346=""),"",$O1346/$J1346)</f>
        <v/>
      </c>
      <c r="U1346" s="14" t="inlineStr">
        <is>
          <t>Concluído</t>
        </is>
      </c>
      <c r="V1346" s="14" t="n"/>
      <c r="W1346" s="14" t="n"/>
      <c r="X1346" s="14" t="n"/>
      <c r="Y1346" s="14" t="n"/>
      <c r="Z1346" s="14" t="n"/>
      <c r="AA1346" s="11" t="n"/>
      <c r="AB1346" s="14">
        <f>B1346&amp;"|"&amp;I1346</f>
        <v/>
      </c>
      <c r="AC1346">
        <f>IF($B1346="","","|"&amp;SUBSTITUTE(TRIM(SUBSTITUTE(SUBSTITUTE(SUBSTITUTE(SUBSTITUTE(SUBSTITUTE(SUBSTITUTE(SUBSTITUTE(SUBSTITUTE(SUBSTITUTE(SUBSTITUTE(SUBSTITUTE(SUBSTITUTE(SUBSTITUTE(SUBSTITUTE(TRIM($B1346&amp;""),CHAR(10)," "),CHAR(13)," "),"."," "),";"," "),","," "),"/"," "),"+"," "),"-"," "),"  "," "),"  "," "),"  "," "),"  "," "),"  "," "),"  "," "))," ","|")&amp;"|")</f>
        <v/>
      </c>
      <c r="AD1346">
        <f>TRIM($I1346&amp;"")</f>
        <v/>
      </c>
    </row>
    <row r="1347" ht="24" customHeight="1">
      <c r="A1347" s="9" t="n">
        <v>46210</v>
      </c>
      <c r="B1347" s="14" t="inlineStr">
        <is>
          <t>10200,10202,10205</t>
        </is>
      </c>
      <c r="C1347" s="14" t="n"/>
      <c r="D1347" s="14" t="inlineStr">
        <is>
          <t>8 EMBALAGEM</t>
        </is>
      </c>
      <c r="E1347" s="14" t="inlineStr">
        <is>
          <t>3008002</t>
        </is>
      </c>
      <c r="F1347" s="14" t="inlineStr">
        <is>
          <t>TAMPO C/ PRATO GIRATORIO 1,36 X 1,36</t>
        </is>
      </c>
      <c r="G1347" s="14" t="inlineStr">
        <is>
          <t>8 EMBALAGEM</t>
        </is>
      </c>
      <c r="H1347" s="14" t="inlineStr">
        <is>
          <t>8 EMBALAGEM</t>
        </is>
      </c>
      <c r="I1347" s="9" t="inlineStr">
        <is>
          <t>8 EMBALAGEM</t>
        </is>
      </c>
      <c r="J1347" s="9" t="n">
        <v>3</v>
      </c>
      <c r="K1347" s="14">
        <f>IF($E1347="","",IFERROR(INDEX('01_Cad_Pecas'!$H$2:$H$5000,MATCH($E1347,'01_Cad_Pecas'!$D$2:$D$5000,0)),IFERROR(INDEX('01_Cad_Pecas'!$H$2:$H$5000,MATCH(VALUE($E1347),'01_Cad_Pecas'!$D$2:$D$5000,0)),"")))</f>
        <v/>
      </c>
      <c r="L1347" s="14">
        <f>IF($E1347="","",IFERROR(INDEX('01_Cad_Pecas'!$I$2:$I$5000,MATCH($E1347,'01_Cad_Pecas'!$D$2:$D$5000,0)),IFERROR(INDEX('01_Cad_Pecas'!$I$2:$I$5000,MATCH(VALUE($E1347),'01_Cad_Pecas'!$D$2:$D$5000,0)),"")))</f>
        <v/>
      </c>
      <c r="M1347" s="14">
        <f>IF(OR($J1347="",$L1347=""),"",IF($K1347="",0,$K1347)+$J1347*$L1347)</f>
        <v/>
      </c>
      <c r="N1347" s="14" t="n">
        <v>46212</v>
      </c>
      <c r="O1347" s="14" t="n">
        <v>3</v>
      </c>
      <c r="P1347" s="14" t="n"/>
      <c r="Q1347" s="14" t="n"/>
      <c r="R1347" s="14" t="n"/>
      <c r="S1347" s="14" t="n"/>
      <c r="T1347" s="14">
        <f>IF(OR($J1347="",$O1347=""),"",$O1347/$J1347)</f>
        <v/>
      </c>
      <c r="U1347" s="14" t="inlineStr">
        <is>
          <t>Concluído</t>
        </is>
      </c>
      <c r="V1347" s="14" t="n"/>
      <c r="W1347" s="14" t="n"/>
      <c r="X1347" s="14" t="n"/>
      <c r="Y1347" s="14" t="n"/>
      <c r="Z1347" s="14" t="n"/>
      <c r="AA1347" s="11" t="n"/>
      <c r="AB1347" s="14">
        <f>B1347&amp;"|"&amp;I1347</f>
        <v/>
      </c>
      <c r="AC1347">
        <f>IF($B1347="","","|"&amp;SUBSTITUTE(TRIM(SUBSTITUTE(SUBSTITUTE(SUBSTITUTE(SUBSTITUTE(SUBSTITUTE(SUBSTITUTE(SUBSTITUTE(SUBSTITUTE(SUBSTITUTE(SUBSTITUTE(SUBSTITUTE(SUBSTITUTE(SUBSTITUTE(SUBSTITUTE(TRIM($B1347&amp;""),CHAR(10)," "),CHAR(13)," "),"."," "),";"," "),","," "),"/"," "),"+"," "),"-"," "),"  "," "),"  "," "),"  "," "),"  "," "),"  "," "),"  "," "))," ","|")&amp;"|")</f>
        <v/>
      </c>
      <c r="AD1347">
        <f>TRIM($I1347&amp;"")</f>
        <v/>
      </c>
    </row>
    <row r="1348" ht="24" customHeight="1">
      <c r="A1348" s="9" t="n">
        <v>46209</v>
      </c>
      <c r="B1348" s="14" t="inlineStr">
        <is>
          <t>10204</t>
        </is>
      </c>
      <c r="C1348" s="14" t="n"/>
      <c r="D1348" s="14" t="inlineStr">
        <is>
          <t>8 EMBALAGEM</t>
        </is>
      </c>
      <c r="E1348" s="14" t="inlineStr">
        <is>
          <t>200306101</t>
        </is>
      </c>
      <c r="F1348" s="14" t="inlineStr">
        <is>
          <t>PE 790(800)X100X50 MDP - MESA GENOVA</t>
        </is>
      </c>
      <c r="G1348" s="14" t="inlineStr">
        <is>
          <t>8 EMBALAGEM</t>
        </is>
      </c>
      <c r="H1348" s="14" t="inlineStr">
        <is>
          <t>8 EMBALAGEM</t>
        </is>
      </c>
      <c r="I1348" s="9" t="inlineStr">
        <is>
          <t>8 EMBALAGEM</t>
        </is>
      </c>
      <c r="J1348" s="9" t="n">
        <v>40</v>
      </c>
      <c r="K1348" s="14">
        <f>IF($E1348="","",IFERROR(INDEX('01_Cad_Pecas'!$H$2:$H$5000,MATCH($E1348,'01_Cad_Pecas'!$D$2:$D$5000,0)),IFERROR(INDEX('01_Cad_Pecas'!$H$2:$H$5000,MATCH(VALUE($E1348),'01_Cad_Pecas'!$D$2:$D$5000,0)),"")))</f>
        <v/>
      </c>
      <c r="L1348" s="14">
        <f>IF($E1348="","",IFERROR(INDEX('01_Cad_Pecas'!$I$2:$I$5000,MATCH($E1348,'01_Cad_Pecas'!$D$2:$D$5000,0)),IFERROR(INDEX('01_Cad_Pecas'!$I$2:$I$5000,MATCH(VALUE($E1348),'01_Cad_Pecas'!$D$2:$D$5000,0)),"")))</f>
        <v/>
      </c>
      <c r="M1348" s="14">
        <f>IF(OR($J1348="",$L1348=""),"",IF($K1348="",0,$K1348)+$J1348*$L1348)</f>
        <v/>
      </c>
      <c r="N1348" s="14" t="n">
        <v>46212</v>
      </c>
      <c r="O1348" s="14" t="n">
        <v>40</v>
      </c>
      <c r="P1348" s="14" t="n"/>
      <c r="Q1348" s="14" t="n"/>
      <c r="R1348" s="14" t="n"/>
      <c r="S1348" s="14" t="n"/>
      <c r="T1348" s="14">
        <f>IF(OR($J1348="",$O1348=""),"",$O1348/$J1348)</f>
        <v/>
      </c>
      <c r="U1348" s="14" t="inlineStr">
        <is>
          <t>Concluído</t>
        </is>
      </c>
      <c r="V1348" s="14" t="n"/>
      <c r="W1348" s="14" t="n"/>
      <c r="X1348" s="14" t="n"/>
      <c r="Y1348" s="14" t="n"/>
      <c r="Z1348" s="14" t="n"/>
      <c r="AA1348" s="11" t="n"/>
      <c r="AB1348" s="14">
        <f>B1348&amp;"|"&amp;I1348</f>
        <v/>
      </c>
      <c r="AC1348">
        <f>IF($B1348="","","|"&amp;SUBSTITUTE(TRIM(SUBSTITUTE(SUBSTITUTE(SUBSTITUTE(SUBSTITUTE(SUBSTITUTE(SUBSTITUTE(SUBSTITUTE(SUBSTITUTE(SUBSTITUTE(SUBSTITUTE(SUBSTITUTE(SUBSTITUTE(SUBSTITUTE(SUBSTITUTE(TRIM($B1348&amp;""),CHAR(10)," "),CHAR(13)," "),"."," "),";"," "),","," "),"/"," "),"+"," "),"-"," "),"  "," "),"  "," "),"  "," "),"  "," "),"  "," "),"  "," "))," ","|")&amp;"|")</f>
        <v/>
      </c>
      <c r="AD1348">
        <f>TRIM($I1348&amp;"")</f>
        <v/>
      </c>
    </row>
    <row r="1349" ht="24" customHeight="1">
      <c r="A1349" s="9" t="n">
        <v>46210</v>
      </c>
      <c r="B1349" s="14" t="inlineStr">
        <is>
          <t>10204</t>
        </is>
      </c>
      <c r="C1349" s="14" t="n"/>
      <c r="D1349" s="14" t="inlineStr">
        <is>
          <t>8 EMBALAGEM</t>
        </is>
      </c>
      <c r="E1349" s="14" t="inlineStr">
        <is>
          <t>200306102</t>
        </is>
      </c>
      <c r="F1349" s="14" t="inlineStr">
        <is>
          <t>BASE DOS PES 634(653)X95X50 MDP - MESA GENOVA</t>
        </is>
      </c>
      <c r="G1349" s="14" t="inlineStr">
        <is>
          <t>8 EMBALAGEM</t>
        </is>
      </c>
      <c r="H1349" s="14" t="inlineStr">
        <is>
          <t>8 EMBALAGEM</t>
        </is>
      </c>
      <c r="I1349" s="9" t="inlineStr">
        <is>
          <t>8 EMBALAGEM</t>
        </is>
      </c>
      <c r="J1349" s="9" t="n">
        <v>20</v>
      </c>
      <c r="K1349" s="14">
        <f>IF($E1349="","",IFERROR(INDEX('01_Cad_Pecas'!$H$2:$H$5000,MATCH($E1349,'01_Cad_Pecas'!$D$2:$D$5000,0)),IFERROR(INDEX('01_Cad_Pecas'!$H$2:$H$5000,MATCH(VALUE($E1349),'01_Cad_Pecas'!$D$2:$D$5000,0)),"")))</f>
        <v/>
      </c>
      <c r="L1349" s="14">
        <f>IF($E1349="","",IFERROR(INDEX('01_Cad_Pecas'!$I$2:$I$5000,MATCH($E1349,'01_Cad_Pecas'!$D$2:$D$5000,0)),IFERROR(INDEX('01_Cad_Pecas'!$I$2:$I$5000,MATCH(VALUE($E1349),'01_Cad_Pecas'!$D$2:$D$5000,0)),"")))</f>
        <v/>
      </c>
      <c r="M1349" s="14">
        <f>IF(OR($J1349="",$L1349=""),"",IF($K1349="",0,$K1349)+$J1349*$L1349)</f>
        <v/>
      </c>
      <c r="N1349" s="14" t="n">
        <v>46212</v>
      </c>
      <c r="O1349" s="14" t="n">
        <v>20</v>
      </c>
      <c r="P1349" s="14" t="n"/>
      <c r="Q1349" s="14" t="n"/>
      <c r="R1349" s="14" t="n"/>
      <c r="S1349" s="14" t="n"/>
      <c r="T1349" s="14">
        <f>IF(OR($J1349="",$O1349=""),"",$O1349/$J1349)</f>
        <v/>
      </c>
      <c r="U1349" s="14" t="inlineStr">
        <is>
          <t>Concluído</t>
        </is>
      </c>
      <c r="V1349" s="14" t="n"/>
      <c r="W1349" s="14" t="n"/>
      <c r="X1349" s="14" t="n"/>
      <c r="Y1349" s="14" t="n"/>
      <c r="Z1349" s="14" t="n"/>
      <c r="AA1349" s="11" t="n"/>
      <c r="AB1349" s="14">
        <f>B1349&amp;"|"&amp;I1349</f>
        <v/>
      </c>
      <c r="AC1349">
        <f>IF($B1349="","","|"&amp;SUBSTITUTE(TRIM(SUBSTITUTE(SUBSTITUTE(SUBSTITUTE(SUBSTITUTE(SUBSTITUTE(SUBSTITUTE(SUBSTITUTE(SUBSTITUTE(SUBSTITUTE(SUBSTITUTE(SUBSTITUTE(SUBSTITUTE(SUBSTITUTE(SUBSTITUTE(TRIM($B1349&amp;""),CHAR(10)," "),CHAR(13)," "),"."," "),";"," "),","," "),"/"," "),"+"," "),"-"," "),"  "," "),"  "," "),"  "," "),"  "," "),"  "," "),"  "," "))," ","|")&amp;"|")</f>
        <v/>
      </c>
      <c r="AD1349">
        <f>TRIM($I1349&amp;"")</f>
        <v/>
      </c>
    </row>
    <row r="1350" ht="24" customHeight="1">
      <c r="A1350" s="9" t="n">
        <v>46211</v>
      </c>
      <c r="B1350" s="14" t="inlineStr">
        <is>
          <t>10204</t>
        </is>
      </c>
      <c r="C1350" s="14" t="n"/>
      <c r="D1350" s="14" t="inlineStr">
        <is>
          <t>8 EMBALAGEM</t>
        </is>
      </c>
      <c r="E1350" s="14" t="inlineStr">
        <is>
          <t>200306103</t>
        </is>
      </c>
      <c r="F1350" s="14" t="inlineStr">
        <is>
          <t>TRAVESSA MENOR 393X120X18 MDF - MESA GENOVA</t>
        </is>
      </c>
      <c r="G1350" s="14" t="inlineStr">
        <is>
          <t>8 EMBALAGEM</t>
        </is>
      </c>
      <c r="H1350" s="14" t="inlineStr">
        <is>
          <t>8 EMBALAGEM</t>
        </is>
      </c>
      <c r="I1350" s="9" t="inlineStr">
        <is>
          <t>8 EMBALAGEM</t>
        </is>
      </c>
      <c r="J1350" s="9" t="n">
        <v>20</v>
      </c>
      <c r="K1350" s="14">
        <f>IF($E1350="","",IFERROR(INDEX('01_Cad_Pecas'!$H$2:$H$5000,MATCH($E1350,'01_Cad_Pecas'!$D$2:$D$5000,0)),IFERROR(INDEX('01_Cad_Pecas'!$H$2:$H$5000,MATCH(VALUE($E1350),'01_Cad_Pecas'!$D$2:$D$5000,0)),"")))</f>
        <v/>
      </c>
      <c r="L1350" s="14">
        <f>IF($E1350="","",IFERROR(INDEX('01_Cad_Pecas'!$I$2:$I$5000,MATCH($E1350,'01_Cad_Pecas'!$D$2:$D$5000,0)),IFERROR(INDEX('01_Cad_Pecas'!$I$2:$I$5000,MATCH(VALUE($E1350),'01_Cad_Pecas'!$D$2:$D$5000,0)),"")))</f>
        <v/>
      </c>
      <c r="M1350" s="14">
        <f>IF(OR($J1350="",$L1350=""),"",IF($K1350="",0,$K1350)+$J1350*$L1350)</f>
        <v/>
      </c>
      <c r="N1350" s="14" t="n">
        <v>46212</v>
      </c>
      <c r="O1350" s="14" t="n">
        <v>20</v>
      </c>
      <c r="P1350" s="14" t="n"/>
      <c r="Q1350" s="14" t="n"/>
      <c r="R1350" s="14" t="n"/>
      <c r="S1350" s="14" t="n"/>
      <c r="T1350" s="14">
        <f>IF(OR($J1350="",$O1350=""),"",$O1350/$J1350)</f>
        <v/>
      </c>
      <c r="U1350" s="14" t="inlineStr">
        <is>
          <t>Concluído</t>
        </is>
      </c>
      <c r="V1350" s="14" t="n"/>
      <c r="W1350" s="14" t="n"/>
      <c r="X1350" s="14" t="n"/>
      <c r="Y1350" s="14" t="n"/>
      <c r="Z1350" s="14" t="n"/>
      <c r="AA1350" s="11" t="n"/>
      <c r="AB1350" s="14">
        <f>B1350&amp;"|"&amp;I1350</f>
        <v/>
      </c>
      <c r="AC1350">
        <f>IF($B1350="","","|"&amp;SUBSTITUTE(TRIM(SUBSTITUTE(SUBSTITUTE(SUBSTITUTE(SUBSTITUTE(SUBSTITUTE(SUBSTITUTE(SUBSTITUTE(SUBSTITUTE(SUBSTITUTE(SUBSTITUTE(SUBSTITUTE(SUBSTITUTE(SUBSTITUTE(SUBSTITUTE(TRIM($B1350&amp;""),CHAR(10)," "),CHAR(13)," "),"."," "),";"," "),","," "),"/"," "),"+"," "),"-"," "),"  "," "),"  "," "),"  "," "),"  "," "),"  "," "),"  "," "))," ","|")&amp;"|")</f>
        <v/>
      </c>
      <c r="AD1350">
        <f>TRIM($I1350&amp;"")</f>
        <v/>
      </c>
    </row>
    <row r="1351" ht="24" customHeight="1">
      <c r="A1351" s="9" t="n">
        <v>46212</v>
      </c>
      <c r="B1351" s="14" t="inlineStr">
        <is>
          <t>10204</t>
        </is>
      </c>
      <c r="C1351" s="14" t="n"/>
      <c r="D1351" s="14" t="inlineStr">
        <is>
          <t>8 EMBALAGEM</t>
        </is>
      </c>
      <c r="E1351" s="14" t="inlineStr">
        <is>
          <t>200306104</t>
        </is>
      </c>
      <c r="F1351" s="14" t="inlineStr">
        <is>
          <t>TRAVESSA MAIOR 1000X120X18 MDF - MESA GENOVA</t>
        </is>
      </c>
      <c r="G1351" s="14" t="inlineStr">
        <is>
          <t>8 EMBALAGEM</t>
        </is>
      </c>
      <c r="H1351" s="14" t="inlineStr">
        <is>
          <t>8 EMBALAGEM</t>
        </is>
      </c>
      <c r="I1351" s="9" t="inlineStr">
        <is>
          <t>8 EMBALAGEM</t>
        </is>
      </c>
      <c r="J1351" s="9" t="n">
        <v>20</v>
      </c>
      <c r="K1351" s="14">
        <f>IF($E1351="","",IFERROR(INDEX('01_Cad_Pecas'!$H$2:$H$5000,MATCH($E1351,'01_Cad_Pecas'!$D$2:$D$5000,0)),IFERROR(INDEX('01_Cad_Pecas'!$H$2:$H$5000,MATCH(VALUE($E1351),'01_Cad_Pecas'!$D$2:$D$5000,0)),"")))</f>
        <v/>
      </c>
      <c r="L1351" s="14">
        <f>IF($E1351="","",IFERROR(INDEX('01_Cad_Pecas'!$I$2:$I$5000,MATCH($E1351,'01_Cad_Pecas'!$D$2:$D$5000,0)),IFERROR(INDEX('01_Cad_Pecas'!$I$2:$I$5000,MATCH(VALUE($E1351),'01_Cad_Pecas'!$D$2:$D$5000,0)),"")))</f>
        <v/>
      </c>
      <c r="M1351" s="14">
        <f>IF(OR($J1351="",$L1351=""),"",IF($K1351="",0,$K1351)+$J1351*$L1351)</f>
        <v/>
      </c>
      <c r="N1351" s="14" t="n">
        <v>46212</v>
      </c>
      <c r="O1351" s="14" t="n">
        <v>20</v>
      </c>
      <c r="P1351" s="14" t="n"/>
      <c r="Q1351" s="14" t="n"/>
      <c r="R1351" s="14" t="n"/>
      <c r="S1351" s="14" t="n"/>
      <c r="T1351" s="14">
        <f>IF(OR($J1351="",$O1351=""),"",$O1351/$J1351)</f>
        <v/>
      </c>
      <c r="U1351" s="14" t="inlineStr">
        <is>
          <t>Concluído</t>
        </is>
      </c>
      <c r="V1351" s="14" t="n"/>
      <c r="W1351" s="14" t="n"/>
      <c r="X1351" s="14" t="n"/>
      <c r="Y1351" s="14" t="n"/>
      <c r="Z1351" s="14" t="n"/>
      <c r="AA1351" s="11" t="n"/>
      <c r="AB1351" s="14">
        <f>B1351&amp;"|"&amp;I1351</f>
        <v/>
      </c>
      <c r="AC1351">
        <f>IF($B1351="","","|"&amp;SUBSTITUTE(TRIM(SUBSTITUTE(SUBSTITUTE(SUBSTITUTE(SUBSTITUTE(SUBSTITUTE(SUBSTITUTE(SUBSTITUTE(SUBSTITUTE(SUBSTITUTE(SUBSTITUTE(SUBSTITUTE(SUBSTITUTE(SUBSTITUTE(SUBSTITUTE(TRIM($B1351&amp;""),CHAR(10)," "),CHAR(13)," "),"."," "),";"," "),","," "),"/"," "),"+"," "),"-"," "),"  "," "),"  "," "),"  "," "),"  "," "),"  "," "),"  "," "))," ","|")&amp;"|")</f>
        <v/>
      </c>
      <c r="AD1351">
        <f>TRIM($I1351&amp;"")</f>
        <v/>
      </c>
    </row>
    <row r="1352" ht="24" customHeight="1">
      <c r="A1352" s="9" t="n">
        <v>46213</v>
      </c>
      <c r="B1352" s="14" t="inlineStr">
        <is>
          <t>10204</t>
        </is>
      </c>
      <c r="C1352" s="14" t="n"/>
      <c r="D1352" s="14" t="inlineStr">
        <is>
          <t>8 EMBALAGEM</t>
        </is>
      </c>
      <c r="E1352" s="14" t="inlineStr">
        <is>
          <t>200306204</t>
        </is>
      </c>
      <c r="F1352" s="14" t="inlineStr">
        <is>
          <t>TAMPO MONTADO 1600X900X45 MDF-TAMPO C/ENGROS R100</t>
        </is>
      </c>
      <c r="G1352" s="14" t="inlineStr">
        <is>
          <t>8 EMBALAGEM</t>
        </is>
      </c>
      <c r="H1352" s="14" t="inlineStr">
        <is>
          <t>8 EMBALAGEM</t>
        </is>
      </c>
      <c r="I1352" s="9" t="inlineStr">
        <is>
          <t>8 EMBALAGEM</t>
        </is>
      </c>
      <c r="J1352" s="9" t="n">
        <v>10</v>
      </c>
      <c r="K1352" s="14">
        <f>IF($E1352="","",IFERROR(INDEX('01_Cad_Pecas'!$H$2:$H$5000,MATCH($E1352,'01_Cad_Pecas'!$D$2:$D$5000,0)),IFERROR(INDEX('01_Cad_Pecas'!$H$2:$H$5000,MATCH(VALUE($E1352),'01_Cad_Pecas'!$D$2:$D$5000,0)),"")))</f>
        <v/>
      </c>
      <c r="L1352" s="14">
        <f>IF($E1352="","",IFERROR(INDEX('01_Cad_Pecas'!$I$2:$I$5000,MATCH($E1352,'01_Cad_Pecas'!$D$2:$D$5000,0)),IFERROR(INDEX('01_Cad_Pecas'!$I$2:$I$5000,MATCH(VALUE($E1352),'01_Cad_Pecas'!$D$2:$D$5000,0)),"")))</f>
        <v/>
      </c>
      <c r="M1352" s="14">
        <f>IF(OR($J1352="",$L1352=""),"",IF($K1352="",0,$K1352)+$J1352*$L1352)</f>
        <v/>
      </c>
      <c r="N1352" s="14" t="n">
        <v>46212</v>
      </c>
      <c r="O1352" s="14" t="n">
        <v>10</v>
      </c>
      <c r="P1352" s="14" t="n"/>
      <c r="Q1352" s="14" t="n"/>
      <c r="R1352" s="14" t="n"/>
      <c r="S1352" s="14" t="n"/>
      <c r="T1352" s="14">
        <f>IF(OR($J1352="",$O1352=""),"",$O1352/$J1352)</f>
        <v/>
      </c>
      <c r="U1352" s="14" t="inlineStr">
        <is>
          <t>Concluído</t>
        </is>
      </c>
      <c r="V1352" s="14" t="n"/>
      <c r="W1352" s="14" t="n"/>
      <c r="X1352" s="14" t="n"/>
      <c r="Y1352" s="14" t="n"/>
      <c r="Z1352" s="14" t="n"/>
      <c r="AA1352" s="11" t="n"/>
      <c r="AB1352" s="14">
        <f>B1352&amp;"|"&amp;I1352</f>
        <v/>
      </c>
      <c r="AC1352">
        <f>IF($B1352="","","|"&amp;SUBSTITUTE(TRIM(SUBSTITUTE(SUBSTITUTE(SUBSTITUTE(SUBSTITUTE(SUBSTITUTE(SUBSTITUTE(SUBSTITUTE(SUBSTITUTE(SUBSTITUTE(SUBSTITUTE(SUBSTITUTE(SUBSTITUTE(SUBSTITUTE(SUBSTITUTE(TRIM($B1352&amp;""),CHAR(10)," "),CHAR(13)," "),"."," "),";"," "),","," "),"/"," "),"+"," "),"-"," "),"  "," "),"  "," "),"  "," "),"  "," "),"  "," "),"  "," "))," ","|")&amp;"|")</f>
        <v/>
      </c>
      <c r="AD1352">
        <f>TRIM($I1352&amp;"")</f>
        <v/>
      </c>
    </row>
    <row r="1353" ht="24" customHeight="1">
      <c r="A1353" s="9" t="n">
        <v>46214</v>
      </c>
      <c r="B1353" s="14" t="inlineStr">
        <is>
          <t>10204</t>
        </is>
      </c>
      <c r="C1353" s="14" t="n"/>
      <c r="D1353" s="14" t="inlineStr">
        <is>
          <t>8 EMBALAGEM</t>
        </is>
      </c>
      <c r="E1353" s="14" t="inlineStr">
        <is>
          <t>2001961</t>
        </is>
      </c>
      <c r="F1353" s="14" t="inlineStr">
        <is>
          <t>BASE SANTIAGO QUADRADA</t>
        </is>
      </c>
      <c r="G1353" s="14" t="inlineStr">
        <is>
          <t>8 EMBALAGEM</t>
        </is>
      </c>
      <c r="H1353" s="14" t="inlineStr">
        <is>
          <t>8 EMBALAGEM</t>
        </is>
      </c>
      <c r="I1353" s="9" t="inlineStr">
        <is>
          <t>8 EMBALAGEM</t>
        </is>
      </c>
      <c r="J1353" s="9" t="n">
        <v>4</v>
      </c>
      <c r="K1353" s="14">
        <f>IF($E1353="","",IFERROR(INDEX('01_Cad_Pecas'!$H$2:$H$5000,MATCH($E1353,'01_Cad_Pecas'!$D$2:$D$5000,0)),IFERROR(INDEX('01_Cad_Pecas'!$H$2:$H$5000,MATCH(VALUE($E1353),'01_Cad_Pecas'!$D$2:$D$5000,0)),"")))</f>
        <v/>
      </c>
      <c r="L1353" s="14">
        <f>IF($E1353="","",IFERROR(INDEX('01_Cad_Pecas'!$I$2:$I$5000,MATCH($E1353,'01_Cad_Pecas'!$D$2:$D$5000,0)),IFERROR(INDEX('01_Cad_Pecas'!$I$2:$I$5000,MATCH(VALUE($E1353),'01_Cad_Pecas'!$D$2:$D$5000,0)),"")))</f>
        <v/>
      </c>
      <c r="M1353" s="14">
        <f>IF(OR($J1353="",$L1353=""),"",IF($K1353="",0,$K1353)+$J1353*$L1353)</f>
        <v/>
      </c>
      <c r="N1353" s="14" t="n">
        <v>46212</v>
      </c>
      <c r="O1353" s="14" t="n">
        <v>4</v>
      </c>
      <c r="P1353" s="14" t="n"/>
      <c r="Q1353" s="14" t="n"/>
      <c r="R1353" s="14" t="n"/>
      <c r="S1353" s="14" t="n"/>
      <c r="T1353" s="14">
        <f>IF(OR($J1353="",$O1353=""),"",$O1353/$J1353)</f>
        <v/>
      </c>
      <c r="U1353" s="14" t="inlineStr">
        <is>
          <t>Concluído</t>
        </is>
      </c>
      <c r="V1353" s="14" t="n"/>
      <c r="W1353" s="14" t="n"/>
      <c r="X1353" s="14" t="n"/>
      <c r="Y1353" s="14" t="n"/>
      <c r="Z1353" s="14" t="n"/>
      <c r="AA1353" s="11" t="n"/>
      <c r="AB1353" s="14">
        <f>B1353&amp;"|"&amp;I1353</f>
        <v/>
      </c>
      <c r="AC1353">
        <f>IF($B1353="","","|"&amp;SUBSTITUTE(TRIM(SUBSTITUTE(SUBSTITUTE(SUBSTITUTE(SUBSTITUTE(SUBSTITUTE(SUBSTITUTE(SUBSTITUTE(SUBSTITUTE(SUBSTITUTE(SUBSTITUTE(SUBSTITUTE(SUBSTITUTE(SUBSTITUTE(SUBSTITUTE(TRIM($B1353&amp;""),CHAR(10)," "),CHAR(13)," "),"."," "),";"," "),","," "),"/"," "),"+"," "),"-"," "),"  "," "),"  "," "),"  "," "),"  "," "),"  "," "),"  "," "))," ","|")&amp;"|")</f>
        <v/>
      </c>
      <c r="AD1353">
        <f>TRIM($I1353&amp;"")</f>
        <v/>
      </c>
    </row>
    <row r="1354" ht="24" customHeight="1">
      <c r="A1354" s="9" t="n">
        <v>46215</v>
      </c>
      <c r="B1354" s="14" t="inlineStr">
        <is>
          <t>10204</t>
        </is>
      </c>
      <c r="C1354" s="14" t="n"/>
      <c r="D1354" s="14" t="inlineStr">
        <is>
          <t>8 EMBALAGEM</t>
        </is>
      </c>
      <c r="E1354" s="14" t="inlineStr">
        <is>
          <t>300048</t>
        </is>
      </c>
      <c r="F1354" s="14" t="inlineStr">
        <is>
          <t>CADEIRA SANTIAGO</t>
        </is>
      </c>
      <c r="G1354" s="14" t="inlineStr">
        <is>
          <t>8 EMBALAGEM</t>
        </is>
      </c>
      <c r="H1354" s="14" t="inlineStr">
        <is>
          <t>8 EMBALAGEM</t>
        </is>
      </c>
      <c r="I1354" s="9" t="inlineStr">
        <is>
          <t>8 EMBALAGEM</t>
        </is>
      </c>
      <c r="J1354" s="9" t="n">
        <v>600</v>
      </c>
      <c r="K1354" s="14">
        <f>IF($E1354="","",IFERROR(INDEX('01_Cad_Pecas'!$H$2:$H$5000,MATCH($E1354,'01_Cad_Pecas'!$D$2:$D$5000,0)),IFERROR(INDEX('01_Cad_Pecas'!$H$2:$H$5000,MATCH(VALUE($E1354),'01_Cad_Pecas'!$D$2:$D$5000,0)),"")))</f>
        <v/>
      </c>
      <c r="L1354" s="14">
        <f>IF($E1354="","",IFERROR(INDEX('01_Cad_Pecas'!$I$2:$I$5000,MATCH($E1354,'01_Cad_Pecas'!$D$2:$D$5000,0)),IFERROR(INDEX('01_Cad_Pecas'!$I$2:$I$5000,MATCH(VALUE($E1354),'01_Cad_Pecas'!$D$2:$D$5000,0)),"")))</f>
        <v/>
      </c>
      <c r="M1354" s="14">
        <f>IF(OR($J1354="",$L1354=""),"",IF($K1354="",0,$K1354)+$J1354*$L1354)</f>
        <v/>
      </c>
      <c r="N1354" s="14" t="n">
        <v>46212</v>
      </c>
      <c r="O1354" s="14" t="n">
        <v>600</v>
      </c>
      <c r="P1354" s="14" t="n"/>
      <c r="Q1354" s="14" t="n"/>
      <c r="R1354" s="14" t="n"/>
      <c r="S1354" s="14" t="n"/>
      <c r="T1354" s="14">
        <f>IF(OR($J1354="",$O1354=""),"",$O1354/$J1354)</f>
        <v/>
      </c>
      <c r="U1354" s="14" t="inlineStr">
        <is>
          <t>Concluído</t>
        </is>
      </c>
      <c r="V1354" s="14" t="n"/>
      <c r="W1354" s="14" t="n"/>
      <c r="X1354" s="14" t="n"/>
      <c r="Y1354" s="14" t="n"/>
      <c r="Z1354" s="14" t="n"/>
      <c r="AA1354" s="11" t="n"/>
      <c r="AB1354" s="14">
        <f>B1354&amp;"|"&amp;I1354</f>
        <v/>
      </c>
      <c r="AC1354">
        <f>IF($B1354="","","|"&amp;SUBSTITUTE(TRIM(SUBSTITUTE(SUBSTITUTE(SUBSTITUTE(SUBSTITUTE(SUBSTITUTE(SUBSTITUTE(SUBSTITUTE(SUBSTITUTE(SUBSTITUTE(SUBSTITUTE(SUBSTITUTE(SUBSTITUTE(SUBSTITUTE(SUBSTITUTE(TRIM($B1354&amp;""),CHAR(10)," "),CHAR(13)," "),"."," "),";"," "),","," "),"/"," "),"+"," "),"-"," "),"  "," "),"  "," "),"  "," "),"  "," "),"  "," "),"  "," "))," ","|")&amp;"|")</f>
        <v/>
      </c>
      <c r="AD1354">
        <f>TRIM($I1354&amp;"")</f>
        <v/>
      </c>
    </row>
    <row r="1355" ht="24" customHeight="1">
      <c r="A1355" s="9" t="n">
        <v>46216</v>
      </c>
      <c r="B1355" s="14" t="inlineStr">
        <is>
          <t>10204</t>
        </is>
      </c>
      <c r="C1355" s="14" t="n"/>
      <c r="D1355" s="14" t="inlineStr">
        <is>
          <t>8 EMBALAGEM</t>
        </is>
      </c>
      <c r="E1355" s="14" t="inlineStr">
        <is>
          <t>3008002</t>
        </is>
      </c>
      <c r="F1355" s="14" t="inlineStr">
        <is>
          <t>TAMPO C/ PRATO GIRATORIO 1,36 X 1,36</t>
        </is>
      </c>
      <c r="G1355" s="14" t="inlineStr">
        <is>
          <t>8 EMBALAGEM</t>
        </is>
      </c>
      <c r="H1355" s="14" t="inlineStr">
        <is>
          <t>8 EMBALAGEM</t>
        </is>
      </c>
      <c r="I1355" s="9" t="inlineStr">
        <is>
          <t>8 EMBALAGEM</t>
        </is>
      </c>
      <c r="J1355" s="9" t="n">
        <v>4</v>
      </c>
      <c r="K1355" s="14">
        <f>IF($E1355="","",IFERROR(INDEX('01_Cad_Pecas'!$H$2:$H$5000,MATCH($E1355,'01_Cad_Pecas'!$D$2:$D$5000,0)),IFERROR(INDEX('01_Cad_Pecas'!$H$2:$H$5000,MATCH(VALUE($E1355),'01_Cad_Pecas'!$D$2:$D$5000,0)),"")))</f>
        <v/>
      </c>
      <c r="L1355" s="14">
        <f>IF($E1355="","",IFERROR(INDEX('01_Cad_Pecas'!$I$2:$I$5000,MATCH($E1355,'01_Cad_Pecas'!$D$2:$D$5000,0)),IFERROR(INDEX('01_Cad_Pecas'!$I$2:$I$5000,MATCH(VALUE($E1355),'01_Cad_Pecas'!$D$2:$D$5000,0)),"")))</f>
        <v/>
      </c>
      <c r="M1355" s="14">
        <f>IF(OR($J1355="",$L1355=""),"",IF($K1355="",0,$K1355)+$J1355*$L1355)</f>
        <v/>
      </c>
      <c r="N1355" s="14" t="n">
        <v>46216</v>
      </c>
      <c r="O1355" s="14" t="n">
        <v>4</v>
      </c>
      <c r="P1355" s="14" t="n"/>
      <c r="Q1355" s="14" t="n"/>
      <c r="R1355" s="14" t="n"/>
      <c r="S1355" s="14" t="n"/>
      <c r="T1355" s="14">
        <f>IF(OR($J1355="",$O1355=""),"",$O1355/$J1355)</f>
        <v/>
      </c>
      <c r="U1355" s="14" t="inlineStr">
        <is>
          <t>Concluído</t>
        </is>
      </c>
      <c r="V1355" s="14" t="n"/>
      <c r="W1355" s="14" t="n"/>
      <c r="X1355" s="14" t="n"/>
      <c r="Y1355" s="14" t="n"/>
      <c r="Z1355" s="14" t="n"/>
      <c r="AA1355" s="11" t="n"/>
      <c r="AB1355" s="14">
        <f>B1355&amp;"|"&amp;I1355</f>
        <v/>
      </c>
      <c r="AC1355">
        <f>IF($B1355="","","|"&amp;SUBSTITUTE(TRIM(SUBSTITUTE(SUBSTITUTE(SUBSTITUTE(SUBSTITUTE(SUBSTITUTE(SUBSTITUTE(SUBSTITUTE(SUBSTITUTE(SUBSTITUTE(SUBSTITUTE(SUBSTITUTE(SUBSTITUTE(SUBSTITUTE(SUBSTITUTE(TRIM($B1355&amp;""),CHAR(10)," "),CHAR(13)," "),"."," "),";"," "),","," "),"/"," "),"+"," "),"-"," "),"  "," "),"  "," "),"  "," "),"  "," "),"  "," "),"  "," "))," ","|")&amp;"|")</f>
        <v/>
      </c>
      <c r="AD1355">
        <f>TRIM($I1355&amp;"")</f>
        <v/>
      </c>
    </row>
    <row r="1356" ht="24" customHeight="1">
      <c r="A1356" s="9" t="n">
        <v>46211</v>
      </c>
      <c r="B1356" s="14" t="inlineStr">
        <is>
          <t>10210</t>
        </is>
      </c>
      <c r="C1356" s="14" t="n"/>
      <c r="D1356" s="14" t="inlineStr">
        <is>
          <t>8 EMBALAGEM</t>
        </is>
      </c>
      <c r="E1356" s="14" t="inlineStr">
        <is>
          <t>200303204</t>
        </is>
      </c>
      <c r="F1356" s="14" t="inlineStr">
        <is>
          <t>TAMPO ENGROSSADO (R100) - 1360X900X40 MDF</t>
        </is>
      </c>
      <c r="G1356" s="14" t="inlineStr">
        <is>
          <t>8 EMBALAGEM</t>
        </is>
      </c>
      <c r="H1356" s="14" t="inlineStr">
        <is>
          <t>8 EMBALAGEM</t>
        </is>
      </c>
      <c r="I1356" s="9" t="inlineStr">
        <is>
          <t>8 EMBALAGEM</t>
        </is>
      </c>
      <c r="J1356" s="9" t="n">
        <v>1</v>
      </c>
      <c r="K1356" s="14">
        <f>IF($E1356="","",IFERROR(INDEX('01_Cad_Pecas'!$H$2:$H$5000,MATCH($E1356,'01_Cad_Pecas'!$D$2:$D$5000,0)),IFERROR(INDEX('01_Cad_Pecas'!$H$2:$H$5000,MATCH(VALUE($E1356),'01_Cad_Pecas'!$D$2:$D$5000,0)),"")))</f>
        <v/>
      </c>
      <c r="L1356" s="14">
        <f>IF($E1356="","",IFERROR(INDEX('01_Cad_Pecas'!$I$2:$I$5000,MATCH($E1356,'01_Cad_Pecas'!$D$2:$D$5000,0)),IFERROR(INDEX('01_Cad_Pecas'!$I$2:$I$5000,MATCH(VALUE($E1356),'01_Cad_Pecas'!$D$2:$D$5000,0)),"")))</f>
        <v/>
      </c>
      <c r="M1356" s="14">
        <f>IF(OR($J1356="",$L1356=""),"",IF($K1356="",0,$K1356)+$J1356*$L1356)</f>
        <v/>
      </c>
      <c r="N1356" s="14" t="n">
        <v>46212</v>
      </c>
      <c r="O1356" s="14" t="n">
        <v>1</v>
      </c>
      <c r="P1356" s="14" t="n"/>
      <c r="Q1356" s="14" t="n"/>
      <c r="R1356" s="14" t="n"/>
      <c r="S1356" s="14" t="n"/>
      <c r="T1356" s="14">
        <f>IF(OR($J1356="",$O1356=""),"",$O1356/$J1356)</f>
        <v/>
      </c>
      <c r="U1356" s="14" t="inlineStr">
        <is>
          <t>Concluído</t>
        </is>
      </c>
      <c r="V1356" s="14" t="n"/>
      <c r="W1356" s="14" t="n"/>
      <c r="X1356" s="14" t="n"/>
      <c r="Y1356" s="14" t="n"/>
      <c r="Z1356" s="14" t="n"/>
      <c r="AA1356" s="11" t="n"/>
      <c r="AB1356" s="14">
        <f>B1356&amp;"|"&amp;I1356</f>
        <v/>
      </c>
      <c r="AC1356">
        <f>IF($B1356="","","|"&amp;SUBSTITUTE(TRIM(SUBSTITUTE(SUBSTITUTE(SUBSTITUTE(SUBSTITUTE(SUBSTITUTE(SUBSTITUTE(SUBSTITUTE(SUBSTITUTE(SUBSTITUTE(SUBSTITUTE(SUBSTITUTE(SUBSTITUTE(SUBSTITUTE(SUBSTITUTE(TRIM($B1356&amp;""),CHAR(10)," "),CHAR(13)," "),"."," "),";"," "),","," "),"/"," "),"+"," "),"-"," "),"  "," "),"  "," "),"  "," "),"  "," "),"  "," "),"  "," "))," ","|")&amp;"|")</f>
        <v/>
      </c>
      <c r="AD1356">
        <f>TRIM($I1356&amp;"")</f>
        <v/>
      </c>
    </row>
    <row r="1357" ht="24" customHeight="1">
      <c r="A1357" s="9" t="n">
        <v>46211</v>
      </c>
      <c r="B1357" s="14" t="inlineStr">
        <is>
          <t>10210</t>
        </is>
      </c>
      <c r="C1357" s="14" t="n"/>
      <c r="D1357" s="14" t="inlineStr">
        <is>
          <t>8 EMBALAGEM</t>
        </is>
      </c>
      <c r="E1357" s="14" t="inlineStr">
        <is>
          <t>200306101</t>
        </is>
      </c>
      <c r="F1357" s="14" t="inlineStr">
        <is>
          <t>PE 790(800)X100X50 MDP - MESA GENOVA</t>
        </is>
      </c>
      <c r="G1357" s="14" t="inlineStr">
        <is>
          <t>8 EMBALAGEM</t>
        </is>
      </c>
      <c r="H1357" s="14" t="inlineStr">
        <is>
          <t>8 EMBALAGEM</t>
        </is>
      </c>
      <c r="I1357" s="9" t="inlineStr">
        <is>
          <t>8 EMBALAGEM</t>
        </is>
      </c>
      <c r="J1357" s="9" t="n">
        <v>44</v>
      </c>
      <c r="K1357" s="14">
        <f>IF($E1357="","",IFERROR(INDEX('01_Cad_Pecas'!$H$2:$H$5000,MATCH($E1357,'01_Cad_Pecas'!$D$2:$D$5000,0)),IFERROR(INDEX('01_Cad_Pecas'!$H$2:$H$5000,MATCH(VALUE($E1357),'01_Cad_Pecas'!$D$2:$D$5000,0)),"")))</f>
        <v/>
      </c>
      <c r="L1357" s="14">
        <f>IF($E1357="","",IFERROR(INDEX('01_Cad_Pecas'!$I$2:$I$5000,MATCH($E1357,'01_Cad_Pecas'!$D$2:$D$5000,0)),IFERROR(INDEX('01_Cad_Pecas'!$I$2:$I$5000,MATCH(VALUE($E1357),'01_Cad_Pecas'!$D$2:$D$5000,0)),"")))</f>
        <v/>
      </c>
      <c r="M1357" s="14">
        <f>IF(OR($J1357="",$L1357=""),"",IF($K1357="",0,$K1357)+$J1357*$L1357)</f>
        <v/>
      </c>
      <c r="N1357" s="14" t="n">
        <v>46212</v>
      </c>
      <c r="O1357" s="14" t="n">
        <v>44</v>
      </c>
      <c r="P1357" s="14" t="n"/>
      <c r="Q1357" s="14" t="n"/>
      <c r="R1357" s="14" t="n"/>
      <c r="S1357" s="14" t="n"/>
      <c r="T1357" s="14">
        <f>IF(OR($J1357="",$O1357=""),"",$O1357/$J1357)</f>
        <v/>
      </c>
      <c r="U1357" s="14" t="inlineStr">
        <is>
          <t>Concluído</t>
        </is>
      </c>
      <c r="V1357" s="14" t="n"/>
      <c r="W1357" s="14" t="n"/>
      <c r="X1357" s="14" t="n"/>
      <c r="Y1357" s="14" t="n"/>
      <c r="Z1357" s="14" t="n"/>
      <c r="AA1357" s="11" t="n"/>
      <c r="AB1357" s="14">
        <f>B1357&amp;"|"&amp;I1357</f>
        <v/>
      </c>
      <c r="AC1357">
        <f>IF($B1357="","","|"&amp;SUBSTITUTE(TRIM(SUBSTITUTE(SUBSTITUTE(SUBSTITUTE(SUBSTITUTE(SUBSTITUTE(SUBSTITUTE(SUBSTITUTE(SUBSTITUTE(SUBSTITUTE(SUBSTITUTE(SUBSTITUTE(SUBSTITUTE(SUBSTITUTE(SUBSTITUTE(TRIM($B1357&amp;""),CHAR(10)," "),CHAR(13)," "),"."," "),";"," "),","," "),"/"," "),"+"," "),"-"," "),"  "," "),"  "," "),"  "," "),"  "," "),"  "," "),"  "," "))," ","|")&amp;"|")</f>
        <v/>
      </c>
      <c r="AD1357">
        <f>TRIM($I1357&amp;"")</f>
        <v/>
      </c>
    </row>
    <row r="1358" ht="24" customHeight="1">
      <c r="A1358" s="9" t="n">
        <v>46211</v>
      </c>
      <c r="B1358" s="14" t="inlineStr">
        <is>
          <t>10210</t>
        </is>
      </c>
      <c r="C1358" s="14" t="n"/>
      <c r="D1358" s="14" t="inlineStr">
        <is>
          <t>8 EMBALAGEM</t>
        </is>
      </c>
      <c r="E1358" s="14" t="inlineStr">
        <is>
          <t>200306102</t>
        </is>
      </c>
      <c r="F1358" s="14" t="inlineStr">
        <is>
          <t>BASE DOS PES 634(653)X95X50 MDP - MESA GENOVA</t>
        </is>
      </c>
      <c r="G1358" s="14" t="inlineStr">
        <is>
          <t>8 EMBALAGEM</t>
        </is>
      </c>
      <c r="H1358" s="14" t="inlineStr">
        <is>
          <t>8 EMBALAGEM</t>
        </is>
      </c>
      <c r="I1358" s="9" t="inlineStr">
        <is>
          <t>8 EMBALAGEM</t>
        </is>
      </c>
      <c r="J1358" s="9" t="n">
        <v>22</v>
      </c>
      <c r="K1358" s="14">
        <f>IF($E1358="","",IFERROR(INDEX('01_Cad_Pecas'!$H$2:$H$5000,MATCH($E1358,'01_Cad_Pecas'!$D$2:$D$5000,0)),IFERROR(INDEX('01_Cad_Pecas'!$H$2:$H$5000,MATCH(VALUE($E1358),'01_Cad_Pecas'!$D$2:$D$5000,0)),"")))</f>
        <v/>
      </c>
      <c r="L1358" s="14">
        <f>IF($E1358="","",IFERROR(INDEX('01_Cad_Pecas'!$I$2:$I$5000,MATCH($E1358,'01_Cad_Pecas'!$D$2:$D$5000,0)),IFERROR(INDEX('01_Cad_Pecas'!$I$2:$I$5000,MATCH(VALUE($E1358),'01_Cad_Pecas'!$D$2:$D$5000,0)),"")))</f>
        <v/>
      </c>
      <c r="M1358" s="14">
        <f>IF(OR($J1358="",$L1358=""),"",IF($K1358="",0,$K1358)+$J1358*$L1358)</f>
        <v/>
      </c>
      <c r="N1358" s="14" t="n">
        <v>46212</v>
      </c>
      <c r="O1358" s="14" t="n">
        <v>22</v>
      </c>
      <c r="P1358" s="14" t="n"/>
      <c r="Q1358" s="14" t="n"/>
      <c r="R1358" s="14" t="n"/>
      <c r="S1358" s="14" t="n"/>
      <c r="T1358" s="14">
        <f>IF(OR($J1358="",$O1358=""),"",$O1358/$J1358)</f>
        <v/>
      </c>
      <c r="U1358" s="14" t="inlineStr">
        <is>
          <t>Concluído</t>
        </is>
      </c>
      <c r="V1358" s="14" t="n"/>
      <c r="W1358" s="14" t="n"/>
      <c r="X1358" s="14" t="n"/>
      <c r="Y1358" s="14" t="n"/>
      <c r="Z1358" s="14" t="n"/>
      <c r="AA1358" s="11" t="n"/>
      <c r="AB1358" s="14">
        <f>B1358&amp;"|"&amp;I1358</f>
        <v/>
      </c>
      <c r="AC1358">
        <f>IF($B1358="","","|"&amp;SUBSTITUTE(TRIM(SUBSTITUTE(SUBSTITUTE(SUBSTITUTE(SUBSTITUTE(SUBSTITUTE(SUBSTITUTE(SUBSTITUTE(SUBSTITUTE(SUBSTITUTE(SUBSTITUTE(SUBSTITUTE(SUBSTITUTE(SUBSTITUTE(SUBSTITUTE(TRIM($B1358&amp;""),CHAR(10)," "),CHAR(13)," "),"."," "),";"," "),","," "),"/"," "),"+"," "),"-"," "),"  "," "),"  "," "),"  "," "),"  "," "),"  "," "),"  "," "))," ","|")&amp;"|")</f>
        <v/>
      </c>
      <c r="AD1358">
        <f>TRIM($I1358&amp;"")</f>
        <v/>
      </c>
    </row>
    <row r="1359" ht="24" customHeight="1">
      <c r="A1359" s="9" t="n">
        <v>46211</v>
      </c>
      <c r="B1359" s="14" t="inlineStr">
        <is>
          <t>10210</t>
        </is>
      </c>
      <c r="C1359" s="14" t="n"/>
      <c r="D1359" s="14" t="inlineStr">
        <is>
          <t>8 EMBALAGEM</t>
        </is>
      </c>
      <c r="E1359" s="14" t="inlineStr">
        <is>
          <t>200306103</t>
        </is>
      </c>
      <c r="F1359" s="14" t="inlineStr">
        <is>
          <t>TRAVESSA MENOR 393X120X18 MDF - MESA GENOVA</t>
        </is>
      </c>
      <c r="G1359" s="14" t="inlineStr">
        <is>
          <t>8 EMBALAGEM</t>
        </is>
      </c>
      <c r="H1359" s="14" t="inlineStr">
        <is>
          <t>8 EMBALAGEM</t>
        </is>
      </c>
      <c r="I1359" s="9" t="inlineStr">
        <is>
          <t>8 EMBALAGEM</t>
        </is>
      </c>
      <c r="J1359" s="9" t="n">
        <v>22</v>
      </c>
      <c r="K1359" s="14">
        <f>IF($E1359="","",IFERROR(INDEX('01_Cad_Pecas'!$H$2:$H$5000,MATCH($E1359,'01_Cad_Pecas'!$D$2:$D$5000,0)),IFERROR(INDEX('01_Cad_Pecas'!$H$2:$H$5000,MATCH(VALUE($E1359),'01_Cad_Pecas'!$D$2:$D$5000,0)),"")))</f>
        <v/>
      </c>
      <c r="L1359" s="14">
        <f>IF($E1359="","",IFERROR(INDEX('01_Cad_Pecas'!$I$2:$I$5000,MATCH($E1359,'01_Cad_Pecas'!$D$2:$D$5000,0)),IFERROR(INDEX('01_Cad_Pecas'!$I$2:$I$5000,MATCH(VALUE($E1359),'01_Cad_Pecas'!$D$2:$D$5000,0)),"")))</f>
        <v/>
      </c>
      <c r="M1359" s="14">
        <f>IF(OR($J1359="",$L1359=""),"",IF($K1359="",0,$K1359)+$J1359*$L1359)</f>
        <v/>
      </c>
      <c r="N1359" s="14" t="n">
        <v>46212</v>
      </c>
      <c r="O1359" s="14" t="n">
        <v>22</v>
      </c>
      <c r="P1359" s="14" t="n"/>
      <c r="Q1359" s="14" t="n"/>
      <c r="R1359" s="14" t="n"/>
      <c r="S1359" s="14" t="n"/>
      <c r="T1359" s="14">
        <f>IF(OR($J1359="",$O1359=""),"",$O1359/$J1359)</f>
        <v/>
      </c>
      <c r="U1359" s="14" t="inlineStr">
        <is>
          <t>Concluído</t>
        </is>
      </c>
      <c r="V1359" s="14" t="n"/>
      <c r="W1359" s="14" t="n"/>
      <c r="X1359" s="14" t="n"/>
      <c r="Y1359" s="14" t="n"/>
      <c r="Z1359" s="14" t="n"/>
      <c r="AA1359" s="11" t="n"/>
      <c r="AB1359" s="14">
        <f>B1359&amp;"|"&amp;I1359</f>
        <v/>
      </c>
      <c r="AC1359">
        <f>IF($B1359="","","|"&amp;SUBSTITUTE(TRIM(SUBSTITUTE(SUBSTITUTE(SUBSTITUTE(SUBSTITUTE(SUBSTITUTE(SUBSTITUTE(SUBSTITUTE(SUBSTITUTE(SUBSTITUTE(SUBSTITUTE(SUBSTITUTE(SUBSTITUTE(SUBSTITUTE(SUBSTITUTE(TRIM($B1359&amp;""),CHAR(10)," "),CHAR(13)," "),"."," "),";"," "),","," "),"/"," "),"+"," "),"-"," "),"  "," "),"  "," "),"  "," "),"  "," "),"  "," "),"  "," "))," ","|")&amp;"|")</f>
        <v/>
      </c>
      <c r="AD1359">
        <f>TRIM($I1359&amp;"")</f>
        <v/>
      </c>
    </row>
    <row r="1360" ht="24" customHeight="1">
      <c r="A1360" s="9" t="n">
        <v>46211</v>
      </c>
      <c r="B1360" s="14" t="inlineStr">
        <is>
          <t>10210</t>
        </is>
      </c>
      <c r="C1360" s="14" t="n"/>
      <c r="D1360" s="14" t="inlineStr">
        <is>
          <t>8 EMBALAGEM</t>
        </is>
      </c>
      <c r="E1360" s="14" t="inlineStr">
        <is>
          <t>200306104</t>
        </is>
      </c>
      <c r="F1360" s="14" t="inlineStr">
        <is>
          <t>TRAVESSA MAIOR 1000X120X18 MDF - MESA GENOVA</t>
        </is>
      </c>
      <c r="G1360" s="14" t="inlineStr">
        <is>
          <t>8 EMBALAGEM</t>
        </is>
      </c>
      <c r="H1360" s="14" t="inlineStr">
        <is>
          <t>8 EMBALAGEM</t>
        </is>
      </c>
      <c r="I1360" s="9" t="inlineStr">
        <is>
          <t>8 EMBALAGEM</t>
        </is>
      </c>
      <c r="J1360" s="9" t="n">
        <v>16</v>
      </c>
      <c r="K1360" s="14">
        <f>IF($E1360="","",IFERROR(INDEX('01_Cad_Pecas'!$H$2:$H$5000,MATCH($E1360,'01_Cad_Pecas'!$D$2:$D$5000,0)),IFERROR(INDEX('01_Cad_Pecas'!$H$2:$H$5000,MATCH(VALUE($E1360),'01_Cad_Pecas'!$D$2:$D$5000,0)),"")))</f>
        <v/>
      </c>
      <c r="L1360" s="14">
        <f>IF($E1360="","",IFERROR(INDEX('01_Cad_Pecas'!$I$2:$I$5000,MATCH($E1360,'01_Cad_Pecas'!$D$2:$D$5000,0)),IFERROR(INDEX('01_Cad_Pecas'!$I$2:$I$5000,MATCH(VALUE($E1360),'01_Cad_Pecas'!$D$2:$D$5000,0)),"")))</f>
        <v/>
      </c>
      <c r="M1360" s="14">
        <f>IF(OR($J1360="",$L1360=""),"",IF($K1360="",0,$K1360)+$J1360*$L1360)</f>
        <v/>
      </c>
      <c r="N1360" s="14" t="n">
        <v>46212</v>
      </c>
      <c r="O1360" s="14" t="n">
        <v>16</v>
      </c>
      <c r="P1360" s="14" t="n"/>
      <c r="Q1360" s="14" t="n"/>
      <c r="R1360" s="14" t="n"/>
      <c r="S1360" s="14" t="n"/>
      <c r="T1360" s="14">
        <f>IF(OR($J1360="",$O1360=""),"",$O1360/$J1360)</f>
        <v/>
      </c>
      <c r="U1360" s="14" t="inlineStr">
        <is>
          <t>Concluído</t>
        </is>
      </c>
      <c r="V1360" s="14" t="n"/>
      <c r="W1360" s="14" t="n"/>
      <c r="X1360" s="14" t="n"/>
      <c r="Y1360" s="14" t="n"/>
      <c r="Z1360" s="14" t="n"/>
      <c r="AA1360" s="11" t="n"/>
      <c r="AB1360" s="14">
        <f>B1360&amp;"|"&amp;I1360</f>
        <v/>
      </c>
      <c r="AC1360">
        <f>IF($B1360="","","|"&amp;SUBSTITUTE(TRIM(SUBSTITUTE(SUBSTITUTE(SUBSTITUTE(SUBSTITUTE(SUBSTITUTE(SUBSTITUTE(SUBSTITUTE(SUBSTITUTE(SUBSTITUTE(SUBSTITUTE(SUBSTITUTE(SUBSTITUTE(SUBSTITUTE(SUBSTITUTE(TRIM($B1360&amp;""),CHAR(10)," "),CHAR(13)," "),"."," "),";"," "),","," "),"/"," "),"+"," "),"-"," "),"  "," "),"  "," "),"  "," "),"  "," "),"  "," "),"  "," "))," ","|")&amp;"|")</f>
        <v/>
      </c>
      <c r="AD1360">
        <f>TRIM($I1360&amp;"")</f>
        <v/>
      </c>
    </row>
    <row r="1361" ht="24" customHeight="1">
      <c r="A1361" s="9" t="n">
        <v>46211</v>
      </c>
      <c r="B1361" s="14" t="inlineStr">
        <is>
          <t>10210</t>
        </is>
      </c>
      <c r="C1361" s="14" t="n"/>
      <c r="D1361" s="14" t="inlineStr">
        <is>
          <t>8 EMBALAGEM</t>
        </is>
      </c>
      <c r="E1361" s="14" t="inlineStr">
        <is>
          <t>200306204</t>
        </is>
      </c>
      <c r="F1361" s="14" t="inlineStr">
        <is>
          <t>TAMPO MONTADO 1600X900X45 MDF-TAMPO C/ENGROS R100</t>
        </is>
      </c>
      <c r="G1361" s="14" t="inlineStr">
        <is>
          <t>8 EMBALAGEM</t>
        </is>
      </c>
      <c r="H1361" s="14" t="inlineStr">
        <is>
          <t>8 EMBALAGEM</t>
        </is>
      </c>
      <c r="I1361" s="9" t="inlineStr">
        <is>
          <t>8 EMBALAGEM</t>
        </is>
      </c>
      <c r="J1361" s="9" t="n">
        <v>1</v>
      </c>
      <c r="K1361" s="14">
        <f>IF($E1361="","",IFERROR(INDEX('01_Cad_Pecas'!$H$2:$H$5000,MATCH($E1361,'01_Cad_Pecas'!$D$2:$D$5000,0)),IFERROR(INDEX('01_Cad_Pecas'!$H$2:$H$5000,MATCH(VALUE($E1361),'01_Cad_Pecas'!$D$2:$D$5000,0)),"")))</f>
        <v/>
      </c>
      <c r="L1361" s="14">
        <f>IF($E1361="","",IFERROR(INDEX('01_Cad_Pecas'!$I$2:$I$5000,MATCH($E1361,'01_Cad_Pecas'!$D$2:$D$5000,0)),IFERROR(INDEX('01_Cad_Pecas'!$I$2:$I$5000,MATCH(VALUE($E1361),'01_Cad_Pecas'!$D$2:$D$5000,0)),"")))</f>
        <v/>
      </c>
      <c r="M1361" s="14">
        <f>IF(OR($J1361="",$L1361=""),"",IF($K1361="",0,$K1361)+$J1361*$L1361)</f>
        <v/>
      </c>
      <c r="N1361" s="14" t="n">
        <v>46212</v>
      </c>
      <c r="O1361" s="14" t="n">
        <v>1</v>
      </c>
      <c r="P1361" s="14" t="n"/>
      <c r="Q1361" s="14" t="n"/>
      <c r="R1361" s="14" t="n"/>
      <c r="S1361" s="14" t="n"/>
      <c r="T1361" s="14">
        <f>IF(OR($J1361="",$O1361=""),"",$O1361/$J1361)</f>
        <v/>
      </c>
      <c r="U1361" s="14" t="inlineStr">
        <is>
          <t>Concluído</t>
        </is>
      </c>
      <c r="V1361" s="14" t="n"/>
      <c r="W1361" s="14" t="n"/>
      <c r="X1361" s="14" t="n"/>
      <c r="Y1361" s="14" t="n"/>
      <c r="Z1361" s="14" t="n"/>
      <c r="AA1361" s="11" t="n"/>
      <c r="AB1361" s="14">
        <f>B1361&amp;"|"&amp;I1361</f>
        <v/>
      </c>
      <c r="AC1361">
        <f>IF($B1361="","","|"&amp;SUBSTITUTE(TRIM(SUBSTITUTE(SUBSTITUTE(SUBSTITUTE(SUBSTITUTE(SUBSTITUTE(SUBSTITUTE(SUBSTITUTE(SUBSTITUTE(SUBSTITUTE(SUBSTITUTE(SUBSTITUTE(SUBSTITUTE(SUBSTITUTE(SUBSTITUTE(TRIM($B1361&amp;""),CHAR(10)," "),CHAR(13)," "),"."," "),";"," "),","," "),"/"," "),"+"," "),"-"," "),"  "," "),"  "," "),"  "," "),"  "," "),"  "," "),"  "," "))," ","|")&amp;"|")</f>
        <v/>
      </c>
      <c r="AD1361">
        <f>TRIM($I1361&amp;"")</f>
        <v/>
      </c>
    </row>
    <row r="1362" ht="24" customHeight="1">
      <c r="A1362" s="9" t="n">
        <v>46211</v>
      </c>
      <c r="B1362" s="14" t="inlineStr">
        <is>
          <t>10210</t>
        </is>
      </c>
      <c r="C1362" s="14" t="n"/>
      <c r="D1362" s="14" t="inlineStr">
        <is>
          <t>8 EMBALAGEM</t>
        </is>
      </c>
      <c r="E1362" s="14" t="inlineStr">
        <is>
          <t>200306205</t>
        </is>
      </c>
      <c r="F1362" s="14" t="inlineStr">
        <is>
          <t>TAMPO MTD 1600X900X45 MDF-TAMPO C/ENGROS R100 C/VD</t>
        </is>
      </c>
      <c r="G1362" s="14" t="inlineStr">
        <is>
          <t>8 EMBALAGEM</t>
        </is>
      </c>
      <c r="H1362" s="14" t="inlineStr">
        <is>
          <t>8 EMBALAGEM</t>
        </is>
      </c>
      <c r="I1362" s="9" t="inlineStr">
        <is>
          <t>8 EMBALAGEM</t>
        </is>
      </c>
      <c r="J1362" s="9" t="n">
        <v>1</v>
      </c>
      <c r="K1362" s="14">
        <f>IF($E1362="","",IFERROR(INDEX('01_Cad_Pecas'!$H$2:$H$5000,MATCH($E1362,'01_Cad_Pecas'!$D$2:$D$5000,0)),IFERROR(INDEX('01_Cad_Pecas'!$H$2:$H$5000,MATCH(VALUE($E1362),'01_Cad_Pecas'!$D$2:$D$5000,0)),"")))</f>
        <v/>
      </c>
      <c r="L1362" s="14">
        <f>IF($E1362="","",IFERROR(INDEX('01_Cad_Pecas'!$I$2:$I$5000,MATCH($E1362,'01_Cad_Pecas'!$D$2:$D$5000,0)),IFERROR(INDEX('01_Cad_Pecas'!$I$2:$I$5000,MATCH(VALUE($E1362),'01_Cad_Pecas'!$D$2:$D$5000,0)),"")))</f>
        <v/>
      </c>
      <c r="M1362" s="14">
        <f>IF(OR($J1362="",$L1362=""),"",IF($K1362="",0,$K1362)+$J1362*$L1362)</f>
        <v/>
      </c>
      <c r="N1362" s="14" t="n">
        <v>46212</v>
      </c>
      <c r="O1362" s="14" t="n">
        <v>1</v>
      </c>
      <c r="P1362" s="14" t="n"/>
      <c r="Q1362" s="14" t="n"/>
      <c r="R1362" s="14" t="n"/>
      <c r="S1362" s="14" t="n"/>
      <c r="T1362" s="14">
        <f>IF(OR($J1362="",$O1362=""),"",$O1362/$J1362)</f>
        <v/>
      </c>
      <c r="U1362" s="14" t="inlineStr">
        <is>
          <t>Concluído</t>
        </is>
      </c>
      <c r="V1362" s="14" t="n"/>
      <c r="W1362" s="14" t="n"/>
      <c r="X1362" s="14" t="n"/>
      <c r="Y1362" s="14" t="n"/>
      <c r="Z1362" s="14" t="n"/>
      <c r="AA1362" s="11" t="n"/>
      <c r="AB1362" s="14">
        <f>B1362&amp;"|"&amp;I1362</f>
        <v/>
      </c>
      <c r="AC1362">
        <f>IF($B1362="","","|"&amp;SUBSTITUTE(TRIM(SUBSTITUTE(SUBSTITUTE(SUBSTITUTE(SUBSTITUTE(SUBSTITUTE(SUBSTITUTE(SUBSTITUTE(SUBSTITUTE(SUBSTITUTE(SUBSTITUTE(SUBSTITUTE(SUBSTITUTE(SUBSTITUTE(SUBSTITUTE(TRIM($B1362&amp;""),CHAR(10)," "),CHAR(13)," "),"."," "),";"," "),","," "),"/"," "),"+"," "),"-"," "),"  "," "),"  "," "),"  "," "),"  "," "),"  "," "),"  "," "))," ","|")&amp;"|")</f>
        <v/>
      </c>
      <c r="AD1362">
        <f>TRIM($I1362&amp;"")</f>
        <v/>
      </c>
    </row>
    <row r="1363" ht="24" customHeight="1">
      <c r="A1363" s="9" t="n">
        <v>46211</v>
      </c>
      <c r="B1363" s="14" t="inlineStr">
        <is>
          <t>10210</t>
        </is>
      </c>
      <c r="C1363" s="14" t="n"/>
      <c r="D1363" s="14" t="inlineStr">
        <is>
          <t>8 EMBALAGEM</t>
        </is>
      </c>
      <c r="E1363" s="14" t="inlineStr">
        <is>
          <t>200308101</t>
        </is>
      </c>
      <c r="F1363" s="14" t="inlineStr">
        <is>
          <t>TRAVESSA 1200X120X18 MDF - MESA GENOVA 1,80</t>
        </is>
      </c>
      <c r="G1363" s="14" t="inlineStr">
        <is>
          <t>8 EMBALAGEM</t>
        </is>
      </c>
      <c r="H1363" s="14" t="inlineStr">
        <is>
          <t>8 EMBALAGEM</t>
        </is>
      </c>
      <c r="I1363" s="9" t="inlineStr">
        <is>
          <t>8 EMBALAGEM</t>
        </is>
      </c>
      <c r="J1363" s="9" t="n">
        <v>4</v>
      </c>
      <c r="K1363" s="14">
        <f>IF($E1363="","",IFERROR(INDEX('01_Cad_Pecas'!$H$2:$H$5000,MATCH($E1363,'01_Cad_Pecas'!$D$2:$D$5000,0)),IFERROR(INDEX('01_Cad_Pecas'!$H$2:$H$5000,MATCH(VALUE($E1363),'01_Cad_Pecas'!$D$2:$D$5000,0)),"")))</f>
        <v/>
      </c>
      <c r="L1363" s="14">
        <f>IF($E1363="","",IFERROR(INDEX('01_Cad_Pecas'!$I$2:$I$5000,MATCH($E1363,'01_Cad_Pecas'!$D$2:$D$5000,0)),IFERROR(INDEX('01_Cad_Pecas'!$I$2:$I$5000,MATCH(VALUE($E1363),'01_Cad_Pecas'!$D$2:$D$5000,0)),"")))</f>
        <v/>
      </c>
      <c r="M1363" s="14">
        <f>IF(OR($J1363="",$L1363=""),"",IF($K1363="",0,$K1363)+$J1363*$L1363)</f>
        <v/>
      </c>
      <c r="N1363" s="14" t="n">
        <v>46212</v>
      </c>
      <c r="O1363" s="14" t="n">
        <v>4</v>
      </c>
      <c r="P1363" s="14" t="n"/>
      <c r="Q1363" s="14" t="n"/>
      <c r="R1363" s="14" t="n"/>
      <c r="S1363" s="14" t="n"/>
      <c r="T1363" s="14">
        <f>IF(OR($J1363="",$O1363=""),"",$O1363/$J1363)</f>
        <v/>
      </c>
      <c r="U1363" s="14" t="inlineStr">
        <is>
          <t>Concluído</t>
        </is>
      </c>
      <c r="V1363" s="14" t="n"/>
      <c r="W1363" s="14" t="n"/>
      <c r="X1363" s="14" t="n"/>
      <c r="Y1363" s="14" t="n"/>
      <c r="Z1363" s="14" t="n"/>
      <c r="AA1363" s="11" t="n"/>
      <c r="AB1363" s="14">
        <f>B1363&amp;"|"&amp;I1363</f>
        <v/>
      </c>
      <c r="AC1363">
        <f>IF($B1363="","","|"&amp;SUBSTITUTE(TRIM(SUBSTITUTE(SUBSTITUTE(SUBSTITUTE(SUBSTITUTE(SUBSTITUTE(SUBSTITUTE(SUBSTITUTE(SUBSTITUTE(SUBSTITUTE(SUBSTITUTE(SUBSTITUTE(SUBSTITUTE(SUBSTITUTE(SUBSTITUTE(TRIM($B1363&amp;""),CHAR(10)," "),CHAR(13)," "),"."," "),";"," "),","," "),"/"," "),"+"," "),"-"," "),"  "," "),"  "," "),"  "," "),"  "," "),"  "," "),"  "," "))," ","|")&amp;"|")</f>
        <v/>
      </c>
      <c r="AD1363">
        <f>TRIM($I1363&amp;"")</f>
        <v/>
      </c>
    </row>
    <row r="1364" ht="24" customHeight="1">
      <c r="A1364" s="9" t="n">
        <v>46211</v>
      </c>
      <c r="B1364" s="14" t="inlineStr">
        <is>
          <t>10210</t>
        </is>
      </c>
      <c r="C1364" s="14" t="n"/>
      <c r="D1364" s="14" t="inlineStr">
        <is>
          <t>8 EMBALAGEM</t>
        </is>
      </c>
      <c r="E1364" s="14" t="inlineStr">
        <is>
          <t>200308204</t>
        </is>
      </c>
      <c r="F1364" s="14" t="inlineStr">
        <is>
          <t>TAMPO MONTADO 1800X900X45 MDF-TAMPO C/ENGROS R100</t>
        </is>
      </c>
      <c r="G1364" s="14" t="inlineStr">
        <is>
          <t>8 EMBALAGEM</t>
        </is>
      </c>
      <c r="H1364" s="14" t="inlineStr">
        <is>
          <t>8 EMBALAGEM</t>
        </is>
      </c>
      <c r="I1364" s="9" t="inlineStr">
        <is>
          <t>8 EMBALAGEM</t>
        </is>
      </c>
      <c r="J1364" s="9" t="n">
        <v>1</v>
      </c>
      <c r="K1364" s="14">
        <f>IF($E1364="","",IFERROR(INDEX('01_Cad_Pecas'!$H$2:$H$5000,MATCH($E1364,'01_Cad_Pecas'!$D$2:$D$5000,0)),IFERROR(INDEX('01_Cad_Pecas'!$H$2:$H$5000,MATCH(VALUE($E1364),'01_Cad_Pecas'!$D$2:$D$5000,0)),"")))</f>
        <v/>
      </c>
      <c r="L1364" s="14">
        <f>IF($E1364="","",IFERROR(INDEX('01_Cad_Pecas'!$I$2:$I$5000,MATCH($E1364,'01_Cad_Pecas'!$D$2:$D$5000,0)),IFERROR(INDEX('01_Cad_Pecas'!$I$2:$I$5000,MATCH(VALUE($E1364),'01_Cad_Pecas'!$D$2:$D$5000,0)),"")))</f>
        <v/>
      </c>
      <c r="M1364" s="14">
        <f>IF(OR($J1364="",$L1364=""),"",IF($K1364="",0,$K1364)+$J1364*$L1364)</f>
        <v/>
      </c>
      <c r="N1364" s="14" t="n">
        <v>46213</v>
      </c>
      <c r="O1364" s="14" t="n">
        <v>1</v>
      </c>
      <c r="P1364" s="14" t="n"/>
      <c r="Q1364" s="14" t="n"/>
      <c r="R1364" s="14" t="n"/>
      <c r="S1364" s="14" t="n"/>
      <c r="T1364" s="14">
        <f>IF(OR($J1364="",$O1364=""),"",$O1364/$J1364)</f>
        <v/>
      </c>
      <c r="U1364" s="14" t="inlineStr">
        <is>
          <t>Concluído</t>
        </is>
      </c>
      <c r="V1364" s="14" t="n"/>
      <c r="W1364" s="14" t="n"/>
      <c r="X1364" s="14" t="n"/>
      <c r="Y1364" s="14" t="n"/>
      <c r="Z1364" s="14" t="n"/>
      <c r="AA1364" s="11" t="n"/>
      <c r="AB1364" s="14">
        <f>B1364&amp;"|"&amp;I1364</f>
        <v/>
      </c>
      <c r="AC1364">
        <f>IF($B1364="","","|"&amp;SUBSTITUTE(TRIM(SUBSTITUTE(SUBSTITUTE(SUBSTITUTE(SUBSTITUTE(SUBSTITUTE(SUBSTITUTE(SUBSTITUTE(SUBSTITUTE(SUBSTITUTE(SUBSTITUTE(SUBSTITUTE(SUBSTITUTE(SUBSTITUTE(SUBSTITUTE(TRIM($B1364&amp;""),CHAR(10)," "),CHAR(13)," "),"."," "),";"," "),","," "),"/"," "),"+"," "),"-"," "),"  "," "),"  "," "),"  "," "),"  "," "),"  "," "),"  "," "))," ","|")&amp;"|")</f>
        <v/>
      </c>
      <c r="AD1364">
        <f>TRIM($I1364&amp;"")</f>
        <v/>
      </c>
    </row>
    <row r="1365" ht="24" customHeight="1">
      <c r="A1365" s="9" t="n">
        <v>46211</v>
      </c>
      <c r="B1365" s="14" t="inlineStr">
        <is>
          <t>10210</t>
        </is>
      </c>
      <c r="C1365" s="14" t="n"/>
      <c r="D1365" s="14" t="inlineStr">
        <is>
          <t>8 EMBALAGEM</t>
        </is>
      </c>
      <c r="E1365" s="14" t="inlineStr">
        <is>
          <t>200308205</t>
        </is>
      </c>
      <c r="F1365" s="14" t="inlineStr">
        <is>
          <t>TAMPO MTD 1800X900X45 MDF-TAMPO C/ENGROS R100 C/VD</t>
        </is>
      </c>
      <c r="G1365" s="14" t="inlineStr">
        <is>
          <t>8 EMBALAGEM</t>
        </is>
      </c>
      <c r="H1365" s="14" t="inlineStr">
        <is>
          <t>8 EMBALAGEM</t>
        </is>
      </c>
      <c r="I1365" s="9" t="inlineStr">
        <is>
          <t>8 EMBALAGEM</t>
        </is>
      </c>
      <c r="J1365" s="9" t="n">
        <v>1</v>
      </c>
      <c r="K1365" s="14">
        <f>IF($E1365="","",IFERROR(INDEX('01_Cad_Pecas'!$H$2:$H$5000,MATCH($E1365,'01_Cad_Pecas'!$D$2:$D$5000,0)),IFERROR(INDEX('01_Cad_Pecas'!$H$2:$H$5000,MATCH(VALUE($E1365),'01_Cad_Pecas'!$D$2:$D$5000,0)),"")))</f>
        <v/>
      </c>
      <c r="L1365" s="14">
        <f>IF($E1365="","",IFERROR(INDEX('01_Cad_Pecas'!$I$2:$I$5000,MATCH($E1365,'01_Cad_Pecas'!$D$2:$D$5000,0)),IFERROR(INDEX('01_Cad_Pecas'!$I$2:$I$5000,MATCH(VALUE($E1365),'01_Cad_Pecas'!$D$2:$D$5000,0)),"")))</f>
        <v/>
      </c>
      <c r="M1365" s="14">
        <f>IF(OR($J1365="",$L1365=""),"",IF($K1365="",0,$K1365)+$J1365*$L1365)</f>
        <v/>
      </c>
      <c r="N1365" s="14" t="n">
        <v>46213</v>
      </c>
      <c r="O1365" s="14" t="n">
        <v>1</v>
      </c>
      <c r="P1365" s="14" t="n"/>
      <c r="Q1365" s="14" t="n"/>
      <c r="R1365" s="14" t="n"/>
      <c r="S1365" s="14" t="n"/>
      <c r="T1365" s="14">
        <f>IF(OR($J1365="",$O1365=""),"",$O1365/$J1365)</f>
        <v/>
      </c>
      <c r="U1365" s="14" t="inlineStr">
        <is>
          <t>Concluído</t>
        </is>
      </c>
      <c r="V1365" s="14" t="n"/>
      <c r="W1365" s="14" t="n"/>
      <c r="X1365" s="14" t="n"/>
      <c r="Y1365" s="14" t="n"/>
      <c r="Z1365" s="14" t="n"/>
      <c r="AA1365" s="11" t="n"/>
      <c r="AB1365" s="14">
        <f>B1365&amp;"|"&amp;I1365</f>
        <v/>
      </c>
      <c r="AC1365">
        <f>IF($B1365="","","|"&amp;SUBSTITUTE(TRIM(SUBSTITUTE(SUBSTITUTE(SUBSTITUTE(SUBSTITUTE(SUBSTITUTE(SUBSTITUTE(SUBSTITUTE(SUBSTITUTE(SUBSTITUTE(SUBSTITUTE(SUBSTITUTE(SUBSTITUTE(SUBSTITUTE(SUBSTITUTE(TRIM($B1365&amp;""),CHAR(10)," "),CHAR(13)," "),"."," "),";"," "),","," "),"/"," "),"+"," "),"-"," "),"  "," "),"  "," "),"  "," "),"  "," "),"  "," "),"  "," "))," ","|")&amp;"|")</f>
        <v/>
      </c>
      <c r="AD1365">
        <f>TRIM($I1365&amp;"")</f>
        <v/>
      </c>
    </row>
    <row r="1366" ht="24" customHeight="1">
      <c r="A1366" s="9" t="n">
        <v>46211</v>
      </c>
      <c r="B1366" s="14" t="inlineStr">
        <is>
          <t>10210</t>
        </is>
      </c>
      <c r="C1366" s="14" t="n"/>
      <c r="D1366" s="14" t="inlineStr">
        <is>
          <t>8 EMBALAGEM</t>
        </is>
      </c>
      <c r="E1366" s="14" t="inlineStr">
        <is>
          <t>2001241</t>
        </is>
      </c>
      <c r="F1366" s="14" t="inlineStr">
        <is>
          <t>MESA MIAMI 1,20X0,80 VOL 1/1</t>
        </is>
      </c>
      <c r="G1366" s="14" t="inlineStr">
        <is>
          <t>8 EMBALAGEM</t>
        </is>
      </c>
      <c r="H1366" s="14" t="inlineStr">
        <is>
          <t>8 EMBALAGEM</t>
        </is>
      </c>
      <c r="I1366" s="9" t="inlineStr">
        <is>
          <t>8 EMBALAGEM</t>
        </is>
      </c>
      <c r="J1366" s="9" t="n">
        <v>50</v>
      </c>
      <c r="K1366" s="14">
        <f>IF($E1366="","",IFERROR(INDEX('01_Cad_Pecas'!$H$2:$H$5000,MATCH($E1366,'01_Cad_Pecas'!$D$2:$D$5000,0)),IFERROR(INDEX('01_Cad_Pecas'!$H$2:$H$5000,MATCH(VALUE($E1366),'01_Cad_Pecas'!$D$2:$D$5000,0)),"")))</f>
        <v/>
      </c>
      <c r="L1366" s="14">
        <f>IF($E1366="","",IFERROR(INDEX('01_Cad_Pecas'!$I$2:$I$5000,MATCH($E1366,'01_Cad_Pecas'!$D$2:$D$5000,0)),IFERROR(INDEX('01_Cad_Pecas'!$I$2:$I$5000,MATCH(VALUE($E1366),'01_Cad_Pecas'!$D$2:$D$5000,0)),"")))</f>
        <v/>
      </c>
      <c r="M1366" s="14">
        <f>IF(OR($J1366="",$L1366=""),"",IF($K1366="",0,$K1366)+$J1366*$L1366)</f>
        <v/>
      </c>
      <c r="N1366" s="14" t="n">
        <v>46213</v>
      </c>
      <c r="O1366" s="14" t="n">
        <v>50</v>
      </c>
      <c r="P1366" s="14" t="n"/>
      <c r="Q1366" s="14" t="n"/>
      <c r="R1366" s="14" t="n"/>
      <c r="S1366" s="14" t="n"/>
      <c r="T1366" s="14">
        <f>IF(OR($J1366="",$O1366=""),"",$O1366/$J1366)</f>
        <v/>
      </c>
      <c r="U1366" s="14" t="inlineStr">
        <is>
          <t>Concluído</t>
        </is>
      </c>
      <c r="V1366" s="14" t="n"/>
      <c r="W1366" s="14" t="n"/>
      <c r="X1366" s="14" t="n"/>
      <c r="Y1366" s="14" t="n"/>
      <c r="Z1366" s="14" t="n"/>
      <c r="AA1366" s="11" t="n"/>
      <c r="AB1366" s="14">
        <f>B1366&amp;"|"&amp;I1366</f>
        <v/>
      </c>
      <c r="AC1366">
        <f>IF($B1366="","","|"&amp;SUBSTITUTE(TRIM(SUBSTITUTE(SUBSTITUTE(SUBSTITUTE(SUBSTITUTE(SUBSTITUTE(SUBSTITUTE(SUBSTITUTE(SUBSTITUTE(SUBSTITUTE(SUBSTITUTE(SUBSTITUTE(SUBSTITUTE(SUBSTITUTE(SUBSTITUTE(TRIM($B1366&amp;""),CHAR(10)," "),CHAR(13)," "),"."," "),";"," "),","," "),"/"," "),"+"," "),"-"," "),"  "," "),"  "," "),"  "," "),"  "," "),"  "," "),"  "," "))," ","|")&amp;"|")</f>
        <v/>
      </c>
      <c r="AD1366">
        <f>TRIM($I1366&amp;"")</f>
        <v/>
      </c>
    </row>
    <row r="1367" ht="24" customHeight="1">
      <c r="A1367" s="9" t="n">
        <v>46211</v>
      </c>
      <c r="B1367" s="14" t="inlineStr">
        <is>
          <t>10210</t>
        </is>
      </c>
      <c r="C1367" s="14" t="n"/>
      <c r="D1367" s="14" t="inlineStr">
        <is>
          <t>8 EMBALAGEM</t>
        </is>
      </c>
      <c r="E1367" s="14" t="inlineStr">
        <is>
          <t>2001611</t>
        </is>
      </c>
      <c r="F1367" s="14" t="inlineStr">
        <is>
          <t>MESA MIAMI 1,60X0,80 VOL 1/1</t>
        </is>
      </c>
      <c r="G1367" s="14" t="inlineStr">
        <is>
          <t>8 EMBALAGEM</t>
        </is>
      </c>
      <c r="H1367" s="14" t="inlineStr">
        <is>
          <t>8 EMBALAGEM</t>
        </is>
      </c>
      <c r="I1367" s="9" t="inlineStr">
        <is>
          <t>8 EMBALAGEM</t>
        </is>
      </c>
      <c r="J1367" s="9" t="n">
        <v>90</v>
      </c>
      <c r="K1367" s="14">
        <f>IF($E1367="","",IFERROR(INDEX('01_Cad_Pecas'!$H$2:$H$5000,MATCH($E1367,'01_Cad_Pecas'!$D$2:$D$5000,0)),IFERROR(INDEX('01_Cad_Pecas'!$H$2:$H$5000,MATCH(VALUE($E1367),'01_Cad_Pecas'!$D$2:$D$5000,0)),"")))</f>
        <v/>
      </c>
      <c r="L1367" s="14">
        <f>IF($E1367="","",IFERROR(INDEX('01_Cad_Pecas'!$I$2:$I$5000,MATCH($E1367,'01_Cad_Pecas'!$D$2:$D$5000,0)),IFERROR(INDEX('01_Cad_Pecas'!$I$2:$I$5000,MATCH(VALUE($E1367),'01_Cad_Pecas'!$D$2:$D$5000,0)),"")))</f>
        <v/>
      </c>
      <c r="M1367" s="14">
        <f>IF(OR($J1367="",$L1367=""),"",IF($K1367="",0,$K1367)+$J1367*$L1367)</f>
        <v/>
      </c>
      <c r="N1367" s="14" t="n">
        <v>46213</v>
      </c>
      <c r="O1367" s="14" t="n">
        <v>90</v>
      </c>
      <c r="P1367" s="14" t="n"/>
      <c r="Q1367" s="14" t="n"/>
      <c r="R1367" s="14" t="n"/>
      <c r="S1367" s="14" t="n"/>
      <c r="T1367" s="14">
        <f>IF(OR($J1367="",$O1367=""),"",$O1367/$J1367)</f>
        <v/>
      </c>
      <c r="U1367" s="14" t="inlineStr">
        <is>
          <t>Concluído</t>
        </is>
      </c>
      <c r="V1367" s="14" t="n"/>
      <c r="W1367" s="14" t="n"/>
      <c r="X1367" s="14" t="n"/>
      <c r="Y1367" s="14" t="n"/>
      <c r="Z1367" s="14" t="n"/>
      <c r="AA1367" s="11" t="n"/>
      <c r="AB1367" s="14">
        <f>B1367&amp;"|"&amp;I1367</f>
        <v/>
      </c>
      <c r="AC1367">
        <f>IF($B1367="","","|"&amp;SUBSTITUTE(TRIM(SUBSTITUTE(SUBSTITUTE(SUBSTITUTE(SUBSTITUTE(SUBSTITUTE(SUBSTITUTE(SUBSTITUTE(SUBSTITUTE(SUBSTITUTE(SUBSTITUTE(SUBSTITUTE(SUBSTITUTE(SUBSTITUTE(SUBSTITUTE(TRIM($B1367&amp;""),CHAR(10)," "),CHAR(13)," "),"."," "),";"," "),","," "),"/"," "),"+"," "),"-"," "),"  "," "),"  "," "),"  "," "),"  "," "),"  "," "),"  "," "))," ","|")&amp;"|")</f>
        <v/>
      </c>
      <c r="AD1367">
        <f>TRIM($I1367&amp;"")</f>
        <v/>
      </c>
    </row>
    <row r="1368" ht="24" customHeight="1">
      <c r="A1368" s="9" t="n">
        <v>46211</v>
      </c>
      <c r="B1368" s="14" t="inlineStr">
        <is>
          <t>10210</t>
        </is>
      </c>
      <c r="C1368" s="14" t="n"/>
      <c r="D1368" s="14" t="inlineStr">
        <is>
          <t>8 EMBALAGEM</t>
        </is>
      </c>
      <c r="E1368" s="14" t="inlineStr">
        <is>
          <t>2001901</t>
        </is>
      </c>
      <c r="F1368" s="14" t="inlineStr">
        <is>
          <t>BASE SANTIAGO DUPLA</t>
        </is>
      </c>
      <c r="G1368" s="14" t="inlineStr">
        <is>
          <t>8 EMBALAGEM</t>
        </is>
      </c>
      <c r="H1368" s="14" t="inlineStr">
        <is>
          <t>8 EMBALAGEM</t>
        </is>
      </c>
      <c r="I1368" s="9" t="inlineStr">
        <is>
          <t>8 EMBALAGEM</t>
        </is>
      </c>
      <c r="J1368" s="9" t="n">
        <v>20</v>
      </c>
      <c r="K1368" s="14">
        <f>IF($E1368="","",IFERROR(INDEX('01_Cad_Pecas'!$H$2:$H$5000,MATCH($E1368,'01_Cad_Pecas'!$D$2:$D$5000,0)),IFERROR(INDEX('01_Cad_Pecas'!$H$2:$H$5000,MATCH(VALUE($E1368),'01_Cad_Pecas'!$D$2:$D$5000,0)),"")))</f>
        <v/>
      </c>
      <c r="L1368" s="14">
        <f>IF($E1368="","",IFERROR(INDEX('01_Cad_Pecas'!$I$2:$I$5000,MATCH($E1368,'01_Cad_Pecas'!$D$2:$D$5000,0)),IFERROR(INDEX('01_Cad_Pecas'!$I$2:$I$5000,MATCH(VALUE($E1368),'01_Cad_Pecas'!$D$2:$D$5000,0)),"")))</f>
        <v/>
      </c>
      <c r="M1368" s="14">
        <f>IF(OR($J1368="",$L1368=""),"",IF($K1368="",0,$K1368)+$J1368*$L1368)</f>
        <v/>
      </c>
      <c r="N1368" s="14" t="n">
        <v>46213</v>
      </c>
      <c r="O1368" s="14" t="n">
        <v>20</v>
      </c>
      <c r="P1368" s="14" t="n"/>
      <c r="Q1368" s="14" t="n"/>
      <c r="R1368" s="14" t="n"/>
      <c r="S1368" s="14" t="n"/>
      <c r="T1368" s="14">
        <f>IF(OR($J1368="",$O1368=""),"",$O1368/$J1368)</f>
        <v/>
      </c>
      <c r="U1368" s="14" t="inlineStr">
        <is>
          <t>Concluído</t>
        </is>
      </c>
      <c r="V1368" s="14" t="n"/>
      <c r="W1368" s="14" t="n"/>
      <c r="X1368" s="14" t="n"/>
      <c r="Y1368" s="14" t="n"/>
      <c r="Z1368" s="14" t="n"/>
      <c r="AA1368" s="11" t="n"/>
      <c r="AB1368" s="14">
        <f>B1368&amp;"|"&amp;I1368</f>
        <v/>
      </c>
      <c r="AC1368">
        <f>IF($B1368="","","|"&amp;SUBSTITUTE(TRIM(SUBSTITUTE(SUBSTITUTE(SUBSTITUTE(SUBSTITUTE(SUBSTITUTE(SUBSTITUTE(SUBSTITUTE(SUBSTITUTE(SUBSTITUTE(SUBSTITUTE(SUBSTITUTE(SUBSTITUTE(SUBSTITUTE(SUBSTITUTE(TRIM($B1368&amp;""),CHAR(10)," "),CHAR(13)," "),"."," "),";"," "),","," "),"/"," "),"+"," "),"-"," "),"  "," "),"  "," "),"  "," "),"  "," "),"  "," "),"  "," "))," ","|")&amp;"|")</f>
        <v/>
      </c>
      <c r="AD1368">
        <f>TRIM($I1368&amp;"")</f>
        <v/>
      </c>
    </row>
    <row r="1369" ht="24" customHeight="1">
      <c r="A1369" s="9" t="n">
        <v>46211</v>
      </c>
      <c r="B1369" s="14" t="inlineStr">
        <is>
          <t>10210</t>
        </is>
      </c>
      <c r="C1369" s="14" t="n"/>
      <c r="D1369" s="14" t="inlineStr">
        <is>
          <t>8 EMBALAGEM</t>
        </is>
      </c>
      <c r="E1369" s="14" t="inlineStr">
        <is>
          <t>2001961</t>
        </is>
      </c>
      <c r="F1369" s="14" t="inlineStr">
        <is>
          <t>BASE SANTIAGO QUADRADA</t>
        </is>
      </c>
      <c r="G1369" s="14" t="inlineStr">
        <is>
          <t>8 EMBALAGEM</t>
        </is>
      </c>
      <c r="H1369" s="14" t="inlineStr">
        <is>
          <t>8 EMBALAGEM</t>
        </is>
      </c>
      <c r="I1369" s="9" t="inlineStr">
        <is>
          <t>8 EMBALAGEM</t>
        </is>
      </c>
      <c r="J1369" s="9" t="n">
        <v>3</v>
      </c>
      <c r="K1369" s="14">
        <f>IF($E1369="","",IFERROR(INDEX('01_Cad_Pecas'!$H$2:$H$5000,MATCH($E1369,'01_Cad_Pecas'!$D$2:$D$5000,0)),IFERROR(INDEX('01_Cad_Pecas'!$H$2:$H$5000,MATCH(VALUE($E1369),'01_Cad_Pecas'!$D$2:$D$5000,0)),"")))</f>
        <v/>
      </c>
      <c r="L1369" s="14">
        <f>IF($E1369="","",IFERROR(INDEX('01_Cad_Pecas'!$I$2:$I$5000,MATCH($E1369,'01_Cad_Pecas'!$D$2:$D$5000,0)),IFERROR(INDEX('01_Cad_Pecas'!$I$2:$I$5000,MATCH(VALUE($E1369),'01_Cad_Pecas'!$D$2:$D$5000,0)),"")))</f>
        <v/>
      </c>
      <c r="M1369" s="14">
        <f>IF(OR($J1369="",$L1369=""),"",IF($K1369="",0,$K1369)+$J1369*$L1369)</f>
        <v/>
      </c>
      <c r="N1369" s="14" t="n">
        <v>46213</v>
      </c>
      <c r="O1369" s="14" t="n">
        <v>3</v>
      </c>
      <c r="P1369" s="14" t="n"/>
      <c r="Q1369" s="14" t="n"/>
      <c r="R1369" s="14" t="n"/>
      <c r="S1369" s="14" t="n"/>
      <c r="T1369" s="14">
        <f>IF(OR($J1369="",$O1369=""),"",$O1369/$J1369)</f>
        <v/>
      </c>
      <c r="U1369" s="14" t="inlineStr">
        <is>
          <t>Concluído</t>
        </is>
      </c>
      <c r="V1369" s="14" t="n"/>
      <c r="W1369" s="14" t="n"/>
      <c r="X1369" s="14" t="n"/>
      <c r="Y1369" s="14" t="n"/>
      <c r="Z1369" s="14" t="n"/>
      <c r="AA1369" s="11" t="n"/>
      <c r="AB1369" s="14">
        <f>B1369&amp;"|"&amp;I1369</f>
        <v/>
      </c>
      <c r="AC1369">
        <f>IF($B1369="","","|"&amp;SUBSTITUTE(TRIM(SUBSTITUTE(SUBSTITUTE(SUBSTITUTE(SUBSTITUTE(SUBSTITUTE(SUBSTITUTE(SUBSTITUTE(SUBSTITUTE(SUBSTITUTE(SUBSTITUTE(SUBSTITUTE(SUBSTITUTE(SUBSTITUTE(SUBSTITUTE(TRIM($B1369&amp;""),CHAR(10)," "),CHAR(13)," "),"."," "),";"," "),","," "),"/"," "),"+"," "),"-"," "),"  "," "),"  "," "),"  "," "),"  "," "),"  "," "),"  "," "))," ","|")&amp;"|")</f>
        <v/>
      </c>
      <c r="AD1369">
        <f>TRIM($I1369&amp;"")</f>
        <v/>
      </c>
    </row>
    <row r="1370" ht="24" customHeight="1">
      <c r="A1370" s="9" t="n">
        <v>46211</v>
      </c>
      <c r="B1370" s="14" t="inlineStr">
        <is>
          <t>10210</t>
        </is>
      </c>
      <c r="C1370" s="14" t="n"/>
      <c r="D1370" s="14" t="inlineStr">
        <is>
          <t>8 EMBALAGEM</t>
        </is>
      </c>
      <c r="E1370" s="14" t="inlineStr">
        <is>
          <t>2002162</t>
        </is>
      </c>
      <c r="F1370" s="14" t="inlineStr">
        <is>
          <t>TAMPO C/ VIDRO LIGHT 1600X900X18MM</t>
        </is>
      </c>
      <c r="G1370" s="14" t="inlineStr">
        <is>
          <t>8 EMBALAGEM</t>
        </is>
      </c>
      <c r="H1370" s="14" t="inlineStr">
        <is>
          <t>8 EMBALAGEM</t>
        </is>
      </c>
      <c r="I1370" s="9" t="inlineStr">
        <is>
          <t>8 EMBALAGEM</t>
        </is>
      </c>
      <c r="J1370" s="9" t="n">
        <v>18</v>
      </c>
      <c r="K1370" s="14">
        <f>IF($E1370="","",IFERROR(INDEX('01_Cad_Pecas'!$H$2:$H$5000,MATCH($E1370,'01_Cad_Pecas'!$D$2:$D$5000,0)),IFERROR(INDEX('01_Cad_Pecas'!$H$2:$H$5000,MATCH(VALUE($E1370),'01_Cad_Pecas'!$D$2:$D$5000,0)),"")))</f>
        <v/>
      </c>
      <c r="L1370" s="14">
        <f>IF($E1370="","",IFERROR(INDEX('01_Cad_Pecas'!$I$2:$I$5000,MATCH($E1370,'01_Cad_Pecas'!$D$2:$D$5000,0)),IFERROR(INDEX('01_Cad_Pecas'!$I$2:$I$5000,MATCH(VALUE($E1370),'01_Cad_Pecas'!$D$2:$D$5000,0)),"")))</f>
        <v/>
      </c>
      <c r="M1370" s="14">
        <f>IF(OR($J1370="",$L1370=""),"",IF($K1370="",0,$K1370)+$J1370*$L1370)</f>
        <v/>
      </c>
      <c r="N1370" s="14" t="n">
        <v>46213</v>
      </c>
      <c r="O1370" s="14" t="n">
        <v>18</v>
      </c>
      <c r="P1370" s="14" t="n"/>
      <c r="Q1370" s="14" t="n"/>
      <c r="R1370" s="14" t="n"/>
      <c r="S1370" s="14" t="n"/>
      <c r="T1370" s="14">
        <f>IF(OR($J1370="",$O1370=""),"",$O1370/$J1370)</f>
        <v/>
      </c>
      <c r="U1370" s="14" t="inlineStr">
        <is>
          <t>Concluído</t>
        </is>
      </c>
      <c r="V1370" s="14" t="n"/>
      <c r="W1370" s="14" t="n"/>
      <c r="X1370" s="14" t="n"/>
      <c r="Y1370" s="14" t="n"/>
      <c r="Z1370" s="14" t="n"/>
      <c r="AA1370" s="11" t="n"/>
      <c r="AB1370" s="14">
        <f>B1370&amp;"|"&amp;I1370</f>
        <v/>
      </c>
      <c r="AC1370">
        <f>IF($B1370="","","|"&amp;SUBSTITUTE(TRIM(SUBSTITUTE(SUBSTITUTE(SUBSTITUTE(SUBSTITUTE(SUBSTITUTE(SUBSTITUTE(SUBSTITUTE(SUBSTITUTE(SUBSTITUTE(SUBSTITUTE(SUBSTITUTE(SUBSTITUTE(SUBSTITUTE(SUBSTITUTE(TRIM($B1370&amp;""),CHAR(10)," "),CHAR(13)," "),"."," "),";"," "),","," "),"/"," "),"+"," "),"-"," "),"  "," "),"  "," "),"  "," "),"  "," "),"  "," "),"  "," "))," ","|")&amp;"|")</f>
        <v/>
      </c>
      <c r="AD1370">
        <f>TRIM($I1370&amp;"")</f>
        <v/>
      </c>
    </row>
    <row r="1371" ht="24" customHeight="1">
      <c r="A1371" s="9" t="n">
        <v>46211</v>
      </c>
      <c r="B1371" s="14" t="inlineStr">
        <is>
          <t>10210</t>
        </is>
      </c>
      <c r="C1371" s="14" t="n"/>
      <c r="D1371" s="14" t="inlineStr">
        <is>
          <t>8 EMBALAGEM</t>
        </is>
      </c>
      <c r="E1371" s="14" t="inlineStr">
        <is>
          <t>2003161</t>
        </is>
      </c>
      <c r="F1371" s="14" t="inlineStr">
        <is>
          <t>MESA NOVA YORK 1,60X0,90 VOL 1/2</t>
        </is>
      </c>
      <c r="G1371" s="14" t="inlineStr">
        <is>
          <t>8 EMBALAGEM</t>
        </is>
      </c>
      <c r="H1371" s="14" t="inlineStr">
        <is>
          <t>8 EMBALAGEM</t>
        </is>
      </c>
      <c r="I1371" s="9" t="inlineStr">
        <is>
          <t>8 EMBALAGEM</t>
        </is>
      </c>
      <c r="J1371" s="9" t="n">
        <v>3</v>
      </c>
      <c r="K1371" s="14">
        <f>IF($E1371="","",IFERROR(INDEX('01_Cad_Pecas'!$H$2:$H$5000,MATCH($E1371,'01_Cad_Pecas'!$D$2:$D$5000,0)),IFERROR(INDEX('01_Cad_Pecas'!$H$2:$H$5000,MATCH(VALUE($E1371),'01_Cad_Pecas'!$D$2:$D$5000,0)),"")))</f>
        <v/>
      </c>
      <c r="L1371" s="14">
        <f>IF($E1371="","",IFERROR(INDEX('01_Cad_Pecas'!$I$2:$I$5000,MATCH($E1371,'01_Cad_Pecas'!$D$2:$D$5000,0)),IFERROR(INDEX('01_Cad_Pecas'!$I$2:$I$5000,MATCH(VALUE($E1371),'01_Cad_Pecas'!$D$2:$D$5000,0)),"")))</f>
        <v/>
      </c>
      <c r="M1371" s="14">
        <f>IF(OR($J1371="",$L1371=""),"",IF($K1371="",0,$K1371)+$J1371*$L1371)</f>
        <v/>
      </c>
      <c r="N1371" s="14" t="n">
        <v>46213</v>
      </c>
      <c r="O1371" s="14" t="n">
        <v>3</v>
      </c>
      <c r="P1371" s="14" t="n"/>
      <c r="Q1371" s="14" t="n"/>
      <c r="R1371" s="14" t="n"/>
      <c r="S1371" s="14" t="n"/>
      <c r="T1371" s="14">
        <f>IF(OR($J1371="",$O1371=""),"",$O1371/$J1371)</f>
        <v/>
      </c>
      <c r="U1371" s="14" t="inlineStr">
        <is>
          <t>Concluído</t>
        </is>
      </c>
      <c r="V1371" s="14" t="n"/>
      <c r="W1371" s="14" t="n"/>
      <c r="X1371" s="14" t="n"/>
      <c r="Y1371" s="14" t="n"/>
      <c r="Z1371" s="14" t="n"/>
      <c r="AA1371" s="11" t="n"/>
      <c r="AB1371" s="14">
        <f>B1371&amp;"|"&amp;I1371</f>
        <v/>
      </c>
      <c r="AC1371">
        <f>IF($B1371="","","|"&amp;SUBSTITUTE(TRIM(SUBSTITUTE(SUBSTITUTE(SUBSTITUTE(SUBSTITUTE(SUBSTITUTE(SUBSTITUTE(SUBSTITUTE(SUBSTITUTE(SUBSTITUTE(SUBSTITUTE(SUBSTITUTE(SUBSTITUTE(SUBSTITUTE(SUBSTITUTE(TRIM($B1371&amp;""),CHAR(10)," "),CHAR(13)," "),"."," "),";"," "),","," "),"/"," "),"+"," "),"-"," "),"  "," "),"  "," "),"  "," "),"  "," "),"  "," "),"  "," "))," ","|")&amp;"|")</f>
        <v/>
      </c>
      <c r="AD1371">
        <f>TRIM($I1371&amp;"")</f>
        <v/>
      </c>
    </row>
    <row r="1372" ht="24" customHeight="1">
      <c r="A1372" s="9" t="n">
        <v>46211</v>
      </c>
      <c r="B1372" s="14" t="inlineStr">
        <is>
          <t>10210</t>
        </is>
      </c>
      <c r="C1372" s="14" t="n"/>
      <c r="D1372" s="14" t="inlineStr">
        <is>
          <t>8 EMBALAGEM</t>
        </is>
      </c>
      <c r="E1372" s="14" t="inlineStr">
        <is>
          <t>2003162</t>
        </is>
      </c>
      <c r="F1372" s="14" t="inlineStr">
        <is>
          <t>TAMPO C/ VIDRO LIGHT PLUS 1600X900X15MM</t>
        </is>
      </c>
      <c r="G1372" s="14" t="inlineStr">
        <is>
          <t>8 EMBALAGEM</t>
        </is>
      </c>
      <c r="H1372" s="14" t="inlineStr">
        <is>
          <t>8 EMBALAGEM</t>
        </is>
      </c>
      <c r="I1372" s="9" t="inlineStr">
        <is>
          <t>8 EMBALAGEM</t>
        </is>
      </c>
      <c r="J1372" s="9" t="n">
        <v>3</v>
      </c>
      <c r="K1372" s="14">
        <f>IF($E1372="","",IFERROR(INDEX('01_Cad_Pecas'!$H$2:$H$5000,MATCH($E1372,'01_Cad_Pecas'!$D$2:$D$5000,0)),IFERROR(INDEX('01_Cad_Pecas'!$H$2:$H$5000,MATCH(VALUE($E1372),'01_Cad_Pecas'!$D$2:$D$5000,0)),"")))</f>
        <v/>
      </c>
      <c r="L1372" s="14">
        <f>IF($E1372="","",IFERROR(INDEX('01_Cad_Pecas'!$I$2:$I$5000,MATCH($E1372,'01_Cad_Pecas'!$D$2:$D$5000,0)),IFERROR(INDEX('01_Cad_Pecas'!$I$2:$I$5000,MATCH(VALUE($E1372),'01_Cad_Pecas'!$D$2:$D$5000,0)),"")))</f>
        <v/>
      </c>
      <c r="M1372" s="14">
        <f>IF(OR($J1372="",$L1372=""),"",IF($K1372="",0,$K1372)+$J1372*$L1372)</f>
        <v/>
      </c>
      <c r="N1372" s="14" t="n">
        <v>46213</v>
      </c>
      <c r="O1372" s="14" t="n">
        <v>3</v>
      </c>
      <c r="P1372" s="14" t="n"/>
      <c r="Q1372" s="14" t="n"/>
      <c r="R1372" s="14" t="n"/>
      <c r="S1372" s="14" t="n"/>
      <c r="T1372" s="14">
        <f>IF(OR($J1372="",$O1372=""),"",$O1372/$J1372)</f>
        <v/>
      </c>
      <c r="U1372" s="14" t="inlineStr">
        <is>
          <t>Concluído</t>
        </is>
      </c>
      <c r="V1372" s="14" t="n"/>
      <c r="W1372" s="14" t="n"/>
      <c r="X1372" s="14" t="n"/>
      <c r="Y1372" s="14" t="n"/>
      <c r="Z1372" s="14" t="n"/>
      <c r="AA1372" s="11" t="n"/>
      <c r="AB1372" s="14">
        <f>B1372&amp;"|"&amp;I1372</f>
        <v/>
      </c>
      <c r="AC1372">
        <f>IF($B1372="","","|"&amp;SUBSTITUTE(TRIM(SUBSTITUTE(SUBSTITUTE(SUBSTITUTE(SUBSTITUTE(SUBSTITUTE(SUBSTITUTE(SUBSTITUTE(SUBSTITUTE(SUBSTITUTE(SUBSTITUTE(SUBSTITUTE(SUBSTITUTE(SUBSTITUTE(SUBSTITUTE(TRIM($B1372&amp;""),CHAR(10)," "),CHAR(13)," "),"."," "),";"," "),","," "),"/"," "),"+"," "),"-"," "),"  "," "),"  "," "),"  "," "),"  "," "),"  "," "),"  "," "))," ","|")&amp;"|")</f>
        <v/>
      </c>
      <c r="AD1372">
        <f>TRIM($I1372&amp;"")</f>
        <v/>
      </c>
    </row>
    <row r="1373" ht="24" customHeight="1">
      <c r="A1373" s="9" t="n">
        <v>46211</v>
      </c>
      <c r="B1373" s="14" t="inlineStr">
        <is>
          <t>10210</t>
        </is>
      </c>
      <c r="C1373" s="14" t="n"/>
      <c r="D1373" s="14" t="inlineStr">
        <is>
          <t>8 EMBALAGEM</t>
        </is>
      </c>
      <c r="E1373" s="14" t="inlineStr">
        <is>
          <t>2005102</t>
        </is>
      </c>
      <c r="F1373" s="14" t="inlineStr">
        <is>
          <t>TAMPO REDONDO LIGHT 1030X1030X18 - VITREO</t>
        </is>
      </c>
      <c r="G1373" s="14" t="inlineStr">
        <is>
          <t>8 EMBALAGEM</t>
        </is>
      </c>
      <c r="H1373" s="14" t="inlineStr">
        <is>
          <t>8 EMBALAGEM</t>
        </is>
      </c>
      <c r="I1373" s="9" t="inlineStr">
        <is>
          <t>8 EMBALAGEM</t>
        </is>
      </c>
      <c r="J1373" s="9" t="n">
        <v>33</v>
      </c>
      <c r="K1373" s="14">
        <f>IF($E1373="","",IFERROR(INDEX('01_Cad_Pecas'!$H$2:$H$5000,MATCH($E1373,'01_Cad_Pecas'!$D$2:$D$5000,0)),IFERROR(INDEX('01_Cad_Pecas'!$H$2:$H$5000,MATCH(VALUE($E1373),'01_Cad_Pecas'!$D$2:$D$5000,0)),"")))</f>
        <v/>
      </c>
      <c r="L1373" s="14">
        <f>IF($E1373="","",IFERROR(INDEX('01_Cad_Pecas'!$I$2:$I$5000,MATCH($E1373,'01_Cad_Pecas'!$D$2:$D$5000,0)),IFERROR(INDEX('01_Cad_Pecas'!$I$2:$I$5000,MATCH(VALUE($E1373),'01_Cad_Pecas'!$D$2:$D$5000,0)),"")))</f>
        <v/>
      </c>
      <c r="M1373" s="14">
        <f>IF(OR($J1373="",$L1373=""),"",IF($K1373="",0,$K1373)+$J1373*$L1373)</f>
        <v/>
      </c>
      <c r="N1373" s="14" t="n">
        <v>46213</v>
      </c>
      <c r="O1373" s="14" t="n">
        <v>33</v>
      </c>
      <c r="P1373" s="14" t="n"/>
      <c r="Q1373" s="14" t="n"/>
      <c r="R1373" s="14" t="n"/>
      <c r="S1373" s="14" t="n"/>
      <c r="T1373" s="14">
        <f>IF(OR($J1373="",$O1373=""),"",$O1373/$J1373)</f>
        <v/>
      </c>
      <c r="U1373" s="14" t="inlineStr">
        <is>
          <t>Concluído</t>
        </is>
      </c>
      <c r="V1373" s="14" t="n"/>
      <c r="W1373" s="14" t="n"/>
      <c r="X1373" s="14" t="n"/>
      <c r="Y1373" s="14" t="n"/>
      <c r="Z1373" s="14" t="n"/>
      <c r="AA1373" s="11" t="n"/>
      <c r="AB1373" s="14">
        <f>B1373&amp;"|"&amp;I1373</f>
        <v/>
      </c>
      <c r="AC1373">
        <f>IF($B1373="","","|"&amp;SUBSTITUTE(TRIM(SUBSTITUTE(SUBSTITUTE(SUBSTITUTE(SUBSTITUTE(SUBSTITUTE(SUBSTITUTE(SUBSTITUTE(SUBSTITUTE(SUBSTITUTE(SUBSTITUTE(SUBSTITUTE(SUBSTITUTE(SUBSTITUTE(SUBSTITUTE(TRIM($B1373&amp;""),CHAR(10)," "),CHAR(13)," "),"."," "),";"," "),","," "),"/"," "),"+"," "),"-"," "),"  "," "),"  "," "),"  "," "),"  "," "),"  "," "),"  "," "))," ","|")&amp;"|")</f>
        <v/>
      </c>
      <c r="AD1373">
        <f>TRIM($I1373&amp;"")</f>
        <v/>
      </c>
    </row>
    <row r="1374" ht="24" customHeight="1">
      <c r="A1374" s="9" t="n">
        <v>46211</v>
      </c>
      <c r="B1374" s="14" t="inlineStr">
        <is>
          <t>10210</t>
        </is>
      </c>
      <c r="C1374" s="14" t="n"/>
      <c r="D1374" s="14" t="inlineStr">
        <is>
          <t>8 EMBALAGEM</t>
        </is>
      </c>
      <c r="E1374" s="14" t="inlineStr">
        <is>
          <t>2005212</t>
        </is>
      </c>
      <c r="F1374" s="14" t="inlineStr">
        <is>
          <t>TAMPO LIGHT 900X900X18 - VITREO</t>
        </is>
      </c>
      <c r="G1374" s="14" t="inlineStr">
        <is>
          <t>8 EMBALAGEM</t>
        </is>
      </c>
      <c r="H1374" s="14" t="inlineStr">
        <is>
          <t>8 EMBALAGEM</t>
        </is>
      </c>
      <c r="I1374" s="9" t="inlineStr">
        <is>
          <t>8 EMBALAGEM</t>
        </is>
      </c>
      <c r="J1374" s="9" t="n">
        <v>20</v>
      </c>
      <c r="K1374" s="14">
        <f>IF($E1374="","",IFERROR(INDEX('01_Cad_Pecas'!$H$2:$H$5000,MATCH($E1374,'01_Cad_Pecas'!$D$2:$D$5000,0)),IFERROR(INDEX('01_Cad_Pecas'!$H$2:$H$5000,MATCH(VALUE($E1374),'01_Cad_Pecas'!$D$2:$D$5000,0)),"")))</f>
        <v/>
      </c>
      <c r="L1374" s="14">
        <f>IF($E1374="","",IFERROR(INDEX('01_Cad_Pecas'!$I$2:$I$5000,MATCH($E1374,'01_Cad_Pecas'!$D$2:$D$5000,0)),IFERROR(INDEX('01_Cad_Pecas'!$I$2:$I$5000,MATCH(VALUE($E1374),'01_Cad_Pecas'!$D$2:$D$5000,0)),"")))</f>
        <v/>
      </c>
      <c r="M1374" s="14">
        <f>IF(OR($J1374="",$L1374=""),"",IF($K1374="",0,$K1374)+$J1374*$L1374)</f>
        <v/>
      </c>
      <c r="N1374" s="14" t="n">
        <v>46213</v>
      </c>
      <c r="O1374" s="14" t="n">
        <v>20</v>
      </c>
      <c r="P1374" s="14" t="n"/>
      <c r="Q1374" s="14" t="n"/>
      <c r="R1374" s="14" t="n"/>
      <c r="S1374" s="14" t="n"/>
      <c r="T1374" s="14">
        <f>IF(OR($J1374="",$O1374=""),"",$O1374/$J1374)</f>
        <v/>
      </c>
      <c r="U1374" s="14" t="inlineStr">
        <is>
          <t>Concluído</t>
        </is>
      </c>
      <c r="V1374" s="14" t="n"/>
      <c r="W1374" s="14" t="n"/>
      <c r="X1374" s="14" t="n"/>
      <c r="Y1374" s="14" t="n"/>
      <c r="Z1374" s="14" t="n"/>
      <c r="AA1374" s="11" t="n"/>
      <c r="AB1374" s="14">
        <f>B1374&amp;"|"&amp;I1374</f>
        <v/>
      </c>
      <c r="AC1374">
        <f>IF($B1374="","","|"&amp;SUBSTITUTE(TRIM(SUBSTITUTE(SUBSTITUTE(SUBSTITUTE(SUBSTITUTE(SUBSTITUTE(SUBSTITUTE(SUBSTITUTE(SUBSTITUTE(SUBSTITUTE(SUBSTITUTE(SUBSTITUTE(SUBSTITUTE(SUBSTITUTE(SUBSTITUTE(TRIM($B1374&amp;""),CHAR(10)," "),CHAR(13)," "),"."," "),";"," "),","," "),"/"," "),"+"," "),"-"," "),"  "," "),"  "," "),"  "," "),"  "," "),"  "," "),"  "," "))," ","|")&amp;"|")</f>
        <v/>
      </c>
      <c r="AD1374">
        <f>TRIM($I1374&amp;"")</f>
        <v/>
      </c>
    </row>
    <row r="1375" ht="24" customHeight="1">
      <c r="A1375" s="9" t="n">
        <v>46211</v>
      </c>
      <c r="B1375" s="14" t="inlineStr">
        <is>
          <t>10210</t>
        </is>
      </c>
      <c r="C1375" s="14" t="n"/>
      <c r="D1375" s="14" t="inlineStr">
        <is>
          <t>8 EMBALAGEM</t>
        </is>
      </c>
      <c r="E1375" s="14" t="inlineStr">
        <is>
          <t>2005221</t>
        </is>
      </c>
      <c r="F1375" s="14" t="inlineStr">
        <is>
          <t>BASE MESA ATHENAS 1,20 / 1,35 VOL 1/2</t>
        </is>
      </c>
      <c r="G1375" s="14" t="inlineStr">
        <is>
          <t>8 EMBALAGEM</t>
        </is>
      </c>
      <c r="H1375" s="14" t="inlineStr">
        <is>
          <t>8 EMBALAGEM</t>
        </is>
      </c>
      <c r="I1375" s="9" t="inlineStr">
        <is>
          <t>8 EMBALAGEM</t>
        </is>
      </c>
      <c r="J1375" s="9" t="n">
        <v>11</v>
      </c>
      <c r="K1375" s="14">
        <f>IF($E1375="","",IFERROR(INDEX('01_Cad_Pecas'!$H$2:$H$5000,MATCH($E1375,'01_Cad_Pecas'!$D$2:$D$5000,0)),IFERROR(INDEX('01_Cad_Pecas'!$H$2:$H$5000,MATCH(VALUE($E1375),'01_Cad_Pecas'!$D$2:$D$5000,0)),"")))</f>
        <v/>
      </c>
      <c r="L1375" s="14">
        <f>IF($E1375="","",IFERROR(INDEX('01_Cad_Pecas'!$I$2:$I$5000,MATCH($E1375,'01_Cad_Pecas'!$D$2:$D$5000,0)),IFERROR(INDEX('01_Cad_Pecas'!$I$2:$I$5000,MATCH(VALUE($E1375),'01_Cad_Pecas'!$D$2:$D$5000,0)),"")))</f>
        <v/>
      </c>
      <c r="M1375" s="14">
        <f>IF(OR($J1375="",$L1375=""),"",IF($K1375="",0,$K1375)+$J1375*$L1375)</f>
        <v/>
      </c>
      <c r="N1375" s="14" t="n">
        <v>46213</v>
      </c>
      <c r="O1375" s="14" t="n">
        <v>11</v>
      </c>
      <c r="P1375" s="14" t="n"/>
      <c r="Q1375" s="14" t="n"/>
      <c r="R1375" s="14" t="n"/>
      <c r="S1375" s="14" t="n"/>
      <c r="T1375" s="14">
        <f>IF(OR($J1375="",$O1375=""),"",$O1375/$J1375)</f>
        <v/>
      </c>
      <c r="U1375" s="14" t="inlineStr">
        <is>
          <t>Concluído</t>
        </is>
      </c>
      <c r="V1375" s="14" t="n"/>
      <c r="W1375" s="14" t="n"/>
      <c r="X1375" s="14" t="n"/>
      <c r="Y1375" s="14" t="n"/>
      <c r="Z1375" s="14" t="n"/>
      <c r="AA1375" s="11" t="n"/>
      <c r="AB1375" s="14">
        <f>B1375&amp;"|"&amp;I1375</f>
        <v/>
      </c>
      <c r="AC1375">
        <f>IF($B1375="","","|"&amp;SUBSTITUTE(TRIM(SUBSTITUTE(SUBSTITUTE(SUBSTITUTE(SUBSTITUTE(SUBSTITUTE(SUBSTITUTE(SUBSTITUTE(SUBSTITUTE(SUBSTITUTE(SUBSTITUTE(SUBSTITUTE(SUBSTITUTE(SUBSTITUTE(SUBSTITUTE(TRIM($B1375&amp;""),CHAR(10)," "),CHAR(13)," "),"."," "),";"," "),","," "),"/"," "),"+"," "),"-"," "),"  "," "),"  "," "),"  "," "),"  "," "),"  "," "),"  "," "))," ","|")&amp;"|")</f>
        <v/>
      </c>
      <c r="AD1375">
        <f>TRIM($I1375&amp;"")</f>
        <v/>
      </c>
    </row>
    <row r="1376" ht="24" customHeight="1">
      <c r="A1376" s="9" t="n">
        <v>46211</v>
      </c>
      <c r="B1376" s="14" t="inlineStr">
        <is>
          <t>10210</t>
        </is>
      </c>
      <c r="C1376" s="14" t="n"/>
      <c r="D1376" s="14" t="inlineStr">
        <is>
          <t>8 EMBALAGEM</t>
        </is>
      </c>
      <c r="E1376" s="14" t="inlineStr">
        <is>
          <t>2005222</t>
        </is>
      </c>
      <c r="F1376" s="14" t="inlineStr">
        <is>
          <t>TAMPO LIGHT 1200X900X18 - VITREO</t>
        </is>
      </c>
      <c r="G1376" s="14" t="inlineStr">
        <is>
          <t>8 EMBALAGEM</t>
        </is>
      </c>
      <c r="H1376" s="14" t="inlineStr">
        <is>
          <t>8 EMBALAGEM</t>
        </is>
      </c>
      <c r="I1376" s="9" t="inlineStr">
        <is>
          <t>8 EMBALAGEM</t>
        </is>
      </c>
      <c r="J1376" s="9" t="n">
        <v>1</v>
      </c>
      <c r="K1376" s="14">
        <f>IF($E1376="","",IFERROR(INDEX('01_Cad_Pecas'!$H$2:$H$5000,MATCH($E1376,'01_Cad_Pecas'!$D$2:$D$5000,0)),IFERROR(INDEX('01_Cad_Pecas'!$H$2:$H$5000,MATCH(VALUE($E1376),'01_Cad_Pecas'!$D$2:$D$5000,0)),"")))</f>
        <v/>
      </c>
      <c r="L1376" s="14">
        <f>IF($E1376="","",IFERROR(INDEX('01_Cad_Pecas'!$I$2:$I$5000,MATCH($E1376,'01_Cad_Pecas'!$D$2:$D$5000,0)),IFERROR(INDEX('01_Cad_Pecas'!$I$2:$I$5000,MATCH(VALUE($E1376),'01_Cad_Pecas'!$D$2:$D$5000,0)),"")))</f>
        <v/>
      </c>
      <c r="M1376" s="14">
        <f>IF(OR($J1376="",$L1376=""),"",IF($K1376="",0,$K1376)+$J1376*$L1376)</f>
        <v/>
      </c>
      <c r="N1376" s="14" t="n">
        <v>46213</v>
      </c>
      <c r="O1376" s="14" t="n">
        <v>1</v>
      </c>
      <c r="P1376" s="14" t="n"/>
      <c r="Q1376" s="14" t="n"/>
      <c r="R1376" s="14" t="n"/>
      <c r="S1376" s="14" t="n"/>
      <c r="T1376" s="14">
        <f>IF(OR($J1376="",$O1376=""),"",$O1376/$J1376)</f>
        <v/>
      </c>
      <c r="U1376" s="14" t="inlineStr">
        <is>
          <t>Concluído</t>
        </is>
      </c>
      <c r="V1376" s="14" t="n"/>
      <c r="W1376" s="14" t="n"/>
      <c r="X1376" s="14" t="n"/>
      <c r="Y1376" s="14" t="n"/>
      <c r="Z1376" s="14" t="n"/>
      <c r="AA1376" s="11" t="n"/>
      <c r="AB1376" s="14">
        <f>B1376&amp;"|"&amp;I1376</f>
        <v/>
      </c>
      <c r="AC1376">
        <f>IF($B1376="","","|"&amp;SUBSTITUTE(TRIM(SUBSTITUTE(SUBSTITUTE(SUBSTITUTE(SUBSTITUTE(SUBSTITUTE(SUBSTITUTE(SUBSTITUTE(SUBSTITUTE(SUBSTITUTE(SUBSTITUTE(SUBSTITUTE(SUBSTITUTE(SUBSTITUTE(SUBSTITUTE(TRIM($B1376&amp;""),CHAR(10)," "),CHAR(13)," "),"."," "),";"," "),","," "),"/"," "),"+"," "),"-"," "),"  "," "),"  "," "),"  "," "),"  "," "),"  "," "),"  "," "))," ","|")&amp;"|")</f>
        <v/>
      </c>
      <c r="AD1376">
        <f>TRIM($I1376&amp;"")</f>
        <v/>
      </c>
    </row>
    <row r="1377" ht="24" customHeight="1">
      <c r="A1377" s="9" t="n">
        <v>46211</v>
      </c>
      <c r="B1377" s="14" t="inlineStr">
        <is>
          <t>10210</t>
        </is>
      </c>
      <c r="C1377" s="14" t="n"/>
      <c r="D1377" s="14" t="inlineStr">
        <is>
          <t>8 EMBALAGEM</t>
        </is>
      </c>
      <c r="E1377" s="14" t="inlineStr">
        <is>
          <t>2005322</t>
        </is>
      </c>
      <c r="F1377" s="14" t="inlineStr">
        <is>
          <t>TAMPO C/ VIDRO LIGHT 1200X900X18MM</t>
        </is>
      </c>
      <c r="G1377" s="14" t="inlineStr">
        <is>
          <t>8 EMBALAGEM</t>
        </is>
      </c>
      <c r="H1377" s="14" t="inlineStr">
        <is>
          <t>8 EMBALAGEM</t>
        </is>
      </c>
      <c r="I1377" s="9" t="inlineStr">
        <is>
          <t>8 EMBALAGEM</t>
        </is>
      </c>
      <c r="J1377" s="9" t="n">
        <v>10</v>
      </c>
      <c r="K1377" s="14">
        <f>IF($E1377="","",IFERROR(INDEX('01_Cad_Pecas'!$H$2:$H$5000,MATCH($E1377,'01_Cad_Pecas'!$D$2:$D$5000,0)),IFERROR(INDEX('01_Cad_Pecas'!$H$2:$H$5000,MATCH(VALUE($E1377),'01_Cad_Pecas'!$D$2:$D$5000,0)),"")))</f>
        <v/>
      </c>
      <c r="L1377" s="14">
        <f>IF($E1377="","",IFERROR(INDEX('01_Cad_Pecas'!$I$2:$I$5000,MATCH($E1377,'01_Cad_Pecas'!$D$2:$D$5000,0)),IFERROR(INDEX('01_Cad_Pecas'!$I$2:$I$5000,MATCH(VALUE($E1377),'01_Cad_Pecas'!$D$2:$D$5000,0)),"")))</f>
        <v/>
      </c>
      <c r="M1377" s="14">
        <f>IF(OR($J1377="",$L1377=""),"",IF($K1377="",0,$K1377)+$J1377*$L1377)</f>
        <v/>
      </c>
      <c r="N1377" s="14" t="n">
        <v>46213</v>
      </c>
      <c r="O1377" s="14" t="n">
        <v>10</v>
      </c>
      <c r="P1377" s="14" t="n"/>
      <c r="Q1377" s="14" t="n"/>
      <c r="R1377" s="14" t="n"/>
      <c r="S1377" s="14" t="n"/>
      <c r="T1377" s="14">
        <f>IF(OR($J1377="",$O1377=""),"",$O1377/$J1377)</f>
        <v/>
      </c>
      <c r="U1377" s="14" t="inlineStr">
        <is>
          <t>Concluído</t>
        </is>
      </c>
      <c r="V1377" s="14" t="n"/>
      <c r="W1377" s="14" t="n"/>
      <c r="X1377" s="14" t="n"/>
      <c r="Y1377" s="14" t="n"/>
      <c r="Z1377" s="14" t="n"/>
      <c r="AA1377" s="11" t="n"/>
      <c r="AB1377" s="14">
        <f>B1377&amp;"|"&amp;I1377</f>
        <v/>
      </c>
      <c r="AC1377">
        <f>IF($B1377="","","|"&amp;SUBSTITUTE(TRIM(SUBSTITUTE(SUBSTITUTE(SUBSTITUTE(SUBSTITUTE(SUBSTITUTE(SUBSTITUTE(SUBSTITUTE(SUBSTITUTE(SUBSTITUTE(SUBSTITUTE(SUBSTITUTE(SUBSTITUTE(SUBSTITUTE(SUBSTITUTE(TRIM($B1377&amp;""),CHAR(10)," "),CHAR(13)," "),"."," "),";"," "),","," "),"/"," "),"+"," "),"-"," "),"  "," "),"  "," "),"  "," "),"  "," "),"  "," "),"  "," "))," ","|")&amp;"|")</f>
        <v/>
      </c>
      <c r="AD1377">
        <f>TRIM($I1377&amp;"")</f>
        <v/>
      </c>
    </row>
    <row r="1378" ht="24" customHeight="1">
      <c r="A1378" s="9" t="n">
        <v>46211</v>
      </c>
      <c r="B1378" s="14" t="inlineStr">
        <is>
          <t>10210</t>
        </is>
      </c>
      <c r="C1378" s="14" t="n"/>
      <c r="D1378" s="14" t="inlineStr">
        <is>
          <t>8 EMBALAGEM</t>
        </is>
      </c>
      <c r="E1378" s="14" t="inlineStr">
        <is>
          <t>300016</t>
        </is>
      </c>
      <c r="F1378" s="14" t="inlineStr">
        <is>
          <t>CADEIRA CRETA 920</t>
        </is>
      </c>
      <c r="G1378" s="14" t="inlineStr">
        <is>
          <t>8 EMBALAGEM</t>
        </is>
      </c>
      <c r="H1378" s="14" t="inlineStr">
        <is>
          <t>8 EMBALAGEM</t>
        </is>
      </c>
      <c r="I1378" s="9" t="inlineStr">
        <is>
          <t>8 EMBALAGEM</t>
        </is>
      </c>
      <c r="J1378" s="9" t="n">
        <v>32</v>
      </c>
      <c r="K1378" s="14">
        <f>IF($E1378="","",IFERROR(INDEX('01_Cad_Pecas'!$H$2:$H$5000,MATCH($E1378,'01_Cad_Pecas'!$D$2:$D$5000,0)),IFERROR(INDEX('01_Cad_Pecas'!$H$2:$H$5000,MATCH(VALUE($E1378),'01_Cad_Pecas'!$D$2:$D$5000,0)),"")))</f>
        <v/>
      </c>
      <c r="L1378" s="14">
        <f>IF($E1378="","",IFERROR(INDEX('01_Cad_Pecas'!$I$2:$I$5000,MATCH($E1378,'01_Cad_Pecas'!$D$2:$D$5000,0)),IFERROR(INDEX('01_Cad_Pecas'!$I$2:$I$5000,MATCH(VALUE($E1378),'01_Cad_Pecas'!$D$2:$D$5000,0)),"")))</f>
        <v/>
      </c>
      <c r="M1378" s="14">
        <f>IF(OR($J1378="",$L1378=""),"",IF($K1378="",0,$K1378)+$J1378*$L1378)</f>
        <v/>
      </c>
      <c r="N1378" s="14" t="n">
        <v>46213</v>
      </c>
      <c r="O1378" s="14" t="n">
        <v>32</v>
      </c>
      <c r="P1378" s="14" t="n"/>
      <c r="Q1378" s="14" t="n"/>
      <c r="R1378" s="14" t="n"/>
      <c r="S1378" s="14" t="n"/>
      <c r="T1378" s="14">
        <f>IF(OR($J1378="",$O1378=""),"",$O1378/$J1378)</f>
        <v/>
      </c>
      <c r="U1378" s="14" t="inlineStr">
        <is>
          <t>Concluído</t>
        </is>
      </c>
      <c r="V1378" s="14" t="n"/>
      <c r="W1378" s="14" t="n"/>
      <c r="X1378" s="14" t="n"/>
      <c r="Y1378" s="14" t="n"/>
      <c r="Z1378" s="14" t="n"/>
      <c r="AA1378" s="11" t="n"/>
      <c r="AB1378" s="14">
        <f>B1378&amp;"|"&amp;I1378</f>
        <v/>
      </c>
      <c r="AC1378">
        <f>IF($B1378="","","|"&amp;SUBSTITUTE(TRIM(SUBSTITUTE(SUBSTITUTE(SUBSTITUTE(SUBSTITUTE(SUBSTITUTE(SUBSTITUTE(SUBSTITUTE(SUBSTITUTE(SUBSTITUTE(SUBSTITUTE(SUBSTITUTE(SUBSTITUTE(SUBSTITUTE(SUBSTITUTE(TRIM($B1378&amp;""),CHAR(10)," "),CHAR(13)," "),"."," "),";"," "),","," "),"/"," "),"+"," "),"-"," "),"  "," "),"  "," "),"  "," "),"  "," "),"  "," "),"  "," "))," ","|")&amp;"|")</f>
        <v/>
      </c>
      <c r="AD1378">
        <f>TRIM($I1378&amp;"")</f>
        <v/>
      </c>
    </row>
    <row r="1379" ht="24" customHeight="1">
      <c r="A1379" s="9" t="n">
        <v>46211</v>
      </c>
      <c r="B1379" s="14" t="inlineStr">
        <is>
          <t>10210</t>
        </is>
      </c>
      <c r="C1379" s="14" t="n"/>
      <c r="D1379" s="14" t="inlineStr">
        <is>
          <t>8 EMBALAGEM</t>
        </is>
      </c>
      <c r="E1379" s="14" t="inlineStr">
        <is>
          <t>300018</t>
        </is>
      </c>
      <c r="F1379" s="14" t="inlineStr">
        <is>
          <t>CADEIRA ATHENAS 920</t>
        </is>
      </c>
      <c r="G1379" s="14" t="inlineStr">
        <is>
          <t>8 EMBALAGEM</t>
        </is>
      </c>
      <c r="H1379" s="14" t="inlineStr">
        <is>
          <t>8 EMBALAGEM</t>
        </is>
      </c>
      <c r="I1379" s="9" t="inlineStr">
        <is>
          <t>8 EMBALAGEM</t>
        </is>
      </c>
      <c r="J1379" s="9" t="n">
        <v>6</v>
      </c>
      <c r="K1379" s="14">
        <f>IF($E1379="","",IFERROR(INDEX('01_Cad_Pecas'!$H$2:$H$5000,MATCH($E1379,'01_Cad_Pecas'!$D$2:$D$5000,0)),IFERROR(INDEX('01_Cad_Pecas'!$H$2:$H$5000,MATCH(VALUE($E1379),'01_Cad_Pecas'!$D$2:$D$5000,0)),"")))</f>
        <v/>
      </c>
      <c r="L1379" s="14">
        <f>IF($E1379="","",IFERROR(INDEX('01_Cad_Pecas'!$I$2:$I$5000,MATCH($E1379,'01_Cad_Pecas'!$D$2:$D$5000,0)),IFERROR(INDEX('01_Cad_Pecas'!$I$2:$I$5000,MATCH(VALUE($E1379),'01_Cad_Pecas'!$D$2:$D$5000,0)),"")))</f>
        <v/>
      </c>
      <c r="M1379" s="14">
        <f>IF(OR($J1379="",$L1379=""),"",IF($K1379="",0,$K1379)+$J1379*$L1379)</f>
        <v/>
      </c>
      <c r="N1379" s="14" t="n">
        <v>46213</v>
      </c>
      <c r="O1379" s="14" t="n">
        <v>6</v>
      </c>
      <c r="P1379" s="14" t="n"/>
      <c r="Q1379" s="14" t="n"/>
      <c r="R1379" s="14" t="n"/>
      <c r="S1379" s="14" t="n"/>
      <c r="T1379" s="14">
        <f>IF(OR($J1379="",$O1379=""),"",$O1379/$J1379)</f>
        <v/>
      </c>
      <c r="U1379" s="14" t="inlineStr">
        <is>
          <t>Concluído</t>
        </is>
      </c>
      <c r="V1379" s="14" t="n"/>
      <c r="W1379" s="14" t="n"/>
      <c r="X1379" s="14" t="n"/>
      <c r="Y1379" s="14" t="n"/>
      <c r="Z1379" s="14" t="n"/>
      <c r="AA1379" s="11" t="n"/>
      <c r="AB1379" s="14">
        <f>B1379&amp;"|"&amp;I1379</f>
        <v/>
      </c>
      <c r="AC1379">
        <f>IF($B1379="","","|"&amp;SUBSTITUTE(TRIM(SUBSTITUTE(SUBSTITUTE(SUBSTITUTE(SUBSTITUTE(SUBSTITUTE(SUBSTITUTE(SUBSTITUTE(SUBSTITUTE(SUBSTITUTE(SUBSTITUTE(SUBSTITUTE(SUBSTITUTE(SUBSTITUTE(SUBSTITUTE(TRIM($B1379&amp;""),CHAR(10)," "),CHAR(13)," "),"."," "),";"," "),","," "),"/"," "),"+"," "),"-"," "),"  "," "),"  "," "),"  "," "),"  "," "),"  "," "),"  "," "))," ","|")&amp;"|")</f>
        <v/>
      </c>
      <c r="AD1379">
        <f>TRIM($I1379&amp;"")</f>
        <v/>
      </c>
    </row>
    <row r="1380" ht="24" customHeight="1">
      <c r="A1380" s="9" t="n">
        <v>46211</v>
      </c>
      <c r="B1380" s="14" t="inlineStr">
        <is>
          <t>10210</t>
        </is>
      </c>
      <c r="C1380" s="14" t="n"/>
      <c r="D1380" s="14" t="inlineStr">
        <is>
          <t>8 EMBALAGEM</t>
        </is>
      </c>
      <c r="E1380" s="14" t="inlineStr">
        <is>
          <t>300024</t>
        </is>
      </c>
      <c r="F1380" s="14" t="inlineStr">
        <is>
          <t>CADEIRA TRIESTE 920</t>
        </is>
      </c>
      <c r="G1380" s="14" t="inlineStr">
        <is>
          <t>8 EMBALAGEM</t>
        </is>
      </c>
      <c r="H1380" s="14" t="inlineStr">
        <is>
          <t>8 EMBALAGEM</t>
        </is>
      </c>
      <c r="I1380" s="9" t="inlineStr">
        <is>
          <t>8 EMBALAGEM</t>
        </is>
      </c>
      <c r="J1380" s="9" t="n">
        <v>440</v>
      </c>
      <c r="K1380" s="14">
        <f>IF($E1380="","",IFERROR(INDEX('01_Cad_Pecas'!$H$2:$H$5000,MATCH($E1380,'01_Cad_Pecas'!$D$2:$D$5000,0)),IFERROR(INDEX('01_Cad_Pecas'!$H$2:$H$5000,MATCH(VALUE($E1380),'01_Cad_Pecas'!$D$2:$D$5000,0)),"")))</f>
        <v/>
      </c>
      <c r="L1380" s="14">
        <f>IF($E1380="","",IFERROR(INDEX('01_Cad_Pecas'!$I$2:$I$5000,MATCH($E1380,'01_Cad_Pecas'!$D$2:$D$5000,0)),IFERROR(INDEX('01_Cad_Pecas'!$I$2:$I$5000,MATCH(VALUE($E1380),'01_Cad_Pecas'!$D$2:$D$5000,0)),"")))</f>
        <v/>
      </c>
      <c r="M1380" s="14">
        <f>IF(OR($J1380="",$L1380=""),"",IF($K1380="",0,$K1380)+$J1380*$L1380)</f>
        <v/>
      </c>
      <c r="N1380" s="14" t="n">
        <v>46213</v>
      </c>
      <c r="O1380" s="14" t="n">
        <v>440</v>
      </c>
      <c r="P1380" s="14" t="n"/>
      <c r="Q1380" s="14" t="n"/>
      <c r="R1380" s="14" t="n"/>
      <c r="S1380" s="14" t="n"/>
      <c r="T1380" s="14">
        <f>IF(OR($J1380="",$O1380=""),"",$O1380/$J1380)</f>
        <v/>
      </c>
      <c r="U1380" s="14" t="inlineStr">
        <is>
          <t>Concluído</t>
        </is>
      </c>
      <c r="V1380" s="14" t="n"/>
      <c r="W1380" s="14" t="n"/>
      <c r="X1380" s="14" t="n"/>
      <c r="Y1380" s="14" t="n"/>
      <c r="Z1380" s="14" t="n"/>
      <c r="AA1380" s="11" t="n"/>
      <c r="AB1380" s="14">
        <f>B1380&amp;"|"&amp;I1380</f>
        <v/>
      </c>
      <c r="AC1380">
        <f>IF($B1380="","","|"&amp;SUBSTITUTE(TRIM(SUBSTITUTE(SUBSTITUTE(SUBSTITUTE(SUBSTITUTE(SUBSTITUTE(SUBSTITUTE(SUBSTITUTE(SUBSTITUTE(SUBSTITUTE(SUBSTITUTE(SUBSTITUTE(SUBSTITUTE(SUBSTITUTE(SUBSTITUTE(TRIM($B1380&amp;""),CHAR(10)," "),CHAR(13)," "),"."," "),";"," "),","," "),"/"," "),"+"," "),"-"," "),"  "," "),"  "," "),"  "," "),"  "," "),"  "," "),"  "," "))," ","|")&amp;"|")</f>
        <v/>
      </c>
      <c r="AD1380">
        <f>TRIM($I1380&amp;"")</f>
        <v/>
      </c>
    </row>
    <row r="1381" ht="24" customHeight="1">
      <c r="A1381" s="9" t="n">
        <v>46211</v>
      </c>
      <c r="B1381" s="14" t="inlineStr">
        <is>
          <t>10210</t>
        </is>
      </c>
      <c r="C1381" s="14" t="n"/>
      <c r="D1381" s="14" t="inlineStr">
        <is>
          <t>8 EMBALAGEM</t>
        </is>
      </c>
      <c r="E1381" s="14" t="inlineStr">
        <is>
          <t>300031</t>
        </is>
      </c>
      <c r="F1381" s="14" t="inlineStr">
        <is>
          <t>CADEIRA GRECIA 980 - ESPLANADA</t>
        </is>
      </c>
      <c r="G1381" s="14" t="inlineStr">
        <is>
          <t>8 EMBALAGEM</t>
        </is>
      </c>
      <c r="H1381" s="14" t="inlineStr">
        <is>
          <t>8 EMBALAGEM</t>
        </is>
      </c>
      <c r="I1381" s="9" t="inlineStr">
        <is>
          <t>8 EMBALAGEM</t>
        </is>
      </c>
      <c r="J1381" s="9" t="n">
        <v>110</v>
      </c>
      <c r="K1381" s="14">
        <f>IF($E1381="","",IFERROR(INDEX('01_Cad_Pecas'!$H$2:$H$5000,MATCH($E1381,'01_Cad_Pecas'!$D$2:$D$5000,0)),IFERROR(INDEX('01_Cad_Pecas'!$H$2:$H$5000,MATCH(VALUE($E1381),'01_Cad_Pecas'!$D$2:$D$5000,0)),"")))</f>
        <v/>
      </c>
      <c r="L1381" s="14">
        <f>IF($E1381="","",IFERROR(INDEX('01_Cad_Pecas'!$I$2:$I$5000,MATCH($E1381,'01_Cad_Pecas'!$D$2:$D$5000,0)),IFERROR(INDEX('01_Cad_Pecas'!$I$2:$I$5000,MATCH(VALUE($E1381),'01_Cad_Pecas'!$D$2:$D$5000,0)),"")))</f>
        <v/>
      </c>
      <c r="M1381" s="14">
        <f>IF(OR($J1381="",$L1381=""),"",IF($K1381="",0,$K1381)+$J1381*$L1381)</f>
        <v/>
      </c>
      <c r="N1381" s="14" t="n">
        <v>46213</v>
      </c>
      <c r="O1381" s="14" t="n">
        <v>110</v>
      </c>
      <c r="P1381" s="14" t="n"/>
      <c r="Q1381" s="14" t="n"/>
      <c r="R1381" s="14" t="n"/>
      <c r="S1381" s="14" t="n"/>
      <c r="T1381" s="14">
        <f>IF(OR($J1381="",$O1381=""),"",$O1381/$J1381)</f>
        <v/>
      </c>
      <c r="U1381" s="14" t="inlineStr">
        <is>
          <t>Concluído</t>
        </is>
      </c>
      <c r="V1381" s="14" t="n"/>
      <c r="W1381" s="14" t="n"/>
      <c r="X1381" s="14" t="n"/>
      <c r="Y1381" s="14" t="n"/>
      <c r="Z1381" s="14" t="n"/>
      <c r="AA1381" s="11" t="n"/>
      <c r="AB1381" s="14">
        <f>B1381&amp;"|"&amp;I1381</f>
        <v/>
      </c>
      <c r="AC1381">
        <f>IF($B1381="","","|"&amp;SUBSTITUTE(TRIM(SUBSTITUTE(SUBSTITUTE(SUBSTITUTE(SUBSTITUTE(SUBSTITUTE(SUBSTITUTE(SUBSTITUTE(SUBSTITUTE(SUBSTITUTE(SUBSTITUTE(SUBSTITUTE(SUBSTITUTE(SUBSTITUTE(SUBSTITUTE(TRIM($B1381&amp;""),CHAR(10)," "),CHAR(13)," "),"."," "),";"," "),","," "),"/"," "),"+"," "),"-"," "),"  "," "),"  "," "),"  "," "),"  "," "),"  "," "),"  "," "))," ","|")&amp;"|")</f>
        <v/>
      </c>
      <c r="AD1381">
        <f>TRIM($I1381&amp;"")</f>
        <v/>
      </c>
    </row>
    <row r="1382" ht="24" customHeight="1">
      <c r="A1382" s="9" t="n">
        <v>46211</v>
      </c>
      <c r="B1382" s="14" t="inlineStr">
        <is>
          <t>10210</t>
        </is>
      </c>
      <c r="C1382" s="14" t="n"/>
      <c r="D1382" s="14" t="inlineStr">
        <is>
          <t>8 EMBALAGEM</t>
        </is>
      </c>
      <c r="E1382" s="14" t="inlineStr">
        <is>
          <t>300032</t>
        </is>
      </c>
      <c r="F1382" s="14" t="inlineStr">
        <is>
          <t>CADEIRA NOVA YORK 920</t>
        </is>
      </c>
      <c r="G1382" s="14" t="inlineStr">
        <is>
          <t>8 EMBALAGEM</t>
        </is>
      </c>
      <c r="H1382" s="14" t="inlineStr">
        <is>
          <t>8 EMBALAGEM</t>
        </is>
      </c>
      <c r="I1382" s="9" t="inlineStr">
        <is>
          <t>8 EMBALAGEM</t>
        </is>
      </c>
      <c r="J1382" s="9" t="n">
        <v>36</v>
      </c>
      <c r="K1382" s="14">
        <f>IF($E1382="","",IFERROR(INDEX('01_Cad_Pecas'!$H$2:$H$5000,MATCH($E1382,'01_Cad_Pecas'!$D$2:$D$5000,0)),IFERROR(INDEX('01_Cad_Pecas'!$H$2:$H$5000,MATCH(VALUE($E1382),'01_Cad_Pecas'!$D$2:$D$5000,0)),"")))</f>
        <v/>
      </c>
      <c r="L1382" s="14">
        <f>IF($E1382="","",IFERROR(INDEX('01_Cad_Pecas'!$I$2:$I$5000,MATCH($E1382,'01_Cad_Pecas'!$D$2:$D$5000,0)),IFERROR(INDEX('01_Cad_Pecas'!$I$2:$I$5000,MATCH(VALUE($E1382),'01_Cad_Pecas'!$D$2:$D$5000,0)),"")))</f>
        <v/>
      </c>
      <c r="M1382" s="14">
        <f>IF(OR($J1382="",$L1382=""),"",IF($K1382="",0,$K1382)+$J1382*$L1382)</f>
        <v/>
      </c>
      <c r="N1382" s="14" t="n">
        <v>46213</v>
      </c>
      <c r="O1382" s="14" t="n">
        <v>36</v>
      </c>
      <c r="P1382" s="14" t="n"/>
      <c r="Q1382" s="14" t="n"/>
      <c r="R1382" s="14" t="n"/>
      <c r="S1382" s="14" t="n"/>
      <c r="T1382" s="14">
        <f>IF(OR($J1382="",$O1382=""),"",$O1382/$J1382)</f>
        <v/>
      </c>
      <c r="U1382" s="14" t="inlineStr">
        <is>
          <t>Concluído</t>
        </is>
      </c>
      <c r="V1382" s="14" t="n"/>
      <c r="W1382" s="14" t="n"/>
      <c r="X1382" s="14" t="n"/>
      <c r="Y1382" s="14" t="n"/>
      <c r="Z1382" s="14" t="n"/>
      <c r="AA1382" s="11" t="n"/>
      <c r="AB1382" s="14">
        <f>B1382&amp;"|"&amp;I1382</f>
        <v/>
      </c>
      <c r="AC1382">
        <f>IF($B1382="","","|"&amp;SUBSTITUTE(TRIM(SUBSTITUTE(SUBSTITUTE(SUBSTITUTE(SUBSTITUTE(SUBSTITUTE(SUBSTITUTE(SUBSTITUTE(SUBSTITUTE(SUBSTITUTE(SUBSTITUTE(SUBSTITUTE(SUBSTITUTE(SUBSTITUTE(SUBSTITUTE(TRIM($B1382&amp;""),CHAR(10)," "),CHAR(13)," "),"."," "),";"," "),","," "),"/"," "),"+"," "),"-"," "),"  "," "),"  "," "),"  "," "),"  "," "),"  "," "),"  "," "))," ","|")&amp;"|")</f>
        <v/>
      </c>
      <c r="AD1382">
        <f>TRIM($I1382&amp;"")</f>
        <v/>
      </c>
    </row>
    <row r="1383" ht="24" customHeight="1">
      <c r="A1383" s="9" t="n">
        <v>46211</v>
      </c>
      <c r="B1383" s="14" t="inlineStr">
        <is>
          <t>10210</t>
        </is>
      </c>
      <c r="C1383" s="14" t="n"/>
      <c r="D1383" s="14" t="inlineStr">
        <is>
          <t>8 EMBALAGEM</t>
        </is>
      </c>
      <c r="E1383" s="14" t="inlineStr">
        <is>
          <t>300048</t>
        </is>
      </c>
      <c r="F1383" s="14" t="inlineStr">
        <is>
          <t>CADEIRA SANTIAGO</t>
        </is>
      </c>
      <c r="G1383" s="14" t="inlineStr">
        <is>
          <t>8 EMBALAGEM</t>
        </is>
      </c>
      <c r="H1383" s="14" t="inlineStr">
        <is>
          <t>8 EMBALAGEM</t>
        </is>
      </c>
      <c r="I1383" s="9" t="inlineStr">
        <is>
          <t>8 EMBALAGEM</t>
        </is>
      </c>
      <c r="J1383" s="9" t="n">
        <v>302</v>
      </c>
      <c r="K1383" s="14">
        <f>IF($E1383="","",IFERROR(INDEX('01_Cad_Pecas'!$H$2:$H$5000,MATCH($E1383,'01_Cad_Pecas'!$D$2:$D$5000,0)),IFERROR(INDEX('01_Cad_Pecas'!$H$2:$H$5000,MATCH(VALUE($E1383),'01_Cad_Pecas'!$D$2:$D$5000,0)),"")))</f>
        <v/>
      </c>
      <c r="L1383" s="14">
        <f>IF($E1383="","",IFERROR(INDEX('01_Cad_Pecas'!$I$2:$I$5000,MATCH($E1383,'01_Cad_Pecas'!$D$2:$D$5000,0)),IFERROR(INDEX('01_Cad_Pecas'!$I$2:$I$5000,MATCH(VALUE($E1383),'01_Cad_Pecas'!$D$2:$D$5000,0)),"")))</f>
        <v/>
      </c>
      <c r="M1383" s="14">
        <f>IF(OR($J1383="",$L1383=""),"",IF($K1383="",0,$K1383)+$J1383*$L1383)</f>
        <v/>
      </c>
      <c r="N1383" s="14" t="n">
        <v>46213</v>
      </c>
      <c r="O1383" s="14" t="n">
        <v>302</v>
      </c>
      <c r="P1383" s="14" t="n"/>
      <c r="Q1383" s="14" t="n"/>
      <c r="R1383" s="14" t="n"/>
      <c r="S1383" s="14" t="n"/>
      <c r="T1383" s="14">
        <f>IF(OR($J1383="",$O1383=""),"",$O1383/$J1383)</f>
        <v/>
      </c>
      <c r="U1383" s="14" t="inlineStr">
        <is>
          <t>Concluído</t>
        </is>
      </c>
      <c r="V1383" s="14" t="n"/>
      <c r="W1383" s="14" t="n"/>
      <c r="X1383" s="14" t="n"/>
      <c r="Y1383" s="14" t="n"/>
      <c r="Z1383" s="14" t="n"/>
      <c r="AA1383" s="11" t="n"/>
      <c r="AB1383" s="14">
        <f>B1383&amp;"|"&amp;I1383</f>
        <v/>
      </c>
      <c r="AC1383">
        <f>IF($B1383="","","|"&amp;SUBSTITUTE(TRIM(SUBSTITUTE(SUBSTITUTE(SUBSTITUTE(SUBSTITUTE(SUBSTITUTE(SUBSTITUTE(SUBSTITUTE(SUBSTITUTE(SUBSTITUTE(SUBSTITUTE(SUBSTITUTE(SUBSTITUTE(SUBSTITUTE(SUBSTITUTE(TRIM($B1383&amp;""),CHAR(10)," "),CHAR(13)," "),"."," "),";"," "),","," "),"/"," "),"+"," "),"-"," "),"  "," "),"  "," "),"  "," "),"  "," "),"  "," "),"  "," "))," ","|")&amp;"|")</f>
        <v/>
      </c>
      <c r="AD1383">
        <f>TRIM($I1383&amp;"")</f>
        <v/>
      </c>
    </row>
    <row r="1384" ht="24" customHeight="1">
      <c r="A1384" s="9" t="n">
        <v>46211</v>
      </c>
      <c r="B1384" s="14" t="inlineStr">
        <is>
          <t>10210</t>
        </is>
      </c>
      <c r="C1384" s="14" t="n"/>
      <c r="D1384" s="14" t="inlineStr">
        <is>
          <t>8 EMBALAGEM</t>
        </is>
      </c>
      <c r="E1384" s="14" t="inlineStr">
        <is>
          <t>3008001</t>
        </is>
      </c>
      <c r="F1384" s="14" t="inlineStr">
        <is>
          <t>MESA AMSTERDAM 1,36X1,36 VOL 1/2</t>
        </is>
      </c>
      <c r="G1384" s="14" t="inlineStr">
        <is>
          <t>8 EMBALAGEM</t>
        </is>
      </c>
      <c r="H1384" s="14" t="inlineStr">
        <is>
          <t>8 EMBALAGEM</t>
        </is>
      </c>
      <c r="I1384" s="9" t="inlineStr">
        <is>
          <t>8 EMBALAGEM</t>
        </is>
      </c>
      <c r="J1384" s="9" t="n">
        <v>40</v>
      </c>
      <c r="K1384" s="14">
        <f>IF($E1384="","",IFERROR(INDEX('01_Cad_Pecas'!$H$2:$H$5000,MATCH($E1384,'01_Cad_Pecas'!$D$2:$D$5000,0)),IFERROR(INDEX('01_Cad_Pecas'!$H$2:$H$5000,MATCH(VALUE($E1384),'01_Cad_Pecas'!$D$2:$D$5000,0)),"")))</f>
        <v/>
      </c>
      <c r="L1384" s="14">
        <f>IF($E1384="","",IFERROR(INDEX('01_Cad_Pecas'!$I$2:$I$5000,MATCH($E1384,'01_Cad_Pecas'!$D$2:$D$5000,0)),IFERROR(INDEX('01_Cad_Pecas'!$I$2:$I$5000,MATCH(VALUE($E1384),'01_Cad_Pecas'!$D$2:$D$5000,0)),"")))</f>
        <v/>
      </c>
      <c r="M1384" s="14">
        <f>IF(OR($J1384="",$L1384=""),"",IF($K1384="",0,$K1384)+$J1384*$L1384)</f>
        <v/>
      </c>
      <c r="N1384" s="14" t="n">
        <v>46213</v>
      </c>
      <c r="O1384" s="14" t="n">
        <v>40</v>
      </c>
      <c r="P1384" s="14" t="n"/>
      <c r="Q1384" s="14" t="n"/>
      <c r="R1384" s="14" t="n"/>
      <c r="S1384" s="14" t="n"/>
      <c r="T1384" s="14">
        <f>IF(OR($J1384="",$O1384=""),"",$O1384/$J1384)</f>
        <v/>
      </c>
      <c r="U1384" s="14" t="inlineStr">
        <is>
          <t>Concluído</t>
        </is>
      </c>
      <c r="V1384" s="14" t="n"/>
      <c r="W1384" s="14" t="n"/>
      <c r="X1384" s="14" t="n"/>
      <c r="Y1384" s="14" t="n"/>
      <c r="Z1384" s="14" t="n"/>
      <c r="AA1384" s="11" t="n"/>
      <c r="AB1384" s="14">
        <f>B1384&amp;"|"&amp;I1384</f>
        <v/>
      </c>
      <c r="AC1384">
        <f>IF($B1384="","","|"&amp;SUBSTITUTE(TRIM(SUBSTITUTE(SUBSTITUTE(SUBSTITUTE(SUBSTITUTE(SUBSTITUTE(SUBSTITUTE(SUBSTITUTE(SUBSTITUTE(SUBSTITUTE(SUBSTITUTE(SUBSTITUTE(SUBSTITUTE(SUBSTITUTE(SUBSTITUTE(TRIM($B1384&amp;""),CHAR(10)," "),CHAR(13)," "),"."," "),";"," "),","," "),"/"," "),"+"," "),"-"," "),"  "," "),"  "," "),"  "," "),"  "," "),"  "," "),"  "," "))," ","|")&amp;"|")</f>
        <v/>
      </c>
      <c r="AD1384">
        <f>TRIM($I1384&amp;"")</f>
        <v/>
      </c>
    </row>
    <row r="1385" ht="24" customHeight="1">
      <c r="A1385" s="9" t="n">
        <v>46211</v>
      </c>
      <c r="B1385" s="14" t="inlineStr">
        <is>
          <t>10210</t>
        </is>
      </c>
      <c r="C1385" s="14" t="n"/>
      <c r="D1385" s="14" t="inlineStr">
        <is>
          <t>8 EMBALAGEM</t>
        </is>
      </c>
      <c r="E1385" s="14" t="inlineStr">
        <is>
          <t>3008002</t>
        </is>
      </c>
      <c r="F1385" s="14" t="inlineStr">
        <is>
          <t>TAMPO C/ PRATO GIRATORIO 1,36 X 1,36</t>
        </is>
      </c>
      <c r="G1385" s="14" t="inlineStr">
        <is>
          <t>8 EMBALAGEM</t>
        </is>
      </c>
      <c r="H1385" s="14" t="inlineStr">
        <is>
          <t>8 EMBALAGEM</t>
        </is>
      </c>
      <c r="I1385" s="9" t="inlineStr">
        <is>
          <t>8 EMBALAGEM</t>
        </is>
      </c>
      <c r="J1385" s="9" t="n">
        <v>43</v>
      </c>
      <c r="K1385" s="14">
        <f>IF($E1385="","",IFERROR(INDEX('01_Cad_Pecas'!$H$2:$H$5000,MATCH($E1385,'01_Cad_Pecas'!$D$2:$D$5000,0)),IFERROR(INDEX('01_Cad_Pecas'!$H$2:$H$5000,MATCH(VALUE($E1385),'01_Cad_Pecas'!$D$2:$D$5000,0)),"")))</f>
        <v/>
      </c>
      <c r="L1385" s="14">
        <f>IF($E1385="","",IFERROR(INDEX('01_Cad_Pecas'!$I$2:$I$5000,MATCH($E1385,'01_Cad_Pecas'!$D$2:$D$5000,0)),IFERROR(INDEX('01_Cad_Pecas'!$I$2:$I$5000,MATCH(VALUE($E1385),'01_Cad_Pecas'!$D$2:$D$5000,0)),"")))</f>
        <v/>
      </c>
      <c r="M1385" s="14">
        <f>IF(OR($J1385="",$L1385=""),"",IF($K1385="",0,$K1385)+$J1385*$L1385)</f>
        <v/>
      </c>
      <c r="N1385" s="14" t="n">
        <v>46213</v>
      </c>
      <c r="O1385" s="14" t="n">
        <v>43</v>
      </c>
      <c r="P1385" s="14" t="n"/>
      <c r="Q1385" s="14" t="n"/>
      <c r="R1385" s="14" t="n"/>
      <c r="S1385" s="14" t="n"/>
      <c r="T1385" s="14">
        <f>IF(OR($J1385="",$O1385=""),"",$O1385/$J1385)</f>
        <v/>
      </c>
      <c r="U1385" s="14" t="inlineStr">
        <is>
          <t>Concluído</t>
        </is>
      </c>
      <c r="V1385" s="14" t="n"/>
      <c r="W1385" s="14" t="n"/>
      <c r="X1385" s="14" t="n"/>
      <c r="Y1385" s="14" t="n"/>
      <c r="Z1385" s="14" t="n"/>
      <c r="AA1385" s="11" t="n"/>
      <c r="AB1385" s="14">
        <f>B1385&amp;"|"&amp;I1385</f>
        <v/>
      </c>
      <c r="AC1385">
        <f>IF($B1385="","","|"&amp;SUBSTITUTE(TRIM(SUBSTITUTE(SUBSTITUTE(SUBSTITUTE(SUBSTITUTE(SUBSTITUTE(SUBSTITUTE(SUBSTITUTE(SUBSTITUTE(SUBSTITUTE(SUBSTITUTE(SUBSTITUTE(SUBSTITUTE(SUBSTITUTE(SUBSTITUTE(TRIM($B1385&amp;""),CHAR(10)," "),CHAR(13)," "),"."," "),";"," "),","," "),"/"," "),"+"," "),"-"," "),"  "," "),"  "," "),"  "," "),"  "," "),"  "," "),"  "," "))," ","|")&amp;"|")</f>
        <v/>
      </c>
      <c r="AD1385">
        <f>TRIM($I1385&amp;"")</f>
        <v/>
      </c>
    </row>
    <row r="1386" ht="24" customHeight="1">
      <c r="A1386" s="9" t="n">
        <v>46203</v>
      </c>
      <c r="B1386" s="14" t="inlineStr">
        <is>
          <t>10199,10201</t>
        </is>
      </c>
      <c r="C1386" s="14" t="n"/>
      <c r="D1386" s="14" t="inlineStr">
        <is>
          <t>10 FURADEIRAS</t>
        </is>
      </c>
      <c r="E1386" s="14" t="inlineStr">
        <is>
          <t>30003410</t>
        </is>
      </c>
      <c r="F1386" s="14" t="inlineStr">
        <is>
          <t>PE FRONTAL 430X(108)51X25 MDF (DIREITO)</t>
        </is>
      </c>
      <c r="G1386" s="14" t="inlineStr">
        <is>
          <t>10 FURADEIRAS</t>
        </is>
      </c>
      <c r="H1386" s="14" t="inlineStr">
        <is>
          <t>10 FURADEIRAS</t>
        </is>
      </c>
      <c r="I1386" s="9" t="inlineStr">
        <is>
          <t>10 FURADEIRAS</t>
        </is>
      </c>
      <c r="J1386" s="9" t="n">
        <v>52</v>
      </c>
      <c r="K1386" s="14">
        <f>IF($E1386="","",IFERROR(INDEX('01_Cad_Pecas'!$H$2:$H$5000,MATCH($E1386,'01_Cad_Pecas'!$D$2:$D$5000,0)),IFERROR(INDEX('01_Cad_Pecas'!$H$2:$H$5000,MATCH(VALUE($E1386),'01_Cad_Pecas'!$D$2:$D$5000,0)),"")))</f>
        <v/>
      </c>
      <c r="L1386" s="14">
        <f>IF($E1386="","",IFERROR(INDEX('01_Cad_Pecas'!$I$2:$I$5000,MATCH($E1386,'01_Cad_Pecas'!$D$2:$D$5000,0)),IFERROR(INDEX('01_Cad_Pecas'!$I$2:$I$5000,MATCH(VALUE($E1386),'01_Cad_Pecas'!$D$2:$D$5000,0)),"")))</f>
        <v/>
      </c>
      <c r="M1386" s="14">
        <f>IF(OR($J1386="",$L1386=""),"",IF($K1386="",0,$K1386)+$J1386*$L1386)</f>
        <v/>
      </c>
      <c r="N1386" s="14" t="n">
        <v>46206</v>
      </c>
      <c r="O1386" s="14" t="n">
        <v>52</v>
      </c>
      <c r="P1386" s="14" t="n"/>
      <c r="Q1386" s="14" t="n"/>
      <c r="R1386" s="14" t="n"/>
      <c r="S1386" s="14" t="n"/>
      <c r="T1386" s="14">
        <f>IF(OR($J1386="",$O1386=""),"",$O1386/$J1386)</f>
        <v/>
      </c>
      <c r="U1386" s="14" t="inlineStr">
        <is>
          <t>Concluído</t>
        </is>
      </c>
      <c r="V1386" s="14" t="n"/>
      <c r="W1386" s="14" t="n"/>
      <c r="X1386" s="14" t="n"/>
      <c r="Y1386" s="14" t="n"/>
      <c r="Z1386" s="14" t="n"/>
      <c r="AA1386" s="11" t="n"/>
      <c r="AB1386" s="14">
        <f>B1386&amp;"|"&amp;I1386</f>
        <v/>
      </c>
      <c r="AC1386">
        <f>IF($B1386="","","|"&amp;SUBSTITUTE(TRIM(SUBSTITUTE(SUBSTITUTE(SUBSTITUTE(SUBSTITUTE(SUBSTITUTE(SUBSTITUTE(SUBSTITUTE(SUBSTITUTE(SUBSTITUTE(SUBSTITUTE(SUBSTITUTE(SUBSTITUTE(SUBSTITUTE(SUBSTITUTE(TRIM($B1386&amp;""),CHAR(10)," "),CHAR(13)," "),"."," "),";"," "),","," "),"/"," "),"+"," "),"-"," "),"  "," "),"  "," "),"  "," "),"  "," "),"  "," "),"  "," "))," ","|")&amp;"|")</f>
        <v/>
      </c>
      <c r="AD1386">
        <f>TRIM($I1386&amp;"")</f>
        <v/>
      </c>
    </row>
    <row r="1387" ht="24" customHeight="1">
      <c r="A1387" s="9" t="n">
        <v>46203</v>
      </c>
      <c r="B1387" s="14" t="inlineStr">
        <is>
          <t>10199,10201</t>
        </is>
      </c>
      <c r="C1387" s="14" t="n"/>
      <c r="D1387" s="14" t="inlineStr">
        <is>
          <t>10 FURADEIRAS</t>
        </is>
      </c>
      <c r="E1387" s="14" t="inlineStr">
        <is>
          <t>30003411</t>
        </is>
      </c>
      <c r="F1387" s="14" t="inlineStr">
        <is>
          <t>PE FRONTAL 430X(108)51X25 MDF (ESQUERDO)</t>
        </is>
      </c>
      <c r="G1387" s="14" t="inlineStr">
        <is>
          <t>10 FURADEIRAS</t>
        </is>
      </c>
      <c r="H1387" s="14" t="inlineStr">
        <is>
          <t>10 FURADEIRAS</t>
        </is>
      </c>
      <c r="I1387" s="9" t="inlineStr">
        <is>
          <t>10 FURADEIRAS</t>
        </is>
      </c>
      <c r="J1387" s="9" t="n">
        <v>52</v>
      </c>
      <c r="K1387" s="14">
        <f>IF($E1387="","",IFERROR(INDEX('01_Cad_Pecas'!$H$2:$H$5000,MATCH($E1387,'01_Cad_Pecas'!$D$2:$D$5000,0)),IFERROR(INDEX('01_Cad_Pecas'!$H$2:$H$5000,MATCH(VALUE($E1387),'01_Cad_Pecas'!$D$2:$D$5000,0)),"")))</f>
        <v/>
      </c>
      <c r="L1387" s="14">
        <f>IF($E1387="","",IFERROR(INDEX('01_Cad_Pecas'!$I$2:$I$5000,MATCH($E1387,'01_Cad_Pecas'!$D$2:$D$5000,0)),IFERROR(INDEX('01_Cad_Pecas'!$I$2:$I$5000,MATCH(VALUE($E1387),'01_Cad_Pecas'!$D$2:$D$5000,0)),"")))</f>
        <v/>
      </c>
      <c r="M1387" s="14">
        <f>IF(OR($J1387="",$L1387=""),"",IF($K1387="",0,$K1387)+$J1387*$L1387)</f>
        <v/>
      </c>
      <c r="N1387" s="14" t="n">
        <v>46206</v>
      </c>
      <c r="O1387" s="14" t="n">
        <v>52</v>
      </c>
      <c r="P1387" s="14" t="n"/>
      <c r="Q1387" s="14" t="n"/>
      <c r="R1387" s="14" t="n"/>
      <c r="S1387" s="14" t="n"/>
      <c r="T1387" s="14">
        <f>IF(OR($J1387="",$O1387=""),"",$O1387/$J1387)</f>
        <v/>
      </c>
      <c r="U1387" s="14" t="inlineStr">
        <is>
          <t>Concluído</t>
        </is>
      </c>
      <c r="V1387" s="14" t="n"/>
      <c r="W1387" s="14" t="n"/>
      <c r="X1387" s="14" t="n"/>
      <c r="Y1387" s="14" t="n"/>
      <c r="Z1387" s="14" t="n"/>
      <c r="AA1387" s="11" t="n"/>
      <c r="AB1387" s="14">
        <f>B1387&amp;"|"&amp;I1387</f>
        <v/>
      </c>
      <c r="AC1387">
        <f>IF($B1387="","","|"&amp;SUBSTITUTE(TRIM(SUBSTITUTE(SUBSTITUTE(SUBSTITUTE(SUBSTITUTE(SUBSTITUTE(SUBSTITUTE(SUBSTITUTE(SUBSTITUTE(SUBSTITUTE(SUBSTITUTE(SUBSTITUTE(SUBSTITUTE(SUBSTITUTE(SUBSTITUTE(TRIM($B1387&amp;""),CHAR(10)," "),CHAR(13)," "),"."," "),";"," "),","," "),"/"," "),"+"," "),"-"," "),"  "," "),"  "," "),"  "," "),"  "," "),"  "," "),"  "," "))," ","|")&amp;"|")</f>
        <v/>
      </c>
      <c r="AD1387">
        <f>TRIM($I1387&amp;"")</f>
        <v/>
      </c>
    </row>
    <row r="1388" ht="24" customHeight="1">
      <c r="A1388" s="9" t="n">
        <v>46203</v>
      </c>
      <c r="B1388" s="14" t="inlineStr">
        <is>
          <t>10199,10201</t>
        </is>
      </c>
      <c r="C1388" s="14" t="n"/>
      <c r="D1388" s="14" t="inlineStr">
        <is>
          <t>10 FURADEIRAS</t>
        </is>
      </c>
      <c r="E1388" s="14" t="inlineStr">
        <is>
          <t>30006110</t>
        </is>
      </c>
      <c r="F1388" s="14" t="inlineStr">
        <is>
          <t>PE FRONTAL 430X(108)51X25 MDF (DIR) SANTIAGO NEW</t>
        </is>
      </c>
      <c r="G1388" s="14" t="inlineStr">
        <is>
          <t>10 FURADEIRAS</t>
        </is>
      </c>
      <c r="H1388" s="14" t="inlineStr">
        <is>
          <t>10 FURADEIRAS</t>
        </is>
      </c>
      <c r="I1388" s="9" t="inlineStr">
        <is>
          <t>10 FURADEIRAS</t>
        </is>
      </c>
      <c r="J1388" s="9" t="n">
        <v>108</v>
      </c>
      <c r="K1388" s="14">
        <f>IF($E1388="","",IFERROR(INDEX('01_Cad_Pecas'!$H$2:$H$5000,MATCH($E1388,'01_Cad_Pecas'!$D$2:$D$5000,0)),IFERROR(INDEX('01_Cad_Pecas'!$H$2:$H$5000,MATCH(VALUE($E1388),'01_Cad_Pecas'!$D$2:$D$5000,0)),"")))</f>
        <v/>
      </c>
      <c r="L1388" s="14">
        <f>IF($E1388="","",IFERROR(INDEX('01_Cad_Pecas'!$I$2:$I$5000,MATCH($E1388,'01_Cad_Pecas'!$D$2:$D$5000,0)),IFERROR(INDEX('01_Cad_Pecas'!$I$2:$I$5000,MATCH(VALUE($E1388),'01_Cad_Pecas'!$D$2:$D$5000,0)),"")))</f>
        <v/>
      </c>
      <c r="M1388" s="14">
        <f>IF(OR($J1388="",$L1388=""),"",IF($K1388="",0,$K1388)+$J1388*$L1388)</f>
        <v/>
      </c>
      <c r="N1388" s="14" t="n">
        <v>46206</v>
      </c>
      <c r="O1388" s="14" t="n">
        <v>108</v>
      </c>
      <c r="P1388" s="14" t="n"/>
      <c r="Q1388" s="14" t="n"/>
      <c r="R1388" s="14" t="n"/>
      <c r="S1388" s="14" t="n"/>
      <c r="T1388" s="14">
        <f>IF(OR($J1388="",$O1388=""),"",$O1388/$J1388)</f>
        <v/>
      </c>
      <c r="U1388" s="14" t="inlineStr">
        <is>
          <t>Concluído</t>
        </is>
      </c>
      <c r="V1388" s="14" t="n"/>
      <c r="W1388" s="14" t="n"/>
      <c r="X1388" s="14" t="n"/>
      <c r="Y1388" s="14" t="n"/>
      <c r="Z1388" s="14" t="n"/>
      <c r="AA1388" s="11" t="n"/>
      <c r="AB1388" s="14">
        <f>B1388&amp;"|"&amp;I1388</f>
        <v/>
      </c>
      <c r="AC1388">
        <f>IF($B1388="","","|"&amp;SUBSTITUTE(TRIM(SUBSTITUTE(SUBSTITUTE(SUBSTITUTE(SUBSTITUTE(SUBSTITUTE(SUBSTITUTE(SUBSTITUTE(SUBSTITUTE(SUBSTITUTE(SUBSTITUTE(SUBSTITUTE(SUBSTITUTE(SUBSTITUTE(SUBSTITUTE(TRIM($B1388&amp;""),CHAR(10)," "),CHAR(13)," "),"."," "),";"," "),","," "),"/"," "),"+"," "),"-"," "),"  "," "),"  "," "),"  "," "),"  "," "),"  "," "),"  "," "))," ","|")&amp;"|")</f>
        <v/>
      </c>
      <c r="AD1388">
        <f>TRIM($I1388&amp;"")</f>
        <v/>
      </c>
    </row>
    <row r="1389" ht="24" customHeight="1">
      <c r="A1389" s="9" t="n">
        <v>46203</v>
      </c>
      <c r="B1389" s="14" t="inlineStr">
        <is>
          <t>10199,10201</t>
        </is>
      </c>
      <c r="C1389" s="14" t="n"/>
      <c r="D1389" s="14" t="inlineStr">
        <is>
          <t>10 FURADEIRAS</t>
        </is>
      </c>
      <c r="E1389" s="14" t="inlineStr">
        <is>
          <t>30006111</t>
        </is>
      </c>
      <c r="F1389" s="14" t="inlineStr">
        <is>
          <t>PE FRONTAL 430X(108)51X25MDF (ESQRD) SANTIAGO NEW</t>
        </is>
      </c>
      <c r="G1389" s="14" t="inlineStr">
        <is>
          <t>10 FURADEIRAS</t>
        </is>
      </c>
      <c r="H1389" s="14" t="inlineStr">
        <is>
          <t>10 FURADEIRAS</t>
        </is>
      </c>
      <c r="I1389" s="9" t="inlineStr">
        <is>
          <t>10 FURADEIRAS</t>
        </is>
      </c>
      <c r="J1389" s="9" t="n">
        <v>108</v>
      </c>
      <c r="K1389" s="14">
        <f>IF($E1389="","",IFERROR(INDEX('01_Cad_Pecas'!$H$2:$H$5000,MATCH($E1389,'01_Cad_Pecas'!$D$2:$D$5000,0)),IFERROR(INDEX('01_Cad_Pecas'!$H$2:$H$5000,MATCH(VALUE($E1389),'01_Cad_Pecas'!$D$2:$D$5000,0)),"")))</f>
        <v/>
      </c>
      <c r="L1389" s="14">
        <f>IF($E1389="","",IFERROR(INDEX('01_Cad_Pecas'!$I$2:$I$5000,MATCH($E1389,'01_Cad_Pecas'!$D$2:$D$5000,0)),IFERROR(INDEX('01_Cad_Pecas'!$I$2:$I$5000,MATCH(VALUE($E1389),'01_Cad_Pecas'!$D$2:$D$5000,0)),"")))</f>
        <v/>
      </c>
      <c r="M1389" s="14">
        <f>IF(OR($J1389="",$L1389=""),"",IF($K1389="",0,$K1389)+$J1389*$L1389)</f>
        <v/>
      </c>
      <c r="N1389" s="14" t="n">
        <v>46206</v>
      </c>
      <c r="O1389" s="14" t="n">
        <v>108</v>
      </c>
      <c r="P1389" s="14" t="n"/>
      <c r="Q1389" s="14" t="n"/>
      <c r="R1389" s="14" t="n"/>
      <c r="S1389" s="14" t="n"/>
      <c r="T1389" s="14">
        <f>IF(OR($J1389="",$O1389=""),"",$O1389/$J1389)</f>
        <v/>
      </c>
      <c r="U1389" s="14" t="inlineStr">
        <is>
          <t>Concluído</t>
        </is>
      </c>
      <c r="V1389" s="14" t="n"/>
      <c r="W1389" s="14" t="n"/>
      <c r="X1389" s="14" t="n"/>
      <c r="Y1389" s="14" t="n"/>
      <c r="Z1389" s="14" t="n"/>
      <c r="AA1389" s="11" t="n"/>
      <c r="AB1389" s="14">
        <f>B1389&amp;"|"&amp;I1389</f>
        <v/>
      </c>
      <c r="AC1389">
        <f>IF($B1389="","","|"&amp;SUBSTITUTE(TRIM(SUBSTITUTE(SUBSTITUTE(SUBSTITUTE(SUBSTITUTE(SUBSTITUTE(SUBSTITUTE(SUBSTITUTE(SUBSTITUTE(SUBSTITUTE(SUBSTITUTE(SUBSTITUTE(SUBSTITUTE(SUBSTITUTE(SUBSTITUTE(TRIM($B1389&amp;""),CHAR(10)," "),CHAR(13)," "),"."," "),";"," "),","," "),"/"," "),"+"," "),"-"," "),"  "," "),"  "," "),"  "," "),"  "," "),"  "," "),"  "," "))," ","|")&amp;"|")</f>
        <v/>
      </c>
      <c r="AD1389">
        <f>TRIM($I1389&amp;"")</f>
        <v/>
      </c>
    </row>
    <row r="1390" ht="24" customHeight="1">
      <c r="A1390" s="9" t="n">
        <v>46205</v>
      </c>
      <c r="B1390" s="14" t="inlineStr">
        <is>
          <t>10200,10202,10205</t>
        </is>
      </c>
      <c r="C1390" s="14" t="n"/>
      <c r="D1390" s="14" t="inlineStr">
        <is>
          <t>10 FURADEIRAS</t>
        </is>
      </c>
      <c r="E1390" s="14" t="inlineStr">
        <is>
          <t>30006110</t>
        </is>
      </c>
      <c r="F1390" s="14" t="inlineStr">
        <is>
          <t>PE FRONTAL 430X(108)51X25 MDF (DIR) SANTIAGO NEW</t>
        </is>
      </c>
      <c r="G1390" s="14" t="inlineStr">
        <is>
          <t>10 FURADEIRAS</t>
        </is>
      </c>
      <c r="H1390" s="14" t="inlineStr">
        <is>
          <t>10 FURADEIRAS</t>
        </is>
      </c>
      <c r="I1390" s="9" t="inlineStr">
        <is>
          <t>10 FURADEIRAS</t>
        </is>
      </c>
      <c r="J1390" s="9" t="n">
        <v>514</v>
      </c>
      <c r="K1390" s="14">
        <f>IF($E1390="","",IFERROR(INDEX('01_Cad_Pecas'!$H$2:$H$5000,MATCH($E1390,'01_Cad_Pecas'!$D$2:$D$5000,0)),IFERROR(INDEX('01_Cad_Pecas'!$H$2:$H$5000,MATCH(VALUE($E1390),'01_Cad_Pecas'!$D$2:$D$5000,0)),"")))</f>
        <v/>
      </c>
      <c r="L1390" s="14">
        <f>IF($E1390="","",IFERROR(INDEX('01_Cad_Pecas'!$I$2:$I$5000,MATCH($E1390,'01_Cad_Pecas'!$D$2:$D$5000,0)),IFERROR(INDEX('01_Cad_Pecas'!$I$2:$I$5000,MATCH(VALUE($E1390),'01_Cad_Pecas'!$D$2:$D$5000,0)),"")))</f>
        <v/>
      </c>
      <c r="M1390" s="14">
        <f>IF(OR($J1390="",$L1390=""),"",IF($K1390="",0,$K1390)+$J1390*$L1390)</f>
        <v/>
      </c>
      <c r="N1390" s="9" t="n">
        <v>46205</v>
      </c>
      <c r="O1390" s="9" t="n">
        <v>514</v>
      </c>
      <c r="P1390" s="14" t="n"/>
      <c r="Q1390" s="14" t="n"/>
      <c r="R1390" s="14" t="n"/>
      <c r="S1390" s="14" t="n"/>
      <c r="T1390" s="14" t="n"/>
      <c r="U1390" s="14" t="n"/>
      <c r="V1390" s="14" t="n"/>
      <c r="W1390" s="14" t="n"/>
      <c r="X1390" s="14" t="n"/>
      <c r="Y1390" s="14" t="n"/>
      <c r="Z1390" s="14" t="n"/>
      <c r="AA1390" s="11" t="n"/>
      <c r="AB1390" s="14">
        <f>B1390&amp;"|"&amp;I1390</f>
        <v/>
      </c>
      <c r="AC1390">
        <f>IF($B1390="","","|"&amp;SUBSTITUTE(TRIM(SUBSTITUTE(SUBSTITUTE(SUBSTITUTE(SUBSTITUTE(SUBSTITUTE(SUBSTITUTE(SUBSTITUTE(SUBSTITUTE(SUBSTITUTE(SUBSTITUTE(SUBSTITUTE(SUBSTITUTE(SUBSTITUTE(SUBSTITUTE(TRIM($B1390&amp;""),CHAR(10)," "),CHAR(13)," "),"."," "),";"," "),","," "),"/"," "),"+"," "),"-"," "),"  "," "),"  "," "),"  "," "),"  "," "),"  "," "),"  "," "))," ","|")&amp;"|")</f>
        <v/>
      </c>
      <c r="AD1390">
        <f>TRIM($I1390&amp;"")</f>
        <v/>
      </c>
    </row>
    <row r="1391" ht="24" customHeight="1">
      <c r="A1391" s="9" t="n">
        <v>46205</v>
      </c>
      <c r="B1391" s="14" t="inlineStr">
        <is>
          <t>10200,10202,10205</t>
        </is>
      </c>
      <c r="C1391" s="14" t="n"/>
      <c r="D1391" s="14" t="inlineStr">
        <is>
          <t>10 FURADEIRAS</t>
        </is>
      </c>
      <c r="E1391" s="14" t="inlineStr">
        <is>
          <t>30006111</t>
        </is>
      </c>
      <c r="F1391" s="14" t="inlineStr">
        <is>
          <t>PE FRONTAL 430X(108)51X25MDF (ESQRD) SANTIAGO NEW</t>
        </is>
      </c>
      <c r="G1391" s="14" t="inlineStr">
        <is>
          <t>10 FURADEIRAS</t>
        </is>
      </c>
      <c r="H1391" s="14" t="inlineStr">
        <is>
          <t>10 FURADEIRAS</t>
        </is>
      </c>
      <c r="I1391" s="9" t="inlineStr">
        <is>
          <t>10 FURADEIRAS</t>
        </is>
      </c>
      <c r="J1391" s="9" t="n">
        <v>514</v>
      </c>
      <c r="K1391" s="14">
        <f>IF($E1391="","",IFERROR(INDEX('01_Cad_Pecas'!$H$2:$H$5000,MATCH($E1391,'01_Cad_Pecas'!$D$2:$D$5000,0)),IFERROR(INDEX('01_Cad_Pecas'!$H$2:$H$5000,MATCH(VALUE($E1391),'01_Cad_Pecas'!$D$2:$D$5000,0)),"")))</f>
        <v/>
      </c>
      <c r="L1391" s="14">
        <f>IF($E1391="","",IFERROR(INDEX('01_Cad_Pecas'!$I$2:$I$5000,MATCH($E1391,'01_Cad_Pecas'!$D$2:$D$5000,0)),IFERROR(INDEX('01_Cad_Pecas'!$I$2:$I$5000,MATCH(VALUE($E1391),'01_Cad_Pecas'!$D$2:$D$5000,0)),"")))</f>
        <v/>
      </c>
      <c r="M1391" s="14">
        <f>IF(OR($J1391="",$L1391=""),"",IF($K1391="",0,$K1391)+$J1391*$L1391)</f>
        <v/>
      </c>
      <c r="N1391" s="9" t="n">
        <v>46205</v>
      </c>
      <c r="O1391" s="9" t="n">
        <v>514</v>
      </c>
      <c r="P1391" s="14" t="n"/>
      <c r="Q1391" s="14" t="n"/>
      <c r="R1391" s="14" t="n"/>
      <c r="S1391" s="14" t="n"/>
      <c r="T1391" s="14" t="n"/>
      <c r="U1391" s="14" t="n"/>
      <c r="V1391" s="14" t="n"/>
      <c r="W1391" s="14" t="n"/>
      <c r="X1391" s="14" t="n"/>
      <c r="Y1391" s="14" t="n"/>
      <c r="Z1391" s="14" t="n"/>
      <c r="AA1391" s="11" t="n"/>
      <c r="AB1391" s="14">
        <f>B1391&amp;"|"&amp;I1391</f>
        <v/>
      </c>
      <c r="AC1391">
        <f>IF($B1391="","","|"&amp;SUBSTITUTE(TRIM(SUBSTITUTE(SUBSTITUTE(SUBSTITUTE(SUBSTITUTE(SUBSTITUTE(SUBSTITUTE(SUBSTITUTE(SUBSTITUTE(SUBSTITUTE(SUBSTITUTE(SUBSTITUTE(SUBSTITUTE(SUBSTITUTE(SUBSTITUTE(TRIM($B1391&amp;""),CHAR(10)," "),CHAR(13)," "),"."," "),";"," "),","," "),"/"," "),"+"," "),"-"," "),"  "," "),"  "," "),"  "," "),"  "," "),"  "," "),"  "," "))," ","|")&amp;"|")</f>
        <v/>
      </c>
      <c r="AD1391">
        <f>TRIM($I1391&amp;"")</f>
        <v/>
      </c>
    </row>
    <row r="1392" ht="24" customHeight="1">
      <c r="A1392" s="9" t="n">
        <v>46204</v>
      </c>
      <c r="B1392" s="14" t="inlineStr">
        <is>
          <t>10204</t>
        </is>
      </c>
      <c r="C1392" s="14" t="n"/>
      <c r="D1392" s="14" t="inlineStr">
        <is>
          <t>10 FURADEIRAS</t>
        </is>
      </c>
      <c r="E1392" s="14" t="inlineStr">
        <is>
          <t>30006110</t>
        </is>
      </c>
      <c r="F1392" s="14" t="inlineStr">
        <is>
          <t>PE FRONTAL 430X(108)51X25 MDF (DIR) SANTIAGO NEW</t>
        </is>
      </c>
      <c r="G1392" s="14" t="inlineStr">
        <is>
          <t>10 FURADEIRAS</t>
        </is>
      </c>
      <c r="H1392" s="14" t="inlineStr">
        <is>
          <t>10 FURADEIRAS</t>
        </is>
      </c>
      <c r="I1392" s="9" t="inlineStr">
        <is>
          <t>10 FURADEIRAS</t>
        </is>
      </c>
      <c r="J1392" s="9" t="n">
        <v>600</v>
      </c>
      <c r="K1392" s="14">
        <f>IF($E1392="","",IFERROR(INDEX('01_Cad_Pecas'!$H$2:$H$5000,MATCH($E1392,'01_Cad_Pecas'!$D$2:$D$5000,0)),IFERROR(INDEX('01_Cad_Pecas'!$H$2:$H$5000,MATCH(VALUE($E1392),'01_Cad_Pecas'!$D$2:$D$5000,0)),"")))</f>
        <v/>
      </c>
      <c r="L1392" s="14">
        <f>IF($E1392="","",IFERROR(INDEX('01_Cad_Pecas'!$I$2:$I$5000,MATCH($E1392,'01_Cad_Pecas'!$D$2:$D$5000,0)),IFERROR(INDEX('01_Cad_Pecas'!$I$2:$I$5000,MATCH(VALUE($E1392),'01_Cad_Pecas'!$D$2:$D$5000,0)),"")))</f>
        <v/>
      </c>
      <c r="M1392" s="14">
        <f>IF(OR($J1392="",$L1392=""),"",IF($K1392="",0,$K1392)+$J1392*$L1392)</f>
        <v/>
      </c>
      <c r="N1392" s="14" t="n">
        <v>46206</v>
      </c>
      <c r="O1392" s="14" t="n">
        <v>600</v>
      </c>
      <c r="P1392" s="14" t="n"/>
      <c r="Q1392" s="14" t="n"/>
      <c r="R1392" s="14" t="n"/>
      <c r="S1392" s="14" t="n"/>
      <c r="T1392" s="14">
        <f>IF(OR($J1392="",$O1392=""),"",$O1392/$J1392)</f>
        <v/>
      </c>
      <c r="U1392" s="14" t="inlineStr">
        <is>
          <t>Concluído</t>
        </is>
      </c>
      <c r="V1392" s="14" t="n"/>
      <c r="W1392" s="14" t="n"/>
      <c r="X1392" s="14" t="n"/>
      <c r="Y1392" s="14" t="n"/>
      <c r="Z1392" s="14" t="n"/>
      <c r="AA1392" s="11" t="n"/>
      <c r="AB1392" s="14">
        <f>B1392&amp;"|"&amp;I1392</f>
        <v/>
      </c>
      <c r="AC1392">
        <f>IF($B1392="","","|"&amp;SUBSTITUTE(TRIM(SUBSTITUTE(SUBSTITUTE(SUBSTITUTE(SUBSTITUTE(SUBSTITUTE(SUBSTITUTE(SUBSTITUTE(SUBSTITUTE(SUBSTITUTE(SUBSTITUTE(SUBSTITUTE(SUBSTITUTE(SUBSTITUTE(SUBSTITUTE(TRIM($B1392&amp;""),CHAR(10)," "),CHAR(13)," "),"."," "),";"," "),","," "),"/"," "),"+"," "),"-"," "),"  "," "),"  "," "),"  "," "),"  "," "),"  "," "),"  "," "))," ","|")&amp;"|")</f>
        <v/>
      </c>
      <c r="AD1392">
        <f>TRIM($I1392&amp;"")</f>
        <v/>
      </c>
    </row>
    <row r="1393" ht="24" customHeight="1">
      <c r="A1393" s="9" t="n">
        <v>46204</v>
      </c>
      <c r="B1393" s="14" t="inlineStr">
        <is>
          <t>10204</t>
        </is>
      </c>
      <c r="C1393" s="14" t="n"/>
      <c r="D1393" s="14" t="inlineStr">
        <is>
          <t>10 FURADEIRAS</t>
        </is>
      </c>
      <c r="E1393" s="14" t="inlineStr">
        <is>
          <t>30006111</t>
        </is>
      </c>
      <c r="F1393" s="14" t="inlineStr">
        <is>
          <t>PE FRONTAL 430X(108)51X25MDF (ESQRD) SANTIAGO NEW</t>
        </is>
      </c>
      <c r="G1393" s="14" t="inlineStr">
        <is>
          <t>10 FURADEIRAS</t>
        </is>
      </c>
      <c r="H1393" s="14" t="inlineStr">
        <is>
          <t>10 FURADEIRAS</t>
        </is>
      </c>
      <c r="I1393" s="9" t="inlineStr">
        <is>
          <t>10 FURADEIRAS</t>
        </is>
      </c>
      <c r="J1393" s="9" t="n">
        <v>600</v>
      </c>
      <c r="K1393" s="14">
        <f>IF($E1393="","",IFERROR(INDEX('01_Cad_Pecas'!$H$2:$H$5000,MATCH($E1393,'01_Cad_Pecas'!$D$2:$D$5000,0)),IFERROR(INDEX('01_Cad_Pecas'!$H$2:$H$5000,MATCH(VALUE($E1393),'01_Cad_Pecas'!$D$2:$D$5000,0)),"")))</f>
        <v/>
      </c>
      <c r="L1393" s="14">
        <f>IF($E1393="","",IFERROR(INDEX('01_Cad_Pecas'!$I$2:$I$5000,MATCH($E1393,'01_Cad_Pecas'!$D$2:$D$5000,0)),IFERROR(INDEX('01_Cad_Pecas'!$I$2:$I$5000,MATCH(VALUE($E1393),'01_Cad_Pecas'!$D$2:$D$5000,0)),"")))</f>
        <v/>
      </c>
      <c r="M1393" s="14">
        <f>IF(OR($J1393="",$L1393=""),"",IF($K1393="",0,$K1393)+$J1393*$L1393)</f>
        <v/>
      </c>
      <c r="N1393" s="14" t="n">
        <v>46206</v>
      </c>
      <c r="O1393" s="14" t="n">
        <v>600</v>
      </c>
      <c r="P1393" s="14" t="n"/>
      <c r="Q1393" s="14" t="n"/>
      <c r="R1393" s="14" t="n"/>
      <c r="S1393" s="14" t="n"/>
      <c r="T1393" s="14">
        <f>IF(OR($J1393="",$O1393=""),"",$O1393/$J1393)</f>
        <v/>
      </c>
      <c r="U1393" s="14" t="inlineStr">
        <is>
          <t>Concluído</t>
        </is>
      </c>
      <c r="V1393" s="14" t="n"/>
      <c r="W1393" s="14" t="n"/>
      <c r="X1393" s="14" t="n"/>
      <c r="Y1393" s="14" t="n"/>
      <c r="Z1393" s="14" t="n"/>
      <c r="AA1393" s="11" t="n"/>
      <c r="AB1393" s="14">
        <f>B1393&amp;"|"&amp;I1393</f>
        <v/>
      </c>
      <c r="AC1393">
        <f>IF($B1393="","","|"&amp;SUBSTITUTE(TRIM(SUBSTITUTE(SUBSTITUTE(SUBSTITUTE(SUBSTITUTE(SUBSTITUTE(SUBSTITUTE(SUBSTITUTE(SUBSTITUTE(SUBSTITUTE(SUBSTITUTE(SUBSTITUTE(SUBSTITUTE(SUBSTITUTE(SUBSTITUTE(TRIM($B1393&amp;""),CHAR(10)," "),CHAR(13)," "),"."," "),";"," "),","," "),"/"," "),"+"," "),"-"," "),"  "," "),"  "," "),"  "," "),"  "," "),"  "," "),"  "," "))," ","|")&amp;"|")</f>
        <v/>
      </c>
      <c r="AD1393">
        <f>TRIM($I1393&amp;"")</f>
        <v/>
      </c>
    </row>
    <row r="1394" ht="24" customHeight="1">
      <c r="A1394" s="9" t="n">
        <v>46206</v>
      </c>
      <c r="B1394" s="14" t="inlineStr">
        <is>
          <t>10210</t>
        </is>
      </c>
      <c r="C1394" s="14" t="n"/>
      <c r="D1394" s="14" t="inlineStr">
        <is>
          <t>10 FURADEIRAS</t>
        </is>
      </c>
      <c r="E1394" s="14" t="inlineStr">
        <is>
          <t>30006110</t>
        </is>
      </c>
      <c r="F1394" s="14" t="inlineStr">
        <is>
          <t>PE FRONTAL 430X(108)51X25 MDF (DIR) SANTIAGO NEW</t>
        </is>
      </c>
      <c r="G1394" s="14" t="inlineStr">
        <is>
          <t>10 FURADEIRAS</t>
        </is>
      </c>
      <c r="H1394" s="14" t="inlineStr">
        <is>
          <t>10 FURADEIRAS</t>
        </is>
      </c>
      <c r="I1394" s="9" t="inlineStr">
        <is>
          <t>10 FURADEIRAS</t>
        </is>
      </c>
      <c r="J1394" s="9" t="n">
        <v>302</v>
      </c>
      <c r="K1394" s="14">
        <f>IF($E1394="","",IFERROR(INDEX('01_Cad_Pecas'!$H$2:$H$5000,MATCH($E1394,'01_Cad_Pecas'!$D$2:$D$5000,0)),IFERROR(INDEX('01_Cad_Pecas'!$H$2:$H$5000,MATCH(VALUE($E1394),'01_Cad_Pecas'!$D$2:$D$5000,0)),"")))</f>
        <v/>
      </c>
      <c r="L1394" s="14">
        <f>IF($E1394="","",IFERROR(INDEX('01_Cad_Pecas'!$I$2:$I$5000,MATCH($E1394,'01_Cad_Pecas'!$D$2:$D$5000,0)),IFERROR(INDEX('01_Cad_Pecas'!$I$2:$I$5000,MATCH(VALUE($E1394),'01_Cad_Pecas'!$D$2:$D$5000,0)),"")))</f>
        <v/>
      </c>
      <c r="M1394" s="14">
        <f>IF(OR($J1394="",$L1394=""),"",IF($K1394="",0,$K1394)+$J1394*$L1394)</f>
        <v/>
      </c>
      <c r="N1394" s="14" t="n">
        <v>46205</v>
      </c>
      <c r="O1394" s="9" t="n">
        <v>302</v>
      </c>
      <c r="P1394" s="14" t="n"/>
      <c r="Q1394" s="14" t="n"/>
      <c r="R1394" s="14" t="n"/>
      <c r="S1394" s="14" t="n"/>
      <c r="T1394" s="14" t="n"/>
      <c r="U1394" s="14" t="n"/>
      <c r="V1394" s="14" t="n"/>
      <c r="W1394" s="14" t="n"/>
      <c r="X1394" s="14" t="n"/>
      <c r="Y1394" s="14" t="n"/>
      <c r="Z1394" s="14" t="n"/>
      <c r="AA1394" s="11" t="n"/>
      <c r="AB1394" s="14">
        <f>B1394&amp;"|"&amp;I1394</f>
        <v/>
      </c>
      <c r="AC1394">
        <f>IF($B1394="","","|"&amp;SUBSTITUTE(TRIM(SUBSTITUTE(SUBSTITUTE(SUBSTITUTE(SUBSTITUTE(SUBSTITUTE(SUBSTITUTE(SUBSTITUTE(SUBSTITUTE(SUBSTITUTE(SUBSTITUTE(SUBSTITUTE(SUBSTITUTE(SUBSTITUTE(SUBSTITUTE(TRIM($B1394&amp;""),CHAR(10)," "),CHAR(13)," "),"."," "),";"," "),","," "),"/"," "),"+"," "),"-"," "),"  "," "),"  "," "),"  "," "),"  "," "),"  "," "),"  "," "))," ","|")&amp;"|")</f>
        <v/>
      </c>
      <c r="AD1394">
        <f>TRIM($I1394&amp;"")</f>
        <v/>
      </c>
    </row>
    <row r="1395" ht="24" customHeight="1">
      <c r="A1395" s="9" t="n">
        <v>46206</v>
      </c>
      <c r="B1395" s="14" t="inlineStr">
        <is>
          <t>10210</t>
        </is>
      </c>
      <c r="C1395" s="14" t="n"/>
      <c r="D1395" s="14" t="inlineStr">
        <is>
          <t>10 FURADEIRAS</t>
        </is>
      </c>
      <c r="E1395" s="14" t="inlineStr">
        <is>
          <t>30006111</t>
        </is>
      </c>
      <c r="F1395" s="14" t="inlineStr">
        <is>
          <t>PE FRONTAL 430X(108)51X25MDF (ESQRD) SANTIAGO NEW</t>
        </is>
      </c>
      <c r="G1395" s="14" t="inlineStr">
        <is>
          <t>10 FURADEIRAS</t>
        </is>
      </c>
      <c r="H1395" s="14" t="inlineStr">
        <is>
          <t>10 FURADEIRAS</t>
        </is>
      </c>
      <c r="I1395" s="9" t="inlineStr">
        <is>
          <t>10 FURADEIRAS</t>
        </is>
      </c>
      <c r="J1395" s="9" t="n">
        <v>302</v>
      </c>
      <c r="K1395" s="14">
        <f>IF($E1395="","",IFERROR(INDEX('01_Cad_Pecas'!$H$2:$H$5000,MATCH($E1395,'01_Cad_Pecas'!$D$2:$D$5000,0)),IFERROR(INDEX('01_Cad_Pecas'!$H$2:$H$5000,MATCH(VALUE($E1395),'01_Cad_Pecas'!$D$2:$D$5000,0)),"")))</f>
        <v/>
      </c>
      <c r="L1395" s="14">
        <f>IF($E1395="","",IFERROR(INDEX('01_Cad_Pecas'!$I$2:$I$5000,MATCH($E1395,'01_Cad_Pecas'!$D$2:$D$5000,0)),IFERROR(INDEX('01_Cad_Pecas'!$I$2:$I$5000,MATCH(VALUE($E1395),'01_Cad_Pecas'!$D$2:$D$5000,0)),"")))</f>
        <v/>
      </c>
      <c r="M1395" s="14">
        <f>IF(OR($J1395="",$L1395=""),"",IF($K1395="",0,$K1395)+$J1395*$L1395)</f>
        <v/>
      </c>
      <c r="N1395" s="14" t="n">
        <v>46205</v>
      </c>
      <c r="O1395" s="9" t="n">
        <v>302</v>
      </c>
      <c r="P1395" s="14" t="n"/>
      <c r="Q1395" s="14" t="n"/>
      <c r="R1395" s="14" t="n"/>
      <c r="S1395" s="14" t="n"/>
      <c r="T1395" s="14" t="n"/>
      <c r="U1395" s="14" t="n"/>
      <c r="V1395" s="14" t="n"/>
      <c r="W1395" s="14" t="n"/>
      <c r="X1395" s="14" t="n"/>
      <c r="Y1395" s="14" t="n"/>
      <c r="Z1395" s="14" t="n"/>
      <c r="AA1395" s="11" t="n"/>
      <c r="AB1395" s="14">
        <f>B1395&amp;"|"&amp;I1395</f>
        <v/>
      </c>
      <c r="AC1395">
        <f>IF($B1395="","","|"&amp;SUBSTITUTE(TRIM(SUBSTITUTE(SUBSTITUTE(SUBSTITUTE(SUBSTITUTE(SUBSTITUTE(SUBSTITUTE(SUBSTITUTE(SUBSTITUTE(SUBSTITUTE(SUBSTITUTE(SUBSTITUTE(SUBSTITUTE(SUBSTITUTE(SUBSTITUTE(TRIM($B1395&amp;""),CHAR(10)," "),CHAR(13)," "),"."," "),";"," "),","," "),"/"," "),"+"," "),"-"," "),"  "," "),"  "," "),"  "," "),"  "," "),"  "," "),"  "," "))," ","|")&amp;"|")</f>
        <v/>
      </c>
      <c r="AD1395">
        <f>TRIM($I1395&amp;"")</f>
        <v/>
      </c>
    </row>
    <row r="1396" ht="24" customHeight="1">
      <c r="A1396" s="9" t="n">
        <v>46203</v>
      </c>
      <c r="B1396" s="14" t="inlineStr">
        <is>
          <t>10199,10201</t>
        </is>
      </c>
      <c r="C1396" s="14" t="n"/>
      <c r="D1396" s="14" t="inlineStr">
        <is>
          <t>10 FURADEIRAS</t>
        </is>
      </c>
      <c r="E1396" s="14" t="inlineStr">
        <is>
          <t>30001206</t>
        </is>
      </c>
      <c r="F1396" s="14" t="inlineStr">
        <is>
          <t>TRAVESSA ENCOSTO 360X80X15 MDP CAD PE INTEIRO</t>
        </is>
      </c>
      <c r="G1396" s="14" t="inlineStr">
        <is>
          <t>10 FURADEIRAS</t>
        </is>
      </c>
      <c r="H1396" s="14" t="inlineStr">
        <is>
          <t>10 FURADEIRAS</t>
        </is>
      </c>
      <c r="I1396" s="9" t="inlineStr">
        <is>
          <t>10 FURADEIRAS</t>
        </is>
      </c>
      <c r="J1396" s="9" t="n">
        <v>776</v>
      </c>
      <c r="K1396" s="14">
        <f>IF($E1396="","",IFERROR(INDEX('01_Cad_Pecas'!$H$2:$H$5000,MATCH($E1396,'01_Cad_Pecas'!$D$2:$D$5000,0)),IFERROR(INDEX('01_Cad_Pecas'!$H$2:$H$5000,MATCH(VALUE($E1396),'01_Cad_Pecas'!$D$2:$D$5000,0)),"")))</f>
        <v/>
      </c>
      <c r="L1396" s="14">
        <f>IF($E1396="","",IFERROR(INDEX('01_Cad_Pecas'!$I$2:$I$5000,MATCH($E1396,'01_Cad_Pecas'!$D$2:$D$5000,0)),IFERROR(INDEX('01_Cad_Pecas'!$I$2:$I$5000,MATCH(VALUE($E1396),'01_Cad_Pecas'!$D$2:$D$5000,0)),"")))</f>
        <v/>
      </c>
      <c r="M1396" s="14">
        <f>IF(OR($J1396="",$L1396=""),"",IF($K1396="",0,$K1396)+$J1396*$L1396)</f>
        <v/>
      </c>
      <c r="N1396" s="14" t="n">
        <v>46206</v>
      </c>
      <c r="O1396" s="14" t="n">
        <v>776</v>
      </c>
      <c r="P1396" s="14" t="n"/>
      <c r="Q1396" s="14" t="n"/>
      <c r="R1396" s="14" t="n"/>
      <c r="S1396" s="14" t="n"/>
      <c r="T1396" s="14">
        <f>IF(OR($J1396="",$O1396=""),"",$O1396/$J1396)</f>
        <v/>
      </c>
      <c r="U1396" s="14" t="inlineStr">
        <is>
          <t>Concluído</t>
        </is>
      </c>
      <c r="V1396" s="14" t="n"/>
      <c r="W1396" s="14" t="n"/>
      <c r="X1396" s="14" t="n"/>
      <c r="Y1396" s="14" t="n"/>
      <c r="Z1396" s="14" t="n"/>
      <c r="AA1396" s="11" t="n"/>
      <c r="AB1396" s="14">
        <f>B1396&amp;"|"&amp;I1396</f>
        <v/>
      </c>
      <c r="AC1396">
        <f>IF($B1396="","","|"&amp;SUBSTITUTE(TRIM(SUBSTITUTE(SUBSTITUTE(SUBSTITUTE(SUBSTITUTE(SUBSTITUTE(SUBSTITUTE(SUBSTITUTE(SUBSTITUTE(SUBSTITUTE(SUBSTITUTE(SUBSTITUTE(SUBSTITUTE(SUBSTITUTE(SUBSTITUTE(TRIM($B1396&amp;""),CHAR(10)," "),CHAR(13)," "),"."," "),";"," "),","," "),"/"," "),"+"," "),"-"," "),"  "," "),"  "," "),"  "," "),"  "," "),"  "," "),"  "," "))," ","|")&amp;"|")</f>
        <v/>
      </c>
      <c r="AD1396">
        <f>TRIM($I1396&amp;"")</f>
        <v/>
      </c>
    </row>
    <row r="1397" ht="24" customHeight="1">
      <c r="A1397" s="9" t="n">
        <v>46203</v>
      </c>
      <c r="B1397" s="14" t="inlineStr">
        <is>
          <t>10199,10201</t>
        </is>
      </c>
      <c r="C1397" s="14" t="n"/>
      <c r="D1397" s="14" t="inlineStr">
        <is>
          <t>10 FURADEIRAS</t>
        </is>
      </c>
      <c r="E1397" s="14" t="inlineStr">
        <is>
          <t>30001207</t>
        </is>
      </c>
      <c r="F1397" s="14" t="inlineStr">
        <is>
          <t>TRAVESSA 360X62X15 MDP CAD PE INTEIRO</t>
        </is>
      </c>
      <c r="G1397" s="14" t="inlineStr">
        <is>
          <t>10 FURADEIRAS</t>
        </is>
      </c>
      <c r="H1397" s="14" t="inlineStr">
        <is>
          <t>10 FURADEIRAS</t>
        </is>
      </c>
      <c r="I1397" s="9" t="inlineStr">
        <is>
          <t>10 FURADEIRAS</t>
        </is>
      </c>
      <c r="J1397" s="9" t="n">
        <v>776</v>
      </c>
      <c r="K1397" s="14">
        <f>IF($E1397="","",IFERROR(INDEX('01_Cad_Pecas'!$H$2:$H$5000,MATCH($E1397,'01_Cad_Pecas'!$D$2:$D$5000,0)),IFERROR(INDEX('01_Cad_Pecas'!$H$2:$H$5000,MATCH(VALUE($E1397),'01_Cad_Pecas'!$D$2:$D$5000,0)),"")))</f>
        <v/>
      </c>
      <c r="L1397" s="14">
        <f>IF($E1397="","",IFERROR(INDEX('01_Cad_Pecas'!$I$2:$I$5000,MATCH($E1397,'01_Cad_Pecas'!$D$2:$D$5000,0)),IFERROR(INDEX('01_Cad_Pecas'!$I$2:$I$5000,MATCH(VALUE($E1397),'01_Cad_Pecas'!$D$2:$D$5000,0)),"")))</f>
        <v/>
      </c>
      <c r="M1397" s="14">
        <f>IF(OR($J1397="",$L1397=""),"",IF($K1397="",0,$K1397)+$J1397*$L1397)</f>
        <v/>
      </c>
      <c r="N1397" s="14" t="n">
        <v>46206</v>
      </c>
      <c r="O1397" s="14" t="n">
        <v>776</v>
      </c>
      <c r="P1397" s="14" t="n"/>
      <c r="Q1397" s="14" t="n"/>
      <c r="R1397" s="14" t="n"/>
      <c r="S1397" s="14" t="n"/>
      <c r="T1397" s="14">
        <f>IF(OR($J1397="",$O1397=""),"",$O1397/$J1397)</f>
        <v/>
      </c>
      <c r="U1397" s="14" t="inlineStr">
        <is>
          <t>Concluído</t>
        </is>
      </c>
      <c r="V1397" s="14" t="n"/>
      <c r="W1397" s="14" t="n"/>
      <c r="X1397" s="14" t="n"/>
      <c r="Y1397" s="14" t="n"/>
      <c r="Z1397" s="14" t="n"/>
      <c r="AA1397" s="11" t="n"/>
      <c r="AB1397" s="14">
        <f>B1397&amp;"|"&amp;I1397</f>
        <v/>
      </c>
      <c r="AC1397">
        <f>IF($B1397="","","|"&amp;SUBSTITUTE(TRIM(SUBSTITUTE(SUBSTITUTE(SUBSTITUTE(SUBSTITUTE(SUBSTITUTE(SUBSTITUTE(SUBSTITUTE(SUBSTITUTE(SUBSTITUTE(SUBSTITUTE(SUBSTITUTE(SUBSTITUTE(SUBSTITUTE(SUBSTITUTE(TRIM($B1397&amp;""),CHAR(10)," "),CHAR(13)," "),"."," "),";"," "),","," "),"/"," "),"+"," "),"-"," "),"  "," "),"  "," "),"  "," "),"  "," "),"  "," "),"  "," "))," ","|")&amp;"|")</f>
        <v/>
      </c>
      <c r="AD1397">
        <f>TRIM($I1397&amp;"")</f>
        <v/>
      </c>
    </row>
    <row r="1398" ht="24" customHeight="1">
      <c r="A1398" s="9" t="n">
        <v>46203</v>
      </c>
      <c r="B1398" s="14" t="inlineStr">
        <is>
          <t>10199,10201</t>
        </is>
      </c>
      <c r="C1398" s="14" t="n"/>
      <c r="D1398" s="14" t="inlineStr">
        <is>
          <t>10 FURADEIRAS</t>
        </is>
      </c>
      <c r="E1398" s="14" t="inlineStr">
        <is>
          <t>30003407</t>
        </is>
      </c>
      <c r="F1398" s="14" t="inlineStr">
        <is>
          <t>TRAVESSA ENCOSTO 360X72X15 MDP - CAD DAKAR</t>
        </is>
      </c>
      <c r="G1398" s="14" t="inlineStr">
        <is>
          <t>10 FURADEIRAS</t>
        </is>
      </c>
      <c r="H1398" s="14" t="inlineStr">
        <is>
          <t>10 FURADEIRAS</t>
        </is>
      </c>
      <c r="I1398" s="9" t="inlineStr">
        <is>
          <t>10 FURADEIRAS</t>
        </is>
      </c>
      <c r="J1398" s="9" t="n">
        <v>156</v>
      </c>
      <c r="K1398" s="14">
        <f>IF($E1398="","",IFERROR(INDEX('01_Cad_Pecas'!$H$2:$H$5000,MATCH($E1398,'01_Cad_Pecas'!$D$2:$D$5000,0)),IFERROR(INDEX('01_Cad_Pecas'!$H$2:$H$5000,MATCH(VALUE($E1398),'01_Cad_Pecas'!$D$2:$D$5000,0)),"")))</f>
        <v/>
      </c>
      <c r="L1398" s="14">
        <f>IF($E1398="","",IFERROR(INDEX('01_Cad_Pecas'!$I$2:$I$5000,MATCH($E1398,'01_Cad_Pecas'!$D$2:$D$5000,0)),IFERROR(INDEX('01_Cad_Pecas'!$I$2:$I$5000,MATCH(VALUE($E1398),'01_Cad_Pecas'!$D$2:$D$5000,0)),"")))</f>
        <v/>
      </c>
      <c r="M1398" s="14">
        <f>IF(OR($J1398="",$L1398=""),"",IF($K1398="",0,$K1398)+$J1398*$L1398)</f>
        <v/>
      </c>
      <c r="N1398" s="14" t="n">
        <v>46206</v>
      </c>
      <c r="O1398" s="14" t="n">
        <v>156</v>
      </c>
      <c r="P1398" s="14" t="n"/>
      <c r="Q1398" s="14" t="n"/>
      <c r="R1398" s="14" t="n"/>
      <c r="S1398" s="14" t="n"/>
      <c r="T1398" s="14">
        <f>IF(OR($J1398="",$O1398=""),"",$O1398/$J1398)</f>
        <v/>
      </c>
      <c r="U1398" s="14" t="inlineStr">
        <is>
          <t>Concluído</t>
        </is>
      </c>
      <c r="V1398" s="14" t="n"/>
      <c r="W1398" s="14" t="n"/>
      <c r="X1398" s="14" t="n"/>
      <c r="Y1398" s="14" t="n"/>
      <c r="Z1398" s="14" t="n"/>
      <c r="AA1398" s="11" t="n"/>
      <c r="AB1398" s="14">
        <f>B1398&amp;"|"&amp;I1398</f>
        <v/>
      </c>
      <c r="AC1398">
        <f>IF($B1398="","","|"&amp;SUBSTITUTE(TRIM(SUBSTITUTE(SUBSTITUTE(SUBSTITUTE(SUBSTITUTE(SUBSTITUTE(SUBSTITUTE(SUBSTITUTE(SUBSTITUTE(SUBSTITUTE(SUBSTITUTE(SUBSTITUTE(SUBSTITUTE(SUBSTITUTE(SUBSTITUTE(TRIM($B1398&amp;""),CHAR(10)," "),CHAR(13)," "),"."," "),";"," "),","," "),"/"," "),"+"," "),"-"," "),"  "," "),"  "," "),"  "," "),"  "," "),"  "," "),"  "," "))," ","|")&amp;"|")</f>
        <v/>
      </c>
      <c r="AD1398">
        <f>TRIM($I1398&amp;"")</f>
        <v/>
      </c>
    </row>
    <row r="1399" ht="24" customHeight="1">
      <c r="A1399" s="9" t="n">
        <v>46203</v>
      </c>
      <c r="B1399" s="14" t="inlineStr">
        <is>
          <t>10199,10201</t>
        </is>
      </c>
      <c r="C1399" s="14" t="n"/>
      <c r="D1399" s="14" t="inlineStr">
        <is>
          <t>10 FURADEIRAS</t>
        </is>
      </c>
      <c r="E1399" s="14" t="inlineStr">
        <is>
          <t>30001203</t>
        </is>
      </c>
      <c r="F1399" s="14" t="inlineStr">
        <is>
          <t>LAT ASSENTO 430X80X18 MDF CAD PE INTEIRO/ MADEIRA</t>
        </is>
      </c>
      <c r="G1399" s="14" t="inlineStr">
        <is>
          <t>10 FURADEIRAS</t>
        </is>
      </c>
      <c r="H1399" s="14" t="inlineStr">
        <is>
          <t>10 FURADEIRAS</t>
        </is>
      </c>
      <c r="I1399" s="9" t="inlineStr">
        <is>
          <t>10 FURADEIRAS</t>
        </is>
      </c>
      <c r="J1399" s="9" t="n">
        <v>1552</v>
      </c>
      <c r="K1399" s="14">
        <f>IF($E1399="","",IFERROR(INDEX('01_Cad_Pecas'!$H$2:$H$5000,MATCH($E1399,'01_Cad_Pecas'!$D$2:$D$5000,0)),IFERROR(INDEX('01_Cad_Pecas'!$H$2:$H$5000,MATCH(VALUE($E1399),'01_Cad_Pecas'!$D$2:$D$5000,0)),"")))</f>
        <v/>
      </c>
      <c r="L1399" s="14">
        <f>IF($E1399="","",IFERROR(INDEX('01_Cad_Pecas'!$I$2:$I$5000,MATCH($E1399,'01_Cad_Pecas'!$D$2:$D$5000,0)),IFERROR(INDEX('01_Cad_Pecas'!$I$2:$I$5000,MATCH(VALUE($E1399),'01_Cad_Pecas'!$D$2:$D$5000,0)),"")))</f>
        <v/>
      </c>
      <c r="M1399" s="14">
        <f>IF(OR($J1399="",$L1399=""),"",IF($K1399="",0,$K1399)+$J1399*$L1399)</f>
        <v/>
      </c>
      <c r="N1399" s="14" t="n">
        <v>46206</v>
      </c>
      <c r="O1399" s="14" t="n">
        <v>1552</v>
      </c>
      <c r="P1399" s="14" t="n"/>
      <c r="Q1399" s="14" t="n"/>
      <c r="R1399" s="14" t="n"/>
      <c r="S1399" s="14" t="n"/>
      <c r="T1399" s="14">
        <f>IF(OR($J1399="",$O1399=""),"",$O1399/$J1399)</f>
        <v/>
      </c>
      <c r="U1399" s="14" t="inlineStr">
        <is>
          <t>Concluído</t>
        </is>
      </c>
      <c r="V1399" s="14" t="n"/>
      <c r="W1399" s="14" t="n"/>
      <c r="X1399" s="14" t="n"/>
      <c r="Y1399" s="14" t="n"/>
      <c r="Z1399" s="14" t="n"/>
      <c r="AA1399" s="11" t="n"/>
      <c r="AB1399" s="14">
        <f>B1399&amp;"|"&amp;I1399</f>
        <v/>
      </c>
      <c r="AC1399">
        <f>IF($B1399="","","|"&amp;SUBSTITUTE(TRIM(SUBSTITUTE(SUBSTITUTE(SUBSTITUTE(SUBSTITUTE(SUBSTITUTE(SUBSTITUTE(SUBSTITUTE(SUBSTITUTE(SUBSTITUTE(SUBSTITUTE(SUBSTITUTE(SUBSTITUTE(SUBSTITUTE(SUBSTITUTE(TRIM($B1399&amp;""),CHAR(10)," "),CHAR(13)," "),"."," "),";"," "),","," "),"/"," "),"+"," "),"-"," "),"  "," "),"  "," "),"  "," "),"  "," "),"  "," "),"  "," "))," ","|")&amp;"|")</f>
        <v/>
      </c>
      <c r="AD1399">
        <f>TRIM($I1399&amp;"")</f>
        <v/>
      </c>
    </row>
    <row r="1400" ht="24" customHeight="1">
      <c r="A1400" s="9" t="n">
        <v>46203</v>
      </c>
      <c r="B1400" s="14" t="inlineStr">
        <is>
          <t>10199,10201</t>
        </is>
      </c>
      <c r="C1400" s="14" t="n"/>
      <c r="D1400" s="14" t="inlineStr">
        <is>
          <t>10 FURADEIRAS</t>
        </is>
      </c>
      <c r="E1400" s="14" t="inlineStr">
        <is>
          <t>30003403</t>
        </is>
      </c>
      <c r="F1400" s="14" t="inlineStr">
        <is>
          <t>LATERAL ASSENTO 298X70X18 MDF - DAKAR</t>
        </is>
      </c>
      <c r="G1400" s="14" t="inlineStr">
        <is>
          <t>10 FURADEIRAS</t>
        </is>
      </c>
      <c r="H1400" s="14" t="inlineStr">
        <is>
          <t>10 FURADEIRAS</t>
        </is>
      </c>
      <c r="I1400" s="9" t="inlineStr">
        <is>
          <t>10 FURADEIRAS</t>
        </is>
      </c>
      <c r="J1400" s="9" t="n">
        <v>104</v>
      </c>
      <c r="K1400" s="14">
        <f>IF($E1400="","",IFERROR(INDEX('01_Cad_Pecas'!$H$2:$H$5000,MATCH($E1400,'01_Cad_Pecas'!$D$2:$D$5000,0)),IFERROR(INDEX('01_Cad_Pecas'!$H$2:$H$5000,MATCH(VALUE($E1400),'01_Cad_Pecas'!$D$2:$D$5000,0)),"")))</f>
        <v/>
      </c>
      <c r="L1400" s="14">
        <f>IF($E1400="","",IFERROR(INDEX('01_Cad_Pecas'!$I$2:$I$5000,MATCH($E1400,'01_Cad_Pecas'!$D$2:$D$5000,0)),IFERROR(INDEX('01_Cad_Pecas'!$I$2:$I$5000,MATCH(VALUE($E1400),'01_Cad_Pecas'!$D$2:$D$5000,0)),"")))</f>
        <v/>
      </c>
      <c r="M1400" s="14">
        <f>IF(OR($J1400="",$L1400=""),"",IF($K1400="",0,$K1400)+$J1400*$L1400)</f>
        <v/>
      </c>
      <c r="N1400" s="14" t="n">
        <v>46206</v>
      </c>
      <c r="O1400" s="14" t="n">
        <v>104</v>
      </c>
      <c r="P1400" s="14" t="n"/>
      <c r="Q1400" s="14" t="n"/>
      <c r="R1400" s="14" t="n"/>
      <c r="S1400" s="14" t="n"/>
      <c r="T1400" s="14">
        <f>IF(OR($J1400="",$O1400=""),"",$O1400/$J1400)</f>
        <v/>
      </c>
      <c r="U1400" s="14" t="inlineStr">
        <is>
          <t>Concluído</t>
        </is>
      </c>
      <c r="V1400" s="14" t="n"/>
      <c r="W1400" s="14" t="n"/>
      <c r="X1400" s="14" t="n"/>
      <c r="Y1400" s="14" t="n"/>
      <c r="Z1400" s="14" t="n"/>
      <c r="AA1400" s="11" t="n"/>
      <c r="AB1400" s="14">
        <f>B1400&amp;"|"&amp;I1400</f>
        <v/>
      </c>
      <c r="AC1400">
        <f>IF($B1400="","","|"&amp;SUBSTITUTE(TRIM(SUBSTITUTE(SUBSTITUTE(SUBSTITUTE(SUBSTITUTE(SUBSTITUTE(SUBSTITUTE(SUBSTITUTE(SUBSTITUTE(SUBSTITUTE(SUBSTITUTE(SUBSTITUTE(SUBSTITUTE(SUBSTITUTE(SUBSTITUTE(TRIM($B1400&amp;""),CHAR(10)," "),CHAR(13)," "),"."," "),";"," "),","," "),"/"," "),"+"," "),"-"," "),"  "," "),"  "," "),"  "," "),"  "," "),"  "," "),"  "," "))," ","|")&amp;"|")</f>
        <v/>
      </c>
      <c r="AD1400">
        <f>TRIM($I1400&amp;"")</f>
        <v/>
      </c>
    </row>
    <row r="1401" ht="24" customHeight="1">
      <c r="A1401" s="9" t="n">
        <v>46203</v>
      </c>
      <c r="B1401" s="14" t="inlineStr">
        <is>
          <t>10199,10201</t>
        </is>
      </c>
      <c r="C1401" s="14" t="n"/>
      <c r="D1401" s="14" t="inlineStr">
        <is>
          <t>10 FURADEIRAS</t>
        </is>
      </c>
      <c r="E1401" s="14" t="inlineStr">
        <is>
          <t>30003405</t>
        </is>
      </c>
      <c r="F1401" s="14" t="inlineStr">
        <is>
          <t>TRAVESSA ASSENTO 360X70X18 MDF - C DAKAR/SANTIAGO</t>
        </is>
      </c>
      <c r="G1401" s="14" t="inlineStr">
        <is>
          <t>10 FURADEIRAS</t>
        </is>
      </c>
      <c r="H1401" s="14" t="inlineStr">
        <is>
          <t>10 FURADEIRAS</t>
        </is>
      </c>
      <c r="I1401" s="9" t="inlineStr">
        <is>
          <t>10 FURADEIRAS</t>
        </is>
      </c>
      <c r="J1401" s="9" t="n">
        <v>320</v>
      </c>
      <c r="K1401" s="14">
        <f>IF($E1401="","",IFERROR(INDEX('01_Cad_Pecas'!$H$2:$H$5000,MATCH($E1401,'01_Cad_Pecas'!$D$2:$D$5000,0)),IFERROR(INDEX('01_Cad_Pecas'!$H$2:$H$5000,MATCH(VALUE($E1401),'01_Cad_Pecas'!$D$2:$D$5000,0)),"")))</f>
        <v/>
      </c>
      <c r="L1401" s="14">
        <f>IF($E1401="","",IFERROR(INDEX('01_Cad_Pecas'!$I$2:$I$5000,MATCH($E1401,'01_Cad_Pecas'!$D$2:$D$5000,0)),IFERROR(INDEX('01_Cad_Pecas'!$I$2:$I$5000,MATCH(VALUE($E1401),'01_Cad_Pecas'!$D$2:$D$5000,0)),"")))</f>
        <v/>
      </c>
      <c r="M1401" s="14">
        <f>IF(OR($J1401="",$L1401=""),"",IF($K1401="",0,$K1401)+$J1401*$L1401)</f>
        <v/>
      </c>
      <c r="N1401" s="14" t="n">
        <v>46206</v>
      </c>
      <c r="O1401" s="14" t="n">
        <v>320</v>
      </c>
      <c r="P1401" s="14" t="n"/>
      <c r="Q1401" s="14" t="n"/>
      <c r="R1401" s="14" t="n"/>
      <c r="S1401" s="14" t="n"/>
      <c r="T1401" s="14">
        <f>IF(OR($J1401="",$O1401=""),"",$O1401/$J1401)</f>
        <v/>
      </c>
      <c r="U1401" s="14" t="inlineStr">
        <is>
          <t>Concluído</t>
        </is>
      </c>
      <c r="V1401" s="14" t="n"/>
      <c r="W1401" s="14" t="n"/>
      <c r="X1401" s="14" t="n"/>
      <c r="Y1401" s="14" t="n"/>
      <c r="Z1401" s="14" t="n"/>
      <c r="AA1401" s="11" t="n"/>
      <c r="AB1401" s="14">
        <f>B1401&amp;"|"&amp;I1401</f>
        <v/>
      </c>
      <c r="AC1401">
        <f>IF($B1401="","","|"&amp;SUBSTITUTE(TRIM(SUBSTITUTE(SUBSTITUTE(SUBSTITUTE(SUBSTITUTE(SUBSTITUTE(SUBSTITUTE(SUBSTITUTE(SUBSTITUTE(SUBSTITUTE(SUBSTITUTE(SUBSTITUTE(SUBSTITUTE(SUBSTITUTE(SUBSTITUTE(TRIM($B1401&amp;""),CHAR(10)," "),CHAR(13)," "),"."," "),";"," "),","," "),"/"," "),"+"," "),"-"," "),"  "," "),"  "," "),"  "," "),"  "," "),"  "," "),"  "," "))," ","|")&amp;"|")</f>
        <v/>
      </c>
      <c r="AD1401">
        <f>TRIM($I1401&amp;"")</f>
        <v/>
      </c>
    </row>
    <row r="1402" ht="24" customHeight="1">
      <c r="A1402" s="9" t="n">
        <v>46203</v>
      </c>
      <c r="B1402" s="14" t="inlineStr">
        <is>
          <t>10199,10201</t>
        </is>
      </c>
      <c r="C1402" s="14" t="n"/>
      <c r="D1402" s="14" t="inlineStr">
        <is>
          <t>10 FURADEIRAS</t>
        </is>
      </c>
      <c r="E1402" s="14" t="inlineStr">
        <is>
          <t>30006103</t>
        </is>
      </c>
      <c r="F1402" s="14" t="inlineStr">
        <is>
          <t>TRAVESSA LATERAL 340X70X18 MDF - CAD SANTIAGO NEW</t>
        </is>
      </c>
      <c r="G1402" s="14" t="inlineStr">
        <is>
          <t>10 FURADEIRAS</t>
        </is>
      </c>
      <c r="H1402" s="14" t="inlineStr">
        <is>
          <t>10 FURADEIRAS</t>
        </is>
      </c>
      <c r="I1402" s="9" t="inlineStr">
        <is>
          <t>10 FURADEIRAS</t>
        </is>
      </c>
      <c r="J1402" s="9" t="n">
        <v>216</v>
      </c>
      <c r="K1402" s="14">
        <f>IF($E1402="","",IFERROR(INDEX('01_Cad_Pecas'!$H$2:$H$5000,MATCH($E1402,'01_Cad_Pecas'!$D$2:$D$5000,0)),IFERROR(INDEX('01_Cad_Pecas'!$H$2:$H$5000,MATCH(VALUE($E1402),'01_Cad_Pecas'!$D$2:$D$5000,0)),"")))</f>
        <v/>
      </c>
      <c r="L1402" s="14">
        <f>IF($E1402="","",IFERROR(INDEX('01_Cad_Pecas'!$I$2:$I$5000,MATCH($E1402,'01_Cad_Pecas'!$D$2:$D$5000,0)),IFERROR(INDEX('01_Cad_Pecas'!$I$2:$I$5000,MATCH(VALUE($E1402),'01_Cad_Pecas'!$D$2:$D$5000,0)),"")))</f>
        <v/>
      </c>
      <c r="M1402" s="14">
        <f>IF(OR($J1402="",$L1402=""),"",IF($K1402="",0,$K1402)+$J1402*$L1402)</f>
        <v/>
      </c>
      <c r="N1402" s="14" t="n">
        <v>46206</v>
      </c>
      <c r="O1402" s="14" t="n">
        <v>216</v>
      </c>
      <c r="P1402" s="14" t="n"/>
      <c r="Q1402" s="14" t="n"/>
      <c r="R1402" s="14" t="n"/>
      <c r="S1402" s="14" t="n"/>
      <c r="T1402" s="14">
        <f>IF(OR($J1402="",$O1402=""),"",$O1402/$J1402)</f>
        <v/>
      </c>
      <c r="U1402" s="14" t="inlineStr">
        <is>
          <t>Concluído</t>
        </is>
      </c>
      <c r="V1402" s="14" t="n"/>
      <c r="W1402" s="14" t="n"/>
      <c r="X1402" s="14" t="n"/>
      <c r="Y1402" s="14" t="n"/>
      <c r="Z1402" s="14" t="n"/>
      <c r="AA1402" s="11" t="n"/>
      <c r="AB1402" s="14">
        <f>B1402&amp;"|"&amp;I1402</f>
        <v/>
      </c>
      <c r="AC1402">
        <f>IF($B1402="","","|"&amp;SUBSTITUTE(TRIM(SUBSTITUTE(SUBSTITUTE(SUBSTITUTE(SUBSTITUTE(SUBSTITUTE(SUBSTITUTE(SUBSTITUTE(SUBSTITUTE(SUBSTITUTE(SUBSTITUTE(SUBSTITUTE(SUBSTITUTE(SUBSTITUTE(SUBSTITUTE(TRIM($B1402&amp;""),CHAR(10)," "),CHAR(13)," "),"."," "),";"," "),","," "),"/"," "),"+"," "),"-"," "),"  "," "),"  "," "),"  "," "),"  "," "),"  "," "),"  "," "))," ","|")&amp;"|")</f>
        <v/>
      </c>
      <c r="AD1402">
        <f>TRIM($I1402&amp;"")</f>
        <v/>
      </c>
    </row>
    <row r="1403" ht="24" customHeight="1">
      <c r="A1403" s="9" t="n">
        <v>46204</v>
      </c>
      <c r="B1403" s="14" t="inlineStr">
        <is>
          <t>10200,10202,10205</t>
        </is>
      </c>
      <c r="C1403" s="14" t="n"/>
      <c r="D1403" s="14" t="inlineStr">
        <is>
          <t>10 FURADEIRAS</t>
        </is>
      </c>
      <c r="E1403" s="14" t="inlineStr">
        <is>
          <t>30001206</t>
        </is>
      </c>
      <c r="F1403" s="14" t="inlineStr">
        <is>
          <t>TRAVESSA ENCOSTO 360X80X15 MDP CAD PE INTEIRO</t>
        </is>
      </c>
      <c r="G1403" s="14" t="inlineStr">
        <is>
          <t>10 FURADEIRAS</t>
        </is>
      </c>
      <c r="H1403" s="14" t="inlineStr">
        <is>
          <t>10 FURADEIRAS</t>
        </is>
      </c>
      <c r="I1403" s="9" t="inlineStr">
        <is>
          <t>10 FURADEIRAS</t>
        </is>
      </c>
      <c r="J1403" s="9" t="n">
        <v>70</v>
      </c>
      <c r="K1403" s="14">
        <f>IF($E1403="","",IFERROR(INDEX('01_Cad_Pecas'!$H$2:$H$5000,MATCH($E1403,'01_Cad_Pecas'!$D$2:$D$5000,0)),IFERROR(INDEX('01_Cad_Pecas'!$H$2:$H$5000,MATCH(VALUE($E1403),'01_Cad_Pecas'!$D$2:$D$5000,0)),"")))</f>
        <v/>
      </c>
      <c r="L1403" s="14">
        <f>IF($E1403="","",IFERROR(INDEX('01_Cad_Pecas'!$I$2:$I$5000,MATCH($E1403,'01_Cad_Pecas'!$D$2:$D$5000,0)),IFERROR(INDEX('01_Cad_Pecas'!$I$2:$I$5000,MATCH(VALUE($E1403),'01_Cad_Pecas'!$D$2:$D$5000,0)),"")))</f>
        <v/>
      </c>
      <c r="M1403" s="14">
        <f>IF(OR($J1403="",$L1403=""),"",IF($K1403="",0,$K1403)+$J1403*$L1403)</f>
        <v/>
      </c>
      <c r="N1403" s="9" t="n">
        <v>46204</v>
      </c>
      <c r="O1403" s="9" t="n">
        <v>70</v>
      </c>
      <c r="P1403" s="14" t="n"/>
      <c r="Q1403" s="14" t="n"/>
      <c r="R1403" s="14" t="n"/>
      <c r="S1403" s="14" t="n"/>
      <c r="T1403" s="14" t="n"/>
      <c r="U1403" s="14" t="n"/>
      <c r="V1403" s="14" t="n"/>
      <c r="W1403" s="14" t="n"/>
      <c r="X1403" s="14" t="n"/>
      <c r="Y1403" s="14" t="n"/>
      <c r="Z1403" s="14" t="n"/>
      <c r="AA1403" s="11" t="n"/>
      <c r="AB1403" s="14">
        <f>B1403&amp;"|"&amp;I1403</f>
        <v/>
      </c>
      <c r="AC1403">
        <f>IF($B1403="","","|"&amp;SUBSTITUTE(TRIM(SUBSTITUTE(SUBSTITUTE(SUBSTITUTE(SUBSTITUTE(SUBSTITUTE(SUBSTITUTE(SUBSTITUTE(SUBSTITUTE(SUBSTITUTE(SUBSTITUTE(SUBSTITUTE(SUBSTITUTE(SUBSTITUTE(SUBSTITUTE(TRIM($B1403&amp;""),CHAR(10)," "),CHAR(13)," "),"."," "),";"," "),","," "),"/"," "),"+"," "),"-"," "),"  "," "),"  "," "),"  "," "),"  "," "),"  "," "),"  "," "))," ","|")&amp;"|")</f>
        <v/>
      </c>
      <c r="AD1403">
        <f>TRIM($I1403&amp;"")</f>
        <v/>
      </c>
    </row>
    <row r="1404" ht="24" customHeight="1">
      <c r="A1404" s="9" t="n">
        <v>46204</v>
      </c>
      <c r="B1404" s="14" t="inlineStr">
        <is>
          <t>10200,10202,10205</t>
        </is>
      </c>
      <c r="C1404" s="14" t="n"/>
      <c r="D1404" s="14" t="inlineStr">
        <is>
          <t>10 FURADEIRAS</t>
        </is>
      </c>
      <c r="E1404" s="14" t="inlineStr">
        <is>
          <t>30001207</t>
        </is>
      </c>
      <c r="F1404" s="14" t="inlineStr">
        <is>
          <t>TRAVESSA 360X62X15 MDP CAD PE INTEIRO</t>
        </is>
      </c>
      <c r="G1404" s="14" t="inlineStr">
        <is>
          <t>10 FURADEIRAS</t>
        </is>
      </c>
      <c r="H1404" s="14" t="inlineStr">
        <is>
          <t>10 FURADEIRAS</t>
        </is>
      </c>
      <c r="I1404" s="9" t="inlineStr">
        <is>
          <t>10 FURADEIRAS</t>
        </is>
      </c>
      <c r="J1404" s="9" t="n">
        <v>74</v>
      </c>
      <c r="K1404" s="14">
        <f>IF($E1404="","",IFERROR(INDEX('01_Cad_Pecas'!$H$2:$H$5000,MATCH($E1404,'01_Cad_Pecas'!$D$2:$D$5000,0)),IFERROR(INDEX('01_Cad_Pecas'!$H$2:$H$5000,MATCH(VALUE($E1404),'01_Cad_Pecas'!$D$2:$D$5000,0)),"")))</f>
        <v/>
      </c>
      <c r="L1404" s="14">
        <f>IF($E1404="","",IFERROR(INDEX('01_Cad_Pecas'!$I$2:$I$5000,MATCH($E1404,'01_Cad_Pecas'!$D$2:$D$5000,0)),IFERROR(INDEX('01_Cad_Pecas'!$I$2:$I$5000,MATCH(VALUE($E1404),'01_Cad_Pecas'!$D$2:$D$5000,0)),"")))</f>
        <v/>
      </c>
      <c r="M1404" s="14">
        <f>IF(OR($J1404="",$L1404=""),"",IF($K1404="",0,$K1404)+$J1404*$L1404)</f>
        <v/>
      </c>
      <c r="N1404" s="9" t="n">
        <v>46204</v>
      </c>
      <c r="O1404" s="9" t="n">
        <v>74</v>
      </c>
      <c r="P1404" s="14" t="n"/>
      <c r="Q1404" s="14" t="n"/>
      <c r="R1404" s="14" t="n"/>
      <c r="S1404" s="14" t="n"/>
      <c r="T1404" s="14" t="n"/>
      <c r="U1404" s="14" t="n"/>
      <c r="V1404" s="14" t="n"/>
      <c r="W1404" s="14" t="n"/>
      <c r="X1404" s="14" t="n"/>
      <c r="Y1404" s="14" t="n"/>
      <c r="Z1404" s="14" t="n"/>
      <c r="AA1404" s="11" t="n"/>
      <c r="AB1404" s="14">
        <f>B1404&amp;"|"&amp;I1404</f>
        <v/>
      </c>
      <c r="AC1404">
        <f>IF($B1404="","","|"&amp;SUBSTITUTE(TRIM(SUBSTITUTE(SUBSTITUTE(SUBSTITUTE(SUBSTITUTE(SUBSTITUTE(SUBSTITUTE(SUBSTITUTE(SUBSTITUTE(SUBSTITUTE(SUBSTITUTE(SUBSTITUTE(SUBSTITUTE(SUBSTITUTE(SUBSTITUTE(TRIM($B1404&amp;""),CHAR(10)," "),CHAR(13)," "),"."," "),";"," "),","," "),"/"," "),"+"," "),"-"," "),"  "," "),"  "," "),"  "," "),"  "," "),"  "," "),"  "," "))," ","|")&amp;"|")</f>
        <v/>
      </c>
      <c r="AD1404">
        <f>TRIM($I1404&amp;"")</f>
        <v/>
      </c>
    </row>
    <row r="1405" ht="24" customHeight="1">
      <c r="A1405" s="9" t="n">
        <v>46204</v>
      </c>
      <c r="B1405" s="14" t="inlineStr">
        <is>
          <t>10200,10202,10205</t>
        </is>
      </c>
      <c r="C1405" s="14" t="n"/>
      <c r="D1405" s="14" t="inlineStr">
        <is>
          <t>10 FURADEIRAS</t>
        </is>
      </c>
      <c r="E1405" s="14" t="inlineStr">
        <is>
          <t>30001203</t>
        </is>
      </c>
      <c r="F1405" s="14" t="inlineStr">
        <is>
          <t>LAT ASSENTO 430X80X18 MDF CAD PE INTEIRO/ MADEIRA</t>
        </is>
      </c>
      <c r="G1405" s="14" t="inlineStr">
        <is>
          <t>10 FURADEIRAS</t>
        </is>
      </c>
      <c r="H1405" s="14" t="inlineStr">
        <is>
          <t>10 FURADEIRAS</t>
        </is>
      </c>
      <c r="I1405" s="9" t="inlineStr">
        <is>
          <t>10 FURADEIRAS</t>
        </is>
      </c>
      <c r="J1405" s="9" t="n">
        <v>140</v>
      </c>
      <c r="K1405" s="14">
        <f>IF($E1405="","",IFERROR(INDEX('01_Cad_Pecas'!$H$2:$H$5000,MATCH($E1405,'01_Cad_Pecas'!$D$2:$D$5000,0)),IFERROR(INDEX('01_Cad_Pecas'!$H$2:$H$5000,MATCH(VALUE($E1405),'01_Cad_Pecas'!$D$2:$D$5000,0)),"")))</f>
        <v/>
      </c>
      <c r="L1405" s="14">
        <f>IF($E1405="","",IFERROR(INDEX('01_Cad_Pecas'!$I$2:$I$5000,MATCH($E1405,'01_Cad_Pecas'!$D$2:$D$5000,0)),IFERROR(INDEX('01_Cad_Pecas'!$I$2:$I$5000,MATCH(VALUE($E1405),'01_Cad_Pecas'!$D$2:$D$5000,0)),"")))</f>
        <v/>
      </c>
      <c r="M1405" s="14">
        <f>IF(OR($J1405="",$L1405=""),"",IF($K1405="",0,$K1405)+$J1405*$L1405)</f>
        <v/>
      </c>
      <c r="N1405" s="9" t="n">
        <v>46204</v>
      </c>
      <c r="O1405" s="9" t="n">
        <v>140</v>
      </c>
      <c r="P1405" s="14" t="n"/>
      <c r="Q1405" s="14" t="n"/>
      <c r="R1405" s="14" t="n"/>
      <c r="S1405" s="14" t="n"/>
      <c r="T1405" s="14" t="n"/>
      <c r="U1405" s="14" t="n"/>
      <c r="V1405" s="14" t="n"/>
      <c r="W1405" s="14" t="n"/>
      <c r="X1405" s="14" t="n"/>
      <c r="Y1405" s="14" t="n"/>
      <c r="Z1405" s="14" t="n"/>
      <c r="AA1405" s="11" t="n"/>
      <c r="AB1405" s="14">
        <f>B1405&amp;"|"&amp;I1405</f>
        <v/>
      </c>
      <c r="AC1405">
        <f>IF($B1405="","","|"&amp;SUBSTITUTE(TRIM(SUBSTITUTE(SUBSTITUTE(SUBSTITUTE(SUBSTITUTE(SUBSTITUTE(SUBSTITUTE(SUBSTITUTE(SUBSTITUTE(SUBSTITUTE(SUBSTITUTE(SUBSTITUTE(SUBSTITUTE(SUBSTITUTE(SUBSTITUTE(TRIM($B1405&amp;""),CHAR(10)," "),CHAR(13)," "),"."," "),";"," "),","," "),"/"," "),"+"," "),"-"," "),"  "," "),"  "," "),"  "," "),"  "," "),"  "," "),"  "," "))," ","|")&amp;"|")</f>
        <v/>
      </c>
      <c r="AD1405">
        <f>TRIM($I1405&amp;"")</f>
        <v/>
      </c>
    </row>
    <row r="1406" ht="24" customHeight="1">
      <c r="A1406" s="9" t="n">
        <v>46204</v>
      </c>
      <c r="B1406" s="14" t="inlineStr">
        <is>
          <t>10200,10202,10205</t>
        </is>
      </c>
      <c r="C1406" s="14" t="n"/>
      <c r="D1406" s="14" t="inlineStr">
        <is>
          <t>10 FURADEIRAS</t>
        </is>
      </c>
      <c r="E1406" s="14" t="inlineStr">
        <is>
          <t>30003405</t>
        </is>
      </c>
      <c r="F1406" s="14" t="inlineStr">
        <is>
          <t>TRAVESSA ASSENTO 360X70X18 MDF - C DAKAR/SANTIAGO</t>
        </is>
      </c>
      <c r="G1406" s="14" t="inlineStr">
        <is>
          <t>10 FURADEIRAS</t>
        </is>
      </c>
      <c r="H1406" s="14" t="inlineStr">
        <is>
          <t>10 FURADEIRAS</t>
        </is>
      </c>
      <c r="I1406" s="9" t="inlineStr">
        <is>
          <t>10 FURADEIRAS</t>
        </is>
      </c>
      <c r="J1406" s="9" t="n">
        <v>1028</v>
      </c>
      <c r="K1406" s="14">
        <f>IF($E1406="","",IFERROR(INDEX('01_Cad_Pecas'!$H$2:$H$5000,MATCH($E1406,'01_Cad_Pecas'!$D$2:$D$5000,0)),IFERROR(INDEX('01_Cad_Pecas'!$H$2:$H$5000,MATCH(VALUE($E1406),'01_Cad_Pecas'!$D$2:$D$5000,0)),"")))</f>
        <v/>
      </c>
      <c r="L1406" s="14">
        <f>IF($E1406="","",IFERROR(INDEX('01_Cad_Pecas'!$I$2:$I$5000,MATCH($E1406,'01_Cad_Pecas'!$D$2:$D$5000,0)),IFERROR(INDEX('01_Cad_Pecas'!$I$2:$I$5000,MATCH(VALUE($E1406),'01_Cad_Pecas'!$D$2:$D$5000,0)),"")))</f>
        <v/>
      </c>
      <c r="M1406" s="14">
        <f>IF(OR($J1406="",$L1406=""),"",IF($K1406="",0,$K1406)+$J1406*$L1406)</f>
        <v/>
      </c>
      <c r="N1406" s="9" t="n">
        <v>46204</v>
      </c>
      <c r="O1406" s="9" t="n">
        <v>1028</v>
      </c>
      <c r="P1406" s="14" t="n"/>
      <c r="Q1406" s="14" t="n"/>
      <c r="R1406" s="14" t="n"/>
      <c r="S1406" s="14" t="n"/>
      <c r="T1406" s="14" t="n"/>
      <c r="U1406" s="14" t="n"/>
      <c r="V1406" s="14" t="n"/>
      <c r="W1406" s="14" t="n"/>
      <c r="X1406" s="14" t="n"/>
      <c r="Y1406" s="14" t="n"/>
      <c r="Z1406" s="14" t="n"/>
      <c r="AA1406" s="11" t="n"/>
      <c r="AB1406" s="14">
        <f>B1406&amp;"|"&amp;I1406</f>
        <v/>
      </c>
      <c r="AC1406">
        <f>IF($B1406="","","|"&amp;SUBSTITUTE(TRIM(SUBSTITUTE(SUBSTITUTE(SUBSTITUTE(SUBSTITUTE(SUBSTITUTE(SUBSTITUTE(SUBSTITUTE(SUBSTITUTE(SUBSTITUTE(SUBSTITUTE(SUBSTITUTE(SUBSTITUTE(SUBSTITUTE(SUBSTITUTE(TRIM($B1406&amp;""),CHAR(10)," "),CHAR(13)," "),"."," "),";"," "),","," "),"/"," "),"+"," "),"-"," "),"  "," "),"  "," "),"  "," "),"  "," "),"  "," "),"  "," "))," ","|")&amp;"|")</f>
        <v/>
      </c>
      <c r="AD1406">
        <f>TRIM($I1406&amp;"")</f>
        <v/>
      </c>
    </row>
    <row r="1407" ht="24" customHeight="1">
      <c r="A1407" s="9" t="n">
        <v>46204</v>
      </c>
      <c r="B1407" s="14" t="inlineStr">
        <is>
          <t>10200,10202,10205</t>
        </is>
      </c>
      <c r="C1407" s="14" t="n"/>
      <c r="D1407" s="14" t="inlineStr">
        <is>
          <t>10 FURADEIRAS</t>
        </is>
      </c>
      <c r="E1407" s="14" t="inlineStr">
        <is>
          <t>30006103</t>
        </is>
      </c>
      <c r="F1407" s="14" t="inlineStr">
        <is>
          <t>TRAVESSA LATERAL 340X70X18 MDF - CAD SANTIAGO NEW</t>
        </is>
      </c>
      <c r="G1407" s="14" t="inlineStr">
        <is>
          <t>10 FURADEIRAS</t>
        </is>
      </c>
      <c r="H1407" s="14" t="inlineStr">
        <is>
          <t>10 FURADEIRAS</t>
        </is>
      </c>
      <c r="I1407" s="9" t="inlineStr">
        <is>
          <t>10 FURADEIRAS</t>
        </is>
      </c>
      <c r="J1407" s="9" t="n">
        <v>1028</v>
      </c>
      <c r="K1407" s="14">
        <f>IF($E1407="","",IFERROR(INDEX('01_Cad_Pecas'!$H$2:$H$5000,MATCH($E1407,'01_Cad_Pecas'!$D$2:$D$5000,0)),IFERROR(INDEX('01_Cad_Pecas'!$H$2:$H$5000,MATCH(VALUE($E1407),'01_Cad_Pecas'!$D$2:$D$5000,0)),"")))</f>
        <v/>
      </c>
      <c r="L1407" s="14">
        <f>IF($E1407="","",IFERROR(INDEX('01_Cad_Pecas'!$I$2:$I$5000,MATCH($E1407,'01_Cad_Pecas'!$D$2:$D$5000,0)),IFERROR(INDEX('01_Cad_Pecas'!$I$2:$I$5000,MATCH(VALUE($E1407),'01_Cad_Pecas'!$D$2:$D$5000,0)),"")))</f>
        <v/>
      </c>
      <c r="M1407" s="14">
        <f>IF(OR($J1407="",$L1407=""),"",IF($K1407="",0,$K1407)+$J1407*$L1407)</f>
        <v/>
      </c>
      <c r="N1407" s="9" t="n">
        <v>46204</v>
      </c>
      <c r="O1407" s="9" t="n">
        <v>1028</v>
      </c>
      <c r="P1407" s="14" t="n"/>
      <c r="Q1407" s="14" t="n"/>
      <c r="R1407" s="14" t="n"/>
      <c r="S1407" s="14" t="n"/>
      <c r="T1407" s="14" t="n"/>
      <c r="U1407" s="14" t="n"/>
      <c r="V1407" s="14" t="n"/>
      <c r="W1407" s="14" t="n"/>
      <c r="X1407" s="14" t="n"/>
      <c r="Y1407" s="14" t="n"/>
      <c r="Z1407" s="14" t="n"/>
      <c r="AA1407" s="11" t="n"/>
      <c r="AB1407" s="14">
        <f>B1407&amp;"|"&amp;I1407</f>
        <v/>
      </c>
      <c r="AC1407">
        <f>IF($B1407="","","|"&amp;SUBSTITUTE(TRIM(SUBSTITUTE(SUBSTITUTE(SUBSTITUTE(SUBSTITUTE(SUBSTITUTE(SUBSTITUTE(SUBSTITUTE(SUBSTITUTE(SUBSTITUTE(SUBSTITUTE(SUBSTITUTE(SUBSTITUTE(SUBSTITUTE(SUBSTITUTE(TRIM($B1407&amp;""),CHAR(10)," "),CHAR(13)," "),"."," "),";"," "),","," "),"/"," "),"+"," "),"-"," "),"  "," "),"  "," "),"  "," "),"  "," "),"  "," "),"  "," "))," ","|")&amp;"|")</f>
        <v/>
      </c>
      <c r="AD1407">
        <f>TRIM($I1407&amp;"")</f>
        <v/>
      </c>
    </row>
    <row r="1408" ht="24" customHeight="1">
      <c r="A1408" s="9" t="n">
        <v>46204</v>
      </c>
      <c r="B1408" s="14" t="inlineStr">
        <is>
          <t>10204</t>
        </is>
      </c>
      <c r="C1408" s="14" t="n"/>
      <c r="D1408" s="14" t="inlineStr">
        <is>
          <t>10 FURADEIRAS</t>
        </is>
      </c>
      <c r="E1408" s="14" t="inlineStr">
        <is>
          <t>30003405</t>
        </is>
      </c>
      <c r="F1408" s="14" t="inlineStr">
        <is>
          <t>TRAVESSA ASSENTO 360X70X18 MDF - C DAKAR/SANTIAGO</t>
        </is>
      </c>
      <c r="G1408" s="14" t="inlineStr">
        <is>
          <t>10 FURADEIRAS</t>
        </is>
      </c>
      <c r="H1408" s="14" t="inlineStr">
        <is>
          <t>10 FURADEIRAS</t>
        </is>
      </c>
      <c r="I1408" s="9" t="inlineStr">
        <is>
          <t>10 FURADEIRAS</t>
        </is>
      </c>
      <c r="J1408" s="9" t="n">
        <v>1200</v>
      </c>
      <c r="K1408" s="14">
        <f>IF($E1408="","",IFERROR(INDEX('01_Cad_Pecas'!$H$2:$H$5000,MATCH($E1408,'01_Cad_Pecas'!$D$2:$D$5000,0)),IFERROR(INDEX('01_Cad_Pecas'!$H$2:$H$5000,MATCH(VALUE($E1408),'01_Cad_Pecas'!$D$2:$D$5000,0)),"")))</f>
        <v/>
      </c>
      <c r="L1408" s="14">
        <f>IF($E1408="","",IFERROR(INDEX('01_Cad_Pecas'!$I$2:$I$5000,MATCH($E1408,'01_Cad_Pecas'!$D$2:$D$5000,0)),IFERROR(INDEX('01_Cad_Pecas'!$I$2:$I$5000,MATCH(VALUE($E1408),'01_Cad_Pecas'!$D$2:$D$5000,0)),"")))</f>
        <v/>
      </c>
      <c r="M1408" s="14">
        <f>IF(OR($J1408="",$L1408=""),"",IF($K1408="",0,$K1408)+$J1408*$L1408)</f>
        <v/>
      </c>
      <c r="N1408" s="14" t="n">
        <v>46206</v>
      </c>
      <c r="O1408" s="14" t="n">
        <v>1200</v>
      </c>
      <c r="P1408" s="14" t="n"/>
      <c r="Q1408" s="14" t="n"/>
      <c r="R1408" s="14" t="n"/>
      <c r="S1408" s="14" t="n"/>
      <c r="T1408" s="14">
        <f>IF(OR($J1408="",$O1408=""),"",$O1408/$J1408)</f>
        <v/>
      </c>
      <c r="U1408" s="14" t="inlineStr">
        <is>
          <t>Concluído</t>
        </is>
      </c>
      <c r="V1408" s="14" t="n"/>
      <c r="W1408" s="14" t="n"/>
      <c r="X1408" s="14" t="n"/>
      <c r="Y1408" s="14" t="n"/>
      <c r="Z1408" s="14" t="n"/>
      <c r="AA1408" s="11" t="n"/>
      <c r="AB1408" s="14">
        <f>B1408&amp;"|"&amp;I1408</f>
        <v/>
      </c>
      <c r="AC1408">
        <f>IF($B1408="","","|"&amp;SUBSTITUTE(TRIM(SUBSTITUTE(SUBSTITUTE(SUBSTITUTE(SUBSTITUTE(SUBSTITUTE(SUBSTITUTE(SUBSTITUTE(SUBSTITUTE(SUBSTITUTE(SUBSTITUTE(SUBSTITUTE(SUBSTITUTE(SUBSTITUTE(SUBSTITUTE(TRIM($B1408&amp;""),CHAR(10)," "),CHAR(13)," "),"."," "),";"," "),","," "),"/"," "),"+"," "),"-"," "),"  "," "),"  "," "),"  "," "),"  "," "),"  "," "),"  "," "))," ","|")&amp;"|")</f>
        <v/>
      </c>
      <c r="AD1408">
        <f>TRIM($I1408&amp;"")</f>
        <v/>
      </c>
    </row>
    <row r="1409" ht="24" customHeight="1">
      <c r="A1409" s="9" t="n">
        <v>46204</v>
      </c>
      <c r="B1409" s="14" t="inlineStr">
        <is>
          <t>10204</t>
        </is>
      </c>
      <c r="C1409" s="14" t="n"/>
      <c r="D1409" s="14" t="inlineStr">
        <is>
          <t>10 FURADEIRAS</t>
        </is>
      </c>
      <c r="E1409" s="14" t="inlineStr">
        <is>
          <t>30006103</t>
        </is>
      </c>
      <c r="F1409" s="14" t="inlineStr">
        <is>
          <t>TRAVESSA LATERAL 340X70X18 MDF - CAD SANTIAGO NEW</t>
        </is>
      </c>
      <c r="G1409" s="14" t="inlineStr">
        <is>
          <t>10 FURADEIRAS</t>
        </is>
      </c>
      <c r="H1409" s="14" t="inlineStr">
        <is>
          <t>10 FURADEIRAS</t>
        </is>
      </c>
      <c r="I1409" s="9" t="inlineStr">
        <is>
          <t>10 FURADEIRAS</t>
        </is>
      </c>
      <c r="J1409" s="9" t="n">
        <v>1200</v>
      </c>
      <c r="K1409" s="14">
        <f>IF($E1409="","",IFERROR(INDEX('01_Cad_Pecas'!$H$2:$H$5000,MATCH($E1409,'01_Cad_Pecas'!$D$2:$D$5000,0)),IFERROR(INDEX('01_Cad_Pecas'!$H$2:$H$5000,MATCH(VALUE($E1409),'01_Cad_Pecas'!$D$2:$D$5000,0)),"")))</f>
        <v/>
      </c>
      <c r="L1409" s="14">
        <f>IF($E1409="","",IFERROR(INDEX('01_Cad_Pecas'!$I$2:$I$5000,MATCH($E1409,'01_Cad_Pecas'!$D$2:$D$5000,0)),IFERROR(INDEX('01_Cad_Pecas'!$I$2:$I$5000,MATCH(VALUE($E1409),'01_Cad_Pecas'!$D$2:$D$5000,0)),"")))</f>
        <v/>
      </c>
      <c r="M1409" s="14">
        <f>IF(OR($J1409="",$L1409=""),"",IF($K1409="",0,$K1409)+$J1409*$L1409)</f>
        <v/>
      </c>
      <c r="N1409" s="14" t="n">
        <v>46206</v>
      </c>
      <c r="O1409" s="14" t="n">
        <v>1200</v>
      </c>
      <c r="P1409" s="14" t="n"/>
      <c r="Q1409" s="14" t="n"/>
      <c r="R1409" s="14" t="n"/>
      <c r="S1409" s="14" t="n"/>
      <c r="T1409" s="14">
        <f>IF(OR($J1409="",$O1409=""),"",$O1409/$J1409)</f>
        <v/>
      </c>
      <c r="U1409" s="14" t="inlineStr">
        <is>
          <t>Concluído</t>
        </is>
      </c>
      <c r="V1409" s="14" t="n"/>
      <c r="W1409" s="14" t="n"/>
      <c r="X1409" s="14" t="n"/>
      <c r="Y1409" s="14" t="n"/>
      <c r="Z1409" s="14" t="n"/>
      <c r="AA1409" s="11" t="n"/>
      <c r="AB1409" s="14">
        <f>B1409&amp;"|"&amp;I1409</f>
        <v/>
      </c>
      <c r="AC1409">
        <f>IF($B1409="","","|"&amp;SUBSTITUTE(TRIM(SUBSTITUTE(SUBSTITUTE(SUBSTITUTE(SUBSTITUTE(SUBSTITUTE(SUBSTITUTE(SUBSTITUTE(SUBSTITUTE(SUBSTITUTE(SUBSTITUTE(SUBSTITUTE(SUBSTITUTE(SUBSTITUTE(SUBSTITUTE(TRIM($B1409&amp;""),CHAR(10)," "),CHAR(13)," "),"."," "),";"," "),","," "),"/"," "),"+"," "),"-"," "),"  "," "),"  "," "),"  "," "),"  "," "),"  "," "),"  "," "))," ","|")&amp;"|")</f>
        <v/>
      </c>
      <c r="AD1409">
        <f>TRIM($I1409&amp;"")</f>
        <v/>
      </c>
    </row>
    <row r="1410" ht="24" customHeight="1">
      <c r="A1410" s="9" t="n">
        <v>46206</v>
      </c>
      <c r="B1410" s="14" t="inlineStr">
        <is>
          <t>10210</t>
        </is>
      </c>
      <c r="C1410" s="14" t="n"/>
      <c r="D1410" s="14" t="inlineStr">
        <is>
          <t>10 FURADEIRAS</t>
        </is>
      </c>
      <c r="E1410" s="14" t="inlineStr">
        <is>
          <t>30001206</t>
        </is>
      </c>
      <c r="F1410" s="14" t="inlineStr">
        <is>
          <t>TRAVESSA ENCOSTO 360X80X15 MDP CAD PE INTEIRO</t>
        </is>
      </c>
      <c r="G1410" s="14" t="inlineStr">
        <is>
          <t>10 FURADEIRAS</t>
        </is>
      </c>
      <c r="H1410" s="14" t="inlineStr">
        <is>
          <t>10 FURADEIRAS</t>
        </is>
      </c>
      <c r="I1410" s="9" t="inlineStr">
        <is>
          <t>10 FURADEIRAS</t>
        </is>
      </c>
      <c r="J1410" s="9" t="n">
        <v>666</v>
      </c>
      <c r="K1410" s="14">
        <f>IF($E1410="","",IFERROR(INDEX('01_Cad_Pecas'!$H$2:$H$5000,MATCH($E1410,'01_Cad_Pecas'!$D$2:$D$5000,0)),IFERROR(INDEX('01_Cad_Pecas'!$H$2:$H$5000,MATCH(VALUE($E1410),'01_Cad_Pecas'!$D$2:$D$5000,0)),"")))</f>
        <v/>
      </c>
      <c r="L1410" s="14">
        <f>IF($E1410="","",IFERROR(INDEX('01_Cad_Pecas'!$I$2:$I$5000,MATCH($E1410,'01_Cad_Pecas'!$D$2:$D$5000,0)),IFERROR(INDEX('01_Cad_Pecas'!$I$2:$I$5000,MATCH(VALUE($E1410),'01_Cad_Pecas'!$D$2:$D$5000,0)),"")))</f>
        <v/>
      </c>
      <c r="M1410" s="14">
        <f>IF(OR($J1410="",$L1410=""),"",IF($K1410="",0,$K1410)+$J1410*$L1410)</f>
        <v/>
      </c>
      <c r="N1410" s="14" t="n">
        <v>46205</v>
      </c>
      <c r="O1410" s="9" t="n">
        <v>666</v>
      </c>
      <c r="P1410" s="14" t="n"/>
      <c r="Q1410" s="14" t="n"/>
      <c r="R1410" s="14" t="n"/>
      <c r="S1410" s="14" t="n"/>
      <c r="T1410" s="14" t="n"/>
      <c r="U1410" s="14" t="n"/>
      <c r="V1410" s="14" t="n"/>
      <c r="W1410" s="14" t="n"/>
      <c r="X1410" s="14" t="n"/>
      <c r="Y1410" s="14" t="n"/>
      <c r="Z1410" s="14" t="n"/>
      <c r="AA1410" s="11" t="n"/>
      <c r="AB1410" s="14">
        <f>B1410&amp;"|"&amp;I1410</f>
        <v/>
      </c>
      <c r="AC1410">
        <f>IF($B1410="","","|"&amp;SUBSTITUTE(TRIM(SUBSTITUTE(SUBSTITUTE(SUBSTITUTE(SUBSTITUTE(SUBSTITUTE(SUBSTITUTE(SUBSTITUTE(SUBSTITUTE(SUBSTITUTE(SUBSTITUTE(SUBSTITUTE(SUBSTITUTE(SUBSTITUTE(SUBSTITUTE(TRIM($B1410&amp;""),CHAR(10)," "),CHAR(13)," "),"."," "),";"," "),","," "),"/"," "),"+"," "),"-"," "),"  "," "),"  "," "),"  "," "),"  "," "),"  "," "),"  "," "))," ","|")&amp;"|")</f>
        <v/>
      </c>
      <c r="AD1410">
        <f>TRIM($I1410&amp;"")</f>
        <v/>
      </c>
    </row>
    <row r="1411" ht="24" customHeight="1">
      <c r="A1411" s="9" t="n">
        <v>46206</v>
      </c>
      <c r="B1411" s="14" t="inlineStr">
        <is>
          <t>10210</t>
        </is>
      </c>
      <c r="C1411" s="14" t="n"/>
      <c r="D1411" s="14" t="inlineStr">
        <is>
          <t>10 FURADEIRAS</t>
        </is>
      </c>
      <c r="E1411" s="14" t="inlineStr">
        <is>
          <t>30001207</t>
        </is>
      </c>
      <c r="F1411" s="14" t="inlineStr">
        <is>
          <t>TRAVESSA 360X62X15 MDP CAD PE INTEIRO</t>
        </is>
      </c>
      <c r="G1411" s="14" t="inlineStr">
        <is>
          <t>10 FURADEIRAS</t>
        </is>
      </c>
      <c r="H1411" s="14" t="inlineStr">
        <is>
          <t>10 FURADEIRAS</t>
        </is>
      </c>
      <c r="I1411" s="9" t="inlineStr">
        <is>
          <t>10 FURADEIRAS</t>
        </is>
      </c>
      <c r="J1411" s="9" t="n">
        <v>624</v>
      </c>
      <c r="K1411" s="14">
        <f>IF($E1411="","",IFERROR(INDEX('01_Cad_Pecas'!$H$2:$H$5000,MATCH($E1411,'01_Cad_Pecas'!$D$2:$D$5000,0)),IFERROR(INDEX('01_Cad_Pecas'!$H$2:$H$5000,MATCH(VALUE($E1411),'01_Cad_Pecas'!$D$2:$D$5000,0)),"")))</f>
        <v/>
      </c>
      <c r="L1411" s="14">
        <f>IF($E1411="","",IFERROR(INDEX('01_Cad_Pecas'!$I$2:$I$5000,MATCH($E1411,'01_Cad_Pecas'!$D$2:$D$5000,0)),IFERROR(INDEX('01_Cad_Pecas'!$I$2:$I$5000,MATCH(VALUE($E1411),'01_Cad_Pecas'!$D$2:$D$5000,0)),"")))</f>
        <v/>
      </c>
      <c r="M1411" s="14">
        <f>IF(OR($J1411="",$L1411=""),"",IF($K1411="",0,$K1411)+$J1411*$L1411)</f>
        <v/>
      </c>
      <c r="N1411" s="14" t="n">
        <v>46205</v>
      </c>
      <c r="O1411" s="9" t="n">
        <v>624</v>
      </c>
      <c r="P1411" s="14" t="n"/>
      <c r="Q1411" s="14" t="n"/>
      <c r="R1411" s="14" t="n"/>
      <c r="S1411" s="14" t="n"/>
      <c r="T1411" s="14" t="n"/>
      <c r="U1411" s="14" t="n"/>
      <c r="V1411" s="14" t="n"/>
      <c r="W1411" s="14" t="n"/>
      <c r="X1411" s="14" t="n"/>
      <c r="Y1411" s="14" t="n"/>
      <c r="Z1411" s="14" t="n"/>
      <c r="AA1411" s="11" t="n"/>
      <c r="AB1411" s="14">
        <f>B1411&amp;"|"&amp;I1411</f>
        <v/>
      </c>
      <c r="AC1411">
        <f>IF($B1411="","","|"&amp;SUBSTITUTE(TRIM(SUBSTITUTE(SUBSTITUTE(SUBSTITUTE(SUBSTITUTE(SUBSTITUTE(SUBSTITUTE(SUBSTITUTE(SUBSTITUTE(SUBSTITUTE(SUBSTITUTE(SUBSTITUTE(SUBSTITUTE(SUBSTITUTE(SUBSTITUTE(TRIM($B1411&amp;""),CHAR(10)," "),CHAR(13)," "),"."," "),";"," "),","," "),"/"," "),"+"," "),"-"," "),"  "," "),"  "," "),"  "," "),"  "," "),"  "," "),"  "," "))," ","|")&amp;"|")</f>
        <v/>
      </c>
      <c r="AD1411">
        <f>TRIM($I1411&amp;"")</f>
        <v/>
      </c>
    </row>
    <row r="1412" ht="24" customHeight="1">
      <c r="A1412" s="9" t="n">
        <v>46206</v>
      </c>
      <c r="B1412" s="14" t="inlineStr">
        <is>
          <t>10210</t>
        </is>
      </c>
      <c r="C1412" s="14" t="n"/>
      <c r="D1412" s="14" t="inlineStr">
        <is>
          <t>10 FURADEIRAS</t>
        </is>
      </c>
      <c r="E1412" s="14" t="inlineStr">
        <is>
          <t>30001203</t>
        </is>
      </c>
      <c r="F1412" s="14" t="inlineStr">
        <is>
          <t>LAT ASSENTO 430X80X18 MDF CAD PE INTEIRO/ MADEIRA</t>
        </is>
      </c>
      <c r="G1412" s="14" t="inlineStr">
        <is>
          <t>10 FURADEIRAS</t>
        </is>
      </c>
      <c r="H1412" s="14" t="inlineStr">
        <is>
          <t>10 FURADEIRAS</t>
        </is>
      </c>
      <c r="I1412" s="9" t="inlineStr">
        <is>
          <t>10 FURADEIRAS</t>
        </is>
      </c>
      <c r="J1412" s="9" t="n">
        <v>1332</v>
      </c>
      <c r="K1412" s="14">
        <f>IF($E1412="","",IFERROR(INDEX('01_Cad_Pecas'!$H$2:$H$5000,MATCH($E1412,'01_Cad_Pecas'!$D$2:$D$5000,0)),IFERROR(INDEX('01_Cad_Pecas'!$H$2:$H$5000,MATCH(VALUE($E1412),'01_Cad_Pecas'!$D$2:$D$5000,0)),"")))</f>
        <v/>
      </c>
      <c r="L1412" s="14">
        <f>IF($E1412="","",IFERROR(INDEX('01_Cad_Pecas'!$I$2:$I$5000,MATCH($E1412,'01_Cad_Pecas'!$D$2:$D$5000,0)),IFERROR(INDEX('01_Cad_Pecas'!$I$2:$I$5000,MATCH(VALUE($E1412),'01_Cad_Pecas'!$D$2:$D$5000,0)),"")))</f>
        <v/>
      </c>
      <c r="M1412" s="14">
        <f>IF(OR($J1412="",$L1412=""),"",IF($K1412="",0,$K1412)+$J1412*$L1412)</f>
        <v/>
      </c>
      <c r="N1412" s="14" t="n">
        <v>46205</v>
      </c>
      <c r="O1412" s="9" t="n">
        <v>1332</v>
      </c>
      <c r="P1412" s="14" t="n"/>
      <c r="Q1412" s="14" t="n"/>
      <c r="R1412" s="14" t="n"/>
      <c r="S1412" s="14" t="n"/>
      <c r="T1412" s="14" t="n"/>
      <c r="U1412" s="14" t="n"/>
      <c r="V1412" s="14" t="n"/>
      <c r="W1412" s="14" t="n"/>
      <c r="X1412" s="14" t="n"/>
      <c r="Y1412" s="14" t="n"/>
      <c r="Z1412" s="14" t="n"/>
      <c r="AA1412" s="11" t="n"/>
      <c r="AB1412" s="14">
        <f>B1412&amp;"|"&amp;I1412</f>
        <v/>
      </c>
      <c r="AC1412">
        <f>IF($B1412="","","|"&amp;SUBSTITUTE(TRIM(SUBSTITUTE(SUBSTITUTE(SUBSTITUTE(SUBSTITUTE(SUBSTITUTE(SUBSTITUTE(SUBSTITUTE(SUBSTITUTE(SUBSTITUTE(SUBSTITUTE(SUBSTITUTE(SUBSTITUTE(SUBSTITUTE(SUBSTITUTE(TRIM($B1412&amp;""),CHAR(10)," "),CHAR(13)," "),"."," "),";"," "),","," "),"/"," "),"+"," "),"-"," "),"  "," "),"  "," "),"  "," "),"  "," "),"  "," "),"  "," "))," ","|")&amp;"|")</f>
        <v/>
      </c>
      <c r="AD1412">
        <f>TRIM($I1412&amp;"")</f>
        <v/>
      </c>
    </row>
    <row r="1413" ht="24" customHeight="1">
      <c r="A1413" s="9" t="n">
        <v>46206</v>
      </c>
      <c r="B1413" s="14" t="inlineStr">
        <is>
          <t>10210</t>
        </is>
      </c>
      <c r="C1413" s="14" t="n"/>
      <c r="D1413" s="14" t="inlineStr">
        <is>
          <t>10 FURADEIRAS</t>
        </is>
      </c>
      <c r="E1413" s="14" t="inlineStr">
        <is>
          <t>30003405</t>
        </is>
      </c>
      <c r="F1413" s="14" t="inlineStr">
        <is>
          <t>TRAVESSA ASSENTO 360X70X18 MDF - C DAKAR/SANTIAGO</t>
        </is>
      </c>
      <c r="G1413" s="14" t="inlineStr">
        <is>
          <t>10 FURADEIRAS</t>
        </is>
      </c>
      <c r="H1413" s="14" t="inlineStr">
        <is>
          <t>10 FURADEIRAS</t>
        </is>
      </c>
      <c r="I1413" s="9" t="inlineStr">
        <is>
          <t>10 FURADEIRAS</t>
        </is>
      </c>
      <c r="J1413" s="9" t="n">
        <v>604</v>
      </c>
      <c r="K1413" s="14">
        <f>IF($E1413="","",IFERROR(INDEX('01_Cad_Pecas'!$H$2:$H$5000,MATCH($E1413,'01_Cad_Pecas'!$D$2:$D$5000,0)),IFERROR(INDEX('01_Cad_Pecas'!$H$2:$H$5000,MATCH(VALUE($E1413),'01_Cad_Pecas'!$D$2:$D$5000,0)),"")))</f>
        <v/>
      </c>
      <c r="L1413" s="14">
        <f>IF($E1413="","",IFERROR(INDEX('01_Cad_Pecas'!$I$2:$I$5000,MATCH($E1413,'01_Cad_Pecas'!$D$2:$D$5000,0)),IFERROR(INDEX('01_Cad_Pecas'!$I$2:$I$5000,MATCH(VALUE($E1413),'01_Cad_Pecas'!$D$2:$D$5000,0)),"")))</f>
        <v/>
      </c>
      <c r="M1413" s="14">
        <f>IF(OR($J1413="",$L1413=""),"",IF($K1413="",0,$K1413)+$J1413*$L1413)</f>
        <v/>
      </c>
      <c r="N1413" s="14" t="n">
        <v>46205</v>
      </c>
      <c r="O1413" s="9" t="n">
        <v>604</v>
      </c>
      <c r="P1413" s="14" t="n"/>
      <c r="Q1413" s="14" t="n"/>
      <c r="R1413" s="14" t="n"/>
      <c r="S1413" s="14" t="n"/>
      <c r="T1413" s="14" t="n"/>
      <c r="U1413" s="14" t="n"/>
      <c r="V1413" s="14" t="n"/>
      <c r="W1413" s="14" t="n"/>
      <c r="X1413" s="14" t="n"/>
      <c r="Y1413" s="14" t="n"/>
      <c r="Z1413" s="14" t="n"/>
      <c r="AA1413" s="11" t="n"/>
      <c r="AB1413" s="14">
        <f>B1413&amp;"|"&amp;I1413</f>
        <v/>
      </c>
      <c r="AC1413">
        <f>IF($B1413="","","|"&amp;SUBSTITUTE(TRIM(SUBSTITUTE(SUBSTITUTE(SUBSTITUTE(SUBSTITUTE(SUBSTITUTE(SUBSTITUTE(SUBSTITUTE(SUBSTITUTE(SUBSTITUTE(SUBSTITUTE(SUBSTITUTE(SUBSTITUTE(SUBSTITUTE(SUBSTITUTE(TRIM($B1413&amp;""),CHAR(10)," "),CHAR(13)," "),"."," "),";"," "),","," "),"/"," "),"+"," "),"-"," "),"  "," "),"  "," "),"  "," "),"  "," "),"  "," "),"  "," "))," ","|")&amp;"|")</f>
        <v/>
      </c>
      <c r="AD1413">
        <f>TRIM($I1413&amp;"")</f>
        <v/>
      </c>
    </row>
    <row r="1414" ht="24" customHeight="1">
      <c r="A1414" s="9" t="n">
        <v>46206</v>
      </c>
      <c r="B1414" s="14" t="inlineStr">
        <is>
          <t>10210</t>
        </is>
      </c>
      <c r="C1414" s="14" t="n"/>
      <c r="D1414" s="14" t="inlineStr">
        <is>
          <t>10 FURADEIRAS</t>
        </is>
      </c>
      <c r="E1414" s="14" t="inlineStr">
        <is>
          <t>30006103</t>
        </is>
      </c>
      <c r="F1414" s="14" t="inlineStr">
        <is>
          <t>TRAVESSA LATERAL 340X70X18 MDF - CAD SANTIAGO NEW</t>
        </is>
      </c>
      <c r="G1414" s="14" t="inlineStr">
        <is>
          <t>10 FURADEIRAS</t>
        </is>
      </c>
      <c r="H1414" s="14" t="inlineStr">
        <is>
          <t>10 FURADEIRAS</t>
        </is>
      </c>
      <c r="I1414" s="9" t="inlineStr">
        <is>
          <t>10 FURADEIRAS</t>
        </is>
      </c>
      <c r="J1414" s="9" t="n">
        <v>604</v>
      </c>
      <c r="K1414" s="14">
        <f>IF($E1414="","",IFERROR(INDEX('01_Cad_Pecas'!$H$2:$H$5000,MATCH($E1414,'01_Cad_Pecas'!$D$2:$D$5000,0)),IFERROR(INDEX('01_Cad_Pecas'!$H$2:$H$5000,MATCH(VALUE($E1414),'01_Cad_Pecas'!$D$2:$D$5000,0)),"")))</f>
        <v/>
      </c>
      <c r="L1414" s="14">
        <f>IF($E1414="","",IFERROR(INDEX('01_Cad_Pecas'!$I$2:$I$5000,MATCH($E1414,'01_Cad_Pecas'!$D$2:$D$5000,0)),IFERROR(INDEX('01_Cad_Pecas'!$I$2:$I$5000,MATCH(VALUE($E1414),'01_Cad_Pecas'!$D$2:$D$5000,0)),"")))</f>
        <v/>
      </c>
      <c r="M1414" s="14">
        <f>IF(OR($J1414="",$L1414=""),"",IF($K1414="",0,$K1414)+$J1414*$L1414)</f>
        <v/>
      </c>
      <c r="N1414" s="14" t="n">
        <v>46205</v>
      </c>
      <c r="O1414" s="9" t="n">
        <v>604</v>
      </c>
      <c r="P1414" s="14" t="n"/>
      <c r="Q1414" s="14" t="n"/>
      <c r="R1414" s="14" t="n"/>
      <c r="S1414" s="14" t="n"/>
      <c r="T1414" s="14" t="n"/>
      <c r="U1414" s="14" t="n"/>
      <c r="V1414" s="14" t="n"/>
      <c r="W1414" s="14" t="n"/>
      <c r="X1414" s="14" t="n"/>
      <c r="Y1414" s="14" t="n"/>
      <c r="Z1414" s="14" t="n"/>
      <c r="AA1414" s="11" t="n"/>
      <c r="AB1414" s="14">
        <f>B1414&amp;"|"&amp;I1414</f>
        <v/>
      </c>
      <c r="AC1414">
        <f>IF($B1414="","","|"&amp;SUBSTITUTE(TRIM(SUBSTITUTE(SUBSTITUTE(SUBSTITUTE(SUBSTITUTE(SUBSTITUTE(SUBSTITUTE(SUBSTITUTE(SUBSTITUTE(SUBSTITUTE(SUBSTITUTE(SUBSTITUTE(SUBSTITUTE(SUBSTITUTE(SUBSTITUTE(TRIM($B1414&amp;""),CHAR(10)," "),CHAR(13)," "),"."," "),";"," "),","," "),"/"," "),"+"," "),"-"," "),"  "," "),"  "," "),"  "," "),"  "," "),"  "," "),"  "," "))," ","|")&amp;"|")</f>
        <v/>
      </c>
      <c r="AD1414">
        <f>TRIM($I1414&amp;"")</f>
        <v/>
      </c>
    </row>
    <row r="1415" ht="24" customHeight="1">
      <c r="A1415" s="9" t="n">
        <v>46206</v>
      </c>
      <c r="B1415" s="14" t="inlineStr">
        <is>
          <t>10210</t>
        </is>
      </c>
      <c r="C1415" s="14" t="n"/>
      <c r="D1415" s="14" t="inlineStr">
        <is>
          <t>10 FURADEIRAS</t>
        </is>
      </c>
      <c r="E1415" s="14" t="inlineStr">
        <is>
          <t>30006802</t>
        </is>
      </c>
      <c r="F1415" s="14" t="inlineStr">
        <is>
          <t>TRAV SUPERIOR 360X55X25 MDP - CAD GENOVA</t>
        </is>
      </c>
      <c r="G1415" s="14" t="inlineStr">
        <is>
          <t>10 FURADEIRAS</t>
        </is>
      </c>
      <c r="H1415" s="14" t="inlineStr">
        <is>
          <t>10 FURADEIRAS</t>
        </is>
      </c>
      <c r="I1415" s="9" t="inlineStr">
        <is>
          <t>10 FURADEIRAS</t>
        </is>
      </c>
      <c r="J1415" s="9" t="n">
        <v>42</v>
      </c>
      <c r="K1415" s="14">
        <f>IF($E1415="","",IFERROR(INDEX('01_Cad_Pecas'!$H$2:$H$5000,MATCH($E1415,'01_Cad_Pecas'!$D$2:$D$5000,0)),IFERROR(INDEX('01_Cad_Pecas'!$H$2:$H$5000,MATCH(VALUE($E1415),'01_Cad_Pecas'!$D$2:$D$5000,0)),"")))</f>
        <v/>
      </c>
      <c r="L1415" s="14">
        <f>IF($E1415="","",IFERROR(INDEX('01_Cad_Pecas'!$I$2:$I$5000,MATCH($E1415,'01_Cad_Pecas'!$D$2:$D$5000,0)),IFERROR(INDEX('01_Cad_Pecas'!$I$2:$I$5000,MATCH(VALUE($E1415),'01_Cad_Pecas'!$D$2:$D$5000,0)),"")))</f>
        <v/>
      </c>
      <c r="M1415" s="14">
        <f>IF(OR($J1415="",$L1415=""),"",IF($K1415="",0,$K1415)+$J1415*$L1415)</f>
        <v/>
      </c>
      <c r="N1415" s="14" t="n">
        <v>46205</v>
      </c>
      <c r="O1415" s="9" t="n">
        <v>42</v>
      </c>
      <c r="P1415" s="14" t="n"/>
      <c r="Q1415" s="14" t="n"/>
      <c r="R1415" s="14" t="n"/>
      <c r="S1415" s="14" t="n"/>
      <c r="T1415" s="14" t="n"/>
      <c r="U1415" s="14" t="n"/>
      <c r="V1415" s="14" t="n"/>
      <c r="W1415" s="14" t="n"/>
      <c r="X1415" s="14" t="n"/>
      <c r="Y1415" s="14" t="n"/>
      <c r="Z1415" s="14" t="n"/>
      <c r="AA1415" s="11" t="n"/>
      <c r="AB1415" s="14">
        <f>B1415&amp;"|"&amp;I1415</f>
        <v/>
      </c>
      <c r="AC1415">
        <f>IF($B1415="","","|"&amp;SUBSTITUTE(TRIM(SUBSTITUTE(SUBSTITUTE(SUBSTITUTE(SUBSTITUTE(SUBSTITUTE(SUBSTITUTE(SUBSTITUTE(SUBSTITUTE(SUBSTITUTE(SUBSTITUTE(SUBSTITUTE(SUBSTITUTE(SUBSTITUTE(SUBSTITUTE(TRIM($B1415&amp;""),CHAR(10)," "),CHAR(13)," "),"."," "),";"," "),","," "),"/"," "),"+"," "),"-"," "),"  "," "),"  "," "),"  "," "),"  "," "),"  "," "),"  "," "))," ","|")&amp;"|")</f>
        <v/>
      </c>
      <c r="AD1415">
        <f>TRIM($I1415&amp;"")</f>
        <v/>
      </c>
    </row>
    <row r="1416" ht="24" customHeight="1">
      <c r="A1416" s="9" t="n">
        <v>46206</v>
      </c>
      <c r="B1416" s="14" t="inlineStr">
        <is>
          <t>10210</t>
        </is>
      </c>
      <c r="C1416" s="14" t="n"/>
      <c r="D1416" s="14" t="inlineStr">
        <is>
          <t>10 FURADEIRAS</t>
        </is>
      </c>
      <c r="E1416" s="14" t="inlineStr">
        <is>
          <t>30006803</t>
        </is>
      </c>
      <c r="F1416" s="14" t="inlineStr">
        <is>
          <t>TRAV CENTRAL 360X70X25 MDP - CAD GENOVA</t>
        </is>
      </c>
      <c r="G1416" s="14" t="inlineStr">
        <is>
          <t>10 FURADEIRAS</t>
        </is>
      </c>
      <c r="H1416" s="14" t="inlineStr">
        <is>
          <t>10 FURADEIRAS</t>
        </is>
      </c>
      <c r="I1416" s="9" t="inlineStr">
        <is>
          <t>10 FURADEIRAS</t>
        </is>
      </c>
      <c r="J1416" s="9" t="n">
        <v>42</v>
      </c>
      <c r="K1416" s="14">
        <f>IF($E1416="","",IFERROR(INDEX('01_Cad_Pecas'!$H$2:$H$5000,MATCH($E1416,'01_Cad_Pecas'!$D$2:$D$5000,0)),IFERROR(INDEX('01_Cad_Pecas'!$H$2:$H$5000,MATCH(VALUE($E1416),'01_Cad_Pecas'!$D$2:$D$5000,0)),"")))</f>
        <v/>
      </c>
      <c r="L1416" s="14">
        <f>IF($E1416="","",IFERROR(INDEX('01_Cad_Pecas'!$I$2:$I$5000,MATCH($E1416,'01_Cad_Pecas'!$D$2:$D$5000,0)),IFERROR(INDEX('01_Cad_Pecas'!$I$2:$I$5000,MATCH(VALUE($E1416),'01_Cad_Pecas'!$D$2:$D$5000,0)),"")))</f>
        <v/>
      </c>
      <c r="M1416" s="14">
        <f>IF(OR($J1416="",$L1416=""),"",IF($K1416="",0,$K1416)+$J1416*$L1416)</f>
        <v/>
      </c>
      <c r="N1416" s="14" t="n">
        <v>46205</v>
      </c>
      <c r="O1416" s="9" t="n">
        <v>42</v>
      </c>
      <c r="P1416" s="14" t="n"/>
      <c r="Q1416" s="14" t="n"/>
      <c r="R1416" s="14" t="n"/>
      <c r="S1416" s="14" t="n"/>
      <c r="T1416" s="14" t="n"/>
      <c r="U1416" s="14" t="n"/>
      <c r="V1416" s="14" t="n"/>
      <c r="W1416" s="14" t="n"/>
      <c r="X1416" s="14" t="n"/>
      <c r="Y1416" s="14" t="n"/>
      <c r="Z1416" s="14" t="n"/>
      <c r="AA1416" s="11" t="n"/>
      <c r="AB1416" s="14">
        <f>B1416&amp;"|"&amp;I1416</f>
        <v/>
      </c>
      <c r="AC1416">
        <f>IF($B1416="","","|"&amp;SUBSTITUTE(TRIM(SUBSTITUTE(SUBSTITUTE(SUBSTITUTE(SUBSTITUTE(SUBSTITUTE(SUBSTITUTE(SUBSTITUTE(SUBSTITUTE(SUBSTITUTE(SUBSTITUTE(SUBSTITUTE(SUBSTITUTE(SUBSTITUTE(SUBSTITUTE(TRIM($B1416&amp;""),CHAR(10)," "),CHAR(13)," "),"."," "),";"," "),","," "),"/"," "),"+"," "),"-"," "),"  "," "),"  "," "),"  "," "),"  "," "),"  "," "),"  "," "))," ","|")&amp;"|")</f>
        <v/>
      </c>
      <c r="AD1416">
        <f>TRIM($I1416&amp;"")</f>
        <v/>
      </c>
    </row>
    <row r="1417" ht="24" customHeight="1">
      <c r="A1417" s="9" t="n">
        <v>46206</v>
      </c>
      <c r="B1417" s="14" t="inlineStr">
        <is>
          <t>10210</t>
        </is>
      </c>
      <c r="C1417" s="14" t="n"/>
      <c r="D1417" s="14" t="inlineStr">
        <is>
          <t>10 FURADEIRAS</t>
        </is>
      </c>
      <c r="E1417" s="14" t="inlineStr">
        <is>
          <t>30006804</t>
        </is>
      </c>
      <c r="F1417" s="14" t="inlineStr">
        <is>
          <t>TRAV INFERIOR 360X87X15 MDP - CAD GENOVA</t>
        </is>
      </c>
      <c r="G1417" s="14" t="inlineStr">
        <is>
          <t>10 FURADEIRAS</t>
        </is>
      </c>
      <c r="H1417" s="14" t="inlineStr">
        <is>
          <t>10 FURADEIRAS</t>
        </is>
      </c>
      <c r="I1417" s="9" t="inlineStr">
        <is>
          <t>10 FURADEIRAS</t>
        </is>
      </c>
      <c r="J1417" s="9" t="n">
        <v>42</v>
      </c>
      <c r="K1417" s="14">
        <f>IF($E1417="","",IFERROR(INDEX('01_Cad_Pecas'!$H$2:$H$5000,MATCH($E1417,'01_Cad_Pecas'!$D$2:$D$5000,0)),IFERROR(INDEX('01_Cad_Pecas'!$H$2:$H$5000,MATCH(VALUE($E1417),'01_Cad_Pecas'!$D$2:$D$5000,0)),"")))</f>
        <v/>
      </c>
      <c r="L1417" s="14">
        <f>IF($E1417="","",IFERROR(INDEX('01_Cad_Pecas'!$I$2:$I$5000,MATCH($E1417,'01_Cad_Pecas'!$D$2:$D$5000,0)),IFERROR(INDEX('01_Cad_Pecas'!$I$2:$I$5000,MATCH(VALUE($E1417),'01_Cad_Pecas'!$D$2:$D$5000,0)),"")))</f>
        <v/>
      </c>
      <c r="M1417" s="14">
        <f>IF(OR($J1417="",$L1417=""),"",IF($K1417="",0,$K1417)+$J1417*$L1417)</f>
        <v/>
      </c>
      <c r="N1417" s="14" t="n">
        <v>46205</v>
      </c>
      <c r="O1417" s="9" t="n">
        <v>42</v>
      </c>
      <c r="P1417" s="14" t="n"/>
      <c r="Q1417" s="14" t="n"/>
      <c r="R1417" s="14" t="n"/>
      <c r="S1417" s="14" t="n"/>
      <c r="T1417" s="14" t="n"/>
      <c r="U1417" s="14" t="n"/>
      <c r="V1417" s="14" t="n"/>
      <c r="W1417" s="14" t="n"/>
      <c r="X1417" s="14" t="n"/>
      <c r="Y1417" s="14" t="n"/>
      <c r="Z1417" s="14" t="n"/>
      <c r="AA1417" s="11" t="n"/>
      <c r="AB1417" s="14">
        <f>B1417&amp;"|"&amp;I1417</f>
        <v/>
      </c>
      <c r="AC1417">
        <f>IF($B1417="","","|"&amp;SUBSTITUTE(TRIM(SUBSTITUTE(SUBSTITUTE(SUBSTITUTE(SUBSTITUTE(SUBSTITUTE(SUBSTITUTE(SUBSTITUTE(SUBSTITUTE(SUBSTITUTE(SUBSTITUTE(SUBSTITUTE(SUBSTITUTE(SUBSTITUTE(SUBSTITUTE(TRIM($B1417&amp;""),CHAR(10)," "),CHAR(13)," "),"."," "),";"," "),","," "),"/"," "),"+"," "),"-"," "),"  "," "),"  "," "),"  "," "),"  "," "),"  "," "),"  "," "))," ","|")&amp;"|")</f>
        <v/>
      </c>
      <c r="AD1417">
        <f>TRIM($I1417&amp;"")</f>
        <v/>
      </c>
    </row>
    <row r="1418" ht="24" customHeight="1">
      <c r="A1418" s="9" t="n">
        <v>46203</v>
      </c>
      <c r="B1418" s="14" t="inlineStr">
        <is>
          <t>10199,10201</t>
        </is>
      </c>
      <c r="C1418" s="14" t="n"/>
      <c r="D1418" s="14" t="inlineStr">
        <is>
          <t>10 FURADEIRAS</t>
        </is>
      </c>
      <c r="E1418" s="14" t="inlineStr">
        <is>
          <t>30001309</t>
        </is>
      </c>
      <c r="F1418" s="14" t="inlineStr">
        <is>
          <t>TRA CENTR 360X56(911)X25 MDP (14PCS) - PE INTEIRO</t>
        </is>
      </c>
      <c r="G1418" s="14" t="inlineStr">
        <is>
          <t>10 FURADEIRAS</t>
        </is>
      </c>
      <c r="H1418" s="14" t="inlineStr">
        <is>
          <t>10 FURADEIRAS</t>
        </is>
      </c>
      <c r="I1418" s="9" t="inlineStr">
        <is>
          <t>10 FURADEIRAS</t>
        </is>
      </c>
      <c r="J1418" s="9" t="n">
        <v>776</v>
      </c>
      <c r="K1418" s="14">
        <f>IF($E1418="","",IFERROR(INDEX('01_Cad_Pecas'!$H$2:$H$5000,MATCH($E1418,'01_Cad_Pecas'!$D$2:$D$5000,0)),IFERROR(INDEX('01_Cad_Pecas'!$H$2:$H$5000,MATCH(VALUE($E1418),'01_Cad_Pecas'!$D$2:$D$5000,0)),"")))</f>
        <v/>
      </c>
      <c r="L1418" s="14">
        <f>IF($E1418="","",IFERROR(INDEX('01_Cad_Pecas'!$I$2:$I$5000,MATCH($E1418,'01_Cad_Pecas'!$D$2:$D$5000,0)),IFERROR(INDEX('01_Cad_Pecas'!$I$2:$I$5000,MATCH(VALUE($E1418),'01_Cad_Pecas'!$D$2:$D$5000,0)),"")))</f>
        <v/>
      </c>
      <c r="M1418" s="14">
        <f>IF(OR($J1418="",$L1418=""),"",IF($K1418="",0,$K1418)+$J1418*$L1418)</f>
        <v/>
      </c>
      <c r="N1418" s="14" t="n">
        <v>46206</v>
      </c>
      <c r="O1418" s="14" t="n">
        <v>776</v>
      </c>
      <c r="P1418" s="14" t="n"/>
      <c r="Q1418" s="14" t="n"/>
      <c r="R1418" s="14" t="n"/>
      <c r="S1418" s="14" t="n"/>
      <c r="T1418" s="14">
        <f>IF(OR($J1418="",$O1418=""),"",$O1418/$J1418)</f>
        <v/>
      </c>
      <c r="U1418" s="14" t="inlineStr">
        <is>
          <t>Concluído</t>
        </is>
      </c>
      <c r="V1418" s="14" t="n"/>
      <c r="W1418" s="14" t="n"/>
      <c r="X1418" s="14" t="n"/>
      <c r="Y1418" s="14" t="n"/>
      <c r="Z1418" s="14" t="n"/>
      <c r="AA1418" s="11" t="n"/>
      <c r="AB1418" s="14">
        <f>B1418&amp;"|"&amp;I1418</f>
        <v/>
      </c>
      <c r="AC1418">
        <f>IF($B1418="","","|"&amp;SUBSTITUTE(TRIM(SUBSTITUTE(SUBSTITUTE(SUBSTITUTE(SUBSTITUTE(SUBSTITUTE(SUBSTITUTE(SUBSTITUTE(SUBSTITUTE(SUBSTITUTE(SUBSTITUTE(SUBSTITUTE(SUBSTITUTE(SUBSTITUTE(SUBSTITUTE(TRIM($B1418&amp;""),CHAR(10)," "),CHAR(13)," "),"."," "),";"," "),","," "),"/"," "),"+"," "),"-"," "),"  "," "),"  "," "),"  "," "),"  "," "),"  "," "),"  "," "))," ","|")&amp;"|")</f>
        <v/>
      </c>
      <c r="AD1418">
        <f>TRIM($I1418&amp;"")</f>
        <v/>
      </c>
    </row>
    <row r="1419" ht="24" customHeight="1">
      <c r="A1419" s="9" t="n">
        <v>46203</v>
      </c>
      <c r="B1419" s="14" t="inlineStr">
        <is>
          <t>10199,10201</t>
        </is>
      </c>
      <c r="C1419" s="14" t="n"/>
      <c r="D1419" s="14" t="inlineStr">
        <is>
          <t>10 FURADEIRAS</t>
        </is>
      </c>
      <c r="E1419" s="14" t="inlineStr">
        <is>
          <t>30001202</t>
        </is>
      </c>
      <c r="F1419" s="14" t="inlineStr">
        <is>
          <t>PÉ FRONTAL 441X65(911)X25 MDF (16PÇS) - CAD PÉ INT</t>
        </is>
      </c>
      <c r="G1419" s="14" t="inlineStr">
        <is>
          <t>10 FURADEIRAS</t>
        </is>
      </c>
      <c r="H1419" s="14" t="inlineStr">
        <is>
          <t>10 FURADEIRAS</t>
        </is>
      </c>
      <c r="I1419" s="9" t="inlineStr">
        <is>
          <t>10 FURADEIRAS</t>
        </is>
      </c>
      <c r="J1419" s="9" t="n">
        <v>1552</v>
      </c>
      <c r="K1419" s="14">
        <f>IF($E1419="","",IFERROR(INDEX('01_Cad_Pecas'!$H$2:$H$5000,MATCH($E1419,'01_Cad_Pecas'!$D$2:$D$5000,0)),IFERROR(INDEX('01_Cad_Pecas'!$H$2:$H$5000,MATCH(VALUE($E1419),'01_Cad_Pecas'!$D$2:$D$5000,0)),"")))</f>
        <v/>
      </c>
      <c r="L1419" s="14">
        <f>IF($E1419="","",IFERROR(INDEX('01_Cad_Pecas'!$I$2:$I$5000,MATCH($E1419,'01_Cad_Pecas'!$D$2:$D$5000,0)),IFERROR(INDEX('01_Cad_Pecas'!$I$2:$I$5000,MATCH(VALUE($E1419),'01_Cad_Pecas'!$D$2:$D$5000,0)),"")))</f>
        <v/>
      </c>
      <c r="M1419" s="14">
        <f>IF(OR($J1419="",$L1419=""),"",IF($K1419="",0,$K1419)+$J1419*$L1419)</f>
        <v/>
      </c>
      <c r="N1419" s="14" t="n">
        <v>46206</v>
      </c>
      <c r="O1419" s="14" t="n">
        <v>1552</v>
      </c>
      <c r="P1419" s="14" t="n"/>
      <c r="Q1419" s="14" t="n"/>
      <c r="R1419" s="14" t="n"/>
      <c r="S1419" s="14" t="n"/>
      <c r="T1419" s="14">
        <f>IF(OR($J1419="",$O1419=""),"",$O1419/$J1419)</f>
        <v/>
      </c>
      <c r="U1419" s="14" t="inlineStr">
        <is>
          <t>Concluído</t>
        </is>
      </c>
      <c r="V1419" s="14" t="n"/>
      <c r="W1419" s="14" t="n"/>
      <c r="X1419" s="14" t="n"/>
      <c r="Y1419" s="14" t="n"/>
      <c r="Z1419" s="14" t="n"/>
      <c r="AA1419" s="11" t="n"/>
      <c r="AB1419" s="14">
        <f>B1419&amp;"|"&amp;I1419</f>
        <v/>
      </c>
      <c r="AC1419">
        <f>IF($B1419="","","|"&amp;SUBSTITUTE(TRIM(SUBSTITUTE(SUBSTITUTE(SUBSTITUTE(SUBSTITUTE(SUBSTITUTE(SUBSTITUTE(SUBSTITUTE(SUBSTITUTE(SUBSTITUTE(SUBSTITUTE(SUBSTITUTE(SUBSTITUTE(SUBSTITUTE(SUBSTITUTE(TRIM($B1419&amp;""),CHAR(10)," "),CHAR(13)," "),"."," "),";"," "),","," "),"/"," "),"+"," "),"-"," "),"  "," "),"  "," "),"  "," "),"  "," "),"  "," "),"  "," "))," ","|")&amp;"|")</f>
        <v/>
      </c>
      <c r="AD1419">
        <f>TRIM($I1419&amp;"")</f>
        <v/>
      </c>
    </row>
    <row r="1420" ht="24" customHeight="1">
      <c r="A1420" s="9" t="n">
        <v>46203</v>
      </c>
      <c r="B1420" s="14" t="inlineStr">
        <is>
          <t>10199,10201</t>
        </is>
      </c>
      <c r="C1420" s="14" t="n"/>
      <c r="D1420" s="14" t="inlineStr">
        <is>
          <t>10 FURADEIRAS</t>
        </is>
      </c>
      <c r="E1420" s="14" t="inlineStr">
        <is>
          <t>30001301</t>
        </is>
      </c>
      <c r="F1420" s="14" t="inlineStr">
        <is>
          <t>PE TRASEIRO 920X65(911)X25 MDF (11PCS)- CAD PE INT</t>
        </is>
      </c>
      <c r="G1420" s="14" t="inlineStr">
        <is>
          <t>10 FURADEIRAS</t>
        </is>
      </c>
      <c r="H1420" s="14" t="inlineStr">
        <is>
          <t>10 FURADEIRAS</t>
        </is>
      </c>
      <c r="I1420" s="9" t="inlineStr">
        <is>
          <t>10 FURADEIRAS</t>
        </is>
      </c>
      <c r="J1420" s="9" t="n">
        <v>1552</v>
      </c>
      <c r="K1420" s="14">
        <f>IF($E1420="","",IFERROR(INDEX('01_Cad_Pecas'!$H$2:$H$5000,MATCH($E1420,'01_Cad_Pecas'!$D$2:$D$5000,0)),IFERROR(INDEX('01_Cad_Pecas'!$H$2:$H$5000,MATCH(VALUE($E1420),'01_Cad_Pecas'!$D$2:$D$5000,0)),"")))</f>
        <v/>
      </c>
      <c r="L1420" s="14">
        <f>IF($E1420="","",IFERROR(INDEX('01_Cad_Pecas'!$I$2:$I$5000,MATCH($E1420,'01_Cad_Pecas'!$D$2:$D$5000,0)),IFERROR(INDEX('01_Cad_Pecas'!$I$2:$I$5000,MATCH(VALUE($E1420),'01_Cad_Pecas'!$D$2:$D$5000,0)),"")))</f>
        <v/>
      </c>
      <c r="M1420" s="14">
        <f>IF(OR($J1420="",$L1420=""),"",IF($K1420="",0,$K1420)+$J1420*$L1420)</f>
        <v/>
      </c>
      <c r="N1420" s="14" t="n">
        <v>46206</v>
      </c>
      <c r="O1420" s="14" t="n">
        <v>1552</v>
      </c>
      <c r="P1420" s="14" t="n"/>
      <c r="Q1420" s="14" t="n"/>
      <c r="R1420" s="14" t="n"/>
      <c r="S1420" s="14" t="n"/>
      <c r="T1420" s="14">
        <f>IF(OR($J1420="",$O1420=""),"",$O1420/$J1420)</f>
        <v/>
      </c>
      <c r="U1420" s="14" t="inlineStr">
        <is>
          <t>Concluído</t>
        </is>
      </c>
      <c r="V1420" s="14" t="n"/>
      <c r="W1420" s="14" t="n"/>
      <c r="X1420" s="14" t="n"/>
      <c r="Y1420" s="14" t="n"/>
      <c r="Z1420" s="14" t="n"/>
      <c r="AA1420" s="11" t="n"/>
      <c r="AB1420" s="14">
        <f>B1420&amp;"|"&amp;I1420</f>
        <v/>
      </c>
      <c r="AC1420">
        <f>IF($B1420="","","|"&amp;SUBSTITUTE(TRIM(SUBSTITUTE(SUBSTITUTE(SUBSTITUTE(SUBSTITUTE(SUBSTITUTE(SUBSTITUTE(SUBSTITUTE(SUBSTITUTE(SUBSTITUTE(SUBSTITUTE(SUBSTITUTE(SUBSTITUTE(SUBSTITUTE(SUBSTITUTE(TRIM($B1420&amp;""),CHAR(10)," "),CHAR(13)," "),"."," "),";"," "),","," "),"/"," "),"+"," "),"-"," "),"  "," "),"  "," "),"  "," "),"  "," "),"  "," "),"  "," "))," ","|")&amp;"|")</f>
        <v/>
      </c>
      <c r="AD1420">
        <f>TRIM($I1420&amp;"")</f>
        <v/>
      </c>
    </row>
    <row r="1421" ht="24" customHeight="1">
      <c r="A1421" s="9" t="n">
        <v>46204</v>
      </c>
      <c r="B1421" s="14" t="inlineStr">
        <is>
          <t>10200,10202,10205</t>
        </is>
      </c>
      <c r="C1421" s="14" t="n"/>
      <c r="D1421" s="14" t="inlineStr">
        <is>
          <t>10 FURADEIRAS</t>
        </is>
      </c>
      <c r="E1421" s="14" t="inlineStr">
        <is>
          <t>30001309</t>
        </is>
      </c>
      <c r="F1421" s="14" t="inlineStr">
        <is>
          <t>TRA CENTR 360X56(911)X25 MDP (14PCS) - PE INTEIRO</t>
        </is>
      </c>
      <c r="G1421" s="14" t="inlineStr">
        <is>
          <t>10 FURADEIRAS</t>
        </is>
      </c>
      <c r="H1421" s="14" t="inlineStr">
        <is>
          <t>10 FURADEIRAS</t>
        </is>
      </c>
      <c r="I1421" s="9" t="inlineStr">
        <is>
          <t>10 FURADEIRAS</t>
        </is>
      </c>
      <c r="J1421" s="9" t="n">
        <v>66</v>
      </c>
      <c r="K1421" s="14">
        <f>IF($E1421="","",IFERROR(INDEX('01_Cad_Pecas'!$H$2:$H$5000,MATCH($E1421,'01_Cad_Pecas'!$D$2:$D$5000,0)),IFERROR(INDEX('01_Cad_Pecas'!$H$2:$H$5000,MATCH(VALUE($E1421),'01_Cad_Pecas'!$D$2:$D$5000,0)),"")))</f>
        <v/>
      </c>
      <c r="L1421" s="14">
        <f>IF($E1421="","",IFERROR(INDEX('01_Cad_Pecas'!$I$2:$I$5000,MATCH($E1421,'01_Cad_Pecas'!$D$2:$D$5000,0)),IFERROR(INDEX('01_Cad_Pecas'!$I$2:$I$5000,MATCH(VALUE($E1421),'01_Cad_Pecas'!$D$2:$D$5000,0)),"")))</f>
        <v/>
      </c>
      <c r="M1421" s="14">
        <f>IF(OR($J1421="",$L1421=""),"",IF($K1421="",0,$K1421)+$J1421*$L1421)</f>
        <v/>
      </c>
      <c r="N1421" s="9" t="n">
        <v>46204</v>
      </c>
      <c r="O1421" s="9" t="n">
        <v>66</v>
      </c>
      <c r="P1421" s="14" t="n"/>
      <c r="Q1421" s="14" t="n"/>
      <c r="R1421" s="14" t="n"/>
      <c r="S1421" s="14" t="n"/>
      <c r="T1421" s="14" t="n"/>
      <c r="U1421" s="14" t="n"/>
      <c r="V1421" s="14" t="n"/>
      <c r="W1421" s="14" t="n"/>
      <c r="X1421" s="14" t="n"/>
      <c r="Y1421" s="14" t="n"/>
      <c r="Z1421" s="14" t="n"/>
      <c r="AA1421" s="11" t="n"/>
      <c r="AB1421" s="14">
        <f>B1421&amp;"|"&amp;I1421</f>
        <v/>
      </c>
      <c r="AC1421">
        <f>IF($B1421="","","|"&amp;SUBSTITUTE(TRIM(SUBSTITUTE(SUBSTITUTE(SUBSTITUTE(SUBSTITUTE(SUBSTITUTE(SUBSTITUTE(SUBSTITUTE(SUBSTITUTE(SUBSTITUTE(SUBSTITUTE(SUBSTITUTE(SUBSTITUTE(SUBSTITUTE(SUBSTITUTE(TRIM($B1421&amp;""),CHAR(10)," "),CHAR(13)," "),"."," "),";"," "),","," "),"/"," "),"+"," "),"-"," "),"  "," "),"  "," "),"  "," "),"  "," "),"  "," "),"  "," "))," ","|")&amp;"|")</f>
        <v/>
      </c>
      <c r="AD1421">
        <f>TRIM($I1421&amp;"")</f>
        <v/>
      </c>
    </row>
    <row r="1422" ht="24" customHeight="1">
      <c r="A1422" s="9" t="n">
        <v>46204</v>
      </c>
      <c r="B1422" s="14" t="inlineStr">
        <is>
          <t>10200,10202,10205</t>
        </is>
      </c>
      <c r="C1422" s="14" t="n"/>
      <c r="D1422" s="14" t="inlineStr">
        <is>
          <t>10 FURADEIRAS</t>
        </is>
      </c>
      <c r="E1422" s="14" t="inlineStr">
        <is>
          <t>30001201</t>
        </is>
      </c>
      <c r="F1422" s="14" t="inlineStr">
        <is>
          <t>PE TRASEIRO 980X65(911)X25 MDF (11PCS)- CAD PE INT</t>
        </is>
      </c>
      <c r="G1422" s="14" t="inlineStr">
        <is>
          <t>10 FURADEIRAS</t>
        </is>
      </c>
      <c r="H1422" s="14" t="inlineStr">
        <is>
          <t>10 FURADEIRAS</t>
        </is>
      </c>
      <c r="I1422" s="9" t="inlineStr">
        <is>
          <t>10 FURADEIRAS</t>
        </is>
      </c>
      <c r="J1422" s="9" t="n">
        <v>8</v>
      </c>
      <c r="K1422" s="14">
        <f>IF($E1422="","",IFERROR(INDEX('01_Cad_Pecas'!$H$2:$H$5000,MATCH($E1422,'01_Cad_Pecas'!$D$2:$D$5000,0)),IFERROR(INDEX('01_Cad_Pecas'!$H$2:$H$5000,MATCH(VALUE($E1422),'01_Cad_Pecas'!$D$2:$D$5000,0)),"")))</f>
        <v/>
      </c>
      <c r="L1422" s="14">
        <f>IF($E1422="","",IFERROR(INDEX('01_Cad_Pecas'!$I$2:$I$5000,MATCH($E1422,'01_Cad_Pecas'!$D$2:$D$5000,0)),IFERROR(INDEX('01_Cad_Pecas'!$I$2:$I$5000,MATCH(VALUE($E1422),'01_Cad_Pecas'!$D$2:$D$5000,0)),"")))</f>
        <v/>
      </c>
      <c r="M1422" s="14">
        <f>IF(OR($J1422="",$L1422=""),"",IF($K1422="",0,$K1422)+$J1422*$L1422)</f>
        <v/>
      </c>
      <c r="N1422" s="9" t="n">
        <v>46204</v>
      </c>
      <c r="O1422" s="9" t="n">
        <v>8</v>
      </c>
      <c r="P1422" s="14" t="n"/>
      <c r="Q1422" s="14" t="n"/>
      <c r="R1422" s="14" t="n"/>
      <c r="S1422" s="14" t="n"/>
      <c r="T1422" s="14" t="n"/>
      <c r="U1422" s="14" t="n"/>
      <c r="V1422" s="14" t="n"/>
      <c r="W1422" s="14" t="n"/>
      <c r="X1422" s="14" t="n"/>
      <c r="Y1422" s="14" t="n"/>
      <c r="Z1422" s="14" t="n"/>
      <c r="AA1422" s="11" t="n"/>
      <c r="AB1422" s="14">
        <f>B1422&amp;"|"&amp;I1422</f>
        <v/>
      </c>
      <c r="AC1422">
        <f>IF($B1422="","","|"&amp;SUBSTITUTE(TRIM(SUBSTITUTE(SUBSTITUTE(SUBSTITUTE(SUBSTITUTE(SUBSTITUTE(SUBSTITUTE(SUBSTITUTE(SUBSTITUTE(SUBSTITUTE(SUBSTITUTE(SUBSTITUTE(SUBSTITUTE(SUBSTITUTE(SUBSTITUTE(TRIM($B1422&amp;""),CHAR(10)," "),CHAR(13)," "),"."," "),";"," "),","," "),"/"," "),"+"," "),"-"," "),"  "," "),"  "," "),"  "," "),"  "," "),"  "," "),"  "," "))," ","|")&amp;"|")</f>
        <v/>
      </c>
      <c r="AD1422">
        <f>TRIM($I1422&amp;"")</f>
        <v/>
      </c>
    </row>
    <row r="1423" ht="24" customHeight="1">
      <c r="A1423" s="9" t="n">
        <v>46204</v>
      </c>
      <c r="B1423" s="14" t="inlineStr">
        <is>
          <t>10200,10202,10205</t>
        </is>
      </c>
      <c r="C1423" s="14" t="n"/>
      <c r="D1423" s="14" t="inlineStr">
        <is>
          <t>10 FURADEIRAS</t>
        </is>
      </c>
      <c r="E1423" s="14" t="inlineStr">
        <is>
          <t>30001202</t>
        </is>
      </c>
      <c r="F1423" s="14" t="inlineStr">
        <is>
          <t>PÉ FRONTAL 441X65(911)X25 MDF (16PÇS) - CAD PÉ INT</t>
        </is>
      </c>
      <c r="G1423" s="14" t="inlineStr">
        <is>
          <t>10 FURADEIRAS</t>
        </is>
      </c>
      <c r="H1423" s="14" t="inlineStr">
        <is>
          <t>10 FURADEIRAS</t>
        </is>
      </c>
      <c r="I1423" s="9" t="inlineStr">
        <is>
          <t>10 FURADEIRAS</t>
        </is>
      </c>
      <c r="J1423" s="9" t="n">
        <v>140</v>
      </c>
      <c r="K1423" s="14">
        <f>IF($E1423="","",IFERROR(INDEX('01_Cad_Pecas'!$H$2:$H$5000,MATCH($E1423,'01_Cad_Pecas'!$D$2:$D$5000,0)),IFERROR(INDEX('01_Cad_Pecas'!$H$2:$H$5000,MATCH(VALUE($E1423),'01_Cad_Pecas'!$D$2:$D$5000,0)),"")))</f>
        <v/>
      </c>
      <c r="L1423" s="14">
        <f>IF($E1423="","",IFERROR(INDEX('01_Cad_Pecas'!$I$2:$I$5000,MATCH($E1423,'01_Cad_Pecas'!$D$2:$D$5000,0)),IFERROR(INDEX('01_Cad_Pecas'!$I$2:$I$5000,MATCH(VALUE($E1423),'01_Cad_Pecas'!$D$2:$D$5000,0)),"")))</f>
        <v/>
      </c>
      <c r="M1423" s="14">
        <f>IF(OR($J1423="",$L1423=""),"",IF($K1423="",0,$K1423)+$J1423*$L1423)</f>
        <v/>
      </c>
      <c r="N1423" s="9" t="n">
        <v>46204</v>
      </c>
      <c r="O1423" s="9" t="n">
        <v>140</v>
      </c>
      <c r="P1423" s="14" t="n"/>
      <c r="Q1423" s="14" t="n"/>
      <c r="R1423" s="14" t="n"/>
      <c r="S1423" s="14" t="n"/>
      <c r="T1423" s="14" t="n"/>
      <c r="U1423" s="14" t="n"/>
      <c r="V1423" s="14" t="n"/>
      <c r="W1423" s="14" t="n"/>
      <c r="X1423" s="14" t="n"/>
      <c r="Y1423" s="14" t="n"/>
      <c r="Z1423" s="14" t="n"/>
      <c r="AA1423" s="11" t="n"/>
      <c r="AB1423" s="14">
        <f>B1423&amp;"|"&amp;I1423</f>
        <v/>
      </c>
      <c r="AC1423">
        <f>IF($B1423="","","|"&amp;SUBSTITUTE(TRIM(SUBSTITUTE(SUBSTITUTE(SUBSTITUTE(SUBSTITUTE(SUBSTITUTE(SUBSTITUTE(SUBSTITUTE(SUBSTITUTE(SUBSTITUTE(SUBSTITUTE(SUBSTITUTE(SUBSTITUTE(SUBSTITUTE(SUBSTITUTE(TRIM($B1423&amp;""),CHAR(10)," "),CHAR(13)," "),"."," "),";"," "),","," "),"/"," "),"+"," "),"-"," "),"  "," "),"  "," "),"  "," "),"  "," "),"  "," "),"  "," "))," ","|")&amp;"|")</f>
        <v/>
      </c>
      <c r="AD1423">
        <f>TRIM($I1423&amp;"")</f>
        <v/>
      </c>
    </row>
    <row r="1424" ht="24" customHeight="1">
      <c r="A1424" s="9" t="n">
        <v>46204</v>
      </c>
      <c r="B1424" s="14" t="inlineStr">
        <is>
          <t>10200,10202,10205</t>
        </is>
      </c>
      <c r="C1424" s="14" t="n"/>
      <c r="D1424" s="14" t="inlineStr">
        <is>
          <t>10 FURADEIRAS</t>
        </is>
      </c>
      <c r="E1424" s="14" t="inlineStr">
        <is>
          <t>30001301</t>
        </is>
      </c>
      <c r="F1424" s="14" t="inlineStr">
        <is>
          <t>PE TRASEIRO 920X65(911)X25 MDF (11PCS)- CAD PE INT</t>
        </is>
      </c>
      <c r="G1424" s="14" t="inlineStr">
        <is>
          <t>10 FURADEIRAS</t>
        </is>
      </c>
      <c r="H1424" s="14" t="inlineStr">
        <is>
          <t>10 FURADEIRAS</t>
        </is>
      </c>
      <c r="I1424" s="9" t="inlineStr">
        <is>
          <t>10 FURADEIRAS</t>
        </is>
      </c>
      <c r="J1424" s="9" t="n">
        <v>132</v>
      </c>
      <c r="K1424" s="14">
        <f>IF($E1424="","",IFERROR(INDEX('01_Cad_Pecas'!$H$2:$H$5000,MATCH($E1424,'01_Cad_Pecas'!$D$2:$D$5000,0)),IFERROR(INDEX('01_Cad_Pecas'!$H$2:$H$5000,MATCH(VALUE($E1424),'01_Cad_Pecas'!$D$2:$D$5000,0)),"")))</f>
        <v/>
      </c>
      <c r="L1424" s="14">
        <f>IF($E1424="","",IFERROR(INDEX('01_Cad_Pecas'!$I$2:$I$5000,MATCH($E1424,'01_Cad_Pecas'!$D$2:$D$5000,0)),IFERROR(INDEX('01_Cad_Pecas'!$I$2:$I$5000,MATCH(VALUE($E1424),'01_Cad_Pecas'!$D$2:$D$5000,0)),"")))</f>
        <v/>
      </c>
      <c r="M1424" s="14">
        <f>IF(OR($J1424="",$L1424=""),"",IF($K1424="",0,$K1424)+$J1424*$L1424)</f>
        <v/>
      </c>
      <c r="N1424" s="9" t="n">
        <v>46204</v>
      </c>
      <c r="O1424" s="9" t="n">
        <v>132</v>
      </c>
      <c r="P1424" s="14" t="n"/>
      <c r="Q1424" s="14" t="n"/>
      <c r="R1424" s="14" t="n"/>
      <c r="S1424" s="14" t="n"/>
      <c r="T1424" s="14" t="n"/>
      <c r="U1424" s="14" t="n"/>
      <c r="V1424" s="14" t="n"/>
      <c r="W1424" s="14" t="n"/>
      <c r="X1424" s="14" t="n"/>
      <c r="Y1424" s="14" t="n"/>
      <c r="Z1424" s="14" t="n"/>
      <c r="AA1424" s="11" t="n"/>
      <c r="AB1424" s="14">
        <f>B1424&amp;"|"&amp;I1424</f>
        <v/>
      </c>
      <c r="AC1424">
        <f>IF($B1424="","","|"&amp;SUBSTITUTE(TRIM(SUBSTITUTE(SUBSTITUTE(SUBSTITUTE(SUBSTITUTE(SUBSTITUTE(SUBSTITUTE(SUBSTITUTE(SUBSTITUTE(SUBSTITUTE(SUBSTITUTE(SUBSTITUTE(SUBSTITUTE(SUBSTITUTE(SUBSTITUTE(TRIM($B1424&amp;""),CHAR(10)," "),CHAR(13)," "),"."," "),";"," "),","," "),"/"," "),"+"," "),"-"," "),"  "," "),"  "," "),"  "," "),"  "," "),"  "," "),"  "," "))," ","|")&amp;"|")</f>
        <v/>
      </c>
      <c r="AD1424">
        <f>TRIM($I1424&amp;"")</f>
        <v/>
      </c>
    </row>
    <row r="1425" ht="24" customHeight="1">
      <c r="A1425" s="9" t="n">
        <v>46206</v>
      </c>
      <c r="B1425" s="14" t="inlineStr">
        <is>
          <t>10210</t>
        </is>
      </c>
      <c r="C1425" s="14" t="n"/>
      <c r="D1425" s="14" t="inlineStr">
        <is>
          <t>10 FURADEIRAS</t>
        </is>
      </c>
      <c r="E1425" s="14" t="inlineStr">
        <is>
          <t>30001309</t>
        </is>
      </c>
      <c r="F1425" s="14" t="inlineStr">
        <is>
          <t>TRA CENTR 360X56(911)X25 MDP (14PCS) - PE INTEIRO</t>
        </is>
      </c>
      <c r="G1425" s="14" t="inlineStr">
        <is>
          <t>10 FURADEIRAS</t>
        </is>
      </c>
      <c r="H1425" s="14" t="inlineStr">
        <is>
          <t>10 FURADEIRAS</t>
        </is>
      </c>
      <c r="I1425" s="9" t="inlineStr">
        <is>
          <t>10 FURADEIRAS</t>
        </is>
      </c>
      <c r="J1425" s="9" t="n">
        <v>514</v>
      </c>
      <c r="K1425" s="14">
        <f>IF($E1425="","",IFERROR(INDEX('01_Cad_Pecas'!$H$2:$H$5000,MATCH($E1425,'01_Cad_Pecas'!$D$2:$D$5000,0)),IFERROR(INDEX('01_Cad_Pecas'!$H$2:$H$5000,MATCH(VALUE($E1425),'01_Cad_Pecas'!$D$2:$D$5000,0)),"")))</f>
        <v/>
      </c>
      <c r="L1425" s="14">
        <f>IF($E1425="","",IFERROR(INDEX('01_Cad_Pecas'!$I$2:$I$5000,MATCH($E1425,'01_Cad_Pecas'!$D$2:$D$5000,0)),IFERROR(INDEX('01_Cad_Pecas'!$I$2:$I$5000,MATCH(VALUE($E1425),'01_Cad_Pecas'!$D$2:$D$5000,0)),"")))</f>
        <v/>
      </c>
      <c r="M1425" s="14">
        <f>IF(OR($J1425="",$L1425=""),"",IF($K1425="",0,$K1425)+$J1425*$L1425)</f>
        <v/>
      </c>
      <c r="N1425" s="9" t="n">
        <v>46204</v>
      </c>
      <c r="O1425" s="9" t="n">
        <v>514</v>
      </c>
      <c r="P1425" s="14" t="n"/>
      <c r="Q1425" s="14" t="n"/>
      <c r="R1425" s="14" t="n"/>
      <c r="S1425" s="14" t="n"/>
      <c r="T1425" s="14" t="n"/>
      <c r="U1425" s="14" t="n"/>
      <c r="V1425" s="14" t="n"/>
      <c r="W1425" s="14" t="n"/>
      <c r="X1425" s="14" t="n"/>
      <c r="Y1425" s="14" t="n"/>
      <c r="Z1425" s="14" t="n"/>
      <c r="AA1425" s="11" t="n"/>
      <c r="AB1425" s="14">
        <f>B1425&amp;"|"&amp;I1425</f>
        <v/>
      </c>
      <c r="AC1425">
        <f>IF($B1425="","","|"&amp;SUBSTITUTE(TRIM(SUBSTITUTE(SUBSTITUTE(SUBSTITUTE(SUBSTITUTE(SUBSTITUTE(SUBSTITUTE(SUBSTITUTE(SUBSTITUTE(SUBSTITUTE(SUBSTITUTE(SUBSTITUTE(SUBSTITUTE(SUBSTITUTE(SUBSTITUTE(TRIM($B1425&amp;""),CHAR(10)," "),CHAR(13)," "),"."," "),";"," "),","," "),"/"," "),"+"," "),"-"," "),"  "," "),"  "," "),"  "," "),"  "," "),"  "," "),"  "," "))," ","|")&amp;"|")</f>
        <v/>
      </c>
      <c r="AD1425">
        <f>TRIM($I1425&amp;"")</f>
        <v/>
      </c>
    </row>
    <row r="1426" ht="24" customHeight="1">
      <c r="A1426" s="9" t="n">
        <v>46206</v>
      </c>
      <c r="B1426" s="14" t="inlineStr">
        <is>
          <t>10210</t>
        </is>
      </c>
      <c r="C1426" s="14" t="n"/>
      <c r="D1426" s="14" t="inlineStr">
        <is>
          <t>10 FURADEIRAS</t>
        </is>
      </c>
      <c r="E1426" s="14" t="inlineStr">
        <is>
          <t>30001322</t>
        </is>
      </c>
      <c r="F1426" s="14" t="inlineStr">
        <is>
          <t>TRA CENT 360X56(911)X25 MDP (14PÇS) - PÉ INT MILÃO</t>
        </is>
      </c>
      <c r="G1426" s="14" t="inlineStr">
        <is>
          <t>10 FURADEIRAS</t>
        </is>
      </c>
      <c r="H1426" s="14" t="inlineStr">
        <is>
          <t>10 FURADEIRAS</t>
        </is>
      </c>
      <c r="I1426" s="9" t="inlineStr">
        <is>
          <t>10 FURADEIRAS</t>
        </is>
      </c>
      <c r="J1426" s="9" t="n">
        <v>110</v>
      </c>
      <c r="K1426" s="14">
        <f>IF($E1426="","",IFERROR(INDEX('01_Cad_Pecas'!$H$2:$H$5000,MATCH($E1426,'01_Cad_Pecas'!$D$2:$D$5000,0)),IFERROR(INDEX('01_Cad_Pecas'!$H$2:$H$5000,MATCH(VALUE($E1426),'01_Cad_Pecas'!$D$2:$D$5000,0)),"")))</f>
        <v/>
      </c>
      <c r="L1426" s="14">
        <f>IF($E1426="","",IFERROR(INDEX('01_Cad_Pecas'!$I$2:$I$5000,MATCH($E1426,'01_Cad_Pecas'!$D$2:$D$5000,0)),IFERROR(INDEX('01_Cad_Pecas'!$I$2:$I$5000,MATCH(VALUE($E1426),'01_Cad_Pecas'!$D$2:$D$5000,0)),"")))</f>
        <v/>
      </c>
      <c r="M1426" s="14">
        <f>IF(OR($J1426="",$L1426=""),"",IF($K1426="",0,$K1426)+$J1426*$L1426)</f>
        <v/>
      </c>
      <c r="N1426" s="14" t="n">
        <v>46205</v>
      </c>
      <c r="O1426" s="14" t="n">
        <v>110</v>
      </c>
      <c r="P1426" s="14" t="n"/>
      <c r="Q1426" s="14" t="n"/>
      <c r="R1426" s="14" t="n"/>
      <c r="S1426" s="14" t="n"/>
      <c r="T1426" s="14" t="n"/>
      <c r="U1426" s="14" t="n"/>
      <c r="V1426" s="14" t="n"/>
      <c r="W1426" s="14" t="n"/>
      <c r="X1426" s="14" t="n"/>
      <c r="Y1426" s="14" t="n"/>
      <c r="Z1426" s="14" t="n"/>
      <c r="AA1426" s="11" t="n"/>
      <c r="AB1426" s="14">
        <f>B1426&amp;"|"&amp;I1426</f>
        <v/>
      </c>
      <c r="AC1426">
        <f>IF($B1426="","","|"&amp;SUBSTITUTE(TRIM(SUBSTITUTE(SUBSTITUTE(SUBSTITUTE(SUBSTITUTE(SUBSTITUTE(SUBSTITUTE(SUBSTITUTE(SUBSTITUTE(SUBSTITUTE(SUBSTITUTE(SUBSTITUTE(SUBSTITUTE(SUBSTITUTE(SUBSTITUTE(TRIM($B1426&amp;""),CHAR(10)," "),CHAR(13)," "),"."," "),";"," "),","," "),"/"," "),"+"," "),"-"," "),"  "," "),"  "," "),"  "," "),"  "," "),"  "," "),"  "," "))," ","|")&amp;"|")</f>
        <v/>
      </c>
      <c r="AD1426">
        <f>TRIM($I1426&amp;"")</f>
        <v/>
      </c>
    </row>
    <row r="1427" ht="24" customHeight="1">
      <c r="A1427" s="9" t="n">
        <v>46206</v>
      </c>
      <c r="B1427" s="14" t="inlineStr">
        <is>
          <t>10210</t>
        </is>
      </c>
      <c r="C1427" s="14" t="n"/>
      <c r="D1427" s="14" t="inlineStr">
        <is>
          <t>10 FURADEIRAS</t>
        </is>
      </c>
      <c r="E1427" s="14" t="inlineStr">
        <is>
          <t>30001201</t>
        </is>
      </c>
      <c r="F1427" s="14" t="inlineStr">
        <is>
          <t>PE TRASEIRO 980X65(911)X25 MDF (11PCS)- CAD PE INT</t>
        </is>
      </c>
      <c r="G1427" s="14" t="inlineStr">
        <is>
          <t>10 FURADEIRAS</t>
        </is>
      </c>
      <c r="H1427" s="14" t="inlineStr">
        <is>
          <t>10 FURADEIRAS</t>
        </is>
      </c>
      <c r="I1427" s="9" t="inlineStr">
        <is>
          <t>10 FURADEIRAS</t>
        </is>
      </c>
      <c r="J1427" s="9" t="n">
        <v>220</v>
      </c>
      <c r="K1427" s="14">
        <f>IF($E1427="","",IFERROR(INDEX('01_Cad_Pecas'!$H$2:$H$5000,MATCH($E1427,'01_Cad_Pecas'!$D$2:$D$5000,0)),IFERROR(INDEX('01_Cad_Pecas'!$H$2:$H$5000,MATCH(VALUE($E1427),'01_Cad_Pecas'!$D$2:$D$5000,0)),"")))</f>
        <v/>
      </c>
      <c r="L1427" s="14">
        <f>IF($E1427="","",IFERROR(INDEX('01_Cad_Pecas'!$I$2:$I$5000,MATCH($E1427,'01_Cad_Pecas'!$D$2:$D$5000,0)),IFERROR(INDEX('01_Cad_Pecas'!$I$2:$I$5000,MATCH(VALUE($E1427),'01_Cad_Pecas'!$D$2:$D$5000,0)),"")))</f>
        <v/>
      </c>
      <c r="M1427" s="14">
        <f>IF(OR($J1427="",$L1427=""),"",IF($K1427="",0,$K1427)+$J1427*$L1427)</f>
        <v/>
      </c>
      <c r="N1427" s="14" t="n">
        <v>46205</v>
      </c>
      <c r="O1427" s="14" t="n">
        <v>220</v>
      </c>
      <c r="P1427" s="14" t="n"/>
      <c r="Q1427" s="14" t="n"/>
      <c r="R1427" s="14" t="n"/>
      <c r="S1427" s="14" t="n"/>
      <c r="T1427" s="14" t="n"/>
      <c r="U1427" s="14" t="n"/>
      <c r="V1427" s="14" t="n"/>
      <c r="W1427" s="14" t="n"/>
      <c r="X1427" s="14" t="n"/>
      <c r="Y1427" s="14" t="n"/>
      <c r="Z1427" s="14" t="n"/>
      <c r="AA1427" s="11" t="n"/>
      <c r="AB1427" s="14">
        <f>B1427&amp;"|"&amp;I1427</f>
        <v/>
      </c>
      <c r="AC1427">
        <f>IF($B1427="","","|"&amp;SUBSTITUTE(TRIM(SUBSTITUTE(SUBSTITUTE(SUBSTITUTE(SUBSTITUTE(SUBSTITUTE(SUBSTITUTE(SUBSTITUTE(SUBSTITUTE(SUBSTITUTE(SUBSTITUTE(SUBSTITUTE(SUBSTITUTE(SUBSTITUTE(SUBSTITUTE(TRIM($B1427&amp;""),CHAR(10)," "),CHAR(13)," "),"."," "),";"," "),","," "),"/"," "),"+"," "),"-"," "),"  "," "),"  "," "),"  "," "),"  "," "),"  "," "),"  "," "))," ","|")&amp;"|")</f>
        <v/>
      </c>
      <c r="AD1427">
        <f>TRIM($I1427&amp;"")</f>
        <v/>
      </c>
    </row>
    <row r="1428" ht="24" customHeight="1">
      <c r="A1428" s="9" t="n">
        <v>46206</v>
      </c>
      <c r="B1428" s="14" t="inlineStr">
        <is>
          <t>10210</t>
        </is>
      </c>
      <c r="C1428" s="14" t="n"/>
      <c r="D1428" s="14" t="inlineStr">
        <is>
          <t>10 FURADEIRAS</t>
        </is>
      </c>
      <c r="E1428" s="14" t="inlineStr">
        <is>
          <t>30001202</t>
        </is>
      </c>
      <c r="F1428" s="14" t="inlineStr">
        <is>
          <t>PÉ FRONTAL 441X65(911)X25 MDF (16PÇS) - CAD PÉ INT</t>
        </is>
      </c>
      <c r="G1428" s="14" t="inlineStr">
        <is>
          <t>10 FURADEIRAS</t>
        </is>
      </c>
      <c r="H1428" s="14" t="inlineStr">
        <is>
          <t>10 FURADEIRAS</t>
        </is>
      </c>
      <c r="I1428" s="9" t="inlineStr">
        <is>
          <t>10 FURADEIRAS</t>
        </is>
      </c>
      <c r="J1428" s="9" t="n">
        <v>1332</v>
      </c>
      <c r="K1428" s="14">
        <f>IF($E1428="","",IFERROR(INDEX('01_Cad_Pecas'!$H$2:$H$5000,MATCH($E1428,'01_Cad_Pecas'!$D$2:$D$5000,0)),IFERROR(INDEX('01_Cad_Pecas'!$H$2:$H$5000,MATCH(VALUE($E1428),'01_Cad_Pecas'!$D$2:$D$5000,0)),"")))</f>
        <v/>
      </c>
      <c r="L1428" s="14">
        <f>IF($E1428="","",IFERROR(INDEX('01_Cad_Pecas'!$I$2:$I$5000,MATCH($E1428,'01_Cad_Pecas'!$D$2:$D$5000,0)),IFERROR(INDEX('01_Cad_Pecas'!$I$2:$I$5000,MATCH(VALUE($E1428),'01_Cad_Pecas'!$D$2:$D$5000,0)),"")))</f>
        <v/>
      </c>
      <c r="M1428" s="14">
        <f>IF(OR($J1428="",$L1428=""),"",IF($K1428="",0,$K1428)+$J1428*$L1428)</f>
        <v/>
      </c>
      <c r="N1428" s="14" t="n">
        <v>46205</v>
      </c>
      <c r="O1428" s="14" t="n">
        <v>1332</v>
      </c>
      <c r="P1428" s="14" t="n"/>
      <c r="Q1428" s="14" t="n"/>
      <c r="R1428" s="14" t="n"/>
      <c r="S1428" s="14" t="n"/>
      <c r="T1428" s="14" t="n"/>
      <c r="U1428" s="14" t="n"/>
      <c r="V1428" s="14" t="n"/>
      <c r="W1428" s="14" t="n"/>
      <c r="X1428" s="14" t="n"/>
      <c r="Y1428" s="14" t="n"/>
      <c r="Z1428" s="14" t="n"/>
      <c r="AA1428" s="11" t="n"/>
      <c r="AB1428" s="14">
        <f>B1428&amp;"|"&amp;I1428</f>
        <v/>
      </c>
      <c r="AC1428">
        <f>IF($B1428="","","|"&amp;SUBSTITUTE(TRIM(SUBSTITUTE(SUBSTITUTE(SUBSTITUTE(SUBSTITUTE(SUBSTITUTE(SUBSTITUTE(SUBSTITUTE(SUBSTITUTE(SUBSTITUTE(SUBSTITUTE(SUBSTITUTE(SUBSTITUTE(SUBSTITUTE(SUBSTITUTE(TRIM($B1428&amp;""),CHAR(10)," "),CHAR(13)," "),"."," "),";"," "),","," "),"/"," "),"+"," "),"-"," "),"  "," "),"  "," "),"  "," "),"  "," "),"  "," "),"  "," "))," ","|")&amp;"|")</f>
        <v/>
      </c>
      <c r="AD1428">
        <f>TRIM($I1428&amp;"")</f>
        <v/>
      </c>
    </row>
    <row r="1429" ht="24" customHeight="1">
      <c r="A1429" s="9" t="n">
        <v>46206</v>
      </c>
      <c r="B1429" s="14" t="inlineStr">
        <is>
          <t>10210</t>
        </is>
      </c>
      <c r="C1429" s="14" t="n"/>
      <c r="D1429" s="14" t="inlineStr">
        <is>
          <t>10 FURADEIRAS</t>
        </is>
      </c>
      <c r="E1429" s="14" t="inlineStr">
        <is>
          <t>30001301</t>
        </is>
      </c>
      <c r="F1429" s="14" t="inlineStr">
        <is>
          <t>PE TRASEIRO 920X65(911)X25 MDF (11PCS)- CAD PE INT</t>
        </is>
      </c>
      <c r="G1429" s="14" t="inlineStr">
        <is>
          <t>10 FURADEIRAS</t>
        </is>
      </c>
      <c r="H1429" s="14" t="inlineStr">
        <is>
          <t>10 FURADEIRAS</t>
        </is>
      </c>
      <c r="I1429" s="9" t="inlineStr">
        <is>
          <t>10 FURADEIRAS</t>
        </is>
      </c>
      <c r="J1429" s="9" t="n">
        <v>1028</v>
      </c>
      <c r="K1429" s="14">
        <f>IF($E1429="","",IFERROR(INDEX('01_Cad_Pecas'!$H$2:$H$5000,MATCH($E1429,'01_Cad_Pecas'!$D$2:$D$5000,0)),IFERROR(INDEX('01_Cad_Pecas'!$H$2:$H$5000,MATCH(VALUE($E1429),'01_Cad_Pecas'!$D$2:$D$5000,0)),"")))</f>
        <v/>
      </c>
      <c r="L1429" s="14">
        <f>IF($E1429="","",IFERROR(INDEX('01_Cad_Pecas'!$I$2:$I$5000,MATCH($E1429,'01_Cad_Pecas'!$D$2:$D$5000,0)),IFERROR(INDEX('01_Cad_Pecas'!$I$2:$I$5000,MATCH(VALUE($E1429),'01_Cad_Pecas'!$D$2:$D$5000,0)),"")))</f>
        <v/>
      </c>
      <c r="M1429" s="14">
        <f>IF(OR($J1429="",$L1429=""),"",IF($K1429="",0,$K1429)+$J1429*$L1429)</f>
        <v/>
      </c>
      <c r="N1429" s="14" t="n">
        <v>46205</v>
      </c>
      <c r="O1429" s="14" t="n">
        <v>1028</v>
      </c>
      <c r="P1429" s="14" t="n"/>
      <c r="Q1429" s="14" t="n"/>
      <c r="R1429" s="14" t="n"/>
      <c r="S1429" s="14" t="n"/>
      <c r="T1429" s="14" t="n"/>
      <c r="U1429" s="14" t="n"/>
      <c r="V1429" s="14" t="n"/>
      <c r="W1429" s="14" t="n"/>
      <c r="X1429" s="14" t="n"/>
      <c r="Y1429" s="14" t="n"/>
      <c r="Z1429" s="14" t="n"/>
      <c r="AA1429" s="11" t="n"/>
      <c r="AB1429" s="14">
        <f>B1429&amp;"|"&amp;I1429</f>
        <v/>
      </c>
      <c r="AC1429">
        <f>IF($B1429="","","|"&amp;SUBSTITUTE(TRIM(SUBSTITUTE(SUBSTITUTE(SUBSTITUTE(SUBSTITUTE(SUBSTITUTE(SUBSTITUTE(SUBSTITUTE(SUBSTITUTE(SUBSTITUTE(SUBSTITUTE(SUBSTITUTE(SUBSTITUTE(SUBSTITUTE(SUBSTITUTE(TRIM($B1429&amp;""),CHAR(10)," "),CHAR(13)," "),"."," "),";"," "),","," "),"/"," "),"+"," "),"-"," "),"  "," "),"  "," "),"  "," "),"  "," "),"  "," "),"  "," "))," ","|")&amp;"|")</f>
        <v/>
      </c>
      <c r="AD1429">
        <f>TRIM($I1429&amp;"")</f>
        <v/>
      </c>
    </row>
    <row r="1430" ht="24" customHeight="1">
      <c r="A1430" s="9" t="n">
        <v>46206</v>
      </c>
      <c r="B1430" s="14" t="inlineStr">
        <is>
          <t>10210</t>
        </is>
      </c>
      <c r="C1430" s="14" t="n"/>
      <c r="D1430" s="14" t="inlineStr">
        <is>
          <t>10 FURADEIRAS</t>
        </is>
      </c>
      <c r="E1430" s="14" t="inlineStr">
        <is>
          <t>30006801</t>
        </is>
      </c>
      <c r="F1430" s="14" t="inlineStr">
        <is>
          <t>PE TRASEIRO 980X94(911)X25 MDF (8PCS)- CAD GENOVA</t>
        </is>
      </c>
      <c r="G1430" s="14" t="inlineStr">
        <is>
          <t>10 FURADEIRAS</t>
        </is>
      </c>
      <c r="H1430" s="14" t="inlineStr">
        <is>
          <t>10 FURADEIRAS</t>
        </is>
      </c>
      <c r="I1430" s="9" t="inlineStr">
        <is>
          <t>10 FURADEIRAS</t>
        </is>
      </c>
      <c r="J1430" s="9" t="n">
        <v>84</v>
      </c>
      <c r="K1430" s="14">
        <f>IF($E1430="","",IFERROR(INDEX('01_Cad_Pecas'!$H$2:$H$5000,MATCH($E1430,'01_Cad_Pecas'!$D$2:$D$5000,0)),IFERROR(INDEX('01_Cad_Pecas'!$H$2:$H$5000,MATCH(VALUE($E1430),'01_Cad_Pecas'!$D$2:$D$5000,0)),"")))</f>
        <v/>
      </c>
      <c r="L1430" s="14">
        <f>IF($E1430="","",IFERROR(INDEX('01_Cad_Pecas'!$I$2:$I$5000,MATCH($E1430,'01_Cad_Pecas'!$D$2:$D$5000,0)),IFERROR(INDEX('01_Cad_Pecas'!$I$2:$I$5000,MATCH(VALUE($E1430),'01_Cad_Pecas'!$D$2:$D$5000,0)),"")))</f>
        <v/>
      </c>
      <c r="M1430" s="14">
        <f>IF(OR($J1430="",$L1430=""),"",IF($K1430="",0,$K1430)+$J1430*$L1430)</f>
        <v/>
      </c>
      <c r="N1430" s="14" t="n">
        <v>46205</v>
      </c>
      <c r="O1430" s="14" t="n">
        <v>84</v>
      </c>
      <c r="P1430" s="14" t="n"/>
      <c r="Q1430" s="14" t="n"/>
      <c r="R1430" s="14" t="n"/>
      <c r="S1430" s="14" t="n"/>
      <c r="T1430" s="14" t="n"/>
      <c r="U1430" s="14" t="n"/>
      <c r="V1430" s="14" t="n"/>
      <c r="W1430" s="14" t="n"/>
      <c r="X1430" s="14" t="n"/>
      <c r="Y1430" s="14" t="n"/>
      <c r="Z1430" s="14" t="n"/>
      <c r="AA1430" s="11" t="n"/>
      <c r="AB1430" s="14">
        <f>B1430&amp;"|"&amp;I1430</f>
        <v/>
      </c>
      <c r="AC1430">
        <f>IF($B1430="","","|"&amp;SUBSTITUTE(TRIM(SUBSTITUTE(SUBSTITUTE(SUBSTITUTE(SUBSTITUTE(SUBSTITUTE(SUBSTITUTE(SUBSTITUTE(SUBSTITUTE(SUBSTITUTE(SUBSTITUTE(SUBSTITUTE(SUBSTITUTE(SUBSTITUTE(SUBSTITUTE(TRIM($B1430&amp;""),CHAR(10)," "),CHAR(13)," "),"."," "),";"," "),","," "),"/"," "),"+"," "),"-"," "),"  "," "),"  "," "),"  "," "),"  "," "),"  "," "),"  "," "))," ","|")&amp;"|")</f>
        <v/>
      </c>
      <c r="AD1430">
        <f>TRIM($I1430&amp;"")</f>
        <v/>
      </c>
    </row>
    <row r="1431" ht="24" customHeight="1">
      <c r="A1431" s="9" t="n">
        <v>46203</v>
      </c>
      <c r="B1431" s="14" t="inlineStr">
        <is>
          <t>10199,10201</t>
        </is>
      </c>
      <c r="C1431" s="14" t="n"/>
      <c r="D1431" s="14" t="inlineStr">
        <is>
          <t>10 FURADEIRAS</t>
        </is>
      </c>
      <c r="E1431" s="14" t="inlineStr">
        <is>
          <t>20052204</t>
        </is>
      </c>
      <c r="F1431" s="14" t="inlineStr">
        <is>
          <t>(3) APOIO TAMPO 740X440X12 MDP - MESA ATHENAS 1,20</t>
        </is>
      </c>
      <c r="G1431" s="14" t="inlineStr">
        <is>
          <t>10 FURADEIRAS</t>
        </is>
      </c>
      <c r="H1431" s="14" t="inlineStr">
        <is>
          <t>10 FURADEIRAS</t>
        </is>
      </c>
      <c r="I1431" s="9" t="inlineStr">
        <is>
          <t>10 FURADEIRAS</t>
        </is>
      </c>
      <c r="J1431" s="9" t="n">
        <v>10</v>
      </c>
      <c r="K1431" s="14">
        <f>IF($E1431="","",IFERROR(INDEX('01_Cad_Pecas'!$H$2:$H$5000,MATCH($E1431,'01_Cad_Pecas'!$D$2:$D$5000,0)),IFERROR(INDEX('01_Cad_Pecas'!$H$2:$H$5000,MATCH(VALUE($E1431),'01_Cad_Pecas'!$D$2:$D$5000,0)),"")))</f>
        <v/>
      </c>
      <c r="L1431" s="14">
        <f>IF($E1431="","",IFERROR(INDEX('01_Cad_Pecas'!$I$2:$I$5000,MATCH($E1431,'01_Cad_Pecas'!$D$2:$D$5000,0)),IFERROR(INDEX('01_Cad_Pecas'!$I$2:$I$5000,MATCH(VALUE($E1431),'01_Cad_Pecas'!$D$2:$D$5000,0)),"")))</f>
        <v/>
      </c>
      <c r="M1431" s="14">
        <f>IF(OR($J1431="",$L1431=""),"",IF($K1431="",0,$K1431)+$J1431*$L1431)</f>
        <v/>
      </c>
      <c r="N1431" s="14" t="n">
        <v>46206</v>
      </c>
      <c r="O1431" s="14" t="n">
        <v>10</v>
      </c>
      <c r="P1431" s="14" t="n"/>
      <c r="Q1431" s="14" t="n"/>
      <c r="R1431" s="14" t="n"/>
      <c r="S1431" s="14" t="n"/>
      <c r="T1431" s="14">
        <f>IF(OR($J1431="",$O1431=""),"",$O1431/$J1431)</f>
        <v/>
      </c>
      <c r="U1431" s="14" t="inlineStr">
        <is>
          <t>Concluído</t>
        </is>
      </c>
      <c r="V1431" s="14" t="n"/>
      <c r="W1431" s="14" t="n"/>
      <c r="X1431" s="14" t="n"/>
      <c r="Y1431" s="14" t="n"/>
      <c r="Z1431" s="14" t="n"/>
      <c r="AA1431" s="11" t="n"/>
      <c r="AB1431" s="14">
        <f>B1431&amp;"|"&amp;I1431</f>
        <v/>
      </c>
      <c r="AC1431">
        <f>IF($B1431="","","|"&amp;SUBSTITUTE(TRIM(SUBSTITUTE(SUBSTITUTE(SUBSTITUTE(SUBSTITUTE(SUBSTITUTE(SUBSTITUTE(SUBSTITUTE(SUBSTITUTE(SUBSTITUTE(SUBSTITUTE(SUBSTITUTE(SUBSTITUTE(SUBSTITUTE(SUBSTITUTE(TRIM($B1431&amp;""),CHAR(10)," "),CHAR(13)," "),"."," "),";"," "),","," "),"/"," "),"+"," "),"-"," "),"  "," "),"  "," "),"  "," "),"  "," "),"  "," "),"  "," "))," ","|")&amp;"|")</f>
        <v/>
      </c>
      <c r="AD1431">
        <f>TRIM($I1431&amp;"")</f>
        <v/>
      </c>
    </row>
    <row r="1432" ht="24" customHeight="1">
      <c r="A1432" s="9" t="n">
        <v>46203</v>
      </c>
      <c r="B1432" s="14" t="inlineStr">
        <is>
          <t>10199,10201</t>
        </is>
      </c>
      <c r="C1432" s="14" t="n"/>
      <c r="D1432" s="14" t="inlineStr">
        <is>
          <t>10 FURADEIRAS</t>
        </is>
      </c>
      <c r="E1432" s="14" t="inlineStr">
        <is>
          <t>30124003</t>
        </is>
      </c>
      <c r="F1432" s="14" t="inlineStr">
        <is>
          <t>(4) APOIO TAMPO 680X452X12 MDP - BASE DUBLIN</t>
        </is>
      </c>
      <c r="G1432" s="14" t="inlineStr">
        <is>
          <t>10 FURADEIRAS</t>
        </is>
      </c>
      <c r="H1432" s="14" t="inlineStr">
        <is>
          <t>10 FURADEIRAS</t>
        </is>
      </c>
      <c r="I1432" s="9" t="inlineStr">
        <is>
          <t>10 FURADEIRAS</t>
        </is>
      </c>
      <c r="J1432" s="9" t="n">
        <v>20</v>
      </c>
      <c r="K1432" s="14">
        <f>IF($E1432="","",IFERROR(INDEX('01_Cad_Pecas'!$H$2:$H$5000,MATCH($E1432,'01_Cad_Pecas'!$D$2:$D$5000,0)),IFERROR(INDEX('01_Cad_Pecas'!$H$2:$H$5000,MATCH(VALUE($E1432),'01_Cad_Pecas'!$D$2:$D$5000,0)),"")))</f>
        <v/>
      </c>
      <c r="L1432" s="14">
        <f>IF($E1432="","",IFERROR(INDEX('01_Cad_Pecas'!$I$2:$I$5000,MATCH($E1432,'01_Cad_Pecas'!$D$2:$D$5000,0)),IFERROR(INDEX('01_Cad_Pecas'!$I$2:$I$5000,MATCH(VALUE($E1432),'01_Cad_Pecas'!$D$2:$D$5000,0)),"")))</f>
        <v/>
      </c>
      <c r="M1432" s="14">
        <f>IF(OR($J1432="",$L1432=""),"",IF($K1432="",0,$K1432)+$J1432*$L1432)</f>
        <v/>
      </c>
      <c r="N1432" s="14" t="n">
        <v>46206</v>
      </c>
      <c r="O1432" s="14" t="n">
        <v>20</v>
      </c>
      <c r="P1432" s="14" t="n"/>
      <c r="Q1432" s="14" t="n"/>
      <c r="R1432" s="14" t="n"/>
      <c r="S1432" s="14" t="n"/>
      <c r="T1432" s="14">
        <f>IF(OR($J1432="",$O1432=""),"",$O1432/$J1432)</f>
        <v/>
      </c>
      <c r="U1432" s="14" t="inlineStr">
        <is>
          <t>Concluído</t>
        </is>
      </c>
      <c r="V1432" s="14" t="n"/>
      <c r="W1432" s="14" t="n"/>
      <c r="X1432" s="14" t="n"/>
      <c r="Y1432" s="14" t="n"/>
      <c r="Z1432" s="14" t="n"/>
      <c r="AA1432" s="11" t="n"/>
      <c r="AB1432" s="14">
        <f>B1432&amp;"|"&amp;I1432</f>
        <v/>
      </c>
      <c r="AC1432">
        <f>IF($B1432="","","|"&amp;SUBSTITUTE(TRIM(SUBSTITUTE(SUBSTITUTE(SUBSTITUTE(SUBSTITUTE(SUBSTITUTE(SUBSTITUTE(SUBSTITUTE(SUBSTITUTE(SUBSTITUTE(SUBSTITUTE(SUBSTITUTE(SUBSTITUTE(SUBSTITUTE(SUBSTITUTE(TRIM($B1432&amp;""),CHAR(10)," "),CHAR(13)," "),"."," "),";"," "),","," "),"/"," "),"+"," "),"-"," "),"  "," "),"  "," "),"  "," "),"  "," "),"  "," "),"  "," "))," ","|")&amp;"|")</f>
        <v/>
      </c>
      <c r="AD1432">
        <f>TRIM($I1432&amp;"")</f>
        <v/>
      </c>
    </row>
    <row r="1433" ht="24" customHeight="1">
      <c r="A1433" s="9" t="n">
        <v>46203</v>
      </c>
      <c r="B1433" s="14" t="inlineStr">
        <is>
          <t>10199,10201</t>
        </is>
      </c>
      <c r="C1433" s="14" t="n"/>
      <c r="D1433" s="14" t="inlineStr">
        <is>
          <t>10 FURADEIRAS</t>
        </is>
      </c>
      <c r="E1433" s="14" t="inlineStr">
        <is>
          <t>20034301</t>
        </is>
      </c>
      <c r="F1433" s="14" t="inlineStr">
        <is>
          <t>LATERAL EXTERNA 751X446X12 MDF - SANTIAGO 1,03</t>
        </is>
      </c>
      <c r="G1433" s="14" t="inlineStr">
        <is>
          <t>10 FURADEIRAS</t>
        </is>
      </c>
      <c r="H1433" s="14" t="inlineStr">
        <is>
          <t>10 FURADEIRAS</t>
        </is>
      </c>
      <c r="I1433" s="9" t="inlineStr">
        <is>
          <t>10 FURADEIRAS</t>
        </is>
      </c>
      <c r="J1433" s="9" t="n">
        <v>16</v>
      </c>
      <c r="K1433" s="14">
        <f>IF($E1433="","",IFERROR(INDEX('01_Cad_Pecas'!$H$2:$H$5000,MATCH($E1433,'01_Cad_Pecas'!$D$2:$D$5000,0)),IFERROR(INDEX('01_Cad_Pecas'!$H$2:$H$5000,MATCH(VALUE($E1433),'01_Cad_Pecas'!$D$2:$D$5000,0)),"")))</f>
        <v/>
      </c>
      <c r="L1433" s="14">
        <f>IF($E1433="","",IFERROR(INDEX('01_Cad_Pecas'!$I$2:$I$5000,MATCH($E1433,'01_Cad_Pecas'!$D$2:$D$5000,0)),IFERROR(INDEX('01_Cad_Pecas'!$I$2:$I$5000,MATCH(VALUE($E1433),'01_Cad_Pecas'!$D$2:$D$5000,0)),"")))</f>
        <v/>
      </c>
      <c r="M1433" s="14">
        <f>IF(OR($J1433="",$L1433=""),"",IF($K1433="",0,$K1433)+$J1433*$L1433)</f>
        <v/>
      </c>
      <c r="N1433" s="14" t="n">
        <v>46206</v>
      </c>
      <c r="O1433" s="14" t="n">
        <v>16</v>
      </c>
      <c r="P1433" s="14" t="n"/>
      <c r="Q1433" s="14" t="n"/>
      <c r="R1433" s="14" t="n"/>
      <c r="S1433" s="14" t="n"/>
      <c r="T1433" s="14">
        <f>IF(OR($J1433="",$O1433=""),"",$O1433/$J1433)</f>
        <v/>
      </c>
      <c r="U1433" s="14" t="inlineStr">
        <is>
          <t>Concluído</t>
        </is>
      </c>
      <c r="V1433" s="14" t="n"/>
      <c r="W1433" s="14" t="n"/>
      <c r="X1433" s="14" t="n"/>
      <c r="Y1433" s="14" t="n"/>
      <c r="Z1433" s="14" t="n"/>
      <c r="AA1433" s="11" t="n"/>
      <c r="AB1433" s="14">
        <f>B1433&amp;"|"&amp;I1433</f>
        <v/>
      </c>
      <c r="AC1433">
        <f>IF($B1433="","","|"&amp;SUBSTITUTE(TRIM(SUBSTITUTE(SUBSTITUTE(SUBSTITUTE(SUBSTITUTE(SUBSTITUTE(SUBSTITUTE(SUBSTITUTE(SUBSTITUTE(SUBSTITUTE(SUBSTITUTE(SUBSTITUTE(SUBSTITUTE(SUBSTITUTE(SUBSTITUTE(TRIM($B1433&amp;""),CHAR(10)," "),CHAR(13)," "),"."," "),";"," "),","," "),"/"," "),"+"," "),"-"," "),"  "," "),"  "," "),"  "," "),"  "," "),"  "," "),"  "," "))," ","|")&amp;"|")</f>
        <v/>
      </c>
      <c r="AD1433">
        <f>TRIM($I1433&amp;"")</f>
        <v/>
      </c>
    </row>
    <row r="1434" ht="24" customHeight="1">
      <c r="A1434" s="9" t="n">
        <v>46203</v>
      </c>
      <c r="B1434" s="14" t="inlineStr">
        <is>
          <t>10199,10201</t>
        </is>
      </c>
      <c r="C1434" s="14" t="n"/>
      <c r="D1434" s="14" t="inlineStr">
        <is>
          <t>10 FURADEIRAS</t>
        </is>
      </c>
      <c r="E1434" s="14" t="inlineStr">
        <is>
          <t>20034302</t>
        </is>
      </c>
      <c r="F1434" s="14" t="inlineStr">
        <is>
          <t>FUNDO 751X446X12 MDF - SANTIAGO 1,03</t>
        </is>
      </c>
      <c r="G1434" s="14" t="inlineStr">
        <is>
          <t>10 FURADEIRAS</t>
        </is>
      </c>
      <c r="H1434" s="14" t="inlineStr">
        <is>
          <t>10 FURADEIRAS</t>
        </is>
      </c>
      <c r="I1434" s="9" t="inlineStr">
        <is>
          <t>10 FURADEIRAS</t>
        </is>
      </c>
      <c r="J1434" s="9" t="n">
        <v>16</v>
      </c>
      <c r="K1434" s="14">
        <f>IF($E1434="","",IFERROR(INDEX('01_Cad_Pecas'!$H$2:$H$5000,MATCH($E1434,'01_Cad_Pecas'!$D$2:$D$5000,0)),IFERROR(INDEX('01_Cad_Pecas'!$H$2:$H$5000,MATCH(VALUE($E1434),'01_Cad_Pecas'!$D$2:$D$5000,0)),"")))</f>
        <v/>
      </c>
      <c r="L1434" s="14">
        <f>IF($E1434="","",IFERROR(INDEX('01_Cad_Pecas'!$I$2:$I$5000,MATCH($E1434,'01_Cad_Pecas'!$D$2:$D$5000,0)),IFERROR(INDEX('01_Cad_Pecas'!$I$2:$I$5000,MATCH(VALUE($E1434),'01_Cad_Pecas'!$D$2:$D$5000,0)),"")))</f>
        <v/>
      </c>
      <c r="M1434" s="14">
        <f>IF(OR($J1434="",$L1434=""),"",IF($K1434="",0,$K1434)+$J1434*$L1434)</f>
        <v/>
      </c>
      <c r="N1434" s="14" t="n">
        <v>46206</v>
      </c>
      <c r="O1434" s="14" t="n">
        <v>16</v>
      </c>
      <c r="P1434" s="14" t="n"/>
      <c r="Q1434" s="14" t="n"/>
      <c r="R1434" s="14" t="n"/>
      <c r="S1434" s="14" t="n"/>
      <c r="T1434" s="14">
        <f>IF(OR($J1434="",$O1434=""),"",$O1434/$J1434)</f>
        <v/>
      </c>
      <c r="U1434" s="14" t="inlineStr">
        <is>
          <t>Concluído</t>
        </is>
      </c>
      <c r="V1434" s="14" t="n"/>
      <c r="W1434" s="14" t="n"/>
      <c r="X1434" s="14" t="n"/>
      <c r="Y1434" s="14" t="n"/>
      <c r="Z1434" s="14" t="n"/>
      <c r="AA1434" s="11" t="n"/>
      <c r="AB1434" s="14">
        <f>B1434&amp;"|"&amp;I1434</f>
        <v/>
      </c>
      <c r="AC1434">
        <f>IF($B1434="","","|"&amp;SUBSTITUTE(TRIM(SUBSTITUTE(SUBSTITUTE(SUBSTITUTE(SUBSTITUTE(SUBSTITUTE(SUBSTITUTE(SUBSTITUTE(SUBSTITUTE(SUBSTITUTE(SUBSTITUTE(SUBSTITUTE(SUBSTITUTE(SUBSTITUTE(SUBSTITUTE(TRIM($B1434&amp;""),CHAR(10)," "),CHAR(13)," "),"."," "),";"," "),","," "),"/"," "),"+"," "),"-"," "),"  "," "),"  "," "),"  "," "),"  "," "),"  "," "),"  "," "))," ","|")&amp;"|")</f>
        <v/>
      </c>
      <c r="AD1434">
        <f>TRIM($I1434&amp;"")</f>
        <v/>
      </c>
    </row>
    <row r="1435" ht="24" customHeight="1">
      <c r="A1435" s="9" t="n">
        <v>46203</v>
      </c>
      <c r="B1435" s="14" t="inlineStr">
        <is>
          <t>10199,10201</t>
        </is>
      </c>
      <c r="C1435" s="14" t="n"/>
      <c r="D1435" s="14" t="inlineStr">
        <is>
          <t>10 FURADEIRAS</t>
        </is>
      </c>
      <c r="E1435" s="14" t="inlineStr">
        <is>
          <t>20034303</t>
        </is>
      </c>
      <c r="F1435" s="14" t="inlineStr">
        <is>
          <t>BASE 472X472X12 MDF - SANTIAGO 1,03</t>
        </is>
      </c>
      <c r="G1435" s="14" t="inlineStr">
        <is>
          <t>10 FURADEIRAS</t>
        </is>
      </c>
      <c r="H1435" s="14" t="inlineStr">
        <is>
          <t>10 FURADEIRAS</t>
        </is>
      </c>
      <c r="I1435" s="9" t="inlineStr">
        <is>
          <t>10 FURADEIRAS</t>
        </is>
      </c>
      <c r="J1435" s="9" t="n">
        <v>8</v>
      </c>
      <c r="K1435" s="14">
        <f>IF($E1435="","",IFERROR(INDEX('01_Cad_Pecas'!$H$2:$H$5000,MATCH($E1435,'01_Cad_Pecas'!$D$2:$D$5000,0)),IFERROR(INDEX('01_Cad_Pecas'!$H$2:$H$5000,MATCH(VALUE($E1435),'01_Cad_Pecas'!$D$2:$D$5000,0)),"")))</f>
        <v/>
      </c>
      <c r="L1435" s="14">
        <f>IF($E1435="","",IFERROR(INDEX('01_Cad_Pecas'!$I$2:$I$5000,MATCH($E1435,'01_Cad_Pecas'!$D$2:$D$5000,0)),IFERROR(INDEX('01_Cad_Pecas'!$I$2:$I$5000,MATCH(VALUE($E1435),'01_Cad_Pecas'!$D$2:$D$5000,0)),"")))</f>
        <v/>
      </c>
      <c r="M1435" s="14">
        <f>IF(OR($J1435="",$L1435=""),"",IF($K1435="",0,$K1435)+$J1435*$L1435)</f>
        <v/>
      </c>
      <c r="N1435" s="14" t="n">
        <v>46206</v>
      </c>
      <c r="O1435" s="14" t="n">
        <v>8</v>
      </c>
      <c r="P1435" s="14" t="n"/>
      <c r="Q1435" s="14" t="n"/>
      <c r="R1435" s="14" t="n"/>
      <c r="S1435" s="14" t="n"/>
      <c r="T1435" s="14">
        <f>IF(OR($J1435="",$O1435=""),"",$O1435/$J1435)</f>
        <v/>
      </c>
      <c r="U1435" s="14" t="inlineStr">
        <is>
          <t>Concluído</t>
        </is>
      </c>
      <c r="V1435" s="14" t="n"/>
      <c r="W1435" s="14" t="n"/>
      <c r="X1435" s="14" t="n"/>
      <c r="Y1435" s="14" t="n"/>
      <c r="Z1435" s="14" t="n"/>
      <c r="AA1435" s="11" t="n"/>
      <c r="AB1435" s="14">
        <f>B1435&amp;"|"&amp;I1435</f>
        <v/>
      </c>
      <c r="AC1435">
        <f>IF($B1435="","","|"&amp;SUBSTITUTE(TRIM(SUBSTITUTE(SUBSTITUTE(SUBSTITUTE(SUBSTITUTE(SUBSTITUTE(SUBSTITUTE(SUBSTITUTE(SUBSTITUTE(SUBSTITUTE(SUBSTITUTE(SUBSTITUTE(SUBSTITUTE(SUBSTITUTE(SUBSTITUTE(TRIM($B1435&amp;""),CHAR(10)," "),CHAR(13)," "),"."," "),";"," "),","," "),"/"," "),"+"," "),"-"," "),"  "," "),"  "," "),"  "," "),"  "," "),"  "," "),"  "," "))," ","|")&amp;"|")</f>
        <v/>
      </c>
      <c r="AD1435">
        <f>TRIM($I1435&amp;"")</f>
        <v/>
      </c>
    </row>
    <row r="1436" ht="24" customHeight="1">
      <c r="A1436" s="9" t="n">
        <v>46203</v>
      </c>
      <c r="B1436" s="14" t="inlineStr">
        <is>
          <t>10199,10201</t>
        </is>
      </c>
      <c r="C1436" s="14" t="n"/>
      <c r="D1436" s="14" t="inlineStr">
        <is>
          <t>10 FURADEIRAS</t>
        </is>
      </c>
      <c r="E1436" s="14" t="inlineStr">
        <is>
          <t>20020002</t>
        </is>
      </c>
      <c r="F1436" s="14" t="inlineStr">
        <is>
          <t>(2) FECHAMENTO I 1090X295X12 MDF - BASE DUBAI</t>
        </is>
      </c>
      <c r="G1436" s="14" t="inlineStr">
        <is>
          <t>10 FURADEIRAS</t>
        </is>
      </c>
      <c r="H1436" s="14" t="inlineStr">
        <is>
          <t>10 FURADEIRAS</t>
        </is>
      </c>
      <c r="I1436" s="9" t="inlineStr">
        <is>
          <t>10 FURADEIRAS</t>
        </is>
      </c>
      <c r="J1436" s="9" t="n">
        <v>22</v>
      </c>
      <c r="K1436" s="14">
        <f>IF($E1436="","",IFERROR(INDEX('01_Cad_Pecas'!$H$2:$H$5000,MATCH($E1436,'01_Cad_Pecas'!$D$2:$D$5000,0)),IFERROR(INDEX('01_Cad_Pecas'!$H$2:$H$5000,MATCH(VALUE($E1436),'01_Cad_Pecas'!$D$2:$D$5000,0)),"")))</f>
        <v/>
      </c>
      <c r="L1436" s="14">
        <f>IF($E1436="","",IFERROR(INDEX('01_Cad_Pecas'!$I$2:$I$5000,MATCH($E1436,'01_Cad_Pecas'!$D$2:$D$5000,0)),IFERROR(INDEX('01_Cad_Pecas'!$I$2:$I$5000,MATCH(VALUE($E1436),'01_Cad_Pecas'!$D$2:$D$5000,0)),"")))</f>
        <v/>
      </c>
      <c r="M1436" s="14">
        <f>IF(OR($J1436="",$L1436=""),"",IF($K1436="",0,$K1436)+$J1436*$L1436)</f>
        <v/>
      </c>
      <c r="N1436" s="14" t="n">
        <v>46206</v>
      </c>
      <c r="O1436" s="14" t="n">
        <v>22</v>
      </c>
      <c r="P1436" s="14" t="n"/>
      <c r="Q1436" s="14" t="n"/>
      <c r="R1436" s="14" t="n"/>
      <c r="S1436" s="14" t="n"/>
      <c r="T1436" s="14">
        <f>IF(OR($J1436="",$O1436=""),"",$O1436/$J1436)</f>
        <v/>
      </c>
      <c r="U1436" s="14" t="inlineStr">
        <is>
          <t>Concluído</t>
        </is>
      </c>
      <c r="V1436" s="14" t="n"/>
      <c r="W1436" s="14" t="n"/>
      <c r="X1436" s="14" t="n"/>
      <c r="Y1436" s="14" t="n"/>
      <c r="Z1436" s="14" t="n"/>
      <c r="AA1436" s="11" t="n"/>
      <c r="AB1436" s="14">
        <f>B1436&amp;"|"&amp;I1436</f>
        <v/>
      </c>
      <c r="AC1436">
        <f>IF($B1436="","","|"&amp;SUBSTITUTE(TRIM(SUBSTITUTE(SUBSTITUTE(SUBSTITUTE(SUBSTITUTE(SUBSTITUTE(SUBSTITUTE(SUBSTITUTE(SUBSTITUTE(SUBSTITUTE(SUBSTITUTE(SUBSTITUTE(SUBSTITUTE(SUBSTITUTE(SUBSTITUTE(TRIM($B1436&amp;""),CHAR(10)," "),CHAR(13)," "),"."," "),";"," "),","," "),"/"," "),"+"," "),"-"," "),"  "," "),"  "," "),"  "," "),"  "," "),"  "," "),"  "," "))," ","|")&amp;"|")</f>
        <v/>
      </c>
      <c r="AD1436">
        <f>TRIM($I1436&amp;"")</f>
        <v/>
      </c>
    </row>
    <row r="1437" ht="24" customHeight="1">
      <c r="A1437" s="9" t="n">
        <v>46203</v>
      </c>
      <c r="B1437" s="14" t="inlineStr">
        <is>
          <t>10199,10201</t>
        </is>
      </c>
      <c r="C1437" s="14" t="n"/>
      <c r="D1437" s="14" t="inlineStr">
        <is>
          <t>10 FURADEIRAS</t>
        </is>
      </c>
      <c r="E1437" s="14" t="inlineStr">
        <is>
          <t>20020003</t>
        </is>
      </c>
      <c r="F1437" s="14" t="inlineStr">
        <is>
          <t>(3) FECHAMENTO II 600X295X12 MDF - BASE DUBAI</t>
        </is>
      </c>
      <c r="G1437" s="14" t="inlineStr">
        <is>
          <t>10 FURADEIRAS</t>
        </is>
      </c>
      <c r="H1437" s="14" t="inlineStr">
        <is>
          <t>10 FURADEIRAS</t>
        </is>
      </c>
      <c r="I1437" s="9" t="inlineStr">
        <is>
          <t>10 FURADEIRAS</t>
        </is>
      </c>
      <c r="J1437" s="9" t="n">
        <v>22</v>
      </c>
      <c r="K1437" s="14">
        <f>IF($E1437="","",IFERROR(INDEX('01_Cad_Pecas'!$H$2:$H$5000,MATCH($E1437,'01_Cad_Pecas'!$D$2:$D$5000,0)),IFERROR(INDEX('01_Cad_Pecas'!$H$2:$H$5000,MATCH(VALUE($E1437),'01_Cad_Pecas'!$D$2:$D$5000,0)),"")))</f>
        <v/>
      </c>
      <c r="L1437" s="14">
        <f>IF($E1437="","",IFERROR(INDEX('01_Cad_Pecas'!$I$2:$I$5000,MATCH($E1437,'01_Cad_Pecas'!$D$2:$D$5000,0)),IFERROR(INDEX('01_Cad_Pecas'!$I$2:$I$5000,MATCH(VALUE($E1437),'01_Cad_Pecas'!$D$2:$D$5000,0)),"")))</f>
        <v/>
      </c>
      <c r="M1437" s="14">
        <f>IF(OR($J1437="",$L1437=""),"",IF($K1437="",0,$K1437)+$J1437*$L1437)</f>
        <v/>
      </c>
      <c r="N1437" s="14" t="n">
        <v>46206</v>
      </c>
      <c r="O1437" s="14" t="n">
        <v>22</v>
      </c>
      <c r="P1437" s="14" t="n"/>
      <c r="Q1437" s="14" t="n"/>
      <c r="R1437" s="14" t="n"/>
      <c r="S1437" s="14" t="n"/>
      <c r="T1437" s="14">
        <f>IF(OR($J1437="",$O1437=""),"",$O1437/$J1437)</f>
        <v/>
      </c>
      <c r="U1437" s="14" t="inlineStr">
        <is>
          <t>Concluído</t>
        </is>
      </c>
      <c r="V1437" s="14" t="n"/>
      <c r="W1437" s="14" t="n"/>
      <c r="X1437" s="14" t="n"/>
      <c r="Y1437" s="14" t="n"/>
      <c r="Z1437" s="14" t="n"/>
      <c r="AA1437" s="11" t="n"/>
      <c r="AB1437" s="14">
        <f>B1437&amp;"|"&amp;I1437</f>
        <v/>
      </c>
      <c r="AC1437">
        <f>IF($B1437="","","|"&amp;SUBSTITUTE(TRIM(SUBSTITUTE(SUBSTITUTE(SUBSTITUTE(SUBSTITUTE(SUBSTITUTE(SUBSTITUTE(SUBSTITUTE(SUBSTITUTE(SUBSTITUTE(SUBSTITUTE(SUBSTITUTE(SUBSTITUTE(SUBSTITUTE(SUBSTITUTE(TRIM($B1437&amp;""),CHAR(10)," "),CHAR(13)," "),"."," "),";"," "),","," "),"/"," "),"+"," "),"-"," "),"  "," "),"  "," "),"  "," "),"  "," "),"  "," "),"  "," "))," ","|")&amp;"|")</f>
        <v/>
      </c>
      <c r="AD1437">
        <f>TRIM($I1437&amp;"")</f>
        <v/>
      </c>
    </row>
    <row r="1438" ht="24" customHeight="1">
      <c r="A1438" s="9" t="n">
        <v>46203</v>
      </c>
      <c r="B1438" s="14" t="inlineStr">
        <is>
          <t>10199,10201</t>
        </is>
      </c>
      <c r="C1438" s="14" t="n"/>
      <c r="D1438" s="14" t="inlineStr">
        <is>
          <t>10 FURADEIRAS</t>
        </is>
      </c>
      <c r="E1438" s="14" t="inlineStr">
        <is>
          <t>20020004</t>
        </is>
      </c>
      <c r="F1438" s="14" t="inlineStr">
        <is>
          <t>(4) FECHAMENTO III 545X327X12 MDF - BASE DUBAI</t>
        </is>
      </c>
      <c r="G1438" s="14" t="inlineStr">
        <is>
          <t>10 FURADEIRAS</t>
        </is>
      </c>
      <c r="H1438" s="14" t="inlineStr">
        <is>
          <t>10 FURADEIRAS</t>
        </is>
      </c>
      <c r="I1438" s="9" t="inlineStr">
        <is>
          <t>10 FURADEIRAS</t>
        </is>
      </c>
      <c r="J1438" s="9" t="n">
        <v>44</v>
      </c>
      <c r="K1438" s="14">
        <f>IF($E1438="","",IFERROR(INDEX('01_Cad_Pecas'!$H$2:$H$5000,MATCH($E1438,'01_Cad_Pecas'!$D$2:$D$5000,0)),IFERROR(INDEX('01_Cad_Pecas'!$H$2:$H$5000,MATCH(VALUE($E1438),'01_Cad_Pecas'!$D$2:$D$5000,0)),"")))</f>
        <v/>
      </c>
      <c r="L1438" s="14">
        <f>IF($E1438="","",IFERROR(INDEX('01_Cad_Pecas'!$I$2:$I$5000,MATCH($E1438,'01_Cad_Pecas'!$D$2:$D$5000,0)),IFERROR(INDEX('01_Cad_Pecas'!$I$2:$I$5000,MATCH(VALUE($E1438),'01_Cad_Pecas'!$D$2:$D$5000,0)),"")))</f>
        <v/>
      </c>
      <c r="M1438" s="14">
        <f>IF(OR($J1438="",$L1438=""),"",IF($K1438="",0,$K1438)+$J1438*$L1438)</f>
        <v/>
      </c>
      <c r="N1438" s="14" t="n">
        <v>46206</v>
      </c>
      <c r="O1438" s="14" t="n">
        <v>44</v>
      </c>
      <c r="P1438" s="14" t="n"/>
      <c r="Q1438" s="14" t="n"/>
      <c r="R1438" s="14" t="n"/>
      <c r="S1438" s="14" t="n"/>
      <c r="T1438" s="14">
        <f>IF(OR($J1438="",$O1438=""),"",$O1438/$J1438)</f>
        <v/>
      </c>
      <c r="U1438" s="14" t="inlineStr">
        <is>
          <t>Concluído</t>
        </is>
      </c>
      <c r="V1438" s="14" t="n"/>
      <c r="W1438" s="14" t="n"/>
      <c r="X1438" s="14" t="n"/>
      <c r="Y1438" s="14" t="n"/>
      <c r="Z1438" s="14" t="n"/>
      <c r="AA1438" s="11" t="n"/>
      <c r="AB1438" s="14">
        <f>B1438&amp;"|"&amp;I1438</f>
        <v/>
      </c>
      <c r="AC1438">
        <f>IF($B1438="","","|"&amp;SUBSTITUTE(TRIM(SUBSTITUTE(SUBSTITUTE(SUBSTITUTE(SUBSTITUTE(SUBSTITUTE(SUBSTITUTE(SUBSTITUTE(SUBSTITUTE(SUBSTITUTE(SUBSTITUTE(SUBSTITUTE(SUBSTITUTE(SUBSTITUTE(SUBSTITUTE(TRIM($B1438&amp;""),CHAR(10)," "),CHAR(13)," "),"."," "),";"," "),","," "),"/"," "),"+"," "),"-"," "),"  "," "),"  "," "),"  "," "),"  "," "),"  "," "),"  "," "))," ","|")&amp;"|")</f>
        <v/>
      </c>
      <c r="AD1438">
        <f>TRIM($I1438&amp;"")</f>
        <v/>
      </c>
    </row>
    <row r="1439" ht="24" customHeight="1">
      <c r="A1439" s="9" t="n">
        <v>46203</v>
      </c>
      <c r="B1439" s="14" t="inlineStr">
        <is>
          <t>10199,10201</t>
        </is>
      </c>
      <c r="C1439" s="14" t="n"/>
      <c r="D1439" s="14" t="inlineStr">
        <is>
          <t>10 FURADEIRAS</t>
        </is>
      </c>
      <c r="E1439" s="14" t="inlineStr">
        <is>
          <t>20020005</t>
        </is>
      </c>
      <c r="F1439" s="14" t="inlineStr">
        <is>
          <t>(5) FECHAMENTO IV 453X327X12 MDF - BASE DUBAI</t>
        </is>
      </c>
      <c r="G1439" s="14" t="inlineStr">
        <is>
          <t>10 FURADEIRAS</t>
        </is>
      </c>
      <c r="H1439" s="14" t="inlineStr">
        <is>
          <t>10 FURADEIRAS</t>
        </is>
      </c>
      <c r="I1439" s="9" t="inlineStr">
        <is>
          <t>10 FURADEIRAS</t>
        </is>
      </c>
      <c r="J1439" s="9" t="n">
        <v>22</v>
      </c>
      <c r="K1439" s="14">
        <f>IF($E1439="","",IFERROR(INDEX('01_Cad_Pecas'!$H$2:$H$5000,MATCH($E1439,'01_Cad_Pecas'!$D$2:$D$5000,0)),IFERROR(INDEX('01_Cad_Pecas'!$H$2:$H$5000,MATCH(VALUE($E1439),'01_Cad_Pecas'!$D$2:$D$5000,0)),"")))</f>
        <v/>
      </c>
      <c r="L1439" s="14">
        <f>IF($E1439="","",IFERROR(INDEX('01_Cad_Pecas'!$I$2:$I$5000,MATCH($E1439,'01_Cad_Pecas'!$D$2:$D$5000,0)),IFERROR(INDEX('01_Cad_Pecas'!$I$2:$I$5000,MATCH(VALUE($E1439),'01_Cad_Pecas'!$D$2:$D$5000,0)),"")))</f>
        <v/>
      </c>
      <c r="M1439" s="14">
        <f>IF(OR($J1439="",$L1439=""),"",IF($K1439="",0,$K1439)+$J1439*$L1439)</f>
        <v/>
      </c>
      <c r="N1439" s="14" t="n">
        <v>46206</v>
      </c>
      <c r="O1439" s="14" t="n">
        <v>22</v>
      </c>
      <c r="P1439" s="14" t="n"/>
      <c r="Q1439" s="14" t="n"/>
      <c r="R1439" s="14" t="n"/>
      <c r="S1439" s="14" t="n"/>
      <c r="T1439" s="14">
        <f>IF(OR($J1439="",$O1439=""),"",$O1439/$J1439)</f>
        <v/>
      </c>
      <c r="U1439" s="14" t="inlineStr">
        <is>
          <t>Concluído</t>
        </is>
      </c>
      <c r="V1439" s="14" t="n"/>
      <c r="W1439" s="14" t="n"/>
      <c r="X1439" s="14" t="n"/>
      <c r="Y1439" s="14" t="n"/>
      <c r="Z1439" s="14" t="n"/>
      <c r="AA1439" s="11" t="n"/>
      <c r="AB1439" s="14">
        <f>B1439&amp;"|"&amp;I1439</f>
        <v/>
      </c>
      <c r="AC1439">
        <f>IF($B1439="","","|"&amp;SUBSTITUTE(TRIM(SUBSTITUTE(SUBSTITUTE(SUBSTITUTE(SUBSTITUTE(SUBSTITUTE(SUBSTITUTE(SUBSTITUTE(SUBSTITUTE(SUBSTITUTE(SUBSTITUTE(SUBSTITUTE(SUBSTITUTE(SUBSTITUTE(SUBSTITUTE(TRIM($B1439&amp;""),CHAR(10)," "),CHAR(13)," "),"."," "),";"," "),","," "),"/"," "),"+"," "),"-"," "),"  "," "),"  "," "),"  "," "),"  "," "),"  "," "),"  "," "))," ","|")&amp;"|")</f>
        <v/>
      </c>
      <c r="AD1439">
        <f>TRIM($I1439&amp;"")</f>
        <v/>
      </c>
    </row>
    <row r="1440" ht="24" customHeight="1">
      <c r="A1440" s="9" t="n">
        <v>46203</v>
      </c>
      <c r="B1440" s="14" t="inlineStr">
        <is>
          <t>10199,10201</t>
        </is>
      </c>
      <c r="C1440" s="14" t="n"/>
      <c r="D1440" s="14" t="inlineStr">
        <is>
          <t>10 FURADEIRAS</t>
        </is>
      </c>
      <c r="E1440" s="14" t="inlineStr">
        <is>
          <t>20020001</t>
        </is>
      </c>
      <c r="F1440" s="14" t="inlineStr">
        <is>
          <t>(1) LATERAL 1180X92X15 MDF - BASE DUBAI</t>
        </is>
      </c>
      <c r="G1440" s="14" t="inlineStr">
        <is>
          <t>10 FURADEIRAS</t>
        </is>
      </c>
      <c r="H1440" s="14" t="inlineStr">
        <is>
          <t>10 FURADEIRAS</t>
        </is>
      </c>
      <c r="I1440" s="9" t="inlineStr">
        <is>
          <t>10 FURADEIRAS</t>
        </is>
      </c>
      <c r="J1440" s="9" t="n">
        <v>88</v>
      </c>
      <c r="K1440" s="14">
        <f>IF($E1440="","",IFERROR(INDEX('01_Cad_Pecas'!$H$2:$H$5000,MATCH($E1440,'01_Cad_Pecas'!$D$2:$D$5000,0)),IFERROR(INDEX('01_Cad_Pecas'!$H$2:$H$5000,MATCH(VALUE($E1440),'01_Cad_Pecas'!$D$2:$D$5000,0)),"")))</f>
        <v/>
      </c>
      <c r="L1440" s="14">
        <f>IF($E1440="","",IFERROR(INDEX('01_Cad_Pecas'!$I$2:$I$5000,MATCH($E1440,'01_Cad_Pecas'!$D$2:$D$5000,0)),IFERROR(INDEX('01_Cad_Pecas'!$I$2:$I$5000,MATCH(VALUE($E1440),'01_Cad_Pecas'!$D$2:$D$5000,0)),"")))</f>
        <v/>
      </c>
      <c r="M1440" s="14">
        <f>IF(OR($J1440="",$L1440=""),"",IF($K1440="",0,$K1440)+$J1440*$L1440)</f>
        <v/>
      </c>
      <c r="N1440" s="14" t="n">
        <v>46206</v>
      </c>
      <c r="O1440" s="14" t="n">
        <v>88</v>
      </c>
      <c r="P1440" s="14" t="n"/>
      <c r="Q1440" s="14" t="n"/>
      <c r="R1440" s="14" t="n"/>
      <c r="S1440" s="14" t="n"/>
      <c r="T1440" s="14">
        <f>IF(OR($J1440="",$O1440=""),"",$O1440/$J1440)</f>
        <v/>
      </c>
      <c r="U1440" s="14" t="inlineStr">
        <is>
          <t>Concluído</t>
        </is>
      </c>
      <c r="V1440" s="14" t="n"/>
      <c r="W1440" s="14" t="n"/>
      <c r="X1440" s="14" t="n"/>
      <c r="Y1440" s="14" t="n"/>
      <c r="Z1440" s="14" t="n"/>
      <c r="AA1440" s="11" t="n"/>
      <c r="AB1440" s="14">
        <f>B1440&amp;"|"&amp;I1440</f>
        <v/>
      </c>
      <c r="AC1440">
        <f>IF($B1440="","","|"&amp;SUBSTITUTE(TRIM(SUBSTITUTE(SUBSTITUTE(SUBSTITUTE(SUBSTITUTE(SUBSTITUTE(SUBSTITUTE(SUBSTITUTE(SUBSTITUTE(SUBSTITUTE(SUBSTITUTE(SUBSTITUTE(SUBSTITUTE(SUBSTITUTE(SUBSTITUTE(TRIM($B1440&amp;""),CHAR(10)," "),CHAR(13)," "),"."," "),";"," "),","," "),"/"," "),"+"," "),"-"," "),"  "," "),"  "," "),"  "," "),"  "," "),"  "," "),"  "," "))," ","|")&amp;"|")</f>
        <v/>
      </c>
      <c r="AD1440">
        <f>TRIM($I1440&amp;"")</f>
        <v/>
      </c>
    </row>
    <row r="1441" ht="24" customHeight="1">
      <c r="A1441" s="9" t="n">
        <v>46203</v>
      </c>
      <c r="B1441" s="14" t="inlineStr">
        <is>
          <t>10199,10201</t>
        </is>
      </c>
      <c r="C1441" s="14" t="n"/>
      <c r="D1441" s="14" t="inlineStr">
        <is>
          <t>10 FURADEIRAS</t>
        </is>
      </c>
      <c r="E1441" s="14" t="inlineStr">
        <is>
          <t>200306104</t>
        </is>
      </c>
      <c r="F1441" s="14" t="inlineStr">
        <is>
          <t>TRAVESSA MAIOR 1000X120X18 MDF - MESA GENOVA</t>
        </is>
      </c>
      <c r="G1441" s="14" t="inlineStr">
        <is>
          <t>10 FURADEIRAS</t>
        </is>
      </c>
      <c r="H1441" s="14" t="inlineStr">
        <is>
          <t>10 FURADEIRAS</t>
        </is>
      </c>
      <c r="I1441" s="9" t="inlineStr">
        <is>
          <t>10 FURADEIRAS</t>
        </is>
      </c>
      <c r="J1441" s="9" t="n">
        <v>20</v>
      </c>
      <c r="K1441" s="14">
        <f>IF($E1441="","",IFERROR(INDEX('01_Cad_Pecas'!$H$2:$H$5000,MATCH($E1441,'01_Cad_Pecas'!$D$2:$D$5000,0)),IFERROR(INDEX('01_Cad_Pecas'!$H$2:$H$5000,MATCH(VALUE($E1441),'01_Cad_Pecas'!$D$2:$D$5000,0)),"")))</f>
        <v/>
      </c>
      <c r="L1441" s="14">
        <f>IF($E1441="","",IFERROR(INDEX('01_Cad_Pecas'!$I$2:$I$5000,MATCH($E1441,'01_Cad_Pecas'!$D$2:$D$5000,0)),IFERROR(INDEX('01_Cad_Pecas'!$I$2:$I$5000,MATCH(VALUE($E1441),'01_Cad_Pecas'!$D$2:$D$5000,0)),"")))</f>
        <v/>
      </c>
      <c r="M1441" s="14">
        <f>IF(OR($J1441="",$L1441=""),"",IF($K1441="",0,$K1441)+$J1441*$L1441)</f>
        <v/>
      </c>
      <c r="N1441" s="14" t="n">
        <v>46206</v>
      </c>
      <c r="O1441" s="14" t="n">
        <v>20</v>
      </c>
      <c r="P1441" s="14" t="n"/>
      <c r="Q1441" s="14" t="n"/>
      <c r="R1441" s="14" t="n"/>
      <c r="S1441" s="14" t="n"/>
      <c r="T1441" s="14">
        <f>IF(OR($J1441="",$O1441=""),"",$O1441/$J1441)</f>
        <v/>
      </c>
      <c r="U1441" s="14" t="inlineStr">
        <is>
          <t>Concluído</t>
        </is>
      </c>
      <c r="V1441" s="14" t="n"/>
      <c r="W1441" s="14" t="n"/>
      <c r="X1441" s="14" t="n"/>
      <c r="Y1441" s="14" t="n"/>
      <c r="Z1441" s="14" t="n"/>
      <c r="AA1441" s="11" t="n"/>
      <c r="AB1441" s="14">
        <f>B1441&amp;"|"&amp;I1441</f>
        <v/>
      </c>
      <c r="AC1441">
        <f>IF($B1441="","","|"&amp;SUBSTITUTE(TRIM(SUBSTITUTE(SUBSTITUTE(SUBSTITUTE(SUBSTITUTE(SUBSTITUTE(SUBSTITUTE(SUBSTITUTE(SUBSTITUTE(SUBSTITUTE(SUBSTITUTE(SUBSTITUTE(SUBSTITUTE(SUBSTITUTE(SUBSTITUTE(TRIM($B1441&amp;""),CHAR(10)," "),CHAR(13)," "),"."," "),";"," "),","," "),"/"," "),"+"," "),"-"," "),"  "," "),"  "," "),"  "," "),"  "," "),"  "," "),"  "," "))," ","|")&amp;"|")</f>
        <v/>
      </c>
      <c r="AD1441">
        <f>TRIM($I1441&amp;"")</f>
        <v/>
      </c>
    </row>
    <row r="1442" ht="24" customHeight="1">
      <c r="A1442" s="9" t="n">
        <v>46203</v>
      </c>
      <c r="B1442" s="14" t="inlineStr">
        <is>
          <t>10199,10201</t>
        </is>
      </c>
      <c r="C1442" s="14" t="n"/>
      <c r="D1442" s="14" t="inlineStr">
        <is>
          <t>10 FURADEIRAS</t>
        </is>
      </c>
      <c r="E1442" s="14" t="inlineStr">
        <is>
          <t>20033301</t>
        </is>
      </c>
      <c r="F1442" s="14" t="inlineStr">
        <is>
          <t>TRAV.MAIOR 980X65(135)X15 MDF-TAMPO AMST.1,03X1,03</t>
        </is>
      </c>
      <c r="G1442" s="14" t="inlineStr">
        <is>
          <t>10 FURADEIRAS</t>
        </is>
      </c>
      <c r="H1442" s="14" t="inlineStr">
        <is>
          <t>10 FURADEIRAS</t>
        </is>
      </c>
      <c r="I1442" s="9" t="inlineStr">
        <is>
          <t>10 FURADEIRAS</t>
        </is>
      </c>
      <c r="J1442" s="9" t="n">
        <v>16</v>
      </c>
      <c r="K1442" s="14">
        <f>IF($E1442="","",IFERROR(INDEX('01_Cad_Pecas'!$H$2:$H$5000,MATCH($E1442,'01_Cad_Pecas'!$D$2:$D$5000,0)),IFERROR(INDEX('01_Cad_Pecas'!$H$2:$H$5000,MATCH(VALUE($E1442),'01_Cad_Pecas'!$D$2:$D$5000,0)),"")))</f>
        <v/>
      </c>
      <c r="L1442" s="14">
        <f>IF($E1442="","",IFERROR(INDEX('01_Cad_Pecas'!$I$2:$I$5000,MATCH($E1442,'01_Cad_Pecas'!$D$2:$D$5000,0)),IFERROR(INDEX('01_Cad_Pecas'!$I$2:$I$5000,MATCH(VALUE($E1442),'01_Cad_Pecas'!$D$2:$D$5000,0)),"")))</f>
        <v/>
      </c>
      <c r="M1442" s="14">
        <f>IF(OR($J1442="",$L1442=""),"",IF($K1442="",0,$K1442)+$J1442*$L1442)</f>
        <v/>
      </c>
      <c r="N1442" s="14" t="n">
        <v>46206</v>
      </c>
      <c r="O1442" s="14" t="n">
        <v>16</v>
      </c>
      <c r="P1442" s="14" t="n"/>
      <c r="Q1442" s="14" t="n"/>
      <c r="R1442" s="14" t="n"/>
      <c r="S1442" s="14" t="n"/>
      <c r="T1442" s="14">
        <f>IF(OR($J1442="",$O1442=""),"",$O1442/$J1442)</f>
        <v/>
      </c>
      <c r="U1442" s="14" t="inlineStr">
        <is>
          <t>Concluído</t>
        </is>
      </c>
      <c r="V1442" s="14" t="n"/>
      <c r="W1442" s="14" t="n"/>
      <c r="X1442" s="14" t="n"/>
      <c r="Y1442" s="14" t="n"/>
      <c r="Z1442" s="14" t="n"/>
      <c r="AA1442" s="11" t="n"/>
      <c r="AB1442" s="14">
        <f>B1442&amp;"|"&amp;I1442</f>
        <v/>
      </c>
      <c r="AC1442">
        <f>IF($B1442="","","|"&amp;SUBSTITUTE(TRIM(SUBSTITUTE(SUBSTITUTE(SUBSTITUTE(SUBSTITUTE(SUBSTITUTE(SUBSTITUTE(SUBSTITUTE(SUBSTITUTE(SUBSTITUTE(SUBSTITUTE(SUBSTITUTE(SUBSTITUTE(SUBSTITUTE(SUBSTITUTE(TRIM($B1442&amp;""),CHAR(10)," "),CHAR(13)," "),"."," "),";"," "),","," "),"/"," "),"+"," "),"-"," "),"  "," "),"  "," "),"  "," "),"  "," "),"  "," "),"  "," "))," ","|")&amp;"|")</f>
        <v/>
      </c>
      <c r="AD1442">
        <f>TRIM($I1442&amp;"")</f>
        <v/>
      </c>
    </row>
    <row r="1443" ht="24" customHeight="1">
      <c r="A1443" s="9" t="n">
        <v>46203</v>
      </c>
      <c r="B1443" s="14" t="inlineStr">
        <is>
          <t>10199,10201</t>
        </is>
      </c>
      <c r="C1443" s="14" t="n"/>
      <c r="D1443" s="14" t="inlineStr">
        <is>
          <t>10 FURADEIRAS</t>
        </is>
      </c>
      <c r="E1443" s="14" t="inlineStr">
        <is>
          <t>20033302</t>
        </is>
      </c>
      <c r="F1443" s="14" t="inlineStr">
        <is>
          <t>TRAV. MENOR 850X65X15 MDF - TAMPO AMST. 1,03X1,03</t>
        </is>
      </c>
      <c r="G1443" s="14" t="inlineStr">
        <is>
          <t>10 FURADEIRAS</t>
        </is>
      </c>
      <c r="H1443" s="14" t="inlineStr">
        <is>
          <t>10 FURADEIRAS</t>
        </is>
      </c>
      <c r="I1443" s="9" t="inlineStr">
        <is>
          <t>10 FURADEIRAS</t>
        </is>
      </c>
      <c r="J1443" s="9" t="n">
        <v>16</v>
      </c>
      <c r="K1443" s="14">
        <f>IF($E1443="","",IFERROR(INDEX('01_Cad_Pecas'!$H$2:$H$5000,MATCH($E1443,'01_Cad_Pecas'!$D$2:$D$5000,0)),IFERROR(INDEX('01_Cad_Pecas'!$H$2:$H$5000,MATCH(VALUE($E1443),'01_Cad_Pecas'!$D$2:$D$5000,0)),"")))</f>
        <v/>
      </c>
      <c r="L1443" s="14">
        <f>IF($E1443="","",IFERROR(INDEX('01_Cad_Pecas'!$I$2:$I$5000,MATCH($E1443,'01_Cad_Pecas'!$D$2:$D$5000,0)),IFERROR(INDEX('01_Cad_Pecas'!$I$2:$I$5000,MATCH(VALUE($E1443),'01_Cad_Pecas'!$D$2:$D$5000,0)),"")))</f>
        <v/>
      </c>
      <c r="M1443" s="14">
        <f>IF(OR($J1443="",$L1443=""),"",IF($K1443="",0,$K1443)+$J1443*$L1443)</f>
        <v/>
      </c>
      <c r="N1443" s="14" t="n">
        <v>46206</v>
      </c>
      <c r="O1443" s="14" t="n">
        <v>16</v>
      </c>
      <c r="P1443" s="14" t="n"/>
      <c r="Q1443" s="14" t="n"/>
      <c r="R1443" s="14" t="n"/>
      <c r="S1443" s="14" t="n"/>
      <c r="T1443" s="14">
        <f>IF(OR($J1443="",$O1443=""),"",$O1443/$J1443)</f>
        <v/>
      </c>
      <c r="U1443" s="14" t="inlineStr">
        <is>
          <t>Concluído</t>
        </is>
      </c>
      <c r="V1443" s="14" t="n"/>
      <c r="W1443" s="14" t="n"/>
      <c r="X1443" s="14" t="n"/>
      <c r="Y1443" s="14" t="n"/>
      <c r="Z1443" s="14" t="n"/>
      <c r="AA1443" s="11" t="n"/>
      <c r="AB1443" s="14">
        <f>B1443&amp;"|"&amp;I1443</f>
        <v/>
      </c>
      <c r="AC1443">
        <f>IF($B1443="","","|"&amp;SUBSTITUTE(TRIM(SUBSTITUTE(SUBSTITUTE(SUBSTITUTE(SUBSTITUTE(SUBSTITUTE(SUBSTITUTE(SUBSTITUTE(SUBSTITUTE(SUBSTITUTE(SUBSTITUTE(SUBSTITUTE(SUBSTITUTE(SUBSTITUTE(SUBSTITUTE(TRIM($B1443&amp;""),CHAR(10)," "),CHAR(13)," "),"."," "),";"," "),","," "),"/"," "),"+"," "),"-"," "),"  "," "),"  "," "),"  "," "),"  "," "),"  "," "),"  "," "))," ","|")&amp;"|")</f>
        <v/>
      </c>
      <c r="AD1443">
        <f>TRIM($I1443&amp;"")</f>
        <v/>
      </c>
    </row>
    <row r="1444" ht="24" customHeight="1">
      <c r="A1444" s="9" t="n">
        <v>46203</v>
      </c>
      <c r="B1444" s="14" t="inlineStr">
        <is>
          <t>10199,10201</t>
        </is>
      </c>
      <c r="C1444" s="14" t="n"/>
      <c r="D1444" s="14" t="inlineStr">
        <is>
          <t>10 FURADEIRAS</t>
        </is>
      </c>
      <c r="E1444" s="14" t="inlineStr">
        <is>
          <t>30006104</t>
        </is>
      </c>
      <c r="F1444" s="14" t="inlineStr">
        <is>
          <t>MOLDURA ENCOSTO 445X280X15 MDF - CAD SANTIAGO NEW</t>
        </is>
      </c>
      <c r="G1444" s="14" t="inlineStr">
        <is>
          <t>10 FURADEIRAS</t>
        </is>
      </c>
      <c r="H1444" s="14" t="inlineStr">
        <is>
          <t>10 FURADEIRAS</t>
        </is>
      </c>
      <c r="I1444" s="9" t="inlineStr">
        <is>
          <t>10 FURADEIRAS</t>
        </is>
      </c>
      <c r="J1444" s="9" t="n">
        <v>48</v>
      </c>
      <c r="K1444" s="14">
        <f>IF($E1444="","",IFERROR(INDEX('01_Cad_Pecas'!$H$2:$H$5000,MATCH($E1444,'01_Cad_Pecas'!$D$2:$D$5000,0)),IFERROR(INDEX('01_Cad_Pecas'!$H$2:$H$5000,MATCH(VALUE($E1444),'01_Cad_Pecas'!$D$2:$D$5000,0)),"")))</f>
        <v/>
      </c>
      <c r="L1444" s="14">
        <f>IF($E1444="","",IFERROR(INDEX('01_Cad_Pecas'!$I$2:$I$5000,MATCH($E1444,'01_Cad_Pecas'!$D$2:$D$5000,0)),IFERROR(INDEX('01_Cad_Pecas'!$I$2:$I$5000,MATCH(VALUE($E1444),'01_Cad_Pecas'!$D$2:$D$5000,0)),"")))</f>
        <v/>
      </c>
      <c r="M1444" s="14">
        <f>IF(OR($J1444="",$L1444=""),"",IF($K1444="",0,$K1444)+$J1444*$L1444)</f>
        <v/>
      </c>
      <c r="N1444" s="14" t="n">
        <v>46206</v>
      </c>
      <c r="O1444" s="14" t="n">
        <v>48</v>
      </c>
      <c r="P1444" s="14" t="n"/>
      <c r="Q1444" s="14" t="n"/>
      <c r="R1444" s="14" t="n"/>
      <c r="S1444" s="14" t="n"/>
      <c r="T1444" s="14">
        <f>IF(OR($J1444="",$O1444=""),"",$O1444/$J1444)</f>
        <v/>
      </c>
      <c r="U1444" s="14" t="inlineStr">
        <is>
          <t>Concluído</t>
        </is>
      </c>
      <c r="V1444" s="14" t="n"/>
      <c r="W1444" s="14" t="n"/>
      <c r="X1444" s="14" t="n"/>
      <c r="Y1444" s="14" t="n"/>
      <c r="Z1444" s="14" t="n"/>
      <c r="AA1444" s="11" t="n"/>
      <c r="AB1444" s="14">
        <f>B1444&amp;"|"&amp;I1444</f>
        <v/>
      </c>
      <c r="AC1444">
        <f>IF($B1444="","","|"&amp;SUBSTITUTE(TRIM(SUBSTITUTE(SUBSTITUTE(SUBSTITUTE(SUBSTITUTE(SUBSTITUTE(SUBSTITUTE(SUBSTITUTE(SUBSTITUTE(SUBSTITUTE(SUBSTITUTE(SUBSTITUTE(SUBSTITUTE(SUBSTITUTE(SUBSTITUTE(TRIM($B1444&amp;""),CHAR(10)," "),CHAR(13)," "),"."," "),";"," "),","," "),"/"," "),"+"," "),"-"," "),"  "," "),"  "," "),"  "," "),"  "," "),"  "," "),"  "," "))," ","|")&amp;"|")</f>
        <v/>
      </c>
      <c r="AD1444">
        <f>TRIM($I1444&amp;"")</f>
        <v/>
      </c>
    </row>
    <row r="1445" ht="24" customHeight="1">
      <c r="A1445" s="9" t="n">
        <v>46203</v>
      </c>
      <c r="B1445" s="14" t="inlineStr">
        <is>
          <t>10199,10201</t>
        </is>
      </c>
      <c r="C1445" s="14" t="n"/>
      <c r="D1445" s="14" t="inlineStr">
        <is>
          <t>10 FURADEIRAS</t>
        </is>
      </c>
      <c r="E1445" s="14" t="inlineStr">
        <is>
          <t>30008101</t>
        </is>
      </c>
      <c r="F1445" s="14" t="inlineStr">
        <is>
          <t>ENCOSTO 445X280X15 MDF - CAD CORDOBA</t>
        </is>
      </c>
      <c r="G1445" s="14" t="inlineStr">
        <is>
          <t>10 FURADEIRAS</t>
        </is>
      </c>
      <c r="H1445" s="14" t="inlineStr">
        <is>
          <t>10 FURADEIRAS</t>
        </is>
      </c>
      <c r="I1445" s="9" t="inlineStr">
        <is>
          <t>10 FURADEIRAS</t>
        </is>
      </c>
      <c r="J1445" s="9" t="n">
        <v>60</v>
      </c>
      <c r="K1445" s="14">
        <f>IF($E1445="","",IFERROR(INDEX('01_Cad_Pecas'!$H$2:$H$5000,MATCH($E1445,'01_Cad_Pecas'!$D$2:$D$5000,0)),IFERROR(INDEX('01_Cad_Pecas'!$H$2:$H$5000,MATCH(VALUE($E1445),'01_Cad_Pecas'!$D$2:$D$5000,0)),"")))</f>
        <v/>
      </c>
      <c r="L1445" s="14">
        <f>IF($E1445="","",IFERROR(INDEX('01_Cad_Pecas'!$I$2:$I$5000,MATCH($E1445,'01_Cad_Pecas'!$D$2:$D$5000,0)),IFERROR(INDEX('01_Cad_Pecas'!$I$2:$I$5000,MATCH(VALUE($E1445),'01_Cad_Pecas'!$D$2:$D$5000,0)),"")))</f>
        <v/>
      </c>
      <c r="M1445" s="14">
        <f>IF(OR($J1445="",$L1445=""),"",IF($K1445="",0,$K1445)+$J1445*$L1445)</f>
        <v/>
      </c>
      <c r="N1445" s="14" t="n">
        <v>46206</v>
      </c>
      <c r="O1445" s="14" t="n">
        <v>60</v>
      </c>
      <c r="P1445" s="14" t="n"/>
      <c r="Q1445" s="14" t="n"/>
      <c r="R1445" s="14" t="n"/>
      <c r="S1445" s="14" t="n"/>
      <c r="T1445" s="14">
        <f>IF(OR($J1445="",$O1445=""),"",$O1445/$J1445)</f>
        <v/>
      </c>
      <c r="U1445" s="14" t="inlineStr">
        <is>
          <t>Concluído</t>
        </is>
      </c>
      <c r="V1445" s="14" t="n"/>
      <c r="W1445" s="14" t="n"/>
      <c r="X1445" s="14" t="n"/>
      <c r="Y1445" s="14" t="n"/>
      <c r="Z1445" s="14" t="n"/>
      <c r="AA1445" s="11" t="n"/>
      <c r="AB1445" s="14">
        <f>B1445&amp;"|"&amp;I1445</f>
        <v/>
      </c>
      <c r="AC1445">
        <f>IF($B1445="","","|"&amp;SUBSTITUTE(TRIM(SUBSTITUTE(SUBSTITUTE(SUBSTITUTE(SUBSTITUTE(SUBSTITUTE(SUBSTITUTE(SUBSTITUTE(SUBSTITUTE(SUBSTITUTE(SUBSTITUTE(SUBSTITUTE(SUBSTITUTE(SUBSTITUTE(SUBSTITUTE(TRIM($B1445&amp;""),CHAR(10)," "),CHAR(13)," "),"."," "),";"," "),","," "),"/"," "),"+"," "),"-"," "),"  "," "),"  "," "),"  "," "),"  "," "),"  "," "),"  "," "))," ","|")&amp;"|")</f>
        <v/>
      </c>
      <c r="AD1445">
        <f>TRIM($I1445&amp;"")</f>
        <v/>
      </c>
    </row>
    <row r="1446" ht="24" customHeight="1">
      <c r="A1446" s="9" t="n">
        <v>46203</v>
      </c>
      <c r="B1446" s="14" t="inlineStr">
        <is>
          <t>10199,10201</t>
        </is>
      </c>
      <c r="C1446" s="14" t="n"/>
      <c r="D1446" s="14" t="inlineStr">
        <is>
          <t>10 FURADEIRAS</t>
        </is>
      </c>
      <c r="E1446" s="14" t="inlineStr">
        <is>
          <t>30124801</t>
        </is>
      </c>
      <c r="F1446" s="14" t="inlineStr">
        <is>
          <t>(2) PE MENOR 750X680X18 MDF - BASE DUBLIN</t>
        </is>
      </c>
      <c r="G1446" s="14" t="inlineStr">
        <is>
          <t>10 FURADEIRAS</t>
        </is>
      </c>
      <c r="H1446" s="14" t="inlineStr">
        <is>
          <t>10 FURADEIRAS</t>
        </is>
      </c>
      <c r="I1446" s="9" t="inlineStr">
        <is>
          <t>10 FURADEIRAS</t>
        </is>
      </c>
      <c r="J1446" s="9" t="n">
        <v>150</v>
      </c>
      <c r="K1446" s="14">
        <f>IF($E1446="","",IFERROR(INDEX('01_Cad_Pecas'!$H$2:$H$5000,MATCH($E1446,'01_Cad_Pecas'!$D$2:$D$5000,0)),IFERROR(INDEX('01_Cad_Pecas'!$H$2:$H$5000,MATCH(VALUE($E1446),'01_Cad_Pecas'!$D$2:$D$5000,0)),"")))</f>
        <v/>
      </c>
      <c r="L1446" s="14">
        <f>IF($E1446="","",IFERROR(INDEX('01_Cad_Pecas'!$I$2:$I$5000,MATCH($E1446,'01_Cad_Pecas'!$D$2:$D$5000,0)),IFERROR(INDEX('01_Cad_Pecas'!$I$2:$I$5000,MATCH(VALUE($E1446),'01_Cad_Pecas'!$D$2:$D$5000,0)),"")))</f>
        <v/>
      </c>
      <c r="M1446" s="14">
        <f>IF(OR($J1446="",$L1446=""),"",IF($K1446="",0,$K1446)+$J1446*$L1446)</f>
        <v/>
      </c>
      <c r="N1446" s="14" t="n">
        <v>46206</v>
      </c>
      <c r="O1446" s="14" t="n">
        <v>150</v>
      </c>
      <c r="P1446" s="14" t="n"/>
      <c r="Q1446" s="14" t="n"/>
      <c r="R1446" s="14" t="n"/>
      <c r="S1446" s="14" t="n"/>
      <c r="T1446" s="14">
        <f>IF(OR($J1446="",$O1446=""),"",$O1446/$J1446)</f>
        <v/>
      </c>
      <c r="U1446" s="14" t="inlineStr">
        <is>
          <t>Concluído</t>
        </is>
      </c>
      <c r="V1446" s="14" t="n"/>
      <c r="W1446" s="14" t="n"/>
      <c r="X1446" s="14" t="n"/>
      <c r="Y1446" s="14" t="n"/>
      <c r="Z1446" s="14" t="n"/>
      <c r="AA1446" s="11" t="n"/>
      <c r="AB1446" s="14">
        <f>B1446&amp;"|"&amp;I1446</f>
        <v/>
      </c>
      <c r="AC1446">
        <f>IF($B1446="","","|"&amp;SUBSTITUTE(TRIM(SUBSTITUTE(SUBSTITUTE(SUBSTITUTE(SUBSTITUTE(SUBSTITUTE(SUBSTITUTE(SUBSTITUTE(SUBSTITUTE(SUBSTITUTE(SUBSTITUTE(SUBSTITUTE(SUBSTITUTE(SUBSTITUTE(SUBSTITUTE(TRIM($B1446&amp;""),CHAR(10)," "),CHAR(13)," "),"."," "),";"," "),","," "),"/"," "),"+"," "),"-"," "),"  "," "),"  "," "),"  "," "),"  "," "),"  "," "),"  "," "))," ","|")&amp;"|")</f>
        <v/>
      </c>
      <c r="AD1446">
        <f>TRIM($I1446&amp;"")</f>
        <v/>
      </c>
    </row>
    <row r="1447" ht="24" customHeight="1">
      <c r="A1447" s="9" t="n">
        <v>46203</v>
      </c>
      <c r="B1447" s="14" t="inlineStr">
        <is>
          <t>10199,10201</t>
        </is>
      </c>
      <c r="C1447" s="14" t="n"/>
      <c r="D1447" s="14" t="inlineStr">
        <is>
          <t>10 FURADEIRAS</t>
        </is>
      </c>
      <c r="E1447" s="14" t="inlineStr">
        <is>
          <t>20052001</t>
        </is>
      </c>
      <c r="F1447" s="14" t="inlineStr">
        <is>
          <t>(2-4) TRAVESSA 742X122X25 MDF - MESA ATHENAS</t>
        </is>
      </c>
      <c r="G1447" s="14" t="inlineStr">
        <is>
          <t>10 FURADEIRAS</t>
        </is>
      </c>
      <c r="H1447" s="14" t="inlineStr">
        <is>
          <t>10 FURADEIRAS</t>
        </is>
      </c>
      <c r="I1447" s="9" t="inlineStr">
        <is>
          <t>10 FURADEIRAS</t>
        </is>
      </c>
      <c r="J1447" s="9" t="n">
        <v>40</v>
      </c>
      <c r="K1447" s="14">
        <f>IF($E1447="","",IFERROR(INDEX('01_Cad_Pecas'!$H$2:$H$5000,MATCH($E1447,'01_Cad_Pecas'!$D$2:$D$5000,0)),IFERROR(INDEX('01_Cad_Pecas'!$H$2:$H$5000,MATCH(VALUE($E1447),'01_Cad_Pecas'!$D$2:$D$5000,0)),"")))</f>
        <v/>
      </c>
      <c r="L1447" s="14">
        <f>IF($E1447="","",IFERROR(INDEX('01_Cad_Pecas'!$I$2:$I$5000,MATCH($E1447,'01_Cad_Pecas'!$D$2:$D$5000,0)),IFERROR(INDEX('01_Cad_Pecas'!$I$2:$I$5000,MATCH(VALUE($E1447),'01_Cad_Pecas'!$D$2:$D$5000,0)),"")))</f>
        <v/>
      </c>
      <c r="M1447" s="14">
        <f>IF(OR($J1447="",$L1447=""),"",IF($K1447="",0,$K1447)+$J1447*$L1447)</f>
        <v/>
      </c>
      <c r="N1447" s="14" t="n">
        <v>46206</v>
      </c>
      <c r="O1447" s="14" t="n">
        <v>40</v>
      </c>
      <c r="P1447" s="14" t="n"/>
      <c r="Q1447" s="14" t="n"/>
      <c r="R1447" s="14" t="n"/>
      <c r="S1447" s="14" t="n"/>
      <c r="T1447" s="14">
        <f>IF(OR($J1447="",$O1447=""),"",$O1447/$J1447)</f>
        <v/>
      </c>
      <c r="U1447" s="14" t="inlineStr">
        <is>
          <t>Concluído</t>
        </is>
      </c>
      <c r="V1447" s="14" t="n"/>
      <c r="W1447" s="14" t="n"/>
      <c r="X1447" s="14" t="n"/>
      <c r="Y1447" s="14" t="n"/>
      <c r="Z1447" s="14" t="n"/>
      <c r="AA1447" s="11" t="n"/>
      <c r="AB1447" s="14">
        <f>B1447&amp;"|"&amp;I1447</f>
        <v/>
      </c>
      <c r="AC1447">
        <f>IF($B1447="","","|"&amp;SUBSTITUTE(TRIM(SUBSTITUTE(SUBSTITUTE(SUBSTITUTE(SUBSTITUTE(SUBSTITUTE(SUBSTITUTE(SUBSTITUTE(SUBSTITUTE(SUBSTITUTE(SUBSTITUTE(SUBSTITUTE(SUBSTITUTE(SUBSTITUTE(SUBSTITUTE(TRIM($B1447&amp;""),CHAR(10)," "),CHAR(13)," "),"."," "),";"," "),","," "),"/"," "),"+"," "),"-"," "),"  "," "),"  "," "),"  "," "),"  "," "),"  "," "),"  "," "))," ","|")&amp;"|")</f>
        <v/>
      </c>
      <c r="AD1447">
        <f>TRIM($I1447&amp;"")</f>
        <v/>
      </c>
    </row>
    <row r="1448" ht="24" customHeight="1">
      <c r="A1448" s="9" t="n">
        <v>46203</v>
      </c>
      <c r="B1448" s="14" t="inlineStr">
        <is>
          <t>10199,10201</t>
        </is>
      </c>
      <c r="C1448" s="14" t="n"/>
      <c r="D1448" s="14" t="inlineStr">
        <is>
          <t>10 FURADEIRAS</t>
        </is>
      </c>
      <c r="E1448" s="14" t="inlineStr">
        <is>
          <t>20052202</t>
        </is>
      </c>
      <c r="F1448" s="14" t="inlineStr">
        <is>
          <t>(5) BASE MAIOR 742X124X25 MDF - MESA ATHENAS 1,20</t>
        </is>
      </c>
      <c r="G1448" s="14" t="inlineStr">
        <is>
          <t>10 FURADEIRAS</t>
        </is>
      </c>
      <c r="H1448" s="14" t="inlineStr">
        <is>
          <t>10 FURADEIRAS</t>
        </is>
      </c>
      <c r="I1448" s="9" t="inlineStr">
        <is>
          <t>10 FURADEIRAS</t>
        </is>
      </c>
      <c r="J1448" s="9" t="n">
        <v>10</v>
      </c>
      <c r="K1448" s="14">
        <f>IF($E1448="","",IFERROR(INDEX('01_Cad_Pecas'!$H$2:$H$5000,MATCH($E1448,'01_Cad_Pecas'!$D$2:$D$5000,0)),IFERROR(INDEX('01_Cad_Pecas'!$H$2:$H$5000,MATCH(VALUE($E1448),'01_Cad_Pecas'!$D$2:$D$5000,0)),"")))</f>
        <v/>
      </c>
      <c r="L1448" s="14">
        <f>IF($E1448="","",IFERROR(INDEX('01_Cad_Pecas'!$I$2:$I$5000,MATCH($E1448,'01_Cad_Pecas'!$D$2:$D$5000,0)),IFERROR(INDEX('01_Cad_Pecas'!$I$2:$I$5000,MATCH(VALUE($E1448),'01_Cad_Pecas'!$D$2:$D$5000,0)),"")))</f>
        <v/>
      </c>
      <c r="M1448" s="14">
        <f>IF(OR($J1448="",$L1448=""),"",IF($K1448="",0,$K1448)+$J1448*$L1448)</f>
        <v/>
      </c>
      <c r="N1448" s="14" t="n">
        <v>46206</v>
      </c>
      <c r="O1448" s="14" t="n">
        <v>10</v>
      </c>
      <c r="P1448" s="14" t="n"/>
      <c r="Q1448" s="14" t="n"/>
      <c r="R1448" s="14" t="n"/>
      <c r="S1448" s="14" t="n"/>
      <c r="T1448" s="14">
        <f>IF(OR($J1448="",$O1448=""),"",$O1448/$J1448)</f>
        <v/>
      </c>
      <c r="U1448" s="14" t="inlineStr">
        <is>
          <t>Concluído</t>
        </is>
      </c>
      <c r="V1448" s="14" t="n"/>
      <c r="W1448" s="14" t="n"/>
      <c r="X1448" s="14" t="n"/>
      <c r="Y1448" s="14" t="n"/>
      <c r="Z1448" s="14" t="n"/>
      <c r="AA1448" s="11" t="n"/>
      <c r="AB1448" s="14">
        <f>B1448&amp;"|"&amp;I1448</f>
        <v/>
      </c>
      <c r="AC1448">
        <f>IF($B1448="","","|"&amp;SUBSTITUTE(TRIM(SUBSTITUTE(SUBSTITUTE(SUBSTITUTE(SUBSTITUTE(SUBSTITUTE(SUBSTITUTE(SUBSTITUTE(SUBSTITUTE(SUBSTITUTE(SUBSTITUTE(SUBSTITUTE(SUBSTITUTE(SUBSTITUTE(SUBSTITUTE(TRIM($B1448&amp;""),CHAR(10)," "),CHAR(13)," "),"."," "),";"," "),","," "),"/"," "),"+"," "),"-"," "),"  "," "),"  "," "),"  "," "),"  "," "),"  "," "),"  "," "))," ","|")&amp;"|")</f>
        <v/>
      </c>
      <c r="AD1448">
        <f>TRIM($I1448&amp;"")</f>
        <v/>
      </c>
    </row>
    <row r="1449" ht="24" customHeight="1">
      <c r="A1449" s="9" t="n">
        <v>46203</v>
      </c>
      <c r="B1449" s="14" t="inlineStr">
        <is>
          <t>10199,10201</t>
        </is>
      </c>
      <c r="C1449" s="14" t="n"/>
      <c r="D1449" s="14" t="inlineStr">
        <is>
          <t>10 FURADEIRAS</t>
        </is>
      </c>
      <c r="E1449" s="14" t="inlineStr">
        <is>
          <t>20052203</t>
        </is>
      </c>
      <c r="F1449" s="14" t="inlineStr">
        <is>
          <t>(6)BASE MENOR 446(220)X124X25 MDF-MESA ATHENAS1,20</t>
        </is>
      </c>
      <c r="G1449" s="14" t="inlineStr">
        <is>
          <t>10 FURADEIRAS</t>
        </is>
      </c>
      <c r="H1449" s="14" t="inlineStr">
        <is>
          <t>10 FURADEIRAS</t>
        </is>
      </c>
      <c r="I1449" s="9" t="inlineStr">
        <is>
          <t>10 FURADEIRAS</t>
        </is>
      </c>
      <c r="J1449" s="9" t="n">
        <v>20</v>
      </c>
      <c r="K1449" s="14">
        <f>IF($E1449="","",IFERROR(INDEX('01_Cad_Pecas'!$H$2:$H$5000,MATCH($E1449,'01_Cad_Pecas'!$D$2:$D$5000,0)),IFERROR(INDEX('01_Cad_Pecas'!$H$2:$H$5000,MATCH(VALUE($E1449),'01_Cad_Pecas'!$D$2:$D$5000,0)),"")))</f>
        <v/>
      </c>
      <c r="L1449" s="14">
        <f>IF($E1449="","",IFERROR(INDEX('01_Cad_Pecas'!$I$2:$I$5000,MATCH($E1449,'01_Cad_Pecas'!$D$2:$D$5000,0)),IFERROR(INDEX('01_Cad_Pecas'!$I$2:$I$5000,MATCH(VALUE($E1449),'01_Cad_Pecas'!$D$2:$D$5000,0)),"")))</f>
        <v/>
      </c>
      <c r="M1449" s="14">
        <f>IF(OR($J1449="",$L1449=""),"",IF($K1449="",0,$K1449)+$J1449*$L1449)</f>
        <v/>
      </c>
      <c r="N1449" s="14" t="n">
        <v>46206</v>
      </c>
      <c r="O1449" s="14" t="n">
        <v>20</v>
      </c>
      <c r="P1449" s="14" t="n"/>
      <c r="Q1449" s="14" t="n"/>
      <c r="R1449" s="14" t="n"/>
      <c r="S1449" s="14" t="n"/>
      <c r="T1449" s="14">
        <f>IF(OR($J1449="",$O1449=""),"",$O1449/$J1449)</f>
        <v/>
      </c>
      <c r="U1449" s="14" t="inlineStr">
        <is>
          <t>Concluído</t>
        </is>
      </c>
      <c r="V1449" s="14" t="n"/>
      <c r="W1449" s="14" t="n"/>
      <c r="X1449" s="14" t="n"/>
      <c r="Y1449" s="14" t="n"/>
      <c r="Z1449" s="14" t="n"/>
      <c r="AA1449" s="11" t="n"/>
      <c r="AB1449" s="14">
        <f>B1449&amp;"|"&amp;I1449</f>
        <v/>
      </c>
      <c r="AC1449">
        <f>IF($B1449="","","|"&amp;SUBSTITUTE(TRIM(SUBSTITUTE(SUBSTITUTE(SUBSTITUTE(SUBSTITUTE(SUBSTITUTE(SUBSTITUTE(SUBSTITUTE(SUBSTITUTE(SUBSTITUTE(SUBSTITUTE(SUBSTITUTE(SUBSTITUTE(SUBSTITUTE(SUBSTITUTE(TRIM($B1449&amp;""),CHAR(10)," "),CHAR(13)," "),"."," "),";"," "),","," "),"/"," "),"+"," "),"-"," "),"  "," "),"  "," "),"  "," "),"  "," "),"  "," "),"  "," "))," ","|")&amp;"|")</f>
        <v/>
      </c>
      <c r="AD1449">
        <f>TRIM($I1449&amp;"")</f>
        <v/>
      </c>
    </row>
    <row r="1450" ht="24" customHeight="1">
      <c r="A1450" s="9" t="n">
        <v>46203</v>
      </c>
      <c r="B1450" s="14" t="inlineStr">
        <is>
          <t>10199,10201</t>
        </is>
      </c>
      <c r="C1450" s="14" t="n"/>
      <c r="D1450" s="14" t="inlineStr">
        <is>
          <t>10 FURADEIRAS</t>
        </is>
      </c>
      <c r="E1450" s="14" t="inlineStr">
        <is>
          <t>30009703</t>
        </is>
      </c>
      <c r="F1450" s="14" t="inlineStr">
        <is>
          <t>ESPALDAR 390X40(911)X25 MDF (24) - CADEIRA GRECIA</t>
        </is>
      </c>
      <c r="G1450" s="14" t="inlineStr">
        <is>
          <t>10 FURADEIRAS</t>
        </is>
      </c>
      <c r="H1450" s="14" t="inlineStr">
        <is>
          <t>10 FURADEIRAS</t>
        </is>
      </c>
      <c r="I1450" s="9" t="inlineStr">
        <is>
          <t>10 FURADEIRAS</t>
        </is>
      </c>
      <c r="J1450" s="9" t="n">
        <v>44</v>
      </c>
      <c r="K1450" s="14">
        <f>IF($E1450="","",IFERROR(INDEX('01_Cad_Pecas'!$H$2:$H$5000,MATCH($E1450,'01_Cad_Pecas'!$D$2:$D$5000,0)),IFERROR(INDEX('01_Cad_Pecas'!$H$2:$H$5000,MATCH(VALUE($E1450),'01_Cad_Pecas'!$D$2:$D$5000,0)),"")))</f>
        <v/>
      </c>
      <c r="L1450" s="14">
        <f>IF($E1450="","",IFERROR(INDEX('01_Cad_Pecas'!$I$2:$I$5000,MATCH($E1450,'01_Cad_Pecas'!$D$2:$D$5000,0)),IFERROR(INDEX('01_Cad_Pecas'!$I$2:$I$5000,MATCH(VALUE($E1450),'01_Cad_Pecas'!$D$2:$D$5000,0)),"")))</f>
        <v/>
      </c>
      <c r="M1450" s="14">
        <f>IF(OR($J1450="",$L1450=""),"",IF($K1450="",0,$K1450)+$J1450*$L1450)</f>
        <v/>
      </c>
      <c r="N1450" s="14" t="n">
        <v>46206</v>
      </c>
      <c r="O1450" s="14" t="n">
        <v>44</v>
      </c>
      <c r="P1450" s="14" t="n"/>
      <c r="Q1450" s="14" t="n"/>
      <c r="R1450" s="14" t="n"/>
      <c r="S1450" s="14" t="n"/>
      <c r="T1450" s="14">
        <f>IF(OR($J1450="",$O1450=""),"",$O1450/$J1450)</f>
        <v/>
      </c>
      <c r="U1450" s="14" t="inlineStr">
        <is>
          <t>Concluído</t>
        </is>
      </c>
      <c r="V1450" s="14" t="n"/>
      <c r="W1450" s="14" t="n"/>
      <c r="X1450" s="14" t="n"/>
      <c r="Y1450" s="14" t="n"/>
      <c r="Z1450" s="14" t="n"/>
      <c r="AA1450" s="11" t="n"/>
      <c r="AB1450" s="14">
        <f>B1450&amp;"|"&amp;I1450</f>
        <v/>
      </c>
      <c r="AC1450">
        <f>IF($B1450="","","|"&amp;SUBSTITUTE(TRIM(SUBSTITUTE(SUBSTITUTE(SUBSTITUTE(SUBSTITUTE(SUBSTITUTE(SUBSTITUTE(SUBSTITUTE(SUBSTITUTE(SUBSTITUTE(SUBSTITUTE(SUBSTITUTE(SUBSTITUTE(SUBSTITUTE(SUBSTITUTE(TRIM($B1450&amp;""),CHAR(10)," "),CHAR(13)," "),"."," "),";"," "),","," "),"/"," "),"+"," "),"-"," "),"  "," "),"  "," "),"  "," "),"  "," "),"  "," "),"  "," "))," ","|")&amp;"|")</f>
        <v/>
      </c>
      <c r="AD1450">
        <f>TRIM($I1450&amp;"")</f>
        <v/>
      </c>
    </row>
    <row r="1451" ht="24" customHeight="1">
      <c r="A1451" s="9" t="n">
        <v>46203</v>
      </c>
      <c r="B1451" s="14" t="inlineStr">
        <is>
          <t>10199,10201</t>
        </is>
      </c>
      <c r="C1451" s="14" t="n"/>
      <c r="D1451" s="14" t="inlineStr">
        <is>
          <t>10 FURADEIRAS</t>
        </is>
      </c>
      <c r="E1451" s="14" t="inlineStr">
        <is>
          <t>30124001</t>
        </is>
      </c>
      <c r="F1451" s="14" t="inlineStr">
        <is>
          <t>(1) PE MAIOR 830X750X25 MDF - BASE DUBLIN</t>
        </is>
      </c>
      <c r="G1451" s="14" t="inlineStr">
        <is>
          <t>10 FURADEIRAS</t>
        </is>
      </c>
      <c r="H1451" s="14" t="inlineStr">
        <is>
          <t>10 FURADEIRAS</t>
        </is>
      </c>
      <c r="I1451" s="9" t="inlineStr">
        <is>
          <t>10 FURADEIRAS</t>
        </is>
      </c>
      <c r="J1451" s="9" t="n">
        <v>20</v>
      </c>
      <c r="K1451" s="14">
        <f>IF($E1451="","",IFERROR(INDEX('01_Cad_Pecas'!$H$2:$H$5000,MATCH($E1451,'01_Cad_Pecas'!$D$2:$D$5000,0)),IFERROR(INDEX('01_Cad_Pecas'!$H$2:$H$5000,MATCH(VALUE($E1451),'01_Cad_Pecas'!$D$2:$D$5000,0)),"")))</f>
        <v/>
      </c>
      <c r="L1451" s="14">
        <f>IF($E1451="","",IFERROR(INDEX('01_Cad_Pecas'!$I$2:$I$5000,MATCH($E1451,'01_Cad_Pecas'!$D$2:$D$5000,0)),IFERROR(INDEX('01_Cad_Pecas'!$I$2:$I$5000,MATCH(VALUE($E1451),'01_Cad_Pecas'!$D$2:$D$5000,0)),"")))</f>
        <v/>
      </c>
      <c r="M1451" s="14">
        <f>IF(OR($J1451="",$L1451=""),"",IF($K1451="",0,$K1451)+$J1451*$L1451)</f>
        <v/>
      </c>
      <c r="N1451" s="14" t="n">
        <v>46209</v>
      </c>
      <c r="O1451" s="14" t="n">
        <v>20</v>
      </c>
      <c r="P1451" s="14" t="n"/>
      <c r="Q1451" s="14" t="n"/>
      <c r="R1451" s="14" t="n"/>
      <c r="S1451" s="14" t="n"/>
      <c r="T1451" s="14">
        <f>IF(OR($J1451="",$O1451=""),"",$O1451/$J1451)</f>
        <v/>
      </c>
      <c r="U1451" s="14" t="inlineStr">
        <is>
          <t>Concluído</t>
        </is>
      </c>
      <c r="V1451" s="14" t="n"/>
      <c r="W1451" s="14" t="n"/>
      <c r="X1451" s="14" t="n"/>
      <c r="Y1451" s="14" t="n"/>
      <c r="Z1451" s="14" t="n"/>
      <c r="AA1451" s="11" t="n"/>
      <c r="AB1451" s="14">
        <f>B1451&amp;"|"&amp;I1451</f>
        <v/>
      </c>
      <c r="AC1451">
        <f>IF($B1451="","","|"&amp;SUBSTITUTE(TRIM(SUBSTITUTE(SUBSTITUTE(SUBSTITUTE(SUBSTITUTE(SUBSTITUTE(SUBSTITUTE(SUBSTITUTE(SUBSTITUTE(SUBSTITUTE(SUBSTITUTE(SUBSTITUTE(SUBSTITUTE(SUBSTITUTE(SUBSTITUTE(TRIM($B1451&amp;""),CHAR(10)," "),CHAR(13)," "),"."," "),";"," "),","," "),"/"," "),"+"," "),"-"," "),"  "," "),"  "," "),"  "," "),"  "," "),"  "," "),"  "," "))," ","|")&amp;"|")</f>
        <v/>
      </c>
      <c r="AD1451">
        <f>TRIM($I1451&amp;"")</f>
        <v/>
      </c>
    </row>
    <row r="1452" ht="24" customHeight="1">
      <c r="A1452" s="9" t="n">
        <v>46203</v>
      </c>
      <c r="B1452" s="14" t="inlineStr">
        <is>
          <t>10199,10201</t>
        </is>
      </c>
      <c r="C1452" s="14" t="n"/>
      <c r="D1452" s="14" t="inlineStr">
        <is>
          <t>10 FURADEIRAS</t>
        </is>
      </c>
      <c r="E1452" s="14" t="inlineStr">
        <is>
          <t>30124002</t>
        </is>
      </c>
      <c r="F1452" s="14" t="inlineStr">
        <is>
          <t>PE MENOR 750X680X25 MDF - BASE DUBLIN</t>
        </is>
      </c>
      <c r="G1452" s="14" t="inlineStr">
        <is>
          <t>10 FURADEIRAS</t>
        </is>
      </c>
      <c r="H1452" s="14" t="inlineStr">
        <is>
          <t>10 FURADEIRAS</t>
        </is>
      </c>
      <c r="I1452" s="9" t="inlineStr">
        <is>
          <t>10 FURADEIRAS</t>
        </is>
      </c>
      <c r="J1452" s="9" t="n">
        <v>20</v>
      </c>
      <c r="K1452" s="14">
        <f>IF($E1452="","",IFERROR(INDEX('01_Cad_Pecas'!$H$2:$H$5000,MATCH($E1452,'01_Cad_Pecas'!$D$2:$D$5000,0)),IFERROR(INDEX('01_Cad_Pecas'!$H$2:$H$5000,MATCH(VALUE($E1452),'01_Cad_Pecas'!$D$2:$D$5000,0)),"")))</f>
        <v/>
      </c>
      <c r="L1452" s="14">
        <f>IF($E1452="","",IFERROR(INDEX('01_Cad_Pecas'!$I$2:$I$5000,MATCH($E1452,'01_Cad_Pecas'!$D$2:$D$5000,0)),IFERROR(INDEX('01_Cad_Pecas'!$I$2:$I$5000,MATCH(VALUE($E1452),'01_Cad_Pecas'!$D$2:$D$5000,0)),"")))</f>
        <v/>
      </c>
      <c r="M1452" s="14">
        <f>IF(OR($J1452="",$L1452=""),"",IF($K1452="",0,$K1452)+$J1452*$L1452)</f>
        <v/>
      </c>
      <c r="N1452" s="14" t="n">
        <v>46206</v>
      </c>
      <c r="O1452" s="14" t="n">
        <v>20</v>
      </c>
      <c r="P1452" s="14" t="n"/>
      <c r="Q1452" s="14" t="n"/>
      <c r="R1452" s="14" t="n"/>
      <c r="S1452" s="14" t="n"/>
      <c r="T1452" s="14">
        <f>IF(OR($J1452="",$O1452=""),"",$O1452/$J1452)</f>
        <v/>
      </c>
      <c r="U1452" s="14" t="inlineStr">
        <is>
          <t>Concluído</t>
        </is>
      </c>
      <c r="V1452" s="14" t="n"/>
      <c r="W1452" s="14" t="n"/>
      <c r="X1452" s="14" t="n"/>
      <c r="Y1452" s="14" t="n"/>
      <c r="Z1452" s="14" t="n"/>
      <c r="AA1452" s="11" t="n"/>
      <c r="AB1452" s="14">
        <f>B1452&amp;"|"&amp;I1452</f>
        <v/>
      </c>
      <c r="AC1452">
        <f>IF($B1452="","","|"&amp;SUBSTITUTE(TRIM(SUBSTITUTE(SUBSTITUTE(SUBSTITUTE(SUBSTITUTE(SUBSTITUTE(SUBSTITUTE(SUBSTITUTE(SUBSTITUTE(SUBSTITUTE(SUBSTITUTE(SUBSTITUTE(SUBSTITUTE(SUBSTITUTE(SUBSTITUTE(TRIM($B1452&amp;""),CHAR(10)," "),CHAR(13)," "),"."," "),";"," "),","," "),"/"," "),"+"," "),"-"," "),"  "," "),"  "," "),"  "," "),"  "," "),"  "," "),"  "," "))," ","|")&amp;"|")</f>
        <v/>
      </c>
      <c r="AD1452">
        <f>TRIM($I1452&amp;"")</f>
        <v/>
      </c>
    </row>
    <row r="1453" ht="24" customHeight="1">
      <c r="A1453" s="9" t="n">
        <v>46203</v>
      </c>
      <c r="B1453" s="14" t="inlineStr">
        <is>
          <t>10199,10201</t>
        </is>
      </c>
      <c r="C1453" s="14" t="n"/>
      <c r="D1453" s="14" t="inlineStr">
        <is>
          <t>10 FURADEIRAS</t>
        </is>
      </c>
      <c r="E1453" s="14" t="inlineStr">
        <is>
          <t>30124802</t>
        </is>
      </c>
      <c r="F1453" s="14" t="inlineStr">
        <is>
          <t>(4) PE ENCAIXE INFERIOR 750X680X18 MDF-DUBLIN 1,03</t>
        </is>
      </c>
      <c r="G1453" s="14" t="inlineStr">
        <is>
          <t>10 FURADEIRAS</t>
        </is>
      </c>
      <c r="H1453" s="14" t="inlineStr">
        <is>
          <t>10 FURADEIRAS</t>
        </is>
      </c>
      <c r="I1453" s="9" t="inlineStr">
        <is>
          <t>10 FURADEIRAS</t>
        </is>
      </c>
      <c r="J1453" s="9" t="n">
        <v>150</v>
      </c>
      <c r="K1453" s="14">
        <f>IF($E1453="","",IFERROR(INDEX('01_Cad_Pecas'!$H$2:$H$5000,MATCH($E1453,'01_Cad_Pecas'!$D$2:$D$5000,0)),IFERROR(INDEX('01_Cad_Pecas'!$H$2:$H$5000,MATCH(VALUE($E1453),'01_Cad_Pecas'!$D$2:$D$5000,0)),"")))</f>
        <v/>
      </c>
      <c r="L1453" s="14">
        <f>IF($E1453="","",IFERROR(INDEX('01_Cad_Pecas'!$I$2:$I$5000,MATCH($E1453,'01_Cad_Pecas'!$D$2:$D$5000,0)),IFERROR(INDEX('01_Cad_Pecas'!$I$2:$I$5000,MATCH(VALUE($E1453),'01_Cad_Pecas'!$D$2:$D$5000,0)),"")))</f>
        <v/>
      </c>
      <c r="M1453" s="14">
        <f>IF(OR($J1453="",$L1453=""),"",IF($K1453="",0,$K1453)+$J1453*$L1453)</f>
        <v/>
      </c>
      <c r="N1453" s="14" t="n">
        <v>46209</v>
      </c>
      <c r="O1453" s="14" t="n">
        <v>150</v>
      </c>
      <c r="P1453" s="14" t="n"/>
      <c r="Q1453" s="14" t="n"/>
      <c r="R1453" s="14" t="n"/>
      <c r="S1453" s="14" t="n"/>
      <c r="T1453" s="14">
        <f>IF(OR($J1453="",$O1453=""),"",$O1453/$J1453)</f>
        <v/>
      </c>
      <c r="U1453" s="14" t="inlineStr">
        <is>
          <t>Concluído</t>
        </is>
      </c>
      <c r="V1453" s="14" t="n"/>
      <c r="W1453" s="14" t="n"/>
      <c r="X1453" s="14" t="n"/>
      <c r="Y1453" s="14" t="n"/>
      <c r="Z1453" s="14" t="n"/>
      <c r="AA1453" s="11" t="n"/>
      <c r="AB1453" s="14">
        <f>B1453&amp;"|"&amp;I1453</f>
        <v/>
      </c>
      <c r="AC1453">
        <f>IF($B1453="","","|"&amp;SUBSTITUTE(TRIM(SUBSTITUTE(SUBSTITUTE(SUBSTITUTE(SUBSTITUTE(SUBSTITUTE(SUBSTITUTE(SUBSTITUTE(SUBSTITUTE(SUBSTITUTE(SUBSTITUTE(SUBSTITUTE(SUBSTITUTE(SUBSTITUTE(SUBSTITUTE(TRIM($B1453&amp;""),CHAR(10)," "),CHAR(13)," "),"."," "),";"," "),","," "),"/"," "),"+"," "),"-"," "),"  "," "),"  "," "),"  "," "),"  "," "),"  "," "),"  "," "))," ","|")&amp;"|")</f>
        <v/>
      </c>
      <c r="AD1453">
        <f>TRIM($I1453&amp;"")</f>
        <v/>
      </c>
    </row>
    <row r="1454" ht="24" customHeight="1">
      <c r="A1454" s="9" t="n">
        <v>46204</v>
      </c>
      <c r="B1454" s="14" t="inlineStr">
        <is>
          <t>10200,10202,10205</t>
        </is>
      </c>
      <c r="C1454" s="14" t="n"/>
      <c r="D1454" s="14" t="inlineStr">
        <is>
          <t>10 FURADEIRAS</t>
        </is>
      </c>
      <c r="E1454" s="14" t="inlineStr">
        <is>
          <t>91414014</t>
        </is>
      </c>
      <c r="F1454" s="14" t="inlineStr">
        <is>
          <t>PAINEL CABECEIRA MALAGA - 1600X550X09 MDP (GRAUNA)</t>
        </is>
      </c>
      <c r="G1454" s="14" t="inlineStr">
        <is>
          <t>10 FURADEIRAS</t>
        </is>
      </c>
      <c r="H1454" s="14" t="inlineStr">
        <is>
          <t>10 FURADEIRAS</t>
        </is>
      </c>
      <c r="I1454" s="9" t="inlineStr">
        <is>
          <t>10 FURADEIRAS</t>
        </is>
      </c>
      <c r="J1454" s="9" t="n">
        <v>2</v>
      </c>
      <c r="K1454" s="14">
        <f>IF($E1454="","",IFERROR(INDEX('01_Cad_Pecas'!$H$2:$H$5000,MATCH($E1454,'01_Cad_Pecas'!$D$2:$D$5000,0)),IFERROR(INDEX('01_Cad_Pecas'!$H$2:$H$5000,MATCH(VALUE($E1454),'01_Cad_Pecas'!$D$2:$D$5000,0)),"")))</f>
        <v/>
      </c>
      <c r="L1454" s="14">
        <f>IF($E1454="","",IFERROR(INDEX('01_Cad_Pecas'!$I$2:$I$5000,MATCH($E1454,'01_Cad_Pecas'!$D$2:$D$5000,0)),IFERROR(INDEX('01_Cad_Pecas'!$I$2:$I$5000,MATCH(VALUE($E1454),'01_Cad_Pecas'!$D$2:$D$5000,0)),"")))</f>
        <v/>
      </c>
      <c r="M1454" s="14">
        <f>IF(OR($J1454="",$L1454=""),"",IF($K1454="",0,$K1454)+$J1454*$L1454)</f>
        <v/>
      </c>
      <c r="N1454" s="9" t="n">
        <v>46204</v>
      </c>
      <c r="O1454" s="9" t="n">
        <v>2</v>
      </c>
      <c r="P1454" s="14" t="n"/>
      <c r="Q1454" s="14" t="n"/>
      <c r="R1454" s="14" t="n"/>
      <c r="S1454" s="14" t="n"/>
      <c r="T1454" s="14" t="n"/>
      <c r="U1454" s="14" t="n"/>
      <c r="V1454" s="14" t="n"/>
      <c r="W1454" s="14" t="n"/>
      <c r="X1454" s="14" t="n"/>
      <c r="Y1454" s="14" t="n"/>
      <c r="Z1454" s="14" t="n"/>
      <c r="AA1454" s="11" t="n"/>
      <c r="AB1454" s="14">
        <f>B1454&amp;"|"&amp;I1454</f>
        <v/>
      </c>
      <c r="AC1454">
        <f>IF($B1454="","","|"&amp;SUBSTITUTE(TRIM(SUBSTITUTE(SUBSTITUTE(SUBSTITUTE(SUBSTITUTE(SUBSTITUTE(SUBSTITUTE(SUBSTITUTE(SUBSTITUTE(SUBSTITUTE(SUBSTITUTE(SUBSTITUTE(SUBSTITUTE(SUBSTITUTE(SUBSTITUTE(TRIM($B1454&amp;""),CHAR(10)," "),CHAR(13)," "),"."," "),";"," "),","," "),"/"," "),"+"," "),"-"," "),"  "," "),"  "," "),"  "," "),"  "," "),"  "," "),"  "," "))," ","|")&amp;"|")</f>
        <v/>
      </c>
      <c r="AD1454">
        <f>TRIM($I1454&amp;"")</f>
        <v/>
      </c>
    </row>
    <row r="1455" ht="24" customHeight="1">
      <c r="A1455" s="9" t="n">
        <v>46204</v>
      </c>
      <c r="B1455" s="14" t="inlineStr">
        <is>
          <t>10200,10202,10205</t>
        </is>
      </c>
      <c r="C1455" s="14" t="n"/>
      <c r="D1455" s="14" t="inlineStr">
        <is>
          <t>10 FURADEIRAS</t>
        </is>
      </c>
      <c r="E1455" s="14" t="inlineStr">
        <is>
          <t>20052004</t>
        </is>
      </c>
      <c r="F1455" s="14" t="inlineStr">
        <is>
          <t>(3) APOIO TAMPO 540X386X12 MDP - MESA ATHENAS</t>
        </is>
      </c>
      <c r="G1455" s="14" t="inlineStr">
        <is>
          <t>10 FURADEIRAS</t>
        </is>
      </c>
      <c r="H1455" s="14" t="inlineStr">
        <is>
          <t>10 FURADEIRAS</t>
        </is>
      </c>
      <c r="I1455" s="9" t="inlineStr">
        <is>
          <t>10 FURADEIRAS</t>
        </is>
      </c>
      <c r="J1455" s="9" t="n">
        <v>18</v>
      </c>
      <c r="K1455" s="14">
        <f>IF($E1455="","",IFERROR(INDEX('01_Cad_Pecas'!$H$2:$H$5000,MATCH($E1455,'01_Cad_Pecas'!$D$2:$D$5000,0)),IFERROR(INDEX('01_Cad_Pecas'!$H$2:$H$5000,MATCH(VALUE($E1455),'01_Cad_Pecas'!$D$2:$D$5000,0)),"")))</f>
        <v/>
      </c>
      <c r="L1455" s="14">
        <f>IF($E1455="","",IFERROR(INDEX('01_Cad_Pecas'!$I$2:$I$5000,MATCH($E1455,'01_Cad_Pecas'!$D$2:$D$5000,0)),IFERROR(INDEX('01_Cad_Pecas'!$I$2:$I$5000,MATCH(VALUE($E1455),'01_Cad_Pecas'!$D$2:$D$5000,0)),"")))</f>
        <v/>
      </c>
      <c r="M1455" s="14">
        <f>IF(OR($J1455="",$L1455=""),"",IF($K1455="",0,$K1455)+$J1455*$L1455)</f>
        <v/>
      </c>
      <c r="N1455" s="9" t="n">
        <v>46204</v>
      </c>
      <c r="O1455" s="9" t="n">
        <v>18</v>
      </c>
      <c r="P1455" s="14" t="n"/>
      <c r="Q1455" s="14" t="n"/>
      <c r="R1455" s="14" t="n"/>
      <c r="S1455" s="14" t="n"/>
      <c r="T1455" s="14" t="n"/>
      <c r="U1455" s="14" t="n"/>
      <c r="V1455" s="14" t="n"/>
      <c r="W1455" s="14" t="n"/>
      <c r="X1455" s="14" t="n"/>
      <c r="Y1455" s="14" t="n"/>
      <c r="Z1455" s="14" t="n"/>
      <c r="AA1455" s="11" t="n"/>
      <c r="AB1455" s="14">
        <f>B1455&amp;"|"&amp;I1455</f>
        <v/>
      </c>
      <c r="AC1455">
        <f>IF($B1455="","","|"&amp;SUBSTITUTE(TRIM(SUBSTITUTE(SUBSTITUTE(SUBSTITUTE(SUBSTITUTE(SUBSTITUTE(SUBSTITUTE(SUBSTITUTE(SUBSTITUTE(SUBSTITUTE(SUBSTITUTE(SUBSTITUTE(SUBSTITUTE(SUBSTITUTE(SUBSTITUTE(TRIM($B1455&amp;""),CHAR(10)," "),CHAR(13)," "),"."," "),";"," "),","," "),"/"," "),"+"," "),"-"," "),"  "," "),"  "," "),"  "," "),"  "," "),"  "," "),"  "," "))," ","|")&amp;"|")</f>
        <v/>
      </c>
      <c r="AD1455">
        <f>TRIM($I1455&amp;"")</f>
        <v/>
      </c>
    </row>
    <row r="1456" ht="24" customHeight="1">
      <c r="A1456" s="9" t="n">
        <v>46204</v>
      </c>
      <c r="B1456" s="14" t="inlineStr">
        <is>
          <t>10200,10202,10205</t>
        </is>
      </c>
      <c r="C1456" s="14" t="n"/>
      <c r="D1456" s="14" t="inlineStr">
        <is>
          <t>10 FURADEIRAS</t>
        </is>
      </c>
      <c r="E1456" s="14" t="inlineStr">
        <is>
          <t>20052204</t>
        </is>
      </c>
      <c r="F1456" s="14" t="inlineStr">
        <is>
          <t>(3) APOIO TAMPO 740X440X12 MDP - MESA ATHENAS 1,20</t>
        </is>
      </c>
      <c r="G1456" s="14" t="inlineStr">
        <is>
          <t>10 FURADEIRAS</t>
        </is>
      </c>
      <c r="H1456" s="14" t="inlineStr">
        <is>
          <t>10 FURADEIRAS</t>
        </is>
      </c>
      <c r="I1456" s="9" t="inlineStr">
        <is>
          <t>10 FURADEIRAS</t>
        </is>
      </c>
      <c r="J1456" s="9" t="n">
        <v>22</v>
      </c>
      <c r="K1456" s="14">
        <f>IF($E1456="","",IFERROR(INDEX('01_Cad_Pecas'!$H$2:$H$5000,MATCH($E1456,'01_Cad_Pecas'!$D$2:$D$5000,0)),IFERROR(INDEX('01_Cad_Pecas'!$H$2:$H$5000,MATCH(VALUE($E1456),'01_Cad_Pecas'!$D$2:$D$5000,0)),"")))</f>
        <v/>
      </c>
      <c r="L1456" s="14">
        <f>IF($E1456="","",IFERROR(INDEX('01_Cad_Pecas'!$I$2:$I$5000,MATCH($E1456,'01_Cad_Pecas'!$D$2:$D$5000,0)),IFERROR(INDEX('01_Cad_Pecas'!$I$2:$I$5000,MATCH(VALUE($E1456),'01_Cad_Pecas'!$D$2:$D$5000,0)),"")))</f>
        <v/>
      </c>
      <c r="M1456" s="14">
        <f>IF(OR($J1456="",$L1456=""),"",IF($K1456="",0,$K1456)+$J1456*$L1456)</f>
        <v/>
      </c>
      <c r="N1456" s="9" t="n">
        <v>46204</v>
      </c>
      <c r="O1456" s="9" t="n">
        <v>22</v>
      </c>
      <c r="P1456" s="14" t="n"/>
      <c r="Q1456" s="14" t="n"/>
      <c r="R1456" s="14" t="n"/>
      <c r="S1456" s="14" t="n"/>
      <c r="T1456" s="14" t="n"/>
      <c r="U1456" s="14" t="n"/>
      <c r="V1456" s="14" t="n"/>
      <c r="W1456" s="14" t="n"/>
      <c r="X1456" s="14" t="n"/>
      <c r="Y1456" s="14" t="n"/>
      <c r="Z1456" s="14" t="n"/>
      <c r="AA1456" s="11" t="n"/>
      <c r="AB1456" s="14">
        <f>B1456&amp;"|"&amp;I1456</f>
        <v/>
      </c>
      <c r="AC1456">
        <f>IF($B1456="","","|"&amp;SUBSTITUTE(TRIM(SUBSTITUTE(SUBSTITUTE(SUBSTITUTE(SUBSTITUTE(SUBSTITUTE(SUBSTITUTE(SUBSTITUTE(SUBSTITUTE(SUBSTITUTE(SUBSTITUTE(SUBSTITUTE(SUBSTITUTE(SUBSTITUTE(SUBSTITUTE(TRIM($B1456&amp;""),CHAR(10)," "),CHAR(13)," "),"."," "),";"," "),","," "),"/"," "),"+"," "),"-"," "),"  "," "),"  "," "),"  "," "),"  "," "),"  "," "),"  "," "))," ","|")&amp;"|")</f>
        <v/>
      </c>
      <c r="AD1456">
        <f>TRIM($I1456&amp;"")</f>
        <v/>
      </c>
    </row>
    <row r="1457" ht="24" customHeight="1">
      <c r="A1457" s="9" t="n">
        <v>46204</v>
      </c>
      <c r="B1457" s="14" t="inlineStr">
        <is>
          <t>10200,10202,10205</t>
        </is>
      </c>
      <c r="C1457" s="14" t="n"/>
      <c r="D1457" s="14" t="inlineStr">
        <is>
          <t>10 FURADEIRAS</t>
        </is>
      </c>
      <c r="E1457" s="14" t="inlineStr">
        <is>
          <t>20031206</t>
        </is>
      </c>
      <c r="F1457" s="14" t="inlineStr">
        <is>
          <t>(3) TRAV MENOR 614(624)X100X15 MDP-NOVA YORK 1,20</t>
        </is>
      </c>
      <c r="G1457" s="14" t="inlineStr">
        <is>
          <t>10 FURADEIRAS</t>
        </is>
      </c>
      <c r="H1457" s="14" t="inlineStr">
        <is>
          <t>10 FURADEIRAS</t>
        </is>
      </c>
      <c r="I1457" s="9" t="inlineStr">
        <is>
          <t>10 FURADEIRAS</t>
        </is>
      </c>
      <c r="J1457" s="9" t="n">
        <v>4</v>
      </c>
      <c r="K1457" s="14">
        <f>IF($E1457="","",IFERROR(INDEX('01_Cad_Pecas'!$H$2:$H$5000,MATCH($E1457,'01_Cad_Pecas'!$D$2:$D$5000,0)),IFERROR(INDEX('01_Cad_Pecas'!$H$2:$H$5000,MATCH(VALUE($E1457),'01_Cad_Pecas'!$D$2:$D$5000,0)),"")))</f>
        <v/>
      </c>
      <c r="L1457" s="14">
        <f>IF($E1457="","",IFERROR(INDEX('01_Cad_Pecas'!$I$2:$I$5000,MATCH($E1457,'01_Cad_Pecas'!$D$2:$D$5000,0)),IFERROR(INDEX('01_Cad_Pecas'!$I$2:$I$5000,MATCH(VALUE($E1457),'01_Cad_Pecas'!$D$2:$D$5000,0)),"")))</f>
        <v/>
      </c>
      <c r="M1457" s="14">
        <f>IF(OR($J1457="",$L1457=""),"",IF($K1457="",0,$K1457)+$J1457*$L1457)</f>
        <v/>
      </c>
      <c r="N1457" s="9" t="n">
        <v>46204</v>
      </c>
      <c r="O1457" s="9" t="n">
        <v>4</v>
      </c>
      <c r="P1457" s="14" t="n"/>
      <c r="Q1457" s="14" t="n"/>
      <c r="R1457" s="14" t="n"/>
      <c r="S1457" s="14" t="n"/>
      <c r="T1457" s="14" t="n"/>
      <c r="U1457" s="14" t="n"/>
      <c r="V1457" s="14" t="n"/>
      <c r="W1457" s="14" t="n"/>
      <c r="X1457" s="14" t="n"/>
      <c r="Y1457" s="14" t="n"/>
      <c r="Z1457" s="14" t="n"/>
      <c r="AA1457" s="11" t="n"/>
      <c r="AB1457" s="14">
        <f>B1457&amp;"|"&amp;I1457</f>
        <v/>
      </c>
      <c r="AC1457">
        <f>IF($B1457="","","|"&amp;SUBSTITUTE(TRIM(SUBSTITUTE(SUBSTITUTE(SUBSTITUTE(SUBSTITUTE(SUBSTITUTE(SUBSTITUTE(SUBSTITUTE(SUBSTITUTE(SUBSTITUTE(SUBSTITUTE(SUBSTITUTE(SUBSTITUTE(SUBSTITUTE(SUBSTITUTE(TRIM($B1457&amp;""),CHAR(10)," "),CHAR(13)," "),"."," "),";"," "),","," "),"/"," "),"+"," "),"-"," "),"  "," "),"  "," "),"  "," "),"  "," "),"  "," "),"  "," "))," ","|")&amp;"|")</f>
        <v/>
      </c>
      <c r="AD1457">
        <f>TRIM($I1457&amp;"")</f>
        <v/>
      </c>
    </row>
    <row r="1458" ht="24" customHeight="1">
      <c r="A1458" s="9" t="n">
        <v>46204</v>
      </c>
      <c r="B1458" s="14" t="inlineStr">
        <is>
          <t>10200,10202,10205</t>
        </is>
      </c>
      <c r="C1458" s="14" t="n"/>
      <c r="D1458" s="14" t="inlineStr">
        <is>
          <t>10 FURADEIRAS</t>
        </is>
      </c>
      <c r="E1458" s="14" t="inlineStr">
        <is>
          <t>20031605</t>
        </is>
      </c>
      <c r="F1458" s="14" t="inlineStr">
        <is>
          <t>(2)TRAV MAIOR 1342(1352)X100X15 MDP-NOVA YORK 1,60</t>
        </is>
      </c>
      <c r="G1458" s="14" t="inlineStr">
        <is>
          <t>10 FURADEIRAS</t>
        </is>
      </c>
      <c r="H1458" s="14" t="inlineStr">
        <is>
          <t>10 FURADEIRAS</t>
        </is>
      </c>
      <c r="I1458" s="9" t="inlineStr">
        <is>
          <t>10 FURADEIRAS</t>
        </is>
      </c>
      <c r="J1458" s="9" t="n">
        <v>4</v>
      </c>
      <c r="K1458" s="14">
        <f>IF($E1458="","",IFERROR(INDEX('01_Cad_Pecas'!$H$2:$H$5000,MATCH($E1458,'01_Cad_Pecas'!$D$2:$D$5000,0)),IFERROR(INDEX('01_Cad_Pecas'!$H$2:$H$5000,MATCH(VALUE($E1458),'01_Cad_Pecas'!$D$2:$D$5000,0)),"")))</f>
        <v/>
      </c>
      <c r="L1458" s="14">
        <f>IF($E1458="","",IFERROR(INDEX('01_Cad_Pecas'!$I$2:$I$5000,MATCH($E1458,'01_Cad_Pecas'!$D$2:$D$5000,0)),IFERROR(INDEX('01_Cad_Pecas'!$I$2:$I$5000,MATCH(VALUE($E1458),'01_Cad_Pecas'!$D$2:$D$5000,0)),"")))</f>
        <v/>
      </c>
      <c r="M1458" s="14">
        <f>IF(OR($J1458="",$L1458=""),"",IF($K1458="",0,$K1458)+$J1458*$L1458)</f>
        <v/>
      </c>
      <c r="N1458" s="9" t="n">
        <v>46204</v>
      </c>
      <c r="O1458" s="9" t="n">
        <v>4</v>
      </c>
      <c r="P1458" s="14" t="n"/>
      <c r="Q1458" s="14" t="n"/>
      <c r="R1458" s="14" t="n"/>
      <c r="S1458" s="14" t="n"/>
      <c r="T1458" s="14" t="n"/>
      <c r="U1458" s="14" t="n"/>
      <c r="V1458" s="14" t="n"/>
      <c r="W1458" s="14" t="n"/>
      <c r="X1458" s="14" t="n"/>
      <c r="Y1458" s="14" t="n"/>
      <c r="Z1458" s="14" t="n"/>
      <c r="AA1458" s="11" t="n"/>
      <c r="AB1458" s="14">
        <f>B1458&amp;"|"&amp;I1458</f>
        <v/>
      </c>
      <c r="AC1458">
        <f>IF($B1458="","","|"&amp;SUBSTITUTE(TRIM(SUBSTITUTE(SUBSTITUTE(SUBSTITUTE(SUBSTITUTE(SUBSTITUTE(SUBSTITUTE(SUBSTITUTE(SUBSTITUTE(SUBSTITUTE(SUBSTITUTE(SUBSTITUTE(SUBSTITUTE(SUBSTITUTE(SUBSTITUTE(TRIM($B1458&amp;""),CHAR(10)," "),CHAR(13)," "),"."," "),";"," "),","," "),"/"," "),"+"," "),"-"," "),"  "," "),"  "," "),"  "," "),"  "," "),"  "," "),"  "," "))," ","|")&amp;"|")</f>
        <v/>
      </c>
      <c r="AD1458">
        <f>TRIM($I1458&amp;"")</f>
        <v/>
      </c>
    </row>
    <row r="1459" ht="24" customHeight="1">
      <c r="A1459" s="9" t="n">
        <v>46204</v>
      </c>
      <c r="B1459" s="14" t="inlineStr">
        <is>
          <t>10200,10202,10205</t>
        </is>
      </c>
      <c r="C1459" s="14" t="n"/>
      <c r="D1459" s="14" t="inlineStr">
        <is>
          <t>10 FURADEIRAS</t>
        </is>
      </c>
      <c r="E1459" s="14" t="inlineStr">
        <is>
          <t>30080003</t>
        </is>
      </c>
      <c r="F1459" s="14" t="inlineStr">
        <is>
          <t>(4)TAMP INTERNO 500X400X15MDP-MESA AMST.1,36X1,36</t>
        </is>
      </c>
      <c r="G1459" s="14" t="inlineStr">
        <is>
          <t>10 FURADEIRAS</t>
        </is>
      </c>
      <c r="H1459" s="14" t="inlineStr">
        <is>
          <t>10 FURADEIRAS</t>
        </is>
      </c>
      <c r="I1459" s="9" t="inlineStr">
        <is>
          <t>10 FURADEIRAS</t>
        </is>
      </c>
      <c r="J1459" s="9" t="n">
        <v>3</v>
      </c>
      <c r="K1459" s="14">
        <f>IF($E1459="","",IFERROR(INDEX('01_Cad_Pecas'!$H$2:$H$5000,MATCH($E1459,'01_Cad_Pecas'!$D$2:$D$5000,0)),IFERROR(INDEX('01_Cad_Pecas'!$H$2:$H$5000,MATCH(VALUE($E1459),'01_Cad_Pecas'!$D$2:$D$5000,0)),"")))</f>
        <v/>
      </c>
      <c r="L1459" s="14">
        <f>IF($E1459="","",IFERROR(INDEX('01_Cad_Pecas'!$I$2:$I$5000,MATCH($E1459,'01_Cad_Pecas'!$D$2:$D$5000,0)),IFERROR(INDEX('01_Cad_Pecas'!$I$2:$I$5000,MATCH(VALUE($E1459),'01_Cad_Pecas'!$D$2:$D$5000,0)),"")))</f>
        <v/>
      </c>
      <c r="M1459" s="14">
        <f>IF(OR($J1459="",$L1459=""),"",IF($K1459="",0,$K1459)+$J1459*$L1459)</f>
        <v/>
      </c>
      <c r="N1459" s="9" t="n">
        <v>46204</v>
      </c>
      <c r="O1459" s="9" t="n">
        <v>3</v>
      </c>
      <c r="P1459" s="14" t="n"/>
      <c r="Q1459" s="14" t="n"/>
      <c r="R1459" s="14" t="n"/>
      <c r="S1459" s="14" t="n"/>
      <c r="T1459" s="14" t="n"/>
      <c r="U1459" s="14" t="n"/>
      <c r="V1459" s="14" t="n"/>
      <c r="W1459" s="14" t="n"/>
      <c r="X1459" s="14" t="n"/>
      <c r="Y1459" s="14" t="n"/>
      <c r="Z1459" s="14" t="n"/>
      <c r="AA1459" s="11" t="n"/>
      <c r="AB1459" s="14">
        <f>B1459&amp;"|"&amp;I1459</f>
        <v/>
      </c>
      <c r="AC1459">
        <f>IF($B1459="","","|"&amp;SUBSTITUTE(TRIM(SUBSTITUTE(SUBSTITUTE(SUBSTITUTE(SUBSTITUTE(SUBSTITUTE(SUBSTITUTE(SUBSTITUTE(SUBSTITUTE(SUBSTITUTE(SUBSTITUTE(SUBSTITUTE(SUBSTITUTE(SUBSTITUTE(SUBSTITUTE(TRIM($B1459&amp;""),CHAR(10)," "),CHAR(13)," "),"."," "),";"," "),","," "),"/"," "),"+"," "),"-"," "),"  "," "),"  "," "),"  "," "),"  "," "),"  "," "),"  "," "))," ","|")&amp;"|")</f>
        <v/>
      </c>
      <c r="AD1459">
        <f>TRIM($I1459&amp;"")</f>
        <v/>
      </c>
    </row>
    <row r="1460" ht="24" customHeight="1">
      <c r="A1460" s="9" t="n">
        <v>46204</v>
      </c>
      <c r="B1460" s="14" t="inlineStr">
        <is>
          <t>10200,10202,10205</t>
        </is>
      </c>
      <c r="C1460" s="14" t="n"/>
      <c r="D1460" s="14" t="inlineStr">
        <is>
          <t>10 FURADEIRAS</t>
        </is>
      </c>
      <c r="E1460" s="14" t="inlineStr">
        <is>
          <t>30080004</t>
        </is>
      </c>
      <c r="F1460" s="14" t="inlineStr">
        <is>
          <t>(6)TRAV. MAIOR 1320X65 (135)X15 MDP-AMST.1,36X1,36</t>
        </is>
      </c>
      <c r="G1460" s="14" t="inlineStr">
        <is>
          <t>10 FURADEIRAS</t>
        </is>
      </c>
      <c r="H1460" s="14" t="inlineStr">
        <is>
          <t>10 FURADEIRAS</t>
        </is>
      </c>
      <c r="I1460" s="9" t="inlineStr">
        <is>
          <t>10 FURADEIRAS</t>
        </is>
      </c>
      <c r="J1460" s="9" t="n">
        <v>6</v>
      </c>
      <c r="K1460" s="14">
        <f>IF($E1460="","",IFERROR(INDEX('01_Cad_Pecas'!$H$2:$H$5000,MATCH($E1460,'01_Cad_Pecas'!$D$2:$D$5000,0)),IFERROR(INDEX('01_Cad_Pecas'!$H$2:$H$5000,MATCH(VALUE($E1460),'01_Cad_Pecas'!$D$2:$D$5000,0)),"")))</f>
        <v/>
      </c>
      <c r="L1460" s="14">
        <f>IF($E1460="","",IFERROR(INDEX('01_Cad_Pecas'!$I$2:$I$5000,MATCH($E1460,'01_Cad_Pecas'!$D$2:$D$5000,0)),IFERROR(INDEX('01_Cad_Pecas'!$I$2:$I$5000,MATCH(VALUE($E1460),'01_Cad_Pecas'!$D$2:$D$5000,0)),"")))</f>
        <v/>
      </c>
      <c r="M1460" s="14">
        <f>IF(OR($J1460="",$L1460=""),"",IF($K1460="",0,$K1460)+$J1460*$L1460)</f>
        <v/>
      </c>
      <c r="N1460" s="9" t="n">
        <v>46204</v>
      </c>
      <c r="O1460" s="9" t="n">
        <v>6</v>
      </c>
      <c r="P1460" s="14" t="n"/>
      <c r="Q1460" s="14" t="n"/>
      <c r="R1460" s="14" t="n"/>
      <c r="S1460" s="14" t="n"/>
      <c r="T1460" s="14" t="n"/>
      <c r="U1460" s="14" t="n"/>
      <c r="V1460" s="14" t="n"/>
      <c r="W1460" s="14" t="n"/>
      <c r="X1460" s="14" t="n"/>
      <c r="Y1460" s="14" t="n"/>
      <c r="Z1460" s="14" t="n"/>
      <c r="AA1460" s="11" t="n"/>
      <c r="AB1460" s="14">
        <f>B1460&amp;"|"&amp;I1460</f>
        <v/>
      </c>
      <c r="AC1460">
        <f>IF($B1460="","","|"&amp;SUBSTITUTE(TRIM(SUBSTITUTE(SUBSTITUTE(SUBSTITUTE(SUBSTITUTE(SUBSTITUTE(SUBSTITUTE(SUBSTITUTE(SUBSTITUTE(SUBSTITUTE(SUBSTITUTE(SUBSTITUTE(SUBSTITUTE(SUBSTITUTE(SUBSTITUTE(TRIM($B1460&amp;""),CHAR(10)," "),CHAR(13)," "),"."," "),";"," "),","," "),"/"," "),"+"," "),"-"," "),"  "," "),"  "," "),"  "," "),"  "," "),"  "," "),"  "," "))," ","|")&amp;"|")</f>
        <v/>
      </c>
      <c r="AD1460">
        <f>TRIM($I1460&amp;"")</f>
        <v/>
      </c>
    </row>
    <row r="1461" ht="24" customHeight="1">
      <c r="A1461" s="9" t="n">
        <v>46204</v>
      </c>
      <c r="B1461" s="14" t="inlineStr">
        <is>
          <t>10200,10202,10205</t>
        </is>
      </c>
      <c r="C1461" s="14" t="n"/>
      <c r="D1461" s="14" t="inlineStr">
        <is>
          <t>10 FURADEIRAS</t>
        </is>
      </c>
      <c r="E1461" s="14" t="inlineStr">
        <is>
          <t>30080005</t>
        </is>
      </c>
      <c r="F1461" s="14" t="inlineStr">
        <is>
          <t>(5) TRAV. MENOR1190X65X15 MDP-MESA AMST.1,36X1,36</t>
        </is>
      </c>
      <c r="G1461" s="14" t="inlineStr">
        <is>
          <t>10 FURADEIRAS</t>
        </is>
      </c>
      <c r="H1461" s="14" t="inlineStr">
        <is>
          <t>10 FURADEIRAS</t>
        </is>
      </c>
      <c r="I1461" s="9" t="inlineStr">
        <is>
          <t>10 FURADEIRAS</t>
        </is>
      </c>
      <c r="J1461" s="9" t="n">
        <v>6</v>
      </c>
      <c r="K1461" s="14">
        <f>IF($E1461="","",IFERROR(INDEX('01_Cad_Pecas'!$H$2:$H$5000,MATCH($E1461,'01_Cad_Pecas'!$D$2:$D$5000,0)),IFERROR(INDEX('01_Cad_Pecas'!$H$2:$H$5000,MATCH(VALUE($E1461),'01_Cad_Pecas'!$D$2:$D$5000,0)),"")))</f>
        <v/>
      </c>
      <c r="L1461" s="14">
        <f>IF($E1461="","",IFERROR(INDEX('01_Cad_Pecas'!$I$2:$I$5000,MATCH($E1461,'01_Cad_Pecas'!$D$2:$D$5000,0)),IFERROR(INDEX('01_Cad_Pecas'!$I$2:$I$5000,MATCH(VALUE($E1461),'01_Cad_Pecas'!$D$2:$D$5000,0)),"")))</f>
        <v/>
      </c>
      <c r="M1461" s="14">
        <f>IF(OR($J1461="",$L1461=""),"",IF($K1461="",0,$K1461)+$J1461*$L1461)</f>
        <v/>
      </c>
      <c r="N1461" s="9" t="n">
        <v>46204</v>
      </c>
      <c r="O1461" s="9" t="n">
        <v>6</v>
      </c>
      <c r="P1461" s="14" t="n"/>
      <c r="Q1461" s="14" t="n"/>
      <c r="R1461" s="14" t="n"/>
      <c r="S1461" s="14" t="n"/>
      <c r="T1461" s="14" t="n"/>
      <c r="U1461" s="14" t="n"/>
      <c r="V1461" s="14" t="n"/>
      <c r="W1461" s="14" t="n"/>
      <c r="X1461" s="14" t="n"/>
      <c r="Y1461" s="14" t="n"/>
      <c r="Z1461" s="14" t="n"/>
      <c r="AA1461" s="11" t="n"/>
      <c r="AB1461" s="14">
        <f>B1461&amp;"|"&amp;I1461</f>
        <v/>
      </c>
      <c r="AC1461">
        <f>IF($B1461="","","|"&amp;SUBSTITUTE(TRIM(SUBSTITUTE(SUBSTITUTE(SUBSTITUTE(SUBSTITUTE(SUBSTITUTE(SUBSTITUTE(SUBSTITUTE(SUBSTITUTE(SUBSTITUTE(SUBSTITUTE(SUBSTITUTE(SUBSTITUTE(SUBSTITUTE(SUBSTITUTE(TRIM($B1461&amp;""),CHAR(10)," "),CHAR(13)," "),"."," "),";"," "),","," "),"/"," "),"+"," "),"-"," "),"  "," "),"  "," "),"  "," "),"  "," "),"  "," "),"  "," "))," ","|")&amp;"|")</f>
        <v/>
      </c>
      <c r="AD1461">
        <f>TRIM($I1461&amp;"")</f>
        <v/>
      </c>
    </row>
    <row r="1462" ht="24" customHeight="1">
      <c r="A1462" s="9" t="n">
        <v>46204</v>
      </c>
      <c r="B1462" s="14" t="inlineStr">
        <is>
          <t>10200,10202,10205</t>
        </is>
      </c>
      <c r="C1462" s="14" t="n"/>
      <c r="D1462" s="14" t="inlineStr">
        <is>
          <t>10 FURADEIRAS</t>
        </is>
      </c>
      <c r="E1462" s="14" t="inlineStr">
        <is>
          <t>20019001</t>
        </is>
      </c>
      <c r="F1462" s="14" t="inlineStr">
        <is>
          <t>(2-4) LATERAL 751X124X12 MDF - MESA SANTIAGO</t>
        </is>
      </c>
      <c r="G1462" s="14" t="inlineStr">
        <is>
          <t>10 FURADEIRAS</t>
        </is>
      </c>
      <c r="H1462" s="14" t="inlineStr">
        <is>
          <t>10 FURADEIRAS</t>
        </is>
      </c>
      <c r="I1462" s="9" t="inlineStr">
        <is>
          <t>10 FURADEIRAS</t>
        </is>
      </c>
      <c r="J1462" s="9" t="n">
        <v>20</v>
      </c>
      <c r="K1462" s="14">
        <f>IF($E1462="","",IFERROR(INDEX('01_Cad_Pecas'!$H$2:$H$5000,MATCH($E1462,'01_Cad_Pecas'!$D$2:$D$5000,0)),IFERROR(INDEX('01_Cad_Pecas'!$H$2:$H$5000,MATCH(VALUE($E1462),'01_Cad_Pecas'!$D$2:$D$5000,0)),"")))</f>
        <v/>
      </c>
      <c r="L1462" s="14">
        <f>IF($E1462="","",IFERROR(INDEX('01_Cad_Pecas'!$I$2:$I$5000,MATCH($E1462,'01_Cad_Pecas'!$D$2:$D$5000,0)),IFERROR(INDEX('01_Cad_Pecas'!$I$2:$I$5000,MATCH(VALUE($E1462),'01_Cad_Pecas'!$D$2:$D$5000,0)),"")))</f>
        <v/>
      </c>
      <c r="M1462" s="14">
        <f>IF(OR($J1462="",$L1462=""),"",IF($K1462="",0,$K1462)+$J1462*$L1462)</f>
        <v/>
      </c>
      <c r="N1462" s="9" t="n">
        <v>46204</v>
      </c>
      <c r="O1462" s="9" t="n">
        <v>20</v>
      </c>
      <c r="P1462" s="14" t="n"/>
      <c r="Q1462" s="14" t="n"/>
      <c r="R1462" s="14" t="n"/>
      <c r="S1462" s="14" t="n"/>
      <c r="T1462" s="14" t="n"/>
      <c r="U1462" s="14" t="n"/>
      <c r="V1462" s="14" t="n"/>
      <c r="W1462" s="14" t="n"/>
      <c r="X1462" s="14" t="n"/>
      <c r="Y1462" s="14" t="n"/>
      <c r="Z1462" s="14" t="n"/>
      <c r="AA1462" s="11" t="n"/>
      <c r="AB1462" s="14">
        <f>B1462&amp;"|"&amp;I1462</f>
        <v/>
      </c>
      <c r="AC1462">
        <f>IF($B1462="","","|"&amp;SUBSTITUTE(TRIM(SUBSTITUTE(SUBSTITUTE(SUBSTITUTE(SUBSTITUTE(SUBSTITUTE(SUBSTITUTE(SUBSTITUTE(SUBSTITUTE(SUBSTITUTE(SUBSTITUTE(SUBSTITUTE(SUBSTITUTE(SUBSTITUTE(SUBSTITUTE(TRIM($B1462&amp;""),CHAR(10)," "),CHAR(13)," "),"."," "),";"," "),","," "),"/"," "),"+"," "),"-"," "),"  "," "),"  "," "),"  "," "),"  "," "),"  "," "),"  "," "))," ","|")&amp;"|")</f>
        <v/>
      </c>
      <c r="AD1462">
        <f>TRIM($I1462&amp;"")</f>
        <v/>
      </c>
    </row>
    <row r="1463" ht="24" customHeight="1">
      <c r="A1463" s="9" t="n">
        <v>46204</v>
      </c>
      <c r="B1463" s="14" t="inlineStr">
        <is>
          <t>10200,10202,10205</t>
        </is>
      </c>
      <c r="C1463" s="14" t="n"/>
      <c r="D1463" s="14" t="inlineStr">
        <is>
          <t>10 FURADEIRAS</t>
        </is>
      </c>
      <c r="E1463" s="14" t="inlineStr">
        <is>
          <t>20019002</t>
        </is>
      </c>
      <c r="F1463" s="14" t="inlineStr">
        <is>
          <t>FUNDO RIPADO 751X446X12 MDF - MESA SANTIAGO</t>
        </is>
      </c>
      <c r="G1463" s="14" t="inlineStr">
        <is>
          <t>10 FURADEIRAS</t>
        </is>
      </c>
      <c r="H1463" s="14" t="inlineStr">
        <is>
          <t>10 FURADEIRAS</t>
        </is>
      </c>
      <c r="I1463" s="9" t="inlineStr">
        <is>
          <t>10 FURADEIRAS</t>
        </is>
      </c>
      <c r="J1463" s="9" t="n">
        <v>20</v>
      </c>
      <c r="K1463" s="14">
        <f>IF($E1463="","",IFERROR(INDEX('01_Cad_Pecas'!$H$2:$H$5000,MATCH($E1463,'01_Cad_Pecas'!$D$2:$D$5000,0)),IFERROR(INDEX('01_Cad_Pecas'!$H$2:$H$5000,MATCH(VALUE($E1463),'01_Cad_Pecas'!$D$2:$D$5000,0)),"")))</f>
        <v/>
      </c>
      <c r="L1463" s="14">
        <f>IF($E1463="","",IFERROR(INDEX('01_Cad_Pecas'!$I$2:$I$5000,MATCH($E1463,'01_Cad_Pecas'!$D$2:$D$5000,0)),IFERROR(INDEX('01_Cad_Pecas'!$I$2:$I$5000,MATCH(VALUE($E1463),'01_Cad_Pecas'!$D$2:$D$5000,0)),"")))</f>
        <v/>
      </c>
      <c r="M1463" s="14">
        <f>IF(OR($J1463="",$L1463=""),"",IF($K1463="",0,$K1463)+$J1463*$L1463)</f>
        <v/>
      </c>
      <c r="N1463" s="9" t="n">
        <v>46204</v>
      </c>
      <c r="O1463" s="9" t="n">
        <v>20</v>
      </c>
      <c r="P1463" s="14" t="n"/>
      <c r="Q1463" s="14" t="n"/>
      <c r="R1463" s="14" t="n"/>
      <c r="S1463" s="14" t="n"/>
      <c r="T1463" s="14" t="n"/>
      <c r="U1463" s="14" t="n"/>
      <c r="V1463" s="14" t="n"/>
      <c r="W1463" s="14" t="n"/>
      <c r="X1463" s="14" t="n"/>
      <c r="Y1463" s="14" t="n"/>
      <c r="Z1463" s="14" t="n"/>
      <c r="AA1463" s="11" t="n"/>
      <c r="AB1463" s="14">
        <f>B1463&amp;"|"&amp;I1463</f>
        <v/>
      </c>
      <c r="AC1463">
        <f>IF($B1463="","","|"&amp;SUBSTITUTE(TRIM(SUBSTITUTE(SUBSTITUTE(SUBSTITUTE(SUBSTITUTE(SUBSTITUTE(SUBSTITUTE(SUBSTITUTE(SUBSTITUTE(SUBSTITUTE(SUBSTITUTE(SUBSTITUTE(SUBSTITUTE(SUBSTITUTE(SUBSTITUTE(TRIM($B1463&amp;""),CHAR(10)," "),CHAR(13)," "),"."," "),";"," "),","," "),"/"," "),"+"," "),"-"," "),"  "," "),"  "," "),"  "," "),"  "," "),"  "," "),"  "," "))," ","|")&amp;"|")</f>
        <v/>
      </c>
      <c r="AD1463">
        <f>TRIM($I1463&amp;"")</f>
        <v/>
      </c>
    </row>
    <row r="1464" ht="24" customHeight="1">
      <c r="A1464" s="9" t="n">
        <v>46204</v>
      </c>
      <c r="B1464" s="14" t="inlineStr">
        <is>
          <t>10200,10202,10205</t>
        </is>
      </c>
      <c r="C1464" s="14" t="n"/>
      <c r="D1464" s="14" t="inlineStr">
        <is>
          <t>10 FURADEIRAS</t>
        </is>
      </c>
      <c r="E1464" s="14" t="inlineStr">
        <is>
          <t>20019003</t>
        </is>
      </c>
      <c r="F1464" s="14" t="inlineStr">
        <is>
          <t>(5) BASE 474X152X12 MDF - MESA SANTIAGO</t>
        </is>
      </c>
      <c r="G1464" s="14" t="inlineStr">
        <is>
          <t>10 FURADEIRAS</t>
        </is>
      </c>
      <c r="H1464" s="14" t="inlineStr">
        <is>
          <t>10 FURADEIRAS</t>
        </is>
      </c>
      <c r="I1464" s="9" t="inlineStr">
        <is>
          <t>10 FURADEIRAS</t>
        </is>
      </c>
      <c r="J1464" s="9" t="n">
        <v>10</v>
      </c>
      <c r="K1464" s="14">
        <f>IF($E1464="","",IFERROR(INDEX('01_Cad_Pecas'!$H$2:$H$5000,MATCH($E1464,'01_Cad_Pecas'!$D$2:$D$5000,0)),IFERROR(INDEX('01_Cad_Pecas'!$H$2:$H$5000,MATCH(VALUE($E1464),'01_Cad_Pecas'!$D$2:$D$5000,0)),"")))</f>
        <v/>
      </c>
      <c r="L1464" s="14">
        <f>IF($E1464="","",IFERROR(INDEX('01_Cad_Pecas'!$I$2:$I$5000,MATCH($E1464,'01_Cad_Pecas'!$D$2:$D$5000,0)),IFERROR(INDEX('01_Cad_Pecas'!$I$2:$I$5000,MATCH(VALUE($E1464),'01_Cad_Pecas'!$D$2:$D$5000,0)),"")))</f>
        <v/>
      </c>
      <c r="M1464" s="14">
        <f>IF(OR($J1464="",$L1464=""),"",IF($K1464="",0,$K1464)+$J1464*$L1464)</f>
        <v/>
      </c>
      <c r="N1464" s="9" t="n">
        <v>46204</v>
      </c>
      <c r="O1464" s="9" t="n">
        <v>10</v>
      </c>
      <c r="P1464" s="14" t="n"/>
      <c r="Q1464" s="14" t="n"/>
      <c r="R1464" s="14" t="n"/>
      <c r="S1464" s="14" t="n"/>
      <c r="T1464" s="14" t="n"/>
      <c r="U1464" s="14" t="n"/>
      <c r="V1464" s="14" t="n"/>
      <c r="W1464" s="14" t="n"/>
      <c r="X1464" s="14" t="n"/>
      <c r="Y1464" s="14" t="n"/>
      <c r="Z1464" s="14" t="n"/>
      <c r="AA1464" s="11" t="n"/>
      <c r="AB1464" s="14">
        <f>B1464&amp;"|"&amp;I1464</f>
        <v/>
      </c>
      <c r="AC1464">
        <f>IF($B1464="","","|"&amp;SUBSTITUTE(TRIM(SUBSTITUTE(SUBSTITUTE(SUBSTITUTE(SUBSTITUTE(SUBSTITUTE(SUBSTITUTE(SUBSTITUTE(SUBSTITUTE(SUBSTITUTE(SUBSTITUTE(SUBSTITUTE(SUBSTITUTE(SUBSTITUTE(SUBSTITUTE(TRIM($B1464&amp;""),CHAR(10)," "),CHAR(13)," "),"."," "),";"," "),","," "),"/"," "),"+"," "),"-"," "),"  "," "),"  "," "),"  "," "),"  "," "),"  "," "),"  "," "))," ","|")&amp;"|")</f>
        <v/>
      </c>
      <c r="AD1464">
        <f>TRIM($I1464&amp;"")</f>
        <v/>
      </c>
    </row>
    <row r="1465" ht="24" customHeight="1">
      <c r="A1465" s="9" t="n">
        <v>46204</v>
      </c>
      <c r="B1465" s="14" t="inlineStr">
        <is>
          <t>10200,10202,10205</t>
        </is>
      </c>
      <c r="C1465" s="14" t="n"/>
      <c r="D1465" s="14" t="inlineStr">
        <is>
          <t>10 FURADEIRAS</t>
        </is>
      </c>
      <c r="E1465" s="14" t="inlineStr">
        <is>
          <t>20019004</t>
        </is>
      </c>
      <c r="F1465" s="14" t="inlineStr">
        <is>
          <t>(3) CONTRATAMPO 540X218X12 MDF - MESA SANTIAGO</t>
        </is>
      </c>
      <c r="G1465" s="14" t="inlineStr">
        <is>
          <t>10 FURADEIRAS</t>
        </is>
      </c>
      <c r="H1465" s="14" t="inlineStr">
        <is>
          <t>10 FURADEIRAS</t>
        </is>
      </c>
      <c r="I1465" s="9" t="inlineStr">
        <is>
          <t>10 FURADEIRAS</t>
        </is>
      </c>
      <c r="J1465" s="9" t="n">
        <v>10</v>
      </c>
      <c r="K1465" s="14">
        <f>IF($E1465="","",IFERROR(INDEX('01_Cad_Pecas'!$H$2:$H$5000,MATCH($E1465,'01_Cad_Pecas'!$D$2:$D$5000,0)),IFERROR(INDEX('01_Cad_Pecas'!$H$2:$H$5000,MATCH(VALUE($E1465),'01_Cad_Pecas'!$D$2:$D$5000,0)),"")))</f>
        <v/>
      </c>
      <c r="L1465" s="14">
        <f>IF($E1465="","",IFERROR(INDEX('01_Cad_Pecas'!$I$2:$I$5000,MATCH($E1465,'01_Cad_Pecas'!$D$2:$D$5000,0)),IFERROR(INDEX('01_Cad_Pecas'!$I$2:$I$5000,MATCH(VALUE($E1465),'01_Cad_Pecas'!$D$2:$D$5000,0)),"")))</f>
        <v/>
      </c>
      <c r="M1465" s="14">
        <f>IF(OR($J1465="",$L1465=""),"",IF($K1465="",0,$K1465)+$J1465*$L1465)</f>
        <v/>
      </c>
      <c r="N1465" s="9" t="n">
        <v>46204</v>
      </c>
      <c r="O1465" s="9" t="n">
        <v>10</v>
      </c>
      <c r="P1465" s="14" t="n"/>
      <c r="Q1465" s="14" t="n"/>
      <c r="R1465" s="14" t="n"/>
      <c r="S1465" s="14" t="n"/>
      <c r="T1465" s="14" t="n"/>
      <c r="U1465" s="14" t="n"/>
      <c r="V1465" s="14" t="n"/>
      <c r="W1465" s="14" t="n"/>
      <c r="X1465" s="14" t="n"/>
      <c r="Y1465" s="14" t="n"/>
      <c r="Z1465" s="14" t="n"/>
      <c r="AA1465" s="11" t="n"/>
      <c r="AB1465" s="14">
        <f>B1465&amp;"|"&amp;I1465</f>
        <v/>
      </c>
      <c r="AC1465">
        <f>IF($B1465="","","|"&amp;SUBSTITUTE(TRIM(SUBSTITUTE(SUBSTITUTE(SUBSTITUTE(SUBSTITUTE(SUBSTITUTE(SUBSTITUTE(SUBSTITUTE(SUBSTITUTE(SUBSTITUTE(SUBSTITUTE(SUBSTITUTE(SUBSTITUTE(SUBSTITUTE(SUBSTITUTE(TRIM($B1465&amp;""),CHAR(10)," "),CHAR(13)," "),"."," "),";"," "),","," "),"/"," "),"+"," "),"-"," "),"  "," "),"  "," "),"  "," "),"  "," "),"  "," "),"  "," "))," ","|")&amp;"|")</f>
        <v/>
      </c>
      <c r="AD1465">
        <f>TRIM($I1465&amp;"")</f>
        <v/>
      </c>
    </row>
    <row r="1466" ht="24" customHeight="1">
      <c r="A1466" s="9" t="n">
        <v>46204</v>
      </c>
      <c r="B1466" s="14" t="inlineStr">
        <is>
          <t>10200,10202,10205</t>
        </is>
      </c>
      <c r="C1466" s="14" t="n"/>
      <c r="D1466" s="14" t="inlineStr">
        <is>
          <t>10 FURADEIRAS</t>
        </is>
      </c>
      <c r="E1466" s="14" t="inlineStr">
        <is>
          <t>20019601</t>
        </is>
      </c>
      <c r="F1466" s="14" t="inlineStr">
        <is>
          <t>(2-5) LATERAL 751X546X12 MDF - MESA SANTIAGO 1,36</t>
        </is>
      </c>
      <c r="G1466" s="14" t="inlineStr">
        <is>
          <t>10 FURADEIRAS</t>
        </is>
      </c>
      <c r="H1466" s="14" t="inlineStr">
        <is>
          <t>10 FURADEIRAS</t>
        </is>
      </c>
      <c r="I1466" s="9" t="inlineStr">
        <is>
          <t>10 FURADEIRAS</t>
        </is>
      </c>
      <c r="J1466" s="9" t="n">
        <v>6</v>
      </c>
      <c r="K1466" s="14">
        <f>IF($E1466="","",IFERROR(INDEX('01_Cad_Pecas'!$H$2:$H$5000,MATCH($E1466,'01_Cad_Pecas'!$D$2:$D$5000,0)),IFERROR(INDEX('01_Cad_Pecas'!$H$2:$H$5000,MATCH(VALUE($E1466),'01_Cad_Pecas'!$D$2:$D$5000,0)),"")))</f>
        <v/>
      </c>
      <c r="L1466" s="14">
        <f>IF($E1466="","",IFERROR(INDEX('01_Cad_Pecas'!$I$2:$I$5000,MATCH($E1466,'01_Cad_Pecas'!$D$2:$D$5000,0)),IFERROR(INDEX('01_Cad_Pecas'!$I$2:$I$5000,MATCH(VALUE($E1466),'01_Cad_Pecas'!$D$2:$D$5000,0)),"")))</f>
        <v/>
      </c>
      <c r="M1466" s="14">
        <f>IF(OR($J1466="",$L1466=""),"",IF($K1466="",0,$K1466)+$J1466*$L1466)</f>
        <v/>
      </c>
      <c r="N1466" s="9" t="n">
        <v>46204</v>
      </c>
      <c r="O1466" s="9" t="n">
        <v>6</v>
      </c>
      <c r="P1466" s="14" t="n"/>
      <c r="Q1466" s="14" t="n"/>
      <c r="R1466" s="14" t="n"/>
      <c r="S1466" s="14" t="n"/>
      <c r="T1466" s="14" t="n"/>
      <c r="U1466" s="14" t="n"/>
      <c r="V1466" s="14" t="n"/>
      <c r="W1466" s="14" t="n"/>
      <c r="X1466" s="14" t="n"/>
      <c r="Y1466" s="14" t="n"/>
      <c r="Z1466" s="14" t="n"/>
      <c r="AA1466" s="11" t="n"/>
      <c r="AB1466" s="14">
        <f>B1466&amp;"|"&amp;I1466</f>
        <v/>
      </c>
      <c r="AC1466">
        <f>IF($B1466="","","|"&amp;SUBSTITUTE(TRIM(SUBSTITUTE(SUBSTITUTE(SUBSTITUTE(SUBSTITUTE(SUBSTITUTE(SUBSTITUTE(SUBSTITUTE(SUBSTITUTE(SUBSTITUTE(SUBSTITUTE(SUBSTITUTE(SUBSTITUTE(SUBSTITUTE(SUBSTITUTE(TRIM($B1466&amp;""),CHAR(10)," "),CHAR(13)," "),"."," "),";"," "),","," "),"/"," "),"+"," "),"-"," "),"  "," "),"  "," "),"  "," "),"  "," "),"  "," "),"  "," "))," ","|")&amp;"|")</f>
        <v/>
      </c>
      <c r="AD1466">
        <f>TRIM($I1466&amp;"")</f>
        <v/>
      </c>
    </row>
    <row r="1467" ht="24" customHeight="1">
      <c r="A1467" s="9" t="n">
        <v>46204</v>
      </c>
      <c r="B1467" s="14" t="inlineStr">
        <is>
          <t>10200,10202,10205</t>
        </is>
      </c>
      <c r="C1467" s="14" t="n"/>
      <c r="D1467" s="14" t="inlineStr">
        <is>
          <t>10 FURADEIRAS</t>
        </is>
      </c>
      <c r="E1467" s="14" t="inlineStr">
        <is>
          <t>20019602</t>
        </is>
      </c>
      <c r="F1467" s="14" t="inlineStr">
        <is>
          <t>FUNDO RIPADO 751X546X12 MDF - MESA SANTIAGO 1,36</t>
        </is>
      </c>
      <c r="G1467" s="14" t="inlineStr">
        <is>
          <t>10 FURADEIRAS</t>
        </is>
      </c>
      <c r="H1467" s="14" t="inlineStr">
        <is>
          <t>10 FURADEIRAS</t>
        </is>
      </c>
      <c r="I1467" s="9" t="inlineStr">
        <is>
          <t>10 FURADEIRAS</t>
        </is>
      </c>
      <c r="J1467" s="9" t="n">
        <v>6</v>
      </c>
      <c r="K1467" s="14">
        <f>IF($E1467="","",IFERROR(INDEX('01_Cad_Pecas'!$H$2:$H$5000,MATCH($E1467,'01_Cad_Pecas'!$D$2:$D$5000,0)),IFERROR(INDEX('01_Cad_Pecas'!$H$2:$H$5000,MATCH(VALUE($E1467),'01_Cad_Pecas'!$D$2:$D$5000,0)),"")))</f>
        <v/>
      </c>
      <c r="L1467" s="14">
        <f>IF($E1467="","",IFERROR(INDEX('01_Cad_Pecas'!$I$2:$I$5000,MATCH($E1467,'01_Cad_Pecas'!$D$2:$D$5000,0)),IFERROR(INDEX('01_Cad_Pecas'!$I$2:$I$5000,MATCH(VALUE($E1467),'01_Cad_Pecas'!$D$2:$D$5000,0)),"")))</f>
        <v/>
      </c>
      <c r="M1467" s="14">
        <f>IF(OR($J1467="",$L1467=""),"",IF($K1467="",0,$K1467)+$J1467*$L1467)</f>
        <v/>
      </c>
      <c r="N1467" s="9" t="n">
        <v>46204</v>
      </c>
      <c r="O1467" s="9" t="n">
        <v>6</v>
      </c>
      <c r="P1467" s="14" t="n"/>
      <c r="Q1467" s="14" t="n"/>
      <c r="R1467" s="14" t="n"/>
      <c r="S1467" s="14" t="n"/>
      <c r="T1467" s="14" t="n"/>
      <c r="U1467" s="14" t="n"/>
      <c r="V1467" s="14" t="n"/>
      <c r="W1467" s="14" t="n"/>
      <c r="X1467" s="14" t="n"/>
      <c r="Y1467" s="14" t="n"/>
      <c r="Z1467" s="14" t="n"/>
      <c r="AA1467" s="11" t="n"/>
      <c r="AB1467" s="14">
        <f>B1467&amp;"|"&amp;I1467</f>
        <v/>
      </c>
      <c r="AC1467">
        <f>IF($B1467="","","|"&amp;SUBSTITUTE(TRIM(SUBSTITUTE(SUBSTITUTE(SUBSTITUTE(SUBSTITUTE(SUBSTITUTE(SUBSTITUTE(SUBSTITUTE(SUBSTITUTE(SUBSTITUTE(SUBSTITUTE(SUBSTITUTE(SUBSTITUTE(SUBSTITUTE(SUBSTITUTE(TRIM($B1467&amp;""),CHAR(10)," "),CHAR(13)," "),"."," "),";"," "),","," "),"/"," "),"+"," "),"-"," "),"  "," "),"  "," "),"  "," "),"  "," "),"  "," "),"  "," "))," ","|")&amp;"|")</f>
        <v/>
      </c>
      <c r="AD1467">
        <f>TRIM($I1467&amp;"")</f>
        <v/>
      </c>
    </row>
    <row r="1468" ht="24" customHeight="1">
      <c r="A1468" s="9" t="n">
        <v>46204</v>
      </c>
      <c r="B1468" s="14" t="inlineStr">
        <is>
          <t>10200,10202,10205</t>
        </is>
      </c>
      <c r="C1468" s="14" t="n"/>
      <c r="D1468" s="14" t="inlineStr">
        <is>
          <t>10 FURADEIRAS</t>
        </is>
      </c>
      <c r="E1468" s="14" t="inlineStr">
        <is>
          <t>20019603</t>
        </is>
      </c>
      <c r="F1468" s="14" t="inlineStr">
        <is>
          <t>(3) BASE 572X572X12 MDF - MESA SANTIAGO 1,36</t>
        </is>
      </c>
      <c r="G1468" s="14" t="inlineStr">
        <is>
          <t>10 FURADEIRAS</t>
        </is>
      </c>
      <c r="H1468" s="14" t="inlineStr">
        <is>
          <t>10 FURADEIRAS</t>
        </is>
      </c>
      <c r="I1468" s="9" t="inlineStr">
        <is>
          <t>10 FURADEIRAS</t>
        </is>
      </c>
      <c r="J1468" s="9" t="n">
        <v>3</v>
      </c>
      <c r="K1468" s="14">
        <f>IF($E1468="","",IFERROR(INDEX('01_Cad_Pecas'!$H$2:$H$5000,MATCH($E1468,'01_Cad_Pecas'!$D$2:$D$5000,0)),IFERROR(INDEX('01_Cad_Pecas'!$H$2:$H$5000,MATCH(VALUE($E1468),'01_Cad_Pecas'!$D$2:$D$5000,0)),"")))</f>
        <v/>
      </c>
      <c r="L1468" s="14">
        <f>IF($E1468="","",IFERROR(INDEX('01_Cad_Pecas'!$I$2:$I$5000,MATCH($E1468,'01_Cad_Pecas'!$D$2:$D$5000,0)),IFERROR(INDEX('01_Cad_Pecas'!$I$2:$I$5000,MATCH(VALUE($E1468),'01_Cad_Pecas'!$D$2:$D$5000,0)),"")))</f>
        <v/>
      </c>
      <c r="M1468" s="14">
        <f>IF(OR($J1468="",$L1468=""),"",IF($K1468="",0,$K1468)+$J1468*$L1468)</f>
        <v/>
      </c>
      <c r="N1468" s="9" t="n">
        <v>46204</v>
      </c>
      <c r="O1468" s="9" t="n">
        <v>3</v>
      </c>
      <c r="P1468" s="14" t="n"/>
      <c r="Q1468" s="14" t="n"/>
      <c r="R1468" s="14" t="n"/>
      <c r="S1468" s="14" t="n"/>
      <c r="T1468" s="14" t="n"/>
      <c r="U1468" s="14" t="n"/>
      <c r="V1468" s="14" t="n"/>
      <c r="W1468" s="14" t="n"/>
      <c r="X1468" s="14" t="n"/>
      <c r="Y1468" s="14" t="n"/>
      <c r="Z1468" s="14" t="n"/>
      <c r="AA1468" s="11" t="n"/>
      <c r="AB1468" s="14">
        <f>B1468&amp;"|"&amp;I1468</f>
        <v/>
      </c>
      <c r="AC1468">
        <f>IF($B1468="","","|"&amp;SUBSTITUTE(TRIM(SUBSTITUTE(SUBSTITUTE(SUBSTITUTE(SUBSTITUTE(SUBSTITUTE(SUBSTITUTE(SUBSTITUTE(SUBSTITUTE(SUBSTITUTE(SUBSTITUTE(SUBSTITUTE(SUBSTITUTE(SUBSTITUTE(SUBSTITUTE(TRIM($B1468&amp;""),CHAR(10)," "),CHAR(13)," "),"."," "),";"," "),","," "),"/"," "),"+"," "),"-"," "),"  "," "),"  "," "),"  "," "),"  "," "),"  "," "),"  "," "))," ","|")&amp;"|")</f>
        <v/>
      </c>
      <c r="AD1468">
        <f>TRIM($I1468&amp;"")</f>
        <v/>
      </c>
    </row>
    <row r="1469" ht="24" customHeight="1">
      <c r="A1469" s="9" t="n">
        <v>46204</v>
      </c>
      <c r="B1469" s="14" t="inlineStr">
        <is>
          <t>10200,10202,10205</t>
        </is>
      </c>
      <c r="C1469" s="14" t="n"/>
      <c r="D1469" s="14" t="inlineStr">
        <is>
          <t>10 FURADEIRAS</t>
        </is>
      </c>
      <c r="E1469" s="14" t="inlineStr">
        <is>
          <t>20034301</t>
        </is>
      </c>
      <c r="F1469" s="14" t="inlineStr">
        <is>
          <t>LATERAL EXTERNA 751X446X12 MDF - SANTIAGO 1,03</t>
        </is>
      </c>
      <c r="G1469" s="14" t="inlineStr">
        <is>
          <t>10 FURADEIRAS</t>
        </is>
      </c>
      <c r="H1469" s="14" t="inlineStr">
        <is>
          <t>10 FURADEIRAS</t>
        </is>
      </c>
      <c r="I1469" s="9" t="inlineStr">
        <is>
          <t>10 FURADEIRAS</t>
        </is>
      </c>
      <c r="J1469" s="9" t="n">
        <v>2</v>
      </c>
      <c r="K1469" s="14">
        <f>IF($E1469="","",IFERROR(INDEX('01_Cad_Pecas'!$H$2:$H$5000,MATCH($E1469,'01_Cad_Pecas'!$D$2:$D$5000,0)),IFERROR(INDEX('01_Cad_Pecas'!$H$2:$H$5000,MATCH(VALUE($E1469),'01_Cad_Pecas'!$D$2:$D$5000,0)),"")))</f>
        <v/>
      </c>
      <c r="L1469" s="14">
        <f>IF($E1469="","",IFERROR(INDEX('01_Cad_Pecas'!$I$2:$I$5000,MATCH($E1469,'01_Cad_Pecas'!$D$2:$D$5000,0)),IFERROR(INDEX('01_Cad_Pecas'!$I$2:$I$5000,MATCH(VALUE($E1469),'01_Cad_Pecas'!$D$2:$D$5000,0)),"")))</f>
        <v/>
      </c>
      <c r="M1469" s="14">
        <f>IF(OR($J1469="",$L1469=""),"",IF($K1469="",0,$K1469)+$J1469*$L1469)</f>
        <v/>
      </c>
      <c r="N1469" s="9" t="n">
        <v>46204</v>
      </c>
      <c r="O1469" s="9" t="n">
        <v>2</v>
      </c>
      <c r="P1469" s="14" t="n"/>
      <c r="Q1469" s="14" t="n"/>
      <c r="R1469" s="14" t="n"/>
      <c r="S1469" s="14" t="n"/>
      <c r="T1469" s="14" t="n"/>
      <c r="U1469" s="14" t="n"/>
      <c r="V1469" s="14" t="n"/>
      <c r="W1469" s="14" t="n"/>
      <c r="X1469" s="14" t="n"/>
      <c r="Y1469" s="14" t="n"/>
      <c r="Z1469" s="14" t="n"/>
      <c r="AA1469" s="11" t="n"/>
      <c r="AB1469" s="14">
        <f>B1469&amp;"|"&amp;I1469</f>
        <v/>
      </c>
      <c r="AC1469">
        <f>IF($B1469="","","|"&amp;SUBSTITUTE(TRIM(SUBSTITUTE(SUBSTITUTE(SUBSTITUTE(SUBSTITUTE(SUBSTITUTE(SUBSTITUTE(SUBSTITUTE(SUBSTITUTE(SUBSTITUTE(SUBSTITUTE(SUBSTITUTE(SUBSTITUTE(SUBSTITUTE(SUBSTITUTE(TRIM($B1469&amp;""),CHAR(10)," "),CHAR(13)," "),"."," "),";"," "),","," "),"/"," "),"+"," "),"-"," "),"  "," "),"  "," "),"  "," "),"  "," "),"  "," "),"  "," "))," ","|")&amp;"|")</f>
        <v/>
      </c>
      <c r="AD1469">
        <f>TRIM($I1469&amp;"")</f>
        <v/>
      </c>
    </row>
    <row r="1470" ht="24" customHeight="1">
      <c r="A1470" s="9" t="n">
        <v>46204</v>
      </c>
      <c r="B1470" s="14" t="inlineStr">
        <is>
          <t>10200,10202,10205</t>
        </is>
      </c>
      <c r="C1470" s="14" t="n"/>
      <c r="D1470" s="14" t="inlineStr">
        <is>
          <t>10 FURADEIRAS</t>
        </is>
      </c>
      <c r="E1470" s="14" t="inlineStr">
        <is>
          <t>20034302</t>
        </is>
      </c>
      <c r="F1470" s="14" t="inlineStr">
        <is>
          <t>FUNDO 751X446X12 MDF - SANTIAGO 1,03</t>
        </is>
      </c>
      <c r="G1470" s="14" t="inlineStr">
        <is>
          <t>10 FURADEIRAS</t>
        </is>
      </c>
      <c r="H1470" s="14" t="inlineStr">
        <is>
          <t>10 FURADEIRAS</t>
        </is>
      </c>
      <c r="I1470" s="9" t="inlineStr">
        <is>
          <t>10 FURADEIRAS</t>
        </is>
      </c>
      <c r="J1470" s="9" t="n">
        <v>2</v>
      </c>
      <c r="K1470" s="14">
        <f>IF($E1470="","",IFERROR(INDEX('01_Cad_Pecas'!$H$2:$H$5000,MATCH($E1470,'01_Cad_Pecas'!$D$2:$D$5000,0)),IFERROR(INDEX('01_Cad_Pecas'!$H$2:$H$5000,MATCH(VALUE($E1470),'01_Cad_Pecas'!$D$2:$D$5000,0)),"")))</f>
        <v/>
      </c>
      <c r="L1470" s="14">
        <f>IF($E1470="","",IFERROR(INDEX('01_Cad_Pecas'!$I$2:$I$5000,MATCH($E1470,'01_Cad_Pecas'!$D$2:$D$5000,0)),IFERROR(INDEX('01_Cad_Pecas'!$I$2:$I$5000,MATCH(VALUE($E1470),'01_Cad_Pecas'!$D$2:$D$5000,0)),"")))</f>
        <v/>
      </c>
      <c r="M1470" s="14">
        <f>IF(OR($J1470="",$L1470=""),"",IF($K1470="",0,$K1470)+$J1470*$L1470)</f>
        <v/>
      </c>
      <c r="N1470" s="9" t="n">
        <v>46204</v>
      </c>
      <c r="O1470" s="9" t="n">
        <v>2</v>
      </c>
      <c r="P1470" s="14" t="n"/>
      <c r="Q1470" s="14" t="n"/>
      <c r="R1470" s="14" t="n"/>
      <c r="S1470" s="14" t="n"/>
      <c r="T1470" s="14" t="n"/>
      <c r="U1470" s="14" t="n"/>
      <c r="V1470" s="14" t="n"/>
      <c r="W1470" s="14" t="n"/>
      <c r="X1470" s="14" t="n"/>
      <c r="Y1470" s="14" t="n"/>
      <c r="Z1470" s="14" t="n"/>
      <c r="AA1470" s="11" t="n"/>
      <c r="AB1470" s="14">
        <f>B1470&amp;"|"&amp;I1470</f>
        <v/>
      </c>
      <c r="AC1470">
        <f>IF($B1470="","","|"&amp;SUBSTITUTE(TRIM(SUBSTITUTE(SUBSTITUTE(SUBSTITUTE(SUBSTITUTE(SUBSTITUTE(SUBSTITUTE(SUBSTITUTE(SUBSTITUTE(SUBSTITUTE(SUBSTITUTE(SUBSTITUTE(SUBSTITUTE(SUBSTITUTE(SUBSTITUTE(TRIM($B1470&amp;""),CHAR(10)," "),CHAR(13)," "),"."," "),";"," "),","," "),"/"," "),"+"," "),"-"," "),"  "," "),"  "," "),"  "," "),"  "," "),"  "," "),"  "," "))," ","|")&amp;"|")</f>
        <v/>
      </c>
      <c r="AD1470">
        <f>TRIM($I1470&amp;"")</f>
        <v/>
      </c>
    </row>
    <row r="1471" ht="24" customHeight="1">
      <c r="A1471" s="9" t="n">
        <v>46204</v>
      </c>
      <c r="B1471" s="14" t="inlineStr">
        <is>
          <t>10200,10202,10205</t>
        </is>
      </c>
      <c r="C1471" s="14" t="n"/>
      <c r="D1471" s="14" t="inlineStr">
        <is>
          <t>10 FURADEIRAS</t>
        </is>
      </c>
      <c r="E1471" s="14" t="inlineStr">
        <is>
          <t>20034303</t>
        </is>
      </c>
      <c r="F1471" s="14" t="inlineStr">
        <is>
          <t>BASE 472X472X12 MDF - SANTIAGO 1,03</t>
        </is>
      </c>
      <c r="G1471" s="14" t="inlineStr">
        <is>
          <t>10 FURADEIRAS</t>
        </is>
      </c>
      <c r="H1471" s="14" t="inlineStr">
        <is>
          <t>10 FURADEIRAS</t>
        </is>
      </c>
      <c r="I1471" s="9" t="inlineStr">
        <is>
          <t>10 FURADEIRAS</t>
        </is>
      </c>
      <c r="J1471" s="9" t="n">
        <v>1</v>
      </c>
      <c r="K1471" s="14">
        <f>IF($E1471="","",IFERROR(INDEX('01_Cad_Pecas'!$H$2:$H$5000,MATCH($E1471,'01_Cad_Pecas'!$D$2:$D$5000,0)),IFERROR(INDEX('01_Cad_Pecas'!$H$2:$H$5000,MATCH(VALUE($E1471),'01_Cad_Pecas'!$D$2:$D$5000,0)),"")))</f>
        <v/>
      </c>
      <c r="L1471" s="14">
        <f>IF($E1471="","",IFERROR(INDEX('01_Cad_Pecas'!$I$2:$I$5000,MATCH($E1471,'01_Cad_Pecas'!$D$2:$D$5000,0)),IFERROR(INDEX('01_Cad_Pecas'!$I$2:$I$5000,MATCH(VALUE($E1471),'01_Cad_Pecas'!$D$2:$D$5000,0)),"")))</f>
        <v/>
      </c>
      <c r="M1471" s="14">
        <f>IF(OR($J1471="",$L1471=""),"",IF($K1471="",0,$K1471)+$J1471*$L1471)</f>
        <v/>
      </c>
      <c r="N1471" s="9" t="n">
        <v>46204</v>
      </c>
      <c r="O1471" s="9" t="n">
        <v>1</v>
      </c>
      <c r="P1471" s="14" t="n"/>
      <c r="Q1471" s="14" t="n"/>
      <c r="R1471" s="14" t="n"/>
      <c r="S1471" s="14" t="n"/>
      <c r="T1471" s="14" t="n"/>
      <c r="U1471" s="14" t="n"/>
      <c r="V1471" s="14" t="n"/>
      <c r="W1471" s="14" t="n"/>
      <c r="X1471" s="14" t="n"/>
      <c r="Y1471" s="14" t="n"/>
      <c r="Z1471" s="14" t="n"/>
      <c r="AA1471" s="11" t="n"/>
      <c r="AB1471" s="14">
        <f>B1471&amp;"|"&amp;I1471</f>
        <v/>
      </c>
      <c r="AC1471">
        <f>IF($B1471="","","|"&amp;SUBSTITUTE(TRIM(SUBSTITUTE(SUBSTITUTE(SUBSTITUTE(SUBSTITUTE(SUBSTITUTE(SUBSTITUTE(SUBSTITUTE(SUBSTITUTE(SUBSTITUTE(SUBSTITUTE(SUBSTITUTE(SUBSTITUTE(SUBSTITUTE(SUBSTITUTE(TRIM($B1471&amp;""),CHAR(10)," "),CHAR(13)," "),"."," "),";"," "),","," "),"/"," "),"+"," "),"-"," "),"  "," "),"  "," "),"  "," "),"  "," "),"  "," "),"  "," "))," ","|")&amp;"|")</f>
        <v/>
      </c>
      <c r="AD1471">
        <f>TRIM($I1471&amp;"")</f>
        <v/>
      </c>
    </row>
    <row r="1472" ht="24" customHeight="1">
      <c r="A1472" s="9" t="n">
        <v>46204</v>
      </c>
      <c r="B1472" s="14" t="inlineStr">
        <is>
          <t>10200,10202,10205</t>
        </is>
      </c>
      <c r="C1472" s="14" t="n"/>
      <c r="D1472" s="14" t="inlineStr">
        <is>
          <t>10 FURADEIRAS</t>
        </is>
      </c>
      <c r="E1472" s="14" t="inlineStr">
        <is>
          <t>20020002</t>
        </is>
      </c>
      <c r="F1472" s="14" t="inlineStr">
        <is>
          <t>(2) FECHAMENTO I 1090X295X12 MDF - BASE DUBAI</t>
        </is>
      </c>
      <c r="G1472" s="14" t="inlineStr">
        <is>
          <t>10 FURADEIRAS</t>
        </is>
      </c>
      <c r="H1472" s="14" t="inlineStr">
        <is>
          <t>10 FURADEIRAS</t>
        </is>
      </c>
      <c r="I1472" s="9" t="inlineStr">
        <is>
          <t>10 FURADEIRAS</t>
        </is>
      </c>
      <c r="J1472" s="9" t="n">
        <v>6</v>
      </c>
      <c r="K1472" s="14">
        <f>IF($E1472="","",IFERROR(INDEX('01_Cad_Pecas'!$H$2:$H$5000,MATCH($E1472,'01_Cad_Pecas'!$D$2:$D$5000,0)),IFERROR(INDEX('01_Cad_Pecas'!$H$2:$H$5000,MATCH(VALUE($E1472),'01_Cad_Pecas'!$D$2:$D$5000,0)),"")))</f>
        <v/>
      </c>
      <c r="L1472" s="14">
        <f>IF($E1472="","",IFERROR(INDEX('01_Cad_Pecas'!$I$2:$I$5000,MATCH($E1472,'01_Cad_Pecas'!$D$2:$D$5000,0)),IFERROR(INDEX('01_Cad_Pecas'!$I$2:$I$5000,MATCH(VALUE($E1472),'01_Cad_Pecas'!$D$2:$D$5000,0)),"")))</f>
        <v/>
      </c>
      <c r="M1472" s="14">
        <f>IF(OR($J1472="",$L1472=""),"",IF($K1472="",0,$K1472)+$J1472*$L1472)</f>
        <v/>
      </c>
      <c r="N1472" s="9" t="n">
        <v>46204</v>
      </c>
      <c r="O1472" s="9" t="n">
        <v>6</v>
      </c>
      <c r="P1472" s="14" t="n"/>
      <c r="Q1472" s="14" t="n"/>
      <c r="R1472" s="14" t="n"/>
      <c r="S1472" s="14" t="n"/>
      <c r="T1472" s="14" t="n"/>
      <c r="U1472" s="14" t="n"/>
      <c r="V1472" s="14" t="n"/>
      <c r="W1472" s="14" t="n"/>
      <c r="X1472" s="14" t="n"/>
      <c r="Y1472" s="14" t="n"/>
      <c r="Z1472" s="14" t="n"/>
      <c r="AA1472" s="11" t="n"/>
      <c r="AB1472" s="14">
        <f>B1472&amp;"|"&amp;I1472</f>
        <v/>
      </c>
      <c r="AC1472">
        <f>IF($B1472="","","|"&amp;SUBSTITUTE(TRIM(SUBSTITUTE(SUBSTITUTE(SUBSTITUTE(SUBSTITUTE(SUBSTITUTE(SUBSTITUTE(SUBSTITUTE(SUBSTITUTE(SUBSTITUTE(SUBSTITUTE(SUBSTITUTE(SUBSTITUTE(SUBSTITUTE(SUBSTITUTE(TRIM($B1472&amp;""),CHAR(10)," "),CHAR(13)," "),"."," "),";"," "),","," "),"/"," "),"+"," "),"-"," "),"  "," "),"  "," "),"  "," "),"  "," "),"  "," "),"  "," "))," ","|")&amp;"|")</f>
        <v/>
      </c>
      <c r="AD1472">
        <f>TRIM($I1472&amp;"")</f>
        <v/>
      </c>
    </row>
    <row r="1473" ht="24" customHeight="1">
      <c r="A1473" s="9" t="n">
        <v>46204</v>
      </c>
      <c r="B1473" s="14" t="inlineStr">
        <is>
          <t>10200,10202,10205</t>
        </is>
      </c>
      <c r="C1473" s="14" t="n"/>
      <c r="D1473" s="14" t="inlineStr">
        <is>
          <t>10 FURADEIRAS</t>
        </is>
      </c>
      <c r="E1473" s="14" t="inlineStr">
        <is>
          <t>20020003</t>
        </is>
      </c>
      <c r="F1473" s="14" t="inlineStr">
        <is>
          <t>(3) FECHAMENTO II 600X295X12 MDF - BASE DUBAI</t>
        </is>
      </c>
      <c r="G1473" s="14" t="inlineStr">
        <is>
          <t>10 FURADEIRAS</t>
        </is>
      </c>
      <c r="H1473" s="14" t="inlineStr">
        <is>
          <t>10 FURADEIRAS</t>
        </is>
      </c>
      <c r="I1473" s="9" t="inlineStr">
        <is>
          <t>10 FURADEIRAS</t>
        </is>
      </c>
      <c r="J1473" s="9" t="n">
        <v>6</v>
      </c>
      <c r="K1473" s="14">
        <f>IF($E1473="","",IFERROR(INDEX('01_Cad_Pecas'!$H$2:$H$5000,MATCH($E1473,'01_Cad_Pecas'!$D$2:$D$5000,0)),IFERROR(INDEX('01_Cad_Pecas'!$H$2:$H$5000,MATCH(VALUE($E1473),'01_Cad_Pecas'!$D$2:$D$5000,0)),"")))</f>
        <v/>
      </c>
      <c r="L1473" s="14">
        <f>IF($E1473="","",IFERROR(INDEX('01_Cad_Pecas'!$I$2:$I$5000,MATCH($E1473,'01_Cad_Pecas'!$D$2:$D$5000,0)),IFERROR(INDEX('01_Cad_Pecas'!$I$2:$I$5000,MATCH(VALUE($E1473),'01_Cad_Pecas'!$D$2:$D$5000,0)),"")))</f>
        <v/>
      </c>
      <c r="M1473" s="14">
        <f>IF(OR($J1473="",$L1473=""),"",IF($K1473="",0,$K1473)+$J1473*$L1473)</f>
        <v/>
      </c>
      <c r="N1473" s="9" t="n">
        <v>46204</v>
      </c>
      <c r="O1473" s="9" t="n">
        <v>6</v>
      </c>
      <c r="P1473" s="14" t="n"/>
      <c r="Q1473" s="14" t="n"/>
      <c r="R1473" s="14" t="n"/>
      <c r="S1473" s="14" t="n"/>
      <c r="T1473" s="14" t="n"/>
      <c r="U1473" s="14" t="n"/>
      <c r="V1473" s="14" t="n"/>
      <c r="W1473" s="14" t="n"/>
      <c r="X1473" s="14" t="n"/>
      <c r="Y1473" s="14" t="n"/>
      <c r="Z1473" s="14" t="n"/>
      <c r="AA1473" s="11" t="n"/>
      <c r="AB1473" s="14">
        <f>B1473&amp;"|"&amp;I1473</f>
        <v/>
      </c>
      <c r="AC1473">
        <f>IF($B1473="","","|"&amp;SUBSTITUTE(TRIM(SUBSTITUTE(SUBSTITUTE(SUBSTITUTE(SUBSTITUTE(SUBSTITUTE(SUBSTITUTE(SUBSTITUTE(SUBSTITUTE(SUBSTITUTE(SUBSTITUTE(SUBSTITUTE(SUBSTITUTE(SUBSTITUTE(SUBSTITUTE(TRIM($B1473&amp;""),CHAR(10)," "),CHAR(13)," "),"."," "),";"," "),","," "),"/"," "),"+"," "),"-"," "),"  "," "),"  "," "),"  "," "),"  "," "),"  "," "),"  "," "))," ","|")&amp;"|")</f>
        <v/>
      </c>
      <c r="AD1473">
        <f>TRIM($I1473&amp;"")</f>
        <v/>
      </c>
    </row>
    <row r="1474" ht="24" customHeight="1">
      <c r="A1474" s="9" t="n">
        <v>46204</v>
      </c>
      <c r="B1474" s="14" t="inlineStr">
        <is>
          <t>10200,10202,10205</t>
        </is>
      </c>
      <c r="C1474" s="14" t="n"/>
      <c r="D1474" s="14" t="inlineStr">
        <is>
          <t>10 FURADEIRAS</t>
        </is>
      </c>
      <c r="E1474" s="14" t="inlineStr">
        <is>
          <t>20020004</t>
        </is>
      </c>
      <c r="F1474" s="14" t="inlineStr">
        <is>
          <t>(4) FECHAMENTO III 545X327X12 MDF - BASE DUBAI</t>
        </is>
      </c>
      <c r="G1474" s="14" t="inlineStr">
        <is>
          <t>10 FURADEIRAS</t>
        </is>
      </c>
      <c r="H1474" s="14" t="inlineStr">
        <is>
          <t>10 FURADEIRAS</t>
        </is>
      </c>
      <c r="I1474" s="9" t="inlineStr">
        <is>
          <t>10 FURADEIRAS</t>
        </is>
      </c>
      <c r="J1474" s="9" t="n">
        <v>12</v>
      </c>
      <c r="K1474" s="14">
        <f>IF($E1474="","",IFERROR(INDEX('01_Cad_Pecas'!$H$2:$H$5000,MATCH($E1474,'01_Cad_Pecas'!$D$2:$D$5000,0)),IFERROR(INDEX('01_Cad_Pecas'!$H$2:$H$5000,MATCH(VALUE($E1474),'01_Cad_Pecas'!$D$2:$D$5000,0)),"")))</f>
        <v/>
      </c>
      <c r="L1474" s="14">
        <f>IF($E1474="","",IFERROR(INDEX('01_Cad_Pecas'!$I$2:$I$5000,MATCH($E1474,'01_Cad_Pecas'!$D$2:$D$5000,0)),IFERROR(INDEX('01_Cad_Pecas'!$I$2:$I$5000,MATCH(VALUE($E1474),'01_Cad_Pecas'!$D$2:$D$5000,0)),"")))</f>
        <v/>
      </c>
      <c r="M1474" s="14">
        <f>IF(OR($J1474="",$L1474=""),"",IF($K1474="",0,$K1474)+$J1474*$L1474)</f>
        <v/>
      </c>
      <c r="N1474" s="9" t="n">
        <v>46204</v>
      </c>
      <c r="O1474" s="9" t="n">
        <v>12</v>
      </c>
      <c r="P1474" s="14" t="n"/>
      <c r="Q1474" s="14" t="n"/>
      <c r="R1474" s="14" t="n"/>
      <c r="S1474" s="14" t="n"/>
      <c r="T1474" s="14" t="n"/>
      <c r="U1474" s="14" t="n"/>
      <c r="V1474" s="14" t="n"/>
      <c r="W1474" s="14" t="n"/>
      <c r="X1474" s="14" t="n"/>
      <c r="Y1474" s="14" t="n"/>
      <c r="Z1474" s="14" t="n"/>
      <c r="AA1474" s="11" t="n"/>
      <c r="AB1474" s="14">
        <f>B1474&amp;"|"&amp;I1474</f>
        <v/>
      </c>
      <c r="AC1474">
        <f>IF($B1474="","","|"&amp;SUBSTITUTE(TRIM(SUBSTITUTE(SUBSTITUTE(SUBSTITUTE(SUBSTITUTE(SUBSTITUTE(SUBSTITUTE(SUBSTITUTE(SUBSTITUTE(SUBSTITUTE(SUBSTITUTE(SUBSTITUTE(SUBSTITUTE(SUBSTITUTE(SUBSTITUTE(TRIM($B1474&amp;""),CHAR(10)," "),CHAR(13)," "),"."," "),";"," "),","," "),"/"," "),"+"," "),"-"," "),"  "," "),"  "," "),"  "," "),"  "," "),"  "," "),"  "," "))," ","|")&amp;"|")</f>
        <v/>
      </c>
      <c r="AD1474">
        <f>TRIM($I1474&amp;"")</f>
        <v/>
      </c>
    </row>
    <row r="1475" ht="24" customHeight="1">
      <c r="A1475" s="9" t="n">
        <v>46204</v>
      </c>
      <c r="B1475" s="14" t="inlineStr">
        <is>
          <t>10200,10202,10205</t>
        </is>
      </c>
      <c r="C1475" s="14" t="n"/>
      <c r="D1475" s="14" t="inlineStr">
        <is>
          <t>10 FURADEIRAS</t>
        </is>
      </c>
      <c r="E1475" s="14" t="inlineStr">
        <is>
          <t>20020005</t>
        </is>
      </c>
      <c r="F1475" s="14" t="inlineStr">
        <is>
          <t>(5) FECHAMENTO IV 453X327X12 MDF - BASE DUBAI</t>
        </is>
      </c>
      <c r="G1475" s="14" t="inlineStr">
        <is>
          <t>10 FURADEIRAS</t>
        </is>
      </c>
      <c r="H1475" s="14" t="inlineStr">
        <is>
          <t>10 FURADEIRAS</t>
        </is>
      </c>
      <c r="I1475" s="9" t="inlineStr">
        <is>
          <t>10 FURADEIRAS</t>
        </is>
      </c>
      <c r="J1475" s="9" t="n">
        <v>6</v>
      </c>
      <c r="K1475" s="14">
        <f>IF($E1475="","",IFERROR(INDEX('01_Cad_Pecas'!$H$2:$H$5000,MATCH($E1475,'01_Cad_Pecas'!$D$2:$D$5000,0)),IFERROR(INDEX('01_Cad_Pecas'!$H$2:$H$5000,MATCH(VALUE($E1475),'01_Cad_Pecas'!$D$2:$D$5000,0)),"")))</f>
        <v/>
      </c>
      <c r="L1475" s="14">
        <f>IF($E1475="","",IFERROR(INDEX('01_Cad_Pecas'!$I$2:$I$5000,MATCH($E1475,'01_Cad_Pecas'!$D$2:$D$5000,0)),IFERROR(INDEX('01_Cad_Pecas'!$I$2:$I$5000,MATCH(VALUE($E1475),'01_Cad_Pecas'!$D$2:$D$5000,0)),"")))</f>
        <v/>
      </c>
      <c r="M1475" s="14">
        <f>IF(OR($J1475="",$L1475=""),"",IF($K1475="",0,$K1475)+$J1475*$L1475)</f>
        <v/>
      </c>
      <c r="N1475" s="9" t="n">
        <v>46204</v>
      </c>
      <c r="O1475" s="9" t="n">
        <v>6</v>
      </c>
      <c r="P1475" s="14" t="n"/>
      <c r="Q1475" s="14" t="n"/>
      <c r="R1475" s="14" t="n"/>
      <c r="S1475" s="14" t="n"/>
      <c r="T1475" s="14" t="n"/>
      <c r="U1475" s="14" t="n"/>
      <c r="V1475" s="14" t="n"/>
      <c r="W1475" s="14" t="n"/>
      <c r="X1475" s="14" t="n"/>
      <c r="Y1475" s="14" t="n"/>
      <c r="Z1475" s="14" t="n"/>
      <c r="AA1475" s="11" t="n"/>
      <c r="AB1475" s="14">
        <f>B1475&amp;"|"&amp;I1475</f>
        <v/>
      </c>
      <c r="AC1475">
        <f>IF($B1475="","","|"&amp;SUBSTITUTE(TRIM(SUBSTITUTE(SUBSTITUTE(SUBSTITUTE(SUBSTITUTE(SUBSTITUTE(SUBSTITUTE(SUBSTITUTE(SUBSTITUTE(SUBSTITUTE(SUBSTITUTE(SUBSTITUTE(SUBSTITUTE(SUBSTITUTE(SUBSTITUTE(TRIM($B1475&amp;""),CHAR(10)," "),CHAR(13)," "),"."," "),";"," "),","," "),"/"," "),"+"," "),"-"," "),"  "," "),"  "," "),"  "," "),"  "," "),"  "," "),"  "," "))," ","|")&amp;"|")</f>
        <v/>
      </c>
      <c r="AD1475">
        <f>TRIM($I1475&amp;"")</f>
        <v/>
      </c>
    </row>
    <row r="1476" ht="24" customHeight="1">
      <c r="A1476" s="9" t="n">
        <v>46204</v>
      </c>
      <c r="B1476" s="14" t="inlineStr">
        <is>
          <t>10200,10202,10205</t>
        </is>
      </c>
      <c r="C1476" s="14" t="n"/>
      <c r="D1476" s="14" t="inlineStr">
        <is>
          <t>10 FURADEIRAS</t>
        </is>
      </c>
      <c r="E1476" s="14" t="inlineStr">
        <is>
          <t>10050003</t>
        </is>
      </c>
      <c r="F1476" s="14" t="inlineStr">
        <is>
          <t>TOPO CAIXOTE MALAGA - 414X387X15 MDP</t>
        </is>
      </c>
      <c r="G1476" s="14" t="inlineStr">
        <is>
          <t>10 FURADEIRAS</t>
        </is>
      </c>
      <c r="H1476" s="14" t="inlineStr">
        <is>
          <t>10 FURADEIRAS</t>
        </is>
      </c>
      <c r="I1476" s="9" t="inlineStr">
        <is>
          <t>10 FURADEIRAS</t>
        </is>
      </c>
      <c r="J1476" s="9" t="n">
        <v>4</v>
      </c>
      <c r="K1476" s="14">
        <f>IF($E1476="","",IFERROR(INDEX('01_Cad_Pecas'!$H$2:$H$5000,MATCH($E1476,'01_Cad_Pecas'!$D$2:$D$5000,0)),IFERROR(INDEX('01_Cad_Pecas'!$H$2:$H$5000,MATCH(VALUE($E1476),'01_Cad_Pecas'!$D$2:$D$5000,0)),"")))</f>
        <v/>
      </c>
      <c r="L1476" s="14">
        <f>IF($E1476="","",IFERROR(INDEX('01_Cad_Pecas'!$I$2:$I$5000,MATCH($E1476,'01_Cad_Pecas'!$D$2:$D$5000,0)),IFERROR(INDEX('01_Cad_Pecas'!$I$2:$I$5000,MATCH(VALUE($E1476),'01_Cad_Pecas'!$D$2:$D$5000,0)),"")))</f>
        <v/>
      </c>
      <c r="M1476" s="14">
        <f>IF(OR($J1476="",$L1476=""),"",IF($K1476="",0,$K1476)+$J1476*$L1476)</f>
        <v/>
      </c>
      <c r="N1476" s="9" t="n">
        <v>46204</v>
      </c>
      <c r="O1476" s="9" t="n">
        <v>4</v>
      </c>
      <c r="P1476" s="14" t="n"/>
      <c r="Q1476" s="14" t="n"/>
      <c r="R1476" s="14" t="n"/>
      <c r="S1476" s="14" t="n"/>
      <c r="T1476" s="14" t="n"/>
      <c r="U1476" s="14" t="n"/>
      <c r="V1476" s="14" t="n"/>
      <c r="W1476" s="14" t="n"/>
      <c r="X1476" s="14" t="n"/>
      <c r="Y1476" s="14" t="n"/>
      <c r="Z1476" s="14" t="n"/>
      <c r="AA1476" s="11" t="n"/>
      <c r="AB1476" s="14">
        <f>B1476&amp;"|"&amp;I1476</f>
        <v/>
      </c>
      <c r="AC1476">
        <f>IF($B1476="","","|"&amp;SUBSTITUTE(TRIM(SUBSTITUTE(SUBSTITUTE(SUBSTITUTE(SUBSTITUTE(SUBSTITUTE(SUBSTITUTE(SUBSTITUTE(SUBSTITUTE(SUBSTITUTE(SUBSTITUTE(SUBSTITUTE(SUBSTITUTE(SUBSTITUTE(SUBSTITUTE(TRIM($B1476&amp;""),CHAR(10)," "),CHAR(13)," "),"."," "),";"," "),","," "),"/"," "),"+"," "),"-"," "),"  "," "),"  "," "),"  "," "),"  "," "),"  "," "),"  "," "))," ","|")&amp;"|")</f>
        <v/>
      </c>
      <c r="AD1476">
        <f>TRIM($I1476&amp;"")</f>
        <v/>
      </c>
    </row>
    <row r="1477" ht="24" customHeight="1">
      <c r="A1477" s="9" t="n">
        <v>46204</v>
      </c>
      <c r="B1477" s="14" t="inlineStr">
        <is>
          <t>10200,10202,10205</t>
        </is>
      </c>
      <c r="C1477" s="14" t="n"/>
      <c r="D1477" s="14" t="inlineStr">
        <is>
          <t>10 FURADEIRAS</t>
        </is>
      </c>
      <c r="E1477" s="14" t="inlineStr">
        <is>
          <t>10050004</t>
        </is>
      </c>
      <c r="F1477" s="14" t="inlineStr">
        <is>
          <t>LATERAL DIREITA CAIXOTE MALAGA - 412X385X15 MDP</t>
        </is>
      </c>
      <c r="G1477" s="14" t="inlineStr">
        <is>
          <t>10 FURADEIRAS</t>
        </is>
      </c>
      <c r="H1477" s="14" t="inlineStr">
        <is>
          <t>10 FURADEIRAS</t>
        </is>
      </c>
      <c r="I1477" s="9" t="inlineStr">
        <is>
          <t>10 FURADEIRAS</t>
        </is>
      </c>
      <c r="J1477" s="9" t="n">
        <v>4</v>
      </c>
      <c r="K1477" s="14">
        <f>IF($E1477="","",IFERROR(INDEX('01_Cad_Pecas'!$H$2:$H$5000,MATCH($E1477,'01_Cad_Pecas'!$D$2:$D$5000,0)),IFERROR(INDEX('01_Cad_Pecas'!$H$2:$H$5000,MATCH(VALUE($E1477),'01_Cad_Pecas'!$D$2:$D$5000,0)),"")))</f>
        <v/>
      </c>
      <c r="L1477" s="14">
        <f>IF($E1477="","",IFERROR(INDEX('01_Cad_Pecas'!$I$2:$I$5000,MATCH($E1477,'01_Cad_Pecas'!$D$2:$D$5000,0)),IFERROR(INDEX('01_Cad_Pecas'!$I$2:$I$5000,MATCH(VALUE($E1477),'01_Cad_Pecas'!$D$2:$D$5000,0)),"")))</f>
        <v/>
      </c>
      <c r="M1477" s="14">
        <f>IF(OR($J1477="",$L1477=""),"",IF($K1477="",0,$K1477)+$J1477*$L1477)</f>
        <v/>
      </c>
      <c r="N1477" s="9" t="n">
        <v>46204</v>
      </c>
      <c r="O1477" s="9" t="n">
        <v>4</v>
      </c>
      <c r="P1477" s="14" t="n"/>
      <c r="Q1477" s="14" t="n"/>
      <c r="R1477" s="14" t="n"/>
      <c r="S1477" s="14" t="n"/>
      <c r="T1477" s="14" t="n"/>
      <c r="U1477" s="14" t="n"/>
      <c r="V1477" s="14" t="n"/>
      <c r="W1477" s="14" t="n"/>
      <c r="X1477" s="14" t="n"/>
      <c r="Y1477" s="14" t="n"/>
      <c r="Z1477" s="14" t="n"/>
      <c r="AA1477" s="11" t="n"/>
      <c r="AB1477" s="14">
        <f>B1477&amp;"|"&amp;I1477</f>
        <v/>
      </c>
      <c r="AC1477">
        <f>IF($B1477="","","|"&amp;SUBSTITUTE(TRIM(SUBSTITUTE(SUBSTITUTE(SUBSTITUTE(SUBSTITUTE(SUBSTITUTE(SUBSTITUTE(SUBSTITUTE(SUBSTITUTE(SUBSTITUTE(SUBSTITUTE(SUBSTITUTE(SUBSTITUTE(SUBSTITUTE(SUBSTITUTE(TRIM($B1477&amp;""),CHAR(10)," "),CHAR(13)," "),"."," "),";"," "),","," "),"/"," "),"+"," "),"-"," "),"  "," "),"  "," "),"  "," "),"  "," "),"  "," "),"  "," "))," ","|")&amp;"|")</f>
        <v/>
      </c>
      <c r="AD1477">
        <f>TRIM($I1477&amp;"")</f>
        <v/>
      </c>
    </row>
    <row r="1478" ht="24" customHeight="1">
      <c r="A1478" s="9" t="n">
        <v>46204</v>
      </c>
      <c r="B1478" s="14" t="inlineStr">
        <is>
          <t>10200,10202,10205</t>
        </is>
      </c>
      <c r="C1478" s="14" t="n"/>
      <c r="D1478" s="14" t="inlineStr">
        <is>
          <t>10 FURADEIRAS</t>
        </is>
      </c>
      <c r="E1478" s="14" t="inlineStr">
        <is>
          <t>10050005</t>
        </is>
      </c>
      <c r="F1478" s="14" t="inlineStr">
        <is>
          <t>LATERAL ESQUERDA CAIXOTE MALAGA - 412X385X15 MDP</t>
        </is>
      </c>
      <c r="G1478" s="14" t="inlineStr">
        <is>
          <t>10 FURADEIRAS</t>
        </is>
      </c>
      <c r="H1478" s="14" t="inlineStr">
        <is>
          <t>10 FURADEIRAS</t>
        </is>
      </c>
      <c r="I1478" s="9" t="inlineStr">
        <is>
          <t>10 FURADEIRAS</t>
        </is>
      </c>
      <c r="J1478" s="9" t="n">
        <v>4</v>
      </c>
      <c r="K1478" s="14">
        <f>IF($E1478="","",IFERROR(INDEX('01_Cad_Pecas'!$H$2:$H$5000,MATCH($E1478,'01_Cad_Pecas'!$D$2:$D$5000,0)),IFERROR(INDEX('01_Cad_Pecas'!$H$2:$H$5000,MATCH(VALUE($E1478),'01_Cad_Pecas'!$D$2:$D$5000,0)),"")))</f>
        <v/>
      </c>
      <c r="L1478" s="14">
        <f>IF($E1478="","",IFERROR(INDEX('01_Cad_Pecas'!$I$2:$I$5000,MATCH($E1478,'01_Cad_Pecas'!$D$2:$D$5000,0)),IFERROR(INDEX('01_Cad_Pecas'!$I$2:$I$5000,MATCH(VALUE($E1478),'01_Cad_Pecas'!$D$2:$D$5000,0)),"")))</f>
        <v/>
      </c>
      <c r="M1478" s="14">
        <f>IF(OR($J1478="",$L1478=""),"",IF($K1478="",0,$K1478)+$J1478*$L1478)</f>
        <v/>
      </c>
      <c r="N1478" s="9" t="n">
        <v>46204</v>
      </c>
      <c r="O1478" s="9" t="n">
        <v>4</v>
      </c>
      <c r="P1478" s="14" t="n"/>
      <c r="Q1478" s="14" t="n"/>
      <c r="R1478" s="14" t="n"/>
      <c r="S1478" s="14" t="n"/>
      <c r="T1478" s="14" t="n"/>
      <c r="U1478" s="14" t="n"/>
      <c r="V1478" s="14" t="n"/>
      <c r="W1478" s="14" t="n"/>
      <c r="X1478" s="14" t="n"/>
      <c r="Y1478" s="14" t="n"/>
      <c r="Z1478" s="14" t="n"/>
      <c r="AA1478" s="11" t="n"/>
      <c r="AB1478" s="14">
        <f>B1478&amp;"|"&amp;I1478</f>
        <v/>
      </c>
      <c r="AC1478">
        <f>IF($B1478="","","|"&amp;SUBSTITUTE(TRIM(SUBSTITUTE(SUBSTITUTE(SUBSTITUTE(SUBSTITUTE(SUBSTITUTE(SUBSTITUTE(SUBSTITUTE(SUBSTITUTE(SUBSTITUTE(SUBSTITUTE(SUBSTITUTE(SUBSTITUTE(SUBSTITUTE(SUBSTITUTE(TRIM($B1478&amp;""),CHAR(10)," "),CHAR(13)," "),"."," "),";"," "),","," "),"/"," "),"+"," "),"-"," "),"  "," "),"  "," "),"  "," "),"  "," "),"  "," "),"  "," "))," ","|")&amp;"|")</f>
        <v/>
      </c>
      <c r="AD1478">
        <f>TRIM($I1478&amp;"")</f>
        <v/>
      </c>
    </row>
    <row r="1479" ht="24" customHeight="1">
      <c r="A1479" s="9" t="n">
        <v>46204</v>
      </c>
      <c r="B1479" s="14" t="inlineStr">
        <is>
          <t>10200,10202,10205</t>
        </is>
      </c>
      <c r="C1479" s="14" t="n"/>
      <c r="D1479" s="14" t="inlineStr">
        <is>
          <t>10 FURADEIRAS</t>
        </is>
      </c>
      <c r="E1479" s="14" t="inlineStr">
        <is>
          <t>10050006</t>
        </is>
      </c>
      <c r="F1479" s="14" t="inlineStr">
        <is>
          <t>BASE CAIXOTE MALAGA - 385X384X15 MDP</t>
        </is>
      </c>
      <c r="G1479" s="14" t="inlineStr">
        <is>
          <t>10 FURADEIRAS</t>
        </is>
      </c>
      <c r="H1479" s="14" t="inlineStr">
        <is>
          <t>10 FURADEIRAS</t>
        </is>
      </c>
      <c r="I1479" s="9" t="inlineStr">
        <is>
          <t>10 FURADEIRAS</t>
        </is>
      </c>
      <c r="J1479" s="9" t="n">
        <v>4</v>
      </c>
      <c r="K1479" s="14">
        <f>IF($E1479="","",IFERROR(INDEX('01_Cad_Pecas'!$H$2:$H$5000,MATCH($E1479,'01_Cad_Pecas'!$D$2:$D$5000,0)),IFERROR(INDEX('01_Cad_Pecas'!$H$2:$H$5000,MATCH(VALUE($E1479),'01_Cad_Pecas'!$D$2:$D$5000,0)),"")))</f>
        <v/>
      </c>
      <c r="L1479" s="14">
        <f>IF($E1479="","",IFERROR(INDEX('01_Cad_Pecas'!$I$2:$I$5000,MATCH($E1479,'01_Cad_Pecas'!$D$2:$D$5000,0)),IFERROR(INDEX('01_Cad_Pecas'!$I$2:$I$5000,MATCH(VALUE($E1479),'01_Cad_Pecas'!$D$2:$D$5000,0)),"")))</f>
        <v/>
      </c>
      <c r="M1479" s="14">
        <f>IF(OR($J1479="",$L1479=""),"",IF($K1479="",0,$K1479)+$J1479*$L1479)</f>
        <v/>
      </c>
      <c r="N1479" s="9" t="n">
        <v>46204</v>
      </c>
      <c r="O1479" s="9" t="n">
        <v>4</v>
      </c>
      <c r="P1479" s="14" t="n"/>
      <c r="Q1479" s="14" t="n"/>
      <c r="R1479" s="14" t="n"/>
      <c r="S1479" s="14" t="n"/>
      <c r="T1479" s="14" t="n"/>
      <c r="U1479" s="14" t="n"/>
      <c r="V1479" s="14" t="n"/>
      <c r="W1479" s="14" t="n"/>
      <c r="X1479" s="14" t="n"/>
      <c r="Y1479" s="14" t="n"/>
      <c r="Z1479" s="14" t="n"/>
      <c r="AA1479" s="11" t="n"/>
      <c r="AB1479" s="14">
        <f>B1479&amp;"|"&amp;I1479</f>
        <v/>
      </c>
      <c r="AC1479">
        <f>IF($B1479="","","|"&amp;SUBSTITUTE(TRIM(SUBSTITUTE(SUBSTITUTE(SUBSTITUTE(SUBSTITUTE(SUBSTITUTE(SUBSTITUTE(SUBSTITUTE(SUBSTITUTE(SUBSTITUTE(SUBSTITUTE(SUBSTITUTE(SUBSTITUTE(SUBSTITUTE(SUBSTITUTE(TRIM($B1479&amp;""),CHAR(10)," "),CHAR(13)," "),"."," "),";"," "),","," "),"/"," "),"+"," "),"-"," "),"  "," "),"  "," "),"  "," "),"  "," "),"  "," "),"  "," "))," ","|")&amp;"|")</f>
        <v/>
      </c>
      <c r="AD1479">
        <f>TRIM($I1479&amp;"")</f>
        <v/>
      </c>
    </row>
    <row r="1480" ht="24" customHeight="1">
      <c r="A1480" s="9" t="n">
        <v>46204</v>
      </c>
      <c r="B1480" s="14" t="inlineStr">
        <is>
          <t>10200,10202,10205</t>
        </is>
      </c>
      <c r="C1480" s="14" t="n"/>
      <c r="D1480" s="14" t="inlineStr">
        <is>
          <t>10 FURADEIRAS</t>
        </is>
      </c>
      <c r="E1480" s="14" t="inlineStr">
        <is>
          <t>10050011</t>
        </is>
      </c>
      <c r="F1480" s="14" t="inlineStr">
        <is>
          <t>FRENTE GAVETA MALAGA - 408X204X15 MDP</t>
        </is>
      </c>
      <c r="G1480" s="14" t="inlineStr">
        <is>
          <t>10 FURADEIRAS</t>
        </is>
      </c>
      <c r="H1480" s="14" t="inlineStr">
        <is>
          <t>10 FURADEIRAS</t>
        </is>
      </c>
      <c r="I1480" s="9" t="inlineStr">
        <is>
          <t>10 FURADEIRAS</t>
        </is>
      </c>
      <c r="J1480" s="9" t="n">
        <v>8</v>
      </c>
      <c r="K1480" s="14">
        <f>IF($E1480="","",IFERROR(INDEX('01_Cad_Pecas'!$H$2:$H$5000,MATCH($E1480,'01_Cad_Pecas'!$D$2:$D$5000,0)),IFERROR(INDEX('01_Cad_Pecas'!$H$2:$H$5000,MATCH(VALUE($E1480),'01_Cad_Pecas'!$D$2:$D$5000,0)),"")))</f>
        <v/>
      </c>
      <c r="L1480" s="14">
        <f>IF($E1480="","",IFERROR(INDEX('01_Cad_Pecas'!$I$2:$I$5000,MATCH($E1480,'01_Cad_Pecas'!$D$2:$D$5000,0)),IFERROR(INDEX('01_Cad_Pecas'!$I$2:$I$5000,MATCH(VALUE($E1480),'01_Cad_Pecas'!$D$2:$D$5000,0)),"")))</f>
        <v/>
      </c>
      <c r="M1480" s="14">
        <f>IF(OR($J1480="",$L1480=""),"",IF($K1480="",0,$K1480)+$J1480*$L1480)</f>
        <v/>
      </c>
      <c r="N1480" s="9" t="n">
        <v>46204</v>
      </c>
      <c r="O1480" s="9" t="n">
        <v>8</v>
      </c>
      <c r="P1480" s="14" t="n"/>
      <c r="Q1480" s="14" t="n"/>
      <c r="R1480" s="14" t="n"/>
      <c r="S1480" s="14" t="n"/>
      <c r="T1480" s="14" t="n"/>
      <c r="U1480" s="14" t="n"/>
      <c r="V1480" s="14" t="n"/>
      <c r="W1480" s="14" t="n"/>
      <c r="X1480" s="14" t="n"/>
      <c r="Y1480" s="14" t="n"/>
      <c r="Z1480" s="14" t="n"/>
      <c r="AA1480" s="11" t="n"/>
      <c r="AB1480" s="14">
        <f>B1480&amp;"|"&amp;I1480</f>
        <v/>
      </c>
      <c r="AC1480">
        <f>IF($B1480="","","|"&amp;SUBSTITUTE(TRIM(SUBSTITUTE(SUBSTITUTE(SUBSTITUTE(SUBSTITUTE(SUBSTITUTE(SUBSTITUTE(SUBSTITUTE(SUBSTITUTE(SUBSTITUTE(SUBSTITUTE(SUBSTITUTE(SUBSTITUTE(SUBSTITUTE(SUBSTITUTE(TRIM($B1480&amp;""),CHAR(10)," "),CHAR(13)," "),"."," "),";"," "),","," "),"/"," "),"+"," "),"-"," "),"  "," "),"  "," "),"  "," "),"  "," "),"  "," "),"  "," "))," ","|")&amp;"|")</f>
        <v/>
      </c>
      <c r="AD1480">
        <f>TRIM($I1480&amp;"")</f>
        <v/>
      </c>
    </row>
    <row r="1481" ht="24" customHeight="1">
      <c r="A1481" s="9" t="n">
        <v>46204</v>
      </c>
      <c r="B1481" s="14" t="inlineStr">
        <is>
          <t>10200,10202,10205</t>
        </is>
      </c>
      <c r="C1481" s="14" t="n"/>
      <c r="D1481" s="14" t="inlineStr">
        <is>
          <t>10 FURADEIRAS</t>
        </is>
      </c>
      <c r="E1481" s="14" t="inlineStr">
        <is>
          <t>20020001</t>
        </is>
      </c>
      <c r="F1481" s="14" t="inlineStr">
        <is>
          <t>(1) LATERAL 1180X92X15 MDF - BASE DUBAI</t>
        </is>
      </c>
      <c r="G1481" s="14" t="inlineStr">
        <is>
          <t>10 FURADEIRAS</t>
        </is>
      </c>
      <c r="H1481" s="14" t="inlineStr">
        <is>
          <t>10 FURADEIRAS</t>
        </is>
      </c>
      <c r="I1481" s="9" t="inlineStr">
        <is>
          <t>10 FURADEIRAS</t>
        </is>
      </c>
      <c r="J1481" s="9" t="n">
        <v>24</v>
      </c>
      <c r="K1481" s="14">
        <f>IF($E1481="","",IFERROR(INDEX('01_Cad_Pecas'!$H$2:$H$5000,MATCH($E1481,'01_Cad_Pecas'!$D$2:$D$5000,0)),IFERROR(INDEX('01_Cad_Pecas'!$H$2:$H$5000,MATCH(VALUE($E1481),'01_Cad_Pecas'!$D$2:$D$5000,0)),"")))</f>
        <v/>
      </c>
      <c r="L1481" s="14">
        <f>IF($E1481="","",IFERROR(INDEX('01_Cad_Pecas'!$I$2:$I$5000,MATCH($E1481,'01_Cad_Pecas'!$D$2:$D$5000,0)),IFERROR(INDEX('01_Cad_Pecas'!$I$2:$I$5000,MATCH(VALUE($E1481),'01_Cad_Pecas'!$D$2:$D$5000,0)),"")))</f>
        <v/>
      </c>
      <c r="M1481" s="14">
        <f>IF(OR($J1481="",$L1481=""),"",IF($K1481="",0,$K1481)+$J1481*$L1481)</f>
        <v/>
      </c>
      <c r="N1481" s="9" t="n">
        <v>46204</v>
      </c>
      <c r="O1481" s="9" t="n">
        <v>24</v>
      </c>
      <c r="P1481" s="14" t="n"/>
      <c r="Q1481" s="14" t="n"/>
      <c r="R1481" s="14" t="n"/>
      <c r="S1481" s="14" t="n"/>
      <c r="T1481" s="14" t="n"/>
      <c r="U1481" s="14" t="n"/>
      <c r="V1481" s="14" t="n"/>
      <c r="W1481" s="14" t="n"/>
      <c r="X1481" s="14" t="n"/>
      <c r="Y1481" s="14" t="n"/>
      <c r="Z1481" s="14" t="n"/>
      <c r="AA1481" s="11" t="n"/>
      <c r="AB1481" s="14">
        <f>B1481&amp;"|"&amp;I1481</f>
        <v/>
      </c>
      <c r="AC1481">
        <f>IF($B1481="","","|"&amp;SUBSTITUTE(TRIM(SUBSTITUTE(SUBSTITUTE(SUBSTITUTE(SUBSTITUTE(SUBSTITUTE(SUBSTITUTE(SUBSTITUTE(SUBSTITUTE(SUBSTITUTE(SUBSTITUTE(SUBSTITUTE(SUBSTITUTE(SUBSTITUTE(SUBSTITUTE(TRIM($B1481&amp;""),CHAR(10)," "),CHAR(13)," "),"."," "),";"," "),","," "),"/"," "),"+"," "),"-"," "),"  "," "),"  "," "),"  "," "),"  "," "),"  "," "),"  "," "))," ","|")&amp;"|")</f>
        <v/>
      </c>
      <c r="AD1481">
        <f>TRIM($I1481&amp;"")</f>
        <v/>
      </c>
    </row>
    <row r="1482" ht="24" customHeight="1">
      <c r="A1482" s="9" t="n">
        <v>46204</v>
      </c>
      <c r="B1482" s="14" t="inlineStr">
        <is>
          <t>10200,10202,10205</t>
        </is>
      </c>
      <c r="C1482" s="14" t="n"/>
      <c r="D1482" s="14" t="inlineStr">
        <is>
          <t>10 FURADEIRAS</t>
        </is>
      </c>
      <c r="E1482" s="14" t="inlineStr">
        <is>
          <t>200306104</t>
        </is>
      </c>
      <c r="F1482" s="14" t="inlineStr">
        <is>
          <t>TRAVESSA MAIOR 1000X120X18 MDF - MESA GENOVA</t>
        </is>
      </c>
      <c r="G1482" s="14" t="inlineStr">
        <is>
          <t>10 FURADEIRAS</t>
        </is>
      </c>
      <c r="H1482" s="14" t="inlineStr">
        <is>
          <t>10 FURADEIRAS</t>
        </is>
      </c>
      <c r="I1482" s="9" t="inlineStr">
        <is>
          <t>10 FURADEIRAS</t>
        </is>
      </c>
      <c r="J1482" s="9" t="n">
        <v>8</v>
      </c>
      <c r="K1482" s="14">
        <f>IF($E1482="","",IFERROR(INDEX('01_Cad_Pecas'!$H$2:$H$5000,MATCH($E1482,'01_Cad_Pecas'!$D$2:$D$5000,0)),IFERROR(INDEX('01_Cad_Pecas'!$H$2:$H$5000,MATCH(VALUE($E1482),'01_Cad_Pecas'!$D$2:$D$5000,0)),"")))</f>
        <v/>
      </c>
      <c r="L1482" s="14">
        <f>IF($E1482="","",IFERROR(INDEX('01_Cad_Pecas'!$I$2:$I$5000,MATCH($E1482,'01_Cad_Pecas'!$D$2:$D$5000,0)),IFERROR(INDEX('01_Cad_Pecas'!$I$2:$I$5000,MATCH(VALUE($E1482),'01_Cad_Pecas'!$D$2:$D$5000,0)),"")))</f>
        <v/>
      </c>
      <c r="M1482" s="14">
        <f>IF(OR($J1482="",$L1482=""),"",IF($K1482="",0,$K1482)+$J1482*$L1482)</f>
        <v/>
      </c>
      <c r="N1482" s="9" t="n">
        <v>46204</v>
      </c>
      <c r="O1482" s="9" t="n">
        <v>8</v>
      </c>
      <c r="P1482" s="14" t="n"/>
      <c r="Q1482" s="14" t="n"/>
      <c r="R1482" s="14" t="n"/>
      <c r="S1482" s="14" t="n"/>
      <c r="T1482" s="14" t="n"/>
      <c r="U1482" s="14" t="n"/>
      <c r="V1482" s="14" t="n"/>
      <c r="W1482" s="14" t="n"/>
      <c r="X1482" s="14" t="n"/>
      <c r="Y1482" s="14" t="n"/>
      <c r="Z1482" s="14" t="n"/>
      <c r="AA1482" s="11" t="n"/>
      <c r="AB1482" s="14">
        <f>B1482&amp;"|"&amp;I1482</f>
        <v/>
      </c>
      <c r="AC1482">
        <f>IF($B1482="","","|"&amp;SUBSTITUTE(TRIM(SUBSTITUTE(SUBSTITUTE(SUBSTITUTE(SUBSTITUTE(SUBSTITUTE(SUBSTITUTE(SUBSTITUTE(SUBSTITUTE(SUBSTITUTE(SUBSTITUTE(SUBSTITUTE(SUBSTITUTE(SUBSTITUTE(SUBSTITUTE(TRIM($B1482&amp;""),CHAR(10)," "),CHAR(13)," "),"."," "),";"," "),","," "),"/"," "),"+"," "),"-"," "),"  "," "),"  "," "),"  "," "),"  "," "),"  "," "),"  "," "))," ","|")&amp;"|")</f>
        <v/>
      </c>
      <c r="AD1482">
        <f>TRIM($I1482&amp;"")</f>
        <v/>
      </c>
    </row>
    <row r="1483" ht="24" customHeight="1">
      <c r="A1483" s="9" t="n">
        <v>46204</v>
      </c>
      <c r="B1483" s="14" t="inlineStr">
        <is>
          <t>10200,10202,10205</t>
        </is>
      </c>
      <c r="C1483" s="14" t="n"/>
      <c r="D1483" s="14" t="inlineStr">
        <is>
          <t>10 FURADEIRAS</t>
        </is>
      </c>
      <c r="E1483" s="14" t="inlineStr">
        <is>
          <t>200308101</t>
        </is>
      </c>
      <c r="F1483" s="14" t="inlineStr">
        <is>
          <t>TRAVESSA 1200X120X18 MDF - MESA GENOVA 1,80</t>
        </is>
      </c>
      <c r="G1483" s="14" t="inlineStr">
        <is>
          <t>10 FURADEIRAS</t>
        </is>
      </c>
      <c r="H1483" s="14" t="inlineStr">
        <is>
          <t>10 FURADEIRAS</t>
        </is>
      </c>
      <c r="I1483" s="9" t="inlineStr">
        <is>
          <t>10 FURADEIRAS</t>
        </is>
      </c>
      <c r="J1483" s="9" t="n">
        <v>4</v>
      </c>
      <c r="K1483" s="14">
        <f>IF($E1483="","",IFERROR(INDEX('01_Cad_Pecas'!$H$2:$H$5000,MATCH($E1483,'01_Cad_Pecas'!$D$2:$D$5000,0)),IFERROR(INDEX('01_Cad_Pecas'!$H$2:$H$5000,MATCH(VALUE($E1483),'01_Cad_Pecas'!$D$2:$D$5000,0)),"")))</f>
        <v/>
      </c>
      <c r="L1483" s="14">
        <f>IF($E1483="","",IFERROR(INDEX('01_Cad_Pecas'!$I$2:$I$5000,MATCH($E1483,'01_Cad_Pecas'!$D$2:$D$5000,0)),IFERROR(INDEX('01_Cad_Pecas'!$I$2:$I$5000,MATCH(VALUE($E1483),'01_Cad_Pecas'!$D$2:$D$5000,0)),"")))</f>
        <v/>
      </c>
      <c r="M1483" s="14">
        <f>IF(OR($J1483="",$L1483=""),"",IF($K1483="",0,$K1483)+$J1483*$L1483)</f>
        <v/>
      </c>
      <c r="N1483" s="9" t="n">
        <v>46204</v>
      </c>
      <c r="O1483" s="9" t="n">
        <v>4</v>
      </c>
      <c r="P1483" s="14" t="n"/>
      <c r="Q1483" s="14" t="n"/>
      <c r="R1483" s="14" t="n"/>
      <c r="S1483" s="14" t="n"/>
      <c r="T1483" s="14" t="n"/>
      <c r="U1483" s="14" t="n"/>
      <c r="V1483" s="14" t="n"/>
      <c r="W1483" s="14" t="n"/>
      <c r="X1483" s="14" t="n"/>
      <c r="Y1483" s="14" t="n"/>
      <c r="Z1483" s="14" t="n"/>
      <c r="AA1483" s="11" t="n"/>
      <c r="AB1483" s="14">
        <f>B1483&amp;"|"&amp;I1483</f>
        <v/>
      </c>
      <c r="AC1483">
        <f>IF($B1483="","","|"&amp;SUBSTITUTE(TRIM(SUBSTITUTE(SUBSTITUTE(SUBSTITUTE(SUBSTITUTE(SUBSTITUTE(SUBSTITUTE(SUBSTITUTE(SUBSTITUTE(SUBSTITUTE(SUBSTITUTE(SUBSTITUTE(SUBSTITUTE(SUBSTITUTE(SUBSTITUTE(TRIM($B1483&amp;""),CHAR(10)," "),CHAR(13)," "),"."," "),";"," "),","," "),"/"," "),"+"," "),"-"," "),"  "," "),"  "," "),"  "," "),"  "," "),"  "," "),"  "," "))," ","|")&amp;"|")</f>
        <v/>
      </c>
      <c r="AD1483">
        <f>TRIM($I1483&amp;"")</f>
        <v/>
      </c>
    </row>
    <row r="1484" ht="24" customHeight="1">
      <c r="A1484" s="9" t="n">
        <v>46204</v>
      </c>
      <c r="B1484" s="14" t="inlineStr">
        <is>
          <t>10200,10202,10205</t>
        </is>
      </c>
      <c r="C1484" s="14" t="n"/>
      <c r="D1484" s="14" t="inlineStr">
        <is>
          <t>10 FURADEIRAS</t>
        </is>
      </c>
      <c r="E1484" s="14" t="inlineStr">
        <is>
          <t>20031202</t>
        </is>
      </c>
      <c r="F1484" s="14" t="inlineStr">
        <is>
          <t>(4) PE MAIOR 800(818)X100(169)X15 MDF - NOVA YORK</t>
        </is>
      </c>
      <c r="G1484" s="14" t="inlineStr">
        <is>
          <t>10 FURADEIRAS</t>
        </is>
      </c>
      <c r="H1484" s="14" t="inlineStr">
        <is>
          <t>10 FURADEIRAS</t>
        </is>
      </c>
      <c r="I1484" s="9" t="inlineStr">
        <is>
          <t>10 FURADEIRAS</t>
        </is>
      </c>
      <c r="J1484" s="9" t="n">
        <v>8</v>
      </c>
      <c r="K1484" s="14">
        <f>IF($E1484="","",IFERROR(INDEX('01_Cad_Pecas'!$H$2:$H$5000,MATCH($E1484,'01_Cad_Pecas'!$D$2:$D$5000,0)),IFERROR(INDEX('01_Cad_Pecas'!$H$2:$H$5000,MATCH(VALUE($E1484),'01_Cad_Pecas'!$D$2:$D$5000,0)),"")))</f>
        <v/>
      </c>
      <c r="L1484" s="14">
        <f>IF($E1484="","",IFERROR(INDEX('01_Cad_Pecas'!$I$2:$I$5000,MATCH($E1484,'01_Cad_Pecas'!$D$2:$D$5000,0)),IFERROR(INDEX('01_Cad_Pecas'!$I$2:$I$5000,MATCH(VALUE($E1484),'01_Cad_Pecas'!$D$2:$D$5000,0)),"")))</f>
        <v/>
      </c>
      <c r="M1484" s="14">
        <f>IF(OR($J1484="",$L1484=""),"",IF($K1484="",0,$K1484)+$J1484*$L1484)</f>
        <v/>
      </c>
      <c r="N1484" s="9" t="n">
        <v>46204</v>
      </c>
      <c r="O1484" s="9" t="n">
        <v>8</v>
      </c>
      <c r="P1484" s="14" t="n"/>
      <c r="Q1484" s="14" t="n"/>
      <c r="R1484" s="14" t="n"/>
      <c r="S1484" s="14" t="n"/>
      <c r="T1484" s="14" t="n"/>
      <c r="U1484" s="14" t="n"/>
      <c r="V1484" s="14" t="n"/>
      <c r="W1484" s="14" t="n"/>
      <c r="X1484" s="14" t="n"/>
      <c r="Y1484" s="14" t="n"/>
      <c r="Z1484" s="14" t="n"/>
      <c r="AA1484" s="11" t="n"/>
      <c r="AB1484" s="14">
        <f>B1484&amp;"|"&amp;I1484</f>
        <v/>
      </c>
      <c r="AC1484">
        <f>IF($B1484="","","|"&amp;SUBSTITUTE(TRIM(SUBSTITUTE(SUBSTITUTE(SUBSTITUTE(SUBSTITUTE(SUBSTITUTE(SUBSTITUTE(SUBSTITUTE(SUBSTITUTE(SUBSTITUTE(SUBSTITUTE(SUBSTITUTE(SUBSTITUTE(SUBSTITUTE(SUBSTITUTE(TRIM($B1484&amp;""),CHAR(10)," "),CHAR(13)," "),"."," "),";"," "),","," "),"/"," "),"+"," "),"-"," "),"  "," "),"  "," "),"  "," "),"  "," "),"  "," "),"  "," "))," ","|")&amp;"|")</f>
        <v/>
      </c>
      <c r="AD1484">
        <f>TRIM($I1484&amp;"")</f>
        <v/>
      </c>
    </row>
    <row r="1485" ht="24" customHeight="1">
      <c r="A1485" s="9" t="n">
        <v>46204</v>
      </c>
      <c r="B1485" s="14" t="inlineStr">
        <is>
          <t>10200,10202,10205</t>
        </is>
      </c>
      <c r="C1485" s="14" t="n"/>
      <c r="D1485" s="14" t="inlineStr">
        <is>
          <t>10 FURADEIRAS</t>
        </is>
      </c>
      <c r="E1485" s="14" t="inlineStr">
        <is>
          <t>20031203</t>
        </is>
      </c>
      <c r="F1485" s="14" t="inlineStr">
        <is>
          <t>(5) PE MENOR 800(818)X84(138)X15 MDF - NOVA YORK</t>
        </is>
      </c>
      <c r="G1485" s="14" t="inlineStr">
        <is>
          <t>10 FURADEIRAS</t>
        </is>
      </c>
      <c r="H1485" s="14" t="inlineStr">
        <is>
          <t>10 FURADEIRAS</t>
        </is>
      </c>
      <c r="I1485" s="9" t="inlineStr">
        <is>
          <t>10 FURADEIRAS</t>
        </is>
      </c>
      <c r="J1485" s="9" t="n">
        <v>8</v>
      </c>
      <c r="K1485" s="14">
        <f>IF($E1485="","",IFERROR(INDEX('01_Cad_Pecas'!$H$2:$H$5000,MATCH($E1485,'01_Cad_Pecas'!$D$2:$D$5000,0)),IFERROR(INDEX('01_Cad_Pecas'!$H$2:$H$5000,MATCH(VALUE($E1485),'01_Cad_Pecas'!$D$2:$D$5000,0)),"")))</f>
        <v/>
      </c>
      <c r="L1485" s="14">
        <f>IF($E1485="","",IFERROR(INDEX('01_Cad_Pecas'!$I$2:$I$5000,MATCH($E1485,'01_Cad_Pecas'!$D$2:$D$5000,0)),IFERROR(INDEX('01_Cad_Pecas'!$I$2:$I$5000,MATCH(VALUE($E1485),'01_Cad_Pecas'!$D$2:$D$5000,0)),"")))</f>
        <v/>
      </c>
      <c r="M1485" s="14">
        <f>IF(OR($J1485="",$L1485=""),"",IF($K1485="",0,$K1485)+$J1485*$L1485)</f>
        <v/>
      </c>
      <c r="N1485" s="9" t="n">
        <v>46204</v>
      </c>
      <c r="O1485" s="9" t="n">
        <v>8</v>
      </c>
      <c r="P1485" s="14" t="n"/>
      <c r="Q1485" s="14" t="n"/>
      <c r="R1485" s="14" t="n"/>
      <c r="S1485" s="14" t="n"/>
      <c r="T1485" s="14" t="n"/>
      <c r="U1485" s="14" t="n"/>
      <c r="V1485" s="14" t="n"/>
      <c r="W1485" s="14" t="n"/>
      <c r="X1485" s="14" t="n"/>
      <c r="Y1485" s="14" t="n"/>
      <c r="Z1485" s="14" t="n"/>
      <c r="AA1485" s="11" t="n"/>
      <c r="AB1485" s="14">
        <f>B1485&amp;"|"&amp;I1485</f>
        <v/>
      </c>
      <c r="AC1485">
        <f>IF($B1485="","","|"&amp;SUBSTITUTE(TRIM(SUBSTITUTE(SUBSTITUTE(SUBSTITUTE(SUBSTITUTE(SUBSTITUTE(SUBSTITUTE(SUBSTITUTE(SUBSTITUTE(SUBSTITUTE(SUBSTITUTE(SUBSTITUTE(SUBSTITUTE(SUBSTITUTE(SUBSTITUTE(TRIM($B1485&amp;""),CHAR(10)," "),CHAR(13)," "),"."," "),";"," "),","," "),"/"," "),"+"," "),"-"," "),"  "," "),"  "," "),"  "," "),"  "," "),"  "," "),"  "," "))," ","|")&amp;"|")</f>
        <v/>
      </c>
      <c r="AD1485">
        <f>TRIM($I1485&amp;"")</f>
        <v/>
      </c>
    </row>
    <row r="1486" ht="24" customHeight="1">
      <c r="A1486" s="9" t="n">
        <v>46204</v>
      </c>
      <c r="B1486" s="14" t="inlineStr">
        <is>
          <t>10200,10202,10205</t>
        </is>
      </c>
      <c r="C1486" s="14" t="n"/>
      <c r="D1486" s="14" t="inlineStr">
        <is>
          <t>10 FURADEIRAS</t>
        </is>
      </c>
      <c r="E1486" s="14" t="inlineStr">
        <is>
          <t>914140910</t>
        </is>
      </c>
      <c r="F1486" s="14" t="inlineStr">
        <is>
          <t>(2) PAINEL TRASEIRO MALAGA - 1200X605X15 MDP</t>
        </is>
      </c>
      <c r="G1486" s="14" t="inlineStr">
        <is>
          <t>10 FURADEIRAS</t>
        </is>
      </c>
      <c r="H1486" s="14" t="inlineStr">
        <is>
          <t>10 FURADEIRAS</t>
        </is>
      </c>
      <c r="I1486" s="9" t="inlineStr">
        <is>
          <t>10 FURADEIRAS</t>
        </is>
      </c>
      <c r="J1486" s="9" t="n">
        <v>4</v>
      </c>
      <c r="K1486" s="14">
        <f>IF($E1486="","",IFERROR(INDEX('01_Cad_Pecas'!$H$2:$H$5000,MATCH($E1486,'01_Cad_Pecas'!$D$2:$D$5000,0)),IFERROR(INDEX('01_Cad_Pecas'!$H$2:$H$5000,MATCH(VALUE($E1486),'01_Cad_Pecas'!$D$2:$D$5000,0)),"")))</f>
        <v/>
      </c>
      <c r="L1486" s="14">
        <f>IF($E1486="","",IFERROR(INDEX('01_Cad_Pecas'!$I$2:$I$5000,MATCH($E1486,'01_Cad_Pecas'!$D$2:$D$5000,0)),IFERROR(INDEX('01_Cad_Pecas'!$I$2:$I$5000,MATCH(VALUE($E1486),'01_Cad_Pecas'!$D$2:$D$5000,0)),"")))</f>
        <v/>
      </c>
      <c r="M1486" s="14">
        <f>IF(OR($J1486="",$L1486=""),"",IF($K1486="",0,$K1486)+$J1486*$L1486)</f>
        <v/>
      </c>
      <c r="N1486" s="9" t="n">
        <v>46204</v>
      </c>
      <c r="O1486" s="9" t="n">
        <v>4</v>
      </c>
      <c r="P1486" s="14" t="n"/>
      <c r="Q1486" s="14" t="n"/>
      <c r="R1486" s="14" t="n"/>
      <c r="S1486" s="14" t="n"/>
      <c r="T1486" s="14" t="n"/>
      <c r="U1486" s="14" t="n"/>
      <c r="V1486" s="14" t="n"/>
      <c r="W1486" s="14" t="n"/>
      <c r="X1486" s="14" t="n"/>
      <c r="Y1486" s="14" t="n"/>
      <c r="Z1486" s="14" t="n"/>
      <c r="AA1486" s="11" t="n"/>
      <c r="AB1486" s="14">
        <f>B1486&amp;"|"&amp;I1486</f>
        <v/>
      </c>
      <c r="AC1486">
        <f>IF($B1486="","","|"&amp;SUBSTITUTE(TRIM(SUBSTITUTE(SUBSTITUTE(SUBSTITUTE(SUBSTITUTE(SUBSTITUTE(SUBSTITUTE(SUBSTITUTE(SUBSTITUTE(SUBSTITUTE(SUBSTITUTE(SUBSTITUTE(SUBSTITUTE(SUBSTITUTE(SUBSTITUTE(TRIM($B1486&amp;""),CHAR(10)," "),CHAR(13)," "),"."," "),";"," "),","," "),"/"," "),"+"," "),"-"," "),"  "," "),"  "," "),"  "," "),"  "," "),"  "," "),"  "," "))," ","|")&amp;"|")</f>
        <v/>
      </c>
      <c r="AD1486">
        <f>TRIM($I1486&amp;"")</f>
        <v/>
      </c>
    </row>
    <row r="1487" ht="24" customHeight="1">
      <c r="A1487" s="9" t="n">
        <v>46204</v>
      </c>
      <c r="B1487" s="14" t="inlineStr">
        <is>
          <t>10200,10202,10205</t>
        </is>
      </c>
      <c r="C1487" s="14" t="n"/>
      <c r="D1487" s="14" t="inlineStr">
        <is>
          <t>10 FURADEIRAS</t>
        </is>
      </c>
      <c r="E1487" s="14" t="inlineStr">
        <is>
          <t>10050001</t>
        </is>
      </c>
      <c r="F1487" s="14" t="inlineStr">
        <is>
          <t>TOPO MOLDURA MALAGA - 452X390X15 MDP</t>
        </is>
      </c>
      <c r="G1487" s="14" t="inlineStr">
        <is>
          <t>10 FURADEIRAS</t>
        </is>
      </c>
      <c r="H1487" s="14" t="inlineStr">
        <is>
          <t>10 FURADEIRAS</t>
        </is>
      </c>
      <c r="I1487" s="9" t="inlineStr">
        <is>
          <t>10 FURADEIRAS</t>
        </is>
      </c>
      <c r="J1487" s="9" t="n">
        <v>4</v>
      </c>
      <c r="K1487" s="14">
        <f>IF($E1487="","",IFERROR(INDEX('01_Cad_Pecas'!$H$2:$H$5000,MATCH($E1487,'01_Cad_Pecas'!$D$2:$D$5000,0)),IFERROR(INDEX('01_Cad_Pecas'!$H$2:$H$5000,MATCH(VALUE($E1487),'01_Cad_Pecas'!$D$2:$D$5000,0)),"")))</f>
        <v/>
      </c>
      <c r="L1487" s="14">
        <f>IF($E1487="","",IFERROR(INDEX('01_Cad_Pecas'!$I$2:$I$5000,MATCH($E1487,'01_Cad_Pecas'!$D$2:$D$5000,0)),IFERROR(INDEX('01_Cad_Pecas'!$I$2:$I$5000,MATCH(VALUE($E1487),'01_Cad_Pecas'!$D$2:$D$5000,0)),"")))</f>
        <v/>
      </c>
      <c r="M1487" s="14">
        <f>IF(OR($J1487="",$L1487=""),"",IF($K1487="",0,$K1487)+$J1487*$L1487)</f>
        <v/>
      </c>
      <c r="N1487" s="9" t="n">
        <v>46204</v>
      </c>
      <c r="O1487" s="9" t="n">
        <v>4</v>
      </c>
      <c r="P1487" s="14" t="n"/>
      <c r="Q1487" s="14" t="n"/>
      <c r="R1487" s="14" t="n"/>
      <c r="S1487" s="14" t="n"/>
      <c r="T1487" s="14" t="n"/>
      <c r="U1487" s="14" t="n"/>
      <c r="V1487" s="14" t="n"/>
      <c r="W1487" s="14" t="n"/>
      <c r="X1487" s="14" t="n"/>
      <c r="Y1487" s="14" t="n"/>
      <c r="Z1487" s="14" t="n"/>
      <c r="AA1487" s="11" t="n"/>
      <c r="AB1487" s="14">
        <f>B1487&amp;"|"&amp;I1487</f>
        <v/>
      </c>
      <c r="AC1487">
        <f>IF($B1487="","","|"&amp;SUBSTITUTE(TRIM(SUBSTITUTE(SUBSTITUTE(SUBSTITUTE(SUBSTITUTE(SUBSTITUTE(SUBSTITUTE(SUBSTITUTE(SUBSTITUTE(SUBSTITUTE(SUBSTITUTE(SUBSTITUTE(SUBSTITUTE(SUBSTITUTE(SUBSTITUTE(TRIM($B1487&amp;""),CHAR(10)," "),CHAR(13)," "),"."," "),";"," "),","," "),"/"," "),"+"," "),"-"," "),"  "," "),"  "," "),"  "," "),"  "," "),"  "," "),"  "," "))," ","|")&amp;"|")</f>
        <v/>
      </c>
      <c r="AD1487">
        <f>TRIM($I1487&amp;"")</f>
        <v/>
      </c>
    </row>
    <row r="1488" ht="24" customHeight="1">
      <c r="A1488" s="9" t="n">
        <v>46204</v>
      </c>
      <c r="B1488" s="14" t="inlineStr">
        <is>
          <t>10200,10202,10205</t>
        </is>
      </c>
      <c r="C1488" s="14" t="n"/>
      <c r="D1488" s="14" t="inlineStr">
        <is>
          <t>10 FURADEIRAS</t>
        </is>
      </c>
      <c r="E1488" s="14" t="inlineStr">
        <is>
          <t>10050002</t>
        </is>
      </c>
      <c r="F1488" s="14" t="inlineStr">
        <is>
          <t>LATERAL MOLDURA MALAGA - 550X385X15 MDP</t>
        </is>
      </c>
      <c r="G1488" s="14" t="inlineStr">
        <is>
          <t>10 FURADEIRAS</t>
        </is>
      </c>
      <c r="H1488" s="14" t="inlineStr">
        <is>
          <t>10 FURADEIRAS</t>
        </is>
      </c>
      <c r="I1488" s="9" t="inlineStr">
        <is>
          <t>10 FURADEIRAS</t>
        </is>
      </c>
      <c r="J1488" s="9" t="n">
        <v>8</v>
      </c>
      <c r="K1488" s="14">
        <f>IF($E1488="","",IFERROR(INDEX('01_Cad_Pecas'!$H$2:$H$5000,MATCH($E1488,'01_Cad_Pecas'!$D$2:$D$5000,0)),IFERROR(INDEX('01_Cad_Pecas'!$H$2:$H$5000,MATCH(VALUE($E1488),'01_Cad_Pecas'!$D$2:$D$5000,0)),"")))</f>
        <v/>
      </c>
      <c r="L1488" s="14">
        <f>IF($E1488="","",IFERROR(INDEX('01_Cad_Pecas'!$I$2:$I$5000,MATCH($E1488,'01_Cad_Pecas'!$D$2:$D$5000,0)),IFERROR(INDEX('01_Cad_Pecas'!$I$2:$I$5000,MATCH(VALUE($E1488),'01_Cad_Pecas'!$D$2:$D$5000,0)),"")))</f>
        <v/>
      </c>
      <c r="M1488" s="14">
        <f>IF(OR($J1488="",$L1488=""),"",IF($K1488="",0,$K1488)+$J1488*$L1488)</f>
        <v/>
      </c>
      <c r="N1488" s="9" t="n">
        <v>46204</v>
      </c>
      <c r="O1488" s="9" t="n">
        <v>8</v>
      </c>
      <c r="P1488" s="14" t="n"/>
      <c r="Q1488" s="14" t="n"/>
      <c r="R1488" s="14" t="n"/>
      <c r="S1488" s="14" t="n"/>
      <c r="T1488" s="14" t="n"/>
      <c r="U1488" s="14" t="n"/>
      <c r="V1488" s="14" t="n"/>
      <c r="W1488" s="14" t="n"/>
      <c r="X1488" s="14" t="n"/>
      <c r="Y1488" s="14" t="n"/>
      <c r="Z1488" s="14" t="n"/>
      <c r="AA1488" s="11" t="n"/>
      <c r="AB1488" s="14">
        <f>B1488&amp;"|"&amp;I1488</f>
        <v/>
      </c>
      <c r="AC1488">
        <f>IF($B1488="","","|"&amp;SUBSTITUTE(TRIM(SUBSTITUTE(SUBSTITUTE(SUBSTITUTE(SUBSTITUTE(SUBSTITUTE(SUBSTITUTE(SUBSTITUTE(SUBSTITUTE(SUBSTITUTE(SUBSTITUTE(SUBSTITUTE(SUBSTITUTE(SUBSTITUTE(SUBSTITUTE(TRIM($B1488&amp;""),CHAR(10)," "),CHAR(13)," "),"."," "),";"," "),","," "),"/"," "),"+"," "),"-"," "),"  "," "),"  "," "),"  "," "),"  "," "),"  "," "),"  "," "))," ","|")&amp;"|")</f>
        <v/>
      </c>
      <c r="AD1488">
        <f>TRIM($I1488&amp;"")</f>
        <v/>
      </c>
    </row>
    <row r="1489" ht="24" customHeight="1">
      <c r="A1489" s="9" t="n">
        <v>46204</v>
      </c>
      <c r="B1489" s="14" t="inlineStr">
        <is>
          <t>10200,10202,10205</t>
        </is>
      </c>
      <c r="C1489" s="14" t="n"/>
      <c r="D1489" s="14" t="inlineStr">
        <is>
          <t>10 FURADEIRAS</t>
        </is>
      </c>
      <c r="E1489" s="14" t="inlineStr">
        <is>
          <t>20033301</t>
        </is>
      </c>
      <c r="F1489" s="14" t="inlineStr">
        <is>
          <t>TRAV.MAIOR 980X65(135)X15 MDF-TAMPO AMST.1,03X1,03</t>
        </is>
      </c>
      <c r="G1489" s="14" t="inlineStr">
        <is>
          <t>10 FURADEIRAS</t>
        </is>
      </c>
      <c r="H1489" s="14" t="inlineStr">
        <is>
          <t>10 FURADEIRAS</t>
        </is>
      </c>
      <c r="I1489" s="9" t="inlineStr">
        <is>
          <t>10 FURADEIRAS</t>
        </is>
      </c>
      <c r="J1489" s="9" t="n">
        <v>2</v>
      </c>
      <c r="K1489" s="14">
        <f>IF($E1489="","",IFERROR(INDEX('01_Cad_Pecas'!$H$2:$H$5000,MATCH($E1489,'01_Cad_Pecas'!$D$2:$D$5000,0)),IFERROR(INDEX('01_Cad_Pecas'!$H$2:$H$5000,MATCH(VALUE($E1489),'01_Cad_Pecas'!$D$2:$D$5000,0)),"")))</f>
        <v/>
      </c>
      <c r="L1489" s="14">
        <f>IF($E1489="","",IFERROR(INDEX('01_Cad_Pecas'!$I$2:$I$5000,MATCH($E1489,'01_Cad_Pecas'!$D$2:$D$5000,0)),IFERROR(INDEX('01_Cad_Pecas'!$I$2:$I$5000,MATCH(VALUE($E1489),'01_Cad_Pecas'!$D$2:$D$5000,0)),"")))</f>
        <v/>
      </c>
      <c r="M1489" s="14">
        <f>IF(OR($J1489="",$L1489=""),"",IF($K1489="",0,$K1489)+$J1489*$L1489)</f>
        <v/>
      </c>
      <c r="N1489" s="9" t="n">
        <v>46204</v>
      </c>
      <c r="O1489" s="9" t="n">
        <v>2</v>
      </c>
      <c r="P1489" s="14" t="n"/>
      <c r="Q1489" s="14" t="n"/>
      <c r="R1489" s="14" t="n"/>
      <c r="S1489" s="14" t="n"/>
      <c r="T1489" s="14" t="n"/>
      <c r="U1489" s="14" t="n"/>
      <c r="V1489" s="14" t="n"/>
      <c r="W1489" s="14" t="n"/>
      <c r="X1489" s="14" t="n"/>
      <c r="Y1489" s="14" t="n"/>
      <c r="Z1489" s="14" t="n"/>
      <c r="AA1489" s="11" t="n"/>
      <c r="AB1489" s="14">
        <f>B1489&amp;"|"&amp;I1489</f>
        <v/>
      </c>
      <c r="AC1489">
        <f>IF($B1489="","","|"&amp;SUBSTITUTE(TRIM(SUBSTITUTE(SUBSTITUTE(SUBSTITUTE(SUBSTITUTE(SUBSTITUTE(SUBSTITUTE(SUBSTITUTE(SUBSTITUTE(SUBSTITUTE(SUBSTITUTE(SUBSTITUTE(SUBSTITUTE(SUBSTITUTE(SUBSTITUTE(TRIM($B1489&amp;""),CHAR(10)," "),CHAR(13)," "),"."," "),";"," "),","," "),"/"," "),"+"," "),"-"," "),"  "," "),"  "," "),"  "," "),"  "," "),"  "," "),"  "," "))," ","|")&amp;"|")</f>
        <v/>
      </c>
      <c r="AD1489">
        <f>TRIM($I1489&amp;"")</f>
        <v/>
      </c>
    </row>
    <row r="1490" ht="24" customHeight="1">
      <c r="A1490" s="9" t="n">
        <v>46204</v>
      </c>
      <c r="B1490" s="14" t="inlineStr">
        <is>
          <t>10200,10202,10205</t>
        </is>
      </c>
      <c r="C1490" s="14" t="n"/>
      <c r="D1490" s="14" t="inlineStr">
        <is>
          <t>10 FURADEIRAS</t>
        </is>
      </c>
      <c r="E1490" s="14" t="inlineStr">
        <is>
          <t>20033302</t>
        </is>
      </c>
      <c r="F1490" s="14" t="inlineStr">
        <is>
          <t>TRAV. MENOR 850X65X15 MDF - TAMPO AMST. 1,03X1,03</t>
        </is>
      </c>
      <c r="G1490" s="14" t="inlineStr">
        <is>
          <t>10 FURADEIRAS</t>
        </is>
      </c>
      <c r="H1490" s="14" t="inlineStr">
        <is>
          <t>10 FURADEIRAS</t>
        </is>
      </c>
      <c r="I1490" s="9" t="inlineStr">
        <is>
          <t>10 FURADEIRAS</t>
        </is>
      </c>
      <c r="J1490" s="9" t="n">
        <v>2</v>
      </c>
      <c r="K1490" s="14">
        <f>IF($E1490="","",IFERROR(INDEX('01_Cad_Pecas'!$H$2:$H$5000,MATCH($E1490,'01_Cad_Pecas'!$D$2:$D$5000,0)),IFERROR(INDEX('01_Cad_Pecas'!$H$2:$H$5000,MATCH(VALUE($E1490),'01_Cad_Pecas'!$D$2:$D$5000,0)),"")))</f>
        <v/>
      </c>
      <c r="L1490" s="14">
        <f>IF($E1490="","",IFERROR(INDEX('01_Cad_Pecas'!$I$2:$I$5000,MATCH($E1490,'01_Cad_Pecas'!$D$2:$D$5000,0)),IFERROR(INDEX('01_Cad_Pecas'!$I$2:$I$5000,MATCH(VALUE($E1490),'01_Cad_Pecas'!$D$2:$D$5000,0)),"")))</f>
        <v/>
      </c>
      <c r="M1490" s="14">
        <f>IF(OR($J1490="",$L1490=""),"",IF($K1490="",0,$K1490)+$J1490*$L1490)</f>
        <v/>
      </c>
      <c r="N1490" s="9" t="n">
        <v>46204</v>
      </c>
      <c r="O1490" s="9" t="n">
        <v>2</v>
      </c>
      <c r="P1490" s="14" t="n"/>
      <c r="Q1490" s="14" t="n"/>
      <c r="R1490" s="14" t="n"/>
      <c r="S1490" s="14" t="n"/>
      <c r="T1490" s="14" t="n"/>
      <c r="U1490" s="14" t="n"/>
      <c r="V1490" s="14" t="n"/>
      <c r="W1490" s="14" t="n"/>
      <c r="X1490" s="14" t="n"/>
      <c r="Y1490" s="14" t="n"/>
      <c r="Z1490" s="14" t="n"/>
      <c r="AA1490" s="11" t="n"/>
      <c r="AB1490" s="14">
        <f>B1490&amp;"|"&amp;I1490</f>
        <v/>
      </c>
      <c r="AC1490">
        <f>IF($B1490="","","|"&amp;SUBSTITUTE(TRIM(SUBSTITUTE(SUBSTITUTE(SUBSTITUTE(SUBSTITUTE(SUBSTITUTE(SUBSTITUTE(SUBSTITUTE(SUBSTITUTE(SUBSTITUTE(SUBSTITUTE(SUBSTITUTE(SUBSTITUTE(SUBSTITUTE(SUBSTITUTE(TRIM($B1490&amp;""),CHAR(10)," "),CHAR(13)," "),"."," "),";"," "),","," "),"/"," "),"+"," "),"-"," "),"  "," "),"  "," "),"  "," "),"  "," "),"  "," "),"  "," "))," ","|")&amp;"|")</f>
        <v/>
      </c>
      <c r="AD1490">
        <f>TRIM($I1490&amp;"")</f>
        <v/>
      </c>
    </row>
    <row r="1491" ht="24" customHeight="1">
      <c r="A1491" s="9" t="n">
        <v>46204</v>
      </c>
      <c r="B1491" s="14" t="inlineStr">
        <is>
          <t>10200,10202,10205</t>
        </is>
      </c>
      <c r="C1491" s="14" t="n"/>
      <c r="D1491" s="14" t="inlineStr">
        <is>
          <t>10 FURADEIRAS</t>
        </is>
      </c>
      <c r="E1491" s="14" t="inlineStr">
        <is>
          <t>30006104</t>
        </is>
      </c>
      <c r="F1491" s="14" t="inlineStr">
        <is>
          <t>MOLDURA ENCOSTO 445X280X15 MDF - CAD SANTIAGO NEW</t>
        </is>
      </c>
      <c r="G1491" s="14" t="inlineStr">
        <is>
          <t>10 FURADEIRAS</t>
        </is>
      </c>
      <c r="H1491" s="14" t="inlineStr">
        <is>
          <t>10 FURADEIRAS</t>
        </is>
      </c>
      <c r="I1491" s="9" t="inlineStr">
        <is>
          <t>10 FURADEIRAS</t>
        </is>
      </c>
      <c r="J1491" s="9" t="n">
        <v>478</v>
      </c>
      <c r="K1491" s="14">
        <f>IF($E1491="","",IFERROR(INDEX('01_Cad_Pecas'!$H$2:$H$5000,MATCH($E1491,'01_Cad_Pecas'!$D$2:$D$5000,0)),IFERROR(INDEX('01_Cad_Pecas'!$H$2:$H$5000,MATCH(VALUE($E1491),'01_Cad_Pecas'!$D$2:$D$5000,0)),"")))</f>
        <v/>
      </c>
      <c r="L1491" s="14">
        <f>IF($E1491="","",IFERROR(INDEX('01_Cad_Pecas'!$I$2:$I$5000,MATCH($E1491,'01_Cad_Pecas'!$D$2:$D$5000,0)),IFERROR(INDEX('01_Cad_Pecas'!$I$2:$I$5000,MATCH(VALUE($E1491),'01_Cad_Pecas'!$D$2:$D$5000,0)),"")))</f>
        <v/>
      </c>
      <c r="M1491" s="14">
        <f>IF(OR($J1491="",$L1491=""),"",IF($K1491="",0,$K1491)+$J1491*$L1491)</f>
        <v/>
      </c>
      <c r="N1491" s="9" t="n">
        <v>46204</v>
      </c>
      <c r="O1491" s="9" t="n">
        <v>478</v>
      </c>
      <c r="P1491" s="14" t="n"/>
      <c r="Q1491" s="14" t="n"/>
      <c r="R1491" s="14" t="n"/>
      <c r="S1491" s="14" t="n"/>
      <c r="T1491" s="14" t="n"/>
      <c r="U1491" s="14" t="n"/>
      <c r="V1491" s="14" t="n"/>
      <c r="W1491" s="14" t="n"/>
      <c r="X1491" s="14" t="n"/>
      <c r="Y1491" s="14" t="n"/>
      <c r="Z1491" s="14" t="n"/>
      <c r="AA1491" s="11" t="n"/>
      <c r="AB1491" s="14">
        <f>B1491&amp;"|"&amp;I1491</f>
        <v/>
      </c>
      <c r="AC1491">
        <f>IF($B1491="","","|"&amp;SUBSTITUTE(TRIM(SUBSTITUTE(SUBSTITUTE(SUBSTITUTE(SUBSTITUTE(SUBSTITUTE(SUBSTITUTE(SUBSTITUTE(SUBSTITUTE(SUBSTITUTE(SUBSTITUTE(SUBSTITUTE(SUBSTITUTE(SUBSTITUTE(SUBSTITUTE(TRIM($B1491&amp;""),CHAR(10)," "),CHAR(13)," "),"."," "),";"," "),","," "),"/"," "),"+"," "),"-"," "),"  "," "),"  "," "),"  "," "),"  "," "),"  "," "),"  "," "))," ","|")&amp;"|")</f>
        <v/>
      </c>
      <c r="AD1491">
        <f>TRIM($I1491&amp;"")</f>
        <v/>
      </c>
    </row>
    <row r="1492" ht="24" customHeight="1">
      <c r="A1492" s="9" t="n">
        <v>46204</v>
      </c>
      <c r="B1492" s="14" t="inlineStr">
        <is>
          <t>10200,10202,10205</t>
        </is>
      </c>
      <c r="C1492" s="14" t="n"/>
      <c r="D1492" s="14" t="inlineStr">
        <is>
          <t>10 FURADEIRAS</t>
        </is>
      </c>
      <c r="E1492" s="14" t="inlineStr">
        <is>
          <t>30008101</t>
        </is>
      </c>
      <c r="F1492" s="14" t="inlineStr">
        <is>
          <t>ENCOSTO 445X280X15 MDF - CAD CORDOBA</t>
        </is>
      </c>
      <c r="G1492" s="14" t="inlineStr">
        <is>
          <t>10 FURADEIRAS</t>
        </is>
      </c>
      <c r="H1492" s="14" t="inlineStr">
        <is>
          <t>10 FURADEIRAS</t>
        </is>
      </c>
      <c r="I1492" s="9" t="inlineStr">
        <is>
          <t>10 FURADEIRAS</t>
        </is>
      </c>
      <c r="J1492" s="9" t="n">
        <v>36</v>
      </c>
      <c r="K1492" s="14">
        <f>IF($E1492="","",IFERROR(INDEX('01_Cad_Pecas'!$H$2:$H$5000,MATCH($E1492,'01_Cad_Pecas'!$D$2:$D$5000,0)),IFERROR(INDEX('01_Cad_Pecas'!$H$2:$H$5000,MATCH(VALUE($E1492),'01_Cad_Pecas'!$D$2:$D$5000,0)),"")))</f>
        <v/>
      </c>
      <c r="L1492" s="14">
        <f>IF($E1492="","",IFERROR(INDEX('01_Cad_Pecas'!$I$2:$I$5000,MATCH($E1492,'01_Cad_Pecas'!$D$2:$D$5000,0)),IFERROR(INDEX('01_Cad_Pecas'!$I$2:$I$5000,MATCH(VALUE($E1492),'01_Cad_Pecas'!$D$2:$D$5000,0)),"")))</f>
        <v/>
      </c>
      <c r="M1492" s="14">
        <f>IF(OR($J1492="",$L1492=""),"",IF($K1492="",0,$K1492)+$J1492*$L1492)</f>
        <v/>
      </c>
      <c r="N1492" s="9" t="n">
        <v>46204</v>
      </c>
      <c r="O1492" s="9" t="n">
        <v>36</v>
      </c>
      <c r="P1492" s="14" t="n"/>
      <c r="Q1492" s="14" t="n"/>
      <c r="R1492" s="14" t="n"/>
      <c r="S1492" s="14" t="n"/>
      <c r="T1492" s="14" t="n"/>
      <c r="U1492" s="14" t="n"/>
      <c r="V1492" s="14" t="n"/>
      <c r="W1492" s="14" t="n"/>
      <c r="X1492" s="14" t="n"/>
      <c r="Y1492" s="14" t="n"/>
      <c r="Z1492" s="14" t="n"/>
      <c r="AA1492" s="11" t="n"/>
      <c r="AB1492" s="14">
        <f>B1492&amp;"|"&amp;I1492</f>
        <v/>
      </c>
      <c r="AC1492">
        <f>IF($B1492="","","|"&amp;SUBSTITUTE(TRIM(SUBSTITUTE(SUBSTITUTE(SUBSTITUTE(SUBSTITUTE(SUBSTITUTE(SUBSTITUTE(SUBSTITUTE(SUBSTITUTE(SUBSTITUTE(SUBSTITUTE(SUBSTITUTE(SUBSTITUTE(SUBSTITUTE(SUBSTITUTE(TRIM($B1492&amp;""),CHAR(10)," "),CHAR(13)," "),"."," "),";"," "),","," "),"/"," "),"+"," "),"-"," "),"  "," "),"  "," "),"  "," "),"  "," "),"  "," "),"  "," "))," ","|")&amp;"|")</f>
        <v/>
      </c>
      <c r="AD1492">
        <f>TRIM($I1492&amp;"")</f>
        <v/>
      </c>
    </row>
    <row r="1493" ht="24" customHeight="1">
      <c r="A1493" s="9" t="n">
        <v>46204</v>
      </c>
      <c r="B1493" s="14" t="inlineStr">
        <is>
          <t>10200,10202,10205</t>
        </is>
      </c>
      <c r="C1493" s="14" t="n"/>
      <c r="D1493" s="14" t="inlineStr">
        <is>
          <t>10 FURADEIRAS</t>
        </is>
      </c>
      <c r="E1493" s="14" t="inlineStr">
        <is>
          <t>20052001</t>
        </is>
      </c>
      <c r="F1493" s="14" t="inlineStr">
        <is>
          <t>(2-4) TRAVESSA 742X122X25 MDF - MESA ATHENAS</t>
        </is>
      </c>
      <c r="G1493" s="14" t="inlineStr">
        <is>
          <t>10 FURADEIRAS</t>
        </is>
      </c>
      <c r="H1493" s="14" t="inlineStr">
        <is>
          <t>10 FURADEIRAS</t>
        </is>
      </c>
      <c r="I1493" s="9" t="inlineStr">
        <is>
          <t>10 FURADEIRAS</t>
        </is>
      </c>
      <c r="J1493" s="9" t="n">
        <v>160</v>
      </c>
      <c r="K1493" s="14">
        <f>IF($E1493="","",IFERROR(INDEX('01_Cad_Pecas'!$H$2:$H$5000,MATCH($E1493,'01_Cad_Pecas'!$D$2:$D$5000,0)),IFERROR(INDEX('01_Cad_Pecas'!$H$2:$H$5000,MATCH(VALUE($E1493),'01_Cad_Pecas'!$D$2:$D$5000,0)),"")))</f>
        <v/>
      </c>
      <c r="L1493" s="14">
        <f>IF($E1493="","",IFERROR(INDEX('01_Cad_Pecas'!$I$2:$I$5000,MATCH($E1493,'01_Cad_Pecas'!$D$2:$D$5000,0)),IFERROR(INDEX('01_Cad_Pecas'!$I$2:$I$5000,MATCH(VALUE($E1493),'01_Cad_Pecas'!$D$2:$D$5000,0)),"")))</f>
        <v/>
      </c>
      <c r="M1493" s="14">
        <f>IF(OR($J1493="",$L1493=""),"",IF($K1493="",0,$K1493)+$J1493*$L1493)</f>
        <v/>
      </c>
      <c r="N1493" s="9" t="n">
        <v>46204</v>
      </c>
      <c r="O1493" s="9" t="n">
        <v>160</v>
      </c>
      <c r="P1493" s="14" t="n"/>
      <c r="Q1493" s="14" t="n"/>
      <c r="R1493" s="14" t="n"/>
      <c r="S1493" s="14" t="n"/>
      <c r="T1493" s="14" t="n"/>
      <c r="U1493" s="14" t="n"/>
      <c r="V1493" s="14" t="n"/>
      <c r="W1493" s="14" t="n"/>
      <c r="X1493" s="14" t="n"/>
      <c r="Y1493" s="14" t="n"/>
      <c r="Z1493" s="14" t="n"/>
      <c r="AA1493" s="11" t="n"/>
      <c r="AB1493" s="14">
        <f>B1493&amp;"|"&amp;I1493</f>
        <v/>
      </c>
      <c r="AC1493">
        <f>IF($B1493="","","|"&amp;SUBSTITUTE(TRIM(SUBSTITUTE(SUBSTITUTE(SUBSTITUTE(SUBSTITUTE(SUBSTITUTE(SUBSTITUTE(SUBSTITUTE(SUBSTITUTE(SUBSTITUTE(SUBSTITUTE(SUBSTITUTE(SUBSTITUTE(SUBSTITUTE(SUBSTITUTE(TRIM($B1493&amp;""),CHAR(10)," "),CHAR(13)," "),"."," "),";"," "),","," "),"/"," "),"+"," "),"-"," "),"  "," "),"  "," "),"  "," "),"  "," "),"  "," "),"  "," "))," ","|")&amp;"|")</f>
        <v/>
      </c>
      <c r="AD1493">
        <f>TRIM($I1493&amp;"")</f>
        <v/>
      </c>
    </row>
    <row r="1494" ht="24" customHeight="1">
      <c r="A1494" s="9" t="n">
        <v>46204</v>
      </c>
      <c r="B1494" s="14" t="inlineStr">
        <is>
          <t>10200,10202,10205</t>
        </is>
      </c>
      <c r="C1494" s="14" t="n"/>
      <c r="D1494" s="14" t="inlineStr">
        <is>
          <t>10 FURADEIRAS</t>
        </is>
      </c>
      <c r="E1494" s="14" t="inlineStr">
        <is>
          <t>20052002</t>
        </is>
      </c>
      <c r="F1494" s="14" t="inlineStr">
        <is>
          <t>(5) BASE MAIOR 542X124X25 MDF - MESA ATHENAS</t>
        </is>
      </c>
      <c r="G1494" s="14" t="inlineStr">
        <is>
          <t>10 FURADEIRAS</t>
        </is>
      </c>
      <c r="H1494" s="14" t="inlineStr">
        <is>
          <t>10 FURADEIRAS</t>
        </is>
      </c>
      <c r="I1494" s="9" t="inlineStr">
        <is>
          <t>10 FURADEIRAS</t>
        </is>
      </c>
      <c r="J1494" s="9" t="n">
        <v>18</v>
      </c>
      <c r="K1494" s="14">
        <f>IF($E1494="","",IFERROR(INDEX('01_Cad_Pecas'!$H$2:$H$5000,MATCH($E1494,'01_Cad_Pecas'!$D$2:$D$5000,0)),IFERROR(INDEX('01_Cad_Pecas'!$H$2:$H$5000,MATCH(VALUE($E1494),'01_Cad_Pecas'!$D$2:$D$5000,0)),"")))</f>
        <v/>
      </c>
      <c r="L1494" s="14">
        <f>IF($E1494="","",IFERROR(INDEX('01_Cad_Pecas'!$I$2:$I$5000,MATCH($E1494,'01_Cad_Pecas'!$D$2:$D$5000,0)),IFERROR(INDEX('01_Cad_Pecas'!$I$2:$I$5000,MATCH(VALUE($E1494),'01_Cad_Pecas'!$D$2:$D$5000,0)),"")))</f>
        <v/>
      </c>
      <c r="M1494" s="14">
        <f>IF(OR($J1494="",$L1494=""),"",IF($K1494="",0,$K1494)+$J1494*$L1494)</f>
        <v/>
      </c>
      <c r="N1494" s="9" t="n">
        <v>46204</v>
      </c>
      <c r="O1494" s="9" t="n">
        <v>18</v>
      </c>
      <c r="P1494" s="14" t="n"/>
      <c r="Q1494" s="14" t="n"/>
      <c r="R1494" s="14" t="n"/>
      <c r="S1494" s="14" t="n"/>
      <c r="T1494" s="14" t="n"/>
      <c r="U1494" s="14" t="n"/>
      <c r="V1494" s="14" t="n"/>
      <c r="W1494" s="14" t="n"/>
      <c r="X1494" s="14" t="n"/>
      <c r="Y1494" s="14" t="n"/>
      <c r="Z1494" s="14" t="n"/>
      <c r="AA1494" s="11" t="n"/>
      <c r="AB1494" s="14">
        <f>B1494&amp;"|"&amp;I1494</f>
        <v/>
      </c>
      <c r="AC1494">
        <f>IF($B1494="","","|"&amp;SUBSTITUTE(TRIM(SUBSTITUTE(SUBSTITUTE(SUBSTITUTE(SUBSTITUTE(SUBSTITUTE(SUBSTITUTE(SUBSTITUTE(SUBSTITUTE(SUBSTITUTE(SUBSTITUTE(SUBSTITUTE(SUBSTITUTE(SUBSTITUTE(SUBSTITUTE(TRIM($B1494&amp;""),CHAR(10)," "),CHAR(13)," "),"."," "),";"," "),","," "),"/"," "),"+"," "),"-"," "),"  "," "),"  "," "),"  "," "),"  "," "),"  "," "),"  "," "))," ","|")&amp;"|")</f>
        <v/>
      </c>
      <c r="AD1494">
        <f>TRIM($I1494&amp;"")</f>
        <v/>
      </c>
    </row>
    <row r="1495" ht="24" customHeight="1">
      <c r="A1495" s="9" t="n">
        <v>46204</v>
      </c>
      <c r="B1495" s="14" t="inlineStr">
        <is>
          <t>10200,10202,10205</t>
        </is>
      </c>
      <c r="C1495" s="14" t="n"/>
      <c r="D1495" s="14" t="inlineStr">
        <is>
          <t>10 FURADEIRAS</t>
        </is>
      </c>
      <c r="E1495" s="14" t="inlineStr">
        <is>
          <t>20052003</t>
        </is>
      </c>
      <c r="F1495" s="14" t="inlineStr">
        <is>
          <t>(6)BASE MENOR 386 (189)X124X25 MDF - MESA ATHENAS</t>
        </is>
      </c>
      <c r="G1495" s="14" t="inlineStr">
        <is>
          <t>10 FURADEIRAS</t>
        </is>
      </c>
      <c r="H1495" s="14" t="inlineStr">
        <is>
          <t>10 FURADEIRAS</t>
        </is>
      </c>
      <c r="I1495" s="9" t="inlineStr">
        <is>
          <t>10 FURADEIRAS</t>
        </is>
      </c>
      <c r="J1495" s="9" t="n">
        <v>36</v>
      </c>
      <c r="K1495" s="14">
        <f>IF($E1495="","",IFERROR(INDEX('01_Cad_Pecas'!$H$2:$H$5000,MATCH($E1495,'01_Cad_Pecas'!$D$2:$D$5000,0)),IFERROR(INDEX('01_Cad_Pecas'!$H$2:$H$5000,MATCH(VALUE($E1495),'01_Cad_Pecas'!$D$2:$D$5000,0)),"")))</f>
        <v/>
      </c>
      <c r="L1495" s="14">
        <f>IF($E1495="","",IFERROR(INDEX('01_Cad_Pecas'!$I$2:$I$5000,MATCH($E1495,'01_Cad_Pecas'!$D$2:$D$5000,0)),IFERROR(INDEX('01_Cad_Pecas'!$I$2:$I$5000,MATCH(VALUE($E1495),'01_Cad_Pecas'!$D$2:$D$5000,0)),"")))</f>
        <v/>
      </c>
      <c r="M1495" s="14">
        <f>IF(OR($J1495="",$L1495=""),"",IF($K1495="",0,$K1495)+$J1495*$L1495)</f>
        <v/>
      </c>
      <c r="N1495" s="9" t="n">
        <v>46204</v>
      </c>
      <c r="O1495" s="9" t="n">
        <v>36</v>
      </c>
      <c r="P1495" s="14" t="n"/>
      <c r="Q1495" s="14" t="n"/>
      <c r="R1495" s="14" t="n"/>
      <c r="S1495" s="14" t="n"/>
      <c r="T1495" s="14" t="n"/>
      <c r="U1495" s="14" t="n"/>
      <c r="V1495" s="14" t="n"/>
      <c r="W1495" s="14" t="n"/>
      <c r="X1495" s="14" t="n"/>
      <c r="Y1495" s="14" t="n"/>
      <c r="Z1495" s="14" t="n"/>
      <c r="AA1495" s="11" t="n"/>
      <c r="AB1495" s="14">
        <f>B1495&amp;"|"&amp;I1495</f>
        <v/>
      </c>
      <c r="AC1495">
        <f>IF($B1495="","","|"&amp;SUBSTITUTE(TRIM(SUBSTITUTE(SUBSTITUTE(SUBSTITUTE(SUBSTITUTE(SUBSTITUTE(SUBSTITUTE(SUBSTITUTE(SUBSTITUTE(SUBSTITUTE(SUBSTITUTE(SUBSTITUTE(SUBSTITUTE(SUBSTITUTE(SUBSTITUTE(TRIM($B1495&amp;""),CHAR(10)," "),CHAR(13)," "),"."," "),";"," "),","," "),"/"," "),"+"," "),"-"," "),"  "," "),"  "," "),"  "," "),"  "," "),"  "," "),"  "," "))," ","|")&amp;"|")</f>
        <v/>
      </c>
      <c r="AD1495">
        <f>TRIM($I1495&amp;"")</f>
        <v/>
      </c>
    </row>
    <row r="1496" ht="24" customHeight="1">
      <c r="A1496" s="9" t="n">
        <v>46204</v>
      </c>
      <c r="B1496" s="14" t="inlineStr">
        <is>
          <t>10200,10202,10205</t>
        </is>
      </c>
      <c r="C1496" s="14" t="n"/>
      <c r="D1496" s="14" t="inlineStr">
        <is>
          <t>10 FURADEIRAS</t>
        </is>
      </c>
      <c r="E1496" s="14" t="inlineStr">
        <is>
          <t>20052202</t>
        </is>
      </c>
      <c r="F1496" s="14" t="inlineStr">
        <is>
          <t>(5) BASE MAIOR 742X124X25 MDF - MESA ATHENAS 1,20</t>
        </is>
      </c>
      <c r="G1496" s="14" t="inlineStr">
        <is>
          <t>10 FURADEIRAS</t>
        </is>
      </c>
      <c r="H1496" s="14" t="inlineStr">
        <is>
          <t>10 FURADEIRAS</t>
        </is>
      </c>
      <c r="I1496" s="9" t="inlineStr">
        <is>
          <t>10 FURADEIRAS</t>
        </is>
      </c>
      <c r="J1496" s="9" t="n">
        <v>22</v>
      </c>
      <c r="K1496" s="14">
        <f>IF($E1496="","",IFERROR(INDEX('01_Cad_Pecas'!$H$2:$H$5000,MATCH($E1496,'01_Cad_Pecas'!$D$2:$D$5000,0)),IFERROR(INDEX('01_Cad_Pecas'!$H$2:$H$5000,MATCH(VALUE($E1496),'01_Cad_Pecas'!$D$2:$D$5000,0)),"")))</f>
        <v/>
      </c>
      <c r="L1496" s="14">
        <f>IF($E1496="","",IFERROR(INDEX('01_Cad_Pecas'!$I$2:$I$5000,MATCH($E1496,'01_Cad_Pecas'!$D$2:$D$5000,0)),IFERROR(INDEX('01_Cad_Pecas'!$I$2:$I$5000,MATCH(VALUE($E1496),'01_Cad_Pecas'!$D$2:$D$5000,0)),"")))</f>
        <v/>
      </c>
      <c r="M1496" s="14">
        <f>IF(OR($J1496="",$L1496=""),"",IF($K1496="",0,$K1496)+$J1496*$L1496)</f>
        <v/>
      </c>
      <c r="N1496" s="9" t="n">
        <v>46204</v>
      </c>
      <c r="O1496" s="9" t="n">
        <v>22</v>
      </c>
      <c r="P1496" s="14" t="n"/>
      <c r="Q1496" s="14" t="n"/>
      <c r="R1496" s="14" t="n"/>
      <c r="S1496" s="14" t="n"/>
      <c r="T1496" s="14" t="n"/>
      <c r="U1496" s="14" t="n"/>
      <c r="V1496" s="14" t="n"/>
      <c r="W1496" s="14" t="n"/>
      <c r="X1496" s="14" t="n"/>
      <c r="Y1496" s="14" t="n"/>
      <c r="Z1496" s="14" t="n"/>
      <c r="AA1496" s="11" t="n"/>
      <c r="AB1496" s="14">
        <f>B1496&amp;"|"&amp;I1496</f>
        <v/>
      </c>
      <c r="AC1496">
        <f>IF($B1496="","","|"&amp;SUBSTITUTE(TRIM(SUBSTITUTE(SUBSTITUTE(SUBSTITUTE(SUBSTITUTE(SUBSTITUTE(SUBSTITUTE(SUBSTITUTE(SUBSTITUTE(SUBSTITUTE(SUBSTITUTE(SUBSTITUTE(SUBSTITUTE(SUBSTITUTE(SUBSTITUTE(TRIM($B1496&amp;""),CHAR(10)," "),CHAR(13)," "),"."," "),";"," "),","," "),"/"," "),"+"," "),"-"," "),"  "," "),"  "," "),"  "," "),"  "," "),"  "," "),"  "," "))," ","|")&amp;"|")</f>
        <v/>
      </c>
      <c r="AD1496">
        <f>TRIM($I1496&amp;"")</f>
        <v/>
      </c>
    </row>
    <row r="1497" ht="24" customHeight="1">
      <c r="A1497" s="9" t="n">
        <v>46204</v>
      </c>
      <c r="B1497" s="14" t="inlineStr">
        <is>
          <t>10200,10202,10205</t>
        </is>
      </c>
      <c r="C1497" s="14" t="n"/>
      <c r="D1497" s="14" t="inlineStr">
        <is>
          <t>10 FURADEIRAS</t>
        </is>
      </c>
      <c r="E1497" s="14" t="inlineStr">
        <is>
          <t>20052203</t>
        </is>
      </c>
      <c r="F1497" s="14" t="inlineStr">
        <is>
          <t>(6)BASE MENOR 446(220)X124X25 MDF-MESA ATHENAS1,20</t>
        </is>
      </c>
      <c r="G1497" s="14" t="inlineStr">
        <is>
          <t>10 FURADEIRAS</t>
        </is>
      </c>
      <c r="H1497" s="14" t="inlineStr">
        <is>
          <t>10 FURADEIRAS</t>
        </is>
      </c>
      <c r="I1497" s="9" t="inlineStr">
        <is>
          <t>10 FURADEIRAS</t>
        </is>
      </c>
      <c r="J1497" s="9" t="n">
        <v>44</v>
      </c>
      <c r="K1497" s="14">
        <f>IF($E1497="","",IFERROR(INDEX('01_Cad_Pecas'!$H$2:$H$5000,MATCH($E1497,'01_Cad_Pecas'!$D$2:$D$5000,0)),IFERROR(INDEX('01_Cad_Pecas'!$H$2:$H$5000,MATCH(VALUE($E1497),'01_Cad_Pecas'!$D$2:$D$5000,0)),"")))</f>
        <v/>
      </c>
      <c r="L1497" s="14">
        <f>IF($E1497="","",IFERROR(INDEX('01_Cad_Pecas'!$I$2:$I$5000,MATCH($E1497,'01_Cad_Pecas'!$D$2:$D$5000,0)),IFERROR(INDEX('01_Cad_Pecas'!$I$2:$I$5000,MATCH(VALUE($E1497),'01_Cad_Pecas'!$D$2:$D$5000,0)),"")))</f>
        <v/>
      </c>
      <c r="M1497" s="14">
        <f>IF(OR($J1497="",$L1497=""),"",IF($K1497="",0,$K1497)+$J1497*$L1497)</f>
        <v/>
      </c>
      <c r="N1497" s="9" t="n">
        <v>46204</v>
      </c>
      <c r="O1497" s="9" t="n">
        <v>44</v>
      </c>
      <c r="P1497" s="14" t="n"/>
      <c r="Q1497" s="14" t="n"/>
      <c r="R1497" s="14" t="n"/>
      <c r="S1497" s="14" t="n"/>
      <c r="T1497" s="14" t="n"/>
      <c r="U1497" s="14" t="n"/>
      <c r="V1497" s="14" t="n"/>
      <c r="W1497" s="14" t="n"/>
      <c r="X1497" s="14" t="n"/>
      <c r="Y1497" s="14" t="n"/>
      <c r="Z1497" s="14" t="n"/>
      <c r="AA1497" s="11" t="n"/>
      <c r="AB1497" s="14">
        <f>B1497&amp;"|"&amp;I1497</f>
        <v/>
      </c>
      <c r="AC1497">
        <f>IF($B1497="","","|"&amp;SUBSTITUTE(TRIM(SUBSTITUTE(SUBSTITUTE(SUBSTITUTE(SUBSTITUTE(SUBSTITUTE(SUBSTITUTE(SUBSTITUTE(SUBSTITUTE(SUBSTITUTE(SUBSTITUTE(SUBSTITUTE(SUBSTITUTE(SUBSTITUTE(SUBSTITUTE(TRIM($B1497&amp;""),CHAR(10)," "),CHAR(13)," "),"."," "),";"," "),","," "),"/"," "),"+"," "),"-"," "),"  "," "),"  "," "),"  "," "),"  "," "),"  "," "),"  "," "))," ","|")&amp;"|")</f>
        <v/>
      </c>
      <c r="AD1497">
        <f>TRIM($I1497&amp;"")</f>
        <v/>
      </c>
    </row>
    <row r="1498" ht="24" customHeight="1">
      <c r="A1498" s="9" t="n">
        <v>46204</v>
      </c>
      <c r="B1498" s="14" t="inlineStr">
        <is>
          <t>10200,10202,10205</t>
        </is>
      </c>
      <c r="C1498" s="14" t="n"/>
      <c r="D1498" s="14" t="inlineStr">
        <is>
          <t>10 FURADEIRAS</t>
        </is>
      </c>
      <c r="E1498" s="14" t="inlineStr">
        <is>
          <t>30009703</t>
        </is>
      </c>
      <c r="F1498" s="14" t="inlineStr">
        <is>
          <t>ESPALDAR 390X40(911)X25 MDF (24) - CADEIRA GRECIA</t>
        </is>
      </c>
      <c r="G1498" s="14" t="inlineStr">
        <is>
          <t>10 FURADEIRAS</t>
        </is>
      </c>
      <c r="H1498" s="14" t="inlineStr">
        <is>
          <t>10 FURADEIRAS</t>
        </is>
      </c>
      <c r="I1498" s="9" t="inlineStr">
        <is>
          <t>10 FURADEIRAS</t>
        </is>
      </c>
      <c r="J1498" s="9" t="n">
        <v>60</v>
      </c>
      <c r="K1498" s="14">
        <f>IF($E1498="","",IFERROR(INDEX('01_Cad_Pecas'!$H$2:$H$5000,MATCH($E1498,'01_Cad_Pecas'!$D$2:$D$5000,0)),IFERROR(INDEX('01_Cad_Pecas'!$H$2:$H$5000,MATCH(VALUE($E1498),'01_Cad_Pecas'!$D$2:$D$5000,0)),"")))</f>
        <v/>
      </c>
      <c r="L1498" s="14">
        <f>IF($E1498="","",IFERROR(INDEX('01_Cad_Pecas'!$I$2:$I$5000,MATCH($E1498,'01_Cad_Pecas'!$D$2:$D$5000,0)),IFERROR(INDEX('01_Cad_Pecas'!$I$2:$I$5000,MATCH(VALUE($E1498),'01_Cad_Pecas'!$D$2:$D$5000,0)),"")))</f>
        <v/>
      </c>
      <c r="M1498" s="14">
        <f>IF(OR($J1498="",$L1498=""),"",IF($K1498="",0,$K1498)+$J1498*$L1498)</f>
        <v/>
      </c>
      <c r="N1498" s="9" t="n">
        <v>46204</v>
      </c>
      <c r="O1498" s="9" t="n">
        <v>60</v>
      </c>
      <c r="P1498" s="14" t="n"/>
      <c r="Q1498" s="14" t="n"/>
      <c r="R1498" s="14" t="n"/>
      <c r="S1498" s="14" t="n"/>
      <c r="T1498" s="14" t="n"/>
      <c r="U1498" s="14" t="n"/>
      <c r="V1498" s="14" t="n"/>
      <c r="W1498" s="14" t="n"/>
      <c r="X1498" s="14" t="n"/>
      <c r="Y1498" s="14" t="n"/>
      <c r="Z1498" s="14" t="n"/>
      <c r="AA1498" s="11" t="n"/>
      <c r="AB1498" s="14">
        <f>B1498&amp;"|"&amp;I1498</f>
        <v/>
      </c>
      <c r="AC1498">
        <f>IF($B1498="","","|"&amp;SUBSTITUTE(TRIM(SUBSTITUTE(SUBSTITUTE(SUBSTITUTE(SUBSTITUTE(SUBSTITUTE(SUBSTITUTE(SUBSTITUTE(SUBSTITUTE(SUBSTITUTE(SUBSTITUTE(SUBSTITUTE(SUBSTITUTE(SUBSTITUTE(SUBSTITUTE(TRIM($B1498&amp;""),CHAR(10)," "),CHAR(13)," "),"."," "),";"," "),","," "),"/"," "),"+"," "),"-"," "),"  "," "),"  "," "),"  "," "),"  "," "),"  "," "),"  "," "))," ","|")&amp;"|")</f>
        <v/>
      </c>
      <c r="AD1498">
        <f>TRIM($I1498&amp;"")</f>
        <v/>
      </c>
    </row>
    <row r="1499" ht="24" customHeight="1">
      <c r="A1499" s="9" t="n">
        <v>46205</v>
      </c>
      <c r="B1499" s="14" t="inlineStr">
        <is>
          <t>10204</t>
        </is>
      </c>
      <c r="C1499" s="14" t="n"/>
      <c r="D1499" s="14" t="inlineStr">
        <is>
          <t>10 FURADEIRAS</t>
        </is>
      </c>
      <c r="E1499" s="14" t="inlineStr">
        <is>
          <t>30080003</t>
        </is>
      </c>
      <c r="F1499" s="14" t="inlineStr">
        <is>
          <t>(4)TAMP INTERNO 500X400X15MDP-MESA AMST.1,36X1,36</t>
        </is>
      </c>
      <c r="G1499" s="14" t="inlineStr">
        <is>
          <t>10 FURADEIRAS</t>
        </is>
      </c>
      <c r="H1499" s="14" t="inlineStr">
        <is>
          <t>10 FURADEIRAS</t>
        </is>
      </c>
      <c r="I1499" s="9" t="inlineStr">
        <is>
          <t>10 FURADEIRAS</t>
        </is>
      </c>
      <c r="J1499" s="9" t="n">
        <v>4</v>
      </c>
      <c r="K1499" s="14">
        <f>IF($E1499="","",IFERROR(INDEX('01_Cad_Pecas'!$H$2:$H$5000,MATCH($E1499,'01_Cad_Pecas'!$D$2:$D$5000,0)),IFERROR(INDEX('01_Cad_Pecas'!$H$2:$H$5000,MATCH(VALUE($E1499),'01_Cad_Pecas'!$D$2:$D$5000,0)),"")))</f>
        <v/>
      </c>
      <c r="L1499" s="14">
        <f>IF($E1499="","",IFERROR(INDEX('01_Cad_Pecas'!$I$2:$I$5000,MATCH($E1499,'01_Cad_Pecas'!$D$2:$D$5000,0)),IFERROR(INDEX('01_Cad_Pecas'!$I$2:$I$5000,MATCH(VALUE($E1499),'01_Cad_Pecas'!$D$2:$D$5000,0)),"")))</f>
        <v/>
      </c>
      <c r="M1499" s="14">
        <f>IF(OR($J1499="",$L1499=""),"",IF($K1499="",0,$K1499)+$J1499*$L1499)</f>
        <v/>
      </c>
      <c r="N1499" s="14" t="n">
        <v>46206</v>
      </c>
      <c r="O1499" s="14" t="n">
        <v>4</v>
      </c>
      <c r="P1499" s="14" t="n"/>
      <c r="Q1499" s="14" t="n"/>
      <c r="R1499" s="14" t="n"/>
      <c r="S1499" s="14" t="n"/>
      <c r="T1499" s="14">
        <f>IF(OR($J1499="",$O1499=""),"",$O1499/$J1499)</f>
        <v/>
      </c>
      <c r="U1499" s="14" t="inlineStr">
        <is>
          <t>Concluído</t>
        </is>
      </c>
      <c r="V1499" s="14" t="n"/>
      <c r="W1499" s="14" t="n"/>
      <c r="X1499" s="14" t="n"/>
      <c r="Y1499" s="14" t="n"/>
      <c r="Z1499" s="14" t="n"/>
      <c r="AA1499" s="11" t="n"/>
      <c r="AB1499" s="14">
        <f>B1499&amp;"|"&amp;I1499</f>
        <v/>
      </c>
      <c r="AC1499">
        <f>IF($B1499="","","|"&amp;SUBSTITUTE(TRIM(SUBSTITUTE(SUBSTITUTE(SUBSTITUTE(SUBSTITUTE(SUBSTITUTE(SUBSTITUTE(SUBSTITUTE(SUBSTITUTE(SUBSTITUTE(SUBSTITUTE(SUBSTITUTE(SUBSTITUTE(SUBSTITUTE(SUBSTITUTE(TRIM($B1499&amp;""),CHAR(10)," "),CHAR(13)," "),"."," "),";"," "),","," "),"/"," "),"+"," "),"-"," "),"  "," "),"  "," "),"  "," "),"  "," "),"  "," "),"  "," "))," ","|")&amp;"|")</f>
        <v/>
      </c>
      <c r="AD1499">
        <f>TRIM($I1499&amp;"")</f>
        <v/>
      </c>
    </row>
    <row r="1500" ht="24" customHeight="1">
      <c r="A1500" s="9" t="n">
        <v>46205</v>
      </c>
      <c r="B1500" s="14" t="inlineStr">
        <is>
          <t>10204</t>
        </is>
      </c>
      <c r="C1500" s="14" t="n"/>
      <c r="D1500" s="14" t="inlineStr">
        <is>
          <t>10 FURADEIRAS</t>
        </is>
      </c>
      <c r="E1500" s="14" t="inlineStr">
        <is>
          <t>30080004</t>
        </is>
      </c>
      <c r="F1500" s="14" t="inlineStr">
        <is>
          <t>(6)TRAV. MAIOR 1320X65 (135)X15 MDP-AMST.1,36X1,36</t>
        </is>
      </c>
      <c r="G1500" s="14" t="inlineStr">
        <is>
          <t>10 FURADEIRAS</t>
        </is>
      </c>
      <c r="H1500" s="14" t="inlineStr">
        <is>
          <t>10 FURADEIRAS</t>
        </is>
      </c>
      <c r="I1500" s="9" t="inlineStr">
        <is>
          <t>10 FURADEIRAS</t>
        </is>
      </c>
      <c r="J1500" s="9" t="n">
        <v>8</v>
      </c>
      <c r="K1500" s="14">
        <f>IF($E1500="","",IFERROR(INDEX('01_Cad_Pecas'!$H$2:$H$5000,MATCH($E1500,'01_Cad_Pecas'!$D$2:$D$5000,0)),IFERROR(INDEX('01_Cad_Pecas'!$H$2:$H$5000,MATCH(VALUE($E1500),'01_Cad_Pecas'!$D$2:$D$5000,0)),"")))</f>
        <v/>
      </c>
      <c r="L1500" s="14">
        <f>IF($E1500="","",IFERROR(INDEX('01_Cad_Pecas'!$I$2:$I$5000,MATCH($E1500,'01_Cad_Pecas'!$D$2:$D$5000,0)),IFERROR(INDEX('01_Cad_Pecas'!$I$2:$I$5000,MATCH(VALUE($E1500),'01_Cad_Pecas'!$D$2:$D$5000,0)),"")))</f>
        <v/>
      </c>
      <c r="M1500" s="14">
        <f>IF(OR($J1500="",$L1500=""),"",IF($K1500="",0,$K1500)+$J1500*$L1500)</f>
        <v/>
      </c>
      <c r="N1500" s="14" t="n">
        <v>46206</v>
      </c>
      <c r="O1500" s="14" t="n">
        <v>8</v>
      </c>
      <c r="P1500" s="14" t="n"/>
      <c r="Q1500" s="14" t="n"/>
      <c r="R1500" s="14" t="n"/>
      <c r="S1500" s="14" t="n"/>
      <c r="T1500" s="14">
        <f>IF(OR($J1500="",$O1500=""),"",$O1500/$J1500)</f>
        <v/>
      </c>
      <c r="U1500" s="14" t="inlineStr">
        <is>
          <t>Concluído</t>
        </is>
      </c>
      <c r="V1500" s="14" t="n"/>
      <c r="W1500" s="14" t="n"/>
      <c r="X1500" s="14" t="n"/>
      <c r="Y1500" s="14" t="n"/>
      <c r="Z1500" s="14" t="n"/>
      <c r="AA1500" s="11" t="n"/>
      <c r="AB1500" s="14">
        <f>B1500&amp;"|"&amp;I1500</f>
        <v/>
      </c>
      <c r="AC1500">
        <f>IF($B1500="","","|"&amp;SUBSTITUTE(TRIM(SUBSTITUTE(SUBSTITUTE(SUBSTITUTE(SUBSTITUTE(SUBSTITUTE(SUBSTITUTE(SUBSTITUTE(SUBSTITUTE(SUBSTITUTE(SUBSTITUTE(SUBSTITUTE(SUBSTITUTE(SUBSTITUTE(SUBSTITUTE(TRIM($B1500&amp;""),CHAR(10)," "),CHAR(13)," "),"."," "),";"," "),","," "),"/"," "),"+"," "),"-"," "),"  "," "),"  "," "),"  "," "),"  "," "),"  "," "),"  "," "))," ","|")&amp;"|")</f>
        <v/>
      </c>
      <c r="AD1500">
        <f>TRIM($I1500&amp;"")</f>
        <v/>
      </c>
    </row>
    <row r="1501" ht="24" customHeight="1">
      <c r="A1501" s="9" t="n">
        <v>46205</v>
      </c>
      <c r="B1501" s="14" t="inlineStr">
        <is>
          <t>10204</t>
        </is>
      </c>
      <c r="C1501" s="14" t="n"/>
      <c r="D1501" s="14" t="inlineStr">
        <is>
          <t>10 FURADEIRAS</t>
        </is>
      </c>
      <c r="E1501" s="14" t="inlineStr">
        <is>
          <t>30080005</t>
        </is>
      </c>
      <c r="F1501" s="14" t="inlineStr">
        <is>
          <t>(5) TRAV. MENOR1190X65X15 MDP-MESA AMST.1,36X1,36</t>
        </is>
      </c>
      <c r="G1501" s="14" t="inlineStr">
        <is>
          <t>10 FURADEIRAS</t>
        </is>
      </c>
      <c r="H1501" s="14" t="inlineStr">
        <is>
          <t>10 FURADEIRAS</t>
        </is>
      </c>
      <c r="I1501" s="9" t="inlineStr">
        <is>
          <t>10 FURADEIRAS</t>
        </is>
      </c>
      <c r="J1501" s="9" t="n">
        <v>8</v>
      </c>
      <c r="K1501" s="14">
        <f>IF($E1501="","",IFERROR(INDEX('01_Cad_Pecas'!$H$2:$H$5000,MATCH($E1501,'01_Cad_Pecas'!$D$2:$D$5000,0)),IFERROR(INDEX('01_Cad_Pecas'!$H$2:$H$5000,MATCH(VALUE($E1501),'01_Cad_Pecas'!$D$2:$D$5000,0)),"")))</f>
        <v/>
      </c>
      <c r="L1501" s="14">
        <f>IF($E1501="","",IFERROR(INDEX('01_Cad_Pecas'!$I$2:$I$5000,MATCH($E1501,'01_Cad_Pecas'!$D$2:$D$5000,0)),IFERROR(INDEX('01_Cad_Pecas'!$I$2:$I$5000,MATCH(VALUE($E1501),'01_Cad_Pecas'!$D$2:$D$5000,0)),"")))</f>
        <v/>
      </c>
      <c r="M1501" s="14">
        <f>IF(OR($J1501="",$L1501=""),"",IF($K1501="",0,$K1501)+$J1501*$L1501)</f>
        <v/>
      </c>
      <c r="N1501" s="14" t="n">
        <v>46206</v>
      </c>
      <c r="O1501" s="14" t="n">
        <v>8</v>
      </c>
      <c r="P1501" s="14" t="n"/>
      <c r="Q1501" s="14" t="n"/>
      <c r="R1501" s="14" t="n"/>
      <c r="S1501" s="14" t="n"/>
      <c r="T1501" s="14">
        <f>IF(OR($J1501="",$O1501=""),"",$O1501/$J1501)</f>
        <v/>
      </c>
      <c r="U1501" s="14" t="inlineStr">
        <is>
          <t>Concluído</t>
        </is>
      </c>
      <c r="V1501" s="14" t="n"/>
      <c r="W1501" s="14" t="n"/>
      <c r="X1501" s="14" t="n"/>
      <c r="Y1501" s="14" t="n"/>
      <c r="Z1501" s="14" t="n"/>
      <c r="AA1501" s="11" t="n"/>
      <c r="AB1501" s="14">
        <f>B1501&amp;"|"&amp;I1501</f>
        <v/>
      </c>
      <c r="AC1501">
        <f>IF($B1501="","","|"&amp;SUBSTITUTE(TRIM(SUBSTITUTE(SUBSTITUTE(SUBSTITUTE(SUBSTITUTE(SUBSTITUTE(SUBSTITUTE(SUBSTITUTE(SUBSTITUTE(SUBSTITUTE(SUBSTITUTE(SUBSTITUTE(SUBSTITUTE(SUBSTITUTE(SUBSTITUTE(TRIM($B1501&amp;""),CHAR(10)," "),CHAR(13)," "),"."," "),";"," "),","," "),"/"," "),"+"," "),"-"," "),"  "," "),"  "," "),"  "," "),"  "," "),"  "," "),"  "," "))," ","|")&amp;"|")</f>
        <v/>
      </c>
      <c r="AD1501">
        <f>TRIM($I1501&amp;"")</f>
        <v/>
      </c>
    </row>
    <row r="1502" ht="24" customHeight="1">
      <c r="A1502" s="9" t="n">
        <v>46205</v>
      </c>
      <c r="B1502" s="14" t="inlineStr">
        <is>
          <t>10204</t>
        </is>
      </c>
      <c r="C1502" s="14" t="n"/>
      <c r="D1502" s="14" t="inlineStr">
        <is>
          <t>10 FURADEIRAS</t>
        </is>
      </c>
      <c r="E1502" s="14" t="inlineStr">
        <is>
          <t>20019601</t>
        </is>
      </c>
      <c r="F1502" s="14" t="inlineStr">
        <is>
          <t>(2-5) LATERAL 751X546X12 MDF - MESA SANTIAGO 1,36</t>
        </is>
      </c>
      <c r="G1502" s="14" t="inlineStr">
        <is>
          <t>10 FURADEIRAS</t>
        </is>
      </c>
      <c r="H1502" s="14" t="inlineStr">
        <is>
          <t>10 FURADEIRAS</t>
        </is>
      </c>
      <c r="I1502" s="9" t="inlineStr">
        <is>
          <t>10 FURADEIRAS</t>
        </is>
      </c>
      <c r="J1502" s="9" t="n">
        <v>8</v>
      </c>
      <c r="K1502" s="14">
        <f>IF($E1502="","",IFERROR(INDEX('01_Cad_Pecas'!$H$2:$H$5000,MATCH($E1502,'01_Cad_Pecas'!$D$2:$D$5000,0)),IFERROR(INDEX('01_Cad_Pecas'!$H$2:$H$5000,MATCH(VALUE($E1502),'01_Cad_Pecas'!$D$2:$D$5000,0)),"")))</f>
        <v/>
      </c>
      <c r="L1502" s="14">
        <f>IF($E1502="","",IFERROR(INDEX('01_Cad_Pecas'!$I$2:$I$5000,MATCH($E1502,'01_Cad_Pecas'!$D$2:$D$5000,0)),IFERROR(INDEX('01_Cad_Pecas'!$I$2:$I$5000,MATCH(VALUE($E1502),'01_Cad_Pecas'!$D$2:$D$5000,0)),"")))</f>
        <v/>
      </c>
      <c r="M1502" s="14">
        <f>IF(OR($J1502="",$L1502=""),"",IF($K1502="",0,$K1502)+$J1502*$L1502)</f>
        <v/>
      </c>
      <c r="N1502" s="14" t="n">
        <v>46206</v>
      </c>
      <c r="O1502" s="14" t="n">
        <v>8</v>
      </c>
      <c r="P1502" s="14" t="n"/>
      <c r="Q1502" s="14" t="n"/>
      <c r="R1502" s="14" t="n"/>
      <c r="S1502" s="14" t="n"/>
      <c r="T1502" s="14">
        <f>IF(OR($J1502="",$O1502=""),"",$O1502/$J1502)</f>
        <v/>
      </c>
      <c r="U1502" s="14" t="inlineStr">
        <is>
          <t>Concluído</t>
        </is>
      </c>
      <c r="V1502" s="14" t="n"/>
      <c r="W1502" s="14" t="n"/>
      <c r="X1502" s="14" t="n"/>
      <c r="Y1502" s="14" t="n"/>
      <c r="Z1502" s="14" t="n"/>
      <c r="AA1502" s="11" t="n"/>
      <c r="AB1502" s="14">
        <f>B1502&amp;"|"&amp;I1502</f>
        <v/>
      </c>
      <c r="AC1502">
        <f>IF($B1502="","","|"&amp;SUBSTITUTE(TRIM(SUBSTITUTE(SUBSTITUTE(SUBSTITUTE(SUBSTITUTE(SUBSTITUTE(SUBSTITUTE(SUBSTITUTE(SUBSTITUTE(SUBSTITUTE(SUBSTITUTE(SUBSTITUTE(SUBSTITUTE(SUBSTITUTE(SUBSTITUTE(TRIM($B1502&amp;""),CHAR(10)," "),CHAR(13)," "),"."," "),";"," "),","," "),"/"," "),"+"," "),"-"," "),"  "," "),"  "," "),"  "," "),"  "," "),"  "," "),"  "," "))," ","|")&amp;"|")</f>
        <v/>
      </c>
      <c r="AD1502">
        <f>TRIM($I1502&amp;"")</f>
        <v/>
      </c>
    </row>
    <row r="1503" ht="24" customHeight="1">
      <c r="A1503" s="9" t="n">
        <v>46205</v>
      </c>
      <c r="B1503" s="14" t="inlineStr">
        <is>
          <t>10204</t>
        </is>
      </c>
      <c r="C1503" s="14" t="n"/>
      <c r="D1503" s="14" t="inlineStr">
        <is>
          <t>10 FURADEIRAS</t>
        </is>
      </c>
      <c r="E1503" s="14" t="inlineStr">
        <is>
          <t>20019602</t>
        </is>
      </c>
      <c r="F1503" s="14" t="inlineStr">
        <is>
          <t>FUNDO RIPADO 751X546X12 MDF - MESA SANTIAGO 1,36</t>
        </is>
      </c>
      <c r="G1503" s="14" t="inlineStr">
        <is>
          <t>10 FURADEIRAS</t>
        </is>
      </c>
      <c r="H1503" s="14" t="inlineStr">
        <is>
          <t>10 FURADEIRAS</t>
        </is>
      </c>
      <c r="I1503" s="9" t="inlineStr">
        <is>
          <t>10 FURADEIRAS</t>
        </is>
      </c>
      <c r="J1503" s="9" t="n">
        <v>8</v>
      </c>
      <c r="K1503" s="14">
        <f>IF($E1503="","",IFERROR(INDEX('01_Cad_Pecas'!$H$2:$H$5000,MATCH($E1503,'01_Cad_Pecas'!$D$2:$D$5000,0)),IFERROR(INDEX('01_Cad_Pecas'!$H$2:$H$5000,MATCH(VALUE($E1503),'01_Cad_Pecas'!$D$2:$D$5000,0)),"")))</f>
        <v/>
      </c>
      <c r="L1503" s="14">
        <f>IF($E1503="","",IFERROR(INDEX('01_Cad_Pecas'!$I$2:$I$5000,MATCH($E1503,'01_Cad_Pecas'!$D$2:$D$5000,0)),IFERROR(INDEX('01_Cad_Pecas'!$I$2:$I$5000,MATCH(VALUE($E1503),'01_Cad_Pecas'!$D$2:$D$5000,0)),"")))</f>
        <v/>
      </c>
      <c r="M1503" s="14">
        <f>IF(OR($J1503="",$L1503=""),"",IF($K1503="",0,$K1503)+$J1503*$L1503)</f>
        <v/>
      </c>
      <c r="N1503" s="14" t="n">
        <v>46206</v>
      </c>
      <c r="O1503" s="14" t="n">
        <v>8</v>
      </c>
      <c r="P1503" s="14" t="n"/>
      <c r="Q1503" s="14" t="n"/>
      <c r="R1503" s="14" t="n"/>
      <c r="S1503" s="14" t="n"/>
      <c r="T1503" s="14">
        <f>IF(OR($J1503="",$O1503=""),"",$O1503/$J1503)</f>
        <v/>
      </c>
      <c r="U1503" s="14" t="inlineStr">
        <is>
          <t>Concluído</t>
        </is>
      </c>
      <c r="V1503" s="14" t="n"/>
      <c r="W1503" s="14" t="n"/>
      <c r="X1503" s="14" t="n"/>
      <c r="Y1503" s="14" t="n"/>
      <c r="Z1503" s="14" t="n"/>
      <c r="AA1503" s="11" t="n"/>
      <c r="AB1503" s="14">
        <f>B1503&amp;"|"&amp;I1503</f>
        <v/>
      </c>
      <c r="AC1503">
        <f>IF($B1503="","","|"&amp;SUBSTITUTE(TRIM(SUBSTITUTE(SUBSTITUTE(SUBSTITUTE(SUBSTITUTE(SUBSTITUTE(SUBSTITUTE(SUBSTITUTE(SUBSTITUTE(SUBSTITUTE(SUBSTITUTE(SUBSTITUTE(SUBSTITUTE(SUBSTITUTE(SUBSTITUTE(TRIM($B1503&amp;""),CHAR(10)," "),CHAR(13)," "),"."," "),";"," "),","," "),"/"," "),"+"," "),"-"," "),"  "," "),"  "," "),"  "," "),"  "," "),"  "," "),"  "," "))," ","|")&amp;"|")</f>
        <v/>
      </c>
      <c r="AD1503">
        <f>TRIM($I1503&amp;"")</f>
        <v/>
      </c>
    </row>
    <row r="1504" ht="24" customHeight="1">
      <c r="A1504" s="9" t="n">
        <v>46205</v>
      </c>
      <c r="B1504" s="14" t="inlineStr">
        <is>
          <t>10204</t>
        </is>
      </c>
      <c r="C1504" s="14" t="n"/>
      <c r="D1504" s="14" t="inlineStr">
        <is>
          <t>10 FURADEIRAS</t>
        </is>
      </c>
      <c r="E1504" s="14" t="inlineStr">
        <is>
          <t>20019603</t>
        </is>
      </c>
      <c r="F1504" s="14" t="inlineStr">
        <is>
          <t>(3) BASE 572X572X12 MDF - MESA SANTIAGO 1,36</t>
        </is>
      </c>
      <c r="G1504" s="14" t="inlineStr">
        <is>
          <t>10 FURADEIRAS</t>
        </is>
      </c>
      <c r="H1504" s="14" t="inlineStr">
        <is>
          <t>10 FURADEIRAS</t>
        </is>
      </c>
      <c r="I1504" s="9" t="inlineStr">
        <is>
          <t>10 FURADEIRAS</t>
        </is>
      </c>
      <c r="J1504" s="9" t="n">
        <v>4</v>
      </c>
      <c r="K1504" s="14">
        <f>IF($E1504="","",IFERROR(INDEX('01_Cad_Pecas'!$H$2:$H$5000,MATCH($E1504,'01_Cad_Pecas'!$D$2:$D$5000,0)),IFERROR(INDEX('01_Cad_Pecas'!$H$2:$H$5000,MATCH(VALUE($E1504),'01_Cad_Pecas'!$D$2:$D$5000,0)),"")))</f>
        <v/>
      </c>
      <c r="L1504" s="14">
        <f>IF($E1504="","",IFERROR(INDEX('01_Cad_Pecas'!$I$2:$I$5000,MATCH($E1504,'01_Cad_Pecas'!$D$2:$D$5000,0)),IFERROR(INDEX('01_Cad_Pecas'!$I$2:$I$5000,MATCH(VALUE($E1504),'01_Cad_Pecas'!$D$2:$D$5000,0)),"")))</f>
        <v/>
      </c>
      <c r="M1504" s="14">
        <f>IF(OR($J1504="",$L1504=""),"",IF($K1504="",0,$K1504)+$J1504*$L1504)</f>
        <v/>
      </c>
      <c r="N1504" s="14" t="n">
        <v>46206</v>
      </c>
      <c r="O1504" s="14" t="n">
        <v>4</v>
      </c>
      <c r="P1504" s="14" t="n"/>
      <c r="Q1504" s="14" t="n"/>
      <c r="R1504" s="14" t="n"/>
      <c r="S1504" s="14" t="n"/>
      <c r="T1504" s="14">
        <f>IF(OR($J1504="",$O1504=""),"",$O1504/$J1504)</f>
        <v/>
      </c>
      <c r="U1504" s="14" t="inlineStr">
        <is>
          <t>Concluído</t>
        </is>
      </c>
      <c r="V1504" s="14" t="n"/>
      <c r="W1504" s="14" t="n"/>
      <c r="X1504" s="14" t="n"/>
      <c r="Y1504" s="14" t="n"/>
      <c r="Z1504" s="14" t="n"/>
      <c r="AA1504" s="11" t="n"/>
      <c r="AB1504" s="14">
        <f>B1504&amp;"|"&amp;I1504</f>
        <v/>
      </c>
      <c r="AC1504">
        <f>IF($B1504="","","|"&amp;SUBSTITUTE(TRIM(SUBSTITUTE(SUBSTITUTE(SUBSTITUTE(SUBSTITUTE(SUBSTITUTE(SUBSTITUTE(SUBSTITUTE(SUBSTITUTE(SUBSTITUTE(SUBSTITUTE(SUBSTITUTE(SUBSTITUTE(SUBSTITUTE(SUBSTITUTE(TRIM($B1504&amp;""),CHAR(10)," "),CHAR(13)," "),"."," "),";"," "),","," "),"/"," "),"+"," "),"-"," "),"  "," "),"  "," "),"  "," "),"  "," "),"  "," "),"  "," "))," ","|")&amp;"|")</f>
        <v/>
      </c>
      <c r="AD1504">
        <f>TRIM($I1504&amp;"")</f>
        <v/>
      </c>
    </row>
    <row r="1505" ht="24" customHeight="1">
      <c r="A1505" s="9" t="n">
        <v>46205</v>
      </c>
      <c r="B1505" s="14" t="inlineStr">
        <is>
          <t>10204</t>
        </is>
      </c>
      <c r="C1505" s="14" t="n"/>
      <c r="D1505" s="14" t="inlineStr">
        <is>
          <t>10 FURADEIRAS</t>
        </is>
      </c>
      <c r="E1505" s="14" t="inlineStr">
        <is>
          <t>200306104</t>
        </is>
      </c>
      <c r="F1505" s="14" t="inlineStr">
        <is>
          <t>TRAVESSA MAIOR 1000X120X18 MDF - MESA GENOVA</t>
        </is>
      </c>
      <c r="G1505" s="14" t="inlineStr">
        <is>
          <t>10 FURADEIRAS</t>
        </is>
      </c>
      <c r="H1505" s="14" t="inlineStr">
        <is>
          <t>10 FURADEIRAS</t>
        </is>
      </c>
      <c r="I1505" s="9" t="inlineStr">
        <is>
          <t>10 FURADEIRAS</t>
        </is>
      </c>
      <c r="J1505" s="9" t="n">
        <v>20</v>
      </c>
      <c r="K1505" s="14">
        <f>IF($E1505="","",IFERROR(INDEX('01_Cad_Pecas'!$H$2:$H$5000,MATCH($E1505,'01_Cad_Pecas'!$D$2:$D$5000,0)),IFERROR(INDEX('01_Cad_Pecas'!$H$2:$H$5000,MATCH(VALUE($E1505),'01_Cad_Pecas'!$D$2:$D$5000,0)),"")))</f>
        <v/>
      </c>
      <c r="L1505" s="14">
        <f>IF($E1505="","",IFERROR(INDEX('01_Cad_Pecas'!$I$2:$I$5000,MATCH($E1505,'01_Cad_Pecas'!$D$2:$D$5000,0)),IFERROR(INDEX('01_Cad_Pecas'!$I$2:$I$5000,MATCH(VALUE($E1505),'01_Cad_Pecas'!$D$2:$D$5000,0)),"")))</f>
        <v/>
      </c>
      <c r="M1505" s="14">
        <f>IF(OR($J1505="",$L1505=""),"",IF($K1505="",0,$K1505)+$J1505*$L1505)</f>
        <v/>
      </c>
      <c r="N1505" s="14" t="n">
        <v>46206</v>
      </c>
      <c r="O1505" s="14" t="n">
        <v>20</v>
      </c>
      <c r="P1505" s="14" t="n"/>
      <c r="Q1505" s="14" t="n"/>
      <c r="R1505" s="14" t="n"/>
      <c r="S1505" s="14" t="n"/>
      <c r="T1505" s="14">
        <f>IF(OR($J1505="",$O1505=""),"",$O1505/$J1505)</f>
        <v/>
      </c>
      <c r="U1505" s="14" t="inlineStr">
        <is>
          <t>Concluído</t>
        </is>
      </c>
      <c r="V1505" s="14" t="n"/>
      <c r="W1505" s="14" t="n"/>
      <c r="X1505" s="14" t="n"/>
      <c r="Y1505" s="14" t="n"/>
      <c r="Z1505" s="14" t="n"/>
      <c r="AA1505" s="11" t="n"/>
      <c r="AB1505" s="14">
        <f>B1505&amp;"|"&amp;I1505</f>
        <v/>
      </c>
      <c r="AC1505">
        <f>IF($B1505="","","|"&amp;SUBSTITUTE(TRIM(SUBSTITUTE(SUBSTITUTE(SUBSTITUTE(SUBSTITUTE(SUBSTITUTE(SUBSTITUTE(SUBSTITUTE(SUBSTITUTE(SUBSTITUTE(SUBSTITUTE(SUBSTITUTE(SUBSTITUTE(SUBSTITUTE(SUBSTITUTE(TRIM($B1505&amp;""),CHAR(10)," "),CHAR(13)," "),"."," "),";"," "),","," "),"/"," "),"+"," "),"-"," "),"  "," "),"  "," "),"  "," "),"  "," "),"  "," "),"  "," "))," ","|")&amp;"|")</f>
        <v/>
      </c>
      <c r="AD1505">
        <f>TRIM($I1505&amp;"")</f>
        <v/>
      </c>
    </row>
    <row r="1506" ht="24" customHeight="1">
      <c r="A1506" s="9" t="n">
        <v>46205</v>
      </c>
      <c r="B1506" s="14" t="inlineStr">
        <is>
          <t>10204</t>
        </is>
      </c>
      <c r="C1506" s="14" t="n"/>
      <c r="D1506" s="14" t="inlineStr">
        <is>
          <t>10 FURADEIRAS</t>
        </is>
      </c>
      <c r="E1506" s="14" t="inlineStr">
        <is>
          <t>30006104</t>
        </is>
      </c>
      <c r="F1506" s="14" t="inlineStr">
        <is>
          <t>MOLDURA ENCOSTO 445X280X15 MDF - CAD SANTIAGO NEW</t>
        </is>
      </c>
      <c r="G1506" s="14" t="inlineStr">
        <is>
          <t>10 FURADEIRAS</t>
        </is>
      </c>
      <c r="H1506" s="14" t="inlineStr">
        <is>
          <t>10 FURADEIRAS</t>
        </is>
      </c>
      <c r="I1506" s="9" t="inlineStr">
        <is>
          <t>10 FURADEIRAS</t>
        </is>
      </c>
      <c r="J1506" s="9" t="n">
        <v>600</v>
      </c>
      <c r="K1506" s="14">
        <f>IF($E1506="","",IFERROR(INDEX('01_Cad_Pecas'!$H$2:$H$5000,MATCH($E1506,'01_Cad_Pecas'!$D$2:$D$5000,0)),IFERROR(INDEX('01_Cad_Pecas'!$H$2:$H$5000,MATCH(VALUE($E1506),'01_Cad_Pecas'!$D$2:$D$5000,0)),"")))</f>
        <v/>
      </c>
      <c r="L1506" s="14">
        <f>IF($E1506="","",IFERROR(INDEX('01_Cad_Pecas'!$I$2:$I$5000,MATCH($E1506,'01_Cad_Pecas'!$D$2:$D$5000,0)),IFERROR(INDEX('01_Cad_Pecas'!$I$2:$I$5000,MATCH(VALUE($E1506),'01_Cad_Pecas'!$D$2:$D$5000,0)),"")))</f>
        <v/>
      </c>
      <c r="M1506" s="14">
        <f>IF(OR($J1506="",$L1506=""),"",IF($K1506="",0,$K1506)+$J1506*$L1506)</f>
        <v/>
      </c>
      <c r="N1506" s="14" t="n">
        <v>46209</v>
      </c>
      <c r="O1506" s="14" t="n">
        <v>600</v>
      </c>
      <c r="P1506" s="14" t="n"/>
      <c r="Q1506" s="14" t="n"/>
      <c r="R1506" s="14" t="n"/>
      <c r="S1506" s="14" t="n"/>
      <c r="T1506" s="14">
        <f>IF(OR($J1506="",$O1506=""),"",$O1506/$J1506)</f>
        <v/>
      </c>
      <c r="U1506" s="14" t="inlineStr">
        <is>
          <t>Concluído</t>
        </is>
      </c>
      <c r="V1506" s="14" t="n"/>
      <c r="W1506" s="14" t="n"/>
      <c r="X1506" s="14" t="n"/>
      <c r="Y1506" s="14" t="n"/>
      <c r="Z1506" s="14" t="n"/>
      <c r="AA1506" s="11" t="n"/>
      <c r="AB1506" s="14">
        <f>B1506&amp;"|"&amp;I1506</f>
        <v/>
      </c>
      <c r="AC1506">
        <f>IF($B1506="","","|"&amp;SUBSTITUTE(TRIM(SUBSTITUTE(SUBSTITUTE(SUBSTITUTE(SUBSTITUTE(SUBSTITUTE(SUBSTITUTE(SUBSTITUTE(SUBSTITUTE(SUBSTITUTE(SUBSTITUTE(SUBSTITUTE(SUBSTITUTE(SUBSTITUTE(SUBSTITUTE(TRIM($B1506&amp;""),CHAR(10)," "),CHAR(13)," "),"."," "),";"," "),","," "),"/"," "),"+"," "),"-"," "),"  "," "),"  "," "),"  "," "),"  "," "),"  "," "),"  "," "))," ","|")&amp;"|")</f>
        <v/>
      </c>
      <c r="AD1506">
        <f>TRIM($I1506&amp;"")</f>
        <v/>
      </c>
    </row>
    <row r="1507" ht="24" customHeight="1">
      <c r="A1507" s="9" t="n">
        <v>46206</v>
      </c>
      <c r="B1507" s="14" t="inlineStr">
        <is>
          <t>10210</t>
        </is>
      </c>
      <c r="C1507" s="14" t="n"/>
      <c r="D1507" s="14" t="inlineStr">
        <is>
          <t>10 FURADEIRAS</t>
        </is>
      </c>
      <c r="E1507" s="14" t="inlineStr">
        <is>
          <t>20052004</t>
        </is>
      </c>
      <c r="F1507" s="14" t="inlineStr">
        <is>
          <t>(3) APOIO TAMPO 540X386X12 MDP - MESA ATHENAS</t>
        </is>
      </c>
      <c r="G1507" s="14" t="inlineStr">
        <is>
          <t>10 FURADEIRAS</t>
        </is>
      </c>
      <c r="H1507" s="14" t="inlineStr">
        <is>
          <t>10 FURADEIRAS</t>
        </is>
      </c>
      <c r="I1507" s="9" t="inlineStr">
        <is>
          <t>10 FURADEIRAS</t>
        </is>
      </c>
      <c r="J1507" s="9" t="n">
        <v>50</v>
      </c>
      <c r="K1507" s="14">
        <f>IF($E1507="","",IFERROR(INDEX('01_Cad_Pecas'!$H$2:$H$5000,MATCH($E1507,'01_Cad_Pecas'!$D$2:$D$5000,0)),IFERROR(INDEX('01_Cad_Pecas'!$H$2:$H$5000,MATCH(VALUE($E1507),'01_Cad_Pecas'!$D$2:$D$5000,0)),"")))</f>
        <v/>
      </c>
      <c r="L1507" s="14">
        <f>IF($E1507="","",IFERROR(INDEX('01_Cad_Pecas'!$I$2:$I$5000,MATCH($E1507,'01_Cad_Pecas'!$D$2:$D$5000,0)),IFERROR(INDEX('01_Cad_Pecas'!$I$2:$I$5000,MATCH(VALUE($E1507),'01_Cad_Pecas'!$D$2:$D$5000,0)),"")))</f>
        <v/>
      </c>
      <c r="M1507" s="14">
        <f>IF(OR($J1507="",$L1507=""),"",IF($K1507="",0,$K1507)+$J1507*$L1507)</f>
        <v/>
      </c>
      <c r="N1507" s="14" t="n">
        <v>46205</v>
      </c>
      <c r="O1507" s="14" t="n">
        <v>50</v>
      </c>
      <c r="P1507" s="14" t="n"/>
      <c r="Q1507" s="14" t="n"/>
      <c r="R1507" s="14" t="n"/>
      <c r="S1507" s="14" t="n"/>
      <c r="T1507" s="14" t="n"/>
      <c r="U1507" s="14" t="n"/>
      <c r="V1507" s="14" t="n"/>
      <c r="W1507" s="14" t="n"/>
      <c r="X1507" s="14" t="n"/>
      <c r="Y1507" s="14" t="n"/>
      <c r="Z1507" s="14" t="n"/>
      <c r="AA1507" s="11" t="n"/>
      <c r="AB1507" s="14">
        <f>B1507&amp;"|"&amp;I1507</f>
        <v/>
      </c>
      <c r="AC1507">
        <f>IF($B1507="","","|"&amp;SUBSTITUTE(TRIM(SUBSTITUTE(SUBSTITUTE(SUBSTITUTE(SUBSTITUTE(SUBSTITUTE(SUBSTITUTE(SUBSTITUTE(SUBSTITUTE(SUBSTITUTE(SUBSTITUTE(SUBSTITUTE(SUBSTITUTE(SUBSTITUTE(SUBSTITUTE(TRIM($B1507&amp;""),CHAR(10)," "),CHAR(13)," "),"."," "),";"," "),","," "),"/"," "),"+"," "),"-"," "),"  "," "),"  "," "),"  "," "),"  "," "),"  "," "),"  "," "))," ","|")&amp;"|")</f>
        <v/>
      </c>
      <c r="AD1507">
        <f>TRIM($I1507&amp;"")</f>
        <v/>
      </c>
    </row>
    <row r="1508" ht="24" customHeight="1">
      <c r="A1508" s="9" t="n">
        <v>46206</v>
      </c>
      <c r="B1508" s="14" t="inlineStr">
        <is>
          <t>10210</t>
        </is>
      </c>
      <c r="C1508" s="14" t="n"/>
      <c r="D1508" s="14" t="inlineStr">
        <is>
          <t>10 FURADEIRAS</t>
        </is>
      </c>
      <c r="E1508" s="14" t="inlineStr">
        <is>
          <t>20052204</t>
        </is>
      </c>
      <c r="F1508" s="14" t="inlineStr">
        <is>
          <t>(3) APOIO TAMPO 740X440X12 MDP - MESA ATHENAS 1,20</t>
        </is>
      </c>
      <c r="G1508" s="14" t="inlineStr">
        <is>
          <t>10 FURADEIRAS</t>
        </is>
      </c>
      <c r="H1508" s="14" t="inlineStr">
        <is>
          <t>10 FURADEIRAS</t>
        </is>
      </c>
      <c r="I1508" s="9" t="inlineStr">
        <is>
          <t>10 FURADEIRAS</t>
        </is>
      </c>
      <c r="J1508" s="9" t="n">
        <v>11</v>
      </c>
      <c r="K1508" s="14">
        <f>IF($E1508="","",IFERROR(INDEX('01_Cad_Pecas'!$H$2:$H$5000,MATCH($E1508,'01_Cad_Pecas'!$D$2:$D$5000,0)),IFERROR(INDEX('01_Cad_Pecas'!$H$2:$H$5000,MATCH(VALUE($E1508),'01_Cad_Pecas'!$D$2:$D$5000,0)),"")))</f>
        <v/>
      </c>
      <c r="L1508" s="14">
        <f>IF($E1508="","",IFERROR(INDEX('01_Cad_Pecas'!$I$2:$I$5000,MATCH($E1508,'01_Cad_Pecas'!$D$2:$D$5000,0)),IFERROR(INDEX('01_Cad_Pecas'!$I$2:$I$5000,MATCH(VALUE($E1508),'01_Cad_Pecas'!$D$2:$D$5000,0)),"")))</f>
        <v/>
      </c>
      <c r="M1508" s="14">
        <f>IF(OR($J1508="",$L1508=""),"",IF($K1508="",0,$K1508)+$J1508*$L1508)</f>
        <v/>
      </c>
      <c r="N1508" s="14" t="n">
        <v>46205</v>
      </c>
      <c r="O1508" s="14" t="n">
        <v>11</v>
      </c>
      <c r="P1508" s="14" t="n"/>
      <c r="Q1508" s="14" t="n"/>
      <c r="R1508" s="14" t="n"/>
      <c r="S1508" s="14" t="n"/>
      <c r="T1508" s="14" t="n"/>
      <c r="U1508" s="14" t="n"/>
      <c r="V1508" s="14" t="n"/>
      <c r="W1508" s="14" t="n"/>
      <c r="X1508" s="14" t="n"/>
      <c r="Y1508" s="14" t="n"/>
      <c r="Z1508" s="14" t="n"/>
      <c r="AA1508" s="11" t="n"/>
      <c r="AB1508" s="14">
        <f>B1508&amp;"|"&amp;I1508</f>
        <v/>
      </c>
      <c r="AC1508">
        <f>IF($B1508="","","|"&amp;SUBSTITUTE(TRIM(SUBSTITUTE(SUBSTITUTE(SUBSTITUTE(SUBSTITUTE(SUBSTITUTE(SUBSTITUTE(SUBSTITUTE(SUBSTITUTE(SUBSTITUTE(SUBSTITUTE(SUBSTITUTE(SUBSTITUTE(SUBSTITUTE(SUBSTITUTE(TRIM($B1508&amp;""),CHAR(10)," "),CHAR(13)," "),"."," "),";"," "),","," "),"/"," "),"+"," "),"-"," "),"  "," "),"  "," "),"  "," "),"  "," "),"  "," "),"  "," "))," ","|")&amp;"|")</f>
        <v/>
      </c>
      <c r="AD1508">
        <f>TRIM($I1508&amp;"")</f>
        <v/>
      </c>
    </row>
    <row r="1509" ht="24" customHeight="1">
      <c r="A1509" s="9" t="n">
        <v>46206</v>
      </c>
      <c r="B1509" s="14" t="inlineStr">
        <is>
          <t>10210</t>
        </is>
      </c>
      <c r="C1509" s="14" t="n"/>
      <c r="D1509" s="14" t="inlineStr">
        <is>
          <t>10 FURADEIRAS</t>
        </is>
      </c>
      <c r="E1509" s="14" t="inlineStr">
        <is>
          <t>30080001</t>
        </is>
      </c>
      <c r="F1509" s="14" t="inlineStr">
        <is>
          <t>(2) BASE 620X620X12 MDP - MESA ASMT. 1,36X1,36</t>
        </is>
      </c>
      <c r="G1509" s="14" t="inlineStr">
        <is>
          <t>10 FURADEIRAS</t>
        </is>
      </c>
      <c r="H1509" s="14" t="inlineStr">
        <is>
          <t>10 FURADEIRAS</t>
        </is>
      </c>
      <c r="I1509" s="9" t="inlineStr">
        <is>
          <t>10 FURADEIRAS</t>
        </is>
      </c>
      <c r="J1509" s="9" t="n">
        <v>40</v>
      </c>
      <c r="K1509" s="14">
        <f>IF($E1509="","",IFERROR(INDEX('01_Cad_Pecas'!$H$2:$H$5000,MATCH($E1509,'01_Cad_Pecas'!$D$2:$D$5000,0)),IFERROR(INDEX('01_Cad_Pecas'!$H$2:$H$5000,MATCH(VALUE($E1509),'01_Cad_Pecas'!$D$2:$D$5000,0)),"")))</f>
        <v/>
      </c>
      <c r="L1509" s="14">
        <f>IF($E1509="","",IFERROR(INDEX('01_Cad_Pecas'!$I$2:$I$5000,MATCH($E1509,'01_Cad_Pecas'!$D$2:$D$5000,0)),IFERROR(INDEX('01_Cad_Pecas'!$I$2:$I$5000,MATCH(VALUE($E1509),'01_Cad_Pecas'!$D$2:$D$5000,0)),"")))</f>
        <v/>
      </c>
      <c r="M1509" s="14">
        <f>IF(OR($J1509="",$L1509=""),"",IF($K1509="",0,$K1509)+$J1509*$L1509)</f>
        <v/>
      </c>
      <c r="N1509" s="14" t="n">
        <v>46205</v>
      </c>
      <c r="O1509" s="14" t="n">
        <v>40</v>
      </c>
      <c r="P1509" s="14" t="n"/>
      <c r="Q1509" s="14" t="n"/>
      <c r="R1509" s="14" t="n"/>
      <c r="S1509" s="14" t="n"/>
      <c r="T1509" s="14" t="n"/>
      <c r="U1509" s="14" t="n"/>
      <c r="V1509" s="14" t="n"/>
      <c r="W1509" s="14" t="n"/>
      <c r="X1509" s="14" t="n"/>
      <c r="Y1509" s="14" t="n"/>
      <c r="Z1509" s="14" t="n"/>
      <c r="AA1509" s="11" t="n"/>
      <c r="AB1509" s="14">
        <f>B1509&amp;"|"&amp;I1509</f>
        <v/>
      </c>
      <c r="AC1509">
        <f>IF($B1509="","","|"&amp;SUBSTITUTE(TRIM(SUBSTITUTE(SUBSTITUTE(SUBSTITUTE(SUBSTITUTE(SUBSTITUTE(SUBSTITUTE(SUBSTITUTE(SUBSTITUTE(SUBSTITUTE(SUBSTITUTE(SUBSTITUTE(SUBSTITUTE(SUBSTITUTE(SUBSTITUTE(TRIM($B1509&amp;""),CHAR(10)," "),CHAR(13)," "),"."," "),";"," "),","," "),"/"," "),"+"," "),"-"," "),"  "," "),"  "," "),"  "," "),"  "," "),"  "," "),"  "," "))," ","|")&amp;"|")</f>
        <v/>
      </c>
      <c r="AD1509">
        <f>TRIM($I1509&amp;"")</f>
        <v/>
      </c>
    </row>
    <row r="1510" ht="24" customHeight="1">
      <c r="A1510" s="9" t="n">
        <v>46206</v>
      </c>
      <c r="B1510" s="14" t="inlineStr">
        <is>
          <t>10210</t>
        </is>
      </c>
      <c r="C1510" s="14" t="n"/>
      <c r="D1510" s="14" t="inlineStr">
        <is>
          <t>10 FURADEIRAS</t>
        </is>
      </c>
      <c r="E1510" s="14" t="inlineStr">
        <is>
          <t>30080002</t>
        </is>
      </c>
      <c r="F1510" s="14" t="inlineStr">
        <is>
          <t>(3)LAT. DA BASE 750X565X12 MDP-MESA AMST.1,36X1,36</t>
        </is>
      </c>
      <c r="G1510" s="14" t="inlineStr">
        <is>
          <t>10 FURADEIRAS</t>
        </is>
      </c>
      <c r="H1510" s="14" t="inlineStr">
        <is>
          <t>10 FURADEIRAS</t>
        </is>
      </c>
      <c r="I1510" s="9" t="inlineStr">
        <is>
          <t>10 FURADEIRAS</t>
        </is>
      </c>
      <c r="J1510" s="9" t="n">
        <v>80</v>
      </c>
      <c r="K1510" s="14">
        <f>IF($E1510="","",IFERROR(INDEX('01_Cad_Pecas'!$H$2:$H$5000,MATCH($E1510,'01_Cad_Pecas'!$D$2:$D$5000,0)),IFERROR(INDEX('01_Cad_Pecas'!$H$2:$H$5000,MATCH(VALUE($E1510),'01_Cad_Pecas'!$D$2:$D$5000,0)),"")))</f>
        <v/>
      </c>
      <c r="L1510" s="14">
        <f>IF($E1510="","",IFERROR(INDEX('01_Cad_Pecas'!$I$2:$I$5000,MATCH($E1510,'01_Cad_Pecas'!$D$2:$D$5000,0)),IFERROR(INDEX('01_Cad_Pecas'!$I$2:$I$5000,MATCH(VALUE($E1510),'01_Cad_Pecas'!$D$2:$D$5000,0)),"")))</f>
        <v/>
      </c>
      <c r="M1510" s="14">
        <f>IF(OR($J1510="",$L1510=""),"",IF($K1510="",0,$K1510)+$J1510*$L1510)</f>
        <v/>
      </c>
      <c r="N1510" s="14" t="n">
        <v>46205</v>
      </c>
      <c r="O1510" s="14" t="n">
        <v>80</v>
      </c>
      <c r="P1510" s="14" t="n"/>
      <c r="Q1510" s="14" t="n"/>
      <c r="R1510" s="14" t="n"/>
      <c r="S1510" s="14" t="n"/>
      <c r="T1510" s="14" t="n"/>
      <c r="U1510" s="14" t="n"/>
      <c r="V1510" s="14" t="n"/>
      <c r="W1510" s="14" t="n"/>
      <c r="X1510" s="14" t="n"/>
      <c r="Y1510" s="14" t="n"/>
      <c r="Z1510" s="14" t="n"/>
      <c r="AA1510" s="11" t="n"/>
      <c r="AB1510" s="14">
        <f>B1510&amp;"|"&amp;I1510</f>
        <v/>
      </c>
      <c r="AC1510">
        <f>IF($B1510="","","|"&amp;SUBSTITUTE(TRIM(SUBSTITUTE(SUBSTITUTE(SUBSTITUTE(SUBSTITUTE(SUBSTITUTE(SUBSTITUTE(SUBSTITUTE(SUBSTITUTE(SUBSTITUTE(SUBSTITUTE(SUBSTITUTE(SUBSTITUTE(SUBSTITUTE(SUBSTITUTE(TRIM($B1510&amp;""),CHAR(10)," "),CHAR(13)," "),"."," "),";"," "),","," "),"/"," "),"+"," "),"-"," "),"  "," "),"  "," "),"  "," "),"  "," "),"  "," "),"  "," "))," ","|")&amp;"|")</f>
        <v/>
      </c>
      <c r="AD1510">
        <f>TRIM($I1510&amp;"")</f>
        <v/>
      </c>
    </row>
    <row r="1511" ht="24" customHeight="1">
      <c r="A1511" s="9" t="n">
        <v>46206</v>
      </c>
      <c r="B1511" s="14" t="inlineStr">
        <is>
          <t>10210</t>
        </is>
      </c>
      <c r="C1511" s="14" t="n"/>
      <c r="D1511" s="14" t="inlineStr">
        <is>
          <t>10 FURADEIRAS</t>
        </is>
      </c>
      <c r="E1511" s="14" t="inlineStr">
        <is>
          <t>20012405</t>
        </is>
      </c>
      <c r="F1511" s="14" t="inlineStr">
        <is>
          <t>(2) TRAVESSA MAIOR 1030X100X15 MDP-MESA MIAMI 1,20</t>
        </is>
      </c>
      <c r="G1511" s="14" t="inlineStr">
        <is>
          <t>10 FURADEIRAS</t>
        </is>
      </c>
      <c r="H1511" s="14" t="inlineStr">
        <is>
          <t>10 FURADEIRAS</t>
        </is>
      </c>
      <c r="I1511" s="9" t="inlineStr">
        <is>
          <t>10 FURADEIRAS</t>
        </is>
      </c>
      <c r="J1511" s="9" t="n">
        <v>100</v>
      </c>
      <c r="K1511" s="14">
        <f>IF($E1511="","",IFERROR(INDEX('01_Cad_Pecas'!$H$2:$H$5000,MATCH($E1511,'01_Cad_Pecas'!$D$2:$D$5000,0)),IFERROR(INDEX('01_Cad_Pecas'!$H$2:$H$5000,MATCH(VALUE($E1511),'01_Cad_Pecas'!$D$2:$D$5000,0)),"")))</f>
        <v/>
      </c>
      <c r="L1511" s="14">
        <f>IF($E1511="","",IFERROR(INDEX('01_Cad_Pecas'!$I$2:$I$5000,MATCH($E1511,'01_Cad_Pecas'!$D$2:$D$5000,0)),IFERROR(INDEX('01_Cad_Pecas'!$I$2:$I$5000,MATCH(VALUE($E1511),'01_Cad_Pecas'!$D$2:$D$5000,0)),"")))</f>
        <v/>
      </c>
      <c r="M1511" s="14">
        <f>IF(OR($J1511="",$L1511=""),"",IF($K1511="",0,$K1511)+$J1511*$L1511)</f>
        <v/>
      </c>
      <c r="N1511" s="14" t="n">
        <v>46205</v>
      </c>
      <c r="O1511" s="14" t="n">
        <v>100</v>
      </c>
      <c r="P1511" s="14" t="n"/>
      <c r="Q1511" s="14" t="n"/>
      <c r="R1511" s="14" t="n"/>
      <c r="S1511" s="14" t="n"/>
      <c r="T1511" s="14" t="n"/>
      <c r="U1511" s="14" t="n"/>
      <c r="V1511" s="14" t="n"/>
      <c r="W1511" s="14" t="n"/>
      <c r="X1511" s="14" t="n"/>
      <c r="Y1511" s="14" t="n"/>
      <c r="Z1511" s="14" t="n"/>
      <c r="AA1511" s="11" t="n"/>
      <c r="AB1511" s="14">
        <f>B1511&amp;"|"&amp;I1511</f>
        <v/>
      </c>
      <c r="AC1511">
        <f>IF($B1511="","","|"&amp;SUBSTITUTE(TRIM(SUBSTITUTE(SUBSTITUTE(SUBSTITUTE(SUBSTITUTE(SUBSTITUTE(SUBSTITUTE(SUBSTITUTE(SUBSTITUTE(SUBSTITUTE(SUBSTITUTE(SUBSTITUTE(SUBSTITUTE(SUBSTITUTE(SUBSTITUTE(TRIM($B1511&amp;""),CHAR(10)," "),CHAR(13)," "),"."," "),";"," "),","," "),"/"," "),"+"," "),"-"," "),"  "," "),"  "," "),"  "," "),"  "," "),"  "," "),"  "," "))," ","|")&amp;"|")</f>
        <v/>
      </c>
      <c r="AD1511">
        <f>TRIM($I1511&amp;"")</f>
        <v/>
      </c>
    </row>
    <row r="1512" ht="24" customHeight="1">
      <c r="A1512" s="9" t="n">
        <v>46206</v>
      </c>
      <c r="B1512" s="14" t="inlineStr">
        <is>
          <t>10210</t>
        </is>
      </c>
      <c r="C1512" s="14" t="n"/>
      <c r="D1512" s="14" t="inlineStr">
        <is>
          <t>10 FURADEIRAS</t>
        </is>
      </c>
      <c r="E1512" s="14" t="inlineStr">
        <is>
          <t>20013107</t>
        </is>
      </c>
      <c r="F1512" s="14" t="inlineStr">
        <is>
          <t>(3) TRAV.MENOR 610X100X15 MDP-MESA MIAMI 1,37X0,80</t>
        </is>
      </c>
      <c r="G1512" s="14" t="inlineStr">
        <is>
          <t>10 FURADEIRAS</t>
        </is>
      </c>
      <c r="H1512" s="14" t="inlineStr">
        <is>
          <t>10 FURADEIRAS</t>
        </is>
      </c>
      <c r="I1512" s="9" t="inlineStr">
        <is>
          <t>10 FURADEIRAS</t>
        </is>
      </c>
      <c r="J1512" s="9" t="n">
        <v>280</v>
      </c>
      <c r="K1512" s="14">
        <f>IF($E1512="","",IFERROR(INDEX('01_Cad_Pecas'!$H$2:$H$5000,MATCH($E1512,'01_Cad_Pecas'!$D$2:$D$5000,0)),IFERROR(INDEX('01_Cad_Pecas'!$H$2:$H$5000,MATCH(VALUE($E1512),'01_Cad_Pecas'!$D$2:$D$5000,0)),"")))</f>
        <v/>
      </c>
      <c r="L1512" s="14">
        <f>IF($E1512="","",IFERROR(INDEX('01_Cad_Pecas'!$I$2:$I$5000,MATCH($E1512,'01_Cad_Pecas'!$D$2:$D$5000,0)),IFERROR(INDEX('01_Cad_Pecas'!$I$2:$I$5000,MATCH(VALUE($E1512),'01_Cad_Pecas'!$D$2:$D$5000,0)),"")))</f>
        <v/>
      </c>
      <c r="M1512" s="14">
        <f>IF(OR($J1512="",$L1512=""),"",IF($K1512="",0,$K1512)+$J1512*$L1512)</f>
        <v/>
      </c>
      <c r="N1512" s="14" t="n">
        <v>46205</v>
      </c>
      <c r="O1512" s="14" t="n">
        <v>280</v>
      </c>
      <c r="P1512" s="14" t="n"/>
      <c r="Q1512" s="14" t="n"/>
      <c r="R1512" s="14" t="n"/>
      <c r="S1512" s="14" t="n"/>
      <c r="T1512" s="14" t="n"/>
      <c r="U1512" s="14" t="n"/>
      <c r="V1512" s="14" t="n"/>
      <c r="W1512" s="14" t="n"/>
      <c r="X1512" s="14" t="n"/>
      <c r="Y1512" s="14" t="n"/>
      <c r="Z1512" s="14" t="n"/>
      <c r="AA1512" s="11" t="n"/>
      <c r="AB1512" s="14">
        <f>B1512&amp;"|"&amp;I1512</f>
        <v/>
      </c>
      <c r="AC1512">
        <f>IF($B1512="","","|"&amp;SUBSTITUTE(TRIM(SUBSTITUTE(SUBSTITUTE(SUBSTITUTE(SUBSTITUTE(SUBSTITUTE(SUBSTITUTE(SUBSTITUTE(SUBSTITUTE(SUBSTITUTE(SUBSTITUTE(SUBSTITUTE(SUBSTITUTE(SUBSTITUTE(SUBSTITUTE(TRIM($B1512&amp;""),CHAR(10)," "),CHAR(13)," "),"."," "),";"," "),","," "),"/"," "),"+"," "),"-"," "),"  "," "),"  "," "),"  "," "),"  "," "),"  "," "),"  "," "))," ","|")&amp;"|")</f>
        <v/>
      </c>
      <c r="AD1512">
        <f>TRIM($I1512&amp;"")</f>
        <v/>
      </c>
    </row>
    <row r="1513" ht="24" customHeight="1">
      <c r="A1513" s="9" t="n">
        <v>46206</v>
      </c>
      <c r="B1513" s="14" t="inlineStr">
        <is>
          <t>10210</t>
        </is>
      </c>
      <c r="C1513" s="14" t="n"/>
      <c r="D1513" s="14" t="inlineStr">
        <is>
          <t>10 FURADEIRAS</t>
        </is>
      </c>
      <c r="E1513" s="14" t="inlineStr">
        <is>
          <t>20016106</t>
        </is>
      </c>
      <c r="F1513" s="14" t="inlineStr">
        <is>
          <t>(2)TRAV.MAIOR 1442X100X15 MDP-MESA MIAMI 1,60X0,80</t>
        </is>
      </c>
      <c r="G1513" s="14" t="inlineStr">
        <is>
          <t>10 FURADEIRAS</t>
        </is>
      </c>
      <c r="H1513" s="14" t="inlineStr">
        <is>
          <t>10 FURADEIRAS</t>
        </is>
      </c>
      <c r="I1513" s="9" t="inlineStr">
        <is>
          <t>10 FURADEIRAS</t>
        </is>
      </c>
      <c r="J1513" s="9" t="n">
        <v>180</v>
      </c>
      <c r="K1513" s="14">
        <f>IF($E1513="","",IFERROR(INDEX('01_Cad_Pecas'!$H$2:$H$5000,MATCH($E1513,'01_Cad_Pecas'!$D$2:$D$5000,0)),IFERROR(INDEX('01_Cad_Pecas'!$H$2:$H$5000,MATCH(VALUE($E1513),'01_Cad_Pecas'!$D$2:$D$5000,0)),"")))</f>
        <v/>
      </c>
      <c r="L1513" s="14">
        <f>IF($E1513="","",IFERROR(INDEX('01_Cad_Pecas'!$I$2:$I$5000,MATCH($E1513,'01_Cad_Pecas'!$D$2:$D$5000,0)),IFERROR(INDEX('01_Cad_Pecas'!$I$2:$I$5000,MATCH(VALUE($E1513),'01_Cad_Pecas'!$D$2:$D$5000,0)),"")))</f>
        <v/>
      </c>
      <c r="M1513" s="14">
        <f>IF(OR($J1513="",$L1513=""),"",IF($K1513="",0,$K1513)+$J1513*$L1513)</f>
        <v/>
      </c>
      <c r="N1513" s="14" t="n">
        <v>46205</v>
      </c>
      <c r="O1513" s="14" t="n">
        <v>180</v>
      </c>
      <c r="P1513" s="14" t="n"/>
      <c r="Q1513" s="14" t="n"/>
      <c r="R1513" s="14" t="n"/>
      <c r="S1513" s="14" t="n"/>
      <c r="T1513" s="14" t="n"/>
      <c r="U1513" s="14" t="n"/>
      <c r="V1513" s="14" t="n"/>
      <c r="W1513" s="14" t="n"/>
      <c r="X1513" s="14" t="n"/>
      <c r="Y1513" s="14" t="n"/>
      <c r="Z1513" s="14" t="n"/>
      <c r="AA1513" s="11" t="n"/>
      <c r="AB1513" s="14">
        <f>B1513&amp;"|"&amp;I1513</f>
        <v/>
      </c>
      <c r="AC1513">
        <f>IF($B1513="","","|"&amp;SUBSTITUTE(TRIM(SUBSTITUTE(SUBSTITUTE(SUBSTITUTE(SUBSTITUTE(SUBSTITUTE(SUBSTITUTE(SUBSTITUTE(SUBSTITUTE(SUBSTITUTE(SUBSTITUTE(SUBSTITUTE(SUBSTITUTE(SUBSTITUTE(SUBSTITUTE(TRIM($B1513&amp;""),CHAR(10)," "),CHAR(13)," "),"."," "),";"," "),","," "),"/"," "),"+"," "),"-"," "),"  "," "),"  "," "),"  "," "),"  "," "),"  "," "),"  "," "))," ","|")&amp;"|")</f>
        <v/>
      </c>
      <c r="AD1513">
        <f>TRIM($I1513&amp;"")</f>
        <v/>
      </c>
    </row>
    <row r="1514" ht="24" customHeight="1">
      <c r="A1514" s="9" t="n">
        <v>46206</v>
      </c>
      <c r="B1514" s="14" t="inlineStr">
        <is>
          <t>10210</t>
        </is>
      </c>
      <c r="C1514" s="14" t="n"/>
      <c r="D1514" s="14" t="inlineStr">
        <is>
          <t>10 FURADEIRAS</t>
        </is>
      </c>
      <c r="E1514" s="14" t="inlineStr">
        <is>
          <t>20031206</t>
        </is>
      </c>
      <c r="F1514" s="14" t="inlineStr">
        <is>
          <t>(3) TRAV MENOR 614(624)X100X15 MDP-NOVA YORK 1,20</t>
        </is>
      </c>
      <c r="G1514" s="14" t="inlineStr">
        <is>
          <t>10 FURADEIRAS</t>
        </is>
      </c>
      <c r="H1514" s="14" t="inlineStr">
        <is>
          <t>10 FURADEIRAS</t>
        </is>
      </c>
      <c r="I1514" s="9" t="inlineStr">
        <is>
          <t>10 FURADEIRAS</t>
        </is>
      </c>
      <c r="J1514" s="9" t="n">
        <v>6</v>
      </c>
      <c r="K1514" s="14">
        <f>IF($E1514="","",IFERROR(INDEX('01_Cad_Pecas'!$H$2:$H$5000,MATCH($E1514,'01_Cad_Pecas'!$D$2:$D$5000,0)),IFERROR(INDEX('01_Cad_Pecas'!$H$2:$H$5000,MATCH(VALUE($E1514),'01_Cad_Pecas'!$D$2:$D$5000,0)),"")))</f>
        <v/>
      </c>
      <c r="L1514" s="14">
        <f>IF($E1514="","",IFERROR(INDEX('01_Cad_Pecas'!$I$2:$I$5000,MATCH($E1514,'01_Cad_Pecas'!$D$2:$D$5000,0)),IFERROR(INDEX('01_Cad_Pecas'!$I$2:$I$5000,MATCH(VALUE($E1514),'01_Cad_Pecas'!$D$2:$D$5000,0)),"")))</f>
        <v/>
      </c>
      <c r="M1514" s="14">
        <f>IF(OR($J1514="",$L1514=""),"",IF($K1514="",0,$K1514)+$J1514*$L1514)</f>
        <v/>
      </c>
      <c r="N1514" s="14" t="n">
        <v>46205</v>
      </c>
      <c r="O1514" s="14" t="n">
        <v>6</v>
      </c>
      <c r="P1514" s="14" t="n"/>
      <c r="Q1514" s="14" t="n"/>
      <c r="R1514" s="14" t="n"/>
      <c r="S1514" s="14" t="n"/>
      <c r="T1514" s="14" t="n"/>
      <c r="U1514" s="14" t="n"/>
      <c r="V1514" s="14" t="n"/>
      <c r="W1514" s="14" t="n"/>
      <c r="X1514" s="14" t="n"/>
      <c r="Y1514" s="14" t="n"/>
      <c r="Z1514" s="14" t="n"/>
      <c r="AA1514" s="11" t="n"/>
      <c r="AB1514" s="14">
        <f>B1514&amp;"|"&amp;I1514</f>
        <v/>
      </c>
      <c r="AC1514">
        <f>IF($B1514="","","|"&amp;SUBSTITUTE(TRIM(SUBSTITUTE(SUBSTITUTE(SUBSTITUTE(SUBSTITUTE(SUBSTITUTE(SUBSTITUTE(SUBSTITUTE(SUBSTITUTE(SUBSTITUTE(SUBSTITUTE(SUBSTITUTE(SUBSTITUTE(SUBSTITUTE(SUBSTITUTE(TRIM($B1514&amp;""),CHAR(10)," "),CHAR(13)," "),"."," "),";"," "),","," "),"/"," "),"+"," "),"-"," "),"  "," "),"  "," "),"  "," "),"  "," "),"  "," "),"  "," "))," ","|")&amp;"|")</f>
        <v/>
      </c>
      <c r="AD1514">
        <f>TRIM($I1514&amp;"")</f>
        <v/>
      </c>
    </row>
    <row r="1515" ht="24" customHeight="1">
      <c r="A1515" s="9" t="n">
        <v>46206</v>
      </c>
      <c r="B1515" s="14" t="inlineStr">
        <is>
          <t>10210</t>
        </is>
      </c>
      <c r="C1515" s="14" t="n"/>
      <c r="D1515" s="14" t="inlineStr">
        <is>
          <t>10 FURADEIRAS</t>
        </is>
      </c>
      <c r="E1515" s="14" t="inlineStr">
        <is>
          <t>20031605</t>
        </is>
      </c>
      <c r="F1515" s="14" t="inlineStr">
        <is>
          <t>(2)TRAV MAIOR 1342(1352)X100X15 MDP-NOVA YORK 1,60</t>
        </is>
      </c>
      <c r="G1515" s="14" t="inlineStr">
        <is>
          <t>10 FURADEIRAS</t>
        </is>
      </c>
      <c r="H1515" s="14" t="inlineStr">
        <is>
          <t>10 FURADEIRAS</t>
        </is>
      </c>
      <c r="I1515" s="9" t="inlineStr">
        <is>
          <t>10 FURADEIRAS</t>
        </is>
      </c>
      <c r="J1515" s="9" t="n">
        <v>6</v>
      </c>
      <c r="K1515" s="14">
        <f>IF($E1515="","",IFERROR(INDEX('01_Cad_Pecas'!$H$2:$H$5000,MATCH($E1515,'01_Cad_Pecas'!$D$2:$D$5000,0)),IFERROR(INDEX('01_Cad_Pecas'!$H$2:$H$5000,MATCH(VALUE($E1515),'01_Cad_Pecas'!$D$2:$D$5000,0)),"")))</f>
        <v/>
      </c>
      <c r="L1515" s="14">
        <f>IF($E1515="","",IFERROR(INDEX('01_Cad_Pecas'!$I$2:$I$5000,MATCH($E1515,'01_Cad_Pecas'!$D$2:$D$5000,0)),IFERROR(INDEX('01_Cad_Pecas'!$I$2:$I$5000,MATCH(VALUE($E1515),'01_Cad_Pecas'!$D$2:$D$5000,0)),"")))</f>
        <v/>
      </c>
      <c r="M1515" s="14">
        <f>IF(OR($J1515="",$L1515=""),"",IF($K1515="",0,$K1515)+$J1515*$L1515)</f>
        <v/>
      </c>
      <c r="N1515" s="14" t="n">
        <v>46205</v>
      </c>
      <c r="O1515" s="14" t="n">
        <v>6</v>
      </c>
      <c r="P1515" s="14" t="n"/>
      <c r="Q1515" s="14" t="n"/>
      <c r="R1515" s="14" t="n"/>
      <c r="S1515" s="14" t="n"/>
      <c r="T1515" s="14" t="n"/>
      <c r="U1515" s="14" t="n"/>
      <c r="V1515" s="14" t="n"/>
      <c r="W1515" s="14" t="n"/>
      <c r="X1515" s="14" t="n"/>
      <c r="Y1515" s="14" t="n"/>
      <c r="Z1515" s="14" t="n"/>
      <c r="AA1515" s="11" t="n"/>
      <c r="AB1515" s="14">
        <f>B1515&amp;"|"&amp;I1515</f>
        <v/>
      </c>
      <c r="AC1515">
        <f>IF($B1515="","","|"&amp;SUBSTITUTE(TRIM(SUBSTITUTE(SUBSTITUTE(SUBSTITUTE(SUBSTITUTE(SUBSTITUTE(SUBSTITUTE(SUBSTITUTE(SUBSTITUTE(SUBSTITUTE(SUBSTITUTE(SUBSTITUTE(SUBSTITUTE(SUBSTITUTE(SUBSTITUTE(TRIM($B1515&amp;""),CHAR(10)," "),CHAR(13)," "),"."," "),";"," "),","," "),"/"," "),"+"," "),"-"," "),"  "," "),"  "," "),"  "," "),"  "," "),"  "," "),"  "," "))," ","|")&amp;"|")</f>
        <v/>
      </c>
      <c r="AD1515">
        <f>TRIM($I1515&amp;"")</f>
        <v/>
      </c>
    </row>
    <row r="1516" ht="24" customHeight="1">
      <c r="A1516" s="9" t="n">
        <v>46206</v>
      </c>
      <c r="B1516" s="14" t="inlineStr">
        <is>
          <t>10210</t>
        </is>
      </c>
      <c r="C1516" s="14" t="n"/>
      <c r="D1516" s="14" t="inlineStr">
        <is>
          <t>10 FURADEIRAS</t>
        </is>
      </c>
      <c r="E1516" s="14" t="inlineStr">
        <is>
          <t>30080003</t>
        </is>
      </c>
      <c r="F1516" s="14" t="inlineStr">
        <is>
          <t>(4)TAMP INTERNO 500X400X15MDP-MESA AMST.1,36X1,36</t>
        </is>
      </c>
      <c r="G1516" s="14" t="inlineStr">
        <is>
          <t>10 FURADEIRAS</t>
        </is>
      </c>
      <c r="H1516" s="14" t="inlineStr">
        <is>
          <t>10 FURADEIRAS</t>
        </is>
      </c>
      <c r="I1516" s="9" t="inlineStr">
        <is>
          <t>10 FURADEIRAS</t>
        </is>
      </c>
      <c r="J1516" s="9" t="n">
        <v>43</v>
      </c>
      <c r="K1516" s="14">
        <f>IF($E1516="","",IFERROR(INDEX('01_Cad_Pecas'!$H$2:$H$5000,MATCH($E1516,'01_Cad_Pecas'!$D$2:$D$5000,0)),IFERROR(INDEX('01_Cad_Pecas'!$H$2:$H$5000,MATCH(VALUE($E1516),'01_Cad_Pecas'!$D$2:$D$5000,0)),"")))</f>
        <v/>
      </c>
      <c r="L1516" s="14">
        <f>IF($E1516="","",IFERROR(INDEX('01_Cad_Pecas'!$I$2:$I$5000,MATCH($E1516,'01_Cad_Pecas'!$D$2:$D$5000,0)),IFERROR(INDEX('01_Cad_Pecas'!$I$2:$I$5000,MATCH(VALUE($E1516),'01_Cad_Pecas'!$D$2:$D$5000,0)),"")))</f>
        <v/>
      </c>
      <c r="M1516" s="14">
        <f>IF(OR($J1516="",$L1516=""),"",IF($K1516="",0,$K1516)+$J1516*$L1516)</f>
        <v/>
      </c>
      <c r="N1516" s="14" t="n">
        <v>46205</v>
      </c>
      <c r="O1516" s="14" t="n">
        <v>43</v>
      </c>
      <c r="P1516" s="14" t="n"/>
      <c r="Q1516" s="14" t="n"/>
      <c r="R1516" s="14" t="n"/>
      <c r="S1516" s="14" t="n"/>
      <c r="T1516" s="14" t="n"/>
      <c r="U1516" s="14" t="n"/>
      <c r="V1516" s="14" t="n"/>
      <c r="W1516" s="14" t="n"/>
      <c r="X1516" s="14" t="n"/>
      <c r="Y1516" s="14" t="n"/>
      <c r="Z1516" s="14" t="n"/>
      <c r="AA1516" s="11" t="n"/>
      <c r="AB1516" s="14">
        <f>B1516&amp;"|"&amp;I1516</f>
        <v/>
      </c>
      <c r="AC1516">
        <f>IF($B1516="","","|"&amp;SUBSTITUTE(TRIM(SUBSTITUTE(SUBSTITUTE(SUBSTITUTE(SUBSTITUTE(SUBSTITUTE(SUBSTITUTE(SUBSTITUTE(SUBSTITUTE(SUBSTITUTE(SUBSTITUTE(SUBSTITUTE(SUBSTITUTE(SUBSTITUTE(SUBSTITUTE(TRIM($B1516&amp;""),CHAR(10)," "),CHAR(13)," "),"."," "),";"," "),","," "),"/"," "),"+"," "),"-"," "),"  "," "),"  "," "),"  "," "),"  "," "),"  "," "),"  "," "))," ","|")&amp;"|")</f>
        <v/>
      </c>
      <c r="AD1516">
        <f>TRIM($I1516&amp;"")</f>
        <v/>
      </c>
    </row>
    <row r="1517" ht="24" customHeight="1">
      <c r="A1517" s="9" t="n">
        <v>46206</v>
      </c>
      <c r="B1517" s="14" t="inlineStr">
        <is>
          <t>10210</t>
        </is>
      </c>
      <c r="C1517" s="14" t="n"/>
      <c r="D1517" s="14" t="inlineStr">
        <is>
          <t>10 FURADEIRAS</t>
        </is>
      </c>
      <c r="E1517" s="14" t="inlineStr">
        <is>
          <t>30080004</t>
        </is>
      </c>
      <c r="F1517" s="14" t="inlineStr">
        <is>
          <t>(6)TRAV. MAIOR 1320X65 (135)X15 MDP-AMST.1,36X1,36</t>
        </is>
      </c>
      <c r="G1517" s="14" t="inlineStr">
        <is>
          <t>10 FURADEIRAS</t>
        </is>
      </c>
      <c r="H1517" s="14" t="inlineStr">
        <is>
          <t>10 FURADEIRAS</t>
        </is>
      </c>
      <c r="I1517" s="9" t="inlineStr">
        <is>
          <t>10 FURADEIRAS</t>
        </is>
      </c>
      <c r="J1517" s="9" t="n">
        <v>86</v>
      </c>
      <c r="K1517" s="14">
        <f>IF($E1517="","",IFERROR(INDEX('01_Cad_Pecas'!$H$2:$H$5000,MATCH($E1517,'01_Cad_Pecas'!$D$2:$D$5000,0)),IFERROR(INDEX('01_Cad_Pecas'!$H$2:$H$5000,MATCH(VALUE($E1517),'01_Cad_Pecas'!$D$2:$D$5000,0)),"")))</f>
        <v/>
      </c>
      <c r="L1517" s="14">
        <f>IF($E1517="","",IFERROR(INDEX('01_Cad_Pecas'!$I$2:$I$5000,MATCH($E1517,'01_Cad_Pecas'!$D$2:$D$5000,0)),IFERROR(INDEX('01_Cad_Pecas'!$I$2:$I$5000,MATCH(VALUE($E1517),'01_Cad_Pecas'!$D$2:$D$5000,0)),"")))</f>
        <v/>
      </c>
      <c r="M1517" s="14">
        <f>IF(OR($J1517="",$L1517=""),"",IF($K1517="",0,$K1517)+$J1517*$L1517)</f>
        <v/>
      </c>
      <c r="N1517" s="14" t="n">
        <v>46205</v>
      </c>
      <c r="O1517" s="14" t="n">
        <v>86</v>
      </c>
      <c r="P1517" s="14" t="n"/>
      <c r="Q1517" s="14" t="n"/>
      <c r="R1517" s="14" t="n"/>
      <c r="S1517" s="14" t="n"/>
      <c r="T1517" s="14" t="n"/>
      <c r="U1517" s="14" t="n"/>
      <c r="V1517" s="14" t="n"/>
      <c r="W1517" s="14" t="n"/>
      <c r="X1517" s="14" t="n"/>
      <c r="Y1517" s="14" t="n"/>
      <c r="Z1517" s="14" t="n"/>
      <c r="AA1517" s="11" t="n"/>
      <c r="AB1517" s="14">
        <f>B1517&amp;"|"&amp;I1517</f>
        <v/>
      </c>
      <c r="AC1517">
        <f>IF($B1517="","","|"&amp;SUBSTITUTE(TRIM(SUBSTITUTE(SUBSTITUTE(SUBSTITUTE(SUBSTITUTE(SUBSTITUTE(SUBSTITUTE(SUBSTITUTE(SUBSTITUTE(SUBSTITUTE(SUBSTITUTE(SUBSTITUTE(SUBSTITUTE(SUBSTITUTE(SUBSTITUTE(TRIM($B1517&amp;""),CHAR(10)," "),CHAR(13)," "),"."," "),";"," "),","," "),"/"," "),"+"," "),"-"," "),"  "," "),"  "," "),"  "," "),"  "," "),"  "," "),"  "," "))," ","|")&amp;"|")</f>
        <v/>
      </c>
      <c r="AD1517">
        <f>TRIM($I1517&amp;"")</f>
        <v/>
      </c>
    </row>
    <row r="1518" ht="24" customHeight="1">
      <c r="A1518" s="9" t="n">
        <v>46206</v>
      </c>
      <c r="B1518" s="14" t="inlineStr">
        <is>
          <t>10210</t>
        </is>
      </c>
      <c r="C1518" s="14" t="n"/>
      <c r="D1518" s="14" t="inlineStr">
        <is>
          <t>10 FURADEIRAS</t>
        </is>
      </c>
      <c r="E1518" s="14" t="inlineStr">
        <is>
          <t>30080005</t>
        </is>
      </c>
      <c r="F1518" s="14" t="inlineStr">
        <is>
          <t>(5) TRAV. MENOR1190X65X15 MDP-MESA AMST.1,36X1,36</t>
        </is>
      </c>
      <c r="G1518" s="14" t="inlineStr">
        <is>
          <t>10 FURADEIRAS</t>
        </is>
      </c>
      <c r="H1518" s="14" t="inlineStr">
        <is>
          <t>10 FURADEIRAS</t>
        </is>
      </c>
      <c r="I1518" s="9" t="inlineStr">
        <is>
          <t>10 FURADEIRAS</t>
        </is>
      </c>
      <c r="J1518" s="9" t="n">
        <v>86</v>
      </c>
      <c r="K1518" s="14">
        <f>IF($E1518="","",IFERROR(INDEX('01_Cad_Pecas'!$H$2:$H$5000,MATCH($E1518,'01_Cad_Pecas'!$D$2:$D$5000,0)),IFERROR(INDEX('01_Cad_Pecas'!$H$2:$H$5000,MATCH(VALUE($E1518),'01_Cad_Pecas'!$D$2:$D$5000,0)),"")))</f>
        <v/>
      </c>
      <c r="L1518" s="14">
        <f>IF($E1518="","",IFERROR(INDEX('01_Cad_Pecas'!$I$2:$I$5000,MATCH($E1518,'01_Cad_Pecas'!$D$2:$D$5000,0)),IFERROR(INDEX('01_Cad_Pecas'!$I$2:$I$5000,MATCH(VALUE($E1518),'01_Cad_Pecas'!$D$2:$D$5000,0)),"")))</f>
        <v/>
      </c>
      <c r="M1518" s="14">
        <f>IF(OR($J1518="",$L1518=""),"",IF($K1518="",0,$K1518)+$J1518*$L1518)</f>
        <v/>
      </c>
      <c r="N1518" s="14" t="n">
        <v>46205</v>
      </c>
      <c r="O1518" s="14" t="n">
        <v>86</v>
      </c>
      <c r="P1518" s="14" t="n"/>
      <c r="Q1518" s="14" t="n"/>
      <c r="R1518" s="14" t="n"/>
      <c r="S1518" s="14" t="n"/>
      <c r="T1518" s="14" t="n"/>
      <c r="U1518" s="14" t="n"/>
      <c r="V1518" s="14" t="n"/>
      <c r="W1518" s="14" t="n"/>
      <c r="X1518" s="14" t="n"/>
      <c r="Y1518" s="14" t="n"/>
      <c r="Z1518" s="14" t="n"/>
      <c r="AA1518" s="11" t="n"/>
      <c r="AB1518" s="14">
        <f>B1518&amp;"|"&amp;I1518</f>
        <v/>
      </c>
      <c r="AC1518">
        <f>IF($B1518="","","|"&amp;SUBSTITUTE(TRIM(SUBSTITUTE(SUBSTITUTE(SUBSTITUTE(SUBSTITUTE(SUBSTITUTE(SUBSTITUTE(SUBSTITUTE(SUBSTITUTE(SUBSTITUTE(SUBSTITUTE(SUBSTITUTE(SUBSTITUTE(SUBSTITUTE(SUBSTITUTE(TRIM($B1518&amp;""),CHAR(10)," "),CHAR(13)," "),"."," "),";"," "),","," "),"/"," "),"+"," "),"-"," "),"  "," "),"  "," "),"  "," "),"  "," "),"  "," "),"  "," "))," ","|")&amp;"|")</f>
        <v/>
      </c>
      <c r="AD1518">
        <f>TRIM($I1518&amp;"")</f>
        <v/>
      </c>
    </row>
    <row r="1519" ht="24" customHeight="1">
      <c r="A1519" s="9" t="n">
        <v>46206</v>
      </c>
      <c r="B1519" s="14" t="inlineStr">
        <is>
          <t>10210</t>
        </is>
      </c>
      <c r="C1519" s="14" t="n"/>
      <c r="D1519" s="14" t="inlineStr">
        <is>
          <t>10 FURADEIRAS</t>
        </is>
      </c>
      <c r="E1519" s="14" t="inlineStr">
        <is>
          <t>20019001</t>
        </is>
      </c>
      <c r="F1519" s="14" t="inlineStr">
        <is>
          <t>(2-4) LATERAL 751X124X12 MDF - MESA SANTIAGO</t>
        </is>
      </c>
      <c r="G1519" s="14" t="inlineStr">
        <is>
          <t>10 FURADEIRAS</t>
        </is>
      </c>
      <c r="H1519" s="14" t="inlineStr">
        <is>
          <t>10 FURADEIRAS</t>
        </is>
      </c>
      <c r="I1519" s="9" t="inlineStr">
        <is>
          <t>10 FURADEIRAS</t>
        </is>
      </c>
      <c r="J1519" s="9" t="n">
        <v>80</v>
      </c>
      <c r="K1519" s="14">
        <f>IF($E1519="","",IFERROR(INDEX('01_Cad_Pecas'!$H$2:$H$5000,MATCH($E1519,'01_Cad_Pecas'!$D$2:$D$5000,0)),IFERROR(INDEX('01_Cad_Pecas'!$H$2:$H$5000,MATCH(VALUE($E1519),'01_Cad_Pecas'!$D$2:$D$5000,0)),"")))</f>
        <v/>
      </c>
      <c r="L1519" s="14">
        <f>IF($E1519="","",IFERROR(INDEX('01_Cad_Pecas'!$I$2:$I$5000,MATCH($E1519,'01_Cad_Pecas'!$D$2:$D$5000,0)),IFERROR(INDEX('01_Cad_Pecas'!$I$2:$I$5000,MATCH(VALUE($E1519),'01_Cad_Pecas'!$D$2:$D$5000,0)),"")))</f>
        <v/>
      </c>
      <c r="M1519" s="14">
        <f>IF(OR($J1519="",$L1519=""),"",IF($K1519="",0,$K1519)+$J1519*$L1519)</f>
        <v/>
      </c>
      <c r="N1519" s="14" t="n">
        <v>46205</v>
      </c>
      <c r="O1519" s="14" t="n">
        <v>80</v>
      </c>
      <c r="P1519" s="14" t="n"/>
      <c r="Q1519" s="14" t="n"/>
      <c r="R1519" s="14" t="n"/>
      <c r="S1519" s="14" t="n"/>
      <c r="T1519" s="14" t="n"/>
      <c r="U1519" s="14" t="n"/>
      <c r="V1519" s="14" t="n"/>
      <c r="W1519" s="14" t="n"/>
      <c r="X1519" s="14" t="n"/>
      <c r="Y1519" s="14" t="n"/>
      <c r="Z1519" s="14" t="n"/>
      <c r="AA1519" s="11" t="n"/>
      <c r="AB1519" s="14">
        <f>B1519&amp;"|"&amp;I1519</f>
        <v/>
      </c>
      <c r="AC1519">
        <f>IF($B1519="","","|"&amp;SUBSTITUTE(TRIM(SUBSTITUTE(SUBSTITUTE(SUBSTITUTE(SUBSTITUTE(SUBSTITUTE(SUBSTITUTE(SUBSTITUTE(SUBSTITUTE(SUBSTITUTE(SUBSTITUTE(SUBSTITUTE(SUBSTITUTE(SUBSTITUTE(SUBSTITUTE(TRIM($B1519&amp;""),CHAR(10)," "),CHAR(13)," "),"."," "),";"," "),","," "),"/"," "),"+"," "),"-"," "),"  "," "),"  "," "),"  "," "),"  "," "),"  "," "),"  "," "))," ","|")&amp;"|")</f>
        <v/>
      </c>
      <c r="AD1519">
        <f>TRIM($I1519&amp;"")</f>
        <v/>
      </c>
    </row>
    <row r="1520" ht="24" customHeight="1">
      <c r="A1520" s="9" t="n">
        <v>46206</v>
      </c>
      <c r="B1520" s="14" t="inlineStr">
        <is>
          <t>10210</t>
        </is>
      </c>
      <c r="C1520" s="14" t="n"/>
      <c r="D1520" s="14" t="inlineStr">
        <is>
          <t>10 FURADEIRAS</t>
        </is>
      </c>
      <c r="E1520" s="14" t="inlineStr">
        <is>
          <t>20019002</t>
        </is>
      </c>
      <c r="F1520" s="14" t="inlineStr">
        <is>
          <t>FUNDO RIPADO 751X446X12 MDF - MESA SANTIAGO</t>
        </is>
      </c>
      <c r="G1520" s="14" t="inlineStr">
        <is>
          <t>10 FURADEIRAS</t>
        </is>
      </c>
      <c r="H1520" s="14" t="inlineStr">
        <is>
          <t>10 FURADEIRAS</t>
        </is>
      </c>
      <c r="I1520" s="9" t="inlineStr">
        <is>
          <t>10 FURADEIRAS</t>
        </is>
      </c>
      <c r="J1520" s="9" t="n">
        <v>80</v>
      </c>
      <c r="K1520" s="14">
        <f>IF($E1520="","",IFERROR(INDEX('01_Cad_Pecas'!$H$2:$H$5000,MATCH($E1520,'01_Cad_Pecas'!$D$2:$D$5000,0)),IFERROR(INDEX('01_Cad_Pecas'!$H$2:$H$5000,MATCH(VALUE($E1520),'01_Cad_Pecas'!$D$2:$D$5000,0)),"")))</f>
        <v/>
      </c>
      <c r="L1520" s="14">
        <f>IF($E1520="","",IFERROR(INDEX('01_Cad_Pecas'!$I$2:$I$5000,MATCH($E1520,'01_Cad_Pecas'!$D$2:$D$5000,0)),IFERROR(INDEX('01_Cad_Pecas'!$I$2:$I$5000,MATCH(VALUE($E1520),'01_Cad_Pecas'!$D$2:$D$5000,0)),"")))</f>
        <v/>
      </c>
      <c r="M1520" s="14">
        <f>IF(OR($J1520="",$L1520=""),"",IF($K1520="",0,$K1520)+$J1520*$L1520)</f>
        <v/>
      </c>
      <c r="N1520" s="14" t="n">
        <v>46205</v>
      </c>
      <c r="O1520" s="14" t="n">
        <v>80</v>
      </c>
      <c r="P1520" s="14" t="n"/>
      <c r="Q1520" s="14" t="n"/>
      <c r="R1520" s="14" t="n"/>
      <c r="S1520" s="14" t="n"/>
      <c r="T1520" s="14" t="n"/>
      <c r="U1520" s="14" t="n"/>
      <c r="V1520" s="14" t="n"/>
      <c r="W1520" s="14" t="n"/>
      <c r="X1520" s="14" t="n"/>
      <c r="Y1520" s="14" t="n"/>
      <c r="Z1520" s="14" t="n"/>
      <c r="AA1520" s="11" t="n"/>
      <c r="AB1520" s="14">
        <f>B1520&amp;"|"&amp;I1520</f>
        <v/>
      </c>
      <c r="AC1520">
        <f>IF($B1520="","","|"&amp;SUBSTITUTE(TRIM(SUBSTITUTE(SUBSTITUTE(SUBSTITUTE(SUBSTITUTE(SUBSTITUTE(SUBSTITUTE(SUBSTITUTE(SUBSTITUTE(SUBSTITUTE(SUBSTITUTE(SUBSTITUTE(SUBSTITUTE(SUBSTITUTE(SUBSTITUTE(TRIM($B1520&amp;""),CHAR(10)," "),CHAR(13)," "),"."," "),";"," "),","," "),"/"," "),"+"," "),"-"," "),"  "," "),"  "," "),"  "," "),"  "," "),"  "," "),"  "," "))," ","|")&amp;"|")</f>
        <v/>
      </c>
      <c r="AD1520">
        <f>TRIM($I1520&amp;"")</f>
        <v/>
      </c>
    </row>
    <row r="1521" ht="24" customHeight="1">
      <c r="A1521" s="9" t="n">
        <v>46206</v>
      </c>
      <c r="B1521" s="14" t="inlineStr">
        <is>
          <t>10210</t>
        </is>
      </c>
      <c r="C1521" s="14" t="n"/>
      <c r="D1521" s="14" t="inlineStr">
        <is>
          <t>10 FURADEIRAS</t>
        </is>
      </c>
      <c r="E1521" s="14" t="inlineStr">
        <is>
          <t>20019003</t>
        </is>
      </c>
      <c r="F1521" s="14" t="inlineStr">
        <is>
          <t>(5) BASE 474X152X12 MDF - MESA SANTIAGO</t>
        </is>
      </c>
      <c r="G1521" s="14" t="inlineStr">
        <is>
          <t>10 FURADEIRAS</t>
        </is>
      </c>
      <c r="H1521" s="14" t="inlineStr">
        <is>
          <t>10 FURADEIRAS</t>
        </is>
      </c>
      <c r="I1521" s="9" t="inlineStr">
        <is>
          <t>10 FURADEIRAS</t>
        </is>
      </c>
      <c r="J1521" s="9" t="n">
        <v>40</v>
      </c>
      <c r="K1521" s="14">
        <f>IF($E1521="","",IFERROR(INDEX('01_Cad_Pecas'!$H$2:$H$5000,MATCH($E1521,'01_Cad_Pecas'!$D$2:$D$5000,0)),IFERROR(INDEX('01_Cad_Pecas'!$H$2:$H$5000,MATCH(VALUE($E1521),'01_Cad_Pecas'!$D$2:$D$5000,0)),"")))</f>
        <v/>
      </c>
      <c r="L1521" s="14">
        <f>IF($E1521="","",IFERROR(INDEX('01_Cad_Pecas'!$I$2:$I$5000,MATCH($E1521,'01_Cad_Pecas'!$D$2:$D$5000,0)),IFERROR(INDEX('01_Cad_Pecas'!$I$2:$I$5000,MATCH(VALUE($E1521),'01_Cad_Pecas'!$D$2:$D$5000,0)),"")))</f>
        <v/>
      </c>
      <c r="M1521" s="14">
        <f>IF(OR($J1521="",$L1521=""),"",IF($K1521="",0,$K1521)+$J1521*$L1521)</f>
        <v/>
      </c>
      <c r="N1521" s="14" t="n">
        <v>46205</v>
      </c>
      <c r="O1521" s="14" t="n">
        <v>40</v>
      </c>
      <c r="P1521" s="14" t="n"/>
      <c r="Q1521" s="14" t="n"/>
      <c r="R1521" s="14" t="n"/>
      <c r="S1521" s="14" t="n"/>
      <c r="T1521" s="14" t="n"/>
      <c r="U1521" s="14" t="n"/>
      <c r="V1521" s="14" t="n"/>
      <c r="W1521" s="14" t="n"/>
      <c r="X1521" s="14" t="n"/>
      <c r="Y1521" s="14" t="n"/>
      <c r="Z1521" s="14" t="n"/>
      <c r="AA1521" s="11" t="n"/>
      <c r="AB1521" s="14">
        <f>B1521&amp;"|"&amp;I1521</f>
        <v/>
      </c>
      <c r="AC1521">
        <f>IF($B1521="","","|"&amp;SUBSTITUTE(TRIM(SUBSTITUTE(SUBSTITUTE(SUBSTITUTE(SUBSTITUTE(SUBSTITUTE(SUBSTITUTE(SUBSTITUTE(SUBSTITUTE(SUBSTITUTE(SUBSTITUTE(SUBSTITUTE(SUBSTITUTE(SUBSTITUTE(SUBSTITUTE(TRIM($B1521&amp;""),CHAR(10)," "),CHAR(13)," "),"."," "),";"," "),","," "),"/"," "),"+"," "),"-"," "),"  "," "),"  "," "),"  "," "),"  "," "),"  "," "),"  "," "))," ","|")&amp;"|")</f>
        <v/>
      </c>
      <c r="AD1521">
        <f>TRIM($I1521&amp;"")</f>
        <v/>
      </c>
    </row>
    <row r="1522" ht="24" customHeight="1">
      <c r="A1522" s="9" t="n">
        <v>46206</v>
      </c>
      <c r="B1522" s="14" t="inlineStr">
        <is>
          <t>10210</t>
        </is>
      </c>
      <c r="C1522" s="14" t="n"/>
      <c r="D1522" s="14" t="inlineStr">
        <is>
          <t>10 FURADEIRAS</t>
        </is>
      </c>
      <c r="E1522" s="14" t="inlineStr">
        <is>
          <t>20019004</t>
        </is>
      </c>
      <c r="F1522" s="14" t="inlineStr">
        <is>
          <t>(3) CONTRATAMPO 540X218X12 MDF - MESA SANTIAGO</t>
        </is>
      </c>
      <c r="G1522" s="14" t="inlineStr">
        <is>
          <t>10 FURADEIRAS</t>
        </is>
      </c>
      <c r="H1522" s="14" t="inlineStr">
        <is>
          <t>10 FURADEIRAS</t>
        </is>
      </c>
      <c r="I1522" s="9" t="inlineStr">
        <is>
          <t>10 FURADEIRAS</t>
        </is>
      </c>
      <c r="J1522" s="9" t="n">
        <v>40</v>
      </c>
      <c r="K1522" s="14">
        <f>IF($E1522="","",IFERROR(INDEX('01_Cad_Pecas'!$H$2:$H$5000,MATCH($E1522,'01_Cad_Pecas'!$D$2:$D$5000,0)),IFERROR(INDEX('01_Cad_Pecas'!$H$2:$H$5000,MATCH(VALUE($E1522),'01_Cad_Pecas'!$D$2:$D$5000,0)),"")))</f>
        <v/>
      </c>
      <c r="L1522" s="14">
        <f>IF($E1522="","",IFERROR(INDEX('01_Cad_Pecas'!$I$2:$I$5000,MATCH($E1522,'01_Cad_Pecas'!$D$2:$D$5000,0)),IFERROR(INDEX('01_Cad_Pecas'!$I$2:$I$5000,MATCH(VALUE($E1522),'01_Cad_Pecas'!$D$2:$D$5000,0)),"")))</f>
        <v/>
      </c>
      <c r="M1522" s="14">
        <f>IF(OR($J1522="",$L1522=""),"",IF($K1522="",0,$K1522)+$J1522*$L1522)</f>
        <v/>
      </c>
      <c r="N1522" s="14" t="n">
        <v>46205</v>
      </c>
      <c r="O1522" s="14" t="n">
        <v>40</v>
      </c>
      <c r="P1522" s="14" t="n"/>
      <c r="Q1522" s="14" t="n"/>
      <c r="R1522" s="14" t="n"/>
      <c r="S1522" s="14" t="n"/>
      <c r="T1522" s="14" t="n"/>
      <c r="U1522" s="14" t="n"/>
      <c r="V1522" s="14" t="n"/>
      <c r="W1522" s="14" t="n"/>
      <c r="X1522" s="14" t="n"/>
      <c r="Y1522" s="14" t="n"/>
      <c r="Z1522" s="14" t="n"/>
      <c r="AA1522" s="11" t="n"/>
      <c r="AB1522" s="14">
        <f>B1522&amp;"|"&amp;I1522</f>
        <v/>
      </c>
      <c r="AC1522">
        <f>IF($B1522="","","|"&amp;SUBSTITUTE(TRIM(SUBSTITUTE(SUBSTITUTE(SUBSTITUTE(SUBSTITUTE(SUBSTITUTE(SUBSTITUTE(SUBSTITUTE(SUBSTITUTE(SUBSTITUTE(SUBSTITUTE(SUBSTITUTE(SUBSTITUTE(SUBSTITUTE(SUBSTITUTE(TRIM($B1522&amp;""),CHAR(10)," "),CHAR(13)," "),"."," "),";"," "),","," "),"/"," "),"+"," "),"-"," "),"  "," "),"  "," "),"  "," "),"  "," "),"  "," "),"  "," "))," ","|")&amp;"|")</f>
        <v/>
      </c>
      <c r="AD1522">
        <f>TRIM($I1522&amp;"")</f>
        <v/>
      </c>
    </row>
    <row r="1523" ht="24" customHeight="1">
      <c r="A1523" s="9" t="n">
        <v>46206</v>
      </c>
      <c r="B1523" s="14" t="inlineStr">
        <is>
          <t>10210</t>
        </is>
      </c>
      <c r="C1523" s="14" t="n"/>
      <c r="D1523" s="14" t="inlineStr">
        <is>
          <t>10 FURADEIRAS</t>
        </is>
      </c>
      <c r="E1523" s="14" t="inlineStr">
        <is>
          <t>20019601</t>
        </is>
      </c>
      <c r="F1523" s="14" t="inlineStr">
        <is>
          <t>(2-5) LATERAL 751X546X12 MDF - MESA SANTIAGO 1,36</t>
        </is>
      </c>
      <c r="G1523" s="14" t="inlineStr">
        <is>
          <t>10 FURADEIRAS</t>
        </is>
      </c>
      <c r="H1523" s="14" t="inlineStr">
        <is>
          <t>10 FURADEIRAS</t>
        </is>
      </c>
      <c r="I1523" s="9" t="inlineStr">
        <is>
          <t>10 FURADEIRAS</t>
        </is>
      </c>
      <c r="J1523" s="9" t="n">
        <v>6</v>
      </c>
      <c r="K1523" s="14">
        <f>IF($E1523="","",IFERROR(INDEX('01_Cad_Pecas'!$H$2:$H$5000,MATCH($E1523,'01_Cad_Pecas'!$D$2:$D$5000,0)),IFERROR(INDEX('01_Cad_Pecas'!$H$2:$H$5000,MATCH(VALUE($E1523),'01_Cad_Pecas'!$D$2:$D$5000,0)),"")))</f>
        <v/>
      </c>
      <c r="L1523" s="14">
        <f>IF($E1523="","",IFERROR(INDEX('01_Cad_Pecas'!$I$2:$I$5000,MATCH($E1523,'01_Cad_Pecas'!$D$2:$D$5000,0)),IFERROR(INDEX('01_Cad_Pecas'!$I$2:$I$5000,MATCH(VALUE($E1523),'01_Cad_Pecas'!$D$2:$D$5000,0)),"")))</f>
        <v/>
      </c>
      <c r="M1523" s="14">
        <f>IF(OR($J1523="",$L1523=""),"",IF($K1523="",0,$K1523)+$J1523*$L1523)</f>
        <v/>
      </c>
      <c r="N1523" s="14" t="n">
        <v>46205</v>
      </c>
      <c r="O1523" s="14" t="n">
        <v>6</v>
      </c>
      <c r="P1523" s="14" t="n"/>
      <c r="Q1523" s="14" t="n"/>
      <c r="R1523" s="14" t="n"/>
      <c r="S1523" s="14" t="n"/>
      <c r="T1523" s="14" t="n"/>
      <c r="U1523" s="14" t="n"/>
      <c r="V1523" s="14" t="n"/>
      <c r="W1523" s="14" t="n"/>
      <c r="X1523" s="14" t="n"/>
      <c r="Y1523" s="14" t="n"/>
      <c r="Z1523" s="14" t="n"/>
      <c r="AA1523" s="11" t="n"/>
      <c r="AB1523" s="14">
        <f>B1523&amp;"|"&amp;I1523</f>
        <v/>
      </c>
      <c r="AC1523">
        <f>IF($B1523="","","|"&amp;SUBSTITUTE(TRIM(SUBSTITUTE(SUBSTITUTE(SUBSTITUTE(SUBSTITUTE(SUBSTITUTE(SUBSTITUTE(SUBSTITUTE(SUBSTITUTE(SUBSTITUTE(SUBSTITUTE(SUBSTITUTE(SUBSTITUTE(SUBSTITUTE(SUBSTITUTE(TRIM($B1523&amp;""),CHAR(10)," "),CHAR(13)," "),"."," "),";"," "),","," "),"/"," "),"+"," "),"-"," "),"  "," "),"  "," "),"  "," "),"  "," "),"  "," "),"  "," "))," ","|")&amp;"|")</f>
        <v/>
      </c>
      <c r="AD1523">
        <f>TRIM($I1523&amp;"")</f>
        <v/>
      </c>
    </row>
    <row r="1524" ht="24" customHeight="1">
      <c r="A1524" s="9" t="n">
        <v>46206</v>
      </c>
      <c r="B1524" s="14" t="inlineStr">
        <is>
          <t>10210</t>
        </is>
      </c>
      <c r="C1524" s="14" t="n"/>
      <c r="D1524" s="14" t="inlineStr">
        <is>
          <t>10 FURADEIRAS</t>
        </is>
      </c>
      <c r="E1524" s="14" t="inlineStr">
        <is>
          <t>20019602</t>
        </is>
      </c>
      <c r="F1524" s="14" t="inlineStr">
        <is>
          <t>FUNDO RIPADO 751X546X12 MDF - MESA SANTIAGO 1,36</t>
        </is>
      </c>
      <c r="G1524" s="14" t="inlineStr">
        <is>
          <t>10 FURADEIRAS</t>
        </is>
      </c>
      <c r="H1524" s="14" t="inlineStr">
        <is>
          <t>10 FURADEIRAS</t>
        </is>
      </c>
      <c r="I1524" s="9" t="inlineStr">
        <is>
          <t>10 FURADEIRAS</t>
        </is>
      </c>
      <c r="J1524" s="9" t="n">
        <v>6</v>
      </c>
      <c r="K1524" s="14">
        <f>IF($E1524="","",IFERROR(INDEX('01_Cad_Pecas'!$H$2:$H$5000,MATCH($E1524,'01_Cad_Pecas'!$D$2:$D$5000,0)),IFERROR(INDEX('01_Cad_Pecas'!$H$2:$H$5000,MATCH(VALUE($E1524),'01_Cad_Pecas'!$D$2:$D$5000,0)),"")))</f>
        <v/>
      </c>
      <c r="L1524" s="14">
        <f>IF($E1524="","",IFERROR(INDEX('01_Cad_Pecas'!$I$2:$I$5000,MATCH($E1524,'01_Cad_Pecas'!$D$2:$D$5000,0)),IFERROR(INDEX('01_Cad_Pecas'!$I$2:$I$5000,MATCH(VALUE($E1524),'01_Cad_Pecas'!$D$2:$D$5000,0)),"")))</f>
        <v/>
      </c>
      <c r="M1524" s="14">
        <f>IF(OR($J1524="",$L1524=""),"",IF($K1524="",0,$K1524)+$J1524*$L1524)</f>
        <v/>
      </c>
      <c r="N1524" s="14" t="n">
        <v>46205</v>
      </c>
      <c r="O1524" s="14" t="n">
        <v>6</v>
      </c>
      <c r="P1524" s="14" t="n"/>
      <c r="Q1524" s="14" t="n"/>
      <c r="R1524" s="14" t="n"/>
      <c r="S1524" s="14" t="n"/>
      <c r="T1524" s="14" t="n"/>
      <c r="U1524" s="14" t="n"/>
      <c r="V1524" s="14" t="n"/>
      <c r="W1524" s="14" t="n"/>
      <c r="X1524" s="14" t="n"/>
      <c r="Y1524" s="14" t="n"/>
      <c r="Z1524" s="14" t="n"/>
      <c r="AA1524" s="11" t="n"/>
      <c r="AB1524" s="14">
        <f>B1524&amp;"|"&amp;I1524</f>
        <v/>
      </c>
      <c r="AC1524">
        <f>IF($B1524="","","|"&amp;SUBSTITUTE(TRIM(SUBSTITUTE(SUBSTITUTE(SUBSTITUTE(SUBSTITUTE(SUBSTITUTE(SUBSTITUTE(SUBSTITUTE(SUBSTITUTE(SUBSTITUTE(SUBSTITUTE(SUBSTITUTE(SUBSTITUTE(SUBSTITUTE(SUBSTITUTE(TRIM($B1524&amp;""),CHAR(10)," "),CHAR(13)," "),"."," "),";"," "),","," "),"/"," "),"+"," "),"-"," "),"  "," "),"  "," "),"  "," "),"  "," "),"  "," "),"  "," "))," ","|")&amp;"|")</f>
        <v/>
      </c>
      <c r="AD1524">
        <f>TRIM($I1524&amp;"")</f>
        <v/>
      </c>
    </row>
    <row r="1525" ht="24" customHeight="1">
      <c r="A1525" s="9" t="n">
        <v>46206</v>
      </c>
      <c r="B1525" s="14" t="inlineStr">
        <is>
          <t>10210</t>
        </is>
      </c>
      <c r="C1525" s="14" t="n"/>
      <c r="D1525" s="14" t="inlineStr">
        <is>
          <t>10 FURADEIRAS</t>
        </is>
      </c>
      <c r="E1525" s="14" t="inlineStr">
        <is>
          <t>20019603</t>
        </is>
      </c>
      <c r="F1525" s="14" t="inlineStr">
        <is>
          <t>(3) BASE 572X572X12 MDF - MESA SANTIAGO 1,36</t>
        </is>
      </c>
      <c r="G1525" s="14" t="inlineStr">
        <is>
          <t>10 FURADEIRAS</t>
        </is>
      </c>
      <c r="H1525" s="14" t="inlineStr">
        <is>
          <t>10 FURADEIRAS</t>
        </is>
      </c>
      <c r="I1525" s="9" t="inlineStr">
        <is>
          <t>10 FURADEIRAS</t>
        </is>
      </c>
      <c r="J1525" s="9" t="n">
        <v>3</v>
      </c>
      <c r="K1525" s="14">
        <f>IF($E1525="","",IFERROR(INDEX('01_Cad_Pecas'!$H$2:$H$5000,MATCH($E1525,'01_Cad_Pecas'!$D$2:$D$5000,0)),IFERROR(INDEX('01_Cad_Pecas'!$H$2:$H$5000,MATCH(VALUE($E1525),'01_Cad_Pecas'!$D$2:$D$5000,0)),"")))</f>
        <v/>
      </c>
      <c r="L1525" s="14">
        <f>IF($E1525="","",IFERROR(INDEX('01_Cad_Pecas'!$I$2:$I$5000,MATCH($E1525,'01_Cad_Pecas'!$D$2:$D$5000,0)),IFERROR(INDEX('01_Cad_Pecas'!$I$2:$I$5000,MATCH(VALUE($E1525),'01_Cad_Pecas'!$D$2:$D$5000,0)),"")))</f>
        <v/>
      </c>
      <c r="M1525" s="14">
        <f>IF(OR($J1525="",$L1525=""),"",IF($K1525="",0,$K1525)+$J1525*$L1525)</f>
        <v/>
      </c>
      <c r="N1525" s="14" t="n">
        <v>46205</v>
      </c>
      <c r="O1525" s="14" t="n">
        <v>3</v>
      </c>
      <c r="P1525" s="14" t="n"/>
      <c r="Q1525" s="14" t="n"/>
      <c r="R1525" s="14" t="n"/>
      <c r="S1525" s="14" t="n"/>
      <c r="T1525" s="14" t="n"/>
      <c r="U1525" s="14" t="n"/>
      <c r="V1525" s="14" t="n"/>
      <c r="W1525" s="14" t="n"/>
      <c r="X1525" s="14" t="n"/>
      <c r="Y1525" s="14" t="n"/>
      <c r="Z1525" s="14" t="n"/>
      <c r="AA1525" s="11" t="n"/>
      <c r="AB1525" s="14">
        <f>B1525&amp;"|"&amp;I1525</f>
        <v/>
      </c>
      <c r="AC1525">
        <f>IF($B1525="","","|"&amp;SUBSTITUTE(TRIM(SUBSTITUTE(SUBSTITUTE(SUBSTITUTE(SUBSTITUTE(SUBSTITUTE(SUBSTITUTE(SUBSTITUTE(SUBSTITUTE(SUBSTITUTE(SUBSTITUTE(SUBSTITUTE(SUBSTITUTE(SUBSTITUTE(SUBSTITUTE(TRIM($B1525&amp;""),CHAR(10)," "),CHAR(13)," "),"."," "),";"," "),","," "),"/"," "),"+"," "),"-"," "),"  "," "),"  "," "),"  "," "),"  "," "),"  "," "),"  "," "))," ","|")&amp;"|")</f>
        <v/>
      </c>
      <c r="AD1525">
        <f>TRIM($I1525&amp;"")</f>
        <v/>
      </c>
    </row>
    <row r="1526" ht="24" customHeight="1">
      <c r="A1526" s="9" t="n">
        <v>46206</v>
      </c>
      <c r="B1526" s="14" t="inlineStr">
        <is>
          <t>10210</t>
        </is>
      </c>
      <c r="C1526" s="14" t="n"/>
      <c r="D1526" s="14" t="inlineStr">
        <is>
          <t>10 FURADEIRAS</t>
        </is>
      </c>
      <c r="E1526" s="14" t="inlineStr">
        <is>
          <t>30080006</t>
        </is>
      </c>
      <c r="F1526" s="14" t="inlineStr">
        <is>
          <t>(1)LAT. C/FRISO 750X590X12 MDF-MESA AMST.1,36X1,36</t>
        </is>
      </c>
      <c r="G1526" s="14" t="inlineStr">
        <is>
          <t>10 FURADEIRAS</t>
        </is>
      </c>
      <c r="H1526" s="14" t="inlineStr">
        <is>
          <t>10 FURADEIRAS</t>
        </is>
      </c>
      <c r="I1526" s="9" t="inlineStr">
        <is>
          <t>10 FURADEIRAS</t>
        </is>
      </c>
      <c r="J1526" s="9" t="n">
        <v>80</v>
      </c>
      <c r="K1526" s="14">
        <f>IF($E1526="","",IFERROR(INDEX('01_Cad_Pecas'!$H$2:$H$5000,MATCH($E1526,'01_Cad_Pecas'!$D$2:$D$5000,0)),IFERROR(INDEX('01_Cad_Pecas'!$H$2:$H$5000,MATCH(VALUE($E1526),'01_Cad_Pecas'!$D$2:$D$5000,0)),"")))</f>
        <v/>
      </c>
      <c r="L1526" s="14">
        <f>IF($E1526="","",IFERROR(INDEX('01_Cad_Pecas'!$I$2:$I$5000,MATCH($E1526,'01_Cad_Pecas'!$D$2:$D$5000,0)),IFERROR(INDEX('01_Cad_Pecas'!$I$2:$I$5000,MATCH(VALUE($E1526),'01_Cad_Pecas'!$D$2:$D$5000,0)),"")))</f>
        <v/>
      </c>
      <c r="M1526" s="14">
        <f>IF(OR($J1526="",$L1526=""),"",IF($K1526="",0,$K1526)+$J1526*$L1526)</f>
        <v/>
      </c>
      <c r="N1526" s="14" t="n">
        <v>46205</v>
      </c>
      <c r="O1526" s="14" t="n">
        <v>80</v>
      </c>
      <c r="P1526" s="14" t="n"/>
      <c r="Q1526" s="14" t="n"/>
      <c r="R1526" s="14" t="n"/>
      <c r="S1526" s="14" t="n"/>
      <c r="T1526" s="14" t="n"/>
      <c r="U1526" s="14" t="n"/>
      <c r="V1526" s="14" t="n"/>
      <c r="W1526" s="14" t="n"/>
      <c r="X1526" s="14" t="n"/>
      <c r="Y1526" s="14" t="n"/>
      <c r="Z1526" s="14" t="n"/>
      <c r="AA1526" s="11" t="n"/>
      <c r="AB1526" s="14">
        <f>B1526&amp;"|"&amp;I1526</f>
        <v/>
      </c>
      <c r="AC1526">
        <f>IF($B1526="","","|"&amp;SUBSTITUTE(TRIM(SUBSTITUTE(SUBSTITUTE(SUBSTITUTE(SUBSTITUTE(SUBSTITUTE(SUBSTITUTE(SUBSTITUTE(SUBSTITUTE(SUBSTITUTE(SUBSTITUTE(SUBSTITUTE(SUBSTITUTE(SUBSTITUTE(SUBSTITUTE(TRIM($B1526&amp;""),CHAR(10)," "),CHAR(13)," "),"."," "),";"," "),","," "),"/"," "),"+"," "),"-"," "),"  "," "),"  "," "),"  "," "),"  "," "),"  "," "),"  "," "))," ","|")&amp;"|")</f>
        <v/>
      </c>
      <c r="AD1526">
        <f>TRIM($I1526&amp;"")</f>
        <v/>
      </c>
    </row>
    <row r="1527" ht="24" customHeight="1">
      <c r="A1527" s="9" t="n">
        <v>46206</v>
      </c>
      <c r="B1527" s="14" t="inlineStr">
        <is>
          <t>10210</t>
        </is>
      </c>
      <c r="C1527" s="14" t="n"/>
      <c r="D1527" s="14" t="inlineStr">
        <is>
          <t>10 FURADEIRAS</t>
        </is>
      </c>
      <c r="E1527" s="14" t="inlineStr">
        <is>
          <t>20013102</t>
        </is>
      </c>
      <c r="F1527" s="14" t="inlineStr">
        <is>
          <t>(10)PE MAIOR 760X100 (170) X15 MDF-MIAMI 1,37X0,80</t>
        </is>
      </c>
      <c r="G1527" s="14" t="inlineStr">
        <is>
          <t>10 FURADEIRAS</t>
        </is>
      </c>
      <c r="H1527" s="14" t="inlineStr">
        <is>
          <t>10 FURADEIRAS</t>
        </is>
      </c>
      <c r="I1527" s="9" t="inlineStr">
        <is>
          <t>10 FURADEIRAS</t>
        </is>
      </c>
      <c r="J1527" s="9" t="n">
        <v>560</v>
      </c>
      <c r="K1527" s="14">
        <f>IF($E1527="","",IFERROR(INDEX('01_Cad_Pecas'!$H$2:$H$5000,MATCH($E1527,'01_Cad_Pecas'!$D$2:$D$5000,0)),IFERROR(INDEX('01_Cad_Pecas'!$H$2:$H$5000,MATCH(VALUE($E1527),'01_Cad_Pecas'!$D$2:$D$5000,0)),"")))</f>
        <v/>
      </c>
      <c r="L1527" s="14">
        <f>IF($E1527="","",IFERROR(INDEX('01_Cad_Pecas'!$I$2:$I$5000,MATCH($E1527,'01_Cad_Pecas'!$D$2:$D$5000,0)),IFERROR(INDEX('01_Cad_Pecas'!$I$2:$I$5000,MATCH(VALUE($E1527),'01_Cad_Pecas'!$D$2:$D$5000,0)),"")))</f>
        <v/>
      </c>
      <c r="M1527" s="14">
        <f>IF(OR($J1527="",$L1527=""),"",IF($K1527="",0,$K1527)+$J1527*$L1527)</f>
        <v/>
      </c>
      <c r="N1527" s="14" t="n">
        <v>46205</v>
      </c>
      <c r="O1527" s="14" t="n">
        <v>560</v>
      </c>
      <c r="P1527" s="14" t="n"/>
      <c r="Q1527" s="14" t="n"/>
      <c r="R1527" s="14" t="n"/>
      <c r="S1527" s="14" t="n"/>
      <c r="T1527" s="14" t="n"/>
      <c r="U1527" s="14" t="n"/>
      <c r="V1527" s="14" t="n"/>
      <c r="W1527" s="14" t="n"/>
      <c r="X1527" s="14" t="n"/>
      <c r="Y1527" s="14" t="n"/>
      <c r="Z1527" s="14" t="n"/>
      <c r="AA1527" s="11" t="n"/>
      <c r="AB1527" s="14">
        <f>B1527&amp;"|"&amp;I1527</f>
        <v/>
      </c>
      <c r="AC1527">
        <f>IF($B1527="","","|"&amp;SUBSTITUTE(TRIM(SUBSTITUTE(SUBSTITUTE(SUBSTITUTE(SUBSTITUTE(SUBSTITUTE(SUBSTITUTE(SUBSTITUTE(SUBSTITUTE(SUBSTITUTE(SUBSTITUTE(SUBSTITUTE(SUBSTITUTE(SUBSTITUTE(SUBSTITUTE(TRIM($B1527&amp;""),CHAR(10)," "),CHAR(13)," "),"."," "),";"," "),","," "),"/"," "),"+"," "),"-"," "),"  "," "),"  "," "),"  "," "),"  "," "),"  "," "),"  "," "))," ","|")&amp;"|")</f>
        <v/>
      </c>
      <c r="AD1527">
        <f>TRIM($I1527&amp;"")</f>
        <v/>
      </c>
    </row>
    <row r="1528" ht="24" customHeight="1">
      <c r="A1528" s="9" t="n">
        <v>46206</v>
      </c>
      <c r="B1528" s="14" t="inlineStr">
        <is>
          <t>10210</t>
        </is>
      </c>
      <c r="C1528" s="14" t="n"/>
      <c r="D1528" s="14" t="inlineStr">
        <is>
          <t>10 FURADEIRAS</t>
        </is>
      </c>
      <c r="E1528" s="14" t="inlineStr">
        <is>
          <t>20013103</t>
        </is>
      </c>
      <c r="F1528" s="14" t="inlineStr">
        <is>
          <t>(4) PE MENOR 760X85 (135) X15 MDF-MIAMI 1,37X0,80</t>
        </is>
      </c>
      <c r="G1528" s="14" t="inlineStr">
        <is>
          <t>10 FURADEIRAS</t>
        </is>
      </c>
      <c r="H1528" s="14" t="inlineStr">
        <is>
          <t>10 FURADEIRAS</t>
        </is>
      </c>
      <c r="I1528" s="9" t="inlineStr">
        <is>
          <t>10 FURADEIRAS</t>
        </is>
      </c>
      <c r="J1528" s="9" t="n">
        <v>560</v>
      </c>
      <c r="K1528" s="14">
        <f>IF($E1528="","",IFERROR(INDEX('01_Cad_Pecas'!$H$2:$H$5000,MATCH($E1528,'01_Cad_Pecas'!$D$2:$D$5000,0)),IFERROR(INDEX('01_Cad_Pecas'!$H$2:$H$5000,MATCH(VALUE($E1528),'01_Cad_Pecas'!$D$2:$D$5000,0)),"")))</f>
        <v/>
      </c>
      <c r="L1528" s="14">
        <f>IF($E1528="","",IFERROR(INDEX('01_Cad_Pecas'!$I$2:$I$5000,MATCH($E1528,'01_Cad_Pecas'!$D$2:$D$5000,0)),IFERROR(INDEX('01_Cad_Pecas'!$I$2:$I$5000,MATCH(VALUE($E1528),'01_Cad_Pecas'!$D$2:$D$5000,0)),"")))</f>
        <v/>
      </c>
      <c r="M1528" s="14">
        <f>IF(OR($J1528="",$L1528=""),"",IF($K1528="",0,$K1528)+$J1528*$L1528)</f>
        <v/>
      </c>
      <c r="N1528" s="14" t="n">
        <v>46205</v>
      </c>
      <c r="O1528" s="14" t="n">
        <v>560</v>
      </c>
      <c r="P1528" s="14" t="n"/>
      <c r="Q1528" s="14" t="n"/>
      <c r="R1528" s="14" t="n"/>
      <c r="S1528" s="14" t="n"/>
      <c r="T1528" s="14" t="n"/>
      <c r="U1528" s="14" t="n"/>
      <c r="V1528" s="14" t="n"/>
      <c r="W1528" s="14" t="n"/>
      <c r="X1528" s="14" t="n"/>
      <c r="Y1528" s="14" t="n"/>
      <c r="Z1528" s="14" t="n"/>
      <c r="AA1528" s="11" t="n"/>
      <c r="AB1528" s="14">
        <f>B1528&amp;"|"&amp;I1528</f>
        <v/>
      </c>
      <c r="AC1528">
        <f>IF($B1528="","","|"&amp;SUBSTITUTE(TRIM(SUBSTITUTE(SUBSTITUTE(SUBSTITUTE(SUBSTITUTE(SUBSTITUTE(SUBSTITUTE(SUBSTITUTE(SUBSTITUTE(SUBSTITUTE(SUBSTITUTE(SUBSTITUTE(SUBSTITUTE(SUBSTITUTE(SUBSTITUTE(TRIM($B1528&amp;""),CHAR(10)," "),CHAR(13)," "),"."," "),";"," "),","," "),"/"," "),"+"," "),"-"," "),"  "," "),"  "," "),"  "," "),"  "," "),"  "," "),"  "," "))," ","|")&amp;"|")</f>
        <v/>
      </c>
      <c r="AD1528">
        <f>TRIM($I1528&amp;"")</f>
        <v/>
      </c>
    </row>
    <row r="1529" ht="24" customHeight="1">
      <c r="A1529" s="9" t="n">
        <v>46206</v>
      </c>
      <c r="B1529" s="14" t="inlineStr">
        <is>
          <t>10210</t>
        </is>
      </c>
      <c r="C1529" s="14" t="n"/>
      <c r="D1529" s="14" t="inlineStr">
        <is>
          <t>10 FURADEIRAS</t>
        </is>
      </c>
      <c r="E1529" s="14" t="inlineStr">
        <is>
          <t>200277101</t>
        </is>
      </c>
      <c r="F1529" s="14" t="inlineStr">
        <is>
          <t>PE 700X120(660)X18 (4PCS) MDF - MESA CATEDRAL II</t>
        </is>
      </c>
      <c r="G1529" s="14" t="inlineStr">
        <is>
          <t>10 FURADEIRAS</t>
        </is>
      </c>
      <c r="H1529" s="14" t="inlineStr">
        <is>
          <t>10 FURADEIRAS</t>
        </is>
      </c>
      <c r="I1529" s="9" t="inlineStr">
        <is>
          <t>10 FURADEIRAS</t>
        </is>
      </c>
      <c r="J1529" s="9" t="n">
        <v>30</v>
      </c>
      <c r="K1529" s="14">
        <f>IF($E1529="","",IFERROR(INDEX('01_Cad_Pecas'!$H$2:$H$5000,MATCH($E1529,'01_Cad_Pecas'!$D$2:$D$5000,0)),IFERROR(INDEX('01_Cad_Pecas'!$H$2:$H$5000,MATCH(VALUE($E1529),'01_Cad_Pecas'!$D$2:$D$5000,0)),"")))</f>
        <v/>
      </c>
      <c r="L1529" s="14">
        <f>IF($E1529="","",IFERROR(INDEX('01_Cad_Pecas'!$I$2:$I$5000,MATCH($E1529,'01_Cad_Pecas'!$D$2:$D$5000,0)),IFERROR(INDEX('01_Cad_Pecas'!$I$2:$I$5000,MATCH(VALUE($E1529),'01_Cad_Pecas'!$D$2:$D$5000,0)),"")))</f>
        <v/>
      </c>
      <c r="M1529" s="14">
        <f>IF(OR($J1529="",$L1529=""),"",IF($K1529="",0,$K1529)+$J1529*$L1529)</f>
        <v/>
      </c>
      <c r="N1529" s="14" t="n">
        <v>46205</v>
      </c>
      <c r="O1529" s="14" t="n">
        <v>30</v>
      </c>
      <c r="P1529" s="14" t="n"/>
      <c r="Q1529" s="14" t="n"/>
      <c r="R1529" s="14" t="n"/>
      <c r="S1529" s="14" t="n"/>
      <c r="T1529" s="14" t="n"/>
      <c r="U1529" s="14" t="n"/>
      <c r="V1529" s="14" t="n"/>
      <c r="W1529" s="14" t="n"/>
      <c r="X1529" s="14" t="n"/>
      <c r="Y1529" s="14" t="n"/>
      <c r="Z1529" s="14" t="n"/>
      <c r="AA1529" s="11" t="n"/>
      <c r="AB1529" s="14">
        <f>B1529&amp;"|"&amp;I1529</f>
        <v/>
      </c>
      <c r="AC1529">
        <f>IF($B1529="","","|"&amp;SUBSTITUTE(TRIM(SUBSTITUTE(SUBSTITUTE(SUBSTITUTE(SUBSTITUTE(SUBSTITUTE(SUBSTITUTE(SUBSTITUTE(SUBSTITUTE(SUBSTITUTE(SUBSTITUTE(SUBSTITUTE(SUBSTITUTE(SUBSTITUTE(SUBSTITUTE(TRIM($B1529&amp;""),CHAR(10)," "),CHAR(13)," "),"."," "),";"," "),","," "),"/"," "),"+"," "),"-"," "),"  "," "),"  "," "),"  "," "),"  "," "),"  "," "),"  "," "))," ","|")&amp;"|")</f>
        <v/>
      </c>
      <c r="AD1529">
        <f>TRIM($I1529&amp;"")</f>
        <v/>
      </c>
    </row>
    <row r="1530" ht="24" customHeight="1">
      <c r="A1530" s="9" t="n">
        <v>46206</v>
      </c>
      <c r="B1530" s="14" t="inlineStr">
        <is>
          <t>10210</t>
        </is>
      </c>
      <c r="C1530" s="14" t="n"/>
      <c r="D1530" s="14" t="inlineStr">
        <is>
          <t>10 FURADEIRAS</t>
        </is>
      </c>
      <c r="E1530" s="14" t="inlineStr">
        <is>
          <t>200306104</t>
        </is>
      </c>
      <c r="F1530" s="14" t="inlineStr">
        <is>
          <t>TRAVESSA MAIOR 1000X120X18 MDF - MESA GENOVA</t>
        </is>
      </c>
      <c r="G1530" s="14" t="inlineStr">
        <is>
          <t>10 FURADEIRAS</t>
        </is>
      </c>
      <c r="H1530" s="14" t="inlineStr">
        <is>
          <t>10 FURADEIRAS</t>
        </is>
      </c>
      <c r="I1530" s="9" t="inlineStr">
        <is>
          <t>10 FURADEIRAS</t>
        </is>
      </c>
      <c r="J1530" s="9" t="n">
        <v>16</v>
      </c>
      <c r="K1530" s="14">
        <f>IF($E1530="","",IFERROR(INDEX('01_Cad_Pecas'!$H$2:$H$5000,MATCH($E1530,'01_Cad_Pecas'!$D$2:$D$5000,0)),IFERROR(INDEX('01_Cad_Pecas'!$H$2:$H$5000,MATCH(VALUE($E1530),'01_Cad_Pecas'!$D$2:$D$5000,0)),"")))</f>
        <v/>
      </c>
      <c r="L1530" s="14">
        <f>IF($E1530="","",IFERROR(INDEX('01_Cad_Pecas'!$I$2:$I$5000,MATCH($E1530,'01_Cad_Pecas'!$D$2:$D$5000,0)),IFERROR(INDEX('01_Cad_Pecas'!$I$2:$I$5000,MATCH(VALUE($E1530),'01_Cad_Pecas'!$D$2:$D$5000,0)),"")))</f>
        <v/>
      </c>
      <c r="M1530" s="14">
        <f>IF(OR($J1530="",$L1530=""),"",IF($K1530="",0,$K1530)+$J1530*$L1530)</f>
        <v/>
      </c>
      <c r="N1530" s="14" t="n">
        <v>46206</v>
      </c>
      <c r="O1530" s="14" t="n">
        <v>16</v>
      </c>
      <c r="P1530" s="14" t="n"/>
      <c r="Q1530" s="14" t="n"/>
      <c r="R1530" s="14" t="n"/>
      <c r="S1530" s="14" t="n"/>
      <c r="T1530" s="14">
        <f>IF(OR($J1530="",$O1530=""),"",$O1530/$J1530)</f>
        <v/>
      </c>
      <c r="U1530" s="14" t="inlineStr">
        <is>
          <t>Concluído</t>
        </is>
      </c>
      <c r="V1530" s="14" t="n"/>
      <c r="W1530" s="14" t="n"/>
      <c r="X1530" s="14" t="n"/>
      <c r="Y1530" s="14" t="n"/>
      <c r="Z1530" s="14" t="n"/>
      <c r="AA1530" s="11" t="n"/>
      <c r="AB1530" s="14">
        <f>B1530&amp;"|"&amp;I1530</f>
        <v/>
      </c>
      <c r="AC1530">
        <f>IF($B1530="","","|"&amp;SUBSTITUTE(TRIM(SUBSTITUTE(SUBSTITUTE(SUBSTITUTE(SUBSTITUTE(SUBSTITUTE(SUBSTITUTE(SUBSTITUTE(SUBSTITUTE(SUBSTITUTE(SUBSTITUTE(SUBSTITUTE(SUBSTITUTE(SUBSTITUTE(SUBSTITUTE(TRIM($B1530&amp;""),CHAR(10)," "),CHAR(13)," "),"."," "),";"," "),","," "),"/"," "),"+"," "),"-"," "),"  "," "),"  "," "),"  "," "),"  "," "),"  "," "),"  "," "))," ","|")&amp;"|")</f>
        <v/>
      </c>
      <c r="AD1530">
        <f>TRIM($I1530&amp;"")</f>
        <v/>
      </c>
    </row>
    <row r="1531" ht="24" customHeight="1">
      <c r="A1531" s="9" t="n">
        <v>46206</v>
      </c>
      <c r="B1531" s="14" t="inlineStr">
        <is>
          <t>10210</t>
        </is>
      </c>
      <c r="C1531" s="14" t="n"/>
      <c r="D1531" s="14" t="inlineStr">
        <is>
          <t>10 FURADEIRAS</t>
        </is>
      </c>
      <c r="E1531" s="14" t="inlineStr">
        <is>
          <t>200308101</t>
        </is>
      </c>
      <c r="F1531" s="14" t="inlineStr">
        <is>
          <t>TRAVESSA 1200X120X18 MDF - MESA GENOVA 1,80</t>
        </is>
      </c>
      <c r="G1531" s="14" t="inlineStr">
        <is>
          <t>10 FURADEIRAS</t>
        </is>
      </c>
      <c r="H1531" s="14" t="inlineStr">
        <is>
          <t>10 FURADEIRAS</t>
        </is>
      </c>
      <c r="I1531" s="9" t="inlineStr">
        <is>
          <t>10 FURADEIRAS</t>
        </is>
      </c>
      <c r="J1531" s="9" t="n">
        <v>4</v>
      </c>
      <c r="K1531" s="14">
        <f>IF($E1531="","",IFERROR(INDEX('01_Cad_Pecas'!$H$2:$H$5000,MATCH($E1531,'01_Cad_Pecas'!$D$2:$D$5000,0)),IFERROR(INDEX('01_Cad_Pecas'!$H$2:$H$5000,MATCH(VALUE($E1531),'01_Cad_Pecas'!$D$2:$D$5000,0)),"")))</f>
        <v/>
      </c>
      <c r="L1531" s="14">
        <f>IF($E1531="","",IFERROR(INDEX('01_Cad_Pecas'!$I$2:$I$5000,MATCH($E1531,'01_Cad_Pecas'!$D$2:$D$5000,0)),IFERROR(INDEX('01_Cad_Pecas'!$I$2:$I$5000,MATCH(VALUE($E1531),'01_Cad_Pecas'!$D$2:$D$5000,0)),"")))</f>
        <v/>
      </c>
      <c r="M1531" s="14">
        <f>IF(OR($J1531="",$L1531=""),"",IF($K1531="",0,$K1531)+$J1531*$L1531)</f>
        <v/>
      </c>
      <c r="N1531" s="14" t="n">
        <v>46206</v>
      </c>
      <c r="O1531" s="14" t="n">
        <v>4</v>
      </c>
      <c r="P1531" s="14" t="n"/>
      <c r="Q1531" s="14" t="n"/>
      <c r="R1531" s="14" t="n"/>
      <c r="S1531" s="14" t="n"/>
      <c r="T1531" s="14">
        <f>IF(OR($J1531="",$O1531=""),"",$O1531/$J1531)</f>
        <v/>
      </c>
      <c r="U1531" s="14" t="inlineStr">
        <is>
          <t>Concluído</t>
        </is>
      </c>
      <c r="V1531" s="14" t="n"/>
      <c r="W1531" s="14" t="n"/>
      <c r="X1531" s="14" t="n"/>
      <c r="Y1531" s="14" t="n"/>
      <c r="Z1531" s="14" t="n"/>
      <c r="AA1531" s="11" t="n"/>
      <c r="AB1531" s="14">
        <f>B1531&amp;"|"&amp;I1531</f>
        <v/>
      </c>
      <c r="AC1531">
        <f>IF($B1531="","","|"&amp;SUBSTITUTE(TRIM(SUBSTITUTE(SUBSTITUTE(SUBSTITUTE(SUBSTITUTE(SUBSTITUTE(SUBSTITUTE(SUBSTITUTE(SUBSTITUTE(SUBSTITUTE(SUBSTITUTE(SUBSTITUTE(SUBSTITUTE(SUBSTITUTE(SUBSTITUTE(TRIM($B1531&amp;""),CHAR(10)," "),CHAR(13)," "),"."," "),";"," "),","," "),"/"," "),"+"," "),"-"," "),"  "," "),"  "," "),"  "," "),"  "," "),"  "," "),"  "," "))," ","|")&amp;"|")</f>
        <v/>
      </c>
      <c r="AD1531">
        <f>TRIM($I1531&amp;"")</f>
        <v/>
      </c>
    </row>
    <row r="1532" ht="24" customHeight="1">
      <c r="A1532" s="9" t="n">
        <v>46206</v>
      </c>
      <c r="B1532" s="14" t="inlineStr">
        <is>
          <t>10210</t>
        </is>
      </c>
      <c r="C1532" s="14" t="n"/>
      <c r="D1532" s="14" t="inlineStr">
        <is>
          <t>10 FURADEIRAS</t>
        </is>
      </c>
      <c r="E1532" s="14" t="inlineStr">
        <is>
          <t>20031202</t>
        </is>
      </c>
      <c r="F1532" s="14" t="inlineStr">
        <is>
          <t>(4) PE MAIOR 800(818)X100(169)X15 MDF - NOVA YORK</t>
        </is>
      </c>
      <c r="G1532" s="14" t="inlineStr">
        <is>
          <t>10 FURADEIRAS</t>
        </is>
      </c>
      <c r="H1532" s="14" t="inlineStr">
        <is>
          <t>10 FURADEIRAS</t>
        </is>
      </c>
      <c r="I1532" s="9" t="inlineStr">
        <is>
          <t>10 FURADEIRAS</t>
        </is>
      </c>
      <c r="J1532" s="9" t="n">
        <v>12</v>
      </c>
      <c r="K1532" s="14">
        <f>IF($E1532="","",IFERROR(INDEX('01_Cad_Pecas'!$H$2:$H$5000,MATCH($E1532,'01_Cad_Pecas'!$D$2:$D$5000,0)),IFERROR(INDEX('01_Cad_Pecas'!$H$2:$H$5000,MATCH(VALUE($E1532),'01_Cad_Pecas'!$D$2:$D$5000,0)),"")))</f>
        <v/>
      </c>
      <c r="L1532" s="14">
        <f>IF($E1532="","",IFERROR(INDEX('01_Cad_Pecas'!$I$2:$I$5000,MATCH($E1532,'01_Cad_Pecas'!$D$2:$D$5000,0)),IFERROR(INDEX('01_Cad_Pecas'!$I$2:$I$5000,MATCH(VALUE($E1532),'01_Cad_Pecas'!$D$2:$D$5000,0)),"")))</f>
        <v/>
      </c>
      <c r="M1532" s="14">
        <f>IF(OR($J1532="",$L1532=""),"",IF($K1532="",0,$K1532)+$J1532*$L1532)</f>
        <v/>
      </c>
      <c r="N1532" s="14" t="n">
        <v>46206</v>
      </c>
      <c r="O1532" s="14" t="n">
        <v>12</v>
      </c>
      <c r="P1532" s="14" t="n"/>
      <c r="Q1532" s="14" t="n"/>
      <c r="R1532" s="14" t="n"/>
      <c r="S1532" s="14" t="n"/>
      <c r="T1532" s="14">
        <f>IF(OR($J1532="",$O1532=""),"",$O1532/$J1532)</f>
        <v/>
      </c>
      <c r="U1532" s="14" t="inlineStr">
        <is>
          <t>Concluído</t>
        </is>
      </c>
      <c r="V1532" s="14" t="n"/>
      <c r="W1532" s="14" t="n"/>
      <c r="X1532" s="14" t="n"/>
      <c r="Y1532" s="14" t="n"/>
      <c r="Z1532" s="14" t="n"/>
      <c r="AA1532" s="11" t="n"/>
      <c r="AB1532" s="14">
        <f>B1532&amp;"|"&amp;I1532</f>
        <v/>
      </c>
      <c r="AC1532">
        <f>IF($B1532="","","|"&amp;SUBSTITUTE(TRIM(SUBSTITUTE(SUBSTITUTE(SUBSTITUTE(SUBSTITUTE(SUBSTITUTE(SUBSTITUTE(SUBSTITUTE(SUBSTITUTE(SUBSTITUTE(SUBSTITUTE(SUBSTITUTE(SUBSTITUTE(SUBSTITUTE(SUBSTITUTE(TRIM($B1532&amp;""),CHAR(10)," "),CHAR(13)," "),"."," "),";"," "),","," "),"/"," "),"+"," "),"-"," "),"  "," "),"  "," "),"  "," "),"  "," "),"  "," "),"  "," "))," ","|")&amp;"|")</f>
        <v/>
      </c>
      <c r="AD1532">
        <f>TRIM($I1532&amp;"")</f>
        <v/>
      </c>
    </row>
    <row r="1533" ht="24" customHeight="1">
      <c r="A1533" s="9" t="n">
        <v>46206</v>
      </c>
      <c r="B1533" s="14" t="inlineStr">
        <is>
          <t>10210</t>
        </is>
      </c>
      <c r="C1533" s="14" t="n"/>
      <c r="D1533" s="14" t="inlineStr">
        <is>
          <t>10 FURADEIRAS</t>
        </is>
      </c>
      <c r="E1533" s="14" t="inlineStr">
        <is>
          <t>20031203</t>
        </is>
      </c>
      <c r="F1533" s="14" t="inlineStr">
        <is>
          <t>(5) PE MENOR 800(818)X84(138)X15 MDF - NOVA YORK</t>
        </is>
      </c>
      <c r="G1533" s="14" t="inlineStr">
        <is>
          <t>10 FURADEIRAS</t>
        </is>
      </c>
      <c r="H1533" s="14" t="inlineStr">
        <is>
          <t>10 FURADEIRAS</t>
        </is>
      </c>
      <c r="I1533" s="9" t="inlineStr">
        <is>
          <t>10 FURADEIRAS</t>
        </is>
      </c>
      <c r="J1533" s="9" t="n">
        <v>12</v>
      </c>
      <c r="K1533" s="14">
        <f>IF($E1533="","",IFERROR(INDEX('01_Cad_Pecas'!$H$2:$H$5000,MATCH($E1533,'01_Cad_Pecas'!$D$2:$D$5000,0)),IFERROR(INDEX('01_Cad_Pecas'!$H$2:$H$5000,MATCH(VALUE($E1533),'01_Cad_Pecas'!$D$2:$D$5000,0)),"")))</f>
        <v/>
      </c>
      <c r="L1533" s="14">
        <f>IF($E1533="","",IFERROR(INDEX('01_Cad_Pecas'!$I$2:$I$5000,MATCH($E1533,'01_Cad_Pecas'!$D$2:$D$5000,0)),IFERROR(INDEX('01_Cad_Pecas'!$I$2:$I$5000,MATCH(VALUE($E1533),'01_Cad_Pecas'!$D$2:$D$5000,0)),"")))</f>
        <v/>
      </c>
      <c r="M1533" s="14">
        <f>IF(OR($J1533="",$L1533=""),"",IF($K1533="",0,$K1533)+$J1533*$L1533)</f>
        <v/>
      </c>
      <c r="N1533" s="14" t="n">
        <v>46206</v>
      </c>
      <c r="O1533" s="14" t="n">
        <v>12</v>
      </c>
      <c r="P1533" s="14" t="n"/>
      <c r="Q1533" s="14" t="n"/>
      <c r="R1533" s="14" t="n"/>
      <c r="S1533" s="14" t="n"/>
      <c r="T1533" s="14">
        <f>IF(OR($J1533="",$O1533=""),"",$O1533/$J1533)</f>
        <v/>
      </c>
      <c r="U1533" s="14" t="inlineStr">
        <is>
          <t>Concluído</t>
        </is>
      </c>
      <c r="V1533" s="14" t="n"/>
      <c r="W1533" s="14" t="n"/>
      <c r="X1533" s="14" t="n"/>
      <c r="Y1533" s="14" t="n"/>
      <c r="Z1533" s="14" t="n"/>
      <c r="AA1533" s="11" t="n"/>
      <c r="AB1533" s="14">
        <f>B1533&amp;"|"&amp;I1533</f>
        <v/>
      </c>
      <c r="AC1533">
        <f>IF($B1533="","","|"&amp;SUBSTITUTE(TRIM(SUBSTITUTE(SUBSTITUTE(SUBSTITUTE(SUBSTITUTE(SUBSTITUTE(SUBSTITUTE(SUBSTITUTE(SUBSTITUTE(SUBSTITUTE(SUBSTITUTE(SUBSTITUTE(SUBSTITUTE(SUBSTITUTE(SUBSTITUTE(TRIM($B1533&amp;""),CHAR(10)," "),CHAR(13)," "),"."," "),";"," "),","," "),"/"," "),"+"," "),"-"," "),"  "," "),"  "," "),"  "," "),"  "," "),"  "," "),"  "," "))," ","|")&amp;"|")</f>
        <v/>
      </c>
      <c r="AD1533">
        <f>TRIM($I1533&amp;"")</f>
        <v/>
      </c>
    </row>
    <row r="1534" ht="24" customHeight="1">
      <c r="A1534" s="9" t="n">
        <v>46206</v>
      </c>
      <c r="B1534" s="14" t="inlineStr">
        <is>
          <t>10210</t>
        </is>
      </c>
      <c r="C1534" s="14" t="n"/>
      <c r="D1534" s="14" t="inlineStr">
        <is>
          <t>10 FURADEIRAS</t>
        </is>
      </c>
      <c r="E1534" s="14" t="inlineStr">
        <is>
          <t>30006104</t>
        </is>
      </c>
      <c r="F1534" s="14" t="inlineStr">
        <is>
          <t>MOLDURA ENCOSTO 445X280X15 MDF - CAD SANTIAGO NEW</t>
        </is>
      </c>
      <c r="G1534" s="14" t="inlineStr">
        <is>
          <t>10 FURADEIRAS</t>
        </is>
      </c>
      <c r="H1534" s="14" t="inlineStr">
        <is>
          <t>10 FURADEIRAS</t>
        </is>
      </c>
      <c r="I1534" s="9" t="inlineStr">
        <is>
          <t>10 FURADEIRAS</t>
        </is>
      </c>
      <c r="J1534" s="9" t="n">
        <v>302</v>
      </c>
      <c r="K1534" s="14">
        <f>IF($E1534="","",IFERROR(INDEX('01_Cad_Pecas'!$H$2:$H$5000,MATCH($E1534,'01_Cad_Pecas'!$D$2:$D$5000,0)),IFERROR(INDEX('01_Cad_Pecas'!$H$2:$H$5000,MATCH(VALUE($E1534),'01_Cad_Pecas'!$D$2:$D$5000,0)),"")))</f>
        <v/>
      </c>
      <c r="L1534" s="14">
        <f>IF($E1534="","",IFERROR(INDEX('01_Cad_Pecas'!$I$2:$I$5000,MATCH($E1534,'01_Cad_Pecas'!$D$2:$D$5000,0)),IFERROR(INDEX('01_Cad_Pecas'!$I$2:$I$5000,MATCH(VALUE($E1534),'01_Cad_Pecas'!$D$2:$D$5000,0)),"")))</f>
        <v/>
      </c>
      <c r="M1534" s="14">
        <f>IF(OR($J1534="",$L1534=""),"",IF($K1534="",0,$K1534)+$J1534*$L1534)</f>
        <v/>
      </c>
      <c r="N1534" s="14" t="n">
        <v>46206</v>
      </c>
      <c r="O1534" s="14" t="n">
        <v>302</v>
      </c>
      <c r="P1534" s="14" t="n"/>
      <c r="Q1534" s="14" t="n"/>
      <c r="R1534" s="14" t="n"/>
      <c r="S1534" s="14" t="n"/>
      <c r="T1534" s="14">
        <f>IF(OR($J1534="",$O1534=""),"",$O1534/$J1534)</f>
        <v/>
      </c>
      <c r="U1534" s="14" t="inlineStr">
        <is>
          <t>Concluído</t>
        </is>
      </c>
      <c r="V1534" s="14" t="n"/>
      <c r="W1534" s="14" t="n"/>
      <c r="X1534" s="14" t="n"/>
      <c r="Y1534" s="14" t="n"/>
      <c r="Z1534" s="14" t="n"/>
      <c r="AA1534" s="11" t="n"/>
      <c r="AB1534" s="14">
        <f>B1534&amp;"|"&amp;I1534</f>
        <v/>
      </c>
      <c r="AC1534">
        <f>IF($B1534="","","|"&amp;SUBSTITUTE(TRIM(SUBSTITUTE(SUBSTITUTE(SUBSTITUTE(SUBSTITUTE(SUBSTITUTE(SUBSTITUTE(SUBSTITUTE(SUBSTITUTE(SUBSTITUTE(SUBSTITUTE(SUBSTITUTE(SUBSTITUTE(SUBSTITUTE(SUBSTITUTE(TRIM($B1534&amp;""),CHAR(10)," "),CHAR(13)," "),"."," "),";"," "),","," "),"/"," "),"+"," "),"-"," "),"  "," "),"  "," "),"  "," "),"  "," "),"  "," "),"  "," "))," ","|")&amp;"|")</f>
        <v/>
      </c>
      <c r="AD1534">
        <f>TRIM($I1534&amp;"")</f>
        <v/>
      </c>
    </row>
    <row r="1535" ht="24" customHeight="1">
      <c r="A1535" s="9" t="n">
        <v>46206</v>
      </c>
      <c r="B1535" s="14" t="inlineStr">
        <is>
          <t>10210</t>
        </is>
      </c>
      <c r="C1535" s="14" t="n"/>
      <c r="D1535" s="14" t="inlineStr">
        <is>
          <t>10 FURADEIRAS</t>
        </is>
      </c>
      <c r="E1535" s="14" t="inlineStr">
        <is>
          <t>20052001</t>
        </is>
      </c>
      <c r="F1535" s="14" t="inlineStr">
        <is>
          <t>(2-4) TRAVESSA 742X122X25 MDF - MESA ATHENAS</t>
        </is>
      </c>
      <c r="G1535" s="14" t="inlineStr">
        <is>
          <t>10 FURADEIRAS</t>
        </is>
      </c>
      <c r="H1535" s="14" t="inlineStr">
        <is>
          <t>10 FURADEIRAS</t>
        </is>
      </c>
      <c r="I1535" s="9" t="inlineStr">
        <is>
          <t>10 FURADEIRAS</t>
        </is>
      </c>
      <c r="J1535" s="9" t="n">
        <v>244</v>
      </c>
      <c r="K1535" s="14">
        <f>IF($E1535="","",IFERROR(INDEX('01_Cad_Pecas'!$H$2:$H$5000,MATCH($E1535,'01_Cad_Pecas'!$D$2:$D$5000,0)),IFERROR(INDEX('01_Cad_Pecas'!$H$2:$H$5000,MATCH(VALUE($E1535),'01_Cad_Pecas'!$D$2:$D$5000,0)),"")))</f>
        <v/>
      </c>
      <c r="L1535" s="14">
        <f>IF($E1535="","",IFERROR(INDEX('01_Cad_Pecas'!$I$2:$I$5000,MATCH($E1535,'01_Cad_Pecas'!$D$2:$D$5000,0)),IFERROR(INDEX('01_Cad_Pecas'!$I$2:$I$5000,MATCH(VALUE($E1535),'01_Cad_Pecas'!$D$2:$D$5000,0)),"")))</f>
        <v/>
      </c>
      <c r="M1535" s="14">
        <f>IF(OR($J1535="",$L1535=""),"",IF($K1535="",0,$K1535)+$J1535*$L1535)</f>
        <v/>
      </c>
      <c r="N1535" s="14" t="n">
        <v>46206</v>
      </c>
      <c r="O1535" s="14" t="n">
        <v>244</v>
      </c>
      <c r="P1535" s="14" t="n"/>
      <c r="Q1535" s="14" t="n"/>
      <c r="R1535" s="14" t="n"/>
      <c r="S1535" s="14" t="n"/>
      <c r="T1535" s="14">
        <f>IF(OR($J1535="",$O1535=""),"",$O1535/$J1535)</f>
        <v/>
      </c>
      <c r="U1535" s="14" t="inlineStr">
        <is>
          <t>Concluído</t>
        </is>
      </c>
      <c r="V1535" s="14" t="n"/>
      <c r="W1535" s="14" t="n"/>
      <c r="X1535" s="14" t="n"/>
      <c r="Y1535" s="14" t="n"/>
      <c r="Z1535" s="14" t="n"/>
      <c r="AA1535" s="11" t="n"/>
      <c r="AB1535" s="14">
        <f>B1535&amp;"|"&amp;I1535</f>
        <v/>
      </c>
      <c r="AC1535">
        <f>IF($B1535="","","|"&amp;SUBSTITUTE(TRIM(SUBSTITUTE(SUBSTITUTE(SUBSTITUTE(SUBSTITUTE(SUBSTITUTE(SUBSTITUTE(SUBSTITUTE(SUBSTITUTE(SUBSTITUTE(SUBSTITUTE(SUBSTITUTE(SUBSTITUTE(SUBSTITUTE(SUBSTITUTE(TRIM($B1535&amp;""),CHAR(10)," "),CHAR(13)," "),"."," "),";"," "),","," "),"/"," "),"+"," "),"-"," "),"  "," "),"  "," "),"  "," "),"  "," "),"  "," "),"  "," "))," ","|")&amp;"|")</f>
        <v/>
      </c>
      <c r="AD1535">
        <f>TRIM($I1535&amp;"")</f>
        <v/>
      </c>
    </row>
    <row r="1536" ht="24" customHeight="1">
      <c r="A1536" s="9" t="n">
        <v>46206</v>
      </c>
      <c r="B1536" s="14" t="inlineStr">
        <is>
          <t>10210</t>
        </is>
      </c>
      <c r="C1536" s="14" t="n"/>
      <c r="D1536" s="14" t="inlineStr">
        <is>
          <t>10 FURADEIRAS</t>
        </is>
      </c>
      <c r="E1536" s="14" t="inlineStr">
        <is>
          <t>20052002</t>
        </is>
      </c>
      <c r="F1536" s="14" t="inlineStr">
        <is>
          <t>(5) BASE MAIOR 542X124X25 MDF - MESA ATHENAS</t>
        </is>
      </c>
      <c r="G1536" s="14" t="inlineStr">
        <is>
          <t>10 FURADEIRAS</t>
        </is>
      </c>
      <c r="H1536" s="14" t="inlineStr">
        <is>
          <t>10 FURADEIRAS</t>
        </is>
      </c>
      <c r="I1536" s="9" t="inlineStr">
        <is>
          <t>10 FURADEIRAS</t>
        </is>
      </c>
      <c r="J1536" s="9" t="n">
        <v>50</v>
      </c>
      <c r="K1536" s="14">
        <f>IF($E1536="","",IFERROR(INDEX('01_Cad_Pecas'!$H$2:$H$5000,MATCH($E1536,'01_Cad_Pecas'!$D$2:$D$5000,0)),IFERROR(INDEX('01_Cad_Pecas'!$H$2:$H$5000,MATCH(VALUE($E1536),'01_Cad_Pecas'!$D$2:$D$5000,0)),"")))</f>
        <v/>
      </c>
      <c r="L1536" s="14">
        <f>IF($E1536="","",IFERROR(INDEX('01_Cad_Pecas'!$I$2:$I$5000,MATCH($E1536,'01_Cad_Pecas'!$D$2:$D$5000,0)),IFERROR(INDEX('01_Cad_Pecas'!$I$2:$I$5000,MATCH(VALUE($E1536),'01_Cad_Pecas'!$D$2:$D$5000,0)),"")))</f>
        <v/>
      </c>
      <c r="M1536" s="14">
        <f>IF(OR($J1536="",$L1536=""),"",IF($K1536="",0,$K1536)+$J1536*$L1536)</f>
        <v/>
      </c>
      <c r="N1536" s="14" t="n">
        <v>46206</v>
      </c>
      <c r="O1536" s="14" t="n">
        <v>50</v>
      </c>
      <c r="P1536" s="14" t="n"/>
      <c r="Q1536" s="14" t="n"/>
      <c r="R1536" s="14" t="n"/>
      <c r="S1536" s="14" t="n"/>
      <c r="T1536" s="14">
        <f>IF(OR($J1536="",$O1536=""),"",$O1536/$J1536)</f>
        <v/>
      </c>
      <c r="U1536" s="14" t="inlineStr">
        <is>
          <t>Concluído</t>
        </is>
      </c>
      <c r="V1536" s="14" t="n"/>
      <c r="W1536" s="14" t="n"/>
      <c r="X1536" s="14" t="n"/>
      <c r="Y1536" s="14" t="n"/>
      <c r="Z1536" s="14" t="n"/>
      <c r="AA1536" s="11" t="n"/>
      <c r="AB1536" s="14">
        <f>B1536&amp;"|"&amp;I1536</f>
        <v/>
      </c>
      <c r="AC1536">
        <f>IF($B1536="","","|"&amp;SUBSTITUTE(TRIM(SUBSTITUTE(SUBSTITUTE(SUBSTITUTE(SUBSTITUTE(SUBSTITUTE(SUBSTITUTE(SUBSTITUTE(SUBSTITUTE(SUBSTITUTE(SUBSTITUTE(SUBSTITUTE(SUBSTITUTE(SUBSTITUTE(SUBSTITUTE(TRIM($B1536&amp;""),CHAR(10)," "),CHAR(13)," "),"."," "),";"," "),","," "),"/"," "),"+"," "),"-"," "),"  "," "),"  "," "),"  "," "),"  "," "),"  "," "),"  "," "))," ","|")&amp;"|")</f>
        <v/>
      </c>
      <c r="AD1536">
        <f>TRIM($I1536&amp;"")</f>
        <v/>
      </c>
    </row>
    <row r="1537" ht="24" customHeight="1">
      <c r="A1537" s="9" t="n">
        <v>46206</v>
      </c>
      <c r="B1537" s="14" t="inlineStr">
        <is>
          <t>10210</t>
        </is>
      </c>
      <c r="C1537" s="14" t="n"/>
      <c r="D1537" s="14" t="inlineStr">
        <is>
          <t>10 FURADEIRAS</t>
        </is>
      </c>
      <c r="E1537" s="14" t="inlineStr">
        <is>
          <t>20052003</t>
        </is>
      </c>
      <c r="F1537" s="14" t="inlineStr">
        <is>
          <t>(6)BASE MENOR 386 (189)X124X25 MDF - MESA ATHENAS</t>
        </is>
      </c>
      <c r="G1537" s="14" t="inlineStr">
        <is>
          <t>10 FURADEIRAS</t>
        </is>
      </c>
      <c r="H1537" s="14" t="inlineStr">
        <is>
          <t>10 FURADEIRAS</t>
        </is>
      </c>
      <c r="I1537" s="9" t="inlineStr">
        <is>
          <t>10 FURADEIRAS</t>
        </is>
      </c>
      <c r="J1537" s="9" t="n">
        <v>100</v>
      </c>
      <c r="K1537" s="14">
        <f>IF($E1537="","",IFERROR(INDEX('01_Cad_Pecas'!$H$2:$H$5000,MATCH($E1537,'01_Cad_Pecas'!$D$2:$D$5000,0)),IFERROR(INDEX('01_Cad_Pecas'!$H$2:$H$5000,MATCH(VALUE($E1537),'01_Cad_Pecas'!$D$2:$D$5000,0)),"")))</f>
        <v/>
      </c>
      <c r="L1537" s="14">
        <f>IF($E1537="","",IFERROR(INDEX('01_Cad_Pecas'!$I$2:$I$5000,MATCH($E1537,'01_Cad_Pecas'!$D$2:$D$5000,0)),IFERROR(INDEX('01_Cad_Pecas'!$I$2:$I$5000,MATCH(VALUE($E1537),'01_Cad_Pecas'!$D$2:$D$5000,0)),"")))</f>
        <v/>
      </c>
      <c r="M1537" s="14">
        <f>IF(OR($J1537="",$L1537=""),"",IF($K1537="",0,$K1537)+$J1537*$L1537)</f>
        <v/>
      </c>
      <c r="N1537" s="14" t="n">
        <v>46206</v>
      </c>
      <c r="O1537" s="14" t="n">
        <v>100</v>
      </c>
      <c r="P1537" s="14" t="n"/>
      <c r="Q1537" s="14" t="n"/>
      <c r="R1537" s="14" t="n"/>
      <c r="S1537" s="14" t="n"/>
      <c r="T1537" s="14">
        <f>IF(OR($J1537="",$O1537=""),"",$O1537/$J1537)</f>
        <v/>
      </c>
      <c r="U1537" s="14" t="inlineStr">
        <is>
          <t>Concluído</t>
        </is>
      </c>
      <c r="V1537" s="14" t="n"/>
      <c r="W1537" s="14" t="n"/>
      <c r="X1537" s="14" t="n"/>
      <c r="Y1537" s="14" t="n"/>
      <c r="Z1537" s="14" t="n"/>
      <c r="AA1537" s="11" t="n"/>
      <c r="AB1537" s="14">
        <f>B1537&amp;"|"&amp;I1537</f>
        <v/>
      </c>
      <c r="AC1537">
        <f>IF($B1537="","","|"&amp;SUBSTITUTE(TRIM(SUBSTITUTE(SUBSTITUTE(SUBSTITUTE(SUBSTITUTE(SUBSTITUTE(SUBSTITUTE(SUBSTITUTE(SUBSTITUTE(SUBSTITUTE(SUBSTITUTE(SUBSTITUTE(SUBSTITUTE(SUBSTITUTE(SUBSTITUTE(TRIM($B1537&amp;""),CHAR(10)," "),CHAR(13)," "),"."," "),";"," "),","," "),"/"," "),"+"," "),"-"," "),"  "," "),"  "," "),"  "," "),"  "," "),"  "," "),"  "," "))," ","|")&amp;"|")</f>
        <v/>
      </c>
      <c r="AD1537">
        <f>TRIM($I1537&amp;"")</f>
        <v/>
      </c>
    </row>
    <row r="1538" ht="24" customHeight="1">
      <c r="A1538" s="9" t="n">
        <v>46206</v>
      </c>
      <c r="B1538" s="14" t="inlineStr">
        <is>
          <t>10210</t>
        </is>
      </c>
      <c r="C1538" s="14" t="n"/>
      <c r="D1538" s="14" t="inlineStr">
        <is>
          <t>10 FURADEIRAS</t>
        </is>
      </c>
      <c r="E1538" s="14" t="inlineStr">
        <is>
          <t>20052202</t>
        </is>
      </c>
      <c r="F1538" s="14" t="inlineStr">
        <is>
          <t>(5) BASE MAIOR 742X124X25 MDF - MESA ATHENAS 1,20</t>
        </is>
      </c>
      <c r="G1538" s="14" t="inlineStr">
        <is>
          <t>10 FURADEIRAS</t>
        </is>
      </c>
      <c r="H1538" s="14" t="inlineStr">
        <is>
          <t>10 FURADEIRAS</t>
        </is>
      </c>
      <c r="I1538" s="9" t="inlineStr">
        <is>
          <t>10 FURADEIRAS</t>
        </is>
      </c>
      <c r="J1538" s="9" t="n">
        <v>11</v>
      </c>
      <c r="K1538" s="14">
        <f>IF($E1538="","",IFERROR(INDEX('01_Cad_Pecas'!$H$2:$H$5000,MATCH($E1538,'01_Cad_Pecas'!$D$2:$D$5000,0)),IFERROR(INDEX('01_Cad_Pecas'!$H$2:$H$5000,MATCH(VALUE($E1538),'01_Cad_Pecas'!$D$2:$D$5000,0)),"")))</f>
        <v/>
      </c>
      <c r="L1538" s="14">
        <f>IF($E1538="","",IFERROR(INDEX('01_Cad_Pecas'!$I$2:$I$5000,MATCH($E1538,'01_Cad_Pecas'!$D$2:$D$5000,0)),IFERROR(INDEX('01_Cad_Pecas'!$I$2:$I$5000,MATCH(VALUE($E1538),'01_Cad_Pecas'!$D$2:$D$5000,0)),"")))</f>
        <v/>
      </c>
      <c r="M1538" s="14">
        <f>IF(OR($J1538="",$L1538=""),"",IF($K1538="",0,$K1538)+$J1538*$L1538)</f>
        <v/>
      </c>
      <c r="N1538" s="14" t="n">
        <v>46206</v>
      </c>
      <c r="O1538" s="14" t="n">
        <v>11</v>
      </c>
      <c r="P1538" s="14" t="n"/>
      <c r="Q1538" s="14" t="n"/>
      <c r="R1538" s="14" t="n"/>
      <c r="S1538" s="14" t="n"/>
      <c r="T1538" s="14">
        <f>IF(OR($J1538="",$O1538=""),"",$O1538/$J1538)</f>
        <v/>
      </c>
      <c r="U1538" s="14" t="inlineStr">
        <is>
          <t>Concluído</t>
        </is>
      </c>
      <c r="V1538" s="14" t="n"/>
      <c r="W1538" s="14" t="n"/>
      <c r="X1538" s="14" t="n"/>
      <c r="Y1538" s="14" t="n"/>
      <c r="Z1538" s="14" t="n"/>
      <c r="AA1538" s="11" t="n"/>
      <c r="AB1538" s="14">
        <f>B1538&amp;"|"&amp;I1538</f>
        <v/>
      </c>
      <c r="AC1538">
        <f>IF($B1538="","","|"&amp;SUBSTITUTE(TRIM(SUBSTITUTE(SUBSTITUTE(SUBSTITUTE(SUBSTITUTE(SUBSTITUTE(SUBSTITUTE(SUBSTITUTE(SUBSTITUTE(SUBSTITUTE(SUBSTITUTE(SUBSTITUTE(SUBSTITUTE(SUBSTITUTE(SUBSTITUTE(TRIM($B1538&amp;""),CHAR(10)," "),CHAR(13)," "),"."," "),";"," "),","," "),"/"," "),"+"," "),"-"," "),"  "," "),"  "," "),"  "," "),"  "," "),"  "," "),"  "," "))," ","|")&amp;"|")</f>
        <v/>
      </c>
      <c r="AD1538">
        <f>TRIM($I1538&amp;"")</f>
        <v/>
      </c>
    </row>
    <row r="1539" ht="24" customHeight="1">
      <c r="A1539" s="9" t="n">
        <v>46206</v>
      </c>
      <c r="B1539" s="14" t="inlineStr">
        <is>
          <t>10210</t>
        </is>
      </c>
      <c r="C1539" s="14" t="n"/>
      <c r="D1539" s="14" t="inlineStr">
        <is>
          <t>10 FURADEIRAS</t>
        </is>
      </c>
      <c r="E1539" s="14" t="inlineStr">
        <is>
          <t>20052203</t>
        </is>
      </c>
      <c r="F1539" s="14" t="inlineStr">
        <is>
          <t>(6)BASE MENOR 446(220)X124X25 MDF-MESA ATHENAS1,20</t>
        </is>
      </c>
      <c r="G1539" s="14" t="inlineStr">
        <is>
          <t>10 FURADEIRAS</t>
        </is>
      </c>
      <c r="H1539" s="14" t="inlineStr">
        <is>
          <t>10 FURADEIRAS</t>
        </is>
      </c>
      <c r="I1539" s="9" t="inlineStr">
        <is>
          <t>10 FURADEIRAS</t>
        </is>
      </c>
      <c r="J1539" s="9" t="n">
        <v>22</v>
      </c>
      <c r="K1539" s="14">
        <f>IF($E1539="","",IFERROR(INDEX('01_Cad_Pecas'!$H$2:$H$5000,MATCH($E1539,'01_Cad_Pecas'!$D$2:$D$5000,0)),IFERROR(INDEX('01_Cad_Pecas'!$H$2:$H$5000,MATCH(VALUE($E1539),'01_Cad_Pecas'!$D$2:$D$5000,0)),"")))</f>
        <v/>
      </c>
      <c r="L1539" s="14">
        <f>IF($E1539="","",IFERROR(INDEX('01_Cad_Pecas'!$I$2:$I$5000,MATCH($E1539,'01_Cad_Pecas'!$D$2:$D$5000,0)),IFERROR(INDEX('01_Cad_Pecas'!$I$2:$I$5000,MATCH(VALUE($E1539),'01_Cad_Pecas'!$D$2:$D$5000,0)),"")))</f>
        <v/>
      </c>
      <c r="M1539" s="14">
        <f>IF(OR($J1539="",$L1539=""),"",IF($K1539="",0,$K1539)+$J1539*$L1539)</f>
        <v/>
      </c>
      <c r="N1539" s="14" t="n">
        <v>46206</v>
      </c>
      <c r="O1539" s="14" t="n">
        <v>22</v>
      </c>
      <c r="P1539" s="14" t="n"/>
      <c r="Q1539" s="14" t="n"/>
      <c r="R1539" s="14" t="n"/>
      <c r="S1539" s="14" t="n"/>
      <c r="T1539" s="14">
        <f>IF(OR($J1539="",$O1539=""),"",$O1539/$J1539)</f>
        <v/>
      </c>
      <c r="U1539" s="14" t="inlineStr">
        <is>
          <t>Concluído</t>
        </is>
      </c>
      <c r="V1539" s="14" t="n"/>
      <c r="W1539" s="14" t="n"/>
      <c r="X1539" s="14" t="n"/>
      <c r="Y1539" s="14" t="n"/>
      <c r="Z1539" s="14" t="n"/>
      <c r="AA1539" s="11" t="n"/>
      <c r="AB1539" s="14">
        <f>B1539&amp;"|"&amp;I1539</f>
        <v/>
      </c>
      <c r="AC1539">
        <f>IF($B1539="","","|"&amp;SUBSTITUTE(TRIM(SUBSTITUTE(SUBSTITUTE(SUBSTITUTE(SUBSTITUTE(SUBSTITUTE(SUBSTITUTE(SUBSTITUTE(SUBSTITUTE(SUBSTITUTE(SUBSTITUTE(SUBSTITUTE(SUBSTITUTE(SUBSTITUTE(SUBSTITUTE(TRIM($B1539&amp;""),CHAR(10)," "),CHAR(13)," "),"."," "),";"," "),","," "),"/"," "),"+"," "),"-"," "),"  "," "),"  "," "),"  "," "),"  "," "),"  "," "),"  "," "))," ","|")&amp;"|")</f>
        <v/>
      </c>
      <c r="AD1539">
        <f>TRIM($I1539&amp;"")</f>
        <v/>
      </c>
    </row>
    <row r="1540" ht="24" customHeight="1">
      <c r="A1540" s="9" t="n">
        <v>46206</v>
      </c>
      <c r="B1540" s="14" t="inlineStr">
        <is>
          <t>10210</t>
        </is>
      </c>
      <c r="C1540" s="14" t="n"/>
      <c r="D1540" s="14" t="inlineStr">
        <is>
          <t>10 FURADEIRAS</t>
        </is>
      </c>
      <c r="E1540" s="14" t="inlineStr">
        <is>
          <t>30009703</t>
        </is>
      </c>
      <c r="F1540" s="14" t="inlineStr">
        <is>
          <t>ESPALDAR 390X40(911)X25 MDF (24) - CADEIRA GRECIA</t>
        </is>
      </c>
      <c r="G1540" s="14" t="inlineStr">
        <is>
          <t>10 FURADEIRAS</t>
        </is>
      </c>
      <c r="H1540" s="14" t="inlineStr">
        <is>
          <t>10 FURADEIRAS</t>
        </is>
      </c>
      <c r="I1540" s="9" t="inlineStr">
        <is>
          <t>10 FURADEIRAS</t>
        </is>
      </c>
      <c r="J1540" s="9" t="n">
        <v>146</v>
      </c>
      <c r="K1540" s="14">
        <f>IF($E1540="","",IFERROR(INDEX('01_Cad_Pecas'!$H$2:$H$5000,MATCH($E1540,'01_Cad_Pecas'!$D$2:$D$5000,0)),IFERROR(INDEX('01_Cad_Pecas'!$H$2:$H$5000,MATCH(VALUE($E1540),'01_Cad_Pecas'!$D$2:$D$5000,0)),"")))</f>
        <v/>
      </c>
      <c r="L1540" s="14">
        <f>IF($E1540="","",IFERROR(INDEX('01_Cad_Pecas'!$I$2:$I$5000,MATCH($E1540,'01_Cad_Pecas'!$D$2:$D$5000,0)),IFERROR(INDEX('01_Cad_Pecas'!$I$2:$I$5000,MATCH(VALUE($E1540),'01_Cad_Pecas'!$D$2:$D$5000,0)),"")))</f>
        <v/>
      </c>
      <c r="M1540" s="14">
        <f>IF(OR($J1540="",$L1540=""),"",IF($K1540="",0,$K1540)+$J1540*$L1540)</f>
        <v/>
      </c>
      <c r="N1540" s="14" t="n">
        <v>46206</v>
      </c>
      <c r="O1540" s="14" t="n">
        <v>146</v>
      </c>
      <c r="P1540" s="14" t="n"/>
      <c r="Q1540" s="14" t="n"/>
      <c r="R1540" s="14" t="n"/>
      <c r="S1540" s="14" t="n"/>
      <c r="T1540" s="14">
        <f>IF(OR($J1540="",$O1540=""),"",$O1540/$J1540)</f>
        <v/>
      </c>
      <c r="U1540" s="14" t="inlineStr">
        <is>
          <t>Concluído</t>
        </is>
      </c>
      <c r="V1540" s="14" t="n"/>
      <c r="W1540" s="14" t="n"/>
      <c r="X1540" s="14" t="n"/>
      <c r="Y1540" s="14" t="n"/>
      <c r="Z1540" s="14" t="n"/>
      <c r="AA1540" s="11" t="n"/>
      <c r="AB1540" s="14">
        <f>B1540&amp;"|"&amp;I1540</f>
        <v/>
      </c>
      <c r="AC1540">
        <f>IF($B1540="","","|"&amp;SUBSTITUTE(TRIM(SUBSTITUTE(SUBSTITUTE(SUBSTITUTE(SUBSTITUTE(SUBSTITUTE(SUBSTITUTE(SUBSTITUTE(SUBSTITUTE(SUBSTITUTE(SUBSTITUTE(SUBSTITUTE(SUBSTITUTE(SUBSTITUTE(SUBSTITUTE(TRIM($B1540&amp;""),CHAR(10)," "),CHAR(13)," "),"."," "),";"," "),","," "),"/"," "),"+"," "),"-"," "),"  "," "),"  "," "),"  "," "),"  "," "),"  "," "),"  "," "))," ","|")&amp;"|")</f>
        <v/>
      </c>
      <c r="AD1540">
        <f>TRIM($I1540&amp;"")</f>
        <v/>
      </c>
    </row>
    <row r="1541" ht="24" customHeight="1">
      <c r="A1541" s="9" t="n">
        <v>46205</v>
      </c>
      <c r="B1541" s="14" t="inlineStr">
        <is>
          <t>10199,10201</t>
        </is>
      </c>
      <c r="C1541" s="14" t="n"/>
      <c r="D1541" s="14" t="inlineStr">
        <is>
          <t>33 MONTAGEM CADEIRA</t>
        </is>
      </c>
      <c r="E1541" s="14" t="inlineStr">
        <is>
          <t>30001213</t>
        </is>
      </c>
      <c r="F1541" s="14" t="inlineStr">
        <is>
          <t>ASSENTO ESTOFADO - CADEIRA PÉ INTEIRO</t>
        </is>
      </c>
      <c r="G1541" s="14" t="inlineStr">
        <is>
          <t>33 MONTAGEM CADEIRA</t>
        </is>
      </c>
      <c r="H1541" s="14" t="inlineStr">
        <is>
          <t>33 MONTAGEM CADEIRA</t>
        </is>
      </c>
      <c r="I1541" s="9" t="inlineStr">
        <is>
          <t>33 MONTAGEM CADEIRA</t>
        </is>
      </c>
      <c r="J1541" s="9" t="n">
        <v>776</v>
      </c>
      <c r="K1541" s="14">
        <f>IF($E1541="","",IFERROR(INDEX('01_Cad_Pecas'!$H$2:$H$5000,MATCH($E1541,'01_Cad_Pecas'!$D$2:$D$5000,0)),IFERROR(INDEX('01_Cad_Pecas'!$H$2:$H$5000,MATCH(VALUE($E1541),'01_Cad_Pecas'!$D$2:$D$5000,0)),"")))</f>
        <v/>
      </c>
      <c r="L1541" s="14">
        <f>IF($E1541="","",IFERROR(INDEX('01_Cad_Pecas'!$I$2:$I$5000,MATCH($E1541,'01_Cad_Pecas'!$D$2:$D$5000,0)),IFERROR(INDEX('01_Cad_Pecas'!$I$2:$I$5000,MATCH(VALUE($E1541),'01_Cad_Pecas'!$D$2:$D$5000,0)),"")))</f>
        <v/>
      </c>
      <c r="M1541" s="14">
        <f>IF(OR($J1541="",$L1541=""),"",IF($K1541="",0,$K1541)+$J1541*$L1541)</f>
        <v/>
      </c>
      <c r="N1541" s="14" t="n">
        <v>46209</v>
      </c>
      <c r="O1541" s="14" t="n">
        <v>776</v>
      </c>
      <c r="P1541" s="14" t="n"/>
      <c r="Q1541" s="14" t="n"/>
      <c r="R1541" s="14" t="n"/>
      <c r="S1541" s="14" t="n"/>
      <c r="T1541" s="14">
        <f>IF(OR($J1541="",$O1541=""),"",$O1541/$J1541)</f>
        <v/>
      </c>
      <c r="U1541" s="14" t="inlineStr">
        <is>
          <t>Concluído</t>
        </is>
      </c>
      <c r="V1541" s="14" t="n"/>
      <c r="W1541" s="14" t="n"/>
      <c r="X1541" s="14" t="n"/>
      <c r="Y1541" s="14" t="n"/>
      <c r="Z1541" s="14" t="n"/>
      <c r="AA1541" s="11" t="n"/>
      <c r="AB1541" s="14">
        <f>B1541&amp;"|"&amp;I1541</f>
        <v/>
      </c>
      <c r="AC1541">
        <f>IF($B1541="","","|"&amp;SUBSTITUTE(TRIM(SUBSTITUTE(SUBSTITUTE(SUBSTITUTE(SUBSTITUTE(SUBSTITUTE(SUBSTITUTE(SUBSTITUTE(SUBSTITUTE(SUBSTITUTE(SUBSTITUTE(SUBSTITUTE(SUBSTITUTE(SUBSTITUTE(SUBSTITUTE(TRIM($B1541&amp;""),CHAR(10)," "),CHAR(13)," "),"."," "),";"," "),","," "),"/"," "),"+"," "),"-"," "),"  "," "),"  "," "),"  "," "),"  "," "),"  "," "),"  "," "))," ","|")&amp;"|")</f>
        <v/>
      </c>
      <c r="AD1541">
        <f>TRIM($I1541&amp;"")</f>
        <v/>
      </c>
    </row>
    <row r="1542" ht="24" customHeight="1">
      <c r="A1542" s="9" t="n">
        <v>46205</v>
      </c>
      <c r="B1542" s="14" t="inlineStr">
        <is>
          <t>10199,10201</t>
        </is>
      </c>
      <c r="C1542" s="14" t="n"/>
      <c r="D1542" s="14" t="inlineStr">
        <is>
          <t>33 MONTAGEM CADEIRA</t>
        </is>
      </c>
      <c r="E1542" s="14" t="inlineStr">
        <is>
          <t>30001312</t>
        </is>
      </c>
      <c r="F1542" s="14" t="inlineStr">
        <is>
          <t>ENCOSTO ESTOFADO MENOR - CADEIRA PÉ INTEIRO BORD</t>
        </is>
      </c>
      <c r="G1542" s="14" t="inlineStr">
        <is>
          <t>33 MONTAGEM CADEIRA</t>
        </is>
      </c>
      <c r="H1542" s="14" t="inlineStr">
        <is>
          <t>33 MONTAGEM CADEIRA</t>
        </is>
      </c>
      <c r="I1542" s="9" t="inlineStr">
        <is>
          <t>33 MONTAGEM CADEIRA</t>
        </is>
      </c>
      <c r="J1542" s="9" t="n">
        <v>600</v>
      </c>
      <c r="K1542" s="14">
        <f>IF($E1542="","",IFERROR(INDEX('01_Cad_Pecas'!$H$2:$H$5000,MATCH($E1542,'01_Cad_Pecas'!$D$2:$D$5000,0)),IFERROR(INDEX('01_Cad_Pecas'!$H$2:$H$5000,MATCH(VALUE($E1542),'01_Cad_Pecas'!$D$2:$D$5000,0)),"")))</f>
        <v/>
      </c>
      <c r="L1542" s="14">
        <f>IF($E1542="","",IFERROR(INDEX('01_Cad_Pecas'!$I$2:$I$5000,MATCH($E1542,'01_Cad_Pecas'!$D$2:$D$5000,0)),IFERROR(INDEX('01_Cad_Pecas'!$I$2:$I$5000,MATCH(VALUE($E1542),'01_Cad_Pecas'!$D$2:$D$5000,0)),"")))</f>
        <v/>
      </c>
      <c r="M1542" s="14">
        <f>IF(OR($J1542="",$L1542=""),"",IF($K1542="",0,$K1542)+$J1542*$L1542)</f>
        <v/>
      </c>
      <c r="N1542" s="14" t="n">
        <v>46209</v>
      </c>
      <c r="O1542" s="14" t="n">
        <v>600</v>
      </c>
      <c r="P1542" s="14" t="n"/>
      <c r="Q1542" s="14" t="n"/>
      <c r="R1542" s="14" t="n"/>
      <c r="S1542" s="14" t="n"/>
      <c r="T1542" s="14">
        <f>IF(OR($J1542="",$O1542=""),"",$O1542/$J1542)</f>
        <v/>
      </c>
      <c r="U1542" s="14" t="inlineStr">
        <is>
          <t>Concluído</t>
        </is>
      </c>
      <c r="V1542" s="14" t="n"/>
      <c r="W1542" s="14" t="n"/>
      <c r="X1542" s="14" t="n"/>
      <c r="Y1542" s="14" t="n"/>
      <c r="Z1542" s="14" t="n"/>
      <c r="AA1542" s="11" t="n"/>
      <c r="AB1542" s="14">
        <f>B1542&amp;"|"&amp;I1542</f>
        <v/>
      </c>
      <c r="AC1542">
        <f>IF($B1542="","","|"&amp;SUBSTITUTE(TRIM(SUBSTITUTE(SUBSTITUTE(SUBSTITUTE(SUBSTITUTE(SUBSTITUTE(SUBSTITUTE(SUBSTITUTE(SUBSTITUTE(SUBSTITUTE(SUBSTITUTE(SUBSTITUTE(SUBSTITUTE(SUBSTITUTE(SUBSTITUTE(TRIM($B1542&amp;""),CHAR(10)," "),CHAR(13)," "),"."," "),";"," "),","," "),"/"," "),"+"," "),"-"," "),"  "," "),"  "," "),"  "," "),"  "," "),"  "," "),"  "," "))," ","|")&amp;"|")</f>
        <v/>
      </c>
      <c r="AD1542">
        <f>TRIM($I1542&amp;"")</f>
        <v/>
      </c>
    </row>
    <row r="1543" ht="24" customHeight="1">
      <c r="A1543" s="9" t="n">
        <v>46205</v>
      </c>
      <c r="B1543" s="14" t="inlineStr">
        <is>
          <t>10199,10201</t>
        </is>
      </c>
      <c r="C1543" s="14" t="n"/>
      <c r="D1543" s="14" t="inlineStr">
        <is>
          <t>33 MONTAGEM CADEIRA</t>
        </is>
      </c>
      <c r="E1543" s="14" t="inlineStr">
        <is>
          <t>30001412</t>
        </is>
      </c>
      <c r="F1543" s="14" t="inlineStr">
        <is>
          <t>ENCOSTO ESTOFADO MENOR - CADEIRA PÉ INTEIRO</t>
        </is>
      </c>
      <c r="G1543" s="14" t="inlineStr">
        <is>
          <t>33 MONTAGEM CADEIRA</t>
        </is>
      </c>
      <c r="H1543" s="14" t="inlineStr">
        <is>
          <t>33 MONTAGEM CADEIRA</t>
        </is>
      </c>
      <c r="I1543" s="9" t="inlineStr">
        <is>
          <t>33 MONTAGEM CADEIRA</t>
        </is>
      </c>
      <c r="J1543" s="9" t="n">
        <v>132</v>
      </c>
      <c r="K1543" s="14">
        <f>IF($E1543="","",IFERROR(INDEX('01_Cad_Pecas'!$H$2:$H$5000,MATCH($E1543,'01_Cad_Pecas'!$D$2:$D$5000,0)),IFERROR(INDEX('01_Cad_Pecas'!$H$2:$H$5000,MATCH(VALUE($E1543),'01_Cad_Pecas'!$D$2:$D$5000,0)),"")))</f>
        <v/>
      </c>
      <c r="L1543" s="14">
        <f>IF($E1543="","",IFERROR(INDEX('01_Cad_Pecas'!$I$2:$I$5000,MATCH($E1543,'01_Cad_Pecas'!$D$2:$D$5000,0)),IFERROR(INDEX('01_Cad_Pecas'!$I$2:$I$5000,MATCH(VALUE($E1543),'01_Cad_Pecas'!$D$2:$D$5000,0)),"")))</f>
        <v/>
      </c>
      <c r="M1543" s="14">
        <f>IF(OR($J1543="",$L1543=""),"",IF($K1543="",0,$K1543)+$J1543*$L1543)</f>
        <v/>
      </c>
      <c r="N1543" s="14" t="n">
        <v>46209</v>
      </c>
      <c r="O1543" s="14" t="n">
        <v>132</v>
      </c>
      <c r="P1543" s="14" t="n"/>
      <c r="Q1543" s="14" t="n"/>
      <c r="R1543" s="14" t="n"/>
      <c r="S1543" s="14" t="n"/>
      <c r="T1543" s="14">
        <f>IF(OR($J1543="",$O1543=""),"",$O1543/$J1543)</f>
        <v/>
      </c>
      <c r="U1543" s="14" t="inlineStr">
        <is>
          <t>Concluído</t>
        </is>
      </c>
      <c r="V1543" s="14" t="n"/>
      <c r="W1543" s="14" t="n"/>
      <c r="X1543" s="14" t="n"/>
      <c r="Y1543" s="14" t="n"/>
      <c r="Z1543" s="14" t="n"/>
      <c r="AA1543" s="11" t="n"/>
      <c r="AB1543" s="14">
        <f>B1543&amp;"|"&amp;I1543</f>
        <v/>
      </c>
      <c r="AC1543">
        <f>IF($B1543="","","|"&amp;SUBSTITUTE(TRIM(SUBSTITUTE(SUBSTITUTE(SUBSTITUTE(SUBSTITUTE(SUBSTITUTE(SUBSTITUTE(SUBSTITUTE(SUBSTITUTE(SUBSTITUTE(SUBSTITUTE(SUBSTITUTE(SUBSTITUTE(SUBSTITUTE(SUBSTITUTE(TRIM($B1543&amp;""),CHAR(10)," "),CHAR(13)," "),"."," "),";"," "),","," "),"/"," "),"+"," "),"-"," "),"  "," "),"  "," "),"  "," "),"  "," "),"  "," "),"  "," "))," ","|")&amp;"|")</f>
        <v/>
      </c>
      <c r="AD1543">
        <f>TRIM($I1543&amp;"")</f>
        <v/>
      </c>
    </row>
    <row r="1544" ht="24" customHeight="1">
      <c r="A1544" s="9" t="n">
        <v>46205</v>
      </c>
      <c r="B1544" s="14" t="inlineStr">
        <is>
          <t>10199,10201</t>
        </is>
      </c>
      <c r="C1544" s="14" t="n"/>
      <c r="D1544" s="14" t="inlineStr">
        <is>
          <t>33 MONTAGEM CADEIRA</t>
        </is>
      </c>
      <c r="E1544" s="14" t="inlineStr">
        <is>
          <t>30003212</t>
        </is>
      </c>
      <c r="F1544" s="14" t="inlineStr">
        <is>
          <t>ENCOSTO ESTOFADO MENOR - CADEIRA PI NOVA YORK</t>
        </is>
      </c>
      <c r="G1544" s="14" t="inlineStr">
        <is>
          <t>33 MONTAGEM CADEIRA</t>
        </is>
      </c>
      <c r="H1544" s="14" t="inlineStr">
        <is>
          <t>33 MONTAGEM CADEIRA</t>
        </is>
      </c>
      <c r="I1544" s="9" t="inlineStr">
        <is>
          <t>33 MONTAGEM CADEIRA</t>
        </is>
      </c>
      <c r="J1544" s="9" t="n">
        <v>44</v>
      </c>
      <c r="K1544" s="14">
        <f>IF($E1544="","",IFERROR(INDEX('01_Cad_Pecas'!$H$2:$H$5000,MATCH($E1544,'01_Cad_Pecas'!$D$2:$D$5000,0)),IFERROR(INDEX('01_Cad_Pecas'!$H$2:$H$5000,MATCH(VALUE($E1544),'01_Cad_Pecas'!$D$2:$D$5000,0)),"")))</f>
        <v/>
      </c>
      <c r="L1544" s="14">
        <f>IF($E1544="","",IFERROR(INDEX('01_Cad_Pecas'!$I$2:$I$5000,MATCH($E1544,'01_Cad_Pecas'!$D$2:$D$5000,0)),IFERROR(INDEX('01_Cad_Pecas'!$I$2:$I$5000,MATCH(VALUE($E1544),'01_Cad_Pecas'!$D$2:$D$5000,0)),"")))</f>
        <v/>
      </c>
      <c r="M1544" s="14">
        <f>IF(OR($J1544="",$L1544=""),"",IF($K1544="",0,$K1544)+$J1544*$L1544)</f>
        <v/>
      </c>
      <c r="N1544" s="14" t="n">
        <v>46209</v>
      </c>
      <c r="O1544" s="14" t="n">
        <v>44</v>
      </c>
      <c r="P1544" s="14" t="n"/>
      <c r="Q1544" s="14" t="n"/>
      <c r="R1544" s="14" t="n"/>
      <c r="S1544" s="14" t="n"/>
      <c r="T1544" s="14">
        <f>IF(OR($J1544="",$O1544=""),"",$O1544/$J1544)</f>
        <v/>
      </c>
      <c r="U1544" s="14" t="inlineStr">
        <is>
          <t>Concluído</t>
        </is>
      </c>
      <c r="V1544" s="14" t="n"/>
      <c r="W1544" s="14" t="n"/>
      <c r="X1544" s="14" t="n"/>
      <c r="Y1544" s="14" t="n"/>
      <c r="Z1544" s="14" t="n"/>
      <c r="AA1544" s="11" t="n"/>
      <c r="AB1544" s="14">
        <f>B1544&amp;"|"&amp;I1544</f>
        <v/>
      </c>
      <c r="AC1544">
        <f>IF($B1544="","","|"&amp;SUBSTITUTE(TRIM(SUBSTITUTE(SUBSTITUTE(SUBSTITUTE(SUBSTITUTE(SUBSTITUTE(SUBSTITUTE(SUBSTITUTE(SUBSTITUTE(SUBSTITUTE(SUBSTITUTE(SUBSTITUTE(SUBSTITUTE(SUBSTITUTE(SUBSTITUTE(TRIM($B1544&amp;""),CHAR(10)," "),CHAR(13)," "),"."," "),";"," "),","," "),"/"," "),"+"," "),"-"," "),"  "," "),"  "," "),"  "," "),"  "," "),"  "," "),"  "," "))," ","|")&amp;"|")</f>
        <v/>
      </c>
      <c r="AD1544">
        <f>TRIM($I1544&amp;"")</f>
        <v/>
      </c>
    </row>
    <row r="1545" ht="24" customHeight="1">
      <c r="A1545" s="9" t="n">
        <v>46209</v>
      </c>
      <c r="B1545" s="14" t="inlineStr">
        <is>
          <t>10200,10202,10205</t>
        </is>
      </c>
      <c r="C1545" s="14" t="n"/>
      <c r="D1545" s="14" t="inlineStr">
        <is>
          <t>33 MONTAGEM CADEIRA</t>
        </is>
      </c>
      <c r="E1545" s="14" t="inlineStr">
        <is>
          <t>30001212</t>
        </is>
      </c>
      <c r="F1545" s="14" t="inlineStr">
        <is>
          <t>ENCOSTO ESTOFADO - CADEIRA DUBAI PÉ INTEIRO</t>
        </is>
      </c>
      <c r="G1545" s="14" t="inlineStr">
        <is>
          <t>33 MONTAGEM CADEIRA</t>
        </is>
      </c>
      <c r="H1545" s="14" t="inlineStr">
        <is>
          <t>33 MONTAGEM CADEIRA</t>
        </is>
      </c>
      <c r="I1545" s="9" t="inlineStr">
        <is>
          <t>33 MONTAGEM CADEIRA</t>
        </is>
      </c>
      <c r="J1545" s="9" t="n">
        <v>4</v>
      </c>
      <c r="K1545" s="14">
        <f>IF($E1545="","",IFERROR(INDEX('01_Cad_Pecas'!$H$2:$H$5000,MATCH($E1545,'01_Cad_Pecas'!$D$2:$D$5000,0)),IFERROR(INDEX('01_Cad_Pecas'!$H$2:$H$5000,MATCH(VALUE($E1545),'01_Cad_Pecas'!$D$2:$D$5000,0)),"")))</f>
        <v/>
      </c>
      <c r="L1545" s="14">
        <f>IF($E1545="","",IFERROR(INDEX('01_Cad_Pecas'!$I$2:$I$5000,MATCH($E1545,'01_Cad_Pecas'!$D$2:$D$5000,0)),IFERROR(INDEX('01_Cad_Pecas'!$I$2:$I$5000,MATCH(VALUE($E1545),'01_Cad_Pecas'!$D$2:$D$5000,0)),"")))</f>
        <v/>
      </c>
      <c r="M1545" s="14">
        <f>IF(OR($J1545="",$L1545=""),"",IF($K1545="",0,$K1545)+$J1545*$L1545)</f>
        <v/>
      </c>
      <c r="N1545" s="14" t="n">
        <v>46209</v>
      </c>
      <c r="O1545" s="14" t="n">
        <v>4</v>
      </c>
      <c r="P1545" s="14" t="n"/>
      <c r="Q1545" s="14" t="n"/>
      <c r="R1545" s="14" t="n"/>
      <c r="S1545" s="14" t="n"/>
      <c r="T1545" s="14">
        <f>IF(OR($J1545="",$O1545=""),"",$O1545/$J1545)</f>
        <v/>
      </c>
      <c r="U1545" s="14" t="inlineStr">
        <is>
          <t>Concluído</t>
        </is>
      </c>
      <c r="V1545" s="14" t="n"/>
      <c r="W1545" s="14" t="n"/>
      <c r="X1545" s="14" t="n"/>
      <c r="Y1545" s="14" t="n"/>
      <c r="Z1545" s="14" t="n"/>
      <c r="AA1545" s="11" t="n"/>
      <c r="AB1545" s="14">
        <f>B1545&amp;"|"&amp;I1545</f>
        <v/>
      </c>
      <c r="AC1545">
        <f>IF($B1545="","","|"&amp;SUBSTITUTE(TRIM(SUBSTITUTE(SUBSTITUTE(SUBSTITUTE(SUBSTITUTE(SUBSTITUTE(SUBSTITUTE(SUBSTITUTE(SUBSTITUTE(SUBSTITUTE(SUBSTITUTE(SUBSTITUTE(SUBSTITUTE(SUBSTITUTE(SUBSTITUTE(TRIM($B1545&amp;""),CHAR(10)," "),CHAR(13)," "),"."," "),";"," "),","," "),"/"," "),"+"," "),"-"," "),"  "," "),"  "," "),"  "," "),"  "," "),"  "," "),"  "," "))," ","|")&amp;"|")</f>
        <v/>
      </c>
      <c r="AD1545">
        <f>TRIM($I1545&amp;"")</f>
        <v/>
      </c>
    </row>
    <row r="1546" ht="24" customHeight="1">
      <c r="A1546" s="9" t="n">
        <v>46209</v>
      </c>
      <c r="B1546" s="14" t="inlineStr">
        <is>
          <t>10200,10202,10205</t>
        </is>
      </c>
      <c r="C1546" s="14" t="n"/>
      <c r="D1546" s="14" t="inlineStr">
        <is>
          <t>33 MONTAGEM CADEIRA</t>
        </is>
      </c>
      <c r="E1546" s="14" t="inlineStr">
        <is>
          <t>30001213</t>
        </is>
      </c>
      <c r="F1546" s="14" t="inlineStr">
        <is>
          <t>ASSENTO ESTOFADO - CADEIRA PÉ INTEIRO</t>
        </is>
      </c>
      <c r="G1546" s="14" t="inlineStr">
        <is>
          <t>33 MONTAGEM CADEIRA</t>
        </is>
      </c>
      <c r="H1546" s="14" t="inlineStr">
        <is>
          <t>33 MONTAGEM CADEIRA</t>
        </is>
      </c>
      <c r="I1546" s="9" t="inlineStr">
        <is>
          <t>33 MONTAGEM CADEIRA</t>
        </is>
      </c>
      <c r="J1546" s="9" t="n">
        <v>70</v>
      </c>
      <c r="K1546" s="14">
        <f>IF($E1546="","",IFERROR(INDEX('01_Cad_Pecas'!$H$2:$H$5000,MATCH($E1546,'01_Cad_Pecas'!$D$2:$D$5000,0)),IFERROR(INDEX('01_Cad_Pecas'!$H$2:$H$5000,MATCH(VALUE($E1546),'01_Cad_Pecas'!$D$2:$D$5000,0)),"")))</f>
        <v/>
      </c>
      <c r="L1546" s="14">
        <f>IF($E1546="","",IFERROR(INDEX('01_Cad_Pecas'!$I$2:$I$5000,MATCH($E1546,'01_Cad_Pecas'!$D$2:$D$5000,0)),IFERROR(INDEX('01_Cad_Pecas'!$I$2:$I$5000,MATCH(VALUE($E1546),'01_Cad_Pecas'!$D$2:$D$5000,0)),"")))</f>
        <v/>
      </c>
      <c r="M1546" s="14">
        <f>IF(OR($J1546="",$L1546=""),"",IF($K1546="",0,$K1546)+$J1546*$L1546)</f>
        <v/>
      </c>
      <c r="N1546" s="14" t="n">
        <v>46209</v>
      </c>
      <c r="O1546" s="14" t="n">
        <v>70</v>
      </c>
      <c r="P1546" s="14" t="n"/>
      <c r="Q1546" s="14" t="n"/>
      <c r="R1546" s="14" t="n"/>
      <c r="S1546" s="14" t="n"/>
      <c r="T1546" s="14">
        <f>IF(OR($J1546="",$O1546=""),"",$O1546/$J1546)</f>
        <v/>
      </c>
      <c r="U1546" s="14" t="inlineStr">
        <is>
          <t>Concluído</t>
        </is>
      </c>
      <c r="V1546" s="14" t="n"/>
      <c r="W1546" s="14" t="n"/>
      <c r="X1546" s="14" t="n"/>
      <c r="Y1546" s="14" t="n"/>
      <c r="Z1546" s="14" t="n"/>
      <c r="AA1546" s="11" t="n"/>
      <c r="AB1546" s="14">
        <f>B1546&amp;"|"&amp;I1546</f>
        <v/>
      </c>
      <c r="AC1546">
        <f>IF($B1546="","","|"&amp;SUBSTITUTE(TRIM(SUBSTITUTE(SUBSTITUTE(SUBSTITUTE(SUBSTITUTE(SUBSTITUTE(SUBSTITUTE(SUBSTITUTE(SUBSTITUTE(SUBSTITUTE(SUBSTITUTE(SUBSTITUTE(SUBSTITUTE(SUBSTITUTE(SUBSTITUTE(TRIM($B1546&amp;""),CHAR(10)," "),CHAR(13)," "),"."," "),";"," "),","," "),"/"," "),"+"," "),"-"," "),"  "," "),"  "," "),"  "," "),"  "," "),"  "," "),"  "," "))," ","|")&amp;"|")</f>
        <v/>
      </c>
      <c r="AD1546">
        <f>TRIM($I1546&amp;"")</f>
        <v/>
      </c>
    </row>
    <row r="1547" ht="24" customHeight="1">
      <c r="A1547" s="9" t="n">
        <v>46209</v>
      </c>
      <c r="B1547" s="14" t="inlineStr">
        <is>
          <t>10200,10202,10205</t>
        </is>
      </c>
      <c r="C1547" s="14" t="n"/>
      <c r="D1547" s="14" t="inlineStr">
        <is>
          <t>33 MONTAGEM CADEIRA</t>
        </is>
      </c>
      <c r="E1547" s="14" t="inlineStr">
        <is>
          <t>30001412</t>
        </is>
      </c>
      <c r="F1547" s="14" t="inlineStr">
        <is>
          <t>ENCOSTO ESTOFADO MENOR - CADEIRA PÉ INTEIRO</t>
        </is>
      </c>
      <c r="G1547" s="14" t="inlineStr">
        <is>
          <t>33 MONTAGEM CADEIRA</t>
        </is>
      </c>
      <c r="H1547" s="14" t="inlineStr">
        <is>
          <t>33 MONTAGEM CADEIRA</t>
        </is>
      </c>
      <c r="I1547" s="9" t="inlineStr">
        <is>
          <t>33 MONTAGEM CADEIRA</t>
        </is>
      </c>
      <c r="J1547" s="9" t="n">
        <v>6</v>
      </c>
      <c r="K1547" s="14">
        <f>IF($E1547="","",IFERROR(INDEX('01_Cad_Pecas'!$H$2:$H$5000,MATCH($E1547,'01_Cad_Pecas'!$D$2:$D$5000,0)),IFERROR(INDEX('01_Cad_Pecas'!$H$2:$H$5000,MATCH(VALUE($E1547),'01_Cad_Pecas'!$D$2:$D$5000,0)),"")))</f>
        <v/>
      </c>
      <c r="L1547" s="14">
        <f>IF($E1547="","",IFERROR(INDEX('01_Cad_Pecas'!$I$2:$I$5000,MATCH($E1547,'01_Cad_Pecas'!$D$2:$D$5000,0)),IFERROR(INDEX('01_Cad_Pecas'!$I$2:$I$5000,MATCH(VALUE($E1547),'01_Cad_Pecas'!$D$2:$D$5000,0)),"")))</f>
        <v/>
      </c>
      <c r="M1547" s="14">
        <f>IF(OR($J1547="",$L1547=""),"",IF($K1547="",0,$K1547)+$J1547*$L1547)</f>
        <v/>
      </c>
      <c r="N1547" s="14" t="n">
        <v>46209</v>
      </c>
      <c r="O1547" s="14" t="n">
        <v>6</v>
      </c>
      <c r="P1547" s="14" t="n"/>
      <c r="Q1547" s="14" t="n"/>
      <c r="R1547" s="14" t="n"/>
      <c r="S1547" s="14" t="n"/>
      <c r="T1547" s="14">
        <f>IF(OR($J1547="",$O1547=""),"",$O1547/$J1547)</f>
        <v/>
      </c>
      <c r="U1547" s="14" t="inlineStr">
        <is>
          <t>Concluído</t>
        </is>
      </c>
      <c r="V1547" s="14" t="n"/>
      <c r="W1547" s="14" t="n"/>
      <c r="X1547" s="14" t="n"/>
      <c r="Y1547" s="14" t="n"/>
      <c r="Z1547" s="14" t="n"/>
      <c r="AA1547" s="11" t="n"/>
      <c r="AB1547" s="14">
        <f>B1547&amp;"|"&amp;I1547</f>
        <v/>
      </c>
      <c r="AC1547">
        <f>IF($B1547="","","|"&amp;SUBSTITUTE(TRIM(SUBSTITUTE(SUBSTITUTE(SUBSTITUTE(SUBSTITUTE(SUBSTITUTE(SUBSTITUTE(SUBSTITUTE(SUBSTITUTE(SUBSTITUTE(SUBSTITUTE(SUBSTITUTE(SUBSTITUTE(SUBSTITUTE(SUBSTITUTE(TRIM($B1547&amp;""),CHAR(10)," "),CHAR(13)," "),"."," "),";"," "),","," "),"/"," "),"+"," "),"-"," "),"  "," "),"  "," "),"  "," "),"  "," "),"  "," "),"  "," "))," ","|")&amp;"|")</f>
        <v/>
      </c>
      <c r="AD1547">
        <f>TRIM($I1547&amp;"")</f>
        <v/>
      </c>
    </row>
    <row r="1548" ht="24" customHeight="1">
      <c r="A1548" s="9" t="n">
        <v>46209</v>
      </c>
      <c r="B1548" s="14" t="inlineStr">
        <is>
          <t>10200,10202,10205</t>
        </is>
      </c>
      <c r="C1548" s="14" t="n"/>
      <c r="D1548" s="14" t="inlineStr">
        <is>
          <t>33 MONTAGEM CADEIRA</t>
        </is>
      </c>
      <c r="E1548" s="14" t="inlineStr">
        <is>
          <t>30003212</t>
        </is>
      </c>
      <c r="F1548" s="14" t="inlineStr">
        <is>
          <t>ENCOSTO ESTOFADO MENOR - CADEIRA PI NOVA YORK</t>
        </is>
      </c>
      <c r="G1548" s="14" t="inlineStr">
        <is>
          <t>33 MONTAGEM CADEIRA</t>
        </is>
      </c>
      <c r="H1548" s="14" t="inlineStr">
        <is>
          <t>33 MONTAGEM CADEIRA</t>
        </is>
      </c>
      <c r="I1548" s="9" t="inlineStr">
        <is>
          <t>33 MONTAGEM CADEIRA</t>
        </is>
      </c>
      <c r="J1548" s="9" t="n">
        <v>60</v>
      </c>
      <c r="K1548" s="14">
        <f>IF($E1548="","",IFERROR(INDEX('01_Cad_Pecas'!$H$2:$H$5000,MATCH($E1548,'01_Cad_Pecas'!$D$2:$D$5000,0)),IFERROR(INDEX('01_Cad_Pecas'!$H$2:$H$5000,MATCH(VALUE($E1548),'01_Cad_Pecas'!$D$2:$D$5000,0)),"")))</f>
        <v/>
      </c>
      <c r="L1548" s="14">
        <f>IF($E1548="","",IFERROR(INDEX('01_Cad_Pecas'!$I$2:$I$5000,MATCH($E1548,'01_Cad_Pecas'!$D$2:$D$5000,0)),IFERROR(INDEX('01_Cad_Pecas'!$I$2:$I$5000,MATCH(VALUE($E1548),'01_Cad_Pecas'!$D$2:$D$5000,0)),"")))</f>
        <v/>
      </c>
      <c r="M1548" s="14">
        <f>IF(OR($J1548="",$L1548=""),"",IF($K1548="",0,$K1548)+$J1548*$L1548)</f>
        <v/>
      </c>
      <c r="N1548" s="14" t="n">
        <v>46209</v>
      </c>
      <c r="O1548" s="14" t="n">
        <v>60</v>
      </c>
      <c r="P1548" s="14" t="n"/>
      <c r="Q1548" s="14" t="n"/>
      <c r="R1548" s="14" t="n"/>
      <c r="S1548" s="14" t="n"/>
      <c r="T1548" s="14">
        <f>IF(OR($J1548="",$O1548=""),"",$O1548/$J1548)</f>
        <v/>
      </c>
      <c r="U1548" s="14" t="inlineStr">
        <is>
          <t>Concluído</t>
        </is>
      </c>
      <c r="V1548" s="14" t="n"/>
      <c r="W1548" s="14" t="n"/>
      <c r="X1548" s="14" t="n"/>
      <c r="Y1548" s="14" t="n"/>
      <c r="Z1548" s="14" t="n"/>
      <c r="AA1548" s="11" t="n"/>
      <c r="AB1548" s="14">
        <f>B1548&amp;"|"&amp;I1548</f>
        <v/>
      </c>
      <c r="AC1548">
        <f>IF($B1548="","","|"&amp;SUBSTITUTE(TRIM(SUBSTITUTE(SUBSTITUTE(SUBSTITUTE(SUBSTITUTE(SUBSTITUTE(SUBSTITUTE(SUBSTITUTE(SUBSTITUTE(SUBSTITUTE(SUBSTITUTE(SUBSTITUTE(SUBSTITUTE(SUBSTITUTE(SUBSTITUTE(TRIM($B1548&amp;""),CHAR(10)," "),CHAR(13)," "),"."," "),";"," "),","," "),"/"," "),"+"," "),"-"," "),"  "," "),"  "," "),"  "," "),"  "," "),"  "," "),"  "," "))," ","|")&amp;"|")</f>
        <v/>
      </c>
      <c r="AD1548">
        <f>TRIM($I1548&amp;"")</f>
        <v/>
      </c>
    </row>
    <row r="1549" ht="24" customHeight="1">
      <c r="A1549" s="9" t="n">
        <v>46209</v>
      </c>
      <c r="B1549" s="14" t="inlineStr">
        <is>
          <t>10200,10202,10205</t>
        </is>
      </c>
      <c r="C1549" s="14" t="n"/>
      <c r="D1549" s="14" t="inlineStr">
        <is>
          <t>33 MONTAGEM CADEIRA</t>
        </is>
      </c>
      <c r="E1549" s="14" t="inlineStr">
        <is>
          <t>30001201</t>
        </is>
      </c>
      <c r="F1549" s="14" t="inlineStr">
        <is>
          <t>PE TRASEIRO 980X65(911)X25 MDF (11PCS)- CAD PE INT</t>
        </is>
      </c>
      <c r="G1549" s="14" t="inlineStr">
        <is>
          <t>33 MONTAGEM CADEIRA</t>
        </is>
      </c>
      <c r="H1549" s="14" t="inlineStr">
        <is>
          <t>33 MONTAGEM CADEIRA</t>
        </is>
      </c>
      <c r="I1549" s="9" t="inlineStr">
        <is>
          <t>33 MONTAGEM CADEIRA</t>
        </is>
      </c>
      <c r="J1549" s="9" t="n">
        <v>8</v>
      </c>
      <c r="K1549" s="14">
        <f>IF($E1549="","",IFERROR(INDEX('01_Cad_Pecas'!$H$2:$H$5000,MATCH($E1549,'01_Cad_Pecas'!$D$2:$D$5000,0)),IFERROR(INDEX('01_Cad_Pecas'!$H$2:$H$5000,MATCH(VALUE($E1549),'01_Cad_Pecas'!$D$2:$D$5000,0)),"")))</f>
        <v/>
      </c>
      <c r="L1549" s="14">
        <f>IF($E1549="","",IFERROR(INDEX('01_Cad_Pecas'!$I$2:$I$5000,MATCH($E1549,'01_Cad_Pecas'!$D$2:$D$5000,0)),IFERROR(INDEX('01_Cad_Pecas'!$I$2:$I$5000,MATCH(VALUE($E1549),'01_Cad_Pecas'!$D$2:$D$5000,0)),"")))</f>
        <v/>
      </c>
      <c r="M1549" s="14">
        <f>IF(OR($J1549="",$L1549=""),"",IF($K1549="",0,$K1549)+$J1549*$L1549)</f>
        <v/>
      </c>
      <c r="N1549" s="14" t="n">
        <v>46209</v>
      </c>
      <c r="O1549" s="14" t="n">
        <v>8</v>
      </c>
      <c r="P1549" s="14" t="n"/>
      <c r="Q1549" s="14" t="n"/>
      <c r="R1549" s="14" t="n"/>
      <c r="S1549" s="14" t="n"/>
      <c r="T1549" s="14">
        <f>IF(OR($J1549="",$O1549=""),"",$O1549/$J1549)</f>
        <v/>
      </c>
      <c r="U1549" s="14" t="inlineStr">
        <is>
          <t>Concluído</t>
        </is>
      </c>
      <c r="V1549" s="14" t="n"/>
      <c r="W1549" s="14" t="n"/>
      <c r="X1549" s="14" t="n"/>
      <c r="Y1549" s="14" t="n"/>
      <c r="Z1549" s="14" t="n"/>
      <c r="AA1549" s="11" t="n"/>
      <c r="AB1549" s="14">
        <f>B1549&amp;"|"&amp;I1549</f>
        <v/>
      </c>
      <c r="AC1549">
        <f>IF($B1549="","","|"&amp;SUBSTITUTE(TRIM(SUBSTITUTE(SUBSTITUTE(SUBSTITUTE(SUBSTITUTE(SUBSTITUTE(SUBSTITUTE(SUBSTITUTE(SUBSTITUTE(SUBSTITUTE(SUBSTITUTE(SUBSTITUTE(SUBSTITUTE(SUBSTITUTE(SUBSTITUTE(TRIM($B1549&amp;""),CHAR(10)," "),CHAR(13)," "),"."," "),";"," "),","," "),"/"," "),"+"," "),"-"," "),"  "," "),"  "," "),"  "," "),"  "," "),"  "," "),"  "," "))," ","|")&amp;"|")</f>
        <v/>
      </c>
      <c r="AD1549">
        <f>TRIM($I1549&amp;"")</f>
        <v/>
      </c>
    </row>
    <row r="1550" ht="24" customHeight="1">
      <c r="A1550" s="9" t="n">
        <v>46210</v>
      </c>
      <c r="B1550" s="14" t="inlineStr">
        <is>
          <t>10210</t>
        </is>
      </c>
      <c r="C1550" s="14" t="n"/>
      <c r="D1550" s="14" t="inlineStr">
        <is>
          <t>33 MONTAGEM CADEIRA</t>
        </is>
      </c>
      <c r="E1550" s="14" t="inlineStr">
        <is>
          <t>30001322</t>
        </is>
      </c>
      <c r="F1550" s="14" t="inlineStr">
        <is>
          <t>TRA CENT 360X56(911)X25 MDP (14PÇS) - PÉ INT MILÃO</t>
        </is>
      </c>
      <c r="G1550" s="14" t="inlineStr">
        <is>
          <t>33 MONTAGEM CADEIRA</t>
        </is>
      </c>
      <c r="H1550" s="14" t="inlineStr">
        <is>
          <t>33 MONTAGEM CADEIRA</t>
        </is>
      </c>
      <c r="I1550" s="9" t="inlineStr">
        <is>
          <t>33 MONTAGEM CADEIRA</t>
        </is>
      </c>
      <c r="J1550" s="9" t="n">
        <v>110</v>
      </c>
      <c r="K1550" s="14">
        <f>IF($E1550="","",IFERROR(INDEX('01_Cad_Pecas'!$H$2:$H$5000,MATCH($E1550,'01_Cad_Pecas'!$D$2:$D$5000,0)),IFERROR(INDEX('01_Cad_Pecas'!$H$2:$H$5000,MATCH(VALUE($E1550),'01_Cad_Pecas'!$D$2:$D$5000,0)),"")))</f>
        <v/>
      </c>
      <c r="L1550" s="14">
        <f>IF($E1550="","",IFERROR(INDEX('01_Cad_Pecas'!$I$2:$I$5000,MATCH($E1550,'01_Cad_Pecas'!$D$2:$D$5000,0)),IFERROR(INDEX('01_Cad_Pecas'!$I$2:$I$5000,MATCH(VALUE($E1550),'01_Cad_Pecas'!$D$2:$D$5000,0)),"")))</f>
        <v/>
      </c>
      <c r="M1550" s="14">
        <f>IF(OR($J1550="",$L1550=""),"",IF($K1550="",0,$K1550)+$J1550*$L1550)</f>
        <v/>
      </c>
      <c r="N1550" s="14" t="n">
        <v>46211</v>
      </c>
      <c r="O1550" s="14" t="n">
        <v>110</v>
      </c>
      <c r="P1550" s="14" t="n"/>
      <c r="Q1550" s="14" t="n"/>
      <c r="R1550" s="14" t="n"/>
      <c r="S1550" s="14" t="n"/>
      <c r="T1550" s="14">
        <f>IF(OR($J1550="",$O1550=""),"",$O1550/$J1550)</f>
        <v/>
      </c>
      <c r="U1550" s="14" t="inlineStr">
        <is>
          <t>Concluído</t>
        </is>
      </c>
      <c r="V1550" s="14" t="n"/>
      <c r="W1550" s="14" t="n"/>
      <c r="X1550" s="14" t="n"/>
      <c r="Y1550" s="14" t="n"/>
      <c r="Z1550" s="14" t="n"/>
      <c r="AA1550" s="11" t="n"/>
      <c r="AB1550" s="14">
        <f>B1550&amp;"|"&amp;I1550</f>
        <v/>
      </c>
      <c r="AC1550">
        <f>IF($B1550="","","|"&amp;SUBSTITUTE(TRIM(SUBSTITUTE(SUBSTITUTE(SUBSTITUTE(SUBSTITUTE(SUBSTITUTE(SUBSTITUTE(SUBSTITUTE(SUBSTITUTE(SUBSTITUTE(SUBSTITUTE(SUBSTITUTE(SUBSTITUTE(SUBSTITUTE(SUBSTITUTE(TRIM($B1550&amp;""),CHAR(10)," "),CHAR(13)," "),"."," "),";"," "),","," "),"/"," "),"+"," "),"-"," "),"  "," "),"  "," "),"  "," "),"  "," "),"  "," "),"  "," "))," ","|")&amp;"|")</f>
        <v/>
      </c>
      <c r="AD1550">
        <f>TRIM($I1550&amp;"")</f>
        <v/>
      </c>
    </row>
    <row r="1551" ht="24" customHeight="1">
      <c r="A1551" s="9" t="n">
        <v>46210</v>
      </c>
      <c r="B1551" s="14" t="inlineStr">
        <is>
          <t>10210</t>
        </is>
      </c>
      <c r="C1551" s="14" t="n"/>
      <c r="D1551" s="14" t="inlineStr">
        <is>
          <t>33 MONTAGEM CADEIRA</t>
        </is>
      </c>
      <c r="E1551" s="14" t="inlineStr">
        <is>
          <t>30001213</t>
        </is>
      </c>
      <c r="F1551" s="14" t="inlineStr">
        <is>
          <t>ASSENTO ESTOFADO - CADEIRA PÉ INTEIRO</t>
        </is>
      </c>
      <c r="G1551" s="14" t="inlineStr">
        <is>
          <t>33 MONTAGEM CADEIRA</t>
        </is>
      </c>
      <c r="H1551" s="14" t="inlineStr">
        <is>
          <t>33 MONTAGEM CADEIRA</t>
        </is>
      </c>
      <c r="I1551" s="9" t="inlineStr">
        <is>
          <t>33 MONTAGEM CADEIRA</t>
        </is>
      </c>
      <c r="J1551" s="9" t="n">
        <v>666</v>
      </c>
      <c r="K1551" s="14">
        <f>IF($E1551="","",IFERROR(INDEX('01_Cad_Pecas'!$H$2:$H$5000,MATCH($E1551,'01_Cad_Pecas'!$D$2:$D$5000,0)),IFERROR(INDEX('01_Cad_Pecas'!$H$2:$H$5000,MATCH(VALUE($E1551),'01_Cad_Pecas'!$D$2:$D$5000,0)),"")))</f>
        <v/>
      </c>
      <c r="L1551" s="14">
        <f>IF($E1551="","",IFERROR(INDEX('01_Cad_Pecas'!$I$2:$I$5000,MATCH($E1551,'01_Cad_Pecas'!$D$2:$D$5000,0)),IFERROR(INDEX('01_Cad_Pecas'!$I$2:$I$5000,MATCH(VALUE($E1551),'01_Cad_Pecas'!$D$2:$D$5000,0)),"")))</f>
        <v/>
      </c>
      <c r="M1551" s="14">
        <f>IF(OR($J1551="",$L1551=""),"",IF($K1551="",0,$K1551)+$J1551*$L1551)</f>
        <v/>
      </c>
      <c r="N1551" s="14" t="n">
        <v>46211</v>
      </c>
      <c r="O1551" s="14" t="n">
        <v>666</v>
      </c>
      <c r="P1551" s="14" t="n"/>
      <c r="Q1551" s="14" t="n"/>
      <c r="R1551" s="14" t="n"/>
      <c r="S1551" s="14" t="n"/>
      <c r="T1551" s="14">
        <f>IF(OR($J1551="",$O1551=""),"",$O1551/$J1551)</f>
        <v/>
      </c>
      <c r="U1551" s="14" t="inlineStr">
        <is>
          <t>Concluído</t>
        </is>
      </c>
      <c r="V1551" s="14" t="n"/>
      <c r="W1551" s="14" t="n"/>
      <c r="X1551" s="14" t="n"/>
      <c r="Y1551" s="14" t="n"/>
      <c r="Z1551" s="14" t="n"/>
      <c r="AA1551" s="11" t="n"/>
      <c r="AB1551" s="14">
        <f>B1551&amp;"|"&amp;I1551</f>
        <v/>
      </c>
      <c r="AC1551">
        <f>IF($B1551="","","|"&amp;SUBSTITUTE(TRIM(SUBSTITUTE(SUBSTITUTE(SUBSTITUTE(SUBSTITUTE(SUBSTITUTE(SUBSTITUTE(SUBSTITUTE(SUBSTITUTE(SUBSTITUTE(SUBSTITUTE(SUBSTITUTE(SUBSTITUTE(SUBSTITUTE(SUBSTITUTE(TRIM($B1551&amp;""),CHAR(10)," "),CHAR(13)," "),"."," "),";"," "),","," "),"/"," "),"+"," "),"-"," "),"  "," "),"  "," "),"  "," "),"  "," "),"  "," "),"  "," "))," ","|")&amp;"|")</f>
        <v/>
      </c>
      <c r="AD1551">
        <f>TRIM($I1551&amp;"")</f>
        <v/>
      </c>
    </row>
    <row r="1552" ht="24" customHeight="1">
      <c r="A1552" s="9" t="n">
        <v>46210</v>
      </c>
      <c r="B1552" s="14" t="inlineStr">
        <is>
          <t>10210</t>
        </is>
      </c>
      <c r="C1552" s="14" t="n"/>
      <c r="D1552" s="14" t="inlineStr">
        <is>
          <t>33 MONTAGEM CADEIRA</t>
        </is>
      </c>
      <c r="E1552" s="14" t="inlineStr">
        <is>
          <t>30001312</t>
        </is>
      </c>
      <c r="F1552" s="14" t="inlineStr">
        <is>
          <t>ENCOSTO ESTOFADO MENOR - CADEIRA PÉ INTEIRO BORD</t>
        </is>
      </c>
      <c r="G1552" s="14" t="inlineStr">
        <is>
          <t>33 MONTAGEM CADEIRA</t>
        </is>
      </c>
      <c r="H1552" s="14" t="inlineStr">
        <is>
          <t>33 MONTAGEM CADEIRA</t>
        </is>
      </c>
      <c r="I1552" s="9" t="inlineStr">
        <is>
          <t>33 MONTAGEM CADEIRA</t>
        </is>
      </c>
      <c r="J1552" s="9" t="n">
        <v>38</v>
      </c>
      <c r="K1552" s="14">
        <f>IF($E1552="","",IFERROR(INDEX('01_Cad_Pecas'!$H$2:$H$5000,MATCH($E1552,'01_Cad_Pecas'!$D$2:$D$5000,0)),IFERROR(INDEX('01_Cad_Pecas'!$H$2:$H$5000,MATCH(VALUE($E1552),'01_Cad_Pecas'!$D$2:$D$5000,0)),"")))</f>
        <v/>
      </c>
      <c r="L1552" s="14">
        <f>IF($E1552="","",IFERROR(INDEX('01_Cad_Pecas'!$I$2:$I$5000,MATCH($E1552,'01_Cad_Pecas'!$D$2:$D$5000,0)),IFERROR(INDEX('01_Cad_Pecas'!$I$2:$I$5000,MATCH(VALUE($E1552),'01_Cad_Pecas'!$D$2:$D$5000,0)),"")))</f>
        <v/>
      </c>
      <c r="M1552" s="14">
        <f>IF(OR($J1552="",$L1552=""),"",IF($K1552="",0,$K1552)+$J1552*$L1552)</f>
        <v/>
      </c>
      <c r="N1552" s="14" t="n">
        <v>46211</v>
      </c>
      <c r="O1552" s="14" t="n">
        <v>38</v>
      </c>
      <c r="P1552" s="14" t="n"/>
      <c r="Q1552" s="14" t="n"/>
      <c r="R1552" s="14" t="n"/>
      <c r="S1552" s="14" t="n"/>
      <c r="T1552" s="14">
        <f>IF(OR($J1552="",$O1552=""),"",$O1552/$J1552)</f>
        <v/>
      </c>
      <c r="U1552" s="14" t="inlineStr">
        <is>
          <t>Concluído</t>
        </is>
      </c>
      <c r="V1552" s="14" t="n"/>
      <c r="W1552" s="14" t="n"/>
      <c r="X1552" s="14" t="n"/>
      <c r="Y1552" s="14" t="n"/>
      <c r="Z1552" s="14" t="n"/>
      <c r="AA1552" s="11" t="n"/>
      <c r="AB1552" s="14">
        <f>B1552&amp;"|"&amp;I1552</f>
        <v/>
      </c>
      <c r="AC1552">
        <f>IF($B1552="","","|"&amp;SUBSTITUTE(TRIM(SUBSTITUTE(SUBSTITUTE(SUBSTITUTE(SUBSTITUTE(SUBSTITUTE(SUBSTITUTE(SUBSTITUTE(SUBSTITUTE(SUBSTITUTE(SUBSTITUTE(SUBSTITUTE(SUBSTITUTE(SUBSTITUTE(SUBSTITUTE(TRIM($B1552&amp;""),CHAR(10)," "),CHAR(13)," "),"."," "),";"," "),","," "),"/"," "),"+"," "),"-"," "),"  "," "),"  "," "),"  "," "),"  "," "),"  "," "),"  "," "))," ","|")&amp;"|")</f>
        <v/>
      </c>
      <c r="AD1552">
        <f>TRIM($I1552&amp;"")</f>
        <v/>
      </c>
    </row>
    <row r="1553" ht="24" customHeight="1">
      <c r="A1553" s="9" t="n">
        <v>46210</v>
      </c>
      <c r="B1553" s="14" t="inlineStr">
        <is>
          <t>10210</t>
        </is>
      </c>
      <c r="C1553" s="14" t="n"/>
      <c r="D1553" s="14" t="inlineStr">
        <is>
          <t>33 MONTAGEM CADEIRA</t>
        </is>
      </c>
      <c r="E1553" s="14" t="inlineStr">
        <is>
          <t>30001320</t>
        </is>
      </c>
      <c r="F1553" s="14" t="inlineStr">
        <is>
          <t>ENCOSTO ESTOFADO BORD - CADEIRA MILÃO PÉ INTEIRO</t>
        </is>
      </c>
      <c r="G1553" s="14" t="inlineStr">
        <is>
          <t>33 MONTAGEM CADEIRA</t>
        </is>
      </c>
      <c r="H1553" s="14" t="inlineStr">
        <is>
          <t>33 MONTAGEM CADEIRA</t>
        </is>
      </c>
      <c r="I1553" s="9" t="inlineStr">
        <is>
          <t>33 MONTAGEM CADEIRA</t>
        </is>
      </c>
      <c r="J1553" s="9" t="n">
        <v>110</v>
      </c>
      <c r="K1553" s="14">
        <f>IF($E1553="","",IFERROR(INDEX('01_Cad_Pecas'!$H$2:$H$5000,MATCH($E1553,'01_Cad_Pecas'!$D$2:$D$5000,0)),IFERROR(INDEX('01_Cad_Pecas'!$H$2:$H$5000,MATCH(VALUE($E1553),'01_Cad_Pecas'!$D$2:$D$5000,0)),"")))</f>
        <v/>
      </c>
      <c r="L1553" s="14">
        <f>IF($E1553="","",IFERROR(INDEX('01_Cad_Pecas'!$I$2:$I$5000,MATCH($E1553,'01_Cad_Pecas'!$D$2:$D$5000,0)),IFERROR(INDEX('01_Cad_Pecas'!$I$2:$I$5000,MATCH(VALUE($E1553),'01_Cad_Pecas'!$D$2:$D$5000,0)),"")))</f>
        <v/>
      </c>
      <c r="M1553" s="14">
        <f>IF(OR($J1553="",$L1553=""),"",IF($K1553="",0,$K1553)+$J1553*$L1553)</f>
        <v/>
      </c>
      <c r="N1553" s="14" t="n">
        <v>46211</v>
      </c>
      <c r="O1553" s="14" t="n">
        <v>110</v>
      </c>
      <c r="P1553" s="14" t="n"/>
      <c r="Q1553" s="14" t="n"/>
      <c r="R1553" s="14" t="n"/>
      <c r="S1553" s="14" t="n"/>
      <c r="T1553" s="14">
        <f>IF(OR($J1553="",$O1553=""),"",$O1553/$J1553)</f>
        <v/>
      </c>
      <c r="U1553" s="14" t="inlineStr">
        <is>
          <t>Concluído</t>
        </is>
      </c>
      <c r="V1553" s="14" t="n"/>
      <c r="W1553" s="14" t="n"/>
      <c r="X1553" s="14" t="n"/>
      <c r="Y1553" s="14" t="n"/>
      <c r="Z1553" s="14" t="n"/>
      <c r="AA1553" s="11" t="n"/>
      <c r="AB1553" s="14">
        <f>B1553&amp;"|"&amp;I1553</f>
        <v/>
      </c>
      <c r="AC1553">
        <f>IF($B1553="","","|"&amp;SUBSTITUTE(TRIM(SUBSTITUTE(SUBSTITUTE(SUBSTITUTE(SUBSTITUTE(SUBSTITUTE(SUBSTITUTE(SUBSTITUTE(SUBSTITUTE(SUBSTITUTE(SUBSTITUTE(SUBSTITUTE(SUBSTITUTE(SUBSTITUTE(SUBSTITUTE(TRIM($B1553&amp;""),CHAR(10)," "),CHAR(13)," "),"."," "),";"," "),","," "),"/"," "),"+"," "),"-"," "),"  "," "),"  "," "),"  "," "),"  "," "),"  "," "),"  "," "))," ","|")&amp;"|")</f>
        <v/>
      </c>
      <c r="AD1553">
        <f>TRIM($I1553&amp;"")</f>
        <v/>
      </c>
    </row>
    <row r="1554" ht="24" customHeight="1">
      <c r="A1554" s="9" t="n">
        <v>46210</v>
      </c>
      <c r="B1554" s="14" t="inlineStr">
        <is>
          <t>10210</t>
        </is>
      </c>
      <c r="C1554" s="14" t="n"/>
      <c r="D1554" s="14" t="inlineStr">
        <is>
          <t>33 MONTAGEM CADEIRA</t>
        </is>
      </c>
      <c r="E1554" s="14" t="inlineStr">
        <is>
          <t>30001412</t>
        </is>
      </c>
      <c r="F1554" s="14" t="inlineStr">
        <is>
          <t>ENCOSTO ESTOFADO MENOR - CADEIRA PÉ INTEIRO</t>
        </is>
      </c>
      <c r="G1554" s="14" t="inlineStr">
        <is>
          <t>33 MONTAGEM CADEIRA</t>
        </is>
      </c>
      <c r="H1554" s="14" t="inlineStr">
        <is>
          <t>33 MONTAGEM CADEIRA</t>
        </is>
      </c>
      <c r="I1554" s="9" t="inlineStr">
        <is>
          <t>33 MONTAGEM CADEIRA</t>
        </is>
      </c>
      <c r="J1554" s="9" t="n">
        <v>440</v>
      </c>
      <c r="K1554" s="14">
        <f>IF($E1554="","",IFERROR(INDEX('01_Cad_Pecas'!$H$2:$H$5000,MATCH($E1554,'01_Cad_Pecas'!$D$2:$D$5000,0)),IFERROR(INDEX('01_Cad_Pecas'!$H$2:$H$5000,MATCH(VALUE($E1554),'01_Cad_Pecas'!$D$2:$D$5000,0)),"")))</f>
        <v/>
      </c>
      <c r="L1554" s="14">
        <f>IF($E1554="","",IFERROR(INDEX('01_Cad_Pecas'!$I$2:$I$5000,MATCH($E1554,'01_Cad_Pecas'!$D$2:$D$5000,0)),IFERROR(INDEX('01_Cad_Pecas'!$I$2:$I$5000,MATCH(VALUE($E1554),'01_Cad_Pecas'!$D$2:$D$5000,0)),"")))</f>
        <v/>
      </c>
      <c r="M1554" s="14">
        <f>IF(OR($J1554="",$L1554=""),"",IF($K1554="",0,$K1554)+$J1554*$L1554)</f>
        <v/>
      </c>
      <c r="N1554" s="14" t="n">
        <v>46211</v>
      </c>
      <c r="O1554" s="14" t="n">
        <v>440</v>
      </c>
      <c r="P1554" s="14" t="n"/>
      <c r="Q1554" s="14" t="n"/>
      <c r="R1554" s="14" t="n"/>
      <c r="S1554" s="14" t="n"/>
      <c r="T1554" s="14">
        <f>IF(OR($J1554="",$O1554=""),"",$O1554/$J1554)</f>
        <v/>
      </c>
      <c r="U1554" s="14" t="inlineStr">
        <is>
          <t>Concluído</t>
        </is>
      </c>
      <c r="V1554" s="14" t="n"/>
      <c r="W1554" s="14" t="n"/>
      <c r="X1554" s="14" t="n"/>
      <c r="Y1554" s="14" t="n"/>
      <c r="Z1554" s="14" t="n"/>
      <c r="AA1554" s="11" t="n"/>
      <c r="AB1554" s="14">
        <f>B1554&amp;"|"&amp;I1554</f>
        <v/>
      </c>
      <c r="AC1554">
        <f>IF($B1554="","","|"&amp;SUBSTITUTE(TRIM(SUBSTITUTE(SUBSTITUTE(SUBSTITUTE(SUBSTITUTE(SUBSTITUTE(SUBSTITUTE(SUBSTITUTE(SUBSTITUTE(SUBSTITUTE(SUBSTITUTE(SUBSTITUTE(SUBSTITUTE(SUBSTITUTE(SUBSTITUTE(TRIM($B1554&amp;""),CHAR(10)," "),CHAR(13)," "),"."," "),";"," "),","," "),"/"," "),"+"," "),"-"," "),"  "," "),"  "," "),"  "," "),"  "," "),"  "," "),"  "," "))," ","|")&amp;"|")</f>
        <v/>
      </c>
      <c r="AD1554">
        <f>TRIM($I1554&amp;"")</f>
        <v/>
      </c>
    </row>
    <row r="1555" ht="24" customHeight="1">
      <c r="A1555" s="9" t="n">
        <v>46210</v>
      </c>
      <c r="B1555" s="14" t="inlineStr">
        <is>
          <t>10210</t>
        </is>
      </c>
      <c r="C1555" s="14" t="n"/>
      <c r="D1555" s="14" t="inlineStr">
        <is>
          <t>33 MONTAGEM CADEIRA</t>
        </is>
      </c>
      <c r="E1555" s="14" t="inlineStr">
        <is>
          <t>30003212</t>
        </is>
      </c>
      <c r="F1555" s="14" t="inlineStr">
        <is>
          <t>ENCOSTO ESTOFADO MENOR - CADEIRA PI NOVA YORK</t>
        </is>
      </c>
      <c r="G1555" s="14" t="inlineStr">
        <is>
          <t>33 MONTAGEM CADEIRA</t>
        </is>
      </c>
      <c r="H1555" s="14" t="inlineStr">
        <is>
          <t>33 MONTAGEM CADEIRA</t>
        </is>
      </c>
      <c r="I1555" s="9" t="inlineStr">
        <is>
          <t>33 MONTAGEM CADEIRA</t>
        </is>
      </c>
      <c r="J1555" s="9" t="n">
        <v>36</v>
      </c>
      <c r="K1555" s="14">
        <f>IF($E1555="","",IFERROR(INDEX('01_Cad_Pecas'!$H$2:$H$5000,MATCH($E1555,'01_Cad_Pecas'!$D$2:$D$5000,0)),IFERROR(INDEX('01_Cad_Pecas'!$H$2:$H$5000,MATCH(VALUE($E1555),'01_Cad_Pecas'!$D$2:$D$5000,0)),"")))</f>
        <v/>
      </c>
      <c r="L1555" s="14">
        <f>IF($E1555="","",IFERROR(INDEX('01_Cad_Pecas'!$I$2:$I$5000,MATCH($E1555,'01_Cad_Pecas'!$D$2:$D$5000,0)),IFERROR(INDEX('01_Cad_Pecas'!$I$2:$I$5000,MATCH(VALUE($E1555),'01_Cad_Pecas'!$D$2:$D$5000,0)),"")))</f>
        <v/>
      </c>
      <c r="M1555" s="14">
        <f>IF(OR($J1555="",$L1555=""),"",IF($K1555="",0,$K1555)+$J1555*$L1555)</f>
        <v/>
      </c>
      <c r="N1555" s="14" t="n">
        <v>46211</v>
      </c>
      <c r="O1555" s="14" t="n">
        <v>36</v>
      </c>
      <c r="P1555" s="14" t="n"/>
      <c r="Q1555" s="14" t="n"/>
      <c r="R1555" s="14" t="n"/>
      <c r="S1555" s="14" t="n"/>
      <c r="T1555" s="14">
        <f>IF(OR($J1555="",$O1555=""),"",$O1555/$J1555)</f>
        <v/>
      </c>
      <c r="U1555" s="14" t="inlineStr">
        <is>
          <t>Concluído</t>
        </is>
      </c>
      <c r="V1555" s="14" t="n"/>
      <c r="W1555" s="14" t="n"/>
      <c r="X1555" s="14" t="n"/>
      <c r="Y1555" s="14" t="n"/>
      <c r="Z1555" s="14" t="n"/>
      <c r="AA1555" s="11" t="n"/>
      <c r="AB1555" s="14">
        <f>B1555&amp;"|"&amp;I1555</f>
        <v/>
      </c>
      <c r="AC1555">
        <f>IF($B1555="","","|"&amp;SUBSTITUTE(TRIM(SUBSTITUTE(SUBSTITUTE(SUBSTITUTE(SUBSTITUTE(SUBSTITUTE(SUBSTITUTE(SUBSTITUTE(SUBSTITUTE(SUBSTITUTE(SUBSTITUTE(SUBSTITUTE(SUBSTITUTE(SUBSTITUTE(SUBSTITUTE(TRIM($B1555&amp;""),CHAR(10)," "),CHAR(13)," "),"."," "),";"," "),","," "),"/"," "),"+"," "),"-"," "),"  "," "),"  "," "),"  "," "),"  "," "),"  "," "),"  "," "))," ","|")&amp;"|")</f>
        <v/>
      </c>
      <c r="AD1555">
        <f>TRIM($I1555&amp;"")</f>
        <v/>
      </c>
    </row>
    <row r="1556" ht="24" customHeight="1">
      <c r="A1556" s="9" t="n">
        <v>46210</v>
      </c>
      <c r="B1556" s="14" t="inlineStr">
        <is>
          <t>10210</t>
        </is>
      </c>
      <c r="C1556" s="14" t="n"/>
      <c r="D1556" s="14" t="inlineStr">
        <is>
          <t>33 MONTAGEM CADEIRA</t>
        </is>
      </c>
      <c r="E1556" s="14" t="inlineStr">
        <is>
          <t>30001201</t>
        </is>
      </c>
      <c r="F1556" s="14" t="inlineStr">
        <is>
          <t>PE TRASEIRO 980X65(911)X25 MDF (11PCS)- CAD PE INT</t>
        </is>
      </c>
      <c r="G1556" s="14" t="inlineStr">
        <is>
          <t>33 MONTAGEM CADEIRA</t>
        </is>
      </c>
      <c r="H1556" s="14" t="inlineStr">
        <is>
          <t>33 MONTAGEM CADEIRA</t>
        </is>
      </c>
      <c r="I1556" s="9" t="inlineStr">
        <is>
          <t>33 MONTAGEM CADEIRA</t>
        </is>
      </c>
      <c r="J1556" s="9" t="n">
        <v>220</v>
      </c>
      <c r="K1556" s="14">
        <f>IF($E1556="","",IFERROR(INDEX('01_Cad_Pecas'!$H$2:$H$5000,MATCH($E1556,'01_Cad_Pecas'!$D$2:$D$5000,0)),IFERROR(INDEX('01_Cad_Pecas'!$H$2:$H$5000,MATCH(VALUE($E1556),'01_Cad_Pecas'!$D$2:$D$5000,0)),"")))</f>
        <v/>
      </c>
      <c r="L1556" s="14">
        <f>IF($E1556="","",IFERROR(INDEX('01_Cad_Pecas'!$I$2:$I$5000,MATCH($E1556,'01_Cad_Pecas'!$D$2:$D$5000,0)),IFERROR(INDEX('01_Cad_Pecas'!$I$2:$I$5000,MATCH(VALUE($E1556),'01_Cad_Pecas'!$D$2:$D$5000,0)),"")))</f>
        <v/>
      </c>
      <c r="M1556" s="14">
        <f>IF(OR($J1556="",$L1556=""),"",IF($K1556="",0,$K1556)+$J1556*$L1556)</f>
        <v/>
      </c>
      <c r="N1556" s="14" t="n">
        <v>46211</v>
      </c>
      <c r="O1556" s="14" t="n">
        <v>220</v>
      </c>
      <c r="P1556" s="14" t="n"/>
      <c r="Q1556" s="14" t="n"/>
      <c r="R1556" s="14" t="n"/>
      <c r="S1556" s="14" t="n"/>
      <c r="T1556" s="14">
        <f>IF(OR($J1556="",$O1556=""),"",$O1556/$J1556)</f>
        <v/>
      </c>
      <c r="U1556" s="14" t="inlineStr">
        <is>
          <t>Concluído</t>
        </is>
      </c>
      <c r="V1556" s="14" t="n"/>
      <c r="W1556" s="14" t="n"/>
      <c r="X1556" s="14" t="n"/>
      <c r="Y1556" s="14" t="n"/>
      <c r="Z1556" s="14" t="n"/>
      <c r="AA1556" s="11" t="n"/>
      <c r="AB1556" s="14">
        <f>B1556&amp;"|"&amp;I1556</f>
        <v/>
      </c>
      <c r="AC1556">
        <f>IF($B1556="","","|"&amp;SUBSTITUTE(TRIM(SUBSTITUTE(SUBSTITUTE(SUBSTITUTE(SUBSTITUTE(SUBSTITUTE(SUBSTITUTE(SUBSTITUTE(SUBSTITUTE(SUBSTITUTE(SUBSTITUTE(SUBSTITUTE(SUBSTITUTE(SUBSTITUTE(SUBSTITUTE(TRIM($B1556&amp;""),CHAR(10)," "),CHAR(13)," "),"."," "),";"," "),","," "),"/"," "),"+"," "),"-"," "),"  "," "),"  "," "),"  "," "),"  "," "),"  "," "),"  "," "))," ","|")&amp;"|")</f>
        <v/>
      </c>
      <c r="AD1556">
        <f>TRIM($I1556&amp;"")</f>
        <v/>
      </c>
    </row>
    <row r="1557" ht="24" customHeight="1">
      <c r="A1557" s="9" t="n">
        <v>46210</v>
      </c>
      <c r="B1557" s="14" t="inlineStr">
        <is>
          <t>10210</t>
        </is>
      </c>
      <c r="C1557" s="14" t="n"/>
      <c r="D1557" s="14" t="inlineStr">
        <is>
          <t>33 MONTAGEM CADEIRA</t>
        </is>
      </c>
      <c r="E1557" s="14" t="inlineStr">
        <is>
          <t>30006801</t>
        </is>
      </c>
      <c r="F1557" s="14" t="inlineStr">
        <is>
          <t>PE TRASEIRO 980X94(911)X25 MDF (8PCS)- CAD GENOVA</t>
        </is>
      </c>
      <c r="G1557" s="14" t="inlineStr">
        <is>
          <t>33 MONTAGEM CADEIRA</t>
        </is>
      </c>
      <c r="H1557" s="14" t="inlineStr">
        <is>
          <t>33 MONTAGEM CADEIRA</t>
        </is>
      </c>
      <c r="I1557" s="9" t="inlineStr">
        <is>
          <t>33 MONTAGEM CADEIRA</t>
        </is>
      </c>
      <c r="J1557" s="9" t="n">
        <v>84</v>
      </c>
      <c r="K1557" s="14">
        <f>IF($E1557="","",IFERROR(INDEX('01_Cad_Pecas'!$H$2:$H$5000,MATCH($E1557,'01_Cad_Pecas'!$D$2:$D$5000,0)),IFERROR(INDEX('01_Cad_Pecas'!$H$2:$H$5000,MATCH(VALUE($E1557),'01_Cad_Pecas'!$D$2:$D$5000,0)),"")))</f>
        <v/>
      </c>
      <c r="L1557" s="14">
        <f>IF($E1557="","",IFERROR(INDEX('01_Cad_Pecas'!$I$2:$I$5000,MATCH($E1557,'01_Cad_Pecas'!$D$2:$D$5000,0)),IFERROR(INDEX('01_Cad_Pecas'!$I$2:$I$5000,MATCH(VALUE($E1557),'01_Cad_Pecas'!$D$2:$D$5000,0)),"")))</f>
        <v/>
      </c>
      <c r="M1557" s="14">
        <f>IF(OR($J1557="",$L1557=""),"",IF($K1557="",0,$K1557)+$J1557*$L1557)</f>
        <v/>
      </c>
      <c r="N1557" s="14" t="n">
        <v>46211</v>
      </c>
      <c r="O1557" s="14" t="n">
        <v>84</v>
      </c>
      <c r="P1557" s="14" t="n"/>
      <c r="Q1557" s="14" t="n"/>
      <c r="R1557" s="14" t="n"/>
      <c r="S1557" s="14" t="n"/>
      <c r="T1557" s="14">
        <f>IF(OR($J1557="",$O1557=""),"",$O1557/$J1557)</f>
        <v/>
      </c>
      <c r="U1557" s="14" t="inlineStr">
        <is>
          <t>Concluído</t>
        </is>
      </c>
      <c r="V1557" s="14" t="n"/>
      <c r="W1557" s="14" t="n"/>
      <c r="X1557" s="14" t="n"/>
      <c r="Y1557" s="14" t="n"/>
      <c r="Z1557" s="14" t="n"/>
      <c r="AA1557" s="11" t="n"/>
      <c r="AB1557" s="14">
        <f>B1557&amp;"|"&amp;I1557</f>
        <v/>
      </c>
      <c r="AC1557">
        <f>IF($B1557="","","|"&amp;SUBSTITUTE(TRIM(SUBSTITUTE(SUBSTITUTE(SUBSTITUTE(SUBSTITUTE(SUBSTITUTE(SUBSTITUTE(SUBSTITUTE(SUBSTITUTE(SUBSTITUTE(SUBSTITUTE(SUBSTITUTE(SUBSTITUTE(SUBSTITUTE(SUBSTITUTE(TRIM($B1557&amp;""),CHAR(10)," "),CHAR(13)," "),"."," "),";"," "),","," "),"/"," "),"+"," "),"-"," "),"  "," "),"  "," "),"  "," "),"  "," "),"  "," "),"  "," "))," ","|")&amp;"|")</f>
        <v/>
      </c>
      <c r="AD1557">
        <f>TRIM($I1557&amp;"")</f>
        <v/>
      </c>
    </row>
    <row r="1558" ht="24" customHeight="1">
      <c r="A1558" s="9" t="n">
        <v>46210</v>
      </c>
      <c r="B1558" s="14" t="inlineStr">
        <is>
          <t>10210</t>
        </is>
      </c>
      <c r="C1558" s="14" t="n"/>
      <c r="D1558" s="14" t="inlineStr">
        <is>
          <t>33 MONTAGEM CADEIRA</t>
        </is>
      </c>
      <c r="E1558" s="14" t="inlineStr">
        <is>
          <t>30006806</t>
        </is>
      </c>
      <c r="F1558" s="14" t="inlineStr">
        <is>
          <t>ENCOSTO ESTOFADO - CADEIRA GENOVA</t>
        </is>
      </c>
      <c r="G1558" s="14" t="inlineStr">
        <is>
          <t>33 MONTAGEM CADEIRA</t>
        </is>
      </c>
      <c r="H1558" s="14" t="inlineStr">
        <is>
          <t>33 MONTAGEM CADEIRA</t>
        </is>
      </c>
      <c r="I1558" s="9" t="inlineStr">
        <is>
          <t>33 MONTAGEM CADEIRA</t>
        </is>
      </c>
      <c r="J1558" s="9" t="n">
        <v>42</v>
      </c>
      <c r="K1558" s="14">
        <f>IF($E1558="","",IFERROR(INDEX('01_Cad_Pecas'!$H$2:$H$5000,MATCH($E1558,'01_Cad_Pecas'!$D$2:$D$5000,0)),IFERROR(INDEX('01_Cad_Pecas'!$H$2:$H$5000,MATCH(VALUE($E1558),'01_Cad_Pecas'!$D$2:$D$5000,0)),"")))</f>
        <v/>
      </c>
      <c r="L1558" s="14">
        <f>IF($E1558="","",IFERROR(INDEX('01_Cad_Pecas'!$I$2:$I$5000,MATCH($E1558,'01_Cad_Pecas'!$D$2:$D$5000,0)),IFERROR(INDEX('01_Cad_Pecas'!$I$2:$I$5000,MATCH(VALUE($E1558),'01_Cad_Pecas'!$D$2:$D$5000,0)),"")))</f>
        <v/>
      </c>
      <c r="M1558" s="14">
        <f>IF(OR($J1558="",$L1558=""),"",IF($K1558="",0,$K1558)+$J1558*$L1558)</f>
        <v/>
      </c>
      <c r="N1558" s="14" t="n">
        <v>46211</v>
      </c>
      <c r="O1558" s="14" t="n">
        <v>42</v>
      </c>
      <c r="P1558" s="14" t="n"/>
      <c r="Q1558" s="14" t="n"/>
      <c r="R1558" s="14" t="n"/>
      <c r="S1558" s="14" t="n"/>
      <c r="T1558" s="14">
        <f>IF(OR($J1558="",$O1558=""),"",$O1558/$J1558)</f>
        <v/>
      </c>
      <c r="U1558" s="14" t="inlineStr">
        <is>
          <t>Concluído</t>
        </is>
      </c>
      <c r="V1558" s="14" t="n"/>
      <c r="W1558" s="14" t="n"/>
      <c r="X1558" s="14" t="n"/>
      <c r="Y1558" s="14" t="n"/>
      <c r="Z1558" s="14" t="n"/>
      <c r="AA1558" s="11" t="n"/>
      <c r="AB1558" s="14">
        <f>B1558&amp;"|"&amp;I1558</f>
        <v/>
      </c>
      <c r="AC1558">
        <f>IF($B1558="","","|"&amp;SUBSTITUTE(TRIM(SUBSTITUTE(SUBSTITUTE(SUBSTITUTE(SUBSTITUTE(SUBSTITUTE(SUBSTITUTE(SUBSTITUTE(SUBSTITUTE(SUBSTITUTE(SUBSTITUTE(SUBSTITUTE(SUBSTITUTE(SUBSTITUTE(SUBSTITUTE(TRIM($B1558&amp;""),CHAR(10)," "),CHAR(13)," "),"."," "),";"," "),","," "),"/"," "),"+"," "),"-"," "),"  "," "),"  "," "),"  "," "),"  "," "),"  "," "),"  "," "))," ","|")&amp;"|")</f>
        <v/>
      </c>
      <c r="AD1558">
        <f>TRIM($I1558&amp;"")</f>
        <v/>
      </c>
    </row>
    <row r="1559" ht="24" customHeight="1">
      <c r="A1559" s="9" t="n">
        <v>46203</v>
      </c>
      <c r="B1559" s="14" t="inlineStr">
        <is>
          <t>10199,10201</t>
        </is>
      </c>
      <c r="C1559" s="14" t="n"/>
      <c r="D1559" s="14" t="inlineStr">
        <is>
          <t>60 USINAGEM AUTOMATIZADA</t>
        </is>
      </c>
      <c r="E1559" s="14" t="inlineStr">
        <is>
          <t>200306101</t>
        </is>
      </c>
      <c r="F1559" s="14" t="inlineStr">
        <is>
          <t>PE 790(800)X100X50 MDP - MESA GENOVA</t>
        </is>
      </c>
      <c r="G1559" s="14" t="inlineStr">
        <is>
          <t>60 USINAGEM AUTOMATIZADA</t>
        </is>
      </c>
      <c r="H1559" s="14" t="inlineStr">
        <is>
          <t>60 USINAGEM AUTOMATIZADA</t>
        </is>
      </c>
      <c r="I1559" s="9" t="inlineStr">
        <is>
          <t>60 USINAGEM AUTOMATIZADA</t>
        </is>
      </c>
      <c r="J1559" s="9" t="n">
        <v>40</v>
      </c>
      <c r="K1559" s="14">
        <f>IF($E1559="","",IFERROR(INDEX('01_Cad_Pecas'!$H$2:$H$5000,MATCH($E1559,'01_Cad_Pecas'!$D$2:$D$5000,0)),IFERROR(INDEX('01_Cad_Pecas'!$H$2:$H$5000,MATCH(VALUE($E1559),'01_Cad_Pecas'!$D$2:$D$5000,0)),"")))</f>
        <v/>
      </c>
      <c r="L1559" s="14">
        <f>IF($E1559="","",IFERROR(INDEX('01_Cad_Pecas'!$I$2:$I$5000,MATCH($E1559,'01_Cad_Pecas'!$D$2:$D$5000,0)),IFERROR(INDEX('01_Cad_Pecas'!$I$2:$I$5000,MATCH(VALUE($E1559),'01_Cad_Pecas'!$D$2:$D$5000,0)),"")))</f>
        <v/>
      </c>
      <c r="M1559" s="14">
        <f>IF(OR($J1559="",$L1559=""),"",IF($K1559="",0,$K1559)+$J1559*$L1559)</f>
        <v/>
      </c>
      <c r="N1559" s="14" t="n">
        <v>46203</v>
      </c>
      <c r="O1559" s="9" t="n">
        <v>40</v>
      </c>
      <c r="P1559" s="14" t="n"/>
      <c r="Q1559" s="14" t="n"/>
      <c r="R1559" s="14" t="n"/>
      <c r="S1559" s="14" t="n"/>
      <c r="T1559" s="14" t="n"/>
      <c r="U1559" s="14" t="n"/>
      <c r="V1559" s="14" t="n"/>
      <c r="W1559" s="14" t="n"/>
      <c r="X1559" s="14" t="n"/>
      <c r="Y1559" s="14" t="n"/>
      <c r="Z1559" s="14" t="n"/>
      <c r="AA1559" s="11" t="n"/>
      <c r="AB1559" s="14">
        <f>B1559&amp;"|"&amp;I1559</f>
        <v/>
      </c>
      <c r="AC1559">
        <f>IF($B1559="","","|"&amp;SUBSTITUTE(TRIM(SUBSTITUTE(SUBSTITUTE(SUBSTITUTE(SUBSTITUTE(SUBSTITUTE(SUBSTITUTE(SUBSTITUTE(SUBSTITUTE(SUBSTITUTE(SUBSTITUTE(SUBSTITUTE(SUBSTITUTE(SUBSTITUTE(SUBSTITUTE(TRIM($B1559&amp;""),CHAR(10)," "),CHAR(13)," "),"."," "),";"," "),","," "),"/"," "),"+"," "),"-"," "),"  "," "),"  "," "),"  "," "),"  "," "),"  "," "),"  "," "))," ","|")&amp;"|")</f>
        <v/>
      </c>
      <c r="AD1559">
        <f>TRIM($I1559&amp;"")</f>
        <v/>
      </c>
    </row>
    <row r="1560" ht="24" customHeight="1">
      <c r="A1560" s="9" t="n">
        <v>46203</v>
      </c>
      <c r="B1560" s="14" t="inlineStr">
        <is>
          <t>10199,10201</t>
        </is>
      </c>
      <c r="C1560" s="14" t="n"/>
      <c r="D1560" s="14" t="inlineStr">
        <is>
          <t>60 USINAGEM AUTOMATIZADA</t>
        </is>
      </c>
      <c r="E1560" s="14" t="inlineStr">
        <is>
          <t>200306102</t>
        </is>
      </c>
      <c r="F1560" s="14" t="inlineStr">
        <is>
          <t>BASE DOS PES 634(653)X95X50 MDP - MESA GENOVA</t>
        </is>
      </c>
      <c r="G1560" s="14" t="inlineStr">
        <is>
          <t>60 USINAGEM AUTOMATIZADA</t>
        </is>
      </c>
      <c r="H1560" s="14" t="inlineStr">
        <is>
          <t>60 USINAGEM AUTOMATIZADA</t>
        </is>
      </c>
      <c r="I1560" s="9" t="inlineStr">
        <is>
          <t>60 USINAGEM AUTOMATIZADA</t>
        </is>
      </c>
      <c r="J1560" s="9" t="n">
        <v>20</v>
      </c>
      <c r="K1560" s="14">
        <f>IF($E1560="","",IFERROR(INDEX('01_Cad_Pecas'!$H$2:$H$5000,MATCH($E1560,'01_Cad_Pecas'!$D$2:$D$5000,0)),IFERROR(INDEX('01_Cad_Pecas'!$H$2:$H$5000,MATCH(VALUE($E1560),'01_Cad_Pecas'!$D$2:$D$5000,0)),"")))</f>
        <v/>
      </c>
      <c r="L1560" s="14">
        <f>IF($E1560="","",IFERROR(INDEX('01_Cad_Pecas'!$I$2:$I$5000,MATCH($E1560,'01_Cad_Pecas'!$D$2:$D$5000,0)),IFERROR(INDEX('01_Cad_Pecas'!$I$2:$I$5000,MATCH(VALUE($E1560),'01_Cad_Pecas'!$D$2:$D$5000,0)),"")))</f>
        <v/>
      </c>
      <c r="M1560" s="14">
        <f>IF(OR($J1560="",$L1560=""),"",IF($K1560="",0,$K1560)+$J1560*$L1560)</f>
        <v/>
      </c>
      <c r="N1560" s="14" t="n">
        <v>46203</v>
      </c>
      <c r="O1560" s="9" t="n">
        <v>20</v>
      </c>
      <c r="P1560" s="14" t="n"/>
      <c r="Q1560" s="14" t="n"/>
      <c r="R1560" s="14" t="n"/>
      <c r="S1560" s="14" t="n"/>
      <c r="T1560" s="14" t="n"/>
      <c r="U1560" s="14" t="n"/>
      <c r="V1560" s="14" t="n"/>
      <c r="W1560" s="14" t="n"/>
      <c r="X1560" s="14" t="n"/>
      <c r="Y1560" s="14" t="n"/>
      <c r="Z1560" s="14" t="n"/>
      <c r="AA1560" s="11" t="n"/>
      <c r="AB1560" s="14">
        <f>B1560&amp;"|"&amp;I1560</f>
        <v/>
      </c>
      <c r="AC1560">
        <f>IF($B1560="","","|"&amp;SUBSTITUTE(TRIM(SUBSTITUTE(SUBSTITUTE(SUBSTITUTE(SUBSTITUTE(SUBSTITUTE(SUBSTITUTE(SUBSTITUTE(SUBSTITUTE(SUBSTITUTE(SUBSTITUTE(SUBSTITUTE(SUBSTITUTE(SUBSTITUTE(SUBSTITUTE(TRIM($B1560&amp;""),CHAR(10)," "),CHAR(13)," "),"."," "),";"," "),","," "),"/"," "),"+"," "),"-"," "),"  "," "),"  "," "),"  "," "),"  "," "),"  "," "),"  "," "))," ","|")&amp;"|")</f>
        <v/>
      </c>
      <c r="AD1560">
        <f>TRIM($I1560&amp;"")</f>
        <v/>
      </c>
    </row>
    <row r="1561" ht="24" customHeight="1">
      <c r="A1561" s="9" t="n">
        <v>46203</v>
      </c>
      <c r="B1561" s="14" t="inlineStr">
        <is>
          <t>10199,10201</t>
        </is>
      </c>
      <c r="C1561" s="14" t="n"/>
      <c r="D1561" s="14" t="inlineStr">
        <is>
          <t>60 USINAGEM AUTOMATIZADA</t>
        </is>
      </c>
      <c r="E1561" s="14" t="inlineStr">
        <is>
          <t>200306103</t>
        </is>
      </c>
      <c r="F1561" s="14" t="inlineStr">
        <is>
          <t>TRAVESSA MENOR 393X120X18 MDF - MESA GENOVA</t>
        </is>
      </c>
      <c r="G1561" s="14" t="inlineStr">
        <is>
          <t>60 USINAGEM AUTOMATIZADA</t>
        </is>
      </c>
      <c r="H1561" s="14" t="inlineStr">
        <is>
          <t>60 USINAGEM AUTOMATIZADA</t>
        </is>
      </c>
      <c r="I1561" s="9" t="inlineStr">
        <is>
          <t>60 USINAGEM AUTOMATIZADA</t>
        </is>
      </c>
      <c r="J1561" s="9" t="n">
        <v>20</v>
      </c>
      <c r="K1561" s="14">
        <f>IF($E1561="","",IFERROR(INDEX('01_Cad_Pecas'!$H$2:$H$5000,MATCH($E1561,'01_Cad_Pecas'!$D$2:$D$5000,0)),IFERROR(INDEX('01_Cad_Pecas'!$H$2:$H$5000,MATCH(VALUE($E1561),'01_Cad_Pecas'!$D$2:$D$5000,0)),"")))</f>
        <v/>
      </c>
      <c r="L1561" s="14">
        <f>IF($E1561="","",IFERROR(INDEX('01_Cad_Pecas'!$I$2:$I$5000,MATCH($E1561,'01_Cad_Pecas'!$D$2:$D$5000,0)),IFERROR(INDEX('01_Cad_Pecas'!$I$2:$I$5000,MATCH(VALUE($E1561),'01_Cad_Pecas'!$D$2:$D$5000,0)),"")))</f>
        <v/>
      </c>
      <c r="M1561" s="14">
        <f>IF(OR($J1561="",$L1561=""),"",IF($K1561="",0,$K1561)+$J1561*$L1561)</f>
        <v/>
      </c>
      <c r="N1561" s="14" t="n">
        <v>46203</v>
      </c>
      <c r="O1561" s="9" t="n">
        <v>20</v>
      </c>
      <c r="P1561" s="14" t="n"/>
      <c r="Q1561" s="14" t="n"/>
      <c r="R1561" s="14" t="n"/>
      <c r="S1561" s="14" t="n"/>
      <c r="T1561" s="14" t="n"/>
      <c r="U1561" s="14" t="n"/>
      <c r="V1561" s="14" t="n"/>
      <c r="W1561" s="14" t="n"/>
      <c r="X1561" s="14" t="n"/>
      <c r="Y1561" s="14" t="n"/>
      <c r="Z1561" s="14" t="n"/>
      <c r="AA1561" s="11" t="n"/>
      <c r="AB1561" s="14">
        <f>B1561&amp;"|"&amp;I1561</f>
        <v/>
      </c>
      <c r="AC1561">
        <f>IF($B1561="","","|"&amp;SUBSTITUTE(TRIM(SUBSTITUTE(SUBSTITUTE(SUBSTITUTE(SUBSTITUTE(SUBSTITUTE(SUBSTITUTE(SUBSTITUTE(SUBSTITUTE(SUBSTITUTE(SUBSTITUTE(SUBSTITUTE(SUBSTITUTE(SUBSTITUTE(SUBSTITUTE(TRIM($B1561&amp;""),CHAR(10)," "),CHAR(13)," "),"."," "),";"," "),","," "),"/"," "),"+"," "),"-"," "),"  "," "),"  "," "),"  "," "),"  "," "),"  "," "),"  "," "))," ","|")&amp;"|")</f>
        <v/>
      </c>
      <c r="AD1561">
        <f>TRIM($I1561&amp;"")</f>
        <v/>
      </c>
    </row>
    <row r="1562" ht="24" customHeight="1">
      <c r="A1562" s="9" t="n">
        <v>46203</v>
      </c>
      <c r="B1562" s="14" t="inlineStr">
        <is>
          <t>10199,10201</t>
        </is>
      </c>
      <c r="C1562" s="14" t="n"/>
      <c r="D1562" s="14" t="inlineStr">
        <is>
          <t>60 USINAGEM AUTOMATIZADA</t>
        </is>
      </c>
      <c r="E1562" s="14" t="inlineStr">
        <is>
          <t>30003401</t>
        </is>
      </c>
      <c r="F1562" s="14" t="inlineStr">
        <is>
          <t>PE TRASEIRO 920X30(911)X25 MDF (14PC) ESQ DAKAR</t>
        </is>
      </c>
      <c r="G1562" s="14" t="inlineStr">
        <is>
          <t>60 USINAGEM AUTOMATIZADA</t>
        </is>
      </c>
      <c r="H1562" s="14" t="inlineStr">
        <is>
          <t>60 USINAGEM AUTOMATIZADA</t>
        </is>
      </c>
      <c r="I1562" s="9" t="inlineStr">
        <is>
          <t>60 USINAGEM AUTOMATIZADA</t>
        </is>
      </c>
      <c r="J1562" s="9" t="n">
        <v>52</v>
      </c>
      <c r="K1562" s="14">
        <f>IF($E1562="","",IFERROR(INDEX('01_Cad_Pecas'!$H$2:$H$5000,MATCH($E1562,'01_Cad_Pecas'!$D$2:$D$5000,0)),IFERROR(INDEX('01_Cad_Pecas'!$H$2:$H$5000,MATCH(VALUE($E1562),'01_Cad_Pecas'!$D$2:$D$5000,0)),"")))</f>
        <v/>
      </c>
      <c r="L1562" s="14">
        <f>IF($E1562="","",IFERROR(INDEX('01_Cad_Pecas'!$I$2:$I$5000,MATCH($E1562,'01_Cad_Pecas'!$D$2:$D$5000,0)),IFERROR(INDEX('01_Cad_Pecas'!$I$2:$I$5000,MATCH(VALUE($E1562),'01_Cad_Pecas'!$D$2:$D$5000,0)),"")))</f>
        <v/>
      </c>
      <c r="M1562" s="14">
        <f>IF(OR($J1562="",$L1562=""),"",IF($K1562="",0,$K1562)+$J1562*$L1562)</f>
        <v/>
      </c>
      <c r="N1562" s="14" t="n">
        <v>46203</v>
      </c>
      <c r="O1562" s="9" t="n">
        <v>52</v>
      </c>
      <c r="P1562" s="14" t="n"/>
      <c r="Q1562" s="14" t="n"/>
      <c r="R1562" s="14" t="n"/>
      <c r="S1562" s="14" t="n"/>
      <c r="T1562" s="14" t="n"/>
      <c r="U1562" s="14" t="n"/>
      <c r="V1562" s="14" t="n"/>
      <c r="W1562" s="14" t="n"/>
      <c r="X1562" s="14" t="n"/>
      <c r="Y1562" s="14" t="n"/>
      <c r="Z1562" s="14" t="n"/>
      <c r="AA1562" s="11" t="n"/>
      <c r="AB1562" s="14">
        <f>B1562&amp;"|"&amp;I1562</f>
        <v/>
      </c>
      <c r="AC1562">
        <f>IF($B1562="","","|"&amp;SUBSTITUTE(TRIM(SUBSTITUTE(SUBSTITUTE(SUBSTITUTE(SUBSTITUTE(SUBSTITUTE(SUBSTITUTE(SUBSTITUTE(SUBSTITUTE(SUBSTITUTE(SUBSTITUTE(SUBSTITUTE(SUBSTITUTE(SUBSTITUTE(SUBSTITUTE(TRIM($B1562&amp;""),CHAR(10)," "),CHAR(13)," "),"."," "),";"," "),","," "),"/"," "),"+"," "),"-"," "),"  "," "),"  "," "),"  "," "),"  "," "),"  "," "),"  "," "))," ","|")&amp;"|")</f>
        <v/>
      </c>
      <c r="AD1562">
        <f>TRIM($I1562&amp;"")</f>
        <v/>
      </c>
    </row>
    <row r="1563" ht="24" customHeight="1">
      <c r="A1563" s="9" t="n">
        <v>46203</v>
      </c>
      <c r="B1563" s="14" t="inlineStr">
        <is>
          <t>10199,10201</t>
        </is>
      </c>
      <c r="C1563" s="14" t="n"/>
      <c r="D1563" s="14" t="inlineStr">
        <is>
          <t>60 USINAGEM AUTOMATIZADA</t>
        </is>
      </c>
      <c r="E1563" s="14" t="inlineStr">
        <is>
          <t>30003402</t>
        </is>
      </c>
      <c r="F1563" s="14" t="inlineStr">
        <is>
          <t>PE TRASEIRO 920X30(911)X25 MDF (14PC) DIR DAKAR</t>
        </is>
      </c>
      <c r="G1563" s="14" t="inlineStr">
        <is>
          <t>60 USINAGEM AUTOMATIZADA</t>
        </is>
      </c>
      <c r="H1563" s="14" t="inlineStr">
        <is>
          <t>60 USINAGEM AUTOMATIZADA</t>
        </is>
      </c>
      <c r="I1563" s="9" t="inlineStr">
        <is>
          <t>60 USINAGEM AUTOMATIZADA</t>
        </is>
      </c>
      <c r="J1563" s="9" t="n">
        <v>52</v>
      </c>
      <c r="K1563" s="14">
        <f>IF($E1563="","",IFERROR(INDEX('01_Cad_Pecas'!$H$2:$H$5000,MATCH($E1563,'01_Cad_Pecas'!$D$2:$D$5000,0)),IFERROR(INDEX('01_Cad_Pecas'!$H$2:$H$5000,MATCH(VALUE($E1563),'01_Cad_Pecas'!$D$2:$D$5000,0)),"")))</f>
        <v/>
      </c>
      <c r="L1563" s="14">
        <f>IF($E1563="","",IFERROR(INDEX('01_Cad_Pecas'!$I$2:$I$5000,MATCH($E1563,'01_Cad_Pecas'!$D$2:$D$5000,0)),IFERROR(INDEX('01_Cad_Pecas'!$I$2:$I$5000,MATCH(VALUE($E1563),'01_Cad_Pecas'!$D$2:$D$5000,0)),"")))</f>
        <v/>
      </c>
      <c r="M1563" s="14">
        <f>IF(OR($J1563="",$L1563=""),"",IF($K1563="",0,$K1563)+$J1563*$L1563)</f>
        <v/>
      </c>
      <c r="N1563" s="14" t="n">
        <v>46203</v>
      </c>
      <c r="O1563" s="9" t="n">
        <v>52</v>
      </c>
      <c r="P1563" s="14" t="n"/>
      <c r="Q1563" s="14" t="n"/>
      <c r="R1563" s="14" t="n"/>
      <c r="S1563" s="14" t="n"/>
      <c r="T1563" s="14" t="n"/>
      <c r="U1563" s="14" t="n"/>
      <c r="V1563" s="14" t="n"/>
      <c r="W1563" s="14" t="n"/>
      <c r="X1563" s="14" t="n"/>
      <c r="Y1563" s="14" t="n"/>
      <c r="Z1563" s="14" t="n"/>
      <c r="AA1563" s="11" t="n"/>
      <c r="AB1563" s="14">
        <f>B1563&amp;"|"&amp;I1563</f>
        <v/>
      </c>
      <c r="AC1563">
        <f>IF($B1563="","","|"&amp;SUBSTITUTE(TRIM(SUBSTITUTE(SUBSTITUTE(SUBSTITUTE(SUBSTITUTE(SUBSTITUTE(SUBSTITUTE(SUBSTITUTE(SUBSTITUTE(SUBSTITUTE(SUBSTITUTE(SUBSTITUTE(SUBSTITUTE(SUBSTITUTE(SUBSTITUTE(TRIM($B1563&amp;""),CHAR(10)," "),CHAR(13)," "),"."," "),";"," "),","," "),"/"," "),"+"," "),"-"," "),"  "," "),"  "," "),"  "," "),"  "," "),"  "," "),"  "," "))," ","|")&amp;"|")</f>
        <v/>
      </c>
      <c r="AD1563">
        <f>TRIM($I1563&amp;"")</f>
        <v/>
      </c>
    </row>
    <row r="1564" ht="24" customHeight="1">
      <c r="A1564" s="9" t="n">
        <v>46203</v>
      </c>
      <c r="B1564" s="14" t="inlineStr">
        <is>
          <t>10199,10201</t>
        </is>
      </c>
      <c r="C1564" s="14" t="n"/>
      <c r="D1564" s="14" t="inlineStr">
        <is>
          <t>60 USINAGEM AUTOMATIZADA</t>
        </is>
      </c>
      <c r="E1564" s="14" t="inlineStr">
        <is>
          <t>30006101</t>
        </is>
      </c>
      <c r="F1564" s="14" t="inlineStr">
        <is>
          <t>PE TRAS 880X30(911)X25 MDF (13PC) ESQ SANTIAGO NEW</t>
        </is>
      </c>
      <c r="G1564" s="14" t="inlineStr">
        <is>
          <t>60 USINAGEM AUTOMATIZADA</t>
        </is>
      </c>
      <c r="H1564" s="14" t="inlineStr">
        <is>
          <t>60 USINAGEM AUTOMATIZADA</t>
        </is>
      </c>
      <c r="I1564" s="9" t="inlineStr">
        <is>
          <t>60 USINAGEM AUTOMATIZADA</t>
        </is>
      </c>
      <c r="J1564" s="9" t="n">
        <v>108</v>
      </c>
      <c r="K1564" s="14">
        <f>IF($E1564="","",IFERROR(INDEX('01_Cad_Pecas'!$H$2:$H$5000,MATCH($E1564,'01_Cad_Pecas'!$D$2:$D$5000,0)),IFERROR(INDEX('01_Cad_Pecas'!$H$2:$H$5000,MATCH(VALUE($E1564),'01_Cad_Pecas'!$D$2:$D$5000,0)),"")))</f>
        <v/>
      </c>
      <c r="L1564" s="14">
        <f>IF($E1564="","",IFERROR(INDEX('01_Cad_Pecas'!$I$2:$I$5000,MATCH($E1564,'01_Cad_Pecas'!$D$2:$D$5000,0)),IFERROR(INDEX('01_Cad_Pecas'!$I$2:$I$5000,MATCH(VALUE($E1564),'01_Cad_Pecas'!$D$2:$D$5000,0)),"")))</f>
        <v/>
      </c>
      <c r="M1564" s="14">
        <f>IF(OR($J1564="",$L1564=""),"",IF($K1564="",0,$K1564)+$J1564*$L1564)</f>
        <v/>
      </c>
      <c r="N1564" s="14" t="n">
        <v>46203</v>
      </c>
      <c r="O1564" s="9" t="n">
        <v>108</v>
      </c>
      <c r="P1564" s="14" t="n"/>
      <c r="Q1564" s="14" t="n"/>
      <c r="R1564" s="14" t="n"/>
      <c r="S1564" s="14" t="n"/>
      <c r="T1564" s="14" t="n"/>
      <c r="U1564" s="14" t="n"/>
      <c r="V1564" s="14" t="n"/>
      <c r="W1564" s="14" t="n"/>
      <c r="X1564" s="14" t="n"/>
      <c r="Y1564" s="14" t="n"/>
      <c r="Z1564" s="14" t="n"/>
      <c r="AA1564" s="11" t="n"/>
      <c r="AB1564" s="14">
        <f>B1564&amp;"|"&amp;I1564</f>
        <v/>
      </c>
      <c r="AC1564">
        <f>IF($B1564="","","|"&amp;SUBSTITUTE(TRIM(SUBSTITUTE(SUBSTITUTE(SUBSTITUTE(SUBSTITUTE(SUBSTITUTE(SUBSTITUTE(SUBSTITUTE(SUBSTITUTE(SUBSTITUTE(SUBSTITUTE(SUBSTITUTE(SUBSTITUTE(SUBSTITUTE(SUBSTITUTE(TRIM($B1564&amp;""),CHAR(10)," "),CHAR(13)," "),"."," "),";"," "),","," "),"/"," "),"+"," "),"-"," "),"  "," "),"  "," "),"  "," "),"  "," "),"  "," "),"  "," "))," ","|")&amp;"|")</f>
        <v/>
      </c>
      <c r="AD1564">
        <f>TRIM($I1564&amp;"")</f>
        <v/>
      </c>
    </row>
    <row r="1565" ht="24" customHeight="1">
      <c r="A1565" s="9" t="n">
        <v>46203</v>
      </c>
      <c r="B1565" s="14" t="inlineStr">
        <is>
          <t>10199,10201</t>
        </is>
      </c>
      <c r="C1565" s="14" t="n"/>
      <c r="D1565" s="14" t="inlineStr">
        <is>
          <t>60 USINAGEM AUTOMATIZADA</t>
        </is>
      </c>
      <c r="E1565" s="14" t="inlineStr">
        <is>
          <t>30006102</t>
        </is>
      </c>
      <c r="F1565" s="14" t="inlineStr">
        <is>
          <t>PE TRAS 880X30(911)X25 MDF (13PC) DIR SANTIAGO NEW</t>
        </is>
      </c>
      <c r="G1565" s="14" t="inlineStr">
        <is>
          <t>60 USINAGEM AUTOMATIZADA</t>
        </is>
      </c>
      <c r="H1565" s="14" t="inlineStr">
        <is>
          <t>60 USINAGEM AUTOMATIZADA</t>
        </is>
      </c>
      <c r="I1565" s="9" t="inlineStr">
        <is>
          <t>60 USINAGEM AUTOMATIZADA</t>
        </is>
      </c>
      <c r="J1565" s="9" t="n">
        <v>108</v>
      </c>
      <c r="K1565" s="14">
        <f>IF($E1565="","",IFERROR(INDEX('01_Cad_Pecas'!$H$2:$H$5000,MATCH($E1565,'01_Cad_Pecas'!$D$2:$D$5000,0)),IFERROR(INDEX('01_Cad_Pecas'!$H$2:$H$5000,MATCH(VALUE($E1565),'01_Cad_Pecas'!$D$2:$D$5000,0)),"")))</f>
        <v/>
      </c>
      <c r="L1565" s="14">
        <f>IF($E1565="","",IFERROR(INDEX('01_Cad_Pecas'!$I$2:$I$5000,MATCH($E1565,'01_Cad_Pecas'!$D$2:$D$5000,0)),IFERROR(INDEX('01_Cad_Pecas'!$I$2:$I$5000,MATCH(VALUE($E1565),'01_Cad_Pecas'!$D$2:$D$5000,0)),"")))</f>
        <v/>
      </c>
      <c r="M1565" s="14">
        <f>IF(OR($J1565="",$L1565=""),"",IF($K1565="",0,$K1565)+$J1565*$L1565)</f>
        <v/>
      </c>
      <c r="N1565" s="14" t="n">
        <v>46203</v>
      </c>
      <c r="O1565" s="9" t="n">
        <v>108</v>
      </c>
      <c r="P1565" s="14" t="n"/>
      <c r="Q1565" s="14" t="n"/>
      <c r="R1565" s="14" t="n"/>
      <c r="S1565" s="14" t="n"/>
      <c r="T1565" s="14" t="n"/>
      <c r="U1565" s="14" t="n"/>
      <c r="V1565" s="14" t="n"/>
      <c r="W1565" s="14" t="n"/>
      <c r="X1565" s="14" t="n"/>
      <c r="Y1565" s="14" t="n"/>
      <c r="Z1565" s="14" t="n"/>
      <c r="AA1565" s="11" t="n"/>
      <c r="AB1565" s="14">
        <f>B1565&amp;"|"&amp;I1565</f>
        <v/>
      </c>
      <c r="AC1565">
        <f>IF($B1565="","","|"&amp;SUBSTITUTE(TRIM(SUBSTITUTE(SUBSTITUTE(SUBSTITUTE(SUBSTITUTE(SUBSTITUTE(SUBSTITUTE(SUBSTITUTE(SUBSTITUTE(SUBSTITUTE(SUBSTITUTE(SUBSTITUTE(SUBSTITUTE(SUBSTITUTE(SUBSTITUTE(TRIM($B1565&amp;""),CHAR(10)," "),CHAR(13)," "),"."," "),";"," "),","," "),"/"," "),"+"," "),"-"," "),"  "," "),"  "," "),"  "," "),"  "," "),"  "," "),"  "," "))," ","|")&amp;"|")</f>
        <v/>
      </c>
      <c r="AD1565">
        <f>TRIM($I1565&amp;"")</f>
        <v/>
      </c>
    </row>
    <row r="1566" ht="24" customHeight="1">
      <c r="A1566" s="9" t="n">
        <v>46205</v>
      </c>
      <c r="B1566" s="14" t="inlineStr">
        <is>
          <t>10200,10202,10205</t>
        </is>
      </c>
      <c r="C1566" s="14" t="n"/>
      <c r="D1566" s="14" t="inlineStr">
        <is>
          <t>60 USINAGEM AUTOMATIZADA</t>
        </is>
      </c>
      <c r="E1566" s="14" t="inlineStr">
        <is>
          <t>200306101</t>
        </is>
      </c>
      <c r="F1566" s="14" t="inlineStr">
        <is>
          <t>PE 790(800)X100X50 MDP - MESA GENOVA</t>
        </is>
      </c>
      <c r="G1566" s="14" t="inlineStr">
        <is>
          <t>60 USINAGEM AUTOMATIZADA</t>
        </is>
      </c>
      <c r="H1566" s="14" t="inlineStr">
        <is>
          <t>60 USINAGEM AUTOMATIZADA</t>
        </is>
      </c>
      <c r="I1566" s="9" t="inlineStr">
        <is>
          <t>60 USINAGEM AUTOMATIZADA</t>
        </is>
      </c>
      <c r="J1566" s="9" t="n">
        <v>24</v>
      </c>
      <c r="K1566" s="14">
        <f>IF($E1566="","",IFERROR(INDEX('01_Cad_Pecas'!$H$2:$H$5000,MATCH($E1566,'01_Cad_Pecas'!$D$2:$D$5000,0)),IFERROR(INDEX('01_Cad_Pecas'!$H$2:$H$5000,MATCH(VALUE($E1566),'01_Cad_Pecas'!$D$2:$D$5000,0)),"")))</f>
        <v/>
      </c>
      <c r="L1566" s="14">
        <f>IF($E1566="","",IFERROR(INDEX('01_Cad_Pecas'!$I$2:$I$5000,MATCH($E1566,'01_Cad_Pecas'!$D$2:$D$5000,0)),IFERROR(INDEX('01_Cad_Pecas'!$I$2:$I$5000,MATCH(VALUE($E1566),'01_Cad_Pecas'!$D$2:$D$5000,0)),"")))</f>
        <v/>
      </c>
      <c r="M1566" s="14">
        <f>IF(OR($J1566="",$L1566=""),"",IF($K1566="",0,$K1566)+$J1566*$L1566)</f>
        <v/>
      </c>
      <c r="N1566" s="14" t="n">
        <v>46209</v>
      </c>
      <c r="O1566" s="14" t="n">
        <v>24</v>
      </c>
      <c r="P1566" s="14" t="n"/>
      <c r="Q1566" s="14" t="n"/>
      <c r="R1566" s="14" t="n"/>
      <c r="S1566" s="14" t="n"/>
      <c r="T1566" s="14">
        <f>IF(OR($J1566="",$O1566=""),"",$O1566/$J1566)</f>
        <v/>
      </c>
      <c r="U1566" s="14" t="inlineStr">
        <is>
          <t>Concluído</t>
        </is>
      </c>
      <c r="V1566" s="14" t="n"/>
      <c r="W1566" s="14" t="n"/>
      <c r="X1566" s="14" t="n"/>
      <c r="Y1566" s="14" t="n"/>
      <c r="Z1566" s="14" t="n"/>
      <c r="AA1566" s="11" t="n"/>
      <c r="AB1566" s="14">
        <f>B1566&amp;"|"&amp;I1566</f>
        <v/>
      </c>
      <c r="AC1566">
        <f>IF($B1566="","","|"&amp;SUBSTITUTE(TRIM(SUBSTITUTE(SUBSTITUTE(SUBSTITUTE(SUBSTITUTE(SUBSTITUTE(SUBSTITUTE(SUBSTITUTE(SUBSTITUTE(SUBSTITUTE(SUBSTITUTE(SUBSTITUTE(SUBSTITUTE(SUBSTITUTE(SUBSTITUTE(TRIM($B1566&amp;""),CHAR(10)," "),CHAR(13)," "),"."," "),";"," "),","," "),"/"," "),"+"," "),"-"," "),"  "," "),"  "," "),"  "," "),"  "," "),"  "," "),"  "," "))," ","|")&amp;"|")</f>
        <v/>
      </c>
      <c r="AD1566">
        <f>TRIM($I1566&amp;"")</f>
        <v/>
      </c>
    </row>
    <row r="1567" ht="24" customHeight="1">
      <c r="A1567" s="9" t="n">
        <v>46205</v>
      </c>
      <c r="B1567" s="14" t="inlineStr">
        <is>
          <t>10200,10202,10205</t>
        </is>
      </c>
      <c r="C1567" s="14" t="n"/>
      <c r="D1567" s="14" t="inlineStr">
        <is>
          <t>60 USINAGEM AUTOMATIZADA</t>
        </is>
      </c>
      <c r="E1567" s="14" t="inlineStr">
        <is>
          <t>200306102</t>
        </is>
      </c>
      <c r="F1567" s="14" t="inlineStr">
        <is>
          <t>BASE DOS PES 634(653)X95X50 MDP - MESA GENOVA</t>
        </is>
      </c>
      <c r="G1567" s="14" t="inlineStr">
        <is>
          <t>60 USINAGEM AUTOMATIZADA</t>
        </is>
      </c>
      <c r="H1567" s="14" t="inlineStr">
        <is>
          <t>60 USINAGEM AUTOMATIZADA</t>
        </is>
      </c>
      <c r="I1567" s="9" t="inlineStr">
        <is>
          <t>60 USINAGEM AUTOMATIZADA</t>
        </is>
      </c>
      <c r="J1567" s="9" t="n">
        <v>12</v>
      </c>
      <c r="K1567" s="14">
        <f>IF($E1567="","",IFERROR(INDEX('01_Cad_Pecas'!$H$2:$H$5000,MATCH($E1567,'01_Cad_Pecas'!$D$2:$D$5000,0)),IFERROR(INDEX('01_Cad_Pecas'!$H$2:$H$5000,MATCH(VALUE($E1567),'01_Cad_Pecas'!$D$2:$D$5000,0)),"")))</f>
        <v/>
      </c>
      <c r="L1567" s="14">
        <f>IF($E1567="","",IFERROR(INDEX('01_Cad_Pecas'!$I$2:$I$5000,MATCH($E1567,'01_Cad_Pecas'!$D$2:$D$5000,0)),IFERROR(INDEX('01_Cad_Pecas'!$I$2:$I$5000,MATCH(VALUE($E1567),'01_Cad_Pecas'!$D$2:$D$5000,0)),"")))</f>
        <v/>
      </c>
      <c r="M1567" s="14">
        <f>IF(OR($J1567="",$L1567=""),"",IF($K1567="",0,$K1567)+$J1567*$L1567)</f>
        <v/>
      </c>
      <c r="N1567" s="14" t="n">
        <v>46209</v>
      </c>
      <c r="O1567" s="14" t="n">
        <v>12</v>
      </c>
      <c r="P1567" s="14" t="n"/>
      <c r="Q1567" s="14" t="n"/>
      <c r="R1567" s="14" t="n"/>
      <c r="S1567" s="14" t="n"/>
      <c r="T1567" s="14">
        <f>IF(OR($J1567="",$O1567=""),"",$O1567/$J1567)</f>
        <v/>
      </c>
      <c r="U1567" s="14" t="inlineStr">
        <is>
          <t>Concluído</t>
        </is>
      </c>
      <c r="V1567" s="14" t="n"/>
      <c r="W1567" s="14" t="n"/>
      <c r="X1567" s="14" t="n"/>
      <c r="Y1567" s="14" t="n"/>
      <c r="Z1567" s="14" t="n"/>
      <c r="AA1567" s="11" t="n"/>
      <c r="AB1567" s="14">
        <f>B1567&amp;"|"&amp;I1567</f>
        <v/>
      </c>
      <c r="AC1567">
        <f>IF($B1567="","","|"&amp;SUBSTITUTE(TRIM(SUBSTITUTE(SUBSTITUTE(SUBSTITUTE(SUBSTITUTE(SUBSTITUTE(SUBSTITUTE(SUBSTITUTE(SUBSTITUTE(SUBSTITUTE(SUBSTITUTE(SUBSTITUTE(SUBSTITUTE(SUBSTITUTE(SUBSTITUTE(TRIM($B1567&amp;""),CHAR(10)," "),CHAR(13)," "),"."," "),";"," "),","," "),"/"," "),"+"," "),"-"," "),"  "," "),"  "," "),"  "," "),"  "," "),"  "," "),"  "," "))," ","|")&amp;"|")</f>
        <v/>
      </c>
      <c r="AD1567">
        <f>TRIM($I1567&amp;"")</f>
        <v/>
      </c>
    </row>
    <row r="1568" ht="24" customHeight="1">
      <c r="A1568" s="9" t="n">
        <v>46205</v>
      </c>
      <c r="B1568" s="14" t="inlineStr">
        <is>
          <t>10200,10202,10205</t>
        </is>
      </c>
      <c r="C1568" s="14" t="n"/>
      <c r="D1568" s="14" t="inlineStr">
        <is>
          <t>60 USINAGEM AUTOMATIZADA</t>
        </is>
      </c>
      <c r="E1568" s="14" t="inlineStr">
        <is>
          <t>200306103</t>
        </is>
      </c>
      <c r="F1568" s="14" t="inlineStr">
        <is>
          <t>TRAVESSA MENOR 393X120X18 MDF - MESA GENOVA</t>
        </is>
      </c>
      <c r="G1568" s="14" t="inlineStr">
        <is>
          <t>60 USINAGEM AUTOMATIZADA</t>
        </is>
      </c>
      <c r="H1568" s="14" t="inlineStr">
        <is>
          <t>60 USINAGEM AUTOMATIZADA</t>
        </is>
      </c>
      <c r="I1568" s="9" t="inlineStr">
        <is>
          <t>60 USINAGEM AUTOMATIZADA</t>
        </is>
      </c>
      <c r="J1568" s="9" t="n">
        <v>12</v>
      </c>
      <c r="K1568" s="14">
        <f>IF($E1568="","",IFERROR(INDEX('01_Cad_Pecas'!$H$2:$H$5000,MATCH($E1568,'01_Cad_Pecas'!$D$2:$D$5000,0)),IFERROR(INDEX('01_Cad_Pecas'!$H$2:$H$5000,MATCH(VALUE($E1568),'01_Cad_Pecas'!$D$2:$D$5000,0)),"")))</f>
        <v/>
      </c>
      <c r="L1568" s="14">
        <f>IF($E1568="","",IFERROR(INDEX('01_Cad_Pecas'!$I$2:$I$5000,MATCH($E1568,'01_Cad_Pecas'!$D$2:$D$5000,0)),IFERROR(INDEX('01_Cad_Pecas'!$I$2:$I$5000,MATCH(VALUE($E1568),'01_Cad_Pecas'!$D$2:$D$5000,0)),"")))</f>
        <v/>
      </c>
      <c r="M1568" s="14">
        <f>IF(OR($J1568="",$L1568=""),"",IF($K1568="",0,$K1568)+$J1568*$L1568)</f>
        <v/>
      </c>
      <c r="N1568" s="14" t="n">
        <v>46209</v>
      </c>
      <c r="O1568" s="14" t="n">
        <v>12</v>
      </c>
      <c r="P1568" s="14" t="n"/>
      <c r="Q1568" s="14" t="n"/>
      <c r="R1568" s="14" t="n"/>
      <c r="S1568" s="14" t="n"/>
      <c r="T1568" s="14">
        <f>IF(OR($J1568="",$O1568=""),"",$O1568/$J1568)</f>
        <v/>
      </c>
      <c r="U1568" s="14" t="inlineStr">
        <is>
          <t>Concluído</t>
        </is>
      </c>
      <c r="V1568" s="14" t="n"/>
      <c r="W1568" s="14" t="n"/>
      <c r="X1568" s="14" t="n"/>
      <c r="Y1568" s="14" t="n"/>
      <c r="Z1568" s="14" t="n"/>
      <c r="AA1568" s="11" t="n"/>
      <c r="AB1568" s="14">
        <f>B1568&amp;"|"&amp;I1568</f>
        <v/>
      </c>
      <c r="AC1568">
        <f>IF($B1568="","","|"&amp;SUBSTITUTE(TRIM(SUBSTITUTE(SUBSTITUTE(SUBSTITUTE(SUBSTITUTE(SUBSTITUTE(SUBSTITUTE(SUBSTITUTE(SUBSTITUTE(SUBSTITUTE(SUBSTITUTE(SUBSTITUTE(SUBSTITUTE(SUBSTITUTE(SUBSTITUTE(TRIM($B1568&amp;""),CHAR(10)," "),CHAR(13)," "),"."," "),";"," "),","," "),"/"," "),"+"," "),"-"," "),"  "," "),"  "," "),"  "," "),"  "," "),"  "," "),"  "," "))," ","|")&amp;"|")</f>
        <v/>
      </c>
      <c r="AD1568">
        <f>TRIM($I1568&amp;"")</f>
        <v/>
      </c>
    </row>
    <row r="1569" ht="24" customHeight="1">
      <c r="A1569" s="9" t="n">
        <v>46205</v>
      </c>
      <c r="B1569" s="14" t="inlineStr">
        <is>
          <t>10200,10202,10205</t>
        </is>
      </c>
      <c r="C1569" s="14" t="n"/>
      <c r="D1569" s="14" t="inlineStr">
        <is>
          <t>60 USINAGEM AUTOMATIZADA</t>
        </is>
      </c>
      <c r="E1569" s="14" t="inlineStr">
        <is>
          <t>200308204</t>
        </is>
      </c>
      <c r="F1569" s="14" t="inlineStr">
        <is>
          <t>TAMPO MONTADO 1800X900X45 MDF-TAMPO C/ENGROS R100</t>
        </is>
      </c>
      <c r="G1569" s="14" t="inlineStr">
        <is>
          <t>60 USINAGEM AUTOMATIZADA</t>
        </is>
      </c>
      <c r="H1569" s="14" t="inlineStr">
        <is>
          <t>60 USINAGEM AUTOMATIZADA</t>
        </is>
      </c>
      <c r="I1569" s="9" t="inlineStr">
        <is>
          <t>60 USINAGEM AUTOMATIZADA</t>
        </is>
      </c>
      <c r="J1569" s="9" t="n">
        <v>1</v>
      </c>
      <c r="K1569" s="14">
        <f>IF($E1569="","",IFERROR(INDEX('01_Cad_Pecas'!$H$2:$H$5000,MATCH($E1569,'01_Cad_Pecas'!$D$2:$D$5000,0)),IFERROR(INDEX('01_Cad_Pecas'!$H$2:$H$5000,MATCH(VALUE($E1569),'01_Cad_Pecas'!$D$2:$D$5000,0)),"")))</f>
        <v/>
      </c>
      <c r="L1569" s="14">
        <f>IF($E1569="","",IFERROR(INDEX('01_Cad_Pecas'!$I$2:$I$5000,MATCH($E1569,'01_Cad_Pecas'!$D$2:$D$5000,0)),IFERROR(INDEX('01_Cad_Pecas'!$I$2:$I$5000,MATCH(VALUE($E1569),'01_Cad_Pecas'!$D$2:$D$5000,0)),"")))</f>
        <v/>
      </c>
      <c r="M1569" s="14">
        <f>IF(OR($J1569="",$L1569=""),"",IF($K1569="",0,$K1569)+$J1569*$L1569)</f>
        <v/>
      </c>
      <c r="N1569" s="14" t="n">
        <v>46209</v>
      </c>
      <c r="O1569" s="14" t="n">
        <v>1</v>
      </c>
      <c r="P1569" s="14" t="n"/>
      <c r="Q1569" s="14" t="n"/>
      <c r="R1569" s="14" t="n"/>
      <c r="S1569" s="14" t="n"/>
      <c r="T1569" s="14">
        <f>IF(OR($J1569="",$O1569=""),"",$O1569/$J1569)</f>
        <v/>
      </c>
      <c r="U1569" s="14" t="inlineStr">
        <is>
          <t>Concluído</t>
        </is>
      </c>
      <c r="V1569" s="14" t="n"/>
      <c r="W1569" s="14" t="n"/>
      <c r="X1569" s="14" t="n"/>
      <c r="Y1569" s="14" t="n"/>
      <c r="Z1569" s="14" t="n"/>
      <c r="AA1569" s="11" t="n"/>
      <c r="AB1569" s="14">
        <f>B1569&amp;"|"&amp;I1569</f>
        <v/>
      </c>
      <c r="AC1569">
        <f>IF($B1569="","","|"&amp;SUBSTITUTE(TRIM(SUBSTITUTE(SUBSTITUTE(SUBSTITUTE(SUBSTITUTE(SUBSTITUTE(SUBSTITUTE(SUBSTITUTE(SUBSTITUTE(SUBSTITUTE(SUBSTITUTE(SUBSTITUTE(SUBSTITUTE(SUBSTITUTE(SUBSTITUTE(TRIM($B1569&amp;""),CHAR(10)," "),CHAR(13)," "),"."," "),";"," "),","," "),"/"," "),"+"," "),"-"," "),"  "," "),"  "," "),"  "," "),"  "," "),"  "," "),"  "," "))," ","|")&amp;"|")</f>
        <v/>
      </c>
      <c r="AD1569">
        <f>TRIM($I1569&amp;"")</f>
        <v/>
      </c>
    </row>
    <row r="1570" ht="24" customHeight="1">
      <c r="A1570" s="9" t="n">
        <v>46205</v>
      </c>
      <c r="B1570" s="14" t="inlineStr">
        <is>
          <t>10200,10202,10205</t>
        </is>
      </c>
      <c r="C1570" s="14" t="n"/>
      <c r="D1570" s="14" t="inlineStr">
        <is>
          <t>60 USINAGEM AUTOMATIZADA</t>
        </is>
      </c>
      <c r="E1570" s="14" t="inlineStr">
        <is>
          <t>200308205</t>
        </is>
      </c>
      <c r="F1570" s="14" t="inlineStr">
        <is>
          <t>TAMPO MTD 1800X900X45 MDF-TAMPO C/ENGROS R100 C/VD</t>
        </is>
      </c>
      <c r="G1570" s="14" t="inlineStr">
        <is>
          <t>60 USINAGEM AUTOMATIZADA</t>
        </is>
      </c>
      <c r="H1570" s="14" t="inlineStr">
        <is>
          <t>60 USINAGEM AUTOMATIZADA</t>
        </is>
      </c>
      <c r="I1570" s="9" t="inlineStr">
        <is>
          <t>60 USINAGEM AUTOMATIZADA</t>
        </is>
      </c>
      <c r="J1570" s="9" t="n">
        <v>1</v>
      </c>
      <c r="K1570" s="14">
        <f>IF($E1570="","",IFERROR(INDEX('01_Cad_Pecas'!$H$2:$H$5000,MATCH($E1570,'01_Cad_Pecas'!$D$2:$D$5000,0)),IFERROR(INDEX('01_Cad_Pecas'!$H$2:$H$5000,MATCH(VALUE($E1570),'01_Cad_Pecas'!$D$2:$D$5000,0)),"")))</f>
        <v/>
      </c>
      <c r="L1570" s="14">
        <f>IF($E1570="","",IFERROR(INDEX('01_Cad_Pecas'!$I$2:$I$5000,MATCH($E1570,'01_Cad_Pecas'!$D$2:$D$5000,0)),IFERROR(INDEX('01_Cad_Pecas'!$I$2:$I$5000,MATCH(VALUE($E1570),'01_Cad_Pecas'!$D$2:$D$5000,0)),"")))</f>
        <v/>
      </c>
      <c r="M1570" s="14">
        <f>IF(OR($J1570="",$L1570=""),"",IF($K1570="",0,$K1570)+$J1570*$L1570)</f>
        <v/>
      </c>
      <c r="N1570" s="14" t="n">
        <v>46209</v>
      </c>
      <c r="O1570" s="14" t="n">
        <v>1</v>
      </c>
      <c r="P1570" s="14" t="n"/>
      <c r="Q1570" s="14" t="n"/>
      <c r="R1570" s="14" t="n"/>
      <c r="S1570" s="14" t="n"/>
      <c r="T1570" s="14">
        <f>IF(OR($J1570="",$O1570=""),"",$O1570/$J1570)</f>
        <v/>
      </c>
      <c r="U1570" s="14" t="inlineStr">
        <is>
          <t>Concluído</t>
        </is>
      </c>
      <c r="V1570" s="14" t="n"/>
      <c r="W1570" s="14" t="n"/>
      <c r="X1570" s="14" t="n"/>
      <c r="Y1570" s="14" t="n"/>
      <c r="Z1570" s="14" t="n"/>
      <c r="AA1570" s="11" t="n"/>
      <c r="AB1570" s="14">
        <f>B1570&amp;"|"&amp;I1570</f>
        <v/>
      </c>
      <c r="AC1570">
        <f>IF($B1570="","","|"&amp;SUBSTITUTE(TRIM(SUBSTITUTE(SUBSTITUTE(SUBSTITUTE(SUBSTITUTE(SUBSTITUTE(SUBSTITUTE(SUBSTITUTE(SUBSTITUTE(SUBSTITUTE(SUBSTITUTE(SUBSTITUTE(SUBSTITUTE(SUBSTITUTE(SUBSTITUTE(TRIM($B1570&amp;""),CHAR(10)," "),CHAR(13)," "),"."," "),";"," "),","," "),"/"," "),"+"," "),"-"," "),"  "," "),"  "," "),"  "," "),"  "," "),"  "," "),"  "," "))," ","|")&amp;"|")</f>
        <v/>
      </c>
      <c r="AD1570">
        <f>TRIM($I1570&amp;"")</f>
        <v/>
      </c>
    </row>
    <row r="1571" ht="24" customHeight="1">
      <c r="A1571" s="9" t="n">
        <v>46205</v>
      </c>
      <c r="B1571" s="14" t="inlineStr">
        <is>
          <t>10200,10202,10205</t>
        </is>
      </c>
      <c r="C1571" s="14" t="n"/>
      <c r="D1571" s="14" t="inlineStr">
        <is>
          <t>60 USINAGEM AUTOMATIZADA</t>
        </is>
      </c>
      <c r="E1571" s="14" t="inlineStr">
        <is>
          <t>30006101</t>
        </is>
      </c>
      <c r="F1571" s="14" t="inlineStr">
        <is>
          <t>PE TRAS 880X30(911)X25 MDF (13PC) ESQ SANTIAGO NEW</t>
        </is>
      </c>
      <c r="G1571" s="14" t="inlineStr">
        <is>
          <t>60 USINAGEM AUTOMATIZADA</t>
        </is>
      </c>
      <c r="H1571" s="14" t="inlineStr">
        <is>
          <t>60 USINAGEM AUTOMATIZADA</t>
        </is>
      </c>
      <c r="I1571" s="9" t="inlineStr">
        <is>
          <t>60 USINAGEM AUTOMATIZADA</t>
        </is>
      </c>
      <c r="J1571" s="9" t="n">
        <v>514</v>
      </c>
      <c r="K1571" s="14">
        <f>IF($E1571="","",IFERROR(INDEX('01_Cad_Pecas'!$H$2:$H$5000,MATCH($E1571,'01_Cad_Pecas'!$D$2:$D$5000,0)),IFERROR(INDEX('01_Cad_Pecas'!$H$2:$H$5000,MATCH(VALUE($E1571),'01_Cad_Pecas'!$D$2:$D$5000,0)),"")))</f>
        <v/>
      </c>
      <c r="L1571" s="14">
        <f>IF($E1571="","",IFERROR(INDEX('01_Cad_Pecas'!$I$2:$I$5000,MATCH($E1571,'01_Cad_Pecas'!$D$2:$D$5000,0)),IFERROR(INDEX('01_Cad_Pecas'!$I$2:$I$5000,MATCH(VALUE($E1571),'01_Cad_Pecas'!$D$2:$D$5000,0)),"")))</f>
        <v/>
      </c>
      <c r="M1571" s="14">
        <f>IF(OR($J1571="",$L1571=""),"",IF($K1571="",0,$K1571)+$J1571*$L1571)</f>
        <v/>
      </c>
      <c r="N1571" s="14" t="n">
        <v>46209</v>
      </c>
      <c r="O1571" s="14" t="n">
        <v>514</v>
      </c>
      <c r="P1571" s="14" t="n"/>
      <c r="Q1571" s="14" t="n"/>
      <c r="R1571" s="14" t="n"/>
      <c r="S1571" s="14" t="n"/>
      <c r="T1571" s="14">
        <f>IF(OR($J1571="",$O1571=""),"",$O1571/$J1571)</f>
        <v/>
      </c>
      <c r="U1571" s="14" t="inlineStr">
        <is>
          <t>Concluído</t>
        </is>
      </c>
      <c r="V1571" s="14" t="n"/>
      <c r="W1571" s="14" t="n"/>
      <c r="X1571" s="14" t="n"/>
      <c r="Y1571" s="14" t="n"/>
      <c r="Z1571" s="14" t="n"/>
      <c r="AA1571" s="11" t="n"/>
      <c r="AB1571" s="14">
        <f>B1571&amp;"|"&amp;I1571</f>
        <v/>
      </c>
      <c r="AC1571">
        <f>IF($B1571="","","|"&amp;SUBSTITUTE(TRIM(SUBSTITUTE(SUBSTITUTE(SUBSTITUTE(SUBSTITUTE(SUBSTITUTE(SUBSTITUTE(SUBSTITUTE(SUBSTITUTE(SUBSTITUTE(SUBSTITUTE(SUBSTITUTE(SUBSTITUTE(SUBSTITUTE(SUBSTITUTE(TRIM($B1571&amp;""),CHAR(10)," "),CHAR(13)," "),"."," "),";"," "),","," "),"/"," "),"+"," "),"-"," "),"  "," "),"  "," "),"  "," "),"  "," "),"  "," "),"  "," "))," ","|")&amp;"|")</f>
        <v/>
      </c>
      <c r="AD1571">
        <f>TRIM($I1571&amp;"")</f>
        <v/>
      </c>
    </row>
    <row r="1572" ht="24" customHeight="1">
      <c r="A1572" s="9" t="n">
        <v>46205</v>
      </c>
      <c r="B1572" s="14" t="inlineStr">
        <is>
          <t>10200,10202,10205</t>
        </is>
      </c>
      <c r="C1572" s="14" t="n"/>
      <c r="D1572" s="14" t="inlineStr">
        <is>
          <t>60 USINAGEM AUTOMATIZADA</t>
        </is>
      </c>
      <c r="E1572" s="14" t="inlineStr">
        <is>
          <t>30006102</t>
        </is>
      </c>
      <c r="F1572" s="14" t="inlineStr">
        <is>
          <t>PE TRAS 880X30(911)X25 MDF (13PC) DIR SANTIAGO NEW</t>
        </is>
      </c>
      <c r="G1572" s="14" t="inlineStr">
        <is>
          <t>60 USINAGEM AUTOMATIZADA</t>
        </is>
      </c>
      <c r="H1572" s="14" t="inlineStr">
        <is>
          <t>60 USINAGEM AUTOMATIZADA</t>
        </is>
      </c>
      <c r="I1572" s="9" t="inlineStr">
        <is>
          <t>60 USINAGEM AUTOMATIZADA</t>
        </is>
      </c>
      <c r="J1572" s="9" t="n">
        <v>514</v>
      </c>
      <c r="K1572" s="14">
        <f>IF($E1572="","",IFERROR(INDEX('01_Cad_Pecas'!$H$2:$H$5000,MATCH($E1572,'01_Cad_Pecas'!$D$2:$D$5000,0)),IFERROR(INDEX('01_Cad_Pecas'!$H$2:$H$5000,MATCH(VALUE($E1572),'01_Cad_Pecas'!$D$2:$D$5000,0)),"")))</f>
        <v/>
      </c>
      <c r="L1572" s="14">
        <f>IF($E1572="","",IFERROR(INDEX('01_Cad_Pecas'!$I$2:$I$5000,MATCH($E1572,'01_Cad_Pecas'!$D$2:$D$5000,0)),IFERROR(INDEX('01_Cad_Pecas'!$I$2:$I$5000,MATCH(VALUE($E1572),'01_Cad_Pecas'!$D$2:$D$5000,0)),"")))</f>
        <v/>
      </c>
      <c r="M1572" s="14">
        <f>IF(OR($J1572="",$L1572=""),"",IF($K1572="",0,$K1572)+$J1572*$L1572)</f>
        <v/>
      </c>
      <c r="N1572" s="14" t="n">
        <v>46209</v>
      </c>
      <c r="O1572" s="14" t="n">
        <v>514</v>
      </c>
      <c r="P1572" s="14" t="n"/>
      <c r="Q1572" s="14" t="n"/>
      <c r="R1572" s="14" t="n"/>
      <c r="S1572" s="14" t="n"/>
      <c r="T1572" s="14">
        <f>IF(OR($J1572="",$O1572=""),"",$O1572/$J1572)</f>
        <v/>
      </c>
      <c r="U1572" s="14" t="inlineStr">
        <is>
          <t>Concluído</t>
        </is>
      </c>
      <c r="V1572" s="14" t="n"/>
      <c r="W1572" s="14" t="n"/>
      <c r="X1572" s="14" t="n"/>
      <c r="Y1572" s="14" t="n"/>
      <c r="Z1572" s="14" t="n"/>
      <c r="AA1572" s="11" t="n"/>
      <c r="AB1572" s="14">
        <f>B1572&amp;"|"&amp;I1572</f>
        <v/>
      </c>
      <c r="AC1572">
        <f>IF($B1572="","","|"&amp;SUBSTITUTE(TRIM(SUBSTITUTE(SUBSTITUTE(SUBSTITUTE(SUBSTITUTE(SUBSTITUTE(SUBSTITUTE(SUBSTITUTE(SUBSTITUTE(SUBSTITUTE(SUBSTITUTE(SUBSTITUTE(SUBSTITUTE(SUBSTITUTE(SUBSTITUTE(TRIM($B1572&amp;""),CHAR(10)," "),CHAR(13)," "),"."," "),";"," "),","," "),"/"," "),"+"," "),"-"," "),"  "," "),"  "," "),"  "," "),"  "," "),"  "," "),"  "," "))," ","|")&amp;"|")</f>
        <v/>
      </c>
      <c r="AD1572">
        <f>TRIM($I1572&amp;"")</f>
        <v/>
      </c>
    </row>
    <row r="1573" ht="24" customHeight="1">
      <c r="A1573" s="9" t="n">
        <v>46204</v>
      </c>
      <c r="B1573" s="14" t="inlineStr">
        <is>
          <t>10204</t>
        </is>
      </c>
      <c r="C1573" s="14" t="n"/>
      <c r="D1573" s="14" t="inlineStr">
        <is>
          <t>60 USINAGEM AUTOMATIZADA</t>
        </is>
      </c>
      <c r="E1573" s="14" t="inlineStr">
        <is>
          <t>200306101</t>
        </is>
      </c>
      <c r="F1573" s="14" t="inlineStr">
        <is>
          <t>PE 790(800)X100X50 MDP - MESA GENOVA</t>
        </is>
      </c>
      <c r="G1573" s="14" t="inlineStr">
        <is>
          <t>60 USINAGEM AUTOMATIZADA</t>
        </is>
      </c>
      <c r="H1573" s="14" t="inlineStr">
        <is>
          <t>60 USINAGEM AUTOMATIZADA</t>
        </is>
      </c>
      <c r="I1573" s="9" t="inlineStr">
        <is>
          <t>60 USINAGEM AUTOMATIZADA</t>
        </is>
      </c>
      <c r="J1573" s="9" t="n">
        <v>40</v>
      </c>
      <c r="K1573" s="14">
        <f>IF($E1573="","",IFERROR(INDEX('01_Cad_Pecas'!$H$2:$H$5000,MATCH($E1573,'01_Cad_Pecas'!$D$2:$D$5000,0)),IFERROR(INDEX('01_Cad_Pecas'!$H$2:$H$5000,MATCH(VALUE($E1573),'01_Cad_Pecas'!$D$2:$D$5000,0)),"")))</f>
        <v/>
      </c>
      <c r="L1573" s="14">
        <f>IF($E1573="","",IFERROR(INDEX('01_Cad_Pecas'!$I$2:$I$5000,MATCH($E1573,'01_Cad_Pecas'!$D$2:$D$5000,0)),IFERROR(INDEX('01_Cad_Pecas'!$I$2:$I$5000,MATCH(VALUE($E1573),'01_Cad_Pecas'!$D$2:$D$5000,0)),"")))</f>
        <v/>
      </c>
      <c r="M1573" s="14">
        <f>IF(OR($J1573="",$L1573=""),"",IF($K1573="",0,$K1573)+$J1573*$L1573)</f>
        <v/>
      </c>
      <c r="N1573" s="14" t="n">
        <v>46206</v>
      </c>
      <c r="O1573" s="14" t="n">
        <v>40</v>
      </c>
      <c r="P1573" s="14" t="n"/>
      <c r="Q1573" s="14" t="n"/>
      <c r="R1573" s="14" t="n"/>
      <c r="S1573" s="14" t="n"/>
      <c r="T1573" s="14">
        <f>IF(OR($J1573="",$O1573=""),"",$O1573/$J1573)</f>
        <v/>
      </c>
      <c r="U1573" s="14" t="inlineStr">
        <is>
          <t>Concluído</t>
        </is>
      </c>
      <c r="V1573" s="14" t="n"/>
      <c r="W1573" s="14" t="n"/>
      <c r="X1573" s="14" t="n"/>
      <c r="Y1573" s="14" t="n"/>
      <c r="Z1573" s="14" t="n"/>
      <c r="AA1573" s="11" t="n"/>
      <c r="AB1573" s="14">
        <f>B1573&amp;"|"&amp;I1573</f>
        <v/>
      </c>
      <c r="AC1573">
        <f>IF($B1573="","","|"&amp;SUBSTITUTE(TRIM(SUBSTITUTE(SUBSTITUTE(SUBSTITUTE(SUBSTITUTE(SUBSTITUTE(SUBSTITUTE(SUBSTITUTE(SUBSTITUTE(SUBSTITUTE(SUBSTITUTE(SUBSTITUTE(SUBSTITUTE(SUBSTITUTE(SUBSTITUTE(TRIM($B1573&amp;""),CHAR(10)," "),CHAR(13)," "),"."," "),";"," "),","," "),"/"," "),"+"," "),"-"," "),"  "," "),"  "," "),"  "," "),"  "," "),"  "," "),"  "," "))," ","|")&amp;"|")</f>
        <v/>
      </c>
      <c r="AD1573">
        <f>TRIM($I1573&amp;"")</f>
        <v/>
      </c>
    </row>
    <row r="1574" ht="24" customHeight="1">
      <c r="A1574" s="9" t="n">
        <v>46204</v>
      </c>
      <c r="B1574" s="14" t="inlineStr">
        <is>
          <t>10204</t>
        </is>
      </c>
      <c r="C1574" s="14" t="n"/>
      <c r="D1574" s="14" t="inlineStr">
        <is>
          <t>60 USINAGEM AUTOMATIZADA</t>
        </is>
      </c>
      <c r="E1574" s="14" t="inlineStr">
        <is>
          <t>200306102</t>
        </is>
      </c>
      <c r="F1574" s="14" t="inlineStr">
        <is>
          <t>BASE DOS PES 634(653)X95X50 MDP - MESA GENOVA</t>
        </is>
      </c>
      <c r="G1574" s="14" t="inlineStr">
        <is>
          <t>60 USINAGEM AUTOMATIZADA</t>
        </is>
      </c>
      <c r="H1574" s="14" t="inlineStr">
        <is>
          <t>60 USINAGEM AUTOMATIZADA</t>
        </is>
      </c>
      <c r="I1574" s="9" t="inlineStr">
        <is>
          <t>60 USINAGEM AUTOMATIZADA</t>
        </is>
      </c>
      <c r="J1574" s="9" t="n">
        <v>20</v>
      </c>
      <c r="K1574" s="14">
        <f>IF($E1574="","",IFERROR(INDEX('01_Cad_Pecas'!$H$2:$H$5000,MATCH($E1574,'01_Cad_Pecas'!$D$2:$D$5000,0)),IFERROR(INDEX('01_Cad_Pecas'!$H$2:$H$5000,MATCH(VALUE($E1574),'01_Cad_Pecas'!$D$2:$D$5000,0)),"")))</f>
        <v/>
      </c>
      <c r="L1574" s="14">
        <f>IF($E1574="","",IFERROR(INDEX('01_Cad_Pecas'!$I$2:$I$5000,MATCH($E1574,'01_Cad_Pecas'!$D$2:$D$5000,0)),IFERROR(INDEX('01_Cad_Pecas'!$I$2:$I$5000,MATCH(VALUE($E1574),'01_Cad_Pecas'!$D$2:$D$5000,0)),"")))</f>
        <v/>
      </c>
      <c r="M1574" s="14">
        <f>IF(OR($J1574="",$L1574=""),"",IF($K1574="",0,$K1574)+$J1574*$L1574)</f>
        <v/>
      </c>
      <c r="N1574" s="14" t="n">
        <v>46206</v>
      </c>
      <c r="O1574" s="14" t="n">
        <v>20</v>
      </c>
      <c r="P1574" s="14" t="n"/>
      <c r="Q1574" s="14" t="n"/>
      <c r="R1574" s="14" t="n"/>
      <c r="S1574" s="14" t="n"/>
      <c r="T1574" s="14">
        <f>IF(OR($J1574="",$O1574=""),"",$O1574/$J1574)</f>
        <v/>
      </c>
      <c r="U1574" s="14" t="inlineStr">
        <is>
          <t>Concluído</t>
        </is>
      </c>
      <c r="V1574" s="14" t="n"/>
      <c r="W1574" s="14" t="n"/>
      <c r="X1574" s="14" t="n"/>
      <c r="Y1574" s="14" t="n"/>
      <c r="Z1574" s="14" t="n"/>
      <c r="AA1574" s="11" t="n"/>
      <c r="AB1574" s="14">
        <f>B1574&amp;"|"&amp;I1574</f>
        <v/>
      </c>
      <c r="AC1574">
        <f>IF($B1574="","","|"&amp;SUBSTITUTE(TRIM(SUBSTITUTE(SUBSTITUTE(SUBSTITUTE(SUBSTITUTE(SUBSTITUTE(SUBSTITUTE(SUBSTITUTE(SUBSTITUTE(SUBSTITUTE(SUBSTITUTE(SUBSTITUTE(SUBSTITUTE(SUBSTITUTE(SUBSTITUTE(TRIM($B1574&amp;""),CHAR(10)," "),CHAR(13)," "),"."," "),";"," "),","," "),"/"," "),"+"," "),"-"," "),"  "," "),"  "," "),"  "," "),"  "," "),"  "," "),"  "," "))," ","|")&amp;"|")</f>
        <v/>
      </c>
      <c r="AD1574">
        <f>TRIM($I1574&amp;"")</f>
        <v/>
      </c>
    </row>
    <row r="1575" ht="24" customHeight="1">
      <c r="A1575" s="9" t="n">
        <v>46204</v>
      </c>
      <c r="B1575" s="14" t="inlineStr">
        <is>
          <t>10204</t>
        </is>
      </c>
      <c r="C1575" s="14" t="n"/>
      <c r="D1575" s="14" t="inlineStr">
        <is>
          <t>60 USINAGEM AUTOMATIZADA</t>
        </is>
      </c>
      <c r="E1575" s="14" t="inlineStr">
        <is>
          <t>200306103</t>
        </is>
      </c>
      <c r="F1575" s="14" t="inlineStr">
        <is>
          <t>TRAVESSA MENOR 393X120X18 MDF - MESA GENOVA</t>
        </is>
      </c>
      <c r="G1575" s="14" t="inlineStr">
        <is>
          <t>60 USINAGEM AUTOMATIZADA</t>
        </is>
      </c>
      <c r="H1575" s="14" t="inlineStr">
        <is>
          <t>60 USINAGEM AUTOMATIZADA</t>
        </is>
      </c>
      <c r="I1575" s="9" t="inlineStr">
        <is>
          <t>60 USINAGEM AUTOMATIZADA</t>
        </is>
      </c>
      <c r="J1575" s="9" t="n">
        <v>20</v>
      </c>
      <c r="K1575" s="14">
        <f>IF($E1575="","",IFERROR(INDEX('01_Cad_Pecas'!$H$2:$H$5000,MATCH($E1575,'01_Cad_Pecas'!$D$2:$D$5000,0)),IFERROR(INDEX('01_Cad_Pecas'!$H$2:$H$5000,MATCH(VALUE($E1575),'01_Cad_Pecas'!$D$2:$D$5000,0)),"")))</f>
        <v/>
      </c>
      <c r="L1575" s="14">
        <f>IF($E1575="","",IFERROR(INDEX('01_Cad_Pecas'!$I$2:$I$5000,MATCH($E1575,'01_Cad_Pecas'!$D$2:$D$5000,0)),IFERROR(INDEX('01_Cad_Pecas'!$I$2:$I$5000,MATCH(VALUE($E1575),'01_Cad_Pecas'!$D$2:$D$5000,0)),"")))</f>
        <v/>
      </c>
      <c r="M1575" s="14">
        <f>IF(OR($J1575="",$L1575=""),"",IF($K1575="",0,$K1575)+$J1575*$L1575)</f>
        <v/>
      </c>
      <c r="N1575" s="14" t="n">
        <v>46206</v>
      </c>
      <c r="O1575" s="14" t="n">
        <v>20</v>
      </c>
      <c r="P1575" s="14" t="n"/>
      <c r="Q1575" s="14" t="n"/>
      <c r="R1575" s="14" t="n"/>
      <c r="S1575" s="14" t="n"/>
      <c r="T1575" s="14">
        <f>IF(OR($J1575="",$O1575=""),"",$O1575/$J1575)</f>
        <v/>
      </c>
      <c r="U1575" s="14" t="inlineStr">
        <is>
          <t>Concluído</t>
        </is>
      </c>
      <c r="V1575" s="14" t="n"/>
      <c r="W1575" s="14" t="n"/>
      <c r="X1575" s="14" t="n"/>
      <c r="Y1575" s="14" t="n"/>
      <c r="Z1575" s="14" t="n"/>
      <c r="AA1575" s="11" t="n"/>
      <c r="AB1575" s="14">
        <f>B1575&amp;"|"&amp;I1575</f>
        <v/>
      </c>
      <c r="AC1575">
        <f>IF($B1575="","","|"&amp;SUBSTITUTE(TRIM(SUBSTITUTE(SUBSTITUTE(SUBSTITUTE(SUBSTITUTE(SUBSTITUTE(SUBSTITUTE(SUBSTITUTE(SUBSTITUTE(SUBSTITUTE(SUBSTITUTE(SUBSTITUTE(SUBSTITUTE(SUBSTITUTE(SUBSTITUTE(TRIM($B1575&amp;""),CHAR(10)," "),CHAR(13)," "),"."," "),";"," "),","," "),"/"," "),"+"," "),"-"," "),"  "," "),"  "," "),"  "," "),"  "," "),"  "," "),"  "," "))," ","|")&amp;"|")</f>
        <v/>
      </c>
      <c r="AD1575">
        <f>TRIM($I1575&amp;"")</f>
        <v/>
      </c>
    </row>
    <row r="1576" ht="24" customHeight="1">
      <c r="A1576" s="9" t="n">
        <v>46204</v>
      </c>
      <c r="B1576" s="14" t="inlineStr">
        <is>
          <t>10204</t>
        </is>
      </c>
      <c r="C1576" s="14" t="n"/>
      <c r="D1576" s="14" t="inlineStr">
        <is>
          <t>60 USINAGEM AUTOMATIZADA</t>
        </is>
      </c>
      <c r="E1576" s="14" t="inlineStr">
        <is>
          <t>30006101</t>
        </is>
      </c>
      <c r="F1576" s="14" t="inlineStr">
        <is>
          <t>PE TRAS 880X30(911)X25 MDF (13PC) ESQ SANTIAGO NEW</t>
        </is>
      </c>
      <c r="G1576" s="14" t="inlineStr">
        <is>
          <t>60 USINAGEM AUTOMATIZADA</t>
        </is>
      </c>
      <c r="H1576" s="14" t="inlineStr">
        <is>
          <t>60 USINAGEM AUTOMATIZADA</t>
        </is>
      </c>
      <c r="I1576" s="9" t="inlineStr">
        <is>
          <t>60 USINAGEM AUTOMATIZADA</t>
        </is>
      </c>
      <c r="J1576" s="9" t="n">
        <v>600</v>
      </c>
      <c r="K1576" s="14">
        <f>IF($E1576="","",IFERROR(INDEX('01_Cad_Pecas'!$H$2:$H$5000,MATCH($E1576,'01_Cad_Pecas'!$D$2:$D$5000,0)),IFERROR(INDEX('01_Cad_Pecas'!$H$2:$H$5000,MATCH(VALUE($E1576),'01_Cad_Pecas'!$D$2:$D$5000,0)),"")))</f>
        <v/>
      </c>
      <c r="L1576" s="14">
        <f>IF($E1576="","",IFERROR(INDEX('01_Cad_Pecas'!$I$2:$I$5000,MATCH($E1576,'01_Cad_Pecas'!$D$2:$D$5000,0)),IFERROR(INDEX('01_Cad_Pecas'!$I$2:$I$5000,MATCH(VALUE($E1576),'01_Cad_Pecas'!$D$2:$D$5000,0)),"")))</f>
        <v/>
      </c>
      <c r="M1576" s="14">
        <f>IF(OR($J1576="",$L1576=""),"",IF($K1576="",0,$K1576)+$J1576*$L1576)</f>
        <v/>
      </c>
      <c r="N1576" s="14" t="n">
        <v>46206</v>
      </c>
      <c r="O1576" s="14" t="n">
        <v>600</v>
      </c>
      <c r="P1576" s="14" t="n"/>
      <c r="Q1576" s="14" t="n"/>
      <c r="R1576" s="14" t="n"/>
      <c r="S1576" s="14" t="n"/>
      <c r="T1576" s="14">
        <f>IF(OR($J1576="",$O1576=""),"",$O1576/$J1576)</f>
        <v/>
      </c>
      <c r="U1576" s="14" t="inlineStr">
        <is>
          <t>Concluído</t>
        </is>
      </c>
      <c r="V1576" s="14" t="n"/>
      <c r="W1576" s="14" t="n"/>
      <c r="X1576" s="14" t="n"/>
      <c r="Y1576" s="14" t="n"/>
      <c r="Z1576" s="14" t="n"/>
      <c r="AA1576" s="11" t="n"/>
      <c r="AB1576" s="14">
        <f>B1576&amp;"|"&amp;I1576</f>
        <v/>
      </c>
      <c r="AC1576">
        <f>IF($B1576="","","|"&amp;SUBSTITUTE(TRIM(SUBSTITUTE(SUBSTITUTE(SUBSTITUTE(SUBSTITUTE(SUBSTITUTE(SUBSTITUTE(SUBSTITUTE(SUBSTITUTE(SUBSTITUTE(SUBSTITUTE(SUBSTITUTE(SUBSTITUTE(SUBSTITUTE(SUBSTITUTE(TRIM($B1576&amp;""),CHAR(10)," "),CHAR(13)," "),"."," "),";"," "),","," "),"/"," "),"+"," "),"-"," "),"  "," "),"  "," "),"  "," "),"  "," "),"  "," "),"  "," "))," ","|")&amp;"|")</f>
        <v/>
      </c>
      <c r="AD1576">
        <f>TRIM($I1576&amp;"")</f>
        <v/>
      </c>
    </row>
    <row r="1577" ht="24" customHeight="1">
      <c r="A1577" s="9" t="n">
        <v>46204</v>
      </c>
      <c r="B1577" s="14" t="inlineStr">
        <is>
          <t>10204</t>
        </is>
      </c>
      <c r="C1577" s="14" t="n"/>
      <c r="D1577" s="14" t="inlineStr">
        <is>
          <t>60 USINAGEM AUTOMATIZADA</t>
        </is>
      </c>
      <c r="E1577" s="14" t="inlineStr">
        <is>
          <t>30006102</t>
        </is>
      </c>
      <c r="F1577" s="14" t="inlineStr">
        <is>
          <t>PE TRAS 880X30(911)X25 MDF (13PC) DIR SANTIAGO NEW</t>
        </is>
      </c>
      <c r="G1577" s="14" t="inlineStr">
        <is>
          <t>60 USINAGEM AUTOMATIZADA</t>
        </is>
      </c>
      <c r="H1577" s="14" t="inlineStr">
        <is>
          <t>60 USINAGEM AUTOMATIZADA</t>
        </is>
      </c>
      <c r="I1577" s="9" t="inlineStr">
        <is>
          <t>60 USINAGEM AUTOMATIZADA</t>
        </is>
      </c>
      <c r="J1577" s="9" t="n">
        <v>600</v>
      </c>
      <c r="K1577" s="14">
        <f>IF($E1577="","",IFERROR(INDEX('01_Cad_Pecas'!$H$2:$H$5000,MATCH($E1577,'01_Cad_Pecas'!$D$2:$D$5000,0)),IFERROR(INDEX('01_Cad_Pecas'!$H$2:$H$5000,MATCH(VALUE($E1577),'01_Cad_Pecas'!$D$2:$D$5000,0)),"")))</f>
        <v/>
      </c>
      <c r="L1577" s="14">
        <f>IF($E1577="","",IFERROR(INDEX('01_Cad_Pecas'!$I$2:$I$5000,MATCH($E1577,'01_Cad_Pecas'!$D$2:$D$5000,0)),IFERROR(INDEX('01_Cad_Pecas'!$I$2:$I$5000,MATCH(VALUE($E1577),'01_Cad_Pecas'!$D$2:$D$5000,0)),"")))</f>
        <v/>
      </c>
      <c r="M1577" s="14">
        <f>IF(OR($J1577="",$L1577=""),"",IF($K1577="",0,$K1577)+$J1577*$L1577)</f>
        <v/>
      </c>
      <c r="N1577" s="14" t="n">
        <v>46206</v>
      </c>
      <c r="O1577" s="14" t="n">
        <v>600</v>
      </c>
      <c r="P1577" s="14" t="n"/>
      <c r="Q1577" s="14" t="n"/>
      <c r="R1577" s="14" t="n"/>
      <c r="S1577" s="14" t="n"/>
      <c r="T1577" s="14">
        <f>IF(OR($J1577="",$O1577=""),"",$O1577/$J1577)</f>
        <v/>
      </c>
      <c r="U1577" s="14" t="inlineStr">
        <is>
          <t>Concluído</t>
        </is>
      </c>
      <c r="V1577" s="14" t="n"/>
      <c r="W1577" s="14" t="n"/>
      <c r="X1577" s="14" t="n"/>
      <c r="Y1577" s="14" t="n"/>
      <c r="Z1577" s="14" t="n"/>
      <c r="AA1577" s="11" t="n"/>
      <c r="AB1577" s="14">
        <f>B1577&amp;"|"&amp;I1577</f>
        <v/>
      </c>
      <c r="AC1577">
        <f>IF($B1577="","","|"&amp;SUBSTITUTE(TRIM(SUBSTITUTE(SUBSTITUTE(SUBSTITUTE(SUBSTITUTE(SUBSTITUTE(SUBSTITUTE(SUBSTITUTE(SUBSTITUTE(SUBSTITUTE(SUBSTITUTE(SUBSTITUTE(SUBSTITUTE(SUBSTITUTE(SUBSTITUTE(TRIM($B1577&amp;""),CHAR(10)," "),CHAR(13)," "),"."," "),";"," "),","," "),"/"," "),"+"," "),"-"," "),"  "," "),"  "," "),"  "," "),"  "," "),"  "," "),"  "," "))," ","|")&amp;"|")</f>
        <v/>
      </c>
      <c r="AD1577">
        <f>TRIM($I1577&amp;"")</f>
        <v/>
      </c>
    </row>
    <row r="1578" ht="24" customHeight="1">
      <c r="A1578" s="9" t="n">
        <v>46206</v>
      </c>
      <c r="B1578" s="14" t="inlineStr">
        <is>
          <t>10210</t>
        </is>
      </c>
      <c r="C1578" s="14" t="n"/>
      <c r="D1578" s="14" t="inlineStr">
        <is>
          <t>60 USINAGEM AUTOMATIZADA</t>
        </is>
      </c>
      <c r="E1578" s="14" t="inlineStr">
        <is>
          <t>200306101</t>
        </is>
      </c>
      <c r="F1578" s="14" t="inlineStr">
        <is>
          <t>PE 790(800)X100X50 MDP - MESA GENOVA</t>
        </is>
      </c>
      <c r="G1578" s="14" t="inlineStr">
        <is>
          <t>60 USINAGEM AUTOMATIZADA</t>
        </is>
      </c>
      <c r="H1578" s="14" t="inlineStr">
        <is>
          <t>60 USINAGEM AUTOMATIZADA</t>
        </is>
      </c>
      <c r="I1578" s="9" t="inlineStr">
        <is>
          <t>60 USINAGEM AUTOMATIZADA</t>
        </is>
      </c>
      <c r="J1578" s="9" t="n">
        <v>44</v>
      </c>
      <c r="K1578" s="14">
        <f>IF($E1578="","",IFERROR(INDEX('01_Cad_Pecas'!$H$2:$H$5000,MATCH($E1578,'01_Cad_Pecas'!$D$2:$D$5000,0)),IFERROR(INDEX('01_Cad_Pecas'!$H$2:$H$5000,MATCH(VALUE($E1578),'01_Cad_Pecas'!$D$2:$D$5000,0)),"")))</f>
        <v/>
      </c>
      <c r="L1578" s="14">
        <f>IF($E1578="","",IFERROR(INDEX('01_Cad_Pecas'!$I$2:$I$5000,MATCH($E1578,'01_Cad_Pecas'!$D$2:$D$5000,0)),IFERROR(INDEX('01_Cad_Pecas'!$I$2:$I$5000,MATCH(VALUE($E1578),'01_Cad_Pecas'!$D$2:$D$5000,0)),"")))</f>
        <v/>
      </c>
      <c r="M1578" s="14">
        <f>IF(OR($J1578="",$L1578=""),"",IF($K1578="",0,$K1578)+$J1578*$L1578)</f>
        <v/>
      </c>
      <c r="N1578" s="14" t="n">
        <v>46209</v>
      </c>
      <c r="O1578" s="14" t="n">
        <v>44</v>
      </c>
      <c r="P1578" s="14" t="n"/>
      <c r="Q1578" s="14" t="n"/>
      <c r="R1578" s="14" t="n"/>
      <c r="S1578" s="14" t="n"/>
      <c r="T1578" s="14">
        <f>IF(OR($J1578="",$O1578=""),"",$O1578/$J1578)</f>
        <v/>
      </c>
      <c r="U1578" s="14" t="inlineStr">
        <is>
          <t>Concluído</t>
        </is>
      </c>
      <c r="V1578" s="14" t="n"/>
      <c r="W1578" s="14" t="n"/>
      <c r="X1578" s="14" t="n"/>
      <c r="Y1578" s="14" t="n"/>
      <c r="Z1578" s="14" t="n"/>
      <c r="AA1578" s="11" t="n"/>
      <c r="AB1578" s="14">
        <f>B1578&amp;"|"&amp;I1578</f>
        <v/>
      </c>
      <c r="AC1578">
        <f>IF($B1578="","","|"&amp;SUBSTITUTE(TRIM(SUBSTITUTE(SUBSTITUTE(SUBSTITUTE(SUBSTITUTE(SUBSTITUTE(SUBSTITUTE(SUBSTITUTE(SUBSTITUTE(SUBSTITUTE(SUBSTITUTE(SUBSTITUTE(SUBSTITUTE(SUBSTITUTE(SUBSTITUTE(TRIM($B1578&amp;""),CHAR(10)," "),CHAR(13)," "),"."," "),";"," "),","," "),"/"," "),"+"," "),"-"," "),"  "," "),"  "," "),"  "," "),"  "," "),"  "," "),"  "," "))," ","|")&amp;"|")</f>
        <v/>
      </c>
      <c r="AD1578">
        <f>TRIM($I1578&amp;"")</f>
        <v/>
      </c>
    </row>
    <row r="1579" ht="24" customHeight="1">
      <c r="A1579" s="9" t="n">
        <v>46206</v>
      </c>
      <c r="B1579" s="14" t="inlineStr">
        <is>
          <t>10210</t>
        </is>
      </c>
      <c r="C1579" s="14" t="n"/>
      <c r="D1579" s="14" t="inlineStr">
        <is>
          <t>60 USINAGEM AUTOMATIZADA</t>
        </is>
      </c>
      <c r="E1579" s="14" t="inlineStr">
        <is>
          <t>200306102</t>
        </is>
      </c>
      <c r="F1579" s="14" t="inlineStr">
        <is>
          <t>BASE DOS PES 634(653)X95X50 MDP - MESA GENOVA</t>
        </is>
      </c>
      <c r="G1579" s="14" t="inlineStr">
        <is>
          <t>60 USINAGEM AUTOMATIZADA</t>
        </is>
      </c>
      <c r="H1579" s="14" t="inlineStr">
        <is>
          <t>60 USINAGEM AUTOMATIZADA</t>
        </is>
      </c>
      <c r="I1579" s="9" t="inlineStr">
        <is>
          <t>60 USINAGEM AUTOMATIZADA</t>
        </is>
      </c>
      <c r="J1579" s="9" t="n">
        <v>22</v>
      </c>
      <c r="K1579" s="14">
        <f>IF($E1579="","",IFERROR(INDEX('01_Cad_Pecas'!$H$2:$H$5000,MATCH($E1579,'01_Cad_Pecas'!$D$2:$D$5000,0)),IFERROR(INDEX('01_Cad_Pecas'!$H$2:$H$5000,MATCH(VALUE($E1579),'01_Cad_Pecas'!$D$2:$D$5000,0)),"")))</f>
        <v/>
      </c>
      <c r="L1579" s="14">
        <f>IF($E1579="","",IFERROR(INDEX('01_Cad_Pecas'!$I$2:$I$5000,MATCH($E1579,'01_Cad_Pecas'!$D$2:$D$5000,0)),IFERROR(INDEX('01_Cad_Pecas'!$I$2:$I$5000,MATCH(VALUE($E1579),'01_Cad_Pecas'!$D$2:$D$5000,0)),"")))</f>
        <v/>
      </c>
      <c r="M1579" s="14">
        <f>IF(OR($J1579="",$L1579=""),"",IF($K1579="",0,$K1579)+$J1579*$L1579)</f>
        <v/>
      </c>
      <c r="N1579" s="14" t="n">
        <v>46209</v>
      </c>
      <c r="O1579" s="14" t="n">
        <v>22</v>
      </c>
      <c r="P1579" s="14" t="n"/>
      <c r="Q1579" s="14" t="n"/>
      <c r="R1579" s="14" t="n"/>
      <c r="S1579" s="14" t="n"/>
      <c r="T1579" s="14">
        <f>IF(OR($J1579="",$O1579=""),"",$O1579/$J1579)</f>
        <v/>
      </c>
      <c r="U1579" s="14" t="inlineStr">
        <is>
          <t>Concluído</t>
        </is>
      </c>
      <c r="V1579" s="14" t="n"/>
      <c r="W1579" s="14" t="n"/>
      <c r="X1579" s="14" t="n"/>
      <c r="Y1579" s="14" t="n"/>
      <c r="Z1579" s="14" t="n"/>
      <c r="AA1579" s="11" t="n"/>
      <c r="AB1579" s="14">
        <f>B1579&amp;"|"&amp;I1579</f>
        <v/>
      </c>
      <c r="AC1579">
        <f>IF($B1579="","","|"&amp;SUBSTITUTE(TRIM(SUBSTITUTE(SUBSTITUTE(SUBSTITUTE(SUBSTITUTE(SUBSTITUTE(SUBSTITUTE(SUBSTITUTE(SUBSTITUTE(SUBSTITUTE(SUBSTITUTE(SUBSTITUTE(SUBSTITUTE(SUBSTITUTE(SUBSTITUTE(TRIM($B1579&amp;""),CHAR(10)," "),CHAR(13)," "),"."," "),";"," "),","," "),"/"," "),"+"," "),"-"," "),"  "," "),"  "," "),"  "," "),"  "," "),"  "," "),"  "," "))," ","|")&amp;"|")</f>
        <v/>
      </c>
      <c r="AD1579">
        <f>TRIM($I1579&amp;"")</f>
        <v/>
      </c>
    </row>
    <row r="1580" ht="24" customHeight="1">
      <c r="A1580" s="9" t="n">
        <v>46206</v>
      </c>
      <c r="B1580" s="14" t="inlineStr">
        <is>
          <t>10210</t>
        </is>
      </c>
      <c r="C1580" s="14" t="n"/>
      <c r="D1580" s="14" t="inlineStr">
        <is>
          <t>60 USINAGEM AUTOMATIZADA</t>
        </is>
      </c>
      <c r="E1580" s="14" t="inlineStr">
        <is>
          <t>200306103</t>
        </is>
      </c>
      <c r="F1580" s="14" t="inlineStr">
        <is>
          <t>TRAVESSA MENOR 393X120X18 MDF - MESA GENOVA</t>
        </is>
      </c>
      <c r="G1580" s="14" t="inlineStr">
        <is>
          <t>60 USINAGEM AUTOMATIZADA</t>
        </is>
      </c>
      <c r="H1580" s="14" t="inlineStr">
        <is>
          <t>60 USINAGEM AUTOMATIZADA</t>
        </is>
      </c>
      <c r="I1580" s="9" t="inlineStr">
        <is>
          <t>60 USINAGEM AUTOMATIZADA</t>
        </is>
      </c>
      <c r="J1580" s="9" t="n">
        <v>22</v>
      </c>
      <c r="K1580" s="14">
        <f>IF($E1580="","",IFERROR(INDEX('01_Cad_Pecas'!$H$2:$H$5000,MATCH($E1580,'01_Cad_Pecas'!$D$2:$D$5000,0)),IFERROR(INDEX('01_Cad_Pecas'!$H$2:$H$5000,MATCH(VALUE($E1580),'01_Cad_Pecas'!$D$2:$D$5000,0)),"")))</f>
        <v/>
      </c>
      <c r="L1580" s="14">
        <f>IF($E1580="","",IFERROR(INDEX('01_Cad_Pecas'!$I$2:$I$5000,MATCH($E1580,'01_Cad_Pecas'!$D$2:$D$5000,0)),IFERROR(INDEX('01_Cad_Pecas'!$I$2:$I$5000,MATCH(VALUE($E1580),'01_Cad_Pecas'!$D$2:$D$5000,0)),"")))</f>
        <v/>
      </c>
      <c r="M1580" s="14">
        <f>IF(OR($J1580="",$L1580=""),"",IF($K1580="",0,$K1580)+$J1580*$L1580)</f>
        <v/>
      </c>
      <c r="N1580" s="14" t="n">
        <v>46209</v>
      </c>
      <c r="O1580" s="14" t="n">
        <v>22</v>
      </c>
      <c r="P1580" s="14" t="n"/>
      <c r="Q1580" s="14" t="n"/>
      <c r="R1580" s="14" t="n"/>
      <c r="S1580" s="14" t="n"/>
      <c r="T1580" s="14">
        <f>IF(OR($J1580="",$O1580=""),"",$O1580/$J1580)</f>
        <v/>
      </c>
      <c r="U1580" s="14" t="inlineStr">
        <is>
          <t>Concluído</t>
        </is>
      </c>
      <c r="V1580" s="14" t="n"/>
      <c r="W1580" s="14" t="n"/>
      <c r="X1580" s="14" t="n"/>
      <c r="Y1580" s="14" t="n"/>
      <c r="Z1580" s="14" t="n"/>
      <c r="AA1580" s="11" t="n"/>
      <c r="AB1580" s="14">
        <f>B1580&amp;"|"&amp;I1580</f>
        <v/>
      </c>
      <c r="AC1580">
        <f>IF($B1580="","","|"&amp;SUBSTITUTE(TRIM(SUBSTITUTE(SUBSTITUTE(SUBSTITUTE(SUBSTITUTE(SUBSTITUTE(SUBSTITUTE(SUBSTITUTE(SUBSTITUTE(SUBSTITUTE(SUBSTITUTE(SUBSTITUTE(SUBSTITUTE(SUBSTITUTE(SUBSTITUTE(TRIM($B1580&amp;""),CHAR(10)," "),CHAR(13)," "),"."," "),";"," "),","," "),"/"," "),"+"," "),"-"," "),"  "," "),"  "," "),"  "," "),"  "," "),"  "," "),"  "," "))," ","|")&amp;"|")</f>
        <v/>
      </c>
      <c r="AD1580">
        <f>TRIM($I1580&amp;"")</f>
        <v/>
      </c>
    </row>
    <row r="1581" ht="24" customHeight="1">
      <c r="A1581" s="9" t="n">
        <v>46206</v>
      </c>
      <c r="B1581" s="14" t="inlineStr">
        <is>
          <t>10210</t>
        </is>
      </c>
      <c r="C1581" s="14" t="n"/>
      <c r="D1581" s="14" t="inlineStr">
        <is>
          <t>60 USINAGEM AUTOMATIZADA</t>
        </is>
      </c>
      <c r="E1581" s="14" t="inlineStr">
        <is>
          <t>200308204</t>
        </is>
      </c>
      <c r="F1581" s="14" t="inlineStr">
        <is>
          <t>TAMPO MONTADO 1800X900X45 MDF-TAMPO C/ENGROS R100</t>
        </is>
      </c>
      <c r="G1581" s="14" t="inlineStr">
        <is>
          <t>60 USINAGEM AUTOMATIZADA</t>
        </is>
      </c>
      <c r="H1581" s="14" t="inlineStr">
        <is>
          <t>60 USINAGEM AUTOMATIZADA</t>
        </is>
      </c>
      <c r="I1581" s="9" t="inlineStr">
        <is>
          <t>60 USINAGEM AUTOMATIZADA</t>
        </is>
      </c>
      <c r="J1581" s="9" t="n">
        <v>1</v>
      </c>
      <c r="K1581" s="14">
        <f>IF($E1581="","",IFERROR(INDEX('01_Cad_Pecas'!$H$2:$H$5000,MATCH($E1581,'01_Cad_Pecas'!$D$2:$D$5000,0)),IFERROR(INDEX('01_Cad_Pecas'!$H$2:$H$5000,MATCH(VALUE($E1581),'01_Cad_Pecas'!$D$2:$D$5000,0)),"")))</f>
        <v/>
      </c>
      <c r="L1581" s="14">
        <f>IF($E1581="","",IFERROR(INDEX('01_Cad_Pecas'!$I$2:$I$5000,MATCH($E1581,'01_Cad_Pecas'!$D$2:$D$5000,0)),IFERROR(INDEX('01_Cad_Pecas'!$I$2:$I$5000,MATCH(VALUE($E1581),'01_Cad_Pecas'!$D$2:$D$5000,0)),"")))</f>
        <v/>
      </c>
      <c r="M1581" s="14">
        <f>IF(OR($J1581="",$L1581=""),"",IF($K1581="",0,$K1581)+$J1581*$L1581)</f>
        <v/>
      </c>
      <c r="N1581" s="14" t="n">
        <v>46213</v>
      </c>
      <c r="O1581" s="14" t="n">
        <v>1</v>
      </c>
      <c r="P1581" s="14" t="n"/>
      <c r="Q1581" s="14" t="n"/>
      <c r="R1581" s="14" t="n"/>
      <c r="S1581" s="14" t="n"/>
      <c r="T1581" s="14">
        <f>IF(OR($J1581="",$O1581=""),"",$O1581/$J1581)</f>
        <v/>
      </c>
      <c r="U1581" s="14" t="inlineStr">
        <is>
          <t>Concluído</t>
        </is>
      </c>
      <c r="V1581" s="14" t="n"/>
      <c r="W1581" s="14" t="n"/>
      <c r="X1581" s="14" t="n"/>
      <c r="Y1581" s="14" t="n"/>
      <c r="Z1581" s="14" t="n"/>
      <c r="AA1581" s="11" t="n"/>
      <c r="AB1581" s="14">
        <f>B1581&amp;"|"&amp;I1581</f>
        <v/>
      </c>
      <c r="AC1581">
        <f>IF($B1581="","","|"&amp;SUBSTITUTE(TRIM(SUBSTITUTE(SUBSTITUTE(SUBSTITUTE(SUBSTITUTE(SUBSTITUTE(SUBSTITUTE(SUBSTITUTE(SUBSTITUTE(SUBSTITUTE(SUBSTITUTE(SUBSTITUTE(SUBSTITUTE(SUBSTITUTE(SUBSTITUTE(TRIM($B1581&amp;""),CHAR(10)," "),CHAR(13)," "),"."," "),";"," "),","," "),"/"," "),"+"," "),"-"," "),"  "," "),"  "," "),"  "," "),"  "," "),"  "," "),"  "," "))," ","|")&amp;"|")</f>
        <v/>
      </c>
      <c r="AD1581">
        <f>TRIM($I1581&amp;"")</f>
        <v/>
      </c>
    </row>
    <row r="1582" ht="24" customHeight="1">
      <c r="A1582" s="9" t="n">
        <v>46206</v>
      </c>
      <c r="B1582" s="14" t="inlineStr">
        <is>
          <t>10210</t>
        </is>
      </c>
      <c r="C1582" s="14" t="n"/>
      <c r="D1582" s="14" t="inlineStr">
        <is>
          <t>60 USINAGEM AUTOMATIZADA</t>
        </is>
      </c>
      <c r="E1582" s="14" t="inlineStr">
        <is>
          <t>200308205</t>
        </is>
      </c>
      <c r="F1582" s="14" t="inlineStr">
        <is>
          <t>TAMPO MTD 1800X900X45 MDF-TAMPO C/ENGROS R100 C/VD</t>
        </is>
      </c>
      <c r="G1582" s="14" t="inlineStr">
        <is>
          <t>60 USINAGEM AUTOMATIZADA</t>
        </is>
      </c>
      <c r="H1582" s="14" t="inlineStr">
        <is>
          <t>60 USINAGEM AUTOMATIZADA</t>
        </is>
      </c>
      <c r="I1582" s="9" t="inlineStr">
        <is>
          <t>60 USINAGEM AUTOMATIZADA</t>
        </is>
      </c>
      <c r="J1582" s="9" t="n">
        <v>1</v>
      </c>
      <c r="K1582" s="14">
        <f>IF($E1582="","",IFERROR(INDEX('01_Cad_Pecas'!$H$2:$H$5000,MATCH($E1582,'01_Cad_Pecas'!$D$2:$D$5000,0)),IFERROR(INDEX('01_Cad_Pecas'!$H$2:$H$5000,MATCH(VALUE($E1582),'01_Cad_Pecas'!$D$2:$D$5000,0)),"")))</f>
        <v/>
      </c>
      <c r="L1582" s="14">
        <f>IF($E1582="","",IFERROR(INDEX('01_Cad_Pecas'!$I$2:$I$5000,MATCH($E1582,'01_Cad_Pecas'!$D$2:$D$5000,0)),IFERROR(INDEX('01_Cad_Pecas'!$I$2:$I$5000,MATCH(VALUE($E1582),'01_Cad_Pecas'!$D$2:$D$5000,0)),"")))</f>
        <v/>
      </c>
      <c r="M1582" s="14">
        <f>IF(OR($J1582="",$L1582=""),"",IF($K1582="",0,$K1582)+$J1582*$L1582)</f>
        <v/>
      </c>
      <c r="N1582" s="14" t="n">
        <v>46213</v>
      </c>
      <c r="O1582" s="14" t="n">
        <v>1</v>
      </c>
      <c r="P1582" s="14" t="n"/>
      <c r="Q1582" s="14" t="n"/>
      <c r="R1582" s="14" t="n"/>
      <c r="S1582" s="14" t="n"/>
      <c r="T1582" s="14">
        <f>IF(OR($J1582="",$O1582=""),"",$O1582/$J1582)</f>
        <v/>
      </c>
      <c r="U1582" s="14" t="inlineStr">
        <is>
          <t>Concluído</t>
        </is>
      </c>
      <c r="V1582" s="14" t="n"/>
      <c r="W1582" s="14" t="n"/>
      <c r="X1582" s="14" t="n"/>
      <c r="Y1582" s="14" t="n"/>
      <c r="Z1582" s="14" t="n"/>
      <c r="AA1582" s="11" t="n"/>
      <c r="AB1582" s="14">
        <f>B1582&amp;"|"&amp;I1582</f>
        <v/>
      </c>
      <c r="AC1582">
        <f>IF($B1582="","","|"&amp;SUBSTITUTE(TRIM(SUBSTITUTE(SUBSTITUTE(SUBSTITUTE(SUBSTITUTE(SUBSTITUTE(SUBSTITUTE(SUBSTITUTE(SUBSTITUTE(SUBSTITUTE(SUBSTITUTE(SUBSTITUTE(SUBSTITUTE(SUBSTITUTE(SUBSTITUTE(TRIM($B1582&amp;""),CHAR(10)," "),CHAR(13)," "),"."," "),";"," "),","," "),"/"," "),"+"," "),"-"," "),"  "," "),"  "," "),"  "," "),"  "," "),"  "," "),"  "," "))," ","|")&amp;"|")</f>
        <v/>
      </c>
      <c r="AD1582">
        <f>TRIM($I1582&amp;"")</f>
        <v/>
      </c>
    </row>
    <row r="1583" ht="24" customHeight="1">
      <c r="A1583" s="9" t="n">
        <v>46206</v>
      </c>
      <c r="B1583" s="14" t="inlineStr">
        <is>
          <t>10210</t>
        </is>
      </c>
      <c r="C1583" s="14" t="n"/>
      <c r="D1583" s="14" t="inlineStr">
        <is>
          <t>60 USINAGEM AUTOMATIZADA</t>
        </is>
      </c>
      <c r="E1583" s="14" t="inlineStr">
        <is>
          <t>30006101</t>
        </is>
      </c>
      <c r="F1583" s="14" t="inlineStr">
        <is>
          <t>PE TRAS 880X30(911)X25 MDF (13PC) ESQ SANTIAGO NEW</t>
        </is>
      </c>
      <c r="G1583" s="14" t="inlineStr">
        <is>
          <t>60 USINAGEM AUTOMATIZADA</t>
        </is>
      </c>
      <c r="H1583" s="14" t="inlineStr">
        <is>
          <t>60 USINAGEM AUTOMATIZADA</t>
        </is>
      </c>
      <c r="I1583" s="9" t="inlineStr">
        <is>
          <t>60 USINAGEM AUTOMATIZADA</t>
        </is>
      </c>
      <c r="J1583" s="9" t="n">
        <v>302</v>
      </c>
      <c r="K1583" s="14">
        <f>IF($E1583="","",IFERROR(INDEX('01_Cad_Pecas'!$H$2:$H$5000,MATCH($E1583,'01_Cad_Pecas'!$D$2:$D$5000,0)),IFERROR(INDEX('01_Cad_Pecas'!$H$2:$H$5000,MATCH(VALUE($E1583),'01_Cad_Pecas'!$D$2:$D$5000,0)),"")))</f>
        <v/>
      </c>
      <c r="L1583" s="14">
        <f>IF($E1583="","",IFERROR(INDEX('01_Cad_Pecas'!$I$2:$I$5000,MATCH($E1583,'01_Cad_Pecas'!$D$2:$D$5000,0)),IFERROR(INDEX('01_Cad_Pecas'!$I$2:$I$5000,MATCH(VALUE($E1583),'01_Cad_Pecas'!$D$2:$D$5000,0)),"")))</f>
        <v/>
      </c>
      <c r="M1583" s="14">
        <f>IF(OR($J1583="",$L1583=""),"",IF($K1583="",0,$K1583)+$J1583*$L1583)</f>
        <v/>
      </c>
      <c r="N1583" s="14" t="n">
        <v>46213</v>
      </c>
      <c r="O1583" s="14" t="n">
        <v>302</v>
      </c>
      <c r="P1583" s="14" t="n"/>
      <c r="Q1583" s="14" t="n"/>
      <c r="R1583" s="14" t="n"/>
      <c r="S1583" s="14" t="n"/>
      <c r="T1583" s="14">
        <f>IF(OR($J1583="",$O1583=""),"",$O1583/$J1583)</f>
        <v/>
      </c>
      <c r="U1583" s="14" t="inlineStr">
        <is>
          <t>Concluído</t>
        </is>
      </c>
      <c r="V1583" s="14" t="n"/>
      <c r="W1583" s="14" t="n"/>
      <c r="X1583" s="14" t="n"/>
      <c r="Y1583" s="14" t="n"/>
      <c r="Z1583" s="14" t="n"/>
      <c r="AA1583" s="11" t="n"/>
      <c r="AB1583" s="14">
        <f>B1583&amp;"|"&amp;I1583</f>
        <v/>
      </c>
      <c r="AC1583">
        <f>IF($B1583="","","|"&amp;SUBSTITUTE(TRIM(SUBSTITUTE(SUBSTITUTE(SUBSTITUTE(SUBSTITUTE(SUBSTITUTE(SUBSTITUTE(SUBSTITUTE(SUBSTITUTE(SUBSTITUTE(SUBSTITUTE(SUBSTITUTE(SUBSTITUTE(SUBSTITUTE(SUBSTITUTE(TRIM($B1583&amp;""),CHAR(10)," "),CHAR(13)," "),"."," "),";"," "),","," "),"/"," "),"+"," "),"-"," "),"  "," "),"  "," "),"  "," "),"  "," "),"  "," "),"  "," "))," ","|")&amp;"|")</f>
        <v/>
      </c>
      <c r="AD1583">
        <f>TRIM($I1583&amp;"")</f>
        <v/>
      </c>
    </row>
    <row r="1584" ht="24" customHeight="1">
      <c r="A1584" s="9" t="n">
        <v>46206</v>
      </c>
      <c r="B1584" s="14" t="inlineStr">
        <is>
          <t>10210</t>
        </is>
      </c>
      <c r="C1584" s="14" t="n"/>
      <c r="D1584" s="14" t="inlineStr">
        <is>
          <t>60 USINAGEM AUTOMATIZADA</t>
        </is>
      </c>
      <c r="E1584" s="14" t="inlineStr">
        <is>
          <t>30006102</t>
        </is>
      </c>
      <c r="F1584" s="14" t="inlineStr">
        <is>
          <t>PE TRAS 880X30(911)X25 MDF (13PC) DIR SANTIAGO NEW</t>
        </is>
      </c>
      <c r="G1584" s="14" t="inlineStr">
        <is>
          <t>60 USINAGEM AUTOMATIZADA</t>
        </is>
      </c>
      <c r="H1584" s="14" t="inlineStr">
        <is>
          <t>60 USINAGEM AUTOMATIZADA</t>
        </is>
      </c>
      <c r="I1584" s="9" t="inlineStr">
        <is>
          <t>60 USINAGEM AUTOMATIZADA</t>
        </is>
      </c>
      <c r="J1584" s="9" t="n">
        <v>302</v>
      </c>
      <c r="K1584" s="14">
        <f>IF($E1584="","",IFERROR(INDEX('01_Cad_Pecas'!$H$2:$H$5000,MATCH($E1584,'01_Cad_Pecas'!$D$2:$D$5000,0)),IFERROR(INDEX('01_Cad_Pecas'!$H$2:$H$5000,MATCH(VALUE($E1584),'01_Cad_Pecas'!$D$2:$D$5000,0)),"")))</f>
        <v/>
      </c>
      <c r="L1584" s="14">
        <f>IF($E1584="","",IFERROR(INDEX('01_Cad_Pecas'!$I$2:$I$5000,MATCH($E1584,'01_Cad_Pecas'!$D$2:$D$5000,0)),IFERROR(INDEX('01_Cad_Pecas'!$I$2:$I$5000,MATCH(VALUE($E1584),'01_Cad_Pecas'!$D$2:$D$5000,0)),"")))</f>
        <v/>
      </c>
      <c r="M1584" s="14">
        <f>IF(OR($J1584="",$L1584=""),"",IF($K1584="",0,$K1584)+$J1584*$L1584)</f>
        <v/>
      </c>
      <c r="N1584" s="14" t="n">
        <v>46213</v>
      </c>
      <c r="O1584" s="14" t="n">
        <v>302</v>
      </c>
      <c r="P1584" s="14" t="n"/>
      <c r="Q1584" s="14" t="n"/>
      <c r="R1584" s="14" t="n"/>
      <c r="S1584" s="14" t="n"/>
      <c r="T1584" s="14">
        <f>IF(OR($J1584="",$O1584=""),"",$O1584/$J1584)</f>
        <v/>
      </c>
      <c r="U1584" s="14" t="inlineStr">
        <is>
          <t>Concluído</t>
        </is>
      </c>
      <c r="V1584" s="14" t="n"/>
      <c r="W1584" s="14" t="n"/>
      <c r="X1584" s="14" t="n"/>
      <c r="Y1584" s="14" t="n"/>
      <c r="Z1584" s="14" t="n"/>
      <c r="AA1584" s="11" t="n"/>
      <c r="AB1584" s="14">
        <f>B1584&amp;"|"&amp;I1584</f>
        <v/>
      </c>
      <c r="AC1584">
        <f>IF($B1584="","","|"&amp;SUBSTITUTE(TRIM(SUBSTITUTE(SUBSTITUTE(SUBSTITUTE(SUBSTITUTE(SUBSTITUTE(SUBSTITUTE(SUBSTITUTE(SUBSTITUTE(SUBSTITUTE(SUBSTITUTE(SUBSTITUTE(SUBSTITUTE(SUBSTITUTE(SUBSTITUTE(TRIM($B1584&amp;""),CHAR(10)," "),CHAR(13)," "),"."," "),";"," "),","," "),"/"," "),"+"," "),"-"," "),"  "," "),"  "," "),"  "," "),"  "," "),"  "," "),"  "," "))," ","|")&amp;"|")</f>
        <v/>
      </c>
      <c r="AD1584">
        <f>TRIM($I1584&amp;"")</f>
        <v/>
      </c>
    </row>
    <row r="1585" ht="24" customHeight="1">
      <c r="A1585" s="9" t="n">
        <v>46204</v>
      </c>
      <c r="B1585" s="14" t="inlineStr">
        <is>
          <t>10199,10201</t>
        </is>
      </c>
      <c r="C1585" s="14" t="n"/>
      <c r="D1585" s="14" t="inlineStr">
        <is>
          <t>36 PINTURA P.U.</t>
        </is>
      </c>
      <c r="E1585" s="14" t="inlineStr">
        <is>
          <t>20020007</t>
        </is>
      </c>
      <c r="F1585" s="14" t="inlineStr">
        <is>
          <t>TAMPO VITREO 1365X905X18 MDF - MESA DUBAI LIGHT</t>
        </is>
      </c>
      <c r="G1585" s="14" t="inlineStr">
        <is>
          <t>36 PINTURA P.U.</t>
        </is>
      </c>
      <c r="H1585" s="14" t="inlineStr">
        <is>
          <t>36 PINTURA P.U.</t>
        </is>
      </c>
      <c r="I1585" s="9" t="inlineStr">
        <is>
          <t>36 PINTURA P.U.</t>
        </is>
      </c>
      <c r="J1585" s="9" t="n">
        <v>15</v>
      </c>
      <c r="K1585" s="14">
        <f>IF($E1585="","",IFERROR(INDEX('01_Cad_Pecas'!$H$2:$H$5000,MATCH($E1585,'01_Cad_Pecas'!$D$2:$D$5000,0)),IFERROR(INDEX('01_Cad_Pecas'!$H$2:$H$5000,MATCH(VALUE($E1585),'01_Cad_Pecas'!$D$2:$D$5000,0)),"")))</f>
        <v/>
      </c>
      <c r="L1585" s="14">
        <f>IF($E1585="","",IFERROR(INDEX('01_Cad_Pecas'!$I$2:$I$5000,MATCH($E1585,'01_Cad_Pecas'!$D$2:$D$5000,0)),IFERROR(INDEX('01_Cad_Pecas'!$I$2:$I$5000,MATCH(VALUE($E1585),'01_Cad_Pecas'!$D$2:$D$5000,0)),"")))</f>
        <v/>
      </c>
      <c r="M1585" s="14">
        <f>IF(OR($J1585="",$L1585=""),"",IF($K1585="",0,$K1585)+$J1585*$L1585)</f>
        <v/>
      </c>
      <c r="N1585" s="14" t="n">
        <v>46204</v>
      </c>
      <c r="O1585" s="9" t="n">
        <v>15</v>
      </c>
      <c r="P1585" s="14" t="n"/>
      <c r="Q1585" s="14" t="n"/>
      <c r="R1585" s="14" t="n"/>
      <c r="S1585" s="14" t="n"/>
      <c r="T1585" s="14" t="n"/>
      <c r="U1585" s="14" t="n"/>
      <c r="V1585" s="14" t="n"/>
      <c r="W1585" s="14" t="n"/>
      <c r="X1585" s="14" t="n"/>
      <c r="Y1585" s="14" t="n"/>
      <c r="Z1585" s="14" t="n"/>
      <c r="AA1585" s="11" t="n"/>
      <c r="AB1585" s="14">
        <f>B1585&amp;"|"&amp;I1585</f>
        <v/>
      </c>
      <c r="AC1585">
        <f>IF($B1585="","","|"&amp;SUBSTITUTE(TRIM(SUBSTITUTE(SUBSTITUTE(SUBSTITUTE(SUBSTITUTE(SUBSTITUTE(SUBSTITUTE(SUBSTITUTE(SUBSTITUTE(SUBSTITUTE(SUBSTITUTE(SUBSTITUTE(SUBSTITUTE(SUBSTITUTE(SUBSTITUTE(TRIM($B1585&amp;""),CHAR(10)," "),CHAR(13)," "),"."," "),";"," "),","," "),"/"," "),"+"," "),"-"," "),"  "," "),"  "," "),"  "," "),"  "," "),"  "," "),"  "," "))," ","|")&amp;"|")</f>
        <v/>
      </c>
      <c r="AD1585">
        <f>TRIM($I1585&amp;"")</f>
        <v/>
      </c>
    </row>
    <row r="1586" ht="24" customHeight="1">
      <c r="A1586" s="9" t="n">
        <v>46204</v>
      </c>
      <c r="B1586" s="14" t="inlineStr">
        <is>
          <t>10199,10201</t>
        </is>
      </c>
      <c r="C1586" s="14" t="n"/>
      <c r="D1586" s="14" t="inlineStr">
        <is>
          <t>36 PINTURA P.U.</t>
        </is>
      </c>
      <c r="E1586" s="14" t="inlineStr">
        <is>
          <t>20020507</t>
        </is>
      </c>
      <c r="F1586" s="14" t="inlineStr">
        <is>
          <t>TAMPO VITREO 1605X905X18 MDF - MESA DUBAI LIGHT</t>
        </is>
      </c>
      <c r="G1586" s="14" t="inlineStr">
        <is>
          <t>36 PINTURA P.U.</t>
        </is>
      </c>
      <c r="H1586" s="14" t="inlineStr">
        <is>
          <t>36 PINTURA P.U.</t>
        </is>
      </c>
      <c r="I1586" s="9" t="inlineStr">
        <is>
          <t>36 PINTURA P.U.</t>
        </is>
      </c>
      <c r="J1586" s="9" t="n">
        <v>12</v>
      </c>
      <c r="K1586" s="14">
        <f>IF($E1586="","",IFERROR(INDEX('01_Cad_Pecas'!$H$2:$H$5000,MATCH($E1586,'01_Cad_Pecas'!$D$2:$D$5000,0)),IFERROR(INDEX('01_Cad_Pecas'!$H$2:$H$5000,MATCH(VALUE($E1586),'01_Cad_Pecas'!$D$2:$D$5000,0)),"")))</f>
        <v/>
      </c>
      <c r="L1586" s="14">
        <f>IF($E1586="","",IFERROR(INDEX('01_Cad_Pecas'!$I$2:$I$5000,MATCH($E1586,'01_Cad_Pecas'!$D$2:$D$5000,0)),IFERROR(INDEX('01_Cad_Pecas'!$I$2:$I$5000,MATCH(VALUE($E1586),'01_Cad_Pecas'!$D$2:$D$5000,0)),"")))</f>
        <v/>
      </c>
      <c r="M1586" s="14">
        <f>IF(OR($J1586="",$L1586=""),"",IF($K1586="",0,$K1586)+$J1586*$L1586)</f>
        <v/>
      </c>
      <c r="N1586" s="14" t="n">
        <v>46204</v>
      </c>
      <c r="O1586" s="9" t="n">
        <v>12</v>
      </c>
      <c r="P1586" s="14" t="n"/>
      <c r="Q1586" s="14" t="n"/>
      <c r="R1586" s="14" t="n"/>
      <c r="S1586" s="14" t="n"/>
      <c r="T1586" s="14" t="n"/>
      <c r="U1586" s="14" t="n"/>
      <c r="V1586" s="14" t="n"/>
      <c r="W1586" s="14" t="n"/>
      <c r="X1586" s="14" t="n"/>
      <c r="Y1586" s="14" t="n"/>
      <c r="Z1586" s="14" t="n"/>
      <c r="AA1586" s="11" t="n"/>
      <c r="AB1586" s="14">
        <f>B1586&amp;"|"&amp;I1586</f>
        <v/>
      </c>
      <c r="AC1586">
        <f>IF($B1586="","","|"&amp;SUBSTITUTE(TRIM(SUBSTITUTE(SUBSTITUTE(SUBSTITUTE(SUBSTITUTE(SUBSTITUTE(SUBSTITUTE(SUBSTITUTE(SUBSTITUTE(SUBSTITUTE(SUBSTITUTE(SUBSTITUTE(SUBSTITUTE(SUBSTITUTE(SUBSTITUTE(TRIM($B1586&amp;""),CHAR(10)," "),CHAR(13)," "),"."," "),";"," "),","," "),"/"," "),"+"," "),"-"," "),"  "," "),"  "," "),"  "," "),"  "," "),"  "," "),"  "," "))," ","|")&amp;"|")</f>
        <v/>
      </c>
      <c r="AD1586">
        <f>TRIM($I1586&amp;"")</f>
        <v/>
      </c>
    </row>
    <row r="1587" ht="24" customHeight="1">
      <c r="A1587" s="9" t="n">
        <v>46204</v>
      </c>
      <c r="B1587" s="14" t="inlineStr">
        <is>
          <t>10199,10201</t>
        </is>
      </c>
      <c r="C1587" s="14" t="n"/>
      <c r="D1587" s="14" t="inlineStr">
        <is>
          <t>36 PINTURA P.U.</t>
        </is>
      </c>
      <c r="E1587" s="14" t="inlineStr">
        <is>
          <t>20021607</t>
        </is>
      </c>
      <c r="F1587" s="14" t="inlineStr">
        <is>
          <t>TAMPO 1605X905X18 MDF - MESA COM VIDRO</t>
        </is>
      </c>
      <c r="G1587" s="14" t="inlineStr">
        <is>
          <t>36 PINTURA P.U.</t>
        </is>
      </c>
      <c r="H1587" s="14" t="inlineStr">
        <is>
          <t>36 PINTURA P.U.</t>
        </is>
      </c>
      <c r="I1587" s="9" t="inlineStr">
        <is>
          <t>36 PINTURA P.U.</t>
        </is>
      </c>
      <c r="J1587" s="9" t="n">
        <v>10</v>
      </c>
      <c r="K1587" s="14">
        <f>IF($E1587="","",IFERROR(INDEX('01_Cad_Pecas'!$H$2:$H$5000,MATCH($E1587,'01_Cad_Pecas'!$D$2:$D$5000,0)),IFERROR(INDEX('01_Cad_Pecas'!$H$2:$H$5000,MATCH(VALUE($E1587),'01_Cad_Pecas'!$D$2:$D$5000,0)),"")))</f>
        <v/>
      </c>
      <c r="L1587" s="14">
        <f>IF($E1587="","",IFERROR(INDEX('01_Cad_Pecas'!$I$2:$I$5000,MATCH($E1587,'01_Cad_Pecas'!$D$2:$D$5000,0)),IFERROR(INDEX('01_Cad_Pecas'!$I$2:$I$5000,MATCH(VALUE($E1587),'01_Cad_Pecas'!$D$2:$D$5000,0)),"")))</f>
        <v/>
      </c>
      <c r="M1587" s="14">
        <f>IF(OR($J1587="",$L1587=""),"",IF($K1587="",0,$K1587)+$J1587*$L1587)</f>
        <v/>
      </c>
      <c r="N1587" s="14" t="n">
        <v>46204</v>
      </c>
      <c r="O1587" s="9" t="n">
        <v>10</v>
      </c>
      <c r="P1587" s="14" t="n"/>
      <c r="Q1587" s="14" t="n"/>
      <c r="R1587" s="14" t="n"/>
      <c r="S1587" s="14" t="n"/>
      <c r="T1587" s="14" t="n"/>
      <c r="U1587" s="14" t="n"/>
      <c r="V1587" s="14" t="n"/>
      <c r="W1587" s="14" t="n"/>
      <c r="X1587" s="14" t="n"/>
      <c r="Y1587" s="14" t="n"/>
      <c r="Z1587" s="14" t="n"/>
      <c r="AA1587" s="11" t="n"/>
      <c r="AB1587" s="14">
        <f>B1587&amp;"|"&amp;I1587</f>
        <v/>
      </c>
      <c r="AC1587">
        <f>IF($B1587="","","|"&amp;SUBSTITUTE(TRIM(SUBSTITUTE(SUBSTITUTE(SUBSTITUTE(SUBSTITUTE(SUBSTITUTE(SUBSTITUTE(SUBSTITUTE(SUBSTITUTE(SUBSTITUTE(SUBSTITUTE(SUBSTITUTE(SUBSTITUTE(SUBSTITUTE(SUBSTITUTE(TRIM($B1587&amp;""),CHAR(10)," "),CHAR(13)," "),"."," "),";"," "),","," "),"/"," "),"+"," "),"-"," "),"  "," "),"  "," "),"  "," "),"  "," "),"  "," "),"  "," "))," ","|")&amp;"|")</f>
        <v/>
      </c>
      <c r="AD1587">
        <f>TRIM($I1587&amp;"")</f>
        <v/>
      </c>
    </row>
    <row r="1588" ht="24" customHeight="1">
      <c r="A1588" s="9" t="n">
        <v>46204</v>
      </c>
      <c r="B1588" s="14" t="inlineStr">
        <is>
          <t>10199,10201</t>
        </is>
      </c>
      <c r="C1588" s="14" t="n"/>
      <c r="D1588" s="14" t="inlineStr">
        <is>
          <t>36 PINTURA P.U.</t>
        </is>
      </c>
      <c r="E1588" s="14" t="inlineStr">
        <is>
          <t>20033303</t>
        </is>
      </c>
      <c r="F1588" s="14" t="inlineStr">
        <is>
          <t>MOLDURA 1030X515X15 MDF - TAMPO AMST. 1,03X1,03</t>
        </is>
      </c>
      <c r="G1588" s="14" t="inlineStr">
        <is>
          <t>36 PINTURA P.U.</t>
        </is>
      </c>
      <c r="H1588" s="14" t="inlineStr">
        <is>
          <t>36 PINTURA P.U.</t>
        </is>
      </c>
      <c r="I1588" s="9" t="inlineStr">
        <is>
          <t>36 PINTURA P.U.</t>
        </is>
      </c>
      <c r="J1588" s="9" t="n">
        <v>16</v>
      </c>
      <c r="K1588" s="14">
        <f>IF($E1588="","",IFERROR(INDEX('01_Cad_Pecas'!$H$2:$H$5000,MATCH($E1588,'01_Cad_Pecas'!$D$2:$D$5000,0)),IFERROR(INDEX('01_Cad_Pecas'!$H$2:$H$5000,MATCH(VALUE($E1588),'01_Cad_Pecas'!$D$2:$D$5000,0)),"")))</f>
        <v/>
      </c>
      <c r="L1588" s="14">
        <f>IF($E1588="","",IFERROR(INDEX('01_Cad_Pecas'!$I$2:$I$5000,MATCH($E1588,'01_Cad_Pecas'!$D$2:$D$5000,0)),IFERROR(INDEX('01_Cad_Pecas'!$I$2:$I$5000,MATCH(VALUE($E1588),'01_Cad_Pecas'!$D$2:$D$5000,0)),"")))</f>
        <v/>
      </c>
      <c r="M1588" s="14">
        <f>IF(OR($J1588="",$L1588=""),"",IF($K1588="",0,$K1588)+$J1588*$L1588)</f>
        <v/>
      </c>
      <c r="N1588" s="14" t="n">
        <v>46204</v>
      </c>
      <c r="O1588" s="9" t="n">
        <v>16</v>
      </c>
      <c r="P1588" s="14" t="n"/>
      <c r="Q1588" s="14" t="n"/>
      <c r="R1588" s="14" t="n"/>
      <c r="S1588" s="14" t="n"/>
      <c r="T1588" s="14" t="n"/>
      <c r="U1588" s="14" t="n"/>
      <c r="V1588" s="14" t="n"/>
      <c r="W1588" s="14" t="n"/>
      <c r="X1588" s="14" t="n"/>
      <c r="Y1588" s="14" t="n"/>
      <c r="Z1588" s="14" t="n"/>
      <c r="AA1588" s="11" t="n"/>
      <c r="AB1588" s="14">
        <f>B1588&amp;"|"&amp;I1588</f>
        <v/>
      </c>
      <c r="AC1588">
        <f>IF($B1588="","","|"&amp;SUBSTITUTE(TRIM(SUBSTITUTE(SUBSTITUTE(SUBSTITUTE(SUBSTITUTE(SUBSTITUTE(SUBSTITUTE(SUBSTITUTE(SUBSTITUTE(SUBSTITUTE(SUBSTITUTE(SUBSTITUTE(SUBSTITUTE(SUBSTITUTE(SUBSTITUTE(TRIM($B1588&amp;""),CHAR(10)," "),CHAR(13)," "),"."," "),";"," "),","," "),"/"," "),"+"," "),"-"," "),"  "," "),"  "," "),"  "," "),"  "," "),"  "," "),"  "," "))," ","|")&amp;"|")</f>
        <v/>
      </c>
      <c r="AD1588">
        <f>TRIM($I1588&amp;"")</f>
        <v/>
      </c>
    </row>
    <row r="1589" ht="24" customHeight="1">
      <c r="A1589" s="9" t="n">
        <v>46204</v>
      </c>
      <c r="B1589" s="14" t="inlineStr">
        <is>
          <t>10199,10201</t>
        </is>
      </c>
      <c r="C1589" s="14" t="n"/>
      <c r="D1589" s="14" t="inlineStr">
        <is>
          <t>36 PINTURA P.U.</t>
        </is>
      </c>
      <c r="E1589" s="14" t="inlineStr">
        <is>
          <t>20033304</t>
        </is>
      </c>
      <c r="F1589" s="14" t="inlineStr">
        <is>
          <t>TAMPO 1030X1030X15 MDF - TAMPO AMST. 1,03X1,03</t>
        </is>
      </c>
      <c r="G1589" s="14" t="inlineStr">
        <is>
          <t>36 PINTURA P.U.</t>
        </is>
      </c>
      <c r="H1589" s="14" t="inlineStr">
        <is>
          <t>36 PINTURA P.U.</t>
        </is>
      </c>
      <c r="I1589" s="9" t="inlineStr">
        <is>
          <t>36 PINTURA P.U.</t>
        </is>
      </c>
      <c r="J1589" s="9" t="n">
        <v>8</v>
      </c>
      <c r="K1589" s="14">
        <f>IF($E1589="","",IFERROR(INDEX('01_Cad_Pecas'!$H$2:$H$5000,MATCH($E1589,'01_Cad_Pecas'!$D$2:$D$5000,0)),IFERROR(INDEX('01_Cad_Pecas'!$H$2:$H$5000,MATCH(VALUE($E1589),'01_Cad_Pecas'!$D$2:$D$5000,0)),"")))</f>
        <v/>
      </c>
      <c r="L1589" s="14">
        <f>IF($E1589="","",IFERROR(INDEX('01_Cad_Pecas'!$I$2:$I$5000,MATCH($E1589,'01_Cad_Pecas'!$D$2:$D$5000,0)),IFERROR(INDEX('01_Cad_Pecas'!$I$2:$I$5000,MATCH(VALUE($E1589),'01_Cad_Pecas'!$D$2:$D$5000,0)),"")))</f>
        <v/>
      </c>
      <c r="M1589" s="14">
        <f>IF(OR($J1589="",$L1589=""),"",IF($K1589="",0,$K1589)+$J1589*$L1589)</f>
        <v/>
      </c>
      <c r="N1589" s="14" t="n">
        <v>46204</v>
      </c>
      <c r="O1589" s="9" t="n">
        <v>8</v>
      </c>
      <c r="P1589" s="14" t="n"/>
      <c r="Q1589" s="14" t="n"/>
      <c r="R1589" s="14" t="n"/>
      <c r="S1589" s="14" t="n"/>
      <c r="T1589" s="14" t="n"/>
      <c r="U1589" s="14" t="n"/>
      <c r="V1589" s="14" t="n"/>
      <c r="W1589" s="14" t="n"/>
      <c r="X1589" s="14" t="n"/>
      <c r="Y1589" s="14" t="n"/>
      <c r="Z1589" s="14" t="n"/>
      <c r="AA1589" s="11" t="n"/>
      <c r="AB1589" s="14">
        <f>B1589&amp;"|"&amp;I1589</f>
        <v/>
      </c>
      <c r="AC1589">
        <f>IF($B1589="","","|"&amp;SUBSTITUTE(TRIM(SUBSTITUTE(SUBSTITUTE(SUBSTITUTE(SUBSTITUTE(SUBSTITUTE(SUBSTITUTE(SUBSTITUTE(SUBSTITUTE(SUBSTITUTE(SUBSTITUTE(SUBSTITUTE(SUBSTITUTE(SUBSTITUTE(SUBSTITUTE(TRIM($B1589&amp;""),CHAR(10)," "),CHAR(13)," "),"."," "),";"," "),","," "),"/"," "),"+"," "),"-"," "),"  "," "),"  "," "),"  "," "),"  "," "),"  "," "),"  "," "))," ","|")&amp;"|")</f>
        <v/>
      </c>
      <c r="AD1589">
        <f>TRIM($I1589&amp;"")</f>
        <v/>
      </c>
    </row>
    <row r="1590" ht="24" customHeight="1">
      <c r="A1590" s="9" t="n">
        <v>46204</v>
      </c>
      <c r="B1590" s="14" t="inlineStr">
        <is>
          <t>10199,10201</t>
        </is>
      </c>
      <c r="C1590" s="14" t="n"/>
      <c r="D1590" s="14" t="inlineStr">
        <is>
          <t>36 PINTURA P.U.</t>
        </is>
      </c>
      <c r="E1590" s="14" t="inlineStr">
        <is>
          <t>20051001</t>
        </is>
      </c>
      <c r="F1590" s="14" t="inlineStr">
        <is>
          <t>TAMPO REDONDO 1035X1035X18 MDF - MESA TURIM LIGHT</t>
        </is>
      </c>
      <c r="G1590" s="14" t="inlineStr">
        <is>
          <t>36 PINTURA P.U.</t>
        </is>
      </c>
      <c r="H1590" s="14" t="inlineStr">
        <is>
          <t>36 PINTURA P.U.</t>
        </is>
      </c>
      <c r="I1590" s="9" t="inlineStr">
        <is>
          <t>36 PINTURA P.U.</t>
        </is>
      </c>
      <c r="J1590" s="9" t="n">
        <v>145</v>
      </c>
      <c r="K1590" s="14">
        <f>IF($E1590="","",IFERROR(INDEX('01_Cad_Pecas'!$H$2:$H$5000,MATCH($E1590,'01_Cad_Pecas'!$D$2:$D$5000,0)),IFERROR(INDEX('01_Cad_Pecas'!$H$2:$H$5000,MATCH(VALUE($E1590),'01_Cad_Pecas'!$D$2:$D$5000,0)),"")))</f>
        <v/>
      </c>
      <c r="L1590" s="14">
        <f>IF($E1590="","",IFERROR(INDEX('01_Cad_Pecas'!$I$2:$I$5000,MATCH($E1590,'01_Cad_Pecas'!$D$2:$D$5000,0)),IFERROR(INDEX('01_Cad_Pecas'!$I$2:$I$5000,MATCH(VALUE($E1590),'01_Cad_Pecas'!$D$2:$D$5000,0)),"")))</f>
        <v/>
      </c>
      <c r="M1590" s="14">
        <f>IF(OR($J1590="",$L1590=""),"",IF($K1590="",0,$K1590)+$J1590*$L1590)</f>
        <v/>
      </c>
      <c r="N1590" s="14" t="n">
        <v>46204</v>
      </c>
      <c r="O1590" s="9" t="n">
        <v>145</v>
      </c>
      <c r="P1590" s="14" t="n"/>
      <c r="Q1590" s="14" t="n"/>
      <c r="R1590" s="14" t="n"/>
      <c r="S1590" s="14" t="n"/>
      <c r="T1590" s="14" t="n"/>
      <c r="U1590" s="14" t="n"/>
      <c r="V1590" s="14" t="n"/>
      <c r="W1590" s="14" t="n"/>
      <c r="X1590" s="14" t="n"/>
      <c r="Y1590" s="14" t="n"/>
      <c r="Z1590" s="14" t="n"/>
      <c r="AA1590" s="11" t="n"/>
      <c r="AB1590" s="14">
        <f>B1590&amp;"|"&amp;I1590</f>
        <v/>
      </c>
      <c r="AC1590">
        <f>IF($B1590="","","|"&amp;SUBSTITUTE(TRIM(SUBSTITUTE(SUBSTITUTE(SUBSTITUTE(SUBSTITUTE(SUBSTITUTE(SUBSTITUTE(SUBSTITUTE(SUBSTITUTE(SUBSTITUTE(SUBSTITUTE(SUBSTITUTE(SUBSTITUTE(SUBSTITUTE(SUBSTITUTE(TRIM($B1590&amp;""),CHAR(10)," "),CHAR(13)," "),"."," "),";"," "),","," "),"/"," "),"+"," "),"-"," "),"  "," "),"  "," "),"  "," "),"  "," "),"  "," "),"  "," "))," ","|")&amp;"|")</f>
        <v/>
      </c>
      <c r="AD1590">
        <f>TRIM($I1590&amp;"")</f>
        <v/>
      </c>
    </row>
    <row r="1591" ht="24" customHeight="1">
      <c r="A1591" s="9" t="n">
        <v>46204</v>
      </c>
      <c r="B1591" s="14" t="inlineStr">
        <is>
          <t>10199,10201</t>
        </is>
      </c>
      <c r="C1591" s="14" t="n"/>
      <c r="D1591" s="14" t="inlineStr">
        <is>
          <t>36 PINTURA P.U.</t>
        </is>
      </c>
      <c r="E1591" s="14" t="inlineStr">
        <is>
          <t>20053207</t>
        </is>
      </c>
      <c r="F1591" s="14" t="inlineStr">
        <is>
          <t>TAMPO 1205X905X18 MDF - MESA COM VIDRO</t>
        </is>
      </c>
      <c r="G1591" s="14" t="inlineStr">
        <is>
          <t>36 PINTURA P.U.</t>
        </is>
      </c>
      <c r="H1591" s="14" t="inlineStr">
        <is>
          <t>36 PINTURA P.U.</t>
        </is>
      </c>
      <c r="I1591" s="9" t="inlineStr">
        <is>
          <t>36 PINTURA P.U.</t>
        </is>
      </c>
      <c r="J1591" s="9" t="n">
        <v>10</v>
      </c>
      <c r="K1591" s="14">
        <f>IF($E1591="","",IFERROR(INDEX('01_Cad_Pecas'!$H$2:$H$5000,MATCH($E1591,'01_Cad_Pecas'!$D$2:$D$5000,0)),IFERROR(INDEX('01_Cad_Pecas'!$H$2:$H$5000,MATCH(VALUE($E1591),'01_Cad_Pecas'!$D$2:$D$5000,0)),"")))</f>
        <v/>
      </c>
      <c r="L1591" s="14">
        <f>IF($E1591="","",IFERROR(INDEX('01_Cad_Pecas'!$I$2:$I$5000,MATCH($E1591,'01_Cad_Pecas'!$D$2:$D$5000,0)),IFERROR(INDEX('01_Cad_Pecas'!$I$2:$I$5000,MATCH(VALUE($E1591),'01_Cad_Pecas'!$D$2:$D$5000,0)),"")))</f>
        <v/>
      </c>
      <c r="M1591" s="14">
        <f>IF(OR($J1591="",$L1591=""),"",IF($K1591="",0,$K1591)+$J1591*$L1591)</f>
        <v/>
      </c>
      <c r="N1591" s="14" t="n">
        <v>46204</v>
      </c>
      <c r="O1591" s="9" t="n">
        <v>10</v>
      </c>
      <c r="P1591" s="14" t="n"/>
      <c r="Q1591" s="14" t="n"/>
      <c r="R1591" s="14" t="n"/>
      <c r="S1591" s="14" t="n"/>
      <c r="T1591" s="14" t="n"/>
      <c r="U1591" s="14" t="n"/>
      <c r="V1591" s="14" t="n"/>
      <c r="W1591" s="14" t="n"/>
      <c r="X1591" s="14" t="n"/>
      <c r="Y1591" s="14" t="n"/>
      <c r="Z1591" s="14" t="n"/>
      <c r="AA1591" s="11" t="n"/>
      <c r="AB1591" s="14">
        <f>B1591&amp;"|"&amp;I1591</f>
        <v/>
      </c>
      <c r="AC1591">
        <f>IF($B1591="","","|"&amp;SUBSTITUTE(TRIM(SUBSTITUTE(SUBSTITUTE(SUBSTITUTE(SUBSTITUTE(SUBSTITUTE(SUBSTITUTE(SUBSTITUTE(SUBSTITUTE(SUBSTITUTE(SUBSTITUTE(SUBSTITUTE(SUBSTITUTE(SUBSTITUTE(SUBSTITUTE(TRIM($B1591&amp;""),CHAR(10)," "),CHAR(13)," "),"."," "),";"," "),","," "),"/"," "),"+"," "),"-"," "),"  "," "),"  "," "),"  "," "),"  "," "),"  "," "),"  "," "))," ","|")&amp;"|")</f>
        <v/>
      </c>
      <c r="AD1591">
        <f>TRIM($I1591&amp;"")</f>
        <v/>
      </c>
    </row>
    <row r="1592" ht="24" customHeight="1">
      <c r="A1592" s="9" t="n">
        <v>46204</v>
      </c>
      <c r="B1592" s="14" t="inlineStr">
        <is>
          <t>10199,10201</t>
        </is>
      </c>
      <c r="C1592" s="14" t="n"/>
      <c r="D1592" s="14" t="inlineStr">
        <is>
          <t>36 PINTURA P.U.</t>
        </is>
      </c>
      <c r="E1592" s="14" t="inlineStr">
        <is>
          <t>30006104</t>
        </is>
      </c>
      <c r="F1592" s="14" t="inlineStr">
        <is>
          <t>MOLDURA ENCOSTO 445X280X15 MDF - CAD SANTIAGO NEW</t>
        </is>
      </c>
      <c r="G1592" s="14" t="inlineStr">
        <is>
          <t>36 PINTURA P.U.</t>
        </is>
      </c>
      <c r="H1592" s="14" t="inlineStr">
        <is>
          <t>36 PINTURA P.U.</t>
        </is>
      </c>
      <c r="I1592" s="9" t="inlineStr">
        <is>
          <t>36 PINTURA P.U.</t>
        </is>
      </c>
      <c r="J1592" s="9" t="n">
        <v>48</v>
      </c>
      <c r="K1592" s="14">
        <f>IF($E1592="","",IFERROR(INDEX('01_Cad_Pecas'!$H$2:$H$5000,MATCH($E1592,'01_Cad_Pecas'!$D$2:$D$5000,0)),IFERROR(INDEX('01_Cad_Pecas'!$H$2:$H$5000,MATCH(VALUE($E1592),'01_Cad_Pecas'!$D$2:$D$5000,0)),"")))</f>
        <v/>
      </c>
      <c r="L1592" s="14">
        <f>IF($E1592="","",IFERROR(INDEX('01_Cad_Pecas'!$I$2:$I$5000,MATCH($E1592,'01_Cad_Pecas'!$D$2:$D$5000,0)),IFERROR(INDEX('01_Cad_Pecas'!$I$2:$I$5000,MATCH(VALUE($E1592),'01_Cad_Pecas'!$D$2:$D$5000,0)),"")))</f>
        <v/>
      </c>
      <c r="M1592" s="14">
        <f>IF(OR($J1592="",$L1592=""),"",IF($K1592="",0,$K1592)+$J1592*$L1592)</f>
        <v/>
      </c>
      <c r="N1592" s="14" t="n">
        <v>46204</v>
      </c>
      <c r="O1592" s="9" t="n">
        <v>48</v>
      </c>
      <c r="P1592" s="14" t="n"/>
      <c r="Q1592" s="14" t="n"/>
      <c r="R1592" s="14" t="n"/>
      <c r="S1592" s="14" t="n"/>
      <c r="T1592" s="14" t="n"/>
      <c r="U1592" s="14" t="n"/>
      <c r="V1592" s="14" t="n"/>
      <c r="W1592" s="14" t="n"/>
      <c r="X1592" s="14" t="n"/>
      <c r="Y1592" s="14" t="n"/>
      <c r="Z1592" s="14" t="n"/>
      <c r="AA1592" s="11" t="n"/>
      <c r="AB1592" s="14">
        <f>B1592&amp;"|"&amp;I1592</f>
        <v/>
      </c>
      <c r="AC1592">
        <f>IF($B1592="","","|"&amp;SUBSTITUTE(TRIM(SUBSTITUTE(SUBSTITUTE(SUBSTITUTE(SUBSTITUTE(SUBSTITUTE(SUBSTITUTE(SUBSTITUTE(SUBSTITUTE(SUBSTITUTE(SUBSTITUTE(SUBSTITUTE(SUBSTITUTE(SUBSTITUTE(SUBSTITUTE(TRIM($B1592&amp;""),CHAR(10)," "),CHAR(13)," "),"."," "),";"," "),","," "),"/"," "),"+"," "),"-"," "),"  "," "),"  "," "),"  "," "),"  "," "),"  "," "),"  "," "))," ","|")&amp;"|")</f>
        <v/>
      </c>
      <c r="AD1592">
        <f>TRIM($I1592&amp;"")</f>
        <v/>
      </c>
    </row>
    <row r="1593" ht="24" customHeight="1">
      <c r="A1593" s="9" t="n">
        <v>46204</v>
      </c>
      <c r="B1593" s="14" t="inlineStr">
        <is>
          <t>10199,10201</t>
        </is>
      </c>
      <c r="C1593" s="14" t="n"/>
      <c r="D1593" s="14" t="inlineStr">
        <is>
          <t>36 PINTURA P.U.</t>
        </is>
      </c>
      <c r="E1593" s="14" t="inlineStr">
        <is>
          <t>30001301</t>
        </is>
      </c>
      <c r="F1593" s="14" t="inlineStr">
        <is>
          <t>PE TRASEIRO 920X65(911)X25 MDF (11PCS)- CAD PE INT</t>
        </is>
      </c>
      <c r="G1593" s="14" t="inlineStr">
        <is>
          <t>36 PINTURA P.U.</t>
        </is>
      </c>
      <c r="H1593" s="14" t="inlineStr">
        <is>
          <t>36 PINTURA P.U.</t>
        </is>
      </c>
      <c r="I1593" s="9" t="inlineStr">
        <is>
          <t>36 PINTURA P.U.</t>
        </is>
      </c>
      <c r="J1593" s="9" t="n">
        <v>88</v>
      </c>
      <c r="K1593" s="14">
        <f>IF($E1593="","",IFERROR(INDEX('01_Cad_Pecas'!$H$2:$H$5000,MATCH($E1593,'01_Cad_Pecas'!$D$2:$D$5000,0)),IFERROR(INDEX('01_Cad_Pecas'!$H$2:$H$5000,MATCH(VALUE($E1593),'01_Cad_Pecas'!$D$2:$D$5000,0)),"")))</f>
        <v/>
      </c>
      <c r="L1593" s="14">
        <f>IF($E1593="","",IFERROR(INDEX('01_Cad_Pecas'!$I$2:$I$5000,MATCH($E1593,'01_Cad_Pecas'!$D$2:$D$5000,0)),IFERROR(INDEX('01_Cad_Pecas'!$I$2:$I$5000,MATCH(VALUE($E1593),'01_Cad_Pecas'!$D$2:$D$5000,0)),"")))</f>
        <v/>
      </c>
      <c r="M1593" s="14">
        <f>IF(OR($J1593="",$L1593=""),"",IF($K1593="",0,$K1593)+$J1593*$L1593)</f>
        <v/>
      </c>
      <c r="N1593" s="14" t="n">
        <v>46204</v>
      </c>
      <c r="O1593" s="9" t="n">
        <v>88</v>
      </c>
      <c r="P1593" s="14" t="n"/>
      <c r="Q1593" s="14" t="n"/>
      <c r="R1593" s="14" t="n"/>
      <c r="S1593" s="14" t="n"/>
      <c r="T1593" s="14" t="n"/>
      <c r="U1593" s="14" t="n"/>
      <c r="V1593" s="14" t="n"/>
      <c r="W1593" s="14" t="n"/>
      <c r="X1593" s="14" t="n"/>
      <c r="Y1593" s="14" t="n"/>
      <c r="Z1593" s="14" t="n"/>
      <c r="AA1593" s="11" t="n"/>
      <c r="AB1593" s="14">
        <f>B1593&amp;"|"&amp;I1593</f>
        <v/>
      </c>
      <c r="AC1593">
        <f>IF($B1593="","","|"&amp;SUBSTITUTE(TRIM(SUBSTITUTE(SUBSTITUTE(SUBSTITUTE(SUBSTITUTE(SUBSTITUTE(SUBSTITUTE(SUBSTITUTE(SUBSTITUTE(SUBSTITUTE(SUBSTITUTE(SUBSTITUTE(SUBSTITUTE(SUBSTITUTE(SUBSTITUTE(TRIM($B1593&amp;""),CHAR(10)," "),CHAR(13)," "),"."," "),";"," "),","," "),"/"," "),"+"," "),"-"," "),"  "," "),"  "," "),"  "," "),"  "," "),"  "," "),"  "," "))," ","|")&amp;"|")</f>
        <v/>
      </c>
      <c r="AD1593">
        <f>TRIM($I1593&amp;"")</f>
        <v/>
      </c>
    </row>
    <row r="1594" ht="24" customHeight="1">
      <c r="A1594" s="9" t="n">
        <v>46204</v>
      </c>
      <c r="B1594" s="14" t="inlineStr">
        <is>
          <t>10199,10201</t>
        </is>
      </c>
      <c r="C1594" s="14" t="n"/>
      <c r="D1594" s="14" t="inlineStr">
        <is>
          <t>36 PINTURA P.U.</t>
        </is>
      </c>
      <c r="E1594" s="14" t="inlineStr">
        <is>
          <t>30003401</t>
        </is>
      </c>
      <c r="F1594" s="14" t="inlineStr">
        <is>
          <t>PE TRASEIRO 920X30(911)X25 MDF (14PC) ESQ DAKAR</t>
        </is>
      </c>
      <c r="G1594" s="14" t="inlineStr">
        <is>
          <t>36 PINTURA P.U.</t>
        </is>
      </c>
      <c r="H1594" s="14" t="inlineStr">
        <is>
          <t>36 PINTURA P.U.</t>
        </is>
      </c>
      <c r="I1594" s="9" t="inlineStr">
        <is>
          <t>36 PINTURA P.U.</t>
        </is>
      </c>
      <c r="J1594" s="9" t="n">
        <v>52</v>
      </c>
      <c r="K1594" s="14">
        <f>IF($E1594="","",IFERROR(INDEX('01_Cad_Pecas'!$H$2:$H$5000,MATCH($E1594,'01_Cad_Pecas'!$D$2:$D$5000,0)),IFERROR(INDEX('01_Cad_Pecas'!$H$2:$H$5000,MATCH(VALUE($E1594),'01_Cad_Pecas'!$D$2:$D$5000,0)),"")))</f>
        <v/>
      </c>
      <c r="L1594" s="14">
        <f>IF($E1594="","",IFERROR(INDEX('01_Cad_Pecas'!$I$2:$I$5000,MATCH($E1594,'01_Cad_Pecas'!$D$2:$D$5000,0)),IFERROR(INDEX('01_Cad_Pecas'!$I$2:$I$5000,MATCH(VALUE($E1594),'01_Cad_Pecas'!$D$2:$D$5000,0)),"")))</f>
        <v/>
      </c>
      <c r="M1594" s="14">
        <f>IF(OR($J1594="",$L1594=""),"",IF($K1594="",0,$K1594)+$J1594*$L1594)</f>
        <v/>
      </c>
      <c r="N1594" s="14" t="n">
        <v>46204</v>
      </c>
      <c r="O1594" s="9" t="n">
        <v>52</v>
      </c>
      <c r="P1594" s="14" t="n"/>
      <c r="Q1594" s="14" t="n"/>
      <c r="R1594" s="14" t="n"/>
      <c r="S1594" s="14" t="n"/>
      <c r="T1594" s="14" t="n"/>
      <c r="U1594" s="14" t="n"/>
      <c r="V1594" s="14" t="n"/>
      <c r="W1594" s="14" t="n"/>
      <c r="X1594" s="14" t="n"/>
      <c r="Y1594" s="14" t="n"/>
      <c r="Z1594" s="14" t="n"/>
      <c r="AA1594" s="11" t="n"/>
      <c r="AB1594" s="14">
        <f>B1594&amp;"|"&amp;I1594</f>
        <v/>
      </c>
      <c r="AC1594">
        <f>IF($B1594="","","|"&amp;SUBSTITUTE(TRIM(SUBSTITUTE(SUBSTITUTE(SUBSTITUTE(SUBSTITUTE(SUBSTITUTE(SUBSTITUTE(SUBSTITUTE(SUBSTITUTE(SUBSTITUTE(SUBSTITUTE(SUBSTITUTE(SUBSTITUTE(SUBSTITUTE(SUBSTITUTE(TRIM($B1594&amp;""),CHAR(10)," "),CHAR(13)," "),"."," "),";"," "),","," "),"/"," "),"+"," "),"-"," "),"  "," "),"  "," "),"  "," "),"  "," "),"  "," "),"  "," "))," ","|")&amp;"|")</f>
        <v/>
      </c>
      <c r="AD1594">
        <f>TRIM($I1594&amp;"")</f>
        <v/>
      </c>
    </row>
    <row r="1595" ht="24" customHeight="1">
      <c r="A1595" s="9" t="n">
        <v>46204</v>
      </c>
      <c r="B1595" s="14" t="inlineStr">
        <is>
          <t>10199,10201</t>
        </is>
      </c>
      <c r="C1595" s="14" t="n"/>
      <c r="D1595" s="14" t="inlineStr">
        <is>
          <t>36 PINTURA P.U.</t>
        </is>
      </c>
      <c r="E1595" s="14" t="inlineStr">
        <is>
          <t>30003402</t>
        </is>
      </c>
      <c r="F1595" s="14" t="inlineStr">
        <is>
          <t>PE TRASEIRO 920X30(911)X25 MDF (14PC) DIR DAKAR</t>
        </is>
      </c>
      <c r="G1595" s="14" t="inlineStr">
        <is>
          <t>36 PINTURA P.U.</t>
        </is>
      </c>
      <c r="H1595" s="14" t="inlineStr">
        <is>
          <t>36 PINTURA P.U.</t>
        </is>
      </c>
      <c r="I1595" s="9" t="inlineStr">
        <is>
          <t>36 PINTURA P.U.</t>
        </is>
      </c>
      <c r="J1595" s="9" t="n">
        <v>52</v>
      </c>
      <c r="K1595" s="14">
        <f>IF($E1595="","",IFERROR(INDEX('01_Cad_Pecas'!$H$2:$H$5000,MATCH($E1595,'01_Cad_Pecas'!$D$2:$D$5000,0)),IFERROR(INDEX('01_Cad_Pecas'!$H$2:$H$5000,MATCH(VALUE($E1595),'01_Cad_Pecas'!$D$2:$D$5000,0)),"")))</f>
        <v/>
      </c>
      <c r="L1595" s="14">
        <f>IF($E1595="","",IFERROR(INDEX('01_Cad_Pecas'!$I$2:$I$5000,MATCH($E1595,'01_Cad_Pecas'!$D$2:$D$5000,0)),IFERROR(INDEX('01_Cad_Pecas'!$I$2:$I$5000,MATCH(VALUE($E1595),'01_Cad_Pecas'!$D$2:$D$5000,0)),"")))</f>
        <v/>
      </c>
      <c r="M1595" s="14">
        <f>IF(OR($J1595="",$L1595=""),"",IF($K1595="",0,$K1595)+$J1595*$L1595)</f>
        <v/>
      </c>
      <c r="N1595" s="14" t="n">
        <v>46204</v>
      </c>
      <c r="O1595" s="9" t="n">
        <v>52</v>
      </c>
      <c r="P1595" s="14" t="n"/>
      <c r="Q1595" s="14" t="n"/>
      <c r="R1595" s="14" t="n"/>
      <c r="S1595" s="14" t="n"/>
      <c r="T1595" s="14" t="n"/>
      <c r="U1595" s="14" t="n"/>
      <c r="V1595" s="14" t="n"/>
      <c r="W1595" s="14" t="n"/>
      <c r="X1595" s="14" t="n"/>
      <c r="Y1595" s="14" t="n"/>
      <c r="Z1595" s="14" t="n"/>
      <c r="AA1595" s="11" t="n"/>
      <c r="AB1595" s="14">
        <f>B1595&amp;"|"&amp;I1595</f>
        <v/>
      </c>
      <c r="AC1595">
        <f>IF($B1595="","","|"&amp;SUBSTITUTE(TRIM(SUBSTITUTE(SUBSTITUTE(SUBSTITUTE(SUBSTITUTE(SUBSTITUTE(SUBSTITUTE(SUBSTITUTE(SUBSTITUTE(SUBSTITUTE(SUBSTITUTE(SUBSTITUTE(SUBSTITUTE(SUBSTITUTE(SUBSTITUTE(TRIM($B1595&amp;""),CHAR(10)," "),CHAR(13)," "),"."," "),";"," "),","," "),"/"," "),"+"," "),"-"," "),"  "," "),"  "," "),"  "," "),"  "," "),"  "," "),"  "," "))," ","|")&amp;"|")</f>
        <v/>
      </c>
      <c r="AD1595">
        <f>TRIM($I1595&amp;"")</f>
        <v/>
      </c>
    </row>
    <row r="1596" ht="24" customHeight="1">
      <c r="A1596" s="9" t="n">
        <v>46204</v>
      </c>
      <c r="B1596" s="14" t="inlineStr">
        <is>
          <t>10199,10201</t>
        </is>
      </c>
      <c r="C1596" s="14" t="n"/>
      <c r="D1596" s="14" t="inlineStr">
        <is>
          <t>36 PINTURA P.U.</t>
        </is>
      </c>
      <c r="E1596" s="14" t="inlineStr">
        <is>
          <t>30006101</t>
        </is>
      </c>
      <c r="F1596" s="14" t="inlineStr">
        <is>
          <t>PE TRAS 880X30(911)X25 MDF (13PC) ESQ SANTIAGO NEW</t>
        </is>
      </c>
      <c r="G1596" s="14" t="inlineStr">
        <is>
          <t>36 PINTURA P.U.</t>
        </is>
      </c>
      <c r="H1596" s="14" t="inlineStr">
        <is>
          <t>36 PINTURA P.U.</t>
        </is>
      </c>
      <c r="I1596" s="9" t="inlineStr">
        <is>
          <t>36 PINTURA P.U.</t>
        </is>
      </c>
      <c r="J1596" s="9" t="n">
        <v>108</v>
      </c>
      <c r="K1596" s="14">
        <f>IF($E1596="","",IFERROR(INDEX('01_Cad_Pecas'!$H$2:$H$5000,MATCH($E1596,'01_Cad_Pecas'!$D$2:$D$5000,0)),IFERROR(INDEX('01_Cad_Pecas'!$H$2:$H$5000,MATCH(VALUE($E1596),'01_Cad_Pecas'!$D$2:$D$5000,0)),"")))</f>
        <v/>
      </c>
      <c r="L1596" s="14">
        <f>IF($E1596="","",IFERROR(INDEX('01_Cad_Pecas'!$I$2:$I$5000,MATCH($E1596,'01_Cad_Pecas'!$D$2:$D$5000,0)),IFERROR(INDEX('01_Cad_Pecas'!$I$2:$I$5000,MATCH(VALUE($E1596),'01_Cad_Pecas'!$D$2:$D$5000,0)),"")))</f>
        <v/>
      </c>
      <c r="M1596" s="14">
        <f>IF(OR($J1596="",$L1596=""),"",IF($K1596="",0,$K1596)+$J1596*$L1596)</f>
        <v/>
      </c>
      <c r="N1596" s="14" t="n">
        <v>46204</v>
      </c>
      <c r="O1596" s="9" t="n">
        <v>108</v>
      </c>
      <c r="P1596" s="14" t="n"/>
      <c r="Q1596" s="14" t="n"/>
      <c r="R1596" s="14" t="n"/>
      <c r="S1596" s="14" t="n"/>
      <c r="T1596" s="14" t="n"/>
      <c r="U1596" s="14" t="n"/>
      <c r="V1596" s="14" t="n"/>
      <c r="W1596" s="14" t="n"/>
      <c r="X1596" s="14" t="n"/>
      <c r="Y1596" s="14" t="n"/>
      <c r="Z1596" s="14" t="n"/>
      <c r="AA1596" s="11" t="n"/>
      <c r="AB1596" s="14">
        <f>B1596&amp;"|"&amp;I1596</f>
        <v/>
      </c>
      <c r="AC1596">
        <f>IF($B1596="","","|"&amp;SUBSTITUTE(TRIM(SUBSTITUTE(SUBSTITUTE(SUBSTITUTE(SUBSTITUTE(SUBSTITUTE(SUBSTITUTE(SUBSTITUTE(SUBSTITUTE(SUBSTITUTE(SUBSTITUTE(SUBSTITUTE(SUBSTITUTE(SUBSTITUTE(SUBSTITUTE(TRIM($B1596&amp;""),CHAR(10)," "),CHAR(13)," "),"."," "),";"," "),","," "),"/"," "),"+"," "),"-"," "),"  "," "),"  "," "),"  "," "),"  "," "),"  "," "),"  "," "))," ","|")&amp;"|")</f>
        <v/>
      </c>
      <c r="AD1596">
        <f>TRIM($I1596&amp;"")</f>
        <v/>
      </c>
    </row>
    <row r="1597" ht="24" customHeight="1">
      <c r="A1597" s="9" t="n">
        <v>46204</v>
      </c>
      <c r="B1597" s="14" t="inlineStr">
        <is>
          <t>10199,10201</t>
        </is>
      </c>
      <c r="C1597" s="14" t="n"/>
      <c r="D1597" s="14" t="inlineStr">
        <is>
          <t>36 PINTURA P.U.</t>
        </is>
      </c>
      <c r="E1597" s="14" t="inlineStr">
        <is>
          <t>30006102</t>
        </is>
      </c>
      <c r="F1597" s="14" t="inlineStr">
        <is>
          <t>PE TRAS 880X30(911)X25 MDF (13PC) DIR SANTIAGO NEW</t>
        </is>
      </c>
      <c r="G1597" s="14" t="inlineStr">
        <is>
          <t>36 PINTURA P.U.</t>
        </is>
      </c>
      <c r="H1597" s="14" t="inlineStr">
        <is>
          <t>36 PINTURA P.U.</t>
        </is>
      </c>
      <c r="I1597" s="9" t="inlineStr">
        <is>
          <t>36 PINTURA P.U.</t>
        </is>
      </c>
      <c r="J1597" s="9" t="n">
        <v>108</v>
      </c>
      <c r="K1597" s="14">
        <f>IF($E1597="","",IFERROR(INDEX('01_Cad_Pecas'!$H$2:$H$5000,MATCH($E1597,'01_Cad_Pecas'!$D$2:$D$5000,0)),IFERROR(INDEX('01_Cad_Pecas'!$H$2:$H$5000,MATCH(VALUE($E1597),'01_Cad_Pecas'!$D$2:$D$5000,0)),"")))</f>
        <v/>
      </c>
      <c r="L1597" s="14">
        <f>IF($E1597="","",IFERROR(INDEX('01_Cad_Pecas'!$I$2:$I$5000,MATCH($E1597,'01_Cad_Pecas'!$D$2:$D$5000,0)),IFERROR(INDEX('01_Cad_Pecas'!$I$2:$I$5000,MATCH(VALUE($E1597),'01_Cad_Pecas'!$D$2:$D$5000,0)),"")))</f>
        <v/>
      </c>
      <c r="M1597" s="14">
        <f>IF(OR($J1597="",$L1597=""),"",IF($K1597="",0,$K1597)+$J1597*$L1597)</f>
        <v/>
      </c>
      <c r="N1597" s="14" t="n">
        <v>46204</v>
      </c>
      <c r="O1597" s="9" t="n">
        <v>108</v>
      </c>
      <c r="P1597" s="14" t="n"/>
      <c r="Q1597" s="14" t="n"/>
      <c r="R1597" s="14" t="n"/>
      <c r="S1597" s="14" t="n"/>
      <c r="T1597" s="14" t="n"/>
      <c r="U1597" s="14" t="n"/>
      <c r="V1597" s="14" t="n"/>
      <c r="W1597" s="14" t="n"/>
      <c r="X1597" s="14" t="n"/>
      <c r="Y1597" s="14" t="n"/>
      <c r="Z1597" s="14" t="n"/>
      <c r="AA1597" s="11" t="n"/>
      <c r="AB1597" s="14">
        <f>B1597&amp;"|"&amp;I1597</f>
        <v/>
      </c>
      <c r="AC1597">
        <f>IF($B1597="","","|"&amp;SUBSTITUTE(TRIM(SUBSTITUTE(SUBSTITUTE(SUBSTITUTE(SUBSTITUTE(SUBSTITUTE(SUBSTITUTE(SUBSTITUTE(SUBSTITUTE(SUBSTITUTE(SUBSTITUTE(SUBSTITUTE(SUBSTITUTE(SUBSTITUTE(SUBSTITUTE(TRIM($B1597&amp;""),CHAR(10)," "),CHAR(13)," "),"."," "),";"," "),","," "),"/"," "),"+"," "),"-"," "),"  "," "),"  "," "),"  "," "),"  "," "),"  "," "),"  "," "))," ","|")&amp;"|")</f>
        <v/>
      </c>
      <c r="AD1597">
        <f>TRIM($I1597&amp;"")</f>
        <v/>
      </c>
    </row>
    <row r="1598" ht="24" customHeight="1">
      <c r="A1598" s="9" t="n">
        <v>46204</v>
      </c>
      <c r="B1598" s="14" t="inlineStr">
        <is>
          <t>10199,10201</t>
        </is>
      </c>
      <c r="C1598" s="14" t="n"/>
      <c r="D1598" s="14" t="inlineStr">
        <is>
          <t>36 PINTURA P.U.</t>
        </is>
      </c>
      <c r="E1598" s="14" t="inlineStr">
        <is>
          <t>30009703</t>
        </is>
      </c>
      <c r="F1598" s="14" t="inlineStr">
        <is>
          <t>ESPALDAR 390X40(911)X25 MDF (24) - CADEIRA GRECIA</t>
        </is>
      </c>
      <c r="G1598" s="14" t="inlineStr">
        <is>
          <t>36 PINTURA P.U.</t>
        </is>
      </c>
      <c r="H1598" s="14" t="inlineStr">
        <is>
          <t>36 PINTURA P.U.</t>
        </is>
      </c>
      <c r="I1598" s="9" t="inlineStr">
        <is>
          <t>36 PINTURA P.U.</t>
        </is>
      </c>
      <c r="J1598" s="9" t="n">
        <v>44</v>
      </c>
      <c r="K1598" s="14">
        <f>IF($E1598="","",IFERROR(INDEX('01_Cad_Pecas'!$H$2:$H$5000,MATCH($E1598,'01_Cad_Pecas'!$D$2:$D$5000,0)),IFERROR(INDEX('01_Cad_Pecas'!$H$2:$H$5000,MATCH(VALUE($E1598),'01_Cad_Pecas'!$D$2:$D$5000,0)),"")))</f>
        <v/>
      </c>
      <c r="L1598" s="14">
        <f>IF($E1598="","",IFERROR(INDEX('01_Cad_Pecas'!$I$2:$I$5000,MATCH($E1598,'01_Cad_Pecas'!$D$2:$D$5000,0)),IFERROR(INDEX('01_Cad_Pecas'!$I$2:$I$5000,MATCH(VALUE($E1598),'01_Cad_Pecas'!$D$2:$D$5000,0)),"")))</f>
        <v/>
      </c>
      <c r="M1598" s="14">
        <f>IF(OR($J1598="",$L1598=""),"",IF($K1598="",0,$K1598)+$J1598*$L1598)</f>
        <v/>
      </c>
      <c r="N1598" s="14" t="n">
        <v>46204</v>
      </c>
      <c r="O1598" s="9" t="n">
        <v>44</v>
      </c>
      <c r="P1598" s="14" t="n"/>
      <c r="Q1598" s="14" t="n"/>
      <c r="R1598" s="14" t="n"/>
      <c r="S1598" s="14" t="n"/>
      <c r="T1598" s="14" t="n"/>
      <c r="U1598" s="14" t="n"/>
      <c r="V1598" s="14" t="n"/>
      <c r="W1598" s="14" t="n"/>
      <c r="X1598" s="14" t="n"/>
      <c r="Y1598" s="14" t="n"/>
      <c r="Z1598" s="14" t="n"/>
      <c r="AA1598" s="11" t="n"/>
      <c r="AB1598" s="14">
        <f>B1598&amp;"|"&amp;I1598</f>
        <v/>
      </c>
      <c r="AC1598">
        <f>IF($B1598="","","|"&amp;SUBSTITUTE(TRIM(SUBSTITUTE(SUBSTITUTE(SUBSTITUTE(SUBSTITUTE(SUBSTITUTE(SUBSTITUTE(SUBSTITUTE(SUBSTITUTE(SUBSTITUTE(SUBSTITUTE(SUBSTITUTE(SUBSTITUTE(SUBSTITUTE(SUBSTITUTE(TRIM($B1598&amp;""),CHAR(10)," "),CHAR(13)," "),"."," "),";"," "),","," "),"/"," "),"+"," "),"-"," "),"  "," "),"  "," "),"  "," "),"  "," "),"  "," "),"  "," "))," ","|")&amp;"|")</f>
        <v/>
      </c>
      <c r="AD1598">
        <f>TRIM($I1598&amp;"")</f>
        <v/>
      </c>
    </row>
    <row r="1599" ht="24" customHeight="1">
      <c r="A1599" s="9" t="n">
        <v>46206</v>
      </c>
      <c r="B1599" s="14" t="inlineStr">
        <is>
          <t>10200,10202,10205</t>
        </is>
      </c>
      <c r="C1599" s="14" t="n"/>
      <c r="D1599" s="14" t="inlineStr">
        <is>
          <t>36 PINTURA P.U.</t>
        </is>
      </c>
      <c r="E1599" s="14" t="inlineStr">
        <is>
          <t>30080009</t>
        </is>
      </c>
      <c r="F1599" s="14" t="inlineStr">
        <is>
          <t>(4) MOLDURA 1360X680X12 MDF - MESA AMST. 1,36X1,36</t>
        </is>
      </c>
      <c r="G1599" s="14" t="inlineStr">
        <is>
          <t>36 PINTURA P.U.</t>
        </is>
      </c>
      <c r="H1599" s="14" t="inlineStr">
        <is>
          <t>36 PINTURA P.U.</t>
        </is>
      </c>
      <c r="I1599" s="9" t="inlineStr">
        <is>
          <t>36 PINTURA P.U.</t>
        </is>
      </c>
      <c r="J1599" s="9" t="n">
        <v>4</v>
      </c>
      <c r="K1599" s="14">
        <f>IF($E1599="","",IFERROR(INDEX('01_Cad_Pecas'!$H$2:$H$5000,MATCH($E1599,'01_Cad_Pecas'!$D$2:$D$5000,0)),IFERROR(INDEX('01_Cad_Pecas'!$H$2:$H$5000,MATCH(VALUE($E1599),'01_Cad_Pecas'!$D$2:$D$5000,0)),"")))</f>
        <v/>
      </c>
      <c r="L1599" s="14">
        <f>IF($E1599="","",IFERROR(INDEX('01_Cad_Pecas'!$I$2:$I$5000,MATCH($E1599,'01_Cad_Pecas'!$D$2:$D$5000,0)),IFERROR(INDEX('01_Cad_Pecas'!$I$2:$I$5000,MATCH(VALUE($E1599),'01_Cad_Pecas'!$D$2:$D$5000,0)),"")))</f>
        <v/>
      </c>
      <c r="M1599" s="14">
        <f>IF(OR($J1599="",$L1599=""),"",IF($K1599="",0,$K1599)+$J1599*$L1599)</f>
        <v/>
      </c>
      <c r="N1599" s="14" t="n">
        <v>46205</v>
      </c>
      <c r="O1599" s="9" t="n">
        <v>4</v>
      </c>
      <c r="P1599" s="14" t="n"/>
      <c r="Q1599" s="14" t="n"/>
      <c r="R1599" s="14" t="n"/>
      <c r="S1599" s="14" t="n"/>
      <c r="T1599" s="14" t="n"/>
      <c r="U1599" s="14" t="n"/>
      <c r="V1599" s="14" t="n"/>
      <c r="W1599" s="14" t="n"/>
      <c r="X1599" s="14" t="n"/>
      <c r="Y1599" s="14" t="n"/>
      <c r="Z1599" s="14" t="n"/>
      <c r="AA1599" s="11" t="n"/>
      <c r="AB1599" s="14">
        <f>B1599&amp;"|"&amp;I1599</f>
        <v/>
      </c>
      <c r="AC1599">
        <f>IF($B1599="","","|"&amp;SUBSTITUTE(TRIM(SUBSTITUTE(SUBSTITUTE(SUBSTITUTE(SUBSTITUTE(SUBSTITUTE(SUBSTITUTE(SUBSTITUTE(SUBSTITUTE(SUBSTITUTE(SUBSTITUTE(SUBSTITUTE(SUBSTITUTE(SUBSTITUTE(SUBSTITUTE(TRIM($B1599&amp;""),CHAR(10)," "),CHAR(13)," "),"."," "),";"," "),","," "),"/"," "),"+"," "),"-"," "),"  "," "),"  "," "),"  "," "),"  "," "),"  "," "),"  "," "))," ","|")&amp;"|")</f>
        <v/>
      </c>
      <c r="AD1599">
        <f>TRIM($I1599&amp;"")</f>
        <v/>
      </c>
    </row>
    <row r="1600" ht="24" customHeight="1">
      <c r="A1600" s="9" t="n">
        <v>46206</v>
      </c>
      <c r="B1600" s="14" t="inlineStr">
        <is>
          <t>10200,10202,10205</t>
        </is>
      </c>
      <c r="C1600" s="14" t="n"/>
      <c r="D1600" s="14" t="inlineStr">
        <is>
          <t>36 PINTURA P.U.</t>
        </is>
      </c>
      <c r="E1600" s="14" t="inlineStr">
        <is>
          <t>30081507</t>
        </is>
      </c>
      <c r="F1600" s="14" t="inlineStr">
        <is>
          <t>(2)PRATO MENOR 582X582X12 MDF-MESA ANCARA /AMSTERD</t>
        </is>
      </c>
      <c r="G1600" s="14" t="inlineStr">
        <is>
          <t>36 PINTURA P.U.</t>
        </is>
      </c>
      <c r="H1600" s="14" t="inlineStr">
        <is>
          <t>36 PINTURA P.U.</t>
        </is>
      </c>
      <c r="I1600" s="9" t="inlineStr">
        <is>
          <t>36 PINTURA P.U.</t>
        </is>
      </c>
      <c r="J1600" s="9" t="n">
        <v>2</v>
      </c>
      <c r="K1600" s="14">
        <f>IF($E1600="","",IFERROR(INDEX('01_Cad_Pecas'!$H$2:$H$5000,MATCH($E1600,'01_Cad_Pecas'!$D$2:$D$5000,0)),IFERROR(INDEX('01_Cad_Pecas'!$H$2:$H$5000,MATCH(VALUE($E1600),'01_Cad_Pecas'!$D$2:$D$5000,0)),"")))</f>
        <v/>
      </c>
      <c r="L1600" s="14">
        <f>IF($E1600="","",IFERROR(INDEX('01_Cad_Pecas'!$I$2:$I$5000,MATCH($E1600,'01_Cad_Pecas'!$D$2:$D$5000,0)),IFERROR(INDEX('01_Cad_Pecas'!$I$2:$I$5000,MATCH(VALUE($E1600),'01_Cad_Pecas'!$D$2:$D$5000,0)),"")))</f>
        <v/>
      </c>
      <c r="M1600" s="14">
        <f>IF(OR($J1600="",$L1600=""),"",IF($K1600="",0,$K1600)+$J1600*$L1600)</f>
        <v/>
      </c>
      <c r="N1600" s="14" t="n">
        <v>46205</v>
      </c>
      <c r="O1600" s="9" t="n">
        <v>2</v>
      </c>
      <c r="P1600" s="14" t="n"/>
      <c r="Q1600" s="14" t="n"/>
      <c r="R1600" s="14" t="n"/>
      <c r="S1600" s="14" t="n"/>
      <c r="T1600" s="14" t="n"/>
      <c r="U1600" s="14" t="n"/>
      <c r="V1600" s="14" t="n"/>
      <c r="W1600" s="14" t="n"/>
      <c r="X1600" s="14" t="n"/>
      <c r="Y1600" s="14" t="n"/>
      <c r="Z1600" s="14" t="n"/>
      <c r="AA1600" s="11" t="n"/>
      <c r="AB1600" s="14">
        <f>B1600&amp;"|"&amp;I1600</f>
        <v/>
      </c>
      <c r="AC1600">
        <f>IF($B1600="","","|"&amp;SUBSTITUTE(TRIM(SUBSTITUTE(SUBSTITUTE(SUBSTITUTE(SUBSTITUTE(SUBSTITUTE(SUBSTITUTE(SUBSTITUTE(SUBSTITUTE(SUBSTITUTE(SUBSTITUTE(SUBSTITUTE(SUBSTITUTE(SUBSTITUTE(SUBSTITUTE(TRIM($B1600&amp;""),CHAR(10)," "),CHAR(13)," "),"."," "),";"," "),","," "),"/"," "),"+"," "),"-"," "),"  "," "),"  "," "),"  "," "),"  "," "),"  "," "),"  "," "))," ","|")&amp;"|")</f>
        <v/>
      </c>
      <c r="AD1600">
        <f>TRIM($I1600&amp;"")</f>
        <v/>
      </c>
    </row>
    <row r="1601" ht="24" customHeight="1">
      <c r="A1601" s="9" t="n">
        <v>46206</v>
      </c>
      <c r="B1601" s="14" t="inlineStr">
        <is>
          <t>10200,10202,10205</t>
        </is>
      </c>
      <c r="C1601" s="14" t="n"/>
      <c r="D1601" s="14" t="inlineStr">
        <is>
          <t>36 PINTURA P.U.</t>
        </is>
      </c>
      <c r="E1601" s="14" t="inlineStr">
        <is>
          <t>30081508</t>
        </is>
      </c>
      <c r="F1601" s="14" t="inlineStr">
        <is>
          <t>(3) PRATO MAIOR 664X664X12 MDF-MESA ANCARA/AMSTERD</t>
        </is>
      </c>
      <c r="G1601" s="14" t="inlineStr">
        <is>
          <t>36 PINTURA P.U.</t>
        </is>
      </c>
      <c r="H1601" s="14" t="inlineStr">
        <is>
          <t>36 PINTURA P.U.</t>
        </is>
      </c>
      <c r="I1601" s="9" t="inlineStr">
        <is>
          <t>36 PINTURA P.U.</t>
        </is>
      </c>
      <c r="J1601" s="9" t="n">
        <v>1</v>
      </c>
      <c r="K1601" s="14">
        <f>IF($E1601="","",IFERROR(INDEX('01_Cad_Pecas'!$H$2:$H$5000,MATCH($E1601,'01_Cad_Pecas'!$D$2:$D$5000,0)),IFERROR(INDEX('01_Cad_Pecas'!$H$2:$H$5000,MATCH(VALUE($E1601),'01_Cad_Pecas'!$D$2:$D$5000,0)),"")))</f>
        <v/>
      </c>
      <c r="L1601" s="14">
        <f>IF($E1601="","",IFERROR(INDEX('01_Cad_Pecas'!$I$2:$I$5000,MATCH($E1601,'01_Cad_Pecas'!$D$2:$D$5000,0)),IFERROR(INDEX('01_Cad_Pecas'!$I$2:$I$5000,MATCH(VALUE($E1601),'01_Cad_Pecas'!$D$2:$D$5000,0)),"")))</f>
        <v/>
      </c>
      <c r="M1601" s="14">
        <f>IF(OR($J1601="",$L1601=""),"",IF($K1601="",0,$K1601)+$J1601*$L1601)</f>
        <v/>
      </c>
      <c r="N1601" s="14" t="n">
        <v>46205</v>
      </c>
      <c r="O1601" s="9" t="n">
        <v>1</v>
      </c>
      <c r="P1601" s="14" t="n"/>
      <c r="Q1601" s="14" t="n"/>
      <c r="R1601" s="14" t="n"/>
      <c r="S1601" s="14" t="n"/>
      <c r="T1601" s="14" t="n"/>
      <c r="U1601" s="14" t="n"/>
      <c r="V1601" s="14" t="n"/>
      <c r="W1601" s="14" t="n"/>
      <c r="X1601" s="14" t="n"/>
      <c r="Y1601" s="14" t="n"/>
      <c r="Z1601" s="14" t="n"/>
      <c r="AA1601" s="11" t="n"/>
      <c r="AB1601" s="14">
        <f>B1601&amp;"|"&amp;I1601</f>
        <v/>
      </c>
      <c r="AC1601">
        <f>IF($B1601="","","|"&amp;SUBSTITUTE(TRIM(SUBSTITUTE(SUBSTITUTE(SUBSTITUTE(SUBSTITUTE(SUBSTITUTE(SUBSTITUTE(SUBSTITUTE(SUBSTITUTE(SUBSTITUTE(SUBSTITUTE(SUBSTITUTE(SUBSTITUTE(SUBSTITUTE(SUBSTITUTE(TRIM($B1601&amp;""),CHAR(10)," "),CHAR(13)," "),"."," "),";"," "),","," "),"/"," "),"+"," "),"-"," "),"  "," "),"  "," "),"  "," "),"  "," "),"  "," "),"  "," "))," ","|")&amp;"|")</f>
        <v/>
      </c>
      <c r="AD1601">
        <f>TRIM($I1601&amp;"")</f>
        <v/>
      </c>
    </row>
    <row r="1602" ht="24" customHeight="1">
      <c r="A1602" s="9" t="n">
        <v>46206</v>
      </c>
      <c r="B1602" s="14" t="inlineStr">
        <is>
          <t>10200,10202,10205</t>
        </is>
      </c>
      <c r="C1602" s="14" t="n"/>
      <c r="D1602" s="14" t="inlineStr">
        <is>
          <t>36 PINTURA P.U.</t>
        </is>
      </c>
      <c r="E1602" s="14" t="inlineStr">
        <is>
          <t>20031607</t>
        </is>
      </c>
      <c r="F1602" s="14" t="inlineStr">
        <is>
          <t>TAMPO 1605X905X15 MDF - MESA COM VIDRO</t>
        </is>
      </c>
      <c r="G1602" s="14" t="inlineStr">
        <is>
          <t>36 PINTURA P.U.</t>
        </is>
      </c>
      <c r="H1602" s="14" t="inlineStr">
        <is>
          <t>36 PINTURA P.U.</t>
        </is>
      </c>
      <c r="I1602" s="9" t="inlineStr">
        <is>
          <t>36 PINTURA P.U.</t>
        </is>
      </c>
      <c r="J1602" s="9" t="n">
        <v>2</v>
      </c>
      <c r="K1602" s="14">
        <f>IF($E1602="","",IFERROR(INDEX('01_Cad_Pecas'!$H$2:$H$5000,MATCH($E1602,'01_Cad_Pecas'!$D$2:$D$5000,0)),IFERROR(INDEX('01_Cad_Pecas'!$H$2:$H$5000,MATCH(VALUE($E1602),'01_Cad_Pecas'!$D$2:$D$5000,0)),"")))</f>
        <v/>
      </c>
      <c r="L1602" s="14">
        <f>IF($E1602="","",IFERROR(INDEX('01_Cad_Pecas'!$I$2:$I$5000,MATCH($E1602,'01_Cad_Pecas'!$D$2:$D$5000,0)),IFERROR(INDEX('01_Cad_Pecas'!$I$2:$I$5000,MATCH(VALUE($E1602),'01_Cad_Pecas'!$D$2:$D$5000,0)),"")))</f>
        <v/>
      </c>
      <c r="M1602" s="14">
        <f>IF(OR($J1602="",$L1602=""),"",IF($K1602="",0,$K1602)+$J1602*$L1602)</f>
        <v/>
      </c>
      <c r="N1602" s="14" t="n">
        <v>46205</v>
      </c>
      <c r="O1602" s="9" t="n">
        <v>2</v>
      </c>
      <c r="P1602" s="14" t="n"/>
      <c r="Q1602" s="14" t="n"/>
      <c r="R1602" s="14" t="n"/>
      <c r="S1602" s="14" t="n"/>
      <c r="T1602" s="14" t="n"/>
      <c r="U1602" s="14" t="n"/>
      <c r="V1602" s="14" t="n"/>
      <c r="W1602" s="14" t="n"/>
      <c r="X1602" s="14" t="n"/>
      <c r="Y1602" s="14" t="n"/>
      <c r="Z1602" s="14" t="n"/>
      <c r="AA1602" s="11" t="n"/>
      <c r="AB1602" s="14">
        <f>B1602&amp;"|"&amp;I1602</f>
        <v/>
      </c>
      <c r="AC1602">
        <f>IF($B1602="","","|"&amp;SUBSTITUTE(TRIM(SUBSTITUTE(SUBSTITUTE(SUBSTITUTE(SUBSTITUTE(SUBSTITUTE(SUBSTITUTE(SUBSTITUTE(SUBSTITUTE(SUBSTITUTE(SUBSTITUTE(SUBSTITUTE(SUBSTITUTE(SUBSTITUTE(SUBSTITUTE(TRIM($B1602&amp;""),CHAR(10)," "),CHAR(13)," "),"."," "),";"," "),","," "),"/"," "),"+"," "),"-"," "),"  "," "),"  "," "),"  "," "),"  "," "),"  "," "),"  "," "))," ","|")&amp;"|")</f>
        <v/>
      </c>
      <c r="AD1602">
        <f>TRIM($I1602&amp;"")</f>
        <v/>
      </c>
    </row>
    <row r="1603" ht="24" customHeight="1">
      <c r="A1603" s="9" t="n">
        <v>46206</v>
      </c>
      <c r="B1603" s="14" t="inlineStr">
        <is>
          <t>10200,10202,10205</t>
        </is>
      </c>
      <c r="C1603" s="14" t="n"/>
      <c r="D1603" s="14" t="inlineStr">
        <is>
          <t>36 PINTURA P.U.</t>
        </is>
      </c>
      <c r="E1603" s="14" t="inlineStr">
        <is>
          <t>30080008</t>
        </is>
      </c>
      <c r="F1603" s="14" t="inlineStr">
        <is>
          <t>(1-7) TAMPO 1360X680X15 MDF - MESA AMST. 1,36X1,36</t>
        </is>
      </c>
      <c r="G1603" s="14" t="inlineStr">
        <is>
          <t>36 PINTURA P.U.</t>
        </is>
      </c>
      <c r="H1603" s="14" t="inlineStr">
        <is>
          <t>36 PINTURA P.U.</t>
        </is>
      </c>
      <c r="I1603" s="9" t="inlineStr">
        <is>
          <t>36 PINTURA P.U.</t>
        </is>
      </c>
      <c r="J1603" s="9" t="n">
        <v>4</v>
      </c>
      <c r="K1603" s="14">
        <f>IF($E1603="","",IFERROR(INDEX('01_Cad_Pecas'!$H$2:$H$5000,MATCH($E1603,'01_Cad_Pecas'!$D$2:$D$5000,0)),IFERROR(INDEX('01_Cad_Pecas'!$H$2:$H$5000,MATCH(VALUE($E1603),'01_Cad_Pecas'!$D$2:$D$5000,0)),"")))</f>
        <v/>
      </c>
      <c r="L1603" s="14">
        <f>IF($E1603="","",IFERROR(INDEX('01_Cad_Pecas'!$I$2:$I$5000,MATCH($E1603,'01_Cad_Pecas'!$D$2:$D$5000,0)),IFERROR(INDEX('01_Cad_Pecas'!$I$2:$I$5000,MATCH(VALUE($E1603),'01_Cad_Pecas'!$D$2:$D$5000,0)),"")))</f>
        <v/>
      </c>
      <c r="M1603" s="14">
        <f>IF(OR($J1603="",$L1603=""),"",IF($K1603="",0,$K1603)+$J1603*$L1603)</f>
        <v/>
      </c>
      <c r="N1603" s="14" t="n">
        <v>46205</v>
      </c>
      <c r="O1603" s="9" t="n">
        <v>4</v>
      </c>
      <c r="P1603" s="14" t="n"/>
      <c r="Q1603" s="14" t="n"/>
      <c r="R1603" s="14" t="n"/>
      <c r="S1603" s="14" t="n"/>
      <c r="T1603" s="14" t="n"/>
      <c r="U1603" s="14" t="n"/>
      <c r="V1603" s="14" t="n"/>
      <c r="W1603" s="14" t="n"/>
      <c r="X1603" s="14" t="n"/>
      <c r="Y1603" s="14" t="n"/>
      <c r="Z1603" s="14" t="n"/>
      <c r="AA1603" s="11" t="n"/>
      <c r="AB1603" s="14">
        <f>B1603&amp;"|"&amp;I1603</f>
        <v/>
      </c>
      <c r="AC1603">
        <f>IF($B1603="","","|"&amp;SUBSTITUTE(TRIM(SUBSTITUTE(SUBSTITUTE(SUBSTITUTE(SUBSTITUTE(SUBSTITUTE(SUBSTITUTE(SUBSTITUTE(SUBSTITUTE(SUBSTITUTE(SUBSTITUTE(SUBSTITUTE(SUBSTITUTE(SUBSTITUTE(SUBSTITUTE(TRIM($B1603&amp;""),CHAR(10)," "),CHAR(13)," "),"."," "),";"," "),","," "),"/"," "),"+"," "),"-"," "),"  "," "),"  "," "),"  "," "),"  "," "),"  "," "),"  "," "))," ","|")&amp;"|")</f>
        <v/>
      </c>
      <c r="AD1603">
        <f>TRIM($I1603&amp;"")</f>
        <v/>
      </c>
    </row>
    <row r="1604" ht="24" customHeight="1">
      <c r="A1604" s="9" t="n">
        <v>46206</v>
      </c>
      <c r="B1604" s="14" t="inlineStr">
        <is>
          <t>10200,10202,10205</t>
        </is>
      </c>
      <c r="C1604" s="14" t="n"/>
      <c r="D1604" s="14" t="inlineStr">
        <is>
          <t>36 PINTURA P.U.</t>
        </is>
      </c>
      <c r="E1604" s="14" t="inlineStr">
        <is>
          <t>20021607</t>
        </is>
      </c>
      <c r="F1604" s="14" t="inlineStr">
        <is>
          <t>TAMPO 1605X905X18 MDF - MESA COM VIDRO</t>
        </is>
      </c>
      <c r="G1604" s="14" t="inlineStr">
        <is>
          <t>36 PINTURA P.U.</t>
        </is>
      </c>
      <c r="H1604" s="14" t="inlineStr">
        <is>
          <t>36 PINTURA P.U.</t>
        </is>
      </c>
      <c r="I1604" s="9" t="inlineStr">
        <is>
          <t>36 PINTURA P.U.</t>
        </is>
      </c>
      <c r="J1604" s="9" t="n">
        <v>5</v>
      </c>
      <c r="K1604" s="14">
        <f>IF($E1604="","",IFERROR(INDEX('01_Cad_Pecas'!$H$2:$H$5000,MATCH($E1604,'01_Cad_Pecas'!$D$2:$D$5000,0)),IFERROR(INDEX('01_Cad_Pecas'!$H$2:$H$5000,MATCH(VALUE($E1604),'01_Cad_Pecas'!$D$2:$D$5000,0)),"")))</f>
        <v/>
      </c>
      <c r="L1604" s="14">
        <f>IF($E1604="","",IFERROR(INDEX('01_Cad_Pecas'!$I$2:$I$5000,MATCH($E1604,'01_Cad_Pecas'!$D$2:$D$5000,0)),IFERROR(INDEX('01_Cad_Pecas'!$I$2:$I$5000,MATCH(VALUE($E1604),'01_Cad_Pecas'!$D$2:$D$5000,0)),"")))</f>
        <v/>
      </c>
      <c r="M1604" s="14">
        <f>IF(OR($J1604="",$L1604=""),"",IF($K1604="",0,$K1604)+$J1604*$L1604)</f>
        <v/>
      </c>
      <c r="N1604" s="14" t="n">
        <v>46205</v>
      </c>
      <c r="O1604" s="9" t="n">
        <v>5</v>
      </c>
      <c r="P1604" s="14" t="n"/>
      <c r="Q1604" s="14" t="n"/>
      <c r="R1604" s="14" t="n"/>
      <c r="S1604" s="14" t="n"/>
      <c r="T1604" s="14" t="n"/>
      <c r="U1604" s="14" t="n"/>
      <c r="V1604" s="14" t="n"/>
      <c r="W1604" s="14" t="n"/>
      <c r="X1604" s="14" t="n"/>
      <c r="Y1604" s="14" t="n"/>
      <c r="Z1604" s="14" t="n"/>
      <c r="AA1604" s="11" t="n"/>
      <c r="AB1604" s="14">
        <f>B1604&amp;"|"&amp;I1604</f>
        <v/>
      </c>
      <c r="AC1604">
        <f>IF($B1604="","","|"&amp;SUBSTITUTE(TRIM(SUBSTITUTE(SUBSTITUTE(SUBSTITUTE(SUBSTITUTE(SUBSTITUTE(SUBSTITUTE(SUBSTITUTE(SUBSTITUTE(SUBSTITUTE(SUBSTITUTE(SUBSTITUTE(SUBSTITUTE(SUBSTITUTE(SUBSTITUTE(TRIM($B1604&amp;""),CHAR(10)," "),CHAR(13)," "),"."," "),";"," "),","," "),"/"," "),"+"," "),"-"," "),"  "," "),"  "," "),"  "," "),"  "," "),"  "," "),"  "," "))," ","|")&amp;"|")</f>
        <v/>
      </c>
      <c r="AD1604">
        <f>TRIM($I1604&amp;"")</f>
        <v/>
      </c>
    </row>
    <row r="1605" ht="24" customHeight="1">
      <c r="A1605" s="9" t="n">
        <v>46206</v>
      </c>
      <c r="B1605" s="14" t="inlineStr">
        <is>
          <t>10200,10202,10205</t>
        </is>
      </c>
      <c r="C1605" s="14" t="n"/>
      <c r="D1605" s="14" t="inlineStr">
        <is>
          <t>36 PINTURA P.U.</t>
        </is>
      </c>
      <c r="E1605" s="14" t="inlineStr">
        <is>
          <t>20033303</t>
        </is>
      </c>
      <c r="F1605" s="14" t="inlineStr">
        <is>
          <t>MOLDURA 1030X515X15 MDF - TAMPO AMST. 1,03X1,03</t>
        </is>
      </c>
      <c r="G1605" s="14" t="inlineStr">
        <is>
          <t>36 PINTURA P.U.</t>
        </is>
      </c>
      <c r="H1605" s="14" t="inlineStr">
        <is>
          <t>36 PINTURA P.U.</t>
        </is>
      </c>
      <c r="I1605" s="9" t="inlineStr">
        <is>
          <t>36 PINTURA P.U.</t>
        </is>
      </c>
      <c r="J1605" s="9" t="n">
        <v>2</v>
      </c>
      <c r="K1605" s="14">
        <f>IF($E1605="","",IFERROR(INDEX('01_Cad_Pecas'!$H$2:$H$5000,MATCH($E1605,'01_Cad_Pecas'!$D$2:$D$5000,0)),IFERROR(INDEX('01_Cad_Pecas'!$H$2:$H$5000,MATCH(VALUE($E1605),'01_Cad_Pecas'!$D$2:$D$5000,0)),"")))</f>
        <v/>
      </c>
      <c r="L1605" s="14">
        <f>IF($E1605="","",IFERROR(INDEX('01_Cad_Pecas'!$I$2:$I$5000,MATCH($E1605,'01_Cad_Pecas'!$D$2:$D$5000,0)),IFERROR(INDEX('01_Cad_Pecas'!$I$2:$I$5000,MATCH(VALUE($E1605),'01_Cad_Pecas'!$D$2:$D$5000,0)),"")))</f>
        <v/>
      </c>
      <c r="M1605" s="14">
        <f>IF(OR($J1605="",$L1605=""),"",IF($K1605="",0,$K1605)+$J1605*$L1605)</f>
        <v/>
      </c>
      <c r="N1605" s="14" t="n">
        <v>46205</v>
      </c>
      <c r="O1605" s="9" t="n">
        <v>2</v>
      </c>
      <c r="P1605" s="14" t="n"/>
      <c r="Q1605" s="14" t="n"/>
      <c r="R1605" s="14" t="n"/>
      <c r="S1605" s="14" t="n"/>
      <c r="T1605" s="14" t="n"/>
      <c r="U1605" s="14" t="n"/>
      <c r="V1605" s="14" t="n"/>
      <c r="W1605" s="14" t="n"/>
      <c r="X1605" s="14" t="n"/>
      <c r="Y1605" s="14" t="n"/>
      <c r="Z1605" s="14" t="n"/>
      <c r="AA1605" s="11" t="n"/>
      <c r="AB1605" s="14">
        <f>B1605&amp;"|"&amp;I1605</f>
        <v/>
      </c>
      <c r="AC1605">
        <f>IF($B1605="","","|"&amp;SUBSTITUTE(TRIM(SUBSTITUTE(SUBSTITUTE(SUBSTITUTE(SUBSTITUTE(SUBSTITUTE(SUBSTITUTE(SUBSTITUTE(SUBSTITUTE(SUBSTITUTE(SUBSTITUTE(SUBSTITUTE(SUBSTITUTE(SUBSTITUTE(SUBSTITUTE(TRIM($B1605&amp;""),CHAR(10)," "),CHAR(13)," "),"."," "),";"," "),","," "),"/"," "),"+"," "),"-"," "),"  "," "),"  "," "),"  "," "),"  "," "),"  "," "),"  "," "))," ","|")&amp;"|")</f>
        <v/>
      </c>
      <c r="AD1605">
        <f>TRIM($I1605&amp;"")</f>
        <v/>
      </c>
    </row>
    <row r="1606" ht="24" customHeight="1">
      <c r="A1606" s="9" t="n">
        <v>46206</v>
      </c>
      <c r="B1606" s="14" t="inlineStr">
        <is>
          <t>10200,10202,10205</t>
        </is>
      </c>
      <c r="C1606" s="14" t="n"/>
      <c r="D1606" s="14" t="inlineStr">
        <is>
          <t>36 PINTURA P.U.</t>
        </is>
      </c>
      <c r="E1606" s="14" t="inlineStr">
        <is>
          <t>20033304</t>
        </is>
      </c>
      <c r="F1606" s="14" t="inlineStr">
        <is>
          <t>TAMPO 1030X1030X15 MDF - TAMPO AMST. 1,03X1,03</t>
        </is>
      </c>
      <c r="G1606" s="14" t="inlineStr">
        <is>
          <t>36 PINTURA P.U.</t>
        </is>
      </c>
      <c r="H1606" s="14" t="inlineStr">
        <is>
          <t>36 PINTURA P.U.</t>
        </is>
      </c>
      <c r="I1606" s="9" t="inlineStr">
        <is>
          <t>36 PINTURA P.U.</t>
        </is>
      </c>
      <c r="J1606" s="9" t="n">
        <v>1</v>
      </c>
      <c r="K1606" s="14">
        <f>IF($E1606="","",IFERROR(INDEX('01_Cad_Pecas'!$H$2:$H$5000,MATCH($E1606,'01_Cad_Pecas'!$D$2:$D$5000,0)),IFERROR(INDEX('01_Cad_Pecas'!$H$2:$H$5000,MATCH(VALUE($E1606),'01_Cad_Pecas'!$D$2:$D$5000,0)),"")))</f>
        <v/>
      </c>
      <c r="L1606" s="14">
        <f>IF($E1606="","",IFERROR(INDEX('01_Cad_Pecas'!$I$2:$I$5000,MATCH($E1606,'01_Cad_Pecas'!$D$2:$D$5000,0)),IFERROR(INDEX('01_Cad_Pecas'!$I$2:$I$5000,MATCH(VALUE($E1606),'01_Cad_Pecas'!$D$2:$D$5000,0)),"")))</f>
        <v/>
      </c>
      <c r="M1606" s="14">
        <f>IF(OR($J1606="",$L1606=""),"",IF($K1606="",0,$K1606)+$J1606*$L1606)</f>
        <v/>
      </c>
      <c r="N1606" s="14" t="n">
        <v>46205</v>
      </c>
      <c r="O1606" s="9" t="n">
        <v>1</v>
      </c>
      <c r="P1606" s="14" t="n"/>
      <c r="Q1606" s="14" t="n"/>
      <c r="R1606" s="14" t="n"/>
      <c r="S1606" s="14" t="n"/>
      <c r="T1606" s="14" t="n"/>
      <c r="U1606" s="14" t="n"/>
      <c r="V1606" s="14" t="n"/>
      <c r="W1606" s="14" t="n"/>
      <c r="X1606" s="14" t="n"/>
      <c r="Y1606" s="14" t="n"/>
      <c r="Z1606" s="14" t="n"/>
      <c r="AA1606" s="11" t="n"/>
      <c r="AB1606" s="14">
        <f>B1606&amp;"|"&amp;I1606</f>
        <v/>
      </c>
      <c r="AC1606">
        <f>IF($B1606="","","|"&amp;SUBSTITUTE(TRIM(SUBSTITUTE(SUBSTITUTE(SUBSTITUTE(SUBSTITUTE(SUBSTITUTE(SUBSTITUTE(SUBSTITUTE(SUBSTITUTE(SUBSTITUTE(SUBSTITUTE(SUBSTITUTE(SUBSTITUTE(SUBSTITUTE(SUBSTITUTE(TRIM($B1606&amp;""),CHAR(10)," "),CHAR(13)," "),"."," "),";"," "),","," "),"/"," "),"+"," "),"-"," "),"  "," "),"  "," "),"  "," "),"  "," "),"  "," "),"  "," "))," ","|")&amp;"|")</f>
        <v/>
      </c>
      <c r="AD1606">
        <f>TRIM($I1606&amp;"")</f>
        <v/>
      </c>
    </row>
    <row r="1607" ht="24" customHeight="1">
      <c r="A1607" s="9" t="n">
        <v>46206</v>
      </c>
      <c r="B1607" s="14" t="inlineStr">
        <is>
          <t>10200,10202,10205</t>
        </is>
      </c>
      <c r="C1607" s="14" t="n"/>
      <c r="D1607" s="14" t="inlineStr">
        <is>
          <t>36 PINTURA P.U.</t>
        </is>
      </c>
      <c r="E1607" s="14" t="inlineStr">
        <is>
          <t>20051001</t>
        </is>
      </c>
      <c r="F1607" s="14" t="inlineStr">
        <is>
          <t>TAMPO REDONDO 1035X1035X18 MDF - MESA TURIM LIGHT</t>
        </is>
      </c>
      <c r="G1607" s="14" t="inlineStr">
        <is>
          <t>36 PINTURA P.U.</t>
        </is>
      </c>
      <c r="H1607" s="14" t="inlineStr">
        <is>
          <t>36 PINTURA P.U.</t>
        </is>
      </c>
      <c r="I1607" s="9" t="inlineStr">
        <is>
          <t>36 PINTURA P.U.</t>
        </is>
      </c>
      <c r="J1607" s="9" t="n">
        <v>6</v>
      </c>
      <c r="K1607" s="14">
        <f>IF($E1607="","",IFERROR(INDEX('01_Cad_Pecas'!$H$2:$H$5000,MATCH($E1607,'01_Cad_Pecas'!$D$2:$D$5000,0)),IFERROR(INDEX('01_Cad_Pecas'!$H$2:$H$5000,MATCH(VALUE($E1607),'01_Cad_Pecas'!$D$2:$D$5000,0)),"")))</f>
        <v/>
      </c>
      <c r="L1607" s="14">
        <f>IF($E1607="","",IFERROR(INDEX('01_Cad_Pecas'!$I$2:$I$5000,MATCH($E1607,'01_Cad_Pecas'!$D$2:$D$5000,0)),IFERROR(INDEX('01_Cad_Pecas'!$I$2:$I$5000,MATCH(VALUE($E1607),'01_Cad_Pecas'!$D$2:$D$5000,0)),"")))</f>
        <v/>
      </c>
      <c r="M1607" s="14">
        <f>IF(OR($J1607="",$L1607=""),"",IF($K1607="",0,$K1607)+$J1607*$L1607)</f>
        <v/>
      </c>
      <c r="N1607" s="14" t="n">
        <v>46205</v>
      </c>
      <c r="O1607" s="9" t="n">
        <v>6</v>
      </c>
      <c r="P1607" s="14" t="n"/>
      <c r="Q1607" s="14" t="n"/>
      <c r="R1607" s="14" t="n"/>
      <c r="S1607" s="14" t="n"/>
      <c r="T1607" s="14" t="n"/>
      <c r="U1607" s="14" t="n"/>
      <c r="V1607" s="14" t="n"/>
      <c r="W1607" s="14" t="n"/>
      <c r="X1607" s="14" t="n"/>
      <c r="Y1607" s="14" t="n"/>
      <c r="Z1607" s="14" t="n"/>
      <c r="AA1607" s="11" t="n"/>
      <c r="AB1607" s="14">
        <f>B1607&amp;"|"&amp;I1607</f>
        <v/>
      </c>
      <c r="AC1607">
        <f>IF($B1607="","","|"&amp;SUBSTITUTE(TRIM(SUBSTITUTE(SUBSTITUTE(SUBSTITUTE(SUBSTITUTE(SUBSTITUTE(SUBSTITUTE(SUBSTITUTE(SUBSTITUTE(SUBSTITUTE(SUBSTITUTE(SUBSTITUTE(SUBSTITUTE(SUBSTITUTE(SUBSTITUTE(TRIM($B1607&amp;""),CHAR(10)," "),CHAR(13)," "),"."," "),";"," "),","," "),"/"," "),"+"," "),"-"," "),"  "," "),"  "," "),"  "," "),"  "," "),"  "," "),"  "," "))," ","|")&amp;"|")</f>
        <v/>
      </c>
      <c r="AD1607">
        <f>TRIM($I1607&amp;"")</f>
        <v/>
      </c>
    </row>
    <row r="1608" ht="24" customHeight="1">
      <c r="A1608" s="9" t="n">
        <v>46206</v>
      </c>
      <c r="B1608" s="14" t="inlineStr">
        <is>
          <t>10200,10202,10205</t>
        </is>
      </c>
      <c r="C1608" s="14" t="n"/>
      <c r="D1608" s="14" t="inlineStr">
        <is>
          <t>36 PINTURA P.U.</t>
        </is>
      </c>
      <c r="E1608" s="14" t="inlineStr">
        <is>
          <t>20053007</t>
        </is>
      </c>
      <c r="F1608" s="14" t="inlineStr">
        <is>
          <t>TAMPO REDONDO 1035X1035X18 MDF - MESA COM VIDRO</t>
        </is>
      </c>
      <c r="G1608" s="14" t="inlineStr">
        <is>
          <t>36 PINTURA P.U.</t>
        </is>
      </c>
      <c r="H1608" s="14" t="inlineStr">
        <is>
          <t>36 PINTURA P.U.</t>
        </is>
      </c>
      <c r="I1608" s="9" t="inlineStr">
        <is>
          <t>36 PINTURA P.U.</t>
        </is>
      </c>
      <c r="J1608" s="9" t="n">
        <v>3</v>
      </c>
      <c r="K1608" s="14">
        <f>IF($E1608="","",IFERROR(INDEX('01_Cad_Pecas'!$H$2:$H$5000,MATCH($E1608,'01_Cad_Pecas'!$D$2:$D$5000,0)),IFERROR(INDEX('01_Cad_Pecas'!$H$2:$H$5000,MATCH(VALUE($E1608),'01_Cad_Pecas'!$D$2:$D$5000,0)),"")))</f>
        <v/>
      </c>
      <c r="L1608" s="14">
        <f>IF($E1608="","",IFERROR(INDEX('01_Cad_Pecas'!$I$2:$I$5000,MATCH($E1608,'01_Cad_Pecas'!$D$2:$D$5000,0)),IFERROR(INDEX('01_Cad_Pecas'!$I$2:$I$5000,MATCH(VALUE($E1608),'01_Cad_Pecas'!$D$2:$D$5000,0)),"")))</f>
        <v/>
      </c>
      <c r="M1608" s="14">
        <f>IF(OR($J1608="",$L1608=""),"",IF($K1608="",0,$K1608)+$J1608*$L1608)</f>
        <v/>
      </c>
      <c r="N1608" s="14" t="n">
        <v>46205</v>
      </c>
      <c r="O1608" s="9" t="n">
        <v>3</v>
      </c>
      <c r="P1608" s="14" t="n"/>
      <c r="Q1608" s="14" t="n"/>
      <c r="R1608" s="14" t="n"/>
      <c r="S1608" s="14" t="n"/>
      <c r="T1608" s="14" t="n"/>
      <c r="U1608" s="14" t="n"/>
      <c r="V1608" s="14" t="n"/>
      <c r="W1608" s="14" t="n"/>
      <c r="X1608" s="14" t="n"/>
      <c r="Y1608" s="14" t="n"/>
      <c r="Z1608" s="14" t="n"/>
      <c r="AA1608" s="11" t="n"/>
      <c r="AB1608" s="14">
        <f>B1608&amp;"|"&amp;I1608</f>
        <v/>
      </c>
      <c r="AC1608">
        <f>IF($B1608="","","|"&amp;SUBSTITUTE(TRIM(SUBSTITUTE(SUBSTITUTE(SUBSTITUTE(SUBSTITUTE(SUBSTITUTE(SUBSTITUTE(SUBSTITUTE(SUBSTITUTE(SUBSTITUTE(SUBSTITUTE(SUBSTITUTE(SUBSTITUTE(SUBSTITUTE(SUBSTITUTE(TRIM($B1608&amp;""),CHAR(10)," "),CHAR(13)," "),"."," "),";"," "),","," "),"/"," "),"+"," "),"-"," "),"  "," "),"  "," "),"  "," "),"  "," "),"  "," "),"  "," "))," ","|")&amp;"|")</f>
        <v/>
      </c>
      <c r="AD1608">
        <f>TRIM($I1608&amp;"")</f>
        <v/>
      </c>
    </row>
    <row r="1609" ht="24" customHeight="1">
      <c r="A1609" s="9" t="n">
        <v>46206</v>
      </c>
      <c r="B1609" s="14" t="inlineStr">
        <is>
          <t>10200,10202,10205</t>
        </is>
      </c>
      <c r="C1609" s="14" t="n"/>
      <c r="D1609" s="14" t="inlineStr">
        <is>
          <t>36 PINTURA P.U.</t>
        </is>
      </c>
      <c r="E1609" s="14" t="inlineStr">
        <is>
          <t>20053207</t>
        </is>
      </c>
      <c r="F1609" s="14" t="inlineStr">
        <is>
          <t>TAMPO 1205X905X18 MDF - MESA COM VIDRO</t>
        </is>
      </c>
      <c r="G1609" s="14" t="inlineStr">
        <is>
          <t>36 PINTURA P.U.</t>
        </is>
      </c>
      <c r="H1609" s="14" t="inlineStr">
        <is>
          <t>36 PINTURA P.U.</t>
        </is>
      </c>
      <c r="I1609" s="9" t="inlineStr">
        <is>
          <t>36 PINTURA P.U.</t>
        </is>
      </c>
      <c r="J1609" s="9" t="n">
        <v>1</v>
      </c>
      <c r="K1609" s="14">
        <f>IF($E1609="","",IFERROR(INDEX('01_Cad_Pecas'!$H$2:$H$5000,MATCH($E1609,'01_Cad_Pecas'!$D$2:$D$5000,0)),IFERROR(INDEX('01_Cad_Pecas'!$H$2:$H$5000,MATCH(VALUE($E1609),'01_Cad_Pecas'!$D$2:$D$5000,0)),"")))</f>
        <v/>
      </c>
      <c r="L1609" s="14">
        <f>IF($E1609="","",IFERROR(INDEX('01_Cad_Pecas'!$I$2:$I$5000,MATCH($E1609,'01_Cad_Pecas'!$D$2:$D$5000,0)),IFERROR(INDEX('01_Cad_Pecas'!$I$2:$I$5000,MATCH(VALUE($E1609),'01_Cad_Pecas'!$D$2:$D$5000,0)),"")))</f>
        <v/>
      </c>
      <c r="M1609" s="14">
        <f>IF(OR($J1609="",$L1609=""),"",IF($K1609="",0,$K1609)+$J1609*$L1609)</f>
        <v/>
      </c>
      <c r="N1609" s="14" t="n">
        <v>46209</v>
      </c>
      <c r="O1609" s="14" t="n">
        <v>1</v>
      </c>
      <c r="P1609" s="14" t="n"/>
      <c r="Q1609" s="14" t="n"/>
      <c r="R1609" s="14" t="n"/>
      <c r="S1609" s="14" t="n"/>
      <c r="T1609" s="14">
        <f>IF(OR($J1609="",$O1609=""),"",$O1609/$J1609)</f>
        <v/>
      </c>
      <c r="U1609" s="14" t="inlineStr">
        <is>
          <t>Concluído</t>
        </is>
      </c>
      <c r="V1609" s="14" t="n"/>
      <c r="W1609" s="14" t="n"/>
      <c r="X1609" s="14" t="n"/>
      <c r="Y1609" s="14" t="n"/>
      <c r="Z1609" s="14" t="n"/>
      <c r="AA1609" s="11" t="n"/>
      <c r="AB1609" s="14">
        <f>B1609&amp;"|"&amp;I1609</f>
        <v/>
      </c>
      <c r="AC1609">
        <f>IF($B1609="","","|"&amp;SUBSTITUTE(TRIM(SUBSTITUTE(SUBSTITUTE(SUBSTITUTE(SUBSTITUTE(SUBSTITUTE(SUBSTITUTE(SUBSTITUTE(SUBSTITUTE(SUBSTITUTE(SUBSTITUTE(SUBSTITUTE(SUBSTITUTE(SUBSTITUTE(SUBSTITUTE(TRIM($B1609&amp;""),CHAR(10)," "),CHAR(13)," "),"."," "),";"," "),","," "),"/"," "),"+"," "),"-"," "),"  "," "),"  "," "),"  "," "),"  "," "),"  "," "),"  "," "))," ","|")&amp;"|")</f>
        <v/>
      </c>
      <c r="AD1609">
        <f>TRIM($I1609&amp;"")</f>
        <v/>
      </c>
    </row>
    <row r="1610" ht="24" customHeight="1">
      <c r="A1610" s="9" t="n">
        <v>46206</v>
      </c>
      <c r="B1610" s="14" t="inlineStr">
        <is>
          <t>10200,10202,10205</t>
        </is>
      </c>
      <c r="C1610" s="14" t="n"/>
      <c r="D1610" s="14" t="inlineStr">
        <is>
          <t>36 PINTURA P.U.</t>
        </is>
      </c>
      <c r="E1610" s="14" t="inlineStr">
        <is>
          <t>20053407</t>
        </is>
      </c>
      <c r="F1610" s="14" t="inlineStr">
        <is>
          <t>TAMPO 1365X905X18 MDF - MESA COM VIDRO</t>
        </is>
      </c>
      <c r="G1610" s="14" t="inlineStr">
        <is>
          <t>36 PINTURA P.U.</t>
        </is>
      </c>
      <c r="H1610" s="14" t="inlineStr">
        <is>
          <t>36 PINTURA P.U.</t>
        </is>
      </c>
      <c r="I1610" s="9" t="inlineStr">
        <is>
          <t>36 PINTURA P.U.</t>
        </is>
      </c>
      <c r="J1610" s="9" t="n">
        <v>21</v>
      </c>
      <c r="K1610" s="14">
        <f>IF($E1610="","",IFERROR(INDEX('01_Cad_Pecas'!$H$2:$H$5000,MATCH($E1610,'01_Cad_Pecas'!$D$2:$D$5000,0)),IFERROR(INDEX('01_Cad_Pecas'!$H$2:$H$5000,MATCH(VALUE($E1610),'01_Cad_Pecas'!$D$2:$D$5000,0)),"")))</f>
        <v/>
      </c>
      <c r="L1610" s="14">
        <f>IF($E1610="","",IFERROR(INDEX('01_Cad_Pecas'!$I$2:$I$5000,MATCH($E1610,'01_Cad_Pecas'!$D$2:$D$5000,0)),IFERROR(INDEX('01_Cad_Pecas'!$I$2:$I$5000,MATCH(VALUE($E1610),'01_Cad_Pecas'!$D$2:$D$5000,0)),"")))</f>
        <v/>
      </c>
      <c r="M1610" s="14">
        <f>IF(OR($J1610="",$L1610=""),"",IF($K1610="",0,$K1610)+$J1610*$L1610)</f>
        <v/>
      </c>
      <c r="N1610" s="14" t="n">
        <v>46209</v>
      </c>
      <c r="O1610" s="14" t="n">
        <v>21</v>
      </c>
      <c r="P1610" s="14" t="n"/>
      <c r="Q1610" s="14" t="n"/>
      <c r="R1610" s="14" t="n"/>
      <c r="S1610" s="14" t="n"/>
      <c r="T1610" s="14">
        <f>IF(OR($J1610="",$O1610=""),"",$O1610/$J1610)</f>
        <v/>
      </c>
      <c r="U1610" s="14" t="inlineStr">
        <is>
          <t>Concluído</t>
        </is>
      </c>
      <c r="V1610" s="14" t="n"/>
      <c r="W1610" s="14" t="n"/>
      <c r="X1610" s="14" t="n"/>
      <c r="Y1610" s="14" t="n"/>
      <c r="Z1610" s="14" t="n"/>
      <c r="AA1610" s="11" t="n"/>
      <c r="AB1610" s="14">
        <f>B1610&amp;"|"&amp;I1610</f>
        <v/>
      </c>
      <c r="AC1610">
        <f>IF($B1610="","","|"&amp;SUBSTITUTE(TRIM(SUBSTITUTE(SUBSTITUTE(SUBSTITUTE(SUBSTITUTE(SUBSTITUTE(SUBSTITUTE(SUBSTITUTE(SUBSTITUTE(SUBSTITUTE(SUBSTITUTE(SUBSTITUTE(SUBSTITUTE(SUBSTITUTE(SUBSTITUTE(TRIM($B1610&amp;""),CHAR(10)," "),CHAR(13)," "),"."," "),";"," "),","," "),"/"," "),"+"," "),"-"," "),"  "," "),"  "," "),"  "," "),"  "," "),"  "," "),"  "," "))," ","|")&amp;"|")</f>
        <v/>
      </c>
      <c r="AD1610">
        <f>TRIM($I1610&amp;"")</f>
        <v/>
      </c>
    </row>
    <row r="1611" ht="24" customHeight="1">
      <c r="A1611" s="9" t="n">
        <v>46206</v>
      </c>
      <c r="B1611" s="14" t="inlineStr">
        <is>
          <t>10200,10202,10205</t>
        </is>
      </c>
      <c r="C1611" s="14" t="n"/>
      <c r="D1611" s="14" t="inlineStr">
        <is>
          <t>36 PINTURA P.U.</t>
        </is>
      </c>
      <c r="E1611" s="14" t="inlineStr">
        <is>
          <t>30006104</t>
        </is>
      </c>
      <c r="F1611" s="14" t="inlineStr">
        <is>
          <t>MOLDURA ENCOSTO 445X280X15 MDF - CAD SANTIAGO NEW</t>
        </is>
      </c>
      <c r="G1611" s="14" t="inlineStr">
        <is>
          <t>36 PINTURA P.U.</t>
        </is>
      </c>
      <c r="H1611" s="14" t="inlineStr">
        <is>
          <t>36 PINTURA P.U.</t>
        </is>
      </c>
      <c r="I1611" s="9" t="inlineStr">
        <is>
          <t>36 PINTURA P.U.</t>
        </is>
      </c>
      <c r="J1611" s="9" t="n">
        <v>466</v>
      </c>
      <c r="K1611" s="14">
        <f>IF($E1611="","",IFERROR(INDEX('01_Cad_Pecas'!$H$2:$H$5000,MATCH($E1611,'01_Cad_Pecas'!$D$2:$D$5000,0)),IFERROR(INDEX('01_Cad_Pecas'!$H$2:$H$5000,MATCH(VALUE($E1611),'01_Cad_Pecas'!$D$2:$D$5000,0)),"")))</f>
        <v/>
      </c>
      <c r="L1611" s="14">
        <f>IF($E1611="","",IFERROR(INDEX('01_Cad_Pecas'!$I$2:$I$5000,MATCH($E1611,'01_Cad_Pecas'!$D$2:$D$5000,0)),IFERROR(INDEX('01_Cad_Pecas'!$I$2:$I$5000,MATCH(VALUE($E1611),'01_Cad_Pecas'!$D$2:$D$5000,0)),"")))</f>
        <v/>
      </c>
      <c r="M1611" s="14">
        <f>IF(OR($J1611="",$L1611=""),"",IF($K1611="",0,$K1611)+$J1611*$L1611)</f>
        <v/>
      </c>
      <c r="N1611" s="14" t="n">
        <v>46209</v>
      </c>
      <c r="O1611" s="14" t="n">
        <v>466</v>
      </c>
      <c r="P1611" s="14" t="n"/>
      <c r="Q1611" s="14" t="n"/>
      <c r="R1611" s="14" t="n"/>
      <c r="S1611" s="14" t="n"/>
      <c r="T1611" s="14">
        <f>IF(OR($J1611="",$O1611=""),"",$O1611/$J1611)</f>
        <v/>
      </c>
      <c r="U1611" s="14" t="inlineStr">
        <is>
          <t>Concluído</t>
        </is>
      </c>
      <c r="V1611" s="14" t="n"/>
      <c r="W1611" s="14" t="n"/>
      <c r="X1611" s="14" t="n"/>
      <c r="Y1611" s="14" t="n"/>
      <c r="Z1611" s="14" t="n"/>
      <c r="AA1611" s="11" t="n"/>
      <c r="AB1611" s="14">
        <f>B1611&amp;"|"&amp;I1611</f>
        <v/>
      </c>
      <c r="AC1611">
        <f>IF($B1611="","","|"&amp;SUBSTITUTE(TRIM(SUBSTITUTE(SUBSTITUTE(SUBSTITUTE(SUBSTITUTE(SUBSTITUTE(SUBSTITUTE(SUBSTITUTE(SUBSTITUTE(SUBSTITUTE(SUBSTITUTE(SUBSTITUTE(SUBSTITUTE(SUBSTITUTE(SUBSTITUTE(TRIM($B1611&amp;""),CHAR(10)," "),CHAR(13)," "),"."," "),";"," "),","," "),"/"," "),"+"," "),"-"," "),"  "," "),"  "," "),"  "," "),"  "," "),"  "," "),"  "," "))," ","|")&amp;"|")</f>
        <v/>
      </c>
      <c r="AD1611">
        <f>TRIM($I1611&amp;"")</f>
        <v/>
      </c>
    </row>
    <row r="1612" ht="24" customHeight="1">
      <c r="A1612" s="9" t="n">
        <v>46206</v>
      </c>
      <c r="B1612" s="14" t="inlineStr">
        <is>
          <t>10200,10202,10205</t>
        </is>
      </c>
      <c r="C1612" s="14" t="n"/>
      <c r="D1612" s="14" t="inlineStr">
        <is>
          <t>36 PINTURA P.U.</t>
        </is>
      </c>
      <c r="E1612" s="14" t="inlineStr">
        <is>
          <t>30001201</t>
        </is>
      </c>
      <c r="F1612" s="14" t="inlineStr">
        <is>
          <t>PE TRASEIRO 980X65(911)X25 MDF (11PCS)- CAD PE INT</t>
        </is>
      </c>
      <c r="G1612" s="14" t="inlineStr">
        <is>
          <t>36 PINTURA P.U.</t>
        </is>
      </c>
      <c r="H1612" s="14" t="inlineStr">
        <is>
          <t>36 PINTURA P.U.</t>
        </is>
      </c>
      <c r="I1612" s="9" t="inlineStr">
        <is>
          <t>36 PINTURA P.U.</t>
        </is>
      </c>
      <c r="J1612" s="9" t="n">
        <v>8</v>
      </c>
      <c r="K1612" s="14">
        <f>IF($E1612="","",IFERROR(INDEX('01_Cad_Pecas'!$H$2:$H$5000,MATCH($E1612,'01_Cad_Pecas'!$D$2:$D$5000,0)),IFERROR(INDEX('01_Cad_Pecas'!$H$2:$H$5000,MATCH(VALUE($E1612),'01_Cad_Pecas'!$D$2:$D$5000,0)),"")))</f>
        <v/>
      </c>
      <c r="L1612" s="14">
        <f>IF($E1612="","",IFERROR(INDEX('01_Cad_Pecas'!$I$2:$I$5000,MATCH($E1612,'01_Cad_Pecas'!$D$2:$D$5000,0)),IFERROR(INDEX('01_Cad_Pecas'!$I$2:$I$5000,MATCH(VALUE($E1612),'01_Cad_Pecas'!$D$2:$D$5000,0)),"")))</f>
        <v/>
      </c>
      <c r="M1612" s="14">
        <f>IF(OR($J1612="",$L1612=""),"",IF($K1612="",0,$K1612)+$J1612*$L1612)</f>
        <v/>
      </c>
      <c r="N1612" s="14" t="n">
        <v>46209</v>
      </c>
      <c r="O1612" s="14" t="n">
        <v>8</v>
      </c>
      <c r="P1612" s="14" t="n"/>
      <c r="Q1612" s="14" t="n"/>
      <c r="R1612" s="14" t="n"/>
      <c r="S1612" s="14" t="n"/>
      <c r="T1612" s="14">
        <f>IF(OR($J1612="",$O1612=""),"",$O1612/$J1612)</f>
        <v/>
      </c>
      <c r="U1612" s="14" t="inlineStr">
        <is>
          <t>Concluído</t>
        </is>
      </c>
      <c r="V1612" s="14" t="n"/>
      <c r="W1612" s="14" t="n"/>
      <c r="X1612" s="14" t="n"/>
      <c r="Y1612" s="14" t="n"/>
      <c r="Z1612" s="14" t="n"/>
      <c r="AA1612" s="11" t="n"/>
      <c r="AB1612" s="14">
        <f>B1612&amp;"|"&amp;I1612</f>
        <v/>
      </c>
      <c r="AC1612">
        <f>IF($B1612="","","|"&amp;SUBSTITUTE(TRIM(SUBSTITUTE(SUBSTITUTE(SUBSTITUTE(SUBSTITUTE(SUBSTITUTE(SUBSTITUTE(SUBSTITUTE(SUBSTITUTE(SUBSTITUTE(SUBSTITUTE(SUBSTITUTE(SUBSTITUTE(SUBSTITUTE(SUBSTITUTE(TRIM($B1612&amp;""),CHAR(10)," "),CHAR(13)," "),"."," "),";"," "),","," "),"/"," "),"+"," "),"-"," "),"  "," "),"  "," "),"  "," "),"  "," "),"  "," "),"  "," "))," ","|")&amp;"|")</f>
        <v/>
      </c>
      <c r="AD1612">
        <f>TRIM($I1612&amp;"")</f>
        <v/>
      </c>
    </row>
    <row r="1613" ht="24" customHeight="1">
      <c r="A1613" s="9" t="n">
        <v>46206</v>
      </c>
      <c r="B1613" s="14" t="inlineStr">
        <is>
          <t>10200,10202,10205</t>
        </is>
      </c>
      <c r="C1613" s="14" t="n"/>
      <c r="D1613" s="14" t="inlineStr">
        <is>
          <t>36 PINTURA P.U.</t>
        </is>
      </c>
      <c r="E1613" s="14" t="inlineStr">
        <is>
          <t>30001301</t>
        </is>
      </c>
      <c r="F1613" s="14" t="inlineStr">
        <is>
          <t>PE TRASEIRO 920X65(911)X25 MDF (11PCS)- CAD PE INT</t>
        </is>
      </c>
      <c r="G1613" s="14" t="inlineStr">
        <is>
          <t>36 PINTURA P.U.</t>
        </is>
      </c>
      <c r="H1613" s="14" t="inlineStr">
        <is>
          <t>36 PINTURA P.U.</t>
        </is>
      </c>
      <c r="I1613" s="9" t="inlineStr">
        <is>
          <t>36 PINTURA P.U.</t>
        </is>
      </c>
      <c r="J1613" s="9" t="n">
        <v>132</v>
      </c>
      <c r="K1613" s="14">
        <f>IF($E1613="","",IFERROR(INDEX('01_Cad_Pecas'!$H$2:$H$5000,MATCH($E1613,'01_Cad_Pecas'!$D$2:$D$5000,0)),IFERROR(INDEX('01_Cad_Pecas'!$H$2:$H$5000,MATCH(VALUE($E1613),'01_Cad_Pecas'!$D$2:$D$5000,0)),"")))</f>
        <v/>
      </c>
      <c r="L1613" s="14">
        <f>IF($E1613="","",IFERROR(INDEX('01_Cad_Pecas'!$I$2:$I$5000,MATCH($E1613,'01_Cad_Pecas'!$D$2:$D$5000,0)),IFERROR(INDEX('01_Cad_Pecas'!$I$2:$I$5000,MATCH(VALUE($E1613),'01_Cad_Pecas'!$D$2:$D$5000,0)),"")))</f>
        <v/>
      </c>
      <c r="M1613" s="14">
        <f>IF(OR($J1613="",$L1613=""),"",IF($K1613="",0,$K1613)+$J1613*$L1613)</f>
        <v/>
      </c>
      <c r="N1613" s="14" t="n">
        <v>46209</v>
      </c>
      <c r="O1613" s="14" t="n">
        <v>132</v>
      </c>
      <c r="P1613" s="14" t="n"/>
      <c r="Q1613" s="14" t="n"/>
      <c r="R1613" s="14" t="n"/>
      <c r="S1613" s="14" t="n"/>
      <c r="T1613" s="14">
        <f>IF(OR($J1613="",$O1613=""),"",$O1613/$J1613)</f>
        <v/>
      </c>
      <c r="U1613" s="14" t="inlineStr">
        <is>
          <t>Concluído</t>
        </is>
      </c>
      <c r="V1613" s="14" t="n"/>
      <c r="W1613" s="14" t="n"/>
      <c r="X1613" s="14" t="n"/>
      <c r="Y1613" s="14" t="n"/>
      <c r="Z1613" s="14" t="n"/>
      <c r="AA1613" s="11" t="n"/>
      <c r="AB1613" s="14">
        <f>B1613&amp;"|"&amp;I1613</f>
        <v/>
      </c>
      <c r="AC1613">
        <f>IF($B1613="","","|"&amp;SUBSTITUTE(TRIM(SUBSTITUTE(SUBSTITUTE(SUBSTITUTE(SUBSTITUTE(SUBSTITUTE(SUBSTITUTE(SUBSTITUTE(SUBSTITUTE(SUBSTITUTE(SUBSTITUTE(SUBSTITUTE(SUBSTITUTE(SUBSTITUTE(SUBSTITUTE(TRIM($B1613&amp;""),CHAR(10)," "),CHAR(13)," "),"."," "),";"," "),","," "),"/"," "),"+"," "),"-"," "),"  "," "),"  "," "),"  "," "),"  "," "),"  "," "),"  "," "))," ","|")&amp;"|")</f>
        <v/>
      </c>
      <c r="AD1613">
        <f>TRIM($I1613&amp;"")</f>
        <v/>
      </c>
    </row>
    <row r="1614" ht="24" customHeight="1">
      <c r="A1614" s="9" t="n">
        <v>46206</v>
      </c>
      <c r="B1614" s="14" t="inlineStr">
        <is>
          <t>10200,10202,10205</t>
        </is>
      </c>
      <c r="C1614" s="14" t="n"/>
      <c r="D1614" s="14" t="inlineStr">
        <is>
          <t>36 PINTURA P.U.</t>
        </is>
      </c>
      <c r="E1614" s="14" t="inlineStr">
        <is>
          <t>30006101</t>
        </is>
      </c>
      <c r="F1614" s="14" t="inlineStr">
        <is>
          <t>PE TRAS 880X30(911)X25 MDF (13PC) ESQ SANTIAGO NEW</t>
        </is>
      </c>
      <c r="G1614" s="14" t="inlineStr">
        <is>
          <t>36 PINTURA P.U.</t>
        </is>
      </c>
      <c r="H1614" s="14" t="inlineStr">
        <is>
          <t>36 PINTURA P.U.</t>
        </is>
      </c>
      <c r="I1614" s="9" t="inlineStr">
        <is>
          <t>36 PINTURA P.U.</t>
        </is>
      </c>
      <c r="J1614" s="9" t="n">
        <v>12</v>
      </c>
      <c r="K1614" s="14">
        <f>IF($E1614="","",IFERROR(INDEX('01_Cad_Pecas'!$H$2:$H$5000,MATCH($E1614,'01_Cad_Pecas'!$D$2:$D$5000,0)),IFERROR(INDEX('01_Cad_Pecas'!$H$2:$H$5000,MATCH(VALUE($E1614),'01_Cad_Pecas'!$D$2:$D$5000,0)),"")))</f>
        <v/>
      </c>
      <c r="L1614" s="14">
        <f>IF($E1614="","",IFERROR(INDEX('01_Cad_Pecas'!$I$2:$I$5000,MATCH($E1614,'01_Cad_Pecas'!$D$2:$D$5000,0)),IFERROR(INDEX('01_Cad_Pecas'!$I$2:$I$5000,MATCH(VALUE($E1614),'01_Cad_Pecas'!$D$2:$D$5000,0)),"")))</f>
        <v/>
      </c>
      <c r="M1614" s="14">
        <f>IF(OR($J1614="",$L1614=""),"",IF($K1614="",0,$K1614)+$J1614*$L1614)</f>
        <v/>
      </c>
      <c r="N1614" s="14" t="n">
        <v>46209</v>
      </c>
      <c r="O1614" s="14" t="n">
        <v>12</v>
      </c>
      <c r="P1614" s="14" t="n"/>
      <c r="Q1614" s="14" t="n"/>
      <c r="R1614" s="14" t="n"/>
      <c r="S1614" s="14" t="n"/>
      <c r="T1614" s="14">
        <f>IF(OR($J1614="",$O1614=""),"",$O1614/$J1614)</f>
        <v/>
      </c>
      <c r="U1614" s="14" t="inlineStr">
        <is>
          <t>Concluído</t>
        </is>
      </c>
      <c r="V1614" s="14" t="n"/>
      <c r="W1614" s="14" t="n"/>
      <c r="X1614" s="14" t="n"/>
      <c r="Y1614" s="14" t="n"/>
      <c r="Z1614" s="14" t="n"/>
      <c r="AA1614" s="11" t="n"/>
      <c r="AB1614" s="14">
        <f>B1614&amp;"|"&amp;I1614</f>
        <v/>
      </c>
      <c r="AC1614">
        <f>IF($B1614="","","|"&amp;SUBSTITUTE(TRIM(SUBSTITUTE(SUBSTITUTE(SUBSTITUTE(SUBSTITUTE(SUBSTITUTE(SUBSTITUTE(SUBSTITUTE(SUBSTITUTE(SUBSTITUTE(SUBSTITUTE(SUBSTITUTE(SUBSTITUTE(SUBSTITUTE(SUBSTITUTE(TRIM($B1614&amp;""),CHAR(10)," "),CHAR(13)," "),"."," "),";"," "),","," "),"/"," "),"+"," "),"-"," "),"  "," "),"  "," "),"  "," "),"  "," "),"  "," "),"  "," "))," ","|")&amp;"|")</f>
        <v/>
      </c>
      <c r="AD1614">
        <f>TRIM($I1614&amp;"")</f>
        <v/>
      </c>
    </row>
    <row r="1615" ht="24" customHeight="1">
      <c r="A1615" s="9" t="n">
        <v>46206</v>
      </c>
      <c r="B1615" s="14" t="inlineStr">
        <is>
          <t>10200,10202,10205</t>
        </is>
      </c>
      <c r="C1615" s="14" t="n"/>
      <c r="D1615" s="14" t="inlineStr">
        <is>
          <t>36 PINTURA P.U.</t>
        </is>
      </c>
      <c r="E1615" s="14" t="inlineStr">
        <is>
          <t>30006102</t>
        </is>
      </c>
      <c r="F1615" s="14" t="inlineStr">
        <is>
          <t>PE TRAS 880X30(911)X25 MDF (13PC) DIR SANTIAGO NEW</t>
        </is>
      </c>
      <c r="G1615" s="14" t="inlineStr">
        <is>
          <t>36 PINTURA P.U.</t>
        </is>
      </c>
      <c r="H1615" s="14" t="inlineStr">
        <is>
          <t>36 PINTURA P.U.</t>
        </is>
      </c>
      <c r="I1615" s="9" t="inlineStr">
        <is>
          <t>36 PINTURA P.U.</t>
        </is>
      </c>
      <c r="J1615" s="9" t="n">
        <v>502</v>
      </c>
      <c r="K1615" s="14">
        <f>IF($E1615="","",IFERROR(INDEX('01_Cad_Pecas'!$H$2:$H$5000,MATCH($E1615,'01_Cad_Pecas'!$D$2:$D$5000,0)),IFERROR(INDEX('01_Cad_Pecas'!$H$2:$H$5000,MATCH(VALUE($E1615),'01_Cad_Pecas'!$D$2:$D$5000,0)),"")))</f>
        <v/>
      </c>
      <c r="L1615" s="14">
        <f>IF($E1615="","",IFERROR(INDEX('01_Cad_Pecas'!$I$2:$I$5000,MATCH($E1615,'01_Cad_Pecas'!$D$2:$D$5000,0)),IFERROR(INDEX('01_Cad_Pecas'!$I$2:$I$5000,MATCH(VALUE($E1615),'01_Cad_Pecas'!$D$2:$D$5000,0)),"")))</f>
        <v/>
      </c>
      <c r="M1615" s="14">
        <f>IF(OR($J1615="",$L1615=""),"",IF($K1615="",0,$K1615)+$J1615*$L1615)</f>
        <v/>
      </c>
      <c r="N1615" s="14" t="n">
        <v>46209</v>
      </c>
      <c r="O1615" s="14" t="n">
        <v>502</v>
      </c>
      <c r="P1615" s="14" t="n"/>
      <c r="Q1615" s="14" t="n"/>
      <c r="R1615" s="14" t="n"/>
      <c r="S1615" s="14" t="n"/>
      <c r="T1615" s="14">
        <f>IF(OR($J1615="",$O1615=""),"",$O1615/$J1615)</f>
        <v/>
      </c>
      <c r="U1615" s="14" t="inlineStr">
        <is>
          <t>Concluído</t>
        </is>
      </c>
      <c r="V1615" s="14" t="n"/>
      <c r="W1615" s="14" t="n"/>
      <c r="X1615" s="14" t="n"/>
      <c r="Y1615" s="14" t="n"/>
      <c r="Z1615" s="14" t="n"/>
      <c r="AA1615" s="11" t="n"/>
      <c r="AB1615" s="14">
        <f>B1615&amp;"|"&amp;I1615</f>
        <v/>
      </c>
      <c r="AC1615">
        <f>IF($B1615="","","|"&amp;SUBSTITUTE(TRIM(SUBSTITUTE(SUBSTITUTE(SUBSTITUTE(SUBSTITUTE(SUBSTITUTE(SUBSTITUTE(SUBSTITUTE(SUBSTITUTE(SUBSTITUTE(SUBSTITUTE(SUBSTITUTE(SUBSTITUTE(SUBSTITUTE(SUBSTITUTE(TRIM($B1615&amp;""),CHAR(10)," "),CHAR(13)," "),"."," "),";"," "),","," "),"/"," "),"+"," "),"-"," "),"  "," "),"  "," "),"  "," "),"  "," "),"  "," "),"  "," "))," ","|")&amp;"|")</f>
        <v/>
      </c>
      <c r="AD1615">
        <f>TRIM($I1615&amp;"")</f>
        <v/>
      </c>
    </row>
    <row r="1616" ht="24" customHeight="1">
      <c r="A1616" s="9" t="n">
        <v>46206</v>
      </c>
      <c r="B1616" s="14" t="inlineStr">
        <is>
          <t>10200,10202,10205</t>
        </is>
      </c>
      <c r="C1616" s="14" t="n"/>
      <c r="D1616" s="14" t="inlineStr">
        <is>
          <t>36 PINTURA P.U.</t>
        </is>
      </c>
      <c r="E1616" s="14" t="inlineStr">
        <is>
          <t>30009703</t>
        </is>
      </c>
      <c r="F1616" s="14" t="inlineStr">
        <is>
          <t>ESPALDAR 390X40(911)X25 MDF (24) - CADEIRA GRECIA</t>
        </is>
      </c>
      <c r="G1616" s="14" t="inlineStr">
        <is>
          <t>36 PINTURA P.U.</t>
        </is>
      </c>
      <c r="H1616" s="14" t="inlineStr">
        <is>
          <t>36 PINTURA P.U.</t>
        </is>
      </c>
      <c r="I1616" s="9" t="inlineStr">
        <is>
          <t>36 PINTURA P.U.</t>
        </is>
      </c>
      <c r="J1616" s="9" t="n">
        <v>60</v>
      </c>
      <c r="K1616" s="14">
        <f>IF($E1616="","",IFERROR(INDEX('01_Cad_Pecas'!$H$2:$H$5000,MATCH($E1616,'01_Cad_Pecas'!$D$2:$D$5000,0)),IFERROR(INDEX('01_Cad_Pecas'!$H$2:$H$5000,MATCH(VALUE($E1616),'01_Cad_Pecas'!$D$2:$D$5000,0)),"")))</f>
        <v/>
      </c>
      <c r="L1616" s="14">
        <f>IF($E1616="","",IFERROR(INDEX('01_Cad_Pecas'!$I$2:$I$5000,MATCH($E1616,'01_Cad_Pecas'!$D$2:$D$5000,0)),IFERROR(INDEX('01_Cad_Pecas'!$I$2:$I$5000,MATCH(VALUE($E1616),'01_Cad_Pecas'!$D$2:$D$5000,0)),"")))</f>
        <v/>
      </c>
      <c r="M1616" s="14">
        <f>IF(OR($J1616="",$L1616=""),"",IF($K1616="",0,$K1616)+$J1616*$L1616)</f>
        <v/>
      </c>
      <c r="N1616" s="14" t="n">
        <v>46209</v>
      </c>
      <c r="O1616" s="14" t="n">
        <v>60</v>
      </c>
      <c r="P1616" s="14" t="n"/>
      <c r="Q1616" s="14" t="n"/>
      <c r="R1616" s="14" t="n"/>
      <c r="S1616" s="14" t="n"/>
      <c r="T1616" s="14">
        <f>IF(OR($J1616="",$O1616=""),"",$O1616/$J1616)</f>
        <v/>
      </c>
      <c r="U1616" s="14" t="inlineStr">
        <is>
          <t>Concluído</t>
        </is>
      </c>
      <c r="V1616" s="14" t="n"/>
      <c r="W1616" s="14" t="n"/>
      <c r="X1616" s="14" t="n"/>
      <c r="Y1616" s="14" t="n"/>
      <c r="Z1616" s="14" t="n"/>
      <c r="AA1616" s="11" t="n"/>
      <c r="AB1616" s="14">
        <f>B1616&amp;"|"&amp;I1616</f>
        <v/>
      </c>
      <c r="AC1616">
        <f>IF($B1616="","","|"&amp;SUBSTITUTE(TRIM(SUBSTITUTE(SUBSTITUTE(SUBSTITUTE(SUBSTITUTE(SUBSTITUTE(SUBSTITUTE(SUBSTITUTE(SUBSTITUTE(SUBSTITUTE(SUBSTITUTE(SUBSTITUTE(SUBSTITUTE(SUBSTITUTE(SUBSTITUTE(TRIM($B1616&amp;""),CHAR(10)," "),CHAR(13)," "),"."," "),";"," "),","," "),"/"," "),"+"," "),"-"," "),"  "," "),"  "," "),"  "," "),"  "," "),"  "," "),"  "," "))," ","|")&amp;"|")</f>
        <v/>
      </c>
      <c r="AD1616">
        <f>TRIM($I1616&amp;"")</f>
        <v/>
      </c>
    </row>
    <row r="1617" ht="24" customHeight="1">
      <c r="A1617" s="9" t="n">
        <v>46205</v>
      </c>
      <c r="B1617" s="14" t="inlineStr">
        <is>
          <t>10204</t>
        </is>
      </c>
      <c r="C1617" s="14" t="n"/>
      <c r="D1617" s="14" t="inlineStr">
        <is>
          <t>36 PINTURA P.U.</t>
        </is>
      </c>
      <c r="E1617" s="14" t="inlineStr">
        <is>
          <t>30080009</t>
        </is>
      </c>
      <c r="F1617" s="14" t="inlineStr">
        <is>
          <t>(4) MOLDURA 1360X680X12 MDF - MESA AMST. 1,36X1,36</t>
        </is>
      </c>
      <c r="G1617" s="14" t="inlineStr">
        <is>
          <t>36 PINTURA P.U.</t>
        </is>
      </c>
      <c r="H1617" s="14" t="inlineStr">
        <is>
          <t>36 PINTURA P.U.</t>
        </is>
      </c>
      <c r="I1617" s="9" t="inlineStr">
        <is>
          <t>36 PINTURA P.U.</t>
        </is>
      </c>
      <c r="J1617" s="9" t="n">
        <v>8</v>
      </c>
      <c r="K1617" s="14">
        <f>IF($E1617="","",IFERROR(INDEX('01_Cad_Pecas'!$H$2:$H$5000,MATCH($E1617,'01_Cad_Pecas'!$D$2:$D$5000,0)),IFERROR(INDEX('01_Cad_Pecas'!$H$2:$H$5000,MATCH(VALUE($E1617),'01_Cad_Pecas'!$D$2:$D$5000,0)),"")))</f>
        <v/>
      </c>
      <c r="L1617" s="14">
        <f>IF($E1617="","",IFERROR(INDEX('01_Cad_Pecas'!$I$2:$I$5000,MATCH($E1617,'01_Cad_Pecas'!$D$2:$D$5000,0)),IFERROR(INDEX('01_Cad_Pecas'!$I$2:$I$5000,MATCH(VALUE($E1617),'01_Cad_Pecas'!$D$2:$D$5000,0)),"")))</f>
        <v/>
      </c>
      <c r="M1617" s="14">
        <f>IF(OR($J1617="",$L1617=""),"",IF($K1617="",0,$K1617)+$J1617*$L1617)</f>
        <v/>
      </c>
      <c r="N1617" s="14" t="n">
        <v>46205</v>
      </c>
      <c r="O1617" s="9" t="n">
        <v>8</v>
      </c>
      <c r="P1617" s="14" t="n"/>
      <c r="Q1617" s="14" t="n"/>
      <c r="R1617" s="14" t="n"/>
      <c r="S1617" s="14" t="n"/>
      <c r="T1617" s="14" t="n"/>
      <c r="U1617" s="14" t="n"/>
      <c r="V1617" s="14" t="n"/>
      <c r="W1617" s="14" t="n"/>
      <c r="X1617" s="14" t="n"/>
      <c r="Y1617" s="14" t="n"/>
      <c r="Z1617" s="14" t="n"/>
      <c r="AA1617" s="11" t="n"/>
      <c r="AB1617" s="14">
        <f>B1617&amp;"|"&amp;I1617</f>
        <v/>
      </c>
      <c r="AC1617">
        <f>IF($B1617="","","|"&amp;SUBSTITUTE(TRIM(SUBSTITUTE(SUBSTITUTE(SUBSTITUTE(SUBSTITUTE(SUBSTITUTE(SUBSTITUTE(SUBSTITUTE(SUBSTITUTE(SUBSTITUTE(SUBSTITUTE(SUBSTITUTE(SUBSTITUTE(SUBSTITUTE(SUBSTITUTE(TRIM($B1617&amp;""),CHAR(10)," "),CHAR(13)," "),"."," "),";"," "),","," "),"/"," "),"+"," "),"-"," "),"  "," "),"  "," "),"  "," "),"  "," "),"  "," "),"  "," "))," ","|")&amp;"|")</f>
        <v/>
      </c>
      <c r="AD1617">
        <f>TRIM($I1617&amp;"")</f>
        <v/>
      </c>
    </row>
    <row r="1618" ht="24" customHeight="1">
      <c r="A1618" s="9" t="n">
        <v>46205</v>
      </c>
      <c r="B1618" s="14" t="inlineStr">
        <is>
          <t>10204</t>
        </is>
      </c>
      <c r="C1618" s="14" t="n"/>
      <c r="D1618" s="14" t="inlineStr">
        <is>
          <t>36 PINTURA P.U.</t>
        </is>
      </c>
      <c r="E1618" s="14" t="inlineStr">
        <is>
          <t>30081507</t>
        </is>
      </c>
      <c r="F1618" s="14" t="inlineStr">
        <is>
          <t>(2)PRATO MENOR 582X582X12 MDF-MESA ANCARA /AMSTERD</t>
        </is>
      </c>
      <c r="G1618" s="14" t="inlineStr">
        <is>
          <t>36 PINTURA P.U.</t>
        </is>
      </c>
      <c r="H1618" s="14" t="inlineStr">
        <is>
          <t>36 PINTURA P.U.</t>
        </is>
      </c>
      <c r="I1618" s="9" t="inlineStr">
        <is>
          <t>36 PINTURA P.U.</t>
        </is>
      </c>
      <c r="J1618" s="9" t="n">
        <v>4</v>
      </c>
      <c r="K1618" s="14">
        <f>IF($E1618="","",IFERROR(INDEX('01_Cad_Pecas'!$H$2:$H$5000,MATCH($E1618,'01_Cad_Pecas'!$D$2:$D$5000,0)),IFERROR(INDEX('01_Cad_Pecas'!$H$2:$H$5000,MATCH(VALUE($E1618),'01_Cad_Pecas'!$D$2:$D$5000,0)),"")))</f>
        <v/>
      </c>
      <c r="L1618" s="14">
        <f>IF($E1618="","",IFERROR(INDEX('01_Cad_Pecas'!$I$2:$I$5000,MATCH($E1618,'01_Cad_Pecas'!$D$2:$D$5000,0)),IFERROR(INDEX('01_Cad_Pecas'!$I$2:$I$5000,MATCH(VALUE($E1618),'01_Cad_Pecas'!$D$2:$D$5000,0)),"")))</f>
        <v/>
      </c>
      <c r="M1618" s="14">
        <f>IF(OR($J1618="",$L1618=""),"",IF($K1618="",0,$K1618)+$J1618*$L1618)</f>
        <v/>
      </c>
      <c r="N1618" s="14" t="n">
        <v>46205</v>
      </c>
      <c r="O1618" s="9" t="n">
        <v>4</v>
      </c>
      <c r="P1618" s="14" t="n"/>
      <c r="Q1618" s="14" t="n"/>
      <c r="R1618" s="14" t="n"/>
      <c r="S1618" s="14" t="n"/>
      <c r="T1618" s="14" t="n"/>
      <c r="U1618" s="14" t="n"/>
      <c r="V1618" s="14" t="n"/>
      <c r="W1618" s="14" t="n"/>
      <c r="X1618" s="14" t="n"/>
      <c r="Y1618" s="14" t="n"/>
      <c r="Z1618" s="14" t="n"/>
      <c r="AA1618" s="11" t="n"/>
      <c r="AB1618" s="14">
        <f>B1618&amp;"|"&amp;I1618</f>
        <v/>
      </c>
      <c r="AC1618">
        <f>IF($B1618="","","|"&amp;SUBSTITUTE(TRIM(SUBSTITUTE(SUBSTITUTE(SUBSTITUTE(SUBSTITUTE(SUBSTITUTE(SUBSTITUTE(SUBSTITUTE(SUBSTITUTE(SUBSTITUTE(SUBSTITUTE(SUBSTITUTE(SUBSTITUTE(SUBSTITUTE(SUBSTITUTE(TRIM($B1618&amp;""),CHAR(10)," "),CHAR(13)," "),"."," "),";"," "),","," "),"/"," "),"+"," "),"-"," "),"  "," "),"  "," "),"  "," "),"  "," "),"  "," "),"  "," "))," ","|")&amp;"|")</f>
        <v/>
      </c>
      <c r="AD1618">
        <f>TRIM($I1618&amp;"")</f>
        <v/>
      </c>
    </row>
    <row r="1619" ht="24" customHeight="1">
      <c r="A1619" s="9" t="n">
        <v>46205</v>
      </c>
      <c r="B1619" s="14" t="inlineStr">
        <is>
          <t>10204</t>
        </is>
      </c>
      <c r="C1619" s="14" t="n"/>
      <c r="D1619" s="14" t="inlineStr">
        <is>
          <t>36 PINTURA P.U.</t>
        </is>
      </c>
      <c r="E1619" s="14" t="inlineStr">
        <is>
          <t>30081508</t>
        </is>
      </c>
      <c r="F1619" s="14" t="inlineStr">
        <is>
          <t>(3) PRATO MAIOR 664X664X12 MDF-MESA ANCARA/AMSTERD</t>
        </is>
      </c>
      <c r="G1619" s="14" t="inlineStr">
        <is>
          <t>36 PINTURA P.U.</t>
        </is>
      </c>
      <c r="H1619" s="14" t="inlineStr">
        <is>
          <t>36 PINTURA P.U.</t>
        </is>
      </c>
      <c r="I1619" s="9" t="inlineStr">
        <is>
          <t>36 PINTURA P.U.</t>
        </is>
      </c>
      <c r="J1619" s="9" t="n">
        <v>4</v>
      </c>
      <c r="K1619" s="14">
        <f>IF($E1619="","",IFERROR(INDEX('01_Cad_Pecas'!$H$2:$H$5000,MATCH($E1619,'01_Cad_Pecas'!$D$2:$D$5000,0)),IFERROR(INDEX('01_Cad_Pecas'!$H$2:$H$5000,MATCH(VALUE($E1619),'01_Cad_Pecas'!$D$2:$D$5000,0)),"")))</f>
        <v/>
      </c>
      <c r="L1619" s="14">
        <f>IF($E1619="","",IFERROR(INDEX('01_Cad_Pecas'!$I$2:$I$5000,MATCH($E1619,'01_Cad_Pecas'!$D$2:$D$5000,0)),IFERROR(INDEX('01_Cad_Pecas'!$I$2:$I$5000,MATCH(VALUE($E1619),'01_Cad_Pecas'!$D$2:$D$5000,0)),"")))</f>
        <v/>
      </c>
      <c r="M1619" s="14">
        <f>IF(OR($J1619="",$L1619=""),"",IF($K1619="",0,$K1619)+$J1619*$L1619)</f>
        <v/>
      </c>
      <c r="N1619" s="14" t="n">
        <v>46205</v>
      </c>
      <c r="O1619" s="9" t="n">
        <v>4</v>
      </c>
      <c r="P1619" s="14" t="n"/>
      <c r="Q1619" s="14" t="n"/>
      <c r="R1619" s="14" t="n"/>
      <c r="S1619" s="14" t="n"/>
      <c r="T1619" s="14" t="n"/>
      <c r="U1619" s="14" t="n"/>
      <c r="V1619" s="14" t="n"/>
      <c r="W1619" s="14" t="n"/>
      <c r="X1619" s="14" t="n"/>
      <c r="Y1619" s="14" t="n"/>
      <c r="Z1619" s="14" t="n"/>
      <c r="AA1619" s="11" t="n"/>
      <c r="AB1619" s="14">
        <f>B1619&amp;"|"&amp;I1619</f>
        <v/>
      </c>
      <c r="AC1619">
        <f>IF($B1619="","","|"&amp;SUBSTITUTE(TRIM(SUBSTITUTE(SUBSTITUTE(SUBSTITUTE(SUBSTITUTE(SUBSTITUTE(SUBSTITUTE(SUBSTITUTE(SUBSTITUTE(SUBSTITUTE(SUBSTITUTE(SUBSTITUTE(SUBSTITUTE(SUBSTITUTE(SUBSTITUTE(TRIM($B1619&amp;""),CHAR(10)," "),CHAR(13)," "),"."," "),";"," "),","," "),"/"," "),"+"," "),"-"," "),"  "," "),"  "," "),"  "," "),"  "," "),"  "," "),"  "," "))," ","|")&amp;"|")</f>
        <v/>
      </c>
      <c r="AD1619">
        <f>TRIM($I1619&amp;"")</f>
        <v/>
      </c>
    </row>
    <row r="1620" ht="24" customHeight="1">
      <c r="A1620" s="9" t="n">
        <v>46205</v>
      </c>
      <c r="B1620" s="14" t="inlineStr">
        <is>
          <t>10204</t>
        </is>
      </c>
      <c r="C1620" s="14" t="n"/>
      <c r="D1620" s="14" t="inlineStr">
        <is>
          <t>36 PINTURA P.U.</t>
        </is>
      </c>
      <c r="E1620" s="14" t="inlineStr">
        <is>
          <t>30080008</t>
        </is>
      </c>
      <c r="F1620" s="14" t="inlineStr">
        <is>
          <t>(1-7) TAMPO 1360X680X15 MDF - MESA AMST. 1,36X1,36</t>
        </is>
      </c>
      <c r="G1620" s="14" t="inlineStr">
        <is>
          <t>36 PINTURA P.U.</t>
        </is>
      </c>
      <c r="H1620" s="14" t="inlineStr">
        <is>
          <t>36 PINTURA P.U.</t>
        </is>
      </c>
      <c r="I1620" s="9" t="inlineStr">
        <is>
          <t>36 PINTURA P.U.</t>
        </is>
      </c>
      <c r="J1620" s="9" t="n">
        <v>8</v>
      </c>
      <c r="K1620" s="14">
        <f>IF($E1620="","",IFERROR(INDEX('01_Cad_Pecas'!$H$2:$H$5000,MATCH($E1620,'01_Cad_Pecas'!$D$2:$D$5000,0)),IFERROR(INDEX('01_Cad_Pecas'!$H$2:$H$5000,MATCH(VALUE($E1620),'01_Cad_Pecas'!$D$2:$D$5000,0)),"")))</f>
        <v/>
      </c>
      <c r="L1620" s="14">
        <f>IF($E1620="","",IFERROR(INDEX('01_Cad_Pecas'!$I$2:$I$5000,MATCH($E1620,'01_Cad_Pecas'!$D$2:$D$5000,0)),IFERROR(INDEX('01_Cad_Pecas'!$I$2:$I$5000,MATCH(VALUE($E1620),'01_Cad_Pecas'!$D$2:$D$5000,0)),"")))</f>
        <v/>
      </c>
      <c r="M1620" s="14">
        <f>IF(OR($J1620="",$L1620=""),"",IF($K1620="",0,$K1620)+$J1620*$L1620)</f>
        <v/>
      </c>
      <c r="N1620" s="14" t="n">
        <v>46205</v>
      </c>
      <c r="O1620" s="9" t="n">
        <v>8</v>
      </c>
      <c r="P1620" s="14" t="n"/>
      <c r="Q1620" s="14" t="n"/>
      <c r="R1620" s="14" t="n"/>
      <c r="S1620" s="14" t="n"/>
      <c r="T1620" s="14" t="n"/>
      <c r="U1620" s="14" t="n"/>
      <c r="V1620" s="14" t="n"/>
      <c r="W1620" s="14" t="n"/>
      <c r="X1620" s="14" t="n"/>
      <c r="Y1620" s="14" t="n"/>
      <c r="Z1620" s="14" t="n"/>
      <c r="AA1620" s="11" t="n"/>
      <c r="AB1620" s="14">
        <f>B1620&amp;"|"&amp;I1620</f>
        <v/>
      </c>
      <c r="AC1620">
        <f>IF($B1620="","","|"&amp;SUBSTITUTE(TRIM(SUBSTITUTE(SUBSTITUTE(SUBSTITUTE(SUBSTITUTE(SUBSTITUTE(SUBSTITUTE(SUBSTITUTE(SUBSTITUTE(SUBSTITUTE(SUBSTITUTE(SUBSTITUTE(SUBSTITUTE(SUBSTITUTE(SUBSTITUTE(TRIM($B1620&amp;""),CHAR(10)," "),CHAR(13)," "),"."," "),";"," "),","," "),"/"," "),"+"," "),"-"," "),"  "," "),"  "," "),"  "," "),"  "," "),"  "," "),"  "," "))," ","|")&amp;"|")</f>
        <v/>
      </c>
      <c r="AD1620">
        <f>TRIM($I1620&amp;"")</f>
        <v/>
      </c>
    </row>
    <row r="1621" ht="24" customHeight="1">
      <c r="A1621" s="9" t="n">
        <v>46205</v>
      </c>
      <c r="B1621" s="14" t="inlineStr">
        <is>
          <t>10204</t>
        </is>
      </c>
      <c r="C1621" s="14" t="n"/>
      <c r="D1621" s="14" t="inlineStr">
        <is>
          <t>36 PINTURA P.U.</t>
        </is>
      </c>
      <c r="E1621" s="14" t="inlineStr">
        <is>
          <t>30006104</t>
        </is>
      </c>
      <c r="F1621" s="14" t="inlineStr">
        <is>
          <t>MOLDURA ENCOSTO 445X280X15 MDF - CAD SANTIAGO NEW</t>
        </is>
      </c>
      <c r="G1621" s="14" t="inlineStr">
        <is>
          <t>36 PINTURA P.U.</t>
        </is>
      </c>
      <c r="H1621" s="14" t="inlineStr">
        <is>
          <t>36 PINTURA P.U.</t>
        </is>
      </c>
      <c r="I1621" s="9" t="inlineStr">
        <is>
          <t>36 PINTURA P.U.</t>
        </is>
      </c>
      <c r="J1621" s="9" t="n">
        <v>600</v>
      </c>
      <c r="K1621" s="14">
        <f>IF($E1621="","",IFERROR(INDEX('01_Cad_Pecas'!$H$2:$H$5000,MATCH($E1621,'01_Cad_Pecas'!$D$2:$D$5000,0)),IFERROR(INDEX('01_Cad_Pecas'!$H$2:$H$5000,MATCH(VALUE($E1621),'01_Cad_Pecas'!$D$2:$D$5000,0)),"")))</f>
        <v/>
      </c>
      <c r="L1621" s="14">
        <f>IF($E1621="","",IFERROR(INDEX('01_Cad_Pecas'!$I$2:$I$5000,MATCH($E1621,'01_Cad_Pecas'!$D$2:$D$5000,0)),IFERROR(INDEX('01_Cad_Pecas'!$I$2:$I$5000,MATCH(VALUE($E1621),'01_Cad_Pecas'!$D$2:$D$5000,0)),"")))</f>
        <v/>
      </c>
      <c r="M1621" s="14">
        <f>IF(OR($J1621="",$L1621=""),"",IF($K1621="",0,$K1621)+$J1621*$L1621)</f>
        <v/>
      </c>
      <c r="N1621" s="14" t="n">
        <v>46209</v>
      </c>
      <c r="O1621" s="14" t="n">
        <v>600</v>
      </c>
      <c r="P1621" s="14" t="n"/>
      <c r="Q1621" s="14" t="n"/>
      <c r="R1621" s="14" t="n"/>
      <c r="S1621" s="14" t="n"/>
      <c r="T1621" s="14">
        <f>IF(OR($J1621="",$O1621=""),"",$O1621/$J1621)</f>
        <v/>
      </c>
      <c r="U1621" s="14" t="inlineStr">
        <is>
          <t>Concluído</t>
        </is>
      </c>
      <c r="V1621" s="14" t="n"/>
      <c r="W1621" s="14" t="n"/>
      <c r="X1621" s="14" t="n"/>
      <c r="Y1621" s="14" t="n"/>
      <c r="Z1621" s="14" t="n"/>
      <c r="AA1621" s="11" t="n"/>
      <c r="AB1621" s="14">
        <f>B1621&amp;"|"&amp;I1621</f>
        <v/>
      </c>
      <c r="AC1621">
        <f>IF($B1621="","","|"&amp;SUBSTITUTE(TRIM(SUBSTITUTE(SUBSTITUTE(SUBSTITUTE(SUBSTITUTE(SUBSTITUTE(SUBSTITUTE(SUBSTITUTE(SUBSTITUTE(SUBSTITUTE(SUBSTITUTE(SUBSTITUTE(SUBSTITUTE(SUBSTITUTE(SUBSTITUTE(TRIM($B1621&amp;""),CHAR(10)," "),CHAR(13)," "),"."," "),";"," "),","," "),"/"," "),"+"," "),"-"," "),"  "," "),"  "," "),"  "," "),"  "," "),"  "," "),"  "," "))," ","|")&amp;"|")</f>
        <v/>
      </c>
      <c r="AD1621">
        <f>TRIM($I1621&amp;"")</f>
        <v/>
      </c>
    </row>
    <row r="1622" ht="24" customHeight="1">
      <c r="A1622" s="9" t="n">
        <v>46205</v>
      </c>
      <c r="B1622" s="14" t="inlineStr">
        <is>
          <t>10204</t>
        </is>
      </c>
      <c r="C1622" s="14" t="n"/>
      <c r="D1622" s="14" t="inlineStr">
        <is>
          <t>36 PINTURA P.U.</t>
        </is>
      </c>
      <c r="E1622" s="14" t="inlineStr">
        <is>
          <t>30006101</t>
        </is>
      </c>
      <c r="F1622" s="14" t="inlineStr">
        <is>
          <t>PE TRAS 880X30(911)X25 MDF (13PC) ESQ SANTIAGO NEW</t>
        </is>
      </c>
      <c r="G1622" s="14" t="inlineStr">
        <is>
          <t>36 PINTURA P.U.</t>
        </is>
      </c>
      <c r="H1622" s="14" t="inlineStr">
        <is>
          <t>36 PINTURA P.U.</t>
        </is>
      </c>
      <c r="I1622" s="9" t="inlineStr">
        <is>
          <t>36 PINTURA P.U.</t>
        </is>
      </c>
      <c r="J1622" s="9" t="n">
        <v>600</v>
      </c>
      <c r="K1622" s="14">
        <f>IF($E1622="","",IFERROR(INDEX('01_Cad_Pecas'!$H$2:$H$5000,MATCH($E1622,'01_Cad_Pecas'!$D$2:$D$5000,0)),IFERROR(INDEX('01_Cad_Pecas'!$H$2:$H$5000,MATCH(VALUE($E1622),'01_Cad_Pecas'!$D$2:$D$5000,0)),"")))</f>
        <v/>
      </c>
      <c r="L1622" s="14">
        <f>IF($E1622="","",IFERROR(INDEX('01_Cad_Pecas'!$I$2:$I$5000,MATCH($E1622,'01_Cad_Pecas'!$D$2:$D$5000,0)),IFERROR(INDEX('01_Cad_Pecas'!$I$2:$I$5000,MATCH(VALUE($E1622),'01_Cad_Pecas'!$D$2:$D$5000,0)),"")))</f>
        <v/>
      </c>
      <c r="M1622" s="14">
        <f>IF(OR($J1622="",$L1622=""),"",IF($K1622="",0,$K1622)+$J1622*$L1622)</f>
        <v/>
      </c>
      <c r="N1622" s="14" t="n">
        <v>46209</v>
      </c>
      <c r="O1622" s="14" t="n">
        <v>600</v>
      </c>
      <c r="P1622" s="14" t="n"/>
      <c r="Q1622" s="14" t="n"/>
      <c r="R1622" s="14" t="n"/>
      <c r="S1622" s="14" t="n"/>
      <c r="T1622" s="14">
        <f>IF(OR($J1622="",$O1622=""),"",$O1622/$J1622)</f>
        <v/>
      </c>
      <c r="U1622" s="14" t="inlineStr">
        <is>
          <t>Concluído</t>
        </is>
      </c>
      <c r="V1622" s="14" t="n"/>
      <c r="W1622" s="14" t="n"/>
      <c r="X1622" s="14" t="n"/>
      <c r="Y1622" s="14" t="n"/>
      <c r="Z1622" s="14" t="n"/>
      <c r="AA1622" s="11" t="n"/>
      <c r="AB1622" s="14">
        <f>B1622&amp;"|"&amp;I1622</f>
        <v/>
      </c>
      <c r="AC1622">
        <f>IF($B1622="","","|"&amp;SUBSTITUTE(TRIM(SUBSTITUTE(SUBSTITUTE(SUBSTITUTE(SUBSTITUTE(SUBSTITUTE(SUBSTITUTE(SUBSTITUTE(SUBSTITUTE(SUBSTITUTE(SUBSTITUTE(SUBSTITUTE(SUBSTITUTE(SUBSTITUTE(SUBSTITUTE(TRIM($B1622&amp;""),CHAR(10)," "),CHAR(13)," "),"."," "),";"," "),","," "),"/"," "),"+"," "),"-"," "),"  "," "),"  "," "),"  "," "),"  "," "),"  "," "),"  "," "))," ","|")&amp;"|")</f>
        <v/>
      </c>
      <c r="AD1622">
        <f>TRIM($I1622&amp;"")</f>
        <v/>
      </c>
    </row>
    <row r="1623" ht="24" customHeight="1">
      <c r="A1623" s="9" t="n">
        <v>46205</v>
      </c>
      <c r="B1623" s="14" t="inlineStr">
        <is>
          <t>10204</t>
        </is>
      </c>
      <c r="C1623" s="14" t="n"/>
      <c r="D1623" s="14" t="inlineStr">
        <is>
          <t>36 PINTURA P.U.</t>
        </is>
      </c>
      <c r="E1623" s="14" t="inlineStr">
        <is>
          <t>30006102</t>
        </is>
      </c>
      <c r="F1623" s="14" t="inlineStr">
        <is>
          <t>PE TRAS 880X30(911)X25 MDF (13PC) DIR SANTIAGO NEW</t>
        </is>
      </c>
      <c r="G1623" s="14" t="inlineStr">
        <is>
          <t>36 PINTURA P.U.</t>
        </is>
      </c>
      <c r="H1623" s="14" t="inlineStr">
        <is>
          <t>36 PINTURA P.U.</t>
        </is>
      </c>
      <c r="I1623" s="9" t="inlineStr">
        <is>
          <t>36 PINTURA P.U.</t>
        </is>
      </c>
      <c r="J1623" s="9" t="n">
        <v>600</v>
      </c>
      <c r="K1623" s="14">
        <f>IF($E1623="","",IFERROR(INDEX('01_Cad_Pecas'!$H$2:$H$5000,MATCH($E1623,'01_Cad_Pecas'!$D$2:$D$5000,0)),IFERROR(INDEX('01_Cad_Pecas'!$H$2:$H$5000,MATCH(VALUE($E1623),'01_Cad_Pecas'!$D$2:$D$5000,0)),"")))</f>
        <v/>
      </c>
      <c r="L1623" s="14">
        <f>IF($E1623="","",IFERROR(INDEX('01_Cad_Pecas'!$I$2:$I$5000,MATCH($E1623,'01_Cad_Pecas'!$D$2:$D$5000,0)),IFERROR(INDEX('01_Cad_Pecas'!$I$2:$I$5000,MATCH(VALUE($E1623),'01_Cad_Pecas'!$D$2:$D$5000,0)),"")))</f>
        <v/>
      </c>
      <c r="M1623" s="14">
        <f>IF(OR($J1623="",$L1623=""),"",IF($K1623="",0,$K1623)+$J1623*$L1623)</f>
        <v/>
      </c>
      <c r="N1623" s="14" t="n">
        <v>46209</v>
      </c>
      <c r="O1623" s="14" t="n">
        <v>600</v>
      </c>
      <c r="P1623" s="14" t="n"/>
      <c r="Q1623" s="14" t="n"/>
      <c r="R1623" s="14" t="n"/>
      <c r="S1623" s="14" t="n"/>
      <c r="T1623" s="14">
        <f>IF(OR($J1623="",$O1623=""),"",$O1623/$J1623)</f>
        <v/>
      </c>
      <c r="U1623" s="14" t="inlineStr">
        <is>
          <t>Concluído</t>
        </is>
      </c>
      <c r="V1623" s="14" t="n"/>
      <c r="W1623" s="14" t="n"/>
      <c r="X1623" s="14" t="n"/>
      <c r="Y1623" s="14" t="n"/>
      <c r="Z1623" s="14" t="n"/>
      <c r="AA1623" s="11" t="n"/>
      <c r="AB1623" s="14">
        <f>B1623&amp;"|"&amp;I1623</f>
        <v/>
      </c>
      <c r="AC1623">
        <f>IF($B1623="","","|"&amp;SUBSTITUTE(TRIM(SUBSTITUTE(SUBSTITUTE(SUBSTITUTE(SUBSTITUTE(SUBSTITUTE(SUBSTITUTE(SUBSTITUTE(SUBSTITUTE(SUBSTITUTE(SUBSTITUTE(SUBSTITUTE(SUBSTITUTE(SUBSTITUTE(SUBSTITUTE(TRIM($B1623&amp;""),CHAR(10)," "),CHAR(13)," "),"."," "),";"," "),","," "),"/"," "),"+"," "),"-"," "),"  "," "),"  "," "),"  "," "),"  "," "),"  "," "),"  "," "))," ","|")&amp;"|")</f>
        <v/>
      </c>
      <c r="AD1623">
        <f>TRIM($I1623&amp;"")</f>
        <v/>
      </c>
    </row>
    <row r="1624" ht="24" customHeight="1">
      <c r="A1624" s="9" t="n">
        <v>46209</v>
      </c>
      <c r="B1624" s="14" t="inlineStr">
        <is>
          <t>10210</t>
        </is>
      </c>
      <c r="C1624" s="14" t="n"/>
      <c r="D1624" s="14" t="inlineStr">
        <is>
          <t>36 PINTURA P.U.</t>
        </is>
      </c>
      <c r="E1624" s="14" t="inlineStr">
        <is>
          <t>30080009</t>
        </is>
      </c>
      <c r="F1624" s="14" t="inlineStr">
        <is>
          <t>(4) MOLDURA 1360X680X12 MDF - MESA AMST. 1,36X1,36</t>
        </is>
      </c>
      <c r="G1624" s="14" t="inlineStr">
        <is>
          <t>36 PINTURA P.U.</t>
        </is>
      </c>
      <c r="H1624" s="14" t="inlineStr">
        <is>
          <t>36 PINTURA P.U.</t>
        </is>
      </c>
      <c r="I1624" s="9" t="inlineStr">
        <is>
          <t>36 PINTURA P.U.</t>
        </is>
      </c>
      <c r="J1624" s="9" t="n">
        <v>6</v>
      </c>
      <c r="K1624" s="14">
        <f>IF($E1624="","",IFERROR(INDEX('01_Cad_Pecas'!$H$2:$H$5000,MATCH($E1624,'01_Cad_Pecas'!$D$2:$D$5000,0)),IFERROR(INDEX('01_Cad_Pecas'!$H$2:$H$5000,MATCH(VALUE($E1624),'01_Cad_Pecas'!$D$2:$D$5000,0)),"")))</f>
        <v/>
      </c>
      <c r="L1624" s="14">
        <f>IF($E1624="","",IFERROR(INDEX('01_Cad_Pecas'!$I$2:$I$5000,MATCH($E1624,'01_Cad_Pecas'!$D$2:$D$5000,0)),IFERROR(INDEX('01_Cad_Pecas'!$I$2:$I$5000,MATCH(VALUE($E1624),'01_Cad_Pecas'!$D$2:$D$5000,0)),"")))</f>
        <v/>
      </c>
      <c r="M1624" s="14">
        <f>IF(OR($J1624="",$L1624=""),"",IF($K1624="",0,$K1624)+$J1624*$L1624)</f>
        <v/>
      </c>
      <c r="N1624" s="14" t="n">
        <v>46209</v>
      </c>
      <c r="O1624" s="14" t="n">
        <v>6</v>
      </c>
      <c r="P1624" s="14" t="n"/>
      <c r="Q1624" s="14" t="n"/>
      <c r="R1624" s="14" t="n"/>
      <c r="S1624" s="14" t="n"/>
      <c r="T1624" s="14">
        <f>IF(OR($J1624="",$O1624=""),"",$O1624/$J1624)</f>
        <v/>
      </c>
      <c r="U1624" s="14" t="inlineStr">
        <is>
          <t>Concluído</t>
        </is>
      </c>
      <c r="V1624" s="14" t="n"/>
      <c r="W1624" s="14" t="n"/>
      <c r="X1624" s="14" t="n"/>
      <c r="Y1624" s="14" t="n"/>
      <c r="Z1624" s="14" t="n"/>
      <c r="AA1624" s="11" t="n"/>
      <c r="AB1624" s="14">
        <f>B1624&amp;"|"&amp;I1624</f>
        <v/>
      </c>
      <c r="AC1624">
        <f>IF($B1624="","","|"&amp;SUBSTITUTE(TRIM(SUBSTITUTE(SUBSTITUTE(SUBSTITUTE(SUBSTITUTE(SUBSTITUTE(SUBSTITUTE(SUBSTITUTE(SUBSTITUTE(SUBSTITUTE(SUBSTITUTE(SUBSTITUTE(SUBSTITUTE(SUBSTITUTE(SUBSTITUTE(TRIM($B1624&amp;""),CHAR(10)," "),CHAR(13)," "),"."," "),";"," "),","," "),"/"," "),"+"," "),"-"," "),"  "," "),"  "," "),"  "," "),"  "," "),"  "," "),"  "," "))," ","|")&amp;"|")</f>
        <v/>
      </c>
      <c r="AD1624">
        <f>TRIM($I1624&amp;"")</f>
        <v/>
      </c>
    </row>
    <row r="1625" ht="24" customHeight="1">
      <c r="A1625" s="9" t="n">
        <v>46209</v>
      </c>
      <c r="B1625" s="14" t="inlineStr">
        <is>
          <t>10210</t>
        </is>
      </c>
      <c r="C1625" s="14" t="n"/>
      <c r="D1625" s="14" t="inlineStr">
        <is>
          <t>36 PINTURA P.U.</t>
        </is>
      </c>
      <c r="E1625" s="14" t="inlineStr">
        <is>
          <t>30081507</t>
        </is>
      </c>
      <c r="F1625" s="14" t="inlineStr">
        <is>
          <t>(2)PRATO MENOR 582X582X12 MDF-MESA ANCARA /AMSTERD</t>
        </is>
      </c>
      <c r="G1625" s="14" t="inlineStr">
        <is>
          <t>36 PINTURA P.U.</t>
        </is>
      </c>
      <c r="H1625" s="14" t="inlineStr">
        <is>
          <t>36 PINTURA P.U.</t>
        </is>
      </c>
      <c r="I1625" s="9" t="inlineStr">
        <is>
          <t>36 PINTURA P.U.</t>
        </is>
      </c>
      <c r="J1625" s="9" t="n">
        <v>3</v>
      </c>
      <c r="K1625" s="14">
        <f>IF($E1625="","",IFERROR(INDEX('01_Cad_Pecas'!$H$2:$H$5000,MATCH($E1625,'01_Cad_Pecas'!$D$2:$D$5000,0)),IFERROR(INDEX('01_Cad_Pecas'!$H$2:$H$5000,MATCH(VALUE($E1625),'01_Cad_Pecas'!$D$2:$D$5000,0)),"")))</f>
        <v/>
      </c>
      <c r="L1625" s="14">
        <f>IF($E1625="","",IFERROR(INDEX('01_Cad_Pecas'!$I$2:$I$5000,MATCH($E1625,'01_Cad_Pecas'!$D$2:$D$5000,0)),IFERROR(INDEX('01_Cad_Pecas'!$I$2:$I$5000,MATCH(VALUE($E1625),'01_Cad_Pecas'!$D$2:$D$5000,0)),"")))</f>
        <v/>
      </c>
      <c r="M1625" s="14">
        <f>IF(OR($J1625="",$L1625=""),"",IF($K1625="",0,$K1625)+$J1625*$L1625)</f>
        <v/>
      </c>
      <c r="N1625" s="14" t="n">
        <v>46209</v>
      </c>
      <c r="O1625" s="14" t="n">
        <v>3</v>
      </c>
      <c r="P1625" s="14" t="n"/>
      <c r="Q1625" s="14" t="n"/>
      <c r="R1625" s="14" t="n"/>
      <c r="S1625" s="14" t="n"/>
      <c r="T1625" s="14">
        <f>IF(OR($J1625="",$O1625=""),"",$O1625/$J1625)</f>
        <v/>
      </c>
      <c r="U1625" s="14" t="inlineStr">
        <is>
          <t>Concluído</t>
        </is>
      </c>
      <c r="V1625" s="14" t="n"/>
      <c r="W1625" s="14" t="n"/>
      <c r="X1625" s="14" t="n"/>
      <c r="Y1625" s="14" t="n"/>
      <c r="Z1625" s="14" t="n"/>
      <c r="AA1625" s="11" t="n"/>
      <c r="AB1625" s="14">
        <f>B1625&amp;"|"&amp;I1625</f>
        <v/>
      </c>
      <c r="AC1625">
        <f>IF($B1625="","","|"&amp;SUBSTITUTE(TRIM(SUBSTITUTE(SUBSTITUTE(SUBSTITUTE(SUBSTITUTE(SUBSTITUTE(SUBSTITUTE(SUBSTITUTE(SUBSTITUTE(SUBSTITUTE(SUBSTITUTE(SUBSTITUTE(SUBSTITUTE(SUBSTITUTE(SUBSTITUTE(TRIM($B1625&amp;""),CHAR(10)," "),CHAR(13)," "),"."," "),";"," "),","," "),"/"," "),"+"," "),"-"," "),"  "," "),"  "," "),"  "," "),"  "," "),"  "," "),"  "," "))," ","|")&amp;"|")</f>
        <v/>
      </c>
      <c r="AD1625">
        <f>TRIM($I1625&amp;"")</f>
        <v/>
      </c>
    </row>
    <row r="1626" ht="24" customHeight="1">
      <c r="A1626" s="9" t="n">
        <v>46209</v>
      </c>
      <c r="B1626" s="14" t="inlineStr">
        <is>
          <t>10210</t>
        </is>
      </c>
      <c r="C1626" s="14" t="n"/>
      <c r="D1626" s="14" t="inlineStr">
        <is>
          <t>36 PINTURA P.U.</t>
        </is>
      </c>
      <c r="E1626" s="14" t="inlineStr">
        <is>
          <t>30081508</t>
        </is>
      </c>
      <c r="F1626" s="14" t="inlineStr">
        <is>
          <t>(3) PRATO MAIOR 664X664X12 MDF-MESA ANCARA/AMSTERD</t>
        </is>
      </c>
      <c r="G1626" s="14" t="inlineStr">
        <is>
          <t>36 PINTURA P.U.</t>
        </is>
      </c>
      <c r="H1626" s="14" t="inlineStr">
        <is>
          <t>36 PINTURA P.U.</t>
        </is>
      </c>
      <c r="I1626" s="9" t="inlineStr">
        <is>
          <t>36 PINTURA P.U.</t>
        </is>
      </c>
      <c r="J1626" s="9" t="n">
        <v>40</v>
      </c>
      <c r="K1626" s="14">
        <f>IF($E1626="","",IFERROR(INDEX('01_Cad_Pecas'!$H$2:$H$5000,MATCH($E1626,'01_Cad_Pecas'!$D$2:$D$5000,0)),IFERROR(INDEX('01_Cad_Pecas'!$H$2:$H$5000,MATCH(VALUE($E1626),'01_Cad_Pecas'!$D$2:$D$5000,0)),"")))</f>
        <v/>
      </c>
      <c r="L1626" s="14">
        <f>IF($E1626="","",IFERROR(INDEX('01_Cad_Pecas'!$I$2:$I$5000,MATCH($E1626,'01_Cad_Pecas'!$D$2:$D$5000,0)),IFERROR(INDEX('01_Cad_Pecas'!$I$2:$I$5000,MATCH(VALUE($E1626),'01_Cad_Pecas'!$D$2:$D$5000,0)),"")))</f>
        <v/>
      </c>
      <c r="M1626" s="14">
        <f>IF(OR($J1626="",$L1626=""),"",IF($K1626="",0,$K1626)+$J1626*$L1626)</f>
        <v/>
      </c>
      <c r="N1626" s="14" t="n">
        <v>46210</v>
      </c>
      <c r="O1626" s="14" t="n">
        <v>40</v>
      </c>
      <c r="P1626" s="14" t="n"/>
      <c r="Q1626" s="14" t="n"/>
      <c r="R1626" s="14" t="n"/>
      <c r="S1626" s="14" t="n"/>
      <c r="T1626" s="14">
        <f>IF(OR($J1626="",$O1626=""),"",$O1626/$J1626)</f>
        <v/>
      </c>
      <c r="U1626" s="14" t="inlineStr">
        <is>
          <t>Concluído</t>
        </is>
      </c>
      <c r="V1626" s="14" t="n"/>
      <c r="W1626" s="14" t="n"/>
      <c r="X1626" s="14" t="n"/>
      <c r="Y1626" s="14" t="n"/>
      <c r="Z1626" s="14" t="n"/>
      <c r="AA1626" s="11" t="n"/>
      <c r="AB1626" s="14">
        <f>B1626&amp;"|"&amp;I1626</f>
        <v/>
      </c>
      <c r="AC1626">
        <f>IF($B1626="","","|"&amp;SUBSTITUTE(TRIM(SUBSTITUTE(SUBSTITUTE(SUBSTITUTE(SUBSTITUTE(SUBSTITUTE(SUBSTITUTE(SUBSTITUTE(SUBSTITUTE(SUBSTITUTE(SUBSTITUTE(SUBSTITUTE(SUBSTITUTE(SUBSTITUTE(SUBSTITUTE(TRIM($B1626&amp;""),CHAR(10)," "),CHAR(13)," "),"."," "),";"," "),","," "),"/"," "),"+"," "),"-"," "),"  "," "),"  "," "),"  "," "),"  "," "),"  "," "),"  "," "))," ","|")&amp;"|")</f>
        <v/>
      </c>
      <c r="AD1626">
        <f>TRIM($I1626&amp;"")</f>
        <v/>
      </c>
    </row>
    <row r="1627" ht="24" customHeight="1">
      <c r="A1627" s="9" t="n">
        <v>46209</v>
      </c>
      <c r="B1627" s="14" t="inlineStr">
        <is>
          <t>10210</t>
        </is>
      </c>
      <c r="C1627" s="14" t="n"/>
      <c r="D1627" s="14" t="inlineStr">
        <is>
          <t>36 PINTURA P.U.</t>
        </is>
      </c>
      <c r="E1627" s="14" t="inlineStr">
        <is>
          <t>200273101</t>
        </is>
      </c>
      <c r="F1627" s="14" t="inlineStr">
        <is>
          <t>BASE REDONDA 500X500X18 MDF - MESA CATEDRAL 1,03</t>
        </is>
      </c>
      <c r="G1627" s="14" t="inlineStr">
        <is>
          <t>36 PINTURA P.U.</t>
        </is>
      </c>
      <c r="H1627" s="14" t="inlineStr">
        <is>
          <t>36 PINTURA P.U.</t>
        </is>
      </c>
      <c r="I1627" s="9" t="inlineStr">
        <is>
          <t>36 PINTURA P.U.</t>
        </is>
      </c>
      <c r="J1627" s="9" t="n">
        <v>3</v>
      </c>
      <c r="K1627" s="14">
        <f>IF($E1627="","",IFERROR(INDEX('01_Cad_Pecas'!$H$2:$H$5000,MATCH($E1627,'01_Cad_Pecas'!$D$2:$D$5000,0)),IFERROR(INDEX('01_Cad_Pecas'!$H$2:$H$5000,MATCH(VALUE($E1627),'01_Cad_Pecas'!$D$2:$D$5000,0)),"")))</f>
        <v/>
      </c>
      <c r="L1627" s="14">
        <f>IF($E1627="","",IFERROR(INDEX('01_Cad_Pecas'!$I$2:$I$5000,MATCH($E1627,'01_Cad_Pecas'!$D$2:$D$5000,0)),IFERROR(INDEX('01_Cad_Pecas'!$I$2:$I$5000,MATCH(VALUE($E1627),'01_Cad_Pecas'!$D$2:$D$5000,0)),"")))</f>
        <v/>
      </c>
      <c r="M1627" s="14">
        <f>IF(OR($J1627="",$L1627=""),"",IF($K1627="",0,$K1627)+$J1627*$L1627)</f>
        <v/>
      </c>
      <c r="N1627" s="14" t="n">
        <v>46209</v>
      </c>
      <c r="O1627" s="14" t="n">
        <v>3</v>
      </c>
      <c r="P1627" s="14" t="n"/>
      <c r="Q1627" s="14" t="n"/>
      <c r="R1627" s="14" t="n"/>
      <c r="S1627" s="14" t="n"/>
      <c r="T1627" s="14">
        <f>IF(OR($J1627="",$O1627=""),"",$O1627/$J1627)</f>
        <v/>
      </c>
      <c r="U1627" s="14" t="inlineStr">
        <is>
          <t>Concluído</t>
        </is>
      </c>
      <c r="V1627" s="14" t="n"/>
      <c r="W1627" s="14" t="n"/>
      <c r="X1627" s="14" t="n"/>
      <c r="Y1627" s="14" t="n"/>
      <c r="Z1627" s="14" t="n"/>
      <c r="AA1627" s="11" t="n"/>
      <c r="AB1627" s="14">
        <f>B1627&amp;"|"&amp;I1627</f>
        <v/>
      </c>
      <c r="AC1627">
        <f>IF($B1627="","","|"&amp;SUBSTITUTE(TRIM(SUBSTITUTE(SUBSTITUTE(SUBSTITUTE(SUBSTITUTE(SUBSTITUTE(SUBSTITUTE(SUBSTITUTE(SUBSTITUTE(SUBSTITUTE(SUBSTITUTE(SUBSTITUTE(SUBSTITUTE(SUBSTITUTE(SUBSTITUTE(TRIM($B1627&amp;""),CHAR(10)," "),CHAR(13)," "),"."," "),";"," "),","," "),"/"," "),"+"," "),"-"," "),"  "," "),"  "," "),"  "," "),"  "," "),"  "," "),"  "," "))," ","|")&amp;"|")</f>
        <v/>
      </c>
      <c r="AD1627">
        <f>TRIM($I1627&amp;"")</f>
        <v/>
      </c>
    </row>
    <row r="1628" ht="24" customHeight="1">
      <c r="A1628" s="9" t="n">
        <v>46209</v>
      </c>
      <c r="B1628" s="14" t="inlineStr">
        <is>
          <t>10210</t>
        </is>
      </c>
      <c r="C1628" s="14" t="n"/>
      <c r="D1628" s="14" t="inlineStr">
        <is>
          <t>36 PINTURA P.U.</t>
        </is>
      </c>
      <c r="E1628" s="14" t="inlineStr">
        <is>
          <t>200277101</t>
        </is>
      </c>
      <c r="F1628" s="14" t="inlineStr">
        <is>
          <t>PE 700X120(660)X18 (4PCS) MDF - MESA CATEDRAL II</t>
        </is>
      </c>
      <c r="G1628" s="14" t="inlineStr">
        <is>
          <t>36 PINTURA P.U.</t>
        </is>
      </c>
      <c r="H1628" s="14" t="inlineStr">
        <is>
          <t>36 PINTURA P.U.</t>
        </is>
      </c>
      <c r="I1628" s="9" t="inlineStr">
        <is>
          <t>36 PINTURA P.U.</t>
        </is>
      </c>
      <c r="J1628" s="9" t="n">
        <v>30</v>
      </c>
      <c r="K1628" s="14">
        <f>IF($E1628="","",IFERROR(INDEX('01_Cad_Pecas'!$H$2:$H$5000,MATCH($E1628,'01_Cad_Pecas'!$D$2:$D$5000,0)),IFERROR(INDEX('01_Cad_Pecas'!$H$2:$H$5000,MATCH(VALUE($E1628),'01_Cad_Pecas'!$D$2:$D$5000,0)),"")))</f>
        <v/>
      </c>
      <c r="L1628" s="14">
        <f>IF($E1628="","",IFERROR(INDEX('01_Cad_Pecas'!$I$2:$I$5000,MATCH($E1628,'01_Cad_Pecas'!$D$2:$D$5000,0)),IFERROR(INDEX('01_Cad_Pecas'!$I$2:$I$5000,MATCH(VALUE($E1628),'01_Cad_Pecas'!$D$2:$D$5000,0)),"")))</f>
        <v/>
      </c>
      <c r="M1628" s="14">
        <f>IF(OR($J1628="",$L1628=""),"",IF($K1628="",0,$K1628)+$J1628*$L1628)</f>
        <v/>
      </c>
      <c r="N1628" s="14" t="n">
        <v>46209</v>
      </c>
      <c r="O1628" s="14" t="n">
        <v>30</v>
      </c>
      <c r="P1628" s="14" t="n"/>
      <c r="Q1628" s="14" t="n"/>
      <c r="R1628" s="14" t="n"/>
      <c r="S1628" s="14" t="n"/>
      <c r="T1628" s="14">
        <f>IF(OR($J1628="",$O1628=""),"",$O1628/$J1628)</f>
        <v/>
      </c>
      <c r="U1628" s="14" t="inlineStr">
        <is>
          <t>Concluído</t>
        </is>
      </c>
      <c r="V1628" s="14" t="n"/>
      <c r="W1628" s="14" t="n"/>
      <c r="X1628" s="14" t="n"/>
      <c r="Y1628" s="14" t="n"/>
      <c r="Z1628" s="14" t="n"/>
      <c r="AA1628" s="11" t="n"/>
      <c r="AB1628" s="14">
        <f>B1628&amp;"|"&amp;I1628</f>
        <v/>
      </c>
      <c r="AC1628">
        <f>IF($B1628="","","|"&amp;SUBSTITUTE(TRIM(SUBSTITUTE(SUBSTITUTE(SUBSTITUTE(SUBSTITUTE(SUBSTITUTE(SUBSTITUTE(SUBSTITUTE(SUBSTITUTE(SUBSTITUTE(SUBSTITUTE(SUBSTITUTE(SUBSTITUTE(SUBSTITUTE(SUBSTITUTE(TRIM($B1628&amp;""),CHAR(10)," "),CHAR(13)," "),"."," "),";"," "),","," "),"/"," "),"+"," "),"-"," "),"  "," "),"  "," "),"  "," "),"  "," "),"  "," "),"  "," "))," ","|")&amp;"|")</f>
        <v/>
      </c>
      <c r="AD1628">
        <f>TRIM($I1628&amp;"")</f>
        <v/>
      </c>
    </row>
    <row r="1629" ht="24" customHeight="1">
      <c r="A1629" s="9" t="n">
        <v>46209</v>
      </c>
      <c r="B1629" s="14" t="inlineStr">
        <is>
          <t>10210</t>
        </is>
      </c>
      <c r="C1629" s="14" t="n"/>
      <c r="D1629" s="14" t="inlineStr">
        <is>
          <t>36 PINTURA P.U.</t>
        </is>
      </c>
      <c r="E1629" s="14" t="inlineStr">
        <is>
          <t>20031607</t>
        </is>
      </c>
      <c r="F1629" s="14" t="inlineStr">
        <is>
          <t>TAMPO 1605X905X15 MDF - MESA COM VIDRO</t>
        </is>
      </c>
      <c r="G1629" s="14" t="inlineStr">
        <is>
          <t>36 PINTURA P.U.</t>
        </is>
      </c>
      <c r="H1629" s="14" t="inlineStr">
        <is>
          <t>36 PINTURA P.U.</t>
        </is>
      </c>
      <c r="I1629" s="9" t="inlineStr">
        <is>
          <t>36 PINTURA P.U.</t>
        </is>
      </c>
      <c r="J1629" s="9" t="n">
        <v>3</v>
      </c>
      <c r="K1629" s="14">
        <f>IF($E1629="","",IFERROR(INDEX('01_Cad_Pecas'!$H$2:$H$5000,MATCH($E1629,'01_Cad_Pecas'!$D$2:$D$5000,0)),IFERROR(INDEX('01_Cad_Pecas'!$H$2:$H$5000,MATCH(VALUE($E1629),'01_Cad_Pecas'!$D$2:$D$5000,0)),"")))</f>
        <v/>
      </c>
      <c r="L1629" s="14">
        <f>IF($E1629="","",IFERROR(INDEX('01_Cad_Pecas'!$I$2:$I$5000,MATCH($E1629,'01_Cad_Pecas'!$D$2:$D$5000,0)),IFERROR(INDEX('01_Cad_Pecas'!$I$2:$I$5000,MATCH(VALUE($E1629),'01_Cad_Pecas'!$D$2:$D$5000,0)),"")))</f>
        <v/>
      </c>
      <c r="M1629" s="14">
        <f>IF(OR($J1629="",$L1629=""),"",IF($K1629="",0,$K1629)+$J1629*$L1629)</f>
        <v/>
      </c>
      <c r="N1629" s="14" t="n">
        <v>46209</v>
      </c>
      <c r="O1629" s="14" t="n">
        <v>3</v>
      </c>
      <c r="P1629" s="14" t="n"/>
      <c r="Q1629" s="14" t="n"/>
      <c r="R1629" s="14" t="n"/>
      <c r="S1629" s="14" t="n"/>
      <c r="T1629" s="14">
        <f>IF(OR($J1629="",$O1629=""),"",$O1629/$J1629)</f>
        <v/>
      </c>
      <c r="U1629" s="14" t="inlineStr">
        <is>
          <t>Concluído</t>
        </is>
      </c>
      <c r="V1629" s="14" t="n"/>
      <c r="W1629" s="14" t="n"/>
      <c r="X1629" s="14" t="n"/>
      <c r="Y1629" s="14" t="n"/>
      <c r="Z1629" s="14" t="n"/>
      <c r="AA1629" s="11" t="n"/>
      <c r="AB1629" s="14">
        <f>B1629&amp;"|"&amp;I1629</f>
        <v/>
      </c>
      <c r="AC1629">
        <f>IF($B1629="","","|"&amp;SUBSTITUTE(TRIM(SUBSTITUTE(SUBSTITUTE(SUBSTITUTE(SUBSTITUTE(SUBSTITUTE(SUBSTITUTE(SUBSTITUTE(SUBSTITUTE(SUBSTITUTE(SUBSTITUTE(SUBSTITUTE(SUBSTITUTE(SUBSTITUTE(SUBSTITUTE(TRIM($B1629&amp;""),CHAR(10)," "),CHAR(13)," "),"."," "),";"," "),","," "),"/"," "),"+"," "),"-"," "),"  "," "),"  "," "),"  "," "),"  "," "),"  "," "),"  "," "))," ","|")&amp;"|")</f>
        <v/>
      </c>
      <c r="AD1629">
        <f>TRIM($I1629&amp;"")</f>
        <v/>
      </c>
    </row>
    <row r="1630" ht="24" customHeight="1">
      <c r="A1630" s="9" t="n">
        <v>46209</v>
      </c>
      <c r="B1630" s="14" t="inlineStr">
        <is>
          <t>10210</t>
        </is>
      </c>
      <c r="C1630" s="14" t="n"/>
      <c r="D1630" s="14" t="inlineStr">
        <is>
          <t>36 PINTURA P.U.</t>
        </is>
      </c>
      <c r="E1630" s="14" t="inlineStr">
        <is>
          <t>30080008</t>
        </is>
      </c>
      <c r="F1630" s="14" t="inlineStr">
        <is>
          <t>(1-7) TAMPO 1360X680X15 MDF - MESA AMST. 1,36X1,36</t>
        </is>
      </c>
      <c r="G1630" s="14" t="inlineStr">
        <is>
          <t>36 PINTURA P.U.</t>
        </is>
      </c>
      <c r="H1630" s="14" t="inlineStr">
        <is>
          <t>36 PINTURA P.U.</t>
        </is>
      </c>
      <c r="I1630" s="9" t="inlineStr">
        <is>
          <t>36 PINTURA P.U.</t>
        </is>
      </c>
      <c r="J1630" s="9" t="n">
        <v>6</v>
      </c>
      <c r="K1630" s="14">
        <f>IF($E1630="","",IFERROR(INDEX('01_Cad_Pecas'!$H$2:$H$5000,MATCH($E1630,'01_Cad_Pecas'!$D$2:$D$5000,0)),IFERROR(INDEX('01_Cad_Pecas'!$H$2:$H$5000,MATCH(VALUE($E1630),'01_Cad_Pecas'!$D$2:$D$5000,0)),"")))</f>
        <v/>
      </c>
      <c r="L1630" s="14">
        <f>IF($E1630="","",IFERROR(INDEX('01_Cad_Pecas'!$I$2:$I$5000,MATCH($E1630,'01_Cad_Pecas'!$D$2:$D$5000,0)),IFERROR(INDEX('01_Cad_Pecas'!$I$2:$I$5000,MATCH(VALUE($E1630),'01_Cad_Pecas'!$D$2:$D$5000,0)),"")))</f>
        <v/>
      </c>
      <c r="M1630" s="14">
        <f>IF(OR($J1630="",$L1630=""),"",IF($K1630="",0,$K1630)+$J1630*$L1630)</f>
        <v/>
      </c>
      <c r="N1630" s="14" t="n">
        <v>46209</v>
      </c>
      <c r="O1630" s="14" t="n">
        <v>6</v>
      </c>
      <c r="P1630" s="14" t="n"/>
      <c r="Q1630" s="14" t="n"/>
      <c r="R1630" s="14" t="n"/>
      <c r="S1630" s="14" t="n"/>
      <c r="T1630" s="14">
        <f>IF(OR($J1630="",$O1630=""),"",$O1630/$J1630)</f>
        <v/>
      </c>
      <c r="U1630" s="14" t="inlineStr">
        <is>
          <t>Concluído</t>
        </is>
      </c>
      <c r="V1630" s="14" t="n"/>
      <c r="W1630" s="14" t="n"/>
      <c r="X1630" s="14" t="n"/>
      <c r="Y1630" s="14" t="n"/>
      <c r="Z1630" s="14" t="n"/>
      <c r="AA1630" s="11" t="n"/>
      <c r="AB1630" s="14">
        <f>B1630&amp;"|"&amp;I1630</f>
        <v/>
      </c>
      <c r="AC1630">
        <f>IF($B1630="","","|"&amp;SUBSTITUTE(TRIM(SUBSTITUTE(SUBSTITUTE(SUBSTITUTE(SUBSTITUTE(SUBSTITUTE(SUBSTITUTE(SUBSTITUTE(SUBSTITUTE(SUBSTITUTE(SUBSTITUTE(SUBSTITUTE(SUBSTITUTE(SUBSTITUTE(SUBSTITUTE(TRIM($B1630&amp;""),CHAR(10)," "),CHAR(13)," "),"."," "),";"," "),","," "),"/"," "),"+"," "),"-"," "),"  "," "),"  "," "),"  "," "),"  "," "),"  "," "),"  "," "))," ","|")&amp;"|")</f>
        <v/>
      </c>
      <c r="AD1630">
        <f>TRIM($I1630&amp;"")</f>
        <v/>
      </c>
    </row>
    <row r="1631" ht="24" customHeight="1">
      <c r="A1631" s="9" t="n">
        <v>46209</v>
      </c>
      <c r="B1631" s="14" t="inlineStr">
        <is>
          <t>10210</t>
        </is>
      </c>
      <c r="C1631" s="14" t="n"/>
      <c r="D1631" s="14" t="inlineStr">
        <is>
          <t>36 PINTURA P.U.</t>
        </is>
      </c>
      <c r="E1631" s="14" t="inlineStr">
        <is>
          <t>20021607</t>
        </is>
      </c>
      <c r="F1631" s="14" t="inlineStr">
        <is>
          <t>TAMPO 1605X905X18 MDF - MESA COM VIDRO</t>
        </is>
      </c>
      <c r="G1631" s="14" t="inlineStr">
        <is>
          <t>36 PINTURA P.U.</t>
        </is>
      </c>
      <c r="H1631" s="14" t="inlineStr">
        <is>
          <t>36 PINTURA P.U.</t>
        </is>
      </c>
      <c r="I1631" s="9" t="inlineStr">
        <is>
          <t>36 PINTURA P.U.</t>
        </is>
      </c>
      <c r="J1631" s="9" t="n">
        <v>18</v>
      </c>
      <c r="K1631" s="14">
        <f>IF($E1631="","",IFERROR(INDEX('01_Cad_Pecas'!$H$2:$H$5000,MATCH($E1631,'01_Cad_Pecas'!$D$2:$D$5000,0)),IFERROR(INDEX('01_Cad_Pecas'!$H$2:$H$5000,MATCH(VALUE($E1631),'01_Cad_Pecas'!$D$2:$D$5000,0)),"")))</f>
        <v/>
      </c>
      <c r="L1631" s="14">
        <f>IF($E1631="","",IFERROR(INDEX('01_Cad_Pecas'!$I$2:$I$5000,MATCH($E1631,'01_Cad_Pecas'!$D$2:$D$5000,0)),IFERROR(INDEX('01_Cad_Pecas'!$I$2:$I$5000,MATCH(VALUE($E1631),'01_Cad_Pecas'!$D$2:$D$5000,0)),"")))</f>
        <v/>
      </c>
      <c r="M1631" s="14">
        <f>IF(OR($J1631="",$L1631=""),"",IF($K1631="",0,$K1631)+$J1631*$L1631)</f>
        <v/>
      </c>
      <c r="N1631" s="14" t="n">
        <v>46209</v>
      </c>
      <c r="O1631" s="14" t="n">
        <v>18</v>
      </c>
      <c r="P1631" s="14" t="n"/>
      <c r="Q1631" s="14" t="n"/>
      <c r="R1631" s="14" t="n"/>
      <c r="S1631" s="14" t="n"/>
      <c r="T1631" s="14">
        <f>IF(OR($J1631="",$O1631=""),"",$O1631/$J1631)</f>
        <v/>
      </c>
      <c r="U1631" s="14" t="inlineStr">
        <is>
          <t>Concluído</t>
        </is>
      </c>
      <c r="V1631" s="14" t="n"/>
      <c r="W1631" s="14" t="n"/>
      <c r="X1631" s="14" t="n"/>
      <c r="Y1631" s="14" t="n"/>
      <c r="Z1631" s="14" t="n"/>
      <c r="AA1631" s="11" t="n"/>
      <c r="AB1631" s="14">
        <f>B1631&amp;"|"&amp;I1631</f>
        <v/>
      </c>
      <c r="AC1631">
        <f>IF($B1631="","","|"&amp;SUBSTITUTE(TRIM(SUBSTITUTE(SUBSTITUTE(SUBSTITUTE(SUBSTITUTE(SUBSTITUTE(SUBSTITUTE(SUBSTITUTE(SUBSTITUTE(SUBSTITUTE(SUBSTITUTE(SUBSTITUTE(SUBSTITUTE(SUBSTITUTE(SUBSTITUTE(TRIM($B1631&amp;""),CHAR(10)," "),CHAR(13)," "),"."," "),";"," "),","," "),"/"," "),"+"," "),"-"," "),"  "," "),"  "," "),"  "," "),"  "," "),"  "," "),"  "," "))," ","|")&amp;"|")</f>
        <v/>
      </c>
      <c r="AD1631">
        <f>TRIM($I1631&amp;"")</f>
        <v/>
      </c>
    </row>
    <row r="1632" ht="24" customHeight="1">
      <c r="A1632" s="9" t="n">
        <v>46209</v>
      </c>
      <c r="B1632" s="14" t="inlineStr">
        <is>
          <t>10210</t>
        </is>
      </c>
      <c r="C1632" s="14" t="n"/>
      <c r="D1632" s="14" t="inlineStr">
        <is>
          <t>36 PINTURA P.U.</t>
        </is>
      </c>
      <c r="E1632" s="14" t="inlineStr">
        <is>
          <t>20051001</t>
        </is>
      </c>
      <c r="F1632" s="14" t="inlineStr">
        <is>
          <t>TAMPO REDONDO 1035X1035X18 MDF - MESA TURIM LIGHT</t>
        </is>
      </c>
      <c r="G1632" s="14" t="inlineStr">
        <is>
          <t>36 PINTURA P.U.</t>
        </is>
      </c>
      <c r="H1632" s="14" t="inlineStr">
        <is>
          <t>36 PINTURA P.U.</t>
        </is>
      </c>
      <c r="I1632" s="9" t="inlineStr">
        <is>
          <t>36 PINTURA P.U.</t>
        </is>
      </c>
      <c r="J1632" s="9" t="n">
        <v>30</v>
      </c>
      <c r="K1632" s="14">
        <f>IF($E1632="","",IFERROR(INDEX('01_Cad_Pecas'!$H$2:$H$5000,MATCH($E1632,'01_Cad_Pecas'!$D$2:$D$5000,0)),IFERROR(INDEX('01_Cad_Pecas'!$H$2:$H$5000,MATCH(VALUE($E1632),'01_Cad_Pecas'!$D$2:$D$5000,0)),"")))</f>
        <v/>
      </c>
      <c r="L1632" s="14">
        <f>IF($E1632="","",IFERROR(INDEX('01_Cad_Pecas'!$I$2:$I$5000,MATCH($E1632,'01_Cad_Pecas'!$D$2:$D$5000,0)),IFERROR(INDEX('01_Cad_Pecas'!$I$2:$I$5000,MATCH(VALUE($E1632),'01_Cad_Pecas'!$D$2:$D$5000,0)),"")))</f>
        <v/>
      </c>
      <c r="M1632" s="14">
        <f>IF(OR($J1632="",$L1632=""),"",IF($K1632="",0,$K1632)+$J1632*$L1632)</f>
        <v/>
      </c>
      <c r="N1632" s="14" t="n">
        <v>46209</v>
      </c>
      <c r="O1632" s="14" t="n">
        <v>30</v>
      </c>
      <c r="P1632" s="14" t="n"/>
      <c r="Q1632" s="14" t="n"/>
      <c r="R1632" s="14" t="n"/>
      <c r="S1632" s="14" t="n"/>
      <c r="T1632" s="14">
        <f>IF(OR($J1632="",$O1632=""),"",$O1632/$J1632)</f>
        <v/>
      </c>
      <c r="U1632" s="14" t="inlineStr">
        <is>
          <t>Concluído</t>
        </is>
      </c>
      <c r="V1632" s="14" t="n"/>
      <c r="W1632" s="14" t="n"/>
      <c r="X1632" s="14" t="n"/>
      <c r="Y1632" s="14" t="n"/>
      <c r="Z1632" s="14" t="n"/>
      <c r="AA1632" s="11" t="n"/>
      <c r="AB1632" s="14">
        <f>B1632&amp;"|"&amp;I1632</f>
        <v/>
      </c>
      <c r="AC1632">
        <f>IF($B1632="","","|"&amp;SUBSTITUTE(TRIM(SUBSTITUTE(SUBSTITUTE(SUBSTITUTE(SUBSTITUTE(SUBSTITUTE(SUBSTITUTE(SUBSTITUTE(SUBSTITUTE(SUBSTITUTE(SUBSTITUTE(SUBSTITUTE(SUBSTITUTE(SUBSTITUTE(SUBSTITUTE(TRIM($B1632&amp;""),CHAR(10)," "),CHAR(13)," "),"."," "),";"," "),","," "),"/"," "),"+"," "),"-"," "),"  "," "),"  "," "),"  "," "),"  "," "),"  "," "),"  "," "))," ","|")&amp;"|")</f>
        <v/>
      </c>
      <c r="AD1632">
        <f>TRIM($I1632&amp;"")</f>
        <v/>
      </c>
    </row>
    <row r="1633" ht="24" customHeight="1">
      <c r="A1633" s="9" t="n">
        <v>46209</v>
      </c>
      <c r="B1633" s="14" t="inlineStr">
        <is>
          <t>10210</t>
        </is>
      </c>
      <c r="C1633" s="14" t="n"/>
      <c r="D1633" s="14" t="inlineStr">
        <is>
          <t>36 PINTURA P.U.</t>
        </is>
      </c>
      <c r="E1633" s="14" t="inlineStr">
        <is>
          <t>20052101</t>
        </is>
      </c>
      <c r="F1633" s="14" t="inlineStr">
        <is>
          <t>TAMPO VITREO 900X900X18 MDF - MESA ATHENAS</t>
        </is>
      </c>
      <c r="G1633" s="14" t="inlineStr">
        <is>
          <t>36 PINTURA P.U.</t>
        </is>
      </c>
      <c r="H1633" s="14" t="inlineStr">
        <is>
          <t>36 PINTURA P.U.</t>
        </is>
      </c>
      <c r="I1633" s="9" t="inlineStr">
        <is>
          <t>36 PINTURA P.U.</t>
        </is>
      </c>
      <c r="J1633" s="9" t="n">
        <v>20</v>
      </c>
      <c r="K1633" s="14">
        <f>IF($E1633="","",IFERROR(INDEX('01_Cad_Pecas'!$H$2:$H$5000,MATCH($E1633,'01_Cad_Pecas'!$D$2:$D$5000,0)),IFERROR(INDEX('01_Cad_Pecas'!$H$2:$H$5000,MATCH(VALUE($E1633),'01_Cad_Pecas'!$D$2:$D$5000,0)),"")))</f>
        <v/>
      </c>
      <c r="L1633" s="14">
        <f>IF($E1633="","",IFERROR(INDEX('01_Cad_Pecas'!$I$2:$I$5000,MATCH($E1633,'01_Cad_Pecas'!$D$2:$D$5000,0)),IFERROR(INDEX('01_Cad_Pecas'!$I$2:$I$5000,MATCH(VALUE($E1633),'01_Cad_Pecas'!$D$2:$D$5000,0)),"")))</f>
        <v/>
      </c>
      <c r="M1633" s="14">
        <f>IF(OR($J1633="",$L1633=""),"",IF($K1633="",0,$K1633)+$J1633*$L1633)</f>
        <v/>
      </c>
      <c r="N1633" s="14" t="n">
        <v>46210</v>
      </c>
      <c r="O1633" s="14" t="n">
        <v>20</v>
      </c>
      <c r="P1633" s="14" t="n"/>
      <c r="Q1633" s="14" t="n"/>
      <c r="R1633" s="14" t="n"/>
      <c r="S1633" s="14" t="n"/>
      <c r="T1633" s="14">
        <f>IF(OR($J1633="",$O1633=""),"",$O1633/$J1633)</f>
        <v/>
      </c>
      <c r="U1633" s="14" t="inlineStr">
        <is>
          <t>Concluído</t>
        </is>
      </c>
      <c r="V1633" s="14" t="n"/>
      <c r="W1633" s="14" t="n"/>
      <c r="X1633" s="14" t="n"/>
      <c r="Y1633" s="14" t="n"/>
      <c r="Z1633" s="14" t="n"/>
      <c r="AA1633" s="11" t="n"/>
      <c r="AB1633" s="14">
        <f>B1633&amp;"|"&amp;I1633</f>
        <v/>
      </c>
      <c r="AC1633">
        <f>IF($B1633="","","|"&amp;SUBSTITUTE(TRIM(SUBSTITUTE(SUBSTITUTE(SUBSTITUTE(SUBSTITUTE(SUBSTITUTE(SUBSTITUTE(SUBSTITUTE(SUBSTITUTE(SUBSTITUTE(SUBSTITUTE(SUBSTITUTE(SUBSTITUTE(SUBSTITUTE(SUBSTITUTE(TRIM($B1633&amp;""),CHAR(10)," "),CHAR(13)," "),"."," "),";"," "),","," "),"/"," "),"+"," "),"-"," "),"  "," "),"  "," "),"  "," "),"  "," "),"  "," "),"  "," "))," ","|")&amp;"|")</f>
        <v/>
      </c>
      <c r="AD1633">
        <f>TRIM($I1633&amp;"")</f>
        <v/>
      </c>
    </row>
    <row r="1634" ht="24" customHeight="1">
      <c r="A1634" s="9" t="n">
        <v>46209</v>
      </c>
      <c r="B1634" s="14" t="inlineStr">
        <is>
          <t>10210</t>
        </is>
      </c>
      <c r="C1634" s="14" t="n"/>
      <c r="D1634" s="14" t="inlineStr">
        <is>
          <t>36 PINTURA P.U.</t>
        </is>
      </c>
      <c r="E1634" s="14" t="inlineStr">
        <is>
          <t>20052201</t>
        </is>
      </c>
      <c r="F1634" s="14" t="inlineStr">
        <is>
          <t>TAMPO VITREO 1205X905X18 MDF-MESA ATHENAS</t>
        </is>
      </c>
      <c r="G1634" s="14" t="inlineStr">
        <is>
          <t>36 PINTURA P.U.</t>
        </is>
      </c>
      <c r="H1634" s="14" t="inlineStr">
        <is>
          <t>36 PINTURA P.U.</t>
        </is>
      </c>
      <c r="I1634" s="9" t="inlineStr">
        <is>
          <t>36 PINTURA P.U.</t>
        </is>
      </c>
      <c r="J1634" s="9" t="n">
        <v>1</v>
      </c>
      <c r="K1634" s="14">
        <f>IF($E1634="","",IFERROR(INDEX('01_Cad_Pecas'!$H$2:$H$5000,MATCH($E1634,'01_Cad_Pecas'!$D$2:$D$5000,0)),IFERROR(INDEX('01_Cad_Pecas'!$H$2:$H$5000,MATCH(VALUE($E1634),'01_Cad_Pecas'!$D$2:$D$5000,0)),"")))</f>
        <v/>
      </c>
      <c r="L1634" s="14">
        <f>IF($E1634="","",IFERROR(INDEX('01_Cad_Pecas'!$I$2:$I$5000,MATCH($E1634,'01_Cad_Pecas'!$D$2:$D$5000,0)),IFERROR(INDEX('01_Cad_Pecas'!$I$2:$I$5000,MATCH(VALUE($E1634),'01_Cad_Pecas'!$D$2:$D$5000,0)),"")))</f>
        <v/>
      </c>
      <c r="M1634" s="14">
        <f>IF(OR($J1634="",$L1634=""),"",IF($K1634="",0,$K1634)+$J1634*$L1634)</f>
        <v/>
      </c>
      <c r="N1634" s="14" t="n">
        <v>46210</v>
      </c>
      <c r="O1634" s="14" t="n">
        <v>1</v>
      </c>
      <c r="P1634" s="14" t="n"/>
      <c r="Q1634" s="14" t="n"/>
      <c r="R1634" s="14" t="n"/>
      <c r="S1634" s="14" t="n"/>
      <c r="T1634" s="14">
        <f>IF(OR($J1634="",$O1634=""),"",$O1634/$J1634)</f>
        <v/>
      </c>
      <c r="U1634" s="14" t="inlineStr">
        <is>
          <t>Concluído</t>
        </is>
      </c>
      <c r="V1634" s="14" t="n"/>
      <c r="W1634" s="14" t="n"/>
      <c r="X1634" s="14" t="n"/>
      <c r="Y1634" s="14" t="n"/>
      <c r="Z1634" s="14" t="n"/>
      <c r="AA1634" s="11" t="n"/>
      <c r="AB1634" s="14">
        <f>B1634&amp;"|"&amp;I1634</f>
        <v/>
      </c>
      <c r="AC1634">
        <f>IF($B1634="","","|"&amp;SUBSTITUTE(TRIM(SUBSTITUTE(SUBSTITUTE(SUBSTITUTE(SUBSTITUTE(SUBSTITUTE(SUBSTITUTE(SUBSTITUTE(SUBSTITUTE(SUBSTITUTE(SUBSTITUTE(SUBSTITUTE(SUBSTITUTE(SUBSTITUTE(SUBSTITUTE(TRIM($B1634&amp;""),CHAR(10)," "),CHAR(13)," "),"."," "),";"," "),","," "),"/"," "),"+"," "),"-"," "),"  "," "),"  "," "),"  "," "),"  "," "),"  "," "),"  "," "))," ","|")&amp;"|")</f>
        <v/>
      </c>
      <c r="AD1634">
        <f>TRIM($I1634&amp;"")</f>
        <v/>
      </c>
    </row>
    <row r="1635" ht="24" customHeight="1">
      <c r="A1635" s="9" t="n">
        <v>46209</v>
      </c>
      <c r="B1635" s="14" t="inlineStr">
        <is>
          <t>10210</t>
        </is>
      </c>
      <c r="C1635" s="14" t="n"/>
      <c r="D1635" s="14" t="inlineStr">
        <is>
          <t>36 PINTURA P.U.</t>
        </is>
      </c>
      <c r="E1635" s="14" t="inlineStr">
        <is>
          <t>20053207</t>
        </is>
      </c>
      <c r="F1635" s="14" t="inlineStr">
        <is>
          <t>TAMPO 1205X905X18 MDF - MESA COM VIDRO</t>
        </is>
      </c>
      <c r="G1635" s="14" t="inlineStr">
        <is>
          <t>36 PINTURA P.U.</t>
        </is>
      </c>
      <c r="H1635" s="14" t="inlineStr">
        <is>
          <t>36 PINTURA P.U.</t>
        </is>
      </c>
      <c r="I1635" s="9" t="inlineStr">
        <is>
          <t>36 PINTURA P.U.</t>
        </is>
      </c>
      <c r="J1635" s="9" t="n">
        <v>10</v>
      </c>
      <c r="K1635" s="14">
        <f>IF($E1635="","",IFERROR(INDEX('01_Cad_Pecas'!$H$2:$H$5000,MATCH($E1635,'01_Cad_Pecas'!$D$2:$D$5000,0)),IFERROR(INDEX('01_Cad_Pecas'!$H$2:$H$5000,MATCH(VALUE($E1635),'01_Cad_Pecas'!$D$2:$D$5000,0)),"")))</f>
        <v/>
      </c>
      <c r="L1635" s="14">
        <f>IF($E1635="","",IFERROR(INDEX('01_Cad_Pecas'!$I$2:$I$5000,MATCH($E1635,'01_Cad_Pecas'!$D$2:$D$5000,0)),IFERROR(INDEX('01_Cad_Pecas'!$I$2:$I$5000,MATCH(VALUE($E1635),'01_Cad_Pecas'!$D$2:$D$5000,0)),"")))</f>
        <v/>
      </c>
      <c r="M1635" s="14">
        <f>IF(OR($J1635="",$L1635=""),"",IF($K1635="",0,$K1635)+$J1635*$L1635)</f>
        <v/>
      </c>
      <c r="N1635" s="14" t="n">
        <v>46210</v>
      </c>
      <c r="O1635" s="14" t="n">
        <v>10</v>
      </c>
      <c r="P1635" s="14" t="n"/>
      <c r="Q1635" s="14" t="n"/>
      <c r="R1635" s="14" t="n"/>
      <c r="S1635" s="14" t="n"/>
      <c r="T1635" s="14">
        <f>IF(OR($J1635="",$O1635=""),"",$O1635/$J1635)</f>
        <v/>
      </c>
      <c r="U1635" s="14" t="inlineStr">
        <is>
          <t>Concluído</t>
        </is>
      </c>
      <c r="V1635" s="14" t="n"/>
      <c r="W1635" s="14" t="n"/>
      <c r="X1635" s="14" t="n"/>
      <c r="Y1635" s="14" t="n"/>
      <c r="Z1635" s="14" t="n"/>
      <c r="AA1635" s="11" t="n"/>
      <c r="AB1635" s="14">
        <f>B1635&amp;"|"&amp;I1635</f>
        <v/>
      </c>
      <c r="AC1635">
        <f>IF($B1635="","","|"&amp;SUBSTITUTE(TRIM(SUBSTITUTE(SUBSTITUTE(SUBSTITUTE(SUBSTITUTE(SUBSTITUTE(SUBSTITUTE(SUBSTITUTE(SUBSTITUTE(SUBSTITUTE(SUBSTITUTE(SUBSTITUTE(SUBSTITUTE(SUBSTITUTE(SUBSTITUTE(TRIM($B1635&amp;""),CHAR(10)," "),CHAR(13)," "),"."," "),";"," "),","," "),"/"," "),"+"," "),"-"," "),"  "," "),"  "," "),"  "," "),"  "," "),"  "," "),"  "," "))," ","|")&amp;"|")</f>
        <v/>
      </c>
      <c r="AD1635">
        <f>TRIM($I1635&amp;"")</f>
        <v/>
      </c>
    </row>
    <row r="1636" ht="24" customHeight="1">
      <c r="A1636" s="9" t="n">
        <v>46209</v>
      </c>
      <c r="B1636" s="14" t="inlineStr">
        <is>
          <t>10210</t>
        </is>
      </c>
      <c r="C1636" s="14" t="n"/>
      <c r="D1636" s="14" t="inlineStr">
        <is>
          <t>36 PINTURA P.U.</t>
        </is>
      </c>
      <c r="E1636" s="14" t="inlineStr">
        <is>
          <t>30006104</t>
        </is>
      </c>
      <c r="F1636" s="14" t="inlineStr">
        <is>
          <t>MOLDURA ENCOSTO 445X280X15 MDF - CAD SANTIAGO NEW</t>
        </is>
      </c>
      <c r="G1636" s="14" t="inlineStr">
        <is>
          <t>36 PINTURA P.U.</t>
        </is>
      </c>
      <c r="H1636" s="14" t="inlineStr">
        <is>
          <t>36 PINTURA P.U.</t>
        </is>
      </c>
      <c r="I1636" s="9" t="inlineStr">
        <is>
          <t>36 PINTURA P.U.</t>
        </is>
      </c>
      <c r="J1636" s="9" t="n">
        <v>302</v>
      </c>
      <c r="K1636" s="14">
        <f>IF($E1636="","",IFERROR(INDEX('01_Cad_Pecas'!$H$2:$H$5000,MATCH($E1636,'01_Cad_Pecas'!$D$2:$D$5000,0)),IFERROR(INDEX('01_Cad_Pecas'!$H$2:$H$5000,MATCH(VALUE($E1636),'01_Cad_Pecas'!$D$2:$D$5000,0)),"")))</f>
        <v/>
      </c>
      <c r="L1636" s="14">
        <f>IF($E1636="","",IFERROR(INDEX('01_Cad_Pecas'!$I$2:$I$5000,MATCH($E1636,'01_Cad_Pecas'!$D$2:$D$5000,0)),IFERROR(INDEX('01_Cad_Pecas'!$I$2:$I$5000,MATCH(VALUE($E1636),'01_Cad_Pecas'!$D$2:$D$5000,0)),"")))</f>
        <v/>
      </c>
      <c r="M1636" s="14">
        <f>IF(OR($J1636="",$L1636=""),"",IF($K1636="",0,$K1636)+$J1636*$L1636)</f>
        <v/>
      </c>
      <c r="N1636" s="14" t="n">
        <v>46210</v>
      </c>
      <c r="O1636" s="14" t="n">
        <v>302</v>
      </c>
      <c r="P1636" s="14" t="n"/>
      <c r="Q1636" s="14" t="n"/>
      <c r="R1636" s="14" t="n"/>
      <c r="S1636" s="14" t="n"/>
      <c r="T1636" s="14">
        <f>IF(OR($J1636="",$O1636=""),"",$O1636/$J1636)</f>
        <v/>
      </c>
      <c r="U1636" s="14" t="inlineStr">
        <is>
          <t>Concluído</t>
        </is>
      </c>
      <c r="V1636" s="14" t="n"/>
      <c r="W1636" s="14" t="n"/>
      <c r="X1636" s="14" t="n"/>
      <c r="Y1636" s="14" t="n"/>
      <c r="Z1636" s="14" t="n"/>
      <c r="AA1636" s="11" t="n"/>
      <c r="AB1636" s="14">
        <f>B1636&amp;"|"&amp;I1636</f>
        <v/>
      </c>
      <c r="AC1636">
        <f>IF($B1636="","","|"&amp;SUBSTITUTE(TRIM(SUBSTITUTE(SUBSTITUTE(SUBSTITUTE(SUBSTITUTE(SUBSTITUTE(SUBSTITUTE(SUBSTITUTE(SUBSTITUTE(SUBSTITUTE(SUBSTITUTE(SUBSTITUTE(SUBSTITUTE(SUBSTITUTE(SUBSTITUTE(TRIM($B1636&amp;""),CHAR(10)," "),CHAR(13)," "),"."," "),";"," "),","," "),"/"," "),"+"," "),"-"," "),"  "," "),"  "," "),"  "," "),"  "," "),"  "," "),"  "," "))," ","|")&amp;"|")</f>
        <v/>
      </c>
      <c r="AD1636">
        <f>TRIM($I1636&amp;"")</f>
        <v/>
      </c>
    </row>
    <row r="1637" ht="24" customHeight="1">
      <c r="A1637" s="9" t="n">
        <v>46209</v>
      </c>
      <c r="B1637" s="14" t="inlineStr">
        <is>
          <t>10210</t>
        </is>
      </c>
      <c r="C1637" s="14" t="n"/>
      <c r="D1637" s="14" t="inlineStr">
        <is>
          <t>36 PINTURA P.U.</t>
        </is>
      </c>
      <c r="E1637" s="14" t="inlineStr">
        <is>
          <t>30001201</t>
        </is>
      </c>
      <c r="F1637" s="14" t="inlineStr">
        <is>
          <t>PE TRASEIRO 980X65(911)X25 MDF (11PCS)- CAD PE INT</t>
        </is>
      </c>
      <c r="G1637" s="14" t="inlineStr">
        <is>
          <t>36 PINTURA P.U.</t>
        </is>
      </c>
      <c r="H1637" s="14" t="inlineStr">
        <is>
          <t>36 PINTURA P.U.</t>
        </is>
      </c>
      <c r="I1637" s="9" t="inlineStr">
        <is>
          <t>36 PINTURA P.U.</t>
        </is>
      </c>
      <c r="J1637" s="9" t="n">
        <v>220</v>
      </c>
      <c r="K1637" s="14">
        <f>IF($E1637="","",IFERROR(INDEX('01_Cad_Pecas'!$H$2:$H$5000,MATCH($E1637,'01_Cad_Pecas'!$D$2:$D$5000,0)),IFERROR(INDEX('01_Cad_Pecas'!$H$2:$H$5000,MATCH(VALUE($E1637),'01_Cad_Pecas'!$D$2:$D$5000,0)),"")))</f>
        <v/>
      </c>
      <c r="L1637" s="14">
        <f>IF($E1637="","",IFERROR(INDEX('01_Cad_Pecas'!$I$2:$I$5000,MATCH($E1637,'01_Cad_Pecas'!$D$2:$D$5000,0)),IFERROR(INDEX('01_Cad_Pecas'!$I$2:$I$5000,MATCH(VALUE($E1637),'01_Cad_Pecas'!$D$2:$D$5000,0)),"")))</f>
        <v/>
      </c>
      <c r="M1637" s="14">
        <f>IF(OR($J1637="",$L1637=""),"",IF($K1637="",0,$K1637)+$J1637*$L1637)</f>
        <v/>
      </c>
      <c r="N1637" s="14" t="n">
        <v>46210</v>
      </c>
      <c r="O1637" s="14" t="n">
        <v>220</v>
      </c>
      <c r="P1637" s="14" t="n"/>
      <c r="Q1637" s="14" t="n"/>
      <c r="R1637" s="14" t="n"/>
      <c r="S1637" s="14" t="n"/>
      <c r="T1637" s="14">
        <f>IF(OR($J1637="",$O1637=""),"",$O1637/$J1637)</f>
        <v/>
      </c>
      <c r="U1637" s="14" t="inlineStr">
        <is>
          <t>Concluído</t>
        </is>
      </c>
      <c r="V1637" s="14" t="n"/>
      <c r="W1637" s="14" t="n"/>
      <c r="X1637" s="14" t="n"/>
      <c r="Y1637" s="14" t="n"/>
      <c r="Z1637" s="14" t="n"/>
      <c r="AA1637" s="11" t="n"/>
      <c r="AB1637" s="14">
        <f>B1637&amp;"|"&amp;I1637</f>
        <v/>
      </c>
      <c r="AC1637">
        <f>IF($B1637="","","|"&amp;SUBSTITUTE(TRIM(SUBSTITUTE(SUBSTITUTE(SUBSTITUTE(SUBSTITUTE(SUBSTITUTE(SUBSTITUTE(SUBSTITUTE(SUBSTITUTE(SUBSTITUTE(SUBSTITUTE(SUBSTITUTE(SUBSTITUTE(SUBSTITUTE(SUBSTITUTE(TRIM($B1637&amp;""),CHAR(10)," "),CHAR(13)," "),"."," "),";"," "),","," "),"/"," "),"+"," "),"-"," "),"  "," "),"  "," "),"  "," "),"  "," "),"  "," "),"  "," "))," ","|")&amp;"|")</f>
        <v/>
      </c>
      <c r="AD1637">
        <f>TRIM($I1637&amp;"")</f>
        <v/>
      </c>
    </row>
    <row r="1638" ht="24" customHeight="1">
      <c r="A1638" s="9" t="n">
        <v>46209</v>
      </c>
      <c r="B1638" s="14" t="inlineStr">
        <is>
          <t>10210</t>
        </is>
      </c>
      <c r="C1638" s="14" t="n"/>
      <c r="D1638" s="14" t="inlineStr">
        <is>
          <t>36 PINTURA P.U.</t>
        </is>
      </c>
      <c r="E1638" s="14" t="inlineStr">
        <is>
          <t>30001301</t>
        </is>
      </c>
      <c r="F1638" s="14" t="inlineStr">
        <is>
          <t>PE TRASEIRO 920X65(911)X25 MDF (11PCS)- CAD PE INT</t>
        </is>
      </c>
      <c r="G1638" s="14" t="inlineStr">
        <is>
          <t>36 PINTURA P.U.</t>
        </is>
      </c>
      <c r="H1638" s="14" t="inlineStr">
        <is>
          <t>36 PINTURA P.U.</t>
        </is>
      </c>
      <c r="I1638" s="9" t="inlineStr">
        <is>
          <t>36 PINTURA P.U.</t>
        </is>
      </c>
      <c r="J1638" s="9" t="n">
        <v>148</v>
      </c>
      <c r="K1638" s="14">
        <f>IF($E1638="","",IFERROR(INDEX('01_Cad_Pecas'!$H$2:$H$5000,MATCH($E1638,'01_Cad_Pecas'!$D$2:$D$5000,0)),IFERROR(INDEX('01_Cad_Pecas'!$H$2:$H$5000,MATCH(VALUE($E1638),'01_Cad_Pecas'!$D$2:$D$5000,0)),"")))</f>
        <v/>
      </c>
      <c r="L1638" s="14">
        <f>IF($E1638="","",IFERROR(INDEX('01_Cad_Pecas'!$I$2:$I$5000,MATCH($E1638,'01_Cad_Pecas'!$D$2:$D$5000,0)),IFERROR(INDEX('01_Cad_Pecas'!$I$2:$I$5000,MATCH(VALUE($E1638),'01_Cad_Pecas'!$D$2:$D$5000,0)),"")))</f>
        <v/>
      </c>
      <c r="M1638" s="14">
        <f>IF(OR($J1638="",$L1638=""),"",IF($K1638="",0,$K1638)+$J1638*$L1638)</f>
        <v/>
      </c>
      <c r="N1638" s="14" t="n">
        <v>46210</v>
      </c>
      <c r="O1638" s="14" t="n">
        <v>148</v>
      </c>
      <c r="P1638" s="14" t="n"/>
      <c r="Q1638" s="14" t="n"/>
      <c r="R1638" s="14" t="n"/>
      <c r="S1638" s="14" t="n"/>
      <c r="T1638" s="14">
        <f>IF(OR($J1638="",$O1638=""),"",$O1638/$J1638)</f>
        <v/>
      </c>
      <c r="U1638" s="14" t="inlineStr">
        <is>
          <t>Concluído</t>
        </is>
      </c>
      <c r="V1638" s="14" t="n"/>
      <c r="W1638" s="14" t="n"/>
      <c r="X1638" s="14" t="n"/>
      <c r="Y1638" s="14" t="n"/>
      <c r="Z1638" s="14" t="n"/>
      <c r="AA1638" s="11" t="n"/>
      <c r="AB1638" s="14">
        <f>B1638&amp;"|"&amp;I1638</f>
        <v/>
      </c>
      <c r="AC1638">
        <f>IF($B1638="","","|"&amp;SUBSTITUTE(TRIM(SUBSTITUTE(SUBSTITUTE(SUBSTITUTE(SUBSTITUTE(SUBSTITUTE(SUBSTITUTE(SUBSTITUTE(SUBSTITUTE(SUBSTITUTE(SUBSTITUTE(SUBSTITUTE(SUBSTITUTE(SUBSTITUTE(SUBSTITUTE(TRIM($B1638&amp;""),CHAR(10)," "),CHAR(13)," "),"."," "),";"," "),","," "),"/"," "),"+"," "),"-"," "),"  "," "),"  "," "),"  "," "),"  "," "),"  "," "),"  "," "))," ","|")&amp;"|")</f>
        <v/>
      </c>
      <c r="AD1638">
        <f>TRIM($I1638&amp;"")</f>
        <v/>
      </c>
    </row>
    <row r="1639" ht="24" customHeight="1">
      <c r="A1639" s="9" t="n">
        <v>46209</v>
      </c>
      <c r="B1639" s="14" t="inlineStr">
        <is>
          <t>10210</t>
        </is>
      </c>
      <c r="C1639" s="14" t="n"/>
      <c r="D1639" s="14" t="inlineStr">
        <is>
          <t>36 PINTURA P.U.</t>
        </is>
      </c>
      <c r="E1639" s="14" t="inlineStr">
        <is>
          <t>30006101</t>
        </is>
      </c>
      <c r="F1639" s="14" t="inlineStr">
        <is>
          <t>PE TRAS 880X30(911)X25 MDF (13PC) ESQ SANTIAGO NEW</t>
        </is>
      </c>
      <c r="G1639" s="14" t="inlineStr">
        <is>
          <t>36 PINTURA P.U.</t>
        </is>
      </c>
      <c r="H1639" s="14" t="inlineStr">
        <is>
          <t>36 PINTURA P.U.</t>
        </is>
      </c>
      <c r="I1639" s="9" t="inlineStr">
        <is>
          <t>36 PINTURA P.U.</t>
        </is>
      </c>
      <c r="J1639" s="9" t="n">
        <v>302</v>
      </c>
      <c r="K1639" s="14">
        <f>IF($E1639="","",IFERROR(INDEX('01_Cad_Pecas'!$H$2:$H$5000,MATCH($E1639,'01_Cad_Pecas'!$D$2:$D$5000,0)),IFERROR(INDEX('01_Cad_Pecas'!$H$2:$H$5000,MATCH(VALUE($E1639),'01_Cad_Pecas'!$D$2:$D$5000,0)),"")))</f>
        <v/>
      </c>
      <c r="L1639" s="14">
        <f>IF($E1639="","",IFERROR(INDEX('01_Cad_Pecas'!$I$2:$I$5000,MATCH($E1639,'01_Cad_Pecas'!$D$2:$D$5000,0)),IFERROR(INDEX('01_Cad_Pecas'!$I$2:$I$5000,MATCH(VALUE($E1639),'01_Cad_Pecas'!$D$2:$D$5000,0)),"")))</f>
        <v/>
      </c>
      <c r="M1639" s="14">
        <f>IF(OR($J1639="",$L1639=""),"",IF($K1639="",0,$K1639)+$J1639*$L1639)</f>
        <v/>
      </c>
      <c r="N1639" s="14" t="n">
        <v>46210</v>
      </c>
      <c r="O1639" s="14" t="n">
        <v>302</v>
      </c>
      <c r="P1639" s="14" t="n"/>
      <c r="Q1639" s="14" t="n"/>
      <c r="R1639" s="14" t="n"/>
      <c r="S1639" s="14" t="n"/>
      <c r="T1639" s="14">
        <f>IF(OR($J1639="",$O1639=""),"",$O1639/$J1639)</f>
        <v/>
      </c>
      <c r="U1639" s="14" t="inlineStr">
        <is>
          <t>Concluído</t>
        </is>
      </c>
      <c r="V1639" s="14" t="n"/>
      <c r="W1639" s="14" t="n"/>
      <c r="X1639" s="14" t="n"/>
      <c r="Y1639" s="14" t="n"/>
      <c r="Z1639" s="14" t="n"/>
      <c r="AA1639" s="11" t="n"/>
      <c r="AB1639" s="14">
        <f>B1639&amp;"|"&amp;I1639</f>
        <v/>
      </c>
      <c r="AC1639">
        <f>IF($B1639="","","|"&amp;SUBSTITUTE(TRIM(SUBSTITUTE(SUBSTITUTE(SUBSTITUTE(SUBSTITUTE(SUBSTITUTE(SUBSTITUTE(SUBSTITUTE(SUBSTITUTE(SUBSTITUTE(SUBSTITUTE(SUBSTITUTE(SUBSTITUTE(SUBSTITUTE(SUBSTITUTE(TRIM($B1639&amp;""),CHAR(10)," "),CHAR(13)," "),"."," "),";"," "),","," "),"/"," "),"+"," "),"-"," "),"  "," "),"  "," "),"  "," "),"  "," "),"  "," "),"  "," "))," ","|")&amp;"|")</f>
        <v/>
      </c>
      <c r="AD1639">
        <f>TRIM($I1639&amp;"")</f>
        <v/>
      </c>
    </row>
    <row r="1640" ht="24" customHeight="1">
      <c r="A1640" s="9" t="n">
        <v>46209</v>
      </c>
      <c r="B1640" s="14" t="inlineStr">
        <is>
          <t>10210</t>
        </is>
      </c>
      <c r="C1640" s="14" t="n"/>
      <c r="D1640" s="14" t="inlineStr">
        <is>
          <t>36 PINTURA P.U.</t>
        </is>
      </c>
      <c r="E1640" s="14" t="inlineStr">
        <is>
          <t>30006102</t>
        </is>
      </c>
      <c r="F1640" s="14" t="inlineStr">
        <is>
          <t>PE TRAS 880X30(911)X25 MDF (13PC) DIR SANTIAGO NEW</t>
        </is>
      </c>
      <c r="G1640" s="14" t="inlineStr">
        <is>
          <t>36 PINTURA P.U.</t>
        </is>
      </c>
      <c r="H1640" s="14" t="inlineStr">
        <is>
          <t>36 PINTURA P.U.</t>
        </is>
      </c>
      <c r="I1640" s="9" t="inlineStr">
        <is>
          <t>36 PINTURA P.U.</t>
        </is>
      </c>
      <c r="J1640" s="9" t="n">
        <v>302</v>
      </c>
      <c r="K1640" s="14">
        <f>IF($E1640="","",IFERROR(INDEX('01_Cad_Pecas'!$H$2:$H$5000,MATCH($E1640,'01_Cad_Pecas'!$D$2:$D$5000,0)),IFERROR(INDEX('01_Cad_Pecas'!$H$2:$H$5000,MATCH(VALUE($E1640),'01_Cad_Pecas'!$D$2:$D$5000,0)),"")))</f>
        <v/>
      </c>
      <c r="L1640" s="14">
        <f>IF($E1640="","",IFERROR(INDEX('01_Cad_Pecas'!$I$2:$I$5000,MATCH($E1640,'01_Cad_Pecas'!$D$2:$D$5000,0)),IFERROR(INDEX('01_Cad_Pecas'!$I$2:$I$5000,MATCH(VALUE($E1640),'01_Cad_Pecas'!$D$2:$D$5000,0)),"")))</f>
        <v/>
      </c>
      <c r="M1640" s="14">
        <f>IF(OR($J1640="",$L1640=""),"",IF($K1640="",0,$K1640)+$J1640*$L1640)</f>
        <v/>
      </c>
      <c r="N1640" s="14" t="n">
        <v>46210</v>
      </c>
      <c r="O1640" s="14" t="n">
        <v>302</v>
      </c>
      <c r="P1640" s="14" t="n"/>
      <c r="Q1640" s="14" t="n"/>
      <c r="R1640" s="14" t="n"/>
      <c r="S1640" s="14" t="n"/>
      <c r="T1640" s="14">
        <f>IF(OR($J1640="",$O1640=""),"",$O1640/$J1640)</f>
        <v/>
      </c>
      <c r="U1640" s="14" t="inlineStr">
        <is>
          <t>Concluído</t>
        </is>
      </c>
      <c r="V1640" s="14" t="n"/>
      <c r="W1640" s="14" t="n"/>
      <c r="X1640" s="14" t="n"/>
      <c r="Y1640" s="14" t="n"/>
      <c r="Z1640" s="14" t="n"/>
      <c r="AA1640" s="11" t="n"/>
      <c r="AB1640" s="14">
        <f>B1640&amp;"|"&amp;I1640</f>
        <v/>
      </c>
      <c r="AC1640">
        <f>IF($B1640="","","|"&amp;SUBSTITUTE(TRIM(SUBSTITUTE(SUBSTITUTE(SUBSTITUTE(SUBSTITUTE(SUBSTITUTE(SUBSTITUTE(SUBSTITUTE(SUBSTITUTE(SUBSTITUTE(SUBSTITUTE(SUBSTITUTE(SUBSTITUTE(SUBSTITUTE(SUBSTITUTE(TRIM($B1640&amp;""),CHAR(10)," "),CHAR(13)," "),"."," "),";"," "),","," "),"/"," "),"+"," "),"-"," "),"  "," "),"  "," "),"  "," "),"  "," "),"  "," "),"  "," "))," ","|")&amp;"|")</f>
        <v/>
      </c>
      <c r="AD1640">
        <f>TRIM($I1640&amp;"")</f>
        <v/>
      </c>
    </row>
    <row r="1641" ht="24" customHeight="1">
      <c r="A1641" s="9" t="n">
        <v>46209</v>
      </c>
      <c r="B1641" s="14" t="inlineStr">
        <is>
          <t>10210</t>
        </is>
      </c>
      <c r="C1641" s="14" t="n"/>
      <c r="D1641" s="14" t="inlineStr">
        <is>
          <t>36 PINTURA P.U.</t>
        </is>
      </c>
      <c r="E1641" s="14" t="inlineStr">
        <is>
          <t>30006801</t>
        </is>
      </c>
      <c r="F1641" s="14" t="inlineStr">
        <is>
          <t>PE TRASEIRO 980X94(911)X25 MDF (8PCS)- CAD GENOVA</t>
        </is>
      </c>
      <c r="G1641" s="14" t="inlineStr">
        <is>
          <t>36 PINTURA P.U.</t>
        </is>
      </c>
      <c r="H1641" s="14" t="inlineStr">
        <is>
          <t>36 PINTURA P.U.</t>
        </is>
      </c>
      <c r="I1641" s="9" t="inlineStr">
        <is>
          <t>36 PINTURA P.U.</t>
        </is>
      </c>
      <c r="J1641" s="9" t="n">
        <v>84</v>
      </c>
      <c r="K1641" s="14">
        <f>IF($E1641="","",IFERROR(INDEX('01_Cad_Pecas'!$H$2:$H$5000,MATCH($E1641,'01_Cad_Pecas'!$D$2:$D$5000,0)),IFERROR(INDEX('01_Cad_Pecas'!$H$2:$H$5000,MATCH(VALUE($E1641),'01_Cad_Pecas'!$D$2:$D$5000,0)),"")))</f>
        <v/>
      </c>
      <c r="L1641" s="14">
        <f>IF($E1641="","",IFERROR(INDEX('01_Cad_Pecas'!$I$2:$I$5000,MATCH($E1641,'01_Cad_Pecas'!$D$2:$D$5000,0)),IFERROR(INDEX('01_Cad_Pecas'!$I$2:$I$5000,MATCH(VALUE($E1641),'01_Cad_Pecas'!$D$2:$D$5000,0)),"")))</f>
        <v/>
      </c>
      <c r="M1641" s="14">
        <f>IF(OR($J1641="",$L1641=""),"",IF($K1641="",0,$K1641)+$J1641*$L1641)</f>
        <v/>
      </c>
      <c r="N1641" s="14" t="n">
        <v>46210</v>
      </c>
      <c r="O1641" s="14" t="n">
        <v>84</v>
      </c>
      <c r="P1641" s="14" t="n"/>
      <c r="Q1641" s="14" t="n"/>
      <c r="R1641" s="14" t="n"/>
      <c r="S1641" s="14" t="n"/>
      <c r="T1641" s="14">
        <f>IF(OR($J1641="",$O1641=""),"",$O1641/$J1641)</f>
        <v/>
      </c>
      <c r="U1641" s="14" t="inlineStr">
        <is>
          <t>Concluído</t>
        </is>
      </c>
      <c r="V1641" s="14" t="n"/>
      <c r="W1641" s="14" t="n"/>
      <c r="X1641" s="14" t="n"/>
      <c r="Y1641" s="14" t="n"/>
      <c r="Z1641" s="14" t="n"/>
      <c r="AA1641" s="11" t="n"/>
      <c r="AB1641" s="14">
        <f>B1641&amp;"|"&amp;I1641</f>
        <v/>
      </c>
      <c r="AC1641">
        <f>IF($B1641="","","|"&amp;SUBSTITUTE(TRIM(SUBSTITUTE(SUBSTITUTE(SUBSTITUTE(SUBSTITUTE(SUBSTITUTE(SUBSTITUTE(SUBSTITUTE(SUBSTITUTE(SUBSTITUTE(SUBSTITUTE(SUBSTITUTE(SUBSTITUTE(SUBSTITUTE(SUBSTITUTE(TRIM($B1641&amp;""),CHAR(10)," "),CHAR(13)," "),"."," "),";"," "),","," "),"/"," "),"+"," "),"-"," "),"  "," "),"  "," "),"  "," "),"  "," "),"  "," "),"  "," "))," ","|")&amp;"|")</f>
        <v/>
      </c>
      <c r="AD1641">
        <f>TRIM($I1641&amp;"")</f>
        <v/>
      </c>
    </row>
    <row r="1642" ht="24" customHeight="1">
      <c r="A1642" s="9" t="n">
        <v>46209</v>
      </c>
      <c r="B1642" s="14" t="inlineStr">
        <is>
          <t>10210</t>
        </is>
      </c>
      <c r="C1642" s="14" t="n"/>
      <c r="D1642" s="14" t="inlineStr">
        <is>
          <t>36 PINTURA P.U.</t>
        </is>
      </c>
      <c r="E1642" s="14" t="inlineStr">
        <is>
          <t>30009703</t>
        </is>
      </c>
      <c r="F1642" s="14" t="inlineStr">
        <is>
          <t>ESPALDAR 390X40(911)X25 MDF (24) - CADEIRA GRECIA</t>
        </is>
      </c>
      <c r="G1642" s="14" t="inlineStr">
        <is>
          <t>36 PINTURA P.U.</t>
        </is>
      </c>
      <c r="H1642" s="14" t="inlineStr">
        <is>
          <t>36 PINTURA P.U.</t>
        </is>
      </c>
      <c r="I1642" s="9" t="inlineStr">
        <is>
          <t>36 PINTURA P.U.</t>
        </is>
      </c>
      <c r="J1642" s="9" t="n">
        <v>146</v>
      </c>
      <c r="K1642" s="14">
        <f>IF($E1642="","",IFERROR(INDEX('01_Cad_Pecas'!$H$2:$H$5000,MATCH($E1642,'01_Cad_Pecas'!$D$2:$D$5000,0)),IFERROR(INDEX('01_Cad_Pecas'!$H$2:$H$5000,MATCH(VALUE($E1642),'01_Cad_Pecas'!$D$2:$D$5000,0)),"")))</f>
        <v/>
      </c>
      <c r="L1642" s="14">
        <f>IF($E1642="","",IFERROR(INDEX('01_Cad_Pecas'!$I$2:$I$5000,MATCH($E1642,'01_Cad_Pecas'!$D$2:$D$5000,0)),IFERROR(INDEX('01_Cad_Pecas'!$I$2:$I$5000,MATCH(VALUE($E1642),'01_Cad_Pecas'!$D$2:$D$5000,0)),"")))</f>
        <v/>
      </c>
      <c r="M1642" s="14">
        <f>IF(OR($J1642="",$L1642=""),"",IF($K1642="",0,$K1642)+$J1642*$L1642)</f>
        <v/>
      </c>
      <c r="N1642" s="14" t="n">
        <v>46210</v>
      </c>
      <c r="O1642" s="14" t="n">
        <v>146</v>
      </c>
      <c r="P1642" s="14" t="n"/>
      <c r="Q1642" s="14" t="n"/>
      <c r="R1642" s="14" t="n"/>
      <c r="S1642" s="14" t="n"/>
      <c r="T1642" s="14">
        <f>IF(OR($J1642="",$O1642=""),"",$O1642/$J1642)</f>
        <v/>
      </c>
      <c r="U1642" s="14" t="inlineStr">
        <is>
          <t>Concluído</t>
        </is>
      </c>
      <c r="V1642" s="14" t="n"/>
      <c r="W1642" s="14" t="n"/>
      <c r="X1642" s="14" t="n"/>
      <c r="Y1642" s="14" t="n"/>
      <c r="Z1642" s="14" t="n"/>
      <c r="AA1642" s="11" t="n"/>
      <c r="AB1642" s="14">
        <f>B1642&amp;"|"&amp;I1642</f>
        <v/>
      </c>
      <c r="AC1642">
        <f>IF($B1642="","","|"&amp;SUBSTITUTE(TRIM(SUBSTITUTE(SUBSTITUTE(SUBSTITUTE(SUBSTITUTE(SUBSTITUTE(SUBSTITUTE(SUBSTITUTE(SUBSTITUTE(SUBSTITUTE(SUBSTITUTE(SUBSTITUTE(SUBSTITUTE(SUBSTITUTE(SUBSTITUTE(TRIM($B1642&amp;""),CHAR(10)," "),CHAR(13)," "),"."," "),";"," "),","," "),"/"," "),"+"," "),"-"," "),"  "," "),"  "," "),"  "," "),"  "," "),"  "," "),"  "," "))," ","|")&amp;"|")</f>
        <v/>
      </c>
      <c r="AD1642">
        <f>TRIM($I1642&amp;"")</f>
        <v/>
      </c>
    </row>
    <row r="1643" ht="24" customHeight="1">
      <c r="A1643" s="9" t="n">
        <v>46203</v>
      </c>
      <c r="B1643" s="14" t="inlineStr">
        <is>
          <t>10199,10201</t>
        </is>
      </c>
      <c r="C1643" s="14" t="n"/>
      <c r="D1643" s="14" t="inlineStr">
        <is>
          <t>46 SECCIONADORA 1</t>
        </is>
      </c>
      <c r="E1643" s="14" t="inlineStr">
        <is>
          <t>20052204</t>
        </is>
      </c>
      <c r="F1643" s="14" t="inlineStr">
        <is>
          <t>(3) APOIO TAMPO 740X440X12 MDP - MESA ATHENAS 1,20</t>
        </is>
      </c>
      <c r="G1643" s="14" t="inlineStr">
        <is>
          <t>46 SECCIONADORA 1</t>
        </is>
      </c>
      <c r="H1643" s="14" t="inlineStr">
        <is>
          <t>46 SECCIONADORA 1</t>
        </is>
      </c>
      <c r="I1643" s="9" t="inlineStr">
        <is>
          <t>46 SECCIONADORA 1</t>
        </is>
      </c>
      <c r="J1643" s="9" t="n">
        <v>10</v>
      </c>
      <c r="K1643" s="14">
        <f>IF($E1643="","",IFERROR(INDEX('01_Cad_Pecas'!$H$2:$H$5000,MATCH($E1643,'01_Cad_Pecas'!$D$2:$D$5000,0)),IFERROR(INDEX('01_Cad_Pecas'!$H$2:$H$5000,MATCH(VALUE($E1643),'01_Cad_Pecas'!$D$2:$D$5000,0)),"")))</f>
        <v/>
      </c>
      <c r="L1643" s="14">
        <f>IF($E1643="","",IFERROR(INDEX('01_Cad_Pecas'!$I$2:$I$5000,MATCH($E1643,'01_Cad_Pecas'!$D$2:$D$5000,0)),IFERROR(INDEX('01_Cad_Pecas'!$I$2:$I$5000,MATCH(VALUE($E1643),'01_Cad_Pecas'!$D$2:$D$5000,0)),"")))</f>
        <v/>
      </c>
      <c r="M1643" s="14">
        <f>IF(OR($J1643="",$L1643=""),"",IF($K1643="",0,$K1643)+$J1643*$L1643)</f>
        <v/>
      </c>
      <c r="N1643" s="14" t="n">
        <v>46203</v>
      </c>
      <c r="O1643" s="9" t="n">
        <v>10</v>
      </c>
      <c r="P1643" s="14" t="n"/>
      <c r="Q1643" s="14" t="n"/>
      <c r="R1643" s="14" t="n"/>
      <c r="S1643" s="14" t="n"/>
      <c r="T1643" s="14" t="n"/>
      <c r="U1643" s="14" t="n"/>
      <c r="V1643" s="14" t="n"/>
      <c r="W1643" s="14" t="n"/>
      <c r="X1643" s="14" t="n"/>
      <c r="Y1643" s="14" t="n"/>
      <c r="Z1643" s="14" t="n"/>
      <c r="AA1643" s="11" t="n"/>
      <c r="AB1643" s="14">
        <f>B1643&amp;"|"&amp;I1643</f>
        <v/>
      </c>
      <c r="AC1643">
        <f>IF($B1643="","","|"&amp;SUBSTITUTE(TRIM(SUBSTITUTE(SUBSTITUTE(SUBSTITUTE(SUBSTITUTE(SUBSTITUTE(SUBSTITUTE(SUBSTITUTE(SUBSTITUTE(SUBSTITUTE(SUBSTITUTE(SUBSTITUTE(SUBSTITUTE(SUBSTITUTE(SUBSTITUTE(TRIM($B1643&amp;""),CHAR(10)," "),CHAR(13)," "),"."," "),";"," "),","," "),"/"," "),"+"," "),"-"," "),"  "," "),"  "," "),"  "," "),"  "," "),"  "," "),"  "," "))," ","|")&amp;"|")</f>
        <v/>
      </c>
      <c r="AD1643">
        <f>TRIM($I1643&amp;"")</f>
        <v/>
      </c>
    </row>
    <row r="1644" ht="24" customHeight="1">
      <c r="A1644" s="9" t="n">
        <v>46203</v>
      </c>
      <c r="B1644" s="14" t="inlineStr">
        <is>
          <t>10199,10201</t>
        </is>
      </c>
      <c r="C1644" s="14" t="n"/>
      <c r="D1644" s="14" t="inlineStr">
        <is>
          <t>46 SECCIONADORA 1</t>
        </is>
      </c>
      <c r="E1644" s="14" t="inlineStr">
        <is>
          <t>30124003</t>
        </is>
      </c>
      <c r="F1644" s="14" t="inlineStr">
        <is>
          <t>(4) APOIO TAMPO 680X452X12 MDP - BASE DUBLIN</t>
        </is>
      </c>
      <c r="G1644" s="14" t="inlineStr">
        <is>
          <t>46 SECCIONADORA 1</t>
        </is>
      </c>
      <c r="H1644" s="14" t="inlineStr">
        <is>
          <t>46 SECCIONADORA 1</t>
        </is>
      </c>
      <c r="I1644" s="9" t="inlineStr">
        <is>
          <t>46 SECCIONADORA 1</t>
        </is>
      </c>
      <c r="J1644" s="9" t="n">
        <v>20</v>
      </c>
      <c r="K1644" s="14">
        <f>IF($E1644="","",IFERROR(INDEX('01_Cad_Pecas'!$H$2:$H$5000,MATCH($E1644,'01_Cad_Pecas'!$D$2:$D$5000,0)),IFERROR(INDEX('01_Cad_Pecas'!$H$2:$H$5000,MATCH(VALUE($E1644),'01_Cad_Pecas'!$D$2:$D$5000,0)),"")))</f>
        <v/>
      </c>
      <c r="L1644" s="14">
        <f>IF($E1644="","",IFERROR(INDEX('01_Cad_Pecas'!$I$2:$I$5000,MATCH($E1644,'01_Cad_Pecas'!$D$2:$D$5000,0)),IFERROR(INDEX('01_Cad_Pecas'!$I$2:$I$5000,MATCH(VALUE($E1644),'01_Cad_Pecas'!$D$2:$D$5000,0)),"")))</f>
        <v/>
      </c>
      <c r="M1644" s="14">
        <f>IF(OR($J1644="",$L1644=""),"",IF($K1644="",0,$K1644)+$J1644*$L1644)</f>
        <v/>
      </c>
      <c r="N1644" s="14" t="n">
        <v>46203</v>
      </c>
      <c r="O1644" s="9" t="n">
        <v>20</v>
      </c>
      <c r="P1644" s="14" t="n"/>
      <c r="Q1644" s="14" t="n"/>
      <c r="R1644" s="14" t="n"/>
      <c r="S1644" s="14" t="n"/>
      <c r="T1644" s="14" t="n"/>
      <c r="U1644" s="14" t="n"/>
      <c r="V1644" s="14" t="n"/>
      <c r="W1644" s="14" t="n"/>
      <c r="X1644" s="14" t="n"/>
      <c r="Y1644" s="14" t="n"/>
      <c r="Z1644" s="14" t="n"/>
      <c r="AA1644" s="11" t="n"/>
      <c r="AB1644" s="14">
        <f>B1644&amp;"|"&amp;I1644</f>
        <v/>
      </c>
      <c r="AC1644">
        <f>IF($B1644="","","|"&amp;SUBSTITUTE(TRIM(SUBSTITUTE(SUBSTITUTE(SUBSTITUTE(SUBSTITUTE(SUBSTITUTE(SUBSTITUTE(SUBSTITUTE(SUBSTITUTE(SUBSTITUTE(SUBSTITUTE(SUBSTITUTE(SUBSTITUTE(SUBSTITUTE(SUBSTITUTE(TRIM($B1644&amp;""),CHAR(10)," "),CHAR(13)," "),"."," "),";"," "),","," "),"/"," "),"+"," "),"-"," "),"  "," "),"  "," "),"  "," "),"  "," "),"  "," "),"  "," "))," ","|")&amp;"|")</f>
        <v/>
      </c>
      <c r="AD1644">
        <f>TRIM($I1644&amp;"")</f>
        <v/>
      </c>
    </row>
    <row r="1645" ht="24" customHeight="1">
      <c r="A1645" s="9" t="n">
        <v>46203</v>
      </c>
      <c r="B1645" s="14" t="inlineStr">
        <is>
          <t>10199,10201</t>
        </is>
      </c>
      <c r="C1645" s="14" t="n"/>
      <c r="D1645" s="14" t="inlineStr">
        <is>
          <t>46 SECCIONADORA 1</t>
        </is>
      </c>
      <c r="E1645" s="14" t="inlineStr">
        <is>
          <t>30001205</t>
        </is>
      </c>
      <c r="F1645" s="14" t="inlineStr">
        <is>
          <t>TRAV ASSENTO 367X80X15 MDP CAD PE INTEIRO/ MADEIRA</t>
        </is>
      </c>
      <c r="G1645" s="14" t="inlineStr">
        <is>
          <t>46 SECCIONADORA 1</t>
        </is>
      </c>
      <c r="H1645" s="14" t="inlineStr">
        <is>
          <t>46 SECCIONADORA 1</t>
        </is>
      </c>
      <c r="I1645" s="9" t="inlineStr">
        <is>
          <t>46 SECCIONADORA 1</t>
        </is>
      </c>
      <c r="J1645" s="9" t="n">
        <v>776</v>
      </c>
      <c r="K1645" s="14">
        <f>IF($E1645="","",IFERROR(INDEX('01_Cad_Pecas'!$H$2:$H$5000,MATCH($E1645,'01_Cad_Pecas'!$D$2:$D$5000,0)),IFERROR(INDEX('01_Cad_Pecas'!$H$2:$H$5000,MATCH(VALUE($E1645),'01_Cad_Pecas'!$D$2:$D$5000,0)),"")))</f>
        <v/>
      </c>
      <c r="L1645" s="14">
        <f>IF($E1645="","",IFERROR(INDEX('01_Cad_Pecas'!$I$2:$I$5000,MATCH($E1645,'01_Cad_Pecas'!$D$2:$D$5000,0)),IFERROR(INDEX('01_Cad_Pecas'!$I$2:$I$5000,MATCH(VALUE($E1645),'01_Cad_Pecas'!$D$2:$D$5000,0)),"")))</f>
        <v/>
      </c>
      <c r="M1645" s="14">
        <f>IF(OR($J1645="",$L1645=""),"",IF($K1645="",0,$K1645)+$J1645*$L1645)</f>
        <v/>
      </c>
      <c r="N1645" s="14" t="n">
        <v>46203</v>
      </c>
      <c r="O1645" s="9" t="n">
        <v>776</v>
      </c>
      <c r="P1645" s="14" t="n"/>
      <c r="Q1645" s="14" t="n"/>
      <c r="R1645" s="14" t="n"/>
      <c r="S1645" s="14" t="n"/>
      <c r="T1645" s="14" t="n"/>
      <c r="U1645" s="14" t="n"/>
      <c r="V1645" s="14" t="n"/>
      <c r="W1645" s="14" t="n"/>
      <c r="X1645" s="14" t="n"/>
      <c r="Y1645" s="14" t="n"/>
      <c r="Z1645" s="14" t="n"/>
      <c r="AA1645" s="11" t="n"/>
      <c r="AB1645" s="14">
        <f>B1645&amp;"|"&amp;I1645</f>
        <v/>
      </c>
      <c r="AC1645">
        <f>IF($B1645="","","|"&amp;SUBSTITUTE(TRIM(SUBSTITUTE(SUBSTITUTE(SUBSTITUTE(SUBSTITUTE(SUBSTITUTE(SUBSTITUTE(SUBSTITUTE(SUBSTITUTE(SUBSTITUTE(SUBSTITUTE(SUBSTITUTE(SUBSTITUTE(SUBSTITUTE(SUBSTITUTE(TRIM($B1645&amp;""),CHAR(10)," "),CHAR(13)," "),"."," "),";"," "),","," "),"/"," "),"+"," "),"-"," "),"  "," "),"  "," "),"  "," "),"  "," "),"  "," "),"  "," "))," ","|")&amp;"|")</f>
        <v/>
      </c>
      <c r="AD1645">
        <f>TRIM($I1645&amp;"")</f>
        <v/>
      </c>
    </row>
    <row r="1646" ht="24" customHeight="1">
      <c r="A1646" s="9" t="n">
        <v>46203</v>
      </c>
      <c r="B1646" s="14" t="inlineStr">
        <is>
          <t>10199,10201</t>
        </is>
      </c>
      <c r="C1646" s="14" t="n"/>
      <c r="D1646" s="14" t="inlineStr">
        <is>
          <t>46 SECCIONADORA 1</t>
        </is>
      </c>
      <c r="E1646" s="14" t="inlineStr">
        <is>
          <t>30001206</t>
        </is>
      </c>
      <c r="F1646" s="14" t="inlineStr">
        <is>
          <t>TRAVESSA ENCOSTO 360X80X15 MDP CAD PE INTEIRO</t>
        </is>
      </c>
      <c r="G1646" s="14" t="inlineStr">
        <is>
          <t>46 SECCIONADORA 1</t>
        </is>
      </c>
      <c r="H1646" s="14" t="inlineStr">
        <is>
          <t>46 SECCIONADORA 1</t>
        </is>
      </c>
      <c r="I1646" s="9" t="inlineStr">
        <is>
          <t>46 SECCIONADORA 1</t>
        </is>
      </c>
      <c r="J1646" s="9" t="n">
        <v>776</v>
      </c>
      <c r="K1646" s="14">
        <f>IF($E1646="","",IFERROR(INDEX('01_Cad_Pecas'!$H$2:$H$5000,MATCH($E1646,'01_Cad_Pecas'!$D$2:$D$5000,0)),IFERROR(INDEX('01_Cad_Pecas'!$H$2:$H$5000,MATCH(VALUE($E1646),'01_Cad_Pecas'!$D$2:$D$5000,0)),"")))</f>
        <v/>
      </c>
      <c r="L1646" s="14">
        <f>IF($E1646="","",IFERROR(INDEX('01_Cad_Pecas'!$I$2:$I$5000,MATCH($E1646,'01_Cad_Pecas'!$D$2:$D$5000,0)),IFERROR(INDEX('01_Cad_Pecas'!$I$2:$I$5000,MATCH(VALUE($E1646),'01_Cad_Pecas'!$D$2:$D$5000,0)),"")))</f>
        <v/>
      </c>
      <c r="M1646" s="14">
        <f>IF(OR($J1646="",$L1646=""),"",IF($K1646="",0,$K1646)+$J1646*$L1646)</f>
        <v/>
      </c>
      <c r="N1646" s="14" t="n">
        <v>46203</v>
      </c>
      <c r="O1646" s="9" t="n">
        <v>776</v>
      </c>
      <c r="P1646" s="14" t="n"/>
      <c r="Q1646" s="14" t="n"/>
      <c r="R1646" s="14" t="n"/>
      <c r="S1646" s="14" t="n"/>
      <c r="T1646" s="14" t="n"/>
      <c r="U1646" s="14" t="n"/>
      <c r="V1646" s="14" t="n"/>
      <c r="W1646" s="14" t="n"/>
      <c r="X1646" s="14" t="n"/>
      <c r="Y1646" s="14" t="n"/>
      <c r="Z1646" s="14" t="n"/>
      <c r="AA1646" s="11" t="n"/>
      <c r="AB1646" s="14">
        <f>B1646&amp;"|"&amp;I1646</f>
        <v/>
      </c>
      <c r="AC1646">
        <f>IF($B1646="","","|"&amp;SUBSTITUTE(TRIM(SUBSTITUTE(SUBSTITUTE(SUBSTITUTE(SUBSTITUTE(SUBSTITUTE(SUBSTITUTE(SUBSTITUTE(SUBSTITUTE(SUBSTITUTE(SUBSTITUTE(SUBSTITUTE(SUBSTITUTE(SUBSTITUTE(SUBSTITUTE(TRIM($B1646&amp;""),CHAR(10)," "),CHAR(13)," "),"."," "),";"," "),","," "),"/"," "),"+"," "),"-"," "),"  "," "),"  "," "),"  "," "),"  "," "),"  "," "),"  "," "))," ","|")&amp;"|")</f>
        <v/>
      </c>
      <c r="AD1646">
        <f>TRIM($I1646&amp;"")</f>
        <v/>
      </c>
    </row>
    <row r="1647" ht="24" customHeight="1">
      <c r="A1647" s="9" t="n">
        <v>46203</v>
      </c>
      <c r="B1647" s="14" t="inlineStr">
        <is>
          <t>10199,10201</t>
        </is>
      </c>
      <c r="C1647" s="14" t="n"/>
      <c r="D1647" s="14" t="inlineStr">
        <is>
          <t>46 SECCIONADORA 1</t>
        </is>
      </c>
      <c r="E1647" s="14" t="inlineStr">
        <is>
          <t>30001207</t>
        </is>
      </c>
      <c r="F1647" s="14" t="inlineStr">
        <is>
          <t>TRAVESSA 360X62X15 MDP CAD PE INTEIRO</t>
        </is>
      </c>
      <c r="G1647" s="14" t="inlineStr">
        <is>
          <t>46 SECCIONADORA 1</t>
        </is>
      </c>
      <c r="H1647" s="14" t="inlineStr">
        <is>
          <t>46 SECCIONADORA 1</t>
        </is>
      </c>
      <c r="I1647" s="9" t="inlineStr">
        <is>
          <t>46 SECCIONADORA 1</t>
        </is>
      </c>
      <c r="J1647" s="9" t="n">
        <v>776</v>
      </c>
      <c r="K1647" s="14">
        <f>IF($E1647="","",IFERROR(INDEX('01_Cad_Pecas'!$H$2:$H$5000,MATCH($E1647,'01_Cad_Pecas'!$D$2:$D$5000,0)),IFERROR(INDEX('01_Cad_Pecas'!$H$2:$H$5000,MATCH(VALUE($E1647),'01_Cad_Pecas'!$D$2:$D$5000,0)),"")))</f>
        <v/>
      </c>
      <c r="L1647" s="14">
        <f>IF($E1647="","",IFERROR(INDEX('01_Cad_Pecas'!$I$2:$I$5000,MATCH($E1647,'01_Cad_Pecas'!$D$2:$D$5000,0)),IFERROR(INDEX('01_Cad_Pecas'!$I$2:$I$5000,MATCH(VALUE($E1647),'01_Cad_Pecas'!$D$2:$D$5000,0)),"")))</f>
        <v/>
      </c>
      <c r="M1647" s="14">
        <f>IF(OR($J1647="",$L1647=""),"",IF($K1647="",0,$K1647)+$J1647*$L1647)</f>
        <v/>
      </c>
      <c r="N1647" s="14" t="n">
        <v>46203</v>
      </c>
      <c r="O1647" s="9" t="n">
        <v>776</v>
      </c>
      <c r="P1647" s="14" t="n"/>
      <c r="Q1647" s="14" t="n"/>
      <c r="R1647" s="14" t="n"/>
      <c r="S1647" s="14" t="n"/>
      <c r="T1647" s="14" t="n"/>
      <c r="U1647" s="14" t="n"/>
      <c r="V1647" s="14" t="n"/>
      <c r="W1647" s="14" t="n"/>
      <c r="X1647" s="14" t="n"/>
      <c r="Y1647" s="14" t="n"/>
      <c r="Z1647" s="14" t="n"/>
      <c r="AA1647" s="11" t="n"/>
      <c r="AB1647" s="14">
        <f>B1647&amp;"|"&amp;I1647</f>
        <v/>
      </c>
      <c r="AC1647">
        <f>IF($B1647="","","|"&amp;SUBSTITUTE(TRIM(SUBSTITUTE(SUBSTITUTE(SUBSTITUTE(SUBSTITUTE(SUBSTITUTE(SUBSTITUTE(SUBSTITUTE(SUBSTITUTE(SUBSTITUTE(SUBSTITUTE(SUBSTITUTE(SUBSTITUTE(SUBSTITUTE(SUBSTITUTE(TRIM($B1647&amp;""),CHAR(10)," "),CHAR(13)," "),"."," "),";"," "),","," "),"/"," "),"+"," "),"-"," "),"  "," "),"  "," "),"  "," "),"  "," "),"  "," "),"  "," "))," ","|")&amp;"|")</f>
        <v/>
      </c>
      <c r="AD1647">
        <f>TRIM($I1647&amp;"")</f>
        <v/>
      </c>
    </row>
    <row r="1648" ht="24" customHeight="1">
      <c r="A1648" s="9" t="n">
        <v>46203</v>
      </c>
      <c r="B1648" s="14" t="inlineStr">
        <is>
          <t>10199,10201</t>
        </is>
      </c>
      <c r="C1648" s="14" t="n"/>
      <c r="D1648" s="14" t="inlineStr">
        <is>
          <t>46 SECCIONADORA 1</t>
        </is>
      </c>
      <c r="E1648" s="14" t="inlineStr">
        <is>
          <t>30003407</t>
        </is>
      </c>
      <c r="F1648" s="14" t="inlineStr">
        <is>
          <t>TRAVESSA ENCOSTO 360X72X15 MDP - CAD DAKAR</t>
        </is>
      </c>
      <c r="G1648" s="14" t="inlineStr">
        <is>
          <t>46 SECCIONADORA 1</t>
        </is>
      </c>
      <c r="H1648" s="14" t="inlineStr">
        <is>
          <t>46 SECCIONADORA 1</t>
        </is>
      </c>
      <c r="I1648" s="9" t="inlineStr">
        <is>
          <t>46 SECCIONADORA 1</t>
        </is>
      </c>
      <c r="J1648" s="9" t="n">
        <v>156</v>
      </c>
      <c r="K1648" s="14">
        <f>IF($E1648="","",IFERROR(INDEX('01_Cad_Pecas'!$H$2:$H$5000,MATCH($E1648,'01_Cad_Pecas'!$D$2:$D$5000,0)),IFERROR(INDEX('01_Cad_Pecas'!$H$2:$H$5000,MATCH(VALUE($E1648),'01_Cad_Pecas'!$D$2:$D$5000,0)),"")))</f>
        <v/>
      </c>
      <c r="L1648" s="14">
        <f>IF($E1648="","",IFERROR(INDEX('01_Cad_Pecas'!$I$2:$I$5000,MATCH($E1648,'01_Cad_Pecas'!$D$2:$D$5000,0)),IFERROR(INDEX('01_Cad_Pecas'!$I$2:$I$5000,MATCH(VALUE($E1648),'01_Cad_Pecas'!$D$2:$D$5000,0)),"")))</f>
        <v/>
      </c>
      <c r="M1648" s="14">
        <f>IF(OR($J1648="",$L1648=""),"",IF($K1648="",0,$K1648)+$J1648*$L1648)</f>
        <v/>
      </c>
      <c r="N1648" s="14" t="n">
        <v>46203</v>
      </c>
      <c r="O1648" s="9" t="n">
        <v>156</v>
      </c>
      <c r="P1648" s="14" t="n"/>
      <c r="Q1648" s="14" t="n"/>
      <c r="R1648" s="14" t="n"/>
      <c r="S1648" s="14" t="n"/>
      <c r="T1648" s="14" t="n"/>
      <c r="U1648" s="14" t="n"/>
      <c r="V1648" s="14" t="n"/>
      <c r="W1648" s="14" t="n"/>
      <c r="X1648" s="14" t="n"/>
      <c r="Y1648" s="14" t="n"/>
      <c r="Z1648" s="14" t="n"/>
      <c r="AA1648" s="11" t="n"/>
      <c r="AB1648" s="14">
        <f>B1648&amp;"|"&amp;I1648</f>
        <v/>
      </c>
      <c r="AC1648">
        <f>IF($B1648="","","|"&amp;SUBSTITUTE(TRIM(SUBSTITUTE(SUBSTITUTE(SUBSTITUTE(SUBSTITUTE(SUBSTITUTE(SUBSTITUTE(SUBSTITUTE(SUBSTITUTE(SUBSTITUTE(SUBSTITUTE(SUBSTITUTE(SUBSTITUTE(SUBSTITUTE(SUBSTITUTE(TRIM($B1648&amp;""),CHAR(10)," "),CHAR(13)," "),"."," "),";"," "),","," "),"/"," "),"+"," "),"-"," "),"  "," "),"  "," "),"  "," "),"  "," "),"  "," "),"  "," "))," ","|")&amp;"|")</f>
        <v/>
      </c>
      <c r="AD1648">
        <f>TRIM($I1648&amp;"")</f>
        <v/>
      </c>
    </row>
    <row r="1649" ht="24" customHeight="1">
      <c r="A1649" s="9" t="n">
        <v>46203</v>
      </c>
      <c r="B1649" s="14" t="inlineStr">
        <is>
          <t>10199,10201</t>
        </is>
      </c>
      <c r="C1649" s="14" t="n"/>
      <c r="D1649" s="14" t="inlineStr">
        <is>
          <t>46 SECCIONADORA 1</t>
        </is>
      </c>
      <c r="E1649" s="14" t="inlineStr">
        <is>
          <t>20019005</t>
        </is>
      </c>
      <c r="F1649" s="14" t="inlineStr">
        <is>
          <t>RIPA 751X70X12 MDF - MESA SANTIAGO</t>
        </is>
      </c>
      <c r="G1649" s="14" t="inlineStr">
        <is>
          <t>46 SECCIONADORA 1</t>
        </is>
      </c>
      <c r="H1649" s="14" t="inlineStr">
        <is>
          <t>46 SECCIONADORA 1</t>
        </is>
      </c>
      <c r="I1649" s="9" t="inlineStr">
        <is>
          <t>46 SECCIONADORA 1</t>
        </is>
      </c>
      <c r="J1649" s="9" t="n">
        <v>80</v>
      </c>
      <c r="K1649" s="14">
        <f>IF($E1649="","",IFERROR(INDEX('01_Cad_Pecas'!$H$2:$H$5000,MATCH($E1649,'01_Cad_Pecas'!$D$2:$D$5000,0)),IFERROR(INDEX('01_Cad_Pecas'!$H$2:$H$5000,MATCH(VALUE($E1649),'01_Cad_Pecas'!$D$2:$D$5000,0)),"")))</f>
        <v/>
      </c>
      <c r="L1649" s="14">
        <f>IF($E1649="","",IFERROR(INDEX('01_Cad_Pecas'!$I$2:$I$5000,MATCH($E1649,'01_Cad_Pecas'!$D$2:$D$5000,0)),IFERROR(INDEX('01_Cad_Pecas'!$I$2:$I$5000,MATCH(VALUE($E1649),'01_Cad_Pecas'!$D$2:$D$5000,0)),"")))</f>
        <v/>
      </c>
      <c r="M1649" s="14">
        <f>IF(OR($J1649="",$L1649=""),"",IF($K1649="",0,$K1649)+$J1649*$L1649)</f>
        <v/>
      </c>
      <c r="N1649" s="14" t="n">
        <v>46203</v>
      </c>
      <c r="O1649" s="9" t="n">
        <v>80</v>
      </c>
      <c r="P1649" s="14" t="n"/>
      <c r="Q1649" s="14" t="n"/>
      <c r="R1649" s="14" t="n"/>
      <c r="S1649" s="14" t="n"/>
      <c r="T1649" s="14" t="n"/>
      <c r="U1649" s="14" t="n"/>
      <c r="V1649" s="14" t="n"/>
      <c r="W1649" s="14" t="n"/>
      <c r="X1649" s="14" t="n"/>
      <c r="Y1649" s="14" t="n"/>
      <c r="Z1649" s="14" t="n"/>
      <c r="AA1649" s="11" t="n"/>
      <c r="AB1649" s="14">
        <f>B1649&amp;"|"&amp;I1649</f>
        <v/>
      </c>
      <c r="AC1649">
        <f>IF($B1649="","","|"&amp;SUBSTITUTE(TRIM(SUBSTITUTE(SUBSTITUTE(SUBSTITUTE(SUBSTITUTE(SUBSTITUTE(SUBSTITUTE(SUBSTITUTE(SUBSTITUTE(SUBSTITUTE(SUBSTITUTE(SUBSTITUTE(SUBSTITUTE(SUBSTITUTE(SUBSTITUTE(TRIM($B1649&amp;""),CHAR(10)," "),CHAR(13)," "),"."," "),";"," "),","," "),"/"," "),"+"," "),"-"," "),"  "," "),"  "," "),"  "," "),"  "," "),"  "," "),"  "," "))," ","|")&amp;"|")</f>
        <v/>
      </c>
      <c r="AD1649">
        <f>TRIM($I1649&amp;"")</f>
        <v/>
      </c>
    </row>
    <row r="1650" ht="24" customHeight="1">
      <c r="A1650" s="9" t="n">
        <v>46203</v>
      </c>
      <c r="B1650" s="14" t="inlineStr">
        <is>
          <t>10199,10201</t>
        </is>
      </c>
      <c r="C1650" s="14" t="n"/>
      <c r="D1650" s="14" t="inlineStr">
        <is>
          <t>46 SECCIONADORA 1</t>
        </is>
      </c>
      <c r="E1650" s="14" t="inlineStr">
        <is>
          <t>20034301</t>
        </is>
      </c>
      <c r="F1650" s="14" t="inlineStr">
        <is>
          <t>LATERAL EXTERNA 751X446X12 MDF - SANTIAGO 1,03</t>
        </is>
      </c>
      <c r="G1650" s="14" t="inlineStr">
        <is>
          <t>46 SECCIONADORA 1</t>
        </is>
      </c>
      <c r="H1650" s="14" t="inlineStr">
        <is>
          <t>46 SECCIONADORA 1</t>
        </is>
      </c>
      <c r="I1650" s="9" t="inlineStr">
        <is>
          <t>46 SECCIONADORA 1</t>
        </is>
      </c>
      <c r="J1650" s="9" t="n">
        <v>16</v>
      </c>
      <c r="K1650" s="14">
        <f>IF($E1650="","",IFERROR(INDEX('01_Cad_Pecas'!$H$2:$H$5000,MATCH($E1650,'01_Cad_Pecas'!$D$2:$D$5000,0)),IFERROR(INDEX('01_Cad_Pecas'!$H$2:$H$5000,MATCH(VALUE($E1650),'01_Cad_Pecas'!$D$2:$D$5000,0)),"")))</f>
        <v/>
      </c>
      <c r="L1650" s="14">
        <f>IF($E1650="","",IFERROR(INDEX('01_Cad_Pecas'!$I$2:$I$5000,MATCH($E1650,'01_Cad_Pecas'!$D$2:$D$5000,0)),IFERROR(INDEX('01_Cad_Pecas'!$I$2:$I$5000,MATCH(VALUE($E1650),'01_Cad_Pecas'!$D$2:$D$5000,0)),"")))</f>
        <v/>
      </c>
      <c r="M1650" s="14">
        <f>IF(OR($J1650="",$L1650=""),"",IF($K1650="",0,$K1650)+$J1650*$L1650)</f>
        <v/>
      </c>
      <c r="N1650" s="14" t="n">
        <v>46203</v>
      </c>
      <c r="O1650" s="9" t="n">
        <v>16</v>
      </c>
      <c r="P1650" s="14" t="n"/>
      <c r="Q1650" s="14" t="n"/>
      <c r="R1650" s="14" t="n"/>
      <c r="S1650" s="14" t="n"/>
      <c r="T1650" s="14" t="n"/>
      <c r="U1650" s="14" t="n"/>
      <c r="V1650" s="14" t="n"/>
      <c r="W1650" s="14" t="n"/>
      <c r="X1650" s="14" t="n"/>
      <c r="Y1650" s="14" t="n"/>
      <c r="Z1650" s="14" t="n"/>
      <c r="AA1650" s="11" t="n"/>
      <c r="AB1650" s="14">
        <f>B1650&amp;"|"&amp;I1650</f>
        <v/>
      </c>
      <c r="AC1650">
        <f>IF($B1650="","","|"&amp;SUBSTITUTE(TRIM(SUBSTITUTE(SUBSTITUTE(SUBSTITUTE(SUBSTITUTE(SUBSTITUTE(SUBSTITUTE(SUBSTITUTE(SUBSTITUTE(SUBSTITUTE(SUBSTITUTE(SUBSTITUTE(SUBSTITUTE(SUBSTITUTE(SUBSTITUTE(TRIM($B1650&amp;""),CHAR(10)," "),CHAR(13)," "),"."," "),";"," "),","," "),"/"," "),"+"," "),"-"," "),"  "," "),"  "," "),"  "," "),"  "," "),"  "," "),"  "," "))," ","|")&amp;"|")</f>
        <v/>
      </c>
      <c r="AD1650">
        <f>TRIM($I1650&amp;"")</f>
        <v/>
      </c>
    </row>
    <row r="1651" ht="24" customHeight="1">
      <c r="A1651" s="9" t="n">
        <v>46203</v>
      </c>
      <c r="B1651" s="14" t="inlineStr">
        <is>
          <t>10199,10201</t>
        </is>
      </c>
      <c r="C1651" s="14" t="n"/>
      <c r="D1651" s="14" t="inlineStr">
        <is>
          <t>46 SECCIONADORA 1</t>
        </is>
      </c>
      <c r="E1651" s="14" t="inlineStr">
        <is>
          <t>20034302</t>
        </is>
      </c>
      <c r="F1651" s="14" t="inlineStr">
        <is>
          <t>FUNDO 751X446X12 MDF - SANTIAGO 1,03</t>
        </is>
      </c>
      <c r="G1651" s="14" t="inlineStr">
        <is>
          <t>46 SECCIONADORA 1</t>
        </is>
      </c>
      <c r="H1651" s="14" t="inlineStr">
        <is>
          <t>46 SECCIONADORA 1</t>
        </is>
      </c>
      <c r="I1651" s="9" t="inlineStr">
        <is>
          <t>46 SECCIONADORA 1</t>
        </is>
      </c>
      <c r="J1651" s="9" t="n">
        <v>16</v>
      </c>
      <c r="K1651" s="14">
        <f>IF($E1651="","",IFERROR(INDEX('01_Cad_Pecas'!$H$2:$H$5000,MATCH($E1651,'01_Cad_Pecas'!$D$2:$D$5000,0)),IFERROR(INDEX('01_Cad_Pecas'!$H$2:$H$5000,MATCH(VALUE($E1651),'01_Cad_Pecas'!$D$2:$D$5000,0)),"")))</f>
        <v/>
      </c>
      <c r="L1651" s="14">
        <f>IF($E1651="","",IFERROR(INDEX('01_Cad_Pecas'!$I$2:$I$5000,MATCH($E1651,'01_Cad_Pecas'!$D$2:$D$5000,0)),IFERROR(INDEX('01_Cad_Pecas'!$I$2:$I$5000,MATCH(VALUE($E1651),'01_Cad_Pecas'!$D$2:$D$5000,0)),"")))</f>
        <v/>
      </c>
      <c r="M1651" s="14">
        <f>IF(OR($J1651="",$L1651=""),"",IF($K1651="",0,$K1651)+$J1651*$L1651)</f>
        <v/>
      </c>
      <c r="N1651" s="14" t="n">
        <v>46203</v>
      </c>
      <c r="O1651" s="9" t="n">
        <v>16</v>
      </c>
      <c r="P1651" s="14" t="n"/>
      <c r="Q1651" s="14" t="n"/>
      <c r="R1651" s="14" t="n"/>
      <c r="S1651" s="14" t="n"/>
      <c r="T1651" s="14" t="n"/>
      <c r="U1651" s="14" t="n"/>
      <c r="V1651" s="14" t="n"/>
      <c r="W1651" s="14" t="n"/>
      <c r="X1651" s="14" t="n"/>
      <c r="Y1651" s="14" t="n"/>
      <c r="Z1651" s="14" t="n"/>
      <c r="AA1651" s="11" t="n"/>
      <c r="AB1651" s="14">
        <f>B1651&amp;"|"&amp;I1651</f>
        <v/>
      </c>
      <c r="AC1651">
        <f>IF($B1651="","","|"&amp;SUBSTITUTE(TRIM(SUBSTITUTE(SUBSTITUTE(SUBSTITUTE(SUBSTITUTE(SUBSTITUTE(SUBSTITUTE(SUBSTITUTE(SUBSTITUTE(SUBSTITUTE(SUBSTITUTE(SUBSTITUTE(SUBSTITUTE(SUBSTITUTE(SUBSTITUTE(TRIM($B1651&amp;""),CHAR(10)," "),CHAR(13)," "),"."," "),";"," "),","," "),"/"," "),"+"," "),"-"," "),"  "," "),"  "," "),"  "," "),"  "," "),"  "," "),"  "," "))," ","|")&amp;"|")</f>
        <v/>
      </c>
      <c r="AD1651">
        <f>TRIM($I1651&amp;"")</f>
        <v/>
      </c>
    </row>
    <row r="1652" ht="24" customHeight="1">
      <c r="A1652" s="9" t="n">
        <v>46203</v>
      </c>
      <c r="B1652" s="14" t="inlineStr">
        <is>
          <t>10199,10201</t>
        </is>
      </c>
      <c r="C1652" s="14" t="n"/>
      <c r="D1652" s="14" t="inlineStr">
        <is>
          <t>46 SECCIONADORA 1</t>
        </is>
      </c>
      <c r="E1652" s="14" t="inlineStr">
        <is>
          <t>20034303</t>
        </is>
      </c>
      <c r="F1652" s="14" t="inlineStr">
        <is>
          <t>BASE 472X472X12 MDF - SANTIAGO 1,03</t>
        </is>
      </c>
      <c r="G1652" s="14" t="inlineStr">
        <is>
          <t>46 SECCIONADORA 1</t>
        </is>
      </c>
      <c r="H1652" s="14" t="inlineStr">
        <is>
          <t>46 SECCIONADORA 1</t>
        </is>
      </c>
      <c r="I1652" s="9" t="inlineStr">
        <is>
          <t>46 SECCIONADORA 1</t>
        </is>
      </c>
      <c r="J1652" s="9" t="n">
        <v>8</v>
      </c>
      <c r="K1652" s="14">
        <f>IF($E1652="","",IFERROR(INDEX('01_Cad_Pecas'!$H$2:$H$5000,MATCH($E1652,'01_Cad_Pecas'!$D$2:$D$5000,0)),IFERROR(INDEX('01_Cad_Pecas'!$H$2:$H$5000,MATCH(VALUE($E1652),'01_Cad_Pecas'!$D$2:$D$5000,0)),"")))</f>
        <v/>
      </c>
      <c r="L1652" s="14">
        <f>IF($E1652="","",IFERROR(INDEX('01_Cad_Pecas'!$I$2:$I$5000,MATCH($E1652,'01_Cad_Pecas'!$D$2:$D$5000,0)),IFERROR(INDEX('01_Cad_Pecas'!$I$2:$I$5000,MATCH(VALUE($E1652),'01_Cad_Pecas'!$D$2:$D$5000,0)),"")))</f>
        <v/>
      </c>
      <c r="M1652" s="14">
        <f>IF(OR($J1652="",$L1652=""),"",IF($K1652="",0,$K1652)+$J1652*$L1652)</f>
        <v/>
      </c>
      <c r="N1652" s="14" t="n">
        <v>46203</v>
      </c>
      <c r="O1652" s="9" t="n">
        <v>8</v>
      </c>
      <c r="P1652" s="14" t="n"/>
      <c r="Q1652" s="14" t="n"/>
      <c r="R1652" s="14" t="n"/>
      <c r="S1652" s="14" t="n"/>
      <c r="T1652" s="14" t="n"/>
      <c r="U1652" s="14" t="n"/>
      <c r="V1652" s="14" t="n"/>
      <c r="W1652" s="14" t="n"/>
      <c r="X1652" s="14" t="n"/>
      <c r="Y1652" s="14" t="n"/>
      <c r="Z1652" s="14" t="n"/>
      <c r="AA1652" s="11" t="n"/>
      <c r="AB1652" s="14">
        <f>B1652&amp;"|"&amp;I1652</f>
        <v/>
      </c>
      <c r="AC1652">
        <f>IF($B1652="","","|"&amp;SUBSTITUTE(TRIM(SUBSTITUTE(SUBSTITUTE(SUBSTITUTE(SUBSTITUTE(SUBSTITUTE(SUBSTITUTE(SUBSTITUTE(SUBSTITUTE(SUBSTITUTE(SUBSTITUTE(SUBSTITUTE(SUBSTITUTE(SUBSTITUTE(SUBSTITUTE(TRIM($B1652&amp;""),CHAR(10)," "),CHAR(13)," "),"."," "),";"," "),","," "),"/"," "),"+"," "),"-"," "),"  "," "),"  "," "),"  "," "),"  "," "),"  "," "),"  "," "))," ","|")&amp;"|")</f>
        <v/>
      </c>
      <c r="AD1652">
        <f>TRIM($I1652&amp;"")</f>
        <v/>
      </c>
    </row>
    <row r="1653" ht="24" customHeight="1">
      <c r="A1653" s="9" t="n">
        <v>46203</v>
      </c>
      <c r="B1653" s="14" t="inlineStr">
        <is>
          <t>10199,10201</t>
        </is>
      </c>
      <c r="C1653" s="14" t="n"/>
      <c r="D1653" s="14" t="inlineStr">
        <is>
          <t>46 SECCIONADORA 1</t>
        </is>
      </c>
      <c r="E1653" s="14" t="inlineStr">
        <is>
          <t>20020002</t>
        </is>
      </c>
      <c r="F1653" s="14" t="inlineStr">
        <is>
          <t>(2) FECHAMENTO I 1090X295X12 MDF - BASE DUBAI</t>
        </is>
      </c>
      <c r="G1653" s="14" t="inlineStr">
        <is>
          <t>46 SECCIONADORA 1</t>
        </is>
      </c>
      <c r="H1653" s="14" t="inlineStr">
        <is>
          <t>46 SECCIONADORA 1</t>
        </is>
      </c>
      <c r="I1653" s="9" t="inlineStr">
        <is>
          <t>46 SECCIONADORA 1</t>
        </is>
      </c>
      <c r="J1653" s="9" t="n">
        <v>22</v>
      </c>
      <c r="K1653" s="14">
        <f>IF($E1653="","",IFERROR(INDEX('01_Cad_Pecas'!$H$2:$H$5000,MATCH($E1653,'01_Cad_Pecas'!$D$2:$D$5000,0)),IFERROR(INDEX('01_Cad_Pecas'!$H$2:$H$5000,MATCH(VALUE($E1653),'01_Cad_Pecas'!$D$2:$D$5000,0)),"")))</f>
        <v/>
      </c>
      <c r="L1653" s="14">
        <f>IF($E1653="","",IFERROR(INDEX('01_Cad_Pecas'!$I$2:$I$5000,MATCH($E1653,'01_Cad_Pecas'!$D$2:$D$5000,0)),IFERROR(INDEX('01_Cad_Pecas'!$I$2:$I$5000,MATCH(VALUE($E1653),'01_Cad_Pecas'!$D$2:$D$5000,0)),"")))</f>
        <v/>
      </c>
      <c r="M1653" s="14">
        <f>IF(OR($J1653="",$L1653=""),"",IF($K1653="",0,$K1653)+$J1653*$L1653)</f>
        <v/>
      </c>
      <c r="N1653" s="14" t="n">
        <v>46203</v>
      </c>
      <c r="O1653" s="9" t="n">
        <v>22</v>
      </c>
      <c r="P1653" s="14" t="n"/>
      <c r="Q1653" s="14" t="n"/>
      <c r="R1653" s="14" t="n"/>
      <c r="S1653" s="14" t="n"/>
      <c r="T1653" s="14" t="n"/>
      <c r="U1653" s="14" t="n"/>
      <c r="V1653" s="14" t="n"/>
      <c r="W1653" s="14" t="n"/>
      <c r="X1653" s="14" t="n"/>
      <c r="Y1653" s="14" t="n"/>
      <c r="Z1653" s="14" t="n"/>
      <c r="AA1653" s="11" t="n"/>
      <c r="AB1653" s="14">
        <f>B1653&amp;"|"&amp;I1653</f>
        <v/>
      </c>
      <c r="AC1653">
        <f>IF($B1653="","","|"&amp;SUBSTITUTE(TRIM(SUBSTITUTE(SUBSTITUTE(SUBSTITUTE(SUBSTITUTE(SUBSTITUTE(SUBSTITUTE(SUBSTITUTE(SUBSTITUTE(SUBSTITUTE(SUBSTITUTE(SUBSTITUTE(SUBSTITUTE(SUBSTITUTE(SUBSTITUTE(TRIM($B1653&amp;""),CHAR(10)," "),CHAR(13)," "),"."," "),";"," "),","," "),"/"," "),"+"," "),"-"," "),"  "," "),"  "," "),"  "," "),"  "," "),"  "," "),"  "," "))," ","|")&amp;"|")</f>
        <v/>
      </c>
      <c r="AD1653">
        <f>TRIM($I1653&amp;"")</f>
        <v/>
      </c>
    </row>
    <row r="1654" ht="24" customHeight="1">
      <c r="A1654" s="9" t="n">
        <v>46203</v>
      </c>
      <c r="B1654" s="14" t="inlineStr">
        <is>
          <t>10199,10201</t>
        </is>
      </c>
      <c r="C1654" s="14" t="n"/>
      <c r="D1654" s="14" t="inlineStr">
        <is>
          <t>46 SECCIONADORA 1</t>
        </is>
      </c>
      <c r="E1654" s="14" t="inlineStr">
        <is>
          <t>20020003</t>
        </is>
      </c>
      <c r="F1654" s="14" t="inlineStr">
        <is>
          <t>(3) FECHAMENTO II 600X295X12 MDF - BASE DUBAI</t>
        </is>
      </c>
      <c r="G1654" s="14" t="inlineStr">
        <is>
          <t>46 SECCIONADORA 1</t>
        </is>
      </c>
      <c r="H1654" s="14" t="inlineStr">
        <is>
          <t>46 SECCIONADORA 1</t>
        </is>
      </c>
      <c r="I1654" s="9" t="inlineStr">
        <is>
          <t>46 SECCIONADORA 1</t>
        </is>
      </c>
      <c r="J1654" s="9" t="n">
        <v>22</v>
      </c>
      <c r="K1654" s="14">
        <f>IF($E1654="","",IFERROR(INDEX('01_Cad_Pecas'!$H$2:$H$5000,MATCH($E1654,'01_Cad_Pecas'!$D$2:$D$5000,0)),IFERROR(INDEX('01_Cad_Pecas'!$H$2:$H$5000,MATCH(VALUE($E1654),'01_Cad_Pecas'!$D$2:$D$5000,0)),"")))</f>
        <v/>
      </c>
      <c r="L1654" s="14">
        <f>IF($E1654="","",IFERROR(INDEX('01_Cad_Pecas'!$I$2:$I$5000,MATCH($E1654,'01_Cad_Pecas'!$D$2:$D$5000,0)),IFERROR(INDEX('01_Cad_Pecas'!$I$2:$I$5000,MATCH(VALUE($E1654),'01_Cad_Pecas'!$D$2:$D$5000,0)),"")))</f>
        <v/>
      </c>
      <c r="M1654" s="14">
        <f>IF(OR($J1654="",$L1654=""),"",IF($K1654="",0,$K1654)+$J1654*$L1654)</f>
        <v/>
      </c>
      <c r="N1654" s="14" t="n">
        <v>46203</v>
      </c>
      <c r="O1654" s="9" t="n">
        <v>22</v>
      </c>
      <c r="P1654" s="14" t="n"/>
      <c r="Q1654" s="14" t="n"/>
      <c r="R1654" s="14" t="n"/>
      <c r="S1654" s="14" t="n"/>
      <c r="T1654" s="14" t="n"/>
      <c r="U1654" s="14" t="n"/>
      <c r="V1654" s="14" t="n"/>
      <c r="W1654" s="14" t="n"/>
      <c r="X1654" s="14" t="n"/>
      <c r="Y1654" s="14" t="n"/>
      <c r="Z1654" s="14" t="n"/>
      <c r="AA1654" s="11" t="n"/>
      <c r="AB1654" s="14">
        <f>B1654&amp;"|"&amp;I1654</f>
        <v/>
      </c>
      <c r="AC1654">
        <f>IF($B1654="","","|"&amp;SUBSTITUTE(TRIM(SUBSTITUTE(SUBSTITUTE(SUBSTITUTE(SUBSTITUTE(SUBSTITUTE(SUBSTITUTE(SUBSTITUTE(SUBSTITUTE(SUBSTITUTE(SUBSTITUTE(SUBSTITUTE(SUBSTITUTE(SUBSTITUTE(SUBSTITUTE(TRIM($B1654&amp;""),CHAR(10)," "),CHAR(13)," "),"."," "),";"," "),","," "),"/"," "),"+"," "),"-"," "),"  "," "),"  "," "),"  "," "),"  "," "),"  "," "),"  "," "))," ","|")&amp;"|")</f>
        <v/>
      </c>
      <c r="AD1654">
        <f>TRIM($I1654&amp;"")</f>
        <v/>
      </c>
    </row>
    <row r="1655" ht="24" customHeight="1">
      <c r="A1655" s="9" t="n">
        <v>46203</v>
      </c>
      <c r="B1655" s="14" t="inlineStr">
        <is>
          <t>10199,10201</t>
        </is>
      </c>
      <c r="C1655" s="14" t="n"/>
      <c r="D1655" s="14" t="inlineStr">
        <is>
          <t>46 SECCIONADORA 1</t>
        </is>
      </c>
      <c r="E1655" s="14" t="inlineStr">
        <is>
          <t>20020004</t>
        </is>
      </c>
      <c r="F1655" s="14" t="inlineStr">
        <is>
          <t>(4) FECHAMENTO III 545X327X12 MDF - BASE DUBAI</t>
        </is>
      </c>
      <c r="G1655" s="14" t="inlineStr">
        <is>
          <t>46 SECCIONADORA 1</t>
        </is>
      </c>
      <c r="H1655" s="14" t="inlineStr">
        <is>
          <t>46 SECCIONADORA 1</t>
        </is>
      </c>
      <c r="I1655" s="9" t="inlineStr">
        <is>
          <t>46 SECCIONADORA 1</t>
        </is>
      </c>
      <c r="J1655" s="9" t="n">
        <v>44</v>
      </c>
      <c r="K1655" s="14">
        <f>IF($E1655="","",IFERROR(INDEX('01_Cad_Pecas'!$H$2:$H$5000,MATCH($E1655,'01_Cad_Pecas'!$D$2:$D$5000,0)),IFERROR(INDEX('01_Cad_Pecas'!$H$2:$H$5000,MATCH(VALUE($E1655),'01_Cad_Pecas'!$D$2:$D$5000,0)),"")))</f>
        <v/>
      </c>
      <c r="L1655" s="14">
        <f>IF($E1655="","",IFERROR(INDEX('01_Cad_Pecas'!$I$2:$I$5000,MATCH($E1655,'01_Cad_Pecas'!$D$2:$D$5000,0)),IFERROR(INDEX('01_Cad_Pecas'!$I$2:$I$5000,MATCH(VALUE($E1655),'01_Cad_Pecas'!$D$2:$D$5000,0)),"")))</f>
        <v/>
      </c>
      <c r="M1655" s="14">
        <f>IF(OR($J1655="",$L1655=""),"",IF($K1655="",0,$K1655)+$J1655*$L1655)</f>
        <v/>
      </c>
      <c r="N1655" s="14" t="n">
        <v>46203</v>
      </c>
      <c r="O1655" s="9" t="n">
        <v>44</v>
      </c>
      <c r="P1655" s="14" t="n"/>
      <c r="Q1655" s="14" t="n"/>
      <c r="R1655" s="14" t="n"/>
      <c r="S1655" s="14" t="n"/>
      <c r="T1655" s="14" t="n"/>
      <c r="U1655" s="14" t="n"/>
      <c r="V1655" s="14" t="n"/>
      <c r="W1655" s="14" t="n"/>
      <c r="X1655" s="14" t="n"/>
      <c r="Y1655" s="14" t="n"/>
      <c r="Z1655" s="14" t="n"/>
      <c r="AA1655" s="11" t="n"/>
      <c r="AB1655" s="14">
        <f>B1655&amp;"|"&amp;I1655</f>
        <v/>
      </c>
      <c r="AC1655">
        <f>IF($B1655="","","|"&amp;SUBSTITUTE(TRIM(SUBSTITUTE(SUBSTITUTE(SUBSTITUTE(SUBSTITUTE(SUBSTITUTE(SUBSTITUTE(SUBSTITUTE(SUBSTITUTE(SUBSTITUTE(SUBSTITUTE(SUBSTITUTE(SUBSTITUTE(SUBSTITUTE(SUBSTITUTE(TRIM($B1655&amp;""),CHAR(10)," "),CHAR(13)," "),"."," "),";"," "),","," "),"/"," "),"+"," "),"-"," "),"  "," "),"  "," "),"  "," "),"  "," "),"  "," "),"  "," "))," ","|")&amp;"|")</f>
        <v/>
      </c>
      <c r="AD1655">
        <f>TRIM($I1655&amp;"")</f>
        <v/>
      </c>
    </row>
    <row r="1656" ht="24" customHeight="1">
      <c r="A1656" s="9" t="n">
        <v>46203</v>
      </c>
      <c r="B1656" s="14" t="inlineStr">
        <is>
          <t>10199,10201</t>
        </is>
      </c>
      <c r="C1656" s="14" t="n"/>
      <c r="D1656" s="14" t="inlineStr">
        <is>
          <t>46 SECCIONADORA 1</t>
        </is>
      </c>
      <c r="E1656" s="14" t="inlineStr">
        <is>
          <t>20020005</t>
        </is>
      </c>
      <c r="F1656" s="14" t="inlineStr">
        <is>
          <t>(5) FECHAMENTO IV 453X327X12 MDF - BASE DUBAI</t>
        </is>
      </c>
      <c r="G1656" s="14" t="inlineStr">
        <is>
          <t>46 SECCIONADORA 1</t>
        </is>
      </c>
      <c r="H1656" s="14" t="inlineStr">
        <is>
          <t>46 SECCIONADORA 1</t>
        </is>
      </c>
      <c r="I1656" s="9" t="inlineStr">
        <is>
          <t>46 SECCIONADORA 1</t>
        </is>
      </c>
      <c r="J1656" s="9" t="n">
        <v>22</v>
      </c>
      <c r="K1656" s="14">
        <f>IF($E1656="","",IFERROR(INDEX('01_Cad_Pecas'!$H$2:$H$5000,MATCH($E1656,'01_Cad_Pecas'!$D$2:$D$5000,0)),IFERROR(INDEX('01_Cad_Pecas'!$H$2:$H$5000,MATCH(VALUE($E1656),'01_Cad_Pecas'!$D$2:$D$5000,0)),"")))</f>
        <v/>
      </c>
      <c r="L1656" s="14">
        <f>IF($E1656="","",IFERROR(INDEX('01_Cad_Pecas'!$I$2:$I$5000,MATCH($E1656,'01_Cad_Pecas'!$D$2:$D$5000,0)),IFERROR(INDEX('01_Cad_Pecas'!$I$2:$I$5000,MATCH(VALUE($E1656),'01_Cad_Pecas'!$D$2:$D$5000,0)),"")))</f>
        <v/>
      </c>
      <c r="M1656" s="14">
        <f>IF(OR($J1656="",$L1656=""),"",IF($K1656="",0,$K1656)+$J1656*$L1656)</f>
        <v/>
      </c>
      <c r="N1656" s="14" t="n">
        <v>46203</v>
      </c>
      <c r="O1656" s="9" t="n">
        <v>22</v>
      </c>
      <c r="P1656" s="14" t="n"/>
      <c r="Q1656" s="14" t="n"/>
      <c r="R1656" s="14" t="n"/>
      <c r="S1656" s="14" t="n"/>
      <c r="T1656" s="14" t="n"/>
      <c r="U1656" s="14" t="n"/>
      <c r="V1656" s="14" t="n"/>
      <c r="W1656" s="14" t="n"/>
      <c r="X1656" s="14" t="n"/>
      <c r="Y1656" s="14" t="n"/>
      <c r="Z1656" s="14" t="n"/>
      <c r="AA1656" s="11" t="n"/>
      <c r="AB1656" s="14">
        <f>B1656&amp;"|"&amp;I1656</f>
        <v/>
      </c>
      <c r="AC1656">
        <f>IF($B1656="","","|"&amp;SUBSTITUTE(TRIM(SUBSTITUTE(SUBSTITUTE(SUBSTITUTE(SUBSTITUTE(SUBSTITUTE(SUBSTITUTE(SUBSTITUTE(SUBSTITUTE(SUBSTITUTE(SUBSTITUTE(SUBSTITUTE(SUBSTITUTE(SUBSTITUTE(SUBSTITUTE(TRIM($B1656&amp;""),CHAR(10)," "),CHAR(13)," "),"."," "),";"," "),","," "),"/"," "),"+"," "),"-"," "),"  "," "),"  "," "),"  "," "),"  "," "),"  "," "),"  "," "))," ","|")&amp;"|")</f>
        <v/>
      </c>
      <c r="AD1656">
        <f>TRIM($I1656&amp;"")</f>
        <v/>
      </c>
    </row>
    <row r="1657" ht="24" customHeight="1">
      <c r="A1657" s="9" t="n">
        <v>46203</v>
      </c>
      <c r="B1657" s="14" t="inlineStr">
        <is>
          <t>10199,10201</t>
        </is>
      </c>
      <c r="C1657" s="14" t="n"/>
      <c r="D1657" s="14" t="inlineStr">
        <is>
          <t>46 SECCIONADORA 1</t>
        </is>
      </c>
      <c r="E1657" s="14" t="inlineStr">
        <is>
          <t>20020001</t>
        </is>
      </c>
      <c r="F1657" s="14" t="inlineStr">
        <is>
          <t>(1) LATERAL 1180X92X15 MDF - BASE DUBAI</t>
        </is>
      </c>
      <c r="G1657" s="14" t="inlineStr">
        <is>
          <t>46 SECCIONADORA 1</t>
        </is>
      </c>
      <c r="H1657" s="14" t="inlineStr">
        <is>
          <t>46 SECCIONADORA 1</t>
        </is>
      </c>
      <c r="I1657" s="9" t="inlineStr">
        <is>
          <t>46 SECCIONADORA 1</t>
        </is>
      </c>
      <c r="J1657" s="9" t="n">
        <v>88</v>
      </c>
      <c r="K1657" s="14">
        <f>IF($E1657="","",IFERROR(INDEX('01_Cad_Pecas'!$H$2:$H$5000,MATCH($E1657,'01_Cad_Pecas'!$D$2:$D$5000,0)),IFERROR(INDEX('01_Cad_Pecas'!$H$2:$H$5000,MATCH(VALUE($E1657),'01_Cad_Pecas'!$D$2:$D$5000,0)),"")))</f>
        <v/>
      </c>
      <c r="L1657" s="14">
        <f>IF($E1657="","",IFERROR(INDEX('01_Cad_Pecas'!$I$2:$I$5000,MATCH($E1657,'01_Cad_Pecas'!$D$2:$D$5000,0)),IFERROR(INDEX('01_Cad_Pecas'!$I$2:$I$5000,MATCH(VALUE($E1657),'01_Cad_Pecas'!$D$2:$D$5000,0)),"")))</f>
        <v/>
      </c>
      <c r="M1657" s="14">
        <f>IF(OR($J1657="",$L1657=""),"",IF($K1657="",0,$K1657)+$J1657*$L1657)</f>
        <v/>
      </c>
      <c r="N1657" s="14" t="n">
        <v>46203</v>
      </c>
      <c r="O1657" s="9" t="n">
        <v>88</v>
      </c>
      <c r="P1657" s="14" t="n"/>
      <c r="Q1657" s="14" t="n"/>
      <c r="R1657" s="14" t="n"/>
      <c r="S1657" s="14" t="n"/>
      <c r="T1657" s="14" t="n"/>
      <c r="U1657" s="14" t="n"/>
      <c r="V1657" s="14" t="n"/>
      <c r="W1657" s="14" t="n"/>
      <c r="X1657" s="14" t="n"/>
      <c r="Y1657" s="14" t="n"/>
      <c r="Z1657" s="14" t="n"/>
      <c r="AA1657" s="11" t="n"/>
      <c r="AB1657" s="14">
        <f>B1657&amp;"|"&amp;I1657</f>
        <v/>
      </c>
      <c r="AC1657">
        <f>IF($B1657="","","|"&amp;SUBSTITUTE(TRIM(SUBSTITUTE(SUBSTITUTE(SUBSTITUTE(SUBSTITUTE(SUBSTITUTE(SUBSTITUTE(SUBSTITUTE(SUBSTITUTE(SUBSTITUTE(SUBSTITUTE(SUBSTITUTE(SUBSTITUTE(SUBSTITUTE(SUBSTITUTE(TRIM($B1657&amp;""),CHAR(10)," "),CHAR(13)," "),"."," "),";"," "),","," "),"/"," "),"+"," "),"-"," "),"  "," "),"  "," "),"  "," "),"  "," "),"  "," "),"  "," "))," ","|")&amp;"|")</f>
        <v/>
      </c>
      <c r="AD1657">
        <f>TRIM($I1657&amp;"")</f>
        <v/>
      </c>
    </row>
    <row r="1658" ht="24" customHeight="1">
      <c r="A1658" s="9" t="n">
        <v>46203</v>
      </c>
      <c r="B1658" s="14" t="inlineStr">
        <is>
          <t>10199,10201</t>
        </is>
      </c>
      <c r="C1658" s="14" t="n"/>
      <c r="D1658" s="14" t="inlineStr">
        <is>
          <t>46 SECCIONADORA 1</t>
        </is>
      </c>
      <c r="E1658" s="14" t="inlineStr">
        <is>
          <t>200306201</t>
        </is>
      </c>
      <c r="F1658" s="14" t="inlineStr">
        <is>
          <t>TAMPO 1605X905X15 MDF - TAMPO C/ENGROSSO R100</t>
        </is>
      </c>
      <c r="G1658" s="14" t="inlineStr">
        <is>
          <t>46 SECCIONADORA 1</t>
        </is>
      </c>
      <c r="H1658" s="14" t="inlineStr">
        <is>
          <t>46 SECCIONADORA 1</t>
        </is>
      </c>
      <c r="I1658" s="9" t="inlineStr">
        <is>
          <t>46 SECCIONADORA 1</t>
        </is>
      </c>
      <c r="J1658" s="9" t="n">
        <v>10</v>
      </c>
      <c r="K1658" s="14">
        <f>IF($E1658="","",IFERROR(INDEX('01_Cad_Pecas'!$H$2:$H$5000,MATCH($E1658,'01_Cad_Pecas'!$D$2:$D$5000,0)),IFERROR(INDEX('01_Cad_Pecas'!$H$2:$H$5000,MATCH(VALUE($E1658),'01_Cad_Pecas'!$D$2:$D$5000,0)),"")))</f>
        <v/>
      </c>
      <c r="L1658" s="14">
        <f>IF($E1658="","",IFERROR(INDEX('01_Cad_Pecas'!$I$2:$I$5000,MATCH($E1658,'01_Cad_Pecas'!$D$2:$D$5000,0)),IFERROR(INDEX('01_Cad_Pecas'!$I$2:$I$5000,MATCH(VALUE($E1658),'01_Cad_Pecas'!$D$2:$D$5000,0)),"")))</f>
        <v/>
      </c>
      <c r="M1658" s="14">
        <f>IF(OR($J1658="",$L1658=""),"",IF($K1658="",0,$K1658)+$J1658*$L1658)</f>
        <v/>
      </c>
      <c r="N1658" s="14" t="n">
        <v>46203</v>
      </c>
      <c r="O1658" s="9" t="n">
        <v>10</v>
      </c>
      <c r="P1658" s="14" t="n"/>
      <c r="Q1658" s="14" t="n"/>
      <c r="R1658" s="14" t="n"/>
      <c r="S1658" s="14" t="n"/>
      <c r="T1658" s="14" t="n"/>
      <c r="U1658" s="14" t="n"/>
      <c r="V1658" s="14" t="n"/>
      <c r="W1658" s="14" t="n"/>
      <c r="X1658" s="14" t="n"/>
      <c r="Y1658" s="14" t="n"/>
      <c r="Z1658" s="14" t="n"/>
      <c r="AA1658" s="11" t="n"/>
      <c r="AB1658" s="14">
        <f>B1658&amp;"|"&amp;I1658</f>
        <v/>
      </c>
      <c r="AC1658">
        <f>IF($B1658="","","|"&amp;SUBSTITUTE(TRIM(SUBSTITUTE(SUBSTITUTE(SUBSTITUTE(SUBSTITUTE(SUBSTITUTE(SUBSTITUTE(SUBSTITUTE(SUBSTITUTE(SUBSTITUTE(SUBSTITUTE(SUBSTITUTE(SUBSTITUTE(SUBSTITUTE(SUBSTITUTE(TRIM($B1658&amp;""),CHAR(10)," "),CHAR(13)," "),"."," "),";"," "),","," "),"/"," "),"+"," "),"-"," "),"  "," "),"  "," "),"  "," "),"  "," "),"  "," "),"  "," "))," ","|")&amp;"|")</f>
        <v/>
      </c>
      <c r="AD1658">
        <f>TRIM($I1658&amp;"")</f>
        <v/>
      </c>
    </row>
    <row r="1659" ht="24" customHeight="1">
      <c r="A1659" s="9" t="n">
        <v>46203</v>
      </c>
      <c r="B1659" s="14" t="inlineStr">
        <is>
          <t>10199,10201</t>
        </is>
      </c>
      <c r="C1659" s="14" t="n"/>
      <c r="D1659" s="14" t="inlineStr">
        <is>
          <t>46 SECCIONADORA 1</t>
        </is>
      </c>
      <c r="E1659" s="14" t="inlineStr">
        <is>
          <t>20033301</t>
        </is>
      </c>
      <c r="F1659" s="14" t="inlineStr">
        <is>
          <t>TRAV.MAIOR 980X65(135)X15 MDF-TAMPO AMST.1,03X1,03</t>
        </is>
      </c>
      <c r="G1659" s="14" t="inlineStr">
        <is>
          <t>46 SECCIONADORA 1</t>
        </is>
      </c>
      <c r="H1659" s="14" t="inlineStr">
        <is>
          <t>46 SECCIONADORA 1</t>
        </is>
      </c>
      <c r="I1659" s="9" t="inlineStr">
        <is>
          <t>46 SECCIONADORA 1</t>
        </is>
      </c>
      <c r="J1659" s="9" t="n">
        <v>16</v>
      </c>
      <c r="K1659" s="14">
        <f>IF($E1659="","",IFERROR(INDEX('01_Cad_Pecas'!$H$2:$H$5000,MATCH($E1659,'01_Cad_Pecas'!$D$2:$D$5000,0)),IFERROR(INDEX('01_Cad_Pecas'!$H$2:$H$5000,MATCH(VALUE($E1659),'01_Cad_Pecas'!$D$2:$D$5000,0)),"")))</f>
        <v/>
      </c>
      <c r="L1659" s="14">
        <f>IF($E1659="","",IFERROR(INDEX('01_Cad_Pecas'!$I$2:$I$5000,MATCH($E1659,'01_Cad_Pecas'!$D$2:$D$5000,0)),IFERROR(INDEX('01_Cad_Pecas'!$I$2:$I$5000,MATCH(VALUE($E1659),'01_Cad_Pecas'!$D$2:$D$5000,0)),"")))</f>
        <v/>
      </c>
      <c r="M1659" s="14">
        <f>IF(OR($J1659="",$L1659=""),"",IF($K1659="",0,$K1659)+$J1659*$L1659)</f>
        <v/>
      </c>
      <c r="N1659" s="14" t="n">
        <v>46203</v>
      </c>
      <c r="O1659" s="9" t="n">
        <v>16</v>
      </c>
      <c r="P1659" s="14" t="n"/>
      <c r="Q1659" s="14" t="n"/>
      <c r="R1659" s="14" t="n"/>
      <c r="S1659" s="14" t="n"/>
      <c r="T1659" s="14" t="n"/>
      <c r="U1659" s="14" t="n"/>
      <c r="V1659" s="14" t="n"/>
      <c r="W1659" s="14" t="n"/>
      <c r="X1659" s="14" t="n"/>
      <c r="Y1659" s="14" t="n"/>
      <c r="Z1659" s="14" t="n"/>
      <c r="AA1659" s="11" t="n"/>
      <c r="AB1659" s="14">
        <f>B1659&amp;"|"&amp;I1659</f>
        <v/>
      </c>
      <c r="AC1659">
        <f>IF($B1659="","","|"&amp;SUBSTITUTE(TRIM(SUBSTITUTE(SUBSTITUTE(SUBSTITUTE(SUBSTITUTE(SUBSTITUTE(SUBSTITUTE(SUBSTITUTE(SUBSTITUTE(SUBSTITUTE(SUBSTITUTE(SUBSTITUTE(SUBSTITUTE(SUBSTITUTE(SUBSTITUTE(TRIM($B1659&amp;""),CHAR(10)," "),CHAR(13)," "),"."," "),";"," "),","," "),"/"," "),"+"," "),"-"," "),"  "," "),"  "," "),"  "," "),"  "," "),"  "," "),"  "," "))," ","|")&amp;"|")</f>
        <v/>
      </c>
      <c r="AD1659">
        <f>TRIM($I1659&amp;"")</f>
        <v/>
      </c>
    </row>
    <row r="1660" ht="24" customHeight="1">
      <c r="A1660" s="9" t="n">
        <v>46203</v>
      </c>
      <c r="B1660" s="14" t="inlineStr">
        <is>
          <t>10199,10201</t>
        </is>
      </c>
      <c r="C1660" s="14" t="n"/>
      <c r="D1660" s="14" t="inlineStr">
        <is>
          <t>46 SECCIONADORA 1</t>
        </is>
      </c>
      <c r="E1660" s="14" t="inlineStr">
        <is>
          <t>20033302</t>
        </is>
      </c>
      <c r="F1660" s="14" t="inlineStr">
        <is>
          <t>TRAV. MENOR 850X65X15 MDF - TAMPO AMST. 1,03X1,03</t>
        </is>
      </c>
      <c r="G1660" s="14" t="inlineStr">
        <is>
          <t>46 SECCIONADORA 1</t>
        </is>
      </c>
      <c r="H1660" s="14" t="inlineStr">
        <is>
          <t>46 SECCIONADORA 1</t>
        </is>
      </c>
      <c r="I1660" s="9" t="inlineStr">
        <is>
          <t>46 SECCIONADORA 1</t>
        </is>
      </c>
      <c r="J1660" s="9" t="n">
        <v>16</v>
      </c>
      <c r="K1660" s="14">
        <f>IF($E1660="","",IFERROR(INDEX('01_Cad_Pecas'!$H$2:$H$5000,MATCH($E1660,'01_Cad_Pecas'!$D$2:$D$5000,0)),IFERROR(INDEX('01_Cad_Pecas'!$H$2:$H$5000,MATCH(VALUE($E1660),'01_Cad_Pecas'!$D$2:$D$5000,0)),"")))</f>
        <v/>
      </c>
      <c r="L1660" s="14">
        <f>IF($E1660="","",IFERROR(INDEX('01_Cad_Pecas'!$I$2:$I$5000,MATCH($E1660,'01_Cad_Pecas'!$D$2:$D$5000,0)),IFERROR(INDEX('01_Cad_Pecas'!$I$2:$I$5000,MATCH(VALUE($E1660),'01_Cad_Pecas'!$D$2:$D$5000,0)),"")))</f>
        <v/>
      </c>
      <c r="M1660" s="14">
        <f>IF(OR($J1660="",$L1660=""),"",IF($K1660="",0,$K1660)+$J1660*$L1660)</f>
        <v/>
      </c>
      <c r="N1660" s="14" t="n">
        <v>46203</v>
      </c>
      <c r="O1660" s="9" t="n">
        <v>16</v>
      </c>
      <c r="P1660" s="14" t="n"/>
      <c r="Q1660" s="14" t="n"/>
      <c r="R1660" s="14" t="n"/>
      <c r="S1660" s="14" t="n"/>
      <c r="T1660" s="14" t="n"/>
      <c r="U1660" s="14" t="n"/>
      <c r="V1660" s="14" t="n"/>
      <c r="W1660" s="14" t="n"/>
      <c r="X1660" s="14" t="n"/>
      <c r="Y1660" s="14" t="n"/>
      <c r="Z1660" s="14" t="n"/>
      <c r="AA1660" s="11" t="n"/>
      <c r="AB1660" s="14">
        <f>B1660&amp;"|"&amp;I1660</f>
        <v/>
      </c>
      <c r="AC1660">
        <f>IF($B1660="","","|"&amp;SUBSTITUTE(TRIM(SUBSTITUTE(SUBSTITUTE(SUBSTITUTE(SUBSTITUTE(SUBSTITUTE(SUBSTITUTE(SUBSTITUTE(SUBSTITUTE(SUBSTITUTE(SUBSTITUTE(SUBSTITUTE(SUBSTITUTE(SUBSTITUTE(SUBSTITUTE(TRIM($B1660&amp;""),CHAR(10)," "),CHAR(13)," "),"."," "),";"," "),","," "),"/"," "),"+"," "),"-"," "),"  "," "),"  "," "),"  "," "),"  "," "),"  "," "),"  "," "))," ","|")&amp;"|")</f>
        <v/>
      </c>
      <c r="AD1660">
        <f>TRIM($I1660&amp;"")</f>
        <v/>
      </c>
    </row>
    <row r="1661" ht="24" customHeight="1">
      <c r="A1661" s="9" t="n">
        <v>46203</v>
      </c>
      <c r="B1661" s="14" t="inlineStr">
        <is>
          <t>10199,10201</t>
        </is>
      </c>
      <c r="C1661" s="14" t="n"/>
      <c r="D1661" s="14" t="inlineStr">
        <is>
          <t>46 SECCIONADORA 1</t>
        </is>
      </c>
      <c r="E1661" s="14" t="inlineStr">
        <is>
          <t>30008101</t>
        </is>
      </c>
      <c r="F1661" s="14" t="inlineStr">
        <is>
          <t>ENCOSTO 445X280X15 MDF - CAD CORDOBA</t>
        </is>
      </c>
      <c r="G1661" s="14" t="inlineStr">
        <is>
          <t>46 SECCIONADORA 1</t>
        </is>
      </c>
      <c r="H1661" s="14" t="inlineStr">
        <is>
          <t>46 SECCIONADORA 1</t>
        </is>
      </c>
      <c r="I1661" s="9" t="inlineStr">
        <is>
          <t>46 SECCIONADORA 1</t>
        </is>
      </c>
      <c r="J1661" s="9" t="n">
        <v>60</v>
      </c>
      <c r="K1661" s="14">
        <f>IF($E1661="","",IFERROR(INDEX('01_Cad_Pecas'!$H$2:$H$5000,MATCH($E1661,'01_Cad_Pecas'!$D$2:$D$5000,0)),IFERROR(INDEX('01_Cad_Pecas'!$H$2:$H$5000,MATCH(VALUE($E1661),'01_Cad_Pecas'!$D$2:$D$5000,0)),"")))</f>
        <v/>
      </c>
      <c r="L1661" s="14">
        <f>IF($E1661="","",IFERROR(INDEX('01_Cad_Pecas'!$I$2:$I$5000,MATCH($E1661,'01_Cad_Pecas'!$D$2:$D$5000,0)),IFERROR(INDEX('01_Cad_Pecas'!$I$2:$I$5000,MATCH(VALUE($E1661),'01_Cad_Pecas'!$D$2:$D$5000,0)),"")))</f>
        <v/>
      </c>
      <c r="M1661" s="14">
        <f>IF(OR($J1661="",$L1661=""),"",IF($K1661="",0,$K1661)+$J1661*$L1661)</f>
        <v/>
      </c>
      <c r="N1661" s="14" t="n">
        <v>46203</v>
      </c>
      <c r="O1661" s="9" t="n">
        <v>60</v>
      </c>
      <c r="P1661" s="14" t="n"/>
      <c r="Q1661" s="14" t="n"/>
      <c r="R1661" s="14" t="n"/>
      <c r="S1661" s="14" t="n"/>
      <c r="T1661" s="14" t="n"/>
      <c r="U1661" s="14" t="n"/>
      <c r="V1661" s="14" t="n"/>
      <c r="W1661" s="14" t="n"/>
      <c r="X1661" s="14" t="n"/>
      <c r="Y1661" s="14" t="n"/>
      <c r="Z1661" s="14" t="n"/>
      <c r="AA1661" s="11" t="n"/>
      <c r="AB1661" s="14">
        <f>B1661&amp;"|"&amp;I1661</f>
        <v/>
      </c>
      <c r="AC1661">
        <f>IF($B1661="","","|"&amp;SUBSTITUTE(TRIM(SUBSTITUTE(SUBSTITUTE(SUBSTITUTE(SUBSTITUTE(SUBSTITUTE(SUBSTITUTE(SUBSTITUTE(SUBSTITUTE(SUBSTITUTE(SUBSTITUTE(SUBSTITUTE(SUBSTITUTE(SUBSTITUTE(SUBSTITUTE(TRIM($B1661&amp;""),CHAR(10)," "),CHAR(13)," "),"."," "),";"," "),","," "),"/"," "),"+"," "),"-"," "),"  "," "),"  "," "),"  "," "),"  "," "),"  "," "),"  "," "))," ","|")&amp;"|")</f>
        <v/>
      </c>
      <c r="AD1661">
        <f>TRIM($I1661&amp;"")</f>
        <v/>
      </c>
    </row>
    <row r="1662" ht="24" customHeight="1">
      <c r="A1662" s="9" t="n">
        <v>46203</v>
      </c>
      <c r="B1662" s="14" t="inlineStr">
        <is>
          <t>10199,10201</t>
        </is>
      </c>
      <c r="C1662" s="14" t="n"/>
      <c r="D1662" s="14" t="inlineStr">
        <is>
          <t>46 SECCIONADORA 1</t>
        </is>
      </c>
      <c r="E1662" s="14" t="inlineStr">
        <is>
          <t>20052001</t>
        </is>
      </c>
      <c r="F1662" s="14" t="inlineStr">
        <is>
          <t>(2-4) TRAVESSA 742X122X25 MDF - MESA ATHENAS</t>
        </is>
      </c>
      <c r="G1662" s="14" t="inlineStr">
        <is>
          <t>46 SECCIONADORA 1</t>
        </is>
      </c>
      <c r="H1662" s="14" t="inlineStr">
        <is>
          <t>46 SECCIONADORA 1</t>
        </is>
      </c>
      <c r="I1662" s="9" t="inlineStr">
        <is>
          <t>46 SECCIONADORA 1</t>
        </is>
      </c>
      <c r="J1662" s="9" t="n">
        <v>40</v>
      </c>
      <c r="K1662" s="14">
        <f>IF($E1662="","",IFERROR(INDEX('01_Cad_Pecas'!$H$2:$H$5000,MATCH($E1662,'01_Cad_Pecas'!$D$2:$D$5000,0)),IFERROR(INDEX('01_Cad_Pecas'!$H$2:$H$5000,MATCH(VALUE($E1662),'01_Cad_Pecas'!$D$2:$D$5000,0)),"")))</f>
        <v/>
      </c>
      <c r="L1662" s="14">
        <f>IF($E1662="","",IFERROR(INDEX('01_Cad_Pecas'!$I$2:$I$5000,MATCH($E1662,'01_Cad_Pecas'!$D$2:$D$5000,0)),IFERROR(INDEX('01_Cad_Pecas'!$I$2:$I$5000,MATCH(VALUE($E1662),'01_Cad_Pecas'!$D$2:$D$5000,0)),"")))</f>
        <v/>
      </c>
      <c r="M1662" s="14">
        <f>IF(OR($J1662="",$L1662=""),"",IF($K1662="",0,$K1662)+$J1662*$L1662)</f>
        <v/>
      </c>
      <c r="N1662" s="14" t="n">
        <v>46203</v>
      </c>
      <c r="O1662" s="9" t="n">
        <v>40</v>
      </c>
      <c r="P1662" s="14" t="n"/>
      <c r="Q1662" s="14" t="n"/>
      <c r="R1662" s="14" t="n"/>
      <c r="S1662" s="14" t="n"/>
      <c r="T1662" s="14" t="n"/>
      <c r="U1662" s="14" t="n"/>
      <c r="V1662" s="14" t="n"/>
      <c r="W1662" s="14" t="n"/>
      <c r="X1662" s="14" t="n"/>
      <c r="Y1662" s="14" t="n"/>
      <c r="Z1662" s="14" t="n"/>
      <c r="AA1662" s="11" t="n"/>
      <c r="AB1662" s="14">
        <f>B1662&amp;"|"&amp;I1662</f>
        <v/>
      </c>
      <c r="AC1662">
        <f>IF($B1662="","","|"&amp;SUBSTITUTE(TRIM(SUBSTITUTE(SUBSTITUTE(SUBSTITUTE(SUBSTITUTE(SUBSTITUTE(SUBSTITUTE(SUBSTITUTE(SUBSTITUTE(SUBSTITUTE(SUBSTITUTE(SUBSTITUTE(SUBSTITUTE(SUBSTITUTE(SUBSTITUTE(TRIM($B1662&amp;""),CHAR(10)," "),CHAR(13)," "),"."," "),";"," "),","," "),"/"," "),"+"," "),"-"," "),"  "," "),"  "," "),"  "," "),"  "," "),"  "," "),"  "," "))," ","|")&amp;"|")</f>
        <v/>
      </c>
      <c r="AD1662">
        <f>TRIM($I1662&amp;"")</f>
        <v/>
      </c>
    </row>
    <row r="1663" ht="24" customHeight="1">
      <c r="A1663" s="9" t="n">
        <v>46203</v>
      </c>
      <c r="B1663" s="14" t="inlineStr">
        <is>
          <t>10199,10201</t>
        </is>
      </c>
      <c r="C1663" s="14" t="n"/>
      <c r="D1663" s="14" t="inlineStr">
        <is>
          <t>46 SECCIONADORA 1</t>
        </is>
      </c>
      <c r="E1663" s="14" t="inlineStr">
        <is>
          <t>20052202</t>
        </is>
      </c>
      <c r="F1663" s="14" t="inlineStr">
        <is>
          <t>(5) BASE MAIOR 742X124X25 MDF - MESA ATHENAS 1,20</t>
        </is>
      </c>
      <c r="G1663" s="14" t="inlineStr">
        <is>
          <t>46 SECCIONADORA 1</t>
        </is>
      </c>
      <c r="H1663" s="14" t="inlineStr">
        <is>
          <t>46 SECCIONADORA 1</t>
        </is>
      </c>
      <c r="I1663" s="9" t="inlineStr">
        <is>
          <t>46 SECCIONADORA 1</t>
        </is>
      </c>
      <c r="J1663" s="9" t="n">
        <v>10</v>
      </c>
      <c r="K1663" s="14">
        <f>IF($E1663="","",IFERROR(INDEX('01_Cad_Pecas'!$H$2:$H$5000,MATCH($E1663,'01_Cad_Pecas'!$D$2:$D$5000,0)),IFERROR(INDEX('01_Cad_Pecas'!$H$2:$H$5000,MATCH(VALUE($E1663),'01_Cad_Pecas'!$D$2:$D$5000,0)),"")))</f>
        <v/>
      </c>
      <c r="L1663" s="14">
        <f>IF($E1663="","",IFERROR(INDEX('01_Cad_Pecas'!$I$2:$I$5000,MATCH($E1663,'01_Cad_Pecas'!$D$2:$D$5000,0)),IFERROR(INDEX('01_Cad_Pecas'!$I$2:$I$5000,MATCH(VALUE($E1663),'01_Cad_Pecas'!$D$2:$D$5000,0)),"")))</f>
        <v/>
      </c>
      <c r="M1663" s="14">
        <f>IF(OR($J1663="",$L1663=""),"",IF($K1663="",0,$K1663)+$J1663*$L1663)</f>
        <v/>
      </c>
      <c r="N1663" s="14" t="n">
        <v>46203</v>
      </c>
      <c r="O1663" s="9" t="n">
        <v>10</v>
      </c>
      <c r="P1663" s="14" t="n"/>
      <c r="Q1663" s="14" t="n"/>
      <c r="R1663" s="14" t="n"/>
      <c r="S1663" s="14" t="n"/>
      <c r="T1663" s="14" t="n"/>
      <c r="U1663" s="14" t="n"/>
      <c r="V1663" s="14" t="n"/>
      <c r="W1663" s="14" t="n"/>
      <c r="X1663" s="14" t="n"/>
      <c r="Y1663" s="14" t="n"/>
      <c r="Z1663" s="14" t="n"/>
      <c r="AA1663" s="11" t="n"/>
      <c r="AB1663" s="14">
        <f>B1663&amp;"|"&amp;I1663</f>
        <v/>
      </c>
      <c r="AC1663">
        <f>IF($B1663="","","|"&amp;SUBSTITUTE(TRIM(SUBSTITUTE(SUBSTITUTE(SUBSTITUTE(SUBSTITUTE(SUBSTITUTE(SUBSTITUTE(SUBSTITUTE(SUBSTITUTE(SUBSTITUTE(SUBSTITUTE(SUBSTITUTE(SUBSTITUTE(SUBSTITUTE(SUBSTITUTE(TRIM($B1663&amp;""),CHAR(10)," "),CHAR(13)," "),"."," "),";"," "),","," "),"/"," "),"+"," "),"-"," "),"  "," "),"  "," "),"  "," "),"  "," "),"  "," "),"  "," "))," ","|")&amp;"|")</f>
        <v/>
      </c>
      <c r="AD1663">
        <f>TRIM($I1663&amp;"")</f>
        <v/>
      </c>
    </row>
    <row r="1664" ht="24" customHeight="1">
      <c r="A1664" s="9" t="n">
        <v>46203</v>
      </c>
      <c r="B1664" s="14" t="inlineStr">
        <is>
          <t>10199,10201</t>
        </is>
      </c>
      <c r="C1664" s="14" t="n"/>
      <c r="D1664" s="14" t="inlineStr">
        <is>
          <t>46 SECCIONADORA 1</t>
        </is>
      </c>
      <c r="E1664" s="14" t="inlineStr">
        <is>
          <t>20052203</t>
        </is>
      </c>
      <c r="F1664" s="14" t="inlineStr">
        <is>
          <t>(6)BASE MENOR 446(220)X124X25 MDF-MESA ATHENAS1,20</t>
        </is>
      </c>
      <c r="G1664" s="14" t="inlineStr">
        <is>
          <t>46 SECCIONADORA 1</t>
        </is>
      </c>
      <c r="H1664" s="14" t="inlineStr">
        <is>
          <t>46 SECCIONADORA 1</t>
        </is>
      </c>
      <c r="I1664" s="9" t="inlineStr">
        <is>
          <t>46 SECCIONADORA 1</t>
        </is>
      </c>
      <c r="J1664" s="9" t="n">
        <v>20</v>
      </c>
      <c r="K1664" s="14">
        <f>IF($E1664="","",IFERROR(INDEX('01_Cad_Pecas'!$H$2:$H$5000,MATCH($E1664,'01_Cad_Pecas'!$D$2:$D$5000,0)),IFERROR(INDEX('01_Cad_Pecas'!$H$2:$H$5000,MATCH(VALUE($E1664),'01_Cad_Pecas'!$D$2:$D$5000,0)),"")))</f>
        <v/>
      </c>
      <c r="L1664" s="14">
        <f>IF($E1664="","",IFERROR(INDEX('01_Cad_Pecas'!$I$2:$I$5000,MATCH($E1664,'01_Cad_Pecas'!$D$2:$D$5000,0)),IFERROR(INDEX('01_Cad_Pecas'!$I$2:$I$5000,MATCH(VALUE($E1664),'01_Cad_Pecas'!$D$2:$D$5000,0)),"")))</f>
        <v/>
      </c>
      <c r="M1664" s="14">
        <f>IF(OR($J1664="",$L1664=""),"",IF($K1664="",0,$K1664)+$J1664*$L1664)</f>
        <v/>
      </c>
      <c r="N1664" s="14" t="n">
        <v>46203</v>
      </c>
      <c r="O1664" s="9" t="n">
        <v>20</v>
      </c>
      <c r="P1664" s="14" t="n"/>
      <c r="Q1664" s="14" t="n"/>
      <c r="R1664" s="14" t="n"/>
      <c r="S1664" s="14" t="n"/>
      <c r="T1664" s="14" t="n"/>
      <c r="U1664" s="14" t="n"/>
      <c r="V1664" s="14" t="n"/>
      <c r="W1664" s="14" t="n"/>
      <c r="X1664" s="14" t="n"/>
      <c r="Y1664" s="14" t="n"/>
      <c r="Z1664" s="14" t="n"/>
      <c r="AA1664" s="11" t="n"/>
      <c r="AB1664" s="14">
        <f>B1664&amp;"|"&amp;I1664</f>
        <v/>
      </c>
      <c r="AC1664">
        <f>IF($B1664="","","|"&amp;SUBSTITUTE(TRIM(SUBSTITUTE(SUBSTITUTE(SUBSTITUTE(SUBSTITUTE(SUBSTITUTE(SUBSTITUTE(SUBSTITUTE(SUBSTITUTE(SUBSTITUTE(SUBSTITUTE(SUBSTITUTE(SUBSTITUTE(SUBSTITUTE(SUBSTITUTE(TRIM($B1664&amp;""),CHAR(10)," "),CHAR(13)," "),"."," "),";"," "),","," "),"/"," "),"+"," "),"-"," "),"  "," "),"  "," "),"  "," "),"  "," "),"  "," "),"  "," "))," ","|")&amp;"|")</f>
        <v/>
      </c>
      <c r="AD1664">
        <f>TRIM($I1664&amp;"")</f>
        <v/>
      </c>
    </row>
    <row r="1665" ht="24" customHeight="1">
      <c r="A1665" s="9" t="n">
        <v>46204</v>
      </c>
      <c r="B1665" s="14" t="inlineStr">
        <is>
          <t>10200,10202,10205</t>
        </is>
      </c>
      <c r="C1665" s="14" t="n"/>
      <c r="D1665" s="14" t="inlineStr">
        <is>
          <t>46 SECCIONADORA 1</t>
        </is>
      </c>
      <c r="E1665" s="14" t="inlineStr">
        <is>
          <t>20052004</t>
        </is>
      </c>
      <c r="F1665" s="14" t="inlineStr">
        <is>
          <t>(3) APOIO TAMPO 540X386X12 MDP - MESA ATHENAS</t>
        </is>
      </c>
      <c r="G1665" s="14" t="inlineStr">
        <is>
          <t>46 SECCIONADORA 1</t>
        </is>
      </c>
      <c r="H1665" s="14" t="inlineStr">
        <is>
          <t>46 SECCIONADORA 1</t>
        </is>
      </c>
      <c r="I1665" s="9" t="inlineStr">
        <is>
          <t>46 SECCIONADORA 1</t>
        </is>
      </c>
      <c r="J1665" s="9" t="n">
        <v>18</v>
      </c>
      <c r="K1665" s="14">
        <f>IF($E1665="","",IFERROR(INDEX('01_Cad_Pecas'!$H$2:$H$5000,MATCH($E1665,'01_Cad_Pecas'!$D$2:$D$5000,0)),IFERROR(INDEX('01_Cad_Pecas'!$H$2:$H$5000,MATCH(VALUE($E1665),'01_Cad_Pecas'!$D$2:$D$5000,0)),"")))</f>
        <v/>
      </c>
      <c r="L1665" s="14">
        <f>IF($E1665="","",IFERROR(INDEX('01_Cad_Pecas'!$I$2:$I$5000,MATCH($E1665,'01_Cad_Pecas'!$D$2:$D$5000,0)),IFERROR(INDEX('01_Cad_Pecas'!$I$2:$I$5000,MATCH(VALUE($E1665),'01_Cad_Pecas'!$D$2:$D$5000,0)),"")))</f>
        <v/>
      </c>
      <c r="M1665" s="14">
        <f>IF(OR($J1665="",$L1665=""),"",IF($K1665="",0,$K1665)+$J1665*$L1665)</f>
        <v/>
      </c>
      <c r="N1665" s="14" t="n">
        <v>46203</v>
      </c>
      <c r="O1665" s="9" t="n">
        <v>18</v>
      </c>
      <c r="P1665" s="14" t="n"/>
      <c r="Q1665" s="14" t="n"/>
      <c r="R1665" s="14" t="n"/>
      <c r="S1665" s="14" t="n"/>
      <c r="T1665" s="14" t="n"/>
      <c r="U1665" s="14" t="n"/>
      <c r="V1665" s="14" t="n"/>
      <c r="W1665" s="14" t="n"/>
      <c r="X1665" s="14" t="n"/>
      <c r="Y1665" s="14" t="n"/>
      <c r="Z1665" s="14" t="n"/>
      <c r="AA1665" s="11" t="n"/>
      <c r="AB1665" s="14">
        <f>B1665&amp;"|"&amp;I1665</f>
        <v/>
      </c>
      <c r="AC1665">
        <f>IF($B1665="","","|"&amp;SUBSTITUTE(TRIM(SUBSTITUTE(SUBSTITUTE(SUBSTITUTE(SUBSTITUTE(SUBSTITUTE(SUBSTITUTE(SUBSTITUTE(SUBSTITUTE(SUBSTITUTE(SUBSTITUTE(SUBSTITUTE(SUBSTITUTE(SUBSTITUTE(SUBSTITUTE(TRIM($B1665&amp;""),CHAR(10)," "),CHAR(13)," "),"."," "),";"," "),","," "),"/"," "),"+"," "),"-"," "),"  "," "),"  "," "),"  "," "),"  "," "),"  "," "),"  "," "))," ","|")&amp;"|")</f>
        <v/>
      </c>
      <c r="AD1665">
        <f>TRIM($I1665&amp;"")</f>
        <v/>
      </c>
    </row>
    <row r="1666" ht="24" customHeight="1">
      <c r="A1666" s="9" t="n">
        <v>46204</v>
      </c>
      <c r="B1666" s="14" t="inlineStr">
        <is>
          <t>10200,10202,10205</t>
        </is>
      </c>
      <c r="C1666" s="14" t="n"/>
      <c r="D1666" s="14" t="inlineStr">
        <is>
          <t>46 SECCIONADORA 1</t>
        </is>
      </c>
      <c r="E1666" s="14" t="inlineStr">
        <is>
          <t>20052204</t>
        </is>
      </c>
      <c r="F1666" s="14" t="inlineStr">
        <is>
          <t>(3) APOIO TAMPO 740X440X12 MDP - MESA ATHENAS 1,20</t>
        </is>
      </c>
      <c r="G1666" s="14" t="inlineStr">
        <is>
          <t>46 SECCIONADORA 1</t>
        </is>
      </c>
      <c r="H1666" s="14" t="inlineStr">
        <is>
          <t>46 SECCIONADORA 1</t>
        </is>
      </c>
      <c r="I1666" s="9" t="inlineStr">
        <is>
          <t>46 SECCIONADORA 1</t>
        </is>
      </c>
      <c r="J1666" s="9" t="n">
        <v>22</v>
      </c>
      <c r="K1666" s="14">
        <f>IF($E1666="","",IFERROR(INDEX('01_Cad_Pecas'!$H$2:$H$5000,MATCH($E1666,'01_Cad_Pecas'!$D$2:$D$5000,0)),IFERROR(INDEX('01_Cad_Pecas'!$H$2:$H$5000,MATCH(VALUE($E1666),'01_Cad_Pecas'!$D$2:$D$5000,0)),"")))</f>
        <v/>
      </c>
      <c r="L1666" s="14">
        <f>IF($E1666="","",IFERROR(INDEX('01_Cad_Pecas'!$I$2:$I$5000,MATCH($E1666,'01_Cad_Pecas'!$D$2:$D$5000,0)),IFERROR(INDEX('01_Cad_Pecas'!$I$2:$I$5000,MATCH(VALUE($E1666),'01_Cad_Pecas'!$D$2:$D$5000,0)),"")))</f>
        <v/>
      </c>
      <c r="M1666" s="14">
        <f>IF(OR($J1666="",$L1666=""),"",IF($K1666="",0,$K1666)+$J1666*$L1666)</f>
        <v/>
      </c>
      <c r="N1666" s="9" t="n">
        <v>46204</v>
      </c>
      <c r="O1666" s="9" t="n">
        <v>22</v>
      </c>
      <c r="P1666" s="14" t="n"/>
      <c r="Q1666" s="14" t="n"/>
      <c r="R1666" s="14" t="n"/>
      <c r="S1666" s="14" t="n"/>
      <c r="T1666" s="14" t="n"/>
      <c r="U1666" s="14" t="n"/>
      <c r="V1666" s="14" t="n"/>
      <c r="W1666" s="14" t="n"/>
      <c r="X1666" s="14" t="n"/>
      <c r="Y1666" s="14" t="n"/>
      <c r="Z1666" s="14" t="n"/>
      <c r="AA1666" s="11" t="n"/>
      <c r="AB1666" s="14">
        <f>B1666&amp;"|"&amp;I1666</f>
        <v/>
      </c>
      <c r="AC1666">
        <f>IF($B1666="","","|"&amp;SUBSTITUTE(TRIM(SUBSTITUTE(SUBSTITUTE(SUBSTITUTE(SUBSTITUTE(SUBSTITUTE(SUBSTITUTE(SUBSTITUTE(SUBSTITUTE(SUBSTITUTE(SUBSTITUTE(SUBSTITUTE(SUBSTITUTE(SUBSTITUTE(SUBSTITUTE(TRIM($B1666&amp;""),CHAR(10)," "),CHAR(13)," "),"."," "),";"," "),","," "),"/"," "),"+"," "),"-"," "),"  "," "),"  "," "),"  "," "),"  "," "),"  "," "),"  "," "))," ","|")&amp;"|")</f>
        <v/>
      </c>
      <c r="AD1666">
        <f>TRIM($I1666&amp;"")</f>
        <v/>
      </c>
    </row>
    <row r="1667" ht="24" customHeight="1">
      <c r="A1667" s="9" t="n">
        <v>46204</v>
      </c>
      <c r="B1667" s="14" t="inlineStr">
        <is>
          <t>10200,10202,10205</t>
        </is>
      </c>
      <c r="C1667" s="14" t="n"/>
      <c r="D1667" s="14" t="inlineStr">
        <is>
          <t>46 SECCIONADORA 1</t>
        </is>
      </c>
      <c r="E1667" s="14" t="inlineStr">
        <is>
          <t>20031206</t>
        </is>
      </c>
      <c r="F1667" s="14" t="inlineStr">
        <is>
          <t>(3) TRAV MENOR 614(624)X100X15 MDP-NOVA YORK 1,20</t>
        </is>
      </c>
      <c r="G1667" s="14" t="inlineStr">
        <is>
          <t>46 SECCIONADORA 1</t>
        </is>
      </c>
      <c r="H1667" s="14" t="inlineStr">
        <is>
          <t>46 SECCIONADORA 1</t>
        </is>
      </c>
      <c r="I1667" s="9" t="inlineStr">
        <is>
          <t>46 SECCIONADORA 1</t>
        </is>
      </c>
      <c r="J1667" s="9" t="n">
        <v>4</v>
      </c>
      <c r="K1667" s="14">
        <f>IF($E1667="","",IFERROR(INDEX('01_Cad_Pecas'!$H$2:$H$5000,MATCH($E1667,'01_Cad_Pecas'!$D$2:$D$5000,0)),IFERROR(INDEX('01_Cad_Pecas'!$H$2:$H$5000,MATCH(VALUE($E1667),'01_Cad_Pecas'!$D$2:$D$5000,0)),"")))</f>
        <v/>
      </c>
      <c r="L1667" s="14">
        <f>IF($E1667="","",IFERROR(INDEX('01_Cad_Pecas'!$I$2:$I$5000,MATCH($E1667,'01_Cad_Pecas'!$D$2:$D$5000,0)),IFERROR(INDEX('01_Cad_Pecas'!$I$2:$I$5000,MATCH(VALUE($E1667),'01_Cad_Pecas'!$D$2:$D$5000,0)),"")))</f>
        <v/>
      </c>
      <c r="M1667" s="14">
        <f>IF(OR($J1667="",$L1667=""),"",IF($K1667="",0,$K1667)+$J1667*$L1667)</f>
        <v/>
      </c>
      <c r="N1667" s="9" t="n">
        <v>46204</v>
      </c>
      <c r="O1667" s="9" t="n">
        <v>4</v>
      </c>
      <c r="P1667" s="14" t="n"/>
      <c r="Q1667" s="14" t="n"/>
      <c r="R1667" s="14" t="n"/>
      <c r="S1667" s="14" t="n"/>
      <c r="T1667" s="14" t="n"/>
      <c r="U1667" s="14" t="n"/>
      <c r="V1667" s="14" t="n"/>
      <c r="W1667" s="14" t="n"/>
      <c r="X1667" s="14" t="n"/>
      <c r="Y1667" s="14" t="n"/>
      <c r="Z1667" s="14" t="n"/>
      <c r="AA1667" s="11" t="n"/>
      <c r="AB1667" s="14">
        <f>B1667&amp;"|"&amp;I1667</f>
        <v/>
      </c>
      <c r="AC1667">
        <f>IF($B1667="","","|"&amp;SUBSTITUTE(TRIM(SUBSTITUTE(SUBSTITUTE(SUBSTITUTE(SUBSTITUTE(SUBSTITUTE(SUBSTITUTE(SUBSTITUTE(SUBSTITUTE(SUBSTITUTE(SUBSTITUTE(SUBSTITUTE(SUBSTITUTE(SUBSTITUTE(SUBSTITUTE(TRIM($B1667&amp;""),CHAR(10)," "),CHAR(13)," "),"."," "),";"," "),","," "),"/"," "),"+"," "),"-"," "),"  "," "),"  "," "),"  "," "),"  "," "),"  "," "),"  "," "))," ","|")&amp;"|")</f>
        <v/>
      </c>
      <c r="AD1667">
        <f>TRIM($I1667&amp;"")</f>
        <v/>
      </c>
    </row>
    <row r="1668" ht="24" customHeight="1">
      <c r="A1668" s="9" t="n">
        <v>46204</v>
      </c>
      <c r="B1668" s="14" t="inlineStr">
        <is>
          <t>10200,10202,10205</t>
        </is>
      </c>
      <c r="C1668" s="14" t="n"/>
      <c r="D1668" s="14" t="inlineStr">
        <is>
          <t>46 SECCIONADORA 1</t>
        </is>
      </c>
      <c r="E1668" s="14" t="inlineStr">
        <is>
          <t>20031605</t>
        </is>
      </c>
      <c r="F1668" s="14" t="inlineStr">
        <is>
          <t>(2)TRAV MAIOR 1342(1352)X100X15 MDP-NOVA YORK 1,60</t>
        </is>
      </c>
      <c r="G1668" s="14" t="inlineStr">
        <is>
          <t>46 SECCIONADORA 1</t>
        </is>
      </c>
      <c r="H1668" s="14" t="inlineStr">
        <is>
          <t>46 SECCIONADORA 1</t>
        </is>
      </c>
      <c r="I1668" s="9" t="inlineStr">
        <is>
          <t>46 SECCIONADORA 1</t>
        </is>
      </c>
      <c r="J1668" s="9" t="n">
        <v>4</v>
      </c>
      <c r="K1668" s="14">
        <f>IF($E1668="","",IFERROR(INDEX('01_Cad_Pecas'!$H$2:$H$5000,MATCH($E1668,'01_Cad_Pecas'!$D$2:$D$5000,0)),IFERROR(INDEX('01_Cad_Pecas'!$H$2:$H$5000,MATCH(VALUE($E1668),'01_Cad_Pecas'!$D$2:$D$5000,0)),"")))</f>
        <v/>
      </c>
      <c r="L1668" s="14">
        <f>IF($E1668="","",IFERROR(INDEX('01_Cad_Pecas'!$I$2:$I$5000,MATCH($E1668,'01_Cad_Pecas'!$D$2:$D$5000,0)),IFERROR(INDEX('01_Cad_Pecas'!$I$2:$I$5000,MATCH(VALUE($E1668),'01_Cad_Pecas'!$D$2:$D$5000,0)),"")))</f>
        <v/>
      </c>
      <c r="M1668" s="14">
        <f>IF(OR($J1668="",$L1668=""),"",IF($K1668="",0,$K1668)+$J1668*$L1668)</f>
        <v/>
      </c>
      <c r="N1668" s="9" t="n">
        <v>46204</v>
      </c>
      <c r="O1668" s="9" t="n">
        <v>4</v>
      </c>
      <c r="P1668" s="14" t="n"/>
      <c r="Q1668" s="14" t="n"/>
      <c r="R1668" s="14" t="n"/>
      <c r="S1668" s="14" t="n"/>
      <c r="T1668" s="14" t="n"/>
      <c r="U1668" s="14" t="n"/>
      <c r="V1668" s="14" t="n"/>
      <c r="W1668" s="14" t="n"/>
      <c r="X1668" s="14" t="n"/>
      <c r="Y1668" s="14" t="n"/>
      <c r="Z1668" s="14" t="n"/>
      <c r="AA1668" s="11" t="n"/>
      <c r="AB1668" s="14">
        <f>B1668&amp;"|"&amp;I1668</f>
        <v/>
      </c>
      <c r="AC1668">
        <f>IF($B1668="","","|"&amp;SUBSTITUTE(TRIM(SUBSTITUTE(SUBSTITUTE(SUBSTITUTE(SUBSTITUTE(SUBSTITUTE(SUBSTITUTE(SUBSTITUTE(SUBSTITUTE(SUBSTITUTE(SUBSTITUTE(SUBSTITUTE(SUBSTITUTE(SUBSTITUTE(SUBSTITUTE(TRIM($B1668&amp;""),CHAR(10)," "),CHAR(13)," "),"."," "),";"," "),","," "),"/"," "),"+"," "),"-"," "),"  "," "),"  "," "),"  "," "),"  "," "),"  "," "),"  "," "))," ","|")&amp;"|")</f>
        <v/>
      </c>
      <c r="AD1668">
        <f>TRIM($I1668&amp;"")</f>
        <v/>
      </c>
    </row>
    <row r="1669" ht="24" customHeight="1">
      <c r="A1669" s="9" t="n">
        <v>46204</v>
      </c>
      <c r="B1669" s="14" t="inlineStr">
        <is>
          <t>10200,10202,10205</t>
        </is>
      </c>
      <c r="C1669" s="14" t="n"/>
      <c r="D1669" s="14" t="inlineStr">
        <is>
          <t>46 SECCIONADORA 1</t>
        </is>
      </c>
      <c r="E1669" s="14" t="inlineStr">
        <is>
          <t>30001205</t>
        </is>
      </c>
      <c r="F1669" s="14" t="inlineStr">
        <is>
          <t>TRAV ASSENTO 367X80X15 MDP CAD PE INTEIRO/ MADEIRA</t>
        </is>
      </c>
      <c r="G1669" s="14" t="inlineStr">
        <is>
          <t>46 SECCIONADORA 1</t>
        </is>
      </c>
      <c r="H1669" s="14" t="inlineStr">
        <is>
          <t>46 SECCIONADORA 1</t>
        </is>
      </c>
      <c r="I1669" s="9" t="inlineStr">
        <is>
          <t>46 SECCIONADORA 1</t>
        </is>
      </c>
      <c r="J1669" s="9" t="n">
        <v>70</v>
      </c>
      <c r="K1669" s="14">
        <f>IF($E1669="","",IFERROR(INDEX('01_Cad_Pecas'!$H$2:$H$5000,MATCH($E1669,'01_Cad_Pecas'!$D$2:$D$5000,0)),IFERROR(INDEX('01_Cad_Pecas'!$H$2:$H$5000,MATCH(VALUE($E1669),'01_Cad_Pecas'!$D$2:$D$5000,0)),"")))</f>
        <v/>
      </c>
      <c r="L1669" s="14">
        <f>IF($E1669="","",IFERROR(INDEX('01_Cad_Pecas'!$I$2:$I$5000,MATCH($E1669,'01_Cad_Pecas'!$D$2:$D$5000,0)),IFERROR(INDEX('01_Cad_Pecas'!$I$2:$I$5000,MATCH(VALUE($E1669),'01_Cad_Pecas'!$D$2:$D$5000,0)),"")))</f>
        <v/>
      </c>
      <c r="M1669" s="14">
        <f>IF(OR($J1669="",$L1669=""),"",IF($K1669="",0,$K1669)+$J1669*$L1669)</f>
        <v/>
      </c>
      <c r="N1669" s="9" t="n">
        <v>46204</v>
      </c>
      <c r="O1669" s="9" t="n">
        <v>70</v>
      </c>
      <c r="P1669" s="14" t="n"/>
      <c r="Q1669" s="14" t="n"/>
      <c r="R1669" s="14" t="n"/>
      <c r="S1669" s="14" t="n"/>
      <c r="T1669" s="14" t="n"/>
      <c r="U1669" s="14" t="n"/>
      <c r="V1669" s="14" t="n"/>
      <c r="W1669" s="14" t="n"/>
      <c r="X1669" s="14" t="n"/>
      <c r="Y1669" s="14" t="n"/>
      <c r="Z1669" s="14" t="n"/>
      <c r="AA1669" s="11" t="n"/>
      <c r="AB1669" s="14">
        <f>B1669&amp;"|"&amp;I1669</f>
        <v/>
      </c>
      <c r="AC1669">
        <f>IF($B1669="","","|"&amp;SUBSTITUTE(TRIM(SUBSTITUTE(SUBSTITUTE(SUBSTITUTE(SUBSTITUTE(SUBSTITUTE(SUBSTITUTE(SUBSTITUTE(SUBSTITUTE(SUBSTITUTE(SUBSTITUTE(SUBSTITUTE(SUBSTITUTE(SUBSTITUTE(SUBSTITUTE(TRIM($B1669&amp;""),CHAR(10)," "),CHAR(13)," "),"."," "),";"," "),","," "),"/"," "),"+"," "),"-"," "),"  "," "),"  "," "),"  "," "),"  "," "),"  "," "),"  "," "))," ","|")&amp;"|")</f>
        <v/>
      </c>
      <c r="AD1669">
        <f>TRIM($I1669&amp;"")</f>
        <v/>
      </c>
    </row>
    <row r="1670" ht="24" customHeight="1">
      <c r="A1670" s="9" t="n">
        <v>46204</v>
      </c>
      <c r="B1670" s="14" t="inlineStr">
        <is>
          <t>10200,10202,10205</t>
        </is>
      </c>
      <c r="C1670" s="14" t="n"/>
      <c r="D1670" s="14" t="inlineStr">
        <is>
          <t>46 SECCIONADORA 1</t>
        </is>
      </c>
      <c r="E1670" s="14" t="inlineStr">
        <is>
          <t>30001206</t>
        </is>
      </c>
      <c r="F1670" s="14" t="inlineStr">
        <is>
          <t>TRAVESSA ENCOSTO 360X80X15 MDP CAD PE INTEIRO</t>
        </is>
      </c>
      <c r="G1670" s="14" t="inlineStr">
        <is>
          <t>46 SECCIONADORA 1</t>
        </is>
      </c>
      <c r="H1670" s="14" t="inlineStr">
        <is>
          <t>46 SECCIONADORA 1</t>
        </is>
      </c>
      <c r="I1670" s="9" t="inlineStr">
        <is>
          <t>46 SECCIONADORA 1</t>
        </is>
      </c>
      <c r="J1670" s="9" t="n">
        <v>70</v>
      </c>
      <c r="K1670" s="14">
        <f>IF($E1670="","",IFERROR(INDEX('01_Cad_Pecas'!$H$2:$H$5000,MATCH($E1670,'01_Cad_Pecas'!$D$2:$D$5000,0)),IFERROR(INDEX('01_Cad_Pecas'!$H$2:$H$5000,MATCH(VALUE($E1670),'01_Cad_Pecas'!$D$2:$D$5000,0)),"")))</f>
        <v/>
      </c>
      <c r="L1670" s="14">
        <f>IF($E1670="","",IFERROR(INDEX('01_Cad_Pecas'!$I$2:$I$5000,MATCH($E1670,'01_Cad_Pecas'!$D$2:$D$5000,0)),IFERROR(INDEX('01_Cad_Pecas'!$I$2:$I$5000,MATCH(VALUE($E1670),'01_Cad_Pecas'!$D$2:$D$5000,0)),"")))</f>
        <v/>
      </c>
      <c r="M1670" s="14">
        <f>IF(OR($J1670="",$L1670=""),"",IF($K1670="",0,$K1670)+$J1670*$L1670)</f>
        <v/>
      </c>
      <c r="N1670" s="9" t="n">
        <v>46204</v>
      </c>
      <c r="O1670" s="9" t="n">
        <v>70</v>
      </c>
      <c r="P1670" s="14" t="n"/>
      <c r="Q1670" s="14" t="n"/>
      <c r="R1670" s="14" t="n"/>
      <c r="S1670" s="14" t="n"/>
      <c r="T1670" s="14" t="n"/>
      <c r="U1670" s="14" t="n"/>
      <c r="V1670" s="14" t="n"/>
      <c r="W1670" s="14" t="n"/>
      <c r="X1670" s="14" t="n"/>
      <c r="Y1670" s="14" t="n"/>
      <c r="Z1670" s="14" t="n"/>
      <c r="AA1670" s="11" t="n"/>
      <c r="AB1670" s="14">
        <f>B1670&amp;"|"&amp;I1670</f>
        <v/>
      </c>
      <c r="AC1670">
        <f>IF($B1670="","","|"&amp;SUBSTITUTE(TRIM(SUBSTITUTE(SUBSTITUTE(SUBSTITUTE(SUBSTITUTE(SUBSTITUTE(SUBSTITUTE(SUBSTITUTE(SUBSTITUTE(SUBSTITUTE(SUBSTITUTE(SUBSTITUTE(SUBSTITUTE(SUBSTITUTE(SUBSTITUTE(TRIM($B1670&amp;""),CHAR(10)," "),CHAR(13)," "),"."," "),";"," "),","," "),"/"," "),"+"," "),"-"," "),"  "," "),"  "," "),"  "," "),"  "," "),"  "," "),"  "," "))," ","|")&amp;"|")</f>
        <v/>
      </c>
      <c r="AD1670">
        <f>TRIM($I1670&amp;"")</f>
        <v/>
      </c>
    </row>
    <row r="1671" ht="24" customHeight="1">
      <c r="A1671" s="9" t="n">
        <v>46204</v>
      </c>
      <c r="B1671" s="14" t="inlineStr">
        <is>
          <t>10200,10202,10205</t>
        </is>
      </c>
      <c r="C1671" s="14" t="n"/>
      <c r="D1671" s="14" t="inlineStr">
        <is>
          <t>46 SECCIONADORA 1</t>
        </is>
      </c>
      <c r="E1671" s="14" t="inlineStr">
        <is>
          <t>30001207</t>
        </is>
      </c>
      <c r="F1671" s="14" t="inlineStr">
        <is>
          <t>TRAVESSA 360X62X15 MDP CAD PE INTEIRO</t>
        </is>
      </c>
      <c r="G1671" s="14" t="inlineStr">
        <is>
          <t>46 SECCIONADORA 1</t>
        </is>
      </c>
      <c r="H1671" s="14" t="inlineStr">
        <is>
          <t>46 SECCIONADORA 1</t>
        </is>
      </c>
      <c r="I1671" s="9" t="inlineStr">
        <is>
          <t>46 SECCIONADORA 1</t>
        </is>
      </c>
      <c r="J1671" s="9" t="n">
        <v>74</v>
      </c>
      <c r="K1671" s="14">
        <f>IF($E1671="","",IFERROR(INDEX('01_Cad_Pecas'!$H$2:$H$5000,MATCH($E1671,'01_Cad_Pecas'!$D$2:$D$5000,0)),IFERROR(INDEX('01_Cad_Pecas'!$H$2:$H$5000,MATCH(VALUE($E1671),'01_Cad_Pecas'!$D$2:$D$5000,0)),"")))</f>
        <v/>
      </c>
      <c r="L1671" s="14">
        <f>IF($E1671="","",IFERROR(INDEX('01_Cad_Pecas'!$I$2:$I$5000,MATCH($E1671,'01_Cad_Pecas'!$D$2:$D$5000,0)),IFERROR(INDEX('01_Cad_Pecas'!$I$2:$I$5000,MATCH(VALUE($E1671),'01_Cad_Pecas'!$D$2:$D$5000,0)),"")))</f>
        <v/>
      </c>
      <c r="M1671" s="14">
        <f>IF(OR($J1671="",$L1671=""),"",IF($K1671="",0,$K1671)+$J1671*$L1671)</f>
        <v/>
      </c>
      <c r="N1671" s="9" t="n">
        <v>46204</v>
      </c>
      <c r="O1671" s="9" t="n">
        <v>74</v>
      </c>
      <c r="P1671" s="14" t="n"/>
      <c r="Q1671" s="14" t="n"/>
      <c r="R1671" s="14" t="n"/>
      <c r="S1671" s="14" t="n"/>
      <c r="T1671" s="14" t="n"/>
      <c r="U1671" s="14" t="n"/>
      <c r="V1671" s="14" t="n"/>
      <c r="W1671" s="14" t="n"/>
      <c r="X1671" s="14" t="n"/>
      <c r="Y1671" s="14" t="n"/>
      <c r="Z1671" s="14" t="n"/>
      <c r="AA1671" s="11" t="n"/>
      <c r="AB1671" s="14">
        <f>B1671&amp;"|"&amp;I1671</f>
        <v/>
      </c>
      <c r="AC1671">
        <f>IF($B1671="","","|"&amp;SUBSTITUTE(TRIM(SUBSTITUTE(SUBSTITUTE(SUBSTITUTE(SUBSTITUTE(SUBSTITUTE(SUBSTITUTE(SUBSTITUTE(SUBSTITUTE(SUBSTITUTE(SUBSTITUTE(SUBSTITUTE(SUBSTITUTE(SUBSTITUTE(SUBSTITUTE(TRIM($B1671&amp;""),CHAR(10)," "),CHAR(13)," "),"."," "),";"," "),","," "),"/"," "),"+"," "),"-"," "),"  "," "),"  "," "),"  "," "),"  "," "),"  "," "),"  "," "))," ","|")&amp;"|")</f>
        <v/>
      </c>
      <c r="AD1671">
        <f>TRIM($I1671&amp;"")</f>
        <v/>
      </c>
    </row>
    <row r="1672" ht="24" customHeight="1">
      <c r="A1672" s="9" t="n">
        <v>46204</v>
      </c>
      <c r="B1672" s="14" t="inlineStr">
        <is>
          <t>10200,10202,10205</t>
        </is>
      </c>
      <c r="C1672" s="14" t="n"/>
      <c r="D1672" s="14" t="inlineStr">
        <is>
          <t>46 SECCIONADORA 1</t>
        </is>
      </c>
      <c r="E1672" s="14" t="inlineStr">
        <is>
          <t>30080003</t>
        </is>
      </c>
      <c r="F1672" s="14" t="inlineStr">
        <is>
          <t>(4)TAMP INTERNO 500X400X15MDP-MESA AMST.1,36X1,36</t>
        </is>
      </c>
      <c r="G1672" s="14" t="inlineStr">
        <is>
          <t>46 SECCIONADORA 1</t>
        </is>
      </c>
      <c r="H1672" s="14" t="inlineStr">
        <is>
          <t>46 SECCIONADORA 1</t>
        </is>
      </c>
      <c r="I1672" s="9" t="inlineStr">
        <is>
          <t>46 SECCIONADORA 1</t>
        </is>
      </c>
      <c r="J1672" s="9" t="n">
        <v>3</v>
      </c>
      <c r="K1672" s="14">
        <f>IF($E1672="","",IFERROR(INDEX('01_Cad_Pecas'!$H$2:$H$5000,MATCH($E1672,'01_Cad_Pecas'!$D$2:$D$5000,0)),IFERROR(INDEX('01_Cad_Pecas'!$H$2:$H$5000,MATCH(VALUE($E1672),'01_Cad_Pecas'!$D$2:$D$5000,0)),"")))</f>
        <v/>
      </c>
      <c r="L1672" s="14">
        <f>IF($E1672="","",IFERROR(INDEX('01_Cad_Pecas'!$I$2:$I$5000,MATCH($E1672,'01_Cad_Pecas'!$D$2:$D$5000,0)),IFERROR(INDEX('01_Cad_Pecas'!$I$2:$I$5000,MATCH(VALUE($E1672),'01_Cad_Pecas'!$D$2:$D$5000,0)),"")))</f>
        <v/>
      </c>
      <c r="M1672" s="14">
        <f>IF(OR($J1672="",$L1672=""),"",IF($K1672="",0,$K1672)+$J1672*$L1672)</f>
        <v/>
      </c>
      <c r="N1672" s="9" t="n">
        <v>46204</v>
      </c>
      <c r="O1672" s="9" t="n">
        <v>3</v>
      </c>
      <c r="P1672" s="14" t="n"/>
      <c r="Q1672" s="14" t="n"/>
      <c r="R1672" s="14" t="n"/>
      <c r="S1672" s="14" t="n"/>
      <c r="T1672" s="14" t="n"/>
      <c r="U1672" s="14" t="n"/>
      <c r="V1672" s="14" t="n"/>
      <c r="W1672" s="14" t="n"/>
      <c r="X1672" s="14" t="n"/>
      <c r="Y1672" s="14" t="n"/>
      <c r="Z1672" s="14" t="n"/>
      <c r="AA1672" s="11" t="n"/>
      <c r="AB1672" s="14">
        <f>B1672&amp;"|"&amp;I1672</f>
        <v/>
      </c>
      <c r="AC1672">
        <f>IF($B1672="","","|"&amp;SUBSTITUTE(TRIM(SUBSTITUTE(SUBSTITUTE(SUBSTITUTE(SUBSTITUTE(SUBSTITUTE(SUBSTITUTE(SUBSTITUTE(SUBSTITUTE(SUBSTITUTE(SUBSTITUTE(SUBSTITUTE(SUBSTITUTE(SUBSTITUTE(SUBSTITUTE(TRIM($B1672&amp;""),CHAR(10)," "),CHAR(13)," "),"."," "),";"," "),","," "),"/"," "),"+"," "),"-"," "),"  "," "),"  "," "),"  "," "),"  "," "),"  "," "),"  "," "))," ","|")&amp;"|")</f>
        <v/>
      </c>
      <c r="AD1672">
        <f>TRIM($I1672&amp;"")</f>
        <v/>
      </c>
    </row>
    <row r="1673" ht="24" customHeight="1">
      <c r="A1673" s="9" t="n">
        <v>46204</v>
      </c>
      <c r="B1673" s="14" t="inlineStr">
        <is>
          <t>10200,10202,10205</t>
        </is>
      </c>
      <c r="C1673" s="14" t="n"/>
      <c r="D1673" s="14" t="inlineStr">
        <is>
          <t>46 SECCIONADORA 1</t>
        </is>
      </c>
      <c r="E1673" s="14" t="inlineStr">
        <is>
          <t>30080004</t>
        </is>
      </c>
      <c r="F1673" s="14" t="inlineStr">
        <is>
          <t>(6)TRAV. MAIOR 1320X65 (135)X15 MDP-AMST.1,36X1,36</t>
        </is>
      </c>
      <c r="G1673" s="14" t="inlineStr">
        <is>
          <t>46 SECCIONADORA 1</t>
        </is>
      </c>
      <c r="H1673" s="14" t="inlineStr">
        <is>
          <t>46 SECCIONADORA 1</t>
        </is>
      </c>
      <c r="I1673" s="9" t="inlineStr">
        <is>
          <t>46 SECCIONADORA 1</t>
        </is>
      </c>
      <c r="J1673" s="9" t="n">
        <v>6</v>
      </c>
      <c r="K1673" s="14">
        <f>IF($E1673="","",IFERROR(INDEX('01_Cad_Pecas'!$H$2:$H$5000,MATCH($E1673,'01_Cad_Pecas'!$D$2:$D$5000,0)),IFERROR(INDEX('01_Cad_Pecas'!$H$2:$H$5000,MATCH(VALUE($E1673),'01_Cad_Pecas'!$D$2:$D$5000,0)),"")))</f>
        <v/>
      </c>
      <c r="L1673" s="14">
        <f>IF($E1673="","",IFERROR(INDEX('01_Cad_Pecas'!$I$2:$I$5000,MATCH($E1673,'01_Cad_Pecas'!$D$2:$D$5000,0)),IFERROR(INDEX('01_Cad_Pecas'!$I$2:$I$5000,MATCH(VALUE($E1673),'01_Cad_Pecas'!$D$2:$D$5000,0)),"")))</f>
        <v/>
      </c>
      <c r="M1673" s="14">
        <f>IF(OR($J1673="",$L1673=""),"",IF($K1673="",0,$K1673)+$J1673*$L1673)</f>
        <v/>
      </c>
      <c r="N1673" s="9" t="n">
        <v>46204</v>
      </c>
      <c r="O1673" s="9" t="n">
        <v>6</v>
      </c>
      <c r="P1673" s="14" t="n"/>
      <c r="Q1673" s="14" t="n"/>
      <c r="R1673" s="14" t="n"/>
      <c r="S1673" s="14" t="n"/>
      <c r="T1673" s="14" t="n"/>
      <c r="U1673" s="14" t="n"/>
      <c r="V1673" s="14" t="n"/>
      <c r="W1673" s="14" t="n"/>
      <c r="X1673" s="14" t="n"/>
      <c r="Y1673" s="14" t="n"/>
      <c r="Z1673" s="14" t="n"/>
      <c r="AA1673" s="11" t="n"/>
      <c r="AB1673" s="14">
        <f>B1673&amp;"|"&amp;I1673</f>
        <v/>
      </c>
      <c r="AC1673">
        <f>IF($B1673="","","|"&amp;SUBSTITUTE(TRIM(SUBSTITUTE(SUBSTITUTE(SUBSTITUTE(SUBSTITUTE(SUBSTITUTE(SUBSTITUTE(SUBSTITUTE(SUBSTITUTE(SUBSTITUTE(SUBSTITUTE(SUBSTITUTE(SUBSTITUTE(SUBSTITUTE(SUBSTITUTE(TRIM($B1673&amp;""),CHAR(10)," "),CHAR(13)," "),"."," "),";"," "),","," "),"/"," "),"+"," "),"-"," "),"  "," "),"  "," "),"  "," "),"  "," "),"  "," "),"  "," "))," ","|")&amp;"|")</f>
        <v/>
      </c>
      <c r="AD1673">
        <f>TRIM($I1673&amp;"")</f>
        <v/>
      </c>
    </row>
    <row r="1674" ht="24" customHeight="1">
      <c r="A1674" s="9" t="n">
        <v>46204</v>
      </c>
      <c r="B1674" s="14" t="inlineStr">
        <is>
          <t>10200,10202,10205</t>
        </is>
      </c>
      <c r="C1674" s="14" t="n"/>
      <c r="D1674" s="14" t="inlineStr">
        <is>
          <t>46 SECCIONADORA 1</t>
        </is>
      </c>
      <c r="E1674" s="14" t="inlineStr">
        <is>
          <t>30080005</t>
        </is>
      </c>
      <c r="F1674" s="14" t="inlineStr">
        <is>
          <t>(5) TRAV. MENOR1190X65X15 MDP-MESA AMST.1,36X1,36</t>
        </is>
      </c>
      <c r="G1674" s="14" t="inlineStr">
        <is>
          <t>46 SECCIONADORA 1</t>
        </is>
      </c>
      <c r="H1674" s="14" t="inlineStr">
        <is>
          <t>46 SECCIONADORA 1</t>
        </is>
      </c>
      <c r="I1674" s="9" t="inlineStr">
        <is>
          <t>46 SECCIONADORA 1</t>
        </is>
      </c>
      <c r="J1674" s="9" t="n">
        <v>6</v>
      </c>
      <c r="K1674" s="14">
        <f>IF($E1674="","",IFERROR(INDEX('01_Cad_Pecas'!$H$2:$H$5000,MATCH($E1674,'01_Cad_Pecas'!$D$2:$D$5000,0)),IFERROR(INDEX('01_Cad_Pecas'!$H$2:$H$5000,MATCH(VALUE($E1674),'01_Cad_Pecas'!$D$2:$D$5000,0)),"")))</f>
        <v/>
      </c>
      <c r="L1674" s="14">
        <f>IF($E1674="","",IFERROR(INDEX('01_Cad_Pecas'!$I$2:$I$5000,MATCH($E1674,'01_Cad_Pecas'!$D$2:$D$5000,0)),IFERROR(INDEX('01_Cad_Pecas'!$I$2:$I$5000,MATCH(VALUE($E1674),'01_Cad_Pecas'!$D$2:$D$5000,0)),"")))</f>
        <v/>
      </c>
      <c r="M1674" s="14">
        <f>IF(OR($J1674="",$L1674=""),"",IF($K1674="",0,$K1674)+$J1674*$L1674)</f>
        <v/>
      </c>
      <c r="N1674" s="9" t="n">
        <v>46204</v>
      </c>
      <c r="O1674" s="9" t="n">
        <v>6</v>
      </c>
      <c r="P1674" s="14" t="n"/>
      <c r="Q1674" s="14" t="n"/>
      <c r="R1674" s="14" t="n"/>
      <c r="S1674" s="14" t="n"/>
      <c r="T1674" s="14" t="n"/>
      <c r="U1674" s="14" t="n"/>
      <c r="V1674" s="14" t="n"/>
      <c r="W1674" s="14" t="n"/>
      <c r="X1674" s="14" t="n"/>
      <c r="Y1674" s="14" t="n"/>
      <c r="Z1674" s="14" t="n"/>
      <c r="AA1674" s="11" t="n"/>
      <c r="AB1674" s="14">
        <f>B1674&amp;"|"&amp;I1674</f>
        <v/>
      </c>
      <c r="AC1674">
        <f>IF($B1674="","","|"&amp;SUBSTITUTE(TRIM(SUBSTITUTE(SUBSTITUTE(SUBSTITUTE(SUBSTITUTE(SUBSTITUTE(SUBSTITUTE(SUBSTITUTE(SUBSTITUTE(SUBSTITUTE(SUBSTITUTE(SUBSTITUTE(SUBSTITUTE(SUBSTITUTE(SUBSTITUTE(TRIM($B1674&amp;""),CHAR(10)," "),CHAR(13)," "),"."," "),";"," "),","," "),"/"," "),"+"," "),"-"," "),"  "," "),"  "," "),"  "," "),"  "," "),"  "," "),"  "," "))," ","|")&amp;"|")</f>
        <v/>
      </c>
      <c r="AD1674">
        <f>TRIM($I1674&amp;"")</f>
        <v/>
      </c>
    </row>
    <row r="1675" ht="24" customHeight="1">
      <c r="A1675" s="9" t="n">
        <v>46204</v>
      </c>
      <c r="B1675" s="14" t="inlineStr">
        <is>
          <t>10200,10202,10205</t>
        </is>
      </c>
      <c r="C1675" s="14" t="n"/>
      <c r="D1675" s="14" t="inlineStr">
        <is>
          <t>46 SECCIONADORA 1</t>
        </is>
      </c>
      <c r="E1675" s="14" t="inlineStr">
        <is>
          <t>20019001</t>
        </is>
      </c>
      <c r="F1675" s="14" t="inlineStr">
        <is>
          <t>(2-4) LATERAL 751X124X12 MDF - MESA SANTIAGO</t>
        </is>
      </c>
      <c r="G1675" s="14" t="inlineStr">
        <is>
          <t>46 SECCIONADORA 1</t>
        </is>
      </c>
      <c r="H1675" s="14" t="inlineStr">
        <is>
          <t>46 SECCIONADORA 1</t>
        </is>
      </c>
      <c r="I1675" s="9" t="inlineStr">
        <is>
          <t>46 SECCIONADORA 1</t>
        </is>
      </c>
      <c r="J1675" s="9" t="n">
        <v>20</v>
      </c>
      <c r="K1675" s="14">
        <f>IF($E1675="","",IFERROR(INDEX('01_Cad_Pecas'!$H$2:$H$5000,MATCH($E1675,'01_Cad_Pecas'!$D$2:$D$5000,0)),IFERROR(INDEX('01_Cad_Pecas'!$H$2:$H$5000,MATCH(VALUE($E1675),'01_Cad_Pecas'!$D$2:$D$5000,0)),"")))</f>
        <v/>
      </c>
      <c r="L1675" s="14">
        <f>IF($E1675="","",IFERROR(INDEX('01_Cad_Pecas'!$I$2:$I$5000,MATCH($E1675,'01_Cad_Pecas'!$D$2:$D$5000,0)),IFERROR(INDEX('01_Cad_Pecas'!$I$2:$I$5000,MATCH(VALUE($E1675),'01_Cad_Pecas'!$D$2:$D$5000,0)),"")))</f>
        <v/>
      </c>
      <c r="M1675" s="14">
        <f>IF(OR($J1675="",$L1675=""),"",IF($K1675="",0,$K1675)+$J1675*$L1675)</f>
        <v/>
      </c>
      <c r="N1675" s="9" t="n">
        <v>46204</v>
      </c>
      <c r="O1675" s="9" t="n">
        <v>20</v>
      </c>
      <c r="P1675" s="14" t="n"/>
      <c r="Q1675" s="14" t="n"/>
      <c r="R1675" s="14" t="n"/>
      <c r="S1675" s="14" t="n"/>
      <c r="T1675" s="14" t="n"/>
      <c r="U1675" s="14" t="n"/>
      <c r="V1675" s="14" t="n"/>
      <c r="W1675" s="14" t="n"/>
      <c r="X1675" s="14" t="n"/>
      <c r="Y1675" s="14" t="n"/>
      <c r="Z1675" s="14" t="n"/>
      <c r="AA1675" s="11" t="n"/>
      <c r="AB1675" s="14">
        <f>B1675&amp;"|"&amp;I1675</f>
        <v/>
      </c>
      <c r="AC1675">
        <f>IF($B1675="","","|"&amp;SUBSTITUTE(TRIM(SUBSTITUTE(SUBSTITUTE(SUBSTITUTE(SUBSTITUTE(SUBSTITUTE(SUBSTITUTE(SUBSTITUTE(SUBSTITUTE(SUBSTITUTE(SUBSTITUTE(SUBSTITUTE(SUBSTITUTE(SUBSTITUTE(SUBSTITUTE(TRIM($B1675&amp;""),CHAR(10)," "),CHAR(13)," "),"."," "),";"," "),","," "),"/"," "),"+"," "),"-"," "),"  "," "),"  "," "),"  "," "),"  "," "),"  "," "),"  "," "))," ","|")&amp;"|")</f>
        <v/>
      </c>
      <c r="AD1675">
        <f>TRIM($I1675&amp;"")</f>
        <v/>
      </c>
    </row>
    <row r="1676" ht="24" customHeight="1">
      <c r="A1676" s="9" t="n">
        <v>46204</v>
      </c>
      <c r="B1676" s="14" t="inlineStr">
        <is>
          <t>10200,10202,10205</t>
        </is>
      </c>
      <c r="C1676" s="14" t="n"/>
      <c r="D1676" s="14" t="inlineStr">
        <is>
          <t>46 SECCIONADORA 1</t>
        </is>
      </c>
      <c r="E1676" s="14" t="inlineStr">
        <is>
          <t>20019002</t>
        </is>
      </c>
      <c r="F1676" s="14" t="inlineStr">
        <is>
          <t>FUNDO RIPADO 751X446X12 MDF - MESA SANTIAGO</t>
        </is>
      </c>
      <c r="G1676" s="14" t="inlineStr">
        <is>
          <t>46 SECCIONADORA 1</t>
        </is>
      </c>
      <c r="H1676" s="14" t="inlineStr">
        <is>
          <t>46 SECCIONADORA 1</t>
        </is>
      </c>
      <c r="I1676" s="9" t="inlineStr">
        <is>
          <t>46 SECCIONADORA 1</t>
        </is>
      </c>
      <c r="J1676" s="9" t="n">
        <v>20</v>
      </c>
      <c r="K1676" s="14">
        <f>IF($E1676="","",IFERROR(INDEX('01_Cad_Pecas'!$H$2:$H$5000,MATCH($E1676,'01_Cad_Pecas'!$D$2:$D$5000,0)),IFERROR(INDEX('01_Cad_Pecas'!$H$2:$H$5000,MATCH(VALUE($E1676),'01_Cad_Pecas'!$D$2:$D$5000,0)),"")))</f>
        <v/>
      </c>
      <c r="L1676" s="14">
        <f>IF($E1676="","",IFERROR(INDEX('01_Cad_Pecas'!$I$2:$I$5000,MATCH($E1676,'01_Cad_Pecas'!$D$2:$D$5000,0)),IFERROR(INDEX('01_Cad_Pecas'!$I$2:$I$5000,MATCH(VALUE($E1676),'01_Cad_Pecas'!$D$2:$D$5000,0)),"")))</f>
        <v/>
      </c>
      <c r="M1676" s="14">
        <f>IF(OR($J1676="",$L1676=""),"",IF($K1676="",0,$K1676)+$J1676*$L1676)</f>
        <v/>
      </c>
      <c r="N1676" s="9" t="n">
        <v>46204</v>
      </c>
      <c r="O1676" s="9" t="n">
        <v>20</v>
      </c>
      <c r="P1676" s="14" t="n"/>
      <c r="Q1676" s="14" t="n"/>
      <c r="R1676" s="14" t="n"/>
      <c r="S1676" s="14" t="n"/>
      <c r="T1676" s="14" t="n"/>
      <c r="U1676" s="14" t="n"/>
      <c r="V1676" s="14" t="n"/>
      <c r="W1676" s="14" t="n"/>
      <c r="X1676" s="14" t="n"/>
      <c r="Y1676" s="14" t="n"/>
      <c r="Z1676" s="14" t="n"/>
      <c r="AA1676" s="11" t="n"/>
      <c r="AB1676" s="14">
        <f>B1676&amp;"|"&amp;I1676</f>
        <v/>
      </c>
      <c r="AC1676">
        <f>IF($B1676="","","|"&amp;SUBSTITUTE(TRIM(SUBSTITUTE(SUBSTITUTE(SUBSTITUTE(SUBSTITUTE(SUBSTITUTE(SUBSTITUTE(SUBSTITUTE(SUBSTITUTE(SUBSTITUTE(SUBSTITUTE(SUBSTITUTE(SUBSTITUTE(SUBSTITUTE(SUBSTITUTE(TRIM($B1676&amp;""),CHAR(10)," "),CHAR(13)," "),"."," "),";"," "),","," "),"/"," "),"+"," "),"-"," "),"  "," "),"  "," "),"  "," "),"  "," "),"  "," "),"  "," "))," ","|")&amp;"|")</f>
        <v/>
      </c>
      <c r="AD1676">
        <f>TRIM($I1676&amp;"")</f>
        <v/>
      </c>
    </row>
    <row r="1677" ht="24" customHeight="1">
      <c r="A1677" s="9" t="n">
        <v>46204</v>
      </c>
      <c r="B1677" s="14" t="inlineStr">
        <is>
          <t>10200,10202,10205</t>
        </is>
      </c>
      <c r="C1677" s="14" t="n"/>
      <c r="D1677" s="14" t="inlineStr">
        <is>
          <t>46 SECCIONADORA 1</t>
        </is>
      </c>
      <c r="E1677" s="14" t="inlineStr">
        <is>
          <t>20019003</t>
        </is>
      </c>
      <c r="F1677" s="14" t="inlineStr">
        <is>
          <t>(5) BASE 474X152X12 MDF - MESA SANTIAGO</t>
        </is>
      </c>
      <c r="G1677" s="14" t="inlineStr">
        <is>
          <t>46 SECCIONADORA 1</t>
        </is>
      </c>
      <c r="H1677" s="14" t="inlineStr">
        <is>
          <t>46 SECCIONADORA 1</t>
        </is>
      </c>
      <c r="I1677" s="9" t="inlineStr">
        <is>
          <t>46 SECCIONADORA 1</t>
        </is>
      </c>
      <c r="J1677" s="9" t="n">
        <v>10</v>
      </c>
      <c r="K1677" s="14">
        <f>IF($E1677="","",IFERROR(INDEX('01_Cad_Pecas'!$H$2:$H$5000,MATCH($E1677,'01_Cad_Pecas'!$D$2:$D$5000,0)),IFERROR(INDEX('01_Cad_Pecas'!$H$2:$H$5000,MATCH(VALUE($E1677),'01_Cad_Pecas'!$D$2:$D$5000,0)),"")))</f>
        <v/>
      </c>
      <c r="L1677" s="14">
        <f>IF($E1677="","",IFERROR(INDEX('01_Cad_Pecas'!$I$2:$I$5000,MATCH($E1677,'01_Cad_Pecas'!$D$2:$D$5000,0)),IFERROR(INDEX('01_Cad_Pecas'!$I$2:$I$5000,MATCH(VALUE($E1677),'01_Cad_Pecas'!$D$2:$D$5000,0)),"")))</f>
        <v/>
      </c>
      <c r="M1677" s="14">
        <f>IF(OR($J1677="",$L1677=""),"",IF($K1677="",0,$K1677)+$J1677*$L1677)</f>
        <v/>
      </c>
      <c r="N1677" s="9" t="n">
        <v>46204</v>
      </c>
      <c r="O1677" s="9" t="n">
        <v>10</v>
      </c>
      <c r="P1677" s="14" t="n"/>
      <c r="Q1677" s="14" t="n"/>
      <c r="R1677" s="14" t="n"/>
      <c r="S1677" s="14" t="n"/>
      <c r="T1677" s="14" t="n"/>
      <c r="U1677" s="14" t="n"/>
      <c r="V1677" s="14" t="n"/>
      <c r="W1677" s="14" t="n"/>
      <c r="X1677" s="14" t="n"/>
      <c r="Y1677" s="14" t="n"/>
      <c r="Z1677" s="14" t="n"/>
      <c r="AA1677" s="11" t="n"/>
      <c r="AB1677" s="14">
        <f>B1677&amp;"|"&amp;I1677</f>
        <v/>
      </c>
      <c r="AC1677">
        <f>IF($B1677="","","|"&amp;SUBSTITUTE(TRIM(SUBSTITUTE(SUBSTITUTE(SUBSTITUTE(SUBSTITUTE(SUBSTITUTE(SUBSTITUTE(SUBSTITUTE(SUBSTITUTE(SUBSTITUTE(SUBSTITUTE(SUBSTITUTE(SUBSTITUTE(SUBSTITUTE(SUBSTITUTE(TRIM($B1677&amp;""),CHAR(10)," "),CHAR(13)," "),"."," "),";"," "),","," "),"/"," "),"+"," "),"-"," "),"  "," "),"  "," "),"  "," "),"  "," "),"  "," "),"  "," "))," ","|")&amp;"|")</f>
        <v/>
      </c>
      <c r="AD1677">
        <f>TRIM($I1677&amp;"")</f>
        <v/>
      </c>
    </row>
    <row r="1678" ht="24" customHeight="1">
      <c r="A1678" s="9" t="n">
        <v>46204</v>
      </c>
      <c r="B1678" s="14" t="inlineStr">
        <is>
          <t>10200,10202,10205</t>
        </is>
      </c>
      <c r="C1678" s="14" t="n"/>
      <c r="D1678" s="14" t="inlineStr">
        <is>
          <t>46 SECCIONADORA 1</t>
        </is>
      </c>
      <c r="E1678" s="14" t="inlineStr">
        <is>
          <t>20019004</t>
        </is>
      </c>
      <c r="F1678" s="14" t="inlineStr">
        <is>
          <t>(3) CONTRATAMPO 540X218X12 MDF - MESA SANTIAGO</t>
        </is>
      </c>
      <c r="G1678" s="14" t="inlineStr">
        <is>
          <t>46 SECCIONADORA 1</t>
        </is>
      </c>
      <c r="H1678" s="14" t="inlineStr">
        <is>
          <t>46 SECCIONADORA 1</t>
        </is>
      </c>
      <c r="I1678" s="9" t="inlineStr">
        <is>
          <t>46 SECCIONADORA 1</t>
        </is>
      </c>
      <c r="J1678" s="9" t="n">
        <v>10</v>
      </c>
      <c r="K1678" s="14">
        <f>IF($E1678="","",IFERROR(INDEX('01_Cad_Pecas'!$H$2:$H$5000,MATCH($E1678,'01_Cad_Pecas'!$D$2:$D$5000,0)),IFERROR(INDEX('01_Cad_Pecas'!$H$2:$H$5000,MATCH(VALUE($E1678),'01_Cad_Pecas'!$D$2:$D$5000,0)),"")))</f>
        <v/>
      </c>
      <c r="L1678" s="14">
        <f>IF($E1678="","",IFERROR(INDEX('01_Cad_Pecas'!$I$2:$I$5000,MATCH($E1678,'01_Cad_Pecas'!$D$2:$D$5000,0)),IFERROR(INDEX('01_Cad_Pecas'!$I$2:$I$5000,MATCH(VALUE($E1678),'01_Cad_Pecas'!$D$2:$D$5000,0)),"")))</f>
        <v/>
      </c>
      <c r="M1678" s="14">
        <f>IF(OR($J1678="",$L1678=""),"",IF($K1678="",0,$K1678)+$J1678*$L1678)</f>
        <v/>
      </c>
      <c r="N1678" s="9" t="n">
        <v>46204</v>
      </c>
      <c r="O1678" s="9" t="n">
        <v>10</v>
      </c>
      <c r="P1678" s="14" t="n"/>
      <c r="Q1678" s="14" t="n"/>
      <c r="R1678" s="14" t="n"/>
      <c r="S1678" s="14" t="n"/>
      <c r="T1678" s="14" t="n"/>
      <c r="U1678" s="14" t="n"/>
      <c r="V1678" s="14" t="n"/>
      <c r="W1678" s="14" t="n"/>
      <c r="X1678" s="14" t="n"/>
      <c r="Y1678" s="14" t="n"/>
      <c r="Z1678" s="14" t="n"/>
      <c r="AA1678" s="11" t="n"/>
      <c r="AB1678" s="14">
        <f>B1678&amp;"|"&amp;I1678</f>
        <v/>
      </c>
      <c r="AC1678">
        <f>IF($B1678="","","|"&amp;SUBSTITUTE(TRIM(SUBSTITUTE(SUBSTITUTE(SUBSTITUTE(SUBSTITUTE(SUBSTITUTE(SUBSTITUTE(SUBSTITUTE(SUBSTITUTE(SUBSTITUTE(SUBSTITUTE(SUBSTITUTE(SUBSTITUTE(SUBSTITUTE(SUBSTITUTE(TRIM($B1678&amp;""),CHAR(10)," "),CHAR(13)," "),"."," "),";"," "),","," "),"/"," "),"+"," "),"-"," "),"  "," "),"  "," "),"  "," "),"  "," "),"  "," "),"  "," "))," ","|")&amp;"|")</f>
        <v/>
      </c>
      <c r="AD1678">
        <f>TRIM($I1678&amp;"")</f>
        <v/>
      </c>
    </row>
    <row r="1679" ht="24" customHeight="1">
      <c r="A1679" s="9" t="n">
        <v>46204</v>
      </c>
      <c r="B1679" s="14" t="inlineStr">
        <is>
          <t>10200,10202,10205</t>
        </is>
      </c>
      <c r="C1679" s="14" t="n"/>
      <c r="D1679" s="14" t="inlineStr">
        <is>
          <t>46 SECCIONADORA 1</t>
        </is>
      </c>
      <c r="E1679" s="14" t="inlineStr">
        <is>
          <t>20019005</t>
        </is>
      </c>
      <c r="F1679" s="14" t="inlineStr">
        <is>
          <t>RIPA 751X70X12 MDF - MESA SANTIAGO</t>
        </is>
      </c>
      <c r="G1679" s="14" t="inlineStr">
        <is>
          <t>46 SECCIONADORA 1</t>
        </is>
      </c>
      <c r="H1679" s="14" t="inlineStr">
        <is>
          <t>46 SECCIONADORA 1</t>
        </is>
      </c>
      <c r="I1679" s="9" t="inlineStr">
        <is>
          <t>46 SECCIONADORA 1</t>
        </is>
      </c>
      <c r="J1679" s="9" t="n">
        <v>146</v>
      </c>
      <c r="K1679" s="14">
        <f>IF($E1679="","",IFERROR(INDEX('01_Cad_Pecas'!$H$2:$H$5000,MATCH($E1679,'01_Cad_Pecas'!$D$2:$D$5000,0)),IFERROR(INDEX('01_Cad_Pecas'!$H$2:$H$5000,MATCH(VALUE($E1679),'01_Cad_Pecas'!$D$2:$D$5000,0)),"")))</f>
        <v/>
      </c>
      <c r="L1679" s="14">
        <f>IF($E1679="","",IFERROR(INDEX('01_Cad_Pecas'!$I$2:$I$5000,MATCH($E1679,'01_Cad_Pecas'!$D$2:$D$5000,0)),IFERROR(INDEX('01_Cad_Pecas'!$I$2:$I$5000,MATCH(VALUE($E1679),'01_Cad_Pecas'!$D$2:$D$5000,0)),"")))</f>
        <v/>
      </c>
      <c r="M1679" s="14">
        <f>IF(OR($J1679="",$L1679=""),"",IF($K1679="",0,$K1679)+$J1679*$L1679)</f>
        <v/>
      </c>
      <c r="N1679" s="9" t="n">
        <v>46204</v>
      </c>
      <c r="O1679" s="9" t="n">
        <v>146</v>
      </c>
      <c r="P1679" s="14" t="n"/>
      <c r="Q1679" s="14" t="n"/>
      <c r="R1679" s="14" t="n"/>
      <c r="S1679" s="14" t="n"/>
      <c r="T1679" s="14" t="n"/>
      <c r="U1679" s="14" t="n"/>
      <c r="V1679" s="14" t="n"/>
      <c r="W1679" s="14" t="n"/>
      <c r="X1679" s="14" t="n"/>
      <c r="Y1679" s="14" t="n"/>
      <c r="Z1679" s="14" t="n"/>
      <c r="AA1679" s="11" t="n"/>
      <c r="AB1679" s="14">
        <f>B1679&amp;"|"&amp;I1679</f>
        <v/>
      </c>
      <c r="AC1679">
        <f>IF($B1679="","","|"&amp;SUBSTITUTE(TRIM(SUBSTITUTE(SUBSTITUTE(SUBSTITUTE(SUBSTITUTE(SUBSTITUTE(SUBSTITUTE(SUBSTITUTE(SUBSTITUTE(SUBSTITUTE(SUBSTITUTE(SUBSTITUTE(SUBSTITUTE(SUBSTITUTE(SUBSTITUTE(TRIM($B1679&amp;""),CHAR(10)," "),CHAR(13)," "),"."," "),";"," "),","," "),"/"," "),"+"," "),"-"," "),"  "," "),"  "," "),"  "," "),"  "," "),"  "," "),"  "," "))," ","|")&amp;"|")</f>
        <v/>
      </c>
      <c r="AD1679">
        <f>TRIM($I1679&amp;"")</f>
        <v/>
      </c>
    </row>
    <row r="1680" ht="24" customHeight="1">
      <c r="A1680" s="9" t="n">
        <v>46204</v>
      </c>
      <c r="B1680" s="14" t="inlineStr">
        <is>
          <t>10200,10202,10205</t>
        </is>
      </c>
      <c r="C1680" s="14" t="n"/>
      <c r="D1680" s="14" t="inlineStr">
        <is>
          <t>46 SECCIONADORA 1</t>
        </is>
      </c>
      <c r="E1680" s="14" t="inlineStr">
        <is>
          <t>20019601</t>
        </is>
      </c>
      <c r="F1680" s="14" t="inlineStr">
        <is>
          <t>(2-5) LATERAL 751X546X12 MDF - MESA SANTIAGO 1,36</t>
        </is>
      </c>
      <c r="G1680" s="14" t="inlineStr">
        <is>
          <t>46 SECCIONADORA 1</t>
        </is>
      </c>
      <c r="H1680" s="14" t="inlineStr">
        <is>
          <t>46 SECCIONADORA 1</t>
        </is>
      </c>
      <c r="I1680" s="9" t="inlineStr">
        <is>
          <t>46 SECCIONADORA 1</t>
        </is>
      </c>
      <c r="J1680" s="9" t="n">
        <v>6</v>
      </c>
      <c r="K1680" s="14">
        <f>IF($E1680="","",IFERROR(INDEX('01_Cad_Pecas'!$H$2:$H$5000,MATCH($E1680,'01_Cad_Pecas'!$D$2:$D$5000,0)),IFERROR(INDEX('01_Cad_Pecas'!$H$2:$H$5000,MATCH(VALUE($E1680),'01_Cad_Pecas'!$D$2:$D$5000,0)),"")))</f>
        <v/>
      </c>
      <c r="L1680" s="14">
        <f>IF($E1680="","",IFERROR(INDEX('01_Cad_Pecas'!$I$2:$I$5000,MATCH($E1680,'01_Cad_Pecas'!$D$2:$D$5000,0)),IFERROR(INDEX('01_Cad_Pecas'!$I$2:$I$5000,MATCH(VALUE($E1680),'01_Cad_Pecas'!$D$2:$D$5000,0)),"")))</f>
        <v/>
      </c>
      <c r="M1680" s="14">
        <f>IF(OR($J1680="",$L1680=""),"",IF($K1680="",0,$K1680)+$J1680*$L1680)</f>
        <v/>
      </c>
      <c r="N1680" s="9" t="n">
        <v>46204</v>
      </c>
      <c r="O1680" s="9" t="n">
        <v>6</v>
      </c>
      <c r="P1680" s="14" t="n"/>
      <c r="Q1680" s="14" t="n"/>
      <c r="R1680" s="14" t="n"/>
      <c r="S1680" s="14" t="n"/>
      <c r="T1680" s="14" t="n"/>
      <c r="U1680" s="14" t="n"/>
      <c r="V1680" s="14" t="n"/>
      <c r="W1680" s="14" t="n"/>
      <c r="X1680" s="14" t="n"/>
      <c r="Y1680" s="14" t="n"/>
      <c r="Z1680" s="14" t="n"/>
      <c r="AA1680" s="11" t="n"/>
      <c r="AB1680" s="14">
        <f>B1680&amp;"|"&amp;I1680</f>
        <v/>
      </c>
      <c r="AC1680">
        <f>IF($B1680="","","|"&amp;SUBSTITUTE(TRIM(SUBSTITUTE(SUBSTITUTE(SUBSTITUTE(SUBSTITUTE(SUBSTITUTE(SUBSTITUTE(SUBSTITUTE(SUBSTITUTE(SUBSTITUTE(SUBSTITUTE(SUBSTITUTE(SUBSTITUTE(SUBSTITUTE(SUBSTITUTE(TRIM($B1680&amp;""),CHAR(10)," "),CHAR(13)," "),"."," "),";"," "),","," "),"/"," "),"+"," "),"-"," "),"  "," "),"  "," "),"  "," "),"  "," "),"  "," "),"  "," "))," ","|")&amp;"|")</f>
        <v/>
      </c>
      <c r="AD1680">
        <f>TRIM($I1680&amp;"")</f>
        <v/>
      </c>
    </row>
    <row r="1681" ht="24" customHeight="1">
      <c r="A1681" s="9" t="n">
        <v>46204</v>
      </c>
      <c r="B1681" s="14" t="inlineStr">
        <is>
          <t>10200,10202,10205</t>
        </is>
      </c>
      <c r="C1681" s="14" t="n"/>
      <c r="D1681" s="14" t="inlineStr">
        <is>
          <t>46 SECCIONADORA 1</t>
        </is>
      </c>
      <c r="E1681" s="14" t="inlineStr">
        <is>
          <t>20019602</t>
        </is>
      </c>
      <c r="F1681" s="14" t="inlineStr">
        <is>
          <t>FUNDO RIPADO 751X546X12 MDF - MESA SANTIAGO 1,36</t>
        </is>
      </c>
      <c r="G1681" s="14" t="inlineStr">
        <is>
          <t>46 SECCIONADORA 1</t>
        </is>
      </c>
      <c r="H1681" s="14" t="inlineStr">
        <is>
          <t>46 SECCIONADORA 1</t>
        </is>
      </c>
      <c r="I1681" s="9" t="inlineStr">
        <is>
          <t>46 SECCIONADORA 1</t>
        </is>
      </c>
      <c r="J1681" s="9" t="n">
        <v>6</v>
      </c>
      <c r="K1681" s="14">
        <f>IF($E1681="","",IFERROR(INDEX('01_Cad_Pecas'!$H$2:$H$5000,MATCH($E1681,'01_Cad_Pecas'!$D$2:$D$5000,0)),IFERROR(INDEX('01_Cad_Pecas'!$H$2:$H$5000,MATCH(VALUE($E1681),'01_Cad_Pecas'!$D$2:$D$5000,0)),"")))</f>
        <v/>
      </c>
      <c r="L1681" s="14">
        <f>IF($E1681="","",IFERROR(INDEX('01_Cad_Pecas'!$I$2:$I$5000,MATCH($E1681,'01_Cad_Pecas'!$D$2:$D$5000,0)),IFERROR(INDEX('01_Cad_Pecas'!$I$2:$I$5000,MATCH(VALUE($E1681),'01_Cad_Pecas'!$D$2:$D$5000,0)),"")))</f>
        <v/>
      </c>
      <c r="M1681" s="14">
        <f>IF(OR($J1681="",$L1681=""),"",IF($K1681="",0,$K1681)+$J1681*$L1681)</f>
        <v/>
      </c>
      <c r="N1681" s="9" t="n">
        <v>46204</v>
      </c>
      <c r="O1681" s="9" t="n">
        <v>6</v>
      </c>
      <c r="P1681" s="14" t="n"/>
      <c r="Q1681" s="14" t="n"/>
      <c r="R1681" s="14" t="n"/>
      <c r="S1681" s="14" t="n"/>
      <c r="T1681" s="14" t="n"/>
      <c r="U1681" s="14" t="n"/>
      <c r="V1681" s="14" t="n"/>
      <c r="W1681" s="14" t="n"/>
      <c r="X1681" s="14" t="n"/>
      <c r="Y1681" s="14" t="n"/>
      <c r="Z1681" s="14" t="n"/>
      <c r="AA1681" s="11" t="n"/>
      <c r="AB1681" s="14">
        <f>B1681&amp;"|"&amp;I1681</f>
        <v/>
      </c>
      <c r="AC1681">
        <f>IF($B1681="","","|"&amp;SUBSTITUTE(TRIM(SUBSTITUTE(SUBSTITUTE(SUBSTITUTE(SUBSTITUTE(SUBSTITUTE(SUBSTITUTE(SUBSTITUTE(SUBSTITUTE(SUBSTITUTE(SUBSTITUTE(SUBSTITUTE(SUBSTITUTE(SUBSTITUTE(SUBSTITUTE(TRIM($B1681&amp;""),CHAR(10)," "),CHAR(13)," "),"."," "),";"," "),","," "),"/"," "),"+"," "),"-"," "),"  "," "),"  "," "),"  "," "),"  "," "),"  "," "),"  "," "))," ","|")&amp;"|")</f>
        <v/>
      </c>
      <c r="AD1681">
        <f>TRIM($I1681&amp;"")</f>
        <v/>
      </c>
    </row>
    <row r="1682" ht="24" customHeight="1">
      <c r="A1682" s="9" t="n">
        <v>46204</v>
      </c>
      <c r="B1682" s="14" t="inlineStr">
        <is>
          <t>10200,10202,10205</t>
        </is>
      </c>
      <c r="C1682" s="14" t="n"/>
      <c r="D1682" s="14" t="inlineStr">
        <is>
          <t>46 SECCIONADORA 1</t>
        </is>
      </c>
      <c r="E1682" s="14" t="inlineStr">
        <is>
          <t>20019603</t>
        </is>
      </c>
      <c r="F1682" s="14" t="inlineStr">
        <is>
          <t>(3) BASE 572X572X12 MDF - MESA SANTIAGO 1,36</t>
        </is>
      </c>
      <c r="G1682" s="14" t="inlineStr">
        <is>
          <t>46 SECCIONADORA 1</t>
        </is>
      </c>
      <c r="H1682" s="14" t="inlineStr">
        <is>
          <t>46 SECCIONADORA 1</t>
        </is>
      </c>
      <c r="I1682" s="9" t="inlineStr">
        <is>
          <t>46 SECCIONADORA 1</t>
        </is>
      </c>
      <c r="J1682" s="9" t="n">
        <v>3</v>
      </c>
      <c r="K1682" s="14">
        <f>IF($E1682="","",IFERROR(INDEX('01_Cad_Pecas'!$H$2:$H$5000,MATCH($E1682,'01_Cad_Pecas'!$D$2:$D$5000,0)),IFERROR(INDEX('01_Cad_Pecas'!$H$2:$H$5000,MATCH(VALUE($E1682),'01_Cad_Pecas'!$D$2:$D$5000,0)),"")))</f>
        <v/>
      </c>
      <c r="L1682" s="14">
        <f>IF($E1682="","",IFERROR(INDEX('01_Cad_Pecas'!$I$2:$I$5000,MATCH($E1682,'01_Cad_Pecas'!$D$2:$D$5000,0)),IFERROR(INDEX('01_Cad_Pecas'!$I$2:$I$5000,MATCH(VALUE($E1682),'01_Cad_Pecas'!$D$2:$D$5000,0)),"")))</f>
        <v/>
      </c>
      <c r="M1682" s="14">
        <f>IF(OR($J1682="",$L1682=""),"",IF($K1682="",0,$K1682)+$J1682*$L1682)</f>
        <v/>
      </c>
      <c r="N1682" s="9" t="n">
        <v>46204</v>
      </c>
      <c r="O1682" s="9" t="n">
        <v>3</v>
      </c>
      <c r="P1682" s="14" t="n"/>
      <c r="Q1682" s="14" t="n"/>
      <c r="R1682" s="14" t="n"/>
      <c r="S1682" s="14" t="n"/>
      <c r="T1682" s="14" t="n"/>
      <c r="U1682" s="14" t="n"/>
      <c r="V1682" s="14" t="n"/>
      <c r="W1682" s="14" t="n"/>
      <c r="X1682" s="14" t="n"/>
      <c r="Y1682" s="14" t="n"/>
      <c r="Z1682" s="14" t="n"/>
      <c r="AA1682" s="11" t="n"/>
      <c r="AB1682" s="14">
        <f>B1682&amp;"|"&amp;I1682</f>
        <v/>
      </c>
      <c r="AC1682">
        <f>IF($B1682="","","|"&amp;SUBSTITUTE(TRIM(SUBSTITUTE(SUBSTITUTE(SUBSTITUTE(SUBSTITUTE(SUBSTITUTE(SUBSTITUTE(SUBSTITUTE(SUBSTITUTE(SUBSTITUTE(SUBSTITUTE(SUBSTITUTE(SUBSTITUTE(SUBSTITUTE(SUBSTITUTE(TRIM($B1682&amp;""),CHAR(10)," "),CHAR(13)," "),"."," "),";"," "),","," "),"/"," "),"+"," "),"-"," "),"  "," "),"  "," "),"  "," "),"  "," "),"  "," "),"  "," "))," ","|")&amp;"|")</f>
        <v/>
      </c>
      <c r="AD1682">
        <f>TRIM($I1682&amp;"")</f>
        <v/>
      </c>
    </row>
    <row r="1683" ht="24" customHeight="1">
      <c r="A1683" s="9" t="n">
        <v>46204</v>
      </c>
      <c r="B1683" s="14" t="inlineStr">
        <is>
          <t>10200,10202,10205</t>
        </is>
      </c>
      <c r="C1683" s="14" t="n"/>
      <c r="D1683" s="14" t="inlineStr">
        <is>
          <t>46 SECCIONADORA 1</t>
        </is>
      </c>
      <c r="E1683" s="14" t="inlineStr">
        <is>
          <t>20019606</t>
        </is>
      </c>
      <c r="F1683" s="14" t="inlineStr">
        <is>
          <t>(1-6) LATERAL RIPADA - MESA SANTIAGO 1,36</t>
        </is>
      </c>
      <c r="G1683" s="14" t="inlineStr">
        <is>
          <t>46 SECCIONADORA 1</t>
        </is>
      </c>
      <c r="H1683" s="14" t="inlineStr">
        <is>
          <t>46 SECCIONADORA 1</t>
        </is>
      </c>
      <c r="I1683" s="9" t="inlineStr">
        <is>
          <t>46 SECCIONADORA 1</t>
        </is>
      </c>
      <c r="J1683" s="9" t="n">
        <v>6</v>
      </c>
      <c r="K1683" s="14">
        <f>IF($E1683="","",IFERROR(INDEX('01_Cad_Pecas'!$H$2:$H$5000,MATCH($E1683,'01_Cad_Pecas'!$D$2:$D$5000,0)),IFERROR(INDEX('01_Cad_Pecas'!$H$2:$H$5000,MATCH(VALUE($E1683),'01_Cad_Pecas'!$D$2:$D$5000,0)),"")))</f>
        <v/>
      </c>
      <c r="L1683" s="14">
        <f>IF($E1683="","",IFERROR(INDEX('01_Cad_Pecas'!$I$2:$I$5000,MATCH($E1683,'01_Cad_Pecas'!$D$2:$D$5000,0)),IFERROR(INDEX('01_Cad_Pecas'!$I$2:$I$5000,MATCH(VALUE($E1683),'01_Cad_Pecas'!$D$2:$D$5000,0)),"")))</f>
        <v/>
      </c>
      <c r="M1683" s="14">
        <f>IF(OR($J1683="",$L1683=""),"",IF($K1683="",0,$K1683)+$J1683*$L1683)</f>
        <v/>
      </c>
      <c r="N1683" s="9" t="n">
        <v>46204</v>
      </c>
      <c r="O1683" s="9" t="n">
        <v>6</v>
      </c>
      <c r="P1683" s="14" t="n"/>
      <c r="Q1683" s="14" t="n"/>
      <c r="R1683" s="14" t="n"/>
      <c r="S1683" s="14" t="n"/>
      <c r="T1683" s="14" t="n"/>
      <c r="U1683" s="14" t="n"/>
      <c r="V1683" s="14" t="n"/>
      <c r="W1683" s="14" t="n"/>
      <c r="X1683" s="14" t="n"/>
      <c r="Y1683" s="14" t="n"/>
      <c r="Z1683" s="14" t="n"/>
      <c r="AA1683" s="11" t="n"/>
      <c r="AB1683" s="14">
        <f>B1683&amp;"|"&amp;I1683</f>
        <v/>
      </c>
      <c r="AC1683">
        <f>IF($B1683="","","|"&amp;SUBSTITUTE(TRIM(SUBSTITUTE(SUBSTITUTE(SUBSTITUTE(SUBSTITUTE(SUBSTITUTE(SUBSTITUTE(SUBSTITUTE(SUBSTITUTE(SUBSTITUTE(SUBSTITUTE(SUBSTITUTE(SUBSTITUTE(SUBSTITUTE(SUBSTITUTE(TRIM($B1683&amp;""),CHAR(10)," "),CHAR(13)," "),"."," "),";"," "),","," "),"/"," "),"+"," "),"-"," "),"  "," "),"  "," "),"  "," "),"  "," "),"  "," "),"  "," "))," ","|")&amp;"|")</f>
        <v/>
      </c>
      <c r="AD1683">
        <f>TRIM($I1683&amp;"")</f>
        <v/>
      </c>
    </row>
    <row r="1684" ht="24" customHeight="1">
      <c r="A1684" s="9" t="n">
        <v>46204</v>
      </c>
      <c r="B1684" s="14" t="inlineStr">
        <is>
          <t>10200,10202,10205</t>
        </is>
      </c>
      <c r="C1684" s="14" t="n"/>
      <c r="D1684" s="14" t="inlineStr">
        <is>
          <t>46 SECCIONADORA 1</t>
        </is>
      </c>
      <c r="E1684" s="14" t="inlineStr">
        <is>
          <t>20034301</t>
        </is>
      </c>
      <c r="F1684" s="14" t="inlineStr">
        <is>
          <t>LATERAL EXTERNA 751X446X12 MDF - SANTIAGO 1,03</t>
        </is>
      </c>
      <c r="G1684" s="14" t="inlineStr">
        <is>
          <t>46 SECCIONADORA 1</t>
        </is>
      </c>
      <c r="H1684" s="14" t="inlineStr">
        <is>
          <t>46 SECCIONADORA 1</t>
        </is>
      </c>
      <c r="I1684" s="9" t="inlineStr">
        <is>
          <t>46 SECCIONADORA 1</t>
        </is>
      </c>
      <c r="J1684" s="9" t="n">
        <v>2</v>
      </c>
      <c r="K1684" s="14">
        <f>IF($E1684="","",IFERROR(INDEX('01_Cad_Pecas'!$H$2:$H$5000,MATCH($E1684,'01_Cad_Pecas'!$D$2:$D$5000,0)),IFERROR(INDEX('01_Cad_Pecas'!$H$2:$H$5000,MATCH(VALUE($E1684),'01_Cad_Pecas'!$D$2:$D$5000,0)),"")))</f>
        <v/>
      </c>
      <c r="L1684" s="14">
        <f>IF($E1684="","",IFERROR(INDEX('01_Cad_Pecas'!$I$2:$I$5000,MATCH($E1684,'01_Cad_Pecas'!$D$2:$D$5000,0)),IFERROR(INDEX('01_Cad_Pecas'!$I$2:$I$5000,MATCH(VALUE($E1684),'01_Cad_Pecas'!$D$2:$D$5000,0)),"")))</f>
        <v/>
      </c>
      <c r="M1684" s="14">
        <f>IF(OR($J1684="",$L1684=""),"",IF($K1684="",0,$K1684)+$J1684*$L1684)</f>
        <v/>
      </c>
      <c r="N1684" s="9" t="n">
        <v>46204</v>
      </c>
      <c r="O1684" s="9" t="n">
        <v>2</v>
      </c>
      <c r="P1684" s="14" t="n"/>
      <c r="Q1684" s="14" t="n"/>
      <c r="R1684" s="14" t="n"/>
      <c r="S1684" s="14" t="n"/>
      <c r="T1684" s="14" t="n"/>
      <c r="U1684" s="14" t="n"/>
      <c r="V1684" s="14" t="n"/>
      <c r="W1684" s="14" t="n"/>
      <c r="X1684" s="14" t="n"/>
      <c r="Y1684" s="14" t="n"/>
      <c r="Z1684" s="14" t="n"/>
      <c r="AA1684" s="11" t="n"/>
      <c r="AB1684" s="14">
        <f>B1684&amp;"|"&amp;I1684</f>
        <v/>
      </c>
      <c r="AC1684">
        <f>IF($B1684="","","|"&amp;SUBSTITUTE(TRIM(SUBSTITUTE(SUBSTITUTE(SUBSTITUTE(SUBSTITUTE(SUBSTITUTE(SUBSTITUTE(SUBSTITUTE(SUBSTITUTE(SUBSTITUTE(SUBSTITUTE(SUBSTITUTE(SUBSTITUTE(SUBSTITUTE(SUBSTITUTE(TRIM($B1684&amp;""),CHAR(10)," "),CHAR(13)," "),"."," "),";"," "),","," "),"/"," "),"+"," "),"-"," "),"  "," "),"  "," "),"  "," "),"  "," "),"  "," "),"  "," "))," ","|")&amp;"|")</f>
        <v/>
      </c>
      <c r="AD1684">
        <f>TRIM($I1684&amp;"")</f>
        <v/>
      </c>
    </row>
    <row r="1685" ht="24" customHeight="1">
      <c r="A1685" s="9" t="n">
        <v>46204</v>
      </c>
      <c r="B1685" s="14" t="inlineStr">
        <is>
          <t>10200,10202,10205</t>
        </is>
      </c>
      <c r="C1685" s="14" t="n"/>
      <c r="D1685" s="14" t="inlineStr">
        <is>
          <t>46 SECCIONADORA 1</t>
        </is>
      </c>
      <c r="E1685" s="14" t="inlineStr">
        <is>
          <t>20034302</t>
        </is>
      </c>
      <c r="F1685" s="14" t="inlineStr">
        <is>
          <t>FUNDO 751X446X12 MDF - SANTIAGO 1,03</t>
        </is>
      </c>
      <c r="G1685" s="14" t="inlineStr">
        <is>
          <t>46 SECCIONADORA 1</t>
        </is>
      </c>
      <c r="H1685" s="14" t="inlineStr">
        <is>
          <t>46 SECCIONADORA 1</t>
        </is>
      </c>
      <c r="I1685" s="9" t="inlineStr">
        <is>
          <t>46 SECCIONADORA 1</t>
        </is>
      </c>
      <c r="J1685" s="9" t="n">
        <v>2</v>
      </c>
      <c r="K1685" s="14">
        <f>IF($E1685="","",IFERROR(INDEX('01_Cad_Pecas'!$H$2:$H$5000,MATCH($E1685,'01_Cad_Pecas'!$D$2:$D$5000,0)),IFERROR(INDEX('01_Cad_Pecas'!$H$2:$H$5000,MATCH(VALUE($E1685),'01_Cad_Pecas'!$D$2:$D$5000,0)),"")))</f>
        <v/>
      </c>
      <c r="L1685" s="14">
        <f>IF($E1685="","",IFERROR(INDEX('01_Cad_Pecas'!$I$2:$I$5000,MATCH($E1685,'01_Cad_Pecas'!$D$2:$D$5000,0)),IFERROR(INDEX('01_Cad_Pecas'!$I$2:$I$5000,MATCH(VALUE($E1685),'01_Cad_Pecas'!$D$2:$D$5000,0)),"")))</f>
        <v/>
      </c>
      <c r="M1685" s="14">
        <f>IF(OR($J1685="",$L1685=""),"",IF($K1685="",0,$K1685)+$J1685*$L1685)</f>
        <v/>
      </c>
      <c r="N1685" s="9" t="n">
        <v>46204</v>
      </c>
      <c r="O1685" s="9" t="n">
        <v>2</v>
      </c>
      <c r="P1685" s="14" t="n"/>
      <c r="Q1685" s="14" t="n"/>
      <c r="R1685" s="14" t="n"/>
      <c r="S1685" s="14" t="n"/>
      <c r="T1685" s="14" t="n"/>
      <c r="U1685" s="14" t="n"/>
      <c r="V1685" s="14" t="n"/>
      <c r="W1685" s="14" t="n"/>
      <c r="X1685" s="14" t="n"/>
      <c r="Y1685" s="14" t="n"/>
      <c r="Z1685" s="14" t="n"/>
      <c r="AA1685" s="11" t="n"/>
      <c r="AB1685" s="14">
        <f>B1685&amp;"|"&amp;I1685</f>
        <v/>
      </c>
      <c r="AC1685">
        <f>IF($B1685="","","|"&amp;SUBSTITUTE(TRIM(SUBSTITUTE(SUBSTITUTE(SUBSTITUTE(SUBSTITUTE(SUBSTITUTE(SUBSTITUTE(SUBSTITUTE(SUBSTITUTE(SUBSTITUTE(SUBSTITUTE(SUBSTITUTE(SUBSTITUTE(SUBSTITUTE(SUBSTITUTE(TRIM($B1685&amp;""),CHAR(10)," "),CHAR(13)," "),"."," "),";"," "),","," "),"/"," "),"+"," "),"-"," "),"  "," "),"  "," "),"  "," "),"  "," "),"  "," "),"  "," "))," ","|")&amp;"|")</f>
        <v/>
      </c>
      <c r="AD1685">
        <f>TRIM($I1685&amp;"")</f>
        <v/>
      </c>
    </row>
    <row r="1686" ht="24" customHeight="1">
      <c r="A1686" s="9" t="n">
        <v>46204</v>
      </c>
      <c r="B1686" s="14" t="inlineStr">
        <is>
          <t>10200,10202,10205</t>
        </is>
      </c>
      <c r="C1686" s="14" t="n"/>
      <c r="D1686" s="14" t="inlineStr">
        <is>
          <t>46 SECCIONADORA 1</t>
        </is>
      </c>
      <c r="E1686" s="14" t="inlineStr">
        <is>
          <t>20034303</t>
        </is>
      </c>
      <c r="F1686" s="14" t="inlineStr">
        <is>
          <t>BASE 472X472X12 MDF - SANTIAGO 1,03</t>
        </is>
      </c>
      <c r="G1686" s="14" t="inlineStr">
        <is>
          <t>46 SECCIONADORA 1</t>
        </is>
      </c>
      <c r="H1686" s="14" t="inlineStr">
        <is>
          <t>46 SECCIONADORA 1</t>
        </is>
      </c>
      <c r="I1686" s="9" t="inlineStr">
        <is>
          <t>46 SECCIONADORA 1</t>
        </is>
      </c>
      <c r="J1686" s="9" t="n">
        <v>1</v>
      </c>
      <c r="K1686" s="14">
        <f>IF($E1686="","",IFERROR(INDEX('01_Cad_Pecas'!$H$2:$H$5000,MATCH($E1686,'01_Cad_Pecas'!$D$2:$D$5000,0)),IFERROR(INDEX('01_Cad_Pecas'!$H$2:$H$5000,MATCH(VALUE($E1686),'01_Cad_Pecas'!$D$2:$D$5000,0)),"")))</f>
        <v/>
      </c>
      <c r="L1686" s="14">
        <f>IF($E1686="","",IFERROR(INDEX('01_Cad_Pecas'!$I$2:$I$5000,MATCH($E1686,'01_Cad_Pecas'!$D$2:$D$5000,0)),IFERROR(INDEX('01_Cad_Pecas'!$I$2:$I$5000,MATCH(VALUE($E1686),'01_Cad_Pecas'!$D$2:$D$5000,0)),"")))</f>
        <v/>
      </c>
      <c r="M1686" s="14">
        <f>IF(OR($J1686="",$L1686=""),"",IF($K1686="",0,$K1686)+$J1686*$L1686)</f>
        <v/>
      </c>
      <c r="N1686" s="9" t="n">
        <v>46204</v>
      </c>
      <c r="O1686" s="9" t="n">
        <v>1</v>
      </c>
      <c r="P1686" s="14" t="n"/>
      <c r="Q1686" s="14" t="n"/>
      <c r="R1686" s="14" t="n"/>
      <c r="S1686" s="14" t="n"/>
      <c r="T1686" s="14" t="n"/>
      <c r="U1686" s="14" t="n"/>
      <c r="V1686" s="14" t="n"/>
      <c r="W1686" s="14" t="n"/>
      <c r="X1686" s="14" t="n"/>
      <c r="Y1686" s="14" t="n"/>
      <c r="Z1686" s="14" t="n"/>
      <c r="AA1686" s="11" t="n"/>
      <c r="AB1686" s="14">
        <f>B1686&amp;"|"&amp;I1686</f>
        <v/>
      </c>
      <c r="AC1686">
        <f>IF($B1686="","","|"&amp;SUBSTITUTE(TRIM(SUBSTITUTE(SUBSTITUTE(SUBSTITUTE(SUBSTITUTE(SUBSTITUTE(SUBSTITUTE(SUBSTITUTE(SUBSTITUTE(SUBSTITUTE(SUBSTITUTE(SUBSTITUTE(SUBSTITUTE(SUBSTITUTE(SUBSTITUTE(TRIM($B1686&amp;""),CHAR(10)," "),CHAR(13)," "),"."," "),";"," "),","," "),"/"," "),"+"," "),"-"," "),"  "," "),"  "," "),"  "," "),"  "," "),"  "," "),"  "," "))," ","|")&amp;"|")</f>
        <v/>
      </c>
      <c r="AD1686">
        <f>TRIM($I1686&amp;"")</f>
        <v/>
      </c>
    </row>
    <row r="1687" ht="24" customHeight="1">
      <c r="A1687" s="9" t="n">
        <v>46204</v>
      </c>
      <c r="B1687" s="14" t="inlineStr">
        <is>
          <t>10200,10202,10205</t>
        </is>
      </c>
      <c r="C1687" s="14" t="n"/>
      <c r="D1687" s="14" t="inlineStr">
        <is>
          <t>46 SECCIONADORA 1</t>
        </is>
      </c>
      <c r="E1687" s="14" t="inlineStr">
        <is>
          <t>20020002</t>
        </is>
      </c>
      <c r="F1687" s="14" t="inlineStr">
        <is>
          <t>(2) FECHAMENTO I 1090X295X12 MDF - BASE DUBAI</t>
        </is>
      </c>
      <c r="G1687" s="14" t="inlineStr">
        <is>
          <t>46 SECCIONADORA 1</t>
        </is>
      </c>
      <c r="H1687" s="14" t="inlineStr">
        <is>
          <t>46 SECCIONADORA 1</t>
        </is>
      </c>
      <c r="I1687" s="9" t="inlineStr">
        <is>
          <t>46 SECCIONADORA 1</t>
        </is>
      </c>
      <c r="J1687" s="9" t="n">
        <v>6</v>
      </c>
      <c r="K1687" s="14">
        <f>IF($E1687="","",IFERROR(INDEX('01_Cad_Pecas'!$H$2:$H$5000,MATCH($E1687,'01_Cad_Pecas'!$D$2:$D$5000,0)),IFERROR(INDEX('01_Cad_Pecas'!$H$2:$H$5000,MATCH(VALUE($E1687),'01_Cad_Pecas'!$D$2:$D$5000,0)),"")))</f>
        <v/>
      </c>
      <c r="L1687" s="14">
        <f>IF($E1687="","",IFERROR(INDEX('01_Cad_Pecas'!$I$2:$I$5000,MATCH($E1687,'01_Cad_Pecas'!$D$2:$D$5000,0)),IFERROR(INDEX('01_Cad_Pecas'!$I$2:$I$5000,MATCH(VALUE($E1687),'01_Cad_Pecas'!$D$2:$D$5000,0)),"")))</f>
        <v/>
      </c>
      <c r="M1687" s="14">
        <f>IF(OR($J1687="",$L1687=""),"",IF($K1687="",0,$K1687)+$J1687*$L1687)</f>
        <v/>
      </c>
      <c r="N1687" s="9" t="n">
        <v>46204</v>
      </c>
      <c r="O1687" s="9" t="n">
        <v>6</v>
      </c>
      <c r="P1687" s="14" t="n"/>
      <c r="Q1687" s="14" t="n"/>
      <c r="R1687" s="14" t="n"/>
      <c r="S1687" s="14" t="n"/>
      <c r="T1687" s="14" t="n"/>
      <c r="U1687" s="14" t="n"/>
      <c r="V1687" s="14" t="n"/>
      <c r="W1687" s="14" t="n"/>
      <c r="X1687" s="14" t="n"/>
      <c r="Y1687" s="14" t="n"/>
      <c r="Z1687" s="14" t="n"/>
      <c r="AA1687" s="11" t="n"/>
      <c r="AB1687" s="14">
        <f>B1687&amp;"|"&amp;I1687</f>
        <v/>
      </c>
      <c r="AC1687">
        <f>IF($B1687="","","|"&amp;SUBSTITUTE(TRIM(SUBSTITUTE(SUBSTITUTE(SUBSTITUTE(SUBSTITUTE(SUBSTITUTE(SUBSTITUTE(SUBSTITUTE(SUBSTITUTE(SUBSTITUTE(SUBSTITUTE(SUBSTITUTE(SUBSTITUTE(SUBSTITUTE(SUBSTITUTE(TRIM($B1687&amp;""),CHAR(10)," "),CHAR(13)," "),"."," "),";"," "),","," "),"/"," "),"+"," "),"-"," "),"  "," "),"  "," "),"  "," "),"  "," "),"  "," "),"  "," "))," ","|")&amp;"|")</f>
        <v/>
      </c>
      <c r="AD1687">
        <f>TRIM($I1687&amp;"")</f>
        <v/>
      </c>
    </row>
    <row r="1688" ht="24" customHeight="1">
      <c r="A1688" s="9" t="n">
        <v>46204</v>
      </c>
      <c r="B1688" s="14" t="inlineStr">
        <is>
          <t>10200,10202,10205</t>
        </is>
      </c>
      <c r="C1688" s="14" t="n"/>
      <c r="D1688" s="14" t="inlineStr">
        <is>
          <t>46 SECCIONADORA 1</t>
        </is>
      </c>
      <c r="E1688" s="14" t="inlineStr">
        <is>
          <t>20020003</t>
        </is>
      </c>
      <c r="F1688" s="14" t="inlineStr">
        <is>
          <t>(3) FECHAMENTO II 600X295X12 MDF - BASE DUBAI</t>
        </is>
      </c>
      <c r="G1688" s="14" t="inlineStr">
        <is>
          <t>46 SECCIONADORA 1</t>
        </is>
      </c>
      <c r="H1688" s="14" t="inlineStr">
        <is>
          <t>46 SECCIONADORA 1</t>
        </is>
      </c>
      <c r="I1688" s="9" t="inlineStr">
        <is>
          <t>46 SECCIONADORA 1</t>
        </is>
      </c>
      <c r="J1688" s="9" t="n">
        <v>6</v>
      </c>
      <c r="K1688" s="14">
        <f>IF($E1688="","",IFERROR(INDEX('01_Cad_Pecas'!$H$2:$H$5000,MATCH($E1688,'01_Cad_Pecas'!$D$2:$D$5000,0)),IFERROR(INDEX('01_Cad_Pecas'!$H$2:$H$5000,MATCH(VALUE($E1688),'01_Cad_Pecas'!$D$2:$D$5000,0)),"")))</f>
        <v/>
      </c>
      <c r="L1688" s="14">
        <f>IF($E1688="","",IFERROR(INDEX('01_Cad_Pecas'!$I$2:$I$5000,MATCH($E1688,'01_Cad_Pecas'!$D$2:$D$5000,0)),IFERROR(INDEX('01_Cad_Pecas'!$I$2:$I$5000,MATCH(VALUE($E1688),'01_Cad_Pecas'!$D$2:$D$5000,0)),"")))</f>
        <v/>
      </c>
      <c r="M1688" s="14">
        <f>IF(OR($J1688="",$L1688=""),"",IF($K1688="",0,$K1688)+$J1688*$L1688)</f>
        <v/>
      </c>
      <c r="N1688" s="9" t="n">
        <v>46204</v>
      </c>
      <c r="O1688" s="9" t="n">
        <v>6</v>
      </c>
      <c r="P1688" s="14" t="n"/>
      <c r="Q1688" s="14" t="n"/>
      <c r="R1688" s="14" t="n"/>
      <c r="S1688" s="14" t="n"/>
      <c r="T1688" s="14" t="n"/>
      <c r="U1688" s="14" t="n"/>
      <c r="V1688" s="14" t="n"/>
      <c r="W1688" s="14" t="n"/>
      <c r="X1688" s="14" t="n"/>
      <c r="Y1688" s="14" t="n"/>
      <c r="Z1688" s="14" t="n"/>
      <c r="AA1688" s="11" t="n"/>
      <c r="AB1688" s="14">
        <f>B1688&amp;"|"&amp;I1688</f>
        <v/>
      </c>
      <c r="AC1688">
        <f>IF($B1688="","","|"&amp;SUBSTITUTE(TRIM(SUBSTITUTE(SUBSTITUTE(SUBSTITUTE(SUBSTITUTE(SUBSTITUTE(SUBSTITUTE(SUBSTITUTE(SUBSTITUTE(SUBSTITUTE(SUBSTITUTE(SUBSTITUTE(SUBSTITUTE(SUBSTITUTE(SUBSTITUTE(TRIM($B1688&amp;""),CHAR(10)," "),CHAR(13)," "),"."," "),";"," "),","," "),"/"," "),"+"," "),"-"," "),"  "," "),"  "," "),"  "," "),"  "," "),"  "," "),"  "," "))," ","|")&amp;"|")</f>
        <v/>
      </c>
      <c r="AD1688">
        <f>TRIM($I1688&amp;"")</f>
        <v/>
      </c>
    </row>
    <row r="1689" ht="24" customHeight="1">
      <c r="A1689" s="9" t="n">
        <v>46204</v>
      </c>
      <c r="B1689" s="14" t="inlineStr">
        <is>
          <t>10200,10202,10205</t>
        </is>
      </c>
      <c r="C1689" s="14" t="n"/>
      <c r="D1689" s="14" t="inlineStr">
        <is>
          <t>46 SECCIONADORA 1</t>
        </is>
      </c>
      <c r="E1689" s="14" t="inlineStr">
        <is>
          <t>20020004</t>
        </is>
      </c>
      <c r="F1689" s="14" t="inlineStr">
        <is>
          <t>(4) FECHAMENTO III 545X327X12 MDF - BASE DUBAI</t>
        </is>
      </c>
      <c r="G1689" s="14" t="inlineStr">
        <is>
          <t>46 SECCIONADORA 1</t>
        </is>
      </c>
      <c r="H1689" s="14" t="inlineStr">
        <is>
          <t>46 SECCIONADORA 1</t>
        </is>
      </c>
      <c r="I1689" s="9" t="inlineStr">
        <is>
          <t>46 SECCIONADORA 1</t>
        </is>
      </c>
      <c r="J1689" s="9" t="n">
        <v>12</v>
      </c>
      <c r="K1689" s="14">
        <f>IF($E1689="","",IFERROR(INDEX('01_Cad_Pecas'!$H$2:$H$5000,MATCH($E1689,'01_Cad_Pecas'!$D$2:$D$5000,0)),IFERROR(INDEX('01_Cad_Pecas'!$H$2:$H$5000,MATCH(VALUE($E1689),'01_Cad_Pecas'!$D$2:$D$5000,0)),"")))</f>
        <v/>
      </c>
      <c r="L1689" s="14">
        <f>IF($E1689="","",IFERROR(INDEX('01_Cad_Pecas'!$I$2:$I$5000,MATCH($E1689,'01_Cad_Pecas'!$D$2:$D$5000,0)),IFERROR(INDEX('01_Cad_Pecas'!$I$2:$I$5000,MATCH(VALUE($E1689),'01_Cad_Pecas'!$D$2:$D$5000,0)),"")))</f>
        <v/>
      </c>
      <c r="M1689" s="14">
        <f>IF(OR($J1689="",$L1689=""),"",IF($K1689="",0,$K1689)+$J1689*$L1689)</f>
        <v/>
      </c>
      <c r="N1689" s="9" t="n">
        <v>46204</v>
      </c>
      <c r="O1689" s="9" t="n">
        <v>12</v>
      </c>
      <c r="P1689" s="14" t="n"/>
      <c r="Q1689" s="14" t="n"/>
      <c r="R1689" s="14" t="n"/>
      <c r="S1689" s="14" t="n"/>
      <c r="T1689" s="14" t="n"/>
      <c r="U1689" s="14" t="n"/>
      <c r="V1689" s="14" t="n"/>
      <c r="W1689" s="14" t="n"/>
      <c r="X1689" s="14" t="n"/>
      <c r="Y1689" s="14" t="n"/>
      <c r="Z1689" s="14" t="n"/>
      <c r="AA1689" s="11" t="n"/>
      <c r="AB1689" s="14">
        <f>B1689&amp;"|"&amp;I1689</f>
        <v/>
      </c>
      <c r="AC1689">
        <f>IF($B1689="","","|"&amp;SUBSTITUTE(TRIM(SUBSTITUTE(SUBSTITUTE(SUBSTITUTE(SUBSTITUTE(SUBSTITUTE(SUBSTITUTE(SUBSTITUTE(SUBSTITUTE(SUBSTITUTE(SUBSTITUTE(SUBSTITUTE(SUBSTITUTE(SUBSTITUTE(SUBSTITUTE(TRIM($B1689&amp;""),CHAR(10)," "),CHAR(13)," "),"."," "),";"," "),","," "),"/"," "),"+"," "),"-"," "),"  "," "),"  "," "),"  "," "),"  "," "),"  "," "),"  "," "))," ","|")&amp;"|")</f>
        <v/>
      </c>
      <c r="AD1689">
        <f>TRIM($I1689&amp;"")</f>
        <v/>
      </c>
    </row>
    <row r="1690" ht="24" customHeight="1">
      <c r="A1690" s="9" t="n">
        <v>46204</v>
      </c>
      <c r="B1690" s="14" t="inlineStr">
        <is>
          <t>10200,10202,10205</t>
        </is>
      </c>
      <c r="C1690" s="14" t="n"/>
      <c r="D1690" s="14" t="inlineStr">
        <is>
          <t>46 SECCIONADORA 1</t>
        </is>
      </c>
      <c r="E1690" s="14" t="inlineStr">
        <is>
          <t>20020005</t>
        </is>
      </c>
      <c r="F1690" s="14" t="inlineStr">
        <is>
          <t>(5) FECHAMENTO IV 453X327X12 MDF - BASE DUBAI</t>
        </is>
      </c>
      <c r="G1690" s="14" t="inlineStr">
        <is>
          <t>46 SECCIONADORA 1</t>
        </is>
      </c>
      <c r="H1690" s="14" t="inlineStr">
        <is>
          <t>46 SECCIONADORA 1</t>
        </is>
      </c>
      <c r="I1690" s="9" t="inlineStr">
        <is>
          <t>46 SECCIONADORA 1</t>
        </is>
      </c>
      <c r="J1690" s="9" t="n">
        <v>6</v>
      </c>
      <c r="K1690" s="14">
        <f>IF($E1690="","",IFERROR(INDEX('01_Cad_Pecas'!$H$2:$H$5000,MATCH($E1690,'01_Cad_Pecas'!$D$2:$D$5000,0)),IFERROR(INDEX('01_Cad_Pecas'!$H$2:$H$5000,MATCH(VALUE($E1690),'01_Cad_Pecas'!$D$2:$D$5000,0)),"")))</f>
        <v/>
      </c>
      <c r="L1690" s="14">
        <f>IF($E1690="","",IFERROR(INDEX('01_Cad_Pecas'!$I$2:$I$5000,MATCH($E1690,'01_Cad_Pecas'!$D$2:$D$5000,0)),IFERROR(INDEX('01_Cad_Pecas'!$I$2:$I$5000,MATCH(VALUE($E1690),'01_Cad_Pecas'!$D$2:$D$5000,0)),"")))</f>
        <v/>
      </c>
      <c r="M1690" s="14">
        <f>IF(OR($J1690="",$L1690=""),"",IF($K1690="",0,$K1690)+$J1690*$L1690)</f>
        <v/>
      </c>
      <c r="N1690" s="9" t="n">
        <v>46204</v>
      </c>
      <c r="O1690" s="9" t="n">
        <v>6</v>
      </c>
      <c r="P1690" s="14" t="n"/>
      <c r="Q1690" s="14" t="n"/>
      <c r="R1690" s="14" t="n"/>
      <c r="S1690" s="14" t="n"/>
      <c r="T1690" s="14" t="n"/>
      <c r="U1690" s="14" t="n"/>
      <c r="V1690" s="14" t="n"/>
      <c r="W1690" s="14" t="n"/>
      <c r="X1690" s="14" t="n"/>
      <c r="Y1690" s="14" t="n"/>
      <c r="Z1690" s="14" t="n"/>
      <c r="AA1690" s="11" t="n"/>
      <c r="AB1690" s="14">
        <f>B1690&amp;"|"&amp;I1690</f>
        <v/>
      </c>
      <c r="AC1690">
        <f>IF($B1690="","","|"&amp;SUBSTITUTE(TRIM(SUBSTITUTE(SUBSTITUTE(SUBSTITUTE(SUBSTITUTE(SUBSTITUTE(SUBSTITUTE(SUBSTITUTE(SUBSTITUTE(SUBSTITUTE(SUBSTITUTE(SUBSTITUTE(SUBSTITUTE(SUBSTITUTE(SUBSTITUTE(TRIM($B1690&amp;""),CHAR(10)," "),CHAR(13)," "),"."," "),";"," "),","," "),"/"," "),"+"," "),"-"," "),"  "," "),"  "," "),"  "," "),"  "," "),"  "," "),"  "," "))," ","|")&amp;"|")</f>
        <v/>
      </c>
      <c r="AD1690">
        <f>TRIM($I1690&amp;"")</f>
        <v/>
      </c>
    </row>
    <row r="1691" ht="24" customHeight="1">
      <c r="A1691" s="9" t="n">
        <v>46204</v>
      </c>
      <c r="B1691" s="14" t="inlineStr">
        <is>
          <t>10200,10202,10205</t>
        </is>
      </c>
      <c r="C1691" s="14" t="n"/>
      <c r="D1691" s="14" t="inlineStr">
        <is>
          <t>46 SECCIONADORA 1</t>
        </is>
      </c>
      <c r="E1691" s="14" t="inlineStr">
        <is>
          <t>10050003</t>
        </is>
      </c>
      <c r="F1691" s="14" t="inlineStr">
        <is>
          <t>TOPO CAIXOTE MALAGA - 414X387X15 MDP</t>
        </is>
      </c>
      <c r="G1691" s="14" t="inlineStr">
        <is>
          <t>46 SECCIONADORA 1</t>
        </is>
      </c>
      <c r="H1691" s="14" t="inlineStr">
        <is>
          <t>46 SECCIONADORA 1</t>
        </is>
      </c>
      <c r="I1691" s="9" t="inlineStr">
        <is>
          <t>46 SECCIONADORA 1</t>
        </is>
      </c>
      <c r="J1691" s="9" t="n">
        <v>4</v>
      </c>
      <c r="K1691" s="14">
        <f>IF($E1691="","",IFERROR(INDEX('01_Cad_Pecas'!$H$2:$H$5000,MATCH($E1691,'01_Cad_Pecas'!$D$2:$D$5000,0)),IFERROR(INDEX('01_Cad_Pecas'!$H$2:$H$5000,MATCH(VALUE($E1691),'01_Cad_Pecas'!$D$2:$D$5000,0)),"")))</f>
        <v/>
      </c>
      <c r="L1691" s="14">
        <f>IF($E1691="","",IFERROR(INDEX('01_Cad_Pecas'!$I$2:$I$5000,MATCH($E1691,'01_Cad_Pecas'!$D$2:$D$5000,0)),IFERROR(INDEX('01_Cad_Pecas'!$I$2:$I$5000,MATCH(VALUE($E1691),'01_Cad_Pecas'!$D$2:$D$5000,0)),"")))</f>
        <v/>
      </c>
      <c r="M1691" s="14">
        <f>IF(OR($J1691="",$L1691=""),"",IF($K1691="",0,$K1691)+$J1691*$L1691)</f>
        <v/>
      </c>
      <c r="N1691" s="9" t="n">
        <v>46204</v>
      </c>
      <c r="O1691" s="9" t="n">
        <v>4</v>
      </c>
      <c r="P1691" s="14" t="n"/>
      <c r="Q1691" s="14" t="n"/>
      <c r="R1691" s="14" t="n"/>
      <c r="S1691" s="14" t="n"/>
      <c r="T1691" s="14" t="n"/>
      <c r="U1691" s="14" t="n"/>
      <c r="V1691" s="14" t="n"/>
      <c r="W1691" s="14" t="n"/>
      <c r="X1691" s="14" t="n"/>
      <c r="Y1691" s="14" t="n"/>
      <c r="Z1691" s="14" t="n"/>
      <c r="AA1691" s="11" t="n"/>
      <c r="AB1691" s="14">
        <f>B1691&amp;"|"&amp;I1691</f>
        <v/>
      </c>
      <c r="AC1691">
        <f>IF($B1691="","","|"&amp;SUBSTITUTE(TRIM(SUBSTITUTE(SUBSTITUTE(SUBSTITUTE(SUBSTITUTE(SUBSTITUTE(SUBSTITUTE(SUBSTITUTE(SUBSTITUTE(SUBSTITUTE(SUBSTITUTE(SUBSTITUTE(SUBSTITUTE(SUBSTITUTE(SUBSTITUTE(TRIM($B1691&amp;""),CHAR(10)," "),CHAR(13)," "),"."," "),";"," "),","," "),"/"," "),"+"," "),"-"," "),"  "," "),"  "," "),"  "," "),"  "," "),"  "," "),"  "," "))," ","|")&amp;"|")</f>
        <v/>
      </c>
      <c r="AD1691">
        <f>TRIM($I1691&amp;"")</f>
        <v/>
      </c>
    </row>
    <row r="1692" ht="24" customHeight="1">
      <c r="A1692" s="9" t="n">
        <v>46204</v>
      </c>
      <c r="B1692" s="14" t="inlineStr">
        <is>
          <t>10200,10202,10205</t>
        </is>
      </c>
      <c r="C1692" s="14" t="n"/>
      <c r="D1692" s="14" t="inlineStr">
        <is>
          <t>46 SECCIONADORA 1</t>
        </is>
      </c>
      <c r="E1692" s="14" t="inlineStr">
        <is>
          <t>10050004</t>
        </is>
      </c>
      <c r="F1692" s="14" t="inlineStr">
        <is>
          <t>LATERAL DIREITA CAIXOTE MALAGA - 412X385X15 MDP</t>
        </is>
      </c>
      <c r="G1692" s="14" t="inlineStr">
        <is>
          <t>46 SECCIONADORA 1</t>
        </is>
      </c>
      <c r="H1692" s="14" t="inlineStr">
        <is>
          <t>46 SECCIONADORA 1</t>
        </is>
      </c>
      <c r="I1692" s="9" t="inlineStr">
        <is>
          <t>46 SECCIONADORA 1</t>
        </is>
      </c>
      <c r="J1692" s="9" t="n">
        <v>4</v>
      </c>
      <c r="K1692" s="14">
        <f>IF($E1692="","",IFERROR(INDEX('01_Cad_Pecas'!$H$2:$H$5000,MATCH($E1692,'01_Cad_Pecas'!$D$2:$D$5000,0)),IFERROR(INDEX('01_Cad_Pecas'!$H$2:$H$5000,MATCH(VALUE($E1692),'01_Cad_Pecas'!$D$2:$D$5000,0)),"")))</f>
        <v/>
      </c>
      <c r="L1692" s="14">
        <f>IF($E1692="","",IFERROR(INDEX('01_Cad_Pecas'!$I$2:$I$5000,MATCH($E1692,'01_Cad_Pecas'!$D$2:$D$5000,0)),IFERROR(INDEX('01_Cad_Pecas'!$I$2:$I$5000,MATCH(VALUE($E1692),'01_Cad_Pecas'!$D$2:$D$5000,0)),"")))</f>
        <v/>
      </c>
      <c r="M1692" s="14">
        <f>IF(OR($J1692="",$L1692=""),"",IF($K1692="",0,$K1692)+$J1692*$L1692)</f>
        <v/>
      </c>
      <c r="N1692" s="9" t="n">
        <v>46204</v>
      </c>
      <c r="O1692" s="9" t="n">
        <v>4</v>
      </c>
      <c r="P1692" s="14" t="n"/>
      <c r="Q1692" s="14" t="n"/>
      <c r="R1692" s="14" t="n"/>
      <c r="S1692" s="14" t="n"/>
      <c r="T1692" s="14" t="n"/>
      <c r="U1692" s="14" t="n"/>
      <c r="V1692" s="14" t="n"/>
      <c r="W1692" s="14" t="n"/>
      <c r="X1692" s="14" t="n"/>
      <c r="Y1692" s="14" t="n"/>
      <c r="Z1692" s="14" t="n"/>
      <c r="AA1692" s="11" t="n"/>
      <c r="AB1692" s="14">
        <f>B1692&amp;"|"&amp;I1692</f>
        <v/>
      </c>
      <c r="AC1692">
        <f>IF($B1692="","","|"&amp;SUBSTITUTE(TRIM(SUBSTITUTE(SUBSTITUTE(SUBSTITUTE(SUBSTITUTE(SUBSTITUTE(SUBSTITUTE(SUBSTITUTE(SUBSTITUTE(SUBSTITUTE(SUBSTITUTE(SUBSTITUTE(SUBSTITUTE(SUBSTITUTE(SUBSTITUTE(TRIM($B1692&amp;""),CHAR(10)," "),CHAR(13)," "),"."," "),";"," "),","," "),"/"," "),"+"," "),"-"," "),"  "," "),"  "," "),"  "," "),"  "," "),"  "," "),"  "," "))," ","|")&amp;"|")</f>
        <v/>
      </c>
      <c r="AD1692">
        <f>TRIM($I1692&amp;"")</f>
        <v/>
      </c>
    </row>
    <row r="1693" ht="24" customHeight="1">
      <c r="A1693" s="9" t="n">
        <v>46204</v>
      </c>
      <c r="B1693" s="14" t="inlineStr">
        <is>
          <t>10200,10202,10205</t>
        </is>
      </c>
      <c r="C1693" s="14" t="n"/>
      <c r="D1693" s="14" t="inlineStr">
        <is>
          <t>46 SECCIONADORA 1</t>
        </is>
      </c>
      <c r="E1693" s="14" t="inlineStr">
        <is>
          <t>10050005</t>
        </is>
      </c>
      <c r="F1693" s="14" t="inlineStr">
        <is>
          <t>LATERAL ESQUERDA CAIXOTE MALAGA - 412X385X15 MDP</t>
        </is>
      </c>
      <c r="G1693" s="14" t="inlineStr">
        <is>
          <t>46 SECCIONADORA 1</t>
        </is>
      </c>
      <c r="H1693" s="14" t="inlineStr">
        <is>
          <t>46 SECCIONADORA 1</t>
        </is>
      </c>
      <c r="I1693" s="9" t="inlineStr">
        <is>
          <t>46 SECCIONADORA 1</t>
        </is>
      </c>
      <c r="J1693" s="9" t="n">
        <v>4</v>
      </c>
      <c r="K1693" s="14">
        <f>IF($E1693="","",IFERROR(INDEX('01_Cad_Pecas'!$H$2:$H$5000,MATCH($E1693,'01_Cad_Pecas'!$D$2:$D$5000,0)),IFERROR(INDEX('01_Cad_Pecas'!$H$2:$H$5000,MATCH(VALUE($E1693),'01_Cad_Pecas'!$D$2:$D$5000,0)),"")))</f>
        <v/>
      </c>
      <c r="L1693" s="14">
        <f>IF($E1693="","",IFERROR(INDEX('01_Cad_Pecas'!$I$2:$I$5000,MATCH($E1693,'01_Cad_Pecas'!$D$2:$D$5000,0)),IFERROR(INDEX('01_Cad_Pecas'!$I$2:$I$5000,MATCH(VALUE($E1693),'01_Cad_Pecas'!$D$2:$D$5000,0)),"")))</f>
        <v/>
      </c>
      <c r="M1693" s="14">
        <f>IF(OR($J1693="",$L1693=""),"",IF($K1693="",0,$K1693)+$J1693*$L1693)</f>
        <v/>
      </c>
      <c r="N1693" s="9" t="n">
        <v>46204</v>
      </c>
      <c r="O1693" s="9" t="n">
        <v>4</v>
      </c>
      <c r="P1693" s="14" t="n"/>
      <c r="Q1693" s="14" t="n"/>
      <c r="R1693" s="14" t="n"/>
      <c r="S1693" s="14" t="n"/>
      <c r="T1693" s="14" t="n"/>
      <c r="U1693" s="14" t="n"/>
      <c r="V1693" s="14" t="n"/>
      <c r="W1693" s="14" t="n"/>
      <c r="X1693" s="14" t="n"/>
      <c r="Y1693" s="14" t="n"/>
      <c r="Z1693" s="14" t="n"/>
      <c r="AA1693" s="11" t="n"/>
      <c r="AB1693" s="14">
        <f>B1693&amp;"|"&amp;I1693</f>
        <v/>
      </c>
      <c r="AC1693">
        <f>IF($B1693="","","|"&amp;SUBSTITUTE(TRIM(SUBSTITUTE(SUBSTITUTE(SUBSTITUTE(SUBSTITUTE(SUBSTITUTE(SUBSTITUTE(SUBSTITUTE(SUBSTITUTE(SUBSTITUTE(SUBSTITUTE(SUBSTITUTE(SUBSTITUTE(SUBSTITUTE(SUBSTITUTE(TRIM($B1693&amp;""),CHAR(10)," "),CHAR(13)," "),"."," "),";"," "),","," "),"/"," "),"+"," "),"-"," "),"  "," "),"  "," "),"  "," "),"  "," "),"  "," "),"  "," "))," ","|")&amp;"|")</f>
        <v/>
      </c>
      <c r="AD1693">
        <f>TRIM($I1693&amp;"")</f>
        <v/>
      </c>
    </row>
    <row r="1694" ht="24" customHeight="1">
      <c r="A1694" s="9" t="n">
        <v>46204</v>
      </c>
      <c r="B1694" s="14" t="inlineStr">
        <is>
          <t>10200,10202,10205</t>
        </is>
      </c>
      <c r="C1694" s="14" t="n"/>
      <c r="D1694" s="14" t="inlineStr">
        <is>
          <t>46 SECCIONADORA 1</t>
        </is>
      </c>
      <c r="E1694" s="14" t="inlineStr">
        <is>
          <t>10050006</t>
        </is>
      </c>
      <c r="F1694" s="14" t="inlineStr">
        <is>
          <t>BASE CAIXOTE MALAGA - 385X384X15 MDP</t>
        </is>
      </c>
      <c r="G1694" s="14" t="inlineStr">
        <is>
          <t>46 SECCIONADORA 1</t>
        </is>
      </c>
      <c r="H1694" s="14" t="inlineStr">
        <is>
          <t>46 SECCIONADORA 1</t>
        </is>
      </c>
      <c r="I1694" s="9" t="inlineStr">
        <is>
          <t>46 SECCIONADORA 1</t>
        </is>
      </c>
      <c r="J1694" s="9" t="n">
        <v>4</v>
      </c>
      <c r="K1694" s="14">
        <f>IF($E1694="","",IFERROR(INDEX('01_Cad_Pecas'!$H$2:$H$5000,MATCH($E1694,'01_Cad_Pecas'!$D$2:$D$5000,0)),IFERROR(INDEX('01_Cad_Pecas'!$H$2:$H$5000,MATCH(VALUE($E1694),'01_Cad_Pecas'!$D$2:$D$5000,0)),"")))</f>
        <v/>
      </c>
      <c r="L1694" s="14">
        <f>IF($E1694="","",IFERROR(INDEX('01_Cad_Pecas'!$I$2:$I$5000,MATCH($E1694,'01_Cad_Pecas'!$D$2:$D$5000,0)),IFERROR(INDEX('01_Cad_Pecas'!$I$2:$I$5000,MATCH(VALUE($E1694),'01_Cad_Pecas'!$D$2:$D$5000,0)),"")))</f>
        <v/>
      </c>
      <c r="M1694" s="14">
        <f>IF(OR($J1694="",$L1694=""),"",IF($K1694="",0,$K1694)+$J1694*$L1694)</f>
        <v/>
      </c>
      <c r="N1694" s="9" t="n">
        <v>46204</v>
      </c>
      <c r="O1694" s="9" t="n">
        <v>4</v>
      </c>
      <c r="P1694" s="14" t="n"/>
      <c r="Q1694" s="14" t="n"/>
      <c r="R1694" s="14" t="n"/>
      <c r="S1694" s="14" t="n"/>
      <c r="T1694" s="14" t="n"/>
      <c r="U1694" s="14" t="n"/>
      <c r="V1694" s="14" t="n"/>
      <c r="W1694" s="14" t="n"/>
      <c r="X1694" s="14" t="n"/>
      <c r="Y1694" s="14" t="n"/>
      <c r="Z1694" s="14" t="n"/>
      <c r="AA1694" s="11" t="n"/>
      <c r="AB1694" s="14">
        <f>B1694&amp;"|"&amp;I1694</f>
        <v/>
      </c>
      <c r="AC1694">
        <f>IF($B1694="","","|"&amp;SUBSTITUTE(TRIM(SUBSTITUTE(SUBSTITUTE(SUBSTITUTE(SUBSTITUTE(SUBSTITUTE(SUBSTITUTE(SUBSTITUTE(SUBSTITUTE(SUBSTITUTE(SUBSTITUTE(SUBSTITUTE(SUBSTITUTE(SUBSTITUTE(SUBSTITUTE(TRIM($B1694&amp;""),CHAR(10)," "),CHAR(13)," "),"."," "),";"," "),","," "),"/"," "),"+"," "),"-"," "),"  "," "),"  "," "),"  "," "),"  "," "),"  "," "),"  "," "))," ","|")&amp;"|")</f>
        <v/>
      </c>
      <c r="AD1694">
        <f>TRIM($I1694&amp;"")</f>
        <v/>
      </c>
    </row>
    <row r="1695" ht="24" customHeight="1">
      <c r="A1695" s="9" t="n">
        <v>46204</v>
      </c>
      <c r="B1695" s="14" t="inlineStr">
        <is>
          <t>10200,10202,10205</t>
        </is>
      </c>
      <c r="C1695" s="14" t="n"/>
      <c r="D1695" s="14" t="inlineStr">
        <is>
          <t>46 SECCIONADORA 1</t>
        </is>
      </c>
      <c r="E1695" s="14" t="inlineStr">
        <is>
          <t>10050011</t>
        </is>
      </c>
      <c r="F1695" s="14" t="inlineStr">
        <is>
          <t>FRENTE GAVETA MALAGA - 408X204X15 MDP</t>
        </is>
      </c>
      <c r="G1695" s="14" t="inlineStr">
        <is>
          <t>46 SECCIONADORA 1</t>
        </is>
      </c>
      <c r="H1695" s="14" t="inlineStr">
        <is>
          <t>46 SECCIONADORA 1</t>
        </is>
      </c>
      <c r="I1695" s="9" t="inlineStr">
        <is>
          <t>46 SECCIONADORA 1</t>
        </is>
      </c>
      <c r="J1695" s="9" t="n">
        <v>8</v>
      </c>
      <c r="K1695" s="14">
        <f>IF($E1695="","",IFERROR(INDEX('01_Cad_Pecas'!$H$2:$H$5000,MATCH($E1695,'01_Cad_Pecas'!$D$2:$D$5000,0)),IFERROR(INDEX('01_Cad_Pecas'!$H$2:$H$5000,MATCH(VALUE($E1695),'01_Cad_Pecas'!$D$2:$D$5000,0)),"")))</f>
        <v/>
      </c>
      <c r="L1695" s="14">
        <f>IF($E1695="","",IFERROR(INDEX('01_Cad_Pecas'!$I$2:$I$5000,MATCH($E1695,'01_Cad_Pecas'!$D$2:$D$5000,0)),IFERROR(INDEX('01_Cad_Pecas'!$I$2:$I$5000,MATCH(VALUE($E1695),'01_Cad_Pecas'!$D$2:$D$5000,0)),"")))</f>
        <v/>
      </c>
      <c r="M1695" s="14">
        <f>IF(OR($J1695="",$L1695=""),"",IF($K1695="",0,$K1695)+$J1695*$L1695)</f>
        <v/>
      </c>
      <c r="N1695" s="9" t="n">
        <v>46204</v>
      </c>
      <c r="O1695" s="9" t="n">
        <v>8</v>
      </c>
      <c r="P1695" s="14" t="n"/>
      <c r="Q1695" s="14" t="n"/>
      <c r="R1695" s="14" t="n"/>
      <c r="S1695" s="14" t="n"/>
      <c r="T1695" s="14" t="n"/>
      <c r="U1695" s="14" t="n"/>
      <c r="V1695" s="14" t="n"/>
      <c r="W1695" s="14" t="n"/>
      <c r="X1695" s="14" t="n"/>
      <c r="Y1695" s="14" t="n"/>
      <c r="Z1695" s="14" t="n"/>
      <c r="AA1695" s="11" t="n"/>
      <c r="AB1695" s="14">
        <f>B1695&amp;"|"&amp;I1695</f>
        <v/>
      </c>
      <c r="AC1695">
        <f>IF($B1695="","","|"&amp;SUBSTITUTE(TRIM(SUBSTITUTE(SUBSTITUTE(SUBSTITUTE(SUBSTITUTE(SUBSTITUTE(SUBSTITUTE(SUBSTITUTE(SUBSTITUTE(SUBSTITUTE(SUBSTITUTE(SUBSTITUTE(SUBSTITUTE(SUBSTITUTE(SUBSTITUTE(TRIM($B1695&amp;""),CHAR(10)," "),CHAR(13)," "),"."," "),";"," "),","," "),"/"," "),"+"," "),"-"," "),"  "," "),"  "," "),"  "," "),"  "," "),"  "," "),"  "," "))," ","|")&amp;"|")</f>
        <v/>
      </c>
      <c r="AD1695">
        <f>TRIM($I1695&amp;"")</f>
        <v/>
      </c>
    </row>
    <row r="1696" ht="24" customHeight="1">
      <c r="A1696" s="9" t="n">
        <v>46204</v>
      </c>
      <c r="B1696" s="14" t="inlineStr">
        <is>
          <t>10200,10202,10205</t>
        </is>
      </c>
      <c r="C1696" s="14" t="n"/>
      <c r="D1696" s="14" t="inlineStr">
        <is>
          <t>46 SECCIONADORA 1</t>
        </is>
      </c>
      <c r="E1696" s="14" t="inlineStr">
        <is>
          <t>20020001</t>
        </is>
      </c>
      <c r="F1696" s="14" t="inlineStr">
        <is>
          <t>(1) LATERAL 1180X92X15 MDF - BASE DUBAI</t>
        </is>
      </c>
      <c r="G1696" s="14" t="inlineStr">
        <is>
          <t>46 SECCIONADORA 1</t>
        </is>
      </c>
      <c r="H1696" s="14" t="inlineStr">
        <is>
          <t>46 SECCIONADORA 1</t>
        </is>
      </c>
      <c r="I1696" s="9" t="inlineStr">
        <is>
          <t>46 SECCIONADORA 1</t>
        </is>
      </c>
      <c r="J1696" s="9" t="n">
        <v>24</v>
      </c>
      <c r="K1696" s="14">
        <f>IF($E1696="","",IFERROR(INDEX('01_Cad_Pecas'!$H$2:$H$5000,MATCH($E1696,'01_Cad_Pecas'!$D$2:$D$5000,0)),IFERROR(INDEX('01_Cad_Pecas'!$H$2:$H$5000,MATCH(VALUE($E1696),'01_Cad_Pecas'!$D$2:$D$5000,0)),"")))</f>
        <v/>
      </c>
      <c r="L1696" s="14">
        <f>IF($E1696="","",IFERROR(INDEX('01_Cad_Pecas'!$I$2:$I$5000,MATCH($E1696,'01_Cad_Pecas'!$D$2:$D$5000,0)),IFERROR(INDEX('01_Cad_Pecas'!$I$2:$I$5000,MATCH(VALUE($E1696),'01_Cad_Pecas'!$D$2:$D$5000,0)),"")))</f>
        <v/>
      </c>
      <c r="M1696" s="14">
        <f>IF(OR($J1696="",$L1696=""),"",IF($K1696="",0,$K1696)+$J1696*$L1696)</f>
        <v/>
      </c>
      <c r="N1696" s="9" t="n">
        <v>46204</v>
      </c>
      <c r="O1696" s="9" t="n">
        <v>24</v>
      </c>
      <c r="P1696" s="14" t="n"/>
      <c r="Q1696" s="14" t="n"/>
      <c r="R1696" s="14" t="n"/>
      <c r="S1696" s="14" t="n"/>
      <c r="T1696" s="14" t="n"/>
      <c r="U1696" s="14" t="n"/>
      <c r="V1696" s="14" t="n"/>
      <c r="W1696" s="14" t="n"/>
      <c r="X1696" s="14" t="n"/>
      <c r="Y1696" s="14" t="n"/>
      <c r="Z1696" s="14" t="n"/>
      <c r="AA1696" s="11" t="n"/>
      <c r="AB1696" s="14">
        <f>B1696&amp;"|"&amp;I1696</f>
        <v/>
      </c>
      <c r="AC1696">
        <f>IF($B1696="","","|"&amp;SUBSTITUTE(TRIM(SUBSTITUTE(SUBSTITUTE(SUBSTITUTE(SUBSTITUTE(SUBSTITUTE(SUBSTITUTE(SUBSTITUTE(SUBSTITUTE(SUBSTITUTE(SUBSTITUTE(SUBSTITUTE(SUBSTITUTE(SUBSTITUTE(SUBSTITUTE(TRIM($B1696&amp;""),CHAR(10)," "),CHAR(13)," "),"."," "),";"," "),","," "),"/"," "),"+"," "),"-"," "),"  "," "),"  "," "),"  "," "),"  "," "),"  "," "),"  "," "))," ","|")&amp;"|")</f>
        <v/>
      </c>
      <c r="AD1696">
        <f>TRIM($I1696&amp;"")</f>
        <v/>
      </c>
    </row>
    <row r="1697" ht="24" customHeight="1">
      <c r="A1697" s="9" t="n">
        <v>46204</v>
      </c>
      <c r="B1697" s="14" t="inlineStr">
        <is>
          <t>10200,10202,10205</t>
        </is>
      </c>
      <c r="C1697" s="14" t="n"/>
      <c r="D1697" s="14" t="inlineStr">
        <is>
          <t>46 SECCIONADORA 1</t>
        </is>
      </c>
      <c r="E1697" s="14" t="inlineStr">
        <is>
          <t>200306201</t>
        </is>
      </c>
      <c r="F1697" s="14" t="inlineStr">
        <is>
          <t>TAMPO 1605X905X15 MDF - TAMPO C/ENGROSSO R100</t>
        </is>
      </c>
      <c r="G1697" s="14" t="inlineStr">
        <is>
          <t>46 SECCIONADORA 1</t>
        </is>
      </c>
      <c r="H1697" s="14" t="inlineStr">
        <is>
          <t>46 SECCIONADORA 1</t>
        </is>
      </c>
      <c r="I1697" s="9" t="inlineStr">
        <is>
          <t>46 SECCIONADORA 1</t>
        </is>
      </c>
      <c r="J1697" s="9" t="n">
        <v>4</v>
      </c>
      <c r="K1697" s="14">
        <f>IF($E1697="","",IFERROR(INDEX('01_Cad_Pecas'!$H$2:$H$5000,MATCH($E1697,'01_Cad_Pecas'!$D$2:$D$5000,0)),IFERROR(INDEX('01_Cad_Pecas'!$H$2:$H$5000,MATCH(VALUE($E1697),'01_Cad_Pecas'!$D$2:$D$5000,0)),"")))</f>
        <v/>
      </c>
      <c r="L1697" s="14">
        <f>IF($E1697="","",IFERROR(INDEX('01_Cad_Pecas'!$I$2:$I$5000,MATCH($E1697,'01_Cad_Pecas'!$D$2:$D$5000,0)),IFERROR(INDEX('01_Cad_Pecas'!$I$2:$I$5000,MATCH(VALUE($E1697),'01_Cad_Pecas'!$D$2:$D$5000,0)),"")))</f>
        <v/>
      </c>
      <c r="M1697" s="14">
        <f>IF(OR($J1697="",$L1697=""),"",IF($K1697="",0,$K1697)+$J1697*$L1697)</f>
        <v/>
      </c>
      <c r="N1697" s="9" t="n">
        <v>46204</v>
      </c>
      <c r="O1697" s="9" t="n">
        <v>4</v>
      </c>
      <c r="P1697" s="14" t="n"/>
      <c r="Q1697" s="14" t="n"/>
      <c r="R1697" s="14" t="n"/>
      <c r="S1697" s="14" t="n"/>
      <c r="T1697" s="14" t="n"/>
      <c r="U1697" s="14" t="n"/>
      <c r="V1697" s="14" t="n"/>
      <c r="W1697" s="14" t="n"/>
      <c r="X1697" s="14" t="n"/>
      <c r="Y1697" s="14" t="n"/>
      <c r="Z1697" s="14" t="n"/>
      <c r="AA1697" s="11" t="n"/>
      <c r="AB1697" s="14">
        <f>B1697&amp;"|"&amp;I1697</f>
        <v/>
      </c>
      <c r="AC1697">
        <f>IF($B1697="","","|"&amp;SUBSTITUTE(TRIM(SUBSTITUTE(SUBSTITUTE(SUBSTITUTE(SUBSTITUTE(SUBSTITUTE(SUBSTITUTE(SUBSTITUTE(SUBSTITUTE(SUBSTITUTE(SUBSTITUTE(SUBSTITUTE(SUBSTITUTE(SUBSTITUTE(SUBSTITUTE(TRIM($B1697&amp;""),CHAR(10)," "),CHAR(13)," "),"."," "),";"," "),","," "),"/"," "),"+"," "),"-"," "),"  "," "),"  "," "),"  "," "),"  "," "),"  "," "),"  "," "))," ","|")&amp;"|")</f>
        <v/>
      </c>
      <c r="AD1697">
        <f>TRIM($I1697&amp;"")</f>
        <v/>
      </c>
    </row>
    <row r="1698" ht="24" customHeight="1">
      <c r="A1698" s="9" t="n">
        <v>46204</v>
      </c>
      <c r="B1698" s="14" t="inlineStr">
        <is>
          <t>10200,10202,10205</t>
        </is>
      </c>
      <c r="C1698" s="14" t="n"/>
      <c r="D1698" s="14" t="inlineStr">
        <is>
          <t>46 SECCIONADORA 1</t>
        </is>
      </c>
      <c r="E1698" s="14" t="inlineStr">
        <is>
          <t>200308201</t>
        </is>
      </c>
      <c r="F1698" s="14" t="inlineStr">
        <is>
          <t>TAMPO 1805X905X15 MDF - TAMPO C/ENGROSSO R100</t>
        </is>
      </c>
      <c r="G1698" s="14" t="inlineStr">
        <is>
          <t>46 SECCIONADORA 1</t>
        </is>
      </c>
      <c r="H1698" s="14" t="inlineStr">
        <is>
          <t>46 SECCIONADORA 1</t>
        </is>
      </c>
      <c r="I1698" s="9" t="inlineStr">
        <is>
          <t>46 SECCIONADORA 1</t>
        </is>
      </c>
      <c r="J1698" s="9" t="n">
        <v>2</v>
      </c>
      <c r="K1698" s="14">
        <f>IF($E1698="","",IFERROR(INDEX('01_Cad_Pecas'!$H$2:$H$5000,MATCH($E1698,'01_Cad_Pecas'!$D$2:$D$5000,0)),IFERROR(INDEX('01_Cad_Pecas'!$H$2:$H$5000,MATCH(VALUE($E1698),'01_Cad_Pecas'!$D$2:$D$5000,0)),"")))</f>
        <v/>
      </c>
      <c r="L1698" s="14">
        <f>IF($E1698="","",IFERROR(INDEX('01_Cad_Pecas'!$I$2:$I$5000,MATCH($E1698,'01_Cad_Pecas'!$D$2:$D$5000,0)),IFERROR(INDEX('01_Cad_Pecas'!$I$2:$I$5000,MATCH(VALUE($E1698),'01_Cad_Pecas'!$D$2:$D$5000,0)),"")))</f>
        <v/>
      </c>
      <c r="M1698" s="14">
        <f>IF(OR($J1698="",$L1698=""),"",IF($K1698="",0,$K1698)+$J1698*$L1698)</f>
        <v/>
      </c>
      <c r="N1698" s="9" t="n">
        <v>46204</v>
      </c>
      <c r="O1698" s="9" t="n">
        <v>2</v>
      </c>
      <c r="P1698" s="14" t="n"/>
      <c r="Q1698" s="14" t="n"/>
      <c r="R1698" s="14" t="n"/>
      <c r="S1698" s="14" t="n"/>
      <c r="T1698" s="14" t="n"/>
      <c r="U1698" s="14" t="n"/>
      <c r="V1698" s="14" t="n"/>
      <c r="W1698" s="14" t="n"/>
      <c r="X1698" s="14" t="n"/>
      <c r="Y1698" s="14" t="n"/>
      <c r="Z1698" s="14" t="n"/>
      <c r="AA1698" s="11" t="n"/>
      <c r="AB1698" s="14">
        <f>B1698&amp;"|"&amp;I1698</f>
        <v/>
      </c>
      <c r="AC1698">
        <f>IF($B1698="","","|"&amp;SUBSTITUTE(TRIM(SUBSTITUTE(SUBSTITUTE(SUBSTITUTE(SUBSTITUTE(SUBSTITUTE(SUBSTITUTE(SUBSTITUTE(SUBSTITUTE(SUBSTITUTE(SUBSTITUTE(SUBSTITUTE(SUBSTITUTE(SUBSTITUTE(SUBSTITUTE(TRIM($B1698&amp;""),CHAR(10)," "),CHAR(13)," "),"."," "),";"," "),","," "),"/"," "),"+"," "),"-"," "),"  "," "),"  "," "),"  "," "),"  "," "),"  "," "),"  "," "))," ","|")&amp;"|")</f>
        <v/>
      </c>
      <c r="AD1698">
        <f>TRIM($I1698&amp;"")</f>
        <v/>
      </c>
    </row>
    <row r="1699" ht="24" customHeight="1">
      <c r="A1699" s="9" t="n">
        <v>46204</v>
      </c>
      <c r="B1699" s="14" t="inlineStr">
        <is>
          <t>10200,10202,10205</t>
        </is>
      </c>
      <c r="C1699" s="14" t="n"/>
      <c r="D1699" s="14" t="inlineStr">
        <is>
          <t>46 SECCIONADORA 1</t>
        </is>
      </c>
      <c r="E1699" s="14" t="inlineStr">
        <is>
          <t>20031202</t>
        </is>
      </c>
      <c r="F1699" s="14" t="inlineStr">
        <is>
          <t>(4) PE MAIOR 800(818)X100(169)X15 MDF - NOVA YORK</t>
        </is>
      </c>
      <c r="G1699" s="14" t="inlineStr">
        <is>
          <t>46 SECCIONADORA 1</t>
        </is>
      </c>
      <c r="H1699" s="14" t="inlineStr">
        <is>
          <t>46 SECCIONADORA 1</t>
        </is>
      </c>
      <c r="I1699" s="9" t="inlineStr">
        <is>
          <t>46 SECCIONADORA 1</t>
        </is>
      </c>
      <c r="J1699" s="9" t="n">
        <v>8</v>
      </c>
      <c r="K1699" s="14">
        <f>IF($E1699="","",IFERROR(INDEX('01_Cad_Pecas'!$H$2:$H$5000,MATCH($E1699,'01_Cad_Pecas'!$D$2:$D$5000,0)),IFERROR(INDEX('01_Cad_Pecas'!$H$2:$H$5000,MATCH(VALUE($E1699),'01_Cad_Pecas'!$D$2:$D$5000,0)),"")))</f>
        <v/>
      </c>
      <c r="L1699" s="14">
        <f>IF($E1699="","",IFERROR(INDEX('01_Cad_Pecas'!$I$2:$I$5000,MATCH($E1699,'01_Cad_Pecas'!$D$2:$D$5000,0)),IFERROR(INDEX('01_Cad_Pecas'!$I$2:$I$5000,MATCH(VALUE($E1699),'01_Cad_Pecas'!$D$2:$D$5000,0)),"")))</f>
        <v/>
      </c>
      <c r="M1699" s="14">
        <f>IF(OR($J1699="",$L1699=""),"",IF($K1699="",0,$K1699)+$J1699*$L1699)</f>
        <v/>
      </c>
      <c r="N1699" s="9" t="n">
        <v>46204</v>
      </c>
      <c r="O1699" s="9" t="n">
        <v>8</v>
      </c>
      <c r="P1699" s="14" t="n"/>
      <c r="Q1699" s="14" t="n"/>
      <c r="R1699" s="14" t="n"/>
      <c r="S1699" s="14" t="n"/>
      <c r="T1699" s="14" t="n"/>
      <c r="U1699" s="14" t="n"/>
      <c r="V1699" s="14" t="n"/>
      <c r="W1699" s="14" t="n"/>
      <c r="X1699" s="14" t="n"/>
      <c r="Y1699" s="14" t="n"/>
      <c r="Z1699" s="14" t="n"/>
      <c r="AA1699" s="11" t="n"/>
      <c r="AB1699" s="14">
        <f>B1699&amp;"|"&amp;I1699</f>
        <v/>
      </c>
      <c r="AC1699">
        <f>IF($B1699="","","|"&amp;SUBSTITUTE(TRIM(SUBSTITUTE(SUBSTITUTE(SUBSTITUTE(SUBSTITUTE(SUBSTITUTE(SUBSTITUTE(SUBSTITUTE(SUBSTITUTE(SUBSTITUTE(SUBSTITUTE(SUBSTITUTE(SUBSTITUTE(SUBSTITUTE(SUBSTITUTE(TRIM($B1699&amp;""),CHAR(10)," "),CHAR(13)," "),"."," "),";"," "),","," "),"/"," "),"+"," "),"-"," "),"  "," "),"  "," "),"  "," "),"  "," "),"  "," "),"  "," "))," ","|")&amp;"|")</f>
        <v/>
      </c>
      <c r="AD1699">
        <f>TRIM($I1699&amp;"")</f>
        <v/>
      </c>
    </row>
    <row r="1700" ht="24" customHeight="1">
      <c r="A1700" s="9" t="n">
        <v>46204</v>
      </c>
      <c r="B1700" s="14" t="inlineStr">
        <is>
          <t>10200,10202,10205</t>
        </is>
      </c>
      <c r="C1700" s="14" t="n"/>
      <c r="D1700" s="14" t="inlineStr">
        <is>
          <t>46 SECCIONADORA 1</t>
        </is>
      </c>
      <c r="E1700" s="14" t="inlineStr">
        <is>
          <t>20031203</t>
        </is>
      </c>
      <c r="F1700" s="14" t="inlineStr">
        <is>
          <t>(5) PE MENOR 800(818)X84(138)X15 MDF - NOVA YORK</t>
        </is>
      </c>
      <c r="G1700" s="14" t="inlineStr">
        <is>
          <t>46 SECCIONADORA 1</t>
        </is>
      </c>
      <c r="H1700" s="14" t="inlineStr">
        <is>
          <t>46 SECCIONADORA 1</t>
        </is>
      </c>
      <c r="I1700" s="9" t="inlineStr">
        <is>
          <t>46 SECCIONADORA 1</t>
        </is>
      </c>
      <c r="J1700" s="9" t="n">
        <v>8</v>
      </c>
      <c r="K1700" s="14">
        <f>IF($E1700="","",IFERROR(INDEX('01_Cad_Pecas'!$H$2:$H$5000,MATCH($E1700,'01_Cad_Pecas'!$D$2:$D$5000,0)),IFERROR(INDEX('01_Cad_Pecas'!$H$2:$H$5000,MATCH(VALUE($E1700),'01_Cad_Pecas'!$D$2:$D$5000,0)),"")))</f>
        <v/>
      </c>
      <c r="L1700" s="14">
        <f>IF($E1700="","",IFERROR(INDEX('01_Cad_Pecas'!$I$2:$I$5000,MATCH($E1700,'01_Cad_Pecas'!$D$2:$D$5000,0)),IFERROR(INDEX('01_Cad_Pecas'!$I$2:$I$5000,MATCH(VALUE($E1700),'01_Cad_Pecas'!$D$2:$D$5000,0)),"")))</f>
        <v/>
      </c>
      <c r="M1700" s="14">
        <f>IF(OR($J1700="",$L1700=""),"",IF($K1700="",0,$K1700)+$J1700*$L1700)</f>
        <v/>
      </c>
      <c r="N1700" s="9" t="n">
        <v>46204</v>
      </c>
      <c r="O1700" s="9" t="n">
        <v>8</v>
      </c>
      <c r="P1700" s="14" t="n"/>
      <c r="Q1700" s="14" t="n"/>
      <c r="R1700" s="14" t="n"/>
      <c r="S1700" s="14" t="n"/>
      <c r="T1700" s="14" t="n"/>
      <c r="U1700" s="14" t="n"/>
      <c r="V1700" s="14" t="n"/>
      <c r="W1700" s="14" t="n"/>
      <c r="X1700" s="14" t="n"/>
      <c r="Y1700" s="14" t="n"/>
      <c r="Z1700" s="14" t="n"/>
      <c r="AA1700" s="11" t="n"/>
      <c r="AB1700" s="14">
        <f>B1700&amp;"|"&amp;I1700</f>
        <v/>
      </c>
      <c r="AC1700">
        <f>IF($B1700="","","|"&amp;SUBSTITUTE(TRIM(SUBSTITUTE(SUBSTITUTE(SUBSTITUTE(SUBSTITUTE(SUBSTITUTE(SUBSTITUTE(SUBSTITUTE(SUBSTITUTE(SUBSTITUTE(SUBSTITUTE(SUBSTITUTE(SUBSTITUTE(SUBSTITUTE(SUBSTITUTE(TRIM($B1700&amp;""),CHAR(10)," "),CHAR(13)," "),"."," "),";"," "),","," "),"/"," "),"+"," "),"-"," "),"  "," "),"  "," "),"  "," "),"  "," "),"  "," "),"  "," "))," ","|")&amp;"|")</f>
        <v/>
      </c>
      <c r="AD1700">
        <f>TRIM($I1700&amp;"")</f>
        <v/>
      </c>
    </row>
    <row r="1701" ht="24" customHeight="1">
      <c r="A1701" s="9" t="n">
        <v>46204</v>
      </c>
      <c r="B1701" s="14" t="inlineStr">
        <is>
          <t>10200,10202,10205</t>
        </is>
      </c>
      <c r="C1701" s="14" t="n"/>
      <c r="D1701" s="14" t="inlineStr">
        <is>
          <t>46 SECCIONADORA 1</t>
        </is>
      </c>
      <c r="E1701" s="14" t="inlineStr">
        <is>
          <t>20031607</t>
        </is>
      </c>
      <c r="F1701" s="14" t="inlineStr">
        <is>
          <t>TAMPO 1605X905X15 MDF - MESA COM VIDRO</t>
        </is>
      </c>
      <c r="G1701" s="14" t="inlineStr">
        <is>
          <t>46 SECCIONADORA 1</t>
        </is>
      </c>
      <c r="H1701" s="14" t="inlineStr">
        <is>
          <t>46 SECCIONADORA 1</t>
        </is>
      </c>
      <c r="I1701" s="9" t="inlineStr">
        <is>
          <t>46 SECCIONADORA 1</t>
        </is>
      </c>
      <c r="J1701" s="9" t="n">
        <v>2</v>
      </c>
      <c r="K1701" s="14">
        <f>IF($E1701="","",IFERROR(INDEX('01_Cad_Pecas'!$H$2:$H$5000,MATCH($E1701,'01_Cad_Pecas'!$D$2:$D$5000,0)),IFERROR(INDEX('01_Cad_Pecas'!$H$2:$H$5000,MATCH(VALUE($E1701),'01_Cad_Pecas'!$D$2:$D$5000,0)),"")))</f>
        <v/>
      </c>
      <c r="L1701" s="14">
        <f>IF($E1701="","",IFERROR(INDEX('01_Cad_Pecas'!$I$2:$I$5000,MATCH($E1701,'01_Cad_Pecas'!$D$2:$D$5000,0)),IFERROR(INDEX('01_Cad_Pecas'!$I$2:$I$5000,MATCH(VALUE($E1701),'01_Cad_Pecas'!$D$2:$D$5000,0)),"")))</f>
        <v/>
      </c>
      <c r="M1701" s="14">
        <f>IF(OR($J1701="",$L1701=""),"",IF($K1701="",0,$K1701)+$J1701*$L1701)</f>
        <v/>
      </c>
      <c r="N1701" s="9" t="n">
        <v>46204</v>
      </c>
      <c r="O1701" s="9" t="n">
        <v>2</v>
      </c>
      <c r="P1701" s="14" t="n"/>
      <c r="Q1701" s="14" t="n"/>
      <c r="R1701" s="14" t="n"/>
      <c r="S1701" s="14" t="n"/>
      <c r="T1701" s="14" t="n"/>
      <c r="U1701" s="14" t="n"/>
      <c r="V1701" s="14" t="n"/>
      <c r="W1701" s="14" t="n"/>
      <c r="X1701" s="14" t="n"/>
      <c r="Y1701" s="14" t="n"/>
      <c r="Z1701" s="14" t="n"/>
      <c r="AA1701" s="11" t="n"/>
      <c r="AB1701" s="14">
        <f>B1701&amp;"|"&amp;I1701</f>
        <v/>
      </c>
      <c r="AC1701">
        <f>IF($B1701="","","|"&amp;SUBSTITUTE(TRIM(SUBSTITUTE(SUBSTITUTE(SUBSTITUTE(SUBSTITUTE(SUBSTITUTE(SUBSTITUTE(SUBSTITUTE(SUBSTITUTE(SUBSTITUTE(SUBSTITUTE(SUBSTITUTE(SUBSTITUTE(SUBSTITUTE(SUBSTITUTE(TRIM($B1701&amp;""),CHAR(10)," "),CHAR(13)," "),"."," "),";"," "),","," "),"/"," "),"+"," "),"-"," "),"  "," "),"  "," "),"  "," "),"  "," "),"  "," "),"  "," "))," ","|")&amp;"|")</f>
        <v/>
      </c>
      <c r="AD1701">
        <f>TRIM($I1701&amp;"")</f>
        <v/>
      </c>
    </row>
    <row r="1702" ht="24" customHeight="1">
      <c r="A1702" s="9" t="n">
        <v>46204</v>
      </c>
      <c r="B1702" s="14" t="inlineStr">
        <is>
          <t>10200,10202,10205</t>
        </is>
      </c>
      <c r="C1702" s="14" t="n"/>
      <c r="D1702" s="14" t="inlineStr">
        <is>
          <t>46 SECCIONADORA 1</t>
        </is>
      </c>
      <c r="E1702" s="14" t="inlineStr">
        <is>
          <t>914140910</t>
        </is>
      </c>
      <c r="F1702" s="14" t="inlineStr">
        <is>
          <t>(2) PAINEL TRASEIRO MALAGA - 1200X605X15 MDP</t>
        </is>
      </c>
      <c r="G1702" s="14" t="inlineStr">
        <is>
          <t>46 SECCIONADORA 1</t>
        </is>
      </c>
      <c r="H1702" s="14" t="inlineStr">
        <is>
          <t>46 SECCIONADORA 1</t>
        </is>
      </c>
      <c r="I1702" s="9" t="inlineStr">
        <is>
          <t>46 SECCIONADORA 1</t>
        </is>
      </c>
      <c r="J1702" s="9" t="n">
        <v>4</v>
      </c>
      <c r="K1702" s="14">
        <f>IF($E1702="","",IFERROR(INDEX('01_Cad_Pecas'!$H$2:$H$5000,MATCH($E1702,'01_Cad_Pecas'!$D$2:$D$5000,0)),IFERROR(INDEX('01_Cad_Pecas'!$H$2:$H$5000,MATCH(VALUE($E1702),'01_Cad_Pecas'!$D$2:$D$5000,0)),"")))</f>
        <v/>
      </c>
      <c r="L1702" s="14">
        <f>IF($E1702="","",IFERROR(INDEX('01_Cad_Pecas'!$I$2:$I$5000,MATCH($E1702,'01_Cad_Pecas'!$D$2:$D$5000,0)),IFERROR(INDEX('01_Cad_Pecas'!$I$2:$I$5000,MATCH(VALUE($E1702),'01_Cad_Pecas'!$D$2:$D$5000,0)),"")))</f>
        <v/>
      </c>
      <c r="M1702" s="14">
        <f>IF(OR($J1702="",$L1702=""),"",IF($K1702="",0,$K1702)+$J1702*$L1702)</f>
        <v/>
      </c>
      <c r="N1702" s="9" t="n">
        <v>46204</v>
      </c>
      <c r="O1702" s="9" t="n">
        <v>4</v>
      </c>
      <c r="P1702" s="14" t="n"/>
      <c r="Q1702" s="14" t="n"/>
      <c r="R1702" s="14" t="n"/>
      <c r="S1702" s="14" t="n"/>
      <c r="T1702" s="14" t="n"/>
      <c r="U1702" s="14" t="n"/>
      <c r="V1702" s="14" t="n"/>
      <c r="W1702" s="14" t="n"/>
      <c r="X1702" s="14" t="n"/>
      <c r="Y1702" s="14" t="n"/>
      <c r="Z1702" s="14" t="n"/>
      <c r="AA1702" s="11" t="n"/>
      <c r="AB1702" s="14">
        <f>B1702&amp;"|"&amp;I1702</f>
        <v/>
      </c>
      <c r="AC1702">
        <f>IF($B1702="","","|"&amp;SUBSTITUTE(TRIM(SUBSTITUTE(SUBSTITUTE(SUBSTITUTE(SUBSTITUTE(SUBSTITUTE(SUBSTITUTE(SUBSTITUTE(SUBSTITUTE(SUBSTITUTE(SUBSTITUTE(SUBSTITUTE(SUBSTITUTE(SUBSTITUTE(SUBSTITUTE(TRIM($B1702&amp;""),CHAR(10)," "),CHAR(13)," "),"."," "),";"," "),","," "),"/"," "),"+"," "),"-"," "),"  "," "),"  "," "),"  "," "),"  "," "),"  "," "),"  "," "))," ","|")&amp;"|")</f>
        <v/>
      </c>
      <c r="AD1702">
        <f>TRIM($I1702&amp;"")</f>
        <v/>
      </c>
    </row>
    <row r="1703" ht="24" customHeight="1">
      <c r="A1703" s="9" t="n">
        <v>46204</v>
      </c>
      <c r="B1703" s="14" t="inlineStr">
        <is>
          <t>10200,10202,10205</t>
        </is>
      </c>
      <c r="C1703" s="14" t="n"/>
      <c r="D1703" s="14" t="inlineStr">
        <is>
          <t>46 SECCIONADORA 1</t>
        </is>
      </c>
      <c r="E1703" s="14" t="inlineStr">
        <is>
          <t>10050001</t>
        </is>
      </c>
      <c r="F1703" s="14" t="inlineStr">
        <is>
          <t>TOPO MOLDURA MALAGA - 452X390X15 MDP</t>
        </is>
      </c>
      <c r="G1703" s="14" t="inlineStr">
        <is>
          <t>46 SECCIONADORA 1</t>
        </is>
      </c>
      <c r="H1703" s="14" t="inlineStr">
        <is>
          <t>46 SECCIONADORA 1</t>
        </is>
      </c>
      <c r="I1703" s="9" t="inlineStr">
        <is>
          <t>46 SECCIONADORA 1</t>
        </is>
      </c>
      <c r="J1703" s="9" t="n">
        <v>4</v>
      </c>
      <c r="K1703" s="14">
        <f>IF($E1703="","",IFERROR(INDEX('01_Cad_Pecas'!$H$2:$H$5000,MATCH($E1703,'01_Cad_Pecas'!$D$2:$D$5000,0)),IFERROR(INDEX('01_Cad_Pecas'!$H$2:$H$5000,MATCH(VALUE($E1703),'01_Cad_Pecas'!$D$2:$D$5000,0)),"")))</f>
        <v/>
      </c>
      <c r="L1703" s="14">
        <f>IF($E1703="","",IFERROR(INDEX('01_Cad_Pecas'!$I$2:$I$5000,MATCH($E1703,'01_Cad_Pecas'!$D$2:$D$5000,0)),IFERROR(INDEX('01_Cad_Pecas'!$I$2:$I$5000,MATCH(VALUE($E1703),'01_Cad_Pecas'!$D$2:$D$5000,0)),"")))</f>
        <v/>
      </c>
      <c r="M1703" s="14">
        <f>IF(OR($J1703="",$L1703=""),"",IF($K1703="",0,$K1703)+$J1703*$L1703)</f>
        <v/>
      </c>
      <c r="N1703" s="9" t="n">
        <v>46204</v>
      </c>
      <c r="O1703" s="9" t="n">
        <v>4</v>
      </c>
      <c r="P1703" s="14" t="n"/>
      <c r="Q1703" s="14" t="n"/>
      <c r="R1703" s="14" t="n"/>
      <c r="S1703" s="14" t="n"/>
      <c r="T1703" s="14" t="n"/>
      <c r="U1703" s="14" t="n"/>
      <c r="V1703" s="14" t="n"/>
      <c r="W1703" s="14" t="n"/>
      <c r="X1703" s="14" t="n"/>
      <c r="Y1703" s="14" t="n"/>
      <c r="Z1703" s="14" t="n"/>
      <c r="AA1703" s="11" t="n"/>
      <c r="AB1703" s="14">
        <f>B1703&amp;"|"&amp;I1703</f>
        <v/>
      </c>
      <c r="AC1703">
        <f>IF($B1703="","","|"&amp;SUBSTITUTE(TRIM(SUBSTITUTE(SUBSTITUTE(SUBSTITUTE(SUBSTITUTE(SUBSTITUTE(SUBSTITUTE(SUBSTITUTE(SUBSTITUTE(SUBSTITUTE(SUBSTITUTE(SUBSTITUTE(SUBSTITUTE(SUBSTITUTE(SUBSTITUTE(TRIM($B1703&amp;""),CHAR(10)," "),CHAR(13)," "),"."," "),";"," "),","," "),"/"," "),"+"," "),"-"," "),"  "," "),"  "," "),"  "," "),"  "," "),"  "," "),"  "," "))," ","|")&amp;"|")</f>
        <v/>
      </c>
      <c r="AD1703">
        <f>TRIM($I1703&amp;"")</f>
        <v/>
      </c>
    </row>
    <row r="1704" ht="24" customHeight="1">
      <c r="A1704" s="9" t="n">
        <v>46204</v>
      </c>
      <c r="B1704" s="14" t="inlineStr">
        <is>
          <t>10200,10202,10205</t>
        </is>
      </c>
      <c r="C1704" s="14" t="n"/>
      <c r="D1704" s="14" t="inlineStr">
        <is>
          <t>46 SECCIONADORA 1</t>
        </is>
      </c>
      <c r="E1704" s="14" t="inlineStr">
        <is>
          <t>10050002</t>
        </is>
      </c>
      <c r="F1704" s="14" t="inlineStr">
        <is>
          <t>LATERAL MOLDURA MALAGA - 550X385X15 MDP</t>
        </is>
      </c>
      <c r="G1704" s="14" t="inlineStr">
        <is>
          <t>46 SECCIONADORA 1</t>
        </is>
      </c>
      <c r="H1704" s="14" t="inlineStr">
        <is>
          <t>46 SECCIONADORA 1</t>
        </is>
      </c>
      <c r="I1704" s="9" t="inlineStr">
        <is>
          <t>46 SECCIONADORA 1</t>
        </is>
      </c>
      <c r="J1704" s="9" t="n">
        <v>8</v>
      </c>
      <c r="K1704" s="14">
        <f>IF($E1704="","",IFERROR(INDEX('01_Cad_Pecas'!$H$2:$H$5000,MATCH($E1704,'01_Cad_Pecas'!$D$2:$D$5000,0)),IFERROR(INDEX('01_Cad_Pecas'!$H$2:$H$5000,MATCH(VALUE($E1704),'01_Cad_Pecas'!$D$2:$D$5000,0)),"")))</f>
        <v/>
      </c>
      <c r="L1704" s="14">
        <f>IF($E1704="","",IFERROR(INDEX('01_Cad_Pecas'!$I$2:$I$5000,MATCH($E1704,'01_Cad_Pecas'!$D$2:$D$5000,0)),IFERROR(INDEX('01_Cad_Pecas'!$I$2:$I$5000,MATCH(VALUE($E1704),'01_Cad_Pecas'!$D$2:$D$5000,0)),"")))</f>
        <v/>
      </c>
      <c r="M1704" s="14">
        <f>IF(OR($J1704="",$L1704=""),"",IF($K1704="",0,$K1704)+$J1704*$L1704)</f>
        <v/>
      </c>
      <c r="N1704" s="9" t="n">
        <v>46204</v>
      </c>
      <c r="O1704" s="9" t="n">
        <v>8</v>
      </c>
      <c r="P1704" s="14" t="n"/>
      <c r="Q1704" s="14" t="n"/>
      <c r="R1704" s="14" t="n"/>
      <c r="S1704" s="14" t="n"/>
      <c r="T1704" s="14" t="n"/>
      <c r="U1704" s="14" t="n"/>
      <c r="V1704" s="14" t="n"/>
      <c r="W1704" s="14" t="n"/>
      <c r="X1704" s="14" t="n"/>
      <c r="Y1704" s="14" t="n"/>
      <c r="Z1704" s="14" t="n"/>
      <c r="AA1704" s="11" t="n"/>
      <c r="AB1704" s="14">
        <f>B1704&amp;"|"&amp;I1704</f>
        <v/>
      </c>
      <c r="AC1704">
        <f>IF($B1704="","","|"&amp;SUBSTITUTE(TRIM(SUBSTITUTE(SUBSTITUTE(SUBSTITUTE(SUBSTITUTE(SUBSTITUTE(SUBSTITUTE(SUBSTITUTE(SUBSTITUTE(SUBSTITUTE(SUBSTITUTE(SUBSTITUTE(SUBSTITUTE(SUBSTITUTE(SUBSTITUTE(TRIM($B1704&amp;""),CHAR(10)," "),CHAR(13)," "),"."," "),";"," "),","," "),"/"," "),"+"," "),"-"," "),"  "," "),"  "," "),"  "," "),"  "," "),"  "," "),"  "," "))," ","|")&amp;"|")</f>
        <v/>
      </c>
      <c r="AD1704">
        <f>TRIM($I1704&amp;"")</f>
        <v/>
      </c>
    </row>
    <row r="1705" ht="24" customHeight="1">
      <c r="A1705" s="9" t="n">
        <v>46204</v>
      </c>
      <c r="B1705" s="14" t="inlineStr">
        <is>
          <t>10200,10202,10205</t>
        </is>
      </c>
      <c r="C1705" s="14" t="n"/>
      <c r="D1705" s="14" t="inlineStr">
        <is>
          <t>46 SECCIONADORA 1</t>
        </is>
      </c>
      <c r="E1705" s="14" t="inlineStr">
        <is>
          <t>20033301</t>
        </is>
      </c>
      <c r="F1705" s="14" t="inlineStr">
        <is>
          <t>TRAV.MAIOR 980X65(135)X15 MDF-TAMPO AMST.1,03X1,03</t>
        </is>
      </c>
      <c r="G1705" s="14" t="inlineStr">
        <is>
          <t>46 SECCIONADORA 1</t>
        </is>
      </c>
      <c r="H1705" s="14" t="inlineStr">
        <is>
          <t>46 SECCIONADORA 1</t>
        </is>
      </c>
      <c r="I1705" s="9" t="inlineStr">
        <is>
          <t>46 SECCIONADORA 1</t>
        </is>
      </c>
      <c r="J1705" s="9" t="n">
        <v>2</v>
      </c>
      <c r="K1705" s="14">
        <f>IF($E1705="","",IFERROR(INDEX('01_Cad_Pecas'!$H$2:$H$5000,MATCH($E1705,'01_Cad_Pecas'!$D$2:$D$5000,0)),IFERROR(INDEX('01_Cad_Pecas'!$H$2:$H$5000,MATCH(VALUE($E1705),'01_Cad_Pecas'!$D$2:$D$5000,0)),"")))</f>
        <v/>
      </c>
      <c r="L1705" s="14">
        <f>IF($E1705="","",IFERROR(INDEX('01_Cad_Pecas'!$I$2:$I$5000,MATCH($E1705,'01_Cad_Pecas'!$D$2:$D$5000,0)),IFERROR(INDEX('01_Cad_Pecas'!$I$2:$I$5000,MATCH(VALUE($E1705),'01_Cad_Pecas'!$D$2:$D$5000,0)),"")))</f>
        <v/>
      </c>
      <c r="M1705" s="14">
        <f>IF(OR($J1705="",$L1705=""),"",IF($K1705="",0,$K1705)+$J1705*$L1705)</f>
        <v/>
      </c>
      <c r="N1705" s="9" t="n">
        <v>46204</v>
      </c>
      <c r="O1705" s="9" t="n">
        <v>2</v>
      </c>
      <c r="P1705" s="14" t="n"/>
      <c r="Q1705" s="14" t="n"/>
      <c r="R1705" s="14" t="n"/>
      <c r="S1705" s="14" t="n"/>
      <c r="T1705" s="14" t="n"/>
      <c r="U1705" s="14" t="n"/>
      <c r="V1705" s="14" t="n"/>
      <c r="W1705" s="14" t="n"/>
      <c r="X1705" s="14" t="n"/>
      <c r="Y1705" s="14" t="n"/>
      <c r="Z1705" s="14" t="n"/>
      <c r="AA1705" s="11" t="n"/>
      <c r="AB1705" s="14">
        <f>B1705&amp;"|"&amp;I1705</f>
        <v/>
      </c>
      <c r="AC1705">
        <f>IF($B1705="","","|"&amp;SUBSTITUTE(TRIM(SUBSTITUTE(SUBSTITUTE(SUBSTITUTE(SUBSTITUTE(SUBSTITUTE(SUBSTITUTE(SUBSTITUTE(SUBSTITUTE(SUBSTITUTE(SUBSTITUTE(SUBSTITUTE(SUBSTITUTE(SUBSTITUTE(SUBSTITUTE(TRIM($B1705&amp;""),CHAR(10)," "),CHAR(13)," "),"."," "),";"," "),","," "),"/"," "),"+"," "),"-"," "),"  "," "),"  "," "),"  "," "),"  "," "),"  "," "),"  "," "))," ","|")&amp;"|")</f>
        <v/>
      </c>
      <c r="AD1705">
        <f>TRIM($I1705&amp;"")</f>
        <v/>
      </c>
    </row>
    <row r="1706" ht="24" customHeight="1">
      <c r="A1706" s="9" t="n">
        <v>46204</v>
      </c>
      <c r="B1706" s="14" t="inlineStr">
        <is>
          <t>10200,10202,10205</t>
        </is>
      </c>
      <c r="C1706" s="14" t="n"/>
      <c r="D1706" s="14" t="inlineStr">
        <is>
          <t>46 SECCIONADORA 1</t>
        </is>
      </c>
      <c r="E1706" s="14" t="inlineStr">
        <is>
          <t>20033302</t>
        </is>
      </c>
      <c r="F1706" s="14" t="inlineStr">
        <is>
          <t>TRAV. MENOR 850X65X15 MDF - TAMPO AMST. 1,03X1,03</t>
        </is>
      </c>
      <c r="G1706" s="14" t="inlineStr">
        <is>
          <t>46 SECCIONADORA 1</t>
        </is>
      </c>
      <c r="H1706" s="14" t="inlineStr">
        <is>
          <t>46 SECCIONADORA 1</t>
        </is>
      </c>
      <c r="I1706" s="9" t="inlineStr">
        <is>
          <t>46 SECCIONADORA 1</t>
        </is>
      </c>
      <c r="J1706" s="9" t="n">
        <v>2</v>
      </c>
      <c r="K1706" s="14">
        <f>IF($E1706="","",IFERROR(INDEX('01_Cad_Pecas'!$H$2:$H$5000,MATCH($E1706,'01_Cad_Pecas'!$D$2:$D$5000,0)),IFERROR(INDEX('01_Cad_Pecas'!$H$2:$H$5000,MATCH(VALUE($E1706),'01_Cad_Pecas'!$D$2:$D$5000,0)),"")))</f>
        <v/>
      </c>
      <c r="L1706" s="14">
        <f>IF($E1706="","",IFERROR(INDEX('01_Cad_Pecas'!$I$2:$I$5000,MATCH($E1706,'01_Cad_Pecas'!$D$2:$D$5000,0)),IFERROR(INDEX('01_Cad_Pecas'!$I$2:$I$5000,MATCH(VALUE($E1706),'01_Cad_Pecas'!$D$2:$D$5000,0)),"")))</f>
        <v/>
      </c>
      <c r="M1706" s="14">
        <f>IF(OR($J1706="",$L1706=""),"",IF($K1706="",0,$K1706)+$J1706*$L1706)</f>
        <v/>
      </c>
      <c r="N1706" s="9" t="n">
        <v>46204</v>
      </c>
      <c r="O1706" s="9" t="n">
        <v>2</v>
      </c>
      <c r="P1706" s="14" t="n"/>
      <c r="Q1706" s="14" t="n"/>
      <c r="R1706" s="14" t="n"/>
      <c r="S1706" s="14" t="n"/>
      <c r="T1706" s="14" t="n"/>
      <c r="U1706" s="14" t="n"/>
      <c r="V1706" s="14" t="n"/>
      <c r="W1706" s="14" t="n"/>
      <c r="X1706" s="14" t="n"/>
      <c r="Y1706" s="14" t="n"/>
      <c r="Z1706" s="14" t="n"/>
      <c r="AA1706" s="11" t="n"/>
      <c r="AB1706" s="14">
        <f>B1706&amp;"|"&amp;I1706</f>
        <v/>
      </c>
      <c r="AC1706">
        <f>IF($B1706="","","|"&amp;SUBSTITUTE(TRIM(SUBSTITUTE(SUBSTITUTE(SUBSTITUTE(SUBSTITUTE(SUBSTITUTE(SUBSTITUTE(SUBSTITUTE(SUBSTITUTE(SUBSTITUTE(SUBSTITUTE(SUBSTITUTE(SUBSTITUTE(SUBSTITUTE(SUBSTITUTE(TRIM($B1706&amp;""),CHAR(10)," "),CHAR(13)," "),"."," "),";"," "),","," "),"/"," "),"+"," "),"-"," "),"  "," "),"  "," "),"  "," "),"  "," "),"  "," "),"  "," "))," ","|")&amp;"|")</f>
        <v/>
      </c>
      <c r="AD1706">
        <f>TRIM($I1706&amp;"")</f>
        <v/>
      </c>
    </row>
    <row r="1707" ht="24" customHeight="1">
      <c r="A1707" s="9" t="n">
        <v>46204</v>
      </c>
      <c r="B1707" s="14" t="inlineStr">
        <is>
          <t>10200,10202,10205</t>
        </is>
      </c>
      <c r="C1707" s="14" t="n"/>
      <c r="D1707" s="14" t="inlineStr">
        <is>
          <t>46 SECCIONADORA 1</t>
        </is>
      </c>
      <c r="E1707" s="14" t="inlineStr">
        <is>
          <t>30008101</t>
        </is>
      </c>
      <c r="F1707" s="14" t="inlineStr">
        <is>
          <t>ENCOSTO 445X280X15 MDF - CAD CORDOBA</t>
        </is>
      </c>
      <c r="G1707" s="14" t="inlineStr">
        <is>
          <t>46 SECCIONADORA 1</t>
        </is>
      </c>
      <c r="H1707" s="14" t="inlineStr">
        <is>
          <t>46 SECCIONADORA 1</t>
        </is>
      </c>
      <c r="I1707" s="9" t="inlineStr">
        <is>
          <t>46 SECCIONADORA 1</t>
        </is>
      </c>
      <c r="J1707" s="9" t="n">
        <v>36</v>
      </c>
      <c r="K1707" s="14">
        <f>IF($E1707="","",IFERROR(INDEX('01_Cad_Pecas'!$H$2:$H$5000,MATCH($E1707,'01_Cad_Pecas'!$D$2:$D$5000,0)),IFERROR(INDEX('01_Cad_Pecas'!$H$2:$H$5000,MATCH(VALUE($E1707),'01_Cad_Pecas'!$D$2:$D$5000,0)),"")))</f>
        <v/>
      </c>
      <c r="L1707" s="14">
        <f>IF($E1707="","",IFERROR(INDEX('01_Cad_Pecas'!$I$2:$I$5000,MATCH($E1707,'01_Cad_Pecas'!$D$2:$D$5000,0)),IFERROR(INDEX('01_Cad_Pecas'!$I$2:$I$5000,MATCH(VALUE($E1707),'01_Cad_Pecas'!$D$2:$D$5000,0)),"")))</f>
        <v/>
      </c>
      <c r="M1707" s="14">
        <f>IF(OR($J1707="",$L1707=""),"",IF($K1707="",0,$K1707)+$J1707*$L1707)</f>
        <v/>
      </c>
      <c r="N1707" s="9" t="n">
        <v>46204</v>
      </c>
      <c r="O1707" s="9" t="n">
        <v>36</v>
      </c>
      <c r="P1707" s="14" t="n"/>
      <c r="Q1707" s="14" t="n"/>
      <c r="R1707" s="14" t="n"/>
      <c r="S1707" s="14" t="n"/>
      <c r="T1707" s="14" t="n"/>
      <c r="U1707" s="14" t="n"/>
      <c r="V1707" s="14" t="n"/>
      <c r="W1707" s="14" t="n"/>
      <c r="X1707" s="14" t="n"/>
      <c r="Y1707" s="14" t="n"/>
      <c r="Z1707" s="14" t="n"/>
      <c r="AA1707" s="11" t="n"/>
      <c r="AB1707" s="14">
        <f>B1707&amp;"|"&amp;I1707</f>
        <v/>
      </c>
      <c r="AC1707">
        <f>IF($B1707="","","|"&amp;SUBSTITUTE(TRIM(SUBSTITUTE(SUBSTITUTE(SUBSTITUTE(SUBSTITUTE(SUBSTITUTE(SUBSTITUTE(SUBSTITUTE(SUBSTITUTE(SUBSTITUTE(SUBSTITUTE(SUBSTITUTE(SUBSTITUTE(SUBSTITUTE(SUBSTITUTE(TRIM($B1707&amp;""),CHAR(10)," "),CHAR(13)," "),"."," "),";"," "),","," "),"/"," "),"+"," "),"-"," "),"  "," "),"  "," "),"  "," "),"  "," "),"  "," "),"  "," "))," ","|")&amp;"|")</f>
        <v/>
      </c>
      <c r="AD1707">
        <f>TRIM($I1707&amp;"")</f>
        <v/>
      </c>
    </row>
    <row r="1708" ht="24" customHeight="1">
      <c r="A1708" s="9" t="n">
        <v>46204</v>
      </c>
      <c r="B1708" s="14" t="inlineStr">
        <is>
          <t>10200,10202,10205</t>
        </is>
      </c>
      <c r="C1708" s="14" t="n"/>
      <c r="D1708" s="14" t="inlineStr">
        <is>
          <t>46 SECCIONADORA 1</t>
        </is>
      </c>
      <c r="E1708" s="14" t="inlineStr">
        <is>
          <t>20052001</t>
        </is>
      </c>
      <c r="F1708" s="14" t="inlineStr">
        <is>
          <t>(2-4) TRAVESSA 742X122X25 MDF - MESA ATHENAS</t>
        </is>
      </c>
      <c r="G1708" s="14" t="inlineStr">
        <is>
          <t>46 SECCIONADORA 1</t>
        </is>
      </c>
      <c r="H1708" s="14" t="inlineStr">
        <is>
          <t>46 SECCIONADORA 1</t>
        </is>
      </c>
      <c r="I1708" s="9" t="inlineStr">
        <is>
          <t>46 SECCIONADORA 1</t>
        </is>
      </c>
      <c r="J1708" s="9" t="n">
        <v>160</v>
      </c>
      <c r="K1708" s="14">
        <f>IF($E1708="","",IFERROR(INDEX('01_Cad_Pecas'!$H$2:$H$5000,MATCH($E1708,'01_Cad_Pecas'!$D$2:$D$5000,0)),IFERROR(INDEX('01_Cad_Pecas'!$H$2:$H$5000,MATCH(VALUE($E1708),'01_Cad_Pecas'!$D$2:$D$5000,0)),"")))</f>
        <v/>
      </c>
      <c r="L1708" s="14">
        <f>IF($E1708="","",IFERROR(INDEX('01_Cad_Pecas'!$I$2:$I$5000,MATCH($E1708,'01_Cad_Pecas'!$D$2:$D$5000,0)),IFERROR(INDEX('01_Cad_Pecas'!$I$2:$I$5000,MATCH(VALUE($E1708),'01_Cad_Pecas'!$D$2:$D$5000,0)),"")))</f>
        <v/>
      </c>
      <c r="M1708" s="14">
        <f>IF(OR($J1708="",$L1708=""),"",IF($K1708="",0,$K1708)+$J1708*$L1708)</f>
        <v/>
      </c>
      <c r="N1708" s="9" t="n">
        <v>46204</v>
      </c>
      <c r="O1708" s="9" t="n">
        <v>160</v>
      </c>
      <c r="P1708" s="14" t="n"/>
      <c r="Q1708" s="14" t="n"/>
      <c r="R1708" s="14" t="n"/>
      <c r="S1708" s="14" t="n"/>
      <c r="T1708" s="14" t="n"/>
      <c r="U1708" s="14" t="n"/>
      <c r="V1708" s="14" t="n"/>
      <c r="W1708" s="14" t="n"/>
      <c r="X1708" s="14" t="n"/>
      <c r="Y1708" s="14" t="n"/>
      <c r="Z1708" s="14" t="n"/>
      <c r="AA1708" s="11" t="n"/>
      <c r="AB1708" s="14">
        <f>B1708&amp;"|"&amp;I1708</f>
        <v/>
      </c>
      <c r="AC1708">
        <f>IF($B1708="","","|"&amp;SUBSTITUTE(TRIM(SUBSTITUTE(SUBSTITUTE(SUBSTITUTE(SUBSTITUTE(SUBSTITUTE(SUBSTITUTE(SUBSTITUTE(SUBSTITUTE(SUBSTITUTE(SUBSTITUTE(SUBSTITUTE(SUBSTITUTE(SUBSTITUTE(SUBSTITUTE(TRIM($B1708&amp;""),CHAR(10)," "),CHAR(13)," "),"."," "),";"," "),","," "),"/"," "),"+"," "),"-"," "),"  "," "),"  "," "),"  "," "),"  "," "),"  "," "),"  "," "))," ","|")&amp;"|")</f>
        <v/>
      </c>
      <c r="AD1708">
        <f>TRIM($I1708&amp;"")</f>
        <v/>
      </c>
    </row>
    <row r="1709" ht="24" customHeight="1">
      <c r="A1709" s="9" t="n">
        <v>46204</v>
      </c>
      <c r="B1709" s="14" t="inlineStr">
        <is>
          <t>10200,10202,10205</t>
        </is>
      </c>
      <c r="C1709" s="14" t="n"/>
      <c r="D1709" s="14" t="inlineStr">
        <is>
          <t>46 SECCIONADORA 1</t>
        </is>
      </c>
      <c r="E1709" s="14" t="inlineStr">
        <is>
          <t>20052002</t>
        </is>
      </c>
      <c r="F1709" s="14" t="inlineStr">
        <is>
          <t>(5) BASE MAIOR 542X124X25 MDF - MESA ATHENAS</t>
        </is>
      </c>
      <c r="G1709" s="14" t="inlineStr">
        <is>
          <t>46 SECCIONADORA 1</t>
        </is>
      </c>
      <c r="H1709" s="14" t="inlineStr">
        <is>
          <t>46 SECCIONADORA 1</t>
        </is>
      </c>
      <c r="I1709" s="9" t="inlineStr">
        <is>
          <t>46 SECCIONADORA 1</t>
        </is>
      </c>
      <c r="J1709" s="9" t="n">
        <v>18</v>
      </c>
      <c r="K1709" s="14">
        <f>IF($E1709="","",IFERROR(INDEX('01_Cad_Pecas'!$H$2:$H$5000,MATCH($E1709,'01_Cad_Pecas'!$D$2:$D$5000,0)),IFERROR(INDEX('01_Cad_Pecas'!$H$2:$H$5000,MATCH(VALUE($E1709),'01_Cad_Pecas'!$D$2:$D$5000,0)),"")))</f>
        <v/>
      </c>
      <c r="L1709" s="14">
        <f>IF($E1709="","",IFERROR(INDEX('01_Cad_Pecas'!$I$2:$I$5000,MATCH($E1709,'01_Cad_Pecas'!$D$2:$D$5000,0)),IFERROR(INDEX('01_Cad_Pecas'!$I$2:$I$5000,MATCH(VALUE($E1709),'01_Cad_Pecas'!$D$2:$D$5000,0)),"")))</f>
        <v/>
      </c>
      <c r="M1709" s="14">
        <f>IF(OR($J1709="",$L1709=""),"",IF($K1709="",0,$K1709)+$J1709*$L1709)</f>
        <v/>
      </c>
      <c r="N1709" s="9" t="n">
        <v>46204</v>
      </c>
      <c r="O1709" s="9" t="n">
        <v>18</v>
      </c>
      <c r="P1709" s="14" t="n"/>
      <c r="Q1709" s="14" t="n"/>
      <c r="R1709" s="14" t="n"/>
      <c r="S1709" s="14" t="n"/>
      <c r="T1709" s="14" t="n"/>
      <c r="U1709" s="14" t="n"/>
      <c r="V1709" s="14" t="n"/>
      <c r="W1709" s="14" t="n"/>
      <c r="X1709" s="14" t="n"/>
      <c r="Y1709" s="14" t="n"/>
      <c r="Z1709" s="14" t="n"/>
      <c r="AA1709" s="11" t="n"/>
      <c r="AB1709" s="14">
        <f>B1709&amp;"|"&amp;I1709</f>
        <v/>
      </c>
      <c r="AC1709">
        <f>IF($B1709="","","|"&amp;SUBSTITUTE(TRIM(SUBSTITUTE(SUBSTITUTE(SUBSTITUTE(SUBSTITUTE(SUBSTITUTE(SUBSTITUTE(SUBSTITUTE(SUBSTITUTE(SUBSTITUTE(SUBSTITUTE(SUBSTITUTE(SUBSTITUTE(SUBSTITUTE(SUBSTITUTE(TRIM($B1709&amp;""),CHAR(10)," "),CHAR(13)," "),"."," "),";"," "),","," "),"/"," "),"+"," "),"-"," "),"  "," "),"  "," "),"  "," "),"  "," "),"  "," "),"  "," "))," ","|")&amp;"|")</f>
        <v/>
      </c>
      <c r="AD1709">
        <f>TRIM($I1709&amp;"")</f>
        <v/>
      </c>
    </row>
    <row r="1710" ht="24" customHeight="1">
      <c r="A1710" s="9" t="n">
        <v>46204</v>
      </c>
      <c r="B1710" s="14" t="inlineStr">
        <is>
          <t>10200,10202,10205</t>
        </is>
      </c>
      <c r="C1710" s="14" t="n"/>
      <c r="D1710" s="14" t="inlineStr">
        <is>
          <t>46 SECCIONADORA 1</t>
        </is>
      </c>
      <c r="E1710" s="14" t="inlineStr">
        <is>
          <t>20052003</t>
        </is>
      </c>
      <c r="F1710" s="14" t="inlineStr">
        <is>
          <t>(6)BASE MENOR 386 (189)X124X25 MDF - MESA ATHENAS</t>
        </is>
      </c>
      <c r="G1710" s="14" t="inlineStr">
        <is>
          <t>46 SECCIONADORA 1</t>
        </is>
      </c>
      <c r="H1710" s="14" t="inlineStr">
        <is>
          <t>46 SECCIONADORA 1</t>
        </is>
      </c>
      <c r="I1710" s="9" t="inlineStr">
        <is>
          <t>46 SECCIONADORA 1</t>
        </is>
      </c>
      <c r="J1710" s="9" t="n">
        <v>36</v>
      </c>
      <c r="K1710" s="14">
        <f>IF($E1710="","",IFERROR(INDEX('01_Cad_Pecas'!$H$2:$H$5000,MATCH($E1710,'01_Cad_Pecas'!$D$2:$D$5000,0)),IFERROR(INDEX('01_Cad_Pecas'!$H$2:$H$5000,MATCH(VALUE($E1710),'01_Cad_Pecas'!$D$2:$D$5000,0)),"")))</f>
        <v/>
      </c>
      <c r="L1710" s="14">
        <f>IF($E1710="","",IFERROR(INDEX('01_Cad_Pecas'!$I$2:$I$5000,MATCH($E1710,'01_Cad_Pecas'!$D$2:$D$5000,0)),IFERROR(INDEX('01_Cad_Pecas'!$I$2:$I$5000,MATCH(VALUE($E1710),'01_Cad_Pecas'!$D$2:$D$5000,0)),"")))</f>
        <v/>
      </c>
      <c r="M1710" s="14">
        <f>IF(OR($J1710="",$L1710=""),"",IF($K1710="",0,$K1710)+$J1710*$L1710)</f>
        <v/>
      </c>
      <c r="N1710" s="9" t="n">
        <v>46204</v>
      </c>
      <c r="O1710" s="9" t="n">
        <v>36</v>
      </c>
      <c r="P1710" s="14" t="n"/>
      <c r="Q1710" s="14" t="n"/>
      <c r="R1710" s="14" t="n"/>
      <c r="S1710" s="14" t="n"/>
      <c r="T1710" s="14" t="n"/>
      <c r="U1710" s="14" t="n"/>
      <c r="V1710" s="14" t="n"/>
      <c r="W1710" s="14" t="n"/>
      <c r="X1710" s="14" t="n"/>
      <c r="Y1710" s="14" t="n"/>
      <c r="Z1710" s="14" t="n"/>
      <c r="AA1710" s="11" t="n"/>
      <c r="AB1710" s="14">
        <f>B1710&amp;"|"&amp;I1710</f>
        <v/>
      </c>
      <c r="AC1710">
        <f>IF($B1710="","","|"&amp;SUBSTITUTE(TRIM(SUBSTITUTE(SUBSTITUTE(SUBSTITUTE(SUBSTITUTE(SUBSTITUTE(SUBSTITUTE(SUBSTITUTE(SUBSTITUTE(SUBSTITUTE(SUBSTITUTE(SUBSTITUTE(SUBSTITUTE(SUBSTITUTE(SUBSTITUTE(TRIM($B1710&amp;""),CHAR(10)," "),CHAR(13)," "),"."," "),";"," "),","," "),"/"," "),"+"," "),"-"," "),"  "," "),"  "," "),"  "," "),"  "," "),"  "," "),"  "," "))," ","|")&amp;"|")</f>
        <v/>
      </c>
      <c r="AD1710">
        <f>TRIM($I1710&amp;"")</f>
        <v/>
      </c>
    </row>
    <row r="1711" ht="24" customHeight="1">
      <c r="A1711" s="9" t="n">
        <v>46204</v>
      </c>
      <c r="B1711" s="14" t="inlineStr">
        <is>
          <t>10200,10202,10205</t>
        </is>
      </c>
      <c r="C1711" s="14" t="n"/>
      <c r="D1711" s="14" t="inlineStr">
        <is>
          <t>46 SECCIONADORA 1</t>
        </is>
      </c>
      <c r="E1711" s="14" t="inlineStr">
        <is>
          <t>20052202</t>
        </is>
      </c>
      <c r="F1711" s="14" t="inlineStr">
        <is>
          <t>(5) BASE MAIOR 742X124X25 MDF - MESA ATHENAS 1,20</t>
        </is>
      </c>
      <c r="G1711" s="14" t="inlineStr">
        <is>
          <t>46 SECCIONADORA 1</t>
        </is>
      </c>
      <c r="H1711" s="14" t="inlineStr">
        <is>
          <t>46 SECCIONADORA 1</t>
        </is>
      </c>
      <c r="I1711" s="9" t="inlineStr">
        <is>
          <t>46 SECCIONADORA 1</t>
        </is>
      </c>
      <c r="J1711" s="9" t="n">
        <v>22</v>
      </c>
      <c r="K1711" s="14">
        <f>IF($E1711="","",IFERROR(INDEX('01_Cad_Pecas'!$H$2:$H$5000,MATCH($E1711,'01_Cad_Pecas'!$D$2:$D$5000,0)),IFERROR(INDEX('01_Cad_Pecas'!$H$2:$H$5000,MATCH(VALUE($E1711),'01_Cad_Pecas'!$D$2:$D$5000,0)),"")))</f>
        <v/>
      </c>
      <c r="L1711" s="14">
        <f>IF($E1711="","",IFERROR(INDEX('01_Cad_Pecas'!$I$2:$I$5000,MATCH($E1711,'01_Cad_Pecas'!$D$2:$D$5000,0)),IFERROR(INDEX('01_Cad_Pecas'!$I$2:$I$5000,MATCH(VALUE($E1711),'01_Cad_Pecas'!$D$2:$D$5000,0)),"")))</f>
        <v/>
      </c>
      <c r="M1711" s="14">
        <f>IF(OR($J1711="",$L1711=""),"",IF($K1711="",0,$K1711)+$J1711*$L1711)</f>
        <v/>
      </c>
      <c r="N1711" s="9" t="n">
        <v>46204</v>
      </c>
      <c r="O1711" s="9" t="n">
        <v>22</v>
      </c>
      <c r="P1711" s="14" t="n"/>
      <c r="Q1711" s="14" t="n"/>
      <c r="R1711" s="14" t="n"/>
      <c r="S1711" s="14" t="n"/>
      <c r="T1711" s="14" t="n"/>
      <c r="U1711" s="14" t="n"/>
      <c r="V1711" s="14" t="n"/>
      <c r="W1711" s="14" t="n"/>
      <c r="X1711" s="14" t="n"/>
      <c r="Y1711" s="14" t="n"/>
      <c r="Z1711" s="14" t="n"/>
      <c r="AA1711" s="11" t="n"/>
      <c r="AB1711" s="14">
        <f>B1711&amp;"|"&amp;I1711</f>
        <v/>
      </c>
      <c r="AC1711">
        <f>IF($B1711="","","|"&amp;SUBSTITUTE(TRIM(SUBSTITUTE(SUBSTITUTE(SUBSTITUTE(SUBSTITUTE(SUBSTITUTE(SUBSTITUTE(SUBSTITUTE(SUBSTITUTE(SUBSTITUTE(SUBSTITUTE(SUBSTITUTE(SUBSTITUTE(SUBSTITUTE(SUBSTITUTE(TRIM($B1711&amp;""),CHAR(10)," "),CHAR(13)," "),"."," "),";"," "),","," "),"/"," "),"+"," "),"-"," "),"  "," "),"  "," "),"  "," "),"  "," "),"  "," "),"  "," "))," ","|")&amp;"|")</f>
        <v/>
      </c>
      <c r="AD1711">
        <f>TRIM($I1711&amp;"")</f>
        <v/>
      </c>
    </row>
    <row r="1712" ht="24" customHeight="1">
      <c r="A1712" s="9" t="n">
        <v>46204</v>
      </c>
      <c r="B1712" s="14" t="inlineStr">
        <is>
          <t>10200,10202,10205</t>
        </is>
      </c>
      <c r="C1712" s="14" t="n"/>
      <c r="D1712" s="14" t="inlineStr">
        <is>
          <t>46 SECCIONADORA 1</t>
        </is>
      </c>
      <c r="E1712" s="14" t="inlineStr">
        <is>
          <t>20052203</t>
        </is>
      </c>
      <c r="F1712" s="14" t="inlineStr">
        <is>
          <t>(6)BASE MENOR 446(220)X124X25 MDF-MESA ATHENAS1,20</t>
        </is>
      </c>
      <c r="G1712" s="14" t="inlineStr">
        <is>
          <t>46 SECCIONADORA 1</t>
        </is>
      </c>
      <c r="H1712" s="14" t="inlineStr">
        <is>
          <t>46 SECCIONADORA 1</t>
        </is>
      </c>
      <c r="I1712" s="9" t="inlineStr">
        <is>
          <t>46 SECCIONADORA 1</t>
        </is>
      </c>
      <c r="J1712" s="9" t="n">
        <v>44</v>
      </c>
      <c r="K1712" s="14">
        <f>IF($E1712="","",IFERROR(INDEX('01_Cad_Pecas'!$H$2:$H$5000,MATCH($E1712,'01_Cad_Pecas'!$D$2:$D$5000,0)),IFERROR(INDEX('01_Cad_Pecas'!$H$2:$H$5000,MATCH(VALUE($E1712),'01_Cad_Pecas'!$D$2:$D$5000,0)),"")))</f>
        <v/>
      </c>
      <c r="L1712" s="14">
        <f>IF($E1712="","",IFERROR(INDEX('01_Cad_Pecas'!$I$2:$I$5000,MATCH($E1712,'01_Cad_Pecas'!$D$2:$D$5000,0)),IFERROR(INDEX('01_Cad_Pecas'!$I$2:$I$5000,MATCH(VALUE($E1712),'01_Cad_Pecas'!$D$2:$D$5000,0)),"")))</f>
        <v/>
      </c>
      <c r="M1712" s="14">
        <f>IF(OR($J1712="",$L1712=""),"",IF($K1712="",0,$K1712)+$J1712*$L1712)</f>
        <v/>
      </c>
      <c r="N1712" s="9" t="n">
        <v>46204</v>
      </c>
      <c r="O1712" s="9" t="n">
        <v>44</v>
      </c>
      <c r="P1712" s="14" t="n"/>
      <c r="Q1712" s="14" t="n"/>
      <c r="R1712" s="14" t="n"/>
      <c r="S1712" s="14" t="n"/>
      <c r="T1712" s="14" t="n"/>
      <c r="U1712" s="14" t="n"/>
      <c r="V1712" s="14" t="n"/>
      <c r="W1712" s="14" t="n"/>
      <c r="X1712" s="14" t="n"/>
      <c r="Y1712" s="14" t="n"/>
      <c r="Z1712" s="14" t="n"/>
      <c r="AA1712" s="11" t="n"/>
      <c r="AB1712" s="14">
        <f>B1712&amp;"|"&amp;I1712</f>
        <v/>
      </c>
      <c r="AC1712">
        <f>IF($B1712="","","|"&amp;SUBSTITUTE(TRIM(SUBSTITUTE(SUBSTITUTE(SUBSTITUTE(SUBSTITUTE(SUBSTITUTE(SUBSTITUTE(SUBSTITUTE(SUBSTITUTE(SUBSTITUTE(SUBSTITUTE(SUBSTITUTE(SUBSTITUTE(SUBSTITUTE(SUBSTITUTE(TRIM($B1712&amp;""),CHAR(10)," "),CHAR(13)," "),"."," "),";"," "),","," "),"/"," "),"+"," "),"-"," "),"  "," "),"  "," "),"  "," "),"  "," "),"  "," "),"  "," "))," ","|")&amp;"|")</f>
        <v/>
      </c>
      <c r="AD1712">
        <f>TRIM($I1712&amp;"")</f>
        <v/>
      </c>
    </row>
    <row r="1713" ht="24" customHeight="1">
      <c r="A1713" s="9" t="n">
        <v>46203</v>
      </c>
      <c r="B1713" s="14" t="inlineStr">
        <is>
          <t>10204</t>
        </is>
      </c>
      <c r="C1713" s="14" t="n"/>
      <c r="D1713" s="14" t="inlineStr">
        <is>
          <t>46 SECCIONADORA 1</t>
        </is>
      </c>
      <c r="E1713" s="14" t="inlineStr">
        <is>
          <t>30080003</t>
        </is>
      </c>
      <c r="F1713" s="14" t="inlineStr">
        <is>
          <t>(4)TAMP INTERNO 500X400X15MDP-MESA AMST.1,36X1,36</t>
        </is>
      </c>
      <c r="G1713" s="14" t="inlineStr">
        <is>
          <t>46 SECCIONADORA 1</t>
        </is>
      </c>
      <c r="H1713" s="14" t="inlineStr">
        <is>
          <t>46 SECCIONADORA 1</t>
        </is>
      </c>
      <c r="I1713" s="9" t="inlineStr">
        <is>
          <t>46 SECCIONADORA 1</t>
        </is>
      </c>
      <c r="J1713" s="9" t="n">
        <v>4</v>
      </c>
      <c r="K1713" s="14">
        <f>IF($E1713="","",IFERROR(INDEX('01_Cad_Pecas'!$H$2:$H$5000,MATCH($E1713,'01_Cad_Pecas'!$D$2:$D$5000,0)),IFERROR(INDEX('01_Cad_Pecas'!$H$2:$H$5000,MATCH(VALUE($E1713),'01_Cad_Pecas'!$D$2:$D$5000,0)),"")))</f>
        <v/>
      </c>
      <c r="L1713" s="14">
        <f>IF($E1713="","",IFERROR(INDEX('01_Cad_Pecas'!$I$2:$I$5000,MATCH($E1713,'01_Cad_Pecas'!$D$2:$D$5000,0)),IFERROR(INDEX('01_Cad_Pecas'!$I$2:$I$5000,MATCH(VALUE($E1713),'01_Cad_Pecas'!$D$2:$D$5000,0)),"")))</f>
        <v/>
      </c>
      <c r="M1713" s="14">
        <f>IF(OR($J1713="",$L1713=""),"",IF($K1713="",0,$K1713)+$J1713*$L1713)</f>
        <v/>
      </c>
      <c r="N1713" s="9" t="n">
        <v>46203</v>
      </c>
      <c r="O1713" s="9" t="n">
        <v>4</v>
      </c>
      <c r="P1713" s="14" t="n"/>
      <c r="Q1713" s="14" t="n"/>
      <c r="R1713" s="14" t="n"/>
      <c r="S1713" s="14" t="n"/>
      <c r="T1713" s="14" t="n"/>
      <c r="U1713" s="14" t="n"/>
      <c r="V1713" s="14" t="n"/>
      <c r="W1713" s="14" t="n"/>
      <c r="X1713" s="14" t="n"/>
      <c r="Y1713" s="14" t="n"/>
      <c r="Z1713" s="14" t="n"/>
      <c r="AA1713" s="11" t="n"/>
      <c r="AB1713" s="14">
        <f>B1713&amp;"|"&amp;I1713</f>
        <v/>
      </c>
      <c r="AC1713">
        <f>IF($B1713="","","|"&amp;SUBSTITUTE(TRIM(SUBSTITUTE(SUBSTITUTE(SUBSTITUTE(SUBSTITUTE(SUBSTITUTE(SUBSTITUTE(SUBSTITUTE(SUBSTITUTE(SUBSTITUTE(SUBSTITUTE(SUBSTITUTE(SUBSTITUTE(SUBSTITUTE(SUBSTITUTE(TRIM($B1713&amp;""),CHAR(10)," "),CHAR(13)," "),"."," "),";"," "),","," "),"/"," "),"+"," "),"-"," "),"  "," "),"  "," "),"  "," "),"  "," "),"  "," "),"  "," "))," ","|")&amp;"|")</f>
        <v/>
      </c>
      <c r="AD1713">
        <f>TRIM($I1713&amp;"")</f>
        <v/>
      </c>
    </row>
    <row r="1714" ht="24" customHeight="1">
      <c r="A1714" s="9" t="n">
        <v>46203</v>
      </c>
      <c r="B1714" s="14" t="inlineStr">
        <is>
          <t>10204</t>
        </is>
      </c>
      <c r="C1714" s="14" t="n"/>
      <c r="D1714" s="14" t="inlineStr">
        <is>
          <t>46 SECCIONADORA 1</t>
        </is>
      </c>
      <c r="E1714" s="14" t="inlineStr">
        <is>
          <t>30080004</t>
        </is>
      </c>
      <c r="F1714" s="14" t="inlineStr">
        <is>
          <t>(6)TRAV. MAIOR 1320X65 (135)X15 MDP-AMST.1,36X1,36</t>
        </is>
      </c>
      <c r="G1714" s="14" t="inlineStr">
        <is>
          <t>46 SECCIONADORA 1</t>
        </is>
      </c>
      <c r="H1714" s="14" t="inlineStr">
        <is>
          <t>46 SECCIONADORA 1</t>
        </is>
      </c>
      <c r="I1714" s="9" t="inlineStr">
        <is>
          <t>46 SECCIONADORA 1</t>
        </is>
      </c>
      <c r="J1714" s="9" t="n">
        <v>8</v>
      </c>
      <c r="K1714" s="14">
        <f>IF($E1714="","",IFERROR(INDEX('01_Cad_Pecas'!$H$2:$H$5000,MATCH($E1714,'01_Cad_Pecas'!$D$2:$D$5000,0)),IFERROR(INDEX('01_Cad_Pecas'!$H$2:$H$5000,MATCH(VALUE($E1714),'01_Cad_Pecas'!$D$2:$D$5000,0)),"")))</f>
        <v/>
      </c>
      <c r="L1714" s="14">
        <f>IF($E1714="","",IFERROR(INDEX('01_Cad_Pecas'!$I$2:$I$5000,MATCH($E1714,'01_Cad_Pecas'!$D$2:$D$5000,0)),IFERROR(INDEX('01_Cad_Pecas'!$I$2:$I$5000,MATCH(VALUE($E1714),'01_Cad_Pecas'!$D$2:$D$5000,0)),"")))</f>
        <v/>
      </c>
      <c r="M1714" s="14">
        <f>IF(OR($J1714="",$L1714=""),"",IF($K1714="",0,$K1714)+$J1714*$L1714)</f>
        <v/>
      </c>
      <c r="N1714" s="9" t="n">
        <v>46203</v>
      </c>
      <c r="O1714" s="9" t="n">
        <v>8</v>
      </c>
      <c r="P1714" s="14" t="n"/>
      <c r="Q1714" s="14" t="n"/>
      <c r="R1714" s="14" t="n"/>
      <c r="S1714" s="14" t="n"/>
      <c r="T1714" s="14" t="n"/>
      <c r="U1714" s="14" t="n"/>
      <c r="V1714" s="14" t="n"/>
      <c r="W1714" s="14" t="n"/>
      <c r="X1714" s="14" t="n"/>
      <c r="Y1714" s="14" t="n"/>
      <c r="Z1714" s="14" t="n"/>
      <c r="AA1714" s="11" t="n"/>
      <c r="AB1714" s="14">
        <f>B1714&amp;"|"&amp;I1714</f>
        <v/>
      </c>
      <c r="AC1714">
        <f>IF($B1714="","","|"&amp;SUBSTITUTE(TRIM(SUBSTITUTE(SUBSTITUTE(SUBSTITUTE(SUBSTITUTE(SUBSTITUTE(SUBSTITUTE(SUBSTITUTE(SUBSTITUTE(SUBSTITUTE(SUBSTITUTE(SUBSTITUTE(SUBSTITUTE(SUBSTITUTE(SUBSTITUTE(TRIM($B1714&amp;""),CHAR(10)," "),CHAR(13)," "),"."," "),";"," "),","," "),"/"," "),"+"," "),"-"," "),"  "," "),"  "," "),"  "," "),"  "," "),"  "," "),"  "," "))," ","|")&amp;"|")</f>
        <v/>
      </c>
      <c r="AD1714">
        <f>TRIM($I1714&amp;"")</f>
        <v/>
      </c>
    </row>
    <row r="1715" ht="24" customHeight="1">
      <c r="A1715" s="9" t="n">
        <v>46203</v>
      </c>
      <c r="B1715" s="14" t="inlineStr">
        <is>
          <t>10204</t>
        </is>
      </c>
      <c r="C1715" s="14" t="n"/>
      <c r="D1715" s="14" t="inlineStr">
        <is>
          <t>46 SECCIONADORA 1</t>
        </is>
      </c>
      <c r="E1715" s="14" t="inlineStr">
        <is>
          <t>30080005</t>
        </is>
      </c>
      <c r="F1715" s="14" t="inlineStr">
        <is>
          <t>(5) TRAV. MENOR1190X65X15 MDP-MESA AMST.1,36X1,36</t>
        </is>
      </c>
      <c r="G1715" s="14" t="inlineStr">
        <is>
          <t>46 SECCIONADORA 1</t>
        </is>
      </c>
      <c r="H1715" s="14" t="inlineStr">
        <is>
          <t>46 SECCIONADORA 1</t>
        </is>
      </c>
      <c r="I1715" s="9" t="inlineStr">
        <is>
          <t>46 SECCIONADORA 1</t>
        </is>
      </c>
      <c r="J1715" s="9" t="n">
        <v>8</v>
      </c>
      <c r="K1715" s="14">
        <f>IF($E1715="","",IFERROR(INDEX('01_Cad_Pecas'!$H$2:$H$5000,MATCH($E1715,'01_Cad_Pecas'!$D$2:$D$5000,0)),IFERROR(INDEX('01_Cad_Pecas'!$H$2:$H$5000,MATCH(VALUE($E1715),'01_Cad_Pecas'!$D$2:$D$5000,0)),"")))</f>
        <v/>
      </c>
      <c r="L1715" s="14">
        <f>IF($E1715="","",IFERROR(INDEX('01_Cad_Pecas'!$I$2:$I$5000,MATCH($E1715,'01_Cad_Pecas'!$D$2:$D$5000,0)),IFERROR(INDEX('01_Cad_Pecas'!$I$2:$I$5000,MATCH(VALUE($E1715),'01_Cad_Pecas'!$D$2:$D$5000,0)),"")))</f>
        <v/>
      </c>
      <c r="M1715" s="14">
        <f>IF(OR($J1715="",$L1715=""),"",IF($K1715="",0,$K1715)+$J1715*$L1715)</f>
        <v/>
      </c>
      <c r="N1715" s="9" t="n">
        <v>46203</v>
      </c>
      <c r="O1715" s="9" t="n">
        <v>8</v>
      </c>
      <c r="P1715" s="14" t="n"/>
      <c r="Q1715" s="14" t="n"/>
      <c r="R1715" s="14" t="n"/>
      <c r="S1715" s="14" t="n"/>
      <c r="T1715" s="14" t="n"/>
      <c r="U1715" s="14" t="n"/>
      <c r="V1715" s="14" t="n"/>
      <c r="W1715" s="14" t="n"/>
      <c r="X1715" s="14" t="n"/>
      <c r="Y1715" s="14" t="n"/>
      <c r="Z1715" s="14" t="n"/>
      <c r="AA1715" s="11" t="n"/>
      <c r="AB1715" s="14">
        <f>B1715&amp;"|"&amp;I1715</f>
        <v/>
      </c>
      <c r="AC1715">
        <f>IF($B1715="","","|"&amp;SUBSTITUTE(TRIM(SUBSTITUTE(SUBSTITUTE(SUBSTITUTE(SUBSTITUTE(SUBSTITUTE(SUBSTITUTE(SUBSTITUTE(SUBSTITUTE(SUBSTITUTE(SUBSTITUTE(SUBSTITUTE(SUBSTITUTE(SUBSTITUTE(SUBSTITUTE(TRIM($B1715&amp;""),CHAR(10)," "),CHAR(13)," "),"."," "),";"," "),","," "),"/"," "),"+"," "),"-"," "),"  "," "),"  "," "),"  "," "),"  "," "),"  "," "),"  "," "))," ","|")&amp;"|")</f>
        <v/>
      </c>
      <c r="AD1715">
        <f>TRIM($I1715&amp;"")</f>
        <v/>
      </c>
    </row>
    <row r="1716" ht="24" customHeight="1">
      <c r="A1716" s="9" t="n">
        <v>46203</v>
      </c>
      <c r="B1716" s="14" t="inlineStr">
        <is>
          <t>10204</t>
        </is>
      </c>
      <c r="C1716" s="14" t="n"/>
      <c r="D1716" s="14" t="inlineStr">
        <is>
          <t>46 SECCIONADORA 1</t>
        </is>
      </c>
      <c r="E1716" s="14" t="inlineStr">
        <is>
          <t>20019005</t>
        </is>
      </c>
      <c r="F1716" s="14" t="inlineStr">
        <is>
          <t>RIPA 751X70X12 MDF - MESA SANTIAGO</t>
        </is>
      </c>
      <c r="G1716" s="14" t="inlineStr">
        <is>
          <t>46 SECCIONADORA 1</t>
        </is>
      </c>
      <c r="H1716" s="14" t="inlineStr">
        <is>
          <t>46 SECCIONADORA 1</t>
        </is>
      </c>
      <c r="I1716" s="9" t="inlineStr">
        <is>
          <t>46 SECCIONADORA 1</t>
        </is>
      </c>
      <c r="J1716" s="9" t="n">
        <v>48</v>
      </c>
      <c r="K1716" s="14">
        <f>IF($E1716="","",IFERROR(INDEX('01_Cad_Pecas'!$H$2:$H$5000,MATCH($E1716,'01_Cad_Pecas'!$D$2:$D$5000,0)),IFERROR(INDEX('01_Cad_Pecas'!$H$2:$H$5000,MATCH(VALUE($E1716),'01_Cad_Pecas'!$D$2:$D$5000,0)),"")))</f>
        <v/>
      </c>
      <c r="L1716" s="14">
        <f>IF($E1716="","",IFERROR(INDEX('01_Cad_Pecas'!$I$2:$I$5000,MATCH($E1716,'01_Cad_Pecas'!$D$2:$D$5000,0)),IFERROR(INDEX('01_Cad_Pecas'!$I$2:$I$5000,MATCH(VALUE($E1716),'01_Cad_Pecas'!$D$2:$D$5000,0)),"")))</f>
        <v/>
      </c>
      <c r="M1716" s="14">
        <f>IF(OR($J1716="",$L1716=""),"",IF($K1716="",0,$K1716)+$J1716*$L1716)</f>
        <v/>
      </c>
      <c r="N1716" s="9" t="n">
        <v>46203</v>
      </c>
      <c r="O1716" s="9" t="n">
        <v>48</v>
      </c>
      <c r="P1716" s="14" t="n"/>
      <c r="Q1716" s="14" t="n"/>
      <c r="R1716" s="14" t="n"/>
      <c r="S1716" s="14" t="n"/>
      <c r="T1716" s="14" t="n"/>
      <c r="U1716" s="14" t="n"/>
      <c r="V1716" s="14" t="n"/>
      <c r="W1716" s="14" t="n"/>
      <c r="X1716" s="14" t="n"/>
      <c r="Y1716" s="14" t="n"/>
      <c r="Z1716" s="14" t="n"/>
      <c r="AA1716" s="11" t="n"/>
      <c r="AB1716" s="14">
        <f>B1716&amp;"|"&amp;I1716</f>
        <v/>
      </c>
      <c r="AC1716">
        <f>IF($B1716="","","|"&amp;SUBSTITUTE(TRIM(SUBSTITUTE(SUBSTITUTE(SUBSTITUTE(SUBSTITUTE(SUBSTITUTE(SUBSTITUTE(SUBSTITUTE(SUBSTITUTE(SUBSTITUTE(SUBSTITUTE(SUBSTITUTE(SUBSTITUTE(SUBSTITUTE(SUBSTITUTE(TRIM($B1716&amp;""),CHAR(10)," "),CHAR(13)," "),"."," "),";"," "),","," "),"/"," "),"+"," "),"-"," "),"  "," "),"  "," "),"  "," "),"  "," "),"  "," "),"  "," "))," ","|")&amp;"|")</f>
        <v/>
      </c>
      <c r="AD1716">
        <f>TRIM($I1716&amp;"")</f>
        <v/>
      </c>
    </row>
    <row r="1717" ht="24" customHeight="1">
      <c r="A1717" s="9" t="n">
        <v>46203</v>
      </c>
      <c r="B1717" s="14" t="inlineStr">
        <is>
          <t>10204</t>
        </is>
      </c>
      <c r="C1717" s="14" t="n"/>
      <c r="D1717" s="14" t="inlineStr">
        <is>
          <t>46 SECCIONADORA 1</t>
        </is>
      </c>
      <c r="E1717" s="14" t="inlineStr">
        <is>
          <t>20019601</t>
        </is>
      </c>
      <c r="F1717" s="14" t="inlineStr">
        <is>
          <t>(2-5) LATERAL 751X546X12 MDF - MESA SANTIAGO 1,36</t>
        </is>
      </c>
      <c r="G1717" s="14" t="inlineStr">
        <is>
          <t>46 SECCIONADORA 1</t>
        </is>
      </c>
      <c r="H1717" s="14" t="inlineStr">
        <is>
          <t>46 SECCIONADORA 1</t>
        </is>
      </c>
      <c r="I1717" s="9" t="inlineStr">
        <is>
          <t>46 SECCIONADORA 1</t>
        </is>
      </c>
      <c r="J1717" s="9" t="n">
        <v>8</v>
      </c>
      <c r="K1717" s="14">
        <f>IF($E1717="","",IFERROR(INDEX('01_Cad_Pecas'!$H$2:$H$5000,MATCH($E1717,'01_Cad_Pecas'!$D$2:$D$5000,0)),IFERROR(INDEX('01_Cad_Pecas'!$H$2:$H$5000,MATCH(VALUE($E1717),'01_Cad_Pecas'!$D$2:$D$5000,0)),"")))</f>
        <v/>
      </c>
      <c r="L1717" s="14">
        <f>IF($E1717="","",IFERROR(INDEX('01_Cad_Pecas'!$I$2:$I$5000,MATCH($E1717,'01_Cad_Pecas'!$D$2:$D$5000,0)),IFERROR(INDEX('01_Cad_Pecas'!$I$2:$I$5000,MATCH(VALUE($E1717),'01_Cad_Pecas'!$D$2:$D$5000,0)),"")))</f>
        <v/>
      </c>
      <c r="M1717" s="14">
        <f>IF(OR($J1717="",$L1717=""),"",IF($K1717="",0,$K1717)+$J1717*$L1717)</f>
        <v/>
      </c>
      <c r="N1717" s="9" t="n">
        <v>46203</v>
      </c>
      <c r="O1717" s="9" t="n">
        <v>8</v>
      </c>
      <c r="P1717" s="14" t="n"/>
      <c r="Q1717" s="14" t="n"/>
      <c r="R1717" s="14" t="n"/>
      <c r="S1717" s="14" t="n"/>
      <c r="T1717" s="14" t="n"/>
      <c r="U1717" s="14" t="n"/>
      <c r="V1717" s="14" t="n"/>
      <c r="W1717" s="14" t="n"/>
      <c r="X1717" s="14" t="n"/>
      <c r="Y1717" s="14" t="n"/>
      <c r="Z1717" s="14" t="n"/>
      <c r="AA1717" s="11" t="n"/>
      <c r="AB1717" s="14">
        <f>B1717&amp;"|"&amp;I1717</f>
        <v/>
      </c>
      <c r="AC1717">
        <f>IF($B1717="","","|"&amp;SUBSTITUTE(TRIM(SUBSTITUTE(SUBSTITUTE(SUBSTITUTE(SUBSTITUTE(SUBSTITUTE(SUBSTITUTE(SUBSTITUTE(SUBSTITUTE(SUBSTITUTE(SUBSTITUTE(SUBSTITUTE(SUBSTITUTE(SUBSTITUTE(SUBSTITUTE(TRIM($B1717&amp;""),CHAR(10)," "),CHAR(13)," "),"."," "),";"," "),","," "),"/"," "),"+"," "),"-"," "),"  "," "),"  "," "),"  "," "),"  "," "),"  "," "),"  "," "))," ","|")&amp;"|")</f>
        <v/>
      </c>
      <c r="AD1717">
        <f>TRIM($I1717&amp;"")</f>
        <v/>
      </c>
    </row>
    <row r="1718" ht="24" customHeight="1">
      <c r="A1718" s="9" t="n">
        <v>46203</v>
      </c>
      <c r="B1718" s="14" t="inlineStr">
        <is>
          <t>10204</t>
        </is>
      </c>
      <c r="C1718" s="14" t="n"/>
      <c r="D1718" s="14" t="inlineStr">
        <is>
          <t>46 SECCIONADORA 1</t>
        </is>
      </c>
      <c r="E1718" s="14" t="inlineStr">
        <is>
          <t>20019602</t>
        </is>
      </c>
      <c r="F1718" s="14" t="inlineStr">
        <is>
          <t>FUNDO RIPADO 751X546X12 MDF - MESA SANTIAGO 1,36</t>
        </is>
      </c>
      <c r="G1718" s="14" t="inlineStr">
        <is>
          <t>46 SECCIONADORA 1</t>
        </is>
      </c>
      <c r="H1718" s="14" t="inlineStr">
        <is>
          <t>46 SECCIONADORA 1</t>
        </is>
      </c>
      <c r="I1718" s="9" t="inlineStr">
        <is>
          <t>46 SECCIONADORA 1</t>
        </is>
      </c>
      <c r="J1718" s="9" t="n">
        <v>8</v>
      </c>
      <c r="K1718" s="14">
        <f>IF($E1718="","",IFERROR(INDEX('01_Cad_Pecas'!$H$2:$H$5000,MATCH($E1718,'01_Cad_Pecas'!$D$2:$D$5000,0)),IFERROR(INDEX('01_Cad_Pecas'!$H$2:$H$5000,MATCH(VALUE($E1718),'01_Cad_Pecas'!$D$2:$D$5000,0)),"")))</f>
        <v/>
      </c>
      <c r="L1718" s="14">
        <f>IF($E1718="","",IFERROR(INDEX('01_Cad_Pecas'!$I$2:$I$5000,MATCH($E1718,'01_Cad_Pecas'!$D$2:$D$5000,0)),IFERROR(INDEX('01_Cad_Pecas'!$I$2:$I$5000,MATCH(VALUE($E1718),'01_Cad_Pecas'!$D$2:$D$5000,0)),"")))</f>
        <v/>
      </c>
      <c r="M1718" s="14">
        <f>IF(OR($J1718="",$L1718=""),"",IF($K1718="",0,$K1718)+$J1718*$L1718)</f>
        <v/>
      </c>
      <c r="N1718" s="9" t="n">
        <v>46203</v>
      </c>
      <c r="O1718" s="9" t="n">
        <v>8</v>
      </c>
      <c r="P1718" s="14" t="n"/>
      <c r="Q1718" s="14" t="n"/>
      <c r="R1718" s="14" t="n"/>
      <c r="S1718" s="14" t="n"/>
      <c r="T1718" s="14" t="n"/>
      <c r="U1718" s="14" t="n"/>
      <c r="V1718" s="14" t="n"/>
      <c r="W1718" s="14" t="n"/>
      <c r="X1718" s="14" t="n"/>
      <c r="Y1718" s="14" t="n"/>
      <c r="Z1718" s="14" t="n"/>
      <c r="AA1718" s="11" t="n"/>
      <c r="AB1718" s="14">
        <f>B1718&amp;"|"&amp;I1718</f>
        <v/>
      </c>
      <c r="AC1718">
        <f>IF($B1718="","","|"&amp;SUBSTITUTE(TRIM(SUBSTITUTE(SUBSTITUTE(SUBSTITUTE(SUBSTITUTE(SUBSTITUTE(SUBSTITUTE(SUBSTITUTE(SUBSTITUTE(SUBSTITUTE(SUBSTITUTE(SUBSTITUTE(SUBSTITUTE(SUBSTITUTE(SUBSTITUTE(TRIM($B1718&amp;""),CHAR(10)," "),CHAR(13)," "),"."," "),";"," "),","," "),"/"," "),"+"," "),"-"," "),"  "," "),"  "," "),"  "," "),"  "," "),"  "," "),"  "," "))," ","|")&amp;"|")</f>
        <v/>
      </c>
      <c r="AD1718">
        <f>TRIM($I1718&amp;"")</f>
        <v/>
      </c>
    </row>
    <row r="1719" ht="24" customHeight="1">
      <c r="A1719" s="9" t="n">
        <v>46203</v>
      </c>
      <c r="B1719" s="14" t="inlineStr">
        <is>
          <t>10204</t>
        </is>
      </c>
      <c r="C1719" s="14" t="n"/>
      <c r="D1719" s="14" t="inlineStr">
        <is>
          <t>46 SECCIONADORA 1</t>
        </is>
      </c>
      <c r="E1719" s="14" t="inlineStr">
        <is>
          <t>20019603</t>
        </is>
      </c>
      <c r="F1719" s="14" t="inlineStr">
        <is>
          <t>(3) BASE 572X572X12 MDF - MESA SANTIAGO 1,36</t>
        </is>
      </c>
      <c r="G1719" s="14" t="inlineStr">
        <is>
          <t>46 SECCIONADORA 1</t>
        </is>
      </c>
      <c r="H1719" s="14" t="inlineStr">
        <is>
          <t>46 SECCIONADORA 1</t>
        </is>
      </c>
      <c r="I1719" s="9" t="inlineStr">
        <is>
          <t>46 SECCIONADORA 1</t>
        </is>
      </c>
      <c r="J1719" s="9" t="n">
        <v>4</v>
      </c>
      <c r="K1719" s="14">
        <f>IF($E1719="","",IFERROR(INDEX('01_Cad_Pecas'!$H$2:$H$5000,MATCH($E1719,'01_Cad_Pecas'!$D$2:$D$5000,0)),IFERROR(INDEX('01_Cad_Pecas'!$H$2:$H$5000,MATCH(VALUE($E1719),'01_Cad_Pecas'!$D$2:$D$5000,0)),"")))</f>
        <v/>
      </c>
      <c r="L1719" s="14">
        <f>IF($E1719="","",IFERROR(INDEX('01_Cad_Pecas'!$I$2:$I$5000,MATCH($E1719,'01_Cad_Pecas'!$D$2:$D$5000,0)),IFERROR(INDEX('01_Cad_Pecas'!$I$2:$I$5000,MATCH(VALUE($E1719),'01_Cad_Pecas'!$D$2:$D$5000,0)),"")))</f>
        <v/>
      </c>
      <c r="M1719" s="14">
        <f>IF(OR($J1719="",$L1719=""),"",IF($K1719="",0,$K1719)+$J1719*$L1719)</f>
        <v/>
      </c>
      <c r="N1719" s="9" t="n">
        <v>46203</v>
      </c>
      <c r="O1719" s="9" t="n">
        <v>4</v>
      </c>
      <c r="P1719" s="14" t="n"/>
      <c r="Q1719" s="14" t="n"/>
      <c r="R1719" s="14" t="n"/>
      <c r="S1719" s="14" t="n"/>
      <c r="T1719" s="14" t="n"/>
      <c r="U1719" s="14" t="n"/>
      <c r="V1719" s="14" t="n"/>
      <c r="W1719" s="14" t="n"/>
      <c r="X1719" s="14" t="n"/>
      <c r="Y1719" s="14" t="n"/>
      <c r="Z1719" s="14" t="n"/>
      <c r="AA1719" s="11" t="n"/>
      <c r="AB1719" s="14">
        <f>B1719&amp;"|"&amp;I1719</f>
        <v/>
      </c>
      <c r="AC1719">
        <f>IF($B1719="","","|"&amp;SUBSTITUTE(TRIM(SUBSTITUTE(SUBSTITUTE(SUBSTITUTE(SUBSTITUTE(SUBSTITUTE(SUBSTITUTE(SUBSTITUTE(SUBSTITUTE(SUBSTITUTE(SUBSTITUTE(SUBSTITUTE(SUBSTITUTE(SUBSTITUTE(SUBSTITUTE(TRIM($B1719&amp;""),CHAR(10)," "),CHAR(13)," "),"."," "),";"," "),","," "),"/"," "),"+"," "),"-"," "),"  "," "),"  "," "),"  "," "),"  "," "),"  "," "),"  "," "))," ","|")&amp;"|")</f>
        <v/>
      </c>
      <c r="AD1719">
        <f>TRIM($I1719&amp;"")</f>
        <v/>
      </c>
    </row>
    <row r="1720" ht="24" customHeight="1">
      <c r="A1720" s="9" t="n">
        <v>46203</v>
      </c>
      <c r="B1720" s="14" t="inlineStr">
        <is>
          <t>10204</t>
        </is>
      </c>
      <c r="C1720" s="14" t="n"/>
      <c r="D1720" s="14" t="inlineStr">
        <is>
          <t>46 SECCIONADORA 1</t>
        </is>
      </c>
      <c r="E1720" s="14" t="inlineStr">
        <is>
          <t>20019606</t>
        </is>
      </c>
      <c r="F1720" s="14" t="inlineStr">
        <is>
          <t>(1-6) LATERAL RIPADA - MESA SANTIAGO 1,36</t>
        </is>
      </c>
      <c r="G1720" s="14" t="inlineStr">
        <is>
          <t>46 SECCIONADORA 1</t>
        </is>
      </c>
      <c r="H1720" s="14" t="inlineStr">
        <is>
          <t>46 SECCIONADORA 1</t>
        </is>
      </c>
      <c r="I1720" s="9" t="inlineStr">
        <is>
          <t>46 SECCIONADORA 1</t>
        </is>
      </c>
      <c r="J1720" s="9" t="n">
        <v>8</v>
      </c>
      <c r="K1720" s="14">
        <f>IF($E1720="","",IFERROR(INDEX('01_Cad_Pecas'!$H$2:$H$5000,MATCH($E1720,'01_Cad_Pecas'!$D$2:$D$5000,0)),IFERROR(INDEX('01_Cad_Pecas'!$H$2:$H$5000,MATCH(VALUE($E1720),'01_Cad_Pecas'!$D$2:$D$5000,0)),"")))</f>
        <v/>
      </c>
      <c r="L1720" s="14">
        <f>IF($E1720="","",IFERROR(INDEX('01_Cad_Pecas'!$I$2:$I$5000,MATCH($E1720,'01_Cad_Pecas'!$D$2:$D$5000,0)),IFERROR(INDEX('01_Cad_Pecas'!$I$2:$I$5000,MATCH(VALUE($E1720),'01_Cad_Pecas'!$D$2:$D$5000,0)),"")))</f>
        <v/>
      </c>
      <c r="M1720" s="14">
        <f>IF(OR($J1720="",$L1720=""),"",IF($K1720="",0,$K1720)+$J1720*$L1720)</f>
        <v/>
      </c>
      <c r="N1720" s="9" t="n">
        <v>46203</v>
      </c>
      <c r="O1720" s="9" t="n">
        <v>8</v>
      </c>
      <c r="P1720" s="14" t="n"/>
      <c r="Q1720" s="14" t="n"/>
      <c r="R1720" s="14" t="n"/>
      <c r="S1720" s="14" t="n"/>
      <c r="T1720" s="14" t="n"/>
      <c r="U1720" s="14" t="n"/>
      <c r="V1720" s="14" t="n"/>
      <c r="W1720" s="14" t="n"/>
      <c r="X1720" s="14" t="n"/>
      <c r="Y1720" s="14" t="n"/>
      <c r="Z1720" s="14" t="n"/>
      <c r="AA1720" s="11" t="n"/>
      <c r="AB1720" s="14">
        <f>B1720&amp;"|"&amp;I1720</f>
        <v/>
      </c>
      <c r="AC1720">
        <f>IF($B1720="","","|"&amp;SUBSTITUTE(TRIM(SUBSTITUTE(SUBSTITUTE(SUBSTITUTE(SUBSTITUTE(SUBSTITUTE(SUBSTITUTE(SUBSTITUTE(SUBSTITUTE(SUBSTITUTE(SUBSTITUTE(SUBSTITUTE(SUBSTITUTE(SUBSTITUTE(SUBSTITUTE(TRIM($B1720&amp;""),CHAR(10)," "),CHAR(13)," "),"."," "),";"," "),","," "),"/"," "),"+"," "),"-"," "),"  "," "),"  "," "),"  "," "),"  "," "),"  "," "),"  "," "))," ","|")&amp;"|")</f>
        <v/>
      </c>
      <c r="AD1720">
        <f>TRIM($I1720&amp;"")</f>
        <v/>
      </c>
    </row>
    <row r="1721" ht="24" customHeight="1">
      <c r="A1721" s="9" t="n">
        <v>46203</v>
      </c>
      <c r="B1721" s="14" t="inlineStr">
        <is>
          <t>10204</t>
        </is>
      </c>
      <c r="C1721" s="14" t="n"/>
      <c r="D1721" s="14" t="inlineStr">
        <is>
          <t>46 SECCIONADORA 1</t>
        </is>
      </c>
      <c r="E1721" s="14" t="inlineStr">
        <is>
          <t>200306201</t>
        </is>
      </c>
      <c r="F1721" s="14" t="inlineStr">
        <is>
          <t>TAMPO 1605X905X15 MDF - TAMPO C/ENGROSSO R100</t>
        </is>
      </c>
      <c r="G1721" s="14" t="inlineStr">
        <is>
          <t>46 SECCIONADORA 1</t>
        </is>
      </c>
      <c r="H1721" s="14" t="inlineStr">
        <is>
          <t>46 SECCIONADORA 1</t>
        </is>
      </c>
      <c r="I1721" s="9" t="inlineStr">
        <is>
          <t>46 SECCIONADORA 1</t>
        </is>
      </c>
      <c r="J1721" s="9" t="n">
        <v>10</v>
      </c>
      <c r="K1721" s="14">
        <f>IF($E1721="","",IFERROR(INDEX('01_Cad_Pecas'!$H$2:$H$5000,MATCH($E1721,'01_Cad_Pecas'!$D$2:$D$5000,0)),IFERROR(INDEX('01_Cad_Pecas'!$H$2:$H$5000,MATCH(VALUE($E1721),'01_Cad_Pecas'!$D$2:$D$5000,0)),"")))</f>
        <v/>
      </c>
      <c r="L1721" s="14">
        <f>IF($E1721="","",IFERROR(INDEX('01_Cad_Pecas'!$I$2:$I$5000,MATCH($E1721,'01_Cad_Pecas'!$D$2:$D$5000,0)),IFERROR(INDEX('01_Cad_Pecas'!$I$2:$I$5000,MATCH(VALUE($E1721),'01_Cad_Pecas'!$D$2:$D$5000,0)),"")))</f>
        <v/>
      </c>
      <c r="M1721" s="14">
        <f>IF(OR($J1721="",$L1721=""),"",IF($K1721="",0,$K1721)+$J1721*$L1721)</f>
        <v/>
      </c>
      <c r="N1721" s="9" t="n">
        <v>46203</v>
      </c>
      <c r="O1721" s="9" t="n">
        <v>10</v>
      </c>
      <c r="P1721" s="14" t="n"/>
      <c r="Q1721" s="14" t="n"/>
      <c r="R1721" s="14" t="n"/>
      <c r="S1721" s="14" t="n"/>
      <c r="T1721" s="14" t="n"/>
      <c r="U1721" s="14" t="n"/>
      <c r="V1721" s="14" t="n"/>
      <c r="W1721" s="14" t="n"/>
      <c r="X1721" s="14" t="n"/>
      <c r="Y1721" s="14" t="n"/>
      <c r="Z1721" s="14" t="n"/>
      <c r="AA1721" s="11" t="n"/>
      <c r="AB1721" s="14">
        <f>B1721&amp;"|"&amp;I1721</f>
        <v/>
      </c>
      <c r="AC1721">
        <f>IF($B1721="","","|"&amp;SUBSTITUTE(TRIM(SUBSTITUTE(SUBSTITUTE(SUBSTITUTE(SUBSTITUTE(SUBSTITUTE(SUBSTITUTE(SUBSTITUTE(SUBSTITUTE(SUBSTITUTE(SUBSTITUTE(SUBSTITUTE(SUBSTITUTE(SUBSTITUTE(SUBSTITUTE(TRIM($B1721&amp;""),CHAR(10)," "),CHAR(13)," "),"."," "),";"," "),","," "),"/"," "),"+"," "),"-"," "),"  "," "),"  "," "),"  "," "),"  "," "),"  "," "),"  "," "))," ","|")&amp;"|")</f>
        <v/>
      </c>
      <c r="AD1721">
        <f>TRIM($I1721&amp;"")</f>
        <v/>
      </c>
    </row>
    <row r="1722" ht="24" customHeight="1">
      <c r="A1722" s="9" t="n">
        <v>46205</v>
      </c>
      <c r="B1722" s="14" t="inlineStr">
        <is>
          <t>10210</t>
        </is>
      </c>
      <c r="C1722" s="14" t="n"/>
      <c r="D1722" s="14" t="inlineStr">
        <is>
          <t>46 SECCIONADORA 1</t>
        </is>
      </c>
      <c r="E1722" s="14" t="inlineStr">
        <is>
          <t>20014107</t>
        </is>
      </c>
      <c r="F1722" s="14" t="inlineStr">
        <is>
          <t>ENGRO MENOR 802X60X12 MDP - MESA DAKAR</t>
        </is>
      </c>
      <c r="G1722" s="14" t="inlineStr">
        <is>
          <t>46 SECCIONADORA 1</t>
        </is>
      </c>
      <c r="H1722" s="14" t="inlineStr">
        <is>
          <t>46 SECCIONADORA 1</t>
        </is>
      </c>
      <c r="I1722" s="9" t="inlineStr">
        <is>
          <t>46 SECCIONADORA 1</t>
        </is>
      </c>
      <c r="J1722" s="9" t="n">
        <v>280</v>
      </c>
      <c r="K1722" s="14">
        <f>IF($E1722="","",IFERROR(INDEX('01_Cad_Pecas'!$H$2:$H$5000,MATCH($E1722,'01_Cad_Pecas'!$D$2:$D$5000,0)),IFERROR(INDEX('01_Cad_Pecas'!$H$2:$H$5000,MATCH(VALUE($E1722),'01_Cad_Pecas'!$D$2:$D$5000,0)),"")))</f>
        <v/>
      </c>
      <c r="L1722" s="14">
        <f>IF($E1722="","",IFERROR(INDEX('01_Cad_Pecas'!$I$2:$I$5000,MATCH($E1722,'01_Cad_Pecas'!$D$2:$D$5000,0)),IFERROR(INDEX('01_Cad_Pecas'!$I$2:$I$5000,MATCH(VALUE($E1722),'01_Cad_Pecas'!$D$2:$D$5000,0)),"")))</f>
        <v/>
      </c>
      <c r="M1722" s="14">
        <f>IF(OR($J1722="",$L1722=""),"",IF($K1722="",0,$K1722)+$J1722*$L1722)</f>
        <v/>
      </c>
      <c r="N1722" s="9" t="n">
        <v>46205</v>
      </c>
      <c r="O1722" s="9" t="n">
        <v>280</v>
      </c>
      <c r="P1722" s="14" t="n"/>
      <c r="Q1722" s="14" t="n"/>
      <c r="R1722" s="14" t="n"/>
      <c r="S1722" s="14" t="n"/>
      <c r="T1722" s="14" t="n"/>
      <c r="U1722" s="14" t="n"/>
      <c r="V1722" s="14" t="n"/>
      <c r="W1722" s="14" t="n"/>
      <c r="X1722" s="14" t="n"/>
      <c r="Y1722" s="14" t="n"/>
      <c r="Z1722" s="14" t="n"/>
      <c r="AA1722" s="11" t="n"/>
      <c r="AB1722" s="14">
        <f>B1722&amp;"|"&amp;I1722</f>
        <v/>
      </c>
      <c r="AC1722">
        <f>IF($B1722="","","|"&amp;SUBSTITUTE(TRIM(SUBSTITUTE(SUBSTITUTE(SUBSTITUTE(SUBSTITUTE(SUBSTITUTE(SUBSTITUTE(SUBSTITUTE(SUBSTITUTE(SUBSTITUTE(SUBSTITUTE(SUBSTITUTE(SUBSTITUTE(SUBSTITUTE(SUBSTITUTE(TRIM($B1722&amp;""),CHAR(10)," "),CHAR(13)," "),"."," "),";"," "),","," "),"/"," "),"+"," "),"-"," "),"  "," "),"  "," "),"  "," "),"  "," "),"  "," "),"  "," "))," ","|")&amp;"|")</f>
        <v/>
      </c>
      <c r="AD1722">
        <f>TRIM($I1722&amp;"")</f>
        <v/>
      </c>
    </row>
    <row r="1723" ht="24" customHeight="1">
      <c r="A1723" s="9" t="n">
        <v>46205</v>
      </c>
      <c r="B1723" s="14" t="inlineStr">
        <is>
          <t>10210</t>
        </is>
      </c>
      <c r="C1723" s="14" t="n"/>
      <c r="D1723" s="14" t="inlineStr">
        <is>
          <t>46 SECCIONADORA 1</t>
        </is>
      </c>
      <c r="E1723" s="14" t="inlineStr">
        <is>
          <t>20014205</t>
        </is>
      </c>
      <c r="F1723" s="14" t="inlineStr">
        <is>
          <t>(1) TAMPO 1602X802X12 MDP - MESA DAKAR/MIAMI 1,60</t>
        </is>
      </c>
      <c r="G1723" s="14" t="inlineStr">
        <is>
          <t>46 SECCIONADORA 1</t>
        </is>
      </c>
      <c r="H1723" s="14" t="inlineStr">
        <is>
          <t>46 SECCIONADORA 1</t>
        </is>
      </c>
      <c r="I1723" s="9" t="inlineStr">
        <is>
          <t>46 SECCIONADORA 1</t>
        </is>
      </c>
      <c r="J1723" s="9" t="n">
        <v>90</v>
      </c>
      <c r="K1723" s="14">
        <f>IF($E1723="","",IFERROR(INDEX('01_Cad_Pecas'!$H$2:$H$5000,MATCH($E1723,'01_Cad_Pecas'!$D$2:$D$5000,0)),IFERROR(INDEX('01_Cad_Pecas'!$H$2:$H$5000,MATCH(VALUE($E1723),'01_Cad_Pecas'!$D$2:$D$5000,0)),"")))</f>
        <v/>
      </c>
      <c r="L1723" s="14">
        <f>IF($E1723="","",IFERROR(INDEX('01_Cad_Pecas'!$I$2:$I$5000,MATCH($E1723,'01_Cad_Pecas'!$D$2:$D$5000,0)),IFERROR(INDEX('01_Cad_Pecas'!$I$2:$I$5000,MATCH(VALUE($E1723),'01_Cad_Pecas'!$D$2:$D$5000,0)),"")))</f>
        <v/>
      </c>
      <c r="M1723" s="14">
        <f>IF(OR($J1723="",$L1723=""),"",IF($K1723="",0,$K1723)+$J1723*$L1723)</f>
        <v/>
      </c>
      <c r="N1723" s="9" t="n">
        <v>46205</v>
      </c>
      <c r="O1723" s="9" t="n">
        <v>90</v>
      </c>
      <c r="P1723" s="14" t="n"/>
      <c r="Q1723" s="14" t="n"/>
      <c r="R1723" s="14" t="n"/>
      <c r="S1723" s="14" t="n"/>
      <c r="T1723" s="14" t="n"/>
      <c r="U1723" s="14" t="n"/>
      <c r="V1723" s="14" t="n"/>
      <c r="W1723" s="14" t="n"/>
      <c r="X1723" s="14" t="n"/>
      <c r="Y1723" s="14" t="n"/>
      <c r="Z1723" s="14" t="n"/>
      <c r="AA1723" s="11" t="n"/>
      <c r="AB1723" s="14">
        <f>B1723&amp;"|"&amp;I1723</f>
        <v/>
      </c>
      <c r="AC1723">
        <f>IF($B1723="","","|"&amp;SUBSTITUTE(TRIM(SUBSTITUTE(SUBSTITUTE(SUBSTITUTE(SUBSTITUTE(SUBSTITUTE(SUBSTITUTE(SUBSTITUTE(SUBSTITUTE(SUBSTITUTE(SUBSTITUTE(SUBSTITUTE(SUBSTITUTE(SUBSTITUTE(SUBSTITUTE(TRIM($B1723&amp;""),CHAR(10)," "),CHAR(13)," "),"."," "),";"," "),","," "),"/"," "),"+"," "),"-"," "),"  "," "),"  "," "),"  "," "),"  "," "),"  "," "),"  "," "))," ","|")&amp;"|")</f>
        <v/>
      </c>
      <c r="AD1723">
        <f>TRIM($I1723&amp;"")</f>
        <v/>
      </c>
    </row>
    <row r="1724" ht="24" customHeight="1">
      <c r="A1724" s="9" t="n">
        <v>46205</v>
      </c>
      <c r="B1724" s="14" t="inlineStr">
        <is>
          <t>10210</t>
        </is>
      </c>
      <c r="C1724" s="14" t="n"/>
      <c r="D1724" s="14" t="inlineStr">
        <is>
          <t>46 SECCIONADORA 1</t>
        </is>
      </c>
      <c r="E1724" s="14" t="inlineStr">
        <is>
          <t>20014206</t>
        </is>
      </c>
      <c r="F1724" s="14" t="inlineStr">
        <is>
          <t>ENGRO MAIOR 1481X60X12 MDP - MESA DAKAR 1,36</t>
        </is>
      </c>
      <c r="G1724" s="14" t="inlineStr">
        <is>
          <t>46 SECCIONADORA 1</t>
        </is>
      </c>
      <c r="H1724" s="14" t="inlineStr">
        <is>
          <t>46 SECCIONADORA 1</t>
        </is>
      </c>
      <c r="I1724" s="9" t="inlineStr">
        <is>
          <t>46 SECCIONADORA 1</t>
        </is>
      </c>
      <c r="J1724" s="9" t="n">
        <v>180</v>
      </c>
      <c r="K1724" s="14">
        <f>IF($E1724="","",IFERROR(INDEX('01_Cad_Pecas'!$H$2:$H$5000,MATCH($E1724,'01_Cad_Pecas'!$D$2:$D$5000,0)),IFERROR(INDEX('01_Cad_Pecas'!$H$2:$H$5000,MATCH(VALUE($E1724),'01_Cad_Pecas'!$D$2:$D$5000,0)),"")))</f>
        <v/>
      </c>
      <c r="L1724" s="14">
        <f>IF($E1724="","",IFERROR(INDEX('01_Cad_Pecas'!$I$2:$I$5000,MATCH($E1724,'01_Cad_Pecas'!$D$2:$D$5000,0)),IFERROR(INDEX('01_Cad_Pecas'!$I$2:$I$5000,MATCH(VALUE($E1724),'01_Cad_Pecas'!$D$2:$D$5000,0)),"")))</f>
        <v/>
      </c>
      <c r="M1724" s="14">
        <f>IF(OR($J1724="",$L1724=""),"",IF($K1724="",0,$K1724)+$J1724*$L1724)</f>
        <v/>
      </c>
      <c r="N1724" s="9" t="n">
        <v>46205</v>
      </c>
      <c r="O1724" s="9" t="n">
        <v>180</v>
      </c>
      <c r="P1724" s="14" t="n"/>
      <c r="Q1724" s="14" t="n"/>
      <c r="R1724" s="14" t="n"/>
      <c r="S1724" s="14" t="n"/>
      <c r="T1724" s="14" t="n"/>
      <c r="U1724" s="14" t="n"/>
      <c r="V1724" s="14" t="n"/>
      <c r="W1724" s="14" t="n"/>
      <c r="X1724" s="14" t="n"/>
      <c r="Y1724" s="14" t="n"/>
      <c r="Z1724" s="14" t="n"/>
      <c r="AA1724" s="11" t="n"/>
      <c r="AB1724" s="14">
        <f>B1724&amp;"|"&amp;I1724</f>
        <v/>
      </c>
      <c r="AC1724">
        <f>IF($B1724="","","|"&amp;SUBSTITUTE(TRIM(SUBSTITUTE(SUBSTITUTE(SUBSTITUTE(SUBSTITUTE(SUBSTITUTE(SUBSTITUTE(SUBSTITUTE(SUBSTITUTE(SUBSTITUTE(SUBSTITUTE(SUBSTITUTE(SUBSTITUTE(SUBSTITUTE(SUBSTITUTE(TRIM($B1724&amp;""),CHAR(10)," "),CHAR(13)," "),"."," "),";"," "),","," "),"/"," "),"+"," "),"-"," "),"  "," "),"  "," "),"  "," "),"  "," "),"  "," "),"  "," "))," ","|")&amp;"|")</f>
        <v/>
      </c>
      <c r="AD1724">
        <f>TRIM($I1724&amp;"")</f>
        <v/>
      </c>
    </row>
    <row r="1725" ht="24" customHeight="1">
      <c r="A1725" s="9" t="n">
        <v>46205</v>
      </c>
      <c r="B1725" s="14" t="inlineStr">
        <is>
          <t>10210</t>
        </is>
      </c>
      <c r="C1725" s="14" t="n"/>
      <c r="D1725" s="14" t="inlineStr">
        <is>
          <t>46 SECCIONADORA 1</t>
        </is>
      </c>
      <c r="E1725" s="14" t="inlineStr">
        <is>
          <t>20014305</t>
        </is>
      </c>
      <c r="F1725" s="14" t="inlineStr">
        <is>
          <t>(1) TAMPO 1202X802X12 MDP - MESA DAKAR/MIAMI 1,20</t>
        </is>
      </c>
      <c r="G1725" s="14" t="inlineStr">
        <is>
          <t>46 SECCIONADORA 1</t>
        </is>
      </c>
      <c r="H1725" s="14" t="inlineStr">
        <is>
          <t>46 SECCIONADORA 1</t>
        </is>
      </c>
      <c r="I1725" s="9" t="inlineStr">
        <is>
          <t>46 SECCIONADORA 1</t>
        </is>
      </c>
      <c r="J1725" s="9" t="n">
        <v>50</v>
      </c>
      <c r="K1725" s="14">
        <f>IF($E1725="","",IFERROR(INDEX('01_Cad_Pecas'!$H$2:$H$5000,MATCH($E1725,'01_Cad_Pecas'!$D$2:$D$5000,0)),IFERROR(INDEX('01_Cad_Pecas'!$H$2:$H$5000,MATCH(VALUE($E1725),'01_Cad_Pecas'!$D$2:$D$5000,0)),"")))</f>
        <v/>
      </c>
      <c r="L1725" s="14">
        <f>IF($E1725="","",IFERROR(INDEX('01_Cad_Pecas'!$I$2:$I$5000,MATCH($E1725,'01_Cad_Pecas'!$D$2:$D$5000,0)),IFERROR(INDEX('01_Cad_Pecas'!$I$2:$I$5000,MATCH(VALUE($E1725),'01_Cad_Pecas'!$D$2:$D$5000,0)),"")))</f>
        <v/>
      </c>
      <c r="M1725" s="14">
        <f>IF(OR($J1725="",$L1725=""),"",IF($K1725="",0,$K1725)+$J1725*$L1725)</f>
        <v/>
      </c>
      <c r="N1725" s="9" t="n">
        <v>46205</v>
      </c>
      <c r="O1725" s="9" t="n">
        <v>50</v>
      </c>
      <c r="P1725" s="14" t="n"/>
      <c r="Q1725" s="14" t="n"/>
      <c r="R1725" s="14" t="n"/>
      <c r="S1725" s="14" t="n"/>
      <c r="T1725" s="14" t="n"/>
      <c r="U1725" s="14" t="n"/>
      <c r="V1725" s="14" t="n"/>
      <c r="W1725" s="14" t="n"/>
      <c r="X1725" s="14" t="n"/>
      <c r="Y1725" s="14" t="n"/>
      <c r="Z1725" s="14" t="n"/>
      <c r="AA1725" s="11" t="n"/>
      <c r="AB1725" s="14">
        <f>B1725&amp;"|"&amp;I1725</f>
        <v/>
      </c>
      <c r="AC1725">
        <f>IF($B1725="","","|"&amp;SUBSTITUTE(TRIM(SUBSTITUTE(SUBSTITUTE(SUBSTITUTE(SUBSTITUTE(SUBSTITUTE(SUBSTITUTE(SUBSTITUTE(SUBSTITUTE(SUBSTITUTE(SUBSTITUTE(SUBSTITUTE(SUBSTITUTE(SUBSTITUTE(SUBSTITUTE(TRIM($B1725&amp;""),CHAR(10)," "),CHAR(13)," "),"."," "),";"," "),","," "),"/"," "),"+"," "),"-"," "),"  "," "),"  "," "),"  "," "),"  "," "),"  "," "),"  "," "))," ","|")&amp;"|")</f>
        <v/>
      </c>
      <c r="AD1725">
        <f>TRIM($I1725&amp;"")</f>
        <v/>
      </c>
    </row>
    <row r="1726" ht="24" customHeight="1">
      <c r="A1726" s="9" t="n">
        <v>46205</v>
      </c>
      <c r="B1726" s="14" t="inlineStr">
        <is>
          <t>10210</t>
        </is>
      </c>
      <c r="C1726" s="14" t="n"/>
      <c r="D1726" s="14" t="inlineStr">
        <is>
          <t>46 SECCIONADORA 1</t>
        </is>
      </c>
      <c r="E1726" s="14" t="inlineStr">
        <is>
          <t>20014306</t>
        </is>
      </c>
      <c r="F1726" s="14" t="inlineStr">
        <is>
          <t>ENGRO MAIOR 1080X60X12 MDP - MESA DAKAR 1,20</t>
        </is>
      </c>
      <c r="G1726" s="14" t="inlineStr">
        <is>
          <t>46 SECCIONADORA 1</t>
        </is>
      </c>
      <c r="H1726" s="14" t="inlineStr">
        <is>
          <t>46 SECCIONADORA 1</t>
        </is>
      </c>
      <c r="I1726" s="9" t="inlineStr">
        <is>
          <t>46 SECCIONADORA 1</t>
        </is>
      </c>
      <c r="J1726" s="9" t="n">
        <v>100</v>
      </c>
      <c r="K1726" s="14">
        <f>IF($E1726="","",IFERROR(INDEX('01_Cad_Pecas'!$H$2:$H$5000,MATCH($E1726,'01_Cad_Pecas'!$D$2:$D$5000,0)),IFERROR(INDEX('01_Cad_Pecas'!$H$2:$H$5000,MATCH(VALUE($E1726),'01_Cad_Pecas'!$D$2:$D$5000,0)),"")))</f>
        <v/>
      </c>
      <c r="L1726" s="14">
        <f>IF($E1726="","",IFERROR(INDEX('01_Cad_Pecas'!$I$2:$I$5000,MATCH($E1726,'01_Cad_Pecas'!$D$2:$D$5000,0)),IFERROR(INDEX('01_Cad_Pecas'!$I$2:$I$5000,MATCH(VALUE($E1726),'01_Cad_Pecas'!$D$2:$D$5000,0)),"")))</f>
        <v/>
      </c>
      <c r="M1726" s="14">
        <f>IF(OR($J1726="",$L1726=""),"",IF($K1726="",0,$K1726)+$J1726*$L1726)</f>
        <v/>
      </c>
      <c r="N1726" s="9" t="n">
        <v>46205</v>
      </c>
      <c r="O1726" s="9" t="n">
        <v>100</v>
      </c>
      <c r="P1726" s="14" t="n"/>
      <c r="Q1726" s="14" t="n"/>
      <c r="R1726" s="14" t="n"/>
      <c r="S1726" s="14" t="n"/>
      <c r="T1726" s="14" t="n"/>
      <c r="U1726" s="14" t="n"/>
      <c r="V1726" s="14" t="n"/>
      <c r="W1726" s="14" t="n"/>
      <c r="X1726" s="14" t="n"/>
      <c r="Y1726" s="14" t="n"/>
      <c r="Z1726" s="14" t="n"/>
      <c r="AA1726" s="11" t="n"/>
      <c r="AB1726" s="14">
        <f>B1726&amp;"|"&amp;I1726</f>
        <v/>
      </c>
      <c r="AC1726">
        <f>IF($B1726="","","|"&amp;SUBSTITUTE(TRIM(SUBSTITUTE(SUBSTITUTE(SUBSTITUTE(SUBSTITUTE(SUBSTITUTE(SUBSTITUTE(SUBSTITUTE(SUBSTITUTE(SUBSTITUTE(SUBSTITUTE(SUBSTITUTE(SUBSTITUTE(SUBSTITUTE(SUBSTITUTE(TRIM($B1726&amp;""),CHAR(10)," "),CHAR(13)," "),"."," "),";"," "),","," "),"/"," "),"+"," "),"-"," "),"  "," "),"  "," "),"  "," "),"  "," "),"  "," "),"  "," "))," ","|")&amp;"|")</f>
        <v/>
      </c>
      <c r="AD1726">
        <f>TRIM($I1726&amp;"")</f>
        <v/>
      </c>
    </row>
    <row r="1727" ht="24" customHeight="1">
      <c r="A1727" s="9" t="n">
        <v>46205</v>
      </c>
      <c r="B1727" s="14" t="inlineStr">
        <is>
          <t>10210</t>
        </is>
      </c>
      <c r="C1727" s="14" t="n"/>
      <c r="D1727" s="14" t="inlineStr">
        <is>
          <t>46 SECCIONADORA 1</t>
        </is>
      </c>
      <c r="E1727" s="14" t="inlineStr">
        <is>
          <t>20052004</t>
        </is>
      </c>
      <c r="F1727" s="14" t="inlineStr">
        <is>
          <t>(3) APOIO TAMPO 540X386X12 MDP - MESA ATHENAS</t>
        </is>
      </c>
      <c r="G1727" s="14" t="inlineStr">
        <is>
          <t>46 SECCIONADORA 1</t>
        </is>
      </c>
      <c r="H1727" s="14" t="inlineStr">
        <is>
          <t>46 SECCIONADORA 1</t>
        </is>
      </c>
      <c r="I1727" s="9" t="inlineStr">
        <is>
          <t>46 SECCIONADORA 1</t>
        </is>
      </c>
      <c r="J1727" s="9" t="n">
        <v>50</v>
      </c>
      <c r="K1727" s="14">
        <f>IF($E1727="","",IFERROR(INDEX('01_Cad_Pecas'!$H$2:$H$5000,MATCH($E1727,'01_Cad_Pecas'!$D$2:$D$5000,0)),IFERROR(INDEX('01_Cad_Pecas'!$H$2:$H$5000,MATCH(VALUE($E1727),'01_Cad_Pecas'!$D$2:$D$5000,0)),"")))</f>
        <v/>
      </c>
      <c r="L1727" s="14">
        <f>IF($E1727="","",IFERROR(INDEX('01_Cad_Pecas'!$I$2:$I$5000,MATCH($E1727,'01_Cad_Pecas'!$D$2:$D$5000,0)),IFERROR(INDEX('01_Cad_Pecas'!$I$2:$I$5000,MATCH(VALUE($E1727),'01_Cad_Pecas'!$D$2:$D$5000,0)),"")))</f>
        <v/>
      </c>
      <c r="M1727" s="14">
        <f>IF(OR($J1727="",$L1727=""),"",IF($K1727="",0,$K1727)+$J1727*$L1727)</f>
        <v/>
      </c>
      <c r="N1727" s="9" t="n">
        <v>46205</v>
      </c>
      <c r="O1727" s="9" t="n">
        <v>50</v>
      </c>
      <c r="P1727" s="14" t="n"/>
      <c r="Q1727" s="14" t="n"/>
      <c r="R1727" s="14" t="n"/>
      <c r="S1727" s="14" t="n"/>
      <c r="T1727" s="14" t="n"/>
      <c r="U1727" s="14" t="n"/>
      <c r="V1727" s="14" t="n"/>
      <c r="W1727" s="14" t="n"/>
      <c r="X1727" s="14" t="n"/>
      <c r="Y1727" s="14" t="n"/>
      <c r="Z1727" s="14" t="n"/>
      <c r="AA1727" s="11" t="n"/>
      <c r="AB1727" s="14">
        <f>B1727&amp;"|"&amp;I1727</f>
        <v/>
      </c>
      <c r="AC1727">
        <f>IF($B1727="","","|"&amp;SUBSTITUTE(TRIM(SUBSTITUTE(SUBSTITUTE(SUBSTITUTE(SUBSTITUTE(SUBSTITUTE(SUBSTITUTE(SUBSTITUTE(SUBSTITUTE(SUBSTITUTE(SUBSTITUTE(SUBSTITUTE(SUBSTITUTE(SUBSTITUTE(SUBSTITUTE(TRIM($B1727&amp;""),CHAR(10)," "),CHAR(13)," "),"."," "),";"," "),","," "),"/"," "),"+"," "),"-"," "),"  "," "),"  "," "),"  "," "),"  "," "),"  "," "),"  "," "))," ","|")&amp;"|")</f>
        <v/>
      </c>
      <c r="AD1727">
        <f>TRIM($I1727&amp;"")</f>
        <v/>
      </c>
    </row>
    <row r="1728" ht="24" customHeight="1">
      <c r="A1728" s="9" t="n">
        <v>46205</v>
      </c>
      <c r="B1728" s="14" t="inlineStr">
        <is>
          <t>10210</t>
        </is>
      </c>
      <c r="C1728" s="14" t="n"/>
      <c r="D1728" s="14" t="inlineStr">
        <is>
          <t>46 SECCIONADORA 1</t>
        </is>
      </c>
      <c r="E1728" s="14" t="inlineStr">
        <is>
          <t>20052204</t>
        </is>
      </c>
      <c r="F1728" s="14" t="inlineStr">
        <is>
          <t>(3) APOIO TAMPO 740X440X12 MDP - MESA ATHENAS 1,20</t>
        </is>
      </c>
      <c r="G1728" s="14" t="inlineStr">
        <is>
          <t>46 SECCIONADORA 1</t>
        </is>
      </c>
      <c r="H1728" s="14" t="inlineStr">
        <is>
          <t>46 SECCIONADORA 1</t>
        </is>
      </c>
      <c r="I1728" s="9" t="inlineStr">
        <is>
          <t>46 SECCIONADORA 1</t>
        </is>
      </c>
      <c r="J1728" s="9" t="n">
        <v>11</v>
      </c>
      <c r="K1728" s="14">
        <f>IF($E1728="","",IFERROR(INDEX('01_Cad_Pecas'!$H$2:$H$5000,MATCH($E1728,'01_Cad_Pecas'!$D$2:$D$5000,0)),IFERROR(INDEX('01_Cad_Pecas'!$H$2:$H$5000,MATCH(VALUE($E1728),'01_Cad_Pecas'!$D$2:$D$5000,0)),"")))</f>
        <v/>
      </c>
      <c r="L1728" s="14">
        <f>IF($E1728="","",IFERROR(INDEX('01_Cad_Pecas'!$I$2:$I$5000,MATCH($E1728,'01_Cad_Pecas'!$D$2:$D$5000,0)),IFERROR(INDEX('01_Cad_Pecas'!$I$2:$I$5000,MATCH(VALUE($E1728),'01_Cad_Pecas'!$D$2:$D$5000,0)),"")))</f>
        <v/>
      </c>
      <c r="M1728" s="14">
        <f>IF(OR($J1728="",$L1728=""),"",IF($K1728="",0,$K1728)+$J1728*$L1728)</f>
        <v/>
      </c>
      <c r="N1728" s="9" t="n">
        <v>46205</v>
      </c>
      <c r="O1728" s="9" t="n">
        <v>11</v>
      </c>
      <c r="P1728" s="14" t="n"/>
      <c r="Q1728" s="14" t="n"/>
      <c r="R1728" s="14" t="n"/>
      <c r="S1728" s="14" t="n"/>
      <c r="T1728" s="14" t="n"/>
      <c r="U1728" s="14" t="n"/>
      <c r="V1728" s="14" t="n"/>
      <c r="W1728" s="14" t="n"/>
      <c r="X1728" s="14" t="n"/>
      <c r="Y1728" s="14" t="n"/>
      <c r="Z1728" s="14" t="n"/>
      <c r="AA1728" s="11" t="n"/>
      <c r="AB1728" s="14">
        <f>B1728&amp;"|"&amp;I1728</f>
        <v/>
      </c>
      <c r="AC1728">
        <f>IF($B1728="","","|"&amp;SUBSTITUTE(TRIM(SUBSTITUTE(SUBSTITUTE(SUBSTITUTE(SUBSTITUTE(SUBSTITUTE(SUBSTITUTE(SUBSTITUTE(SUBSTITUTE(SUBSTITUTE(SUBSTITUTE(SUBSTITUTE(SUBSTITUTE(SUBSTITUTE(SUBSTITUTE(TRIM($B1728&amp;""),CHAR(10)," "),CHAR(13)," "),"."," "),";"," "),","," "),"/"," "),"+"," "),"-"," "),"  "," "),"  "," "),"  "," "),"  "," "),"  "," "),"  "," "))," ","|")&amp;"|")</f>
        <v/>
      </c>
      <c r="AD1728">
        <f>TRIM($I1728&amp;"")</f>
        <v/>
      </c>
    </row>
    <row r="1729" ht="24" customHeight="1">
      <c r="A1729" s="9" t="n">
        <v>46205</v>
      </c>
      <c r="B1729" s="14" t="inlineStr">
        <is>
          <t>10210</t>
        </is>
      </c>
      <c r="C1729" s="14" t="n"/>
      <c r="D1729" s="14" t="inlineStr">
        <is>
          <t>46 SECCIONADORA 1</t>
        </is>
      </c>
      <c r="E1729" s="14" t="inlineStr">
        <is>
          <t>30080001</t>
        </is>
      </c>
      <c r="F1729" s="14" t="inlineStr">
        <is>
          <t>(2) BASE 620X620X12 MDP - MESA ASMT. 1,36X1,36</t>
        </is>
      </c>
      <c r="G1729" s="14" t="inlineStr">
        <is>
          <t>46 SECCIONADORA 1</t>
        </is>
      </c>
      <c r="H1729" s="14" t="inlineStr">
        <is>
          <t>46 SECCIONADORA 1</t>
        </is>
      </c>
      <c r="I1729" s="9" t="inlineStr">
        <is>
          <t>46 SECCIONADORA 1</t>
        </is>
      </c>
      <c r="J1729" s="9" t="n">
        <v>40</v>
      </c>
      <c r="K1729" s="14">
        <f>IF($E1729="","",IFERROR(INDEX('01_Cad_Pecas'!$H$2:$H$5000,MATCH($E1729,'01_Cad_Pecas'!$D$2:$D$5000,0)),IFERROR(INDEX('01_Cad_Pecas'!$H$2:$H$5000,MATCH(VALUE($E1729),'01_Cad_Pecas'!$D$2:$D$5000,0)),"")))</f>
        <v/>
      </c>
      <c r="L1729" s="14">
        <f>IF($E1729="","",IFERROR(INDEX('01_Cad_Pecas'!$I$2:$I$5000,MATCH($E1729,'01_Cad_Pecas'!$D$2:$D$5000,0)),IFERROR(INDEX('01_Cad_Pecas'!$I$2:$I$5000,MATCH(VALUE($E1729),'01_Cad_Pecas'!$D$2:$D$5000,0)),"")))</f>
        <v/>
      </c>
      <c r="M1729" s="14">
        <f>IF(OR($J1729="",$L1729=""),"",IF($K1729="",0,$K1729)+$J1729*$L1729)</f>
        <v/>
      </c>
      <c r="N1729" s="9" t="n">
        <v>46205</v>
      </c>
      <c r="O1729" s="9" t="n">
        <v>40</v>
      </c>
      <c r="P1729" s="14" t="n"/>
      <c r="Q1729" s="14" t="n"/>
      <c r="R1729" s="14" t="n"/>
      <c r="S1729" s="14" t="n"/>
      <c r="T1729" s="14" t="n"/>
      <c r="U1729" s="14" t="n"/>
      <c r="V1729" s="14" t="n"/>
      <c r="W1729" s="14" t="n"/>
      <c r="X1729" s="14" t="n"/>
      <c r="Y1729" s="14" t="n"/>
      <c r="Z1729" s="14" t="n"/>
      <c r="AA1729" s="11" t="n"/>
      <c r="AB1729" s="14">
        <f>B1729&amp;"|"&amp;I1729</f>
        <v/>
      </c>
      <c r="AC1729">
        <f>IF($B1729="","","|"&amp;SUBSTITUTE(TRIM(SUBSTITUTE(SUBSTITUTE(SUBSTITUTE(SUBSTITUTE(SUBSTITUTE(SUBSTITUTE(SUBSTITUTE(SUBSTITUTE(SUBSTITUTE(SUBSTITUTE(SUBSTITUTE(SUBSTITUTE(SUBSTITUTE(SUBSTITUTE(TRIM($B1729&amp;""),CHAR(10)," "),CHAR(13)," "),"."," "),";"," "),","," "),"/"," "),"+"," "),"-"," "),"  "," "),"  "," "),"  "," "),"  "," "),"  "," "),"  "," "))," ","|")&amp;"|")</f>
        <v/>
      </c>
      <c r="AD1729">
        <f>TRIM($I1729&amp;"")</f>
        <v/>
      </c>
    </row>
    <row r="1730" ht="24" customHeight="1">
      <c r="A1730" s="9" t="n">
        <v>46205</v>
      </c>
      <c r="B1730" s="14" t="inlineStr">
        <is>
          <t>10210</t>
        </is>
      </c>
      <c r="C1730" s="14" t="n"/>
      <c r="D1730" s="14" t="inlineStr">
        <is>
          <t>46 SECCIONADORA 1</t>
        </is>
      </c>
      <c r="E1730" s="14" t="inlineStr">
        <is>
          <t>30080002</t>
        </is>
      </c>
      <c r="F1730" s="14" t="inlineStr">
        <is>
          <t>(3)LAT. DA BASE 750X565X12 MDP-MESA AMST.1,36X1,36</t>
        </is>
      </c>
      <c r="G1730" s="14" t="inlineStr">
        <is>
          <t>46 SECCIONADORA 1</t>
        </is>
      </c>
      <c r="H1730" s="14" t="inlineStr">
        <is>
          <t>46 SECCIONADORA 1</t>
        </is>
      </c>
      <c r="I1730" s="9" t="inlineStr">
        <is>
          <t>46 SECCIONADORA 1</t>
        </is>
      </c>
      <c r="J1730" s="9" t="n">
        <v>80</v>
      </c>
      <c r="K1730" s="14">
        <f>IF($E1730="","",IFERROR(INDEX('01_Cad_Pecas'!$H$2:$H$5000,MATCH($E1730,'01_Cad_Pecas'!$D$2:$D$5000,0)),IFERROR(INDEX('01_Cad_Pecas'!$H$2:$H$5000,MATCH(VALUE($E1730),'01_Cad_Pecas'!$D$2:$D$5000,0)),"")))</f>
        <v/>
      </c>
      <c r="L1730" s="14">
        <f>IF($E1730="","",IFERROR(INDEX('01_Cad_Pecas'!$I$2:$I$5000,MATCH($E1730,'01_Cad_Pecas'!$D$2:$D$5000,0)),IFERROR(INDEX('01_Cad_Pecas'!$I$2:$I$5000,MATCH(VALUE($E1730),'01_Cad_Pecas'!$D$2:$D$5000,0)),"")))</f>
        <v/>
      </c>
      <c r="M1730" s="14">
        <f>IF(OR($J1730="",$L1730=""),"",IF($K1730="",0,$K1730)+$J1730*$L1730)</f>
        <v/>
      </c>
      <c r="N1730" s="9" t="n">
        <v>46205</v>
      </c>
      <c r="O1730" s="9" t="n">
        <v>80</v>
      </c>
      <c r="P1730" s="14" t="n"/>
      <c r="Q1730" s="14" t="n"/>
      <c r="R1730" s="14" t="n"/>
      <c r="S1730" s="14" t="n"/>
      <c r="T1730" s="14" t="n"/>
      <c r="U1730" s="14" t="n"/>
      <c r="V1730" s="14" t="n"/>
      <c r="W1730" s="14" t="n"/>
      <c r="X1730" s="14" t="n"/>
      <c r="Y1730" s="14" t="n"/>
      <c r="Z1730" s="14" t="n"/>
      <c r="AA1730" s="11" t="n"/>
      <c r="AB1730" s="14">
        <f>B1730&amp;"|"&amp;I1730</f>
        <v/>
      </c>
      <c r="AC1730">
        <f>IF($B1730="","","|"&amp;SUBSTITUTE(TRIM(SUBSTITUTE(SUBSTITUTE(SUBSTITUTE(SUBSTITUTE(SUBSTITUTE(SUBSTITUTE(SUBSTITUTE(SUBSTITUTE(SUBSTITUTE(SUBSTITUTE(SUBSTITUTE(SUBSTITUTE(SUBSTITUTE(SUBSTITUTE(TRIM($B1730&amp;""),CHAR(10)," "),CHAR(13)," "),"."," "),";"," "),","," "),"/"," "),"+"," "),"-"," "),"  "," "),"  "," "),"  "," "),"  "," "),"  "," "),"  "," "))," ","|")&amp;"|")</f>
        <v/>
      </c>
      <c r="AD1730">
        <f>TRIM($I1730&amp;"")</f>
        <v/>
      </c>
    </row>
    <row r="1731" ht="24" customHeight="1">
      <c r="A1731" s="9" t="n">
        <v>46205</v>
      </c>
      <c r="B1731" s="14" t="inlineStr">
        <is>
          <t>10210</t>
        </is>
      </c>
      <c r="C1731" s="14" t="n"/>
      <c r="D1731" s="14" t="inlineStr">
        <is>
          <t>46 SECCIONADORA 1</t>
        </is>
      </c>
      <c r="E1731" s="14" t="inlineStr">
        <is>
          <t>20012405</t>
        </is>
      </c>
      <c r="F1731" s="14" t="inlineStr">
        <is>
          <t>(2) TRAVESSA MAIOR 1030X100X15 MDP-MESA MIAMI 1,20</t>
        </is>
      </c>
      <c r="G1731" s="14" t="inlineStr">
        <is>
          <t>46 SECCIONADORA 1</t>
        </is>
      </c>
      <c r="H1731" s="14" t="inlineStr">
        <is>
          <t>46 SECCIONADORA 1</t>
        </is>
      </c>
      <c r="I1731" s="9" t="inlineStr">
        <is>
          <t>46 SECCIONADORA 1</t>
        </is>
      </c>
      <c r="J1731" s="9" t="n">
        <v>100</v>
      </c>
      <c r="K1731" s="14">
        <f>IF($E1731="","",IFERROR(INDEX('01_Cad_Pecas'!$H$2:$H$5000,MATCH($E1731,'01_Cad_Pecas'!$D$2:$D$5000,0)),IFERROR(INDEX('01_Cad_Pecas'!$H$2:$H$5000,MATCH(VALUE($E1731),'01_Cad_Pecas'!$D$2:$D$5000,0)),"")))</f>
        <v/>
      </c>
      <c r="L1731" s="14">
        <f>IF($E1731="","",IFERROR(INDEX('01_Cad_Pecas'!$I$2:$I$5000,MATCH($E1731,'01_Cad_Pecas'!$D$2:$D$5000,0)),IFERROR(INDEX('01_Cad_Pecas'!$I$2:$I$5000,MATCH(VALUE($E1731),'01_Cad_Pecas'!$D$2:$D$5000,0)),"")))</f>
        <v/>
      </c>
      <c r="M1731" s="14">
        <f>IF(OR($J1731="",$L1731=""),"",IF($K1731="",0,$K1731)+$J1731*$L1731)</f>
        <v/>
      </c>
      <c r="N1731" s="9" t="n">
        <v>46205</v>
      </c>
      <c r="O1731" s="9" t="n">
        <v>100</v>
      </c>
      <c r="P1731" s="14" t="n"/>
      <c r="Q1731" s="14" t="n"/>
      <c r="R1731" s="14" t="n"/>
      <c r="S1731" s="14" t="n"/>
      <c r="T1731" s="14" t="n"/>
      <c r="U1731" s="14" t="n"/>
      <c r="V1731" s="14" t="n"/>
      <c r="W1731" s="14" t="n"/>
      <c r="X1731" s="14" t="n"/>
      <c r="Y1731" s="14" t="n"/>
      <c r="Z1731" s="14" t="n"/>
      <c r="AA1731" s="11" t="n"/>
      <c r="AB1731" s="14">
        <f>B1731&amp;"|"&amp;I1731</f>
        <v/>
      </c>
      <c r="AC1731">
        <f>IF($B1731="","","|"&amp;SUBSTITUTE(TRIM(SUBSTITUTE(SUBSTITUTE(SUBSTITUTE(SUBSTITUTE(SUBSTITUTE(SUBSTITUTE(SUBSTITUTE(SUBSTITUTE(SUBSTITUTE(SUBSTITUTE(SUBSTITUTE(SUBSTITUTE(SUBSTITUTE(SUBSTITUTE(TRIM($B1731&amp;""),CHAR(10)," "),CHAR(13)," "),"."," "),";"," "),","," "),"/"," "),"+"," "),"-"," "),"  "," "),"  "," "),"  "," "),"  "," "),"  "," "),"  "," "))," ","|")&amp;"|")</f>
        <v/>
      </c>
      <c r="AD1731">
        <f>TRIM($I1731&amp;"")</f>
        <v/>
      </c>
    </row>
    <row r="1732" ht="24" customHeight="1">
      <c r="A1732" s="9" t="n">
        <v>46205</v>
      </c>
      <c r="B1732" s="14" t="inlineStr">
        <is>
          <t>10210</t>
        </is>
      </c>
      <c r="C1732" s="14" t="n"/>
      <c r="D1732" s="14" t="inlineStr">
        <is>
          <t>46 SECCIONADORA 1</t>
        </is>
      </c>
      <c r="E1732" s="14" t="inlineStr">
        <is>
          <t>20013107</t>
        </is>
      </c>
      <c r="F1732" s="14" t="inlineStr">
        <is>
          <t>(3) TRAV.MENOR 610X100X15 MDP-MESA MIAMI 1,37X0,80</t>
        </is>
      </c>
      <c r="G1732" s="14" t="inlineStr">
        <is>
          <t>46 SECCIONADORA 1</t>
        </is>
      </c>
      <c r="H1732" s="14" t="inlineStr">
        <is>
          <t>46 SECCIONADORA 1</t>
        </is>
      </c>
      <c r="I1732" s="9" t="inlineStr">
        <is>
          <t>46 SECCIONADORA 1</t>
        </is>
      </c>
      <c r="J1732" s="9" t="n">
        <v>280</v>
      </c>
      <c r="K1732" s="14">
        <f>IF($E1732="","",IFERROR(INDEX('01_Cad_Pecas'!$H$2:$H$5000,MATCH($E1732,'01_Cad_Pecas'!$D$2:$D$5000,0)),IFERROR(INDEX('01_Cad_Pecas'!$H$2:$H$5000,MATCH(VALUE($E1732),'01_Cad_Pecas'!$D$2:$D$5000,0)),"")))</f>
        <v/>
      </c>
      <c r="L1732" s="14">
        <f>IF($E1732="","",IFERROR(INDEX('01_Cad_Pecas'!$I$2:$I$5000,MATCH($E1732,'01_Cad_Pecas'!$D$2:$D$5000,0)),IFERROR(INDEX('01_Cad_Pecas'!$I$2:$I$5000,MATCH(VALUE($E1732),'01_Cad_Pecas'!$D$2:$D$5000,0)),"")))</f>
        <v/>
      </c>
      <c r="M1732" s="14">
        <f>IF(OR($J1732="",$L1732=""),"",IF($K1732="",0,$K1732)+$J1732*$L1732)</f>
        <v/>
      </c>
      <c r="N1732" s="9" t="n">
        <v>46205</v>
      </c>
      <c r="O1732" s="9" t="n">
        <v>280</v>
      </c>
      <c r="P1732" s="14" t="n"/>
      <c r="Q1732" s="14" t="n"/>
      <c r="R1732" s="14" t="n"/>
      <c r="S1732" s="14" t="n"/>
      <c r="T1732" s="14" t="n"/>
      <c r="U1732" s="14" t="n"/>
      <c r="V1732" s="14" t="n"/>
      <c r="W1732" s="14" t="n"/>
      <c r="X1732" s="14" t="n"/>
      <c r="Y1732" s="14" t="n"/>
      <c r="Z1732" s="14" t="n"/>
      <c r="AA1732" s="11" t="n"/>
      <c r="AB1732" s="14">
        <f>B1732&amp;"|"&amp;I1732</f>
        <v/>
      </c>
      <c r="AC1732">
        <f>IF($B1732="","","|"&amp;SUBSTITUTE(TRIM(SUBSTITUTE(SUBSTITUTE(SUBSTITUTE(SUBSTITUTE(SUBSTITUTE(SUBSTITUTE(SUBSTITUTE(SUBSTITUTE(SUBSTITUTE(SUBSTITUTE(SUBSTITUTE(SUBSTITUTE(SUBSTITUTE(SUBSTITUTE(TRIM($B1732&amp;""),CHAR(10)," "),CHAR(13)," "),"."," "),";"," "),","," "),"/"," "),"+"," "),"-"," "),"  "," "),"  "," "),"  "," "),"  "," "),"  "," "),"  "," "))," ","|")&amp;"|")</f>
        <v/>
      </c>
      <c r="AD1732">
        <f>TRIM($I1732&amp;"")</f>
        <v/>
      </c>
    </row>
    <row r="1733" ht="24" customHeight="1">
      <c r="A1733" s="9" t="n">
        <v>46205</v>
      </c>
      <c r="B1733" s="14" t="inlineStr">
        <is>
          <t>10210</t>
        </is>
      </c>
      <c r="C1733" s="14" t="n"/>
      <c r="D1733" s="14" t="inlineStr">
        <is>
          <t>46 SECCIONADORA 1</t>
        </is>
      </c>
      <c r="E1733" s="14" t="inlineStr">
        <is>
          <t>20016106</t>
        </is>
      </c>
      <c r="F1733" s="14" t="inlineStr">
        <is>
          <t>(2)TRAV.MAIOR 1442X100X15 MDP-MESA MIAMI 1,60X0,80</t>
        </is>
      </c>
      <c r="G1733" s="14" t="inlineStr">
        <is>
          <t>46 SECCIONADORA 1</t>
        </is>
      </c>
      <c r="H1733" s="14" t="inlineStr">
        <is>
          <t>46 SECCIONADORA 1</t>
        </is>
      </c>
      <c r="I1733" s="9" t="inlineStr">
        <is>
          <t>46 SECCIONADORA 1</t>
        </is>
      </c>
      <c r="J1733" s="9" t="n">
        <v>180</v>
      </c>
      <c r="K1733" s="14">
        <f>IF($E1733="","",IFERROR(INDEX('01_Cad_Pecas'!$H$2:$H$5000,MATCH($E1733,'01_Cad_Pecas'!$D$2:$D$5000,0)),IFERROR(INDEX('01_Cad_Pecas'!$H$2:$H$5000,MATCH(VALUE($E1733),'01_Cad_Pecas'!$D$2:$D$5000,0)),"")))</f>
        <v/>
      </c>
      <c r="L1733" s="14">
        <f>IF($E1733="","",IFERROR(INDEX('01_Cad_Pecas'!$I$2:$I$5000,MATCH($E1733,'01_Cad_Pecas'!$D$2:$D$5000,0)),IFERROR(INDEX('01_Cad_Pecas'!$I$2:$I$5000,MATCH(VALUE($E1733),'01_Cad_Pecas'!$D$2:$D$5000,0)),"")))</f>
        <v/>
      </c>
      <c r="M1733" s="14">
        <f>IF(OR($J1733="",$L1733=""),"",IF($K1733="",0,$K1733)+$J1733*$L1733)</f>
        <v/>
      </c>
      <c r="N1733" s="9" t="n">
        <v>46205</v>
      </c>
      <c r="O1733" s="9" t="n">
        <v>180</v>
      </c>
      <c r="P1733" s="14" t="n"/>
      <c r="Q1733" s="14" t="n"/>
      <c r="R1733" s="14" t="n"/>
      <c r="S1733" s="14" t="n"/>
      <c r="T1733" s="14" t="n"/>
      <c r="U1733" s="14" t="n"/>
      <c r="V1733" s="14" t="n"/>
      <c r="W1733" s="14" t="n"/>
      <c r="X1733" s="14" t="n"/>
      <c r="Y1733" s="14" t="n"/>
      <c r="Z1733" s="14" t="n"/>
      <c r="AA1733" s="11" t="n"/>
      <c r="AB1733" s="14">
        <f>B1733&amp;"|"&amp;I1733</f>
        <v/>
      </c>
      <c r="AC1733">
        <f>IF($B1733="","","|"&amp;SUBSTITUTE(TRIM(SUBSTITUTE(SUBSTITUTE(SUBSTITUTE(SUBSTITUTE(SUBSTITUTE(SUBSTITUTE(SUBSTITUTE(SUBSTITUTE(SUBSTITUTE(SUBSTITUTE(SUBSTITUTE(SUBSTITUTE(SUBSTITUTE(SUBSTITUTE(TRIM($B1733&amp;""),CHAR(10)," "),CHAR(13)," "),"."," "),";"," "),","," "),"/"," "),"+"," "),"-"," "),"  "," "),"  "," "),"  "," "),"  "," "),"  "," "),"  "," "))," ","|")&amp;"|")</f>
        <v/>
      </c>
      <c r="AD1733">
        <f>TRIM($I1733&amp;"")</f>
        <v/>
      </c>
    </row>
    <row r="1734" ht="24" customHeight="1">
      <c r="A1734" s="9" t="n">
        <v>46205</v>
      </c>
      <c r="B1734" s="14" t="inlineStr">
        <is>
          <t>10210</t>
        </is>
      </c>
      <c r="C1734" s="14" t="n"/>
      <c r="D1734" s="14" t="inlineStr">
        <is>
          <t>46 SECCIONADORA 1</t>
        </is>
      </c>
      <c r="E1734" s="14" t="inlineStr">
        <is>
          <t>20031206</t>
        </is>
      </c>
      <c r="F1734" s="14" t="inlineStr">
        <is>
          <t>(3) TRAV MENOR 614(624)X100X15 MDP-NOVA YORK 1,20</t>
        </is>
      </c>
      <c r="G1734" s="14" t="inlineStr">
        <is>
          <t>46 SECCIONADORA 1</t>
        </is>
      </c>
      <c r="H1734" s="14" t="inlineStr">
        <is>
          <t>46 SECCIONADORA 1</t>
        </is>
      </c>
      <c r="I1734" s="9" t="inlineStr">
        <is>
          <t>46 SECCIONADORA 1</t>
        </is>
      </c>
      <c r="J1734" s="9" t="n">
        <v>6</v>
      </c>
      <c r="K1734" s="14">
        <f>IF($E1734="","",IFERROR(INDEX('01_Cad_Pecas'!$H$2:$H$5000,MATCH($E1734,'01_Cad_Pecas'!$D$2:$D$5000,0)),IFERROR(INDEX('01_Cad_Pecas'!$H$2:$H$5000,MATCH(VALUE($E1734),'01_Cad_Pecas'!$D$2:$D$5000,0)),"")))</f>
        <v/>
      </c>
      <c r="L1734" s="14">
        <f>IF($E1734="","",IFERROR(INDEX('01_Cad_Pecas'!$I$2:$I$5000,MATCH($E1734,'01_Cad_Pecas'!$D$2:$D$5000,0)),IFERROR(INDEX('01_Cad_Pecas'!$I$2:$I$5000,MATCH(VALUE($E1734),'01_Cad_Pecas'!$D$2:$D$5000,0)),"")))</f>
        <v/>
      </c>
      <c r="M1734" s="14">
        <f>IF(OR($J1734="",$L1734=""),"",IF($K1734="",0,$K1734)+$J1734*$L1734)</f>
        <v/>
      </c>
      <c r="N1734" s="9" t="n">
        <v>46205</v>
      </c>
      <c r="O1734" s="9" t="n">
        <v>6</v>
      </c>
      <c r="P1734" s="14" t="n"/>
      <c r="Q1734" s="14" t="n"/>
      <c r="R1734" s="14" t="n"/>
      <c r="S1734" s="14" t="n"/>
      <c r="T1734" s="14" t="n"/>
      <c r="U1734" s="14" t="n"/>
      <c r="V1734" s="14" t="n"/>
      <c r="W1734" s="14" t="n"/>
      <c r="X1734" s="14" t="n"/>
      <c r="Y1734" s="14" t="n"/>
      <c r="Z1734" s="14" t="n"/>
      <c r="AA1734" s="11" t="n"/>
      <c r="AB1734" s="14">
        <f>B1734&amp;"|"&amp;I1734</f>
        <v/>
      </c>
      <c r="AC1734">
        <f>IF($B1734="","","|"&amp;SUBSTITUTE(TRIM(SUBSTITUTE(SUBSTITUTE(SUBSTITUTE(SUBSTITUTE(SUBSTITUTE(SUBSTITUTE(SUBSTITUTE(SUBSTITUTE(SUBSTITUTE(SUBSTITUTE(SUBSTITUTE(SUBSTITUTE(SUBSTITUTE(SUBSTITUTE(TRIM($B1734&amp;""),CHAR(10)," "),CHAR(13)," "),"."," "),";"," "),","," "),"/"," "),"+"," "),"-"," "),"  "," "),"  "," "),"  "," "),"  "," "),"  "," "),"  "," "))," ","|")&amp;"|")</f>
        <v/>
      </c>
      <c r="AD1734">
        <f>TRIM($I1734&amp;"")</f>
        <v/>
      </c>
    </row>
    <row r="1735" ht="24" customHeight="1">
      <c r="A1735" s="9" t="n">
        <v>46205</v>
      </c>
      <c r="B1735" s="14" t="inlineStr">
        <is>
          <t>10210</t>
        </is>
      </c>
      <c r="C1735" s="14" t="n"/>
      <c r="D1735" s="14" t="inlineStr">
        <is>
          <t>46 SECCIONADORA 1</t>
        </is>
      </c>
      <c r="E1735" s="14" t="inlineStr">
        <is>
          <t>20031605</t>
        </is>
      </c>
      <c r="F1735" s="14" t="inlineStr">
        <is>
          <t>(2)TRAV MAIOR 1342(1352)X100X15 MDP-NOVA YORK 1,60</t>
        </is>
      </c>
      <c r="G1735" s="14" t="inlineStr">
        <is>
          <t>46 SECCIONADORA 1</t>
        </is>
      </c>
      <c r="H1735" s="14" t="inlineStr">
        <is>
          <t>46 SECCIONADORA 1</t>
        </is>
      </c>
      <c r="I1735" s="9" t="inlineStr">
        <is>
          <t>46 SECCIONADORA 1</t>
        </is>
      </c>
      <c r="J1735" s="9" t="n">
        <v>6</v>
      </c>
      <c r="K1735" s="14">
        <f>IF($E1735="","",IFERROR(INDEX('01_Cad_Pecas'!$H$2:$H$5000,MATCH($E1735,'01_Cad_Pecas'!$D$2:$D$5000,0)),IFERROR(INDEX('01_Cad_Pecas'!$H$2:$H$5000,MATCH(VALUE($E1735),'01_Cad_Pecas'!$D$2:$D$5000,0)),"")))</f>
        <v/>
      </c>
      <c r="L1735" s="14">
        <f>IF($E1735="","",IFERROR(INDEX('01_Cad_Pecas'!$I$2:$I$5000,MATCH($E1735,'01_Cad_Pecas'!$D$2:$D$5000,0)),IFERROR(INDEX('01_Cad_Pecas'!$I$2:$I$5000,MATCH(VALUE($E1735),'01_Cad_Pecas'!$D$2:$D$5000,0)),"")))</f>
        <v/>
      </c>
      <c r="M1735" s="14">
        <f>IF(OR($J1735="",$L1735=""),"",IF($K1735="",0,$K1735)+$J1735*$L1735)</f>
        <v/>
      </c>
      <c r="N1735" s="9" t="n">
        <v>46205</v>
      </c>
      <c r="O1735" s="9" t="n">
        <v>6</v>
      </c>
      <c r="P1735" s="14" t="n"/>
      <c r="Q1735" s="14" t="n"/>
      <c r="R1735" s="14" t="n"/>
      <c r="S1735" s="14" t="n"/>
      <c r="T1735" s="14" t="n"/>
      <c r="U1735" s="14" t="n"/>
      <c r="V1735" s="14" t="n"/>
      <c r="W1735" s="14" t="n"/>
      <c r="X1735" s="14" t="n"/>
      <c r="Y1735" s="14" t="n"/>
      <c r="Z1735" s="14" t="n"/>
      <c r="AA1735" s="11" t="n"/>
      <c r="AB1735" s="14">
        <f>B1735&amp;"|"&amp;I1735</f>
        <v/>
      </c>
      <c r="AC1735">
        <f>IF($B1735="","","|"&amp;SUBSTITUTE(TRIM(SUBSTITUTE(SUBSTITUTE(SUBSTITUTE(SUBSTITUTE(SUBSTITUTE(SUBSTITUTE(SUBSTITUTE(SUBSTITUTE(SUBSTITUTE(SUBSTITUTE(SUBSTITUTE(SUBSTITUTE(SUBSTITUTE(SUBSTITUTE(TRIM($B1735&amp;""),CHAR(10)," "),CHAR(13)," "),"."," "),";"," "),","," "),"/"," "),"+"," "),"-"," "),"  "," "),"  "," "),"  "," "),"  "," "),"  "," "),"  "," "))," ","|")&amp;"|")</f>
        <v/>
      </c>
      <c r="AD1735">
        <f>TRIM($I1735&amp;"")</f>
        <v/>
      </c>
    </row>
    <row r="1736" ht="24" customHeight="1">
      <c r="A1736" s="9" t="n">
        <v>46205</v>
      </c>
      <c r="B1736" s="14" t="inlineStr">
        <is>
          <t>10210</t>
        </is>
      </c>
      <c r="C1736" s="14" t="n"/>
      <c r="D1736" s="14" t="inlineStr">
        <is>
          <t>46 SECCIONADORA 1</t>
        </is>
      </c>
      <c r="E1736" s="14" t="inlineStr">
        <is>
          <t>30001205</t>
        </is>
      </c>
      <c r="F1736" s="14" t="inlineStr">
        <is>
          <t>TRAV ASSENTO 367X80X15 MDP CAD PE INTEIRO/ MADEIRA</t>
        </is>
      </c>
      <c r="G1736" s="14" t="inlineStr">
        <is>
          <t>46 SECCIONADORA 1</t>
        </is>
      </c>
      <c r="H1736" s="14" t="inlineStr">
        <is>
          <t>46 SECCIONADORA 1</t>
        </is>
      </c>
      <c r="I1736" s="9" t="inlineStr">
        <is>
          <t>46 SECCIONADORA 1</t>
        </is>
      </c>
      <c r="J1736" s="9" t="n">
        <v>666</v>
      </c>
      <c r="K1736" s="14">
        <f>IF($E1736="","",IFERROR(INDEX('01_Cad_Pecas'!$H$2:$H$5000,MATCH($E1736,'01_Cad_Pecas'!$D$2:$D$5000,0)),IFERROR(INDEX('01_Cad_Pecas'!$H$2:$H$5000,MATCH(VALUE($E1736),'01_Cad_Pecas'!$D$2:$D$5000,0)),"")))</f>
        <v/>
      </c>
      <c r="L1736" s="14">
        <f>IF($E1736="","",IFERROR(INDEX('01_Cad_Pecas'!$I$2:$I$5000,MATCH($E1736,'01_Cad_Pecas'!$D$2:$D$5000,0)),IFERROR(INDEX('01_Cad_Pecas'!$I$2:$I$5000,MATCH(VALUE($E1736),'01_Cad_Pecas'!$D$2:$D$5000,0)),"")))</f>
        <v/>
      </c>
      <c r="M1736" s="14">
        <f>IF(OR($J1736="",$L1736=""),"",IF($K1736="",0,$K1736)+$J1736*$L1736)</f>
        <v/>
      </c>
      <c r="N1736" s="9" t="n">
        <v>46205</v>
      </c>
      <c r="O1736" s="9" t="n">
        <v>666</v>
      </c>
      <c r="P1736" s="14" t="n"/>
      <c r="Q1736" s="14" t="n"/>
      <c r="R1736" s="14" t="n"/>
      <c r="S1736" s="14" t="n"/>
      <c r="T1736" s="14" t="n"/>
      <c r="U1736" s="14" t="n"/>
      <c r="V1736" s="14" t="n"/>
      <c r="W1736" s="14" t="n"/>
      <c r="X1736" s="14" t="n"/>
      <c r="Y1736" s="14" t="n"/>
      <c r="Z1736" s="14" t="n"/>
      <c r="AA1736" s="11" t="n"/>
      <c r="AB1736" s="14">
        <f>B1736&amp;"|"&amp;I1736</f>
        <v/>
      </c>
      <c r="AC1736">
        <f>IF($B1736="","","|"&amp;SUBSTITUTE(TRIM(SUBSTITUTE(SUBSTITUTE(SUBSTITUTE(SUBSTITUTE(SUBSTITUTE(SUBSTITUTE(SUBSTITUTE(SUBSTITUTE(SUBSTITUTE(SUBSTITUTE(SUBSTITUTE(SUBSTITUTE(SUBSTITUTE(SUBSTITUTE(TRIM($B1736&amp;""),CHAR(10)," "),CHAR(13)," "),"."," "),";"," "),","," "),"/"," "),"+"," "),"-"," "),"  "," "),"  "," "),"  "," "),"  "," "),"  "," "),"  "," "))," ","|")&amp;"|")</f>
        <v/>
      </c>
      <c r="AD1736">
        <f>TRIM($I1736&amp;"")</f>
        <v/>
      </c>
    </row>
    <row r="1737" ht="24" customHeight="1">
      <c r="A1737" s="9" t="n">
        <v>46205</v>
      </c>
      <c r="B1737" s="14" t="inlineStr">
        <is>
          <t>10210</t>
        </is>
      </c>
      <c r="C1737" s="14" t="n"/>
      <c r="D1737" s="14" t="inlineStr">
        <is>
          <t>46 SECCIONADORA 1</t>
        </is>
      </c>
      <c r="E1737" s="14" t="inlineStr">
        <is>
          <t>30001206</t>
        </is>
      </c>
      <c r="F1737" s="14" t="inlineStr">
        <is>
          <t>TRAVESSA ENCOSTO 360X80X15 MDP CAD PE INTEIRO</t>
        </is>
      </c>
      <c r="G1737" s="14" t="inlineStr">
        <is>
          <t>46 SECCIONADORA 1</t>
        </is>
      </c>
      <c r="H1737" s="14" t="inlineStr">
        <is>
          <t>46 SECCIONADORA 1</t>
        </is>
      </c>
      <c r="I1737" s="9" t="inlineStr">
        <is>
          <t>46 SECCIONADORA 1</t>
        </is>
      </c>
      <c r="J1737" s="9" t="n">
        <v>666</v>
      </c>
      <c r="K1737" s="14">
        <f>IF($E1737="","",IFERROR(INDEX('01_Cad_Pecas'!$H$2:$H$5000,MATCH($E1737,'01_Cad_Pecas'!$D$2:$D$5000,0)),IFERROR(INDEX('01_Cad_Pecas'!$H$2:$H$5000,MATCH(VALUE($E1737),'01_Cad_Pecas'!$D$2:$D$5000,0)),"")))</f>
        <v/>
      </c>
      <c r="L1737" s="14">
        <f>IF($E1737="","",IFERROR(INDEX('01_Cad_Pecas'!$I$2:$I$5000,MATCH($E1737,'01_Cad_Pecas'!$D$2:$D$5000,0)),IFERROR(INDEX('01_Cad_Pecas'!$I$2:$I$5000,MATCH(VALUE($E1737),'01_Cad_Pecas'!$D$2:$D$5000,0)),"")))</f>
        <v/>
      </c>
      <c r="M1737" s="14">
        <f>IF(OR($J1737="",$L1737=""),"",IF($K1737="",0,$K1737)+$J1737*$L1737)</f>
        <v/>
      </c>
      <c r="N1737" s="9" t="n">
        <v>46205</v>
      </c>
      <c r="O1737" s="9" t="n">
        <v>666</v>
      </c>
      <c r="P1737" s="14" t="n"/>
      <c r="Q1737" s="14" t="n"/>
      <c r="R1737" s="14" t="n"/>
      <c r="S1737" s="14" t="n"/>
      <c r="T1737" s="14" t="n"/>
      <c r="U1737" s="14" t="n"/>
      <c r="V1737" s="14" t="n"/>
      <c r="W1737" s="14" t="n"/>
      <c r="X1737" s="14" t="n"/>
      <c r="Y1737" s="14" t="n"/>
      <c r="Z1737" s="14" t="n"/>
      <c r="AA1737" s="11" t="n"/>
      <c r="AB1737" s="14">
        <f>B1737&amp;"|"&amp;I1737</f>
        <v/>
      </c>
      <c r="AC1737">
        <f>IF($B1737="","","|"&amp;SUBSTITUTE(TRIM(SUBSTITUTE(SUBSTITUTE(SUBSTITUTE(SUBSTITUTE(SUBSTITUTE(SUBSTITUTE(SUBSTITUTE(SUBSTITUTE(SUBSTITUTE(SUBSTITUTE(SUBSTITUTE(SUBSTITUTE(SUBSTITUTE(SUBSTITUTE(TRIM($B1737&amp;""),CHAR(10)," "),CHAR(13)," "),"."," "),";"," "),","," "),"/"," "),"+"," "),"-"," "),"  "," "),"  "," "),"  "," "),"  "," "),"  "," "),"  "," "))," ","|")&amp;"|")</f>
        <v/>
      </c>
      <c r="AD1737">
        <f>TRIM($I1737&amp;"")</f>
        <v/>
      </c>
    </row>
    <row r="1738" ht="24" customHeight="1">
      <c r="A1738" s="9" t="n">
        <v>46205</v>
      </c>
      <c r="B1738" s="14" t="inlineStr">
        <is>
          <t>10210</t>
        </is>
      </c>
      <c r="C1738" s="14" t="n"/>
      <c r="D1738" s="14" t="inlineStr">
        <is>
          <t>46 SECCIONADORA 1</t>
        </is>
      </c>
      <c r="E1738" s="14" t="inlineStr">
        <is>
          <t>30001207</t>
        </is>
      </c>
      <c r="F1738" s="14" t="inlineStr">
        <is>
          <t>TRAVESSA 360X62X15 MDP CAD PE INTEIRO</t>
        </is>
      </c>
      <c r="G1738" s="14" t="inlineStr">
        <is>
          <t>46 SECCIONADORA 1</t>
        </is>
      </c>
      <c r="H1738" s="14" t="inlineStr">
        <is>
          <t>46 SECCIONADORA 1</t>
        </is>
      </c>
      <c r="I1738" s="9" t="inlineStr">
        <is>
          <t>46 SECCIONADORA 1</t>
        </is>
      </c>
      <c r="J1738" s="9" t="n">
        <v>624</v>
      </c>
      <c r="K1738" s="14">
        <f>IF($E1738="","",IFERROR(INDEX('01_Cad_Pecas'!$H$2:$H$5000,MATCH($E1738,'01_Cad_Pecas'!$D$2:$D$5000,0)),IFERROR(INDEX('01_Cad_Pecas'!$H$2:$H$5000,MATCH(VALUE($E1738),'01_Cad_Pecas'!$D$2:$D$5000,0)),"")))</f>
        <v/>
      </c>
      <c r="L1738" s="14">
        <f>IF($E1738="","",IFERROR(INDEX('01_Cad_Pecas'!$I$2:$I$5000,MATCH($E1738,'01_Cad_Pecas'!$D$2:$D$5000,0)),IFERROR(INDEX('01_Cad_Pecas'!$I$2:$I$5000,MATCH(VALUE($E1738),'01_Cad_Pecas'!$D$2:$D$5000,0)),"")))</f>
        <v/>
      </c>
      <c r="M1738" s="14">
        <f>IF(OR($J1738="",$L1738=""),"",IF($K1738="",0,$K1738)+$J1738*$L1738)</f>
        <v/>
      </c>
      <c r="N1738" s="9" t="n">
        <v>46205</v>
      </c>
      <c r="O1738" s="9" t="n">
        <v>624</v>
      </c>
      <c r="P1738" s="14" t="n"/>
      <c r="Q1738" s="14" t="n"/>
      <c r="R1738" s="14" t="n"/>
      <c r="S1738" s="14" t="n"/>
      <c r="T1738" s="14" t="n"/>
      <c r="U1738" s="14" t="n"/>
      <c r="V1738" s="14" t="n"/>
      <c r="W1738" s="14" t="n"/>
      <c r="X1738" s="14" t="n"/>
      <c r="Y1738" s="14" t="n"/>
      <c r="Z1738" s="14" t="n"/>
      <c r="AA1738" s="11" t="n"/>
      <c r="AB1738" s="14">
        <f>B1738&amp;"|"&amp;I1738</f>
        <v/>
      </c>
      <c r="AC1738">
        <f>IF($B1738="","","|"&amp;SUBSTITUTE(TRIM(SUBSTITUTE(SUBSTITUTE(SUBSTITUTE(SUBSTITUTE(SUBSTITUTE(SUBSTITUTE(SUBSTITUTE(SUBSTITUTE(SUBSTITUTE(SUBSTITUTE(SUBSTITUTE(SUBSTITUTE(SUBSTITUTE(SUBSTITUTE(TRIM($B1738&amp;""),CHAR(10)," "),CHAR(13)," "),"."," "),";"," "),","," "),"/"," "),"+"," "),"-"," "),"  "," "),"  "," "),"  "," "),"  "," "),"  "," "),"  "," "))," ","|")&amp;"|")</f>
        <v/>
      </c>
      <c r="AD1738">
        <f>TRIM($I1738&amp;"")</f>
        <v/>
      </c>
    </row>
    <row r="1739" ht="24" customHeight="1">
      <c r="A1739" s="9" t="n">
        <v>46205</v>
      </c>
      <c r="B1739" s="14" t="inlineStr">
        <is>
          <t>10210</t>
        </is>
      </c>
      <c r="C1739" s="14" t="n"/>
      <c r="D1739" s="14" t="inlineStr">
        <is>
          <t>46 SECCIONADORA 1</t>
        </is>
      </c>
      <c r="E1739" s="14" t="inlineStr">
        <is>
          <t>30080003</t>
        </is>
      </c>
      <c r="F1739" s="14" t="inlineStr">
        <is>
          <t>(4)TAMP INTERNO 500X400X15MDP-MESA AMST.1,36X1,36</t>
        </is>
      </c>
      <c r="G1739" s="14" t="inlineStr">
        <is>
          <t>46 SECCIONADORA 1</t>
        </is>
      </c>
      <c r="H1739" s="14" t="inlineStr">
        <is>
          <t>46 SECCIONADORA 1</t>
        </is>
      </c>
      <c r="I1739" s="9" t="inlineStr">
        <is>
          <t>46 SECCIONADORA 1</t>
        </is>
      </c>
      <c r="J1739" s="9" t="n">
        <v>43</v>
      </c>
      <c r="K1739" s="14">
        <f>IF($E1739="","",IFERROR(INDEX('01_Cad_Pecas'!$H$2:$H$5000,MATCH($E1739,'01_Cad_Pecas'!$D$2:$D$5000,0)),IFERROR(INDEX('01_Cad_Pecas'!$H$2:$H$5000,MATCH(VALUE($E1739),'01_Cad_Pecas'!$D$2:$D$5000,0)),"")))</f>
        <v/>
      </c>
      <c r="L1739" s="14">
        <f>IF($E1739="","",IFERROR(INDEX('01_Cad_Pecas'!$I$2:$I$5000,MATCH($E1739,'01_Cad_Pecas'!$D$2:$D$5000,0)),IFERROR(INDEX('01_Cad_Pecas'!$I$2:$I$5000,MATCH(VALUE($E1739),'01_Cad_Pecas'!$D$2:$D$5000,0)),"")))</f>
        <v/>
      </c>
      <c r="M1739" s="14">
        <f>IF(OR($J1739="",$L1739=""),"",IF($K1739="",0,$K1739)+$J1739*$L1739)</f>
        <v/>
      </c>
      <c r="N1739" s="9" t="n">
        <v>46205</v>
      </c>
      <c r="O1739" s="9" t="n">
        <v>43</v>
      </c>
      <c r="P1739" s="14" t="n"/>
      <c r="Q1739" s="14" t="n"/>
      <c r="R1739" s="14" t="n"/>
      <c r="S1739" s="14" t="n"/>
      <c r="T1739" s="14" t="n"/>
      <c r="U1739" s="14" t="n"/>
      <c r="V1739" s="14" t="n"/>
      <c r="W1739" s="14" t="n"/>
      <c r="X1739" s="14" t="n"/>
      <c r="Y1739" s="14" t="n"/>
      <c r="Z1739" s="14" t="n"/>
      <c r="AA1739" s="11" t="n"/>
      <c r="AB1739" s="14">
        <f>B1739&amp;"|"&amp;I1739</f>
        <v/>
      </c>
      <c r="AC1739">
        <f>IF($B1739="","","|"&amp;SUBSTITUTE(TRIM(SUBSTITUTE(SUBSTITUTE(SUBSTITUTE(SUBSTITUTE(SUBSTITUTE(SUBSTITUTE(SUBSTITUTE(SUBSTITUTE(SUBSTITUTE(SUBSTITUTE(SUBSTITUTE(SUBSTITUTE(SUBSTITUTE(SUBSTITUTE(TRIM($B1739&amp;""),CHAR(10)," "),CHAR(13)," "),"."," "),";"," "),","," "),"/"," "),"+"," "),"-"," "),"  "," "),"  "," "),"  "," "),"  "," "),"  "," "),"  "," "))," ","|")&amp;"|")</f>
        <v/>
      </c>
      <c r="AD1739">
        <f>TRIM($I1739&amp;"")</f>
        <v/>
      </c>
    </row>
    <row r="1740" ht="24" customHeight="1">
      <c r="A1740" s="9" t="n">
        <v>46205</v>
      </c>
      <c r="B1740" s="14" t="inlineStr">
        <is>
          <t>10210</t>
        </is>
      </c>
      <c r="C1740" s="14" t="n"/>
      <c r="D1740" s="14" t="inlineStr">
        <is>
          <t>46 SECCIONADORA 1</t>
        </is>
      </c>
      <c r="E1740" s="14" t="inlineStr">
        <is>
          <t>30080004</t>
        </is>
      </c>
      <c r="F1740" s="14" t="inlineStr">
        <is>
          <t>(6)TRAV. MAIOR 1320X65 (135)X15 MDP-AMST.1,36X1,36</t>
        </is>
      </c>
      <c r="G1740" s="14" t="inlineStr">
        <is>
          <t>46 SECCIONADORA 1</t>
        </is>
      </c>
      <c r="H1740" s="14" t="inlineStr">
        <is>
          <t>46 SECCIONADORA 1</t>
        </is>
      </c>
      <c r="I1740" s="9" t="inlineStr">
        <is>
          <t>46 SECCIONADORA 1</t>
        </is>
      </c>
      <c r="J1740" s="9" t="n">
        <v>86</v>
      </c>
      <c r="K1740" s="14">
        <f>IF($E1740="","",IFERROR(INDEX('01_Cad_Pecas'!$H$2:$H$5000,MATCH($E1740,'01_Cad_Pecas'!$D$2:$D$5000,0)),IFERROR(INDEX('01_Cad_Pecas'!$H$2:$H$5000,MATCH(VALUE($E1740),'01_Cad_Pecas'!$D$2:$D$5000,0)),"")))</f>
        <v/>
      </c>
      <c r="L1740" s="14">
        <f>IF($E1740="","",IFERROR(INDEX('01_Cad_Pecas'!$I$2:$I$5000,MATCH($E1740,'01_Cad_Pecas'!$D$2:$D$5000,0)),IFERROR(INDEX('01_Cad_Pecas'!$I$2:$I$5000,MATCH(VALUE($E1740),'01_Cad_Pecas'!$D$2:$D$5000,0)),"")))</f>
        <v/>
      </c>
      <c r="M1740" s="14">
        <f>IF(OR($J1740="",$L1740=""),"",IF($K1740="",0,$K1740)+$J1740*$L1740)</f>
        <v/>
      </c>
      <c r="N1740" s="9" t="n">
        <v>46205</v>
      </c>
      <c r="O1740" s="9" t="n">
        <v>86</v>
      </c>
      <c r="P1740" s="14" t="n"/>
      <c r="Q1740" s="14" t="n"/>
      <c r="R1740" s="14" t="n"/>
      <c r="S1740" s="14" t="n"/>
      <c r="T1740" s="14" t="n"/>
      <c r="U1740" s="14" t="n"/>
      <c r="V1740" s="14" t="n"/>
      <c r="W1740" s="14" t="n"/>
      <c r="X1740" s="14" t="n"/>
      <c r="Y1740" s="14" t="n"/>
      <c r="Z1740" s="14" t="n"/>
      <c r="AA1740" s="11" t="n"/>
      <c r="AB1740" s="14">
        <f>B1740&amp;"|"&amp;I1740</f>
        <v/>
      </c>
      <c r="AC1740">
        <f>IF($B1740="","","|"&amp;SUBSTITUTE(TRIM(SUBSTITUTE(SUBSTITUTE(SUBSTITUTE(SUBSTITUTE(SUBSTITUTE(SUBSTITUTE(SUBSTITUTE(SUBSTITUTE(SUBSTITUTE(SUBSTITUTE(SUBSTITUTE(SUBSTITUTE(SUBSTITUTE(SUBSTITUTE(TRIM($B1740&amp;""),CHAR(10)," "),CHAR(13)," "),"."," "),";"," "),","," "),"/"," "),"+"," "),"-"," "),"  "," "),"  "," "),"  "," "),"  "," "),"  "," "),"  "," "))," ","|")&amp;"|")</f>
        <v/>
      </c>
      <c r="AD1740">
        <f>TRIM($I1740&amp;"")</f>
        <v/>
      </c>
    </row>
    <row r="1741" ht="24" customHeight="1">
      <c r="A1741" s="9" t="n">
        <v>46205</v>
      </c>
      <c r="B1741" s="14" t="inlineStr">
        <is>
          <t>10210</t>
        </is>
      </c>
      <c r="C1741" s="14" t="n"/>
      <c r="D1741" s="14" t="inlineStr">
        <is>
          <t>46 SECCIONADORA 1</t>
        </is>
      </c>
      <c r="E1741" s="14" t="inlineStr">
        <is>
          <t>30080005</t>
        </is>
      </c>
      <c r="F1741" s="14" t="inlineStr">
        <is>
          <t>(5) TRAV. MENOR1190X65X15 MDP-MESA AMST.1,36X1,36</t>
        </is>
      </c>
      <c r="G1741" s="14" t="inlineStr">
        <is>
          <t>46 SECCIONADORA 1</t>
        </is>
      </c>
      <c r="H1741" s="14" t="inlineStr">
        <is>
          <t>46 SECCIONADORA 1</t>
        </is>
      </c>
      <c r="I1741" s="9" t="inlineStr">
        <is>
          <t>46 SECCIONADORA 1</t>
        </is>
      </c>
      <c r="J1741" s="9" t="n">
        <v>86</v>
      </c>
      <c r="K1741" s="14">
        <f>IF($E1741="","",IFERROR(INDEX('01_Cad_Pecas'!$H$2:$H$5000,MATCH($E1741,'01_Cad_Pecas'!$D$2:$D$5000,0)),IFERROR(INDEX('01_Cad_Pecas'!$H$2:$H$5000,MATCH(VALUE($E1741),'01_Cad_Pecas'!$D$2:$D$5000,0)),"")))</f>
        <v/>
      </c>
      <c r="L1741" s="14">
        <f>IF($E1741="","",IFERROR(INDEX('01_Cad_Pecas'!$I$2:$I$5000,MATCH($E1741,'01_Cad_Pecas'!$D$2:$D$5000,0)),IFERROR(INDEX('01_Cad_Pecas'!$I$2:$I$5000,MATCH(VALUE($E1741),'01_Cad_Pecas'!$D$2:$D$5000,0)),"")))</f>
        <v/>
      </c>
      <c r="M1741" s="14">
        <f>IF(OR($J1741="",$L1741=""),"",IF($K1741="",0,$K1741)+$J1741*$L1741)</f>
        <v/>
      </c>
      <c r="N1741" s="9" t="n">
        <v>46205</v>
      </c>
      <c r="O1741" s="9" t="n">
        <v>86</v>
      </c>
      <c r="P1741" s="14" t="n"/>
      <c r="Q1741" s="14" t="n"/>
      <c r="R1741" s="14" t="n"/>
      <c r="S1741" s="14" t="n"/>
      <c r="T1741" s="14" t="n"/>
      <c r="U1741" s="14" t="n"/>
      <c r="V1741" s="14" t="n"/>
      <c r="W1741" s="14" t="n"/>
      <c r="X1741" s="14" t="n"/>
      <c r="Y1741" s="14" t="n"/>
      <c r="Z1741" s="14" t="n"/>
      <c r="AA1741" s="11" t="n"/>
      <c r="AB1741" s="14">
        <f>B1741&amp;"|"&amp;I1741</f>
        <v/>
      </c>
      <c r="AC1741">
        <f>IF($B1741="","","|"&amp;SUBSTITUTE(TRIM(SUBSTITUTE(SUBSTITUTE(SUBSTITUTE(SUBSTITUTE(SUBSTITUTE(SUBSTITUTE(SUBSTITUTE(SUBSTITUTE(SUBSTITUTE(SUBSTITUTE(SUBSTITUTE(SUBSTITUTE(SUBSTITUTE(SUBSTITUTE(TRIM($B1741&amp;""),CHAR(10)," "),CHAR(13)," "),"."," "),";"," "),","," "),"/"," "),"+"," "),"-"," "),"  "," "),"  "," "),"  "," "),"  "," "),"  "," "),"  "," "))," ","|")&amp;"|")</f>
        <v/>
      </c>
      <c r="AD1741">
        <f>TRIM($I1741&amp;"")</f>
        <v/>
      </c>
    </row>
    <row r="1742" ht="24" customHeight="1">
      <c r="A1742" s="9" t="n">
        <v>46205</v>
      </c>
      <c r="B1742" s="14" t="inlineStr">
        <is>
          <t>10210</t>
        </is>
      </c>
      <c r="C1742" s="14" t="n"/>
      <c r="D1742" s="14" t="inlineStr">
        <is>
          <t>46 SECCIONADORA 1</t>
        </is>
      </c>
      <c r="E1742" s="14" t="inlineStr">
        <is>
          <t>20019001</t>
        </is>
      </c>
      <c r="F1742" s="14" t="inlineStr">
        <is>
          <t>(2-4) LATERAL 751X124X12 MDF - MESA SANTIAGO</t>
        </is>
      </c>
      <c r="G1742" s="14" t="inlineStr">
        <is>
          <t>46 SECCIONADORA 1</t>
        </is>
      </c>
      <c r="H1742" s="14" t="inlineStr">
        <is>
          <t>46 SECCIONADORA 1</t>
        </is>
      </c>
      <c r="I1742" s="9" t="inlineStr">
        <is>
          <t>46 SECCIONADORA 1</t>
        </is>
      </c>
      <c r="J1742" s="9" t="n">
        <v>80</v>
      </c>
      <c r="K1742" s="14">
        <f>IF($E1742="","",IFERROR(INDEX('01_Cad_Pecas'!$H$2:$H$5000,MATCH($E1742,'01_Cad_Pecas'!$D$2:$D$5000,0)),IFERROR(INDEX('01_Cad_Pecas'!$H$2:$H$5000,MATCH(VALUE($E1742),'01_Cad_Pecas'!$D$2:$D$5000,0)),"")))</f>
        <v/>
      </c>
      <c r="L1742" s="14">
        <f>IF($E1742="","",IFERROR(INDEX('01_Cad_Pecas'!$I$2:$I$5000,MATCH($E1742,'01_Cad_Pecas'!$D$2:$D$5000,0)),IFERROR(INDEX('01_Cad_Pecas'!$I$2:$I$5000,MATCH(VALUE($E1742),'01_Cad_Pecas'!$D$2:$D$5000,0)),"")))</f>
        <v/>
      </c>
      <c r="M1742" s="14">
        <f>IF(OR($J1742="",$L1742=""),"",IF($K1742="",0,$K1742)+$J1742*$L1742)</f>
        <v/>
      </c>
      <c r="N1742" s="9" t="n">
        <v>46205</v>
      </c>
      <c r="O1742" s="9" t="n">
        <v>80</v>
      </c>
      <c r="P1742" s="14" t="n"/>
      <c r="Q1742" s="14" t="n"/>
      <c r="R1742" s="14" t="n"/>
      <c r="S1742" s="14" t="n"/>
      <c r="T1742" s="14" t="n"/>
      <c r="U1742" s="14" t="n"/>
      <c r="V1742" s="14" t="n"/>
      <c r="W1742" s="14" t="n"/>
      <c r="X1742" s="14" t="n"/>
      <c r="Y1742" s="14" t="n"/>
      <c r="Z1742" s="14" t="n"/>
      <c r="AA1742" s="11" t="n"/>
      <c r="AB1742" s="14">
        <f>B1742&amp;"|"&amp;I1742</f>
        <v/>
      </c>
      <c r="AC1742">
        <f>IF($B1742="","","|"&amp;SUBSTITUTE(TRIM(SUBSTITUTE(SUBSTITUTE(SUBSTITUTE(SUBSTITUTE(SUBSTITUTE(SUBSTITUTE(SUBSTITUTE(SUBSTITUTE(SUBSTITUTE(SUBSTITUTE(SUBSTITUTE(SUBSTITUTE(SUBSTITUTE(SUBSTITUTE(TRIM($B1742&amp;""),CHAR(10)," "),CHAR(13)," "),"."," "),";"," "),","," "),"/"," "),"+"," "),"-"," "),"  "," "),"  "," "),"  "," "),"  "," "),"  "," "),"  "," "))," ","|")&amp;"|")</f>
        <v/>
      </c>
      <c r="AD1742">
        <f>TRIM($I1742&amp;"")</f>
        <v/>
      </c>
    </row>
    <row r="1743" ht="24" customHeight="1">
      <c r="A1743" s="9" t="n">
        <v>46205</v>
      </c>
      <c r="B1743" s="14" t="inlineStr">
        <is>
          <t>10210</t>
        </is>
      </c>
      <c r="C1743" s="14" t="n"/>
      <c r="D1743" s="14" t="inlineStr">
        <is>
          <t>46 SECCIONADORA 1</t>
        </is>
      </c>
      <c r="E1743" s="14" t="inlineStr">
        <is>
          <t>20019002</t>
        </is>
      </c>
      <c r="F1743" s="14" t="inlineStr">
        <is>
          <t>FUNDO RIPADO 751X446X12 MDF - MESA SANTIAGO</t>
        </is>
      </c>
      <c r="G1743" s="14" t="inlineStr">
        <is>
          <t>46 SECCIONADORA 1</t>
        </is>
      </c>
      <c r="H1743" s="14" t="inlineStr">
        <is>
          <t>46 SECCIONADORA 1</t>
        </is>
      </c>
      <c r="I1743" s="9" t="inlineStr">
        <is>
          <t>46 SECCIONADORA 1</t>
        </is>
      </c>
      <c r="J1743" s="9" t="n">
        <v>80</v>
      </c>
      <c r="K1743" s="14">
        <f>IF($E1743="","",IFERROR(INDEX('01_Cad_Pecas'!$H$2:$H$5000,MATCH($E1743,'01_Cad_Pecas'!$D$2:$D$5000,0)),IFERROR(INDEX('01_Cad_Pecas'!$H$2:$H$5000,MATCH(VALUE($E1743),'01_Cad_Pecas'!$D$2:$D$5000,0)),"")))</f>
        <v/>
      </c>
      <c r="L1743" s="14">
        <f>IF($E1743="","",IFERROR(INDEX('01_Cad_Pecas'!$I$2:$I$5000,MATCH($E1743,'01_Cad_Pecas'!$D$2:$D$5000,0)),IFERROR(INDEX('01_Cad_Pecas'!$I$2:$I$5000,MATCH(VALUE($E1743),'01_Cad_Pecas'!$D$2:$D$5000,0)),"")))</f>
        <v/>
      </c>
      <c r="M1743" s="14">
        <f>IF(OR($J1743="",$L1743=""),"",IF($K1743="",0,$K1743)+$J1743*$L1743)</f>
        <v/>
      </c>
      <c r="N1743" s="9" t="n">
        <v>46205</v>
      </c>
      <c r="O1743" s="9" t="n">
        <v>80</v>
      </c>
      <c r="P1743" s="14" t="n"/>
      <c r="Q1743" s="14" t="n"/>
      <c r="R1743" s="14" t="n"/>
      <c r="S1743" s="14" t="n"/>
      <c r="T1743" s="14" t="n"/>
      <c r="U1743" s="14" t="n"/>
      <c r="V1743" s="14" t="n"/>
      <c r="W1743" s="14" t="n"/>
      <c r="X1743" s="14" t="n"/>
      <c r="Y1743" s="14" t="n"/>
      <c r="Z1743" s="14" t="n"/>
      <c r="AA1743" s="11" t="n"/>
      <c r="AB1743" s="14">
        <f>B1743&amp;"|"&amp;I1743</f>
        <v/>
      </c>
      <c r="AC1743">
        <f>IF($B1743="","","|"&amp;SUBSTITUTE(TRIM(SUBSTITUTE(SUBSTITUTE(SUBSTITUTE(SUBSTITUTE(SUBSTITUTE(SUBSTITUTE(SUBSTITUTE(SUBSTITUTE(SUBSTITUTE(SUBSTITUTE(SUBSTITUTE(SUBSTITUTE(SUBSTITUTE(SUBSTITUTE(TRIM($B1743&amp;""),CHAR(10)," "),CHAR(13)," "),"."," "),";"," "),","," "),"/"," "),"+"," "),"-"," "),"  "," "),"  "," "),"  "," "),"  "," "),"  "," "),"  "," "))," ","|")&amp;"|")</f>
        <v/>
      </c>
      <c r="AD1743">
        <f>TRIM($I1743&amp;"")</f>
        <v/>
      </c>
    </row>
    <row r="1744" ht="24" customHeight="1">
      <c r="A1744" s="9" t="n">
        <v>46205</v>
      </c>
      <c r="B1744" s="14" t="inlineStr">
        <is>
          <t>10210</t>
        </is>
      </c>
      <c r="C1744" s="14" t="n"/>
      <c r="D1744" s="14" t="inlineStr">
        <is>
          <t>46 SECCIONADORA 1</t>
        </is>
      </c>
      <c r="E1744" s="14" t="inlineStr">
        <is>
          <t>20019003</t>
        </is>
      </c>
      <c r="F1744" s="14" t="inlineStr">
        <is>
          <t>(5) BASE 474X152X12 MDF - MESA SANTIAGO</t>
        </is>
      </c>
      <c r="G1744" s="14" t="inlineStr">
        <is>
          <t>46 SECCIONADORA 1</t>
        </is>
      </c>
      <c r="H1744" s="14" t="inlineStr">
        <is>
          <t>46 SECCIONADORA 1</t>
        </is>
      </c>
      <c r="I1744" s="9" t="inlineStr">
        <is>
          <t>46 SECCIONADORA 1</t>
        </is>
      </c>
      <c r="J1744" s="9" t="n">
        <v>40</v>
      </c>
      <c r="K1744" s="14">
        <f>IF($E1744="","",IFERROR(INDEX('01_Cad_Pecas'!$H$2:$H$5000,MATCH($E1744,'01_Cad_Pecas'!$D$2:$D$5000,0)),IFERROR(INDEX('01_Cad_Pecas'!$H$2:$H$5000,MATCH(VALUE($E1744),'01_Cad_Pecas'!$D$2:$D$5000,0)),"")))</f>
        <v/>
      </c>
      <c r="L1744" s="14">
        <f>IF($E1744="","",IFERROR(INDEX('01_Cad_Pecas'!$I$2:$I$5000,MATCH($E1744,'01_Cad_Pecas'!$D$2:$D$5000,0)),IFERROR(INDEX('01_Cad_Pecas'!$I$2:$I$5000,MATCH(VALUE($E1744),'01_Cad_Pecas'!$D$2:$D$5000,0)),"")))</f>
        <v/>
      </c>
      <c r="M1744" s="14">
        <f>IF(OR($J1744="",$L1744=""),"",IF($K1744="",0,$K1744)+$J1744*$L1744)</f>
        <v/>
      </c>
      <c r="N1744" s="9" t="n">
        <v>46205</v>
      </c>
      <c r="O1744" s="9" t="n">
        <v>40</v>
      </c>
      <c r="P1744" s="14" t="n"/>
      <c r="Q1744" s="14" t="n"/>
      <c r="R1744" s="14" t="n"/>
      <c r="S1744" s="14" t="n"/>
      <c r="T1744" s="14" t="n"/>
      <c r="U1744" s="14" t="n"/>
      <c r="V1744" s="14" t="n"/>
      <c r="W1744" s="14" t="n"/>
      <c r="X1744" s="14" t="n"/>
      <c r="Y1744" s="14" t="n"/>
      <c r="Z1744" s="14" t="n"/>
      <c r="AA1744" s="11" t="n"/>
      <c r="AB1744" s="14">
        <f>B1744&amp;"|"&amp;I1744</f>
        <v/>
      </c>
      <c r="AC1744">
        <f>IF($B1744="","","|"&amp;SUBSTITUTE(TRIM(SUBSTITUTE(SUBSTITUTE(SUBSTITUTE(SUBSTITUTE(SUBSTITUTE(SUBSTITUTE(SUBSTITUTE(SUBSTITUTE(SUBSTITUTE(SUBSTITUTE(SUBSTITUTE(SUBSTITUTE(SUBSTITUTE(SUBSTITUTE(TRIM($B1744&amp;""),CHAR(10)," "),CHAR(13)," "),"."," "),";"," "),","," "),"/"," "),"+"," "),"-"," "),"  "," "),"  "," "),"  "," "),"  "," "),"  "," "),"  "," "))," ","|")&amp;"|")</f>
        <v/>
      </c>
      <c r="AD1744">
        <f>TRIM($I1744&amp;"")</f>
        <v/>
      </c>
    </row>
    <row r="1745" ht="24" customHeight="1">
      <c r="A1745" s="9" t="n">
        <v>46205</v>
      </c>
      <c r="B1745" s="14" t="inlineStr">
        <is>
          <t>10210</t>
        </is>
      </c>
      <c r="C1745" s="14" t="n"/>
      <c r="D1745" s="14" t="inlineStr">
        <is>
          <t>46 SECCIONADORA 1</t>
        </is>
      </c>
      <c r="E1745" s="14" t="inlineStr">
        <is>
          <t>20019004</t>
        </is>
      </c>
      <c r="F1745" s="14" t="inlineStr">
        <is>
          <t>(3) CONTRATAMPO 540X218X12 MDF - MESA SANTIAGO</t>
        </is>
      </c>
      <c r="G1745" s="14" t="inlineStr">
        <is>
          <t>46 SECCIONADORA 1</t>
        </is>
      </c>
      <c r="H1745" s="14" t="inlineStr">
        <is>
          <t>46 SECCIONADORA 1</t>
        </is>
      </c>
      <c r="I1745" s="9" t="inlineStr">
        <is>
          <t>46 SECCIONADORA 1</t>
        </is>
      </c>
      <c r="J1745" s="9" t="n">
        <v>40</v>
      </c>
      <c r="K1745" s="14">
        <f>IF($E1745="","",IFERROR(INDEX('01_Cad_Pecas'!$H$2:$H$5000,MATCH($E1745,'01_Cad_Pecas'!$D$2:$D$5000,0)),IFERROR(INDEX('01_Cad_Pecas'!$H$2:$H$5000,MATCH(VALUE($E1745),'01_Cad_Pecas'!$D$2:$D$5000,0)),"")))</f>
        <v/>
      </c>
      <c r="L1745" s="14">
        <f>IF($E1745="","",IFERROR(INDEX('01_Cad_Pecas'!$I$2:$I$5000,MATCH($E1745,'01_Cad_Pecas'!$D$2:$D$5000,0)),IFERROR(INDEX('01_Cad_Pecas'!$I$2:$I$5000,MATCH(VALUE($E1745),'01_Cad_Pecas'!$D$2:$D$5000,0)),"")))</f>
        <v/>
      </c>
      <c r="M1745" s="14">
        <f>IF(OR($J1745="",$L1745=""),"",IF($K1745="",0,$K1745)+$J1745*$L1745)</f>
        <v/>
      </c>
      <c r="N1745" s="9" t="n">
        <v>46205</v>
      </c>
      <c r="O1745" s="9" t="n">
        <v>40</v>
      </c>
      <c r="P1745" s="14" t="n"/>
      <c r="Q1745" s="14" t="n"/>
      <c r="R1745" s="14" t="n"/>
      <c r="S1745" s="14" t="n"/>
      <c r="T1745" s="14" t="n"/>
      <c r="U1745" s="14" t="n"/>
      <c r="V1745" s="14" t="n"/>
      <c r="W1745" s="14" t="n"/>
      <c r="X1745" s="14" t="n"/>
      <c r="Y1745" s="14" t="n"/>
      <c r="Z1745" s="14" t="n"/>
      <c r="AA1745" s="11" t="n"/>
      <c r="AB1745" s="14">
        <f>B1745&amp;"|"&amp;I1745</f>
        <v/>
      </c>
      <c r="AC1745">
        <f>IF($B1745="","","|"&amp;SUBSTITUTE(TRIM(SUBSTITUTE(SUBSTITUTE(SUBSTITUTE(SUBSTITUTE(SUBSTITUTE(SUBSTITUTE(SUBSTITUTE(SUBSTITUTE(SUBSTITUTE(SUBSTITUTE(SUBSTITUTE(SUBSTITUTE(SUBSTITUTE(SUBSTITUTE(TRIM($B1745&amp;""),CHAR(10)," "),CHAR(13)," "),"."," "),";"," "),","," "),"/"," "),"+"," "),"-"," "),"  "," "),"  "," "),"  "," "),"  "," "),"  "," "),"  "," "))," ","|")&amp;"|")</f>
        <v/>
      </c>
      <c r="AD1745">
        <f>TRIM($I1745&amp;"")</f>
        <v/>
      </c>
    </row>
    <row r="1746" ht="24" customHeight="1">
      <c r="A1746" s="9" t="n">
        <v>46205</v>
      </c>
      <c r="B1746" s="14" t="inlineStr">
        <is>
          <t>10210</t>
        </is>
      </c>
      <c r="C1746" s="14" t="n"/>
      <c r="D1746" s="14" t="inlineStr">
        <is>
          <t>46 SECCIONADORA 1</t>
        </is>
      </c>
      <c r="E1746" s="14" t="inlineStr">
        <is>
          <t>20019005</t>
        </is>
      </c>
      <c r="F1746" s="14" t="inlineStr">
        <is>
          <t>RIPA 751X70X12 MDF - MESA SANTIAGO</t>
        </is>
      </c>
      <c r="G1746" s="14" t="inlineStr">
        <is>
          <t>46 SECCIONADORA 1</t>
        </is>
      </c>
      <c r="H1746" s="14" t="inlineStr">
        <is>
          <t>46 SECCIONADORA 1</t>
        </is>
      </c>
      <c r="I1746" s="9" t="inlineStr">
        <is>
          <t>46 SECCIONADORA 1</t>
        </is>
      </c>
      <c r="J1746" s="9" t="n">
        <v>436</v>
      </c>
      <c r="K1746" s="14">
        <f>IF($E1746="","",IFERROR(INDEX('01_Cad_Pecas'!$H$2:$H$5000,MATCH($E1746,'01_Cad_Pecas'!$D$2:$D$5000,0)),IFERROR(INDEX('01_Cad_Pecas'!$H$2:$H$5000,MATCH(VALUE($E1746),'01_Cad_Pecas'!$D$2:$D$5000,0)),"")))</f>
        <v/>
      </c>
      <c r="L1746" s="14">
        <f>IF($E1746="","",IFERROR(INDEX('01_Cad_Pecas'!$I$2:$I$5000,MATCH($E1746,'01_Cad_Pecas'!$D$2:$D$5000,0)),IFERROR(INDEX('01_Cad_Pecas'!$I$2:$I$5000,MATCH(VALUE($E1746),'01_Cad_Pecas'!$D$2:$D$5000,0)),"")))</f>
        <v/>
      </c>
      <c r="M1746" s="14">
        <f>IF(OR($J1746="",$L1746=""),"",IF($K1746="",0,$K1746)+$J1746*$L1746)</f>
        <v/>
      </c>
      <c r="N1746" s="9" t="n">
        <v>46205</v>
      </c>
      <c r="O1746" s="9" t="n">
        <v>436</v>
      </c>
      <c r="P1746" s="14" t="n"/>
      <c r="Q1746" s="14" t="n"/>
      <c r="R1746" s="14" t="n"/>
      <c r="S1746" s="14" t="n"/>
      <c r="T1746" s="14" t="n"/>
      <c r="U1746" s="14" t="n"/>
      <c r="V1746" s="14" t="n"/>
      <c r="W1746" s="14" t="n"/>
      <c r="X1746" s="14" t="n"/>
      <c r="Y1746" s="14" t="n"/>
      <c r="Z1746" s="14" t="n"/>
      <c r="AA1746" s="11" t="n"/>
      <c r="AB1746" s="14">
        <f>B1746&amp;"|"&amp;I1746</f>
        <v/>
      </c>
      <c r="AC1746">
        <f>IF($B1746="","","|"&amp;SUBSTITUTE(TRIM(SUBSTITUTE(SUBSTITUTE(SUBSTITUTE(SUBSTITUTE(SUBSTITUTE(SUBSTITUTE(SUBSTITUTE(SUBSTITUTE(SUBSTITUTE(SUBSTITUTE(SUBSTITUTE(SUBSTITUTE(SUBSTITUTE(SUBSTITUTE(TRIM($B1746&amp;""),CHAR(10)," "),CHAR(13)," "),"."," "),";"," "),","," "),"/"," "),"+"," "),"-"," "),"  "," "),"  "," "),"  "," "),"  "," "),"  "," "),"  "," "))," ","|")&amp;"|")</f>
        <v/>
      </c>
      <c r="AD1746">
        <f>TRIM($I1746&amp;"")</f>
        <v/>
      </c>
    </row>
    <row r="1747" ht="24" customHeight="1">
      <c r="A1747" s="9" t="n">
        <v>46205</v>
      </c>
      <c r="B1747" s="14" t="inlineStr">
        <is>
          <t>10210</t>
        </is>
      </c>
      <c r="C1747" s="14" t="n"/>
      <c r="D1747" s="14" t="inlineStr">
        <is>
          <t>46 SECCIONADORA 1</t>
        </is>
      </c>
      <c r="E1747" s="14" t="inlineStr">
        <is>
          <t>20019601</t>
        </is>
      </c>
      <c r="F1747" s="14" t="inlineStr">
        <is>
          <t>(2-5) LATERAL 751X546X12 MDF - MESA SANTIAGO 1,36</t>
        </is>
      </c>
      <c r="G1747" s="14" t="inlineStr">
        <is>
          <t>46 SECCIONADORA 1</t>
        </is>
      </c>
      <c r="H1747" s="14" t="inlineStr">
        <is>
          <t>46 SECCIONADORA 1</t>
        </is>
      </c>
      <c r="I1747" s="9" t="inlineStr">
        <is>
          <t>46 SECCIONADORA 1</t>
        </is>
      </c>
      <c r="J1747" s="9" t="n">
        <v>6</v>
      </c>
      <c r="K1747" s="14">
        <f>IF($E1747="","",IFERROR(INDEX('01_Cad_Pecas'!$H$2:$H$5000,MATCH($E1747,'01_Cad_Pecas'!$D$2:$D$5000,0)),IFERROR(INDEX('01_Cad_Pecas'!$H$2:$H$5000,MATCH(VALUE($E1747),'01_Cad_Pecas'!$D$2:$D$5000,0)),"")))</f>
        <v/>
      </c>
      <c r="L1747" s="14">
        <f>IF($E1747="","",IFERROR(INDEX('01_Cad_Pecas'!$I$2:$I$5000,MATCH($E1747,'01_Cad_Pecas'!$D$2:$D$5000,0)),IFERROR(INDEX('01_Cad_Pecas'!$I$2:$I$5000,MATCH(VALUE($E1747),'01_Cad_Pecas'!$D$2:$D$5000,0)),"")))</f>
        <v/>
      </c>
      <c r="M1747" s="14">
        <f>IF(OR($J1747="",$L1747=""),"",IF($K1747="",0,$K1747)+$J1747*$L1747)</f>
        <v/>
      </c>
      <c r="N1747" s="9" t="n">
        <v>46205</v>
      </c>
      <c r="O1747" s="9" t="n">
        <v>6</v>
      </c>
      <c r="P1747" s="14" t="n"/>
      <c r="Q1747" s="14" t="n"/>
      <c r="R1747" s="14" t="n"/>
      <c r="S1747" s="14" t="n"/>
      <c r="T1747" s="14" t="n"/>
      <c r="U1747" s="14" t="n"/>
      <c r="V1747" s="14" t="n"/>
      <c r="W1747" s="14" t="n"/>
      <c r="X1747" s="14" t="n"/>
      <c r="Y1747" s="14" t="n"/>
      <c r="Z1747" s="14" t="n"/>
      <c r="AA1747" s="11" t="n"/>
      <c r="AB1747" s="14">
        <f>B1747&amp;"|"&amp;I1747</f>
        <v/>
      </c>
      <c r="AC1747">
        <f>IF($B1747="","","|"&amp;SUBSTITUTE(TRIM(SUBSTITUTE(SUBSTITUTE(SUBSTITUTE(SUBSTITUTE(SUBSTITUTE(SUBSTITUTE(SUBSTITUTE(SUBSTITUTE(SUBSTITUTE(SUBSTITUTE(SUBSTITUTE(SUBSTITUTE(SUBSTITUTE(SUBSTITUTE(TRIM($B1747&amp;""),CHAR(10)," "),CHAR(13)," "),"."," "),";"," "),","," "),"/"," "),"+"," "),"-"," "),"  "," "),"  "," "),"  "," "),"  "," "),"  "," "),"  "," "))," ","|")&amp;"|")</f>
        <v/>
      </c>
      <c r="AD1747">
        <f>TRIM($I1747&amp;"")</f>
        <v/>
      </c>
    </row>
    <row r="1748" ht="24" customHeight="1">
      <c r="A1748" s="9" t="n">
        <v>46205</v>
      </c>
      <c r="B1748" s="14" t="inlineStr">
        <is>
          <t>10210</t>
        </is>
      </c>
      <c r="C1748" s="14" t="n"/>
      <c r="D1748" s="14" t="inlineStr">
        <is>
          <t>46 SECCIONADORA 1</t>
        </is>
      </c>
      <c r="E1748" s="14" t="inlineStr">
        <is>
          <t>20019602</t>
        </is>
      </c>
      <c r="F1748" s="14" t="inlineStr">
        <is>
          <t>FUNDO RIPADO 751X546X12 MDF - MESA SANTIAGO 1,36</t>
        </is>
      </c>
      <c r="G1748" s="14" t="inlineStr">
        <is>
          <t>46 SECCIONADORA 1</t>
        </is>
      </c>
      <c r="H1748" s="14" t="inlineStr">
        <is>
          <t>46 SECCIONADORA 1</t>
        </is>
      </c>
      <c r="I1748" s="9" t="inlineStr">
        <is>
          <t>46 SECCIONADORA 1</t>
        </is>
      </c>
      <c r="J1748" s="9" t="n">
        <v>6</v>
      </c>
      <c r="K1748" s="14">
        <f>IF($E1748="","",IFERROR(INDEX('01_Cad_Pecas'!$H$2:$H$5000,MATCH($E1748,'01_Cad_Pecas'!$D$2:$D$5000,0)),IFERROR(INDEX('01_Cad_Pecas'!$H$2:$H$5000,MATCH(VALUE($E1748),'01_Cad_Pecas'!$D$2:$D$5000,0)),"")))</f>
        <v/>
      </c>
      <c r="L1748" s="14">
        <f>IF($E1748="","",IFERROR(INDEX('01_Cad_Pecas'!$I$2:$I$5000,MATCH($E1748,'01_Cad_Pecas'!$D$2:$D$5000,0)),IFERROR(INDEX('01_Cad_Pecas'!$I$2:$I$5000,MATCH(VALUE($E1748),'01_Cad_Pecas'!$D$2:$D$5000,0)),"")))</f>
        <v/>
      </c>
      <c r="M1748" s="14">
        <f>IF(OR($J1748="",$L1748=""),"",IF($K1748="",0,$K1748)+$J1748*$L1748)</f>
        <v/>
      </c>
      <c r="N1748" s="9" t="n">
        <v>46205</v>
      </c>
      <c r="O1748" s="9" t="n">
        <v>6</v>
      </c>
      <c r="P1748" s="14" t="n"/>
      <c r="Q1748" s="14" t="n"/>
      <c r="R1748" s="14" t="n"/>
      <c r="S1748" s="14" t="n"/>
      <c r="T1748" s="14" t="n"/>
      <c r="U1748" s="14" t="n"/>
      <c r="V1748" s="14" t="n"/>
      <c r="W1748" s="14" t="n"/>
      <c r="X1748" s="14" t="n"/>
      <c r="Y1748" s="14" t="n"/>
      <c r="Z1748" s="14" t="n"/>
      <c r="AA1748" s="11" t="n"/>
      <c r="AB1748" s="14">
        <f>B1748&amp;"|"&amp;I1748</f>
        <v/>
      </c>
      <c r="AC1748">
        <f>IF($B1748="","","|"&amp;SUBSTITUTE(TRIM(SUBSTITUTE(SUBSTITUTE(SUBSTITUTE(SUBSTITUTE(SUBSTITUTE(SUBSTITUTE(SUBSTITUTE(SUBSTITUTE(SUBSTITUTE(SUBSTITUTE(SUBSTITUTE(SUBSTITUTE(SUBSTITUTE(SUBSTITUTE(TRIM($B1748&amp;""),CHAR(10)," "),CHAR(13)," "),"."," "),";"," "),","," "),"/"," "),"+"," "),"-"," "),"  "," "),"  "," "),"  "," "),"  "," "),"  "," "),"  "," "))," ","|")&amp;"|")</f>
        <v/>
      </c>
      <c r="AD1748">
        <f>TRIM($I1748&amp;"")</f>
        <v/>
      </c>
    </row>
    <row r="1749" ht="24" customHeight="1">
      <c r="A1749" s="9" t="n">
        <v>46205</v>
      </c>
      <c r="B1749" s="14" t="inlineStr">
        <is>
          <t>10210</t>
        </is>
      </c>
      <c r="C1749" s="14" t="n"/>
      <c r="D1749" s="14" t="inlineStr">
        <is>
          <t>46 SECCIONADORA 1</t>
        </is>
      </c>
      <c r="E1749" s="14" t="inlineStr">
        <is>
          <t>20019603</t>
        </is>
      </c>
      <c r="F1749" s="14" t="inlineStr">
        <is>
          <t>(3) BASE 572X572X12 MDF - MESA SANTIAGO 1,36</t>
        </is>
      </c>
      <c r="G1749" s="14" t="inlineStr">
        <is>
          <t>46 SECCIONADORA 1</t>
        </is>
      </c>
      <c r="H1749" s="14" t="inlineStr">
        <is>
          <t>46 SECCIONADORA 1</t>
        </is>
      </c>
      <c r="I1749" s="9" t="inlineStr">
        <is>
          <t>46 SECCIONADORA 1</t>
        </is>
      </c>
      <c r="J1749" s="9" t="n">
        <v>3</v>
      </c>
      <c r="K1749" s="14">
        <f>IF($E1749="","",IFERROR(INDEX('01_Cad_Pecas'!$H$2:$H$5000,MATCH($E1749,'01_Cad_Pecas'!$D$2:$D$5000,0)),IFERROR(INDEX('01_Cad_Pecas'!$H$2:$H$5000,MATCH(VALUE($E1749),'01_Cad_Pecas'!$D$2:$D$5000,0)),"")))</f>
        <v/>
      </c>
      <c r="L1749" s="14">
        <f>IF($E1749="","",IFERROR(INDEX('01_Cad_Pecas'!$I$2:$I$5000,MATCH($E1749,'01_Cad_Pecas'!$D$2:$D$5000,0)),IFERROR(INDEX('01_Cad_Pecas'!$I$2:$I$5000,MATCH(VALUE($E1749),'01_Cad_Pecas'!$D$2:$D$5000,0)),"")))</f>
        <v/>
      </c>
      <c r="M1749" s="14">
        <f>IF(OR($J1749="",$L1749=""),"",IF($K1749="",0,$K1749)+$J1749*$L1749)</f>
        <v/>
      </c>
      <c r="N1749" s="9" t="n">
        <v>46205</v>
      </c>
      <c r="O1749" s="9" t="n">
        <v>3</v>
      </c>
      <c r="P1749" s="14" t="n"/>
      <c r="Q1749" s="14" t="n"/>
      <c r="R1749" s="14" t="n"/>
      <c r="S1749" s="14" t="n"/>
      <c r="T1749" s="14" t="n"/>
      <c r="U1749" s="14" t="n"/>
      <c r="V1749" s="14" t="n"/>
      <c r="W1749" s="14" t="n"/>
      <c r="X1749" s="14" t="n"/>
      <c r="Y1749" s="14" t="n"/>
      <c r="Z1749" s="14" t="n"/>
      <c r="AA1749" s="11" t="n"/>
      <c r="AB1749" s="14">
        <f>B1749&amp;"|"&amp;I1749</f>
        <v/>
      </c>
      <c r="AC1749">
        <f>IF($B1749="","","|"&amp;SUBSTITUTE(TRIM(SUBSTITUTE(SUBSTITUTE(SUBSTITUTE(SUBSTITUTE(SUBSTITUTE(SUBSTITUTE(SUBSTITUTE(SUBSTITUTE(SUBSTITUTE(SUBSTITUTE(SUBSTITUTE(SUBSTITUTE(SUBSTITUTE(SUBSTITUTE(TRIM($B1749&amp;""),CHAR(10)," "),CHAR(13)," "),"."," "),";"," "),","," "),"/"," "),"+"," "),"-"," "),"  "," "),"  "," "),"  "," "),"  "," "),"  "," "),"  "," "))," ","|")&amp;"|")</f>
        <v/>
      </c>
      <c r="AD1749">
        <f>TRIM($I1749&amp;"")</f>
        <v/>
      </c>
    </row>
    <row r="1750" ht="24" customHeight="1">
      <c r="A1750" s="9" t="n">
        <v>46205</v>
      </c>
      <c r="B1750" s="14" t="inlineStr">
        <is>
          <t>10210</t>
        </is>
      </c>
      <c r="C1750" s="14" t="n"/>
      <c r="D1750" s="14" t="inlineStr">
        <is>
          <t>46 SECCIONADORA 1</t>
        </is>
      </c>
      <c r="E1750" s="14" t="inlineStr">
        <is>
          <t>20019606</t>
        </is>
      </c>
      <c r="F1750" s="14" t="inlineStr">
        <is>
          <t>(1-6) LATERAL RIPADA - MESA SANTIAGO 1,36</t>
        </is>
      </c>
      <c r="G1750" s="14" t="inlineStr">
        <is>
          <t>46 SECCIONADORA 1</t>
        </is>
      </c>
      <c r="H1750" s="14" t="inlineStr">
        <is>
          <t>46 SECCIONADORA 1</t>
        </is>
      </c>
      <c r="I1750" s="9" t="inlineStr">
        <is>
          <t>46 SECCIONADORA 1</t>
        </is>
      </c>
      <c r="J1750" s="9" t="n">
        <v>6</v>
      </c>
      <c r="K1750" s="14">
        <f>IF($E1750="","",IFERROR(INDEX('01_Cad_Pecas'!$H$2:$H$5000,MATCH($E1750,'01_Cad_Pecas'!$D$2:$D$5000,0)),IFERROR(INDEX('01_Cad_Pecas'!$H$2:$H$5000,MATCH(VALUE($E1750),'01_Cad_Pecas'!$D$2:$D$5000,0)),"")))</f>
        <v/>
      </c>
      <c r="L1750" s="14">
        <f>IF($E1750="","",IFERROR(INDEX('01_Cad_Pecas'!$I$2:$I$5000,MATCH($E1750,'01_Cad_Pecas'!$D$2:$D$5000,0)),IFERROR(INDEX('01_Cad_Pecas'!$I$2:$I$5000,MATCH(VALUE($E1750),'01_Cad_Pecas'!$D$2:$D$5000,0)),"")))</f>
        <v/>
      </c>
      <c r="M1750" s="14">
        <f>IF(OR($J1750="",$L1750=""),"",IF($K1750="",0,$K1750)+$J1750*$L1750)</f>
        <v/>
      </c>
      <c r="N1750" s="9" t="n">
        <v>46205</v>
      </c>
      <c r="O1750" s="9" t="n">
        <v>6</v>
      </c>
      <c r="P1750" s="14" t="n"/>
      <c r="Q1750" s="14" t="n"/>
      <c r="R1750" s="14" t="n"/>
      <c r="S1750" s="14" t="n"/>
      <c r="T1750" s="14" t="n"/>
      <c r="U1750" s="14" t="n"/>
      <c r="V1750" s="14" t="n"/>
      <c r="W1750" s="14" t="n"/>
      <c r="X1750" s="14" t="n"/>
      <c r="Y1750" s="14" t="n"/>
      <c r="Z1750" s="14" t="n"/>
      <c r="AA1750" s="11" t="n"/>
      <c r="AB1750" s="14">
        <f>B1750&amp;"|"&amp;I1750</f>
        <v/>
      </c>
      <c r="AC1750">
        <f>IF($B1750="","","|"&amp;SUBSTITUTE(TRIM(SUBSTITUTE(SUBSTITUTE(SUBSTITUTE(SUBSTITUTE(SUBSTITUTE(SUBSTITUTE(SUBSTITUTE(SUBSTITUTE(SUBSTITUTE(SUBSTITUTE(SUBSTITUTE(SUBSTITUTE(SUBSTITUTE(SUBSTITUTE(TRIM($B1750&amp;""),CHAR(10)," "),CHAR(13)," "),"."," "),";"," "),","," "),"/"," "),"+"," "),"-"," "),"  "," "),"  "," "),"  "," "),"  "," "),"  "," "),"  "," "))," ","|")&amp;"|")</f>
        <v/>
      </c>
      <c r="AD1750">
        <f>TRIM($I1750&amp;"")</f>
        <v/>
      </c>
    </row>
    <row r="1751" ht="24" customHeight="1">
      <c r="A1751" s="9" t="n">
        <v>46205</v>
      </c>
      <c r="B1751" s="14" t="inlineStr">
        <is>
          <t>10210</t>
        </is>
      </c>
      <c r="C1751" s="14" t="n"/>
      <c r="D1751" s="14" t="inlineStr">
        <is>
          <t>46 SECCIONADORA 1</t>
        </is>
      </c>
      <c r="E1751" s="14" t="inlineStr">
        <is>
          <t>30080006</t>
        </is>
      </c>
      <c r="F1751" s="14" t="inlineStr">
        <is>
          <t>(1)LAT. C/FRISO 750X590X12 MDF-MESA AMST.1,36X1,36</t>
        </is>
      </c>
      <c r="G1751" s="14" t="inlineStr">
        <is>
          <t>46 SECCIONADORA 1</t>
        </is>
      </c>
      <c r="H1751" s="14" t="inlineStr">
        <is>
          <t>46 SECCIONADORA 1</t>
        </is>
      </c>
      <c r="I1751" s="9" t="inlineStr">
        <is>
          <t>46 SECCIONADORA 1</t>
        </is>
      </c>
      <c r="J1751" s="9" t="n">
        <v>80</v>
      </c>
      <c r="K1751" s="14">
        <f>IF($E1751="","",IFERROR(INDEX('01_Cad_Pecas'!$H$2:$H$5000,MATCH($E1751,'01_Cad_Pecas'!$D$2:$D$5000,0)),IFERROR(INDEX('01_Cad_Pecas'!$H$2:$H$5000,MATCH(VALUE($E1751),'01_Cad_Pecas'!$D$2:$D$5000,0)),"")))</f>
        <v/>
      </c>
      <c r="L1751" s="14">
        <f>IF($E1751="","",IFERROR(INDEX('01_Cad_Pecas'!$I$2:$I$5000,MATCH($E1751,'01_Cad_Pecas'!$D$2:$D$5000,0)),IFERROR(INDEX('01_Cad_Pecas'!$I$2:$I$5000,MATCH(VALUE($E1751),'01_Cad_Pecas'!$D$2:$D$5000,0)),"")))</f>
        <v/>
      </c>
      <c r="M1751" s="14">
        <f>IF(OR($J1751="",$L1751=""),"",IF($K1751="",0,$K1751)+$J1751*$L1751)</f>
        <v/>
      </c>
      <c r="N1751" s="9" t="n">
        <v>46205</v>
      </c>
      <c r="O1751" s="9" t="n">
        <v>80</v>
      </c>
      <c r="P1751" s="14" t="n"/>
      <c r="Q1751" s="14" t="n"/>
      <c r="R1751" s="14" t="n"/>
      <c r="S1751" s="14" t="n"/>
      <c r="T1751" s="14" t="n"/>
      <c r="U1751" s="14" t="n"/>
      <c r="V1751" s="14" t="n"/>
      <c r="W1751" s="14" t="n"/>
      <c r="X1751" s="14" t="n"/>
      <c r="Y1751" s="14" t="n"/>
      <c r="Z1751" s="14" t="n"/>
      <c r="AA1751" s="11" t="n"/>
      <c r="AB1751" s="14">
        <f>B1751&amp;"|"&amp;I1751</f>
        <v/>
      </c>
      <c r="AC1751">
        <f>IF($B1751="","","|"&amp;SUBSTITUTE(TRIM(SUBSTITUTE(SUBSTITUTE(SUBSTITUTE(SUBSTITUTE(SUBSTITUTE(SUBSTITUTE(SUBSTITUTE(SUBSTITUTE(SUBSTITUTE(SUBSTITUTE(SUBSTITUTE(SUBSTITUTE(SUBSTITUTE(SUBSTITUTE(TRIM($B1751&amp;""),CHAR(10)," "),CHAR(13)," "),"."," "),";"," "),","," "),"/"," "),"+"," "),"-"," "),"  "," "),"  "," "),"  "," "),"  "," "),"  "," "),"  "," "))," ","|")&amp;"|")</f>
        <v/>
      </c>
      <c r="AD1751">
        <f>TRIM($I1751&amp;"")</f>
        <v/>
      </c>
    </row>
    <row r="1752" ht="24" customHeight="1">
      <c r="A1752" s="9" t="n">
        <v>46205</v>
      </c>
      <c r="B1752" s="14" t="inlineStr">
        <is>
          <t>10210</t>
        </is>
      </c>
      <c r="C1752" s="14" t="n"/>
      <c r="D1752" s="14" t="inlineStr">
        <is>
          <t>46 SECCIONADORA 1</t>
        </is>
      </c>
      <c r="E1752" s="14" t="inlineStr">
        <is>
          <t>20013102</t>
        </is>
      </c>
      <c r="F1752" s="14" t="inlineStr">
        <is>
          <t>(10)PE MAIOR 760X100 (170) X15 MDF-MIAMI 1,37X0,80</t>
        </is>
      </c>
      <c r="G1752" s="14" t="inlineStr">
        <is>
          <t>46 SECCIONADORA 1</t>
        </is>
      </c>
      <c r="H1752" s="14" t="inlineStr">
        <is>
          <t>46 SECCIONADORA 1</t>
        </is>
      </c>
      <c r="I1752" s="9" t="inlineStr">
        <is>
          <t>46 SECCIONADORA 1</t>
        </is>
      </c>
      <c r="J1752" s="9" t="n">
        <v>560</v>
      </c>
      <c r="K1752" s="14">
        <f>IF($E1752="","",IFERROR(INDEX('01_Cad_Pecas'!$H$2:$H$5000,MATCH($E1752,'01_Cad_Pecas'!$D$2:$D$5000,0)),IFERROR(INDEX('01_Cad_Pecas'!$H$2:$H$5000,MATCH(VALUE($E1752),'01_Cad_Pecas'!$D$2:$D$5000,0)),"")))</f>
        <v/>
      </c>
      <c r="L1752" s="14">
        <f>IF($E1752="","",IFERROR(INDEX('01_Cad_Pecas'!$I$2:$I$5000,MATCH($E1752,'01_Cad_Pecas'!$D$2:$D$5000,0)),IFERROR(INDEX('01_Cad_Pecas'!$I$2:$I$5000,MATCH(VALUE($E1752),'01_Cad_Pecas'!$D$2:$D$5000,0)),"")))</f>
        <v/>
      </c>
      <c r="M1752" s="14">
        <f>IF(OR($J1752="",$L1752=""),"",IF($K1752="",0,$K1752)+$J1752*$L1752)</f>
        <v/>
      </c>
      <c r="N1752" s="9" t="n">
        <v>46205</v>
      </c>
      <c r="O1752" s="9" t="n">
        <v>560</v>
      </c>
      <c r="P1752" s="14" t="n"/>
      <c r="Q1752" s="14" t="n"/>
      <c r="R1752" s="14" t="n"/>
      <c r="S1752" s="14" t="n"/>
      <c r="T1752" s="14" t="n"/>
      <c r="U1752" s="14" t="n"/>
      <c r="V1752" s="14" t="n"/>
      <c r="W1752" s="14" t="n"/>
      <c r="X1752" s="14" t="n"/>
      <c r="Y1752" s="14" t="n"/>
      <c r="Z1752" s="14" t="n"/>
      <c r="AA1752" s="11" t="n"/>
      <c r="AB1752" s="14">
        <f>B1752&amp;"|"&amp;I1752</f>
        <v/>
      </c>
      <c r="AC1752">
        <f>IF($B1752="","","|"&amp;SUBSTITUTE(TRIM(SUBSTITUTE(SUBSTITUTE(SUBSTITUTE(SUBSTITUTE(SUBSTITUTE(SUBSTITUTE(SUBSTITUTE(SUBSTITUTE(SUBSTITUTE(SUBSTITUTE(SUBSTITUTE(SUBSTITUTE(SUBSTITUTE(SUBSTITUTE(TRIM($B1752&amp;""),CHAR(10)," "),CHAR(13)," "),"."," "),";"," "),","," "),"/"," "),"+"," "),"-"," "),"  "," "),"  "," "),"  "," "),"  "," "),"  "," "),"  "," "))," ","|")&amp;"|")</f>
        <v/>
      </c>
      <c r="AD1752">
        <f>TRIM($I1752&amp;"")</f>
        <v/>
      </c>
    </row>
    <row r="1753" ht="24" customHeight="1">
      <c r="A1753" s="9" t="n">
        <v>46205</v>
      </c>
      <c r="B1753" s="14" t="inlineStr">
        <is>
          <t>10210</t>
        </is>
      </c>
      <c r="C1753" s="14" t="n"/>
      <c r="D1753" s="14" t="inlineStr">
        <is>
          <t>46 SECCIONADORA 1</t>
        </is>
      </c>
      <c r="E1753" s="14" t="inlineStr">
        <is>
          <t>20013103</t>
        </is>
      </c>
      <c r="F1753" s="14" t="inlineStr">
        <is>
          <t>(4) PE MENOR 760X85 (135) X15 MDF-MIAMI 1,37X0,80</t>
        </is>
      </c>
      <c r="G1753" s="14" t="inlineStr">
        <is>
          <t>46 SECCIONADORA 1</t>
        </is>
      </c>
      <c r="H1753" s="14" t="inlineStr">
        <is>
          <t>46 SECCIONADORA 1</t>
        </is>
      </c>
      <c r="I1753" s="9" t="inlineStr">
        <is>
          <t>46 SECCIONADORA 1</t>
        </is>
      </c>
      <c r="J1753" s="9" t="n">
        <v>560</v>
      </c>
      <c r="K1753" s="14">
        <f>IF($E1753="","",IFERROR(INDEX('01_Cad_Pecas'!$H$2:$H$5000,MATCH($E1753,'01_Cad_Pecas'!$D$2:$D$5000,0)),IFERROR(INDEX('01_Cad_Pecas'!$H$2:$H$5000,MATCH(VALUE($E1753),'01_Cad_Pecas'!$D$2:$D$5000,0)),"")))</f>
        <v/>
      </c>
      <c r="L1753" s="14">
        <f>IF($E1753="","",IFERROR(INDEX('01_Cad_Pecas'!$I$2:$I$5000,MATCH($E1753,'01_Cad_Pecas'!$D$2:$D$5000,0)),IFERROR(INDEX('01_Cad_Pecas'!$I$2:$I$5000,MATCH(VALUE($E1753),'01_Cad_Pecas'!$D$2:$D$5000,0)),"")))</f>
        <v/>
      </c>
      <c r="M1753" s="14">
        <f>IF(OR($J1753="",$L1753=""),"",IF($K1753="",0,$K1753)+$J1753*$L1753)</f>
        <v/>
      </c>
      <c r="N1753" s="9" t="n">
        <v>46205</v>
      </c>
      <c r="O1753" s="9" t="n">
        <v>560</v>
      </c>
      <c r="P1753" s="14" t="n"/>
      <c r="Q1753" s="14" t="n"/>
      <c r="R1753" s="14" t="n"/>
      <c r="S1753" s="14" t="n"/>
      <c r="T1753" s="14" t="n"/>
      <c r="U1753" s="14" t="n"/>
      <c r="V1753" s="14" t="n"/>
      <c r="W1753" s="14" t="n"/>
      <c r="X1753" s="14" t="n"/>
      <c r="Y1753" s="14" t="n"/>
      <c r="Z1753" s="14" t="n"/>
      <c r="AA1753" s="11" t="n"/>
      <c r="AB1753" s="14">
        <f>B1753&amp;"|"&amp;I1753</f>
        <v/>
      </c>
      <c r="AC1753">
        <f>IF($B1753="","","|"&amp;SUBSTITUTE(TRIM(SUBSTITUTE(SUBSTITUTE(SUBSTITUTE(SUBSTITUTE(SUBSTITUTE(SUBSTITUTE(SUBSTITUTE(SUBSTITUTE(SUBSTITUTE(SUBSTITUTE(SUBSTITUTE(SUBSTITUTE(SUBSTITUTE(SUBSTITUTE(TRIM($B1753&amp;""),CHAR(10)," "),CHAR(13)," "),"."," "),";"," "),","," "),"/"," "),"+"," "),"-"," "),"  "," "),"  "," "),"  "," "),"  "," "),"  "," "),"  "," "))," ","|")&amp;"|")</f>
        <v/>
      </c>
      <c r="AD1753">
        <f>TRIM($I1753&amp;"")</f>
        <v/>
      </c>
    </row>
    <row r="1754" ht="24" customHeight="1">
      <c r="A1754" s="9" t="n">
        <v>46205</v>
      </c>
      <c r="B1754" s="14" t="inlineStr">
        <is>
          <t>10210</t>
        </is>
      </c>
      <c r="C1754" s="14" t="n"/>
      <c r="D1754" s="14" t="inlineStr">
        <is>
          <t>46 SECCIONADORA 1</t>
        </is>
      </c>
      <c r="E1754" s="14" t="inlineStr">
        <is>
          <t>200303201</t>
        </is>
      </c>
      <c r="F1754" s="14" t="inlineStr">
        <is>
          <t>TAMPO 1365X905X15 MDF - TAMPO C/ENGROSSO R100</t>
        </is>
      </c>
      <c r="G1754" s="14" t="inlineStr">
        <is>
          <t>46 SECCIONADORA 1</t>
        </is>
      </c>
      <c r="H1754" s="14" t="inlineStr">
        <is>
          <t>46 SECCIONADORA 1</t>
        </is>
      </c>
      <c r="I1754" s="9" t="inlineStr">
        <is>
          <t>46 SECCIONADORA 1</t>
        </is>
      </c>
      <c r="J1754" s="9" t="n">
        <v>8</v>
      </c>
      <c r="K1754" s="14">
        <f>IF($E1754="","",IFERROR(INDEX('01_Cad_Pecas'!$H$2:$H$5000,MATCH($E1754,'01_Cad_Pecas'!$D$2:$D$5000,0)),IFERROR(INDEX('01_Cad_Pecas'!$H$2:$H$5000,MATCH(VALUE($E1754),'01_Cad_Pecas'!$D$2:$D$5000,0)),"")))</f>
        <v/>
      </c>
      <c r="L1754" s="14">
        <f>IF($E1754="","",IFERROR(INDEX('01_Cad_Pecas'!$I$2:$I$5000,MATCH($E1754,'01_Cad_Pecas'!$D$2:$D$5000,0)),IFERROR(INDEX('01_Cad_Pecas'!$I$2:$I$5000,MATCH(VALUE($E1754),'01_Cad_Pecas'!$D$2:$D$5000,0)),"")))</f>
        <v/>
      </c>
      <c r="M1754" s="14">
        <f>IF(OR($J1754="",$L1754=""),"",IF($K1754="",0,$K1754)+$J1754*$L1754)</f>
        <v/>
      </c>
      <c r="N1754" s="9" t="n">
        <v>46205</v>
      </c>
      <c r="O1754" s="9" t="n">
        <v>8</v>
      </c>
      <c r="P1754" s="14" t="n"/>
      <c r="Q1754" s="14" t="n"/>
      <c r="R1754" s="14" t="n"/>
      <c r="S1754" s="14" t="n"/>
      <c r="T1754" s="14" t="n"/>
      <c r="U1754" s="14" t="n"/>
      <c r="V1754" s="14" t="n"/>
      <c r="W1754" s="14" t="n"/>
      <c r="X1754" s="14" t="n"/>
      <c r="Y1754" s="14" t="n"/>
      <c r="Z1754" s="14" t="n"/>
      <c r="AA1754" s="11" t="n"/>
      <c r="AB1754" s="14">
        <f>B1754&amp;"|"&amp;I1754</f>
        <v/>
      </c>
      <c r="AC1754">
        <f>IF($B1754="","","|"&amp;SUBSTITUTE(TRIM(SUBSTITUTE(SUBSTITUTE(SUBSTITUTE(SUBSTITUTE(SUBSTITUTE(SUBSTITUTE(SUBSTITUTE(SUBSTITUTE(SUBSTITUTE(SUBSTITUTE(SUBSTITUTE(SUBSTITUTE(SUBSTITUTE(SUBSTITUTE(TRIM($B1754&amp;""),CHAR(10)," "),CHAR(13)," "),"."," "),";"," "),","," "),"/"," "),"+"," "),"-"," "),"  "," "),"  "," "),"  "," "),"  "," "),"  "," "),"  "," "))," ","|")&amp;"|")</f>
        <v/>
      </c>
      <c r="AD1754">
        <f>TRIM($I1754&amp;"")</f>
        <v/>
      </c>
    </row>
    <row r="1755" ht="24" customHeight="1">
      <c r="A1755" s="9" t="n">
        <v>46205</v>
      </c>
      <c r="B1755" s="14" t="inlineStr">
        <is>
          <t>10210</t>
        </is>
      </c>
      <c r="C1755" s="14" t="n"/>
      <c r="D1755" s="14" t="inlineStr">
        <is>
          <t>46 SECCIONADORA 1</t>
        </is>
      </c>
      <c r="E1755" s="14" t="inlineStr">
        <is>
          <t>200306201</t>
        </is>
      </c>
      <c r="F1755" s="14" t="inlineStr">
        <is>
          <t>TAMPO 1605X905X15 MDF - TAMPO C/ENGROSSO R100</t>
        </is>
      </c>
      <c r="G1755" s="14" t="inlineStr">
        <is>
          <t>46 SECCIONADORA 1</t>
        </is>
      </c>
      <c r="H1755" s="14" t="inlineStr">
        <is>
          <t>46 SECCIONADORA 1</t>
        </is>
      </c>
      <c r="I1755" s="9" t="inlineStr">
        <is>
          <t>46 SECCIONADORA 1</t>
        </is>
      </c>
      <c r="J1755" s="9" t="n">
        <v>2</v>
      </c>
      <c r="K1755" s="14">
        <f>IF($E1755="","",IFERROR(INDEX('01_Cad_Pecas'!$H$2:$H$5000,MATCH($E1755,'01_Cad_Pecas'!$D$2:$D$5000,0)),IFERROR(INDEX('01_Cad_Pecas'!$H$2:$H$5000,MATCH(VALUE($E1755),'01_Cad_Pecas'!$D$2:$D$5000,0)),"")))</f>
        <v/>
      </c>
      <c r="L1755" s="14">
        <f>IF($E1755="","",IFERROR(INDEX('01_Cad_Pecas'!$I$2:$I$5000,MATCH($E1755,'01_Cad_Pecas'!$D$2:$D$5000,0)),IFERROR(INDEX('01_Cad_Pecas'!$I$2:$I$5000,MATCH(VALUE($E1755),'01_Cad_Pecas'!$D$2:$D$5000,0)),"")))</f>
        <v/>
      </c>
      <c r="M1755" s="14">
        <f>IF(OR($J1755="",$L1755=""),"",IF($K1755="",0,$K1755)+$J1755*$L1755)</f>
        <v/>
      </c>
      <c r="N1755" s="9" t="n">
        <v>46205</v>
      </c>
      <c r="O1755" s="9" t="n">
        <v>2</v>
      </c>
      <c r="P1755" s="14" t="n"/>
      <c r="Q1755" s="14" t="n"/>
      <c r="R1755" s="14" t="n"/>
      <c r="S1755" s="14" t="n"/>
      <c r="T1755" s="14" t="n"/>
      <c r="U1755" s="14" t="n"/>
      <c r="V1755" s="14" t="n"/>
      <c r="W1755" s="14" t="n"/>
      <c r="X1755" s="14" t="n"/>
      <c r="Y1755" s="14" t="n"/>
      <c r="Z1755" s="14" t="n"/>
      <c r="AA1755" s="11" t="n"/>
      <c r="AB1755" s="14">
        <f>B1755&amp;"|"&amp;I1755</f>
        <v/>
      </c>
      <c r="AC1755">
        <f>IF($B1755="","","|"&amp;SUBSTITUTE(TRIM(SUBSTITUTE(SUBSTITUTE(SUBSTITUTE(SUBSTITUTE(SUBSTITUTE(SUBSTITUTE(SUBSTITUTE(SUBSTITUTE(SUBSTITUTE(SUBSTITUTE(SUBSTITUTE(SUBSTITUTE(SUBSTITUTE(SUBSTITUTE(TRIM($B1755&amp;""),CHAR(10)," "),CHAR(13)," "),"."," "),";"," "),","," "),"/"," "),"+"," "),"-"," "),"  "," "),"  "," "),"  "," "),"  "," "),"  "," "),"  "," "))," ","|")&amp;"|")</f>
        <v/>
      </c>
      <c r="AD1755">
        <f>TRIM($I1755&amp;"")</f>
        <v/>
      </c>
    </row>
    <row r="1756" ht="24" customHeight="1">
      <c r="A1756" s="9" t="n">
        <v>46205</v>
      </c>
      <c r="B1756" s="14" t="inlineStr">
        <is>
          <t>10210</t>
        </is>
      </c>
      <c r="C1756" s="14" t="n"/>
      <c r="D1756" s="14" t="inlineStr">
        <is>
          <t>46 SECCIONADORA 1</t>
        </is>
      </c>
      <c r="E1756" s="14" t="inlineStr">
        <is>
          <t>200308201</t>
        </is>
      </c>
      <c r="F1756" s="14" t="inlineStr">
        <is>
          <t>TAMPO 1805X905X15 MDF - TAMPO C/ENGROSSO R100</t>
        </is>
      </c>
      <c r="G1756" s="14" t="inlineStr">
        <is>
          <t>46 SECCIONADORA 1</t>
        </is>
      </c>
      <c r="H1756" s="14" t="inlineStr">
        <is>
          <t>46 SECCIONADORA 1</t>
        </is>
      </c>
      <c r="I1756" s="9" t="inlineStr">
        <is>
          <t>46 SECCIONADORA 1</t>
        </is>
      </c>
      <c r="J1756" s="9" t="n">
        <v>2</v>
      </c>
      <c r="K1756" s="14">
        <f>IF($E1756="","",IFERROR(INDEX('01_Cad_Pecas'!$H$2:$H$5000,MATCH($E1756,'01_Cad_Pecas'!$D$2:$D$5000,0)),IFERROR(INDEX('01_Cad_Pecas'!$H$2:$H$5000,MATCH(VALUE($E1756),'01_Cad_Pecas'!$D$2:$D$5000,0)),"")))</f>
        <v/>
      </c>
      <c r="L1756" s="14">
        <f>IF($E1756="","",IFERROR(INDEX('01_Cad_Pecas'!$I$2:$I$5000,MATCH($E1756,'01_Cad_Pecas'!$D$2:$D$5000,0)),IFERROR(INDEX('01_Cad_Pecas'!$I$2:$I$5000,MATCH(VALUE($E1756),'01_Cad_Pecas'!$D$2:$D$5000,0)),"")))</f>
        <v/>
      </c>
      <c r="M1756" s="14">
        <f>IF(OR($J1756="",$L1756=""),"",IF($K1756="",0,$K1756)+$J1756*$L1756)</f>
        <v/>
      </c>
      <c r="N1756" s="9" t="n">
        <v>46205</v>
      </c>
      <c r="O1756" s="9" t="n">
        <v>2</v>
      </c>
      <c r="P1756" s="14" t="n"/>
      <c r="Q1756" s="14" t="n"/>
      <c r="R1756" s="14" t="n"/>
      <c r="S1756" s="14" t="n"/>
      <c r="T1756" s="14" t="n"/>
      <c r="U1756" s="14" t="n"/>
      <c r="V1756" s="14" t="n"/>
      <c r="W1756" s="14" t="n"/>
      <c r="X1756" s="14" t="n"/>
      <c r="Y1756" s="14" t="n"/>
      <c r="Z1756" s="14" t="n"/>
      <c r="AA1756" s="11" t="n"/>
      <c r="AB1756" s="14">
        <f>B1756&amp;"|"&amp;I1756</f>
        <v/>
      </c>
      <c r="AC1756">
        <f>IF($B1756="","","|"&amp;SUBSTITUTE(TRIM(SUBSTITUTE(SUBSTITUTE(SUBSTITUTE(SUBSTITUTE(SUBSTITUTE(SUBSTITUTE(SUBSTITUTE(SUBSTITUTE(SUBSTITUTE(SUBSTITUTE(SUBSTITUTE(SUBSTITUTE(SUBSTITUTE(SUBSTITUTE(TRIM($B1756&amp;""),CHAR(10)," "),CHAR(13)," "),"."," "),";"," "),","," "),"/"," "),"+"," "),"-"," "),"  "," "),"  "," "),"  "," "),"  "," "),"  "," "),"  "," "))," ","|")&amp;"|")</f>
        <v/>
      </c>
      <c r="AD1756">
        <f>TRIM($I1756&amp;"")</f>
        <v/>
      </c>
    </row>
    <row r="1757" ht="24" customHeight="1">
      <c r="A1757" s="9" t="n">
        <v>46205</v>
      </c>
      <c r="B1757" s="14" t="inlineStr">
        <is>
          <t>10210</t>
        </is>
      </c>
      <c r="C1757" s="14" t="n"/>
      <c r="D1757" s="14" t="inlineStr">
        <is>
          <t>46 SECCIONADORA 1</t>
        </is>
      </c>
      <c r="E1757" s="14" t="inlineStr">
        <is>
          <t>20031202</t>
        </is>
      </c>
      <c r="F1757" s="14" t="inlineStr">
        <is>
          <t>(4) PE MAIOR 800(818)X100(169)X15 MDF - NOVA YORK</t>
        </is>
      </c>
      <c r="G1757" s="14" t="inlineStr">
        <is>
          <t>46 SECCIONADORA 1</t>
        </is>
      </c>
      <c r="H1757" s="14" t="inlineStr">
        <is>
          <t>46 SECCIONADORA 1</t>
        </is>
      </c>
      <c r="I1757" s="9" t="inlineStr">
        <is>
          <t>46 SECCIONADORA 1</t>
        </is>
      </c>
      <c r="J1757" s="9" t="n">
        <v>12</v>
      </c>
      <c r="K1757" s="14">
        <f>IF($E1757="","",IFERROR(INDEX('01_Cad_Pecas'!$H$2:$H$5000,MATCH($E1757,'01_Cad_Pecas'!$D$2:$D$5000,0)),IFERROR(INDEX('01_Cad_Pecas'!$H$2:$H$5000,MATCH(VALUE($E1757),'01_Cad_Pecas'!$D$2:$D$5000,0)),"")))</f>
        <v/>
      </c>
      <c r="L1757" s="14">
        <f>IF($E1757="","",IFERROR(INDEX('01_Cad_Pecas'!$I$2:$I$5000,MATCH($E1757,'01_Cad_Pecas'!$D$2:$D$5000,0)),IFERROR(INDEX('01_Cad_Pecas'!$I$2:$I$5000,MATCH(VALUE($E1757),'01_Cad_Pecas'!$D$2:$D$5000,0)),"")))</f>
        <v/>
      </c>
      <c r="M1757" s="14">
        <f>IF(OR($J1757="",$L1757=""),"",IF($K1757="",0,$K1757)+$J1757*$L1757)</f>
        <v/>
      </c>
      <c r="N1757" s="9" t="n">
        <v>46205</v>
      </c>
      <c r="O1757" s="9" t="n">
        <v>12</v>
      </c>
      <c r="P1757" s="14" t="n"/>
      <c r="Q1757" s="14" t="n"/>
      <c r="R1757" s="14" t="n"/>
      <c r="S1757" s="14" t="n"/>
      <c r="T1757" s="14" t="n"/>
      <c r="U1757" s="14" t="n"/>
      <c r="V1757" s="14" t="n"/>
      <c r="W1757" s="14" t="n"/>
      <c r="X1757" s="14" t="n"/>
      <c r="Y1757" s="14" t="n"/>
      <c r="Z1757" s="14" t="n"/>
      <c r="AA1757" s="11" t="n"/>
      <c r="AB1757" s="14">
        <f>B1757&amp;"|"&amp;I1757</f>
        <v/>
      </c>
      <c r="AC1757">
        <f>IF($B1757="","","|"&amp;SUBSTITUTE(TRIM(SUBSTITUTE(SUBSTITUTE(SUBSTITUTE(SUBSTITUTE(SUBSTITUTE(SUBSTITUTE(SUBSTITUTE(SUBSTITUTE(SUBSTITUTE(SUBSTITUTE(SUBSTITUTE(SUBSTITUTE(SUBSTITUTE(SUBSTITUTE(TRIM($B1757&amp;""),CHAR(10)," "),CHAR(13)," "),"."," "),";"," "),","," "),"/"," "),"+"," "),"-"," "),"  "," "),"  "," "),"  "," "),"  "," "),"  "," "),"  "," "))," ","|")&amp;"|")</f>
        <v/>
      </c>
      <c r="AD1757">
        <f>TRIM($I1757&amp;"")</f>
        <v/>
      </c>
    </row>
    <row r="1758" ht="24" customHeight="1">
      <c r="A1758" s="9" t="n">
        <v>46205</v>
      </c>
      <c r="B1758" s="14" t="inlineStr">
        <is>
          <t>10210</t>
        </is>
      </c>
      <c r="C1758" s="14" t="n"/>
      <c r="D1758" s="14" t="inlineStr">
        <is>
          <t>46 SECCIONADORA 1</t>
        </is>
      </c>
      <c r="E1758" s="14" t="inlineStr">
        <is>
          <t>20031203</t>
        </is>
      </c>
      <c r="F1758" s="14" t="inlineStr">
        <is>
          <t>(5) PE MENOR 800(818)X84(138)X15 MDF - NOVA YORK</t>
        </is>
      </c>
      <c r="G1758" s="14" t="inlineStr">
        <is>
          <t>46 SECCIONADORA 1</t>
        </is>
      </c>
      <c r="H1758" s="14" t="inlineStr">
        <is>
          <t>46 SECCIONADORA 1</t>
        </is>
      </c>
      <c r="I1758" s="9" t="inlineStr">
        <is>
          <t>46 SECCIONADORA 1</t>
        </is>
      </c>
      <c r="J1758" s="9" t="n">
        <v>12</v>
      </c>
      <c r="K1758" s="14">
        <f>IF($E1758="","",IFERROR(INDEX('01_Cad_Pecas'!$H$2:$H$5000,MATCH($E1758,'01_Cad_Pecas'!$D$2:$D$5000,0)),IFERROR(INDEX('01_Cad_Pecas'!$H$2:$H$5000,MATCH(VALUE($E1758),'01_Cad_Pecas'!$D$2:$D$5000,0)),"")))</f>
        <v/>
      </c>
      <c r="L1758" s="14">
        <f>IF($E1758="","",IFERROR(INDEX('01_Cad_Pecas'!$I$2:$I$5000,MATCH($E1758,'01_Cad_Pecas'!$D$2:$D$5000,0)),IFERROR(INDEX('01_Cad_Pecas'!$I$2:$I$5000,MATCH(VALUE($E1758),'01_Cad_Pecas'!$D$2:$D$5000,0)),"")))</f>
        <v/>
      </c>
      <c r="M1758" s="14">
        <f>IF(OR($J1758="",$L1758=""),"",IF($K1758="",0,$K1758)+$J1758*$L1758)</f>
        <v/>
      </c>
      <c r="N1758" s="9" t="n">
        <v>46205</v>
      </c>
      <c r="O1758" s="9" t="n">
        <v>12</v>
      </c>
      <c r="P1758" s="14" t="n"/>
      <c r="Q1758" s="14" t="n"/>
      <c r="R1758" s="14" t="n"/>
      <c r="S1758" s="14" t="n"/>
      <c r="T1758" s="14" t="n"/>
      <c r="U1758" s="14" t="n"/>
      <c r="V1758" s="14" t="n"/>
      <c r="W1758" s="14" t="n"/>
      <c r="X1758" s="14" t="n"/>
      <c r="Y1758" s="14" t="n"/>
      <c r="Z1758" s="14" t="n"/>
      <c r="AA1758" s="11" t="n"/>
      <c r="AB1758" s="14">
        <f>B1758&amp;"|"&amp;I1758</f>
        <v/>
      </c>
      <c r="AC1758">
        <f>IF($B1758="","","|"&amp;SUBSTITUTE(TRIM(SUBSTITUTE(SUBSTITUTE(SUBSTITUTE(SUBSTITUTE(SUBSTITUTE(SUBSTITUTE(SUBSTITUTE(SUBSTITUTE(SUBSTITUTE(SUBSTITUTE(SUBSTITUTE(SUBSTITUTE(SUBSTITUTE(SUBSTITUTE(TRIM($B1758&amp;""),CHAR(10)," "),CHAR(13)," "),"."," "),";"," "),","," "),"/"," "),"+"," "),"-"," "),"  "," "),"  "," "),"  "," "),"  "," "),"  "," "),"  "," "))," ","|")&amp;"|")</f>
        <v/>
      </c>
      <c r="AD1758">
        <f>TRIM($I1758&amp;"")</f>
        <v/>
      </c>
    </row>
    <row r="1759" ht="24" customHeight="1">
      <c r="A1759" s="9" t="n">
        <v>46205</v>
      </c>
      <c r="B1759" s="14" t="inlineStr">
        <is>
          <t>10210</t>
        </is>
      </c>
      <c r="C1759" s="14" t="n"/>
      <c r="D1759" s="14" t="inlineStr">
        <is>
          <t>46 SECCIONADORA 1</t>
        </is>
      </c>
      <c r="E1759" s="14" t="inlineStr">
        <is>
          <t>20031607</t>
        </is>
      </c>
      <c r="F1759" s="14" t="inlineStr">
        <is>
          <t>TAMPO 1605X905X15 MDF - MESA COM VIDRO</t>
        </is>
      </c>
      <c r="G1759" s="14" t="inlineStr">
        <is>
          <t>46 SECCIONADORA 1</t>
        </is>
      </c>
      <c r="H1759" s="14" t="inlineStr">
        <is>
          <t>46 SECCIONADORA 1</t>
        </is>
      </c>
      <c r="I1759" s="9" t="inlineStr">
        <is>
          <t>46 SECCIONADORA 1</t>
        </is>
      </c>
      <c r="J1759" s="9" t="n">
        <v>3</v>
      </c>
      <c r="K1759" s="14">
        <f>IF($E1759="","",IFERROR(INDEX('01_Cad_Pecas'!$H$2:$H$5000,MATCH($E1759,'01_Cad_Pecas'!$D$2:$D$5000,0)),IFERROR(INDEX('01_Cad_Pecas'!$H$2:$H$5000,MATCH(VALUE($E1759),'01_Cad_Pecas'!$D$2:$D$5000,0)),"")))</f>
        <v/>
      </c>
      <c r="L1759" s="14">
        <f>IF($E1759="","",IFERROR(INDEX('01_Cad_Pecas'!$I$2:$I$5000,MATCH($E1759,'01_Cad_Pecas'!$D$2:$D$5000,0)),IFERROR(INDEX('01_Cad_Pecas'!$I$2:$I$5000,MATCH(VALUE($E1759),'01_Cad_Pecas'!$D$2:$D$5000,0)),"")))</f>
        <v/>
      </c>
      <c r="M1759" s="14">
        <f>IF(OR($J1759="",$L1759=""),"",IF($K1759="",0,$K1759)+$J1759*$L1759)</f>
        <v/>
      </c>
      <c r="N1759" s="9" t="n">
        <v>46205</v>
      </c>
      <c r="O1759" s="9" t="n">
        <v>3</v>
      </c>
      <c r="P1759" s="14" t="n"/>
      <c r="Q1759" s="14" t="n"/>
      <c r="R1759" s="14" t="n"/>
      <c r="S1759" s="14" t="n"/>
      <c r="T1759" s="14" t="n"/>
      <c r="U1759" s="14" t="n"/>
      <c r="V1759" s="14" t="n"/>
      <c r="W1759" s="14" t="n"/>
      <c r="X1759" s="14" t="n"/>
      <c r="Y1759" s="14" t="n"/>
      <c r="Z1759" s="14" t="n"/>
      <c r="AA1759" s="11" t="n"/>
      <c r="AB1759" s="14">
        <f>B1759&amp;"|"&amp;I1759</f>
        <v/>
      </c>
      <c r="AC1759">
        <f>IF($B1759="","","|"&amp;SUBSTITUTE(TRIM(SUBSTITUTE(SUBSTITUTE(SUBSTITUTE(SUBSTITUTE(SUBSTITUTE(SUBSTITUTE(SUBSTITUTE(SUBSTITUTE(SUBSTITUTE(SUBSTITUTE(SUBSTITUTE(SUBSTITUTE(SUBSTITUTE(SUBSTITUTE(TRIM($B1759&amp;""),CHAR(10)," "),CHAR(13)," "),"."," "),";"," "),","," "),"/"," "),"+"," "),"-"," "),"  "," "),"  "," "),"  "," "),"  "," "),"  "," "),"  "," "))," ","|")&amp;"|")</f>
        <v/>
      </c>
      <c r="AD1759">
        <f>TRIM($I1759&amp;"")</f>
        <v/>
      </c>
    </row>
    <row r="1760" ht="24" customHeight="1">
      <c r="A1760" s="9" t="n">
        <v>46205</v>
      </c>
      <c r="B1760" s="14" t="inlineStr">
        <is>
          <t>10210</t>
        </is>
      </c>
      <c r="C1760" s="14" t="n"/>
      <c r="D1760" s="14" t="inlineStr">
        <is>
          <t>46 SECCIONADORA 1</t>
        </is>
      </c>
      <c r="E1760" s="14" t="inlineStr">
        <is>
          <t>20052001</t>
        </is>
      </c>
      <c r="F1760" s="14" t="inlineStr">
        <is>
          <t>(2-4) TRAVESSA 742X122X25 MDF - MESA ATHENAS</t>
        </is>
      </c>
      <c r="G1760" s="14" t="inlineStr">
        <is>
          <t>46 SECCIONADORA 1</t>
        </is>
      </c>
      <c r="H1760" s="14" t="inlineStr">
        <is>
          <t>46 SECCIONADORA 1</t>
        </is>
      </c>
      <c r="I1760" s="9" t="inlineStr">
        <is>
          <t>46 SECCIONADORA 1</t>
        </is>
      </c>
      <c r="J1760" s="9" t="n">
        <v>244</v>
      </c>
      <c r="K1760" s="14">
        <f>IF($E1760="","",IFERROR(INDEX('01_Cad_Pecas'!$H$2:$H$5000,MATCH($E1760,'01_Cad_Pecas'!$D$2:$D$5000,0)),IFERROR(INDEX('01_Cad_Pecas'!$H$2:$H$5000,MATCH(VALUE($E1760),'01_Cad_Pecas'!$D$2:$D$5000,0)),"")))</f>
        <v/>
      </c>
      <c r="L1760" s="14">
        <f>IF($E1760="","",IFERROR(INDEX('01_Cad_Pecas'!$I$2:$I$5000,MATCH($E1760,'01_Cad_Pecas'!$D$2:$D$5000,0)),IFERROR(INDEX('01_Cad_Pecas'!$I$2:$I$5000,MATCH(VALUE($E1760),'01_Cad_Pecas'!$D$2:$D$5000,0)),"")))</f>
        <v/>
      </c>
      <c r="M1760" s="14">
        <f>IF(OR($J1760="",$L1760=""),"",IF($K1760="",0,$K1760)+$J1760*$L1760)</f>
        <v/>
      </c>
      <c r="N1760" s="9" t="n">
        <v>46205</v>
      </c>
      <c r="O1760" s="9" t="n">
        <v>244</v>
      </c>
      <c r="P1760" s="14" t="n"/>
      <c r="Q1760" s="14" t="n"/>
      <c r="R1760" s="14" t="n"/>
      <c r="S1760" s="14" t="n"/>
      <c r="T1760" s="14" t="n"/>
      <c r="U1760" s="14" t="n"/>
      <c r="V1760" s="14" t="n"/>
      <c r="W1760" s="14" t="n"/>
      <c r="X1760" s="14" t="n"/>
      <c r="Y1760" s="14" t="n"/>
      <c r="Z1760" s="14" t="n"/>
      <c r="AA1760" s="11" t="n"/>
      <c r="AB1760" s="14">
        <f>B1760&amp;"|"&amp;I1760</f>
        <v/>
      </c>
      <c r="AC1760">
        <f>IF($B1760="","","|"&amp;SUBSTITUTE(TRIM(SUBSTITUTE(SUBSTITUTE(SUBSTITUTE(SUBSTITUTE(SUBSTITUTE(SUBSTITUTE(SUBSTITUTE(SUBSTITUTE(SUBSTITUTE(SUBSTITUTE(SUBSTITUTE(SUBSTITUTE(SUBSTITUTE(SUBSTITUTE(TRIM($B1760&amp;""),CHAR(10)," "),CHAR(13)," "),"."," "),";"," "),","," "),"/"," "),"+"," "),"-"," "),"  "," "),"  "," "),"  "," "),"  "," "),"  "," "),"  "," "))," ","|")&amp;"|")</f>
        <v/>
      </c>
      <c r="AD1760">
        <f>TRIM($I1760&amp;"")</f>
        <v/>
      </c>
    </row>
    <row r="1761" ht="24" customHeight="1">
      <c r="A1761" s="9" t="n">
        <v>46205</v>
      </c>
      <c r="B1761" s="14" t="inlineStr">
        <is>
          <t>10210</t>
        </is>
      </c>
      <c r="C1761" s="14" t="n"/>
      <c r="D1761" s="14" t="inlineStr">
        <is>
          <t>46 SECCIONADORA 1</t>
        </is>
      </c>
      <c r="E1761" s="14" t="inlineStr">
        <is>
          <t>20052002</t>
        </is>
      </c>
      <c r="F1761" s="14" t="inlineStr">
        <is>
          <t>(5) BASE MAIOR 542X124X25 MDF - MESA ATHENAS</t>
        </is>
      </c>
      <c r="G1761" s="14" t="inlineStr">
        <is>
          <t>46 SECCIONADORA 1</t>
        </is>
      </c>
      <c r="H1761" s="14" t="inlineStr">
        <is>
          <t>46 SECCIONADORA 1</t>
        </is>
      </c>
      <c r="I1761" s="9" t="inlineStr">
        <is>
          <t>46 SECCIONADORA 1</t>
        </is>
      </c>
      <c r="J1761" s="9" t="n">
        <v>50</v>
      </c>
      <c r="K1761" s="14">
        <f>IF($E1761="","",IFERROR(INDEX('01_Cad_Pecas'!$H$2:$H$5000,MATCH($E1761,'01_Cad_Pecas'!$D$2:$D$5000,0)),IFERROR(INDEX('01_Cad_Pecas'!$H$2:$H$5000,MATCH(VALUE($E1761),'01_Cad_Pecas'!$D$2:$D$5000,0)),"")))</f>
        <v/>
      </c>
      <c r="L1761" s="14">
        <f>IF($E1761="","",IFERROR(INDEX('01_Cad_Pecas'!$I$2:$I$5000,MATCH($E1761,'01_Cad_Pecas'!$D$2:$D$5000,0)),IFERROR(INDEX('01_Cad_Pecas'!$I$2:$I$5000,MATCH(VALUE($E1761),'01_Cad_Pecas'!$D$2:$D$5000,0)),"")))</f>
        <v/>
      </c>
      <c r="M1761" s="14">
        <f>IF(OR($J1761="",$L1761=""),"",IF($K1761="",0,$K1761)+$J1761*$L1761)</f>
        <v/>
      </c>
      <c r="N1761" s="9" t="n">
        <v>46205</v>
      </c>
      <c r="O1761" s="9" t="n">
        <v>50</v>
      </c>
      <c r="P1761" s="14" t="n"/>
      <c r="Q1761" s="14" t="n"/>
      <c r="R1761" s="14" t="n"/>
      <c r="S1761" s="14" t="n"/>
      <c r="T1761" s="14" t="n"/>
      <c r="U1761" s="14" t="n"/>
      <c r="V1761" s="14" t="n"/>
      <c r="W1761" s="14" t="n"/>
      <c r="X1761" s="14" t="n"/>
      <c r="Y1761" s="14" t="n"/>
      <c r="Z1761" s="14" t="n"/>
      <c r="AA1761" s="11" t="n"/>
      <c r="AB1761" s="14">
        <f>B1761&amp;"|"&amp;I1761</f>
        <v/>
      </c>
      <c r="AC1761">
        <f>IF($B1761="","","|"&amp;SUBSTITUTE(TRIM(SUBSTITUTE(SUBSTITUTE(SUBSTITUTE(SUBSTITUTE(SUBSTITUTE(SUBSTITUTE(SUBSTITUTE(SUBSTITUTE(SUBSTITUTE(SUBSTITUTE(SUBSTITUTE(SUBSTITUTE(SUBSTITUTE(SUBSTITUTE(TRIM($B1761&amp;""),CHAR(10)," "),CHAR(13)," "),"."," "),";"," "),","," "),"/"," "),"+"," "),"-"," "),"  "," "),"  "," "),"  "," "),"  "," "),"  "," "),"  "," "))," ","|")&amp;"|")</f>
        <v/>
      </c>
      <c r="AD1761">
        <f>TRIM($I1761&amp;"")</f>
        <v/>
      </c>
    </row>
    <row r="1762" ht="24" customHeight="1">
      <c r="A1762" s="9" t="n">
        <v>46205</v>
      </c>
      <c r="B1762" s="14" t="inlineStr">
        <is>
          <t>10210</t>
        </is>
      </c>
      <c r="C1762" s="14" t="n"/>
      <c r="D1762" s="14" t="inlineStr">
        <is>
          <t>46 SECCIONADORA 1</t>
        </is>
      </c>
      <c r="E1762" s="14" t="inlineStr">
        <is>
          <t>20052003</t>
        </is>
      </c>
      <c r="F1762" s="14" t="inlineStr">
        <is>
          <t>(6)BASE MENOR 386 (189)X124X25 MDF - MESA ATHENAS</t>
        </is>
      </c>
      <c r="G1762" s="14" t="inlineStr">
        <is>
          <t>46 SECCIONADORA 1</t>
        </is>
      </c>
      <c r="H1762" s="14" t="inlineStr">
        <is>
          <t>46 SECCIONADORA 1</t>
        </is>
      </c>
      <c r="I1762" s="9" t="inlineStr">
        <is>
          <t>46 SECCIONADORA 1</t>
        </is>
      </c>
      <c r="J1762" s="9" t="n">
        <v>100</v>
      </c>
      <c r="K1762" s="14">
        <f>IF($E1762="","",IFERROR(INDEX('01_Cad_Pecas'!$H$2:$H$5000,MATCH($E1762,'01_Cad_Pecas'!$D$2:$D$5000,0)),IFERROR(INDEX('01_Cad_Pecas'!$H$2:$H$5000,MATCH(VALUE($E1762),'01_Cad_Pecas'!$D$2:$D$5000,0)),"")))</f>
        <v/>
      </c>
      <c r="L1762" s="14">
        <f>IF($E1762="","",IFERROR(INDEX('01_Cad_Pecas'!$I$2:$I$5000,MATCH($E1762,'01_Cad_Pecas'!$D$2:$D$5000,0)),IFERROR(INDEX('01_Cad_Pecas'!$I$2:$I$5000,MATCH(VALUE($E1762),'01_Cad_Pecas'!$D$2:$D$5000,0)),"")))</f>
        <v/>
      </c>
      <c r="M1762" s="14">
        <f>IF(OR($J1762="",$L1762=""),"",IF($K1762="",0,$K1762)+$J1762*$L1762)</f>
        <v/>
      </c>
      <c r="N1762" s="9" t="n">
        <v>46205</v>
      </c>
      <c r="O1762" s="9" t="n">
        <v>100</v>
      </c>
      <c r="P1762" s="14" t="n"/>
      <c r="Q1762" s="14" t="n"/>
      <c r="R1762" s="14" t="n"/>
      <c r="S1762" s="14" t="n"/>
      <c r="T1762" s="14" t="n"/>
      <c r="U1762" s="14" t="n"/>
      <c r="V1762" s="14" t="n"/>
      <c r="W1762" s="14" t="n"/>
      <c r="X1762" s="14" t="n"/>
      <c r="Y1762" s="14" t="n"/>
      <c r="Z1762" s="14" t="n"/>
      <c r="AA1762" s="11" t="n"/>
      <c r="AB1762" s="14">
        <f>B1762&amp;"|"&amp;I1762</f>
        <v/>
      </c>
      <c r="AC1762">
        <f>IF($B1762="","","|"&amp;SUBSTITUTE(TRIM(SUBSTITUTE(SUBSTITUTE(SUBSTITUTE(SUBSTITUTE(SUBSTITUTE(SUBSTITUTE(SUBSTITUTE(SUBSTITUTE(SUBSTITUTE(SUBSTITUTE(SUBSTITUTE(SUBSTITUTE(SUBSTITUTE(SUBSTITUTE(TRIM($B1762&amp;""),CHAR(10)," "),CHAR(13)," "),"."," "),";"," "),","," "),"/"," "),"+"," "),"-"," "),"  "," "),"  "," "),"  "," "),"  "," "),"  "," "),"  "," "))," ","|")&amp;"|")</f>
        <v/>
      </c>
      <c r="AD1762">
        <f>TRIM($I1762&amp;"")</f>
        <v/>
      </c>
    </row>
    <row r="1763" ht="24" customHeight="1">
      <c r="A1763" s="9" t="n">
        <v>46205</v>
      </c>
      <c r="B1763" s="14" t="inlineStr">
        <is>
          <t>10210</t>
        </is>
      </c>
      <c r="C1763" s="14" t="n"/>
      <c r="D1763" s="14" t="inlineStr">
        <is>
          <t>46 SECCIONADORA 1</t>
        </is>
      </c>
      <c r="E1763" s="14" t="inlineStr">
        <is>
          <t>20052202</t>
        </is>
      </c>
      <c r="F1763" s="14" t="inlineStr">
        <is>
          <t>(5) BASE MAIOR 742X124X25 MDF - MESA ATHENAS 1,20</t>
        </is>
      </c>
      <c r="G1763" s="14" t="inlineStr">
        <is>
          <t>46 SECCIONADORA 1</t>
        </is>
      </c>
      <c r="H1763" s="14" t="inlineStr">
        <is>
          <t>46 SECCIONADORA 1</t>
        </is>
      </c>
      <c r="I1763" s="9" t="inlineStr">
        <is>
          <t>46 SECCIONADORA 1</t>
        </is>
      </c>
      <c r="J1763" s="9" t="n">
        <v>11</v>
      </c>
      <c r="K1763" s="14">
        <f>IF($E1763="","",IFERROR(INDEX('01_Cad_Pecas'!$H$2:$H$5000,MATCH($E1763,'01_Cad_Pecas'!$D$2:$D$5000,0)),IFERROR(INDEX('01_Cad_Pecas'!$H$2:$H$5000,MATCH(VALUE($E1763),'01_Cad_Pecas'!$D$2:$D$5000,0)),"")))</f>
        <v/>
      </c>
      <c r="L1763" s="14">
        <f>IF($E1763="","",IFERROR(INDEX('01_Cad_Pecas'!$I$2:$I$5000,MATCH($E1763,'01_Cad_Pecas'!$D$2:$D$5000,0)),IFERROR(INDEX('01_Cad_Pecas'!$I$2:$I$5000,MATCH(VALUE($E1763),'01_Cad_Pecas'!$D$2:$D$5000,0)),"")))</f>
        <v/>
      </c>
      <c r="M1763" s="14">
        <f>IF(OR($J1763="",$L1763=""),"",IF($K1763="",0,$K1763)+$J1763*$L1763)</f>
        <v/>
      </c>
      <c r="N1763" s="9" t="n">
        <v>46205</v>
      </c>
      <c r="O1763" s="9" t="n">
        <v>11</v>
      </c>
      <c r="P1763" s="14" t="n"/>
      <c r="Q1763" s="14" t="n"/>
      <c r="R1763" s="14" t="n"/>
      <c r="S1763" s="14" t="n"/>
      <c r="T1763" s="14" t="n"/>
      <c r="U1763" s="14" t="n"/>
      <c r="V1763" s="14" t="n"/>
      <c r="W1763" s="14" t="n"/>
      <c r="X1763" s="14" t="n"/>
      <c r="Y1763" s="14" t="n"/>
      <c r="Z1763" s="14" t="n"/>
      <c r="AA1763" s="11" t="n"/>
      <c r="AB1763" s="14">
        <f>B1763&amp;"|"&amp;I1763</f>
        <v/>
      </c>
      <c r="AC1763">
        <f>IF($B1763="","","|"&amp;SUBSTITUTE(TRIM(SUBSTITUTE(SUBSTITUTE(SUBSTITUTE(SUBSTITUTE(SUBSTITUTE(SUBSTITUTE(SUBSTITUTE(SUBSTITUTE(SUBSTITUTE(SUBSTITUTE(SUBSTITUTE(SUBSTITUTE(SUBSTITUTE(SUBSTITUTE(TRIM($B1763&amp;""),CHAR(10)," "),CHAR(13)," "),"."," "),";"," "),","," "),"/"," "),"+"," "),"-"," "),"  "," "),"  "," "),"  "," "),"  "," "),"  "," "),"  "," "))," ","|")&amp;"|")</f>
        <v/>
      </c>
      <c r="AD1763">
        <f>TRIM($I1763&amp;"")</f>
        <v/>
      </c>
    </row>
    <row r="1764" ht="24" customHeight="1">
      <c r="A1764" s="9" t="n">
        <v>46205</v>
      </c>
      <c r="B1764" s="14" t="inlineStr">
        <is>
          <t>10210</t>
        </is>
      </c>
      <c r="C1764" s="14" t="n"/>
      <c r="D1764" s="14" t="inlineStr">
        <is>
          <t>46 SECCIONADORA 1</t>
        </is>
      </c>
      <c r="E1764" s="14" t="inlineStr">
        <is>
          <t>20052203</t>
        </is>
      </c>
      <c r="F1764" s="14" t="inlineStr">
        <is>
          <t>(6)BASE MENOR 446(220)X124X25 MDF-MESA ATHENAS1,20</t>
        </is>
      </c>
      <c r="G1764" s="14" t="inlineStr">
        <is>
          <t>46 SECCIONADORA 1</t>
        </is>
      </c>
      <c r="H1764" s="14" t="inlineStr">
        <is>
          <t>46 SECCIONADORA 1</t>
        </is>
      </c>
      <c r="I1764" s="9" t="inlineStr">
        <is>
          <t>46 SECCIONADORA 1</t>
        </is>
      </c>
      <c r="J1764" s="9" t="n">
        <v>22</v>
      </c>
      <c r="K1764" s="14">
        <f>IF($E1764="","",IFERROR(INDEX('01_Cad_Pecas'!$H$2:$H$5000,MATCH($E1764,'01_Cad_Pecas'!$D$2:$D$5000,0)),IFERROR(INDEX('01_Cad_Pecas'!$H$2:$H$5000,MATCH(VALUE($E1764),'01_Cad_Pecas'!$D$2:$D$5000,0)),"")))</f>
        <v/>
      </c>
      <c r="L1764" s="14">
        <f>IF($E1764="","",IFERROR(INDEX('01_Cad_Pecas'!$I$2:$I$5000,MATCH($E1764,'01_Cad_Pecas'!$D$2:$D$5000,0)),IFERROR(INDEX('01_Cad_Pecas'!$I$2:$I$5000,MATCH(VALUE($E1764),'01_Cad_Pecas'!$D$2:$D$5000,0)),"")))</f>
        <v/>
      </c>
      <c r="M1764" s="14">
        <f>IF(OR($J1764="",$L1764=""),"",IF($K1764="",0,$K1764)+$J1764*$L1764)</f>
        <v/>
      </c>
      <c r="N1764" s="9" t="n">
        <v>46205</v>
      </c>
      <c r="O1764" s="9" t="n">
        <v>22</v>
      </c>
      <c r="P1764" s="14" t="n"/>
      <c r="Q1764" s="14" t="n"/>
      <c r="R1764" s="14" t="n"/>
      <c r="S1764" s="14" t="n"/>
      <c r="T1764" s="14" t="n"/>
      <c r="U1764" s="14" t="n"/>
      <c r="V1764" s="14" t="n"/>
      <c r="W1764" s="14" t="n"/>
      <c r="X1764" s="14" t="n"/>
      <c r="Y1764" s="14" t="n"/>
      <c r="Z1764" s="14" t="n"/>
      <c r="AA1764" s="11" t="n"/>
      <c r="AB1764" s="14">
        <f>B1764&amp;"|"&amp;I1764</f>
        <v/>
      </c>
      <c r="AC1764">
        <f>IF($B1764="","","|"&amp;SUBSTITUTE(TRIM(SUBSTITUTE(SUBSTITUTE(SUBSTITUTE(SUBSTITUTE(SUBSTITUTE(SUBSTITUTE(SUBSTITUTE(SUBSTITUTE(SUBSTITUTE(SUBSTITUTE(SUBSTITUTE(SUBSTITUTE(SUBSTITUTE(SUBSTITUTE(TRIM($B1764&amp;""),CHAR(10)," "),CHAR(13)," "),"."," "),";"," "),","," "),"/"," "),"+"," "),"-"," "),"  "," "),"  "," "),"  "," "),"  "," "),"  "," "),"  "," "))," ","|")&amp;"|")</f>
        <v/>
      </c>
      <c r="AD1764">
        <f>TRIM($I1764&amp;"")</f>
        <v/>
      </c>
    </row>
    <row r="1765" ht="24" customHeight="1">
      <c r="A1765" s="9" t="n">
        <v>46205</v>
      </c>
      <c r="B1765" s="14" t="inlineStr">
        <is>
          <t>10210</t>
        </is>
      </c>
      <c r="C1765" s="14" t="n"/>
      <c r="D1765" s="14" t="inlineStr">
        <is>
          <t>46 SECCIONADORA 1</t>
        </is>
      </c>
      <c r="E1765" s="14" t="inlineStr">
        <is>
          <t>30006804</t>
        </is>
      </c>
      <c r="F1765" s="14" t="inlineStr">
        <is>
          <t>TRAV INFERIOR 360X87X15 MDP - CAD GENOVA</t>
        </is>
      </c>
      <c r="G1765" s="14" t="inlineStr">
        <is>
          <t>46 SECCIONADORA 1</t>
        </is>
      </c>
      <c r="H1765" s="14" t="inlineStr">
        <is>
          <t>46 SECCIONADORA 1</t>
        </is>
      </c>
      <c r="I1765" s="9" t="inlineStr">
        <is>
          <t>46 SECCIONADORA 1</t>
        </is>
      </c>
      <c r="J1765" s="9" t="n">
        <v>42</v>
      </c>
      <c r="K1765" s="14">
        <f>IF($E1765="","",IFERROR(INDEX('01_Cad_Pecas'!$H$2:$H$5000,MATCH($E1765,'01_Cad_Pecas'!$D$2:$D$5000,0)),IFERROR(INDEX('01_Cad_Pecas'!$H$2:$H$5000,MATCH(VALUE($E1765),'01_Cad_Pecas'!$D$2:$D$5000,0)),"")))</f>
        <v/>
      </c>
      <c r="L1765" s="14">
        <f>IF($E1765="","",IFERROR(INDEX('01_Cad_Pecas'!$I$2:$I$5000,MATCH($E1765,'01_Cad_Pecas'!$D$2:$D$5000,0)),IFERROR(INDEX('01_Cad_Pecas'!$I$2:$I$5000,MATCH(VALUE($E1765),'01_Cad_Pecas'!$D$2:$D$5000,0)),"")))</f>
        <v/>
      </c>
      <c r="M1765" s="14">
        <f>IF(OR($J1765="",$L1765=""),"",IF($K1765="",0,$K1765)+$J1765*$L1765)</f>
        <v/>
      </c>
      <c r="N1765" s="9" t="n">
        <v>46205</v>
      </c>
      <c r="O1765" s="9" t="n">
        <v>42</v>
      </c>
      <c r="P1765" s="14" t="n"/>
      <c r="Q1765" s="14" t="n"/>
      <c r="R1765" s="14" t="n"/>
      <c r="S1765" s="14" t="n"/>
      <c r="T1765" s="14" t="n"/>
      <c r="U1765" s="14" t="n"/>
      <c r="V1765" s="14" t="n"/>
      <c r="W1765" s="14" t="n"/>
      <c r="X1765" s="14" t="n"/>
      <c r="Y1765" s="14" t="n"/>
      <c r="Z1765" s="14" t="n"/>
      <c r="AA1765" s="11" t="n"/>
      <c r="AB1765" s="14">
        <f>B1765&amp;"|"&amp;I1765</f>
        <v/>
      </c>
      <c r="AC1765">
        <f>IF($B1765="","","|"&amp;SUBSTITUTE(TRIM(SUBSTITUTE(SUBSTITUTE(SUBSTITUTE(SUBSTITUTE(SUBSTITUTE(SUBSTITUTE(SUBSTITUTE(SUBSTITUTE(SUBSTITUTE(SUBSTITUTE(SUBSTITUTE(SUBSTITUTE(SUBSTITUTE(SUBSTITUTE(TRIM($B1765&amp;""),CHAR(10)," "),CHAR(13)," "),"."," "),";"," "),","," "),"/"," "),"+"," "),"-"," "),"  "," "),"  "," "),"  "," "),"  "," "),"  "," "),"  "," "))," ","|")&amp;"|")</f>
        <v/>
      </c>
      <c r="AD1765">
        <f>TRIM($I1765&amp;"")</f>
        <v/>
      </c>
    </row>
    <row r="1766" ht="24" customHeight="1">
      <c r="A1766" s="9" t="n">
        <v>46202</v>
      </c>
      <c r="B1766" s="14" t="inlineStr">
        <is>
          <t>10199,10201</t>
        </is>
      </c>
      <c r="C1766" s="14" t="n"/>
      <c r="D1766" s="14" t="inlineStr">
        <is>
          <t>50 SECCIONADORA 2</t>
        </is>
      </c>
      <c r="E1766" s="14" t="inlineStr">
        <is>
          <t>30001204</t>
        </is>
      </c>
      <c r="F1766" s="14" t="inlineStr">
        <is>
          <t>ASSENTO 430X403X09 MDP CAD PE INTEIRO/ MADEIRA</t>
        </is>
      </c>
      <c r="G1766" s="14" t="inlineStr">
        <is>
          <t>50 SECCIONADORA 2</t>
        </is>
      </c>
      <c r="H1766" s="14" t="inlineStr">
        <is>
          <t>50 SECCIONADORA 2</t>
        </is>
      </c>
      <c r="I1766" s="9" t="inlineStr">
        <is>
          <t>50 SECCIONADORA 2</t>
        </is>
      </c>
      <c r="J1766" s="9" t="n">
        <v>776</v>
      </c>
      <c r="K1766" s="14">
        <f>IF($E1766="","",IFERROR(INDEX('01_Cad_Pecas'!$H$2:$H$5000,MATCH($E1766,'01_Cad_Pecas'!$D$2:$D$5000,0)),IFERROR(INDEX('01_Cad_Pecas'!$H$2:$H$5000,MATCH(VALUE($E1766),'01_Cad_Pecas'!$D$2:$D$5000,0)),"")))</f>
        <v/>
      </c>
      <c r="L1766" s="14">
        <f>IF($E1766="","",IFERROR(INDEX('01_Cad_Pecas'!$I$2:$I$5000,MATCH($E1766,'01_Cad_Pecas'!$D$2:$D$5000,0)),IFERROR(INDEX('01_Cad_Pecas'!$I$2:$I$5000,MATCH(VALUE($E1766),'01_Cad_Pecas'!$D$2:$D$5000,0)),"")))</f>
        <v/>
      </c>
      <c r="M1766" s="14">
        <f>IF(OR($J1766="",$L1766=""),"",IF($K1766="",0,$K1766)+$J1766*$L1766)</f>
        <v/>
      </c>
      <c r="N1766" s="9" t="n">
        <v>46202</v>
      </c>
      <c r="O1766" s="9" t="n">
        <v>776</v>
      </c>
      <c r="P1766" s="14" t="n"/>
      <c r="Q1766" s="14" t="n"/>
      <c r="R1766" s="14" t="n"/>
      <c r="S1766" s="14" t="n"/>
      <c r="T1766" s="14" t="n"/>
      <c r="U1766" s="14" t="n"/>
      <c r="V1766" s="14" t="n"/>
      <c r="W1766" s="14" t="n"/>
      <c r="X1766" s="14" t="n"/>
      <c r="Y1766" s="14" t="n"/>
      <c r="Z1766" s="14" t="n"/>
      <c r="AA1766" s="11" t="n"/>
      <c r="AB1766" s="14">
        <f>B1766&amp;"|"&amp;I1766</f>
        <v/>
      </c>
      <c r="AC1766">
        <f>IF($B1766="","","|"&amp;SUBSTITUTE(TRIM(SUBSTITUTE(SUBSTITUTE(SUBSTITUTE(SUBSTITUTE(SUBSTITUTE(SUBSTITUTE(SUBSTITUTE(SUBSTITUTE(SUBSTITUTE(SUBSTITUTE(SUBSTITUTE(SUBSTITUTE(SUBSTITUTE(SUBSTITUTE(TRIM($B1766&amp;""),CHAR(10)," "),CHAR(13)," "),"."," "),";"," "),","," "),"/"," "),"+"," "),"-"," "),"  "," "),"  "," "),"  "," "),"  "," "),"  "," "),"  "," "))," ","|")&amp;"|")</f>
        <v/>
      </c>
      <c r="AD1766">
        <f>TRIM($I1766&amp;"")</f>
        <v/>
      </c>
    </row>
    <row r="1767" ht="24" customHeight="1">
      <c r="A1767" s="9" t="n">
        <v>46202</v>
      </c>
      <c r="B1767" s="14" t="inlineStr">
        <is>
          <t>10199,10201</t>
        </is>
      </c>
      <c r="C1767" s="14" t="n"/>
      <c r="D1767" s="14" t="inlineStr">
        <is>
          <t>50 SECCIONADORA 2</t>
        </is>
      </c>
      <c r="E1767" s="14" t="inlineStr">
        <is>
          <t>30003404</t>
        </is>
      </c>
      <c r="F1767" s="14" t="inlineStr">
        <is>
          <t>ASSENTO 430X403X09 MDP - CAD DAKAR</t>
        </is>
      </c>
      <c r="G1767" s="14" t="inlineStr">
        <is>
          <t>50 SECCIONADORA 2</t>
        </is>
      </c>
      <c r="H1767" s="14" t="inlineStr">
        <is>
          <t>50 SECCIONADORA 2</t>
        </is>
      </c>
      <c r="I1767" s="9" t="inlineStr">
        <is>
          <t>50 SECCIONADORA 2</t>
        </is>
      </c>
      <c r="J1767" s="9" t="n">
        <v>52</v>
      </c>
      <c r="K1767" s="14">
        <f>IF($E1767="","",IFERROR(INDEX('01_Cad_Pecas'!$H$2:$H$5000,MATCH($E1767,'01_Cad_Pecas'!$D$2:$D$5000,0)),IFERROR(INDEX('01_Cad_Pecas'!$H$2:$H$5000,MATCH(VALUE($E1767),'01_Cad_Pecas'!$D$2:$D$5000,0)),"")))</f>
        <v/>
      </c>
      <c r="L1767" s="14">
        <f>IF($E1767="","",IFERROR(INDEX('01_Cad_Pecas'!$I$2:$I$5000,MATCH($E1767,'01_Cad_Pecas'!$D$2:$D$5000,0)),IFERROR(INDEX('01_Cad_Pecas'!$I$2:$I$5000,MATCH(VALUE($E1767),'01_Cad_Pecas'!$D$2:$D$5000,0)),"")))</f>
        <v/>
      </c>
      <c r="M1767" s="14">
        <f>IF(OR($J1767="",$L1767=""),"",IF($K1767="",0,$K1767)+$J1767*$L1767)</f>
        <v/>
      </c>
      <c r="N1767" s="9" t="n">
        <v>46202</v>
      </c>
      <c r="O1767" s="9" t="n">
        <v>52</v>
      </c>
      <c r="P1767" s="14" t="n"/>
      <c r="Q1767" s="14" t="n"/>
      <c r="R1767" s="14" t="n"/>
      <c r="S1767" s="14" t="n"/>
      <c r="T1767" s="14" t="n"/>
      <c r="U1767" s="14" t="n"/>
      <c r="V1767" s="14" t="n"/>
      <c r="W1767" s="14" t="n"/>
      <c r="X1767" s="14" t="n"/>
      <c r="Y1767" s="14" t="n"/>
      <c r="Z1767" s="14" t="n"/>
      <c r="AA1767" s="11" t="n"/>
      <c r="AB1767" s="14">
        <f>B1767&amp;"|"&amp;I1767</f>
        <v/>
      </c>
      <c r="AC1767">
        <f>IF($B1767="","","|"&amp;SUBSTITUTE(TRIM(SUBSTITUTE(SUBSTITUTE(SUBSTITUTE(SUBSTITUTE(SUBSTITUTE(SUBSTITUTE(SUBSTITUTE(SUBSTITUTE(SUBSTITUTE(SUBSTITUTE(SUBSTITUTE(SUBSTITUTE(SUBSTITUTE(SUBSTITUTE(TRIM($B1767&amp;""),CHAR(10)," "),CHAR(13)," "),"."," "),";"," "),","," "),"/"," "),"+"," "),"-"," "),"  "," "),"  "," "),"  "," "),"  "," "),"  "," "),"  "," "))," ","|")&amp;"|")</f>
        <v/>
      </c>
      <c r="AD1767">
        <f>TRIM($I1767&amp;"")</f>
        <v/>
      </c>
    </row>
    <row r="1768" ht="24" customHeight="1">
      <c r="A1768" s="9" t="n">
        <v>46202</v>
      </c>
      <c r="B1768" s="14" t="inlineStr">
        <is>
          <t>10199,10201</t>
        </is>
      </c>
      <c r="C1768" s="14" t="n"/>
      <c r="D1768" s="14" t="inlineStr">
        <is>
          <t>50 SECCIONADORA 2</t>
        </is>
      </c>
      <c r="E1768" s="14" t="inlineStr">
        <is>
          <t>30004805</t>
        </is>
      </c>
      <c r="F1768" s="14" t="inlineStr">
        <is>
          <t>ASSENTO 440X425X09 MDP - CAD SANTIAGO</t>
        </is>
      </c>
      <c r="G1768" s="14" t="inlineStr">
        <is>
          <t>50 SECCIONADORA 2</t>
        </is>
      </c>
      <c r="H1768" s="14" t="inlineStr">
        <is>
          <t>50 SECCIONADORA 2</t>
        </is>
      </c>
      <c r="I1768" s="9" t="inlineStr">
        <is>
          <t>50 SECCIONADORA 2</t>
        </is>
      </c>
      <c r="J1768" s="9" t="n">
        <v>108</v>
      </c>
      <c r="K1768" s="14">
        <f>IF($E1768="","",IFERROR(INDEX('01_Cad_Pecas'!$H$2:$H$5000,MATCH($E1768,'01_Cad_Pecas'!$D$2:$D$5000,0)),IFERROR(INDEX('01_Cad_Pecas'!$H$2:$H$5000,MATCH(VALUE($E1768),'01_Cad_Pecas'!$D$2:$D$5000,0)),"")))</f>
        <v/>
      </c>
      <c r="L1768" s="14">
        <f>IF($E1768="","",IFERROR(INDEX('01_Cad_Pecas'!$I$2:$I$5000,MATCH($E1768,'01_Cad_Pecas'!$D$2:$D$5000,0)),IFERROR(INDEX('01_Cad_Pecas'!$I$2:$I$5000,MATCH(VALUE($E1768),'01_Cad_Pecas'!$D$2:$D$5000,0)),"")))</f>
        <v/>
      </c>
      <c r="M1768" s="14">
        <f>IF(OR($J1768="",$L1768=""),"",IF($K1768="",0,$K1768)+$J1768*$L1768)</f>
        <v/>
      </c>
      <c r="N1768" s="9" t="n">
        <v>46202</v>
      </c>
      <c r="O1768" s="9" t="n">
        <v>108</v>
      </c>
      <c r="P1768" s="14" t="n"/>
      <c r="Q1768" s="14" t="n"/>
      <c r="R1768" s="14" t="n"/>
      <c r="S1768" s="14" t="n"/>
      <c r="T1768" s="14" t="n"/>
      <c r="U1768" s="14" t="n"/>
      <c r="V1768" s="14" t="n"/>
      <c r="W1768" s="14" t="n"/>
      <c r="X1768" s="14" t="n"/>
      <c r="Y1768" s="14" t="n"/>
      <c r="Z1768" s="14" t="n"/>
      <c r="AA1768" s="11" t="n"/>
      <c r="AB1768" s="14">
        <f>B1768&amp;"|"&amp;I1768</f>
        <v/>
      </c>
      <c r="AC1768">
        <f>IF($B1768="","","|"&amp;SUBSTITUTE(TRIM(SUBSTITUTE(SUBSTITUTE(SUBSTITUTE(SUBSTITUTE(SUBSTITUTE(SUBSTITUTE(SUBSTITUTE(SUBSTITUTE(SUBSTITUTE(SUBSTITUTE(SUBSTITUTE(SUBSTITUTE(SUBSTITUTE(SUBSTITUTE(TRIM($B1768&amp;""),CHAR(10)," "),CHAR(13)," "),"."," "),";"," "),","," "),"/"," "),"+"," "),"-"," "),"  "," "),"  "," "),"  "," "),"  "," "),"  "," "),"  "," "))," ","|")&amp;"|")</f>
        <v/>
      </c>
      <c r="AD1768">
        <f>TRIM($I1768&amp;"")</f>
        <v/>
      </c>
    </row>
    <row r="1769" ht="24" customHeight="1">
      <c r="A1769" s="9" t="n">
        <v>46202</v>
      </c>
      <c r="B1769" s="14" t="inlineStr">
        <is>
          <t>10199,10201</t>
        </is>
      </c>
      <c r="C1769" s="14" t="n"/>
      <c r="D1769" s="14" t="inlineStr">
        <is>
          <t>50 SECCIONADORA 2</t>
        </is>
      </c>
      <c r="E1769" s="14" t="inlineStr">
        <is>
          <t>30001308</t>
        </is>
      </c>
      <c r="F1769" s="14" t="inlineStr">
        <is>
          <t>APOIO ESPALDAR 360X40X25 MDP - PE INTEIRO</t>
        </is>
      </c>
      <c r="G1769" s="14" t="inlineStr">
        <is>
          <t>50 SECCIONADORA 2</t>
        </is>
      </c>
      <c r="H1769" s="14" t="inlineStr">
        <is>
          <t>50 SECCIONADORA 2</t>
        </is>
      </c>
      <c r="I1769" s="9" t="inlineStr">
        <is>
          <t>50 SECCIONADORA 2</t>
        </is>
      </c>
      <c r="J1769" s="9" t="n">
        <v>732</v>
      </c>
      <c r="K1769" s="14">
        <f>IF($E1769="","",IFERROR(INDEX('01_Cad_Pecas'!$H$2:$H$5000,MATCH($E1769,'01_Cad_Pecas'!$D$2:$D$5000,0)),IFERROR(INDEX('01_Cad_Pecas'!$H$2:$H$5000,MATCH(VALUE($E1769),'01_Cad_Pecas'!$D$2:$D$5000,0)),"")))</f>
        <v/>
      </c>
      <c r="L1769" s="14">
        <f>IF($E1769="","",IFERROR(INDEX('01_Cad_Pecas'!$I$2:$I$5000,MATCH($E1769,'01_Cad_Pecas'!$D$2:$D$5000,0)),IFERROR(INDEX('01_Cad_Pecas'!$I$2:$I$5000,MATCH(VALUE($E1769),'01_Cad_Pecas'!$D$2:$D$5000,0)),"")))</f>
        <v/>
      </c>
      <c r="M1769" s="14">
        <f>IF(OR($J1769="",$L1769=""),"",IF($K1769="",0,$K1769)+$J1769*$L1769)</f>
        <v/>
      </c>
      <c r="N1769" s="9" t="n">
        <v>46202</v>
      </c>
      <c r="O1769" s="9" t="n">
        <v>732</v>
      </c>
      <c r="P1769" s="14" t="n"/>
      <c r="Q1769" s="14" t="n"/>
      <c r="R1769" s="14" t="n"/>
      <c r="S1769" s="14" t="n"/>
      <c r="T1769" s="14" t="n"/>
      <c r="U1769" s="14" t="n"/>
      <c r="V1769" s="14" t="n"/>
      <c r="W1769" s="14" t="n"/>
      <c r="X1769" s="14" t="n"/>
      <c r="Y1769" s="14" t="n"/>
      <c r="Z1769" s="14" t="n"/>
      <c r="AA1769" s="11" t="n"/>
      <c r="AB1769" s="14">
        <f>B1769&amp;"|"&amp;I1769</f>
        <v/>
      </c>
      <c r="AC1769">
        <f>IF($B1769="","","|"&amp;SUBSTITUTE(TRIM(SUBSTITUTE(SUBSTITUTE(SUBSTITUTE(SUBSTITUTE(SUBSTITUTE(SUBSTITUTE(SUBSTITUTE(SUBSTITUTE(SUBSTITUTE(SUBSTITUTE(SUBSTITUTE(SUBSTITUTE(SUBSTITUTE(SUBSTITUTE(TRIM($B1769&amp;""),CHAR(10)," "),CHAR(13)," "),"."," "),";"," "),","," "),"/"," "),"+"," "),"-"," "),"  "," "),"  "," "),"  "," "),"  "," "),"  "," "),"  "," "))," ","|")&amp;"|")</f>
        <v/>
      </c>
      <c r="AD1769">
        <f>TRIM($I1769&amp;"")</f>
        <v/>
      </c>
    </row>
    <row r="1770" ht="24" customHeight="1">
      <c r="A1770" s="9" t="n">
        <v>46202</v>
      </c>
      <c r="B1770" s="14" t="inlineStr">
        <is>
          <t>10199,10201</t>
        </is>
      </c>
      <c r="C1770" s="14" t="n"/>
      <c r="D1770" s="14" t="inlineStr">
        <is>
          <t>50 SECCIONADORA 2</t>
        </is>
      </c>
      <c r="E1770" s="14" t="inlineStr">
        <is>
          <t>30001309</t>
        </is>
      </c>
      <c r="F1770" s="14" t="inlineStr">
        <is>
          <t>TRA CENTR 360X56(911)X25 MDP (14PCS) - PE INTEIRO</t>
        </is>
      </c>
      <c r="G1770" s="14" t="inlineStr">
        <is>
          <t>50 SECCIONADORA 2</t>
        </is>
      </c>
      <c r="H1770" s="14" t="inlineStr">
        <is>
          <t>50 SECCIONADORA 2</t>
        </is>
      </c>
      <c r="I1770" s="9" t="inlineStr">
        <is>
          <t>50 SECCIONADORA 2</t>
        </is>
      </c>
      <c r="J1770" s="9" t="n">
        <v>776</v>
      </c>
      <c r="K1770" s="14">
        <f>IF($E1770="","",IFERROR(INDEX('01_Cad_Pecas'!$H$2:$H$5000,MATCH($E1770,'01_Cad_Pecas'!$D$2:$D$5000,0)),IFERROR(INDEX('01_Cad_Pecas'!$H$2:$H$5000,MATCH(VALUE($E1770),'01_Cad_Pecas'!$D$2:$D$5000,0)),"")))</f>
        <v/>
      </c>
      <c r="L1770" s="14">
        <f>IF($E1770="","",IFERROR(INDEX('01_Cad_Pecas'!$I$2:$I$5000,MATCH($E1770,'01_Cad_Pecas'!$D$2:$D$5000,0)),IFERROR(INDEX('01_Cad_Pecas'!$I$2:$I$5000,MATCH(VALUE($E1770),'01_Cad_Pecas'!$D$2:$D$5000,0)),"")))</f>
        <v/>
      </c>
      <c r="M1770" s="14">
        <f>IF(OR($J1770="",$L1770=""),"",IF($K1770="",0,$K1770)+$J1770*$L1770)</f>
        <v/>
      </c>
      <c r="N1770" s="9" t="n">
        <v>46202</v>
      </c>
      <c r="O1770" s="9" t="n">
        <v>776</v>
      </c>
      <c r="P1770" s="14" t="n"/>
      <c r="Q1770" s="14" t="n"/>
      <c r="R1770" s="14" t="n"/>
      <c r="S1770" s="14" t="n"/>
      <c r="T1770" s="14" t="n"/>
      <c r="U1770" s="14" t="n"/>
      <c r="V1770" s="14" t="n"/>
      <c r="W1770" s="14" t="n"/>
      <c r="X1770" s="14" t="n"/>
      <c r="Y1770" s="14" t="n"/>
      <c r="Z1770" s="14" t="n"/>
      <c r="AA1770" s="11" t="n"/>
      <c r="AB1770" s="14">
        <f>B1770&amp;"|"&amp;I1770</f>
        <v/>
      </c>
      <c r="AC1770">
        <f>IF($B1770="","","|"&amp;SUBSTITUTE(TRIM(SUBSTITUTE(SUBSTITUTE(SUBSTITUTE(SUBSTITUTE(SUBSTITUTE(SUBSTITUTE(SUBSTITUTE(SUBSTITUTE(SUBSTITUTE(SUBSTITUTE(SUBSTITUTE(SUBSTITUTE(SUBSTITUTE(SUBSTITUTE(TRIM($B1770&amp;""),CHAR(10)," "),CHAR(13)," "),"."," "),";"," "),","," "),"/"," "),"+"," "),"-"," "),"  "," "),"  "," "),"  "," "),"  "," "),"  "," "),"  "," "))," ","|")&amp;"|")</f>
        <v/>
      </c>
      <c r="AD1770">
        <f>TRIM($I1770&amp;"")</f>
        <v/>
      </c>
    </row>
    <row r="1771" ht="24" customHeight="1">
      <c r="A1771" s="9" t="n">
        <v>46202</v>
      </c>
      <c r="B1771" s="14" t="inlineStr">
        <is>
          <t>10199,10201</t>
        </is>
      </c>
      <c r="C1771" s="14" t="n"/>
      <c r="D1771" s="14" t="inlineStr">
        <is>
          <t>50 SECCIONADORA 2</t>
        </is>
      </c>
      <c r="E1771" s="14" t="inlineStr">
        <is>
          <t>30001321</t>
        </is>
      </c>
      <c r="F1771" s="14" t="inlineStr">
        <is>
          <t>APOIO ESPA 360X40(911)X25 MDP (19PÇS) - PÉ INTEIRO</t>
        </is>
      </c>
      <c r="G1771" s="14" t="inlineStr">
        <is>
          <t>50 SECCIONADORA 2</t>
        </is>
      </c>
      <c r="H1771" s="14" t="inlineStr">
        <is>
          <t>50 SECCIONADORA 2</t>
        </is>
      </c>
      <c r="I1771" s="9" t="inlineStr">
        <is>
          <t>50 SECCIONADORA 2</t>
        </is>
      </c>
      <c r="J1771" s="9" t="n">
        <v>44</v>
      </c>
      <c r="K1771" s="14">
        <f>IF($E1771="","",IFERROR(INDEX('01_Cad_Pecas'!$H$2:$H$5000,MATCH($E1771,'01_Cad_Pecas'!$D$2:$D$5000,0)),IFERROR(INDEX('01_Cad_Pecas'!$H$2:$H$5000,MATCH(VALUE($E1771),'01_Cad_Pecas'!$D$2:$D$5000,0)),"")))</f>
        <v/>
      </c>
      <c r="L1771" s="14">
        <f>IF($E1771="","",IFERROR(INDEX('01_Cad_Pecas'!$I$2:$I$5000,MATCH($E1771,'01_Cad_Pecas'!$D$2:$D$5000,0)),IFERROR(INDEX('01_Cad_Pecas'!$I$2:$I$5000,MATCH(VALUE($E1771),'01_Cad_Pecas'!$D$2:$D$5000,0)),"")))</f>
        <v/>
      </c>
      <c r="M1771" s="14">
        <f>IF(OR($J1771="",$L1771=""),"",IF($K1771="",0,$K1771)+$J1771*$L1771)</f>
        <v/>
      </c>
      <c r="N1771" s="9" t="n">
        <v>46202</v>
      </c>
      <c r="O1771" s="9" t="n">
        <v>44</v>
      </c>
      <c r="P1771" s="14" t="n"/>
      <c r="Q1771" s="14" t="n"/>
      <c r="R1771" s="14" t="n"/>
      <c r="S1771" s="14" t="n"/>
      <c r="T1771" s="14" t="n"/>
      <c r="U1771" s="14" t="n"/>
      <c r="V1771" s="14" t="n"/>
      <c r="W1771" s="14" t="n"/>
      <c r="X1771" s="14" t="n"/>
      <c r="Y1771" s="14" t="n"/>
      <c r="Z1771" s="14" t="n"/>
      <c r="AA1771" s="11" t="n"/>
      <c r="AB1771" s="14">
        <f>B1771&amp;"|"&amp;I1771</f>
        <v/>
      </c>
      <c r="AC1771">
        <f>IF($B1771="","","|"&amp;SUBSTITUTE(TRIM(SUBSTITUTE(SUBSTITUTE(SUBSTITUTE(SUBSTITUTE(SUBSTITUTE(SUBSTITUTE(SUBSTITUTE(SUBSTITUTE(SUBSTITUTE(SUBSTITUTE(SUBSTITUTE(SUBSTITUTE(SUBSTITUTE(SUBSTITUTE(TRIM($B1771&amp;""),CHAR(10)," "),CHAR(13)," "),"."," "),";"," "),","," "),"/"," "),"+"," "),"-"," "),"  "," "),"  "," "),"  "," "),"  "," "),"  "," "),"  "," "))," ","|")&amp;"|")</f>
        <v/>
      </c>
      <c r="AD1771">
        <f>TRIM($I1771&amp;"")</f>
        <v/>
      </c>
    </row>
    <row r="1772" ht="24" customHeight="1">
      <c r="A1772" s="9" t="n">
        <v>46202</v>
      </c>
      <c r="B1772" s="14" t="inlineStr">
        <is>
          <t>10199,10201</t>
        </is>
      </c>
      <c r="C1772" s="14" t="n"/>
      <c r="D1772" s="14" t="inlineStr">
        <is>
          <t>50 SECCIONADORA 2</t>
        </is>
      </c>
      <c r="E1772" s="14" t="inlineStr">
        <is>
          <t>200306101</t>
        </is>
      </c>
      <c r="F1772" s="14" t="inlineStr">
        <is>
          <t>PE 790(800)X100X50 MDP - MESA GENOVA</t>
        </is>
      </c>
      <c r="G1772" s="14" t="inlineStr">
        <is>
          <t>50 SECCIONADORA 2</t>
        </is>
      </c>
      <c r="H1772" s="14" t="inlineStr">
        <is>
          <t>50 SECCIONADORA 2</t>
        </is>
      </c>
      <c r="I1772" s="9" t="inlineStr">
        <is>
          <t>50 SECCIONADORA 2</t>
        </is>
      </c>
      <c r="J1772" s="9" t="n">
        <v>40</v>
      </c>
      <c r="K1772" s="14">
        <f>IF($E1772="","",IFERROR(INDEX('01_Cad_Pecas'!$H$2:$H$5000,MATCH($E1772,'01_Cad_Pecas'!$D$2:$D$5000,0)),IFERROR(INDEX('01_Cad_Pecas'!$H$2:$H$5000,MATCH(VALUE($E1772),'01_Cad_Pecas'!$D$2:$D$5000,0)),"")))</f>
        <v/>
      </c>
      <c r="L1772" s="14">
        <f>IF($E1772="","",IFERROR(INDEX('01_Cad_Pecas'!$I$2:$I$5000,MATCH($E1772,'01_Cad_Pecas'!$D$2:$D$5000,0)),IFERROR(INDEX('01_Cad_Pecas'!$I$2:$I$5000,MATCH(VALUE($E1772),'01_Cad_Pecas'!$D$2:$D$5000,0)),"")))</f>
        <v/>
      </c>
      <c r="M1772" s="14">
        <f>IF(OR($J1772="",$L1772=""),"",IF($K1772="",0,$K1772)+$J1772*$L1772)</f>
        <v/>
      </c>
      <c r="N1772" s="9" t="n">
        <v>46202</v>
      </c>
      <c r="O1772" s="9" t="n">
        <v>40</v>
      </c>
      <c r="P1772" s="14" t="n"/>
      <c r="Q1772" s="14" t="n"/>
      <c r="R1772" s="14" t="n"/>
      <c r="S1772" s="14" t="n"/>
      <c r="T1772" s="14" t="n"/>
      <c r="U1772" s="14" t="n"/>
      <c r="V1772" s="14" t="n"/>
      <c r="W1772" s="14" t="n"/>
      <c r="X1772" s="14" t="n"/>
      <c r="Y1772" s="14" t="n"/>
      <c r="Z1772" s="14" t="n"/>
      <c r="AA1772" s="11" t="n"/>
      <c r="AB1772" s="14">
        <f>B1772&amp;"|"&amp;I1772</f>
        <v/>
      </c>
      <c r="AC1772">
        <f>IF($B1772="","","|"&amp;SUBSTITUTE(TRIM(SUBSTITUTE(SUBSTITUTE(SUBSTITUTE(SUBSTITUTE(SUBSTITUTE(SUBSTITUTE(SUBSTITUTE(SUBSTITUTE(SUBSTITUTE(SUBSTITUTE(SUBSTITUTE(SUBSTITUTE(SUBSTITUTE(SUBSTITUTE(TRIM($B1772&amp;""),CHAR(10)," "),CHAR(13)," "),"."," "),";"," "),","," "),"/"," "),"+"," "),"-"," "),"  "," "),"  "," "),"  "," "),"  "," "),"  "," "),"  "," "))," ","|")&amp;"|")</f>
        <v/>
      </c>
      <c r="AD1772">
        <f>TRIM($I1772&amp;"")</f>
        <v/>
      </c>
    </row>
    <row r="1773" ht="24" customHeight="1">
      <c r="A1773" s="9" t="n">
        <v>46202</v>
      </c>
      <c r="B1773" s="14" t="inlineStr">
        <is>
          <t>10199,10201</t>
        </is>
      </c>
      <c r="C1773" s="14" t="n"/>
      <c r="D1773" s="14" t="inlineStr">
        <is>
          <t>50 SECCIONADORA 2</t>
        </is>
      </c>
      <c r="E1773" s="14" t="inlineStr">
        <is>
          <t>200306102</t>
        </is>
      </c>
      <c r="F1773" s="14" t="inlineStr">
        <is>
          <t>BASE DOS PES 634(653)X95X50 MDP - MESA GENOVA</t>
        </is>
      </c>
      <c r="G1773" s="14" t="inlineStr">
        <is>
          <t>50 SECCIONADORA 2</t>
        </is>
      </c>
      <c r="H1773" s="14" t="inlineStr">
        <is>
          <t>50 SECCIONADORA 2</t>
        </is>
      </c>
      <c r="I1773" s="9" t="inlineStr">
        <is>
          <t>50 SECCIONADORA 2</t>
        </is>
      </c>
      <c r="J1773" s="9" t="n">
        <v>20</v>
      </c>
      <c r="K1773" s="14">
        <f>IF($E1773="","",IFERROR(INDEX('01_Cad_Pecas'!$H$2:$H$5000,MATCH($E1773,'01_Cad_Pecas'!$D$2:$D$5000,0)),IFERROR(INDEX('01_Cad_Pecas'!$H$2:$H$5000,MATCH(VALUE($E1773),'01_Cad_Pecas'!$D$2:$D$5000,0)),"")))</f>
        <v/>
      </c>
      <c r="L1773" s="14">
        <f>IF($E1773="","",IFERROR(INDEX('01_Cad_Pecas'!$I$2:$I$5000,MATCH($E1773,'01_Cad_Pecas'!$D$2:$D$5000,0)),IFERROR(INDEX('01_Cad_Pecas'!$I$2:$I$5000,MATCH(VALUE($E1773),'01_Cad_Pecas'!$D$2:$D$5000,0)),"")))</f>
        <v/>
      </c>
      <c r="M1773" s="14">
        <f>IF(OR($J1773="",$L1773=""),"",IF($K1773="",0,$K1773)+$J1773*$L1773)</f>
        <v/>
      </c>
      <c r="N1773" s="9" t="n">
        <v>46202</v>
      </c>
      <c r="O1773" s="9" t="n">
        <v>20</v>
      </c>
      <c r="P1773" s="14" t="n"/>
      <c r="Q1773" s="14" t="n"/>
      <c r="R1773" s="14" t="n"/>
      <c r="S1773" s="14" t="n"/>
      <c r="T1773" s="14" t="n"/>
      <c r="U1773" s="14" t="n"/>
      <c r="V1773" s="14" t="n"/>
      <c r="W1773" s="14" t="n"/>
      <c r="X1773" s="14" t="n"/>
      <c r="Y1773" s="14" t="n"/>
      <c r="Z1773" s="14" t="n"/>
      <c r="AA1773" s="11" t="n"/>
      <c r="AB1773" s="14">
        <f>B1773&amp;"|"&amp;I1773</f>
        <v/>
      </c>
      <c r="AC1773">
        <f>IF($B1773="","","|"&amp;SUBSTITUTE(TRIM(SUBSTITUTE(SUBSTITUTE(SUBSTITUTE(SUBSTITUTE(SUBSTITUTE(SUBSTITUTE(SUBSTITUTE(SUBSTITUTE(SUBSTITUTE(SUBSTITUTE(SUBSTITUTE(SUBSTITUTE(SUBSTITUTE(SUBSTITUTE(TRIM($B1773&amp;""),CHAR(10)," "),CHAR(13)," "),"."," "),";"," "),","," "),"/"," "),"+"," "),"-"," "),"  "," "),"  "," "),"  "," "),"  "," "),"  "," "),"  "," "))," ","|")&amp;"|")</f>
        <v/>
      </c>
      <c r="AD1773">
        <f>TRIM($I1773&amp;"")</f>
        <v/>
      </c>
    </row>
    <row r="1774" ht="24" customHeight="1">
      <c r="A1774" s="9" t="n">
        <v>46202</v>
      </c>
      <c r="B1774" s="14" t="inlineStr">
        <is>
          <t>10199,10201</t>
        </is>
      </c>
      <c r="C1774" s="14" t="n"/>
      <c r="D1774" s="14" t="inlineStr">
        <is>
          <t>50 SECCIONADORA 2</t>
        </is>
      </c>
      <c r="E1774" s="14" t="inlineStr">
        <is>
          <t>200306103</t>
        </is>
      </c>
      <c r="F1774" s="14" t="inlineStr">
        <is>
          <t>TRAVESSA MENOR 393X120X18 MDF - MESA GENOVA</t>
        </is>
      </c>
      <c r="G1774" s="14" t="inlineStr">
        <is>
          <t>50 SECCIONADORA 2</t>
        </is>
      </c>
      <c r="H1774" s="14" t="inlineStr">
        <is>
          <t>50 SECCIONADORA 2</t>
        </is>
      </c>
      <c r="I1774" s="9" t="inlineStr">
        <is>
          <t>50 SECCIONADORA 2</t>
        </is>
      </c>
      <c r="J1774" s="9" t="n">
        <v>20</v>
      </c>
      <c r="K1774" s="14">
        <f>IF($E1774="","",IFERROR(INDEX('01_Cad_Pecas'!$H$2:$H$5000,MATCH($E1774,'01_Cad_Pecas'!$D$2:$D$5000,0)),IFERROR(INDEX('01_Cad_Pecas'!$H$2:$H$5000,MATCH(VALUE($E1774),'01_Cad_Pecas'!$D$2:$D$5000,0)),"")))</f>
        <v/>
      </c>
      <c r="L1774" s="14">
        <f>IF($E1774="","",IFERROR(INDEX('01_Cad_Pecas'!$I$2:$I$5000,MATCH($E1774,'01_Cad_Pecas'!$D$2:$D$5000,0)),IFERROR(INDEX('01_Cad_Pecas'!$I$2:$I$5000,MATCH(VALUE($E1774),'01_Cad_Pecas'!$D$2:$D$5000,0)),"")))</f>
        <v/>
      </c>
      <c r="M1774" s="14">
        <f>IF(OR($J1774="",$L1774=""),"",IF($K1774="",0,$K1774)+$J1774*$L1774)</f>
        <v/>
      </c>
      <c r="N1774" s="9" t="n">
        <v>46202</v>
      </c>
      <c r="O1774" s="9" t="n">
        <v>20</v>
      </c>
      <c r="P1774" s="14" t="n"/>
      <c r="Q1774" s="14" t="n"/>
      <c r="R1774" s="14" t="n"/>
      <c r="S1774" s="14" t="n"/>
      <c r="T1774" s="14" t="n"/>
      <c r="U1774" s="14" t="n"/>
      <c r="V1774" s="14" t="n"/>
      <c r="W1774" s="14" t="n"/>
      <c r="X1774" s="14" t="n"/>
      <c r="Y1774" s="14" t="n"/>
      <c r="Z1774" s="14" t="n"/>
      <c r="AA1774" s="11" t="n"/>
      <c r="AB1774" s="14">
        <f>B1774&amp;"|"&amp;I1774</f>
        <v/>
      </c>
      <c r="AC1774">
        <f>IF($B1774="","","|"&amp;SUBSTITUTE(TRIM(SUBSTITUTE(SUBSTITUTE(SUBSTITUTE(SUBSTITUTE(SUBSTITUTE(SUBSTITUTE(SUBSTITUTE(SUBSTITUTE(SUBSTITUTE(SUBSTITUTE(SUBSTITUTE(SUBSTITUTE(SUBSTITUTE(SUBSTITUTE(TRIM($B1774&amp;""),CHAR(10)," "),CHAR(13)," "),"."," "),";"," "),","," "),"/"," "),"+"," "),"-"," "),"  "," "),"  "," "),"  "," "),"  "," "),"  "," "),"  "," "))," ","|")&amp;"|")</f>
        <v/>
      </c>
      <c r="AD1774">
        <f>TRIM($I1774&amp;"")</f>
        <v/>
      </c>
    </row>
    <row r="1775" ht="24" customHeight="1">
      <c r="A1775" s="9" t="n">
        <v>46202</v>
      </c>
      <c r="B1775" s="14" t="inlineStr">
        <is>
          <t>10199,10201</t>
        </is>
      </c>
      <c r="C1775" s="14" t="n"/>
      <c r="D1775" s="14" t="inlineStr">
        <is>
          <t>50 SECCIONADORA 2</t>
        </is>
      </c>
      <c r="E1775" s="14" t="inlineStr">
        <is>
          <t>200306104</t>
        </is>
      </c>
      <c r="F1775" s="14" t="inlineStr">
        <is>
          <t>TRAVESSA MAIOR 1000X120X18 MDF - MESA GENOVA</t>
        </is>
      </c>
      <c r="G1775" s="14" t="inlineStr">
        <is>
          <t>50 SECCIONADORA 2</t>
        </is>
      </c>
      <c r="H1775" s="14" t="inlineStr">
        <is>
          <t>50 SECCIONADORA 2</t>
        </is>
      </c>
      <c r="I1775" s="9" t="inlineStr">
        <is>
          <t>50 SECCIONADORA 2</t>
        </is>
      </c>
      <c r="J1775" s="9" t="n">
        <v>20</v>
      </c>
      <c r="K1775" s="14">
        <f>IF($E1775="","",IFERROR(INDEX('01_Cad_Pecas'!$H$2:$H$5000,MATCH($E1775,'01_Cad_Pecas'!$D$2:$D$5000,0)),IFERROR(INDEX('01_Cad_Pecas'!$H$2:$H$5000,MATCH(VALUE($E1775),'01_Cad_Pecas'!$D$2:$D$5000,0)),"")))</f>
        <v/>
      </c>
      <c r="L1775" s="14">
        <f>IF($E1775="","",IFERROR(INDEX('01_Cad_Pecas'!$I$2:$I$5000,MATCH($E1775,'01_Cad_Pecas'!$D$2:$D$5000,0)),IFERROR(INDEX('01_Cad_Pecas'!$I$2:$I$5000,MATCH(VALUE($E1775),'01_Cad_Pecas'!$D$2:$D$5000,0)),"")))</f>
        <v/>
      </c>
      <c r="M1775" s="14">
        <f>IF(OR($J1775="",$L1775=""),"",IF($K1775="",0,$K1775)+$J1775*$L1775)</f>
        <v/>
      </c>
      <c r="N1775" s="9" t="n">
        <v>46202</v>
      </c>
      <c r="O1775" s="9" t="n">
        <v>20</v>
      </c>
      <c r="P1775" s="14" t="n"/>
      <c r="Q1775" s="14" t="n"/>
      <c r="R1775" s="14" t="n"/>
      <c r="S1775" s="14" t="n"/>
      <c r="T1775" s="14" t="n"/>
      <c r="U1775" s="14" t="n"/>
      <c r="V1775" s="14" t="n"/>
      <c r="W1775" s="14" t="n"/>
      <c r="X1775" s="14" t="n"/>
      <c r="Y1775" s="14" t="n"/>
      <c r="Z1775" s="14" t="n"/>
      <c r="AA1775" s="11" t="n"/>
      <c r="AB1775" s="14">
        <f>B1775&amp;"|"&amp;I1775</f>
        <v/>
      </c>
      <c r="AC1775">
        <f>IF($B1775="","","|"&amp;SUBSTITUTE(TRIM(SUBSTITUTE(SUBSTITUTE(SUBSTITUTE(SUBSTITUTE(SUBSTITUTE(SUBSTITUTE(SUBSTITUTE(SUBSTITUTE(SUBSTITUTE(SUBSTITUTE(SUBSTITUTE(SUBSTITUTE(SUBSTITUTE(SUBSTITUTE(TRIM($B1775&amp;""),CHAR(10)," "),CHAR(13)," "),"."," "),";"," "),","," "),"/"," "),"+"," "),"-"," "),"  "," "),"  "," "),"  "," "),"  "," "),"  "," "),"  "," "))," ","|")&amp;"|")</f>
        <v/>
      </c>
      <c r="AD1775">
        <f>TRIM($I1775&amp;"")</f>
        <v/>
      </c>
    </row>
    <row r="1776" ht="24" customHeight="1">
      <c r="A1776" s="9" t="n">
        <v>46202</v>
      </c>
      <c r="B1776" s="14" t="inlineStr">
        <is>
          <t>10199,10201</t>
        </is>
      </c>
      <c r="C1776" s="14" t="n"/>
      <c r="D1776" s="14" t="inlineStr">
        <is>
          <t>50 SECCIONADORA 2</t>
        </is>
      </c>
      <c r="E1776" s="14" t="inlineStr">
        <is>
          <t>200306202</t>
        </is>
      </c>
      <c r="F1776" s="14" t="inlineStr">
        <is>
          <t>ENGROSSO 1 1405X100X25 MDP - TAMPO C/ENGROSSO R100</t>
        </is>
      </c>
      <c r="G1776" s="14" t="inlineStr">
        <is>
          <t>50 SECCIONADORA 2</t>
        </is>
      </c>
      <c r="H1776" s="14" t="inlineStr">
        <is>
          <t>50 SECCIONADORA 2</t>
        </is>
      </c>
      <c r="I1776" s="9" t="inlineStr">
        <is>
          <t>50 SECCIONADORA 2</t>
        </is>
      </c>
      <c r="J1776" s="9" t="n">
        <v>20</v>
      </c>
      <c r="K1776" s="14">
        <f>IF($E1776="","",IFERROR(INDEX('01_Cad_Pecas'!$H$2:$H$5000,MATCH($E1776,'01_Cad_Pecas'!$D$2:$D$5000,0)),IFERROR(INDEX('01_Cad_Pecas'!$H$2:$H$5000,MATCH(VALUE($E1776),'01_Cad_Pecas'!$D$2:$D$5000,0)),"")))</f>
        <v/>
      </c>
      <c r="L1776" s="14">
        <f>IF($E1776="","",IFERROR(INDEX('01_Cad_Pecas'!$I$2:$I$5000,MATCH($E1776,'01_Cad_Pecas'!$D$2:$D$5000,0)),IFERROR(INDEX('01_Cad_Pecas'!$I$2:$I$5000,MATCH(VALUE($E1776),'01_Cad_Pecas'!$D$2:$D$5000,0)),"")))</f>
        <v/>
      </c>
      <c r="M1776" s="14">
        <f>IF(OR($J1776="",$L1776=""),"",IF($K1776="",0,$K1776)+$J1776*$L1776)</f>
        <v/>
      </c>
      <c r="N1776" s="9" t="n">
        <v>46202</v>
      </c>
      <c r="O1776" s="9" t="n">
        <v>20</v>
      </c>
      <c r="P1776" s="14" t="n"/>
      <c r="Q1776" s="14" t="n"/>
      <c r="R1776" s="14" t="n"/>
      <c r="S1776" s="14" t="n"/>
      <c r="T1776" s="14" t="n"/>
      <c r="U1776" s="14" t="n"/>
      <c r="V1776" s="14" t="n"/>
      <c r="W1776" s="14" t="n"/>
      <c r="X1776" s="14" t="n"/>
      <c r="Y1776" s="14" t="n"/>
      <c r="Z1776" s="14" t="n"/>
      <c r="AA1776" s="11" t="n"/>
      <c r="AB1776" s="14">
        <f>B1776&amp;"|"&amp;I1776</f>
        <v/>
      </c>
      <c r="AC1776">
        <f>IF($B1776="","","|"&amp;SUBSTITUTE(TRIM(SUBSTITUTE(SUBSTITUTE(SUBSTITUTE(SUBSTITUTE(SUBSTITUTE(SUBSTITUTE(SUBSTITUTE(SUBSTITUTE(SUBSTITUTE(SUBSTITUTE(SUBSTITUTE(SUBSTITUTE(SUBSTITUTE(SUBSTITUTE(TRIM($B1776&amp;""),CHAR(10)," "),CHAR(13)," "),"."," "),";"," "),","," "),"/"," "),"+"," "),"-"," "),"  "," "),"  "," "),"  "," "),"  "," "),"  "," "),"  "," "))," ","|")&amp;"|")</f>
        <v/>
      </c>
      <c r="AD1776">
        <f>TRIM($I1776&amp;"")</f>
        <v/>
      </c>
    </row>
    <row r="1777" ht="24" customHeight="1">
      <c r="A1777" s="9" t="n">
        <v>46202</v>
      </c>
      <c r="B1777" s="14" t="inlineStr">
        <is>
          <t>10199,10201</t>
        </is>
      </c>
      <c r="C1777" s="14" t="n"/>
      <c r="D1777" s="14" t="inlineStr">
        <is>
          <t>50 SECCIONADORA 2</t>
        </is>
      </c>
      <c r="E1777" s="14" t="inlineStr">
        <is>
          <t>200306203</t>
        </is>
      </c>
      <c r="F1777" s="14" t="inlineStr">
        <is>
          <t>ENGROSSO 2 905X100X25 MDP - TAMPO C/ENGROSSO R100</t>
        </is>
      </c>
      <c r="G1777" s="14" t="inlineStr">
        <is>
          <t>50 SECCIONADORA 2</t>
        </is>
      </c>
      <c r="H1777" s="14" t="inlineStr">
        <is>
          <t>50 SECCIONADORA 2</t>
        </is>
      </c>
      <c r="I1777" s="9" t="inlineStr">
        <is>
          <t>50 SECCIONADORA 2</t>
        </is>
      </c>
      <c r="J1777" s="9" t="n">
        <v>20</v>
      </c>
      <c r="K1777" s="14">
        <f>IF($E1777="","",IFERROR(INDEX('01_Cad_Pecas'!$H$2:$H$5000,MATCH($E1777,'01_Cad_Pecas'!$D$2:$D$5000,0)),IFERROR(INDEX('01_Cad_Pecas'!$H$2:$H$5000,MATCH(VALUE($E1777),'01_Cad_Pecas'!$D$2:$D$5000,0)),"")))</f>
        <v/>
      </c>
      <c r="L1777" s="14">
        <f>IF($E1777="","",IFERROR(INDEX('01_Cad_Pecas'!$I$2:$I$5000,MATCH($E1777,'01_Cad_Pecas'!$D$2:$D$5000,0)),IFERROR(INDEX('01_Cad_Pecas'!$I$2:$I$5000,MATCH(VALUE($E1777),'01_Cad_Pecas'!$D$2:$D$5000,0)),"")))</f>
        <v/>
      </c>
      <c r="M1777" s="14">
        <f>IF(OR($J1777="",$L1777=""),"",IF($K1777="",0,$K1777)+$J1777*$L1777)</f>
        <v/>
      </c>
      <c r="N1777" s="9" t="n">
        <v>46202</v>
      </c>
      <c r="O1777" s="9" t="n">
        <v>20</v>
      </c>
      <c r="P1777" s="14" t="n"/>
      <c r="Q1777" s="14" t="n"/>
      <c r="R1777" s="14" t="n"/>
      <c r="S1777" s="14" t="n"/>
      <c r="T1777" s="14" t="n"/>
      <c r="U1777" s="14" t="n"/>
      <c r="V1777" s="14" t="n"/>
      <c r="W1777" s="14" t="n"/>
      <c r="X1777" s="14" t="n"/>
      <c r="Y1777" s="14" t="n"/>
      <c r="Z1777" s="14" t="n"/>
      <c r="AA1777" s="11" t="n"/>
      <c r="AB1777" s="14">
        <f>B1777&amp;"|"&amp;I1777</f>
        <v/>
      </c>
      <c r="AC1777">
        <f>IF($B1777="","","|"&amp;SUBSTITUTE(TRIM(SUBSTITUTE(SUBSTITUTE(SUBSTITUTE(SUBSTITUTE(SUBSTITUTE(SUBSTITUTE(SUBSTITUTE(SUBSTITUTE(SUBSTITUTE(SUBSTITUTE(SUBSTITUTE(SUBSTITUTE(SUBSTITUTE(SUBSTITUTE(TRIM($B1777&amp;""),CHAR(10)," "),CHAR(13)," "),"."," "),";"," "),","," "),"/"," "),"+"," "),"-"," "),"  "," "),"  "," "),"  "," "),"  "," "),"  "," "),"  "," "))," ","|")&amp;"|")</f>
        <v/>
      </c>
      <c r="AD1777">
        <f>TRIM($I1777&amp;"")</f>
        <v/>
      </c>
    </row>
    <row r="1778" ht="24" customHeight="1">
      <c r="A1778" s="9" t="n">
        <v>46202</v>
      </c>
      <c r="B1778" s="14" t="inlineStr">
        <is>
          <t>10199,10201</t>
        </is>
      </c>
      <c r="C1778" s="14" t="n"/>
      <c r="D1778" s="14" t="inlineStr">
        <is>
          <t>50 SECCIONADORA 2</t>
        </is>
      </c>
      <c r="E1778" s="14" t="inlineStr">
        <is>
          <t>20020007</t>
        </is>
      </c>
      <c r="F1778" s="14" t="inlineStr">
        <is>
          <t>TAMPO VITREO 1365X905X18 MDF - MESA DUBAI LIGHT</t>
        </is>
      </c>
      <c r="G1778" s="14" t="inlineStr">
        <is>
          <t>50 SECCIONADORA 2</t>
        </is>
      </c>
      <c r="H1778" s="14" t="inlineStr">
        <is>
          <t>50 SECCIONADORA 2</t>
        </is>
      </c>
      <c r="I1778" s="9" t="inlineStr">
        <is>
          <t>50 SECCIONADORA 2</t>
        </is>
      </c>
      <c r="J1778" s="9" t="n">
        <v>20</v>
      </c>
      <c r="K1778" s="14">
        <f>IF($E1778="","",IFERROR(INDEX('01_Cad_Pecas'!$H$2:$H$5000,MATCH($E1778,'01_Cad_Pecas'!$D$2:$D$5000,0)),IFERROR(INDEX('01_Cad_Pecas'!$H$2:$H$5000,MATCH(VALUE($E1778),'01_Cad_Pecas'!$D$2:$D$5000,0)),"")))</f>
        <v/>
      </c>
      <c r="L1778" s="14">
        <f>IF($E1778="","",IFERROR(INDEX('01_Cad_Pecas'!$I$2:$I$5000,MATCH($E1778,'01_Cad_Pecas'!$D$2:$D$5000,0)),IFERROR(INDEX('01_Cad_Pecas'!$I$2:$I$5000,MATCH(VALUE($E1778),'01_Cad_Pecas'!$D$2:$D$5000,0)),"")))</f>
        <v/>
      </c>
      <c r="M1778" s="14">
        <f>IF(OR($J1778="",$L1778=""),"",IF($K1778="",0,$K1778)+$J1778*$L1778)</f>
        <v/>
      </c>
      <c r="N1778" s="9" t="n">
        <v>46202</v>
      </c>
      <c r="O1778" s="9" t="n">
        <v>20</v>
      </c>
      <c r="P1778" s="14" t="n"/>
      <c r="Q1778" s="14" t="n"/>
      <c r="R1778" s="14" t="n"/>
      <c r="S1778" s="14" t="n"/>
      <c r="T1778" s="14" t="n"/>
      <c r="U1778" s="14" t="n"/>
      <c r="V1778" s="14" t="n"/>
      <c r="W1778" s="14" t="n"/>
      <c r="X1778" s="14" t="n"/>
      <c r="Y1778" s="14" t="n"/>
      <c r="Z1778" s="14" t="n"/>
      <c r="AA1778" s="11" t="n"/>
      <c r="AB1778" s="14">
        <f>B1778&amp;"|"&amp;I1778</f>
        <v/>
      </c>
      <c r="AC1778">
        <f>IF($B1778="","","|"&amp;SUBSTITUTE(TRIM(SUBSTITUTE(SUBSTITUTE(SUBSTITUTE(SUBSTITUTE(SUBSTITUTE(SUBSTITUTE(SUBSTITUTE(SUBSTITUTE(SUBSTITUTE(SUBSTITUTE(SUBSTITUTE(SUBSTITUTE(SUBSTITUTE(SUBSTITUTE(TRIM($B1778&amp;""),CHAR(10)," "),CHAR(13)," "),"."," "),";"," "),","," "),"/"," "),"+"," "),"-"," "),"  "," "),"  "," "),"  "," "),"  "," "),"  "," "),"  "," "))," ","|")&amp;"|")</f>
        <v/>
      </c>
      <c r="AD1778">
        <f>TRIM($I1778&amp;"")</f>
        <v/>
      </c>
    </row>
    <row r="1779" ht="24" customHeight="1">
      <c r="A1779" s="9" t="n">
        <v>46202</v>
      </c>
      <c r="B1779" s="14" t="inlineStr">
        <is>
          <t>10199,10201</t>
        </is>
      </c>
      <c r="C1779" s="14" t="n"/>
      <c r="D1779" s="14" t="inlineStr">
        <is>
          <t>50 SECCIONADORA 2</t>
        </is>
      </c>
      <c r="E1779" s="14" t="inlineStr">
        <is>
          <t>20020507</t>
        </is>
      </c>
      <c r="F1779" s="14" t="inlineStr">
        <is>
          <t>TAMPO VITREO 1605X905X18 MDF - MESA DUBAI LIGHT</t>
        </is>
      </c>
      <c r="G1779" s="14" t="inlineStr">
        <is>
          <t>50 SECCIONADORA 2</t>
        </is>
      </c>
      <c r="H1779" s="14" t="inlineStr">
        <is>
          <t>50 SECCIONADORA 2</t>
        </is>
      </c>
      <c r="I1779" s="9" t="inlineStr">
        <is>
          <t>50 SECCIONADORA 2</t>
        </is>
      </c>
      <c r="J1779" s="9" t="n">
        <v>12</v>
      </c>
      <c r="K1779" s="14">
        <f>IF($E1779="","",IFERROR(INDEX('01_Cad_Pecas'!$H$2:$H$5000,MATCH($E1779,'01_Cad_Pecas'!$D$2:$D$5000,0)),IFERROR(INDEX('01_Cad_Pecas'!$H$2:$H$5000,MATCH(VALUE($E1779),'01_Cad_Pecas'!$D$2:$D$5000,0)),"")))</f>
        <v/>
      </c>
      <c r="L1779" s="14">
        <f>IF($E1779="","",IFERROR(INDEX('01_Cad_Pecas'!$I$2:$I$5000,MATCH($E1779,'01_Cad_Pecas'!$D$2:$D$5000,0)),IFERROR(INDEX('01_Cad_Pecas'!$I$2:$I$5000,MATCH(VALUE($E1779),'01_Cad_Pecas'!$D$2:$D$5000,0)),"")))</f>
        <v/>
      </c>
      <c r="M1779" s="14">
        <f>IF(OR($J1779="",$L1779=""),"",IF($K1779="",0,$K1779)+$J1779*$L1779)</f>
        <v/>
      </c>
      <c r="N1779" s="9" t="n">
        <v>46202</v>
      </c>
      <c r="O1779" s="9" t="n">
        <v>12</v>
      </c>
      <c r="P1779" s="14" t="n"/>
      <c r="Q1779" s="14" t="n"/>
      <c r="R1779" s="14" t="n"/>
      <c r="S1779" s="14" t="n"/>
      <c r="T1779" s="14" t="n"/>
      <c r="U1779" s="14" t="n"/>
      <c r="V1779" s="14" t="n"/>
      <c r="W1779" s="14" t="n"/>
      <c r="X1779" s="14" t="n"/>
      <c r="Y1779" s="14" t="n"/>
      <c r="Z1779" s="14" t="n"/>
      <c r="AA1779" s="11" t="n"/>
      <c r="AB1779" s="14">
        <f>B1779&amp;"|"&amp;I1779</f>
        <v/>
      </c>
      <c r="AC1779">
        <f>IF($B1779="","","|"&amp;SUBSTITUTE(TRIM(SUBSTITUTE(SUBSTITUTE(SUBSTITUTE(SUBSTITUTE(SUBSTITUTE(SUBSTITUTE(SUBSTITUTE(SUBSTITUTE(SUBSTITUTE(SUBSTITUTE(SUBSTITUTE(SUBSTITUTE(SUBSTITUTE(SUBSTITUTE(TRIM($B1779&amp;""),CHAR(10)," "),CHAR(13)," "),"."," "),";"," "),","," "),"/"," "),"+"," "),"-"," "),"  "," "),"  "," "),"  "," "),"  "," "),"  "," "),"  "," "))," ","|")&amp;"|")</f>
        <v/>
      </c>
      <c r="AD1779">
        <f>TRIM($I1779&amp;"")</f>
        <v/>
      </c>
    </row>
    <row r="1780" ht="24" customHeight="1">
      <c r="A1780" s="9" t="n">
        <v>46202</v>
      </c>
      <c r="B1780" s="14" t="inlineStr">
        <is>
          <t>10199,10201</t>
        </is>
      </c>
      <c r="C1780" s="14" t="n"/>
      <c r="D1780" s="14" t="inlineStr">
        <is>
          <t>50 SECCIONADORA 2</t>
        </is>
      </c>
      <c r="E1780" s="14" t="inlineStr">
        <is>
          <t>20021607</t>
        </is>
      </c>
      <c r="F1780" s="14" t="inlineStr">
        <is>
          <t>TAMPO 1605X905X18 MDF - MESA COM VIDRO</t>
        </is>
      </c>
      <c r="G1780" s="14" t="inlineStr">
        <is>
          <t>50 SECCIONADORA 2</t>
        </is>
      </c>
      <c r="H1780" s="14" t="inlineStr">
        <is>
          <t>50 SECCIONADORA 2</t>
        </is>
      </c>
      <c r="I1780" s="9" t="inlineStr">
        <is>
          <t>50 SECCIONADORA 2</t>
        </is>
      </c>
      <c r="J1780" s="9" t="n">
        <v>10</v>
      </c>
      <c r="K1780" s="14">
        <f>IF($E1780="","",IFERROR(INDEX('01_Cad_Pecas'!$H$2:$H$5000,MATCH($E1780,'01_Cad_Pecas'!$D$2:$D$5000,0)),IFERROR(INDEX('01_Cad_Pecas'!$H$2:$H$5000,MATCH(VALUE($E1780),'01_Cad_Pecas'!$D$2:$D$5000,0)),"")))</f>
        <v/>
      </c>
      <c r="L1780" s="14">
        <f>IF($E1780="","",IFERROR(INDEX('01_Cad_Pecas'!$I$2:$I$5000,MATCH($E1780,'01_Cad_Pecas'!$D$2:$D$5000,0)),IFERROR(INDEX('01_Cad_Pecas'!$I$2:$I$5000,MATCH(VALUE($E1780),'01_Cad_Pecas'!$D$2:$D$5000,0)),"")))</f>
        <v/>
      </c>
      <c r="M1780" s="14">
        <f>IF(OR($J1780="",$L1780=""),"",IF($K1780="",0,$K1780)+$J1780*$L1780)</f>
        <v/>
      </c>
      <c r="N1780" s="9" t="n">
        <v>46202</v>
      </c>
      <c r="O1780" s="9" t="n">
        <v>10</v>
      </c>
      <c r="P1780" s="14" t="n"/>
      <c r="Q1780" s="14" t="n"/>
      <c r="R1780" s="14" t="n"/>
      <c r="S1780" s="14" t="n"/>
      <c r="T1780" s="14" t="n"/>
      <c r="U1780" s="14" t="n"/>
      <c r="V1780" s="14" t="n"/>
      <c r="W1780" s="14" t="n"/>
      <c r="X1780" s="14" t="n"/>
      <c r="Y1780" s="14" t="n"/>
      <c r="Z1780" s="14" t="n"/>
      <c r="AA1780" s="11" t="n"/>
      <c r="AB1780" s="14">
        <f>B1780&amp;"|"&amp;I1780</f>
        <v/>
      </c>
      <c r="AC1780">
        <f>IF($B1780="","","|"&amp;SUBSTITUTE(TRIM(SUBSTITUTE(SUBSTITUTE(SUBSTITUTE(SUBSTITUTE(SUBSTITUTE(SUBSTITUTE(SUBSTITUTE(SUBSTITUTE(SUBSTITUTE(SUBSTITUTE(SUBSTITUTE(SUBSTITUTE(SUBSTITUTE(SUBSTITUTE(TRIM($B1780&amp;""),CHAR(10)," "),CHAR(13)," "),"."," "),";"," "),","," "),"/"," "),"+"," "),"-"," "),"  "," "),"  "," "),"  "," "),"  "," "),"  "," "),"  "," "))," ","|")&amp;"|")</f>
        <v/>
      </c>
      <c r="AD1780">
        <f>TRIM($I1780&amp;"")</f>
        <v/>
      </c>
    </row>
    <row r="1781" ht="24" customHeight="1">
      <c r="A1781" s="9" t="n">
        <v>46202</v>
      </c>
      <c r="B1781" s="14" t="inlineStr">
        <is>
          <t>10199,10201</t>
        </is>
      </c>
      <c r="C1781" s="14" t="n"/>
      <c r="D1781" s="14" t="inlineStr">
        <is>
          <t>50 SECCIONADORA 2</t>
        </is>
      </c>
      <c r="E1781" s="14" t="inlineStr">
        <is>
          <t>20051001</t>
        </is>
      </c>
      <c r="F1781" s="14" t="inlineStr">
        <is>
          <t>TAMPO REDONDO 1035X1035X18 MDF - MESA TURIM LIGHT</t>
        </is>
      </c>
      <c r="G1781" s="14" t="inlineStr">
        <is>
          <t>50 SECCIONADORA 2</t>
        </is>
      </c>
      <c r="H1781" s="14" t="inlineStr">
        <is>
          <t>50 SECCIONADORA 2</t>
        </is>
      </c>
      <c r="I1781" s="9" t="inlineStr">
        <is>
          <t>50 SECCIONADORA 2</t>
        </is>
      </c>
      <c r="J1781" s="9" t="n">
        <v>150</v>
      </c>
      <c r="K1781" s="14">
        <f>IF($E1781="","",IFERROR(INDEX('01_Cad_Pecas'!$H$2:$H$5000,MATCH($E1781,'01_Cad_Pecas'!$D$2:$D$5000,0)),IFERROR(INDEX('01_Cad_Pecas'!$H$2:$H$5000,MATCH(VALUE($E1781),'01_Cad_Pecas'!$D$2:$D$5000,0)),"")))</f>
        <v/>
      </c>
      <c r="L1781" s="14">
        <f>IF($E1781="","",IFERROR(INDEX('01_Cad_Pecas'!$I$2:$I$5000,MATCH($E1781,'01_Cad_Pecas'!$D$2:$D$5000,0)),IFERROR(INDEX('01_Cad_Pecas'!$I$2:$I$5000,MATCH(VALUE($E1781),'01_Cad_Pecas'!$D$2:$D$5000,0)),"")))</f>
        <v/>
      </c>
      <c r="M1781" s="14">
        <f>IF(OR($J1781="",$L1781=""),"",IF($K1781="",0,$K1781)+$J1781*$L1781)</f>
        <v/>
      </c>
      <c r="N1781" s="9" t="n">
        <v>46202</v>
      </c>
      <c r="O1781" s="9" t="n">
        <v>150</v>
      </c>
      <c r="P1781" s="14" t="n"/>
      <c r="Q1781" s="14" t="n"/>
      <c r="R1781" s="14" t="n"/>
      <c r="S1781" s="14" t="n"/>
      <c r="T1781" s="14" t="n"/>
      <c r="U1781" s="14" t="n"/>
      <c r="V1781" s="14" t="n"/>
      <c r="W1781" s="14" t="n"/>
      <c r="X1781" s="14" t="n"/>
      <c r="Y1781" s="14" t="n"/>
      <c r="Z1781" s="14" t="n"/>
      <c r="AA1781" s="11" t="n"/>
      <c r="AB1781" s="14">
        <f>B1781&amp;"|"&amp;I1781</f>
        <v/>
      </c>
      <c r="AC1781">
        <f>IF($B1781="","","|"&amp;SUBSTITUTE(TRIM(SUBSTITUTE(SUBSTITUTE(SUBSTITUTE(SUBSTITUTE(SUBSTITUTE(SUBSTITUTE(SUBSTITUTE(SUBSTITUTE(SUBSTITUTE(SUBSTITUTE(SUBSTITUTE(SUBSTITUTE(SUBSTITUTE(SUBSTITUTE(TRIM($B1781&amp;""),CHAR(10)," "),CHAR(13)," "),"."," "),";"," "),","," "),"/"," "),"+"," "),"-"," "),"  "," "),"  "," "),"  "," "),"  "," "),"  "," "),"  "," "))," ","|")&amp;"|")</f>
        <v/>
      </c>
      <c r="AD1781">
        <f>TRIM($I1781&amp;"")</f>
        <v/>
      </c>
    </row>
    <row r="1782" ht="24" customHeight="1">
      <c r="A1782" s="9" t="n">
        <v>46202</v>
      </c>
      <c r="B1782" s="14" t="inlineStr">
        <is>
          <t>10199,10201</t>
        </is>
      </c>
      <c r="C1782" s="14" t="n"/>
      <c r="D1782" s="14" t="inlineStr">
        <is>
          <t>50 SECCIONADORA 2</t>
        </is>
      </c>
      <c r="E1782" s="14" t="inlineStr">
        <is>
          <t>20053207</t>
        </is>
      </c>
      <c r="F1782" s="14" t="inlineStr">
        <is>
          <t>TAMPO 1205X905X18 MDF - MESA COM VIDRO</t>
        </is>
      </c>
      <c r="G1782" s="14" t="inlineStr">
        <is>
          <t>50 SECCIONADORA 2</t>
        </is>
      </c>
      <c r="H1782" s="14" t="inlineStr">
        <is>
          <t>50 SECCIONADORA 2</t>
        </is>
      </c>
      <c r="I1782" s="9" t="inlineStr">
        <is>
          <t>50 SECCIONADORA 2</t>
        </is>
      </c>
      <c r="J1782" s="9" t="n">
        <v>10</v>
      </c>
      <c r="K1782" s="14">
        <f>IF($E1782="","",IFERROR(INDEX('01_Cad_Pecas'!$H$2:$H$5000,MATCH($E1782,'01_Cad_Pecas'!$D$2:$D$5000,0)),IFERROR(INDEX('01_Cad_Pecas'!$H$2:$H$5000,MATCH(VALUE($E1782),'01_Cad_Pecas'!$D$2:$D$5000,0)),"")))</f>
        <v/>
      </c>
      <c r="L1782" s="14">
        <f>IF($E1782="","",IFERROR(INDEX('01_Cad_Pecas'!$I$2:$I$5000,MATCH($E1782,'01_Cad_Pecas'!$D$2:$D$5000,0)),IFERROR(INDEX('01_Cad_Pecas'!$I$2:$I$5000,MATCH(VALUE($E1782),'01_Cad_Pecas'!$D$2:$D$5000,0)),"")))</f>
        <v/>
      </c>
      <c r="M1782" s="14">
        <f>IF(OR($J1782="",$L1782=""),"",IF($K1782="",0,$K1782)+$J1782*$L1782)</f>
        <v/>
      </c>
      <c r="N1782" s="9" t="n">
        <v>46202</v>
      </c>
      <c r="O1782" s="9" t="n">
        <v>10</v>
      </c>
      <c r="P1782" s="14" t="n"/>
      <c r="Q1782" s="14" t="n"/>
      <c r="R1782" s="14" t="n"/>
      <c r="S1782" s="14" t="n"/>
      <c r="T1782" s="14" t="n"/>
      <c r="U1782" s="14" t="n"/>
      <c r="V1782" s="14" t="n"/>
      <c r="W1782" s="14" t="n"/>
      <c r="X1782" s="14" t="n"/>
      <c r="Y1782" s="14" t="n"/>
      <c r="Z1782" s="14" t="n"/>
      <c r="AA1782" s="11" t="n"/>
      <c r="AB1782" s="14">
        <f>B1782&amp;"|"&amp;I1782</f>
        <v/>
      </c>
      <c r="AC1782">
        <f>IF($B1782="","","|"&amp;SUBSTITUTE(TRIM(SUBSTITUTE(SUBSTITUTE(SUBSTITUTE(SUBSTITUTE(SUBSTITUTE(SUBSTITUTE(SUBSTITUTE(SUBSTITUTE(SUBSTITUTE(SUBSTITUTE(SUBSTITUTE(SUBSTITUTE(SUBSTITUTE(SUBSTITUTE(TRIM($B1782&amp;""),CHAR(10)," "),CHAR(13)," "),"."," "),";"," "),","," "),"/"," "),"+"," "),"-"," "),"  "," "),"  "," "),"  "," "),"  "," "),"  "," "),"  "," "))," ","|")&amp;"|")</f>
        <v/>
      </c>
      <c r="AD1782">
        <f>TRIM($I1782&amp;"")</f>
        <v/>
      </c>
    </row>
    <row r="1783" ht="24" customHeight="1">
      <c r="A1783" s="9" t="n">
        <v>46202</v>
      </c>
      <c r="B1783" s="14" t="inlineStr">
        <is>
          <t>10199,10201</t>
        </is>
      </c>
      <c r="C1783" s="14" t="n"/>
      <c r="D1783" s="14" t="inlineStr">
        <is>
          <t>50 SECCIONADORA 2</t>
        </is>
      </c>
      <c r="E1783" s="14" t="inlineStr">
        <is>
          <t>30001203</t>
        </is>
      </c>
      <c r="F1783" s="14" t="inlineStr">
        <is>
          <t>LAT ASSENTO 430X80X18 MDF CAD PE INTEIRO/ MADEIRA</t>
        </is>
      </c>
      <c r="G1783" s="14" t="inlineStr">
        <is>
          <t>50 SECCIONADORA 2</t>
        </is>
      </c>
      <c r="H1783" s="14" t="inlineStr">
        <is>
          <t>50 SECCIONADORA 2</t>
        </is>
      </c>
      <c r="I1783" s="9" t="inlineStr">
        <is>
          <t>50 SECCIONADORA 2</t>
        </is>
      </c>
      <c r="J1783" s="9" t="n">
        <v>1552</v>
      </c>
      <c r="K1783" s="14">
        <f>IF($E1783="","",IFERROR(INDEX('01_Cad_Pecas'!$H$2:$H$5000,MATCH($E1783,'01_Cad_Pecas'!$D$2:$D$5000,0)),IFERROR(INDEX('01_Cad_Pecas'!$H$2:$H$5000,MATCH(VALUE($E1783),'01_Cad_Pecas'!$D$2:$D$5000,0)),"")))</f>
        <v/>
      </c>
      <c r="L1783" s="14">
        <f>IF($E1783="","",IFERROR(INDEX('01_Cad_Pecas'!$I$2:$I$5000,MATCH($E1783,'01_Cad_Pecas'!$D$2:$D$5000,0)),IFERROR(INDEX('01_Cad_Pecas'!$I$2:$I$5000,MATCH(VALUE($E1783),'01_Cad_Pecas'!$D$2:$D$5000,0)),"")))</f>
        <v/>
      </c>
      <c r="M1783" s="14">
        <f>IF(OR($J1783="",$L1783=""),"",IF($K1783="",0,$K1783)+$J1783*$L1783)</f>
        <v/>
      </c>
      <c r="N1783" s="9" t="n">
        <v>46202</v>
      </c>
      <c r="O1783" s="9" t="n">
        <v>1552</v>
      </c>
      <c r="P1783" s="14" t="n"/>
      <c r="Q1783" s="14" t="n"/>
      <c r="R1783" s="14" t="n"/>
      <c r="S1783" s="14" t="n"/>
      <c r="T1783" s="14" t="n"/>
      <c r="U1783" s="14" t="n"/>
      <c r="V1783" s="14" t="n"/>
      <c r="W1783" s="14" t="n"/>
      <c r="X1783" s="14" t="n"/>
      <c r="Y1783" s="14" t="n"/>
      <c r="Z1783" s="14" t="n"/>
      <c r="AA1783" s="11" t="n"/>
      <c r="AB1783" s="14">
        <f>B1783&amp;"|"&amp;I1783</f>
        <v/>
      </c>
      <c r="AC1783">
        <f>IF($B1783="","","|"&amp;SUBSTITUTE(TRIM(SUBSTITUTE(SUBSTITUTE(SUBSTITUTE(SUBSTITUTE(SUBSTITUTE(SUBSTITUTE(SUBSTITUTE(SUBSTITUTE(SUBSTITUTE(SUBSTITUTE(SUBSTITUTE(SUBSTITUTE(SUBSTITUTE(SUBSTITUTE(TRIM($B1783&amp;""),CHAR(10)," "),CHAR(13)," "),"."," "),";"," "),","," "),"/"," "),"+"," "),"-"," "),"  "," "),"  "," "),"  "," "),"  "," "),"  "," "),"  "," "))," ","|")&amp;"|")</f>
        <v/>
      </c>
      <c r="AD1783">
        <f>TRIM($I1783&amp;"")</f>
        <v/>
      </c>
    </row>
    <row r="1784" ht="24" customHeight="1">
      <c r="A1784" s="9" t="n">
        <v>46202</v>
      </c>
      <c r="B1784" s="14" t="inlineStr">
        <is>
          <t>10199,10201</t>
        </is>
      </c>
      <c r="C1784" s="14" t="n"/>
      <c r="D1784" s="14" t="inlineStr">
        <is>
          <t>50 SECCIONADORA 2</t>
        </is>
      </c>
      <c r="E1784" s="14" t="inlineStr">
        <is>
          <t>30003403</t>
        </is>
      </c>
      <c r="F1784" s="14" t="inlineStr">
        <is>
          <t>LATERAL ASSENTO 298X70X18 MDF - DAKAR</t>
        </is>
      </c>
      <c r="G1784" s="14" t="inlineStr">
        <is>
          <t>50 SECCIONADORA 2</t>
        </is>
      </c>
      <c r="H1784" s="14" t="inlineStr">
        <is>
          <t>50 SECCIONADORA 2</t>
        </is>
      </c>
      <c r="I1784" s="9" t="inlineStr">
        <is>
          <t>50 SECCIONADORA 2</t>
        </is>
      </c>
      <c r="J1784" s="9" t="n">
        <v>104</v>
      </c>
      <c r="K1784" s="14">
        <f>IF($E1784="","",IFERROR(INDEX('01_Cad_Pecas'!$H$2:$H$5000,MATCH($E1784,'01_Cad_Pecas'!$D$2:$D$5000,0)),IFERROR(INDEX('01_Cad_Pecas'!$H$2:$H$5000,MATCH(VALUE($E1784),'01_Cad_Pecas'!$D$2:$D$5000,0)),"")))</f>
        <v/>
      </c>
      <c r="L1784" s="14">
        <f>IF($E1784="","",IFERROR(INDEX('01_Cad_Pecas'!$I$2:$I$5000,MATCH($E1784,'01_Cad_Pecas'!$D$2:$D$5000,0)),IFERROR(INDEX('01_Cad_Pecas'!$I$2:$I$5000,MATCH(VALUE($E1784),'01_Cad_Pecas'!$D$2:$D$5000,0)),"")))</f>
        <v/>
      </c>
      <c r="M1784" s="14">
        <f>IF(OR($J1784="",$L1784=""),"",IF($K1784="",0,$K1784)+$J1784*$L1784)</f>
        <v/>
      </c>
      <c r="N1784" s="9" t="n">
        <v>46202</v>
      </c>
      <c r="O1784" s="9" t="n">
        <v>104</v>
      </c>
      <c r="P1784" s="14" t="n"/>
      <c r="Q1784" s="14" t="n"/>
      <c r="R1784" s="14" t="n"/>
      <c r="S1784" s="14" t="n"/>
      <c r="T1784" s="14" t="n"/>
      <c r="U1784" s="14" t="n"/>
      <c r="V1784" s="14" t="n"/>
      <c r="W1784" s="14" t="n"/>
      <c r="X1784" s="14" t="n"/>
      <c r="Y1784" s="14" t="n"/>
      <c r="Z1784" s="14" t="n"/>
      <c r="AA1784" s="11" t="n"/>
      <c r="AB1784" s="14">
        <f>B1784&amp;"|"&amp;I1784</f>
        <v/>
      </c>
      <c r="AC1784">
        <f>IF($B1784="","","|"&amp;SUBSTITUTE(TRIM(SUBSTITUTE(SUBSTITUTE(SUBSTITUTE(SUBSTITUTE(SUBSTITUTE(SUBSTITUTE(SUBSTITUTE(SUBSTITUTE(SUBSTITUTE(SUBSTITUTE(SUBSTITUTE(SUBSTITUTE(SUBSTITUTE(SUBSTITUTE(TRIM($B1784&amp;""),CHAR(10)," "),CHAR(13)," "),"."," "),";"," "),","," "),"/"," "),"+"," "),"-"," "),"  "," "),"  "," "),"  "," "),"  "," "),"  "," "),"  "," "))," ","|")&amp;"|")</f>
        <v/>
      </c>
      <c r="AD1784">
        <f>TRIM($I1784&amp;"")</f>
        <v/>
      </c>
    </row>
    <row r="1785" ht="24" customHeight="1">
      <c r="A1785" s="9" t="n">
        <v>46202</v>
      </c>
      <c r="B1785" s="14" t="inlineStr">
        <is>
          <t>10199,10201</t>
        </is>
      </c>
      <c r="C1785" s="14" t="n"/>
      <c r="D1785" s="14" t="inlineStr">
        <is>
          <t>50 SECCIONADORA 2</t>
        </is>
      </c>
      <c r="E1785" s="14" t="inlineStr">
        <is>
          <t>30003405</t>
        </is>
      </c>
      <c r="F1785" s="14" t="inlineStr">
        <is>
          <t>TRAVESSA ASSENTO 360X70X18 MDF - C DAKAR/SANTIAGO</t>
        </is>
      </c>
      <c r="G1785" s="14" t="inlineStr">
        <is>
          <t>50 SECCIONADORA 2</t>
        </is>
      </c>
      <c r="H1785" s="14" t="inlineStr">
        <is>
          <t>50 SECCIONADORA 2</t>
        </is>
      </c>
      <c r="I1785" s="9" t="inlineStr">
        <is>
          <t>50 SECCIONADORA 2</t>
        </is>
      </c>
      <c r="J1785" s="9" t="n">
        <v>320</v>
      </c>
      <c r="K1785" s="14">
        <f>IF($E1785="","",IFERROR(INDEX('01_Cad_Pecas'!$H$2:$H$5000,MATCH($E1785,'01_Cad_Pecas'!$D$2:$D$5000,0)),IFERROR(INDEX('01_Cad_Pecas'!$H$2:$H$5000,MATCH(VALUE($E1785),'01_Cad_Pecas'!$D$2:$D$5000,0)),"")))</f>
        <v/>
      </c>
      <c r="L1785" s="14">
        <f>IF($E1785="","",IFERROR(INDEX('01_Cad_Pecas'!$I$2:$I$5000,MATCH($E1785,'01_Cad_Pecas'!$D$2:$D$5000,0)),IFERROR(INDEX('01_Cad_Pecas'!$I$2:$I$5000,MATCH(VALUE($E1785),'01_Cad_Pecas'!$D$2:$D$5000,0)),"")))</f>
        <v/>
      </c>
      <c r="M1785" s="14">
        <f>IF(OR($J1785="",$L1785=""),"",IF($K1785="",0,$K1785)+$J1785*$L1785)</f>
        <v/>
      </c>
      <c r="N1785" s="9" t="n">
        <v>46202</v>
      </c>
      <c r="O1785" s="9" t="n">
        <v>320</v>
      </c>
      <c r="P1785" s="14" t="n"/>
      <c r="Q1785" s="14" t="n"/>
      <c r="R1785" s="14" t="n"/>
      <c r="S1785" s="14" t="n"/>
      <c r="T1785" s="14" t="n"/>
      <c r="U1785" s="14" t="n"/>
      <c r="V1785" s="14" t="n"/>
      <c r="W1785" s="14" t="n"/>
      <c r="X1785" s="14" t="n"/>
      <c r="Y1785" s="14" t="n"/>
      <c r="Z1785" s="14" t="n"/>
      <c r="AA1785" s="11" t="n"/>
      <c r="AB1785" s="14">
        <f>B1785&amp;"|"&amp;I1785</f>
        <v/>
      </c>
      <c r="AC1785">
        <f>IF($B1785="","","|"&amp;SUBSTITUTE(TRIM(SUBSTITUTE(SUBSTITUTE(SUBSTITUTE(SUBSTITUTE(SUBSTITUTE(SUBSTITUTE(SUBSTITUTE(SUBSTITUTE(SUBSTITUTE(SUBSTITUTE(SUBSTITUTE(SUBSTITUTE(SUBSTITUTE(SUBSTITUTE(TRIM($B1785&amp;""),CHAR(10)," "),CHAR(13)," "),"."," "),";"," "),","," "),"/"," "),"+"," "),"-"," "),"  "," "),"  "," "),"  "," "),"  "," "),"  "," "),"  "," "))," ","|")&amp;"|")</f>
        <v/>
      </c>
      <c r="AD1785">
        <f>TRIM($I1785&amp;"")</f>
        <v/>
      </c>
    </row>
    <row r="1786" ht="24" customHeight="1">
      <c r="A1786" s="9" t="n">
        <v>46202</v>
      </c>
      <c r="B1786" s="14" t="inlineStr">
        <is>
          <t>10199,10201</t>
        </is>
      </c>
      <c r="C1786" s="14" t="n"/>
      <c r="D1786" s="14" t="inlineStr">
        <is>
          <t>50 SECCIONADORA 2</t>
        </is>
      </c>
      <c r="E1786" s="14" t="inlineStr">
        <is>
          <t>30006103</t>
        </is>
      </c>
      <c r="F1786" s="14" t="inlineStr">
        <is>
          <t>TRAVESSA LATERAL 340X70X18 MDF - CAD SANTIAGO NEW</t>
        </is>
      </c>
      <c r="G1786" s="14" t="inlineStr">
        <is>
          <t>50 SECCIONADORA 2</t>
        </is>
      </c>
      <c r="H1786" s="14" t="inlineStr">
        <is>
          <t>50 SECCIONADORA 2</t>
        </is>
      </c>
      <c r="I1786" s="9" t="inlineStr">
        <is>
          <t>50 SECCIONADORA 2</t>
        </is>
      </c>
      <c r="J1786" s="9" t="n">
        <v>216</v>
      </c>
      <c r="K1786" s="14">
        <f>IF($E1786="","",IFERROR(INDEX('01_Cad_Pecas'!$H$2:$H$5000,MATCH($E1786,'01_Cad_Pecas'!$D$2:$D$5000,0)),IFERROR(INDEX('01_Cad_Pecas'!$H$2:$H$5000,MATCH(VALUE($E1786),'01_Cad_Pecas'!$D$2:$D$5000,0)),"")))</f>
        <v/>
      </c>
      <c r="L1786" s="14">
        <f>IF($E1786="","",IFERROR(INDEX('01_Cad_Pecas'!$I$2:$I$5000,MATCH($E1786,'01_Cad_Pecas'!$D$2:$D$5000,0)),IFERROR(INDEX('01_Cad_Pecas'!$I$2:$I$5000,MATCH(VALUE($E1786),'01_Cad_Pecas'!$D$2:$D$5000,0)),"")))</f>
        <v/>
      </c>
      <c r="M1786" s="14">
        <f>IF(OR($J1786="",$L1786=""),"",IF($K1786="",0,$K1786)+$J1786*$L1786)</f>
        <v/>
      </c>
      <c r="N1786" s="9" t="n">
        <v>46202</v>
      </c>
      <c r="O1786" s="9" t="n">
        <v>216</v>
      </c>
      <c r="P1786" s="14" t="n"/>
      <c r="Q1786" s="14" t="n"/>
      <c r="R1786" s="14" t="n"/>
      <c r="S1786" s="14" t="n"/>
      <c r="T1786" s="14" t="n"/>
      <c r="U1786" s="14" t="n"/>
      <c r="V1786" s="14" t="n"/>
      <c r="W1786" s="14" t="n"/>
      <c r="X1786" s="14" t="n"/>
      <c r="Y1786" s="14" t="n"/>
      <c r="Z1786" s="14" t="n"/>
      <c r="AA1786" s="11" t="n"/>
      <c r="AB1786" s="14">
        <f>B1786&amp;"|"&amp;I1786</f>
        <v/>
      </c>
      <c r="AC1786">
        <f>IF($B1786="","","|"&amp;SUBSTITUTE(TRIM(SUBSTITUTE(SUBSTITUTE(SUBSTITUTE(SUBSTITUTE(SUBSTITUTE(SUBSTITUTE(SUBSTITUTE(SUBSTITUTE(SUBSTITUTE(SUBSTITUTE(SUBSTITUTE(SUBSTITUTE(SUBSTITUTE(SUBSTITUTE(TRIM($B1786&amp;""),CHAR(10)," "),CHAR(13)," "),"."," "),";"," "),","," "),"/"," "),"+"," "),"-"," "),"  "," "),"  "," "),"  "," "),"  "," "),"  "," "),"  "," "))," ","|")&amp;"|")</f>
        <v/>
      </c>
      <c r="AD1786">
        <f>TRIM($I1786&amp;"")</f>
        <v/>
      </c>
    </row>
    <row r="1787" ht="24" customHeight="1">
      <c r="A1787" s="9" t="n">
        <v>46202</v>
      </c>
      <c r="B1787" s="14" t="inlineStr">
        <is>
          <t>10199,10201</t>
        </is>
      </c>
      <c r="C1787" s="14" t="n"/>
      <c r="D1787" s="14" t="inlineStr">
        <is>
          <t>50 SECCIONADORA 2</t>
        </is>
      </c>
      <c r="E1787" s="14" t="inlineStr">
        <is>
          <t>20020008</t>
        </is>
      </c>
      <c r="F1787" s="14" t="inlineStr">
        <is>
          <t>CANTONEIRA EMBALAGEM 350X50X03 MDF - BASE DUBAI</t>
        </is>
      </c>
      <c r="G1787" s="14" t="inlineStr">
        <is>
          <t>50 SECCIONADORA 2</t>
        </is>
      </c>
      <c r="H1787" s="14" t="inlineStr">
        <is>
          <t>50 SECCIONADORA 2</t>
        </is>
      </c>
      <c r="I1787" s="9" t="inlineStr">
        <is>
          <t>50 SECCIONADORA 2</t>
        </is>
      </c>
      <c r="J1787" s="9" t="n">
        <v>44</v>
      </c>
      <c r="K1787" s="14">
        <f>IF($E1787="","",IFERROR(INDEX('01_Cad_Pecas'!$H$2:$H$5000,MATCH($E1787,'01_Cad_Pecas'!$D$2:$D$5000,0)),IFERROR(INDEX('01_Cad_Pecas'!$H$2:$H$5000,MATCH(VALUE($E1787),'01_Cad_Pecas'!$D$2:$D$5000,0)),"")))</f>
        <v/>
      </c>
      <c r="L1787" s="14">
        <f>IF($E1787="","",IFERROR(INDEX('01_Cad_Pecas'!$I$2:$I$5000,MATCH($E1787,'01_Cad_Pecas'!$D$2:$D$5000,0)),IFERROR(INDEX('01_Cad_Pecas'!$I$2:$I$5000,MATCH(VALUE($E1787),'01_Cad_Pecas'!$D$2:$D$5000,0)),"")))</f>
        <v/>
      </c>
      <c r="M1787" s="14">
        <f>IF(OR($J1787="",$L1787=""),"",IF($K1787="",0,$K1787)+$J1787*$L1787)</f>
        <v/>
      </c>
      <c r="N1787" s="9" t="n">
        <v>46202</v>
      </c>
      <c r="O1787" s="9" t="n">
        <v>44</v>
      </c>
      <c r="P1787" s="14" t="n"/>
      <c r="Q1787" s="14" t="n"/>
      <c r="R1787" s="14" t="n"/>
      <c r="S1787" s="14" t="n"/>
      <c r="T1787" s="14" t="n"/>
      <c r="U1787" s="14" t="n"/>
      <c r="V1787" s="14" t="n"/>
      <c r="W1787" s="14" t="n"/>
      <c r="X1787" s="14" t="n"/>
      <c r="Y1787" s="14" t="n"/>
      <c r="Z1787" s="14" t="n"/>
      <c r="AA1787" s="11" t="n"/>
      <c r="AB1787" s="14">
        <f>B1787&amp;"|"&amp;I1787</f>
        <v/>
      </c>
      <c r="AC1787">
        <f>IF($B1787="","","|"&amp;SUBSTITUTE(TRIM(SUBSTITUTE(SUBSTITUTE(SUBSTITUTE(SUBSTITUTE(SUBSTITUTE(SUBSTITUTE(SUBSTITUTE(SUBSTITUTE(SUBSTITUTE(SUBSTITUTE(SUBSTITUTE(SUBSTITUTE(SUBSTITUTE(SUBSTITUTE(TRIM($B1787&amp;""),CHAR(10)," "),CHAR(13)," "),"."," "),";"," "),","," "),"/"," "),"+"," "),"-"," "),"  "," "),"  "," "),"  "," "),"  "," "),"  "," "),"  "," "))," ","|")&amp;"|")</f>
        <v/>
      </c>
      <c r="AD1787">
        <f>TRIM($I1787&amp;"")</f>
        <v/>
      </c>
    </row>
    <row r="1788" ht="24" customHeight="1">
      <c r="A1788" s="9" t="n">
        <v>46202</v>
      </c>
      <c r="B1788" s="14" t="inlineStr">
        <is>
          <t>10199,10201</t>
        </is>
      </c>
      <c r="C1788" s="14" t="n"/>
      <c r="D1788" s="14" t="inlineStr">
        <is>
          <t>50 SECCIONADORA 2</t>
        </is>
      </c>
      <c r="E1788" s="14" t="inlineStr">
        <is>
          <t>30001202</t>
        </is>
      </c>
      <c r="F1788" s="14" t="inlineStr">
        <is>
          <t>PÉ FRONTAL 441X65(911)X25 MDF (16PÇS) - CAD PÉ INT</t>
        </is>
      </c>
      <c r="G1788" s="14" t="inlineStr">
        <is>
          <t>50 SECCIONADORA 2</t>
        </is>
      </c>
      <c r="H1788" s="14" t="inlineStr">
        <is>
          <t>50 SECCIONADORA 2</t>
        </is>
      </c>
      <c r="I1788" s="9" t="inlineStr">
        <is>
          <t>50 SECCIONADORA 2</t>
        </is>
      </c>
      <c r="J1788" s="9" t="n">
        <v>1552</v>
      </c>
      <c r="K1788" s="14">
        <f>IF($E1788="","",IFERROR(INDEX('01_Cad_Pecas'!$H$2:$H$5000,MATCH($E1788,'01_Cad_Pecas'!$D$2:$D$5000,0)),IFERROR(INDEX('01_Cad_Pecas'!$H$2:$H$5000,MATCH(VALUE($E1788),'01_Cad_Pecas'!$D$2:$D$5000,0)),"")))</f>
        <v/>
      </c>
      <c r="L1788" s="14">
        <f>IF($E1788="","",IFERROR(INDEX('01_Cad_Pecas'!$I$2:$I$5000,MATCH($E1788,'01_Cad_Pecas'!$D$2:$D$5000,0)),IFERROR(INDEX('01_Cad_Pecas'!$I$2:$I$5000,MATCH(VALUE($E1788),'01_Cad_Pecas'!$D$2:$D$5000,0)),"")))</f>
        <v/>
      </c>
      <c r="M1788" s="14">
        <f>IF(OR($J1788="",$L1788=""),"",IF($K1788="",0,$K1788)+$J1788*$L1788)</f>
        <v/>
      </c>
      <c r="N1788" s="9" t="n">
        <v>46202</v>
      </c>
      <c r="O1788" s="9" t="n">
        <v>1552</v>
      </c>
      <c r="P1788" s="14" t="n"/>
      <c r="Q1788" s="14" t="n"/>
      <c r="R1788" s="14" t="n"/>
      <c r="S1788" s="14" t="n"/>
      <c r="T1788" s="14" t="n"/>
      <c r="U1788" s="14" t="n"/>
      <c r="V1788" s="14" t="n"/>
      <c r="W1788" s="14" t="n"/>
      <c r="X1788" s="14" t="n"/>
      <c r="Y1788" s="14" t="n"/>
      <c r="Z1788" s="14" t="n"/>
      <c r="AA1788" s="11" t="n"/>
      <c r="AB1788" s="14">
        <f>B1788&amp;"|"&amp;I1788</f>
        <v/>
      </c>
      <c r="AC1788">
        <f>IF($B1788="","","|"&amp;SUBSTITUTE(TRIM(SUBSTITUTE(SUBSTITUTE(SUBSTITUTE(SUBSTITUTE(SUBSTITUTE(SUBSTITUTE(SUBSTITUTE(SUBSTITUTE(SUBSTITUTE(SUBSTITUTE(SUBSTITUTE(SUBSTITUTE(SUBSTITUTE(SUBSTITUTE(TRIM($B1788&amp;""),CHAR(10)," "),CHAR(13)," "),"."," "),";"," "),","," "),"/"," "),"+"," "),"-"," "),"  "," "),"  "," "),"  "," "),"  "," "),"  "," "),"  "," "))," ","|")&amp;"|")</f>
        <v/>
      </c>
      <c r="AD1788">
        <f>TRIM($I1788&amp;"")</f>
        <v/>
      </c>
    </row>
    <row r="1789" ht="24" customHeight="1">
      <c r="A1789" s="9" t="n">
        <v>46202</v>
      </c>
      <c r="B1789" s="14" t="inlineStr">
        <is>
          <t>10199,10201</t>
        </is>
      </c>
      <c r="C1789" s="14" t="n"/>
      <c r="D1789" s="14" t="inlineStr">
        <is>
          <t>50 SECCIONADORA 2</t>
        </is>
      </c>
      <c r="E1789" s="14" t="inlineStr">
        <is>
          <t>30001301</t>
        </is>
      </c>
      <c r="F1789" s="14" t="inlineStr">
        <is>
          <t>PE TRASEIRO 920X65(911)X25 MDF (11PCS)- CAD PE INT</t>
        </is>
      </c>
      <c r="G1789" s="14" t="inlineStr">
        <is>
          <t>50 SECCIONADORA 2</t>
        </is>
      </c>
      <c r="H1789" s="14" t="inlineStr">
        <is>
          <t>50 SECCIONADORA 2</t>
        </is>
      </c>
      <c r="I1789" s="9" t="inlineStr">
        <is>
          <t>50 SECCIONADORA 2</t>
        </is>
      </c>
      <c r="J1789" s="9" t="n">
        <v>1552</v>
      </c>
      <c r="K1789" s="14">
        <f>IF($E1789="","",IFERROR(INDEX('01_Cad_Pecas'!$H$2:$H$5000,MATCH($E1789,'01_Cad_Pecas'!$D$2:$D$5000,0)),IFERROR(INDEX('01_Cad_Pecas'!$H$2:$H$5000,MATCH(VALUE($E1789),'01_Cad_Pecas'!$D$2:$D$5000,0)),"")))</f>
        <v/>
      </c>
      <c r="L1789" s="14">
        <f>IF($E1789="","",IFERROR(INDEX('01_Cad_Pecas'!$I$2:$I$5000,MATCH($E1789,'01_Cad_Pecas'!$D$2:$D$5000,0)),IFERROR(INDEX('01_Cad_Pecas'!$I$2:$I$5000,MATCH(VALUE($E1789),'01_Cad_Pecas'!$D$2:$D$5000,0)),"")))</f>
        <v/>
      </c>
      <c r="M1789" s="14">
        <f>IF(OR($J1789="",$L1789=""),"",IF($K1789="",0,$K1789)+$J1789*$L1789)</f>
        <v/>
      </c>
      <c r="N1789" s="9" t="n">
        <v>46202</v>
      </c>
      <c r="O1789" s="9" t="n">
        <v>1552</v>
      </c>
      <c r="P1789" s="14" t="n"/>
      <c r="Q1789" s="14" t="n"/>
      <c r="R1789" s="14" t="n"/>
      <c r="S1789" s="14" t="n"/>
      <c r="T1789" s="14" t="n"/>
      <c r="U1789" s="14" t="n"/>
      <c r="V1789" s="14" t="n"/>
      <c r="W1789" s="14" t="n"/>
      <c r="X1789" s="14" t="n"/>
      <c r="Y1789" s="14" t="n"/>
      <c r="Z1789" s="14" t="n"/>
      <c r="AA1789" s="11" t="n"/>
      <c r="AB1789" s="14">
        <f>B1789&amp;"|"&amp;I1789</f>
        <v/>
      </c>
      <c r="AC1789">
        <f>IF($B1789="","","|"&amp;SUBSTITUTE(TRIM(SUBSTITUTE(SUBSTITUTE(SUBSTITUTE(SUBSTITUTE(SUBSTITUTE(SUBSTITUTE(SUBSTITUTE(SUBSTITUTE(SUBSTITUTE(SUBSTITUTE(SUBSTITUTE(SUBSTITUTE(SUBSTITUTE(SUBSTITUTE(TRIM($B1789&amp;""),CHAR(10)," "),CHAR(13)," "),"."," "),";"," "),","," "),"/"," "),"+"," "),"-"," "),"  "," "),"  "," "),"  "," "),"  "," "),"  "," "),"  "," "))," ","|")&amp;"|")</f>
        <v/>
      </c>
      <c r="AD1789">
        <f>TRIM($I1789&amp;"")</f>
        <v/>
      </c>
    </row>
    <row r="1790" ht="24" customHeight="1">
      <c r="A1790" s="9" t="n">
        <v>46202</v>
      </c>
      <c r="B1790" s="14" t="inlineStr">
        <is>
          <t>10199,10201</t>
        </is>
      </c>
      <c r="C1790" s="14" t="n"/>
      <c r="D1790" s="14" t="inlineStr">
        <is>
          <t>50 SECCIONADORA 2</t>
        </is>
      </c>
      <c r="E1790" s="14" t="inlineStr">
        <is>
          <t>30003401</t>
        </is>
      </c>
      <c r="F1790" s="14" t="inlineStr">
        <is>
          <t>PE TRASEIRO 920X30(911)X25 MDF (14PC) ESQ DAKAR</t>
        </is>
      </c>
      <c r="G1790" s="14" t="inlineStr">
        <is>
          <t>50 SECCIONADORA 2</t>
        </is>
      </c>
      <c r="H1790" s="14" t="inlineStr">
        <is>
          <t>50 SECCIONADORA 2</t>
        </is>
      </c>
      <c r="I1790" s="9" t="inlineStr">
        <is>
          <t>50 SECCIONADORA 2</t>
        </is>
      </c>
      <c r="J1790" s="9" t="n">
        <v>52</v>
      </c>
      <c r="K1790" s="14">
        <f>IF($E1790="","",IFERROR(INDEX('01_Cad_Pecas'!$H$2:$H$5000,MATCH($E1790,'01_Cad_Pecas'!$D$2:$D$5000,0)),IFERROR(INDEX('01_Cad_Pecas'!$H$2:$H$5000,MATCH(VALUE($E1790),'01_Cad_Pecas'!$D$2:$D$5000,0)),"")))</f>
        <v/>
      </c>
      <c r="L1790" s="14">
        <f>IF($E1790="","",IFERROR(INDEX('01_Cad_Pecas'!$I$2:$I$5000,MATCH($E1790,'01_Cad_Pecas'!$D$2:$D$5000,0)),IFERROR(INDEX('01_Cad_Pecas'!$I$2:$I$5000,MATCH(VALUE($E1790),'01_Cad_Pecas'!$D$2:$D$5000,0)),"")))</f>
        <v/>
      </c>
      <c r="M1790" s="14">
        <f>IF(OR($J1790="",$L1790=""),"",IF($K1790="",0,$K1790)+$J1790*$L1790)</f>
        <v/>
      </c>
      <c r="N1790" s="9" t="n">
        <v>46202</v>
      </c>
      <c r="O1790" s="9" t="n">
        <v>52</v>
      </c>
      <c r="P1790" s="14" t="n"/>
      <c r="Q1790" s="14" t="n"/>
      <c r="R1790" s="14" t="n"/>
      <c r="S1790" s="14" t="n"/>
      <c r="T1790" s="14" t="n"/>
      <c r="U1790" s="14" t="n"/>
      <c r="V1790" s="14" t="n"/>
      <c r="W1790" s="14" t="n"/>
      <c r="X1790" s="14" t="n"/>
      <c r="Y1790" s="14" t="n"/>
      <c r="Z1790" s="14" t="n"/>
      <c r="AA1790" s="11" t="n"/>
      <c r="AB1790" s="14">
        <f>B1790&amp;"|"&amp;I1790</f>
        <v/>
      </c>
      <c r="AC1790">
        <f>IF($B1790="","","|"&amp;SUBSTITUTE(TRIM(SUBSTITUTE(SUBSTITUTE(SUBSTITUTE(SUBSTITUTE(SUBSTITUTE(SUBSTITUTE(SUBSTITUTE(SUBSTITUTE(SUBSTITUTE(SUBSTITUTE(SUBSTITUTE(SUBSTITUTE(SUBSTITUTE(SUBSTITUTE(TRIM($B1790&amp;""),CHAR(10)," "),CHAR(13)," "),"."," "),";"," "),","," "),"/"," "),"+"," "),"-"," "),"  "," "),"  "," "),"  "," "),"  "," "),"  "," "),"  "," "))," ","|")&amp;"|")</f>
        <v/>
      </c>
      <c r="AD1790">
        <f>TRIM($I1790&amp;"")</f>
        <v/>
      </c>
    </row>
    <row r="1791" ht="24" customHeight="1">
      <c r="A1791" s="9" t="n">
        <v>46202</v>
      </c>
      <c r="B1791" s="14" t="inlineStr">
        <is>
          <t>10199,10201</t>
        </is>
      </c>
      <c r="C1791" s="14" t="n"/>
      <c r="D1791" s="14" t="inlineStr">
        <is>
          <t>50 SECCIONADORA 2</t>
        </is>
      </c>
      <c r="E1791" s="14" t="inlineStr">
        <is>
          <t>30003402</t>
        </is>
      </c>
      <c r="F1791" s="14" t="inlineStr">
        <is>
          <t>PE TRASEIRO 920X30(911)X25 MDF (14PC) DIR DAKAR</t>
        </is>
      </c>
      <c r="G1791" s="14" t="inlineStr">
        <is>
          <t>50 SECCIONADORA 2</t>
        </is>
      </c>
      <c r="H1791" s="14" t="inlineStr">
        <is>
          <t>50 SECCIONADORA 2</t>
        </is>
      </c>
      <c r="I1791" s="9" t="inlineStr">
        <is>
          <t>50 SECCIONADORA 2</t>
        </is>
      </c>
      <c r="J1791" s="9" t="n">
        <v>52</v>
      </c>
      <c r="K1791" s="14">
        <f>IF($E1791="","",IFERROR(INDEX('01_Cad_Pecas'!$H$2:$H$5000,MATCH($E1791,'01_Cad_Pecas'!$D$2:$D$5000,0)),IFERROR(INDEX('01_Cad_Pecas'!$H$2:$H$5000,MATCH(VALUE($E1791),'01_Cad_Pecas'!$D$2:$D$5000,0)),"")))</f>
        <v/>
      </c>
      <c r="L1791" s="14">
        <f>IF($E1791="","",IFERROR(INDEX('01_Cad_Pecas'!$I$2:$I$5000,MATCH($E1791,'01_Cad_Pecas'!$D$2:$D$5000,0)),IFERROR(INDEX('01_Cad_Pecas'!$I$2:$I$5000,MATCH(VALUE($E1791),'01_Cad_Pecas'!$D$2:$D$5000,0)),"")))</f>
        <v/>
      </c>
      <c r="M1791" s="14">
        <f>IF(OR($J1791="",$L1791=""),"",IF($K1791="",0,$K1791)+$J1791*$L1791)</f>
        <v/>
      </c>
      <c r="N1791" s="9" t="n">
        <v>46202</v>
      </c>
      <c r="O1791" s="9" t="n">
        <v>52</v>
      </c>
      <c r="P1791" s="14" t="n"/>
      <c r="Q1791" s="14" t="n"/>
      <c r="R1791" s="14" t="n"/>
      <c r="S1791" s="14" t="n"/>
      <c r="T1791" s="14" t="n"/>
      <c r="U1791" s="14" t="n"/>
      <c r="V1791" s="14" t="n"/>
      <c r="W1791" s="14" t="n"/>
      <c r="X1791" s="14" t="n"/>
      <c r="Y1791" s="14" t="n"/>
      <c r="Z1791" s="14" t="n"/>
      <c r="AA1791" s="11" t="n"/>
      <c r="AB1791" s="14">
        <f>B1791&amp;"|"&amp;I1791</f>
        <v/>
      </c>
      <c r="AC1791">
        <f>IF($B1791="","","|"&amp;SUBSTITUTE(TRIM(SUBSTITUTE(SUBSTITUTE(SUBSTITUTE(SUBSTITUTE(SUBSTITUTE(SUBSTITUTE(SUBSTITUTE(SUBSTITUTE(SUBSTITUTE(SUBSTITUTE(SUBSTITUTE(SUBSTITUTE(SUBSTITUTE(SUBSTITUTE(TRIM($B1791&amp;""),CHAR(10)," "),CHAR(13)," "),"."," "),";"," "),","," "),"/"," "),"+"," "),"-"," "),"  "," "),"  "," "),"  "," "),"  "," "),"  "," "),"  "," "))," ","|")&amp;"|")</f>
        <v/>
      </c>
      <c r="AD1791">
        <f>TRIM($I1791&amp;"")</f>
        <v/>
      </c>
    </row>
    <row r="1792" ht="24" customHeight="1">
      <c r="A1792" s="9" t="n">
        <v>46202</v>
      </c>
      <c r="B1792" s="14" t="inlineStr">
        <is>
          <t>10199,10201</t>
        </is>
      </c>
      <c r="C1792" s="14" t="n"/>
      <c r="D1792" s="14" t="inlineStr">
        <is>
          <t>50 SECCIONADORA 2</t>
        </is>
      </c>
      <c r="E1792" s="14" t="inlineStr">
        <is>
          <t>30003410</t>
        </is>
      </c>
      <c r="F1792" s="14" t="inlineStr">
        <is>
          <t>PE FRONTAL 430X(108)51X25 MDF (DIREITO)</t>
        </is>
      </c>
      <c r="G1792" s="14" t="inlineStr">
        <is>
          <t>50 SECCIONADORA 2</t>
        </is>
      </c>
      <c r="H1792" s="14" t="inlineStr">
        <is>
          <t>50 SECCIONADORA 2</t>
        </is>
      </c>
      <c r="I1792" s="9" t="inlineStr">
        <is>
          <t>50 SECCIONADORA 2</t>
        </is>
      </c>
      <c r="J1792" s="9" t="n">
        <v>52</v>
      </c>
      <c r="K1792" s="14">
        <f>IF($E1792="","",IFERROR(INDEX('01_Cad_Pecas'!$H$2:$H$5000,MATCH($E1792,'01_Cad_Pecas'!$D$2:$D$5000,0)),IFERROR(INDEX('01_Cad_Pecas'!$H$2:$H$5000,MATCH(VALUE($E1792),'01_Cad_Pecas'!$D$2:$D$5000,0)),"")))</f>
        <v/>
      </c>
      <c r="L1792" s="14">
        <f>IF($E1792="","",IFERROR(INDEX('01_Cad_Pecas'!$I$2:$I$5000,MATCH($E1792,'01_Cad_Pecas'!$D$2:$D$5000,0)),IFERROR(INDEX('01_Cad_Pecas'!$I$2:$I$5000,MATCH(VALUE($E1792),'01_Cad_Pecas'!$D$2:$D$5000,0)),"")))</f>
        <v/>
      </c>
      <c r="M1792" s="14">
        <f>IF(OR($J1792="",$L1792=""),"",IF($K1792="",0,$K1792)+$J1792*$L1792)</f>
        <v/>
      </c>
      <c r="N1792" s="9" t="n">
        <v>46202</v>
      </c>
      <c r="O1792" s="9" t="n">
        <v>52</v>
      </c>
      <c r="P1792" s="14" t="n"/>
      <c r="Q1792" s="14" t="n"/>
      <c r="R1792" s="14" t="n"/>
      <c r="S1792" s="14" t="n"/>
      <c r="T1792" s="14" t="n"/>
      <c r="U1792" s="14" t="n"/>
      <c r="V1792" s="14" t="n"/>
      <c r="W1792" s="14" t="n"/>
      <c r="X1792" s="14" t="n"/>
      <c r="Y1792" s="14" t="n"/>
      <c r="Z1792" s="14" t="n"/>
      <c r="AA1792" s="11" t="n"/>
      <c r="AB1792" s="14">
        <f>B1792&amp;"|"&amp;I1792</f>
        <v/>
      </c>
      <c r="AC1792">
        <f>IF($B1792="","","|"&amp;SUBSTITUTE(TRIM(SUBSTITUTE(SUBSTITUTE(SUBSTITUTE(SUBSTITUTE(SUBSTITUTE(SUBSTITUTE(SUBSTITUTE(SUBSTITUTE(SUBSTITUTE(SUBSTITUTE(SUBSTITUTE(SUBSTITUTE(SUBSTITUTE(SUBSTITUTE(TRIM($B1792&amp;""),CHAR(10)," "),CHAR(13)," "),"."," "),";"," "),","," "),"/"," "),"+"," "),"-"," "),"  "," "),"  "," "),"  "," "),"  "," "),"  "," "),"  "," "))," ","|")&amp;"|")</f>
        <v/>
      </c>
      <c r="AD1792">
        <f>TRIM($I1792&amp;"")</f>
        <v/>
      </c>
    </row>
    <row r="1793" ht="24" customHeight="1">
      <c r="A1793" s="9" t="n">
        <v>46202</v>
      </c>
      <c r="B1793" s="14" t="inlineStr">
        <is>
          <t>10199,10201</t>
        </is>
      </c>
      <c r="C1793" s="14" t="n"/>
      <c r="D1793" s="14" t="inlineStr">
        <is>
          <t>50 SECCIONADORA 2</t>
        </is>
      </c>
      <c r="E1793" s="14" t="inlineStr">
        <is>
          <t>30003411</t>
        </is>
      </c>
      <c r="F1793" s="14" t="inlineStr">
        <is>
          <t>PE FRONTAL 430X(108)51X25 MDF (ESQUERDO)</t>
        </is>
      </c>
      <c r="G1793" s="14" t="inlineStr">
        <is>
          <t>50 SECCIONADORA 2</t>
        </is>
      </c>
      <c r="H1793" s="14" t="inlineStr">
        <is>
          <t>50 SECCIONADORA 2</t>
        </is>
      </c>
      <c r="I1793" s="9" t="inlineStr">
        <is>
          <t>50 SECCIONADORA 2</t>
        </is>
      </c>
      <c r="J1793" s="9" t="n">
        <v>52</v>
      </c>
      <c r="K1793" s="14">
        <f>IF($E1793="","",IFERROR(INDEX('01_Cad_Pecas'!$H$2:$H$5000,MATCH($E1793,'01_Cad_Pecas'!$D$2:$D$5000,0)),IFERROR(INDEX('01_Cad_Pecas'!$H$2:$H$5000,MATCH(VALUE($E1793),'01_Cad_Pecas'!$D$2:$D$5000,0)),"")))</f>
        <v/>
      </c>
      <c r="L1793" s="14">
        <f>IF($E1793="","",IFERROR(INDEX('01_Cad_Pecas'!$I$2:$I$5000,MATCH($E1793,'01_Cad_Pecas'!$D$2:$D$5000,0)),IFERROR(INDEX('01_Cad_Pecas'!$I$2:$I$5000,MATCH(VALUE($E1793),'01_Cad_Pecas'!$D$2:$D$5000,0)),"")))</f>
        <v/>
      </c>
      <c r="M1793" s="14">
        <f>IF(OR($J1793="",$L1793=""),"",IF($K1793="",0,$K1793)+$J1793*$L1793)</f>
        <v/>
      </c>
      <c r="N1793" s="9" t="n">
        <v>46202</v>
      </c>
      <c r="O1793" s="9" t="n">
        <v>52</v>
      </c>
      <c r="P1793" s="14" t="n"/>
      <c r="Q1793" s="14" t="n"/>
      <c r="R1793" s="14" t="n"/>
      <c r="S1793" s="14" t="n"/>
      <c r="T1793" s="14" t="n"/>
      <c r="U1793" s="14" t="n"/>
      <c r="V1793" s="14" t="n"/>
      <c r="W1793" s="14" t="n"/>
      <c r="X1793" s="14" t="n"/>
      <c r="Y1793" s="14" t="n"/>
      <c r="Z1793" s="14" t="n"/>
      <c r="AA1793" s="11" t="n"/>
      <c r="AB1793" s="14">
        <f>B1793&amp;"|"&amp;I1793</f>
        <v/>
      </c>
      <c r="AC1793">
        <f>IF($B1793="","","|"&amp;SUBSTITUTE(TRIM(SUBSTITUTE(SUBSTITUTE(SUBSTITUTE(SUBSTITUTE(SUBSTITUTE(SUBSTITUTE(SUBSTITUTE(SUBSTITUTE(SUBSTITUTE(SUBSTITUTE(SUBSTITUTE(SUBSTITUTE(SUBSTITUTE(SUBSTITUTE(TRIM($B1793&amp;""),CHAR(10)," "),CHAR(13)," "),"."," "),";"," "),","," "),"/"," "),"+"," "),"-"," "),"  "," "),"  "," "),"  "," "),"  "," "),"  "," "),"  "," "))," ","|")&amp;"|")</f>
        <v/>
      </c>
      <c r="AD1793">
        <f>TRIM($I1793&amp;"")</f>
        <v/>
      </c>
    </row>
    <row r="1794" ht="24" customHeight="1">
      <c r="A1794" s="9" t="n">
        <v>46202</v>
      </c>
      <c r="B1794" s="14" t="inlineStr">
        <is>
          <t>10199,10201</t>
        </is>
      </c>
      <c r="C1794" s="14" t="n"/>
      <c r="D1794" s="14" t="inlineStr">
        <is>
          <t>50 SECCIONADORA 2</t>
        </is>
      </c>
      <c r="E1794" s="14" t="inlineStr">
        <is>
          <t>30006101</t>
        </is>
      </c>
      <c r="F1794" s="14" t="inlineStr">
        <is>
          <t>PE TRAS 880X30(911)X25 MDF (13PC) ESQ SANTIAGO NEW</t>
        </is>
      </c>
      <c r="G1794" s="14" t="inlineStr">
        <is>
          <t>50 SECCIONADORA 2</t>
        </is>
      </c>
      <c r="H1794" s="14" t="inlineStr">
        <is>
          <t>50 SECCIONADORA 2</t>
        </is>
      </c>
      <c r="I1794" s="9" t="inlineStr">
        <is>
          <t>50 SECCIONADORA 2</t>
        </is>
      </c>
      <c r="J1794" s="9" t="n">
        <v>108</v>
      </c>
      <c r="K1794" s="14">
        <f>IF($E1794="","",IFERROR(INDEX('01_Cad_Pecas'!$H$2:$H$5000,MATCH($E1794,'01_Cad_Pecas'!$D$2:$D$5000,0)),IFERROR(INDEX('01_Cad_Pecas'!$H$2:$H$5000,MATCH(VALUE($E1794),'01_Cad_Pecas'!$D$2:$D$5000,0)),"")))</f>
        <v/>
      </c>
      <c r="L1794" s="14">
        <f>IF($E1794="","",IFERROR(INDEX('01_Cad_Pecas'!$I$2:$I$5000,MATCH($E1794,'01_Cad_Pecas'!$D$2:$D$5000,0)),IFERROR(INDEX('01_Cad_Pecas'!$I$2:$I$5000,MATCH(VALUE($E1794),'01_Cad_Pecas'!$D$2:$D$5000,0)),"")))</f>
        <v/>
      </c>
      <c r="M1794" s="14">
        <f>IF(OR($J1794="",$L1794=""),"",IF($K1794="",0,$K1794)+$J1794*$L1794)</f>
        <v/>
      </c>
      <c r="N1794" s="9" t="n">
        <v>46202</v>
      </c>
      <c r="O1794" s="9" t="n">
        <v>108</v>
      </c>
      <c r="P1794" s="14" t="n"/>
      <c r="Q1794" s="14" t="n"/>
      <c r="R1794" s="14" t="n"/>
      <c r="S1794" s="14" t="n"/>
      <c r="T1794" s="14" t="n"/>
      <c r="U1794" s="14" t="n"/>
      <c r="V1794" s="14" t="n"/>
      <c r="W1794" s="14" t="n"/>
      <c r="X1794" s="14" t="n"/>
      <c r="Y1794" s="14" t="n"/>
      <c r="Z1794" s="14" t="n"/>
      <c r="AA1794" s="11" t="n"/>
      <c r="AB1794" s="14">
        <f>B1794&amp;"|"&amp;I1794</f>
        <v/>
      </c>
      <c r="AC1794">
        <f>IF($B1794="","","|"&amp;SUBSTITUTE(TRIM(SUBSTITUTE(SUBSTITUTE(SUBSTITUTE(SUBSTITUTE(SUBSTITUTE(SUBSTITUTE(SUBSTITUTE(SUBSTITUTE(SUBSTITUTE(SUBSTITUTE(SUBSTITUTE(SUBSTITUTE(SUBSTITUTE(SUBSTITUTE(TRIM($B1794&amp;""),CHAR(10)," "),CHAR(13)," "),"."," "),";"," "),","," "),"/"," "),"+"," "),"-"," "),"  "," "),"  "," "),"  "," "),"  "," "),"  "," "),"  "," "))," ","|")&amp;"|")</f>
        <v/>
      </c>
      <c r="AD1794">
        <f>TRIM($I1794&amp;"")</f>
        <v/>
      </c>
    </row>
    <row r="1795" ht="24" customHeight="1">
      <c r="A1795" s="9" t="n">
        <v>46202</v>
      </c>
      <c r="B1795" s="14" t="inlineStr">
        <is>
          <t>10199,10201</t>
        </is>
      </c>
      <c r="C1795" s="14" t="n"/>
      <c r="D1795" s="14" t="inlineStr">
        <is>
          <t>50 SECCIONADORA 2</t>
        </is>
      </c>
      <c r="E1795" s="14" t="inlineStr">
        <is>
          <t>30006102</t>
        </is>
      </c>
      <c r="F1795" s="14" t="inlineStr">
        <is>
          <t>PE TRAS 880X30(911)X25 MDF (13PC) DIR SANTIAGO NEW</t>
        </is>
      </c>
      <c r="G1795" s="14" t="inlineStr">
        <is>
          <t>50 SECCIONADORA 2</t>
        </is>
      </c>
      <c r="H1795" s="14" t="inlineStr">
        <is>
          <t>50 SECCIONADORA 2</t>
        </is>
      </c>
      <c r="I1795" s="9" t="inlineStr">
        <is>
          <t>50 SECCIONADORA 2</t>
        </is>
      </c>
      <c r="J1795" s="9" t="n">
        <v>108</v>
      </c>
      <c r="K1795" s="14">
        <f>IF($E1795="","",IFERROR(INDEX('01_Cad_Pecas'!$H$2:$H$5000,MATCH($E1795,'01_Cad_Pecas'!$D$2:$D$5000,0)),IFERROR(INDEX('01_Cad_Pecas'!$H$2:$H$5000,MATCH(VALUE($E1795),'01_Cad_Pecas'!$D$2:$D$5000,0)),"")))</f>
        <v/>
      </c>
      <c r="L1795" s="14">
        <f>IF($E1795="","",IFERROR(INDEX('01_Cad_Pecas'!$I$2:$I$5000,MATCH($E1795,'01_Cad_Pecas'!$D$2:$D$5000,0)),IFERROR(INDEX('01_Cad_Pecas'!$I$2:$I$5000,MATCH(VALUE($E1795),'01_Cad_Pecas'!$D$2:$D$5000,0)),"")))</f>
        <v/>
      </c>
      <c r="M1795" s="14">
        <f>IF(OR($J1795="",$L1795=""),"",IF($K1795="",0,$K1795)+$J1795*$L1795)</f>
        <v/>
      </c>
      <c r="N1795" s="9" t="n">
        <v>46202</v>
      </c>
      <c r="O1795" s="9" t="n">
        <v>108</v>
      </c>
      <c r="P1795" s="14" t="n"/>
      <c r="Q1795" s="14" t="n"/>
      <c r="R1795" s="14" t="n"/>
      <c r="S1795" s="14" t="n"/>
      <c r="T1795" s="14" t="n"/>
      <c r="U1795" s="14" t="n"/>
      <c r="V1795" s="14" t="n"/>
      <c r="W1795" s="14" t="n"/>
      <c r="X1795" s="14" t="n"/>
      <c r="Y1795" s="14" t="n"/>
      <c r="Z1795" s="14" t="n"/>
      <c r="AA1795" s="11" t="n"/>
      <c r="AB1795" s="14">
        <f>B1795&amp;"|"&amp;I1795</f>
        <v/>
      </c>
      <c r="AC1795">
        <f>IF($B1795="","","|"&amp;SUBSTITUTE(TRIM(SUBSTITUTE(SUBSTITUTE(SUBSTITUTE(SUBSTITUTE(SUBSTITUTE(SUBSTITUTE(SUBSTITUTE(SUBSTITUTE(SUBSTITUTE(SUBSTITUTE(SUBSTITUTE(SUBSTITUTE(SUBSTITUTE(SUBSTITUTE(TRIM($B1795&amp;""),CHAR(10)," "),CHAR(13)," "),"."," "),";"," "),","," "),"/"," "),"+"," "),"-"," "),"  "," "),"  "," "),"  "," "),"  "," "),"  "," "),"  "," "))," ","|")&amp;"|")</f>
        <v/>
      </c>
      <c r="AD1795">
        <f>TRIM($I1795&amp;"")</f>
        <v/>
      </c>
    </row>
    <row r="1796" ht="24" customHeight="1">
      <c r="A1796" s="9" t="n">
        <v>46202</v>
      </c>
      <c r="B1796" s="14" t="inlineStr">
        <is>
          <t>10199,10201</t>
        </is>
      </c>
      <c r="C1796" s="14" t="n"/>
      <c r="D1796" s="14" t="inlineStr">
        <is>
          <t>50 SECCIONADORA 2</t>
        </is>
      </c>
      <c r="E1796" s="14" t="inlineStr">
        <is>
          <t>30006110</t>
        </is>
      </c>
      <c r="F1796" s="14" t="inlineStr">
        <is>
          <t>PE FRONTAL 430X(108)51X25 MDF (DIR) SANTIAGO NEW</t>
        </is>
      </c>
      <c r="G1796" s="14" t="inlineStr">
        <is>
          <t>50 SECCIONADORA 2</t>
        </is>
      </c>
      <c r="H1796" s="14" t="inlineStr">
        <is>
          <t>50 SECCIONADORA 2</t>
        </is>
      </c>
      <c r="I1796" s="9" t="inlineStr">
        <is>
          <t>50 SECCIONADORA 2</t>
        </is>
      </c>
      <c r="J1796" s="9" t="n">
        <v>108</v>
      </c>
      <c r="K1796" s="14">
        <f>IF($E1796="","",IFERROR(INDEX('01_Cad_Pecas'!$H$2:$H$5000,MATCH($E1796,'01_Cad_Pecas'!$D$2:$D$5000,0)),IFERROR(INDEX('01_Cad_Pecas'!$H$2:$H$5000,MATCH(VALUE($E1796),'01_Cad_Pecas'!$D$2:$D$5000,0)),"")))</f>
        <v/>
      </c>
      <c r="L1796" s="14">
        <f>IF($E1796="","",IFERROR(INDEX('01_Cad_Pecas'!$I$2:$I$5000,MATCH($E1796,'01_Cad_Pecas'!$D$2:$D$5000,0)),IFERROR(INDEX('01_Cad_Pecas'!$I$2:$I$5000,MATCH(VALUE($E1796),'01_Cad_Pecas'!$D$2:$D$5000,0)),"")))</f>
        <v/>
      </c>
      <c r="M1796" s="14">
        <f>IF(OR($J1796="",$L1796=""),"",IF($K1796="",0,$K1796)+$J1796*$L1796)</f>
        <v/>
      </c>
      <c r="N1796" s="9" t="n">
        <v>46202</v>
      </c>
      <c r="O1796" s="9" t="n">
        <v>108</v>
      </c>
      <c r="P1796" s="14" t="n"/>
      <c r="Q1796" s="14" t="n"/>
      <c r="R1796" s="14" t="n"/>
      <c r="S1796" s="14" t="n"/>
      <c r="T1796" s="14" t="n"/>
      <c r="U1796" s="14" t="n"/>
      <c r="V1796" s="14" t="n"/>
      <c r="W1796" s="14" t="n"/>
      <c r="X1796" s="14" t="n"/>
      <c r="Y1796" s="14" t="n"/>
      <c r="Z1796" s="14" t="n"/>
      <c r="AA1796" s="11" t="n"/>
      <c r="AB1796" s="14">
        <f>B1796&amp;"|"&amp;I1796</f>
        <v/>
      </c>
      <c r="AC1796">
        <f>IF($B1796="","","|"&amp;SUBSTITUTE(TRIM(SUBSTITUTE(SUBSTITUTE(SUBSTITUTE(SUBSTITUTE(SUBSTITUTE(SUBSTITUTE(SUBSTITUTE(SUBSTITUTE(SUBSTITUTE(SUBSTITUTE(SUBSTITUTE(SUBSTITUTE(SUBSTITUTE(SUBSTITUTE(TRIM($B1796&amp;""),CHAR(10)," "),CHAR(13)," "),"."," "),";"," "),","," "),"/"," "),"+"," "),"-"," "),"  "," "),"  "," "),"  "," "),"  "," "),"  "," "),"  "," "))," ","|")&amp;"|")</f>
        <v/>
      </c>
      <c r="AD1796">
        <f>TRIM($I1796&amp;"")</f>
        <v/>
      </c>
    </row>
    <row r="1797" ht="24" customHeight="1">
      <c r="A1797" s="9" t="n">
        <v>46202</v>
      </c>
      <c r="B1797" s="14" t="inlineStr">
        <is>
          <t>10199,10201</t>
        </is>
      </c>
      <c r="C1797" s="14" t="n"/>
      <c r="D1797" s="14" t="inlineStr">
        <is>
          <t>50 SECCIONADORA 2</t>
        </is>
      </c>
      <c r="E1797" s="14" t="inlineStr">
        <is>
          <t>30006111</t>
        </is>
      </c>
      <c r="F1797" s="14" t="inlineStr">
        <is>
          <t>PE FRONTAL 430X(108)51X25MDF (ESQRD) SANTIAGO NEW</t>
        </is>
      </c>
      <c r="G1797" s="14" t="inlineStr">
        <is>
          <t>50 SECCIONADORA 2</t>
        </is>
      </c>
      <c r="H1797" s="14" t="inlineStr">
        <is>
          <t>50 SECCIONADORA 2</t>
        </is>
      </c>
      <c r="I1797" s="9" t="inlineStr">
        <is>
          <t>50 SECCIONADORA 2</t>
        </is>
      </c>
      <c r="J1797" s="9" t="n">
        <v>108</v>
      </c>
      <c r="K1797" s="14">
        <f>IF($E1797="","",IFERROR(INDEX('01_Cad_Pecas'!$H$2:$H$5000,MATCH($E1797,'01_Cad_Pecas'!$D$2:$D$5000,0)),IFERROR(INDEX('01_Cad_Pecas'!$H$2:$H$5000,MATCH(VALUE($E1797),'01_Cad_Pecas'!$D$2:$D$5000,0)),"")))</f>
        <v/>
      </c>
      <c r="L1797" s="14">
        <f>IF($E1797="","",IFERROR(INDEX('01_Cad_Pecas'!$I$2:$I$5000,MATCH($E1797,'01_Cad_Pecas'!$D$2:$D$5000,0)),IFERROR(INDEX('01_Cad_Pecas'!$I$2:$I$5000,MATCH(VALUE($E1797),'01_Cad_Pecas'!$D$2:$D$5000,0)),"")))</f>
        <v/>
      </c>
      <c r="M1797" s="14">
        <f>IF(OR($J1797="",$L1797=""),"",IF($K1797="",0,$K1797)+$J1797*$L1797)</f>
        <v/>
      </c>
      <c r="N1797" s="9" t="n">
        <v>46202</v>
      </c>
      <c r="O1797" s="9" t="n">
        <v>108</v>
      </c>
      <c r="P1797" s="14" t="n"/>
      <c r="Q1797" s="14" t="n"/>
      <c r="R1797" s="14" t="n"/>
      <c r="S1797" s="14" t="n"/>
      <c r="T1797" s="14" t="n"/>
      <c r="U1797" s="14" t="n"/>
      <c r="V1797" s="14" t="n"/>
      <c r="W1797" s="14" t="n"/>
      <c r="X1797" s="14" t="n"/>
      <c r="Y1797" s="14" t="n"/>
      <c r="Z1797" s="14" t="n"/>
      <c r="AA1797" s="11" t="n"/>
      <c r="AB1797" s="14">
        <f>B1797&amp;"|"&amp;I1797</f>
        <v/>
      </c>
      <c r="AC1797">
        <f>IF($B1797="","","|"&amp;SUBSTITUTE(TRIM(SUBSTITUTE(SUBSTITUTE(SUBSTITUTE(SUBSTITUTE(SUBSTITUTE(SUBSTITUTE(SUBSTITUTE(SUBSTITUTE(SUBSTITUTE(SUBSTITUTE(SUBSTITUTE(SUBSTITUTE(SUBSTITUTE(SUBSTITUTE(TRIM($B1797&amp;""),CHAR(10)," "),CHAR(13)," "),"."," "),";"," "),","," "),"/"," "),"+"," "),"-"," "),"  "," "),"  "," "),"  "," "),"  "," "),"  "," "),"  "," "))," ","|")&amp;"|")</f>
        <v/>
      </c>
      <c r="AD1797">
        <f>TRIM($I1797&amp;"")</f>
        <v/>
      </c>
    </row>
    <row r="1798" ht="24" customHeight="1">
      <c r="A1798" s="9" t="n">
        <v>46202</v>
      </c>
      <c r="B1798" s="14" t="inlineStr">
        <is>
          <t>10199,10201</t>
        </is>
      </c>
      <c r="C1798" s="14" t="n"/>
      <c r="D1798" s="14" t="inlineStr">
        <is>
          <t>50 SECCIONADORA 2</t>
        </is>
      </c>
      <c r="E1798" s="14" t="inlineStr">
        <is>
          <t>30009703</t>
        </is>
      </c>
      <c r="F1798" s="14" t="inlineStr">
        <is>
          <t>ESPALDAR 390X40(911)X25 MDF (24) - CADEIRA GRECIA</t>
        </is>
      </c>
      <c r="G1798" s="14" t="inlineStr">
        <is>
          <t>50 SECCIONADORA 2</t>
        </is>
      </c>
      <c r="H1798" s="14" t="inlineStr">
        <is>
          <t>50 SECCIONADORA 2</t>
        </is>
      </c>
      <c r="I1798" s="9" t="inlineStr">
        <is>
          <t>50 SECCIONADORA 2</t>
        </is>
      </c>
      <c r="J1798" s="9" t="n">
        <v>44</v>
      </c>
      <c r="K1798" s="14">
        <f>IF($E1798="","",IFERROR(INDEX('01_Cad_Pecas'!$H$2:$H$5000,MATCH($E1798,'01_Cad_Pecas'!$D$2:$D$5000,0)),IFERROR(INDEX('01_Cad_Pecas'!$H$2:$H$5000,MATCH(VALUE($E1798),'01_Cad_Pecas'!$D$2:$D$5000,0)),"")))</f>
        <v/>
      </c>
      <c r="L1798" s="14">
        <f>IF($E1798="","",IFERROR(INDEX('01_Cad_Pecas'!$I$2:$I$5000,MATCH($E1798,'01_Cad_Pecas'!$D$2:$D$5000,0)),IFERROR(INDEX('01_Cad_Pecas'!$I$2:$I$5000,MATCH(VALUE($E1798),'01_Cad_Pecas'!$D$2:$D$5000,0)),"")))</f>
        <v/>
      </c>
      <c r="M1798" s="14">
        <f>IF(OR($J1798="",$L1798=""),"",IF($K1798="",0,$K1798)+$J1798*$L1798)</f>
        <v/>
      </c>
      <c r="N1798" s="9" t="n">
        <v>46202</v>
      </c>
      <c r="O1798" s="9" t="n">
        <v>44</v>
      </c>
      <c r="P1798" s="14" t="n"/>
      <c r="Q1798" s="14" t="n"/>
      <c r="R1798" s="14" t="n"/>
      <c r="S1798" s="14" t="n"/>
      <c r="T1798" s="14" t="n"/>
      <c r="U1798" s="14" t="n"/>
      <c r="V1798" s="14" t="n"/>
      <c r="W1798" s="14" t="n"/>
      <c r="X1798" s="14" t="n"/>
      <c r="Y1798" s="14" t="n"/>
      <c r="Z1798" s="14" t="n"/>
      <c r="AA1798" s="11" t="n"/>
      <c r="AB1798" s="14">
        <f>B1798&amp;"|"&amp;I1798</f>
        <v/>
      </c>
      <c r="AC1798">
        <f>IF($B1798="","","|"&amp;SUBSTITUTE(TRIM(SUBSTITUTE(SUBSTITUTE(SUBSTITUTE(SUBSTITUTE(SUBSTITUTE(SUBSTITUTE(SUBSTITUTE(SUBSTITUTE(SUBSTITUTE(SUBSTITUTE(SUBSTITUTE(SUBSTITUTE(SUBSTITUTE(SUBSTITUTE(TRIM($B1798&amp;""),CHAR(10)," "),CHAR(13)," "),"."," "),";"," "),","," "),"/"," "),"+"," "),"-"," "),"  "," "),"  "," "),"  "," "),"  "," "),"  "," "),"  "," "))," ","|")&amp;"|")</f>
        <v/>
      </c>
      <c r="AD1798">
        <f>TRIM($I1798&amp;"")</f>
        <v/>
      </c>
    </row>
    <row r="1799" ht="24" customHeight="1">
      <c r="A1799" s="9" t="n">
        <v>46203</v>
      </c>
      <c r="B1799" s="14" t="inlineStr">
        <is>
          <t>10200,10202,10205</t>
        </is>
      </c>
      <c r="C1799" s="14" t="n"/>
      <c r="D1799" s="14" t="inlineStr">
        <is>
          <t>50 SECCIONADORA 2</t>
        </is>
      </c>
      <c r="E1799" s="14" t="inlineStr">
        <is>
          <t>30001204</t>
        </is>
      </c>
      <c r="F1799" s="14" t="inlineStr">
        <is>
          <t>ASSENTO 430X403X09 MDP CAD PE INTEIRO/ MADEIRA</t>
        </is>
      </c>
      <c r="G1799" s="14" t="inlineStr">
        <is>
          <t>50 SECCIONADORA 2</t>
        </is>
      </c>
      <c r="H1799" s="14" t="inlineStr">
        <is>
          <t>50 SECCIONADORA 2</t>
        </is>
      </c>
      <c r="I1799" s="9" t="inlineStr">
        <is>
          <t>50 SECCIONADORA 2</t>
        </is>
      </c>
      <c r="J1799" s="9" t="n">
        <v>70</v>
      </c>
      <c r="K1799" s="14">
        <f>IF($E1799="","",IFERROR(INDEX('01_Cad_Pecas'!$H$2:$H$5000,MATCH($E1799,'01_Cad_Pecas'!$D$2:$D$5000,0)),IFERROR(INDEX('01_Cad_Pecas'!$H$2:$H$5000,MATCH(VALUE($E1799),'01_Cad_Pecas'!$D$2:$D$5000,0)),"")))</f>
        <v/>
      </c>
      <c r="L1799" s="14">
        <f>IF($E1799="","",IFERROR(INDEX('01_Cad_Pecas'!$I$2:$I$5000,MATCH($E1799,'01_Cad_Pecas'!$D$2:$D$5000,0)),IFERROR(INDEX('01_Cad_Pecas'!$I$2:$I$5000,MATCH(VALUE($E1799),'01_Cad_Pecas'!$D$2:$D$5000,0)),"")))</f>
        <v/>
      </c>
      <c r="M1799" s="14">
        <f>IF(OR($J1799="",$L1799=""),"",IF($K1799="",0,$K1799)+$J1799*$L1799)</f>
        <v/>
      </c>
      <c r="N1799" s="9" t="n">
        <v>46203</v>
      </c>
      <c r="O1799" s="9" t="n">
        <v>70</v>
      </c>
      <c r="P1799" s="14" t="n"/>
      <c r="Q1799" s="14" t="n"/>
      <c r="R1799" s="14" t="n"/>
      <c r="S1799" s="14" t="n"/>
      <c r="T1799" s="14" t="n"/>
      <c r="U1799" s="14" t="n"/>
      <c r="V1799" s="14" t="n"/>
      <c r="W1799" s="14" t="n"/>
      <c r="X1799" s="14" t="n"/>
      <c r="Y1799" s="14" t="n"/>
      <c r="Z1799" s="14" t="n"/>
      <c r="AA1799" s="11" t="n"/>
      <c r="AB1799" s="14">
        <f>B1799&amp;"|"&amp;I1799</f>
        <v/>
      </c>
      <c r="AC1799">
        <f>IF($B1799="","","|"&amp;SUBSTITUTE(TRIM(SUBSTITUTE(SUBSTITUTE(SUBSTITUTE(SUBSTITUTE(SUBSTITUTE(SUBSTITUTE(SUBSTITUTE(SUBSTITUTE(SUBSTITUTE(SUBSTITUTE(SUBSTITUTE(SUBSTITUTE(SUBSTITUTE(SUBSTITUTE(TRIM($B1799&amp;""),CHAR(10)," "),CHAR(13)," "),"."," "),";"," "),","," "),"/"," "),"+"," "),"-"," "),"  "," "),"  "," "),"  "," "),"  "," "),"  "," "),"  "," "))," ","|")&amp;"|")</f>
        <v/>
      </c>
      <c r="AD1799">
        <f>TRIM($I1799&amp;"")</f>
        <v/>
      </c>
    </row>
    <row r="1800" ht="24" customHeight="1">
      <c r="A1800" s="9" t="n">
        <v>46203</v>
      </c>
      <c r="B1800" s="14" t="inlineStr">
        <is>
          <t>10200,10202,10205</t>
        </is>
      </c>
      <c r="C1800" s="14" t="n"/>
      <c r="D1800" s="14" t="inlineStr">
        <is>
          <t>50 SECCIONADORA 2</t>
        </is>
      </c>
      <c r="E1800" s="14" t="inlineStr">
        <is>
          <t>30004805</t>
        </is>
      </c>
      <c r="F1800" s="14" t="inlineStr">
        <is>
          <t>ASSENTO 440X425X09 MDP - CAD SANTIAGO</t>
        </is>
      </c>
      <c r="G1800" s="14" t="inlineStr">
        <is>
          <t>50 SECCIONADORA 2</t>
        </is>
      </c>
      <c r="H1800" s="14" t="inlineStr">
        <is>
          <t>50 SECCIONADORA 2</t>
        </is>
      </c>
      <c r="I1800" s="9" t="inlineStr">
        <is>
          <t>50 SECCIONADORA 2</t>
        </is>
      </c>
      <c r="J1800" s="9" t="n">
        <v>514</v>
      </c>
      <c r="K1800" s="14">
        <f>IF($E1800="","",IFERROR(INDEX('01_Cad_Pecas'!$H$2:$H$5000,MATCH($E1800,'01_Cad_Pecas'!$D$2:$D$5000,0)),IFERROR(INDEX('01_Cad_Pecas'!$H$2:$H$5000,MATCH(VALUE($E1800),'01_Cad_Pecas'!$D$2:$D$5000,0)),"")))</f>
        <v/>
      </c>
      <c r="L1800" s="14">
        <f>IF($E1800="","",IFERROR(INDEX('01_Cad_Pecas'!$I$2:$I$5000,MATCH($E1800,'01_Cad_Pecas'!$D$2:$D$5000,0)),IFERROR(INDEX('01_Cad_Pecas'!$I$2:$I$5000,MATCH(VALUE($E1800),'01_Cad_Pecas'!$D$2:$D$5000,0)),"")))</f>
        <v/>
      </c>
      <c r="M1800" s="14">
        <f>IF(OR($J1800="",$L1800=""),"",IF($K1800="",0,$K1800)+$J1800*$L1800)</f>
        <v/>
      </c>
      <c r="N1800" s="9" t="n">
        <v>46203</v>
      </c>
      <c r="O1800" s="9" t="n">
        <v>514</v>
      </c>
      <c r="P1800" s="14" t="n"/>
      <c r="Q1800" s="14" t="n"/>
      <c r="R1800" s="14" t="n"/>
      <c r="S1800" s="14" t="n"/>
      <c r="T1800" s="14" t="n"/>
      <c r="U1800" s="14" t="n"/>
      <c r="V1800" s="14" t="n"/>
      <c r="W1800" s="14" t="n"/>
      <c r="X1800" s="14" t="n"/>
      <c r="Y1800" s="14" t="n"/>
      <c r="Z1800" s="14" t="n"/>
      <c r="AA1800" s="11" t="n"/>
      <c r="AB1800" s="14">
        <f>B1800&amp;"|"&amp;I1800</f>
        <v/>
      </c>
      <c r="AC1800">
        <f>IF($B1800="","","|"&amp;SUBSTITUTE(TRIM(SUBSTITUTE(SUBSTITUTE(SUBSTITUTE(SUBSTITUTE(SUBSTITUTE(SUBSTITUTE(SUBSTITUTE(SUBSTITUTE(SUBSTITUTE(SUBSTITUTE(SUBSTITUTE(SUBSTITUTE(SUBSTITUTE(SUBSTITUTE(TRIM($B1800&amp;""),CHAR(10)," "),CHAR(13)," "),"."," "),";"," "),","," "),"/"," "),"+"," "),"-"," "),"  "," "),"  "," "),"  "," "),"  "," "),"  "," "),"  "," "))," ","|")&amp;"|")</f>
        <v/>
      </c>
      <c r="AD1800">
        <f>TRIM($I1800&amp;"")</f>
        <v/>
      </c>
    </row>
    <row r="1801" ht="24" customHeight="1">
      <c r="A1801" s="9" t="n">
        <v>46203</v>
      </c>
      <c r="B1801" s="14" t="inlineStr">
        <is>
          <t>10200,10202,10205</t>
        </is>
      </c>
      <c r="C1801" s="14" t="n"/>
      <c r="D1801" s="14" t="inlineStr">
        <is>
          <t>50 SECCIONADORA 2</t>
        </is>
      </c>
      <c r="E1801" s="14" t="inlineStr">
        <is>
          <t>91414014</t>
        </is>
      </c>
      <c r="F1801" s="14" t="inlineStr">
        <is>
          <t>PAINEL CABECEIRA MALAGA - 1600X550X09 MDP (GRAUNA)</t>
        </is>
      </c>
      <c r="G1801" s="14" t="inlineStr">
        <is>
          <t>50 SECCIONADORA 2</t>
        </is>
      </c>
      <c r="H1801" s="14" t="inlineStr">
        <is>
          <t>50 SECCIONADORA 2</t>
        </is>
      </c>
      <c r="I1801" s="9" t="inlineStr">
        <is>
          <t>50 SECCIONADORA 2</t>
        </is>
      </c>
      <c r="J1801" s="9" t="n">
        <v>2</v>
      </c>
      <c r="K1801" s="14">
        <f>IF($E1801="","",IFERROR(INDEX('01_Cad_Pecas'!$H$2:$H$5000,MATCH($E1801,'01_Cad_Pecas'!$D$2:$D$5000,0)),IFERROR(INDEX('01_Cad_Pecas'!$H$2:$H$5000,MATCH(VALUE($E1801),'01_Cad_Pecas'!$D$2:$D$5000,0)),"")))</f>
        <v/>
      </c>
      <c r="L1801" s="14">
        <f>IF($E1801="","",IFERROR(INDEX('01_Cad_Pecas'!$I$2:$I$5000,MATCH($E1801,'01_Cad_Pecas'!$D$2:$D$5000,0)),IFERROR(INDEX('01_Cad_Pecas'!$I$2:$I$5000,MATCH(VALUE($E1801),'01_Cad_Pecas'!$D$2:$D$5000,0)),"")))</f>
        <v/>
      </c>
      <c r="M1801" s="14">
        <f>IF(OR($J1801="",$L1801=""),"",IF($K1801="",0,$K1801)+$J1801*$L1801)</f>
        <v/>
      </c>
      <c r="N1801" s="9" t="n">
        <v>46203</v>
      </c>
      <c r="O1801" s="9" t="n">
        <v>2</v>
      </c>
      <c r="P1801" s="14" t="n"/>
      <c r="Q1801" s="14" t="n"/>
      <c r="R1801" s="14" t="n"/>
      <c r="S1801" s="14" t="n"/>
      <c r="T1801" s="14" t="n"/>
      <c r="U1801" s="14" t="n"/>
      <c r="V1801" s="14" t="n"/>
      <c r="W1801" s="14" t="n"/>
      <c r="X1801" s="14" t="n"/>
      <c r="Y1801" s="14" t="n"/>
      <c r="Z1801" s="14" t="n"/>
      <c r="AA1801" s="11" t="n"/>
      <c r="AB1801" s="14">
        <f>B1801&amp;"|"&amp;I1801</f>
        <v/>
      </c>
      <c r="AC1801">
        <f>IF($B1801="","","|"&amp;SUBSTITUTE(TRIM(SUBSTITUTE(SUBSTITUTE(SUBSTITUTE(SUBSTITUTE(SUBSTITUTE(SUBSTITUTE(SUBSTITUTE(SUBSTITUTE(SUBSTITUTE(SUBSTITUTE(SUBSTITUTE(SUBSTITUTE(SUBSTITUTE(SUBSTITUTE(TRIM($B1801&amp;""),CHAR(10)," "),CHAR(13)," "),"."," "),";"," "),","," "),"/"," "),"+"," "),"-"," "),"  "," "),"  "," "),"  "," "),"  "," "),"  "," "),"  "," "))," ","|")&amp;"|")</f>
        <v/>
      </c>
      <c r="AD1801">
        <f>TRIM($I1801&amp;"")</f>
        <v/>
      </c>
    </row>
    <row r="1802" ht="24" customHeight="1">
      <c r="A1802" s="9" t="n">
        <v>46203</v>
      </c>
      <c r="B1802" s="14" t="inlineStr">
        <is>
          <t>10200,10202,10205</t>
        </is>
      </c>
      <c r="C1802" s="14" t="n"/>
      <c r="D1802" s="14" t="inlineStr">
        <is>
          <t>50 SECCIONADORA 2</t>
        </is>
      </c>
      <c r="E1802" s="14" t="inlineStr">
        <is>
          <t>30001308</t>
        </is>
      </c>
      <c r="F1802" s="14" t="inlineStr">
        <is>
          <t>APOIO ESPALDAR 360X40X25 MDP - PE INTEIRO</t>
        </is>
      </c>
      <c r="G1802" s="14" t="inlineStr">
        <is>
          <t>50 SECCIONADORA 2</t>
        </is>
      </c>
      <c r="H1802" s="14" t="inlineStr">
        <is>
          <t>50 SECCIONADORA 2</t>
        </is>
      </c>
      <c r="I1802" s="9" t="inlineStr">
        <is>
          <t>50 SECCIONADORA 2</t>
        </is>
      </c>
      <c r="J1802" s="9" t="n">
        <v>10</v>
      </c>
      <c r="K1802" s="14">
        <f>IF($E1802="","",IFERROR(INDEX('01_Cad_Pecas'!$H$2:$H$5000,MATCH($E1802,'01_Cad_Pecas'!$D$2:$D$5000,0)),IFERROR(INDEX('01_Cad_Pecas'!$H$2:$H$5000,MATCH(VALUE($E1802),'01_Cad_Pecas'!$D$2:$D$5000,0)),"")))</f>
        <v/>
      </c>
      <c r="L1802" s="14">
        <f>IF($E1802="","",IFERROR(INDEX('01_Cad_Pecas'!$I$2:$I$5000,MATCH($E1802,'01_Cad_Pecas'!$D$2:$D$5000,0)),IFERROR(INDEX('01_Cad_Pecas'!$I$2:$I$5000,MATCH(VALUE($E1802),'01_Cad_Pecas'!$D$2:$D$5000,0)),"")))</f>
        <v/>
      </c>
      <c r="M1802" s="14">
        <f>IF(OR($J1802="",$L1802=""),"",IF($K1802="",0,$K1802)+$J1802*$L1802)</f>
        <v/>
      </c>
      <c r="N1802" s="9" t="n">
        <v>46203</v>
      </c>
      <c r="O1802" s="9" t="n">
        <v>10</v>
      </c>
      <c r="P1802" s="14" t="n"/>
      <c r="Q1802" s="14" t="n"/>
      <c r="R1802" s="14" t="n"/>
      <c r="S1802" s="14" t="n"/>
      <c r="T1802" s="14" t="n"/>
      <c r="U1802" s="14" t="n"/>
      <c r="V1802" s="14" t="n"/>
      <c r="W1802" s="14" t="n"/>
      <c r="X1802" s="14" t="n"/>
      <c r="Y1802" s="14" t="n"/>
      <c r="Z1802" s="14" t="n"/>
      <c r="AA1802" s="11" t="n"/>
      <c r="AB1802" s="14">
        <f>B1802&amp;"|"&amp;I1802</f>
        <v/>
      </c>
      <c r="AC1802">
        <f>IF($B1802="","","|"&amp;SUBSTITUTE(TRIM(SUBSTITUTE(SUBSTITUTE(SUBSTITUTE(SUBSTITUTE(SUBSTITUTE(SUBSTITUTE(SUBSTITUTE(SUBSTITUTE(SUBSTITUTE(SUBSTITUTE(SUBSTITUTE(SUBSTITUTE(SUBSTITUTE(SUBSTITUTE(TRIM($B1802&amp;""),CHAR(10)," "),CHAR(13)," "),"."," "),";"," "),","," "),"/"," "),"+"," "),"-"," "),"  "," "),"  "," "),"  "," "),"  "," "),"  "," "),"  "," "))," ","|")&amp;"|")</f>
        <v/>
      </c>
      <c r="AD1802">
        <f>TRIM($I1802&amp;"")</f>
        <v/>
      </c>
    </row>
    <row r="1803" ht="24" customHeight="1">
      <c r="A1803" s="9" t="n">
        <v>46203</v>
      </c>
      <c r="B1803" s="14" t="inlineStr">
        <is>
          <t>10200,10202,10205</t>
        </is>
      </c>
      <c r="C1803" s="14" t="n"/>
      <c r="D1803" s="14" t="inlineStr">
        <is>
          <t>50 SECCIONADORA 2</t>
        </is>
      </c>
      <c r="E1803" s="14" t="inlineStr">
        <is>
          <t>30001309</t>
        </is>
      </c>
      <c r="F1803" s="14" t="inlineStr">
        <is>
          <t>TRA CENTR 360X56(911)X25 MDP (14PCS) - PE INTEIRO</t>
        </is>
      </c>
      <c r="G1803" s="14" t="inlineStr">
        <is>
          <t>50 SECCIONADORA 2</t>
        </is>
      </c>
      <c r="H1803" s="14" t="inlineStr">
        <is>
          <t>50 SECCIONADORA 2</t>
        </is>
      </c>
      <c r="I1803" s="9" t="inlineStr">
        <is>
          <t>50 SECCIONADORA 2</t>
        </is>
      </c>
      <c r="J1803" s="9" t="n">
        <v>66</v>
      </c>
      <c r="K1803" s="14">
        <f>IF($E1803="","",IFERROR(INDEX('01_Cad_Pecas'!$H$2:$H$5000,MATCH($E1803,'01_Cad_Pecas'!$D$2:$D$5000,0)),IFERROR(INDEX('01_Cad_Pecas'!$H$2:$H$5000,MATCH(VALUE($E1803),'01_Cad_Pecas'!$D$2:$D$5000,0)),"")))</f>
        <v/>
      </c>
      <c r="L1803" s="14">
        <f>IF($E1803="","",IFERROR(INDEX('01_Cad_Pecas'!$I$2:$I$5000,MATCH($E1803,'01_Cad_Pecas'!$D$2:$D$5000,0)),IFERROR(INDEX('01_Cad_Pecas'!$I$2:$I$5000,MATCH(VALUE($E1803),'01_Cad_Pecas'!$D$2:$D$5000,0)),"")))</f>
        <v/>
      </c>
      <c r="M1803" s="14">
        <f>IF(OR($J1803="",$L1803=""),"",IF($K1803="",0,$K1803)+$J1803*$L1803)</f>
        <v/>
      </c>
      <c r="N1803" s="9" t="n">
        <v>46203</v>
      </c>
      <c r="O1803" s="9" t="n">
        <v>66</v>
      </c>
      <c r="P1803" s="14" t="n"/>
      <c r="Q1803" s="14" t="n"/>
      <c r="R1803" s="14" t="n"/>
      <c r="S1803" s="14" t="n"/>
      <c r="T1803" s="14" t="n"/>
      <c r="U1803" s="14" t="n"/>
      <c r="V1803" s="14" t="n"/>
      <c r="W1803" s="14" t="n"/>
      <c r="X1803" s="14" t="n"/>
      <c r="Y1803" s="14" t="n"/>
      <c r="Z1803" s="14" t="n"/>
      <c r="AA1803" s="11" t="n"/>
      <c r="AB1803" s="14">
        <f>B1803&amp;"|"&amp;I1803</f>
        <v/>
      </c>
      <c r="AC1803">
        <f>IF($B1803="","","|"&amp;SUBSTITUTE(TRIM(SUBSTITUTE(SUBSTITUTE(SUBSTITUTE(SUBSTITUTE(SUBSTITUTE(SUBSTITUTE(SUBSTITUTE(SUBSTITUTE(SUBSTITUTE(SUBSTITUTE(SUBSTITUTE(SUBSTITUTE(SUBSTITUTE(SUBSTITUTE(TRIM($B1803&amp;""),CHAR(10)," "),CHAR(13)," "),"."," "),";"," "),","," "),"/"," "),"+"," "),"-"," "),"  "," "),"  "," "),"  "," "),"  "," "),"  "," "),"  "," "))," ","|")&amp;"|")</f>
        <v/>
      </c>
      <c r="AD1803">
        <f>TRIM($I1803&amp;"")</f>
        <v/>
      </c>
    </row>
    <row r="1804" ht="24" customHeight="1">
      <c r="A1804" s="9" t="n">
        <v>46203</v>
      </c>
      <c r="B1804" s="14" t="inlineStr">
        <is>
          <t>10200,10202,10205</t>
        </is>
      </c>
      <c r="C1804" s="14" t="n"/>
      <c r="D1804" s="14" t="inlineStr">
        <is>
          <t>50 SECCIONADORA 2</t>
        </is>
      </c>
      <c r="E1804" s="14" t="inlineStr">
        <is>
          <t>30001321</t>
        </is>
      </c>
      <c r="F1804" s="14" t="inlineStr">
        <is>
          <t>APOIO ESPA 360X40(911)X25 MDP (19PÇS) - PÉ INTEIRO</t>
        </is>
      </c>
      <c r="G1804" s="14" t="inlineStr">
        <is>
          <t>50 SECCIONADORA 2</t>
        </is>
      </c>
      <c r="H1804" s="14" t="inlineStr">
        <is>
          <t>50 SECCIONADORA 2</t>
        </is>
      </c>
      <c r="I1804" s="9" t="inlineStr">
        <is>
          <t>50 SECCIONADORA 2</t>
        </is>
      </c>
      <c r="J1804" s="9" t="n">
        <v>60</v>
      </c>
      <c r="K1804" s="14">
        <f>IF($E1804="","",IFERROR(INDEX('01_Cad_Pecas'!$H$2:$H$5000,MATCH($E1804,'01_Cad_Pecas'!$D$2:$D$5000,0)),IFERROR(INDEX('01_Cad_Pecas'!$H$2:$H$5000,MATCH(VALUE($E1804),'01_Cad_Pecas'!$D$2:$D$5000,0)),"")))</f>
        <v/>
      </c>
      <c r="L1804" s="14">
        <f>IF($E1804="","",IFERROR(INDEX('01_Cad_Pecas'!$I$2:$I$5000,MATCH($E1804,'01_Cad_Pecas'!$D$2:$D$5000,0)),IFERROR(INDEX('01_Cad_Pecas'!$I$2:$I$5000,MATCH(VALUE($E1804),'01_Cad_Pecas'!$D$2:$D$5000,0)),"")))</f>
        <v/>
      </c>
      <c r="M1804" s="14">
        <f>IF(OR($J1804="",$L1804=""),"",IF($K1804="",0,$K1804)+$J1804*$L1804)</f>
        <v/>
      </c>
      <c r="N1804" s="9" t="n">
        <v>46203</v>
      </c>
      <c r="O1804" s="9" t="n">
        <v>60</v>
      </c>
      <c r="P1804" s="14" t="n"/>
      <c r="Q1804" s="14" t="n"/>
      <c r="R1804" s="14" t="n"/>
      <c r="S1804" s="14" t="n"/>
      <c r="T1804" s="14" t="n"/>
      <c r="U1804" s="14" t="n"/>
      <c r="V1804" s="14" t="n"/>
      <c r="W1804" s="14" t="n"/>
      <c r="X1804" s="14" t="n"/>
      <c r="Y1804" s="14" t="n"/>
      <c r="Z1804" s="14" t="n"/>
      <c r="AA1804" s="11" t="n"/>
      <c r="AB1804" s="14">
        <f>B1804&amp;"|"&amp;I1804</f>
        <v/>
      </c>
      <c r="AC1804">
        <f>IF($B1804="","","|"&amp;SUBSTITUTE(TRIM(SUBSTITUTE(SUBSTITUTE(SUBSTITUTE(SUBSTITUTE(SUBSTITUTE(SUBSTITUTE(SUBSTITUTE(SUBSTITUTE(SUBSTITUTE(SUBSTITUTE(SUBSTITUTE(SUBSTITUTE(SUBSTITUTE(SUBSTITUTE(TRIM($B1804&amp;""),CHAR(10)," "),CHAR(13)," "),"."," "),";"," "),","," "),"/"," "),"+"," "),"-"," "),"  "," "),"  "," "),"  "," "),"  "," "),"  "," "),"  "," "))," ","|")&amp;"|")</f>
        <v/>
      </c>
      <c r="AD1804">
        <f>TRIM($I1804&amp;"")</f>
        <v/>
      </c>
    </row>
    <row r="1805" ht="24" customHeight="1">
      <c r="A1805" s="9" t="n">
        <v>46203</v>
      </c>
      <c r="B1805" s="14" t="inlineStr">
        <is>
          <t>10200,10202,10205</t>
        </is>
      </c>
      <c r="C1805" s="14" t="n"/>
      <c r="D1805" s="14" t="inlineStr">
        <is>
          <t>50 SECCIONADORA 2</t>
        </is>
      </c>
      <c r="E1805" s="14" t="inlineStr">
        <is>
          <t>200306101</t>
        </is>
      </c>
      <c r="F1805" s="14" t="inlineStr">
        <is>
          <t>PE 790(800)X100X50 MDP - MESA GENOVA</t>
        </is>
      </c>
      <c r="G1805" s="14" t="inlineStr">
        <is>
          <t>50 SECCIONADORA 2</t>
        </is>
      </c>
      <c r="H1805" s="14" t="inlineStr">
        <is>
          <t>50 SECCIONADORA 2</t>
        </is>
      </c>
      <c r="I1805" s="9" t="inlineStr">
        <is>
          <t>50 SECCIONADORA 2</t>
        </is>
      </c>
      <c r="J1805" s="9" t="n">
        <v>24</v>
      </c>
      <c r="K1805" s="14">
        <f>IF($E1805="","",IFERROR(INDEX('01_Cad_Pecas'!$H$2:$H$5000,MATCH($E1805,'01_Cad_Pecas'!$D$2:$D$5000,0)),IFERROR(INDEX('01_Cad_Pecas'!$H$2:$H$5000,MATCH(VALUE($E1805),'01_Cad_Pecas'!$D$2:$D$5000,0)),"")))</f>
        <v/>
      </c>
      <c r="L1805" s="14">
        <f>IF($E1805="","",IFERROR(INDEX('01_Cad_Pecas'!$I$2:$I$5000,MATCH($E1805,'01_Cad_Pecas'!$D$2:$D$5000,0)),IFERROR(INDEX('01_Cad_Pecas'!$I$2:$I$5000,MATCH(VALUE($E1805),'01_Cad_Pecas'!$D$2:$D$5000,0)),"")))</f>
        <v/>
      </c>
      <c r="M1805" s="14">
        <f>IF(OR($J1805="",$L1805=""),"",IF($K1805="",0,$K1805)+$J1805*$L1805)</f>
        <v/>
      </c>
      <c r="N1805" s="9" t="n">
        <v>46203</v>
      </c>
      <c r="O1805" s="9" t="n">
        <v>24</v>
      </c>
      <c r="P1805" s="14" t="n"/>
      <c r="Q1805" s="14" t="n"/>
      <c r="R1805" s="14" t="n"/>
      <c r="S1805" s="14" t="n"/>
      <c r="T1805" s="14" t="n"/>
      <c r="U1805" s="14" t="n"/>
      <c r="V1805" s="14" t="n"/>
      <c r="W1805" s="14" t="n"/>
      <c r="X1805" s="14" t="n"/>
      <c r="Y1805" s="14" t="n"/>
      <c r="Z1805" s="14" t="n"/>
      <c r="AA1805" s="11" t="n"/>
      <c r="AB1805" s="14">
        <f>B1805&amp;"|"&amp;I1805</f>
        <v/>
      </c>
      <c r="AC1805">
        <f>IF($B1805="","","|"&amp;SUBSTITUTE(TRIM(SUBSTITUTE(SUBSTITUTE(SUBSTITUTE(SUBSTITUTE(SUBSTITUTE(SUBSTITUTE(SUBSTITUTE(SUBSTITUTE(SUBSTITUTE(SUBSTITUTE(SUBSTITUTE(SUBSTITUTE(SUBSTITUTE(SUBSTITUTE(TRIM($B1805&amp;""),CHAR(10)," "),CHAR(13)," "),"."," "),";"," "),","," "),"/"," "),"+"," "),"-"," "),"  "," "),"  "," "),"  "," "),"  "," "),"  "," "),"  "," "))," ","|")&amp;"|")</f>
        <v/>
      </c>
      <c r="AD1805">
        <f>TRIM($I1805&amp;"")</f>
        <v/>
      </c>
    </row>
    <row r="1806" ht="24" customHeight="1">
      <c r="A1806" s="9" t="n">
        <v>46203</v>
      </c>
      <c r="B1806" s="14" t="inlineStr">
        <is>
          <t>10200,10202,10205</t>
        </is>
      </c>
      <c r="C1806" s="14" t="n"/>
      <c r="D1806" s="14" t="inlineStr">
        <is>
          <t>50 SECCIONADORA 2</t>
        </is>
      </c>
      <c r="E1806" s="14" t="inlineStr">
        <is>
          <t>200306102</t>
        </is>
      </c>
      <c r="F1806" s="14" t="inlineStr">
        <is>
          <t>BASE DOS PES 634(653)X95X50 MDP - MESA GENOVA</t>
        </is>
      </c>
      <c r="G1806" s="14" t="inlineStr">
        <is>
          <t>50 SECCIONADORA 2</t>
        </is>
      </c>
      <c r="H1806" s="14" t="inlineStr">
        <is>
          <t>50 SECCIONADORA 2</t>
        </is>
      </c>
      <c r="I1806" s="9" t="inlineStr">
        <is>
          <t>50 SECCIONADORA 2</t>
        </is>
      </c>
      <c r="J1806" s="9" t="n">
        <v>12</v>
      </c>
      <c r="K1806" s="14">
        <f>IF($E1806="","",IFERROR(INDEX('01_Cad_Pecas'!$H$2:$H$5000,MATCH($E1806,'01_Cad_Pecas'!$D$2:$D$5000,0)),IFERROR(INDEX('01_Cad_Pecas'!$H$2:$H$5000,MATCH(VALUE($E1806),'01_Cad_Pecas'!$D$2:$D$5000,0)),"")))</f>
        <v/>
      </c>
      <c r="L1806" s="14">
        <f>IF($E1806="","",IFERROR(INDEX('01_Cad_Pecas'!$I$2:$I$5000,MATCH($E1806,'01_Cad_Pecas'!$D$2:$D$5000,0)),IFERROR(INDEX('01_Cad_Pecas'!$I$2:$I$5000,MATCH(VALUE($E1806),'01_Cad_Pecas'!$D$2:$D$5000,0)),"")))</f>
        <v/>
      </c>
      <c r="M1806" s="14">
        <f>IF(OR($J1806="",$L1806=""),"",IF($K1806="",0,$K1806)+$J1806*$L1806)</f>
        <v/>
      </c>
      <c r="N1806" s="9" t="n">
        <v>46203</v>
      </c>
      <c r="O1806" s="9" t="n">
        <v>12</v>
      </c>
      <c r="P1806" s="14" t="n"/>
      <c r="Q1806" s="14" t="n"/>
      <c r="R1806" s="14" t="n"/>
      <c r="S1806" s="14" t="n"/>
      <c r="T1806" s="14" t="n"/>
      <c r="U1806" s="14" t="n"/>
      <c r="V1806" s="14" t="n"/>
      <c r="W1806" s="14" t="n"/>
      <c r="X1806" s="14" t="n"/>
      <c r="Y1806" s="14" t="n"/>
      <c r="Z1806" s="14" t="n"/>
      <c r="AA1806" s="11" t="n"/>
      <c r="AB1806" s="14">
        <f>B1806&amp;"|"&amp;I1806</f>
        <v/>
      </c>
      <c r="AC1806">
        <f>IF($B1806="","","|"&amp;SUBSTITUTE(TRIM(SUBSTITUTE(SUBSTITUTE(SUBSTITUTE(SUBSTITUTE(SUBSTITUTE(SUBSTITUTE(SUBSTITUTE(SUBSTITUTE(SUBSTITUTE(SUBSTITUTE(SUBSTITUTE(SUBSTITUTE(SUBSTITUTE(SUBSTITUTE(TRIM($B1806&amp;""),CHAR(10)," "),CHAR(13)," "),"."," "),";"," "),","," "),"/"," "),"+"," "),"-"," "),"  "," "),"  "," "),"  "," "),"  "," "),"  "," "),"  "," "))," ","|")&amp;"|")</f>
        <v/>
      </c>
      <c r="AD1806">
        <f>TRIM($I1806&amp;"")</f>
        <v/>
      </c>
    </row>
    <row r="1807" ht="24" customHeight="1">
      <c r="A1807" s="9" t="n">
        <v>46203</v>
      </c>
      <c r="B1807" s="14" t="inlineStr">
        <is>
          <t>10200,10202,10205</t>
        </is>
      </c>
      <c r="C1807" s="14" t="n"/>
      <c r="D1807" s="14" t="inlineStr">
        <is>
          <t>50 SECCIONADORA 2</t>
        </is>
      </c>
      <c r="E1807" s="14" t="inlineStr">
        <is>
          <t>200306103</t>
        </is>
      </c>
      <c r="F1807" s="14" t="inlineStr">
        <is>
          <t>TRAVESSA MENOR 393X120X18 MDF - MESA GENOVA</t>
        </is>
      </c>
      <c r="G1807" s="14" t="inlineStr">
        <is>
          <t>50 SECCIONADORA 2</t>
        </is>
      </c>
      <c r="H1807" s="14" t="inlineStr">
        <is>
          <t>50 SECCIONADORA 2</t>
        </is>
      </c>
      <c r="I1807" s="9" t="inlineStr">
        <is>
          <t>50 SECCIONADORA 2</t>
        </is>
      </c>
      <c r="J1807" s="9" t="n">
        <v>12</v>
      </c>
      <c r="K1807" s="14">
        <f>IF($E1807="","",IFERROR(INDEX('01_Cad_Pecas'!$H$2:$H$5000,MATCH($E1807,'01_Cad_Pecas'!$D$2:$D$5000,0)),IFERROR(INDEX('01_Cad_Pecas'!$H$2:$H$5000,MATCH(VALUE($E1807),'01_Cad_Pecas'!$D$2:$D$5000,0)),"")))</f>
        <v/>
      </c>
      <c r="L1807" s="14">
        <f>IF($E1807="","",IFERROR(INDEX('01_Cad_Pecas'!$I$2:$I$5000,MATCH($E1807,'01_Cad_Pecas'!$D$2:$D$5000,0)),IFERROR(INDEX('01_Cad_Pecas'!$I$2:$I$5000,MATCH(VALUE($E1807),'01_Cad_Pecas'!$D$2:$D$5000,0)),"")))</f>
        <v/>
      </c>
      <c r="M1807" s="14">
        <f>IF(OR($J1807="",$L1807=""),"",IF($K1807="",0,$K1807)+$J1807*$L1807)</f>
        <v/>
      </c>
      <c r="N1807" s="9" t="n">
        <v>46203</v>
      </c>
      <c r="O1807" s="9" t="n">
        <v>12</v>
      </c>
      <c r="P1807" s="14" t="n"/>
      <c r="Q1807" s="14" t="n"/>
      <c r="R1807" s="14" t="n"/>
      <c r="S1807" s="14" t="n"/>
      <c r="T1807" s="14" t="n"/>
      <c r="U1807" s="14" t="n"/>
      <c r="V1807" s="14" t="n"/>
      <c r="W1807" s="14" t="n"/>
      <c r="X1807" s="14" t="n"/>
      <c r="Y1807" s="14" t="n"/>
      <c r="Z1807" s="14" t="n"/>
      <c r="AA1807" s="11" t="n"/>
      <c r="AB1807" s="14">
        <f>B1807&amp;"|"&amp;I1807</f>
        <v/>
      </c>
      <c r="AC1807">
        <f>IF($B1807="","","|"&amp;SUBSTITUTE(TRIM(SUBSTITUTE(SUBSTITUTE(SUBSTITUTE(SUBSTITUTE(SUBSTITUTE(SUBSTITUTE(SUBSTITUTE(SUBSTITUTE(SUBSTITUTE(SUBSTITUTE(SUBSTITUTE(SUBSTITUTE(SUBSTITUTE(SUBSTITUTE(TRIM($B1807&amp;""),CHAR(10)," "),CHAR(13)," "),"."," "),";"," "),","," "),"/"," "),"+"," "),"-"," "),"  "," "),"  "," "),"  "," "),"  "," "),"  "," "),"  "," "))," ","|")&amp;"|")</f>
        <v/>
      </c>
      <c r="AD1807">
        <f>TRIM($I1807&amp;"")</f>
        <v/>
      </c>
    </row>
    <row r="1808" ht="24" customHeight="1">
      <c r="A1808" s="9" t="n">
        <v>46203</v>
      </c>
      <c r="B1808" s="14" t="inlineStr">
        <is>
          <t>10200,10202,10205</t>
        </is>
      </c>
      <c r="C1808" s="14" t="n"/>
      <c r="D1808" s="14" t="inlineStr">
        <is>
          <t>50 SECCIONADORA 2</t>
        </is>
      </c>
      <c r="E1808" s="14" t="inlineStr">
        <is>
          <t>200306104</t>
        </is>
      </c>
      <c r="F1808" s="14" t="inlineStr">
        <is>
          <t>TRAVESSA MAIOR 1000X120X18 MDF - MESA GENOVA</t>
        </is>
      </c>
      <c r="G1808" s="14" t="inlineStr">
        <is>
          <t>50 SECCIONADORA 2</t>
        </is>
      </c>
      <c r="H1808" s="14" t="inlineStr">
        <is>
          <t>50 SECCIONADORA 2</t>
        </is>
      </c>
      <c r="I1808" s="9" t="inlineStr">
        <is>
          <t>50 SECCIONADORA 2</t>
        </is>
      </c>
      <c r="J1808" s="9" t="n">
        <v>8</v>
      </c>
      <c r="K1808" s="14">
        <f>IF($E1808="","",IFERROR(INDEX('01_Cad_Pecas'!$H$2:$H$5000,MATCH($E1808,'01_Cad_Pecas'!$D$2:$D$5000,0)),IFERROR(INDEX('01_Cad_Pecas'!$H$2:$H$5000,MATCH(VALUE($E1808),'01_Cad_Pecas'!$D$2:$D$5000,0)),"")))</f>
        <v/>
      </c>
      <c r="L1808" s="14">
        <f>IF($E1808="","",IFERROR(INDEX('01_Cad_Pecas'!$I$2:$I$5000,MATCH($E1808,'01_Cad_Pecas'!$D$2:$D$5000,0)),IFERROR(INDEX('01_Cad_Pecas'!$I$2:$I$5000,MATCH(VALUE($E1808),'01_Cad_Pecas'!$D$2:$D$5000,0)),"")))</f>
        <v/>
      </c>
      <c r="M1808" s="14">
        <f>IF(OR($J1808="",$L1808=""),"",IF($K1808="",0,$K1808)+$J1808*$L1808)</f>
        <v/>
      </c>
      <c r="N1808" s="9" t="n">
        <v>46203</v>
      </c>
      <c r="O1808" s="9" t="n">
        <v>8</v>
      </c>
      <c r="P1808" s="14" t="n"/>
      <c r="Q1808" s="14" t="n"/>
      <c r="R1808" s="14" t="n"/>
      <c r="S1808" s="14" t="n"/>
      <c r="T1808" s="14" t="n"/>
      <c r="U1808" s="14" t="n"/>
      <c r="V1808" s="14" t="n"/>
      <c r="W1808" s="14" t="n"/>
      <c r="X1808" s="14" t="n"/>
      <c r="Y1808" s="14" t="n"/>
      <c r="Z1808" s="14" t="n"/>
      <c r="AA1808" s="11" t="n"/>
      <c r="AB1808" s="14">
        <f>B1808&amp;"|"&amp;I1808</f>
        <v/>
      </c>
      <c r="AC1808">
        <f>IF($B1808="","","|"&amp;SUBSTITUTE(TRIM(SUBSTITUTE(SUBSTITUTE(SUBSTITUTE(SUBSTITUTE(SUBSTITUTE(SUBSTITUTE(SUBSTITUTE(SUBSTITUTE(SUBSTITUTE(SUBSTITUTE(SUBSTITUTE(SUBSTITUTE(SUBSTITUTE(SUBSTITUTE(TRIM($B1808&amp;""),CHAR(10)," "),CHAR(13)," "),"."," "),";"," "),","," "),"/"," "),"+"," "),"-"," "),"  "," "),"  "," "),"  "," "),"  "," "),"  "," "),"  "," "))," ","|")&amp;"|")</f>
        <v/>
      </c>
      <c r="AD1808">
        <f>TRIM($I1808&amp;"")</f>
        <v/>
      </c>
    </row>
    <row r="1809" ht="24" customHeight="1">
      <c r="A1809" s="9" t="n">
        <v>46203</v>
      </c>
      <c r="B1809" s="14" t="inlineStr">
        <is>
          <t>10200,10202,10205</t>
        </is>
      </c>
      <c r="C1809" s="14" t="n"/>
      <c r="D1809" s="14" t="inlineStr">
        <is>
          <t>50 SECCIONADORA 2</t>
        </is>
      </c>
      <c r="E1809" s="14" t="inlineStr">
        <is>
          <t>200306202</t>
        </is>
      </c>
      <c r="F1809" s="14" t="inlineStr">
        <is>
          <t>ENGROSSO 1 1405X100X25 MDP - TAMPO C/ENGROSSO R100</t>
        </is>
      </c>
      <c r="G1809" s="14" t="inlineStr">
        <is>
          <t>50 SECCIONADORA 2</t>
        </is>
      </c>
      <c r="H1809" s="14" t="inlineStr">
        <is>
          <t>50 SECCIONADORA 2</t>
        </is>
      </c>
      <c r="I1809" s="9" t="inlineStr">
        <is>
          <t>50 SECCIONADORA 2</t>
        </is>
      </c>
      <c r="J1809" s="9" t="n">
        <v>8</v>
      </c>
      <c r="K1809" s="14">
        <f>IF($E1809="","",IFERROR(INDEX('01_Cad_Pecas'!$H$2:$H$5000,MATCH($E1809,'01_Cad_Pecas'!$D$2:$D$5000,0)),IFERROR(INDEX('01_Cad_Pecas'!$H$2:$H$5000,MATCH(VALUE($E1809),'01_Cad_Pecas'!$D$2:$D$5000,0)),"")))</f>
        <v/>
      </c>
      <c r="L1809" s="14">
        <f>IF($E1809="","",IFERROR(INDEX('01_Cad_Pecas'!$I$2:$I$5000,MATCH($E1809,'01_Cad_Pecas'!$D$2:$D$5000,0)),IFERROR(INDEX('01_Cad_Pecas'!$I$2:$I$5000,MATCH(VALUE($E1809),'01_Cad_Pecas'!$D$2:$D$5000,0)),"")))</f>
        <v/>
      </c>
      <c r="M1809" s="14">
        <f>IF(OR($J1809="",$L1809=""),"",IF($K1809="",0,$K1809)+$J1809*$L1809)</f>
        <v/>
      </c>
      <c r="N1809" s="9" t="n">
        <v>46203</v>
      </c>
      <c r="O1809" s="9" t="n">
        <v>8</v>
      </c>
      <c r="P1809" s="14" t="n"/>
      <c r="Q1809" s="14" t="n"/>
      <c r="R1809" s="14" t="n"/>
      <c r="S1809" s="14" t="n"/>
      <c r="T1809" s="14" t="n"/>
      <c r="U1809" s="14" t="n"/>
      <c r="V1809" s="14" t="n"/>
      <c r="W1809" s="14" t="n"/>
      <c r="X1809" s="14" t="n"/>
      <c r="Y1809" s="14" t="n"/>
      <c r="Z1809" s="14" t="n"/>
      <c r="AA1809" s="11" t="n"/>
      <c r="AB1809" s="14">
        <f>B1809&amp;"|"&amp;I1809</f>
        <v/>
      </c>
      <c r="AC1809">
        <f>IF($B1809="","","|"&amp;SUBSTITUTE(TRIM(SUBSTITUTE(SUBSTITUTE(SUBSTITUTE(SUBSTITUTE(SUBSTITUTE(SUBSTITUTE(SUBSTITUTE(SUBSTITUTE(SUBSTITUTE(SUBSTITUTE(SUBSTITUTE(SUBSTITUTE(SUBSTITUTE(SUBSTITUTE(TRIM($B1809&amp;""),CHAR(10)," "),CHAR(13)," "),"."," "),";"," "),","," "),"/"," "),"+"," "),"-"," "),"  "," "),"  "," "),"  "," "),"  "," "),"  "," "),"  "," "))," ","|")&amp;"|")</f>
        <v/>
      </c>
      <c r="AD1809">
        <f>TRIM($I1809&amp;"")</f>
        <v/>
      </c>
    </row>
    <row r="1810" ht="24" customHeight="1">
      <c r="A1810" s="9" t="n">
        <v>46203</v>
      </c>
      <c r="B1810" s="14" t="inlineStr">
        <is>
          <t>10200,10202,10205</t>
        </is>
      </c>
      <c r="C1810" s="14" t="n"/>
      <c r="D1810" s="14" t="inlineStr">
        <is>
          <t>50 SECCIONADORA 2</t>
        </is>
      </c>
      <c r="E1810" s="14" t="inlineStr">
        <is>
          <t>200306203</t>
        </is>
      </c>
      <c r="F1810" s="14" t="inlineStr">
        <is>
          <t>ENGROSSO 2 905X100X25 MDP - TAMPO C/ENGROSSO R100</t>
        </is>
      </c>
      <c r="G1810" s="14" t="inlineStr">
        <is>
          <t>50 SECCIONADORA 2</t>
        </is>
      </c>
      <c r="H1810" s="14" t="inlineStr">
        <is>
          <t>50 SECCIONADORA 2</t>
        </is>
      </c>
      <c r="I1810" s="9" t="inlineStr">
        <is>
          <t>50 SECCIONADORA 2</t>
        </is>
      </c>
      <c r="J1810" s="9" t="n">
        <v>12</v>
      </c>
      <c r="K1810" s="14">
        <f>IF($E1810="","",IFERROR(INDEX('01_Cad_Pecas'!$H$2:$H$5000,MATCH($E1810,'01_Cad_Pecas'!$D$2:$D$5000,0)),IFERROR(INDEX('01_Cad_Pecas'!$H$2:$H$5000,MATCH(VALUE($E1810),'01_Cad_Pecas'!$D$2:$D$5000,0)),"")))</f>
        <v/>
      </c>
      <c r="L1810" s="14">
        <f>IF($E1810="","",IFERROR(INDEX('01_Cad_Pecas'!$I$2:$I$5000,MATCH($E1810,'01_Cad_Pecas'!$D$2:$D$5000,0)),IFERROR(INDEX('01_Cad_Pecas'!$I$2:$I$5000,MATCH(VALUE($E1810),'01_Cad_Pecas'!$D$2:$D$5000,0)),"")))</f>
        <v/>
      </c>
      <c r="M1810" s="14">
        <f>IF(OR($J1810="",$L1810=""),"",IF($K1810="",0,$K1810)+$J1810*$L1810)</f>
        <v/>
      </c>
      <c r="N1810" s="9" t="n">
        <v>46203</v>
      </c>
      <c r="O1810" s="9" t="n">
        <v>12</v>
      </c>
      <c r="P1810" s="14" t="n"/>
      <c r="Q1810" s="14" t="n"/>
      <c r="R1810" s="14" t="n"/>
      <c r="S1810" s="14" t="n"/>
      <c r="T1810" s="14" t="n"/>
      <c r="U1810" s="14" t="n"/>
      <c r="V1810" s="14" t="n"/>
      <c r="W1810" s="14" t="n"/>
      <c r="X1810" s="14" t="n"/>
      <c r="Y1810" s="14" t="n"/>
      <c r="Z1810" s="14" t="n"/>
      <c r="AA1810" s="11" t="n"/>
      <c r="AB1810" s="14">
        <f>B1810&amp;"|"&amp;I1810</f>
        <v/>
      </c>
      <c r="AC1810">
        <f>IF($B1810="","","|"&amp;SUBSTITUTE(TRIM(SUBSTITUTE(SUBSTITUTE(SUBSTITUTE(SUBSTITUTE(SUBSTITUTE(SUBSTITUTE(SUBSTITUTE(SUBSTITUTE(SUBSTITUTE(SUBSTITUTE(SUBSTITUTE(SUBSTITUTE(SUBSTITUTE(SUBSTITUTE(TRIM($B1810&amp;""),CHAR(10)," "),CHAR(13)," "),"."," "),";"," "),","," "),"/"," "),"+"," "),"-"," "),"  "," "),"  "," "),"  "," "),"  "," "),"  "," "),"  "," "))," ","|")&amp;"|")</f>
        <v/>
      </c>
      <c r="AD1810">
        <f>TRIM($I1810&amp;"")</f>
        <v/>
      </c>
    </row>
    <row r="1811" ht="24" customHeight="1">
      <c r="A1811" s="9" t="n">
        <v>46203</v>
      </c>
      <c r="B1811" s="14" t="inlineStr">
        <is>
          <t>10200,10202,10205</t>
        </is>
      </c>
      <c r="C1811" s="14" t="n"/>
      <c r="D1811" s="14" t="inlineStr">
        <is>
          <t>50 SECCIONADORA 2</t>
        </is>
      </c>
      <c r="E1811" s="14" t="inlineStr">
        <is>
          <t>200308101</t>
        </is>
      </c>
      <c r="F1811" s="14" t="inlineStr">
        <is>
          <t>TRAVESSA 1200X120X18 MDF - MESA GENOVA 1,80</t>
        </is>
      </c>
      <c r="G1811" s="14" t="inlineStr">
        <is>
          <t>50 SECCIONADORA 2</t>
        </is>
      </c>
      <c r="H1811" s="14" t="inlineStr">
        <is>
          <t>50 SECCIONADORA 2</t>
        </is>
      </c>
      <c r="I1811" s="9" t="inlineStr">
        <is>
          <t>50 SECCIONADORA 2</t>
        </is>
      </c>
      <c r="J1811" s="9" t="n">
        <v>4</v>
      </c>
      <c r="K1811" s="14">
        <f>IF($E1811="","",IFERROR(INDEX('01_Cad_Pecas'!$H$2:$H$5000,MATCH($E1811,'01_Cad_Pecas'!$D$2:$D$5000,0)),IFERROR(INDEX('01_Cad_Pecas'!$H$2:$H$5000,MATCH(VALUE($E1811),'01_Cad_Pecas'!$D$2:$D$5000,0)),"")))</f>
        <v/>
      </c>
      <c r="L1811" s="14">
        <f>IF($E1811="","",IFERROR(INDEX('01_Cad_Pecas'!$I$2:$I$5000,MATCH($E1811,'01_Cad_Pecas'!$D$2:$D$5000,0)),IFERROR(INDEX('01_Cad_Pecas'!$I$2:$I$5000,MATCH(VALUE($E1811),'01_Cad_Pecas'!$D$2:$D$5000,0)),"")))</f>
        <v/>
      </c>
      <c r="M1811" s="14">
        <f>IF(OR($J1811="",$L1811=""),"",IF($K1811="",0,$K1811)+$J1811*$L1811)</f>
        <v/>
      </c>
      <c r="N1811" s="9" t="n">
        <v>46203</v>
      </c>
      <c r="O1811" s="9" t="n">
        <v>4</v>
      </c>
      <c r="P1811" s="14" t="n"/>
      <c r="Q1811" s="14" t="n"/>
      <c r="R1811" s="14" t="n"/>
      <c r="S1811" s="14" t="n"/>
      <c r="T1811" s="14" t="n"/>
      <c r="U1811" s="14" t="n"/>
      <c r="V1811" s="14" t="n"/>
      <c r="W1811" s="14" t="n"/>
      <c r="X1811" s="14" t="n"/>
      <c r="Y1811" s="14" t="n"/>
      <c r="Z1811" s="14" t="n"/>
      <c r="AA1811" s="11" t="n"/>
      <c r="AB1811" s="14">
        <f>B1811&amp;"|"&amp;I1811</f>
        <v/>
      </c>
      <c r="AC1811">
        <f>IF($B1811="","","|"&amp;SUBSTITUTE(TRIM(SUBSTITUTE(SUBSTITUTE(SUBSTITUTE(SUBSTITUTE(SUBSTITUTE(SUBSTITUTE(SUBSTITUTE(SUBSTITUTE(SUBSTITUTE(SUBSTITUTE(SUBSTITUTE(SUBSTITUTE(SUBSTITUTE(SUBSTITUTE(TRIM($B1811&amp;""),CHAR(10)," "),CHAR(13)," "),"."," "),";"," "),","," "),"/"," "),"+"," "),"-"," "),"  "," "),"  "," "),"  "," "),"  "," "),"  "," "),"  "," "))," ","|")&amp;"|")</f>
        <v/>
      </c>
      <c r="AD1811">
        <f>TRIM($I1811&amp;"")</f>
        <v/>
      </c>
    </row>
    <row r="1812" ht="24" customHeight="1">
      <c r="A1812" s="9" t="n">
        <v>46203</v>
      </c>
      <c r="B1812" s="14" t="inlineStr">
        <is>
          <t>10200,10202,10205</t>
        </is>
      </c>
      <c r="C1812" s="14" t="n"/>
      <c r="D1812" s="14" t="inlineStr">
        <is>
          <t>50 SECCIONADORA 2</t>
        </is>
      </c>
      <c r="E1812" s="14" t="inlineStr">
        <is>
          <t>200308202</t>
        </is>
      </c>
      <c r="F1812" s="14" t="inlineStr">
        <is>
          <t>ENGROSSO 1 1605X100X25 MDP - TAMPO C/ENGROSSO R100</t>
        </is>
      </c>
      <c r="G1812" s="14" t="inlineStr">
        <is>
          <t>50 SECCIONADORA 2</t>
        </is>
      </c>
      <c r="H1812" s="14" t="inlineStr">
        <is>
          <t>50 SECCIONADORA 2</t>
        </is>
      </c>
      <c r="I1812" s="9" t="inlineStr">
        <is>
          <t>50 SECCIONADORA 2</t>
        </is>
      </c>
      <c r="J1812" s="9" t="n">
        <v>4</v>
      </c>
      <c r="K1812" s="14">
        <f>IF($E1812="","",IFERROR(INDEX('01_Cad_Pecas'!$H$2:$H$5000,MATCH($E1812,'01_Cad_Pecas'!$D$2:$D$5000,0)),IFERROR(INDEX('01_Cad_Pecas'!$H$2:$H$5000,MATCH(VALUE($E1812),'01_Cad_Pecas'!$D$2:$D$5000,0)),"")))</f>
        <v/>
      </c>
      <c r="L1812" s="14">
        <f>IF($E1812="","",IFERROR(INDEX('01_Cad_Pecas'!$I$2:$I$5000,MATCH($E1812,'01_Cad_Pecas'!$D$2:$D$5000,0)),IFERROR(INDEX('01_Cad_Pecas'!$I$2:$I$5000,MATCH(VALUE($E1812),'01_Cad_Pecas'!$D$2:$D$5000,0)),"")))</f>
        <v/>
      </c>
      <c r="M1812" s="14">
        <f>IF(OR($J1812="",$L1812=""),"",IF($K1812="",0,$K1812)+$J1812*$L1812)</f>
        <v/>
      </c>
      <c r="N1812" s="9" t="n">
        <v>46203</v>
      </c>
      <c r="O1812" s="9" t="n">
        <v>4</v>
      </c>
      <c r="P1812" s="14" t="n"/>
      <c r="Q1812" s="14" t="n"/>
      <c r="R1812" s="14" t="n"/>
      <c r="S1812" s="14" t="n"/>
      <c r="T1812" s="14" t="n"/>
      <c r="U1812" s="14" t="n"/>
      <c r="V1812" s="14" t="n"/>
      <c r="W1812" s="14" t="n"/>
      <c r="X1812" s="14" t="n"/>
      <c r="Y1812" s="14" t="n"/>
      <c r="Z1812" s="14" t="n"/>
      <c r="AA1812" s="11" t="n"/>
      <c r="AB1812" s="14">
        <f>B1812&amp;"|"&amp;I1812</f>
        <v/>
      </c>
      <c r="AC1812">
        <f>IF($B1812="","","|"&amp;SUBSTITUTE(TRIM(SUBSTITUTE(SUBSTITUTE(SUBSTITUTE(SUBSTITUTE(SUBSTITUTE(SUBSTITUTE(SUBSTITUTE(SUBSTITUTE(SUBSTITUTE(SUBSTITUTE(SUBSTITUTE(SUBSTITUTE(SUBSTITUTE(SUBSTITUTE(TRIM($B1812&amp;""),CHAR(10)," "),CHAR(13)," "),"."," "),";"," "),","," "),"/"," "),"+"," "),"-"," "),"  "," "),"  "," "),"  "," "),"  "," "),"  "," "),"  "," "))," ","|")&amp;"|")</f>
        <v/>
      </c>
      <c r="AD1812">
        <f>TRIM($I1812&amp;"")</f>
        <v/>
      </c>
    </row>
    <row r="1813" ht="24" customHeight="1">
      <c r="A1813" s="9" t="n">
        <v>46203</v>
      </c>
      <c r="B1813" s="14" t="inlineStr">
        <is>
          <t>10200,10202,10205</t>
        </is>
      </c>
      <c r="C1813" s="14" t="n"/>
      <c r="D1813" s="14" t="inlineStr">
        <is>
          <t>50 SECCIONADORA 2</t>
        </is>
      </c>
      <c r="E1813" s="14" t="inlineStr">
        <is>
          <t>20021607</t>
        </is>
      </c>
      <c r="F1813" s="14" t="inlineStr">
        <is>
          <t>TAMPO 1605X905X18 MDF - MESA COM VIDRO</t>
        </is>
      </c>
      <c r="G1813" s="14" t="inlineStr">
        <is>
          <t>50 SECCIONADORA 2</t>
        </is>
      </c>
      <c r="H1813" s="14" t="inlineStr">
        <is>
          <t>50 SECCIONADORA 2</t>
        </is>
      </c>
      <c r="I1813" s="9" t="inlineStr">
        <is>
          <t>50 SECCIONADORA 2</t>
        </is>
      </c>
      <c r="J1813" s="9" t="n">
        <v>11</v>
      </c>
      <c r="K1813" s="14">
        <f>IF($E1813="","",IFERROR(INDEX('01_Cad_Pecas'!$H$2:$H$5000,MATCH($E1813,'01_Cad_Pecas'!$D$2:$D$5000,0)),IFERROR(INDEX('01_Cad_Pecas'!$H$2:$H$5000,MATCH(VALUE($E1813),'01_Cad_Pecas'!$D$2:$D$5000,0)),"")))</f>
        <v/>
      </c>
      <c r="L1813" s="14">
        <f>IF($E1813="","",IFERROR(INDEX('01_Cad_Pecas'!$I$2:$I$5000,MATCH($E1813,'01_Cad_Pecas'!$D$2:$D$5000,0)),IFERROR(INDEX('01_Cad_Pecas'!$I$2:$I$5000,MATCH(VALUE($E1813),'01_Cad_Pecas'!$D$2:$D$5000,0)),"")))</f>
        <v/>
      </c>
      <c r="M1813" s="14">
        <f>IF(OR($J1813="",$L1813=""),"",IF($K1813="",0,$K1813)+$J1813*$L1813)</f>
        <v/>
      </c>
      <c r="N1813" s="9" t="n">
        <v>46203</v>
      </c>
      <c r="O1813" s="9" t="n">
        <v>11</v>
      </c>
      <c r="P1813" s="14" t="n"/>
      <c r="Q1813" s="14" t="n"/>
      <c r="R1813" s="14" t="n"/>
      <c r="S1813" s="14" t="n"/>
      <c r="T1813" s="14" t="n"/>
      <c r="U1813" s="14" t="n"/>
      <c r="V1813" s="14" t="n"/>
      <c r="W1813" s="14" t="n"/>
      <c r="X1813" s="14" t="n"/>
      <c r="Y1813" s="14" t="n"/>
      <c r="Z1813" s="14" t="n"/>
      <c r="AA1813" s="11" t="n"/>
      <c r="AB1813" s="14">
        <f>B1813&amp;"|"&amp;I1813</f>
        <v/>
      </c>
      <c r="AC1813">
        <f>IF($B1813="","","|"&amp;SUBSTITUTE(TRIM(SUBSTITUTE(SUBSTITUTE(SUBSTITUTE(SUBSTITUTE(SUBSTITUTE(SUBSTITUTE(SUBSTITUTE(SUBSTITUTE(SUBSTITUTE(SUBSTITUTE(SUBSTITUTE(SUBSTITUTE(SUBSTITUTE(SUBSTITUTE(TRIM($B1813&amp;""),CHAR(10)," "),CHAR(13)," "),"."," "),";"," "),","," "),"/"," "),"+"," "),"-"," "),"  "," "),"  "," "),"  "," "),"  "," "),"  "," "),"  "," "))," ","|")&amp;"|")</f>
        <v/>
      </c>
      <c r="AD1813">
        <f>TRIM($I1813&amp;"")</f>
        <v/>
      </c>
    </row>
    <row r="1814" ht="24" customHeight="1">
      <c r="A1814" s="9" t="n">
        <v>46203</v>
      </c>
      <c r="B1814" s="14" t="inlineStr">
        <is>
          <t>10200,10202,10205</t>
        </is>
      </c>
      <c r="C1814" s="14" t="n"/>
      <c r="D1814" s="14" t="inlineStr">
        <is>
          <t>50 SECCIONADORA 2</t>
        </is>
      </c>
      <c r="E1814" s="14" t="inlineStr">
        <is>
          <t>20051001</t>
        </is>
      </c>
      <c r="F1814" s="14" t="inlineStr">
        <is>
          <t>TAMPO REDONDO 1035X1035X18 MDF - MESA TURIM LIGHT</t>
        </is>
      </c>
      <c r="G1814" s="14" t="inlineStr">
        <is>
          <t>50 SECCIONADORA 2</t>
        </is>
      </c>
      <c r="H1814" s="14" t="inlineStr">
        <is>
          <t>50 SECCIONADORA 2</t>
        </is>
      </c>
      <c r="I1814" s="9" t="inlineStr">
        <is>
          <t>50 SECCIONADORA 2</t>
        </is>
      </c>
      <c r="J1814" s="9" t="n">
        <v>12</v>
      </c>
      <c r="K1814" s="14">
        <f>IF($E1814="","",IFERROR(INDEX('01_Cad_Pecas'!$H$2:$H$5000,MATCH($E1814,'01_Cad_Pecas'!$D$2:$D$5000,0)),IFERROR(INDEX('01_Cad_Pecas'!$H$2:$H$5000,MATCH(VALUE($E1814),'01_Cad_Pecas'!$D$2:$D$5000,0)),"")))</f>
        <v/>
      </c>
      <c r="L1814" s="14">
        <f>IF($E1814="","",IFERROR(INDEX('01_Cad_Pecas'!$I$2:$I$5000,MATCH($E1814,'01_Cad_Pecas'!$D$2:$D$5000,0)),IFERROR(INDEX('01_Cad_Pecas'!$I$2:$I$5000,MATCH(VALUE($E1814),'01_Cad_Pecas'!$D$2:$D$5000,0)),"")))</f>
        <v/>
      </c>
      <c r="M1814" s="14">
        <f>IF(OR($J1814="",$L1814=""),"",IF($K1814="",0,$K1814)+$J1814*$L1814)</f>
        <v/>
      </c>
      <c r="N1814" s="9" t="n">
        <v>46203</v>
      </c>
      <c r="O1814" s="9" t="n">
        <v>12</v>
      </c>
      <c r="P1814" s="14" t="n"/>
      <c r="Q1814" s="14" t="n"/>
      <c r="R1814" s="14" t="n"/>
      <c r="S1814" s="14" t="n"/>
      <c r="T1814" s="14" t="n"/>
      <c r="U1814" s="14" t="n"/>
      <c r="V1814" s="14" t="n"/>
      <c r="W1814" s="14" t="n"/>
      <c r="X1814" s="14" t="n"/>
      <c r="Y1814" s="14" t="n"/>
      <c r="Z1814" s="14" t="n"/>
      <c r="AA1814" s="11" t="n"/>
      <c r="AB1814" s="14">
        <f>B1814&amp;"|"&amp;I1814</f>
        <v/>
      </c>
      <c r="AC1814">
        <f>IF($B1814="","","|"&amp;SUBSTITUTE(TRIM(SUBSTITUTE(SUBSTITUTE(SUBSTITUTE(SUBSTITUTE(SUBSTITUTE(SUBSTITUTE(SUBSTITUTE(SUBSTITUTE(SUBSTITUTE(SUBSTITUTE(SUBSTITUTE(SUBSTITUTE(SUBSTITUTE(SUBSTITUTE(TRIM($B1814&amp;""),CHAR(10)," "),CHAR(13)," "),"."," "),";"," "),","," "),"/"," "),"+"," "),"-"," "),"  "," "),"  "," "),"  "," "),"  "," "),"  "," "),"  "," "))," ","|")&amp;"|")</f>
        <v/>
      </c>
      <c r="AD1814">
        <f>TRIM($I1814&amp;"")</f>
        <v/>
      </c>
    </row>
    <row r="1815" ht="24" customHeight="1">
      <c r="A1815" s="9" t="n">
        <v>46203</v>
      </c>
      <c r="B1815" s="14" t="inlineStr">
        <is>
          <t>10200,10202,10205</t>
        </is>
      </c>
      <c r="C1815" s="14" t="n"/>
      <c r="D1815" s="14" t="inlineStr">
        <is>
          <t>50 SECCIONADORA 2</t>
        </is>
      </c>
      <c r="E1815" s="14" t="inlineStr">
        <is>
          <t>20053007</t>
        </is>
      </c>
      <c r="F1815" s="14" t="inlineStr">
        <is>
          <t>TAMPO REDONDO 1035X1035X18 MDF - MESA COM VIDRO</t>
        </is>
      </c>
      <c r="G1815" s="14" t="inlineStr">
        <is>
          <t>50 SECCIONADORA 2</t>
        </is>
      </c>
      <c r="H1815" s="14" t="inlineStr">
        <is>
          <t>50 SECCIONADORA 2</t>
        </is>
      </c>
      <c r="I1815" s="9" t="inlineStr">
        <is>
          <t>50 SECCIONADORA 2</t>
        </is>
      </c>
      <c r="J1815" s="9" t="n">
        <v>6</v>
      </c>
      <c r="K1815" s="14">
        <f>IF($E1815="","",IFERROR(INDEX('01_Cad_Pecas'!$H$2:$H$5000,MATCH($E1815,'01_Cad_Pecas'!$D$2:$D$5000,0)),IFERROR(INDEX('01_Cad_Pecas'!$H$2:$H$5000,MATCH(VALUE($E1815),'01_Cad_Pecas'!$D$2:$D$5000,0)),"")))</f>
        <v/>
      </c>
      <c r="L1815" s="14">
        <f>IF($E1815="","",IFERROR(INDEX('01_Cad_Pecas'!$I$2:$I$5000,MATCH($E1815,'01_Cad_Pecas'!$D$2:$D$5000,0)),IFERROR(INDEX('01_Cad_Pecas'!$I$2:$I$5000,MATCH(VALUE($E1815),'01_Cad_Pecas'!$D$2:$D$5000,0)),"")))</f>
        <v/>
      </c>
      <c r="M1815" s="14">
        <f>IF(OR($J1815="",$L1815=""),"",IF($K1815="",0,$K1815)+$J1815*$L1815)</f>
        <v/>
      </c>
      <c r="N1815" s="9" t="n">
        <v>46203</v>
      </c>
      <c r="O1815" s="9" t="n">
        <v>6</v>
      </c>
      <c r="P1815" s="14" t="n"/>
      <c r="Q1815" s="14" t="n"/>
      <c r="R1815" s="14" t="n"/>
      <c r="S1815" s="14" t="n"/>
      <c r="T1815" s="14" t="n"/>
      <c r="U1815" s="14" t="n"/>
      <c r="V1815" s="14" t="n"/>
      <c r="W1815" s="14" t="n"/>
      <c r="X1815" s="14" t="n"/>
      <c r="Y1815" s="14" t="n"/>
      <c r="Z1815" s="14" t="n"/>
      <c r="AA1815" s="11" t="n"/>
      <c r="AB1815" s="14">
        <f>B1815&amp;"|"&amp;I1815</f>
        <v/>
      </c>
      <c r="AC1815">
        <f>IF($B1815="","","|"&amp;SUBSTITUTE(TRIM(SUBSTITUTE(SUBSTITUTE(SUBSTITUTE(SUBSTITUTE(SUBSTITUTE(SUBSTITUTE(SUBSTITUTE(SUBSTITUTE(SUBSTITUTE(SUBSTITUTE(SUBSTITUTE(SUBSTITUTE(SUBSTITUTE(SUBSTITUTE(TRIM($B1815&amp;""),CHAR(10)," "),CHAR(13)," "),"."," "),";"," "),","," "),"/"," "),"+"," "),"-"," "),"  "," "),"  "," "),"  "," "),"  "," "),"  "," "),"  "," "))," ","|")&amp;"|")</f>
        <v/>
      </c>
      <c r="AD1815">
        <f>TRIM($I1815&amp;"")</f>
        <v/>
      </c>
    </row>
    <row r="1816" ht="24" customHeight="1">
      <c r="A1816" s="9" t="n">
        <v>46203</v>
      </c>
      <c r="B1816" s="14" t="inlineStr">
        <is>
          <t>10200,10202,10205</t>
        </is>
      </c>
      <c r="C1816" s="14" t="n"/>
      <c r="D1816" s="14" t="inlineStr">
        <is>
          <t>50 SECCIONADORA 2</t>
        </is>
      </c>
      <c r="E1816" s="14" t="inlineStr">
        <is>
          <t>20053207</t>
        </is>
      </c>
      <c r="F1816" s="14" t="inlineStr">
        <is>
          <t>TAMPO 1205X905X18 MDF - MESA COM VIDRO</t>
        </is>
      </c>
      <c r="G1816" s="14" t="inlineStr">
        <is>
          <t>50 SECCIONADORA 2</t>
        </is>
      </c>
      <c r="H1816" s="14" t="inlineStr">
        <is>
          <t>50 SECCIONADORA 2</t>
        </is>
      </c>
      <c r="I1816" s="9" t="inlineStr">
        <is>
          <t>50 SECCIONADORA 2</t>
        </is>
      </c>
      <c r="J1816" s="9" t="n">
        <v>1</v>
      </c>
      <c r="K1816" s="14">
        <f>IF($E1816="","",IFERROR(INDEX('01_Cad_Pecas'!$H$2:$H$5000,MATCH($E1816,'01_Cad_Pecas'!$D$2:$D$5000,0)),IFERROR(INDEX('01_Cad_Pecas'!$H$2:$H$5000,MATCH(VALUE($E1816),'01_Cad_Pecas'!$D$2:$D$5000,0)),"")))</f>
        <v/>
      </c>
      <c r="L1816" s="14">
        <f>IF($E1816="","",IFERROR(INDEX('01_Cad_Pecas'!$I$2:$I$5000,MATCH($E1816,'01_Cad_Pecas'!$D$2:$D$5000,0)),IFERROR(INDEX('01_Cad_Pecas'!$I$2:$I$5000,MATCH(VALUE($E1816),'01_Cad_Pecas'!$D$2:$D$5000,0)),"")))</f>
        <v/>
      </c>
      <c r="M1816" s="14">
        <f>IF(OR($J1816="",$L1816=""),"",IF($K1816="",0,$K1816)+$J1816*$L1816)</f>
        <v/>
      </c>
      <c r="N1816" s="9" t="n">
        <v>46203</v>
      </c>
      <c r="O1816" s="9" t="n">
        <v>1</v>
      </c>
      <c r="P1816" s="14" t="n"/>
      <c r="Q1816" s="14" t="n"/>
      <c r="R1816" s="14" t="n"/>
      <c r="S1816" s="14" t="n"/>
      <c r="T1816" s="14" t="n"/>
      <c r="U1816" s="14" t="n"/>
      <c r="V1816" s="14" t="n"/>
      <c r="W1816" s="14" t="n"/>
      <c r="X1816" s="14" t="n"/>
      <c r="Y1816" s="14" t="n"/>
      <c r="Z1816" s="14" t="n"/>
      <c r="AA1816" s="11" t="n"/>
      <c r="AB1816" s="14">
        <f>B1816&amp;"|"&amp;I1816</f>
        <v/>
      </c>
      <c r="AC1816">
        <f>IF($B1816="","","|"&amp;SUBSTITUTE(TRIM(SUBSTITUTE(SUBSTITUTE(SUBSTITUTE(SUBSTITUTE(SUBSTITUTE(SUBSTITUTE(SUBSTITUTE(SUBSTITUTE(SUBSTITUTE(SUBSTITUTE(SUBSTITUTE(SUBSTITUTE(SUBSTITUTE(SUBSTITUTE(TRIM($B1816&amp;""),CHAR(10)," "),CHAR(13)," "),"."," "),";"," "),","," "),"/"," "),"+"," "),"-"," "),"  "," "),"  "," "),"  "," "),"  "," "),"  "," "),"  "," "))," ","|")&amp;"|")</f>
        <v/>
      </c>
      <c r="AD1816">
        <f>TRIM($I1816&amp;"")</f>
        <v/>
      </c>
    </row>
    <row r="1817" ht="24" customHeight="1">
      <c r="A1817" s="9" t="n">
        <v>46203</v>
      </c>
      <c r="B1817" s="14" t="inlineStr">
        <is>
          <t>10200,10202,10205</t>
        </is>
      </c>
      <c r="C1817" s="14" t="n"/>
      <c r="D1817" s="14" t="inlineStr">
        <is>
          <t>50 SECCIONADORA 2</t>
        </is>
      </c>
      <c r="E1817" s="14" t="inlineStr">
        <is>
          <t>20053407</t>
        </is>
      </c>
      <c r="F1817" s="14" t="inlineStr">
        <is>
          <t>TAMPO 1365X905X18 MDF - MESA COM VIDRO</t>
        </is>
      </c>
      <c r="G1817" s="14" t="inlineStr">
        <is>
          <t>50 SECCIONADORA 2</t>
        </is>
      </c>
      <c r="H1817" s="14" t="inlineStr">
        <is>
          <t>50 SECCIONADORA 2</t>
        </is>
      </c>
      <c r="I1817" s="9" t="inlineStr">
        <is>
          <t>50 SECCIONADORA 2</t>
        </is>
      </c>
      <c r="J1817" s="9" t="n">
        <v>21</v>
      </c>
      <c r="K1817" s="14">
        <f>IF($E1817="","",IFERROR(INDEX('01_Cad_Pecas'!$H$2:$H$5000,MATCH($E1817,'01_Cad_Pecas'!$D$2:$D$5000,0)),IFERROR(INDEX('01_Cad_Pecas'!$H$2:$H$5000,MATCH(VALUE($E1817),'01_Cad_Pecas'!$D$2:$D$5000,0)),"")))</f>
        <v/>
      </c>
      <c r="L1817" s="14">
        <f>IF($E1817="","",IFERROR(INDEX('01_Cad_Pecas'!$I$2:$I$5000,MATCH($E1817,'01_Cad_Pecas'!$D$2:$D$5000,0)),IFERROR(INDEX('01_Cad_Pecas'!$I$2:$I$5000,MATCH(VALUE($E1817),'01_Cad_Pecas'!$D$2:$D$5000,0)),"")))</f>
        <v/>
      </c>
      <c r="M1817" s="14">
        <f>IF(OR($J1817="",$L1817=""),"",IF($K1817="",0,$K1817)+$J1817*$L1817)</f>
        <v/>
      </c>
      <c r="N1817" s="9" t="n">
        <v>46203</v>
      </c>
      <c r="O1817" s="9" t="n">
        <v>21</v>
      </c>
      <c r="P1817" s="14" t="n"/>
      <c r="Q1817" s="14" t="n"/>
      <c r="R1817" s="14" t="n"/>
      <c r="S1817" s="14" t="n"/>
      <c r="T1817" s="14" t="n"/>
      <c r="U1817" s="14" t="n"/>
      <c r="V1817" s="14" t="n"/>
      <c r="W1817" s="14" t="n"/>
      <c r="X1817" s="14" t="n"/>
      <c r="Y1817" s="14" t="n"/>
      <c r="Z1817" s="14" t="n"/>
      <c r="AA1817" s="11" t="n"/>
      <c r="AB1817" s="14">
        <f>B1817&amp;"|"&amp;I1817</f>
        <v/>
      </c>
      <c r="AC1817">
        <f>IF($B1817="","","|"&amp;SUBSTITUTE(TRIM(SUBSTITUTE(SUBSTITUTE(SUBSTITUTE(SUBSTITUTE(SUBSTITUTE(SUBSTITUTE(SUBSTITUTE(SUBSTITUTE(SUBSTITUTE(SUBSTITUTE(SUBSTITUTE(SUBSTITUTE(SUBSTITUTE(SUBSTITUTE(TRIM($B1817&amp;""),CHAR(10)," "),CHAR(13)," "),"."," "),";"," "),","," "),"/"," "),"+"," "),"-"," "),"  "," "),"  "," "),"  "," "),"  "," "),"  "," "),"  "," "))," ","|")&amp;"|")</f>
        <v/>
      </c>
      <c r="AD1817">
        <f>TRIM($I1817&amp;"")</f>
        <v/>
      </c>
    </row>
    <row r="1818" ht="24" customHeight="1">
      <c r="A1818" s="9" t="n">
        <v>46203</v>
      </c>
      <c r="B1818" s="14" t="inlineStr">
        <is>
          <t>10200,10202,10205</t>
        </is>
      </c>
      <c r="C1818" s="14" t="n"/>
      <c r="D1818" s="14" t="inlineStr">
        <is>
          <t>50 SECCIONADORA 2</t>
        </is>
      </c>
      <c r="E1818" s="14" t="inlineStr">
        <is>
          <t>30001203</t>
        </is>
      </c>
      <c r="F1818" s="14" t="inlineStr">
        <is>
          <t>LAT ASSENTO 430X80X18 MDF CAD PE INTEIRO/ MADEIRA</t>
        </is>
      </c>
      <c r="G1818" s="14" t="inlineStr">
        <is>
          <t>50 SECCIONADORA 2</t>
        </is>
      </c>
      <c r="H1818" s="14" t="inlineStr">
        <is>
          <t>50 SECCIONADORA 2</t>
        </is>
      </c>
      <c r="I1818" s="9" t="inlineStr">
        <is>
          <t>50 SECCIONADORA 2</t>
        </is>
      </c>
      <c r="J1818" s="9" t="n">
        <v>140</v>
      </c>
      <c r="K1818" s="14">
        <f>IF($E1818="","",IFERROR(INDEX('01_Cad_Pecas'!$H$2:$H$5000,MATCH($E1818,'01_Cad_Pecas'!$D$2:$D$5000,0)),IFERROR(INDEX('01_Cad_Pecas'!$H$2:$H$5000,MATCH(VALUE($E1818),'01_Cad_Pecas'!$D$2:$D$5000,0)),"")))</f>
        <v/>
      </c>
      <c r="L1818" s="14">
        <f>IF($E1818="","",IFERROR(INDEX('01_Cad_Pecas'!$I$2:$I$5000,MATCH($E1818,'01_Cad_Pecas'!$D$2:$D$5000,0)),IFERROR(INDEX('01_Cad_Pecas'!$I$2:$I$5000,MATCH(VALUE($E1818),'01_Cad_Pecas'!$D$2:$D$5000,0)),"")))</f>
        <v/>
      </c>
      <c r="M1818" s="14">
        <f>IF(OR($J1818="",$L1818=""),"",IF($K1818="",0,$K1818)+$J1818*$L1818)</f>
        <v/>
      </c>
      <c r="N1818" s="9" t="n">
        <v>46203</v>
      </c>
      <c r="O1818" s="9" t="n">
        <v>140</v>
      </c>
      <c r="P1818" s="14" t="n"/>
      <c r="Q1818" s="14" t="n"/>
      <c r="R1818" s="14" t="n"/>
      <c r="S1818" s="14" t="n"/>
      <c r="T1818" s="14" t="n"/>
      <c r="U1818" s="14" t="n"/>
      <c r="V1818" s="14" t="n"/>
      <c r="W1818" s="14" t="n"/>
      <c r="X1818" s="14" t="n"/>
      <c r="Y1818" s="14" t="n"/>
      <c r="Z1818" s="14" t="n"/>
      <c r="AA1818" s="11" t="n"/>
      <c r="AB1818" s="14">
        <f>B1818&amp;"|"&amp;I1818</f>
        <v/>
      </c>
      <c r="AC1818">
        <f>IF($B1818="","","|"&amp;SUBSTITUTE(TRIM(SUBSTITUTE(SUBSTITUTE(SUBSTITUTE(SUBSTITUTE(SUBSTITUTE(SUBSTITUTE(SUBSTITUTE(SUBSTITUTE(SUBSTITUTE(SUBSTITUTE(SUBSTITUTE(SUBSTITUTE(SUBSTITUTE(SUBSTITUTE(TRIM($B1818&amp;""),CHAR(10)," "),CHAR(13)," "),"."," "),";"," "),","," "),"/"," "),"+"," "),"-"," "),"  "," "),"  "," "),"  "," "),"  "," "),"  "," "),"  "," "))," ","|")&amp;"|")</f>
        <v/>
      </c>
      <c r="AD1818">
        <f>TRIM($I1818&amp;"")</f>
        <v/>
      </c>
    </row>
    <row r="1819" ht="24" customHeight="1">
      <c r="A1819" s="9" t="n">
        <v>46203</v>
      </c>
      <c r="B1819" s="14" t="inlineStr">
        <is>
          <t>10200,10202,10205</t>
        </is>
      </c>
      <c r="C1819" s="14" t="n"/>
      <c r="D1819" s="14" t="inlineStr">
        <is>
          <t>50 SECCIONADORA 2</t>
        </is>
      </c>
      <c r="E1819" s="14" t="inlineStr">
        <is>
          <t>30003405</t>
        </is>
      </c>
      <c r="F1819" s="14" t="inlineStr">
        <is>
          <t>TRAVESSA ASSENTO 360X70X18 MDF - C DAKAR/SANTIAGO</t>
        </is>
      </c>
      <c r="G1819" s="14" t="inlineStr">
        <is>
          <t>50 SECCIONADORA 2</t>
        </is>
      </c>
      <c r="H1819" s="14" t="inlineStr">
        <is>
          <t>50 SECCIONADORA 2</t>
        </is>
      </c>
      <c r="I1819" s="9" t="inlineStr">
        <is>
          <t>50 SECCIONADORA 2</t>
        </is>
      </c>
      <c r="J1819" s="9" t="n">
        <v>1028</v>
      </c>
      <c r="K1819" s="14">
        <f>IF($E1819="","",IFERROR(INDEX('01_Cad_Pecas'!$H$2:$H$5000,MATCH($E1819,'01_Cad_Pecas'!$D$2:$D$5000,0)),IFERROR(INDEX('01_Cad_Pecas'!$H$2:$H$5000,MATCH(VALUE($E1819),'01_Cad_Pecas'!$D$2:$D$5000,0)),"")))</f>
        <v/>
      </c>
      <c r="L1819" s="14">
        <f>IF($E1819="","",IFERROR(INDEX('01_Cad_Pecas'!$I$2:$I$5000,MATCH($E1819,'01_Cad_Pecas'!$D$2:$D$5000,0)),IFERROR(INDEX('01_Cad_Pecas'!$I$2:$I$5000,MATCH(VALUE($E1819),'01_Cad_Pecas'!$D$2:$D$5000,0)),"")))</f>
        <v/>
      </c>
      <c r="M1819" s="14">
        <f>IF(OR($J1819="",$L1819=""),"",IF($K1819="",0,$K1819)+$J1819*$L1819)</f>
        <v/>
      </c>
      <c r="N1819" s="9" t="n">
        <v>46203</v>
      </c>
      <c r="O1819" s="9" t="n">
        <v>1028</v>
      </c>
      <c r="P1819" s="14" t="n"/>
      <c r="Q1819" s="14" t="n"/>
      <c r="R1819" s="14" t="n"/>
      <c r="S1819" s="14" t="n"/>
      <c r="T1819" s="14" t="n"/>
      <c r="U1819" s="14" t="n"/>
      <c r="V1819" s="14" t="n"/>
      <c r="W1819" s="14" t="n"/>
      <c r="X1819" s="14" t="n"/>
      <c r="Y1819" s="14" t="n"/>
      <c r="Z1819" s="14" t="n"/>
      <c r="AA1819" s="11" t="n"/>
      <c r="AB1819" s="14">
        <f>B1819&amp;"|"&amp;I1819</f>
        <v/>
      </c>
      <c r="AC1819">
        <f>IF($B1819="","","|"&amp;SUBSTITUTE(TRIM(SUBSTITUTE(SUBSTITUTE(SUBSTITUTE(SUBSTITUTE(SUBSTITUTE(SUBSTITUTE(SUBSTITUTE(SUBSTITUTE(SUBSTITUTE(SUBSTITUTE(SUBSTITUTE(SUBSTITUTE(SUBSTITUTE(SUBSTITUTE(TRIM($B1819&amp;""),CHAR(10)," "),CHAR(13)," "),"."," "),";"," "),","," "),"/"," "),"+"," "),"-"," "),"  "," "),"  "," "),"  "," "),"  "," "),"  "," "),"  "," "))," ","|")&amp;"|")</f>
        <v/>
      </c>
      <c r="AD1819">
        <f>TRIM($I1819&amp;"")</f>
        <v/>
      </c>
    </row>
    <row r="1820" ht="24" customHeight="1">
      <c r="A1820" s="9" t="n">
        <v>46203</v>
      </c>
      <c r="B1820" s="14" t="inlineStr">
        <is>
          <t>10200,10202,10205</t>
        </is>
      </c>
      <c r="C1820" s="14" t="n"/>
      <c r="D1820" s="14" t="inlineStr">
        <is>
          <t>50 SECCIONADORA 2</t>
        </is>
      </c>
      <c r="E1820" s="14" t="inlineStr">
        <is>
          <t>30006103</t>
        </is>
      </c>
      <c r="F1820" s="14" t="inlineStr">
        <is>
          <t>TRAVESSA LATERAL 340X70X18 MDF - CAD SANTIAGO NEW</t>
        </is>
      </c>
      <c r="G1820" s="14" t="inlineStr">
        <is>
          <t>50 SECCIONADORA 2</t>
        </is>
      </c>
      <c r="H1820" s="14" t="inlineStr">
        <is>
          <t>50 SECCIONADORA 2</t>
        </is>
      </c>
      <c r="I1820" s="9" t="inlineStr">
        <is>
          <t>50 SECCIONADORA 2</t>
        </is>
      </c>
      <c r="J1820" s="9" t="n">
        <v>1028</v>
      </c>
      <c r="K1820" s="14">
        <f>IF($E1820="","",IFERROR(INDEX('01_Cad_Pecas'!$H$2:$H$5000,MATCH($E1820,'01_Cad_Pecas'!$D$2:$D$5000,0)),IFERROR(INDEX('01_Cad_Pecas'!$H$2:$H$5000,MATCH(VALUE($E1820),'01_Cad_Pecas'!$D$2:$D$5000,0)),"")))</f>
        <v/>
      </c>
      <c r="L1820" s="14">
        <f>IF($E1820="","",IFERROR(INDEX('01_Cad_Pecas'!$I$2:$I$5000,MATCH($E1820,'01_Cad_Pecas'!$D$2:$D$5000,0)),IFERROR(INDEX('01_Cad_Pecas'!$I$2:$I$5000,MATCH(VALUE($E1820),'01_Cad_Pecas'!$D$2:$D$5000,0)),"")))</f>
        <v/>
      </c>
      <c r="M1820" s="14">
        <f>IF(OR($J1820="",$L1820=""),"",IF($K1820="",0,$K1820)+$J1820*$L1820)</f>
        <v/>
      </c>
      <c r="N1820" s="9" t="n">
        <v>46203</v>
      </c>
      <c r="O1820" s="9" t="n">
        <v>1028</v>
      </c>
      <c r="P1820" s="14" t="n"/>
      <c r="Q1820" s="14" t="n"/>
      <c r="R1820" s="14" t="n"/>
      <c r="S1820" s="14" t="n"/>
      <c r="T1820" s="14" t="n"/>
      <c r="U1820" s="14" t="n"/>
      <c r="V1820" s="14" t="n"/>
      <c r="W1820" s="14" t="n"/>
      <c r="X1820" s="14" t="n"/>
      <c r="Y1820" s="14" t="n"/>
      <c r="Z1820" s="14" t="n"/>
      <c r="AA1820" s="11" t="n"/>
      <c r="AB1820" s="14">
        <f>B1820&amp;"|"&amp;I1820</f>
        <v/>
      </c>
      <c r="AC1820">
        <f>IF($B1820="","","|"&amp;SUBSTITUTE(TRIM(SUBSTITUTE(SUBSTITUTE(SUBSTITUTE(SUBSTITUTE(SUBSTITUTE(SUBSTITUTE(SUBSTITUTE(SUBSTITUTE(SUBSTITUTE(SUBSTITUTE(SUBSTITUTE(SUBSTITUTE(SUBSTITUTE(SUBSTITUTE(TRIM($B1820&amp;""),CHAR(10)," "),CHAR(13)," "),"."," "),";"," "),","," "),"/"," "),"+"," "),"-"," "),"  "," "),"  "," "),"  "," "),"  "," "),"  "," "),"  "," "))," ","|")&amp;"|")</f>
        <v/>
      </c>
      <c r="AD1820">
        <f>TRIM($I1820&amp;"")</f>
        <v/>
      </c>
    </row>
    <row r="1821" ht="24" customHeight="1">
      <c r="A1821" s="9" t="n">
        <v>46203</v>
      </c>
      <c r="B1821" s="14" t="inlineStr">
        <is>
          <t>10200,10202,10205</t>
        </is>
      </c>
      <c r="C1821" s="14" t="n"/>
      <c r="D1821" s="14" t="inlineStr">
        <is>
          <t>50 SECCIONADORA 2</t>
        </is>
      </c>
      <c r="E1821" s="14" t="inlineStr">
        <is>
          <t>10050008</t>
        </is>
      </c>
      <c r="F1821" s="14" t="inlineStr">
        <is>
          <t>FUNDO CAIXOTE MALAGA - 415X400X03 HDF</t>
        </is>
      </c>
      <c r="G1821" s="14" t="inlineStr">
        <is>
          <t>50 SECCIONADORA 2</t>
        </is>
      </c>
      <c r="H1821" s="14" t="inlineStr">
        <is>
          <t>50 SECCIONADORA 2</t>
        </is>
      </c>
      <c r="I1821" s="9" t="inlineStr">
        <is>
          <t>50 SECCIONADORA 2</t>
        </is>
      </c>
      <c r="J1821" s="9" t="n">
        <v>4</v>
      </c>
      <c r="K1821" s="14">
        <f>IF($E1821="","",IFERROR(INDEX('01_Cad_Pecas'!$H$2:$H$5000,MATCH($E1821,'01_Cad_Pecas'!$D$2:$D$5000,0)),IFERROR(INDEX('01_Cad_Pecas'!$H$2:$H$5000,MATCH(VALUE($E1821),'01_Cad_Pecas'!$D$2:$D$5000,0)),"")))</f>
        <v/>
      </c>
      <c r="L1821" s="14">
        <f>IF($E1821="","",IFERROR(INDEX('01_Cad_Pecas'!$I$2:$I$5000,MATCH($E1821,'01_Cad_Pecas'!$D$2:$D$5000,0)),IFERROR(INDEX('01_Cad_Pecas'!$I$2:$I$5000,MATCH(VALUE($E1821),'01_Cad_Pecas'!$D$2:$D$5000,0)),"")))</f>
        <v/>
      </c>
      <c r="M1821" s="14">
        <f>IF(OR($J1821="",$L1821=""),"",IF($K1821="",0,$K1821)+$J1821*$L1821)</f>
        <v/>
      </c>
      <c r="N1821" s="9" t="n">
        <v>46203</v>
      </c>
      <c r="O1821" s="9" t="n">
        <v>4</v>
      </c>
      <c r="P1821" s="14" t="n"/>
      <c r="Q1821" s="14" t="n"/>
      <c r="R1821" s="14" t="n"/>
      <c r="S1821" s="14" t="n"/>
      <c r="T1821" s="14" t="n"/>
      <c r="U1821" s="14" t="n"/>
      <c r="V1821" s="14" t="n"/>
      <c r="W1821" s="14" t="n"/>
      <c r="X1821" s="14" t="n"/>
      <c r="Y1821" s="14" t="n"/>
      <c r="Z1821" s="14" t="n"/>
      <c r="AA1821" s="11" t="n"/>
      <c r="AB1821" s="14">
        <f>B1821&amp;"|"&amp;I1821</f>
        <v/>
      </c>
      <c r="AC1821">
        <f>IF($B1821="","","|"&amp;SUBSTITUTE(TRIM(SUBSTITUTE(SUBSTITUTE(SUBSTITUTE(SUBSTITUTE(SUBSTITUTE(SUBSTITUTE(SUBSTITUTE(SUBSTITUTE(SUBSTITUTE(SUBSTITUTE(SUBSTITUTE(SUBSTITUTE(SUBSTITUTE(SUBSTITUTE(TRIM($B1821&amp;""),CHAR(10)," "),CHAR(13)," "),"."," "),";"," "),","," "),"/"," "),"+"," "),"-"," "),"  "," "),"  "," "),"  "," "),"  "," "),"  "," "),"  "," "))," ","|")&amp;"|")</f>
        <v/>
      </c>
      <c r="AD1821">
        <f>TRIM($I1821&amp;"")</f>
        <v/>
      </c>
    </row>
    <row r="1822" ht="24" customHeight="1">
      <c r="A1822" s="9" t="n">
        <v>46203</v>
      </c>
      <c r="B1822" s="14" t="inlineStr">
        <is>
          <t>10200,10202,10205</t>
        </is>
      </c>
      <c r="C1822" s="14" t="n"/>
      <c r="D1822" s="14" t="inlineStr">
        <is>
          <t>50 SECCIONADORA 2</t>
        </is>
      </c>
      <c r="E1822" s="14" t="inlineStr">
        <is>
          <t>20020008</t>
        </is>
      </c>
      <c r="F1822" s="14" t="inlineStr">
        <is>
          <t>CANTONEIRA EMBALAGEM 350X50X03 MDF - BASE DUBAI</t>
        </is>
      </c>
      <c r="G1822" s="14" t="inlineStr">
        <is>
          <t>50 SECCIONADORA 2</t>
        </is>
      </c>
      <c r="H1822" s="14" t="inlineStr">
        <is>
          <t>50 SECCIONADORA 2</t>
        </is>
      </c>
      <c r="I1822" s="9" t="inlineStr">
        <is>
          <t>50 SECCIONADORA 2</t>
        </is>
      </c>
      <c r="J1822" s="9" t="n">
        <v>12</v>
      </c>
      <c r="K1822" s="14">
        <f>IF($E1822="","",IFERROR(INDEX('01_Cad_Pecas'!$H$2:$H$5000,MATCH($E1822,'01_Cad_Pecas'!$D$2:$D$5000,0)),IFERROR(INDEX('01_Cad_Pecas'!$H$2:$H$5000,MATCH(VALUE($E1822),'01_Cad_Pecas'!$D$2:$D$5000,0)),"")))</f>
        <v/>
      </c>
      <c r="L1822" s="14">
        <f>IF($E1822="","",IFERROR(INDEX('01_Cad_Pecas'!$I$2:$I$5000,MATCH($E1822,'01_Cad_Pecas'!$D$2:$D$5000,0)),IFERROR(INDEX('01_Cad_Pecas'!$I$2:$I$5000,MATCH(VALUE($E1822),'01_Cad_Pecas'!$D$2:$D$5000,0)),"")))</f>
        <v/>
      </c>
      <c r="M1822" s="14">
        <f>IF(OR($J1822="",$L1822=""),"",IF($K1822="",0,$K1822)+$J1822*$L1822)</f>
        <v/>
      </c>
      <c r="N1822" s="9" t="n">
        <v>46203</v>
      </c>
      <c r="O1822" s="9" t="n">
        <v>12</v>
      </c>
      <c r="P1822" s="14" t="n"/>
      <c r="Q1822" s="14" t="n"/>
      <c r="R1822" s="14" t="n"/>
      <c r="S1822" s="14" t="n"/>
      <c r="T1822" s="14" t="n"/>
      <c r="U1822" s="14" t="n"/>
      <c r="V1822" s="14" t="n"/>
      <c r="W1822" s="14" t="n"/>
      <c r="X1822" s="14" t="n"/>
      <c r="Y1822" s="14" t="n"/>
      <c r="Z1822" s="14" t="n"/>
      <c r="AA1822" s="11" t="n"/>
      <c r="AB1822" s="14">
        <f>B1822&amp;"|"&amp;I1822</f>
        <v/>
      </c>
      <c r="AC1822">
        <f>IF($B1822="","","|"&amp;SUBSTITUTE(TRIM(SUBSTITUTE(SUBSTITUTE(SUBSTITUTE(SUBSTITUTE(SUBSTITUTE(SUBSTITUTE(SUBSTITUTE(SUBSTITUTE(SUBSTITUTE(SUBSTITUTE(SUBSTITUTE(SUBSTITUTE(SUBSTITUTE(SUBSTITUTE(TRIM($B1822&amp;""),CHAR(10)," "),CHAR(13)," "),"."," "),";"," "),","," "),"/"," "),"+"," "),"-"," "),"  "," "),"  "," "),"  "," "),"  "," "),"  "," "),"  "," "))," ","|")&amp;"|")</f>
        <v/>
      </c>
      <c r="AD1822">
        <f>TRIM($I1822&amp;"")</f>
        <v/>
      </c>
    </row>
    <row r="1823" ht="24" customHeight="1">
      <c r="A1823" s="9" t="n">
        <v>46203</v>
      </c>
      <c r="B1823" s="14" t="inlineStr">
        <is>
          <t>10200,10202,10205</t>
        </is>
      </c>
      <c r="C1823" s="14" t="n"/>
      <c r="D1823" s="14" t="inlineStr">
        <is>
          <t>50 SECCIONADORA 2</t>
        </is>
      </c>
      <c r="E1823" s="14" t="inlineStr">
        <is>
          <t>30001215</t>
        </is>
      </c>
      <c r="F1823" s="14" t="inlineStr">
        <is>
          <t>FUNDO 552X410X03 MDF - CAD DUBAI PE INTEIRO</t>
        </is>
      </c>
      <c r="G1823" s="14" t="inlineStr">
        <is>
          <t>50 SECCIONADORA 2</t>
        </is>
      </c>
      <c r="H1823" s="14" t="inlineStr">
        <is>
          <t>50 SECCIONADORA 2</t>
        </is>
      </c>
      <c r="I1823" s="9" t="inlineStr">
        <is>
          <t>50 SECCIONADORA 2</t>
        </is>
      </c>
      <c r="J1823" s="9" t="n">
        <v>4</v>
      </c>
      <c r="K1823" s="14">
        <f>IF($E1823="","",IFERROR(INDEX('01_Cad_Pecas'!$H$2:$H$5000,MATCH($E1823,'01_Cad_Pecas'!$D$2:$D$5000,0)),IFERROR(INDEX('01_Cad_Pecas'!$H$2:$H$5000,MATCH(VALUE($E1823),'01_Cad_Pecas'!$D$2:$D$5000,0)),"")))</f>
        <v/>
      </c>
      <c r="L1823" s="14">
        <f>IF($E1823="","",IFERROR(INDEX('01_Cad_Pecas'!$I$2:$I$5000,MATCH($E1823,'01_Cad_Pecas'!$D$2:$D$5000,0)),IFERROR(INDEX('01_Cad_Pecas'!$I$2:$I$5000,MATCH(VALUE($E1823),'01_Cad_Pecas'!$D$2:$D$5000,0)),"")))</f>
        <v/>
      </c>
      <c r="M1823" s="14">
        <f>IF(OR($J1823="",$L1823=""),"",IF($K1823="",0,$K1823)+$J1823*$L1823)</f>
        <v/>
      </c>
      <c r="N1823" s="9" t="n">
        <v>46203</v>
      </c>
      <c r="O1823" s="9" t="n">
        <v>4</v>
      </c>
      <c r="P1823" s="14" t="n"/>
      <c r="Q1823" s="14" t="n"/>
      <c r="R1823" s="14" t="n"/>
      <c r="S1823" s="14" t="n"/>
      <c r="T1823" s="14" t="n"/>
      <c r="U1823" s="14" t="n"/>
      <c r="V1823" s="14" t="n"/>
      <c r="W1823" s="14" t="n"/>
      <c r="X1823" s="14" t="n"/>
      <c r="Y1823" s="14" t="n"/>
      <c r="Z1823" s="14" t="n"/>
      <c r="AA1823" s="11" t="n"/>
      <c r="AB1823" s="14">
        <f>B1823&amp;"|"&amp;I1823</f>
        <v/>
      </c>
      <c r="AC1823">
        <f>IF($B1823="","","|"&amp;SUBSTITUTE(TRIM(SUBSTITUTE(SUBSTITUTE(SUBSTITUTE(SUBSTITUTE(SUBSTITUTE(SUBSTITUTE(SUBSTITUTE(SUBSTITUTE(SUBSTITUTE(SUBSTITUTE(SUBSTITUTE(SUBSTITUTE(SUBSTITUTE(SUBSTITUTE(TRIM($B1823&amp;""),CHAR(10)," "),CHAR(13)," "),"."," "),";"," "),","," "),"/"," "),"+"," "),"-"," "),"  "," "),"  "," "),"  "," "),"  "," "),"  "," "),"  "," "))," ","|")&amp;"|")</f>
        <v/>
      </c>
      <c r="AD1823">
        <f>TRIM($I1823&amp;"")</f>
        <v/>
      </c>
    </row>
    <row r="1824" ht="24" customHeight="1">
      <c r="A1824" s="9" t="n">
        <v>46203</v>
      </c>
      <c r="B1824" s="14" t="inlineStr">
        <is>
          <t>10200,10202,10205</t>
        </is>
      </c>
      <c r="C1824" s="14" t="n"/>
      <c r="D1824" s="14" t="inlineStr">
        <is>
          <t>50 SECCIONADORA 2</t>
        </is>
      </c>
      <c r="E1824" s="14" t="inlineStr">
        <is>
          <t>30001201</t>
        </is>
      </c>
      <c r="F1824" s="14" t="inlineStr">
        <is>
          <t>PE TRASEIRO 980X65(911)X25 MDF (11PCS)- CAD PE INT</t>
        </is>
      </c>
      <c r="G1824" s="14" t="inlineStr">
        <is>
          <t>50 SECCIONADORA 2</t>
        </is>
      </c>
      <c r="H1824" s="14" t="inlineStr">
        <is>
          <t>50 SECCIONADORA 2</t>
        </is>
      </c>
      <c r="I1824" s="9" t="inlineStr">
        <is>
          <t>50 SECCIONADORA 2</t>
        </is>
      </c>
      <c r="J1824" s="9" t="n">
        <v>8</v>
      </c>
      <c r="K1824" s="14">
        <f>IF($E1824="","",IFERROR(INDEX('01_Cad_Pecas'!$H$2:$H$5000,MATCH($E1824,'01_Cad_Pecas'!$D$2:$D$5000,0)),IFERROR(INDEX('01_Cad_Pecas'!$H$2:$H$5000,MATCH(VALUE($E1824),'01_Cad_Pecas'!$D$2:$D$5000,0)),"")))</f>
        <v/>
      </c>
      <c r="L1824" s="14">
        <f>IF($E1824="","",IFERROR(INDEX('01_Cad_Pecas'!$I$2:$I$5000,MATCH($E1824,'01_Cad_Pecas'!$D$2:$D$5000,0)),IFERROR(INDEX('01_Cad_Pecas'!$I$2:$I$5000,MATCH(VALUE($E1824),'01_Cad_Pecas'!$D$2:$D$5000,0)),"")))</f>
        <v/>
      </c>
      <c r="M1824" s="14">
        <f>IF(OR($J1824="",$L1824=""),"",IF($K1824="",0,$K1824)+$J1824*$L1824)</f>
        <v/>
      </c>
      <c r="N1824" s="9" t="n">
        <v>46203</v>
      </c>
      <c r="O1824" s="9" t="n">
        <v>8</v>
      </c>
      <c r="P1824" s="14" t="n"/>
      <c r="Q1824" s="14" t="n"/>
      <c r="R1824" s="14" t="n"/>
      <c r="S1824" s="14" t="n"/>
      <c r="T1824" s="14" t="n"/>
      <c r="U1824" s="14" t="n"/>
      <c r="V1824" s="14" t="n"/>
      <c r="W1824" s="14" t="n"/>
      <c r="X1824" s="14" t="n"/>
      <c r="Y1824" s="14" t="n"/>
      <c r="Z1824" s="14" t="n"/>
      <c r="AA1824" s="11" t="n"/>
      <c r="AB1824" s="14">
        <f>B1824&amp;"|"&amp;I1824</f>
        <v/>
      </c>
      <c r="AC1824">
        <f>IF($B1824="","","|"&amp;SUBSTITUTE(TRIM(SUBSTITUTE(SUBSTITUTE(SUBSTITUTE(SUBSTITUTE(SUBSTITUTE(SUBSTITUTE(SUBSTITUTE(SUBSTITUTE(SUBSTITUTE(SUBSTITUTE(SUBSTITUTE(SUBSTITUTE(SUBSTITUTE(SUBSTITUTE(TRIM($B1824&amp;""),CHAR(10)," "),CHAR(13)," "),"."," "),";"," "),","," "),"/"," "),"+"," "),"-"," "),"  "," "),"  "," "),"  "," "),"  "," "),"  "," "),"  "," "))," ","|")&amp;"|")</f>
        <v/>
      </c>
      <c r="AD1824">
        <f>TRIM($I1824&amp;"")</f>
        <v/>
      </c>
    </row>
    <row r="1825" ht="24" customHeight="1">
      <c r="A1825" s="9" t="n">
        <v>46203</v>
      </c>
      <c r="B1825" s="14" t="inlineStr">
        <is>
          <t>10200,10202,10205</t>
        </is>
      </c>
      <c r="C1825" s="14" t="n"/>
      <c r="D1825" s="14" t="inlineStr">
        <is>
          <t>50 SECCIONADORA 2</t>
        </is>
      </c>
      <c r="E1825" s="14" t="inlineStr">
        <is>
          <t>30001202</t>
        </is>
      </c>
      <c r="F1825" s="14" t="inlineStr">
        <is>
          <t>PÉ FRONTAL 441X65(911)X25 MDF (16PÇS) - CAD PÉ INT</t>
        </is>
      </c>
      <c r="G1825" s="14" t="inlineStr">
        <is>
          <t>50 SECCIONADORA 2</t>
        </is>
      </c>
      <c r="H1825" s="14" t="inlineStr">
        <is>
          <t>50 SECCIONADORA 2</t>
        </is>
      </c>
      <c r="I1825" s="9" t="inlineStr">
        <is>
          <t>50 SECCIONADORA 2</t>
        </is>
      </c>
      <c r="J1825" s="9" t="n">
        <v>140</v>
      </c>
      <c r="K1825" s="14">
        <f>IF($E1825="","",IFERROR(INDEX('01_Cad_Pecas'!$H$2:$H$5000,MATCH($E1825,'01_Cad_Pecas'!$D$2:$D$5000,0)),IFERROR(INDEX('01_Cad_Pecas'!$H$2:$H$5000,MATCH(VALUE($E1825),'01_Cad_Pecas'!$D$2:$D$5000,0)),"")))</f>
        <v/>
      </c>
      <c r="L1825" s="14">
        <f>IF($E1825="","",IFERROR(INDEX('01_Cad_Pecas'!$I$2:$I$5000,MATCH($E1825,'01_Cad_Pecas'!$D$2:$D$5000,0)),IFERROR(INDEX('01_Cad_Pecas'!$I$2:$I$5000,MATCH(VALUE($E1825),'01_Cad_Pecas'!$D$2:$D$5000,0)),"")))</f>
        <v/>
      </c>
      <c r="M1825" s="14">
        <f>IF(OR($J1825="",$L1825=""),"",IF($K1825="",0,$K1825)+$J1825*$L1825)</f>
        <v/>
      </c>
      <c r="N1825" s="9" t="n">
        <v>46203</v>
      </c>
      <c r="O1825" s="9" t="n">
        <v>140</v>
      </c>
      <c r="P1825" s="14" t="n"/>
      <c r="Q1825" s="14" t="n"/>
      <c r="R1825" s="14" t="n"/>
      <c r="S1825" s="14" t="n"/>
      <c r="T1825" s="14" t="n"/>
      <c r="U1825" s="14" t="n"/>
      <c r="V1825" s="14" t="n"/>
      <c r="W1825" s="14" t="n"/>
      <c r="X1825" s="14" t="n"/>
      <c r="Y1825" s="14" t="n"/>
      <c r="Z1825" s="14" t="n"/>
      <c r="AA1825" s="11" t="n"/>
      <c r="AB1825" s="14">
        <f>B1825&amp;"|"&amp;I1825</f>
        <v/>
      </c>
      <c r="AC1825">
        <f>IF($B1825="","","|"&amp;SUBSTITUTE(TRIM(SUBSTITUTE(SUBSTITUTE(SUBSTITUTE(SUBSTITUTE(SUBSTITUTE(SUBSTITUTE(SUBSTITUTE(SUBSTITUTE(SUBSTITUTE(SUBSTITUTE(SUBSTITUTE(SUBSTITUTE(SUBSTITUTE(SUBSTITUTE(TRIM($B1825&amp;""),CHAR(10)," "),CHAR(13)," "),"."," "),";"," "),","," "),"/"," "),"+"," "),"-"," "),"  "," "),"  "," "),"  "," "),"  "," "),"  "," "),"  "," "))," ","|")&amp;"|")</f>
        <v/>
      </c>
      <c r="AD1825">
        <f>TRIM($I1825&amp;"")</f>
        <v/>
      </c>
    </row>
    <row r="1826" ht="24" customHeight="1">
      <c r="A1826" s="9" t="n">
        <v>46203</v>
      </c>
      <c r="B1826" s="14" t="inlineStr">
        <is>
          <t>10200,10202,10205</t>
        </is>
      </c>
      <c r="C1826" s="14" t="n"/>
      <c r="D1826" s="14" t="inlineStr">
        <is>
          <t>50 SECCIONADORA 2</t>
        </is>
      </c>
      <c r="E1826" s="14" t="inlineStr">
        <is>
          <t>30001301</t>
        </is>
      </c>
      <c r="F1826" s="14" t="inlineStr">
        <is>
          <t>PE TRASEIRO 920X65(911)X25 MDF (11PCS)- CAD PE INT</t>
        </is>
      </c>
      <c r="G1826" s="14" t="inlineStr">
        <is>
          <t>50 SECCIONADORA 2</t>
        </is>
      </c>
      <c r="H1826" s="14" t="inlineStr">
        <is>
          <t>50 SECCIONADORA 2</t>
        </is>
      </c>
      <c r="I1826" s="9" t="inlineStr">
        <is>
          <t>50 SECCIONADORA 2</t>
        </is>
      </c>
      <c r="J1826" s="9" t="n">
        <v>132</v>
      </c>
      <c r="K1826" s="14">
        <f>IF($E1826="","",IFERROR(INDEX('01_Cad_Pecas'!$H$2:$H$5000,MATCH($E1826,'01_Cad_Pecas'!$D$2:$D$5000,0)),IFERROR(INDEX('01_Cad_Pecas'!$H$2:$H$5000,MATCH(VALUE($E1826),'01_Cad_Pecas'!$D$2:$D$5000,0)),"")))</f>
        <v/>
      </c>
      <c r="L1826" s="14">
        <f>IF($E1826="","",IFERROR(INDEX('01_Cad_Pecas'!$I$2:$I$5000,MATCH($E1826,'01_Cad_Pecas'!$D$2:$D$5000,0)),IFERROR(INDEX('01_Cad_Pecas'!$I$2:$I$5000,MATCH(VALUE($E1826),'01_Cad_Pecas'!$D$2:$D$5000,0)),"")))</f>
        <v/>
      </c>
      <c r="M1826" s="14">
        <f>IF(OR($J1826="",$L1826=""),"",IF($K1826="",0,$K1826)+$J1826*$L1826)</f>
        <v/>
      </c>
      <c r="N1826" s="9" t="n">
        <v>46203</v>
      </c>
      <c r="O1826" s="9" t="n">
        <v>132</v>
      </c>
      <c r="P1826" s="14" t="n"/>
      <c r="Q1826" s="14" t="n"/>
      <c r="R1826" s="14" t="n"/>
      <c r="S1826" s="14" t="n"/>
      <c r="T1826" s="14" t="n"/>
      <c r="U1826" s="14" t="n"/>
      <c r="V1826" s="14" t="n"/>
      <c r="W1826" s="14" t="n"/>
      <c r="X1826" s="14" t="n"/>
      <c r="Y1826" s="14" t="n"/>
      <c r="Z1826" s="14" t="n"/>
      <c r="AA1826" s="11" t="n"/>
      <c r="AB1826" s="14">
        <f>B1826&amp;"|"&amp;I1826</f>
        <v/>
      </c>
      <c r="AC1826">
        <f>IF($B1826="","","|"&amp;SUBSTITUTE(TRIM(SUBSTITUTE(SUBSTITUTE(SUBSTITUTE(SUBSTITUTE(SUBSTITUTE(SUBSTITUTE(SUBSTITUTE(SUBSTITUTE(SUBSTITUTE(SUBSTITUTE(SUBSTITUTE(SUBSTITUTE(SUBSTITUTE(SUBSTITUTE(TRIM($B1826&amp;""),CHAR(10)," "),CHAR(13)," "),"."," "),";"," "),","," "),"/"," "),"+"," "),"-"," "),"  "," "),"  "," "),"  "," "),"  "," "),"  "," "),"  "," "))," ","|")&amp;"|")</f>
        <v/>
      </c>
      <c r="AD1826">
        <f>TRIM($I1826&amp;"")</f>
        <v/>
      </c>
    </row>
    <row r="1827" ht="24" customHeight="1">
      <c r="A1827" s="9" t="n">
        <v>46203</v>
      </c>
      <c r="B1827" s="14" t="inlineStr">
        <is>
          <t>10200,10202,10205</t>
        </is>
      </c>
      <c r="C1827" s="14" t="n"/>
      <c r="D1827" s="14" t="inlineStr">
        <is>
          <t>50 SECCIONADORA 2</t>
        </is>
      </c>
      <c r="E1827" s="14" t="inlineStr">
        <is>
          <t>30006101</t>
        </is>
      </c>
      <c r="F1827" s="14" t="inlineStr">
        <is>
          <t>PE TRAS 880X30(911)X25 MDF (13PC) ESQ SANTIAGO NEW</t>
        </is>
      </c>
      <c r="G1827" s="14" t="inlineStr">
        <is>
          <t>50 SECCIONADORA 2</t>
        </is>
      </c>
      <c r="H1827" s="14" t="inlineStr">
        <is>
          <t>50 SECCIONADORA 2</t>
        </is>
      </c>
      <c r="I1827" s="9" t="inlineStr">
        <is>
          <t>50 SECCIONADORA 2</t>
        </is>
      </c>
      <c r="J1827" s="9" t="n">
        <v>514</v>
      </c>
      <c r="K1827" s="14">
        <f>IF($E1827="","",IFERROR(INDEX('01_Cad_Pecas'!$H$2:$H$5000,MATCH($E1827,'01_Cad_Pecas'!$D$2:$D$5000,0)),IFERROR(INDEX('01_Cad_Pecas'!$H$2:$H$5000,MATCH(VALUE($E1827),'01_Cad_Pecas'!$D$2:$D$5000,0)),"")))</f>
        <v/>
      </c>
      <c r="L1827" s="14">
        <f>IF($E1827="","",IFERROR(INDEX('01_Cad_Pecas'!$I$2:$I$5000,MATCH($E1827,'01_Cad_Pecas'!$D$2:$D$5000,0)),IFERROR(INDEX('01_Cad_Pecas'!$I$2:$I$5000,MATCH(VALUE($E1827),'01_Cad_Pecas'!$D$2:$D$5000,0)),"")))</f>
        <v/>
      </c>
      <c r="M1827" s="14">
        <f>IF(OR($J1827="",$L1827=""),"",IF($K1827="",0,$K1827)+$J1827*$L1827)</f>
        <v/>
      </c>
      <c r="N1827" s="9" t="n">
        <v>46203</v>
      </c>
      <c r="O1827" s="9" t="n">
        <v>514</v>
      </c>
      <c r="P1827" s="14" t="n"/>
      <c r="Q1827" s="14" t="n"/>
      <c r="R1827" s="14" t="n"/>
      <c r="S1827" s="14" t="n"/>
      <c r="T1827" s="14" t="n"/>
      <c r="U1827" s="14" t="n"/>
      <c r="V1827" s="14" t="n"/>
      <c r="W1827" s="14" t="n"/>
      <c r="X1827" s="14" t="n"/>
      <c r="Y1827" s="14" t="n"/>
      <c r="Z1827" s="14" t="n"/>
      <c r="AA1827" s="11" t="n"/>
      <c r="AB1827" s="14">
        <f>B1827&amp;"|"&amp;I1827</f>
        <v/>
      </c>
      <c r="AC1827">
        <f>IF($B1827="","","|"&amp;SUBSTITUTE(TRIM(SUBSTITUTE(SUBSTITUTE(SUBSTITUTE(SUBSTITUTE(SUBSTITUTE(SUBSTITUTE(SUBSTITUTE(SUBSTITUTE(SUBSTITUTE(SUBSTITUTE(SUBSTITUTE(SUBSTITUTE(SUBSTITUTE(SUBSTITUTE(TRIM($B1827&amp;""),CHAR(10)," "),CHAR(13)," "),"."," "),";"," "),","," "),"/"," "),"+"," "),"-"," "),"  "," "),"  "," "),"  "," "),"  "," "),"  "," "),"  "," "))," ","|")&amp;"|")</f>
        <v/>
      </c>
      <c r="AD1827">
        <f>TRIM($I1827&amp;"")</f>
        <v/>
      </c>
    </row>
    <row r="1828" ht="24" customHeight="1">
      <c r="A1828" s="9" t="n">
        <v>46203</v>
      </c>
      <c r="B1828" s="14" t="inlineStr">
        <is>
          <t>10200,10202,10205</t>
        </is>
      </c>
      <c r="C1828" s="14" t="n"/>
      <c r="D1828" s="14" t="inlineStr">
        <is>
          <t>50 SECCIONADORA 2</t>
        </is>
      </c>
      <c r="E1828" s="14" t="inlineStr">
        <is>
          <t>30006102</t>
        </is>
      </c>
      <c r="F1828" s="14" t="inlineStr">
        <is>
          <t>PE TRAS 880X30(911)X25 MDF (13PC) DIR SANTIAGO NEW</t>
        </is>
      </c>
      <c r="G1828" s="14" t="inlineStr">
        <is>
          <t>50 SECCIONADORA 2</t>
        </is>
      </c>
      <c r="H1828" s="14" t="inlineStr">
        <is>
          <t>50 SECCIONADORA 2</t>
        </is>
      </c>
      <c r="I1828" s="9" t="inlineStr">
        <is>
          <t>50 SECCIONADORA 2</t>
        </is>
      </c>
      <c r="J1828" s="9" t="n">
        <v>514</v>
      </c>
      <c r="K1828" s="14">
        <f>IF($E1828="","",IFERROR(INDEX('01_Cad_Pecas'!$H$2:$H$5000,MATCH($E1828,'01_Cad_Pecas'!$D$2:$D$5000,0)),IFERROR(INDEX('01_Cad_Pecas'!$H$2:$H$5000,MATCH(VALUE($E1828),'01_Cad_Pecas'!$D$2:$D$5000,0)),"")))</f>
        <v/>
      </c>
      <c r="L1828" s="14">
        <f>IF($E1828="","",IFERROR(INDEX('01_Cad_Pecas'!$I$2:$I$5000,MATCH($E1828,'01_Cad_Pecas'!$D$2:$D$5000,0)),IFERROR(INDEX('01_Cad_Pecas'!$I$2:$I$5000,MATCH(VALUE($E1828),'01_Cad_Pecas'!$D$2:$D$5000,0)),"")))</f>
        <v/>
      </c>
      <c r="M1828" s="14">
        <f>IF(OR($J1828="",$L1828=""),"",IF($K1828="",0,$K1828)+$J1828*$L1828)</f>
        <v/>
      </c>
      <c r="N1828" s="9" t="n">
        <v>46203</v>
      </c>
      <c r="O1828" s="9" t="n">
        <v>514</v>
      </c>
      <c r="P1828" s="14" t="n"/>
      <c r="Q1828" s="14" t="n"/>
      <c r="R1828" s="14" t="n"/>
      <c r="S1828" s="14" t="n"/>
      <c r="T1828" s="14" t="n"/>
      <c r="U1828" s="14" t="n"/>
      <c r="V1828" s="14" t="n"/>
      <c r="W1828" s="14" t="n"/>
      <c r="X1828" s="14" t="n"/>
      <c r="Y1828" s="14" t="n"/>
      <c r="Z1828" s="14" t="n"/>
      <c r="AA1828" s="11" t="n"/>
      <c r="AB1828" s="14">
        <f>B1828&amp;"|"&amp;I1828</f>
        <v/>
      </c>
      <c r="AC1828">
        <f>IF($B1828="","","|"&amp;SUBSTITUTE(TRIM(SUBSTITUTE(SUBSTITUTE(SUBSTITUTE(SUBSTITUTE(SUBSTITUTE(SUBSTITUTE(SUBSTITUTE(SUBSTITUTE(SUBSTITUTE(SUBSTITUTE(SUBSTITUTE(SUBSTITUTE(SUBSTITUTE(SUBSTITUTE(TRIM($B1828&amp;""),CHAR(10)," "),CHAR(13)," "),"."," "),";"," "),","," "),"/"," "),"+"," "),"-"," "),"  "," "),"  "," "),"  "," "),"  "," "),"  "," "),"  "," "))," ","|")&amp;"|")</f>
        <v/>
      </c>
      <c r="AD1828">
        <f>TRIM($I1828&amp;"")</f>
        <v/>
      </c>
    </row>
    <row r="1829" ht="24" customHeight="1">
      <c r="A1829" s="9" t="n">
        <v>46203</v>
      </c>
      <c r="B1829" s="14" t="inlineStr">
        <is>
          <t>10200,10202,10205</t>
        </is>
      </c>
      <c r="C1829" s="14" t="n"/>
      <c r="D1829" s="14" t="inlineStr">
        <is>
          <t>50 SECCIONADORA 2</t>
        </is>
      </c>
      <c r="E1829" s="14" t="inlineStr">
        <is>
          <t>30006110</t>
        </is>
      </c>
      <c r="F1829" s="14" t="inlineStr">
        <is>
          <t>PE FRONTAL 430X(108)51X25 MDF (DIR) SANTIAGO NEW</t>
        </is>
      </c>
      <c r="G1829" s="14" t="inlineStr">
        <is>
          <t>50 SECCIONADORA 2</t>
        </is>
      </c>
      <c r="H1829" s="14" t="inlineStr">
        <is>
          <t>50 SECCIONADORA 2</t>
        </is>
      </c>
      <c r="I1829" s="9" t="inlineStr">
        <is>
          <t>50 SECCIONADORA 2</t>
        </is>
      </c>
      <c r="J1829" s="9" t="n">
        <v>514</v>
      </c>
      <c r="K1829" s="14">
        <f>IF($E1829="","",IFERROR(INDEX('01_Cad_Pecas'!$H$2:$H$5000,MATCH($E1829,'01_Cad_Pecas'!$D$2:$D$5000,0)),IFERROR(INDEX('01_Cad_Pecas'!$H$2:$H$5000,MATCH(VALUE($E1829),'01_Cad_Pecas'!$D$2:$D$5000,0)),"")))</f>
        <v/>
      </c>
      <c r="L1829" s="14">
        <f>IF($E1829="","",IFERROR(INDEX('01_Cad_Pecas'!$I$2:$I$5000,MATCH($E1829,'01_Cad_Pecas'!$D$2:$D$5000,0)),IFERROR(INDEX('01_Cad_Pecas'!$I$2:$I$5000,MATCH(VALUE($E1829),'01_Cad_Pecas'!$D$2:$D$5000,0)),"")))</f>
        <v/>
      </c>
      <c r="M1829" s="14">
        <f>IF(OR($J1829="",$L1829=""),"",IF($K1829="",0,$K1829)+$J1829*$L1829)</f>
        <v/>
      </c>
      <c r="N1829" s="9" t="n">
        <v>46203</v>
      </c>
      <c r="O1829" s="9" t="n">
        <v>514</v>
      </c>
      <c r="P1829" s="14" t="n"/>
      <c r="Q1829" s="14" t="n"/>
      <c r="R1829" s="14" t="n"/>
      <c r="S1829" s="14" t="n"/>
      <c r="T1829" s="14" t="n"/>
      <c r="U1829" s="14" t="n"/>
      <c r="V1829" s="14" t="n"/>
      <c r="W1829" s="14" t="n"/>
      <c r="X1829" s="14" t="n"/>
      <c r="Y1829" s="14" t="n"/>
      <c r="Z1829" s="14" t="n"/>
      <c r="AA1829" s="11" t="n"/>
      <c r="AB1829" s="14">
        <f>B1829&amp;"|"&amp;I1829</f>
        <v/>
      </c>
      <c r="AC1829">
        <f>IF($B1829="","","|"&amp;SUBSTITUTE(TRIM(SUBSTITUTE(SUBSTITUTE(SUBSTITUTE(SUBSTITUTE(SUBSTITUTE(SUBSTITUTE(SUBSTITUTE(SUBSTITUTE(SUBSTITUTE(SUBSTITUTE(SUBSTITUTE(SUBSTITUTE(SUBSTITUTE(SUBSTITUTE(TRIM($B1829&amp;""),CHAR(10)," "),CHAR(13)," "),"."," "),";"," "),","," "),"/"," "),"+"," "),"-"," "),"  "," "),"  "," "),"  "," "),"  "," "),"  "," "),"  "," "))," ","|")&amp;"|")</f>
        <v/>
      </c>
      <c r="AD1829">
        <f>TRIM($I1829&amp;"")</f>
        <v/>
      </c>
    </row>
    <row r="1830" ht="24" customHeight="1">
      <c r="A1830" s="9" t="n">
        <v>46203</v>
      </c>
      <c r="B1830" s="14" t="inlineStr">
        <is>
          <t>10200,10202,10205</t>
        </is>
      </c>
      <c r="C1830" s="14" t="n"/>
      <c r="D1830" s="14" t="inlineStr">
        <is>
          <t>50 SECCIONADORA 2</t>
        </is>
      </c>
      <c r="E1830" s="14" t="inlineStr">
        <is>
          <t>30006111</t>
        </is>
      </c>
      <c r="F1830" s="14" t="inlineStr">
        <is>
          <t>PE FRONTAL 430X(108)51X25MDF (ESQRD) SANTIAGO NEW</t>
        </is>
      </c>
      <c r="G1830" s="14" t="inlineStr">
        <is>
          <t>50 SECCIONADORA 2</t>
        </is>
      </c>
      <c r="H1830" s="14" t="inlineStr">
        <is>
          <t>50 SECCIONADORA 2</t>
        </is>
      </c>
      <c r="I1830" s="9" t="inlineStr">
        <is>
          <t>50 SECCIONADORA 2</t>
        </is>
      </c>
      <c r="J1830" s="9" t="n">
        <v>514</v>
      </c>
      <c r="K1830" s="14">
        <f>IF($E1830="","",IFERROR(INDEX('01_Cad_Pecas'!$H$2:$H$5000,MATCH($E1830,'01_Cad_Pecas'!$D$2:$D$5000,0)),IFERROR(INDEX('01_Cad_Pecas'!$H$2:$H$5000,MATCH(VALUE($E1830),'01_Cad_Pecas'!$D$2:$D$5000,0)),"")))</f>
        <v/>
      </c>
      <c r="L1830" s="14">
        <f>IF($E1830="","",IFERROR(INDEX('01_Cad_Pecas'!$I$2:$I$5000,MATCH($E1830,'01_Cad_Pecas'!$D$2:$D$5000,0)),IFERROR(INDEX('01_Cad_Pecas'!$I$2:$I$5000,MATCH(VALUE($E1830),'01_Cad_Pecas'!$D$2:$D$5000,0)),"")))</f>
        <v/>
      </c>
      <c r="M1830" s="14">
        <f>IF(OR($J1830="",$L1830=""),"",IF($K1830="",0,$K1830)+$J1830*$L1830)</f>
        <v/>
      </c>
      <c r="N1830" s="9" t="n">
        <v>46203</v>
      </c>
      <c r="O1830" s="9" t="n">
        <v>514</v>
      </c>
      <c r="P1830" s="14" t="n"/>
      <c r="Q1830" s="14" t="n"/>
      <c r="R1830" s="14" t="n"/>
      <c r="S1830" s="14" t="n"/>
      <c r="T1830" s="14" t="n"/>
      <c r="U1830" s="14" t="n"/>
      <c r="V1830" s="14" t="n"/>
      <c r="W1830" s="14" t="n"/>
      <c r="X1830" s="14" t="n"/>
      <c r="Y1830" s="14" t="n"/>
      <c r="Z1830" s="14" t="n"/>
      <c r="AA1830" s="11" t="n"/>
      <c r="AB1830" s="14">
        <f>B1830&amp;"|"&amp;I1830</f>
        <v/>
      </c>
      <c r="AC1830">
        <f>IF($B1830="","","|"&amp;SUBSTITUTE(TRIM(SUBSTITUTE(SUBSTITUTE(SUBSTITUTE(SUBSTITUTE(SUBSTITUTE(SUBSTITUTE(SUBSTITUTE(SUBSTITUTE(SUBSTITUTE(SUBSTITUTE(SUBSTITUTE(SUBSTITUTE(SUBSTITUTE(SUBSTITUTE(TRIM($B1830&amp;""),CHAR(10)," "),CHAR(13)," "),"."," "),";"," "),","," "),"/"," "),"+"," "),"-"," "),"  "," "),"  "," "),"  "," "),"  "," "),"  "," "),"  "," "))," ","|")&amp;"|")</f>
        <v/>
      </c>
      <c r="AD1830">
        <f>TRIM($I1830&amp;"")</f>
        <v/>
      </c>
    </row>
    <row r="1831" ht="24" customHeight="1">
      <c r="A1831" s="9" t="n">
        <v>46203</v>
      </c>
      <c r="B1831" s="14" t="inlineStr">
        <is>
          <t>10200,10202,10205</t>
        </is>
      </c>
      <c r="C1831" s="14" t="n"/>
      <c r="D1831" s="14" t="inlineStr">
        <is>
          <t>50 SECCIONADORA 2</t>
        </is>
      </c>
      <c r="E1831" s="14" t="inlineStr">
        <is>
          <t>30009703</t>
        </is>
      </c>
      <c r="F1831" s="14" t="inlineStr">
        <is>
          <t>ESPALDAR 390X40(911)X25 MDF (24) - CADEIRA GRECIA</t>
        </is>
      </c>
      <c r="G1831" s="14" t="inlineStr">
        <is>
          <t>50 SECCIONADORA 2</t>
        </is>
      </c>
      <c r="H1831" s="14" t="inlineStr">
        <is>
          <t>50 SECCIONADORA 2</t>
        </is>
      </c>
      <c r="I1831" s="9" t="inlineStr">
        <is>
          <t>50 SECCIONADORA 2</t>
        </is>
      </c>
      <c r="J1831" s="9" t="n">
        <v>60</v>
      </c>
      <c r="K1831" s="14">
        <f>IF($E1831="","",IFERROR(INDEX('01_Cad_Pecas'!$H$2:$H$5000,MATCH($E1831,'01_Cad_Pecas'!$D$2:$D$5000,0)),IFERROR(INDEX('01_Cad_Pecas'!$H$2:$H$5000,MATCH(VALUE($E1831),'01_Cad_Pecas'!$D$2:$D$5000,0)),"")))</f>
        <v/>
      </c>
      <c r="L1831" s="14">
        <f>IF($E1831="","",IFERROR(INDEX('01_Cad_Pecas'!$I$2:$I$5000,MATCH($E1831,'01_Cad_Pecas'!$D$2:$D$5000,0)),IFERROR(INDEX('01_Cad_Pecas'!$I$2:$I$5000,MATCH(VALUE($E1831),'01_Cad_Pecas'!$D$2:$D$5000,0)),"")))</f>
        <v/>
      </c>
      <c r="M1831" s="14">
        <f>IF(OR($J1831="",$L1831=""),"",IF($K1831="",0,$K1831)+$J1831*$L1831)</f>
        <v/>
      </c>
      <c r="N1831" s="9" t="n">
        <v>46203</v>
      </c>
      <c r="O1831" s="9" t="n">
        <v>60</v>
      </c>
      <c r="P1831" s="14" t="n"/>
      <c r="Q1831" s="14" t="n"/>
      <c r="R1831" s="14" t="n"/>
      <c r="S1831" s="14" t="n"/>
      <c r="T1831" s="14" t="n"/>
      <c r="U1831" s="14" t="n"/>
      <c r="V1831" s="14" t="n"/>
      <c r="W1831" s="14" t="n"/>
      <c r="X1831" s="14" t="n"/>
      <c r="Y1831" s="14" t="n"/>
      <c r="Z1831" s="14" t="n"/>
      <c r="AA1831" s="11" t="n"/>
      <c r="AB1831" s="14">
        <f>B1831&amp;"|"&amp;I1831</f>
        <v/>
      </c>
      <c r="AC1831">
        <f>IF($B1831="","","|"&amp;SUBSTITUTE(TRIM(SUBSTITUTE(SUBSTITUTE(SUBSTITUTE(SUBSTITUTE(SUBSTITUTE(SUBSTITUTE(SUBSTITUTE(SUBSTITUTE(SUBSTITUTE(SUBSTITUTE(SUBSTITUTE(SUBSTITUTE(SUBSTITUTE(SUBSTITUTE(TRIM($B1831&amp;""),CHAR(10)," "),CHAR(13)," "),"."," "),";"," "),","," "),"/"," "),"+"," "),"-"," "),"  "," "),"  "," "),"  "," "),"  "," "),"  "," "),"  "," "))," ","|")&amp;"|")</f>
        <v/>
      </c>
      <c r="AD1831">
        <f>TRIM($I1831&amp;"")</f>
        <v/>
      </c>
    </row>
    <row r="1832" ht="24" customHeight="1">
      <c r="A1832" s="9" t="n">
        <v>46202</v>
      </c>
      <c r="B1832" s="14" t="inlineStr">
        <is>
          <t>10204</t>
        </is>
      </c>
      <c r="C1832" s="14" t="n"/>
      <c r="D1832" s="14" t="inlineStr">
        <is>
          <t>50 SECCIONADORA 2</t>
        </is>
      </c>
      <c r="E1832" s="14" t="inlineStr">
        <is>
          <t>30004805</t>
        </is>
      </c>
      <c r="F1832" s="14" t="inlineStr">
        <is>
          <t>ASSENTO 440X425X09 MDP - CAD SANTIAGO</t>
        </is>
      </c>
      <c r="G1832" s="14" t="inlineStr">
        <is>
          <t>50 SECCIONADORA 2</t>
        </is>
      </c>
      <c r="H1832" s="14" t="inlineStr">
        <is>
          <t>50 SECCIONADORA 2</t>
        </is>
      </c>
      <c r="I1832" s="9" t="inlineStr">
        <is>
          <t>50 SECCIONADORA 2</t>
        </is>
      </c>
      <c r="J1832" s="9" t="n">
        <v>600</v>
      </c>
      <c r="K1832" s="14">
        <f>IF($E1832="","",IFERROR(INDEX('01_Cad_Pecas'!$H$2:$H$5000,MATCH($E1832,'01_Cad_Pecas'!$D$2:$D$5000,0)),IFERROR(INDEX('01_Cad_Pecas'!$H$2:$H$5000,MATCH(VALUE($E1832),'01_Cad_Pecas'!$D$2:$D$5000,0)),"")))</f>
        <v/>
      </c>
      <c r="L1832" s="14">
        <f>IF($E1832="","",IFERROR(INDEX('01_Cad_Pecas'!$I$2:$I$5000,MATCH($E1832,'01_Cad_Pecas'!$D$2:$D$5000,0)),IFERROR(INDEX('01_Cad_Pecas'!$I$2:$I$5000,MATCH(VALUE($E1832),'01_Cad_Pecas'!$D$2:$D$5000,0)),"")))</f>
        <v/>
      </c>
      <c r="M1832" s="14">
        <f>IF(OR($J1832="",$L1832=""),"",IF($K1832="",0,$K1832)+$J1832*$L1832)</f>
        <v/>
      </c>
      <c r="N1832" s="9" t="n">
        <v>46202</v>
      </c>
      <c r="O1832" s="9" t="n">
        <v>600</v>
      </c>
      <c r="P1832" s="14" t="n"/>
      <c r="Q1832" s="14" t="n"/>
      <c r="R1832" s="14" t="n"/>
      <c r="S1832" s="14" t="n"/>
      <c r="T1832" s="14" t="n"/>
      <c r="U1832" s="14" t="n"/>
      <c r="V1832" s="14" t="n"/>
      <c r="W1832" s="14" t="n"/>
      <c r="X1832" s="14" t="n"/>
      <c r="Y1832" s="14" t="n"/>
      <c r="Z1832" s="14" t="n"/>
      <c r="AA1832" s="11" t="n"/>
      <c r="AB1832" s="14">
        <f>B1832&amp;"|"&amp;I1832</f>
        <v/>
      </c>
      <c r="AC1832">
        <f>IF($B1832="","","|"&amp;SUBSTITUTE(TRIM(SUBSTITUTE(SUBSTITUTE(SUBSTITUTE(SUBSTITUTE(SUBSTITUTE(SUBSTITUTE(SUBSTITUTE(SUBSTITUTE(SUBSTITUTE(SUBSTITUTE(SUBSTITUTE(SUBSTITUTE(SUBSTITUTE(SUBSTITUTE(TRIM($B1832&amp;""),CHAR(10)," "),CHAR(13)," "),"."," "),";"," "),","," "),"/"," "),"+"," "),"-"," "),"  "," "),"  "," "),"  "," "),"  "," "),"  "," "),"  "," "))," ","|")&amp;"|")</f>
        <v/>
      </c>
      <c r="AD1832">
        <f>TRIM($I1832&amp;"")</f>
        <v/>
      </c>
    </row>
    <row r="1833" ht="24" customHeight="1">
      <c r="A1833" s="9" t="n">
        <v>46202</v>
      </c>
      <c r="B1833" s="14" t="inlineStr">
        <is>
          <t>10204</t>
        </is>
      </c>
      <c r="C1833" s="14" t="n"/>
      <c r="D1833" s="14" t="inlineStr">
        <is>
          <t>50 SECCIONADORA 2</t>
        </is>
      </c>
      <c r="E1833" s="14" t="inlineStr">
        <is>
          <t>200306101</t>
        </is>
      </c>
      <c r="F1833" s="14" t="inlineStr">
        <is>
          <t>PE 790(800)X100X50 MDP - MESA GENOVA</t>
        </is>
      </c>
      <c r="G1833" s="14" t="inlineStr">
        <is>
          <t>50 SECCIONADORA 2</t>
        </is>
      </c>
      <c r="H1833" s="14" t="inlineStr">
        <is>
          <t>50 SECCIONADORA 2</t>
        </is>
      </c>
      <c r="I1833" s="9" t="inlineStr">
        <is>
          <t>50 SECCIONADORA 2</t>
        </is>
      </c>
      <c r="J1833" s="9" t="n">
        <v>40</v>
      </c>
      <c r="K1833" s="14">
        <f>IF($E1833="","",IFERROR(INDEX('01_Cad_Pecas'!$H$2:$H$5000,MATCH($E1833,'01_Cad_Pecas'!$D$2:$D$5000,0)),IFERROR(INDEX('01_Cad_Pecas'!$H$2:$H$5000,MATCH(VALUE($E1833),'01_Cad_Pecas'!$D$2:$D$5000,0)),"")))</f>
        <v/>
      </c>
      <c r="L1833" s="14">
        <f>IF($E1833="","",IFERROR(INDEX('01_Cad_Pecas'!$I$2:$I$5000,MATCH($E1833,'01_Cad_Pecas'!$D$2:$D$5000,0)),IFERROR(INDEX('01_Cad_Pecas'!$I$2:$I$5000,MATCH(VALUE($E1833),'01_Cad_Pecas'!$D$2:$D$5000,0)),"")))</f>
        <v/>
      </c>
      <c r="M1833" s="14">
        <f>IF(OR($J1833="",$L1833=""),"",IF($K1833="",0,$K1833)+$J1833*$L1833)</f>
        <v/>
      </c>
      <c r="N1833" s="9" t="n">
        <v>46202</v>
      </c>
      <c r="O1833" s="9" t="n">
        <v>40</v>
      </c>
      <c r="P1833" s="14" t="n"/>
      <c r="Q1833" s="14" t="n"/>
      <c r="R1833" s="14" t="n"/>
      <c r="S1833" s="14" t="n"/>
      <c r="T1833" s="14" t="n"/>
      <c r="U1833" s="14" t="n"/>
      <c r="V1833" s="14" t="n"/>
      <c r="W1833" s="14" t="n"/>
      <c r="X1833" s="14" t="n"/>
      <c r="Y1833" s="14" t="n"/>
      <c r="Z1833" s="14" t="n"/>
      <c r="AA1833" s="11" t="n"/>
      <c r="AB1833" s="14">
        <f>B1833&amp;"|"&amp;I1833</f>
        <v/>
      </c>
      <c r="AC1833">
        <f>IF($B1833="","","|"&amp;SUBSTITUTE(TRIM(SUBSTITUTE(SUBSTITUTE(SUBSTITUTE(SUBSTITUTE(SUBSTITUTE(SUBSTITUTE(SUBSTITUTE(SUBSTITUTE(SUBSTITUTE(SUBSTITUTE(SUBSTITUTE(SUBSTITUTE(SUBSTITUTE(SUBSTITUTE(TRIM($B1833&amp;""),CHAR(10)," "),CHAR(13)," "),"."," "),";"," "),","," "),"/"," "),"+"," "),"-"," "),"  "," "),"  "," "),"  "," "),"  "," "),"  "," "),"  "," "))," ","|")&amp;"|")</f>
        <v/>
      </c>
      <c r="AD1833">
        <f>TRIM($I1833&amp;"")</f>
        <v/>
      </c>
    </row>
    <row r="1834" ht="24" customHeight="1">
      <c r="A1834" s="9" t="n">
        <v>46202</v>
      </c>
      <c r="B1834" s="14" t="inlineStr">
        <is>
          <t>10204</t>
        </is>
      </c>
      <c r="C1834" s="14" t="n"/>
      <c r="D1834" s="14" t="inlineStr">
        <is>
          <t>50 SECCIONADORA 2</t>
        </is>
      </c>
      <c r="E1834" s="14" t="inlineStr">
        <is>
          <t>200306102</t>
        </is>
      </c>
      <c r="F1834" s="14" t="inlineStr">
        <is>
          <t>BASE DOS PES 634(653)X95X50 MDP - MESA GENOVA</t>
        </is>
      </c>
      <c r="G1834" s="14" t="inlineStr">
        <is>
          <t>50 SECCIONADORA 2</t>
        </is>
      </c>
      <c r="H1834" s="14" t="inlineStr">
        <is>
          <t>50 SECCIONADORA 2</t>
        </is>
      </c>
      <c r="I1834" s="9" t="inlineStr">
        <is>
          <t>50 SECCIONADORA 2</t>
        </is>
      </c>
      <c r="J1834" s="9" t="n">
        <v>20</v>
      </c>
      <c r="K1834" s="14">
        <f>IF($E1834="","",IFERROR(INDEX('01_Cad_Pecas'!$H$2:$H$5000,MATCH($E1834,'01_Cad_Pecas'!$D$2:$D$5000,0)),IFERROR(INDEX('01_Cad_Pecas'!$H$2:$H$5000,MATCH(VALUE($E1834),'01_Cad_Pecas'!$D$2:$D$5000,0)),"")))</f>
        <v/>
      </c>
      <c r="L1834" s="14">
        <f>IF($E1834="","",IFERROR(INDEX('01_Cad_Pecas'!$I$2:$I$5000,MATCH($E1834,'01_Cad_Pecas'!$D$2:$D$5000,0)),IFERROR(INDEX('01_Cad_Pecas'!$I$2:$I$5000,MATCH(VALUE($E1834),'01_Cad_Pecas'!$D$2:$D$5000,0)),"")))</f>
        <v/>
      </c>
      <c r="M1834" s="14">
        <f>IF(OR($J1834="",$L1834=""),"",IF($K1834="",0,$K1834)+$J1834*$L1834)</f>
        <v/>
      </c>
      <c r="N1834" s="9" t="n">
        <v>46202</v>
      </c>
      <c r="O1834" s="9" t="n">
        <v>20</v>
      </c>
      <c r="P1834" s="14" t="n"/>
      <c r="Q1834" s="14" t="n"/>
      <c r="R1834" s="14" t="n"/>
      <c r="S1834" s="14" t="n"/>
      <c r="T1834" s="14" t="n"/>
      <c r="U1834" s="14" t="n"/>
      <c r="V1834" s="14" t="n"/>
      <c r="W1834" s="14" t="n"/>
      <c r="X1834" s="14" t="n"/>
      <c r="Y1834" s="14" t="n"/>
      <c r="Z1834" s="14" t="n"/>
      <c r="AA1834" s="11" t="n"/>
      <c r="AB1834" s="14">
        <f>B1834&amp;"|"&amp;I1834</f>
        <v/>
      </c>
      <c r="AC1834">
        <f>IF($B1834="","","|"&amp;SUBSTITUTE(TRIM(SUBSTITUTE(SUBSTITUTE(SUBSTITUTE(SUBSTITUTE(SUBSTITUTE(SUBSTITUTE(SUBSTITUTE(SUBSTITUTE(SUBSTITUTE(SUBSTITUTE(SUBSTITUTE(SUBSTITUTE(SUBSTITUTE(SUBSTITUTE(TRIM($B1834&amp;""),CHAR(10)," "),CHAR(13)," "),"."," "),";"," "),","," "),"/"," "),"+"," "),"-"," "),"  "," "),"  "," "),"  "," "),"  "," "),"  "," "),"  "," "))," ","|")&amp;"|")</f>
        <v/>
      </c>
      <c r="AD1834">
        <f>TRIM($I1834&amp;"")</f>
        <v/>
      </c>
    </row>
    <row r="1835" ht="24" customHeight="1">
      <c r="A1835" s="9" t="n">
        <v>46202</v>
      </c>
      <c r="B1835" s="14" t="inlineStr">
        <is>
          <t>10204</t>
        </is>
      </c>
      <c r="C1835" s="14" t="n"/>
      <c r="D1835" s="14" t="inlineStr">
        <is>
          <t>50 SECCIONADORA 2</t>
        </is>
      </c>
      <c r="E1835" s="14" t="inlineStr">
        <is>
          <t>200306103</t>
        </is>
      </c>
      <c r="F1835" s="14" t="inlineStr">
        <is>
          <t>TRAVESSA MENOR 393X120X18 MDF - MESA GENOVA</t>
        </is>
      </c>
      <c r="G1835" s="14" t="inlineStr">
        <is>
          <t>50 SECCIONADORA 2</t>
        </is>
      </c>
      <c r="H1835" s="14" t="inlineStr">
        <is>
          <t>50 SECCIONADORA 2</t>
        </is>
      </c>
      <c r="I1835" s="9" t="inlineStr">
        <is>
          <t>50 SECCIONADORA 2</t>
        </is>
      </c>
      <c r="J1835" s="9" t="n">
        <v>20</v>
      </c>
      <c r="K1835" s="14">
        <f>IF($E1835="","",IFERROR(INDEX('01_Cad_Pecas'!$H$2:$H$5000,MATCH($E1835,'01_Cad_Pecas'!$D$2:$D$5000,0)),IFERROR(INDEX('01_Cad_Pecas'!$H$2:$H$5000,MATCH(VALUE($E1835),'01_Cad_Pecas'!$D$2:$D$5000,0)),"")))</f>
        <v/>
      </c>
      <c r="L1835" s="14">
        <f>IF($E1835="","",IFERROR(INDEX('01_Cad_Pecas'!$I$2:$I$5000,MATCH($E1835,'01_Cad_Pecas'!$D$2:$D$5000,0)),IFERROR(INDEX('01_Cad_Pecas'!$I$2:$I$5000,MATCH(VALUE($E1835),'01_Cad_Pecas'!$D$2:$D$5000,0)),"")))</f>
        <v/>
      </c>
      <c r="M1835" s="14">
        <f>IF(OR($J1835="",$L1835=""),"",IF($K1835="",0,$K1835)+$J1835*$L1835)</f>
        <v/>
      </c>
      <c r="N1835" s="9" t="n">
        <v>46202</v>
      </c>
      <c r="O1835" s="9" t="n">
        <v>20</v>
      </c>
      <c r="P1835" s="14" t="n"/>
      <c r="Q1835" s="14" t="n"/>
      <c r="R1835" s="14" t="n"/>
      <c r="S1835" s="14" t="n"/>
      <c r="T1835" s="14" t="n"/>
      <c r="U1835" s="14" t="n"/>
      <c r="V1835" s="14" t="n"/>
      <c r="W1835" s="14" t="n"/>
      <c r="X1835" s="14" t="n"/>
      <c r="Y1835" s="14" t="n"/>
      <c r="Z1835" s="14" t="n"/>
      <c r="AA1835" s="11" t="n"/>
      <c r="AB1835" s="14">
        <f>B1835&amp;"|"&amp;I1835</f>
        <v/>
      </c>
      <c r="AC1835">
        <f>IF($B1835="","","|"&amp;SUBSTITUTE(TRIM(SUBSTITUTE(SUBSTITUTE(SUBSTITUTE(SUBSTITUTE(SUBSTITUTE(SUBSTITUTE(SUBSTITUTE(SUBSTITUTE(SUBSTITUTE(SUBSTITUTE(SUBSTITUTE(SUBSTITUTE(SUBSTITUTE(SUBSTITUTE(TRIM($B1835&amp;""),CHAR(10)," "),CHAR(13)," "),"."," "),";"," "),","," "),"/"," "),"+"," "),"-"," "),"  "," "),"  "," "),"  "," "),"  "," "),"  "," "),"  "," "))," ","|")&amp;"|")</f>
        <v/>
      </c>
      <c r="AD1835">
        <f>TRIM($I1835&amp;"")</f>
        <v/>
      </c>
    </row>
    <row r="1836" ht="24" customHeight="1">
      <c r="A1836" s="9" t="n">
        <v>46202</v>
      </c>
      <c r="B1836" s="14" t="inlineStr">
        <is>
          <t>10204</t>
        </is>
      </c>
      <c r="C1836" s="14" t="n"/>
      <c r="D1836" s="14" t="inlineStr">
        <is>
          <t>50 SECCIONADORA 2</t>
        </is>
      </c>
      <c r="E1836" s="14" t="inlineStr">
        <is>
          <t>200306104</t>
        </is>
      </c>
      <c r="F1836" s="14" t="inlineStr">
        <is>
          <t>TRAVESSA MAIOR 1000X120X18 MDF - MESA GENOVA</t>
        </is>
      </c>
      <c r="G1836" s="14" t="inlineStr">
        <is>
          <t>50 SECCIONADORA 2</t>
        </is>
      </c>
      <c r="H1836" s="14" t="inlineStr">
        <is>
          <t>50 SECCIONADORA 2</t>
        </is>
      </c>
      <c r="I1836" s="9" t="inlineStr">
        <is>
          <t>50 SECCIONADORA 2</t>
        </is>
      </c>
      <c r="J1836" s="9" t="n">
        <v>20</v>
      </c>
      <c r="K1836" s="14">
        <f>IF($E1836="","",IFERROR(INDEX('01_Cad_Pecas'!$H$2:$H$5000,MATCH($E1836,'01_Cad_Pecas'!$D$2:$D$5000,0)),IFERROR(INDEX('01_Cad_Pecas'!$H$2:$H$5000,MATCH(VALUE($E1836),'01_Cad_Pecas'!$D$2:$D$5000,0)),"")))</f>
        <v/>
      </c>
      <c r="L1836" s="14">
        <f>IF($E1836="","",IFERROR(INDEX('01_Cad_Pecas'!$I$2:$I$5000,MATCH($E1836,'01_Cad_Pecas'!$D$2:$D$5000,0)),IFERROR(INDEX('01_Cad_Pecas'!$I$2:$I$5000,MATCH(VALUE($E1836),'01_Cad_Pecas'!$D$2:$D$5000,0)),"")))</f>
        <v/>
      </c>
      <c r="M1836" s="14">
        <f>IF(OR($J1836="",$L1836=""),"",IF($K1836="",0,$K1836)+$J1836*$L1836)</f>
        <v/>
      </c>
      <c r="N1836" s="9" t="n">
        <v>46202</v>
      </c>
      <c r="O1836" s="9" t="n">
        <v>20</v>
      </c>
      <c r="P1836" s="14" t="n"/>
      <c r="Q1836" s="14" t="n"/>
      <c r="R1836" s="14" t="n"/>
      <c r="S1836" s="14" t="n"/>
      <c r="T1836" s="14" t="n"/>
      <c r="U1836" s="14" t="n"/>
      <c r="V1836" s="14" t="n"/>
      <c r="W1836" s="14" t="n"/>
      <c r="X1836" s="14" t="n"/>
      <c r="Y1836" s="14" t="n"/>
      <c r="Z1836" s="14" t="n"/>
      <c r="AA1836" s="11" t="n"/>
      <c r="AB1836" s="14">
        <f>B1836&amp;"|"&amp;I1836</f>
        <v/>
      </c>
      <c r="AC1836">
        <f>IF($B1836="","","|"&amp;SUBSTITUTE(TRIM(SUBSTITUTE(SUBSTITUTE(SUBSTITUTE(SUBSTITUTE(SUBSTITUTE(SUBSTITUTE(SUBSTITUTE(SUBSTITUTE(SUBSTITUTE(SUBSTITUTE(SUBSTITUTE(SUBSTITUTE(SUBSTITUTE(SUBSTITUTE(TRIM($B1836&amp;""),CHAR(10)," "),CHAR(13)," "),"."," "),";"," "),","," "),"/"," "),"+"," "),"-"," "),"  "," "),"  "," "),"  "," "),"  "," "),"  "," "),"  "," "))," ","|")&amp;"|")</f>
        <v/>
      </c>
      <c r="AD1836">
        <f>TRIM($I1836&amp;"")</f>
        <v/>
      </c>
    </row>
    <row r="1837" ht="24" customHeight="1">
      <c r="A1837" s="9" t="n">
        <v>46202</v>
      </c>
      <c r="B1837" s="14" t="inlineStr">
        <is>
          <t>10204</t>
        </is>
      </c>
      <c r="C1837" s="14" t="n"/>
      <c r="D1837" s="14" t="inlineStr">
        <is>
          <t>50 SECCIONADORA 2</t>
        </is>
      </c>
      <c r="E1837" s="14" t="inlineStr">
        <is>
          <t>200306202</t>
        </is>
      </c>
      <c r="F1837" s="14" t="inlineStr">
        <is>
          <t>ENGROSSO 1 1405X100X25 MDP - TAMPO C/ENGROSSO R100</t>
        </is>
      </c>
      <c r="G1837" s="14" t="inlineStr">
        <is>
          <t>50 SECCIONADORA 2</t>
        </is>
      </c>
      <c r="H1837" s="14" t="inlineStr">
        <is>
          <t>50 SECCIONADORA 2</t>
        </is>
      </c>
      <c r="I1837" s="9" t="inlineStr">
        <is>
          <t>50 SECCIONADORA 2</t>
        </is>
      </c>
      <c r="J1837" s="9" t="n">
        <v>20</v>
      </c>
      <c r="K1837" s="14">
        <f>IF($E1837="","",IFERROR(INDEX('01_Cad_Pecas'!$H$2:$H$5000,MATCH($E1837,'01_Cad_Pecas'!$D$2:$D$5000,0)),IFERROR(INDEX('01_Cad_Pecas'!$H$2:$H$5000,MATCH(VALUE($E1837),'01_Cad_Pecas'!$D$2:$D$5000,0)),"")))</f>
        <v/>
      </c>
      <c r="L1837" s="14">
        <f>IF($E1837="","",IFERROR(INDEX('01_Cad_Pecas'!$I$2:$I$5000,MATCH($E1837,'01_Cad_Pecas'!$D$2:$D$5000,0)),IFERROR(INDEX('01_Cad_Pecas'!$I$2:$I$5000,MATCH(VALUE($E1837),'01_Cad_Pecas'!$D$2:$D$5000,0)),"")))</f>
        <v/>
      </c>
      <c r="M1837" s="14">
        <f>IF(OR($J1837="",$L1837=""),"",IF($K1837="",0,$K1837)+$J1837*$L1837)</f>
        <v/>
      </c>
      <c r="N1837" s="9" t="n">
        <v>46202</v>
      </c>
      <c r="O1837" s="9" t="n">
        <v>20</v>
      </c>
      <c r="P1837" s="14" t="n"/>
      <c r="Q1837" s="14" t="n"/>
      <c r="R1837" s="14" t="n"/>
      <c r="S1837" s="14" t="n"/>
      <c r="T1837" s="14" t="n"/>
      <c r="U1837" s="14" t="n"/>
      <c r="V1837" s="14" t="n"/>
      <c r="W1837" s="14" t="n"/>
      <c r="X1837" s="14" t="n"/>
      <c r="Y1837" s="14" t="n"/>
      <c r="Z1837" s="14" t="n"/>
      <c r="AA1837" s="11" t="n"/>
      <c r="AB1837" s="14">
        <f>B1837&amp;"|"&amp;I1837</f>
        <v/>
      </c>
      <c r="AC1837">
        <f>IF($B1837="","","|"&amp;SUBSTITUTE(TRIM(SUBSTITUTE(SUBSTITUTE(SUBSTITUTE(SUBSTITUTE(SUBSTITUTE(SUBSTITUTE(SUBSTITUTE(SUBSTITUTE(SUBSTITUTE(SUBSTITUTE(SUBSTITUTE(SUBSTITUTE(SUBSTITUTE(SUBSTITUTE(TRIM($B1837&amp;""),CHAR(10)," "),CHAR(13)," "),"."," "),";"," "),","," "),"/"," "),"+"," "),"-"," "),"  "," "),"  "," "),"  "," "),"  "," "),"  "," "),"  "," "))," ","|")&amp;"|")</f>
        <v/>
      </c>
      <c r="AD1837">
        <f>TRIM($I1837&amp;"")</f>
        <v/>
      </c>
    </row>
    <row r="1838" ht="24" customHeight="1">
      <c r="A1838" s="9" t="n">
        <v>46202</v>
      </c>
      <c r="B1838" s="14" t="inlineStr">
        <is>
          <t>10204</t>
        </is>
      </c>
      <c r="C1838" s="14" t="n"/>
      <c r="D1838" s="14" t="inlineStr">
        <is>
          <t>50 SECCIONADORA 2</t>
        </is>
      </c>
      <c r="E1838" s="14" t="inlineStr">
        <is>
          <t>200306203</t>
        </is>
      </c>
      <c r="F1838" s="14" t="inlineStr">
        <is>
          <t>ENGROSSO 2 905X100X25 MDP - TAMPO C/ENGROSSO R100</t>
        </is>
      </c>
      <c r="G1838" s="14" t="inlineStr">
        <is>
          <t>50 SECCIONADORA 2</t>
        </is>
      </c>
      <c r="H1838" s="14" t="inlineStr">
        <is>
          <t>50 SECCIONADORA 2</t>
        </is>
      </c>
      <c r="I1838" s="9" t="inlineStr">
        <is>
          <t>50 SECCIONADORA 2</t>
        </is>
      </c>
      <c r="J1838" s="9" t="n">
        <v>20</v>
      </c>
      <c r="K1838" s="14">
        <f>IF($E1838="","",IFERROR(INDEX('01_Cad_Pecas'!$H$2:$H$5000,MATCH($E1838,'01_Cad_Pecas'!$D$2:$D$5000,0)),IFERROR(INDEX('01_Cad_Pecas'!$H$2:$H$5000,MATCH(VALUE($E1838),'01_Cad_Pecas'!$D$2:$D$5000,0)),"")))</f>
        <v/>
      </c>
      <c r="L1838" s="14">
        <f>IF($E1838="","",IFERROR(INDEX('01_Cad_Pecas'!$I$2:$I$5000,MATCH($E1838,'01_Cad_Pecas'!$D$2:$D$5000,0)),IFERROR(INDEX('01_Cad_Pecas'!$I$2:$I$5000,MATCH(VALUE($E1838),'01_Cad_Pecas'!$D$2:$D$5000,0)),"")))</f>
        <v/>
      </c>
      <c r="M1838" s="14">
        <f>IF(OR($J1838="",$L1838=""),"",IF($K1838="",0,$K1838)+$J1838*$L1838)</f>
        <v/>
      </c>
      <c r="N1838" s="9" t="n">
        <v>46202</v>
      </c>
      <c r="O1838" s="9" t="n">
        <v>20</v>
      </c>
      <c r="P1838" s="14" t="n"/>
      <c r="Q1838" s="14" t="n"/>
      <c r="R1838" s="14" t="n"/>
      <c r="S1838" s="14" t="n"/>
      <c r="T1838" s="14" t="n"/>
      <c r="U1838" s="14" t="n"/>
      <c r="V1838" s="14" t="n"/>
      <c r="W1838" s="14" t="n"/>
      <c r="X1838" s="14" t="n"/>
      <c r="Y1838" s="14" t="n"/>
      <c r="Z1838" s="14" t="n"/>
      <c r="AA1838" s="11" t="n"/>
      <c r="AB1838" s="14">
        <f>B1838&amp;"|"&amp;I1838</f>
        <v/>
      </c>
      <c r="AC1838">
        <f>IF($B1838="","","|"&amp;SUBSTITUTE(TRIM(SUBSTITUTE(SUBSTITUTE(SUBSTITUTE(SUBSTITUTE(SUBSTITUTE(SUBSTITUTE(SUBSTITUTE(SUBSTITUTE(SUBSTITUTE(SUBSTITUTE(SUBSTITUTE(SUBSTITUTE(SUBSTITUTE(SUBSTITUTE(TRIM($B1838&amp;""),CHAR(10)," "),CHAR(13)," "),"."," "),";"," "),","," "),"/"," "),"+"," "),"-"," "),"  "," "),"  "," "),"  "," "),"  "," "),"  "," "),"  "," "))," ","|")&amp;"|")</f>
        <v/>
      </c>
      <c r="AD1838">
        <f>TRIM($I1838&amp;"")</f>
        <v/>
      </c>
    </row>
    <row r="1839" ht="24" customHeight="1">
      <c r="A1839" s="9" t="n">
        <v>46202</v>
      </c>
      <c r="B1839" s="14" t="inlineStr">
        <is>
          <t>10204</t>
        </is>
      </c>
      <c r="C1839" s="14" t="n"/>
      <c r="D1839" s="14" t="inlineStr">
        <is>
          <t>50 SECCIONADORA 2</t>
        </is>
      </c>
      <c r="E1839" s="14" t="inlineStr">
        <is>
          <t>30003405</t>
        </is>
      </c>
      <c r="F1839" s="14" t="inlineStr">
        <is>
          <t>TRAVESSA ASSENTO 360X70X18 MDF - C DAKAR/SANTIAGO</t>
        </is>
      </c>
      <c r="G1839" s="14" t="inlineStr">
        <is>
          <t>50 SECCIONADORA 2</t>
        </is>
      </c>
      <c r="H1839" s="14" t="inlineStr">
        <is>
          <t>50 SECCIONADORA 2</t>
        </is>
      </c>
      <c r="I1839" s="9" t="inlineStr">
        <is>
          <t>50 SECCIONADORA 2</t>
        </is>
      </c>
      <c r="J1839" s="9" t="n">
        <v>1200</v>
      </c>
      <c r="K1839" s="14">
        <f>IF($E1839="","",IFERROR(INDEX('01_Cad_Pecas'!$H$2:$H$5000,MATCH($E1839,'01_Cad_Pecas'!$D$2:$D$5000,0)),IFERROR(INDEX('01_Cad_Pecas'!$H$2:$H$5000,MATCH(VALUE($E1839),'01_Cad_Pecas'!$D$2:$D$5000,0)),"")))</f>
        <v/>
      </c>
      <c r="L1839" s="14">
        <f>IF($E1839="","",IFERROR(INDEX('01_Cad_Pecas'!$I$2:$I$5000,MATCH($E1839,'01_Cad_Pecas'!$D$2:$D$5000,0)),IFERROR(INDEX('01_Cad_Pecas'!$I$2:$I$5000,MATCH(VALUE($E1839),'01_Cad_Pecas'!$D$2:$D$5000,0)),"")))</f>
        <v/>
      </c>
      <c r="M1839" s="14">
        <f>IF(OR($J1839="",$L1839=""),"",IF($K1839="",0,$K1839)+$J1839*$L1839)</f>
        <v/>
      </c>
      <c r="N1839" s="9" t="n">
        <v>46202</v>
      </c>
      <c r="O1839" s="9" t="n">
        <v>1200</v>
      </c>
      <c r="P1839" s="14" t="n"/>
      <c r="Q1839" s="14" t="n"/>
      <c r="R1839" s="14" t="n"/>
      <c r="S1839" s="14" t="n"/>
      <c r="T1839" s="14" t="n"/>
      <c r="U1839" s="14" t="n"/>
      <c r="V1839" s="14" t="n"/>
      <c r="W1839" s="14" t="n"/>
      <c r="X1839" s="14" t="n"/>
      <c r="Y1839" s="14" t="n"/>
      <c r="Z1839" s="14" t="n"/>
      <c r="AA1839" s="11" t="n"/>
      <c r="AB1839" s="14">
        <f>B1839&amp;"|"&amp;I1839</f>
        <v/>
      </c>
      <c r="AC1839">
        <f>IF($B1839="","","|"&amp;SUBSTITUTE(TRIM(SUBSTITUTE(SUBSTITUTE(SUBSTITUTE(SUBSTITUTE(SUBSTITUTE(SUBSTITUTE(SUBSTITUTE(SUBSTITUTE(SUBSTITUTE(SUBSTITUTE(SUBSTITUTE(SUBSTITUTE(SUBSTITUTE(SUBSTITUTE(TRIM($B1839&amp;""),CHAR(10)," "),CHAR(13)," "),"."," "),";"," "),","," "),"/"," "),"+"," "),"-"," "),"  "," "),"  "," "),"  "," "),"  "," "),"  "," "),"  "," "))," ","|")&amp;"|")</f>
        <v/>
      </c>
      <c r="AD1839">
        <f>TRIM($I1839&amp;"")</f>
        <v/>
      </c>
    </row>
    <row r="1840" ht="24" customHeight="1">
      <c r="A1840" s="9" t="n">
        <v>46202</v>
      </c>
      <c r="B1840" s="14" t="inlineStr">
        <is>
          <t>10204</t>
        </is>
      </c>
      <c r="C1840" s="14" t="n"/>
      <c r="D1840" s="14" t="inlineStr">
        <is>
          <t>50 SECCIONADORA 2</t>
        </is>
      </c>
      <c r="E1840" s="14" t="inlineStr">
        <is>
          <t>30006103</t>
        </is>
      </c>
      <c r="F1840" s="14" t="inlineStr">
        <is>
          <t>TRAVESSA LATERAL 340X70X18 MDF - CAD SANTIAGO NEW</t>
        </is>
      </c>
      <c r="G1840" s="14" t="inlineStr">
        <is>
          <t>50 SECCIONADORA 2</t>
        </is>
      </c>
      <c r="H1840" s="14" t="inlineStr">
        <is>
          <t>50 SECCIONADORA 2</t>
        </is>
      </c>
      <c r="I1840" s="9" t="inlineStr">
        <is>
          <t>50 SECCIONADORA 2</t>
        </is>
      </c>
      <c r="J1840" s="9" t="n">
        <v>1200</v>
      </c>
      <c r="K1840" s="14">
        <f>IF($E1840="","",IFERROR(INDEX('01_Cad_Pecas'!$H$2:$H$5000,MATCH($E1840,'01_Cad_Pecas'!$D$2:$D$5000,0)),IFERROR(INDEX('01_Cad_Pecas'!$H$2:$H$5000,MATCH(VALUE($E1840),'01_Cad_Pecas'!$D$2:$D$5000,0)),"")))</f>
        <v/>
      </c>
      <c r="L1840" s="14">
        <f>IF($E1840="","",IFERROR(INDEX('01_Cad_Pecas'!$I$2:$I$5000,MATCH($E1840,'01_Cad_Pecas'!$D$2:$D$5000,0)),IFERROR(INDEX('01_Cad_Pecas'!$I$2:$I$5000,MATCH(VALUE($E1840),'01_Cad_Pecas'!$D$2:$D$5000,0)),"")))</f>
        <v/>
      </c>
      <c r="M1840" s="14">
        <f>IF(OR($J1840="",$L1840=""),"",IF($K1840="",0,$K1840)+$J1840*$L1840)</f>
        <v/>
      </c>
      <c r="N1840" s="9" t="n">
        <v>46202</v>
      </c>
      <c r="O1840" s="9" t="n">
        <v>1200</v>
      </c>
      <c r="P1840" s="14" t="n"/>
      <c r="Q1840" s="14" t="n"/>
      <c r="R1840" s="14" t="n"/>
      <c r="S1840" s="14" t="n"/>
      <c r="T1840" s="14" t="n"/>
      <c r="U1840" s="14" t="n"/>
      <c r="V1840" s="14" t="n"/>
      <c r="W1840" s="14" t="n"/>
      <c r="X1840" s="14" t="n"/>
      <c r="Y1840" s="14" t="n"/>
      <c r="Z1840" s="14" t="n"/>
      <c r="AA1840" s="11" t="n"/>
      <c r="AB1840" s="14">
        <f>B1840&amp;"|"&amp;I1840</f>
        <v/>
      </c>
      <c r="AC1840">
        <f>IF($B1840="","","|"&amp;SUBSTITUTE(TRIM(SUBSTITUTE(SUBSTITUTE(SUBSTITUTE(SUBSTITUTE(SUBSTITUTE(SUBSTITUTE(SUBSTITUTE(SUBSTITUTE(SUBSTITUTE(SUBSTITUTE(SUBSTITUTE(SUBSTITUTE(SUBSTITUTE(SUBSTITUTE(TRIM($B1840&amp;""),CHAR(10)," "),CHAR(13)," "),"."," "),";"," "),","," "),"/"," "),"+"," "),"-"," "),"  "," "),"  "," "),"  "," "),"  "," "),"  "," "),"  "," "))," ","|")&amp;"|")</f>
        <v/>
      </c>
      <c r="AD1840">
        <f>TRIM($I1840&amp;"")</f>
        <v/>
      </c>
    </row>
    <row r="1841" ht="24" customHeight="1">
      <c r="A1841" s="9" t="n">
        <v>46202</v>
      </c>
      <c r="B1841" s="14" t="inlineStr">
        <is>
          <t>10204</t>
        </is>
      </c>
      <c r="C1841" s="14" t="n"/>
      <c r="D1841" s="14" t="inlineStr">
        <is>
          <t>50 SECCIONADORA 2</t>
        </is>
      </c>
      <c r="E1841" s="14" t="inlineStr">
        <is>
          <t>30006101</t>
        </is>
      </c>
      <c r="F1841" s="14" t="inlineStr">
        <is>
          <t>PE TRAS 880X30(911)X25 MDF (13PC) ESQ SANTIAGO NEW</t>
        </is>
      </c>
      <c r="G1841" s="14" t="inlineStr">
        <is>
          <t>50 SECCIONADORA 2</t>
        </is>
      </c>
      <c r="H1841" s="14" t="inlineStr">
        <is>
          <t>50 SECCIONADORA 2</t>
        </is>
      </c>
      <c r="I1841" s="9" t="inlineStr">
        <is>
          <t>50 SECCIONADORA 2</t>
        </is>
      </c>
      <c r="J1841" s="9" t="n">
        <v>600</v>
      </c>
      <c r="K1841" s="14">
        <f>IF($E1841="","",IFERROR(INDEX('01_Cad_Pecas'!$H$2:$H$5000,MATCH($E1841,'01_Cad_Pecas'!$D$2:$D$5000,0)),IFERROR(INDEX('01_Cad_Pecas'!$H$2:$H$5000,MATCH(VALUE($E1841),'01_Cad_Pecas'!$D$2:$D$5000,0)),"")))</f>
        <v/>
      </c>
      <c r="L1841" s="14">
        <f>IF($E1841="","",IFERROR(INDEX('01_Cad_Pecas'!$I$2:$I$5000,MATCH($E1841,'01_Cad_Pecas'!$D$2:$D$5000,0)),IFERROR(INDEX('01_Cad_Pecas'!$I$2:$I$5000,MATCH(VALUE($E1841),'01_Cad_Pecas'!$D$2:$D$5000,0)),"")))</f>
        <v/>
      </c>
      <c r="M1841" s="14">
        <f>IF(OR($J1841="",$L1841=""),"",IF($K1841="",0,$K1841)+$J1841*$L1841)</f>
        <v/>
      </c>
      <c r="N1841" s="9" t="n">
        <v>46202</v>
      </c>
      <c r="O1841" s="9" t="n">
        <v>600</v>
      </c>
      <c r="P1841" s="14" t="n"/>
      <c r="Q1841" s="14" t="n"/>
      <c r="R1841" s="14" t="n"/>
      <c r="S1841" s="14" t="n"/>
      <c r="T1841" s="14" t="n"/>
      <c r="U1841" s="14" t="n"/>
      <c r="V1841" s="14" t="n"/>
      <c r="W1841" s="14" t="n"/>
      <c r="X1841" s="14" t="n"/>
      <c r="Y1841" s="14" t="n"/>
      <c r="Z1841" s="14" t="n"/>
      <c r="AA1841" s="11" t="n"/>
      <c r="AB1841" s="14">
        <f>B1841&amp;"|"&amp;I1841</f>
        <v/>
      </c>
      <c r="AC1841">
        <f>IF($B1841="","","|"&amp;SUBSTITUTE(TRIM(SUBSTITUTE(SUBSTITUTE(SUBSTITUTE(SUBSTITUTE(SUBSTITUTE(SUBSTITUTE(SUBSTITUTE(SUBSTITUTE(SUBSTITUTE(SUBSTITUTE(SUBSTITUTE(SUBSTITUTE(SUBSTITUTE(SUBSTITUTE(TRIM($B1841&amp;""),CHAR(10)," "),CHAR(13)," "),"."," "),";"," "),","," "),"/"," "),"+"," "),"-"," "),"  "," "),"  "," "),"  "," "),"  "," "),"  "," "),"  "," "))," ","|")&amp;"|")</f>
        <v/>
      </c>
      <c r="AD1841">
        <f>TRIM($I1841&amp;"")</f>
        <v/>
      </c>
    </row>
    <row r="1842" ht="24" customHeight="1">
      <c r="A1842" s="9" t="n">
        <v>46202</v>
      </c>
      <c r="B1842" s="14" t="inlineStr">
        <is>
          <t>10204</t>
        </is>
      </c>
      <c r="C1842" s="14" t="n"/>
      <c r="D1842" s="14" t="inlineStr">
        <is>
          <t>50 SECCIONADORA 2</t>
        </is>
      </c>
      <c r="E1842" s="14" t="inlineStr">
        <is>
          <t>30006102</t>
        </is>
      </c>
      <c r="F1842" s="14" t="inlineStr">
        <is>
          <t>PE TRAS 880X30(911)X25 MDF (13PC) DIR SANTIAGO NEW</t>
        </is>
      </c>
      <c r="G1842" s="14" t="inlineStr">
        <is>
          <t>50 SECCIONADORA 2</t>
        </is>
      </c>
      <c r="H1842" s="14" t="inlineStr">
        <is>
          <t>50 SECCIONADORA 2</t>
        </is>
      </c>
      <c r="I1842" s="9" t="inlineStr">
        <is>
          <t>50 SECCIONADORA 2</t>
        </is>
      </c>
      <c r="J1842" s="9" t="n">
        <v>600</v>
      </c>
      <c r="K1842" s="14">
        <f>IF($E1842="","",IFERROR(INDEX('01_Cad_Pecas'!$H$2:$H$5000,MATCH($E1842,'01_Cad_Pecas'!$D$2:$D$5000,0)),IFERROR(INDEX('01_Cad_Pecas'!$H$2:$H$5000,MATCH(VALUE($E1842),'01_Cad_Pecas'!$D$2:$D$5000,0)),"")))</f>
        <v/>
      </c>
      <c r="L1842" s="14">
        <f>IF($E1842="","",IFERROR(INDEX('01_Cad_Pecas'!$I$2:$I$5000,MATCH($E1842,'01_Cad_Pecas'!$D$2:$D$5000,0)),IFERROR(INDEX('01_Cad_Pecas'!$I$2:$I$5000,MATCH(VALUE($E1842),'01_Cad_Pecas'!$D$2:$D$5000,0)),"")))</f>
        <v/>
      </c>
      <c r="M1842" s="14">
        <f>IF(OR($J1842="",$L1842=""),"",IF($K1842="",0,$K1842)+$J1842*$L1842)</f>
        <v/>
      </c>
      <c r="N1842" s="9" t="n">
        <v>46202</v>
      </c>
      <c r="O1842" s="9" t="n">
        <v>600</v>
      </c>
      <c r="P1842" s="14" t="n"/>
      <c r="Q1842" s="14" t="n"/>
      <c r="R1842" s="14" t="n"/>
      <c r="S1842" s="14" t="n"/>
      <c r="T1842" s="14" t="n"/>
      <c r="U1842" s="14" t="n"/>
      <c r="V1842" s="14" t="n"/>
      <c r="W1842" s="14" t="n"/>
      <c r="X1842" s="14" t="n"/>
      <c r="Y1842" s="14" t="n"/>
      <c r="Z1842" s="14" t="n"/>
      <c r="AA1842" s="11" t="n"/>
      <c r="AB1842" s="14">
        <f>B1842&amp;"|"&amp;I1842</f>
        <v/>
      </c>
      <c r="AC1842">
        <f>IF($B1842="","","|"&amp;SUBSTITUTE(TRIM(SUBSTITUTE(SUBSTITUTE(SUBSTITUTE(SUBSTITUTE(SUBSTITUTE(SUBSTITUTE(SUBSTITUTE(SUBSTITUTE(SUBSTITUTE(SUBSTITUTE(SUBSTITUTE(SUBSTITUTE(SUBSTITUTE(SUBSTITUTE(TRIM($B1842&amp;""),CHAR(10)," "),CHAR(13)," "),"."," "),";"," "),","," "),"/"," "),"+"," "),"-"," "),"  "," "),"  "," "),"  "," "),"  "," "),"  "," "),"  "," "))," ","|")&amp;"|")</f>
        <v/>
      </c>
      <c r="AD1842">
        <f>TRIM($I1842&amp;"")</f>
        <v/>
      </c>
    </row>
    <row r="1843" ht="24" customHeight="1">
      <c r="A1843" s="9" t="n">
        <v>46202</v>
      </c>
      <c r="B1843" s="14" t="inlineStr">
        <is>
          <t>10204</t>
        </is>
      </c>
      <c r="C1843" s="14" t="n"/>
      <c r="D1843" s="14" t="inlineStr">
        <is>
          <t>50 SECCIONADORA 2</t>
        </is>
      </c>
      <c r="E1843" s="14" t="inlineStr">
        <is>
          <t>30006110</t>
        </is>
      </c>
      <c r="F1843" s="14" t="inlineStr">
        <is>
          <t>PE FRONTAL 430X(108)51X25 MDF (DIR) SANTIAGO NEW</t>
        </is>
      </c>
      <c r="G1843" s="14" t="inlineStr">
        <is>
          <t>50 SECCIONADORA 2</t>
        </is>
      </c>
      <c r="H1843" s="14" t="inlineStr">
        <is>
          <t>50 SECCIONADORA 2</t>
        </is>
      </c>
      <c r="I1843" s="9" t="inlineStr">
        <is>
          <t>50 SECCIONADORA 2</t>
        </is>
      </c>
      <c r="J1843" s="9" t="n">
        <v>600</v>
      </c>
      <c r="K1843" s="14">
        <f>IF($E1843="","",IFERROR(INDEX('01_Cad_Pecas'!$H$2:$H$5000,MATCH($E1843,'01_Cad_Pecas'!$D$2:$D$5000,0)),IFERROR(INDEX('01_Cad_Pecas'!$H$2:$H$5000,MATCH(VALUE($E1843),'01_Cad_Pecas'!$D$2:$D$5000,0)),"")))</f>
        <v/>
      </c>
      <c r="L1843" s="14">
        <f>IF($E1843="","",IFERROR(INDEX('01_Cad_Pecas'!$I$2:$I$5000,MATCH($E1843,'01_Cad_Pecas'!$D$2:$D$5000,0)),IFERROR(INDEX('01_Cad_Pecas'!$I$2:$I$5000,MATCH(VALUE($E1843),'01_Cad_Pecas'!$D$2:$D$5000,0)),"")))</f>
        <v/>
      </c>
      <c r="M1843" s="14">
        <f>IF(OR($J1843="",$L1843=""),"",IF($K1843="",0,$K1843)+$J1843*$L1843)</f>
        <v/>
      </c>
      <c r="N1843" s="9" t="n">
        <v>46202</v>
      </c>
      <c r="O1843" s="9" t="n">
        <v>600</v>
      </c>
      <c r="P1843" s="14" t="n"/>
      <c r="Q1843" s="14" t="n"/>
      <c r="R1843" s="14" t="n"/>
      <c r="S1843" s="14" t="n"/>
      <c r="T1843" s="14" t="n"/>
      <c r="U1843" s="14" t="n"/>
      <c r="V1843" s="14" t="n"/>
      <c r="W1843" s="14" t="n"/>
      <c r="X1843" s="14" t="n"/>
      <c r="Y1843" s="14" t="n"/>
      <c r="Z1843" s="14" t="n"/>
      <c r="AA1843" s="11" t="n"/>
      <c r="AB1843" s="14">
        <f>B1843&amp;"|"&amp;I1843</f>
        <v/>
      </c>
      <c r="AC1843">
        <f>IF($B1843="","","|"&amp;SUBSTITUTE(TRIM(SUBSTITUTE(SUBSTITUTE(SUBSTITUTE(SUBSTITUTE(SUBSTITUTE(SUBSTITUTE(SUBSTITUTE(SUBSTITUTE(SUBSTITUTE(SUBSTITUTE(SUBSTITUTE(SUBSTITUTE(SUBSTITUTE(SUBSTITUTE(TRIM($B1843&amp;""),CHAR(10)," "),CHAR(13)," "),"."," "),";"," "),","," "),"/"," "),"+"," "),"-"," "),"  "," "),"  "," "),"  "," "),"  "," "),"  "," "),"  "," "))," ","|")&amp;"|")</f>
        <v/>
      </c>
      <c r="AD1843">
        <f>TRIM($I1843&amp;"")</f>
        <v/>
      </c>
    </row>
    <row r="1844" ht="24" customHeight="1">
      <c r="A1844" s="9" t="n">
        <v>46202</v>
      </c>
      <c r="B1844" s="14" t="inlineStr">
        <is>
          <t>10204</t>
        </is>
      </c>
      <c r="C1844" s="14" t="n"/>
      <c r="D1844" s="14" t="inlineStr">
        <is>
          <t>50 SECCIONADORA 2</t>
        </is>
      </c>
      <c r="E1844" s="14" t="inlineStr">
        <is>
          <t>30006111</t>
        </is>
      </c>
      <c r="F1844" s="14" t="inlineStr">
        <is>
          <t>PE FRONTAL 430X(108)51X25MDF (ESQRD) SANTIAGO NEW</t>
        </is>
      </c>
      <c r="G1844" s="14" t="inlineStr">
        <is>
          <t>50 SECCIONADORA 2</t>
        </is>
      </c>
      <c r="H1844" s="14" t="inlineStr">
        <is>
          <t>50 SECCIONADORA 2</t>
        </is>
      </c>
      <c r="I1844" s="9" t="inlineStr">
        <is>
          <t>50 SECCIONADORA 2</t>
        </is>
      </c>
      <c r="J1844" s="9" t="n">
        <v>600</v>
      </c>
      <c r="K1844" s="14">
        <f>IF($E1844="","",IFERROR(INDEX('01_Cad_Pecas'!$H$2:$H$5000,MATCH($E1844,'01_Cad_Pecas'!$D$2:$D$5000,0)),IFERROR(INDEX('01_Cad_Pecas'!$H$2:$H$5000,MATCH(VALUE($E1844),'01_Cad_Pecas'!$D$2:$D$5000,0)),"")))</f>
        <v/>
      </c>
      <c r="L1844" s="14">
        <f>IF($E1844="","",IFERROR(INDEX('01_Cad_Pecas'!$I$2:$I$5000,MATCH($E1844,'01_Cad_Pecas'!$D$2:$D$5000,0)),IFERROR(INDEX('01_Cad_Pecas'!$I$2:$I$5000,MATCH(VALUE($E1844),'01_Cad_Pecas'!$D$2:$D$5000,0)),"")))</f>
        <v/>
      </c>
      <c r="M1844" s="14">
        <f>IF(OR($J1844="",$L1844=""),"",IF($K1844="",0,$K1844)+$J1844*$L1844)</f>
        <v/>
      </c>
      <c r="N1844" s="9" t="n">
        <v>46202</v>
      </c>
      <c r="O1844" s="9" t="n">
        <v>600</v>
      </c>
      <c r="P1844" s="14" t="n"/>
      <c r="Q1844" s="14" t="n"/>
      <c r="R1844" s="14" t="n"/>
      <c r="S1844" s="14" t="n"/>
      <c r="T1844" s="14" t="n"/>
      <c r="U1844" s="14" t="n"/>
      <c r="V1844" s="14" t="n"/>
      <c r="W1844" s="14" t="n"/>
      <c r="X1844" s="14" t="n"/>
      <c r="Y1844" s="14" t="n"/>
      <c r="Z1844" s="14" t="n"/>
      <c r="AA1844" s="11" t="n"/>
      <c r="AB1844" s="14">
        <f>B1844&amp;"|"&amp;I1844</f>
        <v/>
      </c>
      <c r="AC1844">
        <f>IF($B1844="","","|"&amp;SUBSTITUTE(TRIM(SUBSTITUTE(SUBSTITUTE(SUBSTITUTE(SUBSTITUTE(SUBSTITUTE(SUBSTITUTE(SUBSTITUTE(SUBSTITUTE(SUBSTITUTE(SUBSTITUTE(SUBSTITUTE(SUBSTITUTE(SUBSTITUTE(SUBSTITUTE(TRIM($B1844&amp;""),CHAR(10)," "),CHAR(13)," "),"."," "),";"," "),","," "),"/"," "),"+"," "),"-"," "),"  "," "),"  "," "),"  "," "),"  "," "),"  "," "),"  "," "))," ","|")&amp;"|")</f>
        <v/>
      </c>
      <c r="AD1844">
        <f>TRIM($I1844&amp;"")</f>
        <v/>
      </c>
    </row>
    <row r="1845" ht="24" customHeight="1">
      <c r="A1845" s="9" t="n">
        <v>46205</v>
      </c>
      <c r="B1845" s="14" t="inlineStr">
        <is>
          <t>10210</t>
        </is>
      </c>
      <c r="C1845" s="14" t="n"/>
      <c r="D1845" s="14" t="inlineStr">
        <is>
          <t>50 SECCIONADORA 2</t>
        </is>
      </c>
      <c r="E1845" s="14" t="inlineStr">
        <is>
          <t>30001204</t>
        </is>
      </c>
      <c r="F1845" s="14" t="inlineStr">
        <is>
          <t>ASSENTO 430X403X09 MDP CAD PE INTEIRO/ MADEIRA</t>
        </is>
      </c>
      <c r="G1845" s="14" t="inlineStr">
        <is>
          <t>50 SECCIONADORA 2</t>
        </is>
      </c>
      <c r="H1845" s="14" t="inlineStr">
        <is>
          <t>50 SECCIONADORA 2</t>
        </is>
      </c>
      <c r="I1845" s="9" t="inlineStr">
        <is>
          <t>50 SECCIONADORA 2</t>
        </is>
      </c>
      <c r="J1845" s="9" t="n">
        <v>666</v>
      </c>
      <c r="K1845" s="14">
        <f>IF($E1845="","",IFERROR(INDEX('01_Cad_Pecas'!$H$2:$H$5000,MATCH($E1845,'01_Cad_Pecas'!$D$2:$D$5000,0)),IFERROR(INDEX('01_Cad_Pecas'!$H$2:$H$5000,MATCH(VALUE($E1845),'01_Cad_Pecas'!$D$2:$D$5000,0)),"")))</f>
        <v/>
      </c>
      <c r="L1845" s="14">
        <f>IF($E1845="","",IFERROR(INDEX('01_Cad_Pecas'!$I$2:$I$5000,MATCH($E1845,'01_Cad_Pecas'!$D$2:$D$5000,0)),IFERROR(INDEX('01_Cad_Pecas'!$I$2:$I$5000,MATCH(VALUE($E1845),'01_Cad_Pecas'!$D$2:$D$5000,0)),"")))</f>
        <v/>
      </c>
      <c r="M1845" s="14">
        <f>IF(OR($J1845="",$L1845=""),"",IF($K1845="",0,$K1845)+$J1845*$L1845)</f>
        <v/>
      </c>
      <c r="N1845" s="9" t="n">
        <v>46205</v>
      </c>
      <c r="O1845" s="9" t="n">
        <v>666</v>
      </c>
      <c r="P1845" s="14" t="n"/>
      <c r="Q1845" s="14" t="n"/>
      <c r="R1845" s="14" t="n"/>
      <c r="S1845" s="14" t="n"/>
      <c r="T1845" s="14" t="n"/>
      <c r="U1845" s="14" t="n"/>
      <c r="V1845" s="14" t="n"/>
      <c r="W1845" s="14" t="n"/>
      <c r="X1845" s="14" t="n"/>
      <c r="Y1845" s="14" t="n"/>
      <c r="Z1845" s="14" t="n"/>
      <c r="AA1845" s="11" t="n"/>
      <c r="AB1845" s="14">
        <f>B1845&amp;"|"&amp;I1845</f>
        <v/>
      </c>
      <c r="AC1845">
        <f>IF($B1845="","","|"&amp;SUBSTITUTE(TRIM(SUBSTITUTE(SUBSTITUTE(SUBSTITUTE(SUBSTITUTE(SUBSTITUTE(SUBSTITUTE(SUBSTITUTE(SUBSTITUTE(SUBSTITUTE(SUBSTITUTE(SUBSTITUTE(SUBSTITUTE(SUBSTITUTE(SUBSTITUTE(TRIM($B1845&amp;""),CHAR(10)," "),CHAR(13)," "),"."," "),";"," "),","," "),"/"," "),"+"," "),"-"," "),"  "," "),"  "," "),"  "," "),"  "," "),"  "," "),"  "," "))," ","|")&amp;"|")</f>
        <v/>
      </c>
      <c r="AD1845">
        <f>TRIM($I1845&amp;"")</f>
        <v/>
      </c>
    </row>
    <row r="1846" ht="24" customHeight="1">
      <c r="A1846" s="9" t="n">
        <v>46205</v>
      </c>
      <c r="B1846" s="14" t="inlineStr">
        <is>
          <t>10210</t>
        </is>
      </c>
      <c r="C1846" s="14" t="n"/>
      <c r="D1846" s="14" t="inlineStr">
        <is>
          <t>50 SECCIONADORA 2</t>
        </is>
      </c>
      <c r="E1846" s="14" t="inlineStr">
        <is>
          <t>30004805</t>
        </is>
      </c>
      <c r="F1846" s="14" t="inlineStr">
        <is>
          <t>ASSENTO 440X425X09 MDP - CAD SANTIAGO</t>
        </is>
      </c>
      <c r="G1846" s="14" t="inlineStr">
        <is>
          <t>50 SECCIONADORA 2</t>
        </is>
      </c>
      <c r="H1846" s="14" t="inlineStr">
        <is>
          <t>50 SECCIONADORA 2</t>
        </is>
      </c>
      <c r="I1846" s="9" t="inlineStr">
        <is>
          <t>50 SECCIONADORA 2</t>
        </is>
      </c>
      <c r="J1846" s="9" t="n">
        <v>302</v>
      </c>
      <c r="K1846" s="14">
        <f>IF($E1846="","",IFERROR(INDEX('01_Cad_Pecas'!$H$2:$H$5000,MATCH($E1846,'01_Cad_Pecas'!$D$2:$D$5000,0)),IFERROR(INDEX('01_Cad_Pecas'!$H$2:$H$5000,MATCH(VALUE($E1846),'01_Cad_Pecas'!$D$2:$D$5000,0)),"")))</f>
        <v/>
      </c>
      <c r="L1846" s="14">
        <f>IF($E1846="","",IFERROR(INDEX('01_Cad_Pecas'!$I$2:$I$5000,MATCH($E1846,'01_Cad_Pecas'!$D$2:$D$5000,0)),IFERROR(INDEX('01_Cad_Pecas'!$I$2:$I$5000,MATCH(VALUE($E1846),'01_Cad_Pecas'!$D$2:$D$5000,0)),"")))</f>
        <v/>
      </c>
      <c r="M1846" s="14">
        <f>IF(OR($J1846="",$L1846=""),"",IF($K1846="",0,$K1846)+$J1846*$L1846)</f>
        <v/>
      </c>
      <c r="N1846" s="9" t="n">
        <v>46205</v>
      </c>
      <c r="O1846" s="9" t="n">
        <v>302</v>
      </c>
      <c r="P1846" s="14" t="n"/>
      <c r="Q1846" s="14" t="n"/>
      <c r="R1846" s="14" t="n"/>
      <c r="S1846" s="14" t="n"/>
      <c r="T1846" s="14" t="n"/>
      <c r="U1846" s="14" t="n"/>
      <c r="V1846" s="14" t="n"/>
      <c r="W1846" s="14" t="n"/>
      <c r="X1846" s="14" t="n"/>
      <c r="Y1846" s="14" t="n"/>
      <c r="Z1846" s="14" t="n"/>
      <c r="AA1846" s="11" t="n"/>
      <c r="AB1846" s="14">
        <f>B1846&amp;"|"&amp;I1846</f>
        <v/>
      </c>
      <c r="AC1846">
        <f>IF($B1846="","","|"&amp;SUBSTITUTE(TRIM(SUBSTITUTE(SUBSTITUTE(SUBSTITUTE(SUBSTITUTE(SUBSTITUTE(SUBSTITUTE(SUBSTITUTE(SUBSTITUTE(SUBSTITUTE(SUBSTITUTE(SUBSTITUTE(SUBSTITUTE(SUBSTITUTE(SUBSTITUTE(TRIM($B1846&amp;""),CHAR(10)," "),CHAR(13)," "),"."," "),";"," "),","," "),"/"," "),"+"," "),"-"," "),"  "," "),"  "," "),"  "," "),"  "," "),"  "," "),"  "," "))," ","|")&amp;"|")</f>
        <v/>
      </c>
      <c r="AD1846">
        <f>TRIM($I1846&amp;"")</f>
        <v/>
      </c>
    </row>
    <row r="1847" ht="24" customHeight="1">
      <c r="A1847" s="9" t="n">
        <v>46205</v>
      </c>
      <c r="B1847" s="14" t="inlineStr">
        <is>
          <t>10210</t>
        </is>
      </c>
      <c r="C1847" s="14" t="n"/>
      <c r="D1847" s="14" t="inlineStr">
        <is>
          <t>50 SECCIONADORA 2</t>
        </is>
      </c>
      <c r="E1847" s="14" t="inlineStr">
        <is>
          <t>30001308</t>
        </is>
      </c>
      <c r="F1847" s="14" t="inlineStr">
        <is>
          <t>APOIO ESPALDAR 360X40X25 MDP - PE INTEIRO</t>
        </is>
      </c>
      <c r="G1847" s="14" t="inlineStr">
        <is>
          <t>50 SECCIONADORA 2</t>
        </is>
      </c>
      <c r="H1847" s="14" t="inlineStr">
        <is>
          <t>50 SECCIONADORA 2</t>
        </is>
      </c>
      <c r="I1847" s="9" t="inlineStr">
        <is>
          <t>50 SECCIONADORA 2</t>
        </is>
      </c>
      <c r="J1847" s="9" t="n">
        <v>478</v>
      </c>
      <c r="K1847" s="14">
        <f>IF($E1847="","",IFERROR(INDEX('01_Cad_Pecas'!$H$2:$H$5000,MATCH($E1847,'01_Cad_Pecas'!$D$2:$D$5000,0)),IFERROR(INDEX('01_Cad_Pecas'!$H$2:$H$5000,MATCH(VALUE($E1847),'01_Cad_Pecas'!$D$2:$D$5000,0)),"")))</f>
        <v/>
      </c>
      <c r="L1847" s="14">
        <f>IF($E1847="","",IFERROR(INDEX('01_Cad_Pecas'!$I$2:$I$5000,MATCH($E1847,'01_Cad_Pecas'!$D$2:$D$5000,0)),IFERROR(INDEX('01_Cad_Pecas'!$I$2:$I$5000,MATCH(VALUE($E1847),'01_Cad_Pecas'!$D$2:$D$5000,0)),"")))</f>
        <v/>
      </c>
      <c r="M1847" s="14">
        <f>IF(OR($J1847="",$L1847=""),"",IF($K1847="",0,$K1847)+$J1847*$L1847)</f>
        <v/>
      </c>
      <c r="N1847" s="9" t="n">
        <v>46205</v>
      </c>
      <c r="O1847" s="9" t="n">
        <v>478</v>
      </c>
      <c r="P1847" s="14" t="n"/>
      <c r="Q1847" s="14" t="n"/>
      <c r="R1847" s="14" t="n"/>
      <c r="S1847" s="14" t="n"/>
      <c r="T1847" s="14" t="n"/>
      <c r="U1847" s="14" t="n"/>
      <c r="V1847" s="14" t="n"/>
      <c r="W1847" s="14" t="n"/>
      <c r="X1847" s="14" t="n"/>
      <c r="Y1847" s="14" t="n"/>
      <c r="Z1847" s="14" t="n"/>
      <c r="AA1847" s="11" t="n"/>
      <c r="AB1847" s="14">
        <f>B1847&amp;"|"&amp;I1847</f>
        <v/>
      </c>
      <c r="AC1847">
        <f>IF($B1847="","","|"&amp;SUBSTITUTE(TRIM(SUBSTITUTE(SUBSTITUTE(SUBSTITUTE(SUBSTITUTE(SUBSTITUTE(SUBSTITUTE(SUBSTITUTE(SUBSTITUTE(SUBSTITUTE(SUBSTITUTE(SUBSTITUTE(SUBSTITUTE(SUBSTITUTE(SUBSTITUTE(TRIM($B1847&amp;""),CHAR(10)," "),CHAR(13)," "),"."," "),";"," "),","," "),"/"," "),"+"," "),"-"," "),"  "," "),"  "," "),"  "," "),"  "," "),"  "," "),"  "," "))," ","|")&amp;"|")</f>
        <v/>
      </c>
      <c r="AD1847">
        <f>TRIM($I1847&amp;"")</f>
        <v/>
      </c>
    </row>
    <row r="1848" ht="24" customHeight="1">
      <c r="A1848" s="9" t="n">
        <v>46205</v>
      </c>
      <c r="B1848" s="14" t="inlineStr">
        <is>
          <t>10210</t>
        </is>
      </c>
      <c r="C1848" s="14" t="n"/>
      <c r="D1848" s="14" t="inlineStr">
        <is>
          <t>50 SECCIONADORA 2</t>
        </is>
      </c>
      <c r="E1848" s="14" t="inlineStr">
        <is>
          <t>30001309</t>
        </is>
      </c>
      <c r="F1848" s="14" t="inlineStr">
        <is>
          <t>TRA CENTR 360X56(911)X25 MDP (14PCS) - PE INTEIRO</t>
        </is>
      </c>
      <c r="G1848" s="14" t="inlineStr">
        <is>
          <t>50 SECCIONADORA 2</t>
        </is>
      </c>
      <c r="H1848" s="14" t="inlineStr">
        <is>
          <t>50 SECCIONADORA 2</t>
        </is>
      </c>
      <c r="I1848" s="9" t="inlineStr">
        <is>
          <t>50 SECCIONADORA 2</t>
        </is>
      </c>
      <c r="J1848" s="9" t="n">
        <v>514</v>
      </c>
      <c r="K1848" s="14">
        <f>IF($E1848="","",IFERROR(INDEX('01_Cad_Pecas'!$H$2:$H$5000,MATCH($E1848,'01_Cad_Pecas'!$D$2:$D$5000,0)),IFERROR(INDEX('01_Cad_Pecas'!$H$2:$H$5000,MATCH(VALUE($E1848),'01_Cad_Pecas'!$D$2:$D$5000,0)),"")))</f>
        <v/>
      </c>
      <c r="L1848" s="14">
        <f>IF($E1848="","",IFERROR(INDEX('01_Cad_Pecas'!$I$2:$I$5000,MATCH($E1848,'01_Cad_Pecas'!$D$2:$D$5000,0)),IFERROR(INDEX('01_Cad_Pecas'!$I$2:$I$5000,MATCH(VALUE($E1848),'01_Cad_Pecas'!$D$2:$D$5000,0)),"")))</f>
        <v/>
      </c>
      <c r="M1848" s="14">
        <f>IF(OR($J1848="",$L1848=""),"",IF($K1848="",0,$K1848)+$J1848*$L1848)</f>
        <v/>
      </c>
      <c r="N1848" s="9" t="n">
        <v>46205</v>
      </c>
      <c r="O1848" s="9" t="n">
        <v>514</v>
      </c>
      <c r="P1848" s="14" t="n"/>
      <c r="Q1848" s="14" t="n"/>
      <c r="R1848" s="14" t="n"/>
      <c r="S1848" s="14" t="n"/>
      <c r="T1848" s="14" t="n"/>
      <c r="U1848" s="14" t="n"/>
      <c r="V1848" s="14" t="n"/>
      <c r="W1848" s="14" t="n"/>
      <c r="X1848" s="14" t="n"/>
      <c r="Y1848" s="14" t="n"/>
      <c r="Z1848" s="14" t="n"/>
      <c r="AA1848" s="11" t="n"/>
      <c r="AB1848" s="14">
        <f>B1848&amp;"|"&amp;I1848</f>
        <v/>
      </c>
      <c r="AC1848">
        <f>IF($B1848="","","|"&amp;SUBSTITUTE(TRIM(SUBSTITUTE(SUBSTITUTE(SUBSTITUTE(SUBSTITUTE(SUBSTITUTE(SUBSTITUTE(SUBSTITUTE(SUBSTITUTE(SUBSTITUTE(SUBSTITUTE(SUBSTITUTE(SUBSTITUTE(SUBSTITUTE(SUBSTITUTE(TRIM($B1848&amp;""),CHAR(10)," "),CHAR(13)," "),"."," "),";"," "),","," "),"/"," "),"+"," "),"-"," "),"  "," "),"  "," "),"  "," "),"  "," "),"  "," "),"  "," "))," ","|")&amp;"|")</f>
        <v/>
      </c>
      <c r="AD1848">
        <f>TRIM($I1848&amp;"")</f>
        <v/>
      </c>
    </row>
    <row r="1849" ht="24" customHeight="1">
      <c r="A1849" s="9" t="n">
        <v>46205</v>
      </c>
      <c r="B1849" s="14" t="inlineStr">
        <is>
          <t>10210</t>
        </is>
      </c>
      <c r="C1849" s="14" t="n"/>
      <c r="D1849" s="14" t="inlineStr">
        <is>
          <t>50 SECCIONADORA 2</t>
        </is>
      </c>
      <c r="E1849" s="14" t="inlineStr">
        <is>
          <t>30001321</t>
        </is>
      </c>
      <c r="F1849" s="14" t="inlineStr">
        <is>
          <t>APOIO ESPA 360X40(911)X25 MDP (19PÇS) - PÉ INTEIRO</t>
        </is>
      </c>
      <c r="G1849" s="14" t="inlineStr">
        <is>
          <t>50 SECCIONADORA 2</t>
        </is>
      </c>
      <c r="H1849" s="14" t="inlineStr">
        <is>
          <t>50 SECCIONADORA 2</t>
        </is>
      </c>
      <c r="I1849" s="9" t="inlineStr">
        <is>
          <t>50 SECCIONADORA 2</t>
        </is>
      </c>
      <c r="J1849" s="9" t="n">
        <v>146</v>
      </c>
      <c r="K1849" s="14">
        <f>IF($E1849="","",IFERROR(INDEX('01_Cad_Pecas'!$H$2:$H$5000,MATCH($E1849,'01_Cad_Pecas'!$D$2:$D$5000,0)),IFERROR(INDEX('01_Cad_Pecas'!$H$2:$H$5000,MATCH(VALUE($E1849),'01_Cad_Pecas'!$D$2:$D$5000,0)),"")))</f>
        <v/>
      </c>
      <c r="L1849" s="14">
        <f>IF($E1849="","",IFERROR(INDEX('01_Cad_Pecas'!$I$2:$I$5000,MATCH($E1849,'01_Cad_Pecas'!$D$2:$D$5000,0)),IFERROR(INDEX('01_Cad_Pecas'!$I$2:$I$5000,MATCH(VALUE($E1849),'01_Cad_Pecas'!$D$2:$D$5000,0)),"")))</f>
        <v/>
      </c>
      <c r="M1849" s="14">
        <f>IF(OR($J1849="",$L1849=""),"",IF($K1849="",0,$K1849)+$J1849*$L1849)</f>
        <v/>
      </c>
      <c r="N1849" s="9" t="n">
        <v>46205</v>
      </c>
      <c r="O1849" s="9" t="n">
        <v>146</v>
      </c>
      <c r="P1849" s="14" t="n"/>
      <c r="Q1849" s="14" t="n"/>
      <c r="R1849" s="14" t="n"/>
      <c r="S1849" s="14" t="n"/>
      <c r="T1849" s="14" t="n"/>
      <c r="U1849" s="14" t="n"/>
      <c r="V1849" s="14" t="n"/>
      <c r="W1849" s="14" t="n"/>
      <c r="X1849" s="14" t="n"/>
      <c r="Y1849" s="14" t="n"/>
      <c r="Z1849" s="14" t="n"/>
      <c r="AA1849" s="11" t="n"/>
      <c r="AB1849" s="14">
        <f>B1849&amp;"|"&amp;I1849</f>
        <v/>
      </c>
      <c r="AC1849">
        <f>IF($B1849="","","|"&amp;SUBSTITUTE(TRIM(SUBSTITUTE(SUBSTITUTE(SUBSTITUTE(SUBSTITUTE(SUBSTITUTE(SUBSTITUTE(SUBSTITUTE(SUBSTITUTE(SUBSTITUTE(SUBSTITUTE(SUBSTITUTE(SUBSTITUTE(SUBSTITUTE(SUBSTITUTE(TRIM($B1849&amp;""),CHAR(10)," "),CHAR(13)," "),"."," "),";"," "),","," "),"/"," "),"+"," "),"-"," "),"  "," "),"  "," "),"  "," "),"  "," "),"  "," "),"  "," "))," ","|")&amp;"|")</f>
        <v/>
      </c>
      <c r="AD1849">
        <f>TRIM($I1849&amp;"")</f>
        <v/>
      </c>
    </row>
    <row r="1850" ht="24" customHeight="1">
      <c r="A1850" s="9" t="n">
        <v>46205</v>
      </c>
      <c r="B1850" s="14" t="inlineStr">
        <is>
          <t>10210</t>
        </is>
      </c>
      <c r="C1850" s="14" t="n"/>
      <c r="D1850" s="14" t="inlineStr">
        <is>
          <t>50 SECCIONADORA 2</t>
        </is>
      </c>
      <c r="E1850" s="14" t="inlineStr">
        <is>
          <t>30001322</t>
        </is>
      </c>
      <c r="F1850" s="14" t="inlineStr">
        <is>
          <t>TRA CENT 360X56(911)X25 MDP (14PÇS) - PÉ INT MILÃO</t>
        </is>
      </c>
      <c r="G1850" s="14" t="inlineStr">
        <is>
          <t>50 SECCIONADORA 2</t>
        </is>
      </c>
      <c r="H1850" s="14" t="inlineStr">
        <is>
          <t>50 SECCIONADORA 2</t>
        </is>
      </c>
      <c r="I1850" s="9" t="inlineStr">
        <is>
          <t>50 SECCIONADORA 2</t>
        </is>
      </c>
      <c r="J1850" s="9" t="n">
        <v>110</v>
      </c>
      <c r="K1850" s="14">
        <f>IF($E1850="","",IFERROR(INDEX('01_Cad_Pecas'!$H$2:$H$5000,MATCH($E1850,'01_Cad_Pecas'!$D$2:$D$5000,0)),IFERROR(INDEX('01_Cad_Pecas'!$H$2:$H$5000,MATCH(VALUE($E1850),'01_Cad_Pecas'!$D$2:$D$5000,0)),"")))</f>
        <v/>
      </c>
      <c r="L1850" s="14">
        <f>IF($E1850="","",IFERROR(INDEX('01_Cad_Pecas'!$I$2:$I$5000,MATCH($E1850,'01_Cad_Pecas'!$D$2:$D$5000,0)),IFERROR(INDEX('01_Cad_Pecas'!$I$2:$I$5000,MATCH(VALUE($E1850),'01_Cad_Pecas'!$D$2:$D$5000,0)),"")))</f>
        <v/>
      </c>
      <c r="M1850" s="14">
        <f>IF(OR($J1850="",$L1850=""),"",IF($K1850="",0,$K1850)+$J1850*$L1850)</f>
        <v/>
      </c>
      <c r="N1850" s="9" t="n">
        <v>46205</v>
      </c>
      <c r="O1850" s="9" t="n">
        <v>110</v>
      </c>
      <c r="P1850" s="14" t="n"/>
      <c r="Q1850" s="14" t="n"/>
      <c r="R1850" s="14" t="n"/>
      <c r="S1850" s="14" t="n"/>
      <c r="T1850" s="14" t="n"/>
      <c r="U1850" s="14" t="n"/>
      <c r="V1850" s="14" t="n"/>
      <c r="W1850" s="14" t="n"/>
      <c r="X1850" s="14" t="n"/>
      <c r="Y1850" s="14" t="n"/>
      <c r="Z1850" s="14" t="n"/>
      <c r="AA1850" s="11" t="n"/>
      <c r="AB1850" s="14">
        <f>B1850&amp;"|"&amp;I1850</f>
        <v/>
      </c>
      <c r="AC1850">
        <f>IF($B1850="","","|"&amp;SUBSTITUTE(TRIM(SUBSTITUTE(SUBSTITUTE(SUBSTITUTE(SUBSTITUTE(SUBSTITUTE(SUBSTITUTE(SUBSTITUTE(SUBSTITUTE(SUBSTITUTE(SUBSTITUTE(SUBSTITUTE(SUBSTITUTE(SUBSTITUTE(SUBSTITUTE(TRIM($B1850&amp;""),CHAR(10)," "),CHAR(13)," "),"."," "),";"," "),","," "),"/"," "),"+"," "),"-"," "),"  "," "),"  "," "),"  "," "),"  "," "),"  "," "),"  "," "))," ","|")&amp;"|")</f>
        <v/>
      </c>
      <c r="AD1850">
        <f>TRIM($I1850&amp;"")</f>
        <v/>
      </c>
    </row>
    <row r="1851" ht="24" customHeight="1">
      <c r="A1851" s="9" t="n">
        <v>46205</v>
      </c>
      <c r="B1851" s="14" t="inlineStr">
        <is>
          <t>10210</t>
        </is>
      </c>
      <c r="C1851" s="14" t="n"/>
      <c r="D1851" s="14" t="inlineStr">
        <is>
          <t>50 SECCIONADORA 2</t>
        </is>
      </c>
      <c r="E1851" s="14" t="inlineStr">
        <is>
          <t>200277101</t>
        </is>
      </c>
      <c r="F1851" s="14" t="inlineStr">
        <is>
          <t>PE 700X120(660)X18 (4PCS) MDF - MESA CATEDRAL II</t>
        </is>
      </c>
      <c r="G1851" s="14" t="inlineStr">
        <is>
          <t>50 SECCIONADORA 2</t>
        </is>
      </c>
      <c r="H1851" s="14" t="inlineStr">
        <is>
          <t>50 SECCIONADORA 2</t>
        </is>
      </c>
      <c r="I1851" s="9" t="inlineStr">
        <is>
          <t>50 SECCIONADORA 2</t>
        </is>
      </c>
      <c r="J1851" s="9" t="n">
        <v>30</v>
      </c>
      <c r="K1851" s="14">
        <f>IF($E1851="","",IFERROR(INDEX('01_Cad_Pecas'!$H$2:$H$5000,MATCH($E1851,'01_Cad_Pecas'!$D$2:$D$5000,0)),IFERROR(INDEX('01_Cad_Pecas'!$H$2:$H$5000,MATCH(VALUE($E1851),'01_Cad_Pecas'!$D$2:$D$5000,0)),"")))</f>
        <v/>
      </c>
      <c r="L1851" s="14">
        <f>IF($E1851="","",IFERROR(INDEX('01_Cad_Pecas'!$I$2:$I$5000,MATCH($E1851,'01_Cad_Pecas'!$D$2:$D$5000,0)),IFERROR(INDEX('01_Cad_Pecas'!$I$2:$I$5000,MATCH(VALUE($E1851),'01_Cad_Pecas'!$D$2:$D$5000,0)),"")))</f>
        <v/>
      </c>
      <c r="M1851" s="14">
        <f>IF(OR($J1851="",$L1851=""),"",IF($K1851="",0,$K1851)+$J1851*$L1851)</f>
        <v/>
      </c>
      <c r="N1851" s="9" t="n">
        <v>46205</v>
      </c>
      <c r="O1851" s="9" t="n">
        <v>30</v>
      </c>
      <c r="P1851" s="14" t="n"/>
      <c r="Q1851" s="14" t="n"/>
      <c r="R1851" s="14" t="n"/>
      <c r="S1851" s="14" t="n"/>
      <c r="T1851" s="14" t="n"/>
      <c r="U1851" s="14" t="n"/>
      <c r="V1851" s="14" t="n"/>
      <c r="W1851" s="14" t="n"/>
      <c r="X1851" s="14" t="n"/>
      <c r="Y1851" s="14" t="n"/>
      <c r="Z1851" s="14" t="n"/>
      <c r="AA1851" s="11" t="n"/>
      <c r="AB1851" s="14">
        <f>B1851&amp;"|"&amp;I1851</f>
        <v/>
      </c>
      <c r="AC1851">
        <f>IF($B1851="","","|"&amp;SUBSTITUTE(TRIM(SUBSTITUTE(SUBSTITUTE(SUBSTITUTE(SUBSTITUTE(SUBSTITUTE(SUBSTITUTE(SUBSTITUTE(SUBSTITUTE(SUBSTITUTE(SUBSTITUTE(SUBSTITUTE(SUBSTITUTE(SUBSTITUTE(SUBSTITUTE(TRIM($B1851&amp;""),CHAR(10)," "),CHAR(13)," "),"."," "),";"," "),","," "),"/"," "),"+"," "),"-"," "),"  "," "),"  "," "),"  "," "),"  "," "),"  "," "),"  "," "))," ","|")&amp;"|")</f>
        <v/>
      </c>
      <c r="AD1851">
        <f>TRIM($I1851&amp;"")</f>
        <v/>
      </c>
    </row>
    <row r="1852" ht="24" customHeight="1">
      <c r="A1852" s="9" t="n">
        <v>46205</v>
      </c>
      <c r="B1852" s="14" t="inlineStr">
        <is>
          <t>10210</t>
        </is>
      </c>
      <c r="C1852" s="14" t="n"/>
      <c r="D1852" s="14" t="inlineStr">
        <is>
          <t>50 SECCIONADORA 2</t>
        </is>
      </c>
      <c r="E1852" s="14" t="inlineStr">
        <is>
          <t>200303202</t>
        </is>
      </c>
      <c r="F1852" s="14" t="inlineStr">
        <is>
          <t>ENGROSSO 1 1165X100X25 MDP - TAMPO ENGROSSADO R100</t>
        </is>
      </c>
      <c r="G1852" s="14" t="inlineStr">
        <is>
          <t>50 SECCIONADORA 2</t>
        </is>
      </c>
      <c r="H1852" s="14" t="inlineStr">
        <is>
          <t>50 SECCIONADORA 2</t>
        </is>
      </c>
      <c r="I1852" s="9" t="inlineStr">
        <is>
          <t>50 SECCIONADORA 2</t>
        </is>
      </c>
      <c r="J1852" s="9" t="n">
        <v>16</v>
      </c>
      <c r="K1852" s="14">
        <f>IF($E1852="","",IFERROR(INDEX('01_Cad_Pecas'!$H$2:$H$5000,MATCH($E1852,'01_Cad_Pecas'!$D$2:$D$5000,0)),IFERROR(INDEX('01_Cad_Pecas'!$H$2:$H$5000,MATCH(VALUE($E1852),'01_Cad_Pecas'!$D$2:$D$5000,0)),"")))</f>
        <v/>
      </c>
      <c r="L1852" s="14">
        <f>IF($E1852="","",IFERROR(INDEX('01_Cad_Pecas'!$I$2:$I$5000,MATCH($E1852,'01_Cad_Pecas'!$D$2:$D$5000,0)),IFERROR(INDEX('01_Cad_Pecas'!$I$2:$I$5000,MATCH(VALUE($E1852),'01_Cad_Pecas'!$D$2:$D$5000,0)),"")))</f>
        <v/>
      </c>
      <c r="M1852" s="14">
        <f>IF(OR($J1852="",$L1852=""),"",IF($K1852="",0,$K1852)+$J1852*$L1852)</f>
        <v/>
      </c>
      <c r="N1852" s="9" t="n">
        <v>46205</v>
      </c>
      <c r="O1852" s="9" t="n">
        <v>16</v>
      </c>
      <c r="P1852" s="14" t="n"/>
      <c r="Q1852" s="14" t="n"/>
      <c r="R1852" s="14" t="n"/>
      <c r="S1852" s="14" t="n"/>
      <c r="T1852" s="14" t="n"/>
      <c r="U1852" s="14" t="n"/>
      <c r="V1852" s="14" t="n"/>
      <c r="W1852" s="14" t="n"/>
      <c r="X1852" s="14" t="n"/>
      <c r="Y1852" s="14" t="n"/>
      <c r="Z1852" s="14" t="n"/>
      <c r="AA1852" s="11" t="n"/>
      <c r="AB1852" s="14">
        <f>B1852&amp;"|"&amp;I1852</f>
        <v/>
      </c>
      <c r="AC1852">
        <f>IF($B1852="","","|"&amp;SUBSTITUTE(TRIM(SUBSTITUTE(SUBSTITUTE(SUBSTITUTE(SUBSTITUTE(SUBSTITUTE(SUBSTITUTE(SUBSTITUTE(SUBSTITUTE(SUBSTITUTE(SUBSTITUTE(SUBSTITUTE(SUBSTITUTE(SUBSTITUTE(SUBSTITUTE(TRIM($B1852&amp;""),CHAR(10)," "),CHAR(13)," "),"."," "),";"," "),","," "),"/"," "),"+"," "),"-"," "),"  "," "),"  "," "),"  "," "),"  "," "),"  "," "),"  "," "))," ","|")&amp;"|")</f>
        <v/>
      </c>
      <c r="AD1852">
        <f>TRIM($I1852&amp;"")</f>
        <v/>
      </c>
    </row>
    <row r="1853" ht="24" customHeight="1">
      <c r="A1853" s="9" t="n">
        <v>46205</v>
      </c>
      <c r="B1853" s="14" t="inlineStr">
        <is>
          <t>10210</t>
        </is>
      </c>
      <c r="C1853" s="14" t="n"/>
      <c r="D1853" s="14" t="inlineStr">
        <is>
          <t>50 SECCIONADORA 2</t>
        </is>
      </c>
      <c r="E1853" s="14" t="inlineStr">
        <is>
          <t>200306101</t>
        </is>
      </c>
      <c r="F1853" s="14" t="inlineStr">
        <is>
          <t>PE 790(800)X100X50 MDP - MESA GENOVA</t>
        </is>
      </c>
      <c r="G1853" s="14" t="inlineStr">
        <is>
          <t>50 SECCIONADORA 2</t>
        </is>
      </c>
      <c r="H1853" s="14" t="inlineStr">
        <is>
          <t>50 SECCIONADORA 2</t>
        </is>
      </c>
      <c r="I1853" s="9" t="inlineStr">
        <is>
          <t>50 SECCIONADORA 2</t>
        </is>
      </c>
      <c r="J1853" s="9" t="n">
        <v>44</v>
      </c>
      <c r="K1853" s="14">
        <f>IF($E1853="","",IFERROR(INDEX('01_Cad_Pecas'!$H$2:$H$5000,MATCH($E1853,'01_Cad_Pecas'!$D$2:$D$5000,0)),IFERROR(INDEX('01_Cad_Pecas'!$H$2:$H$5000,MATCH(VALUE($E1853),'01_Cad_Pecas'!$D$2:$D$5000,0)),"")))</f>
        <v/>
      </c>
      <c r="L1853" s="14">
        <f>IF($E1853="","",IFERROR(INDEX('01_Cad_Pecas'!$I$2:$I$5000,MATCH($E1853,'01_Cad_Pecas'!$D$2:$D$5000,0)),IFERROR(INDEX('01_Cad_Pecas'!$I$2:$I$5000,MATCH(VALUE($E1853),'01_Cad_Pecas'!$D$2:$D$5000,0)),"")))</f>
        <v/>
      </c>
      <c r="M1853" s="14">
        <f>IF(OR($J1853="",$L1853=""),"",IF($K1853="",0,$K1853)+$J1853*$L1853)</f>
        <v/>
      </c>
      <c r="N1853" s="9" t="n">
        <v>46205</v>
      </c>
      <c r="O1853" s="9" t="n">
        <v>44</v>
      </c>
      <c r="P1853" s="14" t="n"/>
      <c r="Q1853" s="14" t="n"/>
      <c r="R1853" s="14" t="n"/>
      <c r="S1853" s="14" t="n"/>
      <c r="T1853" s="14" t="n"/>
      <c r="U1853" s="14" t="n"/>
      <c r="V1853" s="14" t="n"/>
      <c r="W1853" s="14" t="n"/>
      <c r="X1853" s="14" t="n"/>
      <c r="Y1853" s="14" t="n"/>
      <c r="Z1853" s="14" t="n"/>
      <c r="AA1853" s="11" t="n"/>
      <c r="AB1853" s="14">
        <f>B1853&amp;"|"&amp;I1853</f>
        <v/>
      </c>
      <c r="AC1853">
        <f>IF($B1853="","","|"&amp;SUBSTITUTE(TRIM(SUBSTITUTE(SUBSTITUTE(SUBSTITUTE(SUBSTITUTE(SUBSTITUTE(SUBSTITUTE(SUBSTITUTE(SUBSTITUTE(SUBSTITUTE(SUBSTITUTE(SUBSTITUTE(SUBSTITUTE(SUBSTITUTE(SUBSTITUTE(TRIM($B1853&amp;""),CHAR(10)," "),CHAR(13)," "),"."," "),";"," "),","," "),"/"," "),"+"," "),"-"," "),"  "," "),"  "," "),"  "," "),"  "," "),"  "," "),"  "," "))," ","|")&amp;"|")</f>
        <v/>
      </c>
      <c r="AD1853">
        <f>TRIM($I1853&amp;"")</f>
        <v/>
      </c>
    </row>
    <row r="1854" ht="24" customHeight="1">
      <c r="A1854" s="9" t="n">
        <v>46205</v>
      </c>
      <c r="B1854" s="14" t="inlineStr">
        <is>
          <t>10210</t>
        </is>
      </c>
      <c r="C1854" s="14" t="n"/>
      <c r="D1854" s="14" t="inlineStr">
        <is>
          <t>50 SECCIONADORA 2</t>
        </is>
      </c>
      <c r="E1854" s="14" t="inlineStr">
        <is>
          <t>200306102</t>
        </is>
      </c>
      <c r="F1854" s="14" t="inlineStr">
        <is>
          <t>BASE DOS PES 634(653)X95X50 MDP - MESA GENOVA</t>
        </is>
      </c>
      <c r="G1854" s="14" t="inlineStr">
        <is>
          <t>50 SECCIONADORA 2</t>
        </is>
      </c>
      <c r="H1854" s="14" t="inlineStr">
        <is>
          <t>50 SECCIONADORA 2</t>
        </is>
      </c>
      <c r="I1854" s="9" t="inlineStr">
        <is>
          <t>50 SECCIONADORA 2</t>
        </is>
      </c>
      <c r="J1854" s="9" t="n">
        <v>22</v>
      </c>
      <c r="K1854" s="14">
        <f>IF($E1854="","",IFERROR(INDEX('01_Cad_Pecas'!$H$2:$H$5000,MATCH($E1854,'01_Cad_Pecas'!$D$2:$D$5000,0)),IFERROR(INDEX('01_Cad_Pecas'!$H$2:$H$5000,MATCH(VALUE($E1854),'01_Cad_Pecas'!$D$2:$D$5000,0)),"")))</f>
        <v/>
      </c>
      <c r="L1854" s="14">
        <f>IF($E1854="","",IFERROR(INDEX('01_Cad_Pecas'!$I$2:$I$5000,MATCH($E1854,'01_Cad_Pecas'!$D$2:$D$5000,0)),IFERROR(INDEX('01_Cad_Pecas'!$I$2:$I$5000,MATCH(VALUE($E1854),'01_Cad_Pecas'!$D$2:$D$5000,0)),"")))</f>
        <v/>
      </c>
      <c r="M1854" s="14">
        <f>IF(OR($J1854="",$L1854=""),"",IF($K1854="",0,$K1854)+$J1854*$L1854)</f>
        <v/>
      </c>
      <c r="N1854" s="9" t="n">
        <v>46205</v>
      </c>
      <c r="O1854" s="9" t="n">
        <v>22</v>
      </c>
      <c r="P1854" s="14" t="n"/>
      <c r="Q1854" s="14" t="n"/>
      <c r="R1854" s="14" t="n"/>
      <c r="S1854" s="14" t="n"/>
      <c r="T1854" s="14" t="n"/>
      <c r="U1854" s="14" t="n"/>
      <c r="V1854" s="14" t="n"/>
      <c r="W1854" s="14" t="n"/>
      <c r="X1854" s="14" t="n"/>
      <c r="Y1854" s="14" t="n"/>
      <c r="Z1854" s="14" t="n"/>
      <c r="AA1854" s="11" t="n"/>
      <c r="AB1854" s="14">
        <f>B1854&amp;"|"&amp;I1854</f>
        <v/>
      </c>
      <c r="AC1854">
        <f>IF($B1854="","","|"&amp;SUBSTITUTE(TRIM(SUBSTITUTE(SUBSTITUTE(SUBSTITUTE(SUBSTITUTE(SUBSTITUTE(SUBSTITUTE(SUBSTITUTE(SUBSTITUTE(SUBSTITUTE(SUBSTITUTE(SUBSTITUTE(SUBSTITUTE(SUBSTITUTE(SUBSTITUTE(TRIM($B1854&amp;""),CHAR(10)," "),CHAR(13)," "),"."," "),";"," "),","," "),"/"," "),"+"," "),"-"," "),"  "," "),"  "," "),"  "," "),"  "," "),"  "," "),"  "," "))," ","|")&amp;"|")</f>
        <v/>
      </c>
      <c r="AD1854">
        <f>TRIM($I1854&amp;"")</f>
        <v/>
      </c>
    </row>
    <row r="1855" ht="24" customHeight="1">
      <c r="A1855" s="9" t="n">
        <v>46205</v>
      </c>
      <c r="B1855" s="14" t="inlineStr">
        <is>
          <t>10210</t>
        </is>
      </c>
      <c r="C1855" s="14" t="n"/>
      <c r="D1855" s="14" t="inlineStr">
        <is>
          <t>50 SECCIONADORA 2</t>
        </is>
      </c>
      <c r="E1855" s="14" t="inlineStr">
        <is>
          <t>200306103</t>
        </is>
      </c>
      <c r="F1855" s="14" t="inlineStr">
        <is>
          <t>TRAVESSA MENOR 393X120X18 MDF - MESA GENOVA</t>
        </is>
      </c>
      <c r="G1855" s="14" t="inlineStr">
        <is>
          <t>50 SECCIONADORA 2</t>
        </is>
      </c>
      <c r="H1855" s="14" t="inlineStr">
        <is>
          <t>50 SECCIONADORA 2</t>
        </is>
      </c>
      <c r="I1855" s="9" t="inlineStr">
        <is>
          <t>50 SECCIONADORA 2</t>
        </is>
      </c>
      <c r="J1855" s="9" t="n">
        <v>22</v>
      </c>
      <c r="K1855" s="14">
        <f>IF($E1855="","",IFERROR(INDEX('01_Cad_Pecas'!$H$2:$H$5000,MATCH($E1855,'01_Cad_Pecas'!$D$2:$D$5000,0)),IFERROR(INDEX('01_Cad_Pecas'!$H$2:$H$5000,MATCH(VALUE($E1855),'01_Cad_Pecas'!$D$2:$D$5000,0)),"")))</f>
        <v/>
      </c>
      <c r="L1855" s="14">
        <f>IF($E1855="","",IFERROR(INDEX('01_Cad_Pecas'!$I$2:$I$5000,MATCH($E1855,'01_Cad_Pecas'!$D$2:$D$5000,0)),IFERROR(INDEX('01_Cad_Pecas'!$I$2:$I$5000,MATCH(VALUE($E1855),'01_Cad_Pecas'!$D$2:$D$5000,0)),"")))</f>
        <v/>
      </c>
      <c r="M1855" s="14">
        <f>IF(OR($J1855="",$L1855=""),"",IF($K1855="",0,$K1855)+$J1855*$L1855)</f>
        <v/>
      </c>
      <c r="N1855" s="9" t="n">
        <v>46205</v>
      </c>
      <c r="O1855" s="9" t="n">
        <v>22</v>
      </c>
      <c r="P1855" s="14" t="n"/>
      <c r="Q1855" s="14" t="n"/>
      <c r="R1855" s="14" t="n"/>
      <c r="S1855" s="14" t="n"/>
      <c r="T1855" s="14" t="n"/>
      <c r="U1855" s="14" t="n"/>
      <c r="V1855" s="14" t="n"/>
      <c r="W1855" s="14" t="n"/>
      <c r="X1855" s="14" t="n"/>
      <c r="Y1855" s="14" t="n"/>
      <c r="Z1855" s="14" t="n"/>
      <c r="AA1855" s="11" t="n"/>
      <c r="AB1855" s="14">
        <f>B1855&amp;"|"&amp;I1855</f>
        <v/>
      </c>
      <c r="AC1855">
        <f>IF($B1855="","","|"&amp;SUBSTITUTE(TRIM(SUBSTITUTE(SUBSTITUTE(SUBSTITUTE(SUBSTITUTE(SUBSTITUTE(SUBSTITUTE(SUBSTITUTE(SUBSTITUTE(SUBSTITUTE(SUBSTITUTE(SUBSTITUTE(SUBSTITUTE(SUBSTITUTE(SUBSTITUTE(TRIM($B1855&amp;""),CHAR(10)," "),CHAR(13)," "),"."," "),";"," "),","," "),"/"," "),"+"," "),"-"," "),"  "," "),"  "," "),"  "," "),"  "," "),"  "," "),"  "," "))," ","|")&amp;"|")</f>
        <v/>
      </c>
      <c r="AD1855">
        <f>TRIM($I1855&amp;"")</f>
        <v/>
      </c>
    </row>
    <row r="1856" ht="24" customHeight="1">
      <c r="A1856" s="9" t="n">
        <v>46205</v>
      </c>
      <c r="B1856" s="14" t="inlineStr">
        <is>
          <t>10210</t>
        </is>
      </c>
      <c r="C1856" s="14" t="n"/>
      <c r="D1856" s="14" t="inlineStr">
        <is>
          <t>50 SECCIONADORA 2</t>
        </is>
      </c>
      <c r="E1856" s="14" t="inlineStr">
        <is>
          <t>200306104</t>
        </is>
      </c>
      <c r="F1856" s="14" t="inlineStr">
        <is>
          <t>TRAVESSA MAIOR 1000X120X18 MDF - MESA GENOVA</t>
        </is>
      </c>
      <c r="G1856" s="14" t="inlineStr">
        <is>
          <t>50 SECCIONADORA 2</t>
        </is>
      </c>
      <c r="H1856" s="14" t="inlineStr">
        <is>
          <t>50 SECCIONADORA 2</t>
        </is>
      </c>
      <c r="I1856" s="9" t="inlineStr">
        <is>
          <t>50 SECCIONADORA 2</t>
        </is>
      </c>
      <c r="J1856" s="9" t="n">
        <v>16</v>
      </c>
      <c r="K1856" s="14">
        <f>IF($E1856="","",IFERROR(INDEX('01_Cad_Pecas'!$H$2:$H$5000,MATCH($E1856,'01_Cad_Pecas'!$D$2:$D$5000,0)),IFERROR(INDEX('01_Cad_Pecas'!$H$2:$H$5000,MATCH(VALUE($E1856),'01_Cad_Pecas'!$D$2:$D$5000,0)),"")))</f>
        <v/>
      </c>
      <c r="L1856" s="14">
        <f>IF($E1856="","",IFERROR(INDEX('01_Cad_Pecas'!$I$2:$I$5000,MATCH($E1856,'01_Cad_Pecas'!$D$2:$D$5000,0)),IFERROR(INDEX('01_Cad_Pecas'!$I$2:$I$5000,MATCH(VALUE($E1856),'01_Cad_Pecas'!$D$2:$D$5000,0)),"")))</f>
        <v/>
      </c>
      <c r="M1856" s="14">
        <f>IF(OR($J1856="",$L1856=""),"",IF($K1856="",0,$K1856)+$J1856*$L1856)</f>
        <v/>
      </c>
      <c r="N1856" s="9" t="n">
        <v>46205</v>
      </c>
      <c r="O1856" s="9" t="n">
        <v>16</v>
      </c>
      <c r="P1856" s="14" t="n"/>
      <c r="Q1856" s="14" t="n"/>
      <c r="R1856" s="14" t="n"/>
      <c r="S1856" s="14" t="n"/>
      <c r="T1856" s="14" t="n"/>
      <c r="U1856" s="14" t="n"/>
      <c r="V1856" s="14" t="n"/>
      <c r="W1856" s="14" t="n"/>
      <c r="X1856" s="14" t="n"/>
      <c r="Y1856" s="14" t="n"/>
      <c r="Z1856" s="14" t="n"/>
      <c r="AA1856" s="11" t="n"/>
      <c r="AB1856" s="14">
        <f>B1856&amp;"|"&amp;I1856</f>
        <v/>
      </c>
      <c r="AC1856">
        <f>IF($B1856="","","|"&amp;SUBSTITUTE(TRIM(SUBSTITUTE(SUBSTITUTE(SUBSTITUTE(SUBSTITUTE(SUBSTITUTE(SUBSTITUTE(SUBSTITUTE(SUBSTITUTE(SUBSTITUTE(SUBSTITUTE(SUBSTITUTE(SUBSTITUTE(SUBSTITUTE(SUBSTITUTE(TRIM($B1856&amp;""),CHAR(10)," "),CHAR(13)," "),"."," "),";"," "),","," "),"/"," "),"+"," "),"-"," "),"  "," "),"  "," "),"  "," "),"  "," "),"  "," "),"  "," "))," ","|")&amp;"|")</f>
        <v/>
      </c>
      <c r="AD1856">
        <f>TRIM($I1856&amp;"")</f>
        <v/>
      </c>
    </row>
    <row r="1857" ht="24" customHeight="1">
      <c r="A1857" s="9" t="n">
        <v>46205</v>
      </c>
      <c r="B1857" s="14" t="inlineStr">
        <is>
          <t>10210</t>
        </is>
      </c>
      <c r="C1857" s="14" t="n"/>
      <c r="D1857" s="14" t="inlineStr">
        <is>
          <t>50 SECCIONADORA 2</t>
        </is>
      </c>
      <c r="E1857" s="14" t="inlineStr">
        <is>
          <t>200306202</t>
        </is>
      </c>
      <c r="F1857" s="14" t="inlineStr">
        <is>
          <t>ENGROSSO 1 1405X100X25 MDP - TAMPO C/ENGROSSO R100</t>
        </is>
      </c>
      <c r="G1857" s="14" t="inlineStr">
        <is>
          <t>50 SECCIONADORA 2</t>
        </is>
      </c>
      <c r="H1857" s="14" t="inlineStr">
        <is>
          <t>50 SECCIONADORA 2</t>
        </is>
      </c>
      <c r="I1857" s="9" t="inlineStr">
        <is>
          <t>50 SECCIONADORA 2</t>
        </is>
      </c>
      <c r="J1857" s="9" t="n">
        <v>4</v>
      </c>
      <c r="K1857" s="14">
        <f>IF($E1857="","",IFERROR(INDEX('01_Cad_Pecas'!$H$2:$H$5000,MATCH($E1857,'01_Cad_Pecas'!$D$2:$D$5000,0)),IFERROR(INDEX('01_Cad_Pecas'!$H$2:$H$5000,MATCH(VALUE($E1857),'01_Cad_Pecas'!$D$2:$D$5000,0)),"")))</f>
        <v/>
      </c>
      <c r="L1857" s="14">
        <f>IF($E1857="","",IFERROR(INDEX('01_Cad_Pecas'!$I$2:$I$5000,MATCH($E1857,'01_Cad_Pecas'!$D$2:$D$5000,0)),IFERROR(INDEX('01_Cad_Pecas'!$I$2:$I$5000,MATCH(VALUE($E1857),'01_Cad_Pecas'!$D$2:$D$5000,0)),"")))</f>
        <v/>
      </c>
      <c r="M1857" s="14">
        <f>IF(OR($J1857="",$L1857=""),"",IF($K1857="",0,$K1857)+$J1857*$L1857)</f>
        <v/>
      </c>
      <c r="N1857" s="9" t="n">
        <v>46205</v>
      </c>
      <c r="O1857" s="9" t="n">
        <v>4</v>
      </c>
      <c r="P1857" s="14" t="n"/>
      <c r="Q1857" s="14" t="n"/>
      <c r="R1857" s="14" t="n"/>
      <c r="S1857" s="14" t="n"/>
      <c r="T1857" s="14" t="n"/>
      <c r="U1857" s="14" t="n"/>
      <c r="V1857" s="14" t="n"/>
      <c r="W1857" s="14" t="n"/>
      <c r="X1857" s="14" t="n"/>
      <c r="Y1857" s="14" t="n"/>
      <c r="Z1857" s="14" t="n"/>
      <c r="AA1857" s="11" t="n"/>
      <c r="AB1857" s="14">
        <f>B1857&amp;"|"&amp;I1857</f>
        <v/>
      </c>
      <c r="AC1857">
        <f>IF($B1857="","","|"&amp;SUBSTITUTE(TRIM(SUBSTITUTE(SUBSTITUTE(SUBSTITUTE(SUBSTITUTE(SUBSTITUTE(SUBSTITUTE(SUBSTITUTE(SUBSTITUTE(SUBSTITUTE(SUBSTITUTE(SUBSTITUTE(SUBSTITUTE(SUBSTITUTE(SUBSTITUTE(TRIM($B1857&amp;""),CHAR(10)," "),CHAR(13)," "),"."," "),";"," "),","," "),"/"," "),"+"," "),"-"," "),"  "," "),"  "," "),"  "," "),"  "," "),"  "," "),"  "," "))," ","|")&amp;"|")</f>
        <v/>
      </c>
      <c r="AD1857">
        <f>TRIM($I1857&amp;"")</f>
        <v/>
      </c>
    </row>
    <row r="1858" ht="24" customHeight="1">
      <c r="A1858" s="9" t="n">
        <v>46205</v>
      </c>
      <c r="B1858" s="14" t="inlineStr">
        <is>
          <t>10210</t>
        </is>
      </c>
      <c r="C1858" s="14" t="n"/>
      <c r="D1858" s="14" t="inlineStr">
        <is>
          <t>50 SECCIONADORA 2</t>
        </is>
      </c>
      <c r="E1858" s="14" t="inlineStr">
        <is>
          <t>200306203</t>
        </is>
      </c>
      <c r="F1858" s="14" t="inlineStr">
        <is>
          <t>ENGROSSO 2 905X100X25 MDP - TAMPO C/ENGROSSO R100</t>
        </is>
      </c>
      <c r="G1858" s="14" t="inlineStr">
        <is>
          <t>50 SECCIONADORA 2</t>
        </is>
      </c>
      <c r="H1858" s="14" t="inlineStr">
        <is>
          <t>50 SECCIONADORA 2</t>
        </is>
      </c>
      <c r="I1858" s="9" t="inlineStr">
        <is>
          <t>50 SECCIONADORA 2</t>
        </is>
      </c>
      <c r="J1858" s="9" t="n">
        <v>24</v>
      </c>
      <c r="K1858" s="14">
        <f>IF($E1858="","",IFERROR(INDEX('01_Cad_Pecas'!$H$2:$H$5000,MATCH($E1858,'01_Cad_Pecas'!$D$2:$D$5000,0)),IFERROR(INDEX('01_Cad_Pecas'!$H$2:$H$5000,MATCH(VALUE($E1858),'01_Cad_Pecas'!$D$2:$D$5000,0)),"")))</f>
        <v/>
      </c>
      <c r="L1858" s="14">
        <f>IF($E1858="","",IFERROR(INDEX('01_Cad_Pecas'!$I$2:$I$5000,MATCH($E1858,'01_Cad_Pecas'!$D$2:$D$5000,0)),IFERROR(INDEX('01_Cad_Pecas'!$I$2:$I$5000,MATCH(VALUE($E1858),'01_Cad_Pecas'!$D$2:$D$5000,0)),"")))</f>
        <v/>
      </c>
      <c r="M1858" s="14">
        <f>IF(OR($J1858="",$L1858=""),"",IF($K1858="",0,$K1858)+$J1858*$L1858)</f>
        <v/>
      </c>
      <c r="N1858" s="9" t="n">
        <v>46205</v>
      </c>
      <c r="O1858" s="9" t="n">
        <v>24</v>
      </c>
      <c r="P1858" s="14" t="n"/>
      <c r="Q1858" s="14" t="n"/>
      <c r="R1858" s="14" t="n"/>
      <c r="S1858" s="14" t="n"/>
      <c r="T1858" s="14" t="n"/>
      <c r="U1858" s="14" t="n"/>
      <c r="V1858" s="14" t="n"/>
      <c r="W1858" s="14" t="n"/>
      <c r="X1858" s="14" t="n"/>
      <c r="Y1858" s="14" t="n"/>
      <c r="Z1858" s="14" t="n"/>
      <c r="AA1858" s="11" t="n"/>
      <c r="AB1858" s="14">
        <f>B1858&amp;"|"&amp;I1858</f>
        <v/>
      </c>
      <c r="AC1858">
        <f>IF($B1858="","","|"&amp;SUBSTITUTE(TRIM(SUBSTITUTE(SUBSTITUTE(SUBSTITUTE(SUBSTITUTE(SUBSTITUTE(SUBSTITUTE(SUBSTITUTE(SUBSTITUTE(SUBSTITUTE(SUBSTITUTE(SUBSTITUTE(SUBSTITUTE(SUBSTITUTE(SUBSTITUTE(TRIM($B1858&amp;""),CHAR(10)," "),CHAR(13)," "),"."," "),";"," "),","," "),"/"," "),"+"," "),"-"," "),"  "," "),"  "," "),"  "," "),"  "," "),"  "," "),"  "," "))," ","|")&amp;"|")</f>
        <v/>
      </c>
      <c r="AD1858">
        <f>TRIM($I1858&amp;"")</f>
        <v/>
      </c>
    </row>
    <row r="1859" ht="24" customHeight="1">
      <c r="A1859" s="9" t="n">
        <v>46205</v>
      </c>
      <c r="B1859" s="14" t="inlineStr">
        <is>
          <t>10210</t>
        </is>
      </c>
      <c r="C1859" s="14" t="n"/>
      <c r="D1859" s="14" t="inlineStr">
        <is>
          <t>50 SECCIONADORA 2</t>
        </is>
      </c>
      <c r="E1859" s="14" t="inlineStr">
        <is>
          <t>200308101</t>
        </is>
      </c>
      <c r="F1859" s="14" t="inlineStr">
        <is>
          <t>TRAVESSA 1200X120X18 MDF - MESA GENOVA 1,80</t>
        </is>
      </c>
      <c r="G1859" s="14" t="inlineStr">
        <is>
          <t>50 SECCIONADORA 2</t>
        </is>
      </c>
      <c r="H1859" s="14" t="inlineStr">
        <is>
          <t>50 SECCIONADORA 2</t>
        </is>
      </c>
      <c r="I1859" s="9" t="inlineStr">
        <is>
          <t>50 SECCIONADORA 2</t>
        </is>
      </c>
      <c r="J1859" s="9" t="n">
        <v>4</v>
      </c>
      <c r="K1859" s="14">
        <f>IF($E1859="","",IFERROR(INDEX('01_Cad_Pecas'!$H$2:$H$5000,MATCH($E1859,'01_Cad_Pecas'!$D$2:$D$5000,0)),IFERROR(INDEX('01_Cad_Pecas'!$H$2:$H$5000,MATCH(VALUE($E1859),'01_Cad_Pecas'!$D$2:$D$5000,0)),"")))</f>
        <v/>
      </c>
      <c r="L1859" s="14">
        <f>IF($E1859="","",IFERROR(INDEX('01_Cad_Pecas'!$I$2:$I$5000,MATCH($E1859,'01_Cad_Pecas'!$D$2:$D$5000,0)),IFERROR(INDEX('01_Cad_Pecas'!$I$2:$I$5000,MATCH(VALUE($E1859),'01_Cad_Pecas'!$D$2:$D$5000,0)),"")))</f>
        <v/>
      </c>
      <c r="M1859" s="14">
        <f>IF(OR($J1859="",$L1859=""),"",IF($K1859="",0,$K1859)+$J1859*$L1859)</f>
        <v/>
      </c>
      <c r="N1859" s="9" t="n">
        <v>46205</v>
      </c>
      <c r="O1859" s="9" t="n">
        <v>4</v>
      </c>
      <c r="P1859" s="14" t="n"/>
      <c r="Q1859" s="14" t="n"/>
      <c r="R1859" s="14" t="n"/>
      <c r="S1859" s="14" t="n"/>
      <c r="T1859" s="14" t="n"/>
      <c r="U1859" s="14" t="n"/>
      <c r="V1859" s="14" t="n"/>
      <c r="W1859" s="14" t="n"/>
      <c r="X1859" s="14" t="n"/>
      <c r="Y1859" s="14" t="n"/>
      <c r="Z1859" s="14" t="n"/>
      <c r="AA1859" s="11" t="n"/>
      <c r="AB1859" s="14">
        <f>B1859&amp;"|"&amp;I1859</f>
        <v/>
      </c>
      <c r="AC1859">
        <f>IF($B1859="","","|"&amp;SUBSTITUTE(TRIM(SUBSTITUTE(SUBSTITUTE(SUBSTITUTE(SUBSTITUTE(SUBSTITUTE(SUBSTITUTE(SUBSTITUTE(SUBSTITUTE(SUBSTITUTE(SUBSTITUTE(SUBSTITUTE(SUBSTITUTE(SUBSTITUTE(SUBSTITUTE(TRIM($B1859&amp;""),CHAR(10)," "),CHAR(13)," "),"."," "),";"," "),","," "),"/"," "),"+"," "),"-"," "),"  "," "),"  "," "),"  "," "),"  "," "),"  "," "),"  "," "))," ","|")&amp;"|")</f>
        <v/>
      </c>
      <c r="AD1859">
        <f>TRIM($I1859&amp;"")</f>
        <v/>
      </c>
    </row>
    <row r="1860" ht="24" customHeight="1">
      <c r="A1860" s="9" t="n">
        <v>46205</v>
      </c>
      <c r="B1860" s="14" t="inlineStr">
        <is>
          <t>10210</t>
        </is>
      </c>
      <c r="C1860" s="14" t="n"/>
      <c r="D1860" s="14" t="inlineStr">
        <is>
          <t>50 SECCIONADORA 2</t>
        </is>
      </c>
      <c r="E1860" s="14" t="inlineStr">
        <is>
          <t>200308202</t>
        </is>
      </c>
      <c r="F1860" s="14" t="inlineStr">
        <is>
          <t>ENGROSSO 1 1605X100X25 MDP - TAMPO C/ENGROSSO R100</t>
        </is>
      </c>
      <c r="G1860" s="14" t="inlineStr">
        <is>
          <t>50 SECCIONADORA 2</t>
        </is>
      </c>
      <c r="H1860" s="14" t="inlineStr">
        <is>
          <t>50 SECCIONADORA 2</t>
        </is>
      </c>
      <c r="I1860" s="9" t="inlineStr">
        <is>
          <t>50 SECCIONADORA 2</t>
        </is>
      </c>
      <c r="J1860" s="9" t="n">
        <v>4</v>
      </c>
      <c r="K1860" s="14">
        <f>IF($E1860="","",IFERROR(INDEX('01_Cad_Pecas'!$H$2:$H$5000,MATCH($E1860,'01_Cad_Pecas'!$D$2:$D$5000,0)),IFERROR(INDEX('01_Cad_Pecas'!$H$2:$H$5000,MATCH(VALUE($E1860),'01_Cad_Pecas'!$D$2:$D$5000,0)),"")))</f>
        <v/>
      </c>
      <c r="L1860" s="14">
        <f>IF($E1860="","",IFERROR(INDEX('01_Cad_Pecas'!$I$2:$I$5000,MATCH($E1860,'01_Cad_Pecas'!$D$2:$D$5000,0)),IFERROR(INDEX('01_Cad_Pecas'!$I$2:$I$5000,MATCH(VALUE($E1860),'01_Cad_Pecas'!$D$2:$D$5000,0)),"")))</f>
        <v/>
      </c>
      <c r="M1860" s="14">
        <f>IF(OR($J1860="",$L1860=""),"",IF($K1860="",0,$K1860)+$J1860*$L1860)</f>
        <v/>
      </c>
      <c r="N1860" s="9" t="n">
        <v>46205</v>
      </c>
      <c r="O1860" s="9" t="n">
        <v>4</v>
      </c>
      <c r="P1860" s="14" t="n"/>
      <c r="Q1860" s="14" t="n"/>
      <c r="R1860" s="14" t="n"/>
      <c r="S1860" s="14" t="n"/>
      <c r="T1860" s="14" t="n"/>
      <c r="U1860" s="14" t="n"/>
      <c r="V1860" s="14" t="n"/>
      <c r="W1860" s="14" t="n"/>
      <c r="X1860" s="14" t="n"/>
      <c r="Y1860" s="14" t="n"/>
      <c r="Z1860" s="14" t="n"/>
      <c r="AA1860" s="11" t="n"/>
      <c r="AB1860" s="14">
        <f>B1860&amp;"|"&amp;I1860</f>
        <v/>
      </c>
      <c r="AC1860">
        <f>IF($B1860="","","|"&amp;SUBSTITUTE(TRIM(SUBSTITUTE(SUBSTITUTE(SUBSTITUTE(SUBSTITUTE(SUBSTITUTE(SUBSTITUTE(SUBSTITUTE(SUBSTITUTE(SUBSTITUTE(SUBSTITUTE(SUBSTITUTE(SUBSTITUTE(SUBSTITUTE(SUBSTITUTE(TRIM($B1860&amp;""),CHAR(10)," "),CHAR(13)," "),"."," "),";"," "),","," "),"/"," "),"+"," "),"-"," "),"  "," "),"  "," "),"  "," "),"  "," "),"  "," "),"  "," "))," ","|")&amp;"|")</f>
        <v/>
      </c>
      <c r="AD1860">
        <f>TRIM($I1860&amp;"")</f>
        <v/>
      </c>
    </row>
    <row r="1861" ht="24" customHeight="1">
      <c r="A1861" s="9" t="n">
        <v>46205</v>
      </c>
      <c r="B1861" s="14" t="inlineStr">
        <is>
          <t>10210</t>
        </is>
      </c>
      <c r="C1861" s="14" t="n"/>
      <c r="D1861" s="14" t="inlineStr">
        <is>
          <t>50 SECCIONADORA 2</t>
        </is>
      </c>
      <c r="E1861" s="14" t="inlineStr">
        <is>
          <t>20021607</t>
        </is>
      </c>
      <c r="F1861" s="14" t="inlineStr">
        <is>
          <t>TAMPO 1605X905X18 MDF - MESA COM VIDRO</t>
        </is>
      </c>
      <c r="G1861" s="14" t="inlineStr">
        <is>
          <t>50 SECCIONADORA 2</t>
        </is>
      </c>
      <c r="H1861" s="14" t="inlineStr">
        <is>
          <t>50 SECCIONADORA 2</t>
        </is>
      </c>
      <c r="I1861" s="9" t="inlineStr">
        <is>
          <t>50 SECCIONADORA 2</t>
        </is>
      </c>
      <c r="J1861" s="9" t="n">
        <v>18</v>
      </c>
      <c r="K1861" s="14">
        <f>IF($E1861="","",IFERROR(INDEX('01_Cad_Pecas'!$H$2:$H$5000,MATCH($E1861,'01_Cad_Pecas'!$D$2:$D$5000,0)),IFERROR(INDEX('01_Cad_Pecas'!$H$2:$H$5000,MATCH(VALUE($E1861),'01_Cad_Pecas'!$D$2:$D$5000,0)),"")))</f>
        <v/>
      </c>
      <c r="L1861" s="14">
        <f>IF($E1861="","",IFERROR(INDEX('01_Cad_Pecas'!$I$2:$I$5000,MATCH($E1861,'01_Cad_Pecas'!$D$2:$D$5000,0)),IFERROR(INDEX('01_Cad_Pecas'!$I$2:$I$5000,MATCH(VALUE($E1861),'01_Cad_Pecas'!$D$2:$D$5000,0)),"")))</f>
        <v/>
      </c>
      <c r="M1861" s="14">
        <f>IF(OR($J1861="",$L1861=""),"",IF($K1861="",0,$K1861)+$J1861*$L1861)</f>
        <v/>
      </c>
      <c r="N1861" s="9" t="n">
        <v>46205</v>
      </c>
      <c r="O1861" s="9" t="n">
        <v>18</v>
      </c>
      <c r="P1861" s="14" t="n"/>
      <c r="Q1861" s="14" t="n"/>
      <c r="R1861" s="14" t="n"/>
      <c r="S1861" s="14" t="n"/>
      <c r="T1861" s="14" t="n"/>
      <c r="U1861" s="14" t="n"/>
      <c r="V1861" s="14" t="n"/>
      <c r="W1861" s="14" t="n"/>
      <c r="X1861" s="14" t="n"/>
      <c r="Y1861" s="14" t="n"/>
      <c r="Z1861" s="14" t="n"/>
      <c r="AA1861" s="11" t="n"/>
      <c r="AB1861" s="14">
        <f>B1861&amp;"|"&amp;I1861</f>
        <v/>
      </c>
      <c r="AC1861">
        <f>IF($B1861="","","|"&amp;SUBSTITUTE(TRIM(SUBSTITUTE(SUBSTITUTE(SUBSTITUTE(SUBSTITUTE(SUBSTITUTE(SUBSTITUTE(SUBSTITUTE(SUBSTITUTE(SUBSTITUTE(SUBSTITUTE(SUBSTITUTE(SUBSTITUTE(SUBSTITUTE(SUBSTITUTE(TRIM($B1861&amp;""),CHAR(10)," "),CHAR(13)," "),"."," "),";"," "),","," "),"/"," "),"+"," "),"-"," "),"  "," "),"  "," "),"  "," "),"  "," "),"  "," "),"  "," "))," ","|")&amp;"|")</f>
        <v/>
      </c>
      <c r="AD1861">
        <f>TRIM($I1861&amp;"")</f>
        <v/>
      </c>
    </row>
    <row r="1862" ht="24" customHeight="1">
      <c r="A1862" s="9" t="n">
        <v>46205</v>
      </c>
      <c r="B1862" s="14" t="inlineStr">
        <is>
          <t>10210</t>
        </is>
      </c>
      <c r="C1862" s="14" t="n"/>
      <c r="D1862" s="14" t="inlineStr">
        <is>
          <t>50 SECCIONADORA 2</t>
        </is>
      </c>
      <c r="E1862" s="14" t="inlineStr">
        <is>
          <t>20051001</t>
        </is>
      </c>
      <c r="F1862" s="14" t="inlineStr">
        <is>
          <t>TAMPO REDONDO 1035X1035X18 MDF - MESA TURIM LIGHT</t>
        </is>
      </c>
      <c r="G1862" s="14" t="inlineStr">
        <is>
          <t>50 SECCIONADORA 2</t>
        </is>
      </c>
      <c r="H1862" s="14" t="inlineStr">
        <is>
          <t>50 SECCIONADORA 2</t>
        </is>
      </c>
      <c r="I1862" s="9" t="inlineStr">
        <is>
          <t>50 SECCIONADORA 2</t>
        </is>
      </c>
      <c r="J1862" s="9" t="n">
        <v>33</v>
      </c>
      <c r="K1862" s="14">
        <f>IF($E1862="","",IFERROR(INDEX('01_Cad_Pecas'!$H$2:$H$5000,MATCH($E1862,'01_Cad_Pecas'!$D$2:$D$5000,0)),IFERROR(INDEX('01_Cad_Pecas'!$H$2:$H$5000,MATCH(VALUE($E1862),'01_Cad_Pecas'!$D$2:$D$5000,0)),"")))</f>
        <v/>
      </c>
      <c r="L1862" s="14">
        <f>IF($E1862="","",IFERROR(INDEX('01_Cad_Pecas'!$I$2:$I$5000,MATCH($E1862,'01_Cad_Pecas'!$D$2:$D$5000,0)),IFERROR(INDEX('01_Cad_Pecas'!$I$2:$I$5000,MATCH(VALUE($E1862),'01_Cad_Pecas'!$D$2:$D$5000,0)),"")))</f>
        <v/>
      </c>
      <c r="M1862" s="14">
        <f>IF(OR($J1862="",$L1862=""),"",IF($K1862="",0,$K1862)+$J1862*$L1862)</f>
        <v/>
      </c>
      <c r="N1862" s="9" t="n">
        <v>46205</v>
      </c>
      <c r="O1862" s="9" t="n">
        <v>33</v>
      </c>
      <c r="P1862" s="14" t="n"/>
      <c r="Q1862" s="14" t="n"/>
      <c r="R1862" s="14" t="n"/>
      <c r="S1862" s="14" t="n"/>
      <c r="T1862" s="14" t="n"/>
      <c r="U1862" s="14" t="n"/>
      <c r="V1862" s="14" t="n"/>
      <c r="W1862" s="14" t="n"/>
      <c r="X1862" s="14" t="n"/>
      <c r="Y1862" s="14" t="n"/>
      <c r="Z1862" s="14" t="n"/>
      <c r="AA1862" s="11" t="n"/>
      <c r="AB1862" s="14">
        <f>B1862&amp;"|"&amp;I1862</f>
        <v/>
      </c>
      <c r="AC1862">
        <f>IF($B1862="","","|"&amp;SUBSTITUTE(TRIM(SUBSTITUTE(SUBSTITUTE(SUBSTITUTE(SUBSTITUTE(SUBSTITUTE(SUBSTITUTE(SUBSTITUTE(SUBSTITUTE(SUBSTITUTE(SUBSTITUTE(SUBSTITUTE(SUBSTITUTE(SUBSTITUTE(SUBSTITUTE(TRIM($B1862&amp;""),CHAR(10)," "),CHAR(13)," "),"."," "),";"," "),","," "),"/"," "),"+"," "),"-"," "),"  "," "),"  "," "),"  "," "),"  "," "),"  "," "),"  "," "))," ","|")&amp;"|")</f>
        <v/>
      </c>
      <c r="AD1862">
        <f>TRIM($I1862&amp;"")</f>
        <v/>
      </c>
    </row>
    <row r="1863" ht="24" customHeight="1">
      <c r="A1863" s="9" t="n">
        <v>46205</v>
      </c>
      <c r="B1863" s="14" t="inlineStr">
        <is>
          <t>10210</t>
        </is>
      </c>
      <c r="C1863" s="14" t="n"/>
      <c r="D1863" s="14" t="inlineStr">
        <is>
          <t>50 SECCIONADORA 2</t>
        </is>
      </c>
      <c r="E1863" s="14" t="inlineStr">
        <is>
          <t>20052201</t>
        </is>
      </c>
      <c r="F1863" s="14" t="inlineStr">
        <is>
          <t>TAMPO VITREO 1205X905X18 MDF-MESA ATHENAS</t>
        </is>
      </c>
      <c r="G1863" s="14" t="inlineStr">
        <is>
          <t>50 SECCIONADORA 2</t>
        </is>
      </c>
      <c r="H1863" s="14" t="inlineStr">
        <is>
          <t>50 SECCIONADORA 2</t>
        </is>
      </c>
      <c r="I1863" s="9" t="inlineStr">
        <is>
          <t>50 SECCIONADORA 2</t>
        </is>
      </c>
      <c r="J1863" s="9" t="n">
        <v>1</v>
      </c>
      <c r="K1863" s="14">
        <f>IF($E1863="","",IFERROR(INDEX('01_Cad_Pecas'!$H$2:$H$5000,MATCH($E1863,'01_Cad_Pecas'!$D$2:$D$5000,0)),IFERROR(INDEX('01_Cad_Pecas'!$H$2:$H$5000,MATCH(VALUE($E1863),'01_Cad_Pecas'!$D$2:$D$5000,0)),"")))</f>
        <v/>
      </c>
      <c r="L1863" s="14">
        <f>IF($E1863="","",IFERROR(INDEX('01_Cad_Pecas'!$I$2:$I$5000,MATCH($E1863,'01_Cad_Pecas'!$D$2:$D$5000,0)),IFERROR(INDEX('01_Cad_Pecas'!$I$2:$I$5000,MATCH(VALUE($E1863),'01_Cad_Pecas'!$D$2:$D$5000,0)),"")))</f>
        <v/>
      </c>
      <c r="M1863" s="14">
        <f>IF(OR($J1863="",$L1863=""),"",IF($K1863="",0,$K1863)+$J1863*$L1863)</f>
        <v/>
      </c>
      <c r="N1863" s="9" t="n">
        <v>46205</v>
      </c>
      <c r="O1863" s="9" t="n">
        <v>1</v>
      </c>
      <c r="P1863" s="14" t="n"/>
      <c r="Q1863" s="14" t="n"/>
      <c r="R1863" s="14" t="n"/>
      <c r="S1863" s="14" t="n"/>
      <c r="T1863" s="14" t="n"/>
      <c r="U1863" s="14" t="n"/>
      <c r="V1863" s="14" t="n"/>
      <c r="W1863" s="14" t="n"/>
      <c r="X1863" s="14" t="n"/>
      <c r="Y1863" s="14" t="n"/>
      <c r="Z1863" s="14" t="n"/>
      <c r="AA1863" s="11" t="n"/>
      <c r="AB1863" s="14">
        <f>B1863&amp;"|"&amp;I1863</f>
        <v/>
      </c>
      <c r="AC1863">
        <f>IF($B1863="","","|"&amp;SUBSTITUTE(TRIM(SUBSTITUTE(SUBSTITUTE(SUBSTITUTE(SUBSTITUTE(SUBSTITUTE(SUBSTITUTE(SUBSTITUTE(SUBSTITUTE(SUBSTITUTE(SUBSTITUTE(SUBSTITUTE(SUBSTITUTE(SUBSTITUTE(SUBSTITUTE(TRIM($B1863&amp;""),CHAR(10)," "),CHAR(13)," "),"."," "),";"," "),","," "),"/"," "),"+"," "),"-"," "),"  "," "),"  "," "),"  "," "),"  "," "),"  "," "),"  "," "))," ","|")&amp;"|")</f>
        <v/>
      </c>
      <c r="AD1863">
        <f>TRIM($I1863&amp;"")</f>
        <v/>
      </c>
    </row>
    <row r="1864" ht="24" customHeight="1">
      <c r="A1864" s="9" t="n">
        <v>46205</v>
      </c>
      <c r="B1864" s="14" t="inlineStr">
        <is>
          <t>10210</t>
        </is>
      </c>
      <c r="C1864" s="14" t="n"/>
      <c r="D1864" s="14" t="inlineStr">
        <is>
          <t>50 SECCIONADORA 2</t>
        </is>
      </c>
      <c r="E1864" s="14" t="inlineStr">
        <is>
          <t>20053207</t>
        </is>
      </c>
      <c r="F1864" s="14" t="inlineStr">
        <is>
          <t>TAMPO 1205X905X18 MDF - MESA COM VIDRO</t>
        </is>
      </c>
      <c r="G1864" s="14" t="inlineStr">
        <is>
          <t>50 SECCIONADORA 2</t>
        </is>
      </c>
      <c r="H1864" s="14" t="inlineStr">
        <is>
          <t>50 SECCIONADORA 2</t>
        </is>
      </c>
      <c r="I1864" s="9" t="inlineStr">
        <is>
          <t>50 SECCIONADORA 2</t>
        </is>
      </c>
      <c r="J1864" s="9" t="n">
        <v>10</v>
      </c>
      <c r="K1864" s="14">
        <f>IF($E1864="","",IFERROR(INDEX('01_Cad_Pecas'!$H$2:$H$5000,MATCH($E1864,'01_Cad_Pecas'!$D$2:$D$5000,0)),IFERROR(INDEX('01_Cad_Pecas'!$H$2:$H$5000,MATCH(VALUE($E1864),'01_Cad_Pecas'!$D$2:$D$5000,0)),"")))</f>
        <v/>
      </c>
      <c r="L1864" s="14">
        <f>IF($E1864="","",IFERROR(INDEX('01_Cad_Pecas'!$I$2:$I$5000,MATCH($E1864,'01_Cad_Pecas'!$D$2:$D$5000,0)),IFERROR(INDEX('01_Cad_Pecas'!$I$2:$I$5000,MATCH(VALUE($E1864),'01_Cad_Pecas'!$D$2:$D$5000,0)),"")))</f>
        <v/>
      </c>
      <c r="M1864" s="14">
        <f>IF(OR($J1864="",$L1864=""),"",IF($K1864="",0,$K1864)+$J1864*$L1864)</f>
        <v/>
      </c>
      <c r="N1864" s="9" t="n">
        <v>46205</v>
      </c>
      <c r="O1864" s="9" t="n">
        <v>10</v>
      </c>
      <c r="P1864" s="14" t="n"/>
      <c r="Q1864" s="14" t="n"/>
      <c r="R1864" s="14" t="n"/>
      <c r="S1864" s="14" t="n"/>
      <c r="T1864" s="14" t="n"/>
      <c r="U1864" s="14" t="n"/>
      <c r="V1864" s="14" t="n"/>
      <c r="W1864" s="14" t="n"/>
      <c r="X1864" s="14" t="n"/>
      <c r="Y1864" s="14" t="n"/>
      <c r="Z1864" s="14" t="n"/>
      <c r="AA1864" s="11" t="n"/>
      <c r="AB1864" s="14">
        <f>B1864&amp;"|"&amp;I1864</f>
        <v/>
      </c>
      <c r="AC1864">
        <f>IF($B1864="","","|"&amp;SUBSTITUTE(TRIM(SUBSTITUTE(SUBSTITUTE(SUBSTITUTE(SUBSTITUTE(SUBSTITUTE(SUBSTITUTE(SUBSTITUTE(SUBSTITUTE(SUBSTITUTE(SUBSTITUTE(SUBSTITUTE(SUBSTITUTE(SUBSTITUTE(SUBSTITUTE(TRIM($B1864&amp;""),CHAR(10)," "),CHAR(13)," "),"."," "),";"," "),","," "),"/"," "),"+"," "),"-"," "),"  "," "),"  "," "),"  "," "),"  "," "),"  "," "),"  "," "))," ","|")&amp;"|")</f>
        <v/>
      </c>
      <c r="AD1864">
        <f>TRIM($I1864&amp;"")</f>
        <v/>
      </c>
    </row>
    <row r="1865" ht="24" customHeight="1">
      <c r="A1865" s="9" t="n">
        <v>46205</v>
      </c>
      <c r="B1865" s="14" t="inlineStr">
        <is>
          <t>10210</t>
        </is>
      </c>
      <c r="C1865" s="14" t="n"/>
      <c r="D1865" s="14" t="inlineStr">
        <is>
          <t>50 SECCIONADORA 2</t>
        </is>
      </c>
      <c r="E1865" s="14" t="inlineStr">
        <is>
          <t>30001203</t>
        </is>
      </c>
      <c r="F1865" s="14" t="inlineStr">
        <is>
          <t>LAT ASSENTO 430X80X18 MDF CAD PE INTEIRO/ MADEIRA</t>
        </is>
      </c>
      <c r="G1865" s="14" t="inlineStr">
        <is>
          <t>50 SECCIONADORA 2</t>
        </is>
      </c>
      <c r="H1865" s="14" t="inlineStr">
        <is>
          <t>50 SECCIONADORA 2</t>
        </is>
      </c>
      <c r="I1865" s="9" t="inlineStr">
        <is>
          <t>50 SECCIONADORA 2</t>
        </is>
      </c>
      <c r="J1865" s="9" t="n">
        <v>1332</v>
      </c>
      <c r="K1865" s="14">
        <f>IF($E1865="","",IFERROR(INDEX('01_Cad_Pecas'!$H$2:$H$5000,MATCH($E1865,'01_Cad_Pecas'!$D$2:$D$5000,0)),IFERROR(INDEX('01_Cad_Pecas'!$H$2:$H$5000,MATCH(VALUE($E1865),'01_Cad_Pecas'!$D$2:$D$5000,0)),"")))</f>
        <v/>
      </c>
      <c r="L1865" s="14">
        <f>IF($E1865="","",IFERROR(INDEX('01_Cad_Pecas'!$I$2:$I$5000,MATCH($E1865,'01_Cad_Pecas'!$D$2:$D$5000,0)),IFERROR(INDEX('01_Cad_Pecas'!$I$2:$I$5000,MATCH(VALUE($E1865),'01_Cad_Pecas'!$D$2:$D$5000,0)),"")))</f>
        <v/>
      </c>
      <c r="M1865" s="14">
        <f>IF(OR($J1865="",$L1865=""),"",IF($K1865="",0,$K1865)+$J1865*$L1865)</f>
        <v/>
      </c>
      <c r="N1865" s="9" t="n">
        <v>46205</v>
      </c>
      <c r="O1865" s="9" t="n">
        <v>1332</v>
      </c>
      <c r="P1865" s="14" t="n"/>
      <c r="Q1865" s="14" t="n"/>
      <c r="R1865" s="14" t="n"/>
      <c r="S1865" s="14" t="n"/>
      <c r="T1865" s="14" t="n"/>
      <c r="U1865" s="14" t="n"/>
      <c r="V1865" s="14" t="n"/>
      <c r="W1865" s="14" t="n"/>
      <c r="X1865" s="14" t="n"/>
      <c r="Y1865" s="14" t="n"/>
      <c r="Z1865" s="14" t="n"/>
      <c r="AA1865" s="11" t="n"/>
      <c r="AB1865" s="14">
        <f>B1865&amp;"|"&amp;I1865</f>
        <v/>
      </c>
      <c r="AC1865">
        <f>IF($B1865="","","|"&amp;SUBSTITUTE(TRIM(SUBSTITUTE(SUBSTITUTE(SUBSTITUTE(SUBSTITUTE(SUBSTITUTE(SUBSTITUTE(SUBSTITUTE(SUBSTITUTE(SUBSTITUTE(SUBSTITUTE(SUBSTITUTE(SUBSTITUTE(SUBSTITUTE(SUBSTITUTE(TRIM($B1865&amp;""),CHAR(10)," "),CHAR(13)," "),"."," "),";"," "),","," "),"/"," "),"+"," "),"-"," "),"  "," "),"  "," "),"  "," "),"  "," "),"  "," "),"  "," "))," ","|")&amp;"|")</f>
        <v/>
      </c>
      <c r="AD1865">
        <f>TRIM($I1865&amp;"")</f>
        <v/>
      </c>
    </row>
    <row r="1866" ht="24" customHeight="1">
      <c r="A1866" s="9" t="n">
        <v>46205</v>
      </c>
      <c r="B1866" s="14" t="inlineStr">
        <is>
          <t>10210</t>
        </is>
      </c>
      <c r="C1866" s="14" t="n"/>
      <c r="D1866" s="14" t="inlineStr">
        <is>
          <t>50 SECCIONADORA 2</t>
        </is>
      </c>
      <c r="E1866" s="14" t="inlineStr">
        <is>
          <t>30003405</t>
        </is>
      </c>
      <c r="F1866" s="14" t="inlineStr">
        <is>
          <t>TRAVESSA ASSENTO 360X70X18 MDF - C DAKAR/SANTIAGO</t>
        </is>
      </c>
      <c r="G1866" s="14" t="inlineStr">
        <is>
          <t>50 SECCIONADORA 2</t>
        </is>
      </c>
      <c r="H1866" s="14" t="inlineStr">
        <is>
          <t>50 SECCIONADORA 2</t>
        </is>
      </c>
      <c r="I1866" s="9" t="inlineStr">
        <is>
          <t>50 SECCIONADORA 2</t>
        </is>
      </c>
      <c r="J1866" s="9" t="n">
        <v>604</v>
      </c>
      <c r="K1866" s="14">
        <f>IF($E1866="","",IFERROR(INDEX('01_Cad_Pecas'!$H$2:$H$5000,MATCH($E1866,'01_Cad_Pecas'!$D$2:$D$5000,0)),IFERROR(INDEX('01_Cad_Pecas'!$H$2:$H$5000,MATCH(VALUE($E1866),'01_Cad_Pecas'!$D$2:$D$5000,0)),"")))</f>
        <v/>
      </c>
      <c r="L1866" s="14">
        <f>IF($E1866="","",IFERROR(INDEX('01_Cad_Pecas'!$I$2:$I$5000,MATCH($E1866,'01_Cad_Pecas'!$D$2:$D$5000,0)),IFERROR(INDEX('01_Cad_Pecas'!$I$2:$I$5000,MATCH(VALUE($E1866),'01_Cad_Pecas'!$D$2:$D$5000,0)),"")))</f>
        <v/>
      </c>
      <c r="M1866" s="14">
        <f>IF(OR($J1866="",$L1866=""),"",IF($K1866="",0,$K1866)+$J1866*$L1866)</f>
        <v/>
      </c>
      <c r="N1866" s="9" t="n">
        <v>46205</v>
      </c>
      <c r="O1866" s="9" t="n">
        <v>604</v>
      </c>
      <c r="P1866" s="14" t="n"/>
      <c r="Q1866" s="14" t="n"/>
      <c r="R1866" s="14" t="n"/>
      <c r="S1866" s="14" t="n"/>
      <c r="T1866" s="14" t="n"/>
      <c r="U1866" s="14" t="n"/>
      <c r="V1866" s="14" t="n"/>
      <c r="W1866" s="14" t="n"/>
      <c r="X1866" s="14" t="n"/>
      <c r="Y1866" s="14" t="n"/>
      <c r="Z1866" s="14" t="n"/>
      <c r="AA1866" s="11" t="n"/>
      <c r="AB1866" s="14">
        <f>B1866&amp;"|"&amp;I1866</f>
        <v/>
      </c>
      <c r="AC1866">
        <f>IF($B1866="","","|"&amp;SUBSTITUTE(TRIM(SUBSTITUTE(SUBSTITUTE(SUBSTITUTE(SUBSTITUTE(SUBSTITUTE(SUBSTITUTE(SUBSTITUTE(SUBSTITUTE(SUBSTITUTE(SUBSTITUTE(SUBSTITUTE(SUBSTITUTE(SUBSTITUTE(SUBSTITUTE(TRIM($B1866&amp;""),CHAR(10)," "),CHAR(13)," "),"."," "),";"," "),","," "),"/"," "),"+"," "),"-"," "),"  "," "),"  "," "),"  "," "),"  "," "),"  "," "),"  "," "))," ","|")&amp;"|")</f>
        <v/>
      </c>
      <c r="AD1866">
        <f>TRIM($I1866&amp;"")</f>
        <v/>
      </c>
    </row>
    <row r="1867" ht="24" customHeight="1">
      <c r="A1867" s="9" t="n">
        <v>46205</v>
      </c>
      <c r="B1867" s="14" t="inlineStr">
        <is>
          <t>10210</t>
        </is>
      </c>
      <c r="C1867" s="14" t="n"/>
      <c r="D1867" s="14" t="inlineStr">
        <is>
          <t>50 SECCIONADORA 2</t>
        </is>
      </c>
      <c r="E1867" s="14" t="inlineStr">
        <is>
          <t>30006103</t>
        </is>
      </c>
      <c r="F1867" s="14" t="inlineStr">
        <is>
          <t>TRAVESSA LATERAL 340X70X18 MDF - CAD SANTIAGO NEW</t>
        </is>
      </c>
      <c r="G1867" s="14" t="inlineStr">
        <is>
          <t>50 SECCIONADORA 2</t>
        </is>
      </c>
      <c r="H1867" s="14" t="inlineStr">
        <is>
          <t>50 SECCIONADORA 2</t>
        </is>
      </c>
      <c r="I1867" s="9" t="inlineStr">
        <is>
          <t>50 SECCIONADORA 2</t>
        </is>
      </c>
      <c r="J1867" s="9" t="n">
        <v>604</v>
      </c>
      <c r="K1867" s="14">
        <f>IF($E1867="","",IFERROR(INDEX('01_Cad_Pecas'!$H$2:$H$5000,MATCH($E1867,'01_Cad_Pecas'!$D$2:$D$5000,0)),IFERROR(INDEX('01_Cad_Pecas'!$H$2:$H$5000,MATCH(VALUE($E1867),'01_Cad_Pecas'!$D$2:$D$5000,0)),"")))</f>
        <v/>
      </c>
      <c r="L1867" s="14">
        <f>IF($E1867="","",IFERROR(INDEX('01_Cad_Pecas'!$I$2:$I$5000,MATCH($E1867,'01_Cad_Pecas'!$D$2:$D$5000,0)),IFERROR(INDEX('01_Cad_Pecas'!$I$2:$I$5000,MATCH(VALUE($E1867),'01_Cad_Pecas'!$D$2:$D$5000,0)),"")))</f>
        <v/>
      </c>
      <c r="M1867" s="14">
        <f>IF(OR($J1867="",$L1867=""),"",IF($K1867="",0,$K1867)+$J1867*$L1867)</f>
        <v/>
      </c>
      <c r="N1867" s="9" t="n">
        <v>46205</v>
      </c>
      <c r="O1867" s="9" t="n">
        <v>604</v>
      </c>
      <c r="P1867" s="14" t="n"/>
      <c r="Q1867" s="14" t="n"/>
      <c r="R1867" s="14" t="n"/>
      <c r="S1867" s="14" t="n"/>
      <c r="T1867" s="14" t="n"/>
      <c r="U1867" s="14" t="n"/>
      <c r="V1867" s="14" t="n"/>
      <c r="W1867" s="14" t="n"/>
      <c r="X1867" s="14" t="n"/>
      <c r="Y1867" s="14" t="n"/>
      <c r="Z1867" s="14" t="n"/>
      <c r="AA1867" s="11" t="n"/>
      <c r="AB1867" s="14">
        <f>B1867&amp;"|"&amp;I1867</f>
        <v/>
      </c>
      <c r="AC1867">
        <f>IF($B1867="","","|"&amp;SUBSTITUTE(TRIM(SUBSTITUTE(SUBSTITUTE(SUBSTITUTE(SUBSTITUTE(SUBSTITUTE(SUBSTITUTE(SUBSTITUTE(SUBSTITUTE(SUBSTITUTE(SUBSTITUTE(SUBSTITUTE(SUBSTITUTE(SUBSTITUTE(SUBSTITUTE(TRIM($B1867&amp;""),CHAR(10)," "),CHAR(13)," "),"."," "),";"," "),","," "),"/"," "),"+"," "),"-"," "),"  "," "),"  "," "),"  "," "),"  "," "),"  "," "),"  "," "))," ","|")&amp;"|")</f>
        <v/>
      </c>
      <c r="AD1867">
        <f>TRIM($I1867&amp;"")</f>
        <v/>
      </c>
    </row>
    <row r="1868" ht="24" customHeight="1">
      <c r="A1868" s="9" t="n">
        <v>46205</v>
      </c>
      <c r="B1868" s="14" t="inlineStr">
        <is>
          <t>10210</t>
        </is>
      </c>
      <c r="C1868" s="14" t="n"/>
      <c r="D1868" s="14" t="inlineStr">
        <is>
          <t>50 SECCIONADORA 2</t>
        </is>
      </c>
      <c r="E1868" s="14" t="inlineStr">
        <is>
          <t>30001201</t>
        </is>
      </c>
      <c r="F1868" s="14" t="inlineStr">
        <is>
          <t>PE TRASEIRO 980X65(911)X25 MDF (11PCS)- CAD PE INT</t>
        </is>
      </c>
      <c r="G1868" s="14" t="inlineStr">
        <is>
          <t>50 SECCIONADORA 2</t>
        </is>
      </c>
      <c r="H1868" s="14" t="inlineStr">
        <is>
          <t>50 SECCIONADORA 2</t>
        </is>
      </c>
      <c r="I1868" s="9" t="inlineStr">
        <is>
          <t>50 SECCIONADORA 2</t>
        </is>
      </c>
      <c r="J1868" s="9" t="n">
        <v>220</v>
      </c>
      <c r="K1868" s="14">
        <f>IF($E1868="","",IFERROR(INDEX('01_Cad_Pecas'!$H$2:$H$5000,MATCH($E1868,'01_Cad_Pecas'!$D$2:$D$5000,0)),IFERROR(INDEX('01_Cad_Pecas'!$H$2:$H$5000,MATCH(VALUE($E1868),'01_Cad_Pecas'!$D$2:$D$5000,0)),"")))</f>
        <v/>
      </c>
      <c r="L1868" s="14">
        <f>IF($E1868="","",IFERROR(INDEX('01_Cad_Pecas'!$I$2:$I$5000,MATCH($E1868,'01_Cad_Pecas'!$D$2:$D$5000,0)),IFERROR(INDEX('01_Cad_Pecas'!$I$2:$I$5000,MATCH(VALUE($E1868),'01_Cad_Pecas'!$D$2:$D$5000,0)),"")))</f>
        <v/>
      </c>
      <c r="M1868" s="14">
        <f>IF(OR($J1868="",$L1868=""),"",IF($K1868="",0,$K1868)+$J1868*$L1868)</f>
        <v/>
      </c>
      <c r="N1868" s="9" t="n">
        <v>46205</v>
      </c>
      <c r="O1868" s="9" t="n">
        <v>220</v>
      </c>
      <c r="P1868" s="14" t="n"/>
      <c r="Q1868" s="14" t="n"/>
      <c r="R1868" s="14" t="n"/>
      <c r="S1868" s="14" t="n"/>
      <c r="T1868" s="14" t="n"/>
      <c r="U1868" s="14" t="n"/>
      <c r="V1868" s="14" t="n"/>
      <c r="W1868" s="14" t="n"/>
      <c r="X1868" s="14" t="n"/>
      <c r="Y1868" s="14" t="n"/>
      <c r="Z1868" s="14" t="n"/>
      <c r="AA1868" s="11" t="n"/>
      <c r="AB1868" s="14">
        <f>B1868&amp;"|"&amp;I1868</f>
        <v/>
      </c>
      <c r="AC1868">
        <f>IF($B1868="","","|"&amp;SUBSTITUTE(TRIM(SUBSTITUTE(SUBSTITUTE(SUBSTITUTE(SUBSTITUTE(SUBSTITUTE(SUBSTITUTE(SUBSTITUTE(SUBSTITUTE(SUBSTITUTE(SUBSTITUTE(SUBSTITUTE(SUBSTITUTE(SUBSTITUTE(SUBSTITUTE(TRIM($B1868&amp;""),CHAR(10)," "),CHAR(13)," "),"."," "),";"," "),","," "),"/"," "),"+"," "),"-"," "),"  "," "),"  "," "),"  "," "),"  "," "),"  "," "),"  "," "))," ","|")&amp;"|")</f>
        <v/>
      </c>
      <c r="AD1868">
        <f>TRIM($I1868&amp;"")</f>
        <v/>
      </c>
    </row>
    <row r="1869" ht="24" customHeight="1">
      <c r="A1869" s="9" t="n">
        <v>46205</v>
      </c>
      <c r="B1869" s="14" t="inlineStr">
        <is>
          <t>10210</t>
        </is>
      </c>
      <c r="C1869" s="14" t="n"/>
      <c r="D1869" s="14" t="inlineStr">
        <is>
          <t>50 SECCIONADORA 2</t>
        </is>
      </c>
      <c r="E1869" s="14" t="inlineStr">
        <is>
          <t>30001202</t>
        </is>
      </c>
      <c r="F1869" s="14" t="inlineStr">
        <is>
          <t>PÉ FRONTAL 441X65(911)X25 MDF (16PÇS) - CAD PÉ INT</t>
        </is>
      </c>
      <c r="G1869" s="14" t="inlineStr">
        <is>
          <t>50 SECCIONADORA 2</t>
        </is>
      </c>
      <c r="H1869" s="14" t="inlineStr">
        <is>
          <t>50 SECCIONADORA 2</t>
        </is>
      </c>
      <c r="I1869" s="9" t="inlineStr">
        <is>
          <t>50 SECCIONADORA 2</t>
        </is>
      </c>
      <c r="J1869" s="9" t="n">
        <v>1332</v>
      </c>
      <c r="K1869" s="14">
        <f>IF($E1869="","",IFERROR(INDEX('01_Cad_Pecas'!$H$2:$H$5000,MATCH($E1869,'01_Cad_Pecas'!$D$2:$D$5000,0)),IFERROR(INDEX('01_Cad_Pecas'!$H$2:$H$5000,MATCH(VALUE($E1869),'01_Cad_Pecas'!$D$2:$D$5000,0)),"")))</f>
        <v/>
      </c>
      <c r="L1869" s="14">
        <f>IF($E1869="","",IFERROR(INDEX('01_Cad_Pecas'!$I$2:$I$5000,MATCH($E1869,'01_Cad_Pecas'!$D$2:$D$5000,0)),IFERROR(INDEX('01_Cad_Pecas'!$I$2:$I$5000,MATCH(VALUE($E1869),'01_Cad_Pecas'!$D$2:$D$5000,0)),"")))</f>
        <v/>
      </c>
      <c r="M1869" s="14">
        <f>IF(OR($J1869="",$L1869=""),"",IF($K1869="",0,$K1869)+$J1869*$L1869)</f>
        <v/>
      </c>
      <c r="N1869" s="9" t="n">
        <v>46205</v>
      </c>
      <c r="O1869" s="9" t="n">
        <v>1332</v>
      </c>
      <c r="P1869" s="14" t="n"/>
      <c r="Q1869" s="14" t="n"/>
      <c r="R1869" s="14" t="n"/>
      <c r="S1869" s="14" t="n"/>
      <c r="T1869" s="14" t="n"/>
      <c r="U1869" s="14" t="n"/>
      <c r="V1869" s="14" t="n"/>
      <c r="W1869" s="14" t="n"/>
      <c r="X1869" s="14" t="n"/>
      <c r="Y1869" s="14" t="n"/>
      <c r="Z1869" s="14" t="n"/>
      <c r="AA1869" s="11" t="n"/>
      <c r="AB1869" s="14">
        <f>B1869&amp;"|"&amp;I1869</f>
        <v/>
      </c>
      <c r="AC1869">
        <f>IF($B1869="","","|"&amp;SUBSTITUTE(TRIM(SUBSTITUTE(SUBSTITUTE(SUBSTITUTE(SUBSTITUTE(SUBSTITUTE(SUBSTITUTE(SUBSTITUTE(SUBSTITUTE(SUBSTITUTE(SUBSTITUTE(SUBSTITUTE(SUBSTITUTE(SUBSTITUTE(SUBSTITUTE(TRIM($B1869&amp;""),CHAR(10)," "),CHAR(13)," "),"."," "),";"," "),","," "),"/"," "),"+"," "),"-"," "),"  "," "),"  "," "),"  "," "),"  "," "),"  "," "),"  "," "))," ","|")&amp;"|")</f>
        <v/>
      </c>
      <c r="AD1869">
        <f>TRIM($I1869&amp;"")</f>
        <v/>
      </c>
    </row>
    <row r="1870" ht="24" customHeight="1">
      <c r="A1870" s="9" t="n">
        <v>46205</v>
      </c>
      <c r="B1870" s="14" t="inlineStr">
        <is>
          <t>10210</t>
        </is>
      </c>
      <c r="C1870" s="14" t="n"/>
      <c r="D1870" s="14" t="inlineStr">
        <is>
          <t>50 SECCIONADORA 2</t>
        </is>
      </c>
      <c r="E1870" s="14" t="inlineStr">
        <is>
          <t>30001301</t>
        </is>
      </c>
      <c r="F1870" s="14" t="inlineStr">
        <is>
          <t>PE TRASEIRO 920X65(911)X25 MDF (11PCS)- CAD PE INT</t>
        </is>
      </c>
      <c r="G1870" s="14" t="inlineStr">
        <is>
          <t>50 SECCIONADORA 2</t>
        </is>
      </c>
      <c r="H1870" s="14" t="inlineStr">
        <is>
          <t>50 SECCIONADORA 2</t>
        </is>
      </c>
      <c r="I1870" s="9" t="inlineStr">
        <is>
          <t>50 SECCIONADORA 2</t>
        </is>
      </c>
      <c r="J1870" s="9" t="n">
        <v>1028</v>
      </c>
      <c r="K1870" s="14">
        <f>IF($E1870="","",IFERROR(INDEX('01_Cad_Pecas'!$H$2:$H$5000,MATCH($E1870,'01_Cad_Pecas'!$D$2:$D$5000,0)),IFERROR(INDEX('01_Cad_Pecas'!$H$2:$H$5000,MATCH(VALUE($E1870),'01_Cad_Pecas'!$D$2:$D$5000,0)),"")))</f>
        <v/>
      </c>
      <c r="L1870" s="14">
        <f>IF($E1870="","",IFERROR(INDEX('01_Cad_Pecas'!$I$2:$I$5000,MATCH($E1870,'01_Cad_Pecas'!$D$2:$D$5000,0)),IFERROR(INDEX('01_Cad_Pecas'!$I$2:$I$5000,MATCH(VALUE($E1870),'01_Cad_Pecas'!$D$2:$D$5000,0)),"")))</f>
        <v/>
      </c>
      <c r="M1870" s="14">
        <f>IF(OR($J1870="",$L1870=""),"",IF($K1870="",0,$K1870)+$J1870*$L1870)</f>
        <v/>
      </c>
      <c r="N1870" s="9" t="n">
        <v>46205</v>
      </c>
      <c r="O1870" s="9" t="n">
        <v>1028</v>
      </c>
      <c r="P1870" s="14" t="n"/>
      <c r="Q1870" s="14" t="n"/>
      <c r="R1870" s="14" t="n"/>
      <c r="S1870" s="14" t="n"/>
      <c r="T1870" s="14" t="n"/>
      <c r="U1870" s="14" t="n"/>
      <c r="V1870" s="14" t="n"/>
      <c r="W1870" s="14" t="n"/>
      <c r="X1870" s="14" t="n"/>
      <c r="Y1870" s="14" t="n"/>
      <c r="Z1870" s="14" t="n"/>
      <c r="AA1870" s="11" t="n"/>
      <c r="AB1870" s="14">
        <f>B1870&amp;"|"&amp;I1870</f>
        <v/>
      </c>
      <c r="AC1870">
        <f>IF($B1870="","","|"&amp;SUBSTITUTE(TRIM(SUBSTITUTE(SUBSTITUTE(SUBSTITUTE(SUBSTITUTE(SUBSTITUTE(SUBSTITUTE(SUBSTITUTE(SUBSTITUTE(SUBSTITUTE(SUBSTITUTE(SUBSTITUTE(SUBSTITUTE(SUBSTITUTE(SUBSTITUTE(TRIM($B1870&amp;""),CHAR(10)," "),CHAR(13)," "),"."," "),";"," "),","," "),"/"," "),"+"," "),"-"," "),"  "," "),"  "," "),"  "," "),"  "," "),"  "," "),"  "," "))," ","|")&amp;"|")</f>
        <v/>
      </c>
      <c r="AD1870">
        <f>TRIM($I1870&amp;"")</f>
        <v/>
      </c>
    </row>
    <row r="1871" ht="24" customHeight="1">
      <c r="A1871" s="9" t="n">
        <v>46205</v>
      </c>
      <c r="B1871" s="14" t="inlineStr">
        <is>
          <t>10210</t>
        </is>
      </c>
      <c r="C1871" s="14" t="n"/>
      <c r="D1871" s="14" t="inlineStr">
        <is>
          <t>50 SECCIONADORA 2</t>
        </is>
      </c>
      <c r="E1871" s="14" t="inlineStr">
        <is>
          <t>30006101</t>
        </is>
      </c>
      <c r="F1871" s="14" t="inlineStr">
        <is>
          <t>PE TRAS 880X30(911)X25 MDF (13PC) ESQ SANTIAGO NEW</t>
        </is>
      </c>
      <c r="G1871" s="14" t="inlineStr">
        <is>
          <t>50 SECCIONADORA 2</t>
        </is>
      </c>
      <c r="H1871" s="14" t="inlineStr">
        <is>
          <t>50 SECCIONADORA 2</t>
        </is>
      </c>
      <c r="I1871" s="9" t="inlineStr">
        <is>
          <t>50 SECCIONADORA 2</t>
        </is>
      </c>
      <c r="J1871" s="9" t="n">
        <v>302</v>
      </c>
      <c r="K1871" s="14">
        <f>IF($E1871="","",IFERROR(INDEX('01_Cad_Pecas'!$H$2:$H$5000,MATCH($E1871,'01_Cad_Pecas'!$D$2:$D$5000,0)),IFERROR(INDEX('01_Cad_Pecas'!$H$2:$H$5000,MATCH(VALUE($E1871),'01_Cad_Pecas'!$D$2:$D$5000,0)),"")))</f>
        <v/>
      </c>
      <c r="L1871" s="14">
        <f>IF($E1871="","",IFERROR(INDEX('01_Cad_Pecas'!$I$2:$I$5000,MATCH($E1871,'01_Cad_Pecas'!$D$2:$D$5000,0)),IFERROR(INDEX('01_Cad_Pecas'!$I$2:$I$5000,MATCH(VALUE($E1871),'01_Cad_Pecas'!$D$2:$D$5000,0)),"")))</f>
        <v/>
      </c>
      <c r="M1871" s="14">
        <f>IF(OR($J1871="",$L1871=""),"",IF($K1871="",0,$K1871)+$J1871*$L1871)</f>
        <v/>
      </c>
      <c r="N1871" s="9" t="n">
        <v>46205</v>
      </c>
      <c r="O1871" s="9" t="n">
        <v>302</v>
      </c>
      <c r="P1871" s="14" t="n"/>
      <c r="Q1871" s="14" t="n"/>
      <c r="R1871" s="14" t="n"/>
      <c r="S1871" s="14" t="n"/>
      <c r="T1871" s="14" t="n"/>
      <c r="U1871" s="14" t="n"/>
      <c r="V1871" s="14" t="n"/>
      <c r="W1871" s="14" t="n"/>
      <c r="X1871" s="14" t="n"/>
      <c r="Y1871" s="14" t="n"/>
      <c r="Z1871" s="14" t="n"/>
      <c r="AA1871" s="11" t="n"/>
      <c r="AB1871" s="14">
        <f>B1871&amp;"|"&amp;I1871</f>
        <v/>
      </c>
      <c r="AC1871">
        <f>IF($B1871="","","|"&amp;SUBSTITUTE(TRIM(SUBSTITUTE(SUBSTITUTE(SUBSTITUTE(SUBSTITUTE(SUBSTITUTE(SUBSTITUTE(SUBSTITUTE(SUBSTITUTE(SUBSTITUTE(SUBSTITUTE(SUBSTITUTE(SUBSTITUTE(SUBSTITUTE(SUBSTITUTE(TRIM($B1871&amp;""),CHAR(10)," "),CHAR(13)," "),"."," "),";"," "),","," "),"/"," "),"+"," "),"-"," "),"  "," "),"  "," "),"  "," "),"  "," "),"  "," "),"  "," "))," ","|")&amp;"|")</f>
        <v/>
      </c>
      <c r="AD1871">
        <f>TRIM($I1871&amp;"")</f>
        <v/>
      </c>
    </row>
    <row r="1872" ht="24" customHeight="1">
      <c r="A1872" s="9" t="n">
        <v>46205</v>
      </c>
      <c r="B1872" s="14" t="inlineStr">
        <is>
          <t>10210</t>
        </is>
      </c>
      <c r="C1872" s="14" t="n"/>
      <c r="D1872" s="14" t="inlineStr">
        <is>
          <t>50 SECCIONADORA 2</t>
        </is>
      </c>
      <c r="E1872" s="14" t="inlineStr">
        <is>
          <t>30006102</t>
        </is>
      </c>
      <c r="F1872" s="14" t="inlineStr">
        <is>
          <t>PE TRAS 880X30(911)X25 MDF (13PC) DIR SANTIAGO NEW</t>
        </is>
      </c>
      <c r="G1872" s="14" t="inlineStr">
        <is>
          <t>50 SECCIONADORA 2</t>
        </is>
      </c>
      <c r="H1872" s="14" t="inlineStr">
        <is>
          <t>50 SECCIONADORA 2</t>
        </is>
      </c>
      <c r="I1872" s="9" t="inlineStr">
        <is>
          <t>50 SECCIONADORA 2</t>
        </is>
      </c>
      <c r="J1872" s="9" t="n">
        <v>302</v>
      </c>
      <c r="K1872" s="14">
        <f>IF($E1872="","",IFERROR(INDEX('01_Cad_Pecas'!$H$2:$H$5000,MATCH($E1872,'01_Cad_Pecas'!$D$2:$D$5000,0)),IFERROR(INDEX('01_Cad_Pecas'!$H$2:$H$5000,MATCH(VALUE($E1872),'01_Cad_Pecas'!$D$2:$D$5000,0)),"")))</f>
        <v/>
      </c>
      <c r="L1872" s="14">
        <f>IF($E1872="","",IFERROR(INDEX('01_Cad_Pecas'!$I$2:$I$5000,MATCH($E1872,'01_Cad_Pecas'!$D$2:$D$5000,0)),IFERROR(INDEX('01_Cad_Pecas'!$I$2:$I$5000,MATCH(VALUE($E1872),'01_Cad_Pecas'!$D$2:$D$5000,0)),"")))</f>
        <v/>
      </c>
      <c r="M1872" s="14">
        <f>IF(OR($J1872="",$L1872=""),"",IF($K1872="",0,$K1872)+$J1872*$L1872)</f>
        <v/>
      </c>
      <c r="N1872" s="9" t="n">
        <v>46205</v>
      </c>
      <c r="O1872" s="9" t="n">
        <v>302</v>
      </c>
      <c r="P1872" s="14" t="n"/>
      <c r="Q1872" s="14" t="n"/>
      <c r="R1872" s="14" t="n"/>
      <c r="S1872" s="14" t="n"/>
      <c r="T1872" s="14" t="n"/>
      <c r="U1872" s="14" t="n"/>
      <c r="V1872" s="14" t="n"/>
      <c r="W1872" s="14" t="n"/>
      <c r="X1872" s="14" t="n"/>
      <c r="Y1872" s="14" t="n"/>
      <c r="Z1872" s="14" t="n"/>
      <c r="AA1872" s="11" t="n"/>
      <c r="AB1872" s="14">
        <f>B1872&amp;"|"&amp;I1872</f>
        <v/>
      </c>
      <c r="AC1872">
        <f>IF($B1872="","","|"&amp;SUBSTITUTE(TRIM(SUBSTITUTE(SUBSTITUTE(SUBSTITUTE(SUBSTITUTE(SUBSTITUTE(SUBSTITUTE(SUBSTITUTE(SUBSTITUTE(SUBSTITUTE(SUBSTITUTE(SUBSTITUTE(SUBSTITUTE(SUBSTITUTE(SUBSTITUTE(TRIM($B1872&amp;""),CHAR(10)," "),CHAR(13)," "),"."," "),";"," "),","," "),"/"," "),"+"," "),"-"," "),"  "," "),"  "," "),"  "," "),"  "," "),"  "," "),"  "," "))," ","|")&amp;"|")</f>
        <v/>
      </c>
      <c r="AD1872">
        <f>TRIM($I1872&amp;"")</f>
        <v/>
      </c>
    </row>
    <row r="1873" ht="24" customHeight="1">
      <c r="A1873" s="9" t="n">
        <v>46205</v>
      </c>
      <c r="B1873" s="14" t="inlineStr">
        <is>
          <t>10210</t>
        </is>
      </c>
      <c r="C1873" s="14" t="n"/>
      <c r="D1873" s="14" t="inlineStr">
        <is>
          <t>50 SECCIONADORA 2</t>
        </is>
      </c>
      <c r="E1873" s="14" t="inlineStr">
        <is>
          <t>30006110</t>
        </is>
      </c>
      <c r="F1873" s="14" t="inlineStr">
        <is>
          <t>PE FRONTAL 430X(108)51X25 MDF (DIR) SANTIAGO NEW</t>
        </is>
      </c>
      <c r="G1873" s="14" t="inlineStr">
        <is>
          <t>50 SECCIONADORA 2</t>
        </is>
      </c>
      <c r="H1873" s="14" t="inlineStr">
        <is>
          <t>50 SECCIONADORA 2</t>
        </is>
      </c>
      <c r="I1873" s="9" t="inlineStr">
        <is>
          <t>50 SECCIONADORA 2</t>
        </is>
      </c>
      <c r="J1873" s="9" t="n">
        <v>302</v>
      </c>
      <c r="K1873" s="14">
        <f>IF($E1873="","",IFERROR(INDEX('01_Cad_Pecas'!$H$2:$H$5000,MATCH($E1873,'01_Cad_Pecas'!$D$2:$D$5000,0)),IFERROR(INDEX('01_Cad_Pecas'!$H$2:$H$5000,MATCH(VALUE($E1873),'01_Cad_Pecas'!$D$2:$D$5000,0)),"")))</f>
        <v/>
      </c>
      <c r="L1873" s="14">
        <f>IF($E1873="","",IFERROR(INDEX('01_Cad_Pecas'!$I$2:$I$5000,MATCH($E1873,'01_Cad_Pecas'!$D$2:$D$5000,0)),IFERROR(INDEX('01_Cad_Pecas'!$I$2:$I$5000,MATCH(VALUE($E1873),'01_Cad_Pecas'!$D$2:$D$5000,0)),"")))</f>
        <v/>
      </c>
      <c r="M1873" s="14">
        <f>IF(OR($J1873="",$L1873=""),"",IF($K1873="",0,$K1873)+$J1873*$L1873)</f>
        <v/>
      </c>
      <c r="N1873" s="9" t="n">
        <v>46205</v>
      </c>
      <c r="O1873" s="9" t="n">
        <v>302</v>
      </c>
      <c r="P1873" s="14" t="n"/>
      <c r="Q1873" s="14" t="n"/>
      <c r="R1873" s="14" t="n"/>
      <c r="S1873" s="14" t="n"/>
      <c r="T1873" s="14" t="n"/>
      <c r="U1873" s="14" t="n"/>
      <c r="V1873" s="14" t="n"/>
      <c r="W1873" s="14" t="n"/>
      <c r="X1873" s="14" t="n"/>
      <c r="Y1873" s="14" t="n"/>
      <c r="Z1873" s="14" t="n"/>
      <c r="AA1873" s="11" t="n"/>
      <c r="AB1873" s="14">
        <f>B1873&amp;"|"&amp;I1873</f>
        <v/>
      </c>
      <c r="AC1873">
        <f>IF($B1873="","","|"&amp;SUBSTITUTE(TRIM(SUBSTITUTE(SUBSTITUTE(SUBSTITUTE(SUBSTITUTE(SUBSTITUTE(SUBSTITUTE(SUBSTITUTE(SUBSTITUTE(SUBSTITUTE(SUBSTITUTE(SUBSTITUTE(SUBSTITUTE(SUBSTITUTE(SUBSTITUTE(TRIM($B1873&amp;""),CHAR(10)," "),CHAR(13)," "),"."," "),";"," "),","," "),"/"," "),"+"," "),"-"," "),"  "," "),"  "," "),"  "," "),"  "," "),"  "," "),"  "," "))," ","|")&amp;"|")</f>
        <v/>
      </c>
      <c r="AD1873">
        <f>TRIM($I1873&amp;"")</f>
        <v/>
      </c>
    </row>
    <row r="1874" ht="24" customHeight="1">
      <c r="A1874" s="9" t="n">
        <v>46205</v>
      </c>
      <c r="B1874" s="14" t="inlineStr">
        <is>
          <t>10210</t>
        </is>
      </c>
      <c r="C1874" s="14" t="n"/>
      <c r="D1874" s="14" t="inlineStr">
        <is>
          <t>50 SECCIONADORA 2</t>
        </is>
      </c>
      <c r="E1874" s="14" t="inlineStr">
        <is>
          <t>30006111</t>
        </is>
      </c>
      <c r="F1874" s="14" t="inlineStr">
        <is>
          <t>PE FRONTAL 430X(108)51X25MDF (ESQRD) SANTIAGO NEW</t>
        </is>
      </c>
      <c r="G1874" s="14" t="inlineStr">
        <is>
          <t>50 SECCIONADORA 2</t>
        </is>
      </c>
      <c r="H1874" s="14" t="inlineStr">
        <is>
          <t>50 SECCIONADORA 2</t>
        </is>
      </c>
      <c r="I1874" s="9" t="inlineStr">
        <is>
          <t>50 SECCIONADORA 2</t>
        </is>
      </c>
      <c r="J1874" s="9" t="n">
        <v>302</v>
      </c>
      <c r="K1874" s="14">
        <f>IF($E1874="","",IFERROR(INDEX('01_Cad_Pecas'!$H$2:$H$5000,MATCH($E1874,'01_Cad_Pecas'!$D$2:$D$5000,0)),IFERROR(INDEX('01_Cad_Pecas'!$H$2:$H$5000,MATCH(VALUE($E1874),'01_Cad_Pecas'!$D$2:$D$5000,0)),"")))</f>
        <v/>
      </c>
      <c r="L1874" s="14">
        <f>IF($E1874="","",IFERROR(INDEX('01_Cad_Pecas'!$I$2:$I$5000,MATCH($E1874,'01_Cad_Pecas'!$D$2:$D$5000,0)),IFERROR(INDEX('01_Cad_Pecas'!$I$2:$I$5000,MATCH(VALUE($E1874),'01_Cad_Pecas'!$D$2:$D$5000,0)),"")))</f>
        <v/>
      </c>
      <c r="M1874" s="14">
        <f>IF(OR($J1874="",$L1874=""),"",IF($K1874="",0,$K1874)+$J1874*$L1874)</f>
        <v/>
      </c>
      <c r="N1874" s="9" t="n">
        <v>46205</v>
      </c>
      <c r="O1874" s="9" t="n">
        <v>302</v>
      </c>
      <c r="P1874" s="14" t="n"/>
      <c r="Q1874" s="14" t="n"/>
      <c r="R1874" s="14" t="n"/>
      <c r="S1874" s="14" t="n"/>
      <c r="T1874" s="14" t="n"/>
      <c r="U1874" s="14" t="n"/>
      <c r="V1874" s="14" t="n"/>
      <c r="W1874" s="14" t="n"/>
      <c r="X1874" s="14" t="n"/>
      <c r="Y1874" s="14" t="n"/>
      <c r="Z1874" s="14" t="n"/>
      <c r="AA1874" s="11" t="n"/>
      <c r="AB1874" s="14">
        <f>B1874&amp;"|"&amp;I1874</f>
        <v/>
      </c>
      <c r="AC1874">
        <f>IF($B1874="","","|"&amp;SUBSTITUTE(TRIM(SUBSTITUTE(SUBSTITUTE(SUBSTITUTE(SUBSTITUTE(SUBSTITUTE(SUBSTITUTE(SUBSTITUTE(SUBSTITUTE(SUBSTITUTE(SUBSTITUTE(SUBSTITUTE(SUBSTITUTE(SUBSTITUTE(SUBSTITUTE(TRIM($B1874&amp;""),CHAR(10)," "),CHAR(13)," "),"."," "),";"," "),","," "),"/"," "),"+"," "),"-"," "),"  "," "),"  "," "),"  "," "),"  "," "),"  "," "),"  "," "))," ","|")&amp;"|")</f>
        <v/>
      </c>
      <c r="AD1874">
        <f>TRIM($I1874&amp;"")</f>
        <v/>
      </c>
    </row>
    <row r="1875" ht="24" customHeight="1">
      <c r="A1875" s="9" t="n">
        <v>46205</v>
      </c>
      <c r="B1875" s="14" t="inlineStr">
        <is>
          <t>10210</t>
        </is>
      </c>
      <c r="C1875" s="14" t="n"/>
      <c r="D1875" s="14" t="inlineStr">
        <is>
          <t>50 SECCIONADORA 2</t>
        </is>
      </c>
      <c r="E1875" s="14" t="inlineStr">
        <is>
          <t>30006801</t>
        </is>
      </c>
      <c r="F1875" s="14" t="inlineStr">
        <is>
          <t>PE TRASEIRO 980X94(911)X25 MDF (8PCS)- CAD GENOVA</t>
        </is>
      </c>
      <c r="G1875" s="14" t="inlineStr">
        <is>
          <t>50 SECCIONADORA 2</t>
        </is>
      </c>
      <c r="H1875" s="14" t="inlineStr">
        <is>
          <t>50 SECCIONADORA 2</t>
        </is>
      </c>
      <c r="I1875" s="9" t="inlineStr">
        <is>
          <t>50 SECCIONADORA 2</t>
        </is>
      </c>
      <c r="J1875" s="9" t="n">
        <v>84</v>
      </c>
      <c r="K1875" s="14">
        <f>IF($E1875="","",IFERROR(INDEX('01_Cad_Pecas'!$H$2:$H$5000,MATCH($E1875,'01_Cad_Pecas'!$D$2:$D$5000,0)),IFERROR(INDEX('01_Cad_Pecas'!$H$2:$H$5000,MATCH(VALUE($E1875),'01_Cad_Pecas'!$D$2:$D$5000,0)),"")))</f>
        <v/>
      </c>
      <c r="L1875" s="14">
        <f>IF($E1875="","",IFERROR(INDEX('01_Cad_Pecas'!$I$2:$I$5000,MATCH($E1875,'01_Cad_Pecas'!$D$2:$D$5000,0)),IFERROR(INDEX('01_Cad_Pecas'!$I$2:$I$5000,MATCH(VALUE($E1875),'01_Cad_Pecas'!$D$2:$D$5000,0)),"")))</f>
        <v/>
      </c>
      <c r="M1875" s="14">
        <f>IF(OR($J1875="",$L1875=""),"",IF($K1875="",0,$K1875)+$J1875*$L1875)</f>
        <v/>
      </c>
      <c r="N1875" s="9" t="n">
        <v>46205</v>
      </c>
      <c r="O1875" s="9" t="n">
        <v>84</v>
      </c>
      <c r="P1875" s="14" t="n"/>
      <c r="Q1875" s="14" t="n"/>
      <c r="R1875" s="14" t="n"/>
      <c r="S1875" s="14" t="n"/>
      <c r="T1875" s="14" t="n"/>
      <c r="U1875" s="14" t="n"/>
      <c r="V1875" s="14" t="n"/>
      <c r="W1875" s="14" t="n"/>
      <c r="X1875" s="14" t="n"/>
      <c r="Y1875" s="14" t="n"/>
      <c r="Z1875" s="14" t="n"/>
      <c r="AA1875" s="11" t="n"/>
      <c r="AB1875" s="14">
        <f>B1875&amp;"|"&amp;I1875</f>
        <v/>
      </c>
      <c r="AC1875">
        <f>IF($B1875="","","|"&amp;SUBSTITUTE(TRIM(SUBSTITUTE(SUBSTITUTE(SUBSTITUTE(SUBSTITUTE(SUBSTITUTE(SUBSTITUTE(SUBSTITUTE(SUBSTITUTE(SUBSTITUTE(SUBSTITUTE(SUBSTITUTE(SUBSTITUTE(SUBSTITUTE(SUBSTITUTE(TRIM($B1875&amp;""),CHAR(10)," "),CHAR(13)," "),"."," "),";"," "),","," "),"/"," "),"+"," "),"-"," "),"  "," "),"  "," "),"  "," "),"  "," "),"  "," "),"  "," "))," ","|")&amp;"|")</f>
        <v/>
      </c>
      <c r="AD1875">
        <f>TRIM($I1875&amp;"")</f>
        <v/>
      </c>
    </row>
    <row r="1876" ht="24" customHeight="1">
      <c r="A1876" s="9" t="n">
        <v>46205</v>
      </c>
      <c r="B1876" s="14" t="inlineStr">
        <is>
          <t>10210</t>
        </is>
      </c>
      <c r="C1876" s="14" t="n"/>
      <c r="D1876" s="14" t="inlineStr">
        <is>
          <t>50 SECCIONADORA 2</t>
        </is>
      </c>
      <c r="E1876" s="14" t="inlineStr">
        <is>
          <t>30006802</t>
        </is>
      </c>
      <c r="F1876" s="14" t="inlineStr">
        <is>
          <t>TRAV SUPERIOR 360X55X25 MDP - CAD GENOVA</t>
        </is>
      </c>
      <c r="G1876" s="14" t="inlineStr">
        <is>
          <t>50 SECCIONADORA 2</t>
        </is>
      </c>
      <c r="H1876" s="14" t="inlineStr">
        <is>
          <t>50 SECCIONADORA 2</t>
        </is>
      </c>
      <c r="I1876" s="9" t="inlineStr">
        <is>
          <t>50 SECCIONADORA 2</t>
        </is>
      </c>
      <c r="J1876" s="9" t="n">
        <v>42</v>
      </c>
      <c r="K1876" s="14">
        <f>IF($E1876="","",IFERROR(INDEX('01_Cad_Pecas'!$H$2:$H$5000,MATCH($E1876,'01_Cad_Pecas'!$D$2:$D$5000,0)),IFERROR(INDEX('01_Cad_Pecas'!$H$2:$H$5000,MATCH(VALUE($E1876),'01_Cad_Pecas'!$D$2:$D$5000,0)),"")))</f>
        <v/>
      </c>
      <c r="L1876" s="14">
        <f>IF($E1876="","",IFERROR(INDEX('01_Cad_Pecas'!$I$2:$I$5000,MATCH($E1876,'01_Cad_Pecas'!$D$2:$D$5000,0)),IFERROR(INDEX('01_Cad_Pecas'!$I$2:$I$5000,MATCH(VALUE($E1876),'01_Cad_Pecas'!$D$2:$D$5000,0)),"")))</f>
        <v/>
      </c>
      <c r="M1876" s="14">
        <f>IF(OR($J1876="",$L1876=""),"",IF($K1876="",0,$K1876)+$J1876*$L1876)</f>
        <v/>
      </c>
      <c r="N1876" s="9" t="n">
        <v>46205</v>
      </c>
      <c r="O1876" s="9" t="n">
        <v>42</v>
      </c>
      <c r="P1876" s="14" t="n"/>
      <c r="Q1876" s="14" t="n"/>
      <c r="R1876" s="14" t="n"/>
      <c r="S1876" s="14" t="n"/>
      <c r="T1876" s="14" t="n"/>
      <c r="U1876" s="14" t="n"/>
      <c r="V1876" s="14" t="n"/>
      <c r="W1876" s="14" t="n"/>
      <c r="X1876" s="14" t="n"/>
      <c r="Y1876" s="14" t="n"/>
      <c r="Z1876" s="14" t="n"/>
      <c r="AA1876" s="11" t="n"/>
      <c r="AB1876" s="14">
        <f>B1876&amp;"|"&amp;I1876</f>
        <v/>
      </c>
      <c r="AC1876">
        <f>IF($B1876="","","|"&amp;SUBSTITUTE(TRIM(SUBSTITUTE(SUBSTITUTE(SUBSTITUTE(SUBSTITUTE(SUBSTITUTE(SUBSTITUTE(SUBSTITUTE(SUBSTITUTE(SUBSTITUTE(SUBSTITUTE(SUBSTITUTE(SUBSTITUTE(SUBSTITUTE(SUBSTITUTE(TRIM($B1876&amp;""),CHAR(10)," "),CHAR(13)," "),"."," "),";"," "),","," "),"/"," "),"+"," "),"-"," "),"  "," "),"  "," "),"  "," "),"  "," "),"  "," "),"  "," "))," ","|")&amp;"|")</f>
        <v/>
      </c>
      <c r="AD1876">
        <f>TRIM($I1876&amp;"")</f>
        <v/>
      </c>
    </row>
    <row r="1877" ht="24" customHeight="1">
      <c r="A1877" s="9" t="n">
        <v>46205</v>
      </c>
      <c r="B1877" s="14" t="inlineStr">
        <is>
          <t>10210</t>
        </is>
      </c>
      <c r="C1877" s="14" t="n"/>
      <c r="D1877" s="14" t="inlineStr">
        <is>
          <t>50 SECCIONADORA 2</t>
        </is>
      </c>
      <c r="E1877" s="14" t="inlineStr">
        <is>
          <t>30006803</t>
        </is>
      </c>
      <c r="F1877" s="14" t="inlineStr">
        <is>
          <t>TRAV CENTRAL 360X70X25 MDP - CAD GENOVA</t>
        </is>
      </c>
      <c r="G1877" s="14" t="inlineStr">
        <is>
          <t>50 SECCIONADORA 2</t>
        </is>
      </c>
      <c r="H1877" s="14" t="inlineStr">
        <is>
          <t>50 SECCIONADORA 2</t>
        </is>
      </c>
      <c r="I1877" s="9" t="inlineStr">
        <is>
          <t>50 SECCIONADORA 2</t>
        </is>
      </c>
      <c r="J1877" s="9" t="n">
        <v>42</v>
      </c>
      <c r="K1877" s="14">
        <f>IF($E1877="","",IFERROR(INDEX('01_Cad_Pecas'!$H$2:$H$5000,MATCH($E1877,'01_Cad_Pecas'!$D$2:$D$5000,0)),IFERROR(INDEX('01_Cad_Pecas'!$H$2:$H$5000,MATCH(VALUE($E1877),'01_Cad_Pecas'!$D$2:$D$5000,0)),"")))</f>
        <v/>
      </c>
      <c r="L1877" s="14">
        <f>IF($E1877="","",IFERROR(INDEX('01_Cad_Pecas'!$I$2:$I$5000,MATCH($E1877,'01_Cad_Pecas'!$D$2:$D$5000,0)),IFERROR(INDEX('01_Cad_Pecas'!$I$2:$I$5000,MATCH(VALUE($E1877),'01_Cad_Pecas'!$D$2:$D$5000,0)),"")))</f>
        <v/>
      </c>
      <c r="M1877" s="14">
        <f>IF(OR($J1877="",$L1877=""),"",IF($K1877="",0,$K1877)+$J1877*$L1877)</f>
        <v/>
      </c>
      <c r="N1877" s="9" t="n">
        <v>46205</v>
      </c>
      <c r="O1877" s="9" t="n">
        <v>42</v>
      </c>
      <c r="P1877" s="14" t="n"/>
      <c r="Q1877" s="14" t="n"/>
      <c r="R1877" s="14" t="n"/>
      <c r="S1877" s="14" t="n"/>
      <c r="T1877" s="14" t="n"/>
      <c r="U1877" s="14" t="n"/>
      <c r="V1877" s="14" t="n"/>
      <c r="W1877" s="14" t="n"/>
      <c r="X1877" s="14" t="n"/>
      <c r="Y1877" s="14" t="n"/>
      <c r="Z1877" s="14" t="n"/>
      <c r="AA1877" s="11" t="n"/>
      <c r="AB1877" s="14">
        <f>B1877&amp;"|"&amp;I1877</f>
        <v/>
      </c>
      <c r="AC1877">
        <f>IF($B1877="","","|"&amp;SUBSTITUTE(TRIM(SUBSTITUTE(SUBSTITUTE(SUBSTITUTE(SUBSTITUTE(SUBSTITUTE(SUBSTITUTE(SUBSTITUTE(SUBSTITUTE(SUBSTITUTE(SUBSTITUTE(SUBSTITUTE(SUBSTITUTE(SUBSTITUTE(SUBSTITUTE(TRIM($B1877&amp;""),CHAR(10)," "),CHAR(13)," "),"."," "),";"," "),","," "),"/"," "),"+"," "),"-"," "),"  "," "),"  "," "),"  "," "),"  "," "),"  "," "),"  "," "))," ","|")&amp;"|")</f>
        <v/>
      </c>
      <c r="AD1877">
        <f>TRIM($I1877&amp;"")</f>
        <v/>
      </c>
    </row>
    <row r="1878" ht="24" customHeight="1">
      <c r="A1878" s="9" t="n">
        <v>46205</v>
      </c>
      <c r="B1878" s="14" t="inlineStr">
        <is>
          <t>10210</t>
        </is>
      </c>
      <c r="C1878" s="14" t="n"/>
      <c r="D1878" s="14" t="inlineStr">
        <is>
          <t>50 SECCIONADORA 2</t>
        </is>
      </c>
      <c r="E1878" s="14" t="inlineStr">
        <is>
          <t>30009703</t>
        </is>
      </c>
      <c r="F1878" s="14" t="inlineStr">
        <is>
          <t>ESPALDAR 390X40(911)X25 MDF (24) - CADEIRA GRECIA</t>
        </is>
      </c>
      <c r="G1878" s="14" t="inlineStr">
        <is>
          <t>50 SECCIONADORA 2</t>
        </is>
      </c>
      <c r="H1878" s="14" t="inlineStr">
        <is>
          <t>50 SECCIONADORA 2</t>
        </is>
      </c>
      <c r="I1878" s="9" t="inlineStr">
        <is>
          <t>50 SECCIONADORA 2</t>
        </is>
      </c>
      <c r="J1878" s="9" t="n">
        <v>146</v>
      </c>
      <c r="K1878" s="14">
        <f>IF($E1878="","",IFERROR(INDEX('01_Cad_Pecas'!$H$2:$H$5000,MATCH($E1878,'01_Cad_Pecas'!$D$2:$D$5000,0)),IFERROR(INDEX('01_Cad_Pecas'!$H$2:$H$5000,MATCH(VALUE($E1878),'01_Cad_Pecas'!$D$2:$D$5000,0)),"")))</f>
        <v/>
      </c>
      <c r="L1878" s="14">
        <f>IF($E1878="","",IFERROR(INDEX('01_Cad_Pecas'!$I$2:$I$5000,MATCH($E1878,'01_Cad_Pecas'!$D$2:$D$5000,0)),IFERROR(INDEX('01_Cad_Pecas'!$I$2:$I$5000,MATCH(VALUE($E1878),'01_Cad_Pecas'!$D$2:$D$5000,0)),"")))</f>
        <v/>
      </c>
      <c r="M1878" s="14">
        <f>IF(OR($J1878="",$L1878=""),"",IF($K1878="",0,$K1878)+$J1878*$L1878)</f>
        <v/>
      </c>
      <c r="N1878" s="9" t="n">
        <v>46205</v>
      </c>
      <c r="O1878" s="9" t="n">
        <v>146</v>
      </c>
      <c r="P1878" s="14" t="n"/>
      <c r="Q1878" s="14" t="n"/>
      <c r="R1878" s="14" t="n"/>
      <c r="S1878" s="14" t="n"/>
      <c r="T1878" s="14" t="n"/>
      <c r="U1878" s="14" t="n"/>
      <c r="V1878" s="14" t="n"/>
      <c r="W1878" s="14" t="n"/>
      <c r="X1878" s="14" t="n"/>
      <c r="Y1878" s="14" t="n"/>
      <c r="Z1878" s="14" t="n"/>
      <c r="AA1878" s="11" t="n"/>
      <c r="AB1878" s="14">
        <f>B1878&amp;"|"&amp;I1878</f>
        <v/>
      </c>
      <c r="AC1878">
        <f>IF($B1878="","","|"&amp;SUBSTITUTE(TRIM(SUBSTITUTE(SUBSTITUTE(SUBSTITUTE(SUBSTITUTE(SUBSTITUTE(SUBSTITUTE(SUBSTITUTE(SUBSTITUTE(SUBSTITUTE(SUBSTITUTE(SUBSTITUTE(SUBSTITUTE(SUBSTITUTE(SUBSTITUTE(TRIM($B1878&amp;""),CHAR(10)," "),CHAR(13)," "),"."," "),";"," "),","," "),"/"," "),"+"," "),"-"," "),"  "," "),"  "," "),"  "," "),"  "," "),"  "," "),"  "," "))," ","|")&amp;"|")</f>
        <v/>
      </c>
      <c r="AD1878">
        <f>TRIM($I1878&amp;"")</f>
        <v/>
      </c>
    </row>
    <row r="1879" ht="24" customHeight="1">
      <c r="A1879" s="9" t="n">
        <v>46205</v>
      </c>
      <c r="B1879" s="14" t="inlineStr">
        <is>
          <t>10199,10201</t>
        </is>
      </c>
      <c r="C1879" s="14" t="n"/>
      <c r="D1879" s="14" t="inlineStr">
        <is>
          <t>60 USINAGEM AUTOMATIZADA</t>
        </is>
      </c>
      <c r="E1879" s="14" t="inlineStr">
        <is>
          <t>30001309</t>
        </is>
      </c>
      <c r="F1879" s="14" t="inlineStr">
        <is>
          <t>TRA CENTR 360X56(911)X25 MDP (14PCS) - PE INTEIRO</t>
        </is>
      </c>
      <c r="G1879" s="14" t="inlineStr">
        <is>
          <t>60 USINAGEM AUTOMATIZADA</t>
        </is>
      </c>
      <c r="H1879" s="14" t="inlineStr">
        <is>
          <t>60 USINAGEM AUTOMATIZADA</t>
        </is>
      </c>
      <c r="I1879" s="9" t="inlineStr">
        <is>
          <t>60 USINAGEM AUTOMATIZADA</t>
        </is>
      </c>
      <c r="J1879" s="9" t="n">
        <v>776</v>
      </c>
      <c r="K1879" s="14">
        <f>IF($E1879="","",IFERROR(INDEX('01_Cad_Pecas'!$H$2:$H$5000,MATCH($E1879,'01_Cad_Pecas'!$D$2:$D$5000,0)),IFERROR(INDEX('01_Cad_Pecas'!$H$2:$H$5000,MATCH(VALUE($E1879),'01_Cad_Pecas'!$D$2:$D$5000,0)),"")))</f>
        <v/>
      </c>
      <c r="L1879" s="14">
        <f>IF($E1879="","",IFERROR(INDEX('01_Cad_Pecas'!$I$2:$I$5000,MATCH($E1879,'01_Cad_Pecas'!$D$2:$D$5000,0)),IFERROR(INDEX('01_Cad_Pecas'!$I$2:$I$5000,MATCH(VALUE($E1879),'01_Cad_Pecas'!$D$2:$D$5000,0)),"")))</f>
        <v/>
      </c>
      <c r="M1879" s="14">
        <f>IF(OR($J1879="",$L1879=""),"",IF($K1879="",0,$K1879)+$J1879*$L1879)</f>
        <v/>
      </c>
      <c r="N1879" s="14" t="n">
        <v>46206</v>
      </c>
      <c r="O1879" s="14" t="n">
        <v>776</v>
      </c>
      <c r="P1879" s="14" t="n"/>
      <c r="Q1879" s="14" t="n"/>
      <c r="R1879" s="14" t="n"/>
      <c r="S1879" s="14" t="n"/>
      <c r="T1879" s="14">
        <f>IF(OR($J1879="",$O1879=""),"",$O1879/$J1879)</f>
        <v/>
      </c>
      <c r="U1879" s="14" t="inlineStr">
        <is>
          <t>Concluído</t>
        </is>
      </c>
      <c r="V1879" s="14" t="n"/>
      <c r="W1879" s="14" t="n"/>
      <c r="X1879" s="14" t="n"/>
      <c r="Y1879" s="14" t="n"/>
      <c r="Z1879" s="14" t="n"/>
      <c r="AA1879" s="11" t="n"/>
      <c r="AB1879" s="14">
        <f>B1879&amp;"|"&amp;I1879</f>
        <v/>
      </c>
      <c r="AC1879">
        <f>IF($B1879="","","|"&amp;SUBSTITUTE(TRIM(SUBSTITUTE(SUBSTITUTE(SUBSTITUTE(SUBSTITUTE(SUBSTITUTE(SUBSTITUTE(SUBSTITUTE(SUBSTITUTE(SUBSTITUTE(SUBSTITUTE(SUBSTITUTE(SUBSTITUTE(SUBSTITUTE(SUBSTITUTE(TRIM($B1879&amp;""),CHAR(10)," "),CHAR(13)," "),"."," "),";"," "),","," "),"/"," "),"+"," "),"-"," "),"  "," "),"  "," "),"  "," "),"  "," "),"  "," "),"  "," "))," ","|")&amp;"|")</f>
        <v/>
      </c>
      <c r="AD1879">
        <f>TRIM($I1879&amp;"")</f>
        <v/>
      </c>
    </row>
    <row r="1880" ht="24" customHeight="1">
      <c r="A1880" s="9" t="n">
        <v>46205</v>
      </c>
      <c r="B1880" s="14" t="inlineStr">
        <is>
          <t>10199,10201</t>
        </is>
      </c>
      <c r="C1880" s="14" t="n"/>
      <c r="D1880" s="14" t="inlineStr">
        <is>
          <t>60 USINAGEM AUTOMATIZADA</t>
        </is>
      </c>
      <c r="E1880" s="14" t="inlineStr">
        <is>
          <t>30001321</t>
        </is>
      </c>
      <c r="F1880" s="14" t="inlineStr">
        <is>
          <t>APOIO ESPA 360X40(911)X25 MDP (19PÇS) - PÉ INTEIRO</t>
        </is>
      </c>
      <c r="G1880" s="14" t="inlineStr">
        <is>
          <t>60 USINAGEM AUTOMATIZADA</t>
        </is>
      </c>
      <c r="H1880" s="14" t="inlineStr">
        <is>
          <t>60 USINAGEM AUTOMATIZADA</t>
        </is>
      </c>
      <c r="I1880" s="9" t="inlineStr">
        <is>
          <t>60 USINAGEM AUTOMATIZADA</t>
        </is>
      </c>
      <c r="J1880" s="9" t="n">
        <v>44</v>
      </c>
      <c r="K1880" s="14">
        <f>IF($E1880="","",IFERROR(INDEX('01_Cad_Pecas'!$H$2:$H$5000,MATCH($E1880,'01_Cad_Pecas'!$D$2:$D$5000,0)),IFERROR(INDEX('01_Cad_Pecas'!$H$2:$H$5000,MATCH(VALUE($E1880),'01_Cad_Pecas'!$D$2:$D$5000,0)),"")))</f>
        <v/>
      </c>
      <c r="L1880" s="14">
        <f>IF($E1880="","",IFERROR(INDEX('01_Cad_Pecas'!$I$2:$I$5000,MATCH($E1880,'01_Cad_Pecas'!$D$2:$D$5000,0)),IFERROR(INDEX('01_Cad_Pecas'!$I$2:$I$5000,MATCH(VALUE($E1880),'01_Cad_Pecas'!$D$2:$D$5000,0)),"")))</f>
        <v/>
      </c>
      <c r="M1880" s="14">
        <f>IF(OR($J1880="",$L1880=""),"",IF($K1880="",0,$K1880)+$J1880*$L1880)</f>
        <v/>
      </c>
      <c r="N1880" s="14" t="n">
        <v>46206</v>
      </c>
      <c r="O1880" s="14" t="n">
        <v>44</v>
      </c>
      <c r="P1880" s="14" t="n"/>
      <c r="Q1880" s="14" t="n"/>
      <c r="R1880" s="14" t="n"/>
      <c r="S1880" s="14" t="n"/>
      <c r="T1880" s="14">
        <f>IF(OR($J1880="",$O1880=""),"",$O1880/$J1880)</f>
        <v/>
      </c>
      <c r="U1880" s="14" t="inlineStr">
        <is>
          <t>Concluído</t>
        </is>
      </c>
      <c r="V1880" s="14" t="n"/>
      <c r="W1880" s="14" t="n"/>
      <c r="X1880" s="14" t="n"/>
      <c r="Y1880" s="14" t="n"/>
      <c r="Z1880" s="14" t="n"/>
      <c r="AA1880" s="11" t="n"/>
      <c r="AB1880" s="14">
        <f>B1880&amp;"|"&amp;I1880</f>
        <v/>
      </c>
      <c r="AC1880">
        <f>IF($B1880="","","|"&amp;SUBSTITUTE(TRIM(SUBSTITUTE(SUBSTITUTE(SUBSTITUTE(SUBSTITUTE(SUBSTITUTE(SUBSTITUTE(SUBSTITUTE(SUBSTITUTE(SUBSTITUTE(SUBSTITUTE(SUBSTITUTE(SUBSTITUTE(SUBSTITUTE(SUBSTITUTE(TRIM($B1880&amp;""),CHAR(10)," "),CHAR(13)," "),"."," "),";"," "),","," "),"/"," "),"+"," "),"-"," "),"  "," "),"  "," "),"  "," "),"  "," "),"  "," "),"  "," "))," ","|")&amp;"|")</f>
        <v/>
      </c>
      <c r="AD1880">
        <f>TRIM($I1880&amp;"")</f>
        <v/>
      </c>
    </row>
    <row r="1881" ht="24" customHeight="1">
      <c r="A1881" s="9" t="n">
        <v>46205</v>
      </c>
      <c r="B1881" s="14" t="inlineStr">
        <is>
          <t>10199,10201</t>
        </is>
      </c>
      <c r="C1881" s="14" t="n"/>
      <c r="D1881" s="14" t="inlineStr">
        <is>
          <t>60 USINAGEM AUTOMATIZADA</t>
        </is>
      </c>
      <c r="E1881" s="14" t="inlineStr">
        <is>
          <t>30001301</t>
        </is>
      </c>
      <c r="F1881" s="14" t="inlineStr">
        <is>
          <t>PE TRASEIRO 920X65(911)X25 MDF (11PCS)- CAD PE INT</t>
        </is>
      </c>
      <c r="G1881" s="14" t="inlineStr">
        <is>
          <t>60 USINAGEM AUTOMATIZADA</t>
        </is>
      </c>
      <c r="H1881" s="14" t="inlineStr">
        <is>
          <t>60 USINAGEM AUTOMATIZADA</t>
        </is>
      </c>
      <c r="I1881" s="9" t="inlineStr">
        <is>
          <t>60 USINAGEM AUTOMATIZADA</t>
        </is>
      </c>
      <c r="J1881" s="9" t="n">
        <v>1552</v>
      </c>
      <c r="K1881" s="14">
        <f>IF($E1881="","",IFERROR(INDEX('01_Cad_Pecas'!$H$2:$H$5000,MATCH($E1881,'01_Cad_Pecas'!$D$2:$D$5000,0)),IFERROR(INDEX('01_Cad_Pecas'!$H$2:$H$5000,MATCH(VALUE($E1881),'01_Cad_Pecas'!$D$2:$D$5000,0)),"")))</f>
        <v/>
      </c>
      <c r="L1881" s="14">
        <f>IF($E1881="","",IFERROR(INDEX('01_Cad_Pecas'!$I$2:$I$5000,MATCH($E1881,'01_Cad_Pecas'!$D$2:$D$5000,0)),IFERROR(INDEX('01_Cad_Pecas'!$I$2:$I$5000,MATCH(VALUE($E1881),'01_Cad_Pecas'!$D$2:$D$5000,0)),"")))</f>
        <v/>
      </c>
      <c r="M1881" s="14">
        <f>IF(OR($J1881="",$L1881=""),"",IF($K1881="",0,$K1881)+$J1881*$L1881)</f>
        <v/>
      </c>
      <c r="N1881" s="14" t="n">
        <v>46206</v>
      </c>
      <c r="O1881" s="14" t="n">
        <v>1552</v>
      </c>
      <c r="P1881" s="14" t="n"/>
      <c r="Q1881" s="14" t="n"/>
      <c r="R1881" s="14" t="n"/>
      <c r="S1881" s="14" t="n"/>
      <c r="T1881" s="14">
        <f>IF(OR($J1881="",$O1881=""),"",$O1881/$J1881)</f>
        <v/>
      </c>
      <c r="U1881" s="14" t="inlineStr">
        <is>
          <t>Concluído</t>
        </is>
      </c>
      <c r="V1881" s="14" t="n"/>
      <c r="W1881" s="14" t="n"/>
      <c r="X1881" s="14" t="n"/>
      <c r="Y1881" s="14" t="n"/>
      <c r="Z1881" s="14" t="n"/>
      <c r="AA1881" s="11" t="n"/>
      <c r="AB1881" s="14">
        <f>B1881&amp;"|"&amp;I1881</f>
        <v/>
      </c>
      <c r="AC1881">
        <f>IF($B1881="","","|"&amp;SUBSTITUTE(TRIM(SUBSTITUTE(SUBSTITUTE(SUBSTITUTE(SUBSTITUTE(SUBSTITUTE(SUBSTITUTE(SUBSTITUTE(SUBSTITUTE(SUBSTITUTE(SUBSTITUTE(SUBSTITUTE(SUBSTITUTE(SUBSTITUTE(SUBSTITUTE(TRIM($B1881&amp;""),CHAR(10)," "),CHAR(13)," "),"."," "),";"," "),","," "),"/"," "),"+"," "),"-"," "),"  "," "),"  "," "),"  "," "),"  "," "),"  "," "),"  "," "))," ","|")&amp;"|")</f>
        <v/>
      </c>
      <c r="AD1881">
        <f>TRIM($I1881&amp;"")</f>
        <v/>
      </c>
    </row>
    <row r="1882" ht="24" customHeight="1">
      <c r="A1882" s="9" t="n">
        <v>46205</v>
      </c>
      <c r="B1882" s="14" t="inlineStr">
        <is>
          <t>10199,10201</t>
        </is>
      </c>
      <c r="C1882" s="14" t="n"/>
      <c r="D1882" s="14" t="inlineStr">
        <is>
          <t>60 USINAGEM AUTOMATIZADA</t>
        </is>
      </c>
      <c r="E1882" s="14" t="inlineStr">
        <is>
          <t>30009703</t>
        </is>
      </c>
      <c r="F1882" s="14" t="inlineStr">
        <is>
          <t>ESPALDAR 390X40(911)X25 MDF (24) - CADEIRA GRECIA</t>
        </is>
      </c>
      <c r="G1882" s="14" t="inlineStr">
        <is>
          <t>60 USINAGEM AUTOMATIZADA</t>
        </is>
      </c>
      <c r="H1882" s="14" t="inlineStr">
        <is>
          <t>60 USINAGEM AUTOMATIZADA</t>
        </is>
      </c>
      <c r="I1882" s="9" t="inlineStr">
        <is>
          <t>60 USINAGEM AUTOMATIZADA</t>
        </is>
      </c>
      <c r="J1882" s="9" t="n">
        <v>44</v>
      </c>
      <c r="K1882" s="14">
        <f>IF($E1882="","",IFERROR(INDEX('01_Cad_Pecas'!$H$2:$H$5000,MATCH($E1882,'01_Cad_Pecas'!$D$2:$D$5000,0)),IFERROR(INDEX('01_Cad_Pecas'!$H$2:$H$5000,MATCH(VALUE($E1882),'01_Cad_Pecas'!$D$2:$D$5000,0)),"")))</f>
        <v/>
      </c>
      <c r="L1882" s="14">
        <f>IF($E1882="","",IFERROR(INDEX('01_Cad_Pecas'!$I$2:$I$5000,MATCH($E1882,'01_Cad_Pecas'!$D$2:$D$5000,0)),IFERROR(INDEX('01_Cad_Pecas'!$I$2:$I$5000,MATCH(VALUE($E1882),'01_Cad_Pecas'!$D$2:$D$5000,0)),"")))</f>
        <v/>
      </c>
      <c r="M1882" s="14">
        <f>IF(OR($J1882="",$L1882=""),"",IF($K1882="",0,$K1882)+$J1882*$L1882)</f>
        <v/>
      </c>
      <c r="N1882" s="14" t="n">
        <v>46206</v>
      </c>
      <c r="O1882" s="14" t="n">
        <v>44</v>
      </c>
      <c r="P1882" s="14" t="n"/>
      <c r="Q1882" s="14" t="n"/>
      <c r="R1882" s="14" t="n"/>
      <c r="S1882" s="14" t="n"/>
      <c r="T1882" s="14">
        <f>IF(OR($J1882="",$O1882=""),"",$O1882/$J1882)</f>
        <v/>
      </c>
      <c r="U1882" s="14" t="inlineStr">
        <is>
          <t>Concluído</t>
        </is>
      </c>
      <c r="V1882" s="14" t="n"/>
      <c r="W1882" s="14" t="n"/>
      <c r="X1882" s="14" t="n"/>
      <c r="Y1882" s="14" t="n"/>
      <c r="Z1882" s="14" t="n"/>
      <c r="AA1882" s="11" t="n"/>
      <c r="AB1882" s="14">
        <f>B1882&amp;"|"&amp;I1882</f>
        <v/>
      </c>
      <c r="AC1882">
        <f>IF($B1882="","","|"&amp;SUBSTITUTE(TRIM(SUBSTITUTE(SUBSTITUTE(SUBSTITUTE(SUBSTITUTE(SUBSTITUTE(SUBSTITUTE(SUBSTITUTE(SUBSTITUTE(SUBSTITUTE(SUBSTITUTE(SUBSTITUTE(SUBSTITUTE(SUBSTITUTE(SUBSTITUTE(TRIM($B1882&amp;""),CHAR(10)," "),CHAR(13)," "),"."," "),";"," "),","," "),"/"," "),"+"," "),"-"," "),"  "," "),"  "," "),"  "," "),"  "," "),"  "," "),"  "," "))," ","|")&amp;"|")</f>
        <v/>
      </c>
      <c r="AD1882">
        <f>TRIM($I1882&amp;"")</f>
        <v/>
      </c>
    </row>
    <row r="1883" ht="24" customHeight="1">
      <c r="A1883" s="9" t="n">
        <v>46211</v>
      </c>
      <c r="B1883" s="14" t="inlineStr">
        <is>
          <t>10200,10202,10205</t>
        </is>
      </c>
      <c r="C1883" s="14" t="n"/>
      <c r="D1883" s="14" t="inlineStr">
        <is>
          <t>60 USINAGEM AUTOMATIZADA</t>
        </is>
      </c>
      <c r="E1883" s="14" t="inlineStr">
        <is>
          <t>30001309</t>
        </is>
      </c>
      <c r="F1883" s="14" t="inlineStr">
        <is>
          <t>TRA CENTR 360X56(911)X25 MDP (14PCS) - PE INTEIRO</t>
        </is>
      </c>
      <c r="G1883" s="14" t="inlineStr">
        <is>
          <t>60 USINAGEM AUTOMATIZADA</t>
        </is>
      </c>
      <c r="H1883" s="14" t="inlineStr">
        <is>
          <t>60 USINAGEM AUTOMATIZADA</t>
        </is>
      </c>
      <c r="I1883" s="9" t="inlineStr">
        <is>
          <t>60 USINAGEM AUTOMATIZADA</t>
        </is>
      </c>
      <c r="J1883" s="9" t="n">
        <v>66</v>
      </c>
      <c r="K1883" s="14">
        <f>IF($E1883="","",IFERROR(INDEX('01_Cad_Pecas'!$H$2:$H$5000,MATCH($E1883,'01_Cad_Pecas'!$D$2:$D$5000,0)),IFERROR(INDEX('01_Cad_Pecas'!$H$2:$H$5000,MATCH(VALUE($E1883),'01_Cad_Pecas'!$D$2:$D$5000,0)),"")))</f>
        <v/>
      </c>
      <c r="L1883" s="14">
        <f>IF($E1883="","",IFERROR(INDEX('01_Cad_Pecas'!$I$2:$I$5000,MATCH($E1883,'01_Cad_Pecas'!$D$2:$D$5000,0)),IFERROR(INDEX('01_Cad_Pecas'!$I$2:$I$5000,MATCH(VALUE($E1883),'01_Cad_Pecas'!$D$2:$D$5000,0)),"")))</f>
        <v/>
      </c>
      <c r="M1883" s="14">
        <f>IF(OR($J1883="",$L1883=""),"",IF($K1883="",0,$K1883)+$J1883*$L1883)</f>
        <v/>
      </c>
      <c r="N1883" s="14" t="n">
        <v>46209</v>
      </c>
      <c r="O1883" s="14" t="n">
        <v>66</v>
      </c>
      <c r="P1883" s="14" t="n"/>
      <c r="Q1883" s="14" t="n"/>
      <c r="R1883" s="14" t="n"/>
      <c r="S1883" s="14" t="n"/>
      <c r="T1883" s="14">
        <f>IF(OR($J1883="",$O1883=""),"",$O1883/$J1883)</f>
        <v/>
      </c>
      <c r="U1883" s="14" t="inlineStr">
        <is>
          <t>Concluído</t>
        </is>
      </c>
      <c r="V1883" s="14" t="n"/>
      <c r="W1883" s="14" t="n"/>
      <c r="X1883" s="14" t="n"/>
      <c r="Y1883" s="14" t="n"/>
      <c r="Z1883" s="14" t="n"/>
      <c r="AA1883" s="11" t="n"/>
      <c r="AB1883" s="14">
        <f>B1883&amp;"|"&amp;I1883</f>
        <v/>
      </c>
      <c r="AC1883">
        <f>IF($B1883="","","|"&amp;SUBSTITUTE(TRIM(SUBSTITUTE(SUBSTITUTE(SUBSTITUTE(SUBSTITUTE(SUBSTITUTE(SUBSTITUTE(SUBSTITUTE(SUBSTITUTE(SUBSTITUTE(SUBSTITUTE(SUBSTITUTE(SUBSTITUTE(SUBSTITUTE(SUBSTITUTE(TRIM($B1883&amp;""),CHAR(10)," "),CHAR(13)," "),"."," "),";"," "),","," "),"/"," "),"+"," "),"-"," "),"  "," "),"  "," "),"  "," "),"  "," "),"  "," "),"  "," "))," ","|")&amp;"|")</f>
        <v/>
      </c>
      <c r="AD1883">
        <f>TRIM($I1883&amp;"")</f>
        <v/>
      </c>
    </row>
    <row r="1884" ht="24" customHeight="1">
      <c r="A1884" s="9" t="n">
        <v>46211</v>
      </c>
      <c r="B1884" s="14" t="inlineStr">
        <is>
          <t>10200,10202,10205</t>
        </is>
      </c>
      <c r="C1884" s="14" t="n"/>
      <c r="D1884" s="14" t="inlineStr">
        <is>
          <t>60 USINAGEM AUTOMATIZADA</t>
        </is>
      </c>
      <c r="E1884" s="14" t="inlineStr">
        <is>
          <t>30001321</t>
        </is>
      </c>
      <c r="F1884" s="14" t="inlineStr">
        <is>
          <t>APOIO ESPA 360X40(911)X25 MDP (19PÇS) - PÉ INTEIRO</t>
        </is>
      </c>
      <c r="G1884" s="14" t="inlineStr">
        <is>
          <t>60 USINAGEM AUTOMATIZADA</t>
        </is>
      </c>
      <c r="H1884" s="14" t="inlineStr">
        <is>
          <t>60 USINAGEM AUTOMATIZADA</t>
        </is>
      </c>
      <c r="I1884" s="9" t="inlineStr">
        <is>
          <t>60 USINAGEM AUTOMATIZADA</t>
        </is>
      </c>
      <c r="J1884" s="9" t="n">
        <v>60</v>
      </c>
      <c r="K1884" s="14">
        <f>IF($E1884="","",IFERROR(INDEX('01_Cad_Pecas'!$H$2:$H$5000,MATCH($E1884,'01_Cad_Pecas'!$D$2:$D$5000,0)),IFERROR(INDEX('01_Cad_Pecas'!$H$2:$H$5000,MATCH(VALUE($E1884),'01_Cad_Pecas'!$D$2:$D$5000,0)),"")))</f>
        <v/>
      </c>
      <c r="L1884" s="14">
        <f>IF($E1884="","",IFERROR(INDEX('01_Cad_Pecas'!$I$2:$I$5000,MATCH($E1884,'01_Cad_Pecas'!$D$2:$D$5000,0)),IFERROR(INDEX('01_Cad_Pecas'!$I$2:$I$5000,MATCH(VALUE($E1884),'01_Cad_Pecas'!$D$2:$D$5000,0)),"")))</f>
        <v/>
      </c>
      <c r="M1884" s="14">
        <f>IF(OR($J1884="",$L1884=""),"",IF($K1884="",0,$K1884)+$J1884*$L1884)</f>
        <v/>
      </c>
      <c r="N1884" s="14" t="n">
        <v>46206</v>
      </c>
      <c r="O1884" s="14" t="n">
        <v>60</v>
      </c>
      <c r="P1884" s="14" t="n"/>
      <c r="Q1884" s="14" t="n"/>
      <c r="R1884" s="14" t="n"/>
      <c r="S1884" s="14" t="n"/>
      <c r="T1884" s="14">
        <f>IF(OR($J1884="",$O1884=""),"",$O1884/$J1884)</f>
        <v/>
      </c>
      <c r="U1884" s="14" t="inlineStr">
        <is>
          <t>Concluído</t>
        </is>
      </c>
      <c r="V1884" s="14" t="n"/>
      <c r="W1884" s="14" t="n"/>
      <c r="X1884" s="14" t="n"/>
      <c r="Y1884" s="14" t="n"/>
      <c r="Z1884" s="14" t="n"/>
      <c r="AA1884" s="11" t="n"/>
      <c r="AB1884" s="14">
        <f>B1884&amp;"|"&amp;I1884</f>
        <v/>
      </c>
      <c r="AC1884">
        <f>IF($B1884="","","|"&amp;SUBSTITUTE(TRIM(SUBSTITUTE(SUBSTITUTE(SUBSTITUTE(SUBSTITUTE(SUBSTITUTE(SUBSTITUTE(SUBSTITUTE(SUBSTITUTE(SUBSTITUTE(SUBSTITUTE(SUBSTITUTE(SUBSTITUTE(SUBSTITUTE(SUBSTITUTE(TRIM($B1884&amp;""),CHAR(10)," "),CHAR(13)," "),"."," "),";"," "),","," "),"/"," "),"+"," "),"-"," "),"  "," "),"  "," "),"  "," "),"  "," "),"  "," "),"  "," "))," ","|")&amp;"|")</f>
        <v/>
      </c>
      <c r="AD1884">
        <f>TRIM($I1884&amp;"")</f>
        <v/>
      </c>
    </row>
    <row r="1885" ht="24" customHeight="1">
      <c r="A1885" s="9" t="n">
        <v>46211</v>
      </c>
      <c r="B1885" s="14" t="inlineStr">
        <is>
          <t>10200,10202,10205</t>
        </is>
      </c>
      <c r="C1885" s="14" t="n"/>
      <c r="D1885" s="14" t="inlineStr">
        <is>
          <t>60 USINAGEM AUTOMATIZADA</t>
        </is>
      </c>
      <c r="E1885" s="14" t="inlineStr">
        <is>
          <t>30001201</t>
        </is>
      </c>
      <c r="F1885" s="14" t="inlineStr">
        <is>
          <t>PE TRASEIRO 980X65(911)X25 MDF (11PCS)- CAD PE INT</t>
        </is>
      </c>
      <c r="G1885" s="14" t="inlineStr">
        <is>
          <t>60 USINAGEM AUTOMATIZADA</t>
        </is>
      </c>
      <c r="H1885" s="14" t="inlineStr">
        <is>
          <t>60 USINAGEM AUTOMATIZADA</t>
        </is>
      </c>
      <c r="I1885" s="9" t="inlineStr">
        <is>
          <t>60 USINAGEM AUTOMATIZADA</t>
        </is>
      </c>
      <c r="J1885" s="9" t="n">
        <v>8</v>
      </c>
      <c r="K1885" s="14">
        <f>IF($E1885="","",IFERROR(INDEX('01_Cad_Pecas'!$H$2:$H$5000,MATCH($E1885,'01_Cad_Pecas'!$D$2:$D$5000,0)),IFERROR(INDEX('01_Cad_Pecas'!$H$2:$H$5000,MATCH(VALUE($E1885),'01_Cad_Pecas'!$D$2:$D$5000,0)),"")))</f>
        <v/>
      </c>
      <c r="L1885" s="14">
        <f>IF($E1885="","",IFERROR(INDEX('01_Cad_Pecas'!$I$2:$I$5000,MATCH($E1885,'01_Cad_Pecas'!$D$2:$D$5000,0)),IFERROR(INDEX('01_Cad_Pecas'!$I$2:$I$5000,MATCH(VALUE($E1885),'01_Cad_Pecas'!$D$2:$D$5000,0)),"")))</f>
        <v/>
      </c>
      <c r="M1885" s="14">
        <f>IF(OR($J1885="",$L1885=""),"",IF($K1885="",0,$K1885)+$J1885*$L1885)</f>
        <v/>
      </c>
      <c r="N1885" s="14" t="n">
        <v>46206</v>
      </c>
      <c r="O1885" s="14" t="n">
        <v>8</v>
      </c>
      <c r="P1885" s="14" t="n"/>
      <c r="Q1885" s="14" t="n"/>
      <c r="R1885" s="14" t="n"/>
      <c r="S1885" s="14" t="n"/>
      <c r="T1885" s="14">
        <f>IF(OR($J1885="",$O1885=""),"",$O1885/$J1885)</f>
        <v/>
      </c>
      <c r="U1885" s="14" t="inlineStr">
        <is>
          <t>Concluído</t>
        </is>
      </c>
      <c r="V1885" s="14" t="n"/>
      <c r="W1885" s="14" t="n"/>
      <c r="X1885" s="14" t="n"/>
      <c r="Y1885" s="14" t="n"/>
      <c r="Z1885" s="14" t="n"/>
      <c r="AA1885" s="11" t="n"/>
      <c r="AB1885" s="14">
        <f>B1885&amp;"|"&amp;I1885</f>
        <v/>
      </c>
      <c r="AC1885">
        <f>IF($B1885="","","|"&amp;SUBSTITUTE(TRIM(SUBSTITUTE(SUBSTITUTE(SUBSTITUTE(SUBSTITUTE(SUBSTITUTE(SUBSTITUTE(SUBSTITUTE(SUBSTITUTE(SUBSTITUTE(SUBSTITUTE(SUBSTITUTE(SUBSTITUTE(SUBSTITUTE(SUBSTITUTE(TRIM($B1885&amp;""),CHAR(10)," "),CHAR(13)," "),"."," "),";"," "),","," "),"/"," "),"+"," "),"-"," "),"  "," "),"  "," "),"  "," "),"  "," "),"  "," "),"  "," "))," ","|")&amp;"|")</f>
        <v/>
      </c>
      <c r="AD1885">
        <f>TRIM($I1885&amp;"")</f>
        <v/>
      </c>
    </row>
    <row r="1886" ht="24" customHeight="1">
      <c r="A1886" s="9" t="n">
        <v>46211</v>
      </c>
      <c r="B1886" s="14" t="inlineStr">
        <is>
          <t>10200,10202,10205</t>
        </is>
      </c>
      <c r="C1886" s="14" t="n"/>
      <c r="D1886" s="14" t="inlineStr">
        <is>
          <t>60 USINAGEM AUTOMATIZADA</t>
        </is>
      </c>
      <c r="E1886" s="14" t="inlineStr">
        <is>
          <t>30001301</t>
        </is>
      </c>
      <c r="F1886" s="14" t="inlineStr">
        <is>
          <t>PE TRASEIRO 920X65(911)X25 MDF (11PCS)- CAD PE INT</t>
        </is>
      </c>
      <c r="G1886" s="14" t="inlineStr">
        <is>
          <t>60 USINAGEM AUTOMATIZADA</t>
        </is>
      </c>
      <c r="H1886" s="14" t="inlineStr">
        <is>
          <t>60 USINAGEM AUTOMATIZADA</t>
        </is>
      </c>
      <c r="I1886" s="9" t="inlineStr">
        <is>
          <t>60 USINAGEM AUTOMATIZADA</t>
        </is>
      </c>
      <c r="J1886" s="9" t="n">
        <v>132</v>
      </c>
      <c r="K1886" s="14">
        <f>IF($E1886="","",IFERROR(INDEX('01_Cad_Pecas'!$H$2:$H$5000,MATCH($E1886,'01_Cad_Pecas'!$D$2:$D$5000,0)),IFERROR(INDEX('01_Cad_Pecas'!$H$2:$H$5000,MATCH(VALUE($E1886),'01_Cad_Pecas'!$D$2:$D$5000,0)),"")))</f>
        <v/>
      </c>
      <c r="L1886" s="14">
        <f>IF($E1886="","",IFERROR(INDEX('01_Cad_Pecas'!$I$2:$I$5000,MATCH($E1886,'01_Cad_Pecas'!$D$2:$D$5000,0)),IFERROR(INDEX('01_Cad_Pecas'!$I$2:$I$5000,MATCH(VALUE($E1886),'01_Cad_Pecas'!$D$2:$D$5000,0)),"")))</f>
        <v/>
      </c>
      <c r="M1886" s="14">
        <f>IF(OR($J1886="",$L1886=""),"",IF($K1886="",0,$K1886)+$J1886*$L1886)</f>
        <v/>
      </c>
      <c r="N1886" s="14" t="n">
        <v>46206</v>
      </c>
      <c r="O1886" s="14" t="n">
        <v>132</v>
      </c>
      <c r="P1886" s="14" t="n"/>
      <c r="Q1886" s="14" t="n"/>
      <c r="R1886" s="14" t="n"/>
      <c r="S1886" s="14" t="n"/>
      <c r="T1886" s="14">
        <f>IF(OR($J1886="",$O1886=""),"",$O1886/$J1886)</f>
        <v/>
      </c>
      <c r="U1886" s="14" t="inlineStr">
        <is>
          <t>Concluído</t>
        </is>
      </c>
      <c r="V1886" s="14" t="n"/>
      <c r="W1886" s="14" t="n"/>
      <c r="X1886" s="14" t="n"/>
      <c r="Y1886" s="14" t="n"/>
      <c r="Z1886" s="14" t="n"/>
      <c r="AA1886" s="11" t="n"/>
      <c r="AB1886" s="14">
        <f>B1886&amp;"|"&amp;I1886</f>
        <v/>
      </c>
      <c r="AC1886">
        <f>IF($B1886="","","|"&amp;SUBSTITUTE(TRIM(SUBSTITUTE(SUBSTITUTE(SUBSTITUTE(SUBSTITUTE(SUBSTITUTE(SUBSTITUTE(SUBSTITUTE(SUBSTITUTE(SUBSTITUTE(SUBSTITUTE(SUBSTITUTE(SUBSTITUTE(SUBSTITUTE(SUBSTITUTE(TRIM($B1886&amp;""),CHAR(10)," "),CHAR(13)," "),"."," "),";"," "),","," "),"/"," "),"+"," "),"-"," "),"  "," "),"  "," "),"  "," "),"  "," "),"  "," "),"  "," "))," ","|")&amp;"|")</f>
        <v/>
      </c>
      <c r="AD1886">
        <f>TRIM($I1886&amp;"")</f>
        <v/>
      </c>
    </row>
    <row r="1887" ht="24" customHeight="1">
      <c r="A1887" s="9" t="n">
        <v>46211</v>
      </c>
      <c r="B1887" s="14" t="inlineStr">
        <is>
          <t>10200,10202,10205</t>
        </is>
      </c>
      <c r="C1887" s="14" t="n"/>
      <c r="D1887" s="14" t="inlineStr">
        <is>
          <t>60 USINAGEM AUTOMATIZADA</t>
        </is>
      </c>
      <c r="E1887" s="14" t="inlineStr">
        <is>
          <t>30009703</t>
        </is>
      </c>
      <c r="F1887" s="14" t="inlineStr">
        <is>
          <t>ESPALDAR 390X40(911)X25 MDF (24) - CADEIRA GRECIA</t>
        </is>
      </c>
      <c r="G1887" s="14" t="inlineStr">
        <is>
          <t>60 USINAGEM AUTOMATIZADA</t>
        </is>
      </c>
      <c r="H1887" s="14" t="inlineStr">
        <is>
          <t>60 USINAGEM AUTOMATIZADA</t>
        </is>
      </c>
      <c r="I1887" s="9" t="inlineStr">
        <is>
          <t>60 USINAGEM AUTOMATIZADA</t>
        </is>
      </c>
      <c r="J1887" s="9" t="n">
        <v>60</v>
      </c>
      <c r="K1887" s="14">
        <f>IF($E1887="","",IFERROR(INDEX('01_Cad_Pecas'!$H$2:$H$5000,MATCH($E1887,'01_Cad_Pecas'!$D$2:$D$5000,0)),IFERROR(INDEX('01_Cad_Pecas'!$H$2:$H$5000,MATCH(VALUE($E1887),'01_Cad_Pecas'!$D$2:$D$5000,0)),"")))</f>
        <v/>
      </c>
      <c r="L1887" s="14">
        <f>IF($E1887="","",IFERROR(INDEX('01_Cad_Pecas'!$I$2:$I$5000,MATCH($E1887,'01_Cad_Pecas'!$D$2:$D$5000,0)),IFERROR(INDEX('01_Cad_Pecas'!$I$2:$I$5000,MATCH(VALUE($E1887),'01_Cad_Pecas'!$D$2:$D$5000,0)),"")))</f>
        <v/>
      </c>
      <c r="M1887" s="14">
        <f>IF(OR($J1887="",$L1887=""),"",IF($K1887="",0,$K1887)+$J1887*$L1887)</f>
        <v/>
      </c>
      <c r="N1887" s="14" t="n">
        <v>46206</v>
      </c>
      <c r="O1887" s="14" t="n">
        <v>60</v>
      </c>
      <c r="P1887" s="14" t="n"/>
      <c r="Q1887" s="14" t="n"/>
      <c r="R1887" s="14" t="n"/>
      <c r="S1887" s="14" t="n"/>
      <c r="T1887" s="14">
        <f>IF(OR($J1887="",$O1887=""),"",$O1887/$J1887)</f>
        <v/>
      </c>
      <c r="U1887" s="14" t="inlineStr">
        <is>
          <t>Concluído</t>
        </is>
      </c>
      <c r="V1887" s="14" t="n"/>
      <c r="W1887" s="14" t="n"/>
      <c r="X1887" s="14" t="n"/>
      <c r="Y1887" s="14" t="n"/>
      <c r="Z1887" s="14" t="n"/>
      <c r="AA1887" s="11" t="n"/>
      <c r="AB1887" s="14">
        <f>B1887&amp;"|"&amp;I1887</f>
        <v/>
      </c>
      <c r="AC1887">
        <f>IF($B1887="","","|"&amp;SUBSTITUTE(TRIM(SUBSTITUTE(SUBSTITUTE(SUBSTITUTE(SUBSTITUTE(SUBSTITUTE(SUBSTITUTE(SUBSTITUTE(SUBSTITUTE(SUBSTITUTE(SUBSTITUTE(SUBSTITUTE(SUBSTITUTE(SUBSTITUTE(SUBSTITUTE(TRIM($B1887&amp;""),CHAR(10)," "),CHAR(13)," "),"."," "),";"," "),","," "),"/"," "),"+"," "),"-"," "),"  "," "),"  "," "),"  "," "),"  "," "),"  "," "),"  "," "))," ","|")&amp;"|")</f>
        <v/>
      </c>
      <c r="AD1887">
        <f>TRIM($I1887&amp;"")</f>
        <v/>
      </c>
    </row>
    <row r="1888" ht="24" customHeight="1">
      <c r="A1888" s="9" t="n">
        <v>46205</v>
      </c>
      <c r="B1888" s="14" t="inlineStr">
        <is>
          <t>10210</t>
        </is>
      </c>
      <c r="C1888" s="14" t="n"/>
      <c r="D1888" s="14" t="inlineStr">
        <is>
          <t>60 USINAGEM AUTOMATIZADA</t>
        </is>
      </c>
      <c r="E1888" s="14" t="inlineStr">
        <is>
          <t>30001309</t>
        </is>
      </c>
      <c r="F1888" s="14" t="inlineStr">
        <is>
          <t>TRA CENTR 360X56(911)X25 MDP (14PCS) - PE INTEIRO</t>
        </is>
      </c>
      <c r="G1888" s="14" t="inlineStr">
        <is>
          <t>60 USINAGEM AUTOMATIZADA</t>
        </is>
      </c>
      <c r="H1888" s="14" t="inlineStr">
        <is>
          <t>60 USINAGEM AUTOMATIZADA</t>
        </is>
      </c>
      <c r="I1888" s="9" t="inlineStr">
        <is>
          <t>60 USINAGEM AUTOMATIZADA</t>
        </is>
      </c>
      <c r="J1888" s="9" t="n">
        <v>514</v>
      </c>
      <c r="K1888" s="14">
        <f>IF($E1888="","",IFERROR(INDEX('01_Cad_Pecas'!$H$2:$H$5000,MATCH($E1888,'01_Cad_Pecas'!$D$2:$D$5000,0)),IFERROR(INDEX('01_Cad_Pecas'!$H$2:$H$5000,MATCH(VALUE($E1888),'01_Cad_Pecas'!$D$2:$D$5000,0)),"")))</f>
        <v/>
      </c>
      <c r="L1888" s="14">
        <f>IF($E1888="","",IFERROR(INDEX('01_Cad_Pecas'!$I$2:$I$5000,MATCH($E1888,'01_Cad_Pecas'!$D$2:$D$5000,0)),IFERROR(INDEX('01_Cad_Pecas'!$I$2:$I$5000,MATCH(VALUE($E1888),'01_Cad_Pecas'!$D$2:$D$5000,0)),"")))</f>
        <v/>
      </c>
      <c r="M1888" s="14">
        <f>IF(OR($J1888="",$L1888=""),"",IF($K1888="",0,$K1888)+$J1888*$L1888)</f>
        <v/>
      </c>
      <c r="N1888" s="14" t="n">
        <v>46209</v>
      </c>
      <c r="O1888" s="14" t="n">
        <v>514</v>
      </c>
      <c r="P1888" s="14" t="n"/>
      <c r="Q1888" s="14" t="n"/>
      <c r="R1888" s="14" t="n"/>
      <c r="S1888" s="14" t="n"/>
      <c r="T1888" s="14">
        <f>IF(OR($J1888="",$O1888=""),"",$O1888/$J1888)</f>
        <v/>
      </c>
      <c r="U1888" s="14" t="inlineStr">
        <is>
          <t>Concluído</t>
        </is>
      </c>
      <c r="V1888" s="14" t="n"/>
      <c r="W1888" s="14" t="n"/>
      <c r="X1888" s="14" t="n"/>
      <c r="Y1888" s="14" t="n"/>
      <c r="Z1888" s="14" t="n"/>
      <c r="AA1888" s="11" t="n"/>
      <c r="AB1888" s="14">
        <f>B1888&amp;"|"&amp;I1888</f>
        <v/>
      </c>
      <c r="AC1888">
        <f>IF($B1888="","","|"&amp;SUBSTITUTE(TRIM(SUBSTITUTE(SUBSTITUTE(SUBSTITUTE(SUBSTITUTE(SUBSTITUTE(SUBSTITUTE(SUBSTITUTE(SUBSTITUTE(SUBSTITUTE(SUBSTITUTE(SUBSTITUTE(SUBSTITUTE(SUBSTITUTE(SUBSTITUTE(TRIM($B1888&amp;""),CHAR(10)," "),CHAR(13)," "),"."," "),";"," "),","," "),"/"," "),"+"," "),"-"," "),"  "," "),"  "," "),"  "," "),"  "," "),"  "," "),"  "," "))," ","|")&amp;"|")</f>
        <v/>
      </c>
      <c r="AD1888">
        <f>TRIM($I1888&amp;"")</f>
        <v/>
      </c>
    </row>
    <row r="1889" ht="24" customHeight="1">
      <c r="A1889" s="9" t="n">
        <v>46205</v>
      </c>
      <c r="B1889" s="14" t="inlineStr">
        <is>
          <t>10210</t>
        </is>
      </c>
      <c r="C1889" s="14" t="n"/>
      <c r="D1889" s="14" t="inlineStr">
        <is>
          <t>60 USINAGEM AUTOMATIZADA</t>
        </is>
      </c>
      <c r="E1889" s="14" t="inlineStr">
        <is>
          <t>30001321</t>
        </is>
      </c>
      <c r="F1889" s="14" t="inlineStr">
        <is>
          <t>APOIO ESPA 360X40(911)X25 MDP (19PÇS) - PÉ INTEIRO</t>
        </is>
      </c>
      <c r="G1889" s="14" t="inlineStr">
        <is>
          <t>60 USINAGEM AUTOMATIZADA</t>
        </is>
      </c>
      <c r="H1889" s="14" t="inlineStr">
        <is>
          <t>60 USINAGEM AUTOMATIZADA</t>
        </is>
      </c>
      <c r="I1889" s="9" t="inlineStr">
        <is>
          <t>60 USINAGEM AUTOMATIZADA</t>
        </is>
      </c>
      <c r="J1889" s="9" t="n">
        <v>146</v>
      </c>
      <c r="K1889" s="14">
        <f>IF($E1889="","",IFERROR(INDEX('01_Cad_Pecas'!$H$2:$H$5000,MATCH($E1889,'01_Cad_Pecas'!$D$2:$D$5000,0)),IFERROR(INDEX('01_Cad_Pecas'!$H$2:$H$5000,MATCH(VALUE($E1889),'01_Cad_Pecas'!$D$2:$D$5000,0)),"")))</f>
        <v/>
      </c>
      <c r="L1889" s="14">
        <f>IF($E1889="","",IFERROR(INDEX('01_Cad_Pecas'!$I$2:$I$5000,MATCH($E1889,'01_Cad_Pecas'!$D$2:$D$5000,0)),IFERROR(INDEX('01_Cad_Pecas'!$I$2:$I$5000,MATCH(VALUE($E1889),'01_Cad_Pecas'!$D$2:$D$5000,0)),"")))</f>
        <v/>
      </c>
      <c r="M1889" s="14">
        <f>IF(OR($J1889="",$L1889=""),"",IF($K1889="",0,$K1889)+$J1889*$L1889)</f>
        <v/>
      </c>
      <c r="N1889" s="14" t="n">
        <v>46209</v>
      </c>
      <c r="O1889" s="14" t="n">
        <v>146</v>
      </c>
      <c r="P1889" s="14" t="n"/>
      <c r="Q1889" s="14" t="n"/>
      <c r="R1889" s="14" t="n"/>
      <c r="S1889" s="14" t="n"/>
      <c r="T1889" s="14">
        <f>IF(OR($J1889="",$O1889=""),"",$O1889/$J1889)</f>
        <v/>
      </c>
      <c r="U1889" s="14" t="inlineStr">
        <is>
          <t>Concluído</t>
        </is>
      </c>
      <c r="V1889" s="14" t="n"/>
      <c r="W1889" s="14" t="n"/>
      <c r="X1889" s="14" t="n"/>
      <c r="Y1889" s="14" t="n"/>
      <c r="Z1889" s="14" t="n"/>
      <c r="AA1889" s="11" t="n"/>
      <c r="AB1889" s="14">
        <f>B1889&amp;"|"&amp;I1889</f>
        <v/>
      </c>
      <c r="AC1889">
        <f>IF($B1889="","","|"&amp;SUBSTITUTE(TRIM(SUBSTITUTE(SUBSTITUTE(SUBSTITUTE(SUBSTITUTE(SUBSTITUTE(SUBSTITUTE(SUBSTITUTE(SUBSTITUTE(SUBSTITUTE(SUBSTITUTE(SUBSTITUTE(SUBSTITUTE(SUBSTITUTE(SUBSTITUTE(TRIM($B1889&amp;""),CHAR(10)," "),CHAR(13)," "),"."," "),";"," "),","," "),"/"," "),"+"," "),"-"," "),"  "," "),"  "," "),"  "," "),"  "," "),"  "," "),"  "," "))," ","|")&amp;"|")</f>
        <v/>
      </c>
      <c r="AD1889">
        <f>TRIM($I1889&amp;"")</f>
        <v/>
      </c>
    </row>
    <row r="1890" ht="24" customHeight="1">
      <c r="A1890" s="9" t="n">
        <v>46205</v>
      </c>
      <c r="B1890" s="14" t="inlineStr">
        <is>
          <t>10210</t>
        </is>
      </c>
      <c r="C1890" s="14" t="n"/>
      <c r="D1890" s="14" t="inlineStr">
        <is>
          <t>60 USINAGEM AUTOMATIZADA</t>
        </is>
      </c>
      <c r="E1890" s="14" t="inlineStr">
        <is>
          <t>30001322</t>
        </is>
      </c>
      <c r="F1890" s="14" t="inlineStr">
        <is>
          <t>TRA CENT 360X56(911)X25 MDP (14PÇS) - PÉ INT MILÃO</t>
        </is>
      </c>
      <c r="G1890" s="14" t="inlineStr">
        <is>
          <t>60 USINAGEM AUTOMATIZADA</t>
        </is>
      </c>
      <c r="H1890" s="14" t="inlineStr">
        <is>
          <t>60 USINAGEM AUTOMATIZADA</t>
        </is>
      </c>
      <c r="I1890" s="9" t="inlineStr">
        <is>
          <t>60 USINAGEM AUTOMATIZADA</t>
        </is>
      </c>
      <c r="J1890" s="9" t="n">
        <v>110</v>
      </c>
      <c r="K1890" s="14">
        <f>IF($E1890="","",IFERROR(INDEX('01_Cad_Pecas'!$H$2:$H$5000,MATCH($E1890,'01_Cad_Pecas'!$D$2:$D$5000,0)),IFERROR(INDEX('01_Cad_Pecas'!$H$2:$H$5000,MATCH(VALUE($E1890),'01_Cad_Pecas'!$D$2:$D$5000,0)),"")))</f>
        <v/>
      </c>
      <c r="L1890" s="14">
        <f>IF($E1890="","",IFERROR(INDEX('01_Cad_Pecas'!$I$2:$I$5000,MATCH($E1890,'01_Cad_Pecas'!$D$2:$D$5000,0)),IFERROR(INDEX('01_Cad_Pecas'!$I$2:$I$5000,MATCH(VALUE($E1890),'01_Cad_Pecas'!$D$2:$D$5000,0)),"")))</f>
        <v/>
      </c>
      <c r="M1890" s="14">
        <f>IF(OR($J1890="",$L1890=""),"",IF($K1890="",0,$K1890)+$J1890*$L1890)</f>
        <v/>
      </c>
      <c r="N1890" s="14" t="n">
        <v>46209</v>
      </c>
      <c r="O1890" s="14" t="n">
        <v>110</v>
      </c>
      <c r="P1890" s="14" t="n"/>
      <c r="Q1890" s="14" t="n"/>
      <c r="R1890" s="14" t="n"/>
      <c r="S1890" s="14" t="n"/>
      <c r="T1890" s="14">
        <f>IF(OR($J1890="",$O1890=""),"",$O1890/$J1890)</f>
        <v/>
      </c>
      <c r="U1890" s="14" t="inlineStr">
        <is>
          <t>Concluído</t>
        </is>
      </c>
      <c r="V1890" s="14" t="n"/>
      <c r="W1890" s="14" t="n"/>
      <c r="X1890" s="14" t="n"/>
      <c r="Y1890" s="14" t="n"/>
      <c r="Z1890" s="14" t="n"/>
      <c r="AA1890" s="11" t="n"/>
      <c r="AB1890" s="14">
        <f>B1890&amp;"|"&amp;I1890</f>
        <v/>
      </c>
      <c r="AC1890">
        <f>IF($B1890="","","|"&amp;SUBSTITUTE(TRIM(SUBSTITUTE(SUBSTITUTE(SUBSTITUTE(SUBSTITUTE(SUBSTITUTE(SUBSTITUTE(SUBSTITUTE(SUBSTITUTE(SUBSTITUTE(SUBSTITUTE(SUBSTITUTE(SUBSTITUTE(SUBSTITUTE(SUBSTITUTE(TRIM($B1890&amp;""),CHAR(10)," "),CHAR(13)," "),"."," "),";"," "),","," "),"/"," "),"+"," "),"-"," "),"  "," "),"  "," "),"  "," "),"  "," "),"  "," "),"  "," "))," ","|")&amp;"|")</f>
        <v/>
      </c>
      <c r="AD1890">
        <f>TRIM($I1890&amp;"")</f>
        <v/>
      </c>
    </row>
    <row r="1891" ht="24" customHeight="1">
      <c r="A1891" s="9" t="n">
        <v>46205</v>
      </c>
      <c r="B1891" s="14" t="inlineStr">
        <is>
          <t>10210</t>
        </is>
      </c>
      <c r="C1891" s="14" t="n"/>
      <c r="D1891" s="14" t="inlineStr">
        <is>
          <t>60 USINAGEM AUTOMATIZADA</t>
        </is>
      </c>
      <c r="E1891" s="14" t="inlineStr">
        <is>
          <t>200277101</t>
        </is>
      </c>
      <c r="F1891" s="14" t="inlineStr">
        <is>
          <t>PE 700X120(660)X18 (4PCS) MDF - MESA CATEDRAL II</t>
        </is>
      </c>
      <c r="G1891" s="14" t="inlineStr">
        <is>
          <t>60 USINAGEM AUTOMATIZADA</t>
        </is>
      </c>
      <c r="H1891" s="14" t="inlineStr">
        <is>
          <t>60 USINAGEM AUTOMATIZADA</t>
        </is>
      </c>
      <c r="I1891" s="9" t="inlineStr">
        <is>
          <t>60 USINAGEM AUTOMATIZADA</t>
        </is>
      </c>
      <c r="J1891" s="9" t="n">
        <v>30</v>
      </c>
      <c r="K1891" s="14">
        <f>IF($E1891="","",IFERROR(INDEX('01_Cad_Pecas'!$H$2:$H$5000,MATCH($E1891,'01_Cad_Pecas'!$D$2:$D$5000,0)),IFERROR(INDEX('01_Cad_Pecas'!$H$2:$H$5000,MATCH(VALUE($E1891),'01_Cad_Pecas'!$D$2:$D$5000,0)),"")))</f>
        <v/>
      </c>
      <c r="L1891" s="14">
        <f>IF($E1891="","",IFERROR(INDEX('01_Cad_Pecas'!$I$2:$I$5000,MATCH($E1891,'01_Cad_Pecas'!$D$2:$D$5000,0)),IFERROR(INDEX('01_Cad_Pecas'!$I$2:$I$5000,MATCH(VALUE($E1891),'01_Cad_Pecas'!$D$2:$D$5000,0)),"")))</f>
        <v/>
      </c>
      <c r="M1891" s="14">
        <f>IF(OR($J1891="",$L1891=""),"",IF($K1891="",0,$K1891)+$J1891*$L1891)</f>
        <v/>
      </c>
      <c r="N1891" s="14" t="n">
        <v>46209</v>
      </c>
      <c r="O1891" s="14" t="n">
        <v>30</v>
      </c>
      <c r="P1891" s="14" t="n"/>
      <c r="Q1891" s="14" t="n"/>
      <c r="R1891" s="14" t="n"/>
      <c r="S1891" s="14" t="n"/>
      <c r="T1891" s="14">
        <f>IF(OR($J1891="",$O1891=""),"",$O1891/$J1891)</f>
        <v/>
      </c>
      <c r="U1891" s="14" t="inlineStr">
        <is>
          <t>Concluído</t>
        </is>
      </c>
      <c r="V1891" s="14" t="n"/>
      <c r="W1891" s="14" t="n"/>
      <c r="X1891" s="14" t="n"/>
      <c r="Y1891" s="14" t="n"/>
      <c r="Z1891" s="14" t="n"/>
      <c r="AA1891" s="11" t="n"/>
      <c r="AB1891" s="14">
        <f>B1891&amp;"|"&amp;I1891</f>
        <v/>
      </c>
      <c r="AC1891">
        <f>IF($B1891="","","|"&amp;SUBSTITUTE(TRIM(SUBSTITUTE(SUBSTITUTE(SUBSTITUTE(SUBSTITUTE(SUBSTITUTE(SUBSTITUTE(SUBSTITUTE(SUBSTITUTE(SUBSTITUTE(SUBSTITUTE(SUBSTITUTE(SUBSTITUTE(SUBSTITUTE(SUBSTITUTE(TRIM($B1891&amp;""),CHAR(10)," "),CHAR(13)," "),"."," "),";"," "),","," "),"/"," "),"+"," "),"-"," "),"  "," "),"  "," "),"  "," "),"  "," "),"  "," "),"  "," "))," ","|")&amp;"|")</f>
        <v/>
      </c>
      <c r="AD1891">
        <f>TRIM($I1891&amp;"")</f>
        <v/>
      </c>
    </row>
    <row r="1892" ht="24" customHeight="1">
      <c r="A1892" s="9" t="n">
        <v>46205</v>
      </c>
      <c r="B1892" s="14" t="inlineStr">
        <is>
          <t>10210</t>
        </is>
      </c>
      <c r="C1892" s="14" t="n"/>
      <c r="D1892" s="14" t="inlineStr">
        <is>
          <t>60 USINAGEM AUTOMATIZADA</t>
        </is>
      </c>
      <c r="E1892" s="14" t="inlineStr">
        <is>
          <t>30001201</t>
        </is>
      </c>
      <c r="F1892" s="14" t="inlineStr">
        <is>
          <t>PE TRASEIRO 980X65(911)X25 MDF (11PCS)- CAD PE INT</t>
        </is>
      </c>
      <c r="G1892" s="14" t="inlineStr">
        <is>
          <t>60 USINAGEM AUTOMATIZADA</t>
        </is>
      </c>
      <c r="H1892" s="14" t="inlineStr">
        <is>
          <t>60 USINAGEM AUTOMATIZADA</t>
        </is>
      </c>
      <c r="I1892" s="9" t="inlineStr">
        <is>
          <t>60 USINAGEM AUTOMATIZADA</t>
        </is>
      </c>
      <c r="J1892" s="9" t="n">
        <v>220</v>
      </c>
      <c r="K1892" s="14">
        <f>IF($E1892="","",IFERROR(INDEX('01_Cad_Pecas'!$H$2:$H$5000,MATCH($E1892,'01_Cad_Pecas'!$D$2:$D$5000,0)),IFERROR(INDEX('01_Cad_Pecas'!$H$2:$H$5000,MATCH(VALUE($E1892),'01_Cad_Pecas'!$D$2:$D$5000,0)),"")))</f>
        <v/>
      </c>
      <c r="L1892" s="14">
        <f>IF($E1892="","",IFERROR(INDEX('01_Cad_Pecas'!$I$2:$I$5000,MATCH($E1892,'01_Cad_Pecas'!$D$2:$D$5000,0)),IFERROR(INDEX('01_Cad_Pecas'!$I$2:$I$5000,MATCH(VALUE($E1892),'01_Cad_Pecas'!$D$2:$D$5000,0)),"")))</f>
        <v/>
      </c>
      <c r="M1892" s="14">
        <f>IF(OR($J1892="",$L1892=""),"",IF($K1892="",0,$K1892)+$J1892*$L1892)</f>
        <v/>
      </c>
      <c r="N1892" s="14" t="n">
        <v>46209</v>
      </c>
      <c r="O1892" s="14" t="n">
        <v>220</v>
      </c>
      <c r="P1892" s="14" t="n"/>
      <c r="Q1892" s="14" t="n"/>
      <c r="R1892" s="14" t="n"/>
      <c r="S1892" s="14" t="n"/>
      <c r="T1892" s="14">
        <f>IF(OR($J1892="",$O1892=""),"",$O1892/$J1892)</f>
        <v/>
      </c>
      <c r="U1892" s="14" t="inlineStr">
        <is>
          <t>Concluído</t>
        </is>
      </c>
      <c r="V1892" s="14" t="n"/>
      <c r="W1892" s="14" t="n"/>
      <c r="X1892" s="14" t="n"/>
      <c r="Y1892" s="14" t="n"/>
      <c r="Z1892" s="14" t="n"/>
      <c r="AA1892" s="11" t="n"/>
      <c r="AB1892" s="14">
        <f>B1892&amp;"|"&amp;I1892</f>
        <v/>
      </c>
      <c r="AC1892">
        <f>IF($B1892="","","|"&amp;SUBSTITUTE(TRIM(SUBSTITUTE(SUBSTITUTE(SUBSTITUTE(SUBSTITUTE(SUBSTITUTE(SUBSTITUTE(SUBSTITUTE(SUBSTITUTE(SUBSTITUTE(SUBSTITUTE(SUBSTITUTE(SUBSTITUTE(SUBSTITUTE(SUBSTITUTE(TRIM($B1892&amp;""),CHAR(10)," "),CHAR(13)," "),"."," "),";"," "),","," "),"/"," "),"+"," "),"-"," "),"  "," "),"  "," "),"  "," "),"  "," "),"  "," "),"  "," "))," ","|")&amp;"|")</f>
        <v/>
      </c>
      <c r="AD1892">
        <f>TRIM($I1892&amp;"")</f>
        <v/>
      </c>
    </row>
    <row r="1893" ht="24" customHeight="1">
      <c r="A1893" s="9" t="n">
        <v>46205</v>
      </c>
      <c r="B1893" s="14" t="inlineStr">
        <is>
          <t>10210</t>
        </is>
      </c>
      <c r="C1893" s="14" t="n"/>
      <c r="D1893" s="14" t="inlineStr">
        <is>
          <t>60 USINAGEM AUTOMATIZADA</t>
        </is>
      </c>
      <c r="E1893" s="14" t="inlineStr">
        <is>
          <t>30001301</t>
        </is>
      </c>
      <c r="F1893" s="14" t="inlineStr">
        <is>
          <t>PE TRASEIRO 920X65(911)X25 MDF (11PCS)- CAD PE INT</t>
        </is>
      </c>
      <c r="G1893" s="14" t="inlineStr">
        <is>
          <t>60 USINAGEM AUTOMATIZADA</t>
        </is>
      </c>
      <c r="H1893" s="14" t="inlineStr">
        <is>
          <t>60 USINAGEM AUTOMATIZADA</t>
        </is>
      </c>
      <c r="I1893" s="9" t="inlineStr">
        <is>
          <t>60 USINAGEM AUTOMATIZADA</t>
        </is>
      </c>
      <c r="J1893" s="9" t="n">
        <v>1028</v>
      </c>
      <c r="K1893" s="14">
        <f>IF($E1893="","",IFERROR(INDEX('01_Cad_Pecas'!$H$2:$H$5000,MATCH($E1893,'01_Cad_Pecas'!$D$2:$D$5000,0)),IFERROR(INDEX('01_Cad_Pecas'!$H$2:$H$5000,MATCH(VALUE($E1893),'01_Cad_Pecas'!$D$2:$D$5000,0)),"")))</f>
        <v/>
      </c>
      <c r="L1893" s="14">
        <f>IF($E1893="","",IFERROR(INDEX('01_Cad_Pecas'!$I$2:$I$5000,MATCH($E1893,'01_Cad_Pecas'!$D$2:$D$5000,0)),IFERROR(INDEX('01_Cad_Pecas'!$I$2:$I$5000,MATCH(VALUE($E1893),'01_Cad_Pecas'!$D$2:$D$5000,0)),"")))</f>
        <v/>
      </c>
      <c r="M1893" s="14">
        <f>IF(OR($J1893="",$L1893=""),"",IF($K1893="",0,$K1893)+$J1893*$L1893)</f>
        <v/>
      </c>
      <c r="N1893" s="14" t="n">
        <v>46209</v>
      </c>
      <c r="O1893" s="14" t="n">
        <v>1028</v>
      </c>
      <c r="P1893" s="14" t="n"/>
      <c r="Q1893" s="14" t="n"/>
      <c r="R1893" s="14" t="n"/>
      <c r="S1893" s="14" t="n"/>
      <c r="T1893" s="14">
        <f>IF(OR($J1893="",$O1893=""),"",$O1893/$J1893)</f>
        <v/>
      </c>
      <c r="U1893" s="14" t="inlineStr">
        <is>
          <t>Concluído</t>
        </is>
      </c>
      <c r="V1893" s="14" t="n"/>
      <c r="W1893" s="14" t="n"/>
      <c r="X1893" s="14" t="n"/>
      <c r="Y1893" s="14" t="n"/>
      <c r="Z1893" s="14" t="n"/>
      <c r="AA1893" s="11" t="n"/>
      <c r="AB1893" s="14">
        <f>B1893&amp;"|"&amp;I1893</f>
        <v/>
      </c>
      <c r="AC1893">
        <f>IF($B1893="","","|"&amp;SUBSTITUTE(TRIM(SUBSTITUTE(SUBSTITUTE(SUBSTITUTE(SUBSTITUTE(SUBSTITUTE(SUBSTITUTE(SUBSTITUTE(SUBSTITUTE(SUBSTITUTE(SUBSTITUTE(SUBSTITUTE(SUBSTITUTE(SUBSTITUTE(SUBSTITUTE(TRIM($B1893&amp;""),CHAR(10)," "),CHAR(13)," "),"."," "),";"," "),","," "),"/"," "),"+"," "),"-"," "),"  "," "),"  "," "),"  "," "),"  "," "),"  "," "),"  "," "))," ","|")&amp;"|")</f>
        <v/>
      </c>
      <c r="AD1893">
        <f>TRIM($I1893&amp;"")</f>
        <v/>
      </c>
    </row>
    <row r="1894" ht="24" customHeight="1">
      <c r="A1894" s="9" t="n">
        <v>46205</v>
      </c>
      <c r="B1894" s="14" t="inlineStr">
        <is>
          <t>10210</t>
        </is>
      </c>
      <c r="C1894" s="14" t="n"/>
      <c r="D1894" s="14" t="inlineStr">
        <is>
          <t>60 USINAGEM AUTOMATIZADA</t>
        </is>
      </c>
      <c r="E1894" s="14" t="inlineStr">
        <is>
          <t>30006801</t>
        </is>
      </c>
      <c r="F1894" s="14" t="inlineStr">
        <is>
          <t>PE TRASEIRO 980X94(911)X25 MDF (8PCS)- CAD GENOVA</t>
        </is>
      </c>
      <c r="G1894" s="14" t="inlineStr">
        <is>
          <t>60 USINAGEM AUTOMATIZADA</t>
        </is>
      </c>
      <c r="H1894" s="14" t="inlineStr">
        <is>
          <t>60 USINAGEM AUTOMATIZADA</t>
        </is>
      </c>
      <c r="I1894" s="9" t="inlineStr">
        <is>
          <t>60 USINAGEM AUTOMATIZADA</t>
        </is>
      </c>
      <c r="J1894" s="9" t="n">
        <v>84</v>
      </c>
      <c r="K1894" s="14">
        <f>IF($E1894="","",IFERROR(INDEX('01_Cad_Pecas'!$H$2:$H$5000,MATCH($E1894,'01_Cad_Pecas'!$D$2:$D$5000,0)),IFERROR(INDEX('01_Cad_Pecas'!$H$2:$H$5000,MATCH(VALUE($E1894),'01_Cad_Pecas'!$D$2:$D$5000,0)),"")))</f>
        <v/>
      </c>
      <c r="L1894" s="14">
        <f>IF($E1894="","",IFERROR(INDEX('01_Cad_Pecas'!$I$2:$I$5000,MATCH($E1894,'01_Cad_Pecas'!$D$2:$D$5000,0)),IFERROR(INDEX('01_Cad_Pecas'!$I$2:$I$5000,MATCH(VALUE($E1894),'01_Cad_Pecas'!$D$2:$D$5000,0)),"")))</f>
        <v/>
      </c>
      <c r="M1894" s="14">
        <f>IF(OR($J1894="",$L1894=""),"",IF($K1894="",0,$K1894)+$J1894*$L1894)</f>
        <v/>
      </c>
      <c r="N1894" s="14" t="n">
        <v>46209</v>
      </c>
      <c r="O1894" s="14" t="n">
        <v>84</v>
      </c>
      <c r="P1894" s="14" t="n"/>
      <c r="Q1894" s="14" t="n"/>
      <c r="R1894" s="14" t="n"/>
      <c r="S1894" s="14" t="n"/>
      <c r="T1894" s="14">
        <f>IF(OR($J1894="",$O1894=""),"",$O1894/$J1894)</f>
        <v/>
      </c>
      <c r="U1894" s="14" t="inlineStr">
        <is>
          <t>Concluído</t>
        </is>
      </c>
      <c r="V1894" s="14" t="n"/>
      <c r="W1894" s="14" t="n"/>
      <c r="X1894" s="14" t="n"/>
      <c r="Y1894" s="14" t="n"/>
      <c r="Z1894" s="14" t="n"/>
      <c r="AA1894" s="11" t="n"/>
      <c r="AB1894" s="14">
        <f>B1894&amp;"|"&amp;I1894</f>
        <v/>
      </c>
      <c r="AC1894">
        <f>IF($B1894="","","|"&amp;SUBSTITUTE(TRIM(SUBSTITUTE(SUBSTITUTE(SUBSTITUTE(SUBSTITUTE(SUBSTITUTE(SUBSTITUTE(SUBSTITUTE(SUBSTITUTE(SUBSTITUTE(SUBSTITUTE(SUBSTITUTE(SUBSTITUTE(SUBSTITUTE(SUBSTITUTE(TRIM($B1894&amp;""),CHAR(10)," "),CHAR(13)," "),"."," "),";"," "),","," "),"/"," "),"+"," "),"-"," "),"  "," "),"  "," "),"  "," "),"  "," "),"  "," "),"  "," "))," ","|")&amp;"|")</f>
        <v/>
      </c>
      <c r="AD1894">
        <f>TRIM($I1894&amp;"")</f>
        <v/>
      </c>
    </row>
    <row r="1895" ht="24" customHeight="1">
      <c r="A1895" s="9" t="n">
        <v>46205</v>
      </c>
      <c r="B1895" s="14" t="inlineStr">
        <is>
          <t>10210</t>
        </is>
      </c>
      <c r="C1895" s="14" t="n"/>
      <c r="D1895" s="14" t="inlineStr">
        <is>
          <t>60 USINAGEM AUTOMATIZADA</t>
        </is>
      </c>
      <c r="E1895" s="14" t="inlineStr">
        <is>
          <t>30009703</t>
        </is>
      </c>
      <c r="F1895" s="14" t="inlineStr">
        <is>
          <t>ESPALDAR 390X40(911)X25 MDF (24) - CADEIRA GRECIA</t>
        </is>
      </c>
      <c r="G1895" s="14" t="inlineStr">
        <is>
          <t>60 USINAGEM AUTOMATIZADA</t>
        </is>
      </c>
      <c r="H1895" s="14" t="inlineStr">
        <is>
          <t>60 USINAGEM AUTOMATIZADA</t>
        </is>
      </c>
      <c r="I1895" s="9" t="inlineStr">
        <is>
          <t>60 USINAGEM AUTOMATIZADA</t>
        </is>
      </c>
      <c r="J1895" s="9" t="n">
        <v>146</v>
      </c>
      <c r="K1895" s="14">
        <f>IF($E1895="","",IFERROR(INDEX('01_Cad_Pecas'!$H$2:$H$5000,MATCH($E1895,'01_Cad_Pecas'!$D$2:$D$5000,0)),IFERROR(INDEX('01_Cad_Pecas'!$H$2:$H$5000,MATCH(VALUE($E1895),'01_Cad_Pecas'!$D$2:$D$5000,0)),"")))</f>
        <v/>
      </c>
      <c r="L1895" s="14">
        <f>IF($E1895="","",IFERROR(INDEX('01_Cad_Pecas'!$I$2:$I$5000,MATCH($E1895,'01_Cad_Pecas'!$D$2:$D$5000,0)),IFERROR(INDEX('01_Cad_Pecas'!$I$2:$I$5000,MATCH(VALUE($E1895),'01_Cad_Pecas'!$D$2:$D$5000,0)),"")))</f>
        <v/>
      </c>
      <c r="M1895" s="14">
        <f>IF(OR($J1895="",$L1895=""),"",IF($K1895="",0,$K1895)+$J1895*$L1895)</f>
        <v/>
      </c>
      <c r="N1895" s="14" t="n">
        <v>46209</v>
      </c>
      <c r="O1895" s="14" t="n">
        <v>146</v>
      </c>
      <c r="P1895" s="14" t="n"/>
      <c r="Q1895" s="14" t="n"/>
      <c r="R1895" s="14" t="n"/>
      <c r="S1895" s="14" t="n"/>
      <c r="T1895" s="14">
        <f>IF(OR($J1895="",$O1895=""),"",$O1895/$J1895)</f>
        <v/>
      </c>
      <c r="U1895" s="14" t="inlineStr">
        <is>
          <t>Concluído</t>
        </is>
      </c>
      <c r="V1895" s="14" t="n"/>
      <c r="W1895" s="14" t="n"/>
      <c r="X1895" s="14" t="n"/>
      <c r="Y1895" s="14" t="n"/>
      <c r="Z1895" s="14" t="n"/>
      <c r="AA1895" s="11" t="n"/>
      <c r="AB1895" s="14">
        <f>B1895&amp;"|"&amp;I1895</f>
        <v/>
      </c>
      <c r="AC1895">
        <f>IF($B1895="","","|"&amp;SUBSTITUTE(TRIM(SUBSTITUTE(SUBSTITUTE(SUBSTITUTE(SUBSTITUTE(SUBSTITUTE(SUBSTITUTE(SUBSTITUTE(SUBSTITUTE(SUBSTITUTE(SUBSTITUTE(SUBSTITUTE(SUBSTITUTE(SUBSTITUTE(SUBSTITUTE(TRIM($B1895&amp;""),CHAR(10)," "),CHAR(13)," "),"."," "),";"," "),","," "),"/"," "),"+"," "),"-"," "),"  "," "),"  "," "),"  "," "),"  "," "),"  "," "),"  "," "))," ","|")&amp;"|")</f>
        <v/>
      </c>
      <c r="AD1895">
        <f>TRIM($I1895&amp;"")</f>
        <v/>
      </c>
    </row>
    <row r="1896" ht="24" customHeight="1">
      <c r="A1896" s="9" t="n">
        <v>46209</v>
      </c>
      <c r="B1896" s="14" t="inlineStr">
        <is>
          <t>10199,10201</t>
        </is>
      </c>
      <c r="C1896" s="14" t="n"/>
      <c r="D1896" s="14" t="inlineStr">
        <is>
          <t>32 TAPEÇARIA</t>
        </is>
      </c>
      <c r="E1896" s="14" t="inlineStr">
        <is>
          <t>30003404</t>
        </is>
      </c>
      <c r="F1896" s="14" t="inlineStr">
        <is>
          <t>ASSENTO 430X403X09 MDP - CAD DAKAR</t>
        </is>
      </c>
      <c r="G1896" s="14" t="inlineStr">
        <is>
          <t>32 TAPEÇARIA</t>
        </is>
      </c>
      <c r="H1896" s="14" t="inlineStr">
        <is>
          <t>32 TAPEÇARIA</t>
        </is>
      </c>
      <c r="I1896" s="9" t="inlineStr">
        <is>
          <t>32 TAPEÇARIA</t>
        </is>
      </c>
      <c r="J1896" s="9" t="n">
        <v>52</v>
      </c>
      <c r="K1896" s="14">
        <f>IF($E1896="","",IFERROR(INDEX('01_Cad_Pecas'!$H$2:$H$5000,MATCH($E1896,'01_Cad_Pecas'!$D$2:$D$5000,0)),IFERROR(INDEX('01_Cad_Pecas'!$H$2:$H$5000,MATCH(VALUE($E1896),'01_Cad_Pecas'!$D$2:$D$5000,0)),"")))</f>
        <v/>
      </c>
      <c r="L1896" s="14">
        <f>IF($E1896="","",IFERROR(INDEX('01_Cad_Pecas'!$I$2:$I$5000,MATCH($E1896,'01_Cad_Pecas'!$D$2:$D$5000,0)),IFERROR(INDEX('01_Cad_Pecas'!$I$2:$I$5000,MATCH(VALUE($E1896),'01_Cad_Pecas'!$D$2:$D$5000,0)),"")))</f>
        <v/>
      </c>
      <c r="M1896" s="14">
        <f>IF(OR($J1896="",$L1896=""),"",IF($K1896="",0,$K1896)+$J1896*$L1896)</f>
        <v/>
      </c>
      <c r="N1896" s="14" t="n">
        <v>46209</v>
      </c>
      <c r="O1896" s="14" t="n">
        <v>52</v>
      </c>
      <c r="P1896" s="14" t="n"/>
      <c r="Q1896" s="14" t="n"/>
      <c r="R1896" s="14" t="n"/>
      <c r="S1896" s="14" t="n"/>
      <c r="T1896" s="14">
        <f>IF(OR($J1896="",$O1896=""),"",$O1896/$J1896)</f>
        <v/>
      </c>
      <c r="U1896" s="14" t="inlineStr">
        <is>
          <t>Concluído</t>
        </is>
      </c>
      <c r="V1896" s="14" t="n"/>
      <c r="W1896" s="14" t="n"/>
      <c r="X1896" s="14" t="n"/>
      <c r="Y1896" s="14" t="n"/>
      <c r="Z1896" s="14" t="n"/>
      <c r="AA1896" s="11" t="n"/>
      <c r="AB1896" s="14">
        <f>B1896&amp;"|"&amp;I1896</f>
        <v/>
      </c>
      <c r="AC1896">
        <f>IF($B1896="","","|"&amp;SUBSTITUTE(TRIM(SUBSTITUTE(SUBSTITUTE(SUBSTITUTE(SUBSTITUTE(SUBSTITUTE(SUBSTITUTE(SUBSTITUTE(SUBSTITUTE(SUBSTITUTE(SUBSTITUTE(SUBSTITUTE(SUBSTITUTE(SUBSTITUTE(SUBSTITUTE(TRIM($B1896&amp;""),CHAR(10)," "),CHAR(13)," "),"."," "),";"," "),","," "),"/"," "),"+"," "),"-"," "),"  "," "),"  "," "),"  "," "),"  "," "),"  "," "),"  "," "))," ","|")&amp;"|")</f>
        <v/>
      </c>
      <c r="AD1896">
        <f>TRIM($I1896&amp;"")</f>
        <v/>
      </c>
    </row>
    <row r="1897" ht="24" customHeight="1">
      <c r="A1897" s="9" t="n">
        <v>46209</v>
      </c>
      <c r="B1897" s="14" t="inlineStr">
        <is>
          <t>10199,10201</t>
        </is>
      </c>
      <c r="C1897" s="14" t="n"/>
      <c r="D1897" s="14" t="inlineStr">
        <is>
          <t>32 TAPEÇARIA</t>
        </is>
      </c>
      <c r="E1897" s="14" t="inlineStr">
        <is>
          <t>30001213</t>
        </is>
      </c>
      <c r="F1897" s="14" t="inlineStr">
        <is>
          <t>ASSENTO ESTOFADO - CADEIRA PÉ INTEIRO</t>
        </is>
      </c>
      <c r="G1897" s="14" t="inlineStr">
        <is>
          <t>32 TAPEÇARIA</t>
        </is>
      </c>
      <c r="H1897" s="14" t="inlineStr">
        <is>
          <t>32 TAPEÇARIA</t>
        </is>
      </c>
      <c r="I1897" s="9" t="inlineStr">
        <is>
          <t>32 TAPEÇARIA</t>
        </is>
      </c>
      <c r="J1897" s="9" t="n">
        <v>776</v>
      </c>
      <c r="K1897" s="14">
        <f>IF($E1897="","",IFERROR(INDEX('01_Cad_Pecas'!$H$2:$H$5000,MATCH($E1897,'01_Cad_Pecas'!$D$2:$D$5000,0)),IFERROR(INDEX('01_Cad_Pecas'!$H$2:$H$5000,MATCH(VALUE($E1897),'01_Cad_Pecas'!$D$2:$D$5000,0)),"")))</f>
        <v/>
      </c>
      <c r="L1897" s="14">
        <f>IF($E1897="","",IFERROR(INDEX('01_Cad_Pecas'!$I$2:$I$5000,MATCH($E1897,'01_Cad_Pecas'!$D$2:$D$5000,0)),IFERROR(INDEX('01_Cad_Pecas'!$I$2:$I$5000,MATCH(VALUE($E1897),'01_Cad_Pecas'!$D$2:$D$5000,0)),"")))</f>
        <v/>
      </c>
      <c r="M1897" s="14">
        <f>IF(OR($J1897="",$L1897=""),"",IF($K1897="",0,$K1897)+$J1897*$L1897)</f>
        <v/>
      </c>
      <c r="N1897" s="14" t="n">
        <v>46209</v>
      </c>
      <c r="O1897" s="14" t="n">
        <v>776</v>
      </c>
      <c r="P1897" s="14" t="n"/>
      <c r="Q1897" s="14" t="n"/>
      <c r="R1897" s="14" t="n"/>
      <c r="S1897" s="14" t="n"/>
      <c r="T1897" s="14">
        <f>IF(OR($J1897="",$O1897=""),"",$O1897/$J1897)</f>
        <v/>
      </c>
      <c r="U1897" s="14" t="inlineStr">
        <is>
          <t>Concluído</t>
        </is>
      </c>
      <c r="V1897" s="14" t="n"/>
      <c r="W1897" s="14" t="n"/>
      <c r="X1897" s="14" t="n"/>
      <c r="Y1897" s="14" t="n"/>
      <c r="Z1897" s="14" t="n"/>
      <c r="AA1897" s="11" t="n"/>
      <c r="AB1897" s="14">
        <f>B1897&amp;"|"&amp;I1897</f>
        <v/>
      </c>
      <c r="AC1897">
        <f>IF($B1897="","","|"&amp;SUBSTITUTE(TRIM(SUBSTITUTE(SUBSTITUTE(SUBSTITUTE(SUBSTITUTE(SUBSTITUTE(SUBSTITUTE(SUBSTITUTE(SUBSTITUTE(SUBSTITUTE(SUBSTITUTE(SUBSTITUTE(SUBSTITUTE(SUBSTITUTE(SUBSTITUTE(TRIM($B1897&amp;""),CHAR(10)," "),CHAR(13)," "),"."," "),";"," "),","," "),"/"," "),"+"," "),"-"," "),"  "," "),"  "," "),"  "," "),"  "," "),"  "," "),"  "," "))," ","|")&amp;"|")</f>
        <v/>
      </c>
      <c r="AD1897">
        <f>TRIM($I1897&amp;"")</f>
        <v/>
      </c>
    </row>
    <row r="1898" ht="24" customHeight="1">
      <c r="A1898" s="9" t="n">
        <v>46209</v>
      </c>
      <c r="B1898" s="14" t="inlineStr">
        <is>
          <t>10199,10201</t>
        </is>
      </c>
      <c r="C1898" s="14" t="n"/>
      <c r="D1898" s="14" t="inlineStr">
        <is>
          <t>32 TAPEÇARIA</t>
        </is>
      </c>
      <c r="E1898" s="14" t="inlineStr">
        <is>
          <t>30001312</t>
        </is>
      </c>
      <c r="F1898" s="14" t="inlineStr">
        <is>
          <t>ENCOSTO ESTOFADO MENOR - CADEIRA PÉ INTEIRO BORD</t>
        </is>
      </c>
      <c r="G1898" s="14" t="inlineStr">
        <is>
          <t>32 TAPEÇARIA</t>
        </is>
      </c>
      <c r="H1898" s="14" t="inlineStr">
        <is>
          <t>32 TAPEÇARIA</t>
        </is>
      </c>
      <c r="I1898" s="9" t="inlineStr">
        <is>
          <t>32 TAPEÇARIA</t>
        </is>
      </c>
      <c r="J1898" s="9" t="n">
        <v>600</v>
      </c>
      <c r="K1898" s="14">
        <f>IF($E1898="","",IFERROR(INDEX('01_Cad_Pecas'!$H$2:$H$5000,MATCH($E1898,'01_Cad_Pecas'!$D$2:$D$5000,0)),IFERROR(INDEX('01_Cad_Pecas'!$H$2:$H$5000,MATCH(VALUE($E1898),'01_Cad_Pecas'!$D$2:$D$5000,0)),"")))</f>
        <v/>
      </c>
      <c r="L1898" s="14">
        <f>IF($E1898="","",IFERROR(INDEX('01_Cad_Pecas'!$I$2:$I$5000,MATCH($E1898,'01_Cad_Pecas'!$D$2:$D$5000,0)),IFERROR(INDEX('01_Cad_Pecas'!$I$2:$I$5000,MATCH(VALUE($E1898),'01_Cad_Pecas'!$D$2:$D$5000,0)),"")))</f>
        <v/>
      </c>
      <c r="M1898" s="14">
        <f>IF(OR($J1898="",$L1898=""),"",IF($K1898="",0,$K1898)+$J1898*$L1898)</f>
        <v/>
      </c>
      <c r="N1898" s="14" t="n">
        <v>46209</v>
      </c>
      <c r="O1898" s="14" t="n">
        <v>600</v>
      </c>
      <c r="P1898" s="14" t="n"/>
      <c r="Q1898" s="14" t="n"/>
      <c r="R1898" s="14" t="n"/>
      <c r="S1898" s="14" t="n"/>
      <c r="T1898" s="14">
        <f>IF(OR($J1898="",$O1898=""),"",$O1898/$J1898)</f>
        <v/>
      </c>
      <c r="U1898" s="14" t="inlineStr">
        <is>
          <t>Concluído</t>
        </is>
      </c>
      <c r="V1898" s="14" t="n"/>
      <c r="W1898" s="14" t="n"/>
      <c r="X1898" s="14" t="n"/>
      <c r="Y1898" s="14" t="n"/>
      <c r="Z1898" s="14" t="n"/>
      <c r="AA1898" s="11" t="n"/>
      <c r="AB1898" s="14">
        <f>B1898&amp;"|"&amp;I1898</f>
        <v/>
      </c>
      <c r="AC1898">
        <f>IF($B1898="","","|"&amp;SUBSTITUTE(TRIM(SUBSTITUTE(SUBSTITUTE(SUBSTITUTE(SUBSTITUTE(SUBSTITUTE(SUBSTITUTE(SUBSTITUTE(SUBSTITUTE(SUBSTITUTE(SUBSTITUTE(SUBSTITUTE(SUBSTITUTE(SUBSTITUTE(SUBSTITUTE(TRIM($B1898&amp;""),CHAR(10)," "),CHAR(13)," "),"."," "),";"," "),","," "),"/"," "),"+"," "),"-"," "),"  "," "),"  "," "),"  "," "),"  "," "),"  "," "),"  "," "))," ","|")&amp;"|")</f>
        <v/>
      </c>
      <c r="AD1898">
        <f>TRIM($I1898&amp;"")</f>
        <v/>
      </c>
    </row>
    <row r="1899" ht="24" customHeight="1">
      <c r="A1899" s="9" t="n">
        <v>46209</v>
      </c>
      <c r="B1899" s="14" t="inlineStr">
        <is>
          <t>10199,10201</t>
        </is>
      </c>
      <c r="C1899" s="14" t="n"/>
      <c r="D1899" s="14" t="inlineStr">
        <is>
          <t>32 TAPEÇARIA</t>
        </is>
      </c>
      <c r="E1899" s="14" t="inlineStr">
        <is>
          <t>30001412</t>
        </is>
      </c>
      <c r="F1899" s="14" t="inlineStr">
        <is>
          <t>ENCOSTO ESTOFADO MENOR - CADEIRA PÉ INTEIRO</t>
        </is>
      </c>
      <c r="G1899" s="14" t="inlineStr">
        <is>
          <t>32 TAPEÇARIA</t>
        </is>
      </c>
      <c r="H1899" s="14" t="inlineStr">
        <is>
          <t>32 TAPEÇARIA</t>
        </is>
      </c>
      <c r="I1899" s="9" t="inlineStr">
        <is>
          <t>32 TAPEÇARIA</t>
        </is>
      </c>
      <c r="J1899" s="9" t="n">
        <v>132</v>
      </c>
      <c r="K1899" s="14">
        <f>IF($E1899="","",IFERROR(INDEX('01_Cad_Pecas'!$H$2:$H$5000,MATCH($E1899,'01_Cad_Pecas'!$D$2:$D$5000,0)),IFERROR(INDEX('01_Cad_Pecas'!$H$2:$H$5000,MATCH(VALUE($E1899),'01_Cad_Pecas'!$D$2:$D$5000,0)),"")))</f>
        <v/>
      </c>
      <c r="L1899" s="14">
        <f>IF($E1899="","",IFERROR(INDEX('01_Cad_Pecas'!$I$2:$I$5000,MATCH($E1899,'01_Cad_Pecas'!$D$2:$D$5000,0)),IFERROR(INDEX('01_Cad_Pecas'!$I$2:$I$5000,MATCH(VALUE($E1899),'01_Cad_Pecas'!$D$2:$D$5000,0)),"")))</f>
        <v/>
      </c>
      <c r="M1899" s="14">
        <f>IF(OR($J1899="",$L1899=""),"",IF($K1899="",0,$K1899)+$J1899*$L1899)</f>
        <v/>
      </c>
      <c r="N1899" s="14" t="n">
        <v>46209</v>
      </c>
      <c r="O1899" s="14" t="n">
        <v>132</v>
      </c>
      <c r="P1899" s="14" t="n"/>
      <c r="Q1899" s="14" t="n"/>
      <c r="R1899" s="14" t="n"/>
      <c r="S1899" s="14" t="n"/>
      <c r="T1899" s="14">
        <f>IF(OR($J1899="",$O1899=""),"",$O1899/$J1899)</f>
        <v/>
      </c>
      <c r="U1899" s="14" t="inlineStr">
        <is>
          <t>Concluído</t>
        </is>
      </c>
      <c r="V1899" s="14" t="n"/>
      <c r="W1899" s="14" t="n"/>
      <c r="X1899" s="14" t="n"/>
      <c r="Y1899" s="14" t="n"/>
      <c r="Z1899" s="14" t="n"/>
      <c r="AA1899" s="11" t="n"/>
      <c r="AB1899" s="14">
        <f>B1899&amp;"|"&amp;I1899</f>
        <v/>
      </c>
      <c r="AC1899">
        <f>IF($B1899="","","|"&amp;SUBSTITUTE(TRIM(SUBSTITUTE(SUBSTITUTE(SUBSTITUTE(SUBSTITUTE(SUBSTITUTE(SUBSTITUTE(SUBSTITUTE(SUBSTITUTE(SUBSTITUTE(SUBSTITUTE(SUBSTITUTE(SUBSTITUTE(SUBSTITUTE(SUBSTITUTE(TRIM($B1899&amp;""),CHAR(10)," "),CHAR(13)," "),"."," "),";"," "),","," "),"/"," "),"+"," "),"-"," "),"  "," "),"  "," "),"  "," "),"  "," "),"  "," "),"  "," "))," ","|")&amp;"|")</f>
        <v/>
      </c>
      <c r="AD1899">
        <f>TRIM($I1899&amp;"")</f>
        <v/>
      </c>
    </row>
    <row r="1900" ht="24" customHeight="1">
      <c r="A1900" s="9" t="n">
        <v>46209</v>
      </c>
      <c r="B1900" s="14" t="inlineStr">
        <is>
          <t>10199,10201</t>
        </is>
      </c>
      <c r="C1900" s="14" t="n"/>
      <c r="D1900" s="14" t="inlineStr">
        <is>
          <t>32 TAPEÇARIA</t>
        </is>
      </c>
      <c r="E1900" s="14" t="inlineStr">
        <is>
          <t>30003212</t>
        </is>
      </c>
      <c r="F1900" s="14" t="inlineStr">
        <is>
          <t>ENCOSTO ESTOFADO MENOR - CADEIRA PI NOVA YORK</t>
        </is>
      </c>
      <c r="G1900" s="14" t="inlineStr">
        <is>
          <t>32 TAPEÇARIA</t>
        </is>
      </c>
      <c r="H1900" s="14" t="inlineStr">
        <is>
          <t>32 TAPEÇARIA</t>
        </is>
      </c>
      <c r="I1900" s="9" t="inlineStr">
        <is>
          <t>32 TAPEÇARIA</t>
        </is>
      </c>
      <c r="J1900" s="9" t="n">
        <v>44</v>
      </c>
      <c r="K1900" s="14">
        <f>IF($E1900="","",IFERROR(INDEX('01_Cad_Pecas'!$H$2:$H$5000,MATCH($E1900,'01_Cad_Pecas'!$D$2:$D$5000,0)),IFERROR(INDEX('01_Cad_Pecas'!$H$2:$H$5000,MATCH(VALUE($E1900),'01_Cad_Pecas'!$D$2:$D$5000,0)),"")))</f>
        <v/>
      </c>
      <c r="L1900" s="14">
        <f>IF($E1900="","",IFERROR(INDEX('01_Cad_Pecas'!$I$2:$I$5000,MATCH($E1900,'01_Cad_Pecas'!$D$2:$D$5000,0)),IFERROR(INDEX('01_Cad_Pecas'!$I$2:$I$5000,MATCH(VALUE($E1900),'01_Cad_Pecas'!$D$2:$D$5000,0)),"")))</f>
        <v/>
      </c>
      <c r="M1900" s="14">
        <f>IF(OR($J1900="",$L1900=""),"",IF($K1900="",0,$K1900)+$J1900*$L1900)</f>
        <v/>
      </c>
      <c r="N1900" s="14" t="n">
        <v>46209</v>
      </c>
      <c r="O1900" s="14" t="n">
        <v>44</v>
      </c>
      <c r="P1900" s="14" t="n"/>
      <c r="Q1900" s="14" t="n"/>
      <c r="R1900" s="14" t="n"/>
      <c r="S1900" s="14" t="n"/>
      <c r="T1900" s="14">
        <f>IF(OR($J1900="",$O1900=""),"",$O1900/$J1900)</f>
        <v/>
      </c>
      <c r="U1900" s="14" t="inlineStr">
        <is>
          <t>Concluído</t>
        </is>
      </c>
      <c r="V1900" s="14" t="n"/>
      <c r="W1900" s="14" t="n"/>
      <c r="X1900" s="14" t="n"/>
      <c r="Y1900" s="14" t="n"/>
      <c r="Z1900" s="14" t="n"/>
      <c r="AA1900" s="11" t="n"/>
      <c r="AB1900" s="14">
        <f>B1900&amp;"|"&amp;I1900</f>
        <v/>
      </c>
      <c r="AC1900">
        <f>IF($B1900="","","|"&amp;SUBSTITUTE(TRIM(SUBSTITUTE(SUBSTITUTE(SUBSTITUTE(SUBSTITUTE(SUBSTITUTE(SUBSTITUTE(SUBSTITUTE(SUBSTITUTE(SUBSTITUTE(SUBSTITUTE(SUBSTITUTE(SUBSTITUTE(SUBSTITUTE(SUBSTITUTE(TRIM($B1900&amp;""),CHAR(10)," "),CHAR(13)," "),"."," "),";"," "),","," "),"/"," "),"+"," "),"-"," "),"  "," "),"  "," "),"  "," "),"  "," "),"  "," "),"  "," "))," ","|")&amp;"|")</f>
        <v/>
      </c>
      <c r="AD1900">
        <f>TRIM($I1900&amp;"")</f>
        <v/>
      </c>
    </row>
    <row r="1901" ht="24" customHeight="1">
      <c r="A1901" s="9" t="n">
        <v>46209</v>
      </c>
      <c r="B1901" s="14" t="inlineStr">
        <is>
          <t>10199,10201</t>
        </is>
      </c>
      <c r="C1901" s="14" t="n"/>
      <c r="D1901" s="14" t="inlineStr">
        <is>
          <t>32 TAPEÇARIA</t>
        </is>
      </c>
      <c r="E1901" s="14" t="inlineStr">
        <is>
          <t>30003413</t>
        </is>
      </c>
      <c r="F1901" s="14" t="inlineStr">
        <is>
          <t>ASSENTO ESTOFADO - CADEIRA DAKAR</t>
        </is>
      </c>
      <c r="G1901" s="14" t="inlineStr">
        <is>
          <t>32 TAPEÇARIA</t>
        </is>
      </c>
      <c r="H1901" s="14" t="inlineStr">
        <is>
          <t>32 TAPEÇARIA</t>
        </is>
      </c>
      <c r="I1901" s="9" t="inlineStr">
        <is>
          <t>32 TAPEÇARIA</t>
        </is>
      </c>
      <c r="J1901" s="9" t="n">
        <v>52</v>
      </c>
      <c r="K1901" s="14">
        <f>IF($E1901="","",IFERROR(INDEX('01_Cad_Pecas'!$H$2:$H$5000,MATCH($E1901,'01_Cad_Pecas'!$D$2:$D$5000,0)),IFERROR(INDEX('01_Cad_Pecas'!$H$2:$H$5000,MATCH(VALUE($E1901),'01_Cad_Pecas'!$D$2:$D$5000,0)),"")))</f>
        <v/>
      </c>
      <c r="L1901" s="14">
        <f>IF($E1901="","",IFERROR(INDEX('01_Cad_Pecas'!$I$2:$I$5000,MATCH($E1901,'01_Cad_Pecas'!$D$2:$D$5000,0)),IFERROR(INDEX('01_Cad_Pecas'!$I$2:$I$5000,MATCH(VALUE($E1901),'01_Cad_Pecas'!$D$2:$D$5000,0)),"")))</f>
        <v/>
      </c>
      <c r="M1901" s="14">
        <f>IF(OR($J1901="",$L1901=""),"",IF($K1901="",0,$K1901)+$J1901*$L1901)</f>
        <v/>
      </c>
      <c r="N1901" s="14" t="n">
        <v>46209</v>
      </c>
      <c r="O1901" s="14" t="n">
        <v>52</v>
      </c>
      <c r="P1901" s="14" t="n"/>
      <c r="Q1901" s="14" t="n"/>
      <c r="R1901" s="14" t="n"/>
      <c r="S1901" s="14" t="n"/>
      <c r="T1901" s="14">
        <f>IF(OR($J1901="",$O1901=""),"",$O1901/$J1901)</f>
        <v/>
      </c>
      <c r="U1901" s="14" t="inlineStr">
        <is>
          <t>Concluído</t>
        </is>
      </c>
      <c r="V1901" s="14" t="n"/>
      <c r="W1901" s="14" t="n"/>
      <c r="X1901" s="14" t="n"/>
      <c r="Y1901" s="14" t="n"/>
      <c r="Z1901" s="14" t="n"/>
      <c r="AA1901" s="11" t="n"/>
      <c r="AB1901" s="14">
        <f>B1901&amp;"|"&amp;I1901</f>
        <v/>
      </c>
      <c r="AC1901">
        <f>IF($B1901="","","|"&amp;SUBSTITUTE(TRIM(SUBSTITUTE(SUBSTITUTE(SUBSTITUTE(SUBSTITUTE(SUBSTITUTE(SUBSTITUTE(SUBSTITUTE(SUBSTITUTE(SUBSTITUTE(SUBSTITUTE(SUBSTITUTE(SUBSTITUTE(SUBSTITUTE(SUBSTITUTE(TRIM($B1901&amp;""),CHAR(10)," "),CHAR(13)," "),"."," "),";"," "),","," "),"/"," "),"+"," "),"-"," "),"  "," "),"  "," "),"  "," "),"  "," "),"  "," "),"  "," "))," ","|")&amp;"|")</f>
        <v/>
      </c>
      <c r="AD1901">
        <f>TRIM($I1901&amp;"")</f>
        <v/>
      </c>
    </row>
    <row r="1902" ht="24" customHeight="1">
      <c r="A1902" s="9" t="n">
        <v>46209</v>
      </c>
      <c r="B1902" s="14" t="inlineStr">
        <is>
          <t>10199,10201</t>
        </is>
      </c>
      <c r="C1902" s="14" t="n"/>
      <c r="D1902" s="14" t="inlineStr">
        <is>
          <t>32 TAPEÇARIA</t>
        </is>
      </c>
      <c r="E1902" s="14" t="inlineStr">
        <is>
          <t>30008105</t>
        </is>
      </c>
      <c r="F1902" s="14" t="inlineStr">
        <is>
          <t>ENCOSTO TAPECADO CAD. CORDOBA</t>
        </is>
      </c>
      <c r="G1902" s="14" t="inlineStr">
        <is>
          <t>32 TAPEÇARIA</t>
        </is>
      </c>
      <c r="H1902" s="14" t="inlineStr">
        <is>
          <t>32 TAPEÇARIA</t>
        </is>
      </c>
      <c r="I1902" s="9" t="inlineStr">
        <is>
          <t>32 TAPEÇARIA</t>
        </is>
      </c>
      <c r="J1902" s="9" t="n">
        <v>60</v>
      </c>
      <c r="K1902" s="14">
        <f>IF($E1902="","",IFERROR(INDEX('01_Cad_Pecas'!$H$2:$H$5000,MATCH($E1902,'01_Cad_Pecas'!$D$2:$D$5000,0)),IFERROR(INDEX('01_Cad_Pecas'!$H$2:$H$5000,MATCH(VALUE($E1902),'01_Cad_Pecas'!$D$2:$D$5000,0)),"")))</f>
        <v/>
      </c>
      <c r="L1902" s="14">
        <f>IF($E1902="","",IFERROR(INDEX('01_Cad_Pecas'!$I$2:$I$5000,MATCH($E1902,'01_Cad_Pecas'!$D$2:$D$5000,0)),IFERROR(INDEX('01_Cad_Pecas'!$I$2:$I$5000,MATCH(VALUE($E1902),'01_Cad_Pecas'!$D$2:$D$5000,0)),"")))</f>
        <v/>
      </c>
      <c r="M1902" s="14">
        <f>IF(OR($J1902="",$L1902=""),"",IF($K1902="",0,$K1902)+$J1902*$L1902)</f>
        <v/>
      </c>
      <c r="N1902" s="14" t="n">
        <v>46209</v>
      </c>
      <c r="O1902" s="14" t="n">
        <v>60</v>
      </c>
      <c r="P1902" s="14" t="n"/>
      <c r="Q1902" s="14" t="n"/>
      <c r="R1902" s="14" t="n"/>
      <c r="S1902" s="14" t="n"/>
      <c r="T1902" s="14">
        <f>IF(OR($J1902="",$O1902=""),"",$O1902/$J1902)</f>
        <v/>
      </c>
      <c r="U1902" s="14" t="inlineStr">
        <is>
          <t>Concluído</t>
        </is>
      </c>
      <c r="V1902" s="14" t="n"/>
      <c r="W1902" s="14" t="n"/>
      <c r="X1902" s="14" t="n"/>
      <c r="Y1902" s="14" t="n"/>
      <c r="Z1902" s="14" t="n"/>
      <c r="AA1902" s="11" t="n"/>
      <c r="AB1902" s="14">
        <f>B1902&amp;"|"&amp;I1902</f>
        <v/>
      </c>
      <c r="AC1902">
        <f>IF($B1902="","","|"&amp;SUBSTITUTE(TRIM(SUBSTITUTE(SUBSTITUTE(SUBSTITUTE(SUBSTITUTE(SUBSTITUTE(SUBSTITUTE(SUBSTITUTE(SUBSTITUTE(SUBSTITUTE(SUBSTITUTE(SUBSTITUTE(SUBSTITUTE(SUBSTITUTE(SUBSTITUTE(TRIM($B1902&amp;""),CHAR(10)," "),CHAR(13)," "),"."," "),";"," "),","," "),"/"," "),"+"," "),"-"," "),"  "," "),"  "," "),"  "," "),"  "," "),"  "," "),"  "," "))," ","|")&amp;"|")</f>
        <v/>
      </c>
      <c r="AD1902">
        <f>TRIM($I1902&amp;"")</f>
        <v/>
      </c>
    </row>
    <row r="1903" ht="24" customHeight="1">
      <c r="A1903" s="9" t="n">
        <v>46209</v>
      </c>
      <c r="B1903" s="14" t="inlineStr">
        <is>
          <t>10199,10201</t>
        </is>
      </c>
      <c r="C1903" s="14" t="n"/>
      <c r="D1903" s="14" t="inlineStr">
        <is>
          <t>32 TAPEÇARIA</t>
        </is>
      </c>
      <c r="E1903" s="14" t="inlineStr">
        <is>
          <t>30004807</t>
        </is>
      </c>
      <c r="F1903" s="14" t="inlineStr">
        <is>
          <t>ASSENTO ESTOFADO - CAD SANTIAGO</t>
        </is>
      </c>
      <c r="G1903" s="14" t="inlineStr">
        <is>
          <t>32 TAPEÇARIA</t>
        </is>
      </c>
      <c r="H1903" s="14" t="inlineStr">
        <is>
          <t>32 TAPEÇARIA</t>
        </is>
      </c>
      <c r="I1903" s="9" t="inlineStr">
        <is>
          <t>32 TAPEÇARIA</t>
        </is>
      </c>
      <c r="J1903" s="9" t="n">
        <v>48</v>
      </c>
      <c r="K1903" s="14">
        <f>IF($E1903="","",IFERROR(INDEX('01_Cad_Pecas'!$H$2:$H$5000,MATCH($E1903,'01_Cad_Pecas'!$D$2:$D$5000,0)),IFERROR(INDEX('01_Cad_Pecas'!$H$2:$H$5000,MATCH(VALUE($E1903),'01_Cad_Pecas'!$D$2:$D$5000,0)),"")))</f>
        <v/>
      </c>
      <c r="L1903" s="14">
        <f>IF($E1903="","",IFERROR(INDEX('01_Cad_Pecas'!$I$2:$I$5000,MATCH($E1903,'01_Cad_Pecas'!$D$2:$D$5000,0)),IFERROR(INDEX('01_Cad_Pecas'!$I$2:$I$5000,MATCH(VALUE($E1903),'01_Cad_Pecas'!$D$2:$D$5000,0)),"")))</f>
        <v/>
      </c>
      <c r="M1903" s="14">
        <f>IF(OR($J1903="",$L1903=""),"",IF($K1903="",0,$K1903)+$J1903*$L1903)</f>
        <v/>
      </c>
      <c r="N1903" s="14" t="n">
        <v>46209</v>
      </c>
      <c r="O1903" s="14" t="n">
        <v>48</v>
      </c>
      <c r="P1903" s="14" t="n"/>
      <c r="Q1903" s="14" t="n"/>
      <c r="R1903" s="14" t="n"/>
      <c r="S1903" s="14" t="n"/>
      <c r="T1903" s="14">
        <f>IF(OR($J1903="",$O1903=""),"",$O1903/$J1903)</f>
        <v/>
      </c>
      <c r="U1903" s="14" t="inlineStr">
        <is>
          <t>Concluído</t>
        </is>
      </c>
      <c r="V1903" s="14" t="n"/>
      <c r="W1903" s="14" t="n"/>
      <c r="X1903" s="14" t="n"/>
      <c r="Y1903" s="14" t="n"/>
      <c r="Z1903" s="14" t="n"/>
      <c r="AA1903" s="11" t="n"/>
      <c r="AB1903" s="14">
        <f>B1903&amp;"|"&amp;I1903</f>
        <v/>
      </c>
      <c r="AC1903">
        <f>IF($B1903="","","|"&amp;SUBSTITUTE(TRIM(SUBSTITUTE(SUBSTITUTE(SUBSTITUTE(SUBSTITUTE(SUBSTITUTE(SUBSTITUTE(SUBSTITUTE(SUBSTITUTE(SUBSTITUTE(SUBSTITUTE(SUBSTITUTE(SUBSTITUTE(SUBSTITUTE(SUBSTITUTE(TRIM($B1903&amp;""),CHAR(10)," "),CHAR(13)," "),"."," "),";"," "),","," "),"/"," "),"+"," "),"-"," "),"  "," "),"  "," "),"  "," "),"  "," "),"  "," "),"  "," "))," ","|")&amp;"|")</f>
        <v/>
      </c>
      <c r="AD1903">
        <f>TRIM($I1903&amp;"")</f>
        <v/>
      </c>
    </row>
    <row r="1904" ht="24" customHeight="1">
      <c r="A1904" s="9" t="n">
        <v>46209</v>
      </c>
      <c r="B1904" s="14" t="inlineStr">
        <is>
          <t>10199,10201</t>
        </is>
      </c>
      <c r="C1904" s="14" t="n"/>
      <c r="D1904" s="14" t="inlineStr">
        <is>
          <t>32 TAPEÇARIA</t>
        </is>
      </c>
      <c r="E1904" s="14" t="inlineStr">
        <is>
          <t>30006106</t>
        </is>
      </c>
      <c r="F1904" s="14" t="inlineStr">
        <is>
          <t>TELINHA ENCOSTO - CADEIRA SANTIAGO NEW</t>
        </is>
      </c>
      <c r="G1904" s="14" t="inlineStr">
        <is>
          <t>32 TAPEÇARIA</t>
        </is>
      </c>
      <c r="H1904" s="14" t="inlineStr">
        <is>
          <t>32 TAPEÇARIA</t>
        </is>
      </c>
      <c r="I1904" s="9" t="inlineStr">
        <is>
          <t>32 TAPEÇARIA</t>
        </is>
      </c>
      <c r="J1904" s="9" t="n">
        <v>48</v>
      </c>
      <c r="K1904" s="14">
        <f>IF($E1904="","",IFERROR(INDEX('01_Cad_Pecas'!$H$2:$H$5000,MATCH($E1904,'01_Cad_Pecas'!$D$2:$D$5000,0)),IFERROR(INDEX('01_Cad_Pecas'!$H$2:$H$5000,MATCH(VALUE($E1904),'01_Cad_Pecas'!$D$2:$D$5000,0)),"")))</f>
        <v/>
      </c>
      <c r="L1904" s="14">
        <f>IF($E1904="","",IFERROR(INDEX('01_Cad_Pecas'!$I$2:$I$5000,MATCH($E1904,'01_Cad_Pecas'!$D$2:$D$5000,0)),IFERROR(INDEX('01_Cad_Pecas'!$I$2:$I$5000,MATCH(VALUE($E1904),'01_Cad_Pecas'!$D$2:$D$5000,0)),"")))</f>
        <v/>
      </c>
      <c r="M1904" s="14">
        <f>IF(OR($J1904="",$L1904=""),"",IF($K1904="",0,$K1904)+$J1904*$L1904)</f>
        <v/>
      </c>
      <c r="N1904" s="14" t="n">
        <v>46209</v>
      </c>
      <c r="O1904" s="14" t="n">
        <v>48</v>
      </c>
      <c r="P1904" s="14" t="n"/>
      <c r="Q1904" s="14" t="n"/>
      <c r="R1904" s="14" t="n"/>
      <c r="S1904" s="14" t="n"/>
      <c r="T1904" s="14">
        <f>IF(OR($J1904="",$O1904=""),"",$O1904/$J1904)</f>
        <v/>
      </c>
      <c r="U1904" s="14" t="inlineStr">
        <is>
          <t>Concluído</t>
        </is>
      </c>
      <c r="V1904" s="14" t="n"/>
      <c r="W1904" s="14" t="n"/>
      <c r="X1904" s="14" t="n"/>
      <c r="Y1904" s="14" t="n"/>
      <c r="Z1904" s="14" t="n"/>
      <c r="AA1904" s="11" t="n"/>
      <c r="AB1904" s="14">
        <f>B1904&amp;"|"&amp;I1904</f>
        <v/>
      </c>
      <c r="AC1904">
        <f>IF($B1904="","","|"&amp;SUBSTITUTE(TRIM(SUBSTITUTE(SUBSTITUTE(SUBSTITUTE(SUBSTITUTE(SUBSTITUTE(SUBSTITUTE(SUBSTITUTE(SUBSTITUTE(SUBSTITUTE(SUBSTITUTE(SUBSTITUTE(SUBSTITUTE(SUBSTITUTE(SUBSTITUTE(TRIM($B1904&amp;""),CHAR(10)," "),CHAR(13)," "),"."," "),";"," "),","," "),"/"," "),"+"," "),"-"," "),"  "," "),"  "," "),"  "," "),"  "," "),"  "," "),"  "," "))," ","|")&amp;"|")</f>
        <v/>
      </c>
      <c r="AD1904">
        <f>TRIM($I1904&amp;"")</f>
        <v/>
      </c>
    </row>
    <row r="1905" ht="24" customHeight="1">
      <c r="A1905" s="9" t="n">
        <v>46209</v>
      </c>
      <c r="B1905" s="14" t="inlineStr">
        <is>
          <t>10199,10201</t>
        </is>
      </c>
      <c r="C1905" s="14" t="n"/>
      <c r="D1905" s="14" t="inlineStr">
        <is>
          <t>32 TAPEÇARIA</t>
        </is>
      </c>
      <c r="E1905" s="14" t="inlineStr">
        <is>
          <t>30008106</t>
        </is>
      </c>
      <c r="F1905" s="14" t="inlineStr">
        <is>
          <t>ASSENTO ESTOFADO - CADEIRA CORDOBA</t>
        </is>
      </c>
      <c r="G1905" s="14" t="inlineStr">
        <is>
          <t>32 TAPEÇARIA</t>
        </is>
      </c>
      <c r="H1905" s="14" t="inlineStr">
        <is>
          <t>32 TAPEÇARIA</t>
        </is>
      </c>
      <c r="I1905" s="9" t="inlineStr">
        <is>
          <t>32 TAPEÇARIA</t>
        </is>
      </c>
      <c r="J1905" s="9" t="n">
        <v>60</v>
      </c>
      <c r="K1905" s="14">
        <f>IF($E1905="","",IFERROR(INDEX('01_Cad_Pecas'!$H$2:$H$5000,MATCH($E1905,'01_Cad_Pecas'!$D$2:$D$5000,0)),IFERROR(INDEX('01_Cad_Pecas'!$H$2:$H$5000,MATCH(VALUE($E1905),'01_Cad_Pecas'!$D$2:$D$5000,0)),"")))</f>
        <v/>
      </c>
      <c r="L1905" s="14">
        <f>IF($E1905="","",IFERROR(INDEX('01_Cad_Pecas'!$I$2:$I$5000,MATCH($E1905,'01_Cad_Pecas'!$D$2:$D$5000,0)),IFERROR(INDEX('01_Cad_Pecas'!$I$2:$I$5000,MATCH(VALUE($E1905),'01_Cad_Pecas'!$D$2:$D$5000,0)),"")))</f>
        <v/>
      </c>
      <c r="M1905" s="14">
        <f>IF(OR($J1905="",$L1905=""),"",IF($K1905="",0,$K1905)+$J1905*$L1905)</f>
        <v/>
      </c>
      <c r="N1905" s="14" t="n">
        <v>46209</v>
      </c>
      <c r="O1905" s="14" t="n">
        <v>60</v>
      </c>
      <c r="P1905" s="14" t="n"/>
      <c r="Q1905" s="14" t="n"/>
      <c r="R1905" s="14" t="n"/>
      <c r="S1905" s="14" t="n"/>
      <c r="T1905" s="14">
        <f>IF(OR($J1905="",$O1905=""),"",$O1905/$J1905)</f>
        <v/>
      </c>
      <c r="U1905" s="14" t="inlineStr">
        <is>
          <t>Concluído</t>
        </is>
      </c>
      <c r="V1905" s="14" t="n"/>
      <c r="W1905" s="14" t="n"/>
      <c r="X1905" s="14" t="n"/>
      <c r="Y1905" s="14" t="n"/>
      <c r="Z1905" s="14" t="n"/>
      <c r="AA1905" s="11" t="n"/>
      <c r="AB1905" s="14">
        <f>B1905&amp;"|"&amp;I1905</f>
        <v/>
      </c>
      <c r="AC1905">
        <f>IF($B1905="","","|"&amp;SUBSTITUTE(TRIM(SUBSTITUTE(SUBSTITUTE(SUBSTITUTE(SUBSTITUTE(SUBSTITUTE(SUBSTITUTE(SUBSTITUTE(SUBSTITUTE(SUBSTITUTE(SUBSTITUTE(SUBSTITUTE(SUBSTITUTE(SUBSTITUTE(SUBSTITUTE(TRIM($B1905&amp;""),CHAR(10)," "),CHAR(13)," "),"."," "),";"," "),","," "),"/"," "),"+"," "),"-"," "),"  "," "),"  "," "),"  "," "),"  "," "),"  "," "),"  "," "))," ","|")&amp;"|")</f>
        <v/>
      </c>
      <c r="AD1905">
        <f>TRIM($I1905&amp;"")</f>
        <v/>
      </c>
    </row>
    <row r="1906" ht="24" customHeight="1">
      <c r="A1906" s="9" t="n">
        <v>46211</v>
      </c>
      <c r="B1906" s="14" t="inlineStr">
        <is>
          <t>10200,10202,10205</t>
        </is>
      </c>
      <c r="C1906" s="14" t="n"/>
      <c r="D1906" s="14" t="inlineStr">
        <is>
          <t>32 TAPEÇARIA</t>
        </is>
      </c>
      <c r="E1906" s="14" t="inlineStr">
        <is>
          <t>30001212</t>
        </is>
      </c>
      <c r="F1906" s="14" t="inlineStr">
        <is>
          <t>ENCOSTO ESTOFADO - CADEIRA DUBAI PÉ INTEIRO</t>
        </is>
      </c>
      <c r="G1906" s="14" t="inlineStr">
        <is>
          <t>32 TAPEÇARIA</t>
        </is>
      </c>
      <c r="H1906" s="14" t="inlineStr">
        <is>
          <t>32 TAPEÇARIA</t>
        </is>
      </c>
      <c r="I1906" s="9" t="inlineStr">
        <is>
          <t>32 TAPEÇARIA</t>
        </is>
      </c>
      <c r="J1906" s="9" t="n">
        <v>4</v>
      </c>
      <c r="K1906" s="14">
        <f>IF($E1906="","",IFERROR(INDEX('01_Cad_Pecas'!$H$2:$H$5000,MATCH($E1906,'01_Cad_Pecas'!$D$2:$D$5000,0)),IFERROR(INDEX('01_Cad_Pecas'!$H$2:$H$5000,MATCH(VALUE($E1906),'01_Cad_Pecas'!$D$2:$D$5000,0)),"")))</f>
        <v/>
      </c>
      <c r="L1906" s="14">
        <f>IF($E1906="","",IFERROR(INDEX('01_Cad_Pecas'!$I$2:$I$5000,MATCH($E1906,'01_Cad_Pecas'!$D$2:$D$5000,0)),IFERROR(INDEX('01_Cad_Pecas'!$I$2:$I$5000,MATCH(VALUE($E1906),'01_Cad_Pecas'!$D$2:$D$5000,0)),"")))</f>
        <v/>
      </c>
      <c r="M1906" s="14">
        <f>IF(OR($J1906="",$L1906=""),"",IF($K1906="",0,$K1906)+$J1906*$L1906)</f>
        <v/>
      </c>
      <c r="N1906" s="14" t="n">
        <v>46209</v>
      </c>
      <c r="O1906" s="14" t="n">
        <v>4</v>
      </c>
      <c r="P1906" s="14" t="n"/>
      <c r="Q1906" s="14" t="n"/>
      <c r="R1906" s="14" t="n"/>
      <c r="S1906" s="14" t="n"/>
      <c r="T1906" s="14">
        <f>IF(OR($J1906="",$O1906=""),"",$O1906/$J1906)</f>
        <v/>
      </c>
      <c r="U1906" s="14" t="inlineStr">
        <is>
          <t>Concluído</t>
        </is>
      </c>
      <c r="V1906" s="14" t="n"/>
      <c r="W1906" s="14" t="n"/>
      <c r="X1906" s="14" t="n"/>
      <c r="Y1906" s="14" t="n"/>
      <c r="Z1906" s="14" t="n"/>
      <c r="AA1906" s="11" t="n"/>
      <c r="AB1906" s="14">
        <f>B1906&amp;"|"&amp;I1906</f>
        <v/>
      </c>
      <c r="AC1906">
        <f>IF($B1906="","","|"&amp;SUBSTITUTE(TRIM(SUBSTITUTE(SUBSTITUTE(SUBSTITUTE(SUBSTITUTE(SUBSTITUTE(SUBSTITUTE(SUBSTITUTE(SUBSTITUTE(SUBSTITUTE(SUBSTITUTE(SUBSTITUTE(SUBSTITUTE(SUBSTITUTE(SUBSTITUTE(TRIM($B1906&amp;""),CHAR(10)," "),CHAR(13)," "),"."," "),";"," "),","," "),"/"," "),"+"," "),"-"," "),"  "," "),"  "," "),"  "," "),"  "," "),"  "," "),"  "," "))," ","|")&amp;"|")</f>
        <v/>
      </c>
      <c r="AD1906">
        <f>TRIM($I1906&amp;"")</f>
        <v/>
      </c>
    </row>
    <row r="1907" ht="24" customHeight="1">
      <c r="A1907" s="9" t="n">
        <v>46211</v>
      </c>
      <c r="B1907" s="14" t="inlineStr">
        <is>
          <t>10200,10202,10205</t>
        </is>
      </c>
      <c r="C1907" s="14" t="n"/>
      <c r="D1907" s="14" t="inlineStr">
        <is>
          <t>32 TAPEÇARIA</t>
        </is>
      </c>
      <c r="E1907" s="14" t="inlineStr">
        <is>
          <t>30001213</t>
        </is>
      </c>
      <c r="F1907" s="14" t="inlineStr">
        <is>
          <t>ASSENTO ESTOFADO - CADEIRA PÉ INTEIRO</t>
        </is>
      </c>
      <c r="G1907" s="14" t="inlineStr">
        <is>
          <t>32 TAPEÇARIA</t>
        </is>
      </c>
      <c r="H1907" s="14" t="inlineStr">
        <is>
          <t>32 TAPEÇARIA</t>
        </is>
      </c>
      <c r="I1907" s="9" t="inlineStr">
        <is>
          <t>32 TAPEÇARIA</t>
        </is>
      </c>
      <c r="J1907" s="9" t="n">
        <v>70</v>
      </c>
      <c r="K1907" s="14">
        <f>IF($E1907="","",IFERROR(INDEX('01_Cad_Pecas'!$H$2:$H$5000,MATCH($E1907,'01_Cad_Pecas'!$D$2:$D$5000,0)),IFERROR(INDEX('01_Cad_Pecas'!$H$2:$H$5000,MATCH(VALUE($E1907),'01_Cad_Pecas'!$D$2:$D$5000,0)),"")))</f>
        <v/>
      </c>
      <c r="L1907" s="14">
        <f>IF($E1907="","",IFERROR(INDEX('01_Cad_Pecas'!$I$2:$I$5000,MATCH($E1907,'01_Cad_Pecas'!$D$2:$D$5000,0)),IFERROR(INDEX('01_Cad_Pecas'!$I$2:$I$5000,MATCH(VALUE($E1907),'01_Cad_Pecas'!$D$2:$D$5000,0)),"")))</f>
        <v/>
      </c>
      <c r="M1907" s="14">
        <f>IF(OR($J1907="",$L1907=""),"",IF($K1907="",0,$K1907)+$J1907*$L1907)</f>
        <v/>
      </c>
      <c r="N1907" s="14" t="n">
        <v>46209</v>
      </c>
      <c r="O1907" s="14" t="n">
        <v>70</v>
      </c>
      <c r="P1907" s="14" t="n"/>
      <c r="Q1907" s="14" t="n"/>
      <c r="R1907" s="14" t="n"/>
      <c r="S1907" s="14" t="n"/>
      <c r="T1907" s="14">
        <f>IF(OR($J1907="",$O1907=""),"",$O1907/$J1907)</f>
        <v/>
      </c>
      <c r="U1907" s="14" t="inlineStr">
        <is>
          <t>Concluído</t>
        </is>
      </c>
      <c r="V1907" s="14" t="n"/>
      <c r="W1907" s="14" t="n"/>
      <c r="X1907" s="14" t="n"/>
      <c r="Y1907" s="14" t="n"/>
      <c r="Z1907" s="14" t="n"/>
      <c r="AA1907" s="11" t="n"/>
      <c r="AB1907" s="14">
        <f>B1907&amp;"|"&amp;I1907</f>
        <v/>
      </c>
      <c r="AC1907">
        <f>IF($B1907="","","|"&amp;SUBSTITUTE(TRIM(SUBSTITUTE(SUBSTITUTE(SUBSTITUTE(SUBSTITUTE(SUBSTITUTE(SUBSTITUTE(SUBSTITUTE(SUBSTITUTE(SUBSTITUTE(SUBSTITUTE(SUBSTITUTE(SUBSTITUTE(SUBSTITUTE(SUBSTITUTE(TRIM($B1907&amp;""),CHAR(10)," "),CHAR(13)," "),"."," "),";"," "),","," "),"/"," "),"+"," "),"-"," "),"  "," "),"  "," "),"  "," "),"  "," "),"  "," "),"  "," "))," ","|")&amp;"|")</f>
        <v/>
      </c>
      <c r="AD1907">
        <f>TRIM($I1907&amp;"")</f>
        <v/>
      </c>
    </row>
    <row r="1908" ht="24" customHeight="1">
      <c r="A1908" s="9" t="n">
        <v>46211</v>
      </c>
      <c r="B1908" s="14" t="inlineStr">
        <is>
          <t>10200,10202,10205</t>
        </is>
      </c>
      <c r="C1908" s="14" t="n"/>
      <c r="D1908" s="14" t="inlineStr">
        <is>
          <t>32 TAPEÇARIA</t>
        </is>
      </c>
      <c r="E1908" s="14" t="inlineStr">
        <is>
          <t>30001412</t>
        </is>
      </c>
      <c r="F1908" s="14" t="inlineStr">
        <is>
          <t>ENCOSTO ESTOFADO MENOR - CADEIRA PÉ INTEIRO</t>
        </is>
      </c>
      <c r="G1908" s="14" t="inlineStr">
        <is>
          <t>32 TAPEÇARIA</t>
        </is>
      </c>
      <c r="H1908" s="14" t="inlineStr">
        <is>
          <t>32 TAPEÇARIA</t>
        </is>
      </c>
      <c r="I1908" s="9" t="inlineStr">
        <is>
          <t>32 TAPEÇARIA</t>
        </is>
      </c>
      <c r="J1908" s="9" t="n">
        <v>6</v>
      </c>
      <c r="K1908" s="14">
        <f>IF($E1908="","",IFERROR(INDEX('01_Cad_Pecas'!$H$2:$H$5000,MATCH($E1908,'01_Cad_Pecas'!$D$2:$D$5000,0)),IFERROR(INDEX('01_Cad_Pecas'!$H$2:$H$5000,MATCH(VALUE($E1908),'01_Cad_Pecas'!$D$2:$D$5000,0)),"")))</f>
        <v/>
      </c>
      <c r="L1908" s="14">
        <f>IF($E1908="","",IFERROR(INDEX('01_Cad_Pecas'!$I$2:$I$5000,MATCH($E1908,'01_Cad_Pecas'!$D$2:$D$5000,0)),IFERROR(INDEX('01_Cad_Pecas'!$I$2:$I$5000,MATCH(VALUE($E1908),'01_Cad_Pecas'!$D$2:$D$5000,0)),"")))</f>
        <v/>
      </c>
      <c r="M1908" s="14">
        <f>IF(OR($J1908="",$L1908=""),"",IF($K1908="",0,$K1908)+$J1908*$L1908)</f>
        <v/>
      </c>
      <c r="N1908" s="14" t="n">
        <v>46209</v>
      </c>
      <c r="O1908" s="14" t="n">
        <v>6</v>
      </c>
      <c r="P1908" s="14" t="n"/>
      <c r="Q1908" s="14" t="n"/>
      <c r="R1908" s="14" t="n"/>
      <c r="S1908" s="14" t="n"/>
      <c r="T1908" s="14">
        <f>IF(OR($J1908="",$O1908=""),"",$O1908/$J1908)</f>
        <v/>
      </c>
      <c r="U1908" s="14" t="inlineStr">
        <is>
          <t>Concluído</t>
        </is>
      </c>
      <c r="V1908" s="14" t="n"/>
      <c r="W1908" s="14" t="n"/>
      <c r="X1908" s="14" t="n"/>
      <c r="Y1908" s="14" t="n"/>
      <c r="Z1908" s="14" t="n"/>
      <c r="AA1908" s="11" t="n"/>
      <c r="AB1908" s="14">
        <f>B1908&amp;"|"&amp;I1908</f>
        <v/>
      </c>
      <c r="AC1908">
        <f>IF($B1908="","","|"&amp;SUBSTITUTE(TRIM(SUBSTITUTE(SUBSTITUTE(SUBSTITUTE(SUBSTITUTE(SUBSTITUTE(SUBSTITUTE(SUBSTITUTE(SUBSTITUTE(SUBSTITUTE(SUBSTITUTE(SUBSTITUTE(SUBSTITUTE(SUBSTITUTE(SUBSTITUTE(TRIM($B1908&amp;""),CHAR(10)," "),CHAR(13)," "),"."," "),";"," "),","," "),"/"," "),"+"," "),"-"," "),"  "," "),"  "," "),"  "," "),"  "," "),"  "," "),"  "," "))," ","|")&amp;"|")</f>
        <v/>
      </c>
      <c r="AD1908">
        <f>TRIM($I1908&amp;"")</f>
        <v/>
      </c>
    </row>
    <row r="1909" ht="24" customHeight="1">
      <c r="A1909" s="9" t="n">
        <v>46211</v>
      </c>
      <c r="B1909" s="14" t="inlineStr">
        <is>
          <t>10200,10202,10205</t>
        </is>
      </c>
      <c r="C1909" s="14" t="n"/>
      <c r="D1909" s="14" t="inlineStr">
        <is>
          <t>32 TAPEÇARIA</t>
        </is>
      </c>
      <c r="E1909" s="14" t="inlineStr">
        <is>
          <t>30003212</t>
        </is>
      </c>
      <c r="F1909" s="14" t="inlineStr">
        <is>
          <t>ENCOSTO ESTOFADO MENOR - CADEIRA PI NOVA YORK</t>
        </is>
      </c>
      <c r="G1909" s="14" t="inlineStr">
        <is>
          <t>32 TAPEÇARIA</t>
        </is>
      </c>
      <c r="H1909" s="14" t="inlineStr">
        <is>
          <t>32 TAPEÇARIA</t>
        </is>
      </c>
      <c r="I1909" s="9" t="inlineStr">
        <is>
          <t>32 TAPEÇARIA</t>
        </is>
      </c>
      <c r="J1909" s="9" t="n">
        <v>60</v>
      </c>
      <c r="K1909" s="14">
        <f>IF($E1909="","",IFERROR(INDEX('01_Cad_Pecas'!$H$2:$H$5000,MATCH($E1909,'01_Cad_Pecas'!$D$2:$D$5000,0)),IFERROR(INDEX('01_Cad_Pecas'!$H$2:$H$5000,MATCH(VALUE($E1909),'01_Cad_Pecas'!$D$2:$D$5000,0)),"")))</f>
        <v/>
      </c>
      <c r="L1909" s="14">
        <f>IF($E1909="","",IFERROR(INDEX('01_Cad_Pecas'!$I$2:$I$5000,MATCH($E1909,'01_Cad_Pecas'!$D$2:$D$5000,0)),IFERROR(INDEX('01_Cad_Pecas'!$I$2:$I$5000,MATCH(VALUE($E1909),'01_Cad_Pecas'!$D$2:$D$5000,0)),"")))</f>
        <v/>
      </c>
      <c r="M1909" s="14">
        <f>IF(OR($J1909="",$L1909=""),"",IF($K1909="",0,$K1909)+$J1909*$L1909)</f>
        <v/>
      </c>
      <c r="N1909" s="14" t="n">
        <v>46212</v>
      </c>
      <c r="O1909" s="14" t="n">
        <v>60</v>
      </c>
      <c r="P1909" s="14" t="n"/>
      <c r="Q1909" s="14" t="n"/>
      <c r="R1909" s="14" t="n"/>
      <c r="S1909" s="14" t="n"/>
      <c r="T1909" s="14">
        <f>IF(OR($J1909="",$O1909=""),"",$O1909/$J1909)</f>
        <v/>
      </c>
      <c r="U1909" s="14" t="inlineStr">
        <is>
          <t>Concluído</t>
        </is>
      </c>
      <c r="V1909" s="14" t="n"/>
      <c r="W1909" s="14" t="n"/>
      <c r="X1909" s="14" t="n"/>
      <c r="Y1909" s="14" t="n"/>
      <c r="Z1909" s="14" t="n"/>
      <c r="AA1909" s="11" t="n"/>
      <c r="AB1909" s="14">
        <f>B1909&amp;"|"&amp;I1909</f>
        <v/>
      </c>
      <c r="AC1909">
        <f>IF($B1909="","","|"&amp;SUBSTITUTE(TRIM(SUBSTITUTE(SUBSTITUTE(SUBSTITUTE(SUBSTITUTE(SUBSTITUTE(SUBSTITUTE(SUBSTITUTE(SUBSTITUTE(SUBSTITUTE(SUBSTITUTE(SUBSTITUTE(SUBSTITUTE(SUBSTITUTE(SUBSTITUTE(TRIM($B1909&amp;""),CHAR(10)," "),CHAR(13)," "),"."," "),";"," "),","," "),"/"," "),"+"," "),"-"," "),"  "," "),"  "," "),"  "," "),"  "," "),"  "," "),"  "," "))," ","|")&amp;"|")</f>
        <v/>
      </c>
      <c r="AD1909">
        <f>TRIM($I1909&amp;"")</f>
        <v/>
      </c>
    </row>
    <row r="1910" ht="24" customHeight="1">
      <c r="A1910" s="9" t="n">
        <v>46211</v>
      </c>
      <c r="B1910" s="14" t="inlineStr">
        <is>
          <t>10200,10202,10205</t>
        </is>
      </c>
      <c r="C1910" s="14" t="n"/>
      <c r="D1910" s="14" t="inlineStr">
        <is>
          <t>32 TAPEÇARIA</t>
        </is>
      </c>
      <c r="E1910" s="14" t="inlineStr">
        <is>
          <t>30008105</t>
        </is>
      </c>
      <c r="F1910" s="14" t="inlineStr">
        <is>
          <t>ENCOSTO TAPECADO CAD. CORDOBA</t>
        </is>
      </c>
      <c r="G1910" s="14" t="inlineStr">
        <is>
          <t>32 TAPEÇARIA</t>
        </is>
      </c>
      <c r="H1910" s="14" t="inlineStr">
        <is>
          <t>32 TAPEÇARIA</t>
        </is>
      </c>
      <c r="I1910" s="9" t="inlineStr">
        <is>
          <t>32 TAPEÇARIA</t>
        </is>
      </c>
      <c r="J1910" s="9" t="n">
        <v>36</v>
      </c>
      <c r="K1910" s="14">
        <f>IF($E1910="","",IFERROR(INDEX('01_Cad_Pecas'!$H$2:$H$5000,MATCH($E1910,'01_Cad_Pecas'!$D$2:$D$5000,0)),IFERROR(INDEX('01_Cad_Pecas'!$H$2:$H$5000,MATCH(VALUE($E1910),'01_Cad_Pecas'!$D$2:$D$5000,0)),"")))</f>
        <v/>
      </c>
      <c r="L1910" s="14">
        <f>IF($E1910="","",IFERROR(INDEX('01_Cad_Pecas'!$I$2:$I$5000,MATCH($E1910,'01_Cad_Pecas'!$D$2:$D$5000,0)),IFERROR(INDEX('01_Cad_Pecas'!$I$2:$I$5000,MATCH(VALUE($E1910),'01_Cad_Pecas'!$D$2:$D$5000,0)),"")))</f>
        <v/>
      </c>
      <c r="M1910" s="14">
        <f>IF(OR($J1910="",$L1910=""),"",IF($K1910="",0,$K1910)+$J1910*$L1910)</f>
        <v/>
      </c>
      <c r="N1910" s="14" t="n">
        <v>46212</v>
      </c>
      <c r="O1910" s="14" t="n">
        <v>36</v>
      </c>
      <c r="P1910" s="14" t="n"/>
      <c r="Q1910" s="14" t="n"/>
      <c r="R1910" s="14" t="n"/>
      <c r="S1910" s="14" t="n"/>
      <c r="T1910" s="14">
        <f>IF(OR($J1910="",$O1910=""),"",$O1910/$J1910)</f>
        <v/>
      </c>
      <c r="U1910" s="14" t="inlineStr">
        <is>
          <t>Concluído</t>
        </is>
      </c>
      <c r="V1910" s="14" t="n"/>
      <c r="W1910" s="14" t="n"/>
      <c r="X1910" s="14" t="n"/>
      <c r="Y1910" s="14" t="n"/>
      <c r="Z1910" s="14" t="n"/>
      <c r="AA1910" s="11" t="n"/>
      <c r="AB1910" s="14">
        <f>B1910&amp;"|"&amp;I1910</f>
        <v/>
      </c>
      <c r="AC1910">
        <f>IF($B1910="","","|"&amp;SUBSTITUTE(TRIM(SUBSTITUTE(SUBSTITUTE(SUBSTITUTE(SUBSTITUTE(SUBSTITUTE(SUBSTITUTE(SUBSTITUTE(SUBSTITUTE(SUBSTITUTE(SUBSTITUTE(SUBSTITUTE(SUBSTITUTE(SUBSTITUTE(SUBSTITUTE(TRIM($B1910&amp;""),CHAR(10)," "),CHAR(13)," "),"."," "),";"," "),","," "),"/"," "),"+"," "),"-"," "),"  "," "),"  "," "),"  "," "),"  "," "),"  "," "),"  "," "))," ","|")&amp;"|")</f>
        <v/>
      </c>
      <c r="AD1910">
        <f>TRIM($I1910&amp;"")</f>
        <v/>
      </c>
    </row>
    <row r="1911" ht="24" customHeight="1">
      <c r="A1911" s="9" t="n">
        <v>46211</v>
      </c>
      <c r="B1911" s="14" t="inlineStr">
        <is>
          <t>10200,10202,10205</t>
        </is>
      </c>
      <c r="C1911" s="14" t="n"/>
      <c r="D1911" s="14" t="inlineStr">
        <is>
          <t>32 TAPEÇARIA</t>
        </is>
      </c>
      <c r="E1911" s="14" t="inlineStr">
        <is>
          <t>30004807</t>
        </is>
      </c>
      <c r="F1911" s="14" t="inlineStr">
        <is>
          <t>ASSENTO ESTOFADO - CAD SANTIAGO</t>
        </is>
      </c>
      <c r="G1911" s="14" t="inlineStr">
        <is>
          <t>32 TAPEÇARIA</t>
        </is>
      </c>
      <c r="H1911" s="14" t="inlineStr">
        <is>
          <t>32 TAPEÇARIA</t>
        </is>
      </c>
      <c r="I1911" s="9" t="inlineStr">
        <is>
          <t>32 TAPEÇARIA</t>
        </is>
      </c>
      <c r="J1911" s="9" t="n">
        <v>478</v>
      </c>
      <c r="K1911" s="14">
        <f>IF($E1911="","",IFERROR(INDEX('01_Cad_Pecas'!$H$2:$H$5000,MATCH($E1911,'01_Cad_Pecas'!$D$2:$D$5000,0)),IFERROR(INDEX('01_Cad_Pecas'!$H$2:$H$5000,MATCH(VALUE($E1911),'01_Cad_Pecas'!$D$2:$D$5000,0)),"")))</f>
        <v/>
      </c>
      <c r="L1911" s="14">
        <f>IF($E1911="","",IFERROR(INDEX('01_Cad_Pecas'!$I$2:$I$5000,MATCH($E1911,'01_Cad_Pecas'!$D$2:$D$5000,0)),IFERROR(INDEX('01_Cad_Pecas'!$I$2:$I$5000,MATCH(VALUE($E1911),'01_Cad_Pecas'!$D$2:$D$5000,0)),"")))</f>
        <v/>
      </c>
      <c r="M1911" s="14">
        <f>IF(OR($J1911="",$L1911=""),"",IF($K1911="",0,$K1911)+$J1911*$L1911)</f>
        <v/>
      </c>
      <c r="N1911" s="14" t="n">
        <v>46212</v>
      </c>
      <c r="O1911" s="14" t="n">
        <v>478</v>
      </c>
      <c r="P1911" s="14" t="n"/>
      <c r="Q1911" s="14" t="n"/>
      <c r="R1911" s="14" t="n"/>
      <c r="S1911" s="14" t="n"/>
      <c r="T1911" s="14">
        <f>IF(OR($J1911="",$O1911=""),"",$O1911/$J1911)</f>
        <v/>
      </c>
      <c r="U1911" s="14" t="inlineStr">
        <is>
          <t>Concluído</t>
        </is>
      </c>
      <c r="V1911" s="14" t="n"/>
      <c r="W1911" s="14" t="n"/>
      <c r="X1911" s="14" t="n"/>
      <c r="Y1911" s="14" t="n"/>
      <c r="Z1911" s="14" t="n"/>
      <c r="AA1911" s="11" t="n"/>
      <c r="AB1911" s="14">
        <f>B1911&amp;"|"&amp;I1911</f>
        <v/>
      </c>
      <c r="AC1911">
        <f>IF($B1911="","","|"&amp;SUBSTITUTE(TRIM(SUBSTITUTE(SUBSTITUTE(SUBSTITUTE(SUBSTITUTE(SUBSTITUTE(SUBSTITUTE(SUBSTITUTE(SUBSTITUTE(SUBSTITUTE(SUBSTITUTE(SUBSTITUTE(SUBSTITUTE(SUBSTITUTE(SUBSTITUTE(TRIM($B1911&amp;""),CHAR(10)," "),CHAR(13)," "),"."," "),";"," "),","," "),"/"," "),"+"," "),"-"," "),"  "," "),"  "," "),"  "," "),"  "," "),"  "," "),"  "," "))," ","|")&amp;"|")</f>
        <v/>
      </c>
      <c r="AD1911">
        <f>TRIM($I1911&amp;"")</f>
        <v/>
      </c>
    </row>
    <row r="1912" ht="24" customHeight="1">
      <c r="A1912" s="9" t="n">
        <v>46211</v>
      </c>
      <c r="B1912" s="14" t="inlineStr">
        <is>
          <t>10200,10202,10205</t>
        </is>
      </c>
      <c r="C1912" s="14" t="n"/>
      <c r="D1912" s="14" t="inlineStr">
        <is>
          <t>32 TAPEÇARIA</t>
        </is>
      </c>
      <c r="E1912" s="14" t="inlineStr">
        <is>
          <t>30006106</t>
        </is>
      </c>
      <c r="F1912" s="14" t="inlineStr">
        <is>
          <t>TELINHA ENCOSTO - CADEIRA SANTIAGO NEW</t>
        </is>
      </c>
      <c r="G1912" s="14" t="inlineStr">
        <is>
          <t>32 TAPEÇARIA</t>
        </is>
      </c>
      <c r="H1912" s="14" t="inlineStr">
        <is>
          <t>32 TAPEÇARIA</t>
        </is>
      </c>
      <c r="I1912" s="9" t="inlineStr">
        <is>
          <t>32 TAPEÇARIA</t>
        </is>
      </c>
      <c r="J1912" s="9" t="n">
        <v>478</v>
      </c>
      <c r="K1912" s="14">
        <f>IF($E1912="","",IFERROR(INDEX('01_Cad_Pecas'!$H$2:$H$5000,MATCH($E1912,'01_Cad_Pecas'!$D$2:$D$5000,0)),IFERROR(INDEX('01_Cad_Pecas'!$H$2:$H$5000,MATCH(VALUE($E1912),'01_Cad_Pecas'!$D$2:$D$5000,0)),"")))</f>
        <v/>
      </c>
      <c r="L1912" s="14">
        <f>IF($E1912="","",IFERROR(INDEX('01_Cad_Pecas'!$I$2:$I$5000,MATCH($E1912,'01_Cad_Pecas'!$D$2:$D$5000,0)),IFERROR(INDEX('01_Cad_Pecas'!$I$2:$I$5000,MATCH(VALUE($E1912),'01_Cad_Pecas'!$D$2:$D$5000,0)),"")))</f>
        <v/>
      </c>
      <c r="M1912" s="14">
        <f>IF(OR($J1912="",$L1912=""),"",IF($K1912="",0,$K1912)+$J1912*$L1912)</f>
        <v/>
      </c>
      <c r="N1912" s="14" t="n">
        <v>46212</v>
      </c>
      <c r="O1912" s="14" t="n">
        <v>478</v>
      </c>
      <c r="P1912" s="14" t="n"/>
      <c r="Q1912" s="14" t="n"/>
      <c r="R1912" s="14" t="n"/>
      <c r="S1912" s="14" t="n"/>
      <c r="T1912" s="14">
        <f>IF(OR($J1912="",$O1912=""),"",$O1912/$J1912)</f>
        <v/>
      </c>
      <c r="U1912" s="14" t="inlineStr">
        <is>
          <t>Concluído</t>
        </is>
      </c>
      <c r="V1912" s="14" t="n"/>
      <c r="W1912" s="14" t="n"/>
      <c r="X1912" s="14" t="n"/>
      <c r="Y1912" s="14" t="n"/>
      <c r="Z1912" s="14" t="n"/>
      <c r="AA1912" s="11" t="n"/>
      <c r="AB1912" s="14">
        <f>B1912&amp;"|"&amp;I1912</f>
        <v/>
      </c>
      <c r="AC1912">
        <f>IF($B1912="","","|"&amp;SUBSTITUTE(TRIM(SUBSTITUTE(SUBSTITUTE(SUBSTITUTE(SUBSTITUTE(SUBSTITUTE(SUBSTITUTE(SUBSTITUTE(SUBSTITUTE(SUBSTITUTE(SUBSTITUTE(SUBSTITUTE(SUBSTITUTE(SUBSTITUTE(SUBSTITUTE(TRIM($B1912&amp;""),CHAR(10)," "),CHAR(13)," "),"."," "),";"," "),","," "),"/"," "),"+"," "),"-"," "),"  "," "),"  "," "),"  "," "),"  "," "),"  "," "),"  "," "))," ","|")&amp;"|")</f>
        <v/>
      </c>
      <c r="AD1912">
        <f>TRIM($I1912&amp;"")</f>
        <v/>
      </c>
    </row>
    <row r="1913" ht="24" customHeight="1">
      <c r="A1913" s="9" t="n">
        <v>46211</v>
      </c>
      <c r="B1913" s="14" t="inlineStr">
        <is>
          <t>10200,10202,10205</t>
        </is>
      </c>
      <c r="C1913" s="14" t="n"/>
      <c r="D1913" s="14" t="inlineStr">
        <is>
          <t>32 TAPEÇARIA</t>
        </is>
      </c>
      <c r="E1913" s="14" t="inlineStr">
        <is>
          <t>30008106</t>
        </is>
      </c>
      <c r="F1913" s="14" t="inlineStr">
        <is>
          <t>ASSENTO ESTOFADO - CADEIRA CORDOBA</t>
        </is>
      </c>
      <c r="G1913" s="14" t="inlineStr">
        <is>
          <t>32 TAPEÇARIA</t>
        </is>
      </c>
      <c r="H1913" s="14" t="inlineStr">
        <is>
          <t>32 TAPEÇARIA</t>
        </is>
      </c>
      <c r="I1913" s="9" t="inlineStr">
        <is>
          <t>32 TAPEÇARIA</t>
        </is>
      </c>
      <c r="J1913" s="9" t="n">
        <v>36</v>
      </c>
      <c r="K1913" s="14">
        <f>IF($E1913="","",IFERROR(INDEX('01_Cad_Pecas'!$H$2:$H$5000,MATCH($E1913,'01_Cad_Pecas'!$D$2:$D$5000,0)),IFERROR(INDEX('01_Cad_Pecas'!$H$2:$H$5000,MATCH(VALUE($E1913),'01_Cad_Pecas'!$D$2:$D$5000,0)),"")))</f>
        <v/>
      </c>
      <c r="L1913" s="14">
        <f>IF($E1913="","",IFERROR(INDEX('01_Cad_Pecas'!$I$2:$I$5000,MATCH($E1913,'01_Cad_Pecas'!$D$2:$D$5000,0)),IFERROR(INDEX('01_Cad_Pecas'!$I$2:$I$5000,MATCH(VALUE($E1913),'01_Cad_Pecas'!$D$2:$D$5000,0)),"")))</f>
        <v/>
      </c>
      <c r="M1913" s="14">
        <f>IF(OR($J1913="",$L1913=""),"",IF($K1913="",0,$K1913)+$J1913*$L1913)</f>
        <v/>
      </c>
      <c r="N1913" s="14" t="n">
        <v>46212</v>
      </c>
      <c r="O1913" s="14" t="n">
        <v>36</v>
      </c>
      <c r="P1913" s="14" t="n"/>
      <c r="Q1913" s="14" t="n"/>
      <c r="R1913" s="14" t="n"/>
      <c r="S1913" s="14" t="n"/>
      <c r="T1913" s="14">
        <f>IF(OR($J1913="",$O1913=""),"",$O1913/$J1913)</f>
        <v/>
      </c>
      <c r="U1913" s="14" t="inlineStr">
        <is>
          <t>Concluído</t>
        </is>
      </c>
      <c r="V1913" s="14" t="n"/>
      <c r="W1913" s="14" t="n"/>
      <c r="X1913" s="14" t="n"/>
      <c r="Y1913" s="14" t="n"/>
      <c r="Z1913" s="14" t="n"/>
      <c r="AA1913" s="11" t="n"/>
      <c r="AB1913" s="14">
        <f>B1913&amp;"|"&amp;I1913</f>
        <v/>
      </c>
      <c r="AC1913">
        <f>IF($B1913="","","|"&amp;SUBSTITUTE(TRIM(SUBSTITUTE(SUBSTITUTE(SUBSTITUTE(SUBSTITUTE(SUBSTITUTE(SUBSTITUTE(SUBSTITUTE(SUBSTITUTE(SUBSTITUTE(SUBSTITUTE(SUBSTITUTE(SUBSTITUTE(SUBSTITUTE(SUBSTITUTE(TRIM($B1913&amp;""),CHAR(10)," "),CHAR(13)," "),"."," "),";"," "),","," "),"/"," "),"+"," "),"-"," "),"  "," "),"  "," "),"  "," "),"  "," "),"  "," "),"  "," "))," ","|")&amp;"|")</f>
        <v/>
      </c>
      <c r="AD1913">
        <f>TRIM($I1913&amp;"")</f>
        <v/>
      </c>
    </row>
    <row r="1914" ht="24" customHeight="1">
      <c r="A1914" s="9" t="n">
        <v>46210</v>
      </c>
      <c r="B1914" s="14" t="inlineStr">
        <is>
          <t>10204</t>
        </is>
      </c>
      <c r="C1914" s="14" t="n"/>
      <c r="D1914" s="14" t="inlineStr">
        <is>
          <t>32 TAPEÇARIA</t>
        </is>
      </c>
      <c r="E1914" s="14" t="inlineStr">
        <is>
          <t>30004807</t>
        </is>
      </c>
      <c r="F1914" s="14" t="inlineStr">
        <is>
          <t>ASSENTO ESTOFADO - CAD SANTIAGO</t>
        </is>
      </c>
      <c r="G1914" s="14" t="inlineStr">
        <is>
          <t>32 TAPEÇARIA</t>
        </is>
      </c>
      <c r="H1914" s="14" t="inlineStr">
        <is>
          <t>32 TAPEÇARIA</t>
        </is>
      </c>
      <c r="I1914" s="9" t="inlineStr">
        <is>
          <t>32 TAPEÇARIA</t>
        </is>
      </c>
      <c r="J1914" s="9" t="n">
        <v>600</v>
      </c>
      <c r="K1914" s="14">
        <f>IF($E1914="","",IFERROR(INDEX('01_Cad_Pecas'!$H$2:$H$5000,MATCH($E1914,'01_Cad_Pecas'!$D$2:$D$5000,0)),IFERROR(INDEX('01_Cad_Pecas'!$H$2:$H$5000,MATCH(VALUE($E1914),'01_Cad_Pecas'!$D$2:$D$5000,0)),"")))</f>
        <v/>
      </c>
      <c r="L1914" s="14">
        <f>IF($E1914="","",IFERROR(INDEX('01_Cad_Pecas'!$I$2:$I$5000,MATCH($E1914,'01_Cad_Pecas'!$D$2:$D$5000,0)),IFERROR(INDEX('01_Cad_Pecas'!$I$2:$I$5000,MATCH(VALUE($E1914),'01_Cad_Pecas'!$D$2:$D$5000,0)),"")))</f>
        <v/>
      </c>
      <c r="M1914" s="14">
        <f>IF(OR($J1914="",$L1914=""),"",IF($K1914="",0,$K1914)+$J1914*$L1914)</f>
        <v/>
      </c>
      <c r="N1914" s="14" t="n">
        <v>46211</v>
      </c>
      <c r="O1914" s="14" t="n">
        <v>600</v>
      </c>
      <c r="P1914" s="14" t="n"/>
      <c r="Q1914" s="14" t="n"/>
      <c r="R1914" s="14" t="n"/>
      <c r="S1914" s="14" t="n"/>
      <c r="T1914" s="14">
        <f>IF(OR($J1914="",$O1914=""),"",$O1914/$J1914)</f>
        <v/>
      </c>
      <c r="U1914" s="14" t="inlineStr">
        <is>
          <t>Concluído</t>
        </is>
      </c>
      <c r="V1914" s="14" t="n"/>
      <c r="W1914" s="14" t="n"/>
      <c r="X1914" s="14" t="n"/>
      <c r="Y1914" s="14" t="n"/>
      <c r="Z1914" s="14" t="n"/>
      <c r="AA1914" s="11" t="n"/>
      <c r="AB1914" s="14">
        <f>B1914&amp;"|"&amp;I1914</f>
        <v/>
      </c>
      <c r="AC1914">
        <f>IF($B1914="","","|"&amp;SUBSTITUTE(TRIM(SUBSTITUTE(SUBSTITUTE(SUBSTITUTE(SUBSTITUTE(SUBSTITUTE(SUBSTITUTE(SUBSTITUTE(SUBSTITUTE(SUBSTITUTE(SUBSTITUTE(SUBSTITUTE(SUBSTITUTE(SUBSTITUTE(SUBSTITUTE(TRIM($B1914&amp;""),CHAR(10)," "),CHAR(13)," "),"."," "),";"," "),","," "),"/"," "),"+"," "),"-"," "),"  "," "),"  "," "),"  "," "),"  "," "),"  "," "),"  "," "))," ","|")&amp;"|")</f>
        <v/>
      </c>
      <c r="AD1914">
        <f>TRIM($I1914&amp;"")</f>
        <v/>
      </c>
    </row>
    <row r="1915" ht="24" customHeight="1">
      <c r="A1915" s="9" t="n">
        <v>46210</v>
      </c>
      <c r="B1915" s="14" t="inlineStr">
        <is>
          <t>10204</t>
        </is>
      </c>
      <c r="C1915" s="14" t="n"/>
      <c r="D1915" s="14" t="inlineStr">
        <is>
          <t>32 TAPEÇARIA</t>
        </is>
      </c>
      <c r="E1915" s="14" t="inlineStr">
        <is>
          <t>30006106</t>
        </is>
      </c>
      <c r="F1915" s="14" t="inlineStr">
        <is>
          <t>TELINHA ENCOSTO - CADEIRA SANTIAGO NEW</t>
        </is>
      </c>
      <c r="G1915" s="14" t="inlineStr">
        <is>
          <t>32 TAPEÇARIA</t>
        </is>
      </c>
      <c r="H1915" s="14" t="inlineStr">
        <is>
          <t>32 TAPEÇARIA</t>
        </is>
      </c>
      <c r="I1915" s="9" t="inlineStr">
        <is>
          <t>32 TAPEÇARIA</t>
        </is>
      </c>
      <c r="J1915" s="9" t="n">
        <v>600</v>
      </c>
      <c r="K1915" s="14">
        <f>IF($E1915="","",IFERROR(INDEX('01_Cad_Pecas'!$H$2:$H$5000,MATCH($E1915,'01_Cad_Pecas'!$D$2:$D$5000,0)),IFERROR(INDEX('01_Cad_Pecas'!$H$2:$H$5000,MATCH(VALUE($E1915),'01_Cad_Pecas'!$D$2:$D$5000,0)),"")))</f>
        <v/>
      </c>
      <c r="L1915" s="14">
        <f>IF($E1915="","",IFERROR(INDEX('01_Cad_Pecas'!$I$2:$I$5000,MATCH($E1915,'01_Cad_Pecas'!$D$2:$D$5000,0)),IFERROR(INDEX('01_Cad_Pecas'!$I$2:$I$5000,MATCH(VALUE($E1915),'01_Cad_Pecas'!$D$2:$D$5000,0)),"")))</f>
        <v/>
      </c>
      <c r="M1915" s="14">
        <f>IF(OR($J1915="",$L1915=""),"",IF($K1915="",0,$K1915)+$J1915*$L1915)</f>
        <v/>
      </c>
      <c r="N1915" s="14" t="n">
        <v>46211</v>
      </c>
      <c r="O1915" s="14" t="n">
        <v>600</v>
      </c>
      <c r="P1915" s="14" t="n"/>
      <c r="Q1915" s="14" t="n"/>
      <c r="R1915" s="14" t="n"/>
      <c r="S1915" s="14" t="n"/>
      <c r="T1915" s="14">
        <f>IF(OR($J1915="",$O1915=""),"",$O1915/$J1915)</f>
        <v/>
      </c>
      <c r="U1915" s="14" t="inlineStr">
        <is>
          <t>Concluído</t>
        </is>
      </c>
      <c r="V1915" s="14" t="n"/>
      <c r="W1915" s="14" t="n"/>
      <c r="X1915" s="14" t="n"/>
      <c r="Y1915" s="14" t="n"/>
      <c r="Z1915" s="14" t="n"/>
      <c r="AA1915" s="11" t="n"/>
      <c r="AB1915" s="14">
        <f>B1915&amp;"|"&amp;I1915</f>
        <v/>
      </c>
      <c r="AC1915">
        <f>IF($B1915="","","|"&amp;SUBSTITUTE(TRIM(SUBSTITUTE(SUBSTITUTE(SUBSTITUTE(SUBSTITUTE(SUBSTITUTE(SUBSTITUTE(SUBSTITUTE(SUBSTITUTE(SUBSTITUTE(SUBSTITUTE(SUBSTITUTE(SUBSTITUTE(SUBSTITUTE(SUBSTITUTE(TRIM($B1915&amp;""),CHAR(10)," "),CHAR(13)," "),"."," "),";"," "),","," "),"/"," "),"+"," "),"-"," "),"  "," "),"  "," "),"  "," "),"  "," "),"  "," "),"  "," "))," ","|")&amp;"|")</f>
        <v/>
      </c>
      <c r="AD1915">
        <f>TRIM($I1915&amp;"")</f>
        <v/>
      </c>
    </row>
    <row r="1916" ht="24" customHeight="1">
      <c r="A1916" s="9" t="n">
        <v>46211</v>
      </c>
      <c r="B1916" s="14" t="inlineStr">
        <is>
          <t>10210</t>
        </is>
      </c>
      <c r="C1916" s="14" t="n"/>
      <c r="D1916" s="14" t="inlineStr">
        <is>
          <t>32 TAPEÇARIA</t>
        </is>
      </c>
      <c r="E1916" s="14" t="inlineStr">
        <is>
          <t>30001213</t>
        </is>
      </c>
      <c r="F1916" s="14" t="inlineStr">
        <is>
          <t>ASSENTO ESTOFADO - CADEIRA PÉ INTEIRO</t>
        </is>
      </c>
      <c r="G1916" s="14" t="inlineStr">
        <is>
          <t>32 TAPEÇARIA</t>
        </is>
      </c>
      <c r="H1916" s="14" t="inlineStr">
        <is>
          <t>32 TAPEÇARIA</t>
        </is>
      </c>
      <c r="I1916" s="9" t="inlineStr">
        <is>
          <t>32 TAPEÇARIA</t>
        </is>
      </c>
      <c r="J1916" s="9" t="n">
        <v>666</v>
      </c>
      <c r="K1916" s="14">
        <f>IF($E1916="","",IFERROR(INDEX('01_Cad_Pecas'!$H$2:$H$5000,MATCH($E1916,'01_Cad_Pecas'!$D$2:$D$5000,0)),IFERROR(INDEX('01_Cad_Pecas'!$H$2:$H$5000,MATCH(VALUE($E1916),'01_Cad_Pecas'!$D$2:$D$5000,0)),"")))</f>
        <v/>
      </c>
      <c r="L1916" s="14">
        <f>IF($E1916="","",IFERROR(INDEX('01_Cad_Pecas'!$I$2:$I$5000,MATCH($E1916,'01_Cad_Pecas'!$D$2:$D$5000,0)),IFERROR(INDEX('01_Cad_Pecas'!$I$2:$I$5000,MATCH(VALUE($E1916),'01_Cad_Pecas'!$D$2:$D$5000,0)),"")))</f>
        <v/>
      </c>
      <c r="M1916" s="14">
        <f>IF(OR($J1916="",$L1916=""),"",IF($K1916="",0,$K1916)+$J1916*$L1916)</f>
        <v/>
      </c>
      <c r="N1916" s="14" t="n">
        <v>46212</v>
      </c>
      <c r="O1916" s="14" t="n">
        <v>666</v>
      </c>
      <c r="P1916" s="14" t="n"/>
      <c r="Q1916" s="14" t="n"/>
      <c r="R1916" s="14" t="n"/>
      <c r="S1916" s="14" t="n"/>
      <c r="T1916" s="14">
        <f>IF(OR($J1916="",$O1916=""),"",$O1916/$J1916)</f>
        <v/>
      </c>
      <c r="U1916" s="14" t="inlineStr">
        <is>
          <t>Concluído</t>
        </is>
      </c>
      <c r="V1916" s="14" t="n"/>
      <c r="W1916" s="14" t="n"/>
      <c r="X1916" s="14" t="n"/>
      <c r="Y1916" s="14" t="n"/>
      <c r="Z1916" s="14" t="n"/>
      <c r="AA1916" s="11" t="n"/>
      <c r="AB1916" s="14">
        <f>B1916&amp;"|"&amp;I1916</f>
        <v/>
      </c>
      <c r="AC1916">
        <f>IF($B1916="","","|"&amp;SUBSTITUTE(TRIM(SUBSTITUTE(SUBSTITUTE(SUBSTITUTE(SUBSTITUTE(SUBSTITUTE(SUBSTITUTE(SUBSTITUTE(SUBSTITUTE(SUBSTITUTE(SUBSTITUTE(SUBSTITUTE(SUBSTITUTE(SUBSTITUTE(SUBSTITUTE(TRIM($B1916&amp;""),CHAR(10)," "),CHAR(13)," "),"."," "),";"," "),","," "),"/"," "),"+"," "),"-"," "),"  "," "),"  "," "),"  "," "),"  "," "),"  "," "),"  "," "))," ","|")&amp;"|")</f>
        <v/>
      </c>
      <c r="AD1916">
        <f>TRIM($I1916&amp;"")</f>
        <v/>
      </c>
    </row>
    <row r="1917" ht="24" customHeight="1">
      <c r="A1917" s="9" t="n">
        <v>46211</v>
      </c>
      <c r="B1917" s="14" t="inlineStr">
        <is>
          <t>10210</t>
        </is>
      </c>
      <c r="C1917" s="14" t="n"/>
      <c r="D1917" s="14" t="inlineStr">
        <is>
          <t>32 TAPEÇARIA</t>
        </is>
      </c>
      <c r="E1917" s="14" t="inlineStr">
        <is>
          <t>30001312</t>
        </is>
      </c>
      <c r="F1917" s="14" t="inlineStr">
        <is>
          <t>ENCOSTO ESTOFADO MENOR - CADEIRA PÉ INTEIRO BORD</t>
        </is>
      </c>
      <c r="G1917" s="14" t="inlineStr">
        <is>
          <t>32 TAPEÇARIA</t>
        </is>
      </c>
      <c r="H1917" s="14" t="inlineStr">
        <is>
          <t>32 TAPEÇARIA</t>
        </is>
      </c>
      <c r="I1917" s="9" t="inlineStr">
        <is>
          <t>32 TAPEÇARIA</t>
        </is>
      </c>
      <c r="J1917" s="9" t="n">
        <v>38</v>
      </c>
      <c r="K1917" s="14">
        <f>IF($E1917="","",IFERROR(INDEX('01_Cad_Pecas'!$H$2:$H$5000,MATCH($E1917,'01_Cad_Pecas'!$D$2:$D$5000,0)),IFERROR(INDEX('01_Cad_Pecas'!$H$2:$H$5000,MATCH(VALUE($E1917),'01_Cad_Pecas'!$D$2:$D$5000,0)),"")))</f>
        <v/>
      </c>
      <c r="L1917" s="14">
        <f>IF($E1917="","",IFERROR(INDEX('01_Cad_Pecas'!$I$2:$I$5000,MATCH($E1917,'01_Cad_Pecas'!$D$2:$D$5000,0)),IFERROR(INDEX('01_Cad_Pecas'!$I$2:$I$5000,MATCH(VALUE($E1917),'01_Cad_Pecas'!$D$2:$D$5000,0)),"")))</f>
        <v/>
      </c>
      <c r="M1917" s="14">
        <f>IF(OR($J1917="",$L1917=""),"",IF($K1917="",0,$K1917)+$J1917*$L1917)</f>
        <v/>
      </c>
      <c r="N1917" s="14" t="n">
        <v>46212</v>
      </c>
      <c r="O1917" s="14" t="n">
        <v>38</v>
      </c>
      <c r="P1917" s="14" t="n"/>
      <c r="Q1917" s="14" t="n"/>
      <c r="R1917" s="14" t="n"/>
      <c r="S1917" s="14" t="n"/>
      <c r="T1917" s="14">
        <f>IF(OR($J1917="",$O1917=""),"",$O1917/$J1917)</f>
        <v/>
      </c>
      <c r="U1917" s="14" t="inlineStr">
        <is>
          <t>Concluído</t>
        </is>
      </c>
      <c r="V1917" s="14" t="n"/>
      <c r="W1917" s="14" t="n"/>
      <c r="X1917" s="14" t="n"/>
      <c r="Y1917" s="14" t="n"/>
      <c r="Z1917" s="14" t="n"/>
      <c r="AA1917" s="11" t="n"/>
      <c r="AB1917" s="14">
        <f>B1917&amp;"|"&amp;I1917</f>
        <v/>
      </c>
      <c r="AC1917">
        <f>IF($B1917="","","|"&amp;SUBSTITUTE(TRIM(SUBSTITUTE(SUBSTITUTE(SUBSTITUTE(SUBSTITUTE(SUBSTITUTE(SUBSTITUTE(SUBSTITUTE(SUBSTITUTE(SUBSTITUTE(SUBSTITUTE(SUBSTITUTE(SUBSTITUTE(SUBSTITUTE(SUBSTITUTE(TRIM($B1917&amp;""),CHAR(10)," "),CHAR(13)," "),"."," "),";"," "),","," "),"/"," "),"+"," "),"-"," "),"  "," "),"  "," "),"  "," "),"  "," "),"  "," "),"  "," "))," ","|")&amp;"|")</f>
        <v/>
      </c>
      <c r="AD1917">
        <f>TRIM($I1917&amp;"")</f>
        <v/>
      </c>
    </row>
    <row r="1918" ht="24" customHeight="1">
      <c r="A1918" s="9" t="n">
        <v>46211</v>
      </c>
      <c r="B1918" s="14" t="inlineStr">
        <is>
          <t>10210</t>
        </is>
      </c>
      <c r="C1918" s="14" t="n"/>
      <c r="D1918" s="14" t="inlineStr">
        <is>
          <t>32 TAPEÇARIA</t>
        </is>
      </c>
      <c r="E1918" s="14" t="inlineStr">
        <is>
          <t>30001320</t>
        </is>
      </c>
      <c r="F1918" s="14" t="inlineStr">
        <is>
          <t>ENCOSTO ESTOFADO BORD - CADEIRA MILÃO PÉ INTEIRO</t>
        </is>
      </c>
      <c r="G1918" s="14" t="inlineStr">
        <is>
          <t>32 TAPEÇARIA</t>
        </is>
      </c>
      <c r="H1918" s="14" t="inlineStr">
        <is>
          <t>32 TAPEÇARIA</t>
        </is>
      </c>
      <c r="I1918" s="9" t="inlineStr">
        <is>
          <t>32 TAPEÇARIA</t>
        </is>
      </c>
      <c r="J1918" s="9" t="n">
        <v>110</v>
      </c>
      <c r="K1918" s="14">
        <f>IF($E1918="","",IFERROR(INDEX('01_Cad_Pecas'!$H$2:$H$5000,MATCH($E1918,'01_Cad_Pecas'!$D$2:$D$5000,0)),IFERROR(INDEX('01_Cad_Pecas'!$H$2:$H$5000,MATCH(VALUE($E1918),'01_Cad_Pecas'!$D$2:$D$5000,0)),"")))</f>
        <v/>
      </c>
      <c r="L1918" s="14">
        <f>IF($E1918="","",IFERROR(INDEX('01_Cad_Pecas'!$I$2:$I$5000,MATCH($E1918,'01_Cad_Pecas'!$D$2:$D$5000,0)),IFERROR(INDEX('01_Cad_Pecas'!$I$2:$I$5000,MATCH(VALUE($E1918),'01_Cad_Pecas'!$D$2:$D$5000,0)),"")))</f>
        <v/>
      </c>
      <c r="M1918" s="14">
        <f>IF(OR($J1918="",$L1918=""),"",IF($K1918="",0,$K1918)+$J1918*$L1918)</f>
        <v/>
      </c>
      <c r="N1918" s="14" t="n">
        <v>46212</v>
      </c>
      <c r="O1918" s="14" t="n">
        <v>110</v>
      </c>
      <c r="P1918" s="14" t="n"/>
      <c r="Q1918" s="14" t="n"/>
      <c r="R1918" s="14" t="n"/>
      <c r="S1918" s="14" t="n"/>
      <c r="T1918" s="14">
        <f>IF(OR($J1918="",$O1918=""),"",$O1918/$J1918)</f>
        <v/>
      </c>
      <c r="U1918" s="14" t="inlineStr">
        <is>
          <t>Concluído</t>
        </is>
      </c>
      <c r="V1918" s="14" t="n"/>
      <c r="W1918" s="14" t="n"/>
      <c r="X1918" s="14" t="n"/>
      <c r="Y1918" s="14" t="n"/>
      <c r="Z1918" s="14" t="n"/>
      <c r="AA1918" s="11" t="n"/>
      <c r="AB1918" s="14">
        <f>B1918&amp;"|"&amp;I1918</f>
        <v/>
      </c>
      <c r="AC1918">
        <f>IF($B1918="","","|"&amp;SUBSTITUTE(TRIM(SUBSTITUTE(SUBSTITUTE(SUBSTITUTE(SUBSTITUTE(SUBSTITUTE(SUBSTITUTE(SUBSTITUTE(SUBSTITUTE(SUBSTITUTE(SUBSTITUTE(SUBSTITUTE(SUBSTITUTE(SUBSTITUTE(SUBSTITUTE(TRIM($B1918&amp;""),CHAR(10)," "),CHAR(13)," "),"."," "),";"," "),","," "),"/"," "),"+"," "),"-"," "),"  "," "),"  "," "),"  "," "),"  "," "),"  "," "),"  "," "))," ","|")&amp;"|")</f>
        <v/>
      </c>
      <c r="AD1918">
        <f>TRIM($I1918&amp;"")</f>
        <v/>
      </c>
    </row>
    <row r="1919" ht="24" customHeight="1">
      <c r="A1919" s="9" t="n">
        <v>46211</v>
      </c>
      <c r="B1919" s="14" t="inlineStr">
        <is>
          <t>10210</t>
        </is>
      </c>
      <c r="C1919" s="14" t="n"/>
      <c r="D1919" s="14" t="inlineStr">
        <is>
          <t>32 TAPEÇARIA</t>
        </is>
      </c>
      <c r="E1919" s="14" t="inlineStr">
        <is>
          <t>30001412</t>
        </is>
      </c>
      <c r="F1919" s="14" t="inlineStr">
        <is>
          <t>ENCOSTO ESTOFADO MENOR - CADEIRA PÉ INTEIRO</t>
        </is>
      </c>
      <c r="G1919" s="14" t="inlineStr">
        <is>
          <t>32 TAPEÇARIA</t>
        </is>
      </c>
      <c r="H1919" s="14" t="inlineStr">
        <is>
          <t>32 TAPEÇARIA</t>
        </is>
      </c>
      <c r="I1919" s="9" t="inlineStr">
        <is>
          <t>32 TAPEÇARIA</t>
        </is>
      </c>
      <c r="J1919" s="9" t="n">
        <v>440</v>
      </c>
      <c r="K1919" s="14">
        <f>IF($E1919="","",IFERROR(INDEX('01_Cad_Pecas'!$H$2:$H$5000,MATCH($E1919,'01_Cad_Pecas'!$D$2:$D$5000,0)),IFERROR(INDEX('01_Cad_Pecas'!$H$2:$H$5000,MATCH(VALUE($E1919),'01_Cad_Pecas'!$D$2:$D$5000,0)),"")))</f>
        <v/>
      </c>
      <c r="L1919" s="14">
        <f>IF($E1919="","",IFERROR(INDEX('01_Cad_Pecas'!$I$2:$I$5000,MATCH($E1919,'01_Cad_Pecas'!$D$2:$D$5000,0)),IFERROR(INDEX('01_Cad_Pecas'!$I$2:$I$5000,MATCH(VALUE($E1919),'01_Cad_Pecas'!$D$2:$D$5000,0)),"")))</f>
        <v/>
      </c>
      <c r="M1919" s="14">
        <f>IF(OR($J1919="",$L1919=""),"",IF($K1919="",0,$K1919)+$J1919*$L1919)</f>
        <v/>
      </c>
      <c r="N1919" s="14" t="n">
        <v>46212</v>
      </c>
      <c r="O1919" s="14" t="n">
        <v>440</v>
      </c>
      <c r="P1919" s="14" t="n"/>
      <c r="Q1919" s="14" t="n"/>
      <c r="R1919" s="14" t="n"/>
      <c r="S1919" s="14" t="n"/>
      <c r="T1919" s="14">
        <f>IF(OR($J1919="",$O1919=""),"",$O1919/$J1919)</f>
        <v/>
      </c>
      <c r="U1919" s="14" t="inlineStr">
        <is>
          <t>Concluído</t>
        </is>
      </c>
      <c r="V1919" s="14" t="n"/>
      <c r="W1919" s="14" t="n"/>
      <c r="X1919" s="14" t="n"/>
      <c r="Y1919" s="14" t="n"/>
      <c r="Z1919" s="14" t="n"/>
      <c r="AA1919" s="11" t="n"/>
      <c r="AB1919" s="14">
        <f>B1919&amp;"|"&amp;I1919</f>
        <v/>
      </c>
      <c r="AC1919">
        <f>IF($B1919="","","|"&amp;SUBSTITUTE(TRIM(SUBSTITUTE(SUBSTITUTE(SUBSTITUTE(SUBSTITUTE(SUBSTITUTE(SUBSTITUTE(SUBSTITUTE(SUBSTITUTE(SUBSTITUTE(SUBSTITUTE(SUBSTITUTE(SUBSTITUTE(SUBSTITUTE(SUBSTITUTE(TRIM($B1919&amp;""),CHAR(10)," "),CHAR(13)," "),"."," "),";"," "),","," "),"/"," "),"+"," "),"-"," "),"  "," "),"  "," "),"  "," "),"  "," "),"  "," "),"  "," "))," ","|")&amp;"|")</f>
        <v/>
      </c>
      <c r="AD1919">
        <f>TRIM($I1919&amp;"")</f>
        <v/>
      </c>
    </row>
    <row r="1920" ht="24" customHeight="1">
      <c r="A1920" s="9" t="n">
        <v>46211</v>
      </c>
      <c r="B1920" s="14" t="inlineStr">
        <is>
          <t>10210</t>
        </is>
      </c>
      <c r="C1920" s="14" t="n"/>
      <c r="D1920" s="14" t="inlineStr">
        <is>
          <t>32 TAPEÇARIA</t>
        </is>
      </c>
      <c r="E1920" s="14" t="inlineStr">
        <is>
          <t>30003212</t>
        </is>
      </c>
      <c r="F1920" s="14" t="inlineStr">
        <is>
          <t>ENCOSTO ESTOFADO MENOR - CADEIRA PI NOVA YORK</t>
        </is>
      </c>
      <c r="G1920" s="14" t="inlineStr">
        <is>
          <t>32 TAPEÇARIA</t>
        </is>
      </c>
      <c r="H1920" s="14" t="inlineStr">
        <is>
          <t>32 TAPEÇARIA</t>
        </is>
      </c>
      <c r="I1920" s="9" t="inlineStr">
        <is>
          <t>32 TAPEÇARIA</t>
        </is>
      </c>
      <c r="J1920" s="9" t="n">
        <v>36</v>
      </c>
      <c r="K1920" s="14">
        <f>IF($E1920="","",IFERROR(INDEX('01_Cad_Pecas'!$H$2:$H$5000,MATCH($E1920,'01_Cad_Pecas'!$D$2:$D$5000,0)),IFERROR(INDEX('01_Cad_Pecas'!$H$2:$H$5000,MATCH(VALUE($E1920),'01_Cad_Pecas'!$D$2:$D$5000,0)),"")))</f>
        <v/>
      </c>
      <c r="L1920" s="14">
        <f>IF($E1920="","",IFERROR(INDEX('01_Cad_Pecas'!$I$2:$I$5000,MATCH($E1920,'01_Cad_Pecas'!$D$2:$D$5000,0)),IFERROR(INDEX('01_Cad_Pecas'!$I$2:$I$5000,MATCH(VALUE($E1920),'01_Cad_Pecas'!$D$2:$D$5000,0)),"")))</f>
        <v/>
      </c>
      <c r="M1920" s="14">
        <f>IF(OR($J1920="",$L1920=""),"",IF($K1920="",0,$K1920)+$J1920*$L1920)</f>
        <v/>
      </c>
      <c r="N1920" s="14" t="n">
        <v>46212</v>
      </c>
      <c r="O1920" s="14" t="n">
        <v>36</v>
      </c>
      <c r="P1920" s="14" t="n"/>
      <c r="Q1920" s="14" t="n"/>
      <c r="R1920" s="14" t="n"/>
      <c r="S1920" s="14" t="n"/>
      <c r="T1920" s="14">
        <f>IF(OR($J1920="",$O1920=""),"",$O1920/$J1920)</f>
        <v/>
      </c>
      <c r="U1920" s="14" t="inlineStr">
        <is>
          <t>Concluído</t>
        </is>
      </c>
      <c r="V1920" s="14" t="n"/>
      <c r="W1920" s="14" t="n"/>
      <c r="X1920" s="14" t="n"/>
      <c r="Y1920" s="14" t="n"/>
      <c r="Z1920" s="14" t="n"/>
      <c r="AA1920" s="11" t="n"/>
      <c r="AB1920" s="14">
        <f>B1920&amp;"|"&amp;I1920</f>
        <v/>
      </c>
      <c r="AC1920">
        <f>IF($B1920="","","|"&amp;SUBSTITUTE(TRIM(SUBSTITUTE(SUBSTITUTE(SUBSTITUTE(SUBSTITUTE(SUBSTITUTE(SUBSTITUTE(SUBSTITUTE(SUBSTITUTE(SUBSTITUTE(SUBSTITUTE(SUBSTITUTE(SUBSTITUTE(SUBSTITUTE(SUBSTITUTE(TRIM($B1920&amp;""),CHAR(10)," "),CHAR(13)," "),"."," "),";"," "),","," "),"/"," "),"+"," "),"-"," "),"  "," "),"  "," "),"  "," "),"  "," "),"  "," "),"  "," "))," ","|")&amp;"|")</f>
        <v/>
      </c>
      <c r="AD1920">
        <f>TRIM($I1920&amp;"")</f>
        <v/>
      </c>
    </row>
    <row r="1921" ht="24" customHeight="1">
      <c r="A1921" s="9" t="n">
        <v>46211</v>
      </c>
      <c r="B1921" s="14" t="inlineStr">
        <is>
          <t>10210</t>
        </is>
      </c>
      <c r="C1921" s="14" t="n"/>
      <c r="D1921" s="14" t="inlineStr">
        <is>
          <t>32 TAPEÇARIA</t>
        </is>
      </c>
      <c r="E1921" s="14" t="inlineStr">
        <is>
          <t>30004807</t>
        </is>
      </c>
      <c r="F1921" s="14" t="inlineStr">
        <is>
          <t>ASSENTO ESTOFADO - CAD SANTIAGO</t>
        </is>
      </c>
      <c r="G1921" s="14" t="inlineStr">
        <is>
          <t>32 TAPEÇARIA</t>
        </is>
      </c>
      <c r="H1921" s="14" t="inlineStr">
        <is>
          <t>32 TAPEÇARIA</t>
        </is>
      </c>
      <c r="I1921" s="9" t="inlineStr">
        <is>
          <t>32 TAPEÇARIA</t>
        </is>
      </c>
      <c r="J1921" s="9" t="n">
        <v>302</v>
      </c>
      <c r="K1921" s="14">
        <f>IF($E1921="","",IFERROR(INDEX('01_Cad_Pecas'!$H$2:$H$5000,MATCH($E1921,'01_Cad_Pecas'!$D$2:$D$5000,0)),IFERROR(INDEX('01_Cad_Pecas'!$H$2:$H$5000,MATCH(VALUE($E1921),'01_Cad_Pecas'!$D$2:$D$5000,0)),"")))</f>
        <v/>
      </c>
      <c r="L1921" s="14">
        <f>IF($E1921="","",IFERROR(INDEX('01_Cad_Pecas'!$I$2:$I$5000,MATCH($E1921,'01_Cad_Pecas'!$D$2:$D$5000,0)),IFERROR(INDEX('01_Cad_Pecas'!$I$2:$I$5000,MATCH(VALUE($E1921),'01_Cad_Pecas'!$D$2:$D$5000,0)),"")))</f>
        <v/>
      </c>
      <c r="M1921" s="14">
        <f>IF(OR($J1921="",$L1921=""),"",IF($K1921="",0,$K1921)+$J1921*$L1921)</f>
        <v/>
      </c>
      <c r="N1921" s="14" t="n">
        <v>46212</v>
      </c>
      <c r="O1921" s="14" t="n">
        <v>302</v>
      </c>
      <c r="P1921" s="14" t="n"/>
      <c r="Q1921" s="14" t="n"/>
      <c r="R1921" s="14" t="n"/>
      <c r="S1921" s="14" t="n"/>
      <c r="T1921" s="14">
        <f>IF(OR($J1921="",$O1921=""),"",$O1921/$J1921)</f>
        <v/>
      </c>
      <c r="U1921" s="14" t="inlineStr">
        <is>
          <t>Concluído</t>
        </is>
      </c>
      <c r="V1921" s="14" t="n"/>
      <c r="W1921" s="14" t="n"/>
      <c r="X1921" s="14" t="n"/>
      <c r="Y1921" s="14" t="n"/>
      <c r="Z1921" s="14" t="n"/>
      <c r="AA1921" s="11" t="n"/>
      <c r="AB1921" s="14">
        <f>B1921&amp;"|"&amp;I1921</f>
        <v/>
      </c>
      <c r="AC1921">
        <f>IF($B1921="","","|"&amp;SUBSTITUTE(TRIM(SUBSTITUTE(SUBSTITUTE(SUBSTITUTE(SUBSTITUTE(SUBSTITUTE(SUBSTITUTE(SUBSTITUTE(SUBSTITUTE(SUBSTITUTE(SUBSTITUTE(SUBSTITUTE(SUBSTITUTE(SUBSTITUTE(SUBSTITUTE(TRIM($B1921&amp;""),CHAR(10)," "),CHAR(13)," "),"."," "),";"," "),","," "),"/"," "),"+"," "),"-"," "),"  "," "),"  "," "),"  "," "),"  "," "),"  "," "),"  "," "))," ","|")&amp;"|")</f>
        <v/>
      </c>
      <c r="AD1921">
        <f>TRIM($I1921&amp;"")</f>
        <v/>
      </c>
    </row>
    <row r="1922" ht="24" customHeight="1">
      <c r="A1922" s="9" t="n">
        <v>46211</v>
      </c>
      <c r="B1922" s="14" t="inlineStr">
        <is>
          <t>10210</t>
        </is>
      </c>
      <c r="C1922" s="14" t="n"/>
      <c r="D1922" s="14" t="inlineStr">
        <is>
          <t>32 TAPEÇARIA</t>
        </is>
      </c>
      <c r="E1922" s="14" t="inlineStr">
        <is>
          <t>30006106</t>
        </is>
      </c>
      <c r="F1922" s="14" t="inlineStr">
        <is>
          <t>TELINHA ENCOSTO - CADEIRA SANTIAGO NEW</t>
        </is>
      </c>
      <c r="G1922" s="14" t="inlineStr">
        <is>
          <t>32 TAPEÇARIA</t>
        </is>
      </c>
      <c r="H1922" s="14" t="inlineStr">
        <is>
          <t>32 TAPEÇARIA</t>
        </is>
      </c>
      <c r="I1922" s="9" t="inlineStr">
        <is>
          <t>32 TAPEÇARIA</t>
        </is>
      </c>
      <c r="J1922" s="9" t="n">
        <v>302</v>
      </c>
      <c r="K1922" s="14">
        <f>IF($E1922="","",IFERROR(INDEX('01_Cad_Pecas'!$H$2:$H$5000,MATCH($E1922,'01_Cad_Pecas'!$D$2:$D$5000,0)),IFERROR(INDEX('01_Cad_Pecas'!$H$2:$H$5000,MATCH(VALUE($E1922),'01_Cad_Pecas'!$D$2:$D$5000,0)),"")))</f>
        <v/>
      </c>
      <c r="L1922" s="14">
        <f>IF($E1922="","",IFERROR(INDEX('01_Cad_Pecas'!$I$2:$I$5000,MATCH($E1922,'01_Cad_Pecas'!$D$2:$D$5000,0)),IFERROR(INDEX('01_Cad_Pecas'!$I$2:$I$5000,MATCH(VALUE($E1922),'01_Cad_Pecas'!$D$2:$D$5000,0)),"")))</f>
        <v/>
      </c>
      <c r="M1922" s="14">
        <f>IF(OR($J1922="",$L1922=""),"",IF($K1922="",0,$K1922)+$J1922*$L1922)</f>
        <v/>
      </c>
      <c r="N1922" s="14" t="n">
        <v>46212</v>
      </c>
      <c r="O1922" s="14" t="n">
        <v>302</v>
      </c>
      <c r="P1922" s="14" t="n"/>
      <c r="Q1922" s="14" t="n"/>
      <c r="R1922" s="14" t="n"/>
      <c r="S1922" s="14" t="n"/>
      <c r="T1922" s="14">
        <f>IF(OR($J1922="",$O1922=""),"",$O1922/$J1922)</f>
        <v/>
      </c>
      <c r="U1922" s="14" t="inlineStr">
        <is>
          <t>Concluído</t>
        </is>
      </c>
      <c r="V1922" s="14" t="n"/>
      <c r="W1922" s="14" t="n"/>
      <c r="X1922" s="14" t="n"/>
      <c r="Y1922" s="14" t="n"/>
      <c r="Z1922" s="14" t="n"/>
      <c r="AA1922" s="11" t="n"/>
      <c r="AB1922" s="14">
        <f>B1922&amp;"|"&amp;I1922</f>
        <v/>
      </c>
      <c r="AC1922">
        <f>IF($B1922="","","|"&amp;SUBSTITUTE(TRIM(SUBSTITUTE(SUBSTITUTE(SUBSTITUTE(SUBSTITUTE(SUBSTITUTE(SUBSTITUTE(SUBSTITUTE(SUBSTITUTE(SUBSTITUTE(SUBSTITUTE(SUBSTITUTE(SUBSTITUTE(SUBSTITUTE(SUBSTITUTE(TRIM($B1922&amp;""),CHAR(10)," "),CHAR(13)," "),"."," "),";"," "),","," "),"/"," "),"+"," "),"-"," "),"  "," "),"  "," "),"  "," "),"  "," "),"  "," "),"  "," "))," ","|")&amp;"|")</f>
        <v/>
      </c>
      <c r="AD1922">
        <f>TRIM($I1922&amp;"")</f>
        <v/>
      </c>
    </row>
    <row r="1923" ht="24" customHeight="1">
      <c r="A1923" s="9" t="n">
        <v>46211</v>
      </c>
      <c r="B1923" s="14" t="inlineStr">
        <is>
          <t>10210</t>
        </is>
      </c>
      <c r="C1923" s="14" t="n"/>
      <c r="D1923" s="14" t="inlineStr">
        <is>
          <t>32 TAPEÇARIA</t>
        </is>
      </c>
      <c r="E1923" s="14" t="inlineStr">
        <is>
          <t>30006806</t>
        </is>
      </c>
      <c r="F1923" s="14" t="inlineStr">
        <is>
          <t>ENCOSTO ESTOFADO - CADEIRA GENOVA</t>
        </is>
      </c>
      <c r="G1923" s="14" t="inlineStr">
        <is>
          <t>32 TAPEÇARIA</t>
        </is>
      </c>
      <c r="H1923" s="14" t="inlineStr">
        <is>
          <t>32 TAPEÇARIA</t>
        </is>
      </c>
      <c r="I1923" s="9" t="inlineStr">
        <is>
          <t>32 TAPEÇARIA</t>
        </is>
      </c>
      <c r="J1923" s="9" t="n">
        <v>42</v>
      </c>
      <c r="K1923" s="14">
        <f>IF($E1923="","",IFERROR(INDEX('01_Cad_Pecas'!$H$2:$H$5000,MATCH($E1923,'01_Cad_Pecas'!$D$2:$D$5000,0)),IFERROR(INDEX('01_Cad_Pecas'!$H$2:$H$5000,MATCH(VALUE($E1923),'01_Cad_Pecas'!$D$2:$D$5000,0)),"")))</f>
        <v/>
      </c>
      <c r="L1923" s="14">
        <f>IF($E1923="","",IFERROR(INDEX('01_Cad_Pecas'!$I$2:$I$5000,MATCH($E1923,'01_Cad_Pecas'!$D$2:$D$5000,0)),IFERROR(INDEX('01_Cad_Pecas'!$I$2:$I$5000,MATCH(VALUE($E1923),'01_Cad_Pecas'!$D$2:$D$5000,0)),"")))</f>
        <v/>
      </c>
      <c r="M1923" s="14">
        <f>IF(OR($J1923="",$L1923=""),"",IF($K1923="",0,$K1923)+$J1923*$L1923)</f>
        <v/>
      </c>
      <c r="N1923" s="14" t="n">
        <v>46212</v>
      </c>
      <c r="O1923" s="14" t="n">
        <v>42</v>
      </c>
      <c r="P1923" s="14" t="n"/>
      <c r="Q1923" s="14" t="n"/>
      <c r="R1923" s="14" t="n"/>
      <c r="S1923" s="14" t="n"/>
      <c r="T1923" s="14">
        <f>IF(OR($J1923="",$O1923=""),"",$O1923/$J1923)</f>
        <v/>
      </c>
      <c r="U1923" s="14" t="inlineStr">
        <is>
          <t>Concluído</t>
        </is>
      </c>
      <c r="V1923" s="14" t="n"/>
      <c r="W1923" s="14" t="n"/>
      <c r="X1923" s="14" t="n"/>
      <c r="Y1923" s="14" t="n"/>
      <c r="Z1923" s="14" t="n"/>
      <c r="AA1923" s="11" t="n"/>
      <c r="AB1923" s="14">
        <f>B1923&amp;"|"&amp;I1923</f>
        <v/>
      </c>
      <c r="AC1923">
        <f>IF($B1923="","","|"&amp;SUBSTITUTE(TRIM(SUBSTITUTE(SUBSTITUTE(SUBSTITUTE(SUBSTITUTE(SUBSTITUTE(SUBSTITUTE(SUBSTITUTE(SUBSTITUTE(SUBSTITUTE(SUBSTITUTE(SUBSTITUTE(SUBSTITUTE(SUBSTITUTE(SUBSTITUTE(TRIM($B1923&amp;""),CHAR(10)," "),CHAR(13)," "),"."," "),";"," "),","," "),"/"," "),"+"," "),"-"," "),"  "," "),"  "," "),"  "," "),"  "," "),"  "," "),"  "," "))," ","|")&amp;"|")</f>
        <v/>
      </c>
      <c r="AD1923">
        <f>TRIM($I1923&amp;"")</f>
        <v/>
      </c>
    </row>
    <row r="1924" ht="24" customHeight="1">
      <c r="A1924" s="14" t="n">
        <v>46203</v>
      </c>
      <c r="B1924" s="14" t="inlineStr">
        <is>
          <t>10199,10201</t>
        </is>
      </c>
      <c r="C1924" s="14" t="n"/>
      <c r="D1924" s="14" t="inlineStr">
        <is>
          <t>11 USINAGEM</t>
        </is>
      </c>
      <c r="E1924" s="14" t="inlineStr">
        <is>
          <t>30003404</t>
        </is>
      </c>
      <c r="F1924" s="14" t="inlineStr">
        <is>
          <t>ASSENTO 430X403X09 MDP - CAD DAKAR</t>
        </is>
      </c>
      <c r="G1924" s="14" t="inlineStr">
        <is>
          <t>11 USINAGEM</t>
        </is>
      </c>
      <c r="H1924" s="14" t="inlineStr">
        <is>
          <t>11 USINAGEM</t>
        </is>
      </c>
      <c r="I1924" s="9" t="inlineStr">
        <is>
          <t>11 USINAGEM</t>
        </is>
      </c>
      <c r="J1924" s="9" t="n">
        <v>52</v>
      </c>
      <c r="K1924" s="14">
        <f>IF($E1924="","",IFERROR(INDEX('01_Cad_Pecas'!$H$2:$H$5000,MATCH($E1924,'01_Cad_Pecas'!$D$2:$D$5000,0)),IFERROR(INDEX('01_Cad_Pecas'!$H$2:$H$5000,MATCH(VALUE($E1924),'01_Cad_Pecas'!$D$2:$D$5000,0)),"")))</f>
        <v/>
      </c>
      <c r="L1924" s="14">
        <f>IF($E1924="","",IFERROR(INDEX('01_Cad_Pecas'!$I$2:$I$5000,MATCH($E1924,'01_Cad_Pecas'!$D$2:$D$5000,0)),IFERROR(INDEX('01_Cad_Pecas'!$I$2:$I$5000,MATCH(VALUE($E1924),'01_Cad_Pecas'!$D$2:$D$5000,0)),"")))</f>
        <v/>
      </c>
      <c r="M1924" s="14">
        <f>IF(OR($J1924="",$L1924=""),"",IF($K1924="",0,$K1924)+$J1924*$L1924)</f>
        <v/>
      </c>
      <c r="N1924" s="14" t="n">
        <v>46203</v>
      </c>
      <c r="O1924" s="9" t="n">
        <v>52</v>
      </c>
      <c r="P1924" s="14" t="n"/>
      <c r="Q1924" s="14" t="n"/>
      <c r="R1924" s="14" t="n"/>
      <c r="S1924" s="14" t="n"/>
      <c r="T1924" s="14" t="n"/>
      <c r="U1924" s="14" t="n"/>
      <c r="V1924" s="14" t="n"/>
      <c r="W1924" s="14" t="n"/>
      <c r="X1924" s="14" t="n"/>
      <c r="Y1924" s="14" t="n"/>
      <c r="Z1924" s="14" t="n"/>
      <c r="AA1924" s="11" t="n"/>
      <c r="AB1924" s="14">
        <f>B1924&amp;"|"&amp;I1924</f>
        <v/>
      </c>
      <c r="AC1924">
        <f>IF($B1924="","","|"&amp;SUBSTITUTE(TRIM(SUBSTITUTE(SUBSTITUTE(SUBSTITUTE(SUBSTITUTE(SUBSTITUTE(SUBSTITUTE(SUBSTITUTE(SUBSTITUTE(SUBSTITUTE(SUBSTITUTE(SUBSTITUTE(SUBSTITUTE(SUBSTITUTE(SUBSTITUTE(TRIM($B1924&amp;""),CHAR(10)," "),CHAR(13)," "),"."," "),";"," "),","," "),"/"," "),"+"," "),"-"," "),"  "," "),"  "," "),"  "," "),"  "," "),"  "," "),"  "," "))," ","|")&amp;"|")</f>
        <v/>
      </c>
      <c r="AD1924">
        <f>TRIM($I1924&amp;"")</f>
        <v/>
      </c>
    </row>
    <row r="1925" ht="24" customHeight="1">
      <c r="A1925" s="14" t="n">
        <v>46203</v>
      </c>
      <c r="B1925" s="14" t="inlineStr">
        <is>
          <t>10199,10201</t>
        </is>
      </c>
      <c r="C1925" s="14" t="n"/>
      <c r="D1925" s="14" t="inlineStr">
        <is>
          <t>11 USINAGEM</t>
        </is>
      </c>
      <c r="E1925" s="14" t="inlineStr">
        <is>
          <t>30004805</t>
        </is>
      </c>
      <c r="F1925" s="14" t="inlineStr">
        <is>
          <t>ASSENTO 440X425X09 MDP - CAD SANTIAGO</t>
        </is>
      </c>
      <c r="G1925" s="14" t="inlineStr">
        <is>
          <t>11 USINAGEM</t>
        </is>
      </c>
      <c r="H1925" s="14" t="inlineStr">
        <is>
          <t>11 USINAGEM</t>
        </is>
      </c>
      <c r="I1925" s="9" t="inlineStr">
        <is>
          <t>11 USINAGEM</t>
        </is>
      </c>
      <c r="J1925" s="9" t="n">
        <v>108</v>
      </c>
      <c r="K1925" s="14">
        <f>IF($E1925="","",IFERROR(INDEX('01_Cad_Pecas'!$H$2:$H$5000,MATCH($E1925,'01_Cad_Pecas'!$D$2:$D$5000,0)),IFERROR(INDEX('01_Cad_Pecas'!$H$2:$H$5000,MATCH(VALUE($E1925),'01_Cad_Pecas'!$D$2:$D$5000,0)),"")))</f>
        <v/>
      </c>
      <c r="L1925" s="14">
        <f>IF($E1925="","",IFERROR(INDEX('01_Cad_Pecas'!$I$2:$I$5000,MATCH($E1925,'01_Cad_Pecas'!$D$2:$D$5000,0)),IFERROR(INDEX('01_Cad_Pecas'!$I$2:$I$5000,MATCH(VALUE($E1925),'01_Cad_Pecas'!$D$2:$D$5000,0)),"")))</f>
        <v/>
      </c>
      <c r="M1925" s="14">
        <f>IF(OR($J1925="",$L1925=""),"",IF($K1925="",0,$K1925)+$J1925*$L1925)</f>
        <v/>
      </c>
      <c r="N1925" s="14" t="n">
        <v>46203</v>
      </c>
      <c r="O1925" s="9" t="n">
        <v>108</v>
      </c>
      <c r="P1925" s="14" t="n"/>
      <c r="Q1925" s="14" t="n"/>
      <c r="R1925" s="14" t="n"/>
      <c r="S1925" s="14" t="n"/>
      <c r="T1925" s="14" t="n"/>
      <c r="U1925" s="14" t="n"/>
      <c r="V1925" s="14" t="n"/>
      <c r="W1925" s="14" t="n"/>
      <c r="X1925" s="14" t="n"/>
      <c r="Y1925" s="14" t="n"/>
      <c r="Z1925" s="14" t="n"/>
      <c r="AA1925" s="11" t="n"/>
      <c r="AB1925" s="14">
        <f>B1925&amp;"|"&amp;I1925</f>
        <v/>
      </c>
      <c r="AC1925">
        <f>IF($B1925="","","|"&amp;SUBSTITUTE(TRIM(SUBSTITUTE(SUBSTITUTE(SUBSTITUTE(SUBSTITUTE(SUBSTITUTE(SUBSTITUTE(SUBSTITUTE(SUBSTITUTE(SUBSTITUTE(SUBSTITUTE(SUBSTITUTE(SUBSTITUTE(SUBSTITUTE(SUBSTITUTE(TRIM($B1925&amp;""),CHAR(10)," "),CHAR(13)," "),"."," "),";"," "),","," "),"/"," "),"+"," "),"-"," "),"  "," "),"  "," "),"  "," "),"  "," "),"  "," "),"  "," "))," ","|")&amp;"|")</f>
        <v/>
      </c>
      <c r="AD1925">
        <f>TRIM($I1925&amp;"")</f>
        <v/>
      </c>
    </row>
    <row r="1926" ht="24" customHeight="1">
      <c r="A1926" s="14" t="n">
        <v>46203</v>
      </c>
      <c r="B1926" s="14" t="inlineStr">
        <is>
          <t>10199,10201</t>
        </is>
      </c>
      <c r="C1926" s="14" t="n"/>
      <c r="D1926" s="14" t="inlineStr">
        <is>
          <t>11 USINAGEM</t>
        </is>
      </c>
      <c r="E1926" s="14" t="inlineStr">
        <is>
          <t>20019005</t>
        </is>
      </c>
      <c r="F1926" s="14" t="inlineStr">
        <is>
          <t>RIPA 751X70X12 MDF - MESA SANTIAGO</t>
        </is>
      </c>
      <c r="G1926" s="14" t="inlineStr">
        <is>
          <t>11 USINAGEM</t>
        </is>
      </c>
      <c r="H1926" s="14" t="inlineStr">
        <is>
          <t>11 USINAGEM</t>
        </is>
      </c>
      <c r="I1926" s="9" t="inlineStr">
        <is>
          <t>11 USINAGEM</t>
        </is>
      </c>
      <c r="J1926" s="9" t="n">
        <v>80</v>
      </c>
      <c r="K1926" s="14">
        <f>IF($E1926="","",IFERROR(INDEX('01_Cad_Pecas'!$H$2:$H$5000,MATCH($E1926,'01_Cad_Pecas'!$D$2:$D$5000,0)),IFERROR(INDEX('01_Cad_Pecas'!$H$2:$H$5000,MATCH(VALUE($E1926),'01_Cad_Pecas'!$D$2:$D$5000,0)),"")))</f>
        <v/>
      </c>
      <c r="L1926" s="14">
        <f>IF($E1926="","",IFERROR(INDEX('01_Cad_Pecas'!$I$2:$I$5000,MATCH($E1926,'01_Cad_Pecas'!$D$2:$D$5000,0)),IFERROR(INDEX('01_Cad_Pecas'!$I$2:$I$5000,MATCH(VALUE($E1926),'01_Cad_Pecas'!$D$2:$D$5000,0)),"")))</f>
        <v/>
      </c>
      <c r="M1926" s="14">
        <f>IF(OR($J1926="",$L1926=""),"",IF($K1926="",0,$K1926)+$J1926*$L1926)</f>
        <v/>
      </c>
      <c r="N1926" s="14" t="n">
        <v>46203</v>
      </c>
      <c r="O1926" s="9" t="n">
        <v>80</v>
      </c>
      <c r="P1926" s="14" t="n"/>
      <c r="Q1926" s="14" t="n"/>
      <c r="R1926" s="14" t="n"/>
      <c r="S1926" s="14" t="n"/>
      <c r="T1926" s="14" t="n"/>
      <c r="U1926" s="14" t="n"/>
      <c r="V1926" s="14" t="n"/>
      <c r="W1926" s="14" t="n"/>
      <c r="X1926" s="14" t="n"/>
      <c r="Y1926" s="14" t="n"/>
      <c r="Z1926" s="14" t="n"/>
      <c r="AA1926" s="11" t="n"/>
      <c r="AB1926" s="14">
        <f>B1926&amp;"|"&amp;I1926</f>
        <v/>
      </c>
      <c r="AC1926">
        <f>IF($B1926="","","|"&amp;SUBSTITUTE(TRIM(SUBSTITUTE(SUBSTITUTE(SUBSTITUTE(SUBSTITUTE(SUBSTITUTE(SUBSTITUTE(SUBSTITUTE(SUBSTITUTE(SUBSTITUTE(SUBSTITUTE(SUBSTITUTE(SUBSTITUTE(SUBSTITUTE(SUBSTITUTE(TRIM($B1926&amp;""),CHAR(10)," "),CHAR(13)," "),"."," "),";"," "),","," "),"/"," "),"+"," "),"-"," "),"  "," "),"  "," "),"  "," "),"  "," "),"  "," "),"  "," "))," ","|")&amp;"|")</f>
        <v/>
      </c>
      <c r="AD1926">
        <f>TRIM($I1926&amp;"")</f>
        <v/>
      </c>
    </row>
    <row r="1927" ht="24" customHeight="1">
      <c r="A1927" s="14" t="n">
        <v>46203</v>
      </c>
      <c r="B1927" s="14" t="inlineStr">
        <is>
          <t>10199,10201</t>
        </is>
      </c>
      <c r="C1927" s="14" t="n"/>
      <c r="D1927" s="14" t="inlineStr">
        <is>
          <t>11 USINAGEM</t>
        </is>
      </c>
      <c r="E1927" s="14" t="inlineStr">
        <is>
          <t>20034302</t>
        </is>
      </c>
      <c r="F1927" s="14" t="inlineStr">
        <is>
          <t>FUNDO 751X446X12 MDF - SANTIAGO 1,03</t>
        </is>
      </c>
      <c r="G1927" s="14" t="inlineStr">
        <is>
          <t>11 USINAGEM</t>
        </is>
      </c>
      <c r="H1927" s="14" t="inlineStr">
        <is>
          <t>11 USINAGEM</t>
        </is>
      </c>
      <c r="I1927" s="9" t="inlineStr">
        <is>
          <t>11 USINAGEM</t>
        </is>
      </c>
      <c r="J1927" s="9" t="n">
        <v>16</v>
      </c>
      <c r="K1927" s="14">
        <f>IF($E1927="","",IFERROR(INDEX('01_Cad_Pecas'!$H$2:$H$5000,MATCH($E1927,'01_Cad_Pecas'!$D$2:$D$5000,0)),IFERROR(INDEX('01_Cad_Pecas'!$H$2:$H$5000,MATCH(VALUE($E1927),'01_Cad_Pecas'!$D$2:$D$5000,0)),"")))</f>
        <v/>
      </c>
      <c r="L1927" s="14">
        <f>IF($E1927="","",IFERROR(INDEX('01_Cad_Pecas'!$I$2:$I$5000,MATCH($E1927,'01_Cad_Pecas'!$D$2:$D$5000,0)),IFERROR(INDEX('01_Cad_Pecas'!$I$2:$I$5000,MATCH(VALUE($E1927),'01_Cad_Pecas'!$D$2:$D$5000,0)),"")))</f>
        <v/>
      </c>
      <c r="M1927" s="14">
        <f>IF(OR($J1927="",$L1927=""),"",IF($K1927="",0,$K1927)+$J1927*$L1927)</f>
        <v/>
      </c>
      <c r="N1927" s="14" t="n">
        <v>46203</v>
      </c>
      <c r="O1927" s="9" t="n">
        <v>16</v>
      </c>
      <c r="P1927" s="14" t="n"/>
      <c r="Q1927" s="14" t="n"/>
      <c r="R1927" s="14" t="n"/>
      <c r="S1927" s="14" t="n"/>
      <c r="T1927" s="14" t="n"/>
      <c r="U1927" s="14" t="n"/>
      <c r="V1927" s="14" t="n"/>
      <c r="W1927" s="14" t="n"/>
      <c r="X1927" s="14" t="n"/>
      <c r="Y1927" s="14" t="n"/>
      <c r="Z1927" s="14" t="n"/>
      <c r="AA1927" s="11" t="n"/>
      <c r="AB1927" s="14">
        <f>B1927&amp;"|"&amp;I1927</f>
        <v/>
      </c>
      <c r="AC1927">
        <f>IF($B1927="","","|"&amp;SUBSTITUTE(TRIM(SUBSTITUTE(SUBSTITUTE(SUBSTITUTE(SUBSTITUTE(SUBSTITUTE(SUBSTITUTE(SUBSTITUTE(SUBSTITUTE(SUBSTITUTE(SUBSTITUTE(SUBSTITUTE(SUBSTITUTE(SUBSTITUTE(SUBSTITUTE(TRIM($B1927&amp;""),CHAR(10)," "),CHAR(13)," "),"."," "),";"," "),","," "),"/"," "),"+"," "),"-"," "),"  "," "),"  "," "),"  "," "),"  "," "),"  "," "),"  "," "))," ","|")&amp;"|")</f>
        <v/>
      </c>
      <c r="AD1927">
        <f>TRIM($I1927&amp;"")</f>
        <v/>
      </c>
    </row>
    <row r="1928" ht="24" customHeight="1">
      <c r="A1928" s="14" t="n">
        <v>46203</v>
      </c>
      <c r="B1928" s="14" t="inlineStr">
        <is>
          <t>10199,10201</t>
        </is>
      </c>
      <c r="C1928" s="14" t="n"/>
      <c r="D1928" s="14" t="inlineStr">
        <is>
          <t>11 USINAGEM</t>
        </is>
      </c>
      <c r="E1928" s="14" t="inlineStr">
        <is>
          <t>20020002</t>
        </is>
      </c>
      <c r="F1928" s="14" t="inlineStr">
        <is>
          <t>(2) FECHAMENTO I 1090X295X12 MDF - BASE DUBAI</t>
        </is>
      </c>
      <c r="G1928" s="14" t="inlineStr">
        <is>
          <t>11 USINAGEM</t>
        </is>
      </c>
      <c r="H1928" s="14" t="inlineStr">
        <is>
          <t>11 USINAGEM</t>
        </is>
      </c>
      <c r="I1928" s="9" t="inlineStr">
        <is>
          <t>11 USINAGEM</t>
        </is>
      </c>
      <c r="J1928" s="9" t="n">
        <v>22</v>
      </c>
      <c r="K1928" s="14">
        <f>IF($E1928="","",IFERROR(INDEX('01_Cad_Pecas'!$H$2:$H$5000,MATCH($E1928,'01_Cad_Pecas'!$D$2:$D$5000,0)),IFERROR(INDEX('01_Cad_Pecas'!$H$2:$H$5000,MATCH(VALUE($E1928),'01_Cad_Pecas'!$D$2:$D$5000,0)),"")))</f>
        <v/>
      </c>
      <c r="L1928" s="14">
        <f>IF($E1928="","",IFERROR(INDEX('01_Cad_Pecas'!$I$2:$I$5000,MATCH($E1928,'01_Cad_Pecas'!$D$2:$D$5000,0)),IFERROR(INDEX('01_Cad_Pecas'!$I$2:$I$5000,MATCH(VALUE($E1928),'01_Cad_Pecas'!$D$2:$D$5000,0)),"")))</f>
        <v/>
      </c>
      <c r="M1928" s="14">
        <f>IF(OR($J1928="",$L1928=""),"",IF($K1928="",0,$K1928)+$J1928*$L1928)</f>
        <v/>
      </c>
      <c r="N1928" s="14" t="n">
        <v>46203</v>
      </c>
      <c r="O1928" s="9" t="n">
        <v>22</v>
      </c>
      <c r="P1928" s="14" t="n"/>
      <c r="Q1928" s="14" t="n"/>
      <c r="R1928" s="14" t="n"/>
      <c r="S1928" s="14" t="n"/>
      <c r="T1928" s="14" t="n"/>
      <c r="U1928" s="14" t="n"/>
      <c r="V1928" s="14" t="n"/>
      <c r="W1928" s="14" t="n"/>
      <c r="X1928" s="14" t="n"/>
      <c r="Y1928" s="14" t="n"/>
      <c r="Z1928" s="14" t="n"/>
      <c r="AA1928" s="11" t="n"/>
      <c r="AB1928" s="14">
        <f>B1928&amp;"|"&amp;I1928</f>
        <v/>
      </c>
      <c r="AC1928">
        <f>IF($B1928="","","|"&amp;SUBSTITUTE(TRIM(SUBSTITUTE(SUBSTITUTE(SUBSTITUTE(SUBSTITUTE(SUBSTITUTE(SUBSTITUTE(SUBSTITUTE(SUBSTITUTE(SUBSTITUTE(SUBSTITUTE(SUBSTITUTE(SUBSTITUTE(SUBSTITUTE(SUBSTITUTE(TRIM($B1928&amp;""),CHAR(10)," "),CHAR(13)," "),"."," "),";"," "),","," "),"/"," "),"+"," "),"-"," "),"  "," "),"  "," "),"  "," "),"  "," "),"  "," "),"  "," "))," ","|")&amp;"|")</f>
        <v/>
      </c>
      <c r="AD1928">
        <f>TRIM($I1928&amp;"")</f>
        <v/>
      </c>
    </row>
    <row r="1929" ht="24" customHeight="1">
      <c r="A1929" s="14" t="n">
        <v>46203</v>
      </c>
      <c r="B1929" s="14" t="inlineStr">
        <is>
          <t>10199,10201</t>
        </is>
      </c>
      <c r="C1929" s="14" t="n"/>
      <c r="D1929" s="14" t="inlineStr">
        <is>
          <t>11 USINAGEM</t>
        </is>
      </c>
      <c r="E1929" s="14" t="inlineStr">
        <is>
          <t>20020003</t>
        </is>
      </c>
      <c r="F1929" s="14" t="inlineStr">
        <is>
          <t>(3) FECHAMENTO II 600X295X12 MDF - BASE DUBAI</t>
        </is>
      </c>
      <c r="G1929" s="14" t="inlineStr">
        <is>
          <t>11 USINAGEM</t>
        </is>
      </c>
      <c r="H1929" s="14" t="inlineStr">
        <is>
          <t>11 USINAGEM</t>
        </is>
      </c>
      <c r="I1929" s="9" t="inlineStr">
        <is>
          <t>11 USINAGEM</t>
        </is>
      </c>
      <c r="J1929" s="9" t="n">
        <v>22</v>
      </c>
      <c r="K1929" s="14">
        <f>IF($E1929="","",IFERROR(INDEX('01_Cad_Pecas'!$H$2:$H$5000,MATCH($E1929,'01_Cad_Pecas'!$D$2:$D$5000,0)),IFERROR(INDEX('01_Cad_Pecas'!$H$2:$H$5000,MATCH(VALUE($E1929),'01_Cad_Pecas'!$D$2:$D$5000,0)),"")))</f>
        <v/>
      </c>
      <c r="L1929" s="14">
        <f>IF($E1929="","",IFERROR(INDEX('01_Cad_Pecas'!$I$2:$I$5000,MATCH($E1929,'01_Cad_Pecas'!$D$2:$D$5000,0)),IFERROR(INDEX('01_Cad_Pecas'!$I$2:$I$5000,MATCH(VALUE($E1929),'01_Cad_Pecas'!$D$2:$D$5000,0)),"")))</f>
        <v/>
      </c>
      <c r="M1929" s="14">
        <f>IF(OR($J1929="",$L1929=""),"",IF($K1929="",0,$K1929)+$J1929*$L1929)</f>
        <v/>
      </c>
      <c r="N1929" s="14" t="n">
        <v>46203</v>
      </c>
      <c r="O1929" s="9" t="n">
        <v>22</v>
      </c>
      <c r="P1929" s="14" t="n"/>
      <c r="Q1929" s="14" t="n"/>
      <c r="R1929" s="14" t="n"/>
      <c r="S1929" s="14" t="n"/>
      <c r="T1929" s="14" t="n"/>
      <c r="U1929" s="14" t="n"/>
      <c r="V1929" s="14" t="n"/>
      <c r="W1929" s="14" t="n"/>
      <c r="X1929" s="14" t="n"/>
      <c r="Y1929" s="14" t="n"/>
      <c r="Z1929" s="14" t="n"/>
      <c r="AA1929" s="11" t="n"/>
      <c r="AB1929" s="14">
        <f>B1929&amp;"|"&amp;I1929</f>
        <v/>
      </c>
      <c r="AC1929">
        <f>IF($B1929="","","|"&amp;SUBSTITUTE(TRIM(SUBSTITUTE(SUBSTITUTE(SUBSTITUTE(SUBSTITUTE(SUBSTITUTE(SUBSTITUTE(SUBSTITUTE(SUBSTITUTE(SUBSTITUTE(SUBSTITUTE(SUBSTITUTE(SUBSTITUTE(SUBSTITUTE(SUBSTITUTE(TRIM($B1929&amp;""),CHAR(10)," "),CHAR(13)," "),"."," "),";"," "),","," "),"/"," "),"+"," "),"-"," "),"  "," "),"  "," "),"  "," "),"  "," "),"  "," "),"  "," "))," ","|")&amp;"|")</f>
        <v/>
      </c>
      <c r="AD1929">
        <f>TRIM($I1929&amp;"")</f>
        <v/>
      </c>
    </row>
    <row r="1930" ht="24" customHeight="1">
      <c r="A1930" s="14" t="n">
        <v>46203</v>
      </c>
      <c r="B1930" s="14" t="inlineStr">
        <is>
          <t>10199,10201</t>
        </is>
      </c>
      <c r="C1930" s="14" t="n"/>
      <c r="D1930" s="14" t="inlineStr">
        <is>
          <t>11 USINAGEM</t>
        </is>
      </c>
      <c r="E1930" s="14" t="inlineStr">
        <is>
          <t>20020004</t>
        </is>
      </c>
      <c r="F1930" s="14" t="inlineStr">
        <is>
          <t>(4) FECHAMENTO III 545X327X12 MDF - BASE DUBAI</t>
        </is>
      </c>
      <c r="G1930" s="14" t="inlineStr">
        <is>
          <t>11 USINAGEM</t>
        </is>
      </c>
      <c r="H1930" s="14" t="inlineStr">
        <is>
          <t>11 USINAGEM</t>
        </is>
      </c>
      <c r="I1930" s="9" t="inlineStr">
        <is>
          <t>11 USINAGEM</t>
        </is>
      </c>
      <c r="J1930" s="9" t="n">
        <v>44</v>
      </c>
      <c r="K1930" s="14">
        <f>IF($E1930="","",IFERROR(INDEX('01_Cad_Pecas'!$H$2:$H$5000,MATCH($E1930,'01_Cad_Pecas'!$D$2:$D$5000,0)),IFERROR(INDEX('01_Cad_Pecas'!$H$2:$H$5000,MATCH(VALUE($E1930),'01_Cad_Pecas'!$D$2:$D$5000,0)),"")))</f>
        <v/>
      </c>
      <c r="L1930" s="14">
        <f>IF($E1930="","",IFERROR(INDEX('01_Cad_Pecas'!$I$2:$I$5000,MATCH($E1930,'01_Cad_Pecas'!$D$2:$D$5000,0)),IFERROR(INDEX('01_Cad_Pecas'!$I$2:$I$5000,MATCH(VALUE($E1930),'01_Cad_Pecas'!$D$2:$D$5000,0)),"")))</f>
        <v/>
      </c>
      <c r="M1930" s="14">
        <f>IF(OR($J1930="",$L1930=""),"",IF($K1930="",0,$K1930)+$J1930*$L1930)</f>
        <v/>
      </c>
      <c r="N1930" s="14" t="n">
        <v>46203</v>
      </c>
      <c r="O1930" s="9" t="n">
        <v>44</v>
      </c>
      <c r="P1930" s="14" t="n"/>
      <c r="Q1930" s="14" t="n"/>
      <c r="R1930" s="14" t="n"/>
      <c r="S1930" s="14" t="n"/>
      <c r="T1930" s="14" t="n"/>
      <c r="U1930" s="14" t="n"/>
      <c r="V1930" s="14" t="n"/>
      <c r="W1930" s="14" t="n"/>
      <c r="X1930" s="14" t="n"/>
      <c r="Y1930" s="14" t="n"/>
      <c r="Z1930" s="14" t="n"/>
      <c r="AA1930" s="11" t="n"/>
      <c r="AB1930" s="14">
        <f>B1930&amp;"|"&amp;I1930</f>
        <v/>
      </c>
      <c r="AC1930">
        <f>IF($B1930="","","|"&amp;SUBSTITUTE(TRIM(SUBSTITUTE(SUBSTITUTE(SUBSTITUTE(SUBSTITUTE(SUBSTITUTE(SUBSTITUTE(SUBSTITUTE(SUBSTITUTE(SUBSTITUTE(SUBSTITUTE(SUBSTITUTE(SUBSTITUTE(SUBSTITUTE(SUBSTITUTE(TRIM($B1930&amp;""),CHAR(10)," "),CHAR(13)," "),"."," "),";"," "),","," "),"/"," "),"+"," "),"-"," "),"  "," "),"  "," "),"  "," "),"  "," "),"  "," "),"  "," "))," ","|")&amp;"|")</f>
        <v/>
      </c>
      <c r="AD1930">
        <f>TRIM($I1930&amp;"")</f>
        <v/>
      </c>
    </row>
    <row r="1931" ht="24" customHeight="1">
      <c r="A1931" s="14" t="n">
        <v>46203</v>
      </c>
      <c r="B1931" s="14" t="inlineStr">
        <is>
          <t>10199,10201</t>
        </is>
      </c>
      <c r="C1931" s="14" t="n"/>
      <c r="D1931" s="14" t="inlineStr">
        <is>
          <t>11 USINAGEM</t>
        </is>
      </c>
      <c r="E1931" s="14" t="inlineStr">
        <is>
          <t>20020005</t>
        </is>
      </c>
      <c r="F1931" s="14" t="inlineStr">
        <is>
          <t>(5) FECHAMENTO IV 453X327X12 MDF - BASE DUBAI</t>
        </is>
      </c>
      <c r="G1931" s="14" t="inlineStr">
        <is>
          <t>11 USINAGEM</t>
        </is>
      </c>
      <c r="H1931" s="14" t="inlineStr">
        <is>
          <t>11 USINAGEM</t>
        </is>
      </c>
      <c r="I1931" s="9" t="inlineStr">
        <is>
          <t>11 USINAGEM</t>
        </is>
      </c>
      <c r="J1931" s="9" t="n">
        <v>22</v>
      </c>
      <c r="K1931" s="14">
        <f>IF($E1931="","",IFERROR(INDEX('01_Cad_Pecas'!$H$2:$H$5000,MATCH($E1931,'01_Cad_Pecas'!$D$2:$D$5000,0)),IFERROR(INDEX('01_Cad_Pecas'!$H$2:$H$5000,MATCH(VALUE($E1931),'01_Cad_Pecas'!$D$2:$D$5000,0)),"")))</f>
        <v/>
      </c>
      <c r="L1931" s="14">
        <f>IF($E1931="","",IFERROR(INDEX('01_Cad_Pecas'!$I$2:$I$5000,MATCH($E1931,'01_Cad_Pecas'!$D$2:$D$5000,0)),IFERROR(INDEX('01_Cad_Pecas'!$I$2:$I$5000,MATCH(VALUE($E1931),'01_Cad_Pecas'!$D$2:$D$5000,0)),"")))</f>
        <v/>
      </c>
      <c r="M1931" s="14">
        <f>IF(OR($J1931="",$L1931=""),"",IF($K1931="",0,$K1931)+$J1931*$L1931)</f>
        <v/>
      </c>
      <c r="N1931" s="14" t="n">
        <v>46203</v>
      </c>
      <c r="O1931" s="9" t="n">
        <v>22</v>
      </c>
      <c r="P1931" s="14" t="n"/>
      <c r="Q1931" s="14" t="n"/>
      <c r="R1931" s="14" t="n"/>
      <c r="S1931" s="14" t="n"/>
      <c r="T1931" s="14" t="n"/>
      <c r="U1931" s="14" t="n"/>
      <c r="V1931" s="14" t="n"/>
      <c r="W1931" s="14" t="n"/>
      <c r="X1931" s="14" t="n"/>
      <c r="Y1931" s="14" t="n"/>
      <c r="Z1931" s="14" t="n"/>
      <c r="AA1931" s="11" t="n"/>
      <c r="AB1931" s="14">
        <f>B1931&amp;"|"&amp;I1931</f>
        <v/>
      </c>
      <c r="AC1931">
        <f>IF($B1931="","","|"&amp;SUBSTITUTE(TRIM(SUBSTITUTE(SUBSTITUTE(SUBSTITUTE(SUBSTITUTE(SUBSTITUTE(SUBSTITUTE(SUBSTITUTE(SUBSTITUTE(SUBSTITUTE(SUBSTITUTE(SUBSTITUTE(SUBSTITUTE(SUBSTITUTE(SUBSTITUTE(TRIM($B1931&amp;""),CHAR(10)," "),CHAR(13)," "),"."," "),";"," "),","," "),"/"," "),"+"," "),"-"," "),"  "," "),"  "," "),"  "," "),"  "," "),"  "," "),"  "," "))," ","|")&amp;"|")</f>
        <v/>
      </c>
      <c r="AD1931">
        <f>TRIM($I1931&amp;"")</f>
        <v/>
      </c>
    </row>
    <row r="1932" ht="24" customHeight="1">
      <c r="A1932" s="14" t="n">
        <v>46203</v>
      </c>
      <c r="B1932" s="14" t="inlineStr">
        <is>
          <t>10199,10201</t>
        </is>
      </c>
      <c r="C1932" s="14" t="n"/>
      <c r="D1932" s="14" t="inlineStr">
        <is>
          <t>11 USINAGEM</t>
        </is>
      </c>
      <c r="E1932" s="14" t="inlineStr">
        <is>
          <t>20020001</t>
        </is>
      </c>
      <c r="F1932" s="14" t="inlineStr">
        <is>
          <t>(1) LATERAL 1180X92X15 MDF - BASE DUBAI</t>
        </is>
      </c>
      <c r="G1932" s="14" t="inlineStr">
        <is>
          <t>11 USINAGEM</t>
        </is>
      </c>
      <c r="H1932" s="14" t="inlineStr">
        <is>
          <t>11 USINAGEM</t>
        </is>
      </c>
      <c r="I1932" s="9" t="inlineStr">
        <is>
          <t>11 USINAGEM</t>
        </is>
      </c>
      <c r="J1932" s="9" t="n">
        <v>88</v>
      </c>
      <c r="K1932" s="14">
        <f>IF($E1932="","",IFERROR(INDEX('01_Cad_Pecas'!$H$2:$H$5000,MATCH($E1932,'01_Cad_Pecas'!$D$2:$D$5000,0)),IFERROR(INDEX('01_Cad_Pecas'!$H$2:$H$5000,MATCH(VALUE($E1932),'01_Cad_Pecas'!$D$2:$D$5000,0)),"")))</f>
        <v/>
      </c>
      <c r="L1932" s="14">
        <f>IF($E1932="","",IFERROR(INDEX('01_Cad_Pecas'!$I$2:$I$5000,MATCH($E1932,'01_Cad_Pecas'!$D$2:$D$5000,0)),IFERROR(INDEX('01_Cad_Pecas'!$I$2:$I$5000,MATCH(VALUE($E1932),'01_Cad_Pecas'!$D$2:$D$5000,0)),"")))</f>
        <v/>
      </c>
      <c r="M1932" s="14">
        <f>IF(OR($J1932="",$L1932=""),"",IF($K1932="",0,$K1932)+$J1932*$L1932)</f>
        <v/>
      </c>
      <c r="N1932" s="14" t="n">
        <v>46203</v>
      </c>
      <c r="O1932" s="9" t="n">
        <v>88</v>
      </c>
      <c r="P1932" s="14" t="n"/>
      <c r="Q1932" s="14" t="n"/>
      <c r="R1932" s="14" t="n"/>
      <c r="S1932" s="14" t="n"/>
      <c r="T1932" s="14" t="n"/>
      <c r="U1932" s="14" t="n"/>
      <c r="V1932" s="14" t="n"/>
      <c r="W1932" s="14" t="n"/>
      <c r="X1932" s="14" t="n"/>
      <c r="Y1932" s="14" t="n"/>
      <c r="Z1932" s="14" t="n"/>
      <c r="AA1932" s="11" t="n"/>
      <c r="AB1932" s="14">
        <f>B1932&amp;"|"&amp;I1932</f>
        <v/>
      </c>
      <c r="AC1932">
        <f>IF($B1932="","","|"&amp;SUBSTITUTE(TRIM(SUBSTITUTE(SUBSTITUTE(SUBSTITUTE(SUBSTITUTE(SUBSTITUTE(SUBSTITUTE(SUBSTITUTE(SUBSTITUTE(SUBSTITUTE(SUBSTITUTE(SUBSTITUTE(SUBSTITUTE(SUBSTITUTE(SUBSTITUTE(TRIM($B1932&amp;""),CHAR(10)," "),CHAR(13)," "),"."," "),";"," "),","," "),"/"," "),"+"," "),"-"," "),"  "," "),"  "," "),"  "," "),"  "," "),"  "," "),"  "," "))," ","|")&amp;"|")</f>
        <v/>
      </c>
      <c r="AD1932">
        <f>TRIM($I1932&amp;"")</f>
        <v/>
      </c>
    </row>
    <row r="1933" ht="24" customHeight="1">
      <c r="A1933" s="14" t="n">
        <v>46203</v>
      </c>
      <c r="B1933" s="14" t="inlineStr">
        <is>
          <t>10199,10201</t>
        </is>
      </c>
      <c r="C1933" s="14" t="n"/>
      <c r="D1933" s="14" t="inlineStr">
        <is>
          <t>11 USINAGEM</t>
        </is>
      </c>
      <c r="E1933" s="14" t="inlineStr">
        <is>
          <t>200306104</t>
        </is>
      </c>
      <c r="F1933" s="14" t="inlineStr">
        <is>
          <t>TRAVESSA MAIOR 1000X120X18 MDF - MESA GENOVA</t>
        </is>
      </c>
      <c r="G1933" s="14" t="inlineStr">
        <is>
          <t>11 USINAGEM</t>
        </is>
      </c>
      <c r="H1933" s="14" t="inlineStr">
        <is>
          <t>11 USINAGEM</t>
        </is>
      </c>
      <c r="I1933" s="9" t="inlineStr">
        <is>
          <t>11 USINAGEM</t>
        </is>
      </c>
      <c r="J1933" s="9" t="n">
        <v>20</v>
      </c>
      <c r="K1933" s="14">
        <f>IF($E1933="","",IFERROR(INDEX('01_Cad_Pecas'!$H$2:$H$5000,MATCH($E1933,'01_Cad_Pecas'!$D$2:$D$5000,0)),IFERROR(INDEX('01_Cad_Pecas'!$H$2:$H$5000,MATCH(VALUE($E1933),'01_Cad_Pecas'!$D$2:$D$5000,0)),"")))</f>
        <v/>
      </c>
      <c r="L1933" s="14">
        <f>IF($E1933="","",IFERROR(INDEX('01_Cad_Pecas'!$I$2:$I$5000,MATCH($E1933,'01_Cad_Pecas'!$D$2:$D$5000,0)),IFERROR(INDEX('01_Cad_Pecas'!$I$2:$I$5000,MATCH(VALUE($E1933),'01_Cad_Pecas'!$D$2:$D$5000,0)),"")))</f>
        <v/>
      </c>
      <c r="M1933" s="14">
        <f>IF(OR($J1933="",$L1933=""),"",IF($K1933="",0,$K1933)+$J1933*$L1933)</f>
        <v/>
      </c>
      <c r="N1933" s="14" t="n">
        <v>46203</v>
      </c>
      <c r="O1933" s="9" t="n">
        <v>20</v>
      </c>
      <c r="P1933" s="14" t="n"/>
      <c r="Q1933" s="14" t="n"/>
      <c r="R1933" s="14" t="n"/>
      <c r="S1933" s="14" t="n"/>
      <c r="T1933" s="14" t="n"/>
      <c r="U1933" s="14" t="n"/>
      <c r="V1933" s="14" t="n"/>
      <c r="W1933" s="14" t="n"/>
      <c r="X1933" s="14" t="n"/>
      <c r="Y1933" s="14" t="n"/>
      <c r="Z1933" s="14" t="n"/>
      <c r="AA1933" s="11" t="n"/>
      <c r="AB1933" s="14">
        <f>B1933&amp;"|"&amp;I1933</f>
        <v/>
      </c>
      <c r="AC1933">
        <f>IF($B1933="","","|"&amp;SUBSTITUTE(TRIM(SUBSTITUTE(SUBSTITUTE(SUBSTITUTE(SUBSTITUTE(SUBSTITUTE(SUBSTITUTE(SUBSTITUTE(SUBSTITUTE(SUBSTITUTE(SUBSTITUTE(SUBSTITUTE(SUBSTITUTE(SUBSTITUTE(SUBSTITUTE(TRIM($B1933&amp;""),CHAR(10)," "),CHAR(13)," "),"."," "),";"," "),","," "),"/"," "),"+"," "),"-"," "),"  "," "),"  "," "),"  "," "),"  "," "),"  "," "),"  "," "))," ","|")&amp;"|")</f>
        <v/>
      </c>
      <c r="AD1933">
        <f>TRIM($I1933&amp;"")</f>
        <v/>
      </c>
    </row>
    <row r="1934" ht="24" customHeight="1">
      <c r="A1934" s="14" t="n">
        <v>46203</v>
      </c>
      <c r="B1934" s="14" t="inlineStr">
        <is>
          <t>10199,10201</t>
        </is>
      </c>
      <c r="C1934" s="14" t="n"/>
      <c r="D1934" s="14" t="inlineStr">
        <is>
          <t>11 USINAGEM</t>
        </is>
      </c>
      <c r="E1934" s="14" t="inlineStr">
        <is>
          <t>200306201</t>
        </is>
      </c>
      <c r="F1934" s="14" t="inlineStr">
        <is>
          <t>TAMPO 1605X905X15 MDF - TAMPO C/ENGROSSO R100</t>
        </is>
      </c>
      <c r="G1934" s="14" t="inlineStr">
        <is>
          <t>11 USINAGEM</t>
        </is>
      </c>
      <c r="H1934" s="14" t="inlineStr">
        <is>
          <t>11 USINAGEM</t>
        </is>
      </c>
      <c r="I1934" s="9" t="inlineStr">
        <is>
          <t>11 USINAGEM</t>
        </is>
      </c>
      <c r="J1934" s="9" t="n">
        <v>10</v>
      </c>
      <c r="K1934" s="14">
        <f>IF($E1934="","",IFERROR(INDEX('01_Cad_Pecas'!$H$2:$H$5000,MATCH($E1934,'01_Cad_Pecas'!$D$2:$D$5000,0)),IFERROR(INDEX('01_Cad_Pecas'!$H$2:$H$5000,MATCH(VALUE($E1934),'01_Cad_Pecas'!$D$2:$D$5000,0)),"")))</f>
        <v/>
      </c>
      <c r="L1934" s="14">
        <f>IF($E1934="","",IFERROR(INDEX('01_Cad_Pecas'!$I$2:$I$5000,MATCH($E1934,'01_Cad_Pecas'!$D$2:$D$5000,0)),IFERROR(INDEX('01_Cad_Pecas'!$I$2:$I$5000,MATCH(VALUE($E1934),'01_Cad_Pecas'!$D$2:$D$5000,0)),"")))</f>
        <v/>
      </c>
      <c r="M1934" s="14">
        <f>IF(OR($J1934="",$L1934=""),"",IF($K1934="",0,$K1934)+$J1934*$L1934)</f>
        <v/>
      </c>
      <c r="N1934" s="14" t="n">
        <v>46203</v>
      </c>
      <c r="O1934" s="9" t="n">
        <v>10</v>
      </c>
      <c r="P1934" s="14" t="n"/>
      <c r="Q1934" s="14" t="n"/>
      <c r="R1934" s="14" t="n"/>
      <c r="S1934" s="14" t="n"/>
      <c r="T1934" s="14" t="n"/>
      <c r="U1934" s="14" t="n"/>
      <c r="V1934" s="14" t="n"/>
      <c r="W1934" s="14" t="n"/>
      <c r="X1934" s="14" t="n"/>
      <c r="Y1934" s="14" t="n"/>
      <c r="Z1934" s="14" t="n"/>
      <c r="AA1934" s="11" t="n"/>
      <c r="AB1934" s="14">
        <f>B1934&amp;"|"&amp;I1934</f>
        <v/>
      </c>
      <c r="AC1934">
        <f>IF($B1934="","","|"&amp;SUBSTITUTE(TRIM(SUBSTITUTE(SUBSTITUTE(SUBSTITUTE(SUBSTITUTE(SUBSTITUTE(SUBSTITUTE(SUBSTITUTE(SUBSTITUTE(SUBSTITUTE(SUBSTITUTE(SUBSTITUTE(SUBSTITUTE(SUBSTITUTE(SUBSTITUTE(TRIM($B1934&amp;""),CHAR(10)," "),CHAR(13)," "),"."," "),";"," "),","," "),"/"," "),"+"," "),"-"," "),"  "," "),"  "," "),"  "," "),"  "," "),"  "," "),"  "," "))," ","|")&amp;"|")</f>
        <v/>
      </c>
      <c r="AD1934">
        <f>TRIM($I1934&amp;"")</f>
        <v/>
      </c>
    </row>
    <row r="1935" ht="24" customHeight="1">
      <c r="A1935" s="14" t="n">
        <v>46203</v>
      </c>
      <c r="B1935" s="14" t="inlineStr">
        <is>
          <t>10199,10201</t>
        </is>
      </c>
      <c r="C1935" s="14" t="n"/>
      <c r="D1935" s="14" t="inlineStr">
        <is>
          <t>11 USINAGEM</t>
        </is>
      </c>
      <c r="E1935" s="14" t="inlineStr">
        <is>
          <t>200306202</t>
        </is>
      </c>
      <c r="F1935" s="14" t="inlineStr">
        <is>
          <t>ENGROSSO 1 1405X100X25 MDP - TAMPO C/ENGROSSO R100</t>
        </is>
      </c>
      <c r="G1935" s="14" t="inlineStr">
        <is>
          <t>11 USINAGEM</t>
        </is>
      </c>
      <c r="H1935" s="14" t="inlineStr">
        <is>
          <t>11 USINAGEM</t>
        </is>
      </c>
      <c r="I1935" s="9" t="inlineStr">
        <is>
          <t>11 USINAGEM</t>
        </is>
      </c>
      <c r="J1935" s="9" t="n">
        <v>20</v>
      </c>
      <c r="K1935" s="14">
        <f>IF($E1935="","",IFERROR(INDEX('01_Cad_Pecas'!$H$2:$H$5000,MATCH($E1935,'01_Cad_Pecas'!$D$2:$D$5000,0)),IFERROR(INDEX('01_Cad_Pecas'!$H$2:$H$5000,MATCH(VALUE($E1935),'01_Cad_Pecas'!$D$2:$D$5000,0)),"")))</f>
        <v/>
      </c>
      <c r="L1935" s="14">
        <f>IF($E1935="","",IFERROR(INDEX('01_Cad_Pecas'!$I$2:$I$5000,MATCH($E1935,'01_Cad_Pecas'!$D$2:$D$5000,0)),IFERROR(INDEX('01_Cad_Pecas'!$I$2:$I$5000,MATCH(VALUE($E1935),'01_Cad_Pecas'!$D$2:$D$5000,0)),"")))</f>
        <v/>
      </c>
      <c r="M1935" s="14">
        <f>IF(OR($J1935="",$L1935=""),"",IF($K1935="",0,$K1935)+$J1935*$L1935)</f>
        <v/>
      </c>
      <c r="N1935" s="14" t="n">
        <v>46203</v>
      </c>
      <c r="O1935" s="9" t="n">
        <v>20</v>
      </c>
      <c r="P1935" s="14" t="n"/>
      <c r="Q1935" s="14" t="n"/>
      <c r="R1935" s="14" t="n"/>
      <c r="S1935" s="14" t="n"/>
      <c r="T1935" s="14" t="n"/>
      <c r="U1935" s="14" t="n"/>
      <c r="V1935" s="14" t="n"/>
      <c r="W1935" s="14" t="n"/>
      <c r="X1935" s="14" t="n"/>
      <c r="Y1935" s="14" t="n"/>
      <c r="Z1935" s="14" t="n"/>
      <c r="AA1935" s="11" t="n"/>
      <c r="AB1935" s="14">
        <f>B1935&amp;"|"&amp;I1935</f>
        <v/>
      </c>
      <c r="AC1935">
        <f>IF($B1935="","","|"&amp;SUBSTITUTE(TRIM(SUBSTITUTE(SUBSTITUTE(SUBSTITUTE(SUBSTITUTE(SUBSTITUTE(SUBSTITUTE(SUBSTITUTE(SUBSTITUTE(SUBSTITUTE(SUBSTITUTE(SUBSTITUTE(SUBSTITUTE(SUBSTITUTE(SUBSTITUTE(TRIM($B1935&amp;""),CHAR(10)," "),CHAR(13)," "),"."," "),";"," "),","," "),"/"," "),"+"," "),"-"," "),"  "," "),"  "," "),"  "," "),"  "," "),"  "," "),"  "," "))," ","|")&amp;"|")</f>
        <v/>
      </c>
      <c r="AD1935">
        <f>TRIM($I1935&amp;"")</f>
        <v/>
      </c>
    </row>
    <row r="1936" ht="24" customHeight="1">
      <c r="A1936" s="14" t="n">
        <v>46203</v>
      </c>
      <c r="B1936" s="14" t="inlineStr">
        <is>
          <t>10199,10201</t>
        </is>
      </c>
      <c r="C1936" s="14" t="n"/>
      <c r="D1936" s="14" t="inlineStr">
        <is>
          <t>11 USINAGEM</t>
        </is>
      </c>
      <c r="E1936" s="14" t="inlineStr">
        <is>
          <t>200306203</t>
        </is>
      </c>
      <c r="F1936" s="14" t="inlineStr">
        <is>
          <t>ENGROSSO 2 905X100X25 MDP - TAMPO C/ENGROSSO R100</t>
        </is>
      </c>
      <c r="G1936" s="14" t="inlineStr">
        <is>
          <t>11 USINAGEM</t>
        </is>
      </c>
      <c r="H1936" s="14" t="inlineStr">
        <is>
          <t>11 USINAGEM</t>
        </is>
      </c>
      <c r="I1936" s="9" t="inlineStr">
        <is>
          <t>11 USINAGEM</t>
        </is>
      </c>
      <c r="J1936" s="9" t="n">
        <v>20</v>
      </c>
      <c r="K1936" s="14">
        <f>IF($E1936="","",IFERROR(INDEX('01_Cad_Pecas'!$H$2:$H$5000,MATCH($E1936,'01_Cad_Pecas'!$D$2:$D$5000,0)),IFERROR(INDEX('01_Cad_Pecas'!$H$2:$H$5000,MATCH(VALUE($E1936),'01_Cad_Pecas'!$D$2:$D$5000,0)),"")))</f>
        <v/>
      </c>
      <c r="L1936" s="14">
        <f>IF($E1936="","",IFERROR(INDEX('01_Cad_Pecas'!$I$2:$I$5000,MATCH($E1936,'01_Cad_Pecas'!$D$2:$D$5000,0)),IFERROR(INDEX('01_Cad_Pecas'!$I$2:$I$5000,MATCH(VALUE($E1936),'01_Cad_Pecas'!$D$2:$D$5000,0)),"")))</f>
        <v/>
      </c>
      <c r="M1936" s="14">
        <f>IF(OR($J1936="",$L1936=""),"",IF($K1936="",0,$K1936)+$J1936*$L1936)</f>
        <v/>
      </c>
      <c r="N1936" s="14" t="n">
        <v>46203</v>
      </c>
      <c r="O1936" s="9" t="n">
        <v>20</v>
      </c>
      <c r="P1936" s="14" t="n"/>
      <c r="Q1936" s="14" t="n"/>
      <c r="R1936" s="14" t="n"/>
      <c r="S1936" s="14" t="n"/>
      <c r="T1936" s="14" t="n"/>
      <c r="U1936" s="14" t="n"/>
      <c r="V1936" s="14" t="n"/>
      <c r="W1936" s="14" t="n"/>
      <c r="X1936" s="14" t="n"/>
      <c r="Y1936" s="14" t="n"/>
      <c r="Z1936" s="14" t="n"/>
      <c r="AA1936" s="11" t="n"/>
      <c r="AB1936" s="14">
        <f>B1936&amp;"|"&amp;I1936</f>
        <v/>
      </c>
      <c r="AC1936">
        <f>IF($B1936="","","|"&amp;SUBSTITUTE(TRIM(SUBSTITUTE(SUBSTITUTE(SUBSTITUTE(SUBSTITUTE(SUBSTITUTE(SUBSTITUTE(SUBSTITUTE(SUBSTITUTE(SUBSTITUTE(SUBSTITUTE(SUBSTITUTE(SUBSTITUTE(SUBSTITUTE(SUBSTITUTE(TRIM($B1936&amp;""),CHAR(10)," "),CHAR(13)," "),"."," "),";"," "),","," "),"/"," "),"+"," "),"-"," "),"  "," "),"  "," "),"  "," "),"  "," "),"  "," "),"  "," "))," ","|")&amp;"|")</f>
        <v/>
      </c>
      <c r="AD1936">
        <f>TRIM($I1936&amp;"")</f>
        <v/>
      </c>
    </row>
    <row r="1937" ht="24" customHeight="1">
      <c r="A1937" s="14" t="n">
        <v>46203</v>
      </c>
      <c r="B1937" s="14" t="inlineStr">
        <is>
          <t>10199,10201</t>
        </is>
      </c>
      <c r="C1937" s="14" t="n"/>
      <c r="D1937" s="14" t="inlineStr">
        <is>
          <t>11 USINAGEM</t>
        </is>
      </c>
      <c r="E1937" s="14" t="inlineStr">
        <is>
          <t>20033301</t>
        </is>
      </c>
      <c r="F1937" s="14" t="inlineStr">
        <is>
          <t>TRAV.MAIOR 980X65(135)X15 MDF-TAMPO AMST.1,03X1,03</t>
        </is>
      </c>
      <c r="G1937" s="14" t="inlineStr">
        <is>
          <t>11 USINAGEM</t>
        </is>
      </c>
      <c r="H1937" s="14" t="inlineStr">
        <is>
          <t>11 USINAGEM</t>
        </is>
      </c>
      <c r="I1937" s="9" t="inlineStr">
        <is>
          <t>11 USINAGEM</t>
        </is>
      </c>
      <c r="J1937" s="9" t="n">
        <v>16</v>
      </c>
      <c r="K1937" s="14">
        <f>IF($E1937="","",IFERROR(INDEX('01_Cad_Pecas'!$H$2:$H$5000,MATCH($E1937,'01_Cad_Pecas'!$D$2:$D$5000,0)),IFERROR(INDEX('01_Cad_Pecas'!$H$2:$H$5000,MATCH(VALUE($E1937),'01_Cad_Pecas'!$D$2:$D$5000,0)),"")))</f>
        <v/>
      </c>
      <c r="L1937" s="14">
        <f>IF($E1937="","",IFERROR(INDEX('01_Cad_Pecas'!$I$2:$I$5000,MATCH($E1937,'01_Cad_Pecas'!$D$2:$D$5000,0)),IFERROR(INDEX('01_Cad_Pecas'!$I$2:$I$5000,MATCH(VALUE($E1937),'01_Cad_Pecas'!$D$2:$D$5000,0)),"")))</f>
        <v/>
      </c>
      <c r="M1937" s="14">
        <f>IF(OR($J1937="",$L1937=""),"",IF($K1937="",0,$K1937)+$J1937*$L1937)</f>
        <v/>
      </c>
      <c r="N1937" s="14" t="n">
        <v>46203</v>
      </c>
      <c r="O1937" s="9" t="n">
        <v>16</v>
      </c>
      <c r="P1937" s="14" t="n"/>
      <c r="Q1937" s="14" t="n"/>
      <c r="R1937" s="14" t="n"/>
      <c r="S1937" s="14" t="n"/>
      <c r="T1937" s="14" t="n"/>
      <c r="U1937" s="14" t="n"/>
      <c r="V1937" s="14" t="n"/>
      <c r="W1937" s="14" t="n"/>
      <c r="X1937" s="14" t="n"/>
      <c r="Y1937" s="14" t="n"/>
      <c r="Z1937" s="14" t="n"/>
      <c r="AA1937" s="11" t="n"/>
      <c r="AB1937" s="14">
        <f>B1937&amp;"|"&amp;I1937</f>
        <v/>
      </c>
      <c r="AC1937">
        <f>IF($B1937="","","|"&amp;SUBSTITUTE(TRIM(SUBSTITUTE(SUBSTITUTE(SUBSTITUTE(SUBSTITUTE(SUBSTITUTE(SUBSTITUTE(SUBSTITUTE(SUBSTITUTE(SUBSTITUTE(SUBSTITUTE(SUBSTITUTE(SUBSTITUTE(SUBSTITUTE(SUBSTITUTE(TRIM($B1937&amp;""),CHAR(10)," "),CHAR(13)," "),"."," "),";"," "),","," "),"/"," "),"+"," "),"-"," "),"  "," "),"  "," "),"  "," "),"  "," "),"  "," "),"  "," "))," ","|")&amp;"|")</f>
        <v/>
      </c>
      <c r="AD1937">
        <f>TRIM($I1937&amp;"")</f>
        <v/>
      </c>
    </row>
    <row r="1938" ht="24" customHeight="1">
      <c r="A1938" s="14" t="n">
        <v>46203</v>
      </c>
      <c r="B1938" s="14" t="inlineStr">
        <is>
          <t>10199,10201</t>
        </is>
      </c>
      <c r="C1938" s="14" t="n"/>
      <c r="D1938" s="14" t="inlineStr">
        <is>
          <t>11 USINAGEM</t>
        </is>
      </c>
      <c r="E1938" s="14" t="inlineStr">
        <is>
          <t>30008101</t>
        </is>
      </c>
      <c r="F1938" s="14" t="inlineStr">
        <is>
          <t>ENCOSTO 445X280X15 MDF - CAD CORDOBA</t>
        </is>
      </c>
      <c r="G1938" s="14" t="inlineStr">
        <is>
          <t>11 USINAGEM</t>
        </is>
      </c>
      <c r="H1938" s="14" t="inlineStr">
        <is>
          <t>11 USINAGEM</t>
        </is>
      </c>
      <c r="I1938" s="9" t="inlineStr">
        <is>
          <t>11 USINAGEM</t>
        </is>
      </c>
      <c r="J1938" s="9" t="n">
        <v>60</v>
      </c>
      <c r="K1938" s="14">
        <f>IF($E1938="","",IFERROR(INDEX('01_Cad_Pecas'!$H$2:$H$5000,MATCH($E1938,'01_Cad_Pecas'!$D$2:$D$5000,0)),IFERROR(INDEX('01_Cad_Pecas'!$H$2:$H$5000,MATCH(VALUE($E1938),'01_Cad_Pecas'!$D$2:$D$5000,0)),"")))</f>
        <v/>
      </c>
      <c r="L1938" s="14">
        <f>IF($E1938="","",IFERROR(INDEX('01_Cad_Pecas'!$I$2:$I$5000,MATCH($E1938,'01_Cad_Pecas'!$D$2:$D$5000,0)),IFERROR(INDEX('01_Cad_Pecas'!$I$2:$I$5000,MATCH(VALUE($E1938),'01_Cad_Pecas'!$D$2:$D$5000,0)),"")))</f>
        <v/>
      </c>
      <c r="M1938" s="14">
        <f>IF(OR($J1938="",$L1938=""),"",IF($K1938="",0,$K1938)+$J1938*$L1938)</f>
        <v/>
      </c>
      <c r="N1938" s="14" t="n">
        <v>46203</v>
      </c>
      <c r="O1938" s="9" t="n">
        <v>60</v>
      </c>
      <c r="P1938" s="14" t="n"/>
      <c r="Q1938" s="14" t="n"/>
      <c r="R1938" s="14" t="n"/>
      <c r="S1938" s="14" t="n"/>
      <c r="T1938" s="14" t="n"/>
      <c r="U1938" s="14" t="n"/>
      <c r="V1938" s="14" t="n"/>
      <c r="W1938" s="14" t="n"/>
      <c r="X1938" s="14" t="n"/>
      <c r="Y1938" s="14" t="n"/>
      <c r="Z1938" s="14" t="n"/>
      <c r="AA1938" s="11" t="n"/>
      <c r="AB1938" s="14">
        <f>B1938&amp;"|"&amp;I1938</f>
        <v/>
      </c>
      <c r="AC1938">
        <f>IF($B1938="","","|"&amp;SUBSTITUTE(TRIM(SUBSTITUTE(SUBSTITUTE(SUBSTITUTE(SUBSTITUTE(SUBSTITUTE(SUBSTITUTE(SUBSTITUTE(SUBSTITUTE(SUBSTITUTE(SUBSTITUTE(SUBSTITUTE(SUBSTITUTE(SUBSTITUTE(SUBSTITUTE(TRIM($B1938&amp;""),CHAR(10)," "),CHAR(13)," "),"."," "),";"," "),","," "),"/"," "),"+"," "),"-"," "),"  "," "),"  "," "),"  "," "),"  "," "),"  "," "),"  "," "))," ","|")&amp;"|")</f>
        <v/>
      </c>
      <c r="AD1938">
        <f>TRIM($I1938&amp;"")</f>
        <v/>
      </c>
    </row>
    <row r="1939" ht="24" customHeight="1">
      <c r="A1939" s="14" t="n">
        <v>46203</v>
      </c>
      <c r="B1939" s="14" t="inlineStr">
        <is>
          <t>10199,10201</t>
        </is>
      </c>
      <c r="C1939" s="14" t="n"/>
      <c r="D1939" s="14" t="inlineStr">
        <is>
          <t>11 USINAGEM</t>
        </is>
      </c>
      <c r="E1939" s="14" t="inlineStr">
        <is>
          <t>20052001</t>
        </is>
      </c>
      <c r="F1939" s="14" t="inlineStr">
        <is>
          <t>(2-4) TRAVESSA 742X122X25 MDF - MESA ATHENAS</t>
        </is>
      </c>
      <c r="G1939" s="14" t="inlineStr">
        <is>
          <t>11 USINAGEM</t>
        </is>
      </c>
      <c r="H1939" s="14" t="inlineStr">
        <is>
          <t>11 USINAGEM</t>
        </is>
      </c>
      <c r="I1939" s="9" t="inlineStr">
        <is>
          <t>11 USINAGEM</t>
        </is>
      </c>
      <c r="J1939" s="9" t="n">
        <v>40</v>
      </c>
      <c r="K1939" s="14">
        <f>IF($E1939="","",IFERROR(INDEX('01_Cad_Pecas'!$H$2:$H$5000,MATCH($E1939,'01_Cad_Pecas'!$D$2:$D$5000,0)),IFERROR(INDEX('01_Cad_Pecas'!$H$2:$H$5000,MATCH(VALUE($E1939),'01_Cad_Pecas'!$D$2:$D$5000,0)),"")))</f>
        <v/>
      </c>
      <c r="L1939" s="14">
        <f>IF($E1939="","",IFERROR(INDEX('01_Cad_Pecas'!$I$2:$I$5000,MATCH($E1939,'01_Cad_Pecas'!$D$2:$D$5000,0)),IFERROR(INDEX('01_Cad_Pecas'!$I$2:$I$5000,MATCH(VALUE($E1939),'01_Cad_Pecas'!$D$2:$D$5000,0)),"")))</f>
        <v/>
      </c>
      <c r="M1939" s="14">
        <f>IF(OR($J1939="",$L1939=""),"",IF($K1939="",0,$K1939)+$J1939*$L1939)</f>
        <v/>
      </c>
      <c r="N1939" s="14" t="n">
        <v>46203</v>
      </c>
      <c r="O1939" s="9" t="n">
        <v>40</v>
      </c>
      <c r="P1939" s="14" t="n"/>
      <c r="Q1939" s="14" t="n"/>
      <c r="R1939" s="14" t="n"/>
      <c r="S1939" s="14" t="n"/>
      <c r="T1939" s="14" t="n"/>
      <c r="U1939" s="14" t="n"/>
      <c r="V1939" s="14" t="n"/>
      <c r="W1939" s="14" t="n"/>
      <c r="X1939" s="14" t="n"/>
      <c r="Y1939" s="14" t="n"/>
      <c r="Z1939" s="14" t="n"/>
      <c r="AA1939" s="11" t="n"/>
      <c r="AB1939" s="14">
        <f>B1939&amp;"|"&amp;I1939</f>
        <v/>
      </c>
      <c r="AC1939">
        <f>IF($B1939="","","|"&amp;SUBSTITUTE(TRIM(SUBSTITUTE(SUBSTITUTE(SUBSTITUTE(SUBSTITUTE(SUBSTITUTE(SUBSTITUTE(SUBSTITUTE(SUBSTITUTE(SUBSTITUTE(SUBSTITUTE(SUBSTITUTE(SUBSTITUTE(SUBSTITUTE(SUBSTITUTE(TRIM($B1939&amp;""),CHAR(10)," "),CHAR(13)," "),"."," "),";"," "),","," "),"/"," "),"+"," "),"-"," "),"  "," "),"  "," "),"  "," "),"  "," "),"  "," "),"  "," "))," ","|")&amp;"|")</f>
        <v/>
      </c>
      <c r="AD1939">
        <f>TRIM($I1939&amp;"")</f>
        <v/>
      </c>
    </row>
    <row r="1940" ht="24" customHeight="1">
      <c r="A1940" s="14" t="n">
        <v>46203</v>
      </c>
      <c r="B1940" s="14" t="inlineStr">
        <is>
          <t>10199,10201</t>
        </is>
      </c>
      <c r="C1940" s="14" t="n"/>
      <c r="D1940" s="14" t="inlineStr">
        <is>
          <t>11 USINAGEM</t>
        </is>
      </c>
      <c r="E1940" s="14" t="inlineStr">
        <is>
          <t>20052203</t>
        </is>
      </c>
      <c r="F1940" s="14" t="inlineStr">
        <is>
          <t>(6)BASE MENOR 446(220)X124X25 MDF-MESA ATHENAS1,20</t>
        </is>
      </c>
      <c r="G1940" s="14" t="inlineStr">
        <is>
          <t>11 USINAGEM</t>
        </is>
      </c>
      <c r="H1940" s="14" t="inlineStr">
        <is>
          <t>11 USINAGEM</t>
        </is>
      </c>
      <c r="I1940" s="9" t="inlineStr">
        <is>
          <t>11 USINAGEM</t>
        </is>
      </c>
      <c r="J1940" s="9" t="n">
        <v>20</v>
      </c>
      <c r="K1940" s="14">
        <f>IF($E1940="","",IFERROR(INDEX('01_Cad_Pecas'!$H$2:$H$5000,MATCH($E1940,'01_Cad_Pecas'!$D$2:$D$5000,0)),IFERROR(INDEX('01_Cad_Pecas'!$H$2:$H$5000,MATCH(VALUE($E1940),'01_Cad_Pecas'!$D$2:$D$5000,0)),"")))</f>
        <v/>
      </c>
      <c r="L1940" s="14">
        <f>IF($E1940="","",IFERROR(INDEX('01_Cad_Pecas'!$I$2:$I$5000,MATCH($E1940,'01_Cad_Pecas'!$D$2:$D$5000,0)),IFERROR(INDEX('01_Cad_Pecas'!$I$2:$I$5000,MATCH(VALUE($E1940),'01_Cad_Pecas'!$D$2:$D$5000,0)),"")))</f>
        <v/>
      </c>
      <c r="M1940" s="14">
        <f>IF(OR($J1940="",$L1940=""),"",IF($K1940="",0,$K1940)+$J1940*$L1940)</f>
        <v/>
      </c>
      <c r="N1940" s="14" t="n">
        <v>46203</v>
      </c>
      <c r="O1940" s="9" t="n">
        <v>20</v>
      </c>
      <c r="P1940" s="14" t="n"/>
      <c r="Q1940" s="14" t="n"/>
      <c r="R1940" s="14" t="n"/>
      <c r="S1940" s="14" t="n"/>
      <c r="T1940" s="14" t="n"/>
      <c r="U1940" s="14" t="n"/>
      <c r="V1940" s="14" t="n"/>
      <c r="W1940" s="14" t="n"/>
      <c r="X1940" s="14" t="n"/>
      <c r="Y1940" s="14" t="n"/>
      <c r="Z1940" s="14" t="n"/>
      <c r="AA1940" s="11" t="n"/>
      <c r="AB1940" s="14">
        <f>B1940&amp;"|"&amp;I1940</f>
        <v/>
      </c>
      <c r="AC1940">
        <f>IF($B1940="","","|"&amp;SUBSTITUTE(TRIM(SUBSTITUTE(SUBSTITUTE(SUBSTITUTE(SUBSTITUTE(SUBSTITUTE(SUBSTITUTE(SUBSTITUTE(SUBSTITUTE(SUBSTITUTE(SUBSTITUTE(SUBSTITUTE(SUBSTITUTE(SUBSTITUTE(SUBSTITUTE(TRIM($B1940&amp;""),CHAR(10)," "),CHAR(13)," "),"."," "),";"," "),","," "),"/"," "),"+"," "),"-"," "),"  "," "),"  "," "),"  "," "),"  "," "),"  "," "),"  "," "))," ","|")&amp;"|")</f>
        <v/>
      </c>
      <c r="AD1940">
        <f>TRIM($I1940&amp;"")</f>
        <v/>
      </c>
    </row>
    <row r="1941" ht="24" customHeight="1">
      <c r="A1941" s="14" t="n">
        <v>46203</v>
      </c>
      <c r="B1941" s="14" t="inlineStr">
        <is>
          <t>10199,10201</t>
        </is>
      </c>
      <c r="C1941" s="14" t="n"/>
      <c r="D1941" s="14" t="inlineStr">
        <is>
          <t>11 USINAGEM</t>
        </is>
      </c>
      <c r="E1941" s="14" t="inlineStr">
        <is>
          <t>30001202</t>
        </is>
      </c>
      <c r="F1941" s="14" t="inlineStr">
        <is>
          <t>PÉ FRONTAL 441X65(911)X25 MDF (16PÇS) - CAD PÉ INT</t>
        </is>
      </c>
      <c r="G1941" s="14" t="inlineStr">
        <is>
          <t>11 USINAGEM</t>
        </is>
      </c>
      <c r="H1941" s="14" t="inlineStr">
        <is>
          <t>11 USINAGEM</t>
        </is>
      </c>
      <c r="I1941" s="9" t="inlineStr">
        <is>
          <t>11 USINAGEM</t>
        </is>
      </c>
      <c r="J1941" s="9" t="n">
        <v>1552</v>
      </c>
      <c r="K1941" s="14">
        <f>IF($E1941="","",IFERROR(INDEX('01_Cad_Pecas'!$H$2:$H$5000,MATCH($E1941,'01_Cad_Pecas'!$D$2:$D$5000,0)),IFERROR(INDEX('01_Cad_Pecas'!$H$2:$H$5000,MATCH(VALUE($E1941),'01_Cad_Pecas'!$D$2:$D$5000,0)),"")))</f>
        <v/>
      </c>
      <c r="L1941" s="14">
        <f>IF($E1941="","",IFERROR(INDEX('01_Cad_Pecas'!$I$2:$I$5000,MATCH($E1941,'01_Cad_Pecas'!$D$2:$D$5000,0)),IFERROR(INDEX('01_Cad_Pecas'!$I$2:$I$5000,MATCH(VALUE($E1941),'01_Cad_Pecas'!$D$2:$D$5000,0)),"")))</f>
        <v/>
      </c>
      <c r="M1941" s="14">
        <f>IF(OR($J1941="",$L1941=""),"",IF($K1941="",0,$K1941)+$J1941*$L1941)</f>
        <v/>
      </c>
      <c r="N1941" s="14" t="n">
        <v>46203</v>
      </c>
      <c r="O1941" s="9" t="n">
        <v>1552</v>
      </c>
      <c r="P1941" s="14" t="n"/>
      <c r="Q1941" s="14" t="n"/>
      <c r="R1941" s="14" t="n"/>
      <c r="S1941" s="14" t="n"/>
      <c r="T1941" s="14" t="n"/>
      <c r="U1941" s="14" t="n"/>
      <c r="V1941" s="14" t="n"/>
      <c r="W1941" s="14" t="n"/>
      <c r="X1941" s="14" t="n"/>
      <c r="Y1941" s="14" t="n"/>
      <c r="Z1941" s="14" t="n"/>
      <c r="AA1941" s="11" t="n"/>
      <c r="AB1941" s="14">
        <f>B1941&amp;"|"&amp;I1941</f>
        <v/>
      </c>
      <c r="AC1941">
        <f>IF($B1941="","","|"&amp;SUBSTITUTE(TRIM(SUBSTITUTE(SUBSTITUTE(SUBSTITUTE(SUBSTITUTE(SUBSTITUTE(SUBSTITUTE(SUBSTITUTE(SUBSTITUTE(SUBSTITUTE(SUBSTITUTE(SUBSTITUTE(SUBSTITUTE(SUBSTITUTE(SUBSTITUTE(TRIM($B1941&amp;""),CHAR(10)," "),CHAR(13)," "),"."," "),";"," "),","," "),"/"," "),"+"," "),"-"," "),"  "," "),"  "," "),"  "," "),"  "," "),"  "," "),"  "," "))," ","|")&amp;"|")</f>
        <v/>
      </c>
      <c r="AD1941">
        <f>TRIM($I1941&amp;"")</f>
        <v/>
      </c>
    </row>
    <row r="1942" ht="24" customHeight="1">
      <c r="A1942" s="14" t="n">
        <v>46203</v>
      </c>
      <c r="B1942" s="14" t="inlineStr">
        <is>
          <t>10199,10201</t>
        </is>
      </c>
      <c r="C1942" s="14" t="n"/>
      <c r="D1942" s="14" t="inlineStr">
        <is>
          <t>11 USINAGEM</t>
        </is>
      </c>
      <c r="E1942" s="14" t="inlineStr">
        <is>
          <t>30003410</t>
        </is>
      </c>
      <c r="F1942" s="14" t="inlineStr">
        <is>
          <t>PE FRONTAL 430X(108)51X25 MDF (DIREITO)</t>
        </is>
      </c>
      <c r="G1942" s="14" t="inlineStr">
        <is>
          <t>11 USINAGEM</t>
        </is>
      </c>
      <c r="H1942" s="14" t="inlineStr">
        <is>
          <t>11 USINAGEM</t>
        </is>
      </c>
      <c r="I1942" s="9" t="inlineStr">
        <is>
          <t>11 USINAGEM</t>
        </is>
      </c>
      <c r="J1942" s="9" t="n">
        <v>52</v>
      </c>
      <c r="K1942" s="14">
        <f>IF($E1942="","",IFERROR(INDEX('01_Cad_Pecas'!$H$2:$H$5000,MATCH($E1942,'01_Cad_Pecas'!$D$2:$D$5000,0)),IFERROR(INDEX('01_Cad_Pecas'!$H$2:$H$5000,MATCH(VALUE($E1942),'01_Cad_Pecas'!$D$2:$D$5000,0)),"")))</f>
        <v/>
      </c>
      <c r="L1942" s="14">
        <f>IF($E1942="","",IFERROR(INDEX('01_Cad_Pecas'!$I$2:$I$5000,MATCH($E1942,'01_Cad_Pecas'!$D$2:$D$5000,0)),IFERROR(INDEX('01_Cad_Pecas'!$I$2:$I$5000,MATCH(VALUE($E1942),'01_Cad_Pecas'!$D$2:$D$5000,0)),"")))</f>
        <v/>
      </c>
      <c r="M1942" s="14">
        <f>IF(OR($J1942="",$L1942=""),"",IF($K1942="",0,$K1942)+$J1942*$L1942)</f>
        <v/>
      </c>
      <c r="N1942" s="14" t="n">
        <v>46203</v>
      </c>
      <c r="O1942" s="9" t="n">
        <v>52</v>
      </c>
      <c r="P1942" s="14" t="n"/>
      <c r="Q1942" s="14" t="n"/>
      <c r="R1942" s="14" t="n"/>
      <c r="S1942" s="14" t="n"/>
      <c r="T1942" s="14" t="n"/>
      <c r="U1942" s="14" t="n"/>
      <c r="V1942" s="14" t="n"/>
      <c r="W1942" s="14" t="n"/>
      <c r="X1942" s="14" t="n"/>
      <c r="Y1942" s="14" t="n"/>
      <c r="Z1942" s="14" t="n"/>
      <c r="AA1942" s="11" t="n"/>
      <c r="AB1942" s="14">
        <f>B1942&amp;"|"&amp;I1942</f>
        <v/>
      </c>
      <c r="AC1942">
        <f>IF($B1942="","","|"&amp;SUBSTITUTE(TRIM(SUBSTITUTE(SUBSTITUTE(SUBSTITUTE(SUBSTITUTE(SUBSTITUTE(SUBSTITUTE(SUBSTITUTE(SUBSTITUTE(SUBSTITUTE(SUBSTITUTE(SUBSTITUTE(SUBSTITUTE(SUBSTITUTE(SUBSTITUTE(TRIM($B1942&amp;""),CHAR(10)," "),CHAR(13)," "),"."," "),";"," "),","," "),"/"," "),"+"," "),"-"," "),"  "," "),"  "," "),"  "," "),"  "," "),"  "," "),"  "," "))," ","|")&amp;"|")</f>
        <v/>
      </c>
      <c r="AD1942">
        <f>TRIM($I1942&amp;"")</f>
        <v/>
      </c>
    </row>
    <row r="1943" ht="24" customHeight="1">
      <c r="A1943" s="14" t="n">
        <v>46203</v>
      </c>
      <c r="B1943" s="14" t="inlineStr">
        <is>
          <t>10199,10201</t>
        </is>
      </c>
      <c r="C1943" s="14" t="n"/>
      <c r="D1943" s="14" t="inlineStr">
        <is>
          <t>11 USINAGEM</t>
        </is>
      </c>
      <c r="E1943" s="14" t="inlineStr">
        <is>
          <t>30003411</t>
        </is>
      </c>
      <c r="F1943" s="14" t="inlineStr">
        <is>
          <t>PE FRONTAL 430X(108)51X25 MDF (ESQUERDO)</t>
        </is>
      </c>
      <c r="G1943" s="14" t="inlineStr">
        <is>
          <t>11 USINAGEM</t>
        </is>
      </c>
      <c r="H1943" s="14" t="inlineStr">
        <is>
          <t>11 USINAGEM</t>
        </is>
      </c>
      <c r="I1943" s="9" t="inlineStr">
        <is>
          <t>11 USINAGEM</t>
        </is>
      </c>
      <c r="J1943" s="9" t="n">
        <v>52</v>
      </c>
      <c r="K1943" s="14">
        <f>IF($E1943="","",IFERROR(INDEX('01_Cad_Pecas'!$H$2:$H$5000,MATCH($E1943,'01_Cad_Pecas'!$D$2:$D$5000,0)),IFERROR(INDEX('01_Cad_Pecas'!$H$2:$H$5000,MATCH(VALUE($E1943),'01_Cad_Pecas'!$D$2:$D$5000,0)),"")))</f>
        <v/>
      </c>
      <c r="L1943" s="14">
        <f>IF($E1943="","",IFERROR(INDEX('01_Cad_Pecas'!$I$2:$I$5000,MATCH($E1943,'01_Cad_Pecas'!$D$2:$D$5000,0)),IFERROR(INDEX('01_Cad_Pecas'!$I$2:$I$5000,MATCH(VALUE($E1943),'01_Cad_Pecas'!$D$2:$D$5000,0)),"")))</f>
        <v/>
      </c>
      <c r="M1943" s="14">
        <f>IF(OR($J1943="",$L1943=""),"",IF($K1943="",0,$K1943)+$J1943*$L1943)</f>
        <v/>
      </c>
      <c r="N1943" s="14" t="n">
        <v>46203</v>
      </c>
      <c r="O1943" s="9" t="n">
        <v>52</v>
      </c>
      <c r="P1943" s="14" t="n"/>
      <c r="Q1943" s="14" t="n"/>
      <c r="R1943" s="14" t="n"/>
      <c r="S1943" s="14" t="n"/>
      <c r="T1943" s="14" t="n"/>
      <c r="U1943" s="14" t="n"/>
      <c r="V1943" s="14" t="n"/>
      <c r="W1943" s="14" t="n"/>
      <c r="X1943" s="14" t="n"/>
      <c r="Y1943" s="14" t="n"/>
      <c r="Z1943" s="14" t="n"/>
      <c r="AA1943" s="11" t="n"/>
      <c r="AB1943" s="14">
        <f>B1943&amp;"|"&amp;I1943</f>
        <v/>
      </c>
      <c r="AC1943">
        <f>IF($B1943="","","|"&amp;SUBSTITUTE(TRIM(SUBSTITUTE(SUBSTITUTE(SUBSTITUTE(SUBSTITUTE(SUBSTITUTE(SUBSTITUTE(SUBSTITUTE(SUBSTITUTE(SUBSTITUTE(SUBSTITUTE(SUBSTITUTE(SUBSTITUTE(SUBSTITUTE(SUBSTITUTE(TRIM($B1943&amp;""),CHAR(10)," "),CHAR(13)," "),"."," "),";"," "),","," "),"/"," "),"+"," "),"-"," "),"  "," "),"  "," "),"  "," "),"  "," "),"  "," "),"  "," "))," ","|")&amp;"|")</f>
        <v/>
      </c>
      <c r="AD1943">
        <f>TRIM($I1943&amp;"")</f>
        <v/>
      </c>
    </row>
    <row r="1944" ht="24" customHeight="1">
      <c r="A1944" s="14" t="n">
        <v>46203</v>
      </c>
      <c r="B1944" s="14" t="inlineStr">
        <is>
          <t>10199,10201</t>
        </is>
      </c>
      <c r="C1944" s="14" t="n"/>
      <c r="D1944" s="14" t="inlineStr">
        <is>
          <t>11 USINAGEM</t>
        </is>
      </c>
      <c r="E1944" s="14" t="inlineStr">
        <is>
          <t>30006110</t>
        </is>
      </c>
      <c r="F1944" s="14" t="inlineStr">
        <is>
          <t>PE FRONTAL 430X(108)51X25 MDF (DIR) SANTIAGO NEW</t>
        </is>
      </c>
      <c r="G1944" s="14" t="inlineStr">
        <is>
          <t>11 USINAGEM</t>
        </is>
      </c>
      <c r="H1944" s="14" t="inlineStr">
        <is>
          <t>11 USINAGEM</t>
        </is>
      </c>
      <c r="I1944" s="9" t="inlineStr">
        <is>
          <t>11 USINAGEM</t>
        </is>
      </c>
      <c r="J1944" s="9" t="n">
        <v>108</v>
      </c>
      <c r="K1944" s="14">
        <f>IF($E1944="","",IFERROR(INDEX('01_Cad_Pecas'!$H$2:$H$5000,MATCH($E1944,'01_Cad_Pecas'!$D$2:$D$5000,0)),IFERROR(INDEX('01_Cad_Pecas'!$H$2:$H$5000,MATCH(VALUE($E1944),'01_Cad_Pecas'!$D$2:$D$5000,0)),"")))</f>
        <v/>
      </c>
      <c r="L1944" s="14">
        <f>IF($E1944="","",IFERROR(INDEX('01_Cad_Pecas'!$I$2:$I$5000,MATCH($E1944,'01_Cad_Pecas'!$D$2:$D$5000,0)),IFERROR(INDEX('01_Cad_Pecas'!$I$2:$I$5000,MATCH(VALUE($E1944),'01_Cad_Pecas'!$D$2:$D$5000,0)),"")))</f>
        <v/>
      </c>
      <c r="M1944" s="14">
        <f>IF(OR($J1944="",$L1944=""),"",IF($K1944="",0,$K1944)+$J1944*$L1944)</f>
        <v/>
      </c>
      <c r="N1944" s="14" t="n">
        <v>46203</v>
      </c>
      <c r="O1944" s="9" t="n">
        <v>108</v>
      </c>
      <c r="P1944" s="14" t="n"/>
      <c r="Q1944" s="14" t="n"/>
      <c r="R1944" s="14" t="n"/>
      <c r="S1944" s="14" t="n"/>
      <c r="T1944" s="14" t="n"/>
      <c r="U1944" s="14" t="n"/>
      <c r="V1944" s="14" t="n"/>
      <c r="W1944" s="14" t="n"/>
      <c r="X1944" s="14" t="n"/>
      <c r="Y1944" s="14" t="n"/>
      <c r="Z1944" s="14" t="n"/>
      <c r="AA1944" s="11" t="n"/>
      <c r="AB1944" s="14">
        <f>B1944&amp;"|"&amp;I1944</f>
        <v/>
      </c>
      <c r="AC1944">
        <f>IF($B1944="","","|"&amp;SUBSTITUTE(TRIM(SUBSTITUTE(SUBSTITUTE(SUBSTITUTE(SUBSTITUTE(SUBSTITUTE(SUBSTITUTE(SUBSTITUTE(SUBSTITUTE(SUBSTITUTE(SUBSTITUTE(SUBSTITUTE(SUBSTITUTE(SUBSTITUTE(SUBSTITUTE(TRIM($B1944&amp;""),CHAR(10)," "),CHAR(13)," "),"."," "),";"," "),","," "),"/"," "),"+"," "),"-"," "),"  "," "),"  "," "),"  "," "),"  "," "),"  "," "),"  "," "))," ","|")&amp;"|")</f>
        <v/>
      </c>
      <c r="AD1944">
        <f>TRIM($I1944&amp;"")</f>
        <v/>
      </c>
    </row>
    <row r="1945" ht="24" customHeight="1">
      <c r="A1945" s="14" t="n">
        <v>46203</v>
      </c>
      <c r="B1945" s="14" t="inlineStr">
        <is>
          <t>10199,10201</t>
        </is>
      </c>
      <c r="C1945" s="14" t="n"/>
      <c r="D1945" s="14" t="inlineStr">
        <is>
          <t>11 USINAGEM</t>
        </is>
      </c>
      <c r="E1945" s="14" t="inlineStr">
        <is>
          <t>30006111</t>
        </is>
      </c>
      <c r="F1945" s="14" t="inlineStr">
        <is>
          <t>PE FRONTAL 430X(108)51X25MDF (ESQRD) SANTIAGO NEW</t>
        </is>
      </c>
      <c r="G1945" s="14" t="inlineStr">
        <is>
          <t>11 USINAGEM</t>
        </is>
      </c>
      <c r="H1945" s="14" t="inlineStr">
        <is>
          <t>11 USINAGEM</t>
        </is>
      </c>
      <c r="I1945" s="9" t="inlineStr">
        <is>
          <t>11 USINAGEM</t>
        </is>
      </c>
      <c r="J1945" s="9" t="n">
        <v>108</v>
      </c>
      <c r="K1945" s="14">
        <f>IF($E1945="","",IFERROR(INDEX('01_Cad_Pecas'!$H$2:$H$5000,MATCH($E1945,'01_Cad_Pecas'!$D$2:$D$5000,0)),IFERROR(INDEX('01_Cad_Pecas'!$H$2:$H$5000,MATCH(VALUE($E1945),'01_Cad_Pecas'!$D$2:$D$5000,0)),"")))</f>
        <v/>
      </c>
      <c r="L1945" s="14">
        <f>IF($E1945="","",IFERROR(INDEX('01_Cad_Pecas'!$I$2:$I$5000,MATCH($E1945,'01_Cad_Pecas'!$D$2:$D$5000,0)),IFERROR(INDEX('01_Cad_Pecas'!$I$2:$I$5000,MATCH(VALUE($E1945),'01_Cad_Pecas'!$D$2:$D$5000,0)),"")))</f>
        <v/>
      </c>
      <c r="M1945" s="14">
        <f>IF(OR($J1945="",$L1945=""),"",IF($K1945="",0,$K1945)+$J1945*$L1945)</f>
        <v/>
      </c>
      <c r="N1945" s="14" t="n">
        <v>46203</v>
      </c>
      <c r="O1945" s="9" t="n">
        <v>108</v>
      </c>
      <c r="P1945" s="14" t="n"/>
      <c r="Q1945" s="14" t="n"/>
      <c r="R1945" s="14" t="n"/>
      <c r="S1945" s="14" t="n"/>
      <c r="T1945" s="14" t="n"/>
      <c r="U1945" s="14" t="n"/>
      <c r="V1945" s="14" t="n"/>
      <c r="W1945" s="14" t="n"/>
      <c r="X1945" s="14" t="n"/>
      <c r="Y1945" s="14" t="n"/>
      <c r="Z1945" s="14" t="n"/>
      <c r="AA1945" s="11" t="n"/>
      <c r="AB1945" s="14">
        <f>B1945&amp;"|"&amp;I1945</f>
        <v/>
      </c>
      <c r="AC1945">
        <f>IF($B1945="","","|"&amp;SUBSTITUTE(TRIM(SUBSTITUTE(SUBSTITUTE(SUBSTITUTE(SUBSTITUTE(SUBSTITUTE(SUBSTITUTE(SUBSTITUTE(SUBSTITUTE(SUBSTITUTE(SUBSTITUTE(SUBSTITUTE(SUBSTITUTE(SUBSTITUTE(SUBSTITUTE(TRIM($B1945&amp;""),CHAR(10)," "),CHAR(13)," "),"."," "),";"," "),","," "),"/"," "),"+"," "),"-"," "),"  "," "),"  "," "),"  "," "),"  "," "),"  "," "),"  "," "))," ","|")&amp;"|")</f>
        <v/>
      </c>
      <c r="AD1945">
        <f>TRIM($I1945&amp;"")</f>
        <v/>
      </c>
    </row>
    <row r="1946" ht="24" customHeight="1">
      <c r="A1946" s="14" t="n">
        <v>46203</v>
      </c>
      <c r="B1946" s="14" t="inlineStr">
        <is>
          <t>10199,10201</t>
        </is>
      </c>
      <c r="C1946" s="14" t="n"/>
      <c r="D1946" s="14" t="inlineStr">
        <is>
          <t>11 USINAGEM</t>
        </is>
      </c>
      <c r="E1946" s="14" t="inlineStr">
        <is>
          <t>30009703</t>
        </is>
      </c>
      <c r="F1946" s="14" t="inlineStr">
        <is>
          <t>ESPALDAR 390X40(911)X25 MDF (24) - CADEIRA GRECIA</t>
        </is>
      </c>
      <c r="G1946" s="14" t="inlineStr">
        <is>
          <t>11 USINAGEM</t>
        </is>
      </c>
      <c r="H1946" s="14" t="inlineStr">
        <is>
          <t>11 USINAGEM</t>
        </is>
      </c>
      <c r="I1946" s="9" t="inlineStr">
        <is>
          <t>11 USINAGEM</t>
        </is>
      </c>
      <c r="J1946" s="9" t="n">
        <v>44</v>
      </c>
      <c r="K1946" s="14">
        <f>IF($E1946="","",IFERROR(INDEX('01_Cad_Pecas'!$H$2:$H$5000,MATCH($E1946,'01_Cad_Pecas'!$D$2:$D$5000,0)),IFERROR(INDEX('01_Cad_Pecas'!$H$2:$H$5000,MATCH(VALUE($E1946),'01_Cad_Pecas'!$D$2:$D$5000,0)),"")))</f>
        <v/>
      </c>
      <c r="L1946" s="14">
        <f>IF($E1946="","",IFERROR(INDEX('01_Cad_Pecas'!$I$2:$I$5000,MATCH($E1946,'01_Cad_Pecas'!$D$2:$D$5000,0)),IFERROR(INDEX('01_Cad_Pecas'!$I$2:$I$5000,MATCH(VALUE($E1946),'01_Cad_Pecas'!$D$2:$D$5000,0)),"")))</f>
        <v/>
      </c>
      <c r="M1946" s="14">
        <f>IF(OR($J1946="",$L1946=""),"",IF($K1946="",0,$K1946)+$J1946*$L1946)</f>
        <v/>
      </c>
      <c r="N1946" s="14" t="n">
        <v>46203</v>
      </c>
      <c r="O1946" s="9" t="n">
        <v>44</v>
      </c>
      <c r="P1946" s="14" t="n"/>
      <c r="Q1946" s="14" t="n"/>
      <c r="R1946" s="14" t="n"/>
      <c r="S1946" s="14" t="n"/>
      <c r="T1946" s="14" t="n"/>
      <c r="U1946" s="14" t="n"/>
      <c r="V1946" s="14" t="n"/>
      <c r="W1946" s="14" t="n"/>
      <c r="X1946" s="14" t="n"/>
      <c r="Y1946" s="14" t="n"/>
      <c r="Z1946" s="14" t="n"/>
      <c r="AA1946" s="11" t="n"/>
      <c r="AB1946" s="14">
        <f>B1946&amp;"|"&amp;I1946</f>
        <v/>
      </c>
      <c r="AC1946">
        <f>IF($B1946="","","|"&amp;SUBSTITUTE(TRIM(SUBSTITUTE(SUBSTITUTE(SUBSTITUTE(SUBSTITUTE(SUBSTITUTE(SUBSTITUTE(SUBSTITUTE(SUBSTITUTE(SUBSTITUTE(SUBSTITUTE(SUBSTITUTE(SUBSTITUTE(SUBSTITUTE(SUBSTITUTE(TRIM($B1946&amp;""),CHAR(10)," "),CHAR(13)," "),"."," "),";"," "),","," "),"/"," "),"+"," "),"-"," "),"  "," "),"  "," "),"  "," "),"  "," "),"  "," "),"  "," "))," ","|")&amp;"|")</f>
        <v/>
      </c>
      <c r="AD1946">
        <f>TRIM($I1946&amp;"")</f>
        <v/>
      </c>
    </row>
    <row r="1947" ht="24" customHeight="1">
      <c r="A1947" s="9" t="n">
        <v>46206</v>
      </c>
      <c r="B1947" s="14" t="inlineStr">
        <is>
          <t>10200,10202,10205</t>
        </is>
      </c>
      <c r="C1947" s="14" t="n"/>
      <c r="D1947" s="14" t="inlineStr">
        <is>
          <t>11 USINAGEM</t>
        </is>
      </c>
      <c r="E1947" s="14" t="inlineStr">
        <is>
          <t>30004805</t>
        </is>
      </c>
      <c r="F1947" s="14" t="inlineStr">
        <is>
          <t>ASSENTO 440X425X09 MDP - CAD SANTIAGO</t>
        </is>
      </c>
      <c r="G1947" s="14" t="inlineStr">
        <is>
          <t>11 USINAGEM</t>
        </is>
      </c>
      <c r="H1947" s="14" t="inlineStr">
        <is>
          <t>11 USINAGEM</t>
        </is>
      </c>
      <c r="I1947" s="9" t="inlineStr">
        <is>
          <t>11 USINAGEM</t>
        </is>
      </c>
      <c r="J1947" s="9" t="n">
        <v>514</v>
      </c>
      <c r="K1947" s="14">
        <f>IF($E1947="","",IFERROR(INDEX('01_Cad_Pecas'!$H$2:$H$5000,MATCH($E1947,'01_Cad_Pecas'!$D$2:$D$5000,0)),IFERROR(INDEX('01_Cad_Pecas'!$H$2:$H$5000,MATCH(VALUE($E1947),'01_Cad_Pecas'!$D$2:$D$5000,0)),"")))</f>
        <v/>
      </c>
      <c r="L1947" s="14">
        <f>IF($E1947="","",IFERROR(INDEX('01_Cad_Pecas'!$I$2:$I$5000,MATCH($E1947,'01_Cad_Pecas'!$D$2:$D$5000,0)),IFERROR(INDEX('01_Cad_Pecas'!$I$2:$I$5000,MATCH(VALUE($E1947),'01_Cad_Pecas'!$D$2:$D$5000,0)),"")))</f>
        <v/>
      </c>
      <c r="M1947" s="14">
        <f>IF(OR($J1947="",$L1947=""),"",IF($K1947="",0,$K1947)+$J1947*$L1947)</f>
        <v/>
      </c>
      <c r="N1947" s="14" t="n">
        <v>46205</v>
      </c>
      <c r="O1947" s="9" t="n">
        <v>514</v>
      </c>
      <c r="P1947" s="14" t="n"/>
      <c r="Q1947" s="14" t="n"/>
      <c r="R1947" s="14" t="n"/>
      <c r="S1947" s="14" t="n"/>
      <c r="T1947" s="14" t="n"/>
      <c r="U1947" s="14" t="n"/>
      <c r="V1947" s="14" t="n"/>
      <c r="W1947" s="14" t="n"/>
      <c r="X1947" s="14" t="n"/>
      <c r="Y1947" s="14" t="n"/>
      <c r="Z1947" s="14" t="n"/>
      <c r="AA1947" s="11" t="n"/>
      <c r="AB1947" s="14">
        <f>B1947&amp;"|"&amp;I1947</f>
        <v/>
      </c>
      <c r="AC1947">
        <f>IF($B1947="","","|"&amp;SUBSTITUTE(TRIM(SUBSTITUTE(SUBSTITUTE(SUBSTITUTE(SUBSTITUTE(SUBSTITUTE(SUBSTITUTE(SUBSTITUTE(SUBSTITUTE(SUBSTITUTE(SUBSTITUTE(SUBSTITUTE(SUBSTITUTE(SUBSTITUTE(SUBSTITUTE(TRIM($B1947&amp;""),CHAR(10)," "),CHAR(13)," "),"."," "),";"," "),","," "),"/"," "),"+"," "),"-"," "),"  "," "),"  "," "),"  "," "),"  "," "),"  "," "),"  "," "))," ","|")&amp;"|")</f>
        <v/>
      </c>
      <c r="AD1947">
        <f>TRIM($I1947&amp;"")</f>
        <v/>
      </c>
    </row>
    <row r="1948" ht="24" customHeight="1">
      <c r="A1948" s="9" t="n">
        <v>46206</v>
      </c>
      <c r="B1948" s="14" t="inlineStr">
        <is>
          <t>10200,10202,10205</t>
        </is>
      </c>
      <c r="C1948" s="14" t="n"/>
      <c r="D1948" s="14" t="inlineStr">
        <is>
          <t>11 USINAGEM</t>
        </is>
      </c>
      <c r="E1948" s="14" t="inlineStr">
        <is>
          <t>91414014</t>
        </is>
      </c>
      <c r="F1948" s="14" t="inlineStr">
        <is>
          <t>PAINEL CABECEIRA MALAGA - 1600X550X09 MDP (GRAUNA)</t>
        </is>
      </c>
      <c r="G1948" s="14" t="inlineStr">
        <is>
          <t>11 USINAGEM</t>
        </is>
      </c>
      <c r="H1948" s="14" t="inlineStr">
        <is>
          <t>11 USINAGEM</t>
        </is>
      </c>
      <c r="I1948" s="9" t="inlineStr">
        <is>
          <t>11 USINAGEM</t>
        </is>
      </c>
      <c r="J1948" s="9" t="n">
        <v>2</v>
      </c>
      <c r="K1948" s="14">
        <f>IF($E1948="","",IFERROR(INDEX('01_Cad_Pecas'!$H$2:$H$5000,MATCH($E1948,'01_Cad_Pecas'!$D$2:$D$5000,0)),IFERROR(INDEX('01_Cad_Pecas'!$H$2:$H$5000,MATCH(VALUE($E1948),'01_Cad_Pecas'!$D$2:$D$5000,0)),"")))</f>
        <v/>
      </c>
      <c r="L1948" s="14">
        <f>IF($E1948="","",IFERROR(INDEX('01_Cad_Pecas'!$I$2:$I$5000,MATCH($E1948,'01_Cad_Pecas'!$D$2:$D$5000,0)),IFERROR(INDEX('01_Cad_Pecas'!$I$2:$I$5000,MATCH(VALUE($E1948),'01_Cad_Pecas'!$D$2:$D$5000,0)),"")))</f>
        <v/>
      </c>
      <c r="M1948" s="14">
        <f>IF(OR($J1948="",$L1948=""),"",IF($K1948="",0,$K1948)+$J1948*$L1948)</f>
        <v/>
      </c>
      <c r="N1948" s="14" t="n"/>
      <c r="O1948" s="9" t="n">
        <v>2</v>
      </c>
      <c r="P1948" s="14" t="n"/>
      <c r="Q1948" s="14" t="n"/>
      <c r="R1948" s="14" t="n"/>
      <c r="S1948" s="14" t="n"/>
      <c r="T1948" s="14" t="n"/>
      <c r="U1948" s="14" t="n"/>
      <c r="V1948" s="14" t="n"/>
      <c r="W1948" s="14" t="n"/>
      <c r="X1948" s="14" t="n"/>
      <c r="Y1948" s="14" t="n"/>
      <c r="Z1948" s="14" t="n"/>
      <c r="AA1948" s="11" t="n"/>
      <c r="AB1948" s="14">
        <f>B1948&amp;"|"&amp;I1948</f>
        <v/>
      </c>
      <c r="AC1948">
        <f>IF($B1948="","","|"&amp;SUBSTITUTE(TRIM(SUBSTITUTE(SUBSTITUTE(SUBSTITUTE(SUBSTITUTE(SUBSTITUTE(SUBSTITUTE(SUBSTITUTE(SUBSTITUTE(SUBSTITUTE(SUBSTITUTE(SUBSTITUTE(SUBSTITUTE(SUBSTITUTE(SUBSTITUTE(TRIM($B1948&amp;""),CHAR(10)," "),CHAR(13)," "),"."," "),";"," "),","," "),"/"," "),"+"," "),"-"," "),"  "," "),"  "," "),"  "," "),"  "," "),"  "," "),"  "," "))," ","|")&amp;"|")</f>
        <v/>
      </c>
      <c r="AD1948">
        <f>TRIM($I1948&amp;"")</f>
        <v/>
      </c>
    </row>
    <row r="1949" ht="24" customHeight="1">
      <c r="A1949" s="9" t="n">
        <v>46206</v>
      </c>
      <c r="B1949" s="14" t="inlineStr">
        <is>
          <t>10200,10202,10205</t>
        </is>
      </c>
      <c r="C1949" s="14" t="n"/>
      <c r="D1949" s="14" t="inlineStr">
        <is>
          <t>11 USINAGEM</t>
        </is>
      </c>
      <c r="E1949" s="14" t="inlineStr">
        <is>
          <t>20031206</t>
        </is>
      </c>
      <c r="F1949" s="14" t="inlineStr">
        <is>
          <t>(3) TRAV MENOR 614(624)X100X15 MDP-NOVA YORK 1,20</t>
        </is>
      </c>
      <c r="G1949" s="14" t="inlineStr">
        <is>
          <t>11 USINAGEM</t>
        </is>
      </c>
      <c r="H1949" s="14" t="inlineStr">
        <is>
          <t>11 USINAGEM</t>
        </is>
      </c>
      <c r="I1949" s="9" t="inlineStr">
        <is>
          <t>11 USINAGEM</t>
        </is>
      </c>
      <c r="J1949" s="9" t="n">
        <v>4</v>
      </c>
      <c r="K1949" s="14">
        <f>IF($E1949="","",IFERROR(INDEX('01_Cad_Pecas'!$H$2:$H$5000,MATCH($E1949,'01_Cad_Pecas'!$D$2:$D$5000,0)),IFERROR(INDEX('01_Cad_Pecas'!$H$2:$H$5000,MATCH(VALUE($E1949),'01_Cad_Pecas'!$D$2:$D$5000,0)),"")))</f>
        <v/>
      </c>
      <c r="L1949" s="14">
        <f>IF($E1949="","",IFERROR(INDEX('01_Cad_Pecas'!$I$2:$I$5000,MATCH($E1949,'01_Cad_Pecas'!$D$2:$D$5000,0)),IFERROR(INDEX('01_Cad_Pecas'!$I$2:$I$5000,MATCH(VALUE($E1949),'01_Cad_Pecas'!$D$2:$D$5000,0)),"")))</f>
        <v/>
      </c>
      <c r="M1949" s="14">
        <f>IF(OR($J1949="",$L1949=""),"",IF($K1949="",0,$K1949)+$J1949*$L1949)</f>
        <v/>
      </c>
      <c r="N1949" s="14" t="n"/>
      <c r="O1949" s="9" t="n">
        <v>4</v>
      </c>
      <c r="P1949" s="14" t="n"/>
      <c r="Q1949" s="14" t="n"/>
      <c r="R1949" s="14" t="n"/>
      <c r="S1949" s="14" t="n"/>
      <c r="T1949" s="14" t="n"/>
      <c r="U1949" s="14" t="n"/>
      <c r="V1949" s="14" t="n"/>
      <c r="W1949" s="14" t="n"/>
      <c r="X1949" s="14" t="n"/>
      <c r="Y1949" s="14" t="n"/>
      <c r="Z1949" s="14" t="n"/>
      <c r="AA1949" s="11" t="n"/>
      <c r="AB1949" s="14">
        <f>B1949&amp;"|"&amp;I1949</f>
        <v/>
      </c>
      <c r="AC1949">
        <f>IF($B1949="","","|"&amp;SUBSTITUTE(TRIM(SUBSTITUTE(SUBSTITUTE(SUBSTITUTE(SUBSTITUTE(SUBSTITUTE(SUBSTITUTE(SUBSTITUTE(SUBSTITUTE(SUBSTITUTE(SUBSTITUTE(SUBSTITUTE(SUBSTITUTE(SUBSTITUTE(SUBSTITUTE(TRIM($B1949&amp;""),CHAR(10)," "),CHAR(13)," "),"."," "),";"," "),","," "),"/"," "),"+"," "),"-"," "),"  "," "),"  "," "),"  "," "),"  "," "),"  "," "),"  "," "))," ","|")&amp;"|")</f>
        <v/>
      </c>
      <c r="AD1949">
        <f>TRIM($I1949&amp;"")</f>
        <v/>
      </c>
    </row>
    <row r="1950" ht="24" customHeight="1">
      <c r="A1950" s="9" t="n">
        <v>46206</v>
      </c>
      <c r="B1950" s="14" t="inlineStr">
        <is>
          <t>10200,10202,10205</t>
        </is>
      </c>
      <c r="C1950" s="14" t="n"/>
      <c r="D1950" s="14" t="inlineStr">
        <is>
          <t>11 USINAGEM</t>
        </is>
      </c>
      <c r="E1950" s="14" t="inlineStr">
        <is>
          <t>20031605</t>
        </is>
      </c>
      <c r="F1950" s="14" t="inlineStr">
        <is>
          <t>(2)TRAV MAIOR 1342(1352)X100X15 MDP-NOVA YORK 1,60</t>
        </is>
      </c>
      <c r="G1950" s="14" t="inlineStr">
        <is>
          <t>11 USINAGEM</t>
        </is>
      </c>
      <c r="H1950" s="14" t="inlineStr">
        <is>
          <t>11 USINAGEM</t>
        </is>
      </c>
      <c r="I1950" s="9" t="inlineStr">
        <is>
          <t>11 USINAGEM</t>
        </is>
      </c>
      <c r="J1950" s="9" t="n">
        <v>4</v>
      </c>
      <c r="K1950" s="14">
        <f>IF($E1950="","",IFERROR(INDEX('01_Cad_Pecas'!$H$2:$H$5000,MATCH($E1950,'01_Cad_Pecas'!$D$2:$D$5000,0)),IFERROR(INDEX('01_Cad_Pecas'!$H$2:$H$5000,MATCH(VALUE($E1950),'01_Cad_Pecas'!$D$2:$D$5000,0)),"")))</f>
        <v/>
      </c>
      <c r="L1950" s="14">
        <f>IF($E1950="","",IFERROR(INDEX('01_Cad_Pecas'!$I$2:$I$5000,MATCH($E1950,'01_Cad_Pecas'!$D$2:$D$5000,0)),IFERROR(INDEX('01_Cad_Pecas'!$I$2:$I$5000,MATCH(VALUE($E1950),'01_Cad_Pecas'!$D$2:$D$5000,0)),"")))</f>
        <v/>
      </c>
      <c r="M1950" s="14">
        <f>IF(OR($J1950="",$L1950=""),"",IF($K1950="",0,$K1950)+$J1950*$L1950)</f>
        <v/>
      </c>
      <c r="N1950" s="14" t="n"/>
      <c r="O1950" s="9" t="n">
        <v>4</v>
      </c>
      <c r="P1950" s="14" t="n"/>
      <c r="Q1950" s="14" t="n"/>
      <c r="R1950" s="14" t="n"/>
      <c r="S1950" s="14" t="n"/>
      <c r="T1950" s="14" t="n"/>
      <c r="U1950" s="14" t="n"/>
      <c r="V1950" s="14" t="n"/>
      <c r="W1950" s="14" t="n"/>
      <c r="X1950" s="14" t="n"/>
      <c r="Y1950" s="14" t="n"/>
      <c r="Z1950" s="14" t="n"/>
      <c r="AA1950" s="11" t="n"/>
      <c r="AB1950" s="14">
        <f>B1950&amp;"|"&amp;I1950</f>
        <v/>
      </c>
      <c r="AC1950">
        <f>IF($B1950="","","|"&amp;SUBSTITUTE(TRIM(SUBSTITUTE(SUBSTITUTE(SUBSTITUTE(SUBSTITUTE(SUBSTITUTE(SUBSTITUTE(SUBSTITUTE(SUBSTITUTE(SUBSTITUTE(SUBSTITUTE(SUBSTITUTE(SUBSTITUTE(SUBSTITUTE(SUBSTITUTE(TRIM($B1950&amp;""),CHAR(10)," "),CHAR(13)," "),"."," "),";"," "),","," "),"/"," "),"+"," "),"-"," "),"  "," "),"  "," "),"  "," "),"  "," "),"  "," "),"  "," "))," ","|")&amp;"|")</f>
        <v/>
      </c>
      <c r="AD1950">
        <f>TRIM($I1950&amp;"")</f>
        <v/>
      </c>
    </row>
    <row r="1951" ht="24" customHeight="1">
      <c r="A1951" s="9" t="n">
        <v>46206</v>
      </c>
      <c r="B1951" s="14" t="inlineStr">
        <is>
          <t>10200,10202,10205</t>
        </is>
      </c>
      <c r="C1951" s="14" t="n"/>
      <c r="D1951" s="14" t="inlineStr">
        <is>
          <t>11 USINAGEM</t>
        </is>
      </c>
      <c r="E1951" s="14" t="inlineStr">
        <is>
          <t>30080004</t>
        </is>
      </c>
      <c r="F1951" s="14" t="inlineStr">
        <is>
          <t>(6)TRAV. MAIOR 1320X65 (135)X15 MDP-AMST.1,36X1,36</t>
        </is>
      </c>
      <c r="G1951" s="14" t="inlineStr">
        <is>
          <t>11 USINAGEM</t>
        </is>
      </c>
      <c r="H1951" s="14" t="inlineStr">
        <is>
          <t>11 USINAGEM</t>
        </is>
      </c>
      <c r="I1951" s="9" t="inlineStr">
        <is>
          <t>11 USINAGEM</t>
        </is>
      </c>
      <c r="J1951" s="9" t="n">
        <v>6</v>
      </c>
      <c r="K1951" s="14">
        <f>IF($E1951="","",IFERROR(INDEX('01_Cad_Pecas'!$H$2:$H$5000,MATCH($E1951,'01_Cad_Pecas'!$D$2:$D$5000,0)),IFERROR(INDEX('01_Cad_Pecas'!$H$2:$H$5000,MATCH(VALUE($E1951),'01_Cad_Pecas'!$D$2:$D$5000,0)),"")))</f>
        <v/>
      </c>
      <c r="L1951" s="14">
        <f>IF($E1951="","",IFERROR(INDEX('01_Cad_Pecas'!$I$2:$I$5000,MATCH($E1951,'01_Cad_Pecas'!$D$2:$D$5000,0)),IFERROR(INDEX('01_Cad_Pecas'!$I$2:$I$5000,MATCH(VALUE($E1951),'01_Cad_Pecas'!$D$2:$D$5000,0)),"")))</f>
        <v/>
      </c>
      <c r="M1951" s="14">
        <f>IF(OR($J1951="",$L1951=""),"",IF($K1951="",0,$K1951)+$J1951*$L1951)</f>
        <v/>
      </c>
      <c r="N1951" s="14" t="n"/>
      <c r="O1951" s="9" t="n">
        <v>6</v>
      </c>
      <c r="P1951" s="14" t="n"/>
      <c r="Q1951" s="14" t="n"/>
      <c r="R1951" s="14" t="n"/>
      <c r="S1951" s="14" t="n"/>
      <c r="T1951" s="14" t="n"/>
      <c r="U1951" s="14" t="n"/>
      <c r="V1951" s="14" t="n"/>
      <c r="W1951" s="14" t="n"/>
      <c r="X1951" s="14" t="n"/>
      <c r="Y1951" s="14" t="n"/>
      <c r="Z1951" s="14" t="n"/>
      <c r="AA1951" s="11" t="n"/>
      <c r="AB1951" s="14">
        <f>B1951&amp;"|"&amp;I1951</f>
        <v/>
      </c>
      <c r="AC1951">
        <f>IF($B1951="","","|"&amp;SUBSTITUTE(TRIM(SUBSTITUTE(SUBSTITUTE(SUBSTITUTE(SUBSTITUTE(SUBSTITUTE(SUBSTITUTE(SUBSTITUTE(SUBSTITUTE(SUBSTITUTE(SUBSTITUTE(SUBSTITUTE(SUBSTITUTE(SUBSTITUTE(SUBSTITUTE(TRIM($B1951&amp;""),CHAR(10)," "),CHAR(13)," "),"."," "),";"," "),","," "),"/"," "),"+"," "),"-"," "),"  "," "),"  "," "),"  "," "),"  "," "),"  "," "),"  "," "))," ","|")&amp;"|")</f>
        <v/>
      </c>
      <c r="AD1951">
        <f>TRIM($I1951&amp;"")</f>
        <v/>
      </c>
    </row>
    <row r="1952" ht="24" customHeight="1">
      <c r="A1952" s="9" t="n">
        <v>46206</v>
      </c>
      <c r="B1952" s="14" t="inlineStr">
        <is>
          <t>10200,10202,10205</t>
        </is>
      </c>
      <c r="C1952" s="14" t="n"/>
      <c r="D1952" s="14" t="inlineStr">
        <is>
          <t>11 USINAGEM</t>
        </is>
      </c>
      <c r="E1952" s="14" t="inlineStr">
        <is>
          <t>20019002</t>
        </is>
      </c>
      <c r="F1952" s="14" t="inlineStr">
        <is>
          <t>FUNDO RIPADO 751X446X12 MDF - MESA SANTIAGO</t>
        </is>
      </c>
      <c r="G1952" s="14" t="inlineStr">
        <is>
          <t>11 USINAGEM</t>
        </is>
      </c>
      <c r="H1952" s="14" t="inlineStr">
        <is>
          <t>11 USINAGEM</t>
        </is>
      </c>
      <c r="I1952" s="9" t="inlineStr">
        <is>
          <t>11 USINAGEM</t>
        </is>
      </c>
      <c r="J1952" s="9" t="n">
        <v>20</v>
      </c>
      <c r="K1952" s="14">
        <f>IF($E1952="","",IFERROR(INDEX('01_Cad_Pecas'!$H$2:$H$5000,MATCH($E1952,'01_Cad_Pecas'!$D$2:$D$5000,0)),IFERROR(INDEX('01_Cad_Pecas'!$H$2:$H$5000,MATCH(VALUE($E1952),'01_Cad_Pecas'!$D$2:$D$5000,0)),"")))</f>
        <v/>
      </c>
      <c r="L1952" s="14">
        <f>IF($E1952="","",IFERROR(INDEX('01_Cad_Pecas'!$I$2:$I$5000,MATCH($E1952,'01_Cad_Pecas'!$D$2:$D$5000,0)),IFERROR(INDEX('01_Cad_Pecas'!$I$2:$I$5000,MATCH(VALUE($E1952),'01_Cad_Pecas'!$D$2:$D$5000,0)),"")))</f>
        <v/>
      </c>
      <c r="M1952" s="14">
        <f>IF(OR($J1952="",$L1952=""),"",IF($K1952="",0,$K1952)+$J1952*$L1952)</f>
        <v/>
      </c>
      <c r="N1952" s="14" t="n"/>
      <c r="O1952" s="9" t="n">
        <v>20</v>
      </c>
      <c r="P1952" s="14" t="n"/>
      <c r="Q1952" s="14" t="n"/>
      <c r="R1952" s="14" t="n"/>
      <c r="S1952" s="14" t="n"/>
      <c r="T1952" s="14" t="n"/>
      <c r="U1952" s="14" t="n"/>
      <c r="V1952" s="14" t="n"/>
      <c r="W1952" s="14" t="n"/>
      <c r="X1952" s="14" t="n"/>
      <c r="Y1952" s="14" t="n"/>
      <c r="Z1952" s="14" t="n"/>
      <c r="AA1952" s="11" t="n"/>
      <c r="AB1952" s="14">
        <f>B1952&amp;"|"&amp;I1952</f>
        <v/>
      </c>
      <c r="AC1952">
        <f>IF($B1952="","","|"&amp;SUBSTITUTE(TRIM(SUBSTITUTE(SUBSTITUTE(SUBSTITUTE(SUBSTITUTE(SUBSTITUTE(SUBSTITUTE(SUBSTITUTE(SUBSTITUTE(SUBSTITUTE(SUBSTITUTE(SUBSTITUTE(SUBSTITUTE(SUBSTITUTE(SUBSTITUTE(TRIM($B1952&amp;""),CHAR(10)," "),CHAR(13)," "),"."," "),";"," "),","," "),"/"," "),"+"," "),"-"," "),"  "," "),"  "," "),"  "," "),"  "," "),"  "," "),"  "," "))," ","|")&amp;"|")</f>
        <v/>
      </c>
      <c r="AD1952">
        <f>TRIM($I1952&amp;"")</f>
        <v/>
      </c>
    </row>
    <row r="1953" ht="24" customHeight="1">
      <c r="A1953" s="9" t="n">
        <v>46206</v>
      </c>
      <c r="B1953" s="14" t="inlineStr">
        <is>
          <t>10200,10202,10205</t>
        </is>
      </c>
      <c r="C1953" s="14" t="n"/>
      <c r="D1953" s="14" t="inlineStr">
        <is>
          <t>11 USINAGEM</t>
        </is>
      </c>
      <c r="E1953" s="14" t="inlineStr">
        <is>
          <t>20019005</t>
        </is>
      </c>
      <c r="F1953" s="14" t="inlineStr">
        <is>
          <t>RIPA 751X70X12 MDF - MESA SANTIAGO</t>
        </is>
      </c>
      <c r="G1953" s="14" t="inlineStr">
        <is>
          <t>11 USINAGEM</t>
        </is>
      </c>
      <c r="H1953" s="14" t="inlineStr">
        <is>
          <t>11 USINAGEM</t>
        </is>
      </c>
      <c r="I1953" s="9" t="inlineStr">
        <is>
          <t>11 USINAGEM</t>
        </is>
      </c>
      <c r="J1953" s="9" t="n">
        <v>146</v>
      </c>
      <c r="K1953" s="14">
        <f>IF($E1953="","",IFERROR(INDEX('01_Cad_Pecas'!$H$2:$H$5000,MATCH($E1953,'01_Cad_Pecas'!$D$2:$D$5000,0)),IFERROR(INDEX('01_Cad_Pecas'!$H$2:$H$5000,MATCH(VALUE($E1953),'01_Cad_Pecas'!$D$2:$D$5000,0)),"")))</f>
        <v/>
      </c>
      <c r="L1953" s="14">
        <f>IF($E1953="","",IFERROR(INDEX('01_Cad_Pecas'!$I$2:$I$5000,MATCH($E1953,'01_Cad_Pecas'!$D$2:$D$5000,0)),IFERROR(INDEX('01_Cad_Pecas'!$I$2:$I$5000,MATCH(VALUE($E1953),'01_Cad_Pecas'!$D$2:$D$5000,0)),"")))</f>
        <v/>
      </c>
      <c r="M1953" s="14">
        <f>IF(OR($J1953="",$L1953=""),"",IF($K1953="",0,$K1953)+$J1953*$L1953)</f>
        <v/>
      </c>
      <c r="N1953" s="14" t="n"/>
      <c r="O1953" s="9" t="n">
        <v>146</v>
      </c>
      <c r="P1953" s="14" t="n"/>
      <c r="Q1953" s="14" t="n"/>
      <c r="R1953" s="14" t="n"/>
      <c r="S1953" s="14" t="n"/>
      <c r="T1953" s="14" t="n"/>
      <c r="U1953" s="14" t="n"/>
      <c r="V1953" s="14" t="n"/>
      <c r="W1953" s="14" t="n"/>
      <c r="X1953" s="14" t="n"/>
      <c r="Y1953" s="14" t="n"/>
      <c r="Z1953" s="14" t="n"/>
      <c r="AA1953" s="11" t="n"/>
      <c r="AB1953" s="14">
        <f>B1953&amp;"|"&amp;I1953</f>
        <v/>
      </c>
      <c r="AC1953">
        <f>IF($B1953="","","|"&amp;SUBSTITUTE(TRIM(SUBSTITUTE(SUBSTITUTE(SUBSTITUTE(SUBSTITUTE(SUBSTITUTE(SUBSTITUTE(SUBSTITUTE(SUBSTITUTE(SUBSTITUTE(SUBSTITUTE(SUBSTITUTE(SUBSTITUTE(SUBSTITUTE(SUBSTITUTE(TRIM($B1953&amp;""),CHAR(10)," "),CHAR(13)," "),"."," "),";"," "),","," "),"/"," "),"+"," "),"-"," "),"  "," "),"  "," "),"  "," "),"  "," "),"  "," "),"  "," "))," ","|")&amp;"|")</f>
        <v/>
      </c>
      <c r="AD1953">
        <f>TRIM($I1953&amp;"")</f>
        <v/>
      </c>
    </row>
    <row r="1954" ht="24" customHeight="1">
      <c r="A1954" s="9" t="n">
        <v>46206</v>
      </c>
      <c r="B1954" s="14" t="inlineStr">
        <is>
          <t>10200,10202,10205</t>
        </is>
      </c>
      <c r="C1954" s="14" t="n"/>
      <c r="D1954" s="14" t="inlineStr">
        <is>
          <t>11 USINAGEM</t>
        </is>
      </c>
      <c r="E1954" s="14" t="inlineStr">
        <is>
          <t>20019602</t>
        </is>
      </c>
      <c r="F1954" s="14" t="inlineStr">
        <is>
          <t>FUNDO RIPADO 751X546X12 MDF - MESA SANTIAGO 1,36</t>
        </is>
      </c>
      <c r="G1954" s="14" t="inlineStr">
        <is>
          <t>11 USINAGEM</t>
        </is>
      </c>
      <c r="H1954" s="14" t="inlineStr">
        <is>
          <t>11 USINAGEM</t>
        </is>
      </c>
      <c r="I1954" s="9" t="inlineStr">
        <is>
          <t>11 USINAGEM</t>
        </is>
      </c>
      <c r="J1954" s="9" t="n">
        <v>6</v>
      </c>
      <c r="K1954" s="14">
        <f>IF($E1954="","",IFERROR(INDEX('01_Cad_Pecas'!$H$2:$H$5000,MATCH($E1954,'01_Cad_Pecas'!$D$2:$D$5000,0)),IFERROR(INDEX('01_Cad_Pecas'!$H$2:$H$5000,MATCH(VALUE($E1954),'01_Cad_Pecas'!$D$2:$D$5000,0)),"")))</f>
        <v/>
      </c>
      <c r="L1954" s="14">
        <f>IF($E1954="","",IFERROR(INDEX('01_Cad_Pecas'!$I$2:$I$5000,MATCH($E1954,'01_Cad_Pecas'!$D$2:$D$5000,0)),IFERROR(INDEX('01_Cad_Pecas'!$I$2:$I$5000,MATCH(VALUE($E1954),'01_Cad_Pecas'!$D$2:$D$5000,0)),"")))</f>
        <v/>
      </c>
      <c r="M1954" s="14">
        <f>IF(OR($J1954="",$L1954=""),"",IF($K1954="",0,$K1954)+$J1954*$L1954)</f>
        <v/>
      </c>
      <c r="N1954" s="14" t="n"/>
      <c r="O1954" s="9" t="n">
        <v>6</v>
      </c>
      <c r="P1954" s="14" t="n"/>
      <c r="Q1954" s="14" t="n"/>
      <c r="R1954" s="14" t="n"/>
      <c r="S1954" s="14" t="n"/>
      <c r="T1954" s="14" t="n"/>
      <c r="U1954" s="14" t="n"/>
      <c r="V1954" s="14" t="n"/>
      <c r="W1954" s="14" t="n"/>
      <c r="X1954" s="14" t="n"/>
      <c r="Y1954" s="14" t="n"/>
      <c r="Z1954" s="14" t="n"/>
      <c r="AA1954" s="11" t="n"/>
      <c r="AB1954" s="14">
        <f>B1954&amp;"|"&amp;I1954</f>
        <v/>
      </c>
      <c r="AC1954">
        <f>IF($B1954="","","|"&amp;SUBSTITUTE(TRIM(SUBSTITUTE(SUBSTITUTE(SUBSTITUTE(SUBSTITUTE(SUBSTITUTE(SUBSTITUTE(SUBSTITUTE(SUBSTITUTE(SUBSTITUTE(SUBSTITUTE(SUBSTITUTE(SUBSTITUTE(SUBSTITUTE(SUBSTITUTE(TRIM($B1954&amp;""),CHAR(10)," "),CHAR(13)," "),"."," "),";"," "),","," "),"/"," "),"+"," "),"-"," "),"  "," "),"  "," "),"  "," "),"  "," "),"  "," "),"  "," "))," ","|")&amp;"|")</f>
        <v/>
      </c>
      <c r="AD1954">
        <f>TRIM($I1954&amp;"")</f>
        <v/>
      </c>
    </row>
    <row r="1955" ht="24" customHeight="1">
      <c r="A1955" s="9" t="n">
        <v>46206</v>
      </c>
      <c r="B1955" s="14" t="inlineStr">
        <is>
          <t>10200,10202,10205</t>
        </is>
      </c>
      <c r="C1955" s="14" t="n"/>
      <c r="D1955" s="14" t="inlineStr">
        <is>
          <t>11 USINAGEM</t>
        </is>
      </c>
      <c r="E1955" s="14" t="inlineStr">
        <is>
          <t>20034302</t>
        </is>
      </c>
      <c r="F1955" s="14" t="inlineStr">
        <is>
          <t>FUNDO 751X446X12 MDF - SANTIAGO 1,03</t>
        </is>
      </c>
      <c r="G1955" s="14" t="inlineStr">
        <is>
          <t>11 USINAGEM</t>
        </is>
      </c>
      <c r="H1955" s="14" t="inlineStr">
        <is>
          <t>11 USINAGEM</t>
        </is>
      </c>
      <c r="I1955" s="9" t="inlineStr">
        <is>
          <t>11 USINAGEM</t>
        </is>
      </c>
      <c r="J1955" s="9" t="n">
        <v>2</v>
      </c>
      <c r="K1955" s="14">
        <f>IF($E1955="","",IFERROR(INDEX('01_Cad_Pecas'!$H$2:$H$5000,MATCH($E1955,'01_Cad_Pecas'!$D$2:$D$5000,0)),IFERROR(INDEX('01_Cad_Pecas'!$H$2:$H$5000,MATCH(VALUE($E1955),'01_Cad_Pecas'!$D$2:$D$5000,0)),"")))</f>
        <v/>
      </c>
      <c r="L1955" s="14">
        <f>IF($E1955="","",IFERROR(INDEX('01_Cad_Pecas'!$I$2:$I$5000,MATCH($E1955,'01_Cad_Pecas'!$D$2:$D$5000,0)),IFERROR(INDEX('01_Cad_Pecas'!$I$2:$I$5000,MATCH(VALUE($E1955),'01_Cad_Pecas'!$D$2:$D$5000,0)),"")))</f>
        <v/>
      </c>
      <c r="M1955" s="14">
        <f>IF(OR($J1955="",$L1955=""),"",IF($K1955="",0,$K1955)+$J1955*$L1955)</f>
        <v/>
      </c>
      <c r="N1955" s="14" t="n"/>
      <c r="O1955" s="9" t="n">
        <v>2</v>
      </c>
      <c r="P1955" s="14" t="n"/>
      <c r="Q1955" s="14" t="n"/>
      <c r="R1955" s="14" t="n"/>
      <c r="S1955" s="14" t="n"/>
      <c r="T1955" s="14" t="n"/>
      <c r="U1955" s="14" t="n"/>
      <c r="V1955" s="14" t="n"/>
      <c r="W1955" s="14" t="n"/>
      <c r="X1955" s="14" t="n"/>
      <c r="Y1955" s="14" t="n"/>
      <c r="Z1955" s="14" t="n"/>
      <c r="AA1955" s="11" t="n"/>
      <c r="AB1955" s="14">
        <f>B1955&amp;"|"&amp;I1955</f>
        <v/>
      </c>
      <c r="AC1955">
        <f>IF($B1955="","","|"&amp;SUBSTITUTE(TRIM(SUBSTITUTE(SUBSTITUTE(SUBSTITUTE(SUBSTITUTE(SUBSTITUTE(SUBSTITUTE(SUBSTITUTE(SUBSTITUTE(SUBSTITUTE(SUBSTITUTE(SUBSTITUTE(SUBSTITUTE(SUBSTITUTE(SUBSTITUTE(TRIM($B1955&amp;""),CHAR(10)," "),CHAR(13)," "),"."," "),";"," "),","," "),"/"," "),"+"," "),"-"," "),"  "," "),"  "," "),"  "," "),"  "," "),"  "," "),"  "," "))," ","|")&amp;"|")</f>
        <v/>
      </c>
      <c r="AD1955">
        <f>TRIM($I1955&amp;"")</f>
        <v/>
      </c>
    </row>
    <row r="1956" ht="24" customHeight="1">
      <c r="A1956" s="9" t="n">
        <v>46206</v>
      </c>
      <c r="B1956" s="14" t="inlineStr">
        <is>
          <t>10200,10202,10205</t>
        </is>
      </c>
      <c r="C1956" s="14" t="n"/>
      <c r="D1956" s="14" t="inlineStr">
        <is>
          <t>11 USINAGEM</t>
        </is>
      </c>
      <c r="E1956" s="14" t="inlineStr">
        <is>
          <t>20020002</t>
        </is>
      </c>
      <c r="F1956" s="14" t="inlineStr">
        <is>
          <t>(2) FECHAMENTO I 1090X295X12 MDF - BASE DUBAI</t>
        </is>
      </c>
      <c r="G1956" s="14" t="inlineStr">
        <is>
          <t>11 USINAGEM</t>
        </is>
      </c>
      <c r="H1956" s="14" t="inlineStr">
        <is>
          <t>11 USINAGEM</t>
        </is>
      </c>
      <c r="I1956" s="9" t="inlineStr">
        <is>
          <t>11 USINAGEM</t>
        </is>
      </c>
      <c r="J1956" s="9" t="n">
        <v>6</v>
      </c>
      <c r="K1956" s="14">
        <f>IF($E1956="","",IFERROR(INDEX('01_Cad_Pecas'!$H$2:$H$5000,MATCH($E1956,'01_Cad_Pecas'!$D$2:$D$5000,0)),IFERROR(INDEX('01_Cad_Pecas'!$H$2:$H$5000,MATCH(VALUE($E1956),'01_Cad_Pecas'!$D$2:$D$5000,0)),"")))</f>
        <v/>
      </c>
      <c r="L1956" s="14">
        <f>IF($E1956="","",IFERROR(INDEX('01_Cad_Pecas'!$I$2:$I$5000,MATCH($E1956,'01_Cad_Pecas'!$D$2:$D$5000,0)),IFERROR(INDEX('01_Cad_Pecas'!$I$2:$I$5000,MATCH(VALUE($E1956),'01_Cad_Pecas'!$D$2:$D$5000,0)),"")))</f>
        <v/>
      </c>
      <c r="M1956" s="14">
        <f>IF(OR($J1956="",$L1956=""),"",IF($K1956="",0,$K1956)+$J1956*$L1956)</f>
        <v/>
      </c>
      <c r="N1956" s="14" t="n"/>
      <c r="O1956" s="9" t="n">
        <v>6</v>
      </c>
      <c r="P1956" s="14" t="n"/>
      <c r="Q1956" s="14" t="n"/>
      <c r="R1956" s="14" t="n"/>
      <c r="S1956" s="14" t="n"/>
      <c r="T1956" s="14" t="n"/>
      <c r="U1956" s="14" t="n"/>
      <c r="V1956" s="14" t="n"/>
      <c r="W1956" s="14" t="n"/>
      <c r="X1956" s="14" t="n"/>
      <c r="Y1956" s="14" t="n"/>
      <c r="Z1956" s="14" t="n"/>
      <c r="AA1956" s="11" t="n"/>
      <c r="AB1956" s="14">
        <f>B1956&amp;"|"&amp;I1956</f>
        <v/>
      </c>
      <c r="AC1956">
        <f>IF($B1956="","","|"&amp;SUBSTITUTE(TRIM(SUBSTITUTE(SUBSTITUTE(SUBSTITUTE(SUBSTITUTE(SUBSTITUTE(SUBSTITUTE(SUBSTITUTE(SUBSTITUTE(SUBSTITUTE(SUBSTITUTE(SUBSTITUTE(SUBSTITUTE(SUBSTITUTE(SUBSTITUTE(TRIM($B1956&amp;""),CHAR(10)," "),CHAR(13)," "),"."," "),";"," "),","," "),"/"," "),"+"," "),"-"," "),"  "," "),"  "," "),"  "," "),"  "," "),"  "," "),"  "," "))," ","|")&amp;"|")</f>
        <v/>
      </c>
      <c r="AD1956">
        <f>TRIM($I1956&amp;"")</f>
        <v/>
      </c>
    </row>
    <row r="1957" ht="24" customHeight="1">
      <c r="A1957" s="9" t="n">
        <v>46206</v>
      </c>
      <c r="B1957" s="14" t="inlineStr">
        <is>
          <t>10200,10202,10205</t>
        </is>
      </c>
      <c r="C1957" s="14" t="n"/>
      <c r="D1957" s="14" t="inlineStr">
        <is>
          <t>11 USINAGEM</t>
        </is>
      </c>
      <c r="E1957" s="14" t="inlineStr">
        <is>
          <t>20020003</t>
        </is>
      </c>
      <c r="F1957" s="14" t="inlineStr">
        <is>
          <t>(3) FECHAMENTO II 600X295X12 MDF - BASE DUBAI</t>
        </is>
      </c>
      <c r="G1957" s="14" t="inlineStr">
        <is>
          <t>11 USINAGEM</t>
        </is>
      </c>
      <c r="H1957" s="14" t="inlineStr">
        <is>
          <t>11 USINAGEM</t>
        </is>
      </c>
      <c r="I1957" s="9" t="inlineStr">
        <is>
          <t>11 USINAGEM</t>
        </is>
      </c>
      <c r="J1957" s="9" t="n">
        <v>6</v>
      </c>
      <c r="K1957" s="14">
        <f>IF($E1957="","",IFERROR(INDEX('01_Cad_Pecas'!$H$2:$H$5000,MATCH($E1957,'01_Cad_Pecas'!$D$2:$D$5000,0)),IFERROR(INDEX('01_Cad_Pecas'!$H$2:$H$5000,MATCH(VALUE($E1957),'01_Cad_Pecas'!$D$2:$D$5000,0)),"")))</f>
        <v/>
      </c>
      <c r="L1957" s="14">
        <f>IF($E1957="","",IFERROR(INDEX('01_Cad_Pecas'!$I$2:$I$5000,MATCH($E1957,'01_Cad_Pecas'!$D$2:$D$5000,0)),IFERROR(INDEX('01_Cad_Pecas'!$I$2:$I$5000,MATCH(VALUE($E1957),'01_Cad_Pecas'!$D$2:$D$5000,0)),"")))</f>
        <v/>
      </c>
      <c r="M1957" s="14">
        <f>IF(OR($J1957="",$L1957=""),"",IF($K1957="",0,$K1957)+$J1957*$L1957)</f>
        <v/>
      </c>
      <c r="N1957" s="14" t="n"/>
      <c r="O1957" s="9" t="n">
        <v>6</v>
      </c>
      <c r="P1957" s="14" t="n"/>
      <c r="Q1957" s="14" t="n"/>
      <c r="R1957" s="14" t="n"/>
      <c r="S1957" s="14" t="n"/>
      <c r="T1957" s="14" t="n"/>
      <c r="U1957" s="14" t="n"/>
      <c r="V1957" s="14" t="n"/>
      <c r="W1957" s="14" t="n"/>
      <c r="X1957" s="14" t="n"/>
      <c r="Y1957" s="14" t="n"/>
      <c r="Z1957" s="14" t="n"/>
      <c r="AA1957" s="11" t="n"/>
      <c r="AB1957" s="14">
        <f>B1957&amp;"|"&amp;I1957</f>
        <v/>
      </c>
      <c r="AC1957">
        <f>IF($B1957="","","|"&amp;SUBSTITUTE(TRIM(SUBSTITUTE(SUBSTITUTE(SUBSTITUTE(SUBSTITUTE(SUBSTITUTE(SUBSTITUTE(SUBSTITUTE(SUBSTITUTE(SUBSTITUTE(SUBSTITUTE(SUBSTITUTE(SUBSTITUTE(SUBSTITUTE(SUBSTITUTE(TRIM($B1957&amp;""),CHAR(10)," "),CHAR(13)," "),"."," "),";"," "),","," "),"/"," "),"+"," "),"-"," "),"  "," "),"  "," "),"  "," "),"  "," "),"  "," "),"  "," "))," ","|")&amp;"|")</f>
        <v/>
      </c>
      <c r="AD1957">
        <f>TRIM($I1957&amp;"")</f>
        <v/>
      </c>
    </row>
    <row r="1958" ht="24" customHeight="1">
      <c r="A1958" s="9" t="n">
        <v>46206</v>
      </c>
      <c r="B1958" s="14" t="inlineStr">
        <is>
          <t>10200,10202,10205</t>
        </is>
      </c>
      <c r="C1958" s="14" t="n"/>
      <c r="D1958" s="14" t="inlineStr">
        <is>
          <t>11 USINAGEM</t>
        </is>
      </c>
      <c r="E1958" s="14" t="inlineStr">
        <is>
          <t>20020004</t>
        </is>
      </c>
      <c r="F1958" s="14" t="inlineStr">
        <is>
          <t>(4) FECHAMENTO III 545X327X12 MDF - BASE DUBAI</t>
        </is>
      </c>
      <c r="G1958" s="14" t="inlineStr">
        <is>
          <t>11 USINAGEM</t>
        </is>
      </c>
      <c r="H1958" s="14" t="inlineStr">
        <is>
          <t>11 USINAGEM</t>
        </is>
      </c>
      <c r="I1958" s="9" t="inlineStr">
        <is>
          <t>11 USINAGEM</t>
        </is>
      </c>
      <c r="J1958" s="9" t="n">
        <v>12</v>
      </c>
      <c r="K1958" s="14">
        <f>IF($E1958="","",IFERROR(INDEX('01_Cad_Pecas'!$H$2:$H$5000,MATCH($E1958,'01_Cad_Pecas'!$D$2:$D$5000,0)),IFERROR(INDEX('01_Cad_Pecas'!$H$2:$H$5000,MATCH(VALUE($E1958),'01_Cad_Pecas'!$D$2:$D$5000,0)),"")))</f>
        <v/>
      </c>
      <c r="L1958" s="14">
        <f>IF($E1958="","",IFERROR(INDEX('01_Cad_Pecas'!$I$2:$I$5000,MATCH($E1958,'01_Cad_Pecas'!$D$2:$D$5000,0)),IFERROR(INDEX('01_Cad_Pecas'!$I$2:$I$5000,MATCH(VALUE($E1958),'01_Cad_Pecas'!$D$2:$D$5000,0)),"")))</f>
        <v/>
      </c>
      <c r="M1958" s="14">
        <f>IF(OR($J1958="",$L1958=""),"",IF($K1958="",0,$K1958)+$J1958*$L1958)</f>
        <v/>
      </c>
      <c r="N1958" s="14" t="n"/>
      <c r="O1958" s="9" t="n">
        <v>12</v>
      </c>
      <c r="P1958" s="14" t="n"/>
      <c r="Q1958" s="14" t="n"/>
      <c r="R1958" s="14" t="n"/>
      <c r="S1958" s="14" t="n"/>
      <c r="T1958" s="14" t="n"/>
      <c r="U1958" s="14" t="n"/>
      <c r="V1958" s="14" t="n"/>
      <c r="W1958" s="14" t="n"/>
      <c r="X1958" s="14" t="n"/>
      <c r="Y1958" s="14" t="n"/>
      <c r="Z1958" s="14" t="n"/>
      <c r="AA1958" s="11" t="n"/>
      <c r="AB1958" s="14">
        <f>B1958&amp;"|"&amp;I1958</f>
        <v/>
      </c>
      <c r="AC1958">
        <f>IF($B1958="","","|"&amp;SUBSTITUTE(TRIM(SUBSTITUTE(SUBSTITUTE(SUBSTITUTE(SUBSTITUTE(SUBSTITUTE(SUBSTITUTE(SUBSTITUTE(SUBSTITUTE(SUBSTITUTE(SUBSTITUTE(SUBSTITUTE(SUBSTITUTE(SUBSTITUTE(SUBSTITUTE(TRIM($B1958&amp;""),CHAR(10)," "),CHAR(13)," "),"."," "),";"," "),","," "),"/"," "),"+"," "),"-"," "),"  "," "),"  "," "),"  "," "),"  "," "),"  "," "),"  "," "))," ","|")&amp;"|")</f>
        <v/>
      </c>
      <c r="AD1958">
        <f>TRIM($I1958&amp;"")</f>
        <v/>
      </c>
    </row>
    <row r="1959" ht="24" customHeight="1">
      <c r="A1959" s="9" t="n">
        <v>46206</v>
      </c>
      <c r="B1959" s="14" t="inlineStr">
        <is>
          <t>10200,10202,10205</t>
        </is>
      </c>
      <c r="C1959" s="14" t="n"/>
      <c r="D1959" s="14" t="inlineStr">
        <is>
          <t>11 USINAGEM</t>
        </is>
      </c>
      <c r="E1959" s="14" t="inlineStr">
        <is>
          <t>20020005</t>
        </is>
      </c>
      <c r="F1959" s="14" t="inlineStr">
        <is>
          <t>(5) FECHAMENTO IV 453X327X12 MDF - BASE DUBAI</t>
        </is>
      </c>
      <c r="G1959" s="14" t="inlineStr">
        <is>
          <t>11 USINAGEM</t>
        </is>
      </c>
      <c r="H1959" s="14" t="inlineStr">
        <is>
          <t>11 USINAGEM</t>
        </is>
      </c>
      <c r="I1959" s="9" t="inlineStr">
        <is>
          <t>11 USINAGEM</t>
        </is>
      </c>
      <c r="J1959" s="9" t="n">
        <v>6</v>
      </c>
      <c r="K1959" s="14">
        <f>IF($E1959="","",IFERROR(INDEX('01_Cad_Pecas'!$H$2:$H$5000,MATCH($E1959,'01_Cad_Pecas'!$D$2:$D$5000,0)),IFERROR(INDEX('01_Cad_Pecas'!$H$2:$H$5000,MATCH(VALUE($E1959),'01_Cad_Pecas'!$D$2:$D$5000,0)),"")))</f>
        <v/>
      </c>
      <c r="L1959" s="14">
        <f>IF($E1959="","",IFERROR(INDEX('01_Cad_Pecas'!$I$2:$I$5000,MATCH($E1959,'01_Cad_Pecas'!$D$2:$D$5000,0)),IFERROR(INDEX('01_Cad_Pecas'!$I$2:$I$5000,MATCH(VALUE($E1959),'01_Cad_Pecas'!$D$2:$D$5000,0)),"")))</f>
        <v/>
      </c>
      <c r="M1959" s="14">
        <f>IF(OR($J1959="",$L1959=""),"",IF($K1959="",0,$K1959)+$J1959*$L1959)</f>
        <v/>
      </c>
      <c r="N1959" s="14" t="n"/>
      <c r="O1959" s="9" t="n">
        <v>6</v>
      </c>
      <c r="P1959" s="14" t="n"/>
      <c r="Q1959" s="14" t="n"/>
      <c r="R1959" s="14" t="n"/>
      <c r="S1959" s="14" t="n"/>
      <c r="T1959" s="14" t="n"/>
      <c r="U1959" s="14" t="n"/>
      <c r="V1959" s="14" t="n"/>
      <c r="W1959" s="14" t="n"/>
      <c r="X1959" s="14" t="n"/>
      <c r="Y1959" s="14" t="n"/>
      <c r="Z1959" s="14" t="n"/>
      <c r="AA1959" s="11" t="n"/>
      <c r="AB1959" s="14">
        <f>B1959&amp;"|"&amp;I1959</f>
        <v/>
      </c>
      <c r="AC1959">
        <f>IF($B1959="","","|"&amp;SUBSTITUTE(TRIM(SUBSTITUTE(SUBSTITUTE(SUBSTITUTE(SUBSTITUTE(SUBSTITUTE(SUBSTITUTE(SUBSTITUTE(SUBSTITUTE(SUBSTITUTE(SUBSTITUTE(SUBSTITUTE(SUBSTITUTE(SUBSTITUTE(SUBSTITUTE(TRIM($B1959&amp;""),CHAR(10)," "),CHAR(13)," "),"."," "),";"," "),","," "),"/"," "),"+"," "),"-"," "),"  "," "),"  "," "),"  "," "),"  "," "),"  "," "),"  "," "))," ","|")&amp;"|")</f>
        <v/>
      </c>
      <c r="AD1959">
        <f>TRIM($I1959&amp;"")</f>
        <v/>
      </c>
    </row>
    <row r="1960" ht="24" customHeight="1">
      <c r="A1960" s="9" t="n">
        <v>46206</v>
      </c>
      <c r="B1960" s="14" t="inlineStr">
        <is>
          <t>10200,10202,10205</t>
        </is>
      </c>
      <c r="C1960" s="14" t="n"/>
      <c r="D1960" s="14" t="inlineStr">
        <is>
          <t>11 USINAGEM</t>
        </is>
      </c>
      <c r="E1960" s="14" t="inlineStr">
        <is>
          <t>20020001</t>
        </is>
      </c>
      <c r="F1960" s="14" t="inlineStr">
        <is>
          <t>(1) LATERAL 1180X92X15 MDF - BASE DUBAI</t>
        </is>
      </c>
      <c r="G1960" s="14" t="inlineStr">
        <is>
          <t>11 USINAGEM</t>
        </is>
      </c>
      <c r="H1960" s="14" t="inlineStr">
        <is>
          <t>11 USINAGEM</t>
        </is>
      </c>
      <c r="I1960" s="9" t="inlineStr">
        <is>
          <t>11 USINAGEM</t>
        </is>
      </c>
      <c r="J1960" s="9" t="n">
        <v>24</v>
      </c>
      <c r="K1960" s="14">
        <f>IF($E1960="","",IFERROR(INDEX('01_Cad_Pecas'!$H$2:$H$5000,MATCH($E1960,'01_Cad_Pecas'!$D$2:$D$5000,0)),IFERROR(INDEX('01_Cad_Pecas'!$H$2:$H$5000,MATCH(VALUE($E1960),'01_Cad_Pecas'!$D$2:$D$5000,0)),"")))</f>
        <v/>
      </c>
      <c r="L1960" s="14">
        <f>IF($E1960="","",IFERROR(INDEX('01_Cad_Pecas'!$I$2:$I$5000,MATCH($E1960,'01_Cad_Pecas'!$D$2:$D$5000,0)),IFERROR(INDEX('01_Cad_Pecas'!$I$2:$I$5000,MATCH(VALUE($E1960),'01_Cad_Pecas'!$D$2:$D$5000,0)),"")))</f>
        <v/>
      </c>
      <c r="M1960" s="14">
        <f>IF(OR($J1960="",$L1960=""),"",IF($K1960="",0,$K1960)+$J1960*$L1960)</f>
        <v/>
      </c>
      <c r="N1960" s="14" t="n"/>
      <c r="O1960" s="9" t="n">
        <v>24</v>
      </c>
      <c r="P1960" s="14" t="n"/>
      <c r="Q1960" s="14" t="n"/>
      <c r="R1960" s="14" t="n"/>
      <c r="S1960" s="14" t="n"/>
      <c r="T1960" s="14" t="n"/>
      <c r="U1960" s="14" t="n"/>
      <c r="V1960" s="14" t="n"/>
      <c r="W1960" s="14" t="n"/>
      <c r="X1960" s="14" t="n"/>
      <c r="Y1960" s="14" t="n"/>
      <c r="Z1960" s="14" t="n"/>
      <c r="AA1960" s="11" t="n"/>
      <c r="AB1960" s="14">
        <f>B1960&amp;"|"&amp;I1960</f>
        <v/>
      </c>
      <c r="AC1960">
        <f>IF($B1960="","","|"&amp;SUBSTITUTE(TRIM(SUBSTITUTE(SUBSTITUTE(SUBSTITUTE(SUBSTITUTE(SUBSTITUTE(SUBSTITUTE(SUBSTITUTE(SUBSTITUTE(SUBSTITUTE(SUBSTITUTE(SUBSTITUTE(SUBSTITUTE(SUBSTITUTE(SUBSTITUTE(TRIM($B1960&amp;""),CHAR(10)," "),CHAR(13)," "),"."," "),";"," "),","," "),"/"," "),"+"," "),"-"," "),"  "," "),"  "," "),"  "," "),"  "," "),"  "," "),"  "," "))," ","|")&amp;"|")</f>
        <v/>
      </c>
      <c r="AD1960">
        <f>TRIM($I1960&amp;"")</f>
        <v/>
      </c>
    </row>
    <row r="1961" ht="24" customHeight="1">
      <c r="A1961" s="9" t="n">
        <v>46206</v>
      </c>
      <c r="B1961" s="14" t="inlineStr">
        <is>
          <t>10200,10202,10205</t>
        </is>
      </c>
      <c r="C1961" s="14" t="n"/>
      <c r="D1961" s="14" t="inlineStr">
        <is>
          <t>11 USINAGEM</t>
        </is>
      </c>
      <c r="E1961" s="14" t="inlineStr">
        <is>
          <t>200306104</t>
        </is>
      </c>
      <c r="F1961" s="14" t="inlineStr">
        <is>
          <t>TRAVESSA MAIOR 1000X120X18 MDF - MESA GENOVA</t>
        </is>
      </c>
      <c r="G1961" s="14" t="inlineStr">
        <is>
          <t>11 USINAGEM</t>
        </is>
      </c>
      <c r="H1961" s="14" t="inlineStr">
        <is>
          <t>11 USINAGEM</t>
        </is>
      </c>
      <c r="I1961" s="9" t="inlineStr">
        <is>
          <t>11 USINAGEM</t>
        </is>
      </c>
      <c r="J1961" s="9" t="n">
        <v>8</v>
      </c>
      <c r="K1961" s="14">
        <f>IF($E1961="","",IFERROR(INDEX('01_Cad_Pecas'!$H$2:$H$5000,MATCH($E1961,'01_Cad_Pecas'!$D$2:$D$5000,0)),IFERROR(INDEX('01_Cad_Pecas'!$H$2:$H$5000,MATCH(VALUE($E1961),'01_Cad_Pecas'!$D$2:$D$5000,0)),"")))</f>
        <v/>
      </c>
      <c r="L1961" s="14">
        <f>IF($E1961="","",IFERROR(INDEX('01_Cad_Pecas'!$I$2:$I$5000,MATCH($E1961,'01_Cad_Pecas'!$D$2:$D$5000,0)),IFERROR(INDEX('01_Cad_Pecas'!$I$2:$I$5000,MATCH(VALUE($E1961),'01_Cad_Pecas'!$D$2:$D$5000,0)),"")))</f>
        <v/>
      </c>
      <c r="M1961" s="14">
        <f>IF(OR($J1961="",$L1961=""),"",IF($K1961="",0,$K1961)+$J1961*$L1961)</f>
        <v/>
      </c>
      <c r="N1961" s="14" t="n"/>
      <c r="O1961" s="9" t="n">
        <v>8</v>
      </c>
      <c r="P1961" s="14" t="n"/>
      <c r="Q1961" s="14" t="n"/>
      <c r="R1961" s="14" t="n"/>
      <c r="S1961" s="14" t="n"/>
      <c r="T1961" s="14" t="n"/>
      <c r="U1961" s="14" t="n"/>
      <c r="V1961" s="14" t="n"/>
      <c r="W1961" s="14" t="n"/>
      <c r="X1961" s="14" t="n"/>
      <c r="Y1961" s="14" t="n"/>
      <c r="Z1961" s="14" t="n"/>
      <c r="AA1961" s="11" t="n"/>
      <c r="AB1961" s="14">
        <f>B1961&amp;"|"&amp;I1961</f>
        <v/>
      </c>
      <c r="AC1961">
        <f>IF($B1961="","","|"&amp;SUBSTITUTE(TRIM(SUBSTITUTE(SUBSTITUTE(SUBSTITUTE(SUBSTITUTE(SUBSTITUTE(SUBSTITUTE(SUBSTITUTE(SUBSTITUTE(SUBSTITUTE(SUBSTITUTE(SUBSTITUTE(SUBSTITUTE(SUBSTITUTE(SUBSTITUTE(TRIM($B1961&amp;""),CHAR(10)," "),CHAR(13)," "),"."," "),";"," "),","," "),"/"," "),"+"," "),"-"," "),"  "," "),"  "," "),"  "," "),"  "," "),"  "," "),"  "," "))," ","|")&amp;"|")</f>
        <v/>
      </c>
      <c r="AD1961">
        <f>TRIM($I1961&amp;"")</f>
        <v/>
      </c>
    </row>
    <row r="1962" ht="24" customHeight="1">
      <c r="A1962" s="9" t="n">
        <v>46206</v>
      </c>
      <c r="B1962" s="14" t="inlineStr">
        <is>
          <t>10200,10202,10205</t>
        </is>
      </c>
      <c r="C1962" s="14" t="n"/>
      <c r="D1962" s="14" t="inlineStr">
        <is>
          <t>11 USINAGEM</t>
        </is>
      </c>
      <c r="E1962" s="14" t="inlineStr">
        <is>
          <t>200306201</t>
        </is>
      </c>
      <c r="F1962" s="14" t="inlineStr">
        <is>
          <t>TAMPO 1605X905X15 MDF - TAMPO C/ENGROSSO R100</t>
        </is>
      </c>
      <c r="G1962" s="14" t="inlineStr">
        <is>
          <t>11 USINAGEM</t>
        </is>
      </c>
      <c r="H1962" s="14" t="inlineStr">
        <is>
          <t>11 USINAGEM</t>
        </is>
      </c>
      <c r="I1962" s="9" t="inlineStr">
        <is>
          <t>11 USINAGEM</t>
        </is>
      </c>
      <c r="J1962" s="9" t="n">
        <v>4</v>
      </c>
      <c r="K1962" s="14">
        <f>IF($E1962="","",IFERROR(INDEX('01_Cad_Pecas'!$H$2:$H$5000,MATCH($E1962,'01_Cad_Pecas'!$D$2:$D$5000,0)),IFERROR(INDEX('01_Cad_Pecas'!$H$2:$H$5000,MATCH(VALUE($E1962),'01_Cad_Pecas'!$D$2:$D$5000,0)),"")))</f>
        <v/>
      </c>
      <c r="L1962" s="14">
        <f>IF($E1962="","",IFERROR(INDEX('01_Cad_Pecas'!$I$2:$I$5000,MATCH($E1962,'01_Cad_Pecas'!$D$2:$D$5000,0)),IFERROR(INDEX('01_Cad_Pecas'!$I$2:$I$5000,MATCH(VALUE($E1962),'01_Cad_Pecas'!$D$2:$D$5000,0)),"")))</f>
        <v/>
      </c>
      <c r="M1962" s="14">
        <f>IF(OR($J1962="",$L1962=""),"",IF($K1962="",0,$K1962)+$J1962*$L1962)</f>
        <v/>
      </c>
      <c r="N1962" s="14" t="n"/>
      <c r="O1962" s="9" t="n">
        <v>4</v>
      </c>
      <c r="P1962" s="14" t="n"/>
      <c r="Q1962" s="14" t="n"/>
      <c r="R1962" s="14" t="n"/>
      <c r="S1962" s="14" t="n"/>
      <c r="T1962" s="14" t="n"/>
      <c r="U1962" s="14" t="n"/>
      <c r="V1962" s="14" t="n"/>
      <c r="W1962" s="14" t="n"/>
      <c r="X1962" s="14" t="n"/>
      <c r="Y1962" s="14" t="n"/>
      <c r="Z1962" s="14" t="n"/>
      <c r="AA1962" s="11" t="n"/>
      <c r="AB1962" s="14">
        <f>B1962&amp;"|"&amp;I1962</f>
        <v/>
      </c>
      <c r="AC1962">
        <f>IF($B1962="","","|"&amp;SUBSTITUTE(TRIM(SUBSTITUTE(SUBSTITUTE(SUBSTITUTE(SUBSTITUTE(SUBSTITUTE(SUBSTITUTE(SUBSTITUTE(SUBSTITUTE(SUBSTITUTE(SUBSTITUTE(SUBSTITUTE(SUBSTITUTE(SUBSTITUTE(SUBSTITUTE(TRIM($B1962&amp;""),CHAR(10)," "),CHAR(13)," "),"."," "),";"," "),","," "),"/"," "),"+"," "),"-"," "),"  "," "),"  "," "),"  "," "),"  "," "),"  "," "),"  "," "))," ","|")&amp;"|")</f>
        <v/>
      </c>
      <c r="AD1962">
        <f>TRIM($I1962&amp;"")</f>
        <v/>
      </c>
    </row>
    <row r="1963" ht="24" customHeight="1">
      <c r="A1963" s="9" t="n">
        <v>46206</v>
      </c>
      <c r="B1963" s="14" t="inlineStr">
        <is>
          <t>10200,10202,10205</t>
        </is>
      </c>
      <c r="C1963" s="14" t="n"/>
      <c r="D1963" s="14" t="inlineStr">
        <is>
          <t>11 USINAGEM</t>
        </is>
      </c>
      <c r="E1963" s="14" t="inlineStr">
        <is>
          <t>200306202</t>
        </is>
      </c>
      <c r="F1963" s="14" t="inlineStr">
        <is>
          <t>ENGROSSO 1 1405X100X25 MDP - TAMPO C/ENGROSSO R100</t>
        </is>
      </c>
      <c r="G1963" s="14" t="inlineStr">
        <is>
          <t>11 USINAGEM</t>
        </is>
      </c>
      <c r="H1963" s="14" t="inlineStr">
        <is>
          <t>11 USINAGEM</t>
        </is>
      </c>
      <c r="I1963" s="9" t="inlineStr">
        <is>
          <t>11 USINAGEM</t>
        </is>
      </c>
      <c r="J1963" s="9" t="n">
        <v>8</v>
      </c>
      <c r="K1963" s="14">
        <f>IF($E1963="","",IFERROR(INDEX('01_Cad_Pecas'!$H$2:$H$5000,MATCH($E1963,'01_Cad_Pecas'!$D$2:$D$5000,0)),IFERROR(INDEX('01_Cad_Pecas'!$H$2:$H$5000,MATCH(VALUE($E1963),'01_Cad_Pecas'!$D$2:$D$5000,0)),"")))</f>
        <v/>
      </c>
      <c r="L1963" s="14">
        <f>IF($E1963="","",IFERROR(INDEX('01_Cad_Pecas'!$I$2:$I$5000,MATCH($E1963,'01_Cad_Pecas'!$D$2:$D$5000,0)),IFERROR(INDEX('01_Cad_Pecas'!$I$2:$I$5000,MATCH(VALUE($E1963),'01_Cad_Pecas'!$D$2:$D$5000,0)),"")))</f>
        <v/>
      </c>
      <c r="M1963" s="14">
        <f>IF(OR($J1963="",$L1963=""),"",IF($K1963="",0,$K1963)+$J1963*$L1963)</f>
        <v/>
      </c>
      <c r="N1963" s="14" t="n"/>
      <c r="O1963" s="9" t="n">
        <v>8</v>
      </c>
      <c r="P1963" s="14" t="n"/>
      <c r="Q1963" s="14" t="n"/>
      <c r="R1963" s="14" t="n"/>
      <c r="S1963" s="14" t="n"/>
      <c r="T1963" s="14" t="n"/>
      <c r="U1963" s="14" t="n"/>
      <c r="V1963" s="14" t="n"/>
      <c r="W1963" s="14" t="n"/>
      <c r="X1963" s="14" t="n"/>
      <c r="Y1963" s="14" t="n"/>
      <c r="Z1963" s="14" t="n"/>
      <c r="AA1963" s="11" t="n"/>
      <c r="AB1963" s="14">
        <f>B1963&amp;"|"&amp;I1963</f>
        <v/>
      </c>
      <c r="AC1963">
        <f>IF($B1963="","","|"&amp;SUBSTITUTE(TRIM(SUBSTITUTE(SUBSTITUTE(SUBSTITUTE(SUBSTITUTE(SUBSTITUTE(SUBSTITUTE(SUBSTITUTE(SUBSTITUTE(SUBSTITUTE(SUBSTITUTE(SUBSTITUTE(SUBSTITUTE(SUBSTITUTE(SUBSTITUTE(TRIM($B1963&amp;""),CHAR(10)," "),CHAR(13)," "),"."," "),";"," "),","," "),"/"," "),"+"," "),"-"," "),"  "," "),"  "," "),"  "," "),"  "," "),"  "," "),"  "," "))," ","|")&amp;"|")</f>
        <v/>
      </c>
      <c r="AD1963">
        <f>TRIM($I1963&amp;"")</f>
        <v/>
      </c>
    </row>
    <row r="1964" ht="24" customHeight="1">
      <c r="A1964" s="9" t="n">
        <v>46206</v>
      </c>
      <c r="B1964" s="14" t="inlineStr">
        <is>
          <t>10200,10202,10205</t>
        </is>
      </c>
      <c r="C1964" s="14" t="n"/>
      <c r="D1964" s="14" t="inlineStr">
        <is>
          <t>11 USINAGEM</t>
        </is>
      </c>
      <c r="E1964" s="14" t="inlineStr">
        <is>
          <t>200306203</t>
        </is>
      </c>
      <c r="F1964" s="14" t="inlineStr">
        <is>
          <t>ENGROSSO 2 905X100X25 MDP - TAMPO C/ENGROSSO R100</t>
        </is>
      </c>
      <c r="G1964" s="14" t="inlineStr">
        <is>
          <t>11 USINAGEM</t>
        </is>
      </c>
      <c r="H1964" s="14" t="inlineStr">
        <is>
          <t>11 USINAGEM</t>
        </is>
      </c>
      <c r="I1964" s="9" t="inlineStr">
        <is>
          <t>11 USINAGEM</t>
        </is>
      </c>
      <c r="J1964" s="9" t="n">
        <v>12</v>
      </c>
      <c r="K1964" s="14">
        <f>IF($E1964="","",IFERROR(INDEX('01_Cad_Pecas'!$H$2:$H$5000,MATCH($E1964,'01_Cad_Pecas'!$D$2:$D$5000,0)),IFERROR(INDEX('01_Cad_Pecas'!$H$2:$H$5000,MATCH(VALUE($E1964),'01_Cad_Pecas'!$D$2:$D$5000,0)),"")))</f>
        <v/>
      </c>
      <c r="L1964" s="14">
        <f>IF($E1964="","",IFERROR(INDEX('01_Cad_Pecas'!$I$2:$I$5000,MATCH($E1964,'01_Cad_Pecas'!$D$2:$D$5000,0)),IFERROR(INDEX('01_Cad_Pecas'!$I$2:$I$5000,MATCH(VALUE($E1964),'01_Cad_Pecas'!$D$2:$D$5000,0)),"")))</f>
        <v/>
      </c>
      <c r="M1964" s="14">
        <f>IF(OR($J1964="",$L1964=""),"",IF($K1964="",0,$K1964)+$J1964*$L1964)</f>
        <v/>
      </c>
      <c r="N1964" s="14" t="n"/>
      <c r="O1964" s="9" t="n">
        <v>12</v>
      </c>
      <c r="P1964" s="14" t="n"/>
      <c r="Q1964" s="14" t="n"/>
      <c r="R1964" s="14" t="n"/>
      <c r="S1964" s="14" t="n"/>
      <c r="T1964" s="14" t="n"/>
      <c r="U1964" s="14" t="n"/>
      <c r="V1964" s="14" t="n"/>
      <c r="W1964" s="14" t="n"/>
      <c r="X1964" s="14" t="n"/>
      <c r="Y1964" s="14" t="n"/>
      <c r="Z1964" s="14" t="n"/>
      <c r="AA1964" s="11" t="n"/>
      <c r="AB1964" s="14">
        <f>B1964&amp;"|"&amp;I1964</f>
        <v/>
      </c>
      <c r="AC1964">
        <f>IF($B1964="","","|"&amp;SUBSTITUTE(TRIM(SUBSTITUTE(SUBSTITUTE(SUBSTITUTE(SUBSTITUTE(SUBSTITUTE(SUBSTITUTE(SUBSTITUTE(SUBSTITUTE(SUBSTITUTE(SUBSTITUTE(SUBSTITUTE(SUBSTITUTE(SUBSTITUTE(SUBSTITUTE(TRIM($B1964&amp;""),CHAR(10)," "),CHAR(13)," "),"."," "),";"," "),","," "),"/"," "),"+"," "),"-"," "),"  "," "),"  "," "),"  "," "),"  "," "),"  "," "),"  "," "))," ","|")&amp;"|")</f>
        <v/>
      </c>
      <c r="AD1964">
        <f>TRIM($I1964&amp;"")</f>
        <v/>
      </c>
    </row>
    <row r="1965" ht="24" customHeight="1">
      <c r="A1965" s="9" t="n">
        <v>46206</v>
      </c>
      <c r="B1965" s="14" t="inlineStr">
        <is>
          <t>10200,10202,10205</t>
        </is>
      </c>
      <c r="C1965" s="14" t="n"/>
      <c r="D1965" s="14" t="inlineStr">
        <is>
          <t>11 USINAGEM</t>
        </is>
      </c>
      <c r="E1965" s="14" t="inlineStr">
        <is>
          <t>200308201</t>
        </is>
      </c>
      <c r="F1965" s="14" t="inlineStr">
        <is>
          <t>TAMPO 1805X905X15 MDF - TAMPO C/ENGROSSO R100</t>
        </is>
      </c>
      <c r="G1965" s="14" t="inlineStr">
        <is>
          <t>11 USINAGEM</t>
        </is>
      </c>
      <c r="H1965" s="14" t="inlineStr">
        <is>
          <t>11 USINAGEM</t>
        </is>
      </c>
      <c r="I1965" s="9" t="inlineStr">
        <is>
          <t>11 USINAGEM</t>
        </is>
      </c>
      <c r="J1965" s="9" t="n">
        <v>2</v>
      </c>
      <c r="K1965" s="14">
        <f>IF($E1965="","",IFERROR(INDEX('01_Cad_Pecas'!$H$2:$H$5000,MATCH($E1965,'01_Cad_Pecas'!$D$2:$D$5000,0)),IFERROR(INDEX('01_Cad_Pecas'!$H$2:$H$5000,MATCH(VALUE($E1965),'01_Cad_Pecas'!$D$2:$D$5000,0)),"")))</f>
        <v/>
      </c>
      <c r="L1965" s="14">
        <f>IF($E1965="","",IFERROR(INDEX('01_Cad_Pecas'!$I$2:$I$5000,MATCH($E1965,'01_Cad_Pecas'!$D$2:$D$5000,0)),IFERROR(INDEX('01_Cad_Pecas'!$I$2:$I$5000,MATCH(VALUE($E1965),'01_Cad_Pecas'!$D$2:$D$5000,0)),"")))</f>
        <v/>
      </c>
      <c r="M1965" s="14">
        <f>IF(OR($J1965="",$L1965=""),"",IF($K1965="",0,$K1965)+$J1965*$L1965)</f>
        <v/>
      </c>
      <c r="N1965" s="14" t="n"/>
      <c r="O1965" s="9" t="n">
        <v>2</v>
      </c>
      <c r="P1965" s="14" t="n"/>
      <c r="Q1965" s="14" t="n"/>
      <c r="R1965" s="14" t="n"/>
      <c r="S1965" s="14" t="n"/>
      <c r="T1965" s="14" t="n"/>
      <c r="U1965" s="14" t="n"/>
      <c r="V1965" s="14" t="n"/>
      <c r="W1965" s="14" t="n"/>
      <c r="X1965" s="14" t="n"/>
      <c r="Y1965" s="14" t="n"/>
      <c r="Z1965" s="14" t="n"/>
      <c r="AA1965" s="11" t="n"/>
      <c r="AB1965" s="14">
        <f>B1965&amp;"|"&amp;I1965</f>
        <v/>
      </c>
      <c r="AC1965">
        <f>IF($B1965="","","|"&amp;SUBSTITUTE(TRIM(SUBSTITUTE(SUBSTITUTE(SUBSTITUTE(SUBSTITUTE(SUBSTITUTE(SUBSTITUTE(SUBSTITUTE(SUBSTITUTE(SUBSTITUTE(SUBSTITUTE(SUBSTITUTE(SUBSTITUTE(SUBSTITUTE(SUBSTITUTE(TRIM($B1965&amp;""),CHAR(10)," "),CHAR(13)," "),"."," "),";"," "),","," "),"/"," "),"+"," "),"-"," "),"  "," "),"  "," "),"  "," "),"  "," "),"  "," "),"  "," "))," ","|")&amp;"|")</f>
        <v/>
      </c>
      <c r="AD1965">
        <f>TRIM($I1965&amp;"")</f>
        <v/>
      </c>
    </row>
    <row r="1966" ht="24" customHeight="1">
      <c r="A1966" s="9" t="n">
        <v>46206</v>
      </c>
      <c r="B1966" s="14" t="inlineStr">
        <is>
          <t>10200,10202,10205</t>
        </is>
      </c>
      <c r="C1966" s="14" t="n"/>
      <c r="D1966" s="14" t="inlineStr">
        <is>
          <t>11 USINAGEM</t>
        </is>
      </c>
      <c r="E1966" s="14" t="inlineStr">
        <is>
          <t>200308202</t>
        </is>
      </c>
      <c r="F1966" s="14" t="inlineStr">
        <is>
          <t>ENGROSSO 1 1605X100X25 MDP - TAMPO C/ENGROSSO R100</t>
        </is>
      </c>
      <c r="G1966" s="14" t="inlineStr">
        <is>
          <t>11 USINAGEM</t>
        </is>
      </c>
      <c r="H1966" s="14" t="inlineStr">
        <is>
          <t>11 USINAGEM</t>
        </is>
      </c>
      <c r="I1966" s="9" t="inlineStr">
        <is>
          <t>11 USINAGEM</t>
        </is>
      </c>
      <c r="J1966" s="9" t="n">
        <v>4</v>
      </c>
      <c r="K1966" s="14">
        <f>IF($E1966="","",IFERROR(INDEX('01_Cad_Pecas'!$H$2:$H$5000,MATCH($E1966,'01_Cad_Pecas'!$D$2:$D$5000,0)),IFERROR(INDEX('01_Cad_Pecas'!$H$2:$H$5000,MATCH(VALUE($E1966),'01_Cad_Pecas'!$D$2:$D$5000,0)),"")))</f>
        <v/>
      </c>
      <c r="L1966" s="14">
        <f>IF($E1966="","",IFERROR(INDEX('01_Cad_Pecas'!$I$2:$I$5000,MATCH($E1966,'01_Cad_Pecas'!$D$2:$D$5000,0)),IFERROR(INDEX('01_Cad_Pecas'!$I$2:$I$5000,MATCH(VALUE($E1966),'01_Cad_Pecas'!$D$2:$D$5000,0)),"")))</f>
        <v/>
      </c>
      <c r="M1966" s="14">
        <f>IF(OR($J1966="",$L1966=""),"",IF($K1966="",0,$K1966)+$J1966*$L1966)</f>
        <v/>
      </c>
      <c r="N1966" s="14" t="n"/>
      <c r="O1966" s="9" t="n">
        <v>4</v>
      </c>
      <c r="P1966" s="14" t="n"/>
      <c r="Q1966" s="14" t="n"/>
      <c r="R1966" s="14" t="n"/>
      <c r="S1966" s="14" t="n"/>
      <c r="T1966" s="14" t="n"/>
      <c r="U1966" s="14" t="n"/>
      <c r="V1966" s="14" t="n"/>
      <c r="W1966" s="14" t="n"/>
      <c r="X1966" s="14" t="n"/>
      <c r="Y1966" s="14" t="n"/>
      <c r="Z1966" s="14" t="n"/>
      <c r="AA1966" s="11" t="n"/>
      <c r="AB1966" s="14">
        <f>B1966&amp;"|"&amp;I1966</f>
        <v/>
      </c>
      <c r="AC1966">
        <f>IF($B1966="","","|"&amp;SUBSTITUTE(TRIM(SUBSTITUTE(SUBSTITUTE(SUBSTITUTE(SUBSTITUTE(SUBSTITUTE(SUBSTITUTE(SUBSTITUTE(SUBSTITUTE(SUBSTITUTE(SUBSTITUTE(SUBSTITUTE(SUBSTITUTE(SUBSTITUTE(SUBSTITUTE(TRIM($B1966&amp;""),CHAR(10)," "),CHAR(13)," "),"."," "),";"," "),","," "),"/"," "),"+"," "),"-"," "),"  "," "),"  "," "),"  "," "),"  "," "),"  "," "),"  "," "))," ","|")&amp;"|")</f>
        <v/>
      </c>
      <c r="AD1966">
        <f>TRIM($I1966&amp;"")</f>
        <v/>
      </c>
    </row>
    <row r="1967" ht="24" customHeight="1">
      <c r="A1967" s="9" t="n">
        <v>46206</v>
      </c>
      <c r="B1967" s="14" t="inlineStr">
        <is>
          <t>10200,10202,10205</t>
        </is>
      </c>
      <c r="C1967" s="14" t="n"/>
      <c r="D1967" s="14" t="inlineStr">
        <is>
          <t>11 USINAGEM</t>
        </is>
      </c>
      <c r="E1967" s="14" t="inlineStr">
        <is>
          <t>20031202</t>
        </is>
      </c>
      <c r="F1967" s="14" t="inlineStr">
        <is>
          <t>(4) PE MAIOR 800(818)X100(169)X15 MDF - NOVA YORK</t>
        </is>
      </c>
      <c r="G1967" s="14" t="inlineStr">
        <is>
          <t>11 USINAGEM</t>
        </is>
      </c>
      <c r="H1967" s="14" t="inlineStr">
        <is>
          <t>11 USINAGEM</t>
        </is>
      </c>
      <c r="I1967" s="9" t="inlineStr">
        <is>
          <t>11 USINAGEM</t>
        </is>
      </c>
      <c r="J1967" s="9" t="n">
        <v>8</v>
      </c>
      <c r="K1967" s="14">
        <f>IF($E1967="","",IFERROR(INDEX('01_Cad_Pecas'!$H$2:$H$5000,MATCH($E1967,'01_Cad_Pecas'!$D$2:$D$5000,0)),IFERROR(INDEX('01_Cad_Pecas'!$H$2:$H$5000,MATCH(VALUE($E1967),'01_Cad_Pecas'!$D$2:$D$5000,0)),"")))</f>
        <v/>
      </c>
      <c r="L1967" s="14">
        <f>IF($E1967="","",IFERROR(INDEX('01_Cad_Pecas'!$I$2:$I$5000,MATCH($E1967,'01_Cad_Pecas'!$D$2:$D$5000,0)),IFERROR(INDEX('01_Cad_Pecas'!$I$2:$I$5000,MATCH(VALUE($E1967),'01_Cad_Pecas'!$D$2:$D$5000,0)),"")))</f>
        <v/>
      </c>
      <c r="M1967" s="14">
        <f>IF(OR($J1967="",$L1967=""),"",IF($K1967="",0,$K1967)+$J1967*$L1967)</f>
        <v/>
      </c>
      <c r="N1967" s="14" t="n"/>
      <c r="O1967" s="9" t="n">
        <v>8</v>
      </c>
      <c r="P1967" s="14" t="n"/>
      <c r="Q1967" s="14" t="n"/>
      <c r="R1967" s="14" t="n"/>
      <c r="S1967" s="14" t="n"/>
      <c r="T1967" s="14" t="n"/>
      <c r="U1967" s="14" t="n"/>
      <c r="V1967" s="14" t="n"/>
      <c r="W1967" s="14" t="n"/>
      <c r="X1967" s="14" t="n"/>
      <c r="Y1967" s="14" t="n"/>
      <c r="Z1967" s="14" t="n"/>
      <c r="AA1967" s="11" t="n"/>
      <c r="AB1967" s="14">
        <f>B1967&amp;"|"&amp;I1967</f>
        <v/>
      </c>
      <c r="AC1967">
        <f>IF($B1967="","","|"&amp;SUBSTITUTE(TRIM(SUBSTITUTE(SUBSTITUTE(SUBSTITUTE(SUBSTITUTE(SUBSTITUTE(SUBSTITUTE(SUBSTITUTE(SUBSTITUTE(SUBSTITUTE(SUBSTITUTE(SUBSTITUTE(SUBSTITUTE(SUBSTITUTE(SUBSTITUTE(TRIM($B1967&amp;""),CHAR(10)," "),CHAR(13)," "),"."," "),";"," "),","," "),"/"," "),"+"," "),"-"," "),"  "," "),"  "," "),"  "," "),"  "," "),"  "," "),"  "," "))," ","|")&amp;"|")</f>
        <v/>
      </c>
      <c r="AD1967">
        <f>TRIM($I1967&amp;"")</f>
        <v/>
      </c>
    </row>
    <row r="1968" ht="24" customHeight="1">
      <c r="A1968" s="9" t="n">
        <v>46206</v>
      </c>
      <c r="B1968" s="14" t="inlineStr">
        <is>
          <t>10200,10202,10205</t>
        </is>
      </c>
      <c r="C1968" s="14" t="n"/>
      <c r="D1968" s="14" t="inlineStr">
        <is>
          <t>11 USINAGEM</t>
        </is>
      </c>
      <c r="E1968" s="14" t="inlineStr">
        <is>
          <t>20031203</t>
        </is>
      </c>
      <c r="F1968" s="14" t="inlineStr">
        <is>
          <t>(5) PE MENOR 800(818)X84(138)X15 MDF - NOVA YORK</t>
        </is>
      </c>
      <c r="G1968" s="14" t="inlineStr">
        <is>
          <t>11 USINAGEM</t>
        </is>
      </c>
      <c r="H1968" s="14" t="inlineStr">
        <is>
          <t>11 USINAGEM</t>
        </is>
      </c>
      <c r="I1968" s="9" t="inlineStr">
        <is>
          <t>11 USINAGEM</t>
        </is>
      </c>
      <c r="J1968" s="9" t="n">
        <v>8</v>
      </c>
      <c r="K1968" s="14">
        <f>IF($E1968="","",IFERROR(INDEX('01_Cad_Pecas'!$H$2:$H$5000,MATCH($E1968,'01_Cad_Pecas'!$D$2:$D$5000,0)),IFERROR(INDEX('01_Cad_Pecas'!$H$2:$H$5000,MATCH(VALUE($E1968),'01_Cad_Pecas'!$D$2:$D$5000,0)),"")))</f>
        <v/>
      </c>
      <c r="L1968" s="14">
        <f>IF($E1968="","",IFERROR(INDEX('01_Cad_Pecas'!$I$2:$I$5000,MATCH($E1968,'01_Cad_Pecas'!$D$2:$D$5000,0)),IFERROR(INDEX('01_Cad_Pecas'!$I$2:$I$5000,MATCH(VALUE($E1968),'01_Cad_Pecas'!$D$2:$D$5000,0)),"")))</f>
        <v/>
      </c>
      <c r="M1968" s="14">
        <f>IF(OR($J1968="",$L1968=""),"",IF($K1968="",0,$K1968)+$J1968*$L1968)</f>
        <v/>
      </c>
      <c r="N1968" s="14" t="n"/>
      <c r="O1968" s="9" t="n">
        <v>8</v>
      </c>
      <c r="P1968" s="14" t="n"/>
      <c r="Q1968" s="14" t="n"/>
      <c r="R1968" s="14" t="n"/>
      <c r="S1968" s="14" t="n"/>
      <c r="T1968" s="14" t="n"/>
      <c r="U1968" s="14" t="n"/>
      <c r="V1968" s="14" t="n"/>
      <c r="W1968" s="14" t="n"/>
      <c r="X1968" s="14" t="n"/>
      <c r="Y1968" s="14" t="n"/>
      <c r="Z1968" s="14" t="n"/>
      <c r="AA1968" s="11" t="n"/>
      <c r="AB1968" s="14">
        <f>B1968&amp;"|"&amp;I1968</f>
        <v/>
      </c>
      <c r="AC1968">
        <f>IF($B1968="","","|"&amp;SUBSTITUTE(TRIM(SUBSTITUTE(SUBSTITUTE(SUBSTITUTE(SUBSTITUTE(SUBSTITUTE(SUBSTITUTE(SUBSTITUTE(SUBSTITUTE(SUBSTITUTE(SUBSTITUTE(SUBSTITUTE(SUBSTITUTE(SUBSTITUTE(SUBSTITUTE(TRIM($B1968&amp;""),CHAR(10)," "),CHAR(13)," "),"."," "),";"," "),","," "),"/"," "),"+"," "),"-"," "),"  "," "),"  "," "),"  "," "),"  "," "),"  "," "),"  "," "))," ","|")&amp;"|")</f>
        <v/>
      </c>
      <c r="AD1968">
        <f>TRIM($I1968&amp;"")</f>
        <v/>
      </c>
    </row>
    <row r="1969" ht="24" customHeight="1">
      <c r="A1969" s="9" t="n">
        <v>46206</v>
      </c>
      <c r="B1969" s="14" t="inlineStr">
        <is>
          <t>10200,10202,10205</t>
        </is>
      </c>
      <c r="C1969" s="14" t="n"/>
      <c r="D1969" s="14" t="inlineStr">
        <is>
          <t>11 USINAGEM</t>
        </is>
      </c>
      <c r="E1969" s="14" t="inlineStr">
        <is>
          <t>10050002</t>
        </is>
      </c>
      <c r="F1969" s="14" t="inlineStr">
        <is>
          <t>LATERAL MOLDURA MALAGA - 550X385X15 MDP</t>
        </is>
      </c>
      <c r="G1969" s="14" t="inlineStr">
        <is>
          <t>11 USINAGEM</t>
        </is>
      </c>
      <c r="H1969" s="14" t="inlineStr">
        <is>
          <t>11 USINAGEM</t>
        </is>
      </c>
      <c r="I1969" s="9" t="inlineStr">
        <is>
          <t>11 USINAGEM</t>
        </is>
      </c>
      <c r="J1969" s="9" t="n">
        <v>8</v>
      </c>
      <c r="K1969" s="14">
        <f>IF($E1969="","",IFERROR(INDEX('01_Cad_Pecas'!$H$2:$H$5000,MATCH($E1969,'01_Cad_Pecas'!$D$2:$D$5000,0)),IFERROR(INDEX('01_Cad_Pecas'!$H$2:$H$5000,MATCH(VALUE($E1969),'01_Cad_Pecas'!$D$2:$D$5000,0)),"")))</f>
        <v/>
      </c>
      <c r="L1969" s="14">
        <f>IF($E1969="","",IFERROR(INDEX('01_Cad_Pecas'!$I$2:$I$5000,MATCH($E1969,'01_Cad_Pecas'!$D$2:$D$5000,0)),IFERROR(INDEX('01_Cad_Pecas'!$I$2:$I$5000,MATCH(VALUE($E1969),'01_Cad_Pecas'!$D$2:$D$5000,0)),"")))</f>
        <v/>
      </c>
      <c r="M1969" s="14">
        <f>IF(OR($J1969="",$L1969=""),"",IF($K1969="",0,$K1969)+$J1969*$L1969)</f>
        <v/>
      </c>
      <c r="N1969" s="14" t="n">
        <v>46206</v>
      </c>
      <c r="O1969" s="14" t="n">
        <v>8</v>
      </c>
      <c r="P1969" s="14" t="n"/>
      <c r="Q1969" s="14" t="n"/>
      <c r="R1969" s="14" t="n"/>
      <c r="S1969" s="14" t="n"/>
      <c r="T1969" s="14">
        <f>IF(OR($J1969="",$O1969=""),"",$O1969/$J1969)</f>
        <v/>
      </c>
      <c r="U1969" s="14" t="inlineStr">
        <is>
          <t>Concluído</t>
        </is>
      </c>
      <c r="V1969" s="14" t="n"/>
      <c r="W1969" s="14" t="n"/>
      <c r="X1969" s="14" t="n"/>
      <c r="Y1969" s="14" t="n"/>
      <c r="Z1969" s="14" t="n"/>
      <c r="AA1969" s="11" t="n"/>
      <c r="AB1969" s="14">
        <f>B1969&amp;"|"&amp;I1969</f>
        <v/>
      </c>
      <c r="AC1969">
        <f>IF($B1969="","","|"&amp;SUBSTITUTE(TRIM(SUBSTITUTE(SUBSTITUTE(SUBSTITUTE(SUBSTITUTE(SUBSTITUTE(SUBSTITUTE(SUBSTITUTE(SUBSTITUTE(SUBSTITUTE(SUBSTITUTE(SUBSTITUTE(SUBSTITUTE(SUBSTITUTE(SUBSTITUTE(TRIM($B1969&amp;""),CHAR(10)," "),CHAR(13)," "),"."," "),";"," "),","," "),"/"," "),"+"," "),"-"," "),"  "," "),"  "," "),"  "," "),"  "," "),"  "," "),"  "," "))," ","|")&amp;"|")</f>
        <v/>
      </c>
      <c r="AD1969">
        <f>TRIM($I1969&amp;"")</f>
        <v/>
      </c>
    </row>
    <row r="1970" ht="24" customHeight="1">
      <c r="A1970" s="9" t="n">
        <v>46206</v>
      </c>
      <c r="B1970" s="14" t="inlineStr">
        <is>
          <t>10200,10202,10205</t>
        </is>
      </c>
      <c r="C1970" s="14" t="n"/>
      <c r="D1970" s="14" t="inlineStr">
        <is>
          <t>11 USINAGEM</t>
        </is>
      </c>
      <c r="E1970" s="14" t="inlineStr">
        <is>
          <t>20033301</t>
        </is>
      </c>
      <c r="F1970" s="14" t="inlineStr">
        <is>
          <t>TRAV.MAIOR 980X65(135)X15 MDF-TAMPO AMST.1,03X1,03</t>
        </is>
      </c>
      <c r="G1970" s="14" t="inlineStr">
        <is>
          <t>11 USINAGEM</t>
        </is>
      </c>
      <c r="H1970" s="14" t="inlineStr">
        <is>
          <t>11 USINAGEM</t>
        </is>
      </c>
      <c r="I1970" s="9" t="inlineStr">
        <is>
          <t>11 USINAGEM</t>
        </is>
      </c>
      <c r="J1970" s="9" t="n">
        <v>2</v>
      </c>
      <c r="K1970" s="14">
        <f>IF($E1970="","",IFERROR(INDEX('01_Cad_Pecas'!$H$2:$H$5000,MATCH($E1970,'01_Cad_Pecas'!$D$2:$D$5000,0)),IFERROR(INDEX('01_Cad_Pecas'!$H$2:$H$5000,MATCH(VALUE($E1970),'01_Cad_Pecas'!$D$2:$D$5000,0)),"")))</f>
        <v/>
      </c>
      <c r="L1970" s="14">
        <f>IF($E1970="","",IFERROR(INDEX('01_Cad_Pecas'!$I$2:$I$5000,MATCH($E1970,'01_Cad_Pecas'!$D$2:$D$5000,0)),IFERROR(INDEX('01_Cad_Pecas'!$I$2:$I$5000,MATCH(VALUE($E1970),'01_Cad_Pecas'!$D$2:$D$5000,0)),"")))</f>
        <v/>
      </c>
      <c r="M1970" s="14">
        <f>IF(OR($J1970="",$L1970=""),"",IF($K1970="",0,$K1970)+$J1970*$L1970)</f>
        <v/>
      </c>
      <c r="N1970" s="14" t="n">
        <v>46206</v>
      </c>
      <c r="O1970" s="14" t="n">
        <v>2</v>
      </c>
      <c r="P1970" s="14" t="n"/>
      <c r="Q1970" s="14" t="n"/>
      <c r="R1970" s="14" t="n"/>
      <c r="S1970" s="14" t="n"/>
      <c r="T1970" s="14">
        <f>IF(OR($J1970="",$O1970=""),"",$O1970/$J1970)</f>
        <v/>
      </c>
      <c r="U1970" s="14" t="inlineStr">
        <is>
          <t>Concluído</t>
        </is>
      </c>
      <c r="V1970" s="14" t="n"/>
      <c r="W1970" s="14" t="n"/>
      <c r="X1970" s="14" t="n"/>
      <c r="Y1970" s="14" t="n"/>
      <c r="Z1970" s="14" t="n"/>
      <c r="AA1970" s="11" t="n"/>
      <c r="AB1970" s="14">
        <f>B1970&amp;"|"&amp;I1970</f>
        <v/>
      </c>
      <c r="AC1970">
        <f>IF($B1970="","","|"&amp;SUBSTITUTE(TRIM(SUBSTITUTE(SUBSTITUTE(SUBSTITUTE(SUBSTITUTE(SUBSTITUTE(SUBSTITUTE(SUBSTITUTE(SUBSTITUTE(SUBSTITUTE(SUBSTITUTE(SUBSTITUTE(SUBSTITUTE(SUBSTITUTE(SUBSTITUTE(TRIM($B1970&amp;""),CHAR(10)," "),CHAR(13)," "),"."," "),";"," "),","," "),"/"," "),"+"," "),"-"," "),"  "," "),"  "," "),"  "," "),"  "," "),"  "," "),"  "," "))," ","|")&amp;"|")</f>
        <v/>
      </c>
      <c r="AD1970">
        <f>TRIM($I1970&amp;"")</f>
        <v/>
      </c>
    </row>
    <row r="1971" ht="24" customHeight="1">
      <c r="A1971" s="9" t="n">
        <v>46206</v>
      </c>
      <c r="B1971" s="14" t="inlineStr">
        <is>
          <t>10200,10202,10205</t>
        </is>
      </c>
      <c r="C1971" s="14" t="n"/>
      <c r="D1971" s="14" t="inlineStr">
        <is>
          <t>11 USINAGEM</t>
        </is>
      </c>
      <c r="E1971" s="14" t="inlineStr">
        <is>
          <t>30008101</t>
        </is>
      </c>
      <c r="F1971" s="14" t="inlineStr">
        <is>
          <t>ENCOSTO 445X280X15 MDF - CAD CORDOBA</t>
        </is>
      </c>
      <c r="G1971" s="14" t="inlineStr">
        <is>
          <t>11 USINAGEM</t>
        </is>
      </c>
      <c r="H1971" s="14" t="inlineStr">
        <is>
          <t>11 USINAGEM</t>
        </is>
      </c>
      <c r="I1971" s="9" t="inlineStr">
        <is>
          <t>11 USINAGEM</t>
        </is>
      </c>
      <c r="J1971" s="9" t="n">
        <v>36</v>
      </c>
      <c r="K1971" s="14">
        <f>IF($E1971="","",IFERROR(INDEX('01_Cad_Pecas'!$H$2:$H$5000,MATCH($E1971,'01_Cad_Pecas'!$D$2:$D$5000,0)),IFERROR(INDEX('01_Cad_Pecas'!$H$2:$H$5000,MATCH(VALUE($E1971),'01_Cad_Pecas'!$D$2:$D$5000,0)),"")))</f>
        <v/>
      </c>
      <c r="L1971" s="14">
        <f>IF($E1971="","",IFERROR(INDEX('01_Cad_Pecas'!$I$2:$I$5000,MATCH($E1971,'01_Cad_Pecas'!$D$2:$D$5000,0)),IFERROR(INDEX('01_Cad_Pecas'!$I$2:$I$5000,MATCH(VALUE($E1971),'01_Cad_Pecas'!$D$2:$D$5000,0)),"")))</f>
        <v/>
      </c>
      <c r="M1971" s="14">
        <f>IF(OR($J1971="",$L1971=""),"",IF($K1971="",0,$K1971)+$J1971*$L1971)</f>
        <v/>
      </c>
      <c r="N1971" s="14" t="n">
        <v>46206</v>
      </c>
      <c r="O1971" s="14" t="n">
        <v>36</v>
      </c>
      <c r="P1971" s="14" t="n"/>
      <c r="Q1971" s="14" t="n"/>
      <c r="R1971" s="14" t="n"/>
      <c r="S1971" s="14" t="n"/>
      <c r="T1971" s="14">
        <f>IF(OR($J1971="",$O1971=""),"",$O1971/$J1971)</f>
        <v/>
      </c>
      <c r="U1971" s="14" t="inlineStr">
        <is>
          <t>Concluído</t>
        </is>
      </c>
      <c r="V1971" s="14" t="n"/>
      <c r="W1971" s="14" t="n"/>
      <c r="X1971" s="14" t="n"/>
      <c r="Y1971" s="14" t="n"/>
      <c r="Z1971" s="14" t="n"/>
      <c r="AA1971" s="11" t="n"/>
      <c r="AB1971" s="14">
        <f>B1971&amp;"|"&amp;I1971</f>
        <v/>
      </c>
      <c r="AC1971">
        <f>IF($B1971="","","|"&amp;SUBSTITUTE(TRIM(SUBSTITUTE(SUBSTITUTE(SUBSTITUTE(SUBSTITUTE(SUBSTITUTE(SUBSTITUTE(SUBSTITUTE(SUBSTITUTE(SUBSTITUTE(SUBSTITUTE(SUBSTITUTE(SUBSTITUTE(SUBSTITUTE(SUBSTITUTE(TRIM($B1971&amp;""),CHAR(10)," "),CHAR(13)," "),"."," "),";"," "),","," "),"/"," "),"+"," "),"-"," "),"  "," "),"  "," "),"  "," "),"  "," "),"  "," "),"  "," "))," ","|")&amp;"|")</f>
        <v/>
      </c>
      <c r="AD1971">
        <f>TRIM($I1971&amp;"")</f>
        <v/>
      </c>
    </row>
    <row r="1972" ht="24" customHeight="1">
      <c r="A1972" s="9" t="n">
        <v>46206</v>
      </c>
      <c r="B1972" s="14" t="inlineStr">
        <is>
          <t>10200,10202,10205</t>
        </is>
      </c>
      <c r="C1972" s="14" t="n"/>
      <c r="D1972" s="14" t="inlineStr">
        <is>
          <t>11 USINAGEM</t>
        </is>
      </c>
      <c r="E1972" s="14" t="inlineStr">
        <is>
          <t>20052001</t>
        </is>
      </c>
      <c r="F1972" s="14" t="inlineStr">
        <is>
          <t>(2-4) TRAVESSA 742X122X25 MDF - MESA ATHENAS</t>
        </is>
      </c>
      <c r="G1972" s="14" t="inlineStr">
        <is>
          <t>11 USINAGEM</t>
        </is>
      </c>
      <c r="H1972" s="14" t="inlineStr">
        <is>
          <t>11 USINAGEM</t>
        </is>
      </c>
      <c r="I1972" s="9" t="inlineStr">
        <is>
          <t>11 USINAGEM</t>
        </is>
      </c>
      <c r="J1972" s="9" t="n">
        <v>160</v>
      </c>
      <c r="K1972" s="14">
        <f>IF($E1972="","",IFERROR(INDEX('01_Cad_Pecas'!$H$2:$H$5000,MATCH($E1972,'01_Cad_Pecas'!$D$2:$D$5000,0)),IFERROR(INDEX('01_Cad_Pecas'!$H$2:$H$5000,MATCH(VALUE($E1972),'01_Cad_Pecas'!$D$2:$D$5000,0)),"")))</f>
        <v/>
      </c>
      <c r="L1972" s="14">
        <f>IF($E1972="","",IFERROR(INDEX('01_Cad_Pecas'!$I$2:$I$5000,MATCH($E1972,'01_Cad_Pecas'!$D$2:$D$5000,0)),IFERROR(INDEX('01_Cad_Pecas'!$I$2:$I$5000,MATCH(VALUE($E1972),'01_Cad_Pecas'!$D$2:$D$5000,0)),"")))</f>
        <v/>
      </c>
      <c r="M1972" s="14">
        <f>IF(OR($J1972="",$L1972=""),"",IF($K1972="",0,$K1972)+$J1972*$L1972)</f>
        <v/>
      </c>
      <c r="N1972" s="14" t="n">
        <v>46206</v>
      </c>
      <c r="O1972" s="14" t="n">
        <v>160</v>
      </c>
      <c r="P1972" s="14" t="n"/>
      <c r="Q1972" s="14" t="n"/>
      <c r="R1972" s="14" t="n"/>
      <c r="S1972" s="14" t="n"/>
      <c r="T1972" s="14">
        <f>IF(OR($J1972="",$O1972=""),"",$O1972/$J1972)</f>
        <v/>
      </c>
      <c r="U1972" s="14" t="inlineStr">
        <is>
          <t>Concluído</t>
        </is>
      </c>
      <c r="V1972" s="14" t="n"/>
      <c r="W1972" s="14" t="n"/>
      <c r="X1972" s="14" t="n"/>
      <c r="Y1972" s="14" t="n"/>
      <c r="Z1972" s="14" t="n"/>
      <c r="AA1972" s="11" t="n"/>
      <c r="AB1972" s="14">
        <f>B1972&amp;"|"&amp;I1972</f>
        <v/>
      </c>
      <c r="AC1972">
        <f>IF($B1972="","","|"&amp;SUBSTITUTE(TRIM(SUBSTITUTE(SUBSTITUTE(SUBSTITUTE(SUBSTITUTE(SUBSTITUTE(SUBSTITUTE(SUBSTITUTE(SUBSTITUTE(SUBSTITUTE(SUBSTITUTE(SUBSTITUTE(SUBSTITUTE(SUBSTITUTE(SUBSTITUTE(TRIM($B1972&amp;""),CHAR(10)," "),CHAR(13)," "),"."," "),";"," "),","," "),"/"," "),"+"," "),"-"," "),"  "," "),"  "," "),"  "," "),"  "," "),"  "," "),"  "," "))," ","|")&amp;"|")</f>
        <v/>
      </c>
      <c r="AD1972">
        <f>TRIM($I1972&amp;"")</f>
        <v/>
      </c>
    </row>
    <row r="1973" ht="24" customHeight="1">
      <c r="A1973" s="9" t="n">
        <v>46206</v>
      </c>
      <c r="B1973" s="14" t="inlineStr">
        <is>
          <t>10200,10202,10205</t>
        </is>
      </c>
      <c r="C1973" s="14" t="n"/>
      <c r="D1973" s="14" t="inlineStr">
        <is>
          <t>11 USINAGEM</t>
        </is>
      </c>
      <c r="E1973" s="14" t="inlineStr">
        <is>
          <t>20052003</t>
        </is>
      </c>
      <c r="F1973" s="14" t="inlineStr">
        <is>
          <t>(6)BASE MENOR 386 (189)X124X25 MDF - MESA ATHENAS</t>
        </is>
      </c>
      <c r="G1973" s="14" t="inlineStr">
        <is>
          <t>11 USINAGEM</t>
        </is>
      </c>
      <c r="H1973" s="14" t="inlineStr">
        <is>
          <t>11 USINAGEM</t>
        </is>
      </c>
      <c r="I1973" s="9" t="inlineStr">
        <is>
          <t>11 USINAGEM</t>
        </is>
      </c>
      <c r="J1973" s="9" t="n">
        <v>36</v>
      </c>
      <c r="K1973" s="14">
        <f>IF($E1973="","",IFERROR(INDEX('01_Cad_Pecas'!$H$2:$H$5000,MATCH($E1973,'01_Cad_Pecas'!$D$2:$D$5000,0)),IFERROR(INDEX('01_Cad_Pecas'!$H$2:$H$5000,MATCH(VALUE($E1973),'01_Cad_Pecas'!$D$2:$D$5000,0)),"")))</f>
        <v/>
      </c>
      <c r="L1973" s="14">
        <f>IF($E1973="","",IFERROR(INDEX('01_Cad_Pecas'!$I$2:$I$5000,MATCH($E1973,'01_Cad_Pecas'!$D$2:$D$5000,0)),IFERROR(INDEX('01_Cad_Pecas'!$I$2:$I$5000,MATCH(VALUE($E1973),'01_Cad_Pecas'!$D$2:$D$5000,0)),"")))</f>
        <v/>
      </c>
      <c r="M1973" s="14">
        <f>IF(OR($J1973="",$L1973=""),"",IF($K1973="",0,$K1973)+$J1973*$L1973)</f>
        <v/>
      </c>
      <c r="N1973" s="14" t="n">
        <v>46206</v>
      </c>
      <c r="O1973" s="14" t="n">
        <v>36</v>
      </c>
      <c r="P1973" s="14" t="n"/>
      <c r="Q1973" s="14" t="n"/>
      <c r="R1973" s="14" t="n"/>
      <c r="S1973" s="14" t="n"/>
      <c r="T1973" s="14">
        <f>IF(OR($J1973="",$O1973=""),"",$O1973/$J1973)</f>
        <v/>
      </c>
      <c r="U1973" s="14" t="inlineStr">
        <is>
          <t>Concluído</t>
        </is>
      </c>
      <c r="V1973" s="14" t="n"/>
      <c r="W1973" s="14" t="n"/>
      <c r="X1973" s="14" t="n"/>
      <c r="Y1973" s="14" t="n"/>
      <c r="Z1973" s="14" t="n"/>
      <c r="AA1973" s="11" t="n"/>
      <c r="AB1973" s="14">
        <f>B1973&amp;"|"&amp;I1973</f>
        <v/>
      </c>
      <c r="AC1973">
        <f>IF($B1973="","","|"&amp;SUBSTITUTE(TRIM(SUBSTITUTE(SUBSTITUTE(SUBSTITUTE(SUBSTITUTE(SUBSTITUTE(SUBSTITUTE(SUBSTITUTE(SUBSTITUTE(SUBSTITUTE(SUBSTITUTE(SUBSTITUTE(SUBSTITUTE(SUBSTITUTE(SUBSTITUTE(TRIM($B1973&amp;""),CHAR(10)," "),CHAR(13)," "),"."," "),";"," "),","," "),"/"," "),"+"," "),"-"," "),"  "," "),"  "," "),"  "," "),"  "," "),"  "," "),"  "," "))," ","|")&amp;"|")</f>
        <v/>
      </c>
      <c r="AD1973">
        <f>TRIM($I1973&amp;"")</f>
        <v/>
      </c>
    </row>
    <row r="1974" ht="24" customHeight="1">
      <c r="A1974" s="9" t="n">
        <v>46206</v>
      </c>
      <c r="B1974" s="14" t="inlineStr">
        <is>
          <t>10200,10202,10205</t>
        </is>
      </c>
      <c r="C1974" s="14" t="n"/>
      <c r="D1974" s="14" t="inlineStr">
        <is>
          <t>11 USINAGEM</t>
        </is>
      </c>
      <c r="E1974" s="14" t="inlineStr">
        <is>
          <t>20052203</t>
        </is>
      </c>
      <c r="F1974" s="14" t="inlineStr">
        <is>
          <t>(6)BASE MENOR 446(220)X124X25 MDF-MESA ATHENAS1,20</t>
        </is>
      </c>
      <c r="G1974" s="14" t="inlineStr">
        <is>
          <t>11 USINAGEM</t>
        </is>
      </c>
      <c r="H1974" s="14" t="inlineStr">
        <is>
          <t>11 USINAGEM</t>
        </is>
      </c>
      <c r="I1974" s="9" t="inlineStr">
        <is>
          <t>11 USINAGEM</t>
        </is>
      </c>
      <c r="J1974" s="9" t="n">
        <v>44</v>
      </c>
      <c r="K1974" s="14">
        <f>IF($E1974="","",IFERROR(INDEX('01_Cad_Pecas'!$H$2:$H$5000,MATCH($E1974,'01_Cad_Pecas'!$D$2:$D$5000,0)),IFERROR(INDEX('01_Cad_Pecas'!$H$2:$H$5000,MATCH(VALUE($E1974),'01_Cad_Pecas'!$D$2:$D$5000,0)),"")))</f>
        <v/>
      </c>
      <c r="L1974" s="14">
        <f>IF($E1974="","",IFERROR(INDEX('01_Cad_Pecas'!$I$2:$I$5000,MATCH($E1974,'01_Cad_Pecas'!$D$2:$D$5000,0)),IFERROR(INDEX('01_Cad_Pecas'!$I$2:$I$5000,MATCH(VALUE($E1974),'01_Cad_Pecas'!$D$2:$D$5000,0)),"")))</f>
        <v/>
      </c>
      <c r="M1974" s="14">
        <f>IF(OR($J1974="",$L1974=""),"",IF($K1974="",0,$K1974)+$J1974*$L1974)</f>
        <v/>
      </c>
      <c r="N1974" s="14" t="n">
        <v>46206</v>
      </c>
      <c r="O1974" s="14" t="n">
        <v>44</v>
      </c>
      <c r="P1974" s="14" t="n"/>
      <c r="Q1974" s="14" t="n"/>
      <c r="R1974" s="14" t="n"/>
      <c r="S1974" s="14" t="n"/>
      <c r="T1974" s="14">
        <f>IF(OR($J1974="",$O1974=""),"",$O1974/$J1974)</f>
        <v/>
      </c>
      <c r="U1974" s="14" t="inlineStr">
        <is>
          <t>Concluído</t>
        </is>
      </c>
      <c r="V1974" s="14" t="n"/>
      <c r="W1974" s="14" t="n"/>
      <c r="X1974" s="14" t="n"/>
      <c r="Y1974" s="14" t="n"/>
      <c r="Z1974" s="14" t="n"/>
      <c r="AA1974" s="11" t="n"/>
      <c r="AB1974" s="14">
        <f>B1974&amp;"|"&amp;I1974</f>
        <v/>
      </c>
      <c r="AC1974">
        <f>IF($B1974="","","|"&amp;SUBSTITUTE(TRIM(SUBSTITUTE(SUBSTITUTE(SUBSTITUTE(SUBSTITUTE(SUBSTITUTE(SUBSTITUTE(SUBSTITUTE(SUBSTITUTE(SUBSTITUTE(SUBSTITUTE(SUBSTITUTE(SUBSTITUTE(SUBSTITUTE(SUBSTITUTE(TRIM($B1974&amp;""),CHAR(10)," "),CHAR(13)," "),"."," "),";"," "),","," "),"/"," "),"+"," "),"-"," "),"  "," "),"  "," "),"  "," "),"  "," "),"  "," "),"  "," "))," ","|")&amp;"|")</f>
        <v/>
      </c>
      <c r="AD1974">
        <f>TRIM($I1974&amp;"")</f>
        <v/>
      </c>
    </row>
    <row r="1975" ht="24" customHeight="1">
      <c r="A1975" s="9" t="n">
        <v>46206</v>
      </c>
      <c r="B1975" s="14" t="inlineStr">
        <is>
          <t>10200,10202,10205</t>
        </is>
      </c>
      <c r="C1975" s="14" t="n"/>
      <c r="D1975" s="14" t="inlineStr">
        <is>
          <t>11 USINAGEM</t>
        </is>
      </c>
      <c r="E1975" s="14" t="inlineStr">
        <is>
          <t>30001202</t>
        </is>
      </c>
      <c r="F1975" s="14" t="inlineStr">
        <is>
          <t>PÉ FRONTAL 441X65(911)X25 MDF (16PÇS) - CAD PÉ INT</t>
        </is>
      </c>
      <c r="G1975" s="14" t="inlineStr">
        <is>
          <t>11 USINAGEM</t>
        </is>
      </c>
      <c r="H1975" s="14" t="inlineStr">
        <is>
          <t>11 USINAGEM</t>
        </is>
      </c>
      <c r="I1975" s="9" t="inlineStr">
        <is>
          <t>11 USINAGEM</t>
        </is>
      </c>
      <c r="J1975" s="9" t="n">
        <v>140</v>
      </c>
      <c r="K1975" s="14">
        <f>IF($E1975="","",IFERROR(INDEX('01_Cad_Pecas'!$H$2:$H$5000,MATCH($E1975,'01_Cad_Pecas'!$D$2:$D$5000,0)),IFERROR(INDEX('01_Cad_Pecas'!$H$2:$H$5000,MATCH(VALUE($E1975),'01_Cad_Pecas'!$D$2:$D$5000,0)),"")))</f>
        <v/>
      </c>
      <c r="L1975" s="14">
        <f>IF($E1975="","",IFERROR(INDEX('01_Cad_Pecas'!$I$2:$I$5000,MATCH($E1975,'01_Cad_Pecas'!$D$2:$D$5000,0)),IFERROR(INDEX('01_Cad_Pecas'!$I$2:$I$5000,MATCH(VALUE($E1975),'01_Cad_Pecas'!$D$2:$D$5000,0)),"")))</f>
        <v/>
      </c>
      <c r="M1975" s="14">
        <f>IF(OR($J1975="",$L1975=""),"",IF($K1975="",0,$K1975)+$J1975*$L1975)</f>
        <v/>
      </c>
      <c r="N1975" s="14" t="n">
        <v>46206</v>
      </c>
      <c r="O1975" s="14" t="n">
        <v>140</v>
      </c>
      <c r="P1975" s="14" t="n"/>
      <c r="Q1975" s="14" t="n"/>
      <c r="R1975" s="14" t="n"/>
      <c r="S1975" s="14" t="n"/>
      <c r="T1975" s="14">
        <f>IF(OR($J1975="",$O1975=""),"",$O1975/$J1975)</f>
        <v/>
      </c>
      <c r="U1975" s="14" t="inlineStr">
        <is>
          <t>Concluído</t>
        </is>
      </c>
      <c r="V1975" s="14" t="n"/>
      <c r="W1975" s="14" t="n"/>
      <c r="X1975" s="14" t="n"/>
      <c r="Y1975" s="14" t="n"/>
      <c r="Z1975" s="14" t="n"/>
      <c r="AA1975" s="11" t="n"/>
      <c r="AB1975" s="14">
        <f>B1975&amp;"|"&amp;I1975</f>
        <v/>
      </c>
      <c r="AC1975">
        <f>IF($B1975="","","|"&amp;SUBSTITUTE(TRIM(SUBSTITUTE(SUBSTITUTE(SUBSTITUTE(SUBSTITUTE(SUBSTITUTE(SUBSTITUTE(SUBSTITUTE(SUBSTITUTE(SUBSTITUTE(SUBSTITUTE(SUBSTITUTE(SUBSTITUTE(SUBSTITUTE(SUBSTITUTE(TRIM($B1975&amp;""),CHAR(10)," "),CHAR(13)," "),"."," "),";"," "),","," "),"/"," "),"+"," "),"-"," "),"  "," "),"  "," "),"  "," "),"  "," "),"  "," "),"  "," "))," ","|")&amp;"|")</f>
        <v/>
      </c>
      <c r="AD1975">
        <f>TRIM($I1975&amp;"")</f>
        <v/>
      </c>
    </row>
    <row r="1976" ht="24" customHeight="1">
      <c r="A1976" s="9" t="n">
        <v>46206</v>
      </c>
      <c r="B1976" s="14" t="inlineStr">
        <is>
          <t>10200,10202,10205</t>
        </is>
      </c>
      <c r="C1976" s="14" t="n"/>
      <c r="D1976" s="14" t="inlineStr">
        <is>
          <t>11 USINAGEM</t>
        </is>
      </c>
      <c r="E1976" s="14" t="inlineStr">
        <is>
          <t>30006110</t>
        </is>
      </c>
      <c r="F1976" s="14" t="inlineStr">
        <is>
          <t>PE FRONTAL 430X(108)51X25 MDF (DIR) SANTIAGO NEW</t>
        </is>
      </c>
      <c r="G1976" s="14" t="inlineStr">
        <is>
          <t>11 USINAGEM</t>
        </is>
      </c>
      <c r="H1976" s="14" t="inlineStr">
        <is>
          <t>11 USINAGEM</t>
        </is>
      </c>
      <c r="I1976" s="9" t="inlineStr">
        <is>
          <t>11 USINAGEM</t>
        </is>
      </c>
      <c r="J1976" s="9" t="n">
        <v>514</v>
      </c>
      <c r="K1976" s="14">
        <f>IF($E1976="","",IFERROR(INDEX('01_Cad_Pecas'!$H$2:$H$5000,MATCH($E1976,'01_Cad_Pecas'!$D$2:$D$5000,0)),IFERROR(INDEX('01_Cad_Pecas'!$H$2:$H$5000,MATCH(VALUE($E1976),'01_Cad_Pecas'!$D$2:$D$5000,0)),"")))</f>
        <v/>
      </c>
      <c r="L1976" s="14">
        <f>IF($E1976="","",IFERROR(INDEX('01_Cad_Pecas'!$I$2:$I$5000,MATCH($E1976,'01_Cad_Pecas'!$D$2:$D$5000,0)),IFERROR(INDEX('01_Cad_Pecas'!$I$2:$I$5000,MATCH(VALUE($E1976),'01_Cad_Pecas'!$D$2:$D$5000,0)),"")))</f>
        <v/>
      </c>
      <c r="M1976" s="14">
        <f>IF(OR($J1976="",$L1976=""),"",IF($K1976="",0,$K1976)+$J1976*$L1976)</f>
        <v/>
      </c>
      <c r="N1976" s="14" t="n">
        <v>46206</v>
      </c>
      <c r="O1976" s="14" t="n">
        <v>514</v>
      </c>
      <c r="P1976" s="14" t="n"/>
      <c r="Q1976" s="14" t="n"/>
      <c r="R1976" s="14" t="n"/>
      <c r="S1976" s="14" t="n"/>
      <c r="T1976" s="14">
        <f>IF(OR($J1976="",$O1976=""),"",$O1976/$J1976)</f>
        <v/>
      </c>
      <c r="U1976" s="14" t="inlineStr">
        <is>
          <t>Concluído</t>
        </is>
      </c>
      <c r="V1976" s="14" t="n"/>
      <c r="W1976" s="14" t="n"/>
      <c r="X1976" s="14" t="n"/>
      <c r="Y1976" s="14" t="n"/>
      <c r="Z1976" s="14" t="n"/>
      <c r="AA1976" s="11" t="n"/>
      <c r="AB1976" s="14">
        <f>B1976&amp;"|"&amp;I1976</f>
        <v/>
      </c>
      <c r="AC1976">
        <f>IF($B1976="","","|"&amp;SUBSTITUTE(TRIM(SUBSTITUTE(SUBSTITUTE(SUBSTITUTE(SUBSTITUTE(SUBSTITUTE(SUBSTITUTE(SUBSTITUTE(SUBSTITUTE(SUBSTITUTE(SUBSTITUTE(SUBSTITUTE(SUBSTITUTE(SUBSTITUTE(SUBSTITUTE(TRIM($B1976&amp;""),CHAR(10)," "),CHAR(13)," "),"."," "),";"," "),","," "),"/"," "),"+"," "),"-"," "),"  "," "),"  "," "),"  "," "),"  "," "),"  "," "),"  "," "))," ","|")&amp;"|")</f>
        <v/>
      </c>
      <c r="AD1976">
        <f>TRIM($I1976&amp;"")</f>
        <v/>
      </c>
    </row>
    <row r="1977" ht="24" customHeight="1">
      <c r="A1977" s="9" t="n">
        <v>46206</v>
      </c>
      <c r="B1977" s="14" t="inlineStr">
        <is>
          <t>10200,10202,10205</t>
        </is>
      </c>
      <c r="C1977" s="14" t="n"/>
      <c r="D1977" s="14" t="inlineStr">
        <is>
          <t>11 USINAGEM</t>
        </is>
      </c>
      <c r="E1977" s="14" t="inlineStr">
        <is>
          <t>30006111</t>
        </is>
      </c>
      <c r="F1977" s="14" t="inlineStr">
        <is>
          <t>PE FRONTAL 430X(108)51X25MDF (ESQRD) SANTIAGO NEW</t>
        </is>
      </c>
      <c r="G1977" s="14" t="inlineStr">
        <is>
          <t>11 USINAGEM</t>
        </is>
      </c>
      <c r="H1977" s="14" t="inlineStr">
        <is>
          <t>11 USINAGEM</t>
        </is>
      </c>
      <c r="I1977" s="9" t="inlineStr">
        <is>
          <t>11 USINAGEM</t>
        </is>
      </c>
      <c r="J1977" s="9" t="n">
        <v>514</v>
      </c>
      <c r="K1977" s="14">
        <f>IF($E1977="","",IFERROR(INDEX('01_Cad_Pecas'!$H$2:$H$5000,MATCH($E1977,'01_Cad_Pecas'!$D$2:$D$5000,0)),IFERROR(INDEX('01_Cad_Pecas'!$H$2:$H$5000,MATCH(VALUE($E1977),'01_Cad_Pecas'!$D$2:$D$5000,0)),"")))</f>
        <v/>
      </c>
      <c r="L1977" s="14">
        <f>IF($E1977="","",IFERROR(INDEX('01_Cad_Pecas'!$I$2:$I$5000,MATCH($E1977,'01_Cad_Pecas'!$D$2:$D$5000,0)),IFERROR(INDEX('01_Cad_Pecas'!$I$2:$I$5000,MATCH(VALUE($E1977),'01_Cad_Pecas'!$D$2:$D$5000,0)),"")))</f>
        <v/>
      </c>
      <c r="M1977" s="14">
        <f>IF(OR($J1977="",$L1977=""),"",IF($K1977="",0,$K1977)+$J1977*$L1977)</f>
        <v/>
      </c>
      <c r="N1977" s="14" t="n">
        <v>46206</v>
      </c>
      <c r="O1977" s="14" t="n">
        <v>514</v>
      </c>
      <c r="P1977" s="14" t="n"/>
      <c r="Q1977" s="14" t="n"/>
      <c r="R1977" s="14" t="n"/>
      <c r="S1977" s="14" t="n"/>
      <c r="T1977" s="14">
        <f>IF(OR($J1977="",$O1977=""),"",$O1977/$J1977)</f>
        <v/>
      </c>
      <c r="U1977" s="14" t="inlineStr">
        <is>
          <t>Concluído</t>
        </is>
      </c>
      <c r="V1977" s="14" t="n"/>
      <c r="W1977" s="14" t="n"/>
      <c r="X1977" s="14" t="n"/>
      <c r="Y1977" s="14" t="n"/>
      <c r="Z1977" s="14" t="n"/>
      <c r="AA1977" s="11" t="n"/>
      <c r="AB1977" s="14">
        <f>B1977&amp;"|"&amp;I1977</f>
        <v/>
      </c>
      <c r="AC1977">
        <f>IF($B1977="","","|"&amp;SUBSTITUTE(TRIM(SUBSTITUTE(SUBSTITUTE(SUBSTITUTE(SUBSTITUTE(SUBSTITUTE(SUBSTITUTE(SUBSTITUTE(SUBSTITUTE(SUBSTITUTE(SUBSTITUTE(SUBSTITUTE(SUBSTITUTE(SUBSTITUTE(SUBSTITUTE(TRIM($B1977&amp;""),CHAR(10)," "),CHAR(13)," "),"."," "),";"," "),","," "),"/"," "),"+"," "),"-"," "),"  "," "),"  "," "),"  "," "),"  "," "),"  "," "),"  "," "))," ","|")&amp;"|")</f>
        <v/>
      </c>
      <c r="AD1977">
        <f>TRIM($I1977&amp;"")</f>
        <v/>
      </c>
    </row>
    <row r="1978" ht="24" customHeight="1">
      <c r="A1978" s="9" t="n">
        <v>46206</v>
      </c>
      <c r="B1978" s="14" t="inlineStr">
        <is>
          <t>10200,10202,10205</t>
        </is>
      </c>
      <c r="C1978" s="14" t="n"/>
      <c r="D1978" s="14" t="inlineStr">
        <is>
          <t>11 USINAGEM</t>
        </is>
      </c>
      <c r="E1978" s="14" t="inlineStr">
        <is>
          <t>30009703</t>
        </is>
      </c>
      <c r="F1978" s="14" t="inlineStr">
        <is>
          <t>ESPALDAR 390X40(911)X25 MDF (24) - CADEIRA GRECIA</t>
        </is>
      </c>
      <c r="G1978" s="14" t="inlineStr">
        <is>
          <t>11 USINAGEM</t>
        </is>
      </c>
      <c r="H1978" s="14" t="inlineStr">
        <is>
          <t>11 USINAGEM</t>
        </is>
      </c>
      <c r="I1978" s="9" t="inlineStr">
        <is>
          <t>11 USINAGEM</t>
        </is>
      </c>
      <c r="J1978" s="9" t="n">
        <v>60</v>
      </c>
      <c r="K1978" s="14">
        <f>IF($E1978="","",IFERROR(INDEX('01_Cad_Pecas'!$H$2:$H$5000,MATCH($E1978,'01_Cad_Pecas'!$D$2:$D$5000,0)),IFERROR(INDEX('01_Cad_Pecas'!$H$2:$H$5000,MATCH(VALUE($E1978),'01_Cad_Pecas'!$D$2:$D$5000,0)),"")))</f>
        <v/>
      </c>
      <c r="L1978" s="14">
        <f>IF($E1978="","",IFERROR(INDEX('01_Cad_Pecas'!$I$2:$I$5000,MATCH($E1978,'01_Cad_Pecas'!$D$2:$D$5000,0)),IFERROR(INDEX('01_Cad_Pecas'!$I$2:$I$5000,MATCH(VALUE($E1978),'01_Cad_Pecas'!$D$2:$D$5000,0)),"")))</f>
        <v/>
      </c>
      <c r="M1978" s="14">
        <f>IF(OR($J1978="",$L1978=""),"",IF($K1978="",0,$K1978)+$J1978*$L1978)</f>
        <v/>
      </c>
      <c r="N1978" s="14" t="n">
        <v>46206</v>
      </c>
      <c r="O1978" s="14" t="n">
        <v>60</v>
      </c>
      <c r="P1978" s="14" t="n"/>
      <c r="Q1978" s="14" t="n"/>
      <c r="R1978" s="14" t="n"/>
      <c r="S1978" s="14" t="n"/>
      <c r="T1978" s="14">
        <f>IF(OR($J1978="",$O1978=""),"",$O1978/$J1978)</f>
        <v/>
      </c>
      <c r="U1978" s="14" t="inlineStr">
        <is>
          <t>Concluído</t>
        </is>
      </c>
      <c r="V1978" s="14" t="n"/>
      <c r="W1978" s="14" t="n"/>
      <c r="X1978" s="14" t="n"/>
      <c r="Y1978" s="14" t="n"/>
      <c r="Z1978" s="14" t="n"/>
      <c r="AA1978" s="11" t="n"/>
      <c r="AB1978" s="14">
        <f>B1978&amp;"|"&amp;I1978</f>
        <v/>
      </c>
      <c r="AC1978">
        <f>IF($B1978="","","|"&amp;SUBSTITUTE(TRIM(SUBSTITUTE(SUBSTITUTE(SUBSTITUTE(SUBSTITUTE(SUBSTITUTE(SUBSTITUTE(SUBSTITUTE(SUBSTITUTE(SUBSTITUTE(SUBSTITUTE(SUBSTITUTE(SUBSTITUTE(SUBSTITUTE(SUBSTITUTE(TRIM($B1978&amp;""),CHAR(10)," "),CHAR(13)," "),"."," "),";"," "),","," "),"/"," "),"+"," "),"-"," "),"  "," "),"  "," "),"  "," "),"  "," "),"  "," "),"  "," "))," ","|")&amp;"|")</f>
        <v/>
      </c>
      <c r="AD1978">
        <f>TRIM($I1978&amp;"")</f>
        <v/>
      </c>
    </row>
    <row r="1979" ht="24" customHeight="1">
      <c r="A1979" s="9" t="n">
        <v>46204</v>
      </c>
      <c r="B1979" s="14" t="inlineStr">
        <is>
          <t>10204</t>
        </is>
      </c>
      <c r="C1979" s="14" t="n"/>
      <c r="D1979" s="14" t="inlineStr">
        <is>
          <t>11 USINAGEM</t>
        </is>
      </c>
      <c r="E1979" s="14" t="inlineStr">
        <is>
          <t>30004805</t>
        </is>
      </c>
      <c r="F1979" s="14" t="inlineStr">
        <is>
          <t>ASSENTO 440X425X09 MDP - CAD SANTIAGO</t>
        </is>
      </c>
      <c r="G1979" s="14" t="inlineStr">
        <is>
          <t>11 USINAGEM</t>
        </is>
      </c>
      <c r="H1979" s="14" t="inlineStr">
        <is>
          <t>11 USINAGEM</t>
        </is>
      </c>
      <c r="I1979" s="9" t="inlineStr">
        <is>
          <t>11 USINAGEM</t>
        </is>
      </c>
      <c r="J1979" s="9" t="n">
        <v>600</v>
      </c>
      <c r="K1979" s="14">
        <f>IF($E1979="","",IFERROR(INDEX('01_Cad_Pecas'!$H$2:$H$5000,MATCH($E1979,'01_Cad_Pecas'!$D$2:$D$5000,0)),IFERROR(INDEX('01_Cad_Pecas'!$H$2:$H$5000,MATCH(VALUE($E1979),'01_Cad_Pecas'!$D$2:$D$5000,0)),"")))</f>
        <v/>
      </c>
      <c r="L1979" s="14">
        <f>IF($E1979="","",IFERROR(INDEX('01_Cad_Pecas'!$I$2:$I$5000,MATCH($E1979,'01_Cad_Pecas'!$D$2:$D$5000,0)),IFERROR(INDEX('01_Cad_Pecas'!$I$2:$I$5000,MATCH(VALUE($E1979),'01_Cad_Pecas'!$D$2:$D$5000,0)),"")))</f>
        <v/>
      </c>
      <c r="M1979" s="14">
        <f>IF(OR($J1979="",$L1979=""),"",IF($K1979="",0,$K1979)+$J1979*$L1979)</f>
        <v/>
      </c>
      <c r="N1979" s="14" t="n">
        <v>46203</v>
      </c>
      <c r="O1979" s="9" t="n">
        <v>600</v>
      </c>
      <c r="P1979" s="14" t="n"/>
      <c r="Q1979" s="14" t="n"/>
      <c r="R1979" s="14" t="n"/>
      <c r="S1979" s="14" t="n"/>
      <c r="T1979" s="14" t="n"/>
      <c r="U1979" s="14" t="n"/>
      <c r="V1979" s="14" t="n"/>
      <c r="W1979" s="14" t="n"/>
      <c r="X1979" s="14" t="n"/>
      <c r="Y1979" s="14" t="n"/>
      <c r="Z1979" s="14" t="n"/>
      <c r="AA1979" s="11" t="n"/>
      <c r="AB1979" s="14">
        <f>B1979&amp;"|"&amp;I1979</f>
        <v/>
      </c>
      <c r="AC1979">
        <f>IF($B1979="","","|"&amp;SUBSTITUTE(TRIM(SUBSTITUTE(SUBSTITUTE(SUBSTITUTE(SUBSTITUTE(SUBSTITUTE(SUBSTITUTE(SUBSTITUTE(SUBSTITUTE(SUBSTITUTE(SUBSTITUTE(SUBSTITUTE(SUBSTITUTE(SUBSTITUTE(SUBSTITUTE(TRIM($B1979&amp;""),CHAR(10)," "),CHAR(13)," "),"."," "),";"," "),","," "),"/"," "),"+"," "),"-"," "),"  "," "),"  "," "),"  "," "),"  "," "),"  "," "),"  "," "))," ","|")&amp;"|")</f>
        <v/>
      </c>
      <c r="AD1979">
        <f>TRIM($I1979&amp;"")</f>
        <v/>
      </c>
    </row>
    <row r="1980" ht="24" customHeight="1">
      <c r="A1980" s="9" t="n">
        <v>46204</v>
      </c>
      <c r="B1980" s="14" t="inlineStr">
        <is>
          <t>10204</t>
        </is>
      </c>
      <c r="C1980" s="14" t="n"/>
      <c r="D1980" s="14" t="inlineStr">
        <is>
          <t>11 USINAGEM</t>
        </is>
      </c>
      <c r="E1980" s="14" t="inlineStr">
        <is>
          <t>30080004</t>
        </is>
      </c>
      <c r="F1980" s="14" t="inlineStr">
        <is>
          <t>(6)TRAV. MAIOR 1320X65 (135)X15 MDP-AMST.1,36X1,36</t>
        </is>
      </c>
      <c r="G1980" s="14" t="inlineStr">
        <is>
          <t>11 USINAGEM</t>
        </is>
      </c>
      <c r="H1980" s="14" t="inlineStr">
        <is>
          <t>11 USINAGEM</t>
        </is>
      </c>
      <c r="I1980" s="9" t="inlineStr">
        <is>
          <t>11 USINAGEM</t>
        </is>
      </c>
      <c r="J1980" s="9" t="n">
        <v>8</v>
      </c>
      <c r="K1980" s="14">
        <f>IF($E1980="","",IFERROR(INDEX('01_Cad_Pecas'!$H$2:$H$5000,MATCH($E1980,'01_Cad_Pecas'!$D$2:$D$5000,0)),IFERROR(INDEX('01_Cad_Pecas'!$H$2:$H$5000,MATCH(VALUE($E1980),'01_Cad_Pecas'!$D$2:$D$5000,0)),"")))</f>
        <v/>
      </c>
      <c r="L1980" s="14">
        <f>IF($E1980="","",IFERROR(INDEX('01_Cad_Pecas'!$I$2:$I$5000,MATCH($E1980,'01_Cad_Pecas'!$D$2:$D$5000,0)),IFERROR(INDEX('01_Cad_Pecas'!$I$2:$I$5000,MATCH(VALUE($E1980),'01_Cad_Pecas'!$D$2:$D$5000,0)),"")))</f>
        <v/>
      </c>
      <c r="M1980" s="14">
        <f>IF(OR($J1980="",$L1980=""),"",IF($K1980="",0,$K1980)+$J1980*$L1980)</f>
        <v/>
      </c>
      <c r="N1980" s="14" t="n">
        <v>46203</v>
      </c>
      <c r="O1980" s="9" t="n">
        <v>8</v>
      </c>
      <c r="P1980" s="14" t="n"/>
      <c r="Q1980" s="14" t="n"/>
      <c r="R1980" s="14" t="n"/>
      <c r="S1980" s="14" t="n"/>
      <c r="T1980" s="14" t="n"/>
      <c r="U1980" s="14" t="n"/>
      <c r="V1980" s="14" t="n"/>
      <c r="W1980" s="14" t="n"/>
      <c r="X1980" s="14" t="n"/>
      <c r="Y1980" s="14" t="n"/>
      <c r="Z1980" s="14" t="n"/>
      <c r="AA1980" s="11" t="n"/>
      <c r="AB1980" s="14">
        <f>B1980&amp;"|"&amp;I1980</f>
        <v/>
      </c>
      <c r="AC1980">
        <f>IF($B1980="","","|"&amp;SUBSTITUTE(TRIM(SUBSTITUTE(SUBSTITUTE(SUBSTITUTE(SUBSTITUTE(SUBSTITUTE(SUBSTITUTE(SUBSTITUTE(SUBSTITUTE(SUBSTITUTE(SUBSTITUTE(SUBSTITUTE(SUBSTITUTE(SUBSTITUTE(SUBSTITUTE(TRIM($B1980&amp;""),CHAR(10)," "),CHAR(13)," "),"."," "),";"," "),","," "),"/"," "),"+"," "),"-"," "),"  "," "),"  "," "),"  "," "),"  "," "),"  "," "),"  "," "))," ","|")&amp;"|")</f>
        <v/>
      </c>
      <c r="AD1980">
        <f>TRIM($I1980&amp;"")</f>
        <v/>
      </c>
    </row>
    <row r="1981" ht="24" customHeight="1">
      <c r="A1981" s="9" t="n">
        <v>46204</v>
      </c>
      <c r="B1981" s="14" t="inlineStr">
        <is>
          <t>10204</t>
        </is>
      </c>
      <c r="C1981" s="14" t="n"/>
      <c r="D1981" s="14" t="inlineStr">
        <is>
          <t>11 USINAGEM</t>
        </is>
      </c>
      <c r="E1981" s="14" t="inlineStr">
        <is>
          <t>20019005</t>
        </is>
      </c>
      <c r="F1981" s="14" t="inlineStr">
        <is>
          <t>RIPA 751X70X12 MDF - MESA SANTIAGO</t>
        </is>
      </c>
      <c r="G1981" s="14" t="inlineStr">
        <is>
          <t>11 USINAGEM</t>
        </is>
      </c>
      <c r="H1981" s="14" t="inlineStr">
        <is>
          <t>11 USINAGEM</t>
        </is>
      </c>
      <c r="I1981" s="9" t="inlineStr">
        <is>
          <t>11 USINAGEM</t>
        </is>
      </c>
      <c r="J1981" s="9" t="n">
        <v>48</v>
      </c>
      <c r="K1981" s="14">
        <f>IF($E1981="","",IFERROR(INDEX('01_Cad_Pecas'!$H$2:$H$5000,MATCH($E1981,'01_Cad_Pecas'!$D$2:$D$5000,0)),IFERROR(INDEX('01_Cad_Pecas'!$H$2:$H$5000,MATCH(VALUE($E1981),'01_Cad_Pecas'!$D$2:$D$5000,0)),"")))</f>
        <v/>
      </c>
      <c r="L1981" s="14">
        <f>IF($E1981="","",IFERROR(INDEX('01_Cad_Pecas'!$I$2:$I$5000,MATCH($E1981,'01_Cad_Pecas'!$D$2:$D$5000,0)),IFERROR(INDEX('01_Cad_Pecas'!$I$2:$I$5000,MATCH(VALUE($E1981),'01_Cad_Pecas'!$D$2:$D$5000,0)),"")))</f>
        <v/>
      </c>
      <c r="M1981" s="14">
        <f>IF(OR($J1981="",$L1981=""),"",IF($K1981="",0,$K1981)+$J1981*$L1981)</f>
        <v/>
      </c>
      <c r="N1981" s="14" t="n">
        <v>46203</v>
      </c>
      <c r="O1981" s="9" t="n">
        <v>48</v>
      </c>
      <c r="P1981" s="14" t="n"/>
      <c r="Q1981" s="14" t="n"/>
      <c r="R1981" s="14" t="n"/>
      <c r="S1981" s="14" t="n"/>
      <c r="T1981" s="14" t="n"/>
      <c r="U1981" s="14" t="n"/>
      <c r="V1981" s="14" t="n"/>
      <c r="W1981" s="14" t="n"/>
      <c r="X1981" s="14" t="n"/>
      <c r="Y1981" s="14" t="n"/>
      <c r="Z1981" s="14" t="n"/>
      <c r="AA1981" s="11" t="n"/>
      <c r="AB1981" s="14">
        <f>B1981&amp;"|"&amp;I1981</f>
        <v/>
      </c>
      <c r="AC1981">
        <f>IF($B1981="","","|"&amp;SUBSTITUTE(TRIM(SUBSTITUTE(SUBSTITUTE(SUBSTITUTE(SUBSTITUTE(SUBSTITUTE(SUBSTITUTE(SUBSTITUTE(SUBSTITUTE(SUBSTITUTE(SUBSTITUTE(SUBSTITUTE(SUBSTITUTE(SUBSTITUTE(SUBSTITUTE(TRIM($B1981&amp;""),CHAR(10)," "),CHAR(13)," "),"."," "),";"," "),","," "),"/"," "),"+"," "),"-"," "),"  "," "),"  "," "),"  "," "),"  "," "),"  "," "),"  "," "))," ","|")&amp;"|")</f>
        <v/>
      </c>
      <c r="AD1981">
        <f>TRIM($I1981&amp;"")</f>
        <v/>
      </c>
    </row>
    <row r="1982" ht="24" customHeight="1">
      <c r="A1982" s="9" t="n">
        <v>46204</v>
      </c>
      <c r="B1982" s="14" t="inlineStr">
        <is>
          <t>10204</t>
        </is>
      </c>
      <c r="C1982" s="14" t="n"/>
      <c r="D1982" s="14" t="inlineStr">
        <is>
          <t>11 USINAGEM</t>
        </is>
      </c>
      <c r="E1982" s="14" t="inlineStr">
        <is>
          <t>20019602</t>
        </is>
      </c>
      <c r="F1982" s="14" t="inlineStr">
        <is>
          <t>FUNDO RIPADO 751X546X12 MDF - MESA SANTIAGO 1,36</t>
        </is>
      </c>
      <c r="G1982" s="14" t="inlineStr">
        <is>
          <t>11 USINAGEM</t>
        </is>
      </c>
      <c r="H1982" s="14" t="inlineStr">
        <is>
          <t>11 USINAGEM</t>
        </is>
      </c>
      <c r="I1982" s="9" t="inlineStr">
        <is>
          <t>11 USINAGEM</t>
        </is>
      </c>
      <c r="J1982" s="9" t="n">
        <v>8</v>
      </c>
      <c r="K1982" s="14">
        <f>IF($E1982="","",IFERROR(INDEX('01_Cad_Pecas'!$H$2:$H$5000,MATCH($E1982,'01_Cad_Pecas'!$D$2:$D$5000,0)),IFERROR(INDEX('01_Cad_Pecas'!$H$2:$H$5000,MATCH(VALUE($E1982),'01_Cad_Pecas'!$D$2:$D$5000,0)),"")))</f>
        <v/>
      </c>
      <c r="L1982" s="14">
        <f>IF($E1982="","",IFERROR(INDEX('01_Cad_Pecas'!$I$2:$I$5000,MATCH($E1982,'01_Cad_Pecas'!$D$2:$D$5000,0)),IFERROR(INDEX('01_Cad_Pecas'!$I$2:$I$5000,MATCH(VALUE($E1982),'01_Cad_Pecas'!$D$2:$D$5000,0)),"")))</f>
        <v/>
      </c>
      <c r="M1982" s="14">
        <f>IF(OR($J1982="",$L1982=""),"",IF($K1982="",0,$K1982)+$J1982*$L1982)</f>
        <v/>
      </c>
      <c r="N1982" s="14" t="n">
        <v>46203</v>
      </c>
      <c r="O1982" s="9" t="n">
        <v>8</v>
      </c>
      <c r="P1982" s="14" t="n"/>
      <c r="Q1982" s="14" t="n"/>
      <c r="R1982" s="14" t="n"/>
      <c r="S1982" s="14" t="n"/>
      <c r="T1982" s="14" t="n"/>
      <c r="U1982" s="14" t="n"/>
      <c r="V1982" s="14" t="n"/>
      <c r="W1982" s="14" t="n"/>
      <c r="X1982" s="14" t="n"/>
      <c r="Y1982" s="14" t="n"/>
      <c r="Z1982" s="14" t="n"/>
      <c r="AA1982" s="11" t="n"/>
      <c r="AB1982" s="14">
        <f>B1982&amp;"|"&amp;I1982</f>
        <v/>
      </c>
      <c r="AC1982">
        <f>IF($B1982="","","|"&amp;SUBSTITUTE(TRIM(SUBSTITUTE(SUBSTITUTE(SUBSTITUTE(SUBSTITUTE(SUBSTITUTE(SUBSTITUTE(SUBSTITUTE(SUBSTITUTE(SUBSTITUTE(SUBSTITUTE(SUBSTITUTE(SUBSTITUTE(SUBSTITUTE(SUBSTITUTE(TRIM($B1982&amp;""),CHAR(10)," "),CHAR(13)," "),"."," "),";"," "),","," "),"/"," "),"+"," "),"-"," "),"  "," "),"  "," "),"  "," "),"  "," "),"  "," "),"  "," "))," ","|")&amp;"|")</f>
        <v/>
      </c>
      <c r="AD1982">
        <f>TRIM($I1982&amp;"")</f>
        <v/>
      </c>
    </row>
    <row r="1983" ht="24" customHeight="1">
      <c r="A1983" s="9" t="n">
        <v>46204</v>
      </c>
      <c r="B1983" s="14" t="inlineStr">
        <is>
          <t>10204</t>
        </is>
      </c>
      <c r="C1983" s="14" t="n"/>
      <c r="D1983" s="14" t="inlineStr">
        <is>
          <t>11 USINAGEM</t>
        </is>
      </c>
      <c r="E1983" s="14" t="inlineStr">
        <is>
          <t>200306104</t>
        </is>
      </c>
      <c r="F1983" s="14" t="inlineStr">
        <is>
          <t>TRAVESSA MAIOR 1000X120X18 MDF - MESA GENOVA</t>
        </is>
      </c>
      <c r="G1983" s="14" t="inlineStr">
        <is>
          <t>11 USINAGEM</t>
        </is>
      </c>
      <c r="H1983" s="14" t="inlineStr">
        <is>
          <t>11 USINAGEM</t>
        </is>
      </c>
      <c r="I1983" s="9" t="inlineStr">
        <is>
          <t>11 USINAGEM</t>
        </is>
      </c>
      <c r="J1983" s="9" t="n">
        <v>20</v>
      </c>
      <c r="K1983" s="14">
        <f>IF($E1983="","",IFERROR(INDEX('01_Cad_Pecas'!$H$2:$H$5000,MATCH($E1983,'01_Cad_Pecas'!$D$2:$D$5000,0)),IFERROR(INDEX('01_Cad_Pecas'!$H$2:$H$5000,MATCH(VALUE($E1983),'01_Cad_Pecas'!$D$2:$D$5000,0)),"")))</f>
        <v/>
      </c>
      <c r="L1983" s="14">
        <f>IF($E1983="","",IFERROR(INDEX('01_Cad_Pecas'!$I$2:$I$5000,MATCH($E1983,'01_Cad_Pecas'!$D$2:$D$5000,0)),IFERROR(INDEX('01_Cad_Pecas'!$I$2:$I$5000,MATCH(VALUE($E1983),'01_Cad_Pecas'!$D$2:$D$5000,0)),"")))</f>
        <v/>
      </c>
      <c r="M1983" s="14">
        <f>IF(OR($J1983="",$L1983=""),"",IF($K1983="",0,$K1983)+$J1983*$L1983)</f>
        <v/>
      </c>
      <c r="N1983" s="14" t="n">
        <v>46203</v>
      </c>
      <c r="O1983" s="9" t="n">
        <v>20</v>
      </c>
      <c r="P1983" s="14" t="n"/>
      <c r="Q1983" s="14" t="n"/>
      <c r="R1983" s="14" t="n"/>
      <c r="S1983" s="14" t="n"/>
      <c r="T1983" s="14" t="n"/>
      <c r="U1983" s="14" t="n"/>
      <c r="V1983" s="14" t="n"/>
      <c r="W1983" s="14" t="n"/>
      <c r="X1983" s="14" t="n"/>
      <c r="Y1983" s="14" t="n"/>
      <c r="Z1983" s="14" t="n"/>
      <c r="AA1983" s="11" t="n"/>
      <c r="AB1983" s="14">
        <f>B1983&amp;"|"&amp;I1983</f>
        <v/>
      </c>
      <c r="AC1983">
        <f>IF($B1983="","","|"&amp;SUBSTITUTE(TRIM(SUBSTITUTE(SUBSTITUTE(SUBSTITUTE(SUBSTITUTE(SUBSTITUTE(SUBSTITUTE(SUBSTITUTE(SUBSTITUTE(SUBSTITUTE(SUBSTITUTE(SUBSTITUTE(SUBSTITUTE(SUBSTITUTE(SUBSTITUTE(TRIM($B1983&amp;""),CHAR(10)," "),CHAR(13)," "),"."," "),";"," "),","," "),"/"," "),"+"," "),"-"," "),"  "," "),"  "," "),"  "," "),"  "," "),"  "," "),"  "," "))," ","|")&amp;"|")</f>
        <v/>
      </c>
      <c r="AD1983">
        <f>TRIM($I1983&amp;"")</f>
        <v/>
      </c>
    </row>
    <row r="1984" ht="24" customHeight="1">
      <c r="A1984" s="9" t="n">
        <v>46204</v>
      </c>
      <c r="B1984" s="14" t="inlineStr">
        <is>
          <t>10204</t>
        </is>
      </c>
      <c r="C1984" s="14" t="n"/>
      <c r="D1984" s="14" t="inlineStr">
        <is>
          <t>11 USINAGEM</t>
        </is>
      </c>
      <c r="E1984" s="14" t="inlineStr">
        <is>
          <t>200306201</t>
        </is>
      </c>
      <c r="F1984" s="14" t="inlineStr">
        <is>
          <t>TAMPO 1605X905X15 MDF - TAMPO C/ENGROSSO R100</t>
        </is>
      </c>
      <c r="G1984" s="14" t="inlineStr">
        <is>
          <t>11 USINAGEM</t>
        </is>
      </c>
      <c r="H1984" s="14" t="inlineStr">
        <is>
          <t>11 USINAGEM</t>
        </is>
      </c>
      <c r="I1984" s="9" t="inlineStr">
        <is>
          <t>11 USINAGEM</t>
        </is>
      </c>
      <c r="J1984" s="9" t="n">
        <v>10</v>
      </c>
      <c r="K1984" s="14">
        <f>IF($E1984="","",IFERROR(INDEX('01_Cad_Pecas'!$H$2:$H$5000,MATCH($E1984,'01_Cad_Pecas'!$D$2:$D$5000,0)),IFERROR(INDEX('01_Cad_Pecas'!$H$2:$H$5000,MATCH(VALUE($E1984),'01_Cad_Pecas'!$D$2:$D$5000,0)),"")))</f>
        <v/>
      </c>
      <c r="L1984" s="14">
        <f>IF($E1984="","",IFERROR(INDEX('01_Cad_Pecas'!$I$2:$I$5000,MATCH($E1984,'01_Cad_Pecas'!$D$2:$D$5000,0)),IFERROR(INDEX('01_Cad_Pecas'!$I$2:$I$5000,MATCH(VALUE($E1984),'01_Cad_Pecas'!$D$2:$D$5000,0)),"")))</f>
        <v/>
      </c>
      <c r="M1984" s="14">
        <f>IF(OR($J1984="",$L1984=""),"",IF($K1984="",0,$K1984)+$J1984*$L1984)</f>
        <v/>
      </c>
      <c r="N1984" s="14" t="n">
        <v>46203</v>
      </c>
      <c r="O1984" s="9" t="n">
        <v>10</v>
      </c>
      <c r="P1984" s="14" t="n"/>
      <c r="Q1984" s="14" t="n"/>
      <c r="R1984" s="14" t="n"/>
      <c r="S1984" s="14" t="n"/>
      <c r="T1984" s="14" t="n"/>
      <c r="U1984" s="14" t="n"/>
      <c r="V1984" s="14" t="n"/>
      <c r="W1984" s="14" t="n"/>
      <c r="X1984" s="14" t="n"/>
      <c r="Y1984" s="14" t="n"/>
      <c r="Z1984" s="14" t="n"/>
      <c r="AA1984" s="11" t="n"/>
      <c r="AB1984" s="14">
        <f>B1984&amp;"|"&amp;I1984</f>
        <v/>
      </c>
      <c r="AC1984">
        <f>IF($B1984="","","|"&amp;SUBSTITUTE(TRIM(SUBSTITUTE(SUBSTITUTE(SUBSTITUTE(SUBSTITUTE(SUBSTITUTE(SUBSTITUTE(SUBSTITUTE(SUBSTITUTE(SUBSTITUTE(SUBSTITUTE(SUBSTITUTE(SUBSTITUTE(SUBSTITUTE(SUBSTITUTE(TRIM($B1984&amp;""),CHAR(10)," "),CHAR(13)," "),"."," "),";"," "),","," "),"/"," "),"+"," "),"-"," "),"  "," "),"  "," "),"  "," "),"  "," "),"  "," "),"  "," "))," ","|")&amp;"|")</f>
        <v/>
      </c>
      <c r="AD1984">
        <f>TRIM($I1984&amp;"")</f>
        <v/>
      </c>
    </row>
    <row r="1985" ht="24" customHeight="1">
      <c r="A1985" s="9" t="n">
        <v>46204</v>
      </c>
      <c r="B1985" s="14" t="inlineStr">
        <is>
          <t>10204</t>
        </is>
      </c>
      <c r="C1985" s="14" t="n"/>
      <c r="D1985" s="14" t="inlineStr">
        <is>
          <t>11 USINAGEM</t>
        </is>
      </c>
      <c r="E1985" s="14" t="inlineStr">
        <is>
          <t>200306202</t>
        </is>
      </c>
      <c r="F1985" s="14" t="inlineStr">
        <is>
          <t>ENGROSSO 1 1405X100X25 MDP - TAMPO C/ENGROSSO R100</t>
        </is>
      </c>
      <c r="G1985" s="14" t="inlineStr">
        <is>
          <t>11 USINAGEM</t>
        </is>
      </c>
      <c r="H1985" s="14" t="inlineStr">
        <is>
          <t>11 USINAGEM</t>
        </is>
      </c>
      <c r="I1985" s="9" t="inlineStr">
        <is>
          <t>11 USINAGEM</t>
        </is>
      </c>
      <c r="J1985" s="9" t="n">
        <v>20</v>
      </c>
      <c r="K1985" s="14">
        <f>IF($E1985="","",IFERROR(INDEX('01_Cad_Pecas'!$H$2:$H$5000,MATCH($E1985,'01_Cad_Pecas'!$D$2:$D$5000,0)),IFERROR(INDEX('01_Cad_Pecas'!$H$2:$H$5000,MATCH(VALUE($E1985),'01_Cad_Pecas'!$D$2:$D$5000,0)),"")))</f>
        <v/>
      </c>
      <c r="L1985" s="14">
        <f>IF($E1985="","",IFERROR(INDEX('01_Cad_Pecas'!$I$2:$I$5000,MATCH($E1985,'01_Cad_Pecas'!$D$2:$D$5000,0)),IFERROR(INDEX('01_Cad_Pecas'!$I$2:$I$5000,MATCH(VALUE($E1985),'01_Cad_Pecas'!$D$2:$D$5000,0)),"")))</f>
        <v/>
      </c>
      <c r="M1985" s="14">
        <f>IF(OR($J1985="",$L1985=""),"",IF($K1985="",0,$K1985)+$J1985*$L1985)</f>
        <v/>
      </c>
      <c r="N1985" s="14" t="n">
        <v>46203</v>
      </c>
      <c r="O1985" s="9" t="n">
        <v>20</v>
      </c>
      <c r="P1985" s="14" t="n"/>
      <c r="Q1985" s="14" t="n"/>
      <c r="R1985" s="14" t="n"/>
      <c r="S1985" s="14" t="n"/>
      <c r="T1985" s="14" t="n"/>
      <c r="U1985" s="14" t="n"/>
      <c r="V1985" s="14" t="n"/>
      <c r="W1985" s="14" t="n"/>
      <c r="X1985" s="14" t="n"/>
      <c r="Y1985" s="14" t="n"/>
      <c r="Z1985" s="14" t="n"/>
      <c r="AA1985" s="11" t="n"/>
      <c r="AB1985" s="14">
        <f>B1985&amp;"|"&amp;I1985</f>
        <v/>
      </c>
      <c r="AC1985">
        <f>IF($B1985="","","|"&amp;SUBSTITUTE(TRIM(SUBSTITUTE(SUBSTITUTE(SUBSTITUTE(SUBSTITUTE(SUBSTITUTE(SUBSTITUTE(SUBSTITUTE(SUBSTITUTE(SUBSTITUTE(SUBSTITUTE(SUBSTITUTE(SUBSTITUTE(SUBSTITUTE(SUBSTITUTE(TRIM($B1985&amp;""),CHAR(10)," "),CHAR(13)," "),"."," "),";"," "),","," "),"/"," "),"+"," "),"-"," "),"  "," "),"  "," "),"  "," "),"  "," "),"  "," "),"  "," "))," ","|")&amp;"|")</f>
        <v/>
      </c>
      <c r="AD1985">
        <f>TRIM($I1985&amp;"")</f>
        <v/>
      </c>
    </row>
    <row r="1986" ht="24" customHeight="1">
      <c r="A1986" s="9" t="n">
        <v>46204</v>
      </c>
      <c r="B1986" s="14" t="inlineStr">
        <is>
          <t>10204</t>
        </is>
      </c>
      <c r="C1986" s="14" t="n"/>
      <c r="D1986" s="14" t="inlineStr">
        <is>
          <t>11 USINAGEM</t>
        </is>
      </c>
      <c r="E1986" s="14" t="inlineStr">
        <is>
          <t>200306203</t>
        </is>
      </c>
      <c r="F1986" s="14" t="inlineStr">
        <is>
          <t>ENGROSSO 2 905X100X25 MDP - TAMPO C/ENGROSSO R100</t>
        </is>
      </c>
      <c r="G1986" s="14" t="inlineStr">
        <is>
          <t>11 USINAGEM</t>
        </is>
      </c>
      <c r="H1986" s="14" t="inlineStr">
        <is>
          <t>11 USINAGEM</t>
        </is>
      </c>
      <c r="I1986" s="9" t="inlineStr">
        <is>
          <t>11 USINAGEM</t>
        </is>
      </c>
      <c r="J1986" s="9" t="n">
        <v>20</v>
      </c>
      <c r="K1986" s="14">
        <f>IF($E1986="","",IFERROR(INDEX('01_Cad_Pecas'!$H$2:$H$5000,MATCH($E1986,'01_Cad_Pecas'!$D$2:$D$5000,0)),IFERROR(INDEX('01_Cad_Pecas'!$H$2:$H$5000,MATCH(VALUE($E1986),'01_Cad_Pecas'!$D$2:$D$5000,0)),"")))</f>
        <v/>
      </c>
      <c r="L1986" s="14">
        <f>IF($E1986="","",IFERROR(INDEX('01_Cad_Pecas'!$I$2:$I$5000,MATCH($E1986,'01_Cad_Pecas'!$D$2:$D$5000,0)),IFERROR(INDEX('01_Cad_Pecas'!$I$2:$I$5000,MATCH(VALUE($E1986),'01_Cad_Pecas'!$D$2:$D$5000,0)),"")))</f>
        <v/>
      </c>
      <c r="M1986" s="14">
        <f>IF(OR($J1986="",$L1986=""),"",IF($K1986="",0,$K1986)+$J1986*$L1986)</f>
        <v/>
      </c>
      <c r="N1986" s="14" t="n">
        <v>46203</v>
      </c>
      <c r="O1986" s="9" t="n">
        <v>20</v>
      </c>
      <c r="P1986" s="14" t="n"/>
      <c r="Q1986" s="14" t="n"/>
      <c r="R1986" s="14" t="n"/>
      <c r="S1986" s="14" t="n"/>
      <c r="T1986" s="14" t="n"/>
      <c r="U1986" s="14" t="n"/>
      <c r="V1986" s="14" t="n"/>
      <c r="W1986" s="14" t="n"/>
      <c r="X1986" s="14" t="n"/>
      <c r="Y1986" s="14" t="n"/>
      <c r="Z1986" s="14" t="n"/>
      <c r="AA1986" s="11" t="n"/>
      <c r="AB1986" s="14">
        <f>B1986&amp;"|"&amp;I1986</f>
        <v/>
      </c>
      <c r="AC1986">
        <f>IF($B1986="","","|"&amp;SUBSTITUTE(TRIM(SUBSTITUTE(SUBSTITUTE(SUBSTITUTE(SUBSTITUTE(SUBSTITUTE(SUBSTITUTE(SUBSTITUTE(SUBSTITUTE(SUBSTITUTE(SUBSTITUTE(SUBSTITUTE(SUBSTITUTE(SUBSTITUTE(SUBSTITUTE(TRIM($B1986&amp;""),CHAR(10)," "),CHAR(13)," "),"."," "),";"," "),","," "),"/"," "),"+"," "),"-"," "),"  "," "),"  "," "),"  "," "),"  "," "),"  "," "),"  "," "))," ","|")&amp;"|")</f>
        <v/>
      </c>
      <c r="AD1986">
        <f>TRIM($I1986&amp;"")</f>
        <v/>
      </c>
    </row>
    <row r="1987" ht="24" customHeight="1">
      <c r="A1987" s="9" t="n">
        <v>46204</v>
      </c>
      <c r="B1987" s="14" t="inlineStr">
        <is>
          <t>10204</t>
        </is>
      </c>
      <c r="C1987" s="14" t="n"/>
      <c r="D1987" s="14" t="inlineStr">
        <is>
          <t>11 USINAGEM</t>
        </is>
      </c>
      <c r="E1987" s="14" t="inlineStr">
        <is>
          <t>30006110</t>
        </is>
      </c>
      <c r="F1987" s="14" t="inlineStr">
        <is>
          <t>PE FRONTAL 430X(108)51X25 MDF (DIR) SANTIAGO NEW</t>
        </is>
      </c>
      <c r="G1987" s="14" t="inlineStr">
        <is>
          <t>11 USINAGEM</t>
        </is>
      </c>
      <c r="H1987" s="14" t="inlineStr">
        <is>
          <t>11 USINAGEM</t>
        </is>
      </c>
      <c r="I1987" s="9" t="inlineStr">
        <is>
          <t>11 USINAGEM</t>
        </is>
      </c>
      <c r="J1987" s="9" t="n">
        <v>600</v>
      </c>
      <c r="K1987" s="14">
        <f>IF($E1987="","",IFERROR(INDEX('01_Cad_Pecas'!$H$2:$H$5000,MATCH($E1987,'01_Cad_Pecas'!$D$2:$D$5000,0)),IFERROR(INDEX('01_Cad_Pecas'!$H$2:$H$5000,MATCH(VALUE($E1987),'01_Cad_Pecas'!$D$2:$D$5000,0)),"")))</f>
        <v/>
      </c>
      <c r="L1987" s="14">
        <f>IF($E1987="","",IFERROR(INDEX('01_Cad_Pecas'!$I$2:$I$5000,MATCH($E1987,'01_Cad_Pecas'!$D$2:$D$5000,0)),IFERROR(INDEX('01_Cad_Pecas'!$I$2:$I$5000,MATCH(VALUE($E1987),'01_Cad_Pecas'!$D$2:$D$5000,0)),"")))</f>
        <v/>
      </c>
      <c r="M1987" s="14">
        <f>IF(OR($J1987="",$L1987=""),"",IF($K1987="",0,$K1987)+$J1987*$L1987)</f>
        <v/>
      </c>
      <c r="N1987" s="14" t="n">
        <v>46203</v>
      </c>
      <c r="O1987" s="9" t="n">
        <v>600</v>
      </c>
      <c r="P1987" s="14" t="n"/>
      <c r="Q1987" s="14" t="n"/>
      <c r="R1987" s="14" t="n"/>
      <c r="S1987" s="14" t="n"/>
      <c r="T1987" s="14" t="n"/>
      <c r="U1987" s="14" t="n"/>
      <c r="V1987" s="14" t="n"/>
      <c r="W1987" s="14" t="n"/>
      <c r="X1987" s="14" t="n"/>
      <c r="Y1987" s="14" t="n"/>
      <c r="Z1987" s="14" t="n"/>
      <c r="AA1987" s="11" t="n"/>
      <c r="AB1987" s="14">
        <f>B1987&amp;"|"&amp;I1987</f>
        <v/>
      </c>
      <c r="AC1987">
        <f>IF($B1987="","","|"&amp;SUBSTITUTE(TRIM(SUBSTITUTE(SUBSTITUTE(SUBSTITUTE(SUBSTITUTE(SUBSTITUTE(SUBSTITUTE(SUBSTITUTE(SUBSTITUTE(SUBSTITUTE(SUBSTITUTE(SUBSTITUTE(SUBSTITUTE(SUBSTITUTE(SUBSTITUTE(TRIM($B1987&amp;""),CHAR(10)," "),CHAR(13)," "),"."," "),";"," "),","," "),"/"," "),"+"," "),"-"," "),"  "," "),"  "," "),"  "," "),"  "," "),"  "," "),"  "," "))," ","|")&amp;"|")</f>
        <v/>
      </c>
      <c r="AD1987">
        <f>TRIM($I1987&amp;"")</f>
        <v/>
      </c>
    </row>
    <row r="1988" ht="24" customHeight="1">
      <c r="A1988" s="9" t="n">
        <v>46204</v>
      </c>
      <c r="B1988" s="14" t="inlineStr">
        <is>
          <t>10204</t>
        </is>
      </c>
      <c r="C1988" s="14" t="n"/>
      <c r="D1988" s="14" t="inlineStr">
        <is>
          <t>11 USINAGEM</t>
        </is>
      </c>
      <c r="E1988" s="14" t="inlineStr">
        <is>
          <t>30006111</t>
        </is>
      </c>
      <c r="F1988" s="14" t="inlineStr">
        <is>
          <t>PE FRONTAL 430X(108)51X25MDF (ESQRD) SANTIAGO NEW</t>
        </is>
      </c>
      <c r="G1988" s="14" t="inlineStr">
        <is>
          <t>11 USINAGEM</t>
        </is>
      </c>
      <c r="H1988" s="14" t="inlineStr">
        <is>
          <t>11 USINAGEM</t>
        </is>
      </c>
      <c r="I1988" s="9" t="inlineStr">
        <is>
          <t>11 USINAGEM</t>
        </is>
      </c>
      <c r="J1988" s="9" t="n">
        <v>600</v>
      </c>
      <c r="K1988" s="14">
        <f>IF($E1988="","",IFERROR(INDEX('01_Cad_Pecas'!$H$2:$H$5000,MATCH($E1988,'01_Cad_Pecas'!$D$2:$D$5000,0)),IFERROR(INDEX('01_Cad_Pecas'!$H$2:$H$5000,MATCH(VALUE($E1988),'01_Cad_Pecas'!$D$2:$D$5000,0)),"")))</f>
        <v/>
      </c>
      <c r="L1988" s="14">
        <f>IF($E1988="","",IFERROR(INDEX('01_Cad_Pecas'!$I$2:$I$5000,MATCH($E1988,'01_Cad_Pecas'!$D$2:$D$5000,0)),IFERROR(INDEX('01_Cad_Pecas'!$I$2:$I$5000,MATCH(VALUE($E1988),'01_Cad_Pecas'!$D$2:$D$5000,0)),"")))</f>
        <v/>
      </c>
      <c r="M1988" s="14">
        <f>IF(OR($J1988="",$L1988=""),"",IF($K1988="",0,$K1988)+$J1988*$L1988)</f>
        <v/>
      </c>
      <c r="N1988" s="14" t="n">
        <v>46203</v>
      </c>
      <c r="O1988" s="9" t="n">
        <v>600</v>
      </c>
      <c r="P1988" s="14" t="n"/>
      <c r="Q1988" s="14" t="n"/>
      <c r="R1988" s="14" t="n"/>
      <c r="S1988" s="14" t="n"/>
      <c r="T1988" s="14" t="n"/>
      <c r="U1988" s="14" t="n"/>
      <c r="V1988" s="14" t="n"/>
      <c r="W1988" s="14" t="n"/>
      <c r="X1988" s="14" t="n"/>
      <c r="Y1988" s="14" t="n"/>
      <c r="Z1988" s="14" t="n"/>
      <c r="AA1988" s="11" t="n"/>
      <c r="AB1988" s="14">
        <f>B1988&amp;"|"&amp;I1988</f>
        <v/>
      </c>
      <c r="AC1988">
        <f>IF($B1988="","","|"&amp;SUBSTITUTE(TRIM(SUBSTITUTE(SUBSTITUTE(SUBSTITUTE(SUBSTITUTE(SUBSTITUTE(SUBSTITUTE(SUBSTITUTE(SUBSTITUTE(SUBSTITUTE(SUBSTITUTE(SUBSTITUTE(SUBSTITUTE(SUBSTITUTE(SUBSTITUTE(TRIM($B1988&amp;""),CHAR(10)," "),CHAR(13)," "),"."," "),";"," "),","," "),"/"," "),"+"," "),"-"," "),"  "," "),"  "," "),"  "," "),"  "," "),"  "," "),"  "," "))," ","|")&amp;"|")</f>
        <v/>
      </c>
      <c r="AD1988">
        <f>TRIM($I1988&amp;"")</f>
        <v/>
      </c>
    </row>
    <row r="1989" ht="24" customHeight="1">
      <c r="A1989" s="9" t="n">
        <v>46206</v>
      </c>
      <c r="B1989" s="14" t="inlineStr">
        <is>
          <t>10210</t>
        </is>
      </c>
      <c r="C1989" s="14" t="n"/>
      <c r="D1989" s="14" t="inlineStr">
        <is>
          <t>11 USINAGEM</t>
        </is>
      </c>
      <c r="E1989" s="14" t="inlineStr">
        <is>
          <t>30004805</t>
        </is>
      </c>
      <c r="F1989" s="14" t="inlineStr">
        <is>
          <t>ASSENTO 440X425X09 MDP - CAD SANTIAGO</t>
        </is>
      </c>
      <c r="G1989" s="14" t="inlineStr">
        <is>
          <t>11 USINAGEM</t>
        </is>
      </c>
      <c r="H1989" s="14" t="inlineStr">
        <is>
          <t>11 USINAGEM</t>
        </is>
      </c>
      <c r="I1989" s="9" t="inlineStr">
        <is>
          <t>11 USINAGEM</t>
        </is>
      </c>
      <c r="J1989" s="9" t="n">
        <v>302</v>
      </c>
      <c r="K1989" s="14">
        <f>IF($E1989="","",IFERROR(INDEX('01_Cad_Pecas'!$H$2:$H$5000,MATCH($E1989,'01_Cad_Pecas'!$D$2:$D$5000,0)),IFERROR(INDEX('01_Cad_Pecas'!$H$2:$H$5000,MATCH(VALUE($E1989),'01_Cad_Pecas'!$D$2:$D$5000,0)),"")))</f>
        <v/>
      </c>
      <c r="L1989" s="14">
        <f>IF($E1989="","",IFERROR(INDEX('01_Cad_Pecas'!$I$2:$I$5000,MATCH($E1989,'01_Cad_Pecas'!$D$2:$D$5000,0)),IFERROR(INDEX('01_Cad_Pecas'!$I$2:$I$5000,MATCH(VALUE($E1989),'01_Cad_Pecas'!$D$2:$D$5000,0)),"")))</f>
        <v/>
      </c>
      <c r="M1989" s="14">
        <f>IF(OR($J1989="",$L1989=""),"",IF($K1989="",0,$K1989)+$J1989*$L1989)</f>
        <v/>
      </c>
      <c r="N1989" s="14" t="n">
        <v>46206</v>
      </c>
      <c r="O1989" s="14" t="n">
        <v>302</v>
      </c>
      <c r="P1989" s="14" t="n"/>
      <c r="Q1989" s="14" t="n"/>
      <c r="R1989" s="14" t="n"/>
      <c r="S1989" s="14" t="n"/>
      <c r="T1989" s="14">
        <f>IF(OR($J1989="",$O1989=""),"",$O1989/$J1989)</f>
        <v/>
      </c>
      <c r="U1989" s="14" t="inlineStr">
        <is>
          <t>Concluído</t>
        </is>
      </c>
      <c r="V1989" s="14" t="n"/>
      <c r="W1989" s="14" t="n"/>
      <c r="X1989" s="14" t="n"/>
      <c r="Y1989" s="14" t="n"/>
      <c r="Z1989" s="14" t="n"/>
      <c r="AA1989" s="11" t="n"/>
      <c r="AB1989" s="14">
        <f>B1989&amp;"|"&amp;I1989</f>
        <v/>
      </c>
      <c r="AC1989">
        <f>IF($B1989="","","|"&amp;SUBSTITUTE(TRIM(SUBSTITUTE(SUBSTITUTE(SUBSTITUTE(SUBSTITUTE(SUBSTITUTE(SUBSTITUTE(SUBSTITUTE(SUBSTITUTE(SUBSTITUTE(SUBSTITUTE(SUBSTITUTE(SUBSTITUTE(SUBSTITUTE(SUBSTITUTE(TRIM($B1989&amp;""),CHAR(10)," "),CHAR(13)," "),"."," "),";"," "),","," "),"/"," "),"+"," "),"-"," "),"  "," "),"  "," "),"  "," "),"  "," "),"  "," "),"  "," "))," ","|")&amp;"|")</f>
        <v/>
      </c>
      <c r="AD1989">
        <f>TRIM($I1989&amp;"")</f>
        <v/>
      </c>
    </row>
    <row r="1990" ht="24" customHeight="1">
      <c r="A1990" s="9" t="n">
        <v>46206</v>
      </c>
      <c r="B1990" s="14" t="inlineStr">
        <is>
          <t>10210</t>
        </is>
      </c>
      <c r="C1990" s="14" t="n"/>
      <c r="D1990" s="14" t="inlineStr">
        <is>
          <t>11 USINAGEM</t>
        </is>
      </c>
      <c r="E1990" s="14" t="inlineStr">
        <is>
          <t>20014107</t>
        </is>
      </c>
      <c r="F1990" s="14" t="inlineStr">
        <is>
          <t>ENGRO MENOR 802X60X12 MDP - MESA DAKAR</t>
        </is>
      </c>
      <c r="G1990" s="14" t="inlineStr">
        <is>
          <t>11 USINAGEM</t>
        </is>
      </c>
      <c r="H1990" s="14" t="inlineStr">
        <is>
          <t>11 USINAGEM</t>
        </is>
      </c>
      <c r="I1990" s="9" t="inlineStr">
        <is>
          <t>11 USINAGEM</t>
        </is>
      </c>
      <c r="J1990" s="9" t="n">
        <v>280</v>
      </c>
      <c r="K1990" s="14">
        <f>IF($E1990="","",IFERROR(INDEX('01_Cad_Pecas'!$H$2:$H$5000,MATCH($E1990,'01_Cad_Pecas'!$D$2:$D$5000,0)),IFERROR(INDEX('01_Cad_Pecas'!$H$2:$H$5000,MATCH(VALUE($E1990),'01_Cad_Pecas'!$D$2:$D$5000,0)),"")))</f>
        <v/>
      </c>
      <c r="L1990" s="14">
        <f>IF($E1990="","",IFERROR(INDEX('01_Cad_Pecas'!$I$2:$I$5000,MATCH($E1990,'01_Cad_Pecas'!$D$2:$D$5000,0)),IFERROR(INDEX('01_Cad_Pecas'!$I$2:$I$5000,MATCH(VALUE($E1990),'01_Cad_Pecas'!$D$2:$D$5000,0)),"")))</f>
        <v/>
      </c>
      <c r="M1990" s="14">
        <f>IF(OR($J1990="",$L1990=""),"",IF($K1990="",0,$K1990)+$J1990*$L1990)</f>
        <v/>
      </c>
      <c r="N1990" s="14" t="n">
        <v>46206</v>
      </c>
      <c r="O1990" s="14" t="n">
        <v>280</v>
      </c>
      <c r="P1990" s="14" t="n"/>
      <c r="Q1990" s="14" t="n"/>
      <c r="R1990" s="14" t="n"/>
      <c r="S1990" s="14" t="n"/>
      <c r="T1990" s="14">
        <f>IF(OR($J1990="",$O1990=""),"",$O1990/$J1990)</f>
        <v/>
      </c>
      <c r="U1990" s="14" t="inlineStr">
        <is>
          <t>Concluído</t>
        </is>
      </c>
      <c r="V1990" s="14" t="n"/>
      <c r="W1990" s="14" t="n"/>
      <c r="X1990" s="14" t="n"/>
      <c r="Y1990" s="14" t="n"/>
      <c r="Z1990" s="14" t="n"/>
      <c r="AA1990" s="11" t="n"/>
      <c r="AB1990" s="14">
        <f>B1990&amp;"|"&amp;I1990</f>
        <v/>
      </c>
      <c r="AC1990">
        <f>IF($B1990="","","|"&amp;SUBSTITUTE(TRIM(SUBSTITUTE(SUBSTITUTE(SUBSTITUTE(SUBSTITUTE(SUBSTITUTE(SUBSTITUTE(SUBSTITUTE(SUBSTITUTE(SUBSTITUTE(SUBSTITUTE(SUBSTITUTE(SUBSTITUTE(SUBSTITUTE(SUBSTITUTE(TRIM($B1990&amp;""),CHAR(10)," "),CHAR(13)," "),"."," "),";"," "),","," "),"/"," "),"+"," "),"-"," "),"  "," "),"  "," "),"  "," "),"  "," "),"  "," "),"  "," "))," ","|")&amp;"|")</f>
        <v/>
      </c>
      <c r="AD1990">
        <f>TRIM($I1990&amp;"")</f>
        <v/>
      </c>
    </row>
    <row r="1991" ht="24" customHeight="1">
      <c r="A1991" s="9" t="n">
        <v>46206</v>
      </c>
      <c r="B1991" s="14" t="inlineStr">
        <is>
          <t>10210</t>
        </is>
      </c>
      <c r="C1991" s="14" t="n"/>
      <c r="D1991" s="14" t="inlineStr">
        <is>
          <t>11 USINAGEM</t>
        </is>
      </c>
      <c r="E1991" s="14" t="inlineStr">
        <is>
          <t>20014205</t>
        </is>
      </c>
      <c r="F1991" s="14" t="inlineStr">
        <is>
          <t>(1) TAMPO 1602X802X12 MDP - MESA DAKAR/MIAMI 1,60</t>
        </is>
      </c>
      <c r="G1991" s="14" t="inlineStr">
        <is>
          <t>11 USINAGEM</t>
        </is>
      </c>
      <c r="H1991" s="14" t="inlineStr">
        <is>
          <t>11 USINAGEM</t>
        </is>
      </c>
      <c r="I1991" s="9" t="inlineStr">
        <is>
          <t>11 USINAGEM</t>
        </is>
      </c>
      <c r="J1991" s="9" t="n">
        <v>90</v>
      </c>
      <c r="K1991" s="14">
        <f>IF($E1991="","",IFERROR(INDEX('01_Cad_Pecas'!$H$2:$H$5000,MATCH($E1991,'01_Cad_Pecas'!$D$2:$D$5000,0)),IFERROR(INDEX('01_Cad_Pecas'!$H$2:$H$5000,MATCH(VALUE($E1991),'01_Cad_Pecas'!$D$2:$D$5000,0)),"")))</f>
        <v/>
      </c>
      <c r="L1991" s="14">
        <f>IF($E1991="","",IFERROR(INDEX('01_Cad_Pecas'!$I$2:$I$5000,MATCH($E1991,'01_Cad_Pecas'!$D$2:$D$5000,0)),IFERROR(INDEX('01_Cad_Pecas'!$I$2:$I$5000,MATCH(VALUE($E1991),'01_Cad_Pecas'!$D$2:$D$5000,0)),"")))</f>
        <v/>
      </c>
      <c r="M1991" s="14">
        <f>IF(OR($J1991="",$L1991=""),"",IF($K1991="",0,$K1991)+$J1991*$L1991)</f>
        <v/>
      </c>
      <c r="N1991" s="14" t="n">
        <v>46209</v>
      </c>
      <c r="O1991" s="14" t="n">
        <v>90</v>
      </c>
      <c r="P1991" s="14" t="n"/>
      <c r="Q1991" s="14" t="n"/>
      <c r="R1991" s="14" t="n"/>
      <c r="S1991" s="14" t="n"/>
      <c r="T1991" s="14">
        <f>IF(OR($J1991="",$O1991=""),"",$O1991/$J1991)</f>
        <v/>
      </c>
      <c r="U1991" s="14" t="inlineStr">
        <is>
          <t>Concluído</t>
        </is>
      </c>
      <c r="V1991" s="14" t="n"/>
      <c r="W1991" s="14" t="n"/>
      <c r="X1991" s="14" t="n"/>
      <c r="Y1991" s="14" t="n"/>
      <c r="Z1991" s="14" t="n"/>
      <c r="AA1991" s="11" t="n"/>
      <c r="AB1991" s="14">
        <f>B1991&amp;"|"&amp;I1991</f>
        <v/>
      </c>
      <c r="AC1991">
        <f>IF($B1991="","","|"&amp;SUBSTITUTE(TRIM(SUBSTITUTE(SUBSTITUTE(SUBSTITUTE(SUBSTITUTE(SUBSTITUTE(SUBSTITUTE(SUBSTITUTE(SUBSTITUTE(SUBSTITUTE(SUBSTITUTE(SUBSTITUTE(SUBSTITUTE(SUBSTITUTE(SUBSTITUTE(TRIM($B1991&amp;""),CHAR(10)," "),CHAR(13)," "),"."," "),";"," "),","," "),"/"," "),"+"," "),"-"," "),"  "," "),"  "," "),"  "," "),"  "," "),"  "," "),"  "," "))," ","|")&amp;"|")</f>
        <v/>
      </c>
      <c r="AD1991">
        <f>TRIM($I1991&amp;"")</f>
        <v/>
      </c>
    </row>
    <row r="1992" ht="24" customHeight="1">
      <c r="A1992" s="9" t="n">
        <v>46206</v>
      </c>
      <c r="B1992" s="14" t="inlineStr">
        <is>
          <t>10210</t>
        </is>
      </c>
      <c r="C1992" s="14" t="n"/>
      <c r="D1992" s="14" t="inlineStr">
        <is>
          <t>11 USINAGEM</t>
        </is>
      </c>
      <c r="E1992" s="14" t="inlineStr">
        <is>
          <t>20014206</t>
        </is>
      </c>
      <c r="F1992" s="14" t="inlineStr">
        <is>
          <t>ENGRO MAIOR 1481X60X12 MDP - MESA DAKAR 1,36</t>
        </is>
      </c>
      <c r="G1992" s="14" t="inlineStr">
        <is>
          <t>11 USINAGEM</t>
        </is>
      </c>
      <c r="H1992" s="14" t="inlineStr">
        <is>
          <t>11 USINAGEM</t>
        </is>
      </c>
      <c r="I1992" s="9" t="inlineStr">
        <is>
          <t>11 USINAGEM</t>
        </is>
      </c>
      <c r="J1992" s="9" t="n">
        <v>180</v>
      </c>
      <c r="K1992" s="14">
        <f>IF($E1992="","",IFERROR(INDEX('01_Cad_Pecas'!$H$2:$H$5000,MATCH($E1992,'01_Cad_Pecas'!$D$2:$D$5000,0)),IFERROR(INDEX('01_Cad_Pecas'!$H$2:$H$5000,MATCH(VALUE($E1992),'01_Cad_Pecas'!$D$2:$D$5000,0)),"")))</f>
        <v/>
      </c>
      <c r="L1992" s="14">
        <f>IF($E1992="","",IFERROR(INDEX('01_Cad_Pecas'!$I$2:$I$5000,MATCH($E1992,'01_Cad_Pecas'!$D$2:$D$5000,0)),IFERROR(INDEX('01_Cad_Pecas'!$I$2:$I$5000,MATCH(VALUE($E1992),'01_Cad_Pecas'!$D$2:$D$5000,0)),"")))</f>
        <v/>
      </c>
      <c r="M1992" s="14">
        <f>IF(OR($J1992="",$L1992=""),"",IF($K1992="",0,$K1992)+$J1992*$L1992)</f>
        <v/>
      </c>
      <c r="N1992" s="14" t="n">
        <v>46206</v>
      </c>
      <c r="O1992" s="14" t="n">
        <v>180</v>
      </c>
      <c r="P1992" s="14" t="n"/>
      <c r="Q1992" s="14" t="n"/>
      <c r="R1992" s="14" t="n"/>
      <c r="S1992" s="14" t="n"/>
      <c r="T1992" s="14">
        <f>IF(OR($J1992="",$O1992=""),"",$O1992/$J1992)</f>
        <v/>
      </c>
      <c r="U1992" s="14" t="inlineStr">
        <is>
          <t>Concluído</t>
        </is>
      </c>
      <c r="V1992" s="14" t="n"/>
      <c r="W1992" s="14" t="n"/>
      <c r="X1992" s="14" t="n"/>
      <c r="Y1992" s="14" t="n"/>
      <c r="Z1992" s="14" t="n"/>
      <c r="AA1992" s="11" t="n"/>
      <c r="AB1992" s="14">
        <f>B1992&amp;"|"&amp;I1992</f>
        <v/>
      </c>
      <c r="AC1992">
        <f>IF($B1992="","","|"&amp;SUBSTITUTE(TRIM(SUBSTITUTE(SUBSTITUTE(SUBSTITUTE(SUBSTITUTE(SUBSTITUTE(SUBSTITUTE(SUBSTITUTE(SUBSTITUTE(SUBSTITUTE(SUBSTITUTE(SUBSTITUTE(SUBSTITUTE(SUBSTITUTE(SUBSTITUTE(TRIM($B1992&amp;""),CHAR(10)," "),CHAR(13)," "),"."," "),";"," "),","," "),"/"," "),"+"," "),"-"," "),"  "," "),"  "," "),"  "," "),"  "," "),"  "," "),"  "," "))," ","|")&amp;"|")</f>
        <v/>
      </c>
      <c r="AD1992">
        <f>TRIM($I1992&amp;"")</f>
        <v/>
      </c>
    </row>
    <row r="1993" ht="24" customHeight="1">
      <c r="A1993" s="9" t="n">
        <v>46206</v>
      </c>
      <c r="B1993" s="14" t="inlineStr">
        <is>
          <t>10210</t>
        </is>
      </c>
      <c r="C1993" s="14" t="n"/>
      <c r="D1993" s="14" t="inlineStr">
        <is>
          <t>11 USINAGEM</t>
        </is>
      </c>
      <c r="E1993" s="14" t="inlineStr">
        <is>
          <t>20014305</t>
        </is>
      </c>
      <c r="F1993" s="14" t="inlineStr">
        <is>
          <t>(1) TAMPO 1202X802X12 MDP - MESA DAKAR/MIAMI 1,20</t>
        </is>
      </c>
      <c r="G1993" s="14" t="inlineStr">
        <is>
          <t>11 USINAGEM</t>
        </is>
      </c>
      <c r="H1993" s="14" t="inlineStr">
        <is>
          <t>11 USINAGEM</t>
        </is>
      </c>
      <c r="I1993" s="9" t="inlineStr">
        <is>
          <t>11 USINAGEM</t>
        </is>
      </c>
      <c r="J1993" s="9" t="n">
        <v>50</v>
      </c>
      <c r="K1993" s="14">
        <f>IF($E1993="","",IFERROR(INDEX('01_Cad_Pecas'!$H$2:$H$5000,MATCH($E1993,'01_Cad_Pecas'!$D$2:$D$5000,0)),IFERROR(INDEX('01_Cad_Pecas'!$H$2:$H$5000,MATCH(VALUE($E1993),'01_Cad_Pecas'!$D$2:$D$5000,0)),"")))</f>
        <v/>
      </c>
      <c r="L1993" s="14">
        <f>IF($E1993="","",IFERROR(INDEX('01_Cad_Pecas'!$I$2:$I$5000,MATCH($E1993,'01_Cad_Pecas'!$D$2:$D$5000,0)),IFERROR(INDEX('01_Cad_Pecas'!$I$2:$I$5000,MATCH(VALUE($E1993),'01_Cad_Pecas'!$D$2:$D$5000,0)),"")))</f>
        <v/>
      </c>
      <c r="M1993" s="14">
        <f>IF(OR($J1993="",$L1993=""),"",IF($K1993="",0,$K1993)+$J1993*$L1993)</f>
        <v/>
      </c>
      <c r="N1993" s="14" t="n">
        <v>46206</v>
      </c>
      <c r="O1993" s="14" t="n">
        <v>50</v>
      </c>
      <c r="P1993" s="14" t="n"/>
      <c r="Q1993" s="14" t="n"/>
      <c r="R1993" s="14" t="n"/>
      <c r="S1993" s="14" t="n"/>
      <c r="T1993" s="14">
        <f>IF(OR($J1993="",$O1993=""),"",$O1993/$J1993)</f>
        <v/>
      </c>
      <c r="U1993" s="14" t="inlineStr">
        <is>
          <t>Concluído</t>
        </is>
      </c>
      <c r="V1993" s="14" t="n"/>
      <c r="W1993" s="14" t="n"/>
      <c r="X1993" s="14" t="n"/>
      <c r="Y1993" s="14" t="n"/>
      <c r="Z1993" s="14" t="n"/>
      <c r="AA1993" s="11" t="n"/>
      <c r="AB1993" s="14">
        <f>B1993&amp;"|"&amp;I1993</f>
        <v/>
      </c>
      <c r="AC1993">
        <f>IF($B1993="","","|"&amp;SUBSTITUTE(TRIM(SUBSTITUTE(SUBSTITUTE(SUBSTITUTE(SUBSTITUTE(SUBSTITUTE(SUBSTITUTE(SUBSTITUTE(SUBSTITUTE(SUBSTITUTE(SUBSTITUTE(SUBSTITUTE(SUBSTITUTE(SUBSTITUTE(SUBSTITUTE(TRIM($B1993&amp;""),CHAR(10)," "),CHAR(13)," "),"."," "),";"," "),","," "),"/"," "),"+"," "),"-"," "),"  "," "),"  "," "),"  "," "),"  "," "),"  "," "),"  "," "))," ","|")&amp;"|")</f>
        <v/>
      </c>
      <c r="AD1993">
        <f>TRIM($I1993&amp;"")</f>
        <v/>
      </c>
    </row>
    <row r="1994" ht="24" customHeight="1">
      <c r="A1994" s="9" t="n">
        <v>46206</v>
      </c>
      <c r="B1994" s="14" t="inlineStr">
        <is>
          <t>10210</t>
        </is>
      </c>
      <c r="C1994" s="14" t="n"/>
      <c r="D1994" s="14" t="inlineStr">
        <is>
          <t>11 USINAGEM</t>
        </is>
      </c>
      <c r="E1994" s="14" t="inlineStr">
        <is>
          <t>20014306</t>
        </is>
      </c>
      <c r="F1994" s="14" t="inlineStr">
        <is>
          <t>ENGRO MAIOR 1080X60X12 MDP - MESA DAKAR 1,20</t>
        </is>
      </c>
      <c r="G1994" s="14" t="inlineStr">
        <is>
          <t>11 USINAGEM</t>
        </is>
      </c>
      <c r="H1994" s="14" t="inlineStr">
        <is>
          <t>11 USINAGEM</t>
        </is>
      </c>
      <c r="I1994" s="9" t="inlineStr">
        <is>
          <t>11 USINAGEM</t>
        </is>
      </c>
      <c r="J1994" s="9" t="n">
        <v>100</v>
      </c>
      <c r="K1994" s="14">
        <f>IF($E1994="","",IFERROR(INDEX('01_Cad_Pecas'!$H$2:$H$5000,MATCH($E1994,'01_Cad_Pecas'!$D$2:$D$5000,0)),IFERROR(INDEX('01_Cad_Pecas'!$H$2:$H$5000,MATCH(VALUE($E1994),'01_Cad_Pecas'!$D$2:$D$5000,0)),"")))</f>
        <v/>
      </c>
      <c r="L1994" s="14">
        <f>IF($E1994="","",IFERROR(INDEX('01_Cad_Pecas'!$I$2:$I$5000,MATCH($E1994,'01_Cad_Pecas'!$D$2:$D$5000,0)),IFERROR(INDEX('01_Cad_Pecas'!$I$2:$I$5000,MATCH(VALUE($E1994),'01_Cad_Pecas'!$D$2:$D$5000,0)),"")))</f>
        <v/>
      </c>
      <c r="M1994" s="14">
        <f>IF(OR($J1994="",$L1994=""),"",IF($K1994="",0,$K1994)+$J1994*$L1994)</f>
        <v/>
      </c>
      <c r="N1994" s="14" t="n">
        <v>46206</v>
      </c>
      <c r="O1994" s="14" t="n">
        <v>100</v>
      </c>
      <c r="P1994" s="14" t="n"/>
      <c r="Q1994" s="14" t="n"/>
      <c r="R1994" s="14" t="n"/>
      <c r="S1994" s="14" t="n"/>
      <c r="T1994" s="14">
        <f>IF(OR($J1994="",$O1994=""),"",$O1994/$J1994)</f>
        <v/>
      </c>
      <c r="U1994" s="14" t="inlineStr">
        <is>
          <t>Concluído</t>
        </is>
      </c>
      <c r="V1994" s="14" t="n"/>
      <c r="W1994" s="14" t="n"/>
      <c r="X1994" s="14" t="n"/>
      <c r="Y1994" s="14" t="n"/>
      <c r="Z1994" s="14" t="n"/>
      <c r="AA1994" s="11" t="n"/>
      <c r="AB1994" s="14">
        <f>B1994&amp;"|"&amp;I1994</f>
        <v/>
      </c>
      <c r="AC1994">
        <f>IF($B1994="","","|"&amp;SUBSTITUTE(TRIM(SUBSTITUTE(SUBSTITUTE(SUBSTITUTE(SUBSTITUTE(SUBSTITUTE(SUBSTITUTE(SUBSTITUTE(SUBSTITUTE(SUBSTITUTE(SUBSTITUTE(SUBSTITUTE(SUBSTITUTE(SUBSTITUTE(SUBSTITUTE(TRIM($B1994&amp;""),CHAR(10)," "),CHAR(13)," "),"."," "),";"," "),","," "),"/"," "),"+"," "),"-"," "),"  "," "),"  "," "),"  "," "),"  "," "),"  "," "),"  "," "))," ","|")&amp;"|")</f>
        <v/>
      </c>
      <c r="AD1994">
        <f>TRIM($I1994&amp;"")</f>
        <v/>
      </c>
    </row>
    <row r="1995" ht="24" customHeight="1">
      <c r="A1995" s="9" t="n">
        <v>46206</v>
      </c>
      <c r="B1995" s="14" t="inlineStr">
        <is>
          <t>10210</t>
        </is>
      </c>
      <c r="C1995" s="14" t="n"/>
      <c r="D1995" s="14" t="inlineStr">
        <is>
          <t>11 USINAGEM</t>
        </is>
      </c>
      <c r="E1995" s="14" t="inlineStr">
        <is>
          <t>20031206</t>
        </is>
      </c>
      <c r="F1995" s="14" t="inlineStr">
        <is>
          <t>(3) TRAV MENOR 614(624)X100X15 MDP-NOVA YORK 1,20</t>
        </is>
      </c>
      <c r="G1995" s="14" t="inlineStr">
        <is>
          <t>11 USINAGEM</t>
        </is>
      </c>
      <c r="H1995" s="14" t="inlineStr">
        <is>
          <t>11 USINAGEM</t>
        </is>
      </c>
      <c r="I1995" s="9" t="inlineStr">
        <is>
          <t>11 USINAGEM</t>
        </is>
      </c>
      <c r="J1995" s="9" t="n">
        <v>6</v>
      </c>
      <c r="K1995" s="14">
        <f>IF($E1995="","",IFERROR(INDEX('01_Cad_Pecas'!$H$2:$H$5000,MATCH($E1995,'01_Cad_Pecas'!$D$2:$D$5000,0)),IFERROR(INDEX('01_Cad_Pecas'!$H$2:$H$5000,MATCH(VALUE($E1995),'01_Cad_Pecas'!$D$2:$D$5000,0)),"")))</f>
        <v/>
      </c>
      <c r="L1995" s="14">
        <f>IF($E1995="","",IFERROR(INDEX('01_Cad_Pecas'!$I$2:$I$5000,MATCH($E1995,'01_Cad_Pecas'!$D$2:$D$5000,0)),IFERROR(INDEX('01_Cad_Pecas'!$I$2:$I$5000,MATCH(VALUE($E1995),'01_Cad_Pecas'!$D$2:$D$5000,0)),"")))</f>
        <v/>
      </c>
      <c r="M1995" s="14">
        <f>IF(OR($J1995="",$L1995=""),"",IF($K1995="",0,$K1995)+$J1995*$L1995)</f>
        <v/>
      </c>
      <c r="N1995" s="14" t="n">
        <v>46206</v>
      </c>
      <c r="O1995" s="14" t="n">
        <v>6</v>
      </c>
      <c r="P1995" s="14" t="n"/>
      <c r="Q1995" s="14" t="n"/>
      <c r="R1995" s="14" t="n"/>
      <c r="S1995" s="14" t="n"/>
      <c r="T1995" s="14">
        <f>IF(OR($J1995="",$O1995=""),"",$O1995/$J1995)</f>
        <v/>
      </c>
      <c r="U1995" s="14" t="inlineStr">
        <is>
          <t>Concluído</t>
        </is>
      </c>
      <c r="V1995" s="14" t="n"/>
      <c r="W1995" s="14" t="n"/>
      <c r="X1995" s="14" t="n"/>
      <c r="Y1995" s="14" t="n"/>
      <c r="Z1995" s="14" t="n"/>
      <c r="AA1995" s="11" t="n"/>
      <c r="AB1995" s="14">
        <f>B1995&amp;"|"&amp;I1995</f>
        <v/>
      </c>
      <c r="AC1995">
        <f>IF($B1995="","","|"&amp;SUBSTITUTE(TRIM(SUBSTITUTE(SUBSTITUTE(SUBSTITUTE(SUBSTITUTE(SUBSTITUTE(SUBSTITUTE(SUBSTITUTE(SUBSTITUTE(SUBSTITUTE(SUBSTITUTE(SUBSTITUTE(SUBSTITUTE(SUBSTITUTE(SUBSTITUTE(TRIM($B1995&amp;""),CHAR(10)," "),CHAR(13)," "),"."," "),";"," "),","," "),"/"," "),"+"," "),"-"," "),"  "," "),"  "," "),"  "," "),"  "," "),"  "," "),"  "," "))," ","|")&amp;"|")</f>
        <v/>
      </c>
      <c r="AD1995">
        <f>TRIM($I1995&amp;"")</f>
        <v/>
      </c>
    </row>
    <row r="1996" ht="24" customHeight="1">
      <c r="A1996" s="9" t="n">
        <v>46206</v>
      </c>
      <c r="B1996" s="14" t="inlineStr">
        <is>
          <t>10210</t>
        </is>
      </c>
      <c r="C1996" s="14" t="n"/>
      <c r="D1996" s="14" t="inlineStr">
        <is>
          <t>11 USINAGEM</t>
        </is>
      </c>
      <c r="E1996" s="14" t="inlineStr">
        <is>
          <t>20031605</t>
        </is>
      </c>
      <c r="F1996" s="14" t="inlineStr">
        <is>
          <t>(2)TRAV MAIOR 1342(1352)X100X15 MDP-NOVA YORK 1,60</t>
        </is>
      </c>
      <c r="G1996" s="14" t="inlineStr">
        <is>
          <t>11 USINAGEM</t>
        </is>
      </c>
      <c r="H1996" s="14" t="inlineStr">
        <is>
          <t>11 USINAGEM</t>
        </is>
      </c>
      <c r="I1996" s="9" t="inlineStr">
        <is>
          <t>11 USINAGEM</t>
        </is>
      </c>
      <c r="J1996" s="9" t="n">
        <v>6</v>
      </c>
      <c r="K1996" s="14">
        <f>IF($E1996="","",IFERROR(INDEX('01_Cad_Pecas'!$H$2:$H$5000,MATCH($E1996,'01_Cad_Pecas'!$D$2:$D$5000,0)),IFERROR(INDEX('01_Cad_Pecas'!$H$2:$H$5000,MATCH(VALUE($E1996),'01_Cad_Pecas'!$D$2:$D$5000,0)),"")))</f>
        <v/>
      </c>
      <c r="L1996" s="14">
        <f>IF($E1996="","",IFERROR(INDEX('01_Cad_Pecas'!$I$2:$I$5000,MATCH($E1996,'01_Cad_Pecas'!$D$2:$D$5000,0)),IFERROR(INDEX('01_Cad_Pecas'!$I$2:$I$5000,MATCH(VALUE($E1996),'01_Cad_Pecas'!$D$2:$D$5000,0)),"")))</f>
        <v/>
      </c>
      <c r="M1996" s="14">
        <f>IF(OR($J1996="",$L1996=""),"",IF($K1996="",0,$K1996)+$J1996*$L1996)</f>
        <v/>
      </c>
      <c r="N1996" s="14" t="n">
        <v>46206</v>
      </c>
      <c r="O1996" s="14" t="n">
        <v>6</v>
      </c>
      <c r="P1996" s="14" t="n"/>
      <c r="Q1996" s="14" t="n"/>
      <c r="R1996" s="14" t="n"/>
      <c r="S1996" s="14" t="n"/>
      <c r="T1996" s="14">
        <f>IF(OR($J1996="",$O1996=""),"",$O1996/$J1996)</f>
        <v/>
      </c>
      <c r="U1996" s="14" t="inlineStr">
        <is>
          <t>Concluído</t>
        </is>
      </c>
      <c r="V1996" s="14" t="n"/>
      <c r="W1996" s="14" t="n"/>
      <c r="X1996" s="14" t="n"/>
      <c r="Y1996" s="14" t="n"/>
      <c r="Z1996" s="14" t="n"/>
      <c r="AA1996" s="11" t="n"/>
      <c r="AB1996" s="14">
        <f>B1996&amp;"|"&amp;I1996</f>
        <v/>
      </c>
      <c r="AC1996">
        <f>IF($B1996="","","|"&amp;SUBSTITUTE(TRIM(SUBSTITUTE(SUBSTITUTE(SUBSTITUTE(SUBSTITUTE(SUBSTITUTE(SUBSTITUTE(SUBSTITUTE(SUBSTITUTE(SUBSTITUTE(SUBSTITUTE(SUBSTITUTE(SUBSTITUTE(SUBSTITUTE(SUBSTITUTE(TRIM($B1996&amp;""),CHAR(10)," "),CHAR(13)," "),"."," "),";"," "),","," "),"/"," "),"+"," "),"-"," "),"  "," "),"  "," "),"  "," "),"  "," "),"  "," "),"  "," "))," ","|")&amp;"|")</f>
        <v/>
      </c>
      <c r="AD1996">
        <f>TRIM($I1996&amp;"")</f>
        <v/>
      </c>
    </row>
    <row r="1997" ht="24" customHeight="1">
      <c r="A1997" s="9" t="n">
        <v>46206</v>
      </c>
      <c r="B1997" s="14" t="inlineStr">
        <is>
          <t>10210</t>
        </is>
      </c>
      <c r="C1997" s="14" t="n"/>
      <c r="D1997" s="14" t="inlineStr">
        <is>
          <t>11 USINAGEM</t>
        </is>
      </c>
      <c r="E1997" s="14" t="inlineStr">
        <is>
          <t>30080004</t>
        </is>
      </c>
      <c r="F1997" s="14" t="inlineStr">
        <is>
          <t>(6)TRAV. MAIOR 1320X65 (135)X15 MDP-AMST.1,36X1,36</t>
        </is>
      </c>
      <c r="G1997" s="14" t="inlineStr">
        <is>
          <t>11 USINAGEM</t>
        </is>
      </c>
      <c r="H1997" s="14" t="inlineStr">
        <is>
          <t>11 USINAGEM</t>
        </is>
      </c>
      <c r="I1997" s="9" t="inlineStr">
        <is>
          <t>11 USINAGEM</t>
        </is>
      </c>
      <c r="J1997" s="9" t="n">
        <v>86</v>
      </c>
      <c r="K1997" s="14">
        <f>IF($E1997="","",IFERROR(INDEX('01_Cad_Pecas'!$H$2:$H$5000,MATCH($E1997,'01_Cad_Pecas'!$D$2:$D$5000,0)),IFERROR(INDEX('01_Cad_Pecas'!$H$2:$H$5000,MATCH(VALUE($E1997),'01_Cad_Pecas'!$D$2:$D$5000,0)),"")))</f>
        <v/>
      </c>
      <c r="L1997" s="14">
        <f>IF($E1997="","",IFERROR(INDEX('01_Cad_Pecas'!$I$2:$I$5000,MATCH($E1997,'01_Cad_Pecas'!$D$2:$D$5000,0)),IFERROR(INDEX('01_Cad_Pecas'!$I$2:$I$5000,MATCH(VALUE($E1997),'01_Cad_Pecas'!$D$2:$D$5000,0)),"")))</f>
        <v/>
      </c>
      <c r="M1997" s="14">
        <f>IF(OR($J1997="",$L1997=""),"",IF($K1997="",0,$K1997)+$J1997*$L1997)</f>
        <v/>
      </c>
      <c r="N1997" s="14" t="n">
        <v>46206</v>
      </c>
      <c r="O1997" s="14" t="n">
        <v>86</v>
      </c>
      <c r="P1997" s="14" t="n"/>
      <c r="Q1997" s="14" t="n"/>
      <c r="R1997" s="14" t="n"/>
      <c r="S1997" s="14" t="n"/>
      <c r="T1997" s="14">
        <f>IF(OR($J1997="",$O1997=""),"",$O1997/$J1997)</f>
        <v/>
      </c>
      <c r="U1997" s="14" t="inlineStr">
        <is>
          <t>Concluído</t>
        </is>
      </c>
      <c r="V1997" s="14" t="n"/>
      <c r="W1997" s="14" t="n"/>
      <c r="X1997" s="14" t="n"/>
      <c r="Y1997" s="14" t="n"/>
      <c r="Z1997" s="14" t="n"/>
      <c r="AA1997" s="11" t="n"/>
      <c r="AB1997" s="14">
        <f>B1997&amp;"|"&amp;I1997</f>
        <v/>
      </c>
      <c r="AC1997">
        <f>IF($B1997="","","|"&amp;SUBSTITUTE(TRIM(SUBSTITUTE(SUBSTITUTE(SUBSTITUTE(SUBSTITUTE(SUBSTITUTE(SUBSTITUTE(SUBSTITUTE(SUBSTITUTE(SUBSTITUTE(SUBSTITUTE(SUBSTITUTE(SUBSTITUTE(SUBSTITUTE(SUBSTITUTE(TRIM($B1997&amp;""),CHAR(10)," "),CHAR(13)," "),"."," "),";"," "),","," "),"/"," "),"+"," "),"-"," "),"  "," "),"  "," "),"  "," "),"  "," "),"  "," "),"  "," "))," ","|")&amp;"|")</f>
        <v/>
      </c>
      <c r="AD1997">
        <f>TRIM($I1997&amp;"")</f>
        <v/>
      </c>
    </row>
    <row r="1998" ht="24" customHeight="1">
      <c r="A1998" s="9" t="n">
        <v>46206</v>
      </c>
      <c r="B1998" s="14" t="inlineStr">
        <is>
          <t>10210</t>
        </is>
      </c>
      <c r="C1998" s="14" t="n"/>
      <c r="D1998" s="14" t="inlineStr">
        <is>
          <t>11 USINAGEM</t>
        </is>
      </c>
      <c r="E1998" s="14" t="inlineStr">
        <is>
          <t>20019002</t>
        </is>
      </c>
      <c r="F1998" s="14" t="inlineStr">
        <is>
          <t>FUNDO RIPADO 751X446X12 MDF - MESA SANTIAGO</t>
        </is>
      </c>
      <c r="G1998" s="14" t="inlineStr">
        <is>
          <t>11 USINAGEM</t>
        </is>
      </c>
      <c r="H1998" s="14" t="inlineStr">
        <is>
          <t>11 USINAGEM</t>
        </is>
      </c>
      <c r="I1998" s="9" t="inlineStr">
        <is>
          <t>11 USINAGEM</t>
        </is>
      </c>
      <c r="J1998" s="9" t="n">
        <v>80</v>
      </c>
      <c r="K1998" s="14">
        <f>IF($E1998="","",IFERROR(INDEX('01_Cad_Pecas'!$H$2:$H$5000,MATCH($E1998,'01_Cad_Pecas'!$D$2:$D$5000,0)),IFERROR(INDEX('01_Cad_Pecas'!$H$2:$H$5000,MATCH(VALUE($E1998),'01_Cad_Pecas'!$D$2:$D$5000,0)),"")))</f>
        <v/>
      </c>
      <c r="L1998" s="14">
        <f>IF($E1998="","",IFERROR(INDEX('01_Cad_Pecas'!$I$2:$I$5000,MATCH($E1998,'01_Cad_Pecas'!$D$2:$D$5000,0)),IFERROR(INDEX('01_Cad_Pecas'!$I$2:$I$5000,MATCH(VALUE($E1998),'01_Cad_Pecas'!$D$2:$D$5000,0)),"")))</f>
        <v/>
      </c>
      <c r="M1998" s="14">
        <f>IF(OR($J1998="",$L1998=""),"",IF($K1998="",0,$K1998)+$J1998*$L1998)</f>
        <v/>
      </c>
      <c r="N1998" s="14" t="n">
        <v>46206</v>
      </c>
      <c r="O1998" s="14" t="n">
        <v>80</v>
      </c>
      <c r="P1998" s="14" t="n"/>
      <c r="Q1998" s="14" t="n"/>
      <c r="R1998" s="14" t="n"/>
      <c r="S1998" s="14" t="n"/>
      <c r="T1998" s="14">
        <f>IF(OR($J1998="",$O1998=""),"",$O1998/$J1998)</f>
        <v/>
      </c>
      <c r="U1998" s="14" t="inlineStr">
        <is>
          <t>Concluído</t>
        </is>
      </c>
      <c r="V1998" s="14" t="n"/>
      <c r="W1998" s="14" t="n"/>
      <c r="X1998" s="14" t="n"/>
      <c r="Y1998" s="14" t="n"/>
      <c r="Z1998" s="14" t="n"/>
      <c r="AA1998" s="11" t="n"/>
      <c r="AB1998" s="14">
        <f>B1998&amp;"|"&amp;I1998</f>
        <v/>
      </c>
      <c r="AC1998">
        <f>IF($B1998="","","|"&amp;SUBSTITUTE(TRIM(SUBSTITUTE(SUBSTITUTE(SUBSTITUTE(SUBSTITUTE(SUBSTITUTE(SUBSTITUTE(SUBSTITUTE(SUBSTITUTE(SUBSTITUTE(SUBSTITUTE(SUBSTITUTE(SUBSTITUTE(SUBSTITUTE(SUBSTITUTE(TRIM($B1998&amp;""),CHAR(10)," "),CHAR(13)," "),"."," "),";"," "),","," "),"/"," "),"+"," "),"-"," "),"  "," "),"  "," "),"  "," "),"  "," "),"  "," "),"  "," "))," ","|")&amp;"|")</f>
        <v/>
      </c>
      <c r="AD1998">
        <f>TRIM($I1998&amp;"")</f>
        <v/>
      </c>
    </row>
    <row r="1999" ht="24" customHeight="1">
      <c r="A1999" s="9" t="n">
        <v>46206</v>
      </c>
      <c r="B1999" s="14" t="inlineStr">
        <is>
          <t>10210</t>
        </is>
      </c>
      <c r="C1999" s="14" t="n"/>
      <c r="D1999" s="14" t="inlineStr">
        <is>
          <t>11 USINAGEM</t>
        </is>
      </c>
      <c r="E1999" s="14" t="inlineStr">
        <is>
          <t>20019005</t>
        </is>
      </c>
      <c r="F1999" s="14" t="inlineStr">
        <is>
          <t>RIPA 751X70X12 MDF - MESA SANTIAGO</t>
        </is>
      </c>
      <c r="G1999" s="14" t="inlineStr">
        <is>
          <t>11 USINAGEM</t>
        </is>
      </c>
      <c r="H1999" s="14" t="inlineStr">
        <is>
          <t>11 USINAGEM</t>
        </is>
      </c>
      <c r="I1999" s="9" t="inlineStr">
        <is>
          <t>11 USINAGEM</t>
        </is>
      </c>
      <c r="J1999" s="9" t="n">
        <v>436</v>
      </c>
      <c r="K1999" s="14">
        <f>IF($E1999="","",IFERROR(INDEX('01_Cad_Pecas'!$H$2:$H$5000,MATCH($E1999,'01_Cad_Pecas'!$D$2:$D$5000,0)),IFERROR(INDEX('01_Cad_Pecas'!$H$2:$H$5000,MATCH(VALUE($E1999),'01_Cad_Pecas'!$D$2:$D$5000,0)),"")))</f>
        <v/>
      </c>
      <c r="L1999" s="14">
        <f>IF($E1999="","",IFERROR(INDEX('01_Cad_Pecas'!$I$2:$I$5000,MATCH($E1999,'01_Cad_Pecas'!$D$2:$D$5000,0)),IFERROR(INDEX('01_Cad_Pecas'!$I$2:$I$5000,MATCH(VALUE($E1999),'01_Cad_Pecas'!$D$2:$D$5000,0)),"")))</f>
        <v/>
      </c>
      <c r="M1999" s="14">
        <f>IF(OR($J1999="",$L1999=""),"",IF($K1999="",0,$K1999)+$J1999*$L1999)</f>
        <v/>
      </c>
      <c r="N1999" s="14" t="n">
        <v>46206</v>
      </c>
      <c r="O1999" s="14" t="n">
        <v>436</v>
      </c>
      <c r="P1999" s="14" t="n"/>
      <c r="Q1999" s="14" t="n"/>
      <c r="R1999" s="14" t="n"/>
      <c r="S1999" s="14" t="n"/>
      <c r="T1999" s="14">
        <f>IF(OR($J1999="",$O1999=""),"",$O1999/$J1999)</f>
        <v/>
      </c>
      <c r="U1999" s="14" t="inlineStr">
        <is>
          <t>Concluído</t>
        </is>
      </c>
      <c r="V1999" s="14" t="n"/>
      <c r="W1999" s="14" t="n"/>
      <c r="X1999" s="14" t="n"/>
      <c r="Y1999" s="14" t="n"/>
      <c r="Z1999" s="14" t="n"/>
      <c r="AA1999" s="11" t="n"/>
      <c r="AB1999" s="14">
        <f>B1999&amp;"|"&amp;I1999</f>
        <v/>
      </c>
      <c r="AC1999">
        <f>IF($B1999="","","|"&amp;SUBSTITUTE(TRIM(SUBSTITUTE(SUBSTITUTE(SUBSTITUTE(SUBSTITUTE(SUBSTITUTE(SUBSTITUTE(SUBSTITUTE(SUBSTITUTE(SUBSTITUTE(SUBSTITUTE(SUBSTITUTE(SUBSTITUTE(SUBSTITUTE(SUBSTITUTE(TRIM($B1999&amp;""),CHAR(10)," "),CHAR(13)," "),"."," "),";"," "),","," "),"/"," "),"+"," "),"-"," "),"  "," "),"  "," "),"  "," "),"  "," "),"  "," "),"  "," "))," ","|")&amp;"|")</f>
        <v/>
      </c>
      <c r="AD1999">
        <f>TRIM($I1999&amp;"")</f>
        <v/>
      </c>
    </row>
    <row r="2000" ht="24" customHeight="1">
      <c r="A2000" s="9" t="n">
        <v>46206</v>
      </c>
      <c r="B2000" s="14" t="inlineStr">
        <is>
          <t>10210</t>
        </is>
      </c>
      <c r="C2000" s="14" t="n"/>
      <c r="D2000" s="14" t="inlineStr">
        <is>
          <t>11 USINAGEM</t>
        </is>
      </c>
      <c r="E2000" s="14" t="inlineStr">
        <is>
          <t>20019602</t>
        </is>
      </c>
      <c r="F2000" s="14" t="inlineStr">
        <is>
          <t>FUNDO RIPADO 751X546X12 MDF - MESA SANTIAGO 1,36</t>
        </is>
      </c>
      <c r="G2000" s="14" t="inlineStr">
        <is>
          <t>11 USINAGEM</t>
        </is>
      </c>
      <c r="H2000" s="14" t="inlineStr">
        <is>
          <t>11 USINAGEM</t>
        </is>
      </c>
      <c r="I2000" s="9" t="inlineStr">
        <is>
          <t>11 USINAGEM</t>
        </is>
      </c>
      <c r="J2000" s="9" t="n">
        <v>6</v>
      </c>
      <c r="K2000" s="14">
        <f>IF($E2000="","",IFERROR(INDEX('01_Cad_Pecas'!$H$2:$H$5000,MATCH($E2000,'01_Cad_Pecas'!$D$2:$D$5000,0)),IFERROR(INDEX('01_Cad_Pecas'!$H$2:$H$5000,MATCH(VALUE($E2000),'01_Cad_Pecas'!$D$2:$D$5000,0)),"")))</f>
        <v/>
      </c>
      <c r="L2000" s="14">
        <f>IF($E2000="","",IFERROR(INDEX('01_Cad_Pecas'!$I$2:$I$5000,MATCH($E2000,'01_Cad_Pecas'!$D$2:$D$5000,0)),IFERROR(INDEX('01_Cad_Pecas'!$I$2:$I$5000,MATCH(VALUE($E2000),'01_Cad_Pecas'!$D$2:$D$5000,0)),"")))</f>
        <v/>
      </c>
      <c r="M2000" s="14">
        <f>IF(OR($J2000="",$L2000=""),"",IF($K2000="",0,$K2000)+$J2000*$L2000)</f>
        <v/>
      </c>
      <c r="N2000" s="14" t="n">
        <v>46206</v>
      </c>
      <c r="O2000" s="14" t="n">
        <v>6</v>
      </c>
      <c r="P2000" s="14" t="n"/>
      <c r="Q2000" s="14" t="n"/>
      <c r="R2000" s="14" t="n"/>
      <c r="S2000" s="14" t="n"/>
      <c r="T2000" s="14">
        <f>IF(OR($J2000="",$O2000=""),"",$O2000/$J2000)</f>
        <v/>
      </c>
      <c r="U2000" s="14" t="inlineStr">
        <is>
          <t>Concluído</t>
        </is>
      </c>
      <c r="V2000" s="14" t="n"/>
      <c r="W2000" s="14" t="n"/>
      <c r="X2000" s="14" t="n"/>
      <c r="Y2000" s="14" t="n"/>
      <c r="Z2000" s="14" t="n"/>
      <c r="AA2000" s="11" t="n"/>
      <c r="AB2000" s="14">
        <f>B2000&amp;"|"&amp;I2000</f>
        <v/>
      </c>
      <c r="AC2000">
        <f>IF($B2000="","","|"&amp;SUBSTITUTE(TRIM(SUBSTITUTE(SUBSTITUTE(SUBSTITUTE(SUBSTITUTE(SUBSTITUTE(SUBSTITUTE(SUBSTITUTE(SUBSTITUTE(SUBSTITUTE(SUBSTITUTE(SUBSTITUTE(SUBSTITUTE(SUBSTITUTE(SUBSTITUTE(TRIM($B2000&amp;""),CHAR(10)," "),CHAR(13)," "),"."," "),";"," "),","," "),"/"," "),"+"," "),"-"," "),"  "," "),"  "," "),"  "," "),"  "," "),"  "," "),"  "," "))," ","|")&amp;"|")</f>
        <v/>
      </c>
      <c r="AD2000">
        <f>TRIM($I2000&amp;"")</f>
        <v/>
      </c>
    </row>
    <row r="2001" ht="24" customHeight="1">
      <c r="A2001" s="9" t="n">
        <v>46206</v>
      </c>
      <c r="B2001" s="14" t="inlineStr">
        <is>
          <t>10210</t>
        </is>
      </c>
      <c r="C2001" s="14" t="n"/>
      <c r="D2001" s="14" t="inlineStr">
        <is>
          <t>11 USINAGEM</t>
        </is>
      </c>
      <c r="E2001" s="14" t="inlineStr">
        <is>
          <t>20013102</t>
        </is>
      </c>
      <c r="F2001" s="14" t="inlineStr">
        <is>
          <t>(10)PE MAIOR 760X100 (170) X15 MDF-MIAMI 1,37X0,80</t>
        </is>
      </c>
      <c r="G2001" s="14" t="inlineStr">
        <is>
          <t>11 USINAGEM</t>
        </is>
      </c>
      <c r="H2001" s="14" t="inlineStr">
        <is>
          <t>11 USINAGEM</t>
        </is>
      </c>
      <c r="I2001" s="9" t="inlineStr">
        <is>
          <t>11 USINAGEM</t>
        </is>
      </c>
      <c r="J2001" s="9" t="n">
        <v>560</v>
      </c>
      <c r="K2001" s="14">
        <f>IF($E2001="","",IFERROR(INDEX('01_Cad_Pecas'!$H$2:$H$5000,MATCH($E2001,'01_Cad_Pecas'!$D$2:$D$5000,0)),IFERROR(INDEX('01_Cad_Pecas'!$H$2:$H$5000,MATCH(VALUE($E2001),'01_Cad_Pecas'!$D$2:$D$5000,0)),"")))</f>
        <v/>
      </c>
      <c r="L2001" s="14">
        <f>IF($E2001="","",IFERROR(INDEX('01_Cad_Pecas'!$I$2:$I$5000,MATCH($E2001,'01_Cad_Pecas'!$D$2:$D$5000,0)),IFERROR(INDEX('01_Cad_Pecas'!$I$2:$I$5000,MATCH(VALUE($E2001),'01_Cad_Pecas'!$D$2:$D$5000,0)),"")))</f>
        <v/>
      </c>
      <c r="M2001" s="14">
        <f>IF(OR($J2001="",$L2001=""),"",IF($K2001="",0,$K2001)+$J2001*$L2001)</f>
        <v/>
      </c>
      <c r="N2001" s="14" t="n">
        <v>46206</v>
      </c>
      <c r="O2001" s="14" t="n">
        <v>560</v>
      </c>
      <c r="P2001" s="14" t="n"/>
      <c r="Q2001" s="14" t="n"/>
      <c r="R2001" s="14" t="n"/>
      <c r="S2001" s="14" t="n"/>
      <c r="T2001" s="14">
        <f>IF(OR($J2001="",$O2001=""),"",$O2001/$J2001)</f>
        <v/>
      </c>
      <c r="U2001" s="14" t="inlineStr">
        <is>
          <t>Concluído</t>
        </is>
      </c>
      <c r="V2001" s="14" t="n"/>
      <c r="W2001" s="14" t="n"/>
      <c r="X2001" s="14" t="n"/>
      <c r="Y2001" s="14" t="n"/>
      <c r="Z2001" s="14" t="n"/>
      <c r="AA2001" s="11" t="n"/>
      <c r="AB2001" s="14">
        <f>B2001&amp;"|"&amp;I2001</f>
        <v/>
      </c>
      <c r="AC2001">
        <f>IF($B2001="","","|"&amp;SUBSTITUTE(TRIM(SUBSTITUTE(SUBSTITUTE(SUBSTITUTE(SUBSTITUTE(SUBSTITUTE(SUBSTITUTE(SUBSTITUTE(SUBSTITUTE(SUBSTITUTE(SUBSTITUTE(SUBSTITUTE(SUBSTITUTE(SUBSTITUTE(SUBSTITUTE(TRIM($B2001&amp;""),CHAR(10)," "),CHAR(13)," "),"."," "),";"," "),","," "),"/"," "),"+"," "),"-"," "),"  "," "),"  "," "),"  "," "),"  "," "),"  "," "),"  "," "))," ","|")&amp;"|")</f>
        <v/>
      </c>
      <c r="AD2001">
        <f>TRIM($I2001&amp;"")</f>
        <v/>
      </c>
    </row>
    <row r="2002" ht="24" customHeight="1">
      <c r="A2002" s="9" t="n">
        <v>46206</v>
      </c>
      <c r="B2002" s="14" t="inlineStr">
        <is>
          <t>10210</t>
        </is>
      </c>
      <c r="C2002" s="14" t="n"/>
      <c r="D2002" s="14" t="inlineStr">
        <is>
          <t>11 USINAGEM</t>
        </is>
      </c>
      <c r="E2002" s="14" t="inlineStr">
        <is>
          <t>20013103</t>
        </is>
      </c>
      <c r="F2002" s="14" t="inlineStr">
        <is>
          <t>(4) PE MENOR 760X85 (135) X15 MDF-MIAMI 1,37X0,80</t>
        </is>
      </c>
      <c r="G2002" s="14" t="inlineStr">
        <is>
          <t>11 USINAGEM</t>
        </is>
      </c>
      <c r="H2002" s="14" t="inlineStr">
        <is>
          <t>11 USINAGEM</t>
        </is>
      </c>
      <c r="I2002" s="9" t="inlineStr">
        <is>
          <t>11 USINAGEM</t>
        </is>
      </c>
      <c r="J2002" s="9" t="n">
        <v>560</v>
      </c>
      <c r="K2002" s="14">
        <f>IF($E2002="","",IFERROR(INDEX('01_Cad_Pecas'!$H$2:$H$5000,MATCH($E2002,'01_Cad_Pecas'!$D$2:$D$5000,0)),IFERROR(INDEX('01_Cad_Pecas'!$H$2:$H$5000,MATCH(VALUE($E2002),'01_Cad_Pecas'!$D$2:$D$5000,0)),"")))</f>
        <v/>
      </c>
      <c r="L2002" s="14">
        <f>IF($E2002="","",IFERROR(INDEX('01_Cad_Pecas'!$I$2:$I$5000,MATCH($E2002,'01_Cad_Pecas'!$D$2:$D$5000,0)),IFERROR(INDEX('01_Cad_Pecas'!$I$2:$I$5000,MATCH(VALUE($E2002),'01_Cad_Pecas'!$D$2:$D$5000,0)),"")))</f>
        <v/>
      </c>
      <c r="M2002" s="14">
        <f>IF(OR($J2002="",$L2002=""),"",IF($K2002="",0,$K2002)+$J2002*$L2002)</f>
        <v/>
      </c>
      <c r="N2002" s="14" t="n">
        <v>46206</v>
      </c>
      <c r="O2002" s="14" t="n">
        <v>560</v>
      </c>
      <c r="P2002" s="14" t="n"/>
      <c r="Q2002" s="14" t="n"/>
      <c r="R2002" s="14" t="n"/>
      <c r="S2002" s="14" t="n"/>
      <c r="T2002" s="14">
        <f>IF(OR($J2002="",$O2002=""),"",$O2002/$J2002)</f>
        <v/>
      </c>
      <c r="U2002" s="14" t="inlineStr">
        <is>
          <t>Concluído</t>
        </is>
      </c>
      <c r="V2002" s="14" t="n"/>
      <c r="W2002" s="14" t="n"/>
      <c r="X2002" s="14" t="n"/>
      <c r="Y2002" s="14" t="n"/>
      <c r="Z2002" s="14" t="n"/>
      <c r="AA2002" s="11" t="n"/>
      <c r="AB2002" s="14">
        <f>B2002&amp;"|"&amp;I2002</f>
        <v/>
      </c>
      <c r="AC2002">
        <f>IF($B2002="","","|"&amp;SUBSTITUTE(TRIM(SUBSTITUTE(SUBSTITUTE(SUBSTITUTE(SUBSTITUTE(SUBSTITUTE(SUBSTITUTE(SUBSTITUTE(SUBSTITUTE(SUBSTITUTE(SUBSTITUTE(SUBSTITUTE(SUBSTITUTE(SUBSTITUTE(SUBSTITUTE(TRIM($B2002&amp;""),CHAR(10)," "),CHAR(13)," "),"."," "),";"," "),","," "),"/"," "),"+"," "),"-"," "),"  "," "),"  "," "),"  "," "),"  "," "),"  "," "),"  "," "))," ","|")&amp;"|")</f>
        <v/>
      </c>
      <c r="AD2002">
        <f>TRIM($I2002&amp;"")</f>
        <v/>
      </c>
    </row>
    <row r="2003" ht="24" customHeight="1">
      <c r="A2003" s="9" t="n">
        <v>46206</v>
      </c>
      <c r="B2003" s="14" t="inlineStr">
        <is>
          <t>10210</t>
        </is>
      </c>
      <c r="C2003" s="14" t="n"/>
      <c r="D2003" s="14" t="inlineStr">
        <is>
          <t>11 USINAGEM</t>
        </is>
      </c>
      <c r="E2003" s="14" t="inlineStr">
        <is>
          <t>200303201</t>
        </is>
      </c>
      <c r="F2003" s="14" t="inlineStr">
        <is>
          <t>TAMPO 1365X905X15 MDF - TAMPO C/ENGROSSO R100</t>
        </is>
      </c>
      <c r="G2003" s="14" t="inlineStr">
        <is>
          <t>11 USINAGEM</t>
        </is>
      </c>
      <c r="H2003" s="14" t="inlineStr">
        <is>
          <t>11 USINAGEM</t>
        </is>
      </c>
      <c r="I2003" s="9" t="inlineStr">
        <is>
          <t>11 USINAGEM</t>
        </is>
      </c>
      <c r="J2003" s="9" t="n">
        <v>8</v>
      </c>
      <c r="K2003" s="14">
        <f>IF($E2003="","",IFERROR(INDEX('01_Cad_Pecas'!$H$2:$H$5000,MATCH($E2003,'01_Cad_Pecas'!$D$2:$D$5000,0)),IFERROR(INDEX('01_Cad_Pecas'!$H$2:$H$5000,MATCH(VALUE($E2003),'01_Cad_Pecas'!$D$2:$D$5000,0)),"")))</f>
        <v/>
      </c>
      <c r="L2003" s="14">
        <f>IF($E2003="","",IFERROR(INDEX('01_Cad_Pecas'!$I$2:$I$5000,MATCH($E2003,'01_Cad_Pecas'!$D$2:$D$5000,0)),IFERROR(INDEX('01_Cad_Pecas'!$I$2:$I$5000,MATCH(VALUE($E2003),'01_Cad_Pecas'!$D$2:$D$5000,0)),"")))</f>
        <v/>
      </c>
      <c r="M2003" s="14">
        <f>IF(OR($J2003="",$L2003=""),"",IF($K2003="",0,$K2003)+$J2003*$L2003)</f>
        <v/>
      </c>
      <c r="N2003" s="14" t="n">
        <v>46206</v>
      </c>
      <c r="O2003" s="14" t="n">
        <v>8</v>
      </c>
      <c r="P2003" s="14" t="n"/>
      <c r="Q2003" s="14" t="n"/>
      <c r="R2003" s="14" t="n"/>
      <c r="S2003" s="14" t="n"/>
      <c r="T2003" s="14">
        <f>IF(OR($J2003="",$O2003=""),"",$O2003/$J2003)</f>
        <v/>
      </c>
      <c r="U2003" s="14" t="inlineStr">
        <is>
          <t>Concluído</t>
        </is>
      </c>
      <c r="V2003" s="14" t="n"/>
      <c r="W2003" s="14" t="n"/>
      <c r="X2003" s="14" t="n"/>
      <c r="Y2003" s="14" t="n"/>
      <c r="Z2003" s="14" t="n"/>
      <c r="AA2003" s="11" t="n"/>
      <c r="AB2003" s="14">
        <f>B2003&amp;"|"&amp;I2003</f>
        <v/>
      </c>
      <c r="AC2003">
        <f>IF($B2003="","","|"&amp;SUBSTITUTE(TRIM(SUBSTITUTE(SUBSTITUTE(SUBSTITUTE(SUBSTITUTE(SUBSTITUTE(SUBSTITUTE(SUBSTITUTE(SUBSTITUTE(SUBSTITUTE(SUBSTITUTE(SUBSTITUTE(SUBSTITUTE(SUBSTITUTE(SUBSTITUTE(TRIM($B2003&amp;""),CHAR(10)," "),CHAR(13)," "),"."," "),";"," "),","," "),"/"," "),"+"," "),"-"," "),"  "," "),"  "," "),"  "," "),"  "," "),"  "," "),"  "," "))," ","|")&amp;"|")</f>
        <v/>
      </c>
      <c r="AD2003">
        <f>TRIM($I2003&amp;"")</f>
        <v/>
      </c>
    </row>
    <row r="2004" ht="24" customHeight="1">
      <c r="A2004" s="9" t="n">
        <v>46206</v>
      </c>
      <c r="B2004" s="14" t="inlineStr">
        <is>
          <t>10210</t>
        </is>
      </c>
      <c r="C2004" s="14" t="n"/>
      <c r="D2004" s="14" t="inlineStr">
        <is>
          <t>11 USINAGEM</t>
        </is>
      </c>
      <c r="E2004" s="14" t="inlineStr">
        <is>
          <t>200303202</t>
        </is>
      </c>
      <c r="F2004" s="14" t="inlineStr">
        <is>
          <t>ENGROSSO 1 1165X100X25 MDP - TAMPO ENGROSSADO R100</t>
        </is>
      </c>
      <c r="G2004" s="14" t="inlineStr">
        <is>
          <t>11 USINAGEM</t>
        </is>
      </c>
      <c r="H2004" s="14" t="inlineStr">
        <is>
          <t>11 USINAGEM</t>
        </is>
      </c>
      <c r="I2004" s="9" t="inlineStr">
        <is>
          <t>11 USINAGEM</t>
        </is>
      </c>
      <c r="J2004" s="9" t="n">
        <v>16</v>
      </c>
      <c r="K2004" s="14">
        <f>IF($E2004="","",IFERROR(INDEX('01_Cad_Pecas'!$H$2:$H$5000,MATCH($E2004,'01_Cad_Pecas'!$D$2:$D$5000,0)),IFERROR(INDEX('01_Cad_Pecas'!$H$2:$H$5000,MATCH(VALUE($E2004),'01_Cad_Pecas'!$D$2:$D$5000,0)),"")))</f>
        <v/>
      </c>
      <c r="L2004" s="14">
        <f>IF($E2004="","",IFERROR(INDEX('01_Cad_Pecas'!$I$2:$I$5000,MATCH($E2004,'01_Cad_Pecas'!$D$2:$D$5000,0)),IFERROR(INDEX('01_Cad_Pecas'!$I$2:$I$5000,MATCH(VALUE($E2004),'01_Cad_Pecas'!$D$2:$D$5000,0)),"")))</f>
        <v/>
      </c>
      <c r="M2004" s="14">
        <f>IF(OR($J2004="",$L2004=""),"",IF($K2004="",0,$K2004)+$J2004*$L2004)</f>
        <v/>
      </c>
      <c r="N2004" s="14" t="n">
        <v>46206</v>
      </c>
      <c r="O2004" s="14" t="n">
        <v>16</v>
      </c>
      <c r="P2004" s="14" t="n"/>
      <c r="Q2004" s="14" t="n"/>
      <c r="R2004" s="14" t="n"/>
      <c r="S2004" s="14" t="n"/>
      <c r="T2004" s="14">
        <f>IF(OR($J2004="",$O2004=""),"",$O2004/$J2004)</f>
        <v/>
      </c>
      <c r="U2004" s="14" t="inlineStr">
        <is>
          <t>Concluído</t>
        </is>
      </c>
      <c r="V2004" s="14" t="n"/>
      <c r="W2004" s="14" t="n"/>
      <c r="X2004" s="14" t="n"/>
      <c r="Y2004" s="14" t="n"/>
      <c r="Z2004" s="14" t="n"/>
      <c r="AA2004" s="11" t="n"/>
      <c r="AB2004" s="14">
        <f>B2004&amp;"|"&amp;I2004</f>
        <v/>
      </c>
      <c r="AC2004">
        <f>IF($B2004="","","|"&amp;SUBSTITUTE(TRIM(SUBSTITUTE(SUBSTITUTE(SUBSTITUTE(SUBSTITUTE(SUBSTITUTE(SUBSTITUTE(SUBSTITUTE(SUBSTITUTE(SUBSTITUTE(SUBSTITUTE(SUBSTITUTE(SUBSTITUTE(SUBSTITUTE(SUBSTITUTE(TRIM($B2004&amp;""),CHAR(10)," "),CHAR(13)," "),"."," "),";"," "),","," "),"/"," "),"+"," "),"-"," "),"  "," "),"  "," "),"  "," "),"  "," "),"  "," "),"  "," "))," ","|")&amp;"|")</f>
        <v/>
      </c>
      <c r="AD2004">
        <f>TRIM($I2004&amp;"")</f>
        <v/>
      </c>
    </row>
    <row r="2005" ht="24" customHeight="1">
      <c r="A2005" s="9" t="n">
        <v>46206</v>
      </c>
      <c r="B2005" s="14" t="inlineStr">
        <is>
          <t>10210</t>
        </is>
      </c>
      <c r="C2005" s="14" t="n"/>
      <c r="D2005" s="14" t="inlineStr">
        <is>
          <t>11 USINAGEM</t>
        </is>
      </c>
      <c r="E2005" s="14" t="inlineStr">
        <is>
          <t>200306104</t>
        </is>
      </c>
      <c r="F2005" s="14" t="inlineStr">
        <is>
          <t>TRAVESSA MAIOR 1000X120X18 MDF - MESA GENOVA</t>
        </is>
      </c>
      <c r="G2005" s="14" t="inlineStr">
        <is>
          <t>11 USINAGEM</t>
        </is>
      </c>
      <c r="H2005" s="14" t="inlineStr">
        <is>
          <t>11 USINAGEM</t>
        </is>
      </c>
      <c r="I2005" s="9" t="inlineStr">
        <is>
          <t>11 USINAGEM</t>
        </is>
      </c>
      <c r="J2005" s="9" t="n">
        <v>16</v>
      </c>
      <c r="K2005" s="14">
        <f>IF($E2005="","",IFERROR(INDEX('01_Cad_Pecas'!$H$2:$H$5000,MATCH($E2005,'01_Cad_Pecas'!$D$2:$D$5000,0)),IFERROR(INDEX('01_Cad_Pecas'!$H$2:$H$5000,MATCH(VALUE($E2005),'01_Cad_Pecas'!$D$2:$D$5000,0)),"")))</f>
        <v/>
      </c>
      <c r="L2005" s="14">
        <f>IF($E2005="","",IFERROR(INDEX('01_Cad_Pecas'!$I$2:$I$5000,MATCH($E2005,'01_Cad_Pecas'!$D$2:$D$5000,0)),IFERROR(INDEX('01_Cad_Pecas'!$I$2:$I$5000,MATCH(VALUE($E2005),'01_Cad_Pecas'!$D$2:$D$5000,0)),"")))</f>
        <v/>
      </c>
      <c r="M2005" s="14">
        <f>IF(OR($J2005="",$L2005=""),"",IF($K2005="",0,$K2005)+$J2005*$L2005)</f>
        <v/>
      </c>
      <c r="N2005" s="14" t="n">
        <v>46206</v>
      </c>
      <c r="O2005" s="14" t="n">
        <v>16</v>
      </c>
      <c r="P2005" s="14" t="n"/>
      <c r="Q2005" s="14" t="n"/>
      <c r="R2005" s="14" t="n"/>
      <c r="S2005" s="14" t="n"/>
      <c r="T2005" s="14">
        <f>IF(OR($J2005="",$O2005=""),"",$O2005/$J2005)</f>
        <v/>
      </c>
      <c r="U2005" s="14" t="inlineStr">
        <is>
          <t>Concluído</t>
        </is>
      </c>
      <c r="V2005" s="14" t="n"/>
      <c r="W2005" s="14" t="n"/>
      <c r="X2005" s="14" t="n"/>
      <c r="Y2005" s="14" t="n"/>
      <c r="Z2005" s="14" t="n"/>
      <c r="AA2005" s="11" t="n"/>
      <c r="AB2005" s="14">
        <f>B2005&amp;"|"&amp;I2005</f>
        <v/>
      </c>
      <c r="AC2005">
        <f>IF($B2005="","","|"&amp;SUBSTITUTE(TRIM(SUBSTITUTE(SUBSTITUTE(SUBSTITUTE(SUBSTITUTE(SUBSTITUTE(SUBSTITUTE(SUBSTITUTE(SUBSTITUTE(SUBSTITUTE(SUBSTITUTE(SUBSTITUTE(SUBSTITUTE(SUBSTITUTE(SUBSTITUTE(TRIM($B2005&amp;""),CHAR(10)," "),CHAR(13)," "),"."," "),";"," "),","," "),"/"," "),"+"," "),"-"," "),"  "," "),"  "," "),"  "," "),"  "," "),"  "," "),"  "," "))," ","|")&amp;"|")</f>
        <v/>
      </c>
      <c r="AD2005">
        <f>TRIM($I2005&amp;"")</f>
        <v/>
      </c>
    </row>
    <row r="2006" ht="24" customHeight="1">
      <c r="A2006" s="9" t="n">
        <v>46206</v>
      </c>
      <c r="B2006" s="14" t="inlineStr">
        <is>
          <t>10210</t>
        </is>
      </c>
      <c r="C2006" s="14" t="n"/>
      <c r="D2006" s="14" t="inlineStr">
        <is>
          <t>11 USINAGEM</t>
        </is>
      </c>
      <c r="E2006" s="14" t="inlineStr">
        <is>
          <t>200306201</t>
        </is>
      </c>
      <c r="F2006" s="14" t="inlineStr">
        <is>
          <t>TAMPO 1605X905X15 MDF - TAMPO C/ENGROSSO R100</t>
        </is>
      </c>
      <c r="G2006" s="14" t="inlineStr">
        <is>
          <t>11 USINAGEM</t>
        </is>
      </c>
      <c r="H2006" s="14" t="inlineStr">
        <is>
          <t>11 USINAGEM</t>
        </is>
      </c>
      <c r="I2006" s="9" t="inlineStr">
        <is>
          <t>11 USINAGEM</t>
        </is>
      </c>
      <c r="J2006" s="9" t="n">
        <v>2</v>
      </c>
      <c r="K2006" s="14">
        <f>IF($E2006="","",IFERROR(INDEX('01_Cad_Pecas'!$H$2:$H$5000,MATCH($E2006,'01_Cad_Pecas'!$D$2:$D$5000,0)),IFERROR(INDEX('01_Cad_Pecas'!$H$2:$H$5000,MATCH(VALUE($E2006),'01_Cad_Pecas'!$D$2:$D$5000,0)),"")))</f>
        <v/>
      </c>
      <c r="L2006" s="14">
        <f>IF($E2006="","",IFERROR(INDEX('01_Cad_Pecas'!$I$2:$I$5000,MATCH($E2006,'01_Cad_Pecas'!$D$2:$D$5000,0)),IFERROR(INDEX('01_Cad_Pecas'!$I$2:$I$5000,MATCH(VALUE($E2006),'01_Cad_Pecas'!$D$2:$D$5000,0)),"")))</f>
        <v/>
      </c>
      <c r="M2006" s="14">
        <f>IF(OR($J2006="",$L2006=""),"",IF($K2006="",0,$K2006)+$J2006*$L2006)</f>
        <v/>
      </c>
      <c r="N2006" s="14" t="n">
        <v>46206</v>
      </c>
      <c r="O2006" s="14" t="n">
        <v>2</v>
      </c>
      <c r="P2006" s="14" t="n"/>
      <c r="Q2006" s="14" t="n"/>
      <c r="R2006" s="14" t="n"/>
      <c r="S2006" s="14" t="n"/>
      <c r="T2006" s="14">
        <f>IF(OR($J2006="",$O2006=""),"",$O2006/$J2006)</f>
        <v/>
      </c>
      <c r="U2006" s="14" t="inlineStr">
        <is>
          <t>Concluído</t>
        </is>
      </c>
      <c r="V2006" s="14" t="n"/>
      <c r="W2006" s="14" t="n"/>
      <c r="X2006" s="14" t="n"/>
      <c r="Y2006" s="14" t="n"/>
      <c r="Z2006" s="14" t="n"/>
      <c r="AA2006" s="11" t="n"/>
      <c r="AB2006" s="14">
        <f>B2006&amp;"|"&amp;I2006</f>
        <v/>
      </c>
      <c r="AC2006">
        <f>IF($B2006="","","|"&amp;SUBSTITUTE(TRIM(SUBSTITUTE(SUBSTITUTE(SUBSTITUTE(SUBSTITUTE(SUBSTITUTE(SUBSTITUTE(SUBSTITUTE(SUBSTITUTE(SUBSTITUTE(SUBSTITUTE(SUBSTITUTE(SUBSTITUTE(SUBSTITUTE(SUBSTITUTE(TRIM($B2006&amp;""),CHAR(10)," "),CHAR(13)," "),"."," "),";"," "),","," "),"/"," "),"+"," "),"-"," "),"  "," "),"  "," "),"  "," "),"  "," "),"  "," "),"  "," "))," ","|")&amp;"|")</f>
        <v/>
      </c>
      <c r="AD2006">
        <f>TRIM($I2006&amp;"")</f>
        <v/>
      </c>
    </row>
    <row r="2007" ht="24" customHeight="1">
      <c r="A2007" s="9" t="n">
        <v>46206</v>
      </c>
      <c r="B2007" s="14" t="inlineStr">
        <is>
          <t>10210</t>
        </is>
      </c>
      <c r="C2007" s="14" t="n"/>
      <c r="D2007" s="14" t="inlineStr">
        <is>
          <t>11 USINAGEM</t>
        </is>
      </c>
      <c r="E2007" s="14" t="inlineStr">
        <is>
          <t>200306202</t>
        </is>
      </c>
      <c r="F2007" s="14" t="inlineStr">
        <is>
          <t>ENGROSSO 1 1405X100X25 MDP - TAMPO C/ENGROSSO R100</t>
        </is>
      </c>
      <c r="G2007" s="14" t="inlineStr">
        <is>
          <t>11 USINAGEM</t>
        </is>
      </c>
      <c r="H2007" s="14" t="inlineStr">
        <is>
          <t>11 USINAGEM</t>
        </is>
      </c>
      <c r="I2007" s="9" t="inlineStr">
        <is>
          <t>11 USINAGEM</t>
        </is>
      </c>
      <c r="J2007" s="9" t="n">
        <v>4</v>
      </c>
      <c r="K2007" s="14">
        <f>IF($E2007="","",IFERROR(INDEX('01_Cad_Pecas'!$H$2:$H$5000,MATCH($E2007,'01_Cad_Pecas'!$D$2:$D$5000,0)),IFERROR(INDEX('01_Cad_Pecas'!$H$2:$H$5000,MATCH(VALUE($E2007),'01_Cad_Pecas'!$D$2:$D$5000,0)),"")))</f>
        <v/>
      </c>
      <c r="L2007" s="14">
        <f>IF($E2007="","",IFERROR(INDEX('01_Cad_Pecas'!$I$2:$I$5000,MATCH($E2007,'01_Cad_Pecas'!$D$2:$D$5000,0)),IFERROR(INDEX('01_Cad_Pecas'!$I$2:$I$5000,MATCH(VALUE($E2007),'01_Cad_Pecas'!$D$2:$D$5000,0)),"")))</f>
        <v/>
      </c>
      <c r="M2007" s="14">
        <f>IF(OR($J2007="",$L2007=""),"",IF($K2007="",0,$K2007)+$J2007*$L2007)</f>
        <v/>
      </c>
      <c r="N2007" s="14" t="n">
        <v>46206</v>
      </c>
      <c r="O2007" s="14" t="n">
        <v>4</v>
      </c>
      <c r="P2007" s="14" t="n"/>
      <c r="Q2007" s="14" t="n"/>
      <c r="R2007" s="14" t="n"/>
      <c r="S2007" s="14" t="n"/>
      <c r="T2007" s="14">
        <f>IF(OR($J2007="",$O2007=""),"",$O2007/$J2007)</f>
        <v/>
      </c>
      <c r="U2007" s="14" t="inlineStr">
        <is>
          <t>Concluído</t>
        </is>
      </c>
      <c r="V2007" s="14" t="n"/>
      <c r="W2007" s="14" t="n"/>
      <c r="X2007" s="14" t="n"/>
      <c r="Y2007" s="14" t="n"/>
      <c r="Z2007" s="14" t="n"/>
      <c r="AA2007" s="11" t="n"/>
      <c r="AB2007" s="14">
        <f>B2007&amp;"|"&amp;I2007</f>
        <v/>
      </c>
      <c r="AC2007">
        <f>IF($B2007="","","|"&amp;SUBSTITUTE(TRIM(SUBSTITUTE(SUBSTITUTE(SUBSTITUTE(SUBSTITUTE(SUBSTITUTE(SUBSTITUTE(SUBSTITUTE(SUBSTITUTE(SUBSTITUTE(SUBSTITUTE(SUBSTITUTE(SUBSTITUTE(SUBSTITUTE(SUBSTITUTE(TRIM($B2007&amp;""),CHAR(10)," "),CHAR(13)," "),"."," "),";"," "),","," "),"/"," "),"+"," "),"-"," "),"  "," "),"  "," "),"  "," "),"  "," "),"  "," "),"  "," "))," ","|")&amp;"|")</f>
        <v/>
      </c>
      <c r="AD2007">
        <f>TRIM($I2007&amp;"")</f>
        <v/>
      </c>
    </row>
    <row r="2008" ht="24" customHeight="1">
      <c r="A2008" s="9" t="n">
        <v>46206</v>
      </c>
      <c r="B2008" s="14" t="inlineStr">
        <is>
          <t>10210</t>
        </is>
      </c>
      <c r="C2008" s="14" t="n"/>
      <c r="D2008" s="14" t="inlineStr">
        <is>
          <t>11 USINAGEM</t>
        </is>
      </c>
      <c r="E2008" s="14" t="inlineStr">
        <is>
          <t>200306203</t>
        </is>
      </c>
      <c r="F2008" s="14" t="inlineStr">
        <is>
          <t>ENGROSSO 2 905X100X25 MDP - TAMPO C/ENGROSSO R100</t>
        </is>
      </c>
      <c r="G2008" s="14" t="inlineStr">
        <is>
          <t>11 USINAGEM</t>
        </is>
      </c>
      <c r="H2008" s="14" t="inlineStr">
        <is>
          <t>11 USINAGEM</t>
        </is>
      </c>
      <c r="I2008" s="9" t="inlineStr">
        <is>
          <t>11 USINAGEM</t>
        </is>
      </c>
      <c r="J2008" s="9" t="n">
        <v>24</v>
      </c>
      <c r="K2008" s="14">
        <f>IF($E2008="","",IFERROR(INDEX('01_Cad_Pecas'!$H$2:$H$5000,MATCH($E2008,'01_Cad_Pecas'!$D$2:$D$5000,0)),IFERROR(INDEX('01_Cad_Pecas'!$H$2:$H$5000,MATCH(VALUE($E2008),'01_Cad_Pecas'!$D$2:$D$5000,0)),"")))</f>
        <v/>
      </c>
      <c r="L2008" s="14">
        <f>IF($E2008="","",IFERROR(INDEX('01_Cad_Pecas'!$I$2:$I$5000,MATCH($E2008,'01_Cad_Pecas'!$D$2:$D$5000,0)),IFERROR(INDEX('01_Cad_Pecas'!$I$2:$I$5000,MATCH(VALUE($E2008),'01_Cad_Pecas'!$D$2:$D$5000,0)),"")))</f>
        <v/>
      </c>
      <c r="M2008" s="14">
        <f>IF(OR($J2008="",$L2008=""),"",IF($K2008="",0,$K2008)+$J2008*$L2008)</f>
        <v/>
      </c>
      <c r="N2008" s="14" t="n">
        <v>46206</v>
      </c>
      <c r="O2008" s="14" t="n">
        <v>24</v>
      </c>
      <c r="P2008" s="14" t="n"/>
      <c r="Q2008" s="14" t="n"/>
      <c r="R2008" s="14" t="n"/>
      <c r="S2008" s="14" t="n"/>
      <c r="T2008" s="14">
        <f>IF(OR($J2008="",$O2008=""),"",$O2008/$J2008)</f>
        <v/>
      </c>
      <c r="U2008" s="14" t="inlineStr">
        <is>
          <t>Concluído</t>
        </is>
      </c>
      <c r="V2008" s="14" t="n"/>
      <c r="W2008" s="14" t="n"/>
      <c r="X2008" s="14" t="n"/>
      <c r="Y2008" s="14" t="n"/>
      <c r="Z2008" s="14" t="n"/>
      <c r="AA2008" s="11" t="n"/>
      <c r="AB2008" s="14">
        <f>B2008&amp;"|"&amp;I2008</f>
        <v/>
      </c>
      <c r="AC2008">
        <f>IF($B2008="","","|"&amp;SUBSTITUTE(TRIM(SUBSTITUTE(SUBSTITUTE(SUBSTITUTE(SUBSTITUTE(SUBSTITUTE(SUBSTITUTE(SUBSTITUTE(SUBSTITUTE(SUBSTITUTE(SUBSTITUTE(SUBSTITUTE(SUBSTITUTE(SUBSTITUTE(SUBSTITUTE(TRIM($B2008&amp;""),CHAR(10)," "),CHAR(13)," "),"."," "),";"," "),","," "),"/"," "),"+"," "),"-"," "),"  "," "),"  "," "),"  "," "),"  "," "),"  "," "),"  "," "))," ","|")&amp;"|")</f>
        <v/>
      </c>
      <c r="AD2008">
        <f>TRIM($I2008&amp;"")</f>
        <v/>
      </c>
    </row>
    <row r="2009" ht="24" customHeight="1">
      <c r="A2009" s="9" t="n">
        <v>46206</v>
      </c>
      <c r="B2009" s="14" t="inlineStr">
        <is>
          <t>10210</t>
        </is>
      </c>
      <c r="C2009" s="14" t="n"/>
      <c r="D2009" s="14" t="inlineStr">
        <is>
          <t>11 USINAGEM</t>
        </is>
      </c>
      <c r="E2009" s="14" t="inlineStr">
        <is>
          <t>200308201</t>
        </is>
      </c>
      <c r="F2009" s="14" t="inlineStr">
        <is>
          <t>TAMPO 1805X905X15 MDF - TAMPO C/ENGROSSO R100</t>
        </is>
      </c>
      <c r="G2009" s="14" t="inlineStr">
        <is>
          <t>11 USINAGEM</t>
        </is>
      </c>
      <c r="H2009" s="14" t="inlineStr">
        <is>
          <t>11 USINAGEM</t>
        </is>
      </c>
      <c r="I2009" s="9" t="inlineStr">
        <is>
          <t>11 USINAGEM</t>
        </is>
      </c>
      <c r="J2009" s="9" t="n">
        <v>2</v>
      </c>
      <c r="K2009" s="14">
        <f>IF($E2009="","",IFERROR(INDEX('01_Cad_Pecas'!$H$2:$H$5000,MATCH($E2009,'01_Cad_Pecas'!$D$2:$D$5000,0)),IFERROR(INDEX('01_Cad_Pecas'!$H$2:$H$5000,MATCH(VALUE($E2009),'01_Cad_Pecas'!$D$2:$D$5000,0)),"")))</f>
        <v/>
      </c>
      <c r="L2009" s="14">
        <f>IF($E2009="","",IFERROR(INDEX('01_Cad_Pecas'!$I$2:$I$5000,MATCH($E2009,'01_Cad_Pecas'!$D$2:$D$5000,0)),IFERROR(INDEX('01_Cad_Pecas'!$I$2:$I$5000,MATCH(VALUE($E2009),'01_Cad_Pecas'!$D$2:$D$5000,0)),"")))</f>
        <v/>
      </c>
      <c r="M2009" s="14">
        <f>IF(OR($J2009="",$L2009=""),"",IF($K2009="",0,$K2009)+$J2009*$L2009)</f>
        <v/>
      </c>
      <c r="N2009" s="14" t="n">
        <v>46206</v>
      </c>
      <c r="O2009" s="14" t="n">
        <v>2</v>
      </c>
      <c r="P2009" s="14" t="n"/>
      <c r="Q2009" s="14" t="n"/>
      <c r="R2009" s="14" t="n"/>
      <c r="S2009" s="14" t="n"/>
      <c r="T2009" s="14">
        <f>IF(OR($J2009="",$O2009=""),"",$O2009/$J2009)</f>
        <v/>
      </c>
      <c r="U2009" s="14" t="inlineStr">
        <is>
          <t>Concluído</t>
        </is>
      </c>
      <c r="V2009" s="14" t="n"/>
      <c r="W2009" s="14" t="n"/>
      <c r="X2009" s="14" t="n"/>
      <c r="Y2009" s="14" t="n"/>
      <c r="Z2009" s="14" t="n"/>
      <c r="AA2009" s="11" t="n"/>
      <c r="AB2009" s="14">
        <f>B2009&amp;"|"&amp;I2009</f>
        <v/>
      </c>
      <c r="AC2009">
        <f>IF($B2009="","","|"&amp;SUBSTITUTE(TRIM(SUBSTITUTE(SUBSTITUTE(SUBSTITUTE(SUBSTITUTE(SUBSTITUTE(SUBSTITUTE(SUBSTITUTE(SUBSTITUTE(SUBSTITUTE(SUBSTITUTE(SUBSTITUTE(SUBSTITUTE(SUBSTITUTE(SUBSTITUTE(TRIM($B2009&amp;""),CHAR(10)," "),CHAR(13)," "),"."," "),";"," "),","," "),"/"," "),"+"," "),"-"," "),"  "," "),"  "," "),"  "," "),"  "," "),"  "," "),"  "," "))," ","|")&amp;"|")</f>
        <v/>
      </c>
      <c r="AD2009">
        <f>TRIM($I2009&amp;"")</f>
        <v/>
      </c>
    </row>
    <row r="2010" ht="24" customHeight="1">
      <c r="A2010" s="9" t="n">
        <v>46206</v>
      </c>
      <c r="B2010" s="14" t="inlineStr">
        <is>
          <t>10210</t>
        </is>
      </c>
      <c r="C2010" s="14" t="n"/>
      <c r="D2010" s="14" t="inlineStr">
        <is>
          <t>11 USINAGEM</t>
        </is>
      </c>
      <c r="E2010" s="14" t="inlineStr">
        <is>
          <t>200308202</t>
        </is>
      </c>
      <c r="F2010" s="14" t="inlineStr">
        <is>
          <t>ENGROSSO 1 1605X100X25 MDP - TAMPO C/ENGROSSO R100</t>
        </is>
      </c>
      <c r="G2010" s="14" t="inlineStr">
        <is>
          <t>11 USINAGEM</t>
        </is>
      </c>
      <c r="H2010" s="14" t="inlineStr">
        <is>
          <t>11 USINAGEM</t>
        </is>
      </c>
      <c r="I2010" s="9" t="inlineStr">
        <is>
          <t>11 USINAGEM</t>
        </is>
      </c>
      <c r="J2010" s="9" t="n">
        <v>4</v>
      </c>
      <c r="K2010" s="14">
        <f>IF($E2010="","",IFERROR(INDEX('01_Cad_Pecas'!$H$2:$H$5000,MATCH($E2010,'01_Cad_Pecas'!$D$2:$D$5000,0)),IFERROR(INDEX('01_Cad_Pecas'!$H$2:$H$5000,MATCH(VALUE($E2010),'01_Cad_Pecas'!$D$2:$D$5000,0)),"")))</f>
        <v/>
      </c>
      <c r="L2010" s="14">
        <f>IF($E2010="","",IFERROR(INDEX('01_Cad_Pecas'!$I$2:$I$5000,MATCH($E2010,'01_Cad_Pecas'!$D$2:$D$5000,0)),IFERROR(INDEX('01_Cad_Pecas'!$I$2:$I$5000,MATCH(VALUE($E2010),'01_Cad_Pecas'!$D$2:$D$5000,0)),"")))</f>
        <v/>
      </c>
      <c r="M2010" s="14">
        <f>IF(OR($J2010="",$L2010=""),"",IF($K2010="",0,$K2010)+$J2010*$L2010)</f>
        <v/>
      </c>
      <c r="N2010" s="14" t="n">
        <v>46206</v>
      </c>
      <c r="O2010" s="14" t="n">
        <v>4</v>
      </c>
      <c r="P2010" s="14" t="n"/>
      <c r="Q2010" s="14" t="n"/>
      <c r="R2010" s="14" t="n"/>
      <c r="S2010" s="14" t="n"/>
      <c r="T2010" s="14">
        <f>IF(OR($J2010="",$O2010=""),"",$O2010/$J2010)</f>
        <v/>
      </c>
      <c r="U2010" s="14" t="inlineStr">
        <is>
          <t>Concluído</t>
        </is>
      </c>
      <c r="V2010" s="14" t="n"/>
      <c r="W2010" s="14" t="n"/>
      <c r="X2010" s="14" t="n"/>
      <c r="Y2010" s="14" t="n"/>
      <c r="Z2010" s="14" t="n"/>
      <c r="AA2010" s="11" t="n"/>
      <c r="AB2010" s="14">
        <f>B2010&amp;"|"&amp;I2010</f>
        <v/>
      </c>
      <c r="AC2010">
        <f>IF($B2010="","","|"&amp;SUBSTITUTE(TRIM(SUBSTITUTE(SUBSTITUTE(SUBSTITUTE(SUBSTITUTE(SUBSTITUTE(SUBSTITUTE(SUBSTITUTE(SUBSTITUTE(SUBSTITUTE(SUBSTITUTE(SUBSTITUTE(SUBSTITUTE(SUBSTITUTE(SUBSTITUTE(TRIM($B2010&amp;""),CHAR(10)," "),CHAR(13)," "),"."," "),";"," "),","," "),"/"," "),"+"," "),"-"," "),"  "," "),"  "," "),"  "," "),"  "," "),"  "," "),"  "," "))," ","|")&amp;"|")</f>
        <v/>
      </c>
      <c r="AD2010">
        <f>TRIM($I2010&amp;"")</f>
        <v/>
      </c>
    </row>
    <row r="2011" ht="24" customHeight="1">
      <c r="A2011" s="9" t="n">
        <v>46206</v>
      </c>
      <c r="B2011" s="14" t="inlineStr">
        <is>
          <t>10210</t>
        </is>
      </c>
      <c r="C2011" s="14" t="n"/>
      <c r="D2011" s="14" t="inlineStr">
        <is>
          <t>11 USINAGEM</t>
        </is>
      </c>
      <c r="E2011" s="14" t="inlineStr">
        <is>
          <t>20031202</t>
        </is>
      </c>
      <c r="F2011" s="14" t="inlineStr">
        <is>
          <t>(4) PE MAIOR 800(818)X100(169)X15 MDF - NOVA YORK</t>
        </is>
      </c>
      <c r="G2011" s="14" t="inlineStr">
        <is>
          <t>11 USINAGEM</t>
        </is>
      </c>
      <c r="H2011" s="14" t="inlineStr">
        <is>
          <t>11 USINAGEM</t>
        </is>
      </c>
      <c r="I2011" s="9" t="inlineStr">
        <is>
          <t>11 USINAGEM</t>
        </is>
      </c>
      <c r="J2011" s="9" t="n">
        <v>12</v>
      </c>
      <c r="K2011" s="14">
        <f>IF($E2011="","",IFERROR(INDEX('01_Cad_Pecas'!$H$2:$H$5000,MATCH($E2011,'01_Cad_Pecas'!$D$2:$D$5000,0)),IFERROR(INDEX('01_Cad_Pecas'!$H$2:$H$5000,MATCH(VALUE($E2011),'01_Cad_Pecas'!$D$2:$D$5000,0)),"")))</f>
        <v/>
      </c>
      <c r="L2011" s="14">
        <f>IF($E2011="","",IFERROR(INDEX('01_Cad_Pecas'!$I$2:$I$5000,MATCH($E2011,'01_Cad_Pecas'!$D$2:$D$5000,0)),IFERROR(INDEX('01_Cad_Pecas'!$I$2:$I$5000,MATCH(VALUE($E2011),'01_Cad_Pecas'!$D$2:$D$5000,0)),"")))</f>
        <v/>
      </c>
      <c r="M2011" s="14">
        <f>IF(OR($J2011="",$L2011=""),"",IF($K2011="",0,$K2011)+$J2011*$L2011)</f>
        <v/>
      </c>
      <c r="N2011" s="14" t="n">
        <v>46206</v>
      </c>
      <c r="O2011" s="14" t="n">
        <v>12</v>
      </c>
      <c r="P2011" s="14" t="n"/>
      <c r="Q2011" s="14" t="n"/>
      <c r="R2011" s="14" t="n"/>
      <c r="S2011" s="14" t="n"/>
      <c r="T2011" s="14">
        <f>IF(OR($J2011="",$O2011=""),"",$O2011/$J2011)</f>
        <v/>
      </c>
      <c r="U2011" s="14" t="inlineStr">
        <is>
          <t>Concluído</t>
        </is>
      </c>
      <c r="V2011" s="14" t="n"/>
      <c r="W2011" s="14" t="n"/>
      <c r="X2011" s="14" t="n"/>
      <c r="Y2011" s="14" t="n"/>
      <c r="Z2011" s="14" t="n"/>
      <c r="AA2011" s="11" t="n"/>
      <c r="AB2011" s="14">
        <f>B2011&amp;"|"&amp;I2011</f>
        <v/>
      </c>
      <c r="AC2011">
        <f>IF($B2011="","","|"&amp;SUBSTITUTE(TRIM(SUBSTITUTE(SUBSTITUTE(SUBSTITUTE(SUBSTITUTE(SUBSTITUTE(SUBSTITUTE(SUBSTITUTE(SUBSTITUTE(SUBSTITUTE(SUBSTITUTE(SUBSTITUTE(SUBSTITUTE(SUBSTITUTE(SUBSTITUTE(TRIM($B2011&amp;""),CHAR(10)," "),CHAR(13)," "),"."," "),";"," "),","," "),"/"," "),"+"," "),"-"," "),"  "," "),"  "," "),"  "," "),"  "," "),"  "," "),"  "," "))," ","|")&amp;"|")</f>
        <v/>
      </c>
      <c r="AD2011">
        <f>TRIM($I2011&amp;"")</f>
        <v/>
      </c>
    </row>
    <row r="2012" ht="24" customHeight="1">
      <c r="A2012" s="9" t="n">
        <v>46206</v>
      </c>
      <c r="B2012" s="14" t="inlineStr">
        <is>
          <t>10210</t>
        </is>
      </c>
      <c r="C2012" s="14" t="n"/>
      <c r="D2012" s="14" t="inlineStr">
        <is>
          <t>11 USINAGEM</t>
        </is>
      </c>
      <c r="E2012" s="14" t="inlineStr">
        <is>
          <t>20031203</t>
        </is>
      </c>
      <c r="F2012" s="14" t="inlineStr">
        <is>
          <t>(5) PE MENOR 800(818)X84(138)X15 MDF - NOVA YORK</t>
        </is>
      </c>
      <c r="G2012" s="14" t="inlineStr">
        <is>
          <t>11 USINAGEM</t>
        </is>
      </c>
      <c r="H2012" s="14" t="inlineStr">
        <is>
          <t>11 USINAGEM</t>
        </is>
      </c>
      <c r="I2012" s="9" t="inlineStr">
        <is>
          <t>11 USINAGEM</t>
        </is>
      </c>
      <c r="J2012" s="9" t="n">
        <v>12</v>
      </c>
      <c r="K2012" s="14">
        <f>IF($E2012="","",IFERROR(INDEX('01_Cad_Pecas'!$H$2:$H$5000,MATCH($E2012,'01_Cad_Pecas'!$D$2:$D$5000,0)),IFERROR(INDEX('01_Cad_Pecas'!$H$2:$H$5000,MATCH(VALUE($E2012),'01_Cad_Pecas'!$D$2:$D$5000,0)),"")))</f>
        <v/>
      </c>
      <c r="L2012" s="14">
        <f>IF($E2012="","",IFERROR(INDEX('01_Cad_Pecas'!$I$2:$I$5000,MATCH($E2012,'01_Cad_Pecas'!$D$2:$D$5000,0)),IFERROR(INDEX('01_Cad_Pecas'!$I$2:$I$5000,MATCH(VALUE($E2012),'01_Cad_Pecas'!$D$2:$D$5000,0)),"")))</f>
        <v/>
      </c>
      <c r="M2012" s="14">
        <f>IF(OR($J2012="",$L2012=""),"",IF($K2012="",0,$K2012)+$J2012*$L2012)</f>
        <v/>
      </c>
      <c r="N2012" s="14" t="n">
        <v>46209</v>
      </c>
      <c r="O2012" s="14" t="n">
        <v>12</v>
      </c>
      <c r="P2012" s="14" t="n"/>
      <c r="Q2012" s="14" t="n"/>
      <c r="R2012" s="14" t="n"/>
      <c r="S2012" s="14" t="n"/>
      <c r="T2012" s="14">
        <f>IF(OR($J2012="",$O2012=""),"",$O2012/$J2012)</f>
        <v/>
      </c>
      <c r="U2012" s="14" t="inlineStr">
        <is>
          <t>Concluído</t>
        </is>
      </c>
      <c r="V2012" s="14" t="n"/>
      <c r="W2012" s="14" t="n"/>
      <c r="X2012" s="14" t="n"/>
      <c r="Y2012" s="14" t="n"/>
      <c r="Z2012" s="14" t="n"/>
      <c r="AA2012" s="11" t="n"/>
      <c r="AB2012" s="14">
        <f>B2012&amp;"|"&amp;I2012</f>
        <v/>
      </c>
      <c r="AC2012">
        <f>IF($B2012="","","|"&amp;SUBSTITUTE(TRIM(SUBSTITUTE(SUBSTITUTE(SUBSTITUTE(SUBSTITUTE(SUBSTITUTE(SUBSTITUTE(SUBSTITUTE(SUBSTITUTE(SUBSTITUTE(SUBSTITUTE(SUBSTITUTE(SUBSTITUTE(SUBSTITUTE(SUBSTITUTE(TRIM($B2012&amp;""),CHAR(10)," "),CHAR(13)," "),"."," "),";"," "),","," "),"/"," "),"+"," "),"-"," "),"  "," "),"  "," "),"  "," "),"  "," "),"  "," "),"  "," "))," ","|")&amp;"|")</f>
        <v/>
      </c>
      <c r="AD2012">
        <f>TRIM($I2012&amp;"")</f>
        <v/>
      </c>
    </row>
    <row r="2013" ht="24" customHeight="1">
      <c r="A2013" s="9" t="n">
        <v>46206</v>
      </c>
      <c r="B2013" s="14" t="inlineStr">
        <is>
          <t>10210</t>
        </is>
      </c>
      <c r="C2013" s="14" t="n"/>
      <c r="D2013" s="14" t="inlineStr">
        <is>
          <t>11 USINAGEM</t>
        </is>
      </c>
      <c r="E2013" s="14" t="inlineStr">
        <is>
          <t>20052001</t>
        </is>
      </c>
      <c r="F2013" s="14" t="inlineStr">
        <is>
          <t>(2-4) TRAVESSA 742X122X25 MDF - MESA ATHENAS</t>
        </is>
      </c>
      <c r="G2013" s="14" t="inlineStr">
        <is>
          <t>11 USINAGEM</t>
        </is>
      </c>
      <c r="H2013" s="14" t="inlineStr">
        <is>
          <t>11 USINAGEM</t>
        </is>
      </c>
      <c r="I2013" s="9" t="inlineStr">
        <is>
          <t>11 USINAGEM</t>
        </is>
      </c>
      <c r="J2013" s="9" t="n">
        <v>244</v>
      </c>
      <c r="K2013" s="14">
        <f>IF($E2013="","",IFERROR(INDEX('01_Cad_Pecas'!$H$2:$H$5000,MATCH($E2013,'01_Cad_Pecas'!$D$2:$D$5000,0)),IFERROR(INDEX('01_Cad_Pecas'!$H$2:$H$5000,MATCH(VALUE($E2013),'01_Cad_Pecas'!$D$2:$D$5000,0)),"")))</f>
        <v/>
      </c>
      <c r="L2013" s="14">
        <f>IF($E2013="","",IFERROR(INDEX('01_Cad_Pecas'!$I$2:$I$5000,MATCH($E2013,'01_Cad_Pecas'!$D$2:$D$5000,0)),IFERROR(INDEX('01_Cad_Pecas'!$I$2:$I$5000,MATCH(VALUE($E2013),'01_Cad_Pecas'!$D$2:$D$5000,0)),"")))</f>
        <v/>
      </c>
      <c r="M2013" s="14">
        <f>IF(OR($J2013="",$L2013=""),"",IF($K2013="",0,$K2013)+$J2013*$L2013)</f>
        <v/>
      </c>
      <c r="N2013" s="14" t="n">
        <v>46209</v>
      </c>
      <c r="O2013" s="14" t="n">
        <v>244</v>
      </c>
      <c r="P2013" s="14" t="n"/>
      <c r="Q2013" s="14" t="n"/>
      <c r="R2013" s="14" t="n"/>
      <c r="S2013" s="14" t="n"/>
      <c r="T2013" s="14">
        <f>IF(OR($J2013="",$O2013=""),"",$O2013/$J2013)</f>
        <v/>
      </c>
      <c r="U2013" s="14" t="inlineStr">
        <is>
          <t>Concluído</t>
        </is>
      </c>
      <c r="V2013" s="14" t="n"/>
      <c r="W2013" s="14" t="n"/>
      <c r="X2013" s="14" t="n"/>
      <c r="Y2013" s="14" t="n"/>
      <c r="Z2013" s="14" t="n"/>
      <c r="AA2013" s="11" t="n"/>
      <c r="AB2013" s="14">
        <f>B2013&amp;"|"&amp;I2013</f>
        <v/>
      </c>
      <c r="AC2013">
        <f>IF($B2013="","","|"&amp;SUBSTITUTE(TRIM(SUBSTITUTE(SUBSTITUTE(SUBSTITUTE(SUBSTITUTE(SUBSTITUTE(SUBSTITUTE(SUBSTITUTE(SUBSTITUTE(SUBSTITUTE(SUBSTITUTE(SUBSTITUTE(SUBSTITUTE(SUBSTITUTE(SUBSTITUTE(TRIM($B2013&amp;""),CHAR(10)," "),CHAR(13)," "),"."," "),";"," "),","," "),"/"," "),"+"," "),"-"," "),"  "," "),"  "," "),"  "," "),"  "," "),"  "," "),"  "," "))," ","|")&amp;"|")</f>
        <v/>
      </c>
      <c r="AD2013">
        <f>TRIM($I2013&amp;"")</f>
        <v/>
      </c>
    </row>
    <row r="2014" ht="24" customHeight="1">
      <c r="A2014" s="9" t="n">
        <v>46206</v>
      </c>
      <c r="B2014" s="14" t="inlineStr">
        <is>
          <t>10210</t>
        </is>
      </c>
      <c r="C2014" s="14" t="n"/>
      <c r="D2014" s="14" t="inlineStr">
        <is>
          <t>11 USINAGEM</t>
        </is>
      </c>
      <c r="E2014" s="14" t="inlineStr">
        <is>
          <t>20052003</t>
        </is>
      </c>
      <c r="F2014" s="14" t="inlineStr">
        <is>
          <t>(6)BASE MENOR 386 (189)X124X25 MDF - MESA ATHENAS</t>
        </is>
      </c>
      <c r="G2014" s="14" t="inlineStr">
        <is>
          <t>11 USINAGEM</t>
        </is>
      </c>
      <c r="H2014" s="14" t="inlineStr">
        <is>
          <t>11 USINAGEM</t>
        </is>
      </c>
      <c r="I2014" s="9" t="inlineStr">
        <is>
          <t>11 USINAGEM</t>
        </is>
      </c>
      <c r="J2014" s="9" t="n">
        <v>100</v>
      </c>
      <c r="K2014" s="14">
        <f>IF($E2014="","",IFERROR(INDEX('01_Cad_Pecas'!$H$2:$H$5000,MATCH($E2014,'01_Cad_Pecas'!$D$2:$D$5000,0)),IFERROR(INDEX('01_Cad_Pecas'!$H$2:$H$5000,MATCH(VALUE($E2014),'01_Cad_Pecas'!$D$2:$D$5000,0)),"")))</f>
        <v/>
      </c>
      <c r="L2014" s="14">
        <f>IF($E2014="","",IFERROR(INDEX('01_Cad_Pecas'!$I$2:$I$5000,MATCH($E2014,'01_Cad_Pecas'!$D$2:$D$5000,0)),IFERROR(INDEX('01_Cad_Pecas'!$I$2:$I$5000,MATCH(VALUE($E2014),'01_Cad_Pecas'!$D$2:$D$5000,0)),"")))</f>
        <v/>
      </c>
      <c r="M2014" s="14">
        <f>IF(OR($J2014="",$L2014=""),"",IF($K2014="",0,$K2014)+$J2014*$L2014)</f>
        <v/>
      </c>
      <c r="N2014" s="14" t="n">
        <v>46209</v>
      </c>
      <c r="O2014" s="14" t="n">
        <v>100</v>
      </c>
      <c r="P2014" s="14" t="n"/>
      <c r="Q2014" s="14" t="n"/>
      <c r="R2014" s="14" t="n"/>
      <c r="S2014" s="14" t="n"/>
      <c r="T2014" s="14">
        <f>IF(OR($J2014="",$O2014=""),"",$O2014/$J2014)</f>
        <v/>
      </c>
      <c r="U2014" s="14" t="inlineStr">
        <is>
          <t>Concluído</t>
        </is>
      </c>
      <c r="V2014" s="14" t="n"/>
      <c r="W2014" s="14" t="n"/>
      <c r="X2014" s="14" t="n"/>
      <c r="Y2014" s="14" t="n"/>
      <c r="Z2014" s="14" t="n"/>
      <c r="AA2014" s="11" t="n"/>
      <c r="AB2014" s="14">
        <f>B2014&amp;"|"&amp;I2014</f>
        <v/>
      </c>
      <c r="AC2014">
        <f>IF($B2014="","","|"&amp;SUBSTITUTE(TRIM(SUBSTITUTE(SUBSTITUTE(SUBSTITUTE(SUBSTITUTE(SUBSTITUTE(SUBSTITUTE(SUBSTITUTE(SUBSTITUTE(SUBSTITUTE(SUBSTITUTE(SUBSTITUTE(SUBSTITUTE(SUBSTITUTE(SUBSTITUTE(TRIM($B2014&amp;""),CHAR(10)," "),CHAR(13)," "),"."," "),";"," "),","," "),"/"," "),"+"," "),"-"," "),"  "," "),"  "," "),"  "," "),"  "," "),"  "," "),"  "," "))," ","|")&amp;"|")</f>
        <v/>
      </c>
      <c r="AD2014">
        <f>TRIM($I2014&amp;"")</f>
        <v/>
      </c>
    </row>
    <row r="2015" ht="24" customHeight="1">
      <c r="A2015" s="9" t="n">
        <v>46206</v>
      </c>
      <c r="B2015" s="14" t="inlineStr">
        <is>
          <t>10210</t>
        </is>
      </c>
      <c r="C2015" s="14" t="n"/>
      <c r="D2015" s="14" t="inlineStr">
        <is>
          <t>11 USINAGEM</t>
        </is>
      </c>
      <c r="E2015" s="14" t="inlineStr">
        <is>
          <t>20052203</t>
        </is>
      </c>
      <c r="F2015" s="14" t="inlineStr">
        <is>
          <t>(6)BASE MENOR 446(220)X124X25 MDF-MESA ATHENAS1,20</t>
        </is>
      </c>
      <c r="G2015" s="14" t="inlineStr">
        <is>
          <t>11 USINAGEM</t>
        </is>
      </c>
      <c r="H2015" s="14" t="inlineStr">
        <is>
          <t>11 USINAGEM</t>
        </is>
      </c>
      <c r="I2015" s="9" t="inlineStr">
        <is>
          <t>11 USINAGEM</t>
        </is>
      </c>
      <c r="J2015" s="9" t="n">
        <v>22</v>
      </c>
      <c r="K2015" s="14">
        <f>IF($E2015="","",IFERROR(INDEX('01_Cad_Pecas'!$H$2:$H$5000,MATCH($E2015,'01_Cad_Pecas'!$D$2:$D$5000,0)),IFERROR(INDEX('01_Cad_Pecas'!$H$2:$H$5000,MATCH(VALUE($E2015),'01_Cad_Pecas'!$D$2:$D$5000,0)),"")))</f>
        <v/>
      </c>
      <c r="L2015" s="14">
        <f>IF($E2015="","",IFERROR(INDEX('01_Cad_Pecas'!$I$2:$I$5000,MATCH($E2015,'01_Cad_Pecas'!$D$2:$D$5000,0)),IFERROR(INDEX('01_Cad_Pecas'!$I$2:$I$5000,MATCH(VALUE($E2015),'01_Cad_Pecas'!$D$2:$D$5000,0)),"")))</f>
        <v/>
      </c>
      <c r="M2015" s="14">
        <f>IF(OR($J2015="",$L2015=""),"",IF($K2015="",0,$K2015)+$J2015*$L2015)</f>
        <v/>
      </c>
      <c r="N2015" s="14" t="n">
        <v>46209</v>
      </c>
      <c r="O2015" s="14" t="n">
        <v>22</v>
      </c>
      <c r="P2015" s="14" t="n"/>
      <c r="Q2015" s="14" t="n"/>
      <c r="R2015" s="14" t="n"/>
      <c r="S2015" s="14" t="n"/>
      <c r="T2015" s="14">
        <f>IF(OR($J2015="",$O2015=""),"",$O2015/$J2015)</f>
        <v/>
      </c>
      <c r="U2015" s="14" t="inlineStr">
        <is>
          <t>Concluído</t>
        </is>
      </c>
      <c r="V2015" s="14" t="n"/>
      <c r="W2015" s="14" t="n"/>
      <c r="X2015" s="14" t="n"/>
      <c r="Y2015" s="14" t="n"/>
      <c r="Z2015" s="14" t="n"/>
      <c r="AA2015" s="11" t="n"/>
      <c r="AB2015" s="14">
        <f>B2015&amp;"|"&amp;I2015</f>
        <v/>
      </c>
      <c r="AC2015">
        <f>IF($B2015="","","|"&amp;SUBSTITUTE(TRIM(SUBSTITUTE(SUBSTITUTE(SUBSTITUTE(SUBSTITUTE(SUBSTITUTE(SUBSTITUTE(SUBSTITUTE(SUBSTITUTE(SUBSTITUTE(SUBSTITUTE(SUBSTITUTE(SUBSTITUTE(SUBSTITUTE(SUBSTITUTE(TRIM($B2015&amp;""),CHAR(10)," "),CHAR(13)," "),"."," "),";"," "),","," "),"/"," "),"+"," "),"-"," "),"  "," "),"  "," "),"  "," "),"  "," "),"  "," "),"  "," "))," ","|")&amp;"|")</f>
        <v/>
      </c>
      <c r="AD2015">
        <f>TRIM($I2015&amp;"")</f>
        <v/>
      </c>
    </row>
    <row r="2016" ht="24" customHeight="1">
      <c r="A2016" s="9" t="n">
        <v>46206</v>
      </c>
      <c r="B2016" s="14" t="inlineStr">
        <is>
          <t>10210</t>
        </is>
      </c>
      <c r="C2016" s="14" t="n"/>
      <c r="D2016" s="14" t="inlineStr">
        <is>
          <t>11 USINAGEM</t>
        </is>
      </c>
      <c r="E2016" s="14" t="inlineStr">
        <is>
          <t>30001202</t>
        </is>
      </c>
      <c r="F2016" s="14" t="inlineStr">
        <is>
          <t>PÉ FRONTAL 441X65(911)X25 MDF (16PÇS) - CAD PÉ INT</t>
        </is>
      </c>
      <c r="G2016" s="14" t="inlineStr">
        <is>
          <t>11 USINAGEM</t>
        </is>
      </c>
      <c r="H2016" s="14" t="inlineStr">
        <is>
          <t>11 USINAGEM</t>
        </is>
      </c>
      <c r="I2016" s="9" t="inlineStr">
        <is>
          <t>11 USINAGEM</t>
        </is>
      </c>
      <c r="J2016" s="9" t="n">
        <v>1332</v>
      </c>
      <c r="K2016" s="14">
        <f>IF($E2016="","",IFERROR(INDEX('01_Cad_Pecas'!$H$2:$H$5000,MATCH($E2016,'01_Cad_Pecas'!$D$2:$D$5000,0)),IFERROR(INDEX('01_Cad_Pecas'!$H$2:$H$5000,MATCH(VALUE($E2016),'01_Cad_Pecas'!$D$2:$D$5000,0)),"")))</f>
        <v/>
      </c>
      <c r="L2016" s="14">
        <f>IF($E2016="","",IFERROR(INDEX('01_Cad_Pecas'!$I$2:$I$5000,MATCH($E2016,'01_Cad_Pecas'!$D$2:$D$5000,0)),IFERROR(INDEX('01_Cad_Pecas'!$I$2:$I$5000,MATCH(VALUE($E2016),'01_Cad_Pecas'!$D$2:$D$5000,0)),"")))</f>
        <v/>
      </c>
      <c r="M2016" s="14">
        <f>IF(OR($J2016="",$L2016=""),"",IF($K2016="",0,$K2016)+$J2016*$L2016)</f>
        <v/>
      </c>
      <c r="N2016" s="14" t="n">
        <v>46209</v>
      </c>
      <c r="O2016" s="14" t="n">
        <v>1332</v>
      </c>
      <c r="P2016" s="14" t="n"/>
      <c r="Q2016" s="14" t="n"/>
      <c r="R2016" s="14" t="n"/>
      <c r="S2016" s="14" t="n"/>
      <c r="T2016" s="14">
        <f>IF(OR($J2016="",$O2016=""),"",$O2016/$J2016)</f>
        <v/>
      </c>
      <c r="U2016" s="14" t="inlineStr">
        <is>
          <t>Concluído</t>
        </is>
      </c>
      <c r="V2016" s="14" t="n"/>
      <c r="W2016" s="14" t="n"/>
      <c r="X2016" s="14" t="n"/>
      <c r="Y2016" s="14" t="n"/>
      <c r="Z2016" s="14" t="n"/>
      <c r="AA2016" s="11" t="n"/>
      <c r="AB2016" s="14">
        <f>B2016&amp;"|"&amp;I2016</f>
        <v/>
      </c>
      <c r="AC2016">
        <f>IF($B2016="","","|"&amp;SUBSTITUTE(TRIM(SUBSTITUTE(SUBSTITUTE(SUBSTITUTE(SUBSTITUTE(SUBSTITUTE(SUBSTITUTE(SUBSTITUTE(SUBSTITUTE(SUBSTITUTE(SUBSTITUTE(SUBSTITUTE(SUBSTITUTE(SUBSTITUTE(SUBSTITUTE(TRIM($B2016&amp;""),CHAR(10)," "),CHAR(13)," "),"."," "),";"," "),","," "),"/"," "),"+"," "),"-"," "),"  "," "),"  "," "),"  "," "),"  "," "),"  "," "),"  "," "))," ","|")&amp;"|")</f>
        <v/>
      </c>
      <c r="AD2016">
        <f>TRIM($I2016&amp;"")</f>
        <v/>
      </c>
    </row>
    <row r="2017" ht="24" customHeight="1">
      <c r="A2017" s="9" t="n">
        <v>46206</v>
      </c>
      <c r="B2017" s="14" t="inlineStr">
        <is>
          <t>10210</t>
        </is>
      </c>
      <c r="C2017" s="14" t="n"/>
      <c r="D2017" s="14" t="inlineStr">
        <is>
          <t>11 USINAGEM</t>
        </is>
      </c>
      <c r="E2017" s="14" t="inlineStr">
        <is>
          <t>30006110</t>
        </is>
      </c>
      <c r="F2017" s="14" t="inlineStr">
        <is>
          <t>PE FRONTAL 430X(108)51X25 MDF (DIR) SANTIAGO NEW</t>
        </is>
      </c>
      <c r="G2017" s="14" t="inlineStr">
        <is>
          <t>11 USINAGEM</t>
        </is>
      </c>
      <c r="H2017" s="14" t="inlineStr">
        <is>
          <t>11 USINAGEM</t>
        </is>
      </c>
      <c r="I2017" s="9" t="inlineStr">
        <is>
          <t>11 USINAGEM</t>
        </is>
      </c>
      <c r="J2017" s="9" t="n">
        <v>302</v>
      </c>
      <c r="K2017" s="14">
        <f>IF($E2017="","",IFERROR(INDEX('01_Cad_Pecas'!$H$2:$H$5000,MATCH($E2017,'01_Cad_Pecas'!$D$2:$D$5000,0)),IFERROR(INDEX('01_Cad_Pecas'!$H$2:$H$5000,MATCH(VALUE($E2017),'01_Cad_Pecas'!$D$2:$D$5000,0)),"")))</f>
        <v/>
      </c>
      <c r="L2017" s="14">
        <f>IF($E2017="","",IFERROR(INDEX('01_Cad_Pecas'!$I$2:$I$5000,MATCH($E2017,'01_Cad_Pecas'!$D$2:$D$5000,0)),IFERROR(INDEX('01_Cad_Pecas'!$I$2:$I$5000,MATCH(VALUE($E2017),'01_Cad_Pecas'!$D$2:$D$5000,0)),"")))</f>
        <v/>
      </c>
      <c r="M2017" s="14">
        <f>IF(OR($J2017="",$L2017=""),"",IF($K2017="",0,$K2017)+$J2017*$L2017)</f>
        <v/>
      </c>
      <c r="N2017" s="14" t="n">
        <v>46209</v>
      </c>
      <c r="O2017" s="14" t="n">
        <v>302</v>
      </c>
      <c r="P2017" s="14" t="n"/>
      <c r="Q2017" s="14" t="n"/>
      <c r="R2017" s="14" t="n"/>
      <c r="S2017" s="14" t="n"/>
      <c r="T2017" s="14">
        <f>IF(OR($J2017="",$O2017=""),"",$O2017/$J2017)</f>
        <v/>
      </c>
      <c r="U2017" s="14" t="inlineStr">
        <is>
          <t>Concluído</t>
        </is>
      </c>
      <c r="V2017" s="14" t="n"/>
      <c r="W2017" s="14" t="n"/>
      <c r="X2017" s="14" t="n"/>
      <c r="Y2017" s="14" t="n"/>
      <c r="Z2017" s="14" t="n"/>
      <c r="AA2017" s="11" t="n"/>
      <c r="AB2017" s="14">
        <f>B2017&amp;"|"&amp;I2017</f>
        <v/>
      </c>
      <c r="AC2017">
        <f>IF($B2017="","","|"&amp;SUBSTITUTE(TRIM(SUBSTITUTE(SUBSTITUTE(SUBSTITUTE(SUBSTITUTE(SUBSTITUTE(SUBSTITUTE(SUBSTITUTE(SUBSTITUTE(SUBSTITUTE(SUBSTITUTE(SUBSTITUTE(SUBSTITUTE(SUBSTITUTE(SUBSTITUTE(TRIM($B2017&amp;""),CHAR(10)," "),CHAR(13)," "),"."," "),";"," "),","," "),"/"," "),"+"," "),"-"," "),"  "," "),"  "," "),"  "," "),"  "," "),"  "," "),"  "," "))," ","|")&amp;"|")</f>
        <v/>
      </c>
      <c r="AD2017">
        <f>TRIM($I2017&amp;"")</f>
        <v/>
      </c>
    </row>
    <row r="2018" ht="24" customHeight="1">
      <c r="A2018" s="9" t="n">
        <v>46206</v>
      </c>
      <c r="B2018" s="14" t="inlineStr">
        <is>
          <t>10210</t>
        </is>
      </c>
      <c r="C2018" s="14" t="n"/>
      <c r="D2018" s="14" t="inlineStr">
        <is>
          <t>11 USINAGEM</t>
        </is>
      </c>
      <c r="E2018" s="14" t="inlineStr">
        <is>
          <t>30006111</t>
        </is>
      </c>
      <c r="F2018" s="14" t="inlineStr">
        <is>
          <t>PE FRONTAL 430X(108)51X25MDF (ESQRD) SANTIAGO NEW</t>
        </is>
      </c>
      <c r="G2018" s="14" t="inlineStr">
        <is>
          <t>11 USINAGEM</t>
        </is>
      </c>
      <c r="H2018" s="14" t="inlineStr">
        <is>
          <t>11 USINAGEM</t>
        </is>
      </c>
      <c r="I2018" s="9" t="inlineStr">
        <is>
          <t>11 USINAGEM</t>
        </is>
      </c>
      <c r="J2018" s="9" t="n">
        <v>302</v>
      </c>
      <c r="K2018" s="14">
        <f>IF($E2018="","",IFERROR(INDEX('01_Cad_Pecas'!$H$2:$H$5000,MATCH($E2018,'01_Cad_Pecas'!$D$2:$D$5000,0)),IFERROR(INDEX('01_Cad_Pecas'!$H$2:$H$5000,MATCH(VALUE($E2018),'01_Cad_Pecas'!$D$2:$D$5000,0)),"")))</f>
        <v/>
      </c>
      <c r="L2018" s="14">
        <f>IF($E2018="","",IFERROR(INDEX('01_Cad_Pecas'!$I$2:$I$5000,MATCH($E2018,'01_Cad_Pecas'!$D$2:$D$5000,0)),IFERROR(INDEX('01_Cad_Pecas'!$I$2:$I$5000,MATCH(VALUE($E2018),'01_Cad_Pecas'!$D$2:$D$5000,0)),"")))</f>
        <v/>
      </c>
      <c r="M2018" s="14">
        <f>IF(OR($J2018="",$L2018=""),"",IF($K2018="",0,$K2018)+$J2018*$L2018)</f>
        <v/>
      </c>
      <c r="N2018" s="14" t="n">
        <v>46209</v>
      </c>
      <c r="O2018" s="14" t="n">
        <v>302</v>
      </c>
      <c r="P2018" s="14" t="n"/>
      <c r="Q2018" s="14" t="n"/>
      <c r="R2018" s="14" t="n"/>
      <c r="S2018" s="14" t="n"/>
      <c r="T2018" s="14">
        <f>IF(OR($J2018="",$O2018=""),"",$O2018/$J2018)</f>
        <v/>
      </c>
      <c r="U2018" s="14" t="inlineStr">
        <is>
          <t>Concluído</t>
        </is>
      </c>
      <c r="V2018" s="14" t="n"/>
      <c r="W2018" s="14" t="n"/>
      <c r="X2018" s="14" t="n"/>
      <c r="Y2018" s="14" t="n"/>
      <c r="Z2018" s="14" t="n"/>
      <c r="AA2018" s="11" t="n"/>
      <c r="AB2018" s="14">
        <f>B2018&amp;"|"&amp;I2018</f>
        <v/>
      </c>
      <c r="AC2018">
        <f>IF($B2018="","","|"&amp;SUBSTITUTE(TRIM(SUBSTITUTE(SUBSTITUTE(SUBSTITUTE(SUBSTITUTE(SUBSTITUTE(SUBSTITUTE(SUBSTITUTE(SUBSTITUTE(SUBSTITUTE(SUBSTITUTE(SUBSTITUTE(SUBSTITUTE(SUBSTITUTE(SUBSTITUTE(TRIM($B2018&amp;""),CHAR(10)," "),CHAR(13)," "),"."," "),";"," "),","," "),"/"," "),"+"," "),"-"," "),"  "," "),"  "," "),"  "," "),"  "," "),"  "," "),"  "," "))," ","|")&amp;"|")</f>
        <v/>
      </c>
      <c r="AD2018">
        <f>TRIM($I2018&amp;"")</f>
        <v/>
      </c>
    </row>
    <row r="2019" ht="24" customHeight="1">
      <c r="A2019" s="9" t="n">
        <v>46206</v>
      </c>
      <c r="B2019" s="14" t="inlineStr">
        <is>
          <t>10210</t>
        </is>
      </c>
      <c r="C2019" s="14" t="n"/>
      <c r="D2019" s="14" t="inlineStr">
        <is>
          <t>11 USINAGEM</t>
        </is>
      </c>
      <c r="E2019" s="14" t="inlineStr">
        <is>
          <t>30009703</t>
        </is>
      </c>
      <c r="F2019" s="14" t="inlineStr">
        <is>
          <t>ESPALDAR 390X40(911)X25 MDF (24) - CADEIRA GRECIA</t>
        </is>
      </c>
      <c r="G2019" s="14" t="inlineStr">
        <is>
          <t>11 USINAGEM</t>
        </is>
      </c>
      <c r="H2019" s="14" t="inlineStr">
        <is>
          <t>11 USINAGEM</t>
        </is>
      </c>
      <c r="I2019" s="9" t="inlineStr">
        <is>
          <t>11 USINAGEM</t>
        </is>
      </c>
      <c r="J2019" s="9" t="n">
        <v>146</v>
      </c>
      <c r="K2019" s="14">
        <f>IF($E2019="","",IFERROR(INDEX('01_Cad_Pecas'!$H$2:$H$5000,MATCH($E2019,'01_Cad_Pecas'!$D$2:$D$5000,0)),IFERROR(INDEX('01_Cad_Pecas'!$H$2:$H$5000,MATCH(VALUE($E2019),'01_Cad_Pecas'!$D$2:$D$5000,0)),"")))</f>
        <v/>
      </c>
      <c r="L2019" s="14">
        <f>IF($E2019="","",IFERROR(INDEX('01_Cad_Pecas'!$I$2:$I$5000,MATCH($E2019,'01_Cad_Pecas'!$D$2:$D$5000,0)),IFERROR(INDEX('01_Cad_Pecas'!$I$2:$I$5000,MATCH(VALUE($E2019),'01_Cad_Pecas'!$D$2:$D$5000,0)),"")))</f>
        <v/>
      </c>
      <c r="M2019" s="14">
        <f>IF(OR($J2019="",$L2019=""),"",IF($K2019="",0,$K2019)+$J2019*$L2019)</f>
        <v/>
      </c>
      <c r="N2019" s="14" t="n">
        <v>46209</v>
      </c>
      <c r="O2019" s="14" t="n">
        <v>146</v>
      </c>
      <c r="P2019" s="14" t="n"/>
      <c r="Q2019" s="14" t="n"/>
      <c r="R2019" s="14" t="n"/>
      <c r="S2019" s="14" t="n"/>
      <c r="T2019" s="14">
        <f>IF(OR($J2019="",$O2019=""),"",$O2019/$J2019)</f>
        <v/>
      </c>
      <c r="U2019" s="14" t="inlineStr">
        <is>
          <t>Concluído</t>
        </is>
      </c>
      <c r="V2019" s="14" t="n"/>
      <c r="W2019" s="14" t="n"/>
      <c r="X2019" s="14" t="n"/>
      <c r="Y2019" s="14" t="n"/>
      <c r="Z2019" s="14" t="n"/>
      <c r="AA2019" s="11" t="n"/>
      <c r="AB2019" s="14">
        <f>B2019&amp;"|"&amp;I2019</f>
        <v/>
      </c>
      <c r="AC2019">
        <f>IF($B2019="","","|"&amp;SUBSTITUTE(TRIM(SUBSTITUTE(SUBSTITUTE(SUBSTITUTE(SUBSTITUTE(SUBSTITUTE(SUBSTITUTE(SUBSTITUTE(SUBSTITUTE(SUBSTITUTE(SUBSTITUTE(SUBSTITUTE(SUBSTITUTE(SUBSTITUTE(SUBSTITUTE(TRIM($B2019&amp;""),CHAR(10)," "),CHAR(13)," "),"."," "),";"," "),","," "),"/"," "),"+"," "),"-"," "),"  "," "),"  "," "),"  "," "),"  "," "),"  "," "),"  "," "))," ","|")&amp;"|")</f>
        <v/>
      </c>
      <c r="AD2019">
        <f>TRIM($I2019&amp;"")</f>
        <v/>
      </c>
    </row>
    <row r="2020" ht="24" customHeight="1">
      <c r="A2020" s="9" t="n">
        <v>46205</v>
      </c>
      <c r="B2020" s="14" t="inlineStr">
        <is>
          <t>10199,10201</t>
        </is>
      </c>
      <c r="C2020" s="14" t="n"/>
      <c r="D2020" s="14" t="inlineStr">
        <is>
          <t>6 PINTURA UV</t>
        </is>
      </c>
      <c r="E2020" s="14" t="inlineStr">
        <is>
          <t>30003407</t>
        </is>
      </c>
      <c r="F2020" s="14" t="inlineStr">
        <is>
          <t>TRAVESSA ENCOSTO 360X72X15 MDP - CAD DAKAR</t>
        </is>
      </c>
      <c r="G2020" s="14" t="inlineStr">
        <is>
          <t>6 PINTURA UV</t>
        </is>
      </c>
      <c r="H2020" s="14" t="inlineStr">
        <is>
          <t>6 PINTURA UV</t>
        </is>
      </c>
      <c r="I2020" s="9" t="inlineStr">
        <is>
          <t>6 PINTURA UV</t>
        </is>
      </c>
      <c r="J2020" s="9" t="n">
        <v>156</v>
      </c>
      <c r="K2020" s="14">
        <f>IF($E2020="","",IFERROR(INDEX('01_Cad_Pecas'!$H$2:$H$5000,MATCH($E2020,'01_Cad_Pecas'!$D$2:$D$5000,0)),IFERROR(INDEX('01_Cad_Pecas'!$H$2:$H$5000,MATCH(VALUE($E2020),'01_Cad_Pecas'!$D$2:$D$5000,0)),"")))</f>
        <v/>
      </c>
      <c r="L2020" s="14">
        <f>IF($E2020="","",IFERROR(INDEX('01_Cad_Pecas'!$I$2:$I$5000,MATCH($E2020,'01_Cad_Pecas'!$D$2:$D$5000,0)),IFERROR(INDEX('01_Cad_Pecas'!$I$2:$I$5000,MATCH(VALUE($E2020),'01_Cad_Pecas'!$D$2:$D$5000,0)),"")))</f>
        <v/>
      </c>
      <c r="M2020" s="14">
        <f>IF(OR($J2020="",$L2020=""),"",IF($K2020="",0,$K2020)+$J2020*$L2020)</f>
        <v/>
      </c>
      <c r="N2020" s="10" t="n">
        <v>46209</v>
      </c>
      <c r="O2020" s="14" t="n">
        <v>156</v>
      </c>
      <c r="P2020" s="14" t="n"/>
      <c r="Q2020" s="14" t="n"/>
      <c r="R2020" s="14" t="n"/>
      <c r="S2020" s="14" t="n"/>
      <c r="T2020" s="14">
        <f>IF(OR($J2020="",$O2020=""),"",$O2020/$J2020)</f>
        <v/>
      </c>
      <c r="U2020" s="14" t="inlineStr">
        <is>
          <t>Concluído</t>
        </is>
      </c>
      <c r="V2020" s="14" t="n"/>
      <c r="W2020" s="14" t="n"/>
      <c r="X2020" s="14" t="n"/>
      <c r="Y2020" s="14" t="n"/>
      <c r="Z2020" s="14" t="n"/>
      <c r="AA2020" s="11" t="n"/>
      <c r="AB2020" s="14">
        <f>B2020&amp;"|"&amp;I2020</f>
        <v/>
      </c>
      <c r="AC2020">
        <f>IF($B2020="","","|"&amp;SUBSTITUTE(TRIM(SUBSTITUTE(SUBSTITUTE(SUBSTITUTE(SUBSTITUTE(SUBSTITUTE(SUBSTITUTE(SUBSTITUTE(SUBSTITUTE(SUBSTITUTE(SUBSTITUTE(SUBSTITUTE(SUBSTITUTE(SUBSTITUTE(SUBSTITUTE(TRIM($B2020&amp;""),CHAR(10)," "),CHAR(13)," "),"."," "),";"," "),","," "),"/"," "),"+"," "),"-"," "),"  "," "),"  "," "),"  "," "),"  "," "),"  "," "),"  "," "))," ","|")&amp;"|")</f>
        <v/>
      </c>
      <c r="AD2020">
        <f>TRIM($I2020&amp;"")</f>
        <v/>
      </c>
    </row>
    <row r="2021" ht="24" customHeight="1">
      <c r="A2021" s="9" t="n">
        <v>46205</v>
      </c>
      <c r="B2021" s="14" t="inlineStr">
        <is>
          <t>10199,10201</t>
        </is>
      </c>
      <c r="C2021" s="14" t="n"/>
      <c r="D2021" s="14" t="inlineStr">
        <is>
          <t>6 PINTURA UV</t>
        </is>
      </c>
      <c r="E2021" s="14" t="inlineStr">
        <is>
          <t>20019005</t>
        </is>
      </c>
      <c r="F2021" s="14" t="inlineStr">
        <is>
          <t>RIPA 751X70X12 MDF - MESA SANTIAGO</t>
        </is>
      </c>
      <c r="G2021" s="14" t="inlineStr">
        <is>
          <t>6 PINTURA UV</t>
        </is>
      </c>
      <c r="H2021" s="14" t="inlineStr">
        <is>
          <t>6 PINTURA UV</t>
        </is>
      </c>
      <c r="I2021" s="9" t="inlineStr">
        <is>
          <t>6 PINTURA UV</t>
        </is>
      </c>
      <c r="J2021" s="9" t="n">
        <v>80</v>
      </c>
      <c r="K2021" s="14">
        <f>IF($E2021="","",IFERROR(INDEX('01_Cad_Pecas'!$H$2:$H$5000,MATCH($E2021,'01_Cad_Pecas'!$D$2:$D$5000,0)),IFERROR(INDEX('01_Cad_Pecas'!$H$2:$H$5000,MATCH(VALUE($E2021),'01_Cad_Pecas'!$D$2:$D$5000,0)),"")))</f>
        <v/>
      </c>
      <c r="L2021" s="14">
        <f>IF($E2021="","",IFERROR(INDEX('01_Cad_Pecas'!$I$2:$I$5000,MATCH($E2021,'01_Cad_Pecas'!$D$2:$D$5000,0)),IFERROR(INDEX('01_Cad_Pecas'!$I$2:$I$5000,MATCH(VALUE($E2021),'01_Cad_Pecas'!$D$2:$D$5000,0)),"")))</f>
        <v/>
      </c>
      <c r="M2021" s="14">
        <f>IF(OR($J2021="",$L2021=""),"",IF($K2021="",0,$K2021)+$J2021*$L2021)</f>
        <v/>
      </c>
      <c r="N2021" s="10" t="n">
        <v>46209</v>
      </c>
      <c r="O2021" s="14" t="n">
        <v>80</v>
      </c>
      <c r="P2021" s="14" t="n"/>
      <c r="Q2021" s="14" t="n"/>
      <c r="R2021" s="14" t="n"/>
      <c r="S2021" s="14" t="n"/>
      <c r="T2021" s="14">
        <f>IF(OR($J2021="",$O2021=""),"",$O2021/$J2021)</f>
        <v/>
      </c>
      <c r="U2021" s="14" t="inlineStr">
        <is>
          <t>Concluído</t>
        </is>
      </c>
      <c r="V2021" s="14" t="n"/>
      <c r="W2021" s="14" t="n"/>
      <c r="X2021" s="14" t="n"/>
      <c r="Y2021" s="14" t="n"/>
      <c r="Z2021" s="14" t="n"/>
      <c r="AA2021" s="11" t="n"/>
      <c r="AB2021" s="14">
        <f>B2021&amp;"|"&amp;I2021</f>
        <v/>
      </c>
      <c r="AC2021">
        <f>IF($B2021="","","|"&amp;SUBSTITUTE(TRIM(SUBSTITUTE(SUBSTITUTE(SUBSTITUTE(SUBSTITUTE(SUBSTITUTE(SUBSTITUTE(SUBSTITUTE(SUBSTITUTE(SUBSTITUTE(SUBSTITUTE(SUBSTITUTE(SUBSTITUTE(SUBSTITUTE(SUBSTITUTE(TRIM($B2021&amp;""),CHAR(10)," "),CHAR(13)," "),"."," "),";"," "),","," "),"/"," "),"+"," "),"-"," "),"  "," "),"  "," "),"  "," "),"  "," "),"  "," "),"  "," "))," ","|")&amp;"|")</f>
        <v/>
      </c>
      <c r="AD2021">
        <f>TRIM($I2021&amp;"")</f>
        <v/>
      </c>
    </row>
    <row r="2022" ht="24" customHeight="1">
      <c r="A2022" s="9" t="n">
        <v>46205</v>
      </c>
      <c r="B2022" s="14" t="inlineStr">
        <is>
          <t>10199,10201</t>
        </is>
      </c>
      <c r="C2022" s="14" t="n"/>
      <c r="D2022" s="14" t="inlineStr">
        <is>
          <t>6 PINTURA UV</t>
        </is>
      </c>
      <c r="E2022" s="14" t="inlineStr">
        <is>
          <t>20034301</t>
        </is>
      </c>
      <c r="F2022" s="14" t="inlineStr">
        <is>
          <t>LATERAL EXTERNA 751X446X12 MDF - SANTIAGO 1,03</t>
        </is>
      </c>
      <c r="G2022" s="14" t="inlineStr">
        <is>
          <t>6 PINTURA UV</t>
        </is>
      </c>
      <c r="H2022" s="14" t="inlineStr">
        <is>
          <t>6 PINTURA UV</t>
        </is>
      </c>
      <c r="I2022" s="9" t="inlineStr">
        <is>
          <t>6 PINTURA UV</t>
        </is>
      </c>
      <c r="J2022" s="9" t="n">
        <v>16</v>
      </c>
      <c r="K2022" s="14">
        <f>IF($E2022="","",IFERROR(INDEX('01_Cad_Pecas'!$H$2:$H$5000,MATCH($E2022,'01_Cad_Pecas'!$D$2:$D$5000,0)),IFERROR(INDEX('01_Cad_Pecas'!$H$2:$H$5000,MATCH(VALUE($E2022),'01_Cad_Pecas'!$D$2:$D$5000,0)),"")))</f>
        <v/>
      </c>
      <c r="L2022" s="14">
        <f>IF($E2022="","",IFERROR(INDEX('01_Cad_Pecas'!$I$2:$I$5000,MATCH($E2022,'01_Cad_Pecas'!$D$2:$D$5000,0)),IFERROR(INDEX('01_Cad_Pecas'!$I$2:$I$5000,MATCH(VALUE($E2022),'01_Cad_Pecas'!$D$2:$D$5000,0)),"")))</f>
        <v/>
      </c>
      <c r="M2022" s="14">
        <f>IF(OR($J2022="",$L2022=""),"",IF($K2022="",0,$K2022)+$J2022*$L2022)</f>
        <v/>
      </c>
      <c r="N2022" s="10" t="n">
        <v>46209</v>
      </c>
      <c r="O2022" s="14" t="n">
        <v>16</v>
      </c>
      <c r="P2022" s="14" t="n"/>
      <c r="Q2022" s="14" t="n"/>
      <c r="R2022" s="14" t="n"/>
      <c r="S2022" s="14" t="n"/>
      <c r="T2022" s="14">
        <f>IF(OR($J2022="",$O2022=""),"",$O2022/$J2022)</f>
        <v/>
      </c>
      <c r="U2022" s="14" t="inlineStr">
        <is>
          <t>Concluído</t>
        </is>
      </c>
      <c r="V2022" s="14" t="n"/>
      <c r="W2022" s="14" t="n"/>
      <c r="X2022" s="14" t="n"/>
      <c r="Y2022" s="14" t="n"/>
      <c r="Z2022" s="14" t="n"/>
      <c r="AA2022" s="11" t="n"/>
      <c r="AB2022" s="14">
        <f>B2022&amp;"|"&amp;I2022</f>
        <v/>
      </c>
      <c r="AC2022">
        <f>IF($B2022="","","|"&amp;SUBSTITUTE(TRIM(SUBSTITUTE(SUBSTITUTE(SUBSTITUTE(SUBSTITUTE(SUBSTITUTE(SUBSTITUTE(SUBSTITUTE(SUBSTITUTE(SUBSTITUTE(SUBSTITUTE(SUBSTITUTE(SUBSTITUTE(SUBSTITUTE(SUBSTITUTE(TRIM($B2022&amp;""),CHAR(10)," "),CHAR(13)," "),"."," "),";"," "),","," "),"/"," "),"+"," "),"-"," "),"  "," "),"  "," "),"  "," "),"  "," "),"  "," "),"  "," "))," ","|")&amp;"|")</f>
        <v/>
      </c>
      <c r="AD2022">
        <f>TRIM($I2022&amp;"")</f>
        <v/>
      </c>
    </row>
    <row r="2023" ht="24" customHeight="1">
      <c r="A2023" s="9" t="n">
        <v>46205</v>
      </c>
      <c r="B2023" s="14" t="inlineStr">
        <is>
          <t>10199,10201</t>
        </is>
      </c>
      <c r="C2023" s="14" t="n"/>
      <c r="D2023" s="14" t="inlineStr">
        <is>
          <t>6 PINTURA UV</t>
        </is>
      </c>
      <c r="E2023" s="14" t="inlineStr">
        <is>
          <t>20034302</t>
        </is>
      </c>
      <c r="F2023" s="14" t="inlineStr">
        <is>
          <t>FUNDO 751X446X12 MDF - SANTIAGO 1,03</t>
        </is>
      </c>
      <c r="G2023" s="14" t="inlineStr">
        <is>
          <t>6 PINTURA UV</t>
        </is>
      </c>
      <c r="H2023" s="14" t="inlineStr">
        <is>
          <t>6 PINTURA UV</t>
        </is>
      </c>
      <c r="I2023" s="9" t="inlineStr">
        <is>
          <t>6 PINTURA UV</t>
        </is>
      </c>
      <c r="J2023" s="9" t="n">
        <v>16</v>
      </c>
      <c r="K2023" s="14">
        <f>IF($E2023="","",IFERROR(INDEX('01_Cad_Pecas'!$H$2:$H$5000,MATCH($E2023,'01_Cad_Pecas'!$D$2:$D$5000,0)),IFERROR(INDEX('01_Cad_Pecas'!$H$2:$H$5000,MATCH(VALUE($E2023),'01_Cad_Pecas'!$D$2:$D$5000,0)),"")))</f>
        <v/>
      </c>
      <c r="L2023" s="14">
        <f>IF($E2023="","",IFERROR(INDEX('01_Cad_Pecas'!$I$2:$I$5000,MATCH($E2023,'01_Cad_Pecas'!$D$2:$D$5000,0)),IFERROR(INDEX('01_Cad_Pecas'!$I$2:$I$5000,MATCH(VALUE($E2023),'01_Cad_Pecas'!$D$2:$D$5000,0)),"")))</f>
        <v/>
      </c>
      <c r="M2023" s="14">
        <f>IF(OR($J2023="",$L2023=""),"",IF($K2023="",0,$K2023)+$J2023*$L2023)</f>
        <v/>
      </c>
      <c r="N2023" s="10" t="n">
        <v>46209</v>
      </c>
      <c r="O2023" s="14" t="n">
        <v>16</v>
      </c>
      <c r="P2023" s="14" t="n"/>
      <c r="Q2023" s="14" t="n"/>
      <c r="R2023" s="14" t="n"/>
      <c r="S2023" s="14" t="n"/>
      <c r="T2023" s="14">
        <f>IF(OR($J2023="",$O2023=""),"",$O2023/$J2023)</f>
        <v/>
      </c>
      <c r="U2023" s="14" t="inlineStr">
        <is>
          <t>Concluído</t>
        </is>
      </c>
      <c r="V2023" s="14" t="n"/>
      <c r="W2023" s="14" t="n"/>
      <c r="X2023" s="14" t="n"/>
      <c r="Y2023" s="14" t="n"/>
      <c r="Z2023" s="14" t="n"/>
      <c r="AA2023" s="11" t="n"/>
      <c r="AB2023" s="14">
        <f>B2023&amp;"|"&amp;I2023</f>
        <v/>
      </c>
      <c r="AC2023">
        <f>IF($B2023="","","|"&amp;SUBSTITUTE(TRIM(SUBSTITUTE(SUBSTITUTE(SUBSTITUTE(SUBSTITUTE(SUBSTITUTE(SUBSTITUTE(SUBSTITUTE(SUBSTITUTE(SUBSTITUTE(SUBSTITUTE(SUBSTITUTE(SUBSTITUTE(SUBSTITUTE(SUBSTITUTE(TRIM($B2023&amp;""),CHAR(10)," "),CHAR(13)," "),"."," "),";"," "),","," "),"/"," "),"+"," "),"-"," "),"  "," "),"  "," "),"  "," "),"  "," "),"  "," "),"  "," "))," ","|")&amp;"|")</f>
        <v/>
      </c>
      <c r="AD2023">
        <f>TRIM($I2023&amp;"")</f>
        <v/>
      </c>
    </row>
    <row r="2024" ht="24" customHeight="1">
      <c r="A2024" s="9" t="n">
        <v>46205</v>
      </c>
      <c r="B2024" s="14" t="inlineStr">
        <is>
          <t>10199,10201</t>
        </is>
      </c>
      <c r="C2024" s="14" t="n"/>
      <c r="D2024" s="14" t="inlineStr">
        <is>
          <t>6 PINTURA UV</t>
        </is>
      </c>
      <c r="E2024" s="14" t="inlineStr">
        <is>
          <t>20034303</t>
        </is>
      </c>
      <c r="F2024" s="14" t="inlineStr">
        <is>
          <t>BASE 472X472X12 MDF - SANTIAGO 1,03</t>
        </is>
      </c>
      <c r="G2024" s="14" t="inlineStr">
        <is>
          <t>6 PINTURA UV</t>
        </is>
      </c>
      <c r="H2024" s="14" t="inlineStr">
        <is>
          <t>6 PINTURA UV</t>
        </is>
      </c>
      <c r="I2024" s="9" t="inlineStr">
        <is>
          <t>6 PINTURA UV</t>
        </is>
      </c>
      <c r="J2024" s="9" t="n">
        <v>8</v>
      </c>
      <c r="K2024" s="14">
        <f>IF($E2024="","",IFERROR(INDEX('01_Cad_Pecas'!$H$2:$H$5000,MATCH($E2024,'01_Cad_Pecas'!$D$2:$D$5000,0)),IFERROR(INDEX('01_Cad_Pecas'!$H$2:$H$5000,MATCH(VALUE($E2024),'01_Cad_Pecas'!$D$2:$D$5000,0)),"")))</f>
        <v/>
      </c>
      <c r="L2024" s="14">
        <f>IF($E2024="","",IFERROR(INDEX('01_Cad_Pecas'!$I$2:$I$5000,MATCH($E2024,'01_Cad_Pecas'!$D$2:$D$5000,0)),IFERROR(INDEX('01_Cad_Pecas'!$I$2:$I$5000,MATCH(VALUE($E2024),'01_Cad_Pecas'!$D$2:$D$5000,0)),"")))</f>
        <v/>
      </c>
      <c r="M2024" s="14">
        <f>IF(OR($J2024="",$L2024=""),"",IF($K2024="",0,$K2024)+$J2024*$L2024)</f>
        <v/>
      </c>
      <c r="N2024" s="10" t="n">
        <v>46209</v>
      </c>
      <c r="O2024" s="14" t="n">
        <v>8</v>
      </c>
      <c r="P2024" s="14" t="n"/>
      <c r="Q2024" s="14" t="n"/>
      <c r="R2024" s="14" t="n"/>
      <c r="S2024" s="14" t="n"/>
      <c r="T2024" s="14">
        <f>IF(OR($J2024="",$O2024=""),"",$O2024/$J2024)</f>
        <v/>
      </c>
      <c r="U2024" s="14" t="inlineStr">
        <is>
          <t>Concluído</t>
        </is>
      </c>
      <c r="V2024" s="14" t="n"/>
      <c r="W2024" s="14" t="n"/>
      <c r="X2024" s="14" t="n"/>
      <c r="Y2024" s="14" t="n"/>
      <c r="Z2024" s="14" t="n"/>
      <c r="AA2024" s="11" t="n"/>
      <c r="AB2024" s="14">
        <f>B2024&amp;"|"&amp;I2024</f>
        <v/>
      </c>
      <c r="AC2024">
        <f>IF($B2024="","","|"&amp;SUBSTITUTE(TRIM(SUBSTITUTE(SUBSTITUTE(SUBSTITUTE(SUBSTITUTE(SUBSTITUTE(SUBSTITUTE(SUBSTITUTE(SUBSTITUTE(SUBSTITUTE(SUBSTITUTE(SUBSTITUTE(SUBSTITUTE(SUBSTITUTE(SUBSTITUTE(TRIM($B2024&amp;""),CHAR(10)," "),CHAR(13)," "),"."," "),";"," "),","," "),"/"," "),"+"," "),"-"," "),"  "," "),"  "," "),"  "," "),"  "," "),"  "," "),"  "," "))," ","|")&amp;"|")</f>
        <v/>
      </c>
      <c r="AD2024">
        <f>TRIM($I2024&amp;"")</f>
        <v/>
      </c>
    </row>
    <row r="2025" ht="24" customHeight="1">
      <c r="A2025" s="9" t="n">
        <v>46205</v>
      </c>
      <c r="B2025" s="14" t="inlineStr">
        <is>
          <t>10199,10201</t>
        </is>
      </c>
      <c r="C2025" s="14" t="n"/>
      <c r="D2025" s="14" t="inlineStr">
        <is>
          <t>6 PINTURA UV</t>
        </is>
      </c>
      <c r="E2025" s="14" t="inlineStr">
        <is>
          <t>20020002</t>
        </is>
      </c>
      <c r="F2025" s="14" t="inlineStr">
        <is>
          <t>(2) FECHAMENTO I 1090X295X12 MDF - BASE DUBAI</t>
        </is>
      </c>
      <c r="G2025" s="14" t="inlineStr">
        <is>
          <t>6 PINTURA UV</t>
        </is>
      </c>
      <c r="H2025" s="14" t="inlineStr">
        <is>
          <t>6 PINTURA UV</t>
        </is>
      </c>
      <c r="I2025" s="9" t="inlineStr">
        <is>
          <t>6 PINTURA UV</t>
        </is>
      </c>
      <c r="J2025" s="9" t="n">
        <v>22</v>
      </c>
      <c r="K2025" s="14">
        <f>IF($E2025="","",IFERROR(INDEX('01_Cad_Pecas'!$H$2:$H$5000,MATCH($E2025,'01_Cad_Pecas'!$D$2:$D$5000,0)),IFERROR(INDEX('01_Cad_Pecas'!$H$2:$H$5000,MATCH(VALUE($E2025),'01_Cad_Pecas'!$D$2:$D$5000,0)),"")))</f>
        <v/>
      </c>
      <c r="L2025" s="14">
        <f>IF($E2025="","",IFERROR(INDEX('01_Cad_Pecas'!$I$2:$I$5000,MATCH($E2025,'01_Cad_Pecas'!$D$2:$D$5000,0)),IFERROR(INDEX('01_Cad_Pecas'!$I$2:$I$5000,MATCH(VALUE($E2025),'01_Cad_Pecas'!$D$2:$D$5000,0)),"")))</f>
        <v/>
      </c>
      <c r="M2025" s="14">
        <f>IF(OR($J2025="",$L2025=""),"",IF($K2025="",0,$K2025)+$J2025*$L2025)</f>
        <v/>
      </c>
      <c r="N2025" s="10" t="n">
        <v>46209</v>
      </c>
      <c r="O2025" s="14" t="n">
        <v>22</v>
      </c>
      <c r="P2025" s="14" t="n"/>
      <c r="Q2025" s="14" t="n"/>
      <c r="R2025" s="14" t="n"/>
      <c r="S2025" s="14" t="n"/>
      <c r="T2025" s="14">
        <f>IF(OR($J2025="",$O2025=""),"",$O2025/$J2025)</f>
        <v/>
      </c>
      <c r="U2025" s="14" t="inlineStr">
        <is>
          <t>Concluído</t>
        </is>
      </c>
      <c r="V2025" s="14" t="n"/>
      <c r="W2025" s="14" t="n"/>
      <c r="X2025" s="14" t="n"/>
      <c r="Y2025" s="14" t="n"/>
      <c r="Z2025" s="14" t="n"/>
      <c r="AA2025" s="11" t="n"/>
      <c r="AB2025" s="14">
        <f>B2025&amp;"|"&amp;I2025</f>
        <v/>
      </c>
      <c r="AC2025">
        <f>IF($B2025="","","|"&amp;SUBSTITUTE(TRIM(SUBSTITUTE(SUBSTITUTE(SUBSTITUTE(SUBSTITUTE(SUBSTITUTE(SUBSTITUTE(SUBSTITUTE(SUBSTITUTE(SUBSTITUTE(SUBSTITUTE(SUBSTITUTE(SUBSTITUTE(SUBSTITUTE(SUBSTITUTE(TRIM($B2025&amp;""),CHAR(10)," "),CHAR(13)," "),"."," "),";"," "),","," "),"/"," "),"+"," "),"-"," "),"  "," "),"  "," "),"  "," "),"  "," "),"  "," "),"  "," "))," ","|")&amp;"|")</f>
        <v/>
      </c>
      <c r="AD2025">
        <f>TRIM($I2025&amp;"")</f>
        <v/>
      </c>
    </row>
    <row r="2026" ht="24" customHeight="1">
      <c r="A2026" s="9" t="n">
        <v>46205</v>
      </c>
      <c r="B2026" s="14" t="inlineStr">
        <is>
          <t>10199,10201</t>
        </is>
      </c>
      <c r="C2026" s="14" t="n"/>
      <c r="D2026" s="14" t="inlineStr">
        <is>
          <t>6 PINTURA UV</t>
        </is>
      </c>
      <c r="E2026" s="14" t="inlineStr">
        <is>
          <t>20020003</t>
        </is>
      </c>
      <c r="F2026" s="14" t="inlineStr">
        <is>
          <t>(3) FECHAMENTO II 600X295X12 MDF - BASE DUBAI</t>
        </is>
      </c>
      <c r="G2026" s="14" t="inlineStr">
        <is>
          <t>6 PINTURA UV</t>
        </is>
      </c>
      <c r="H2026" s="14" t="inlineStr">
        <is>
          <t>6 PINTURA UV</t>
        </is>
      </c>
      <c r="I2026" s="9" t="inlineStr">
        <is>
          <t>6 PINTURA UV</t>
        </is>
      </c>
      <c r="J2026" s="9" t="n">
        <v>22</v>
      </c>
      <c r="K2026" s="14">
        <f>IF($E2026="","",IFERROR(INDEX('01_Cad_Pecas'!$H$2:$H$5000,MATCH($E2026,'01_Cad_Pecas'!$D$2:$D$5000,0)),IFERROR(INDEX('01_Cad_Pecas'!$H$2:$H$5000,MATCH(VALUE($E2026),'01_Cad_Pecas'!$D$2:$D$5000,0)),"")))</f>
        <v/>
      </c>
      <c r="L2026" s="14">
        <f>IF($E2026="","",IFERROR(INDEX('01_Cad_Pecas'!$I$2:$I$5000,MATCH($E2026,'01_Cad_Pecas'!$D$2:$D$5000,0)),IFERROR(INDEX('01_Cad_Pecas'!$I$2:$I$5000,MATCH(VALUE($E2026),'01_Cad_Pecas'!$D$2:$D$5000,0)),"")))</f>
        <v/>
      </c>
      <c r="M2026" s="14">
        <f>IF(OR($J2026="",$L2026=""),"",IF($K2026="",0,$K2026)+$J2026*$L2026)</f>
        <v/>
      </c>
      <c r="N2026" s="10" t="n">
        <v>46209</v>
      </c>
      <c r="O2026" s="14" t="n">
        <v>22</v>
      </c>
      <c r="P2026" s="14" t="n"/>
      <c r="Q2026" s="14" t="n"/>
      <c r="R2026" s="14" t="n"/>
      <c r="S2026" s="14" t="n"/>
      <c r="T2026" s="14">
        <f>IF(OR($J2026="",$O2026=""),"",$O2026/$J2026)</f>
        <v/>
      </c>
      <c r="U2026" s="14" t="inlineStr">
        <is>
          <t>Concluído</t>
        </is>
      </c>
      <c r="V2026" s="14" t="n"/>
      <c r="W2026" s="14" t="n"/>
      <c r="X2026" s="14" t="n"/>
      <c r="Y2026" s="14" t="n"/>
      <c r="Z2026" s="14" t="n"/>
      <c r="AA2026" s="11" t="n"/>
      <c r="AB2026" s="14">
        <f>B2026&amp;"|"&amp;I2026</f>
        <v/>
      </c>
      <c r="AC2026">
        <f>IF($B2026="","","|"&amp;SUBSTITUTE(TRIM(SUBSTITUTE(SUBSTITUTE(SUBSTITUTE(SUBSTITUTE(SUBSTITUTE(SUBSTITUTE(SUBSTITUTE(SUBSTITUTE(SUBSTITUTE(SUBSTITUTE(SUBSTITUTE(SUBSTITUTE(SUBSTITUTE(SUBSTITUTE(TRIM($B2026&amp;""),CHAR(10)," "),CHAR(13)," "),"."," "),";"," "),","," "),"/"," "),"+"," "),"-"," "),"  "," "),"  "," "),"  "," "),"  "," "),"  "," "),"  "," "))," ","|")&amp;"|")</f>
        <v/>
      </c>
      <c r="AD2026">
        <f>TRIM($I2026&amp;"")</f>
        <v/>
      </c>
    </row>
    <row r="2027" ht="24" customHeight="1">
      <c r="A2027" s="9" t="n">
        <v>46205</v>
      </c>
      <c r="B2027" s="14" t="inlineStr">
        <is>
          <t>10199,10201</t>
        </is>
      </c>
      <c r="C2027" s="14" t="n"/>
      <c r="D2027" s="14" t="inlineStr">
        <is>
          <t>6 PINTURA UV</t>
        </is>
      </c>
      <c r="E2027" s="14" t="inlineStr">
        <is>
          <t>20020004</t>
        </is>
      </c>
      <c r="F2027" s="14" t="inlineStr">
        <is>
          <t>(4) FECHAMENTO III 545X327X12 MDF - BASE DUBAI</t>
        </is>
      </c>
      <c r="G2027" s="14" t="inlineStr">
        <is>
          <t>6 PINTURA UV</t>
        </is>
      </c>
      <c r="H2027" s="14" t="inlineStr">
        <is>
          <t>6 PINTURA UV</t>
        </is>
      </c>
      <c r="I2027" s="9" t="inlineStr">
        <is>
          <t>6 PINTURA UV</t>
        </is>
      </c>
      <c r="J2027" s="9" t="n">
        <v>44</v>
      </c>
      <c r="K2027" s="14">
        <f>IF($E2027="","",IFERROR(INDEX('01_Cad_Pecas'!$H$2:$H$5000,MATCH($E2027,'01_Cad_Pecas'!$D$2:$D$5000,0)),IFERROR(INDEX('01_Cad_Pecas'!$H$2:$H$5000,MATCH(VALUE($E2027),'01_Cad_Pecas'!$D$2:$D$5000,0)),"")))</f>
        <v/>
      </c>
      <c r="L2027" s="14">
        <f>IF($E2027="","",IFERROR(INDEX('01_Cad_Pecas'!$I$2:$I$5000,MATCH($E2027,'01_Cad_Pecas'!$D$2:$D$5000,0)),IFERROR(INDEX('01_Cad_Pecas'!$I$2:$I$5000,MATCH(VALUE($E2027),'01_Cad_Pecas'!$D$2:$D$5000,0)),"")))</f>
        <v/>
      </c>
      <c r="M2027" s="14">
        <f>IF(OR($J2027="",$L2027=""),"",IF($K2027="",0,$K2027)+$J2027*$L2027)</f>
        <v/>
      </c>
      <c r="N2027" s="10" t="n">
        <v>46209</v>
      </c>
      <c r="O2027" s="14" t="n">
        <v>44</v>
      </c>
      <c r="P2027" s="14" t="n"/>
      <c r="Q2027" s="14" t="n"/>
      <c r="R2027" s="14" t="n"/>
      <c r="S2027" s="14" t="n"/>
      <c r="T2027" s="14">
        <f>IF(OR($J2027="",$O2027=""),"",$O2027/$J2027)</f>
        <v/>
      </c>
      <c r="U2027" s="14" t="inlineStr">
        <is>
          <t>Concluído</t>
        </is>
      </c>
      <c r="V2027" s="14" t="n"/>
      <c r="W2027" s="14" t="n"/>
      <c r="X2027" s="14" t="n"/>
      <c r="Y2027" s="14" t="n"/>
      <c r="Z2027" s="14" t="n"/>
      <c r="AA2027" s="11" t="n"/>
      <c r="AB2027" s="14">
        <f>B2027&amp;"|"&amp;I2027</f>
        <v/>
      </c>
      <c r="AC2027">
        <f>IF($B2027="","","|"&amp;SUBSTITUTE(TRIM(SUBSTITUTE(SUBSTITUTE(SUBSTITUTE(SUBSTITUTE(SUBSTITUTE(SUBSTITUTE(SUBSTITUTE(SUBSTITUTE(SUBSTITUTE(SUBSTITUTE(SUBSTITUTE(SUBSTITUTE(SUBSTITUTE(SUBSTITUTE(TRIM($B2027&amp;""),CHAR(10)," "),CHAR(13)," "),"."," "),";"," "),","," "),"/"," "),"+"," "),"-"," "),"  "," "),"  "," "),"  "," "),"  "," "),"  "," "),"  "," "))," ","|")&amp;"|")</f>
        <v/>
      </c>
      <c r="AD2027">
        <f>TRIM($I2027&amp;"")</f>
        <v/>
      </c>
    </row>
    <row r="2028" ht="24" customHeight="1">
      <c r="A2028" s="9" t="n">
        <v>46205</v>
      </c>
      <c r="B2028" s="14" t="inlineStr">
        <is>
          <t>10199,10201</t>
        </is>
      </c>
      <c r="C2028" s="14" t="n"/>
      <c r="D2028" s="14" t="inlineStr">
        <is>
          <t>6 PINTURA UV</t>
        </is>
      </c>
      <c r="E2028" s="14" t="inlineStr">
        <is>
          <t>20020005</t>
        </is>
      </c>
      <c r="F2028" s="14" t="inlineStr">
        <is>
          <t>(5) FECHAMENTO IV 453X327X12 MDF - BASE DUBAI</t>
        </is>
      </c>
      <c r="G2028" s="14" t="inlineStr">
        <is>
          <t>6 PINTURA UV</t>
        </is>
      </c>
      <c r="H2028" s="14" t="inlineStr">
        <is>
          <t>6 PINTURA UV</t>
        </is>
      </c>
      <c r="I2028" s="9" t="inlineStr">
        <is>
          <t>6 PINTURA UV</t>
        </is>
      </c>
      <c r="J2028" s="9" t="n">
        <v>22</v>
      </c>
      <c r="K2028" s="14">
        <f>IF($E2028="","",IFERROR(INDEX('01_Cad_Pecas'!$H$2:$H$5000,MATCH($E2028,'01_Cad_Pecas'!$D$2:$D$5000,0)),IFERROR(INDEX('01_Cad_Pecas'!$H$2:$H$5000,MATCH(VALUE($E2028),'01_Cad_Pecas'!$D$2:$D$5000,0)),"")))</f>
        <v/>
      </c>
      <c r="L2028" s="14">
        <f>IF($E2028="","",IFERROR(INDEX('01_Cad_Pecas'!$I$2:$I$5000,MATCH($E2028,'01_Cad_Pecas'!$D$2:$D$5000,0)),IFERROR(INDEX('01_Cad_Pecas'!$I$2:$I$5000,MATCH(VALUE($E2028),'01_Cad_Pecas'!$D$2:$D$5000,0)),"")))</f>
        <v/>
      </c>
      <c r="M2028" s="14">
        <f>IF(OR($J2028="",$L2028=""),"",IF($K2028="",0,$K2028)+$J2028*$L2028)</f>
        <v/>
      </c>
      <c r="N2028" s="10" t="n">
        <v>46209</v>
      </c>
      <c r="O2028" s="14" t="n">
        <v>22</v>
      </c>
      <c r="P2028" s="14" t="n"/>
      <c r="Q2028" s="14" t="n"/>
      <c r="R2028" s="14" t="n"/>
      <c r="S2028" s="14" t="n"/>
      <c r="T2028" s="14">
        <f>IF(OR($J2028="",$O2028=""),"",$O2028/$J2028)</f>
        <v/>
      </c>
      <c r="U2028" s="14" t="inlineStr">
        <is>
          <t>Concluído</t>
        </is>
      </c>
      <c r="V2028" s="14" t="n"/>
      <c r="W2028" s="14" t="n"/>
      <c r="X2028" s="14" t="n"/>
      <c r="Y2028" s="14" t="n"/>
      <c r="Z2028" s="14" t="n"/>
      <c r="AA2028" s="11" t="n"/>
      <c r="AB2028" s="14">
        <f>B2028&amp;"|"&amp;I2028</f>
        <v/>
      </c>
      <c r="AC2028">
        <f>IF($B2028="","","|"&amp;SUBSTITUTE(TRIM(SUBSTITUTE(SUBSTITUTE(SUBSTITUTE(SUBSTITUTE(SUBSTITUTE(SUBSTITUTE(SUBSTITUTE(SUBSTITUTE(SUBSTITUTE(SUBSTITUTE(SUBSTITUTE(SUBSTITUTE(SUBSTITUTE(SUBSTITUTE(TRIM($B2028&amp;""),CHAR(10)," "),CHAR(13)," "),"."," "),";"," "),","," "),"/"," "),"+"," "),"-"," "),"  "," "),"  "," "),"  "," "),"  "," "),"  "," "),"  "," "))," ","|")&amp;"|")</f>
        <v/>
      </c>
      <c r="AD2028">
        <f>TRIM($I2028&amp;"")</f>
        <v/>
      </c>
    </row>
    <row r="2029" ht="24" customHeight="1">
      <c r="A2029" s="9" t="n">
        <v>46205</v>
      </c>
      <c r="B2029" s="14" t="inlineStr">
        <is>
          <t>10199,10201</t>
        </is>
      </c>
      <c r="C2029" s="14" t="n"/>
      <c r="D2029" s="14" t="inlineStr">
        <is>
          <t>6 PINTURA UV</t>
        </is>
      </c>
      <c r="E2029" s="14" t="inlineStr">
        <is>
          <t>20020001</t>
        </is>
      </c>
      <c r="F2029" s="14" t="inlineStr">
        <is>
          <t>(1) LATERAL 1180X92X15 MDF - BASE DUBAI</t>
        </is>
      </c>
      <c r="G2029" s="14" t="inlineStr">
        <is>
          <t>6 PINTURA UV</t>
        </is>
      </c>
      <c r="H2029" s="14" t="inlineStr">
        <is>
          <t>6 PINTURA UV</t>
        </is>
      </c>
      <c r="I2029" s="9" t="inlineStr">
        <is>
          <t>6 PINTURA UV</t>
        </is>
      </c>
      <c r="J2029" s="9" t="n">
        <v>88</v>
      </c>
      <c r="K2029" s="14">
        <f>IF($E2029="","",IFERROR(INDEX('01_Cad_Pecas'!$H$2:$H$5000,MATCH($E2029,'01_Cad_Pecas'!$D$2:$D$5000,0)),IFERROR(INDEX('01_Cad_Pecas'!$H$2:$H$5000,MATCH(VALUE($E2029),'01_Cad_Pecas'!$D$2:$D$5000,0)),"")))</f>
        <v/>
      </c>
      <c r="L2029" s="14">
        <f>IF($E2029="","",IFERROR(INDEX('01_Cad_Pecas'!$I$2:$I$5000,MATCH($E2029,'01_Cad_Pecas'!$D$2:$D$5000,0)),IFERROR(INDEX('01_Cad_Pecas'!$I$2:$I$5000,MATCH(VALUE($E2029),'01_Cad_Pecas'!$D$2:$D$5000,0)),"")))</f>
        <v/>
      </c>
      <c r="M2029" s="14">
        <f>IF(OR($J2029="",$L2029=""),"",IF($K2029="",0,$K2029)+$J2029*$L2029)</f>
        <v/>
      </c>
      <c r="N2029" s="10" t="n">
        <v>46209</v>
      </c>
      <c r="O2029" s="14" t="n">
        <v>88</v>
      </c>
      <c r="P2029" s="14" t="n"/>
      <c r="Q2029" s="14" t="n"/>
      <c r="R2029" s="14" t="n"/>
      <c r="S2029" s="14" t="n"/>
      <c r="T2029" s="14">
        <f>IF(OR($J2029="",$O2029=""),"",$O2029/$J2029)</f>
        <v/>
      </c>
      <c r="U2029" s="14" t="inlineStr">
        <is>
          <t>Concluído</t>
        </is>
      </c>
      <c r="V2029" s="14" t="n"/>
      <c r="W2029" s="14" t="n"/>
      <c r="X2029" s="14" t="n"/>
      <c r="Y2029" s="14" t="n"/>
      <c r="Z2029" s="14" t="n"/>
      <c r="AA2029" s="11" t="n"/>
      <c r="AB2029" s="14">
        <f>B2029&amp;"|"&amp;I2029</f>
        <v/>
      </c>
      <c r="AC2029">
        <f>IF($B2029="","","|"&amp;SUBSTITUTE(TRIM(SUBSTITUTE(SUBSTITUTE(SUBSTITUTE(SUBSTITUTE(SUBSTITUTE(SUBSTITUTE(SUBSTITUTE(SUBSTITUTE(SUBSTITUTE(SUBSTITUTE(SUBSTITUTE(SUBSTITUTE(SUBSTITUTE(SUBSTITUTE(TRIM($B2029&amp;""),CHAR(10)," "),CHAR(13)," "),"."," "),";"," "),","," "),"/"," "),"+"," "),"-"," "),"  "," "),"  "," "),"  "," "),"  "," "),"  "," "),"  "," "))," ","|")&amp;"|")</f>
        <v/>
      </c>
      <c r="AD2029">
        <f>TRIM($I2029&amp;"")</f>
        <v/>
      </c>
    </row>
    <row r="2030" ht="24" customHeight="1">
      <c r="A2030" s="9" t="n">
        <v>46205</v>
      </c>
      <c r="B2030" s="14" t="inlineStr">
        <is>
          <t>10199,10201</t>
        </is>
      </c>
      <c r="C2030" s="14" t="n"/>
      <c r="D2030" s="14" t="inlineStr">
        <is>
          <t>6 PINTURA UV</t>
        </is>
      </c>
      <c r="E2030" s="14" t="inlineStr">
        <is>
          <t>200306101</t>
        </is>
      </c>
      <c r="F2030" s="14" t="inlineStr">
        <is>
          <t>PE 790(800)X100X50 MDP - MESA GENOVA</t>
        </is>
      </c>
      <c r="G2030" s="14" t="inlineStr">
        <is>
          <t>6 PINTURA UV</t>
        </is>
      </c>
      <c r="H2030" s="14" t="inlineStr">
        <is>
          <t>6 PINTURA UV</t>
        </is>
      </c>
      <c r="I2030" s="9" t="inlineStr">
        <is>
          <t>6 PINTURA UV</t>
        </is>
      </c>
      <c r="J2030" s="9" t="n">
        <v>40</v>
      </c>
      <c r="K2030" s="14">
        <f>IF($E2030="","",IFERROR(INDEX('01_Cad_Pecas'!$H$2:$H$5000,MATCH($E2030,'01_Cad_Pecas'!$D$2:$D$5000,0)),IFERROR(INDEX('01_Cad_Pecas'!$H$2:$H$5000,MATCH(VALUE($E2030),'01_Cad_Pecas'!$D$2:$D$5000,0)),"")))</f>
        <v/>
      </c>
      <c r="L2030" s="14">
        <f>IF($E2030="","",IFERROR(INDEX('01_Cad_Pecas'!$I$2:$I$5000,MATCH($E2030,'01_Cad_Pecas'!$D$2:$D$5000,0)),IFERROR(INDEX('01_Cad_Pecas'!$I$2:$I$5000,MATCH(VALUE($E2030),'01_Cad_Pecas'!$D$2:$D$5000,0)),"")))</f>
        <v/>
      </c>
      <c r="M2030" s="14">
        <f>IF(OR($J2030="",$L2030=""),"",IF($K2030="",0,$K2030)+$J2030*$L2030)</f>
        <v/>
      </c>
      <c r="N2030" s="10" t="n">
        <v>46209</v>
      </c>
      <c r="O2030" s="14" t="n">
        <v>40</v>
      </c>
      <c r="P2030" s="14" t="n"/>
      <c r="Q2030" s="14" t="n"/>
      <c r="R2030" s="14" t="n"/>
      <c r="S2030" s="14" t="n"/>
      <c r="T2030" s="14">
        <f>IF(OR($J2030="",$O2030=""),"",$O2030/$J2030)</f>
        <v/>
      </c>
      <c r="U2030" s="14" t="inlineStr">
        <is>
          <t>Concluído</t>
        </is>
      </c>
      <c r="V2030" s="14" t="n"/>
      <c r="W2030" s="14" t="n"/>
      <c r="X2030" s="14" t="n"/>
      <c r="Y2030" s="14" t="n"/>
      <c r="Z2030" s="14" t="n"/>
      <c r="AA2030" s="11" t="n"/>
      <c r="AB2030" s="14">
        <f>B2030&amp;"|"&amp;I2030</f>
        <v/>
      </c>
      <c r="AC2030">
        <f>IF($B2030="","","|"&amp;SUBSTITUTE(TRIM(SUBSTITUTE(SUBSTITUTE(SUBSTITUTE(SUBSTITUTE(SUBSTITUTE(SUBSTITUTE(SUBSTITUTE(SUBSTITUTE(SUBSTITUTE(SUBSTITUTE(SUBSTITUTE(SUBSTITUTE(SUBSTITUTE(SUBSTITUTE(TRIM($B2030&amp;""),CHAR(10)," "),CHAR(13)," "),"."," "),";"," "),","," "),"/"," "),"+"," "),"-"," "),"  "," "),"  "," "),"  "," "),"  "," "),"  "," "),"  "," "))," ","|")&amp;"|")</f>
        <v/>
      </c>
      <c r="AD2030">
        <f>TRIM($I2030&amp;"")</f>
        <v/>
      </c>
    </row>
    <row r="2031" ht="24" customHeight="1">
      <c r="A2031" s="9" t="n">
        <v>46205</v>
      </c>
      <c r="B2031" s="14" t="inlineStr">
        <is>
          <t>10199,10201</t>
        </is>
      </c>
      <c r="C2031" s="14" t="n"/>
      <c r="D2031" s="14" t="inlineStr">
        <is>
          <t>6 PINTURA UV</t>
        </is>
      </c>
      <c r="E2031" s="14" t="inlineStr">
        <is>
          <t>200306102</t>
        </is>
      </c>
      <c r="F2031" s="14" t="inlineStr">
        <is>
          <t>BASE DOS PES 634(653)X95X50 MDP - MESA GENOVA</t>
        </is>
      </c>
      <c r="G2031" s="14" t="inlineStr">
        <is>
          <t>6 PINTURA UV</t>
        </is>
      </c>
      <c r="H2031" s="14" t="inlineStr">
        <is>
          <t>6 PINTURA UV</t>
        </is>
      </c>
      <c r="I2031" s="9" t="inlineStr">
        <is>
          <t>6 PINTURA UV</t>
        </is>
      </c>
      <c r="J2031" s="9" t="n">
        <v>20</v>
      </c>
      <c r="K2031" s="14">
        <f>IF($E2031="","",IFERROR(INDEX('01_Cad_Pecas'!$H$2:$H$5000,MATCH($E2031,'01_Cad_Pecas'!$D$2:$D$5000,0)),IFERROR(INDEX('01_Cad_Pecas'!$H$2:$H$5000,MATCH(VALUE($E2031),'01_Cad_Pecas'!$D$2:$D$5000,0)),"")))</f>
        <v/>
      </c>
      <c r="L2031" s="14">
        <f>IF($E2031="","",IFERROR(INDEX('01_Cad_Pecas'!$I$2:$I$5000,MATCH($E2031,'01_Cad_Pecas'!$D$2:$D$5000,0)),IFERROR(INDEX('01_Cad_Pecas'!$I$2:$I$5000,MATCH(VALUE($E2031),'01_Cad_Pecas'!$D$2:$D$5000,0)),"")))</f>
        <v/>
      </c>
      <c r="M2031" s="14">
        <f>IF(OR($J2031="",$L2031=""),"",IF($K2031="",0,$K2031)+$J2031*$L2031)</f>
        <v/>
      </c>
      <c r="N2031" s="10" t="n">
        <v>46209</v>
      </c>
      <c r="O2031" s="14" t="n">
        <v>20</v>
      </c>
      <c r="P2031" s="14" t="n"/>
      <c r="Q2031" s="14" t="n"/>
      <c r="R2031" s="14" t="n"/>
      <c r="S2031" s="14" t="n"/>
      <c r="T2031" s="14">
        <f>IF(OR($J2031="",$O2031=""),"",$O2031/$J2031)</f>
        <v/>
      </c>
      <c r="U2031" s="14" t="inlineStr">
        <is>
          <t>Concluído</t>
        </is>
      </c>
      <c r="V2031" s="14" t="n"/>
      <c r="W2031" s="14" t="n"/>
      <c r="X2031" s="14" t="n"/>
      <c r="Y2031" s="14" t="n"/>
      <c r="Z2031" s="14" t="n"/>
      <c r="AA2031" s="11" t="n"/>
      <c r="AB2031" s="14">
        <f>B2031&amp;"|"&amp;I2031</f>
        <v/>
      </c>
      <c r="AC2031">
        <f>IF($B2031="","","|"&amp;SUBSTITUTE(TRIM(SUBSTITUTE(SUBSTITUTE(SUBSTITUTE(SUBSTITUTE(SUBSTITUTE(SUBSTITUTE(SUBSTITUTE(SUBSTITUTE(SUBSTITUTE(SUBSTITUTE(SUBSTITUTE(SUBSTITUTE(SUBSTITUTE(SUBSTITUTE(TRIM($B2031&amp;""),CHAR(10)," "),CHAR(13)," "),"."," "),";"," "),","," "),"/"," "),"+"," "),"-"," "),"  "," "),"  "," "),"  "," "),"  "," "),"  "," "),"  "," "))," ","|")&amp;"|")</f>
        <v/>
      </c>
      <c r="AD2031">
        <f>TRIM($I2031&amp;"")</f>
        <v/>
      </c>
    </row>
    <row r="2032" ht="24" customHeight="1">
      <c r="A2032" s="9" t="n">
        <v>46205</v>
      </c>
      <c r="B2032" s="14" t="inlineStr">
        <is>
          <t>10199,10201</t>
        </is>
      </c>
      <c r="C2032" s="14" t="n"/>
      <c r="D2032" s="14" t="inlineStr">
        <is>
          <t>6 PINTURA UV</t>
        </is>
      </c>
      <c r="E2032" s="14" t="inlineStr">
        <is>
          <t>200306103</t>
        </is>
      </c>
      <c r="F2032" s="14" t="inlineStr">
        <is>
          <t>TRAVESSA MENOR 393X120X18 MDF - MESA GENOVA</t>
        </is>
      </c>
      <c r="G2032" s="14" t="inlineStr">
        <is>
          <t>6 PINTURA UV</t>
        </is>
      </c>
      <c r="H2032" s="14" t="inlineStr">
        <is>
          <t>6 PINTURA UV</t>
        </is>
      </c>
      <c r="I2032" s="9" t="inlineStr">
        <is>
          <t>6 PINTURA UV</t>
        </is>
      </c>
      <c r="J2032" s="9" t="n">
        <v>20</v>
      </c>
      <c r="K2032" s="14">
        <f>IF($E2032="","",IFERROR(INDEX('01_Cad_Pecas'!$H$2:$H$5000,MATCH($E2032,'01_Cad_Pecas'!$D$2:$D$5000,0)),IFERROR(INDEX('01_Cad_Pecas'!$H$2:$H$5000,MATCH(VALUE($E2032),'01_Cad_Pecas'!$D$2:$D$5000,0)),"")))</f>
        <v/>
      </c>
      <c r="L2032" s="14">
        <f>IF($E2032="","",IFERROR(INDEX('01_Cad_Pecas'!$I$2:$I$5000,MATCH($E2032,'01_Cad_Pecas'!$D$2:$D$5000,0)),IFERROR(INDEX('01_Cad_Pecas'!$I$2:$I$5000,MATCH(VALUE($E2032),'01_Cad_Pecas'!$D$2:$D$5000,0)),"")))</f>
        <v/>
      </c>
      <c r="M2032" s="14">
        <f>IF(OR($J2032="",$L2032=""),"",IF($K2032="",0,$K2032)+$J2032*$L2032)</f>
        <v/>
      </c>
      <c r="N2032" s="10" t="n">
        <v>46209</v>
      </c>
      <c r="O2032" s="14" t="n">
        <v>20</v>
      </c>
      <c r="P2032" s="14" t="n"/>
      <c r="Q2032" s="14" t="n"/>
      <c r="R2032" s="14" t="n"/>
      <c r="S2032" s="14" t="n"/>
      <c r="T2032" s="14">
        <f>IF(OR($J2032="",$O2032=""),"",$O2032/$J2032)</f>
        <v/>
      </c>
      <c r="U2032" s="14" t="inlineStr">
        <is>
          <t>Concluído</t>
        </is>
      </c>
      <c r="V2032" s="14" t="n"/>
      <c r="W2032" s="14" t="n"/>
      <c r="X2032" s="14" t="n"/>
      <c r="Y2032" s="14" t="n"/>
      <c r="Z2032" s="14" t="n"/>
      <c r="AA2032" s="11" t="n"/>
      <c r="AB2032" s="14">
        <f>B2032&amp;"|"&amp;I2032</f>
        <v/>
      </c>
      <c r="AC2032">
        <f>IF($B2032="","","|"&amp;SUBSTITUTE(TRIM(SUBSTITUTE(SUBSTITUTE(SUBSTITUTE(SUBSTITUTE(SUBSTITUTE(SUBSTITUTE(SUBSTITUTE(SUBSTITUTE(SUBSTITUTE(SUBSTITUTE(SUBSTITUTE(SUBSTITUTE(SUBSTITUTE(SUBSTITUTE(TRIM($B2032&amp;""),CHAR(10)," "),CHAR(13)," "),"."," "),";"," "),","," "),"/"," "),"+"," "),"-"," "),"  "," "),"  "," "),"  "," "),"  "," "),"  "," "),"  "," "))," ","|")&amp;"|")</f>
        <v/>
      </c>
      <c r="AD2032">
        <f>TRIM($I2032&amp;"")</f>
        <v/>
      </c>
    </row>
    <row r="2033" ht="24" customHeight="1">
      <c r="A2033" s="9" t="n">
        <v>46205</v>
      </c>
      <c r="B2033" s="14" t="inlineStr">
        <is>
          <t>10199,10201</t>
        </is>
      </c>
      <c r="C2033" s="14" t="n"/>
      <c r="D2033" s="14" t="inlineStr">
        <is>
          <t>6 PINTURA UV</t>
        </is>
      </c>
      <c r="E2033" s="14" t="inlineStr">
        <is>
          <t>200306104</t>
        </is>
      </c>
      <c r="F2033" s="14" t="inlineStr">
        <is>
          <t>TRAVESSA MAIOR 1000X120X18 MDF - MESA GENOVA</t>
        </is>
      </c>
      <c r="G2033" s="14" t="inlineStr">
        <is>
          <t>6 PINTURA UV</t>
        </is>
      </c>
      <c r="H2033" s="14" t="inlineStr">
        <is>
          <t>6 PINTURA UV</t>
        </is>
      </c>
      <c r="I2033" s="9" t="inlineStr">
        <is>
          <t>6 PINTURA UV</t>
        </is>
      </c>
      <c r="J2033" s="9" t="n">
        <v>20</v>
      </c>
      <c r="K2033" s="14">
        <f>IF($E2033="","",IFERROR(INDEX('01_Cad_Pecas'!$H$2:$H$5000,MATCH($E2033,'01_Cad_Pecas'!$D$2:$D$5000,0)),IFERROR(INDEX('01_Cad_Pecas'!$H$2:$H$5000,MATCH(VALUE($E2033),'01_Cad_Pecas'!$D$2:$D$5000,0)),"")))</f>
        <v/>
      </c>
      <c r="L2033" s="14">
        <f>IF($E2033="","",IFERROR(INDEX('01_Cad_Pecas'!$I$2:$I$5000,MATCH($E2033,'01_Cad_Pecas'!$D$2:$D$5000,0)),IFERROR(INDEX('01_Cad_Pecas'!$I$2:$I$5000,MATCH(VALUE($E2033),'01_Cad_Pecas'!$D$2:$D$5000,0)),"")))</f>
        <v/>
      </c>
      <c r="M2033" s="14">
        <f>IF(OR($J2033="",$L2033=""),"",IF($K2033="",0,$K2033)+$J2033*$L2033)</f>
        <v/>
      </c>
      <c r="N2033" s="10" t="n">
        <v>46209</v>
      </c>
      <c r="O2033" s="14" t="n">
        <v>20</v>
      </c>
      <c r="P2033" s="14" t="n"/>
      <c r="Q2033" s="14" t="n"/>
      <c r="R2033" s="14" t="n"/>
      <c r="S2033" s="14" t="n"/>
      <c r="T2033" s="14">
        <f>IF(OR($J2033="",$O2033=""),"",$O2033/$J2033)</f>
        <v/>
      </c>
      <c r="U2033" s="14" t="inlineStr">
        <is>
          <t>Concluído</t>
        </is>
      </c>
      <c r="V2033" s="14" t="n"/>
      <c r="W2033" s="14" t="n"/>
      <c r="X2033" s="14" t="n"/>
      <c r="Y2033" s="14" t="n"/>
      <c r="Z2033" s="14" t="n"/>
      <c r="AA2033" s="11" t="n"/>
      <c r="AB2033" s="14">
        <f>B2033&amp;"|"&amp;I2033</f>
        <v/>
      </c>
      <c r="AC2033">
        <f>IF($B2033="","","|"&amp;SUBSTITUTE(TRIM(SUBSTITUTE(SUBSTITUTE(SUBSTITUTE(SUBSTITUTE(SUBSTITUTE(SUBSTITUTE(SUBSTITUTE(SUBSTITUTE(SUBSTITUTE(SUBSTITUTE(SUBSTITUTE(SUBSTITUTE(SUBSTITUTE(SUBSTITUTE(TRIM($B2033&amp;""),CHAR(10)," "),CHAR(13)," "),"."," "),";"," "),","," "),"/"," "),"+"," "),"-"," "),"  "," "),"  "," "),"  "," "),"  "," "),"  "," "),"  "," "))," ","|")&amp;"|")</f>
        <v/>
      </c>
      <c r="AD2033">
        <f>TRIM($I2033&amp;"")</f>
        <v/>
      </c>
    </row>
    <row r="2034" ht="24" customHeight="1">
      <c r="A2034" s="9" t="n">
        <v>46205</v>
      </c>
      <c r="B2034" s="14" t="inlineStr">
        <is>
          <t>10199,10201</t>
        </is>
      </c>
      <c r="C2034" s="14" t="n"/>
      <c r="D2034" s="14" t="inlineStr">
        <is>
          <t>6 PINTURA UV</t>
        </is>
      </c>
      <c r="E2034" s="14" t="inlineStr">
        <is>
          <t>200306205</t>
        </is>
      </c>
      <c r="F2034" s="14" t="inlineStr">
        <is>
          <t>TAMPO MTD 1600X900X45 MDF-TAMPO C/ENGROS R100 C/VD</t>
        </is>
      </c>
      <c r="G2034" s="14" t="inlineStr">
        <is>
          <t>6 PINTURA UV</t>
        </is>
      </c>
      <c r="H2034" s="14" t="inlineStr">
        <is>
          <t>6 PINTURA UV</t>
        </is>
      </c>
      <c r="I2034" s="9" t="inlineStr">
        <is>
          <t>6 PINTURA UV</t>
        </is>
      </c>
      <c r="J2034" s="9" t="n">
        <v>10</v>
      </c>
      <c r="K2034" s="14">
        <f>IF($E2034="","",IFERROR(INDEX('01_Cad_Pecas'!$H$2:$H$5000,MATCH($E2034,'01_Cad_Pecas'!$D$2:$D$5000,0)),IFERROR(INDEX('01_Cad_Pecas'!$H$2:$H$5000,MATCH(VALUE($E2034),'01_Cad_Pecas'!$D$2:$D$5000,0)),"")))</f>
        <v/>
      </c>
      <c r="L2034" s="14">
        <f>IF($E2034="","",IFERROR(INDEX('01_Cad_Pecas'!$I$2:$I$5000,MATCH($E2034,'01_Cad_Pecas'!$D$2:$D$5000,0)),IFERROR(INDEX('01_Cad_Pecas'!$I$2:$I$5000,MATCH(VALUE($E2034),'01_Cad_Pecas'!$D$2:$D$5000,0)),"")))</f>
        <v/>
      </c>
      <c r="M2034" s="14">
        <f>IF(OR($J2034="",$L2034=""),"",IF($K2034="",0,$K2034)+$J2034*$L2034)</f>
        <v/>
      </c>
      <c r="N2034" s="10" t="n">
        <v>46209</v>
      </c>
      <c r="O2034" s="14" t="n">
        <v>10</v>
      </c>
      <c r="P2034" s="14" t="n"/>
      <c r="Q2034" s="14" t="n"/>
      <c r="R2034" s="14" t="n"/>
      <c r="S2034" s="14" t="n"/>
      <c r="T2034" s="14">
        <f>IF(OR($J2034="",$O2034=""),"",$O2034/$J2034)</f>
        <v/>
      </c>
      <c r="U2034" s="14" t="inlineStr">
        <is>
          <t>Concluído</t>
        </is>
      </c>
      <c r="V2034" s="14" t="n"/>
      <c r="W2034" s="14" t="n"/>
      <c r="X2034" s="14" t="n"/>
      <c r="Y2034" s="14" t="n"/>
      <c r="Z2034" s="14" t="n"/>
      <c r="AA2034" s="11" t="n"/>
      <c r="AB2034" s="14">
        <f>B2034&amp;"|"&amp;I2034</f>
        <v/>
      </c>
      <c r="AC2034">
        <f>IF($B2034="","","|"&amp;SUBSTITUTE(TRIM(SUBSTITUTE(SUBSTITUTE(SUBSTITUTE(SUBSTITUTE(SUBSTITUTE(SUBSTITUTE(SUBSTITUTE(SUBSTITUTE(SUBSTITUTE(SUBSTITUTE(SUBSTITUTE(SUBSTITUTE(SUBSTITUTE(SUBSTITUTE(TRIM($B2034&amp;""),CHAR(10)," "),CHAR(13)," "),"."," "),";"," "),","," "),"/"," "),"+"," "),"-"," "),"  "," "),"  "," "),"  "," "),"  "," "),"  "," "),"  "," "))," ","|")&amp;"|")</f>
        <v/>
      </c>
      <c r="AD2034">
        <f>TRIM($I2034&amp;"")</f>
        <v/>
      </c>
    </row>
    <row r="2035" ht="24" customHeight="1">
      <c r="A2035" s="9" t="n">
        <v>46205</v>
      </c>
      <c r="B2035" s="14" t="inlineStr">
        <is>
          <t>10199,10201</t>
        </is>
      </c>
      <c r="C2035" s="14" t="n"/>
      <c r="D2035" s="14" t="inlineStr">
        <is>
          <t>6 PINTURA UV</t>
        </is>
      </c>
      <c r="E2035" s="14" t="inlineStr">
        <is>
          <t>20020007</t>
        </is>
      </c>
      <c r="F2035" s="14" t="inlineStr">
        <is>
          <t>TAMPO VITREO 1365X905X18 MDF - MESA DUBAI LIGHT</t>
        </is>
      </c>
      <c r="G2035" s="14" t="inlineStr">
        <is>
          <t>6 PINTURA UV</t>
        </is>
      </c>
      <c r="H2035" s="14" t="inlineStr">
        <is>
          <t>6 PINTURA UV</t>
        </is>
      </c>
      <c r="I2035" s="9" t="inlineStr">
        <is>
          <t>6 PINTURA UV</t>
        </is>
      </c>
      <c r="J2035" s="9" t="n">
        <v>15</v>
      </c>
      <c r="K2035" s="14">
        <f>IF($E2035="","",IFERROR(INDEX('01_Cad_Pecas'!$H$2:$H$5000,MATCH($E2035,'01_Cad_Pecas'!$D$2:$D$5000,0)),IFERROR(INDEX('01_Cad_Pecas'!$H$2:$H$5000,MATCH(VALUE($E2035),'01_Cad_Pecas'!$D$2:$D$5000,0)),"")))</f>
        <v/>
      </c>
      <c r="L2035" s="14">
        <f>IF($E2035="","",IFERROR(INDEX('01_Cad_Pecas'!$I$2:$I$5000,MATCH($E2035,'01_Cad_Pecas'!$D$2:$D$5000,0)),IFERROR(INDEX('01_Cad_Pecas'!$I$2:$I$5000,MATCH(VALUE($E2035),'01_Cad_Pecas'!$D$2:$D$5000,0)),"")))</f>
        <v/>
      </c>
      <c r="M2035" s="14">
        <f>IF(OR($J2035="",$L2035=""),"",IF($K2035="",0,$K2035)+$J2035*$L2035)</f>
        <v/>
      </c>
      <c r="N2035" s="10" t="n">
        <v>46209</v>
      </c>
      <c r="O2035" s="14" t="n">
        <v>15</v>
      </c>
      <c r="P2035" s="14" t="n"/>
      <c r="Q2035" s="14" t="n"/>
      <c r="R2035" s="14" t="n"/>
      <c r="S2035" s="14" t="n"/>
      <c r="T2035" s="14">
        <f>IF(OR($J2035="",$O2035=""),"",$O2035/$J2035)</f>
        <v/>
      </c>
      <c r="U2035" s="14" t="inlineStr">
        <is>
          <t>Concluído</t>
        </is>
      </c>
      <c r="V2035" s="14" t="n"/>
      <c r="W2035" s="14" t="n"/>
      <c r="X2035" s="14" t="n"/>
      <c r="Y2035" s="14" t="n"/>
      <c r="Z2035" s="14" t="n"/>
      <c r="AA2035" s="11" t="n"/>
      <c r="AB2035" s="14">
        <f>B2035&amp;"|"&amp;I2035</f>
        <v/>
      </c>
      <c r="AC2035">
        <f>IF($B2035="","","|"&amp;SUBSTITUTE(TRIM(SUBSTITUTE(SUBSTITUTE(SUBSTITUTE(SUBSTITUTE(SUBSTITUTE(SUBSTITUTE(SUBSTITUTE(SUBSTITUTE(SUBSTITUTE(SUBSTITUTE(SUBSTITUTE(SUBSTITUTE(SUBSTITUTE(SUBSTITUTE(TRIM($B2035&amp;""),CHAR(10)," "),CHAR(13)," "),"."," "),";"," "),","," "),"/"," "),"+"," "),"-"," "),"  "," "),"  "," "),"  "," "),"  "," "),"  "," "),"  "," "))," ","|")&amp;"|")</f>
        <v/>
      </c>
      <c r="AD2035">
        <f>TRIM($I2035&amp;"")</f>
        <v/>
      </c>
    </row>
    <row r="2036" ht="24" customHeight="1">
      <c r="A2036" s="9" t="n">
        <v>46205</v>
      </c>
      <c r="B2036" s="14" t="inlineStr">
        <is>
          <t>10199,10201</t>
        </is>
      </c>
      <c r="C2036" s="14" t="n"/>
      <c r="D2036" s="14" t="inlineStr">
        <is>
          <t>6 PINTURA UV</t>
        </is>
      </c>
      <c r="E2036" s="14" t="inlineStr">
        <is>
          <t>20020507</t>
        </is>
      </c>
      <c r="F2036" s="14" t="inlineStr">
        <is>
          <t>TAMPO VITREO 1605X905X18 MDF - MESA DUBAI LIGHT</t>
        </is>
      </c>
      <c r="G2036" s="14" t="inlineStr">
        <is>
          <t>6 PINTURA UV</t>
        </is>
      </c>
      <c r="H2036" s="14" t="inlineStr">
        <is>
          <t>6 PINTURA UV</t>
        </is>
      </c>
      <c r="I2036" s="9" t="inlineStr">
        <is>
          <t>6 PINTURA UV</t>
        </is>
      </c>
      <c r="J2036" s="9" t="n">
        <v>12</v>
      </c>
      <c r="K2036" s="14">
        <f>IF($E2036="","",IFERROR(INDEX('01_Cad_Pecas'!$H$2:$H$5000,MATCH($E2036,'01_Cad_Pecas'!$D$2:$D$5000,0)),IFERROR(INDEX('01_Cad_Pecas'!$H$2:$H$5000,MATCH(VALUE($E2036),'01_Cad_Pecas'!$D$2:$D$5000,0)),"")))</f>
        <v/>
      </c>
      <c r="L2036" s="14">
        <f>IF($E2036="","",IFERROR(INDEX('01_Cad_Pecas'!$I$2:$I$5000,MATCH($E2036,'01_Cad_Pecas'!$D$2:$D$5000,0)),IFERROR(INDEX('01_Cad_Pecas'!$I$2:$I$5000,MATCH(VALUE($E2036),'01_Cad_Pecas'!$D$2:$D$5000,0)),"")))</f>
        <v/>
      </c>
      <c r="M2036" s="14">
        <f>IF(OR($J2036="",$L2036=""),"",IF($K2036="",0,$K2036)+$J2036*$L2036)</f>
        <v/>
      </c>
      <c r="N2036" s="10" t="n">
        <v>46209</v>
      </c>
      <c r="O2036" s="14" t="n">
        <v>12</v>
      </c>
      <c r="P2036" s="14" t="n"/>
      <c r="Q2036" s="14" t="n"/>
      <c r="R2036" s="14" t="n"/>
      <c r="S2036" s="14" t="n"/>
      <c r="T2036" s="14">
        <f>IF(OR($J2036="",$O2036=""),"",$O2036/$J2036)</f>
        <v/>
      </c>
      <c r="U2036" s="14" t="inlineStr">
        <is>
          <t>Concluído</t>
        </is>
      </c>
      <c r="V2036" s="14" t="n"/>
      <c r="W2036" s="14" t="n"/>
      <c r="X2036" s="14" t="n"/>
      <c r="Y2036" s="14" t="n"/>
      <c r="Z2036" s="14" t="n"/>
      <c r="AA2036" s="11" t="n"/>
      <c r="AB2036" s="14">
        <f>B2036&amp;"|"&amp;I2036</f>
        <v/>
      </c>
      <c r="AC2036">
        <f>IF($B2036="","","|"&amp;SUBSTITUTE(TRIM(SUBSTITUTE(SUBSTITUTE(SUBSTITUTE(SUBSTITUTE(SUBSTITUTE(SUBSTITUTE(SUBSTITUTE(SUBSTITUTE(SUBSTITUTE(SUBSTITUTE(SUBSTITUTE(SUBSTITUTE(SUBSTITUTE(SUBSTITUTE(TRIM($B2036&amp;""),CHAR(10)," "),CHAR(13)," "),"."," "),";"," "),","," "),"/"," "),"+"," "),"-"," "),"  "," "),"  "," "),"  "," "),"  "," "),"  "," "),"  "," "))," ","|")&amp;"|")</f>
        <v/>
      </c>
      <c r="AD2036">
        <f>TRIM($I2036&amp;"")</f>
        <v/>
      </c>
    </row>
    <row r="2037" ht="24" customHeight="1">
      <c r="A2037" s="9" t="n">
        <v>46205</v>
      </c>
      <c r="B2037" s="14" t="inlineStr">
        <is>
          <t>10199,10201</t>
        </is>
      </c>
      <c r="C2037" s="14" t="n"/>
      <c r="D2037" s="14" t="inlineStr">
        <is>
          <t>6 PINTURA UV</t>
        </is>
      </c>
      <c r="E2037" s="14" t="inlineStr">
        <is>
          <t>20021607</t>
        </is>
      </c>
      <c r="F2037" s="14" t="inlineStr">
        <is>
          <t>TAMPO 1605X905X18 MDF - MESA COM VIDRO</t>
        </is>
      </c>
      <c r="G2037" s="14" t="inlineStr">
        <is>
          <t>6 PINTURA UV</t>
        </is>
      </c>
      <c r="H2037" s="14" t="inlineStr">
        <is>
          <t>6 PINTURA UV</t>
        </is>
      </c>
      <c r="I2037" s="9" t="inlineStr">
        <is>
          <t>6 PINTURA UV</t>
        </is>
      </c>
      <c r="J2037" s="9" t="n">
        <v>10</v>
      </c>
      <c r="K2037" s="14">
        <f>IF($E2037="","",IFERROR(INDEX('01_Cad_Pecas'!$H$2:$H$5000,MATCH($E2037,'01_Cad_Pecas'!$D$2:$D$5000,0)),IFERROR(INDEX('01_Cad_Pecas'!$H$2:$H$5000,MATCH(VALUE($E2037),'01_Cad_Pecas'!$D$2:$D$5000,0)),"")))</f>
        <v/>
      </c>
      <c r="L2037" s="14">
        <f>IF($E2037="","",IFERROR(INDEX('01_Cad_Pecas'!$I$2:$I$5000,MATCH($E2037,'01_Cad_Pecas'!$D$2:$D$5000,0)),IFERROR(INDEX('01_Cad_Pecas'!$I$2:$I$5000,MATCH(VALUE($E2037),'01_Cad_Pecas'!$D$2:$D$5000,0)),"")))</f>
        <v/>
      </c>
      <c r="M2037" s="14">
        <f>IF(OR($J2037="",$L2037=""),"",IF($K2037="",0,$K2037)+$J2037*$L2037)</f>
        <v/>
      </c>
      <c r="N2037" s="10" t="n">
        <v>46209</v>
      </c>
      <c r="O2037" s="14" t="n">
        <v>10</v>
      </c>
      <c r="P2037" s="14" t="n"/>
      <c r="Q2037" s="14" t="n"/>
      <c r="R2037" s="14" t="n"/>
      <c r="S2037" s="14" t="n"/>
      <c r="T2037" s="14">
        <f>IF(OR($J2037="",$O2037=""),"",$O2037/$J2037)</f>
        <v/>
      </c>
      <c r="U2037" s="14" t="inlineStr">
        <is>
          <t>Concluído</t>
        </is>
      </c>
      <c r="V2037" s="14" t="n"/>
      <c r="W2037" s="14" t="n"/>
      <c r="X2037" s="14" t="n"/>
      <c r="Y2037" s="14" t="n"/>
      <c r="Z2037" s="14" t="n"/>
      <c r="AA2037" s="11" t="n"/>
      <c r="AB2037" s="14">
        <f>B2037&amp;"|"&amp;I2037</f>
        <v/>
      </c>
      <c r="AC2037">
        <f>IF($B2037="","","|"&amp;SUBSTITUTE(TRIM(SUBSTITUTE(SUBSTITUTE(SUBSTITUTE(SUBSTITUTE(SUBSTITUTE(SUBSTITUTE(SUBSTITUTE(SUBSTITUTE(SUBSTITUTE(SUBSTITUTE(SUBSTITUTE(SUBSTITUTE(SUBSTITUTE(SUBSTITUTE(TRIM($B2037&amp;""),CHAR(10)," "),CHAR(13)," "),"."," "),";"," "),","," "),"/"," "),"+"," "),"-"," "),"  "," "),"  "," "),"  "," "),"  "," "),"  "," "),"  "," "))," ","|")&amp;"|")</f>
        <v/>
      </c>
      <c r="AD2037">
        <f>TRIM($I2037&amp;"")</f>
        <v/>
      </c>
    </row>
    <row r="2038" ht="24" customHeight="1">
      <c r="A2038" s="9" t="n">
        <v>46205</v>
      </c>
      <c r="B2038" s="14" t="inlineStr">
        <is>
          <t>10199,10201</t>
        </is>
      </c>
      <c r="C2038" s="14" t="n"/>
      <c r="D2038" s="14" t="inlineStr">
        <is>
          <t>6 PINTURA UV</t>
        </is>
      </c>
      <c r="E2038" s="14" t="inlineStr">
        <is>
          <t>20033303</t>
        </is>
      </c>
      <c r="F2038" s="14" t="inlineStr">
        <is>
          <t>MOLDURA 1030X515X15 MDF - TAMPO AMST. 1,03X1,03</t>
        </is>
      </c>
      <c r="G2038" s="14" t="inlineStr">
        <is>
          <t>6 PINTURA UV</t>
        </is>
      </c>
      <c r="H2038" s="14" t="inlineStr">
        <is>
          <t>6 PINTURA UV</t>
        </is>
      </c>
      <c r="I2038" s="9" t="inlineStr">
        <is>
          <t>6 PINTURA UV</t>
        </is>
      </c>
      <c r="J2038" s="9" t="n">
        <v>16</v>
      </c>
      <c r="K2038" s="14">
        <f>IF($E2038="","",IFERROR(INDEX('01_Cad_Pecas'!$H$2:$H$5000,MATCH($E2038,'01_Cad_Pecas'!$D$2:$D$5000,0)),IFERROR(INDEX('01_Cad_Pecas'!$H$2:$H$5000,MATCH(VALUE($E2038),'01_Cad_Pecas'!$D$2:$D$5000,0)),"")))</f>
        <v/>
      </c>
      <c r="L2038" s="14">
        <f>IF($E2038="","",IFERROR(INDEX('01_Cad_Pecas'!$I$2:$I$5000,MATCH($E2038,'01_Cad_Pecas'!$D$2:$D$5000,0)),IFERROR(INDEX('01_Cad_Pecas'!$I$2:$I$5000,MATCH(VALUE($E2038),'01_Cad_Pecas'!$D$2:$D$5000,0)),"")))</f>
        <v/>
      </c>
      <c r="M2038" s="14">
        <f>IF(OR($J2038="",$L2038=""),"",IF($K2038="",0,$K2038)+$J2038*$L2038)</f>
        <v/>
      </c>
      <c r="N2038" s="10" t="n">
        <v>46209</v>
      </c>
      <c r="O2038" s="14" t="n">
        <v>16</v>
      </c>
      <c r="P2038" s="14" t="n"/>
      <c r="Q2038" s="14" t="n"/>
      <c r="R2038" s="14" t="n"/>
      <c r="S2038" s="14" t="n"/>
      <c r="T2038" s="14">
        <f>IF(OR($J2038="",$O2038=""),"",$O2038/$J2038)</f>
        <v/>
      </c>
      <c r="U2038" s="14" t="inlineStr">
        <is>
          <t>Concluído</t>
        </is>
      </c>
      <c r="V2038" s="14" t="n"/>
      <c r="W2038" s="14" t="n"/>
      <c r="X2038" s="14" t="n"/>
      <c r="Y2038" s="14" t="n"/>
      <c r="Z2038" s="14" t="n"/>
      <c r="AA2038" s="11" t="n"/>
      <c r="AB2038" s="14">
        <f>B2038&amp;"|"&amp;I2038</f>
        <v/>
      </c>
      <c r="AC2038">
        <f>IF($B2038="","","|"&amp;SUBSTITUTE(TRIM(SUBSTITUTE(SUBSTITUTE(SUBSTITUTE(SUBSTITUTE(SUBSTITUTE(SUBSTITUTE(SUBSTITUTE(SUBSTITUTE(SUBSTITUTE(SUBSTITUTE(SUBSTITUTE(SUBSTITUTE(SUBSTITUTE(SUBSTITUTE(TRIM($B2038&amp;""),CHAR(10)," "),CHAR(13)," "),"."," "),";"," "),","," "),"/"," "),"+"," "),"-"," "),"  "," "),"  "," "),"  "," "),"  "," "),"  "," "),"  "," "))," ","|")&amp;"|")</f>
        <v/>
      </c>
      <c r="AD2038">
        <f>TRIM($I2038&amp;"")</f>
        <v/>
      </c>
    </row>
    <row r="2039" ht="24" customHeight="1">
      <c r="A2039" s="9" t="n">
        <v>46205</v>
      </c>
      <c r="B2039" s="14" t="inlineStr">
        <is>
          <t>10199,10201</t>
        </is>
      </c>
      <c r="C2039" s="14" t="n"/>
      <c r="D2039" s="14" t="inlineStr">
        <is>
          <t>6 PINTURA UV</t>
        </is>
      </c>
      <c r="E2039" s="14" t="inlineStr">
        <is>
          <t>20033304</t>
        </is>
      </c>
      <c r="F2039" s="14" t="inlineStr">
        <is>
          <t>TAMPO 1030X1030X15 MDF - TAMPO AMST. 1,03X1,03</t>
        </is>
      </c>
      <c r="G2039" s="14" t="inlineStr">
        <is>
          <t>6 PINTURA UV</t>
        </is>
      </c>
      <c r="H2039" s="14" t="inlineStr">
        <is>
          <t>6 PINTURA UV</t>
        </is>
      </c>
      <c r="I2039" s="9" t="inlineStr">
        <is>
          <t>6 PINTURA UV</t>
        </is>
      </c>
      <c r="J2039" s="9" t="n">
        <v>8</v>
      </c>
      <c r="K2039" s="14">
        <f>IF($E2039="","",IFERROR(INDEX('01_Cad_Pecas'!$H$2:$H$5000,MATCH($E2039,'01_Cad_Pecas'!$D$2:$D$5000,0)),IFERROR(INDEX('01_Cad_Pecas'!$H$2:$H$5000,MATCH(VALUE($E2039),'01_Cad_Pecas'!$D$2:$D$5000,0)),"")))</f>
        <v/>
      </c>
      <c r="L2039" s="14">
        <f>IF($E2039="","",IFERROR(INDEX('01_Cad_Pecas'!$I$2:$I$5000,MATCH($E2039,'01_Cad_Pecas'!$D$2:$D$5000,0)),IFERROR(INDEX('01_Cad_Pecas'!$I$2:$I$5000,MATCH(VALUE($E2039),'01_Cad_Pecas'!$D$2:$D$5000,0)),"")))</f>
        <v/>
      </c>
      <c r="M2039" s="14">
        <f>IF(OR($J2039="",$L2039=""),"",IF($K2039="",0,$K2039)+$J2039*$L2039)</f>
        <v/>
      </c>
      <c r="N2039" s="10" t="n">
        <v>46209</v>
      </c>
      <c r="O2039" s="14" t="n">
        <v>8</v>
      </c>
      <c r="P2039" s="14" t="n"/>
      <c r="Q2039" s="14" t="n"/>
      <c r="R2039" s="14" t="n"/>
      <c r="S2039" s="14" t="n"/>
      <c r="T2039" s="14">
        <f>IF(OR($J2039="",$O2039=""),"",$O2039/$J2039)</f>
        <v/>
      </c>
      <c r="U2039" s="14" t="inlineStr">
        <is>
          <t>Concluído</t>
        </is>
      </c>
      <c r="V2039" s="14" t="n"/>
      <c r="W2039" s="14" t="n"/>
      <c r="X2039" s="14" t="n"/>
      <c r="Y2039" s="14" t="n"/>
      <c r="Z2039" s="14" t="n"/>
      <c r="AA2039" s="11" t="n"/>
      <c r="AB2039" s="14">
        <f>B2039&amp;"|"&amp;I2039</f>
        <v/>
      </c>
      <c r="AC2039">
        <f>IF($B2039="","","|"&amp;SUBSTITUTE(TRIM(SUBSTITUTE(SUBSTITUTE(SUBSTITUTE(SUBSTITUTE(SUBSTITUTE(SUBSTITUTE(SUBSTITUTE(SUBSTITUTE(SUBSTITUTE(SUBSTITUTE(SUBSTITUTE(SUBSTITUTE(SUBSTITUTE(SUBSTITUTE(TRIM($B2039&amp;""),CHAR(10)," "),CHAR(13)," "),"."," "),";"," "),","," "),"/"," "),"+"," "),"-"," "),"  "," "),"  "," "),"  "," "),"  "," "),"  "," "),"  "," "))," ","|")&amp;"|")</f>
        <v/>
      </c>
      <c r="AD2039">
        <f>TRIM($I2039&amp;"")</f>
        <v/>
      </c>
    </row>
    <row r="2040" ht="24" customHeight="1">
      <c r="A2040" s="9" t="n">
        <v>46205</v>
      </c>
      <c r="B2040" s="14" t="inlineStr">
        <is>
          <t>10199,10201</t>
        </is>
      </c>
      <c r="C2040" s="14" t="n"/>
      <c r="D2040" s="14" t="inlineStr">
        <is>
          <t>6 PINTURA UV</t>
        </is>
      </c>
      <c r="E2040" s="14" t="inlineStr">
        <is>
          <t>20051001</t>
        </is>
      </c>
      <c r="F2040" s="14" t="inlineStr">
        <is>
          <t>TAMPO REDONDO 1035X1035X18 MDF - MESA TURIM LIGHT</t>
        </is>
      </c>
      <c r="G2040" s="14" t="inlineStr">
        <is>
          <t>6 PINTURA UV</t>
        </is>
      </c>
      <c r="H2040" s="14" t="inlineStr">
        <is>
          <t>6 PINTURA UV</t>
        </is>
      </c>
      <c r="I2040" s="9" t="inlineStr">
        <is>
          <t>6 PINTURA UV</t>
        </is>
      </c>
      <c r="J2040" s="9" t="n">
        <v>5</v>
      </c>
      <c r="K2040" s="14">
        <f>IF($E2040="","",IFERROR(INDEX('01_Cad_Pecas'!$H$2:$H$5000,MATCH($E2040,'01_Cad_Pecas'!$D$2:$D$5000,0)),IFERROR(INDEX('01_Cad_Pecas'!$H$2:$H$5000,MATCH(VALUE($E2040),'01_Cad_Pecas'!$D$2:$D$5000,0)),"")))</f>
        <v/>
      </c>
      <c r="L2040" s="14">
        <f>IF($E2040="","",IFERROR(INDEX('01_Cad_Pecas'!$I$2:$I$5000,MATCH($E2040,'01_Cad_Pecas'!$D$2:$D$5000,0)),IFERROR(INDEX('01_Cad_Pecas'!$I$2:$I$5000,MATCH(VALUE($E2040),'01_Cad_Pecas'!$D$2:$D$5000,0)),"")))</f>
        <v/>
      </c>
      <c r="M2040" s="14">
        <f>IF(OR($J2040="",$L2040=""),"",IF($K2040="",0,$K2040)+$J2040*$L2040)</f>
        <v/>
      </c>
      <c r="N2040" s="10" t="n">
        <v>46209</v>
      </c>
      <c r="O2040" s="14" t="n">
        <v>5</v>
      </c>
      <c r="P2040" s="14" t="n"/>
      <c r="Q2040" s="14" t="n"/>
      <c r="R2040" s="14" t="n"/>
      <c r="S2040" s="14" t="n"/>
      <c r="T2040" s="14">
        <f>IF(OR($J2040="",$O2040=""),"",$O2040/$J2040)</f>
        <v/>
      </c>
      <c r="U2040" s="14" t="inlineStr">
        <is>
          <t>Concluído</t>
        </is>
      </c>
      <c r="V2040" s="14" t="n"/>
      <c r="W2040" s="14" t="n"/>
      <c r="X2040" s="14" t="n"/>
      <c r="Y2040" s="14" t="n"/>
      <c r="Z2040" s="14" t="n"/>
      <c r="AA2040" s="11" t="n"/>
      <c r="AB2040" s="14">
        <f>B2040&amp;"|"&amp;I2040</f>
        <v/>
      </c>
      <c r="AC2040">
        <f>IF($B2040="","","|"&amp;SUBSTITUTE(TRIM(SUBSTITUTE(SUBSTITUTE(SUBSTITUTE(SUBSTITUTE(SUBSTITUTE(SUBSTITUTE(SUBSTITUTE(SUBSTITUTE(SUBSTITUTE(SUBSTITUTE(SUBSTITUTE(SUBSTITUTE(SUBSTITUTE(SUBSTITUTE(TRIM($B2040&amp;""),CHAR(10)," "),CHAR(13)," "),"."," "),";"," "),","," "),"/"," "),"+"," "),"-"," "),"  "," "),"  "," "),"  "," "),"  "," "),"  "," "),"  "," "))," ","|")&amp;"|")</f>
        <v/>
      </c>
      <c r="AD2040">
        <f>TRIM($I2040&amp;"")</f>
        <v/>
      </c>
    </row>
    <row r="2041" ht="24" customHeight="1">
      <c r="A2041" s="9" t="n">
        <v>46205</v>
      </c>
      <c r="B2041" s="14" t="inlineStr">
        <is>
          <t>10199,10201</t>
        </is>
      </c>
      <c r="C2041" s="14" t="n"/>
      <c r="D2041" s="14" t="inlineStr">
        <is>
          <t>6 PINTURA UV</t>
        </is>
      </c>
      <c r="E2041" s="14" t="inlineStr">
        <is>
          <t>20053207</t>
        </is>
      </c>
      <c r="F2041" s="14" t="inlineStr">
        <is>
          <t>TAMPO 1205X905X18 MDF - MESA COM VIDRO</t>
        </is>
      </c>
      <c r="G2041" s="14" t="inlineStr">
        <is>
          <t>6 PINTURA UV</t>
        </is>
      </c>
      <c r="H2041" s="14" t="inlineStr">
        <is>
          <t>6 PINTURA UV</t>
        </is>
      </c>
      <c r="I2041" s="9" t="inlineStr">
        <is>
          <t>6 PINTURA UV</t>
        </is>
      </c>
      <c r="J2041" s="9" t="n">
        <v>10</v>
      </c>
      <c r="K2041" s="14">
        <f>IF($E2041="","",IFERROR(INDEX('01_Cad_Pecas'!$H$2:$H$5000,MATCH($E2041,'01_Cad_Pecas'!$D$2:$D$5000,0)),IFERROR(INDEX('01_Cad_Pecas'!$H$2:$H$5000,MATCH(VALUE($E2041),'01_Cad_Pecas'!$D$2:$D$5000,0)),"")))</f>
        <v/>
      </c>
      <c r="L2041" s="14">
        <f>IF($E2041="","",IFERROR(INDEX('01_Cad_Pecas'!$I$2:$I$5000,MATCH($E2041,'01_Cad_Pecas'!$D$2:$D$5000,0)),IFERROR(INDEX('01_Cad_Pecas'!$I$2:$I$5000,MATCH(VALUE($E2041),'01_Cad_Pecas'!$D$2:$D$5000,0)),"")))</f>
        <v/>
      </c>
      <c r="M2041" s="14">
        <f>IF(OR($J2041="",$L2041=""),"",IF($K2041="",0,$K2041)+$J2041*$L2041)</f>
        <v/>
      </c>
      <c r="N2041" s="10" t="n">
        <v>46209</v>
      </c>
      <c r="O2041" s="14" t="n">
        <v>10</v>
      </c>
      <c r="P2041" s="14" t="n"/>
      <c r="Q2041" s="14" t="n"/>
      <c r="R2041" s="14" t="n"/>
      <c r="S2041" s="14" t="n"/>
      <c r="T2041" s="14">
        <f>IF(OR($J2041="",$O2041=""),"",$O2041/$J2041)</f>
        <v/>
      </c>
      <c r="U2041" s="14" t="inlineStr">
        <is>
          <t>Concluído</t>
        </is>
      </c>
      <c r="V2041" s="14" t="n"/>
      <c r="W2041" s="14" t="n"/>
      <c r="X2041" s="14" t="n"/>
      <c r="Y2041" s="14" t="n"/>
      <c r="Z2041" s="14" t="n"/>
      <c r="AA2041" s="11" t="n"/>
      <c r="AB2041" s="14">
        <f>B2041&amp;"|"&amp;I2041</f>
        <v/>
      </c>
      <c r="AC2041">
        <f>IF($B2041="","","|"&amp;SUBSTITUTE(TRIM(SUBSTITUTE(SUBSTITUTE(SUBSTITUTE(SUBSTITUTE(SUBSTITUTE(SUBSTITUTE(SUBSTITUTE(SUBSTITUTE(SUBSTITUTE(SUBSTITUTE(SUBSTITUTE(SUBSTITUTE(SUBSTITUTE(SUBSTITUTE(TRIM($B2041&amp;""),CHAR(10)," "),CHAR(13)," "),"."," "),";"," "),","," "),"/"," "),"+"," "),"-"," "),"  "," "),"  "," "),"  "," "),"  "," "),"  "," "),"  "," "))," ","|")&amp;"|")</f>
        <v/>
      </c>
      <c r="AD2041">
        <f>TRIM($I2041&amp;"")</f>
        <v/>
      </c>
    </row>
    <row r="2042" ht="24" customHeight="1">
      <c r="A2042" s="9" t="n">
        <v>46205</v>
      </c>
      <c r="B2042" s="14" t="inlineStr">
        <is>
          <t>10199,10201</t>
        </is>
      </c>
      <c r="C2042" s="14" t="n"/>
      <c r="D2042" s="14" t="inlineStr">
        <is>
          <t>6 PINTURA UV</t>
        </is>
      </c>
      <c r="E2042" s="14" t="inlineStr">
        <is>
          <t>30003403</t>
        </is>
      </c>
      <c r="F2042" s="14" t="inlineStr">
        <is>
          <t>LATERAL ASSENTO 298X70X18 MDF - DAKAR</t>
        </is>
      </c>
      <c r="G2042" s="14" t="inlineStr">
        <is>
          <t>6 PINTURA UV</t>
        </is>
      </c>
      <c r="H2042" s="14" t="inlineStr">
        <is>
          <t>6 PINTURA UV</t>
        </is>
      </c>
      <c r="I2042" s="9" t="inlineStr">
        <is>
          <t>6 PINTURA UV</t>
        </is>
      </c>
      <c r="J2042" s="9" t="n">
        <v>104</v>
      </c>
      <c r="K2042" s="14">
        <f>IF($E2042="","",IFERROR(INDEX('01_Cad_Pecas'!$H$2:$H$5000,MATCH($E2042,'01_Cad_Pecas'!$D$2:$D$5000,0)),IFERROR(INDEX('01_Cad_Pecas'!$H$2:$H$5000,MATCH(VALUE($E2042),'01_Cad_Pecas'!$D$2:$D$5000,0)),"")))</f>
        <v/>
      </c>
      <c r="L2042" s="14">
        <f>IF($E2042="","",IFERROR(INDEX('01_Cad_Pecas'!$I$2:$I$5000,MATCH($E2042,'01_Cad_Pecas'!$D$2:$D$5000,0)),IFERROR(INDEX('01_Cad_Pecas'!$I$2:$I$5000,MATCH(VALUE($E2042),'01_Cad_Pecas'!$D$2:$D$5000,0)),"")))</f>
        <v/>
      </c>
      <c r="M2042" s="14">
        <f>IF(OR($J2042="",$L2042=""),"",IF($K2042="",0,$K2042)+$J2042*$L2042)</f>
        <v/>
      </c>
      <c r="N2042" s="10" t="n">
        <v>46209</v>
      </c>
      <c r="O2042" s="14" t="n">
        <v>104</v>
      </c>
      <c r="P2042" s="14" t="n"/>
      <c r="Q2042" s="14" t="n"/>
      <c r="R2042" s="14" t="n"/>
      <c r="S2042" s="14" t="n"/>
      <c r="T2042" s="14">
        <f>IF(OR($J2042="",$O2042=""),"",$O2042/$J2042)</f>
        <v/>
      </c>
      <c r="U2042" s="14" t="inlineStr">
        <is>
          <t>Concluído</t>
        </is>
      </c>
      <c r="V2042" s="14" t="n"/>
      <c r="W2042" s="14" t="n"/>
      <c r="X2042" s="14" t="n"/>
      <c r="Y2042" s="14" t="n"/>
      <c r="Z2042" s="14" t="n"/>
      <c r="AA2042" s="11" t="n"/>
      <c r="AB2042" s="14">
        <f>B2042&amp;"|"&amp;I2042</f>
        <v/>
      </c>
      <c r="AC2042">
        <f>IF($B2042="","","|"&amp;SUBSTITUTE(TRIM(SUBSTITUTE(SUBSTITUTE(SUBSTITUTE(SUBSTITUTE(SUBSTITUTE(SUBSTITUTE(SUBSTITUTE(SUBSTITUTE(SUBSTITUTE(SUBSTITUTE(SUBSTITUTE(SUBSTITUTE(SUBSTITUTE(SUBSTITUTE(TRIM($B2042&amp;""),CHAR(10)," "),CHAR(13)," "),"."," "),";"," "),","," "),"/"," "),"+"," "),"-"," "),"  "," "),"  "," "),"  "," "),"  "," "),"  "," "),"  "," "))," ","|")&amp;"|")</f>
        <v/>
      </c>
      <c r="AD2042">
        <f>TRIM($I2042&amp;"")</f>
        <v/>
      </c>
    </row>
    <row r="2043" ht="24" customHeight="1">
      <c r="A2043" s="9" t="n">
        <v>46205</v>
      </c>
      <c r="B2043" s="14" t="inlineStr">
        <is>
          <t>10199,10201</t>
        </is>
      </c>
      <c r="C2043" s="14" t="n"/>
      <c r="D2043" s="14" t="inlineStr">
        <is>
          <t>6 PINTURA UV</t>
        </is>
      </c>
      <c r="E2043" s="14" t="inlineStr">
        <is>
          <t>30003405</t>
        </is>
      </c>
      <c r="F2043" s="14" t="inlineStr">
        <is>
          <t>TRAVESSA ASSENTO 360X70X18 MDF - C DAKAR/SANTIAGO</t>
        </is>
      </c>
      <c r="G2043" s="14" t="inlineStr">
        <is>
          <t>6 PINTURA UV</t>
        </is>
      </c>
      <c r="H2043" s="14" t="inlineStr">
        <is>
          <t>6 PINTURA UV</t>
        </is>
      </c>
      <c r="I2043" s="9" t="inlineStr">
        <is>
          <t>6 PINTURA UV</t>
        </is>
      </c>
      <c r="J2043" s="9" t="n">
        <v>320</v>
      </c>
      <c r="K2043" s="14">
        <f>IF($E2043="","",IFERROR(INDEX('01_Cad_Pecas'!$H$2:$H$5000,MATCH($E2043,'01_Cad_Pecas'!$D$2:$D$5000,0)),IFERROR(INDEX('01_Cad_Pecas'!$H$2:$H$5000,MATCH(VALUE($E2043),'01_Cad_Pecas'!$D$2:$D$5000,0)),"")))</f>
        <v/>
      </c>
      <c r="L2043" s="14">
        <f>IF($E2043="","",IFERROR(INDEX('01_Cad_Pecas'!$I$2:$I$5000,MATCH($E2043,'01_Cad_Pecas'!$D$2:$D$5000,0)),IFERROR(INDEX('01_Cad_Pecas'!$I$2:$I$5000,MATCH(VALUE($E2043),'01_Cad_Pecas'!$D$2:$D$5000,0)),"")))</f>
        <v/>
      </c>
      <c r="M2043" s="14">
        <f>IF(OR($J2043="",$L2043=""),"",IF($K2043="",0,$K2043)+$J2043*$L2043)</f>
        <v/>
      </c>
      <c r="N2043" s="10" t="n">
        <v>46209</v>
      </c>
      <c r="O2043" s="14" t="n">
        <v>320</v>
      </c>
      <c r="P2043" s="14" t="n"/>
      <c r="Q2043" s="14" t="n"/>
      <c r="R2043" s="14" t="n"/>
      <c r="S2043" s="14" t="n"/>
      <c r="T2043" s="14">
        <f>IF(OR($J2043="",$O2043=""),"",$O2043/$J2043)</f>
        <v/>
      </c>
      <c r="U2043" s="14" t="inlineStr">
        <is>
          <t>Concluído</t>
        </is>
      </c>
      <c r="V2043" s="14" t="n"/>
      <c r="W2043" s="14" t="n"/>
      <c r="X2043" s="14" t="n"/>
      <c r="Y2043" s="14" t="n"/>
      <c r="Z2043" s="14" t="n"/>
      <c r="AA2043" s="11" t="n"/>
      <c r="AB2043" s="14">
        <f>B2043&amp;"|"&amp;I2043</f>
        <v/>
      </c>
      <c r="AC2043">
        <f>IF($B2043="","","|"&amp;SUBSTITUTE(TRIM(SUBSTITUTE(SUBSTITUTE(SUBSTITUTE(SUBSTITUTE(SUBSTITUTE(SUBSTITUTE(SUBSTITUTE(SUBSTITUTE(SUBSTITUTE(SUBSTITUTE(SUBSTITUTE(SUBSTITUTE(SUBSTITUTE(SUBSTITUTE(TRIM($B2043&amp;""),CHAR(10)," "),CHAR(13)," "),"."," "),";"," "),","," "),"/"," "),"+"," "),"-"," "),"  "," "),"  "," "),"  "," "),"  "," "),"  "," "),"  "," "))," ","|")&amp;"|")</f>
        <v/>
      </c>
      <c r="AD2043">
        <f>TRIM($I2043&amp;"")</f>
        <v/>
      </c>
    </row>
    <row r="2044" ht="24" customHeight="1">
      <c r="A2044" s="9" t="n">
        <v>46205</v>
      </c>
      <c r="B2044" s="14" t="inlineStr">
        <is>
          <t>10199,10201</t>
        </is>
      </c>
      <c r="C2044" s="14" t="n"/>
      <c r="D2044" s="14" t="inlineStr">
        <is>
          <t>6 PINTURA UV</t>
        </is>
      </c>
      <c r="E2044" s="14" t="inlineStr">
        <is>
          <t>30006103</t>
        </is>
      </c>
      <c r="F2044" s="14" t="inlineStr">
        <is>
          <t>TRAVESSA LATERAL 340X70X18 MDF - CAD SANTIAGO NEW</t>
        </is>
      </c>
      <c r="G2044" s="14" t="inlineStr">
        <is>
          <t>6 PINTURA UV</t>
        </is>
      </c>
      <c r="H2044" s="14" t="inlineStr">
        <is>
          <t>6 PINTURA UV</t>
        </is>
      </c>
      <c r="I2044" s="9" t="inlineStr">
        <is>
          <t>6 PINTURA UV</t>
        </is>
      </c>
      <c r="J2044" s="9" t="n">
        <v>216</v>
      </c>
      <c r="K2044" s="14">
        <f>IF($E2044="","",IFERROR(INDEX('01_Cad_Pecas'!$H$2:$H$5000,MATCH($E2044,'01_Cad_Pecas'!$D$2:$D$5000,0)),IFERROR(INDEX('01_Cad_Pecas'!$H$2:$H$5000,MATCH(VALUE($E2044),'01_Cad_Pecas'!$D$2:$D$5000,0)),"")))</f>
        <v/>
      </c>
      <c r="L2044" s="14">
        <f>IF($E2044="","",IFERROR(INDEX('01_Cad_Pecas'!$I$2:$I$5000,MATCH($E2044,'01_Cad_Pecas'!$D$2:$D$5000,0)),IFERROR(INDEX('01_Cad_Pecas'!$I$2:$I$5000,MATCH(VALUE($E2044),'01_Cad_Pecas'!$D$2:$D$5000,0)),"")))</f>
        <v/>
      </c>
      <c r="M2044" s="14">
        <f>IF(OR($J2044="",$L2044=""),"",IF($K2044="",0,$K2044)+$J2044*$L2044)</f>
        <v/>
      </c>
      <c r="N2044" s="10" t="n">
        <v>46209</v>
      </c>
      <c r="O2044" s="14" t="n">
        <v>216</v>
      </c>
      <c r="P2044" s="14" t="n"/>
      <c r="Q2044" s="14" t="n"/>
      <c r="R2044" s="14" t="n"/>
      <c r="S2044" s="14" t="n"/>
      <c r="T2044" s="14">
        <f>IF(OR($J2044="",$O2044=""),"",$O2044/$J2044)</f>
        <v/>
      </c>
      <c r="U2044" s="14" t="inlineStr">
        <is>
          <t>Concluído</t>
        </is>
      </c>
      <c r="V2044" s="14" t="n"/>
      <c r="W2044" s="14" t="n"/>
      <c r="X2044" s="14" t="n"/>
      <c r="Y2044" s="14" t="n"/>
      <c r="Z2044" s="14" t="n"/>
      <c r="AA2044" s="11" t="n"/>
      <c r="AB2044" s="14">
        <f>B2044&amp;"|"&amp;I2044</f>
        <v/>
      </c>
      <c r="AC2044">
        <f>IF($B2044="","","|"&amp;SUBSTITUTE(TRIM(SUBSTITUTE(SUBSTITUTE(SUBSTITUTE(SUBSTITUTE(SUBSTITUTE(SUBSTITUTE(SUBSTITUTE(SUBSTITUTE(SUBSTITUTE(SUBSTITUTE(SUBSTITUTE(SUBSTITUTE(SUBSTITUTE(SUBSTITUTE(TRIM($B2044&amp;""),CHAR(10)," "),CHAR(13)," "),"."," "),";"," "),","," "),"/"," "),"+"," "),"-"," "),"  "," "),"  "," "),"  "," "),"  "," "),"  "," "),"  "," "))," ","|")&amp;"|")</f>
        <v/>
      </c>
      <c r="AD2044">
        <f>TRIM($I2044&amp;"")</f>
        <v/>
      </c>
    </row>
    <row r="2045" ht="24" customHeight="1">
      <c r="A2045" s="9" t="n">
        <v>46205</v>
      </c>
      <c r="B2045" s="14" t="inlineStr">
        <is>
          <t>10199,10201</t>
        </is>
      </c>
      <c r="C2045" s="14" t="n"/>
      <c r="D2045" s="14" t="inlineStr">
        <is>
          <t>6 PINTURA UV</t>
        </is>
      </c>
      <c r="E2045" s="14" t="inlineStr">
        <is>
          <t>30006104</t>
        </is>
      </c>
      <c r="F2045" s="14" t="inlineStr">
        <is>
          <t>MOLDURA ENCOSTO 445X280X15 MDF - CAD SANTIAGO NEW</t>
        </is>
      </c>
      <c r="G2045" s="14" t="inlineStr">
        <is>
          <t>6 PINTURA UV</t>
        </is>
      </c>
      <c r="H2045" s="14" t="inlineStr">
        <is>
          <t>6 PINTURA UV</t>
        </is>
      </c>
      <c r="I2045" s="9" t="inlineStr">
        <is>
          <t>6 PINTURA UV</t>
        </is>
      </c>
      <c r="J2045" s="9" t="n">
        <v>48</v>
      </c>
      <c r="K2045" s="14">
        <f>IF($E2045="","",IFERROR(INDEX('01_Cad_Pecas'!$H$2:$H$5000,MATCH($E2045,'01_Cad_Pecas'!$D$2:$D$5000,0)),IFERROR(INDEX('01_Cad_Pecas'!$H$2:$H$5000,MATCH(VALUE($E2045),'01_Cad_Pecas'!$D$2:$D$5000,0)),"")))</f>
        <v/>
      </c>
      <c r="L2045" s="14">
        <f>IF($E2045="","",IFERROR(INDEX('01_Cad_Pecas'!$I$2:$I$5000,MATCH($E2045,'01_Cad_Pecas'!$D$2:$D$5000,0)),IFERROR(INDEX('01_Cad_Pecas'!$I$2:$I$5000,MATCH(VALUE($E2045),'01_Cad_Pecas'!$D$2:$D$5000,0)),"")))</f>
        <v/>
      </c>
      <c r="M2045" s="14">
        <f>IF(OR($J2045="",$L2045=""),"",IF($K2045="",0,$K2045)+$J2045*$L2045)</f>
        <v/>
      </c>
      <c r="N2045" s="10" t="n">
        <v>46209</v>
      </c>
      <c r="O2045" s="14" t="n">
        <v>48</v>
      </c>
      <c r="P2045" s="14" t="n"/>
      <c r="Q2045" s="14" t="n"/>
      <c r="R2045" s="14" t="n"/>
      <c r="S2045" s="14" t="n"/>
      <c r="T2045" s="14">
        <f>IF(OR($J2045="",$O2045=""),"",$O2045/$J2045)</f>
        <v/>
      </c>
      <c r="U2045" s="14" t="inlineStr">
        <is>
          <t>Concluído</t>
        </is>
      </c>
      <c r="V2045" s="14" t="n"/>
      <c r="W2045" s="14" t="n"/>
      <c r="X2045" s="14" t="n"/>
      <c r="Y2045" s="14" t="n"/>
      <c r="Z2045" s="14" t="n"/>
      <c r="AA2045" s="11" t="n"/>
      <c r="AB2045" s="14">
        <f>B2045&amp;"|"&amp;I2045</f>
        <v/>
      </c>
      <c r="AC2045">
        <f>IF($B2045="","","|"&amp;SUBSTITUTE(TRIM(SUBSTITUTE(SUBSTITUTE(SUBSTITUTE(SUBSTITUTE(SUBSTITUTE(SUBSTITUTE(SUBSTITUTE(SUBSTITUTE(SUBSTITUTE(SUBSTITUTE(SUBSTITUTE(SUBSTITUTE(SUBSTITUTE(SUBSTITUTE(TRIM($B2045&amp;""),CHAR(10)," "),CHAR(13)," "),"."," "),";"," "),","," "),"/"," "),"+"," "),"-"," "),"  "," "),"  "," "),"  "," "),"  "," "),"  "," "),"  "," "))," ","|")&amp;"|")</f>
        <v/>
      </c>
      <c r="AD2045">
        <f>TRIM($I2045&amp;"")</f>
        <v/>
      </c>
    </row>
    <row r="2046" ht="24" customHeight="1">
      <c r="A2046" s="9" t="n">
        <v>46205</v>
      </c>
      <c r="B2046" s="14" t="inlineStr">
        <is>
          <t>10199,10201</t>
        </is>
      </c>
      <c r="C2046" s="14" t="n"/>
      <c r="D2046" s="14" t="inlineStr">
        <is>
          <t>6 PINTURA UV</t>
        </is>
      </c>
      <c r="E2046" s="14" t="inlineStr">
        <is>
          <t>30124801</t>
        </is>
      </c>
      <c r="F2046" s="14" t="inlineStr">
        <is>
          <t>(2) PE MENOR 750X680X18 MDF - BASE DUBLIN</t>
        </is>
      </c>
      <c r="G2046" s="14" t="inlineStr">
        <is>
          <t>6 PINTURA UV</t>
        </is>
      </c>
      <c r="H2046" s="14" t="inlineStr">
        <is>
          <t>6 PINTURA UV</t>
        </is>
      </c>
      <c r="I2046" s="9" t="inlineStr">
        <is>
          <t>6 PINTURA UV</t>
        </is>
      </c>
      <c r="J2046" s="9" t="n">
        <v>150</v>
      </c>
      <c r="K2046" s="14">
        <f>IF($E2046="","",IFERROR(INDEX('01_Cad_Pecas'!$H$2:$H$5000,MATCH($E2046,'01_Cad_Pecas'!$D$2:$D$5000,0)),IFERROR(INDEX('01_Cad_Pecas'!$H$2:$H$5000,MATCH(VALUE($E2046),'01_Cad_Pecas'!$D$2:$D$5000,0)),"")))</f>
        <v/>
      </c>
      <c r="L2046" s="14">
        <f>IF($E2046="","",IFERROR(INDEX('01_Cad_Pecas'!$I$2:$I$5000,MATCH($E2046,'01_Cad_Pecas'!$D$2:$D$5000,0)),IFERROR(INDEX('01_Cad_Pecas'!$I$2:$I$5000,MATCH(VALUE($E2046),'01_Cad_Pecas'!$D$2:$D$5000,0)),"")))</f>
        <v/>
      </c>
      <c r="M2046" s="14">
        <f>IF(OR($J2046="",$L2046=""),"",IF($K2046="",0,$K2046)+$J2046*$L2046)</f>
        <v/>
      </c>
      <c r="N2046" s="10" t="n">
        <v>46209</v>
      </c>
      <c r="O2046" s="14" t="n">
        <v>150</v>
      </c>
      <c r="P2046" s="14" t="n"/>
      <c r="Q2046" s="14" t="n"/>
      <c r="R2046" s="14" t="n"/>
      <c r="S2046" s="14" t="n"/>
      <c r="T2046" s="14">
        <f>IF(OR($J2046="",$O2046=""),"",$O2046/$J2046)</f>
        <v/>
      </c>
      <c r="U2046" s="14" t="inlineStr">
        <is>
          <t>Concluído</t>
        </is>
      </c>
      <c r="V2046" s="14" t="n"/>
      <c r="W2046" s="14" t="n"/>
      <c r="X2046" s="14" t="n"/>
      <c r="Y2046" s="14" t="n"/>
      <c r="Z2046" s="14" t="n"/>
      <c r="AA2046" s="11" t="n"/>
      <c r="AB2046" s="14">
        <f>B2046&amp;"|"&amp;I2046</f>
        <v/>
      </c>
      <c r="AC2046">
        <f>IF($B2046="","","|"&amp;SUBSTITUTE(TRIM(SUBSTITUTE(SUBSTITUTE(SUBSTITUTE(SUBSTITUTE(SUBSTITUTE(SUBSTITUTE(SUBSTITUTE(SUBSTITUTE(SUBSTITUTE(SUBSTITUTE(SUBSTITUTE(SUBSTITUTE(SUBSTITUTE(SUBSTITUTE(TRIM($B2046&amp;""),CHAR(10)," "),CHAR(13)," "),"."," "),";"," "),","," "),"/"," "),"+"," "),"-"," "),"  "," "),"  "," "),"  "," "),"  "," "),"  "," "),"  "," "))," ","|")&amp;"|")</f>
        <v/>
      </c>
      <c r="AD2046">
        <f>TRIM($I2046&amp;"")</f>
        <v/>
      </c>
    </row>
    <row r="2047" ht="24" customHeight="1">
      <c r="A2047" s="9" t="n">
        <v>46205</v>
      </c>
      <c r="B2047" s="14" t="inlineStr">
        <is>
          <t>10199,10201</t>
        </is>
      </c>
      <c r="C2047" s="14" t="n"/>
      <c r="D2047" s="14" t="inlineStr">
        <is>
          <t>6 PINTURA UV</t>
        </is>
      </c>
      <c r="E2047" s="14" t="inlineStr">
        <is>
          <t>20052001</t>
        </is>
      </c>
      <c r="F2047" s="14" t="inlineStr">
        <is>
          <t>(2-4) TRAVESSA 742X122X25 MDF - MESA ATHENAS</t>
        </is>
      </c>
      <c r="G2047" s="14" t="inlineStr">
        <is>
          <t>6 PINTURA UV</t>
        </is>
      </c>
      <c r="H2047" s="14" t="inlineStr">
        <is>
          <t>6 PINTURA UV</t>
        </is>
      </c>
      <c r="I2047" s="9" t="inlineStr">
        <is>
          <t>6 PINTURA UV</t>
        </is>
      </c>
      <c r="J2047" s="9" t="n">
        <v>40</v>
      </c>
      <c r="K2047" s="14">
        <f>IF($E2047="","",IFERROR(INDEX('01_Cad_Pecas'!$H$2:$H$5000,MATCH($E2047,'01_Cad_Pecas'!$D$2:$D$5000,0)),IFERROR(INDEX('01_Cad_Pecas'!$H$2:$H$5000,MATCH(VALUE($E2047),'01_Cad_Pecas'!$D$2:$D$5000,0)),"")))</f>
        <v/>
      </c>
      <c r="L2047" s="14">
        <f>IF($E2047="","",IFERROR(INDEX('01_Cad_Pecas'!$I$2:$I$5000,MATCH($E2047,'01_Cad_Pecas'!$D$2:$D$5000,0)),IFERROR(INDEX('01_Cad_Pecas'!$I$2:$I$5000,MATCH(VALUE($E2047),'01_Cad_Pecas'!$D$2:$D$5000,0)),"")))</f>
        <v/>
      </c>
      <c r="M2047" s="14">
        <f>IF(OR($J2047="",$L2047=""),"",IF($K2047="",0,$K2047)+$J2047*$L2047)</f>
        <v/>
      </c>
      <c r="N2047" s="10" t="n">
        <v>46209</v>
      </c>
      <c r="O2047" s="14" t="n">
        <v>40</v>
      </c>
      <c r="P2047" s="14" t="n"/>
      <c r="Q2047" s="14" t="n"/>
      <c r="R2047" s="14" t="n"/>
      <c r="S2047" s="14" t="n"/>
      <c r="T2047" s="14">
        <f>IF(OR($J2047="",$O2047=""),"",$O2047/$J2047)</f>
        <v/>
      </c>
      <c r="U2047" s="14" t="inlineStr">
        <is>
          <t>Concluído</t>
        </is>
      </c>
      <c r="V2047" s="14" t="n"/>
      <c r="W2047" s="14" t="n"/>
      <c r="X2047" s="14" t="n"/>
      <c r="Y2047" s="14" t="n"/>
      <c r="Z2047" s="14" t="n"/>
      <c r="AA2047" s="11" t="n"/>
      <c r="AB2047" s="14">
        <f>B2047&amp;"|"&amp;I2047</f>
        <v/>
      </c>
      <c r="AC2047">
        <f>IF($B2047="","","|"&amp;SUBSTITUTE(TRIM(SUBSTITUTE(SUBSTITUTE(SUBSTITUTE(SUBSTITUTE(SUBSTITUTE(SUBSTITUTE(SUBSTITUTE(SUBSTITUTE(SUBSTITUTE(SUBSTITUTE(SUBSTITUTE(SUBSTITUTE(SUBSTITUTE(SUBSTITUTE(TRIM($B2047&amp;""),CHAR(10)," "),CHAR(13)," "),"."," "),";"," "),","," "),"/"," "),"+"," "),"-"," "),"  "," "),"  "," "),"  "," "),"  "," "),"  "," "),"  "," "))," ","|")&amp;"|")</f>
        <v/>
      </c>
      <c r="AD2047">
        <f>TRIM($I2047&amp;"")</f>
        <v/>
      </c>
    </row>
    <row r="2048" ht="24" customHeight="1">
      <c r="A2048" s="9" t="n">
        <v>46205</v>
      </c>
      <c r="B2048" s="14" t="inlineStr">
        <is>
          <t>10199,10201</t>
        </is>
      </c>
      <c r="C2048" s="14" t="n"/>
      <c r="D2048" s="14" t="inlineStr">
        <is>
          <t>6 PINTURA UV</t>
        </is>
      </c>
      <c r="E2048" s="14" t="inlineStr">
        <is>
          <t>20052202</t>
        </is>
      </c>
      <c r="F2048" s="14" t="inlineStr">
        <is>
          <t>(5) BASE MAIOR 742X124X25 MDF - MESA ATHENAS 1,20</t>
        </is>
      </c>
      <c r="G2048" s="14" t="inlineStr">
        <is>
          <t>6 PINTURA UV</t>
        </is>
      </c>
      <c r="H2048" s="14" t="inlineStr">
        <is>
          <t>6 PINTURA UV</t>
        </is>
      </c>
      <c r="I2048" s="9" t="inlineStr">
        <is>
          <t>6 PINTURA UV</t>
        </is>
      </c>
      <c r="J2048" s="9" t="n">
        <v>10</v>
      </c>
      <c r="K2048" s="14">
        <f>IF($E2048="","",IFERROR(INDEX('01_Cad_Pecas'!$H$2:$H$5000,MATCH($E2048,'01_Cad_Pecas'!$D$2:$D$5000,0)),IFERROR(INDEX('01_Cad_Pecas'!$H$2:$H$5000,MATCH(VALUE($E2048),'01_Cad_Pecas'!$D$2:$D$5000,0)),"")))</f>
        <v/>
      </c>
      <c r="L2048" s="14">
        <f>IF($E2048="","",IFERROR(INDEX('01_Cad_Pecas'!$I$2:$I$5000,MATCH($E2048,'01_Cad_Pecas'!$D$2:$D$5000,0)),IFERROR(INDEX('01_Cad_Pecas'!$I$2:$I$5000,MATCH(VALUE($E2048),'01_Cad_Pecas'!$D$2:$D$5000,0)),"")))</f>
        <v/>
      </c>
      <c r="M2048" s="14">
        <f>IF(OR($J2048="",$L2048=""),"",IF($K2048="",0,$K2048)+$J2048*$L2048)</f>
        <v/>
      </c>
      <c r="N2048" s="10" t="n">
        <v>46209</v>
      </c>
      <c r="O2048" s="14" t="n">
        <v>10</v>
      </c>
      <c r="P2048" s="14" t="n"/>
      <c r="Q2048" s="14" t="n"/>
      <c r="R2048" s="14" t="n"/>
      <c r="S2048" s="14" t="n"/>
      <c r="T2048" s="14">
        <f>IF(OR($J2048="",$O2048=""),"",$O2048/$J2048)</f>
        <v/>
      </c>
      <c r="U2048" s="14" t="inlineStr">
        <is>
          <t>Concluído</t>
        </is>
      </c>
      <c r="V2048" s="14" t="n"/>
      <c r="W2048" s="14" t="n"/>
      <c r="X2048" s="14" t="n"/>
      <c r="Y2048" s="14" t="n"/>
      <c r="Z2048" s="14" t="n"/>
      <c r="AA2048" s="11" t="n"/>
      <c r="AB2048" s="14">
        <f>B2048&amp;"|"&amp;I2048</f>
        <v/>
      </c>
      <c r="AC2048">
        <f>IF($B2048="","","|"&amp;SUBSTITUTE(TRIM(SUBSTITUTE(SUBSTITUTE(SUBSTITUTE(SUBSTITUTE(SUBSTITUTE(SUBSTITUTE(SUBSTITUTE(SUBSTITUTE(SUBSTITUTE(SUBSTITUTE(SUBSTITUTE(SUBSTITUTE(SUBSTITUTE(SUBSTITUTE(TRIM($B2048&amp;""),CHAR(10)," "),CHAR(13)," "),"."," "),";"," "),","," "),"/"," "),"+"," "),"-"," "),"  "," "),"  "," "),"  "," "),"  "," "),"  "," "),"  "," "))," ","|")&amp;"|")</f>
        <v/>
      </c>
      <c r="AD2048">
        <f>TRIM($I2048&amp;"")</f>
        <v/>
      </c>
    </row>
    <row r="2049" ht="24" customHeight="1">
      <c r="A2049" s="9" t="n">
        <v>46205</v>
      </c>
      <c r="B2049" s="14" t="inlineStr">
        <is>
          <t>10199,10201</t>
        </is>
      </c>
      <c r="C2049" s="14" t="n"/>
      <c r="D2049" s="14" t="inlineStr">
        <is>
          <t>6 PINTURA UV</t>
        </is>
      </c>
      <c r="E2049" s="14" t="inlineStr">
        <is>
          <t>20052203</t>
        </is>
      </c>
      <c r="F2049" s="14" t="inlineStr">
        <is>
          <t>(6)BASE MENOR 446(220)X124X25 MDF-MESA ATHENAS1,20</t>
        </is>
      </c>
      <c r="G2049" s="14" t="inlineStr">
        <is>
          <t>6 PINTURA UV</t>
        </is>
      </c>
      <c r="H2049" s="14" t="inlineStr">
        <is>
          <t>6 PINTURA UV</t>
        </is>
      </c>
      <c r="I2049" s="9" t="inlineStr">
        <is>
          <t>6 PINTURA UV</t>
        </is>
      </c>
      <c r="J2049" s="9" t="n">
        <v>20</v>
      </c>
      <c r="K2049" s="14">
        <f>IF($E2049="","",IFERROR(INDEX('01_Cad_Pecas'!$H$2:$H$5000,MATCH($E2049,'01_Cad_Pecas'!$D$2:$D$5000,0)),IFERROR(INDEX('01_Cad_Pecas'!$H$2:$H$5000,MATCH(VALUE($E2049),'01_Cad_Pecas'!$D$2:$D$5000,0)),"")))</f>
        <v/>
      </c>
      <c r="L2049" s="14">
        <f>IF($E2049="","",IFERROR(INDEX('01_Cad_Pecas'!$I$2:$I$5000,MATCH($E2049,'01_Cad_Pecas'!$D$2:$D$5000,0)),IFERROR(INDEX('01_Cad_Pecas'!$I$2:$I$5000,MATCH(VALUE($E2049),'01_Cad_Pecas'!$D$2:$D$5000,0)),"")))</f>
        <v/>
      </c>
      <c r="M2049" s="14">
        <f>IF(OR($J2049="",$L2049=""),"",IF($K2049="",0,$K2049)+$J2049*$L2049)</f>
        <v/>
      </c>
      <c r="N2049" s="10" t="n">
        <v>46209</v>
      </c>
      <c r="O2049" s="14" t="n">
        <v>20</v>
      </c>
      <c r="P2049" s="14" t="n"/>
      <c r="Q2049" s="14" t="n"/>
      <c r="R2049" s="14" t="n"/>
      <c r="S2049" s="14" t="n"/>
      <c r="T2049" s="14">
        <f>IF(OR($J2049="",$O2049=""),"",$O2049/$J2049)</f>
        <v/>
      </c>
      <c r="U2049" s="14" t="inlineStr">
        <is>
          <t>Concluído</t>
        </is>
      </c>
      <c r="V2049" s="14" t="n"/>
      <c r="W2049" s="14" t="n"/>
      <c r="X2049" s="14" t="n"/>
      <c r="Y2049" s="14" t="n"/>
      <c r="Z2049" s="14" t="n"/>
      <c r="AA2049" s="11" t="n"/>
      <c r="AB2049" s="14">
        <f>B2049&amp;"|"&amp;I2049</f>
        <v/>
      </c>
      <c r="AC2049">
        <f>IF($B2049="","","|"&amp;SUBSTITUTE(TRIM(SUBSTITUTE(SUBSTITUTE(SUBSTITUTE(SUBSTITUTE(SUBSTITUTE(SUBSTITUTE(SUBSTITUTE(SUBSTITUTE(SUBSTITUTE(SUBSTITUTE(SUBSTITUTE(SUBSTITUTE(SUBSTITUTE(SUBSTITUTE(TRIM($B2049&amp;""),CHAR(10)," "),CHAR(13)," "),"."," "),";"," "),","," "),"/"," "),"+"," "),"-"," "),"  "," "),"  "," "),"  "," "),"  "," "),"  "," "),"  "," "))," ","|")&amp;"|")</f>
        <v/>
      </c>
      <c r="AD2049">
        <f>TRIM($I2049&amp;"")</f>
        <v/>
      </c>
    </row>
    <row r="2050" ht="24" customHeight="1">
      <c r="A2050" s="9" t="n">
        <v>46205</v>
      </c>
      <c r="B2050" s="14" t="inlineStr">
        <is>
          <t>10199,10201</t>
        </is>
      </c>
      <c r="C2050" s="14" t="n"/>
      <c r="D2050" s="14" t="inlineStr">
        <is>
          <t>6 PINTURA UV</t>
        </is>
      </c>
      <c r="E2050" s="14" t="inlineStr">
        <is>
          <t>30001202</t>
        </is>
      </c>
      <c r="F2050" s="14" t="inlineStr">
        <is>
          <t>PÉ FRONTAL 441X65(911)X25 MDF (16PÇS) - CAD PÉ INT</t>
        </is>
      </c>
      <c r="G2050" s="14" t="inlineStr">
        <is>
          <t>6 PINTURA UV</t>
        </is>
      </c>
      <c r="H2050" s="14" t="inlineStr">
        <is>
          <t>6 PINTURA UV</t>
        </is>
      </c>
      <c r="I2050" s="9" t="inlineStr">
        <is>
          <t>6 PINTURA UV</t>
        </is>
      </c>
      <c r="J2050" s="9" t="n">
        <v>264</v>
      </c>
      <c r="K2050" s="14">
        <f>IF($E2050="","",IFERROR(INDEX('01_Cad_Pecas'!$H$2:$H$5000,MATCH($E2050,'01_Cad_Pecas'!$D$2:$D$5000,0)),IFERROR(INDEX('01_Cad_Pecas'!$H$2:$H$5000,MATCH(VALUE($E2050),'01_Cad_Pecas'!$D$2:$D$5000,0)),"")))</f>
        <v/>
      </c>
      <c r="L2050" s="14">
        <f>IF($E2050="","",IFERROR(INDEX('01_Cad_Pecas'!$I$2:$I$5000,MATCH($E2050,'01_Cad_Pecas'!$D$2:$D$5000,0)),IFERROR(INDEX('01_Cad_Pecas'!$I$2:$I$5000,MATCH(VALUE($E2050),'01_Cad_Pecas'!$D$2:$D$5000,0)),"")))</f>
        <v/>
      </c>
      <c r="M2050" s="14">
        <f>IF(OR($J2050="",$L2050=""),"",IF($K2050="",0,$K2050)+$J2050*$L2050)</f>
        <v/>
      </c>
      <c r="N2050" s="10" t="n">
        <v>46209</v>
      </c>
      <c r="O2050" s="14" t="n">
        <v>264</v>
      </c>
      <c r="P2050" s="14" t="n"/>
      <c r="Q2050" s="14" t="n"/>
      <c r="R2050" s="14" t="n"/>
      <c r="S2050" s="14" t="n"/>
      <c r="T2050" s="14">
        <f>IF(OR($J2050="",$O2050=""),"",$O2050/$J2050)</f>
        <v/>
      </c>
      <c r="U2050" s="14" t="inlineStr">
        <is>
          <t>Concluído</t>
        </is>
      </c>
      <c r="V2050" s="14" t="n"/>
      <c r="W2050" s="14" t="n"/>
      <c r="X2050" s="14" t="n"/>
      <c r="Y2050" s="14" t="n"/>
      <c r="Z2050" s="14" t="n"/>
      <c r="AA2050" s="11" t="n"/>
      <c r="AB2050" s="14">
        <f>B2050&amp;"|"&amp;I2050</f>
        <v/>
      </c>
      <c r="AC2050">
        <f>IF($B2050="","","|"&amp;SUBSTITUTE(TRIM(SUBSTITUTE(SUBSTITUTE(SUBSTITUTE(SUBSTITUTE(SUBSTITUTE(SUBSTITUTE(SUBSTITUTE(SUBSTITUTE(SUBSTITUTE(SUBSTITUTE(SUBSTITUTE(SUBSTITUTE(SUBSTITUTE(SUBSTITUTE(TRIM($B2050&amp;""),CHAR(10)," "),CHAR(13)," "),"."," "),";"," "),","," "),"/"," "),"+"," "),"-"," "),"  "," "),"  "," "),"  "," "),"  "," "),"  "," "),"  "," "))," ","|")&amp;"|")</f>
        <v/>
      </c>
      <c r="AD2050">
        <f>TRIM($I2050&amp;"")</f>
        <v/>
      </c>
    </row>
    <row r="2051" ht="24" customHeight="1">
      <c r="A2051" s="9" t="n">
        <v>46205</v>
      </c>
      <c r="B2051" s="14" t="inlineStr">
        <is>
          <t>10199,10201</t>
        </is>
      </c>
      <c r="C2051" s="14" t="n"/>
      <c r="D2051" s="14" t="inlineStr">
        <is>
          <t>6 PINTURA UV</t>
        </is>
      </c>
      <c r="E2051" s="14" t="inlineStr">
        <is>
          <t>30001301</t>
        </is>
      </c>
      <c r="F2051" s="14" t="inlineStr">
        <is>
          <t>PE TRASEIRO 920X65(911)X25 MDF (11PCS)- CAD PE INT</t>
        </is>
      </c>
      <c r="G2051" s="14" t="inlineStr">
        <is>
          <t>6 PINTURA UV</t>
        </is>
      </c>
      <c r="H2051" s="14" t="inlineStr">
        <is>
          <t>6 PINTURA UV</t>
        </is>
      </c>
      <c r="I2051" s="9" t="inlineStr">
        <is>
          <t>6 PINTURA UV</t>
        </is>
      </c>
      <c r="J2051" s="9" t="n">
        <v>1200</v>
      </c>
      <c r="K2051" s="14">
        <f>IF($E2051="","",IFERROR(INDEX('01_Cad_Pecas'!$H$2:$H$5000,MATCH($E2051,'01_Cad_Pecas'!$D$2:$D$5000,0)),IFERROR(INDEX('01_Cad_Pecas'!$H$2:$H$5000,MATCH(VALUE($E2051),'01_Cad_Pecas'!$D$2:$D$5000,0)),"")))</f>
        <v/>
      </c>
      <c r="L2051" s="14">
        <f>IF($E2051="","",IFERROR(INDEX('01_Cad_Pecas'!$I$2:$I$5000,MATCH($E2051,'01_Cad_Pecas'!$D$2:$D$5000,0)),IFERROR(INDEX('01_Cad_Pecas'!$I$2:$I$5000,MATCH(VALUE($E2051),'01_Cad_Pecas'!$D$2:$D$5000,0)),"")))</f>
        <v/>
      </c>
      <c r="M2051" s="14">
        <f>IF(OR($J2051="",$L2051=""),"",IF($K2051="",0,$K2051)+$J2051*$L2051)</f>
        <v/>
      </c>
      <c r="N2051" s="10" t="n">
        <v>46209</v>
      </c>
      <c r="O2051" s="14" t="n">
        <v>1200</v>
      </c>
      <c r="P2051" s="14" t="n"/>
      <c r="Q2051" s="14" t="n"/>
      <c r="R2051" s="14" t="n"/>
      <c r="S2051" s="14" t="n"/>
      <c r="T2051" s="14">
        <f>IF(OR($J2051="",$O2051=""),"",$O2051/$J2051)</f>
        <v/>
      </c>
      <c r="U2051" s="14" t="inlineStr">
        <is>
          <t>Concluído</t>
        </is>
      </c>
      <c r="V2051" s="14" t="n"/>
      <c r="W2051" s="14" t="n"/>
      <c r="X2051" s="14" t="n"/>
      <c r="Y2051" s="14" t="n"/>
      <c r="Z2051" s="14" t="n"/>
      <c r="AA2051" s="11" t="n"/>
      <c r="AB2051" s="14">
        <f>B2051&amp;"|"&amp;I2051</f>
        <v/>
      </c>
      <c r="AC2051">
        <f>IF($B2051="","","|"&amp;SUBSTITUTE(TRIM(SUBSTITUTE(SUBSTITUTE(SUBSTITUTE(SUBSTITUTE(SUBSTITUTE(SUBSTITUTE(SUBSTITUTE(SUBSTITUTE(SUBSTITUTE(SUBSTITUTE(SUBSTITUTE(SUBSTITUTE(SUBSTITUTE(SUBSTITUTE(TRIM($B2051&amp;""),CHAR(10)," "),CHAR(13)," "),"."," "),";"," "),","," "),"/"," "),"+"," "),"-"," "),"  "," "),"  "," "),"  "," "),"  "," "),"  "," "),"  "," "))," ","|")&amp;"|")</f>
        <v/>
      </c>
      <c r="AD2051">
        <f>TRIM($I2051&amp;"")</f>
        <v/>
      </c>
    </row>
    <row r="2052" ht="24" customHeight="1">
      <c r="A2052" s="9" t="n">
        <v>46205</v>
      </c>
      <c r="B2052" s="14" t="inlineStr">
        <is>
          <t>10199,10201</t>
        </is>
      </c>
      <c r="C2052" s="14" t="n"/>
      <c r="D2052" s="14" t="inlineStr">
        <is>
          <t>6 PINTURA UV</t>
        </is>
      </c>
      <c r="E2052" s="14" t="inlineStr">
        <is>
          <t>30003401</t>
        </is>
      </c>
      <c r="F2052" s="14" t="inlineStr">
        <is>
          <t>PE TRASEIRO 920X30(911)X25 MDF (14PC) ESQ DAKAR</t>
        </is>
      </c>
      <c r="G2052" s="14" t="inlineStr">
        <is>
          <t>6 PINTURA UV</t>
        </is>
      </c>
      <c r="H2052" s="14" t="inlineStr">
        <is>
          <t>6 PINTURA UV</t>
        </is>
      </c>
      <c r="I2052" s="9" t="inlineStr">
        <is>
          <t>6 PINTURA UV</t>
        </is>
      </c>
      <c r="J2052" s="9" t="n">
        <v>52</v>
      </c>
      <c r="K2052" s="14">
        <f>IF($E2052="","",IFERROR(INDEX('01_Cad_Pecas'!$H$2:$H$5000,MATCH($E2052,'01_Cad_Pecas'!$D$2:$D$5000,0)),IFERROR(INDEX('01_Cad_Pecas'!$H$2:$H$5000,MATCH(VALUE($E2052),'01_Cad_Pecas'!$D$2:$D$5000,0)),"")))</f>
        <v/>
      </c>
      <c r="L2052" s="14">
        <f>IF($E2052="","",IFERROR(INDEX('01_Cad_Pecas'!$I$2:$I$5000,MATCH($E2052,'01_Cad_Pecas'!$D$2:$D$5000,0)),IFERROR(INDEX('01_Cad_Pecas'!$I$2:$I$5000,MATCH(VALUE($E2052),'01_Cad_Pecas'!$D$2:$D$5000,0)),"")))</f>
        <v/>
      </c>
      <c r="M2052" s="14">
        <f>IF(OR($J2052="",$L2052=""),"",IF($K2052="",0,$K2052)+$J2052*$L2052)</f>
        <v/>
      </c>
      <c r="N2052" s="10" t="n">
        <v>46209</v>
      </c>
      <c r="O2052" s="14" t="n">
        <v>52</v>
      </c>
      <c r="P2052" s="14" t="n"/>
      <c r="Q2052" s="14" t="n"/>
      <c r="R2052" s="14" t="n"/>
      <c r="S2052" s="14" t="n"/>
      <c r="T2052" s="14">
        <f>IF(OR($J2052="",$O2052=""),"",$O2052/$J2052)</f>
        <v/>
      </c>
      <c r="U2052" s="14" t="inlineStr">
        <is>
          <t>Concluído</t>
        </is>
      </c>
      <c r="V2052" s="14" t="n"/>
      <c r="W2052" s="14" t="n"/>
      <c r="X2052" s="14" t="n"/>
      <c r="Y2052" s="14" t="n"/>
      <c r="Z2052" s="14" t="n"/>
      <c r="AA2052" s="11" t="n"/>
      <c r="AB2052" s="14">
        <f>B2052&amp;"|"&amp;I2052</f>
        <v/>
      </c>
      <c r="AC2052">
        <f>IF($B2052="","","|"&amp;SUBSTITUTE(TRIM(SUBSTITUTE(SUBSTITUTE(SUBSTITUTE(SUBSTITUTE(SUBSTITUTE(SUBSTITUTE(SUBSTITUTE(SUBSTITUTE(SUBSTITUTE(SUBSTITUTE(SUBSTITUTE(SUBSTITUTE(SUBSTITUTE(SUBSTITUTE(TRIM($B2052&amp;""),CHAR(10)," "),CHAR(13)," "),"."," "),";"," "),","," "),"/"," "),"+"," "),"-"," "),"  "," "),"  "," "),"  "," "),"  "," "),"  "," "),"  "," "))," ","|")&amp;"|")</f>
        <v/>
      </c>
      <c r="AD2052">
        <f>TRIM($I2052&amp;"")</f>
        <v/>
      </c>
    </row>
    <row r="2053" ht="24" customHeight="1">
      <c r="A2053" s="9" t="n">
        <v>46205</v>
      </c>
      <c r="B2053" s="14" t="inlineStr">
        <is>
          <t>10199,10201</t>
        </is>
      </c>
      <c r="C2053" s="14" t="n"/>
      <c r="D2053" s="14" t="inlineStr">
        <is>
          <t>6 PINTURA UV</t>
        </is>
      </c>
      <c r="E2053" s="14" t="inlineStr">
        <is>
          <t>30003402</t>
        </is>
      </c>
      <c r="F2053" s="14" t="inlineStr">
        <is>
          <t>PE TRASEIRO 920X30(911)X25 MDF (14PC) DIR DAKAR</t>
        </is>
      </c>
      <c r="G2053" s="14" t="inlineStr">
        <is>
          <t>6 PINTURA UV</t>
        </is>
      </c>
      <c r="H2053" s="14" t="inlineStr">
        <is>
          <t>6 PINTURA UV</t>
        </is>
      </c>
      <c r="I2053" s="9" t="inlineStr">
        <is>
          <t>6 PINTURA UV</t>
        </is>
      </c>
      <c r="J2053" s="9" t="n">
        <v>52</v>
      </c>
      <c r="K2053" s="14">
        <f>IF($E2053="","",IFERROR(INDEX('01_Cad_Pecas'!$H$2:$H$5000,MATCH($E2053,'01_Cad_Pecas'!$D$2:$D$5000,0)),IFERROR(INDEX('01_Cad_Pecas'!$H$2:$H$5000,MATCH(VALUE($E2053),'01_Cad_Pecas'!$D$2:$D$5000,0)),"")))</f>
        <v/>
      </c>
      <c r="L2053" s="14">
        <f>IF($E2053="","",IFERROR(INDEX('01_Cad_Pecas'!$I$2:$I$5000,MATCH($E2053,'01_Cad_Pecas'!$D$2:$D$5000,0)),IFERROR(INDEX('01_Cad_Pecas'!$I$2:$I$5000,MATCH(VALUE($E2053),'01_Cad_Pecas'!$D$2:$D$5000,0)),"")))</f>
        <v/>
      </c>
      <c r="M2053" s="14">
        <f>IF(OR($J2053="",$L2053=""),"",IF($K2053="",0,$K2053)+$J2053*$L2053)</f>
        <v/>
      </c>
      <c r="N2053" s="10" t="n">
        <v>46209</v>
      </c>
      <c r="O2053" s="14" t="n">
        <v>52</v>
      </c>
      <c r="P2053" s="14" t="n"/>
      <c r="Q2053" s="14" t="n"/>
      <c r="R2053" s="14" t="n"/>
      <c r="S2053" s="14" t="n"/>
      <c r="T2053" s="14">
        <f>IF(OR($J2053="",$O2053=""),"",$O2053/$J2053)</f>
        <v/>
      </c>
      <c r="U2053" s="14" t="inlineStr">
        <is>
          <t>Concluído</t>
        </is>
      </c>
      <c r="V2053" s="14" t="n"/>
      <c r="W2053" s="14" t="n"/>
      <c r="X2053" s="14" t="n"/>
      <c r="Y2053" s="14" t="n"/>
      <c r="Z2053" s="14" t="n"/>
      <c r="AA2053" s="11" t="n"/>
      <c r="AB2053" s="14">
        <f>B2053&amp;"|"&amp;I2053</f>
        <v/>
      </c>
      <c r="AC2053">
        <f>IF($B2053="","","|"&amp;SUBSTITUTE(TRIM(SUBSTITUTE(SUBSTITUTE(SUBSTITUTE(SUBSTITUTE(SUBSTITUTE(SUBSTITUTE(SUBSTITUTE(SUBSTITUTE(SUBSTITUTE(SUBSTITUTE(SUBSTITUTE(SUBSTITUTE(SUBSTITUTE(SUBSTITUTE(TRIM($B2053&amp;""),CHAR(10)," "),CHAR(13)," "),"."," "),";"," "),","," "),"/"," "),"+"," "),"-"," "),"  "," "),"  "," "),"  "," "),"  "," "),"  "," "),"  "," "))," ","|")&amp;"|")</f>
        <v/>
      </c>
      <c r="AD2053">
        <f>TRIM($I2053&amp;"")</f>
        <v/>
      </c>
    </row>
    <row r="2054" ht="24" customHeight="1">
      <c r="A2054" s="9" t="n">
        <v>46205</v>
      </c>
      <c r="B2054" s="14" t="inlineStr">
        <is>
          <t>10199,10201</t>
        </is>
      </c>
      <c r="C2054" s="14" t="n"/>
      <c r="D2054" s="14" t="inlineStr">
        <is>
          <t>6 PINTURA UV</t>
        </is>
      </c>
      <c r="E2054" s="14" t="inlineStr">
        <is>
          <t>30003410</t>
        </is>
      </c>
      <c r="F2054" s="14" t="inlineStr">
        <is>
          <t>PE FRONTAL 430X(108)51X25 MDF (DIREITO)</t>
        </is>
      </c>
      <c r="G2054" s="14" t="inlineStr">
        <is>
          <t>6 PINTURA UV</t>
        </is>
      </c>
      <c r="H2054" s="14" t="inlineStr">
        <is>
          <t>6 PINTURA UV</t>
        </is>
      </c>
      <c r="I2054" s="9" t="inlineStr">
        <is>
          <t>6 PINTURA UV</t>
        </is>
      </c>
      <c r="J2054" s="9" t="n">
        <v>52</v>
      </c>
      <c r="K2054" s="14">
        <f>IF($E2054="","",IFERROR(INDEX('01_Cad_Pecas'!$H$2:$H$5000,MATCH($E2054,'01_Cad_Pecas'!$D$2:$D$5000,0)),IFERROR(INDEX('01_Cad_Pecas'!$H$2:$H$5000,MATCH(VALUE($E2054),'01_Cad_Pecas'!$D$2:$D$5000,0)),"")))</f>
        <v/>
      </c>
      <c r="L2054" s="14">
        <f>IF($E2054="","",IFERROR(INDEX('01_Cad_Pecas'!$I$2:$I$5000,MATCH($E2054,'01_Cad_Pecas'!$D$2:$D$5000,0)),IFERROR(INDEX('01_Cad_Pecas'!$I$2:$I$5000,MATCH(VALUE($E2054),'01_Cad_Pecas'!$D$2:$D$5000,0)),"")))</f>
        <v/>
      </c>
      <c r="M2054" s="14">
        <f>IF(OR($J2054="",$L2054=""),"",IF($K2054="",0,$K2054)+$J2054*$L2054)</f>
        <v/>
      </c>
      <c r="N2054" s="10" t="n">
        <v>46209</v>
      </c>
      <c r="O2054" s="14" t="n">
        <v>52</v>
      </c>
      <c r="P2054" s="14" t="n"/>
      <c r="Q2054" s="14" t="n"/>
      <c r="R2054" s="14" t="n"/>
      <c r="S2054" s="14" t="n"/>
      <c r="T2054" s="14">
        <f>IF(OR($J2054="",$O2054=""),"",$O2054/$J2054)</f>
        <v/>
      </c>
      <c r="U2054" s="14" t="inlineStr">
        <is>
          <t>Concluído</t>
        </is>
      </c>
      <c r="V2054" s="14" t="n"/>
      <c r="W2054" s="14" t="n"/>
      <c r="X2054" s="14" t="n"/>
      <c r="Y2054" s="14" t="n"/>
      <c r="Z2054" s="14" t="n"/>
      <c r="AA2054" s="11" t="n"/>
      <c r="AB2054" s="14">
        <f>B2054&amp;"|"&amp;I2054</f>
        <v/>
      </c>
      <c r="AC2054">
        <f>IF($B2054="","","|"&amp;SUBSTITUTE(TRIM(SUBSTITUTE(SUBSTITUTE(SUBSTITUTE(SUBSTITUTE(SUBSTITUTE(SUBSTITUTE(SUBSTITUTE(SUBSTITUTE(SUBSTITUTE(SUBSTITUTE(SUBSTITUTE(SUBSTITUTE(SUBSTITUTE(SUBSTITUTE(TRIM($B2054&amp;""),CHAR(10)," "),CHAR(13)," "),"."," "),";"," "),","," "),"/"," "),"+"," "),"-"," "),"  "," "),"  "," "),"  "," "),"  "," "),"  "," "),"  "," "))," ","|")&amp;"|")</f>
        <v/>
      </c>
      <c r="AD2054">
        <f>TRIM($I2054&amp;"")</f>
        <v/>
      </c>
    </row>
    <row r="2055" ht="24" customHeight="1">
      <c r="A2055" s="9" t="n">
        <v>46205</v>
      </c>
      <c r="B2055" s="14" t="inlineStr">
        <is>
          <t>10199,10201</t>
        </is>
      </c>
      <c r="C2055" s="14" t="n"/>
      <c r="D2055" s="14" t="inlineStr">
        <is>
          <t>6 PINTURA UV</t>
        </is>
      </c>
      <c r="E2055" s="14" t="inlineStr">
        <is>
          <t>30003411</t>
        </is>
      </c>
      <c r="F2055" s="14" t="inlineStr">
        <is>
          <t>PE FRONTAL 430X(108)51X25 MDF (ESQUERDO)</t>
        </is>
      </c>
      <c r="G2055" s="14" t="inlineStr">
        <is>
          <t>6 PINTURA UV</t>
        </is>
      </c>
      <c r="H2055" s="14" t="inlineStr">
        <is>
          <t>6 PINTURA UV</t>
        </is>
      </c>
      <c r="I2055" s="9" t="inlineStr">
        <is>
          <t>6 PINTURA UV</t>
        </is>
      </c>
      <c r="J2055" s="9" t="n">
        <v>52</v>
      </c>
      <c r="K2055" s="14">
        <f>IF($E2055="","",IFERROR(INDEX('01_Cad_Pecas'!$H$2:$H$5000,MATCH($E2055,'01_Cad_Pecas'!$D$2:$D$5000,0)),IFERROR(INDEX('01_Cad_Pecas'!$H$2:$H$5000,MATCH(VALUE($E2055),'01_Cad_Pecas'!$D$2:$D$5000,0)),"")))</f>
        <v/>
      </c>
      <c r="L2055" s="14">
        <f>IF($E2055="","",IFERROR(INDEX('01_Cad_Pecas'!$I$2:$I$5000,MATCH($E2055,'01_Cad_Pecas'!$D$2:$D$5000,0)),IFERROR(INDEX('01_Cad_Pecas'!$I$2:$I$5000,MATCH(VALUE($E2055),'01_Cad_Pecas'!$D$2:$D$5000,0)),"")))</f>
        <v/>
      </c>
      <c r="M2055" s="14">
        <f>IF(OR($J2055="",$L2055=""),"",IF($K2055="",0,$K2055)+$J2055*$L2055)</f>
        <v/>
      </c>
      <c r="N2055" s="10" t="n">
        <v>46209</v>
      </c>
      <c r="O2055" s="14" t="n">
        <v>52</v>
      </c>
      <c r="P2055" s="14" t="n"/>
      <c r="Q2055" s="14" t="n"/>
      <c r="R2055" s="14" t="n"/>
      <c r="S2055" s="14" t="n"/>
      <c r="T2055" s="14">
        <f>IF(OR($J2055="",$O2055=""),"",$O2055/$J2055)</f>
        <v/>
      </c>
      <c r="U2055" s="14" t="inlineStr">
        <is>
          <t>Concluído</t>
        </is>
      </c>
      <c r="V2055" s="14" t="n"/>
      <c r="W2055" s="14" t="n"/>
      <c r="X2055" s="14" t="n"/>
      <c r="Y2055" s="14" t="n"/>
      <c r="Z2055" s="14" t="n"/>
      <c r="AA2055" s="11" t="n"/>
      <c r="AB2055" s="14">
        <f>B2055&amp;"|"&amp;I2055</f>
        <v/>
      </c>
      <c r="AC2055">
        <f>IF($B2055="","","|"&amp;SUBSTITUTE(TRIM(SUBSTITUTE(SUBSTITUTE(SUBSTITUTE(SUBSTITUTE(SUBSTITUTE(SUBSTITUTE(SUBSTITUTE(SUBSTITUTE(SUBSTITUTE(SUBSTITUTE(SUBSTITUTE(SUBSTITUTE(SUBSTITUTE(SUBSTITUTE(TRIM($B2055&amp;""),CHAR(10)," "),CHAR(13)," "),"."," "),";"," "),","," "),"/"," "),"+"," "),"-"," "),"  "," "),"  "," "),"  "," "),"  "," "),"  "," "),"  "," "))," ","|")&amp;"|")</f>
        <v/>
      </c>
      <c r="AD2055">
        <f>TRIM($I2055&amp;"")</f>
        <v/>
      </c>
    </row>
    <row r="2056" ht="24" customHeight="1">
      <c r="A2056" s="9" t="n">
        <v>46205</v>
      </c>
      <c r="B2056" s="14" t="inlineStr">
        <is>
          <t>10199,10201</t>
        </is>
      </c>
      <c r="C2056" s="14" t="n"/>
      <c r="D2056" s="14" t="inlineStr">
        <is>
          <t>6 PINTURA UV</t>
        </is>
      </c>
      <c r="E2056" s="14" t="inlineStr">
        <is>
          <t>30006101</t>
        </is>
      </c>
      <c r="F2056" s="14" t="inlineStr">
        <is>
          <t>PE TRAS 880X30(911)X25 MDF (13PC) ESQ SANTIAGO NEW</t>
        </is>
      </c>
      <c r="G2056" s="14" t="inlineStr">
        <is>
          <t>6 PINTURA UV</t>
        </is>
      </c>
      <c r="H2056" s="14" t="inlineStr">
        <is>
          <t>6 PINTURA UV</t>
        </is>
      </c>
      <c r="I2056" s="9" t="inlineStr">
        <is>
          <t>6 PINTURA UV</t>
        </is>
      </c>
      <c r="J2056" s="9" t="n">
        <v>108</v>
      </c>
      <c r="K2056" s="14">
        <f>IF($E2056="","",IFERROR(INDEX('01_Cad_Pecas'!$H$2:$H$5000,MATCH($E2056,'01_Cad_Pecas'!$D$2:$D$5000,0)),IFERROR(INDEX('01_Cad_Pecas'!$H$2:$H$5000,MATCH(VALUE($E2056),'01_Cad_Pecas'!$D$2:$D$5000,0)),"")))</f>
        <v/>
      </c>
      <c r="L2056" s="14">
        <f>IF($E2056="","",IFERROR(INDEX('01_Cad_Pecas'!$I$2:$I$5000,MATCH($E2056,'01_Cad_Pecas'!$D$2:$D$5000,0)),IFERROR(INDEX('01_Cad_Pecas'!$I$2:$I$5000,MATCH(VALUE($E2056),'01_Cad_Pecas'!$D$2:$D$5000,0)),"")))</f>
        <v/>
      </c>
      <c r="M2056" s="14">
        <f>IF(OR($J2056="",$L2056=""),"",IF($K2056="",0,$K2056)+$J2056*$L2056)</f>
        <v/>
      </c>
      <c r="N2056" s="10" t="n">
        <v>46209</v>
      </c>
      <c r="O2056" s="14" t="n">
        <v>108</v>
      </c>
      <c r="P2056" s="14" t="n"/>
      <c r="Q2056" s="14" t="n"/>
      <c r="R2056" s="14" t="n"/>
      <c r="S2056" s="14" t="n"/>
      <c r="T2056" s="14">
        <f>IF(OR($J2056="",$O2056=""),"",$O2056/$J2056)</f>
        <v/>
      </c>
      <c r="U2056" s="14" t="inlineStr">
        <is>
          <t>Concluído</t>
        </is>
      </c>
      <c r="V2056" s="14" t="n"/>
      <c r="W2056" s="14" t="n"/>
      <c r="X2056" s="14" t="n"/>
      <c r="Y2056" s="14" t="n"/>
      <c r="Z2056" s="14" t="n"/>
      <c r="AA2056" s="11" t="n"/>
      <c r="AB2056" s="14">
        <f>B2056&amp;"|"&amp;I2056</f>
        <v/>
      </c>
      <c r="AC2056">
        <f>IF($B2056="","","|"&amp;SUBSTITUTE(TRIM(SUBSTITUTE(SUBSTITUTE(SUBSTITUTE(SUBSTITUTE(SUBSTITUTE(SUBSTITUTE(SUBSTITUTE(SUBSTITUTE(SUBSTITUTE(SUBSTITUTE(SUBSTITUTE(SUBSTITUTE(SUBSTITUTE(SUBSTITUTE(TRIM($B2056&amp;""),CHAR(10)," "),CHAR(13)," "),"."," "),";"," "),","," "),"/"," "),"+"," "),"-"," "),"  "," "),"  "," "),"  "," "),"  "," "),"  "," "),"  "," "))," ","|")&amp;"|")</f>
        <v/>
      </c>
      <c r="AD2056">
        <f>TRIM($I2056&amp;"")</f>
        <v/>
      </c>
    </row>
    <row r="2057" ht="24" customHeight="1">
      <c r="A2057" s="9" t="n">
        <v>46205</v>
      </c>
      <c r="B2057" s="14" t="inlineStr">
        <is>
          <t>10199,10201</t>
        </is>
      </c>
      <c r="C2057" s="14" t="n"/>
      <c r="D2057" s="14" t="inlineStr">
        <is>
          <t>6 PINTURA UV</t>
        </is>
      </c>
      <c r="E2057" s="14" t="inlineStr">
        <is>
          <t>30006102</t>
        </is>
      </c>
      <c r="F2057" s="14" t="inlineStr">
        <is>
          <t>PE TRAS 880X30(911)X25 MDF (13PC) DIR SANTIAGO NEW</t>
        </is>
      </c>
      <c r="G2057" s="14" t="inlineStr">
        <is>
          <t>6 PINTURA UV</t>
        </is>
      </c>
      <c r="H2057" s="14" t="inlineStr">
        <is>
          <t>6 PINTURA UV</t>
        </is>
      </c>
      <c r="I2057" s="9" t="inlineStr">
        <is>
          <t>6 PINTURA UV</t>
        </is>
      </c>
      <c r="J2057" s="9" t="n">
        <v>108</v>
      </c>
      <c r="K2057" s="14">
        <f>IF($E2057="","",IFERROR(INDEX('01_Cad_Pecas'!$H$2:$H$5000,MATCH($E2057,'01_Cad_Pecas'!$D$2:$D$5000,0)),IFERROR(INDEX('01_Cad_Pecas'!$H$2:$H$5000,MATCH(VALUE($E2057),'01_Cad_Pecas'!$D$2:$D$5000,0)),"")))</f>
        <v/>
      </c>
      <c r="L2057" s="14">
        <f>IF($E2057="","",IFERROR(INDEX('01_Cad_Pecas'!$I$2:$I$5000,MATCH($E2057,'01_Cad_Pecas'!$D$2:$D$5000,0)),IFERROR(INDEX('01_Cad_Pecas'!$I$2:$I$5000,MATCH(VALUE($E2057),'01_Cad_Pecas'!$D$2:$D$5000,0)),"")))</f>
        <v/>
      </c>
      <c r="M2057" s="14">
        <f>IF(OR($J2057="",$L2057=""),"",IF($K2057="",0,$K2057)+$J2057*$L2057)</f>
        <v/>
      </c>
      <c r="N2057" s="10" t="n">
        <v>46209</v>
      </c>
      <c r="O2057" s="14" t="n">
        <v>108</v>
      </c>
      <c r="P2057" s="14" t="n"/>
      <c r="Q2057" s="14" t="n"/>
      <c r="R2057" s="14" t="n"/>
      <c r="S2057" s="14" t="n"/>
      <c r="T2057" s="14">
        <f>IF(OR($J2057="",$O2057=""),"",$O2057/$J2057)</f>
        <v/>
      </c>
      <c r="U2057" s="14" t="inlineStr">
        <is>
          <t>Concluído</t>
        </is>
      </c>
      <c r="V2057" s="14" t="n"/>
      <c r="W2057" s="14" t="n"/>
      <c r="X2057" s="14" t="n"/>
      <c r="Y2057" s="14" t="n"/>
      <c r="Z2057" s="14" t="n"/>
      <c r="AA2057" s="11" t="n"/>
      <c r="AB2057" s="14">
        <f>B2057&amp;"|"&amp;I2057</f>
        <v/>
      </c>
      <c r="AC2057">
        <f>IF($B2057="","","|"&amp;SUBSTITUTE(TRIM(SUBSTITUTE(SUBSTITUTE(SUBSTITUTE(SUBSTITUTE(SUBSTITUTE(SUBSTITUTE(SUBSTITUTE(SUBSTITUTE(SUBSTITUTE(SUBSTITUTE(SUBSTITUTE(SUBSTITUTE(SUBSTITUTE(SUBSTITUTE(TRIM($B2057&amp;""),CHAR(10)," "),CHAR(13)," "),"."," "),";"," "),","," "),"/"," "),"+"," "),"-"," "),"  "," "),"  "," "),"  "," "),"  "," "),"  "," "),"  "," "))," ","|")&amp;"|")</f>
        <v/>
      </c>
      <c r="AD2057">
        <f>TRIM($I2057&amp;"")</f>
        <v/>
      </c>
    </row>
    <row r="2058" ht="24" customHeight="1">
      <c r="A2058" s="9" t="n">
        <v>46205</v>
      </c>
      <c r="B2058" s="14" t="inlineStr">
        <is>
          <t>10199,10201</t>
        </is>
      </c>
      <c r="C2058" s="14" t="n"/>
      <c r="D2058" s="14" t="inlineStr">
        <is>
          <t>6 PINTURA UV</t>
        </is>
      </c>
      <c r="E2058" s="14" t="inlineStr">
        <is>
          <t>30006110</t>
        </is>
      </c>
      <c r="F2058" s="14" t="inlineStr">
        <is>
          <t>PE FRONTAL 430X(108)51X25 MDF (DIR) SANTIAGO NEW</t>
        </is>
      </c>
      <c r="G2058" s="14" t="inlineStr">
        <is>
          <t>6 PINTURA UV</t>
        </is>
      </c>
      <c r="H2058" s="14" t="inlineStr">
        <is>
          <t>6 PINTURA UV</t>
        </is>
      </c>
      <c r="I2058" s="9" t="inlineStr">
        <is>
          <t>6 PINTURA UV</t>
        </is>
      </c>
      <c r="J2058" s="9" t="n">
        <v>108</v>
      </c>
      <c r="K2058" s="14">
        <f>IF($E2058="","",IFERROR(INDEX('01_Cad_Pecas'!$H$2:$H$5000,MATCH($E2058,'01_Cad_Pecas'!$D$2:$D$5000,0)),IFERROR(INDEX('01_Cad_Pecas'!$H$2:$H$5000,MATCH(VALUE($E2058),'01_Cad_Pecas'!$D$2:$D$5000,0)),"")))</f>
        <v/>
      </c>
      <c r="L2058" s="14">
        <f>IF($E2058="","",IFERROR(INDEX('01_Cad_Pecas'!$I$2:$I$5000,MATCH($E2058,'01_Cad_Pecas'!$D$2:$D$5000,0)),IFERROR(INDEX('01_Cad_Pecas'!$I$2:$I$5000,MATCH(VALUE($E2058),'01_Cad_Pecas'!$D$2:$D$5000,0)),"")))</f>
        <v/>
      </c>
      <c r="M2058" s="14">
        <f>IF(OR($J2058="",$L2058=""),"",IF($K2058="",0,$K2058)+$J2058*$L2058)</f>
        <v/>
      </c>
      <c r="N2058" s="10" t="n">
        <v>46209</v>
      </c>
      <c r="O2058" s="14" t="n">
        <v>108</v>
      </c>
      <c r="P2058" s="14" t="n"/>
      <c r="Q2058" s="14" t="n"/>
      <c r="R2058" s="14" t="n"/>
      <c r="S2058" s="14" t="n"/>
      <c r="T2058" s="14">
        <f>IF(OR($J2058="",$O2058=""),"",$O2058/$J2058)</f>
        <v/>
      </c>
      <c r="U2058" s="14" t="inlineStr">
        <is>
          <t>Concluído</t>
        </is>
      </c>
      <c r="V2058" s="14" t="n"/>
      <c r="W2058" s="14" t="n"/>
      <c r="X2058" s="14" t="n"/>
      <c r="Y2058" s="14" t="n"/>
      <c r="Z2058" s="14" t="n"/>
      <c r="AA2058" s="11" t="n"/>
      <c r="AB2058" s="14">
        <f>B2058&amp;"|"&amp;I2058</f>
        <v/>
      </c>
      <c r="AC2058">
        <f>IF($B2058="","","|"&amp;SUBSTITUTE(TRIM(SUBSTITUTE(SUBSTITUTE(SUBSTITUTE(SUBSTITUTE(SUBSTITUTE(SUBSTITUTE(SUBSTITUTE(SUBSTITUTE(SUBSTITUTE(SUBSTITUTE(SUBSTITUTE(SUBSTITUTE(SUBSTITUTE(SUBSTITUTE(TRIM($B2058&amp;""),CHAR(10)," "),CHAR(13)," "),"."," "),";"," "),","," "),"/"," "),"+"," "),"-"," "),"  "," "),"  "," "),"  "," "),"  "," "),"  "," "),"  "," "))," ","|")&amp;"|")</f>
        <v/>
      </c>
      <c r="AD2058">
        <f>TRIM($I2058&amp;"")</f>
        <v/>
      </c>
    </row>
    <row r="2059" ht="24" customHeight="1">
      <c r="A2059" s="9" t="n">
        <v>46205</v>
      </c>
      <c r="B2059" s="14" t="inlineStr">
        <is>
          <t>10199,10201</t>
        </is>
      </c>
      <c r="C2059" s="14" t="n"/>
      <c r="D2059" s="14" t="inlineStr">
        <is>
          <t>6 PINTURA UV</t>
        </is>
      </c>
      <c r="E2059" s="14" t="inlineStr">
        <is>
          <t>30006111</t>
        </is>
      </c>
      <c r="F2059" s="14" t="inlineStr">
        <is>
          <t>PE FRONTAL 430X(108)51X25MDF (ESQRD) SANTIAGO NEW</t>
        </is>
      </c>
      <c r="G2059" s="14" t="inlineStr">
        <is>
          <t>6 PINTURA UV</t>
        </is>
      </c>
      <c r="H2059" s="14" t="inlineStr">
        <is>
          <t>6 PINTURA UV</t>
        </is>
      </c>
      <c r="I2059" s="9" t="inlineStr">
        <is>
          <t>6 PINTURA UV</t>
        </is>
      </c>
      <c r="J2059" s="9" t="n">
        <v>108</v>
      </c>
      <c r="K2059" s="14">
        <f>IF($E2059="","",IFERROR(INDEX('01_Cad_Pecas'!$H$2:$H$5000,MATCH($E2059,'01_Cad_Pecas'!$D$2:$D$5000,0)),IFERROR(INDEX('01_Cad_Pecas'!$H$2:$H$5000,MATCH(VALUE($E2059),'01_Cad_Pecas'!$D$2:$D$5000,0)),"")))</f>
        <v/>
      </c>
      <c r="L2059" s="14">
        <f>IF($E2059="","",IFERROR(INDEX('01_Cad_Pecas'!$I$2:$I$5000,MATCH($E2059,'01_Cad_Pecas'!$D$2:$D$5000,0)),IFERROR(INDEX('01_Cad_Pecas'!$I$2:$I$5000,MATCH(VALUE($E2059),'01_Cad_Pecas'!$D$2:$D$5000,0)),"")))</f>
        <v/>
      </c>
      <c r="M2059" s="14">
        <f>IF(OR($J2059="",$L2059=""),"",IF($K2059="",0,$K2059)+$J2059*$L2059)</f>
        <v/>
      </c>
      <c r="N2059" s="10" t="n">
        <v>46209</v>
      </c>
      <c r="O2059" s="14" t="n">
        <v>108</v>
      </c>
      <c r="P2059" s="14" t="n"/>
      <c r="Q2059" s="14" t="n"/>
      <c r="R2059" s="14" t="n"/>
      <c r="S2059" s="14" t="n"/>
      <c r="T2059" s="14">
        <f>IF(OR($J2059="",$O2059=""),"",$O2059/$J2059)</f>
        <v/>
      </c>
      <c r="U2059" s="14" t="inlineStr">
        <is>
          <t>Concluído</t>
        </is>
      </c>
      <c r="V2059" s="14" t="n"/>
      <c r="W2059" s="14" t="n"/>
      <c r="X2059" s="14" t="n"/>
      <c r="Y2059" s="14" t="n"/>
      <c r="Z2059" s="14" t="n"/>
      <c r="AA2059" s="11" t="n"/>
      <c r="AB2059" s="14">
        <f>B2059&amp;"|"&amp;I2059</f>
        <v/>
      </c>
      <c r="AC2059">
        <f>IF($B2059="","","|"&amp;SUBSTITUTE(TRIM(SUBSTITUTE(SUBSTITUTE(SUBSTITUTE(SUBSTITUTE(SUBSTITUTE(SUBSTITUTE(SUBSTITUTE(SUBSTITUTE(SUBSTITUTE(SUBSTITUTE(SUBSTITUTE(SUBSTITUTE(SUBSTITUTE(SUBSTITUTE(TRIM($B2059&amp;""),CHAR(10)," "),CHAR(13)," "),"."," "),";"," "),","," "),"/"," "),"+"," "),"-"," "),"  "," "),"  "," "),"  "," "),"  "," "),"  "," "),"  "," "))," ","|")&amp;"|")</f>
        <v/>
      </c>
      <c r="AD2059">
        <f>TRIM($I2059&amp;"")</f>
        <v/>
      </c>
    </row>
    <row r="2060" ht="24" customHeight="1">
      <c r="A2060" s="9" t="n">
        <v>46205</v>
      </c>
      <c r="B2060" s="14" t="inlineStr">
        <is>
          <t>10199,10201</t>
        </is>
      </c>
      <c r="C2060" s="14" t="n"/>
      <c r="D2060" s="14" t="inlineStr">
        <is>
          <t>6 PINTURA UV</t>
        </is>
      </c>
      <c r="E2060" s="14" t="inlineStr">
        <is>
          <t>30009703</t>
        </is>
      </c>
      <c r="F2060" s="14" t="inlineStr">
        <is>
          <t>ESPALDAR 390X40(911)X25 MDF (24) - CADEIRA GRECIA</t>
        </is>
      </c>
      <c r="G2060" s="14" t="inlineStr">
        <is>
          <t>6 PINTURA UV</t>
        </is>
      </c>
      <c r="H2060" s="14" t="inlineStr">
        <is>
          <t>6 PINTURA UV</t>
        </is>
      </c>
      <c r="I2060" s="9" t="inlineStr">
        <is>
          <t>6 PINTURA UV</t>
        </is>
      </c>
      <c r="J2060" s="9" t="n">
        <v>44</v>
      </c>
      <c r="K2060" s="14">
        <f>IF($E2060="","",IFERROR(INDEX('01_Cad_Pecas'!$H$2:$H$5000,MATCH($E2060,'01_Cad_Pecas'!$D$2:$D$5000,0)),IFERROR(INDEX('01_Cad_Pecas'!$H$2:$H$5000,MATCH(VALUE($E2060),'01_Cad_Pecas'!$D$2:$D$5000,0)),"")))</f>
        <v/>
      </c>
      <c r="L2060" s="14">
        <f>IF($E2060="","",IFERROR(INDEX('01_Cad_Pecas'!$I$2:$I$5000,MATCH($E2060,'01_Cad_Pecas'!$D$2:$D$5000,0)),IFERROR(INDEX('01_Cad_Pecas'!$I$2:$I$5000,MATCH(VALUE($E2060),'01_Cad_Pecas'!$D$2:$D$5000,0)),"")))</f>
        <v/>
      </c>
      <c r="M2060" s="14">
        <f>IF(OR($J2060="",$L2060=""),"",IF($K2060="",0,$K2060)+$J2060*$L2060)</f>
        <v/>
      </c>
      <c r="N2060" s="10" t="n">
        <v>46209</v>
      </c>
      <c r="O2060" s="14" t="n">
        <v>44</v>
      </c>
      <c r="P2060" s="14" t="n"/>
      <c r="Q2060" s="14" t="n"/>
      <c r="R2060" s="14" t="n"/>
      <c r="S2060" s="14" t="n"/>
      <c r="T2060" s="14">
        <f>IF(OR($J2060="",$O2060=""),"",$O2060/$J2060)</f>
        <v/>
      </c>
      <c r="U2060" s="14" t="inlineStr">
        <is>
          <t>Concluído</t>
        </is>
      </c>
      <c r="V2060" s="14" t="n"/>
      <c r="W2060" s="14" t="n"/>
      <c r="X2060" s="14" t="n"/>
      <c r="Y2060" s="14" t="n"/>
      <c r="Z2060" s="14" t="n"/>
      <c r="AA2060" s="11" t="n"/>
      <c r="AB2060" s="14">
        <f>B2060&amp;"|"&amp;I2060</f>
        <v/>
      </c>
      <c r="AC2060">
        <f>IF($B2060="","","|"&amp;SUBSTITUTE(TRIM(SUBSTITUTE(SUBSTITUTE(SUBSTITUTE(SUBSTITUTE(SUBSTITUTE(SUBSTITUTE(SUBSTITUTE(SUBSTITUTE(SUBSTITUTE(SUBSTITUTE(SUBSTITUTE(SUBSTITUTE(SUBSTITUTE(SUBSTITUTE(TRIM($B2060&amp;""),CHAR(10)," "),CHAR(13)," "),"."," "),";"," "),","," "),"/"," "),"+"," "),"-"," "),"  "," "),"  "," "),"  "," "),"  "," "),"  "," "),"  "," "))," ","|")&amp;"|")</f>
        <v/>
      </c>
      <c r="AD2060">
        <f>TRIM($I2060&amp;"")</f>
        <v/>
      </c>
    </row>
    <row r="2061" ht="24" customHeight="1">
      <c r="A2061" s="9" t="n">
        <v>46205</v>
      </c>
      <c r="B2061" s="14" t="inlineStr">
        <is>
          <t>10199,10201</t>
        </is>
      </c>
      <c r="C2061" s="14" t="n"/>
      <c r="D2061" s="14" t="inlineStr">
        <is>
          <t>6 PINTURA UV</t>
        </is>
      </c>
      <c r="E2061" s="14" t="inlineStr">
        <is>
          <t>30124001</t>
        </is>
      </c>
      <c r="F2061" s="14" t="inlineStr">
        <is>
          <t>(1) PE MAIOR 830X750X25 MDF - BASE DUBLIN</t>
        </is>
      </c>
      <c r="G2061" s="14" t="inlineStr">
        <is>
          <t>6 PINTURA UV</t>
        </is>
      </c>
      <c r="H2061" s="14" t="inlineStr">
        <is>
          <t>6 PINTURA UV</t>
        </is>
      </c>
      <c r="I2061" s="9" t="inlineStr">
        <is>
          <t>6 PINTURA UV</t>
        </is>
      </c>
      <c r="J2061" s="9" t="n">
        <v>20</v>
      </c>
      <c r="K2061" s="14">
        <f>IF($E2061="","",IFERROR(INDEX('01_Cad_Pecas'!$H$2:$H$5000,MATCH($E2061,'01_Cad_Pecas'!$D$2:$D$5000,0)),IFERROR(INDEX('01_Cad_Pecas'!$H$2:$H$5000,MATCH(VALUE($E2061),'01_Cad_Pecas'!$D$2:$D$5000,0)),"")))</f>
        <v/>
      </c>
      <c r="L2061" s="14">
        <f>IF($E2061="","",IFERROR(INDEX('01_Cad_Pecas'!$I$2:$I$5000,MATCH($E2061,'01_Cad_Pecas'!$D$2:$D$5000,0)),IFERROR(INDEX('01_Cad_Pecas'!$I$2:$I$5000,MATCH(VALUE($E2061),'01_Cad_Pecas'!$D$2:$D$5000,0)),"")))</f>
        <v/>
      </c>
      <c r="M2061" s="14">
        <f>IF(OR($J2061="",$L2061=""),"",IF($K2061="",0,$K2061)+$J2061*$L2061)</f>
        <v/>
      </c>
      <c r="N2061" s="10" t="n">
        <v>46209</v>
      </c>
      <c r="O2061" s="14" t="n">
        <v>20</v>
      </c>
      <c r="P2061" s="14" t="n"/>
      <c r="Q2061" s="14" t="n"/>
      <c r="R2061" s="14" t="n"/>
      <c r="S2061" s="14" t="n"/>
      <c r="T2061" s="14">
        <f>IF(OR($J2061="",$O2061=""),"",$O2061/$J2061)</f>
        <v/>
      </c>
      <c r="U2061" s="14" t="inlineStr">
        <is>
          <t>Concluído</t>
        </is>
      </c>
      <c r="V2061" s="14" t="n"/>
      <c r="W2061" s="14" t="n"/>
      <c r="X2061" s="14" t="n"/>
      <c r="Y2061" s="14" t="n"/>
      <c r="Z2061" s="14" t="n"/>
      <c r="AA2061" s="11" t="n"/>
      <c r="AB2061" s="14">
        <f>B2061&amp;"|"&amp;I2061</f>
        <v/>
      </c>
      <c r="AC2061">
        <f>IF($B2061="","","|"&amp;SUBSTITUTE(TRIM(SUBSTITUTE(SUBSTITUTE(SUBSTITUTE(SUBSTITUTE(SUBSTITUTE(SUBSTITUTE(SUBSTITUTE(SUBSTITUTE(SUBSTITUTE(SUBSTITUTE(SUBSTITUTE(SUBSTITUTE(SUBSTITUTE(SUBSTITUTE(TRIM($B2061&amp;""),CHAR(10)," "),CHAR(13)," "),"."," "),";"," "),","," "),"/"," "),"+"," "),"-"," "),"  "," "),"  "," "),"  "," "),"  "," "),"  "," "),"  "," "))," ","|")&amp;"|")</f>
        <v/>
      </c>
      <c r="AD2061">
        <f>TRIM($I2061&amp;"")</f>
        <v/>
      </c>
    </row>
    <row r="2062" ht="24" customHeight="1">
      <c r="A2062" s="9" t="n">
        <v>46205</v>
      </c>
      <c r="B2062" s="14" t="inlineStr">
        <is>
          <t>10199,10201</t>
        </is>
      </c>
      <c r="C2062" s="14" t="n"/>
      <c r="D2062" s="14" t="inlineStr">
        <is>
          <t>6 PINTURA UV</t>
        </is>
      </c>
      <c r="E2062" s="14" t="inlineStr">
        <is>
          <t>30124002</t>
        </is>
      </c>
      <c r="F2062" s="14" t="inlineStr">
        <is>
          <t>PE MENOR 750X680X25 MDF - BASE DUBLIN</t>
        </is>
      </c>
      <c r="G2062" s="14" t="inlineStr">
        <is>
          <t>6 PINTURA UV</t>
        </is>
      </c>
      <c r="H2062" s="14" t="inlineStr">
        <is>
          <t>6 PINTURA UV</t>
        </is>
      </c>
      <c r="I2062" s="9" t="inlineStr">
        <is>
          <t>6 PINTURA UV</t>
        </is>
      </c>
      <c r="J2062" s="9" t="n">
        <v>20</v>
      </c>
      <c r="K2062" s="14">
        <f>IF($E2062="","",IFERROR(INDEX('01_Cad_Pecas'!$H$2:$H$5000,MATCH($E2062,'01_Cad_Pecas'!$D$2:$D$5000,0)),IFERROR(INDEX('01_Cad_Pecas'!$H$2:$H$5000,MATCH(VALUE($E2062),'01_Cad_Pecas'!$D$2:$D$5000,0)),"")))</f>
        <v/>
      </c>
      <c r="L2062" s="14">
        <f>IF($E2062="","",IFERROR(INDEX('01_Cad_Pecas'!$I$2:$I$5000,MATCH($E2062,'01_Cad_Pecas'!$D$2:$D$5000,0)),IFERROR(INDEX('01_Cad_Pecas'!$I$2:$I$5000,MATCH(VALUE($E2062),'01_Cad_Pecas'!$D$2:$D$5000,0)),"")))</f>
        <v/>
      </c>
      <c r="M2062" s="14">
        <f>IF(OR($J2062="",$L2062=""),"",IF($K2062="",0,$K2062)+$J2062*$L2062)</f>
        <v/>
      </c>
      <c r="N2062" s="10" t="n">
        <v>46209</v>
      </c>
      <c r="O2062" s="14" t="n">
        <v>20</v>
      </c>
      <c r="P2062" s="14" t="n"/>
      <c r="Q2062" s="14" t="n"/>
      <c r="R2062" s="14" t="n"/>
      <c r="S2062" s="14" t="n"/>
      <c r="T2062" s="14">
        <f>IF(OR($J2062="",$O2062=""),"",$O2062/$J2062)</f>
        <v/>
      </c>
      <c r="U2062" s="14" t="inlineStr">
        <is>
          <t>Concluído</t>
        </is>
      </c>
      <c r="V2062" s="14" t="n"/>
      <c r="W2062" s="14" t="n"/>
      <c r="X2062" s="14" t="n"/>
      <c r="Y2062" s="14" t="n"/>
      <c r="Z2062" s="14" t="n"/>
      <c r="AA2062" s="11" t="n"/>
      <c r="AB2062" s="14">
        <f>B2062&amp;"|"&amp;I2062</f>
        <v/>
      </c>
      <c r="AC2062">
        <f>IF($B2062="","","|"&amp;SUBSTITUTE(TRIM(SUBSTITUTE(SUBSTITUTE(SUBSTITUTE(SUBSTITUTE(SUBSTITUTE(SUBSTITUTE(SUBSTITUTE(SUBSTITUTE(SUBSTITUTE(SUBSTITUTE(SUBSTITUTE(SUBSTITUTE(SUBSTITUTE(SUBSTITUTE(TRIM($B2062&amp;""),CHAR(10)," "),CHAR(13)," "),"."," "),";"," "),","," "),"/"," "),"+"," "),"-"," "),"  "," "),"  "," "),"  "," "),"  "," "),"  "," "),"  "," "))," ","|")&amp;"|")</f>
        <v/>
      </c>
      <c r="AD2062">
        <f>TRIM($I2062&amp;"")</f>
        <v/>
      </c>
    </row>
    <row r="2063" ht="24" customHeight="1">
      <c r="A2063" s="9" t="n">
        <v>46205</v>
      </c>
      <c r="B2063" s="14" t="inlineStr">
        <is>
          <t>10199,10201</t>
        </is>
      </c>
      <c r="C2063" s="14" t="n"/>
      <c r="D2063" s="14" t="inlineStr">
        <is>
          <t>6 PINTURA UV</t>
        </is>
      </c>
      <c r="E2063" s="14" t="inlineStr">
        <is>
          <t>30124802</t>
        </is>
      </c>
      <c r="F2063" s="14" t="inlineStr">
        <is>
          <t>(4) PE ENCAIXE INFERIOR 750X680X18 MDF-DUBLIN 1,03</t>
        </is>
      </c>
      <c r="G2063" s="14" t="inlineStr">
        <is>
          <t>6 PINTURA UV</t>
        </is>
      </c>
      <c r="H2063" s="14" t="inlineStr">
        <is>
          <t>6 PINTURA UV</t>
        </is>
      </c>
      <c r="I2063" s="9" t="inlineStr">
        <is>
          <t>6 PINTURA UV</t>
        </is>
      </c>
      <c r="J2063" s="9" t="n">
        <v>150</v>
      </c>
      <c r="K2063" s="14">
        <f>IF($E2063="","",IFERROR(INDEX('01_Cad_Pecas'!$H$2:$H$5000,MATCH($E2063,'01_Cad_Pecas'!$D$2:$D$5000,0)),IFERROR(INDEX('01_Cad_Pecas'!$H$2:$H$5000,MATCH(VALUE($E2063),'01_Cad_Pecas'!$D$2:$D$5000,0)),"")))</f>
        <v/>
      </c>
      <c r="L2063" s="14">
        <f>IF($E2063="","",IFERROR(INDEX('01_Cad_Pecas'!$I$2:$I$5000,MATCH($E2063,'01_Cad_Pecas'!$D$2:$D$5000,0)),IFERROR(INDEX('01_Cad_Pecas'!$I$2:$I$5000,MATCH(VALUE($E2063),'01_Cad_Pecas'!$D$2:$D$5000,0)),"")))</f>
        <v/>
      </c>
      <c r="M2063" s="14">
        <f>IF(OR($J2063="",$L2063=""),"",IF($K2063="",0,$K2063)+$J2063*$L2063)</f>
        <v/>
      </c>
      <c r="N2063" s="10" t="n">
        <v>46209</v>
      </c>
      <c r="O2063" s="14" t="n">
        <v>150</v>
      </c>
      <c r="P2063" s="14" t="n"/>
      <c r="Q2063" s="14" t="n"/>
      <c r="R2063" s="14" t="n"/>
      <c r="S2063" s="14" t="n"/>
      <c r="T2063" s="14">
        <f>IF(OR($J2063="",$O2063=""),"",$O2063/$J2063)</f>
        <v/>
      </c>
      <c r="U2063" s="14" t="inlineStr">
        <is>
          <t>Concluído</t>
        </is>
      </c>
      <c r="V2063" s="14" t="n"/>
      <c r="W2063" s="14" t="n"/>
      <c r="X2063" s="14" t="n"/>
      <c r="Y2063" s="14" t="n"/>
      <c r="Z2063" s="14" t="n"/>
      <c r="AA2063" s="11" t="n"/>
      <c r="AB2063" s="14">
        <f>B2063&amp;"|"&amp;I2063</f>
        <v/>
      </c>
      <c r="AC2063">
        <f>IF($B2063="","","|"&amp;SUBSTITUTE(TRIM(SUBSTITUTE(SUBSTITUTE(SUBSTITUTE(SUBSTITUTE(SUBSTITUTE(SUBSTITUTE(SUBSTITUTE(SUBSTITUTE(SUBSTITUTE(SUBSTITUTE(SUBSTITUTE(SUBSTITUTE(SUBSTITUTE(SUBSTITUTE(TRIM($B2063&amp;""),CHAR(10)," "),CHAR(13)," "),"."," "),";"," "),","," "),"/"," "),"+"," "),"-"," "),"  "," "),"  "," "),"  "," "),"  "," "),"  "," "),"  "," "))," ","|")&amp;"|")</f>
        <v/>
      </c>
      <c r="AD2063">
        <f>TRIM($I2063&amp;"")</f>
        <v/>
      </c>
    </row>
    <row r="2064" ht="24" customHeight="1">
      <c r="A2064" s="9" t="n">
        <v>46209</v>
      </c>
      <c r="B2064" s="14" t="inlineStr">
        <is>
          <t>10200,10202,10205</t>
        </is>
      </c>
      <c r="C2064" s="14" t="n"/>
      <c r="D2064" s="14" t="inlineStr">
        <is>
          <t>6 PINTURA UV</t>
        </is>
      </c>
      <c r="E2064" s="14" t="inlineStr">
        <is>
          <t>20031206</t>
        </is>
      </c>
      <c r="F2064" s="14" t="inlineStr">
        <is>
          <t>(3) TRAV MENOR 614(624)X100X15 MDP-NOVA YORK 1,20</t>
        </is>
      </c>
      <c r="G2064" s="14" t="inlineStr">
        <is>
          <t>6 PINTURA UV</t>
        </is>
      </c>
      <c r="H2064" s="14" t="inlineStr">
        <is>
          <t>6 PINTURA UV</t>
        </is>
      </c>
      <c r="I2064" s="9" t="inlineStr">
        <is>
          <t>6 PINTURA UV</t>
        </is>
      </c>
      <c r="J2064" s="9" t="n">
        <v>4</v>
      </c>
      <c r="K2064" s="14">
        <f>IF($E2064="","",IFERROR(INDEX('01_Cad_Pecas'!$H$2:$H$5000,MATCH($E2064,'01_Cad_Pecas'!$D$2:$D$5000,0)),IFERROR(INDEX('01_Cad_Pecas'!$H$2:$H$5000,MATCH(VALUE($E2064),'01_Cad_Pecas'!$D$2:$D$5000,0)),"")))</f>
        <v/>
      </c>
      <c r="L2064" s="14">
        <f>IF($E2064="","",IFERROR(INDEX('01_Cad_Pecas'!$I$2:$I$5000,MATCH($E2064,'01_Cad_Pecas'!$D$2:$D$5000,0)),IFERROR(INDEX('01_Cad_Pecas'!$I$2:$I$5000,MATCH(VALUE($E2064),'01_Cad_Pecas'!$D$2:$D$5000,0)),"")))</f>
        <v/>
      </c>
      <c r="M2064" s="14">
        <f>IF(OR($J2064="",$L2064=""),"",IF($K2064="",0,$K2064)+$J2064*$L2064)</f>
        <v/>
      </c>
      <c r="N2064" s="10" t="n">
        <v>46211</v>
      </c>
      <c r="O2064" s="14" t="n">
        <v>4</v>
      </c>
      <c r="P2064" s="14" t="n"/>
      <c r="Q2064" s="14" t="n"/>
      <c r="R2064" s="14" t="n"/>
      <c r="S2064" s="14" t="n"/>
      <c r="T2064" s="14">
        <f>IF(OR($J2064="",$O2064=""),"",$O2064/$J2064)</f>
        <v/>
      </c>
      <c r="U2064" s="14" t="inlineStr">
        <is>
          <t>Concluído</t>
        </is>
      </c>
      <c r="V2064" s="14" t="n"/>
      <c r="W2064" s="14" t="n"/>
      <c r="X2064" s="14" t="n"/>
      <c r="Y2064" s="14" t="n"/>
      <c r="Z2064" s="14" t="n"/>
      <c r="AA2064" s="11" t="n"/>
      <c r="AB2064" s="14">
        <f>B2064&amp;"|"&amp;I2064</f>
        <v/>
      </c>
      <c r="AC2064">
        <f>IF($B2064="","","|"&amp;SUBSTITUTE(TRIM(SUBSTITUTE(SUBSTITUTE(SUBSTITUTE(SUBSTITUTE(SUBSTITUTE(SUBSTITUTE(SUBSTITUTE(SUBSTITUTE(SUBSTITUTE(SUBSTITUTE(SUBSTITUTE(SUBSTITUTE(SUBSTITUTE(SUBSTITUTE(TRIM($B2064&amp;""),CHAR(10)," "),CHAR(13)," "),"."," "),";"," "),","," "),"/"," "),"+"," "),"-"," "),"  "," "),"  "," "),"  "," "),"  "," "),"  "," "),"  "," "))," ","|")&amp;"|")</f>
        <v/>
      </c>
      <c r="AD2064">
        <f>TRIM($I2064&amp;"")</f>
        <v/>
      </c>
    </row>
    <row r="2065" ht="24" customHeight="1">
      <c r="A2065" s="9" t="n">
        <v>46209</v>
      </c>
      <c r="B2065" s="14" t="inlineStr">
        <is>
          <t>10200,10202,10205</t>
        </is>
      </c>
      <c r="C2065" s="14" t="n"/>
      <c r="D2065" s="14" t="inlineStr">
        <is>
          <t>6 PINTURA UV</t>
        </is>
      </c>
      <c r="E2065" s="14" t="inlineStr">
        <is>
          <t>20031605</t>
        </is>
      </c>
      <c r="F2065" s="14" t="inlineStr">
        <is>
          <t>(2)TRAV MAIOR 1342(1352)X100X15 MDP-NOVA YORK 1,60</t>
        </is>
      </c>
      <c r="G2065" s="14" t="inlineStr">
        <is>
          <t>6 PINTURA UV</t>
        </is>
      </c>
      <c r="H2065" s="14" t="inlineStr">
        <is>
          <t>6 PINTURA UV</t>
        </is>
      </c>
      <c r="I2065" s="9" t="inlineStr">
        <is>
          <t>6 PINTURA UV</t>
        </is>
      </c>
      <c r="J2065" s="9" t="n">
        <v>4</v>
      </c>
      <c r="K2065" s="14">
        <f>IF($E2065="","",IFERROR(INDEX('01_Cad_Pecas'!$H$2:$H$5000,MATCH($E2065,'01_Cad_Pecas'!$D$2:$D$5000,0)),IFERROR(INDEX('01_Cad_Pecas'!$H$2:$H$5000,MATCH(VALUE($E2065),'01_Cad_Pecas'!$D$2:$D$5000,0)),"")))</f>
        <v/>
      </c>
      <c r="L2065" s="14">
        <f>IF($E2065="","",IFERROR(INDEX('01_Cad_Pecas'!$I$2:$I$5000,MATCH($E2065,'01_Cad_Pecas'!$D$2:$D$5000,0)),IFERROR(INDEX('01_Cad_Pecas'!$I$2:$I$5000,MATCH(VALUE($E2065),'01_Cad_Pecas'!$D$2:$D$5000,0)),"")))</f>
        <v/>
      </c>
      <c r="M2065" s="14">
        <f>IF(OR($J2065="",$L2065=""),"",IF($K2065="",0,$K2065)+$J2065*$L2065)</f>
        <v/>
      </c>
      <c r="N2065" s="10" t="n">
        <v>46211</v>
      </c>
      <c r="O2065" s="14" t="n">
        <v>4</v>
      </c>
      <c r="P2065" s="14" t="n"/>
      <c r="Q2065" s="14" t="n"/>
      <c r="R2065" s="14" t="n"/>
      <c r="S2065" s="14" t="n"/>
      <c r="T2065" s="14">
        <f>IF(OR($J2065="",$O2065=""),"",$O2065/$J2065)</f>
        <v/>
      </c>
      <c r="U2065" s="14" t="inlineStr">
        <is>
          <t>Concluído</t>
        </is>
      </c>
      <c r="V2065" s="14" t="n"/>
      <c r="W2065" s="14" t="n"/>
      <c r="X2065" s="14" t="n"/>
      <c r="Y2065" s="14" t="n"/>
      <c r="Z2065" s="14" t="n"/>
      <c r="AA2065" s="11" t="n"/>
      <c r="AB2065" s="14">
        <f>B2065&amp;"|"&amp;I2065</f>
        <v/>
      </c>
      <c r="AC2065">
        <f>IF($B2065="","","|"&amp;SUBSTITUTE(TRIM(SUBSTITUTE(SUBSTITUTE(SUBSTITUTE(SUBSTITUTE(SUBSTITUTE(SUBSTITUTE(SUBSTITUTE(SUBSTITUTE(SUBSTITUTE(SUBSTITUTE(SUBSTITUTE(SUBSTITUTE(SUBSTITUTE(SUBSTITUTE(TRIM($B2065&amp;""),CHAR(10)," "),CHAR(13)," "),"."," "),";"," "),","," "),"/"," "),"+"," "),"-"," "),"  "," "),"  "," "),"  "," "),"  "," "),"  "," "),"  "," "))," ","|")&amp;"|")</f>
        <v/>
      </c>
      <c r="AD2065">
        <f>TRIM($I2065&amp;"")</f>
        <v/>
      </c>
    </row>
    <row r="2066" ht="24" customHeight="1">
      <c r="A2066" s="9" t="n">
        <v>46209</v>
      </c>
      <c r="B2066" s="14" t="inlineStr">
        <is>
          <t>10200,10202,10205</t>
        </is>
      </c>
      <c r="C2066" s="14" t="n"/>
      <c r="D2066" s="14" t="inlineStr">
        <is>
          <t>6 PINTURA UV</t>
        </is>
      </c>
      <c r="E2066" s="14" t="inlineStr">
        <is>
          <t>20019001</t>
        </is>
      </c>
      <c r="F2066" s="14" t="inlineStr">
        <is>
          <t>(2-4) LATERAL 751X124X12 MDF - MESA SANTIAGO</t>
        </is>
      </c>
      <c r="G2066" s="14" t="inlineStr">
        <is>
          <t>6 PINTURA UV</t>
        </is>
      </c>
      <c r="H2066" s="14" t="inlineStr">
        <is>
          <t>6 PINTURA UV</t>
        </is>
      </c>
      <c r="I2066" s="9" t="inlineStr">
        <is>
          <t>6 PINTURA UV</t>
        </is>
      </c>
      <c r="J2066" s="9" t="n">
        <v>20</v>
      </c>
      <c r="K2066" s="14">
        <f>IF($E2066="","",IFERROR(INDEX('01_Cad_Pecas'!$H$2:$H$5000,MATCH($E2066,'01_Cad_Pecas'!$D$2:$D$5000,0)),IFERROR(INDEX('01_Cad_Pecas'!$H$2:$H$5000,MATCH(VALUE($E2066),'01_Cad_Pecas'!$D$2:$D$5000,0)),"")))</f>
        <v/>
      </c>
      <c r="L2066" s="14">
        <f>IF($E2066="","",IFERROR(INDEX('01_Cad_Pecas'!$I$2:$I$5000,MATCH($E2066,'01_Cad_Pecas'!$D$2:$D$5000,0)),IFERROR(INDEX('01_Cad_Pecas'!$I$2:$I$5000,MATCH(VALUE($E2066),'01_Cad_Pecas'!$D$2:$D$5000,0)),"")))</f>
        <v/>
      </c>
      <c r="M2066" s="14">
        <f>IF(OR($J2066="",$L2066=""),"",IF($K2066="",0,$K2066)+$J2066*$L2066)</f>
        <v/>
      </c>
      <c r="N2066" s="10" t="n">
        <v>46211</v>
      </c>
      <c r="O2066" s="14" t="n">
        <v>20</v>
      </c>
      <c r="P2066" s="14" t="n"/>
      <c r="Q2066" s="14" t="n"/>
      <c r="R2066" s="14" t="n"/>
      <c r="S2066" s="14" t="n"/>
      <c r="T2066" s="14">
        <f>IF(OR($J2066="",$O2066=""),"",$O2066/$J2066)</f>
        <v/>
      </c>
      <c r="U2066" s="14" t="inlineStr">
        <is>
          <t>Concluído</t>
        </is>
      </c>
      <c r="V2066" s="14" t="n"/>
      <c r="W2066" s="14" t="n"/>
      <c r="X2066" s="14" t="n"/>
      <c r="Y2066" s="14" t="n"/>
      <c r="Z2066" s="14" t="n"/>
      <c r="AA2066" s="11" t="n"/>
      <c r="AB2066" s="14">
        <f>B2066&amp;"|"&amp;I2066</f>
        <v/>
      </c>
      <c r="AC2066">
        <f>IF($B2066="","","|"&amp;SUBSTITUTE(TRIM(SUBSTITUTE(SUBSTITUTE(SUBSTITUTE(SUBSTITUTE(SUBSTITUTE(SUBSTITUTE(SUBSTITUTE(SUBSTITUTE(SUBSTITUTE(SUBSTITUTE(SUBSTITUTE(SUBSTITUTE(SUBSTITUTE(SUBSTITUTE(TRIM($B2066&amp;""),CHAR(10)," "),CHAR(13)," "),"."," "),";"," "),","," "),"/"," "),"+"," "),"-"," "),"  "," "),"  "," "),"  "," "),"  "," "),"  "," "),"  "," "))," ","|")&amp;"|")</f>
        <v/>
      </c>
      <c r="AD2066">
        <f>TRIM($I2066&amp;"")</f>
        <v/>
      </c>
    </row>
    <row r="2067" ht="24" customHeight="1">
      <c r="A2067" s="9" t="n">
        <v>46209</v>
      </c>
      <c r="B2067" s="14" t="inlineStr">
        <is>
          <t>10200,10202,10205</t>
        </is>
      </c>
      <c r="C2067" s="14" t="n"/>
      <c r="D2067" s="14" t="inlineStr">
        <is>
          <t>6 PINTURA UV</t>
        </is>
      </c>
      <c r="E2067" s="14" t="inlineStr">
        <is>
          <t>20019002</t>
        </is>
      </c>
      <c r="F2067" s="14" t="inlineStr">
        <is>
          <t>FUNDO RIPADO 751X446X12 MDF - MESA SANTIAGO</t>
        </is>
      </c>
      <c r="G2067" s="14" t="inlineStr">
        <is>
          <t>6 PINTURA UV</t>
        </is>
      </c>
      <c r="H2067" s="14" t="inlineStr">
        <is>
          <t>6 PINTURA UV</t>
        </is>
      </c>
      <c r="I2067" s="9" t="inlineStr">
        <is>
          <t>6 PINTURA UV</t>
        </is>
      </c>
      <c r="J2067" s="9" t="n">
        <v>20</v>
      </c>
      <c r="K2067" s="14">
        <f>IF($E2067="","",IFERROR(INDEX('01_Cad_Pecas'!$H$2:$H$5000,MATCH($E2067,'01_Cad_Pecas'!$D$2:$D$5000,0)),IFERROR(INDEX('01_Cad_Pecas'!$H$2:$H$5000,MATCH(VALUE($E2067),'01_Cad_Pecas'!$D$2:$D$5000,0)),"")))</f>
        <v/>
      </c>
      <c r="L2067" s="14">
        <f>IF($E2067="","",IFERROR(INDEX('01_Cad_Pecas'!$I$2:$I$5000,MATCH($E2067,'01_Cad_Pecas'!$D$2:$D$5000,0)),IFERROR(INDEX('01_Cad_Pecas'!$I$2:$I$5000,MATCH(VALUE($E2067),'01_Cad_Pecas'!$D$2:$D$5000,0)),"")))</f>
        <v/>
      </c>
      <c r="M2067" s="14">
        <f>IF(OR($J2067="",$L2067=""),"",IF($K2067="",0,$K2067)+$J2067*$L2067)</f>
        <v/>
      </c>
      <c r="N2067" s="10" t="n">
        <v>46211</v>
      </c>
      <c r="O2067" s="14" t="n">
        <v>20</v>
      </c>
      <c r="P2067" s="14" t="n"/>
      <c r="Q2067" s="14" t="n"/>
      <c r="R2067" s="14" t="n"/>
      <c r="S2067" s="14" t="n"/>
      <c r="T2067" s="14">
        <f>IF(OR($J2067="",$O2067=""),"",$O2067/$J2067)</f>
        <v/>
      </c>
      <c r="U2067" s="14" t="inlineStr">
        <is>
          <t>Concluído</t>
        </is>
      </c>
      <c r="V2067" s="14" t="n"/>
      <c r="W2067" s="14" t="n"/>
      <c r="X2067" s="14" t="n"/>
      <c r="Y2067" s="14" t="n"/>
      <c r="Z2067" s="14" t="n"/>
      <c r="AA2067" s="11" t="n"/>
      <c r="AB2067" s="14">
        <f>B2067&amp;"|"&amp;I2067</f>
        <v/>
      </c>
      <c r="AC2067">
        <f>IF($B2067="","","|"&amp;SUBSTITUTE(TRIM(SUBSTITUTE(SUBSTITUTE(SUBSTITUTE(SUBSTITUTE(SUBSTITUTE(SUBSTITUTE(SUBSTITUTE(SUBSTITUTE(SUBSTITUTE(SUBSTITUTE(SUBSTITUTE(SUBSTITUTE(SUBSTITUTE(SUBSTITUTE(TRIM($B2067&amp;""),CHAR(10)," "),CHAR(13)," "),"."," "),";"," "),","," "),"/"," "),"+"," "),"-"," "),"  "," "),"  "," "),"  "," "),"  "," "),"  "," "),"  "," "))," ","|")&amp;"|")</f>
        <v/>
      </c>
      <c r="AD2067">
        <f>TRIM($I2067&amp;"")</f>
        <v/>
      </c>
    </row>
    <row r="2068" ht="24" customHeight="1">
      <c r="A2068" s="9" t="n">
        <v>46209</v>
      </c>
      <c r="B2068" s="14" t="inlineStr">
        <is>
          <t>10200,10202,10205</t>
        </is>
      </c>
      <c r="C2068" s="14" t="n"/>
      <c r="D2068" s="14" t="inlineStr">
        <is>
          <t>6 PINTURA UV</t>
        </is>
      </c>
      <c r="E2068" s="14" t="inlineStr">
        <is>
          <t>20019003</t>
        </is>
      </c>
      <c r="F2068" s="14" t="inlineStr">
        <is>
          <t>(5) BASE 474X152X12 MDF - MESA SANTIAGO</t>
        </is>
      </c>
      <c r="G2068" s="14" t="inlineStr">
        <is>
          <t>6 PINTURA UV</t>
        </is>
      </c>
      <c r="H2068" s="14" t="inlineStr">
        <is>
          <t>6 PINTURA UV</t>
        </is>
      </c>
      <c r="I2068" s="9" t="inlineStr">
        <is>
          <t>6 PINTURA UV</t>
        </is>
      </c>
      <c r="J2068" s="9" t="n">
        <v>10</v>
      </c>
      <c r="K2068" s="14">
        <f>IF($E2068="","",IFERROR(INDEX('01_Cad_Pecas'!$H$2:$H$5000,MATCH($E2068,'01_Cad_Pecas'!$D$2:$D$5000,0)),IFERROR(INDEX('01_Cad_Pecas'!$H$2:$H$5000,MATCH(VALUE($E2068),'01_Cad_Pecas'!$D$2:$D$5000,0)),"")))</f>
        <v/>
      </c>
      <c r="L2068" s="14">
        <f>IF($E2068="","",IFERROR(INDEX('01_Cad_Pecas'!$I$2:$I$5000,MATCH($E2068,'01_Cad_Pecas'!$D$2:$D$5000,0)),IFERROR(INDEX('01_Cad_Pecas'!$I$2:$I$5000,MATCH(VALUE($E2068),'01_Cad_Pecas'!$D$2:$D$5000,0)),"")))</f>
        <v/>
      </c>
      <c r="M2068" s="14">
        <f>IF(OR($J2068="",$L2068=""),"",IF($K2068="",0,$K2068)+$J2068*$L2068)</f>
        <v/>
      </c>
      <c r="N2068" s="10" t="n">
        <v>46211</v>
      </c>
      <c r="O2068" s="14" t="n">
        <v>10</v>
      </c>
      <c r="P2068" s="14" t="n"/>
      <c r="Q2068" s="14" t="n"/>
      <c r="R2068" s="14" t="n"/>
      <c r="S2068" s="14" t="n"/>
      <c r="T2068" s="14">
        <f>IF(OR($J2068="",$O2068=""),"",$O2068/$J2068)</f>
        <v/>
      </c>
      <c r="U2068" s="14" t="inlineStr">
        <is>
          <t>Concluído</t>
        </is>
      </c>
      <c r="V2068" s="14" t="n"/>
      <c r="W2068" s="14" t="n"/>
      <c r="X2068" s="14" t="n"/>
      <c r="Y2068" s="14" t="n"/>
      <c r="Z2068" s="14" t="n"/>
      <c r="AA2068" s="11" t="n"/>
      <c r="AB2068" s="14">
        <f>B2068&amp;"|"&amp;I2068</f>
        <v/>
      </c>
      <c r="AC2068">
        <f>IF($B2068="","","|"&amp;SUBSTITUTE(TRIM(SUBSTITUTE(SUBSTITUTE(SUBSTITUTE(SUBSTITUTE(SUBSTITUTE(SUBSTITUTE(SUBSTITUTE(SUBSTITUTE(SUBSTITUTE(SUBSTITUTE(SUBSTITUTE(SUBSTITUTE(SUBSTITUTE(SUBSTITUTE(TRIM($B2068&amp;""),CHAR(10)," "),CHAR(13)," "),"."," "),";"," "),","," "),"/"," "),"+"," "),"-"," "),"  "," "),"  "," "),"  "," "),"  "," "),"  "," "),"  "," "))," ","|")&amp;"|")</f>
        <v/>
      </c>
      <c r="AD2068">
        <f>TRIM($I2068&amp;"")</f>
        <v/>
      </c>
    </row>
    <row r="2069" ht="24" customHeight="1">
      <c r="A2069" s="9" t="n">
        <v>46209</v>
      </c>
      <c r="B2069" s="14" t="inlineStr">
        <is>
          <t>10200,10202,10205</t>
        </is>
      </c>
      <c r="C2069" s="14" t="n"/>
      <c r="D2069" s="14" t="inlineStr">
        <is>
          <t>6 PINTURA UV</t>
        </is>
      </c>
      <c r="E2069" s="14" t="inlineStr">
        <is>
          <t>20019005</t>
        </is>
      </c>
      <c r="F2069" s="14" t="inlineStr">
        <is>
          <t>RIPA 751X70X12 MDF - MESA SANTIAGO</t>
        </is>
      </c>
      <c r="G2069" s="14" t="inlineStr">
        <is>
          <t>6 PINTURA UV</t>
        </is>
      </c>
      <c r="H2069" s="14" t="inlineStr">
        <is>
          <t>6 PINTURA UV</t>
        </is>
      </c>
      <c r="I2069" s="9" t="inlineStr">
        <is>
          <t>6 PINTURA UV</t>
        </is>
      </c>
      <c r="J2069" s="9" t="n">
        <v>22</v>
      </c>
      <c r="K2069" s="14">
        <f>IF($E2069="","",IFERROR(INDEX('01_Cad_Pecas'!$H$2:$H$5000,MATCH($E2069,'01_Cad_Pecas'!$D$2:$D$5000,0)),IFERROR(INDEX('01_Cad_Pecas'!$H$2:$H$5000,MATCH(VALUE($E2069),'01_Cad_Pecas'!$D$2:$D$5000,0)),"")))</f>
        <v/>
      </c>
      <c r="L2069" s="14">
        <f>IF($E2069="","",IFERROR(INDEX('01_Cad_Pecas'!$I$2:$I$5000,MATCH($E2069,'01_Cad_Pecas'!$D$2:$D$5000,0)),IFERROR(INDEX('01_Cad_Pecas'!$I$2:$I$5000,MATCH(VALUE($E2069),'01_Cad_Pecas'!$D$2:$D$5000,0)),"")))</f>
        <v/>
      </c>
      <c r="M2069" s="14">
        <f>IF(OR($J2069="",$L2069=""),"",IF($K2069="",0,$K2069)+$J2069*$L2069)</f>
        <v/>
      </c>
      <c r="N2069" s="10" t="n">
        <v>46211</v>
      </c>
      <c r="O2069" s="14" t="n">
        <v>22</v>
      </c>
      <c r="P2069" s="14" t="n"/>
      <c r="Q2069" s="14" t="n"/>
      <c r="R2069" s="14" t="n"/>
      <c r="S2069" s="14" t="n"/>
      <c r="T2069" s="14">
        <f>IF(OR($J2069="",$O2069=""),"",$O2069/$J2069)</f>
        <v/>
      </c>
      <c r="U2069" s="14" t="inlineStr">
        <is>
          <t>Concluído</t>
        </is>
      </c>
      <c r="V2069" s="14" t="n"/>
      <c r="W2069" s="14" t="n"/>
      <c r="X2069" s="14" t="n"/>
      <c r="Y2069" s="14" t="n"/>
      <c r="Z2069" s="14" t="n"/>
      <c r="AA2069" s="11" t="n"/>
      <c r="AB2069" s="14">
        <f>B2069&amp;"|"&amp;I2069</f>
        <v/>
      </c>
      <c r="AC2069">
        <f>IF($B2069="","","|"&amp;SUBSTITUTE(TRIM(SUBSTITUTE(SUBSTITUTE(SUBSTITUTE(SUBSTITUTE(SUBSTITUTE(SUBSTITUTE(SUBSTITUTE(SUBSTITUTE(SUBSTITUTE(SUBSTITUTE(SUBSTITUTE(SUBSTITUTE(SUBSTITUTE(SUBSTITUTE(TRIM($B2069&amp;""),CHAR(10)," "),CHAR(13)," "),"."," "),";"," "),","," "),"/"," "),"+"," "),"-"," "),"  "," "),"  "," "),"  "," "),"  "," "),"  "," "),"  "," "))," ","|")&amp;"|")</f>
        <v/>
      </c>
      <c r="AD2069">
        <f>TRIM($I2069&amp;"")</f>
        <v/>
      </c>
    </row>
    <row r="2070" ht="24" customHeight="1">
      <c r="A2070" s="9" t="n">
        <v>46209</v>
      </c>
      <c r="B2070" s="14" t="inlineStr">
        <is>
          <t>10200,10202,10205</t>
        </is>
      </c>
      <c r="C2070" s="14" t="n"/>
      <c r="D2070" s="14" t="inlineStr">
        <is>
          <t>6 PINTURA UV</t>
        </is>
      </c>
      <c r="E2070" s="14" t="inlineStr">
        <is>
          <t>20019601</t>
        </is>
      </c>
      <c r="F2070" s="14" t="inlineStr">
        <is>
          <t>(2-5) LATERAL 751X546X12 MDF - MESA SANTIAGO 1,36</t>
        </is>
      </c>
      <c r="G2070" s="14" t="inlineStr">
        <is>
          <t>6 PINTURA UV</t>
        </is>
      </c>
      <c r="H2070" s="14" t="inlineStr">
        <is>
          <t>6 PINTURA UV</t>
        </is>
      </c>
      <c r="I2070" s="9" t="inlineStr">
        <is>
          <t>6 PINTURA UV</t>
        </is>
      </c>
      <c r="J2070" s="9" t="n">
        <v>4</v>
      </c>
      <c r="K2070" s="14">
        <f>IF($E2070="","",IFERROR(INDEX('01_Cad_Pecas'!$H$2:$H$5000,MATCH($E2070,'01_Cad_Pecas'!$D$2:$D$5000,0)),IFERROR(INDEX('01_Cad_Pecas'!$H$2:$H$5000,MATCH(VALUE($E2070),'01_Cad_Pecas'!$D$2:$D$5000,0)),"")))</f>
        <v/>
      </c>
      <c r="L2070" s="14">
        <f>IF($E2070="","",IFERROR(INDEX('01_Cad_Pecas'!$I$2:$I$5000,MATCH($E2070,'01_Cad_Pecas'!$D$2:$D$5000,0)),IFERROR(INDEX('01_Cad_Pecas'!$I$2:$I$5000,MATCH(VALUE($E2070),'01_Cad_Pecas'!$D$2:$D$5000,0)),"")))</f>
        <v/>
      </c>
      <c r="M2070" s="14">
        <f>IF(OR($J2070="",$L2070=""),"",IF($K2070="",0,$K2070)+$J2070*$L2070)</f>
        <v/>
      </c>
      <c r="N2070" s="10" t="n">
        <v>46211</v>
      </c>
      <c r="O2070" s="14" t="n">
        <v>4</v>
      </c>
      <c r="P2070" s="14" t="n"/>
      <c r="Q2070" s="14" t="n"/>
      <c r="R2070" s="14" t="n"/>
      <c r="S2070" s="14" t="n"/>
      <c r="T2070" s="14">
        <f>IF(OR($J2070="",$O2070=""),"",$O2070/$J2070)</f>
        <v/>
      </c>
      <c r="U2070" s="14" t="inlineStr">
        <is>
          <t>Concluído</t>
        </is>
      </c>
      <c r="V2070" s="14" t="n"/>
      <c r="W2070" s="14" t="n"/>
      <c r="X2070" s="14" t="n"/>
      <c r="Y2070" s="14" t="n"/>
      <c r="Z2070" s="14" t="n"/>
      <c r="AA2070" s="11" t="n"/>
      <c r="AB2070" s="14">
        <f>B2070&amp;"|"&amp;I2070</f>
        <v/>
      </c>
      <c r="AC2070">
        <f>IF($B2070="","","|"&amp;SUBSTITUTE(TRIM(SUBSTITUTE(SUBSTITUTE(SUBSTITUTE(SUBSTITUTE(SUBSTITUTE(SUBSTITUTE(SUBSTITUTE(SUBSTITUTE(SUBSTITUTE(SUBSTITUTE(SUBSTITUTE(SUBSTITUTE(SUBSTITUTE(SUBSTITUTE(TRIM($B2070&amp;""),CHAR(10)," "),CHAR(13)," "),"."," "),";"," "),","," "),"/"," "),"+"," "),"-"," "),"  "," "),"  "," "),"  "," "),"  "," "),"  "," "),"  "," "))," ","|")&amp;"|")</f>
        <v/>
      </c>
      <c r="AD2070">
        <f>TRIM($I2070&amp;"")</f>
        <v/>
      </c>
    </row>
    <row r="2071" ht="24" customHeight="1">
      <c r="A2071" s="9" t="n">
        <v>46209</v>
      </c>
      <c r="B2071" s="14" t="inlineStr">
        <is>
          <t>10200,10202,10205</t>
        </is>
      </c>
      <c r="C2071" s="14" t="n"/>
      <c r="D2071" s="14" t="inlineStr">
        <is>
          <t>6 PINTURA UV</t>
        </is>
      </c>
      <c r="E2071" s="14" t="inlineStr">
        <is>
          <t>20019602</t>
        </is>
      </c>
      <c r="F2071" s="14" t="inlineStr">
        <is>
          <t>FUNDO RIPADO 751X546X12 MDF - MESA SANTIAGO 1,36</t>
        </is>
      </c>
      <c r="G2071" s="14" t="inlineStr">
        <is>
          <t>6 PINTURA UV</t>
        </is>
      </c>
      <c r="H2071" s="14" t="inlineStr">
        <is>
          <t>6 PINTURA UV</t>
        </is>
      </c>
      <c r="I2071" s="9" t="inlineStr">
        <is>
          <t>6 PINTURA UV</t>
        </is>
      </c>
      <c r="J2071" s="9" t="n">
        <v>4</v>
      </c>
      <c r="K2071" s="14">
        <f>IF($E2071="","",IFERROR(INDEX('01_Cad_Pecas'!$H$2:$H$5000,MATCH($E2071,'01_Cad_Pecas'!$D$2:$D$5000,0)),IFERROR(INDEX('01_Cad_Pecas'!$H$2:$H$5000,MATCH(VALUE($E2071),'01_Cad_Pecas'!$D$2:$D$5000,0)),"")))</f>
        <v/>
      </c>
      <c r="L2071" s="14">
        <f>IF($E2071="","",IFERROR(INDEX('01_Cad_Pecas'!$I$2:$I$5000,MATCH($E2071,'01_Cad_Pecas'!$D$2:$D$5000,0)),IFERROR(INDEX('01_Cad_Pecas'!$I$2:$I$5000,MATCH(VALUE($E2071),'01_Cad_Pecas'!$D$2:$D$5000,0)),"")))</f>
        <v/>
      </c>
      <c r="M2071" s="14">
        <f>IF(OR($J2071="",$L2071=""),"",IF($K2071="",0,$K2071)+$J2071*$L2071)</f>
        <v/>
      </c>
      <c r="N2071" s="10" t="n">
        <v>46211</v>
      </c>
      <c r="O2071" s="14" t="n">
        <v>4</v>
      </c>
      <c r="P2071" s="14" t="n"/>
      <c r="Q2071" s="14" t="n"/>
      <c r="R2071" s="14" t="n"/>
      <c r="S2071" s="14" t="n"/>
      <c r="T2071" s="14">
        <f>IF(OR($J2071="",$O2071=""),"",$O2071/$J2071)</f>
        <v/>
      </c>
      <c r="U2071" s="14" t="inlineStr">
        <is>
          <t>Concluído</t>
        </is>
      </c>
      <c r="V2071" s="14" t="n"/>
      <c r="W2071" s="14" t="n"/>
      <c r="X2071" s="14" t="n"/>
      <c r="Y2071" s="14" t="n"/>
      <c r="Z2071" s="14" t="n"/>
      <c r="AA2071" s="11" t="n"/>
      <c r="AB2071" s="14">
        <f>B2071&amp;"|"&amp;I2071</f>
        <v/>
      </c>
      <c r="AC2071">
        <f>IF($B2071="","","|"&amp;SUBSTITUTE(TRIM(SUBSTITUTE(SUBSTITUTE(SUBSTITUTE(SUBSTITUTE(SUBSTITUTE(SUBSTITUTE(SUBSTITUTE(SUBSTITUTE(SUBSTITUTE(SUBSTITUTE(SUBSTITUTE(SUBSTITUTE(SUBSTITUTE(SUBSTITUTE(TRIM($B2071&amp;""),CHAR(10)," "),CHAR(13)," "),"."," "),";"," "),","," "),"/"," "),"+"," "),"-"," "),"  "," "),"  "," "),"  "," "),"  "," "),"  "," "),"  "," "))," ","|")&amp;"|")</f>
        <v/>
      </c>
      <c r="AD2071">
        <f>TRIM($I2071&amp;"")</f>
        <v/>
      </c>
    </row>
    <row r="2072" ht="24" customHeight="1">
      <c r="A2072" s="9" t="n">
        <v>46209</v>
      </c>
      <c r="B2072" s="14" t="inlineStr">
        <is>
          <t>10200,10202,10205</t>
        </is>
      </c>
      <c r="C2072" s="14" t="n"/>
      <c r="D2072" s="14" t="inlineStr">
        <is>
          <t>6 PINTURA UV</t>
        </is>
      </c>
      <c r="E2072" s="14" t="inlineStr">
        <is>
          <t>20019603</t>
        </is>
      </c>
      <c r="F2072" s="14" t="inlineStr">
        <is>
          <t>(3) BASE 572X572X12 MDF - MESA SANTIAGO 1,36</t>
        </is>
      </c>
      <c r="G2072" s="14" t="inlineStr">
        <is>
          <t>6 PINTURA UV</t>
        </is>
      </c>
      <c r="H2072" s="14" t="inlineStr">
        <is>
          <t>6 PINTURA UV</t>
        </is>
      </c>
      <c r="I2072" s="9" t="inlineStr">
        <is>
          <t>6 PINTURA UV</t>
        </is>
      </c>
      <c r="J2072" s="9" t="n">
        <v>2</v>
      </c>
      <c r="K2072" s="14">
        <f>IF($E2072="","",IFERROR(INDEX('01_Cad_Pecas'!$H$2:$H$5000,MATCH($E2072,'01_Cad_Pecas'!$D$2:$D$5000,0)),IFERROR(INDEX('01_Cad_Pecas'!$H$2:$H$5000,MATCH(VALUE($E2072),'01_Cad_Pecas'!$D$2:$D$5000,0)),"")))</f>
        <v/>
      </c>
      <c r="L2072" s="14">
        <f>IF($E2072="","",IFERROR(INDEX('01_Cad_Pecas'!$I$2:$I$5000,MATCH($E2072,'01_Cad_Pecas'!$D$2:$D$5000,0)),IFERROR(INDEX('01_Cad_Pecas'!$I$2:$I$5000,MATCH(VALUE($E2072),'01_Cad_Pecas'!$D$2:$D$5000,0)),"")))</f>
        <v/>
      </c>
      <c r="M2072" s="14">
        <f>IF(OR($J2072="",$L2072=""),"",IF($K2072="",0,$K2072)+$J2072*$L2072)</f>
        <v/>
      </c>
      <c r="N2072" s="10" t="n">
        <v>46210</v>
      </c>
      <c r="O2072" s="14" t="n">
        <v>2</v>
      </c>
      <c r="P2072" s="14" t="n"/>
      <c r="Q2072" s="14" t="n"/>
      <c r="R2072" s="14" t="n"/>
      <c r="S2072" s="14" t="n"/>
      <c r="T2072" s="14">
        <f>IF(OR($J2072="",$O2072=""),"",$O2072/$J2072)</f>
        <v/>
      </c>
      <c r="U2072" s="14" t="inlineStr">
        <is>
          <t>Concluído</t>
        </is>
      </c>
      <c r="V2072" s="14" t="n"/>
      <c r="W2072" s="14" t="n"/>
      <c r="X2072" s="14" t="n"/>
      <c r="Y2072" s="14" t="n"/>
      <c r="Z2072" s="14" t="n"/>
      <c r="AA2072" s="11" t="n"/>
      <c r="AB2072" s="14">
        <f>B2072&amp;"|"&amp;I2072</f>
        <v/>
      </c>
      <c r="AC2072">
        <f>IF($B2072="","","|"&amp;SUBSTITUTE(TRIM(SUBSTITUTE(SUBSTITUTE(SUBSTITUTE(SUBSTITUTE(SUBSTITUTE(SUBSTITUTE(SUBSTITUTE(SUBSTITUTE(SUBSTITUTE(SUBSTITUTE(SUBSTITUTE(SUBSTITUTE(SUBSTITUTE(SUBSTITUTE(TRIM($B2072&amp;""),CHAR(10)," "),CHAR(13)," "),"."," "),";"," "),","," "),"/"," "),"+"," "),"-"," "),"  "," "),"  "," "),"  "," "),"  "," "),"  "," "),"  "," "))," ","|")&amp;"|")</f>
        <v/>
      </c>
      <c r="AD2072">
        <f>TRIM($I2072&amp;"")</f>
        <v/>
      </c>
    </row>
    <row r="2073" ht="24" customHeight="1">
      <c r="A2073" s="9" t="n">
        <v>46209</v>
      </c>
      <c r="B2073" s="14" t="inlineStr">
        <is>
          <t>10200,10202,10205</t>
        </is>
      </c>
      <c r="C2073" s="14" t="n"/>
      <c r="D2073" s="14" t="inlineStr">
        <is>
          <t>6 PINTURA UV</t>
        </is>
      </c>
      <c r="E2073" s="14" t="inlineStr">
        <is>
          <t>20019606</t>
        </is>
      </c>
      <c r="F2073" s="14" t="inlineStr">
        <is>
          <t>(1-6) LATERAL RIPADA - MESA SANTIAGO 1,36</t>
        </is>
      </c>
      <c r="G2073" s="14" t="inlineStr">
        <is>
          <t>6 PINTURA UV</t>
        </is>
      </c>
      <c r="H2073" s="14" t="inlineStr">
        <is>
          <t>6 PINTURA UV</t>
        </is>
      </c>
      <c r="I2073" s="9" t="inlineStr">
        <is>
          <t>6 PINTURA UV</t>
        </is>
      </c>
      <c r="J2073" s="9" t="n">
        <v>2</v>
      </c>
      <c r="K2073" s="14">
        <f>IF($E2073="","",IFERROR(INDEX('01_Cad_Pecas'!$H$2:$H$5000,MATCH($E2073,'01_Cad_Pecas'!$D$2:$D$5000,0)),IFERROR(INDEX('01_Cad_Pecas'!$H$2:$H$5000,MATCH(VALUE($E2073),'01_Cad_Pecas'!$D$2:$D$5000,0)),"")))</f>
        <v/>
      </c>
      <c r="L2073" s="14">
        <f>IF($E2073="","",IFERROR(INDEX('01_Cad_Pecas'!$I$2:$I$5000,MATCH($E2073,'01_Cad_Pecas'!$D$2:$D$5000,0)),IFERROR(INDEX('01_Cad_Pecas'!$I$2:$I$5000,MATCH(VALUE($E2073),'01_Cad_Pecas'!$D$2:$D$5000,0)),"")))</f>
        <v/>
      </c>
      <c r="M2073" s="14">
        <f>IF(OR($J2073="",$L2073=""),"",IF($K2073="",0,$K2073)+$J2073*$L2073)</f>
        <v/>
      </c>
      <c r="N2073" s="10" t="n">
        <v>46210</v>
      </c>
      <c r="O2073" s="14" t="n">
        <v>2</v>
      </c>
      <c r="P2073" s="14" t="n"/>
      <c r="Q2073" s="14" t="n"/>
      <c r="R2073" s="14" t="n"/>
      <c r="S2073" s="14" t="n"/>
      <c r="T2073" s="14">
        <f>IF(OR($J2073="",$O2073=""),"",$O2073/$J2073)</f>
        <v/>
      </c>
      <c r="U2073" s="14" t="inlineStr">
        <is>
          <t>Concluído</t>
        </is>
      </c>
      <c r="V2073" s="14" t="n"/>
      <c r="W2073" s="14" t="n"/>
      <c r="X2073" s="14" t="n"/>
      <c r="Y2073" s="14" t="n"/>
      <c r="Z2073" s="14" t="n"/>
      <c r="AA2073" s="11" t="n"/>
      <c r="AB2073" s="14">
        <f>B2073&amp;"|"&amp;I2073</f>
        <v/>
      </c>
      <c r="AC2073">
        <f>IF($B2073="","","|"&amp;SUBSTITUTE(TRIM(SUBSTITUTE(SUBSTITUTE(SUBSTITUTE(SUBSTITUTE(SUBSTITUTE(SUBSTITUTE(SUBSTITUTE(SUBSTITUTE(SUBSTITUTE(SUBSTITUTE(SUBSTITUTE(SUBSTITUTE(SUBSTITUTE(SUBSTITUTE(TRIM($B2073&amp;""),CHAR(10)," "),CHAR(13)," "),"."," "),";"," "),","," "),"/"," "),"+"," "),"-"," "),"  "," "),"  "," "),"  "," "),"  "," "),"  "," "),"  "," "))," ","|")&amp;"|")</f>
        <v/>
      </c>
      <c r="AD2073">
        <f>TRIM($I2073&amp;"")</f>
        <v/>
      </c>
    </row>
    <row r="2074" ht="24" customHeight="1">
      <c r="A2074" s="9" t="n">
        <v>46209</v>
      </c>
      <c r="B2074" s="14" t="inlineStr">
        <is>
          <t>10200,10202,10205</t>
        </is>
      </c>
      <c r="C2074" s="14" t="n"/>
      <c r="D2074" s="14" t="inlineStr">
        <is>
          <t>6 PINTURA UV</t>
        </is>
      </c>
      <c r="E2074" s="14" t="inlineStr">
        <is>
          <t>20034301</t>
        </is>
      </c>
      <c r="F2074" s="14" t="inlineStr">
        <is>
          <t>LATERAL EXTERNA 751X446X12 MDF - SANTIAGO 1,03</t>
        </is>
      </c>
      <c r="G2074" s="14" t="inlineStr">
        <is>
          <t>6 PINTURA UV</t>
        </is>
      </c>
      <c r="H2074" s="14" t="inlineStr">
        <is>
          <t>6 PINTURA UV</t>
        </is>
      </c>
      <c r="I2074" s="9" t="inlineStr">
        <is>
          <t>6 PINTURA UV</t>
        </is>
      </c>
      <c r="J2074" s="9" t="n">
        <v>2</v>
      </c>
      <c r="K2074" s="14">
        <f>IF($E2074="","",IFERROR(INDEX('01_Cad_Pecas'!$H$2:$H$5000,MATCH($E2074,'01_Cad_Pecas'!$D$2:$D$5000,0)),IFERROR(INDEX('01_Cad_Pecas'!$H$2:$H$5000,MATCH(VALUE($E2074),'01_Cad_Pecas'!$D$2:$D$5000,0)),"")))</f>
        <v/>
      </c>
      <c r="L2074" s="14">
        <f>IF($E2074="","",IFERROR(INDEX('01_Cad_Pecas'!$I$2:$I$5000,MATCH($E2074,'01_Cad_Pecas'!$D$2:$D$5000,0)),IFERROR(INDEX('01_Cad_Pecas'!$I$2:$I$5000,MATCH(VALUE($E2074),'01_Cad_Pecas'!$D$2:$D$5000,0)),"")))</f>
        <v/>
      </c>
      <c r="M2074" s="14">
        <f>IF(OR($J2074="",$L2074=""),"",IF($K2074="",0,$K2074)+$J2074*$L2074)</f>
        <v/>
      </c>
      <c r="N2074" s="14" t="n">
        <v>46210</v>
      </c>
      <c r="O2074" s="14" t="n">
        <v>2</v>
      </c>
      <c r="P2074" s="14" t="n"/>
      <c r="Q2074" s="14" t="n"/>
      <c r="R2074" s="14" t="n"/>
      <c r="S2074" s="14" t="n"/>
      <c r="T2074" s="14">
        <f>IF(OR($J2074="",$O2074=""),"",$O2074/$J2074)</f>
        <v/>
      </c>
      <c r="U2074" s="14" t="inlineStr">
        <is>
          <t>Concluído</t>
        </is>
      </c>
      <c r="V2074" s="14" t="n"/>
      <c r="W2074" s="14" t="n"/>
      <c r="X2074" s="14" t="n"/>
      <c r="Y2074" s="14" t="n"/>
      <c r="Z2074" s="14" t="n"/>
      <c r="AA2074" s="11" t="n"/>
      <c r="AB2074" s="14">
        <f>B2074&amp;"|"&amp;I2074</f>
        <v/>
      </c>
      <c r="AC2074">
        <f>IF($B2074="","","|"&amp;SUBSTITUTE(TRIM(SUBSTITUTE(SUBSTITUTE(SUBSTITUTE(SUBSTITUTE(SUBSTITUTE(SUBSTITUTE(SUBSTITUTE(SUBSTITUTE(SUBSTITUTE(SUBSTITUTE(SUBSTITUTE(SUBSTITUTE(SUBSTITUTE(SUBSTITUTE(TRIM($B2074&amp;""),CHAR(10)," "),CHAR(13)," "),"."," "),";"," "),","," "),"/"," "),"+"," "),"-"," "),"  "," "),"  "," "),"  "," "),"  "," "),"  "," "),"  "," "))," ","|")&amp;"|")</f>
        <v/>
      </c>
      <c r="AD2074">
        <f>TRIM($I2074&amp;"")</f>
        <v/>
      </c>
    </row>
    <row r="2075" ht="24" customHeight="1">
      <c r="A2075" s="9" t="n">
        <v>46209</v>
      </c>
      <c r="B2075" s="14" t="inlineStr">
        <is>
          <t>10200,10202,10205</t>
        </is>
      </c>
      <c r="C2075" s="14" t="n"/>
      <c r="D2075" s="14" t="inlineStr">
        <is>
          <t>6 PINTURA UV</t>
        </is>
      </c>
      <c r="E2075" s="14" t="inlineStr">
        <is>
          <t>20034302</t>
        </is>
      </c>
      <c r="F2075" s="14" t="inlineStr">
        <is>
          <t>FUNDO 751X446X12 MDF - SANTIAGO 1,03</t>
        </is>
      </c>
      <c r="G2075" s="14" t="inlineStr">
        <is>
          <t>6 PINTURA UV</t>
        </is>
      </c>
      <c r="H2075" s="14" t="inlineStr">
        <is>
          <t>6 PINTURA UV</t>
        </is>
      </c>
      <c r="I2075" s="9" t="inlineStr">
        <is>
          <t>6 PINTURA UV</t>
        </is>
      </c>
      <c r="J2075" s="9" t="n">
        <v>2</v>
      </c>
      <c r="K2075" s="14">
        <f>IF($E2075="","",IFERROR(INDEX('01_Cad_Pecas'!$H$2:$H$5000,MATCH($E2075,'01_Cad_Pecas'!$D$2:$D$5000,0)),IFERROR(INDEX('01_Cad_Pecas'!$H$2:$H$5000,MATCH(VALUE($E2075),'01_Cad_Pecas'!$D$2:$D$5000,0)),"")))</f>
        <v/>
      </c>
      <c r="L2075" s="14">
        <f>IF($E2075="","",IFERROR(INDEX('01_Cad_Pecas'!$I$2:$I$5000,MATCH($E2075,'01_Cad_Pecas'!$D$2:$D$5000,0)),IFERROR(INDEX('01_Cad_Pecas'!$I$2:$I$5000,MATCH(VALUE($E2075),'01_Cad_Pecas'!$D$2:$D$5000,0)),"")))</f>
        <v/>
      </c>
      <c r="M2075" s="14">
        <f>IF(OR($J2075="",$L2075=""),"",IF($K2075="",0,$K2075)+$J2075*$L2075)</f>
        <v/>
      </c>
      <c r="N2075" s="14" t="n">
        <v>46210</v>
      </c>
      <c r="O2075" s="14" t="n">
        <v>2</v>
      </c>
      <c r="P2075" s="14" t="n"/>
      <c r="Q2075" s="14" t="n"/>
      <c r="R2075" s="14" t="n"/>
      <c r="S2075" s="14" t="n"/>
      <c r="T2075" s="14">
        <f>IF(OR($J2075="",$O2075=""),"",$O2075/$J2075)</f>
        <v/>
      </c>
      <c r="U2075" s="14" t="inlineStr">
        <is>
          <t>Concluído</t>
        </is>
      </c>
      <c r="V2075" s="14" t="n"/>
      <c r="W2075" s="14" t="n"/>
      <c r="X2075" s="14" t="n"/>
      <c r="Y2075" s="14" t="n"/>
      <c r="Z2075" s="14" t="n"/>
      <c r="AA2075" s="11" t="n"/>
      <c r="AB2075" s="14">
        <f>B2075&amp;"|"&amp;I2075</f>
        <v/>
      </c>
      <c r="AC2075">
        <f>IF($B2075="","","|"&amp;SUBSTITUTE(TRIM(SUBSTITUTE(SUBSTITUTE(SUBSTITUTE(SUBSTITUTE(SUBSTITUTE(SUBSTITUTE(SUBSTITUTE(SUBSTITUTE(SUBSTITUTE(SUBSTITUTE(SUBSTITUTE(SUBSTITUTE(SUBSTITUTE(SUBSTITUTE(TRIM($B2075&amp;""),CHAR(10)," "),CHAR(13)," "),"."," "),";"," "),","," "),"/"," "),"+"," "),"-"," "),"  "," "),"  "," "),"  "," "),"  "," "),"  "," "),"  "," "))," ","|")&amp;"|")</f>
        <v/>
      </c>
      <c r="AD2075">
        <f>TRIM($I2075&amp;"")</f>
        <v/>
      </c>
    </row>
    <row r="2076" ht="24" customHeight="1">
      <c r="A2076" s="9" t="n">
        <v>46209</v>
      </c>
      <c r="B2076" s="14" t="inlineStr">
        <is>
          <t>10200,10202,10205</t>
        </is>
      </c>
      <c r="C2076" s="14" t="n"/>
      <c r="D2076" s="14" t="inlineStr">
        <is>
          <t>6 PINTURA UV</t>
        </is>
      </c>
      <c r="E2076" s="14" t="inlineStr">
        <is>
          <t>20034303</t>
        </is>
      </c>
      <c r="F2076" s="14" t="inlineStr">
        <is>
          <t>BASE 472X472X12 MDF - SANTIAGO 1,03</t>
        </is>
      </c>
      <c r="G2076" s="14" t="inlineStr">
        <is>
          <t>6 PINTURA UV</t>
        </is>
      </c>
      <c r="H2076" s="14" t="inlineStr">
        <is>
          <t>6 PINTURA UV</t>
        </is>
      </c>
      <c r="I2076" s="9" t="inlineStr">
        <is>
          <t>6 PINTURA UV</t>
        </is>
      </c>
      <c r="J2076" s="9" t="n">
        <v>1</v>
      </c>
      <c r="K2076" s="14">
        <f>IF($E2076="","",IFERROR(INDEX('01_Cad_Pecas'!$H$2:$H$5000,MATCH($E2076,'01_Cad_Pecas'!$D$2:$D$5000,0)),IFERROR(INDEX('01_Cad_Pecas'!$H$2:$H$5000,MATCH(VALUE($E2076),'01_Cad_Pecas'!$D$2:$D$5000,0)),"")))</f>
        <v/>
      </c>
      <c r="L2076" s="14">
        <f>IF($E2076="","",IFERROR(INDEX('01_Cad_Pecas'!$I$2:$I$5000,MATCH($E2076,'01_Cad_Pecas'!$D$2:$D$5000,0)),IFERROR(INDEX('01_Cad_Pecas'!$I$2:$I$5000,MATCH(VALUE($E2076),'01_Cad_Pecas'!$D$2:$D$5000,0)),"")))</f>
        <v/>
      </c>
      <c r="M2076" s="14">
        <f>IF(OR($J2076="",$L2076=""),"",IF($K2076="",0,$K2076)+$J2076*$L2076)</f>
        <v/>
      </c>
      <c r="N2076" s="14" t="n">
        <v>46210</v>
      </c>
      <c r="O2076" s="14" t="n">
        <v>1</v>
      </c>
      <c r="P2076" s="14" t="n"/>
      <c r="Q2076" s="14" t="n"/>
      <c r="R2076" s="14" t="n"/>
      <c r="S2076" s="14" t="n"/>
      <c r="T2076" s="14">
        <f>IF(OR($J2076="",$O2076=""),"",$O2076/$J2076)</f>
        <v/>
      </c>
      <c r="U2076" s="14" t="inlineStr">
        <is>
          <t>Concluído</t>
        </is>
      </c>
      <c r="V2076" s="14" t="n"/>
      <c r="W2076" s="14" t="n"/>
      <c r="X2076" s="14" t="n"/>
      <c r="Y2076" s="14" t="n"/>
      <c r="Z2076" s="14" t="n"/>
      <c r="AA2076" s="11" t="n"/>
      <c r="AB2076" s="14">
        <f>B2076&amp;"|"&amp;I2076</f>
        <v/>
      </c>
      <c r="AC2076">
        <f>IF($B2076="","","|"&amp;SUBSTITUTE(TRIM(SUBSTITUTE(SUBSTITUTE(SUBSTITUTE(SUBSTITUTE(SUBSTITUTE(SUBSTITUTE(SUBSTITUTE(SUBSTITUTE(SUBSTITUTE(SUBSTITUTE(SUBSTITUTE(SUBSTITUTE(SUBSTITUTE(SUBSTITUTE(TRIM($B2076&amp;""),CHAR(10)," "),CHAR(13)," "),"."," "),";"," "),","," "),"/"," "),"+"," "),"-"," "),"  "," "),"  "," "),"  "," "),"  "," "),"  "," "),"  "," "))," ","|")&amp;"|")</f>
        <v/>
      </c>
      <c r="AD2076">
        <f>TRIM($I2076&amp;"")</f>
        <v/>
      </c>
    </row>
    <row r="2077" ht="24" customHeight="1">
      <c r="A2077" s="9" t="n">
        <v>46209</v>
      </c>
      <c r="B2077" s="14" t="inlineStr">
        <is>
          <t>10200,10202,10205</t>
        </is>
      </c>
      <c r="C2077" s="14" t="n"/>
      <c r="D2077" s="14" t="inlineStr">
        <is>
          <t>6 PINTURA UV</t>
        </is>
      </c>
      <c r="E2077" s="14" t="inlineStr">
        <is>
          <t>20020002</t>
        </is>
      </c>
      <c r="F2077" s="14" t="inlineStr">
        <is>
          <t>(2) FECHAMENTO I 1090X295X12 MDF - BASE DUBAI</t>
        </is>
      </c>
      <c r="G2077" s="14" t="inlineStr">
        <is>
          <t>6 PINTURA UV</t>
        </is>
      </c>
      <c r="H2077" s="14" t="inlineStr">
        <is>
          <t>6 PINTURA UV</t>
        </is>
      </c>
      <c r="I2077" s="9" t="inlineStr">
        <is>
          <t>6 PINTURA UV</t>
        </is>
      </c>
      <c r="J2077" s="9" t="n">
        <v>6</v>
      </c>
      <c r="K2077" s="14">
        <f>IF($E2077="","",IFERROR(INDEX('01_Cad_Pecas'!$H$2:$H$5000,MATCH($E2077,'01_Cad_Pecas'!$D$2:$D$5000,0)),IFERROR(INDEX('01_Cad_Pecas'!$H$2:$H$5000,MATCH(VALUE($E2077),'01_Cad_Pecas'!$D$2:$D$5000,0)),"")))</f>
        <v/>
      </c>
      <c r="L2077" s="14">
        <f>IF($E2077="","",IFERROR(INDEX('01_Cad_Pecas'!$I$2:$I$5000,MATCH($E2077,'01_Cad_Pecas'!$D$2:$D$5000,0)),IFERROR(INDEX('01_Cad_Pecas'!$I$2:$I$5000,MATCH(VALUE($E2077),'01_Cad_Pecas'!$D$2:$D$5000,0)),"")))</f>
        <v/>
      </c>
      <c r="M2077" s="14">
        <f>IF(OR($J2077="",$L2077=""),"",IF($K2077="",0,$K2077)+$J2077*$L2077)</f>
        <v/>
      </c>
      <c r="N2077" s="14" t="n">
        <v>46210</v>
      </c>
      <c r="O2077" s="14" t="n">
        <v>6</v>
      </c>
      <c r="P2077" s="14" t="n"/>
      <c r="Q2077" s="14" t="n"/>
      <c r="R2077" s="14" t="n"/>
      <c r="S2077" s="14" t="n"/>
      <c r="T2077" s="14">
        <f>IF(OR($J2077="",$O2077=""),"",$O2077/$J2077)</f>
        <v/>
      </c>
      <c r="U2077" s="14" t="inlineStr">
        <is>
          <t>Concluído</t>
        </is>
      </c>
      <c r="V2077" s="14" t="n"/>
      <c r="W2077" s="14" t="n"/>
      <c r="X2077" s="14" t="n"/>
      <c r="Y2077" s="14" t="n"/>
      <c r="Z2077" s="14" t="n"/>
      <c r="AA2077" s="11" t="n"/>
      <c r="AB2077" s="14">
        <f>B2077&amp;"|"&amp;I2077</f>
        <v/>
      </c>
      <c r="AC2077">
        <f>IF($B2077="","","|"&amp;SUBSTITUTE(TRIM(SUBSTITUTE(SUBSTITUTE(SUBSTITUTE(SUBSTITUTE(SUBSTITUTE(SUBSTITUTE(SUBSTITUTE(SUBSTITUTE(SUBSTITUTE(SUBSTITUTE(SUBSTITUTE(SUBSTITUTE(SUBSTITUTE(SUBSTITUTE(TRIM($B2077&amp;""),CHAR(10)," "),CHAR(13)," "),"."," "),";"," "),","," "),"/"," "),"+"," "),"-"," "),"  "," "),"  "," "),"  "," "),"  "," "),"  "," "),"  "," "))," ","|")&amp;"|")</f>
        <v/>
      </c>
      <c r="AD2077">
        <f>TRIM($I2077&amp;"")</f>
        <v/>
      </c>
    </row>
    <row r="2078" ht="24" customHeight="1">
      <c r="A2078" s="9" t="n">
        <v>46209</v>
      </c>
      <c r="B2078" s="14" t="inlineStr">
        <is>
          <t>10200,10202,10205</t>
        </is>
      </c>
      <c r="C2078" s="14" t="n"/>
      <c r="D2078" s="14" t="inlineStr">
        <is>
          <t>6 PINTURA UV</t>
        </is>
      </c>
      <c r="E2078" s="14" t="inlineStr">
        <is>
          <t>20020003</t>
        </is>
      </c>
      <c r="F2078" s="14" t="inlineStr">
        <is>
          <t>(3) FECHAMENTO II 600X295X12 MDF - BASE DUBAI</t>
        </is>
      </c>
      <c r="G2078" s="14" t="inlineStr">
        <is>
          <t>6 PINTURA UV</t>
        </is>
      </c>
      <c r="H2078" s="14" t="inlineStr">
        <is>
          <t>6 PINTURA UV</t>
        </is>
      </c>
      <c r="I2078" s="9" t="inlineStr">
        <is>
          <t>6 PINTURA UV</t>
        </is>
      </c>
      <c r="J2078" s="9" t="n">
        <v>6</v>
      </c>
      <c r="K2078" s="14">
        <f>IF($E2078="","",IFERROR(INDEX('01_Cad_Pecas'!$H$2:$H$5000,MATCH($E2078,'01_Cad_Pecas'!$D$2:$D$5000,0)),IFERROR(INDEX('01_Cad_Pecas'!$H$2:$H$5000,MATCH(VALUE($E2078),'01_Cad_Pecas'!$D$2:$D$5000,0)),"")))</f>
        <v/>
      </c>
      <c r="L2078" s="14">
        <f>IF($E2078="","",IFERROR(INDEX('01_Cad_Pecas'!$I$2:$I$5000,MATCH($E2078,'01_Cad_Pecas'!$D$2:$D$5000,0)),IFERROR(INDEX('01_Cad_Pecas'!$I$2:$I$5000,MATCH(VALUE($E2078),'01_Cad_Pecas'!$D$2:$D$5000,0)),"")))</f>
        <v/>
      </c>
      <c r="M2078" s="14">
        <f>IF(OR($J2078="",$L2078=""),"",IF($K2078="",0,$K2078)+$J2078*$L2078)</f>
        <v/>
      </c>
      <c r="N2078" s="14" t="n">
        <v>46210</v>
      </c>
      <c r="O2078" s="14" t="n">
        <v>6</v>
      </c>
      <c r="P2078" s="14" t="n"/>
      <c r="Q2078" s="14" t="n"/>
      <c r="R2078" s="14" t="n"/>
      <c r="S2078" s="14" t="n"/>
      <c r="T2078" s="14">
        <f>IF(OR($J2078="",$O2078=""),"",$O2078/$J2078)</f>
        <v/>
      </c>
      <c r="U2078" s="14" t="inlineStr">
        <is>
          <t>Concluído</t>
        </is>
      </c>
      <c r="V2078" s="14" t="n"/>
      <c r="W2078" s="14" t="n"/>
      <c r="X2078" s="14" t="n"/>
      <c r="Y2078" s="14" t="n"/>
      <c r="Z2078" s="14" t="n"/>
      <c r="AA2078" s="11" t="n"/>
      <c r="AB2078" s="14">
        <f>B2078&amp;"|"&amp;I2078</f>
        <v/>
      </c>
      <c r="AC2078">
        <f>IF($B2078="","","|"&amp;SUBSTITUTE(TRIM(SUBSTITUTE(SUBSTITUTE(SUBSTITUTE(SUBSTITUTE(SUBSTITUTE(SUBSTITUTE(SUBSTITUTE(SUBSTITUTE(SUBSTITUTE(SUBSTITUTE(SUBSTITUTE(SUBSTITUTE(SUBSTITUTE(SUBSTITUTE(TRIM($B2078&amp;""),CHAR(10)," "),CHAR(13)," "),"."," "),";"," "),","," "),"/"," "),"+"," "),"-"," "),"  "," "),"  "," "),"  "," "),"  "," "),"  "," "),"  "," "))," ","|")&amp;"|")</f>
        <v/>
      </c>
      <c r="AD2078">
        <f>TRIM($I2078&amp;"")</f>
        <v/>
      </c>
    </row>
    <row r="2079" ht="24" customHeight="1">
      <c r="A2079" s="9" t="n">
        <v>46209</v>
      </c>
      <c r="B2079" s="14" t="inlineStr">
        <is>
          <t>10200,10202,10205</t>
        </is>
      </c>
      <c r="C2079" s="14" t="n"/>
      <c r="D2079" s="14" t="inlineStr">
        <is>
          <t>6 PINTURA UV</t>
        </is>
      </c>
      <c r="E2079" s="14" t="inlineStr">
        <is>
          <t>20020004</t>
        </is>
      </c>
      <c r="F2079" s="14" t="inlineStr">
        <is>
          <t>(4) FECHAMENTO III 545X327X12 MDF - BASE DUBAI</t>
        </is>
      </c>
      <c r="G2079" s="14" t="inlineStr">
        <is>
          <t>6 PINTURA UV</t>
        </is>
      </c>
      <c r="H2079" s="14" t="inlineStr">
        <is>
          <t>6 PINTURA UV</t>
        </is>
      </c>
      <c r="I2079" s="9" t="inlineStr">
        <is>
          <t>6 PINTURA UV</t>
        </is>
      </c>
      <c r="J2079" s="9" t="n">
        <v>12</v>
      </c>
      <c r="K2079" s="14">
        <f>IF($E2079="","",IFERROR(INDEX('01_Cad_Pecas'!$H$2:$H$5000,MATCH($E2079,'01_Cad_Pecas'!$D$2:$D$5000,0)),IFERROR(INDEX('01_Cad_Pecas'!$H$2:$H$5000,MATCH(VALUE($E2079),'01_Cad_Pecas'!$D$2:$D$5000,0)),"")))</f>
        <v/>
      </c>
      <c r="L2079" s="14">
        <f>IF($E2079="","",IFERROR(INDEX('01_Cad_Pecas'!$I$2:$I$5000,MATCH($E2079,'01_Cad_Pecas'!$D$2:$D$5000,0)),IFERROR(INDEX('01_Cad_Pecas'!$I$2:$I$5000,MATCH(VALUE($E2079),'01_Cad_Pecas'!$D$2:$D$5000,0)),"")))</f>
        <v/>
      </c>
      <c r="M2079" s="14">
        <f>IF(OR($J2079="",$L2079=""),"",IF($K2079="",0,$K2079)+$J2079*$L2079)</f>
        <v/>
      </c>
      <c r="N2079" s="14" t="n">
        <v>46209</v>
      </c>
      <c r="O2079" s="14" t="n">
        <v>12</v>
      </c>
      <c r="P2079" s="14" t="n"/>
      <c r="Q2079" s="14" t="n"/>
      <c r="R2079" s="14" t="n"/>
      <c r="S2079" s="14" t="n"/>
      <c r="T2079" s="14">
        <f>IF(OR($J2079="",$O2079=""),"",$O2079/$J2079)</f>
        <v/>
      </c>
      <c r="U2079" s="14" t="inlineStr">
        <is>
          <t>Concluído</t>
        </is>
      </c>
      <c r="V2079" s="14" t="n"/>
      <c r="W2079" s="14" t="n"/>
      <c r="X2079" s="14" t="n"/>
      <c r="Y2079" s="14" t="n"/>
      <c r="Z2079" s="14" t="n"/>
      <c r="AA2079" s="11" t="n"/>
      <c r="AB2079" s="14">
        <f>B2079&amp;"|"&amp;I2079</f>
        <v/>
      </c>
      <c r="AC2079">
        <f>IF($B2079="","","|"&amp;SUBSTITUTE(TRIM(SUBSTITUTE(SUBSTITUTE(SUBSTITUTE(SUBSTITUTE(SUBSTITUTE(SUBSTITUTE(SUBSTITUTE(SUBSTITUTE(SUBSTITUTE(SUBSTITUTE(SUBSTITUTE(SUBSTITUTE(SUBSTITUTE(SUBSTITUTE(TRIM($B2079&amp;""),CHAR(10)," "),CHAR(13)," "),"."," "),";"," "),","," "),"/"," "),"+"," "),"-"," "),"  "," "),"  "," "),"  "," "),"  "," "),"  "," "),"  "," "))," ","|")&amp;"|")</f>
        <v/>
      </c>
      <c r="AD2079">
        <f>TRIM($I2079&amp;"")</f>
        <v/>
      </c>
    </row>
    <row r="2080" ht="24" customHeight="1">
      <c r="A2080" s="9" t="n">
        <v>46209</v>
      </c>
      <c r="B2080" s="14" t="inlineStr">
        <is>
          <t>10200,10202,10205</t>
        </is>
      </c>
      <c r="C2080" s="14" t="n"/>
      <c r="D2080" s="14" t="inlineStr">
        <is>
          <t>6 PINTURA UV</t>
        </is>
      </c>
      <c r="E2080" s="14" t="inlineStr">
        <is>
          <t>20020005</t>
        </is>
      </c>
      <c r="F2080" s="14" t="inlineStr">
        <is>
          <t>(5) FECHAMENTO IV 453X327X12 MDF - BASE DUBAI</t>
        </is>
      </c>
      <c r="G2080" s="14" t="inlineStr">
        <is>
          <t>6 PINTURA UV</t>
        </is>
      </c>
      <c r="H2080" s="14" t="inlineStr">
        <is>
          <t>6 PINTURA UV</t>
        </is>
      </c>
      <c r="I2080" s="9" t="inlineStr">
        <is>
          <t>6 PINTURA UV</t>
        </is>
      </c>
      <c r="J2080" s="9" t="n">
        <v>6</v>
      </c>
      <c r="K2080" s="14">
        <f>IF($E2080="","",IFERROR(INDEX('01_Cad_Pecas'!$H$2:$H$5000,MATCH($E2080,'01_Cad_Pecas'!$D$2:$D$5000,0)),IFERROR(INDEX('01_Cad_Pecas'!$H$2:$H$5000,MATCH(VALUE($E2080),'01_Cad_Pecas'!$D$2:$D$5000,0)),"")))</f>
        <v/>
      </c>
      <c r="L2080" s="14">
        <f>IF($E2080="","",IFERROR(INDEX('01_Cad_Pecas'!$I$2:$I$5000,MATCH($E2080,'01_Cad_Pecas'!$D$2:$D$5000,0)),IFERROR(INDEX('01_Cad_Pecas'!$I$2:$I$5000,MATCH(VALUE($E2080),'01_Cad_Pecas'!$D$2:$D$5000,0)),"")))</f>
        <v/>
      </c>
      <c r="M2080" s="14">
        <f>IF(OR($J2080="",$L2080=""),"",IF($K2080="",0,$K2080)+$J2080*$L2080)</f>
        <v/>
      </c>
      <c r="N2080" s="14" t="n">
        <v>46209</v>
      </c>
      <c r="O2080" s="14" t="n">
        <v>6</v>
      </c>
      <c r="P2080" s="14" t="n"/>
      <c r="Q2080" s="14" t="n"/>
      <c r="R2080" s="14" t="n"/>
      <c r="S2080" s="14" t="n"/>
      <c r="T2080" s="14">
        <f>IF(OR($J2080="",$O2080=""),"",$O2080/$J2080)</f>
        <v/>
      </c>
      <c r="U2080" s="14" t="inlineStr">
        <is>
          <t>Concluído</t>
        </is>
      </c>
      <c r="V2080" s="14" t="n"/>
      <c r="W2080" s="14" t="n"/>
      <c r="X2080" s="14" t="n"/>
      <c r="Y2080" s="14" t="n"/>
      <c r="Z2080" s="14" t="n"/>
      <c r="AA2080" s="11" t="n"/>
      <c r="AB2080" s="14">
        <f>B2080&amp;"|"&amp;I2080</f>
        <v/>
      </c>
      <c r="AC2080">
        <f>IF($B2080="","","|"&amp;SUBSTITUTE(TRIM(SUBSTITUTE(SUBSTITUTE(SUBSTITUTE(SUBSTITUTE(SUBSTITUTE(SUBSTITUTE(SUBSTITUTE(SUBSTITUTE(SUBSTITUTE(SUBSTITUTE(SUBSTITUTE(SUBSTITUTE(SUBSTITUTE(SUBSTITUTE(TRIM($B2080&amp;""),CHAR(10)," "),CHAR(13)," "),"."," "),";"," "),","," "),"/"," "),"+"," "),"-"," "),"  "," "),"  "," "),"  "," "),"  "," "),"  "," "),"  "," "))," ","|")&amp;"|")</f>
        <v/>
      </c>
      <c r="AD2080">
        <f>TRIM($I2080&amp;"")</f>
        <v/>
      </c>
    </row>
    <row r="2081" ht="24" customHeight="1">
      <c r="A2081" s="9" t="n">
        <v>46209</v>
      </c>
      <c r="B2081" s="14" t="inlineStr">
        <is>
          <t>10200,10202,10205</t>
        </is>
      </c>
      <c r="C2081" s="14" t="n"/>
      <c r="D2081" s="14" t="inlineStr">
        <is>
          <t>6 PINTURA UV</t>
        </is>
      </c>
      <c r="E2081" s="14" t="inlineStr">
        <is>
          <t>30080009</t>
        </is>
      </c>
      <c r="F2081" s="14" t="inlineStr">
        <is>
          <t>(4) MOLDURA 1360X680X12 MDF - MESA AMST. 1,36X1,36</t>
        </is>
      </c>
      <c r="G2081" s="14" t="inlineStr">
        <is>
          <t>6 PINTURA UV</t>
        </is>
      </c>
      <c r="H2081" s="14" t="inlineStr">
        <is>
          <t>6 PINTURA UV</t>
        </is>
      </c>
      <c r="I2081" s="9" t="inlineStr">
        <is>
          <t>6 PINTURA UV</t>
        </is>
      </c>
      <c r="J2081" s="9" t="n">
        <v>4</v>
      </c>
      <c r="K2081" s="14">
        <f>IF($E2081="","",IFERROR(INDEX('01_Cad_Pecas'!$H$2:$H$5000,MATCH($E2081,'01_Cad_Pecas'!$D$2:$D$5000,0)),IFERROR(INDEX('01_Cad_Pecas'!$H$2:$H$5000,MATCH(VALUE($E2081),'01_Cad_Pecas'!$D$2:$D$5000,0)),"")))</f>
        <v/>
      </c>
      <c r="L2081" s="14">
        <f>IF($E2081="","",IFERROR(INDEX('01_Cad_Pecas'!$I$2:$I$5000,MATCH($E2081,'01_Cad_Pecas'!$D$2:$D$5000,0)),IFERROR(INDEX('01_Cad_Pecas'!$I$2:$I$5000,MATCH(VALUE($E2081),'01_Cad_Pecas'!$D$2:$D$5000,0)),"")))</f>
        <v/>
      </c>
      <c r="M2081" s="14">
        <f>IF(OR($J2081="",$L2081=""),"",IF($K2081="",0,$K2081)+$J2081*$L2081)</f>
        <v/>
      </c>
      <c r="N2081" s="14" t="n">
        <v>46209</v>
      </c>
      <c r="O2081" s="14" t="n">
        <v>4</v>
      </c>
      <c r="P2081" s="14" t="n"/>
      <c r="Q2081" s="14" t="n"/>
      <c r="R2081" s="14" t="n"/>
      <c r="S2081" s="14" t="n"/>
      <c r="T2081" s="14">
        <f>IF(OR($J2081="",$O2081=""),"",$O2081/$J2081)</f>
        <v/>
      </c>
      <c r="U2081" s="14" t="inlineStr">
        <is>
          <t>Concluído</t>
        </is>
      </c>
      <c r="V2081" s="14" t="n"/>
      <c r="W2081" s="14" t="n"/>
      <c r="X2081" s="14" t="n"/>
      <c r="Y2081" s="14" t="n"/>
      <c r="Z2081" s="14" t="n"/>
      <c r="AA2081" s="11" t="n"/>
      <c r="AB2081" s="14">
        <f>B2081&amp;"|"&amp;I2081</f>
        <v/>
      </c>
      <c r="AC2081">
        <f>IF($B2081="","","|"&amp;SUBSTITUTE(TRIM(SUBSTITUTE(SUBSTITUTE(SUBSTITUTE(SUBSTITUTE(SUBSTITUTE(SUBSTITUTE(SUBSTITUTE(SUBSTITUTE(SUBSTITUTE(SUBSTITUTE(SUBSTITUTE(SUBSTITUTE(SUBSTITUTE(SUBSTITUTE(TRIM($B2081&amp;""),CHAR(10)," "),CHAR(13)," "),"."," "),";"," "),","," "),"/"," "),"+"," "),"-"," "),"  "," "),"  "," "),"  "," "),"  "," "),"  "," "),"  "," "))," ","|")&amp;"|")</f>
        <v/>
      </c>
      <c r="AD2081">
        <f>TRIM($I2081&amp;"")</f>
        <v/>
      </c>
    </row>
    <row r="2082" ht="24" customHeight="1">
      <c r="A2082" s="9" t="n">
        <v>46209</v>
      </c>
      <c r="B2082" s="14" t="inlineStr">
        <is>
          <t>10200,10202,10205</t>
        </is>
      </c>
      <c r="C2082" s="14" t="n"/>
      <c r="D2082" s="14" t="inlineStr">
        <is>
          <t>6 PINTURA UV</t>
        </is>
      </c>
      <c r="E2082" s="14" t="inlineStr">
        <is>
          <t>30081507</t>
        </is>
      </c>
      <c r="F2082" s="14" t="inlineStr">
        <is>
          <t>(2)PRATO MENOR 582X582X12 MDF-MESA ANCARA /AMSTERD</t>
        </is>
      </c>
      <c r="G2082" s="14" t="inlineStr">
        <is>
          <t>6 PINTURA UV</t>
        </is>
      </c>
      <c r="H2082" s="14" t="inlineStr">
        <is>
          <t>6 PINTURA UV</t>
        </is>
      </c>
      <c r="I2082" s="9" t="inlineStr">
        <is>
          <t>6 PINTURA UV</t>
        </is>
      </c>
      <c r="J2082" s="9" t="n">
        <v>1</v>
      </c>
      <c r="K2082" s="14">
        <f>IF($E2082="","",IFERROR(INDEX('01_Cad_Pecas'!$H$2:$H$5000,MATCH($E2082,'01_Cad_Pecas'!$D$2:$D$5000,0)),IFERROR(INDEX('01_Cad_Pecas'!$H$2:$H$5000,MATCH(VALUE($E2082),'01_Cad_Pecas'!$D$2:$D$5000,0)),"")))</f>
        <v/>
      </c>
      <c r="L2082" s="14">
        <f>IF($E2082="","",IFERROR(INDEX('01_Cad_Pecas'!$I$2:$I$5000,MATCH($E2082,'01_Cad_Pecas'!$D$2:$D$5000,0)),IFERROR(INDEX('01_Cad_Pecas'!$I$2:$I$5000,MATCH(VALUE($E2082),'01_Cad_Pecas'!$D$2:$D$5000,0)),"")))</f>
        <v/>
      </c>
      <c r="M2082" s="14">
        <f>IF(OR($J2082="",$L2082=""),"",IF($K2082="",0,$K2082)+$J2082*$L2082)</f>
        <v/>
      </c>
      <c r="N2082" s="14" t="n">
        <v>46209</v>
      </c>
      <c r="O2082" s="14" t="n">
        <v>1</v>
      </c>
      <c r="P2082" s="14" t="n"/>
      <c r="Q2082" s="14" t="n"/>
      <c r="R2082" s="14" t="n"/>
      <c r="S2082" s="14" t="n"/>
      <c r="T2082" s="14">
        <f>IF(OR($J2082="",$O2082=""),"",$O2082/$J2082)</f>
        <v/>
      </c>
      <c r="U2082" s="14" t="inlineStr">
        <is>
          <t>Concluído</t>
        </is>
      </c>
      <c r="V2082" s="14" t="n"/>
      <c r="W2082" s="14" t="n"/>
      <c r="X2082" s="14" t="n"/>
      <c r="Y2082" s="14" t="n"/>
      <c r="Z2082" s="14" t="n"/>
      <c r="AA2082" s="11" t="n"/>
      <c r="AB2082" s="14">
        <f>B2082&amp;"|"&amp;I2082</f>
        <v/>
      </c>
      <c r="AC2082">
        <f>IF($B2082="","","|"&amp;SUBSTITUTE(TRIM(SUBSTITUTE(SUBSTITUTE(SUBSTITUTE(SUBSTITUTE(SUBSTITUTE(SUBSTITUTE(SUBSTITUTE(SUBSTITUTE(SUBSTITUTE(SUBSTITUTE(SUBSTITUTE(SUBSTITUTE(SUBSTITUTE(SUBSTITUTE(TRIM($B2082&amp;""),CHAR(10)," "),CHAR(13)," "),"."," "),";"," "),","," "),"/"," "),"+"," "),"-"," "),"  "," "),"  "," "),"  "," "),"  "," "),"  "," "),"  "," "))," ","|")&amp;"|")</f>
        <v/>
      </c>
      <c r="AD2082">
        <f>TRIM($I2082&amp;"")</f>
        <v/>
      </c>
    </row>
    <row r="2083" ht="24" customHeight="1">
      <c r="A2083" s="9" t="n">
        <v>46209</v>
      </c>
      <c r="B2083" s="14" t="inlineStr">
        <is>
          <t>10200,10202,10205</t>
        </is>
      </c>
      <c r="C2083" s="14" t="n"/>
      <c r="D2083" s="14" t="inlineStr">
        <is>
          <t>6 PINTURA UV</t>
        </is>
      </c>
      <c r="E2083" s="14" t="inlineStr">
        <is>
          <t>30081508</t>
        </is>
      </c>
      <c r="F2083" s="14" t="inlineStr">
        <is>
          <t>(3) PRATO MAIOR 664X664X12 MDF-MESA ANCARA/AMSTERD</t>
        </is>
      </c>
      <c r="G2083" s="14" t="inlineStr">
        <is>
          <t>6 PINTURA UV</t>
        </is>
      </c>
      <c r="H2083" s="14" t="inlineStr">
        <is>
          <t>6 PINTURA UV</t>
        </is>
      </c>
      <c r="I2083" s="9" t="inlineStr">
        <is>
          <t>6 PINTURA UV</t>
        </is>
      </c>
      <c r="J2083" s="9" t="n">
        <v>1</v>
      </c>
      <c r="K2083" s="14">
        <f>IF($E2083="","",IFERROR(INDEX('01_Cad_Pecas'!$H$2:$H$5000,MATCH($E2083,'01_Cad_Pecas'!$D$2:$D$5000,0)),IFERROR(INDEX('01_Cad_Pecas'!$H$2:$H$5000,MATCH(VALUE($E2083),'01_Cad_Pecas'!$D$2:$D$5000,0)),"")))</f>
        <v/>
      </c>
      <c r="L2083" s="14">
        <f>IF($E2083="","",IFERROR(INDEX('01_Cad_Pecas'!$I$2:$I$5000,MATCH($E2083,'01_Cad_Pecas'!$D$2:$D$5000,0)),IFERROR(INDEX('01_Cad_Pecas'!$I$2:$I$5000,MATCH(VALUE($E2083),'01_Cad_Pecas'!$D$2:$D$5000,0)),"")))</f>
        <v/>
      </c>
      <c r="M2083" s="14">
        <f>IF(OR($J2083="",$L2083=""),"",IF($K2083="",0,$K2083)+$J2083*$L2083)</f>
        <v/>
      </c>
      <c r="N2083" s="14" t="n">
        <v>46209</v>
      </c>
      <c r="O2083" s="14" t="n">
        <v>1</v>
      </c>
      <c r="P2083" s="14" t="n"/>
      <c r="Q2083" s="14" t="n"/>
      <c r="R2083" s="14" t="n"/>
      <c r="S2083" s="14" t="n"/>
      <c r="T2083" s="14">
        <f>IF(OR($J2083="",$O2083=""),"",$O2083/$J2083)</f>
        <v/>
      </c>
      <c r="U2083" s="14" t="inlineStr">
        <is>
          <t>Concluído</t>
        </is>
      </c>
      <c r="V2083" s="14" t="n"/>
      <c r="W2083" s="14" t="n"/>
      <c r="X2083" s="14" t="n"/>
      <c r="Y2083" s="14" t="n"/>
      <c r="Z2083" s="14" t="n"/>
      <c r="AA2083" s="11" t="n"/>
      <c r="AB2083" s="14">
        <f>B2083&amp;"|"&amp;I2083</f>
        <v/>
      </c>
      <c r="AC2083">
        <f>IF($B2083="","","|"&amp;SUBSTITUTE(TRIM(SUBSTITUTE(SUBSTITUTE(SUBSTITUTE(SUBSTITUTE(SUBSTITUTE(SUBSTITUTE(SUBSTITUTE(SUBSTITUTE(SUBSTITUTE(SUBSTITUTE(SUBSTITUTE(SUBSTITUTE(SUBSTITUTE(SUBSTITUTE(TRIM($B2083&amp;""),CHAR(10)," "),CHAR(13)," "),"."," "),";"," "),","," "),"/"," "),"+"," "),"-"," "),"  "," "),"  "," "),"  "," "),"  "," "),"  "," "),"  "," "))," ","|")&amp;"|")</f>
        <v/>
      </c>
      <c r="AD2083">
        <f>TRIM($I2083&amp;"")</f>
        <v/>
      </c>
    </row>
    <row r="2084" ht="24" customHeight="1">
      <c r="A2084" s="9" t="n">
        <v>46209</v>
      </c>
      <c r="B2084" s="14" t="inlineStr">
        <is>
          <t>10200,10202,10205</t>
        </is>
      </c>
      <c r="C2084" s="14" t="n"/>
      <c r="D2084" s="14" t="inlineStr">
        <is>
          <t>6 PINTURA UV</t>
        </is>
      </c>
      <c r="E2084" s="14" t="inlineStr">
        <is>
          <t>10050003</t>
        </is>
      </c>
      <c r="F2084" s="14" t="inlineStr">
        <is>
          <t>TOPO CAIXOTE MALAGA - 414X387X15 MDP</t>
        </is>
      </c>
      <c r="G2084" s="14" t="inlineStr">
        <is>
          <t>6 PINTURA UV</t>
        </is>
      </c>
      <c r="H2084" s="14" t="inlineStr">
        <is>
          <t>6 PINTURA UV</t>
        </is>
      </c>
      <c r="I2084" s="9" t="inlineStr">
        <is>
          <t>6 PINTURA UV</t>
        </is>
      </c>
      <c r="J2084" s="9" t="n">
        <v>2</v>
      </c>
      <c r="K2084" s="14">
        <f>IF($E2084="","",IFERROR(INDEX('01_Cad_Pecas'!$H$2:$H$5000,MATCH($E2084,'01_Cad_Pecas'!$D$2:$D$5000,0)),IFERROR(INDEX('01_Cad_Pecas'!$H$2:$H$5000,MATCH(VALUE($E2084),'01_Cad_Pecas'!$D$2:$D$5000,0)),"")))</f>
        <v/>
      </c>
      <c r="L2084" s="14">
        <f>IF($E2084="","",IFERROR(INDEX('01_Cad_Pecas'!$I$2:$I$5000,MATCH($E2084,'01_Cad_Pecas'!$D$2:$D$5000,0)),IFERROR(INDEX('01_Cad_Pecas'!$I$2:$I$5000,MATCH(VALUE($E2084),'01_Cad_Pecas'!$D$2:$D$5000,0)),"")))</f>
        <v/>
      </c>
      <c r="M2084" s="14">
        <f>IF(OR($J2084="",$L2084=""),"",IF($K2084="",0,$K2084)+$J2084*$L2084)</f>
        <v/>
      </c>
      <c r="N2084" s="14" t="n">
        <v>46209</v>
      </c>
      <c r="O2084" s="14" t="n">
        <v>2</v>
      </c>
      <c r="P2084" s="14" t="n"/>
      <c r="Q2084" s="14" t="n"/>
      <c r="R2084" s="14" t="n"/>
      <c r="S2084" s="14" t="n"/>
      <c r="T2084" s="14">
        <f>IF(OR($J2084="",$O2084=""),"",$O2084/$J2084)</f>
        <v/>
      </c>
      <c r="U2084" s="14" t="inlineStr">
        <is>
          <t>Concluído</t>
        </is>
      </c>
      <c r="V2084" s="14" t="n"/>
      <c r="W2084" s="14" t="n"/>
      <c r="X2084" s="14" t="n"/>
      <c r="Y2084" s="14" t="n"/>
      <c r="Z2084" s="14" t="n"/>
      <c r="AA2084" s="11" t="n"/>
      <c r="AB2084" s="14">
        <f>B2084&amp;"|"&amp;I2084</f>
        <v/>
      </c>
      <c r="AC2084">
        <f>IF($B2084="","","|"&amp;SUBSTITUTE(TRIM(SUBSTITUTE(SUBSTITUTE(SUBSTITUTE(SUBSTITUTE(SUBSTITUTE(SUBSTITUTE(SUBSTITUTE(SUBSTITUTE(SUBSTITUTE(SUBSTITUTE(SUBSTITUTE(SUBSTITUTE(SUBSTITUTE(SUBSTITUTE(TRIM($B2084&amp;""),CHAR(10)," "),CHAR(13)," "),"."," "),";"," "),","," "),"/"," "),"+"," "),"-"," "),"  "," "),"  "," "),"  "," "),"  "," "),"  "," "),"  "," "))," ","|")&amp;"|")</f>
        <v/>
      </c>
      <c r="AD2084">
        <f>TRIM($I2084&amp;"")</f>
        <v/>
      </c>
    </row>
    <row r="2085" ht="24" customHeight="1">
      <c r="A2085" s="9" t="n">
        <v>46209</v>
      </c>
      <c r="B2085" s="14" t="inlineStr">
        <is>
          <t>10200,10202,10205</t>
        </is>
      </c>
      <c r="C2085" s="14" t="n"/>
      <c r="D2085" s="14" t="inlineStr">
        <is>
          <t>6 PINTURA UV</t>
        </is>
      </c>
      <c r="E2085" s="14" t="inlineStr">
        <is>
          <t>10050004</t>
        </is>
      </c>
      <c r="F2085" s="14" t="inlineStr">
        <is>
          <t>LATERAL DIREITA CAIXOTE MALAGA - 412X385X15 MDP</t>
        </is>
      </c>
      <c r="G2085" s="14" t="inlineStr">
        <is>
          <t>6 PINTURA UV</t>
        </is>
      </c>
      <c r="H2085" s="14" t="inlineStr">
        <is>
          <t>6 PINTURA UV</t>
        </is>
      </c>
      <c r="I2085" s="9" t="inlineStr">
        <is>
          <t>6 PINTURA UV</t>
        </is>
      </c>
      <c r="J2085" s="9" t="n">
        <v>2</v>
      </c>
      <c r="K2085" s="14">
        <f>IF($E2085="","",IFERROR(INDEX('01_Cad_Pecas'!$H$2:$H$5000,MATCH($E2085,'01_Cad_Pecas'!$D$2:$D$5000,0)),IFERROR(INDEX('01_Cad_Pecas'!$H$2:$H$5000,MATCH(VALUE($E2085),'01_Cad_Pecas'!$D$2:$D$5000,0)),"")))</f>
        <v/>
      </c>
      <c r="L2085" s="14">
        <f>IF($E2085="","",IFERROR(INDEX('01_Cad_Pecas'!$I$2:$I$5000,MATCH($E2085,'01_Cad_Pecas'!$D$2:$D$5000,0)),IFERROR(INDEX('01_Cad_Pecas'!$I$2:$I$5000,MATCH(VALUE($E2085),'01_Cad_Pecas'!$D$2:$D$5000,0)),"")))</f>
        <v/>
      </c>
      <c r="M2085" s="14">
        <f>IF(OR($J2085="",$L2085=""),"",IF($K2085="",0,$K2085)+$J2085*$L2085)</f>
        <v/>
      </c>
      <c r="N2085" s="14" t="n">
        <v>46209</v>
      </c>
      <c r="O2085" s="14" t="n">
        <v>2</v>
      </c>
      <c r="P2085" s="14" t="n"/>
      <c r="Q2085" s="14" t="n"/>
      <c r="R2085" s="14" t="n"/>
      <c r="S2085" s="14" t="n"/>
      <c r="T2085" s="14">
        <f>IF(OR($J2085="",$O2085=""),"",$O2085/$J2085)</f>
        <v/>
      </c>
      <c r="U2085" s="14" t="inlineStr">
        <is>
          <t>Concluído</t>
        </is>
      </c>
      <c r="V2085" s="14" t="n"/>
      <c r="W2085" s="14" t="n"/>
      <c r="X2085" s="14" t="n"/>
      <c r="Y2085" s="14" t="n"/>
      <c r="Z2085" s="14" t="n"/>
      <c r="AA2085" s="11" t="n"/>
      <c r="AB2085" s="14">
        <f>B2085&amp;"|"&amp;I2085</f>
        <v/>
      </c>
      <c r="AC2085">
        <f>IF($B2085="","","|"&amp;SUBSTITUTE(TRIM(SUBSTITUTE(SUBSTITUTE(SUBSTITUTE(SUBSTITUTE(SUBSTITUTE(SUBSTITUTE(SUBSTITUTE(SUBSTITUTE(SUBSTITUTE(SUBSTITUTE(SUBSTITUTE(SUBSTITUTE(SUBSTITUTE(SUBSTITUTE(TRIM($B2085&amp;""),CHAR(10)," "),CHAR(13)," "),"."," "),";"," "),","," "),"/"," "),"+"," "),"-"," "),"  "," "),"  "," "),"  "," "),"  "," "),"  "," "),"  "," "))," ","|")&amp;"|")</f>
        <v/>
      </c>
      <c r="AD2085">
        <f>TRIM($I2085&amp;"")</f>
        <v/>
      </c>
    </row>
    <row r="2086" ht="24" customHeight="1">
      <c r="A2086" s="9" t="n">
        <v>46209</v>
      </c>
      <c r="B2086" s="14" t="inlineStr">
        <is>
          <t>10200,10202,10205</t>
        </is>
      </c>
      <c r="C2086" s="14" t="n"/>
      <c r="D2086" s="14" t="inlineStr">
        <is>
          <t>6 PINTURA UV</t>
        </is>
      </c>
      <c r="E2086" s="14" t="inlineStr">
        <is>
          <t>10050005</t>
        </is>
      </c>
      <c r="F2086" s="14" t="inlineStr">
        <is>
          <t>LATERAL ESQUERDA CAIXOTE MALAGA - 412X385X15 MDP</t>
        </is>
      </c>
      <c r="G2086" s="14" t="inlineStr">
        <is>
          <t>6 PINTURA UV</t>
        </is>
      </c>
      <c r="H2086" s="14" t="inlineStr">
        <is>
          <t>6 PINTURA UV</t>
        </is>
      </c>
      <c r="I2086" s="9" t="inlineStr">
        <is>
          <t>6 PINTURA UV</t>
        </is>
      </c>
      <c r="J2086" s="9" t="n">
        <v>2</v>
      </c>
      <c r="K2086" s="14">
        <f>IF($E2086="","",IFERROR(INDEX('01_Cad_Pecas'!$H$2:$H$5000,MATCH($E2086,'01_Cad_Pecas'!$D$2:$D$5000,0)),IFERROR(INDEX('01_Cad_Pecas'!$H$2:$H$5000,MATCH(VALUE($E2086),'01_Cad_Pecas'!$D$2:$D$5000,0)),"")))</f>
        <v/>
      </c>
      <c r="L2086" s="14">
        <f>IF($E2086="","",IFERROR(INDEX('01_Cad_Pecas'!$I$2:$I$5000,MATCH($E2086,'01_Cad_Pecas'!$D$2:$D$5000,0)),IFERROR(INDEX('01_Cad_Pecas'!$I$2:$I$5000,MATCH(VALUE($E2086),'01_Cad_Pecas'!$D$2:$D$5000,0)),"")))</f>
        <v/>
      </c>
      <c r="M2086" s="14">
        <f>IF(OR($J2086="",$L2086=""),"",IF($K2086="",0,$K2086)+$J2086*$L2086)</f>
        <v/>
      </c>
      <c r="N2086" s="14" t="n">
        <v>46209</v>
      </c>
      <c r="O2086" s="14" t="n">
        <v>2</v>
      </c>
      <c r="P2086" s="14" t="n"/>
      <c r="Q2086" s="14" t="n"/>
      <c r="R2086" s="14" t="n"/>
      <c r="S2086" s="14" t="n"/>
      <c r="T2086" s="14">
        <f>IF(OR($J2086="",$O2086=""),"",$O2086/$J2086)</f>
        <v/>
      </c>
      <c r="U2086" s="14" t="inlineStr">
        <is>
          <t>Concluído</t>
        </is>
      </c>
      <c r="V2086" s="14" t="n"/>
      <c r="W2086" s="14" t="n"/>
      <c r="X2086" s="14" t="n"/>
      <c r="Y2086" s="14" t="n"/>
      <c r="Z2086" s="14" t="n"/>
      <c r="AA2086" s="11" t="n"/>
      <c r="AB2086" s="14">
        <f>B2086&amp;"|"&amp;I2086</f>
        <v/>
      </c>
      <c r="AC2086">
        <f>IF($B2086="","","|"&amp;SUBSTITUTE(TRIM(SUBSTITUTE(SUBSTITUTE(SUBSTITUTE(SUBSTITUTE(SUBSTITUTE(SUBSTITUTE(SUBSTITUTE(SUBSTITUTE(SUBSTITUTE(SUBSTITUTE(SUBSTITUTE(SUBSTITUTE(SUBSTITUTE(SUBSTITUTE(TRIM($B2086&amp;""),CHAR(10)," "),CHAR(13)," "),"."," "),";"," "),","," "),"/"," "),"+"," "),"-"," "),"  "," "),"  "," "),"  "," "),"  "," "),"  "," "),"  "," "))," ","|")&amp;"|")</f>
        <v/>
      </c>
      <c r="AD2086">
        <f>TRIM($I2086&amp;"")</f>
        <v/>
      </c>
    </row>
    <row r="2087" ht="24" customHeight="1">
      <c r="A2087" s="9" t="n">
        <v>46209</v>
      </c>
      <c r="B2087" s="14" t="inlineStr">
        <is>
          <t>10200,10202,10205</t>
        </is>
      </c>
      <c r="C2087" s="14" t="n"/>
      <c r="D2087" s="14" t="inlineStr">
        <is>
          <t>6 PINTURA UV</t>
        </is>
      </c>
      <c r="E2087" s="14" t="inlineStr">
        <is>
          <t>10050006</t>
        </is>
      </c>
      <c r="F2087" s="14" t="inlineStr">
        <is>
          <t>BASE CAIXOTE MALAGA - 385X384X15 MDP</t>
        </is>
      </c>
      <c r="G2087" s="14" t="inlineStr">
        <is>
          <t>6 PINTURA UV</t>
        </is>
      </c>
      <c r="H2087" s="14" t="inlineStr">
        <is>
          <t>6 PINTURA UV</t>
        </is>
      </c>
      <c r="I2087" s="9" t="inlineStr">
        <is>
          <t>6 PINTURA UV</t>
        </is>
      </c>
      <c r="J2087" s="9" t="n">
        <v>2</v>
      </c>
      <c r="K2087" s="14">
        <f>IF($E2087="","",IFERROR(INDEX('01_Cad_Pecas'!$H$2:$H$5000,MATCH($E2087,'01_Cad_Pecas'!$D$2:$D$5000,0)),IFERROR(INDEX('01_Cad_Pecas'!$H$2:$H$5000,MATCH(VALUE($E2087),'01_Cad_Pecas'!$D$2:$D$5000,0)),"")))</f>
        <v/>
      </c>
      <c r="L2087" s="14">
        <f>IF($E2087="","",IFERROR(INDEX('01_Cad_Pecas'!$I$2:$I$5000,MATCH($E2087,'01_Cad_Pecas'!$D$2:$D$5000,0)),IFERROR(INDEX('01_Cad_Pecas'!$I$2:$I$5000,MATCH(VALUE($E2087),'01_Cad_Pecas'!$D$2:$D$5000,0)),"")))</f>
        <v/>
      </c>
      <c r="M2087" s="14">
        <f>IF(OR($J2087="",$L2087=""),"",IF($K2087="",0,$K2087)+$J2087*$L2087)</f>
        <v/>
      </c>
      <c r="N2087" s="14" t="n">
        <v>46209</v>
      </c>
      <c r="O2087" s="14" t="n">
        <v>2</v>
      </c>
      <c r="P2087" s="14" t="n"/>
      <c r="Q2087" s="14" t="n"/>
      <c r="R2087" s="14" t="n"/>
      <c r="S2087" s="14" t="n"/>
      <c r="T2087" s="14">
        <f>IF(OR($J2087="",$O2087=""),"",$O2087/$J2087)</f>
        <v/>
      </c>
      <c r="U2087" s="14" t="inlineStr">
        <is>
          <t>Concluído</t>
        </is>
      </c>
      <c r="V2087" s="14" t="n"/>
      <c r="W2087" s="14" t="n"/>
      <c r="X2087" s="14" t="n"/>
      <c r="Y2087" s="14" t="n"/>
      <c r="Z2087" s="14" t="n"/>
      <c r="AA2087" s="11" t="n"/>
      <c r="AB2087" s="14">
        <f>B2087&amp;"|"&amp;I2087</f>
        <v/>
      </c>
      <c r="AC2087">
        <f>IF($B2087="","","|"&amp;SUBSTITUTE(TRIM(SUBSTITUTE(SUBSTITUTE(SUBSTITUTE(SUBSTITUTE(SUBSTITUTE(SUBSTITUTE(SUBSTITUTE(SUBSTITUTE(SUBSTITUTE(SUBSTITUTE(SUBSTITUTE(SUBSTITUTE(SUBSTITUTE(SUBSTITUTE(TRIM($B2087&amp;""),CHAR(10)," "),CHAR(13)," "),"."," "),";"," "),","," "),"/"," "),"+"," "),"-"," "),"  "," "),"  "," "),"  "," "),"  "," "),"  "," "),"  "," "))," ","|")&amp;"|")</f>
        <v/>
      </c>
      <c r="AD2087">
        <f>TRIM($I2087&amp;"")</f>
        <v/>
      </c>
    </row>
    <row r="2088" ht="24" customHeight="1">
      <c r="A2088" s="9" t="n">
        <v>46209</v>
      </c>
      <c r="B2088" s="14" t="inlineStr">
        <is>
          <t>10200,10202,10205</t>
        </is>
      </c>
      <c r="C2088" s="14" t="n"/>
      <c r="D2088" s="14" t="inlineStr">
        <is>
          <t>6 PINTURA UV</t>
        </is>
      </c>
      <c r="E2088" s="14" t="inlineStr">
        <is>
          <t>10050011</t>
        </is>
      </c>
      <c r="F2088" s="14" t="inlineStr">
        <is>
          <t>FRENTE GAVETA MALAGA - 408X204X15 MDP</t>
        </is>
      </c>
      <c r="G2088" s="14" t="inlineStr">
        <is>
          <t>6 PINTURA UV</t>
        </is>
      </c>
      <c r="H2088" s="14" t="inlineStr">
        <is>
          <t>6 PINTURA UV</t>
        </is>
      </c>
      <c r="I2088" s="9" t="inlineStr">
        <is>
          <t>6 PINTURA UV</t>
        </is>
      </c>
      <c r="J2088" s="9" t="n">
        <v>4</v>
      </c>
      <c r="K2088" s="14">
        <f>IF($E2088="","",IFERROR(INDEX('01_Cad_Pecas'!$H$2:$H$5000,MATCH($E2088,'01_Cad_Pecas'!$D$2:$D$5000,0)),IFERROR(INDEX('01_Cad_Pecas'!$H$2:$H$5000,MATCH(VALUE($E2088),'01_Cad_Pecas'!$D$2:$D$5000,0)),"")))</f>
        <v/>
      </c>
      <c r="L2088" s="14">
        <f>IF($E2088="","",IFERROR(INDEX('01_Cad_Pecas'!$I$2:$I$5000,MATCH($E2088,'01_Cad_Pecas'!$D$2:$D$5000,0)),IFERROR(INDEX('01_Cad_Pecas'!$I$2:$I$5000,MATCH(VALUE($E2088),'01_Cad_Pecas'!$D$2:$D$5000,0)),"")))</f>
        <v/>
      </c>
      <c r="M2088" s="14">
        <f>IF(OR($J2088="",$L2088=""),"",IF($K2088="",0,$K2088)+$J2088*$L2088)</f>
        <v/>
      </c>
      <c r="N2088" s="14" t="n">
        <v>46209</v>
      </c>
      <c r="O2088" s="14" t="n">
        <v>4</v>
      </c>
      <c r="P2088" s="14" t="n"/>
      <c r="Q2088" s="14" t="n"/>
      <c r="R2088" s="14" t="n"/>
      <c r="S2088" s="14" t="n"/>
      <c r="T2088" s="14">
        <f>IF(OR($J2088="",$O2088=""),"",$O2088/$J2088)</f>
        <v/>
      </c>
      <c r="U2088" s="14" t="inlineStr">
        <is>
          <t>Concluído</t>
        </is>
      </c>
      <c r="V2088" s="14" t="n"/>
      <c r="W2088" s="14" t="n"/>
      <c r="X2088" s="14" t="n"/>
      <c r="Y2088" s="14" t="n"/>
      <c r="Z2088" s="14" t="n"/>
      <c r="AA2088" s="11" t="n"/>
      <c r="AB2088" s="14">
        <f>B2088&amp;"|"&amp;I2088</f>
        <v/>
      </c>
      <c r="AC2088">
        <f>IF($B2088="","","|"&amp;SUBSTITUTE(TRIM(SUBSTITUTE(SUBSTITUTE(SUBSTITUTE(SUBSTITUTE(SUBSTITUTE(SUBSTITUTE(SUBSTITUTE(SUBSTITUTE(SUBSTITUTE(SUBSTITUTE(SUBSTITUTE(SUBSTITUTE(SUBSTITUTE(SUBSTITUTE(TRIM($B2088&amp;""),CHAR(10)," "),CHAR(13)," "),"."," "),";"," "),","," "),"/"," "),"+"," "),"-"," "),"  "," "),"  "," "),"  "," "),"  "," "),"  "," "),"  "," "))," ","|")&amp;"|")</f>
        <v/>
      </c>
      <c r="AD2088">
        <f>TRIM($I2088&amp;"")</f>
        <v/>
      </c>
    </row>
    <row r="2089" ht="24" customHeight="1">
      <c r="A2089" s="9" t="n">
        <v>46209</v>
      </c>
      <c r="B2089" s="14" t="inlineStr">
        <is>
          <t>10200,10202,10205</t>
        </is>
      </c>
      <c r="C2089" s="14" t="n"/>
      <c r="D2089" s="14" t="inlineStr">
        <is>
          <t>6 PINTURA UV</t>
        </is>
      </c>
      <c r="E2089" s="14" t="inlineStr">
        <is>
          <t>20020001</t>
        </is>
      </c>
      <c r="F2089" s="14" t="inlineStr">
        <is>
          <t>(1) LATERAL 1180X92X15 MDF - BASE DUBAI</t>
        </is>
      </c>
      <c r="G2089" s="14" t="inlineStr">
        <is>
          <t>6 PINTURA UV</t>
        </is>
      </c>
      <c r="H2089" s="14" t="inlineStr">
        <is>
          <t>6 PINTURA UV</t>
        </is>
      </c>
      <c r="I2089" s="9" t="inlineStr">
        <is>
          <t>6 PINTURA UV</t>
        </is>
      </c>
      <c r="J2089" s="9" t="n">
        <v>24</v>
      </c>
      <c r="K2089" s="14">
        <f>IF($E2089="","",IFERROR(INDEX('01_Cad_Pecas'!$H$2:$H$5000,MATCH($E2089,'01_Cad_Pecas'!$D$2:$D$5000,0)),IFERROR(INDEX('01_Cad_Pecas'!$H$2:$H$5000,MATCH(VALUE($E2089),'01_Cad_Pecas'!$D$2:$D$5000,0)),"")))</f>
        <v/>
      </c>
      <c r="L2089" s="14">
        <f>IF($E2089="","",IFERROR(INDEX('01_Cad_Pecas'!$I$2:$I$5000,MATCH($E2089,'01_Cad_Pecas'!$D$2:$D$5000,0)),IFERROR(INDEX('01_Cad_Pecas'!$I$2:$I$5000,MATCH(VALUE($E2089),'01_Cad_Pecas'!$D$2:$D$5000,0)),"")))</f>
        <v/>
      </c>
      <c r="M2089" s="14">
        <f>IF(OR($J2089="",$L2089=""),"",IF($K2089="",0,$K2089)+$J2089*$L2089)</f>
        <v/>
      </c>
      <c r="N2089" s="14" t="n">
        <v>46209</v>
      </c>
      <c r="O2089" s="14" t="n">
        <v>24</v>
      </c>
      <c r="P2089" s="14" t="n"/>
      <c r="Q2089" s="14" t="n"/>
      <c r="R2089" s="14" t="n"/>
      <c r="S2089" s="14" t="n"/>
      <c r="T2089" s="14">
        <f>IF(OR($J2089="",$O2089=""),"",$O2089/$J2089)</f>
        <v/>
      </c>
      <c r="U2089" s="14" t="inlineStr">
        <is>
          <t>Concluído</t>
        </is>
      </c>
      <c r="V2089" s="14" t="n"/>
      <c r="W2089" s="14" t="n"/>
      <c r="X2089" s="14" t="n"/>
      <c r="Y2089" s="14" t="n"/>
      <c r="Z2089" s="14" t="n"/>
      <c r="AA2089" s="11" t="n"/>
      <c r="AB2089" s="14">
        <f>B2089&amp;"|"&amp;I2089</f>
        <v/>
      </c>
      <c r="AC2089">
        <f>IF($B2089="","","|"&amp;SUBSTITUTE(TRIM(SUBSTITUTE(SUBSTITUTE(SUBSTITUTE(SUBSTITUTE(SUBSTITUTE(SUBSTITUTE(SUBSTITUTE(SUBSTITUTE(SUBSTITUTE(SUBSTITUTE(SUBSTITUTE(SUBSTITUTE(SUBSTITUTE(SUBSTITUTE(TRIM($B2089&amp;""),CHAR(10)," "),CHAR(13)," "),"."," "),";"," "),","," "),"/"," "),"+"," "),"-"," "),"  "," "),"  "," "),"  "," "),"  "," "),"  "," "),"  "," "))," ","|")&amp;"|")</f>
        <v/>
      </c>
      <c r="AD2089">
        <f>TRIM($I2089&amp;"")</f>
        <v/>
      </c>
    </row>
    <row r="2090" ht="24" customHeight="1">
      <c r="A2090" s="9" t="n">
        <v>46209</v>
      </c>
      <c r="B2090" s="14" t="inlineStr">
        <is>
          <t>10200,10202,10205</t>
        </is>
      </c>
      <c r="C2090" s="14" t="n"/>
      <c r="D2090" s="14" t="inlineStr">
        <is>
          <t>6 PINTURA UV</t>
        </is>
      </c>
      <c r="E2090" s="14" t="inlineStr">
        <is>
          <t>200306101</t>
        </is>
      </c>
      <c r="F2090" s="14" t="inlineStr">
        <is>
          <t>PE 790(800)X100X50 MDP - MESA GENOVA</t>
        </is>
      </c>
      <c r="G2090" s="14" t="inlineStr">
        <is>
          <t>6 PINTURA UV</t>
        </is>
      </c>
      <c r="H2090" s="14" t="inlineStr">
        <is>
          <t>6 PINTURA UV</t>
        </is>
      </c>
      <c r="I2090" s="9" t="inlineStr">
        <is>
          <t>6 PINTURA UV</t>
        </is>
      </c>
      <c r="J2090" s="9" t="n">
        <v>24</v>
      </c>
      <c r="K2090" s="14">
        <f>IF($E2090="","",IFERROR(INDEX('01_Cad_Pecas'!$H$2:$H$5000,MATCH($E2090,'01_Cad_Pecas'!$D$2:$D$5000,0)),IFERROR(INDEX('01_Cad_Pecas'!$H$2:$H$5000,MATCH(VALUE($E2090),'01_Cad_Pecas'!$D$2:$D$5000,0)),"")))</f>
        <v/>
      </c>
      <c r="L2090" s="14">
        <f>IF($E2090="","",IFERROR(INDEX('01_Cad_Pecas'!$I$2:$I$5000,MATCH($E2090,'01_Cad_Pecas'!$D$2:$D$5000,0)),IFERROR(INDEX('01_Cad_Pecas'!$I$2:$I$5000,MATCH(VALUE($E2090),'01_Cad_Pecas'!$D$2:$D$5000,0)),"")))</f>
        <v/>
      </c>
      <c r="M2090" s="14">
        <f>IF(OR($J2090="",$L2090=""),"",IF($K2090="",0,$K2090)+$J2090*$L2090)</f>
        <v/>
      </c>
      <c r="N2090" s="14" t="n">
        <v>46209</v>
      </c>
      <c r="O2090" s="14" t="n">
        <v>24</v>
      </c>
      <c r="P2090" s="14" t="n"/>
      <c r="Q2090" s="14" t="n"/>
      <c r="R2090" s="14" t="n"/>
      <c r="S2090" s="14" t="n"/>
      <c r="T2090" s="14">
        <f>IF(OR($J2090="",$O2090=""),"",$O2090/$J2090)</f>
        <v/>
      </c>
      <c r="U2090" s="14" t="inlineStr">
        <is>
          <t>Concluído</t>
        </is>
      </c>
      <c r="V2090" s="14" t="n"/>
      <c r="W2090" s="14" t="n"/>
      <c r="X2090" s="14" t="n"/>
      <c r="Y2090" s="14" t="n"/>
      <c r="Z2090" s="14" t="n"/>
      <c r="AA2090" s="11" t="n"/>
      <c r="AB2090" s="14">
        <f>B2090&amp;"|"&amp;I2090</f>
        <v/>
      </c>
      <c r="AC2090">
        <f>IF($B2090="","","|"&amp;SUBSTITUTE(TRIM(SUBSTITUTE(SUBSTITUTE(SUBSTITUTE(SUBSTITUTE(SUBSTITUTE(SUBSTITUTE(SUBSTITUTE(SUBSTITUTE(SUBSTITUTE(SUBSTITUTE(SUBSTITUTE(SUBSTITUTE(SUBSTITUTE(SUBSTITUTE(TRIM($B2090&amp;""),CHAR(10)," "),CHAR(13)," "),"."," "),";"," "),","," "),"/"," "),"+"," "),"-"," "),"  "," "),"  "," "),"  "," "),"  "," "),"  "," "),"  "," "))," ","|")&amp;"|")</f>
        <v/>
      </c>
      <c r="AD2090">
        <f>TRIM($I2090&amp;"")</f>
        <v/>
      </c>
    </row>
    <row r="2091" ht="24" customHeight="1">
      <c r="A2091" s="9" t="n">
        <v>46209</v>
      </c>
      <c r="B2091" s="14" t="inlineStr">
        <is>
          <t>10200,10202,10205</t>
        </is>
      </c>
      <c r="C2091" s="14" t="n"/>
      <c r="D2091" s="14" t="inlineStr">
        <is>
          <t>6 PINTURA UV</t>
        </is>
      </c>
      <c r="E2091" s="14" t="inlineStr">
        <is>
          <t>200306102</t>
        </is>
      </c>
      <c r="F2091" s="14" t="inlineStr">
        <is>
          <t>BASE DOS PES 634(653)X95X50 MDP - MESA GENOVA</t>
        </is>
      </c>
      <c r="G2091" s="14" t="inlineStr">
        <is>
          <t>6 PINTURA UV</t>
        </is>
      </c>
      <c r="H2091" s="14" t="inlineStr">
        <is>
          <t>6 PINTURA UV</t>
        </is>
      </c>
      <c r="I2091" s="9" t="inlineStr">
        <is>
          <t>6 PINTURA UV</t>
        </is>
      </c>
      <c r="J2091" s="9" t="n">
        <v>12</v>
      </c>
      <c r="K2091" s="14">
        <f>IF($E2091="","",IFERROR(INDEX('01_Cad_Pecas'!$H$2:$H$5000,MATCH($E2091,'01_Cad_Pecas'!$D$2:$D$5000,0)),IFERROR(INDEX('01_Cad_Pecas'!$H$2:$H$5000,MATCH(VALUE($E2091),'01_Cad_Pecas'!$D$2:$D$5000,0)),"")))</f>
        <v/>
      </c>
      <c r="L2091" s="14">
        <f>IF($E2091="","",IFERROR(INDEX('01_Cad_Pecas'!$I$2:$I$5000,MATCH($E2091,'01_Cad_Pecas'!$D$2:$D$5000,0)),IFERROR(INDEX('01_Cad_Pecas'!$I$2:$I$5000,MATCH(VALUE($E2091),'01_Cad_Pecas'!$D$2:$D$5000,0)),"")))</f>
        <v/>
      </c>
      <c r="M2091" s="14">
        <f>IF(OR($J2091="",$L2091=""),"",IF($K2091="",0,$K2091)+$J2091*$L2091)</f>
        <v/>
      </c>
      <c r="N2091" s="14" t="n">
        <v>46209</v>
      </c>
      <c r="O2091" s="14" t="n">
        <v>12</v>
      </c>
      <c r="P2091" s="14" t="n"/>
      <c r="Q2091" s="14" t="n"/>
      <c r="R2091" s="14" t="n"/>
      <c r="S2091" s="14" t="n"/>
      <c r="T2091" s="14">
        <f>IF(OR($J2091="",$O2091=""),"",$O2091/$J2091)</f>
        <v/>
      </c>
      <c r="U2091" s="14" t="inlineStr">
        <is>
          <t>Concluído</t>
        </is>
      </c>
      <c r="V2091" s="14" t="n"/>
      <c r="W2091" s="14" t="n"/>
      <c r="X2091" s="14" t="n"/>
      <c r="Y2091" s="14" t="n"/>
      <c r="Z2091" s="14" t="n"/>
      <c r="AA2091" s="11" t="n"/>
      <c r="AB2091" s="14">
        <f>B2091&amp;"|"&amp;I2091</f>
        <v/>
      </c>
      <c r="AC2091">
        <f>IF($B2091="","","|"&amp;SUBSTITUTE(TRIM(SUBSTITUTE(SUBSTITUTE(SUBSTITUTE(SUBSTITUTE(SUBSTITUTE(SUBSTITUTE(SUBSTITUTE(SUBSTITUTE(SUBSTITUTE(SUBSTITUTE(SUBSTITUTE(SUBSTITUTE(SUBSTITUTE(SUBSTITUTE(TRIM($B2091&amp;""),CHAR(10)," "),CHAR(13)," "),"."," "),";"," "),","," "),"/"," "),"+"," "),"-"," "),"  "," "),"  "," "),"  "," "),"  "," "),"  "," "),"  "," "))," ","|")&amp;"|")</f>
        <v/>
      </c>
      <c r="AD2091">
        <f>TRIM($I2091&amp;"")</f>
        <v/>
      </c>
    </row>
    <row r="2092" ht="24" customHeight="1">
      <c r="A2092" s="9" t="n">
        <v>46209</v>
      </c>
      <c r="B2092" s="14" t="inlineStr">
        <is>
          <t>10200,10202,10205</t>
        </is>
      </c>
      <c r="C2092" s="14" t="n"/>
      <c r="D2092" s="14" t="inlineStr">
        <is>
          <t>6 PINTURA UV</t>
        </is>
      </c>
      <c r="E2092" s="14" t="inlineStr">
        <is>
          <t>200306103</t>
        </is>
      </c>
      <c r="F2092" s="14" t="inlineStr">
        <is>
          <t>TRAVESSA MENOR 393X120X18 MDF - MESA GENOVA</t>
        </is>
      </c>
      <c r="G2092" s="14" t="inlineStr">
        <is>
          <t>6 PINTURA UV</t>
        </is>
      </c>
      <c r="H2092" s="14" t="inlineStr">
        <is>
          <t>6 PINTURA UV</t>
        </is>
      </c>
      <c r="I2092" s="9" t="inlineStr">
        <is>
          <t>6 PINTURA UV</t>
        </is>
      </c>
      <c r="J2092" s="9" t="n">
        <v>12</v>
      </c>
      <c r="K2092" s="14">
        <f>IF($E2092="","",IFERROR(INDEX('01_Cad_Pecas'!$H$2:$H$5000,MATCH($E2092,'01_Cad_Pecas'!$D$2:$D$5000,0)),IFERROR(INDEX('01_Cad_Pecas'!$H$2:$H$5000,MATCH(VALUE($E2092),'01_Cad_Pecas'!$D$2:$D$5000,0)),"")))</f>
        <v/>
      </c>
      <c r="L2092" s="14">
        <f>IF($E2092="","",IFERROR(INDEX('01_Cad_Pecas'!$I$2:$I$5000,MATCH($E2092,'01_Cad_Pecas'!$D$2:$D$5000,0)),IFERROR(INDEX('01_Cad_Pecas'!$I$2:$I$5000,MATCH(VALUE($E2092),'01_Cad_Pecas'!$D$2:$D$5000,0)),"")))</f>
        <v/>
      </c>
      <c r="M2092" s="14">
        <f>IF(OR($J2092="",$L2092=""),"",IF($K2092="",0,$K2092)+$J2092*$L2092)</f>
        <v/>
      </c>
      <c r="N2092" s="14" t="n">
        <v>46211</v>
      </c>
      <c r="O2092" s="14" t="n">
        <v>12</v>
      </c>
      <c r="P2092" s="14" t="n"/>
      <c r="Q2092" s="14" t="n"/>
      <c r="R2092" s="14" t="n"/>
      <c r="S2092" s="14" t="n"/>
      <c r="T2092" s="14">
        <f>IF(OR($J2092="",$O2092=""),"",$O2092/$J2092)</f>
        <v/>
      </c>
      <c r="U2092" s="14" t="inlineStr">
        <is>
          <t>Concluído</t>
        </is>
      </c>
      <c r="V2092" s="14" t="n"/>
      <c r="W2092" s="14" t="n"/>
      <c r="X2092" s="14" t="n"/>
      <c r="Y2092" s="14" t="n"/>
      <c r="Z2092" s="14" t="n"/>
      <c r="AA2092" s="11" t="n"/>
      <c r="AB2092" s="14">
        <f>B2092&amp;"|"&amp;I2092</f>
        <v/>
      </c>
      <c r="AC2092">
        <f>IF($B2092="","","|"&amp;SUBSTITUTE(TRIM(SUBSTITUTE(SUBSTITUTE(SUBSTITUTE(SUBSTITUTE(SUBSTITUTE(SUBSTITUTE(SUBSTITUTE(SUBSTITUTE(SUBSTITUTE(SUBSTITUTE(SUBSTITUTE(SUBSTITUTE(SUBSTITUTE(SUBSTITUTE(TRIM($B2092&amp;""),CHAR(10)," "),CHAR(13)," "),"."," "),";"," "),","," "),"/"," "),"+"," "),"-"," "),"  "," "),"  "," "),"  "," "),"  "," "),"  "," "),"  "," "))," ","|")&amp;"|")</f>
        <v/>
      </c>
      <c r="AD2092">
        <f>TRIM($I2092&amp;"")</f>
        <v/>
      </c>
    </row>
    <row r="2093" ht="24" customHeight="1">
      <c r="A2093" s="9" t="n">
        <v>46209</v>
      </c>
      <c r="B2093" s="14" t="inlineStr">
        <is>
          <t>10200,10202,10205</t>
        </is>
      </c>
      <c r="C2093" s="14" t="n"/>
      <c r="D2093" s="14" t="inlineStr">
        <is>
          <t>6 PINTURA UV</t>
        </is>
      </c>
      <c r="E2093" s="14" t="inlineStr">
        <is>
          <t>200306104</t>
        </is>
      </c>
      <c r="F2093" s="14" t="inlineStr">
        <is>
          <t>TRAVESSA MAIOR 1000X120X18 MDF - MESA GENOVA</t>
        </is>
      </c>
      <c r="G2093" s="14" t="inlineStr">
        <is>
          <t>6 PINTURA UV</t>
        </is>
      </c>
      <c r="H2093" s="14" t="inlineStr">
        <is>
          <t>6 PINTURA UV</t>
        </is>
      </c>
      <c r="I2093" s="9" t="inlineStr">
        <is>
          <t>6 PINTURA UV</t>
        </is>
      </c>
      <c r="J2093" s="9" t="n">
        <v>8</v>
      </c>
      <c r="K2093" s="14">
        <f>IF($E2093="","",IFERROR(INDEX('01_Cad_Pecas'!$H$2:$H$5000,MATCH($E2093,'01_Cad_Pecas'!$D$2:$D$5000,0)),IFERROR(INDEX('01_Cad_Pecas'!$H$2:$H$5000,MATCH(VALUE($E2093),'01_Cad_Pecas'!$D$2:$D$5000,0)),"")))</f>
        <v/>
      </c>
      <c r="L2093" s="14">
        <f>IF($E2093="","",IFERROR(INDEX('01_Cad_Pecas'!$I$2:$I$5000,MATCH($E2093,'01_Cad_Pecas'!$D$2:$D$5000,0)),IFERROR(INDEX('01_Cad_Pecas'!$I$2:$I$5000,MATCH(VALUE($E2093),'01_Cad_Pecas'!$D$2:$D$5000,0)),"")))</f>
        <v/>
      </c>
      <c r="M2093" s="14">
        <f>IF(OR($J2093="",$L2093=""),"",IF($K2093="",0,$K2093)+$J2093*$L2093)</f>
        <v/>
      </c>
      <c r="N2093" s="14" t="n">
        <v>46211</v>
      </c>
      <c r="O2093" s="14" t="n">
        <v>8</v>
      </c>
      <c r="P2093" s="14" t="n"/>
      <c r="Q2093" s="14" t="n"/>
      <c r="R2093" s="14" t="n"/>
      <c r="S2093" s="14" t="n"/>
      <c r="T2093" s="14">
        <f>IF(OR($J2093="",$O2093=""),"",$O2093/$J2093)</f>
        <v/>
      </c>
      <c r="U2093" s="14" t="inlineStr">
        <is>
          <t>Concluído</t>
        </is>
      </c>
      <c r="V2093" s="14" t="n"/>
      <c r="W2093" s="14" t="n"/>
      <c r="X2093" s="14" t="n"/>
      <c r="Y2093" s="14" t="n"/>
      <c r="Z2093" s="14" t="n"/>
      <c r="AA2093" s="11" t="n"/>
      <c r="AB2093" s="14">
        <f>B2093&amp;"|"&amp;I2093</f>
        <v/>
      </c>
      <c r="AC2093">
        <f>IF($B2093="","","|"&amp;SUBSTITUTE(TRIM(SUBSTITUTE(SUBSTITUTE(SUBSTITUTE(SUBSTITUTE(SUBSTITUTE(SUBSTITUTE(SUBSTITUTE(SUBSTITUTE(SUBSTITUTE(SUBSTITUTE(SUBSTITUTE(SUBSTITUTE(SUBSTITUTE(SUBSTITUTE(TRIM($B2093&amp;""),CHAR(10)," "),CHAR(13)," "),"."," "),";"," "),","," "),"/"," "),"+"," "),"-"," "),"  "," "),"  "," "),"  "," "),"  "," "),"  "," "),"  "," "))," ","|")&amp;"|")</f>
        <v/>
      </c>
      <c r="AD2093">
        <f>TRIM($I2093&amp;"")</f>
        <v/>
      </c>
    </row>
    <row r="2094" ht="24" customHeight="1">
      <c r="A2094" s="9" t="n">
        <v>46209</v>
      </c>
      <c r="B2094" s="14" t="inlineStr">
        <is>
          <t>10200,10202,10205</t>
        </is>
      </c>
      <c r="C2094" s="14" t="n"/>
      <c r="D2094" s="14" t="inlineStr">
        <is>
          <t>6 PINTURA UV</t>
        </is>
      </c>
      <c r="E2094" s="14" t="inlineStr">
        <is>
          <t>200306204</t>
        </is>
      </c>
      <c r="F2094" s="14" t="inlineStr">
        <is>
          <t>TAMPO MONTADO 1600X900X45 MDF-TAMPO C/ENGROS R100</t>
        </is>
      </c>
      <c r="G2094" s="14" t="inlineStr">
        <is>
          <t>6 PINTURA UV</t>
        </is>
      </c>
      <c r="H2094" s="14" t="inlineStr">
        <is>
          <t>6 PINTURA UV</t>
        </is>
      </c>
      <c r="I2094" s="9" t="inlineStr">
        <is>
          <t>6 PINTURA UV</t>
        </is>
      </c>
      <c r="J2094" s="9" t="n">
        <v>1</v>
      </c>
      <c r="K2094" s="14">
        <f>IF($E2094="","",IFERROR(INDEX('01_Cad_Pecas'!$H$2:$H$5000,MATCH($E2094,'01_Cad_Pecas'!$D$2:$D$5000,0)),IFERROR(INDEX('01_Cad_Pecas'!$H$2:$H$5000,MATCH(VALUE($E2094),'01_Cad_Pecas'!$D$2:$D$5000,0)),"")))</f>
        <v/>
      </c>
      <c r="L2094" s="14">
        <f>IF($E2094="","",IFERROR(INDEX('01_Cad_Pecas'!$I$2:$I$5000,MATCH($E2094,'01_Cad_Pecas'!$D$2:$D$5000,0)),IFERROR(INDEX('01_Cad_Pecas'!$I$2:$I$5000,MATCH(VALUE($E2094),'01_Cad_Pecas'!$D$2:$D$5000,0)),"")))</f>
        <v/>
      </c>
      <c r="M2094" s="14">
        <f>IF(OR($J2094="",$L2094=""),"",IF($K2094="",0,$K2094)+$J2094*$L2094)</f>
        <v/>
      </c>
      <c r="N2094" s="14" t="n">
        <v>46211</v>
      </c>
      <c r="O2094" s="14" t="n">
        <v>1</v>
      </c>
      <c r="P2094" s="14" t="n"/>
      <c r="Q2094" s="14" t="n"/>
      <c r="R2094" s="14" t="n"/>
      <c r="S2094" s="14" t="n"/>
      <c r="T2094" s="14">
        <f>IF(OR($J2094="",$O2094=""),"",$O2094/$J2094)</f>
        <v/>
      </c>
      <c r="U2094" s="14" t="inlineStr">
        <is>
          <t>Concluído</t>
        </is>
      </c>
      <c r="V2094" s="14" t="n"/>
      <c r="W2094" s="14" t="n"/>
      <c r="X2094" s="14" t="n"/>
      <c r="Y2094" s="14" t="n"/>
      <c r="Z2094" s="14" t="n"/>
      <c r="AA2094" s="11" t="n"/>
      <c r="AB2094" s="14">
        <f>B2094&amp;"|"&amp;I2094</f>
        <v/>
      </c>
      <c r="AC2094">
        <f>IF($B2094="","","|"&amp;SUBSTITUTE(TRIM(SUBSTITUTE(SUBSTITUTE(SUBSTITUTE(SUBSTITUTE(SUBSTITUTE(SUBSTITUTE(SUBSTITUTE(SUBSTITUTE(SUBSTITUTE(SUBSTITUTE(SUBSTITUTE(SUBSTITUTE(SUBSTITUTE(SUBSTITUTE(TRIM($B2094&amp;""),CHAR(10)," "),CHAR(13)," "),"."," "),";"," "),","," "),"/"," "),"+"," "),"-"," "),"  "," "),"  "," "),"  "," "),"  "," "),"  "," "),"  "," "))," ","|")&amp;"|")</f>
        <v/>
      </c>
      <c r="AD2094">
        <f>TRIM($I2094&amp;"")</f>
        <v/>
      </c>
    </row>
    <row r="2095" ht="24" customHeight="1">
      <c r="A2095" s="9" t="n">
        <v>46209</v>
      </c>
      <c r="B2095" s="14" t="inlineStr">
        <is>
          <t>10200,10202,10205</t>
        </is>
      </c>
      <c r="C2095" s="14" t="n"/>
      <c r="D2095" s="14" t="inlineStr">
        <is>
          <t>6 PINTURA UV</t>
        </is>
      </c>
      <c r="E2095" s="14" t="inlineStr">
        <is>
          <t>200306205</t>
        </is>
      </c>
      <c r="F2095" s="14" t="inlineStr">
        <is>
          <t>TAMPO MTD 1600X900X45 MDF-TAMPO C/ENGROS R100 C/VD</t>
        </is>
      </c>
      <c r="G2095" s="14" t="inlineStr">
        <is>
          <t>6 PINTURA UV</t>
        </is>
      </c>
      <c r="H2095" s="14" t="inlineStr">
        <is>
          <t>6 PINTURA UV</t>
        </is>
      </c>
      <c r="I2095" s="9" t="inlineStr">
        <is>
          <t>6 PINTURA UV</t>
        </is>
      </c>
      <c r="J2095" s="9" t="n">
        <v>3</v>
      </c>
      <c r="K2095" s="14">
        <f>IF($E2095="","",IFERROR(INDEX('01_Cad_Pecas'!$H$2:$H$5000,MATCH($E2095,'01_Cad_Pecas'!$D$2:$D$5000,0)),IFERROR(INDEX('01_Cad_Pecas'!$H$2:$H$5000,MATCH(VALUE($E2095),'01_Cad_Pecas'!$D$2:$D$5000,0)),"")))</f>
        <v/>
      </c>
      <c r="L2095" s="14">
        <f>IF($E2095="","",IFERROR(INDEX('01_Cad_Pecas'!$I$2:$I$5000,MATCH($E2095,'01_Cad_Pecas'!$D$2:$D$5000,0)),IFERROR(INDEX('01_Cad_Pecas'!$I$2:$I$5000,MATCH(VALUE($E2095),'01_Cad_Pecas'!$D$2:$D$5000,0)),"")))</f>
        <v/>
      </c>
      <c r="M2095" s="14">
        <f>IF(OR($J2095="",$L2095=""),"",IF($K2095="",0,$K2095)+$J2095*$L2095)</f>
        <v/>
      </c>
      <c r="N2095" s="14" t="n">
        <v>46211</v>
      </c>
      <c r="O2095" s="14" t="n">
        <v>3</v>
      </c>
      <c r="P2095" s="14" t="n"/>
      <c r="Q2095" s="14" t="n"/>
      <c r="R2095" s="14" t="n"/>
      <c r="S2095" s="14" t="n"/>
      <c r="T2095" s="14">
        <f>IF(OR($J2095="",$O2095=""),"",$O2095/$J2095)</f>
        <v/>
      </c>
      <c r="U2095" s="14" t="inlineStr">
        <is>
          <t>Concluído</t>
        </is>
      </c>
      <c r="V2095" s="14" t="n"/>
      <c r="W2095" s="14" t="n"/>
      <c r="X2095" s="14" t="n"/>
      <c r="Y2095" s="14" t="n"/>
      <c r="Z2095" s="14" t="n"/>
      <c r="AA2095" s="11" t="n"/>
      <c r="AB2095" s="14">
        <f>B2095&amp;"|"&amp;I2095</f>
        <v/>
      </c>
      <c r="AC2095">
        <f>IF($B2095="","","|"&amp;SUBSTITUTE(TRIM(SUBSTITUTE(SUBSTITUTE(SUBSTITUTE(SUBSTITUTE(SUBSTITUTE(SUBSTITUTE(SUBSTITUTE(SUBSTITUTE(SUBSTITUTE(SUBSTITUTE(SUBSTITUTE(SUBSTITUTE(SUBSTITUTE(SUBSTITUTE(TRIM($B2095&amp;""),CHAR(10)," "),CHAR(13)," "),"."," "),";"," "),","," "),"/"," "),"+"," "),"-"," "),"  "," "),"  "," "),"  "," "),"  "," "),"  "," "),"  "," "))," ","|")&amp;"|")</f>
        <v/>
      </c>
      <c r="AD2095">
        <f>TRIM($I2095&amp;"")</f>
        <v/>
      </c>
    </row>
    <row r="2096" ht="24" customHeight="1">
      <c r="A2096" s="9" t="n">
        <v>46209</v>
      </c>
      <c r="B2096" s="14" t="inlineStr">
        <is>
          <t>10200,10202,10205</t>
        </is>
      </c>
      <c r="C2096" s="14" t="n"/>
      <c r="D2096" s="14" t="inlineStr">
        <is>
          <t>6 PINTURA UV</t>
        </is>
      </c>
      <c r="E2096" s="14" t="inlineStr">
        <is>
          <t>200308101</t>
        </is>
      </c>
      <c r="F2096" s="14" t="inlineStr">
        <is>
          <t>TRAVESSA 1200X120X18 MDF - MESA GENOVA 1,80</t>
        </is>
      </c>
      <c r="G2096" s="14" t="inlineStr">
        <is>
          <t>6 PINTURA UV</t>
        </is>
      </c>
      <c r="H2096" s="14" t="inlineStr">
        <is>
          <t>6 PINTURA UV</t>
        </is>
      </c>
      <c r="I2096" s="9" t="inlineStr">
        <is>
          <t>6 PINTURA UV</t>
        </is>
      </c>
      <c r="J2096" s="9" t="n">
        <v>4</v>
      </c>
      <c r="K2096" s="14">
        <f>IF($E2096="","",IFERROR(INDEX('01_Cad_Pecas'!$H$2:$H$5000,MATCH($E2096,'01_Cad_Pecas'!$D$2:$D$5000,0)),IFERROR(INDEX('01_Cad_Pecas'!$H$2:$H$5000,MATCH(VALUE($E2096),'01_Cad_Pecas'!$D$2:$D$5000,0)),"")))</f>
        <v/>
      </c>
      <c r="L2096" s="14">
        <f>IF($E2096="","",IFERROR(INDEX('01_Cad_Pecas'!$I$2:$I$5000,MATCH($E2096,'01_Cad_Pecas'!$D$2:$D$5000,0)),IFERROR(INDEX('01_Cad_Pecas'!$I$2:$I$5000,MATCH(VALUE($E2096),'01_Cad_Pecas'!$D$2:$D$5000,0)),"")))</f>
        <v/>
      </c>
      <c r="M2096" s="14">
        <f>IF(OR($J2096="",$L2096=""),"",IF($K2096="",0,$K2096)+$J2096*$L2096)</f>
        <v/>
      </c>
      <c r="N2096" s="14" t="n">
        <v>46211</v>
      </c>
      <c r="O2096" s="14" t="n">
        <v>4</v>
      </c>
      <c r="P2096" s="14" t="n"/>
      <c r="Q2096" s="14" t="n"/>
      <c r="R2096" s="14" t="n"/>
      <c r="S2096" s="14" t="n"/>
      <c r="T2096" s="14">
        <f>IF(OR($J2096="",$O2096=""),"",$O2096/$J2096)</f>
        <v/>
      </c>
      <c r="U2096" s="14" t="inlineStr">
        <is>
          <t>Concluído</t>
        </is>
      </c>
      <c r="V2096" s="14" t="n"/>
      <c r="W2096" s="14" t="n"/>
      <c r="X2096" s="14" t="n"/>
      <c r="Y2096" s="14" t="n"/>
      <c r="Z2096" s="14" t="n"/>
      <c r="AA2096" s="11" t="n"/>
      <c r="AB2096" s="14">
        <f>B2096&amp;"|"&amp;I2096</f>
        <v/>
      </c>
      <c r="AC2096">
        <f>IF($B2096="","","|"&amp;SUBSTITUTE(TRIM(SUBSTITUTE(SUBSTITUTE(SUBSTITUTE(SUBSTITUTE(SUBSTITUTE(SUBSTITUTE(SUBSTITUTE(SUBSTITUTE(SUBSTITUTE(SUBSTITUTE(SUBSTITUTE(SUBSTITUTE(SUBSTITUTE(SUBSTITUTE(TRIM($B2096&amp;""),CHAR(10)," "),CHAR(13)," "),"."," "),";"," "),","," "),"/"," "),"+"," "),"-"," "),"  "," "),"  "," "),"  "," "),"  "," "),"  "," "),"  "," "))," ","|")&amp;"|")</f>
        <v/>
      </c>
      <c r="AD2096">
        <f>TRIM($I2096&amp;"")</f>
        <v/>
      </c>
    </row>
    <row r="2097" ht="24" customHeight="1">
      <c r="A2097" s="9" t="n">
        <v>46209</v>
      </c>
      <c r="B2097" s="14" t="inlineStr">
        <is>
          <t>10200,10202,10205</t>
        </is>
      </c>
      <c r="C2097" s="14" t="n"/>
      <c r="D2097" s="14" t="inlineStr">
        <is>
          <t>6 PINTURA UV</t>
        </is>
      </c>
      <c r="E2097" s="14" t="inlineStr">
        <is>
          <t>200308204</t>
        </is>
      </c>
      <c r="F2097" s="14" t="inlineStr">
        <is>
          <t>TAMPO MONTADO 1800X900X45 MDF-TAMPO C/ENGROS R100</t>
        </is>
      </c>
      <c r="G2097" s="14" t="inlineStr">
        <is>
          <t>6 PINTURA UV</t>
        </is>
      </c>
      <c r="H2097" s="14" t="inlineStr">
        <is>
          <t>6 PINTURA UV</t>
        </is>
      </c>
      <c r="I2097" s="9" t="inlineStr">
        <is>
          <t>6 PINTURA UV</t>
        </is>
      </c>
      <c r="J2097" s="9" t="n">
        <v>1</v>
      </c>
      <c r="K2097" s="14">
        <f>IF($E2097="","",IFERROR(INDEX('01_Cad_Pecas'!$H$2:$H$5000,MATCH($E2097,'01_Cad_Pecas'!$D$2:$D$5000,0)),IFERROR(INDEX('01_Cad_Pecas'!$H$2:$H$5000,MATCH(VALUE($E2097),'01_Cad_Pecas'!$D$2:$D$5000,0)),"")))</f>
        <v/>
      </c>
      <c r="L2097" s="14">
        <f>IF($E2097="","",IFERROR(INDEX('01_Cad_Pecas'!$I$2:$I$5000,MATCH($E2097,'01_Cad_Pecas'!$D$2:$D$5000,0)),IFERROR(INDEX('01_Cad_Pecas'!$I$2:$I$5000,MATCH(VALUE($E2097),'01_Cad_Pecas'!$D$2:$D$5000,0)),"")))</f>
        <v/>
      </c>
      <c r="M2097" s="14">
        <f>IF(OR($J2097="",$L2097=""),"",IF($K2097="",0,$K2097)+$J2097*$L2097)</f>
        <v/>
      </c>
      <c r="N2097" s="14" t="n">
        <v>46211</v>
      </c>
      <c r="O2097" s="14" t="n">
        <v>1</v>
      </c>
      <c r="P2097" s="14" t="n"/>
      <c r="Q2097" s="14" t="n"/>
      <c r="R2097" s="14" t="n"/>
      <c r="S2097" s="14" t="n"/>
      <c r="T2097" s="14">
        <f>IF(OR($J2097="",$O2097=""),"",$O2097/$J2097)</f>
        <v/>
      </c>
      <c r="U2097" s="14" t="inlineStr">
        <is>
          <t>Concluído</t>
        </is>
      </c>
      <c r="V2097" s="14" t="n"/>
      <c r="W2097" s="14" t="n"/>
      <c r="X2097" s="14" t="n"/>
      <c r="Y2097" s="14" t="n"/>
      <c r="Z2097" s="14" t="n"/>
      <c r="AA2097" s="11" t="n"/>
      <c r="AB2097" s="14">
        <f>B2097&amp;"|"&amp;I2097</f>
        <v/>
      </c>
      <c r="AC2097">
        <f>IF($B2097="","","|"&amp;SUBSTITUTE(TRIM(SUBSTITUTE(SUBSTITUTE(SUBSTITUTE(SUBSTITUTE(SUBSTITUTE(SUBSTITUTE(SUBSTITUTE(SUBSTITUTE(SUBSTITUTE(SUBSTITUTE(SUBSTITUTE(SUBSTITUTE(SUBSTITUTE(SUBSTITUTE(TRIM($B2097&amp;""),CHAR(10)," "),CHAR(13)," "),"."," "),";"," "),","," "),"/"," "),"+"," "),"-"," "),"  "," "),"  "," "),"  "," "),"  "," "),"  "," "),"  "," "))," ","|")&amp;"|")</f>
        <v/>
      </c>
      <c r="AD2097">
        <f>TRIM($I2097&amp;"")</f>
        <v/>
      </c>
    </row>
    <row r="2098" ht="24" customHeight="1">
      <c r="A2098" s="9" t="n">
        <v>46209</v>
      </c>
      <c r="B2098" s="14" t="inlineStr">
        <is>
          <t>10200,10202,10205</t>
        </is>
      </c>
      <c r="C2098" s="14" t="n"/>
      <c r="D2098" s="14" t="inlineStr">
        <is>
          <t>6 PINTURA UV</t>
        </is>
      </c>
      <c r="E2098" s="14" t="inlineStr">
        <is>
          <t>200308205</t>
        </is>
      </c>
      <c r="F2098" s="14" t="inlineStr">
        <is>
          <t>TAMPO MTD 1800X900X45 MDF-TAMPO C/ENGROS R100 C/VD</t>
        </is>
      </c>
      <c r="G2098" s="14" t="inlineStr">
        <is>
          <t>6 PINTURA UV</t>
        </is>
      </c>
      <c r="H2098" s="14" t="inlineStr">
        <is>
          <t>6 PINTURA UV</t>
        </is>
      </c>
      <c r="I2098" s="9" t="inlineStr">
        <is>
          <t>6 PINTURA UV</t>
        </is>
      </c>
      <c r="J2098" s="9" t="n">
        <v>1</v>
      </c>
      <c r="K2098" s="14">
        <f>IF($E2098="","",IFERROR(INDEX('01_Cad_Pecas'!$H$2:$H$5000,MATCH($E2098,'01_Cad_Pecas'!$D$2:$D$5000,0)),IFERROR(INDEX('01_Cad_Pecas'!$H$2:$H$5000,MATCH(VALUE($E2098),'01_Cad_Pecas'!$D$2:$D$5000,0)),"")))</f>
        <v/>
      </c>
      <c r="L2098" s="14">
        <f>IF($E2098="","",IFERROR(INDEX('01_Cad_Pecas'!$I$2:$I$5000,MATCH($E2098,'01_Cad_Pecas'!$D$2:$D$5000,0)),IFERROR(INDEX('01_Cad_Pecas'!$I$2:$I$5000,MATCH(VALUE($E2098),'01_Cad_Pecas'!$D$2:$D$5000,0)),"")))</f>
        <v/>
      </c>
      <c r="M2098" s="14">
        <f>IF(OR($J2098="",$L2098=""),"",IF($K2098="",0,$K2098)+$J2098*$L2098)</f>
        <v/>
      </c>
      <c r="N2098" s="14" t="n">
        <v>46211</v>
      </c>
      <c r="O2098" s="14" t="n">
        <v>1</v>
      </c>
      <c r="P2098" s="14" t="n"/>
      <c r="Q2098" s="14" t="n"/>
      <c r="R2098" s="14" t="n"/>
      <c r="S2098" s="14" t="n"/>
      <c r="T2098" s="14">
        <f>IF(OR($J2098="",$O2098=""),"",$O2098/$J2098)</f>
        <v/>
      </c>
      <c r="U2098" s="14" t="inlineStr">
        <is>
          <t>Concluído</t>
        </is>
      </c>
      <c r="V2098" s="14" t="n"/>
      <c r="W2098" s="14" t="n"/>
      <c r="X2098" s="14" t="n"/>
      <c r="Y2098" s="14" t="n"/>
      <c r="Z2098" s="14" t="n"/>
      <c r="AA2098" s="11" t="n"/>
      <c r="AB2098" s="14">
        <f>B2098&amp;"|"&amp;I2098</f>
        <v/>
      </c>
      <c r="AC2098">
        <f>IF($B2098="","","|"&amp;SUBSTITUTE(TRIM(SUBSTITUTE(SUBSTITUTE(SUBSTITUTE(SUBSTITUTE(SUBSTITUTE(SUBSTITUTE(SUBSTITUTE(SUBSTITUTE(SUBSTITUTE(SUBSTITUTE(SUBSTITUTE(SUBSTITUTE(SUBSTITUTE(SUBSTITUTE(TRIM($B2098&amp;""),CHAR(10)," "),CHAR(13)," "),"."," "),";"," "),","," "),"/"," "),"+"," "),"-"," "),"  "," "),"  "," "),"  "," "),"  "," "),"  "," "),"  "," "))," ","|")&amp;"|")</f>
        <v/>
      </c>
      <c r="AD2098">
        <f>TRIM($I2098&amp;"")</f>
        <v/>
      </c>
    </row>
    <row r="2099" ht="24" customHeight="1">
      <c r="A2099" s="9" t="n">
        <v>46209</v>
      </c>
      <c r="B2099" s="14" t="inlineStr">
        <is>
          <t>10200,10202,10205</t>
        </is>
      </c>
      <c r="C2099" s="14" t="n"/>
      <c r="D2099" s="14" t="inlineStr">
        <is>
          <t>6 PINTURA UV</t>
        </is>
      </c>
      <c r="E2099" s="14" t="inlineStr">
        <is>
          <t>20031202</t>
        </is>
      </c>
      <c r="F2099" s="14" t="inlineStr">
        <is>
          <t>(4) PE MAIOR 800(818)X100(169)X15 MDF - NOVA YORK</t>
        </is>
      </c>
      <c r="G2099" s="14" t="inlineStr">
        <is>
          <t>6 PINTURA UV</t>
        </is>
      </c>
      <c r="H2099" s="14" t="inlineStr">
        <is>
          <t>6 PINTURA UV</t>
        </is>
      </c>
      <c r="I2099" s="9" t="inlineStr">
        <is>
          <t>6 PINTURA UV</t>
        </is>
      </c>
      <c r="J2099" s="9" t="n">
        <v>8</v>
      </c>
      <c r="K2099" s="14">
        <f>IF($E2099="","",IFERROR(INDEX('01_Cad_Pecas'!$H$2:$H$5000,MATCH($E2099,'01_Cad_Pecas'!$D$2:$D$5000,0)),IFERROR(INDEX('01_Cad_Pecas'!$H$2:$H$5000,MATCH(VALUE($E2099),'01_Cad_Pecas'!$D$2:$D$5000,0)),"")))</f>
        <v/>
      </c>
      <c r="L2099" s="14">
        <f>IF($E2099="","",IFERROR(INDEX('01_Cad_Pecas'!$I$2:$I$5000,MATCH($E2099,'01_Cad_Pecas'!$D$2:$D$5000,0)),IFERROR(INDEX('01_Cad_Pecas'!$I$2:$I$5000,MATCH(VALUE($E2099),'01_Cad_Pecas'!$D$2:$D$5000,0)),"")))</f>
        <v/>
      </c>
      <c r="M2099" s="14">
        <f>IF(OR($J2099="",$L2099=""),"",IF($K2099="",0,$K2099)+$J2099*$L2099)</f>
        <v/>
      </c>
      <c r="N2099" s="14" t="n">
        <v>46211</v>
      </c>
      <c r="O2099" s="14" t="n">
        <v>8</v>
      </c>
      <c r="P2099" s="14" t="n"/>
      <c r="Q2099" s="14" t="n"/>
      <c r="R2099" s="14" t="n"/>
      <c r="S2099" s="14" t="n"/>
      <c r="T2099" s="14">
        <f>IF(OR($J2099="",$O2099=""),"",$O2099/$J2099)</f>
        <v/>
      </c>
      <c r="U2099" s="14" t="inlineStr">
        <is>
          <t>Concluído</t>
        </is>
      </c>
      <c r="V2099" s="14" t="n"/>
      <c r="W2099" s="14" t="n"/>
      <c r="X2099" s="14" t="n"/>
      <c r="Y2099" s="14" t="n"/>
      <c r="Z2099" s="14" t="n"/>
      <c r="AA2099" s="11" t="n"/>
      <c r="AB2099" s="14">
        <f>B2099&amp;"|"&amp;I2099</f>
        <v/>
      </c>
      <c r="AC2099">
        <f>IF($B2099="","","|"&amp;SUBSTITUTE(TRIM(SUBSTITUTE(SUBSTITUTE(SUBSTITUTE(SUBSTITUTE(SUBSTITUTE(SUBSTITUTE(SUBSTITUTE(SUBSTITUTE(SUBSTITUTE(SUBSTITUTE(SUBSTITUTE(SUBSTITUTE(SUBSTITUTE(SUBSTITUTE(TRIM($B2099&amp;""),CHAR(10)," "),CHAR(13)," "),"."," "),";"," "),","," "),"/"," "),"+"," "),"-"," "),"  "," "),"  "," "),"  "," "),"  "," "),"  "," "),"  "," "))," ","|")&amp;"|")</f>
        <v/>
      </c>
      <c r="AD2099">
        <f>TRIM($I2099&amp;"")</f>
        <v/>
      </c>
    </row>
    <row r="2100" ht="24" customHeight="1">
      <c r="A2100" s="9" t="n">
        <v>46209</v>
      </c>
      <c r="B2100" s="14" t="inlineStr">
        <is>
          <t>10200,10202,10205</t>
        </is>
      </c>
      <c r="C2100" s="14" t="n"/>
      <c r="D2100" s="14" t="inlineStr">
        <is>
          <t>6 PINTURA UV</t>
        </is>
      </c>
      <c r="E2100" s="14" t="inlineStr">
        <is>
          <t>20031203</t>
        </is>
      </c>
      <c r="F2100" s="14" t="inlineStr">
        <is>
          <t>(5) PE MENOR 800(818)X84(138)X15 MDF - NOVA YORK</t>
        </is>
      </c>
      <c r="G2100" s="14" t="inlineStr">
        <is>
          <t>6 PINTURA UV</t>
        </is>
      </c>
      <c r="H2100" s="14" t="inlineStr">
        <is>
          <t>6 PINTURA UV</t>
        </is>
      </c>
      <c r="I2100" s="9" t="inlineStr">
        <is>
          <t>6 PINTURA UV</t>
        </is>
      </c>
      <c r="J2100" s="9" t="n">
        <v>8</v>
      </c>
      <c r="K2100" s="14">
        <f>IF($E2100="","",IFERROR(INDEX('01_Cad_Pecas'!$H$2:$H$5000,MATCH($E2100,'01_Cad_Pecas'!$D$2:$D$5000,0)),IFERROR(INDEX('01_Cad_Pecas'!$H$2:$H$5000,MATCH(VALUE($E2100),'01_Cad_Pecas'!$D$2:$D$5000,0)),"")))</f>
        <v/>
      </c>
      <c r="L2100" s="14">
        <f>IF($E2100="","",IFERROR(INDEX('01_Cad_Pecas'!$I$2:$I$5000,MATCH($E2100,'01_Cad_Pecas'!$D$2:$D$5000,0)),IFERROR(INDEX('01_Cad_Pecas'!$I$2:$I$5000,MATCH(VALUE($E2100),'01_Cad_Pecas'!$D$2:$D$5000,0)),"")))</f>
        <v/>
      </c>
      <c r="M2100" s="14">
        <f>IF(OR($J2100="",$L2100=""),"",IF($K2100="",0,$K2100)+$J2100*$L2100)</f>
        <v/>
      </c>
      <c r="N2100" s="14" t="n">
        <v>46211</v>
      </c>
      <c r="O2100" s="14" t="n">
        <v>8</v>
      </c>
      <c r="P2100" s="14" t="n"/>
      <c r="Q2100" s="14" t="n"/>
      <c r="R2100" s="14" t="n"/>
      <c r="S2100" s="14" t="n"/>
      <c r="T2100" s="14">
        <f>IF(OR($J2100="",$O2100=""),"",$O2100/$J2100)</f>
        <v/>
      </c>
      <c r="U2100" s="14" t="inlineStr">
        <is>
          <t>Concluído</t>
        </is>
      </c>
      <c r="V2100" s="14" t="n"/>
      <c r="W2100" s="14" t="n"/>
      <c r="X2100" s="14" t="n"/>
      <c r="Y2100" s="14" t="n"/>
      <c r="Z2100" s="14" t="n"/>
      <c r="AA2100" s="11" t="n"/>
      <c r="AB2100" s="14">
        <f>B2100&amp;"|"&amp;I2100</f>
        <v/>
      </c>
      <c r="AC2100">
        <f>IF($B2100="","","|"&amp;SUBSTITUTE(TRIM(SUBSTITUTE(SUBSTITUTE(SUBSTITUTE(SUBSTITUTE(SUBSTITUTE(SUBSTITUTE(SUBSTITUTE(SUBSTITUTE(SUBSTITUTE(SUBSTITUTE(SUBSTITUTE(SUBSTITUTE(SUBSTITUTE(SUBSTITUTE(TRIM($B2100&amp;""),CHAR(10)," "),CHAR(13)," "),"."," "),";"," "),","," "),"/"," "),"+"," "),"-"," "),"  "," "),"  "," "),"  "," "),"  "," "),"  "," "),"  "," "))," ","|")&amp;"|")</f>
        <v/>
      </c>
      <c r="AD2100">
        <f>TRIM($I2100&amp;"")</f>
        <v/>
      </c>
    </row>
    <row r="2101" ht="24" customHeight="1">
      <c r="A2101" s="9" t="n">
        <v>46209</v>
      </c>
      <c r="B2101" s="14" t="inlineStr">
        <is>
          <t>10200,10202,10205</t>
        </is>
      </c>
      <c r="C2101" s="14" t="n"/>
      <c r="D2101" s="14" t="inlineStr">
        <is>
          <t>6 PINTURA UV</t>
        </is>
      </c>
      <c r="E2101" s="14" t="inlineStr">
        <is>
          <t>20031607</t>
        </is>
      </c>
      <c r="F2101" s="14" t="inlineStr">
        <is>
          <t>TAMPO 1605X905X15 MDF - MESA COM VIDRO</t>
        </is>
      </c>
      <c r="G2101" s="14" t="inlineStr">
        <is>
          <t>6 PINTURA UV</t>
        </is>
      </c>
      <c r="H2101" s="14" t="inlineStr">
        <is>
          <t>6 PINTURA UV</t>
        </is>
      </c>
      <c r="I2101" s="9" t="inlineStr">
        <is>
          <t>6 PINTURA UV</t>
        </is>
      </c>
      <c r="J2101" s="9" t="n">
        <v>2</v>
      </c>
      <c r="K2101" s="14">
        <f>IF($E2101="","",IFERROR(INDEX('01_Cad_Pecas'!$H$2:$H$5000,MATCH($E2101,'01_Cad_Pecas'!$D$2:$D$5000,0)),IFERROR(INDEX('01_Cad_Pecas'!$H$2:$H$5000,MATCH(VALUE($E2101),'01_Cad_Pecas'!$D$2:$D$5000,0)),"")))</f>
        <v/>
      </c>
      <c r="L2101" s="14">
        <f>IF($E2101="","",IFERROR(INDEX('01_Cad_Pecas'!$I$2:$I$5000,MATCH($E2101,'01_Cad_Pecas'!$D$2:$D$5000,0)),IFERROR(INDEX('01_Cad_Pecas'!$I$2:$I$5000,MATCH(VALUE($E2101),'01_Cad_Pecas'!$D$2:$D$5000,0)),"")))</f>
        <v/>
      </c>
      <c r="M2101" s="14">
        <f>IF(OR($J2101="",$L2101=""),"",IF($K2101="",0,$K2101)+$J2101*$L2101)</f>
        <v/>
      </c>
      <c r="N2101" s="14" t="n">
        <v>46211</v>
      </c>
      <c r="O2101" s="14" t="n">
        <v>2</v>
      </c>
      <c r="P2101" s="14" t="n"/>
      <c r="Q2101" s="14" t="n"/>
      <c r="R2101" s="14" t="n"/>
      <c r="S2101" s="14" t="n"/>
      <c r="T2101" s="14">
        <f>IF(OR($J2101="",$O2101=""),"",$O2101/$J2101)</f>
        <v/>
      </c>
      <c r="U2101" s="14" t="inlineStr">
        <is>
          <t>Concluído</t>
        </is>
      </c>
      <c r="V2101" s="14" t="n"/>
      <c r="W2101" s="14" t="n"/>
      <c r="X2101" s="14" t="n"/>
      <c r="Y2101" s="14" t="n"/>
      <c r="Z2101" s="14" t="n"/>
      <c r="AA2101" s="11" t="n"/>
      <c r="AB2101" s="14">
        <f>B2101&amp;"|"&amp;I2101</f>
        <v/>
      </c>
      <c r="AC2101">
        <f>IF($B2101="","","|"&amp;SUBSTITUTE(TRIM(SUBSTITUTE(SUBSTITUTE(SUBSTITUTE(SUBSTITUTE(SUBSTITUTE(SUBSTITUTE(SUBSTITUTE(SUBSTITUTE(SUBSTITUTE(SUBSTITUTE(SUBSTITUTE(SUBSTITUTE(SUBSTITUTE(SUBSTITUTE(TRIM($B2101&amp;""),CHAR(10)," "),CHAR(13)," "),"."," "),";"," "),","," "),"/"," "),"+"," "),"-"," "),"  "," "),"  "," "),"  "," "),"  "," "),"  "," "),"  "," "))," ","|")&amp;"|")</f>
        <v/>
      </c>
      <c r="AD2101">
        <f>TRIM($I2101&amp;"")</f>
        <v/>
      </c>
    </row>
    <row r="2102" ht="24" customHeight="1">
      <c r="A2102" s="9" t="n">
        <v>46209</v>
      </c>
      <c r="B2102" s="14" t="inlineStr">
        <is>
          <t>10200,10202,10205</t>
        </is>
      </c>
      <c r="C2102" s="14" t="n"/>
      <c r="D2102" s="14" t="inlineStr">
        <is>
          <t>6 PINTURA UV</t>
        </is>
      </c>
      <c r="E2102" s="14" t="inlineStr">
        <is>
          <t>30080008</t>
        </is>
      </c>
      <c r="F2102" s="14" t="inlineStr">
        <is>
          <t>(1-7) TAMPO 1360X680X15 MDF - MESA AMST. 1,36X1,36</t>
        </is>
      </c>
      <c r="G2102" s="14" t="inlineStr">
        <is>
          <t>6 PINTURA UV</t>
        </is>
      </c>
      <c r="H2102" s="14" t="inlineStr">
        <is>
          <t>6 PINTURA UV</t>
        </is>
      </c>
      <c r="I2102" s="9" t="inlineStr">
        <is>
          <t>6 PINTURA UV</t>
        </is>
      </c>
      <c r="J2102" s="9" t="n">
        <v>2</v>
      </c>
      <c r="K2102" s="14">
        <f>IF($E2102="","",IFERROR(INDEX('01_Cad_Pecas'!$H$2:$H$5000,MATCH($E2102,'01_Cad_Pecas'!$D$2:$D$5000,0)),IFERROR(INDEX('01_Cad_Pecas'!$H$2:$H$5000,MATCH(VALUE($E2102),'01_Cad_Pecas'!$D$2:$D$5000,0)),"")))</f>
        <v/>
      </c>
      <c r="L2102" s="14">
        <f>IF($E2102="","",IFERROR(INDEX('01_Cad_Pecas'!$I$2:$I$5000,MATCH($E2102,'01_Cad_Pecas'!$D$2:$D$5000,0)),IFERROR(INDEX('01_Cad_Pecas'!$I$2:$I$5000,MATCH(VALUE($E2102),'01_Cad_Pecas'!$D$2:$D$5000,0)),"")))</f>
        <v/>
      </c>
      <c r="M2102" s="14">
        <f>IF(OR($J2102="",$L2102=""),"",IF($K2102="",0,$K2102)+$J2102*$L2102)</f>
        <v/>
      </c>
      <c r="N2102" s="14" t="n">
        <v>46211</v>
      </c>
      <c r="O2102" s="14" t="n">
        <v>2</v>
      </c>
      <c r="P2102" s="14" t="n"/>
      <c r="Q2102" s="14" t="n"/>
      <c r="R2102" s="14" t="n"/>
      <c r="S2102" s="14" t="n"/>
      <c r="T2102" s="14">
        <f>IF(OR($J2102="",$O2102=""),"",$O2102/$J2102)</f>
        <v/>
      </c>
      <c r="U2102" s="14" t="inlineStr">
        <is>
          <t>Concluído</t>
        </is>
      </c>
      <c r="V2102" s="14" t="n"/>
      <c r="W2102" s="14" t="n"/>
      <c r="X2102" s="14" t="n"/>
      <c r="Y2102" s="14" t="n"/>
      <c r="Z2102" s="14" t="n"/>
      <c r="AA2102" s="11" t="n"/>
      <c r="AB2102" s="14">
        <f>B2102&amp;"|"&amp;I2102</f>
        <v/>
      </c>
      <c r="AC2102">
        <f>IF($B2102="","","|"&amp;SUBSTITUTE(TRIM(SUBSTITUTE(SUBSTITUTE(SUBSTITUTE(SUBSTITUTE(SUBSTITUTE(SUBSTITUTE(SUBSTITUTE(SUBSTITUTE(SUBSTITUTE(SUBSTITUTE(SUBSTITUTE(SUBSTITUTE(SUBSTITUTE(SUBSTITUTE(TRIM($B2102&amp;""),CHAR(10)," "),CHAR(13)," "),"."," "),";"," "),","," "),"/"," "),"+"," "),"-"," "),"  "," "),"  "," "),"  "," "),"  "," "),"  "," "),"  "," "))," ","|")&amp;"|")</f>
        <v/>
      </c>
      <c r="AD2102">
        <f>TRIM($I2102&amp;"")</f>
        <v/>
      </c>
    </row>
    <row r="2103" ht="24" customHeight="1">
      <c r="A2103" s="9" t="n">
        <v>46209</v>
      </c>
      <c r="B2103" s="14" t="inlineStr">
        <is>
          <t>10200,10202,10205</t>
        </is>
      </c>
      <c r="C2103" s="14" t="n"/>
      <c r="D2103" s="14" t="inlineStr">
        <is>
          <t>6 PINTURA UV</t>
        </is>
      </c>
      <c r="E2103" s="14" t="inlineStr">
        <is>
          <t>914140910</t>
        </is>
      </c>
      <c r="F2103" s="14" t="inlineStr">
        <is>
          <t>(2) PAINEL TRASEIRO MALAGA - 1200X605X15 MDP</t>
        </is>
      </c>
      <c r="G2103" s="14" t="inlineStr">
        <is>
          <t>6 PINTURA UV</t>
        </is>
      </c>
      <c r="H2103" s="14" t="inlineStr">
        <is>
          <t>6 PINTURA UV</t>
        </is>
      </c>
      <c r="I2103" s="9" t="inlineStr">
        <is>
          <t>6 PINTURA UV</t>
        </is>
      </c>
      <c r="J2103" s="9" t="n">
        <v>4</v>
      </c>
      <c r="K2103" s="14">
        <f>IF($E2103="","",IFERROR(INDEX('01_Cad_Pecas'!$H$2:$H$5000,MATCH($E2103,'01_Cad_Pecas'!$D$2:$D$5000,0)),IFERROR(INDEX('01_Cad_Pecas'!$H$2:$H$5000,MATCH(VALUE($E2103),'01_Cad_Pecas'!$D$2:$D$5000,0)),"")))</f>
        <v/>
      </c>
      <c r="L2103" s="14">
        <f>IF($E2103="","",IFERROR(INDEX('01_Cad_Pecas'!$I$2:$I$5000,MATCH($E2103,'01_Cad_Pecas'!$D$2:$D$5000,0)),IFERROR(INDEX('01_Cad_Pecas'!$I$2:$I$5000,MATCH(VALUE($E2103),'01_Cad_Pecas'!$D$2:$D$5000,0)),"")))</f>
        <v/>
      </c>
      <c r="M2103" s="14">
        <f>IF(OR($J2103="",$L2103=""),"",IF($K2103="",0,$K2103)+$J2103*$L2103)</f>
        <v/>
      </c>
      <c r="N2103" s="14" t="n">
        <v>46211</v>
      </c>
      <c r="O2103" s="14" t="n">
        <v>4</v>
      </c>
      <c r="P2103" s="14" t="n"/>
      <c r="Q2103" s="14" t="n"/>
      <c r="R2103" s="14" t="n"/>
      <c r="S2103" s="14" t="n"/>
      <c r="T2103" s="14">
        <f>IF(OR($J2103="",$O2103=""),"",$O2103/$J2103)</f>
        <v/>
      </c>
      <c r="U2103" s="14" t="inlineStr">
        <is>
          <t>Concluído</t>
        </is>
      </c>
      <c r="V2103" s="14" t="n"/>
      <c r="W2103" s="14" t="n"/>
      <c r="X2103" s="14" t="n"/>
      <c r="Y2103" s="14" t="n"/>
      <c r="Z2103" s="14" t="n"/>
      <c r="AA2103" s="11" t="n"/>
      <c r="AB2103" s="14">
        <f>B2103&amp;"|"&amp;I2103</f>
        <v/>
      </c>
      <c r="AC2103">
        <f>IF($B2103="","","|"&amp;SUBSTITUTE(TRIM(SUBSTITUTE(SUBSTITUTE(SUBSTITUTE(SUBSTITUTE(SUBSTITUTE(SUBSTITUTE(SUBSTITUTE(SUBSTITUTE(SUBSTITUTE(SUBSTITUTE(SUBSTITUTE(SUBSTITUTE(SUBSTITUTE(SUBSTITUTE(TRIM($B2103&amp;""),CHAR(10)," "),CHAR(13)," "),"."," "),";"," "),","," "),"/"," "),"+"," "),"-"," "),"  "," "),"  "," "),"  "," "),"  "," "),"  "," "),"  "," "))," ","|")&amp;"|")</f>
        <v/>
      </c>
      <c r="AD2103">
        <f>TRIM($I2103&amp;"")</f>
        <v/>
      </c>
    </row>
    <row r="2104" ht="24" customHeight="1">
      <c r="A2104" s="9" t="n">
        <v>46209</v>
      </c>
      <c r="B2104" s="14" t="inlineStr">
        <is>
          <t>10200,10202,10205</t>
        </is>
      </c>
      <c r="C2104" s="14" t="n"/>
      <c r="D2104" s="14" t="inlineStr">
        <is>
          <t>6 PINTURA UV</t>
        </is>
      </c>
      <c r="E2104" s="14" t="inlineStr">
        <is>
          <t>10050001</t>
        </is>
      </c>
      <c r="F2104" s="14" t="inlineStr">
        <is>
          <t>TOPO MOLDURA MALAGA - 452X390X15 MDP</t>
        </is>
      </c>
      <c r="G2104" s="14" t="inlineStr">
        <is>
          <t>6 PINTURA UV</t>
        </is>
      </c>
      <c r="H2104" s="14" t="inlineStr">
        <is>
          <t>6 PINTURA UV</t>
        </is>
      </c>
      <c r="I2104" s="9" t="inlineStr">
        <is>
          <t>6 PINTURA UV</t>
        </is>
      </c>
      <c r="J2104" s="9" t="n">
        <v>4</v>
      </c>
      <c r="K2104" s="14">
        <f>IF($E2104="","",IFERROR(INDEX('01_Cad_Pecas'!$H$2:$H$5000,MATCH($E2104,'01_Cad_Pecas'!$D$2:$D$5000,0)),IFERROR(INDEX('01_Cad_Pecas'!$H$2:$H$5000,MATCH(VALUE($E2104),'01_Cad_Pecas'!$D$2:$D$5000,0)),"")))</f>
        <v/>
      </c>
      <c r="L2104" s="14">
        <f>IF($E2104="","",IFERROR(INDEX('01_Cad_Pecas'!$I$2:$I$5000,MATCH($E2104,'01_Cad_Pecas'!$D$2:$D$5000,0)),IFERROR(INDEX('01_Cad_Pecas'!$I$2:$I$5000,MATCH(VALUE($E2104),'01_Cad_Pecas'!$D$2:$D$5000,0)),"")))</f>
        <v/>
      </c>
      <c r="M2104" s="14">
        <f>IF(OR($J2104="",$L2104=""),"",IF($K2104="",0,$K2104)+$J2104*$L2104)</f>
        <v/>
      </c>
      <c r="N2104" s="14" t="n">
        <v>46211</v>
      </c>
      <c r="O2104" s="14" t="n">
        <v>4</v>
      </c>
      <c r="P2104" s="14" t="n"/>
      <c r="Q2104" s="14" t="n"/>
      <c r="R2104" s="14" t="n"/>
      <c r="S2104" s="14" t="n"/>
      <c r="T2104" s="14">
        <f>IF(OR($J2104="",$O2104=""),"",$O2104/$J2104)</f>
        <v/>
      </c>
      <c r="U2104" s="14" t="inlineStr">
        <is>
          <t>Concluído</t>
        </is>
      </c>
      <c r="V2104" s="14" t="n"/>
      <c r="W2104" s="14" t="n"/>
      <c r="X2104" s="14" t="n"/>
      <c r="Y2104" s="14" t="n"/>
      <c r="Z2104" s="14" t="n"/>
      <c r="AA2104" s="11" t="n"/>
      <c r="AB2104" s="14">
        <f>B2104&amp;"|"&amp;I2104</f>
        <v/>
      </c>
      <c r="AC2104">
        <f>IF($B2104="","","|"&amp;SUBSTITUTE(TRIM(SUBSTITUTE(SUBSTITUTE(SUBSTITUTE(SUBSTITUTE(SUBSTITUTE(SUBSTITUTE(SUBSTITUTE(SUBSTITUTE(SUBSTITUTE(SUBSTITUTE(SUBSTITUTE(SUBSTITUTE(SUBSTITUTE(SUBSTITUTE(TRIM($B2104&amp;""),CHAR(10)," "),CHAR(13)," "),"."," "),";"," "),","," "),"/"," "),"+"," "),"-"," "),"  "," "),"  "," "),"  "," "),"  "," "),"  "," "),"  "," "))," ","|")&amp;"|")</f>
        <v/>
      </c>
      <c r="AD2104">
        <f>TRIM($I2104&amp;"")</f>
        <v/>
      </c>
    </row>
    <row r="2105" ht="24" customHeight="1">
      <c r="A2105" s="9" t="n">
        <v>46209</v>
      </c>
      <c r="B2105" s="14" t="inlineStr">
        <is>
          <t>10200,10202,10205</t>
        </is>
      </c>
      <c r="C2105" s="14" t="n"/>
      <c r="D2105" s="14" t="inlineStr">
        <is>
          <t>6 PINTURA UV</t>
        </is>
      </c>
      <c r="E2105" s="14" t="inlineStr">
        <is>
          <t>20021607</t>
        </is>
      </c>
      <c r="F2105" s="14" t="inlineStr">
        <is>
          <t>TAMPO 1605X905X18 MDF - MESA COM VIDRO</t>
        </is>
      </c>
      <c r="G2105" s="14" t="inlineStr">
        <is>
          <t>6 PINTURA UV</t>
        </is>
      </c>
      <c r="H2105" s="14" t="inlineStr">
        <is>
          <t>6 PINTURA UV</t>
        </is>
      </c>
      <c r="I2105" s="9" t="inlineStr">
        <is>
          <t>6 PINTURA UV</t>
        </is>
      </c>
      <c r="J2105" s="9" t="n">
        <v>5</v>
      </c>
      <c r="K2105" s="14">
        <f>IF($E2105="","",IFERROR(INDEX('01_Cad_Pecas'!$H$2:$H$5000,MATCH($E2105,'01_Cad_Pecas'!$D$2:$D$5000,0)),IFERROR(INDEX('01_Cad_Pecas'!$H$2:$H$5000,MATCH(VALUE($E2105),'01_Cad_Pecas'!$D$2:$D$5000,0)),"")))</f>
        <v/>
      </c>
      <c r="L2105" s="14">
        <f>IF($E2105="","",IFERROR(INDEX('01_Cad_Pecas'!$I$2:$I$5000,MATCH($E2105,'01_Cad_Pecas'!$D$2:$D$5000,0)),IFERROR(INDEX('01_Cad_Pecas'!$I$2:$I$5000,MATCH(VALUE($E2105),'01_Cad_Pecas'!$D$2:$D$5000,0)),"")))</f>
        <v/>
      </c>
      <c r="M2105" s="14">
        <f>IF(OR($J2105="",$L2105=""),"",IF($K2105="",0,$K2105)+$J2105*$L2105)</f>
        <v/>
      </c>
      <c r="N2105" s="14" t="n">
        <v>46211</v>
      </c>
      <c r="O2105" s="14" t="n">
        <v>5</v>
      </c>
      <c r="P2105" s="14" t="n"/>
      <c r="Q2105" s="14" t="n"/>
      <c r="R2105" s="14" t="n"/>
      <c r="S2105" s="14" t="n"/>
      <c r="T2105" s="14">
        <f>IF(OR($J2105="",$O2105=""),"",$O2105/$J2105)</f>
        <v/>
      </c>
      <c r="U2105" s="14" t="inlineStr">
        <is>
          <t>Concluído</t>
        </is>
      </c>
      <c r="V2105" s="14" t="n"/>
      <c r="W2105" s="14" t="n"/>
      <c r="X2105" s="14" t="n"/>
      <c r="Y2105" s="14" t="n"/>
      <c r="Z2105" s="14" t="n"/>
      <c r="AA2105" s="11" t="n"/>
      <c r="AB2105" s="14">
        <f>B2105&amp;"|"&amp;I2105</f>
        <v/>
      </c>
      <c r="AC2105">
        <f>IF($B2105="","","|"&amp;SUBSTITUTE(TRIM(SUBSTITUTE(SUBSTITUTE(SUBSTITUTE(SUBSTITUTE(SUBSTITUTE(SUBSTITUTE(SUBSTITUTE(SUBSTITUTE(SUBSTITUTE(SUBSTITUTE(SUBSTITUTE(SUBSTITUTE(SUBSTITUTE(SUBSTITUTE(TRIM($B2105&amp;""),CHAR(10)," "),CHAR(13)," "),"."," "),";"," "),","," "),"/"," "),"+"," "),"-"," "),"  "," "),"  "," "),"  "," "),"  "," "),"  "," "),"  "," "))," ","|")&amp;"|")</f>
        <v/>
      </c>
      <c r="AD2105">
        <f>TRIM($I2105&amp;"")</f>
        <v/>
      </c>
    </row>
    <row r="2106" ht="24" customHeight="1">
      <c r="A2106" s="9" t="n">
        <v>46209</v>
      </c>
      <c r="B2106" s="14" t="inlineStr">
        <is>
          <t>10200,10202,10205</t>
        </is>
      </c>
      <c r="C2106" s="14" t="n"/>
      <c r="D2106" s="14" t="inlineStr">
        <is>
          <t>6 PINTURA UV</t>
        </is>
      </c>
      <c r="E2106" s="14" t="inlineStr">
        <is>
          <t>20033303</t>
        </is>
      </c>
      <c r="F2106" s="14" t="inlineStr">
        <is>
          <t>MOLDURA 1030X515X15 MDF - TAMPO AMST. 1,03X1,03</t>
        </is>
      </c>
      <c r="G2106" s="14" t="inlineStr">
        <is>
          <t>6 PINTURA UV</t>
        </is>
      </c>
      <c r="H2106" s="14" t="inlineStr">
        <is>
          <t>6 PINTURA UV</t>
        </is>
      </c>
      <c r="I2106" s="9" t="inlineStr">
        <is>
          <t>6 PINTURA UV</t>
        </is>
      </c>
      <c r="J2106" s="9" t="n">
        <v>2</v>
      </c>
      <c r="K2106" s="14">
        <f>IF($E2106="","",IFERROR(INDEX('01_Cad_Pecas'!$H$2:$H$5000,MATCH($E2106,'01_Cad_Pecas'!$D$2:$D$5000,0)),IFERROR(INDEX('01_Cad_Pecas'!$H$2:$H$5000,MATCH(VALUE($E2106),'01_Cad_Pecas'!$D$2:$D$5000,0)),"")))</f>
        <v/>
      </c>
      <c r="L2106" s="14">
        <f>IF($E2106="","",IFERROR(INDEX('01_Cad_Pecas'!$I$2:$I$5000,MATCH($E2106,'01_Cad_Pecas'!$D$2:$D$5000,0)),IFERROR(INDEX('01_Cad_Pecas'!$I$2:$I$5000,MATCH(VALUE($E2106),'01_Cad_Pecas'!$D$2:$D$5000,0)),"")))</f>
        <v/>
      </c>
      <c r="M2106" s="14">
        <f>IF(OR($J2106="",$L2106=""),"",IF($K2106="",0,$K2106)+$J2106*$L2106)</f>
        <v/>
      </c>
      <c r="N2106" s="14" t="n">
        <v>46211</v>
      </c>
      <c r="O2106" s="14" t="n">
        <v>2</v>
      </c>
      <c r="P2106" s="14" t="n"/>
      <c r="Q2106" s="14" t="n"/>
      <c r="R2106" s="14" t="n"/>
      <c r="S2106" s="14" t="n"/>
      <c r="T2106" s="14">
        <f>IF(OR($J2106="",$O2106=""),"",$O2106/$J2106)</f>
        <v/>
      </c>
      <c r="U2106" s="14" t="inlineStr">
        <is>
          <t>Concluído</t>
        </is>
      </c>
      <c r="V2106" s="14" t="n"/>
      <c r="W2106" s="14" t="n"/>
      <c r="X2106" s="14" t="n"/>
      <c r="Y2106" s="14" t="n"/>
      <c r="Z2106" s="14" t="n"/>
      <c r="AA2106" s="11" t="n"/>
      <c r="AB2106" s="14">
        <f>B2106&amp;"|"&amp;I2106</f>
        <v/>
      </c>
      <c r="AC2106">
        <f>IF($B2106="","","|"&amp;SUBSTITUTE(TRIM(SUBSTITUTE(SUBSTITUTE(SUBSTITUTE(SUBSTITUTE(SUBSTITUTE(SUBSTITUTE(SUBSTITUTE(SUBSTITUTE(SUBSTITUTE(SUBSTITUTE(SUBSTITUTE(SUBSTITUTE(SUBSTITUTE(SUBSTITUTE(TRIM($B2106&amp;""),CHAR(10)," "),CHAR(13)," "),"."," "),";"," "),","," "),"/"," "),"+"," "),"-"," "),"  "," "),"  "," "),"  "," "),"  "," "),"  "," "),"  "," "))," ","|")&amp;"|")</f>
        <v/>
      </c>
      <c r="AD2106">
        <f>TRIM($I2106&amp;"")</f>
        <v/>
      </c>
    </row>
    <row r="2107" ht="24" customHeight="1">
      <c r="A2107" s="9" t="n">
        <v>46209</v>
      </c>
      <c r="B2107" s="14" t="inlineStr">
        <is>
          <t>10200,10202,10205</t>
        </is>
      </c>
      <c r="C2107" s="14" t="n"/>
      <c r="D2107" s="14" t="inlineStr">
        <is>
          <t>6 PINTURA UV</t>
        </is>
      </c>
      <c r="E2107" s="14" t="inlineStr">
        <is>
          <t>20033304</t>
        </is>
      </c>
      <c r="F2107" s="14" t="inlineStr">
        <is>
          <t>TAMPO 1030X1030X15 MDF - TAMPO AMST. 1,03X1,03</t>
        </is>
      </c>
      <c r="G2107" s="14" t="inlineStr">
        <is>
          <t>6 PINTURA UV</t>
        </is>
      </c>
      <c r="H2107" s="14" t="inlineStr">
        <is>
          <t>6 PINTURA UV</t>
        </is>
      </c>
      <c r="I2107" s="9" t="inlineStr">
        <is>
          <t>6 PINTURA UV</t>
        </is>
      </c>
      <c r="J2107" s="9" t="n">
        <v>1</v>
      </c>
      <c r="K2107" s="14">
        <f>IF($E2107="","",IFERROR(INDEX('01_Cad_Pecas'!$H$2:$H$5000,MATCH($E2107,'01_Cad_Pecas'!$D$2:$D$5000,0)),IFERROR(INDEX('01_Cad_Pecas'!$H$2:$H$5000,MATCH(VALUE($E2107),'01_Cad_Pecas'!$D$2:$D$5000,0)),"")))</f>
        <v/>
      </c>
      <c r="L2107" s="14">
        <f>IF($E2107="","",IFERROR(INDEX('01_Cad_Pecas'!$I$2:$I$5000,MATCH($E2107,'01_Cad_Pecas'!$D$2:$D$5000,0)),IFERROR(INDEX('01_Cad_Pecas'!$I$2:$I$5000,MATCH(VALUE($E2107),'01_Cad_Pecas'!$D$2:$D$5000,0)),"")))</f>
        <v/>
      </c>
      <c r="M2107" s="14">
        <f>IF(OR($J2107="",$L2107=""),"",IF($K2107="",0,$K2107)+$J2107*$L2107)</f>
        <v/>
      </c>
      <c r="N2107" s="14" t="n">
        <v>46211</v>
      </c>
      <c r="O2107" s="14" t="n">
        <v>1</v>
      </c>
      <c r="P2107" s="14" t="n"/>
      <c r="Q2107" s="14" t="n"/>
      <c r="R2107" s="14" t="n"/>
      <c r="S2107" s="14" t="n"/>
      <c r="T2107" s="14">
        <f>IF(OR($J2107="",$O2107=""),"",$O2107/$J2107)</f>
        <v/>
      </c>
      <c r="U2107" s="14" t="inlineStr">
        <is>
          <t>Concluído</t>
        </is>
      </c>
      <c r="V2107" s="14" t="n"/>
      <c r="W2107" s="14" t="n"/>
      <c r="X2107" s="14" t="n"/>
      <c r="Y2107" s="14" t="n"/>
      <c r="Z2107" s="14" t="n"/>
      <c r="AA2107" s="11" t="n"/>
      <c r="AB2107" s="14">
        <f>B2107&amp;"|"&amp;I2107</f>
        <v/>
      </c>
      <c r="AC2107">
        <f>IF($B2107="","","|"&amp;SUBSTITUTE(TRIM(SUBSTITUTE(SUBSTITUTE(SUBSTITUTE(SUBSTITUTE(SUBSTITUTE(SUBSTITUTE(SUBSTITUTE(SUBSTITUTE(SUBSTITUTE(SUBSTITUTE(SUBSTITUTE(SUBSTITUTE(SUBSTITUTE(SUBSTITUTE(TRIM($B2107&amp;""),CHAR(10)," "),CHAR(13)," "),"."," "),";"," "),","," "),"/"," "),"+"," "),"-"," "),"  "," "),"  "," "),"  "," "),"  "," "),"  "," "),"  "," "))," ","|")&amp;"|")</f>
        <v/>
      </c>
      <c r="AD2107">
        <f>TRIM($I2107&amp;"")</f>
        <v/>
      </c>
    </row>
    <row r="2108" ht="24" customHeight="1">
      <c r="A2108" s="9" t="n">
        <v>46209</v>
      </c>
      <c r="B2108" s="14" t="inlineStr">
        <is>
          <t>10200,10202,10205</t>
        </is>
      </c>
      <c r="C2108" s="14" t="n"/>
      <c r="D2108" s="14" t="inlineStr">
        <is>
          <t>6 PINTURA UV</t>
        </is>
      </c>
      <c r="E2108" s="14" t="inlineStr">
        <is>
          <t>20051001</t>
        </is>
      </c>
      <c r="F2108" s="14" t="inlineStr">
        <is>
          <t>TAMPO REDONDO 1035X1035X18 MDF - MESA TURIM LIGHT</t>
        </is>
      </c>
      <c r="G2108" s="14" t="inlineStr">
        <is>
          <t>6 PINTURA UV</t>
        </is>
      </c>
      <c r="H2108" s="14" t="inlineStr">
        <is>
          <t>6 PINTURA UV</t>
        </is>
      </c>
      <c r="I2108" s="9" t="inlineStr">
        <is>
          <t>6 PINTURA UV</t>
        </is>
      </c>
      <c r="J2108" s="9" t="n">
        <v>6</v>
      </c>
      <c r="K2108" s="14">
        <f>IF($E2108="","",IFERROR(INDEX('01_Cad_Pecas'!$H$2:$H$5000,MATCH($E2108,'01_Cad_Pecas'!$D$2:$D$5000,0)),IFERROR(INDEX('01_Cad_Pecas'!$H$2:$H$5000,MATCH(VALUE($E2108),'01_Cad_Pecas'!$D$2:$D$5000,0)),"")))</f>
        <v/>
      </c>
      <c r="L2108" s="14">
        <f>IF($E2108="","",IFERROR(INDEX('01_Cad_Pecas'!$I$2:$I$5000,MATCH($E2108,'01_Cad_Pecas'!$D$2:$D$5000,0)),IFERROR(INDEX('01_Cad_Pecas'!$I$2:$I$5000,MATCH(VALUE($E2108),'01_Cad_Pecas'!$D$2:$D$5000,0)),"")))</f>
        <v/>
      </c>
      <c r="M2108" s="14">
        <f>IF(OR($J2108="",$L2108=""),"",IF($K2108="",0,$K2108)+$J2108*$L2108)</f>
        <v/>
      </c>
      <c r="N2108" s="14" t="n">
        <v>46211</v>
      </c>
      <c r="O2108" s="14" t="n">
        <v>6</v>
      </c>
      <c r="P2108" s="14" t="n"/>
      <c r="Q2108" s="14" t="n"/>
      <c r="R2108" s="14" t="n"/>
      <c r="S2108" s="14" t="n"/>
      <c r="T2108" s="14">
        <f>IF(OR($J2108="",$O2108=""),"",$O2108/$J2108)</f>
        <v/>
      </c>
      <c r="U2108" s="14" t="inlineStr">
        <is>
          <t>Concluído</t>
        </is>
      </c>
      <c r="V2108" s="14" t="n"/>
      <c r="W2108" s="14" t="n"/>
      <c r="X2108" s="14" t="n"/>
      <c r="Y2108" s="14" t="n"/>
      <c r="Z2108" s="14" t="n"/>
      <c r="AA2108" s="11" t="n"/>
      <c r="AB2108" s="14">
        <f>B2108&amp;"|"&amp;I2108</f>
        <v/>
      </c>
      <c r="AC2108">
        <f>IF($B2108="","","|"&amp;SUBSTITUTE(TRIM(SUBSTITUTE(SUBSTITUTE(SUBSTITUTE(SUBSTITUTE(SUBSTITUTE(SUBSTITUTE(SUBSTITUTE(SUBSTITUTE(SUBSTITUTE(SUBSTITUTE(SUBSTITUTE(SUBSTITUTE(SUBSTITUTE(SUBSTITUTE(TRIM($B2108&amp;""),CHAR(10)," "),CHAR(13)," "),"."," "),";"," "),","," "),"/"," "),"+"," "),"-"," "),"  "," "),"  "," "),"  "," "),"  "," "),"  "," "),"  "," "))," ","|")&amp;"|")</f>
        <v/>
      </c>
      <c r="AD2108">
        <f>TRIM($I2108&amp;"")</f>
        <v/>
      </c>
    </row>
    <row r="2109" ht="24" customHeight="1">
      <c r="A2109" s="9" t="n">
        <v>46209</v>
      </c>
      <c r="B2109" s="14" t="inlineStr">
        <is>
          <t>10200,10202,10205</t>
        </is>
      </c>
      <c r="C2109" s="14" t="n"/>
      <c r="D2109" s="14" t="inlineStr">
        <is>
          <t>6 PINTURA UV</t>
        </is>
      </c>
      <c r="E2109" s="14" t="inlineStr">
        <is>
          <t>20053007</t>
        </is>
      </c>
      <c r="F2109" s="14" t="inlineStr">
        <is>
          <t>TAMPO REDONDO 1035X1035X18 MDF - MESA COM VIDRO</t>
        </is>
      </c>
      <c r="G2109" s="14" t="inlineStr">
        <is>
          <t>6 PINTURA UV</t>
        </is>
      </c>
      <c r="H2109" s="14" t="inlineStr">
        <is>
          <t>6 PINTURA UV</t>
        </is>
      </c>
      <c r="I2109" s="9" t="inlineStr">
        <is>
          <t>6 PINTURA UV</t>
        </is>
      </c>
      <c r="J2109" s="9" t="n">
        <v>3</v>
      </c>
      <c r="K2109" s="14">
        <f>IF($E2109="","",IFERROR(INDEX('01_Cad_Pecas'!$H$2:$H$5000,MATCH($E2109,'01_Cad_Pecas'!$D$2:$D$5000,0)),IFERROR(INDEX('01_Cad_Pecas'!$H$2:$H$5000,MATCH(VALUE($E2109),'01_Cad_Pecas'!$D$2:$D$5000,0)),"")))</f>
        <v/>
      </c>
      <c r="L2109" s="14">
        <f>IF($E2109="","",IFERROR(INDEX('01_Cad_Pecas'!$I$2:$I$5000,MATCH($E2109,'01_Cad_Pecas'!$D$2:$D$5000,0)),IFERROR(INDEX('01_Cad_Pecas'!$I$2:$I$5000,MATCH(VALUE($E2109),'01_Cad_Pecas'!$D$2:$D$5000,0)),"")))</f>
        <v/>
      </c>
      <c r="M2109" s="14">
        <f>IF(OR($J2109="",$L2109=""),"",IF($K2109="",0,$K2109)+$J2109*$L2109)</f>
        <v/>
      </c>
      <c r="N2109" s="14" t="n">
        <v>46211</v>
      </c>
      <c r="O2109" s="14" t="n">
        <v>3</v>
      </c>
      <c r="P2109" s="14" t="n"/>
      <c r="Q2109" s="14" t="n"/>
      <c r="R2109" s="14" t="n"/>
      <c r="S2109" s="14" t="n"/>
      <c r="T2109" s="14">
        <f>IF(OR($J2109="",$O2109=""),"",$O2109/$J2109)</f>
        <v/>
      </c>
      <c r="U2109" s="14" t="inlineStr">
        <is>
          <t>Concluído</t>
        </is>
      </c>
      <c r="V2109" s="14" t="n"/>
      <c r="W2109" s="14" t="n"/>
      <c r="X2109" s="14" t="n"/>
      <c r="Y2109" s="14" t="n"/>
      <c r="Z2109" s="14" t="n"/>
      <c r="AA2109" s="11" t="n"/>
      <c r="AB2109" s="14">
        <f>B2109&amp;"|"&amp;I2109</f>
        <v/>
      </c>
      <c r="AC2109">
        <f>IF($B2109="","","|"&amp;SUBSTITUTE(TRIM(SUBSTITUTE(SUBSTITUTE(SUBSTITUTE(SUBSTITUTE(SUBSTITUTE(SUBSTITUTE(SUBSTITUTE(SUBSTITUTE(SUBSTITUTE(SUBSTITUTE(SUBSTITUTE(SUBSTITUTE(SUBSTITUTE(SUBSTITUTE(TRIM($B2109&amp;""),CHAR(10)," "),CHAR(13)," "),"."," "),";"," "),","," "),"/"," "),"+"," "),"-"," "),"  "," "),"  "," "),"  "," "),"  "," "),"  "," "),"  "," "))," ","|")&amp;"|")</f>
        <v/>
      </c>
      <c r="AD2109">
        <f>TRIM($I2109&amp;"")</f>
        <v/>
      </c>
    </row>
    <row r="2110" ht="24" customHeight="1">
      <c r="A2110" s="9" t="n">
        <v>46209</v>
      </c>
      <c r="B2110" s="14" t="inlineStr">
        <is>
          <t>10200,10202,10205</t>
        </is>
      </c>
      <c r="C2110" s="14" t="n"/>
      <c r="D2110" s="14" t="inlineStr">
        <is>
          <t>6 PINTURA UV</t>
        </is>
      </c>
      <c r="E2110" s="14" t="inlineStr">
        <is>
          <t>20053207</t>
        </is>
      </c>
      <c r="F2110" s="14" t="inlineStr">
        <is>
          <t>TAMPO 1205X905X18 MDF - MESA COM VIDRO</t>
        </is>
      </c>
      <c r="G2110" s="14" t="inlineStr">
        <is>
          <t>6 PINTURA UV</t>
        </is>
      </c>
      <c r="H2110" s="14" t="inlineStr">
        <is>
          <t>6 PINTURA UV</t>
        </is>
      </c>
      <c r="I2110" s="9" t="inlineStr">
        <is>
          <t>6 PINTURA UV</t>
        </is>
      </c>
      <c r="J2110" s="9" t="n">
        <v>1</v>
      </c>
      <c r="K2110" s="14">
        <f>IF($E2110="","",IFERROR(INDEX('01_Cad_Pecas'!$H$2:$H$5000,MATCH($E2110,'01_Cad_Pecas'!$D$2:$D$5000,0)),IFERROR(INDEX('01_Cad_Pecas'!$H$2:$H$5000,MATCH(VALUE($E2110),'01_Cad_Pecas'!$D$2:$D$5000,0)),"")))</f>
        <v/>
      </c>
      <c r="L2110" s="14">
        <f>IF($E2110="","",IFERROR(INDEX('01_Cad_Pecas'!$I$2:$I$5000,MATCH($E2110,'01_Cad_Pecas'!$D$2:$D$5000,0)),IFERROR(INDEX('01_Cad_Pecas'!$I$2:$I$5000,MATCH(VALUE($E2110),'01_Cad_Pecas'!$D$2:$D$5000,0)),"")))</f>
        <v/>
      </c>
      <c r="M2110" s="14">
        <f>IF(OR($J2110="",$L2110=""),"",IF($K2110="",0,$K2110)+$J2110*$L2110)</f>
        <v/>
      </c>
      <c r="N2110" s="14" t="n">
        <v>46211</v>
      </c>
      <c r="O2110" s="14" t="n">
        <v>1</v>
      </c>
      <c r="P2110" s="14" t="n"/>
      <c r="Q2110" s="14" t="n"/>
      <c r="R2110" s="14" t="n"/>
      <c r="S2110" s="14" t="n"/>
      <c r="T2110" s="14">
        <f>IF(OR($J2110="",$O2110=""),"",$O2110/$J2110)</f>
        <v/>
      </c>
      <c r="U2110" s="14" t="inlineStr">
        <is>
          <t>Concluído</t>
        </is>
      </c>
      <c r="V2110" s="14" t="n"/>
      <c r="W2110" s="14" t="n"/>
      <c r="X2110" s="14" t="n"/>
      <c r="Y2110" s="14" t="n"/>
      <c r="Z2110" s="14" t="n"/>
      <c r="AA2110" s="11" t="n"/>
      <c r="AB2110" s="14">
        <f>B2110&amp;"|"&amp;I2110</f>
        <v/>
      </c>
      <c r="AC2110">
        <f>IF($B2110="","","|"&amp;SUBSTITUTE(TRIM(SUBSTITUTE(SUBSTITUTE(SUBSTITUTE(SUBSTITUTE(SUBSTITUTE(SUBSTITUTE(SUBSTITUTE(SUBSTITUTE(SUBSTITUTE(SUBSTITUTE(SUBSTITUTE(SUBSTITUTE(SUBSTITUTE(SUBSTITUTE(TRIM($B2110&amp;""),CHAR(10)," "),CHAR(13)," "),"."," "),";"," "),","," "),"/"," "),"+"," "),"-"," "),"  "," "),"  "," "),"  "," "),"  "," "),"  "," "),"  "," "))," ","|")&amp;"|")</f>
        <v/>
      </c>
      <c r="AD2110">
        <f>TRIM($I2110&amp;"")</f>
        <v/>
      </c>
    </row>
    <row r="2111" ht="24" customHeight="1">
      <c r="A2111" s="9" t="n">
        <v>46209</v>
      </c>
      <c r="B2111" s="14" t="inlineStr">
        <is>
          <t>10200,10202,10205</t>
        </is>
      </c>
      <c r="C2111" s="14" t="n"/>
      <c r="D2111" s="14" t="inlineStr">
        <is>
          <t>6 PINTURA UV</t>
        </is>
      </c>
      <c r="E2111" s="14" t="inlineStr">
        <is>
          <t>20053407</t>
        </is>
      </c>
      <c r="F2111" s="14" t="inlineStr">
        <is>
          <t>TAMPO 1365X905X18 MDF - MESA COM VIDRO</t>
        </is>
      </c>
      <c r="G2111" s="14" t="inlineStr">
        <is>
          <t>6 PINTURA UV</t>
        </is>
      </c>
      <c r="H2111" s="14" t="inlineStr">
        <is>
          <t>6 PINTURA UV</t>
        </is>
      </c>
      <c r="I2111" s="9" t="inlineStr">
        <is>
          <t>6 PINTURA UV</t>
        </is>
      </c>
      <c r="J2111" s="9" t="n">
        <v>21</v>
      </c>
      <c r="K2111" s="14">
        <f>IF($E2111="","",IFERROR(INDEX('01_Cad_Pecas'!$H$2:$H$5000,MATCH($E2111,'01_Cad_Pecas'!$D$2:$D$5000,0)),IFERROR(INDEX('01_Cad_Pecas'!$H$2:$H$5000,MATCH(VALUE($E2111),'01_Cad_Pecas'!$D$2:$D$5000,0)),"")))</f>
        <v/>
      </c>
      <c r="L2111" s="14">
        <f>IF($E2111="","",IFERROR(INDEX('01_Cad_Pecas'!$I$2:$I$5000,MATCH($E2111,'01_Cad_Pecas'!$D$2:$D$5000,0)),IFERROR(INDEX('01_Cad_Pecas'!$I$2:$I$5000,MATCH(VALUE($E2111),'01_Cad_Pecas'!$D$2:$D$5000,0)),"")))</f>
        <v/>
      </c>
      <c r="M2111" s="14">
        <f>IF(OR($J2111="",$L2111=""),"",IF($K2111="",0,$K2111)+$J2111*$L2111)</f>
        <v/>
      </c>
      <c r="N2111" s="14" t="n">
        <v>46211</v>
      </c>
      <c r="O2111" s="14" t="n">
        <v>21</v>
      </c>
      <c r="P2111" s="14" t="n"/>
      <c r="Q2111" s="14" t="n"/>
      <c r="R2111" s="14" t="n"/>
      <c r="S2111" s="14" t="n"/>
      <c r="T2111" s="14">
        <f>IF(OR($J2111="",$O2111=""),"",$O2111/$J2111)</f>
        <v/>
      </c>
      <c r="U2111" s="14" t="inlineStr">
        <is>
          <t>Concluído</t>
        </is>
      </c>
      <c r="V2111" s="14" t="n"/>
      <c r="W2111" s="14" t="n"/>
      <c r="X2111" s="14" t="n"/>
      <c r="Y2111" s="14" t="n"/>
      <c r="Z2111" s="14" t="n"/>
      <c r="AA2111" s="11" t="n"/>
      <c r="AB2111" s="14">
        <f>B2111&amp;"|"&amp;I2111</f>
        <v/>
      </c>
      <c r="AC2111">
        <f>IF($B2111="","","|"&amp;SUBSTITUTE(TRIM(SUBSTITUTE(SUBSTITUTE(SUBSTITUTE(SUBSTITUTE(SUBSTITUTE(SUBSTITUTE(SUBSTITUTE(SUBSTITUTE(SUBSTITUTE(SUBSTITUTE(SUBSTITUTE(SUBSTITUTE(SUBSTITUTE(SUBSTITUTE(TRIM($B2111&amp;""),CHAR(10)," "),CHAR(13)," "),"."," "),";"," "),","," "),"/"," "),"+"," "),"-"," "),"  "," "),"  "," "),"  "," "),"  "," "),"  "," "),"  "," "))," ","|")&amp;"|")</f>
        <v/>
      </c>
      <c r="AD2111">
        <f>TRIM($I2111&amp;"")</f>
        <v/>
      </c>
    </row>
    <row r="2112" ht="24" customHeight="1">
      <c r="A2112" s="9" t="n">
        <v>46209</v>
      </c>
      <c r="B2112" s="14" t="inlineStr">
        <is>
          <t>10200,10202,10205</t>
        </is>
      </c>
      <c r="C2112" s="14" t="n"/>
      <c r="D2112" s="14" t="inlineStr">
        <is>
          <t>6 PINTURA UV</t>
        </is>
      </c>
      <c r="E2112" s="14" t="inlineStr">
        <is>
          <t>30003405</t>
        </is>
      </c>
      <c r="F2112" s="14" t="inlineStr">
        <is>
          <t>TRAVESSA ASSENTO 360X70X18 MDF - C DAKAR/SANTIAGO</t>
        </is>
      </c>
      <c r="G2112" s="14" t="inlineStr">
        <is>
          <t>6 PINTURA UV</t>
        </is>
      </c>
      <c r="H2112" s="14" t="inlineStr">
        <is>
          <t>6 PINTURA UV</t>
        </is>
      </c>
      <c r="I2112" s="9" t="inlineStr">
        <is>
          <t>6 PINTURA UV</t>
        </is>
      </c>
      <c r="J2112" s="9" t="n">
        <v>1004</v>
      </c>
      <c r="K2112" s="14">
        <f>IF($E2112="","",IFERROR(INDEX('01_Cad_Pecas'!$H$2:$H$5000,MATCH($E2112,'01_Cad_Pecas'!$D$2:$D$5000,0)),IFERROR(INDEX('01_Cad_Pecas'!$H$2:$H$5000,MATCH(VALUE($E2112),'01_Cad_Pecas'!$D$2:$D$5000,0)),"")))</f>
        <v/>
      </c>
      <c r="L2112" s="14">
        <f>IF($E2112="","",IFERROR(INDEX('01_Cad_Pecas'!$I$2:$I$5000,MATCH($E2112,'01_Cad_Pecas'!$D$2:$D$5000,0)),IFERROR(INDEX('01_Cad_Pecas'!$I$2:$I$5000,MATCH(VALUE($E2112),'01_Cad_Pecas'!$D$2:$D$5000,0)),"")))</f>
        <v/>
      </c>
      <c r="M2112" s="14">
        <f>IF(OR($J2112="",$L2112=""),"",IF($K2112="",0,$K2112)+$J2112*$L2112)</f>
        <v/>
      </c>
      <c r="N2112" s="14" t="n">
        <v>46211</v>
      </c>
      <c r="O2112" s="14" t="n">
        <v>1004</v>
      </c>
      <c r="P2112" s="14" t="n"/>
      <c r="Q2112" s="14" t="n"/>
      <c r="R2112" s="14" t="n"/>
      <c r="S2112" s="14" t="n"/>
      <c r="T2112" s="14">
        <f>IF(OR($J2112="",$O2112=""),"",$O2112/$J2112)</f>
        <v/>
      </c>
      <c r="U2112" s="14" t="inlineStr">
        <is>
          <t>Concluído</t>
        </is>
      </c>
      <c r="V2112" s="14" t="n"/>
      <c r="W2112" s="14" t="n"/>
      <c r="X2112" s="14" t="n"/>
      <c r="Y2112" s="14" t="n"/>
      <c r="Z2112" s="14" t="n"/>
      <c r="AA2112" s="11" t="n"/>
      <c r="AB2112" s="14">
        <f>B2112&amp;"|"&amp;I2112</f>
        <v/>
      </c>
      <c r="AC2112">
        <f>IF($B2112="","","|"&amp;SUBSTITUTE(TRIM(SUBSTITUTE(SUBSTITUTE(SUBSTITUTE(SUBSTITUTE(SUBSTITUTE(SUBSTITUTE(SUBSTITUTE(SUBSTITUTE(SUBSTITUTE(SUBSTITUTE(SUBSTITUTE(SUBSTITUTE(SUBSTITUTE(SUBSTITUTE(TRIM($B2112&amp;""),CHAR(10)," "),CHAR(13)," "),"."," "),";"," "),","," "),"/"," "),"+"," "),"-"," "),"  "," "),"  "," "),"  "," "),"  "," "),"  "," "),"  "," "))," ","|")&amp;"|")</f>
        <v/>
      </c>
      <c r="AD2112">
        <f>TRIM($I2112&amp;"")</f>
        <v/>
      </c>
    </row>
    <row r="2113" ht="24" customHeight="1">
      <c r="A2113" s="9" t="n">
        <v>46209</v>
      </c>
      <c r="B2113" s="14" t="inlineStr">
        <is>
          <t>10200,10202,10205</t>
        </is>
      </c>
      <c r="C2113" s="14" t="n"/>
      <c r="D2113" s="14" t="inlineStr">
        <is>
          <t>6 PINTURA UV</t>
        </is>
      </c>
      <c r="E2113" s="14" t="inlineStr">
        <is>
          <t>30006103</t>
        </is>
      </c>
      <c r="F2113" s="14" t="inlineStr">
        <is>
          <t>TRAVESSA LATERAL 340X70X18 MDF - CAD SANTIAGO NEW</t>
        </is>
      </c>
      <c r="G2113" s="14" t="inlineStr">
        <is>
          <t>6 PINTURA UV</t>
        </is>
      </c>
      <c r="H2113" s="14" t="inlineStr">
        <is>
          <t>6 PINTURA UV</t>
        </is>
      </c>
      <c r="I2113" s="9" t="inlineStr">
        <is>
          <t>6 PINTURA UV</t>
        </is>
      </c>
      <c r="J2113" s="9" t="n">
        <v>1004</v>
      </c>
      <c r="K2113" s="14">
        <f>IF($E2113="","",IFERROR(INDEX('01_Cad_Pecas'!$H$2:$H$5000,MATCH($E2113,'01_Cad_Pecas'!$D$2:$D$5000,0)),IFERROR(INDEX('01_Cad_Pecas'!$H$2:$H$5000,MATCH(VALUE($E2113),'01_Cad_Pecas'!$D$2:$D$5000,0)),"")))</f>
        <v/>
      </c>
      <c r="L2113" s="14">
        <f>IF($E2113="","",IFERROR(INDEX('01_Cad_Pecas'!$I$2:$I$5000,MATCH($E2113,'01_Cad_Pecas'!$D$2:$D$5000,0)),IFERROR(INDEX('01_Cad_Pecas'!$I$2:$I$5000,MATCH(VALUE($E2113),'01_Cad_Pecas'!$D$2:$D$5000,0)),"")))</f>
        <v/>
      </c>
      <c r="M2113" s="14">
        <f>IF(OR($J2113="",$L2113=""),"",IF($K2113="",0,$K2113)+$J2113*$L2113)</f>
        <v/>
      </c>
      <c r="N2113" s="14" t="n">
        <v>46211</v>
      </c>
      <c r="O2113" s="14" t="n">
        <v>1004</v>
      </c>
      <c r="P2113" s="14" t="n"/>
      <c r="Q2113" s="14" t="n"/>
      <c r="R2113" s="14" t="n"/>
      <c r="S2113" s="14" t="n"/>
      <c r="T2113" s="14">
        <f>IF(OR($J2113="",$O2113=""),"",$O2113/$J2113)</f>
        <v/>
      </c>
      <c r="U2113" s="14" t="inlineStr">
        <is>
          <t>Concluído</t>
        </is>
      </c>
      <c r="V2113" s="14" t="n"/>
      <c r="W2113" s="14" t="n"/>
      <c r="X2113" s="14" t="n"/>
      <c r="Y2113" s="14" t="n"/>
      <c r="Z2113" s="14" t="n"/>
      <c r="AA2113" s="11" t="n"/>
      <c r="AB2113" s="14">
        <f>B2113&amp;"|"&amp;I2113</f>
        <v/>
      </c>
      <c r="AC2113">
        <f>IF($B2113="","","|"&amp;SUBSTITUTE(TRIM(SUBSTITUTE(SUBSTITUTE(SUBSTITUTE(SUBSTITUTE(SUBSTITUTE(SUBSTITUTE(SUBSTITUTE(SUBSTITUTE(SUBSTITUTE(SUBSTITUTE(SUBSTITUTE(SUBSTITUTE(SUBSTITUTE(SUBSTITUTE(TRIM($B2113&amp;""),CHAR(10)," "),CHAR(13)," "),"."," "),";"," "),","," "),"/"," "),"+"," "),"-"," "),"  "," "),"  "," "),"  "," "),"  "," "),"  "," "),"  "," "))," ","|")&amp;"|")</f>
        <v/>
      </c>
      <c r="AD2113">
        <f>TRIM($I2113&amp;"")</f>
        <v/>
      </c>
    </row>
    <row r="2114" ht="24" customHeight="1">
      <c r="A2114" s="9" t="n">
        <v>46209</v>
      </c>
      <c r="B2114" s="14" t="inlineStr">
        <is>
          <t>10200,10202,10205</t>
        </is>
      </c>
      <c r="C2114" s="14" t="n"/>
      <c r="D2114" s="14" t="inlineStr">
        <is>
          <t>6 PINTURA UV</t>
        </is>
      </c>
      <c r="E2114" s="14" t="inlineStr">
        <is>
          <t>30006104</t>
        </is>
      </c>
      <c r="F2114" s="14" t="inlineStr">
        <is>
          <t>MOLDURA ENCOSTO 445X280X15 MDF - CAD SANTIAGO NEW</t>
        </is>
      </c>
      <c r="G2114" s="14" t="inlineStr">
        <is>
          <t>6 PINTURA UV</t>
        </is>
      </c>
      <c r="H2114" s="14" t="inlineStr">
        <is>
          <t>6 PINTURA UV</t>
        </is>
      </c>
      <c r="I2114" s="9" t="inlineStr">
        <is>
          <t>6 PINTURA UV</t>
        </is>
      </c>
      <c r="J2114" s="9" t="n">
        <v>466</v>
      </c>
      <c r="K2114" s="14">
        <f>IF($E2114="","",IFERROR(INDEX('01_Cad_Pecas'!$H$2:$H$5000,MATCH($E2114,'01_Cad_Pecas'!$D$2:$D$5000,0)),IFERROR(INDEX('01_Cad_Pecas'!$H$2:$H$5000,MATCH(VALUE($E2114),'01_Cad_Pecas'!$D$2:$D$5000,0)),"")))</f>
        <v/>
      </c>
      <c r="L2114" s="14">
        <f>IF($E2114="","",IFERROR(INDEX('01_Cad_Pecas'!$I$2:$I$5000,MATCH($E2114,'01_Cad_Pecas'!$D$2:$D$5000,0)),IFERROR(INDEX('01_Cad_Pecas'!$I$2:$I$5000,MATCH(VALUE($E2114),'01_Cad_Pecas'!$D$2:$D$5000,0)),"")))</f>
        <v/>
      </c>
      <c r="M2114" s="14">
        <f>IF(OR($J2114="",$L2114=""),"",IF($K2114="",0,$K2114)+$J2114*$L2114)</f>
        <v/>
      </c>
      <c r="N2114" s="14" t="n">
        <v>46211</v>
      </c>
      <c r="O2114" s="14" t="n">
        <v>466</v>
      </c>
      <c r="P2114" s="14" t="n"/>
      <c r="Q2114" s="14" t="n"/>
      <c r="R2114" s="14" t="n"/>
      <c r="S2114" s="14" t="n"/>
      <c r="T2114" s="14">
        <f>IF(OR($J2114="",$O2114=""),"",$O2114/$J2114)</f>
        <v/>
      </c>
      <c r="U2114" s="14" t="inlineStr">
        <is>
          <t>Concluído</t>
        </is>
      </c>
      <c r="V2114" s="14" t="n"/>
      <c r="W2114" s="14" t="n"/>
      <c r="X2114" s="14" t="n"/>
      <c r="Y2114" s="14" t="n"/>
      <c r="Z2114" s="14" t="n"/>
      <c r="AA2114" s="11" t="n"/>
      <c r="AB2114" s="14">
        <f>B2114&amp;"|"&amp;I2114</f>
        <v/>
      </c>
      <c r="AC2114">
        <f>IF($B2114="","","|"&amp;SUBSTITUTE(TRIM(SUBSTITUTE(SUBSTITUTE(SUBSTITUTE(SUBSTITUTE(SUBSTITUTE(SUBSTITUTE(SUBSTITUTE(SUBSTITUTE(SUBSTITUTE(SUBSTITUTE(SUBSTITUTE(SUBSTITUTE(SUBSTITUTE(SUBSTITUTE(TRIM($B2114&amp;""),CHAR(10)," "),CHAR(13)," "),"."," "),";"," "),","," "),"/"," "),"+"," "),"-"," "),"  "," "),"  "," "),"  "," "),"  "," "),"  "," "),"  "," "))," ","|")&amp;"|")</f>
        <v/>
      </c>
      <c r="AD2114">
        <f>TRIM($I2114&amp;"")</f>
        <v/>
      </c>
    </row>
    <row r="2115" ht="24" customHeight="1">
      <c r="A2115" s="9" t="n">
        <v>46209</v>
      </c>
      <c r="B2115" s="14" t="inlineStr">
        <is>
          <t>10200,10202,10205</t>
        </is>
      </c>
      <c r="C2115" s="14" t="n"/>
      <c r="D2115" s="14" t="inlineStr">
        <is>
          <t>6 PINTURA UV</t>
        </is>
      </c>
      <c r="E2115" s="14" t="inlineStr">
        <is>
          <t>10050008</t>
        </is>
      </c>
      <c r="F2115" s="14" t="inlineStr">
        <is>
          <t>FUNDO CAIXOTE MALAGA - 415X400X03 HDF</t>
        </is>
      </c>
      <c r="G2115" s="14" t="inlineStr">
        <is>
          <t>6 PINTURA UV</t>
        </is>
      </c>
      <c r="H2115" s="14" t="inlineStr">
        <is>
          <t>6 PINTURA UV</t>
        </is>
      </c>
      <c r="I2115" s="9" t="inlineStr">
        <is>
          <t>6 PINTURA UV</t>
        </is>
      </c>
      <c r="J2115" s="9" t="n">
        <v>4</v>
      </c>
      <c r="K2115" s="14">
        <f>IF($E2115="","",IFERROR(INDEX('01_Cad_Pecas'!$H$2:$H$5000,MATCH($E2115,'01_Cad_Pecas'!$D$2:$D$5000,0)),IFERROR(INDEX('01_Cad_Pecas'!$H$2:$H$5000,MATCH(VALUE($E2115),'01_Cad_Pecas'!$D$2:$D$5000,0)),"")))</f>
        <v/>
      </c>
      <c r="L2115" s="14">
        <f>IF($E2115="","",IFERROR(INDEX('01_Cad_Pecas'!$I$2:$I$5000,MATCH($E2115,'01_Cad_Pecas'!$D$2:$D$5000,0)),IFERROR(INDEX('01_Cad_Pecas'!$I$2:$I$5000,MATCH(VALUE($E2115),'01_Cad_Pecas'!$D$2:$D$5000,0)),"")))</f>
        <v/>
      </c>
      <c r="M2115" s="14">
        <f>IF(OR($J2115="",$L2115=""),"",IF($K2115="",0,$K2115)+$J2115*$L2115)</f>
        <v/>
      </c>
      <c r="N2115" s="14" t="n">
        <v>46211</v>
      </c>
      <c r="O2115" s="14" t="n">
        <v>4</v>
      </c>
      <c r="P2115" s="14" t="n"/>
      <c r="Q2115" s="14" t="n"/>
      <c r="R2115" s="14" t="n"/>
      <c r="S2115" s="14" t="n"/>
      <c r="T2115" s="14">
        <f>IF(OR($J2115="",$O2115=""),"",$O2115/$J2115)</f>
        <v/>
      </c>
      <c r="U2115" s="14" t="inlineStr">
        <is>
          <t>Concluído</t>
        </is>
      </c>
      <c r="V2115" s="14" t="n"/>
      <c r="W2115" s="14" t="n"/>
      <c r="X2115" s="14" t="n"/>
      <c r="Y2115" s="14" t="n"/>
      <c r="Z2115" s="14" t="n"/>
      <c r="AA2115" s="11" t="n"/>
      <c r="AB2115" s="14">
        <f>B2115&amp;"|"&amp;I2115</f>
        <v/>
      </c>
      <c r="AC2115">
        <f>IF($B2115="","","|"&amp;SUBSTITUTE(TRIM(SUBSTITUTE(SUBSTITUTE(SUBSTITUTE(SUBSTITUTE(SUBSTITUTE(SUBSTITUTE(SUBSTITUTE(SUBSTITUTE(SUBSTITUTE(SUBSTITUTE(SUBSTITUTE(SUBSTITUTE(SUBSTITUTE(SUBSTITUTE(TRIM($B2115&amp;""),CHAR(10)," "),CHAR(13)," "),"."," "),";"," "),","," "),"/"," "),"+"," "),"-"," "),"  "," "),"  "," "),"  "," "),"  "," "),"  "," "),"  "," "))," ","|")&amp;"|")</f>
        <v/>
      </c>
      <c r="AD2115">
        <f>TRIM($I2115&amp;"")</f>
        <v/>
      </c>
    </row>
    <row r="2116" ht="24" customHeight="1">
      <c r="A2116" s="9" t="n">
        <v>46209</v>
      </c>
      <c r="B2116" s="14" t="inlineStr">
        <is>
          <t>10200,10202,10205</t>
        </is>
      </c>
      <c r="C2116" s="14" t="n"/>
      <c r="D2116" s="14" t="inlineStr">
        <is>
          <t>6 PINTURA UV</t>
        </is>
      </c>
      <c r="E2116" s="14" t="inlineStr">
        <is>
          <t>20052001</t>
        </is>
      </c>
      <c r="F2116" s="14" t="inlineStr">
        <is>
          <t>(2-4) TRAVESSA 742X122X25 MDF - MESA ATHENAS</t>
        </is>
      </c>
      <c r="G2116" s="14" t="inlineStr">
        <is>
          <t>6 PINTURA UV</t>
        </is>
      </c>
      <c r="H2116" s="14" t="inlineStr">
        <is>
          <t>6 PINTURA UV</t>
        </is>
      </c>
      <c r="I2116" s="9" t="inlineStr">
        <is>
          <t>6 PINTURA UV</t>
        </is>
      </c>
      <c r="J2116" s="9" t="n">
        <v>160</v>
      </c>
      <c r="K2116" s="14">
        <f>IF($E2116="","",IFERROR(INDEX('01_Cad_Pecas'!$H$2:$H$5000,MATCH($E2116,'01_Cad_Pecas'!$D$2:$D$5000,0)),IFERROR(INDEX('01_Cad_Pecas'!$H$2:$H$5000,MATCH(VALUE($E2116),'01_Cad_Pecas'!$D$2:$D$5000,0)),"")))</f>
        <v/>
      </c>
      <c r="L2116" s="14">
        <f>IF($E2116="","",IFERROR(INDEX('01_Cad_Pecas'!$I$2:$I$5000,MATCH($E2116,'01_Cad_Pecas'!$D$2:$D$5000,0)),IFERROR(INDEX('01_Cad_Pecas'!$I$2:$I$5000,MATCH(VALUE($E2116),'01_Cad_Pecas'!$D$2:$D$5000,0)),"")))</f>
        <v/>
      </c>
      <c r="M2116" s="14">
        <f>IF(OR($J2116="",$L2116=""),"",IF($K2116="",0,$K2116)+$J2116*$L2116)</f>
        <v/>
      </c>
      <c r="N2116" s="14" t="n">
        <v>46211</v>
      </c>
      <c r="O2116" s="14" t="n">
        <v>160</v>
      </c>
      <c r="P2116" s="14" t="n"/>
      <c r="Q2116" s="14" t="n"/>
      <c r="R2116" s="14" t="n"/>
      <c r="S2116" s="14" t="n"/>
      <c r="T2116" s="14">
        <f>IF(OR($J2116="",$O2116=""),"",$O2116/$J2116)</f>
        <v/>
      </c>
      <c r="U2116" s="14" t="inlineStr">
        <is>
          <t>Concluído</t>
        </is>
      </c>
      <c r="V2116" s="14" t="n"/>
      <c r="W2116" s="14" t="n"/>
      <c r="X2116" s="14" t="n"/>
      <c r="Y2116" s="14" t="n"/>
      <c r="Z2116" s="14" t="n"/>
      <c r="AA2116" s="11" t="n"/>
      <c r="AB2116" s="14">
        <f>B2116&amp;"|"&amp;I2116</f>
        <v/>
      </c>
      <c r="AC2116">
        <f>IF($B2116="","","|"&amp;SUBSTITUTE(TRIM(SUBSTITUTE(SUBSTITUTE(SUBSTITUTE(SUBSTITUTE(SUBSTITUTE(SUBSTITUTE(SUBSTITUTE(SUBSTITUTE(SUBSTITUTE(SUBSTITUTE(SUBSTITUTE(SUBSTITUTE(SUBSTITUTE(SUBSTITUTE(TRIM($B2116&amp;""),CHAR(10)," "),CHAR(13)," "),"."," "),";"," "),","," "),"/"," "),"+"," "),"-"," "),"  "," "),"  "," "),"  "," "),"  "," "),"  "," "),"  "," "))," ","|")&amp;"|")</f>
        <v/>
      </c>
      <c r="AD2116">
        <f>TRIM($I2116&amp;"")</f>
        <v/>
      </c>
    </row>
    <row r="2117" ht="24" customHeight="1">
      <c r="A2117" s="9" t="n">
        <v>46209</v>
      </c>
      <c r="B2117" s="14" t="inlineStr">
        <is>
          <t>10200,10202,10205</t>
        </is>
      </c>
      <c r="C2117" s="14" t="n"/>
      <c r="D2117" s="14" t="inlineStr">
        <is>
          <t>6 PINTURA UV</t>
        </is>
      </c>
      <c r="E2117" s="14" t="inlineStr">
        <is>
          <t>20052002</t>
        </is>
      </c>
      <c r="F2117" s="14" t="inlineStr">
        <is>
          <t>(5) BASE MAIOR 542X124X25 MDF - MESA ATHENAS</t>
        </is>
      </c>
      <c r="G2117" s="14" t="inlineStr">
        <is>
          <t>6 PINTURA UV</t>
        </is>
      </c>
      <c r="H2117" s="14" t="inlineStr">
        <is>
          <t>6 PINTURA UV</t>
        </is>
      </c>
      <c r="I2117" s="9" t="inlineStr">
        <is>
          <t>6 PINTURA UV</t>
        </is>
      </c>
      <c r="J2117" s="9" t="n">
        <v>18</v>
      </c>
      <c r="K2117" s="14">
        <f>IF($E2117="","",IFERROR(INDEX('01_Cad_Pecas'!$H$2:$H$5000,MATCH($E2117,'01_Cad_Pecas'!$D$2:$D$5000,0)),IFERROR(INDEX('01_Cad_Pecas'!$H$2:$H$5000,MATCH(VALUE($E2117),'01_Cad_Pecas'!$D$2:$D$5000,0)),"")))</f>
        <v/>
      </c>
      <c r="L2117" s="14">
        <f>IF($E2117="","",IFERROR(INDEX('01_Cad_Pecas'!$I$2:$I$5000,MATCH($E2117,'01_Cad_Pecas'!$D$2:$D$5000,0)),IFERROR(INDEX('01_Cad_Pecas'!$I$2:$I$5000,MATCH(VALUE($E2117),'01_Cad_Pecas'!$D$2:$D$5000,0)),"")))</f>
        <v/>
      </c>
      <c r="M2117" s="14">
        <f>IF(OR($J2117="",$L2117=""),"",IF($K2117="",0,$K2117)+$J2117*$L2117)</f>
        <v/>
      </c>
      <c r="N2117" s="14" t="n">
        <v>46211</v>
      </c>
      <c r="O2117" s="14" t="n">
        <v>18</v>
      </c>
      <c r="P2117" s="14" t="n"/>
      <c r="Q2117" s="14" t="n"/>
      <c r="R2117" s="14" t="n"/>
      <c r="S2117" s="14" t="n"/>
      <c r="T2117" s="14">
        <f>IF(OR($J2117="",$O2117=""),"",$O2117/$J2117)</f>
        <v/>
      </c>
      <c r="U2117" s="14" t="inlineStr">
        <is>
          <t>Concluído</t>
        </is>
      </c>
      <c r="V2117" s="14" t="n"/>
      <c r="W2117" s="14" t="n"/>
      <c r="X2117" s="14" t="n"/>
      <c r="Y2117" s="14" t="n"/>
      <c r="Z2117" s="14" t="n"/>
      <c r="AA2117" s="11" t="n"/>
      <c r="AB2117" s="14">
        <f>B2117&amp;"|"&amp;I2117</f>
        <v/>
      </c>
      <c r="AC2117">
        <f>IF($B2117="","","|"&amp;SUBSTITUTE(TRIM(SUBSTITUTE(SUBSTITUTE(SUBSTITUTE(SUBSTITUTE(SUBSTITUTE(SUBSTITUTE(SUBSTITUTE(SUBSTITUTE(SUBSTITUTE(SUBSTITUTE(SUBSTITUTE(SUBSTITUTE(SUBSTITUTE(SUBSTITUTE(TRIM($B2117&amp;""),CHAR(10)," "),CHAR(13)," "),"."," "),";"," "),","," "),"/"," "),"+"," "),"-"," "),"  "," "),"  "," "),"  "," "),"  "," "),"  "," "),"  "," "))," ","|")&amp;"|")</f>
        <v/>
      </c>
      <c r="AD2117">
        <f>TRIM($I2117&amp;"")</f>
        <v/>
      </c>
    </row>
    <row r="2118" ht="24" customHeight="1">
      <c r="A2118" s="9" t="n">
        <v>46209</v>
      </c>
      <c r="B2118" s="14" t="inlineStr">
        <is>
          <t>10200,10202,10205</t>
        </is>
      </c>
      <c r="C2118" s="14" t="n"/>
      <c r="D2118" s="14" t="inlineStr">
        <is>
          <t>6 PINTURA UV</t>
        </is>
      </c>
      <c r="E2118" s="14" t="inlineStr">
        <is>
          <t>20052003</t>
        </is>
      </c>
      <c r="F2118" s="14" t="inlineStr">
        <is>
          <t>(6)BASE MENOR 386 (189)X124X25 MDF - MESA ATHENAS</t>
        </is>
      </c>
      <c r="G2118" s="14" t="inlineStr">
        <is>
          <t>6 PINTURA UV</t>
        </is>
      </c>
      <c r="H2118" s="14" t="inlineStr">
        <is>
          <t>6 PINTURA UV</t>
        </is>
      </c>
      <c r="I2118" s="9" t="inlineStr">
        <is>
          <t>6 PINTURA UV</t>
        </is>
      </c>
      <c r="J2118" s="9" t="n">
        <v>36</v>
      </c>
      <c r="K2118" s="14">
        <f>IF($E2118="","",IFERROR(INDEX('01_Cad_Pecas'!$H$2:$H$5000,MATCH($E2118,'01_Cad_Pecas'!$D$2:$D$5000,0)),IFERROR(INDEX('01_Cad_Pecas'!$H$2:$H$5000,MATCH(VALUE($E2118),'01_Cad_Pecas'!$D$2:$D$5000,0)),"")))</f>
        <v/>
      </c>
      <c r="L2118" s="14">
        <f>IF($E2118="","",IFERROR(INDEX('01_Cad_Pecas'!$I$2:$I$5000,MATCH($E2118,'01_Cad_Pecas'!$D$2:$D$5000,0)),IFERROR(INDEX('01_Cad_Pecas'!$I$2:$I$5000,MATCH(VALUE($E2118),'01_Cad_Pecas'!$D$2:$D$5000,0)),"")))</f>
        <v/>
      </c>
      <c r="M2118" s="14">
        <f>IF(OR($J2118="",$L2118=""),"",IF($K2118="",0,$K2118)+$J2118*$L2118)</f>
        <v/>
      </c>
      <c r="N2118" s="14" t="n">
        <v>46211</v>
      </c>
      <c r="O2118" s="14" t="n">
        <v>36</v>
      </c>
      <c r="P2118" s="14" t="n"/>
      <c r="Q2118" s="14" t="n"/>
      <c r="R2118" s="14" t="n"/>
      <c r="S2118" s="14" t="n"/>
      <c r="T2118" s="14">
        <f>IF(OR($J2118="",$O2118=""),"",$O2118/$J2118)</f>
        <v/>
      </c>
      <c r="U2118" s="14" t="inlineStr">
        <is>
          <t>Concluído</t>
        </is>
      </c>
      <c r="V2118" s="14" t="n"/>
      <c r="W2118" s="14" t="n"/>
      <c r="X2118" s="14" t="n"/>
      <c r="Y2118" s="14" t="n"/>
      <c r="Z2118" s="14" t="n"/>
      <c r="AA2118" s="11" t="n"/>
      <c r="AB2118" s="14">
        <f>B2118&amp;"|"&amp;I2118</f>
        <v/>
      </c>
      <c r="AC2118">
        <f>IF($B2118="","","|"&amp;SUBSTITUTE(TRIM(SUBSTITUTE(SUBSTITUTE(SUBSTITUTE(SUBSTITUTE(SUBSTITUTE(SUBSTITUTE(SUBSTITUTE(SUBSTITUTE(SUBSTITUTE(SUBSTITUTE(SUBSTITUTE(SUBSTITUTE(SUBSTITUTE(SUBSTITUTE(TRIM($B2118&amp;""),CHAR(10)," "),CHAR(13)," "),"."," "),";"," "),","," "),"/"," "),"+"," "),"-"," "),"  "," "),"  "," "),"  "," "),"  "," "),"  "," "),"  "," "))," ","|")&amp;"|")</f>
        <v/>
      </c>
      <c r="AD2118">
        <f>TRIM($I2118&amp;"")</f>
        <v/>
      </c>
    </row>
    <row r="2119" ht="24" customHeight="1">
      <c r="A2119" s="9" t="n">
        <v>46209</v>
      </c>
      <c r="B2119" s="14" t="inlineStr">
        <is>
          <t>10200,10202,10205</t>
        </is>
      </c>
      <c r="C2119" s="14" t="n"/>
      <c r="D2119" s="14" t="inlineStr">
        <is>
          <t>6 PINTURA UV</t>
        </is>
      </c>
      <c r="E2119" s="14" t="inlineStr">
        <is>
          <t>20052202</t>
        </is>
      </c>
      <c r="F2119" s="14" t="inlineStr">
        <is>
          <t>(5) BASE MAIOR 742X124X25 MDF - MESA ATHENAS 1,20</t>
        </is>
      </c>
      <c r="G2119" s="14" t="inlineStr">
        <is>
          <t>6 PINTURA UV</t>
        </is>
      </c>
      <c r="H2119" s="14" t="inlineStr">
        <is>
          <t>6 PINTURA UV</t>
        </is>
      </c>
      <c r="I2119" s="9" t="inlineStr">
        <is>
          <t>6 PINTURA UV</t>
        </is>
      </c>
      <c r="J2119" s="9" t="n">
        <v>22</v>
      </c>
      <c r="K2119" s="14">
        <f>IF($E2119="","",IFERROR(INDEX('01_Cad_Pecas'!$H$2:$H$5000,MATCH($E2119,'01_Cad_Pecas'!$D$2:$D$5000,0)),IFERROR(INDEX('01_Cad_Pecas'!$H$2:$H$5000,MATCH(VALUE($E2119),'01_Cad_Pecas'!$D$2:$D$5000,0)),"")))</f>
        <v/>
      </c>
      <c r="L2119" s="14">
        <f>IF($E2119="","",IFERROR(INDEX('01_Cad_Pecas'!$I$2:$I$5000,MATCH($E2119,'01_Cad_Pecas'!$D$2:$D$5000,0)),IFERROR(INDEX('01_Cad_Pecas'!$I$2:$I$5000,MATCH(VALUE($E2119),'01_Cad_Pecas'!$D$2:$D$5000,0)),"")))</f>
        <v/>
      </c>
      <c r="M2119" s="14">
        <f>IF(OR($J2119="",$L2119=""),"",IF($K2119="",0,$K2119)+$J2119*$L2119)</f>
        <v/>
      </c>
      <c r="N2119" s="14" t="n">
        <v>46211</v>
      </c>
      <c r="O2119" s="14" t="n">
        <v>22</v>
      </c>
      <c r="P2119" s="14" t="n"/>
      <c r="Q2119" s="14" t="n"/>
      <c r="R2119" s="14" t="n"/>
      <c r="S2119" s="14" t="n"/>
      <c r="T2119" s="14">
        <f>IF(OR($J2119="",$O2119=""),"",$O2119/$J2119)</f>
        <v/>
      </c>
      <c r="U2119" s="14" t="inlineStr">
        <is>
          <t>Concluído</t>
        </is>
      </c>
      <c r="V2119" s="14" t="n"/>
      <c r="W2119" s="14" t="n"/>
      <c r="X2119" s="14" t="n"/>
      <c r="Y2119" s="14" t="n"/>
      <c r="Z2119" s="14" t="n"/>
      <c r="AA2119" s="11" t="n"/>
      <c r="AB2119" s="14">
        <f>B2119&amp;"|"&amp;I2119</f>
        <v/>
      </c>
      <c r="AC2119">
        <f>IF($B2119="","","|"&amp;SUBSTITUTE(TRIM(SUBSTITUTE(SUBSTITUTE(SUBSTITUTE(SUBSTITUTE(SUBSTITUTE(SUBSTITUTE(SUBSTITUTE(SUBSTITUTE(SUBSTITUTE(SUBSTITUTE(SUBSTITUTE(SUBSTITUTE(SUBSTITUTE(SUBSTITUTE(TRIM($B2119&amp;""),CHAR(10)," "),CHAR(13)," "),"."," "),";"," "),","," "),"/"," "),"+"," "),"-"," "),"  "," "),"  "," "),"  "," "),"  "," "),"  "," "),"  "," "))," ","|")&amp;"|")</f>
        <v/>
      </c>
      <c r="AD2119">
        <f>TRIM($I2119&amp;"")</f>
        <v/>
      </c>
    </row>
    <row r="2120" ht="24" customHeight="1">
      <c r="A2120" s="9" t="n">
        <v>46209</v>
      </c>
      <c r="B2120" s="14" t="inlineStr">
        <is>
          <t>10200,10202,10205</t>
        </is>
      </c>
      <c r="C2120" s="14" t="n"/>
      <c r="D2120" s="14" t="inlineStr">
        <is>
          <t>6 PINTURA UV</t>
        </is>
      </c>
      <c r="E2120" s="14" t="inlineStr">
        <is>
          <t>20052203</t>
        </is>
      </c>
      <c r="F2120" s="14" t="inlineStr">
        <is>
          <t>(6)BASE MENOR 446(220)X124X25 MDF-MESA ATHENAS1,20</t>
        </is>
      </c>
      <c r="G2120" s="14" t="inlineStr">
        <is>
          <t>6 PINTURA UV</t>
        </is>
      </c>
      <c r="H2120" s="14" t="inlineStr">
        <is>
          <t>6 PINTURA UV</t>
        </is>
      </c>
      <c r="I2120" s="9" t="inlineStr">
        <is>
          <t>6 PINTURA UV</t>
        </is>
      </c>
      <c r="J2120" s="9" t="n">
        <v>44</v>
      </c>
      <c r="K2120" s="14">
        <f>IF($E2120="","",IFERROR(INDEX('01_Cad_Pecas'!$H$2:$H$5000,MATCH($E2120,'01_Cad_Pecas'!$D$2:$D$5000,0)),IFERROR(INDEX('01_Cad_Pecas'!$H$2:$H$5000,MATCH(VALUE($E2120),'01_Cad_Pecas'!$D$2:$D$5000,0)),"")))</f>
        <v/>
      </c>
      <c r="L2120" s="14">
        <f>IF($E2120="","",IFERROR(INDEX('01_Cad_Pecas'!$I$2:$I$5000,MATCH($E2120,'01_Cad_Pecas'!$D$2:$D$5000,0)),IFERROR(INDEX('01_Cad_Pecas'!$I$2:$I$5000,MATCH(VALUE($E2120),'01_Cad_Pecas'!$D$2:$D$5000,0)),"")))</f>
        <v/>
      </c>
      <c r="M2120" s="14">
        <f>IF(OR($J2120="",$L2120=""),"",IF($K2120="",0,$K2120)+$J2120*$L2120)</f>
        <v/>
      </c>
      <c r="N2120" s="14" t="n">
        <v>46210</v>
      </c>
      <c r="O2120" s="14" t="n">
        <v>44</v>
      </c>
      <c r="P2120" s="14" t="n"/>
      <c r="Q2120" s="14" t="n"/>
      <c r="R2120" s="14" t="n"/>
      <c r="S2120" s="14" t="n"/>
      <c r="T2120" s="14">
        <f>IF(OR($J2120="",$O2120=""),"",$O2120/$J2120)</f>
        <v/>
      </c>
      <c r="U2120" s="14" t="inlineStr">
        <is>
          <t>Concluído</t>
        </is>
      </c>
      <c r="V2120" s="14" t="n"/>
      <c r="W2120" s="14" t="n"/>
      <c r="X2120" s="14" t="n"/>
      <c r="Y2120" s="14" t="n"/>
      <c r="Z2120" s="14" t="n"/>
      <c r="AA2120" s="11" t="n"/>
      <c r="AB2120" s="14">
        <f>B2120&amp;"|"&amp;I2120</f>
        <v/>
      </c>
      <c r="AC2120">
        <f>IF($B2120="","","|"&amp;SUBSTITUTE(TRIM(SUBSTITUTE(SUBSTITUTE(SUBSTITUTE(SUBSTITUTE(SUBSTITUTE(SUBSTITUTE(SUBSTITUTE(SUBSTITUTE(SUBSTITUTE(SUBSTITUTE(SUBSTITUTE(SUBSTITUTE(SUBSTITUTE(SUBSTITUTE(TRIM($B2120&amp;""),CHAR(10)," "),CHAR(13)," "),"."," "),";"," "),","," "),"/"," "),"+"," "),"-"," "),"  "," "),"  "," "),"  "," "),"  "," "),"  "," "),"  "," "))," ","|")&amp;"|")</f>
        <v/>
      </c>
      <c r="AD2120">
        <f>TRIM($I2120&amp;"")</f>
        <v/>
      </c>
    </row>
    <row r="2121" ht="24" customHeight="1">
      <c r="A2121" s="9" t="n">
        <v>46209</v>
      </c>
      <c r="B2121" s="14" t="inlineStr">
        <is>
          <t>10200,10202,10205</t>
        </is>
      </c>
      <c r="C2121" s="14" t="n"/>
      <c r="D2121" s="14" t="inlineStr">
        <is>
          <t>6 PINTURA UV</t>
        </is>
      </c>
      <c r="E2121" s="14" t="inlineStr">
        <is>
          <t>30001201</t>
        </is>
      </c>
      <c r="F2121" s="14" t="inlineStr">
        <is>
          <t>PE TRASEIRO 980X65(911)X25 MDF (11PCS)- CAD PE INT</t>
        </is>
      </c>
      <c r="G2121" s="14" t="inlineStr">
        <is>
          <t>6 PINTURA UV</t>
        </is>
      </c>
      <c r="H2121" s="14" t="inlineStr">
        <is>
          <t>6 PINTURA UV</t>
        </is>
      </c>
      <c r="I2121" s="9" t="inlineStr">
        <is>
          <t>6 PINTURA UV</t>
        </is>
      </c>
      <c r="J2121" s="9" t="n">
        <v>8</v>
      </c>
      <c r="K2121" s="14">
        <f>IF($E2121="","",IFERROR(INDEX('01_Cad_Pecas'!$H$2:$H$5000,MATCH($E2121,'01_Cad_Pecas'!$D$2:$D$5000,0)),IFERROR(INDEX('01_Cad_Pecas'!$H$2:$H$5000,MATCH(VALUE($E2121),'01_Cad_Pecas'!$D$2:$D$5000,0)),"")))</f>
        <v/>
      </c>
      <c r="L2121" s="14">
        <f>IF($E2121="","",IFERROR(INDEX('01_Cad_Pecas'!$I$2:$I$5000,MATCH($E2121,'01_Cad_Pecas'!$D$2:$D$5000,0)),IFERROR(INDEX('01_Cad_Pecas'!$I$2:$I$5000,MATCH(VALUE($E2121),'01_Cad_Pecas'!$D$2:$D$5000,0)),"")))</f>
        <v/>
      </c>
      <c r="M2121" s="14">
        <f>IF(OR($J2121="",$L2121=""),"",IF($K2121="",0,$K2121)+$J2121*$L2121)</f>
        <v/>
      </c>
      <c r="N2121" s="14" t="n">
        <v>46210</v>
      </c>
      <c r="O2121" s="14" t="n">
        <v>8</v>
      </c>
      <c r="P2121" s="14" t="n"/>
      <c r="Q2121" s="14" t="n"/>
      <c r="R2121" s="14" t="n"/>
      <c r="S2121" s="14" t="n"/>
      <c r="T2121" s="14">
        <f>IF(OR($J2121="",$O2121=""),"",$O2121/$J2121)</f>
        <v/>
      </c>
      <c r="U2121" s="14" t="inlineStr">
        <is>
          <t>Concluído</t>
        </is>
      </c>
      <c r="V2121" s="14" t="n"/>
      <c r="W2121" s="14" t="n"/>
      <c r="X2121" s="14" t="n"/>
      <c r="Y2121" s="14" t="n"/>
      <c r="Z2121" s="14" t="n"/>
      <c r="AA2121" s="11" t="n"/>
      <c r="AB2121" s="14">
        <f>B2121&amp;"|"&amp;I2121</f>
        <v/>
      </c>
      <c r="AC2121">
        <f>IF($B2121="","","|"&amp;SUBSTITUTE(TRIM(SUBSTITUTE(SUBSTITUTE(SUBSTITUTE(SUBSTITUTE(SUBSTITUTE(SUBSTITUTE(SUBSTITUTE(SUBSTITUTE(SUBSTITUTE(SUBSTITUTE(SUBSTITUTE(SUBSTITUTE(SUBSTITUTE(SUBSTITUTE(TRIM($B2121&amp;""),CHAR(10)," "),CHAR(13)," "),"."," "),";"," "),","," "),"/"," "),"+"," "),"-"," "),"  "," "),"  "," "),"  "," "),"  "," "),"  "," "),"  "," "))," ","|")&amp;"|")</f>
        <v/>
      </c>
      <c r="AD2121">
        <f>TRIM($I2121&amp;"")</f>
        <v/>
      </c>
    </row>
    <row r="2122" ht="24" customHeight="1">
      <c r="A2122" s="9" t="n">
        <v>46209</v>
      </c>
      <c r="B2122" s="14" t="inlineStr">
        <is>
          <t>10200,10202,10205</t>
        </is>
      </c>
      <c r="C2122" s="14" t="n"/>
      <c r="D2122" s="14" t="inlineStr">
        <is>
          <t>6 PINTURA UV</t>
        </is>
      </c>
      <c r="E2122" s="14" t="inlineStr">
        <is>
          <t>30001202</t>
        </is>
      </c>
      <c r="F2122" s="14" t="inlineStr">
        <is>
          <t>PÉ FRONTAL 441X65(911)X25 MDF (16PÇS) - CAD PÉ INT</t>
        </is>
      </c>
      <c r="G2122" s="14" t="inlineStr">
        <is>
          <t>6 PINTURA UV</t>
        </is>
      </c>
      <c r="H2122" s="14" t="inlineStr">
        <is>
          <t>6 PINTURA UV</t>
        </is>
      </c>
      <c r="I2122" s="9" t="inlineStr">
        <is>
          <t>6 PINTURA UV</t>
        </is>
      </c>
      <c r="J2122" s="9" t="n">
        <v>140</v>
      </c>
      <c r="K2122" s="14">
        <f>IF($E2122="","",IFERROR(INDEX('01_Cad_Pecas'!$H$2:$H$5000,MATCH($E2122,'01_Cad_Pecas'!$D$2:$D$5000,0)),IFERROR(INDEX('01_Cad_Pecas'!$H$2:$H$5000,MATCH(VALUE($E2122),'01_Cad_Pecas'!$D$2:$D$5000,0)),"")))</f>
        <v/>
      </c>
      <c r="L2122" s="14">
        <f>IF($E2122="","",IFERROR(INDEX('01_Cad_Pecas'!$I$2:$I$5000,MATCH($E2122,'01_Cad_Pecas'!$D$2:$D$5000,0)),IFERROR(INDEX('01_Cad_Pecas'!$I$2:$I$5000,MATCH(VALUE($E2122),'01_Cad_Pecas'!$D$2:$D$5000,0)),"")))</f>
        <v/>
      </c>
      <c r="M2122" s="14">
        <f>IF(OR($J2122="",$L2122=""),"",IF($K2122="",0,$K2122)+$J2122*$L2122)</f>
        <v/>
      </c>
      <c r="N2122" s="14" t="n">
        <v>46210</v>
      </c>
      <c r="O2122" s="14" t="n">
        <v>140</v>
      </c>
      <c r="P2122" s="14" t="n"/>
      <c r="Q2122" s="14" t="n"/>
      <c r="R2122" s="14" t="n"/>
      <c r="S2122" s="14" t="n"/>
      <c r="T2122" s="14">
        <f>IF(OR($J2122="",$O2122=""),"",$O2122/$J2122)</f>
        <v/>
      </c>
      <c r="U2122" s="14" t="inlineStr">
        <is>
          <t>Concluído</t>
        </is>
      </c>
      <c r="V2122" s="14" t="n"/>
      <c r="W2122" s="14" t="n"/>
      <c r="X2122" s="14" t="n"/>
      <c r="Y2122" s="14" t="n"/>
      <c r="Z2122" s="14" t="n"/>
      <c r="AA2122" s="11" t="n"/>
      <c r="AB2122" s="14">
        <f>B2122&amp;"|"&amp;I2122</f>
        <v/>
      </c>
      <c r="AC2122">
        <f>IF($B2122="","","|"&amp;SUBSTITUTE(TRIM(SUBSTITUTE(SUBSTITUTE(SUBSTITUTE(SUBSTITUTE(SUBSTITUTE(SUBSTITUTE(SUBSTITUTE(SUBSTITUTE(SUBSTITUTE(SUBSTITUTE(SUBSTITUTE(SUBSTITUTE(SUBSTITUTE(SUBSTITUTE(TRIM($B2122&amp;""),CHAR(10)," "),CHAR(13)," "),"."," "),";"," "),","," "),"/"," "),"+"," "),"-"," "),"  "," "),"  "," "),"  "," "),"  "," "),"  "," "),"  "," "))," ","|")&amp;"|")</f>
        <v/>
      </c>
      <c r="AD2122">
        <f>TRIM($I2122&amp;"")</f>
        <v/>
      </c>
    </row>
    <row r="2123" ht="24" customHeight="1">
      <c r="A2123" s="9" t="n">
        <v>46209</v>
      </c>
      <c r="B2123" s="14" t="inlineStr">
        <is>
          <t>10200,10202,10205</t>
        </is>
      </c>
      <c r="C2123" s="14" t="n"/>
      <c r="D2123" s="14" t="inlineStr">
        <is>
          <t>6 PINTURA UV</t>
        </is>
      </c>
      <c r="E2123" s="14" t="inlineStr">
        <is>
          <t>30001301</t>
        </is>
      </c>
      <c r="F2123" s="14" t="inlineStr">
        <is>
          <t>PE TRASEIRO 920X65(911)X25 MDF (11PCS)- CAD PE INT</t>
        </is>
      </c>
      <c r="G2123" s="14" t="inlineStr">
        <is>
          <t>6 PINTURA UV</t>
        </is>
      </c>
      <c r="H2123" s="14" t="inlineStr">
        <is>
          <t>6 PINTURA UV</t>
        </is>
      </c>
      <c r="I2123" s="9" t="inlineStr">
        <is>
          <t>6 PINTURA UV</t>
        </is>
      </c>
      <c r="J2123" s="9" t="n">
        <v>132</v>
      </c>
      <c r="K2123" s="14">
        <f>IF($E2123="","",IFERROR(INDEX('01_Cad_Pecas'!$H$2:$H$5000,MATCH($E2123,'01_Cad_Pecas'!$D$2:$D$5000,0)),IFERROR(INDEX('01_Cad_Pecas'!$H$2:$H$5000,MATCH(VALUE($E2123),'01_Cad_Pecas'!$D$2:$D$5000,0)),"")))</f>
        <v/>
      </c>
      <c r="L2123" s="14">
        <f>IF($E2123="","",IFERROR(INDEX('01_Cad_Pecas'!$I$2:$I$5000,MATCH($E2123,'01_Cad_Pecas'!$D$2:$D$5000,0)),IFERROR(INDEX('01_Cad_Pecas'!$I$2:$I$5000,MATCH(VALUE($E2123),'01_Cad_Pecas'!$D$2:$D$5000,0)),"")))</f>
        <v/>
      </c>
      <c r="M2123" s="14">
        <f>IF(OR($J2123="",$L2123=""),"",IF($K2123="",0,$K2123)+$J2123*$L2123)</f>
        <v/>
      </c>
      <c r="N2123" s="14" t="n">
        <v>46210</v>
      </c>
      <c r="O2123" s="14" t="n">
        <v>132</v>
      </c>
      <c r="P2123" s="14" t="n"/>
      <c r="Q2123" s="14" t="n"/>
      <c r="R2123" s="14" t="n"/>
      <c r="S2123" s="14" t="n"/>
      <c r="T2123" s="14">
        <f>IF(OR($J2123="",$O2123=""),"",$O2123/$J2123)</f>
        <v/>
      </c>
      <c r="U2123" s="14" t="inlineStr">
        <is>
          <t>Concluído</t>
        </is>
      </c>
      <c r="V2123" s="14" t="n"/>
      <c r="W2123" s="14" t="n"/>
      <c r="X2123" s="14" t="n"/>
      <c r="Y2123" s="14" t="n"/>
      <c r="Z2123" s="14" t="n"/>
      <c r="AA2123" s="11" t="n"/>
      <c r="AB2123" s="14">
        <f>B2123&amp;"|"&amp;I2123</f>
        <v/>
      </c>
      <c r="AC2123">
        <f>IF($B2123="","","|"&amp;SUBSTITUTE(TRIM(SUBSTITUTE(SUBSTITUTE(SUBSTITUTE(SUBSTITUTE(SUBSTITUTE(SUBSTITUTE(SUBSTITUTE(SUBSTITUTE(SUBSTITUTE(SUBSTITUTE(SUBSTITUTE(SUBSTITUTE(SUBSTITUTE(SUBSTITUTE(TRIM($B2123&amp;""),CHAR(10)," "),CHAR(13)," "),"."," "),";"," "),","," "),"/"," "),"+"," "),"-"," "),"  "," "),"  "," "),"  "," "),"  "," "),"  "," "),"  "," "))," ","|")&amp;"|")</f>
        <v/>
      </c>
      <c r="AD2123">
        <f>TRIM($I2123&amp;"")</f>
        <v/>
      </c>
    </row>
    <row r="2124" ht="24" customHeight="1">
      <c r="A2124" s="9" t="n">
        <v>46209</v>
      </c>
      <c r="B2124" s="14" t="inlineStr">
        <is>
          <t>10200,10202,10205</t>
        </is>
      </c>
      <c r="C2124" s="14" t="n"/>
      <c r="D2124" s="14" t="inlineStr">
        <is>
          <t>6 PINTURA UV</t>
        </is>
      </c>
      <c r="E2124" s="14" t="inlineStr">
        <is>
          <t>30006101</t>
        </is>
      </c>
      <c r="F2124" s="14" t="inlineStr">
        <is>
          <t>PE TRAS 880X30(911)X25 MDF (13PC) ESQ SANTIAGO NEW</t>
        </is>
      </c>
      <c r="G2124" s="14" t="inlineStr">
        <is>
          <t>6 PINTURA UV</t>
        </is>
      </c>
      <c r="H2124" s="14" t="inlineStr">
        <is>
          <t>6 PINTURA UV</t>
        </is>
      </c>
      <c r="I2124" s="9" t="inlineStr">
        <is>
          <t>6 PINTURA UV</t>
        </is>
      </c>
      <c r="J2124" s="9" t="n">
        <v>502</v>
      </c>
      <c r="K2124" s="14">
        <f>IF($E2124="","",IFERROR(INDEX('01_Cad_Pecas'!$H$2:$H$5000,MATCH($E2124,'01_Cad_Pecas'!$D$2:$D$5000,0)),IFERROR(INDEX('01_Cad_Pecas'!$H$2:$H$5000,MATCH(VALUE($E2124),'01_Cad_Pecas'!$D$2:$D$5000,0)),"")))</f>
        <v/>
      </c>
      <c r="L2124" s="14">
        <f>IF($E2124="","",IFERROR(INDEX('01_Cad_Pecas'!$I$2:$I$5000,MATCH($E2124,'01_Cad_Pecas'!$D$2:$D$5000,0)),IFERROR(INDEX('01_Cad_Pecas'!$I$2:$I$5000,MATCH(VALUE($E2124),'01_Cad_Pecas'!$D$2:$D$5000,0)),"")))</f>
        <v/>
      </c>
      <c r="M2124" s="14">
        <f>IF(OR($J2124="",$L2124=""),"",IF($K2124="",0,$K2124)+$J2124*$L2124)</f>
        <v/>
      </c>
      <c r="N2124" s="14" t="n">
        <v>46210</v>
      </c>
      <c r="O2124" s="14" t="n">
        <v>502</v>
      </c>
      <c r="P2124" s="14" t="n"/>
      <c r="Q2124" s="14" t="n"/>
      <c r="R2124" s="14" t="n"/>
      <c r="S2124" s="14" t="n"/>
      <c r="T2124" s="14">
        <f>IF(OR($J2124="",$O2124=""),"",$O2124/$J2124)</f>
        <v/>
      </c>
      <c r="U2124" s="14" t="inlineStr">
        <is>
          <t>Concluído</t>
        </is>
      </c>
      <c r="V2124" s="14" t="n"/>
      <c r="W2124" s="14" t="n"/>
      <c r="X2124" s="14" t="n"/>
      <c r="Y2124" s="14" t="n"/>
      <c r="Z2124" s="14" t="n"/>
      <c r="AA2124" s="11" t="n"/>
      <c r="AB2124" s="14">
        <f>B2124&amp;"|"&amp;I2124</f>
        <v/>
      </c>
      <c r="AC2124">
        <f>IF($B2124="","","|"&amp;SUBSTITUTE(TRIM(SUBSTITUTE(SUBSTITUTE(SUBSTITUTE(SUBSTITUTE(SUBSTITUTE(SUBSTITUTE(SUBSTITUTE(SUBSTITUTE(SUBSTITUTE(SUBSTITUTE(SUBSTITUTE(SUBSTITUTE(SUBSTITUTE(SUBSTITUTE(TRIM($B2124&amp;""),CHAR(10)," "),CHAR(13)," "),"."," "),";"," "),","," "),"/"," "),"+"," "),"-"," "),"  "," "),"  "," "),"  "," "),"  "," "),"  "," "),"  "," "))," ","|")&amp;"|")</f>
        <v/>
      </c>
      <c r="AD2124">
        <f>TRIM($I2124&amp;"")</f>
        <v/>
      </c>
    </row>
    <row r="2125" ht="24" customHeight="1">
      <c r="A2125" s="9" t="n">
        <v>46209</v>
      </c>
      <c r="B2125" s="14" t="inlineStr">
        <is>
          <t>10200,10202,10205</t>
        </is>
      </c>
      <c r="C2125" s="14" t="n"/>
      <c r="D2125" s="14" t="inlineStr">
        <is>
          <t>6 PINTURA UV</t>
        </is>
      </c>
      <c r="E2125" s="14" t="inlineStr">
        <is>
          <t>30006102</t>
        </is>
      </c>
      <c r="F2125" s="14" t="inlineStr">
        <is>
          <t>PE TRAS 880X30(911)X25 MDF (13PC) DIR SANTIAGO NEW</t>
        </is>
      </c>
      <c r="G2125" s="14" t="inlineStr">
        <is>
          <t>6 PINTURA UV</t>
        </is>
      </c>
      <c r="H2125" s="14" t="inlineStr">
        <is>
          <t>6 PINTURA UV</t>
        </is>
      </c>
      <c r="I2125" s="9" t="inlineStr">
        <is>
          <t>6 PINTURA UV</t>
        </is>
      </c>
      <c r="J2125" s="9" t="n">
        <v>502</v>
      </c>
      <c r="K2125" s="14">
        <f>IF($E2125="","",IFERROR(INDEX('01_Cad_Pecas'!$H$2:$H$5000,MATCH($E2125,'01_Cad_Pecas'!$D$2:$D$5000,0)),IFERROR(INDEX('01_Cad_Pecas'!$H$2:$H$5000,MATCH(VALUE($E2125),'01_Cad_Pecas'!$D$2:$D$5000,0)),"")))</f>
        <v/>
      </c>
      <c r="L2125" s="14">
        <f>IF($E2125="","",IFERROR(INDEX('01_Cad_Pecas'!$I$2:$I$5000,MATCH($E2125,'01_Cad_Pecas'!$D$2:$D$5000,0)),IFERROR(INDEX('01_Cad_Pecas'!$I$2:$I$5000,MATCH(VALUE($E2125),'01_Cad_Pecas'!$D$2:$D$5000,0)),"")))</f>
        <v/>
      </c>
      <c r="M2125" s="14">
        <f>IF(OR($J2125="",$L2125=""),"",IF($K2125="",0,$K2125)+$J2125*$L2125)</f>
        <v/>
      </c>
      <c r="N2125" s="14" t="n">
        <v>46210</v>
      </c>
      <c r="O2125" s="14" t="n">
        <v>502</v>
      </c>
      <c r="P2125" s="14" t="n"/>
      <c r="Q2125" s="14" t="n"/>
      <c r="R2125" s="14" t="n"/>
      <c r="S2125" s="14" t="n"/>
      <c r="T2125" s="14">
        <f>IF(OR($J2125="",$O2125=""),"",$O2125/$J2125)</f>
        <v/>
      </c>
      <c r="U2125" s="14" t="inlineStr">
        <is>
          <t>Concluído</t>
        </is>
      </c>
      <c r="V2125" s="14" t="n"/>
      <c r="W2125" s="14" t="n"/>
      <c r="X2125" s="14" t="n"/>
      <c r="Y2125" s="14" t="n"/>
      <c r="Z2125" s="14" t="n"/>
      <c r="AA2125" s="11" t="n"/>
      <c r="AB2125" s="14">
        <f>B2125&amp;"|"&amp;I2125</f>
        <v/>
      </c>
      <c r="AC2125">
        <f>IF($B2125="","","|"&amp;SUBSTITUTE(TRIM(SUBSTITUTE(SUBSTITUTE(SUBSTITUTE(SUBSTITUTE(SUBSTITUTE(SUBSTITUTE(SUBSTITUTE(SUBSTITUTE(SUBSTITUTE(SUBSTITUTE(SUBSTITUTE(SUBSTITUTE(SUBSTITUTE(SUBSTITUTE(TRIM($B2125&amp;""),CHAR(10)," "),CHAR(13)," "),"."," "),";"," "),","," "),"/"," "),"+"," "),"-"," "),"  "," "),"  "," "),"  "," "),"  "," "),"  "," "),"  "," "))," ","|")&amp;"|")</f>
        <v/>
      </c>
      <c r="AD2125">
        <f>TRIM($I2125&amp;"")</f>
        <v/>
      </c>
    </row>
    <row r="2126" ht="24" customHeight="1">
      <c r="A2126" s="9" t="n">
        <v>46209</v>
      </c>
      <c r="B2126" s="14" t="inlineStr">
        <is>
          <t>10200,10202,10205</t>
        </is>
      </c>
      <c r="C2126" s="14" t="n"/>
      <c r="D2126" s="14" t="inlineStr">
        <is>
          <t>6 PINTURA UV</t>
        </is>
      </c>
      <c r="E2126" s="14" t="inlineStr">
        <is>
          <t>30006110</t>
        </is>
      </c>
      <c r="F2126" s="14" t="inlineStr">
        <is>
          <t>PE FRONTAL 430X(108)51X25 MDF (DIR) SANTIAGO NEW</t>
        </is>
      </c>
      <c r="G2126" s="14" t="inlineStr">
        <is>
          <t>6 PINTURA UV</t>
        </is>
      </c>
      <c r="H2126" s="14" t="inlineStr">
        <is>
          <t>6 PINTURA UV</t>
        </is>
      </c>
      <c r="I2126" s="9" t="inlineStr">
        <is>
          <t>6 PINTURA UV</t>
        </is>
      </c>
      <c r="J2126" s="9" t="n">
        <v>502</v>
      </c>
      <c r="K2126" s="14">
        <f>IF($E2126="","",IFERROR(INDEX('01_Cad_Pecas'!$H$2:$H$5000,MATCH($E2126,'01_Cad_Pecas'!$D$2:$D$5000,0)),IFERROR(INDEX('01_Cad_Pecas'!$H$2:$H$5000,MATCH(VALUE($E2126),'01_Cad_Pecas'!$D$2:$D$5000,0)),"")))</f>
        <v/>
      </c>
      <c r="L2126" s="14">
        <f>IF($E2126="","",IFERROR(INDEX('01_Cad_Pecas'!$I$2:$I$5000,MATCH($E2126,'01_Cad_Pecas'!$D$2:$D$5000,0)),IFERROR(INDEX('01_Cad_Pecas'!$I$2:$I$5000,MATCH(VALUE($E2126),'01_Cad_Pecas'!$D$2:$D$5000,0)),"")))</f>
        <v/>
      </c>
      <c r="M2126" s="14">
        <f>IF(OR($J2126="",$L2126=""),"",IF($K2126="",0,$K2126)+$J2126*$L2126)</f>
        <v/>
      </c>
      <c r="N2126" s="14" t="n">
        <v>46210</v>
      </c>
      <c r="O2126" s="14" t="n">
        <v>502</v>
      </c>
      <c r="P2126" s="14" t="n"/>
      <c r="Q2126" s="14" t="n"/>
      <c r="R2126" s="14" t="n"/>
      <c r="S2126" s="14" t="n"/>
      <c r="T2126" s="14">
        <f>IF(OR($J2126="",$O2126=""),"",$O2126/$J2126)</f>
        <v/>
      </c>
      <c r="U2126" s="14" t="inlineStr">
        <is>
          <t>Concluído</t>
        </is>
      </c>
      <c r="V2126" s="14" t="n"/>
      <c r="W2126" s="14" t="n"/>
      <c r="X2126" s="14" t="n"/>
      <c r="Y2126" s="14" t="n"/>
      <c r="Z2126" s="14" t="n"/>
      <c r="AA2126" s="11" t="n"/>
      <c r="AB2126" s="14">
        <f>B2126&amp;"|"&amp;I2126</f>
        <v/>
      </c>
      <c r="AC2126">
        <f>IF($B2126="","","|"&amp;SUBSTITUTE(TRIM(SUBSTITUTE(SUBSTITUTE(SUBSTITUTE(SUBSTITUTE(SUBSTITUTE(SUBSTITUTE(SUBSTITUTE(SUBSTITUTE(SUBSTITUTE(SUBSTITUTE(SUBSTITUTE(SUBSTITUTE(SUBSTITUTE(SUBSTITUTE(TRIM($B2126&amp;""),CHAR(10)," "),CHAR(13)," "),"."," "),";"," "),","," "),"/"," "),"+"," "),"-"," "),"  "," "),"  "," "),"  "," "),"  "," "),"  "," "),"  "," "))," ","|")&amp;"|")</f>
        <v/>
      </c>
      <c r="AD2126">
        <f>TRIM($I2126&amp;"")</f>
        <v/>
      </c>
    </row>
    <row r="2127" ht="24" customHeight="1">
      <c r="A2127" s="9" t="n">
        <v>46209</v>
      </c>
      <c r="B2127" s="14" t="inlineStr">
        <is>
          <t>10200,10202,10205</t>
        </is>
      </c>
      <c r="C2127" s="14" t="n"/>
      <c r="D2127" s="14" t="inlineStr">
        <is>
          <t>6 PINTURA UV</t>
        </is>
      </c>
      <c r="E2127" s="14" t="inlineStr">
        <is>
          <t>30006111</t>
        </is>
      </c>
      <c r="F2127" s="14" t="inlineStr">
        <is>
          <t>PE FRONTAL 430X(108)51X25MDF (ESQRD) SANTIAGO NEW</t>
        </is>
      </c>
      <c r="G2127" s="14" t="inlineStr">
        <is>
          <t>6 PINTURA UV</t>
        </is>
      </c>
      <c r="H2127" s="14" t="inlineStr">
        <is>
          <t>6 PINTURA UV</t>
        </is>
      </c>
      <c r="I2127" s="9" t="inlineStr">
        <is>
          <t>6 PINTURA UV</t>
        </is>
      </c>
      <c r="J2127" s="9" t="n">
        <v>502</v>
      </c>
      <c r="K2127" s="14">
        <f>IF($E2127="","",IFERROR(INDEX('01_Cad_Pecas'!$H$2:$H$5000,MATCH($E2127,'01_Cad_Pecas'!$D$2:$D$5000,0)),IFERROR(INDEX('01_Cad_Pecas'!$H$2:$H$5000,MATCH(VALUE($E2127),'01_Cad_Pecas'!$D$2:$D$5000,0)),"")))</f>
        <v/>
      </c>
      <c r="L2127" s="14">
        <f>IF($E2127="","",IFERROR(INDEX('01_Cad_Pecas'!$I$2:$I$5000,MATCH($E2127,'01_Cad_Pecas'!$D$2:$D$5000,0)),IFERROR(INDEX('01_Cad_Pecas'!$I$2:$I$5000,MATCH(VALUE($E2127),'01_Cad_Pecas'!$D$2:$D$5000,0)),"")))</f>
        <v/>
      </c>
      <c r="M2127" s="14">
        <f>IF(OR($J2127="",$L2127=""),"",IF($K2127="",0,$K2127)+$J2127*$L2127)</f>
        <v/>
      </c>
      <c r="N2127" s="14" t="n">
        <v>46210</v>
      </c>
      <c r="O2127" s="14" t="n">
        <v>502</v>
      </c>
      <c r="P2127" s="14" t="n"/>
      <c r="Q2127" s="14" t="n"/>
      <c r="R2127" s="14" t="n"/>
      <c r="S2127" s="14" t="n"/>
      <c r="T2127" s="14">
        <f>IF(OR($J2127="",$O2127=""),"",$O2127/$J2127)</f>
        <v/>
      </c>
      <c r="U2127" s="14" t="inlineStr">
        <is>
          <t>Concluído</t>
        </is>
      </c>
      <c r="V2127" s="14" t="n"/>
      <c r="W2127" s="14" t="n"/>
      <c r="X2127" s="14" t="n"/>
      <c r="Y2127" s="14" t="n"/>
      <c r="Z2127" s="14" t="n"/>
      <c r="AA2127" s="11" t="n"/>
      <c r="AB2127" s="14">
        <f>B2127&amp;"|"&amp;I2127</f>
        <v/>
      </c>
      <c r="AC2127">
        <f>IF($B2127="","","|"&amp;SUBSTITUTE(TRIM(SUBSTITUTE(SUBSTITUTE(SUBSTITUTE(SUBSTITUTE(SUBSTITUTE(SUBSTITUTE(SUBSTITUTE(SUBSTITUTE(SUBSTITUTE(SUBSTITUTE(SUBSTITUTE(SUBSTITUTE(SUBSTITUTE(SUBSTITUTE(TRIM($B2127&amp;""),CHAR(10)," "),CHAR(13)," "),"."," "),";"," "),","," "),"/"," "),"+"," "),"-"," "),"  "," "),"  "," "),"  "," "),"  "," "),"  "," "),"  "," "))," ","|")&amp;"|")</f>
        <v/>
      </c>
      <c r="AD2127">
        <f>TRIM($I2127&amp;"")</f>
        <v/>
      </c>
    </row>
    <row r="2128" ht="24" customHeight="1">
      <c r="A2128" s="9" t="n">
        <v>46209</v>
      </c>
      <c r="B2128" s="14" t="inlineStr">
        <is>
          <t>10200,10202,10205</t>
        </is>
      </c>
      <c r="C2128" s="14" t="n"/>
      <c r="D2128" s="14" t="inlineStr">
        <is>
          <t>6 PINTURA UV</t>
        </is>
      </c>
      <c r="E2128" s="14" t="inlineStr">
        <is>
          <t>30009703</t>
        </is>
      </c>
      <c r="F2128" s="14" t="inlineStr">
        <is>
          <t>ESPALDAR 390X40(911)X25 MDF (24) - CADEIRA GRECIA</t>
        </is>
      </c>
      <c r="G2128" s="14" t="inlineStr">
        <is>
          <t>6 PINTURA UV</t>
        </is>
      </c>
      <c r="H2128" s="14" t="inlineStr">
        <is>
          <t>6 PINTURA UV</t>
        </is>
      </c>
      <c r="I2128" s="9" t="inlineStr">
        <is>
          <t>6 PINTURA UV</t>
        </is>
      </c>
      <c r="J2128" s="9" t="n">
        <v>60</v>
      </c>
      <c r="K2128" s="14">
        <f>IF($E2128="","",IFERROR(INDEX('01_Cad_Pecas'!$H$2:$H$5000,MATCH($E2128,'01_Cad_Pecas'!$D$2:$D$5000,0)),IFERROR(INDEX('01_Cad_Pecas'!$H$2:$H$5000,MATCH(VALUE($E2128),'01_Cad_Pecas'!$D$2:$D$5000,0)),"")))</f>
        <v/>
      </c>
      <c r="L2128" s="14">
        <f>IF($E2128="","",IFERROR(INDEX('01_Cad_Pecas'!$I$2:$I$5000,MATCH($E2128,'01_Cad_Pecas'!$D$2:$D$5000,0)),IFERROR(INDEX('01_Cad_Pecas'!$I$2:$I$5000,MATCH(VALUE($E2128),'01_Cad_Pecas'!$D$2:$D$5000,0)),"")))</f>
        <v/>
      </c>
      <c r="M2128" s="14">
        <f>IF(OR($J2128="",$L2128=""),"",IF($K2128="",0,$K2128)+$J2128*$L2128)</f>
        <v/>
      </c>
      <c r="N2128" s="14" t="n">
        <v>46210</v>
      </c>
      <c r="O2128" s="14" t="n">
        <v>60</v>
      </c>
      <c r="P2128" s="14" t="n"/>
      <c r="Q2128" s="14" t="n"/>
      <c r="R2128" s="14" t="n"/>
      <c r="S2128" s="14" t="n"/>
      <c r="T2128" s="14">
        <f>IF(OR($J2128="",$O2128=""),"",$O2128/$J2128)</f>
        <v/>
      </c>
      <c r="U2128" s="14" t="inlineStr">
        <is>
          <t>Concluído</t>
        </is>
      </c>
      <c r="V2128" s="14" t="n"/>
      <c r="W2128" s="14" t="n"/>
      <c r="X2128" s="14" t="n"/>
      <c r="Y2128" s="14" t="n"/>
      <c r="Z2128" s="14" t="n"/>
      <c r="AA2128" s="11" t="n"/>
      <c r="AB2128" s="14">
        <f>B2128&amp;"|"&amp;I2128</f>
        <v/>
      </c>
      <c r="AC2128">
        <f>IF($B2128="","","|"&amp;SUBSTITUTE(TRIM(SUBSTITUTE(SUBSTITUTE(SUBSTITUTE(SUBSTITUTE(SUBSTITUTE(SUBSTITUTE(SUBSTITUTE(SUBSTITUTE(SUBSTITUTE(SUBSTITUTE(SUBSTITUTE(SUBSTITUTE(SUBSTITUTE(SUBSTITUTE(TRIM($B2128&amp;""),CHAR(10)," "),CHAR(13)," "),"."," "),";"," "),","," "),"/"," "),"+"," "),"-"," "),"  "," "),"  "," "),"  "," "),"  "," "),"  "," "),"  "," "))," ","|")&amp;"|")</f>
        <v/>
      </c>
      <c r="AD2128">
        <f>TRIM($I2128&amp;"")</f>
        <v/>
      </c>
    </row>
    <row r="2129" ht="24" customHeight="1">
      <c r="A2129" s="9" t="n">
        <v>46206</v>
      </c>
      <c r="B2129" s="14" t="inlineStr">
        <is>
          <t>10204</t>
        </is>
      </c>
      <c r="C2129" s="14" t="n"/>
      <c r="D2129" s="14" t="inlineStr">
        <is>
          <t>6 PINTURA UV</t>
        </is>
      </c>
      <c r="E2129" s="14" t="inlineStr">
        <is>
          <t>20019005</t>
        </is>
      </c>
      <c r="F2129" s="14" t="inlineStr">
        <is>
          <t>RIPA 751X70X12 MDF - MESA SANTIAGO</t>
        </is>
      </c>
      <c r="G2129" s="14" t="inlineStr">
        <is>
          <t>6 PINTURA UV</t>
        </is>
      </c>
      <c r="H2129" s="14" t="inlineStr">
        <is>
          <t>6 PINTURA UV</t>
        </is>
      </c>
      <c r="I2129" s="9" t="inlineStr">
        <is>
          <t>6 PINTURA UV</t>
        </is>
      </c>
      <c r="J2129" s="9" t="n">
        <v>48</v>
      </c>
      <c r="K2129" s="14">
        <f>IF($E2129="","",IFERROR(INDEX('01_Cad_Pecas'!$H$2:$H$5000,MATCH($E2129,'01_Cad_Pecas'!$D$2:$D$5000,0)),IFERROR(INDEX('01_Cad_Pecas'!$H$2:$H$5000,MATCH(VALUE($E2129),'01_Cad_Pecas'!$D$2:$D$5000,0)),"")))</f>
        <v/>
      </c>
      <c r="L2129" s="14">
        <f>IF($E2129="","",IFERROR(INDEX('01_Cad_Pecas'!$I$2:$I$5000,MATCH($E2129,'01_Cad_Pecas'!$D$2:$D$5000,0)),IFERROR(INDEX('01_Cad_Pecas'!$I$2:$I$5000,MATCH(VALUE($E2129),'01_Cad_Pecas'!$D$2:$D$5000,0)),"")))</f>
        <v/>
      </c>
      <c r="M2129" s="14">
        <f>IF(OR($J2129="",$L2129=""),"",IF($K2129="",0,$K2129)+$J2129*$L2129)</f>
        <v/>
      </c>
      <c r="N2129" s="14" t="n">
        <v>46209</v>
      </c>
      <c r="O2129" s="14" t="n">
        <v>48</v>
      </c>
      <c r="P2129" s="14" t="n"/>
      <c r="Q2129" s="14" t="n"/>
      <c r="R2129" s="14" t="n"/>
      <c r="S2129" s="14" t="n"/>
      <c r="T2129" s="14">
        <f>IF(OR($J2129="",$O2129=""),"",$O2129/$J2129)</f>
        <v/>
      </c>
      <c r="U2129" s="14" t="inlineStr">
        <is>
          <t>Concluído</t>
        </is>
      </c>
      <c r="V2129" s="14" t="n"/>
      <c r="W2129" s="14" t="n"/>
      <c r="X2129" s="14" t="n"/>
      <c r="Y2129" s="14" t="n"/>
      <c r="Z2129" s="14" t="n"/>
      <c r="AA2129" s="11" t="n"/>
      <c r="AB2129" s="14">
        <f>B2129&amp;"|"&amp;I2129</f>
        <v/>
      </c>
      <c r="AC2129">
        <f>IF($B2129="","","|"&amp;SUBSTITUTE(TRIM(SUBSTITUTE(SUBSTITUTE(SUBSTITUTE(SUBSTITUTE(SUBSTITUTE(SUBSTITUTE(SUBSTITUTE(SUBSTITUTE(SUBSTITUTE(SUBSTITUTE(SUBSTITUTE(SUBSTITUTE(SUBSTITUTE(SUBSTITUTE(TRIM($B2129&amp;""),CHAR(10)," "),CHAR(13)," "),"."," "),";"," "),","," "),"/"," "),"+"," "),"-"," "),"  "," "),"  "," "),"  "," "),"  "," "),"  "," "),"  "," "))," ","|")&amp;"|")</f>
        <v/>
      </c>
      <c r="AD2129">
        <f>TRIM($I2129&amp;"")</f>
        <v/>
      </c>
    </row>
    <row r="2130" ht="24" customHeight="1">
      <c r="A2130" s="9" t="n">
        <v>46206</v>
      </c>
      <c r="B2130" s="14" t="inlineStr">
        <is>
          <t>10204</t>
        </is>
      </c>
      <c r="C2130" s="14" t="n"/>
      <c r="D2130" s="14" t="inlineStr">
        <is>
          <t>6 PINTURA UV</t>
        </is>
      </c>
      <c r="E2130" s="14" t="inlineStr">
        <is>
          <t>20019601</t>
        </is>
      </c>
      <c r="F2130" s="14" t="inlineStr">
        <is>
          <t>(2-5) LATERAL 751X546X12 MDF - MESA SANTIAGO 1,36</t>
        </is>
      </c>
      <c r="G2130" s="14" t="inlineStr">
        <is>
          <t>6 PINTURA UV</t>
        </is>
      </c>
      <c r="H2130" s="14" t="inlineStr">
        <is>
          <t>6 PINTURA UV</t>
        </is>
      </c>
      <c r="I2130" s="9" t="inlineStr">
        <is>
          <t>6 PINTURA UV</t>
        </is>
      </c>
      <c r="J2130" s="9" t="n">
        <v>8</v>
      </c>
      <c r="K2130" s="14">
        <f>IF($E2130="","",IFERROR(INDEX('01_Cad_Pecas'!$H$2:$H$5000,MATCH($E2130,'01_Cad_Pecas'!$D$2:$D$5000,0)),IFERROR(INDEX('01_Cad_Pecas'!$H$2:$H$5000,MATCH(VALUE($E2130),'01_Cad_Pecas'!$D$2:$D$5000,0)),"")))</f>
        <v/>
      </c>
      <c r="L2130" s="14">
        <f>IF($E2130="","",IFERROR(INDEX('01_Cad_Pecas'!$I$2:$I$5000,MATCH($E2130,'01_Cad_Pecas'!$D$2:$D$5000,0)),IFERROR(INDEX('01_Cad_Pecas'!$I$2:$I$5000,MATCH(VALUE($E2130),'01_Cad_Pecas'!$D$2:$D$5000,0)),"")))</f>
        <v/>
      </c>
      <c r="M2130" s="14">
        <f>IF(OR($J2130="",$L2130=""),"",IF($K2130="",0,$K2130)+$J2130*$L2130)</f>
        <v/>
      </c>
      <c r="N2130" s="14" t="n">
        <v>46209</v>
      </c>
      <c r="O2130" s="14" t="n">
        <v>8</v>
      </c>
      <c r="P2130" s="14" t="n"/>
      <c r="Q2130" s="14" t="n"/>
      <c r="R2130" s="14" t="n"/>
      <c r="S2130" s="14" t="n"/>
      <c r="T2130" s="14">
        <f>IF(OR($J2130="",$O2130=""),"",$O2130/$J2130)</f>
        <v/>
      </c>
      <c r="U2130" s="14" t="inlineStr">
        <is>
          <t>Concluído</t>
        </is>
      </c>
      <c r="V2130" s="14" t="n"/>
      <c r="W2130" s="14" t="n"/>
      <c r="X2130" s="14" t="n"/>
      <c r="Y2130" s="14" t="n"/>
      <c r="Z2130" s="14" t="n"/>
      <c r="AA2130" s="11" t="n"/>
      <c r="AB2130" s="14">
        <f>B2130&amp;"|"&amp;I2130</f>
        <v/>
      </c>
      <c r="AC2130">
        <f>IF($B2130="","","|"&amp;SUBSTITUTE(TRIM(SUBSTITUTE(SUBSTITUTE(SUBSTITUTE(SUBSTITUTE(SUBSTITUTE(SUBSTITUTE(SUBSTITUTE(SUBSTITUTE(SUBSTITUTE(SUBSTITUTE(SUBSTITUTE(SUBSTITUTE(SUBSTITUTE(SUBSTITUTE(TRIM($B2130&amp;""),CHAR(10)," "),CHAR(13)," "),"."," "),";"," "),","," "),"/"," "),"+"," "),"-"," "),"  "," "),"  "," "),"  "," "),"  "," "),"  "," "),"  "," "))," ","|")&amp;"|")</f>
        <v/>
      </c>
      <c r="AD2130">
        <f>TRIM($I2130&amp;"")</f>
        <v/>
      </c>
    </row>
    <row r="2131" ht="24" customHeight="1">
      <c r="A2131" s="9" t="n">
        <v>46206</v>
      </c>
      <c r="B2131" s="14" t="inlineStr">
        <is>
          <t>10204</t>
        </is>
      </c>
      <c r="C2131" s="14" t="n"/>
      <c r="D2131" s="14" t="inlineStr">
        <is>
          <t>6 PINTURA UV</t>
        </is>
      </c>
      <c r="E2131" s="14" t="inlineStr">
        <is>
          <t>20019602</t>
        </is>
      </c>
      <c r="F2131" s="14" t="inlineStr">
        <is>
          <t>FUNDO RIPADO 751X546X12 MDF - MESA SANTIAGO 1,36</t>
        </is>
      </c>
      <c r="G2131" s="14" t="inlineStr">
        <is>
          <t>6 PINTURA UV</t>
        </is>
      </c>
      <c r="H2131" s="14" t="inlineStr">
        <is>
          <t>6 PINTURA UV</t>
        </is>
      </c>
      <c r="I2131" s="9" t="inlineStr">
        <is>
          <t>6 PINTURA UV</t>
        </is>
      </c>
      <c r="J2131" s="9" t="n">
        <v>8</v>
      </c>
      <c r="K2131" s="14">
        <f>IF($E2131="","",IFERROR(INDEX('01_Cad_Pecas'!$H$2:$H$5000,MATCH($E2131,'01_Cad_Pecas'!$D$2:$D$5000,0)),IFERROR(INDEX('01_Cad_Pecas'!$H$2:$H$5000,MATCH(VALUE($E2131),'01_Cad_Pecas'!$D$2:$D$5000,0)),"")))</f>
        <v/>
      </c>
      <c r="L2131" s="14">
        <f>IF($E2131="","",IFERROR(INDEX('01_Cad_Pecas'!$I$2:$I$5000,MATCH($E2131,'01_Cad_Pecas'!$D$2:$D$5000,0)),IFERROR(INDEX('01_Cad_Pecas'!$I$2:$I$5000,MATCH(VALUE($E2131),'01_Cad_Pecas'!$D$2:$D$5000,0)),"")))</f>
        <v/>
      </c>
      <c r="M2131" s="14">
        <f>IF(OR($J2131="",$L2131=""),"",IF($K2131="",0,$K2131)+$J2131*$L2131)</f>
        <v/>
      </c>
      <c r="N2131" s="14" t="n">
        <v>46209</v>
      </c>
      <c r="O2131" s="14" t="n">
        <v>8</v>
      </c>
      <c r="P2131" s="14" t="n"/>
      <c r="Q2131" s="14" t="n"/>
      <c r="R2131" s="14" t="n"/>
      <c r="S2131" s="14" t="n"/>
      <c r="T2131" s="14">
        <f>IF(OR($J2131="",$O2131=""),"",$O2131/$J2131)</f>
        <v/>
      </c>
      <c r="U2131" s="14" t="inlineStr">
        <is>
          <t>Concluído</t>
        </is>
      </c>
      <c r="V2131" s="14" t="n"/>
      <c r="W2131" s="14" t="n"/>
      <c r="X2131" s="14" t="n"/>
      <c r="Y2131" s="14" t="n"/>
      <c r="Z2131" s="14" t="n"/>
      <c r="AA2131" s="11" t="n"/>
      <c r="AB2131" s="14">
        <f>B2131&amp;"|"&amp;I2131</f>
        <v/>
      </c>
      <c r="AC2131">
        <f>IF($B2131="","","|"&amp;SUBSTITUTE(TRIM(SUBSTITUTE(SUBSTITUTE(SUBSTITUTE(SUBSTITUTE(SUBSTITUTE(SUBSTITUTE(SUBSTITUTE(SUBSTITUTE(SUBSTITUTE(SUBSTITUTE(SUBSTITUTE(SUBSTITUTE(SUBSTITUTE(SUBSTITUTE(TRIM($B2131&amp;""),CHAR(10)," "),CHAR(13)," "),"."," "),";"," "),","," "),"/"," "),"+"," "),"-"," "),"  "," "),"  "," "),"  "," "),"  "," "),"  "," "),"  "," "))," ","|")&amp;"|")</f>
        <v/>
      </c>
      <c r="AD2131">
        <f>TRIM($I2131&amp;"")</f>
        <v/>
      </c>
    </row>
    <row r="2132" ht="24" customHeight="1">
      <c r="A2132" s="9" t="n">
        <v>46206</v>
      </c>
      <c r="B2132" s="14" t="inlineStr">
        <is>
          <t>10204</t>
        </is>
      </c>
      <c r="C2132" s="14" t="n"/>
      <c r="D2132" s="14" t="inlineStr">
        <is>
          <t>6 PINTURA UV</t>
        </is>
      </c>
      <c r="E2132" s="14" t="inlineStr">
        <is>
          <t>20019603</t>
        </is>
      </c>
      <c r="F2132" s="14" t="inlineStr">
        <is>
          <t>(3) BASE 572X572X12 MDF - MESA SANTIAGO 1,36</t>
        </is>
      </c>
      <c r="G2132" s="14" t="inlineStr">
        <is>
          <t>6 PINTURA UV</t>
        </is>
      </c>
      <c r="H2132" s="14" t="inlineStr">
        <is>
          <t>6 PINTURA UV</t>
        </is>
      </c>
      <c r="I2132" s="9" t="inlineStr">
        <is>
          <t>6 PINTURA UV</t>
        </is>
      </c>
      <c r="J2132" s="9" t="n">
        <v>4</v>
      </c>
      <c r="K2132" s="14">
        <f>IF($E2132="","",IFERROR(INDEX('01_Cad_Pecas'!$H$2:$H$5000,MATCH($E2132,'01_Cad_Pecas'!$D$2:$D$5000,0)),IFERROR(INDEX('01_Cad_Pecas'!$H$2:$H$5000,MATCH(VALUE($E2132),'01_Cad_Pecas'!$D$2:$D$5000,0)),"")))</f>
        <v/>
      </c>
      <c r="L2132" s="14">
        <f>IF($E2132="","",IFERROR(INDEX('01_Cad_Pecas'!$I$2:$I$5000,MATCH($E2132,'01_Cad_Pecas'!$D$2:$D$5000,0)),IFERROR(INDEX('01_Cad_Pecas'!$I$2:$I$5000,MATCH(VALUE($E2132),'01_Cad_Pecas'!$D$2:$D$5000,0)),"")))</f>
        <v/>
      </c>
      <c r="M2132" s="14">
        <f>IF(OR($J2132="",$L2132=""),"",IF($K2132="",0,$K2132)+$J2132*$L2132)</f>
        <v/>
      </c>
      <c r="N2132" s="14" t="n">
        <v>46209</v>
      </c>
      <c r="O2132" s="14" t="n">
        <v>4</v>
      </c>
      <c r="P2132" s="14" t="n"/>
      <c r="Q2132" s="14" t="n"/>
      <c r="R2132" s="14" t="n"/>
      <c r="S2132" s="14" t="n"/>
      <c r="T2132" s="14">
        <f>IF(OR($J2132="",$O2132=""),"",$O2132/$J2132)</f>
        <v/>
      </c>
      <c r="U2132" s="14" t="inlineStr">
        <is>
          <t>Concluído</t>
        </is>
      </c>
      <c r="V2132" s="14" t="n"/>
      <c r="W2132" s="14" t="n"/>
      <c r="X2132" s="14" t="n"/>
      <c r="Y2132" s="14" t="n"/>
      <c r="Z2132" s="14" t="n"/>
      <c r="AA2132" s="11" t="n"/>
      <c r="AB2132" s="14">
        <f>B2132&amp;"|"&amp;I2132</f>
        <v/>
      </c>
      <c r="AC2132">
        <f>IF($B2132="","","|"&amp;SUBSTITUTE(TRIM(SUBSTITUTE(SUBSTITUTE(SUBSTITUTE(SUBSTITUTE(SUBSTITUTE(SUBSTITUTE(SUBSTITUTE(SUBSTITUTE(SUBSTITUTE(SUBSTITUTE(SUBSTITUTE(SUBSTITUTE(SUBSTITUTE(SUBSTITUTE(TRIM($B2132&amp;""),CHAR(10)," "),CHAR(13)," "),"."," "),";"," "),","," "),"/"," "),"+"," "),"-"," "),"  "," "),"  "," "),"  "," "),"  "," "),"  "," "),"  "," "))," ","|")&amp;"|")</f>
        <v/>
      </c>
      <c r="AD2132">
        <f>TRIM($I2132&amp;"")</f>
        <v/>
      </c>
    </row>
    <row r="2133" ht="24" customHeight="1">
      <c r="A2133" s="9" t="n">
        <v>46206</v>
      </c>
      <c r="B2133" s="14" t="inlineStr">
        <is>
          <t>10204</t>
        </is>
      </c>
      <c r="C2133" s="14" t="n"/>
      <c r="D2133" s="14" t="inlineStr">
        <is>
          <t>6 PINTURA UV</t>
        </is>
      </c>
      <c r="E2133" s="14" t="inlineStr">
        <is>
          <t>20019606</t>
        </is>
      </c>
      <c r="F2133" s="14" t="inlineStr">
        <is>
          <t>(1-6) LATERAL RIPADA - MESA SANTIAGO 1,36</t>
        </is>
      </c>
      <c r="G2133" s="14" t="inlineStr">
        <is>
          <t>6 PINTURA UV</t>
        </is>
      </c>
      <c r="H2133" s="14" t="inlineStr">
        <is>
          <t>6 PINTURA UV</t>
        </is>
      </c>
      <c r="I2133" s="9" t="inlineStr">
        <is>
          <t>6 PINTURA UV</t>
        </is>
      </c>
      <c r="J2133" s="9" t="n">
        <v>8</v>
      </c>
      <c r="K2133" s="14">
        <f>IF($E2133="","",IFERROR(INDEX('01_Cad_Pecas'!$H$2:$H$5000,MATCH($E2133,'01_Cad_Pecas'!$D$2:$D$5000,0)),IFERROR(INDEX('01_Cad_Pecas'!$H$2:$H$5000,MATCH(VALUE($E2133),'01_Cad_Pecas'!$D$2:$D$5000,0)),"")))</f>
        <v/>
      </c>
      <c r="L2133" s="14">
        <f>IF($E2133="","",IFERROR(INDEX('01_Cad_Pecas'!$I$2:$I$5000,MATCH($E2133,'01_Cad_Pecas'!$D$2:$D$5000,0)),IFERROR(INDEX('01_Cad_Pecas'!$I$2:$I$5000,MATCH(VALUE($E2133),'01_Cad_Pecas'!$D$2:$D$5000,0)),"")))</f>
        <v/>
      </c>
      <c r="M2133" s="14">
        <f>IF(OR($J2133="",$L2133=""),"",IF($K2133="",0,$K2133)+$J2133*$L2133)</f>
        <v/>
      </c>
      <c r="N2133" s="14" t="n">
        <v>46209</v>
      </c>
      <c r="O2133" s="14" t="n">
        <v>8</v>
      </c>
      <c r="P2133" s="14" t="n"/>
      <c r="Q2133" s="14" t="n"/>
      <c r="R2133" s="14" t="n"/>
      <c r="S2133" s="14" t="n"/>
      <c r="T2133" s="14">
        <f>IF(OR($J2133="",$O2133=""),"",$O2133/$J2133)</f>
        <v/>
      </c>
      <c r="U2133" s="14" t="inlineStr">
        <is>
          <t>Concluído</t>
        </is>
      </c>
      <c r="V2133" s="14" t="n"/>
      <c r="W2133" s="14" t="n"/>
      <c r="X2133" s="14" t="n"/>
      <c r="Y2133" s="14" t="n"/>
      <c r="Z2133" s="14" t="n"/>
      <c r="AA2133" s="11" t="n"/>
      <c r="AB2133" s="14">
        <f>B2133&amp;"|"&amp;I2133</f>
        <v/>
      </c>
      <c r="AC2133">
        <f>IF($B2133="","","|"&amp;SUBSTITUTE(TRIM(SUBSTITUTE(SUBSTITUTE(SUBSTITUTE(SUBSTITUTE(SUBSTITUTE(SUBSTITUTE(SUBSTITUTE(SUBSTITUTE(SUBSTITUTE(SUBSTITUTE(SUBSTITUTE(SUBSTITUTE(SUBSTITUTE(SUBSTITUTE(TRIM($B2133&amp;""),CHAR(10)," "),CHAR(13)," "),"."," "),";"," "),","," "),"/"," "),"+"," "),"-"," "),"  "," "),"  "," "),"  "," "),"  "," "),"  "," "),"  "," "))," ","|")&amp;"|")</f>
        <v/>
      </c>
      <c r="AD2133">
        <f>TRIM($I2133&amp;"")</f>
        <v/>
      </c>
    </row>
    <row r="2134" ht="24" customHeight="1">
      <c r="A2134" s="9" t="n">
        <v>46206</v>
      </c>
      <c r="B2134" s="14" t="inlineStr">
        <is>
          <t>10204</t>
        </is>
      </c>
      <c r="C2134" s="14" t="n"/>
      <c r="D2134" s="14" t="inlineStr">
        <is>
          <t>6 PINTURA UV</t>
        </is>
      </c>
      <c r="E2134" s="14" t="inlineStr">
        <is>
          <t>30080009</t>
        </is>
      </c>
      <c r="F2134" s="14" t="inlineStr">
        <is>
          <t>(4) MOLDURA 1360X680X12 MDF - MESA AMST. 1,36X1,36</t>
        </is>
      </c>
      <c r="G2134" s="14" t="inlineStr">
        <is>
          <t>6 PINTURA UV</t>
        </is>
      </c>
      <c r="H2134" s="14" t="inlineStr">
        <is>
          <t>6 PINTURA UV</t>
        </is>
      </c>
      <c r="I2134" s="9" t="inlineStr">
        <is>
          <t>6 PINTURA UV</t>
        </is>
      </c>
      <c r="J2134" s="9" t="n">
        <v>8</v>
      </c>
      <c r="K2134" s="14">
        <f>IF($E2134="","",IFERROR(INDEX('01_Cad_Pecas'!$H$2:$H$5000,MATCH($E2134,'01_Cad_Pecas'!$D$2:$D$5000,0)),IFERROR(INDEX('01_Cad_Pecas'!$H$2:$H$5000,MATCH(VALUE($E2134),'01_Cad_Pecas'!$D$2:$D$5000,0)),"")))</f>
        <v/>
      </c>
      <c r="L2134" s="14">
        <f>IF($E2134="","",IFERROR(INDEX('01_Cad_Pecas'!$I$2:$I$5000,MATCH($E2134,'01_Cad_Pecas'!$D$2:$D$5000,0)),IFERROR(INDEX('01_Cad_Pecas'!$I$2:$I$5000,MATCH(VALUE($E2134),'01_Cad_Pecas'!$D$2:$D$5000,0)),"")))</f>
        <v/>
      </c>
      <c r="M2134" s="14">
        <f>IF(OR($J2134="",$L2134=""),"",IF($K2134="",0,$K2134)+$J2134*$L2134)</f>
        <v/>
      </c>
      <c r="N2134" s="14" t="n">
        <v>46209</v>
      </c>
      <c r="O2134" s="14" t="n">
        <v>8</v>
      </c>
      <c r="P2134" s="14" t="n"/>
      <c r="Q2134" s="14" t="n"/>
      <c r="R2134" s="14" t="n"/>
      <c r="S2134" s="14" t="n"/>
      <c r="T2134" s="14">
        <f>IF(OR($J2134="",$O2134=""),"",$O2134/$J2134)</f>
        <v/>
      </c>
      <c r="U2134" s="14" t="inlineStr">
        <is>
          <t>Concluído</t>
        </is>
      </c>
      <c r="V2134" s="14" t="n"/>
      <c r="W2134" s="14" t="n"/>
      <c r="X2134" s="14" t="n"/>
      <c r="Y2134" s="14" t="n"/>
      <c r="Z2134" s="14" t="n"/>
      <c r="AA2134" s="11" t="n"/>
      <c r="AB2134" s="14">
        <f>B2134&amp;"|"&amp;I2134</f>
        <v/>
      </c>
      <c r="AC2134">
        <f>IF($B2134="","","|"&amp;SUBSTITUTE(TRIM(SUBSTITUTE(SUBSTITUTE(SUBSTITUTE(SUBSTITUTE(SUBSTITUTE(SUBSTITUTE(SUBSTITUTE(SUBSTITUTE(SUBSTITUTE(SUBSTITUTE(SUBSTITUTE(SUBSTITUTE(SUBSTITUTE(SUBSTITUTE(TRIM($B2134&amp;""),CHAR(10)," "),CHAR(13)," "),"."," "),";"," "),","," "),"/"," "),"+"," "),"-"," "),"  "," "),"  "," "),"  "," "),"  "," "),"  "," "),"  "," "))," ","|")&amp;"|")</f>
        <v/>
      </c>
      <c r="AD2134">
        <f>TRIM($I2134&amp;"")</f>
        <v/>
      </c>
    </row>
    <row r="2135" ht="24" customHeight="1">
      <c r="A2135" s="9" t="n">
        <v>46206</v>
      </c>
      <c r="B2135" s="14" t="inlineStr">
        <is>
          <t>10204</t>
        </is>
      </c>
      <c r="C2135" s="14" t="n"/>
      <c r="D2135" s="14" t="inlineStr">
        <is>
          <t>6 PINTURA UV</t>
        </is>
      </c>
      <c r="E2135" s="14" t="inlineStr">
        <is>
          <t>30081507</t>
        </is>
      </c>
      <c r="F2135" s="14" t="inlineStr">
        <is>
          <t>(2)PRATO MENOR 582X582X12 MDF-MESA ANCARA /AMSTERD</t>
        </is>
      </c>
      <c r="G2135" s="14" t="inlineStr">
        <is>
          <t>6 PINTURA UV</t>
        </is>
      </c>
      <c r="H2135" s="14" t="inlineStr">
        <is>
          <t>6 PINTURA UV</t>
        </is>
      </c>
      <c r="I2135" s="9" t="inlineStr">
        <is>
          <t>6 PINTURA UV</t>
        </is>
      </c>
      <c r="J2135" s="9" t="n">
        <v>4</v>
      </c>
      <c r="K2135" s="14">
        <f>IF($E2135="","",IFERROR(INDEX('01_Cad_Pecas'!$H$2:$H$5000,MATCH($E2135,'01_Cad_Pecas'!$D$2:$D$5000,0)),IFERROR(INDEX('01_Cad_Pecas'!$H$2:$H$5000,MATCH(VALUE($E2135),'01_Cad_Pecas'!$D$2:$D$5000,0)),"")))</f>
        <v/>
      </c>
      <c r="L2135" s="14">
        <f>IF($E2135="","",IFERROR(INDEX('01_Cad_Pecas'!$I$2:$I$5000,MATCH($E2135,'01_Cad_Pecas'!$D$2:$D$5000,0)),IFERROR(INDEX('01_Cad_Pecas'!$I$2:$I$5000,MATCH(VALUE($E2135),'01_Cad_Pecas'!$D$2:$D$5000,0)),"")))</f>
        <v/>
      </c>
      <c r="M2135" s="14">
        <f>IF(OR($J2135="",$L2135=""),"",IF($K2135="",0,$K2135)+$J2135*$L2135)</f>
        <v/>
      </c>
      <c r="N2135" s="14" t="n">
        <v>46209</v>
      </c>
      <c r="O2135" s="14" t="n">
        <v>4</v>
      </c>
      <c r="P2135" s="14" t="n"/>
      <c r="Q2135" s="14" t="n"/>
      <c r="R2135" s="14" t="n"/>
      <c r="S2135" s="14" t="n"/>
      <c r="T2135" s="14">
        <f>IF(OR($J2135="",$O2135=""),"",$O2135/$J2135)</f>
        <v/>
      </c>
      <c r="U2135" s="14" t="inlineStr">
        <is>
          <t>Concluído</t>
        </is>
      </c>
      <c r="V2135" s="14" t="n"/>
      <c r="W2135" s="14" t="n"/>
      <c r="X2135" s="14" t="n"/>
      <c r="Y2135" s="14" t="n"/>
      <c r="Z2135" s="14" t="n"/>
      <c r="AA2135" s="11" t="n"/>
      <c r="AB2135" s="14">
        <f>B2135&amp;"|"&amp;I2135</f>
        <v/>
      </c>
      <c r="AC2135">
        <f>IF($B2135="","","|"&amp;SUBSTITUTE(TRIM(SUBSTITUTE(SUBSTITUTE(SUBSTITUTE(SUBSTITUTE(SUBSTITUTE(SUBSTITUTE(SUBSTITUTE(SUBSTITUTE(SUBSTITUTE(SUBSTITUTE(SUBSTITUTE(SUBSTITUTE(SUBSTITUTE(SUBSTITUTE(TRIM($B2135&amp;""),CHAR(10)," "),CHAR(13)," "),"."," "),";"," "),","," "),"/"," "),"+"," "),"-"," "),"  "," "),"  "," "),"  "," "),"  "," "),"  "," "),"  "," "))," ","|")&amp;"|")</f>
        <v/>
      </c>
      <c r="AD2135">
        <f>TRIM($I2135&amp;"")</f>
        <v/>
      </c>
    </row>
    <row r="2136" ht="24" customHeight="1">
      <c r="A2136" s="9" t="n">
        <v>46206</v>
      </c>
      <c r="B2136" s="14" t="inlineStr">
        <is>
          <t>10204</t>
        </is>
      </c>
      <c r="C2136" s="14" t="n"/>
      <c r="D2136" s="14" t="inlineStr">
        <is>
          <t>6 PINTURA UV</t>
        </is>
      </c>
      <c r="E2136" s="14" t="inlineStr">
        <is>
          <t>30081508</t>
        </is>
      </c>
      <c r="F2136" s="14" t="inlineStr">
        <is>
          <t>(3) PRATO MAIOR 664X664X12 MDF-MESA ANCARA/AMSTERD</t>
        </is>
      </c>
      <c r="G2136" s="14" t="inlineStr">
        <is>
          <t>6 PINTURA UV</t>
        </is>
      </c>
      <c r="H2136" s="14" t="inlineStr">
        <is>
          <t>6 PINTURA UV</t>
        </is>
      </c>
      <c r="I2136" s="9" t="inlineStr">
        <is>
          <t>6 PINTURA UV</t>
        </is>
      </c>
      <c r="J2136" s="9" t="n">
        <v>4</v>
      </c>
      <c r="K2136" s="14">
        <f>IF($E2136="","",IFERROR(INDEX('01_Cad_Pecas'!$H$2:$H$5000,MATCH($E2136,'01_Cad_Pecas'!$D$2:$D$5000,0)),IFERROR(INDEX('01_Cad_Pecas'!$H$2:$H$5000,MATCH(VALUE($E2136),'01_Cad_Pecas'!$D$2:$D$5000,0)),"")))</f>
        <v/>
      </c>
      <c r="L2136" s="14">
        <f>IF($E2136="","",IFERROR(INDEX('01_Cad_Pecas'!$I$2:$I$5000,MATCH($E2136,'01_Cad_Pecas'!$D$2:$D$5000,0)),IFERROR(INDEX('01_Cad_Pecas'!$I$2:$I$5000,MATCH(VALUE($E2136),'01_Cad_Pecas'!$D$2:$D$5000,0)),"")))</f>
        <v/>
      </c>
      <c r="M2136" s="14">
        <f>IF(OR($J2136="",$L2136=""),"",IF($K2136="",0,$K2136)+$J2136*$L2136)</f>
        <v/>
      </c>
      <c r="N2136" s="14" t="n">
        <v>46209</v>
      </c>
      <c r="O2136" s="14" t="n">
        <v>4</v>
      </c>
      <c r="P2136" s="14" t="n"/>
      <c r="Q2136" s="14" t="n"/>
      <c r="R2136" s="14" t="n"/>
      <c r="S2136" s="14" t="n"/>
      <c r="T2136" s="14">
        <f>IF(OR($J2136="",$O2136=""),"",$O2136/$J2136)</f>
        <v/>
      </c>
      <c r="U2136" s="14" t="inlineStr">
        <is>
          <t>Concluído</t>
        </is>
      </c>
      <c r="V2136" s="14" t="n"/>
      <c r="W2136" s="14" t="n"/>
      <c r="X2136" s="14" t="n"/>
      <c r="Y2136" s="14" t="n"/>
      <c r="Z2136" s="14" t="n"/>
      <c r="AA2136" s="11" t="n"/>
      <c r="AB2136" s="14">
        <f>B2136&amp;"|"&amp;I2136</f>
        <v/>
      </c>
      <c r="AC2136">
        <f>IF($B2136="","","|"&amp;SUBSTITUTE(TRIM(SUBSTITUTE(SUBSTITUTE(SUBSTITUTE(SUBSTITUTE(SUBSTITUTE(SUBSTITUTE(SUBSTITUTE(SUBSTITUTE(SUBSTITUTE(SUBSTITUTE(SUBSTITUTE(SUBSTITUTE(SUBSTITUTE(SUBSTITUTE(TRIM($B2136&amp;""),CHAR(10)," "),CHAR(13)," "),"."," "),";"," "),","," "),"/"," "),"+"," "),"-"," "),"  "," "),"  "," "),"  "," "),"  "," "),"  "," "),"  "," "))," ","|")&amp;"|")</f>
        <v/>
      </c>
      <c r="AD2136">
        <f>TRIM($I2136&amp;"")</f>
        <v/>
      </c>
    </row>
    <row r="2137" ht="24" customHeight="1">
      <c r="A2137" s="9" t="n">
        <v>46206</v>
      </c>
      <c r="B2137" s="14" t="inlineStr">
        <is>
          <t>10204</t>
        </is>
      </c>
      <c r="C2137" s="14" t="n"/>
      <c r="D2137" s="14" t="inlineStr">
        <is>
          <t>6 PINTURA UV</t>
        </is>
      </c>
      <c r="E2137" s="14" t="inlineStr">
        <is>
          <t>200306101</t>
        </is>
      </c>
      <c r="F2137" s="14" t="inlineStr">
        <is>
          <t>PE 790(800)X100X50 MDP - MESA GENOVA</t>
        </is>
      </c>
      <c r="G2137" s="14" t="inlineStr">
        <is>
          <t>6 PINTURA UV</t>
        </is>
      </c>
      <c r="H2137" s="14" t="inlineStr">
        <is>
          <t>6 PINTURA UV</t>
        </is>
      </c>
      <c r="I2137" s="9" t="inlineStr">
        <is>
          <t>6 PINTURA UV</t>
        </is>
      </c>
      <c r="J2137" s="9" t="n">
        <v>40</v>
      </c>
      <c r="K2137" s="14">
        <f>IF($E2137="","",IFERROR(INDEX('01_Cad_Pecas'!$H$2:$H$5000,MATCH($E2137,'01_Cad_Pecas'!$D$2:$D$5000,0)),IFERROR(INDEX('01_Cad_Pecas'!$H$2:$H$5000,MATCH(VALUE($E2137),'01_Cad_Pecas'!$D$2:$D$5000,0)),"")))</f>
        <v/>
      </c>
      <c r="L2137" s="14">
        <f>IF($E2137="","",IFERROR(INDEX('01_Cad_Pecas'!$I$2:$I$5000,MATCH($E2137,'01_Cad_Pecas'!$D$2:$D$5000,0)),IFERROR(INDEX('01_Cad_Pecas'!$I$2:$I$5000,MATCH(VALUE($E2137),'01_Cad_Pecas'!$D$2:$D$5000,0)),"")))</f>
        <v/>
      </c>
      <c r="M2137" s="14">
        <f>IF(OR($J2137="",$L2137=""),"",IF($K2137="",0,$K2137)+$J2137*$L2137)</f>
        <v/>
      </c>
      <c r="N2137" s="14" t="n">
        <v>46209</v>
      </c>
      <c r="O2137" s="14" t="n">
        <v>40</v>
      </c>
      <c r="P2137" s="14" t="n"/>
      <c r="Q2137" s="14" t="n"/>
      <c r="R2137" s="14" t="n"/>
      <c r="S2137" s="14" t="n"/>
      <c r="T2137" s="14">
        <f>IF(OR($J2137="",$O2137=""),"",$O2137/$J2137)</f>
        <v/>
      </c>
      <c r="U2137" s="14" t="inlineStr">
        <is>
          <t>Concluído</t>
        </is>
      </c>
      <c r="V2137" s="14" t="n"/>
      <c r="W2137" s="14" t="n"/>
      <c r="X2137" s="14" t="n"/>
      <c r="Y2137" s="14" t="n"/>
      <c r="Z2137" s="14" t="n"/>
      <c r="AA2137" s="11" t="n"/>
      <c r="AB2137" s="14">
        <f>B2137&amp;"|"&amp;I2137</f>
        <v/>
      </c>
      <c r="AC2137">
        <f>IF($B2137="","","|"&amp;SUBSTITUTE(TRIM(SUBSTITUTE(SUBSTITUTE(SUBSTITUTE(SUBSTITUTE(SUBSTITUTE(SUBSTITUTE(SUBSTITUTE(SUBSTITUTE(SUBSTITUTE(SUBSTITUTE(SUBSTITUTE(SUBSTITUTE(SUBSTITUTE(SUBSTITUTE(TRIM($B2137&amp;""),CHAR(10)," "),CHAR(13)," "),"."," "),";"," "),","," "),"/"," "),"+"," "),"-"," "),"  "," "),"  "," "),"  "," "),"  "," "),"  "," "),"  "," "))," ","|")&amp;"|")</f>
        <v/>
      </c>
      <c r="AD2137">
        <f>TRIM($I2137&amp;"")</f>
        <v/>
      </c>
    </row>
    <row r="2138" ht="24" customHeight="1">
      <c r="A2138" s="9" t="n">
        <v>46206</v>
      </c>
      <c r="B2138" s="14" t="inlineStr">
        <is>
          <t>10204</t>
        </is>
      </c>
      <c r="C2138" s="14" t="n"/>
      <c r="D2138" s="14" t="inlineStr">
        <is>
          <t>6 PINTURA UV</t>
        </is>
      </c>
      <c r="E2138" s="14" t="inlineStr">
        <is>
          <t>200306102</t>
        </is>
      </c>
      <c r="F2138" s="14" t="inlineStr">
        <is>
          <t>BASE DOS PES 634(653)X95X50 MDP - MESA GENOVA</t>
        </is>
      </c>
      <c r="G2138" s="14" t="inlineStr">
        <is>
          <t>6 PINTURA UV</t>
        </is>
      </c>
      <c r="H2138" s="14" t="inlineStr">
        <is>
          <t>6 PINTURA UV</t>
        </is>
      </c>
      <c r="I2138" s="9" t="inlineStr">
        <is>
          <t>6 PINTURA UV</t>
        </is>
      </c>
      <c r="J2138" s="9" t="n">
        <v>20</v>
      </c>
      <c r="K2138" s="14">
        <f>IF($E2138="","",IFERROR(INDEX('01_Cad_Pecas'!$H$2:$H$5000,MATCH($E2138,'01_Cad_Pecas'!$D$2:$D$5000,0)),IFERROR(INDEX('01_Cad_Pecas'!$H$2:$H$5000,MATCH(VALUE($E2138),'01_Cad_Pecas'!$D$2:$D$5000,0)),"")))</f>
        <v/>
      </c>
      <c r="L2138" s="14">
        <f>IF($E2138="","",IFERROR(INDEX('01_Cad_Pecas'!$I$2:$I$5000,MATCH($E2138,'01_Cad_Pecas'!$D$2:$D$5000,0)),IFERROR(INDEX('01_Cad_Pecas'!$I$2:$I$5000,MATCH(VALUE($E2138),'01_Cad_Pecas'!$D$2:$D$5000,0)),"")))</f>
        <v/>
      </c>
      <c r="M2138" s="14">
        <f>IF(OR($J2138="",$L2138=""),"",IF($K2138="",0,$K2138)+$J2138*$L2138)</f>
        <v/>
      </c>
      <c r="N2138" s="14" t="n">
        <v>46209</v>
      </c>
      <c r="O2138" s="14" t="n">
        <v>20</v>
      </c>
      <c r="P2138" s="14" t="n"/>
      <c r="Q2138" s="14" t="n"/>
      <c r="R2138" s="14" t="n"/>
      <c r="S2138" s="14" t="n"/>
      <c r="T2138" s="14">
        <f>IF(OR($J2138="",$O2138=""),"",$O2138/$J2138)</f>
        <v/>
      </c>
      <c r="U2138" s="14" t="inlineStr">
        <is>
          <t>Concluído</t>
        </is>
      </c>
      <c r="V2138" s="14" t="n"/>
      <c r="W2138" s="14" t="n"/>
      <c r="X2138" s="14" t="n"/>
      <c r="Y2138" s="14" t="n"/>
      <c r="Z2138" s="14" t="n"/>
      <c r="AA2138" s="11" t="n"/>
      <c r="AB2138" s="14">
        <f>B2138&amp;"|"&amp;I2138</f>
        <v/>
      </c>
      <c r="AC2138">
        <f>IF($B2138="","","|"&amp;SUBSTITUTE(TRIM(SUBSTITUTE(SUBSTITUTE(SUBSTITUTE(SUBSTITUTE(SUBSTITUTE(SUBSTITUTE(SUBSTITUTE(SUBSTITUTE(SUBSTITUTE(SUBSTITUTE(SUBSTITUTE(SUBSTITUTE(SUBSTITUTE(SUBSTITUTE(TRIM($B2138&amp;""),CHAR(10)," "),CHAR(13)," "),"."," "),";"," "),","," "),"/"," "),"+"," "),"-"," "),"  "," "),"  "," "),"  "," "),"  "," "),"  "," "),"  "," "))," ","|")&amp;"|")</f>
        <v/>
      </c>
      <c r="AD2138">
        <f>TRIM($I2138&amp;"")</f>
        <v/>
      </c>
    </row>
    <row r="2139" ht="24" customHeight="1">
      <c r="A2139" s="9" t="n">
        <v>46206</v>
      </c>
      <c r="B2139" s="14" t="inlineStr">
        <is>
          <t>10204</t>
        </is>
      </c>
      <c r="C2139" s="14" t="n"/>
      <c r="D2139" s="14" t="inlineStr">
        <is>
          <t>6 PINTURA UV</t>
        </is>
      </c>
      <c r="E2139" s="14" t="inlineStr">
        <is>
          <t>200306103</t>
        </is>
      </c>
      <c r="F2139" s="14" t="inlineStr">
        <is>
          <t>TRAVESSA MENOR 393X120X18 MDF - MESA GENOVA</t>
        </is>
      </c>
      <c r="G2139" s="14" t="inlineStr">
        <is>
          <t>6 PINTURA UV</t>
        </is>
      </c>
      <c r="H2139" s="14" t="inlineStr">
        <is>
          <t>6 PINTURA UV</t>
        </is>
      </c>
      <c r="I2139" s="9" t="inlineStr">
        <is>
          <t>6 PINTURA UV</t>
        </is>
      </c>
      <c r="J2139" s="9" t="n">
        <v>20</v>
      </c>
      <c r="K2139" s="14">
        <f>IF($E2139="","",IFERROR(INDEX('01_Cad_Pecas'!$H$2:$H$5000,MATCH($E2139,'01_Cad_Pecas'!$D$2:$D$5000,0)),IFERROR(INDEX('01_Cad_Pecas'!$H$2:$H$5000,MATCH(VALUE($E2139),'01_Cad_Pecas'!$D$2:$D$5000,0)),"")))</f>
        <v/>
      </c>
      <c r="L2139" s="14">
        <f>IF($E2139="","",IFERROR(INDEX('01_Cad_Pecas'!$I$2:$I$5000,MATCH($E2139,'01_Cad_Pecas'!$D$2:$D$5000,0)),IFERROR(INDEX('01_Cad_Pecas'!$I$2:$I$5000,MATCH(VALUE($E2139),'01_Cad_Pecas'!$D$2:$D$5000,0)),"")))</f>
        <v/>
      </c>
      <c r="M2139" s="14">
        <f>IF(OR($J2139="",$L2139=""),"",IF($K2139="",0,$K2139)+$J2139*$L2139)</f>
        <v/>
      </c>
      <c r="N2139" s="14" t="n">
        <v>46209</v>
      </c>
      <c r="O2139" s="14" t="n">
        <v>20</v>
      </c>
      <c r="P2139" s="14" t="n"/>
      <c r="Q2139" s="14" t="n"/>
      <c r="R2139" s="14" t="n"/>
      <c r="S2139" s="14" t="n"/>
      <c r="T2139" s="14">
        <f>IF(OR($J2139="",$O2139=""),"",$O2139/$J2139)</f>
        <v/>
      </c>
      <c r="U2139" s="14" t="inlineStr">
        <is>
          <t>Concluído</t>
        </is>
      </c>
      <c r="V2139" s="14" t="n"/>
      <c r="W2139" s="14" t="n"/>
      <c r="X2139" s="14" t="n"/>
      <c r="Y2139" s="14" t="n"/>
      <c r="Z2139" s="14" t="n"/>
      <c r="AA2139" s="11" t="n"/>
      <c r="AB2139" s="14">
        <f>B2139&amp;"|"&amp;I2139</f>
        <v/>
      </c>
      <c r="AC2139">
        <f>IF($B2139="","","|"&amp;SUBSTITUTE(TRIM(SUBSTITUTE(SUBSTITUTE(SUBSTITUTE(SUBSTITUTE(SUBSTITUTE(SUBSTITUTE(SUBSTITUTE(SUBSTITUTE(SUBSTITUTE(SUBSTITUTE(SUBSTITUTE(SUBSTITUTE(SUBSTITUTE(SUBSTITUTE(TRIM($B2139&amp;""),CHAR(10)," "),CHAR(13)," "),"."," "),";"," "),","," "),"/"," "),"+"," "),"-"," "),"  "," "),"  "," "),"  "," "),"  "," "),"  "," "),"  "," "))," ","|")&amp;"|")</f>
        <v/>
      </c>
      <c r="AD2139">
        <f>TRIM($I2139&amp;"")</f>
        <v/>
      </c>
    </row>
    <row r="2140" ht="24" customHeight="1">
      <c r="A2140" s="9" t="n">
        <v>46206</v>
      </c>
      <c r="B2140" s="14" t="inlineStr">
        <is>
          <t>10204</t>
        </is>
      </c>
      <c r="C2140" s="14" t="n"/>
      <c r="D2140" s="14" t="inlineStr">
        <is>
          <t>6 PINTURA UV</t>
        </is>
      </c>
      <c r="E2140" s="14" t="inlineStr">
        <is>
          <t>200306104</t>
        </is>
      </c>
      <c r="F2140" s="14" t="inlineStr">
        <is>
          <t>TRAVESSA MAIOR 1000X120X18 MDF - MESA GENOVA</t>
        </is>
      </c>
      <c r="G2140" s="14" t="inlineStr">
        <is>
          <t>6 PINTURA UV</t>
        </is>
      </c>
      <c r="H2140" s="14" t="inlineStr">
        <is>
          <t>6 PINTURA UV</t>
        </is>
      </c>
      <c r="I2140" s="9" t="inlineStr">
        <is>
          <t>6 PINTURA UV</t>
        </is>
      </c>
      <c r="J2140" s="9" t="n">
        <v>20</v>
      </c>
      <c r="K2140" s="14">
        <f>IF($E2140="","",IFERROR(INDEX('01_Cad_Pecas'!$H$2:$H$5000,MATCH($E2140,'01_Cad_Pecas'!$D$2:$D$5000,0)),IFERROR(INDEX('01_Cad_Pecas'!$H$2:$H$5000,MATCH(VALUE($E2140),'01_Cad_Pecas'!$D$2:$D$5000,0)),"")))</f>
        <v/>
      </c>
      <c r="L2140" s="14">
        <f>IF($E2140="","",IFERROR(INDEX('01_Cad_Pecas'!$I$2:$I$5000,MATCH($E2140,'01_Cad_Pecas'!$D$2:$D$5000,0)),IFERROR(INDEX('01_Cad_Pecas'!$I$2:$I$5000,MATCH(VALUE($E2140),'01_Cad_Pecas'!$D$2:$D$5000,0)),"")))</f>
        <v/>
      </c>
      <c r="M2140" s="14">
        <f>IF(OR($J2140="",$L2140=""),"",IF($K2140="",0,$K2140)+$J2140*$L2140)</f>
        <v/>
      </c>
      <c r="N2140" s="14" t="n">
        <v>46209</v>
      </c>
      <c r="O2140" s="14" t="n">
        <v>20</v>
      </c>
      <c r="P2140" s="14" t="n"/>
      <c r="Q2140" s="14" t="n"/>
      <c r="R2140" s="14" t="n"/>
      <c r="S2140" s="14" t="n"/>
      <c r="T2140" s="14">
        <f>IF(OR($J2140="",$O2140=""),"",$O2140/$J2140)</f>
        <v/>
      </c>
      <c r="U2140" s="14" t="inlineStr">
        <is>
          <t>Concluído</t>
        </is>
      </c>
      <c r="V2140" s="14" t="n"/>
      <c r="W2140" s="14" t="n"/>
      <c r="X2140" s="14" t="n"/>
      <c r="Y2140" s="14" t="n"/>
      <c r="Z2140" s="14" t="n"/>
      <c r="AA2140" s="11" t="n"/>
      <c r="AB2140" s="14">
        <f>B2140&amp;"|"&amp;I2140</f>
        <v/>
      </c>
      <c r="AC2140">
        <f>IF($B2140="","","|"&amp;SUBSTITUTE(TRIM(SUBSTITUTE(SUBSTITUTE(SUBSTITUTE(SUBSTITUTE(SUBSTITUTE(SUBSTITUTE(SUBSTITUTE(SUBSTITUTE(SUBSTITUTE(SUBSTITUTE(SUBSTITUTE(SUBSTITUTE(SUBSTITUTE(SUBSTITUTE(TRIM($B2140&amp;""),CHAR(10)," "),CHAR(13)," "),"."," "),";"," "),","," "),"/"," "),"+"," "),"-"," "),"  "," "),"  "," "),"  "," "),"  "," "),"  "," "),"  "," "))," ","|")&amp;"|")</f>
        <v/>
      </c>
      <c r="AD2140">
        <f>TRIM($I2140&amp;"")</f>
        <v/>
      </c>
    </row>
    <row r="2141" ht="24" customHeight="1">
      <c r="A2141" s="9" t="n">
        <v>46206</v>
      </c>
      <c r="B2141" s="14" t="inlineStr">
        <is>
          <t>10204</t>
        </is>
      </c>
      <c r="C2141" s="14" t="n"/>
      <c r="D2141" s="14" t="inlineStr">
        <is>
          <t>6 PINTURA UV</t>
        </is>
      </c>
      <c r="E2141" s="14" t="inlineStr">
        <is>
          <t>200306204</t>
        </is>
      </c>
      <c r="F2141" s="14" t="inlineStr">
        <is>
          <t>TAMPO MONTADO 1600X900X45 MDF-TAMPO C/ENGROS R100</t>
        </is>
      </c>
      <c r="G2141" s="14" t="inlineStr">
        <is>
          <t>6 PINTURA UV</t>
        </is>
      </c>
      <c r="H2141" s="14" t="inlineStr">
        <is>
          <t>6 PINTURA UV</t>
        </is>
      </c>
      <c r="I2141" s="9" t="inlineStr">
        <is>
          <t>6 PINTURA UV</t>
        </is>
      </c>
      <c r="J2141" s="9" t="n">
        <v>5</v>
      </c>
      <c r="K2141" s="14">
        <f>IF($E2141="","",IFERROR(INDEX('01_Cad_Pecas'!$H$2:$H$5000,MATCH($E2141,'01_Cad_Pecas'!$D$2:$D$5000,0)),IFERROR(INDEX('01_Cad_Pecas'!$H$2:$H$5000,MATCH(VALUE($E2141),'01_Cad_Pecas'!$D$2:$D$5000,0)),"")))</f>
        <v/>
      </c>
      <c r="L2141" s="14">
        <f>IF($E2141="","",IFERROR(INDEX('01_Cad_Pecas'!$I$2:$I$5000,MATCH($E2141,'01_Cad_Pecas'!$D$2:$D$5000,0)),IFERROR(INDEX('01_Cad_Pecas'!$I$2:$I$5000,MATCH(VALUE($E2141),'01_Cad_Pecas'!$D$2:$D$5000,0)),"")))</f>
        <v/>
      </c>
      <c r="M2141" s="14">
        <f>IF(OR($J2141="",$L2141=""),"",IF($K2141="",0,$K2141)+$J2141*$L2141)</f>
        <v/>
      </c>
      <c r="N2141" s="14" t="n">
        <v>46209</v>
      </c>
      <c r="O2141" s="14" t="n">
        <v>5</v>
      </c>
      <c r="P2141" s="14" t="n"/>
      <c r="Q2141" s="14" t="n"/>
      <c r="R2141" s="14" t="n"/>
      <c r="S2141" s="14" t="n"/>
      <c r="T2141" s="14">
        <f>IF(OR($J2141="",$O2141=""),"",$O2141/$J2141)</f>
        <v/>
      </c>
      <c r="U2141" s="14" t="inlineStr">
        <is>
          <t>Concluído</t>
        </is>
      </c>
      <c r="V2141" s="14" t="n"/>
      <c r="W2141" s="14" t="n"/>
      <c r="X2141" s="14" t="n"/>
      <c r="Y2141" s="14" t="n"/>
      <c r="Z2141" s="14" t="n"/>
      <c r="AA2141" s="11" t="n"/>
      <c r="AB2141" s="14">
        <f>B2141&amp;"|"&amp;I2141</f>
        <v/>
      </c>
      <c r="AC2141">
        <f>IF($B2141="","","|"&amp;SUBSTITUTE(TRIM(SUBSTITUTE(SUBSTITUTE(SUBSTITUTE(SUBSTITUTE(SUBSTITUTE(SUBSTITUTE(SUBSTITUTE(SUBSTITUTE(SUBSTITUTE(SUBSTITUTE(SUBSTITUTE(SUBSTITUTE(SUBSTITUTE(SUBSTITUTE(TRIM($B2141&amp;""),CHAR(10)," "),CHAR(13)," "),"."," "),";"," "),","," "),"/"," "),"+"," "),"-"," "),"  "," "),"  "," "),"  "," "),"  "," "),"  "," "),"  "," "))," ","|")&amp;"|")</f>
        <v/>
      </c>
      <c r="AD2141">
        <f>TRIM($I2141&amp;"")</f>
        <v/>
      </c>
    </row>
    <row r="2142" ht="24" customHeight="1">
      <c r="A2142" s="9" t="n">
        <v>46206</v>
      </c>
      <c r="B2142" s="14" t="inlineStr">
        <is>
          <t>10204</t>
        </is>
      </c>
      <c r="C2142" s="14" t="n"/>
      <c r="D2142" s="14" t="inlineStr">
        <is>
          <t>6 PINTURA UV</t>
        </is>
      </c>
      <c r="E2142" s="14" t="inlineStr">
        <is>
          <t>30080008</t>
        </is>
      </c>
      <c r="F2142" s="14" t="inlineStr">
        <is>
          <t>(1-7) TAMPO 1360X680X15 MDF - MESA AMST. 1,36X1,36</t>
        </is>
      </c>
      <c r="G2142" s="14" t="inlineStr">
        <is>
          <t>6 PINTURA UV</t>
        </is>
      </c>
      <c r="H2142" s="14" t="inlineStr">
        <is>
          <t>6 PINTURA UV</t>
        </is>
      </c>
      <c r="I2142" s="9" t="inlineStr">
        <is>
          <t>6 PINTURA UV</t>
        </is>
      </c>
      <c r="J2142" s="9" t="n">
        <v>8</v>
      </c>
      <c r="K2142" s="14">
        <f>IF($E2142="","",IFERROR(INDEX('01_Cad_Pecas'!$H$2:$H$5000,MATCH($E2142,'01_Cad_Pecas'!$D$2:$D$5000,0)),IFERROR(INDEX('01_Cad_Pecas'!$H$2:$H$5000,MATCH(VALUE($E2142),'01_Cad_Pecas'!$D$2:$D$5000,0)),"")))</f>
        <v/>
      </c>
      <c r="L2142" s="14">
        <f>IF($E2142="","",IFERROR(INDEX('01_Cad_Pecas'!$I$2:$I$5000,MATCH($E2142,'01_Cad_Pecas'!$D$2:$D$5000,0)),IFERROR(INDEX('01_Cad_Pecas'!$I$2:$I$5000,MATCH(VALUE($E2142),'01_Cad_Pecas'!$D$2:$D$5000,0)),"")))</f>
        <v/>
      </c>
      <c r="M2142" s="14">
        <f>IF(OR($J2142="",$L2142=""),"",IF($K2142="",0,$K2142)+$J2142*$L2142)</f>
        <v/>
      </c>
      <c r="N2142" s="14" t="n">
        <v>46209</v>
      </c>
      <c r="O2142" s="14" t="n">
        <v>8</v>
      </c>
      <c r="P2142" s="14" t="n"/>
      <c r="Q2142" s="14" t="n"/>
      <c r="R2142" s="14" t="n"/>
      <c r="S2142" s="14" t="n"/>
      <c r="T2142" s="14">
        <f>IF(OR($J2142="",$O2142=""),"",$O2142/$J2142)</f>
        <v/>
      </c>
      <c r="U2142" s="14" t="inlineStr">
        <is>
          <t>Concluído</t>
        </is>
      </c>
      <c r="V2142" s="14" t="n"/>
      <c r="W2142" s="14" t="n"/>
      <c r="X2142" s="14" t="n"/>
      <c r="Y2142" s="14" t="n"/>
      <c r="Z2142" s="14" t="n"/>
      <c r="AA2142" s="11" t="n"/>
      <c r="AB2142" s="14">
        <f>B2142&amp;"|"&amp;I2142</f>
        <v/>
      </c>
      <c r="AC2142">
        <f>IF($B2142="","","|"&amp;SUBSTITUTE(TRIM(SUBSTITUTE(SUBSTITUTE(SUBSTITUTE(SUBSTITUTE(SUBSTITUTE(SUBSTITUTE(SUBSTITUTE(SUBSTITUTE(SUBSTITUTE(SUBSTITUTE(SUBSTITUTE(SUBSTITUTE(SUBSTITUTE(SUBSTITUTE(TRIM($B2142&amp;""),CHAR(10)," "),CHAR(13)," "),"."," "),";"," "),","," "),"/"," "),"+"," "),"-"," "),"  "," "),"  "," "),"  "," "),"  "," "),"  "," "),"  "," "))," ","|")&amp;"|")</f>
        <v/>
      </c>
      <c r="AD2142">
        <f>TRIM($I2142&amp;"")</f>
        <v/>
      </c>
    </row>
    <row r="2143" ht="24" customHeight="1">
      <c r="A2143" s="9" t="n">
        <v>46206</v>
      </c>
      <c r="B2143" s="14" t="inlineStr">
        <is>
          <t>10204</t>
        </is>
      </c>
      <c r="C2143" s="14" t="n"/>
      <c r="D2143" s="14" t="inlineStr">
        <is>
          <t>6 PINTURA UV</t>
        </is>
      </c>
      <c r="E2143" s="14" t="inlineStr">
        <is>
          <t>30003405</t>
        </is>
      </c>
      <c r="F2143" s="14" t="inlineStr">
        <is>
          <t>TRAVESSA ASSENTO 360X70X18 MDF - C DAKAR/SANTIAGO</t>
        </is>
      </c>
      <c r="G2143" s="14" t="inlineStr">
        <is>
          <t>6 PINTURA UV</t>
        </is>
      </c>
      <c r="H2143" s="14" t="inlineStr">
        <is>
          <t>6 PINTURA UV</t>
        </is>
      </c>
      <c r="I2143" s="9" t="inlineStr">
        <is>
          <t>6 PINTURA UV</t>
        </is>
      </c>
      <c r="J2143" s="9" t="n">
        <v>1200</v>
      </c>
      <c r="K2143" s="14">
        <f>IF($E2143="","",IFERROR(INDEX('01_Cad_Pecas'!$H$2:$H$5000,MATCH($E2143,'01_Cad_Pecas'!$D$2:$D$5000,0)),IFERROR(INDEX('01_Cad_Pecas'!$H$2:$H$5000,MATCH(VALUE($E2143),'01_Cad_Pecas'!$D$2:$D$5000,0)),"")))</f>
        <v/>
      </c>
      <c r="L2143" s="14">
        <f>IF($E2143="","",IFERROR(INDEX('01_Cad_Pecas'!$I$2:$I$5000,MATCH($E2143,'01_Cad_Pecas'!$D$2:$D$5000,0)),IFERROR(INDEX('01_Cad_Pecas'!$I$2:$I$5000,MATCH(VALUE($E2143),'01_Cad_Pecas'!$D$2:$D$5000,0)),"")))</f>
        <v/>
      </c>
      <c r="M2143" s="14">
        <f>IF(OR($J2143="",$L2143=""),"",IF($K2143="",0,$K2143)+$J2143*$L2143)</f>
        <v/>
      </c>
      <c r="N2143" s="14" t="n">
        <v>46209</v>
      </c>
      <c r="O2143" s="14" t="n">
        <v>1200</v>
      </c>
      <c r="P2143" s="14" t="n"/>
      <c r="Q2143" s="14" t="n"/>
      <c r="R2143" s="14" t="n"/>
      <c r="S2143" s="14" t="n"/>
      <c r="T2143" s="14">
        <f>IF(OR($J2143="",$O2143=""),"",$O2143/$J2143)</f>
        <v/>
      </c>
      <c r="U2143" s="14" t="inlineStr">
        <is>
          <t>Concluído</t>
        </is>
      </c>
      <c r="V2143" s="14" t="n"/>
      <c r="W2143" s="14" t="n"/>
      <c r="X2143" s="14" t="n"/>
      <c r="Y2143" s="14" t="n"/>
      <c r="Z2143" s="14" t="n"/>
      <c r="AA2143" s="11" t="n"/>
      <c r="AB2143" s="14">
        <f>B2143&amp;"|"&amp;I2143</f>
        <v/>
      </c>
      <c r="AC2143">
        <f>IF($B2143="","","|"&amp;SUBSTITUTE(TRIM(SUBSTITUTE(SUBSTITUTE(SUBSTITUTE(SUBSTITUTE(SUBSTITUTE(SUBSTITUTE(SUBSTITUTE(SUBSTITUTE(SUBSTITUTE(SUBSTITUTE(SUBSTITUTE(SUBSTITUTE(SUBSTITUTE(SUBSTITUTE(TRIM($B2143&amp;""),CHAR(10)," "),CHAR(13)," "),"."," "),";"," "),","," "),"/"," "),"+"," "),"-"," "),"  "," "),"  "," "),"  "," "),"  "," "),"  "," "),"  "," "))," ","|")&amp;"|")</f>
        <v/>
      </c>
      <c r="AD2143">
        <f>TRIM($I2143&amp;"")</f>
        <v/>
      </c>
    </row>
    <row r="2144" ht="24" customHeight="1">
      <c r="A2144" s="9" t="n">
        <v>46206</v>
      </c>
      <c r="B2144" s="14" t="inlineStr">
        <is>
          <t>10204</t>
        </is>
      </c>
      <c r="C2144" s="14" t="n"/>
      <c r="D2144" s="14" t="inlineStr">
        <is>
          <t>6 PINTURA UV</t>
        </is>
      </c>
      <c r="E2144" s="14" t="inlineStr">
        <is>
          <t>30006103</t>
        </is>
      </c>
      <c r="F2144" s="14" t="inlineStr">
        <is>
          <t>TRAVESSA LATERAL 340X70X18 MDF - CAD SANTIAGO NEW</t>
        </is>
      </c>
      <c r="G2144" s="14" t="inlineStr">
        <is>
          <t>6 PINTURA UV</t>
        </is>
      </c>
      <c r="H2144" s="14" t="inlineStr">
        <is>
          <t>6 PINTURA UV</t>
        </is>
      </c>
      <c r="I2144" s="9" t="inlineStr">
        <is>
          <t>6 PINTURA UV</t>
        </is>
      </c>
      <c r="J2144" s="9" t="n">
        <v>1200</v>
      </c>
      <c r="K2144" s="14">
        <f>IF($E2144="","",IFERROR(INDEX('01_Cad_Pecas'!$H$2:$H$5000,MATCH($E2144,'01_Cad_Pecas'!$D$2:$D$5000,0)),IFERROR(INDEX('01_Cad_Pecas'!$H$2:$H$5000,MATCH(VALUE($E2144),'01_Cad_Pecas'!$D$2:$D$5000,0)),"")))</f>
        <v/>
      </c>
      <c r="L2144" s="14">
        <f>IF($E2144="","",IFERROR(INDEX('01_Cad_Pecas'!$I$2:$I$5000,MATCH($E2144,'01_Cad_Pecas'!$D$2:$D$5000,0)),IFERROR(INDEX('01_Cad_Pecas'!$I$2:$I$5000,MATCH(VALUE($E2144),'01_Cad_Pecas'!$D$2:$D$5000,0)),"")))</f>
        <v/>
      </c>
      <c r="M2144" s="14">
        <f>IF(OR($J2144="",$L2144=""),"",IF($K2144="",0,$K2144)+$J2144*$L2144)</f>
        <v/>
      </c>
      <c r="N2144" s="14" t="n">
        <v>46209</v>
      </c>
      <c r="O2144" s="14" t="n">
        <v>1200</v>
      </c>
      <c r="P2144" s="14" t="n"/>
      <c r="Q2144" s="14" t="n"/>
      <c r="R2144" s="14" t="n"/>
      <c r="S2144" s="14" t="n"/>
      <c r="T2144" s="14">
        <f>IF(OR($J2144="",$O2144=""),"",$O2144/$J2144)</f>
        <v/>
      </c>
      <c r="U2144" s="14" t="inlineStr">
        <is>
          <t>Concluído</t>
        </is>
      </c>
      <c r="V2144" s="14" t="n"/>
      <c r="W2144" s="14" t="n"/>
      <c r="X2144" s="14" t="n"/>
      <c r="Y2144" s="14" t="n"/>
      <c r="Z2144" s="14" t="n"/>
      <c r="AA2144" s="11" t="n"/>
      <c r="AB2144" s="14">
        <f>B2144&amp;"|"&amp;I2144</f>
        <v/>
      </c>
      <c r="AC2144">
        <f>IF($B2144="","","|"&amp;SUBSTITUTE(TRIM(SUBSTITUTE(SUBSTITUTE(SUBSTITUTE(SUBSTITUTE(SUBSTITUTE(SUBSTITUTE(SUBSTITUTE(SUBSTITUTE(SUBSTITUTE(SUBSTITUTE(SUBSTITUTE(SUBSTITUTE(SUBSTITUTE(SUBSTITUTE(TRIM($B2144&amp;""),CHAR(10)," "),CHAR(13)," "),"."," "),";"," "),","," "),"/"," "),"+"," "),"-"," "),"  "," "),"  "," "),"  "," "),"  "," "),"  "," "),"  "," "))," ","|")&amp;"|")</f>
        <v/>
      </c>
      <c r="AD2144">
        <f>TRIM($I2144&amp;"")</f>
        <v/>
      </c>
    </row>
    <row r="2145" ht="24" customHeight="1">
      <c r="A2145" s="9" t="n">
        <v>46206</v>
      </c>
      <c r="B2145" s="14" t="inlineStr">
        <is>
          <t>10204</t>
        </is>
      </c>
      <c r="C2145" s="14" t="n"/>
      <c r="D2145" s="14" t="inlineStr">
        <is>
          <t>6 PINTURA UV</t>
        </is>
      </c>
      <c r="E2145" s="14" t="inlineStr">
        <is>
          <t>30006104</t>
        </is>
      </c>
      <c r="F2145" s="14" t="inlineStr">
        <is>
          <t>MOLDURA ENCOSTO 445X280X15 MDF - CAD SANTIAGO NEW</t>
        </is>
      </c>
      <c r="G2145" s="14" t="inlineStr">
        <is>
          <t>6 PINTURA UV</t>
        </is>
      </c>
      <c r="H2145" s="14" t="inlineStr">
        <is>
          <t>6 PINTURA UV</t>
        </is>
      </c>
      <c r="I2145" s="9" t="inlineStr">
        <is>
          <t>6 PINTURA UV</t>
        </is>
      </c>
      <c r="J2145" s="9" t="n">
        <v>600</v>
      </c>
      <c r="K2145" s="14">
        <f>IF($E2145="","",IFERROR(INDEX('01_Cad_Pecas'!$H$2:$H$5000,MATCH($E2145,'01_Cad_Pecas'!$D$2:$D$5000,0)),IFERROR(INDEX('01_Cad_Pecas'!$H$2:$H$5000,MATCH(VALUE($E2145),'01_Cad_Pecas'!$D$2:$D$5000,0)),"")))</f>
        <v/>
      </c>
      <c r="L2145" s="14">
        <f>IF($E2145="","",IFERROR(INDEX('01_Cad_Pecas'!$I$2:$I$5000,MATCH($E2145,'01_Cad_Pecas'!$D$2:$D$5000,0)),IFERROR(INDEX('01_Cad_Pecas'!$I$2:$I$5000,MATCH(VALUE($E2145),'01_Cad_Pecas'!$D$2:$D$5000,0)),"")))</f>
        <v/>
      </c>
      <c r="M2145" s="14">
        <f>IF(OR($J2145="",$L2145=""),"",IF($K2145="",0,$K2145)+$J2145*$L2145)</f>
        <v/>
      </c>
      <c r="N2145" s="14" t="n">
        <v>46209</v>
      </c>
      <c r="O2145" s="14" t="n">
        <v>600</v>
      </c>
      <c r="P2145" s="14" t="n"/>
      <c r="Q2145" s="14" t="n"/>
      <c r="R2145" s="14" t="n"/>
      <c r="S2145" s="14" t="n"/>
      <c r="T2145" s="14">
        <f>IF(OR($J2145="",$O2145=""),"",$O2145/$J2145)</f>
        <v/>
      </c>
      <c r="U2145" s="14" t="inlineStr">
        <is>
          <t>Concluído</t>
        </is>
      </c>
      <c r="V2145" s="14" t="n"/>
      <c r="W2145" s="14" t="n"/>
      <c r="X2145" s="14" t="n"/>
      <c r="Y2145" s="14" t="n"/>
      <c r="Z2145" s="14" t="n"/>
      <c r="AA2145" s="11" t="n"/>
      <c r="AB2145" s="14">
        <f>B2145&amp;"|"&amp;I2145</f>
        <v/>
      </c>
      <c r="AC2145">
        <f>IF($B2145="","","|"&amp;SUBSTITUTE(TRIM(SUBSTITUTE(SUBSTITUTE(SUBSTITUTE(SUBSTITUTE(SUBSTITUTE(SUBSTITUTE(SUBSTITUTE(SUBSTITUTE(SUBSTITUTE(SUBSTITUTE(SUBSTITUTE(SUBSTITUTE(SUBSTITUTE(SUBSTITUTE(TRIM($B2145&amp;""),CHAR(10)," "),CHAR(13)," "),"."," "),";"," "),","," "),"/"," "),"+"," "),"-"," "),"  "," "),"  "," "),"  "," "),"  "," "),"  "," "),"  "," "))," ","|")&amp;"|")</f>
        <v/>
      </c>
      <c r="AD2145">
        <f>TRIM($I2145&amp;"")</f>
        <v/>
      </c>
    </row>
    <row r="2146" ht="24" customHeight="1">
      <c r="A2146" s="9" t="n">
        <v>46206</v>
      </c>
      <c r="B2146" s="14" t="inlineStr">
        <is>
          <t>10204</t>
        </is>
      </c>
      <c r="C2146" s="14" t="n"/>
      <c r="D2146" s="14" t="inlineStr">
        <is>
          <t>6 PINTURA UV</t>
        </is>
      </c>
      <c r="E2146" s="14" t="inlineStr">
        <is>
          <t>30006101</t>
        </is>
      </c>
      <c r="F2146" s="14" t="inlineStr">
        <is>
          <t>PE TRAS 880X30(911)X25 MDF (13PC) ESQ SANTIAGO NEW</t>
        </is>
      </c>
      <c r="G2146" s="14" t="inlineStr">
        <is>
          <t>6 PINTURA UV</t>
        </is>
      </c>
      <c r="H2146" s="14" t="inlineStr">
        <is>
          <t>6 PINTURA UV</t>
        </is>
      </c>
      <c r="I2146" s="9" t="inlineStr">
        <is>
          <t>6 PINTURA UV</t>
        </is>
      </c>
      <c r="J2146" s="9" t="n">
        <v>600</v>
      </c>
      <c r="K2146" s="14">
        <f>IF($E2146="","",IFERROR(INDEX('01_Cad_Pecas'!$H$2:$H$5000,MATCH($E2146,'01_Cad_Pecas'!$D$2:$D$5000,0)),IFERROR(INDEX('01_Cad_Pecas'!$H$2:$H$5000,MATCH(VALUE($E2146),'01_Cad_Pecas'!$D$2:$D$5000,0)),"")))</f>
        <v/>
      </c>
      <c r="L2146" s="14">
        <f>IF($E2146="","",IFERROR(INDEX('01_Cad_Pecas'!$I$2:$I$5000,MATCH($E2146,'01_Cad_Pecas'!$D$2:$D$5000,0)),IFERROR(INDEX('01_Cad_Pecas'!$I$2:$I$5000,MATCH(VALUE($E2146),'01_Cad_Pecas'!$D$2:$D$5000,0)),"")))</f>
        <v/>
      </c>
      <c r="M2146" s="14">
        <f>IF(OR($J2146="",$L2146=""),"",IF($K2146="",0,$K2146)+$J2146*$L2146)</f>
        <v/>
      </c>
      <c r="N2146" s="14" t="n">
        <v>46209</v>
      </c>
      <c r="O2146" s="14" t="n">
        <v>600</v>
      </c>
      <c r="P2146" s="14" t="n"/>
      <c r="Q2146" s="14" t="n"/>
      <c r="R2146" s="14" t="n"/>
      <c r="S2146" s="14" t="n"/>
      <c r="T2146" s="14">
        <f>IF(OR($J2146="",$O2146=""),"",$O2146/$J2146)</f>
        <v/>
      </c>
      <c r="U2146" s="14" t="inlineStr">
        <is>
          <t>Concluído</t>
        </is>
      </c>
      <c r="V2146" s="14" t="n"/>
      <c r="W2146" s="14" t="n"/>
      <c r="X2146" s="14" t="n"/>
      <c r="Y2146" s="14" t="n"/>
      <c r="Z2146" s="14" t="n"/>
      <c r="AA2146" s="11" t="n"/>
      <c r="AB2146" s="14">
        <f>B2146&amp;"|"&amp;I2146</f>
        <v/>
      </c>
      <c r="AC2146">
        <f>IF($B2146="","","|"&amp;SUBSTITUTE(TRIM(SUBSTITUTE(SUBSTITUTE(SUBSTITUTE(SUBSTITUTE(SUBSTITUTE(SUBSTITUTE(SUBSTITUTE(SUBSTITUTE(SUBSTITUTE(SUBSTITUTE(SUBSTITUTE(SUBSTITUTE(SUBSTITUTE(SUBSTITUTE(TRIM($B2146&amp;""),CHAR(10)," "),CHAR(13)," "),"."," "),";"," "),","," "),"/"," "),"+"," "),"-"," "),"  "," "),"  "," "),"  "," "),"  "," "),"  "," "),"  "," "))," ","|")&amp;"|")</f>
        <v/>
      </c>
      <c r="AD2146">
        <f>TRIM($I2146&amp;"")</f>
        <v/>
      </c>
    </row>
    <row r="2147" ht="24" customHeight="1">
      <c r="A2147" s="9" t="n">
        <v>46206</v>
      </c>
      <c r="B2147" s="14" t="inlineStr">
        <is>
          <t>10204</t>
        </is>
      </c>
      <c r="C2147" s="14" t="n"/>
      <c r="D2147" s="14" t="inlineStr">
        <is>
          <t>6 PINTURA UV</t>
        </is>
      </c>
      <c r="E2147" s="14" t="inlineStr">
        <is>
          <t>30006102</t>
        </is>
      </c>
      <c r="F2147" s="14" t="inlineStr">
        <is>
          <t>PE TRAS 880X30(911)X25 MDF (13PC) DIR SANTIAGO NEW</t>
        </is>
      </c>
      <c r="G2147" s="14" t="inlineStr">
        <is>
          <t>6 PINTURA UV</t>
        </is>
      </c>
      <c r="H2147" s="14" t="inlineStr">
        <is>
          <t>6 PINTURA UV</t>
        </is>
      </c>
      <c r="I2147" s="9" t="inlineStr">
        <is>
          <t>6 PINTURA UV</t>
        </is>
      </c>
      <c r="J2147" s="9" t="n">
        <v>600</v>
      </c>
      <c r="K2147" s="14">
        <f>IF($E2147="","",IFERROR(INDEX('01_Cad_Pecas'!$H$2:$H$5000,MATCH($E2147,'01_Cad_Pecas'!$D$2:$D$5000,0)),IFERROR(INDEX('01_Cad_Pecas'!$H$2:$H$5000,MATCH(VALUE($E2147),'01_Cad_Pecas'!$D$2:$D$5000,0)),"")))</f>
        <v/>
      </c>
      <c r="L2147" s="14">
        <f>IF($E2147="","",IFERROR(INDEX('01_Cad_Pecas'!$I$2:$I$5000,MATCH($E2147,'01_Cad_Pecas'!$D$2:$D$5000,0)),IFERROR(INDEX('01_Cad_Pecas'!$I$2:$I$5000,MATCH(VALUE($E2147),'01_Cad_Pecas'!$D$2:$D$5000,0)),"")))</f>
        <v/>
      </c>
      <c r="M2147" s="14">
        <f>IF(OR($J2147="",$L2147=""),"",IF($K2147="",0,$K2147)+$J2147*$L2147)</f>
        <v/>
      </c>
      <c r="N2147" s="14" t="n">
        <v>46209</v>
      </c>
      <c r="O2147" s="14" t="n">
        <v>600</v>
      </c>
      <c r="P2147" s="14" t="n"/>
      <c r="Q2147" s="14" t="n"/>
      <c r="R2147" s="14" t="n"/>
      <c r="S2147" s="14" t="n"/>
      <c r="T2147" s="14">
        <f>IF(OR($J2147="",$O2147=""),"",$O2147/$J2147)</f>
        <v/>
      </c>
      <c r="U2147" s="14" t="inlineStr">
        <is>
          <t>Concluído</t>
        </is>
      </c>
      <c r="V2147" s="14" t="n"/>
      <c r="W2147" s="14" t="n"/>
      <c r="X2147" s="14" t="n"/>
      <c r="Y2147" s="14" t="n"/>
      <c r="Z2147" s="14" t="n"/>
      <c r="AA2147" s="11" t="n"/>
      <c r="AB2147" s="14">
        <f>B2147&amp;"|"&amp;I2147</f>
        <v/>
      </c>
      <c r="AC2147">
        <f>IF($B2147="","","|"&amp;SUBSTITUTE(TRIM(SUBSTITUTE(SUBSTITUTE(SUBSTITUTE(SUBSTITUTE(SUBSTITUTE(SUBSTITUTE(SUBSTITUTE(SUBSTITUTE(SUBSTITUTE(SUBSTITUTE(SUBSTITUTE(SUBSTITUTE(SUBSTITUTE(SUBSTITUTE(TRIM($B2147&amp;""),CHAR(10)," "),CHAR(13)," "),"."," "),";"," "),","," "),"/"," "),"+"," "),"-"," "),"  "," "),"  "," "),"  "," "),"  "," "),"  "," "),"  "," "))," ","|")&amp;"|")</f>
        <v/>
      </c>
      <c r="AD2147">
        <f>TRIM($I2147&amp;"")</f>
        <v/>
      </c>
    </row>
    <row r="2148" ht="24" customHeight="1">
      <c r="A2148" s="9" t="n">
        <v>46206</v>
      </c>
      <c r="B2148" s="14" t="inlineStr">
        <is>
          <t>10204</t>
        </is>
      </c>
      <c r="C2148" s="14" t="n"/>
      <c r="D2148" s="14" t="inlineStr">
        <is>
          <t>6 PINTURA UV</t>
        </is>
      </c>
      <c r="E2148" s="14" t="inlineStr">
        <is>
          <t>30006110</t>
        </is>
      </c>
      <c r="F2148" s="14" t="inlineStr">
        <is>
          <t>PE FRONTAL 430X(108)51X25 MDF (DIR) SANTIAGO NEW</t>
        </is>
      </c>
      <c r="G2148" s="14" t="inlineStr">
        <is>
          <t>6 PINTURA UV</t>
        </is>
      </c>
      <c r="H2148" s="14" t="inlineStr">
        <is>
          <t>6 PINTURA UV</t>
        </is>
      </c>
      <c r="I2148" s="9" t="inlineStr">
        <is>
          <t>6 PINTURA UV</t>
        </is>
      </c>
      <c r="J2148" s="9" t="n">
        <v>600</v>
      </c>
      <c r="K2148" s="14">
        <f>IF($E2148="","",IFERROR(INDEX('01_Cad_Pecas'!$H$2:$H$5000,MATCH($E2148,'01_Cad_Pecas'!$D$2:$D$5000,0)),IFERROR(INDEX('01_Cad_Pecas'!$H$2:$H$5000,MATCH(VALUE($E2148),'01_Cad_Pecas'!$D$2:$D$5000,0)),"")))</f>
        <v/>
      </c>
      <c r="L2148" s="14">
        <f>IF($E2148="","",IFERROR(INDEX('01_Cad_Pecas'!$I$2:$I$5000,MATCH($E2148,'01_Cad_Pecas'!$D$2:$D$5000,0)),IFERROR(INDEX('01_Cad_Pecas'!$I$2:$I$5000,MATCH(VALUE($E2148),'01_Cad_Pecas'!$D$2:$D$5000,0)),"")))</f>
        <v/>
      </c>
      <c r="M2148" s="14">
        <f>IF(OR($J2148="",$L2148=""),"",IF($K2148="",0,$K2148)+$J2148*$L2148)</f>
        <v/>
      </c>
      <c r="N2148" s="14" t="n">
        <v>46209</v>
      </c>
      <c r="O2148" s="14" t="n">
        <v>600</v>
      </c>
      <c r="P2148" s="14" t="n"/>
      <c r="Q2148" s="14" t="n"/>
      <c r="R2148" s="14" t="n"/>
      <c r="S2148" s="14" t="n"/>
      <c r="T2148" s="14">
        <f>IF(OR($J2148="",$O2148=""),"",$O2148/$J2148)</f>
        <v/>
      </c>
      <c r="U2148" s="14" t="inlineStr">
        <is>
          <t>Concluído</t>
        </is>
      </c>
      <c r="V2148" s="14" t="n"/>
      <c r="W2148" s="14" t="n"/>
      <c r="X2148" s="14" t="n"/>
      <c r="Y2148" s="14" t="n"/>
      <c r="Z2148" s="14" t="n"/>
      <c r="AA2148" s="11" t="n"/>
      <c r="AB2148" s="14">
        <f>B2148&amp;"|"&amp;I2148</f>
        <v/>
      </c>
      <c r="AC2148">
        <f>IF($B2148="","","|"&amp;SUBSTITUTE(TRIM(SUBSTITUTE(SUBSTITUTE(SUBSTITUTE(SUBSTITUTE(SUBSTITUTE(SUBSTITUTE(SUBSTITUTE(SUBSTITUTE(SUBSTITUTE(SUBSTITUTE(SUBSTITUTE(SUBSTITUTE(SUBSTITUTE(SUBSTITUTE(TRIM($B2148&amp;""),CHAR(10)," "),CHAR(13)," "),"."," "),";"," "),","," "),"/"," "),"+"," "),"-"," "),"  "," "),"  "," "),"  "," "),"  "," "),"  "," "),"  "," "))," ","|")&amp;"|")</f>
        <v/>
      </c>
      <c r="AD2148">
        <f>TRIM($I2148&amp;"")</f>
        <v/>
      </c>
    </row>
    <row r="2149" ht="24" customHeight="1">
      <c r="A2149" s="9" t="n">
        <v>46206</v>
      </c>
      <c r="B2149" s="14" t="inlineStr">
        <is>
          <t>10204</t>
        </is>
      </c>
      <c r="C2149" s="14" t="n"/>
      <c r="D2149" s="14" t="inlineStr">
        <is>
          <t>6 PINTURA UV</t>
        </is>
      </c>
      <c r="E2149" s="14" t="inlineStr">
        <is>
          <t>30006111</t>
        </is>
      </c>
      <c r="F2149" s="14" t="inlineStr">
        <is>
          <t>PE FRONTAL 430X(108)51X25MDF (ESQRD) SANTIAGO NEW</t>
        </is>
      </c>
      <c r="G2149" s="14" t="inlineStr">
        <is>
          <t>6 PINTURA UV</t>
        </is>
      </c>
      <c r="H2149" s="14" t="inlineStr">
        <is>
          <t>6 PINTURA UV</t>
        </is>
      </c>
      <c r="I2149" s="9" t="inlineStr">
        <is>
          <t>6 PINTURA UV</t>
        </is>
      </c>
      <c r="J2149" s="9" t="n">
        <v>600</v>
      </c>
      <c r="K2149" s="14">
        <f>IF($E2149="","",IFERROR(INDEX('01_Cad_Pecas'!$H$2:$H$5000,MATCH($E2149,'01_Cad_Pecas'!$D$2:$D$5000,0)),IFERROR(INDEX('01_Cad_Pecas'!$H$2:$H$5000,MATCH(VALUE($E2149),'01_Cad_Pecas'!$D$2:$D$5000,0)),"")))</f>
        <v/>
      </c>
      <c r="L2149" s="14">
        <f>IF($E2149="","",IFERROR(INDEX('01_Cad_Pecas'!$I$2:$I$5000,MATCH($E2149,'01_Cad_Pecas'!$D$2:$D$5000,0)),IFERROR(INDEX('01_Cad_Pecas'!$I$2:$I$5000,MATCH(VALUE($E2149),'01_Cad_Pecas'!$D$2:$D$5000,0)),"")))</f>
        <v/>
      </c>
      <c r="M2149" s="14">
        <f>IF(OR($J2149="",$L2149=""),"",IF($K2149="",0,$K2149)+$J2149*$L2149)</f>
        <v/>
      </c>
      <c r="N2149" s="14" t="n">
        <v>46209</v>
      </c>
      <c r="O2149" s="14" t="n">
        <v>600</v>
      </c>
      <c r="P2149" s="14" t="n"/>
      <c r="Q2149" s="14" t="n"/>
      <c r="R2149" s="14" t="n"/>
      <c r="S2149" s="14" t="n"/>
      <c r="T2149" s="14">
        <f>IF(OR($J2149="",$O2149=""),"",$O2149/$J2149)</f>
        <v/>
      </c>
      <c r="U2149" s="14" t="inlineStr">
        <is>
          <t>Concluído</t>
        </is>
      </c>
      <c r="V2149" s="14" t="n"/>
      <c r="W2149" s="14" t="n"/>
      <c r="X2149" s="14" t="n"/>
      <c r="Y2149" s="14" t="n"/>
      <c r="Z2149" s="14" t="n"/>
      <c r="AA2149" s="11" t="n"/>
      <c r="AB2149" s="14">
        <f>B2149&amp;"|"&amp;I2149</f>
        <v/>
      </c>
      <c r="AC2149">
        <f>IF($B2149="","","|"&amp;SUBSTITUTE(TRIM(SUBSTITUTE(SUBSTITUTE(SUBSTITUTE(SUBSTITUTE(SUBSTITUTE(SUBSTITUTE(SUBSTITUTE(SUBSTITUTE(SUBSTITUTE(SUBSTITUTE(SUBSTITUTE(SUBSTITUTE(SUBSTITUTE(SUBSTITUTE(TRIM($B2149&amp;""),CHAR(10)," "),CHAR(13)," "),"."," "),";"," "),","," "),"/"," "),"+"," "),"-"," "),"  "," "),"  "," "),"  "," "),"  "," "),"  "," "),"  "," "))," ","|")&amp;"|")</f>
        <v/>
      </c>
      <c r="AD2149">
        <f>TRIM($I2149&amp;"")</f>
        <v/>
      </c>
    </row>
    <row r="2150" ht="24" customHeight="1">
      <c r="A2150" s="9" t="n">
        <v>46210</v>
      </c>
      <c r="B2150" s="14" t="inlineStr">
        <is>
          <t>10210</t>
        </is>
      </c>
      <c r="C2150" s="14" t="n"/>
      <c r="D2150" s="14" t="inlineStr">
        <is>
          <t>6 PINTURA UV</t>
        </is>
      </c>
      <c r="E2150" s="14" t="inlineStr">
        <is>
          <t>20014205</t>
        </is>
      </c>
      <c r="F2150" s="14" t="inlineStr">
        <is>
          <t>(1) TAMPO 1602X802X12 MDP - MESA DAKAR/MIAMI 1,60</t>
        </is>
      </c>
      <c r="G2150" s="14" t="inlineStr">
        <is>
          <t>6 PINTURA UV</t>
        </is>
      </c>
      <c r="H2150" s="14" t="inlineStr">
        <is>
          <t>6 PINTURA UV</t>
        </is>
      </c>
      <c r="I2150" s="9" t="inlineStr">
        <is>
          <t>6 PINTURA UV</t>
        </is>
      </c>
      <c r="J2150" s="9" t="n">
        <v>90</v>
      </c>
      <c r="K2150" s="14">
        <f>IF($E2150="","",IFERROR(INDEX('01_Cad_Pecas'!$H$2:$H$5000,MATCH($E2150,'01_Cad_Pecas'!$D$2:$D$5000,0)),IFERROR(INDEX('01_Cad_Pecas'!$H$2:$H$5000,MATCH(VALUE($E2150),'01_Cad_Pecas'!$D$2:$D$5000,0)),"")))</f>
        <v/>
      </c>
      <c r="L2150" s="14">
        <f>IF($E2150="","",IFERROR(INDEX('01_Cad_Pecas'!$I$2:$I$5000,MATCH($E2150,'01_Cad_Pecas'!$D$2:$D$5000,0)),IFERROR(INDEX('01_Cad_Pecas'!$I$2:$I$5000,MATCH(VALUE($E2150),'01_Cad_Pecas'!$D$2:$D$5000,0)),"")))</f>
        <v/>
      </c>
      <c r="M2150" s="14">
        <f>IF(OR($J2150="",$L2150=""),"",IF($K2150="",0,$K2150)+$J2150*$L2150)</f>
        <v/>
      </c>
      <c r="N2150" s="14" t="n">
        <v>46212</v>
      </c>
      <c r="O2150" s="14" t="n">
        <v>90</v>
      </c>
      <c r="P2150" s="14" t="n"/>
      <c r="Q2150" s="14" t="n"/>
      <c r="R2150" s="14" t="n"/>
      <c r="S2150" s="14" t="n"/>
      <c r="T2150" s="14">
        <f>IF(OR($J2150="",$O2150=""),"",$O2150/$J2150)</f>
        <v/>
      </c>
      <c r="U2150" s="14" t="inlineStr">
        <is>
          <t>Concluído</t>
        </is>
      </c>
      <c r="V2150" s="14" t="n"/>
      <c r="W2150" s="14" t="n"/>
      <c r="X2150" s="14" t="n"/>
      <c r="Y2150" s="14" t="n"/>
      <c r="Z2150" s="14" t="n"/>
      <c r="AA2150" s="11" t="n"/>
      <c r="AB2150" s="14">
        <f>B2150&amp;"|"&amp;I2150</f>
        <v/>
      </c>
      <c r="AC2150">
        <f>IF($B2150="","","|"&amp;SUBSTITUTE(TRIM(SUBSTITUTE(SUBSTITUTE(SUBSTITUTE(SUBSTITUTE(SUBSTITUTE(SUBSTITUTE(SUBSTITUTE(SUBSTITUTE(SUBSTITUTE(SUBSTITUTE(SUBSTITUTE(SUBSTITUTE(SUBSTITUTE(SUBSTITUTE(TRIM($B2150&amp;""),CHAR(10)," "),CHAR(13)," "),"."," "),";"," "),","," "),"/"," "),"+"," "),"-"," "),"  "," "),"  "," "),"  "," "),"  "," "),"  "," "),"  "," "))," ","|")&amp;"|")</f>
        <v/>
      </c>
      <c r="AD2150">
        <f>TRIM($I2150&amp;"")</f>
        <v/>
      </c>
    </row>
    <row r="2151" ht="24" customHeight="1">
      <c r="A2151" s="9" t="n">
        <v>46210</v>
      </c>
      <c r="B2151" s="14" t="inlineStr">
        <is>
          <t>10210</t>
        </is>
      </c>
      <c r="C2151" s="14" t="n"/>
      <c r="D2151" s="14" t="inlineStr">
        <is>
          <t>6 PINTURA UV</t>
        </is>
      </c>
      <c r="E2151" s="14" t="inlineStr">
        <is>
          <t>20014305</t>
        </is>
      </c>
      <c r="F2151" s="14" t="inlineStr">
        <is>
          <t>(1) TAMPO 1202X802X12 MDP - MESA DAKAR/MIAMI 1,20</t>
        </is>
      </c>
      <c r="G2151" s="14" t="inlineStr">
        <is>
          <t>6 PINTURA UV</t>
        </is>
      </c>
      <c r="H2151" s="14" t="inlineStr">
        <is>
          <t>6 PINTURA UV</t>
        </is>
      </c>
      <c r="I2151" s="9" t="inlineStr">
        <is>
          <t>6 PINTURA UV</t>
        </is>
      </c>
      <c r="J2151" s="9" t="n">
        <v>50</v>
      </c>
      <c r="K2151" s="14">
        <f>IF($E2151="","",IFERROR(INDEX('01_Cad_Pecas'!$H$2:$H$5000,MATCH($E2151,'01_Cad_Pecas'!$D$2:$D$5000,0)),IFERROR(INDEX('01_Cad_Pecas'!$H$2:$H$5000,MATCH(VALUE($E2151),'01_Cad_Pecas'!$D$2:$D$5000,0)),"")))</f>
        <v/>
      </c>
      <c r="L2151" s="14">
        <f>IF($E2151="","",IFERROR(INDEX('01_Cad_Pecas'!$I$2:$I$5000,MATCH($E2151,'01_Cad_Pecas'!$D$2:$D$5000,0)),IFERROR(INDEX('01_Cad_Pecas'!$I$2:$I$5000,MATCH(VALUE($E2151),'01_Cad_Pecas'!$D$2:$D$5000,0)),"")))</f>
        <v/>
      </c>
      <c r="M2151" s="14">
        <f>IF(OR($J2151="",$L2151=""),"",IF($K2151="",0,$K2151)+$J2151*$L2151)</f>
        <v/>
      </c>
      <c r="N2151" s="14" t="n">
        <v>46212</v>
      </c>
      <c r="O2151" s="14" t="n">
        <v>50</v>
      </c>
      <c r="P2151" s="14" t="n"/>
      <c r="Q2151" s="14" t="n"/>
      <c r="R2151" s="14" t="n"/>
      <c r="S2151" s="14" t="n"/>
      <c r="T2151" s="14">
        <f>IF(OR($J2151="",$O2151=""),"",$O2151/$J2151)</f>
        <v/>
      </c>
      <c r="U2151" s="14" t="inlineStr">
        <is>
          <t>Concluído</t>
        </is>
      </c>
      <c r="V2151" s="14" t="n"/>
      <c r="W2151" s="14" t="n"/>
      <c r="X2151" s="14" t="n"/>
      <c r="Y2151" s="14" t="n"/>
      <c r="Z2151" s="14" t="n"/>
      <c r="AA2151" s="11" t="n"/>
      <c r="AB2151" s="14">
        <f>B2151&amp;"|"&amp;I2151</f>
        <v/>
      </c>
      <c r="AC2151">
        <f>IF($B2151="","","|"&amp;SUBSTITUTE(TRIM(SUBSTITUTE(SUBSTITUTE(SUBSTITUTE(SUBSTITUTE(SUBSTITUTE(SUBSTITUTE(SUBSTITUTE(SUBSTITUTE(SUBSTITUTE(SUBSTITUTE(SUBSTITUTE(SUBSTITUTE(SUBSTITUTE(SUBSTITUTE(TRIM($B2151&amp;""),CHAR(10)," "),CHAR(13)," "),"."," "),";"," "),","," "),"/"," "),"+"," "),"-"," "),"  "," "),"  "," "),"  "," "),"  "," "),"  "," "),"  "," "))," ","|")&amp;"|")</f>
        <v/>
      </c>
      <c r="AD2151">
        <f>TRIM($I2151&amp;"")</f>
        <v/>
      </c>
    </row>
    <row r="2152" ht="24" customHeight="1">
      <c r="A2152" s="9" t="n">
        <v>46210</v>
      </c>
      <c r="B2152" s="14" t="inlineStr">
        <is>
          <t>10210</t>
        </is>
      </c>
      <c r="C2152" s="14" t="n"/>
      <c r="D2152" s="14" t="inlineStr">
        <is>
          <t>6 PINTURA UV</t>
        </is>
      </c>
      <c r="E2152" s="14" t="inlineStr">
        <is>
          <t>30080001</t>
        </is>
      </c>
      <c r="F2152" s="14" t="inlineStr">
        <is>
          <t>(2) BASE 620X620X12 MDP - MESA ASMT. 1,36X1,36</t>
        </is>
      </c>
      <c r="G2152" s="14" t="inlineStr">
        <is>
          <t>6 PINTURA UV</t>
        </is>
      </c>
      <c r="H2152" s="14" t="inlineStr">
        <is>
          <t>6 PINTURA UV</t>
        </is>
      </c>
      <c r="I2152" s="9" t="inlineStr">
        <is>
          <t>6 PINTURA UV</t>
        </is>
      </c>
      <c r="J2152" s="9" t="n">
        <v>40</v>
      </c>
      <c r="K2152" s="14">
        <f>IF($E2152="","",IFERROR(INDEX('01_Cad_Pecas'!$H$2:$H$5000,MATCH($E2152,'01_Cad_Pecas'!$D$2:$D$5000,0)),IFERROR(INDEX('01_Cad_Pecas'!$H$2:$H$5000,MATCH(VALUE($E2152),'01_Cad_Pecas'!$D$2:$D$5000,0)),"")))</f>
        <v/>
      </c>
      <c r="L2152" s="14">
        <f>IF($E2152="","",IFERROR(INDEX('01_Cad_Pecas'!$I$2:$I$5000,MATCH($E2152,'01_Cad_Pecas'!$D$2:$D$5000,0)),IFERROR(INDEX('01_Cad_Pecas'!$I$2:$I$5000,MATCH(VALUE($E2152),'01_Cad_Pecas'!$D$2:$D$5000,0)),"")))</f>
        <v/>
      </c>
      <c r="M2152" s="14">
        <f>IF(OR($J2152="",$L2152=""),"",IF($K2152="",0,$K2152)+$J2152*$L2152)</f>
        <v/>
      </c>
      <c r="N2152" s="14" t="n">
        <v>46212</v>
      </c>
      <c r="O2152" s="14" t="n">
        <v>40</v>
      </c>
      <c r="P2152" s="14" t="n"/>
      <c r="Q2152" s="14" t="n"/>
      <c r="R2152" s="14" t="n"/>
      <c r="S2152" s="14" t="n"/>
      <c r="T2152" s="14">
        <f>IF(OR($J2152="",$O2152=""),"",$O2152/$J2152)</f>
        <v/>
      </c>
      <c r="U2152" s="14" t="inlineStr">
        <is>
          <t>Concluído</t>
        </is>
      </c>
      <c r="V2152" s="14" t="n"/>
      <c r="W2152" s="14" t="n"/>
      <c r="X2152" s="14" t="n"/>
      <c r="Y2152" s="14" t="n"/>
      <c r="Z2152" s="14" t="n"/>
      <c r="AA2152" s="11" t="n"/>
      <c r="AB2152" s="14">
        <f>B2152&amp;"|"&amp;I2152</f>
        <v/>
      </c>
      <c r="AC2152">
        <f>IF($B2152="","","|"&amp;SUBSTITUTE(TRIM(SUBSTITUTE(SUBSTITUTE(SUBSTITUTE(SUBSTITUTE(SUBSTITUTE(SUBSTITUTE(SUBSTITUTE(SUBSTITUTE(SUBSTITUTE(SUBSTITUTE(SUBSTITUTE(SUBSTITUTE(SUBSTITUTE(SUBSTITUTE(TRIM($B2152&amp;""),CHAR(10)," "),CHAR(13)," "),"."," "),";"," "),","," "),"/"," "),"+"," "),"-"," "),"  "," "),"  "," "),"  "," "),"  "," "),"  "," "),"  "," "))," ","|")&amp;"|")</f>
        <v/>
      </c>
      <c r="AD2152">
        <f>TRIM($I2152&amp;"")</f>
        <v/>
      </c>
    </row>
    <row r="2153" ht="24" customHeight="1">
      <c r="A2153" s="9" t="n">
        <v>46210</v>
      </c>
      <c r="B2153" s="14" t="inlineStr">
        <is>
          <t>10210</t>
        </is>
      </c>
      <c r="C2153" s="14" t="n"/>
      <c r="D2153" s="14" t="inlineStr">
        <is>
          <t>6 PINTURA UV</t>
        </is>
      </c>
      <c r="E2153" s="14" t="inlineStr">
        <is>
          <t>30080002</t>
        </is>
      </c>
      <c r="F2153" s="14" t="inlineStr">
        <is>
          <t>(3)LAT. DA BASE 750X565X12 MDP-MESA AMST.1,36X1,36</t>
        </is>
      </c>
      <c r="G2153" s="14" t="inlineStr">
        <is>
          <t>6 PINTURA UV</t>
        </is>
      </c>
      <c r="H2153" s="14" t="inlineStr">
        <is>
          <t>6 PINTURA UV</t>
        </is>
      </c>
      <c r="I2153" s="9" t="inlineStr">
        <is>
          <t>6 PINTURA UV</t>
        </is>
      </c>
      <c r="J2153" s="9" t="n">
        <v>80</v>
      </c>
      <c r="K2153" s="14">
        <f>IF($E2153="","",IFERROR(INDEX('01_Cad_Pecas'!$H$2:$H$5000,MATCH($E2153,'01_Cad_Pecas'!$D$2:$D$5000,0)),IFERROR(INDEX('01_Cad_Pecas'!$H$2:$H$5000,MATCH(VALUE($E2153),'01_Cad_Pecas'!$D$2:$D$5000,0)),"")))</f>
        <v/>
      </c>
      <c r="L2153" s="14">
        <f>IF($E2153="","",IFERROR(INDEX('01_Cad_Pecas'!$I$2:$I$5000,MATCH($E2153,'01_Cad_Pecas'!$D$2:$D$5000,0)),IFERROR(INDEX('01_Cad_Pecas'!$I$2:$I$5000,MATCH(VALUE($E2153),'01_Cad_Pecas'!$D$2:$D$5000,0)),"")))</f>
        <v/>
      </c>
      <c r="M2153" s="14">
        <f>IF(OR($J2153="",$L2153=""),"",IF($K2153="",0,$K2153)+$J2153*$L2153)</f>
        <v/>
      </c>
      <c r="N2153" s="14" t="n">
        <v>46212</v>
      </c>
      <c r="O2153" s="14" t="n">
        <v>80</v>
      </c>
      <c r="P2153" s="14" t="n"/>
      <c r="Q2153" s="14" t="n"/>
      <c r="R2153" s="14" t="n"/>
      <c r="S2153" s="14" t="n"/>
      <c r="T2153" s="14">
        <f>IF(OR($J2153="",$O2153=""),"",$O2153/$J2153)</f>
        <v/>
      </c>
      <c r="U2153" s="14" t="inlineStr">
        <is>
          <t>Concluído</t>
        </is>
      </c>
      <c r="V2153" s="14" t="n"/>
      <c r="W2153" s="14" t="n"/>
      <c r="X2153" s="14" t="n"/>
      <c r="Y2153" s="14" t="n"/>
      <c r="Z2153" s="14" t="n"/>
      <c r="AA2153" s="11" t="n"/>
      <c r="AB2153" s="14">
        <f>B2153&amp;"|"&amp;I2153</f>
        <v/>
      </c>
      <c r="AC2153">
        <f>IF($B2153="","","|"&amp;SUBSTITUTE(TRIM(SUBSTITUTE(SUBSTITUTE(SUBSTITUTE(SUBSTITUTE(SUBSTITUTE(SUBSTITUTE(SUBSTITUTE(SUBSTITUTE(SUBSTITUTE(SUBSTITUTE(SUBSTITUTE(SUBSTITUTE(SUBSTITUTE(SUBSTITUTE(TRIM($B2153&amp;""),CHAR(10)," "),CHAR(13)," "),"."," "),";"," "),","," "),"/"," "),"+"," "),"-"," "),"  "," "),"  "," "),"  "," "),"  "," "),"  "," "),"  "," "))," ","|")&amp;"|")</f>
        <v/>
      </c>
      <c r="AD2153">
        <f>TRIM($I2153&amp;"")</f>
        <v/>
      </c>
    </row>
    <row r="2154" ht="24" customHeight="1">
      <c r="A2154" s="9" t="n">
        <v>46210</v>
      </c>
      <c r="B2154" s="14" t="inlineStr">
        <is>
          <t>10210</t>
        </is>
      </c>
      <c r="C2154" s="14" t="n"/>
      <c r="D2154" s="14" t="inlineStr">
        <is>
          <t>6 PINTURA UV</t>
        </is>
      </c>
      <c r="E2154" s="14" t="inlineStr">
        <is>
          <t>20012405</t>
        </is>
      </c>
      <c r="F2154" s="14" t="inlineStr">
        <is>
          <t>(2) TRAVESSA MAIOR 1030X100X15 MDP-MESA MIAMI 1,20</t>
        </is>
      </c>
      <c r="G2154" s="14" t="inlineStr">
        <is>
          <t>6 PINTURA UV</t>
        </is>
      </c>
      <c r="H2154" s="14" t="inlineStr">
        <is>
          <t>6 PINTURA UV</t>
        </is>
      </c>
      <c r="I2154" s="9" t="inlineStr">
        <is>
          <t>6 PINTURA UV</t>
        </is>
      </c>
      <c r="J2154" s="9" t="n">
        <v>100</v>
      </c>
      <c r="K2154" s="14">
        <f>IF($E2154="","",IFERROR(INDEX('01_Cad_Pecas'!$H$2:$H$5000,MATCH($E2154,'01_Cad_Pecas'!$D$2:$D$5000,0)),IFERROR(INDEX('01_Cad_Pecas'!$H$2:$H$5000,MATCH(VALUE($E2154),'01_Cad_Pecas'!$D$2:$D$5000,0)),"")))</f>
        <v/>
      </c>
      <c r="L2154" s="14">
        <f>IF($E2154="","",IFERROR(INDEX('01_Cad_Pecas'!$I$2:$I$5000,MATCH($E2154,'01_Cad_Pecas'!$D$2:$D$5000,0)),IFERROR(INDEX('01_Cad_Pecas'!$I$2:$I$5000,MATCH(VALUE($E2154),'01_Cad_Pecas'!$D$2:$D$5000,0)),"")))</f>
        <v/>
      </c>
      <c r="M2154" s="14">
        <f>IF(OR($J2154="",$L2154=""),"",IF($K2154="",0,$K2154)+$J2154*$L2154)</f>
        <v/>
      </c>
      <c r="N2154" s="14" t="n">
        <v>46212</v>
      </c>
      <c r="O2154" s="14" t="n">
        <v>100</v>
      </c>
      <c r="P2154" s="14" t="n"/>
      <c r="Q2154" s="14" t="n"/>
      <c r="R2154" s="14" t="n"/>
      <c r="S2154" s="14" t="n"/>
      <c r="T2154" s="14">
        <f>IF(OR($J2154="",$O2154=""),"",$O2154/$J2154)</f>
        <v/>
      </c>
      <c r="U2154" s="14" t="inlineStr">
        <is>
          <t>Concluído</t>
        </is>
      </c>
      <c r="V2154" s="14" t="n"/>
      <c r="W2154" s="14" t="n"/>
      <c r="X2154" s="14" t="n"/>
      <c r="Y2154" s="14" t="n"/>
      <c r="Z2154" s="14" t="n"/>
      <c r="AA2154" s="11" t="n"/>
      <c r="AB2154" s="14">
        <f>B2154&amp;"|"&amp;I2154</f>
        <v/>
      </c>
      <c r="AC2154">
        <f>IF($B2154="","","|"&amp;SUBSTITUTE(TRIM(SUBSTITUTE(SUBSTITUTE(SUBSTITUTE(SUBSTITUTE(SUBSTITUTE(SUBSTITUTE(SUBSTITUTE(SUBSTITUTE(SUBSTITUTE(SUBSTITUTE(SUBSTITUTE(SUBSTITUTE(SUBSTITUTE(SUBSTITUTE(TRIM($B2154&amp;""),CHAR(10)," "),CHAR(13)," "),"."," "),";"," "),","," "),"/"," "),"+"," "),"-"," "),"  "," "),"  "," "),"  "," "),"  "," "),"  "," "),"  "," "))," ","|")&amp;"|")</f>
        <v/>
      </c>
      <c r="AD2154">
        <f>TRIM($I2154&amp;"")</f>
        <v/>
      </c>
    </row>
    <row r="2155" ht="24" customHeight="1">
      <c r="A2155" s="9" t="n">
        <v>46210</v>
      </c>
      <c r="B2155" s="14" t="inlineStr">
        <is>
          <t>10210</t>
        </is>
      </c>
      <c r="C2155" s="14" t="n"/>
      <c r="D2155" s="14" t="inlineStr">
        <is>
          <t>6 PINTURA UV</t>
        </is>
      </c>
      <c r="E2155" s="14" t="inlineStr">
        <is>
          <t>20013107</t>
        </is>
      </c>
      <c r="F2155" s="14" t="inlineStr">
        <is>
          <t>(3) TRAV.MENOR 610X100X15 MDP-MESA MIAMI 1,37X0,80</t>
        </is>
      </c>
      <c r="G2155" s="14" t="inlineStr">
        <is>
          <t>6 PINTURA UV</t>
        </is>
      </c>
      <c r="H2155" s="14" t="inlineStr">
        <is>
          <t>6 PINTURA UV</t>
        </is>
      </c>
      <c r="I2155" s="9" t="inlineStr">
        <is>
          <t>6 PINTURA UV</t>
        </is>
      </c>
      <c r="J2155" s="9" t="n">
        <v>280</v>
      </c>
      <c r="K2155" s="14">
        <f>IF($E2155="","",IFERROR(INDEX('01_Cad_Pecas'!$H$2:$H$5000,MATCH($E2155,'01_Cad_Pecas'!$D$2:$D$5000,0)),IFERROR(INDEX('01_Cad_Pecas'!$H$2:$H$5000,MATCH(VALUE($E2155),'01_Cad_Pecas'!$D$2:$D$5000,0)),"")))</f>
        <v/>
      </c>
      <c r="L2155" s="14">
        <f>IF($E2155="","",IFERROR(INDEX('01_Cad_Pecas'!$I$2:$I$5000,MATCH($E2155,'01_Cad_Pecas'!$D$2:$D$5000,0)),IFERROR(INDEX('01_Cad_Pecas'!$I$2:$I$5000,MATCH(VALUE($E2155),'01_Cad_Pecas'!$D$2:$D$5000,0)),"")))</f>
        <v/>
      </c>
      <c r="M2155" s="14">
        <f>IF(OR($J2155="",$L2155=""),"",IF($K2155="",0,$K2155)+$J2155*$L2155)</f>
        <v/>
      </c>
      <c r="N2155" s="14" t="n">
        <v>46212</v>
      </c>
      <c r="O2155" s="14" t="n">
        <v>280</v>
      </c>
      <c r="P2155" s="14" t="n"/>
      <c r="Q2155" s="14" t="n"/>
      <c r="R2155" s="14" t="n"/>
      <c r="S2155" s="14" t="n"/>
      <c r="T2155" s="14">
        <f>IF(OR($J2155="",$O2155=""),"",$O2155/$J2155)</f>
        <v/>
      </c>
      <c r="U2155" s="14" t="inlineStr">
        <is>
          <t>Concluído</t>
        </is>
      </c>
      <c r="V2155" s="14" t="n"/>
      <c r="W2155" s="14" t="n"/>
      <c r="X2155" s="14" t="n"/>
      <c r="Y2155" s="14" t="n"/>
      <c r="Z2155" s="14" t="n"/>
      <c r="AA2155" s="11" t="n"/>
      <c r="AB2155" s="14">
        <f>B2155&amp;"|"&amp;I2155</f>
        <v/>
      </c>
      <c r="AC2155">
        <f>IF($B2155="","","|"&amp;SUBSTITUTE(TRIM(SUBSTITUTE(SUBSTITUTE(SUBSTITUTE(SUBSTITUTE(SUBSTITUTE(SUBSTITUTE(SUBSTITUTE(SUBSTITUTE(SUBSTITUTE(SUBSTITUTE(SUBSTITUTE(SUBSTITUTE(SUBSTITUTE(SUBSTITUTE(TRIM($B2155&amp;""),CHAR(10)," "),CHAR(13)," "),"."," "),";"," "),","," "),"/"," "),"+"," "),"-"," "),"  "," "),"  "," "),"  "," "),"  "," "),"  "," "),"  "," "))," ","|")&amp;"|")</f>
        <v/>
      </c>
      <c r="AD2155">
        <f>TRIM($I2155&amp;"")</f>
        <v/>
      </c>
    </row>
    <row r="2156" ht="24" customHeight="1">
      <c r="A2156" s="9" t="n">
        <v>46210</v>
      </c>
      <c r="B2156" s="14" t="inlineStr">
        <is>
          <t>10210</t>
        </is>
      </c>
      <c r="C2156" s="14" t="n"/>
      <c r="D2156" s="14" t="inlineStr">
        <is>
          <t>6 PINTURA UV</t>
        </is>
      </c>
      <c r="E2156" s="14" t="inlineStr">
        <is>
          <t>20016106</t>
        </is>
      </c>
      <c r="F2156" s="14" t="inlineStr">
        <is>
          <t>(2)TRAV.MAIOR 1442X100X15 MDP-MESA MIAMI 1,60X0,80</t>
        </is>
      </c>
      <c r="G2156" s="14" t="inlineStr">
        <is>
          <t>6 PINTURA UV</t>
        </is>
      </c>
      <c r="H2156" s="14" t="inlineStr">
        <is>
          <t>6 PINTURA UV</t>
        </is>
      </c>
      <c r="I2156" s="9" t="inlineStr">
        <is>
          <t>6 PINTURA UV</t>
        </is>
      </c>
      <c r="J2156" s="9" t="n">
        <v>180</v>
      </c>
      <c r="K2156" s="14">
        <f>IF($E2156="","",IFERROR(INDEX('01_Cad_Pecas'!$H$2:$H$5000,MATCH($E2156,'01_Cad_Pecas'!$D$2:$D$5000,0)),IFERROR(INDEX('01_Cad_Pecas'!$H$2:$H$5000,MATCH(VALUE($E2156),'01_Cad_Pecas'!$D$2:$D$5000,0)),"")))</f>
        <v/>
      </c>
      <c r="L2156" s="14">
        <f>IF($E2156="","",IFERROR(INDEX('01_Cad_Pecas'!$I$2:$I$5000,MATCH($E2156,'01_Cad_Pecas'!$D$2:$D$5000,0)),IFERROR(INDEX('01_Cad_Pecas'!$I$2:$I$5000,MATCH(VALUE($E2156),'01_Cad_Pecas'!$D$2:$D$5000,0)),"")))</f>
        <v/>
      </c>
      <c r="M2156" s="14">
        <f>IF(OR($J2156="",$L2156=""),"",IF($K2156="",0,$K2156)+$J2156*$L2156)</f>
        <v/>
      </c>
      <c r="N2156" s="14" t="n">
        <v>46212</v>
      </c>
      <c r="O2156" s="14" t="n">
        <v>180</v>
      </c>
      <c r="P2156" s="14" t="n"/>
      <c r="Q2156" s="14" t="n"/>
      <c r="R2156" s="14" t="n"/>
      <c r="S2156" s="14" t="n"/>
      <c r="T2156" s="14">
        <f>IF(OR($J2156="",$O2156=""),"",$O2156/$J2156)</f>
        <v/>
      </c>
      <c r="U2156" s="14" t="inlineStr">
        <is>
          <t>Concluído</t>
        </is>
      </c>
      <c r="V2156" s="14" t="n"/>
      <c r="W2156" s="14" t="n"/>
      <c r="X2156" s="14" t="n"/>
      <c r="Y2156" s="14" t="n"/>
      <c r="Z2156" s="14" t="n"/>
      <c r="AA2156" s="11" t="n"/>
      <c r="AB2156" s="14">
        <f>B2156&amp;"|"&amp;I2156</f>
        <v/>
      </c>
      <c r="AC2156">
        <f>IF($B2156="","","|"&amp;SUBSTITUTE(TRIM(SUBSTITUTE(SUBSTITUTE(SUBSTITUTE(SUBSTITUTE(SUBSTITUTE(SUBSTITUTE(SUBSTITUTE(SUBSTITUTE(SUBSTITUTE(SUBSTITUTE(SUBSTITUTE(SUBSTITUTE(SUBSTITUTE(SUBSTITUTE(TRIM($B2156&amp;""),CHAR(10)," "),CHAR(13)," "),"."," "),";"," "),","," "),"/"," "),"+"," "),"-"," "),"  "," "),"  "," "),"  "," "),"  "," "),"  "," "),"  "," "))," ","|")&amp;"|")</f>
        <v/>
      </c>
      <c r="AD2156">
        <f>TRIM($I2156&amp;"")</f>
        <v/>
      </c>
    </row>
    <row r="2157" ht="24" customHeight="1">
      <c r="A2157" s="9" t="n">
        <v>46210</v>
      </c>
      <c r="B2157" s="14" t="inlineStr">
        <is>
          <t>10210</t>
        </is>
      </c>
      <c r="C2157" s="14" t="n"/>
      <c r="D2157" s="14" t="inlineStr">
        <is>
          <t>6 PINTURA UV</t>
        </is>
      </c>
      <c r="E2157" s="14" t="inlineStr">
        <is>
          <t>20031206</t>
        </is>
      </c>
      <c r="F2157" s="14" t="inlineStr">
        <is>
          <t>(3) TRAV MENOR 614(624)X100X15 MDP-NOVA YORK 1,20</t>
        </is>
      </c>
      <c r="G2157" s="14" t="inlineStr">
        <is>
          <t>6 PINTURA UV</t>
        </is>
      </c>
      <c r="H2157" s="14" t="inlineStr">
        <is>
          <t>6 PINTURA UV</t>
        </is>
      </c>
      <c r="I2157" s="9" t="inlineStr">
        <is>
          <t>6 PINTURA UV</t>
        </is>
      </c>
      <c r="J2157" s="9" t="n">
        <v>6</v>
      </c>
      <c r="K2157" s="14">
        <f>IF($E2157="","",IFERROR(INDEX('01_Cad_Pecas'!$H$2:$H$5000,MATCH($E2157,'01_Cad_Pecas'!$D$2:$D$5000,0)),IFERROR(INDEX('01_Cad_Pecas'!$H$2:$H$5000,MATCH(VALUE($E2157),'01_Cad_Pecas'!$D$2:$D$5000,0)),"")))</f>
        <v/>
      </c>
      <c r="L2157" s="14">
        <f>IF($E2157="","",IFERROR(INDEX('01_Cad_Pecas'!$I$2:$I$5000,MATCH($E2157,'01_Cad_Pecas'!$D$2:$D$5000,0)),IFERROR(INDEX('01_Cad_Pecas'!$I$2:$I$5000,MATCH(VALUE($E2157),'01_Cad_Pecas'!$D$2:$D$5000,0)),"")))</f>
        <v/>
      </c>
      <c r="M2157" s="14">
        <f>IF(OR($J2157="",$L2157=""),"",IF($K2157="",0,$K2157)+$J2157*$L2157)</f>
        <v/>
      </c>
      <c r="N2157" s="14" t="n">
        <v>46212</v>
      </c>
      <c r="O2157" s="14" t="n">
        <v>6</v>
      </c>
      <c r="P2157" s="14" t="n"/>
      <c r="Q2157" s="14" t="n"/>
      <c r="R2157" s="14" t="n"/>
      <c r="S2157" s="14" t="n"/>
      <c r="T2157" s="14">
        <f>IF(OR($J2157="",$O2157=""),"",$O2157/$J2157)</f>
        <v/>
      </c>
      <c r="U2157" s="14" t="inlineStr">
        <is>
          <t>Concluído</t>
        </is>
      </c>
      <c r="V2157" s="14" t="n"/>
      <c r="W2157" s="14" t="n"/>
      <c r="X2157" s="14" t="n"/>
      <c r="Y2157" s="14" t="n"/>
      <c r="Z2157" s="14" t="n"/>
      <c r="AA2157" s="11" t="n"/>
      <c r="AB2157" s="14">
        <f>B2157&amp;"|"&amp;I2157</f>
        <v/>
      </c>
      <c r="AC2157">
        <f>IF($B2157="","","|"&amp;SUBSTITUTE(TRIM(SUBSTITUTE(SUBSTITUTE(SUBSTITUTE(SUBSTITUTE(SUBSTITUTE(SUBSTITUTE(SUBSTITUTE(SUBSTITUTE(SUBSTITUTE(SUBSTITUTE(SUBSTITUTE(SUBSTITUTE(SUBSTITUTE(SUBSTITUTE(TRIM($B2157&amp;""),CHAR(10)," "),CHAR(13)," "),"."," "),";"," "),","," "),"/"," "),"+"," "),"-"," "),"  "," "),"  "," "),"  "," "),"  "," "),"  "," "),"  "," "))," ","|")&amp;"|")</f>
        <v/>
      </c>
      <c r="AD2157">
        <f>TRIM($I2157&amp;"")</f>
        <v/>
      </c>
    </row>
    <row r="2158" ht="24" customHeight="1">
      <c r="A2158" s="9" t="n">
        <v>46210</v>
      </c>
      <c r="B2158" s="14" t="inlineStr">
        <is>
          <t>10210</t>
        </is>
      </c>
      <c r="C2158" s="14" t="n"/>
      <c r="D2158" s="14" t="inlineStr">
        <is>
          <t>6 PINTURA UV</t>
        </is>
      </c>
      <c r="E2158" s="14" t="inlineStr">
        <is>
          <t>20031605</t>
        </is>
      </c>
      <c r="F2158" s="14" t="inlineStr">
        <is>
          <t>(2)TRAV MAIOR 1342(1352)X100X15 MDP-NOVA YORK 1,60</t>
        </is>
      </c>
      <c r="G2158" s="14" t="inlineStr">
        <is>
          <t>6 PINTURA UV</t>
        </is>
      </c>
      <c r="H2158" s="14" t="inlineStr">
        <is>
          <t>6 PINTURA UV</t>
        </is>
      </c>
      <c r="I2158" s="9" t="inlineStr">
        <is>
          <t>6 PINTURA UV</t>
        </is>
      </c>
      <c r="J2158" s="9" t="n">
        <v>6</v>
      </c>
      <c r="K2158" s="14">
        <f>IF($E2158="","",IFERROR(INDEX('01_Cad_Pecas'!$H$2:$H$5000,MATCH($E2158,'01_Cad_Pecas'!$D$2:$D$5000,0)),IFERROR(INDEX('01_Cad_Pecas'!$H$2:$H$5000,MATCH(VALUE($E2158),'01_Cad_Pecas'!$D$2:$D$5000,0)),"")))</f>
        <v/>
      </c>
      <c r="L2158" s="14">
        <f>IF($E2158="","",IFERROR(INDEX('01_Cad_Pecas'!$I$2:$I$5000,MATCH($E2158,'01_Cad_Pecas'!$D$2:$D$5000,0)),IFERROR(INDEX('01_Cad_Pecas'!$I$2:$I$5000,MATCH(VALUE($E2158),'01_Cad_Pecas'!$D$2:$D$5000,0)),"")))</f>
        <v/>
      </c>
      <c r="M2158" s="14">
        <f>IF(OR($J2158="",$L2158=""),"",IF($K2158="",0,$K2158)+$J2158*$L2158)</f>
        <v/>
      </c>
      <c r="N2158" s="14" t="n">
        <v>46212</v>
      </c>
      <c r="O2158" s="14" t="n">
        <v>6</v>
      </c>
      <c r="P2158" s="14" t="n"/>
      <c r="Q2158" s="14" t="n"/>
      <c r="R2158" s="14" t="n"/>
      <c r="S2158" s="14" t="n"/>
      <c r="T2158" s="14">
        <f>IF(OR($J2158="",$O2158=""),"",$O2158/$J2158)</f>
        <v/>
      </c>
      <c r="U2158" s="14" t="inlineStr">
        <is>
          <t>Concluído</t>
        </is>
      </c>
      <c r="V2158" s="14" t="n"/>
      <c r="W2158" s="14" t="n"/>
      <c r="X2158" s="14" t="n"/>
      <c r="Y2158" s="14" t="n"/>
      <c r="Z2158" s="14" t="n"/>
      <c r="AA2158" s="11" t="n"/>
      <c r="AB2158" s="14">
        <f>B2158&amp;"|"&amp;I2158</f>
        <v/>
      </c>
      <c r="AC2158">
        <f>IF($B2158="","","|"&amp;SUBSTITUTE(TRIM(SUBSTITUTE(SUBSTITUTE(SUBSTITUTE(SUBSTITUTE(SUBSTITUTE(SUBSTITUTE(SUBSTITUTE(SUBSTITUTE(SUBSTITUTE(SUBSTITUTE(SUBSTITUTE(SUBSTITUTE(SUBSTITUTE(SUBSTITUTE(TRIM($B2158&amp;""),CHAR(10)," "),CHAR(13)," "),"."," "),";"," "),","," "),"/"," "),"+"," "),"-"," "),"  "," "),"  "," "),"  "," "),"  "," "),"  "," "),"  "," "))," ","|")&amp;"|")</f>
        <v/>
      </c>
      <c r="AD2158">
        <f>TRIM($I2158&amp;"")</f>
        <v/>
      </c>
    </row>
    <row r="2159" ht="24" customHeight="1">
      <c r="A2159" s="9" t="n">
        <v>46210</v>
      </c>
      <c r="B2159" s="14" t="inlineStr">
        <is>
          <t>10210</t>
        </is>
      </c>
      <c r="C2159" s="14" t="n"/>
      <c r="D2159" s="14" t="inlineStr">
        <is>
          <t>6 PINTURA UV</t>
        </is>
      </c>
      <c r="E2159" s="14" t="inlineStr">
        <is>
          <t>20019001</t>
        </is>
      </c>
      <c r="F2159" s="14" t="inlineStr">
        <is>
          <t>(2-4) LATERAL 751X124X12 MDF - MESA SANTIAGO</t>
        </is>
      </c>
      <c r="G2159" s="14" t="inlineStr">
        <is>
          <t>6 PINTURA UV</t>
        </is>
      </c>
      <c r="H2159" s="14" t="inlineStr">
        <is>
          <t>6 PINTURA UV</t>
        </is>
      </c>
      <c r="I2159" s="9" t="inlineStr">
        <is>
          <t>6 PINTURA UV</t>
        </is>
      </c>
      <c r="J2159" s="9" t="n">
        <v>80</v>
      </c>
      <c r="K2159" s="14">
        <f>IF($E2159="","",IFERROR(INDEX('01_Cad_Pecas'!$H$2:$H$5000,MATCH($E2159,'01_Cad_Pecas'!$D$2:$D$5000,0)),IFERROR(INDEX('01_Cad_Pecas'!$H$2:$H$5000,MATCH(VALUE($E2159),'01_Cad_Pecas'!$D$2:$D$5000,0)),"")))</f>
        <v/>
      </c>
      <c r="L2159" s="14">
        <f>IF($E2159="","",IFERROR(INDEX('01_Cad_Pecas'!$I$2:$I$5000,MATCH($E2159,'01_Cad_Pecas'!$D$2:$D$5000,0)),IFERROR(INDEX('01_Cad_Pecas'!$I$2:$I$5000,MATCH(VALUE($E2159),'01_Cad_Pecas'!$D$2:$D$5000,0)),"")))</f>
        <v/>
      </c>
      <c r="M2159" s="14">
        <f>IF(OR($J2159="",$L2159=""),"",IF($K2159="",0,$K2159)+$J2159*$L2159)</f>
        <v/>
      </c>
      <c r="N2159" s="14" t="n">
        <v>46212</v>
      </c>
      <c r="O2159" s="14" t="n">
        <v>80</v>
      </c>
      <c r="P2159" s="14" t="n"/>
      <c r="Q2159" s="14" t="n"/>
      <c r="R2159" s="14" t="n"/>
      <c r="S2159" s="14" t="n"/>
      <c r="T2159" s="14">
        <f>IF(OR($J2159="",$O2159=""),"",$O2159/$J2159)</f>
        <v/>
      </c>
      <c r="U2159" s="14" t="inlineStr">
        <is>
          <t>Concluído</t>
        </is>
      </c>
      <c r="V2159" s="14" t="n"/>
      <c r="W2159" s="14" t="n"/>
      <c r="X2159" s="14" t="n"/>
      <c r="Y2159" s="14" t="n"/>
      <c r="Z2159" s="14" t="n"/>
      <c r="AA2159" s="11" t="n"/>
      <c r="AB2159" s="14">
        <f>B2159&amp;"|"&amp;I2159</f>
        <v/>
      </c>
      <c r="AC2159">
        <f>IF($B2159="","","|"&amp;SUBSTITUTE(TRIM(SUBSTITUTE(SUBSTITUTE(SUBSTITUTE(SUBSTITUTE(SUBSTITUTE(SUBSTITUTE(SUBSTITUTE(SUBSTITUTE(SUBSTITUTE(SUBSTITUTE(SUBSTITUTE(SUBSTITUTE(SUBSTITUTE(SUBSTITUTE(TRIM($B2159&amp;""),CHAR(10)," "),CHAR(13)," "),"."," "),";"," "),","," "),"/"," "),"+"," "),"-"," "),"  "," "),"  "," "),"  "," "),"  "," "),"  "," "),"  "," "))," ","|")&amp;"|")</f>
        <v/>
      </c>
      <c r="AD2159">
        <f>TRIM($I2159&amp;"")</f>
        <v/>
      </c>
    </row>
    <row r="2160" ht="24" customHeight="1">
      <c r="A2160" s="9" t="n">
        <v>46210</v>
      </c>
      <c r="B2160" s="14" t="inlineStr">
        <is>
          <t>10210</t>
        </is>
      </c>
      <c r="C2160" s="14" t="n"/>
      <c r="D2160" s="14" t="inlineStr">
        <is>
          <t>6 PINTURA UV</t>
        </is>
      </c>
      <c r="E2160" s="14" t="inlineStr">
        <is>
          <t>20019002</t>
        </is>
      </c>
      <c r="F2160" s="14" t="inlineStr">
        <is>
          <t>FUNDO RIPADO 751X446X12 MDF - MESA SANTIAGO</t>
        </is>
      </c>
      <c r="G2160" s="14" t="inlineStr">
        <is>
          <t>6 PINTURA UV</t>
        </is>
      </c>
      <c r="H2160" s="14" t="inlineStr">
        <is>
          <t>6 PINTURA UV</t>
        </is>
      </c>
      <c r="I2160" s="9" t="inlineStr">
        <is>
          <t>6 PINTURA UV</t>
        </is>
      </c>
      <c r="J2160" s="9" t="n">
        <v>80</v>
      </c>
      <c r="K2160" s="14">
        <f>IF($E2160="","",IFERROR(INDEX('01_Cad_Pecas'!$H$2:$H$5000,MATCH($E2160,'01_Cad_Pecas'!$D$2:$D$5000,0)),IFERROR(INDEX('01_Cad_Pecas'!$H$2:$H$5000,MATCH(VALUE($E2160),'01_Cad_Pecas'!$D$2:$D$5000,0)),"")))</f>
        <v/>
      </c>
      <c r="L2160" s="14">
        <f>IF($E2160="","",IFERROR(INDEX('01_Cad_Pecas'!$I$2:$I$5000,MATCH($E2160,'01_Cad_Pecas'!$D$2:$D$5000,0)),IFERROR(INDEX('01_Cad_Pecas'!$I$2:$I$5000,MATCH(VALUE($E2160),'01_Cad_Pecas'!$D$2:$D$5000,0)),"")))</f>
        <v/>
      </c>
      <c r="M2160" s="14">
        <f>IF(OR($J2160="",$L2160=""),"",IF($K2160="",0,$K2160)+$J2160*$L2160)</f>
        <v/>
      </c>
      <c r="N2160" s="14" t="n">
        <v>46212</v>
      </c>
      <c r="O2160" s="14" t="n">
        <v>80</v>
      </c>
      <c r="P2160" s="14" t="n"/>
      <c r="Q2160" s="14" t="n"/>
      <c r="R2160" s="14" t="n"/>
      <c r="S2160" s="14" t="n"/>
      <c r="T2160" s="14">
        <f>IF(OR($J2160="",$O2160=""),"",$O2160/$J2160)</f>
        <v/>
      </c>
      <c r="U2160" s="14" t="inlineStr">
        <is>
          <t>Concluído</t>
        </is>
      </c>
      <c r="V2160" s="14" t="n"/>
      <c r="W2160" s="14" t="n"/>
      <c r="X2160" s="14" t="n"/>
      <c r="Y2160" s="14" t="n"/>
      <c r="Z2160" s="14" t="n"/>
      <c r="AA2160" s="11" t="n"/>
      <c r="AB2160" s="14">
        <f>B2160&amp;"|"&amp;I2160</f>
        <v/>
      </c>
      <c r="AC2160">
        <f>IF($B2160="","","|"&amp;SUBSTITUTE(TRIM(SUBSTITUTE(SUBSTITUTE(SUBSTITUTE(SUBSTITUTE(SUBSTITUTE(SUBSTITUTE(SUBSTITUTE(SUBSTITUTE(SUBSTITUTE(SUBSTITUTE(SUBSTITUTE(SUBSTITUTE(SUBSTITUTE(SUBSTITUTE(TRIM($B2160&amp;""),CHAR(10)," "),CHAR(13)," "),"."," "),";"," "),","," "),"/"," "),"+"," "),"-"," "),"  "," "),"  "," "),"  "," "),"  "," "),"  "," "),"  "," "))," ","|")&amp;"|")</f>
        <v/>
      </c>
      <c r="AD2160">
        <f>TRIM($I2160&amp;"")</f>
        <v/>
      </c>
    </row>
    <row r="2161" ht="24" customHeight="1">
      <c r="A2161" s="9" t="n">
        <v>46210</v>
      </c>
      <c r="B2161" s="14" t="inlineStr">
        <is>
          <t>10210</t>
        </is>
      </c>
      <c r="C2161" s="14" t="n"/>
      <c r="D2161" s="14" t="inlineStr">
        <is>
          <t>6 PINTURA UV</t>
        </is>
      </c>
      <c r="E2161" s="14" t="inlineStr">
        <is>
          <t>20019003</t>
        </is>
      </c>
      <c r="F2161" s="14" t="inlineStr">
        <is>
          <t>(5) BASE 474X152X12 MDF - MESA SANTIAGO</t>
        </is>
      </c>
      <c r="G2161" s="14" t="inlineStr">
        <is>
          <t>6 PINTURA UV</t>
        </is>
      </c>
      <c r="H2161" s="14" t="inlineStr">
        <is>
          <t>6 PINTURA UV</t>
        </is>
      </c>
      <c r="I2161" s="9" t="inlineStr">
        <is>
          <t>6 PINTURA UV</t>
        </is>
      </c>
      <c r="J2161" s="9" t="n">
        <v>40</v>
      </c>
      <c r="K2161" s="14">
        <f>IF($E2161="","",IFERROR(INDEX('01_Cad_Pecas'!$H$2:$H$5000,MATCH($E2161,'01_Cad_Pecas'!$D$2:$D$5000,0)),IFERROR(INDEX('01_Cad_Pecas'!$H$2:$H$5000,MATCH(VALUE($E2161),'01_Cad_Pecas'!$D$2:$D$5000,0)),"")))</f>
        <v/>
      </c>
      <c r="L2161" s="14">
        <f>IF($E2161="","",IFERROR(INDEX('01_Cad_Pecas'!$I$2:$I$5000,MATCH($E2161,'01_Cad_Pecas'!$D$2:$D$5000,0)),IFERROR(INDEX('01_Cad_Pecas'!$I$2:$I$5000,MATCH(VALUE($E2161),'01_Cad_Pecas'!$D$2:$D$5000,0)),"")))</f>
        <v/>
      </c>
      <c r="M2161" s="14">
        <f>IF(OR($J2161="",$L2161=""),"",IF($K2161="",0,$K2161)+$J2161*$L2161)</f>
        <v/>
      </c>
      <c r="N2161" s="14" t="n">
        <v>46212</v>
      </c>
      <c r="O2161" s="14" t="n">
        <v>40</v>
      </c>
      <c r="P2161" s="14" t="n"/>
      <c r="Q2161" s="14" t="n"/>
      <c r="R2161" s="14" t="n"/>
      <c r="S2161" s="14" t="n"/>
      <c r="T2161" s="14">
        <f>IF(OR($J2161="",$O2161=""),"",$O2161/$J2161)</f>
        <v/>
      </c>
      <c r="U2161" s="14" t="inlineStr">
        <is>
          <t>Concluído</t>
        </is>
      </c>
      <c r="V2161" s="14" t="n"/>
      <c r="W2161" s="14" t="n"/>
      <c r="X2161" s="14" t="n"/>
      <c r="Y2161" s="14" t="n"/>
      <c r="Z2161" s="14" t="n"/>
      <c r="AA2161" s="11" t="n"/>
      <c r="AB2161" s="14">
        <f>B2161&amp;"|"&amp;I2161</f>
        <v/>
      </c>
      <c r="AC2161">
        <f>IF($B2161="","","|"&amp;SUBSTITUTE(TRIM(SUBSTITUTE(SUBSTITUTE(SUBSTITUTE(SUBSTITUTE(SUBSTITUTE(SUBSTITUTE(SUBSTITUTE(SUBSTITUTE(SUBSTITUTE(SUBSTITUTE(SUBSTITUTE(SUBSTITUTE(SUBSTITUTE(SUBSTITUTE(TRIM($B2161&amp;""),CHAR(10)," "),CHAR(13)," "),"."," "),";"," "),","," "),"/"," "),"+"," "),"-"," "),"  "," "),"  "," "),"  "," "),"  "," "),"  "," "),"  "," "))," ","|")&amp;"|")</f>
        <v/>
      </c>
      <c r="AD2161">
        <f>TRIM($I2161&amp;"")</f>
        <v/>
      </c>
    </row>
    <row r="2162" ht="24" customHeight="1">
      <c r="A2162" s="9" t="n">
        <v>46210</v>
      </c>
      <c r="B2162" s="14" t="inlineStr">
        <is>
          <t>10210</t>
        </is>
      </c>
      <c r="C2162" s="14" t="n"/>
      <c r="D2162" s="14" t="inlineStr">
        <is>
          <t>6 PINTURA UV</t>
        </is>
      </c>
      <c r="E2162" s="14" t="inlineStr">
        <is>
          <t>20019005</t>
        </is>
      </c>
      <c r="F2162" s="14" t="inlineStr">
        <is>
          <t>RIPA 751X70X12 MDF - MESA SANTIAGO</t>
        </is>
      </c>
      <c r="G2162" s="14" t="inlineStr">
        <is>
          <t>6 PINTURA UV</t>
        </is>
      </c>
      <c r="H2162" s="14" t="inlineStr">
        <is>
          <t>6 PINTURA UV</t>
        </is>
      </c>
      <c r="I2162" s="9" t="inlineStr">
        <is>
          <t>6 PINTURA UV</t>
        </is>
      </c>
      <c r="J2162" s="9" t="n">
        <v>436</v>
      </c>
      <c r="K2162" s="14">
        <f>IF($E2162="","",IFERROR(INDEX('01_Cad_Pecas'!$H$2:$H$5000,MATCH($E2162,'01_Cad_Pecas'!$D$2:$D$5000,0)),IFERROR(INDEX('01_Cad_Pecas'!$H$2:$H$5000,MATCH(VALUE($E2162),'01_Cad_Pecas'!$D$2:$D$5000,0)),"")))</f>
        <v/>
      </c>
      <c r="L2162" s="14">
        <f>IF($E2162="","",IFERROR(INDEX('01_Cad_Pecas'!$I$2:$I$5000,MATCH($E2162,'01_Cad_Pecas'!$D$2:$D$5000,0)),IFERROR(INDEX('01_Cad_Pecas'!$I$2:$I$5000,MATCH(VALUE($E2162),'01_Cad_Pecas'!$D$2:$D$5000,0)),"")))</f>
        <v/>
      </c>
      <c r="M2162" s="14">
        <f>IF(OR($J2162="",$L2162=""),"",IF($K2162="",0,$K2162)+$J2162*$L2162)</f>
        <v/>
      </c>
      <c r="N2162" s="14" t="n">
        <v>46212</v>
      </c>
      <c r="O2162" s="14" t="n">
        <v>436</v>
      </c>
      <c r="P2162" s="14" t="n"/>
      <c r="Q2162" s="14" t="n"/>
      <c r="R2162" s="14" t="n"/>
      <c r="S2162" s="14" t="n"/>
      <c r="T2162" s="14">
        <f>IF(OR($J2162="",$O2162=""),"",$O2162/$J2162)</f>
        <v/>
      </c>
      <c r="U2162" s="14" t="inlineStr">
        <is>
          <t>Concluído</t>
        </is>
      </c>
      <c r="V2162" s="14" t="n"/>
      <c r="W2162" s="14" t="n"/>
      <c r="X2162" s="14" t="n"/>
      <c r="Y2162" s="14" t="n"/>
      <c r="Z2162" s="14" t="n"/>
      <c r="AA2162" s="11" t="n"/>
      <c r="AB2162" s="14">
        <f>B2162&amp;"|"&amp;I2162</f>
        <v/>
      </c>
      <c r="AC2162">
        <f>IF($B2162="","","|"&amp;SUBSTITUTE(TRIM(SUBSTITUTE(SUBSTITUTE(SUBSTITUTE(SUBSTITUTE(SUBSTITUTE(SUBSTITUTE(SUBSTITUTE(SUBSTITUTE(SUBSTITUTE(SUBSTITUTE(SUBSTITUTE(SUBSTITUTE(SUBSTITUTE(SUBSTITUTE(TRIM($B2162&amp;""),CHAR(10)," "),CHAR(13)," "),"."," "),";"," "),","," "),"/"," "),"+"," "),"-"," "),"  "," "),"  "," "),"  "," "),"  "," "),"  "," "),"  "," "))," ","|")&amp;"|")</f>
        <v/>
      </c>
      <c r="AD2162">
        <f>TRIM($I2162&amp;"")</f>
        <v/>
      </c>
    </row>
    <row r="2163" ht="24" customHeight="1">
      <c r="A2163" s="9" t="n">
        <v>46210</v>
      </c>
      <c r="B2163" s="14" t="inlineStr">
        <is>
          <t>10210</t>
        </is>
      </c>
      <c r="C2163" s="14" t="n"/>
      <c r="D2163" s="14" t="inlineStr">
        <is>
          <t>6 PINTURA UV</t>
        </is>
      </c>
      <c r="E2163" s="14" t="inlineStr">
        <is>
          <t>20019601</t>
        </is>
      </c>
      <c r="F2163" s="14" t="inlineStr">
        <is>
          <t>(2-5) LATERAL 751X546X12 MDF - MESA SANTIAGO 1,36</t>
        </is>
      </c>
      <c r="G2163" s="14" t="inlineStr">
        <is>
          <t>6 PINTURA UV</t>
        </is>
      </c>
      <c r="H2163" s="14" t="inlineStr">
        <is>
          <t>6 PINTURA UV</t>
        </is>
      </c>
      <c r="I2163" s="9" t="inlineStr">
        <is>
          <t>6 PINTURA UV</t>
        </is>
      </c>
      <c r="J2163" s="9" t="n">
        <v>6</v>
      </c>
      <c r="K2163" s="14">
        <f>IF($E2163="","",IFERROR(INDEX('01_Cad_Pecas'!$H$2:$H$5000,MATCH($E2163,'01_Cad_Pecas'!$D$2:$D$5000,0)),IFERROR(INDEX('01_Cad_Pecas'!$H$2:$H$5000,MATCH(VALUE($E2163),'01_Cad_Pecas'!$D$2:$D$5000,0)),"")))</f>
        <v/>
      </c>
      <c r="L2163" s="14">
        <f>IF($E2163="","",IFERROR(INDEX('01_Cad_Pecas'!$I$2:$I$5000,MATCH($E2163,'01_Cad_Pecas'!$D$2:$D$5000,0)),IFERROR(INDEX('01_Cad_Pecas'!$I$2:$I$5000,MATCH(VALUE($E2163),'01_Cad_Pecas'!$D$2:$D$5000,0)),"")))</f>
        <v/>
      </c>
      <c r="M2163" s="14">
        <f>IF(OR($J2163="",$L2163=""),"",IF($K2163="",0,$K2163)+$J2163*$L2163)</f>
        <v/>
      </c>
      <c r="N2163" s="14" t="n">
        <v>46212</v>
      </c>
      <c r="O2163" s="14" t="n">
        <v>6</v>
      </c>
      <c r="P2163" s="14" t="n"/>
      <c r="Q2163" s="14" t="n"/>
      <c r="R2163" s="14" t="n"/>
      <c r="S2163" s="14" t="n"/>
      <c r="T2163" s="14">
        <f>IF(OR($J2163="",$O2163=""),"",$O2163/$J2163)</f>
        <v/>
      </c>
      <c r="U2163" s="14" t="inlineStr">
        <is>
          <t>Concluído</t>
        </is>
      </c>
      <c r="V2163" s="14" t="n"/>
      <c r="W2163" s="14" t="n"/>
      <c r="X2163" s="14" t="n"/>
      <c r="Y2163" s="14" t="n"/>
      <c r="Z2163" s="14" t="n"/>
      <c r="AA2163" s="11" t="n"/>
      <c r="AB2163" s="14">
        <f>B2163&amp;"|"&amp;I2163</f>
        <v/>
      </c>
      <c r="AC2163">
        <f>IF($B2163="","","|"&amp;SUBSTITUTE(TRIM(SUBSTITUTE(SUBSTITUTE(SUBSTITUTE(SUBSTITUTE(SUBSTITUTE(SUBSTITUTE(SUBSTITUTE(SUBSTITUTE(SUBSTITUTE(SUBSTITUTE(SUBSTITUTE(SUBSTITUTE(SUBSTITUTE(SUBSTITUTE(TRIM($B2163&amp;""),CHAR(10)," "),CHAR(13)," "),"."," "),";"," "),","," "),"/"," "),"+"," "),"-"," "),"  "," "),"  "," "),"  "," "),"  "," "),"  "," "),"  "," "))," ","|")&amp;"|")</f>
        <v/>
      </c>
      <c r="AD2163">
        <f>TRIM($I2163&amp;"")</f>
        <v/>
      </c>
    </row>
    <row r="2164" ht="24" customHeight="1">
      <c r="A2164" s="9" t="n">
        <v>46210</v>
      </c>
      <c r="B2164" s="14" t="inlineStr">
        <is>
          <t>10210</t>
        </is>
      </c>
      <c r="C2164" s="14" t="n"/>
      <c r="D2164" s="14" t="inlineStr">
        <is>
          <t>6 PINTURA UV</t>
        </is>
      </c>
      <c r="E2164" s="14" t="inlineStr">
        <is>
          <t>20019602</t>
        </is>
      </c>
      <c r="F2164" s="14" t="inlineStr">
        <is>
          <t>FUNDO RIPADO 751X546X12 MDF - MESA SANTIAGO 1,36</t>
        </is>
      </c>
      <c r="G2164" s="14" t="inlineStr">
        <is>
          <t>6 PINTURA UV</t>
        </is>
      </c>
      <c r="H2164" s="14" t="inlineStr">
        <is>
          <t>6 PINTURA UV</t>
        </is>
      </c>
      <c r="I2164" s="9" t="inlineStr">
        <is>
          <t>6 PINTURA UV</t>
        </is>
      </c>
      <c r="J2164" s="9" t="n">
        <v>6</v>
      </c>
      <c r="K2164" s="14">
        <f>IF($E2164="","",IFERROR(INDEX('01_Cad_Pecas'!$H$2:$H$5000,MATCH($E2164,'01_Cad_Pecas'!$D$2:$D$5000,0)),IFERROR(INDEX('01_Cad_Pecas'!$H$2:$H$5000,MATCH(VALUE($E2164),'01_Cad_Pecas'!$D$2:$D$5000,0)),"")))</f>
        <v/>
      </c>
      <c r="L2164" s="14">
        <f>IF($E2164="","",IFERROR(INDEX('01_Cad_Pecas'!$I$2:$I$5000,MATCH($E2164,'01_Cad_Pecas'!$D$2:$D$5000,0)),IFERROR(INDEX('01_Cad_Pecas'!$I$2:$I$5000,MATCH(VALUE($E2164),'01_Cad_Pecas'!$D$2:$D$5000,0)),"")))</f>
        <v/>
      </c>
      <c r="M2164" s="14">
        <f>IF(OR($J2164="",$L2164=""),"",IF($K2164="",0,$K2164)+$J2164*$L2164)</f>
        <v/>
      </c>
      <c r="N2164" s="14" t="n">
        <v>46212</v>
      </c>
      <c r="O2164" s="14" t="n">
        <v>6</v>
      </c>
      <c r="P2164" s="14" t="n"/>
      <c r="Q2164" s="14" t="n"/>
      <c r="R2164" s="14" t="n"/>
      <c r="S2164" s="14" t="n"/>
      <c r="T2164" s="14">
        <f>IF(OR($J2164="",$O2164=""),"",$O2164/$J2164)</f>
        <v/>
      </c>
      <c r="U2164" s="14" t="inlineStr">
        <is>
          <t>Concluído</t>
        </is>
      </c>
      <c r="V2164" s="14" t="n"/>
      <c r="W2164" s="14" t="n"/>
      <c r="X2164" s="14" t="n"/>
      <c r="Y2164" s="14" t="n"/>
      <c r="Z2164" s="14" t="n"/>
      <c r="AA2164" s="11" t="n"/>
      <c r="AB2164" s="14">
        <f>B2164&amp;"|"&amp;I2164</f>
        <v/>
      </c>
      <c r="AC2164">
        <f>IF($B2164="","","|"&amp;SUBSTITUTE(TRIM(SUBSTITUTE(SUBSTITUTE(SUBSTITUTE(SUBSTITUTE(SUBSTITUTE(SUBSTITUTE(SUBSTITUTE(SUBSTITUTE(SUBSTITUTE(SUBSTITUTE(SUBSTITUTE(SUBSTITUTE(SUBSTITUTE(SUBSTITUTE(TRIM($B2164&amp;""),CHAR(10)," "),CHAR(13)," "),"."," "),";"," "),","," "),"/"," "),"+"," "),"-"," "),"  "," "),"  "," "),"  "," "),"  "," "),"  "," "),"  "," "))," ","|")&amp;"|")</f>
        <v/>
      </c>
      <c r="AD2164">
        <f>TRIM($I2164&amp;"")</f>
        <v/>
      </c>
    </row>
    <row r="2165" ht="24" customHeight="1">
      <c r="A2165" s="9" t="n">
        <v>46210</v>
      </c>
      <c r="B2165" s="14" t="inlineStr">
        <is>
          <t>10210</t>
        </is>
      </c>
      <c r="C2165" s="14" t="n"/>
      <c r="D2165" s="14" t="inlineStr">
        <is>
          <t>6 PINTURA UV</t>
        </is>
      </c>
      <c r="E2165" s="14" t="inlineStr">
        <is>
          <t>20019603</t>
        </is>
      </c>
      <c r="F2165" s="14" t="inlineStr">
        <is>
          <t>(3) BASE 572X572X12 MDF - MESA SANTIAGO 1,36</t>
        </is>
      </c>
      <c r="G2165" s="14" t="inlineStr">
        <is>
          <t>6 PINTURA UV</t>
        </is>
      </c>
      <c r="H2165" s="14" t="inlineStr">
        <is>
          <t>6 PINTURA UV</t>
        </is>
      </c>
      <c r="I2165" s="9" t="inlineStr">
        <is>
          <t>6 PINTURA UV</t>
        </is>
      </c>
      <c r="J2165" s="9" t="n">
        <v>3</v>
      </c>
      <c r="K2165" s="14">
        <f>IF($E2165="","",IFERROR(INDEX('01_Cad_Pecas'!$H$2:$H$5000,MATCH($E2165,'01_Cad_Pecas'!$D$2:$D$5000,0)),IFERROR(INDEX('01_Cad_Pecas'!$H$2:$H$5000,MATCH(VALUE($E2165),'01_Cad_Pecas'!$D$2:$D$5000,0)),"")))</f>
        <v/>
      </c>
      <c r="L2165" s="14">
        <f>IF($E2165="","",IFERROR(INDEX('01_Cad_Pecas'!$I$2:$I$5000,MATCH($E2165,'01_Cad_Pecas'!$D$2:$D$5000,0)),IFERROR(INDEX('01_Cad_Pecas'!$I$2:$I$5000,MATCH(VALUE($E2165),'01_Cad_Pecas'!$D$2:$D$5000,0)),"")))</f>
        <v/>
      </c>
      <c r="M2165" s="14">
        <f>IF(OR($J2165="",$L2165=""),"",IF($K2165="",0,$K2165)+$J2165*$L2165)</f>
        <v/>
      </c>
      <c r="N2165" s="14" t="n">
        <v>46212</v>
      </c>
      <c r="O2165" s="14" t="n">
        <v>3</v>
      </c>
      <c r="P2165" s="14" t="n"/>
      <c r="Q2165" s="14" t="n"/>
      <c r="R2165" s="14" t="n"/>
      <c r="S2165" s="14" t="n"/>
      <c r="T2165" s="14">
        <f>IF(OR($J2165="",$O2165=""),"",$O2165/$J2165)</f>
        <v/>
      </c>
      <c r="U2165" s="14" t="inlineStr">
        <is>
          <t>Concluído</t>
        </is>
      </c>
      <c r="V2165" s="14" t="n"/>
      <c r="W2165" s="14" t="n"/>
      <c r="X2165" s="14" t="n"/>
      <c r="Y2165" s="14" t="n"/>
      <c r="Z2165" s="14" t="n"/>
      <c r="AA2165" s="11" t="n"/>
      <c r="AB2165" s="14">
        <f>B2165&amp;"|"&amp;I2165</f>
        <v/>
      </c>
      <c r="AC2165">
        <f>IF($B2165="","","|"&amp;SUBSTITUTE(TRIM(SUBSTITUTE(SUBSTITUTE(SUBSTITUTE(SUBSTITUTE(SUBSTITUTE(SUBSTITUTE(SUBSTITUTE(SUBSTITUTE(SUBSTITUTE(SUBSTITUTE(SUBSTITUTE(SUBSTITUTE(SUBSTITUTE(SUBSTITUTE(TRIM($B2165&amp;""),CHAR(10)," "),CHAR(13)," "),"."," "),";"," "),","," "),"/"," "),"+"," "),"-"," "),"  "," "),"  "," "),"  "," "),"  "," "),"  "," "),"  "," "))," ","|")&amp;"|")</f>
        <v/>
      </c>
      <c r="AD2165">
        <f>TRIM($I2165&amp;"")</f>
        <v/>
      </c>
    </row>
    <row r="2166" ht="24" customHeight="1">
      <c r="A2166" s="9" t="n">
        <v>46210</v>
      </c>
      <c r="B2166" s="14" t="inlineStr">
        <is>
          <t>10210</t>
        </is>
      </c>
      <c r="C2166" s="14" t="n"/>
      <c r="D2166" s="14" t="inlineStr">
        <is>
          <t>6 PINTURA UV</t>
        </is>
      </c>
      <c r="E2166" s="14" t="inlineStr">
        <is>
          <t>20019606</t>
        </is>
      </c>
      <c r="F2166" s="14" t="inlineStr">
        <is>
          <t>(1-6) LATERAL RIPADA - MESA SANTIAGO 1,36</t>
        </is>
      </c>
      <c r="G2166" s="14" t="inlineStr">
        <is>
          <t>6 PINTURA UV</t>
        </is>
      </c>
      <c r="H2166" s="14" t="inlineStr">
        <is>
          <t>6 PINTURA UV</t>
        </is>
      </c>
      <c r="I2166" s="9" t="inlineStr">
        <is>
          <t>6 PINTURA UV</t>
        </is>
      </c>
      <c r="J2166" s="9" t="n">
        <v>6</v>
      </c>
      <c r="K2166" s="14">
        <f>IF($E2166="","",IFERROR(INDEX('01_Cad_Pecas'!$H$2:$H$5000,MATCH($E2166,'01_Cad_Pecas'!$D$2:$D$5000,0)),IFERROR(INDEX('01_Cad_Pecas'!$H$2:$H$5000,MATCH(VALUE($E2166),'01_Cad_Pecas'!$D$2:$D$5000,0)),"")))</f>
        <v/>
      </c>
      <c r="L2166" s="14">
        <f>IF($E2166="","",IFERROR(INDEX('01_Cad_Pecas'!$I$2:$I$5000,MATCH($E2166,'01_Cad_Pecas'!$D$2:$D$5000,0)),IFERROR(INDEX('01_Cad_Pecas'!$I$2:$I$5000,MATCH(VALUE($E2166),'01_Cad_Pecas'!$D$2:$D$5000,0)),"")))</f>
        <v/>
      </c>
      <c r="M2166" s="14">
        <f>IF(OR($J2166="",$L2166=""),"",IF($K2166="",0,$K2166)+$J2166*$L2166)</f>
        <v/>
      </c>
      <c r="N2166" s="14" t="n">
        <v>46212</v>
      </c>
      <c r="O2166" s="14" t="n">
        <v>6</v>
      </c>
      <c r="P2166" s="14" t="n"/>
      <c r="Q2166" s="14" t="n"/>
      <c r="R2166" s="14" t="n"/>
      <c r="S2166" s="14" t="n"/>
      <c r="T2166" s="14">
        <f>IF(OR($J2166="",$O2166=""),"",$O2166/$J2166)</f>
        <v/>
      </c>
      <c r="U2166" s="14" t="inlineStr">
        <is>
          <t>Concluído</t>
        </is>
      </c>
      <c r="V2166" s="14" t="n"/>
      <c r="W2166" s="14" t="n"/>
      <c r="X2166" s="14" t="n"/>
      <c r="Y2166" s="14" t="n"/>
      <c r="Z2166" s="14" t="n"/>
      <c r="AA2166" s="11" t="n"/>
      <c r="AB2166" s="14">
        <f>B2166&amp;"|"&amp;I2166</f>
        <v/>
      </c>
      <c r="AC2166">
        <f>IF($B2166="","","|"&amp;SUBSTITUTE(TRIM(SUBSTITUTE(SUBSTITUTE(SUBSTITUTE(SUBSTITUTE(SUBSTITUTE(SUBSTITUTE(SUBSTITUTE(SUBSTITUTE(SUBSTITUTE(SUBSTITUTE(SUBSTITUTE(SUBSTITUTE(SUBSTITUTE(SUBSTITUTE(TRIM($B2166&amp;""),CHAR(10)," "),CHAR(13)," "),"."," "),";"," "),","," "),"/"," "),"+"," "),"-"," "),"  "," "),"  "," "),"  "," "),"  "," "),"  "," "),"  "," "))," ","|")&amp;"|")</f>
        <v/>
      </c>
      <c r="AD2166">
        <f>TRIM($I2166&amp;"")</f>
        <v/>
      </c>
    </row>
    <row r="2167" ht="24" customHeight="1">
      <c r="A2167" s="9" t="n">
        <v>46210</v>
      </c>
      <c r="B2167" s="14" t="inlineStr">
        <is>
          <t>10210</t>
        </is>
      </c>
      <c r="C2167" s="14" t="n"/>
      <c r="D2167" s="14" t="inlineStr">
        <is>
          <t>6 PINTURA UV</t>
        </is>
      </c>
      <c r="E2167" s="14" t="inlineStr">
        <is>
          <t>30080006</t>
        </is>
      </c>
      <c r="F2167" s="14" t="inlineStr">
        <is>
          <t>(1)LAT. C/FRISO 750X590X12 MDF-MESA AMST.1,36X1,36</t>
        </is>
      </c>
      <c r="G2167" s="14" t="inlineStr">
        <is>
          <t>6 PINTURA UV</t>
        </is>
      </c>
      <c r="H2167" s="14" t="inlineStr">
        <is>
          <t>6 PINTURA UV</t>
        </is>
      </c>
      <c r="I2167" s="9" t="inlineStr">
        <is>
          <t>6 PINTURA UV</t>
        </is>
      </c>
      <c r="J2167" s="9" t="n">
        <v>80</v>
      </c>
      <c r="K2167" s="14">
        <f>IF($E2167="","",IFERROR(INDEX('01_Cad_Pecas'!$H$2:$H$5000,MATCH($E2167,'01_Cad_Pecas'!$D$2:$D$5000,0)),IFERROR(INDEX('01_Cad_Pecas'!$H$2:$H$5000,MATCH(VALUE($E2167),'01_Cad_Pecas'!$D$2:$D$5000,0)),"")))</f>
        <v/>
      </c>
      <c r="L2167" s="14">
        <f>IF($E2167="","",IFERROR(INDEX('01_Cad_Pecas'!$I$2:$I$5000,MATCH($E2167,'01_Cad_Pecas'!$D$2:$D$5000,0)),IFERROR(INDEX('01_Cad_Pecas'!$I$2:$I$5000,MATCH(VALUE($E2167),'01_Cad_Pecas'!$D$2:$D$5000,0)),"")))</f>
        <v/>
      </c>
      <c r="M2167" s="14">
        <f>IF(OR($J2167="",$L2167=""),"",IF($K2167="",0,$K2167)+$J2167*$L2167)</f>
        <v/>
      </c>
      <c r="N2167" s="14" t="n">
        <v>46212</v>
      </c>
      <c r="O2167" s="14" t="n">
        <v>80</v>
      </c>
      <c r="P2167" s="14" t="n"/>
      <c r="Q2167" s="14" t="n"/>
      <c r="R2167" s="14" t="n"/>
      <c r="S2167" s="14" t="n"/>
      <c r="T2167" s="14">
        <f>IF(OR($J2167="",$O2167=""),"",$O2167/$J2167)</f>
        <v/>
      </c>
      <c r="U2167" s="14" t="inlineStr">
        <is>
          <t>Concluído</t>
        </is>
      </c>
      <c r="V2167" s="14" t="n"/>
      <c r="W2167" s="14" t="n"/>
      <c r="X2167" s="14" t="n"/>
      <c r="Y2167" s="14" t="n"/>
      <c r="Z2167" s="14" t="n"/>
      <c r="AA2167" s="11" t="n"/>
      <c r="AB2167" s="14">
        <f>B2167&amp;"|"&amp;I2167</f>
        <v/>
      </c>
      <c r="AC2167">
        <f>IF($B2167="","","|"&amp;SUBSTITUTE(TRIM(SUBSTITUTE(SUBSTITUTE(SUBSTITUTE(SUBSTITUTE(SUBSTITUTE(SUBSTITUTE(SUBSTITUTE(SUBSTITUTE(SUBSTITUTE(SUBSTITUTE(SUBSTITUTE(SUBSTITUTE(SUBSTITUTE(SUBSTITUTE(TRIM($B2167&amp;""),CHAR(10)," "),CHAR(13)," "),"."," "),";"," "),","," "),"/"," "),"+"," "),"-"," "),"  "," "),"  "," "),"  "," "),"  "," "),"  "," "),"  "," "))," ","|")&amp;"|")</f>
        <v/>
      </c>
      <c r="AD2167">
        <f>TRIM($I2167&amp;"")</f>
        <v/>
      </c>
    </row>
    <row r="2168" ht="24" customHeight="1">
      <c r="A2168" s="9" t="n">
        <v>46210</v>
      </c>
      <c r="B2168" s="14" t="inlineStr">
        <is>
          <t>10210</t>
        </is>
      </c>
      <c r="C2168" s="14" t="n"/>
      <c r="D2168" s="14" t="inlineStr">
        <is>
          <t>6 PINTURA UV</t>
        </is>
      </c>
      <c r="E2168" s="14" t="inlineStr">
        <is>
          <t>30080009</t>
        </is>
      </c>
      <c r="F2168" s="14" t="inlineStr">
        <is>
          <t>(4) MOLDURA 1360X680X12 MDF - MESA AMST. 1,36X1,36</t>
        </is>
      </c>
      <c r="G2168" s="14" t="inlineStr">
        <is>
          <t>6 PINTURA UV</t>
        </is>
      </c>
      <c r="H2168" s="14" t="inlineStr">
        <is>
          <t>6 PINTURA UV</t>
        </is>
      </c>
      <c r="I2168" s="9" t="inlineStr">
        <is>
          <t>6 PINTURA UV</t>
        </is>
      </c>
      <c r="J2168" s="9" t="n">
        <v>6</v>
      </c>
      <c r="K2168" s="14">
        <f>IF($E2168="","",IFERROR(INDEX('01_Cad_Pecas'!$H$2:$H$5000,MATCH($E2168,'01_Cad_Pecas'!$D$2:$D$5000,0)),IFERROR(INDEX('01_Cad_Pecas'!$H$2:$H$5000,MATCH(VALUE($E2168),'01_Cad_Pecas'!$D$2:$D$5000,0)),"")))</f>
        <v/>
      </c>
      <c r="L2168" s="14">
        <f>IF($E2168="","",IFERROR(INDEX('01_Cad_Pecas'!$I$2:$I$5000,MATCH($E2168,'01_Cad_Pecas'!$D$2:$D$5000,0)),IFERROR(INDEX('01_Cad_Pecas'!$I$2:$I$5000,MATCH(VALUE($E2168),'01_Cad_Pecas'!$D$2:$D$5000,0)),"")))</f>
        <v/>
      </c>
      <c r="M2168" s="14">
        <f>IF(OR($J2168="",$L2168=""),"",IF($K2168="",0,$K2168)+$J2168*$L2168)</f>
        <v/>
      </c>
      <c r="N2168" s="14" t="n">
        <v>46212</v>
      </c>
      <c r="O2168" s="14" t="n">
        <v>6</v>
      </c>
      <c r="P2168" s="14" t="n"/>
      <c r="Q2168" s="14" t="n"/>
      <c r="R2168" s="14" t="n"/>
      <c r="S2168" s="14" t="n"/>
      <c r="T2168" s="14">
        <f>IF(OR($J2168="",$O2168=""),"",$O2168/$J2168)</f>
        <v/>
      </c>
      <c r="U2168" s="14" t="inlineStr">
        <is>
          <t>Concluído</t>
        </is>
      </c>
      <c r="V2168" s="14" t="n"/>
      <c r="W2168" s="14" t="n"/>
      <c r="X2168" s="14" t="n"/>
      <c r="Y2168" s="14" t="n"/>
      <c r="Z2168" s="14" t="n"/>
      <c r="AA2168" s="11" t="n"/>
      <c r="AB2168" s="14">
        <f>B2168&amp;"|"&amp;I2168</f>
        <v/>
      </c>
      <c r="AC2168">
        <f>IF($B2168="","","|"&amp;SUBSTITUTE(TRIM(SUBSTITUTE(SUBSTITUTE(SUBSTITUTE(SUBSTITUTE(SUBSTITUTE(SUBSTITUTE(SUBSTITUTE(SUBSTITUTE(SUBSTITUTE(SUBSTITUTE(SUBSTITUTE(SUBSTITUTE(SUBSTITUTE(SUBSTITUTE(TRIM($B2168&amp;""),CHAR(10)," "),CHAR(13)," "),"."," "),";"," "),","," "),"/"," "),"+"," "),"-"," "),"  "," "),"  "," "),"  "," "),"  "," "),"  "," "),"  "," "))," ","|")&amp;"|")</f>
        <v/>
      </c>
      <c r="AD2168">
        <f>TRIM($I2168&amp;"")</f>
        <v/>
      </c>
    </row>
    <row r="2169" ht="24" customHeight="1">
      <c r="A2169" s="9" t="n">
        <v>46210</v>
      </c>
      <c r="B2169" s="14" t="inlineStr">
        <is>
          <t>10210</t>
        </is>
      </c>
      <c r="C2169" s="14" t="n"/>
      <c r="D2169" s="14" t="inlineStr">
        <is>
          <t>6 PINTURA UV</t>
        </is>
      </c>
      <c r="E2169" s="14" t="inlineStr">
        <is>
          <t>30081507</t>
        </is>
      </c>
      <c r="F2169" s="14" t="inlineStr">
        <is>
          <t>(2)PRATO MENOR 582X582X12 MDF-MESA ANCARA /AMSTERD</t>
        </is>
      </c>
      <c r="G2169" s="14" t="inlineStr">
        <is>
          <t>6 PINTURA UV</t>
        </is>
      </c>
      <c r="H2169" s="14" t="inlineStr">
        <is>
          <t>6 PINTURA UV</t>
        </is>
      </c>
      <c r="I2169" s="9" t="inlineStr">
        <is>
          <t>6 PINTURA UV</t>
        </is>
      </c>
      <c r="J2169" s="9" t="n">
        <v>40</v>
      </c>
      <c r="K2169" s="14">
        <f>IF($E2169="","",IFERROR(INDEX('01_Cad_Pecas'!$H$2:$H$5000,MATCH($E2169,'01_Cad_Pecas'!$D$2:$D$5000,0)),IFERROR(INDEX('01_Cad_Pecas'!$H$2:$H$5000,MATCH(VALUE($E2169),'01_Cad_Pecas'!$D$2:$D$5000,0)),"")))</f>
        <v/>
      </c>
      <c r="L2169" s="14">
        <f>IF($E2169="","",IFERROR(INDEX('01_Cad_Pecas'!$I$2:$I$5000,MATCH($E2169,'01_Cad_Pecas'!$D$2:$D$5000,0)),IFERROR(INDEX('01_Cad_Pecas'!$I$2:$I$5000,MATCH(VALUE($E2169),'01_Cad_Pecas'!$D$2:$D$5000,0)),"")))</f>
        <v/>
      </c>
      <c r="M2169" s="14">
        <f>IF(OR($J2169="",$L2169=""),"",IF($K2169="",0,$K2169)+$J2169*$L2169)</f>
        <v/>
      </c>
      <c r="N2169" s="14" t="n">
        <v>46212</v>
      </c>
      <c r="O2169" s="14" t="n">
        <v>40</v>
      </c>
      <c r="P2169" s="14" t="n"/>
      <c r="Q2169" s="14" t="n"/>
      <c r="R2169" s="14" t="n"/>
      <c r="S2169" s="14" t="n"/>
      <c r="T2169" s="14">
        <f>IF(OR($J2169="",$O2169=""),"",$O2169/$J2169)</f>
        <v/>
      </c>
      <c r="U2169" s="14" t="inlineStr">
        <is>
          <t>Concluído</t>
        </is>
      </c>
      <c r="V2169" s="14" t="n"/>
      <c r="W2169" s="14" t="n"/>
      <c r="X2169" s="14" t="n"/>
      <c r="Y2169" s="14" t="n"/>
      <c r="Z2169" s="14" t="n"/>
      <c r="AA2169" s="11" t="n"/>
      <c r="AB2169" s="14">
        <f>B2169&amp;"|"&amp;I2169</f>
        <v/>
      </c>
      <c r="AC2169">
        <f>IF($B2169="","","|"&amp;SUBSTITUTE(TRIM(SUBSTITUTE(SUBSTITUTE(SUBSTITUTE(SUBSTITUTE(SUBSTITUTE(SUBSTITUTE(SUBSTITUTE(SUBSTITUTE(SUBSTITUTE(SUBSTITUTE(SUBSTITUTE(SUBSTITUTE(SUBSTITUTE(SUBSTITUTE(TRIM($B2169&amp;""),CHAR(10)," "),CHAR(13)," "),"."," "),";"," "),","," "),"/"," "),"+"," "),"-"," "),"  "," "),"  "," "),"  "," "),"  "," "),"  "," "),"  "," "))," ","|")&amp;"|")</f>
        <v/>
      </c>
      <c r="AD2169">
        <f>TRIM($I2169&amp;"")</f>
        <v/>
      </c>
    </row>
    <row r="2170" ht="24" customHeight="1">
      <c r="A2170" s="9" t="n">
        <v>46210</v>
      </c>
      <c r="B2170" s="14" t="inlineStr">
        <is>
          <t>10210</t>
        </is>
      </c>
      <c r="C2170" s="14" t="n"/>
      <c r="D2170" s="14" t="inlineStr">
        <is>
          <t>6 PINTURA UV</t>
        </is>
      </c>
      <c r="E2170" s="14" t="inlineStr">
        <is>
          <t>30081508</t>
        </is>
      </c>
      <c r="F2170" s="14" t="inlineStr">
        <is>
          <t>(3) PRATO MAIOR 664X664X12 MDF-MESA ANCARA/AMSTERD</t>
        </is>
      </c>
      <c r="G2170" s="14" t="inlineStr">
        <is>
          <t>6 PINTURA UV</t>
        </is>
      </c>
      <c r="H2170" s="14" t="inlineStr">
        <is>
          <t>6 PINTURA UV</t>
        </is>
      </c>
      <c r="I2170" s="9" t="inlineStr">
        <is>
          <t>6 PINTURA UV</t>
        </is>
      </c>
      <c r="J2170" s="9" t="n">
        <v>40</v>
      </c>
      <c r="K2170" s="14">
        <f>IF($E2170="","",IFERROR(INDEX('01_Cad_Pecas'!$H$2:$H$5000,MATCH($E2170,'01_Cad_Pecas'!$D$2:$D$5000,0)),IFERROR(INDEX('01_Cad_Pecas'!$H$2:$H$5000,MATCH(VALUE($E2170),'01_Cad_Pecas'!$D$2:$D$5000,0)),"")))</f>
        <v/>
      </c>
      <c r="L2170" s="14">
        <f>IF($E2170="","",IFERROR(INDEX('01_Cad_Pecas'!$I$2:$I$5000,MATCH($E2170,'01_Cad_Pecas'!$D$2:$D$5000,0)),IFERROR(INDEX('01_Cad_Pecas'!$I$2:$I$5000,MATCH(VALUE($E2170),'01_Cad_Pecas'!$D$2:$D$5000,0)),"")))</f>
        <v/>
      </c>
      <c r="M2170" s="14">
        <f>IF(OR($J2170="",$L2170=""),"",IF($K2170="",0,$K2170)+$J2170*$L2170)</f>
        <v/>
      </c>
      <c r="N2170" s="14" t="n">
        <v>46212</v>
      </c>
      <c r="O2170" s="14" t="n">
        <v>40</v>
      </c>
      <c r="P2170" s="14" t="n"/>
      <c r="Q2170" s="14" t="n"/>
      <c r="R2170" s="14" t="n"/>
      <c r="S2170" s="14" t="n"/>
      <c r="T2170" s="14">
        <f>IF(OR($J2170="",$O2170=""),"",$O2170/$J2170)</f>
        <v/>
      </c>
      <c r="U2170" s="14" t="inlineStr">
        <is>
          <t>Concluído</t>
        </is>
      </c>
      <c r="V2170" s="14" t="n"/>
      <c r="W2170" s="14" t="n"/>
      <c r="X2170" s="14" t="n"/>
      <c r="Y2170" s="14" t="n"/>
      <c r="Z2170" s="14" t="n"/>
      <c r="AA2170" s="11" t="n"/>
      <c r="AB2170" s="14">
        <f>B2170&amp;"|"&amp;I2170</f>
        <v/>
      </c>
      <c r="AC2170">
        <f>IF($B2170="","","|"&amp;SUBSTITUTE(TRIM(SUBSTITUTE(SUBSTITUTE(SUBSTITUTE(SUBSTITUTE(SUBSTITUTE(SUBSTITUTE(SUBSTITUTE(SUBSTITUTE(SUBSTITUTE(SUBSTITUTE(SUBSTITUTE(SUBSTITUTE(SUBSTITUTE(SUBSTITUTE(TRIM($B2170&amp;""),CHAR(10)," "),CHAR(13)," "),"."," "),";"," "),","," "),"/"," "),"+"," "),"-"," "),"  "," "),"  "," "),"  "," "),"  "," "),"  "," "),"  "," "))," ","|")&amp;"|")</f>
        <v/>
      </c>
      <c r="AD2170">
        <f>TRIM($I2170&amp;"")</f>
        <v/>
      </c>
    </row>
    <row r="2171" ht="24" customHeight="1">
      <c r="A2171" s="9" t="n">
        <v>46210</v>
      </c>
      <c r="B2171" s="14" t="inlineStr">
        <is>
          <t>10210</t>
        </is>
      </c>
      <c r="C2171" s="14" t="n"/>
      <c r="D2171" s="14" t="inlineStr">
        <is>
          <t>6 PINTURA UV</t>
        </is>
      </c>
      <c r="E2171" s="14" t="inlineStr">
        <is>
          <t>20013102</t>
        </is>
      </c>
      <c r="F2171" s="14" t="inlineStr">
        <is>
          <t>(10)PE MAIOR 760X100 (170) X15 MDF-MIAMI 1,37X0,80</t>
        </is>
      </c>
      <c r="G2171" s="14" t="inlineStr">
        <is>
          <t>6 PINTURA UV</t>
        </is>
      </c>
      <c r="H2171" s="14" t="inlineStr">
        <is>
          <t>6 PINTURA UV</t>
        </is>
      </c>
      <c r="I2171" s="9" t="inlineStr">
        <is>
          <t>6 PINTURA UV</t>
        </is>
      </c>
      <c r="J2171" s="9" t="n">
        <v>560</v>
      </c>
      <c r="K2171" s="14">
        <f>IF($E2171="","",IFERROR(INDEX('01_Cad_Pecas'!$H$2:$H$5000,MATCH($E2171,'01_Cad_Pecas'!$D$2:$D$5000,0)),IFERROR(INDEX('01_Cad_Pecas'!$H$2:$H$5000,MATCH(VALUE($E2171),'01_Cad_Pecas'!$D$2:$D$5000,0)),"")))</f>
        <v/>
      </c>
      <c r="L2171" s="14">
        <f>IF($E2171="","",IFERROR(INDEX('01_Cad_Pecas'!$I$2:$I$5000,MATCH($E2171,'01_Cad_Pecas'!$D$2:$D$5000,0)),IFERROR(INDEX('01_Cad_Pecas'!$I$2:$I$5000,MATCH(VALUE($E2171),'01_Cad_Pecas'!$D$2:$D$5000,0)),"")))</f>
        <v/>
      </c>
      <c r="M2171" s="14">
        <f>IF(OR($J2171="",$L2171=""),"",IF($K2171="",0,$K2171)+$J2171*$L2171)</f>
        <v/>
      </c>
      <c r="N2171" s="14" t="n">
        <v>46212</v>
      </c>
      <c r="O2171" s="14" t="n">
        <v>560</v>
      </c>
      <c r="P2171" s="14" t="n"/>
      <c r="Q2171" s="14" t="n"/>
      <c r="R2171" s="14" t="n"/>
      <c r="S2171" s="14" t="n"/>
      <c r="T2171" s="14">
        <f>IF(OR($J2171="",$O2171=""),"",$O2171/$J2171)</f>
        <v/>
      </c>
      <c r="U2171" s="14" t="inlineStr">
        <is>
          <t>Concluído</t>
        </is>
      </c>
      <c r="V2171" s="14" t="n"/>
      <c r="W2171" s="14" t="n"/>
      <c r="X2171" s="14" t="n"/>
      <c r="Y2171" s="14" t="n"/>
      <c r="Z2171" s="14" t="n"/>
      <c r="AA2171" s="11" t="n"/>
      <c r="AB2171" s="14">
        <f>B2171&amp;"|"&amp;I2171</f>
        <v/>
      </c>
      <c r="AC2171">
        <f>IF($B2171="","","|"&amp;SUBSTITUTE(TRIM(SUBSTITUTE(SUBSTITUTE(SUBSTITUTE(SUBSTITUTE(SUBSTITUTE(SUBSTITUTE(SUBSTITUTE(SUBSTITUTE(SUBSTITUTE(SUBSTITUTE(SUBSTITUTE(SUBSTITUTE(SUBSTITUTE(SUBSTITUTE(TRIM($B2171&amp;""),CHAR(10)," "),CHAR(13)," "),"."," "),";"," "),","," "),"/"," "),"+"," "),"-"," "),"  "," "),"  "," "),"  "," "),"  "," "),"  "," "),"  "," "))," ","|")&amp;"|")</f>
        <v/>
      </c>
      <c r="AD2171">
        <f>TRIM($I2171&amp;"")</f>
        <v/>
      </c>
    </row>
    <row r="2172" ht="24" customHeight="1">
      <c r="A2172" s="9" t="n">
        <v>46210</v>
      </c>
      <c r="B2172" s="14" t="inlineStr">
        <is>
          <t>10210</t>
        </is>
      </c>
      <c r="C2172" s="14" t="n"/>
      <c r="D2172" s="14" t="inlineStr">
        <is>
          <t>6 PINTURA UV</t>
        </is>
      </c>
      <c r="E2172" s="14" t="inlineStr">
        <is>
          <t>20013103</t>
        </is>
      </c>
      <c r="F2172" s="14" t="inlineStr">
        <is>
          <t>(4) PE MENOR 760X85 (135) X15 MDF-MIAMI 1,37X0,80</t>
        </is>
      </c>
      <c r="G2172" s="14" t="inlineStr">
        <is>
          <t>6 PINTURA UV</t>
        </is>
      </c>
      <c r="H2172" s="14" t="inlineStr">
        <is>
          <t>6 PINTURA UV</t>
        </is>
      </c>
      <c r="I2172" s="9" t="inlineStr">
        <is>
          <t>6 PINTURA UV</t>
        </is>
      </c>
      <c r="J2172" s="9" t="n">
        <v>560</v>
      </c>
      <c r="K2172" s="14">
        <f>IF($E2172="","",IFERROR(INDEX('01_Cad_Pecas'!$H$2:$H$5000,MATCH($E2172,'01_Cad_Pecas'!$D$2:$D$5000,0)),IFERROR(INDEX('01_Cad_Pecas'!$H$2:$H$5000,MATCH(VALUE($E2172),'01_Cad_Pecas'!$D$2:$D$5000,0)),"")))</f>
        <v/>
      </c>
      <c r="L2172" s="14">
        <f>IF($E2172="","",IFERROR(INDEX('01_Cad_Pecas'!$I$2:$I$5000,MATCH($E2172,'01_Cad_Pecas'!$D$2:$D$5000,0)),IFERROR(INDEX('01_Cad_Pecas'!$I$2:$I$5000,MATCH(VALUE($E2172),'01_Cad_Pecas'!$D$2:$D$5000,0)),"")))</f>
        <v/>
      </c>
      <c r="M2172" s="14">
        <f>IF(OR($J2172="",$L2172=""),"",IF($K2172="",0,$K2172)+$J2172*$L2172)</f>
        <v/>
      </c>
      <c r="N2172" s="14" t="n">
        <v>46212</v>
      </c>
      <c r="O2172" s="14" t="n">
        <v>560</v>
      </c>
      <c r="P2172" s="14" t="n"/>
      <c r="Q2172" s="14" t="n"/>
      <c r="R2172" s="14" t="n"/>
      <c r="S2172" s="14" t="n"/>
      <c r="T2172" s="14">
        <f>IF(OR($J2172="",$O2172=""),"",$O2172/$J2172)</f>
        <v/>
      </c>
      <c r="U2172" s="14" t="inlineStr">
        <is>
          <t>Concluído</t>
        </is>
      </c>
      <c r="V2172" s="14" t="n"/>
      <c r="W2172" s="14" t="n"/>
      <c r="X2172" s="14" t="n"/>
      <c r="Y2172" s="14" t="n"/>
      <c r="Z2172" s="14" t="n"/>
      <c r="AA2172" s="11" t="n"/>
      <c r="AB2172" s="14">
        <f>B2172&amp;"|"&amp;I2172</f>
        <v/>
      </c>
      <c r="AC2172">
        <f>IF($B2172="","","|"&amp;SUBSTITUTE(TRIM(SUBSTITUTE(SUBSTITUTE(SUBSTITUTE(SUBSTITUTE(SUBSTITUTE(SUBSTITUTE(SUBSTITUTE(SUBSTITUTE(SUBSTITUTE(SUBSTITUTE(SUBSTITUTE(SUBSTITUTE(SUBSTITUTE(SUBSTITUTE(TRIM($B2172&amp;""),CHAR(10)," "),CHAR(13)," "),"."," "),";"," "),","," "),"/"," "),"+"," "),"-"," "),"  "," "),"  "," "),"  "," "),"  "," "),"  "," "),"  "," "))," ","|")&amp;"|")</f>
        <v/>
      </c>
      <c r="AD2172">
        <f>TRIM($I2172&amp;"")</f>
        <v/>
      </c>
    </row>
    <row r="2173" ht="24" customHeight="1">
      <c r="A2173" s="9" t="n">
        <v>46210</v>
      </c>
      <c r="B2173" s="14" t="inlineStr">
        <is>
          <t>10210</t>
        </is>
      </c>
      <c r="C2173" s="14" t="n"/>
      <c r="D2173" s="14" t="inlineStr">
        <is>
          <t>6 PINTURA UV</t>
        </is>
      </c>
      <c r="E2173" s="14" t="inlineStr">
        <is>
          <t>200273101</t>
        </is>
      </c>
      <c r="F2173" s="14" t="inlineStr">
        <is>
          <t>BASE REDONDA 500X500X18 MDF - MESA CATEDRAL 1,03</t>
        </is>
      </c>
      <c r="G2173" s="14" t="inlineStr">
        <is>
          <t>6 PINTURA UV</t>
        </is>
      </c>
      <c r="H2173" s="14" t="inlineStr">
        <is>
          <t>6 PINTURA UV</t>
        </is>
      </c>
      <c r="I2173" s="9" t="inlineStr">
        <is>
          <t>6 PINTURA UV</t>
        </is>
      </c>
      <c r="J2173" s="9" t="n">
        <v>3</v>
      </c>
      <c r="K2173" s="14">
        <f>IF($E2173="","",IFERROR(INDEX('01_Cad_Pecas'!$H$2:$H$5000,MATCH($E2173,'01_Cad_Pecas'!$D$2:$D$5000,0)),IFERROR(INDEX('01_Cad_Pecas'!$H$2:$H$5000,MATCH(VALUE($E2173),'01_Cad_Pecas'!$D$2:$D$5000,0)),"")))</f>
        <v/>
      </c>
      <c r="L2173" s="14">
        <f>IF($E2173="","",IFERROR(INDEX('01_Cad_Pecas'!$I$2:$I$5000,MATCH($E2173,'01_Cad_Pecas'!$D$2:$D$5000,0)),IFERROR(INDEX('01_Cad_Pecas'!$I$2:$I$5000,MATCH(VALUE($E2173),'01_Cad_Pecas'!$D$2:$D$5000,0)),"")))</f>
        <v/>
      </c>
      <c r="M2173" s="14">
        <f>IF(OR($J2173="",$L2173=""),"",IF($K2173="",0,$K2173)+$J2173*$L2173)</f>
        <v/>
      </c>
      <c r="N2173" s="14" t="n">
        <v>46212</v>
      </c>
      <c r="O2173" s="14" t="n">
        <v>3</v>
      </c>
      <c r="P2173" s="14" t="n"/>
      <c r="Q2173" s="14" t="n"/>
      <c r="R2173" s="14" t="n"/>
      <c r="S2173" s="14" t="n"/>
      <c r="T2173" s="14">
        <f>IF(OR($J2173="",$O2173=""),"",$O2173/$J2173)</f>
        <v/>
      </c>
      <c r="U2173" s="14" t="inlineStr">
        <is>
          <t>Concluído</t>
        </is>
      </c>
      <c r="V2173" s="14" t="n"/>
      <c r="W2173" s="14" t="n"/>
      <c r="X2173" s="14" t="n"/>
      <c r="Y2173" s="14" t="n"/>
      <c r="Z2173" s="14" t="n"/>
      <c r="AA2173" s="11" t="n"/>
      <c r="AB2173" s="14">
        <f>B2173&amp;"|"&amp;I2173</f>
        <v/>
      </c>
      <c r="AC2173">
        <f>IF($B2173="","","|"&amp;SUBSTITUTE(TRIM(SUBSTITUTE(SUBSTITUTE(SUBSTITUTE(SUBSTITUTE(SUBSTITUTE(SUBSTITUTE(SUBSTITUTE(SUBSTITUTE(SUBSTITUTE(SUBSTITUTE(SUBSTITUTE(SUBSTITUTE(SUBSTITUTE(SUBSTITUTE(TRIM($B2173&amp;""),CHAR(10)," "),CHAR(13)," "),"."," "),";"," "),","," "),"/"," "),"+"," "),"-"," "),"  "," "),"  "," "),"  "," "),"  "," "),"  "," "),"  "," "))," ","|")&amp;"|")</f>
        <v/>
      </c>
      <c r="AD2173">
        <f>TRIM($I2173&amp;"")</f>
        <v/>
      </c>
    </row>
    <row r="2174" ht="24" customHeight="1">
      <c r="A2174" s="9" t="n">
        <v>46210</v>
      </c>
      <c r="B2174" s="14" t="inlineStr">
        <is>
          <t>10210</t>
        </is>
      </c>
      <c r="C2174" s="14" t="n"/>
      <c r="D2174" s="14" t="inlineStr">
        <is>
          <t>6 PINTURA UV</t>
        </is>
      </c>
      <c r="E2174" s="14" t="inlineStr">
        <is>
          <t>200277101</t>
        </is>
      </c>
      <c r="F2174" s="14" t="inlineStr">
        <is>
          <t>PE 700X120(660)X18 (4PCS) MDF - MESA CATEDRAL II</t>
        </is>
      </c>
      <c r="G2174" s="14" t="inlineStr">
        <is>
          <t>6 PINTURA UV</t>
        </is>
      </c>
      <c r="H2174" s="14" t="inlineStr">
        <is>
          <t>6 PINTURA UV</t>
        </is>
      </c>
      <c r="I2174" s="9" t="inlineStr">
        <is>
          <t>6 PINTURA UV</t>
        </is>
      </c>
      <c r="J2174" s="9" t="n">
        <v>30</v>
      </c>
      <c r="K2174" s="14">
        <f>IF($E2174="","",IFERROR(INDEX('01_Cad_Pecas'!$H$2:$H$5000,MATCH($E2174,'01_Cad_Pecas'!$D$2:$D$5000,0)),IFERROR(INDEX('01_Cad_Pecas'!$H$2:$H$5000,MATCH(VALUE($E2174),'01_Cad_Pecas'!$D$2:$D$5000,0)),"")))</f>
        <v/>
      </c>
      <c r="L2174" s="14">
        <f>IF($E2174="","",IFERROR(INDEX('01_Cad_Pecas'!$I$2:$I$5000,MATCH($E2174,'01_Cad_Pecas'!$D$2:$D$5000,0)),IFERROR(INDEX('01_Cad_Pecas'!$I$2:$I$5000,MATCH(VALUE($E2174),'01_Cad_Pecas'!$D$2:$D$5000,0)),"")))</f>
        <v/>
      </c>
      <c r="M2174" s="14">
        <f>IF(OR($J2174="",$L2174=""),"",IF($K2174="",0,$K2174)+$J2174*$L2174)</f>
        <v/>
      </c>
      <c r="N2174" s="14" t="n">
        <v>46212</v>
      </c>
      <c r="O2174" s="14" t="n">
        <v>30</v>
      </c>
      <c r="P2174" s="14" t="n"/>
      <c r="Q2174" s="14" t="n"/>
      <c r="R2174" s="14" t="n"/>
      <c r="S2174" s="14" t="n"/>
      <c r="T2174" s="14">
        <f>IF(OR($J2174="",$O2174=""),"",$O2174/$J2174)</f>
        <v/>
      </c>
      <c r="U2174" s="14" t="inlineStr">
        <is>
          <t>Concluído</t>
        </is>
      </c>
      <c r="V2174" s="14" t="n"/>
      <c r="W2174" s="14" t="n"/>
      <c r="X2174" s="14" t="n"/>
      <c r="Y2174" s="14" t="n"/>
      <c r="Z2174" s="14" t="n"/>
      <c r="AA2174" s="11" t="n"/>
      <c r="AB2174" s="14">
        <f>B2174&amp;"|"&amp;I2174</f>
        <v/>
      </c>
      <c r="AC2174">
        <f>IF($B2174="","","|"&amp;SUBSTITUTE(TRIM(SUBSTITUTE(SUBSTITUTE(SUBSTITUTE(SUBSTITUTE(SUBSTITUTE(SUBSTITUTE(SUBSTITUTE(SUBSTITUTE(SUBSTITUTE(SUBSTITUTE(SUBSTITUTE(SUBSTITUTE(SUBSTITUTE(SUBSTITUTE(TRIM($B2174&amp;""),CHAR(10)," "),CHAR(13)," "),"."," "),";"," "),","," "),"/"," "),"+"," "),"-"," "),"  "," "),"  "," "),"  "," "),"  "," "),"  "," "),"  "," "))," ","|")&amp;"|")</f>
        <v/>
      </c>
      <c r="AD2174">
        <f>TRIM($I2174&amp;"")</f>
        <v/>
      </c>
    </row>
    <row r="2175" ht="24" customHeight="1">
      <c r="A2175" s="9" t="n">
        <v>46210</v>
      </c>
      <c r="B2175" s="14" t="inlineStr">
        <is>
          <t>10210</t>
        </is>
      </c>
      <c r="C2175" s="14" t="n"/>
      <c r="D2175" s="14" t="inlineStr">
        <is>
          <t>6 PINTURA UV</t>
        </is>
      </c>
      <c r="E2175" s="14" t="inlineStr">
        <is>
          <t>200303204</t>
        </is>
      </c>
      <c r="F2175" s="14" t="inlineStr">
        <is>
          <t>TAMPO ENGROSSADO (R100) - 1360X900X40 MDF</t>
        </is>
      </c>
      <c r="G2175" s="14" t="inlineStr">
        <is>
          <t>6 PINTURA UV</t>
        </is>
      </c>
      <c r="H2175" s="14" t="inlineStr">
        <is>
          <t>6 PINTURA UV</t>
        </is>
      </c>
      <c r="I2175" s="9" t="inlineStr">
        <is>
          <t>6 PINTURA UV</t>
        </is>
      </c>
      <c r="J2175" s="9" t="n">
        <v>1</v>
      </c>
      <c r="K2175" s="14">
        <f>IF($E2175="","",IFERROR(INDEX('01_Cad_Pecas'!$H$2:$H$5000,MATCH($E2175,'01_Cad_Pecas'!$D$2:$D$5000,0)),IFERROR(INDEX('01_Cad_Pecas'!$H$2:$H$5000,MATCH(VALUE($E2175),'01_Cad_Pecas'!$D$2:$D$5000,0)),"")))</f>
        <v/>
      </c>
      <c r="L2175" s="14">
        <f>IF($E2175="","",IFERROR(INDEX('01_Cad_Pecas'!$I$2:$I$5000,MATCH($E2175,'01_Cad_Pecas'!$D$2:$D$5000,0)),IFERROR(INDEX('01_Cad_Pecas'!$I$2:$I$5000,MATCH(VALUE($E2175),'01_Cad_Pecas'!$D$2:$D$5000,0)),"")))</f>
        <v/>
      </c>
      <c r="M2175" s="14">
        <f>IF(OR($J2175="",$L2175=""),"",IF($K2175="",0,$K2175)+$J2175*$L2175)</f>
        <v/>
      </c>
      <c r="N2175" s="14" t="n">
        <v>46212</v>
      </c>
      <c r="O2175" s="14" t="n">
        <v>1</v>
      </c>
      <c r="P2175" s="14" t="n"/>
      <c r="Q2175" s="14" t="n"/>
      <c r="R2175" s="14" t="n"/>
      <c r="S2175" s="14" t="n"/>
      <c r="T2175" s="14">
        <f>IF(OR($J2175="",$O2175=""),"",$O2175/$J2175)</f>
        <v/>
      </c>
      <c r="U2175" s="14" t="inlineStr">
        <is>
          <t>Concluído</t>
        </is>
      </c>
      <c r="V2175" s="14" t="n"/>
      <c r="W2175" s="14" t="n"/>
      <c r="X2175" s="14" t="n"/>
      <c r="Y2175" s="14" t="n"/>
      <c r="Z2175" s="14" t="n"/>
      <c r="AA2175" s="11" t="n"/>
      <c r="AB2175" s="14">
        <f>B2175&amp;"|"&amp;I2175</f>
        <v/>
      </c>
      <c r="AC2175">
        <f>IF($B2175="","","|"&amp;SUBSTITUTE(TRIM(SUBSTITUTE(SUBSTITUTE(SUBSTITUTE(SUBSTITUTE(SUBSTITUTE(SUBSTITUTE(SUBSTITUTE(SUBSTITUTE(SUBSTITUTE(SUBSTITUTE(SUBSTITUTE(SUBSTITUTE(SUBSTITUTE(SUBSTITUTE(TRIM($B2175&amp;""),CHAR(10)," "),CHAR(13)," "),"."," "),";"," "),","," "),"/"," "),"+"," "),"-"," "),"  "," "),"  "," "),"  "," "),"  "," "),"  "," "),"  "," "))," ","|")&amp;"|")</f>
        <v/>
      </c>
      <c r="AD2175">
        <f>TRIM($I2175&amp;"")</f>
        <v/>
      </c>
    </row>
    <row r="2176" ht="24" customHeight="1">
      <c r="A2176" s="9" t="n">
        <v>46210</v>
      </c>
      <c r="B2176" s="14" t="inlineStr">
        <is>
          <t>10210</t>
        </is>
      </c>
      <c r="C2176" s="14" t="n"/>
      <c r="D2176" s="14" t="inlineStr">
        <is>
          <t>6 PINTURA UV</t>
        </is>
      </c>
      <c r="E2176" s="14" t="inlineStr">
        <is>
          <t>200303205</t>
        </is>
      </c>
      <c r="F2176" s="14" t="inlineStr">
        <is>
          <t>TAMPO ENGROSSADO R100 C/ VIDRO 1360X900X40 MDF</t>
        </is>
      </c>
      <c r="G2176" s="14" t="inlineStr">
        <is>
          <t>6 PINTURA UV</t>
        </is>
      </c>
      <c r="H2176" s="14" t="inlineStr">
        <is>
          <t>6 PINTURA UV</t>
        </is>
      </c>
      <c r="I2176" s="9" t="inlineStr">
        <is>
          <t>6 PINTURA UV</t>
        </is>
      </c>
      <c r="J2176" s="9" t="n">
        <v>7</v>
      </c>
      <c r="K2176" s="14">
        <f>IF($E2176="","",IFERROR(INDEX('01_Cad_Pecas'!$H$2:$H$5000,MATCH($E2176,'01_Cad_Pecas'!$D$2:$D$5000,0)),IFERROR(INDEX('01_Cad_Pecas'!$H$2:$H$5000,MATCH(VALUE($E2176),'01_Cad_Pecas'!$D$2:$D$5000,0)),"")))</f>
        <v/>
      </c>
      <c r="L2176" s="14">
        <f>IF($E2176="","",IFERROR(INDEX('01_Cad_Pecas'!$I$2:$I$5000,MATCH($E2176,'01_Cad_Pecas'!$D$2:$D$5000,0)),IFERROR(INDEX('01_Cad_Pecas'!$I$2:$I$5000,MATCH(VALUE($E2176),'01_Cad_Pecas'!$D$2:$D$5000,0)),"")))</f>
        <v/>
      </c>
      <c r="M2176" s="14">
        <f>IF(OR($J2176="",$L2176=""),"",IF($K2176="",0,$K2176)+$J2176*$L2176)</f>
        <v/>
      </c>
      <c r="N2176" s="14" t="n">
        <v>46212</v>
      </c>
      <c r="O2176" s="14" t="n">
        <v>7</v>
      </c>
      <c r="P2176" s="14" t="n"/>
      <c r="Q2176" s="14" t="n"/>
      <c r="R2176" s="14" t="n"/>
      <c r="S2176" s="14" t="n"/>
      <c r="T2176" s="14">
        <f>IF(OR($J2176="",$O2176=""),"",$O2176/$J2176)</f>
        <v/>
      </c>
      <c r="U2176" s="14" t="inlineStr">
        <is>
          <t>Concluído</t>
        </is>
      </c>
      <c r="V2176" s="14" t="n"/>
      <c r="W2176" s="14" t="n"/>
      <c r="X2176" s="14" t="n"/>
      <c r="Y2176" s="14" t="n"/>
      <c r="Z2176" s="14" t="n"/>
      <c r="AA2176" s="11" t="n"/>
      <c r="AB2176" s="14">
        <f>B2176&amp;"|"&amp;I2176</f>
        <v/>
      </c>
      <c r="AC2176">
        <f>IF($B2176="","","|"&amp;SUBSTITUTE(TRIM(SUBSTITUTE(SUBSTITUTE(SUBSTITUTE(SUBSTITUTE(SUBSTITUTE(SUBSTITUTE(SUBSTITUTE(SUBSTITUTE(SUBSTITUTE(SUBSTITUTE(SUBSTITUTE(SUBSTITUTE(SUBSTITUTE(SUBSTITUTE(TRIM($B2176&amp;""),CHAR(10)," "),CHAR(13)," "),"."," "),";"," "),","," "),"/"," "),"+"," "),"-"," "),"  "," "),"  "," "),"  "," "),"  "," "),"  "," "),"  "," "))," ","|")&amp;"|")</f>
        <v/>
      </c>
      <c r="AD2176">
        <f>TRIM($I2176&amp;"")</f>
        <v/>
      </c>
    </row>
    <row r="2177" ht="24" customHeight="1">
      <c r="A2177" s="9" t="n">
        <v>46210</v>
      </c>
      <c r="B2177" s="14" t="inlineStr">
        <is>
          <t>10210</t>
        </is>
      </c>
      <c r="C2177" s="14" t="n"/>
      <c r="D2177" s="14" t="inlineStr">
        <is>
          <t>6 PINTURA UV</t>
        </is>
      </c>
      <c r="E2177" s="14" t="inlineStr">
        <is>
          <t>200306101</t>
        </is>
      </c>
      <c r="F2177" s="14" t="inlineStr">
        <is>
          <t>PE 790(800)X100X50 MDP - MESA GENOVA</t>
        </is>
      </c>
      <c r="G2177" s="14" t="inlineStr">
        <is>
          <t>6 PINTURA UV</t>
        </is>
      </c>
      <c r="H2177" s="14" t="inlineStr">
        <is>
          <t>6 PINTURA UV</t>
        </is>
      </c>
      <c r="I2177" s="9" t="inlineStr">
        <is>
          <t>6 PINTURA UV</t>
        </is>
      </c>
      <c r="J2177" s="9" t="n">
        <v>44</v>
      </c>
      <c r="K2177" s="14">
        <f>IF($E2177="","",IFERROR(INDEX('01_Cad_Pecas'!$H$2:$H$5000,MATCH($E2177,'01_Cad_Pecas'!$D$2:$D$5000,0)),IFERROR(INDEX('01_Cad_Pecas'!$H$2:$H$5000,MATCH(VALUE($E2177),'01_Cad_Pecas'!$D$2:$D$5000,0)),"")))</f>
        <v/>
      </c>
      <c r="L2177" s="14">
        <f>IF($E2177="","",IFERROR(INDEX('01_Cad_Pecas'!$I$2:$I$5000,MATCH($E2177,'01_Cad_Pecas'!$D$2:$D$5000,0)),IFERROR(INDEX('01_Cad_Pecas'!$I$2:$I$5000,MATCH(VALUE($E2177),'01_Cad_Pecas'!$D$2:$D$5000,0)),"")))</f>
        <v/>
      </c>
      <c r="M2177" s="14">
        <f>IF(OR($J2177="",$L2177=""),"",IF($K2177="",0,$K2177)+$J2177*$L2177)</f>
        <v/>
      </c>
      <c r="N2177" s="14" t="n">
        <v>46212</v>
      </c>
      <c r="O2177" s="14" t="n">
        <v>44</v>
      </c>
      <c r="P2177" s="14" t="n"/>
      <c r="Q2177" s="14" t="n"/>
      <c r="R2177" s="14" t="n"/>
      <c r="S2177" s="14" t="n"/>
      <c r="T2177" s="14">
        <f>IF(OR($J2177="",$O2177=""),"",$O2177/$J2177)</f>
        <v/>
      </c>
      <c r="U2177" s="14" t="inlineStr">
        <is>
          <t>Concluído</t>
        </is>
      </c>
      <c r="V2177" s="14" t="n"/>
      <c r="W2177" s="14" t="n"/>
      <c r="X2177" s="14" t="n"/>
      <c r="Y2177" s="14" t="n"/>
      <c r="Z2177" s="14" t="n"/>
      <c r="AA2177" s="11" t="n"/>
      <c r="AB2177" s="14">
        <f>B2177&amp;"|"&amp;I2177</f>
        <v/>
      </c>
      <c r="AC2177">
        <f>IF($B2177="","","|"&amp;SUBSTITUTE(TRIM(SUBSTITUTE(SUBSTITUTE(SUBSTITUTE(SUBSTITUTE(SUBSTITUTE(SUBSTITUTE(SUBSTITUTE(SUBSTITUTE(SUBSTITUTE(SUBSTITUTE(SUBSTITUTE(SUBSTITUTE(SUBSTITUTE(SUBSTITUTE(TRIM($B2177&amp;""),CHAR(10)," "),CHAR(13)," "),"."," "),";"," "),","," "),"/"," "),"+"," "),"-"," "),"  "," "),"  "," "),"  "," "),"  "," "),"  "," "),"  "," "))," ","|")&amp;"|")</f>
        <v/>
      </c>
      <c r="AD2177">
        <f>TRIM($I2177&amp;"")</f>
        <v/>
      </c>
    </row>
    <row r="2178" ht="24" customHeight="1">
      <c r="A2178" s="9" t="n">
        <v>46210</v>
      </c>
      <c r="B2178" s="14" t="inlineStr">
        <is>
          <t>10210</t>
        </is>
      </c>
      <c r="C2178" s="14" t="n"/>
      <c r="D2178" s="14" t="inlineStr">
        <is>
          <t>6 PINTURA UV</t>
        </is>
      </c>
      <c r="E2178" s="14" t="inlineStr">
        <is>
          <t>200306102</t>
        </is>
      </c>
      <c r="F2178" s="14" t="inlineStr">
        <is>
          <t>BASE DOS PES 634(653)X95X50 MDP - MESA GENOVA</t>
        </is>
      </c>
      <c r="G2178" s="14" t="inlineStr">
        <is>
          <t>6 PINTURA UV</t>
        </is>
      </c>
      <c r="H2178" s="14" t="inlineStr">
        <is>
          <t>6 PINTURA UV</t>
        </is>
      </c>
      <c r="I2178" s="9" t="inlineStr">
        <is>
          <t>6 PINTURA UV</t>
        </is>
      </c>
      <c r="J2178" s="9" t="n">
        <v>22</v>
      </c>
      <c r="K2178" s="14">
        <f>IF($E2178="","",IFERROR(INDEX('01_Cad_Pecas'!$H$2:$H$5000,MATCH($E2178,'01_Cad_Pecas'!$D$2:$D$5000,0)),IFERROR(INDEX('01_Cad_Pecas'!$H$2:$H$5000,MATCH(VALUE($E2178),'01_Cad_Pecas'!$D$2:$D$5000,0)),"")))</f>
        <v/>
      </c>
      <c r="L2178" s="14">
        <f>IF($E2178="","",IFERROR(INDEX('01_Cad_Pecas'!$I$2:$I$5000,MATCH($E2178,'01_Cad_Pecas'!$D$2:$D$5000,0)),IFERROR(INDEX('01_Cad_Pecas'!$I$2:$I$5000,MATCH(VALUE($E2178),'01_Cad_Pecas'!$D$2:$D$5000,0)),"")))</f>
        <v/>
      </c>
      <c r="M2178" s="14">
        <f>IF(OR($J2178="",$L2178=""),"",IF($K2178="",0,$K2178)+$J2178*$L2178)</f>
        <v/>
      </c>
      <c r="N2178" s="14" t="n">
        <v>46212</v>
      </c>
      <c r="O2178" s="14" t="n">
        <v>22</v>
      </c>
      <c r="P2178" s="14" t="n"/>
      <c r="Q2178" s="14" t="n"/>
      <c r="R2178" s="14" t="n"/>
      <c r="S2178" s="14" t="n"/>
      <c r="T2178" s="14">
        <f>IF(OR($J2178="",$O2178=""),"",$O2178/$J2178)</f>
        <v/>
      </c>
      <c r="U2178" s="14" t="inlineStr">
        <is>
          <t>Concluído</t>
        </is>
      </c>
      <c r="V2178" s="14" t="n"/>
      <c r="W2178" s="14" t="n"/>
      <c r="X2178" s="14" t="n"/>
      <c r="Y2178" s="14" t="n"/>
      <c r="Z2178" s="14" t="n"/>
      <c r="AA2178" s="11" t="n"/>
      <c r="AB2178" s="14">
        <f>B2178&amp;"|"&amp;I2178</f>
        <v/>
      </c>
      <c r="AC2178">
        <f>IF($B2178="","","|"&amp;SUBSTITUTE(TRIM(SUBSTITUTE(SUBSTITUTE(SUBSTITUTE(SUBSTITUTE(SUBSTITUTE(SUBSTITUTE(SUBSTITUTE(SUBSTITUTE(SUBSTITUTE(SUBSTITUTE(SUBSTITUTE(SUBSTITUTE(SUBSTITUTE(SUBSTITUTE(TRIM($B2178&amp;""),CHAR(10)," "),CHAR(13)," "),"."," "),";"," "),","," "),"/"," "),"+"," "),"-"," "),"  "," "),"  "," "),"  "," "),"  "," "),"  "," "),"  "," "))," ","|")&amp;"|")</f>
        <v/>
      </c>
      <c r="AD2178">
        <f>TRIM($I2178&amp;"")</f>
        <v/>
      </c>
    </row>
    <row r="2179" ht="24" customHeight="1">
      <c r="A2179" s="9" t="n">
        <v>46210</v>
      </c>
      <c r="B2179" s="14" t="inlineStr">
        <is>
          <t>10210</t>
        </is>
      </c>
      <c r="C2179" s="14" t="n"/>
      <c r="D2179" s="14" t="inlineStr">
        <is>
          <t>6 PINTURA UV</t>
        </is>
      </c>
      <c r="E2179" s="14" t="inlineStr">
        <is>
          <t>200306103</t>
        </is>
      </c>
      <c r="F2179" s="14" t="inlineStr">
        <is>
          <t>TRAVESSA MENOR 393X120X18 MDF - MESA GENOVA</t>
        </is>
      </c>
      <c r="G2179" s="14" t="inlineStr">
        <is>
          <t>6 PINTURA UV</t>
        </is>
      </c>
      <c r="H2179" s="14" t="inlineStr">
        <is>
          <t>6 PINTURA UV</t>
        </is>
      </c>
      <c r="I2179" s="9" t="inlineStr">
        <is>
          <t>6 PINTURA UV</t>
        </is>
      </c>
      <c r="J2179" s="9" t="n">
        <v>22</v>
      </c>
      <c r="K2179" s="14">
        <f>IF($E2179="","",IFERROR(INDEX('01_Cad_Pecas'!$H$2:$H$5000,MATCH($E2179,'01_Cad_Pecas'!$D$2:$D$5000,0)),IFERROR(INDEX('01_Cad_Pecas'!$H$2:$H$5000,MATCH(VALUE($E2179),'01_Cad_Pecas'!$D$2:$D$5000,0)),"")))</f>
        <v/>
      </c>
      <c r="L2179" s="14">
        <f>IF($E2179="","",IFERROR(INDEX('01_Cad_Pecas'!$I$2:$I$5000,MATCH($E2179,'01_Cad_Pecas'!$D$2:$D$5000,0)),IFERROR(INDEX('01_Cad_Pecas'!$I$2:$I$5000,MATCH(VALUE($E2179),'01_Cad_Pecas'!$D$2:$D$5000,0)),"")))</f>
        <v/>
      </c>
      <c r="M2179" s="14">
        <f>IF(OR($J2179="",$L2179=""),"",IF($K2179="",0,$K2179)+$J2179*$L2179)</f>
        <v/>
      </c>
      <c r="N2179" s="14" t="n">
        <v>46212</v>
      </c>
      <c r="O2179" s="14" t="n">
        <v>22</v>
      </c>
      <c r="P2179" s="14" t="n"/>
      <c r="Q2179" s="14" t="n"/>
      <c r="R2179" s="14" t="n"/>
      <c r="S2179" s="14" t="n"/>
      <c r="T2179" s="14">
        <f>IF(OR($J2179="",$O2179=""),"",$O2179/$J2179)</f>
        <v/>
      </c>
      <c r="U2179" s="14" t="inlineStr">
        <is>
          <t>Concluído</t>
        </is>
      </c>
      <c r="V2179" s="14" t="n"/>
      <c r="W2179" s="14" t="n"/>
      <c r="X2179" s="14" t="n"/>
      <c r="Y2179" s="14" t="n"/>
      <c r="Z2179" s="14" t="n"/>
      <c r="AA2179" s="11" t="n"/>
      <c r="AB2179" s="14">
        <f>B2179&amp;"|"&amp;I2179</f>
        <v/>
      </c>
      <c r="AC2179">
        <f>IF($B2179="","","|"&amp;SUBSTITUTE(TRIM(SUBSTITUTE(SUBSTITUTE(SUBSTITUTE(SUBSTITUTE(SUBSTITUTE(SUBSTITUTE(SUBSTITUTE(SUBSTITUTE(SUBSTITUTE(SUBSTITUTE(SUBSTITUTE(SUBSTITUTE(SUBSTITUTE(SUBSTITUTE(TRIM($B2179&amp;""),CHAR(10)," "),CHAR(13)," "),"."," "),";"," "),","," "),"/"," "),"+"," "),"-"," "),"  "," "),"  "," "),"  "," "),"  "," "),"  "," "),"  "," "))," ","|")&amp;"|")</f>
        <v/>
      </c>
      <c r="AD2179">
        <f>TRIM($I2179&amp;"")</f>
        <v/>
      </c>
    </row>
    <row r="2180" ht="24" customHeight="1">
      <c r="A2180" s="9" t="n">
        <v>46210</v>
      </c>
      <c r="B2180" s="14" t="inlineStr">
        <is>
          <t>10210</t>
        </is>
      </c>
      <c r="C2180" s="14" t="n"/>
      <c r="D2180" s="14" t="inlineStr">
        <is>
          <t>6 PINTURA UV</t>
        </is>
      </c>
      <c r="E2180" s="14" t="inlineStr">
        <is>
          <t>200306104</t>
        </is>
      </c>
      <c r="F2180" s="14" t="inlineStr">
        <is>
          <t>TRAVESSA MAIOR 1000X120X18 MDF - MESA GENOVA</t>
        </is>
      </c>
      <c r="G2180" s="14" t="inlineStr">
        <is>
          <t>6 PINTURA UV</t>
        </is>
      </c>
      <c r="H2180" s="14" t="inlineStr">
        <is>
          <t>6 PINTURA UV</t>
        </is>
      </c>
      <c r="I2180" s="9" t="inlineStr">
        <is>
          <t>6 PINTURA UV</t>
        </is>
      </c>
      <c r="J2180" s="9" t="n">
        <v>16</v>
      </c>
      <c r="K2180" s="14">
        <f>IF($E2180="","",IFERROR(INDEX('01_Cad_Pecas'!$H$2:$H$5000,MATCH($E2180,'01_Cad_Pecas'!$D$2:$D$5000,0)),IFERROR(INDEX('01_Cad_Pecas'!$H$2:$H$5000,MATCH(VALUE($E2180),'01_Cad_Pecas'!$D$2:$D$5000,0)),"")))</f>
        <v/>
      </c>
      <c r="L2180" s="14">
        <f>IF($E2180="","",IFERROR(INDEX('01_Cad_Pecas'!$I$2:$I$5000,MATCH($E2180,'01_Cad_Pecas'!$D$2:$D$5000,0)),IFERROR(INDEX('01_Cad_Pecas'!$I$2:$I$5000,MATCH(VALUE($E2180),'01_Cad_Pecas'!$D$2:$D$5000,0)),"")))</f>
        <v/>
      </c>
      <c r="M2180" s="14">
        <f>IF(OR($J2180="",$L2180=""),"",IF($K2180="",0,$K2180)+$J2180*$L2180)</f>
        <v/>
      </c>
      <c r="N2180" s="14" t="n">
        <v>46212</v>
      </c>
      <c r="O2180" s="14" t="n">
        <v>16</v>
      </c>
      <c r="P2180" s="14" t="n"/>
      <c r="Q2180" s="14" t="n"/>
      <c r="R2180" s="14" t="n"/>
      <c r="S2180" s="14" t="n"/>
      <c r="T2180" s="14">
        <f>IF(OR($J2180="",$O2180=""),"",$O2180/$J2180)</f>
        <v/>
      </c>
      <c r="U2180" s="14" t="inlineStr">
        <is>
          <t>Concluído</t>
        </is>
      </c>
      <c r="V2180" s="14" t="n"/>
      <c r="W2180" s="14" t="n"/>
      <c r="X2180" s="14" t="n"/>
      <c r="Y2180" s="14" t="n"/>
      <c r="Z2180" s="14" t="n"/>
      <c r="AA2180" s="11" t="n"/>
      <c r="AB2180" s="14">
        <f>B2180&amp;"|"&amp;I2180</f>
        <v/>
      </c>
      <c r="AC2180">
        <f>IF($B2180="","","|"&amp;SUBSTITUTE(TRIM(SUBSTITUTE(SUBSTITUTE(SUBSTITUTE(SUBSTITUTE(SUBSTITUTE(SUBSTITUTE(SUBSTITUTE(SUBSTITUTE(SUBSTITUTE(SUBSTITUTE(SUBSTITUTE(SUBSTITUTE(SUBSTITUTE(SUBSTITUTE(TRIM($B2180&amp;""),CHAR(10)," "),CHAR(13)," "),"."," "),";"," "),","," "),"/"," "),"+"," "),"-"," "),"  "," "),"  "," "),"  "," "),"  "," "),"  "," "),"  "," "))," ","|")&amp;"|")</f>
        <v/>
      </c>
      <c r="AD2180">
        <f>TRIM($I2180&amp;"")</f>
        <v/>
      </c>
    </row>
    <row r="2181" ht="24" customHeight="1">
      <c r="A2181" s="9" t="n">
        <v>46210</v>
      </c>
      <c r="B2181" s="14" t="inlineStr">
        <is>
          <t>10210</t>
        </is>
      </c>
      <c r="C2181" s="14" t="n"/>
      <c r="D2181" s="14" t="inlineStr">
        <is>
          <t>6 PINTURA UV</t>
        </is>
      </c>
      <c r="E2181" s="14" t="inlineStr">
        <is>
          <t>200306204</t>
        </is>
      </c>
      <c r="F2181" s="14" t="inlineStr">
        <is>
          <t>TAMPO MONTADO 1600X900X45 MDF-TAMPO C/ENGROS R100</t>
        </is>
      </c>
      <c r="G2181" s="14" t="inlineStr">
        <is>
          <t>6 PINTURA UV</t>
        </is>
      </c>
      <c r="H2181" s="14" t="inlineStr">
        <is>
          <t>6 PINTURA UV</t>
        </is>
      </c>
      <c r="I2181" s="9" t="inlineStr">
        <is>
          <t>6 PINTURA UV</t>
        </is>
      </c>
      <c r="J2181" s="9" t="n">
        <v>1</v>
      </c>
      <c r="K2181" s="14">
        <f>IF($E2181="","",IFERROR(INDEX('01_Cad_Pecas'!$H$2:$H$5000,MATCH($E2181,'01_Cad_Pecas'!$D$2:$D$5000,0)),IFERROR(INDEX('01_Cad_Pecas'!$H$2:$H$5000,MATCH(VALUE($E2181),'01_Cad_Pecas'!$D$2:$D$5000,0)),"")))</f>
        <v/>
      </c>
      <c r="L2181" s="14">
        <f>IF($E2181="","",IFERROR(INDEX('01_Cad_Pecas'!$I$2:$I$5000,MATCH($E2181,'01_Cad_Pecas'!$D$2:$D$5000,0)),IFERROR(INDEX('01_Cad_Pecas'!$I$2:$I$5000,MATCH(VALUE($E2181),'01_Cad_Pecas'!$D$2:$D$5000,0)),"")))</f>
        <v/>
      </c>
      <c r="M2181" s="14">
        <f>IF(OR($J2181="",$L2181=""),"",IF($K2181="",0,$K2181)+$J2181*$L2181)</f>
        <v/>
      </c>
      <c r="N2181" s="14" t="n">
        <v>46212</v>
      </c>
      <c r="O2181" s="14" t="n">
        <v>1</v>
      </c>
      <c r="P2181" s="14" t="n"/>
      <c r="Q2181" s="14" t="n"/>
      <c r="R2181" s="14" t="n"/>
      <c r="S2181" s="14" t="n"/>
      <c r="T2181" s="14">
        <f>IF(OR($J2181="",$O2181=""),"",$O2181/$J2181)</f>
        <v/>
      </c>
      <c r="U2181" s="14" t="inlineStr">
        <is>
          <t>Concluído</t>
        </is>
      </c>
      <c r="V2181" s="14" t="n"/>
      <c r="W2181" s="14" t="n"/>
      <c r="X2181" s="14" t="n"/>
      <c r="Y2181" s="14" t="n"/>
      <c r="Z2181" s="14" t="n"/>
      <c r="AA2181" s="11" t="n"/>
      <c r="AB2181" s="14">
        <f>B2181&amp;"|"&amp;I2181</f>
        <v/>
      </c>
      <c r="AC2181">
        <f>IF($B2181="","","|"&amp;SUBSTITUTE(TRIM(SUBSTITUTE(SUBSTITUTE(SUBSTITUTE(SUBSTITUTE(SUBSTITUTE(SUBSTITUTE(SUBSTITUTE(SUBSTITUTE(SUBSTITUTE(SUBSTITUTE(SUBSTITUTE(SUBSTITUTE(SUBSTITUTE(SUBSTITUTE(TRIM($B2181&amp;""),CHAR(10)," "),CHAR(13)," "),"."," "),";"," "),","," "),"/"," "),"+"," "),"-"," "),"  "," "),"  "," "),"  "," "),"  "," "),"  "," "),"  "," "))," ","|")&amp;"|")</f>
        <v/>
      </c>
      <c r="AD2181">
        <f>TRIM($I2181&amp;"")</f>
        <v/>
      </c>
    </row>
    <row r="2182" ht="24" customHeight="1">
      <c r="A2182" s="9" t="n">
        <v>46210</v>
      </c>
      <c r="B2182" s="14" t="inlineStr">
        <is>
          <t>10210</t>
        </is>
      </c>
      <c r="C2182" s="14" t="n"/>
      <c r="D2182" s="14" t="inlineStr">
        <is>
          <t>6 PINTURA UV</t>
        </is>
      </c>
      <c r="E2182" s="14" t="inlineStr">
        <is>
          <t>200306205</t>
        </is>
      </c>
      <c r="F2182" s="14" t="inlineStr">
        <is>
          <t>TAMPO MTD 1600X900X45 MDF-TAMPO C/ENGROS R100 C/VD</t>
        </is>
      </c>
      <c r="G2182" s="14" t="inlineStr">
        <is>
          <t>6 PINTURA UV</t>
        </is>
      </c>
      <c r="H2182" s="14" t="inlineStr">
        <is>
          <t>6 PINTURA UV</t>
        </is>
      </c>
      <c r="I2182" s="9" t="inlineStr">
        <is>
          <t>6 PINTURA UV</t>
        </is>
      </c>
      <c r="J2182" s="9" t="n">
        <v>1</v>
      </c>
      <c r="K2182" s="14">
        <f>IF($E2182="","",IFERROR(INDEX('01_Cad_Pecas'!$H$2:$H$5000,MATCH($E2182,'01_Cad_Pecas'!$D$2:$D$5000,0)),IFERROR(INDEX('01_Cad_Pecas'!$H$2:$H$5000,MATCH(VALUE($E2182),'01_Cad_Pecas'!$D$2:$D$5000,0)),"")))</f>
        <v/>
      </c>
      <c r="L2182" s="14">
        <f>IF($E2182="","",IFERROR(INDEX('01_Cad_Pecas'!$I$2:$I$5000,MATCH($E2182,'01_Cad_Pecas'!$D$2:$D$5000,0)),IFERROR(INDEX('01_Cad_Pecas'!$I$2:$I$5000,MATCH(VALUE($E2182),'01_Cad_Pecas'!$D$2:$D$5000,0)),"")))</f>
        <v/>
      </c>
      <c r="M2182" s="14">
        <f>IF(OR($J2182="",$L2182=""),"",IF($K2182="",0,$K2182)+$J2182*$L2182)</f>
        <v/>
      </c>
      <c r="N2182" s="14" t="n">
        <v>46212</v>
      </c>
      <c r="O2182" s="14" t="n">
        <v>1</v>
      </c>
      <c r="P2182" s="14" t="n"/>
      <c r="Q2182" s="14" t="n"/>
      <c r="R2182" s="14" t="n"/>
      <c r="S2182" s="14" t="n"/>
      <c r="T2182" s="14">
        <f>IF(OR($J2182="",$O2182=""),"",$O2182/$J2182)</f>
        <v/>
      </c>
      <c r="U2182" s="14" t="inlineStr">
        <is>
          <t>Concluído</t>
        </is>
      </c>
      <c r="V2182" s="14" t="n"/>
      <c r="W2182" s="14" t="n"/>
      <c r="X2182" s="14" t="n"/>
      <c r="Y2182" s="14" t="n"/>
      <c r="Z2182" s="14" t="n"/>
      <c r="AA2182" s="11" t="n"/>
      <c r="AB2182" s="14">
        <f>B2182&amp;"|"&amp;I2182</f>
        <v/>
      </c>
      <c r="AC2182">
        <f>IF($B2182="","","|"&amp;SUBSTITUTE(TRIM(SUBSTITUTE(SUBSTITUTE(SUBSTITUTE(SUBSTITUTE(SUBSTITUTE(SUBSTITUTE(SUBSTITUTE(SUBSTITUTE(SUBSTITUTE(SUBSTITUTE(SUBSTITUTE(SUBSTITUTE(SUBSTITUTE(SUBSTITUTE(TRIM($B2182&amp;""),CHAR(10)," "),CHAR(13)," "),"."," "),";"," "),","," "),"/"," "),"+"," "),"-"," "),"  "," "),"  "," "),"  "," "),"  "," "),"  "," "),"  "," "))," ","|")&amp;"|")</f>
        <v/>
      </c>
      <c r="AD2182">
        <f>TRIM($I2182&amp;"")</f>
        <v/>
      </c>
    </row>
    <row r="2183" ht="24" customHeight="1">
      <c r="A2183" s="9" t="n">
        <v>46210</v>
      </c>
      <c r="B2183" s="14" t="inlineStr">
        <is>
          <t>10210</t>
        </is>
      </c>
      <c r="C2183" s="14" t="n"/>
      <c r="D2183" s="14" t="inlineStr">
        <is>
          <t>6 PINTURA UV</t>
        </is>
      </c>
      <c r="E2183" s="14" t="inlineStr">
        <is>
          <t>200308101</t>
        </is>
      </c>
      <c r="F2183" s="14" t="inlineStr">
        <is>
          <t>TRAVESSA 1200X120X18 MDF - MESA GENOVA 1,80</t>
        </is>
      </c>
      <c r="G2183" s="14" t="inlineStr">
        <is>
          <t>6 PINTURA UV</t>
        </is>
      </c>
      <c r="H2183" s="14" t="inlineStr">
        <is>
          <t>6 PINTURA UV</t>
        </is>
      </c>
      <c r="I2183" s="9" t="inlineStr">
        <is>
          <t>6 PINTURA UV</t>
        </is>
      </c>
      <c r="J2183" s="9" t="n">
        <v>4</v>
      </c>
      <c r="K2183" s="14">
        <f>IF($E2183="","",IFERROR(INDEX('01_Cad_Pecas'!$H$2:$H$5000,MATCH($E2183,'01_Cad_Pecas'!$D$2:$D$5000,0)),IFERROR(INDEX('01_Cad_Pecas'!$H$2:$H$5000,MATCH(VALUE($E2183),'01_Cad_Pecas'!$D$2:$D$5000,0)),"")))</f>
        <v/>
      </c>
      <c r="L2183" s="14">
        <f>IF($E2183="","",IFERROR(INDEX('01_Cad_Pecas'!$I$2:$I$5000,MATCH($E2183,'01_Cad_Pecas'!$D$2:$D$5000,0)),IFERROR(INDEX('01_Cad_Pecas'!$I$2:$I$5000,MATCH(VALUE($E2183),'01_Cad_Pecas'!$D$2:$D$5000,0)),"")))</f>
        <v/>
      </c>
      <c r="M2183" s="14">
        <f>IF(OR($J2183="",$L2183=""),"",IF($K2183="",0,$K2183)+$J2183*$L2183)</f>
        <v/>
      </c>
      <c r="N2183" s="14" t="n">
        <v>46212</v>
      </c>
      <c r="O2183" s="14" t="n">
        <v>4</v>
      </c>
      <c r="P2183" s="14" t="n"/>
      <c r="Q2183" s="14" t="n"/>
      <c r="R2183" s="14" t="n"/>
      <c r="S2183" s="14" t="n"/>
      <c r="T2183" s="14">
        <f>IF(OR($J2183="",$O2183=""),"",$O2183/$J2183)</f>
        <v/>
      </c>
      <c r="U2183" s="14" t="inlineStr">
        <is>
          <t>Concluído</t>
        </is>
      </c>
      <c r="V2183" s="14" t="n"/>
      <c r="W2183" s="14" t="n"/>
      <c r="X2183" s="14" t="n"/>
      <c r="Y2183" s="14" t="n"/>
      <c r="Z2183" s="14" t="n"/>
      <c r="AA2183" s="11" t="n"/>
      <c r="AB2183" s="14">
        <f>B2183&amp;"|"&amp;I2183</f>
        <v/>
      </c>
      <c r="AC2183">
        <f>IF($B2183="","","|"&amp;SUBSTITUTE(TRIM(SUBSTITUTE(SUBSTITUTE(SUBSTITUTE(SUBSTITUTE(SUBSTITUTE(SUBSTITUTE(SUBSTITUTE(SUBSTITUTE(SUBSTITUTE(SUBSTITUTE(SUBSTITUTE(SUBSTITUTE(SUBSTITUTE(SUBSTITUTE(TRIM($B2183&amp;""),CHAR(10)," "),CHAR(13)," "),"."," "),";"," "),","," "),"/"," "),"+"," "),"-"," "),"  "," "),"  "," "),"  "," "),"  "," "),"  "," "),"  "," "))," ","|")&amp;"|")</f>
        <v/>
      </c>
      <c r="AD2183">
        <f>TRIM($I2183&amp;"")</f>
        <v/>
      </c>
    </row>
    <row r="2184" ht="24" customHeight="1">
      <c r="A2184" s="9" t="n">
        <v>46210</v>
      </c>
      <c r="B2184" s="14" t="inlineStr">
        <is>
          <t>10210</t>
        </is>
      </c>
      <c r="C2184" s="14" t="n"/>
      <c r="D2184" s="14" t="inlineStr">
        <is>
          <t>6 PINTURA UV</t>
        </is>
      </c>
      <c r="E2184" s="14" t="inlineStr">
        <is>
          <t>200308204</t>
        </is>
      </c>
      <c r="F2184" s="14" t="inlineStr">
        <is>
          <t>TAMPO MONTADO 1800X900X45 MDF-TAMPO C/ENGROS R100</t>
        </is>
      </c>
      <c r="G2184" s="14" t="inlineStr">
        <is>
          <t>6 PINTURA UV</t>
        </is>
      </c>
      <c r="H2184" s="14" t="inlineStr">
        <is>
          <t>6 PINTURA UV</t>
        </is>
      </c>
      <c r="I2184" s="9" t="inlineStr">
        <is>
          <t>6 PINTURA UV</t>
        </is>
      </c>
      <c r="J2184" s="9" t="n">
        <v>1</v>
      </c>
      <c r="K2184" s="14">
        <f>IF($E2184="","",IFERROR(INDEX('01_Cad_Pecas'!$H$2:$H$5000,MATCH($E2184,'01_Cad_Pecas'!$D$2:$D$5000,0)),IFERROR(INDEX('01_Cad_Pecas'!$H$2:$H$5000,MATCH(VALUE($E2184),'01_Cad_Pecas'!$D$2:$D$5000,0)),"")))</f>
        <v/>
      </c>
      <c r="L2184" s="14">
        <f>IF($E2184="","",IFERROR(INDEX('01_Cad_Pecas'!$I$2:$I$5000,MATCH($E2184,'01_Cad_Pecas'!$D$2:$D$5000,0)),IFERROR(INDEX('01_Cad_Pecas'!$I$2:$I$5000,MATCH(VALUE($E2184),'01_Cad_Pecas'!$D$2:$D$5000,0)),"")))</f>
        <v/>
      </c>
      <c r="M2184" s="14">
        <f>IF(OR($J2184="",$L2184=""),"",IF($K2184="",0,$K2184)+$J2184*$L2184)</f>
        <v/>
      </c>
      <c r="N2184" s="14" t="n">
        <v>46212</v>
      </c>
      <c r="O2184" s="14" t="n">
        <v>1</v>
      </c>
      <c r="P2184" s="14" t="n"/>
      <c r="Q2184" s="14" t="n"/>
      <c r="R2184" s="14" t="n"/>
      <c r="S2184" s="14" t="n"/>
      <c r="T2184" s="14">
        <f>IF(OR($J2184="",$O2184=""),"",$O2184/$J2184)</f>
        <v/>
      </c>
      <c r="U2184" s="14" t="inlineStr">
        <is>
          <t>Concluído</t>
        </is>
      </c>
      <c r="V2184" s="14" t="n"/>
      <c r="W2184" s="14" t="n"/>
      <c r="X2184" s="14" t="n"/>
      <c r="Y2184" s="14" t="n"/>
      <c r="Z2184" s="14" t="n"/>
      <c r="AA2184" s="11" t="n"/>
      <c r="AB2184" s="14">
        <f>B2184&amp;"|"&amp;I2184</f>
        <v/>
      </c>
      <c r="AC2184">
        <f>IF($B2184="","","|"&amp;SUBSTITUTE(TRIM(SUBSTITUTE(SUBSTITUTE(SUBSTITUTE(SUBSTITUTE(SUBSTITUTE(SUBSTITUTE(SUBSTITUTE(SUBSTITUTE(SUBSTITUTE(SUBSTITUTE(SUBSTITUTE(SUBSTITUTE(SUBSTITUTE(SUBSTITUTE(TRIM($B2184&amp;""),CHAR(10)," "),CHAR(13)," "),"."," "),";"," "),","," "),"/"," "),"+"," "),"-"," "),"  "," "),"  "," "),"  "," "),"  "," "),"  "," "),"  "," "))," ","|")&amp;"|")</f>
        <v/>
      </c>
      <c r="AD2184">
        <f>TRIM($I2184&amp;"")</f>
        <v/>
      </c>
    </row>
    <row r="2185" ht="24" customHeight="1">
      <c r="A2185" s="9" t="n">
        <v>46210</v>
      </c>
      <c r="B2185" s="14" t="inlineStr">
        <is>
          <t>10210</t>
        </is>
      </c>
      <c r="C2185" s="14" t="n"/>
      <c r="D2185" s="14" t="inlineStr">
        <is>
          <t>6 PINTURA UV</t>
        </is>
      </c>
      <c r="E2185" s="14" t="inlineStr">
        <is>
          <t>200308205</t>
        </is>
      </c>
      <c r="F2185" s="14" t="inlineStr">
        <is>
          <t>TAMPO MTD 1800X900X45 MDF-TAMPO C/ENGROS R100 C/VD</t>
        </is>
      </c>
      <c r="G2185" s="14" t="inlineStr">
        <is>
          <t>6 PINTURA UV</t>
        </is>
      </c>
      <c r="H2185" s="14" t="inlineStr">
        <is>
          <t>6 PINTURA UV</t>
        </is>
      </c>
      <c r="I2185" s="9" t="inlineStr">
        <is>
          <t>6 PINTURA UV</t>
        </is>
      </c>
      <c r="J2185" s="9" t="n">
        <v>1</v>
      </c>
      <c r="K2185" s="14">
        <f>IF($E2185="","",IFERROR(INDEX('01_Cad_Pecas'!$H$2:$H$5000,MATCH($E2185,'01_Cad_Pecas'!$D$2:$D$5000,0)),IFERROR(INDEX('01_Cad_Pecas'!$H$2:$H$5000,MATCH(VALUE($E2185),'01_Cad_Pecas'!$D$2:$D$5000,0)),"")))</f>
        <v/>
      </c>
      <c r="L2185" s="14">
        <f>IF($E2185="","",IFERROR(INDEX('01_Cad_Pecas'!$I$2:$I$5000,MATCH($E2185,'01_Cad_Pecas'!$D$2:$D$5000,0)),IFERROR(INDEX('01_Cad_Pecas'!$I$2:$I$5000,MATCH(VALUE($E2185),'01_Cad_Pecas'!$D$2:$D$5000,0)),"")))</f>
        <v/>
      </c>
      <c r="M2185" s="14">
        <f>IF(OR($J2185="",$L2185=""),"",IF($K2185="",0,$K2185)+$J2185*$L2185)</f>
        <v/>
      </c>
      <c r="N2185" s="14" t="n">
        <v>46212</v>
      </c>
      <c r="O2185" s="14" t="n">
        <v>1</v>
      </c>
      <c r="P2185" s="14" t="n"/>
      <c r="Q2185" s="14" t="n"/>
      <c r="R2185" s="14" t="n"/>
      <c r="S2185" s="14" t="n"/>
      <c r="T2185" s="14">
        <f>IF(OR($J2185="",$O2185=""),"",$O2185/$J2185)</f>
        <v/>
      </c>
      <c r="U2185" s="14" t="inlineStr">
        <is>
          <t>Concluído</t>
        </is>
      </c>
      <c r="V2185" s="14" t="n"/>
      <c r="W2185" s="14" t="n"/>
      <c r="X2185" s="14" t="n"/>
      <c r="Y2185" s="14" t="n"/>
      <c r="Z2185" s="14" t="n"/>
      <c r="AA2185" s="11" t="n"/>
      <c r="AB2185" s="14">
        <f>B2185&amp;"|"&amp;I2185</f>
        <v/>
      </c>
      <c r="AC2185">
        <f>IF($B2185="","","|"&amp;SUBSTITUTE(TRIM(SUBSTITUTE(SUBSTITUTE(SUBSTITUTE(SUBSTITUTE(SUBSTITUTE(SUBSTITUTE(SUBSTITUTE(SUBSTITUTE(SUBSTITUTE(SUBSTITUTE(SUBSTITUTE(SUBSTITUTE(SUBSTITUTE(SUBSTITUTE(TRIM($B2185&amp;""),CHAR(10)," "),CHAR(13)," "),"."," "),";"," "),","," "),"/"," "),"+"," "),"-"," "),"  "," "),"  "," "),"  "," "),"  "," "),"  "," "),"  "," "))," ","|")&amp;"|")</f>
        <v/>
      </c>
      <c r="AD2185">
        <f>TRIM($I2185&amp;"")</f>
        <v/>
      </c>
    </row>
    <row r="2186" ht="24" customHeight="1">
      <c r="A2186" s="9" t="n">
        <v>46210</v>
      </c>
      <c r="B2186" s="14" t="inlineStr">
        <is>
          <t>10210</t>
        </is>
      </c>
      <c r="C2186" s="14" t="n"/>
      <c r="D2186" s="14" t="inlineStr">
        <is>
          <t>6 PINTURA UV</t>
        </is>
      </c>
      <c r="E2186" s="14" t="inlineStr">
        <is>
          <t>20031202</t>
        </is>
      </c>
      <c r="F2186" s="14" t="inlineStr">
        <is>
          <t>(4) PE MAIOR 800(818)X100(169)X15 MDF - NOVA YORK</t>
        </is>
      </c>
      <c r="G2186" s="14" t="inlineStr">
        <is>
          <t>6 PINTURA UV</t>
        </is>
      </c>
      <c r="H2186" s="14" t="inlineStr">
        <is>
          <t>6 PINTURA UV</t>
        </is>
      </c>
      <c r="I2186" s="9" t="inlineStr">
        <is>
          <t>6 PINTURA UV</t>
        </is>
      </c>
      <c r="J2186" s="9" t="n">
        <v>12</v>
      </c>
      <c r="K2186" s="14">
        <f>IF($E2186="","",IFERROR(INDEX('01_Cad_Pecas'!$H$2:$H$5000,MATCH($E2186,'01_Cad_Pecas'!$D$2:$D$5000,0)),IFERROR(INDEX('01_Cad_Pecas'!$H$2:$H$5000,MATCH(VALUE($E2186),'01_Cad_Pecas'!$D$2:$D$5000,0)),"")))</f>
        <v/>
      </c>
      <c r="L2186" s="14">
        <f>IF($E2186="","",IFERROR(INDEX('01_Cad_Pecas'!$I$2:$I$5000,MATCH($E2186,'01_Cad_Pecas'!$D$2:$D$5000,0)),IFERROR(INDEX('01_Cad_Pecas'!$I$2:$I$5000,MATCH(VALUE($E2186),'01_Cad_Pecas'!$D$2:$D$5000,0)),"")))</f>
        <v/>
      </c>
      <c r="M2186" s="14">
        <f>IF(OR($J2186="",$L2186=""),"",IF($K2186="",0,$K2186)+$J2186*$L2186)</f>
        <v/>
      </c>
      <c r="N2186" s="14" t="n">
        <v>46212</v>
      </c>
      <c r="O2186" s="14" t="n">
        <v>12</v>
      </c>
      <c r="P2186" s="14" t="n"/>
      <c r="Q2186" s="14" t="n"/>
      <c r="R2186" s="14" t="n"/>
      <c r="S2186" s="14" t="n"/>
      <c r="T2186" s="14">
        <f>IF(OR($J2186="",$O2186=""),"",$O2186/$J2186)</f>
        <v/>
      </c>
      <c r="U2186" s="14" t="inlineStr">
        <is>
          <t>Concluído</t>
        </is>
      </c>
      <c r="V2186" s="14" t="n"/>
      <c r="W2186" s="14" t="n"/>
      <c r="X2186" s="14" t="n"/>
      <c r="Y2186" s="14" t="n"/>
      <c r="Z2186" s="14" t="n"/>
      <c r="AA2186" s="11" t="n"/>
      <c r="AB2186" s="14">
        <f>B2186&amp;"|"&amp;I2186</f>
        <v/>
      </c>
      <c r="AC2186">
        <f>IF($B2186="","","|"&amp;SUBSTITUTE(TRIM(SUBSTITUTE(SUBSTITUTE(SUBSTITUTE(SUBSTITUTE(SUBSTITUTE(SUBSTITUTE(SUBSTITUTE(SUBSTITUTE(SUBSTITUTE(SUBSTITUTE(SUBSTITUTE(SUBSTITUTE(SUBSTITUTE(SUBSTITUTE(TRIM($B2186&amp;""),CHAR(10)," "),CHAR(13)," "),"."," "),";"," "),","," "),"/"," "),"+"," "),"-"," "),"  "," "),"  "," "),"  "," "),"  "," "),"  "," "),"  "," "))," ","|")&amp;"|")</f>
        <v/>
      </c>
      <c r="AD2186">
        <f>TRIM($I2186&amp;"")</f>
        <v/>
      </c>
    </row>
    <row r="2187" ht="24" customHeight="1">
      <c r="A2187" s="9" t="n">
        <v>46210</v>
      </c>
      <c r="B2187" s="14" t="inlineStr">
        <is>
          <t>10210</t>
        </is>
      </c>
      <c r="C2187" s="14" t="n"/>
      <c r="D2187" s="14" t="inlineStr">
        <is>
          <t>6 PINTURA UV</t>
        </is>
      </c>
      <c r="E2187" s="14" t="inlineStr">
        <is>
          <t>20031203</t>
        </is>
      </c>
      <c r="F2187" s="14" t="inlineStr">
        <is>
          <t>(5) PE MENOR 800(818)X84(138)X15 MDF - NOVA YORK</t>
        </is>
      </c>
      <c r="G2187" s="14" t="inlineStr">
        <is>
          <t>6 PINTURA UV</t>
        </is>
      </c>
      <c r="H2187" s="14" t="inlineStr">
        <is>
          <t>6 PINTURA UV</t>
        </is>
      </c>
      <c r="I2187" s="9" t="inlineStr">
        <is>
          <t>6 PINTURA UV</t>
        </is>
      </c>
      <c r="J2187" s="9" t="n">
        <v>12</v>
      </c>
      <c r="K2187" s="14">
        <f>IF($E2187="","",IFERROR(INDEX('01_Cad_Pecas'!$H$2:$H$5000,MATCH($E2187,'01_Cad_Pecas'!$D$2:$D$5000,0)),IFERROR(INDEX('01_Cad_Pecas'!$H$2:$H$5000,MATCH(VALUE($E2187),'01_Cad_Pecas'!$D$2:$D$5000,0)),"")))</f>
        <v/>
      </c>
      <c r="L2187" s="14">
        <f>IF($E2187="","",IFERROR(INDEX('01_Cad_Pecas'!$I$2:$I$5000,MATCH($E2187,'01_Cad_Pecas'!$D$2:$D$5000,0)),IFERROR(INDEX('01_Cad_Pecas'!$I$2:$I$5000,MATCH(VALUE($E2187),'01_Cad_Pecas'!$D$2:$D$5000,0)),"")))</f>
        <v/>
      </c>
      <c r="M2187" s="14">
        <f>IF(OR($J2187="",$L2187=""),"",IF($K2187="",0,$K2187)+$J2187*$L2187)</f>
        <v/>
      </c>
      <c r="N2187" s="14" t="n">
        <v>46212</v>
      </c>
      <c r="O2187" s="14" t="n">
        <v>12</v>
      </c>
      <c r="P2187" s="14" t="n"/>
      <c r="Q2187" s="14" t="n"/>
      <c r="R2187" s="14" t="n"/>
      <c r="S2187" s="14" t="n"/>
      <c r="T2187" s="14">
        <f>IF(OR($J2187="",$O2187=""),"",$O2187/$J2187)</f>
        <v/>
      </c>
      <c r="U2187" s="14" t="inlineStr">
        <is>
          <t>Concluído</t>
        </is>
      </c>
      <c r="V2187" s="14" t="n"/>
      <c r="W2187" s="14" t="n"/>
      <c r="X2187" s="14" t="n"/>
      <c r="Y2187" s="14" t="n"/>
      <c r="Z2187" s="14" t="n"/>
      <c r="AA2187" s="11" t="n"/>
      <c r="AB2187" s="14">
        <f>B2187&amp;"|"&amp;I2187</f>
        <v/>
      </c>
      <c r="AC2187">
        <f>IF($B2187="","","|"&amp;SUBSTITUTE(TRIM(SUBSTITUTE(SUBSTITUTE(SUBSTITUTE(SUBSTITUTE(SUBSTITUTE(SUBSTITUTE(SUBSTITUTE(SUBSTITUTE(SUBSTITUTE(SUBSTITUTE(SUBSTITUTE(SUBSTITUTE(SUBSTITUTE(SUBSTITUTE(TRIM($B2187&amp;""),CHAR(10)," "),CHAR(13)," "),"."," "),";"," "),","," "),"/"," "),"+"," "),"-"," "),"  "," "),"  "," "),"  "," "),"  "," "),"  "," "),"  "," "))," ","|")&amp;"|")</f>
        <v/>
      </c>
      <c r="AD2187">
        <f>TRIM($I2187&amp;"")</f>
        <v/>
      </c>
    </row>
    <row r="2188" ht="24" customHeight="1">
      <c r="A2188" s="9" t="n">
        <v>46210</v>
      </c>
      <c r="B2188" s="14" t="inlineStr">
        <is>
          <t>10210</t>
        </is>
      </c>
      <c r="C2188" s="14" t="n"/>
      <c r="D2188" s="14" t="inlineStr">
        <is>
          <t>6 PINTURA UV</t>
        </is>
      </c>
      <c r="E2188" s="14" t="inlineStr">
        <is>
          <t>20031607</t>
        </is>
      </c>
      <c r="F2188" s="14" t="inlineStr">
        <is>
          <t>TAMPO 1605X905X15 MDF - MESA COM VIDRO</t>
        </is>
      </c>
      <c r="G2188" s="14" t="inlineStr">
        <is>
          <t>6 PINTURA UV</t>
        </is>
      </c>
      <c r="H2188" s="14" t="inlineStr">
        <is>
          <t>6 PINTURA UV</t>
        </is>
      </c>
      <c r="I2188" s="9" t="inlineStr">
        <is>
          <t>6 PINTURA UV</t>
        </is>
      </c>
      <c r="J2188" s="9" t="n">
        <v>3</v>
      </c>
      <c r="K2188" s="14">
        <f>IF($E2188="","",IFERROR(INDEX('01_Cad_Pecas'!$H$2:$H$5000,MATCH($E2188,'01_Cad_Pecas'!$D$2:$D$5000,0)),IFERROR(INDEX('01_Cad_Pecas'!$H$2:$H$5000,MATCH(VALUE($E2188),'01_Cad_Pecas'!$D$2:$D$5000,0)),"")))</f>
        <v/>
      </c>
      <c r="L2188" s="14">
        <f>IF($E2188="","",IFERROR(INDEX('01_Cad_Pecas'!$I$2:$I$5000,MATCH($E2188,'01_Cad_Pecas'!$D$2:$D$5000,0)),IFERROR(INDEX('01_Cad_Pecas'!$I$2:$I$5000,MATCH(VALUE($E2188),'01_Cad_Pecas'!$D$2:$D$5000,0)),"")))</f>
        <v/>
      </c>
      <c r="M2188" s="14">
        <f>IF(OR($J2188="",$L2188=""),"",IF($K2188="",0,$K2188)+$J2188*$L2188)</f>
        <v/>
      </c>
      <c r="N2188" s="14" t="n">
        <v>46212</v>
      </c>
      <c r="O2188" s="14" t="n">
        <v>3</v>
      </c>
      <c r="P2188" s="14" t="n"/>
      <c r="Q2188" s="14" t="n"/>
      <c r="R2188" s="14" t="n"/>
      <c r="S2188" s="14" t="n"/>
      <c r="T2188" s="14">
        <f>IF(OR($J2188="",$O2188=""),"",$O2188/$J2188)</f>
        <v/>
      </c>
      <c r="U2188" s="14" t="inlineStr">
        <is>
          <t>Concluído</t>
        </is>
      </c>
      <c r="V2188" s="14" t="n"/>
      <c r="W2188" s="14" t="n"/>
      <c r="X2188" s="14" t="n"/>
      <c r="Y2188" s="14" t="n"/>
      <c r="Z2188" s="14" t="n"/>
      <c r="AA2188" s="11" t="n"/>
      <c r="AB2188" s="14">
        <f>B2188&amp;"|"&amp;I2188</f>
        <v/>
      </c>
      <c r="AC2188">
        <f>IF($B2188="","","|"&amp;SUBSTITUTE(TRIM(SUBSTITUTE(SUBSTITUTE(SUBSTITUTE(SUBSTITUTE(SUBSTITUTE(SUBSTITUTE(SUBSTITUTE(SUBSTITUTE(SUBSTITUTE(SUBSTITUTE(SUBSTITUTE(SUBSTITUTE(SUBSTITUTE(SUBSTITUTE(TRIM($B2188&amp;""),CHAR(10)," "),CHAR(13)," "),"."," "),";"," "),","," "),"/"," "),"+"," "),"-"," "),"  "," "),"  "," "),"  "," "),"  "," "),"  "," "),"  "," "))," ","|")&amp;"|")</f>
        <v/>
      </c>
      <c r="AD2188">
        <f>TRIM($I2188&amp;"")</f>
        <v/>
      </c>
    </row>
    <row r="2189" ht="24" customHeight="1">
      <c r="A2189" s="9" t="n">
        <v>46210</v>
      </c>
      <c r="B2189" s="14" t="inlineStr">
        <is>
          <t>10210</t>
        </is>
      </c>
      <c r="C2189" s="14" t="n"/>
      <c r="D2189" s="14" t="inlineStr">
        <is>
          <t>6 PINTURA UV</t>
        </is>
      </c>
      <c r="E2189" s="14" t="inlineStr">
        <is>
          <t>30080008</t>
        </is>
      </c>
      <c r="F2189" s="14" t="inlineStr">
        <is>
          <t>(1-7) TAMPO 1360X680X15 MDF - MESA AMST. 1,36X1,36</t>
        </is>
      </c>
      <c r="G2189" s="14" t="inlineStr">
        <is>
          <t>6 PINTURA UV</t>
        </is>
      </c>
      <c r="H2189" s="14" t="inlineStr">
        <is>
          <t>6 PINTURA UV</t>
        </is>
      </c>
      <c r="I2189" s="9" t="inlineStr">
        <is>
          <t>6 PINTURA UV</t>
        </is>
      </c>
      <c r="J2189" s="9" t="n">
        <v>80</v>
      </c>
      <c r="K2189" s="14">
        <f>IF($E2189="","",IFERROR(INDEX('01_Cad_Pecas'!$H$2:$H$5000,MATCH($E2189,'01_Cad_Pecas'!$D$2:$D$5000,0)),IFERROR(INDEX('01_Cad_Pecas'!$H$2:$H$5000,MATCH(VALUE($E2189),'01_Cad_Pecas'!$D$2:$D$5000,0)),"")))</f>
        <v/>
      </c>
      <c r="L2189" s="14">
        <f>IF($E2189="","",IFERROR(INDEX('01_Cad_Pecas'!$I$2:$I$5000,MATCH($E2189,'01_Cad_Pecas'!$D$2:$D$5000,0)),IFERROR(INDEX('01_Cad_Pecas'!$I$2:$I$5000,MATCH(VALUE($E2189),'01_Cad_Pecas'!$D$2:$D$5000,0)),"")))</f>
        <v/>
      </c>
      <c r="M2189" s="14">
        <f>IF(OR($J2189="",$L2189=""),"",IF($K2189="",0,$K2189)+$J2189*$L2189)</f>
        <v/>
      </c>
      <c r="N2189" s="14" t="n">
        <v>46212</v>
      </c>
      <c r="O2189" s="14" t="n">
        <v>80</v>
      </c>
      <c r="P2189" s="14" t="n"/>
      <c r="Q2189" s="14" t="n"/>
      <c r="R2189" s="14" t="n"/>
      <c r="S2189" s="14" t="n"/>
      <c r="T2189" s="14">
        <f>IF(OR($J2189="",$O2189=""),"",$O2189/$J2189)</f>
        <v/>
      </c>
      <c r="U2189" s="14" t="inlineStr">
        <is>
          <t>Concluído</t>
        </is>
      </c>
      <c r="V2189" s="14" t="n"/>
      <c r="W2189" s="14" t="n"/>
      <c r="X2189" s="14" t="n"/>
      <c r="Y2189" s="14" t="n"/>
      <c r="Z2189" s="14" t="n"/>
      <c r="AA2189" s="11" t="n"/>
      <c r="AB2189" s="14">
        <f>B2189&amp;"|"&amp;I2189</f>
        <v/>
      </c>
      <c r="AC2189">
        <f>IF($B2189="","","|"&amp;SUBSTITUTE(TRIM(SUBSTITUTE(SUBSTITUTE(SUBSTITUTE(SUBSTITUTE(SUBSTITUTE(SUBSTITUTE(SUBSTITUTE(SUBSTITUTE(SUBSTITUTE(SUBSTITUTE(SUBSTITUTE(SUBSTITUTE(SUBSTITUTE(SUBSTITUTE(TRIM($B2189&amp;""),CHAR(10)," "),CHAR(13)," "),"."," "),";"," "),","," "),"/"," "),"+"," "),"-"," "),"  "," "),"  "," "),"  "," "),"  "," "),"  "," "),"  "," "))," ","|")&amp;"|")</f>
        <v/>
      </c>
      <c r="AD2189">
        <f>TRIM($I2189&amp;"")</f>
        <v/>
      </c>
    </row>
    <row r="2190" ht="24" customHeight="1">
      <c r="A2190" s="9" t="n">
        <v>46210</v>
      </c>
      <c r="B2190" s="14" t="inlineStr">
        <is>
          <t>10210</t>
        </is>
      </c>
      <c r="C2190" s="14" t="n"/>
      <c r="D2190" s="14" t="inlineStr">
        <is>
          <t>6 PINTURA UV</t>
        </is>
      </c>
      <c r="E2190" s="14" t="inlineStr">
        <is>
          <t>20021607</t>
        </is>
      </c>
      <c r="F2190" s="14" t="inlineStr">
        <is>
          <t>TAMPO 1605X905X18 MDF - MESA COM VIDRO</t>
        </is>
      </c>
      <c r="G2190" s="14" t="inlineStr">
        <is>
          <t>6 PINTURA UV</t>
        </is>
      </c>
      <c r="H2190" s="14" t="inlineStr">
        <is>
          <t>6 PINTURA UV</t>
        </is>
      </c>
      <c r="I2190" s="9" t="inlineStr">
        <is>
          <t>6 PINTURA UV</t>
        </is>
      </c>
      <c r="J2190" s="9" t="n">
        <v>18</v>
      </c>
      <c r="K2190" s="14">
        <f>IF($E2190="","",IFERROR(INDEX('01_Cad_Pecas'!$H$2:$H$5000,MATCH($E2190,'01_Cad_Pecas'!$D$2:$D$5000,0)),IFERROR(INDEX('01_Cad_Pecas'!$H$2:$H$5000,MATCH(VALUE($E2190),'01_Cad_Pecas'!$D$2:$D$5000,0)),"")))</f>
        <v/>
      </c>
      <c r="L2190" s="14">
        <f>IF($E2190="","",IFERROR(INDEX('01_Cad_Pecas'!$I$2:$I$5000,MATCH($E2190,'01_Cad_Pecas'!$D$2:$D$5000,0)),IFERROR(INDEX('01_Cad_Pecas'!$I$2:$I$5000,MATCH(VALUE($E2190),'01_Cad_Pecas'!$D$2:$D$5000,0)),"")))</f>
        <v/>
      </c>
      <c r="M2190" s="14">
        <f>IF(OR($J2190="",$L2190=""),"",IF($K2190="",0,$K2190)+$J2190*$L2190)</f>
        <v/>
      </c>
      <c r="N2190" s="14" t="n">
        <v>46212</v>
      </c>
      <c r="O2190" s="14" t="n">
        <v>18</v>
      </c>
      <c r="P2190" s="14" t="n"/>
      <c r="Q2190" s="14" t="n"/>
      <c r="R2190" s="14" t="n"/>
      <c r="S2190" s="14" t="n"/>
      <c r="T2190" s="14">
        <f>IF(OR($J2190="",$O2190=""),"",$O2190/$J2190)</f>
        <v/>
      </c>
      <c r="U2190" s="14" t="inlineStr">
        <is>
          <t>Concluído</t>
        </is>
      </c>
      <c r="V2190" s="14" t="n"/>
      <c r="W2190" s="14" t="n"/>
      <c r="X2190" s="14" t="n"/>
      <c r="Y2190" s="14" t="n"/>
      <c r="Z2190" s="14" t="n"/>
      <c r="AA2190" s="11" t="n"/>
      <c r="AB2190" s="14">
        <f>B2190&amp;"|"&amp;I2190</f>
        <v/>
      </c>
      <c r="AC2190">
        <f>IF($B2190="","","|"&amp;SUBSTITUTE(TRIM(SUBSTITUTE(SUBSTITUTE(SUBSTITUTE(SUBSTITUTE(SUBSTITUTE(SUBSTITUTE(SUBSTITUTE(SUBSTITUTE(SUBSTITUTE(SUBSTITUTE(SUBSTITUTE(SUBSTITUTE(SUBSTITUTE(SUBSTITUTE(TRIM($B2190&amp;""),CHAR(10)," "),CHAR(13)," "),"."," "),";"," "),","," "),"/"," "),"+"," "),"-"," "),"  "," "),"  "," "),"  "," "),"  "," "),"  "," "),"  "," "))," ","|")&amp;"|")</f>
        <v/>
      </c>
      <c r="AD2190">
        <f>TRIM($I2190&amp;"")</f>
        <v/>
      </c>
    </row>
    <row r="2191" ht="24" customHeight="1">
      <c r="A2191" s="9" t="n">
        <v>46210</v>
      </c>
      <c r="B2191" s="14" t="inlineStr">
        <is>
          <t>10210</t>
        </is>
      </c>
      <c r="C2191" s="14" t="n"/>
      <c r="D2191" s="14" t="inlineStr">
        <is>
          <t>6 PINTURA UV</t>
        </is>
      </c>
      <c r="E2191" s="14" t="inlineStr">
        <is>
          <t>20051001</t>
        </is>
      </c>
      <c r="F2191" s="14" t="inlineStr">
        <is>
          <t>TAMPO REDONDO 1035X1035X18 MDF - MESA TURIM LIGHT</t>
        </is>
      </c>
      <c r="G2191" s="14" t="inlineStr">
        <is>
          <t>6 PINTURA UV</t>
        </is>
      </c>
      <c r="H2191" s="14" t="inlineStr">
        <is>
          <t>6 PINTURA UV</t>
        </is>
      </c>
      <c r="I2191" s="9" t="inlineStr">
        <is>
          <t>6 PINTURA UV</t>
        </is>
      </c>
      <c r="J2191" s="9" t="n">
        <v>30</v>
      </c>
      <c r="K2191" s="14">
        <f>IF($E2191="","",IFERROR(INDEX('01_Cad_Pecas'!$H$2:$H$5000,MATCH($E2191,'01_Cad_Pecas'!$D$2:$D$5000,0)),IFERROR(INDEX('01_Cad_Pecas'!$H$2:$H$5000,MATCH(VALUE($E2191),'01_Cad_Pecas'!$D$2:$D$5000,0)),"")))</f>
        <v/>
      </c>
      <c r="L2191" s="14">
        <f>IF($E2191="","",IFERROR(INDEX('01_Cad_Pecas'!$I$2:$I$5000,MATCH($E2191,'01_Cad_Pecas'!$D$2:$D$5000,0)),IFERROR(INDEX('01_Cad_Pecas'!$I$2:$I$5000,MATCH(VALUE($E2191),'01_Cad_Pecas'!$D$2:$D$5000,0)),"")))</f>
        <v/>
      </c>
      <c r="M2191" s="14">
        <f>IF(OR($J2191="",$L2191=""),"",IF($K2191="",0,$K2191)+$J2191*$L2191)</f>
        <v/>
      </c>
      <c r="N2191" s="14" t="n">
        <v>46212</v>
      </c>
      <c r="O2191" s="14" t="n">
        <v>30</v>
      </c>
      <c r="P2191" s="14" t="n"/>
      <c r="Q2191" s="14" t="n"/>
      <c r="R2191" s="14" t="n"/>
      <c r="S2191" s="14" t="n"/>
      <c r="T2191" s="14">
        <f>IF(OR($J2191="",$O2191=""),"",$O2191/$J2191)</f>
        <v/>
      </c>
      <c r="U2191" s="14" t="inlineStr">
        <is>
          <t>Concluído</t>
        </is>
      </c>
      <c r="V2191" s="14" t="n"/>
      <c r="W2191" s="14" t="n"/>
      <c r="X2191" s="14" t="n"/>
      <c r="Y2191" s="14" t="n"/>
      <c r="Z2191" s="14" t="n"/>
      <c r="AA2191" s="11" t="n"/>
      <c r="AB2191" s="14">
        <f>B2191&amp;"|"&amp;I2191</f>
        <v/>
      </c>
      <c r="AC2191">
        <f>IF($B2191="","","|"&amp;SUBSTITUTE(TRIM(SUBSTITUTE(SUBSTITUTE(SUBSTITUTE(SUBSTITUTE(SUBSTITUTE(SUBSTITUTE(SUBSTITUTE(SUBSTITUTE(SUBSTITUTE(SUBSTITUTE(SUBSTITUTE(SUBSTITUTE(SUBSTITUTE(SUBSTITUTE(TRIM($B2191&amp;""),CHAR(10)," "),CHAR(13)," "),"."," "),";"," "),","," "),"/"," "),"+"," "),"-"," "),"  "," "),"  "," "),"  "," "),"  "," "),"  "," "),"  "," "))," ","|")&amp;"|")</f>
        <v/>
      </c>
      <c r="AD2191">
        <f>TRIM($I2191&amp;"")</f>
        <v/>
      </c>
    </row>
    <row r="2192" ht="24" customHeight="1">
      <c r="A2192" s="9" t="n">
        <v>46210</v>
      </c>
      <c r="B2192" s="14" t="inlineStr">
        <is>
          <t>10210</t>
        </is>
      </c>
      <c r="C2192" s="14" t="n"/>
      <c r="D2192" s="14" t="inlineStr">
        <is>
          <t>6 PINTURA UV</t>
        </is>
      </c>
      <c r="E2192" s="14" t="inlineStr">
        <is>
          <t>20052101</t>
        </is>
      </c>
      <c r="F2192" s="14" t="inlineStr">
        <is>
          <t>TAMPO VITREO 900X900X18 MDF - MESA ATHENAS</t>
        </is>
      </c>
      <c r="G2192" s="14" t="inlineStr">
        <is>
          <t>6 PINTURA UV</t>
        </is>
      </c>
      <c r="H2192" s="14" t="inlineStr">
        <is>
          <t>6 PINTURA UV</t>
        </is>
      </c>
      <c r="I2192" s="9" t="inlineStr">
        <is>
          <t>6 PINTURA UV</t>
        </is>
      </c>
      <c r="J2192" s="9" t="n">
        <v>20</v>
      </c>
      <c r="K2192" s="14">
        <f>IF($E2192="","",IFERROR(INDEX('01_Cad_Pecas'!$H$2:$H$5000,MATCH($E2192,'01_Cad_Pecas'!$D$2:$D$5000,0)),IFERROR(INDEX('01_Cad_Pecas'!$H$2:$H$5000,MATCH(VALUE($E2192),'01_Cad_Pecas'!$D$2:$D$5000,0)),"")))</f>
        <v/>
      </c>
      <c r="L2192" s="14">
        <f>IF($E2192="","",IFERROR(INDEX('01_Cad_Pecas'!$I$2:$I$5000,MATCH($E2192,'01_Cad_Pecas'!$D$2:$D$5000,0)),IFERROR(INDEX('01_Cad_Pecas'!$I$2:$I$5000,MATCH(VALUE($E2192),'01_Cad_Pecas'!$D$2:$D$5000,0)),"")))</f>
        <v/>
      </c>
      <c r="M2192" s="14">
        <f>IF(OR($J2192="",$L2192=""),"",IF($K2192="",0,$K2192)+$J2192*$L2192)</f>
        <v/>
      </c>
      <c r="N2192" s="14" t="n">
        <v>46212</v>
      </c>
      <c r="O2192" s="14" t="n">
        <v>20</v>
      </c>
      <c r="P2192" s="14" t="n"/>
      <c r="Q2192" s="14" t="n"/>
      <c r="R2192" s="14" t="n"/>
      <c r="S2192" s="14" t="n"/>
      <c r="T2192" s="14">
        <f>IF(OR($J2192="",$O2192=""),"",$O2192/$J2192)</f>
        <v/>
      </c>
      <c r="U2192" s="14" t="inlineStr">
        <is>
          <t>Concluído</t>
        </is>
      </c>
      <c r="V2192" s="14" t="n"/>
      <c r="W2192" s="14" t="n"/>
      <c r="X2192" s="14" t="n"/>
      <c r="Y2192" s="14" t="n"/>
      <c r="Z2192" s="14" t="n"/>
      <c r="AA2192" s="11" t="n"/>
      <c r="AB2192" s="14">
        <f>B2192&amp;"|"&amp;I2192</f>
        <v/>
      </c>
      <c r="AC2192">
        <f>IF($B2192="","","|"&amp;SUBSTITUTE(TRIM(SUBSTITUTE(SUBSTITUTE(SUBSTITUTE(SUBSTITUTE(SUBSTITUTE(SUBSTITUTE(SUBSTITUTE(SUBSTITUTE(SUBSTITUTE(SUBSTITUTE(SUBSTITUTE(SUBSTITUTE(SUBSTITUTE(SUBSTITUTE(TRIM($B2192&amp;""),CHAR(10)," "),CHAR(13)," "),"."," "),";"," "),","," "),"/"," "),"+"," "),"-"," "),"  "," "),"  "," "),"  "," "),"  "," "),"  "," "),"  "," "))," ","|")&amp;"|")</f>
        <v/>
      </c>
      <c r="AD2192">
        <f>TRIM($I2192&amp;"")</f>
        <v/>
      </c>
    </row>
    <row r="2193" ht="24" customHeight="1">
      <c r="A2193" s="9" t="n">
        <v>46210</v>
      </c>
      <c r="B2193" s="14" t="inlineStr">
        <is>
          <t>10210</t>
        </is>
      </c>
      <c r="C2193" s="14" t="n"/>
      <c r="D2193" s="14" t="inlineStr">
        <is>
          <t>6 PINTURA UV</t>
        </is>
      </c>
      <c r="E2193" s="14" t="inlineStr">
        <is>
          <t>20052201</t>
        </is>
      </c>
      <c r="F2193" s="14" t="inlineStr">
        <is>
          <t>TAMPO VITREO 1205X905X18 MDF-MESA ATHENAS</t>
        </is>
      </c>
      <c r="G2193" s="14" t="inlineStr">
        <is>
          <t>6 PINTURA UV</t>
        </is>
      </c>
      <c r="H2193" s="14" t="inlineStr">
        <is>
          <t>6 PINTURA UV</t>
        </is>
      </c>
      <c r="I2193" s="9" t="inlineStr">
        <is>
          <t>6 PINTURA UV</t>
        </is>
      </c>
      <c r="J2193" s="9" t="n">
        <v>1</v>
      </c>
      <c r="K2193" s="14">
        <f>IF($E2193="","",IFERROR(INDEX('01_Cad_Pecas'!$H$2:$H$5000,MATCH($E2193,'01_Cad_Pecas'!$D$2:$D$5000,0)),IFERROR(INDEX('01_Cad_Pecas'!$H$2:$H$5000,MATCH(VALUE($E2193),'01_Cad_Pecas'!$D$2:$D$5000,0)),"")))</f>
        <v/>
      </c>
      <c r="L2193" s="14">
        <f>IF($E2193="","",IFERROR(INDEX('01_Cad_Pecas'!$I$2:$I$5000,MATCH($E2193,'01_Cad_Pecas'!$D$2:$D$5000,0)),IFERROR(INDEX('01_Cad_Pecas'!$I$2:$I$5000,MATCH(VALUE($E2193),'01_Cad_Pecas'!$D$2:$D$5000,0)),"")))</f>
        <v/>
      </c>
      <c r="M2193" s="14">
        <f>IF(OR($J2193="",$L2193=""),"",IF($K2193="",0,$K2193)+$J2193*$L2193)</f>
        <v/>
      </c>
      <c r="N2193" s="14" t="n">
        <v>46212</v>
      </c>
      <c r="O2193" s="14" t="n">
        <v>1</v>
      </c>
      <c r="P2193" s="14" t="n"/>
      <c r="Q2193" s="14" t="n"/>
      <c r="R2193" s="14" t="n"/>
      <c r="S2193" s="14" t="n"/>
      <c r="T2193" s="14">
        <f>IF(OR($J2193="",$O2193=""),"",$O2193/$J2193)</f>
        <v/>
      </c>
      <c r="U2193" s="14" t="inlineStr">
        <is>
          <t>Concluído</t>
        </is>
      </c>
      <c r="V2193" s="14" t="n"/>
      <c r="W2193" s="14" t="n"/>
      <c r="X2193" s="14" t="n"/>
      <c r="Y2193" s="14" t="n"/>
      <c r="Z2193" s="14" t="n"/>
      <c r="AA2193" s="11" t="n"/>
      <c r="AB2193" s="14">
        <f>B2193&amp;"|"&amp;I2193</f>
        <v/>
      </c>
      <c r="AC2193">
        <f>IF($B2193="","","|"&amp;SUBSTITUTE(TRIM(SUBSTITUTE(SUBSTITUTE(SUBSTITUTE(SUBSTITUTE(SUBSTITUTE(SUBSTITUTE(SUBSTITUTE(SUBSTITUTE(SUBSTITUTE(SUBSTITUTE(SUBSTITUTE(SUBSTITUTE(SUBSTITUTE(SUBSTITUTE(TRIM($B2193&amp;""),CHAR(10)," "),CHAR(13)," "),"."," "),";"," "),","," "),"/"," "),"+"," "),"-"," "),"  "," "),"  "," "),"  "," "),"  "," "),"  "," "),"  "," "))," ","|")&amp;"|")</f>
        <v/>
      </c>
      <c r="AD2193">
        <f>TRIM($I2193&amp;"")</f>
        <v/>
      </c>
    </row>
    <row r="2194" ht="24" customHeight="1">
      <c r="A2194" s="9" t="n">
        <v>46210</v>
      </c>
      <c r="B2194" s="14" t="inlineStr">
        <is>
          <t>10210</t>
        </is>
      </c>
      <c r="C2194" s="14" t="n"/>
      <c r="D2194" s="14" t="inlineStr">
        <is>
          <t>6 PINTURA UV</t>
        </is>
      </c>
      <c r="E2194" s="14" t="inlineStr">
        <is>
          <t>20053207</t>
        </is>
      </c>
      <c r="F2194" s="14" t="inlineStr">
        <is>
          <t>TAMPO 1205X905X18 MDF - MESA COM VIDRO</t>
        </is>
      </c>
      <c r="G2194" s="14" t="inlineStr">
        <is>
          <t>6 PINTURA UV</t>
        </is>
      </c>
      <c r="H2194" s="14" t="inlineStr">
        <is>
          <t>6 PINTURA UV</t>
        </is>
      </c>
      <c r="I2194" s="9" t="inlineStr">
        <is>
          <t>6 PINTURA UV</t>
        </is>
      </c>
      <c r="J2194" s="9" t="n">
        <v>10</v>
      </c>
      <c r="K2194" s="14">
        <f>IF($E2194="","",IFERROR(INDEX('01_Cad_Pecas'!$H$2:$H$5000,MATCH($E2194,'01_Cad_Pecas'!$D$2:$D$5000,0)),IFERROR(INDEX('01_Cad_Pecas'!$H$2:$H$5000,MATCH(VALUE($E2194),'01_Cad_Pecas'!$D$2:$D$5000,0)),"")))</f>
        <v/>
      </c>
      <c r="L2194" s="14">
        <f>IF($E2194="","",IFERROR(INDEX('01_Cad_Pecas'!$I$2:$I$5000,MATCH($E2194,'01_Cad_Pecas'!$D$2:$D$5000,0)),IFERROR(INDEX('01_Cad_Pecas'!$I$2:$I$5000,MATCH(VALUE($E2194),'01_Cad_Pecas'!$D$2:$D$5000,0)),"")))</f>
        <v/>
      </c>
      <c r="M2194" s="14">
        <f>IF(OR($J2194="",$L2194=""),"",IF($K2194="",0,$K2194)+$J2194*$L2194)</f>
        <v/>
      </c>
      <c r="N2194" s="14" t="n">
        <v>46212</v>
      </c>
      <c r="O2194" s="14" t="n">
        <v>10</v>
      </c>
      <c r="P2194" s="14" t="n"/>
      <c r="Q2194" s="14" t="n"/>
      <c r="R2194" s="14" t="n"/>
      <c r="S2194" s="14" t="n"/>
      <c r="T2194" s="14">
        <f>IF(OR($J2194="",$O2194=""),"",$O2194/$J2194)</f>
        <v/>
      </c>
      <c r="U2194" s="14" t="inlineStr">
        <is>
          <t>Concluído</t>
        </is>
      </c>
      <c r="V2194" s="14" t="n"/>
      <c r="W2194" s="14" t="n"/>
      <c r="X2194" s="14" t="n"/>
      <c r="Y2194" s="14" t="n"/>
      <c r="Z2194" s="14" t="n"/>
      <c r="AA2194" s="11" t="n"/>
      <c r="AB2194" s="14">
        <f>B2194&amp;"|"&amp;I2194</f>
        <v/>
      </c>
      <c r="AC2194">
        <f>IF($B2194="","","|"&amp;SUBSTITUTE(TRIM(SUBSTITUTE(SUBSTITUTE(SUBSTITUTE(SUBSTITUTE(SUBSTITUTE(SUBSTITUTE(SUBSTITUTE(SUBSTITUTE(SUBSTITUTE(SUBSTITUTE(SUBSTITUTE(SUBSTITUTE(SUBSTITUTE(SUBSTITUTE(TRIM($B2194&amp;""),CHAR(10)," "),CHAR(13)," "),"."," "),";"," "),","," "),"/"," "),"+"," "),"-"," "),"  "," "),"  "," "),"  "," "),"  "," "),"  "," "),"  "," "))," ","|")&amp;"|")</f>
        <v/>
      </c>
      <c r="AD2194">
        <f>TRIM($I2194&amp;"")</f>
        <v/>
      </c>
    </row>
    <row r="2195" ht="24" customHeight="1">
      <c r="A2195" s="9" t="n">
        <v>46210</v>
      </c>
      <c r="B2195" s="14" t="inlineStr">
        <is>
          <t>10210</t>
        </is>
      </c>
      <c r="C2195" s="14" t="n"/>
      <c r="D2195" s="14" t="inlineStr">
        <is>
          <t>6 PINTURA UV</t>
        </is>
      </c>
      <c r="E2195" s="14" t="inlineStr">
        <is>
          <t>30003405</t>
        </is>
      </c>
      <c r="F2195" s="14" t="inlineStr">
        <is>
          <t>TRAVESSA ASSENTO 360X70X18 MDF - C DAKAR/SANTIAGO</t>
        </is>
      </c>
      <c r="G2195" s="14" t="inlineStr">
        <is>
          <t>6 PINTURA UV</t>
        </is>
      </c>
      <c r="H2195" s="14" t="inlineStr">
        <is>
          <t>6 PINTURA UV</t>
        </is>
      </c>
      <c r="I2195" s="9" t="inlineStr">
        <is>
          <t>6 PINTURA UV</t>
        </is>
      </c>
      <c r="J2195" s="9" t="n">
        <v>604</v>
      </c>
      <c r="K2195" s="14">
        <f>IF($E2195="","",IFERROR(INDEX('01_Cad_Pecas'!$H$2:$H$5000,MATCH($E2195,'01_Cad_Pecas'!$D$2:$D$5000,0)),IFERROR(INDEX('01_Cad_Pecas'!$H$2:$H$5000,MATCH(VALUE($E2195),'01_Cad_Pecas'!$D$2:$D$5000,0)),"")))</f>
        <v/>
      </c>
      <c r="L2195" s="14">
        <f>IF($E2195="","",IFERROR(INDEX('01_Cad_Pecas'!$I$2:$I$5000,MATCH($E2195,'01_Cad_Pecas'!$D$2:$D$5000,0)),IFERROR(INDEX('01_Cad_Pecas'!$I$2:$I$5000,MATCH(VALUE($E2195),'01_Cad_Pecas'!$D$2:$D$5000,0)),"")))</f>
        <v/>
      </c>
      <c r="M2195" s="14">
        <f>IF(OR($J2195="",$L2195=""),"",IF($K2195="",0,$K2195)+$J2195*$L2195)</f>
        <v/>
      </c>
      <c r="N2195" s="14" t="n">
        <v>46212</v>
      </c>
      <c r="O2195" s="14" t="n">
        <v>604</v>
      </c>
      <c r="P2195" s="14" t="n"/>
      <c r="Q2195" s="14" t="n"/>
      <c r="R2195" s="14" t="n"/>
      <c r="S2195" s="14" t="n"/>
      <c r="T2195" s="14">
        <f>IF(OR($J2195="",$O2195=""),"",$O2195/$J2195)</f>
        <v/>
      </c>
      <c r="U2195" s="14" t="inlineStr">
        <is>
          <t>Concluído</t>
        </is>
      </c>
      <c r="V2195" s="14" t="n"/>
      <c r="W2195" s="14" t="n"/>
      <c r="X2195" s="14" t="n"/>
      <c r="Y2195" s="14" t="n"/>
      <c r="Z2195" s="14" t="n"/>
      <c r="AA2195" s="11" t="n"/>
      <c r="AB2195" s="14">
        <f>B2195&amp;"|"&amp;I2195</f>
        <v/>
      </c>
      <c r="AC2195">
        <f>IF($B2195="","","|"&amp;SUBSTITUTE(TRIM(SUBSTITUTE(SUBSTITUTE(SUBSTITUTE(SUBSTITUTE(SUBSTITUTE(SUBSTITUTE(SUBSTITUTE(SUBSTITUTE(SUBSTITUTE(SUBSTITUTE(SUBSTITUTE(SUBSTITUTE(SUBSTITUTE(SUBSTITUTE(TRIM($B2195&amp;""),CHAR(10)," "),CHAR(13)," "),"."," "),";"," "),","," "),"/"," "),"+"," "),"-"," "),"  "," "),"  "," "),"  "," "),"  "," "),"  "," "),"  "," "))," ","|")&amp;"|")</f>
        <v/>
      </c>
      <c r="AD2195">
        <f>TRIM($I2195&amp;"")</f>
        <v/>
      </c>
    </row>
    <row r="2196" ht="24" customHeight="1">
      <c r="A2196" s="9" t="n">
        <v>46210</v>
      </c>
      <c r="B2196" s="14" t="inlineStr">
        <is>
          <t>10210</t>
        </is>
      </c>
      <c r="C2196" s="14" t="n"/>
      <c r="D2196" s="14" t="inlineStr">
        <is>
          <t>6 PINTURA UV</t>
        </is>
      </c>
      <c r="E2196" s="14" t="inlineStr">
        <is>
          <t>30006103</t>
        </is>
      </c>
      <c r="F2196" s="14" t="inlineStr">
        <is>
          <t>TRAVESSA LATERAL 340X70X18 MDF - CAD SANTIAGO NEW</t>
        </is>
      </c>
      <c r="G2196" s="14" t="inlineStr">
        <is>
          <t>6 PINTURA UV</t>
        </is>
      </c>
      <c r="H2196" s="14" t="inlineStr">
        <is>
          <t>6 PINTURA UV</t>
        </is>
      </c>
      <c r="I2196" s="9" t="inlineStr">
        <is>
          <t>6 PINTURA UV</t>
        </is>
      </c>
      <c r="J2196" s="9" t="n">
        <v>604</v>
      </c>
      <c r="K2196" s="14">
        <f>IF($E2196="","",IFERROR(INDEX('01_Cad_Pecas'!$H$2:$H$5000,MATCH($E2196,'01_Cad_Pecas'!$D$2:$D$5000,0)),IFERROR(INDEX('01_Cad_Pecas'!$H$2:$H$5000,MATCH(VALUE($E2196),'01_Cad_Pecas'!$D$2:$D$5000,0)),"")))</f>
        <v/>
      </c>
      <c r="L2196" s="14">
        <f>IF($E2196="","",IFERROR(INDEX('01_Cad_Pecas'!$I$2:$I$5000,MATCH($E2196,'01_Cad_Pecas'!$D$2:$D$5000,0)),IFERROR(INDEX('01_Cad_Pecas'!$I$2:$I$5000,MATCH(VALUE($E2196),'01_Cad_Pecas'!$D$2:$D$5000,0)),"")))</f>
        <v/>
      </c>
      <c r="M2196" s="14">
        <f>IF(OR($J2196="",$L2196=""),"",IF($K2196="",0,$K2196)+$J2196*$L2196)</f>
        <v/>
      </c>
      <c r="N2196" s="14" t="n">
        <v>46212</v>
      </c>
      <c r="O2196" s="14" t="n">
        <v>604</v>
      </c>
      <c r="P2196" s="14" t="n"/>
      <c r="Q2196" s="14" t="n"/>
      <c r="R2196" s="14" t="n"/>
      <c r="S2196" s="14" t="n"/>
      <c r="T2196" s="14">
        <f>IF(OR($J2196="",$O2196=""),"",$O2196/$J2196)</f>
        <v/>
      </c>
      <c r="U2196" s="14" t="inlineStr">
        <is>
          <t>Concluído</t>
        </is>
      </c>
      <c r="V2196" s="14" t="n"/>
      <c r="W2196" s="14" t="n"/>
      <c r="X2196" s="14" t="n"/>
      <c r="Y2196" s="14" t="n"/>
      <c r="Z2196" s="14" t="n"/>
      <c r="AA2196" s="11" t="n"/>
      <c r="AB2196" s="14">
        <f>B2196&amp;"|"&amp;I2196</f>
        <v/>
      </c>
      <c r="AC2196">
        <f>IF($B2196="","","|"&amp;SUBSTITUTE(TRIM(SUBSTITUTE(SUBSTITUTE(SUBSTITUTE(SUBSTITUTE(SUBSTITUTE(SUBSTITUTE(SUBSTITUTE(SUBSTITUTE(SUBSTITUTE(SUBSTITUTE(SUBSTITUTE(SUBSTITUTE(SUBSTITUTE(SUBSTITUTE(TRIM($B2196&amp;""),CHAR(10)," "),CHAR(13)," "),"."," "),";"," "),","," "),"/"," "),"+"," "),"-"," "),"  "," "),"  "," "),"  "," "),"  "," "),"  "," "),"  "," "))," ","|")&amp;"|")</f>
        <v/>
      </c>
      <c r="AD2196">
        <f>TRIM($I2196&amp;"")</f>
        <v/>
      </c>
    </row>
    <row r="2197" ht="24" customHeight="1">
      <c r="A2197" s="9" t="n">
        <v>46210</v>
      </c>
      <c r="B2197" s="14" t="inlineStr">
        <is>
          <t>10210</t>
        </is>
      </c>
      <c r="C2197" s="14" t="n"/>
      <c r="D2197" s="14" t="inlineStr">
        <is>
          <t>6 PINTURA UV</t>
        </is>
      </c>
      <c r="E2197" s="14" t="inlineStr">
        <is>
          <t>30006104</t>
        </is>
      </c>
      <c r="F2197" s="14" t="inlineStr">
        <is>
          <t>MOLDURA ENCOSTO 445X280X15 MDF - CAD SANTIAGO NEW</t>
        </is>
      </c>
      <c r="G2197" s="14" t="inlineStr">
        <is>
          <t>6 PINTURA UV</t>
        </is>
      </c>
      <c r="H2197" s="14" t="inlineStr">
        <is>
          <t>6 PINTURA UV</t>
        </is>
      </c>
      <c r="I2197" s="9" t="inlineStr">
        <is>
          <t>6 PINTURA UV</t>
        </is>
      </c>
      <c r="J2197" s="9" t="n">
        <v>302</v>
      </c>
      <c r="K2197" s="14">
        <f>IF($E2197="","",IFERROR(INDEX('01_Cad_Pecas'!$H$2:$H$5000,MATCH($E2197,'01_Cad_Pecas'!$D$2:$D$5000,0)),IFERROR(INDEX('01_Cad_Pecas'!$H$2:$H$5000,MATCH(VALUE($E2197),'01_Cad_Pecas'!$D$2:$D$5000,0)),"")))</f>
        <v/>
      </c>
      <c r="L2197" s="14">
        <f>IF($E2197="","",IFERROR(INDEX('01_Cad_Pecas'!$I$2:$I$5000,MATCH($E2197,'01_Cad_Pecas'!$D$2:$D$5000,0)),IFERROR(INDEX('01_Cad_Pecas'!$I$2:$I$5000,MATCH(VALUE($E2197),'01_Cad_Pecas'!$D$2:$D$5000,0)),"")))</f>
        <v/>
      </c>
      <c r="M2197" s="14">
        <f>IF(OR($J2197="",$L2197=""),"",IF($K2197="",0,$K2197)+$J2197*$L2197)</f>
        <v/>
      </c>
      <c r="N2197" s="14" t="n">
        <v>46212</v>
      </c>
      <c r="O2197" s="14" t="n">
        <v>302</v>
      </c>
      <c r="P2197" s="14" t="n"/>
      <c r="Q2197" s="14" t="n"/>
      <c r="R2197" s="14" t="n"/>
      <c r="S2197" s="14" t="n"/>
      <c r="T2197" s="14">
        <f>IF(OR($J2197="",$O2197=""),"",$O2197/$J2197)</f>
        <v/>
      </c>
      <c r="U2197" s="14" t="inlineStr">
        <is>
          <t>Concluído</t>
        </is>
      </c>
      <c r="V2197" s="14" t="n"/>
      <c r="W2197" s="14" t="n"/>
      <c r="X2197" s="14" t="n"/>
      <c r="Y2197" s="14" t="n"/>
      <c r="Z2197" s="14" t="n"/>
      <c r="AA2197" s="11" t="n"/>
      <c r="AB2197" s="14">
        <f>B2197&amp;"|"&amp;I2197</f>
        <v/>
      </c>
      <c r="AC2197">
        <f>IF($B2197="","","|"&amp;SUBSTITUTE(TRIM(SUBSTITUTE(SUBSTITUTE(SUBSTITUTE(SUBSTITUTE(SUBSTITUTE(SUBSTITUTE(SUBSTITUTE(SUBSTITUTE(SUBSTITUTE(SUBSTITUTE(SUBSTITUTE(SUBSTITUTE(SUBSTITUTE(SUBSTITUTE(TRIM($B2197&amp;""),CHAR(10)," "),CHAR(13)," "),"."," "),";"," "),","," "),"/"," "),"+"," "),"-"," "),"  "," "),"  "," "),"  "," "),"  "," "),"  "," "),"  "," "))," ","|")&amp;"|")</f>
        <v/>
      </c>
      <c r="AD2197">
        <f>TRIM($I2197&amp;"")</f>
        <v/>
      </c>
    </row>
    <row r="2198" ht="24" customHeight="1">
      <c r="A2198" s="9" t="n">
        <v>46210</v>
      </c>
      <c r="B2198" s="14" t="inlineStr">
        <is>
          <t>10210</t>
        </is>
      </c>
      <c r="C2198" s="14" t="n"/>
      <c r="D2198" s="14" t="inlineStr">
        <is>
          <t>6 PINTURA UV</t>
        </is>
      </c>
      <c r="E2198" s="14" t="inlineStr">
        <is>
          <t>20052001</t>
        </is>
      </c>
      <c r="F2198" s="14" t="inlineStr">
        <is>
          <t>(2-4) TRAVESSA 742X122X25 MDF - MESA ATHENAS</t>
        </is>
      </c>
      <c r="G2198" s="14" t="inlineStr">
        <is>
          <t>6 PINTURA UV</t>
        </is>
      </c>
      <c r="H2198" s="14" t="inlineStr">
        <is>
          <t>6 PINTURA UV</t>
        </is>
      </c>
      <c r="I2198" s="9" t="inlineStr">
        <is>
          <t>6 PINTURA UV</t>
        </is>
      </c>
      <c r="J2198" s="9" t="n">
        <v>40</v>
      </c>
      <c r="K2198" s="14">
        <f>IF($E2198="","",IFERROR(INDEX('01_Cad_Pecas'!$H$2:$H$5000,MATCH($E2198,'01_Cad_Pecas'!$D$2:$D$5000,0)),IFERROR(INDEX('01_Cad_Pecas'!$H$2:$H$5000,MATCH(VALUE($E2198),'01_Cad_Pecas'!$D$2:$D$5000,0)),"")))</f>
        <v/>
      </c>
      <c r="L2198" s="14">
        <f>IF($E2198="","",IFERROR(INDEX('01_Cad_Pecas'!$I$2:$I$5000,MATCH($E2198,'01_Cad_Pecas'!$D$2:$D$5000,0)),IFERROR(INDEX('01_Cad_Pecas'!$I$2:$I$5000,MATCH(VALUE($E2198),'01_Cad_Pecas'!$D$2:$D$5000,0)),"")))</f>
        <v/>
      </c>
      <c r="M2198" s="14">
        <f>IF(OR($J2198="",$L2198=""),"",IF($K2198="",0,$K2198)+$J2198*$L2198)</f>
        <v/>
      </c>
      <c r="N2198" s="14" t="n">
        <v>46212</v>
      </c>
      <c r="O2198" s="14" t="n">
        <v>40</v>
      </c>
      <c r="P2198" s="14" t="n"/>
      <c r="Q2198" s="14" t="n"/>
      <c r="R2198" s="14" t="n"/>
      <c r="S2198" s="14" t="n"/>
      <c r="T2198" s="14">
        <f>IF(OR($J2198="",$O2198=""),"",$O2198/$J2198)</f>
        <v/>
      </c>
      <c r="U2198" s="14" t="inlineStr">
        <is>
          <t>Concluído</t>
        </is>
      </c>
      <c r="V2198" s="14" t="n"/>
      <c r="W2198" s="14" t="n"/>
      <c r="X2198" s="14" t="n"/>
      <c r="Y2198" s="14" t="n"/>
      <c r="Z2198" s="14" t="n"/>
      <c r="AA2198" s="11" t="n"/>
      <c r="AB2198" s="14">
        <f>B2198&amp;"|"&amp;I2198</f>
        <v/>
      </c>
      <c r="AC2198">
        <f>IF($B2198="","","|"&amp;SUBSTITUTE(TRIM(SUBSTITUTE(SUBSTITUTE(SUBSTITUTE(SUBSTITUTE(SUBSTITUTE(SUBSTITUTE(SUBSTITUTE(SUBSTITUTE(SUBSTITUTE(SUBSTITUTE(SUBSTITUTE(SUBSTITUTE(SUBSTITUTE(SUBSTITUTE(TRIM($B2198&amp;""),CHAR(10)," "),CHAR(13)," "),"."," "),";"," "),","," "),"/"," "),"+"," "),"-"," "),"  "," "),"  "," "),"  "," "),"  "," "),"  "," "),"  "," "))," ","|")&amp;"|")</f>
        <v/>
      </c>
      <c r="AD2198">
        <f>TRIM($I2198&amp;"")</f>
        <v/>
      </c>
    </row>
    <row r="2199" ht="24" customHeight="1">
      <c r="A2199" s="9" t="n">
        <v>46210</v>
      </c>
      <c r="B2199" s="14" t="inlineStr">
        <is>
          <t>10210</t>
        </is>
      </c>
      <c r="C2199" s="14" t="n"/>
      <c r="D2199" s="14" t="inlineStr">
        <is>
          <t>6 PINTURA UV</t>
        </is>
      </c>
      <c r="E2199" s="14" t="inlineStr">
        <is>
          <t>20052002</t>
        </is>
      </c>
      <c r="F2199" s="14" t="inlineStr">
        <is>
          <t>(5) BASE MAIOR 542X124X25 MDF - MESA ATHENAS</t>
        </is>
      </c>
      <c r="G2199" s="14" t="inlineStr">
        <is>
          <t>6 PINTURA UV</t>
        </is>
      </c>
      <c r="H2199" s="14" t="inlineStr">
        <is>
          <t>6 PINTURA UV</t>
        </is>
      </c>
      <c r="I2199" s="9" t="inlineStr">
        <is>
          <t>6 PINTURA UV</t>
        </is>
      </c>
      <c r="J2199" s="9" t="n">
        <v>20</v>
      </c>
      <c r="K2199" s="14">
        <f>IF($E2199="","",IFERROR(INDEX('01_Cad_Pecas'!$H$2:$H$5000,MATCH($E2199,'01_Cad_Pecas'!$D$2:$D$5000,0)),IFERROR(INDEX('01_Cad_Pecas'!$H$2:$H$5000,MATCH(VALUE($E2199),'01_Cad_Pecas'!$D$2:$D$5000,0)),"")))</f>
        <v/>
      </c>
      <c r="L2199" s="14">
        <f>IF($E2199="","",IFERROR(INDEX('01_Cad_Pecas'!$I$2:$I$5000,MATCH($E2199,'01_Cad_Pecas'!$D$2:$D$5000,0)),IFERROR(INDEX('01_Cad_Pecas'!$I$2:$I$5000,MATCH(VALUE($E2199),'01_Cad_Pecas'!$D$2:$D$5000,0)),"")))</f>
        <v/>
      </c>
      <c r="M2199" s="14">
        <f>IF(OR($J2199="",$L2199=""),"",IF($K2199="",0,$K2199)+$J2199*$L2199)</f>
        <v/>
      </c>
      <c r="N2199" s="14" t="n">
        <v>46212</v>
      </c>
      <c r="O2199" s="14" t="n">
        <v>20</v>
      </c>
      <c r="P2199" s="14" t="n"/>
      <c r="Q2199" s="14" t="n"/>
      <c r="R2199" s="14" t="n"/>
      <c r="S2199" s="14" t="n"/>
      <c r="T2199" s="14">
        <f>IF(OR($J2199="",$O2199=""),"",$O2199/$J2199)</f>
        <v/>
      </c>
      <c r="U2199" s="14" t="inlineStr">
        <is>
          <t>Concluído</t>
        </is>
      </c>
      <c r="V2199" s="14" t="n"/>
      <c r="W2199" s="14" t="n"/>
      <c r="X2199" s="14" t="n"/>
      <c r="Y2199" s="14" t="n"/>
      <c r="Z2199" s="14" t="n"/>
      <c r="AA2199" s="11" t="n"/>
      <c r="AB2199" s="14">
        <f>B2199&amp;"|"&amp;I2199</f>
        <v/>
      </c>
      <c r="AC2199">
        <f>IF($B2199="","","|"&amp;SUBSTITUTE(TRIM(SUBSTITUTE(SUBSTITUTE(SUBSTITUTE(SUBSTITUTE(SUBSTITUTE(SUBSTITUTE(SUBSTITUTE(SUBSTITUTE(SUBSTITUTE(SUBSTITUTE(SUBSTITUTE(SUBSTITUTE(SUBSTITUTE(SUBSTITUTE(TRIM($B2199&amp;""),CHAR(10)," "),CHAR(13)," "),"."," "),";"," "),","," "),"/"," "),"+"," "),"-"," "),"  "," "),"  "," "),"  "," "),"  "," "),"  "," "),"  "," "))," ","|")&amp;"|")</f>
        <v/>
      </c>
      <c r="AD2199">
        <f>TRIM($I2199&amp;"")</f>
        <v/>
      </c>
    </row>
    <row r="2200" ht="24" customHeight="1">
      <c r="A2200" s="9" t="n">
        <v>46210</v>
      </c>
      <c r="B2200" s="14" t="inlineStr">
        <is>
          <t>10210</t>
        </is>
      </c>
      <c r="C2200" s="14" t="n"/>
      <c r="D2200" s="14" t="inlineStr">
        <is>
          <t>6 PINTURA UV</t>
        </is>
      </c>
      <c r="E2200" s="14" t="inlineStr">
        <is>
          <t>20052003</t>
        </is>
      </c>
      <c r="F2200" s="14" t="inlineStr">
        <is>
          <t>(6)BASE MENOR 386 (189)X124X25 MDF - MESA ATHENAS</t>
        </is>
      </c>
      <c r="G2200" s="14" t="inlineStr">
        <is>
          <t>6 PINTURA UV</t>
        </is>
      </c>
      <c r="H2200" s="14" t="inlineStr">
        <is>
          <t>6 PINTURA UV</t>
        </is>
      </c>
      <c r="I2200" s="9" t="inlineStr">
        <is>
          <t>6 PINTURA UV</t>
        </is>
      </c>
      <c r="J2200" s="9" t="n">
        <v>40</v>
      </c>
      <c r="K2200" s="14">
        <f>IF($E2200="","",IFERROR(INDEX('01_Cad_Pecas'!$H$2:$H$5000,MATCH($E2200,'01_Cad_Pecas'!$D$2:$D$5000,0)),IFERROR(INDEX('01_Cad_Pecas'!$H$2:$H$5000,MATCH(VALUE($E2200),'01_Cad_Pecas'!$D$2:$D$5000,0)),"")))</f>
        <v/>
      </c>
      <c r="L2200" s="14">
        <f>IF($E2200="","",IFERROR(INDEX('01_Cad_Pecas'!$I$2:$I$5000,MATCH($E2200,'01_Cad_Pecas'!$D$2:$D$5000,0)),IFERROR(INDEX('01_Cad_Pecas'!$I$2:$I$5000,MATCH(VALUE($E2200),'01_Cad_Pecas'!$D$2:$D$5000,0)),"")))</f>
        <v/>
      </c>
      <c r="M2200" s="14">
        <f>IF(OR($J2200="",$L2200=""),"",IF($K2200="",0,$K2200)+$J2200*$L2200)</f>
        <v/>
      </c>
      <c r="N2200" s="14" t="n">
        <v>46212</v>
      </c>
      <c r="O2200" s="14" t="n">
        <v>40</v>
      </c>
      <c r="P2200" s="14" t="n"/>
      <c r="Q2200" s="14" t="n"/>
      <c r="R2200" s="14" t="n"/>
      <c r="S2200" s="14" t="n"/>
      <c r="T2200" s="14">
        <f>IF(OR($J2200="",$O2200=""),"",$O2200/$J2200)</f>
        <v/>
      </c>
      <c r="U2200" s="14" t="inlineStr">
        <is>
          <t>Concluído</t>
        </is>
      </c>
      <c r="V2200" s="14" t="n"/>
      <c r="W2200" s="14" t="n"/>
      <c r="X2200" s="14" t="n"/>
      <c r="Y2200" s="14" t="n"/>
      <c r="Z2200" s="14" t="n"/>
      <c r="AA2200" s="11" t="n"/>
      <c r="AB2200" s="14">
        <f>B2200&amp;"|"&amp;I2200</f>
        <v/>
      </c>
      <c r="AC2200">
        <f>IF($B2200="","","|"&amp;SUBSTITUTE(TRIM(SUBSTITUTE(SUBSTITUTE(SUBSTITUTE(SUBSTITUTE(SUBSTITUTE(SUBSTITUTE(SUBSTITUTE(SUBSTITUTE(SUBSTITUTE(SUBSTITUTE(SUBSTITUTE(SUBSTITUTE(SUBSTITUTE(SUBSTITUTE(TRIM($B2200&amp;""),CHAR(10)," "),CHAR(13)," "),"."," "),";"," "),","," "),"/"," "),"+"," "),"-"," "),"  "," "),"  "," "),"  "," "),"  "," "),"  "," "),"  "," "))," ","|")&amp;"|")</f>
        <v/>
      </c>
      <c r="AD2200">
        <f>TRIM($I2200&amp;"")</f>
        <v/>
      </c>
    </row>
    <row r="2201" ht="24" customHeight="1">
      <c r="A2201" s="9" t="n">
        <v>46210</v>
      </c>
      <c r="B2201" s="14" t="inlineStr">
        <is>
          <t>10210</t>
        </is>
      </c>
      <c r="C2201" s="14" t="n"/>
      <c r="D2201" s="14" t="inlineStr">
        <is>
          <t>6 PINTURA UV</t>
        </is>
      </c>
      <c r="E2201" s="14" t="inlineStr">
        <is>
          <t>20052202</t>
        </is>
      </c>
      <c r="F2201" s="14" t="inlineStr">
        <is>
          <t>(5) BASE MAIOR 742X124X25 MDF - MESA ATHENAS 1,20</t>
        </is>
      </c>
      <c r="G2201" s="14" t="inlineStr">
        <is>
          <t>6 PINTURA UV</t>
        </is>
      </c>
      <c r="H2201" s="14" t="inlineStr">
        <is>
          <t>6 PINTURA UV</t>
        </is>
      </c>
      <c r="I2201" s="9" t="inlineStr">
        <is>
          <t>6 PINTURA UV</t>
        </is>
      </c>
      <c r="J2201" s="9" t="n">
        <v>11</v>
      </c>
      <c r="K2201" s="14">
        <f>IF($E2201="","",IFERROR(INDEX('01_Cad_Pecas'!$H$2:$H$5000,MATCH($E2201,'01_Cad_Pecas'!$D$2:$D$5000,0)),IFERROR(INDEX('01_Cad_Pecas'!$H$2:$H$5000,MATCH(VALUE($E2201),'01_Cad_Pecas'!$D$2:$D$5000,0)),"")))</f>
        <v/>
      </c>
      <c r="L2201" s="14">
        <f>IF($E2201="","",IFERROR(INDEX('01_Cad_Pecas'!$I$2:$I$5000,MATCH($E2201,'01_Cad_Pecas'!$D$2:$D$5000,0)),IFERROR(INDEX('01_Cad_Pecas'!$I$2:$I$5000,MATCH(VALUE($E2201),'01_Cad_Pecas'!$D$2:$D$5000,0)),"")))</f>
        <v/>
      </c>
      <c r="M2201" s="14">
        <f>IF(OR($J2201="",$L2201=""),"",IF($K2201="",0,$K2201)+$J2201*$L2201)</f>
        <v/>
      </c>
      <c r="N2201" s="14" t="n">
        <v>46212</v>
      </c>
      <c r="O2201" s="14" t="n">
        <v>11</v>
      </c>
      <c r="P2201" s="14" t="n"/>
      <c r="Q2201" s="14" t="n"/>
      <c r="R2201" s="14" t="n"/>
      <c r="S2201" s="14" t="n"/>
      <c r="T2201" s="14">
        <f>IF(OR($J2201="",$O2201=""),"",$O2201/$J2201)</f>
        <v/>
      </c>
      <c r="U2201" s="14" t="inlineStr">
        <is>
          <t>Concluído</t>
        </is>
      </c>
      <c r="V2201" s="14" t="n"/>
      <c r="W2201" s="14" t="n"/>
      <c r="X2201" s="14" t="n"/>
      <c r="Y2201" s="14" t="n"/>
      <c r="Z2201" s="14" t="n"/>
      <c r="AA2201" s="11" t="n"/>
      <c r="AB2201" s="14">
        <f>B2201&amp;"|"&amp;I2201</f>
        <v/>
      </c>
      <c r="AC2201">
        <f>IF($B2201="","","|"&amp;SUBSTITUTE(TRIM(SUBSTITUTE(SUBSTITUTE(SUBSTITUTE(SUBSTITUTE(SUBSTITUTE(SUBSTITUTE(SUBSTITUTE(SUBSTITUTE(SUBSTITUTE(SUBSTITUTE(SUBSTITUTE(SUBSTITUTE(SUBSTITUTE(SUBSTITUTE(TRIM($B2201&amp;""),CHAR(10)," "),CHAR(13)," "),"."," "),";"," "),","," "),"/"," "),"+"," "),"-"," "),"  "," "),"  "," "),"  "," "),"  "," "),"  "," "),"  "," "))," ","|")&amp;"|")</f>
        <v/>
      </c>
      <c r="AD2201">
        <f>TRIM($I2201&amp;"")</f>
        <v/>
      </c>
    </row>
    <row r="2202" ht="24" customHeight="1">
      <c r="A2202" s="9" t="n">
        <v>46210</v>
      </c>
      <c r="B2202" s="14" t="inlineStr">
        <is>
          <t>10210</t>
        </is>
      </c>
      <c r="C2202" s="14" t="n"/>
      <c r="D2202" s="14" t="inlineStr">
        <is>
          <t>6 PINTURA UV</t>
        </is>
      </c>
      <c r="E2202" s="14" t="inlineStr">
        <is>
          <t>20052203</t>
        </is>
      </c>
      <c r="F2202" s="14" t="inlineStr">
        <is>
          <t>(6)BASE MENOR 446(220)X124X25 MDF-MESA ATHENAS1,20</t>
        </is>
      </c>
      <c r="G2202" s="14" t="inlineStr">
        <is>
          <t>6 PINTURA UV</t>
        </is>
      </c>
      <c r="H2202" s="14" t="inlineStr">
        <is>
          <t>6 PINTURA UV</t>
        </is>
      </c>
      <c r="I2202" s="9" t="inlineStr">
        <is>
          <t>6 PINTURA UV</t>
        </is>
      </c>
      <c r="J2202" s="9" t="n">
        <v>22</v>
      </c>
      <c r="K2202" s="14">
        <f>IF($E2202="","",IFERROR(INDEX('01_Cad_Pecas'!$H$2:$H$5000,MATCH($E2202,'01_Cad_Pecas'!$D$2:$D$5000,0)),IFERROR(INDEX('01_Cad_Pecas'!$H$2:$H$5000,MATCH(VALUE($E2202),'01_Cad_Pecas'!$D$2:$D$5000,0)),"")))</f>
        <v/>
      </c>
      <c r="L2202" s="14">
        <f>IF($E2202="","",IFERROR(INDEX('01_Cad_Pecas'!$I$2:$I$5000,MATCH($E2202,'01_Cad_Pecas'!$D$2:$D$5000,0)),IFERROR(INDEX('01_Cad_Pecas'!$I$2:$I$5000,MATCH(VALUE($E2202),'01_Cad_Pecas'!$D$2:$D$5000,0)),"")))</f>
        <v/>
      </c>
      <c r="M2202" s="14">
        <f>IF(OR($J2202="",$L2202=""),"",IF($K2202="",0,$K2202)+$J2202*$L2202)</f>
        <v/>
      </c>
      <c r="N2202" s="14" t="n">
        <v>46212</v>
      </c>
      <c r="O2202" s="14" t="n">
        <v>22</v>
      </c>
      <c r="P2202" s="14" t="n"/>
      <c r="Q2202" s="14" t="n"/>
      <c r="R2202" s="14" t="n"/>
      <c r="S2202" s="14" t="n"/>
      <c r="T2202" s="14">
        <f>IF(OR($J2202="",$O2202=""),"",$O2202/$J2202)</f>
        <v/>
      </c>
      <c r="U2202" s="14" t="inlineStr">
        <is>
          <t>Concluído</t>
        </is>
      </c>
      <c r="V2202" s="14" t="n"/>
      <c r="W2202" s="14" t="n"/>
      <c r="X2202" s="14" t="n"/>
      <c r="Y2202" s="14" t="n"/>
      <c r="Z2202" s="14" t="n"/>
      <c r="AA2202" s="11" t="n"/>
      <c r="AB2202" s="14">
        <f>B2202&amp;"|"&amp;I2202</f>
        <v/>
      </c>
      <c r="AC2202">
        <f>IF($B2202="","","|"&amp;SUBSTITUTE(TRIM(SUBSTITUTE(SUBSTITUTE(SUBSTITUTE(SUBSTITUTE(SUBSTITUTE(SUBSTITUTE(SUBSTITUTE(SUBSTITUTE(SUBSTITUTE(SUBSTITUTE(SUBSTITUTE(SUBSTITUTE(SUBSTITUTE(SUBSTITUTE(TRIM($B2202&amp;""),CHAR(10)," "),CHAR(13)," "),"."," "),";"," "),","," "),"/"," "),"+"," "),"-"," "),"  "," "),"  "," "),"  "," "),"  "," "),"  "," "),"  "," "))," ","|")&amp;"|")</f>
        <v/>
      </c>
      <c r="AD2202">
        <f>TRIM($I2202&amp;"")</f>
        <v/>
      </c>
    </row>
    <row r="2203" ht="24" customHeight="1">
      <c r="A2203" s="9" t="n">
        <v>46210</v>
      </c>
      <c r="B2203" s="14" t="inlineStr">
        <is>
          <t>10210</t>
        </is>
      </c>
      <c r="C2203" s="14" t="n"/>
      <c r="D2203" s="14" t="inlineStr">
        <is>
          <t>6 PINTURA UV</t>
        </is>
      </c>
      <c r="E2203" s="14" t="inlineStr">
        <is>
          <t>30001201</t>
        </is>
      </c>
      <c r="F2203" s="14" t="inlineStr">
        <is>
          <t>PE TRASEIRO 980X65(911)X25 MDF (11PCS)- CAD PE INT</t>
        </is>
      </c>
      <c r="G2203" s="14" t="inlineStr">
        <is>
          <t>6 PINTURA UV</t>
        </is>
      </c>
      <c r="H2203" s="14" t="inlineStr">
        <is>
          <t>6 PINTURA UV</t>
        </is>
      </c>
      <c r="I2203" s="9" t="inlineStr">
        <is>
          <t>6 PINTURA UV</t>
        </is>
      </c>
      <c r="J2203" s="9" t="n">
        <v>220</v>
      </c>
      <c r="K2203" s="14">
        <f>IF($E2203="","",IFERROR(INDEX('01_Cad_Pecas'!$H$2:$H$5000,MATCH($E2203,'01_Cad_Pecas'!$D$2:$D$5000,0)),IFERROR(INDEX('01_Cad_Pecas'!$H$2:$H$5000,MATCH(VALUE($E2203),'01_Cad_Pecas'!$D$2:$D$5000,0)),"")))</f>
        <v/>
      </c>
      <c r="L2203" s="14">
        <f>IF($E2203="","",IFERROR(INDEX('01_Cad_Pecas'!$I$2:$I$5000,MATCH($E2203,'01_Cad_Pecas'!$D$2:$D$5000,0)),IFERROR(INDEX('01_Cad_Pecas'!$I$2:$I$5000,MATCH(VALUE($E2203),'01_Cad_Pecas'!$D$2:$D$5000,0)),"")))</f>
        <v/>
      </c>
      <c r="M2203" s="14">
        <f>IF(OR($J2203="",$L2203=""),"",IF($K2203="",0,$K2203)+$J2203*$L2203)</f>
        <v/>
      </c>
      <c r="N2203" s="14" t="n">
        <v>46212</v>
      </c>
      <c r="O2203" s="14" t="n">
        <v>220</v>
      </c>
      <c r="P2203" s="14" t="n"/>
      <c r="Q2203" s="14" t="n"/>
      <c r="R2203" s="14" t="n"/>
      <c r="S2203" s="14" t="n"/>
      <c r="T2203" s="14">
        <f>IF(OR($J2203="",$O2203=""),"",$O2203/$J2203)</f>
        <v/>
      </c>
      <c r="U2203" s="14" t="inlineStr">
        <is>
          <t>Concluído</t>
        </is>
      </c>
      <c r="V2203" s="14" t="n"/>
      <c r="W2203" s="14" t="n"/>
      <c r="X2203" s="14" t="n"/>
      <c r="Y2203" s="14" t="n"/>
      <c r="Z2203" s="14" t="n"/>
      <c r="AA2203" s="11" t="n"/>
      <c r="AB2203" s="14">
        <f>B2203&amp;"|"&amp;I2203</f>
        <v/>
      </c>
      <c r="AC2203">
        <f>IF($B2203="","","|"&amp;SUBSTITUTE(TRIM(SUBSTITUTE(SUBSTITUTE(SUBSTITUTE(SUBSTITUTE(SUBSTITUTE(SUBSTITUTE(SUBSTITUTE(SUBSTITUTE(SUBSTITUTE(SUBSTITUTE(SUBSTITUTE(SUBSTITUTE(SUBSTITUTE(SUBSTITUTE(TRIM($B2203&amp;""),CHAR(10)," "),CHAR(13)," "),"."," "),";"," "),","," "),"/"," "),"+"," "),"-"," "),"  "," "),"  "," "),"  "," "),"  "," "),"  "," "),"  "," "))," ","|")&amp;"|")</f>
        <v/>
      </c>
      <c r="AD2203">
        <f>TRIM($I2203&amp;"")</f>
        <v/>
      </c>
    </row>
    <row r="2204" ht="24" customHeight="1">
      <c r="A2204" s="9" t="n">
        <v>46210</v>
      </c>
      <c r="B2204" s="14" t="inlineStr">
        <is>
          <t>10210</t>
        </is>
      </c>
      <c r="C2204" s="14" t="n"/>
      <c r="D2204" s="14" t="inlineStr">
        <is>
          <t>6 PINTURA UV</t>
        </is>
      </c>
      <c r="E2204" s="14" t="inlineStr">
        <is>
          <t>30001202</t>
        </is>
      </c>
      <c r="F2204" s="14" t="inlineStr">
        <is>
          <t>PÉ FRONTAL 441X65(911)X25 MDF (16PÇS) - CAD PÉ INT</t>
        </is>
      </c>
      <c r="G2204" s="14" t="inlineStr">
        <is>
          <t>6 PINTURA UV</t>
        </is>
      </c>
      <c r="H2204" s="14" t="inlineStr">
        <is>
          <t>6 PINTURA UV</t>
        </is>
      </c>
      <c r="I2204" s="9" t="inlineStr">
        <is>
          <t>6 PINTURA UV</t>
        </is>
      </c>
      <c r="J2204" s="9" t="n">
        <v>452</v>
      </c>
      <c r="K2204" s="14">
        <f>IF($E2204="","",IFERROR(INDEX('01_Cad_Pecas'!$H$2:$H$5000,MATCH($E2204,'01_Cad_Pecas'!$D$2:$D$5000,0)),IFERROR(INDEX('01_Cad_Pecas'!$H$2:$H$5000,MATCH(VALUE($E2204),'01_Cad_Pecas'!$D$2:$D$5000,0)),"")))</f>
        <v/>
      </c>
      <c r="L2204" s="14">
        <f>IF($E2204="","",IFERROR(INDEX('01_Cad_Pecas'!$I$2:$I$5000,MATCH($E2204,'01_Cad_Pecas'!$D$2:$D$5000,0)),IFERROR(INDEX('01_Cad_Pecas'!$I$2:$I$5000,MATCH(VALUE($E2204),'01_Cad_Pecas'!$D$2:$D$5000,0)),"")))</f>
        <v/>
      </c>
      <c r="M2204" s="14">
        <f>IF(OR($J2204="",$L2204=""),"",IF($K2204="",0,$K2204)+$J2204*$L2204)</f>
        <v/>
      </c>
      <c r="N2204" s="14" t="n">
        <v>46212</v>
      </c>
      <c r="O2204" s="14" t="n">
        <v>452</v>
      </c>
      <c r="P2204" s="14" t="n"/>
      <c r="Q2204" s="14" t="n"/>
      <c r="R2204" s="14" t="n"/>
      <c r="S2204" s="14" t="n"/>
      <c r="T2204" s="14">
        <f>IF(OR($J2204="",$O2204=""),"",$O2204/$J2204)</f>
        <v/>
      </c>
      <c r="U2204" s="14" t="inlineStr">
        <is>
          <t>Concluído</t>
        </is>
      </c>
      <c r="V2204" s="14" t="n"/>
      <c r="W2204" s="14" t="n"/>
      <c r="X2204" s="14" t="n"/>
      <c r="Y2204" s="14" t="n"/>
      <c r="Z2204" s="14" t="n"/>
      <c r="AA2204" s="11" t="n"/>
      <c r="AB2204" s="14">
        <f>B2204&amp;"|"&amp;I2204</f>
        <v/>
      </c>
      <c r="AC2204">
        <f>IF($B2204="","","|"&amp;SUBSTITUTE(TRIM(SUBSTITUTE(SUBSTITUTE(SUBSTITUTE(SUBSTITUTE(SUBSTITUTE(SUBSTITUTE(SUBSTITUTE(SUBSTITUTE(SUBSTITUTE(SUBSTITUTE(SUBSTITUTE(SUBSTITUTE(SUBSTITUTE(SUBSTITUTE(TRIM($B2204&amp;""),CHAR(10)," "),CHAR(13)," "),"."," "),";"," "),","," "),"/"," "),"+"," "),"-"," "),"  "," "),"  "," "),"  "," "),"  "," "),"  "," "),"  "," "))," ","|")&amp;"|")</f>
        <v/>
      </c>
      <c r="AD2204">
        <f>TRIM($I2204&amp;"")</f>
        <v/>
      </c>
    </row>
    <row r="2205" ht="24" customHeight="1">
      <c r="A2205" s="9" t="n">
        <v>46210</v>
      </c>
      <c r="B2205" s="14" t="inlineStr">
        <is>
          <t>10210</t>
        </is>
      </c>
      <c r="C2205" s="14" t="n"/>
      <c r="D2205" s="14" t="inlineStr">
        <is>
          <t>6 PINTURA UV</t>
        </is>
      </c>
      <c r="E2205" s="14" t="inlineStr">
        <is>
          <t>30001301</t>
        </is>
      </c>
      <c r="F2205" s="14" t="inlineStr">
        <is>
          <t>PE TRASEIRO 920X65(911)X25 MDF (11PCS)- CAD PE INT</t>
        </is>
      </c>
      <c r="G2205" s="14" t="inlineStr">
        <is>
          <t>6 PINTURA UV</t>
        </is>
      </c>
      <c r="H2205" s="14" t="inlineStr">
        <is>
          <t>6 PINTURA UV</t>
        </is>
      </c>
      <c r="I2205" s="9" t="inlineStr">
        <is>
          <t>6 PINTURA UV</t>
        </is>
      </c>
      <c r="J2205" s="9" t="n">
        <v>148</v>
      </c>
      <c r="K2205" s="14">
        <f>IF($E2205="","",IFERROR(INDEX('01_Cad_Pecas'!$H$2:$H$5000,MATCH($E2205,'01_Cad_Pecas'!$D$2:$D$5000,0)),IFERROR(INDEX('01_Cad_Pecas'!$H$2:$H$5000,MATCH(VALUE($E2205),'01_Cad_Pecas'!$D$2:$D$5000,0)),"")))</f>
        <v/>
      </c>
      <c r="L2205" s="14">
        <f>IF($E2205="","",IFERROR(INDEX('01_Cad_Pecas'!$I$2:$I$5000,MATCH($E2205,'01_Cad_Pecas'!$D$2:$D$5000,0)),IFERROR(INDEX('01_Cad_Pecas'!$I$2:$I$5000,MATCH(VALUE($E2205),'01_Cad_Pecas'!$D$2:$D$5000,0)),"")))</f>
        <v/>
      </c>
      <c r="M2205" s="14">
        <f>IF(OR($J2205="",$L2205=""),"",IF($K2205="",0,$K2205)+$J2205*$L2205)</f>
        <v/>
      </c>
      <c r="N2205" s="14" t="n">
        <v>46210</v>
      </c>
      <c r="O2205" s="14" t="n">
        <v>148</v>
      </c>
      <c r="P2205" s="14" t="n"/>
      <c r="Q2205" s="14" t="n"/>
      <c r="R2205" s="14" t="n"/>
      <c r="S2205" s="14" t="n"/>
      <c r="T2205" s="14">
        <f>IF(OR($J2205="",$O2205=""),"",$O2205/$J2205)</f>
        <v/>
      </c>
      <c r="U2205" s="14" t="inlineStr">
        <is>
          <t>Concluído</t>
        </is>
      </c>
      <c r="V2205" s="14" t="n"/>
      <c r="W2205" s="14" t="n"/>
      <c r="X2205" s="14" t="n"/>
      <c r="Y2205" s="14" t="n"/>
      <c r="Z2205" s="14" t="n"/>
      <c r="AA2205" s="11" t="n"/>
      <c r="AB2205" s="14">
        <f>B2205&amp;"|"&amp;I2205</f>
        <v/>
      </c>
      <c r="AC2205">
        <f>IF($B2205="","","|"&amp;SUBSTITUTE(TRIM(SUBSTITUTE(SUBSTITUTE(SUBSTITUTE(SUBSTITUTE(SUBSTITUTE(SUBSTITUTE(SUBSTITUTE(SUBSTITUTE(SUBSTITUTE(SUBSTITUTE(SUBSTITUTE(SUBSTITUTE(SUBSTITUTE(SUBSTITUTE(TRIM($B2205&amp;""),CHAR(10)," "),CHAR(13)," "),"."," "),";"," "),","," "),"/"," "),"+"," "),"-"," "),"  "," "),"  "," "),"  "," "),"  "," "),"  "," "),"  "," "))," ","|")&amp;"|")</f>
        <v/>
      </c>
      <c r="AD2205">
        <f>TRIM($I2205&amp;"")</f>
        <v/>
      </c>
    </row>
    <row r="2206" ht="24" customHeight="1">
      <c r="A2206" s="9" t="n">
        <v>46210</v>
      </c>
      <c r="B2206" s="14" t="inlineStr">
        <is>
          <t>10210</t>
        </is>
      </c>
      <c r="C2206" s="14" t="n"/>
      <c r="D2206" s="14" t="inlineStr">
        <is>
          <t>6 PINTURA UV</t>
        </is>
      </c>
      <c r="E2206" s="14" t="inlineStr">
        <is>
          <t>30006101</t>
        </is>
      </c>
      <c r="F2206" s="14" t="inlineStr">
        <is>
          <t>PE TRAS 880X30(911)X25 MDF (13PC) ESQ SANTIAGO NEW</t>
        </is>
      </c>
      <c r="G2206" s="14" t="inlineStr">
        <is>
          <t>6 PINTURA UV</t>
        </is>
      </c>
      <c r="H2206" s="14" t="inlineStr">
        <is>
          <t>6 PINTURA UV</t>
        </is>
      </c>
      <c r="I2206" s="9" t="inlineStr">
        <is>
          <t>6 PINTURA UV</t>
        </is>
      </c>
      <c r="J2206" s="9" t="n">
        <v>302</v>
      </c>
      <c r="K2206" s="14">
        <f>IF($E2206="","",IFERROR(INDEX('01_Cad_Pecas'!$H$2:$H$5000,MATCH($E2206,'01_Cad_Pecas'!$D$2:$D$5000,0)),IFERROR(INDEX('01_Cad_Pecas'!$H$2:$H$5000,MATCH(VALUE($E2206),'01_Cad_Pecas'!$D$2:$D$5000,0)),"")))</f>
        <v/>
      </c>
      <c r="L2206" s="14">
        <f>IF($E2206="","",IFERROR(INDEX('01_Cad_Pecas'!$I$2:$I$5000,MATCH($E2206,'01_Cad_Pecas'!$D$2:$D$5000,0)),IFERROR(INDEX('01_Cad_Pecas'!$I$2:$I$5000,MATCH(VALUE($E2206),'01_Cad_Pecas'!$D$2:$D$5000,0)),"")))</f>
        <v/>
      </c>
      <c r="M2206" s="14">
        <f>IF(OR($J2206="",$L2206=""),"",IF($K2206="",0,$K2206)+$J2206*$L2206)</f>
        <v/>
      </c>
      <c r="N2206" s="14" t="n">
        <v>46210</v>
      </c>
      <c r="O2206" s="14" t="n">
        <v>302</v>
      </c>
      <c r="P2206" s="14" t="n"/>
      <c r="Q2206" s="14" t="n"/>
      <c r="R2206" s="14" t="n"/>
      <c r="S2206" s="14" t="n"/>
      <c r="T2206" s="14">
        <f>IF(OR($J2206="",$O2206=""),"",$O2206/$J2206)</f>
        <v/>
      </c>
      <c r="U2206" s="14" t="inlineStr">
        <is>
          <t>Concluído</t>
        </is>
      </c>
      <c r="V2206" s="14" t="n"/>
      <c r="W2206" s="14" t="n"/>
      <c r="X2206" s="14" t="n"/>
      <c r="Y2206" s="14" t="n"/>
      <c r="Z2206" s="14" t="n"/>
      <c r="AA2206" s="11" t="n"/>
      <c r="AB2206" s="14">
        <f>B2206&amp;"|"&amp;I2206</f>
        <v/>
      </c>
      <c r="AC2206">
        <f>IF($B2206="","","|"&amp;SUBSTITUTE(TRIM(SUBSTITUTE(SUBSTITUTE(SUBSTITUTE(SUBSTITUTE(SUBSTITUTE(SUBSTITUTE(SUBSTITUTE(SUBSTITUTE(SUBSTITUTE(SUBSTITUTE(SUBSTITUTE(SUBSTITUTE(SUBSTITUTE(SUBSTITUTE(TRIM($B2206&amp;""),CHAR(10)," "),CHAR(13)," "),"."," "),";"," "),","," "),"/"," "),"+"," "),"-"," "),"  "," "),"  "," "),"  "," "),"  "," "),"  "," "),"  "," "))," ","|")&amp;"|")</f>
        <v/>
      </c>
      <c r="AD2206">
        <f>TRIM($I2206&amp;"")</f>
        <v/>
      </c>
    </row>
    <row r="2207" ht="24" customHeight="1">
      <c r="A2207" s="9" t="n">
        <v>46210</v>
      </c>
      <c r="B2207" s="14" t="inlineStr">
        <is>
          <t>10210</t>
        </is>
      </c>
      <c r="C2207" s="14" t="n"/>
      <c r="D2207" s="14" t="inlineStr">
        <is>
          <t>6 PINTURA UV</t>
        </is>
      </c>
      <c r="E2207" s="14" t="inlineStr">
        <is>
          <t>30006102</t>
        </is>
      </c>
      <c r="F2207" s="14" t="inlineStr">
        <is>
          <t>PE TRAS 880X30(911)X25 MDF (13PC) DIR SANTIAGO NEW</t>
        </is>
      </c>
      <c r="G2207" s="14" t="inlineStr">
        <is>
          <t>6 PINTURA UV</t>
        </is>
      </c>
      <c r="H2207" s="14" t="inlineStr">
        <is>
          <t>6 PINTURA UV</t>
        </is>
      </c>
      <c r="I2207" s="9" t="inlineStr">
        <is>
          <t>6 PINTURA UV</t>
        </is>
      </c>
      <c r="J2207" s="9" t="n">
        <v>302</v>
      </c>
      <c r="K2207" s="14">
        <f>IF($E2207="","",IFERROR(INDEX('01_Cad_Pecas'!$H$2:$H$5000,MATCH($E2207,'01_Cad_Pecas'!$D$2:$D$5000,0)),IFERROR(INDEX('01_Cad_Pecas'!$H$2:$H$5000,MATCH(VALUE($E2207),'01_Cad_Pecas'!$D$2:$D$5000,0)),"")))</f>
        <v/>
      </c>
      <c r="L2207" s="14">
        <f>IF($E2207="","",IFERROR(INDEX('01_Cad_Pecas'!$I$2:$I$5000,MATCH($E2207,'01_Cad_Pecas'!$D$2:$D$5000,0)),IFERROR(INDEX('01_Cad_Pecas'!$I$2:$I$5000,MATCH(VALUE($E2207),'01_Cad_Pecas'!$D$2:$D$5000,0)),"")))</f>
        <v/>
      </c>
      <c r="M2207" s="14">
        <f>IF(OR($J2207="",$L2207=""),"",IF($K2207="",0,$K2207)+$J2207*$L2207)</f>
        <v/>
      </c>
      <c r="N2207" s="14" t="n">
        <v>46210</v>
      </c>
      <c r="O2207" s="14" t="n">
        <v>302</v>
      </c>
      <c r="P2207" s="14" t="n"/>
      <c r="Q2207" s="14" t="n"/>
      <c r="R2207" s="14" t="n"/>
      <c r="S2207" s="14" t="n"/>
      <c r="T2207" s="14">
        <f>IF(OR($J2207="",$O2207=""),"",$O2207/$J2207)</f>
        <v/>
      </c>
      <c r="U2207" s="14" t="inlineStr">
        <is>
          <t>Concluído</t>
        </is>
      </c>
      <c r="V2207" s="14" t="n"/>
      <c r="W2207" s="14" t="n"/>
      <c r="X2207" s="14" t="n"/>
      <c r="Y2207" s="14" t="n"/>
      <c r="Z2207" s="14" t="n"/>
      <c r="AA2207" s="11" t="n"/>
      <c r="AB2207" s="14">
        <f>B2207&amp;"|"&amp;I2207</f>
        <v/>
      </c>
      <c r="AC2207">
        <f>IF($B2207="","","|"&amp;SUBSTITUTE(TRIM(SUBSTITUTE(SUBSTITUTE(SUBSTITUTE(SUBSTITUTE(SUBSTITUTE(SUBSTITUTE(SUBSTITUTE(SUBSTITUTE(SUBSTITUTE(SUBSTITUTE(SUBSTITUTE(SUBSTITUTE(SUBSTITUTE(SUBSTITUTE(TRIM($B2207&amp;""),CHAR(10)," "),CHAR(13)," "),"."," "),";"," "),","," "),"/"," "),"+"," "),"-"," "),"  "," "),"  "," "),"  "," "),"  "," "),"  "," "),"  "," "))," ","|")&amp;"|")</f>
        <v/>
      </c>
      <c r="AD2207">
        <f>TRIM($I2207&amp;"")</f>
        <v/>
      </c>
    </row>
    <row r="2208" ht="24" customHeight="1">
      <c r="A2208" s="9" t="n">
        <v>46210</v>
      </c>
      <c r="B2208" s="14" t="inlineStr">
        <is>
          <t>10210</t>
        </is>
      </c>
      <c r="C2208" s="14" t="n"/>
      <c r="D2208" s="14" t="inlineStr">
        <is>
          <t>6 PINTURA UV</t>
        </is>
      </c>
      <c r="E2208" s="14" t="inlineStr">
        <is>
          <t>30006110</t>
        </is>
      </c>
      <c r="F2208" s="14" t="inlineStr">
        <is>
          <t>PE FRONTAL 430X(108)51X25 MDF (DIR) SANTIAGO NEW</t>
        </is>
      </c>
      <c r="G2208" s="14" t="inlineStr">
        <is>
          <t>6 PINTURA UV</t>
        </is>
      </c>
      <c r="H2208" s="14" t="inlineStr">
        <is>
          <t>6 PINTURA UV</t>
        </is>
      </c>
      <c r="I2208" s="9" t="inlineStr">
        <is>
          <t>6 PINTURA UV</t>
        </is>
      </c>
      <c r="J2208" s="9" t="n">
        <v>302</v>
      </c>
      <c r="K2208" s="14">
        <f>IF($E2208="","",IFERROR(INDEX('01_Cad_Pecas'!$H$2:$H$5000,MATCH($E2208,'01_Cad_Pecas'!$D$2:$D$5000,0)),IFERROR(INDEX('01_Cad_Pecas'!$H$2:$H$5000,MATCH(VALUE($E2208),'01_Cad_Pecas'!$D$2:$D$5000,0)),"")))</f>
        <v/>
      </c>
      <c r="L2208" s="14">
        <f>IF($E2208="","",IFERROR(INDEX('01_Cad_Pecas'!$I$2:$I$5000,MATCH($E2208,'01_Cad_Pecas'!$D$2:$D$5000,0)),IFERROR(INDEX('01_Cad_Pecas'!$I$2:$I$5000,MATCH(VALUE($E2208),'01_Cad_Pecas'!$D$2:$D$5000,0)),"")))</f>
        <v/>
      </c>
      <c r="M2208" s="14">
        <f>IF(OR($J2208="",$L2208=""),"",IF($K2208="",0,$K2208)+$J2208*$L2208)</f>
        <v/>
      </c>
      <c r="N2208" s="14" t="n">
        <v>46211</v>
      </c>
      <c r="O2208" s="14" t="n">
        <v>302</v>
      </c>
      <c r="P2208" s="14" t="n"/>
      <c r="Q2208" s="14" t="n"/>
      <c r="R2208" s="14" t="n"/>
      <c r="S2208" s="14" t="n"/>
      <c r="T2208" s="14">
        <f>IF(OR($J2208="",$O2208=""),"",$O2208/$J2208)</f>
        <v/>
      </c>
      <c r="U2208" s="14" t="inlineStr">
        <is>
          <t>Concluído</t>
        </is>
      </c>
      <c r="V2208" s="14" t="n"/>
      <c r="W2208" s="14" t="n"/>
      <c r="X2208" s="14" t="n"/>
      <c r="Y2208" s="14" t="n"/>
      <c r="Z2208" s="14" t="n"/>
      <c r="AA2208" s="11" t="n"/>
      <c r="AB2208" s="14">
        <f>B2208&amp;"|"&amp;I2208</f>
        <v/>
      </c>
      <c r="AC2208">
        <f>IF($B2208="","","|"&amp;SUBSTITUTE(TRIM(SUBSTITUTE(SUBSTITUTE(SUBSTITUTE(SUBSTITUTE(SUBSTITUTE(SUBSTITUTE(SUBSTITUTE(SUBSTITUTE(SUBSTITUTE(SUBSTITUTE(SUBSTITUTE(SUBSTITUTE(SUBSTITUTE(SUBSTITUTE(TRIM($B2208&amp;""),CHAR(10)," "),CHAR(13)," "),"."," "),";"," "),","," "),"/"," "),"+"," "),"-"," "),"  "," "),"  "," "),"  "," "),"  "," "),"  "," "),"  "," "))," ","|")&amp;"|")</f>
        <v/>
      </c>
      <c r="AD2208">
        <f>TRIM($I2208&amp;"")</f>
        <v/>
      </c>
    </row>
    <row r="2209" ht="24" customHeight="1">
      <c r="A2209" s="9" t="n">
        <v>46210</v>
      </c>
      <c r="B2209" s="14" t="inlineStr">
        <is>
          <t>10210</t>
        </is>
      </c>
      <c r="C2209" s="14" t="n"/>
      <c r="D2209" s="14" t="inlineStr">
        <is>
          <t>6 PINTURA UV</t>
        </is>
      </c>
      <c r="E2209" s="14" t="inlineStr">
        <is>
          <t>30006111</t>
        </is>
      </c>
      <c r="F2209" s="14" t="inlineStr">
        <is>
          <t>PE FRONTAL 430X(108)51X25MDF (ESQRD) SANTIAGO NEW</t>
        </is>
      </c>
      <c r="G2209" s="14" t="inlineStr">
        <is>
          <t>6 PINTURA UV</t>
        </is>
      </c>
      <c r="H2209" s="14" t="inlineStr">
        <is>
          <t>6 PINTURA UV</t>
        </is>
      </c>
      <c r="I2209" s="9" t="inlineStr">
        <is>
          <t>6 PINTURA UV</t>
        </is>
      </c>
      <c r="J2209" s="9" t="n">
        <v>302</v>
      </c>
      <c r="K2209" s="14">
        <f>IF($E2209="","",IFERROR(INDEX('01_Cad_Pecas'!$H$2:$H$5000,MATCH($E2209,'01_Cad_Pecas'!$D$2:$D$5000,0)),IFERROR(INDEX('01_Cad_Pecas'!$H$2:$H$5000,MATCH(VALUE($E2209),'01_Cad_Pecas'!$D$2:$D$5000,0)),"")))</f>
        <v/>
      </c>
      <c r="L2209" s="14">
        <f>IF($E2209="","",IFERROR(INDEX('01_Cad_Pecas'!$I$2:$I$5000,MATCH($E2209,'01_Cad_Pecas'!$D$2:$D$5000,0)),IFERROR(INDEX('01_Cad_Pecas'!$I$2:$I$5000,MATCH(VALUE($E2209),'01_Cad_Pecas'!$D$2:$D$5000,0)),"")))</f>
        <v/>
      </c>
      <c r="M2209" s="14">
        <f>IF(OR($J2209="",$L2209=""),"",IF($K2209="",0,$K2209)+$J2209*$L2209)</f>
        <v/>
      </c>
      <c r="N2209" s="14" t="n">
        <v>46211</v>
      </c>
      <c r="O2209" s="14" t="n">
        <v>302</v>
      </c>
      <c r="P2209" s="14" t="n"/>
      <c r="Q2209" s="14" t="n"/>
      <c r="R2209" s="14" t="n"/>
      <c r="S2209" s="14" t="n"/>
      <c r="T2209" s="14">
        <f>IF(OR($J2209="",$O2209=""),"",$O2209/$J2209)</f>
        <v/>
      </c>
      <c r="U2209" s="14" t="inlineStr">
        <is>
          <t>Concluído</t>
        </is>
      </c>
      <c r="V2209" s="14" t="n"/>
      <c r="W2209" s="14" t="n"/>
      <c r="X2209" s="14" t="n"/>
      <c r="Y2209" s="14" t="n"/>
      <c r="Z2209" s="14" t="n"/>
      <c r="AA2209" s="11" t="n"/>
      <c r="AB2209" s="14">
        <f>B2209&amp;"|"&amp;I2209</f>
        <v/>
      </c>
      <c r="AC2209">
        <f>IF($B2209="","","|"&amp;SUBSTITUTE(TRIM(SUBSTITUTE(SUBSTITUTE(SUBSTITUTE(SUBSTITUTE(SUBSTITUTE(SUBSTITUTE(SUBSTITUTE(SUBSTITUTE(SUBSTITUTE(SUBSTITUTE(SUBSTITUTE(SUBSTITUTE(SUBSTITUTE(SUBSTITUTE(TRIM($B2209&amp;""),CHAR(10)," "),CHAR(13)," "),"."," "),";"," "),","," "),"/"," "),"+"," "),"-"," "),"  "," "),"  "," "),"  "," "),"  "," "),"  "," "),"  "," "))," ","|")&amp;"|")</f>
        <v/>
      </c>
      <c r="AD2209">
        <f>TRIM($I2209&amp;"")</f>
        <v/>
      </c>
    </row>
    <row r="2210" ht="24" customHeight="1">
      <c r="A2210" s="9" t="n">
        <v>46210</v>
      </c>
      <c r="B2210" s="14" t="inlineStr">
        <is>
          <t>10210</t>
        </is>
      </c>
      <c r="C2210" s="14" t="n"/>
      <c r="D2210" s="14" t="inlineStr">
        <is>
          <t>6 PINTURA UV</t>
        </is>
      </c>
      <c r="E2210" s="14" t="inlineStr">
        <is>
          <t>30006801</t>
        </is>
      </c>
      <c r="F2210" s="14" t="inlineStr">
        <is>
          <t>PE TRASEIRO 980X94(911)X25 MDF (8PCS)- CAD GENOVA</t>
        </is>
      </c>
      <c r="G2210" s="14" t="inlineStr">
        <is>
          <t>6 PINTURA UV</t>
        </is>
      </c>
      <c r="H2210" s="14" t="inlineStr">
        <is>
          <t>6 PINTURA UV</t>
        </is>
      </c>
      <c r="I2210" s="9" t="inlineStr">
        <is>
          <t>6 PINTURA UV</t>
        </is>
      </c>
      <c r="J2210" s="9" t="n">
        <v>84</v>
      </c>
      <c r="K2210" s="14">
        <f>IF($E2210="","",IFERROR(INDEX('01_Cad_Pecas'!$H$2:$H$5000,MATCH($E2210,'01_Cad_Pecas'!$D$2:$D$5000,0)),IFERROR(INDEX('01_Cad_Pecas'!$H$2:$H$5000,MATCH(VALUE($E2210),'01_Cad_Pecas'!$D$2:$D$5000,0)),"")))</f>
        <v/>
      </c>
      <c r="L2210" s="14">
        <f>IF($E2210="","",IFERROR(INDEX('01_Cad_Pecas'!$I$2:$I$5000,MATCH($E2210,'01_Cad_Pecas'!$D$2:$D$5000,0)),IFERROR(INDEX('01_Cad_Pecas'!$I$2:$I$5000,MATCH(VALUE($E2210),'01_Cad_Pecas'!$D$2:$D$5000,0)),"")))</f>
        <v/>
      </c>
      <c r="M2210" s="14">
        <f>IF(OR($J2210="",$L2210=""),"",IF($K2210="",0,$K2210)+$J2210*$L2210)</f>
        <v/>
      </c>
      <c r="N2210" s="14" t="n">
        <v>46211</v>
      </c>
      <c r="O2210" s="14" t="n">
        <v>84</v>
      </c>
      <c r="P2210" s="14" t="n"/>
      <c r="Q2210" s="14" t="n"/>
      <c r="R2210" s="14" t="n"/>
      <c r="S2210" s="14" t="n"/>
      <c r="T2210" s="14">
        <f>IF(OR($J2210="",$O2210=""),"",$O2210/$J2210)</f>
        <v/>
      </c>
      <c r="U2210" s="14" t="inlineStr">
        <is>
          <t>Concluído</t>
        </is>
      </c>
      <c r="V2210" s="14" t="n"/>
      <c r="W2210" s="14" t="n"/>
      <c r="X2210" s="14" t="n"/>
      <c r="Y2210" s="14" t="n"/>
      <c r="Z2210" s="14" t="n"/>
      <c r="AA2210" s="11" t="n"/>
      <c r="AB2210" s="14">
        <f>B2210&amp;"|"&amp;I2210</f>
        <v/>
      </c>
      <c r="AC2210">
        <f>IF($B2210="","","|"&amp;SUBSTITUTE(TRIM(SUBSTITUTE(SUBSTITUTE(SUBSTITUTE(SUBSTITUTE(SUBSTITUTE(SUBSTITUTE(SUBSTITUTE(SUBSTITUTE(SUBSTITUTE(SUBSTITUTE(SUBSTITUTE(SUBSTITUTE(SUBSTITUTE(SUBSTITUTE(TRIM($B2210&amp;""),CHAR(10)," "),CHAR(13)," "),"."," "),";"," "),","," "),"/"," "),"+"," "),"-"," "),"  "," "),"  "," "),"  "," "),"  "," "),"  "," "),"  "," "))," ","|")&amp;"|")</f>
        <v/>
      </c>
      <c r="AD2210">
        <f>TRIM($I2210&amp;"")</f>
        <v/>
      </c>
    </row>
    <row r="2211" ht="24" customHeight="1">
      <c r="A2211" s="9" t="n">
        <v>46210</v>
      </c>
      <c r="B2211" s="14" t="inlineStr">
        <is>
          <t>10210</t>
        </is>
      </c>
      <c r="C2211" s="14" t="n"/>
      <c r="D2211" s="14" t="inlineStr">
        <is>
          <t>6 PINTURA UV</t>
        </is>
      </c>
      <c r="E2211" s="14" t="inlineStr">
        <is>
          <t>30009703</t>
        </is>
      </c>
      <c r="F2211" s="14" t="inlineStr">
        <is>
          <t>ESPALDAR 390X40(911)X25 MDF (24) - CADEIRA GRECIA</t>
        </is>
      </c>
      <c r="G2211" s="14" t="inlineStr">
        <is>
          <t>6 PINTURA UV</t>
        </is>
      </c>
      <c r="H2211" s="14" t="inlineStr">
        <is>
          <t>6 PINTURA UV</t>
        </is>
      </c>
      <c r="I2211" s="9" t="inlineStr">
        <is>
          <t>6 PINTURA UV</t>
        </is>
      </c>
      <c r="J2211" s="9" t="n">
        <v>146</v>
      </c>
      <c r="K2211" s="14">
        <f>IF($E2211="","",IFERROR(INDEX('01_Cad_Pecas'!$H$2:$H$5000,MATCH($E2211,'01_Cad_Pecas'!$D$2:$D$5000,0)),IFERROR(INDEX('01_Cad_Pecas'!$H$2:$H$5000,MATCH(VALUE($E2211),'01_Cad_Pecas'!$D$2:$D$5000,0)),"")))</f>
        <v/>
      </c>
      <c r="L2211" s="14">
        <f>IF($E2211="","",IFERROR(INDEX('01_Cad_Pecas'!$I$2:$I$5000,MATCH($E2211,'01_Cad_Pecas'!$D$2:$D$5000,0)),IFERROR(INDEX('01_Cad_Pecas'!$I$2:$I$5000,MATCH(VALUE($E2211),'01_Cad_Pecas'!$D$2:$D$5000,0)),"")))</f>
        <v/>
      </c>
      <c r="M2211" s="14">
        <f>IF(OR($J2211="",$L2211=""),"",IF($K2211="",0,$K2211)+$J2211*$L2211)</f>
        <v/>
      </c>
      <c r="N2211" s="14" t="n">
        <v>46211</v>
      </c>
      <c r="O2211" s="14" t="n">
        <v>146</v>
      </c>
      <c r="P2211" s="14" t="n"/>
      <c r="Q2211" s="14" t="n"/>
      <c r="R2211" s="14" t="n"/>
      <c r="S2211" s="14" t="n"/>
      <c r="T2211" s="14">
        <f>IF(OR($J2211="",$O2211=""),"",$O2211/$J2211)</f>
        <v/>
      </c>
      <c r="U2211" s="14" t="inlineStr">
        <is>
          <t>Concluído</t>
        </is>
      </c>
      <c r="V2211" s="14" t="n"/>
      <c r="W2211" s="14" t="n"/>
      <c r="X2211" s="14" t="n"/>
      <c r="Y2211" s="14" t="n"/>
      <c r="Z2211" s="14" t="n"/>
      <c r="AA2211" s="11" t="n"/>
      <c r="AB2211" s="14">
        <f>B2211&amp;"|"&amp;I2211</f>
        <v/>
      </c>
      <c r="AC2211">
        <f>IF($B2211="","","|"&amp;SUBSTITUTE(TRIM(SUBSTITUTE(SUBSTITUTE(SUBSTITUTE(SUBSTITUTE(SUBSTITUTE(SUBSTITUTE(SUBSTITUTE(SUBSTITUTE(SUBSTITUTE(SUBSTITUTE(SUBSTITUTE(SUBSTITUTE(SUBSTITUTE(SUBSTITUTE(TRIM($B2211&amp;""),CHAR(10)," "),CHAR(13)," "),"."," "),";"," "),","," "),"/"," "),"+"," "),"-"," "),"  "," "),"  "," "),"  "," "),"  "," "),"  "," "),"  "," "))," ","|")&amp;"|")</f>
        <v/>
      </c>
      <c r="AD2211">
        <f>TRIM($I2211&amp;"")</f>
        <v/>
      </c>
    </row>
    <row r="2212" ht="24" customHeight="1">
      <c r="A2212" s="9" t="n">
        <v>46208</v>
      </c>
      <c r="B2212" s="14" t="inlineStr">
        <is>
          <t>10211,10212</t>
        </is>
      </c>
      <c r="C2212" s="14" t="n"/>
      <c r="D2212" s="14" t="inlineStr">
        <is>
          <t>58 FABRICAÇÃO EMBALAGEM</t>
        </is>
      </c>
      <c r="E2212" s="14" t="inlineStr">
        <is>
          <t>10050031</t>
        </is>
      </c>
      <c r="F2212" s="14" t="inlineStr">
        <is>
          <t>EMB. MESA DE CABECEIRA MALAGA (615X408X151)</t>
        </is>
      </c>
      <c r="G2212" s="14" t="inlineStr">
        <is>
          <t>58 FABRICAÇÃO EMBALAGEM</t>
        </is>
      </c>
      <c r="H2212" s="14" t="inlineStr">
        <is>
          <t>58 FABRICAÇÃO EMBALAGEM</t>
        </is>
      </c>
      <c r="I2212" s="9" t="inlineStr">
        <is>
          <t>58 FABRICAÇÃO EMBALAGEM</t>
        </is>
      </c>
      <c r="J2212" s="9" t="n">
        <v>50</v>
      </c>
      <c r="K2212" s="14">
        <f>IF($E2212="","",IFERROR(INDEX('01_Cad_Pecas'!$H$2:$H$5000,MATCH($E2212,'01_Cad_Pecas'!$D$2:$D$5000,0)),IFERROR(INDEX('01_Cad_Pecas'!$H$2:$H$5000,MATCH(VALUE($E2212),'01_Cad_Pecas'!$D$2:$D$5000,0)),"")))</f>
        <v/>
      </c>
      <c r="L2212" s="14">
        <f>IF($E2212="","",IFERROR(INDEX('01_Cad_Pecas'!$I$2:$I$5000,MATCH($E2212,'01_Cad_Pecas'!$D$2:$D$5000,0)),IFERROR(INDEX('01_Cad_Pecas'!$I$2:$I$5000,MATCH(VALUE($E2212),'01_Cad_Pecas'!$D$2:$D$5000,0)),"")))</f>
        <v/>
      </c>
      <c r="M2212" s="14">
        <f>IF(OR($J2212="",$L2212=""),"",IF($K2212="",0,$K2212)+$J2212*$L2212)</f>
        <v/>
      </c>
      <c r="N2212" s="14" t="n">
        <v>46206</v>
      </c>
      <c r="O2212" s="14" t="n">
        <v>50</v>
      </c>
      <c r="P2212" s="14" t="n"/>
      <c r="Q2212" s="14" t="n"/>
      <c r="R2212" s="14" t="n"/>
      <c r="S2212" s="14" t="n"/>
      <c r="T2212" s="14">
        <f>IF(OR($J2212="",$O2212=""),"",$O2212/$J2212)</f>
        <v/>
      </c>
      <c r="U2212" s="14" t="inlineStr">
        <is>
          <t>Concluído</t>
        </is>
      </c>
      <c r="V2212" s="14" t="n"/>
      <c r="W2212" s="14" t="n"/>
      <c r="X2212" s="14" t="n"/>
      <c r="Y2212" s="14" t="n"/>
      <c r="Z2212" s="14" t="n"/>
      <c r="AA2212" s="11" t="n"/>
      <c r="AB2212" s="14">
        <f>B2212&amp;"|"&amp;I2212</f>
        <v/>
      </c>
      <c r="AC2212">
        <f>IF($B2212="","","|"&amp;SUBSTITUTE(TRIM(SUBSTITUTE(SUBSTITUTE(SUBSTITUTE(SUBSTITUTE(SUBSTITUTE(SUBSTITUTE(SUBSTITUTE(SUBSTITUTE(SUBSTITUTE(SUBSTITUTE(SUBSTITUTE(SUBSTITUTE(SUBSTITUTE(SUBSTITUTE(TRIM($B2212&amp;""),CHAR(10)," "),CHAR(13)," "),"."," "),";"," "),","," "),"/"," "),"+"," "),"-"," "),"  "," "),"  "," "),"  "," "),"  "," "),"  "," "),"  "," "))," ","|")&amp;"|")</f>
        <v/>
      </c>
      <c r="AD2212">
        <f>TRIM($I2212&amp;"")</f>
        <v/>
      </c>
    </row>
    <row r="2213" ht="24" customHeight="1">
      <c r="A2213" s="9" t="n">
        <v>46208</v>
      </c>
      <c r="B2213" s="14" t="inlineStr">
        <is>
          <t>10211,10212</t>
        </is>
      </c>
      <c r="C2213" s="14" t="n"/>
      <c r="D2213" s="14" t="inlineStr">
        <is>
          <t>58 FABRICAÇÃO EMBALAGEM</t>
        </is>
      </c>
      <c r="E2213" s="14" t="inlineStr">
        <is>
          <t>200313130</t>
        </is>
      </c>
      <c r="F2213" s="14" t="inlineStr">
        <is>
          <t>EMB. NOVA YORK 1,36 (1105X100X190)</t>
        </is>
      </c>
      <c r="G2213" s="14" t="inlineStr">
        <is>
          <t>58 FABRICAÇÃO EMBALAGEM</t>
        </is>
      </c>
      <c r="H2213" s="14" t="inlineStr">
        <is>
          <t>58 FABRICAÇÃO EMBALAGEM</t>
        </is>
      </c>
      <c r="I2213" s="9" t="inlineStr">
        <is>
          <t>58 FABRICAÇÃO EMBALAGEM</t>
        </is>
      </c>
      <c r="J2213" s="9" t="n">
        <v>20</v>
      </c>
      <c r="K2213" s="14">
        <f>IF($E2213="","",IFERROR(INDEX('01_Cad_Pecas'!$H$2:$H$5000,MATCH($E2213,'01_Cad_Pecas'!$D$2:$D$5000,0)),IFERROR(INDEX('01_Cad_Pecas'!$H$2:$H$5000,MATCH(VALUE($E2213),'01_Cad_Pecas'!$D$2:$D$5000,0)),"")))</f>
        <v/>
      </c>
      <c r="L2213" s="14">
        <f>IF($E2213="","",IFERROR(INDEX('01_Cad_Pecas'!$I$2:$I$5000,MATCH($E2213,'01_Cad_Pecas'!$D$2:$D$5000,0)),IFERROR(INDEX('01_Cad_Pecas'!$I$2:$I$5000,MATCH(VALUE($E2213),'01_Cad_Pecas'!$D$2:$D$5000,0)),"")))</f>
        <v/>
      </c>
      <c r="M2213" s="14">
        <f>IF(OR($J2213="",$L2213=""),"",IF($K2213="",0,$K2213)+$J2213*$L2213)</f>
        <v/>
      </c>
      <c r="N2213" s="14" t="n">
        <v>46206</v>
      </c>
      <c r="O2213" s="14" t="n">
        <v>20</v>
      </c>
      <c r="P2213" s="14" t="n"/>
      <c r="Q2213" s="14" t="n"/>
      <c r="R2213" s="14" t="n"/>
      <c r="S2213" s="14" t="n"/>
      <c r="T2213" s="14">
        <f>IF(OR($J2213="",$O2213=""),"",$O2213/$J2213)</f>
        <v/>
      </c>
      <c r="U2213" s="14" t="inlineStr">
        <is>
          <t>Concluído</t>
        </is>
      </c>
      <c r="V2213" s="14" t="n"/>
      <c r="W2213" s="14" t="n"/>
      <c r="X2213" s="14" t="n"/>
      <c r="Y2213" s="14" t="n"/>
      <c r="Z2213" s="14" t="n"/>
      <c r="AA2213" s="11" t="n"/>
      <c r="AB2213" s="14">
        <f>B2213&amp;"|"&amp;I2213</f>
        <v/>
      </c>
      <c r="AC2213">
        <f>IF($B2213="","","|"&amp;SUBSTITUTE(TRIM(SUBSTITUTE(SUBSTITUTE(SUBSTITUTE(SUBSTITUTE(SUBSTITUTE(SUBSTITUTE(SUBSTITUTE(SUBSTITUTE(SUBSTITUTE(SUBSTITUTE(SUBSTITUTE(SUBSTITUTE(SUBSTITUTE(SUBSTITUTE(TRIM($B2213&amp;""),CHAR(10)," "),CHAR(13)," "),"."," "),";"," "),","," "),"/"," "),"+"," "),"-"," "),"  "," "),"  "," "),"  "," "),"  "," "),"  "," "),"  "," "))," ","|")&amp;"|")</f>
        <v/>
      </c>
      <c r="AD2213">
        <f>TRIM($I2213&amp;"")</f>
        <v/>
      </c>
    </row>
    <row r="2214" ht="24" customHeight="1">
      <c r="A2214" s="9" t="n">
        <v>46208</v>
      </c>
      <c r="B2214" s="14" t="inlineStr">
        <is>
          <t>10211,10212</t>
        </is>
      </c>
      <c r="C2214" s="14" t="n"/>
      <c r="D2214" s="14" t="inlineStr">
        <is>
          <t>58 FABRICAÇÃO EMBALAGEM</t>
        </is>
      </c>
      <c r="E2214" s="14" t="inlineStr">
        <is>
          <t>200522130</t>
        </is>
      </c>
      <c r="F2214" s="14" t="inlineStr">
        <is>
          <t>EMB. MESA ATHENAS 1,20/1,36 VL 1/2 (764X464X65)</t>
        </is>
      </c>
      <c r="G2214" s="14" t="inlineStr">
        <is>
          <t>58 FABRICAÇÃO EMBALAGEM</t>
        </is>
      </c>
      <c r="H2214" s="14" t="inlineStr">
        <is>
          <t>58 FABRICAÇÃO EMBALAGEM</t>
        </is>
      </c>
      <c r="I2214" s="9" t="inlineStr">
        <is>
          <t>58 FABRICAÇÃO EMBALAGEM</t>
        </is>
      </c>
      <c r="J2214" s="9" t="n">
        <v>50</v>
      </c>
      <c r="K2214" s="14">
        <f>IF($E2214="","",IFERROR(INDEX('01_Cad_Pecas'!$H$2:$H$5000,MATCH($E2214,'01_Cad_Pecas'!$D$2:$D$5000,0)),IFERROR(INDEX('01_Cad_Pecas'!$H$2:$H$5000,MATCH(VALUE($E2214),'01_Cad_Pecas'!$D$2:$D$5000,0)),"")))</f>
        <v/>
      </c>
      <c r="L2214" s="14">
        <f>IF($E2214="","",IFERROR(INDEX('01_Cad_Pecas'!$I$2:$I$5000,MATCH($E2214,'01_Cad_Pecas'!$D$2:$D$5000,0)),IFERROR(INDEX('01_Cad_Pecas'!$I$2:$I$5000,MATCH(VALUE($E2214),'01_Cad_Pecas'!$D$2:$D$5000,0)),"")))</f>
        <v/>
      </c>
      <c r="M2214" s="14">
        <f>IF(OR($J2214="",$L2214=""),"",IF($K2214="",0,$K2214)+$J2214*$L2214)</f>
        <v/>
      </c>
      <c r="N2214" s="14" t="n">
        <v>46206</v>
      </c>
      <c r="O2214" s="14" t="n">
        <v>50</v>
      </c>
      <c r="P2214" s="14" t="n"/>
      <c r="Q2214" s="14" t="n"/>
      <c r="R2214" s="14" t="n"/>
      <c r="S2214" s="14" t="n"/>
      <c r="T2214" s="14">
        <f>IF(OR($J2214="",$O2214=""),"",$O2214/$J2214)</f>
        <v/>
      </c>
      <c r="U2214" s="14" t="inlineStr">
        <is>
          <t>Concluído</t>
        </is>
      </c>
      <c r="V2214" s="14" t="n"/>
      <c r="W2214" s="14" t="n"/>
      <c r="X2214" s="14" t="n"/>
      <c r="Y2214" s="14" t="n"/>
      <c r="Z2214" s="14" t="n"/>
      <c r="AA2214" s="11" t="n"/>
      <c r="AB2214" s="14">
        <f>B2214&amp;"|"&amp;I2214</f>
        <v/>
      </c>
      <c r="AC2214">
        <f>IF($B2214="","","|"&amp;SUBSTITUTE(TRIM(SUBSTITUTE(SUBSTITUTE(SUBSTITUTE(SUBSTITUTE(SUBSTITUTE(SUBSTITUTE(SUBSTITUTE(SUBSTITUTE(SUBSTITUTE(SUBSTITUTE(SUBSTITUTE(SUBSTITUTE(SUBSTITUTE(SUBSTITUTE(TRIM($B2214&amp;""),CHAR(10)," "),CHAR(13)," "),"."," "),";"," "),","," "),"/"," "),"+"," "),"-"," "),"  "," "),"  "," "),"  "," "),"  "," "),"  "," "),"  "," "))," ","|")&amp;"|")</f>
        <v/>
      </c>
      <c r="AD2214">
        <f>TRIM($I2214&amp;"")</f>
        <v/>
      </c>
    </row>
    <row r="2215" ht="24" customHeight="1">
      <c r="A2215" s="9" t="n">
        <v>46208</v>
      </c>
      <c r="B2215" s="14" t="inlineStr">
        <is>
          <t>10211,10212</t>
        </is>
      </c>
      <c r="C2215" s="14" t="n"/>
      <c r="D2215" s="14" t="inlineStr">
        <is>
          <t>58 FABRICAÇÃO EMBALAGEM</t>
        </is>
      </c>
      <c r="E2215" s="14" t="inlineStr">
        <is>
          <t>30003031</t>
        </is>
      </c>
      <c r="F2215" s="14" t="inlineStr">
        <is>
          <t>EMB. ACESSORIOS CAD PE INTEIRO (530X120X60)</t>
        </is>
      </c>
      <c r="G2215" s="14" t="inlineStr">
        <is>
          <t>58 FABRICAÇÃO EMBALAGEM</t>
        </is>
      </c>
      <c r="H2215" s="14" t="inlineStr">
        <is>
          <t>58 FABRICAÇÃO EMBALAGEM</t>
        </is>
      </c>
      <c r="I2215" s="9" t="inlineStr">
        <is>
          <t>58 FABRICAÇÃO EMBALAGEM</t>
        </is>
      </c>
      <c r="J2215" s="9" t="n">
        <v>109</v>
      </c>
      <c r="K2215" s="14">
        <f>IF($E2215="","",IFERROR(INDEX('01_Cad_Pecas'!$H$2:$H$5000,MATCH($E2215,'01_Cad_Pecas'!$D$2:$D$5000,0)),IFERROR(INDEX('01_Cad_Pecas'!$H$2:$H$5000,MATCH(VALUE($E2215),'01_Cad_Pecas'!$D$2:$D$5000,0)),"")))</f>
        <v/>
      </c>
      <c r="L2215" s="14">
        <f>IF($E2215="","",IFERROR(INDEX('01_Cad_Pecas'!$I$2:$I$5000,MATCH($E2215,'01_Cad_Pecas'!$D$2:$D$5000,0)),IFERROR(INDEX('01_Cad_Pecas'!$I$2:$I$5000,MATCH(VALUE($E2215),'01_Cad_Pecas'!$D$2:$D$5000,0)),"")))</f>
        <v/>
      </c>
      <c r="M2215" s="14">
        <f>IF(OR($J2215="",$L2215=""),"",IF($K2215="",0,$K2215)+$J2215*$L2215)</f>
        <v/>
      </c>
      <c r="N2215" s="14" t="n">
        <v>46206</v>
      </c>
      <c r="O2215" s="14" t="n">
        <v>109</v>
      </c>
      <c r="P2215" s="14" t="n"/>
      <c r="Q2215" s="14" t="n"/>
      <c r="R2215" s="14" t="n"/>
      <c r="S2215" s="14" t="n"/>
      <c r="T2215" s="14">
        <f>IF(OR($J2215="",$O2215=""),"",$O2215/$J2215)</f>
        <v/>
      </c>
      <c r="U2215" s="14" t="inlineStr">
        <is>
          <t>Concluído</t>
        </is>
      </c>
      <c r="V2215" s="14" t="n"/>
      <c r="W2215" s="14" t="n"/>
      <c r="X2215" s="14" t="n"/>
      <c r="Y2215" s="14" t="n"/>
      <c r="Z2215" s="14" t="n"/>
      <c r="AA2215" s="11" t="n"/>
      <c r="AB2215" s="14">
        <f>B2215&amp;"|"&amp;I2215</f>
        <v/>
      </c>
      <c r="AC2215">
        <f>IF($B2215="","","|"&amp;SUBSTITUTE(TRIM(SUBSTITUTE(SUBSTITUTE(SUBSTITUTE(SUBSTITUTE(SUBSTITUTE(SUBSTITUTE(SUBSTITUTE(SUBSTITUTE(SUBSTITUTE(SUBSTITUTE(SUBSTITUTE(SUBSTITUTE(SUBSTITUTE(SUBSTITUTE(TRIM($B2215&amp;""),CHAR(10)," "),CHAR(13)," "),"."," "),";"," "),","," "),"/"," "),"+"," "),"-"," "),"  "," "),"  "," "),"  "," "),"  "," "),"  "," "),"  "," "))," ","|")&amp;"|")</f>
        <v/>
      </c>
      <c r="AD2215">
        <f>TRIM($I2215&amp;"")</f>
        <v/>
      </c>
    </row>
    <row r="2216" ht="24" customHeight="1">
      <c r="A2216" s="9" t="n">
        <v>46208</v>
      </c>
      <c r="B2216" s="14" t="inlineStr">
        <is>
          <t>10211,10212</t>
        </is>
      </c>
      <c r="C2216" s="14" t="n"/>
      <c r="D2216" s="14" t="inlineStr">
        <is>
          <t>58 FABRICAÇÃO EMBALAGEM</t>
        </is>
      </c>
      <c r="E2216" s="14" t="inlineStr">
        <is>
          <t>30003032</t>
        </is>
      </c>
      <c r="F2216" s="14" t="inlineStr">
        <is>
          <t>PAPELAO TRASEIRO 280X410 - ENCOSTO PE INTEIRO (X3)</t>
        </is>
      </c>
      <c r="G2216" s="14" t="inlineStr">
        <is>
          <t>58 FABRICAÇÃO EMBALAGEM</t>
        </is>
      </c>
      <c r="H2216" s="14" t="inlineStr">
        <is>
          <t>58 FABRICAÇÃO EMBALAGEM</t>
        </is>
      </c>
      <c r="I2216" s="9" t="inlineStr">
        <is>
          <t>58 FABRICAÇÃO EMBALAGEM</t>
        </is>
      </c>
      <c r="J2216" s="9" t="n">
        <v>218</v>
      </c>
      <c r="K2216" s="14">
        <f>IF($E2216="","",IFERROR(INDEX('01_Cad_Pecas'!$H$2:$H$5000,MATCH($E2216,'01_Cad_Pecas'!$D$2:$D$5000,0)),IFERROR(INDEX('01_Cad_Pecas'!$H$2:$H$5000,MATCH(VALUE($E2216),'01_Cad_Pecas'!$D$2:$D$5000,0)),"")))</f>
        <v/>
      </c>
      <c r="L2216" s="14">
        <f>IF($E2216="","",IFERROR(INDEX('01_Cad_Pecas'!$I$2:$I$5000,MATCH($E2216,'01_Cad_Pecas'!$D$2:$D$5000,0)),IFERROR(INDEX('01_Cad_Pecas'!$I$2:$I$5000,MATCH(VALUE($E2216),'01_Cad_Pecas'!$D$2:$D$5000,0)),"")))</f>
        <v/>
      </c>
      <c r="M2216" s="14">
        <f>IF(OR($J2216="",$L2216=""),"",IF($K2216="",0,$K2216)+$J2216*$L2216)</f>
        <v/>
      </c>
      <c r="N2216" s="14" t="n">
        <v>46206</v>
      </c>
      <c r="O2216" s="14" t="n">
        <v>218</v>
      </c>
      <c r="P2216" s="14" t="n"/>
      <c r="Q2216" s="14" t="n"/>
      <c r="R2216" s="14" t="n"/>
      <c r="S2216" s="14" t="n"/>
      <c r="T2216" s="14">
        <f>IF(OR($J2216="",$O2216=""),"",$O2216/$J2216)</f>
        <v/>
      </c>
      <c r="U2216" s="14" t="inlineStr">
        <is>
          <t>Concluído</t>
        </is>
      </c>
      <c r="V2216" s="14" t="n"/>
      <c r="W2216" s="14" t="n"/>
      <c r="X2216" s="14" t="n"/>
      <c r="Y2216" s="14" t="n"/>
      <c r="Z2216" s="14" t="n"/>
      <c r="AA2216" s="11" t="n"/>
      <c r="AB2216" s="14">
        <f>B2216&amp;"|"&amp;I2216</f>
        <v/>
      </c>
      <c r="AC2216">
        <f>IF($B2216="","","|"&amp;SUBSTITUTE(TRIM(SUBSTITUTE(SUBSTITUTE(SUBSTITUTE(SUBSTITUTE(SUBSTITUTE(SUBSTITUTE(SUBSTITUTE(SUBSTITUTE(SUBSTITUTE(SUBSTITUTE(SUBSTITUTE(SUBSTITUTE(SUBSTITUTE(SUBSTITUTE(TRIM($B2216&amp;""),CHAR(10)," "),CHAR(13)," "),"."," "),";"," "),","," "),"/"," "),"+"," "),"-"," "),"  "," "),"  "," "),"  "," "),"  "," "),"  "," "),"  "," "))," ","|")&amp;"|")</f>
        <v/>
      </c>
      <c r="AD2216">
        <f>TRIM($I2216&amp;"")</f>
        <v/>
      </c>
    </row>
    <row r="2217" ht="24" customHeight="1">
      <c r="A2217" s="9" t="n">
        <v>46208</v>
      </c>
      <c r="B2217" s="14" t="inlineStr">
        <is>
          <t>10211,10212</t>
        </is>
      </c>
      <c r="C2217" s="14" t="n"/>
      <c r="D2217" s="14" t="inlineStr">
        <is>
          <t>58 FABRICAÇÃO EMBALAGEM</t>
        </is>
      </c>
      <c r="E2217" s="14" t="inlineStr">
        <is>
          <t>30003033</t>
        </is>
      </c>
      <c r="F2217" s="14" t="inlineStr">
        <is>
          <t>PAPELAO FRENTE 490X410 - ENCOSTO PE INTEIRO (X3)</t>
        </is>
      </c>
      <c r="G2217" s="14" t="inlineStr">
        <is>
          <t>58 FABRICAÇÃO EMBALAGEM</t>
        </is>
      </c>
      <c r="H2217" s="14" t="inlineStr">
        <is>
          <t>58 FABRICAÇÃO EMBALAGEM</t>
        </is>
      </c>
      <c r="I2217" s="9" t="inlineStr">
        <is>
          <t>58 FABRICAÇÃO EMBALAGEM</t>
        </is>
      </c>
      <c r="J2217" s="9" t="n">
        <v>218</v>
      </c>
      <c r="K2217" s="14">
        <f>IF($E2217="","",IFERROR(INDEX('01_Cad_Pecas'!$H$2:$H$5000,MATCH($E2217,'01_Cad_Pecas'!$D$2:$D$5000,0)),IFERROR(INDEX('01_Cad_Pecas'!$H$2:$H$5000,MATCH(VALUE($E2217),'01_Cad_Pecas'!$D$2:$D$5000,0)),"")))</f>
        <v/>
      </c>
      <c r="L2217" s="14">
        <f>IF($E2217="","",IFERROR(INDEX('01_Cad_Pecas'!$I$2:$I$5000,MATCH($E2217,'01_Cad_Pecas'!$D$2:$D$5000,0)),IFERROR(INDEX('01_Cad_Pecas'!$I$2:$I$5000,MATCH(VALUE($E2217),'01_Cad_Pecas'!$D$2:$D$5000,0)),"")))</f>
        <v/>
      </c>
      <c r="M2217" s="14">
        <f>IF(OR($J2217="",$L2217=""),"",IF($K2217="",0,$K2217)+$J2217*$L2217)</f>
        <v/>
      </c>
      <c r="N2217" s="14" t="n">
        <v>46206</v>
      </c>
      <c r="O2217" s="14" t="n">
        <v>218</v>
      </c>
      <c r="P2217" s="14" t="n"/>
      <c r="Q2217" s="14" t="n"/>
      <c r="R2217" s="14" t="n"/>
      <c r="S2217" s="14" t="n"/>
      <c r="T2217" s="14">
        <f>IF(OR($J2217="",$O2217=""),"",$O2217/$J2217)</f>
        <v/>
      </c>
      <c r="U2217" s="14" t="inlineStr">
        <is>
          <t>Concluído</t>
        </is>
      </c>
      <c r="V2217" s="14" t="n"/>
      <c r="W2217" s="14" t="n"/>
      <c r="X2217" s="14" t="n"/>
      <c r="Y2217" s="14" t="n"/>
      <c r="Z2217" s="14" t="n"/>
      <c r="AA2217" s="11" t="n"/>
      <c r="AB2217" s="14">
        <f>B2217&amp;"|"&amp;I2217</f>
        <v/>
      </c>
      <c r="AC2217">
        <f>IF($B2217="","","|"&amp;SUBSTITUTE(TRIM(SUBSTITUTE(SUBSTITUTE(SUBSTITUTE(SUBSTITUTE(SUBSTITUTE(SUBSTITUTE(SUBSTITUTE(SUBSTITUTE(SUBSTITUTE(SUBSTITUTE(SUBSTITUTE(SUBSTITUTE(SUBSTITUTE(SUBSTITUTE(TRIM($B2217&amp;""),CHAR(10)," "),CHAR(13)," "),"."," "),";"," "),","," "),"/"," "),"+"," "),"-"," "),"  "," "),"  "," "),"  "," "),"  "," "),"  "," "),"  "," "))," ","|")&amp;"|")</f>
        <v/>
      </c>
      <c r="AD2217">
        <f>TRIM($I2217&amp;"")</f>
        <v/>
      </c>
    </row>
    <row r="2218" ht="24" customHeight="1">
      <c r="A2218" s="9" t="n">
        <v>46208</v>
      </c>
      <c r="B2218" s="14" t="inlineStr">
        <is>
          <t>10211,10212</t>
        </is>
      </c>
      <c r="C2218" s="14" t="n"/>
      <c r="D2218" s="14" t="inlineStr">
        <is>
          <t>58 FABRICAÇÃO EMBALAGEM</t>
        </is>
      </c>
      <c r="E2218" s="14" t="inlineStr">
        <is>
          <t>30003330</t>
        </is>
      </c>
      <c r="F2218" s="14" t="inlineStr">
        <is>
          <t>EMB. ESPALDAR TOPAZIO (412X65X60)</t>
        </is>
      </c>
      <c r="G2218" s="14" t="inlineStr">
        <is>
          <t>58 FABRICAÇÃO EMBALAGEM</t>
        </is>
      </c>
      <c r="H2218" s="14" t="inlineStr">
        <is>
          <t>58 FABRICAÇÃO EMBALAGEM</t>
        </is>
      </c>
      <c r="I2218" s="9" t="inlineStr">
        <is>
          <t>58 FABRICAÇÃO EMBALAGEM</t>
        </is>
      </c>
      <c r="J2218" s="9" t="n">
        <v>40</v>
      </c>
      <c r="K2218" s="14">
        <f>IF($E2218="","",IFERROR(INDEX('01_Cad_Pecas'!$H$2:$H$5000,MATCH($E2218,'01_Cad_Pecas'!$D$2:$D$5000,0)),IFERROR(INDEX('01_Cad_Pecas'!$H$2:$H$5000,MATCH(VALUE($E2218),'01_Cad_Pecas'!$D$2:$D$5000,0)),"")))</f>
        <v/>
      </c>
      <c r="L2218" s="14">
        <f>IF($E2218="","",IFERROR(INDEX('01_Cad_Pecas'!$I$2:$I$5000,MATCH($E2218,'01_Cad_Pecas'!$D$2:$D$5000,0)),IFERROR(INDEX('01_Cad_Pecas'!$I$2:$I$5000,MATCH(VALUE($E2218),'01_Cad_Pecas'!$D$2:$D$5000,0)),"")))</f>
        <v/>
      </c>
      <c r="M2218" s="14">
        <f>IF(OR($J2218="",$L2218=""),"",IF($K2218="",0,$K2218)+$J2218*$L2218)</f>
        <v/>
      </c>
      <c r="N2218" s="14" t="n">
        <v>46206</v>
      </c>
      <c r="O2218" s="14" t="n">
        <v>40</v>
      </c>
      <c r="P2218" s="14" t="n"/>
      <c r="Q2218" s="14" t="n"/>
      <c r="R2218" s="14" t="n"/>
      <c r="S2218" s="14" t="n"/>
      <c r="T2218" s="14">
        <f>IF(OR($J2218="",$O2218=""),"",$O2218/$J2218)</f>
        <v/>
      </c>
      <c r="U2218" s="14" t="inlineStr">
        <is>
          <t>Concluído</t>
        </is>
      </c>
      <c r="V2218" s="14" t="n"/>
      <c r="W2218" s="14" t="n"/>
      <c r="X2218" s="14" t="n"/>
      <c r="Y2218" s="14" t="n"/>
      <c r="Z2218" s="14" t="n"/>
      <c r="AA2218" s="11" t="n"/>
      <c r="AB2218" s="14">
        <f>B2218&amp;"|"&amp;I2218</f>
        <v/>
      </c>
      <c r="AC2218">
        <f>IF($B2218="","","|"&amp;SUBSTITUTE(TRIM(SUBSTITUTE(SUBSTITUTE(SUBSTITUTE(SUBSTITUTE(SUBSTITUTE(SUBSTITUTE(SUBSTITUTE(SUBSTITUTE(SUBSTITUTE(SUBSTITUTE(SUBSTITUTE(SUBSTITUTE(SUBSTITUTE(SUBSTITUTE(TRIM($B2218&amp;""),CHAR(10)," "),CHAR(13)," "),"."," "),";"," "),","," "),"/"," "),"+"," "),"-"," "),"  "," "),"  "," "),"  "," "),"  "," "),"  "," "),"  "," "))," ","|")&amp;"|")</f>
        <v/>
      </c>
      <c r="AD2218">
        <f>TRIM($I2218&amp;"")</f>
        <v/>
      </c>
    </row>
    <row r="2219" ht="24" customHeight="1">
      <c r="A2219" s="9" t="n">
        <v>46208</v>
      </c>
      <c r="B2219" s="14" t="inlineStr">
        <is>
          <t>10211,10212</t>
        </is>
      </c>
      <c r="C2219" s="14" t="n"/>
      <c r="D2219" s="14" t="inlineStr">
        <is>
          <t>58 FABRICAÇÃO EMBALAGEM</t>
        </is>
      </c>
      <c r="E2219" s="14" t="inlineStr">
        <is>
          <t>30003430</t>
        </is>
      </c>
      <c r="F2219" s="14" t="inlineStr">
        <is>
          <t>EMB. CADEIRAS DAKAR (975X440X83)</t>
        </is>
      </c>
      <c r="G2219" s="14" t="inlineStr">
        <is>
          <t>58 FABRICAÇÃO EMBALAGEM</t>
        </is>
      </c>
      <c r="H2219" s="14" t="inlineStr">
        <is>
          <t>58 FABRICAÇÃO EMBALAGEM</t>
        </is>
      </c>
      <c r="I2219" s="9" t="inlineStr">
        <is>
          <t>58 FABRICAÇÃO EMBALAGEM</t>
        </is>
      </c>
      <c r="J2219" s="9" t="n">
        <v>60</v>
      </c>
      <c r="K2219" s="14">
        <f>IF($E2219="","",IFERROR(INDEX('01_Cad_Pecas'!$H$2:$H$5000,MATCH($E2219,'01_Cad_Pecas'!$D$2:$D$5000,0)),IFERROR(INDEX('01_Cad_Pecas'!$H$2:$H$5000,MATCH(VALUE($E2219),'01_Cad_Pecas'!$D$2:$D$5000,0)),"")))</f>
        <v/>
      </c>
      <c r="L2219" s="14">
        <f>IF($E2219="","",IFERROR(INDEX('01_Cad_Pecas'!$I$2:$I$5000,MATCH($E2219,'01_Cad_Pecas'!$D$2:$D$5000,0)),IFERROR(INDEX('01_Cad_Pecas'!$I$2:$I$5000,MATCH(VALUE($E2219),'01_Cad_Pecas'!$D$2:$D$5000,0)),"")))</f>
        <v/>
      </c>
      <c r="M2219" s="14">
        <f>IF(OR($J2219="",$L2219=""),"",IF($K2219="",0,$K2219)+$J2219*$L2219)</f>
        <v/>
      </c>
      <c r="N2219" s="14" t="n">
        <v>46206</v>
      </c>
      <c r="O2219" s="14" t="n">
        <v>60</v>
      </c>
      <c r="P2219" s="14" t="n"/>
      <c r="Q2219" s="14" t="n"/>
      <c r="R2219" s="14" t="n"/>
      <c r="S2219" s="14" t="n"/>
      <c r="T2219" s="14">
        <f>IF(OR($J2219="",$O2219=""),"",$O2219/$J2219)</f>
        <v/>
      </c>
      <c r="U2219" s="14" t="inlineStr">
        <is>
          <t>Concluído</t>
        </is>
      </c>
      <c r="V2219" s="14" t="n"/>
      <c r="W2219" s="14" t="n"/>
      <c r="X2219" s="14" t="n"/>
      <c r="Y2219" s="14" t="n"/>
      <c r="Z2219" s="14" t="n"/>
      <c r="AA2219" s="11" t="n"/>
      <c r="AB2219" s="14">
        <f>B2219&amp;"|"&amp;I2219</f>
        <v/>
      </c>
      <c r="AC2219">
        <f>IF($B2219="","","|"&amp;SUBSTITUTE(TRIM(SUBSTITUTE(SUBSTITUTE(SUBSTITUTE(SUBSTITUTE(SUBSTITUTE(SUBSTITUTE(SUBSTITUTE(SUBSTITUTE(SUBSTITUTE(SUBSTITUTE(SUBSTITUTE(SUBSTITUTE(SUBSTITUTE(SUBSTITUTE(TRIM($B2219&amp;""),CHAR(10)," "),CHAR(13)," "),"."," "),";"," "),","," "),"/"," "),"+"," "),"-"," "),"  "," "),"  "," "),"  "," "),"  "," "),"  "," "),"  "," "))," ","|")&amp;"|")</f>
        <v/>
      </c>
      <c r="AD2219">
        <f>TRIM($I2219&amp;"")</f>
        <v/>
      </c>
    </row>
    <row r="2220" ht="24" customHeight="1">
      <c r="A2220" s="9" t="n">
        <v>46208</v>
      </c>
      <c r="B2220" s="14" t="inlineStr">
        <is>
          <t>10211,10212</t>
        </is>
      </c>
      <c r="C2220" s="14" t="n"/>
      <c r="D2220" s="14" t="inlineStr">
        <is>
          <t>58 FABRICAÇÃO EMBALAGEM</t>
        </is>
      </c>
      <c r="E2220" s="14" t="inlineStr">
        <is>
          <t>30003432</t>
        </is>
      </c>
      <c r="F2220" s="14" t="inlineStr">
        <is>
          <t>EMB. TRAVESSAS CADEIRAS DAKAR (435X435X50)</t>
        </is>
      </c>
      <c r="G2220" s="14" t="inlineStr">
        <is>
          <t>58 FABRICAÇÃO EMBALAGEM</t>
        </is>
      </c>
      <c r="H2220" s="14" t="inlineStr">
        <is>
          <t>58 FABRICAÇÃO EMBALAGEM</t>
        </is>
      </c>
      <c r="I2220" s="9" t="inlineStr">
        <is>
          <t>58 FABRICAÇÃO EMBALAGEM</t>
        </is>
      </c>
      <c r="J2220" s="9" t="n">
        <v>60</v>
      </c>
      <c r="K2220" s="14">
        <f>IF($E2220="","",IFERROR(INDEX('01_Cad_Pecas'!$H$2:$H$5000,MATCH($E2220,'01_Cad_Pecas'!$D$2:$D$5000,0)),IFERROR(INDEX('01_Cad_Pecas'!$H$2:$H$5000,MATCH(VALUE($E2220),'01_Cad_Pecas'!$D$2:$D$5000,0)),"")))</f>
        <v/>
      </c>
      <c r="L2220" s="14">
        <f>IF($E2220="","",IFERROR(INDEX('01_Cad_Pecas'!$I$2:$I$5000,MATCH($E2220,'01_Cad_Pecas'!$D$2:$D$5000,0)),IFERROR(INDEX('01_Cad_Pecas'!$I$2:$I$5000,MATCH(VALUE($E2220),'01_Cad_Pecas'!$D$2:$D$5000,0)),"")))</f>
        <v/>
      </c>
      <c r="M2220" s="14">
        <f>IF(OR($J2220="",$L2220=""),"",IF($K2220="",0,$K2220)+$J2220*$L2220)</f>
        <v/>
      </c>
      <c r="N2220" s="14" t="n">
        <v>46206</v>
      </c>
      <c r="O2220" s="14" t="n">
        <v>60</v>
      </c>
      <c r="P2220" s="14" t="n"/>
      <c r="Q2220" s="14" t="n"/>
      <c r="R2220" s="14" t="n"/>
      <c r="S2220" s="14" t="n"/>
      <c r="T2220" s="14">
        <f>IF(OR($J2220="",$O2220=""),"",$O2220/$J2220)</f>
        <v/>
      </c>
      <c r="U2220" s="14" t="inlineStr">
        <is>
          <t>Concluído</t>
        </is>
      </c>
      <c r="V2220" s="14" t="n"/>
      <c r="W2220" s="14" t="n"/>
      <c r="X2220" s="14" t="n"/>
      <c r="Y2220" s="14" t="n"/>
      <c r="Z2220" s="14" t="n"/>
      <c r="AA2220" s="11" t="n"/>
      <c r="AB2220" s="14">
        <f>B2220&amp;"|"&amp;I2220</f>
        <v/>
      </c>
      <c r="AC2220">
        <f>IF($B2220="","","|"&amp;SUBSTITUTE(TRIM(SUBSTITUTE(SUBSTITUTE(SUBSTITUTE(SUBSTITUTE(SUBSTITUTE(SUBSTITUTE(SUBSTITUTE(SUBSTITUTE(SUBSTITUTE(SUBSTITUTE(SUBSTITUTE(SUBSTITUTE(SUBSTITUTE(SUBSTITUTE(TRIM($B2220&amp;""),CHAR(10)," "),CHAR(13)," "),"."," "),";"," "),","," "),"/"," "),"+"," "),"-"," "),"  "," "),"  "," "),"  "," "),"  "," "),"  "," "),"  "," "))," ","|")&amp;"|")</f>
        <v/>
      </c>
      <c r="AD2220">
        <f>TRIM($I2220&amp;"")</f>
        <v/>
      </c>
    </row>
    <row r="2221" ht="24" customHeight="1">
      <c r="A2221" s="9" t="n">
        <v>46208</v>
      </c>
      <c r="B2221" s="14" t="inlineStr">
        <is>
          <t>10211,10212</t>
        </is>
      </c>
      <c r="C2221" s="14" t="n"/>
      <c r="D2221" s="14" t="inlineStr">
        <is>
          <t>58 FABRICAÇÃO EMBALAGEM</t>
        </is>
      </c>
      <c r="E2221" s="14" t="inlineStr">
        <is>
          <t>300048930</t>
        </is>
      </c>
      <c r="F2221" s="14" t="inlineStr">
        <is>
          <t>EMB. CADEIRA SANTIAGO (935X449X100)</t>
        </is>
      </c>
      <c r="G2221" s="14" t="inlineStr">
        <is>
          <t>58 FABRICAÇÃO EMBALAGEM</t>
        </is>
      </c>
      <c r="H2221" s="14" t="inlineStr">
        <is>
          <t>58 FABRICAÇÃO EMBALAGEM</t>
        </is>
      </c>
      <c r="I2221" s="9" t="inlineStr">
        <is>
          <t>58 FABRICAÇÃO EMBALAGEM</t>
        </is>
      </c>
      <c r="J2221" s="9" t="n">
        <v>100</v>
      </c>
      <c r="K2221" s="14">
        <f>IF($E2221="","",IFERROR(INDEX('01_Cad_Pecas'!$H$2:$H$5000,MATCH($E2221,'01_Cad_Pecas'!$D$2:$D$5000,0)),IFERROR(INDEX('01_Cad_Pecas'!$H$2:$H$5000,MATCH(VALUE($E2221),'01_Cad_Pecas'!$D$2:$D$5000,0)),"")))</f>
        <v/>
      </c>
      <c r="L2221" s="14">
        <f>IF($E2221="","",IFERROR(INDEX('01_Cad_Pecas'!$I$2:$I$5000,MATCH($E2221,'01_Cad_Pecas'!$D$2:$D$5000,0)),IFERROR(INDEX('01_Cad_Pecas'!$I$2:$I$5000,MATCH(VALUE($E2221),'01_Cad_Pecas'!$D$2:$D$5000,0)),"")))</f>
        <v/>
      </c>
      <c r="M2221" s="14">
        <f>IF(OR($J2221="",$L2221=""),"",IF($K2221="",0,$K2221)+$J2221*$L2221)</f>
        <v/>
      </c>
      <c r="N2221" s="14" t="n">
        <v>46206</v>
      </c>
      <c r="O2221" s="14" t="n">
        <v>100</v>
      </c>
      <c r="P2221" s="14" t="n"/>
      <c r="Q2221" s="14" t="n"/>
      <c r="R2221" s="14" t="n"/>
      <c r="S2221" s="14" t="n"/>
      <c r="T2221" s="14">
        <f>IF(OR($J2221="",$O2221=""),"",$O2221/$J2221)</f>
        <v/>
      </c>
      <c r="U2221" s="14" t="inlineStr">
        <is>
          <t>Concluído</t>
        </is>
      </c>
      <c r="V2221" s="14" t="n"/>
      <c r="W2221" s="14" t="n"/>
      <c r="X2221" s="14" t="n"/>
      <c r="Y2221" s="14" t="n"/>
      <c r="Z2221" s="14" t="n"/>
      <c r="AA2221" s="11" t="n"/>
      <c r="AB2221" s="14">
        <f>B2221&amp;"|"&amp;I2221</f>
        <v/>
      </c>
      <c r="AC2221">
        <f>IF($B2221="","","|"&amp;SUBSTITUTE(TRIM(SUBSTITUTE(SUBSTITUTE(SUBSTITUTE(SUBSTITUTE(SUBSTITUTE(SUBSTITUTE(SUBSTITUTE(SUBSTITUTE(SUBSTITUTE(SUBSTITUTE(SUBSTITUTE(SUBSTITUTE(SUBSTITUTE(SUBSTITUTE(TRIM($B2221&amp;""),CHAR(10)," "),CHAR(13)," "),"."," "),";"," "),","," "),"/"," "),"+"," "),"-"," "),"  "," "),"  "," "),"  "," "),"  "," "),"  "," "),"  "," "))," ","|")&amp;"|")</f>
        <v/>
      </c>
      <c r="AD2221">
        <f>TRIM($I2221&amp;"")</f>
        <v/>
      </c>
    </row>
    <row r="2222" ht="24" customHeight="1">
      <c r="A2222" s="9" t="n">
        <v>46208</v>
      </c>
      <c r="B2222" s="14" t="inlineStr">
        <is>
          <t>10211,10212</t>
        </is>
      </c>
      <c r="C2222" s="14" t="n"/>
      <c r="D2222" s="14" t="inlineStr">
        <is>
          <t>58 FABRICAÇÃO EMBALAGEM</t>
        </is>
      </c>
      <c r="E2222" s="14" t="inlineStr">
        <is>
          <t>300048931</t>
        </is>
      </c>
      <c r="F2222" s="14" t="inlineStr">
        <is>
          <t>EMB. TRAVESSAS CADEIRA SANTIAGO (365X280X35)</t>
        </is>
      </c>
      <c r="G2222" s="14" t="inlineStr">
        <is>
          <t>58 FABRICAÇÃO EMBALAGEM</t>
        </is>
      </c>
      <c r="H2222" s="14" t="inlineStr">
        <is>
          <t>58 FABRICAÇÃO EMBALAGEM</t>
        </is>
      </c>
      <c r="I2222" s="9" t="inlineStr">
        <is>
          <t>58 FABRICAÇÃO EMBALAGEM</t>
        </is>
      </c>
      <c r="J2222" s="9" t="n">
        <v>100</v>
      </c>
      <c r="K2222" s="14">
        <f>IF($E2222="","",IFERROR(INDEX('01_Cad_Pecas'!$H$2:$H$5000,MATCH($E2222,'01_Cad_Pecas'!$D$2:$D$5000,0)),IFERROR(INDEX('01_Cad_Pecas'!$H$2:$H$5000,MATCH(VALUE($E2222),'01_Cad_Pecas'!$D$2:$D$5000,0)),"")))</f>
        <v/>
      </c>
      <c r="L2222" s="14">
        <f>IF($E2222="","",IFERROR(INDEX('01_Cad_Pecas'!$I$2:$I$5000,MATCH($E2222,'01_Cad_Pecas'!$D$2:$D$5000,0)),IFERROR(INDEX('01_Cad_Pecas'!$I$2:$I$5000,MATCH(VALUE($E2222),'01_Cad_Pecas'!$D$2:$D$5000,0)),"")))</f>
        <v/>
      </c>
      <c r="M2222" s="14">
        <f>IF(OR($J2222="",$L2222=""),"",IF($K2222="",0,$K2222)+$J2222*$L2222)</f>
        <v/>
      </c>
      <c r="N2222" s="14" t="n">
        <v>46206</v>
      </c>
      <c r="O2222" s="14" t="n">
        <v>100</v>
      </c>
      <c r="P2222" s="14" t="n"/>
      <c r="Q2222" s="14" t="n"/>
      <c r="R2222" s="14" t="n"/>
      <c r="S2222" s="14" t="n"/>
      <c r="T2222" s="14">
        <f>IF(OR($J2222="",$O2222=""),"",$O2222/$J2222)</f>
        <v/>
      </c>
      <c r="U2222" s="14" t="inlineStr">
        <is>
          <t>Concluído</t>
        </is>
      </c>
      <c r="V2222" s="14" t="n"/>
      <c r="W2222" s="14" t="n"/>
      <c r="X2222" s="14" t="n"/>
      <c r="Y2222" s="14" t="n"/>
      <c r="Z2222" s="14" t="n"/>
      <c r="AA2222" s="11" t="n"/>
      <c r="AB2222" s="14">
        <f>B2222&amp;"|"&amp;I2222</f>
        <v/>
      </c>
      <c r="AC2222">
        <f>IF($B2222="","","|"&amp;SUBSTITUTE(TRIM(SUBSTITUTE(SUBSTITUTE(SUBSTITUTE(SUBSTITUTE(SUBSTITUTE(SUBSTITUTE(SUBSTITUTE(SUBSTITUTE(SUBSTITUTE(SUBSTITUTE(SUBSTITUTE(SUBSTITUTE(SUBSTITUTE(SUBSTITUTE(TRIM($B2222&amp;""),CHAR(10)," "),CHAR(13)," "),"."," "),";"," "),","," "),"/"," "),"+"," "),"-"," "),"  "," "),"  "," "),"  "," "),"  "," "),"  "," "),"  "," "))," ","|")&amp;"|")</f>
        <v/>
      </c>
      <c r="AD2222">
        <f>TRIM($I2222&amp;"")</f>
        <v/>
      </c>
    </row>
    <row r="2223" ht="24" customHeight="1">
      <c r="A2223" s="9" t="n">
        <v>46208</v>
      </c>
      <c r="B2223" s="14" t="inlineStr">
        <is>
          <t>10211,10212</t>
        </is>
      </c>
      <c r="C2223" s="14" t="n"/>
      <c r="D2223" s="14" t="inlineStr">
        <is>
          <t>58 FABRICAÇÃO EMBALAGEM</t>
        </is>
      </c>
      <c r="E2223" s="14" t="inlineStr">
        <is>
          <t>301240130</t>
        </is>
      </c>
      <c r="F2223" s="14" t="inlineStr">
        <is>
          <t>EMB. BASE DUBLIN 1,36 (880X774X64) EMENDADA</t>
        </is>
      </c>
      <c r="G2223" s="14" t="inlineStr">
        <is>
          <t>58 FABRICAÇÃO EMBALAGEM</t>
        </is>
      </c>
      <c r="H2223" s="14" t="inlineStr">
        <is>
          <t>58 FABRICAÇÃO EMBALAGEM</t>
        </is>
      </c>
      <c r="I2223" s="9" t="inlineStr">
        <is>
          <t>58 FABRICAÇÃO EMBALAGEM</t>
        </is>
      </c>
      <c r="J2223" s="9" t="n">
        <v>45</v>
      </c>
      <c r="K2223" s="14">
        <f>IF($E2223="","",IFERROR(INDEX('01_Cad_Pecas'!$H$2:$H$5000,MATCH($E2223,'01_Cad_Pecas'!$D$2:$D$5000,0)),IFERROR(INDEX('01_Cad_Pecas'!$H$2:$H$5000,MATCH(VALUE($E2223),'01_Cad_Pecas'!$D$2:$D$5000,0)),"")))</f>
        <v/>
      </c>
      <c r="L2223" s="14">
        <f>IF($E2223="","",IFERROR(INDEX('01_Cad_Pecas'!$I$2:$I$5000,MATCH($E2223,'01_Cad_Pecas'!$D$2:$D$5000,0)),IFERROR(INDEX('01_Cad_Pecas'!$I$2:$I$5000,MATCH(VALUE($E2223),'01_Cad_Pecas'!$D$2:$D$5000,0)),"")))</f>
        <v/>
      </c>
      <c r="M2223" s="14">
        <f>IF(OR($J2223="",$L2223=""),"",IF($K2223="",0,$K2223)+$J2223*$L2223)</f>
        <v/>
      </c>
      <c r="N2223" s="14" t="n">
        <v>46206</v>
      </c>
      <c r="O2223" s="14" t="n">
        <v>45</v>
      </c>
      <c r="P2223" s="14" t="n"/>
      <c r="Q2223" s="14" t="n"/>
      <c r="R2223" s="14" t="n"/>
      <c r="S2223" s="14" t="n"/>
      <c r="T2223" s="14">
        <f>IF(OR($J2223="",$O2223=""),"",$O2223/$J2223)</f>
        <v/>
      </c>
      <c r="U2223" s="14" t="inlineStr">
        <is>
          <t>Concluído</t>
        </is>
      </c>
      <c r="V2223" s="14" t="n"/>
      <c r="W2223" s="14" t="n"/>
      <c r="X2223" s="14" t="n"/>
      <c r="Y2223" s="14" t="n"/>
      <c r="Z2223" s="14" t="n"/>
      <c r="AA2223" s="11" t="n"/>
      <c r="AB2223" s="14">
        <f>B2223&amp;"|"&amp;I2223</f>
        <v/>
      </c>
      <c r="AC2223">
        <f>IF($B2223="","","|"&amp;SUBSTITUTE(TRIM(SUBSTITUTE(SUBSTITUTE(SUBSTITUTE(SUBSTITUTE(SUBSTITUTE(SUBSTITUTE(SUBSTITUTE(SUBSTITUTE(SUBSTITUTE(SUBSTITUTE(SUBSTITUTE(SUBSTITUTE(SUBSTITUTE(SUBSTITUTE(TRIM($B2223&amp;""),CHAR(10)," "),CHAR(13)," "),"."," "),";"," "),","," "),"/"," "),"+"," "),"-"," "),"  "," "),"  "," "),"  "," "),"  "," "),"  "," "),"  "," "))," ","|")&amp;"|")</f>
        <v/>
      </c>
      <c r="AD2223">
        <f>TRIM($I2223&amp;"")</f>
        <v/>
      </c>
    </row>
    <row r="2224" ht="24" customHeight="1">
      <c r="A2224" s="9" t="n">
        <v>46208</v>
      </c>
      <c r="B2224" s="14" t="inlineStr">
        <is>
          <t>10211,10212</t>
        </is>
      </c>
      <c r="C2224" s="14" t="n"/>
      <c r="D2224" s="14" t="inlineStr">
        <is>
          <t>58 FABRICAÇÃO EMBALAGEM</t>
        </is>
      </c>
      <c r="E2224" s="14" t="inlineStr">
        <is>
          <t>914140930</t>
        </is>
      </c>
      <c r="F2224" s="14" t="inlineStr">
        <is>
          <t>EMB. CABECEIRA EXTENSIVEL (1620X605X80)</t>
        </is>
      </c>
      <c r="G2224" s="14" t="inlineStr">
        <is>
          <t>58 FABRICAÇÃO EMBALAGEM</t>
        </is>
      </c>
      <c r="H2224" s="14" t="inlineStr">
        <is>
          <t>58 FABRICAÇÃO EMBALAGEM</t>
        </is>
      </c>
      <c r="I2224" s="9" t="inlineStr">
        <is>
          <t>58 FABRICAÇÃO EMBALAGEM</t>
        </is>
      </c>
      <c r="J2224" s="9" t="n">
        <v>25</v>
      </c>
      <c r="K2224" s="14">
        <f>IF($E2224="","",IFERROR(INDEX('01_Cad_Pecas'!$H$2:$H$5000,MATCH($E2224,'01_Cad_Pecas'!$D$2:$D$5000,0)),IFERROR(INDEX('01_Cad_Pecas'!$H$2:$H$5000,MATCH(VALUE($E2224),'01_Cad_Pecas'!$D$2:$D$5000,0)),"")))</f>
        <v/>
      </c>
      <c r="L2224" s="14">
        <f>IF($E2224="","",IFERROR(INDEX('01_Cad_Pecas'!$I$2:$I$5000,MATCH($E2224,'01_Cad_Pecas'!$D$2:$D$5000,0)),IFERROR(INDEX('01_Cad_Pecas'!$I$2:$I$5000,MATCH(VALUE($E2224),'01_Cad_Pecas'!$D$2:$D$5000,0)),"")))</f>
        <v/>
      </c>
      <c r="M2224" s="14">
        <f>IF(OR($J2224="",$L2224=""),"",IF($K2224="",0,$K2224)+$J2224*$L2224)</f>
        <v/>
      </c>
      <c r="N2224" s="14" t="n">
        <v>46206</v>
      </c>
      <c r="O2224" s="14" t="n">
        <v>25</v>
      </c>
      <c r="P2224" s="14" t="n"/>
      <c r="Q2224" s="14" t="n"/>
      <c r="R2224" s="14" t="n"/>
      <c r="S2224" s="14" t="n"/>
      <c r="T2224" s="14">
        <f>IF(OR($J2224="",$O2224=""),"",$O2224/$J2224)</f>
        <v/>
      </c>
      <c r="U2224" s="14" t="inlineStr">
        <is>
          <t>Concluído</t>
        </is>
      </c>
      <c r="V2224" s="14" t="n"/>
      <c r="W2224" s="14" t="n"/>
      <c r="X2224" s="14" t="n"/>
      <c r="Y2224" s="14" t="n"/>
      <c r="Z2224" s="14" t="n"/>
      <c r="AA2224" s="11" t="n"/>
      <c r="AB2224" s="14">
        <f>B2224&amp;"|"&amp;I2224</f>
        <v/>
      </c>
      <c r="AC2224">
        <f>IF($B2224="","","|"&amp;SUBSTITUTE(TRIM(SUBSTITUTE(SUBSTITUTE(SUBSTITUTE(SUBSTITUTE(SUBSTITUTE(SUBSTITUTE(SUBSTITUTE(SUBSTITUTE(SUBSTITUTE(SUBSTITUTE(SUBSTITUTE(SUBSTITUTE(SUBSTITUTE(SUBSTITUTE(TRIM($B2224&amp;""),CHAR(10)," "),CHAR(13)," "),"."," "),";"," "),","," "),"/"," "),"+"," "),"-"," "),"  "," "),"  "," "),"  "," "),"  "," "),"  "," "),"  "," "))," ","|")&amp;"|")</f>
        <v/>
      </c>
      <c r="AD2224">
        <f>TRIM($I2224&amp;"")</f>
        <v/>
      </c>
    </row>
    <row r="2225" ht="24" customHeight="1">
      <c r="A2225" s="9" t="n">
        <v>46210</v>
      </c>
      <c r="B2225" s="14" t="inlineStr">
        <is>
          <t>10224</t>
        </is>
      </c>
      <c r="C2225" s="14" t="n"/>
      <c r="D2225" s="14" t="inlineStr">
        <is>
          <t>58 FABRICAÇÃO EMBALAGEM</t>
        </is>
      </c>
      <c r="E2225" s="14" t="inlineStr">
        <is>
          <t>200124131</t>
        </is>
      </c>
      <c r="F2225" s="14" t="inlineStr">
        <is>
          <t>EMB. MESA MIAMI 1,20 (1240X834X40)</t>
        </is>
      </c>
      <c r="G2225" s="14" t="inlineStr">
        <is>
          <t>58 FABRICAÇÃO EMBALAGEM</t>
        </is>
      </c>
      <c r="H2225" s="14" t="inlineStr">
        <is>
          <t>58 FABRICAÇÃO EMBALAGEM</t>
        </is>
      </c>
      <c r="I2225" s="9" t="inlineStr">
        <is>
          <t>58 FABRICAÇÃO EMBALAGEM</t>
        </is>
      </c>
      <c r="J2225" s="9" t="n">
        <v>43</v>
      </c>
      <c r="K2225" s="14">
        <f>IF($E2225="","",IFERROR(INDEX('01_Cad_Pecas'!$H$2:$H$5000,MATCH($E2225,'01_Cad_Pecas'!$D$2:$D$5000,0)),IFERROR(INDEX('01_Cad_Pecas'!$H$2:$H$5000,MATCH(VALUE($E2225),'01_Cad_Pecas'!$D$2:$D$5000,0)),"")))</f>
        <v/>
      </c>
      <c r="L2225" s="14">
        <f>IF($E2225="","",IFERROR(INDEX('01_Cad_Pecas'!$I$2:$I$5000,MATCH($E2225,'01_Cad_Pecas'!$D$2:$D$5000,0)),IFERROR(INDEX('01_Cad_Pecas'!$I$2:$I$5000,MATCH(VALUE($E2225),'01_Cad_Pecas'!$D$2:$D$5000,0)),"")))</f>
        <v/>
      </c>
      <c r="M2225" s="14">
        <f>IF(OR($J2225="",$L2225=""),"",IF($K2225="",0,$K2225)+$J2225*$L2225)</f>
        <v/>
      </c>
      <c r="N2225" s="14" t="n">
        <v>46210</v>
      </c>
      <c r="O2225" s="14" t="n">
        <v>43</v>
      </c>
      <c r="P2225" s="14" t="n"/>
      <c r="Q2225" s="14" t="n"/>
      <c r="R2225" s="14" t="n"/>
      <c r="S2225" s="14" t="n"/>
      <c r="T2225" s="14">
        <f>IF(OR($J2225="",$O2225=""),"",$O2225/$J2225)</f>
        <v/>
      </c>
      <c r="U2225" s="14" t="inlineStr">
        <is>
          <t>Concluído</t>
        </is>
      </c>
      <c r="V2225" s="14" t="n"/>
      <c r="W2225" s="14" t="n"/>
      <c r="X2225" s="14" t="n"/>
      <c r="Y2225" s="14" t="n"/>
      <c r="Z2225" s="14" t="n"/>
      <c r="AA2225" s="11" t="n"/>
      <c r="AB2225" s="14">
        <f>B2225&amp;"|"&amp;I2225</f>
        <v/>
      </c>
      <c r="AC2225">
        <f>IF($B2225="","","|"&amp;SUBSTITUTE(TRIM(SUBSTITUTE(SUBSTITUTE(SUBSTITUTE(SUBSTITUTE(SUBSTITUTE(SUBSTITUTE(SUBSTITUTE(SUBSTITUTE(SUBSTITUTE(SUBSTITUTE(SUBSTITUTE(SUBSTITUTE(SUBSTITUTE(SUBSTITUTE(TRIM($B2225&amp;""),CHAR(10)," "),CHAR(13)," "),"."," "),";"," "),","," "),"/"," "),"+"," "),"-"," "),"  "," "),"  "," "),"  "," "),"  "," "),"  "," "),"  "," "))," ","|")&amp;"|")</f>
        <v/>
      </c>
      <c r="AD2225">
        <f>TRIM($I2225&amp;"")</f>
        <v/>
      </c>
    </row>
    <row r="2226" ht="24" customHeight="1">
      <c r="A2226" s="9" t="n">
        <v>46210</v>
      </c>
      <c r="B2226" s="14" t="inlineStr">
        <is>
          <t>10224</t>
        </is>
      </c>
      <c r="C2226" s="14" t="n"/>
      <c r="D2226" s="14" t="inlineStr">
        <is>
          <t>58 FABRICAÇÃO EMBALAGEM</t>
        </is>
      </c>
      <c r="E2226" s="14" t="inlineStr">
        <is>
          <t>200200130</t>
        </is>
      </c>
      <c r="F2226" s="14" t="inlineStr">
        <is>
          <t>EMB. BASE DUBAI (1190X370X57)</t>
        </is>
      </c>
      <c r="G2226" s="14" t="inlineStr">
        <is>
          <t>58 FABRICAÇÃO EMBALAGEM</t>
        </is>
      </c>
      <c r="H2226" s="14" t="inlineStr">
        <is>
          <t>58 FABRICAÇÃO EMBALAGEM</t>
        </is>
      </c>
      <c r="I2226" s="9" t="inlineStr">
        <is>
          <t>58 FABRICAÇÃO EMBALAGEM</t>
        </is>
      </c>
      <c r="J2226" s="9" t="n">
        <v>30</v>
      </c>
      <c r="K2226" s="14">
        <f>IF($E2226="","",IFERROR(INDEX('01_Cad_Pecas'!$H$2:$H$5000,MATCH($E2226,'01_Cad_Pecas'!$D$2:$D$5000,0)),IFERROR(INDEX('01_Cad_Pecas'!$H$2:$H$5000,MATCH(VALUE($E2226),'01_Cad_Pecas'!$D$2:$D$5000,0)),"")))</f>
        <v/>
      </c>
      <c r="L2226" s="14">
        <f>IF($E2226="","",IFERROR(INDEX('01_Cad_Pecas'!$I$2:$I$5000,MATCH($E2226,'01_Cad_Pecas'!$D$2:$D$5000,0)),IFERROR(INDEX('01_Cad_Pecas'!$I$2:$I$5000,MATCH(VALUE($E2226),'01_Cad_Pecas'!$D$2:$D$5000,0)),"")))</f>
        <v/>
      </c>
      <c r="M2226" s="14">
        <f>IF(OR($J2226="",$L2226=""),"",IF($K2226="",0,$K2226)+$J2226*$L2226)</f>
        <v/>
      </c>
      <c r="N2226" s="14" t="n">
        <v>46210</v>
      </c>
      <c r="O2226" s="14" t="n">
        <v>30</v>
      </c>
      <c r="P2226" s="14" t="n"/>
      <c r="Q2226" s="14" t="n"/>
      <c r="R2226" s="14" t="n"/>
      <c r="S2226" s="14" t="n"/>
      <c r="T2226" s="14">
        <f>IF(OR($J2226="",$O2226=""),"",$O2226/$J2226)</f>
        <v/>
      </c>
      <c r="U2226" s="14" t="inlineStr">
        <is>
          <t>Concluído</t>
        </is>
      </c>
      <c r="V2226" s="14" t="n"/>
      <c r="W2226" s="14" t="n"/>
      <c r="X2226" s="14" t="n"/>
      <c r="Y2226" s="14" t="n"/>
      <c r="Z2226" s="14" t="n"/>
      <c r="AA2226" s="11" t="n"/>
      <c r="AB2226" s="14">
        <f>B2226&amp;"|"&amp;I2226</f>
        <v/>
      </c>
      <c r="AC2226">
        <f>IF($B2226="","","|"&amp;SUBSTITUTE(TRIM(SUBSTITUTE(SUBSTITUTE(SUBSTITUTE(SUBSTITUTE(SUBSTITUTE(SUBSTITUTE(SUBSTITUTE(SUBSTITUTE(SUBSTITUTE(SUBSTITUTE(SUBSTITUTE(SUBSTITUTE(SUBSTITUTE(SUBSTITUTE(TRIM($B2226&amp;""),CHAR(10)," "),CHAR(13)," "),"."," "),";"," "),","," "),"/"," "),"+"," "),"-"," "),"  "," "),"  "," "),"  "," "),"  "," "),"  "," "),"  "," "))," ","|")&amp;"|")</f>
        <v/>
      </c>
      <c r="AD2226">
        <f>TRIM($I2226&amp;"")</f>
        <v/>
      </c>
    </row>
    <row r="2227" ht="24" customHeight="1">
      <c r="A2227" s="9" t="n">
        <v>46210</v>
      </c>
      <c r="B2227" s="14" t="inlineStr">
        <is>
          <t>10224</t>
        </is>
      </c>
      <c r="C2227" s="14" t="n"/>
      <c r="D2227" s="14" t="inlineStr">
        <is>
          <t>58 FABRICAÇÃO EMBALAGEM</t>
        </is>
      </c>
      <c r="E2227" s="14" t="inlineStr">
        <is>
          <t>200520130</t>
        </is>
      </c>
      <c r="F2227" s="14" t="inlineStr">
        <is>
          <t>EMB. BASE MESA ATHENAS VL 01 (760X390X75)</t>
        </is>
      </c>
      <c r="G2227" s="14" t="inlineStr">
        <is>
          <t>58 FABRICAÇÃO EMBALAGEM</t>
        </is>
      </c>
      <c r="H2227" s="14" t="inlineStr">
        <is>
          <t>58 FABRICAÇÃO EMBALAGEM</t>
        </is>
      </c>
      <c r="I2227" s="9" t="inlineStr">
        <is>
          <t>58 FABRICAÇÃO EMBALAGEM</t>
        </is>
      </c>
      <c r="J2227" s="9" t="n">
        <v>40</v>
      </c>
      <c r="K2227" s="14">
        <f>IF($E2227="","",IFERROR(INDEX('01_Cad_Pecas'!$H$2:$H$5000,MATCH($E2227,'01_Cad_Pecas'!$D$2:$D$5000,0)),IFERROR(INDEX('01_Cad_Pecas'!$H$2:$H$5000,MATCH(VALUE($E2227),'01_Cad_Pecas'!$D$2:$D$5000,0)),"")))</f>
        <v/>
      </c>
      <c r="L2227" s="14">
        <f>IF($E2227="","",IFERROR(INDEX('01_Cad_Pecas'!$I$2:$I$5000,MATCH($E2227,'01_Cad_Pecas'!$D$2:$D$5000,0)),IFERROR(INDEX('01_Cad_Pecas'!$I$2:$I$5000,MATCH(VALUE($E2227),'01_Cad_Pecas'!$D$2:$D$5000,0)),"")))</f>
        <v/>
      </c>
      <c r="M2227" s="14">
        <f>IF(OR($J2227="",$L2227=""),"",IF($K2227="",0,$K2227)+$J2227*$L2227)</f>
        <v/>
      </c>
      <c r="N2227" s="14" t="n">
        <v>46210</v>
      </c>
      <c r="O2227" s="14" t="n">
        <v>40</v>
      </c>
      <c r="P2227" s="14" t="n"/>
      <c r="Q2227" s="14" t="n"/>
      <c r="R2227" s="14" t="n"/>
      <c r="S2227" s="14" t="n"/>
      <c r="T2227" s="14">
        <f>IF(OR($J2227="",$O2227=""),"",$O2227/$J2227)</f>
        <v/>
      </c>
      <c r="U2227" s="14" t="inlineStr">
        <is>
          <t>Concluído</t>
        </is>
      </c>
      <c r="V2227" s="14" t="n"/>
      <c r="W2227" s="14" t="n"/>
      <c r="X2227" s="14" t="n"/>
      <c r="Y2227" s="14" t="n"/>
      <c r="Z2227" s="14" t="n"/>
      <c r="AA2227" s="11" t="n"/>
      <c r="AB2227" s="14">
        <f>B2227&amp;"|"&amp;I2227</f>
        <v/>
      </c>
      <c r="AC2227">
        <f>IF($B2227="","","|"&amp;SUBSTITUTE(TRIM(SUBSTITUTE(SUBSTITUTE(SUBSTITUTE(SUBSTITUTE(SUBSTITUTE(SUBSTITUTE(SUBSTITUTE(SUBSTITUTE(SUBSTITUTE(SUBSTITUTE(SUBSTITUTE(SUBSTITUTE(SUBSTITUTE(SUBSTITUTE(TRIM($B2227&amp;""),CHAR(10)," "),CHAR(13)," "),"."," "),";"," "),","," "),"/"," "),"+"," "),"-"," "),"  "," "),"  "," "),"  "," "),"  "," "),"  "," "),"  "," "))," ","|")&amp;"|")</f>
        <v/>
      </c>
      <c r="AD2227">
        <f>TRIM($I2227&amp;"")</f>
        <v/>
      </c>
    </row>
    <row r="2228" ht="24" customHeight="1">
      <c r="A2228" s="9" t="n">
        <v>46210</v>
      </c>
      <c r="B2228" s="14" t="inlineStr">
        <is>
          <t>10224</t>
        </is>
      </c>
      <c r="C2228" s="14" t="n"/>
      <c r="D2228" s="14" t="inlineStr">
        <is>
          <t>58 FABRICAÇÃO EMBALAGEM</t>
        </is>
      </c>
      <c r="E2228" s="14" t="inlineStr">
        <is>
          <t>30003031</t>
        </is>
      </c>
      <c r="F2228" s="14" t="inlineStr">
        <is>
          <t>EMB. ACESSORIOS CAD PE INTEIRO (530X120X60)</t>
        </is>
      </c>
      <c r="G2228" s="14" t="inlineStr">
        <is>
          <t>58 FABRICAÇÃO EMBALAGEM</t>
        </is>
      </c>
      <c r="H2228" s="14" t="inlineStr">
        <is>
          <t>58 FABRICAÇÃO EMBALAGEM</t>
        </is>
      </c>
      <c r="I2228" s="9" t="inlineStr">
        <is>
          <t>58 FABRICAÇÃO EMBALAGEM</t>
        </is>
      </c>
      <c r="J2228" s="9" t="n">
        <v>432</v>
      </c>
      <c r="K2228" s="14">
        <f>IF($E2228="","",IFERROR(INDEX('01_Cad_Pecas'!$H$2:$H$5000,MATCH($E2228,'01_Cad_Pecas'!$D$2:$D$5000,0)),IFERROR(INDEX('01_Cad_Pecas'!$H$2:$H$5000,MATCH(VALUE($E2228),'01_Cad_Pecas'!$D$2:$D$5000,0)),"")))</f>
        <v/>
      </c>
      <c r="L2228" s="14">
        <f>IF($E2228="","",IFERROR(INDEX('01_Cad_Pecas'!$I$2:$I$5000,MATCH($E2228,'01_Cad_Pecas'!$D$2:$D$5000,0)),IFERROR(INDEX('01_Cad_Pecas'!$I$2:$I$5000,MATCH(VALUE($E2228),'01_Cad_Pecas'!$D$2:$D$5000,0)),"")))</f>
        <v/>
      </c>
      <c r="M2228" s="14">
        <f>IF(OR($J2228="",$L2228=""),"",IF($K2228="",0,$K2228)+$J2228*$L2228)</f>
        <v/>
      </c>
      <c r="N2228" s="14" t="n">
        <v>46210</v>
      </c>
      <c r="O2228" s="14" t="n">
        <v>432</v>
      </c>
      <c r="P2228" s="14" t="n"/>
      <c r="Q2228" s="14" t="n"/>
      <c r="R2228" s="14" t="n"/>
      <c r="S2228" s="14" t="n"/>
      <c r="T2228" s="14">
        <f>IF(OR($J2228="",$O2228=""),"",$O2228/$J2228)</f>
        <v/>
      </c>
      <c r="U2228" s="14" t="inlineStr">
        <is>
          <t>Concluído</t>
        </is>
      </c>
      <c r="V2228" s="14" t="n"/>
      <c r="W2228" s="14" t="n"/>
      <c r="X2228" s="14" t="n"/>
      <c r="Y2228" s="14" t="n"/>
      <c r="Z2228" s="14" t="n"/>
      <c r="AA2228" s="11" t="n"/>
      <c r="AB2228" s="14">
        <f>B2228&amp;"|"&amp;I2228</f>
        <v/>
      </c>
      <c r="AC2228">
        <f>IF($B2228="","","|"&amp;SUBSTITUTE(TRIM(SUBSTITUTE(SUBSTITUTE(SUBSTITUTE(SUBSTITUTE(SUBSTITUTE(SUBSTITUTE(SUBSTITUTE(SUBSTITUTE(SUBSTITUTE(SUBSTITUTE(SUBSTITUTE(SUBSTITUTE(SUBSTITUTE(SUBSTITUTE(TRIM($B2228&amp;""),CHAR(10)," "),CHAR(13)," "),"."," "),";"," "),","," "),"/"," "),"+"," "),"-"," "),"  "," "),"  "," "),"  "," "),"  "," "),"  "," "),"  "," "))," ","|")&amp;"|")</f>
        <v/>
      </c>
      <c r="AD2228">
        <f>TRIM($I2228&amp;"")</f>
        <v/>
      </c>
    </row>
    <row r="2229" ht="24" customHeight="1">
      <c r="A2229" s="9" t="n">
        <v>46210</v>
      </c>
      <c r="B2229" s="14" t="inlineStr">
        <is>
          <t>10224</t>
        </is>
      </c>
      <c r="C2229" s="14" t="n"/>
      <c r="D2229" s="14" t="inlineStr">
        <is>
          <t>58 FABRICAÇÃO EMBALAGEM</t>
        </is>
      </c>
      <c r="E2229" s="14" t="inlineStr">
        <is>
          <t>30003032</t>
        </is>
      </c>
      <c r="F2229" s="14" t="inlineStr">
        <is>
          <t>PAPELAO TRASEIRO 280X410 - ENCOSTO PE INTEIRO (X3)</t>
        </is>
      </c>
      <c r="G2229" s="14" t="inlineStr">
        <is>
          <t>58 FABRICAÇÃO EMBALAGEM</t>
        </is>
      </c>
      <c r="H2229" s="14" t="inlineStr">
        <is>
          <t>58 FABRICAÇÃO EMBALAGEM</t>
        </is>
      </c>
      <c r="I2229" s="9" t="inlineStr">
        <is>
          <t>58 FABRICAÇÃO EMBALAGEM</t>
        </is>
      </c>
      <c r="J2229" s="9" t="n">
        <v>1184</v>
      </c>
      <c r="K2229" s="14">
        <f>IF($E2229="","",IFERROR(INDEX('01_Cad_Pecas'!$H$2:$H$5000,MATCH($E2229,'01_Cad_Pecas'!$D$2:$D$5000,0)),IFERROR(INDEX('01_Cad_Pecas'!$H$2:$H$5000,MATCH(VALUE($E2229),'01_Cad_Pecas'!$D$2:$D$5000,0)),"")))</f>
        <v/>
      </c>
      <c r="L2229" s="14">
        <f>IF($E2229="","",IFERROR(INDEX('01_Cad_Pecas'!$I$2:$I$5000,MATCH($E2229,'01_Cad_Pecas'!$D$2:$D$5000,0)),IFERROR(INDEX('01_Cad_Pecas'!$I$2:$I$5000,MATCH(VALUE($E2229),'01_Cad_Pecas'!$D$2:$D$5000,0)),"")))</f>
        <v/>
      </c>
      <c r="M2229" s="14">
        <f>IF(OR($J2229="",$L2229=""),"",IF($K2229="",0,$K2229)+$J2229*$L2229)</f>
        <v/>
      </c>
      <c r="N2229" s="14" t="n">
        <v>46210</v>
      </c>
      <c r="O2229" s="14" t="n">
        <v>1184</v>
      </c>
      <c r="P2229" s="14" t="n"/>
      <c r="Q2229" s="14" t="n"/>
      <c r="R2229" s="14" t="n"/>
      <c r="S2229" s="14" t="n"/>
      <c r="T2229" s="14">
        <f>IF(OR($J2229="",$O2229=""),"",$O2229/$J2229)</f>
        <v/>
      </c>
      <c r="U2229" s="14" t="inlineStr">
        <is>
          <t>Concluído</t>
        </is>
      </c>
      <c r="V2229" s="14" t="n"/>
      <c r="W2229" s="14" t="n"/>
      <c r="X2229" s="14" t="n"/>
      <c r="Y2229" s="14" t="n"/>
      <c r="Z2229" s="14" t="n"/>
      <c r="AA2229" s="11" t="n"/>
      <c r="AB2229" s="14">
        <f>B2229&amp;"|"&amp;I2229</f>
        <v/>
      </c>
      <c r="AC2229">
        <f>IF($B2229="","","|"&amp;SUBSTITUTE(TRIM(SUBSTITUTE(SUBSTITUTE(SUBSTITUTE(SUBSTITUTE(SUBSTITUTE(SUBSTITUTE(SUBSTITUTE(SUBSTITUTE(SUBSTITUTE(SUBSTITUTE(SUBSTITUTE(SUBSTITUTE(SUBSTITUTE(SUBSTITUTE(TRIM($B2229&amp;""),CHAR(10)," "),CHAR(13)," "),"."," "),";"," "),","," "),"/"," "),"+"," "),"-"," "),"  "," "),"  "," "),"  "," "),"  "," "),"  "," "),"  "," "))," ","|")&amp;"|")</f>
        <v/>
      </c>
      <c r="AD2229">
        <f>TRIM($I2229&amp;"")</f>
        <v/>
      </c>
    </row>
    <row r="2230" ht="24" customHeight="1">
      <c r="A2230" s="9" t="n">
        <v>46210</v>
      </c>
      <c r="B2230" s="14" t="inlineStr">
        <is>
          <t>10224</t>
        </is>
      </c>
      <c r="C2230" s="14" t="n"/>
      <c r="D2230" s="14" t="inlineStr">
        <is>
          <t>58 FABRICAÇÃO EMBALAGEM</t>
        </is>
      </c>
      <c r="E2230" s="14" t="inlineStr">
        <is>
          <t>30003033</t>
        </is>
      </c>
      <c r="F2230" s="14" t="inlineStr">
        <is>
          <t>PAPELAO FRENTE 490X410 - ENCOSTO PE INTEIRO (X3)</t>
        </is>
      </c>
      <c r="G2230" s="14" t="inlineStr">
        <is>
          <t>58 FABRICAÇÃO EMBALAGEM</t>
        </is>
      </c>
      <c r="H2230" s="14" t="inlineStr">
        <is>
          <t>58 FABRICAÇÃO EMBALAGEM</t>
        </is>
      </c>
      <c r="I2230" s="9" t="inlineStr">
        <is>
          <t>58 FABRICAÇÃO EMBALAGEM</t>
        </is>
      </c>
      <c r="J2230" s="9" t="n">
        <v>704</v>
      </c>
      <c r="K2230" s="14">
        <f>IF($E2230="","",IFERROR(INDEX('01_Cad_Pecas'!$H$2:$H$5000,MATCH($E2230,'01_Cad_Pecas'!$D$2:$D$5000,0)),IFERROR(INDEX('01_Cad_Pecas'!$H$2:$H$5000,MATCH(VALUE($E2230),'01_Cad_Pecas'!$D$2:$D$5000,0)),"")))</f>
        <v/>
      </c>
      <c r="L2230" s="14">
        <f>IF($E2230="","",IFERROR(INDEX('01_Cad_Pecas'!$I$2:$I$5000,MATCH($E2230,'01_Cad_Pecas'!$D$2:$D$5000,0)),IFERROR(INDEX('01_Cad_Pecas'!$I$2:$I$5000,MATCH(VALUE($E2230),'01_Cad_Pecas'!$D$2:$D$5000,0)),"")))</f>
        <v/>
      </c>
      <c r="M2230" s="14">
        <f>IF(OR($J2230="",$L2230=""),"",IF($K2230="",0,$K2230)+$J2230*$L2230)</f>
        <v/>
      </c>
      <c r="N2230" s="14" t="n">
        <v>46210</v>
      </c>
      <c r="O2230" s="14" t="n">
        <v>704</v>
      </c>
      <c r="P2230" s="14" t="n"/>
      <c r="Q2230" s="14" t="n"/>
      <c r="R2230" s="14" t="n"/>
      <c r="S2230" s="14" t="n"/>
      <c r="T2230" s="14">
        <f>IF(OR($J2230="",$O2230=""),"",$O2230/$J2230)</f>
        <v/>
      </c>
      <c r="U2230" s="14" t="inlineStr">
        <is>
          <t>Concluído</t>
        </is>
      </c>
      <c r="V2230" s="14" t="n"/>
      <c r="W2230" s="14" t="n"/>
      <c r="X2230" s="14" t="n"/>
      <c r="Y2230" s="14" t="n"/>
      <c r="Z2230" s="14" t="n"/>
      <c r="AA2230" s="11" t="n"/>
      <c r="AB2230" s="14">
        <f>B2230&amp;"|"&amp;I2230</f>
        <v/>
      </c>
      <c r="AC2230">
        <f>IF($B2230="","","|"&amp;SUBSTITUTE(TRIM(SUBSTITUTE(SUBSTITUTE(SUBSTITUTE(SUBSTITUTE(SUBSTITUTE(SUBSTITUTE(SUBSTITUTE(SUBSTITUTE(SUBSTITUTE(SUBSTITUTE(SUBSTITUTE(SUBSTITUTE(SUBSTITUTE(SUBSTITUTE(TRIM($B2230&amp;""),CHAR(10)," "),CHAR(13)," "),"."," "),";"," "),","," "),"/"," "),"+"," "),"-"," "),"  "," "),"  "," "),"  "," "),"  "," "),"  "," "),"  "," "))," ","|")&amp;"|")</f>
        <v/>
      </c>
      <c r="AD2230">
        <f>TRIM($I2230&amp;"")</f>
        <v/>
      </c>
    </row>
    <row r="2231" ht="24" customHeight="1">
      <c r="A2231" s="9" t="n">
        <v>46210</v>
      </c>
      <c r="B2231" s="14" t="inlineStr">
        <is>
          <t>10224</t>
        </is>
      </c>
      <c r="C2231" s="14" t="n"/>
      <c r="D2231" s="14" t="inlineStr">
        <is>
          <t>58 FABRICAÇÃO EMBALAGEM</t>
        </is>
      </c>
      <c r="E2231" s="14" t="inlineStr">
        <is>
          <t>30003330</t>
        </is>
      </c>
      <c r="F2231" s="14" t="inlineStr">
        <is>
          <t>EMB. ESPALDAR TOPAZIO (412X65X60)</t>
        </is>
      </c>
      <c r="G2231" s="14" t="inlineStr">
        <is>
          <t>58 FABRICAÇÃO EMBALAGEM</t>
        </is>
      </c>
      <c r="H2231" s="14" t="inlineStr">
        <is>
          <t>58 FABRICAÇÃO EMBALAGEM</t>
        </is>
      </c>
      <c r="I2231" s="9" t="inlineStr">
        <is>
          <t>58 FABRICAÇÃO EMBALAGEM</t>
        </is>
      </c>
      <c r="J2231" s="9" t="n">
        <v>80</v>
      </c>
      <c r="K2231" s="14">
        <f>IF($E2231="","",IFERROR(INDEX('01_Cad_Pecas'!$H$2:$H$5000,MATCH($E2231,'01_Cad_Pecas'!$D$2:$D$5000,0)),IFERROR(INDEX('01_Cad_Pecas'!$H$2:$H$5000,MATCH(VALUE($E2231),'01_Cad_Pecas'!$D$2:$D$5000,0)),"")))</f>
        <v/>
      </c>
      <c r="L2231" s="14">
        <f>IF($E2231="","",IFERROR(INDEX('01_Cad_Pecas'!$I$2:$I$5000,MATCH($E2231,'01_Cad_Pecas'!$D$2:$D$5000,0)),IFERROR(INDEX('01_Cad_Pecas'!$I$2:$I$5000,MATCH(VALUE($E2231),'01_Cad_Pecas'!$D$2:$D$5000,0)),"")))</f>
        <v/>
      </c>
      <c r="M2231" s="14">
        <f>IF(OR($J2231="",$L2231=""),"",IF($K2231="",0,$K2231)+$J2231*$L2231)</f>
        <v/>
      </c>
      <c r="N2231" s="14" t="n">
        <v>46210</v>
      </c>
      <c r="O2231" s="14" t="n">
        <v>80</v>
      </c>
      <c r="P2231" s="14" t="n"/>
      <c r="Q2231" s="14" t="n"/>
      <c r="R2231" s="14" t="n"/>
      <c r="S2231" s="14" t="n"/>
      <c r="T2231" s="14">
        <f>IF(OR($J2231="",$O2231=""),"",$O2231/$J2231)</f>
        <v/>
      </c>
      <c r="U2231" s="14" t="inlineStr">
        <is>
          <t>Concluído</t>
        </is>
      </c>
      <c r="V2231" s="14" t="n"/>
      <c r="W2231" s="14" t="n"/>
      <c r="X2231" s="14" t="n"/>
      <c r="Y2231" s="14" t="n"/>
      <c r="Z2231" s="14" t="n"/>
      <c r="AA2231" s="11" t="n"/>
      <c r="AB2231" s="14">
        <f>B2231&amp;"|"&amp;I2231</f>
        <v/>
      </c>
      <c r="AC2231">
        <f>IF($B2231="","","|"&amp;SUBSTITUTE(TRIM(SUBSTITUTE(SUBSTITUTE(SUBSTITUTE(SUBSTITUTE(SUBSTITUTE(SUBSTITUTE(SUBSTITUTE(SUBSTITUTE(SUBSTITUTE(SUBSTITUTE(SUBSTITUTE(SUBSTITUTE(SUBSTITUTE(SUBSTITUTE(TRIM($B2231&amp;""),CHAR(10)," "),CHAR(13)," "),"."," "),";"," "),","," "),"/"," "),"+"," "),"-"," "),"  "," "),"  "," "),"  "," "),"  "," "),"  "," "),"  "," "))," ","|")&amp;"|")</f>
        <v/>
      </c>
      <c r="AD2231">
        <f>TRIM($I2231&amp;"")</f>
        <v/>
      </c>
    </row>
    <row r="2232" ht="24" customHeight="1">
      <c r="A2232" s="9" t="n">
        <v>46210</v>
      </c>
      <c r="B2232" s="14" t="inlineStr">
        <is>
          <t>10224</t>
        </is>
      </c>
      <c r="C2232" s="14" t="n"/>
      <c r="D2232" s="14" t="inlineStr">
        <is>
          <t>58 FABRICAÇÃO EMBALAGEM</t>
        </is>
      </c>
      <c r="E2232" s="14" t="inlineStr">
        <is>
          <t>300048930</t>
        </is>
      </c>
      <c r="F2232" s="14" t="inlineStr">
        <is>
          <t>EMB. CADEIRA SANTIAGO (935X449X100)</t>
        </is>
      </c>
      <c r="G2232" s="14" t="inlineStr">
        <is>
          <t>58 FABRICAÇÃO EMBALAGEM</t>
        </is>
      </c>
      <c r="H2232" s="14" t="inlineStr">
        <is>
          <t>58 FABRICAÇÃO EMBALAGEM</t>
        </is>
      </c>
      <c r="I2232" s="9" t="inlineStr">
        <is>
          <t>58 FABRICAÇÃO EMBALAGEM</t>
        </is>
      </c>
      <c r="J2232" s="9" t="n">
        <v>265</v>
      </c>
      <c r="K2232" s="14">
        <f>IF($E2232="","",IFERROR(INDEX('01_Cad_Pecas'!$H$2:$H$5000,MATCH($E2232,'01_Cad_Pecas'!$D$2:$D$5000,0)),IFERROR(INDEX('01_Cad_Pecas'!$H$2:$H$5000,MATCH(VALUE($E2232),'01_Cad_Pecas'!$D$2:$D$5000,0)),"")))</f>
        <v/>
      </c>
      <c r="L2232" s="14">
        <f>IF($E2232="","",IFERROR(INDEX('01_Cad_Pecas'!$I$2:$I$5000,MATCH($E2232,'01_Cad_Pecas'!$D$2:$D$5000,0)),IFERROR(INDEX('01_Cad_Pecas'!$I$2:$I$5000,MATCH(VALUE($E2232),'01_Cad_Pecas'!$D$2:$D$5000,0)),"")))</f>
        <v/>
      </c>
      <c r="M2232" s="14">
        <f>IF(OR($J2232="",$L2232=""),"",IF($K2232="",0,$K2232)+$J2232*$L2232)</f>
        <v/>
      </c>
      <c r="N2232" s="14" t="n">
        <v>46210</v>
      </c>
      <c r="O2232" s="14" t="n">
        <v>265</v>
      </c>
      <c r="P2232" s="14" t="n"/>
      <c r="Q2232" s="14" t="n"/>
      <c r="R2232" s="14" t="n"/>
      <c r="S2232" s="14" t="n"/>
      <c r="T2232" s="14">
        <f>IF(OR($J2232="",$O2232=""),"",$O2232/$J2232)</f>
        <v/>
      </c>
      <c r="U2232" s="14" t="inlineStr">
        <is>
          <t>Concluído</t>
        </is>
      </c>
      <c r="V2232" s="14" t="n"/>
      <c r="W2232" s="14" t="n"/>
      <c r="X2232" s="14" t="n"/>
      <c r="Y2232" s="14" t="n"/>
      <c r="Z2232" s="14" t="n"/>
      <c r="AA2232" s="11" t="n"/>
      <c r="AB2232" s="14">
        <f>B2232&amp;"|"&amp;I2232</f>
        <v/>
      </c>
      <c r="AC2232">
        <f>IF($B2232="","","|"&amp;SUBSTITUTE(TRIM(SUBSTITUTE(SUBSTITUTE(SUBSTITUTE(SUBSTITUTE(SUBSTITUTE(SUBSTITUTE(SUBSTITUTE(SUBSTITUTE(SUBSTITUTE(SUBSTITUTE(SUBSTITUTE(SUBSTITUTE(SUBSTITUTE(SUBSTITUTE(TRIM($B2232&amp;""),CHAR(10)," "),CHAR(13)," "),"."," "),";"," "),","," "),"/"," "),"+"," "),"-"," "),"  "," "),"  "," "),"  "," "),"  "," "),"  "," "),"  "," "))," ","|")&amp;"|")</f>
        <v/>
      </c>
      <c r="AD2232">
        <f>TRIM($I2232&amp;"")</f>
        <v/>
      </c>
    </row>
    <row r="2233" ht="24" customHeight="1">
      <c r="A2233" s="9" t="n">
        <v>46210</v>
      </c>
      <c r="B2233" s="14" t="inlineStr">
        <is>
          <t>10224</t>
        </is>
      </c>
      <c r="C2233" s="14" t="n"/>
      <c r="D2233" s="14" t="inlineStr">
        <is>
          <t>58 FABRICAÇÃO EMBALAGEM</t>
        </is>
      </c>
      <c r="E2233" s="14" t="inlineStr">
        <is>
          <t>300048931</t>
        </is>
      </c>
      <c r="F2233" s="14" t="inlineStr">
        <is>
          <t>EMB. TRAVESSAS CADEIRA SANTIAGO (365X280X35)</t>
        </is>
      </c>
      <c r="G2233" s="14" t="inlineStr">
        <is>
          <t>58 FABRICAÇÃO EMBALAGEM</t>
        </is>
      </c>
      <c r="H2233" s="14" t="inlineStr">
        <is>
          <t>58 FABRICAÇÃO EMBALAGEM</t>
        </is>
      </c>
      <c r="I2233" s="9" t="inlineStr">
        <is>
          <t>58 FABRICAÇÃO EMBALAGEM</t>
        </is>
      </c>
      <c r="J2233" s="9" t="n">
        <v>265</v>
      </c>
      <c r="K2233" s="14">
        <f>IF($E2233="","",IFERROR(INDEX('01_Cad_Pecas'!$H$2:$H$5000,MATCH($E2233,'01_Cad_Pecas'!$D$2:$D$5000,0)),IFERROR(INDEX('01_Cad_Pecas'!$H$2:$H$5000,MATCH(VALUE($E2233),'01_Cad_Pecas'!$D$2:$D$5000,0)),"")))</f>
        <v/>
      </c>
      <c r="L2233" s="14">
        <f>IF($E2233="","",IFERROR(INDEX('01_Cad_Pecas'!$I$2:$I$5000,MATCH($E2233,'01_Cad_Pecas'!$D$2:$D$5000,0)),IFERROR(INDEX('01_Cad_Pecas'!$I$2:$I$5000,MATCH(VALUE($E2233),'01_Cad_Pecas'!$D$2:$D$5000,0)),"")))</f>
        <v/>
      </c>
      <c r="M2233" s="14">
        <f>IF(OR($J2233="",$L2233=""),"",IF($K2233="",0,$K2233)+$J2233*$L2233)</f>
        <v/>
      </c>
      <c r="N2233" s="14" t="n">
        <v>46210</v>
      </c>
      <c r="O2233" s="14" t="n">
        <v>265</v>
      </c>
      <c r="P2233" s="14" t="n"/>
      <c r="Q2233" s="14" t="n"/>
      <c r="R2233" s="14" t="n"/>
      <c r="S2233" s="14" t="n"/>
      <c r="T2233" s="14">
        <f>IF(OR($J2233="",$O2233=""),"",$O2233/$J2233)</f>
        <v/>
      </c>
      <c r="U2233" s="14" t="inlineStr">
        <is>
          <t>Concluído</t>
        </is>
      </c>
      <c r="V2233" s="14" t="n"/>
      <c r="W2233" s="14" t="n"/>
      <c r="X2233" s="14" t="n"/>
      <c r="Y2233" s="14" t="n"/>
      <c r="Z2233" s="14" t="n"/>
      <c r="AA2233" s="11" t="n"/>
      <c r="AB2233" s="14">
        <f>B2233&amp;"|"&amp;I2233</f>
        <v/>
      </c>
      <c r="AC2233">
        <f>IF($B2233="","","|"&amp;SUBSTITUTE(TRIM(SUBSTITUTE(SUBSTITUTE(SUBSTITUTE(SUBSTITUTE(SUBSTITUTE(SUBSTITUTE(SUBSTITUTE(SUBSTITUTE(SUBSTITUTE(SUBSTITUTE(SUBSTITUTE(SUBSTITUTE(SUBSTITUTE(SUBSTITUTE(TRIM($B2233&amp;""),CHAR(10)," "),CHAR(13)," "),"."," "),";"," "),","," "),"/"," "),"+"," "),"-"," "),"  "," "),"  "," "),"  "," "),"  "," "),"  "," "),"  "," "))," ","|")&amp;"|")</f>
        <v/>
      </c>
      <c r="AD2233">
        <f>TRIM($I2233&amp;"")</f>
        <v/>
      </c>
    </row>
    <row r="2234" ht="24" customHeight="1">
      <c r="A2234" s="9" t="n">
        <v>46206</v>
      </c>
      <c r="B2234" s="14" t="inlineStr">
        <is>
          <t>10211,10212</t>
        </is>
      </c>
      <c r="C2234" s="14" t="n"/>
      <c r="D2234" s="14" t="inlineStr">
        <is>
          <t>47 CNC</t>
        </is>
      </c>
      <c r="E2234" s="14" t="inlineStr">
        <is>
          <t>30006104</t>
        </is>
      </c>
      <c r="F2234" s="14" t="inlineStr">
        <is>
          <t>MOLDURA ENCOSTO 445X280X15 MDF - CAD SANTIAGO NEW</t>
        </is>
      </c>
      <c r="G2234" s="14" t="inlineStr">
        <is>
          <t>47 CNC</t>
        </is>
      </c>
      <c r="H2234" s="14" t="inlineStr">
        <is>
          <t>47 CNC</t>
        </is>
      </c>
      <c r="I2234" s="9" t="inlineStr">
        <is>
          <t>47 CNC</t>
        </is>
      </c>
      <c r="J2234" s="9" t="n">
        <v>200</v>
      </c>
      <c r="K2234" s="14">
        <f>IF($E2234="","",IFERROR(INDEX('01_Cad_Pecas'!$H$2:$H$5000,MATCH($E2234,'01_Cad_Pecas'!$D$2:$D$5000,0)),IFERROR(INDEX('01_Cad_Pecas'!$H$2:$H$5000,MATCH(VALUE($E2234),'01_Cad_Pecas'!$D$2:$D$5000,0)),"")))</f>
        <v/>
      </c>
      <c r="L2234" s="14">
        <f>IF($E2234="","",IFERROR(INDEX('01_Cad_Pecas'!$I$2:$I$5000,MATCH($E2234,'01_Cad_Pecas'!$D$2:$D$5000,0)),IFERROR(INDEX('01_Cad_Pecas'!$I$2:$I$5000,MATCH(VALUE($E2234),'01_Cad_Pecas'!$D$2:$D$5000,0)),"")))</f>
        <v/>
      </c>
      <c r="M2234" s="14">
        <f>IF(OR($J2234="",$L2234=""),"",IF($K2234="",0,$K2234)+$J2234*$L2234)</f>
        <v/>
      </c>
      <c r="N2234" s="14" t="n">
        <v>46206</v>
      </c>
      <c r="O2234" s="9" t="n">
        <v>200</v>
      </c>
      <c r="P2234" s="14" t="n"/>
      <c r="Q2234" s="14" t="n"/>
      <c r="R2234" s="14" t="n"/>
      <c r="S2234" s="14" t="n"/>
      <c r="T2234" s="14" t="n"/>
      <c r="U2234" s="14" t="n"/>
      <c r="V2234" s="14" t="n"/>
      <c r="W2234" s="14" t="n"/>
      <c r="X2234" s="14" t="n"/>
      <c r="Y2234" s="14" t="n"/>
      <c r="Z2234" s="14" t="n"/>
      <c r="AA2234" s="11" t="n"/>
      <c r="AB2234" s="14">
        <f>B2234&amp;"|"&amp;I2234</f>
        <v/>
      </c>
      <c r="AC2234">
        <f>IF($B2234="","","|"&amp;SUBSTITUTE(TRIM(SUBSTITUTE(SUBSTITUTE(SUBSTITUTE(SUBSTITUTE(SUBSTITUTE(SUBSTITUTE(SUBSTITUTE(SUBSTITUTE(SUBSTITUTE(SUBSTITUTE(SUBSTITUTE(SUBSTITUTE(SUBSTITUTE(SUBSTITUTE(TRIM($B2234&amp;""),CHAR(10)," "),CHAR(13)," "),"."," "),";"," "),","," "),"/"," "),"+"," "),"-"," "),"  "," "),"  "," "),"  "," "),"  "," "),"  "," "),"  "," "))," ","|")&amp;"|")</f>
        <v/>
      </c>
      <c r="AD2234">
        <f>TRIM($I2234&amp;"")</f>
        <v/>
      </c>
    </row>
    <row r="2235" ht="24" customHeight="1">
      <c r="A2235" s="9" t="n">
        <v>46206</v>
      </c>
      <c r="B2235" s="14" t="inlineStr">
        <is>
          <t>10211,10212</t>
        </is>
      </c>
      <c r="C2235" s="14" t="n"/>
      <c r="D2235" s="14" t="inlineStr">
        <is>
          <t>47 CNC</t>
        </is>
      </c>
      <c r="E2235" s="14" t="inlineStr">
        <is>
          <t>30124001</t>
        </is>
      </c>
      <c r="F2235" s="14" t="inlineStr">
        <is>
          <t>(1) PE MAIOR 830X750X25 MDF - BASE DUBLIN</t>
        </is>
      </c>
      <c r="G2235" s="14" t="inlineStr">
        <is>
          <t>47 CNC</t>
        </is>
      </c>
      <c r="H2235" s="14" t="inlineStr">
        <is>
          <t>47 CNC</t>
        </is>
      </c>
      <c r="I2235" s="9" t="inlineStr">
        <is>
          <t>47 CNC</t>
        </is>
      </c>
      <c r="J2235" s="9" t="n">
        <v>45</v>
      </c>
      <c r="K2235" s="14">
        <f>IF($E2235="","",IFERROR(INDEX('01_Cad_Pecas'!$H$2:$H$5000,MATCH($E2235,'01_Cad_Pecas'!$D$2:$D$5000,0)),IFERROR(INDEX('01_Cad_Pecas'!$H$2:$H$5000,MATCH(VALUE($E2235),'01_Cad_Pecas'!$D$2:$D$5000,0)),"")))</f>
        <v/>
      </c>
      <c r="L2235" s="14">
        <f>IF($E2235="","",IFERROR(INDEX('01_Cad_Pecas'!$I$2:$I$5000,MATCH($E2235,'01_Cad_Pecas'!$D$2:$D$5000,0)),IFERROR(INDEX('01_Cad_Pecas'!$I$2:$I$5000,MATCH(VALUE($E2235),'01_Cad_Pecas'!$D$2:$D$5000,0)),"")))</f>
        <v/>
      </c>
      <c r="M2235" s="14">
        <f>IF(OR($J2235="",$L2235=""),"",IF($K2235="",0,$K2235)+$J2235*$L2235)</f>
        <v/>
      </c>
      <c r="N2235" s="14" t="n">
        <v>46206</v>
      </c>
      <c r="O2235" s="9" t="n">
        <v>45</v>
      </c>
      <c r="P2235" s="14" t="n"/>
      <c r="Q2235" s="14" t="n"/>
      <c r="R2235" s="14" t="n"/>
      <c r="S2235" s="14" t="n"/>
      <c r="T2235" s="14" t="n"/>
      <c r="U2235" s="14" t="n"/>
      <c r="V2235" s="14" t="n"/>
      <c r="W2235" s="14" t="n"/>
      <c r="X2235" s="14" t="n"/>
      <c r="Y2235" s="14" t="n"/>
      <c r="Z2235" s="14" t="n"/>
      <c r="AA2235" s="11" t="n"/>
      <c r="AB2235" s="14">
        <f>B2235&amp;"|"&amp;I2235</f>
        <v/>
      </c>
      <c r="AC2235">
        <f>IF($B2235="","","|"&amp;SUBSTITUTE(TRIM(SUBSTITUTE(SUBSTITUTE(SUBSTITUTE(SUBSTITUTE(SUBSTITUTE(SUBSTITUTE(SUBSTITUTE(SUBSTITUTE(SUBSTITUTE(SUBSTITUTE(SUBSTITUTE(SUBSTITUTE(SUBSTITUTE(SUBSTITUTE(TRIM($B2235&amp;""),CHAR(10)," "),CHAR(13)," "),"."," "),";"," "),","," "),"/"," "),"+"," "),"-"," "),"  "," "),"  "," "),"  "," "),"  "," "),"  "," "),"  "," "))," ","|")&amp;"|")</f>
        <v/>
      </c>
      <c r="AD2235">
        <f>TRIM($I2235&amp;"")</f>
        <v/>
      </c>
    </row>
    <row r="2236" ht="24" customHeight="1">
      <c r="A2236" s="9" t="n">
        <v>46206</v>
      </c>
      <c r="B2236" s="14" t="inlineStr">
        <is>
          <t>10211,10212</t>
        </is>
      </c>
      <c r="C2236" s="14" t="n"/>
      <c r="D2236" s="14" t="inlineStr">
        <is>
          <t>47 CNC</t>
        </is>
      </c>
      <c r="E2236" s="14" t="inlineStr">
        <is>
          <t>30124002</t>
        </is>
      </c>
      <c r="F2236" s="14" t="inlineStr">
        <is>
          <t>PE MENOR 750X680X25 MDF - BASE DUBLIN</t>
        </is>
      </c>
      <c r="G2236" s="14" t="inlineStr">
        <is>
          <t>47 CNC</t>
        </is>
      </c>
      <c r="H2236" s="14" t="inlineStr">
        <is>
          <t>47 CNC</t>
        </is>
      </c>
      <c r="I2236" s="9" t="inlineStr">
        <is>
          <t>47 CNC</t>
        </is>
      </c>
      <c r="J2236" s="9" t="n">
        <v>45</v>
      </c>
      <c r="K2236" s="14">
        <f>IF($E2236="","",IFERROR(INDEX('01_Cad_Pecas'!$H$2:$H$5000,MATCH($E2236,'01_Cad_Pecas'!$D$2:$D$5000,0)),IFERROR(INDEX('01_Cad_Pecas'!$H$2:$H$5000,MATCH(VALUE($E2236),'01_Cad_Pecas'!$D$2:$D$5000,0)),"")))</f>
        <v/>
      </c>
      <c r="L2236" s="14">
        <f>IF($E2236="","",IFERROR(INDEX('01_Cad_Pecas'!$I$2:$I$5000,MATCH($E2236,'01_Cad_Pecas'!$D$2:$D$5000,0)),IFERROR(INDEX('01_Cad_Pecas'!$I$2:$I$5000,MATCH(VALUE($E2236),'01_Cad_Pecas'!$D$2:$D$5000,0)),"")))</f>
        <v/>
      </c>
      <c r="M2236" s="14">
        <f>IF(OR($J2236="",$L2236=""),"",IF($K2236="",0,$K2236)+$J2236*$L2236)</f>
        <v/>
      </c>
      <c r="N2236" s="14" t="n">
        <v>46209</v>
      </c>
      <c r="O2236" s="14" t="n">
        <v>45</v>
      </c>
      <c r="P2236" s="14" t="n"/>
      <c r="Q2236" s="14" t="n"/>
      <c r="R2236" s="14" t="n"/>
      <c r="S2236" s="14" t="n"/>
      <c r="T2236" s="14">
        <f>IF(OR($J2236="",$O2236=""),"",$O2236/$J2236)</f>
        <v/>
      </c>
      <c r="U2236" s="14" t="inlineStr">
        <is>
          <t>Concluído</t>
        </is>
      </c>
      <c r="V2236" s="14" t="n"/>
      <c r="W2236" s="14" t="n"/>
      <c r="X2236" s="14" t="n"/>
      <c r="Y2236" s="14" t="n"/>
      <c r="Z2236" s="14" t="n"/>
      <c r="AA2236" s="11" t="n"/>
      <c r="AB2236" s="14">
        <f>B2236&amp;"|"&amp;I2236</f>
        <v/>
      </c>
      <c r="AC2236">
        <f>IF($B2236="","","|"&amp;SUBSTITUTE(TRIM(SUBSTITUTE(SUBSTITUTE(SUBSTITUTE(SUBSTITUTE(SUBSTITUTE(SUBSTITUTE(SUBSTITUTE(SUBSTITUTE(SUBSTITUTE(SUBSTITUTE(SUBSTITUTE(SUBSTITUTE(SUBSTITUTE(SUBSTITUTE(TRIM($B2236&amp;""),CHAR(10)," "),CHAR(13)," "),"."," "),";"," "),","," "),"/"," "),"+"," "),"-"," "),"  "," "),"  "," "),"  "," "),"  "," "),"  "," "),"  "," "))," ","|")&amp;"|")</f>
        <v/>
      </c>
      <c r="AD2236">
        <f>TRIM($I2236&amp;"")</f>
        <v/>
      </c>
    </row>
    <row r="2237" ht="24" customHeight="1">
      <c r="A2237" s="9" t="n">
        <v>46207</v>
      </c>
      <c r="B2237" s="14" t="inlineStr">
        <is>
          <t>10224,10188</t>
        </is>
      </c>
      <c r="C2237" s="14" t="n"/>
      <c r="D2237" s="14" t="inlineStr">
        <is>
          <t>47 CNC</t>
        </is>
      </c>
      <c r="E2237" s="14" t="inlineStr">
        <is>
          <t>20052101</t>
        </is>
      </c>
      <c r="F2237" s="14" t="inlineStr">
        <is>
          <t>TAMPO VITREO 900X900X18 MDF - MESA ATHENAS</t>
        </is>
      </c>
      <c r="G2237" s="14" t="inlineStr">
        <is>
          <t>47 CNC</t>
        </is>
      </c>
      <c r="H2237" s="14" t="inlineStr">
        <is>
          <t>47 CNC</t>
        </is>
      </c>
      <c r="I2237" s="9" t="inlineStr">
        <is>
          <t>47 CNC</t>
        </is>
      </c>
      <c r="J2237" s="9" t="n">
        <v>10</v>
      </c>
      <c r="K2237" s="14">
        <f>IF($E2237="","",IFERROR(INDEX('01_Cad_Pecas'!$H$2:$H$5000,MATCH($E2237,'01_Cad_Pecas'!$D$2:$D$5000,0)),IFERROR(INDEX('01_Cad_Pecas'!$H$2:$H$5000,MATCH(VALUE($E2237),'01_Cad_Pecas'!$D$2:$D$5000,0)),"")))</f>
        <v/>
      </c>
      <c r="L2237" s="14">
        <f>IF($E2237="","",IFERROR(INDEX('01_Cad_Pecas'!$I$2:$I$5000,MATCH($E2237,'01_Cad_Pecas'!$D$2:$D$5000,0)),IFERROR(INDEX('01_Cad_Pecas'!$I$2:$I$5000,MATCH(VALUE($E2237),'01_Cad_Pecas'!$D$2:$D$5000,0)),"")))</f>
        <v/>
      </c>
      <c r="M2237" s="14">
        <f>IF(OR($J2237="",$L2237=""),"",IF($K2237="",0,$K2237)+$J2237*$L2237)</f>
        <v/>
      </c>
      <c r="N2237" s="14" t="n">
        <v>46209</v>
      </c>
      <c r="O2237" s="14" t="n">
        <v>10</v>
      </c>
      <c r="P2237" s="14" t="n"/>
      <c r="Q2237" s="14" t="n"/>
      <c r="R2237" s="14" t="n"/>
      <c r="S2237" s="14" t="n"/>
      <c r="T2237" s="14">
        <f>IF(OR($J2237="",$O2237=""),"",$O2237/$J2237)</f>
        <v/>
      </c>
      <c r="U2237" s="14" t="inlineStr">
        <is>
          <t>Concluído</t>
        </is>
      </c>
      <c r="V2237" s="14" t="n"/>
      <c r="W2237" s="14" t="n"/>
      <c r="X2237" s="14" t="n"/>
      <c r="Y2237" s="14" t="n"/>
      <c r="Z2237" s="14" t="n"/>
      <c r="AA2237" s="11" t="n"/>
      <c r="AB2237" s="14">
        <f>B2237&amp;"|"&amp;I2237</f>
        <v/>
      </c>
      <c r="AC2237">
        <f>IF($B2237="","","|"&amp;SUBSTITUTE(TRIM(SUBSTITUTE(SUBSTITUTE(SUBSTITUTE(SUBSTITUTE(SUBSTITUTE(SUBSTITUTE(SUBSTITUTE(SUBSTITUTE(SUBSTITUTE(SUBSTITUTE(SUBSTITUTE(SUBSTITUTE(SUBSTITUTE(SUBSTITUTE(TRIM($B2237&amp;""),CHAR(10)," "),CHAR(13)," "),"."," "),";"," "),","," "),"/"," "),"+"," "),"-"," "),"  "," "),"  "," "),"  "," "),"  "," "),"  "," "),"  "," "))," ","|")&amp;"|")</f>
        <v/>
      </c>
      <c r="AD2237">
        <f>TRIM($I2237&amp;"")</f>
        <v/>
      </c>
    </row>
    <row r="2238" ht="24" customHeight="1">
      <c r="A2238" s="9" t="n">
        <v>46207</v>
      </c>
      <c r="B2238" s="14" t="inlineStr">
        <is>
          <t>10224,10188</t>
        </is>
      </c>
      <c r="C2238" s="14" t="n"/>
      <c r="D2238" s="14" t="inlineStr">
        <is>
          <t>47 CNC</t>
        </is>
      </c>
      <c r="E2238" s="14" t="inlineStr">
        <is>
          <t>30006104</t>
        </is>
      </c>
      <c r="F2238" s="14" t="inlineStr">
        <is>
          <t>MOLDURA ENCOSTO 445X280X15 MDF - CAD SANTIAGO NEW</t>
        </is>
      </c>
      <c r="G2238" s="14" t="inlineStr">
        <is>
          <t>47 CNC</t>
        </is>
      </c>
      <c r="H2238" s="14" t="inlineStr">
        <is>
          <t>47 CNC</t>
        </is>
      </c>
      <c r="I2238" s="9" t="inlineStr">
        <is>
          <t>47 CNC</t>
        </is>
      </c>
      <c r="J2238" s="9" t="n">
        <v>530</v>
      </c>
      <c r="K2238" s="14">
        <f>IF($E2238="","",IFERROR(INDEX('01_Cad_Pecas'!$H$2:$H$5000,MATCH($E2238,'01_Cad_Pecas'!$D$2:$D$5000,0)),IFERROR(INDEX('01_Cad_Pecas'!$H$2:$H$5000,MATCH(VALUE($E2238),'01_Cad_Pecas'!$D$2:$D$5000,0)),"")))</f>
        <v/>
      </c>
      <c r="L2238" s="14">
        <f>IF($E2238="","",IFERROR(INDEX('01_Cad_Pecas'!$I$2:$I$5000,MATCH($E2238,'01_Cad_Pecas'!$D$2:$D$5000,0)),IFERROR(INDEX('01_Cad_Pecas'!$I$2:$I$5000,MATCH(VALUE($E2238),'01_Cad_Pecas'!$D$2:$D$5000,0)),"")))</f>
        <v/>
      </c>
      <c r="M2238" s="14">
        <f>IF(OR($J2238="",$L2238=""),"",IF($K2238="",0,$K2238)+$J2238*$L2238)</f>
        <v/>
      </c>
      <c r="N2238" s="14" t="n">
        <v>46209</v>
      </c>
      <c r="O2238" s="14" t="n">
        <v>530</v>
      </c>
      <c r="P2238" s="14" t="n"/>
      <c r="Q2238" s="14" t="n"/>
      <c r="R2238" s="14" t="n"/>
      <c r="S2238" s="14" t="n"/>
      <c r="T2238" s="14">
        <f>IF(OR($J2238="",$O2238=""),"",$O2238/$J2238)</f>
        <v/>
      </c>
      <c r="U2238" s="14" t="inlineStr">
        <is>
          <t>Concluído</t>
        </is>
      </c>
      <c r="V2238" s="14" t="n"/>
      <c r="W2238" s="14" t="n"/>
      <c r="X2238" s="14" t="n"/>
      <c r="Y2238" s="14" t="n"/>
      <c r="Z2238" s="14" t="n"/>
      <c r="AA2238" s="11" t="n"/>
      <c r="AB2238" s="14">
        <f>B2238&amp;"|"&amp;I2238</f>
        <v/>
      </c>
      <c r="AC2238">
        <f>IF($B2238="","","|"&amp;SUBSTITUTE(TRIM(SUBSTITUTE(SUBSTITUTE(SUBSTITUTE(SUBSTITUTE(SUBSTITUTE(SUBSTITUTE(SUBSTITUTE(SUBSTITUTE(SUBSTITUTE(SUBSTITUTE(SUBSTITUTE(SUBSTITUTE(SUBSTITUTE(SUBSTITUTE(TRIM($B2238&amp;""),CHAR(10)," "),CHAR(13)," "),"."," "),";"," "),","," "),"/"," "),"+"," "),"-"," "),"  "," "),"  "," "),"  "," "),"  "," "),"  "," "),"  "," "))," ","|")&amp;"|")</f>
        <v/>
      </c>
      <c r="AD2238">
        <f>TRIM($I2238&amp;"")</f>
        <v/>
      </c>
    </row>
    <row r="2239" ht="24" customHeight="1">
      <c r="A2239" s="9" t="n">
        <v>46210</v>
      </c>
      <c r="B2239" s="14" t="inlineStr">
        <is>
          <t>10211,10212</t>
        </is>
      </c>
      <c r="C2239" s="14" t="n"/>
      <c r="D2239" s="14" t="inlineStr">
        <is>
          <t>9 COLADEIRAS</t>
        </is>
      </c>
      <c r="E2239" s="14" t="inlineStr">
        <is>
          <t>30003407</t>
        </is>
      </c>
      <c r="F2239" s="14" t="inlineStr">
        <is>
          <t>TRAVESSA ENCOSTO 360X72X15 MDP - CAD DAKAR</t>
        </is>
      </c>
      <c r="G2239" s="14" t="inlineStr">
        <is>
          <t>9 COLADEIRAS</t>
        </is>
      </c>
      <c r="H2239" s="14" t="inlineStr">
        <is>
          <t>9 COLADEIRAS</t>
        </is>
      </c>
      <c r="I2239" s="9" t="inlineStr">
        <is>
          <t>9 COLADEIRAS</t>
        </is>
      </c>
      <c r="J2239" s="9" t="n">
        <v>360</v>
      </c>
      <c r="K2239" s="14">
        <f>IF($E2239="","",IFERROR(INDEX('01_Cad_Pecas'!$H$2:$H$5000,MATCH($E2239,'01_Cad_Pecas'!$D$2:$D$5000,0)),IFERROR(INDEX('01_Cad_Pecas'!$H$2:$H$5000,MATCH(VALUE($E2239),'01_Cad_Pecas'!$D$2:$D$5000,0)),"")))</f>
        <v/>
      </c>
      <c r="L2239" s="14">
        <f>IF($E2239="","",IFERROR(INDEX('01_Cad_Pecas'!$I$2:$I$5000,MATCH($E2239,'01_Cad_Pecas'!$D$2:$D$5000,0)),IFERROR(INDEX('01_Cad_Pecas'!$I$2:$I$5000,MATCH(VALUE($E2239),'01_Cad_Pecas'!$D$2:$D$5000,0)),"")))</f>
        <v/>
      </c>
      <c r="M2239" s="14">
        <f>IF(OR($J2239="",$L2239=""),"",IF($K2239="",0,$K2239)+$J2239*$L2239)</f>
        <v/>
      </c>
      <c r="N2239" s="14" t="n">
        <v>46210</v>
      </c>
      <c r="O2239" s="14" t="n">
        <v>360</v>
      </c>
      <c r="P2239" s="14" t="n"/>
      <c r="Q2239" s="14" t="n"/>
      <c r="R2239" s="14" t="n"/>
      <c r="S2239" s="14" t="n"/>
      <c r="T2239" s="14">
        <f>IF(OR($J2239="",$O2239=""),"",$O2239/$J2239)</f>
        <v/>
      </c>
      <c r="U2239" s="14" t="inlineStr">
        <is>
          <t>Concluído</t>
        </is>
      </c>
      <c r="V2239" s="14" t="n"/>
      <c r="W2239" s="14" t="n"/>
      <c r="X2239" s="14" t="n"/>
      <c r="Y2239" s="14" t="n"/>
      <c r="Z2239" s="14" t="n"/>
      <c r="AA2239" s="11" t="n"/>
      <c r="AB2239" s="14">
        <f>B2239&amp;"|"&amp;I2239</f>
        <v/>
      </c>
      <c r="AC2239">
        <f>IF($B2239="","","|"&amp;SUBSTITUTE(TRIM(SUBSTITUTE(SUBSTITUTE(SUBSTITUTE(SUBSTITUTE(SUBSTITUTE(SUBSTITUTE(SUBSTITUTE(SUBSTITUTE(SUBSTITUTE(SUBSTITUTE(SUBSTITUTE(SUBSTITUTE(SUBSTITUTE(SUBSTITUTE(TRIM($B2239&amp;""),CHAR(10)," "),CHAR(13)," "),"."," "),";"," "),","," "),"/"," "),"+"," "),"-"," "),"  "," "),"  "," "),"  "," "),"  "," "),"  "," "),"  "," "))," ","|")&amp;"|")</f>
        <v/>
      </c>
      <c r="AD2239">
        <f>TRIM($I2239&amp;"")</f>
        <v/>
      </c>
    </row>
    <row r="2240" ht="24" customHeight="1">
      <c r="A2240" s="9" t="n">
        <v>46210</v>
      </c>
      <c r="B2240" s="14" t="inlineStr">
        <is>
          <t>10211,10212</t>
        </is>
      </c>
      <c r="C2240" s="14" t="n"/>
      <c r="D2240" s="14" t="inlineStr">
        <is>
          <t>9 COLADEIRAS</t>
        </is>
      </c>
      <c r="E2240" s="14" t="inlineStr">
        <is>
          <t>10050003</t>
        </is>
      </c>
      <c r="F2240" s="14" t="inlineStr">
        <is>
          <t>TOPO CAIXOTE MALAGA - 414X387X15 MDP</t>
        </is>
      </c>
      <c r="G2240" s="14" t="inlineStr">
        <is>
          <t>9 COLADEIRAS</t>
        </is>
      </c>
      <c r="H2240" s="14" t="inlineStr">
        <is>
          <t>9 COLADEIRAS</t>
        </is>
      </c>
      <c r="I2240" s="9" t="inlineStr">
        <is>
          <t>9 COLADEIRAS</t>
        </is>
      </c>
      <c r="J2240" s="9" t="n">
        <v>50</v>
      </c>
      <c r="K2240" s="14">
        <f>IF($E2240="","",IFERROR(INDEX('01_Cad_Pecas'!$H$2:$H$5000,MATCH($E2240,'01_Cad_Pecas'!$D$2:$D$5000,0)),IFERROR(INDEX('01_Cad_Pecas'!$H$2:$H$5000,MATCH(VALUE($E2240),'01_Cad_Pecas'!$D$2:$D$5000,0)),"")))</f>
        <v/>
      </c>
      <c r="L2240" s="14">
        <f>IF($E2240="","",IFERROR(INDEX('01_Cad_Pecas'!$I$2:$I$5000,MATCH($E2240,'01_Cad_Pecas'!$D$2:$D$5000,0)),IFERROR(INDEX('01_Cad_Pecas'!$I$2:$I$5000,MATCH(VALUE($E2240),'01_Cad_Pecas'!$D$2:$D$5000,0)),"")))</f>
        <v/>
      </c>
      <c r="M2240" s="14">
        <f>IF(OR($J2240="",$L2240=""),"",IF($K2240="",0,$K2240)+$J2240*$L2240)</f>
        <v/>
      </c>
      <c r="N2240" s="14" t="n">
        <v>46210</v>
      </c>
      <c r="O2240" s="14" t="n">
        <v>50</v>
      </c>
      <c r="P2240" s="14" t="n"/>
      <c r="Q2240" s="14" t="n"/>
      <c r="R2240" s="14" t="n"/>
      <c r="S2240" s="14" t="n"/>
      <c r="T2240" s="14">
        <f>IF(OR($J2240="",$O2240=""),"",$O2240/$J2240)</f>
        <v/>
      </c>
      <c r="U2240" s="14" t="inlineStr">
        <is>
          <t>Concluído</t>
        </is>
      </c>
      <c r="V2240" s="14" t="n"/>
      <c r="W2240" s="14" t="n"/>
      <c r="X2240" s="14" t="n"/>
      <c r="Y2240" s="14" t="n"/>
      <c r="Z2240" s="14" t="n"/>
      <c r="AA2240" s="11" t="n"/>
      <c r="AB2240" s="14">
        <f>B2240&amp;"|"&amp;I2240</f>
        <v/>
      </c>
      <c r="AC2240">
        <f>IF($B2240="","","|"&amp;SUBSTITUTE(TRIM(SUBSTITUTE(SUBSTITUTE(SUBSTITUTE(SUBSTITUTE(SUBSTITUTE(SUBSTITUTE(SUBSTITUTE(SUBSTITUTE(SUBSTITUTE(SUBSTITUTE(SUBSTITUTE(SUBSTITUTE(SUBSTITUTE(SUBSTITUTE(TRIM($B2240&amp;""),CHAR(10)," "),CHAR(13)," "),"."," "),";"," "),","," "),"/"," "),"+"," "),"-"," "),"  "," "),"  "," "),"  "," "),"  "," "),"  "," "),"  "," "))," ","|")&amp;"|")</f>
        <v/>
      </c>
      <c r="AD2240">
        <f>TRIM($I2240&amp;"")</f>
        <v/>
      </c>
    </row>
    <row r="2241" ht="24" customHeight="1">
      <c r="A2241" s="9" t="n">
        <v>46210</v>
      </c>
      <c r="B2241" s="14" t="inlineStr">
        <is>
          <t>10211,10212</t>
        </is>
      </c>
      <c r="C2241" s="14" t="n"/>
      <c r="D2241" s="14" t="inlineStr">
        <is>
          <t>9 COLADEIRAS</t>
        </is>
      </c>
      <c r="E2241" s="14" t="inlineStr">
        <is>
          <t>10050004</t>
        </is>
      </c>
      <c r="F2241" s="14" t="inlineStr">
        <is>
          <t>LATERAL DIREITA CAIXOTE MALAGA - 412X385X15 MDP</t>
        </is>
      </c>
      <c r="G2241" s="14" t="inlineStr">
        <is>
          <t>9 COLADEIRAS</t>
        </is>
      </c>
      <c r="H2241" s="14" t="inlineStr">
        <is>
          <t>9 COLADEIRAS</t>
        </is>
      </c>
      <c r="I2241" s="9" t="inlineStr">
        <is>
          <t>9 COLADEIRAS</t>
        </is>
      </c>
      <c r="J2241" s="9" t="n">
        <v>50</v>
      </c>
      <c r="K2241" s="14">
        <f>IF($E2241="","",IFERROR(INDEX('01_Cad_Pecas'!$H$2:$H$5000,MATCH($E2241,'01_Cad_Pecas'!$D$2:$D$5000,0)),IFERROR(INDEX('01_Cad_Pecas'!$H$2:$H$5000,MATCH(VALUE($E2241),'01_Cad_Pecas'!$D$2:$D$5000,0)),"")))</f>
        <v/>
      </c>
      <c r="L2241" s="14">
        <f>IF($E2241="","",IFERROR(INDEX('01_Cad_Pecas'!$I$2:$I$5000,MATCH($E2241,'01_Cad_Pecas'!$D$2:$D$5000,0)),IFERROR(INDEX('01_Cad_Pecas'!$I$2:$I$5000,MATCH(VALUE($E2241),'01_Cad_Pecas'!$D$2:$D$5000,0)),"")))</f>
        <v/>
      </c>
      <c r="M2241" s="14">
        <f>IF(OR($J2241="",$L2241=""),"",IF($K2241="",0,$K2241)+$J2241*$L2241)</f>
        <v/>
      </c>
      <c r="N2241" s="14" t="n">
        <v>46210</v>
      </c>
      <c r="O2241" s="14" t="n">
        <v>50</v>
      </c>
      <c r="P2241" s="14" t="n"/>
      <c r="Q2241" s="14" t="n"/>
      <c r="R2241" s="14" t="n"/>
      <c r="S2241" s="14" t="n"/>
      <c r="T2241" s="14">
        <f>IF(OR($J2241="",$O2241=""),"",$O2241/$J2241)</f>
        <v/>
      </c>
      <c r="U2241" s="14" t="inlineStr">
        <is>
          <t>Concluído</t>
        </is>
      </c>
      <c r="V2241" s="14" t="n"/>
      <c r="W2241" s="14" t="n"/>
      <c r="X2241" s="14" t="n"/>
      <c r="Y2241" s="14" t="n"/>
      <c r="Z2241" s="14" t="n"/>
      <c r="AA2241" s="11" t="n"/>
      <c r="AB2241" s="14">
        <f>B2241&amp;"|"&amp;I2241</f>
        <v/>
      </c>
      <c r="AC2241">
        <f>IF($B2241="","","|"&amp;SUBSTITUTE(TRIM(SUBSTITUTE(SUBSTITUTE(SUBSTITUTE(SUBSTITUTE(SUBSTITUTE(SUBSTITUTE(SUBSTITUTE(SUBSTITUTE(SUBSTITUTE(SUBSTITUTE(SUBSTITUTE(SUBSTITUTE(SUBSTITUTE(SUBSTITUTE(TRIM($B2241&amp;""),CHAR(10)," "),CHAR(13)," "),"."," "),";"," "),","," "),"/"," "),"+"," "),"-"," "),"  "," "),"  "," "),"  "," "),"  "," "),"  "," "),"  "," "))," ","|")&amp;"|")</f>
        <v/>
      </c>
      <c r="AD2241">
        <f>TRIM($I2241&amp;"")</f>
        <v/>
      </c>
    </row>
    <row r="2242" ht="24" customHeight="1">
      <c r="A2242" s="9" t="n">
        <v>46210</v>
      </c>
      <c r="B2242" s="14" t="inlineStr">
        <is>
          <t>10211,10212</t>
        </is>
      </c>
      <c r="C2242" s="14" t="n"/>
      <c r="D2242" s="14" t="inlineStr">
        <is>
          <t>9 COLADEIRAS</t>
        </is>
      </c>
      <c r="E2242" s="14" t="inlineStr">
        <is>
          <t>10050005</t>
        </is>
      </c>
      <c r="F2242" s="14" t="inlineStr">
        <is>
          <t>LATERAL ESQUERDA CAIXOTE MALAGA - 412X385X15 MDP</t>
        </is>
      </c>
      <c r="G2242" s="14" t="inlineStr">
        <is>
          <t>9 COLADEIRAS</t>
        </is>
      </c>
      <c r="H2242" s="14" t="inlineStr">
        <is>
          <t>9 COLADEIRAS</t>
        </is>
      </c>
      <c r="I2242" s="9" t="inlineStr">
        <is>
          <t>9 COLADEIRAS</t>
        </is>
      </c>
      <c r="J2242" s="9" t="n">
        <v>50</v>
      </c>
      <c r="K2242" s="14">
        <f>IF($E2242="","",IFERROR(INDEX('01_Cad_Pecas'!$H$2:$H$5000,MATCH($E2242,'01_Cad_Pecas'!$D$2:$D$5000,0)),IFERROR(INDEX('01_Cad_Pecas'!$H$2:$H$5000,MATCH(VALUE($E2242),'01_Cad_Pecas'!$D$2:$D$5000,0)),"")))</f>
        <v/>
      </c>
      <c r="L2242" s="14">
        <f>IF($E2242="","",IFERROR(INDEX('01_Cad_Pecas'!$I$2:$I$5000,MATCH($E2242,'01_Cad_Pecas'!$D$2:$D$5000,0)),IFERROR(INDEX('01_Cad_Pecas'!$I$2:$I$5000,MATCH(VALUE($E2242),'01_Cad_Pecas'!$D$2:$D$5000,0)),"")))</f>
        <v/>
      </c>
      <c r="M2242" s="14">
        <f>IF(OR($J2242="",$L2242=""),"",IF($K2242="",0,$K2242)+$J2242*$L2242)</f>
        <v/>
      </c>
      <c r="N2242" s="14" t="n">
        <v>46210</v>
      </c>
      <c r="O2242" s="14" t="n">
        <v>50</v>
      </c>
      <c r="P2242" s="14" t="n"/>
      <c r="Q2242" s="14" t="n"/>
      <c r="R2242" s="14" t="n"/>
      <c r="S2242" s="14" t="n"/>
      <c r="T2242" s="14">
        <f>IF(OR($J2242="",$O2242=""),"",$O2242/$J2242)</f>
        <v/>
      </c>
      <c r="U2242" s="14" t="inlineStr">
        <is>
          <t>Concluído</t>
        </is>
      </c>
      <c r="V2242" s="14" t="n"/>
      <c r="W2242" s="14" t="n"/>
      <c r="X2242" s="14" t="n"/>
      <c r="Y2242" s="14" t="n"/>
      <c r="Z2242" s="14" t="n"/>
      <c r="AA2242" s="11" t="n"/>
      <c r="AB2242" s="14">
        <f>B2242&amp;"|"&amp;I2242</f>
        <v/>
      </c>
      <c r="AC2242">
        <f>IF($B2242="","","|"&amp;SUBSTITUTE(TRIM(SUBSTITUTE(SUBSTITUTE(SUBSTITUTE(SUBSTITUTE(SUBSTITUTE(SUBSTITUTE(SUBSTITUTE(SUBSTITUTE(SUBSTITUTE(SUBSTITUTE(SUBSTITUTE(SUBSTITUTE(SUBSTITUTE(SUBSTITUTE(TRIM($B2242&amp;""),CHAR(10)," "),CHAR(13)," "),"."," "),";"," "),","," "),"/"," "),"+"," "),"-"," "),"  "," "),"  "," "),"  "," "),"  "," "),"  "," "),"  "," "))," ","|")&amp;"|")</f>
        <v/>
      </c>
      <c r="AD2242">
        <f>TRIM($I2242&amp;"")</f>
        <v/>
      </c>
    </row>
    <row r="2243" ht="24" customHeight="1">
      <c r="A2243" s="9" t="n">
        <v>46210</v>
      </c>
      <c r="B2243" s="14" t="inlineStr">
        <is>
          <t>10211,10212</t>
        </is>
      </c>
      <c r="C2243" s="14" t="n"/>
      <c r="D2243" s="14" t="inlineStr">
        <is>
          <t>9 COLADEIRAS</t>
        </is>
      </c>
      <c r="E2243" s="14" t="inlineStr">
        <is>
          <t>10050006</t>
        </is>
      </c>
      <c r="F2243" s="14" t="inlineStr">
        <is>
          <t>BASE CAIXOTE MALAGA - 385X384X15 MDP</t>
        </is>
      </c>
      <c r="G2243" s="14" t="inlineStr">
        <is>
          <t>9 COLADEIRAS</t>
        </is>
      </c>
      <c r="H2243" s="14" t="inlineStr">
        <is>
          <t>9 COLADEIRAS</t>
        </is>
      </c>
      <c r="I2243" s="9" t="inlineStr">
        <is>
          <t>9 COLADEIRAS</t>
        </is>
      </c>
      <c r="J2243" s="9" t="n">
        <v>50</v>
      </c>
      <c r="K2243" s="14">
        <f>IF($E2243="","",IFERROR(INDEX('01_Cad_Pecas'!$H$2:$H$5000,MATCH($E2243,'01_Cad_Pecas'!$D$2:$D$5000,0)),IFERROR(INDEX('01_Cad_Pecas'!$H$2:$H$5000,MATCH(VALUE($E2243),'01_Cad_Pecas'!$D$2:$D$5000,0)),"")))</f>
        <v/>
      </c>
      <c r="L2243" s="14">
        <f>IF($E2243="","",IFERROR(INDEX('01_Cad_Pecas'!$I$2:$I$5000,MATCH($E2243,'01_Cad_Pecas'!$D$2:$D$5000,0)),IFERROR(INDEX('01_Cad_Pecas'!$I$2:$I$5000,MATCH(VALUE($E2243),'01_Cad_Pecas'!$D$2:$D$5000,0)),"")))</f>
        <v/>
      </c>
      <c r="M2243" s="14">
        <f>IF(OR($J2243="",$L2243=""),"",IF($K2243="",0,$K2243)+$J2243*$L2243)</f>
        <v/>
      </c>
      <c r="N2243" s="14" t="n">
        <v>46210</v>
      </c>
      <c r="O2243" s="14" t="n">
        <v>50</v>
      </c>
      <c r="P2243" s="14" t="n"/>
      <c r="Q2243" s="14" t="n"/>
      <c r="R2243" s="14" t="n"/>
      <c r="S2243" s="14" t="n"/>
      <c r="T2243" s="14">
        <f>IF(OR($J2243="",$O2243=""),"",$O2243/$J2243)</f>
        <v/>
      </c>
      <c r="U2243" s="14" t="inlineStr">
        <is>
          <t>Concluído</t>
        </is>
      </c>
      <c r="V2243" s="14" t="n"/>
      <c r="W2243" s="14" t="n"/>
      <c r="X2243" s="14" t="n"/>
      <c r="Y2243" s="14" t="n"/>
      <c r="Z2243" s="14" t="n"/>
      <c r="AA2243" s="11" t="n"/>
      <c r="AB2243" s="14">
        <f>B2243&amp;"|"&amp;I2243</f>
        <v/>
      </c>
      <c r="AC2243">
        <f>IF($B2243="","","|"&amp;SUBSTITUTE(TRIM(SUBSTITUTE(SUBSTITUTE(SUBSTITUTE(SUBSTITUTE(SUBSTITUTE(SUBSTITUTE(SUBSTITUTE(SUBSTITUTE(SUBSTITUTE(SUBSTITUTE(SUBSTITUTE(SUBSTITUTE(SUBSTITUTE(SUBSTITUTE(TRIM($B2243&amp;""),CHAR(10)," "),CHAR(13)," "),"."," "),";"," "),","," "),"/"," "),"+"," "),"-"," "),"  "," "),"  "," "),"  "," "),"  "," "),"  "," "),"  "," "))," ","|")&amp;"|")</f>
        <v/>
      </c>
      <c r="AD2243">
        <f>TRIM($I2243&amp;"")</f>
        <v/>
      </c>
    </row>
    <row r="2244" ht="24" customHeight="1">
      <c r="A2244" s="9" t="n">
        <v>46210</v>
      </c>
      <c r="B2244" s="14" t="inlineStr">
        <is>
          <t>10211,10212</t>
        </is>
      </c>
      <c r="C2244" s="14" t="n"/>
      <c r="D2244" s="14" t="inlineStr">
        <is>
          <t>9 COLADEIRAS</t>
        </is>
      </c>
      <c r="E2244" s="14" t="inlineStr">
        <is>
          <t>10050011</t>
        </is>
      </c>
      <c r="F2244" s="14" t="inlineStr">
        <is>
          <t>FRENTE GAVETA MALAGA - 408X204X15 MDP</t>
        </is>
      </c>
      <c r="G2244" s="14" t="inlineStr">
        <is>
          <t>9 COLADEIRAS</t>
        </is>
      </c>
      <c r="H2244" s="14" t="inlineStr">
        <is>
          <t>9 COLADEIRAS</t>
        </is>
      </c>
      <c r="I2244" s="9" t="inlineStr">
        <is>
          <t>9 COLADEIRAS</t>
        </is>
      </c>
      <c r="J2244" s="9" t="n">
        <v>100</v>
      </c>
      <c r="K2244" s="14">
        <f>IF($E2244="","",IFERROR(INDEX('01_Cad_Pecas'!$H$2:$H$5000,MATCH($E2244,'01_Cad_Pecas'!$D$2:$D$5000,0)),IFERROR(INDEX('01_Cad_Pecas'!$H$2:$H$5000,MATCH(VALUE($E2244),'01_Cad_Pecas'!$D$2:$D$5000,0)),"")))</f>
        <v/>
      </c>
      <c r="L2244" s="14">
        <f>IF($E2244="","",IFERROR(INDEX('01_Cad_Pecas'!$I$2:$I$5000,MATCH($E2244,'01_Cad_Pecas'!$D$2:$D$5000,0)),IFERROR(INDEX('01_Cad_Pecas'!$I$2:$I$5000,MATCH(VALUE($E2244),'01_Cad_Pecas'!$D$2:$D$5000,0)),"")))</f>
        <v/>
      </c>
      <c r="M2244" s="14">
        <f>IF(OR($J2244="",$L2244=""),"",IF($K2244="",0,$K2244)+$J2244*$L2244)</f>
        <v/>
      </c>
      <c r="N2244" s="14" t="n">
        <v>46210</v>
      </c>
      <c r="O2244" s="14" t="n">
        <v>100</v>
      </c>
      <c r="P2244" s="14" t="n"/>
      <c r="Q2244" s="14" t="n"/>
      <c r="R2244" s="14" t="n"/>
      <c r="S2244" s="14" t="n"/>
      <c r="T2244" s="14">
        <f>IF(OR($J2244="",$O2244=""),"",$O2244/$J2244)</f>
        <v/>
      </c>
      <c r="U2244" s="14" t="inlineStr">
        <is>
          <t>Concluído</t>
        </is>
      </c>
      <c r="V2244" s="14" t="n"/>
      <c r="W2244" s="14" t="n"/>
      <c r="X2244" s="14" t="n"/>
      <c r="Y2244" s="14" t="n"/>
      <c r="Z2244" s="14" t="n"/>
      <c r="AA2244" s="11" t="n"/>
      <c r="AB2244" s="14">
        <f>B2244&amp;"|"&amp;I2244</f>
        <v/>
      </c>
      <c r="AC2244">
        <f>IF($B2244="","","|"&amp;SUBSTITUTE(TRIM(SUBSTITUTE(SUBSTITUTE(SUBSTITUTE(SUBSTITUTE(SUBSTITUTE(SUBSTITUTE(SUBSTITUTE(SUBSTITUTE(SUBSTITUTE(SUBSTITUTE(SUBSTITUTE(SUBSTITUTE(SUBSTITUTE(SUBSTITUTE(TRIM($B2244&amp;""),CHAR(10)," "),CHAR(13)," "),"."," "),";"," "),","," "),"/"," "),"+"," "),"-"," "),"  "," "),"  "," "),"  "," "),"  "," "),"  "," "),"  "," "))," ","|")&amp;"|")</f>
        <v/>
      </c>
      <c r="AD2244">
        <f>TRIM($I2244&amp;"")</f>
        <v/>
      </c>
    </row>
    <row r="2245" ht="24" customHeight="1">
      <c r="A2245" s="9" t="n">
        <v>46210</v>
      </c>
      <c r="B2245" s="14" t="inlineStr">
        <is>
          <t>10211,10212</t>
        </is>
      </c>
      <c r="C2245" s="14" t="n"/>
      <c r="D2245" s="14" t="inlineStr">
        <is>
          <t>9 COLADEIRAS</t>
        </is>
      </c>
      <c r="E2245" s="14" t="inlineStr">
        <is>
          <t>20031202</t>
        </is>
      </c>
      <c r="F2245" s="14" t="inlineStr">
        <is>
          <t>(4) PE MAIOR 800(818)X100(169)X15 MDF - NOVA YORK</t>
        </is>
      </c>
      <c r="G2245" s="14" t="inlineStr">
        <is>
          <t>9 COLADEIRAS</t>
        </is>
      </c>
      <c r="H2245" s="14" t="inlineStr">
        <is>
          <t>9 COLADEIRAS</t>
        </is>
      </c>
      <c r="I2245" s="9" t="inlineStr">
        <is>
          <t>9 COLADEIRAS</t>
        </is>
      </c>
      <c r="J2245" s="9" t="n">
        <v>80</v>
      </c>
      <c r="K2245" s="14">
        <f>IF($E2245="","",IFERROR(INDEX('01_Cad_Pecas'!$H$2:$H$5000,MATCH($E2245,'01_Cad_Pecas'!$D$2:$D$5000,0)),IFERROR(INDEX('01_Cad_Pecas'!$H$2:$H$5000,MATCH(VALUE($E2245),'01_Cad_Pecas'!$D$2:$D$5000,0)),"")))</f>
        <v/>
      </c>
      <c r="L2245" s="14">
        <f>IF($E2245="","",IFERROR(INDEX('01_Cad_Pecas'!$I$2:$I$5000,MATCH($E2245,'01_Cad_Pecas'!$D$2:$D$5000,0)),IFERROR(INDEX('01_Cad_Pecas'!$I$2:$I$5000,MATCH(VALUE($E2245),'01_Cad_Pecas'!$D$2:$D$5000,0)),"")))</f>
        <v/>
      </c>
      <c r="M2245" s="14">
        <f>IF(OR($J2245="",$L2245=""),"",IF($K2245="",0,$K2245)+$J2245*$L2245)</f>
        <v/>
      </c>
      <c r="N2245" s="14" t="n">
        <v>46210</v>
      </c>
      <c r="O2245" s="14" t="n">
        <v>80</v>
      </c>
      <c r="P2245" s="14" t="n"/>
      <c r="Q2245" s="14" t="n"/>
      <c r="R2245" s="14" t="n"/>
      <c r="S2245" s="14" t="n"/>
      <c r="T2245" s="14">
        <f>IF(OR($J2245="",$O2245=""),"",$O2245/$J2245)</f>
        <v/>
      </c>
      <c r="U2245" s="14" t="inlineStr">
        <is>
          <t>Concluído</t>
        </is>
      </c>
      <c r="V2245" s="14" t="n"/>
      <c r="W2245" s="14" t="n"/>
      <c r="X2245" s="14" t="n"/>
      <c r="Y2245" s="14" t="n"/>
      <c r="Z2245" s="14" t="n"/>
      <c r="AA2245" s="11" t="n"/>
      <c r="AB2245" s="14">
        <f>B2245&amp;"|"&amp;I2245</f>
        <v/>
      </c>
      <c r="AC2245">
        <f>IF($B2245="","","|"&amp;SUBSTITUTE(TRIM(SUBSTITUTE(SUBSTITUTE(SUBSTITUTE(SUBSTITUTE(SUBSTITUTE(SUBSTITUTE(SUBSTITUTE(SUBSTITUTE(SUBSTITUTE(SUBSTITUTE(SUBSTITUTE(SUBSTITUTE(SUBSTITUTE(SUBSTITUTE(TRIM($B2245&amp;""),CHAR(10)," "),CHAR(13)," "),"."," "),";"," "),","," "),"/"," "),"+"," "),"-"," "),"  "," "),"  "," "),"  "," "),"  "," "),"  "," "),"  "," "))," ","|")&amp;"|")</f>
        <v/>
      </c>
      <c r="AD2245">
        <f>TRIM($I2245&amp;"")</f>
        <v/>
      </c>
    </row>
    <row r="2246" ht="24" customHeight="1">
      <c r="A2246" s="9" t="n">
        <v>46210</v>
      </c>
      <c r="B2246" s="14" t="inlineStr">
        <is>
          <t>10211,10212</t>
        </is>
      </c>
      <c r="C2246" s="14" t="n"/>
      <c r="D2246" s="14" t="inlineStr">
        <is>
          <t>9 COLADEIRAS</t>
        </is>
      </c>
      <c r="E2246" s="14" t="inlineStr">
        <is>
          <t>20031203</t>
        </is>
      </c>
      <c r="F2246" s="14" t="inlineStr">
        <is>
          <t>(5) PE MENOR 800(818)X84(138)X15 MDF - NOVA YORK</t>
        </is>
      </c>
      <c r="G2246" s="14" t="inlineStr">
        <is>
          <t>9 COLADEIRAS</t>
        </is>
      </c>
      <c r="H2246" s="14" t="inlineStr">
        <is>
          <t>9 COLADEIRAS</t>
        </is>
      </c>
      <c r="I2246" s="9" t="inlineStr">
        <is>
          <t>9 COLADEIRAS</t>
        </is>
      </c>
      <c r="J2246" s="9" t="n">
        <v>80</v>
      </c>
      <c r="K2246" s="14">
        <f>IF($E2246="","",IFERROR(INDEX('01_Cad_Pecas'!$H$2:$H$5000,MATCH($E2246,'01_Cad_Pecas'!$D$2:$D$5000,0)),IFERROR(INDEX('01_Cad_Pecas'!$H$2:$H$5000,MATCH(VALUE($E2246),'01_Cad_Pecas'!$D$2:$D$5000,0)),"")))</f>
        <v/>
      </c>
      <c r="L2246" s="14">
        <f>IF($E2246="","",IFERROR(INDEX('01_Cad_Pecas'!$I$2:$I$5000,MATCH($E2246,'01_Cad_Pecas'!$D$2:$D$5000,0)),IFERROR(INDEX('01_Cad_Pecas'!$I$2:$I$5000,MATCH(VALUE($E2246),'01_Cad_Pecas'!$D$2:$D$5000,0)),"")))</f>
        <v/>
      </c>
      <c r="M2246" s="14">
        <f>IF(OR($J2246="",$L2246=""),"",IF($K2246="",0,$K2246)+$J2246*$L2246)</f>
        <v/>
      </c>
      <c r="N2246" s="14" t="n">
        <v>46210</v>
      </c>
      <c r="O2246" s="14" t="n">
        <v>80</v>
      </c>
      <c r="P2246" s="14" t="n"/>
      <c r="Q2246" s="14" t="n"/>
      <c r="R2246" s="14" t="n"/>
      <c r="S2246" s="14" t="n"/>
      <c r="T2246" s="14">
        <f>IF(OR($J2246="",$O2246=""),"",$O2246/$J2246)</f>
        <v/>
      </c>
      <c r="U2246" s="14" t="inlineStr">
        <is>
          <t>Concluído</t>
        </is>
      </c>
      <c r="V2246" s="14" t="n"/>
      <c r="W2246" s="14" t="n"/>
      <c r="X2246" s="14" t="n"/>
      <c r="Y2246" s="14" t="n"/>
      <c r="Z2246" s="14" t="n"/>
      <c r="AA2246" s="11" t="n"/>
      <c r="AB2246" s="14">
        <f>B2246&amp;"|"&amp;I2246</f>
        <v/>
      </c>
      <c r="AC2246">
        <f>IF($B2246="","","|"&amp;SUBSTITUTE(TRIM(SUBSTITUTE(SUBSTITUTE(SUBSTITUTE(SUBSTITUTE(SUBSTITUTE(SUBSTITUTE(SUBSTITUTE(SUBSTITUTE(SUBSTITUTE(SUBSTITUTE(SUBSTITUTE(SUBSTITUTE(SUBSTITUTE(SUBSTITUTE(TRIM($B2246&amp;""),CHAR(10)," "),CHAR(13)," "),"."," "),";"," "),","," "),"/"," "),"+"," "),"-"," "),"  "," "),"  "," "),"  "," "),"  "," "),"  "," "),"  "," "))," ","|")&amp;"|")</f>
        <v/>
      </c>
      <c r="AD2246">
        <f>TRIM($I2246&amp;"")</f>
        <v/>
      </c>
    </row>
    <row r="2247" ht="24" customHeight="1">
      <c r="A2247" s="9" t="n">
        <v>46210</v>
      </c>
      <c r="B2247" s="14" t="inlineStr">
        <is>
          <t>10211,10212</t>
        </is>
      </c>
      <c r="C2247" s="14" t="n"/>
      <c r="D2247" s="14" t="inlineStr">
        <is>
          <t>9 COLADEIRAS</t>
        </is>
      </c>
      <c r="E2247" s="14" t="inlineStr">
        <is>
          <t>914140910</t>
        </is>
      </c>
      <c r="F2247" s="14" t="inlineStr">
        <is>
          <t>(2) PAINEL TRASEIRO MALAGA - 1200X605X15 MDP</t>
        </is>
      </c>
      <c r="G2247" s="14" t="inlineStr">
        <is>
          <t>9 COLADEIRAS</t>
        </is>
      </c>
      <c r="H2247" s="14" t="inlineStr">
        <is>
          <t>9 COLADEIRAS</t>
        </is>
      </c>
      <c r="I2247" s="9" t="inlineStr">
        <is>
          <t>9 COLADEIRAS</t>
        </is>
      </c>
      <c r="J2247" s="9" t="n">
        <v>50</v>
      </c>
      <c r="K2247" s="14">
        <f>IF($E2247="","",IFERROR(INDEX('01_Cad_Pecas'!$H$2:$H$5000,MATCH($E2247,'01_Cad_Pecas'!$D$2:$D$5000,0)),IFERROR(INDEX('01_Cad_Pecas'!$H$2:$H$5000,MATCH(VALUE($E2247),'01_Cad_Pecas'!$D$2:$D$5000,0)),"")))</f>
        <v/>
      </c>
      <c r="L2247" s="14">
        <f>IF($E2247="","",IFERROR(INDEX('01_Cad_Pecas'!$I$2:$I$5000,MATCH($E2247,'01_Cad_Pecas'!$D$2:$D$5000,0)),IFERROR(INDEX('01_Cad_Pecas'!$I$2:$I$5000,MATCH(VALUE($E2247),'01_Cad_Pecas'!$D$2:$D$5000,0)),"")))</f>
        <v/>
      </c>
      <c r="M2247" s="14">
        <f>IF(OR($J2247="",$L2247=""),"",IF($K2247="",0,$K2247)+$J2247*$L2247)</f>
        <v/>
      </c>
      <c r="N2247" s="14" t="n">
        <v>46210</v>
      </c>
      <c r="O2247" s="14" t="n">
        <v>50</v>
      </c>
      <c r="P2247" s="14" t="n"/>
      <c r="Q2247" s="14" t="n"/>
      <c r="R2247" s="14" t="n"/>
      <c r="S2247" s="14" t="n"/>
      <c r="T2247" s="14">
        <f>IF(OR($J2247="",$O2247=""),"",$O2247/$J2247)</f>
        <v/>
      </c>
      <c r="U2247" s="14" t="inlineStr">
        <is>
          <t>Concluído</t>
        </is>
      </c>
      <c r="V2247" s="14" t="n"/>
      <c r="W2247" s="14" t="n"/>
      <c r="X2247" s="14" t="n"/>
      <c r="Y2247" s="14" t="n"/>
      <c r="Z2247" s="14" t="n"/>
      <c r="AA2247" s="11" t="n"/>
      <c r="AB2247" s="14">
        <f>B2247&amp;"|"&amp;I2247</f>
        <v/>
      </c>
      <c r="AC2247">
        <f>IF($B2247="","","|"&amp;SUBSTITUTE(TRIM(SUBSTITUTE(SUBSTITUTE(SUBSTITUTE(SUBSTITUTE(SUBSTITUTE(SUBSTITUTE(SUBSTITUTE(SUBSTITUTE(SUBSTITUTE(SUBSTITUTE(SUBSTITUTE(SUBSTITUTE(SUBSTITUTE(SUBSTITUTE(TRIM($B2247&amp;""),CHAR(10)," "),CHAR(13)," "),"."," "),";"," "),","," "),"/"," "),"+"," "),"-"," "),"  "," "),"  "," "),"  "," "),"  "," "),"  "," "),"  "," "))," ","|")&amp;"|")</f>
        <v/>
      </c>
      <c r="AD2247">
        <f>TRIM($I2247&amp;"")</f>
        <v/>
      </c>
    </row>
    <row r="2248" ht="24" customHeight="1">
      <c r="A2248" s="9" t="n">
        <v>46210</v>
      </c>
      <c r="B2248" s="14" t="inlineStr">
        <is>
          <t>10211,10212</t>
        </is>
      </c>
      <c r="C2248" s="14" t="n"/>
      <c r="D2248" s="14" t="inlineStr">
        <is>
          <t>9 COLADEIRAS</t>
        </is>
      </c>
      <c r="E2248" s="14" t="inlineStr">
        <is>
          <t>10050001</t>
        </is>
      </c>
      <c r="F2248" s="14" t="inlineStr">
        <is>
          <t>TOPO MOLDURA MALAGA - 452X390X15 MDP</t>
        </is>
      </c>
      <c r="G2248" s="14" t="inlineStr">
        <is>
          <t>9 COLADEIRAS</t>
        </is>
      </c>
      <c r="H2248" s="14" t="inlineStr">
        <is>
          <t>9 COLADEIRAS</t>
        </is>
      </c>
      <c r="I2248" s="9" t="inlineStr">
        <is>
          <t>9 COLADEIRAS</t>
        </is>
      </c>
      <c r="J2248" s="9" t="n">
        <v>50</v>
      </c>
      <c r="K2248" s="14">
        <f>IF($E2248="","",IFERROR(INDEX('01_Cad_Pecas'!$H$2:$H$5000,MATCH($E2248,'01_Cad_Pecas'!$D$2:$D$5000,0)),IFERROR(INDEX('01_Cad_Pecas'!$H$2:$H$5000,MATCH(VALUE($E2248),'01_Cad_Pecas'!$D$2:$D$5000,0)),"")))</f>
        <v/>
      </c>
      <c r="L2248" s="14">
        <f>IF($E2248="","",IFERROR(INDEX('01_Cad_Pecas'!$I$2:$I$5000,MATCH($E2248,'01_Cad_Pecas'!$D$2:$D$5000,0)),IFERROR(INDEX('01_Cad_Pecas'!$I$2:$I$5000,MATCH(VALUE($E2248),'01_Cad_Pecas'!$D$2:$D$5000,0)),"")))</f>
        <v/>
      </c>
      <c r="M2248" s="14">
        <f>IF(OR($J2248="",$L2248=""),"",IF($K2248="",0,$K2248)+$J2248*$L2248)</f>
        <v/>
      </c>
      <c r="N2248" s="14" t="n">
        <v>46210</v>
      </c>
      <c r="O2248" s="14" t="n">
        <v>50</v>
      </c>
      <c r="P2248" s="14" t="n"/>
      <c r="Q2248" s="14" t="n"/>
      <c r="R2248" s="14" t="n"/>
      <c r="S2248" s="14" t="n"/>
      <c r="T2248" s="14">
        <f>IF(OR($J2248="",$O2248=""),"",$O2248/$J2248)</f>
        <v/>
      </c>
      <c r="U2248" s="14" t="inlineStr">
        <is>
          <t>Concluído</t>
        </is>
      </c>
      <c r="V2248" s="14" t="n"/>
      <c r="W2248" s="14" t="n"/>
      <c r="X2248" s="14" t="n"/>
      <c r="Y2248" s="14" t="n"/>
      <c r="Z2248" s="14" t="n"/>
      <c r="AA2248" s="11" t="n"/>
      <c r="AB2248" s="14">
        <f>B2248&amp;"|"&amp;I2248</f>
        <v/>
      </c>
      <c r="AC2248">
        <f>IF($B2248="","","|"&amp;SUBSTITUTE(TRIM(SUBSTITUTE(SUBSTITUTE(SUBSTITUTE(SUBSTITUTE(SUBSTITUTE(SUBSTITUTE(SUBSTITUTE(SUBSTITUTE(SUBSTITUTE(SUBSTITUTE(SUBSTITUTE(SUBSTITUTE(SUBSTITUTE(SUBSTITUTE(TRIM($B2248&amp;""),CHAR(10)," "),CHAR(13)," "),"."," "),";"," "),","," "),"/"," "),"+"," "),"-"," "),"  "," "),"  "," "),"  "," "),"  "," "),"  "," "),"  "," "))," ","|")&amp;"|")</f>
        <v/>
      </c>
      <c r="AD2248">
        <f>TRIM($I2248&amp;"")</f>
        <v/>
      </c>
    </row>
    <row r="2249" ht="24" customHeight="1">
      <c r="A2249" s="9" t="n">
        <v>46210</v>
      </c>
      <c r="B2249" s="14" t="inlineStr">
        <is>
          <t>10211,10212</t>
        </is>
      </c>
      <c r="C2249" s="14" t="n"/>
      <c r="D2249" s="14" t="inlineStr">
        <is>
          <t>9 COLADEIRAS</t>
        </is>
      </c>
      <c r="E2249" s="14" t="inlineStr">
        <is>
          <t>10050002</t>
        </is>
      </c>
      <c r="F2249" s="14" t="inlineStr">
        <is>
          <t>LATERAL MOLDURA MALAGA - 550X385X15 MDP</t>
        </is>
      </c>
      <c r="G2249" s="14" t="inlineStr">
        <is>
          <t>9 COLADEIRAS</t>
        </is>
      </c>
      <c r="H2249" s="14" t="inlineStr">
        <is>
          <t>9 COLADEIRAS</t>
        </is>
      </c>
      <c r="I2249" s="9" t="inlineStr">
        <is>
          <t>9 COLADEIRAS</t>
        </is>
      </c>
      <c r="J2249" s="9" t="n">
        <v>100</v>
      </c>
      <c r="K2249" s="14">
        <f>IF($E2249="","",IFERROR(INDEX('01_Cad_Pecas'!$H$2:$H$5000,MATCH($E2249,'01_Cad_Pecas'!$D$2:$D$5000,0)),IFERROR(INDEX('01_Cad_Pecas'!$H$2:$H$5000,MATCH(VALUE($E2249),'01_Cad_Pecas'!$D$2:$D$5000,0)),"")))</f>
        <v/>
      </c>
      <c r="L2249" s="14">
        <f>IF($E2249="","",IFERROR(INDEX('01_Cad_Pecas'!$I$2:$I$5000,MATCH($E2249,'01_Cad_Pecas'!$D$2:$D$5000,0)),IFERROR(INDEX('01_Cad_Pecas'!$I$2:$I$5000,MATCH(VALUE($E2249),'01_Cad_Pecas'!$D$2:$D$5000,0)),"")))</f>
        <v/>
      </c>
      <c r="M2249" s="14">
        <f>IF(OR($J2249="",$L2249=""),"",IF($K2249="",0,$K2249)+$J2249*$L2249)</f>
        <v/>
      </c>
      <c r="N2249" s="14" t="n">
        <v>46210</v>
      </c>
      <c r="O2249" s="14" t="n">
        <v>100</v>
      </c>
      <c r="P2249" s="14" t="n"/>
      <c r="Q2249" s="14" t="n"/>
      <c r="R2249" s="14" t="n"/>
      <c r="S2249" s="14" t="n"/>
      <c r="T2249" s="14">
        <f>IF(OR($J2249="",$O2249=""),"",$O2249/$J2249)</f>
        <v/>
      </c>
      <c r="U2249" s="14" t="inlineStr">
        <is>
          <t>Concluído</t>
        </is>
      </c>
      <c r="V2249" s="14" t="n"/>
      <c r="W2249" s="14" t="n"/>
      <c r="X2249" s="14" t="n"/>
      <c r="Y2249" s="14" t="n"/>
      <c r="Z2249" s="14" t="n"/>
      <c r="AA2249" s="11" t="n"/>
      <c r="AB2249" s="14">
        <f>B2249&amp;"|"&amp;I2249</f>
        <v/>
      </c>
      <c r="AC2249">
        <f>IF($B2249="","","|"&amp;SUBSTITUTE(TRIM(SUBSTITUTE(SUBSTITUTE(SUBSTITUTE(SUBSTITUTE(SUBSTITUTE(SUBSTITUTE(SUBSTITUTE(SUBSTITUTE(SUBSTITUTE(SUBSTITUTE(SUBSTITUTE(SUBSTITUTE(SUBSTITUTE(SUBSTITUTE(TRIM($B2249&amp;""),CHAR(10)," "),CHAR(13)," "),"."," "),";"," "),","," "),"/"," "),"+"," "),"-"," "),"  "," "),"  "," "),"  "," "),"  "," "),"  "," "),"  "," "))," ","|")&amp;"|")</f>
        <v/>
      </c>
      <c r="AD2249">
        <f>TRIM($I2249&amp;"")</f>
        <v/>
      </c>
    </row>
    <row r="2250" ht="24" customHeight="1">
      <c r="A2250" s="9" t="n">
        <v>46210</v>
      </c>
      <c r="B2250" s="14" t="inlineStr">
        <is>
          <t>10211,10212</t>
        </is>
      </c>
      <c r="C2250" s="14" t="n"/>
      <c r="D2250" s="14" t="inlineStr">
        <is>
          <t>9 COLADEIRAS</t>
        </is>
      </c>
      <c r="E2250" s="14" t="inlineStr">
        <is>
          <t>20052001</t>
        </is>
      </c>
      <c r="F2250" s="14" t="inlineStr">
        <is>
          <t>(2-4) TRAVESSA 742X122X25 MDF - MESA ATHENAS</t>
        </is>
      </c>
      <c r="G2250" s="14" t="inlineStr">
        <is>
          <t>9 COLADEIRAS</t>
        </is>
      </c>
      <c r="H2250" s="14" t="inlineStr">
        <is>
          <t>9 COLADEIRAS</t>
        </is>
      </c>
      <c r="I2250" s="9" t="inlineStr">
        <is>
          <t>9 COLADEIRAS</t>
        </is>
      </c>
      <c r="J2250" s="9" t="n">
        <v>200</v>
      </c>
      <c r="K2250" s="14">
        <f>IF($E2250="","",IFERROR(INDEX('01_Cad_Pecas'!$H$2:$H$5000,MATCH($E2250,'01_Cad_Pecas'!$D$2:$D$5000,0)),IFERROR(INDEX('01_Cad_Pecas'!$H$2:$H$5000,MATCH(VALUE($E2250),'01_Cad_Pecas'!$D$2:$D$5000,0)),"")))</f>
        <v/>
      </c>
      <c r="L2250" s="14">
        <f>IF($E2250="","",IFERROR(INDEX('01_Cad_Pecas'!$I$2:$I$5000,MATCH($E2250,'01_Cad_Pecas'!$D$2:$D$5000,0)),IFERROR(INDEX('01_Cad_Pecas'!$I$2:$I$5000,MATCH(VALUE($E2250),'01_Cad_Pecas'!$D$2:$D$5000,0)),"")))</f>
        <v/>
      </c>
      <c r="M2250" s="14">
        <f>IF(OR($J2250="",$L2250=""),"",IF($K2250="",0,$K2250)+$J2250*$L2250)</f>
        <v/>
      </c>
      <c r="N2250" s="14" t="n">
        <v>46210</v>
      </c>
      <c r="O2250" s="14" t="n">
        <v>200</v>
      </c>
      <c r="P2250" s="14" t="n"/>
      <c r="Q2250" s="14" t="n"/>
      <c r="R2250" s="14" t="n"/>
      <c r="S2250" s="14" t="n"/>
      <c r="T2250" s="14">
        <f>IF(OR($J2250="",$O2250=""),"",$O2250/$J2250)</f>
        <v/>
      </c>
      <c r="U2250" s="14" t="inlineStr">
        <is>
          <t>Concluído</t>
        </is>
      </c>
      <c r="V2250" s="14" t="n"/>
      <c r="W2250" s="14" t="n"/>
      <c r="X2250" s="14" t="n"/>
      <c r="Y2250" s="14" t="n"/>
      <c r="Z2250" s="14" t="n"/>
      <c r="AA2250" s="11" t="n"/>
      <c r="AB2250" s="14">
        <f>B2250&amp;"|"&amp;I2250</f>
        <v/>
      </c>
      <c r="AC2250">
        <f>IF($B2250="","","|"&amp;SUBSTITUTE(TRIM(SUBSTITUTE(SUBSTITUTE(SUBSTITUTE(SUBSTITUTE(SUBSTITUTE(SUBSTITUTE(SUBSTITUTE(SUBSTITUTE(SUBSTITUTE(SUBSTITUTE(SUBSTITUTE(SUBSTITUTE(SUBSTITUTE(SUBSTITUTE(TRIM($B2250&amp;""),CHAR(10)," "),CHAR(13)," "),"."," "),";"," "),","," "),"/"," "),"+"," "),"-"," "),"  "," "),"  "," "),"  "," "),"  "," "),"  "," "),"  "," "))," ","|")&amp;"|")</f>
        <v/>
      </c>
      <c r="AD2250">
        <f>TRIM($I2250&amp;"")</f>
        <v/>
      </c>
    </row>
    <row r="2251" ht="24" customHeight="1">
      <c r="A2251" s="9" t="n">
        <v>46210</v>
      </c>
      <c r="B2251" s="14" t="inlineStr">
        <is>
          <t>10211,10212</t>
        </is>
      </c>
      <c r="C2251" s="14" t="n"/>
      <c r="D2251" s="14" t="inlineStr">
        <is>
          <t>9 COLADEIRAS</t>
        </is>
      </c>
      <c r="E2251" s="14" t="inlineStr">
        <is>
          <t>20052202</t>
        </is>
      </c>
      <c r="F2251" s="14" t="inlineStr">
        <is>
          <t>(5) BASE MAIOR 742X124X25 MDF - MESA ATHENAS 1,20</t>
        </is>
      </c>
      <c r="G2251" s="14" t="inlineStr">
        <is>
          <t>9 COLADEIRAS</t>
        </is>
      </c>
      <c r="H2251" s="14" t="inlineStr">
        <is>
          <t>9 COLADEIRAS</t>
        </is>
      </c>
      <c r="I2251" s="9" t="inlineStr">
        <is>
          <t>9 COLADEIRAS</t>
        </is>
      </c>
      <c r="J2251" s="9" t="n">
        <v>50</v>
      </c>
      <c r="K2251" s="14">
        <f>IF($E2251="","",IFERROR(INDEX('01_Cad_Pecas'!$H$2:$H$5000,MATCH($E2251,'01_Cad_Pecas'!$D$2:$D$5000,0)),IFERROR(INDEX('01_Cad_Pecas'!$H$2:$H$5000,MATCH(VALUE($E2251),'01_Cad_Pecas'!$D$2:$D$5000,0)),"")))</f>
        <v/>
      </c>
      <c r="L2251" s="14">
        <f>IF($E2251="","",IFERROR(INDEX('01_Cad_Pecas'!$I$2:$I$5000,MATCH($E2251,'01_Cad_Pecas'!$D$2:$D$5000,0)),IFERROR(INDEX('01_Cad_Pecas'!$I$2:$I$5000,MATCH(VALUE($E2251),'01_Cad_Pecas'!$D$2:$D$5000,0)),"")))</f>
        <v/>
      </c>
      <c r="M2251" s="14">
        <f>IF(OR($J2251="",$L2251=""),"",IF($K2251="",0,$K2251)+$J2251*$L2251)</f>
        <v/>
      </c>
      <c r="N2251" s="14" t="n">
        <v>46210</v>
      </c>
      <c r="O2251" s="14" t="n">
        <v>50</v>
      </c>
      <c r="P2251" s="14" t="n"/>
      <c r="Q2251" s="14" t="n"/>
      <c r="R2251" s="14" t="n"/>
      <c r="S2251" s="14" t="n"/>
      <c r="T2251" s="14">
        <f>IF(OR($J2251="",$O2251=""),"",$O2251/$J2251)</f>
        <v/>
      </c>
      <c r="U2251" s="14" t="inlineStr">
        <is>
          <t>Concluído</t>
        </is>
      </c>
      <c r="V2251" s="14" t="n"/>
      <c r="W2251" s="14" t="n"/>
      <c r="X2251" s="14" t="n"/>
      <c r="Y2251" s="14" t="n"/>
      <c r="Z2251" s="14" t="n"/>
      <c r="AA2251" s="11" t="n"/>
      <c r="AB2251" s="14">
        <f>B2251&amp;"|"&amp;I2251</f>
        <v/>
      </c>
      <c r="AC2251">
        <f>IF($B2251="","","|"&amp;SUBSTITUTE(TRIM(SUBSTITUTE(SUBSTITUTE(SUBSTITUTE(SUBSTITUTE(SUBSTITUTE(SUBSTITUTE(SUBSTITUTE(SUBSTITUTE(SUBSTITUTE(SUBSTITUTE(SUBSTITUTE(SUBSTITUTE(SUBSTITUTE(SUBSTITUTE(TRIM($B2251&amp;""),CHAR(10)," "),CHAR(13)," "),"."," "),";"," "),","," "),"/"," "),"+"," "),"-"," "),"  "," "),"  "," "),"  "," "),"  "," "),"  "," "),"  "," "))," ","|")&amp;"|")</f>
        <v/>
      </c>
      <c r="AD2251">
        <f>TRIM($I2251&amp;"")</f>
        <v/>
      </c>
    </row>
    <row r="2252" ht="24" customHeight="1">
      <c r="A2252" s="9" t="n">
        <v>46210</v>
      </c>
      <c r="B2252" s="14" t="inlineStr">
        <is>
          <t>10211,10212</t>
        </is>
      </c>
      <c r="C2252" s="14" t="n"/>
      <c r="D2252" s="14" t="inlineStr">
        <is>
          <t>9 COLADEIRAS</t>
        </is>
      </c>
      <c r="E2252" s="14" t="inlineStr">
        <is>
          <t>20052203</t>
        </is>
      </c>
      <c r="F2252" s="14" t="inlineStr">
        <is>
          <t>(6)BASE MENOR 446(220)X124X25 MDF-MESA ATHENAS1,20</t>
        </is>
      </c>
      <c r="G2252" s="14" t="inlineStr">
        <is>
          <t>9 COLADEIRAS</t>
        </is>
      </c>
      <c r="H2252" s="14" t="inlineStr">
        <is>
          <t>9 COLADEIRAS</t>
        </is>
      </c>
      <c r="I2252" s="9" t="inlineStr">
        <is>
          <t>9 COLADEIRAS</t>
        </is>
      </c>
      <c r="J2252" s="9" t="n">
        <v>100</v>
      </c>
      <c r="K2252" s="14">
        <f>IF($E2252="","",IFERROR(INDEX('01_Cad_Pecas'!$H$2:$H$5000,MATCH($E2252,'01_Cad_Pecas'!$D$2:$D$5000,0)),IFERROR(INDEX('01_Cad_Pecas'!$H$2:$H$5000,MATCH(VALUE($E2252),'01_Cad_Pecas'!$D$2:$D$5000,0)),"")))</f>
        <v/>
      </c>
      <c r="L2252" s="14">
        <f>IF($E2252="","",IFERROR(INDEX('01_Cad_Pecas'!$I$2:$I$5000,MATCH($E2252,'01_Cad_Pecas'!$D$2:$D$5000,0)),IFERROR(INDEX('01_Cad_Pecas'!$I$2:$I$5000,MATCH(VALUE($E2252),'01_Cad_Pecas'!$D$2:$D$5000,0)),"")))</f>
        <v/>
      </c>
      <c r="M2252" s="14">
        <f>IF(OR($J2252="",$L2252=""),"",IF($K2252="",0,$K2252)+$J2252*$L2252)</f>
        <v/>
      </c>
      <c r="N2252" s="14" t="n">
        <v>46210</v>
      </c>
      <c r="O2252" s="14" t="n">
        <v>100</v>
      </c>
      <c r="P2252" s="14" t="n"/>
      <c r="Q2252" s="14" t="n"/>
      <c r="R2252" s="14" t="n"/>
      <c r="S2252" s="14" t="n"/>
      <c r="T2252" s="14">
        <f>IF(OR($J2252="",$O2252=""),"",$O2252/$J2252)</f>
        <v/>
      </c>
      <c r="U2252" s="14" t="inlineStr">
        <is>
          <t>Concluído</t>
        </is>
      </c>
      <c r="V2252" s="14" t="n"/>
      <c r="W2252" s="14" t="n"/>
      <c r="X2252" s="14" t="n"/>
      <c r="Y2252" s="14" t="n"/>
      <c r="Z2252" s="14" t="n"/>
      <c r="AA2252" s="11" t="n"/>
      <c r="AB2252" s="14">
        <f>B2252&amp;"|"&amp;I2252</f>
        <v/>
      </c>
      <c r="AC2252">
        <f>IF($B2252="","","|"&amp;SUBSTITUTE(TRIM(SUBSTITUTE(SUBSTITUTE(SUBSTITUTE(SUBSTITUTE(SUBSTITUTE(SUBSTITUTE(SUBSTITUTE(SUBSTITUTE(SUBSTITUTE(SUBSTITUTE(SUBSTITUTE(SUBSTITUTE(SUBSTITUTE(SUBSTITUTE(TRIM($B2252&amp;""),CHAR(10)," "),CHAR(13)," "),"."," "),";"," "),","," "),"/"," "),"+"," "),"-"," "),"  "," "),"  "," "),"  "," "),"  "," "),"  "," "),"  "," "))," ","|")&amp;"|")</f>
        <v/>
      </c>
      <c r="AD2252">
        <f>TRIM($I2252&amp;"")</f>
        <v/>
      </c>
    </row>
    <row r="2253" ht="24" customHeight="1">
      <c r="A2253" s="9" t="n">
        <v>46210</v>
      </c>
      <c r="B2253" s="14" t="inlineStr">
        <is>
          <t>10211,10212</t>
        </is>
      </c>
      <c r="C2253" s="14" t="n"/>
      <c r="D2253" s="14" t="inlineStr">
        <is>
          <t>9 COLADEIRAS</t>
        </is>
      </c>
      <c r="E2253" s="14" t="inlineStr">
        <is>
          <t>30001202</t>
        </is>
      </c>
      <c r="F2253" s="14" t="inlineStr">
        <is>
          <t>PÉ FRONTAL 441X65(911)X25 MDF (16PÇS) - CAD PÉ INT</t>
        </is>
      </c>
      <c r="G2253" s="14" t="inlineStr">
        <is>
          <t>9 COLADEIRAS</t>
        </is>
      </c>
      <c r="H2253" s="14" t="inlineStr">
        <is>
          <t>9 COLADEIRAS</t>
        </is>
      </c>
      <c r="I2253" s="9" t="inlineStr">
        <is>
          <t>9 COLADEIRAS</t>
        </is>
      </c>
      <c r="J2253" s="9" t="n">
        <v>436</v>
      </c>
      <c r="K2253" s="14">
        <f>IF($E2253="","",IFERROR(INDEX('01_Cad_Pecas'!$H$2:$H$5000,MATCH($E2253,'01_Cad_Pecas'!$D$2:$D$5000,0)),IFERROR(INDEX('01_Cad_Pecas'!$H$2:$H$5000,MATCH(VALUE($E2253),'01_Cad_Pecas'!$D$2:$D$5000,0)),"")))</f>
        <v/>
      </c>
      <c r="L2253" s="14">
        <f>IF($E2253="","",IFERROR(INDEX('01_Cad_Pecas'!$I$2:$I$5000,MATCH($E2253,'01_Cad_Pecas'!$D$2:$D$5000,0)),IFERROR(INDEX('01_Cad_Pecas'!$I$2:$I$5000,MATCH(VALUE($E2253),'01_Cad_Pecas'!$D$2:$D$5000,0)),"")))</f>
        <v/>
      </c>
      <c r="M2253" s="14">
        <f>IF(OR($J2253="",$L2253=""),"",IF($K2253="",0,$K2253)+$J2253*$L2253)</f>
        <v/>
      </c>
      <c r="N2253" s="14" t="n">
        <v>46210</v>
      </c>
      <c r="O2253" s="14" t="n">
        <v>436</v>
      </c>
      <c r="P2253" s="14" t="n"/>
      <c r="Q2253" s="14" t="n"/>
      <c r="R2253" s="14" t="n"/>
      <c r="S2253" s="14" t="n"/>
      <c r="T2253" s="14">
        <f>IF(OR($J2253="",$O2253=""),"",$O2253/$J2253)</f>
        <v/>
      </c>
      <c r="U2253" s="14" t="inlineStr">
        <is>
          <t>Concluído</t>
        </is>
      </c>
      <c r="V2253" s="14" t="n"/>
      <c r="W2253" s="14" t="n"/>
      <c r="X2253" s="14" t="n"/>
      <c r="Y2253" s="14" t="n"/>
      <c r="Z2253" s="14" t="n"/>
      <c r="AA2253" s="11" t="n"/>
      <c r="AB2253" s="14">
        <f>B2253&amp;"|"&amp;I2253</f>
        <v/>
      </c>
      <c r="AC2253">
        <f>IF($B2253="","","|"&amp;SUBSTITUTE(TRIM(SUBSTITUTE(SUBSTITUTE(SUBSTITUTE(SUBSTITUTE(SUBSTITUTE(SUBSTITUTE(SUBSTITUTE(SUBSTITUTE(SUBSTITUTE(SUBSTITUTE(SUBSTITUTE(SUBSTITUTE(SUBSTITUTE(SUBSTITUTE(TRIM($B2253&amp;""),CHAR(10)," "),CHAR(13)," "),"."," "),";"," "),","," "),"/"," "),"+"," "),"-"," "),"  "," "),"  "," "),"  "," "),"  "," "),"  "," "),"  "," "))," ","|")&amp;"|")</f>
        <v/>
      </c>
      <c r="AD2253">
        <f>TRIM($I2253&amp;"")</f>
        <v/>
      </c>
    </row>
    <row r="2254" ht="24" customHeight="1">
      <c r="A2254" s="9" t="n">
        <v>46210</v>
      </c>
      <c r="B2254" s="14" t="inlineStr">
        <is>
          <t>10211,10212</t>
        </is>
      </c>
      <c r="C2254" s="14" t="n"/>
      <c r="D2254" s="14" t="inlineStr">
        <is>
          <t>9 COLADEIRAS</t>
        </is>
      </c>
      <c r="E2254" s="14" t="inlineStr">
        <is>
          <t>30003410</t>
        </is>
      </c>
      <c r="F2254" s="14" t="inlineStr">
        <is>
          <t>PE FRONTAL 430X(108)51X25 MDF (DIREITO)</t>
        </is>
      </c>
      <c r="G2254" s="14" t="inlineStr">
        <is>
          <t>9 COLADEIRAS</t>
        </is>
      </c>
      <c r="H2254" s="14" t="inlineStr">
        <is>
          <t>9 COLADEIRAS</t>
        </is>
      </c>
      <c r="I2254" s="9" t="inlineStr">
        <is>
          <t>9 COLADEIRAS</t>
        </is>
      </c>
      <c r="J2254" s="9" t="n">
        <v>120</v>
      </c>
      <c r="K2254" s="14">
        <f>IF($E2254="","",IFERROR(INDEX('01_Cad_Pecas'!$H$2:$H$5000,MATCH($E2254,'01_Cad_Pecas'!$D$2:$D$5000,0)),IFERROR(INDEX('01_Cad_Pecas'!$H$2:$H$5000,MATCH(VALUE($E2254),'01_Cad_Pecas'!$D$2:$D$5000,0)),"")))</f>
        <v/>
      </c>
      <c r="L2254" s="14">
        <f>IF($E2254="","",IFERROR(INDEX('01_Cad_Pecas'!$I$2:$I$5000,MATCH($E2254,'01_Cad_Pecas'!$D$2:$D$5000,0)),IFERROR(INDEX('01_Cad_Pecas'!$I$2:$I$5000,MATCH(VALUE($E2254),'01_Cad_Pecas'!$D$2:$D$5000,0)),"")))</f>
        <v/>
      </c>
      <c r="M2254" s="14">
        <f>IF(OR($J2254="",$L2254=""),"",IF($K2254="",0,$K2254)+$J2254*$L2254)</f>
        <v/>
      </c>
      <c r="N2254" s="14" t="n">
        <v>46210</v>
      </c>
      <c r="O2254" s="14" t="n">
        <v>120</v>
      </c>
      <c r="P2254" s="14" t="n"/>
      <c r="Q2254" s="14" t="n"/>
      <c r="R2254" s="14" t="n"/>
      <c r="S2254" s="14" t="n"/>
      <c r="T2254" s="14">
        <f>IF(OR($J2254="",$O2254=""),"",$O2254/$J2254)</f>
        <v/>
      </c>
      <c r="U2254" s="14" t="inlineStr">
        <is>
          <t>Concluído</t>
        </is>
      </c>
      <c r="V2254" s="14" t="n"/>
      <c r="W2254" s="14" t="n"/>
      <c r="X2254" s="14" t="n"/>
      <c r="Y2254" s="14" t="n"/>
      <c r="Z2254" s="14" t="n"/>
      <c r="AA2254" s="11" t="n"/>
      <c r="AB2254" s="14">
        <f>B2254&amp;"|"&amp;I2254</f>
        <v/>
      </c>
      <c r="AC2254">
        <f>IF($B2254="","","|"&amp;SUBSTITUTE(TRIM(SUBSTITUTE(SUBSTITUTE(SUBSTITUTE(SUBSTITUTE(SUBSTITUTE(SUBSTITUTE(SUBSTITUTE(SUBSTITUTE(SUBSTITUTE(SUBSTITUTE(SUBSTITUTE(SUBSTITUTE(SUBSTITUTE(SUBSTITUTE(TRIM($B2254&amp;""),CHAR(10)," "),CHAR(13)," "),"."," "),";"," "),","," "),"/"," "),"+"," "),"-"," "),"  "," "),"  "," "),"  "," "),"  "," "),"  "," "),"  "," "))," ","|")&amp;"|")</f>
        <v/>
      </c>
      <c r="AD2254">
        <f>TRIM($I2254&amp;"")</f>
        <v/>
      </c>
    </row>
    <row r="2255" ht="24" customHeight="1">
      <c r="A2255" s="9" t="n">
        <v>46210</v>
      </c>
      <c r="B2255" s="14" t="inlineStr">
        <is>
          <t>10211,10212</t>
        </is>
      </c>
      <c r="C2255" s="14" t="n"/>
      <c r="D2255" s="14" t="inlineStr">
        <is>
          <t>9 COLADEIRAS</t>
        </is>
      </c>
      <c r="E2255" s="14" t="inlineStr">
        <is>
          <t>30003411</t>
        </is>
      </c>
      <c r="F2255" s="14" t="inlineStr">
        <is>
          <t>PE FRONTAL 430X(108)51X25 MDF (ESQUERDO)</t>
        </is>
      </c>
      <c r="G2255" s="14" t="inlineStr">
        <is>
          <t>9 COLADEIRAS</t>
        </is>
      </c>
      <c r="H2255" s="14" t="inlineStr">
        <is>
          <t>9 COLADEIRAS</t>
        </is>
      </c>
      <c r="I2255" s="9" t="inlineStr">
        <is>
          <t>9 COLADEIRAS</t>
        </is>
      </c>
      <c r="J2255" s="9" t="n">
        <v>120</v>
      </c>
      <c r="K2255" s="14">
        <f>IF($E2255="","",IFERROR(INDEX('01_Cad_Pecas'!$H$2:$H$5000,MATCH($E2255,'01_Cad_Pecas'!$D$2:$D$5000,0)),IFERROR(INDEX('01_Cad_Pecas'!$H$2:$H$5000,MATCH(VALUE($E2255),'01_Cad_Pecas'!$D$2:$D$5000,0)),"")))</f>
        <v/>
      </c>
      <c r="L2255" s="14">
        <f>IF($E2255="","",IFERROR(INDEX('01_Cad_Pecas'!$I$2:$I$5000,MATCH($E2255,'01_Cad_Pecas'!$D$2:$D$5000,0)),IFERROR(INDEX('01_Cad_Pecas'!$I$2:$I$5000,MATCH(VALUE($E2255),'01_Cad_Pecas'!$D$2:$D$5000,0)),"")))</f>
        <v/>
      </c>
      <c r="M2255" s="14">
        <f>IF(OR($J2255="",$L2255=""),"",IF($K2255="",0,$K2255)+$J2255*$L2255)</f>
        <v/>
      </c>
      <c r="N2255" s="14" t="n">
        <v>46210</v>
      </c>
      <c r="O2255" s="14" t="n">
        <v>120</v>
      </c>
      <c r="P2255" s="14" t="n"/>
      <c r="Q2255" s="14" t="n"/>
      <c r="R2255" s="14" t="n"/>
      <c r="S2255" s="14" t="n"/>
      <c r="T2255" s="14">
        <f>IF(OR($J2255="",$O2255=""),"",$O2255/$J2255)</f>
        <v/>
      </c>
      <c r="U2255" s="14" t="inlineStr">
        <is>
          <t>Concluído</t>
        </is>
      </c>
      <c r="V2255" s="14" t="n"/>
      <c r="W2255" s="14" t="n"/>
      <c r="X2255" s="14" t="n"/>
      <c r="Y2255" s="14" t="n"/>
      <c r="Z2255" s="14" t="n"/>
      <c r="AA2255" s="11" t="n"/>
      <c r="AB2255" s="14">
        <f>B2255&amp;"|"&amp;I2255</f>
        <v/>
      </c>
      <c r="AC2255">
        <f>IF($B2255="","","|"&amp;SUBSTITUTE(TRIM(SUBSTITUTE(SUBSTITUTE(SUBSTITUTE(SUBSTITUTE(SUBSTITUTE(SUBSTITUTE(SUBSTITUTE(SUBSTITUTE(SUBSTITUTE(SUBSTITUTE(SUBSTITUTE(SUBSTITUTE(SUBSTITUTE(SUBSTITUTE(TRIM($B2255&amp;""),CHAR(10)," "),CHAR(13)," "),"."," "),";"," "),","," "),"/"," "),"+"," "),"-"," "),"  "," "),"  "," "),"  "," "),"  "," "),"  "," "),"  "," "))," ","|")&amp;"|")</f>
        <v/>
      </c>
      <c r="AD2255">
        <f>TRIM($I2255&amp;"")</f>
        <v/>
      </c>
    </row>
    <row r="2256" ht="24" customHeight="1">
      <c r="A2256" s="9" t="n">
        <v>46210</v>
      </c>
      <c r="B2256" s="14" t="inlineStr">
        <is>
          <t>10211,10212</t>
        </is>
      </c>
      <c r="C2256" s="14" t="n"/>
      <c r="D2256" s="14" t="inlineStr">
        <is>
          <t>9 COLADEIRAS</t>
        </is>
      </c>
      <c r="E2256" s="14" t="inlineStr">
        <is>
          <t>30006110</t>
        </is>
      </c>
      <c r="F2256" s="14" t="inlineStr">
        <is>
          <t>PE FRONTAL 430X(108)51X25 MDF (DIR) SANTIAGO NEW</t>
        </is>
      </c>
      <c r="G2256" s="14" t="inlineStr">
        <is>
          <t>9 COLADEIRAS</t>
        </is>
      </c>
      <c r="H2256" s="14" t="inlineStr">
        <is>
          <t>9 COLADEIRAS</t>
        </is>
      </c>
      <c r="I2256" s="9" t="inlineStr">
        <is>
          <t>9 COLADEIRAS</t>
        </is>
      </c>
      <c r="J2256" s="9" t="n">
        <v>200</v>
      </c>
      <c r="K2256" s="14">
        <f>IF($E2256="","",IFERROR(INDEX('01_Cad_Pecas'!$H$2:$H$5000,MATCH($E2256,'01_Cad_Pecas'!$D$2:$D$5000,0)),IFERROR(INDEX('01_Cad_Pecas'!$H$2:$H$5000,MATCH(VALUE($E2256),'01_Cad_Pecas'!$D$2:$D$5000,0)),"")))</f>
        <v/>
      </c>
      <c r="L2256" s="14">
        <f>IF($E2256="","",IFERROR(INDEX('01_Cad_Pecas'!$I$2:$I$5000,MATCH($E2256,'01_Cad_Pecas'!$D$2:$D$5000,0)),IFERROR(INDEX('01_Cad_Pecas'!$I$2:$I$5000,MATCH(VALUE($E2256),'01_Cad_Pecas'!$D$2:$D$5000,0)),"")))</f>
        <v/>
      </c>
      <c r="M2256" s="14">
        <f>IF(OR($J2256="",$L2256=""),"",IF($K2256="",0,$K2256)+$J2256*$L2256)</f>
        <v/>
      </c>
      <c r="N2256" s="14" t="n">
        <v>46210</v>
      </c>
      <c r="O2256" s="14" t="n">
        <v>200</v>
      </c>
      <c r="P2256" s="14" t="n"/>
      <c r="Q2256" s="14" t="n"/>
      <c r="R2256" s="14" t="n"/>
      <c r="S2256" s="14" t="n"/>
      <c r="T2256" s="14">
        <f>IF(OR($J2256="",$O2256=""),"",$O2256/$J2256)</f>
        <v/>
      </c>
      <c r="U2256" s="14" t="inlineStr">
        <is>
          <t>Concluído</t>
        </is>
      </c>
      <c r="V2256" s="14" t="n"/>
      <c r="W2256" s="14" t="n"/>
      <c r="X2256" s="14" t="n"/>
      <c r="Y2256" s="14" t="n"/>
      <c r="Z2256" s="14" t="n"/>
      <c r="AA2256" s="11" t="n"/>
      <c r="AB2256" s="14">
        <f>B2256&amp;"|"&amp;I2256</f>
        <v/>
      </c>
      <c r="AC2256">
        <f>IF($B2256="","","|"&amp;SUBSTITUTE(TRIM(SUBSTITUTE(SUBSTITUTE(SUBSTITUTE(SUBSTITUTE(SUBSTITUTE(SUBSTITUTE(SUBSTITUTE(SUBSTITUTE(SUBSTITUTE(SUBSTITUTE(SUBSTITUTE(SUBSTITUTE(SUBSTITUTE(SUBSTITUTE(TRIM($B2256&amp;""),CHAR(10)," "),CHAR(13)," "),"."," "),";"," "),","," "),"/"," "),"+"," "),"-"," "),"  "," "),"  "," "),"  "," "),"  "," "),"  "," "),"  "," "))," ","|")&amp;"|")</f>
        <v/>
      </c>
      <c r="AD2256">
        <f>TRIM($I2256&amp;"")</f>
        <v/>
      </c>
    </row>
    <row r="2257" ht="24" customHeight="1">
      <c r="A2257" s="9" t="n">
        <v>46210</v>
      </c>
      <c r="B2257" s="14" t="inlineStr">
        <is>
          <t>10211,10212</t>
        </is>
      </c>
      <c r="C2257" s="14" t="n"/>
      <c r="D2257" s="14" t="inlineStr">
        <is>
          <t>9 COLADEIRAS</t>
        </is>
      </c>
      <c r="E2257" s="14" t="inlineStr">
        <is>
          <t>30006111</t>
        </is>
      </c>
      <c r="F2257" s="14" t="inlineStr">
        <is>
          <t>PE FRONTAL 430X(108)51X25MDF (ESQRD) SANTIAGO NEW</t>
        </is>
      </c>
      <c r="G2257" s="14" t="inlineStr">
        <is>
          <t>9 COLADEIRAS</t>
        </is>
      </c>
      <c r="H2257" s="14" t="inlineStr">
        <is>
          <t>9 COLADEIRAS</t>
        </is>
      </c>
      <c r="I2257" s="9" t="inlineStr">
        <is>
          <t>9 COLADEIRAS</t>
        </is>
      </c>
      <c r="J2257" s="9" t="n">
        <v>200</v>
      </c>
      <c r="K2257" s="14">
        <f>IF($E2257="","",IFERROR(INDEX('01_Cad_Pecas'!$H$2:$H$5000,MATCH($E2257,'01_Cad_Pecas'!$D$2:$D$5000,0)),IFERROR(INDEX('01_Cad_Pecas'!$H$2:$H$5000,MATCH(VALUE($E2257),'01_Cad_Pecas'!$D$2:$D$5000,0)),"")))</f>
        <v/>
      </c>
      <c r="L2257" s="14">
        <f>IF($E2257="","",IFERROR(INDEX('01_Cad_Pecas'!$I$2:$I$5000,MATCH($E2257,'01_Cad_Pecas'!$D$2:$D$5000,0)),IFERROR(INDEX('01_Cad_Pecas'!$I$2:$I$5000,MATCH(VALUE($E2257),'01_Cad_Pecas'!$D$2:$D$5000,0)),"")))</f>
        <v/>
      </c>
      <c r="M2257" s="14">
        <f>IF(OR($J2257="",$L2257=""),"",IF($K2257="",0,$K2257)+$J2257*$L2257)</f>
        <v/>
      </c>
      <c r="N2257" s="14" t="n">
        <v>46210</v>
      </c>
      <c r="O2257" s="14" t="n">
        <v>200</v>
      </c>
      <c r="P2257" s="14" t="n"/>
      <c r="Q2257" s="14" t="n"/>
      <c r="R2257" s="14" t="n"/>
      <c r="S2257" s="14" t="n"/>
      <c r="T2257" s="14">
        <f>IF(OR($J2257="",$O2257=""),"",$O2257/$J2257)</f>
        <v/>
      </c>
      <c r="U2257" s="14" t="inlineStr">
        <is>
          <t>Concluído</t>
        </is>
      </c>
      <c r="V2257" s="14" t="n"/>
      <c r="W2257" s="14" t="n"/>
      <c r="X2257" s="14" t="n"/>
      <c r="Y2257" s="14" t="n"/>
      <c r="Z2257" s="14" t="n"/>
      <c r="AA2257" s="11" t="n"/>
      <c r="AB2257" s="14">
        <f>B2257&amp;"|"&amp;I2257</f>
        <v/>
      </c>
      <c r="AC2257">
        <f>IF($B2257="","","|"&amp;SUBSTITUTE(TRIM(SUBSTITUTE(SUBSTITUTE(SUBSTITUTE(SUBSTITUTE(SUBSTITUTE(SUBSTITUTE(SUBSTITUTE(SUBSTITUTE(SUBSTITUTE(SUBSTITUTE(SUBSTITUTE(SUBSTITUTE(SUBSTITUTE(SUBSTITUTE(TRIM($B2257&amp;""),CHAR(10)," "),CHAR(13)," "),"."," "),";"," "),","," "),"/"," "),"+"," "),"-"," "),"  "," "),"  "," "),"  "," "),"  "," "),"  "," "),"  "," "))," ","|")&amp;"|")</f>
        <v/>
      </c>
      <c r="AD2257">
        <f>TRIM($I2257&amp;"")</f>
        <v/>
      </c>
    </row>
    <row r="2258" ht="24" customHeight="1">
      <c r="A2258" s="9" t="n">
        <v>46210</v>
      </c>
      <c r="B2258" s="14" t="inlineStr">
        <is>
          <t>10211,10212</t>
        </is>
      </c>
      <c r="C2258" s="14" t="n"/>
      <c r="D2258" s="14" t="inlineStr">
        <is>
          <t>9 COLADEIRAS</t>
        </is>
      </c>
      <c r="E2258" s="14" t="inlineStr">
        <is>
          <t>30124001</t>
        </is>
      </c>
      <c r="F2258" s="14" t="inlineStr">
        <is>
          <t>(1) PE MAIOR 830X750X25 MDF - BASE DUBLIN</t>
        </is>
      </c>
      <c r="G2258" s="14" t="inlineStr">
        <is>
          <t>9 COLADEIRAS</t>
        </is>
      </c>
      <c r="H2258" s="14" t="inlineStr">
        <is>
          <t>9 COLADEIRAS</t>
        </is>
      </c>
      <c r="I2258" s="9" t="inlineStr">
        <is>
          <t>9 COLADEIRAS</t>
        </is>
      </c>
      <c r="J2258" s="9" t="n">
        <v>45</v>
      </c>
      <c r="K2258" s="14">
        <f>IF($E2258="","",IFERROR(INDEX('01_Cad_Pecas'!$H$2:$H$5000,MATCH($E2258,'01_Cad_Pecas'!$D$2:$D$5000,0)),IFERROR(INDEX('01_Cad_Pecas'!$H$2:$H$5000,MATCH(VALUE($E2258),'01_Cad_Pecas'!$D$2:$D$5000,0)),"")))</f>
        <v/>
      </c>
      <c r="L2258" s="14">
        <f>IF($E2258="","",IFERROR(INDEX('01_Cad_Pecas'!$I$2:$I$5000,MATCH($E2258,'01_Cad_Pecas'!$D$2:$D$5000,0)),IFERROR(INDEX('01_Cad_Pecas'!$I$2:$I$5000,MATCH(VALUE($E2258),'01_Cad_Pecas'!$D$2:$D$5000,0)),"")))</f>
        <v/>
      </c>
      <c r="M2258" s="14">
        <f>IF(OR($J2258="",$L2258=""),"",IF($K2258="",0,$K2258)+$J2258*$L2258)</f>
        <v/>
      </c>
      <c r="N2258" s="14" t="n">
        <v>46210</v>
      </c>
      <c r="O2258" s="14" t="n">
        <v>45</v>
      </c>
      <c r="P2258" s="14" t="n"/>
      <c r="Q2258" s="14" t="n"/>
      <c r="R2258" s="14" t="n"/>
      <c r="S2258" s="14" t="n"/>
      <c r="T2258" s="14">
        <f>IF(OR($J2258="",$O2258=""),"",$O2258/$J2258)</f>
        <v/>
      </c>
      <c r="U2258" s="14" t="inlineStr">
        <is>
          <t>Concluído</t>
        </is>
      </c>
      <c r="V2258" s="14" t="n"/>
      <c r="W2258" s="14" t="n"/>
      <c r="X2258" s="14" t="n"/>
      <c r="Y2258" s="14" t="n"/>
      <c r="Z2258" s="14" t="n"/>
      <c r="AA2258" s="11" t="n"/>
      <c r="AB2258" s="14">
        <f>B2258&amp;"|"&amp;I2258</f>
        <v/>
      </c>
      <c r="AC2258">
        <f>IF($B2258="","","|"&amp;SUBSTITUTE(TRIM(SUBSTITUTE(SUBSTITUTE(SUBSTITUTE(SUBSTITUTE(SUBSTITUTE(SUBSTITUTE(SUBSTITUTE(SUBSTITUTE(SUBSTITUTE(SUBSTITUTE(SUBSTITUTE(SUBSTITUTE(SUBSTITUTE(SUBSTITUTE(TRIM($B2258&amp;""),CHAR(10)," "),CHAR(13)," "),"."," "),";"," "),","," "),"/"," "),"+"," "),"-"," "),"  "," "),"  "," "),"  "," "),"  "," "),"  "," "),"  "," "))," ","|")&amp;"|")</f>
        <v/>
      </c>
      <c r="AD2258">
        <f>TRIM($I2258&amp;"")</f>
        <v/>
      </c>
    </row>
    <row r="2259" ht="24" customHeight="1">
      <c r="A2259" s="9" t="n">
        <v>46210</v>
      </c>
      <c r="B2259" s="14" t="inlineStr">
        <is>
          <t>10211,10212</t>
        </is>
      </c>
      <c r="C2259" s="14" t="n"/>
      <c r="D2259" s="14" t="inlineStr">
        <is>
          <t>9 COLADEIRAS</t>
        </is>
      </c>
      <c r="E2259" s="14" t="inlineStr">
        <is>
          <t>30124002</t>
        </is>
      </c>
      <c r="F2259" s="14" t="inlineStr">
        <is>
          <t>PE MENOR 750X680X25 MDF - BASE DUBLIN</t>
        </is>
      </c>
      <c r="G2259" s="14" t="inlineStr">
        <is>
          <t>9 COLADEIRAS</t>
        </is>
      </c>
      <c r="H2259" s="14" t="inlineStr">
        <is>
          <t>9 COLADEIRAS</t>
        </is>
      </c>
      <c r="I2259" s="9" t="inlineStr">
        <is>
          <t>9 COLADEIRAS</t>
        </is>
      </c>
      <c r="J2259" s="9" t="n">
        <v>45</v>
      </c>
      <c r="K2259" s="14">
        <f>IF($E2259="","",IFERROR(INDEX('01_Cad_Pecas'!$H$2:$H$5000,MATCH($E2259,'01_Cad_Pecas'!$D$2:$D$5000,0)),IFERROR(INDEX('01_Cad_Pecas'!$H$2:$H$5000,MATCH(VALUE($E2259),'01_Cad_Pecas'!$D$2:$D$5000,0)),"")))</f>
        <v/>
      </c>
      <c r="L2259" s="14">
        <f>IF($E2259="","",IFERROR(INDEX('01_Cad_Pecas'!$I$2:$I$5000,MATCH($E2259,'01_Cad_Pecas'!$D$2:$D$5000,0)),IFERROR(INDEX('01_Cad_Pecas'!$I$2:$I$5000,MATCH(VALUE($E2259),'01_Cad_Pecas'!$D$2:$D$5000,0)),"")))</f>
        <v/>
      </c>
      <c r="M2259" s="14">
        <f>IF(OR($J2259="",$L2259=""),"",IF($K2259="",0,$K2259)+$J2259*$L2259)</f>
        <v/>
      </c>
      <c r="N2259" s="14" t="n">
        <v>46210</v>
      </c>
      <c r="O2259" s="14" t="n">
        <v>45</v>
      </c>
      <c r="P2259" s="14" t="n"/>
      <c r="Q2259" s="14" t="n"/>
      <c r="R2259" s="14" t="n"/>
      <c r="S2259" s="14" t="n"/>
      <c r="T2259" s="14">
        <f>IF(OR($J2259="",$O2259=""),"",$O2259/$J2259)</f>
        <v/>
      </c>
      <c r="U2259" s="14" t="inlineStr">
        <is>
          <t>Concluído</t>
        </is>
      </c>
      <c r="V2259" s="14" t="n"/>
      <c r="W2259" s="14" t="n"/>
      <c r="X2259" s="14" t="n"/>
      <c r="Y2259" s="14" t="n"/>
      <c r="Z2259" s="14" t="n"/>
      <c r="AA2259" s="11" t="n"/>
      <c r="AB2259" s="14">
        <f>B2259&amp;"|"&amp;I2259</f>
        <v/>
      </c>
      <c r="AC2259">
        <f>IF($B2259="","","|"&amp;SUBSTITUTE(TRIM(SUBSTITUTE(SUBSTITUTE(SUBSTITUTE(SUBSTITUTE(SUBSTITUTE(SUBSTITUTE(SUBSTITUTE(SUBSTITUTE(SUBSTITUTE(SUBSTITUTE(SUBSTITUTE(SUBSTITUTE(SUBSTITUTE(SUBSTITUTE(TRIM($B2259&amp;""),CHAR(10)," "),CHAR(13)," "),"."," "),";"," "),","," "),"/"," "),"+"," "),"-"," "),"  "," "),"  "," "),"  "," "),"  "," "),"  "," "),"  "," "))," ","|")&amp;"|")</f>
        <v/>
      </c>
      <c r="AD2259">
        <f>TRIM($I2259&amp;"")</f>
        <v/>
      </c>
    </row>
    <row r="2260" ht="24" customHeight="1">
      <c r="A2260" s="9" t="n">
        <v>46211</v>
      </c>
      <c r="B2260" s="14" t="inlineStr">
        <is>
          <t>10224,10188</t>
        </is>
      </c>
      <c r="C2260" s="14" t="n"/>
      <c r="D2260" s="14" t="inlineStr">
        <is>
          <t>9 COLADEIRAS</t>
        </is>
      </c>
      <c r="E2260" s="14" t="inlineStr">
        <is>
          <t>20014305</t>
        </is>
      </c>
      <c r="F2260" s="14" t="inlineStr">
        <is>
          <t>(1) TAMPO 1202X802X12 MDP - MESA DAKAR/MIAMI 1,20</t>
        </is>
      </c>
      <c r="G2260" s="14" t="inlineStr">
        <is>
          <t>9 COLADEIRAS</t>
        </is>
      </c>
      <c r="H2260" s="14" t="inlineStr">
        <is>
          <t>9 COLADEIRAS</t>
        </is>
      </c>
      <c r="I2260" s="9" t="inlineStr">
        <is>
          <t>9 COLADEIRAS</t>
        </is>
      </c>
      <c r="J2260" s="9" t="n">
        <v>43</v>
      </c>
      <c r="K2260" s="14">
        <f>IF($E2260="","",IFERROR(INDEX('01_Cad_Pecas'!$H$2:$H$5000,MATCH($E2260,'01_Cad_Pecas'!$D$2:$D$5000,0)),IFERROR(INDEX('01_Cad_Pecas'!$H$2:$H$5000,MATCH(VALUE($E2260),'01_Cad_Pecas'!$D$2:$D$5000,0)),"")))</f>
        <v/>
      </c>
      <c r="L2260" s="14">
        <f>IF($E2260="","",IFERROR(INDEX('01_Cad_Pecas'!$I$2:$I$5000,MATCH($E2260,'01_Cad_Pecas'!$D$2:$D$5000,0)),IFERROR(INDEX('01_Cad_Pecas'!$I$2:$I$5000,MATCH(VALUE($E2260),'01_Cad_Pecas'!$D$2:$D$5000,0)),"")))</f>
        <v/>
      </c>
      <c r="M2260" s="14">
        <f>IF(OR($J2260="",$L2260=""),"",IF($K2260="",0,$K2260)+$J2260*$L2260)</f>
        <v/>
      </c>
      <c r="N2260" s="14" t="n">
        <v>46210</v>
      </c>
      <c r="O2260" s="14" t="n">
        <v>43</v>
      </c>
      <c r="P2260" s="14" t="n"/>
      <c r="Q2260" s="14" t="n"/>
      <c r="R2260" s="14" t="n"/>
      <c r="S2260" s="14" t="n"/>
      <c r="T2260" s="14">
        <f>IF(OR($J2260="",$O2260=""),"",$O2260/$J2260)</f>
        <v/>
      </c>
      <c r="U2260" s="14" t="inlineStr">
        <is>
          <t>Concluído</t>
        </is>
      </c>
      <c r="V2260" s="14" t="n"/>
      <c r="W2260" s="14" t="n"/>
      <c r="X2260" s="14" t="n"/>
      <c r="Y2260" s="14" t="n"/>
      <c r="Z2260" s="14" t="n"/>
      <c r="AA2260" s="11" t="n"/>
      <c r="AB2260" s="14">
        <f>B2260&amp;"|"&amp;I2260</f>
        <v/>
      </c>
      <c r="AC2260">
        <f>IF($B2260="","","|"&amp;SUBSTITUTE(TRIM(SUBSTITUTE(SUBSTITUTE(SUBSTITUTE(SUBSTITUTE(SUBSTITUTE(SUBSTITUTE(SUBSTITUTE(SUBSTITUTE(SUBSTITUTE(SUBSTITUTE(SUBSTITUTE(SUBSTITUTE(SUBSTITUTE(SUBSTITUTE(TRIM($B2260&amp;""),CHAR(10)," "),CHAR(13)," "),"."," "),";"," "),","," "),"/"," "),"+"," "),"-"," "),"  "," "),"  "," "),"  "," "),"  "," "),"  "," "),"  "," "))," ","|")&amp;"|")</f>
        <v/>
      </c>
      <c r="AD2260">
        <f>TRIM($I2260&amp;"")</f>
        <v/>
      </c>
    </row>
    <row r="2261" ht="24" customHeight="1">
      <c r="A2261" s="9" t="n">
        <v>46211</v>
      </c>
      <c r="B2261" s="14" t="inlineStr">
        <is>
          <t>10224,10188</t>
        </is>
      </c>
      <c r="C2261" s="14" t="n"/>
      <c r="D2261" s="14" t="inlineStr">
        <is>
          <t>9 COLADEIRAS</t>
        </is>
      </c>
      <c r="E2261" s="14" t="inlineStr">
        <is>
          <t>20013102</t>
        </is>
      </c>
      <c r="F2261" s="14" t="inlineStr">
        <is>
          <t>(10)PE MAIOR 760X100 (170) X15 MDF-MIAMI 1,37X0,80</t>
        </is>
      </c>
      <c r="G2261" s="14" t="inlineStr">
        <is>
          <t>9 COLADEIRAS</t>
        </is>
      </c>
      <c r="H2261" s="14" t="inlineStr">
        <is>
          <t>9 COLADEIRAS</t>
        </is>
      </c>
      <c r="I2261" s="9" t="inlineStr">
        <is>
          <t>9 COLADEIRAS</t>
        </is>
      </c>
      <c r="J2261" s="9" t="n">
        <v>172</v>
      </c>
      <c r="K2261" s="14">
        <f>IF($E2261="","",IFERROR(INDEX('01_Cad_Pecas'!$H$2:$H$5000,MATCH($E2261,'01_Cad_Pecas'!$D$2:$D$5000,0)),IFERROR(INDEX('01_Cad_Pecas'!$H$2:$H$5000,MATCH(VALUE($E2261),'01_Cad_Pecas'!$D$2:$D$5000,0)),"")))</f>
        <v/>
      </c>
      <c r="L2261" s="14">
        <f>IF($E2261="","",IFERROR(INDEX('01_Cad_Pecas'!$I$2:$I$5000,MATCH($E2261,'01_Cad_Pecas'!$D$2:$D$5000,0)),IFERROR(INDEX('01_Cad_Pecas'!$I$2:$I$5000,MATCH(VALUE($E2261),'01_Cad_Pecas'!$D$2:$D$5000,0)),"")))</f>
        <v/>
      </c>
      <c r="M2261" s="14">
        <f>IF(OR($J2261="",$L2261=""),"",IF($K2261="",0,$K2261)+$J2261*$L2261)</f>
        <v/>
      </c>
      <c r="N2261" s="14" t="n">
        <v>46210</v>
      </c>
      <c r="O2261" s="14" t="n">
        <v>172</v>
      </c>
      <c r="P2261" s="14" t="n"/>
      <c r="Q2261" s="14" t="n"/>
      <c r="R2261" s="14" t="n"/>
      <c r="S2261" s="14" t="n"/>
      <c r="T2261" s="14">
        <f>IF(OR($J2261="",$O2261=""),"",$O2261/$J2261)</f>
        <v/>
      </c>
      <c r="U2261" s="14" t="inlineStr">
        <is>
          <t>Concluído</t>
        </is>
      </c>
      <c r="V2261" s="14" t="n"/>
      <c r="W2261" s="14" t="n"/>
      <c r="X2261" s="14" t="n"/>
      <c r="Y2261" s="14" t="n"/>
      <c r="Z2261" s="14" t="n"/>
      <c r="AA2261" s="11" t="n"/>
      <c r="AB2261" s="14">
        <f>B2261&amp;"|"&amp;I2261</f>
        <v/>
      </c>
      <c r="AC2261">
        <f>IF($B2261="","","|"&amp;SUBSTITUTE(TRIM(SUBSTITUTE(SUBSTITUTE(SUBSTITUTE(SUBSTITUTE(SUBSTITUTE(SUBSTITUTE(SUBSTITUTE(SUBSTITUTE(SUBSTITUTE(SUBSTITUTE(SUBSTITUTE(SUBSTITUTE(SUBSTITUTE(SUBSTITUTE(TRIM($B2261&amp;""),CHAR(10)," "),CHAR(13)," "),"."," "),";"," "),","," "),"/"," "),"+"," "),"-"," "),"  "," "),"  "," "),"  "," "),"  "," "),"  "," "),"  "," "))," ","|")&amp;"|")</f>
        <v/>
      </c>
      <c r="AD2261">
        <f>TRIM($I2261&amp;"")</f>
        <v/>
      </c>
    </row>
    <row r="2262" ht="24" customHeight="1">
      <c r="A2262" s="9" t="n">
        <v>46211</v>
      </c>
      <c r="B2262" s="14" t="inlineStr">
        <is>
          <t>10224,10188</t>
        </is>
      </c>
      <c r="C2262" s="14" t="n"/>
      <c r="D2262" s="14" t="inlineStr">
        <is>
          <t>9 COLADEIRAS</t>
        </is>
      </c>
      <c r="E2262" s="14" t="inlineStr">
        <is>
          <t>20013103</t>
        </is>
      </c>
      <c r="F2262" s="14" t="inlineStr">
        <is>
          <t>(4) PE MENOR 760X85 (135) X15 MDF-MIAMI 1,37X0,80</t>
        </is>
      </c>
      <c r="G2262" s="14" t="inlineStr">
        <is>
          <t>9 COLADEIRAS</t>
        </is>
      </c>
      <c r="H2262" s="14" t="inlineStr">
        <is>
          <t>9 COLADEIRAS</t>
        </is>
      </c>
      <c r="I2262" s="9" t="inlineStr">
        <is>
          <t>9 COLADEIRAS</t>
        </is>
      </c>
      <c r="J2262" s="9" t="n">
        <v>172</v>
      </c>
      <c r="K2262" s="14">
        <f>IF($E2262="","",IFERROR(INDEX('01_Cad_Pecas'!$H$2:$H$5000,MATCH($E2262,'01_Cad_Pecas'!$D$2:$D$5000,0)),IFERROR(INDEX('01_Cad_Pecas'!$H$2:$H$5000,MATCH(VALUE($E2262),'01_Cad_Pecas'!$D$2:$D$5000,0)),"")))</f>
        <v/>
      </c>
      <c r="L2262" s="14">
        <f>IF($E2262="","",IFERROR(INDEX('01_Cad_Pecas'!$I$2:$I$5000,MATCH($E2262,'01_Cad_Pecas'!$D$2:$D$5000,0)),IFERROR(INDEX('01_Cad_Pecas'!$I$2:$I$5000,MATCH(VALUE($E2262),'01_Cad_Pecas'!$D$2:$D$5000,0)),"")))</f>
        <v/>
      </c>
      <c r="M2262" s="14">
        <f>IF(OR($J2262="",$L2262=""),"",IF($K2262="",0,$K2262)+$J2262*$L2262)</f>
        <v/>
      </c>
      <c r="N2262" s="14" t="n">
        <v>46212</v>
      </c>
      <c r="O2262" s="14" t="n">
        <v>172</v>
      </c>
      <c r="P2262" s="14" t="n"/>
      <c r="Q2262" s="14" t="n"/>
      <c r="R2262" s="14" t="n"/>
      <c r="S2262" s="14" t="n"/>
      <c r="T2262" s="14">
        <f>IF(OR($J2262="",$O2262=""),"",$O2262/$J2262)</f>
        <v/>
      </c>
      <c r="U2262" s="14" t="inlineStr">
        <is>
          <t>Concluído</t>
        </is>
      </c>
      <c r="V2262" s="14" t="n"/>
      <c r="W2262" s="14" t="n"/>
      <c r="X2262" s="14" t="n"/>
      <c r="Y2262" s="14" t="n"/>
      <c r="Z2262" s="14" t="n"/>
      <c r="AA2262" s="11" t="n"/>
      <c r="AB2262" s="14">
        <f>B2262&amp;"|"&amp;I2262</f>
        <v/>
      </c>
      <c r="AC2262">
        <f>IF($B2262="","","|"&amp;SUBSTITUTE(TRIM(SUBSTITUTE(SUBSTITUTE(SUBSTITUTE(SUBSTITUTE(SUBSTITUTE(SUBSTITUTE(SUBSTITUTE(SUBSTITUTE(SUBSTITUTE(SUBSTITUTE(SUBSTITUTE(SUBSTITUTE(SUBSTITUTE(SUBSTITUTE(TRIM($B2262&amp;""),CHAR(10)," "),CHAR(13)," "),"."," "),";"," "),","," "),"/"," "),"+"," "),"-"," "),"  "," "),"  "," "),"  "," "),"  "," "),"  "," "),"  "," "))," ","|")&amp;"|")</f>
        <v/>
      </c>
      <c r="AD2262">
        <f>TRIM($I2262&amp;"")</f>
        <v/>
      </c>
    </row>
    <row r="2263" ht="24" customHeight="1">
      <c r="A2263" s="9" t="n">
        <v>46211</v>
      </c>
      <c r="B2263" s="14" t="inlineStr">
        <is>
          <t>10224,10188</t>
        </is>
      </c>
      <c r="C2263" s="14" t="n"/>
      <c r="D2263" s="14" t="inlineStr">
        <is>
          <t>9 COLADEIRAS</t>
        </is>
      </c>
      <c r="E2263" s="14" t="inlineStr">
        <is>
          <t>20020001</t>
        </is>
      </c>
      <c r="F2263" s="14" t="inlineStr">
        <is>
          <t>(1) LATERAL 1180X92X15 MDF - BASE DUBAI</t>
        </is>
      </c>
      <c r="G2263" s="14" t="inlineStr">
        <is>
          <t>9 COLADEIRAS</t>
        </is>
      </c>
      <c r="H2263" s="14" t="inlineStr">
        <is>
          <t>9 COLADEIRAS</t>
        </is>
      </c>
      <c r="I2263" s="9" t="inlineStr">
        <is>
          <t>9 COLADEIRAS</t>
        </is>
      </c>
      <c r="J2263" s="9" t="n">
        <v>120</v>
      </c>
      <c r="K2263" s="14">
        <f>IF($E2263="","",IFERROR(INDEX('01_Cad_Pecas'!$H$2:$H$5000,MATCH($E2263,'01_Cad_Pecas'!$D$2:$D$5000,0)),IFERROR(INDEX('01_Cad_Pecas'!$H$2:$H$5000,MATCH(VALUE($E2263),'01_Cad_Pecas'!$D$2:$D$5000,0)),"")))</f>
        <v/>
      </c>
      <c r="L2263" s="14">
        <f>IF($E2263="","",IFERROR(INDEX('01_Cad_Pecas'!$I$2:$I$5000,MATCH($E2263,'01_Cad_Pecas'!$D$2:$D$5000,0)),IFERROR(INDEX('01_Cad_Pecas'!$I$2:$I$5000,MATCH(VALUE($E2263),'01_Cad_Pecas'!$D$2:$D$5000,0)),"")))</f>
        <v/>
      </c>
      <c r="M2263" s="14">
        <f>IF(OR($J2263="",$L2263=""),"",IF($K2263="",0,$K2263)+$J2263*$L2263)</f>
        <v/>
      </c>
      <c r="N2263" s="14" t="n">
        <v>46212</v>
      </c>
      <c r="O2263" s="14" t="n">
        <v>120</v>
      </c>
      <c r="P2263" s="14" t="n"/>
      <c r="Q2263" s="14" t="n"/>
      <c r="R2263" s="14" t="n"/>
      <c r="S2263" s="14" t="n"/>
      <c r="T2263" s="14">
        <f>IF(OR($J2263="",$O2263=""),"",$O2263/$J2263)</f>
        <v/>
      </c>
      <c r="U2263" s="14" t="inlineStr">
        <is>
          <t>Concluído</t>
        </is>
      </c>
      <c r="V2263" s="14" t="n"/>
      <c r="W2263" s="14" t="n"/>
      <c r="X2263" s="14" t="n"/>
      <c r="Y2263" s="14" t="n"/>
      <c r="Z2263" s="14" t="n"/>
      <c r="AA2263" s="11" t="n"/>
      <c r="AB2263" s="14">
        <f>B2263&amp;"|"&amp;I2263</f>
        <v/>
      </c>
      <c r="AC2263">
        <f>IF($B2263="","","|"&amp;SUBSTITUTE(TRIM(SUBSTITUTE(SUBSTITUTE(SUBSTITUTE(SUBSTITUTE(SUBSTITUTE(SUBSTITUTE(SUBSTITUTE(SUBSTITUTE(SUBSTITUTE(SUBSTITUTE(SUBSTITUTE(SUBSTITUTE(SUBSTITUTE(SUBSTITUTE(TRIM($B2263&amp;""),CHAR(10)," "),CHAR(13)," "),"."," "),";"," "),","," "),"/"," "),"+"," "),"-"," "),"  "," "),"  "," "),"  "," "),"  "," "),"  "," "),"  "," "))," ","|")&amp;"|")</f>
        <v/>
      </c>
      <c r="AD2263">
        <f>TRIM($I2263&amp;"")</f>
        <v/>
      </c>
    </row>
    <row r="2264" ht="24" customHeight="1">
      <c r="A2264" s="9" t="n">
        <v>46211</v>
      </c>
      <c r="B2264" s="14" t="inlineStr">
        <is>
          <t>10224,10188</t>
        </is>
      </c>
      <c r="C2264" s="14" t="n"/>
      <c r="D2264" s="14" t="inlineStr">
        <is>
          <t>9 COLADEIRAS</t>
        </is>
      </c>
      <c r="E2264" s="14" t="inlineStr">
        <is>
          <t>20052001</t>
        </is>
      </c>
      <c r="F2264" s="14" t="inlineStr">
        <is>
          <t>(2-4) TRAVESSA 742X122X25 MDF - MESA ATHENAS</t>
        </is>
      </c>
      <c r="G2264" s="14" t="inlineStr">
        <is>
          <t>9 COLADEIRAS</t>
        </is>
      </c>
      <c r="H2264" s="14" t="inlineStr">
        <is>
          <t>9 COLADEIRAS</t>
        </is>
      </c>
      <c r="I2264" s="9" t="inlineStr">
        <is>
          <t>9 COLADEIRAS</t>
        </is>
      </c>
      <c r="J2264" s="9" t="n">
        <v>160</v>
      </c>
      <c r="K2264" s="14">
        <f>IF($E2264="","",IFERROR(INDEX('01_Cad_Pecas'!$H$2:$H$5000,MATCH($E2264,'01_Cad_Pecas'!$D$2:$D$5000,0)),IFERROR(INDEX('01_Cad_Pecas'!$H$2:$H$5000,MATCH(VALUE($E2264),'01_Cad_Pecas'!$D$2:$D$5000,0)),"")))</f>
        <v/>
      </c>
      <c r="L2264" s="14">
        <f>IF($E2264="","",IFERROR(INDEX('01_Cad_Pecas'!$I$2:$I$5000,MATCH($E2264,'01_Cad_Pecas'!$D$2:$D$5000,0)),IFERROR(INDEX('01_Cad_Pecas'!$I$2:$I$5000,MATCH(VALUE($E2264),'01_Cad_Pecas'!$D$2:$D$5000,0)),"")))</f>
        <v/>
      </c>
      <c r="M2264" s="14">
        <f>IF(OR($J2264="",$L2264=""),"",IF($K2264="",0,$K2264)+$J2264*$L2264)</f>
        <v/>
      </c>
      <c r="N2264" s="14" t="n">
        <v>46212</v>
      </c>
      <c r="O2264" s="14" t="n">
        <v>160</v>
      </c>
      <c r="P2264" s="14" t="n"/>
      <c r="Q2264" s="14" t="n"/>
      <c r="R2264" s="14" t="n"/>
      <c r="S2264" s="14" t="n"/>
      <c r="T2264" s="14">
        <f>IF(OR($J2264="",$O2264=""),"",$O2264/$J2264)</f>
        <v/>
      </c>
      <c r="U2264" s="14" t="inlineStr">
        <is>
          <t>Concluído</t>
        </is>
      </c>
      <c r="V2264" s="14" t="n"/>
      <c r="W2264" s="14" t="n"/>
      <c r="X2264" s="14" t="n"/>
      <c r="Y2264" s="14" t="n"/>
      <c r="Z2264" s="14" t="n"/>
      <c r="AA2264" s="11" t="n"/>
      <c r="AB2264" s="14">
        <f>B2264&amp;"|"&amp;I2264</f>
        <v/>
      </c>
      <c r="AC2264">
        <f>IF($B2264="","","|"&amp;SUBSTITUTE(TRIM(SUBSTITUTE(SUBSTITUTE(SUBSTITUTE(SUBSTITUTE(SUBSTITUTE(SUBSTITUTE(SUBSTITUTE(SUBSTITUTE(SUBSTITUTE(SUBSTITUTE(SUBSTITUTE(SUBSTITUTE(SUBSTITUTE(SUBSTITUTE(TRIM($B2264&amp;""),CHAR(10)," "),CHAR(13)," "),"."," "),";"," "),","," "),"/"," "),"+"," "),"-"," "),"  "," "),"  "," "),"  "," "),"  "," "),"  "," "),"  "," "))," ","|")&amp;"|")</f>
        <v/>
      </c>
      <c r="AD2264">
        <f>TRIM($I2264&amp;"")</f>
        <v/>
      </c>
    </row>
    <row r="2265" ht="24" customHeight="1">
      <c r="A2265" s="9" t="n">
        <v>46211</v>
      </c>
      <c r="B2265" s="14" t="inlineStr">
        <is>
          <t>10224,10188</t>
        </is>
      </c>
      <c r="C2265" s="14" t="n"/>
      <c r="D2265" s="14" t="inlineStr">
        <is>
          <t>9 COLADEIRAS</t>
        </is>
      </c>
      <c r="E2265" s="14" t="inlineStr">
        <is>
          <t>20052002</t>
        </is>
      </c>
      <c r="F2265" s="14" t="inlineStr">
        <is>
          <t>(5) BASE MAIOR 542X124X25 MDF - MESA ATHENAS</t>
        </is>
      </c>
      <c r="G2265" s="14" t="inlineStr">
        <is>
          <t>9 COLADEIRAS</t>
        </is>
      </c>
      <c r="H2265" s="14" t="inlineStr">
        <is>
          <t>9 COLADEIRAS</t>
        </is>
      </c>
      <c r="I2265" s="9" t="inlineStr">
        <is>
          <t>9 COLADEIRAS</t>
        </is>
      </c>
      <c r="J2265" s="9" t="n">
        <v>40</v>
      </c>
      <c r="K2265" s="14">
        <f>IF($E2265="","",IFERROR(INDEX('01_Cad_Pecas'!$H$2:$H$5000,MATCH($E2265,'01_Cad_Pecas'!$D$2:$D$5000,0)),IFERROR(INDEX('01_Cad_Pecas'!$H$2:$H$5000,MATCH(VALUE($E2265),'01_Cad_Pecas'!$D$2:$D$5000,0)),"")))</f>
        <v/>
      </c>
      <c r="L2265" s="14">
        <f>IF($E2265="","",IFERROR(INDEX('01_Cad_Pecas'!$I$2:$I$5000,MATCH($E2265,'01_Cad_Pecas'!$D$2:$D$5000,0)),IFERROR(INDEX('01_Cad_Pecas'!$I$2:$I$5000,MATCH(VALUE($E2265),'01_Cad_Pecas'!$D$2:$D$5000,0)),"")))</f>
        <v/>
      </c>
      <c r="M2265" s="14">
        <f>IF(OR($J2265="",$L2265=""),"",IF($K2265="",0,$K2265)+$J2265*$L2265)</f>
        <v/>
      </c>
      <c r="N2265" s="14" t="n">
        <v>46212</v>
      </c>
      <c r="O2265" s="14" t="n">
        <v>40</v>
      </c>
      <c r="P2265" s="14" t="n"/>
      <c r="Q2265" s="14" t="n"/>
      <c r="R2265" s="14" t="n"/>
      <c r="S2265" s="14" t="n"/>
      <c r="T2265" s="14">
        <f>IF(OR($J2265="",$O2265=""),"",$O2265/$J2265)</f>
        <v/>
      </c>
      <c r="U2265" s="14" t="inlineStr">
        <is>
          <t>Concluído</t>
        </is>
      </c>
      <c r="V2265" s="14" t="n"/>
      <c r="W2265" s="14" t="n"/>
      <c r="X2265" s="14" t="n"/>
      <c r="Y2265" s="14" t="n"/>
      <c r="Z2265" s="14" t="n"/>
      <c r="AA2265" s="11" t="n"/>
      <c r="AB2265" s="14">
        <f>B2265&amp;"|"&amp;I2265</f>
        <v/>
      </c>
      <c r="AC2265">
        <f>IF($B2265="","","|"&amp;SUBSTITUTE(TRIM(SUBSTITUTE(SUBSTITUTE(SUBSTITUTE(SUBSTITUTE(SUBSTITUTE(SUBSTITUTE(SUBSTITUTE(SUBSTITUTE(SUBSTITUTE(SUBSTITUTE(SUBSTITUTE(SUBSTITUTE(SUBSTITUTE(SUBSTITUTE(TRIM($B2265&amp;""),CHAR(10)," "),CHAR(13)," "),"."," "),";"," "),","," "),"/"," "),"+"," "),"-"," "),"  "," "),"  "," "),"  "," "),"  "," "),"  "," "),"  "," "))," ","|")&amp;"|")</f>
        <v/>
      </c>
      <c r="AD2265">
        <f>TRIM($I2265&amp;"")</f>
        <v/>
      </c>
    </row>
    <row r="2266" ht="24" customHeight="1">
      <c r="A2266" s="9" t="n">
        <v>46211</v>
      </c>
      <c r="B2266" s="14" t="inlineStr">
        <is>
          <t>10224,10188</t>
        </is>
      </c>
      <c r="C2266" s="14" t="n"/>
      <c r="D2266" s="14" t="inlineStr">
        <is>
          <t>9 COLADEIRAS</t>
        </is>
      </c>
      <c r="E2266" s="14" t="inlineStr">
        <is>
          <t>20052003</t>
        </is>
      </c>
      <c r="F2266" s="14" t="inlineStr">
        <is>
          <t>(6)BASE MENOR 386 (189)X124X25 MDF - MESA ATHENAS</t>
        </is>
      </c>
      <c r="G2266" s="14" t="inlineStr">
        <is>
          <t>9 COLADEIRAS</t>
        </is>
      </c>
      <c r="H2266" s="14" t="inlineStr">
        <is>
          <t>9 COLADEIRAS</t>
        </is>
      </c>
      <c r="I2266" s="9" t="inlineStr">
        <is>
          <t>9 COLADEIRAS</t>
        </is>
      </c>
      <c r="J2266" s="9" t="n">
        <v>80</v>
      </c>
      <c r="K2266" s="14">
        <f>IF($E2266="","",IFERROR(INDEX('01_Cad_Pecas'!$H$2:$H$5000,MATCH($E2266,'01_Cad_Pecas'!$D$2:$D$5000,0)),IFERROR(INDEX('01_Cad_Pecas'!$H$2:$H$5000,MATCH(VALUE($E2266),'01_Cad_Pecas'!$D$2:$D$5000,0)),"")))</f>
        <v/>
      </c>
      <c r="L2266" s="14">
        <f>IF($E2266="","",IFERROR(INDEX('01_Cad_Pecas'!$I$2:$I$5000,MATCH($E2266,'01_Cad_Pecas'!$D$2:$D$5000,0)),IFERROR(INDEX('01_Cad_Pecas'!$I$2:$I$5000,MATCH(VALUE($E2266),'01_Cad_Pecas'!$D$2:$D$5000,0)),"")))</f>
        <v/>
      </c>
      <c r="M2266" s="14">
        <f>IF(OR($J2266="",$L2266=""),"",IF($K2266="",0,$K2266)+$J2266*$L2266)</f>
        <v/>
      </c>
      <c r="N2266" s="14" t="n">
        <v>46212</v>
      </c>
      <c r="O2266" s="14" t="n">
        <v>80</v>
      </c>
      <c r="P2266" s="14" t="n"/>
      <c r="Q2266" s="14" t="n"/>
      <c r="R2266" s="14" t="n"/>
      <c r="S2266" s="14" t="n"/>
      <c r="T2266" s="14">
        <f>IF(OR($J2266="",$O2266=""),"",$O2266/$J2266)</f>
        <v/>
      </c>
      <c r="U2266" s="14" t="inlineStr">
        <is>
          <t>Concluído</t>
        </is>
      </c>
      <c r="V2266" s="14" t="n"/>
      <c r="W2266" s="14" t="n"/>
      <c r="X2266" s="14" t="n"/>
      <c r="Y2266" s="14" t="n"/>
      <c r="Z2266" s="14" t="n"/>
      <c r="AA2266" s="11" t="n"/>
      <c r="AB2266" s="14">
        <f>B2266&amp;"|"&amp;I2266</f>
        <v/>
      </c>
      <c r="AC2266">
        <f>IF($B2266="","","|"&amp;SUBSTITUTE(TRIM(SUBSTITUTE(SUBSTITUTE(SUBSTITUTE(SUBSTITUTE(SUBSTITUTE(SUBSTITUTE(SUBSTITUTE(SUBSTITUTE(SUBSTITUTE(SUBSTITUTE(SUBSTITUTE(SUBSTITUTE(SUBSTITUTE(SUBSTITUTE(TRIM($B2266&amp;""),CHAR(10)," "),CHAR(13)," "),"."," "),";"," "),","," "),"/"," "),"+"," "),"-"," "),"  "," "),"  "," "),"  "," "),"  "," "),"  "," "),"  "," "))," ","|")&amp;"|")</f>
        <v/>
      </c>
      <c r="AD2266">
        <f>TRIM($I2266&amp;"")</f>
        <v/>
      </c>
    </row>
    <row r="2267" ht="24" customHeight="1">
      <c r="A2267" s="9" t="n">
        <v>46211</v>
      </c>
      <c r="B2267" s="14" t="inlineStr">
        <is>
          <t>10224,10188</t>
        </is>
      </c>
      <c r="C2267" s="14" t="n"/>
      <c r="D2267" s="14" t="inlineStr">
        <is>
          <t>9 COLADEIRAS</t>
        </is>
      </c>
      <c r="E2267" s="14" t="inlineStr">
        <is>
          <t>30001202</t>
        </is>
      </c>
      <c r="F2267" s="14" t="inlineStr">
        <is>
          <t>PÉ FRONTAL 441X65(911)X25 MDF (16PÇS) - CAD PÉ INT</t>
        </is>
      </c>
      <c r="G2267" s="14" t="inlineStr">
        <is>
          <t>9 COLADEIRAS</t>
        </is>
      </c>
      <c r="H2267" s="14" t="inlineStr">
        <is>
          <t>9 COLADEIRAS</t>
        </is>
      </c>
      <c r="I2267" s="9" t="inlineStr">
        <is>
          <t>9 COLADEIRAS</t>
        </is>
      </c>
      <c r="J2267" s="9" t="n">
        <v>628</v>
      </c>
      <c r="K2267" s="14">
        <f>IF($E2267="","",IFERROR(INDEX('01_Cad_Pecas'!$H$2:$H$5000,MATCH($E2267,'01_Cad_Pecas'!$D$2:$D$5000,0)),IFERROR(INDEX('01_Cad_Pecas'!$H$2:$H$5000,MATCH(VALUE($E2267),'01_Cad_Pecas'!$D$2:$D$5000,0)),"")))</f>
        <v/>
      </c>
      <c r="L2267" s="14">
        <f>IF($E2267="","",IFERROR(INDEX('01_Cad_Pecas'!$I$2:$I$5000,MATCH($E2267,'01_Cad_Pecas'!$D$2:$D$5000,0)),IFERROR(INDEX('01_Cad_Pecas'!$I$2:$I$5000,MATCH(VALUE($E2267),'01_Cad_Pecas'!$D$2:$D$5000,0)),"")))</f>
        <v/>
      </c>
      <c r="M2267" s="14">
        <f>IF(OR($J2267="",$L2267=""),"",IF($K2267="",0,$K2267)+$J2267*$L2267)</f>
        <v/>
      </c>
      <c r="N2267" s="14" t="n">
        <v>46206</v>
      </c>
      <c r="O2267" s="14" t="n">
        <v>628</v>
      </c>
      <c r="P2267" s="14" t="n"/>
      <c r="Q2267" s="14" t="n"/>
      <c r="R2267" s="14" t="n"/>
      <c r="S2267" s="14" t="n"/>
      <c r="T2267" s="14">
        <f>IF(OR($J2267="",$O2267=""),"",$O2267/$J2267)</f>
        <v/>
      </c>
      <c r="U2267" s="14" t="inlineStr">
        <is>
          <t>Concluído</t>
        </is>
      </c>
      <c r="V2267" s="14" t="n"/>
      <c r="W2267" s="14" t="n"/>
      <c r="X2267" s="14" t="n"/>
      <c r="Y2267" s="14" t="n"/>
      <c r="Z2267" s="14" t="n"/>
      <c r="AA2267" s="11" t="n"/>
      <c r="AB2267" s="14">
        <f>B2267&amp;"|"&amp;I2267</f>
        <v/>
      </c>
      <c r="AC2267">
        <f>IF($B2267="","","|"&amp;SUBSTITUTE(TRIM(SUBSTITUTE(SUBSTITUTE(SUBSTITUTE(SUBSTITUTE(SUBSTITUTE(SUBSTITUTE(SUBSTITUTE(SUBSTITUTE(SUBSTITUTE(SUBSTITUTE(SUBSTITUTE(SUBSTITUTE(SUBSTITUTE(SUBSTITUTE(TRIM($B2267&amp;""),CHAR(10)," "),CHAR(13)," "),"."," "),";"," "),","," "),"/"," "),"+"," "),"-"," "),"  "," "),"  "," "),"  "," "),"  "," "),"  "," "),"  "," "))," ","|")&amp;"|")</f>
        <v/>
      </c>
      <c r="AD2267">
        <f>TRIM($I2267&amp;"")</f>
        <v/>
      </c>
    </row>
    <row r="2268" ht="24" customHeight="1">
      <c r="A2268" s="9" t="n">
        <v>46211</v>
      </c>
      <c r="B2268" s="14" t="inlineStr">
        <is>
          <t>10224,10188</t>
        </is>
      </c>
      <c r="C2268" s="14" t="n"/>
      <c r="D2268" s="14" t="inlineStr">
        <is>
          <t>9 COLADEIRAS</t>
        </is>
      </c>
      <c r="E2268" s="14" t="inlineStr">
        <is>
          <t>30006110</t>
        </is>
      </c>
      <c r="F2268" s="14" t="inlineStr">
        <is>
          <t>PE FRONTAL 430X(108)51X25 MDF (DIR) SANTIAGO NEW</t>
        </is>
      </c>
      <c r="G2268" s="14" t="inlineStr">
        <is>
          <t>9 COLADEIRAS</t>
        </is>
      </c>
      <c r="H2268" s="14" t="inlineStr">
        <is>
          <t>9 COLADEIRAS</t>
        </is>
      </c>
      <c r="I2268" s="9" t="inlineStr">
        <is>
          <t>9 COLADEIRAS</t>
        </is>
      </c>
      <c r="J2268" s="9" t="n">
        <v>530</v>
      </c>
      <c r="K2268" s="14">
        <f>IF($E2268="","",IFERROR(INDEX('01_Cad_Pecas'!$H$2:$H$5000,MATCH($E2268,'01_Cad_Pecas'!$D$2:$D$5000,0)),IFERROR(INDEX('01_Cad_Pecas'!$H$2:$H$5000,MATCH(VALUE($E2268),'01_Cad_Pecas'!$D$2:$D$5000,0)),"")))</f>
        <v/>
      </c>
      <c r="L2268" s="14">
        <f>IF($E2268="","",IFERROR(INDEX('01_Cad_Pecas'!$I$2:$I$5000,MATCH($E2268,'01_Cad_Pecas'!$D$2:$D$5000,0)),IFERROR(INDEX('01_Cad_Pecas'!$I$2:$I$5000,MATCH(VALUE($E2268),'01_Cad_Pecas'!$D$2:$D$5000,0)),"")))</f>
        <v/>
      </c>
      <c r="M2268" s="14">
        <f>IF(OR($J2268="",$L2268=""),"",IF($K2268="",0,$K2268)+$J2268*$L2268)</f>
        <v/>
      </c>
      <c r="N2268" s="14" t="n">
        <v>46212</v>
      </c>
      <c r="O2268" s="14" t="n">
        <v>530</v>
      </c>
      <c r="P2268" s="14" t="n"/>
      <c r="Q2268" s="14" t="n"/>
      <c r="R2268" s="14" t="n"/>
      <c r="S2268" s="14" t="n"/>
      <c r="T2268" s="14">
        <f>IF(OR($J2268="",$O2268=""),"",$O2268/$J2268)</f>
        <v/>
      </c>
      <c r="U2268" s="14" t="inlineStr">
        <is>
          <t>Concluído</t>
        </is>
      </c>
      <c r="V2268" s="14" t="n"/>
      <c r="W2268" s="14" t="n"/>
      <c r="X2268" s="14" t="n"/>
      <c r="Y2268" s="14" t="n"/>
      <c r="Z2268" s="14" t="n"/>
      <c r="AA2268" s="11" t="n"/>
      <c r="AB2268" s="14">
        <f>B2268&amp;"|"&amp;I2268</f>
        <v/>
      </c>
      <c r="AC2268">
        <f>IF($B2268="","","|"&amp;SUBSTITUTE(TRIM(SUBSTITUTE(SUBSTITUTE(SUBSTITUTE(SUBSTITUTE(SUBSTITUTE(SUBSTITUTE(SUBSTITUTE(SUBSTITUTE(SUBSTITUTE(SUBSTITUTE(SUBSTITUTE(SUBSTITUTE(SUBSTITUTE(SUBSTITUTE(TRIM($B2268&amp;""),CHAR(10)," "),CHAR(13)," "),"."," "),";"," "),","," "),"/"," "),"+"," "),"-"," "),"  "," "),"  "," "),"  "," "),"  "," "),"  "," "),"  "," "))," ","|")&amp;"|")</f>
        <v/>
      </c>
      <c r="AD2268">
        <f>TRIM($I2268&amp;"")</f>
        <v/>
      </c>
    </row>
    <row r="2269" ht="24" customHeight="1">
      <c r="A2269" s="9" t="n">
        <v>46211</v>
      </c>
      <c r="B2269" s="14" t="inlineStr">
        <is>
          <t>10224,10188</t>
        </is>
      </c>
      <c r="C2269" s="14" t="n"/>
      <c r="D2269" s="14" t="inlineStr">
        <is>
          <t>9 COLADEIRAS</t>
        </is>
      </c>
      <c r="E2269" s="14" t="inlineStr">
        <is>
          <t>30006111</t>
        </is>
      </c>
      <c r="F2269" s="14" t="inlineStr">
        <is>
          <t>PE FRONTAL 430X(108)51X25MDF (ESQRD) SANTIAGO NEW</t>
        </is>
      </c>
      <c r="G2269" s="14" t="inlineStr">
        <is>
          <t>9 COLADEIRAS</t>
        </is>
      </c>
      <c r="H2269" s="14" t="inlineStr">
        <is>
          <t>9 COLADEIRAS</t>
        </is>
      </c>
      <c r="I2269" s="9" t="inlineStr">
        <is>
          <t>9 COLADEIRAS</t>
        </is>
      </c>
      <c r="J2269" s="9" t="n">
        <v>530</v>
      </c>
      <c r="K2269" s="14">
        <f>IF($E2269="","",IFERROR(INDEX('01_Cad_Pecas'!$H$2:$H$5000,MATCH($E2269,'01_Cad_Pecas'!$D$2:$D$5000,0)),IFERROR(INDEX('01_Cad_Pecas'!$H$2:$H$5000,MATCH(VALUE($E2269),'01_Cad_Pecas'!$D$2:$D$5000,0)),"")))</f>
        <v/>
      </c>
      <c r="L2269" s="14">
        <f>IF($E2269="","",IFERROR(INDEX('01_Cad_Pecas'!$I$2:$I$5000,MATCH($E2269,'01_Cad_Pecas'!$D$2:$D$5000,0)),IFERROR(INDEX('01_Cad_Pecas'!$I$2:$I$5000,MATCH(VALUE($E2269),'01_Cad_Pecas'!$D$2:$D$5000,0)),"")))</f>
        <v/>
      </c>
      <c r="M2269" s="14">
        <f>IF(OR($J2269="",$L2269=""),"",IF($K2269="",0,$K2269)+$J2269*$L2269)</f>
        <v/>
      </c>
      <c r="N2269" s="14" t="n">
        <v>46206</v>
      </c>
      <c r="O2269" s="14" t="n">
        <v>530</v>
      </c>
      <c r="P2269" s="14" t="n"/>
      <c r="Q2269" s="14" t="n"/>
      <c r="R2269" s="14" t="n"/>
      <c r="S2269" s="14" t="n"/>
      <c r="T2269" s="14">
        <f>IF(OR($J2269="",$O2269=""),"",$O2269/$J2269)</f>
        <v/>
      </c>
      <c r="U2269" s="14" t="inlineStr">
        <is>
          <t>Concluído</t>
        </is>
      </c>
      <c r="V2269" s="14" t="n"/>
      <c r="W2269" s="14" t="n"/>
      <c r="X2269" s="14" t="n"/>
      <c r="Y2269" s="14" t="n"/>
      <c r="Z2269" s="14" t="n"/>
      <c r="AA2269" s="11" t="n"/>
      <c r="AB2269" s="14">
        <f>B2269&amp;"|"&amp;I2269</f>
        <v/>
      </c>
      <c r="AC2269">
        <f>IF($B2269="","","|"&amp;SUBSTITUTE(TRIM(SUBSTITUTE(SUBSTITUTE(SUBSTITUTE(SUBSTITUTE(SUBSTITUTE(SUBSTITUTE(SUBSTITUTE(SUBSTITUTE(SUBSTITUTE(SUBSTITUTE(SUBSTITUTE(SUBSTITUTE(SUBSTITUTE(SUBSTITUTE(TRIM($B2269&amp;""),CHAR(10)," "),CHAR(13)," "),"."," "),";"," "),","," "),"/"," "),"+"," "),"-"," "),"  "," "),"  "," "),"  "," "),"  "," "),"  "," "),"  "," "))," ","|")&amp;"|")</f>
        <v/>
      </c>
      <c r="AD2269">
        <f>TRIM($I2269&amp;"")</f>
        <v/>
      </c>
    </row>
    <row r="2270" ht="24" customHeight="1">
      <c r="A2270" s="9" t="n">
        <v>46209</v>
      </c>
      <c r="B2270" s="14" t="inlineStr">
        <is>
          <t>10211,10212</t>
        </is>
      </c>
      <c r="C2270" s="14" t="n"/>
      <c r="D2270" s="14" t="inlineStr">
        <is>
          <t>56 COPIADORA</t>
        </is>
      </c>
      <c r="E2270" s="14" t="inlineStr">
        <is>
          <t>20031307</t>
        </is>
      </c>
      <c r="F2270" s="14" t="inlineStr">
        <is>
          <t>TAMPO 1365X905X15 MDF - MESA COM VIDRO</t>
        </is>
      </c>
      <c r="G2270" s="14" t="inlineStr">
        <is>
          <t>56 COPIADORA</t>
        </is>
      </c>
      <c r="H2270" s="14" t="inlineStr">
        <is>
          <t>56 COPIADORA</t>
        </is>
      </c>
      <c r="I2270" s="9" t="inlineStr">
        <is>
          <t>56 COPIADORA</t>
        </is>
      </c>
      <c r="J2270" s="9" t="n">
        <v>20</v>
      </c>
      <c r="K2270" s="14">
        <f>IF($E2270="","",IFERROR(INDEX('01_Cad_Pecas'!$H$2:$H$5000,MATCH($E2270,'01_Cad_Pecas'!$D$2:$D$5000,0)),IFERROR(INDEX('01_Cad_Pecas'!$H$2:$H$5000,MATCH(VALUE($E2270),'01_Cad_Pecas'!$D$2:$D$5000,0)),"")))</f>
        <v/>
      </c>
      <c r="L2270" s="14">
        <f>IF($E2270="","",IFERROR(INDEX('01_Cad_Pecas'!$I$2:$I$5000,MATCH($E2270,'01_Cad_Pecas'!$D$2:$D$5000,0)),IFERROR(INDEX('01_Cad_Pecas'!$I$2:$I$5000,MATCH(VALUE($E2270),'01_Cad_Pecas'!$D$2:$D$5000,0)),"")))</f>
        <v/>
      </c>
      <c r="M2270" s="14">
        <f>IF(OR($J2270="",$L2270=""),"",IF($K2270="",0,$K2270)+$J2270*$L2270)</f>
        <v/>
      </c>
      <c r="N2270" s="14" t="n">
        <v>46209</v>
      </c>
      <c r="O2270" s="14" t="n">
        <v>20</v>
      </c>
      <c r="P2270" s="14" t="n"/>
      <c r="Q2270" s="14" t="n"/>
      <c r="R2270" s="14" t="n"/>
      <c r="S2270" s="14" t="n"/>
      <c r="T2270" s="14">
        <f>IF(OR($J2270="",$O2270=""),"",$O2270/$J2270)</f>
        <v/>
      </c>
      <c r="U2270" s="14" t="inlineStr">
        <is>
          <t>Concluído</t>
        </is>
      </c>
      <c r="V2270" s="14" t="n"/>
      <c r="W2270" s="14" t="n"/>
      <c r="X2270" s="14" t="n"/>
      <c r="Y2270" s="14" t="n"/>
      <c r="Z2270" s="14" t="n"/>
      <c r="AA2270" s="11" t="n"/>
      <c r="AB2270" s="14">
        <f>B2270&amp;"|"&amp;I2270</f>
        <v/>
      </c>
      <c r="AC2270">
        <f>IF($B2270="","","|"&amp;SUBSTITUTE(TRIM(SUBSTITUTE(SUBSTITUTE(SUBSTITUTE(SUBSTITUTE(SUBSTITUTE(SUBSTITUTE(SUBSTITUTE(SUBSTITUTE(SUBSTITUTE(SUBSTITUTE(SUBSTITUTE(SUBSTITUTE(SUBSTITUTE(SUBSTITUTE(TRIM($B2270&amp;""),CHAR(10)," "),CHAR(13)," "),"."," "),";"," "),","," "),"/"," "),"+"," "),"-"," "),"  "," "),"  "," "),"  "," "),"  "," "),"  "," "),"  "," "))," ","|")&amp;"|")</f>
        <v/>
      </c>
      <c r="AD2270">
        <f>TRIM($I2270&amp;"")</f>
        <v/>
      </c>
    </row>
    <row r="2271" ht="24" customHeight="1">
      <c r="A2271" s="9" t="n">
        <v>46209</v>
      </c>
      <c r="B2271" s="14" t="inlineStr">
        <is>
          <t>10211,10212</t>
        </is>
      </c>
      <c r="C2271" s="14" t="n"/>
      <c r="D2271" s="14" t="inlineStr">
        <is>
          <t>56 COPIADORA</t>
        </is>
      </c>
      <c r="E2271" s="14" t="inlineStr">
        <is>
          <t>20020007</t>
        </is>
      </c>
      <c r="F2271" s="14" t="inlineStr">
        <is>
          <t>TAMPO VITREO 1365X905X18 MDF - MESA DUBAI LIGHT</t>
        </is>
      </c>
      <c r="G2271" s="14" t="inlineStr">
        <is>
          <t>56 COPIADORA</t>
        </is>
      </c>
      <c r="H2271" s="14" t="inlineStr">
        <is>
          <t>56 COPIADORA</t>
        </is>
      </c>
      <c r="I2271" s="9" t="inlineStr">
        <is>
          <t>56 COPIADORA</t>
        </is>
      </c>
      <c r="J2271" s="9" t="n">
        <v>45</v>
      </c>
      <c r="K2271" s="14">
        <f>IF($E2271="","",IFERROR(INDEX('01_Cad_Pecas'!$H$2:$H$5000,MATCH($E2271,'01_Cad_Pecas'!$D$2:$D$5000,0)),IFERROR(INDEX('01_Cad_Pecas'!$H$2:$H$5000,MATCH(VALUE($E2271),'01_Cad_Pecas'!$D$2:$D$5000,0)),"")))</f>
        <v/>
      </c>
      <c r="L2271" s="14">
        <f>IF($E2271="","",IFERROR(INDEX('01_Cad_Pecas'!$I$2:$I$5000,MATCH($E2271,'01_Cad_Pecas'!$D$2:$D$5000,0)),IFERROR(INDEX('01_Cad_Pecas'!$I$2:$I$5000,MATCH(VALUE($E2271),'01_Cad_Pecas'!$D$2:$D$5000,0)),"")))</f>
        <v/>
      </c>
      <c r="M2271" s="14">
        <f>IF(OR($J2271="",$L2271=""),"",IF($K2271="",0,$K2271)+$J2271*$L2271)</f>
        <v/>
      </c>
      <c r="N2271" s="14" t="n">
        <v>46209</v>
      </c>
      <c r="O2271" s="14" t="n">
        <v>45</v>
      </c>
      <c r="P2271" s="14" t="n"/>
      <c r="Q2271" s="14" t="n"/>
      <c r="R2271" s="14" t="n"/>
      <c r="S2271" s="14" t="n"/>
      <c r="T2271" s="14">
        <f>IF(OR($J2271="",$O2271=""),"",$O2271/$J2271)</f>
        <v/>
      </c>
      <c r="U2271" s="14" t="inlineStr">
        <is>
          <t>Concluído</t>
        </is>
      </c>
      <c r="V2271" s="14" t="n"/>
      <c r="W2271" s="14" t="n"/>
      <c r="X2271" s="14" t="n"/>
      <c r="Y2271" s="14" t="n"/>
      <c r="Z2271" s="14" t="n"/>
      <c r="AA2271" s="11" t="n"/>
      <c r="AB2271" s="14">
        <f>B2271&amp;"|"&amp;I2271</f>
        <v/>
      </c>
      <c r="AC2271">
        <f>IF($B2271="","","|"&amp;SUBSTITUTE(TRIM(SUBSTITUTE(SUBSTITUTE(SUBSTITUTE(SUBSTITUTE(SUBSTITUTE(SUBSTITUTE(SUBSTITUTE(SUBSTITUTE(SUBSTITUTE(SUBSTITUTE(SUBSTITUTE(SUBSTITUTE(SUBSTITUTE(SUBSTITUTE(TRIM($B2271&amp;""),CHAR(10)," "),CHAR(13)," "),"."," "),";"," "),","," "),"/"," "),"+"," "),"-"," "),"  "," "),"  "," "),"  "," "),"  "," "),"  "," "),"  "," "))," ","|")&amp;"|")</f>
        <v/>
      </c>
      <c r="AD2271">
        <f>TRIM($I2271&amp;"")</f>
        <v/>
      </c>
    </row>
    <row r="2272" ht="24" customHeight="1">
      <c r="A2272" s="9" t="n">
        <v>46209</v>
      </c>
      <c r="B2272" s="14" t="inlineStr">
        <is>
          <t>10211,10212</t>
        </is>
      </c>
      <c r="C2272" s="14" t="n"/>
      <c r="D2272" s="14" t="inlineStr">
        <is>
          <t>56 COPIADORA</t>
        </is>
      </c>
      <c r="E2272" s="14" t="inlineStr">
        <is>
          <t>20052201</t>
        </is>
      </c>
      <c r="F2272" s="14" t="inlineStr">
        <is>
          <t>TAMPO VITREO 1205X905X18 MDF-MESA ATHENAS</t>
        </is>
      </c>
      <c r="G2272" s="14" t="inlineStr">
        <is>
          <t>56 COPIADORA</t>
        </is>
      </c>
      <c r="H2272" s="14" t="inlineStr">
        <is>
          <t>56 COPIADORA</t>
        </is>
      </c>
      <c r="I2272" s="9" t="inlineStr">
        <is>
          <t>56 COPIADORA</t>
        </is>
      </c>
      <c r="J2272" s="9" t="n">
        <v>20</v>
      </c>
      <c r="K2272" s="14">
        <f>IF($E2272="","",IFERROR(INDEX('01_Cad_Pecas'!$H$2:$H$5000,MATCH($E2272,'01_Cad_Pecas'!$D$2:$D$5000,0)),IFERROR(INDEX('01_Cad_Pecas'!$H$2:$H$5000,MATCH(VALUE($E2272),'01_Cad_Pecas'!$D$2:$D$5000,0)),"")))</f>
        <v/>
      </c>
      <c r="L2272" s="14">
        <f>IF($E2272="","",IFERROR(INDEX('01_Cad_Pecas'!$I$2:$I$5000,MATCH($E2272,'01_Cad_Pecas'!$D$2:$D$5000,0)),IFERROR(INDEX('01_Cad_Pecas'!$I$2:$I$5000,MATCH(VALUE($E2272),'01_Cad_Pecas'!$D$2:$D$5000,0)),"")))</f>
        <v/>
      </c>
      <c r="M2272" s="14">
        <f>IF(OR($J2272="",$L2272=""),"",IF($K2272="",0,$K2272)+$J2272*$L2272)</f>
        <v/>
      </c>
      <c r="N2272" s="14" t="n">
        <v>46209</v>
      </c>
      <c r="O2272" s="14" t="n">
        <v>20</v>
      </c>
      <c r="P2272" s="14" t="n"/>
      <c r="Q2272" s="14" t="n"/>
      <c r="R2272" s="14" t="n"/>
      <c r="S2272" s="14" t="n"/>
      <c r="T2272" s="14">
        <f>IF(OR($J2272="",$O2272=""),"",$O2272/$J2272)</f>
        <v/>
      </c>
      <c r="U2272" s="14" t="inlineStr">
        <is>
          <t>Concluído</t>
        </is>
      </c>
      <c r="V2272" s="14" t="n"/>
      <c r="W2272" s="14" t="n"/>
      <c r="X2272" s="14" t="n"/>
      <c r="Y2272" s="14" t="n"/>
      <c r="Z2272" s="14" t="n"/>
      <c r="AA2272" s="11" t="n"/>
      <c r="AB2272" s="14">
        <f>B2272&amp;"|"&amp;I2272</f>
        <v/>
      </c>
      <c r="AC2272">
        <f>IF($B2272="","","|"&amp;SUBSTITUTE(TRIM(SUBSTITUTE(SUBSTITUTE(SUBSTITUTE(SUBSTITUTE(SUBSTITUTE(SUBSTITUTE(SUBSTITUTE(SUBSTITUTE(SUBSTITUTE(SUBSTITUTE(SUBSTITUTE(SUBSTITUTE(SUBSTITUTE(SUBSTITUTE(TRIM($B2272&amp;""),CHAR(10)," "),CHAR(13)," "),"."," "),";"," "),","," "),"/"," "),"+"," "),"-"," "),"  "," "),"  "," "),"  "," "),"  "," "),"  "," "),"  "," "))," ","|")&amp;"|")</f>
        <v/>
      </c>
      <c r="AD2272">
        <f>TRIM($I2272&amp;"")</f>
        <v/>
      </c>
    </row>
    <row r="2273" ht="24" customHeight="1">
      <c r="A2273" s="9" t="n">
        <v>46209</v>
      </c>
      <c r="B2273" s="14" t="inlineStr">
        <is>
          <t>10211,10212</t>
        </is>
      </c>
      <c r="C2273" s="14" t="n"/>
      <c r="D2273" s="14" t="inlineStr">
        <is>
          <t>56 COPIADORA</t>
        </is>
      </c>
      <c r="E2273" s="14" t="inlineStr">
        <is>
          <t>20053407</t>
        </is>
      </c>
      <c r="F2273" s="14" t="inlineStr">
        <is>
          <t>TAMPO 1365X905X18 MDF - MESA COM VIDRO</t>
        </is>
      </c>
      <c r="G2273" s="14" t="inlineStr">
        <is>
          <t>56 COPIADORA</t>
        </is>
      </c>
      <c r="H2273" s="14" t="inlineStr">
        <is>
          <t>56 COPIADORA</t>
        </is>
      </c>
      <c r="I2273" s="9" t="inlineStr">
        <is>
          <t>56 COPIADORA</t>
        </is>
      </c>
      <c r="J2273" s="9" t="n">
        <v>30</v>
      </c>
      <c r="K2273" s="14">
        <f>IF($E2273="","",IFERROR(INDEX('01_Cad_Pecas'!$H$2:$H$5000,MATCH($E2273,'01_Cad_Pecas'!$D$2:$D$5000,0)),IFERROR(INDEX('01_Cad_Pecas'!$H$2:$H$5000,MATCH(VALUE($E2273),'01_Cad_Pecas'!$D$2:$D$5000,0)),"")))</f>
        <v/>
      </c>
      <c r="L2273" s="14">
        <f>IF($E2273="","",IFERROR(INDEX('01_Cad_Pecas'!$I$2:$I$5000,MATCH($E2273,'01_Cad_Pecas'!$D$2:$D$5000,0)),IFERROR(INDEX('01_Cad_Pecas'!$I$2:$I$5000,MATCH(VALUE($E2273),'01_Cad_Pecas'!$D$2:$D$5000,0)),"")))</f>
        <v/>
      </c>
      <c r="M2273" s="14">
        <f>IF(OR($J2273="",$L2273=""),"",IF($K2273="",0,$K2273)+$J2273*$L2273)</f>
        <v/>
      </c>
      <c r="N2273" s="14" t="n">
        <v>46209</v>
      </c>
      <c r="O2273" s="14" t="n">
        <v>30</v>
      </c>
      <c r="P2273" s="14" t="n"/>
      <c r="Q2273" s="14" t="n"/>
      <c r="R2273" s="14" t="n"/>
      <c r="S2273" s="14" t="n"/>
      <c r="T2273" s="14">
        <f>IF(OR($J2273="",$O2273=""),"",$O2273/$J2273)</f>
        <v/>
      </c>
      <c r="U2273" s="14" t="inlineStr">
        <is>
          <t>Concluído</t>
        </is>
      </c>
      <c r="V2273" s="14" t="n"/>
      <c r="W2273" s="14" t="n"/>
      <c r="X2273" s="14" t="n"/>
      <c r="Y2273" s="14" t="n"/>
      <c r="Z2273" s="14" t="n"/>
      <c r="AA2273" s="11" t="n"/>
      <c r="AB2273" s="14">
        <f>B2273&amp;"|"&amp;I2273</f>
        <v/>
      </c>
      <c r="AC2273">
        <f>IF($B2273="","","|"&amp;SUBSTITUTE(TRIM(SUBSTITUTE(SUBSTITUTE(SUBSTITUTE(SUBSTITUTE(SUBSTITUTE(SUBSTITUTE(SUBSTITUTE(SUBSTITUTE(SUBSTITUTE(SUBSTITUTE(SUBSTITUTE(SUBSTITUTE(SUBSTITUTE(SUBSTITUTE(TRIM($B2273&amp;""),CHAR(10)," "),CHAR(13)," "),"."," "),";"," "),","," "),"/"," "),"+"," "),"-"," "),"  "," "),"  "," "),"  "," "),"  "," "),"  "," "),"  "," "))," ","|")&amp;"|")</f>
        <v/>
      </c>
      <c r="AD2273">
        <f>TRIM($I2273&amp;"")</f>
        <v/>
      </c>
    </row>
    <row r="2274" ht="24" customHeight="1">
      <c r="A2274" s="9" t="n">
        <v>46209</v>
      </c>
      <c r="B2274" s="14" t="inlineStr">
        <is>
          <t>10224,10188</t>
        </is>
      </c>
      <c r="C2274" s="14" t="n"/>
      <c r="D2274" s="14" t="inlineStr">
        <is>
          <t>56 COPIADORA</t>
        </is>
      </c>
      <c r="E2274" s="14" t="inlineStr">
        <is>
          <t>20021607</t>
        </is>
      </c>
      <c r="F2274" s="14" t="inlineStr">
        <is>
          <t>TAMPO 1605X905X18 MDF - MESA COM VIDRO</t>
        </is>
      </c>
      <c r="G2274" s="14" t="inlineStr">
        <is>
          <t>56 COPIADORA</t>
        </is>
      </c>
      <c r="H2274" s="14" t="inlineStr">
        <is>
          <t>56 COPIADORA</t>
        </is>
      </c>
      <c r="I2274" s="9" t="inlineStr">
        <is>
          <t>56 COPIADORA</t>
        </is>
      </c>
      <c r="J2274" s="9" t="n">
        <v>71</v>
      </c>
      <c r="K2274" s="14">
        <f>IF($E2274="","",IFERROR(INDEX('01_Cad_Pecas'!$H$2:$H$5000,MATCH($E2274,'01_Cad_Pecas'!$D$2:$D$5000,0)),IFERROR(INDEX('01_Cad_Pecas'!$H$2:$H$5000,MATCH(VALUE($E2274),'01_Cad_Pecas'!$D$2:$D$5000,0)),"")))</f>
        <v/>
      </c>
      <c r="L2274" s="14">
        <f>IF($E2274="","",IFERROR(INDEX('01_Cad_Pecas'!$I$2:$I$5000,MATCH($E2274,'01_Cad_Pecas'!$D$2:$D$5000,0)),IFERROR(INDEX('01_Cad_Pecas'!$I$2:$I$5000,MATCH(VALUE($E2274),'01_Cad_Pecas'!$D$2:$D$5000,0)),"")))</f>
        <v/>
      </c>
      <c r="M2274" s="14">
        <f>IF(OR($J2274="",$L2274=""),"",IF($K2274="",0,$K2274)+$J2274*$L2274)</f>
        <v/>
      </c>
      <c r="N2274" s="14" t="n">
        <v>46211</v>
      </c>
      <c r="O2274" s="14" t="n">
        <v>71</v>
      </c>
      <c r="P2274" s="14" t="n"/>
      <c r="Q2274" s="14" t="n"/>
      <c r="R2274" s="14" t="n"/>
      <c r="S2274" s="14" t="n"/>
      <c r="T2274" s="14">
        <f>IF(OR($J2274="",$O2274=""),"",$O2274/$J2274)</f>
        <v/>
      </c>
      <c r="U2274" s="14" t="inlineStr">
        <is>
          <t>Concluído</t>
        </is>
      </c>
      <c r="V2274" s="14" t="n"/>
      <c r="W2274" s="14" t="n"/>
      <c r="X2274" s="14" t="n"/>
      <c r="Y2274" s="14" t="n"/>
      <c r="Z2274" s="14" t="n"/>
      <c r="AA2274" s="11" t="n"/>
      <c r="AB2274" s="14">
        <f>B2274&amp;"|"&amp;I2274</f>
        <v/>
      </c>
      <c r="AC2274">
        <f>IF($B2274="","","|"&amp;SUBSTITUTE(TRIM(SUBSTITUTE(SUBSTITUTE(SUBSTITUTE(SUBSTITUTE(SUBSTITUTE(SUBSTITUTE(SUBSTITUTE(SUBSTITUTE(SUBSTITUTE(SUBSTITUTE(SUBSTITUTE(SUBSTITUTE(SUBSTITUTE(SUBSTITUTE(TRIM($B2274&amp;""),CHAR(10)," "),CHAR(13)," "),"."," "),";"," "),","," "),"/"," "),"+"," "),"-"," "),"  "," "),"  "," "),"  "," "),"  "," "),"  "," "),"  "," "))," ","|")&amp;"|")</f>
        <v/>
      </c>
      <c r="AD2274">
        <f>TRIM($I2274&amp;"")</f>
        <v/>
      </c>
    </row>
    <row r="2275" ht="24" customHeight="1">
      <c r="A2275" s="9" t="n">
        <v>46209</v>
      </c>
      <c r="B2275" s="14" t="inlineStr">
        <is>
          <t>10224,10188</t>
        </is>
      </c>
      <c r="C2275" s="14" t="n"/>
      <c r="D2275" s="14" t="inlineStr">
        <is>
          <t>56 COPIADORA</t>
        </is>
      </c>
      <c r="E2275" s="14" t="inlineStr">
        <is>
          <t>20021807</t>
        </is>
      </c>
      <c r="F2275" s="14" t="inlineStr">
        <is>
          <t>TAMPO 1805X905X18 MDF - MESA COM VIDRO</t>
        </is>
      </c>
      <c r="G2275" s="14" t="inlineStr">
        <is>
          <t>56 COPIADORA</t>
        </is>
      </c>
      <c r="H2275" s="14" t="inlineStr">
        <is>
          <t>56 COPIADORA</t>
        </is>
      </c>
      <c r="I2275" s="9" t="inlineStr">
        <is>
          <t>56 COPIADORA</t>
        </is>
      </c>
      <c r="J2275" s="9" t="n">
        <v>20</v>
      </c>
      <c r="K2275" s="14">
        <f>IF($E2275="","",IFERROR(INDEX('01_Cad_Pecas'!$H$2:$H$5000,MATCH($E2275,'01_Cad_Pecas'!$D$2:$D$5000,0)),IFERROR(INDEX('01_Cad_Pecas'!$H$2:$H$5000,MATCH(VALUE($E2275),'01_Cad_Pecas'!$D$2:$D$5000,0)),"")))</f>
        <v/>
      </c>
      <c r="L2275" s="14">
        <f>IF($E2275="","",IFERROR(INDEX('01_Cad_Pecas'!$I$2:$I$5000,MATCH($E2275,'01_Cad_Pecas'!$D$2:$D$5000,0)),IFERROR(INDEX('01_Cad_Pecas'!$I$2:$I$5000,MATCH(VALUE($E2275),'01_Cad_Pecas'!$D$2:$D$5000,0)),"")))</f>
        <v/>
      </c>
      <c r="M2275" s="14">
        <f>IF(OR($J2275="",$L2275=""),"",IF($K2275="",0,$K2275)+$J2275*$L2275)</f>
        <v/>
      </c>
      <c r="N2275" s="14" t="n">
        <v>46211</v>
      </c>
      <c r="O2275" s="14" t="n">
        <v>20</v>
      </c>
      <c r="P2275" s="14" t="n"/>
      <c r="Q2275" s="14" t="n"/>
      <c r="R2275" s="14" t="n"/>
      <c r="S2275" s="14" t="n"/>
      <c r="T2275" s="14">
        <f>IF(OR($J2275="",$O2275=""),"",$O2275/$J2275)</f>
        <v/>
      </c>
      <c r="U2275" s="14" t="inlineStr">
        <is>
          <t>Concluído</t>
        </is>
      </c>
      <c r="V2275" s="14" t="n"/>
      <c r="W2275" s="14" t="n"/>
      <c r="X2275" s="14" t="n"/>
      <c r="Y2275" s="14" t="n"/>
      <c r="Z2275" s="14" t="n"/>
      <c r="AA2275" s="11" t="n"/>
      <c r="AB2275" s="14">
        <f>B2275&amp;"|"&amp;I2275</f>
        <v/>
      </c>
      <c r="AC2275">
        <f>IF($B2275="","","|"&amp;SUBSTITUTE(TRIM(SUBSTITUTE(SUBSTITUTE(SUBSTITUTE(SUBSTITUTE(SUBSTITUTE(SUBSTITUTE(SUBSTITUTE(SUBSTITUTE(SUBSTITUTE(SUBSTITUTE(SUBSTITUTE(SUBSTITUTE(SUBSTITUTE(SUBSTITUTE(TRIM($B2275&amp;""),CHAR(10)," "),CHAR(13)," "),"."," "),";"," "),","," "),"/"," "),"+"," "),"-"," "),"  "," "),"  "," "),"  "," "),"  "," "),"  "," "),"  "," "))," ","|")&amp;"|")</f>
        <v/>
      </c>
      <c r="AD2275">
        <f>TRIM($I2275&amp;"")</f>
        <v/>
      </c>
    </row>
    <row r="2276" ht="24" customHeight="1">
      <c r="A2276" s="9" t="n">
        <v>46209</v>
      </c>
      <c r="B2276" s="14" t="inlineStr">
        <is>
          <t>10224,10188</t>
        </is>
      </c>
      <c r="C2276" s="14" t="n"/>
      <c r="D2276" s="14" t="inlineStr">
        <is>
          <t>56 COPIADORA</t>
        </is>
      </c>
      <c r="E2276" s="14" t="inlineStr">
        <is>
          <t>20051001</t>
        </is>
      </c>
      <c r="F2276" s="14" t="inlineStr">
        <is>
          <t>TAMPO REDONDO 1035X1035X18 MDF - MESA TURIM LIGHT</t>
        </is>
      </c>
      <c r="G2276" s="14" t="inlineStr">
        <is>
          <t>56 COPIADORA</t>
        </is>
      </c>
      <c r="H2276" s="14" t="inlineStr">
        <is>
          <t>56 COPIADORA</t>
        </is>
      </c>
      <c r="I2276" s="9" t="inlineStr">
        <is>
          <t>56 COPIADORA</t>
        </is>
      </c>
      <c r="J2276" s="9" t="n">
        <v>30</v>
      </c>
      <c r="K2276" s="14">
        <f>IF($E2276="","",IFERROR(INDEX('01_Cad_Pecas'!$H$2:$H$5000,MATCH($E2276,'01_Cad_Pecas'!$D$2:$D$5000,0)),IFERROR(INDEX('01_Cad_Pecas'!$H$2:$H$5000,MATCH(VALUE($E2276),'01_Cad_Pecas'!$D$2:$D$5000,0)),"")))</f>
        <v/>
      </c>
      <c r="L2276" s="14">
        <f>IF($E2276="","",IFERROR(INDEX('01_Cad_Pecas'!$I$2:$I$5000,MATCH($E2276,'01_Cad_Pecas'!$D$2:$D$5000,0)),IFERROR(INDEX('01_Cad_Pecas'!$I$2:$I$5000,MATCH(VALUE($E2276),'01_Cad_Pecas'!$D$2:$D$5000,0)),"")))</f>
        <v/>
      </c>
      <c r="M2276" s="14">
        <f>IF(OR($J2276="",$L2276=""),"",IF($K2276="",0,$K2276)+$J2276*$L2276)</f>
        <v/>
      </c>
      <c r="N2276" s="14" t="n">
        <v>46211</v>
      </c>
      <c r="O2276" s="14" t="n">
        <v>30</v>
      </c>
      <c r="P2276" s="14" t="n"/>
      <c r="Q2276" s="14" t="n"/>
      <c r="R2276" s="14" t="n"/>
      <c r="S2276" s="14" t="n"/>
      <c r="T2276" s="14">
        <f>IF(OR($J2276="",$O2276=""),"",$O2276/$J2276)</f>
        <v/>
      </c>
      <c r="U2276" s="14" t="inlineStr">
        <is>
          <t>Concluído</t>
        </is>
      </c>
      <c r="V2276" s="14" t="n"/>
      <c r="W2276" s="14" t="n"/>
      <c r="X2276" s="14" t="n"/>
      <c r="Y2276" s="14" t="n"/>
      <c r="Z2276" s="14" t="n"/>
      <c r="AA2276" s="11" t="n"/>
      <c r="AB2276" s="14">
        <f>B2276&amp;"|"&amp;I2276</f>
        <v/>
      </c>
      <c r="AC2276">
        <f>IF($B2276="","","|"&amp;SUBSTITUTE(TRIM(SUBSTITUTE(SUBSTITUTE(SUBSTITUTE(SUBSTITUTE(SUBSTITUTE(SUBSTITUTE(SUBSTITUTE(SUBSTITUTE(SUBSTITUTE(SUBSTITUTE(SUBSTITUTE(SUBSTITUTE(SUBSTITUTE(SUBSTITUTE(TRIM($B2276&amp;""),CHAR(10)," "),CHAR(13)," "),"."," "),";"," "),","," "),"/"," "),"+"," "),"-"," "),"  "," "),"  "," "),"  "," "),"  "," "),"  "," "),"  "," "))," ","|")&amp;"|")</f>
        <v/>
      </c>
      <c r="AD2276">
        <f>TRIM($I2276&amp;"")</f>
        <v/>
      </c>
    </row>
    <row r="2277" ht="24" customHeight="1">
      <c r="A2277" s="9" t="n">
        <v>46209</v>
      </c>
      <c r="B2277" s="14" t="inlineStr">
        <is>
          <t>10224,10188</t>
        </is>
      </c>
      <c r="C2277" s="14" t="n"/>
      <c r="D2277" s="14" t="inlineStr">
        <is>
          <t>56 COPIADORA</t>
        </is>
      </c>
      <c r="E2277" s="14" t="inlineStr">
        <is>
          <t>20053207</t>
        </is>
      </c>
      <c r="F2277" s="14" t="inlineStr">
        <is>
          <t>TAMPO 1205X905X18 MDF - MESA COM VIDRO</t>
        </is>
      </c>
      <c r="G2277" s="14" t="inlineStr">
        <is>
          <t>56 COPIADORA</t>
        </is>
      </c>
      <c r="H2277" s="14" t="inlineStr">
        <is>
          <t>56 COPIADORA</t>
        </is>
      </c>
      <c r="I2277" s="9" t="inlineStr">
        <is>
          <t>56 COPIADORA</t>
        </is>
      </c>
      <c r="J2277" s="9" t="n">
        <v>8</v>
      </c>
      <c r="K2277" s="14">
        <f>IF($E2277="","",IFERROR(INDEX('01_Cad_Pecas'!$H$2:$H$5000,MATCH($E2277,'01_Cad_Pecas'!$D$2:$D$5000,0)),IFERROR(INDEX('01_Cad_Pecas'!$H$2:$H$5000,MATCH(VALUE($E2277),'01_Cad_Pecas'!$D$2:$D$5000,0)),"")))</f>
        <v/>
      </c>
      <c r="L2277" s="14">
        <f>IF($E2277="","",IFERROR(INDEX('01_Cad_Pecas'!$I$2:$I$5000,MATCH($E2277,'01_Cad_Pecas'!$D$2:$D$5000,0)),IFERROR(INDEX('01_Cad_Pecas'!$I$2:$I$5000,MATCH(VALUE($E2277),'01_Cad_Pecas'!$D$2:$D$5000,0)),"")))</f>
        <v/>
      </c>
      <c r="M2277" s="14">
        <f>IF(OR($J2277="",$L2277=""),"",IF($K2277="",0,$K2277)+$J2277*$L2277)</f>
        <v/>
      </c>
      <c r="N2277" s="14" t="n">
        <v>46211</v>
      </c>
      <c r="O2277" s="14" t="n">
        <v>8</v>
      </c>
      <c r="P2277" s="14" t="n"/>
      <c r="Q2277" s="14" t="n"/>
      <c r="R2277" s="14" t="n"/>
      <c r="S2277" s="14" t="n"/>
      <c r="T2277" s="14">
        <f>IF(OR($J2277="",$O2277=""),"",$O2277/$J2277)</f>
        <v/>
      </c>
      <c r="U2277" s="14" t="inlineStr">
        <is>
          <t>Concluído</t>
        </is>
      </c>
      <c r="V2277" s="14" t="n"/>
      <c r="W2277" s="14" t="n"/>
      <c r="X2277" s="14" t="n"/>
      <c r="Y2277" s="14" t="n"/>
      <c r="Z2277" s="14" t="n"/>
      <c r="AA2277" s="11" t="n"/>
      <c r="AB2277" s="14">
        <f>B2277&amp;"|"&amp;I2277</f>
        <v/>
      </c>
      <c r="AC2277">
        <f>IF($B2277="","","|"&amp;SUBSTITUTE(TRIM(SUBSTITUTE(SUBSTITUTE(SUBSTITUTE(SUBSTITUTE(SUBSTITUTE(SUBSTITUTE(SUBSTITUTE(SUBSTITUTE(SUBSTITUTE(SUBSTITUTE(SUBSTITUTE(SUBSTITUTE(SUBSTITUTE(SUBSTITUTE(TRIM($B2277&amp;""),CHAR(10)," "),CHAR(13)," "),"."," "),";"," "),","," "),"/"," "),"+"," "),"-"," "),"  "," "),"  "," "),"  "," "),"  "," "),"  "," "),"  "," "))," ","|")&amp;"|")</f>
        <v/>
      </c>
      <c r="AD2277">
        <f>TRIM($I2277&amp;"")</f>
        <v/>
      </c>
    </row>
    <row r="2278" ht="24" customHeight="1">
      <c r="A2278" s="9" t="n">
        <v>46209</v>
      </c>
      <c r="B2278" s="14" t="inlineStr">
        <is>
          <t>10224,10188</t>
        </is>
      </c>
      <c r="C2278" s="14" t="n"/>
      <c r="D2278" s="14" t="inlineStr">
        <is>
          <t>56 COPIADORA</t>
        </is>
      </c>
      <c r="E2278" s="14" t="inlineStr">
        <is>
          <t>20086212</t>
        </is>
      </c>
      <c r="F2278" s="14" t="inlineStr">
        <is>
          <t>TAMPO 1605X905X18 MDF - MESA COM VIDRO (RAIO100)</t>
        </is>
      </c>
      <c r="G2278" s="14" t="inlineStr">
        <is>
          <t>56 COPIADORA</t>
        </is>
      </c>
      <c r="H2278" s="14" t="inlineStr">
        <is>
          <t>56 COPIADORA</t>
        </is>
      </c>
      <c r="I2278" s="9" t="inlineStr">
        <is>
          <t>56 COPIADORA</t>
        </is>
      </c>
      <c r="J2278" s="9" t="n">
        <v>3</v>
      </c>
      <c r="K2278" s="14">
        <f>IF($E2278="","",IFERROR(INDEX('01_Cad_Pecas'!$H$2:$H$5000,MATCH($E2278,'01_Cad_Pecas'!$D$2:$D$5000,0)),IFERROR(INDEX('01_Cad_Pecas'!$H$2:$H$5000,MATCH(VALUE($E2278),'01_Cad_Pecas'!$D$2:$D$5000,0)),"")))</f>
        <v/>
      </c>
      <c r="L2278" s="14">
        <f>IF($E2278="","",IFERROR(INDEX('01_Cad_Pecas'!$I$2:$I$5000,MATCH($E2278,'01_Cad_Pecas'!$D$2:$D$5000,0)),IFERROR(INDEX('01_Cad_Pecas'!$I$2:$I$5000,MATCH(VALUE($E2278),'01_Cad_Pecas'!$D$2:$D$5000,0)),"")))</f>
        <v/>
      </c>
      <c r="M2278" s="14">
        <f>IF(OR($J2278="",$L2278=""),"",IF($K2278="",0,$K2278)+$J2278*$L2278)</f>
        <v/>
      </c>
      <c r="N2278" s="14" t="n">
        <v>46211</v>
      </c>
      <c r="O2278" s="14" t="n">
        <v>3</v>
      </c>
      <c r="P2278" s="14" t="n"/>
      <c r="Q2278" s="14" t="n"/>
      <c r="R2278" s="14" t="n"/>
      <c r="S2278" s="14" t="n"/>
      <c r="T2278" s="14">
        <f>IF(OR($J2278="",$O2278=""),"",$O2278/$J2278)</f>
        <v/>
      </c>
      <c r="U2278" s="14" t="inlineStr">
        <is>
          <t>Concluído</t>
        </is>
      </c>
      <c r="V2278" s="14" t="n"/>
      <c r="W2278" s="14" t="n"/>
      <c r="X2278" s="14" t="n"/>
      <c r="Y2278" s="14" t="n"/>
      <c r="Z2278" s="14" t="n"/>
      <c r="AA2278" s="11" t="n"/>
      <c r="AB2278" s="14">
        <f>B2278&amp;"|"&amp;I2278</f>
        <v/>
      </c>
      <c r="AC2278">
        <f>IF($B2278="","","|"&amp;SUBSTITUTE(TRIM(SUBSTITUTE(SUBSTITUTE(SUBSTITUTE(SUBSTITUTE(SUBSTITUTE(SUBSTITUTE(SUBSTITUTE(SUBSTITUTE(SUBSTITUTE(SUBSTITUTE(SUBSTITUTE(SUBSTITUTE(SUBSTITUTE(SUBSTITUTE(TRIM($B2278&amp;""),CHAR(10)," "),CHAR(13)," "),"."," "),";"," "),","," "),"/"," "),"+"," "),"-"," "),"  "," "),"  "," "),"  "," "),"  "," "),"  "," "),"  "," "))," ","|")&amp;"|")</f>
        <v/>
      </c>
      <c r="AD2278">
        <f>TRIM($I2278&amp;"")</f>
        <v/>
      </c>
    </row>
    <row r="2279" ht="24" customHeight="1">
      <c r="A2279" s="9" t="n">
        <v>46203</v>
      </c>
      <c r="B2279" s="14" t="inlineStr">
        <is>
          <t>10187,10189,10190,10191,</t>
        </is>
      </c>
      <c r="C2279" s="14" t="n"/>
      <c r="D2279" s="10" t="inlineStr">
        <is>
          <t>COSTURA</t>
        </is>
      </c>
      <c r="E2279" s="14" t="inlineStr">
        <is>
          <t>300042</t>
        </is>
      </c>
      <c r="F2279" s="14" t="inlineStr">
        <is>
          <t>CADEIRA AMBAR 920 - MADEIRA</t>
        </is>
      </c>
      <c r="G2279" s="14" t="inlineStr">
        <is>
          <t>SEM_SETOR</t>
        </is>
      </c>
      <c r="H2279" s="14" t="inlineStr">
        <is>
          <t>SEM_SETOR</t>
        </is>
      </c>
      <c r="I2279" s="9" t="inlineStr">
        <is>
          <t>SEM_SETOR</t>
        </is>
      </c>
      <c r="J2279" s="9" t="n">
        <v>102</v>
      </c>
      <c r="K2279" s="14">
        <f>IF($E2279="","",IFERROR(INDEX('01_Cad_Pecas'!$H$2:$H$5000,MATCH($E2279,'01_Cad_Pecas'!$D$2:$D$5000,0)),IFERROR(INDEX('01_Cad_Pecas'!$H$2:$H$5000,MATCH(VALUE($E2279),'01_Cad_Pecas'!$D$2:$D$5000,0)),"")))</f>
        <v/>
      </c>
      <c r="L2279" s="14">
        <f>IF($E2279="","",IFERROR(INDEX('01_Cad_Pecas'!$I$2:$I$5000,MATCH($E2279,'01_Cad_Pecas'!$D$2:$D$5000,0)),IFERROR(INDEX('01_Cad_Pecas'!$I$2:$I$5000,MATCH(VALUE($E2279),'01_Cad_Pecas'!$D$2:$D$5000,0)),"")))</f>
        <v/>
      </c>
      <c r="M2279" s="14">
        <f>IF(OR($J2279="",$L2279=""),"",IF($K2279="",0,$K2279)+$J2279*$L2279)</f>
        <v/>
      </c>
      <c r="N2279" s="9" t="n">
        <v>46203</v>
      </c>
      <c r="O2279" s="9" t="n">
        <v>102</v>
      </c>
      <c r="P2279" s="14" t="n"/>
      <c r="Q2279" s="14" t="n"/>
      <c r="R2279" s="14" t="n"/>
      <c r="S2279" s="14" t="n"/>
      <c r="T2279" s="14" t="n"/>
      <c r="U2279" s="14" t="n"/>
      <c r="V2279" s="14" t="n"/>
      <c r="W2279" s="14" t="n"/>
      <c r="X2279" s="14" t="n"/>
      <c r="Y2279" s="14" t="n"/>
      <c r="Z2279" s="14" t="n"/>
      <c r="AA2279" s="11" t="n"/>
      <c r="AB2279" s="14">
        <f>B2279&amp;"|"&amp;I2279</f>
        <v/>
      </c>
      <c r="AC2279">
        <f>IF($B2279="","","|"&amp;SUBSTITUTE(TRIM(SUBSTITUTE(SUBSTITUTE(SUBSTITUTE(SUBSTITUTE(SUBSTITUTE(SUBSTITUTE(SUBSTITUTE(SUBSTITUTE(SUBSTITUTE(SUBSTITUTE(SUBSTITUTE(SUBSTITUTE(SUBSTITUTE(SUBSTITUTE(TRIM($B2279&amp;""),CHAR(10)," "),CHAR(13)," "),"."," "),";"," "),","," "),"/"," "),"+"," "),"-"," "),"  "," "),"  "," "),"  "," "),"  "," "),"  "," "),"  "," "))," ","|")&amp;"|")</f>
        <v/>
      </c>
      <c r="AD2279">
        <f>TRIM($I2279&amp;"")</f>
        <v/>
      </c>
    </row>
    <row r="2280" ht="24" customHeight="1">
      <c r="A2280" s="9" t="n">
        <v>46203</v>
      </c>
      <c r="B2280" s="14" t="inlineStr">
        <is>
          <t>10187,10189,10190,10191,</t>
        </is>
      </c>
      <c r="C2280" s="14" t="n"/>
      <c r="D2280" s="10" t="inlineStr">
        <is>
          <t>COSTURA</t>
        </is>
      </c>
      <c r="E2280" s="14" t="inlineStr">
        <is>
          <t>300084</t>
        </is>
      </c>
      <c r="F2280" s="14" t="inlineStr">
        <is>
          <t>CADEIRA SAFIRA MONTADA - MADEIRA</t>
        </is>
      </c>
      <c r="G2280" s="14" t="inlineStr">
        <is>
          <t>SEM_SETOR</t>
        </is>
      </c>
      <c r="H2280" s="14" t="inlineStr">
        <is>
          <t>SEM_SETOR</t>
        </is>
      </c>
      <c r="I2280" s="9" t="inlineStr">
        <is>
          <t>SEM_SETOR</t>
        </is>
      </c>
      <c r="J2280" s="9" t="n">
        <v>420</v>
      </c>
      <c r="K2280" s="14">
        <f>IF($E2280="","",IFERROR(INDEX('01_Cad_Pecas'!$H$2:$H$5000,MATCH($E2280,'01_Cad_Pecas'!$D$2:$D$5000,0)),IFERROR(INDEX('01_Cad_Pecas'!$H$2:$H$5000,MATCH(VALUE($E2280),'01_Cad_Pecas'!$D$2:$D$5000,0)),"")))</f>
        <v/>
      </c>
      <c r="L2280" s="14">
        <f>IF($E2280="","",IFERROR(INDEX('01_Cad_Pecas'!$I$2:$I$5000,MATCH($E2280,'01_Cad_Pecas'!$D$2:$D$5000,0)),IFERROR(INDEX('01_Cad_Pecas'!$I$2:$I$5000,MATCH(VALUE($E2280),'01_Cad_Pecas'!$D$2:$D$5000,0)),"")))</f>
        <v/>
      </c>
      <c r="M2280" s="14">
        <f>IF(OR($J2280="",$L2280=""),"",IF($K2280="",0,$K2280)+$J2280*$L2280)</f>
        <v/>
      </c>
      <c r="N2280" s="9" t="n">
        <v>46203</v>
      </c>
      <c r="O2280" s="9" t="n">
        <v>420</v>
      </c>
      <c r="P2280" s="14" t="n"/>
      <c r="Q2280" s="14" t="n"/>
      <c r="R2280" s="14" t="n"/>
      <c r="S2280" s="14" t="n"/>
      <c r="T2280" s="14" t="n"/>
      <c r="U2280" s="14" t="n"/>
      <c r="V2280" s="14" t="n"/>
      <c r="W2280" s="14" t="n"/>
      <c r="X2280" s="14" t="n"/>
      <c r="Y2280" s="14" t="n"/>
      <c r="Z2280" s="14" t="n"/>
      <c r="AA2280" s="11" t="n"/>
      <c r="AB2280" s="14">
        <f>B2280&amp;"|"&amp;I2280</f>
        <v/>
      </c>
      <c r="AC2280">
        <f>IF($B2280="","","|"&amp;SUBSTITUTE(TRIM(SUBSTITUTE(SUBSTITUTE(SUBSTITUTE(SUBSTITUTE(SUBSTITUTE(SUBSTITUTE(SUBSTITUTE(SUBSTITUTE(SUBSTITUTE(SUBSTITUTE(SUBSTITUTE(SUBSTITUTE(SUBSTITUTE(SUBSTITUTE(TRIM($B2280&amp;""),CHAR(10)," "),CHAR(13)," "),"."," "),";"," "),","," "),"/"," "),"+"," "),"-"," "),"  "," "),"  "," "),"  "," "),"  "," "),"  "," "),"  "," "))," ","|")&amp;"|")</f>
        <v/>
      </c>
      <c r="AD2280">
        <f>TRIM($I2280&amp;"")</f>
        <v/>
      </c>
    </row>
    <row r="2281" ht="24" customHeight="1">
      <c r="A2281" s="9" t="n">
        <v>46203</v>
      </c>
      <c r="B2281" s="14" t="inlineStr">
        <is>
          <t>10199,10200,10204,10201,</t>
        </is>
      </c>
      <c r="C2281" s="14" t="n"/>
      <c r="D2281" s="10" t="inlineStr">
        <is>
          <t>COSTURA</t>
        </is>
      </c>
      <c r="E2281" s="14" t="inlineStr">
        <is>
          <t>300012</t>
        </is>
      </c>
      <c r="F2281" s="14" t="inlineStr">
        <is>
          <t>CADEIRA DUBAI 980</t>
        </is>
      </c>
      <c r="G2281" s="14" t="inlineStr">
        <is>
          <t>SEM_SETOR</t>
        </is>
      </c>
      <c r="H2281" s="14" t="inlineStr">
        <is>
          <t>SEM_SETOR</t>
        </is>
      </c>
      <c r="I2281" s="9" t="inlineStr">
        <is>
          <t>SEM_SETOR</t>
        </is>
      </c>
      <c r="J2281" s="9" t="n">
        <v>4</v>
      </c>
      <c r="K2281" s="14">
        <f>IF($E2281="","",IFERROR(INDEX('01_Cad_Pecas'!$H$2:$H$5000,MATCH($E2281,'01_Cad_Pecas'!$D$2:$D$5000,0)),IFERROR(INDEX('01_Cad_Pecas'!$H$2:$H$5000,MATCH(VALUE($E2281),'01_Cad_Pecas'!$D$2:$D$5000,0)),"")))</f>
        <v/>
      </c>
      <c r="L2281" s="14">
        <f>IF($E2281="","",IFERROR(INDEX('01_Cad_Pecas'!$I$2:$I$5000,MATCH($E2281,'01_Cad_Pecas'!$D$2:$D$5000,0)),IFERROR(INDEX('01_Cad_Pecas'!$I$2:$I$5000,MATCH(VALUE($E2281),'01_Cad_Pecas'!$D$2:$D$5000,0)),"")))</f>
        <v/>
      </c>
      <c r="M2281" s="14">
        <f>IF(OR($J2281="",$L2281=""),"",IF($K2281="",0,$K2281)+$J2281*$L2281)</f>
        <v/>
      </c>
      <c r="N2281" s="9" t="n">
        <v>46203</v>
      </c>
      <c r="O2281" s="9" t="n">
        <v>4</v>
      </c>
      <c r="P2281" s="14" t="n"/>
      <c r="Q2281" s="14" t="n"/>
      <c r="R2281" s="14" t="n"/>
      <c r="S2281" s="14" t="n"/>
      <c r="T2281" s="14" t="n"/>
      <c r="U2281" s="14" t="n"/>
      <c r="V2281" s="14" t="n"/>
      <c r="W2281" s="14" t="n"/>
      <c r="X2281" s="14" t="n"/>
      <c r="Y2281" s="14" t="n"/>
      <c r="Z2281" s="14" t="n"/>
      <c r="AA2281" s="11" t="n"/>
      <c r="AB2281" s="14">
        <f>B2281&amp;"|"&amp;I2281</f>
        <v/>
      </c>
      <c r="AC2281">
        <f>IF($B2281="","","|"&amp;SUBSTITUTE(TRIM(SUBSTITUTE(SUBSTITUTE(SUBSTITUTE(SUBSTITUTE(SUBSTITUTE(SUBSTITUTE(SUBSTITUTE(SUBSTITUTE(SUBSTITUTE(SUBSTITUTE(SUBSTITUTE(SUBSTITUTE(SUBSTITUTE(SUBSTITUTE(TRIM($B2281&amp;""),CHAR(10)," "),CHAR(13)," "),"."," "),";"," "),","," "),"/"," "),"+"," "),"-"," "),"  "," "),"  "," "),"  "," "),"  "," "),"  "," "),"  "," "))," ","|")&amp;"|")</f>
        <v/>
      </c>
      <c r="AD2281">
        <f>TRIM($I2281&amp;"")</f>
        <v/>
      </c>
    </row>
    <row r="2282" ht="24" customHeight="1">
      <c r="A2282" s="9" t="n">
        <v>46203</v>
      </c>
      <c r="B2282" s="14" t="inlineStr">
        <is>
          <t>10199,10200,10204,10201,</t>
        </is>
      </c>
      <c r="C2282" s="14" t="n"/>
      <c r="D2282" s="10" t="inlineStr">
        <is>
          <t>COSTURA</t>
        </is>
      </c>
      <c r="E2282" s="14" t="inlineStr">
        <is>
          <t>300014</t>
        </is>
      </c>
      <c r="F2282" s="14" t="inlineStr">
        <is>
          <t>CADEIRA PADUA 920</t>
        </is>
      </c>
      <c r="G2282" s="14" t="inlineStr">
        <is>
          <t>SEM_SETOR</t>
        </is>
      </c>
      <c r="H2282" s="14" t="inlineStr">
        <is>
          <t>SEM_SETOR</t>
        </is>
      </c>
      <c r="I2282" s="9" t="inlineStr">
        <is>
          <t>SEM_SETOR</t>
        </is>
      </c>
      <c r="J2282" s="9" t="n">
        <v>4</v>
      </c>
      <c r="K2282" s="14">
        <f>IF($E2282="","",IFERROR(INDEX('01_Cad_Pecas'!$H$2:$H$5000,MATCH($E2282,'01_Cad_Pecas'!$D$2:$D$5000,0)),IFERROR(INDEX('01_Cad_Pecas'!$H$2:$H$5000,MATCH(VALUE($E2282),'01_Cad_Pecas'!$D$2:$D$5000,0)),"")))</f>
        <v/>
      </c>
      <c r="L2282" s="14">
        <f>IF($E2282="","",IFERROR(INDEX('01_Cad_Pecas'!$I$2:$I$5000,MATCH($E2282,'01_Cad_Pecas'!$D$2:$D$5000,0)),IFERROR(INDEX('01_Cad_Pecas'!$I$2:$I$5000,MATCH(VALUE($E2282),'01_Cad_Pecas'!$D$2:$D$5000,0)),"")))</f>
        <v/>
      </c>
      <c r="M2282" s="14">
        <f>IF(OR($J2282="",$L2282=""),"",IF($K2282="",0,$K2282)+$J2282*$L2282)</f>
        <v/>
      </c>
      <c r="N2282" s="9" t="n">
        <v>46203</v>
      </c>
      <c r="O2282" s="9" t="n">
        <v>4</v>
      </c>
      <c r="P2282" s="14" t="n"/>
      <c r="Q2282" s="14" t="n"/>
      <c r="R2282" s="14" t="n"/>
      <c r="S2282" s="14" t="n"/>
      <c r="T2282" s="14" t="n"/>
      <c r="U2282" s="14" t="n"/>
      <c r="V2282" s="14" t="n"/>
      <c r="W2282" s="14" t="n"/>
      <c r="X2282" s="14" t="n"/>
      <c r="Y2282" s="14" t="n"/>
      <c r="Z2282" s="14" t="n"/>
      <c r="AA2282" s="11" t="n"/>
      <c r="AB2282" s="14">
        <f>B2282&amp;"|"&amp;I2282</f>
        <v/>
      </c>
      <c r="AC2282">
        <f>IF($B2282="","","|"&amp;SUBSTITUTE(TRIM(SUBSTITUTE(SUBSTITUTE(SUBSTITUTE(SUBSTITUTE(SUBSTITUTE(SUBSTITUTE(SUBSTITUTE(SUBSTITUTE(SUBSTITUTE(SUBSTITUTE(SUBSTITUTE(SUBSTITUTE(SUBSTITUTE(SUBSTITUTE(TRIM($B2282&amp;""),CHAR(10)," "),CHAR(13)," "),"."," "),";"," "),","," "),"/"," "),"+"," "),"-"," "),"  "," "),"  "," "),"  "," "),"  "," "),"  "," "),"  "," "))," ","|")&amp;"|")</f>
        <v/>
      </c>
      <c r="AD2282">
        <f>TRIM($I2282&amp;"")</f>
        <v/>
      </c>
    </row>
    <row r="2283" ht="24" customHeight="1">
      <c r="A2283" s="9" t="n">
        <v>46203</v>
      </c>
      <c r="B2283" s="14" t="inlineStr">
        <is>
          <t>10199,10200,10204,10201,</t>
        </is>
      </c>
      <c r="C2283" s="14" t="n"/>
      <c r="D2283" s="10" t="inlineStr">
        <is>
          <t>COSTURA</t>
        </is>
      </c>
      <c r="E2283" s="14" t="inlineStr">
        <is>
          <t>300027</t>
        </is>
      </c>
      <c r="F2283" s="14" t="inlineStr">
        <is>
          <t>CADEIRA TURIM PLUS 920 - VIA VAREJO</t>
        </is>
      </c>
      <c r="G2283" s="14" t="inlineStr">
        <is>
          <t>SEM_SETOR</t>
        </is>
      </c>
      <c r="H2283" s="14" t="inlineStr">
        <is>
          <t>SEM_SETOR</t>
        </is>
      </c>
      <c r="I2283" s="9" t="inlineStr">
        <is>
          <t>SEM_SETOR</t>
        </is>
      </c>
      <c r="J2283" s="9" t="n">
        <v>360</v>
      </c>
      <c r="K2283" s="14">
        <f>IF($E2283="","",IFERROR(INDEX('01_Cad_Pecas'!$H$2:$H$5000,MATCH($E2283,'01_Cad_Pecas'!$D$2:$D$5000,0)),IFERROR(INDEX('01_Cad_Pecas'!$H$2:$H$5000,MATCH(VALUE($E2283),'01_Cad_Pecas'!$D$2:$D$5000,0)),"")))</f>
        <v/>
      </c>
      <c r="L2283" s="14">
        <f>IF($E2283="","",IFERROR(INDEX('01_Cad_Pecas'!$I$2:$I$5000,MATCH($E2283,'01_Cad_Pecas'!$D$2:$D$5000,0)),IFERROR(INDEX('01_Cad_Pecas'!$I$2:$I$5000,MATCH(VALUE($E2283),'01_Cad_Pecas'!$D$2:$D$5000,0)),"")))</f>
        <v/>
      </c>
      <c r="M2283" s="14">
        <f>IF(OR($J2283="",$L2283=""),"",IF($K2283="",0,$K2283)+$J2283*$L2283)</f>
        <v/>
      </c>
      <c r="N2283" s="9" t="n">
        <v>46203</v>
      </c>
      <c r="O2283" s="9" t="n">
        <v>360</v>
      </c>
      <c r="P2283" s="14" t="n"/>
      <c r="Q2283" s="14" t="n"/>
      <c r="R2283" s="14" t="n"/>
      <c r="S2283" s="14" t="n"/>
      <c r="T2283" s="14" t="n"/>
      <c r="U2283" s="14" t="n"/>
      <c r="V2283" s="14" t="n"/>
      <c r="W2283" s="14" t="n"/>
      <c r="X2283" s="14" t="n"/>
      <c r="Y2283" s="14" t="n"/>
      <c r="Z2283" s="14" t="n"/>
      <c r="AA2283" s="11" t="n"/>
      <c r="AB2283" s="14">
        <f>B2283&amp;"|"&amp;I2283</f>
        <v/>
      </c>
      <c r="AC2283">
        <f>IF($B2283="","","|"&amp;SUBSTITUTE(TRIM(SUBSTITUTE(SUBSTITUTE(SUBSTITUTE(SUBSTITUTE(SUBSTITUTE(SUBSTITUTE(SUBSTITUTE(SUBSTITUTE(SUBSTITUTE(SUBSTITUTE(SUBSTITUTE(SUBSTITUTE(SUBSTITUTE(SUBSTITUTE(TRIM($B2283&amp;""),CHAR(10)," "),CHAR(13)," "),"."," "),";"," "),","," "),"/"," "),"+"," "),"-"," "),"  "," "),"  "," "),"  "," "),"  "," "),"  "," "),"  "," "))," ","|")&amp;"|")</f>
        <v/>
      </c>
      <c r="AD2283">
        <f>TRIM($I2283&amp;"")</f>
        <v/>
      </c>
    </row>
    <row r="2284" ht="24" customHeight="1">
      <c r="A2284" s="9" t="n">
        <v>46203</v>
      </c>
      <c r="B2284" s="14" t="inlineStr">
        <is>
          <t>10199,10200,10204,10201,</t>
        </is>
      </c>
      <c r="C2284" s="14" t="n"/>
      <c r="D2284" s="10" t="inlineStr">
        <is>
          <t>COSTURA</t>
        </is>
      </c>
      <c r="E2284" s="14" t="inlineStr">
        <is>
          <t>300032</t>
        </is>
      </c>
      <c r="F2284" s="14" t="inlineStr">
        <is>
          <t>CADEIRA NOVA YORK 920</t>
        </is>
      </c>
      <c r="G2284" s="14" t="inlineStr">
        <is>
          <t>SEM_SETOR</t>
        </is>
      </c>
      <c r="H2284" s="14" t="inlineStr">
        <is>
          <t>SEM_SETOR</t>
        </is>
      </c>
      <c r="I2284" s="9" t="inlineStr">
        <is>
          <t>SEM_SETOR</t>
        </is>
      </c>
      <c r="J2284" s="9" t="n">
        <v>44</v>
      </c>
      <c r="K2284" s="14">
        <f>IF($E2284="","",IFERROR(INDEX('01_Cad_Pecas'!$H$2:$H$5000,MATCH($E2284,'01_Cad_Pecas'!$D$2:$D$5000,0)),IFERROR(INDEX('01_Cad_Pecas'!$H$2:$H$5000,MATCH(VALUE($E2284),'01_Cad_Pecas'!$D$2:$D$5000,0)),"")))</f>
        <v/>
      </c>
      <c r="L2284" s="14">
        <f>IF($E2284="","",IFERROR(INDEX('01_Cad_Pecas'!$I$2:$I$5000,MATCH($E2284,'01_Cad_Pecas'!$D$2:$D$5000,0)),IFERROR(INDEX('01_Cad_Pecas'!$I$2:$I$5000,MATCH(VALUE($E2284),'01_Cad_Pecas'!$D$2:$D$5000,0)),"")))</f>
        <v/>
      </c>
      <c r="M2284" s="14">
        <f>IF(OR($J2284="",$L2284=""),"",IF($K2284="",0,$K2284)+$J2284*$L2284)</f>
        <v/>
      </c>
      <c r="N2284" s="9" t="n">
        <v>46203</v>
      </c>
      <c r="O2284" s="9" t="n">
        <v>44</v>
      </c>
      <c r="P2284" s="14" t="n"/>
      <c r="Q2284" s="14" t="n"/>
      <c r="R2284" s="14" t="n"/>
      <c r="S2284" s="14" t="n"/>
      <c r="T2284" s="14" t="n"/>
      <c r="U2284" s="14" t="n"/>
      <c r="V2284" s="14" t="n"/>
      <c r="W2284" s="14" t="n"/>
      <c r="X2284" s="14" t="n"/>
      <c r="Y2284" s="14" t="n"/>
      <c r="Z2284" s="14" t="n"/>
      <c r="AA2284" s="11" t="n"/>
      <c r="AB2284" s="14">
        <f>B2284&amp;"|"&amp;I2284</f>
        <v/>
      </c>
      <c r="AC2284">
        <f>IF($B2284="","","|"&amp;SUBSTITUTE(TRIM(SUBSTITUTE(SUBSTITUTE(SUBSTITUTE(SUBSTITUTE(SUBSTITUTE(SUBSTITUTE(SUBSTITUTE(SUBSTITUTE(SUBSTITUTE(SUBSTITUTE(SUBSTITUTE(SUBSTITUTE(SUBSTITUTE(SUBSTITUTE(TRIM($B2284&amp;""),CHAR(10)," "),CHAR(13)," "),"."," "),";"," "),","," "),"/"," "),"+"," "),"-"," "),"  "," "),"  "," "),"  "," "),"  "," "),"  "," "),"  "," "))," ","|")&amp;"|")</f>
        <v/>
      </c>
      <c r="AD2284">
        <f>TRIM($I2284&amp;"")</f>
        <v/>
      </c>
    </row>
    <row r="2285" ht="24" customHeight="1">
      <c r="A2285" s="9" t="n">
        <v>46203</v>
      </c>
      <c r="B2285" s="14" t="inlineStr">
        <is>
          <t>10199,10200,10204,10201,</t>
        </is>
      </c>
      <c r="C2285" s="14" t="n"/>
      <c r="D2285" s="10" t="inlineStr">
        <is>
          <t>COSTURA</t>
        </is>
      </c>
      <c r="E2285" s="14" t="inlineStr">
        <is>
          <t>300034</t>
        </is>
      </c>
      <c r="F2285" s="14" t="inlineStr">
        <is>
          <t>CADEIRA DAKAR</t>
        </is>
      </c>
      <c r="G2285" s="14" t="inlineStr">
        <is>
          <t>SEM_SETOR</t>
        </is>
      </c>
      <c r="H2285" s="14" t="inlineStr">
        <is>
          <t>SEM_SETOR</t>
        </is>
      </c>
      <c r="I2285" s="9" t="inlineStr">
        <is>
          <t>SEM_SETOR</t>
        </is>
      </c>
      <c r="J2285" s="9" t="n">
        <v>52</v>
      </c>
      <c r="K2285" s="14">
        <f>IF($E2285="","",IFERROR(INDEX('01_Cad_Pecas'!$H$2:$H$5000,MATCH($E2285,'01_Cad_Pecas'!$D$2:$D$5000,0)),IFERROR(INDEX('01_Cad_Pecas'!$H$2:$H$5000,MATCH(VALUE($E2285),'01_Cad_Pecas'!$D$2:$D$5000,0)),"")))</f>
        <v/>
      </c>
      <c r="L2285" s="14">
        <f>IF($E2285="","",IFERROR(INDEX('01_Cad_Pecas'!$I$2:$I$5000,MATCH($E2285,'01_Cad_Pecas'!$D$2:$D$5000,0)),IFERROR(INDEX('01_Cad_Pecas'!$I$2:$I$5000,MATCH(VALUE($E2285),'01_Cad_Pecas'!$D$2:$D$5000,0)),"")))</f>
        <v/>
      </c>
      <c r="M2285" s="14">
        <f>IF(OR($J2285="",$L2285=""),"",IF($K2285="",0,$K2285)+$J2285*$L2285)</f>
        <v/>
      </c>
      <c r="N2285" s="9" t="n">
        <v>46203</v>
      </c>
      <c r="O2285" s="9" t="n">
        <v>52</v>
      </c>
      <c r="P2285" s="14" t="n"/>
      <c r="Q2285" s="14" t="n"/>
      <c r="R2285" s="14" t="n"/>
      <c r="S2285" s="14" t="n"/>
      <c r="T2285" s="14" t="n"/>
      <c r="U2285" s="14" t="n"/>
      <c r="V2285" s="14" t="n"/>
      <c r="W2285" s="14" t="n"/>
      <c r="X2285" s="14" t="n"/>
      <c r="Y2285" s="14" t="n"/>
      <c r="Z2285" s="14" t="n"/>
      <c r="AA2285" s="11" t="n"/>
      <c r="AB2285" s="14">
        <f>B2285&amp;"|"&amp;I2285</f>
        <v/>
      </c>
      <c r="AC2285">
        <f>IF($B2285="","","|"&amp;SUBSTITUTE(TRIM(SUBSTITUTE(SUBSTITUTE(SUBSTITUTE(SUBSTITUTE(SUBSTITUTE(SUBSTITUTE(SUBSTITUTE(SUBSTITUTE(SUBSTITUTE(SUBSTITUTE(SUBSTITUTE(SUBSTITUTE(SUBSTITUTE(SUBSTITUTE(TRIM($B2285&amp;""),CHAR(10)," "),CHAR(13)," "),"."," "),";"," "),","," "),"/"," "),"+"," "),"-"," "),"  "," "),"  "," "),"  "," "),"  "," "),"  "," "),"  "," "))," ","|")&amp;"|")</f>
        <v/>
      </c>
      <c r="AD2285">
        <f>TRIM($I2285&amp;"")</f>
        <v/>
      </c>
    </row>
    <row r="2286" ht="24" customHeight="1">
      <c r="A2286" s="9" t="n">
        <v>46203</v>
      </c>
      <c r="B2286" s="14" t="inlineStr">
        <is>
          <t>10199,10200,10204,10201,</t>
        </is>
      </c>
      <c r="C2286" s="14" t="n"/>
      <c r="D2286" s="10" t="inlineStr">
        <is>
          <t>COSTURA</t>
        </is>
      </c>
      <c r="E2286" s="14" t="inlineStr">
        <is>
          <t>300048</t>
        </is>
      </c>
      <c r="F2286" s="14" t="inlineStr">
        <is>
          <t>CADEIRA SANTIAGO</t>
        </is>
      </c>
      <c r="G2286" s="14" t="inlineStr">
        <is>
          <t>SEM_SETOR</t>
        </is>
      </c>
      <c r="H2286" s="14" t="inlineStr">
        <is>
          <t>SEM_SETOR</t>
        </is>
      </c>
      <c r="I2286" s="9" t="inlineStr">
        <is>
          <t>SEM_SETOR</t>
        </is>
      </c>
      <c r="J2286" s="9" t="n">
        <v>298</v>
      </c>
      <c r="K2286" s="14">
        <f>IF($E2286="","",IFERROR(INDEX('01_Cad_Pecas'!$H$2:$H$5000,MATCH($E2286,'01_Cad_Pecas'!$D$2:$D$5000,0)),IFERROR(INDEX('01_Cad_Pecas'!$H$2:$H$5000,MATCH(VALUE($E2286),'01_Cad_Pecas'!$D$2:$D$5000,0)),"")))</f>
        <v/>
      </c>
      <c r="L2286" s="14">
        <f>IF($E2286="","",IFERROR(INDEX('01_Cad_Pecas'!$I$2:$I$5000,MATCH($E2286,'01_Cad_Pecas'!$D$2:$D$5000,0)),IFERROR(INDEX('01_Cad_Pecas'!$I$2:$I$5000,MATCH(VALUE($E2286),'01_Cad_Pecas'!$D$2:$D$5000,0)),"")))</f>
        <v/>
      </c>
      <c r="M2286" s="14">
        <f>IF(OR($J2286="",$L2286=""),"",IF($K2286="",0,$K2286)+$J2286*$L2286)</f>
        <v/>
      </c>
      <c r="N2286" s="9" t="n">
        <v>46203</v>
      </c>
      <c r="O2286" s="9" t="n">
        <v>298</v>
      </c>
      <c r="P2286" s="14" t="n"/>
      <c r="Q2286" s="14" t="n"/>
      <c r="R2286" s="14" t="n"/>
      <c r="S2286" s="14" t="n"/>
      <c r="T2286" s="14" t="n"/>
      <c r="U2286" s="14" t="n"/>
      <c r="V2286" s="14" t="n"/>
      <c r="W2286" s="14" t="n"/>
      <c r="X2286" s="14" t="n"/>
      <c r="Y2286" s="14" t="n"/>
      <c r="Z2286" s="14" t="n"/>
      <c r="AA2286" s="11" t="n"/>
      <c r="AB2286" s="14">
        <f>B2286&amp;"|"&amp;I2286</f>
        <v/>
      </c>
      <c r="AC2286">
        <f>IF($B2286="","","|"&amp;SUBSTITUTE(TRIM(SUBSTITUTE(SUBSTITUTE(SUBSTITUTE(SUBSTITUTE(SUBSTITUTE(SUBSTITUTE(SUBSTITUTE(SUBSTITUTE(SUBSTITUTE(SUBSTITUTE(SUBSTITUTE(SUBSTITUTE(SUBSTITUTE(SUBSTITUTE(TRIM($B2286&amp;""),CHAR(10)," "),CHAR(13)," "),"."," "),";"," "),","," "),"/"," "),"+"," "),"-"," "),"  "," "),"  "," "),"  "," "),"  "," "),"  "," "),"  "," "))," ","|")&amp;"|")</f>
        <v/>
      </c>
      <c r="AD2286">
        <f>TRIM($I2286&amp;"")</f>
        <v/>
      </c>
    </row>
    <row r="2287" ht="24" customHeight="1">
      <c r="A2287" s="9" t="n">
        <v>46203</v>
      </c>
      <c r="B2287" s="14" t="inlineStr">
        <is>
          <t>10199,10200,10204,10201,</t>
        </is>
      </c>
      <c r="C2287" s="14" t="n"/>
      <c r="D2287" s="10" t="inlineStr">
        <is>
          <t>COSTURA</t>
        </is>
      </c>
      <c r="E2287" s="14" t="inlineStr">
        <is>
          <t>300081</t>
        </is>
      </c>
      <c r="F2287" s="14" t="inlineStr">
        <is>
          <t>CADEIRA CORDOBA</t>
        </is>
      </c>
      <c r="G2287" s="14" t="inlineStr">
        <is>
          <t>SEM_SETOR</t>
        </is>
      </c>
      <c r="H2287" s="14" t="inlineStr">
        <is>
          <t>SEM_SETOR</t>
        </is>
      </c>
      <c r="I2287" s="9" t="inlineStr">
        <is>
          <t>SEM_SETOR</t>
        </is>
      </c>
      <c r="J2287" s="9" t="n">
        <v>30</v>
      </c>
      <c r="K2287" s="14">
        <f>IF($E2287="","",IFERROR(INDEX('01_Cad_Pecas'!$H$2:$H$5000,MATCH($E2287,'01_Cad_Pecas'!$D$2:$D$5000,0)),IFERROR(INDEX('01_Cad_Pecas'!$H$2:$H$5000,MATCH(VALUE($E2287),'01_Cad_Pecas'!$D$2:$D$5000,0)),"")))</f>
        <v/>
      </c>
      <c r="L2287" s="14">
        <f>IF($E2287="","",IFERROR(INDEX('01_Cad_Pecas'!$I$2:$I$5000,MATCH($E2287,'01_Cad_Pecas'!$D$2:$D$5000,0)),IFERROR(INDEX('01_Cad_Pecas'!$I$2:$I$5000,MATCH(VALUE($E2287),'01_Cad_Pecas'!$D$2:$D$5000,0)),"")))</f>
        <v/>
      </c>
      <c r="M2287" s="14">
        <f>IF(OR($J2287="",$L2287=""),"",IF($K2287="",0,$K2287)+$J2287*$L2287)</f>
        <v/>
      </c>
      <c r="N2287" s="9" t="n">
        <v>46203</v>
      </c>
      <c r="O2287" s="9" t="n">
        <v>30</v>
      </c>
      <c r="P2287" s="14" t="n"/>
      <c r="Q2287" s="14" t="n"/>
      <c r="R2287" s="14" t="n"/>
      <c r="S2287" s="14" t="n"/>
      <c r="T2287" s="14" t="n"/>
      <c r="U2287" s="14" t="n"/>
      <c r="V2287" s="14" t="n"/>
      <c r="W2287" s="14" t="n"/>
      <c r="X2287" s="14" t="n"/>
      <c r="Y2287" s="14" t="n"/>
      <c r="Z2287" s="14" t="n"/>
      <c r="AA2287" s="11" t="n"/>
      <c r="AB2287" s="14">
        <f>B2287&amp;"|"&amp;I2287</f>
        <v/>
      </c>
      <c r="AC2287">
        <f>IF($B2287="","","|"&amp;SUBSTITUTE(TRIM(SUBSTITUTE(SUBSTITUTE(SUBSTITUTE(SUBSTITUTE(SUBSTITUTE(SUBSTITUTE(SUBSTITUTE(SUBSTITUTE(SUBSTITUTE(SUBSTITUTE(SUBSTITUTE(SUBSTITUTE(SUBSTITUTE(SUBSTITUTE(TRIM($B2287&amp;""),CHAR(10)," "),CHAR(13)," "),"."," "),";"," "),","," "),"/"," "),"+"," "),"-"," "),"  "," "),"  "," "),"  "," "),"  "," "),"  "," "),"  "," "))," ","|")&amp;"|")</f>
        <v/>
      </c>
      <c r="AD2287">
        <f>TRIM($I2287&amp;"")</f>
        <v/>
      </c>
    </row>
    <row r="2288" ht="24" customHeight="1">
      <c r="A2288" s="9" t="n">
        <v>46203</v>
      </c>
      <c r="B2288" s="14" t="inlineStr">
        <is>
          <t>10199,10200,10204,10201,</t>
        </is>
      </c>
      <c r="C2288" s="14" t="n"/>
      <c r="D2288" s="10" t="inlineStr">
        <is>
          <t>COSTURA</t>
        </is>
      </c>
      <c r="E2288" s="14" t="inlineStr">
        <is>
          <t>300093</t>
        </is>
      </c>
      <c r="F2288" s="14" t="inlineStr">
        <is>
          <t>CADEIRA PADUA 920 - MULTIMOVEIS</t>
        </is>
      </c>
      <c r="G2288" s="14" t="inlineStr">
        <is>
          <t>SEM_SETOR</t>
        </is>
      </c>
      <c r="H2288" s="14" t="inlineStr">
        <is>
          <t>SEM_SETOR</t>
        </is>
      </c>
      <c r="I2288" s="9" t="inlineStr">
        <is>
          <t>SEM_SETOR</t>
        </is>
      </c>
      <c r="J2288" s="9" t="n">
        <v>132</v>
      </c>
      <c r="K2288" s="14">
        <f>IF($E2288="","",IFERROR(INDEX('01_Cad_Pecas'!$H$2:$H$5000,MATCH($E2288,'01_Cad_Pecas'!$D$2:$D$5000,0)),IFERROR(INDEX('01_Cad_Pecas'!$H$2:$H$5000,MATCH(VALUE($E2288),'01_Cad_Pecas'!$D$2:$D$5000,0)),"")))</f>
        <v/>
      </c>
      <c r="L2288" s="14">
        <f>IF($E2288="","",IFERROR(INDEX('01_Cad_Pecas'!$I$2:$I$5000,MATCH($E2288,'01_Cad_Pecas'!$D$2:$D$5000,0)),IFERROR(INDEX('01_Cad_Pecas'!$I$2:$I$5000,MATCH(VALUE($E2288),'01_Cad_Pecas'!$D$2:$D$5000,0)),"")))</f>
        <v/>
      </c>
      <c r="M2288" s="14">
        <f>IF(OR($J2288="",$L2288=""),"",IF($K2288="",0,$K2288)+$J2288*$L2288)</f>
        <v/>
      </c>
      <c r="N2288" s="9" t="n">
        <v>46203</v>
      </c>
      <c r="O2288" s="9" t="n">
        <v>132</v>
      </c>
      <c r="P2288" s="14" t="n"/>
      <c r="Q2288" s="14" t="n"/>
      <c r="R2288" s="14" t="n"/>
      <c r="S2288" s="14" t="n"/>
      <c r="T2288" s="14" t="n"/>
      <c r="U2288" s="14" t="n"/>
      <c r="V2288" s="14" t="n"/>
      <c r="W2288" s="14" t="n"/>
      <c r="X2288" s="14" t="n"/>
      <c r="Y2288" s="14" t="n"/>
      <c r="Z2288" s="14" t="n"/>
      <c r="AA2288" s="11" t="n"/>
      <c r="AB2288" s="14">
        <f>B2288&amp;"|"&amp;I2288</f>
        <v/>
      </c>
      <c r="AC2288">
        <f>IF($B2288="","","|"&amp;SUBSTITUTE(TRIM(SUBSTITUTE(SUBSTITUTE(SUBSTITUTE(SUBSTITUTE(SUBSTITUTE(SUBSTITUTE(SUBSTITUTE(SUBSTITUTE(SUBSTITUTE(SUBSTITUTE(SUBSTITUTE(SUBSTITUTE(SUBSTITUTE(SUBSTITUTE(TRIM($B2288&amp;""),CHAR(10)," "),CHAR(13)," "),"."," "),";"," "),","," "),"/"," "),"+"," "),"-"," "),"  "," "),"  "," "),"  "," "),"  "," "),"  "," "),"  "," "))," ","|")&amp;"|")</f>
        <v/>
      </c>
      <c r="AD2288">
        <f>TRIM($I2288&amp;"")</f>
        <v/>
      </c>
    </row>
    <row r="2289" ht="24" customHeight="1">
      <c r="A2289" s="9" t="n">
        <v>46206</v>
      </c>
      <c r="B2289" s="14" t="inlineStr">
        <is>
          <t>10210,10211</t>
        </is>
      </c>
      <c r="C2289" s="14" t="n"/>
      <c r="D2289" s="10" t="inlineStr">
        <is>
          <t>COSTURA</t>
        </is>
      </c>
      <c r="E2289" s="14" t="inlineStr">
        <is>
          <t>300016</t>
        </is>
      </c>
      <c r="F2289" s="14" t="inlineStr">
        <is>
          <t>CADEIRA CRETA 920</t>
        </is>
      </c>
      <c r="G2289" s="14" t="inlineStr">
        <is>
          <t>SEM_SETOR</t>
        </is>
      </c>
      <c r="H2289" s="14" t="inlineStr">
        <is>
          <t>SEM_SETOR</t>
        </is>
      </c>
      <c r="I2289" s="9" t="inlineStr">
        <is>
          <t>SEM_SETOR</t>
        </is>
      </c>
      <c r="J2289" s="9" t="n">
        <v>32</v>
      </c>
      <c r="K2289" s="14">
        <f>IF($E2289="","",IFERROR(INDEX('01_Cad_Pecas'!$H$2:$H$5000,MATCH($E2289,'01_Cad_Pecas'!$D$2:$D$5000,0)),IFERROR(INDEX('01_Cad_Pecas'!$H$2:$H$5000,MATCH(VALUE($E2289),'01_Cad_Pecas'!$D$2:$D$5000,0)),"")))</f>
        <v/>
      </c>
      <c r="L2289" s="14">
        <f>IF($E2289="","",IFERROR(INDEX('01_Cad_Pecas'!$I$2:$I$5000,MATCH($E2289,'01_Cad_Pecas'!$D$2:$D$5000,0)),IFERROR(INDEX('01_Cad_Pecas'!$I$2:$I$5000,MATCH(VALUE($E2289),'01_Cad_Pecas'!$D$2:$D$5000,0)),"")))</f>
        <v/>
      </c>
      <c r="M2289" s="14">
        <f>IF(OR($J2289="",$L2289=""),"",IF($K2289="",0,$K2289)+$J2289*$L2289)</f>
        <v/>
      </c>
      <c r="N2289" s="9" t="n">
        <v>46206</v>
      </c>
      <c r="O2289" s="9" t="n">
        <v>32</v>
      </c>
      <c r="P2289" s="14" t="n"/>
      <c r="Q2289" s="14" t="n"/>
      <c r="R2289" s="14" t="n"/>
      <c r="S2289" s="14" t="n"/>
      <c r="T2289" s="14" t="n"/>
      <c r="U2289" s="14" t="n"/>
      <c r="V2289" s="14" t="n"/>
      <c r="W2289" s="14" t="n"/>
      <c r="X2289" s="14" t="n"/>
      <c r="Y2289" s="14" t="n"/>
      <c r="Z2289" s="14" t="n"/>
      <c r="AA2289" s="11" t="n"/>
      <c r="AB2289" s="14">
        <f>B2289&amp;"|"&amp;I2289</f>
        <v/>
      </c>
      <c r="AC2289">
        <f>IF($B2289="","","|"&amp;SUBSTITUTE(TRIM(SUBSTITUTE(SUBSTITUTE(SUBSTITUTE(SUBSTITUTE(SUBSTITUTE(SUBSTITUTE(SUBSTITUTE(SUBSTITUTE(SUBSTITUTE(SUBSTITUTE(SUBSTITUTE(SUBSTITUTE(SUBSTITUTE(SUBSTITUTE(TRIM($B2289&amp;""),CHAR(10)," "),CHAR(13)," "),"."," "),";"," "),","," "),"/"," "),"+"," "),"-"," "),"  "," "),"  "," "),"  "," "),"  "," "),"  "," "),"  "," "))," ","|")&amp;"|")</f>
        <v/>
      </c>
      <c r="AD2289">
        <f>TRIM($I2289&amp;"")</f>
        <v/>
      </c>
    </row>
    <row r="2290" ht="24" customHeight="1">
      <c r="A2290" s="9" t="n">
        <v>46206</v>
      </c>
      <c r="B2290" s="14" t="inlineStr">
        <is>
          <t>10210,10211</t>
        </is>
      </c>
      <c r="C2290" s="14" t="n"/>
      <c r="D2290" s="10" t="inlineStr">
        <is>
          <t>COSTURA</t>
        </is>
      </c>
      <c r="E2290" s="14" t="inlineStr">
        <is>
          <t>300018</t>
        </is>
      </c>
      <c r="F2290" s="14" t="inlineStr">
        <is>
          <t>CADEIRA ATHENAS 920</t>
        </is>
      </c>
      <c r="G2290" s="14" t="inlineStr">
        <is>
          <t>SEM_SETOR</t>
        </is>
      </c>
      <c r="H2290" s="14" t="inlineStr">
        <is>
          <t>SEM_SETOR</t>
        </is>
      </c>
      <c r="I2290" s="9" t="inlineStr">
        <is>
          <t>SEM_SETOR</t>
        </is>
      </c>
      <c r="J2290" s="9" t="n">
        <v>6</v>
      </c>
      <c r="K2290" s="14">
        <f>IF($E2290="","",IFERROR(INDEX('01_Cad_Pecas'!$H$2:$H$5000,MATCH($E2290,'01_Cad_Pecas'!$D$2:$D$5000,0)),IFERROR(INDEX('01_Cad_Pecas'!$H$2:$H$5000,MATCH(VALUE($E2290),'01_Cad_Pecas'!$D$2:$D$5000,0)),"")))</f>
        <v/>
      </c>
      <c r="L2290" s="14">
        <f>IF($E2290="","",IFERROR(INDEX('01_Cad_Pecas'!$I$2:$I$5000,MATCH($E2290,'01_Cad_Pecas'!$D$2:$D$5000,0)),IFERROR(INDEX('01_Cad_Pecas'!$I$2:$I$5000,MATCH(VALUE($E2290),'01_Cad_Pecas'!$D$2:$D$5000,0)),"")))</f>
        <v/>
      </c>
      <c r="M2290" s="14">
        <f>IF(OR($J2290="",$L2290=""),"",IF($K2290="",0,$K2290)+$J2290*$L2290)</f>
        <v/>
      </c>
      <c r="N2290" s="9" t="n">
        <v>46206</v>
      </c>
      <c r="O2290" s="9" t="n">
        <v>6</v>
      </c>
      <c r="P2290" s="14" t="n"/>
      <c r="Q2290" s="14" t="n"/>
      <c r="R2290" s="14" t="n"/>
      <c r="S2290" s="14" t="n"/>
      <c r="T2290" s="14" t="n"/>
      <c r="U2290" s="14" t="n"/>
      <c r="V2290" s="14" t="n"/>
      <c r="W2290" s="14" t="n"/>
      <c r="X2290" s="14" t="n"/>
      <c r="Y2290" s="14" t="n"/>
      <c r="Z2290" s="14" t="n"/>
      <c r="AA2290" s="11" t="n"/>
      <c r="AB2290" s="14">
        <f>B2290&amp;"|"&amp;I2290</f>
        <v/>
      </c>
      <c r="AC2290">
        <f>IF($B2290="","","|"&amp;SUBSTITUTE(TRIM(SUBSTITUTE(SUBSTITUTE(SUBSTITUTE(SUBSTITUTE(SUBSTITUTE(SUBSTITUTE(SUBSTITUTE(SUBSTITUTE(SUBSTITUTE(SUBSTITUTE(SUBSTITUTE(SUBSTITUTE(SUBSTITUTE(SUBSTITUTE(TRIM($B2290&amp;""),CHAR(10)," "),CHAR(13)," "),"."," "),";"," "),","," "),"/"," "),"+"," "),"-"," "),"  "," "),"  "," "),"  "," "),"  "," "),"  "," "),"  "," "))," ","|")&amp;"|")</f>
        <v/>
      </c>
      <c r="AD2290">
        <f>TRIM($I2290&amp;"")</f>
        <v/>
      </c>
    </row>
    <row r="2291" ht="24" customHeight="1">
      <c r="A2291" s="9" t="n">
        <v>46206</v>
      </c>
      <c r="B2291" s="14" t="inlineStr">
        <is>
          <t>10210,10211</t>
        </is>
      </c>
      <c r="C2291" s="14" t="n"/>
      <c r="D2291" s="10" t="inlineStr">
        <is>
          <t>COSTURA</t>
        </is>
      </c>
      <c r="E2291" s="14" t="inlineStr">
        <is>
          <t>300024</t>
        </is>
      </c>
      <c r="F2291" s="14" t="inlineStr">
        <is>
          <t>CADEIRA TRIESTE 920</t>
        </is>
      </c>
      <c r="G2291" s="14" t="inlineStr">
        <is>
          <t>SEM_SETOR</t>
        </is>
      </c>
      <c r="H2291" s="14" t="inlineStr">
        <is>
          <t>SEM_SETOR</t>
        </is>
      </c>
      <c r="I2291" s="9" t="inlineStr">
        <is>
          <t>SEM_SETOR</t>
        </is>
      </c>
      <c r="J2291" s="9" t="n">
        <v>40</v>
      </c>
      <c r="K2291" s="14">
        <f>IF($E2291="","",IFERROR(INDEX('01_Cad_Pecas'!$H$2:$H$5000,MATCH($E2291,'01_Cad_Pecas'!$D$2:$D$5000,0)),IFERROR(INDEX('01_Cad_Pecas'!$H$2:$H$5000,MATCH(VALUE($E2291),'01_Cad_Pecas'!$D$2:$D$5000,0)),"")))</f>
        <v/>
      </c>
      <c r="L2291" s="14">
        <f>IF($E2291="","",IFERROR(INDEX('01_Cad_Pecas'!$I$2:$I$5000,MATCH($E2291,'01_Cad_Pecas'!$D$2:$D$5000,0)),IFERROR(INDEX('01_Cad_Pecas'!$I$2:$I$5000,MATCH(VALUE($E2291),'01_Cad_Pecas'!$D$2:$D$5000,0)),"")))</f>
        <v/>
      </c>
      <c r="M2291" s="14">
        <f>IF(OR($J2291="",$L2291=""),"",IF($K2291="",0,$K2291)+$J2291*$L2291)</f>
        <v/>
      </c>
      <c r="N2291" s="9" t="n">
        <v>46206</v>
      </c>
      <c r="O2291" s="9" t="n">
        <v>40</v>
      </c>
      <c r="P2291" s="14" t="n"/>
      <c r="Q2291" s="14" t="n"/>
      <c r="R2291" s="14" t="n"/>
      <c r="S2291" s="14" t="n"/>
      <c r="T2291" s="14" t="n"/>
      <c r="U2291" s="14" t="n"/>
      <c r="V2291" s="14" t="n"/>
      <c r="W2291" s="14" t="n"/>
      <c r="X2291" s="14" t="n"/>
      <c r="Y2291" s="14" t="n"/>
      <c r="Z2291" s="14" t="n"/>
      <c r="AA2291" s="11" t="n"/>
      <c r="AB2291" s="14">
        <f>B2291&amp;"|"&amp;I2291</f>
        <v/>
      </c>
      <c r="AC2291">
        <f>IF($B2291="","","|"&amp;SUBSTITUTE(TRIM(SUBSTITUTE(SUBSTITUTE(SUBSTITUTE(SUBSTITUTE(SUBSTITUTE(SUBSTITUTE(SUBSTITUTE(SUBSTITUTE(SUBSTITUTE(SUBSTITUTE(SUBSTITUTE(SUBSTITUTE(SUBSTITUTE(SUBSTITUTE(TRIM($B2291&amp;""),CHAR(10)," "),CHAR(13)," "),"."," "),";"," "),","," "),"/"," "),"+"," "),"-"," "),"  "," "),"  "," "),"  "," "),"  "," "),"  "," "),"  "," "))," ","|")&amp;"|")</f>
        <v/>
      </c>
      <c r="AD2291">
        <f>TRIM($I2291&amp;"")</f>
        <v/>
      </c>
    </row>
    <row r="2292" ht="24" customHeight="1">
      <c r="A2292" s="9" t="n">
        <v>46206</v>
      </c>
      <c r="B2292" s="14" t="inlineStr">
        <is>
          <t>10210,10211</t>
        </is>
      </c>
      <c r="C2292" s="14" t="n"/>
      <c r="D2292" s="10" t="inlineStr">
        <is>
          <t>COSTURA</t>
        </is>
      </c>
      <c r="E2292" s="14" t="inlineStr">
        <is>
          <t>300031</t>
        </is>
      </c>
      <c r="F2292" s="14" t="inlineStr">
        <is>
          <t>CADEIRA GRECIA 980 - ESPLANADA</t>
        </is>
      </c>
      <c r="G2292" s="14" t="inlineStr">
        <is>
          <t>SEM_SETOR</t>
        </is>
      </c>
      <c r="H2292" s="14" t="inlineStr">
        <is>
          <t>SEM_SETOR</t>
        </is>
      </c>
      <c r="I2292" s="9" t="inlineStr">
        <is>
          <t>SEM_SETOR</t>
        </is>
      </c>
      <c r="J2292" s="9" t="n">
        <v>20</v>
      </c>
      <c r="K2292" s="14">
        <f>IF($E2292="","",IFERROR(INDEX('01_Cad_Pecas'!$H$2:$H$5000,MATCH($E2292,'01_Cad_Pecas'!$D$2:$D$5000,0)),IFERROR(INDEX('01_Cad_Pecas'!$H$2:$H$5000,MATCH(VALUE($E2292),'01_Cad_Pecas'!$D$2:$D$5000,0)),"")))</f>
        <v/>
      </c>
      <c r="L2292" s="14">
        <f>IF($E2292="","",IFERROR(INDEX('01_Cad_Pecas'!$I$2:$I$5000,MATCH($E2292,'01_Cad_Pecas'!$D$2:$D$5000,0)),IFERROR(INDEX('01_Cad_Pecas'!$I$2:$I$5000,MATCH(VALUE($E2292),'01_Cad_Pecas'!$D$2:$D$5000,0)),"")))</f>
        <v/>
      </c>
      <c r="M2292" s="14">
        <f>IF(OR($J2292="",$L2292=""),"",IF($K2292="",0,$K2292)+$J2292*$L2292)</f>
        <v/>
      </c>
      <c r="N2292" s="9" t="n">
        <v>46206</v>
      </c>
      <c r="O2292" s="9" t="n">
        <v>20</v>
      </c>
      <c r="P2292" s="14" t="n"/>
      <c r="Q2292" s="14" t="n"/>
      <c r="R2292" s="14" t="n"/>
      <c r="S2292" s="14" t="n"/>
      <c r="T2292" s="14" t="n"/>
      <c r="U2292" s="14" t="n"/>
      <c r="V2292" s="14" t="n"/>
      <c r="W2292" s="14" t="n"/>
      <c r="X2292" s="14" t="n"/>
      <c r="Y2292" s="14" t="n"/>
      <c r="Z2292" s="14" t="n"/>
      <c r="AA2292" s="11" t="n"/>
      <c r="AB2292" s="14">
        <f>B2292&amp;"|"&amp;I2292</f>
        <v/>
      </c>
      <c r="AC2292">
        <f>IF($B2292="","","|"&amp;SUBSTITUTE(TRIM(SUBSTITUTE(SUBSTITUTE(SUBSTITUTE(SUBSTITUTE(SUBSTITUTE(SUBSTITUTE(SUBSTITUTE(SUBSTITUTE(SUBSTITUTE(SUBSTITUTE(SUBSTITUTE(SUBSTITUTE(SUBSTITUTE(SUBSTITUTE(TRIM($B2292&amp;""),CHAR(10)," "),CHAR(13)," "),"."," "),";"," "),","," "),"/"," "),"+"," "),"-"," "),"  "," "),"  "," "),"  "," "),"  "," "),"  "," "),"  "," "))," ","|")&amp;"|")</f>
        <v/>
      </c>
      <c r="AD2292">
        <f>TRIM($I2292&amp;"")</f>
        <v/>
      </c>
    </row>
    <row r="2293" ht="24" customHeight="1">
      <c r="A2293" s="9" t="n">
        <v>46206</v>
      </c>
      <c r="B2293" s="14" t="inlineStr">
        <is>
          <t>10210,10211</t>
        </is>
      </c>
      <c r="C2293" s="14" t="n"/>
      <c r="D2293" s="10" t="inlineStr">
        <is>
          <t>COSTURA</t>
        </is>
      </c>
      <c r="E2293" s="14" t="inlineStr">
        <is>
          <t>300032</t>
        </is>
      </c>
      <c r="F2293" s="14" t="inlineStr">
        <is>
          <t>CADEIRA NOVA YORK 920</t>
        </is>
      </c>
      <c r="G2293" s="14" t="inlineStr">
        <is>
          <t>SEM_SETOR</t>
        </is>
      </c>
      <c r="H2293" s="14" t="inlineStr">
        <is>
          <t>SEM_SETOR</t>
        </is>
      </c>
      <c r="I2293" s="9" t="inlineStr">
        <is>
          <t>SEM_SETOR</t>
        </is>
      </c>
      <c r="J2293" s="9" t="n">
        <v>12</v>
      </c>
      <c r="K2293" s="14">
        <f>IF($E2293="","",IFERROR(INDEX('01_Cad_Pecas'!$H$2:$H$5000,MATCH($E2293,'01_Cad_Pecas'!$D$2:$D$5000,0)),IFERROR(INDEX('01_Cad_Pecas'!$H$2:$H$5000,MATCH(VALUE($E2293),'01_Cad_Pecas'!$D$2:$D$5000,0)),"")))</f>
        <v/>
      </c>
      <c r="L2293" s="14">
        <f>IF($E2293="","",IFERROR(INDEX('01_Cad_Pecas'!$I$2:$I$5000,MATCH($E2293,'01_Cad_Pecas'!$D$2:$D$5000,0)),IFERROR(INDEX('01_Cad_Pecas'!$I$2:$I$5000,MATCH(VALUE($E2293),'01_Cad_Pecas'!$D$2:$D$5000,0)),"")))</f>
        <v/>
      </c>
      <c r="M2293" s="14">
        <f>IF(OR($J2293="",$L2293=""),"",IF($K2293="",0,$K2293)+$J2293*$L2293)</f>
        <v/>
      </c>
      <c r="N2293" s="9" t="n">
        <v>46206</v>
      </c>
      <c r="O2293" s="9" t="n">
        <v>12</v>
      </c>
      <c r="P2293" s="14" t="n"/>
      <c r="Q2293" s="14" t="n"/>
      <c r="R2293" s="14" t="n"/>
      <c r="S2293" s="14" t="n"/>
      <c r="T2293" s="14" t="n"/>
      <c r="U2293" s="14" t="n"/>
      <c r="V2293" s="14" t="n"/>
      <c r="W2293" s="14" t="n"/>
      <c r="X2293" s="14" t="n"/>
      <c r="Y2293" s="14" t="n"/>
      <c r="Z2293" s="14" t="n"/>
      <c r="AA2293" s="11" t="n"/>
      <c r="AB2293" s="14">
        <f>B2293&amp;"|"&amp;I2293</f>
        <v/>
      </c>
      <c r="AC2293">
        <f>IF($B2293="","","|"&amp;SUBSTITUTE(TRIM(SUBSTITUTE(SUBSTITUTE(SUBSTITUTE(SUBSTITUTE(SUBSTITUTE(SUBSTITUTE(SUBSTITUTE(SUBSTITUTE(SUBSTITUTE(SUBSTITUTE(SUBSTITUTE(SUBSTITUTE(SUBSTITUTE(SUBSTITUTE(TRIM($B2293&amp;""),CHAR(10)," "),CHAR(13)," "),"."," "),";"," "),","," "),"/"," "),"+"," "),"-"," "),"  "," "),"  "," "),"  "," "),"  "," "),"  "," "),"  "," "))," ","|")&amp;"|")</f>
        <v/>
      </c>
      <c r="AD2293">
        <f>TRIM($I2293&amp;"")</f>
        <v/>
      </c>
    </row>
    <row r="2294" ht="24" customHeight="1">
      <c r="A2294" s="9" t="n">
        <v>46206</v>
      </c>
      <c r="B2294" s="14" t="inlineStr">
        <is>
          <t>10210,10211</t>
        </is>
      </c>
      <c r="C2294" s="14" t="n"/>
      <c r="D2294" s="10" t="inlineStr">
        <is>
          <t>COSTURA</t>
        </is>
      </c>
      <c r="E2294" s="14" t="inlineStr">
        <is>
          <t>300034</t>
        </is>
      </c>
      <c r="F2294" s="14" t="inlineStr">
        <is>
          <t>CADEIRA DAKAR</t>
        </is>
      </c>
      <c r="G2294" s="14" t="inlineStr">
        <is>
          <t>SEM_SETOR</t>
        </is>
      </c>
      <c r="H2294" s="14" t="inlineStr">
        <is>
          <t>SEM_SETOR</t>
        </is>
      </c>
      <c r="I2294" s="9" t="inlineStr">
        <is>
          <t>SEM_SETOR</t>
        </is>
      </c>
      <c r="J2294" s="9" t="n">
        <v>120</v>
      </c>
      <c r="K2294" s="14">
        <f>IF($E2294="","",IFERROR(INDEX('01_Cad_Pecas'!$H$2:$H$5000,MATCH($E2294,'01_Cad_Pecas'!$D$2:$D$5000,0)),IFERROR(INDEX('01_Cad_Pecas'!$H$2:$H$5000,MATCH(VALUE($E2294),'01_Cad_Pecas'!$D$2:$D$5000,0)),"")))</f>
        <v/>
      </c>
      <c r="L2294" s="14">
        <f>IF($E2294="","",IFERROR(INDEX('01_Cad_Pecas'!$I$2:$I$5000,MATCH($E2294,'01_Cad_Pecas'!$D$2:$D$5000,0)),IFERROR(INDEX('01_Cad_Pecas'!$I$2:$I$5000,MATCH(VALUE($E2294),'01_Cad_Pecas'!$D$2:$D$5000,0)),"")))</f>
        <v/>
      </c>
      <c r="M2294" s="14">
        <f>IF(OR($J2294="",$L2294=""),"",IF($K2294="",0,$K2294)+$J2294*$L2294)</f>
        <v/>
      </c>
      <c r="N2294" s="9" t="n">
        <v>46206</v>
      </c>
      <c r="O2294" s="9" t="n">
        <v>120</v>
      </c>
      <c r="P2294" s="14" t="n"/>
      <c r="Q2294" s="14" t="n"/>
      <c r="R2294" s="14" t="n"/>
      <c r="S2294" s="14" t="n"/>
      <c r="T2294" s="14" t="n"/>
      <c r="U2294" s="14" t="n"/>
      <c r="V2294" s="14" t="n"/>
      <c r="W2294" s="14" t="n"/>
      <c r="X2294" s="14" t="n"/>
      <c r="Y2294" s="14" t="n"/>
      <c r="Z2294" s="14" t="n"/>
      <c r="AA2294" s="11" t="n"/>
      <c r="AB2294" s="14">
        <f>B2294&amp;"|"&amp;I2294</f>
        <v/>
      </c>
      <c r="AC2294">
        <f>IF($B2294="","","|"&amp;SUBSTITUTE(TRIM(SUBSTITUTE(SUBSTITUTE(SUBSTITUTE(SUBSTITUTE(SUBSTITUTE(SUBSTITUTE(SUBSTITUTE(SUBSTITUTE(SUBSTITUTE(SUBSTITUTE(SUBSTITUTE(SUBSTITUTE(SUBSTITUTE(SUBSTITUTE(TRIM($B2294&amp;""),CHAR(10)," "),CHAR(13)," "),"."," "),";"," "),","," "),"/"," "),"+"," "),"-"," "),"  "," "),"  "," "),"  "," "),"  "," "),"  "," "),"  "," "))," ","|")&amp;"|")</f>
        <v/>
      </c>
      <c r="AD2294">
        <f>TRIM($I2294&amp;"")</f>
        <v/>
      </c>
    </row>
    <row r="2295" ht="24" customHeight="1">
      <c r="A2295" s="9" t="n">
        <v>46206</v>
      </c>
      <c r="B2295" s="14" t="inlineStr">
        <is>
          <t>10210,10211</t>
        </is>
      </c>
      <c r="C2295" s="14" t="n"/>
      <c r="D2295" s="10" t="inlineStr">
        <is>
          <t>COSTURA</t>
        </is>
      </c>
      <c r="E2295" s="14" t="inlineStr">
        <is>
          <t>300048</t>
        </is>
      </c>
      <c r="F2295" s="14" t="inlineStr">
        <is>
          <t>CADEIRA SANTIAGO</t>
        </is>
      </c>
      <c r="G2295" s="14" t="inlineStr">
        <is>
          <t>SEM_SETOR</t>
        </is>
      </c>
      <c r="H2295" s="14" t="inlineStr">
        <is>
          <t>SEM_SETOR</t>
        </is>
      </c>
      <c r="I2295" s="9" t="inlineStr">
        <is>
          <t>SEM_SETOR</t>
        </is>
      </c>
      <c r="J2295" s="9" t="n">
        <v>450</v>
      </c>
      <c r="K2295" s="14">
        <f>IF($E2295="","",IFERROR(INDEX('01_Cad_Pecas'!$H$2:$H$5000,MATCH($E2295,'01_Cad_Pecas'!$D$2:$D$5000,0)),IFERROR(INDEX('01_Cad_Pecas'!$H$2:$H$5000,MATCH(VALUE($E2295),'01_Cad_Pecas'!$D$2:$D$5000,0)),"")))</f>
        <v/>
      </c>
      <c r="L2295" s="14">
        <f>IF($E2295="","",IFERROR(INDEX('01_Cad_Pecas'!$I$2:$I$5000,MATCH($E2295,'01_Cad_Pecas'!$D$2:$D$5000,0)),IFERROR(INDEX('01_Cad_Pecas'!$I$2:$I$5000,MATCH(VALUE($E2295),'01_Cad_Pecas'!$D$2:$D$5000,0)),"")))</f>
        <v/>
      </c>
      <c r="M2295" s="14">
        <f>IF(OR($J2295="",$L2295=""),"",IF($K2295="",0,$K2295)+$J2295*$L2295)</f>
        <v/>
      </c>
      <c r="N2295" s="9" t="n">
        <v>46206</v>
      </c>
      <c r="O2295" s="9" t="n">
        <v>450</v>
      </c>
      <c r="P2295" s="14" t="n"/>
      <c r="Q2295" s="14" t="n"/>
      <c r="R2295" s="14" t="n"/>
      <c r="S2295" s="14" t="n"/>
      <c r="T2295" s="14" t="n"/>
      <c r="U2295" s="14" t="n"/>
      <c r="V2295" s="14" t="n"/>
      <c r="W2295" s="14" t="n"/>
      <c r="X2295" s="14" t="n"/>
      <c r="Y2295" s="14" t="n"/>
      <c r="Z2295" s="14" t="n"/>
      <c r="AA2295" s="11" t="n"/>
      <c r="AB2295" s="14">
        <f>B2295&amp;"|"&amp;I2295</f>
        <v/>
      </c>
      <c r="AC2295">
        <f>IF($B2295="","","|"&amp;SUBSTITUTE(TRIM(SUBSTITUTE(SUBSTITUTE(SUBSTITUTE(SUBSTITUTE(SUBSTITUTE(SUBSTITUTE(SUBSTITUTE(SUBSTITUTE(SUBSTITUTE(SUBSTITUTE(SUBSTITUTE(SUBSTITUTE(SUBSTITUTE(SUBSTITUTE(TRIM($B2295&amp;""),CHAR(10)," "),CHAR(13)," "),"."," "),";"," "),","," "),"/"," "),"+"," "),"-"," "),"  "," "),"  "," "),"  "," "),"  "," "),"  "," "),"  "," "))," ","|")&amp;"|")</f>
        <v/>
      </c>
      <c r="AD2295">
        <f>TRIM($I2295&amp;"")</f>
        <v/>
      </c>
    </row>
    <row r="2296" ht="24" customHeight="1">
      <c r="A2296" s="9" t="n">
        <v>46206</v>
      </c>
      <c r="B2296" s="14" t="inlineStr">
        <is>
          <t>10210,10211</t>
        </is>
      </c>
      <c r="C2296" s="14" t="n"/>
      <c r="D2296" s="10" t="inlineStr">
        <is>
          <t>COSTURA</t>
        </is>
      </c>
      <c r="E2296" s="14" t="inlineStr">
        <is>
          <t>300068</t>
        </is>
      </c>
      <c r="F2296" s="14" t="inlineStr">
        <is>
          <t>CADEIRA GENOVA 980</t>
        </is>
      </c>
      <c r="G2296" s="14" t="inlineStr">
        <is>
          <t>SEM_SETOR</t>
        </is>
      </c>
      <c r="H2296" s="14" t="inlineStr">
        <is>
          <t>SEM_SETOR</t>
        </is>
      </c>
      <c r="I2296" s="9" t="inlineStr">
        <is>
          <t>SEM_SETOR</t>
        </is>
      </c>
      <c r="J2296" s="9" t="n">
        <v>6</v>
      </c>
      <c r="K2296" s="14">
        <f>IF($E2296="","",IFERROR(INDEX('01_Cad_Pecas'!$H$2:$H$5000,MATCH($E2296,'01_Cad_Pecas'!$D$2:$D$5000,0)),IFERROR(INDEX('01_Cad_Pecas'!$H$2:$H$5000,MATCH(VALUE($E2296),'01_Cad_Pecas'!$D$2:$D$5000,0)),"")))</f>
        <v/>
      </c>
      <c r="L2296" s="14">
        <f>IF($E2296="","",IFERROR(INDEX('01_Cad_Pecas'!$I$2:$I$5000,MATCH($E2296,'01_Cad_Pecas'!$D$2:$D$5000,0)),IFERROR(INDEX('01_Cad_Pecas'!$I$2:$I$5000,MATCH(VALUE($E2296),'01_Cad_Pecas'!$D$2:$D$5000,0)),"")))</f>
        <v/>
      </c>
      <c r="M2296" s="14">
        <f>IF(OR($J2296="",$L2296=""),"",IF($K2296="",0,$K2296)+$J2296*$L2296)</f>
        <v/>
      </c>
      <c r="N2296" s="9" t="n">
        <v>46206</v>
      </c>
      <c r="O2296" s="9" t="n">
        <v>6</v>
      </c>
      <c r="P2296" s="14" t="n"/>
      <c r="Q2296" s="14" t="n"/>
      <c r="R2296" s="14" t="n"/>
      <c r="S2296" s="14" t="n"/>
      <c r="T2296" s="14" t="n"/>
      <c r="U2296" s="14" t="n"/>
      <c r="V2296" s="14" t="n"/>
      <c r="W2296" s="14" t="n"/>
      <c r="X2296" s="14" t="n"/>
      <c r="Y2296" s="14" t="n"/>
      <c r="Z2296" s="14" t="n"/>
      <c r="AA2296" s="11" t="n"/>
      <c r="AB2296" s="14">
        <f>B2296&amp;"|"&amp;I2296</f>
        <v/>
      </c>
      <c r="AC2296">
        <f>IF($B2296="","","|"&amp;SUBSTITUTE(TRIM(SUBSTITUTE(SUBSTITUTE(SUBSTITUTE(SUBSTITUTE(SUBSTITUTE(SUBSTITUTE(SUBSTITUTE(SUBSTITUTE(SUBSTITUTE(SUBSTITUTE(SUBSTITUTE(SUBSTITUTE(SUBSTITUTE(SUBSTITUTE(TRIM($B2296&amp;""),CHAR(10)," "),CHAR(13)," "),"."," "),";"," "),","," "),"/"," "),"+"," "),"-"," "),"  "," "),"  "," "),"  "," "),"  "," "),"  "," "),"  "," "))," ","|")&amp;"|")</f>
        <v/>
      </c>
      <c r="AD2296">
        <f>TRIM($I2296&amp;"")</f>
        <v/>
      </c>
    </row>
    <row r="2297" ht="24" customHeight="1">
      <c r="A2297" s="9" t="n">
        <v>46204</v>
      </c>
      <c r="B2297" s="14" t="inlineStr">
        <is>
          <t>10224</t>
        </is>
      </c>
      <c r="C2297" s="14" t="n"/>
      <c r="D2297" s="10" t="inlineStr">
        <is>
          <t>COSTURA</t>
        </is>
      </c>
      <c r="E2297" s="14" t="inlineStr">
        <is>
          <t>300024</t>
        </is>
      </c>
      <c r="F2297" s="14" t="inlineStr">
        <is>
          <t>CADEIRA TRIESTE 920</t>
        </is>
      </c>
      <c r="G2297" s="14" t="inlineStr">
        <is>
          <t>SEM_SETOR</t>
        </is>
      </c>
      <c r="H2297" s="14" t="inlineStr">
        <is>
          <t>SEM_SETOR</t>
        </is>
      </c>
      <c r="I2297" s="9" t="inlineStr">
        <is>
          <t>SEM_SETOR</t>
        </is>
      </c>
      <c r="J2297" s="9" t="n">
        <v>80</v>
      </c>
      <c r="K2297" s="14">
        <f>IF($E2297="","",IFERROR(INDEX('01_Cad_Pecas'!$H$2:$H$5000,MATCH($E2297,'01_Cad_Pecas'!$D$2:$D$5000,0)),IFERROR(INDEX('01_Cad_Pecas'!$H$2:$H$5000,MATCH(VALUE($E2297),'01_Cad_Pecas'!$D$2:$D$5000,0)),"")))</f>
        <v/>
      </c>
      <c r="L2297" s="14">
        <f>IF($E2297="","",IFERROR(INDEX('01_Cad_Pecas'!$I$2:$I$5000,MATCH($E2297,'01_Cad_Pecas'!$D$2:$D$5000,0)),IFERROR(INDEX('01_Cad_Pecas'!$I$2:$I$5000,MATCH(VALUE($E2297),'01_Cad_Pecas'!$D$2:$D$5000,0)),"")))</f>
        <v/>
      </c>
      <c r="M2297" s="14">
        <f>IF(OR($J2297="",$L2297=""),"",IF($K2297="",0,$K2297)+$J2297*$L2297)</f>
        <v/>
      </c>
      <c r="N2297" s="9" t="n">
        <v>46204</v>
      </c>
      <c r="O2297" s="9" t="n">
        <v>80</v>
      </c>
      <c r="P2297" s="14" t="n"/>
      <c r="Q2297" s="14" t="n"/>
      <c r="R2297" s="14" t="n"/>
      <c r="S2297" s="14" t="n"/>
      <c r="T2297" s="14" t="n"/>
      <c r="U2297" s="14" t="n"/>
      <c r="V2297" s="14" t="n"/>
      <c r="W2297" s="14" t="n"/>
      <c r="X2297" s="14" t="n"/>
      <c r="Y2297" s="14" t="n"/>
      <c r="Z2297" s="14" t="n"/>
      <c r="AA2297" s="11" t="n"/>
      <c r="AB2297" s="14">
        <f>B2297&amp;"|"&amp;I2297</f>
        <v/>
      </c>
      <c r="AC2297">
        <f>IF($B2297="","","|"&amp;SUBSTITUTE(TRIM(SUBSTITUTE(SUBSTITUTE(SUBSTITUTE(SUBSTITUTE(SUBSTITUTE(SUBSTITUTE(SUBSTITUTE(SUBSTITUTE(SUBSTITUTE(SUBSTITUTE(SUBSTITUTE(SUBSTITUTE(SUBSTITUTE(SUBSTITUTE(TRIM($B2297&amp;""),CHAR(10)," "),CHAR(13)," "),"."," "),";"," "),","," "),"/"," "),"+"," "),"-"," "),"  "," "),"  "," "),"  "," "),"  "," "),"  "," "),"  "," "))," ","|")&amp;"|")</f>
        <v/>
      </c>
      <c r="AD2297">
        <f>TRIM($I2297&amp;"")</f>
        <v/>
      </c>
    </row>
    <row r="2298" ht="24" customHeight="1">
      <c r="A2298" s="9" t="n">
        <v>46204</v>
      </c>
      <c r="B2298" s="14" t="inlineStr">
        <is>
          <t>10224</t>
        </is>
      </c>
      <c r="C2298" s="14" t="n"/>
      <c r="D2298" s="10" t="inlineStr">
        <is>
          <t>COSTURA</t>
        </is>
      </c>
      <c r="E2298" s="14" t="inlineStr">
        <is>
          <t>300031</t>
        </is>
      </c>
      <c r="F2298" s="14" t="inlineStr">
        <is>
          <t>CADEIRA GRECIA 980 - ESPLANADA</t>
        </is>
      </c>
      <c r="G2298" s="14" t="inlineStr">
        <is>
          <t>SEM_SETOR</t>
        </is>
      </c>
      <c r="H2298" s="14" t="inlineStr">
        <is>
          <t>SEM_SETOR</t>
        </is>
      </c>
      <c r="I2298" s="9" t="inlineStr">
        <is>
          <t>SEM_SETOR</t>
        </is>
      </c>
      <c r="J2298" s="9" t="n">
        <v>60</v>
      </c>
      <c r="K2298" s="14">
        <f>IF($E2298="","",IFERROR(INDEX('01_Cad_Pecas'!$H$2:$H$5000,MATCH($E2298,'01_Cad_Pecas'!$D$2:$D$5000,0)),IFERROR(INDEX('01_Cad_Pecas'!$H$2:$H$5000,MATCH(VALUE($E2298),'01_Cad_Pecas'!$D$2:$D$5000,0)),"")))</f>
        <v/>
      </c>
      <c r="L2298" s="14">
        <f>IF($E2298="","",IFERROR(INDEX('01_Cad_Pecas'!$I$2:$I$5000,MATCH($E2298,'01_Cad_Pecas'!$D$2:$D$5000,0)),IFERROR(INDEX('01_Cad_Pecas'!$I$2:$I$5000,MATCH(VALUE($E2298),'01_Cad_Pecas'!$D$2:$D$5000,0)),"")))</f>
        <v/>
      </c>
      <c r="M2298" s="14">
        <f>IF(OR($J2298="",$L2298=""),"",IF($K2298="",0,$K2298)+$J2298*$L2298)</f>
        <v/>
      </c>
      <c r="N2298" s="9" t="n">
        <v>46204</v>
      </c>
      <c r="O2298" s="9" t="n">
        <v>60</v>
      </c>
      <c r="P2298" s="14" t="n"/>
      <c r="Q2298" s="14" t="n"/>
      <c r="R2298" s="14" t="n"/>
      <c r="S2298" s="14" t="n"/>
      <c r="T2298" s="14" t="n"/>
      <c r="U2298" s="14" t="n"/>
      <c r="V2298" s="14" t="n"/>
      <c r="W2298" s="14" t="n"/>
      <c r="X2298" s="14" t="n"/>
      <c r="Y2298" s="14" t="n"/>
      <c r="Z2298" s="14" t="n"/>
      <c r="AA2298" s="11" t="n"/>
      <c r="AB2298" s="14">
        <f>B2298&amp;"|"&amp;I2298</f>
        <v/>
      </c>
      <c r="AC2298">
        <f>IF($B2298="","","|"&amp;SUBSTITUTE(TRIM(SUBSTITUTE(SUBSTITUTE(SUBSTITUTE(SUBSTITUTE(SUBSTITUTE(SUBSTITUTE(SUBSTITUTE(SUBSTITUTE(SUBSTITUTE(SUBSTITUTE(SUBSTITUTE(SUBSTITUTE(SUBSTITUTE(SUBSTITUTE(TRIM($B2298&amp;""),CHAR(10)," "),CHAR(13)," "),"."," "),";"," "),","," "),"/"," "),"+"," "),"-"," "),"  "," "),"  "," "),"  "," "),"  "," "),"  "," "),"  "," "))," ","|")&amp;"|")</f>
        <v/>
      </c>
      <c r="AD2298">
        <f>TRIM($I2298&amp;"")</f>
        <v/>
      </c>
    </row>
    <row r="2299" ht="24" customHeight="1">
      <c r="A2299" s="9" t="n">
        <v>46204</v>
      </c>
      <c r="B2299" s="14" t="inlineStr">
        <is>
          <t>10224</t>
        </is>
      </c>
      <c r="C2299" s="14" t="n"/>
      <c r="D2299" s="10" t="inlineStr">
        <is>
          <t>COSTURA</t>
        </is>
      </c>
      <c r="E2299" s="14" t="inlineStr">
        <is>
          <t>300048</t>
        </is>
      </c>
      <c r="F2299" s="14" t="inlineStr">
        <is>
          <t>CADEIRA SANTIAGO</t>
        </is>
      </c>
      <c r="G2299" s="14" t="inlineStr">
        <is>
          <t>SEM_SETOR</t>
        </is>
      </c>
      <c r="H2299" s="14" t="inlineStr">
        <is>
          <t>SEM_SETOR</t>
        </is>
      </c>
      <c r="I2299" s="9" t="inlineStr">
        <is>
          <t>SEM_SETOR</t>
        </is>
      </c>
      <c r="J2299" s="9" t="n">
        <v>30</v>
      </c>
      <c r="K2299" s="14">
        <f>IF($E2299="","",IFERROR(INDEX('01_Cad_Pecas'!$H$2:$H$5000,MATCH($E2299,'01_Cad_Pecas'!$D$2:$D$5000,0)),IFERROR(INDEX('01_Cad_Pecas'!$H$2:$H$5000,MATCH(VALUE($E2299),'01_Cad_Pecas'!$D$2:$D$5000,0)),"")))</f>
        <v/>
      </c>
      <c r="L2299" s="14">
        <f>IF($E2299="","",IFERROR(INDEX('01_Cad_Pecas'!$I$2:$I$5000,MATCH($E2299,'01_Cad_Pecas'!$D$2:$D$5000,0)),IFERROR(INDEX('01_Cad_Pecas'!$I$2:$I$5000,MATCH(VALUE($E2299),'01_Cad_Pecas'!$D$2:$D$5000,0)),"")))</f>
        <v/>
      </c>
      <c r="M2299" s="14">
        <f>IF(OR($J2299="",$L2299=""),"",IF($K2299="",0,$K2299)+$J2299*$L2299)</f>
        <v/>
      </c>
      <c r="N2299" s="9" t="n">
        <v>46204</v>
      </c>
      <c r="O2299" s="9" t="n">
        <v>30</v>
      </c>
      <c r="P2299" s="14" t="n"/>
      <c r="Q2299" s="14" t="n"/>
      <c r="R2299" s="14" t="n"/>
      <c r="S2299" s="14" t="n"/>
      <c r="T2299" s="14" t="n"/>
      <c r="U2299" s="14" t="n"/>
      <c r="V2299" s="14" t="n"/>
      <c r="W2299" s="14" t="n"/>
      <c r="X2299" s="14" t="n"/>
      <c r="Y2299" s="14" t="n"/>
      <c r="Z2299" s="14" t="n"/>
      <c r="AA2299" s="11" t="n"/>
      <c r="AB2299" s="14">
        <f>B2299&amp;"|"&amp;I2299</f>
        <v/>
      </c>
      <c r="AC2299">
        <f>IF($B2299="","","|"&amp;SUBSTITUTE(TRIM(SUBSTITUTE(SUBSTITUTE(SUBSTITUTE(SUBSTITUTE(SUBSTITUTE(SUBSTITUTE(SUBSTITUTE(SUBSTITUTE(SUBSTITUTE(SUBSTITUTE(SUBSTITUTE(SUBSTITUTE(SUBSTITUTE(SUBSTITUTE(TRIM($B2299&amp;""),CHAR(10)," "),CHAR(13)," "),"."," "),";"," "),","," "),"/"," "),"+"," "),"-"," "),"  "," "),"  "," "),"  "," "),"  "," "),"  "," "),"  "," "))," ","|")&amp;"|")</f>
        <v/>
      </c>
      <c r="AD2299">
        <f>TRIM($I2299&amp;"")</f>
        <v/>
      </c>
    </row>
    <row r="2300" ht="24" customHeight="1">
      <c r="A2300" s="9" t="n">
        <v>46204</v>
      </c>
      <c r="B2300" s="14" t="inlineStr">
        <is>
          <t>10187</t>
        </is>
      </c>
      <c r="C2300" s="14" t="n"/>
      <c r="D2300" s="10" t="inlineStr">
        <is>
          <t>COSTURA</t>
        </is>
      </c>
      <c r="E2300" s="14" t="inlineStr">
        <is>
          <t>300042</t>
        </is>
      </c>
      <c r="F2300" s="14" t="inlineStr">
        <is>
          <t>CADEIRA AMBAR 920 - MADEIRA</t>
        </is>
      </c>
      <c r="G2300" s="14" t="inlineStr">
        <is>
          <t>SEM_SETOR</t>
        </is>
      </c>
      <c r="H2300" s="14" t="inlineStr">
        <is>
          <t>SEM_SETOR</t>
        </is>
      </c>
      <c r="I2300" s="9" t="inlineStr">
        <is>
          <t>SEM_SETOR</t>
        </is>
      </c>
      <c r="J2300" s="9" t="n">
        <v>102</v>
      </c>
      <c r="K2300" s="14">
        <f>IF($E2300="","",IFERROR(INDEX('01_Cad_Pecas'!$H$2:$H$5000,MATCH($E2300,'01_Cad_Pecas'!$D$2:$D$5000,0)),IFERROR(INDEX('01_Cad_Pecas'!$H$2:$H$5000,MATCH(VALUE($E2300),'01_Cad_Pecas'!$D$2:$D$5000,0)),"")))</f>
        <v/>
      </c>
      <c r="L2300" s="14">
        <f>IF($E2300="","",IFERROR(INDEX('01_Cad_Pecas'!$I$2:$I$5000,MATCH($E2300,'01_Cad_Pecas'!$D$2:$D$5000,0)),IFERROR(INDEX('01_Cad_Pecas'!$I$2:$I$5000,MATCH(VALUE($E2300),'01_Cad_Pecas'!$D$2:$D$5000,0)),"")))</f>
        <v/>
      </c>
      <c r="M2300" s="14">
        <f>IF(OR($J2300="",$L2300=""),"",IF($K2300="",0,$K2300)+$J2300*$L2300)</f>
        <v/>
      </c>
      <c r="N2300" s="9" t="n">
        <v>46204</v>
      </c>
      <c r="O2300" s="9" t="n">
        <v>102</v>
      </c>
      <c r="P2300" s="14" t="n"/>
      <c r="Q2300" s="14" t="n"/>
      <c r="R2300" s="14" t="n"/>
      <c r="S2300" s="14" t="n"/>
      <c r="T2300" s="14" t="n"/>
      <c r="U2300" s="14" t="n"/>
      <c r="V2300" s="14" t="n"/>
      <c r="W2300" s="14" t="n"/>
      <c r="X2300" s="14" t="n"/>
      <c r="Y2300" s="14" t="n"/>
      <c r="Z2300" s="14" t="n"/>
      <c r="AA2300" s="11" t="n"/>
      <c r="AB2300" s="14">
        <f>B2300&amp;"|"&amp;I2300</f>
        <v/>
      </c>
      <c r="AC2300">
        <f>IF($B2300="","","|"&amp;SUBSTITUTE(TRIM(SUBSTITUTE(SUBSTITUTE(SUBSTITUTE(SUBSTITUTE(SUBSTITUTE(SUBSTITUTE(SUBSTITUTE(SUBSTITUTE(SUBSTITUTE(SUBSTITUTE(SUBSTITUTE(SUBSTITUTE(SUBSTITUTE(SUBSTITUTE(TRIM($B2300&amp;""),CHAR(10)," "),CHAR(13)," "),"."," "),";"," "),","," "),"/"," "),"+"," "),"-"," "),"  "," "),"  "," "),"  "," "),"  "," "),"  "," "),"  "," "))," ","|")&amp;"|")</f>
        <v/>
      </c>
      <c r="AD2300">
        <f>TRIM($I2300&amp;"")</f>
        <v/>
      </c>
    </row>
    <row r="2301" ht="24" customHeight="1">
      <c r="A2301" s="9" t="n">
        <v>46204</v>
      </c>
      <c r="B2301" s="14" t="inlineStr">
        <is>
          <t>10189</t>
        </is>
      </c>
      <c r="C2301" s="14" t="n"/>
      <c r="D2301" s="10" t="inlineStr">
        <is>
          <t>COSTURA</t>
        </is>
      </c>
      <c r="E2301" s="14" t="inlineStr">
        <is>
          <t>300084</t>
        </is>
      </c>
      <c r="F2301" s="14" t="inlineStr">
        <is>
          <t>CADEIRA SAFIRA MONTADA - MADEIRA</t>
        </is>
      </c>
      <c r="G2301" s="14" t="inlineStr">
        <is>
          <t>SEM_SETOR</t>
        </is>
      </c>
      <c r="H2301" s="14" t="inlineStr">
        <is>
          <t>SEM_SETOR</t>
        </is>
      </c>
      <c r="I2301" s="9" t="inlineStr">
        <is>
          <t>SEM_SETOR</t>
        </is>
      </c>
      <c r="J2301" s="9" t="n">
        <v>60</v>
      </c>
      <c r="K2301" s="14">
        <f>IF($E2301="","",IFERROR(INDEX('01_Cad_Pecas'!$H$2:$H$5000,MATCH($E2301,'01_Cad_Pecas'!$D$2:$D$5000,0)),IFERROR(INDEX('01_Cad_Pecas'!$H$2:$H$5000,MATCH(VALUE($E2301),'01_Cad_Pecas'!$D$2:$D$5000,0)),"")))</f>
        <v/>
      </c>
      <c r="L2301" s="14">
        <f>IF($E2301="","",IFERROR(INDEX('01_Cad_Pecas'!$I$2:$I$5000,MATCH($E2301,'01_Cad_Pecas'!$D$2:$D$5000,0)),IFERROR(INDEX('01_Cad_Pecas'!$I$2:$I$5000,MATCH(VALUE($E2301),'01_Cad_Pecas'!$D$2:$D$5000,0)),"")))</f>
        <v/>
      </c>
      <c r="M2301" s="14">
        <f>IF(OR($J2301="",$L2301=""),"",IF($K2301="",0,$K2301)+$J2301*$L2301)</f>
        <v/>
      </c>
      <c r="N2301" s="9" t="n">
        <v>46204</v>
      </c>
      <c r="O2301" s="9" t="n">
        <v>60</v>
      </c>
      <c r="P2301" s="14" t="n"/>
      <c r="Q2301" s="14" t="n"/>
      <c r="R2301" s="14" t="n"/>
      <c r="S2301" s="14" t="n"/>
      <c r="T2301" s="14" t="n"/>
      <c r="U2301" s="14" t="n"/>
      <c r="V2301" s="14" t="n"/>
      <c r="W2301" s="14" t="n"/>
      <c r="X2301" s="14" t="n"/>
      <c r="Y2301" s="14" t="n"/>
      <c r="Z2301" s="14" t="n"/>
      <c r="AA2301" s="11" t="n"/>
      <c r="AB2301" s="14">
        <f>B2301&amp;"|"&amp;I2301</f>
        <v/>
      </c>
      <c r="AC2301">
        <f>IF($B2301="","","|"&amp;SUBSTITUTE(TRIM(SUBSTITUTE(SUBSTITUTE(SUBSTITUTE(SUBSTITUTE(SUBSTITUTE(SUBSTITUTE(SUBSTITUTE(SUBSTITUTE(SUBSTITUTE(SUBSTITUTE(SUBSTITUTE(SUBSTITUTE(SUBSTITUTE(SUBSTITUTE(TRIM($B2301&amp;""),CHAR(10)," "),CHAR(13)," "),"."," "),";"," "),","," "),"/"," "),"+"," "),"-"," "),"  "," "),"  "," "),"  "," "),"  "," "),"  "," "),"  "," "))," ","|")&amp;"|")</f>
        <v/>
      </c>
      <c r="AD2301">
        <f>TRIM($I2301&amp;"")</f>
        <v/>
      </c>
    </row>
    <row r="2302" ht="24" customHeight="1">
      <c r="A2302" s="9" t="n">
        <v>46204</v>
      </c>
      <c r="B2302" s="14" t="inlineStr">
        <is>
          <t>10190</t>
        </is>
      </c>
      <c r="C2302" s="14" t="n"/>
      <c r="D2302" s="10" t="inlineStr">
        <is>
          <t>COSTURA</t>
        </is>
      </c>
      <c r="E2302" s="14" t="inlineStr">
        <is>
          <t>300084</t>
        </is>
      </c>
      <c r="F2302" s="14" t="inlineStr">
        <is>
          <t>CADEIRA SAFIRA MONTADA - MADEIRA</t>
        </is>
      </c>
      <c r="G2302" s="14" t="inlineStr">
        <is>
          <t>SEM_SETOR</t>
        </is>
      </c>
      <c r="H2302" s="14" t="inlineStr">
        <is>
          <t>SEM_SETOR</t>
        </is>
      </c>
      <c r="I2302" s="9" t="inlineStr">
        <is>
          <t>SEM_SETOR</t>
        </is>
      </c>
      <c r="J2302" s="9" t="n">
        <v>120</v>
      </c>
      <c r="K2302" s="14">
        <f>IF($E2302="","",IFERROR(INDEX('01_Cad_Pecas'!$H$2:$H$5000,MATCH($E2302,'01_Cad_Pecas'!$D$2:$D$5000,0)),IFERROR(INDEX('01_Cad_Pecas'!$H$2:$H$5000,MATCH(VALUE($E2302),'01_Cad_Pecas'!$D$2:$D$5000,0)),"")))</f>
        <v/>
      </c>
      <c r="L2302" s="14">
        <f>IF($E2302="","",IFERROR(INDEX('01_Cad_Pecas'!$I$2:$I$5000,MATCH($E2302,'01_Cad_Pecas'!$D$2:$D$5000,0)),IFERROR(INDEX('01_Cad_Pecas'!$I$2:$I$5000,MATCH(VALUE($E2302),'01_Cad_Pecas'!$D$2:$D$5000,0)),"")))</f>
        <v/>
      </c>
      <c r="M2302" s="14">
        <f>IF(OR($J2302="",$L2302=""),"",IF($K2302="",0,$K2302)+$J2302*$L2302)</f>
        <v/>
      </c>
      <c r="N2302" s="9" t="n">
        <v>46204</v>
      </c>
      <c r="O2302" s="9" t="n">
        <v>120</v>
      </c>
      <c r="P2302" s="14" t="n"/>
      <c r="Q2302" s="14" t="n"/>
      <c r="R2302" s="14" t="n"/>
      <c r="S2302" s="14" t="n"/>
      <c r="T2302" s="14" t="n"/>
      <c r="U2302" s="14" t="n"/>
      <c r="V2302" s="14" t="n"/>
      <c r="W2302" s="14" t="n"/>
      <c r="X2302" s="14" t="n"/>
      <c r="Y2302" s="14" t="n"/>
      <c r="Z2302" s="14" t="n"/>
      <c r="AA2302" s="11" t="n"/>
      <c r="AB2302" s="14">
        <f>B2302&amp;"|"&amp;I2302</f>
        <v/>
      </c>
      <c r="AC2302">
        <f>IF($B2302="","","|"&amp;SUBSTITUTE(TRIM(SUBSTITUTE(SUBSTITUTE(SUBSTITUTE(SUBSTITUTE(SUBSTITUTE(SUBSTITUTE(SUBSTITUTE(SUBSTITUTE(SUBSTITUTE(SUBSTITUTE(SUBSTITUTE(SUBSTITUTE(SUBSTITUTE(SUBSTITUTE(TRIM($B2302&amp;""),CHAR(10)," "),CHAR(13)," "),"."," "),";"," "),","," "),"/"," "),"+"," "),"-"," "),"  "," "),"  "," "),"  "," "),"  "," "),"  "," "),"  "," "))," ","|")&amp;"|")</f>
        <v/>
      </c>
      <c r="AD2302">
        <f>TRIM($I2302&amp;"")</f>
        <v/>
      </c>
    </row>
    <row r="2303" ht="24" customHeight="1">
      <c r="A2303" s="9" t="n">
        <v>46204</v>
      </c>
      <c r="B2303" s="14" t="inlineStr">
        <is>
          <t>10191</t>
        </is>
      </c>
      <c r="C2303" s="14" t="n"/>
      <c r="D2303" s="10" t="inlineStr">
        <is>
          <t>COSTURA</t>
        </is>
      </c>
      <c r="E2303" s="14" t="inlineStr">
        <is>
          <t>300084</t>
        </is>
      </c>
      <c r="F2303" s="14" t="inlineStr">
        <is>
          <t>CADEIRA SAFIRA MONTADA - MADEIRA</t>
        </is>
      </c>
      <c r="G2303" s="14" t="inlineStr">
        <is>
          <t>SEM_SETOR</t>
        </is>
      </c>
      <c r="H2303" s="14" t="inlineStr">
        <is>
          <t>SEM_SETOR</t>
        </is>
      </c>
      <c r="I2303" s="9" t="inlineStr">
        <is>
          <t>SEM_SETOR</t>
        </is>
      </c>
      <c r="J2303" s="9" t="n">
        <v>120</v>
      </c>
      <c r="K2303" s="14">
        <f>IF($E2303="","",IFERROR(INDEX('01_Cad_Pecas'!$H$2:$H$5000,MATCH($E2303,'01_Cad_Pecas'!$D$2:$D$5000,0)),IFERROR(INDEX('01_Cad_Pecas'!$H$2:$H$5000,MATCH(VALUE($E2303),'01_Cad_Pecas'!$D$2:$D$5000,0)),"")))</f>
        <v/>
      </c>
      <c r="L2303" s="14">
        <f>IF($E2303="","",IFERROR(INDEX('01_Cad_Pecas'!$I$2:$I$5000,MATCH($E2303,'01_Cad_Pecas'!$D$2:$D$5000,0)),IFERROR(INDEX('01_Cad_Pecas'!$I$2:$I$5000,MATCH(VALUE($E2303),'01_Cad_Pecas'!$D$2:$D$5000,0)),"")))</f>
        <v/>
      </c>
      <c r="M2303" s="14">
        <f>IF(OR($J2303="",$L2303=""),"",IF($K2303="",0,$K2303)+$J2303*$L2303)</f>
        <v/>
      </c>
      <c r="N2303" s="9" t="n">
        <v>46204</v>
      </c>
      <c r="O2303" s="9" t="n">
        <v>120</v>
      </c>
      <c r="P2303" s="14" t="n"/>
      <c r="Q2303" s="14" t="n"/>
      <c r="R2303" s="14" t="n"/>
      <c r="S2303" s="14" t="n"/>
      <c r="T2303" s="14" t="n"/>
      <c r="U2303" s="14" t="n"/>
      <c r="V2303" s="14" t="n"/>
      <c r="W2303" s="14" t="n"/>
      <c r="X2303" s="14" t="n"/>
      <c r="Y2303" s="14" t="n"/>
      <c r="Z2303" s="14" t="n"/>
      <c r="AA2303" s="11" t="n"/>
      <c r="AB2303" s="14">
        <f>B2303&amp;"|"&amp;I2303</f>
        <v/>
      </c>
      <c r="AC2303">
        <f>IF($B2303="","","|"&amp;SUBSTITUTE(TRIM(SUBSTITUTE(SUBSTITUTE(SUBSTITUTE(SUBSTITUTE(SUBSTITUTE(SUBSTITUTE(SUBSTITUTE(SUBSTITUTE(SUBSTITUTE(SUBSTITUTE(SUBSTITUTE(SUBSTITUTE(SUBSTITUTE(SUBSTITUTE(TRIM($B2303&amp;""),CHAR(10)," "),CHAR(13)," "),"."," "),";"," "),","," "),"/"," "),"+"," "),"-"," "),"  "," "),"  "," "),"  "," "),"  "," "),"  "," "),"  "," "))," ","|")&amp;"|")</f>
        <v/>
      </c>
      <c r="AD2303">
        <f>TRIM($I2303&amp;"")</f>
        <v/>
      </c>
    </row>
    <row r="2304" ht="24" customHeight="1">
      <c r="A2304" s="9" t="n">
        <v>46204</v>
      </c>
      <c r="B2304" s="14" t="inlineStr">
        <is>
          <t>10192</t>
        </is>
      </c>
      <c r="C2304" s="14" t="n"/>
      <c r="D2304" s="10" t="inlineStr">
        <is>
          <t>COSTURA</t>
        </is>
      </c>
      <c r="E2304" s="14" t="inlineStr">
        <is>
          <t>300084</t>
        </is>
      </c>
      <c r="F2304" s="14" t="inlineStr">
        <is>
          <t>CADEIRA SAFIRA MONTADA - MADEIRA</t>
        </is>
      </c>
      <c r="G2304" s="14" t="inlineStr">
        <is>
          <t>SEM_SETOR</t>
        </is>
      </c>
      <c r="H2304" s="14" t="inlineStr">
        <is>
          <t>SEM_SETOR</t>
        </is>
      </c>
      <c r="I2304" s="9" t="inlineStr">
        <is>
          <t>SEM_SETOR</t>
        </is>
      </c>
      <c r="J2304" s="9" t="n">
        <v>120</v>
      </c>
      <c r="K2304" s="14">
        <f>IF($E2304="","",IFERROR(INDEX('01_Cad_Pecas'!$H$2:$H$5000,MATCH($E2304,'01_Cad_Pecas'!$D$2:$D$5000,0)),IFERROR(INDEX('01_Cad_Pecas'!$H$2:$H$5000,MATCH(VALUE($E2304),'01_Cad_Pecas'!$D$2:$D$5000,0)),"")))</f>
        <v/>
      </c>
      <c r="L2304" s="14">
        <f>IF($E2304="","",IFERROR(INDEX('01_Cad_Pecas'!$I$2:$I$5000,MATCH($E2304,'01_Cad_Pecas'!$D$2:$D$5000,0)),IFERROR(INDEX('01_Cad_Pecas'!$I$2:$I$5000,MATCH(VALUE($E2304),'01_Cad_Pecas'!$D$2:$D$5000,0)),"")))</f>
        <v/>
      </c>
      <c r="M2304" s="14">
        <f>IF(OR($J2304="",$L2304=""),"",IF($K2304="",0,$K2304)+$J2304*$L2304)</f>
        <v/>
      </c>
      <c r="N2304" s="9" t="n">
        <v>46204</v>
      </c>
      <c r="O2304" s="9" t="n">
        <v>120</v>
      </c>
      <c r="P2304" s="14" t="n"/>
      <c r="Q2304" s="14" t="n"/>
      <c r="R2304" s="14" t="n"/>
      <c r="S2304" s="14" t="n"/>
      <c r="T2304" s="14" t="n"/>
      <c r="U2304" s="14" t="n"/>
      <c r="V2304" s="14" t="n"/>
      <c r="W2304" s="14" t="n"/>
      <c r="X2304" s="14" t="n"/>
      <c r="Y2304" s="14" t="n"/>
      <c r="Z2304" s="14" t="n"/>
      <c r="AA2304" s="11" t="n"/>
      <c r="AB2304" s="14">
        <f>B2304&amp;"|"&amp;I2304</f>
        <v/>
      </c>
      <c r="AC2304">
        <f>IF($B2304="","","|"&amp;SUBSTITUTE(TRIM(SUBSTITUTE(SUBSTITUTE(SUBSTITUTE(SUBSTITUTE(SUBSTITUTE(SUBSTITUTE(SUBSTITUTE(SUBSTITUTE(SUBSTITUTE(SUBSTITUTE(SUBSTITUTE(SUBSTITUTE(SUBSTITUTE(SUBSTITUTE(TRIM($B2304&amp;""),CHAR(10)," "),CHAR(13)," "),"."," "),";"," "),","," "),"/"," "),"+"," "),"-"," "),"  "," "),"  "," "),"  "," "),"  "," "),"  "," "),"  "," "))," ","|")&amp;"|")</f>
        <v/>
      </c>
      <c r="AD2304">
        <f>TRIM($I2304&amp;"")</f>
        <v/>
      </c>
    </row>
    <row r="2305" ht="24" customHeight="1">
      <c r="A2305" s="9" t="n">
        <v>46203</v>
      </c>
      <c r="B2305" s="14" t="inlineStr">
        <is>
          <t>10199,10201</t>
        </is>
      </c>
      <c r="C2305" s="14" t="n"/>
      <c r="D2305" s="10" t="inlineStr">
        <is>
          <t>COSTURA</t>
        </is>
      </c>
      <c r="E2305" s="14" t="inlineStr">
        <is>
          <t>300027</t>
        </is>
      </c>
      <c r="F2305" s="14" t="inlineStr">
        <is>
          <t>CADEIRA TURIM PLUS 920 - VIA VAREJO</t>
        </is>
      </c>
      <c r="G2305" s="14" t="inlineStr">
        <is>
          <t>SEM_SETOR</t>
        </is>
      </c>
      <c r="H2305" s="14" t="inlineStr">
        <is>
          <t>SEM_SETOR</t>
        </is>
      </c>
      <c r="I2305" s="9" t="inlineStr">
        <is>
          <t>SEM_SETOR</t>
        </is>
      </c>
      <c r="J2305" s="9" t="n">
        <v>360</v>
      </c>
      <c r="K2305" s="14">
        <f>IF($E2305="","",IFERROR(INDEX('01_Cad_Pecas'!$H$2:$H$5000,MATCH($E2305,'01_Cad_Pecas'!$D$2:$D$5000,0)),IFERROR(INDEX('01_Cad_Pecas'!$H$2:$H$5000,MATCH(VALUE($E2305),'01_Cad_Pecas'!$D$2:$D$5000,0)),"")))</f>
        <v/>
      </c>
      <c r="L2305" s="14">
        <f>IF($E2305="","",IFERROR(INDEX('01_Cad_Pecas'!$I$2:$I$5000,MATCH($E2305,'01_Cad_Pecas'!$D$2:$D$5000,0)),IFERROR(INDEX('01_Cad_Pecas'!$I$2:$I$5000,MATCH(VALUE($E2305),'01_Cad_Pecas'!$D$2:$D$5000,0)),"")))</f>
        <v/>
      </c>
      <c r="M2305" s="14">
        <f>IF(OR($J2305="",$L2305=""),"",IF($K2305="",0,$K2305)+$J2305*$L2305)</f>
        <v/>
      </c>
      <c r="N2305" s="9" t="n">
        <v>46203</v>
      </c>
      <c r="O2305" s="9" t="n">
        <v>360</v>
      </c>
      <c r="P2305" s="14" t="n"/>
      <c r="Q2305" s="14" t="n"/>
      <c r="R2305" s="14" t="n"/>
      <c r="S2305" s="14" t="n"/>
      <c r="T2305" s="14" t="n"/>
      <c r="U2305" s="14" t="n"/>
      <c r="V2305" s="14" t="n"/>
      <c r="W2305" s="14" t="n"/>
      <c r="X2305" s="14" t="n"/>
      <c r="Y2305" s="14" t="n"/>
      <c r="Z2305" s="14" t="n"/>
      <c r="AA2305" s="11" t="n"/>
      <c r="AB2305" s="14">
        <f>B2305&amp;"|"&amp;I2305</f>
        <v/>
      </c>
      <c r="AC2305">
        <f>IF($B2305="","","|"&amp;SUBSTITUTE(TRIM(SUBSTITUTE(SUBSTITUTE(SUBSTITUTE(SUBSTITUTE(SUBSTITUTE(SUBSTITUTE(SUBSTITUTE(SUBSTITUTE(SUBSTITUTE(SUBSTITUTE(SUBSTITUTE(SUBSTITUTE(SUBSTITUTE(SUBSTITUTE(TRIM($B2305&amp;""),CHAR(10)," "),CHAR(13)," "),"."," "),";"," "),","," "),"/"," "),"+"," "),"-"," "),"  "," "),"  "," "),"  "," "),"  "," "),"  "," "),"  "," "))," ","|")&amp;"|")</f>
        <v/>
      </c>
      <c r="AD2305">
        <f>TRIM($I2305&amp;"")</f>
        <v/>
      </c>
    </row>
    <row r="2306" ht="24" customHeight="1">
      <c r="A2306" s="9" t="n">
        <v>46203</v>
      </c>
      <c r="B2306" s="14" t="inlineStr">
        <is>
          <t>10199,10201</t>
        </is>
      </c>
      <c r="C2306" s="14" t="n"/>
      <c r="D2306" s="10" t="inlineStr">
        <is>
          <t>COSTURA</t>
        </is>
      </c>
      <c r="E2306" s="14" t="inlineStr">
        <is>
          <t>300032</t>
        </is>
      </c>
      <c r="F2306" s="14" t="inlineStr">
        <is>
          <t>CADEIRA NOVA YORK 920</t>
        </is>
      </c>
      <c r="G2306" s="14" t="inlineStr">
        <is>
          <t>SEM_SETOR</t>
        </is>
      </c>
      <c r="H2306" s="14" t="inlineStr">
        <is>
          <t>SEM_SETOR</t>
        </is>
      </c>
      <c r="I2306" s="9" t="inlineStr">
        <is>
          <t>SEM_SETOR</t>
        </is>
      </c>
      <c r="J2306" s="9" t="n">
        <v>44</v>
      </c>
      <c r="K2306" s="14">
        <f>IF($E2306="","",IFERROR(INDEX('01_Cad_Pecas'!$H$2:$H$5000,MATCH($E2306,'01_Cad_Pecas'!$D$2:$D$5000,0)),IFERROR(INDEX('01_Cad_Pecas'!$H$2:$H$5000,MATCH(VALUE($E2306),'01_Cad_Pecas'!$D$2:$D$5000,0)),"")))</f>
        <v/>
      </c>
      <c r="L2306" s="14">
        <f>IF($E2306="","",IFERROR(INDEX('01_Cad_Pecas'!$I$2:$I$5000,MATCH($E2306,'01_Cad_Pecas'!$D$2:$D$5000,0)),IFERROR(INDEX('01_Cad_Pecas'!$I$2:$I$5000,MATCH(VALUE($E2306),'01_Cad_Pecas'!$D$2:$D$5000,0)),"")))</f>
        <v/>
      </c>
      <c r="M2306" s="14">
        <f>IF(OR($J2306="",$L2306=""),"",IF($K2306="",0,$K2306)+$J2306*$L2306)</f>
        <v/>
      </c>
      <c r="N2306" s="9" t="n">
        <v>46203</v>
      </c>
      <c r="O2306" s="9" t="n">
        <v>44</v>
      </c>
      <c r="P2306" s="14" t="n"/>
      <c r="Q2306" s="14" t="n"/>
      <c r="R2306" s="14" t="n"/>
      <c r="S2306" s="14" t="n"/>
      <c r="T2306" s="14" t="n"/>
      <c r="U2306" s="14" t="n"/>
      <c r="V2306" s="14" t="n"/>
      <c r="W2306" s="14" t="n"/>
      <c r="X2306" s="14" t="n"/>
      <c r="Y2306" s="14" t="n"/>
      <c r="Z2306" s="14" t="n"/>
      <c r="AA2306" s="11" t="n"/>
      <c r="AB2306" s="14">
        <f>B2306&amp;"|"&amp;I2306</f>
        <v/>
      </c>
      <c r="AC2306">
        <f>IF($B2306="","","|"&amp;SUBSTITUTE(TRIM(SUBSTITUTE(SUBSTITUTE(SUBSTITUTE(SUBSTITUTE(SUBSTITUTE(SUBSTITUTE(SUBSTITUTE(SUBSTITUTE(SUBSTITUTE(SUBSTITUTE(SUBSTITUTE(SUBSTITUTE(SUBSTITUTE(SUBSTITUTE(TRIM($B2306&amp;""),CHAR(10)," "),CHAR(13)," "),"."," "),";"," "),","," "),"/"," "),"+"," "),"-"," "),"  "," "),"  "," "),"  "," "),"  "," "),"  "," "),"  "," "))," ","|")&amp;"|")</f>
        <v/>
      </c>
      <c r="AD2306">
        <f>TRIM($I2306&amp;"")</f>
        <v/>
      </c>
    </row>
    <row r="2307" ht="24" customHeight="1">
      <c r="A2307" s="9" t="n">
        <v>46203</v>
      </c>
      <c r="B2307" s="14" t="inlineStr">
        <is>
          <t>10199,10201</t>
        </is>
      </c>
      <c r="C2307" s="14" t="n"/>
      <c r="D2307" s="10" t="inlineStr">
        <is>
          <t>COSTURA</t>
        </is>
      </c>
      <c r="E2307" s="14" t="inlineStr">
        <is>
          <t>300034</t>
        </is>
      </c>
      <c r="F2307" s="14" t="inlineStr">
        <is>
          <t>CADEIRA DAKAR</t>
        </is>
      </c>
      <c r="G2307" s="14" t="inlineStr">
        <is>
          <t>SEM_SETOR</t>
        </is>
      </c>
      <c r="H2307" s="14" t="inlineStr">
        <is>
          <t>SEM_SETOR</t>
        </is>
      </c>
      <c r="I2307" s="9" t="inlineStr">
        <is>
          <t>SEM_SETOR</t>
        </is>
      </c>
      <c r="J2307" s="9" t="n">
        <v>52</v>
      </c>
      <c r="K2307" s="14">
        <f>IF($E2307="","",IFERROR(INDEX('01_Cad_Pecas'!$H$2:$H$5000,MATCH($E2307,'01_Cad_Pecas'!$D$2:$D$5000,0)),IFERROR(INDEX('01_Cad_Pecas'!$H$2:$H$5000,MATCH(VALUE($E2307),'01_Cad_Pecas'!$D$2:$D$5000,0)),"")))</f>
        <v/>
      </c>
      <c r="L2307" s="14">
        <f>IF($E2307="","",IFERROR(INDEX('01_Cad_Pecas'!$I$2:$I$5000,MATCH($E2307,'01_Cad_Pecas'!$D$2:$D$5000,0)),IFERROR(INDEX('01_Cad_Pecas'!$I$2:$I$5000,MATCH(VALUE($E2307),'01_Cad_Pecas'!$D$2:$D$5000,0)),"")))</f>
        <v/>
      </c>
      <c r="M2307" s="14">
        <f>IF(OR($J2307="",$L2307=""),"",IF($K2307="",0,$K2307)+$J2307*$L2307)</f>
        <v/>
      </c>
      <c r="N2307" s="9" t="n">
        <v>46203</v>
      </c>
      <c r="O2307" s="9" t="n">
        <v>52</v>
      </c>
      <c r="P2307" s="14" t="n"/>
      <c r="Q2307" s="14" t="n"/>
      <c r="R2307" s="14" t="n"/>
      <c r="S2307" s="14" t="n"/>
      <c r="T2307" s="14" t="n"/>
      <c r="U2307" s="14" t="n"/>
      <c r="V2307" s="14" t="n"/>
      <c r="W2307" s="14" t="n"/>
      <c r="X2307" s="14" t="n"/>
      <c r="Y2307" s="14" t="n"/>
      <c r="Z2307" s="14" t="n"/>
      <c r="AA2307" s="11" t="n"/>
      <c r="AB2307" s="14">
        <f>B2307&amp;"|"&amp;I2307</f>
        <v/>
      </c>
      <c r="AC2307">
        <f>IF($B2307="","","|"&amp;SUBSTITUTE(TRIM(SUBSTITUTE(SUBSTITUTE(SUBSTITUTE(SUBSTITUTE(SUBSTITUTE(SUBSTITUTE(SUBSTITUTE(SUBSTITUTE(SUBSTITUTE(SUBSTITUTE(SUBSTITUTE(SUBSTITUTE(SUBSTITUTE(SUBSTITUTE(TRIM($B2307&amp;""),CHAR(10)," "),CHAR(13)," "),"."," "),";"," "),","," "),"/"," "),"+"," "),"-"," "),"  "," "),"  "," "),"  "," "),"  "," "),"  "," "),"  "," "))," ","|")&amp;"|")</f>
        <v/>
      </c>
      <c r="AD2307">
        <f>TRIM($I2307&amp;"")</f>
        <v/>
      </c>
    </row>
    <row r="2308" ht="24" customHeight="1">
      <c r="A2308" s="9" t="n">
        <v>46203</v>
      </c>
      <c r="B2308" s="14" t="inlineStr">
        <is>
          <t>10199,10201</t>
        </is>
      </c>
      <c r="C2308" s="14" t="n"/>
      <c r="D2308" s="10" t="inlineStr">
        <is>
          <t>COSTURA</t>
        </is>
      </c>
      <c r="E2308" s="14" t="inlineStr">
        <is>
          <t>300048</t>
        </is>
      </c>
      <c r="F2308" s="14" t="inlineStr">
        <is>
          <t>CADEIRA SANTIAGO</t>
        </is>
      </c>
      <c r="G2308" s="14" t="inlineStr">
        <is>
          <t>SEM_SETOR</t>
        </is>
      </c>
      <c r="H2308" s="14" t="inlineStr">
        <is>
          <t>SEM_SETOR</t>
        </is>
      </c>
      <c r="I2308" s="9" t="inlineStr">
        <is>
          <t>SEM_SETOR</t>
        </is>
      </c>
      <c r="J2308" s="9" t="n">
        <v>48</v>
      </c>
      <c r="K2308" s="14">
        <f>IF($E2308="","",IFERROR(INDEX('01_Cad_Pecas'!$H$2:$H$5000,MATCH($E2308,'01_Cad_Pecas'!$D$2:$D$5000,0)),IFERROR(INDEX('01_Cad_Pecas'!$H$2:$H$5000,MATCH(VALUE($E2308),'01_Cad_Pecas'!$D$2:$D$5000,0)),"")))</f>
        <v/>
      </c>
      <c r="L2308" s="14">
        <f>IF($E2308="","",IFERROR(INDEX('01_Cad_Pecas'!$I$2:$I$5000,MATCH($E2308,'01_Cad_Pecas'!$D$2:$D$5000,0)),IFERROR(INDEX('01_Cad_Pecas'!$I$2:$I$5000,MATCH(VALUE($E2308),'01_Cad_Pecas'!$D$2:$D$5000,0)),"")))</f>
        <v/>
      </c>
      <c r="M2308" s="14">
        <f>IF(OR($J2308="",$L2308=""),"",IF($K2308="",0,$K2308)+$J2308*$L2308)</f>
        <v/>
      </c>
      <c r="N2308" s="9" t="n">
        <v>46203</v>
      </c>
      <c r="O2308" s="9" t="n">
        <v>48</v>
      </c>
      <c r="P2308" s="14" t="n"/>
      <c r="Q2308" s="14" t="n"/>
      <c r="R2308" s="14" t="n"/>
      <c r="S2308" s="14" t="n"/>
      <c r="T2308" s="14" t="n"/>
      <c r="U2308" s="14" t="n"/>
      <c r="V2308" s="14" t="n"/>
      <c r="W2308" s="14" t="n"/>
      <c r="X2308" s="14" t="n"/>
      <c r="Y2308" s="14" t="n"/>
      <c r="Z2308" s="14" t="n"/>
      <c r="AA2308" s="11" t="n"/>
      <c r="AB2308" s="14">
        <f>B2308&amp;"|"&amp;I2308</f>
        <v/>
      </c>
      <c r="AC2308">
        <f>IF($B2308="","","|"&amp;SUBSTITUTE(TRIM(SUBSTITUTE(SUBSTITUTE(SUBSTITUTE(SUBSTITUTE(SUBSTITUTE(SUBSTITUTE(SUBSTITUTE(SUBSTITUTE(SUBSTITUTE(SUBSTITUTE(SUBSTITUTE(SUBSTITUTE(SUBSTITUTE(SUBSTITUTE(TRIM($B2308&amp;""),CHAR(10)," "),CHAR(13)," "),"."," "),";"," "),","," "),"/"," "),"+"," "),"-"," "),"  "," "),"  "," "),"  "," "),"  "," "),"  "," "),"  "," "))," ","|")&amp;"|")</f>
        <v/>
      </c>
      <c r="AD2308">
        <f>TRIM($I2308&amp;"")</f>
        <v/>
      </c>
    </row>
    <row r="2309" ht="24" customHeight="1">
      <c r="A2309" s="9" t="n">
        <v>46203</v>
      </c>
      <c r="B2309" s="14" t="inlineStr">
        <is>
          <t>10199,10201</t>
        </is>
      </c>
      <c r="C2309" s="14" t="n"/>
      <c r="D2309" s="10" t="inlineStr">
        <is>
          <t>COSTURA</t>
        </is>
      </c>
      <c r="E2309" s="14" t="inlineStr">
        <is>
          <t>300081</t>
        </is>
      </c>
      <c r="F2309" s="14" t="inlineStr">
        <is>
          <t>CADEIRA CORDOBA</t>
        </is>
      </c>
      <c r="G2309" s="14" t="inlineStr">
        <is>
          <t>SEM_SETOR</t>
        </is>
      </c>
      <c r="H2309" s="14" t="inlineStr">
        <is>
          <t>SEM_SETOR</t>
        </is>
      </c>
      <c r="I2309" s="9" t="inlineStr">
        <is>
          <t>SEM_SETOR</t>
        </is>
      </c>
      <c r="J2309" s="9" t="n">
        <v>60</v>
      </c>
      <c r="K2309" s="14">
        <f>IF($E2309="","",IFERROR(INDEX('01_Cad_Pecas'!$H$2:$H$5000,MATCH($E2309,'01_Cad_Pecas'!$D$2:$D$5000,0)),IFERROR(INDEX('01_Cad_Pecas'!$H$2:$H$5000,MATCH(VALUE($E2309),'01_Cad_Pecas'!$D$2:$D$5000,0)),"")))</f>
        <v/>
      </c>
      <c r="L2309" s="14">
        <f>IF($E2309="","",IFERROR(INDEX('01_Cad_Pecas'!$I$2:$I$5000,MATCH($E2309,'01_Cad_Pecas'!$D$2:$D$5000,0)),IFERROR(INDEX('01_Cad_Pecas'!$I$2:$I$5000,MATCH(VALUE($E2309),'01_Cad_Pecas'!$D$2:$D$5000,0)),"")))</f>
        <v/>
      </c>
      <c r="M2309" s="14">
        <f>IF(OR($J2309="",$L2309=""),"",IF($K2309="",0,$K2309)+$J2309*$L2309)</f>
        <v/>
      </c>
      <c r="N2309" s="9" t="n">
        <v>46203</v>
      </c>
      <c r="O2309" s="9" t="n">
        <v>60</v>
      </c>
      <c r="P2309" s="14" t="n"/>
      <c r="Q2309" s="14" t="n"/>
      <c r="R2309" s="14" t="n"/>
      <c r="S2309" s="14" t="n"/>
      <c r="T2309" s="14" t="n"/>
      <c r="U2309" s="14" t="n"/>
      <c r="V2309" s="14" t="n"/>
      <c r="W2309" s="14" t="n"/>
      <c r="X2309" s="14" t="n"/>
      <c r="Y2309" s="14" t="n"/>
      <c r="Z2309" s="14" t="n"/>
      <c r="AA2309" s="11" t="n"/>
      <c r="AB2309" s="14">
        <f>B2309&amp;"|"&amp;I2309</f>
        <v/>
      </c>
      <c r="AC2309">
        <f>IF($B2309="","","|"&amp;SUBSTITUTE(TRIM(SUBSTITUTE(SUBSTITUTE(SUBSTITUTE(SUBSTITUTE(SUBSTITUTE(SUBSTITUTE(SUBSTITUTE(SUBSTITUTE(SUBSTITUTE(SUBSTITUTE(SUBSTITUTE(SUBSTITUTE(SUBSTITUTE(SUBSTITUTE(TRIM($B2309&amp;""),CHAR(10)," "),CHAR(13)," "),"."," "),";"," "),","," "),"/"," "),"+"," "),"-"," "),"  "," "),"  "," "),"  "," "),"  "," "),"  "," "),"  "," "))," ","|")&amp;"|")</f>
        <v/>
      </c>
      <c r="AD2309">
        <f>TRIM($I2309&amp;"")</f>
        <v/>
      </c>
    </row>
    <row r="2310" ht="24" customHeight="1">
      <c r="A2310" s="9" t="n">
        <v>46203</v>
      </c>
      <c r="B2310" s="14" t="inlineStr">
        <is>
          <t>10199,10201</t>
        </is>
      </c>
      <c r="C2310" s="14" t="n"/>
      <c r="D2310" s="10" t="inlineStr">
        <is>
          <t>COSTURA</t>
        </is>
      </c>
      <c r="E2310" s="14" t="inlineStr">
        <is>
          <t>300093</t>
        </is>
      </c>
      <c r="F2310" s="14" t="inlineStr">
        <is>
          <t>CADEIRA PADUA 920 - MULTIMOVEIS</t>
        </is>
      </c>
      <c r="G2310" s="14" t="inlineStr">
        <is>
          <t>SEM_SETOR</t>
        </is>
      </c>
      <c r="H2310" s="14" t="inlineStr">
        <is>
          <t>SEM_SETOR</t>
        </is>
      </c>
      <c r="I2310" s="9" t="inlineStr">
        <is>
          <t>SEM_SETOR</t>
        </is>
      </c>
      <c r="J2310" s="9" t="n">
        <v>132</v>
      </c>
      <c r="K2310" s="14">
        <f>IF($E2310="","",IFERROR(INDEX('01_Cad_Pecas'!$H$2:$H$5000,MATCH($E2310,'01_Cad_Pecas'!$D$2:$D$5000,0)),IFERROR(INDEX('01_Cad_Pecas'!$H$2:$H$5000,MATCH(VALUE($E2310),'01_Cad_Pecas'!$D$2:$D$5000,0)),"")))</f>
        <v/>
      </c>
      <c r="L2310" s="14">
        <f>IF($E2310="","",IFERROR(INDEX('01_Cad_Pecas'!$I$2:$I$5000,MATCH($E2310,'01_Cad_Pecas'!$D$2:$D$5000,0)),IFERROR(INDEX('01_Cad_Pecas'!$I$2:$I$5000,MATCH(VALUE($E2310),'01_Cad_Pecas'!$D$2:$D$5000,0)),"")))</f>
        <v/>
      </c>
      <c r="M2310" s="14">
        <f>IF(OR($J2310="",$L2310=""),"",IF($K2310="",0,$K2310)+$J2310*$L2310)</f>
        <v/>
      </c>
      <c r="N2310" s="9" t="n">
        <v>46203</v>
      </c>
      <c r="O2310" s="9" t="n">
        <v>132</v>
      </c>
      <c r="P2310" s="14" t="n"/>
      <c r="Q2310" s="14" t="n"/>
      <c r="R2310" s="14" t="n"/>
      <c r="S2310" s="14" t="n"/>
      <c r="T2310" s="14" t="n"/>
      <c r="U2310" s="14" t="n"/>
      <c r="V2310" s="14" t="n"/>
      <c r="W2310" s="14" t="n"/>
      <c r="X2310" s="14" t="n"/>
      <c r="Y2310" s="14" t="n"/>
      <c r="Z2310" s="14" t="n"/>
      <c r="AA2310" s="11" t="n"/>
      <c r="AB2310" s="14">
        <f>B2310&amp;"|"&amp;I2310</f>
        <v/>
      </c>
      <c r="AC2310">
        <f>IF($B2310="","","|"&amp;SUBSTITUTE(TRIM(SUBSTITUTE(SUBSTITUTE(SUBSTITUTE(SUBSTITUTE(SUBSTITUTE(SUBSTITUTE(SUBSTITUTE(SUBSTITUTE(SUBSTITUTE(SUBSTITUTE(SUBSTITUTE(SUBSTITUTE(SUBSTITUTE(SUBSTITUTE(TRIM($B2310&amp;""),CHAR(10)," "),CHAR(13)," "),"."," "),";"," "),","," "),"/"," "),"+"," "),"-"," "),"  "," "),"  "," "),"  "," "),"  "," "),"  "," "),"  "," "))," ","|")&amp;"|")</f>
        <v/>
      </c>
      <c r="AD2310">
        <f>TRIM($I2310&amp;"")</f>
        <v/>
      </c>
    </row>
    <row r="2311" ht="24" customHeight="1">
      <c r="A2311" s="9" t="n">
        <v>46205</v>
      </c>
      <c r="B2311" s="14" t="inlineStr">
        <is>
          <t>10200,10202</t>
        </is>
      </c>
      <c r="C2311" s="14" t="n"/>
      <c r="D2311" s="10" t="inlineStr">
        <is>
          <t>COSTURA</t>
        </is>
      </c>
      <c r="E2311" s="14" t="inlineStr">
        <is>
          <t>300012</t>
        </is>
      </c>
      <c r="F2311" s="14" t="inlineStr">
        <is>
          <t>CADEIRA DUBAI 980</t>
        </is>
      </c>
      <c r="G2311" s="14" t="inlineStr">
        <is>
          <t>SEM_SETOR</t>
        </is>
      </c>
      <c r="H2311" s="14" t="inlineStr">
        <is>
          <t>SEM_SETOR</t>
        </is>
      </c>
      <c r="I2311" s="9" t="inlineStr">
        <is>
          <t>SEM_SETOR</t>
        </is>
      </c>
      <c r="J2311" s="9" t="n">
        <v>4</v>
      </c>
      <c r="K2311" s="14">
        <f>IF($E2311="","",IFERROR(INDEX('01_Cad_Pecas'!$H$2:$H$5000,MATCH($E2311,'01_Cad_Pecas'!$D$2:$D$5000,0)),IFERROR(INDEX('01_Cad_Pecas'!$H$2:$H$5000,MATCH(VALUE($E2311),'01_Cad_Pecas'!$D$2:$D$5000,0)),"")))</f>
        <v/>
      </c>
      <c r="L2311" s="14">
        <f>IF($E2311="","",IFERROR(INDEX('01_Cad_Pecas'!$I$2:$I$5000,MATCH($E2311,'01_Cad_Pecas'!$D$2:$D$5000,0)),IFERROR(INDEX('01_Cad_Pecas'!$I$2:$I$5000,MATCH(VALUE($E2311),'01_Cad_Pecas'!$D$2:$D$5000,0)),"")))</f>
        <v/>
      </c>
      <c r="M2311" s="14">
        <f>IF(OR($J2311="",$L2311=""),"",IF($K2311="",0,$K2311)+$J2311*$L2311)</f>
        <v/>
      </c>
      <c r="N2311" s="9" t="n">
        <v>46205</v>
      </c>
      <c r="O2311" s="9" t="n">
        <v>4</v>
      </c>
      <c r="P2311" s="14" t="n"/>
      <c r="Q2311" s="14" t="n"/>
      <c r="R2311" s="14" t="n"/>
      <c r="S2311" s="14" t="n"/>
      <c r="T2311" s="14" t="n"/>
      <c r="U2311" s="14" t="n"/>
      <c r="V2311" s="14" t="n"/>
      <c r="W2311" s="14" t="n"/>
      <c r="X2311" s="14" t="n"/>
      <c r="Y2311" s="14" t="n"/>
      <c r="Z2311" s="14" t="n"/>
      <c r="AA2311" s="11" t="n"/>
      <c r="AB2311" s="14">
        <f>B2311&amp;"|"&amp;I2311</f>
        <v/>
      </c>
      <c r="AC2311">
        <f>IF($B2311="","","|"&amp;SUBSTITUTE(TRIM(SUBSTITUTE(SUBSTITUTE(SUBSTITUTE(SUBSTITUTE(SUBSTITUTE(SUBSTITUTE(SUBSTITUTE(SUBSTITUTE(SUBSTITUTE(SUBSTITUTE(SUBSTITUTE(SUBSTITUTE(SUBSTITUTE(SUBSTITUTE(TRIM($B2311&amp;""),CHAR(10)," "),CHAR(13)," "),"."," "),";"," "),","," "),"/"," "),"+"," "),"-"," "),"  "," "),"  "," "),"  "," "),"  "," "),"  "," "),"  "," "))," ","|")&amp;"|")</f>
        <v/>
      </c>
      <c r="AD2311">
        <f>TRIM($I2311&amp;"")</f>
        <v/>
      </c>
    </row>
    <row r="2312" ht="24" customHeight="1">
      <c r="A2312" s="9" t="n">
        <v>46205</v>
      </c>
      <c r="B2312" s="14" t="inlineStr">
        <is>
          <t>10200,10202</t>
        </is>
      </c>
      <c r="C2312" s="14" t="n"/>
      <c r="D2312" s="10" t="inlineStr">
        <is>
          <t>COSTURA</t>
        </is>
      </c>
      <c r="E2312" s="14" t="inlineStr">
        <is>
          <t>300014</t>
        </is>
      </c>
      <c r="F2312" s="14" t="inlineStr">
        <is>
          <t>CADEIRA PADUA 920</t>
        </is>
      </c>
      <c r="G2312" s="14" t="inlineStr">
        <is>
          <t>SEM_SETOR</t>
        </is>
      </c>
      <c r="H2312" s="14" t="inlineStr">
        <is>
          <t>SEM_SETOR</t>
        </is>
      </c>
      <c r="I2312" s="9" t="inlineStr">
        <is>
          <t>SEM_SETOR</t>
        </is>
      </c>
      <c r="J2312" s="9" t="n">
        <v>4</v>
      </c>
      <c r="K2312" s="14">
        <f>IF($E2312="","",IFERROR(INDEX('01_Cad_Pecas'!$H$2:$H$5000,MATCH($E2312,'01_Cad_Pecas'!$D$2:$D$5000,0)),IFERROR(INDEX('01_Cad_Pecas'!$H$2:$H$5000,MATCH(VALUE($E2312),'01_Cad_Pecas'!$D$2:$D$5000,0)),"")))</f>
        <v/>
      </c>
      <c r="L2312" s="14">
        <f>IF($E2312="","",IFERROR(INDEX('01_Cad_Pecas'!$I$2:$I$5000,MATCH($E2312,'01_Cad_Pecas'!$D$2:$D$5000,0)),IFERROR(INDEX('01_Cad_Pecas'!$I$2:$I$5000,MATCH(VALUE($E2312),'01_Cad_Pecas'!$D$2:$D$5000,0)),"")))</f>
        <v/>
      </c>
      <c r="M2312" s="14">
        <f>IF(OR($J2312="",$L2312=""),"",IF($K2312="",0,$K2312)+$J2312*$L2312)</f>
        <v/>
      </c>
      <c r="N2312" s="9" t="n">
        <v>46205</v>
      </c>
      <c r="O2312" s="9" t="n">
        <v>4</v>
      </c>
      <c r="P2312" s="14" t="n"/>
      <c r="Q2312" s="14" t="n"/>
      <c r="R2312" s="14" t="n"/>
      <c r="S2312" s="14" t="n"/>
      <c r="T2312" s="14" t="n"/>
      <c r="U2312" s="14" t="n"/>
      <c r="V2312" s="14" t="n"/>
      <c r="W2312" s="14" t="n"/>
      <c r="X2312" s="14" t="n"/>
      <c r="Y2312" s="14" t="n"/>
      <c r="Z2312" s="14" t="n"/>
      <c r="AA2312" s="11" t="n"/>
      <c r="AB2312" s="14">
        <f>B2312&amp;"|"&amp;I2312</f>
        <v/>
      </c>
      <c r="AC2312">
        <f>IF($B2312="","","|"&amp;SUBSTITUTE(TRIM(SUBSTITUTE(SUBSTITUTE(SUBSTITUTE(SUBSTITUTE(SUBSTITUTE(SUBSTITUTE(SUBSTITUTE(SUBSTITUTE(SUBSTITUTE(SUBSTITUTE(SUBSTITUTE(SUBSTITUTE(SUBSTITUTE(SUBSTITUTE(TRIM($B2312&amp;""),CHAR(10)," "),CHAR(13)," "),"."," "),";"," "),","," "),"/"," "),"+"," "),"-"," "),"  "," "),"  "," "),"  "," "),"  "," "),"  "," "),"  "," "))," ","|")&amp;"|")</f>
        <v/>
      </c>
      <c r="AD2312">
        <f>TRIM($I2312&amp;"")</f>
        <v/>
      </c>
    </row>
    <row r="2313" ht="24" customHeight="1">
      <c r="A2313" s="9" t="n">
        <v>46205</v>
      </c>
      <c r="B2313" s="14" t="inlineStr">
        <is>
          <t>10200,10202</t>
        </is>
      </c>
      <c r="C2313" s="14" t="n"/>
      <c r="D2313" s="10" t="inlineStr">
        <is>
          <t>COSTURA</t>
        </is>
      </c>
      <c r="E2313" s="14" t="inlineStr">
        <is>
          <t>300032</t>
        </is>
      </c>
      <c r="F2313" s="14" t="inlineStr">
        <is>
          <t>CADEIRA NOVA YORK 920</t>
        </is>
      </c>
      <c r="G2313" s="14" t="inlineStr">
        <is>
          <t>SEM_SETOR</t>
        </is>
      </c>
      <c r="H2313" s="14" t="inlineStr">
        <is>
          <t>SEM_SETOR</t>
        </is>
      </c>
      <c r="I2313" s="9" t="inlineStr">
        <is>
          <t>SEM_SETOR</t>
        </is>
      </c>
      <c r="J2313" s="9" t="n">
        <v>30</v>
      </c>
      <c r="K2313" s="14">
        <f>IF($E2313="","",IFERROR(INDEX('01_Cad_Pecas'!$H$2:$H$5000,MATCH($E2313,'01_Cad_Pecas'!$D$2:$D$5000,0)),IFERROR(INDEX('01_Cad_Pecas'!$H$2:$H$5000,MATCH(VALUE($E2313),'01_Cad_Pecas'!$D$2:$D$5000,0)),"")))</f>
        <v/>
      </c>
      <c r="L2313" s="14">
        <f>IF($E2313="","",IFERROR(INDEX('01_Cad_Pecas'!$I$2:$I$5000,MATCH($E2313,'01_Cad_Pecas'!$D$2:$D$5000,0)),IFERROR(INDEX('01_Cad_Pecas'!$I$2:$I$5000,MATCH(VALUE($E2313),'01_Cad_Pecas'!$D$2:$D$5000,0)),"")))</f>
        <v/>
      </c>
      <c r="M2313" s="14">
        <f>IF(OR($J2313="",$L2313=""),"",IF($K2313="",0,$K2313)+$J2313*$L2313)</f>
        <v/>
      </c>
      <c r="N2313" s="9" t="n">
        <v>46205</v>
      </c>
      <c r="O2313" s="9" t="n">
        <v>30</v>
      </c>
      <c r="P2313" s="14" t="n"/>
      <c r="Q2313" s="14" t="n"/>
      <c r="R2313" s="14" t="n"/>
      <c r="S2313" s="14" t="n"/>
      <c r="T2313" s="14" t="n"/>
      <c r="U2313" s="14" t="n"/>
      <c r="V2313" s="14" t="n"/>
      <c r="W2313" s="14" t="n"/>
      <c r="X2313" s="14" t="n"/>
      <c r="Y2313" s="14" t="n"/>
      <c r="Z2313" s="14" t="n"/>
      <c r="AA2313" s="11" t="n"/>
      <c r="AB2313" s="14">
        <f>B2313&amp;"|"&amp;I2313</f>
        <v/>
      </c>
      <c r="AC2313">
        <f>IF($B2313="","","|"&amp;SUBSTITUTE(TRIM(SUBSTITUTE(SUBSTITUTE(SUBSTITUTE(SUBSTITUTE(SUBSTITUTE(SUBSTITUTE(SUBSTITUTE(SUBSTITUTE(SUBSTITUTE(SUBSTITUTE(SUBSTITUTE(SUBSTITUTE(SUBSTITUTE(SUBSTITUTE(TRIM($B2313&amp;""),CHAR(10)," "),CHAR(13)," "),"."," "),";"," "),","," "),"/"," "),"+"," "),"-"," "),"  "," "),"  "," "),"  "," "),"  "," "),"  "," "),"  "," "))," ","|")&amp;"|")</f>
        <v/>
      </c>
      <c r="AD2313">
        <f>TRIM($I2313&amp;"")</f>
        <v/>
      </c>
    </row>
    <row r="2314" ht="24" customHeight="1">
      <c r="A2314" s="9" t="n">
        <v>46205</v>
      </c>
      <c r="B2314" s="14" t="inlineStr">
        <is>
          <t>10200,10202</t>
        </is>
      </c>
      <c r="C2314" s="14" t="n"/>
      <c r="D2314" s="10" t="inlineStr">
        <is>
          <t>COSTURA</t>
        </is>
      </c>
      <c r="E2314" s="14" t="inlineStr">
        <is>
          <t>300048</t>
        </is>
      </c>
      <c r="F2314" s="14" t="inlineStr">
        <is>
          <t>CADEIRA SANTIAGO</t>
        </is>
      </c>
      <c r="G2314" s="14" t="inlineStr">
        <is>
          <t>SEM_SETOR</t>
        </is>
      </c>
      <c r="H2314" s="14" t="inlineStr">
        <is>
          <t>SEM_SETOR</t>
        </is>
      </c>
      <c r="I2314" s="9" t="inlineStr">
        <is>
          <t>SEM_SETOR</t>
        </is>
      </c>
      <c r="J2314" s="9" t="n">
        <v>100</v>
      </c>
      <c r="K2314" s="14">
        <f>IF($E2314="","",IFERROR(INDEX('01_Cad_Pecas'!$H$2:$H$5000,MATCH($E2314,'01_Cad_Pecas'!$D$2:$D$5000,0)),IFERROR(INDEX('01_Cad_Pecas'!$H$2:$H$5000,MATCH(VALUE($E2314),'01_Cad_Pecas'!$D$2:$D$5000,0)),"")))</f>
        <v/>
      </c>
      <c r="L2314" s="14">
        <f>IF($E2314="","",IFERROR(INDEX('01_Cad_Pecas'!$I$2:$I$5000,MATCH($E2314,'01_Cad_Pecas'!$D$2:$D$5000,0)),IFERROR(INDEX('01_Cad_Pecas'!$I$2:$I$5000,MATCH(VALUE($E2314),'01_Cad_Pecas'!$D$2:$D$5000,0)),"")))</f>
        <v/>
      </c>
      <c r="M2314" s="14">
        <f>IF(OR($J2314="",$L2314=""),"",IF($K2314="",0,$K2314)+$J2314*$L2314)</f>
        <v/>
      </c>
      <c r="N2314" s="9" t="n">
        <v>46205</v>
      </c>
      <c r="O2314" s="9" t="n">
        <v>100</v>
      </c>
      <c r="P2314" s="14" t="n"/>
      <c r="Q2314" s="14" t="n"/>
      <c r="R2314" s="14" t="n"/>
      <c r="S2314" s="14" t="n"/>
      <c r="T2314" s="14" t="n"/>
      <c r="U2314" s="14" t="n"/>
      <c r="V2314" s="14" t="n"/>
      <c r="W2314" s="14" t="n"/>
      <c r="X2314" s="14" t="n"/>
      <c r="Y2314" s="14" t="n"/>
      <c r="Z2314" s="14" t="n"/>
      <c r="AA2314" s="11" t="n"/>
      <c r="AB2314" s="14">
        <f>B2314&amp;"|"&amp;I2314</f>
        <v/>
      </c>
      <c r="AC2314">
        <f>IF($B2314="","","|"&amp;SUBSTITUTE(TRIM(SUBSTITUTE(SUBSTITUTE(SUBSTITUTE(SUBSTITUTE(SUBSTITUTE(SUBSTITUTE(SUBSTITUTE(SUBSTITUTE(SUBSTITUTE(SUBSTITUTE(SUBSTITUTE(SUBSTITUTE(SUBSTITUTE(SUBSTITUTE(TRIM($B2314&amp;""),CHAR(10)," "),CHAR(13)," "),"."," "),";"," "),","," "),"/"," "),"+"," "),"-"," "),"  "," "),"  "," "),"  "," "),"  "," "),"  "," "),"  "," "))," ","|")&amp;"|")</f>
        <v/>
      </c>
      <c r="AD2314">
        <f>TRIM($I2314&amp;"")</f>
        <v/>
      </c>
    </row>
    <row r="2315" ht="24" customHeight="1">
      <c r="A2315" s="9" t="n">
        <v>46205</v>
      </c>
      <c r="B2315" s="14" t="inlineStr">
        <is>
          <t>10200,10202</t>
        </is>
      </c>
      <c r="C2315" s="14" t="n"/>
      <c r="D2315" s="10" t="inlineStr">
        <is>
          <t>COSTURA</t>
        </is>
      </c>
      <c r="E2315" s="14" t="inlineStr">
        <is>
          <t>300081</t>
        </is>
      </c>
      <c r="F2315" s="14" t="inlineStr">
        <is>
          <t>CADEIRA CORDOBA</t>
        </is>
      </c>
      <c r="G2315" s="14" t="inlineStr">
        <is>
          <t>SEM_SETOR</t>
        </is>
      </c>
      <c r="H2315" s="14" t="inlineStr">
        <is>
          <t>SEM_SETOR</t>
        </is>
      </c>
      <c r="I2315" s="9" t="inlineStr">
        <is>
          <t>SEM_SETOR</t>
        </is>
      </c>
      <c r="J2315" s="9" t="n">
        <v>30</v>
      </c>
      <c r="K2315" s="14">
        <f>IF($E2315="","",IFERROR(INDEX('01_Cad_Pecas'!$H$2:$H$5000,MATCH($E2315,'01_Cad_Pecas'!$D$2:$D$5000,0)),IFERROR(INDEX('01_Cad_Pecas'!$H$2:$H$5000,MATCH(VALUE($E2315),'01_Cad_Pecas'!$D$2:$D$5000,0)),"")))</f>
        <v/>
      </c>
      <c r="L2315" s="14">
        <f>IF($E2315="","",IFERROR(INDEX('01_Cad_Pecas'!$I$2:$I$5000,MATCH($E2315,'01_Cad_Pecas'!$D$2:$D$5000,0)),IFERROR(INDEX('01_Cad_Pecas'!$I$2:$I$5000,MATCH(VALUE($E2315),'01_Cad_Pecas'!$D$2:$D$5000,0)),"")))</f>
        <v/>
      </c>
      <c r="M2315" s="14">
        <f>IF(OR($J2315="",$L2315=""),"",IF($K2315="",0,$K2315)+$J2315*$L2315)</f>
        <v/>
      </c>
      <c r="N2315" s="9" t="n">
        <v>46205</v>
      </c>
      <c r="O2315" s="9" t="n">
        <v>30</v>
      </c>
      <c r="P2315" s="14" t="n"/>
      <c r="Q2315" s="14" t="n"/>
      <c r="R2315" s="14" t="n"/>
      <c r="S2315" s="14" t="n"/>
      <c r="T2315" s="14" t="n"/>
      <c r="U2315" s="14" t="n"/>
      <c r="V2315" s="14" t="n"/>
      <c r="W2315" s="14" t="n"/>
      <c r="X2315" s="14" t="n"/>
      <c r="Y2315" s="14" t="n"/>
      <c r="Z2315" s="14" t="n"/>
      <c r="AA2315" s="11" t="n"/>
      <c r="AB2315" s="14">
        <f>B2315&amp;"|"&amp;I2315</f>
        <v/>
      </c>
      <c r="AC2315">
        <f>IF($B2315="","","|"&amp;SUBSTITUTE(TRIM(SUBSTITUTE(SUBSTITUTE(SUBSTITUTE(SUBSTITUTE(SUBSTITUTE(SUBSTITUTE(SUBSTITUTE(SUBSTITUTE(SUBSTITUTE(SUBSTITUTE(SUBSTITUTE(SUBSTITUTE(SUBSTITUTE(SUBSTITUTE(TRIM($B2315&amp;""),CHAR(10)," "),CHAR(13)," "),"."," "),";"," "),","," "),"/"," "),"+"," "),"-"," "),"  "," "),"  "," "),"  "," "),"  "," "),"  "," "),"  "," "))," ","|")&amp;"|")</f>
        <v/>
      </c>
      <c r="AD2315">
        <f>TRIM($I2315&amp;"")</f>
        <v/>
      </c>
    </row>
    <row r="2316" ht="24" customHeight="1">
      <c r="A2316" s="9" t="n">
        <v>46204</v>
      </c>
      <c r="B2316" s="14" t="inlineStr">
        <is>
          <t>10204</t>
        </is>
      </c>
      <c r="C2316" s="14" t="n"/>
      <c r="D2316" s="10" t="inlineStr">
        <is>
          <t>COSTURA</t>
        </is>
      </c>
      <c r="E2316" s="14" t="inlineStr">
        <is>
          <t>300048</t>
        </is>
      </c>
      <c r="F2316" s="14" t="inlineStr">
        <is>
          <t>CADEIRA SANTIAGO</t>
        </is>
      </c>
      <c r="G2316" s="14" t="inlineStr">
        <is>
          <t>SEM_SETOR</t>
        </is>
      </c>
      <c r="H2316" s="14" t="inlineStr">
        <is>
          <t>SEM_SETOR</t>
        </is>
      </c>
      <c r="I2316" s="9" t="inlineStr">
        <is>
          <t>SEM_SETOR</t>
        </is>
      </c>
      <c r="J2316" s="9" t="n">
        <v>600</v>
      </c>
      <c r="K2316" s="14">
        <f>IF($E2316="","",IFERROR(INDEX('01_Cad_Pecas'!$H$2:$H$5000,MATCH($E2316,'01_Cad_Pecas'!$D$2:$D$5000,0)),IFERROR(INDEX('01_Cad_Pecas'!$H$2:$H$5000,MATCH(VALUE($E2316),'01_Cad_Pecas'!$D$2:$D$5000,0)),"")))</f>
        <v/>
      </c>
      <c r="L2316" s="14">
        <f>IF($E2316="","",IFERROR(INDEX('01_Cad_Pecas'!$I$2:$I$5000,MATCH($E2316,'01_Cad_Pecas'!$D$2:$D$5000,0)),IFERROR(INDEX('01_Cad_Pecas'!$I$2:$I$5000,MATCH(VALUE($E2316),'01_Cad_Pecas'!$D$2:$D$5000,0)),"")))</f>
        <v/>
      </c>
      <c r="M2316" s="14">
        <f>IF(OR($J2316="",$L2316=""),"",IF($K2316="",0,$K2316)+$J2316*$L2316)</f>
        <v/>
      </c>
      <c r="N2316" s="9" t="n">
        <v>46204</v>
      </c>
      <c r="O2316" s="9" t="n">
        <v>600</v>
      </c>
      <c r="P2316" s="14" t="n"/>
      <c r="Q2316" s="14" t="n"/>
      <c r="R2316" s="14" t="n"/>
      <c r="S2316" s="14" t="n"/>
      <c r="T2316" s="14" t="n"/>
      <c r="U2316" s="14" t="n"/>
      <c r="V2316" s="14" t="n"/>
      <c r="W2316" s="14" t="n"/>
      <c r="X2316" s="14" t="n"/>
      <c r="Y2316" s="14" t="n"/>
      <c r="Z2316" s="14" t="n"/>
      <c r="AA2316" s="11" t="n"/>
      <c r="AB2316" s="14">
        <f>B2316&amp;"|"&amp;I2316</f>
        <v/>
      </c>
      <c r="AC2316">
        <f>IF($B2316="","","|"&amp;SUBSTITUTE(TRIM(SUBSTITUTE(SUBSTITUTE(SUBSTITUTE(SUBSTITUTE(SUBSTITUTE(SUBSTITUTE(SUBSTITUTE(SUBSTITUTE(SUBSTITUTE(SUBSTITUTE(SUBSTITUTE(SUBSTITUTE(SUBSTITUTE(SUBSTITUTE(TRIM($B2316&amp;""),CHAR(10)," "),CHAR(13)," "),"."," "),";"," "),","," "),"/"," "),"+"," "),"-"," "),"  "," "),"  "," "),"  "," "),"  "," "),"  "," "),"  "," "))," ","|")&amp;"|")</f>
        <v/>
      </c>
      <c r="AD2316">
        <f>TRIM($I2316&amp;"")</f>
        <v/>
      </c>
    </row>
    <row r="2317" ht="24" customHeight="1">
      <c r="A2317" s="9" t="n">
        <v>46206</v>
      </c>
      <c r="B2317" s="14" t="inlineStr">
        <is>
          <t>10210</t>
        </is>
      </c>
      <c r="C2317" s="14" t="n"/>
      <c r="D2317" s="10" t="inlineStr">
        <is>
          <t>COSTURA</t>
        </is>
      </c>
      <c r="E2317" s="14" t="inlineStr">
        <is>
          <t>300016</t>
        </is>
      </c>
      <c r="F2317" s="14" t="inlineStr">
        <is>
          <t>CADEIRA CRETA 920</t>
        </is>
      </c>
      <c r="G2317" s="14" t="inlineStr">
        <is>
          <t>SEM_SETOR</t>
        </is>
      </c>
      <c r="H2317" s="14" t="inlineStr">
        <is>
          <t>SEM_SETOR</t>
        </is>
      </c>
      <c r="I2317" s="9" t="inlineStr">
        <is>
          <t>SEM_SETOR</t>
        </is>
      </c>
      <c r="J2317" s="9" t="n">
        <v>32</v>
      </c>
      <c r="K2317" s="14">
        <f>IF($E2317="","",IFERROR(INDEX('01_Cad_Pecas'!$H$2:$H$5000,MATCH($E2317,'01_Cad_Pecas'!$D$2:$D$5000,0)),IFERROR(INDEX('01_Cad_Pecas'!$H$2:$H$5000,MATCH(VALUE($E2317),'01_Cad_Pecas'!$D$2:$D$5000,0)),"")))</f>
        <v/>
      </c>
      <c r="L2317" s="14">
        <f>IF($E2317="","",IFERROR(INDEX('01_Cad_Pecas'!$I$2:$I$5000,MATCH($E2317,'01_Cad_Pecas'!$D$2:$D$5000,0)),IFERROR(INDEX('01_Cad_Pecas'!$I$2:$I$5000,MATCH(VALUE($E2317),'01_Cad_Pecas'!$D$2:$D$5000,0)),"")))</f>
        <v/>
      </c>
      <c r="M2317" s="14">
        <f>IF(OR($J2317="",$L2317=""),"",IF($K2317="",0,$K2317)+$J2317*$L2317)</f>
        <v/>
      </c>
      <c r="N2317" s="9" t="n">
        <v>46206</v>
      </c>
      <c r="O2317" s="9" t="n">
        <v>32</v>
      </c>
      <c r="P2317" s="14" t="n"/>
      <c r="Q2317" s="14" t="n"/>
      <c r="R2317" s="14" t="n"/>
      <c r="S2317" s="14" t="n"/>
      <c r="T2317" s="14" t="n"/>
      <c r="U2317" s="14" t="n"/>
      <c r="V2317" s="14" t="n"/>
      <c r="W2317" s="14" t="n"/>
      <c r="X2317" s="14" t="n"/>
      <c r="Y2317" s="14" t="n"/>
      <c r="Z2317" s="14" t="n"/>
      <c r="AA2317" s="11" t="n"/>
      <c r="AB2317" s="14">
        <f>B2317&amp;"|"&amp;I2317</f>
        <v/>
      </c>
      <c r="AC2317">
        <f>IF($B2317="","","|"&amp;SUBSTITUTE(TRIM(SUBSTITUTE(SUBSTITUTE(SUBSTITUTE(SUBSTITUTE(SUBSTITUTE(SUBSTITUTE(SUBSTITUTE(SUBSTITUTE(SUBSTITUTE(SUBSTITUTE(SUBSTITUTE(SUBSTITUTE(SUBSTITUTE(SUBSTITUTE(TRIM($B2317&amp;""),CHAR(10)," "),CHAR(13)," "),"."," "),";"," "),","," "),"/"," "),"+"," "),"-"," "),"  "," "),"  "," "),"  "," "),"  "," "),"  "," "),"  "," "))," ","|")&amp;"|")</f>
        <v/>
      </c>
      <c r="AD2317">
        <f>TRIM($I2317&amp;"")</f>
        <v/>
      </c>
    </row>
    <row r="2318" ht="24" customHeight="1">
      <c r="A2318" s="9" t="n">
        <v>46206</v>
      </c>
      <c r="B2318" s="14" t="inlineStr">
        <is>
          <t>10210</t>
        </is>
      </c>
      <c r="C2318" s="14" t="n"/>
      <c r="D2318" s="10" t="inlineStr">
        <is>
          <t>COSTURA</t>
        </is>
      </c>
      <c r="E2318" s="14" t="inlineStr">
        <is>
          <t>300018</t>
        </is>
      </c>
      <c r="F2318" s="14" t="inlineStr">
        <is>
          <t>CADEIRA ATHENAS 920</t>
        </is>
      </c>
      <c r="G2318" s="14" t="inlineStr">
        <is>
          <t>SEM_SETOR</t>
        </is>
      </c>
      <c r="H2318" s="14" t="inlineStr">
        <is>
          <t>SEM_SETOR</t>
        </is>
      </c>
      <c r="I2318" s="9" t="inlineStr">
        <is>
          <t>SEM_SETOR</t>
        </is>
      </c>
      <c r="J2318" s="9" t="n">
        <v>6</v>
      </c>
      <c r="K2318" s="14">
        <f>IF($E2318="","",IFERROR(INDEX('01_Cad_Pecas'!$H$2:$H$5000,MATCH($E2318,'01_Cad_Pecas'!$D$2:$D$5000,0)),IFERROR(INDEX('01_Cad_Pecas'!$H$2:$H$5000,MATCH(VALUE($E2318),'01_Cad_Pecas'!$D$2:$D$5000,0)),"")))</f>
        <v/>
      </c>
      <c r="L2318" s="14">
        <f>IF($E2318="","",IFERROR(INDEX('01_Cad_Pecas'!$I$2:$I$5000,MATCH($E2318,'01_Cad_Pecas'!$D$2:$D$5000,0)),IFERROR(INDEX('01_Cad_Pecas'!$I$2:$I$5000,MATCH(VALUE($E2318),'01_Cad_Pecas'!$D$2:$D$5000,0)),"")))</f>
        <v/>
      </c>
      <c r="M2318" s="14">
        <f>IF(OR($J2318="",$L2318=""),"",IF($K2318="",0,$K2318)+$J2318*$L2318)</f>
        <v/>
      </c>
      <c r="N2318" s="9" t="n">
        <v>46206</v>
      </c>
      <c r="O2318" s="9" t="n">
        <v>6</v>
      </c>
      <c r="P2318" s="14" t="n"/>
      <c r="Q2318" s="14" t="n"/>
      <c r="R2318" s="14" t="n"/>
      <c r="S2318" s="14" t="n"/>
      <c r="T2318" s="14" t="n"/>
      <c r="U2318" s="14" t="n"/>
      <c r="V2318" s="14" t="n"/>
      <c r="W2318" s="14" t="n"/>
      <c r="X2318" s="14" t="n"/>
      <c r="Y2318" s="14" t="n"/>
      <c r="Z2318" s="14" t="n"/>
      <c r="AA2318" s="11" t="n"/>
      <c r="AB2318" s="14">
        <f>B2318&amp;"|"&amp;I2318</f>
        <v/>
      </c>
      <c r="AC2318">
        <f>IF($B2318="","","|"&amp;SUBSTITUTE(TRIM(SUBSTITUTE(SUBSTITUTE(SUBSTITUTE(SUBSTITUTE(SUBSTITUTE(SUBSTITUTE(SUBSTITUTE(SUBSTITUTE(SUBSTITUTE(SUBSTITUTE(SUBSTITUTE(SUBSTITUTE(SUBSTITUTE(SUBSTITUTE(TRIM($B2318&amp;""),CHAR(10)," "),CHAR(13)," "),"."," "),";"," "),","," "),"/"," "),"+"," "),"-"," "),"  "," "),"  "," "),"  "," "),"  "," "),"  "," "),"  "," "))," ","|")&amp;"|")</f>
        <v/>
      </c>
      <c r="AD2318">
        <f>TRIM($I2318&amp;"")</f>
        <v/>
      </c>
    </row>
    <row r="2319" ht="24" customHeight="1">
      <c r="A2319" s="9" t="n">
        <v>46206</v>
      </c>
      <c r="B2319" s="14" t="inlineStr">
        <is>
          <t>10210</t>
        </is>
      </c>
      <c r="C2319" s="14" t="n"/>
      <c r="D2319" s="10" t="inlineStr">
        <is>
          <t>COSTURA</t>
        </is>
      </c>
      <c r="E2319" s="14" t="inlineStr">
        <is>
          <t>300024</t>
        </is>
      </c>
      <c r="F2319" s="14" t="inlineStr">
        <is>
          <t>CADEIRA TRIESTE 920</t>
        </is>
      </c>
      <c r="G2319" s="14" t="inlineStr">
        <is>
          <t>SEM_SETOR</t>
        </is>
      </c>
      <c r="H2319" s="14" t="inlineStr">
        <is>
          <t>SEM_SETOR</t>
        </is>
      </c>
      <c r="I2319" s="9" t="inlineStr">
        <is>
          <t>SEM_SETOR</t>
        </is>
      </c>
      <c r="J2319" s="9" t="n">
        <v>40</v>
      </c>
      <c r="K2319" s="14">
        <f>IF($E2319="","",IFERROR(INDEX('01_Cad_Pecas'!$H$2:$H$5000,MATCH($E2319,'01_Cad_Pecas'!$D$2:$D$5000,0)),IFERROR(INDEX('01_Cad_Pecas'!$H$2:$H$5000,MATCH(VALUE($E2319),'01_Cad_Pecas'!$D$2:$D$5000,0)),"")))</f>
        <v/>
      </c>
      <c r="L2319" s="14">
        <f>IF($E2319="","",IFERROR(INDEX('01_Cad_Pecas'!$I$2:$I$5000,MATCH($E2319,'01_Cad_Pecas'!$D$2:$D$5000,0)),IFERROR(INDEX('01_Cad_Pecas'!$I$2:$I$5000,MATCH(VALUE($E2319),'01_Cad_Pecas'!$D$2:$D$5000,0)),"")))</f>
        <v/>
      </c>
      <c r="M2319" s="14">
        <f>IF(OR($J2319="",$L2319=""),"",IF($K2319="",0,$K2319)+$J2319*$L2319)</f>
        <v/>
      </c>
      <c r="N2319" s="9" t="n">
        <v>46206</v>
      </c>
      <c r="O2319" s="9" t="n">
        <v>40</v>
      </c>
      <c r="P2319" s="14" t="n"/>
      <c r="Q2319" s="14" t="n"/>
      <c r="R2319" s="14" t="n"/>
      <c r="S2319" s="14" t="n"/>
      <c r="T2319" s="14" t="n"/>
      <c r="U2319" s="14" t="n"/>
      <c r="V2319" s="14" t="n"/>
      <c r="W2319" s="14" t="n"/>
      <c r="X2319" s="14" t="n"/>
      <c r="Y2319" s="14" t="n"/>
      <c r="Z2319" s="14" t="n"/>
      <c r="AA2319" s="11" t="n"/>
      <c r="AB2319" s="14">
        <f>B2319&amp;"|"&amp;I2319</f>
        <v/>
      </c>
      <c r="AC2319">
        <f>IF($B2319="","","|"&amp;SUBSTITUTE(TRIM(SUBSTITUTE(SUBSTITUTE(SUBSTITUTE(SUBSTITUTE(SUBSTITUTE(SUBSTITUTE(SUBSTITUTE(SUBSTITUTE(SUBSTITUTE(SUBSTITUTE(SUBSTITUTE(SUBSTITUTE(SUBSTITUTE(SUBSTITUTE(TRIM($B2319&amp;""),CHAR(10)," "),CHAR(13)," "),"."," "),";"," "),","," "),"/"," "),"+"," "),"-"," "),"  "," "),"  "," "),"  "," "),"  "," "),"  "," "),"  "," "))," ","|")&amp;"|")</f>
        <v/>
      </c>
      <c r="AD2319">
        <f>TRIM($I2319&amp;"")</f>
        <v/>
      </c>
    </row>
    <row r="2320" ht="24" customHeight="1">
      <c r="A2320" s="9" t="n">
        <v>46206</v>
      </c>
      <c r="B2320" s="14" t="inlineStr">
        <is>
          <t>10210</t>
        </is>
      </c>
      <c r="C2320" s="14" t="n"/>
      <c r="D2320" s="10" t="inlineStr">
        <is>
          <t>COSTURA</t>
        </is>
      </c>
      <c r="E2320" s="14" t="inlineStr">
        <is>
          <t>300031</t>
        </is>
      </c>
      <c r="F2320" s="14" t="inlineStr">
        <is>
          <t>CADEIRA GRECIA 980 - ESPLANADA</t>
        </is>
      </c>
      <c r="G2320" s="14" t="inlineStr">
        <is>
          <t>SEM_SETOR</t>
        </is>
      </c>
      <c r="H2320" s="14" t="inlineStr">
        <is>
          <t>SEM_SETOR</t>
        </is>
      </c>
      <c r="I2320" s="9" t="inlineStr">
        <is>
          <t>SEM_SETOR</t>
        </is>
      </c>
      <c r="J2320" s="9" t="n">
        <v>20</v>
      </c>
      <c r="K2320" s="14">
        <f>IF($E2320="","",IFERROR(INDEX('01_Cad_Pecas'!$H$2:$H$5000,MATCH($E2320,'01_Cad_Pecas'!$D$2:$D$5000,0)),IFERROR(INDEX('01_Cad_Pecas'!$H$2:$H$5000,MATCH(VALUE($E2320),'01_Cad_Pecas'!$D$2:$D$5000,0)),"")))</f>
        <v/>
      </c>
      <c r="L2320" s="14">
        <f>IF($E2320="","",IFERROR(INDEX('01_Cad_Pecas'!$I$2:$I$5000,MATCH($E2320,'01_Cad_Pecas'!$D$2:$D$5000,0)),IFERROR(INDEX('01_Cad_Pecas'!$I$2:$I$5000,MATCH(VALUE($E2320),'01_Cad_Pecas'!$D$2:$D$5000,0)),"")))</f>
        <v/>
      </c>
      <c r="M2320" s="14">
        <f>IF(OR($J2320="",$L2320=""),"",IF($K2320="",0,$K2320)+$J2320*$L2320)</f>
        <v/>
      </c>
      <c r="N2320" s="9" t="n">
        <v>46206</v>
      </c>
      <c r="O2320" s="9" t="n">
        <v>20</v>
      </c>
      <c r="P2320" s="14" t="n"/>
      <c r="Q2320" s="14" t="n"/>
      <c r="R2320" s="14" t="n"/>
      <c r="S2320" s="14" t="n"/>
      <c r="T2320" s="14" t="n"/>
      <c r="U2320" s="14" t="n"/>
      <c r="V2320" s="14" t="n"/>
      <c r="W2320" s="14" t="n"/>
      <c r="X2320" s="14" t="n"/>
      <c r="Y2320" s="14" t="n"/>
      <c r="Z2320" s="14" t="n"/>
      <c r="AA2320" s="11" t="n"/>
      <c r="AB2320" s="14">
        <f>B2320&amp;"|"&amp;I2320</f>
        <v/>
      </c>
      <c r="AC2320">
        <f>IF($B2320="","","|"&amp;SUBSTITUTE(TRIM(SUBSTITUTE(SUBSTITUTE(SUBSTITUTE(SUBSTITUTE(SUBSTITUTE(SUBSTITUTE(SUBSTITUTE(SUBSTITUTE(SUBSTITUTE(SUBSTITUTE(SUBSTITUTE(SUBSTITUTE(SUBSTITUTE(SUBSTITUTE(TRIM($B2320&amp;""),CHAR(10)," "),CHAR(13)," "),"."," "),";"," "),","," "),"/"," "),"+"," "),"-"," "),"  "," "),"  "," "),"  "," "),"  "," "),"  "," "),"  "," "))," ","|")&amp;"|")</f>
        <v/>
      </c>
      <c r="AD2320">
        <f>TRIM($I2320&amp;"")</f>
        <v/>
      </c>
    </row>
    <row r="2321" ht="24" customHeight="1">
      <c r="A2321" s="9" t="n">
        <v>46206</v>
      </c>
      <c r="B2321" s="14" t="inlineStr">
        <is>
          <t>10210</t>
        </is>
      </c>
      <c r="C2321" s="14" t="n"/>
      <c r="D2321" s="10" t="inlineStr">
        <is>
          <t>COSTURA</t>
        </is>
      </c>
      <c r="E2321" s="14" t="inlineStr">
        <is>
          <t>300032</t>
        </is>
      </c>
      <c r="F2321" s="14" t="inlineStr">
        <is>
          <t>CADEIRA NOVA YORK 920</t>
        </is>
      </c>
      <c r="G2321" s="14" t="inlineStr">
        <is>
          <t>SEM_SETOR</t>
        </is>
      </c>
      <c r="H2321" s="14" t="inlineStr">
        <is>
          <t>SEM_SETOR</t>
        </is>
      </c>
      <c r="I2321" s="9" t="inlineStr">
        <is>
          <t>SEM_SETOR</t>
        </is>
      </c>
      <c r="J2321" s="9" t="n">
        <v>24</v>
      </c>
      <c r="K2321" s="14">
        <f>IF($E2321="","",IFERROR(INDEX('01_Cad_Pecas'!$H$2:$H$5000,MATCH($E2321,'01_Cad_Pecas'!$D$2:$D$5000,0)),IFERROR(INDEX('01_Cad_Pecas'!$H$2:$H$5000,MATCH(VALUE($E2321),'01_Cad_Pecas'!$D$2:$D$5000,0)),"")))</f>
        <v/>
      </c>
      <c r="L2321" s="14">
        <f>IF($E2321="","",IFERROR(INDEX('01_Cad_Pecas'!$I$2:$I$5000,MATCH($E2321,'01_Cad_Pecas'!$D$2:$D$5000,0)),IFERROR(INDEX('01_Cad_Pecas'!$I$2:$I$5000,MATCH(VALUE($E2321),'01_Cad_Pecas'!$D$2:$D$5000,0)),"")))</f>
        <v/>
      </c>
      <c r="M2321" s="14">
        <f>IF(OR($J2321="",$L2321=""),"",IF($K2321="",0,$K2321)+$J2321*$L2321)</f>
        <v/>
      </c>
      <c r="N2321" s="9" t="n">
        <v>46206</v>
      </c>
      <c r="O2321" s="9" t="n">
        <v>24</v>
      </c>
      <c r="P2321" s="14" t="n"/>
      <c r="Q2321" s="14" t="n"/>
      <c r="R2321" s="14" t="n"/>
      <c r="S2321" s="14" t="n"/>
      <c r="T2321" s="14" t="n"/>
      <c r="U2321" s="14" t="n"/>
      <c r="V2321" s="14" t="n"/>
      <c r="W2321" s="14" t="n"/>
      <c r="X2321" s="14" t="n"/>
      <c r="Y2321" s="14" t="n"/>
      <c r="Z2321" s="14" t="n"/>
      <c r="AA2321" s="11" t="n"/>
      <c r="AB2321" s="14">
        <f>B2321&amp;"|"&amp;I2321</f>
        <v/>
      </c>
      <c r="AC2321">
        <f>IF($B2321="","","|"&amp;SUBSTITUTE(TRIM(SUBSTITUTE(SUBSTITUTE(SUBSTITUTE(SUBSTITUTE(SUBSTITUTE(SUBSTITUTE(SUBSTITUTE(SUBSTITUTE(SUBSTITUTE(SUBSTITUTE(SUBSTITUTE(SUBSTITUTE(SUBSTITUTE(SUBSTITUTE(TRIM($B2321&amp;""),CHAR(10)," "),CHAR(13)," "),"."," "),";"," "),","," "),"/"," "),"+"," "),"-"," "),"  "," "),"  "," "),"  "," "),"  "," "),"  "," "),"  "," "))," ","|")&amp;"|")</f>
        <v/>
      </c>
      <c r="AD2321">
        <f>TRIM($I2321&amp;"")</f>
        <v/>
      </c>
    </row>
    <row r="2322" ht="24" customHeight="1">
      <c r="A2322" s="9" t="n">
        <v>46206</v>
      </c>
      <c r="B2322" s="14" t="inlineStr">
        <is>
          <t>10210</t>
        </is>
      </c>
      <c r="C2322" s="14" t="n"/>
      <c r="D2322" s="10" t="inlineStr">
        <is>
          <t>COSTURA</t>
        </is>
      </c>
      <c r="E2322" s="14" t="inlineStr">
        <is>
          <t>300048</t>
        </is>
      </c>
      <c r="F2322" s="14" t="inlineStr">
        <is>
          <t>CADEIRA SANTIAGO</t>
        </is>
      </c>
      <c r="G2322" s="14" t="inlineStr">
        <is>
          <t>SEM_SETOR</t>
        </is>
      </c>
      <c r="H2322" s="14" t="inlineStr">
        <is>
          <t>SEM_SETOR</t>
        </is>
      </c>
      <c r="I2322" s="9" t="inlineStr">
        <is>
          <t>SEM_SETOR</t>
        </is>
      </c>
      <c r="J2322" s="9" t="n">
        <v>250</v>
      </c>
      <c r="K2322" s="14">
        <f>IF($E2322="","",IFERROR(INDEX('01_Cad_Pecas'!$H$2:$H$5000,MATCH($E2322,'01_Cad_Pecas'!$D$2:$D$5000,0)),IFERROR(INDEX('01_Cad_Pecas'!$H$2:$H$5000,MATCH(VALUE($E2322),'01_Cad_Pecas'!$D$2:$D$5000,0)),"")))</f>
        <v/>
      </c>
      <c r="L2322" s="14">
        <f>IF($E2322="","",IFERROR(INDEX('01_Cad_Pecas'!$I$2:$I$5000,MATCH($E2322,'01_Cad_Pecas'!$D$2:$D$5000,0)),IFERROR(INDEX('01_Cad_Pecas'!$I$2:$I$5000,MATCH(VALUE($E2322),'01_Cad_Pecas'!$D$2:$D$5000,0)),"")))</f>
        <v/>
      </c>
      <c r="M2322" s="14">
        <f>IF(OR($J2322="",$L2322=""),"",IF($K2322="",0,$K2322)+$J2322*$L2322)</f>
        <v/>
      </c>
      <c r="N2322" s="9" t="n">
        <v>46206</v>
      </c>
      <c r="O2322" s="9" t="n">
        <v>250</v>
      </c>
      <c r="P2322" s="14" t="n"/>
      <c r="Q2322" s="14" t="n"/>
      <c r="R2322" s="14" t="n"/>
      <c r="S2322" s="14" t="n"/>
      <c r="T2322" s="14" t="n"/>
      <c r="U2322" s="14" t="n"/>
      <c r="V2322" s="14" t="n"/>
      <c r="W2322" s="14" t="n"/>
      <c r="X2322" s="14" t="n"/>
      <c r="Y2322" s="14" t="n"/>
      <c r="Z2322" s="14" t="n"/>
      <c r="AA2322" s="11" t="n"/>
      <c r="AB2322" s="14">
        <f>B2322&amp;"|"&amp;I2322</f>
        <v/>
      </c>
      <c r="AC2322">
        <f>IF($B2322="","","|"&amp;SUBSTITUTE(TRIM(SUBSTITUTE(SUBSTITUTE(SUBSTITUTE(SUBSTITUTE(SUBSTITUTE(SUBSTITUTE(SUBSTITUTE(SUBSTITUTE(SUBSTITUTE(SUBSTITUTE(SUBSTITUTE(SUBSTITUTE(SUBSTITUTE(SUBSTITUTE(TRIM($B2322&amp;""),CHAR(10)," "),CHAR(13)," "),"."," "),";"," "),","," "),"/"," "),"+"," "),"-"," "),"  "," "),"  "," "),"  "," "),"  "," "),"  "," "),"  "," "))," ","|")&amp;"|")</f>
        <v/>
      </c>
      <c r="AD2322">
        <f>TRIM($I2322&amp;"")</f>
        <v/>
      </c>
    </row>
    <row r="2323" ht="24" customHeight="1">
      <c r="A2323" s="9" t="n">
        <v>46206</v>
      </c>
      <c r="B2323" s="14" t="inlineStr">
        <is>
          <t>10210</t>
        </is>
      </c>
      <c r="C2323" s="14" t="n"/>
      <c r="D2323" s="10" t="inlineStr">
        <is>
          <t>COSTURA</t>
        </is>
      </c>
      <c r="E2323" s="14" t="inlineStr">
        <is>
          <t>300068</t>
        </is>
      </c>
      <c r="F2323" s="14" t="inlineStr">
        <is>
          <t>CADEIRA GENOVA 980</t>
        </is>
      </c>
      <c r="G2323" s="14" t="inlineStr">
        <is>
          <t>SEM_SETOR</t>
        </is>
      </c>
      <c r="H2323" s="14" t="inlineStr">
        <is>
          <t>SEM_SETOR</t>
        </is>
      </c>
      <c r="I2323" s="9" t="inlineStr">
        <is>
          <t>SEM_SETOR</t>
        </is>
      </c>
      <c r="J2323" s="9" t="n">
        <v>6</v>
      </c>
      <c r="K2323" s="14">
        <f>IF($E2323="","",IFERROR(INDEX('01_Cad_Pecas'!$H$2:$H$5000,MATCH($E2323,'01_Cad_Pecas'!$D$2:$D$5000,0)),IFERROR(INDEX('01_Cad_Pecas'!$H$2:$H$5000,MATCH(VALUE($E2323),'01_Cad_Pecas'!$D$2:$D$5000,0)),"")))</f>
        <v/>
      </c>
      <c r="L2323" s="14">
        <f>IF($E2323="","",IFERROR(INDEX('01_Cad_Pecas'!$I$2:$I$5000,MATCH($E2323,'01_Cad_Pecas'!$D$2:$D$5000,0)),IFERROR(INDEX('01_Cad_Pecas'!$I$2:$I$5000,MATCH(VALUE($E2323),'01_Cad_Pecas'!$D$2:$D$5000,0)),"")))</f>
        <v/>
      </c>
      <c r="M2323" s="14">
        <f>IF(OR($J2323="",$L2323=""),"",IF($K2323="",0,$K2323)+$J2323*$L2323)</f>
        <v/>
      </c>
      <c r="N2323" s="9" t="n">
        <v>46206</v>
      </c>
      <c r="O2323" s="9" t="n">
        <v>6</v>
      </c>
      <c r="P2323" s="14" t="n"/>
      <c r="Q2323" s="14" t="n"/>
      <c r="R2323" s="14" t="n"/>
      <c r="S2323" s="14" t="n"/>
      <c r="T2323" s="14" t="n"/>
      <c r="U2323" s="14" t="n"/>
      <c r="V2323" s="14" t="n"/>
      <c r="W2323" s="14" t="n"/>
      <c r="X2323" s="14" t="n"/>
      <c r="Y2323" s="14" t="n"/>
      <c r="Z2323" s="14" t="n"/>
      <c r="AA2323" s="11" t="n"/>
      <c r="AB2323" s="14">
        <f>B2323&amp;"|"&amp;I2323</f>
        <v/>
      </c>
      <c r="AC2323">
        <f>IF($B2323="","","|"&amp;SUBSTITUTE(TRIM(SUBSTITUTE(SUBSTITUTE(SUBSTITUTE(SUBSTITUTE(SUBSTITUTE(SUBSTITUTE(SUBSTITUTE(SUBSTITUTE(SUBSTITUTE(SUBSTITUTE(SUBSTITUTE(SUBSTITUTE(SUBSTITUTE(SUBSTITUTE(TRIM($B2323&amp;""),CHAR(10)," "),CHAR(13)," "),"."," "),";"," "),","," "),"/"," "),"+"," "),"-"," "),"  "," "),"  "," "),"  "," "),"  "," "),"  "," "),"  "," "))," ","|")&amp;"|")</f>
        <v/>
      </c>
      <c r="AD2323">
        <f>TRIM($I2323&amp;"")</f>
        <v/>
      </c>
    </row>
    <row r="2324" ht="24" customHeight="1">
      <c r="A2324" s="9" t="n">
        <v>46207</v>
      </c>
      <c r="B2324" s="14" t="inlineStr">
        <is>
          <t>10211</t>
        </is>
      </c>
      <c r="C2324" s="14" t="n"/>
      <c r="D2324" s="10" t="inlineStr">
        <is>
          <t>COSTURA</t>
        </is>
      </c>
      <c r="E2324" s="14" t="inlineStr">
        <is>
          <t>300018</t>
        </is>
      </c>
      <c r="F2324" s="14" t="inlineStr">
        <is>
          <t>CADEIRA ATHENAS 920</t>
        </is>
      </c>
      <c r="G2324" s="14" t="inlineStr">
        <is>
          <t>SEM_SETOR</t>
        </is>
      </c>
      <c r="H2324" s="14" t="inlineStr">
        <is>
          <t>SEM_SETOR</t>
        </is>
      </c>
      <c r="I2324" s="9" t="inlineStr">
        <is>
          <t>SEM_SETOR</t>
        </is>
      </c>
      <c r="J2324" s="9" t="n">
        <v>138</v>
      </c>
      <c r="K2324" s="14">
        <f>IF($E2324="","",IFERROR(INDEX('01_Cad_Pecas'!$H$2:$H$5000,MATCH($E2324,'01_Cad_Pecas'!$D$2:$D$5000,0)),IFERROR(INDEX('01_Cad_Pecas'!$H$2:$H$5000,MATCH(VALUE($E2324),'01_Cad_Pecas'!$D$2:$D$5000,0)),"")))</f>
        <v/>
      </c>
      <c r="L2324" s="14">
        <f>IF($E2324="","",IFERROR(INDEX('01_Cad_Pecas'!$I$2:$I$5000,MATCH($E2324,'01_Cad_Pecas'!$D$2:$D$5000,0)),IFERROR(INDEX('01_Cad_Pecas'!$I$2:$I$5000,MATCH(VALUE($E2324),'01_Cad_Pecas'!$D$2:$D$5000,0)),"")))</f>
        <v/>
      </c>
      <c r="M2324" s="14">
        <f>IF(OR($J2324="",$L2324=""),"",IF($K2324="",0,$K2324)+$J2324*$L2324)</f>
        <v/>
      </c>
      <c r="N2324" s="9" t="n">
        <v>46207</v>
      </c>
      <c r="O2324" s="9" t="n">
        <v>138</v>
      </c>
      <c r="P2324" s="14" t="n"/>
      <c r="Q2324" s="14" t="n"/>
      <c r="R2324" s="14" t="n"/>
      <c r="S2324" s="14" t="n"/>
      <c r="T2324" s="14" t="n"/>
      <c r="U2324" s="14" t="n"/>
      <c r="V2324" s="14" t="n"/>
      <c r="W2324" s="14" t="n"/>
      <c r="X2324" s="14" t="n"/>
      <c r="Y2324" s="14" t="n"/>
      <c r="Z2324" s="14" t="n"/>
      <c r="AA2324" s="11" t="n"/>
      <c r="AB2324" s="14">
        <f>B2324&amp;"|"&amp;I2324</f>
        <v/>
      </c>
      <c r="AC2324">
        <f>IF($B2324="","","|"&amp;SUBSTITUTE(TRIM(SUBSTITUTE(SUBSTITUTE(SUBSTITUTE(SUBSTITUTE(SUBSTITUTE(SUBSTITUTE(SUBSTITUTE(SUBSTITUTE(SUBSTITUTE(SUBSTITUTE(SUBSTITUTE(SUBSTITUTE(SUBSTITUTE(SUBSTITUTE(TRIM($B2324&amp;""),CHAR(10)," "),CHAR(13)," "),"."," "),";"," "),","," "),"/"," "),"+"," "),"-"," "),"  "," "),"  "," "),"  "," "),"  "," "),"  "," "),"  "," "))," ","|")&amp;"|")</f>
        <v/>
      </c>
      <c r="AD2324">
        <f>TRIM($I2324&amp;"")</f>
        <v/>
      </c>
    </row>
    <row r="2325" ht="24" customHeight="1">
      <c r="A2325" s="9" t="n">
        <v>46207</v>
      </c>
      <c r="B2325" s="14" t="inlineStr">
        <is>
          <t>10211</t>
        </is>
      </c>
      <c r="C2325" s="14" t="n"/>
      <c r="D2325" s="10" t="inlineStr">
        <is>
          <t>COSTURA</t>
        </is>
      </c>
      <c r="E2325" s="14" t="inlineStr">
        <is>
          <t>300032</t>
        </is>
      </c>
      <c r="F2325" s="14" t="inlineStr">
        <is>
          <t>CADEIRA NOVA YORK 920</t>
        </is>
      </c>
      <c r="G2325" s="14" t="inlineStr">
        <is>
          <t>SEM_SETOR</t>
        </is>
      </c>
      <c r="H2325" s="14" t="inlineStr">
        <is>
          <t>SEM_SETOR</t>
        </is>
      </c>
      <c r="I2325" s="9" t="inlineStr">
        <is>
          <t>SEM_SETOR</t>
        </is>
      </c>
      <c r="J2325" s="9" t="n">
        <v>80</v>
      </c>
      <c r="K2325" s="14">
        <f>IF($E2325="","",IFERROR(INDEX('01_Cad_Pecas'!$H$2:$H$5000,MATCH($E2325,'01_Cad_Pecas'!$D$2:$D$5000,0)),IFERROR(INDEX('01_Cad_Pecas'!$H$2:$H$5000,MATCH(VALUE($E2325),'01_Cad_Pecas'!$D$2:$D$5000,0)),"")))</f>
        <v/>
      </c>
      <c r="L2325" s="14">
        <f>IF($E2325="","",IFERROR(INDEX('01_Cad_Pecas'!$I$2:$I$5000,MATCH($E2325,'01_Cad_Pecas'!$D$2:$D$5000,0)),IFERROR(INDEX('01_Cad_Pecas'!$I$2:$I$5000,MATCH(VALUE($E2325),'01_Cad_Pecas'!$D$2:$D$5000,0)),"")))</f>
        <v/>
      </c>
      <c r="M2325" s="14">
        <f>IF(OR($J2325="",$L2325=""),"",IF($K2325="",0,$K2325)+$J2325*$L2325)</f>
        <v/>
      </c>
      <c r="N2325" s="9" t="n">
        <v>46207</v>
      </c>
      <c r="O2325" s="9" t="n">
        <v>80</v>
      </c>
      <c r="P2325" s="14" t="n"/>
      <c r="Q2325" s="14" t="n"/>
      <c r="R2325" s="14" t="n"/>
      <c r="S2325" s="14" t="n"/>
      <c r="T2325" s="14" t="n"/>
      <c r="U2325" s="14" t="n"/>
      <c r="V2325" s="14" t="n"/>
      <c r="W2325" s="14" t="n"/>
      <c r="X2325" s="14" t="n"/>
      <c r="Y2325" s="14" t="n"/>
      <c r="Z2325" s="14" t="n"/>
      <c r="AA2325" s="11" t="n"/>
      <c r="AB2325" s="14">
        <f>B2325&amp;"|"&amp;I2325</f>
        <v/>
      </c>
      <c r="AC2325">
        <f>IF($B2325="","","|"&amp;SUBSTITUTE(TRIM(SUBSTITUTE(SUBSTITUTE(SUBSTITUTE(SUBSTITUTE(SUBSTITUTE(SUBSTITUTE(SUBSTITUTE(SUBSTITUTE(SUBSTITUTE(SUBSTITUTE(SUBSTITUTE(SUBSTITUTE(SUBSTITUTE(SUBSTITUTE(TRIM($B2325&amp;""),CHAR(10)," "),CHAR(13)," "),"."," "),";"," "),","," "),"/"," "),"+"," "),"-"," "),"  "," "),"  "," "),"  "," "),"  "," "),"  "," "),"  "," "))," ","|")&amp;"|")</f>
        <v/>
      </c>
      <c r="AD2325">
        <f>TRIM($I2325&amp;"")</f>
        <v/>
      </c>
    </row>
    <row r="2326" ht="24" customHeight="1">
      <c r="A2326" s="9" t="n">
        <v>46207</v>
      </c>
      <c r="B2326" s="14" t="inlineStr">
        <is>
          <t>10211</t>
        </is>
      </c>
      <c r="C2326" s="14" t="n"/>
      <c r="D2326" s="10" t="inlineStr">
        <is>
          <t>COSTURA</t>
        </is>
      </c>
      <c r="E2326" s="14" t="inlineStr">
        <is>
          <t>300034</t>
        </is>
      </c>
      <c r="F2326" s="14" t="inlineStr">
        <is>
          <t>CADEIRA DAKAR</t>
        </is>
      </c>
      <c r="G2326" s="14" t="inlineStr">
        <is>
          <t>SEM_SETOR</t>
        </is>
      </c>
      <c r="H2326" s="14" t="inlineStr">
        <is>
          <t>SEM_SETOR</t>
        </is>
      </c>
      <c r="I2326" s="9" t="inlineStr">
        <is>
          <t>SEM_SETOR</t>
        </is>
      </c>
      <c r="J2326" s="9" t="n">
        <v>120</v>
      </c>
      <c r="K2326" s="14">
        <f>IF($E2326="","",IFERROR(INDEX('01_Cad_Pecas'!$H$2:$H$5000,MATCH($E2326,'01_Cad_Pecas'!$D$2:$D$5000,0)),IFERROR(INDEX('01_Cad_Pecas'!$H$2:$H$5000,MATCH(VALUE($E2326),'01_Cad_Pecas'!$D$2:$D$5000,0)),"")))</f>
        <v/>
      </c>
      <c r="L2326" s="14">
        <f>IF($E2326="","",IFERROR(INDEX('01_Cad_Pecas'!$I$2:$I$5000,MATCH($E2326,'01_Cad_Pecas'!$D$2:$D$5000,0)),IFERROR(INDEX('01_Cad_Pecas'!$I$2:$I$5000,MATCH(VALUE($E2326),'01_Cad_Pecas'!$D$2:$D$5000,0)),"")))</f>
        <v/>
      </c>
      <c r="M2326" s="14">
        <f>IF(OR($J2326="",$L2326=""),"",IF($K2326="",0,$K2326)+$J2326*$L2326)</f>
        <v/>
      </c>
      <c r="N2326" s="9" t="n">
        <v>46207</v>
      </c>
      <c r="O2326" s="9" t="n">
        <v>120</v>
      </c>
      <c r="P2326" s="14" t="n"/>
      <c r="Q2326" s="14" t="n"/>
      <c r="R2326" s="14" t="n"/>
      <c r="S2326" s="14" t="n"/>
      <c r="T2326" s="14" t="n"/>
      <c r="U2326" s="14" t="n"/>
      <c r="V2326" s="14" t="n"/>
      <c r="W2326" s="14" t="n"/>
      <c r="X2326" s="14" t="n"/>
      <c r="Y2326" s="14" t="n"/>
      <c r="Z2326" s="14" t="n"/>
      <c r="AA2326" s="11" t="n"/>
      <c r="AB2326" s="14">
        <f>B2326&amp;"|"&amp;I2326</f>
        <v/>
      </c>
      <c r="AC2326">
        <f>IF($B2326="","","|"&amp;SUBSTITUTE(TRIM(SUBSTITUTE(SUBSTITUTE(SUBSTITUTE(SUBSTITUTE(SUBSTITUTE(SUBSTITUTE(SUBSTITUTE(SUBSTITUTE(SUBSTITUTE(SUBSTITUTE(SUBSTITUTE(SUBSTITUTE(SUBSTITUTE(SUBSTITUTE(TRIM($B2326&amp;""),CHAR(10)," "),CHAR(13)," "),"."," "),";"," "),","," "),"/"," "),"+"," "),"-"," "),"  "," "),"  "," "),"  "," "),"  "," "),"  "," "),"  "," "))," ","|")&amp;"|")</f>
        <v/>
      </c>
      <c r="AD2326">
        <f>TRIM($I2326&amp;"")</f>
        <v/>
      </c>
    </row>
    <row r="2327" ht="24" customHeight="1">
      <c r="A2327" s="9" t="n">
        <v>46207</v>
      </c>
      <c r="B2327" s="14" t="inlineStr">
        <is>
          <t>10211</t>
        </is>
      </c>
      <c r="C2327" s="14" t="n"/>
      <c r="D2327" s="10" t="inlineStr">
        <is>
          <t>COSTURA</t>
        </is>
      </c>
      <c r="E2327" s="14" t="inlineStr">
        <is>
          <t>300048</t>
        </is>
      </c>
      <c r="F2327" s="14" t="inlineStr">
        <is>
          <t>CADEIRA SANTIAGO</t>
        </is>
      </c>
      <c r="G2327" s="14" t="inlineStr">
        <is>
          <t>SEM_SETOR</t>
        </is>
      </c>
      <c r="H2327" s="14" t="inlineStr">
        <is>
          <t>SEM_SETOR</t>
        </is>
      </c>
      <c r="I2327" s="9" t="inlineStr">
        <is>
          <t>SEM_SETOR</t>
        </is>
      </c>
      <c r="J2327" s="9" t="n">
        <v>200</v>
      </c>
      <c r="K2327" s="14">
        <f>IF($E2327="","",IFERROR(INDEX('01_Cad_Pecas'!$H$2:$H$5000,MATCH($E2327,'01_Cad_Pecas'!$D$2:$D$5000,0)),IFERROR(INDEX('01_Cad_Pecas'!$H$2:$H$5000,MATCH(VALUE($E2327),'01_Cad_Pecas'!$D$2:$D$5000,0)),"")))</f>
        <v/>
      </c>
      <c r="L2327" s="14">
        <f>IF($E2327="","",IFERROR(INDEX('01_Cad_Pecas'!$I$2:$I$5000,MATCH($E2327,'01_Cad_Pecas'!$D$2:$D$5000,0)),IFERROR(INDEX('01_Cad_Pecas'!$I$2:$I$5000,MATCH(VALUE($E2327),'01_Cad_Pecas'!$D$2:$D$5000,0)),"")))</f>
        <v/>
      </c>
      <c r="M2327" s="14">
        <f>IF(OR($J2327="",$L2327=""),"",IF($K2327="",0,$K2327)+$J2327*$L2327)</f>
        <v/>
      </c>
      <c r="N2327" s="9" t="n">
        <v>46207</v>
      </c>
      <c r="O2327" s="9" t="n">
        <v>200</v>
      </c>
      <c r="P2327" s="14" t="n"/>
      <c r="Q2327" s="14" t="n"/>
      <c r="R2327" s="14" t="n"/>
      <c r="S2327" s="14" t="n"/>
      <c r="T2327" s="14" t="n"/>
      <c r="U2327" s="14" t="n"/>
      <c r="V2327" s="14" t="n"/>
      <c r="W2327" s="14" t="n"/>
      <c r="X2327" s="14" t="n"/>
      <c r="Y2327" s="14" t="n"/>
      <c r="Z2327" s="14" t="n"/>
      <c r="AA2327" s="11" t="n"/>
      <c r="AB2327" s="14">
        <f>B2327&amp;"|"&amp;I2327</f>
        <v/>
      </c>
      <c r="AC2327">
        <f>IF($B2327="","","|"&amp;SUBSTITUTE(TRIM(SUBSTITUTE(SUBSTITUTE(SUBSTITUTE(SUBSTITUTE(SUBSTITUTE(SUBSTITUTE(SUBSTITUTE(SUBSTITUTE(SUBSTITUTE(SUBSTITUTE(SUBSTITUTE(SUBSTITUTE(SUBSTITUTE(SUBSTITUTE(TRIM($B2327&amp;""),CHAR(10)," "),CHAR(13)," "),"."," "),";"," "),","," "),"/"," "),"+"," "),"-"," "),"  "," "),"  "," "),"  "," "),"  "," "),"  "," "),"  "," "))," ","|")&amp;"|")</f>
        <v/>
      </c>
      <c r="AD2327">
        <f>TRIM($I2327&amp;"")</f>
        <v/>
      </c>
    </row>
    <row r="2328" ht="24" customHeight="1">
      <c r="A2328" s="9" t="n">
        <v>46209</v>
      </c>
      <c r="B2328" s="14" t="inlineStr">
        <is>
          <t>10211,10212</t>
        </is>
      </c>
      <c r="C2328" s="14" t="n"/>
      <c r="D2328" s="14" t="inlineStr">
        <is>
          <t>10 FURADEIRAS</t>
        </is>
      </c>
      <c r="E2328" s="14" t="inlineStr">
        <is>
          <t>30003410</t>
        </is>
      </c>
      <c r="F2328" s="14" t="inlineStr">
        <is>
          <t>PE FRONTAL 430X(108)51X25 MDF (DIREITO)</t>
        </is>
      </c>
      <c r="G2328" s="14" t="inlineStr">
        <is>
          <t>10 FURADEIRAS</t>
        </is>
      </c>
      <c r="H2328" s="14" t="inlineStr">
        <is>
          <t>10 FURADEIRAS</t>
        </is>
      </c>
      <c r="I2328" s="9" t="inlineStr">
        <is>
          <t>10 FURADEIRAS</t>
        </is>
      </c>
      <c r="J2328" s="9" t="n">
        <v>120</v>
      </c>
      <c r="K2328" s="14">
        <f>IF($E2328="","",IFERROR(INDEX('01_Cad_Pecas'!$H$2:$H$5000,MATCH($E2328,'01_Cad_Pecas'!$D$2:$D$5000,0)),IFERROR(INDEX('01_Cad_Pecas'!$H$2:$H$5000,MATCH(VALUE($E2328),'01_Cad_Pecas'!$D$2:$D$5000,0)),"")))</f>
        <v/>
      </c>
      <c r="L2328" s="14">
        <f>IF($E2328="","",IFERROR(INDEX('01_Cad_Pecas'!$I$2:$I$5000,MATCH($E2328,'01_Cad_Pecas'!$D$2:$D$5000,0)),IFERROR(INDEX('01_Cad_Pecas'!$I$2:$I$5000,MATCH(VALUE($E2328),'01_Cad_Pecas'!$D$2:$D$5000,0)),"")))</f>
        <v/>
      </c>
      <c r="M2328" s="14">
        <f>IF(OR($J2328="",$L2328=""),"",IF($K2328="",0,$K2328)+$J2328*$L2328)</f>
        <v/>
      </c>
      <c r="N2328" s="14" t="n">
        <v>46209</v>
      </c>
      <c r="O2328" s="14" t="n">
        <v>120</v>
      </c>
      <c r="P2328" s="14" t="n"/>
      <c r="Q2328" s="14" t="n"/>
      <c r="R2328" s="14" t="n"/>
      <c r="S2328" s="14" t="n"/>
      <c r="T2328" s="14">
        <f>IF(OR($J2328="",$O2328=""),"",$O2328/$J2328)</f>
        <v/>
      </c>
      <c r="U2328" s="14" t="inlineStr">
        <is>
          <t>Concluído</t>
        </is>
      </c>
      <c r="V2328" s="14" t="n"/>
      <c r="W2328" s="14" t="n"/>
      <c r="X2328" s="14" t="n"/>
      <c r="Y2328" s="14" t="n"/>
      <c r="Z2328" s="14" t="n"/>
      <c r="AA2328" s="11" t="n"/>
      <c r="AB2328" s="14">
        <f>B2328&amp;"|"&amp;I2328</f>
        <v/>
      </c>
      <c r="AC2328">
        <f>IF($B2328="","","|"&amp;SUBSTITUTE(TRIM(SUBSTITUTE(SUBSTITUTE(SUBSTITUTE(SUBSTITUTE(SUBSTITUTE(SUBSTITUTE(SUBSTITUTE(SUBSTITUTE(SUBSTITUTE(SUBSTITUTE(SUBSTITUTE(SUBSTITUTE(SUBSTITUTE(SUBSTITUTE(TRIM($B2328&amp;""),CHAR(10)," "),CHAR(13)," "),"."," "),";"," "),","," "),"/"," "),"+"," "),"-"," "),"  "," "),"  "," "),"  "," "),"  "," "),"  "," "),"  "," "))," ","|")&amp;"|")</f>
        <v/>
      </c>
      <c r="AD2328">
        <f>TRIM($I2328&amp;"")</f>
        <v/>
      </c>
    </row>
    <row r="2329" ht="24" customHeight="1">
      <c r="A2329" s="9" t="n">
        <v>46209</v>
      </c>
      <c r="B2329" s="14" t="inlineStr">
        <is>
          <t>10211,10212</t>
        </is>
      </c>
      <c r="C2329" s="14" t="n"/>
      <c r="D2329" s="14" t="inlineStr">
        <is>
          <t>10 FURADEIRAS</t>
        </is>
      </c>
      <c r="E2329" s="14" t="inlineStr">
        <is>
          <t>30003411</t>
        </is>
      </c>
      <c r="F2329" s="14" t="inlineStr">
        <is>
          <t>PE FRONTAL 430X(108)51X25 MDF (ESQUERDO)</t>
        </is>
      </c>
      <c r="G2329" s="14" t="inlineStr">
        <is>
          <t>10 FURADEIRAS</t>
        </is>
      </c>
      <c r="H2329" s="14" t="inlineStr">
        <is>
          <t>10 FURADEIRAS</t>
        </is>
      </c>
      <c r="I2329" s="9" t="inlineStr">
        <is>
          <t>10 FURADEIRAS</t>
        </is>
      </c>
      <c r="J2329" s="9" t="n">
        <v>120</v>
      </c>
      <c r="K2329" s="14">
        <f>IF($E2329="","",IFERROR(INDEX('01_Cad_Pecas'!$H$2:$H$5000,MATCH($E2329,'01_Cad_Pecas'!$D$2:$D$5000,0)),IFERROR(INDEX('01_Cad_Pecas'!$H$2:$H$5000,MATCH(VALUE($E2329),'01_Cad_Pecas'!$D$2:$D$5000,0)),"")))</f>
        <v/>
      </c>
      <c r="L2329" s="14">
        <f>IF($E2329="","",IFERROR(INDEX('01_Cad_Pecas'!$I$2:$I$5000,MATCH($E2329,'01_Cad_Pecas'!$D$2:$D$5000,0)),IFERROR(INDEX('01_Cad_Pecas'!$I$2:$I$5000,MATCH(VALUE($E2329),'01_Cad_Pecas'!$D$2:$D$5000,0)),"")))</f>
        <v/>
      </c>
      <c r="M2329" s="14">
        <f>IF(OR($J2329="",$L2329=""),"",IF($K2329="",0,$K2329)+$J2329*$L2329)</f>
        <v/>
      </c>
      <c r="N2329" s="14" t="n">
        <v>46209</v>
      </c>
      <c r="O2329" s="14" t="n">
        <v>120</v>
      </c>
      <c r="P2329" s="14" t="n"/>
      <c r="Q2329" s="14" t="n"/>
      <c r="R2329" s="14" t="n"/>
      <c r="S2329" s="14" t="n"/>
      <c r="T2329" s="14">
        <f>IF(OR($J2329="",$O2329=""),"",$O2329/$J2329)</f>
        <v/>
      </c>
      <c r="U2329" s="14" t="inlineStr">
        <is>
          <t>Concluído</t>
        </is>
      </c>
      <c r="V2329" s="14" t="n"/>
      <c r="W2329" s="14" t="n"/>
      <c r="X2329" s="14" t="n"/>
      <c r="Y2329" s="14" t="n"/>
      <c r="Z2329" s="14" t="n"/>
      <c r="AA2329" s="11" t="n"/>
      <c r="AB2329" s="14">
        <f>B2329&amp;"|"&amp;I2329</f>
        <v/>
      </c>
      <c r="AC2329">
        <f>IF($B2329="","","|"&amp;SUBSTITUTE(TRIM(SUBSTITUTE(SUBSTITUTE(SUBSTITUTE(SUBSTITUTE(SUBSTITUTE(SUBSTITUTE(SUBSTITUTE(SUBSTITUTE(SUBSTITUTE(SUBSTITUTE(SUBSTITUTE(SUBSTITUTE(SUBSTITUTE(SUBSTITUTE(TRIM($B2329&amp;""),CHAR(10)," "),CHAR(13)," "),"."," "),";"," "),","," "),"/"," "),"+"," "),"-"," "),"  "," "),"  "," "),"  "," "),"  "," "),"  "," "),"  "," "))," ","|")&amp;"|")</f>
        <v/>
      </c>
      <c r="AD2329">
        <f>TRIM($I2329&amp;"")</f>
        <v/>
      </c>
    </row>
    <row r="2330" ht="24" customHeight="1">
      <c r="A2330" s="9" t="n">
        <v>46209</v>
      </c>
      <c r="B2330" s="14" t="inlineStr">
        <is>
          <t>10211,10212</t>
        </is>
      </c>
      <c r="C2330" s="14" t="n"/>
      <c r="D2330" s="14" t="inlineStr">
        <is>
          <t>10 FURADEIRAS</t>
        </is>
      </c>
      <c r="E2330" s="14" t="inlineStr">
        <is>
          <t>30006110</t>
        </is>
      </c>
      <c r="F2330" s="14" t="inlineStr">
        <is>
          <t>PE FRONTAL 430X(108)51X25 MDF (DIR) SANTIAGO NEW</t>
        </is>
      </c>
      <c r="G2330" s="14" t="inlineStr">
        <is>
          <t>10 FURADEIRAS</t>
        </is>
      </c>
      <c r="H2330" s="14" t="inlineStr">
        <is>
          <t>10 FURADEIRAS</t>
        </is>
      </c>
      <c r="I2330" s="9" t="inlineStr">
        <is>
          <t>10 FURADEIRAS</t>
        </is>
      </c>
      <c r="J2330" s="9" t="n">
        <v>200</v>
      </c>
      <c r="K2330" s="14">
        <f>IF($E2330="","",IFERROR(INDEX('01_Cad_Pecas'!$H$2:$H$5000,MATCH($E2330,'01_Cad_Pecas'!$D$2:$D$5000,0)),IFERROR(INDEX('01_Cad_Pecas'!$H$2:$H$5000,MATCH(VALUE($E2330),'01_Cad_Pecas'!$D$2:$D$5000,0)),"")))</f>
        <v/>
      </c>
      <c r="L2330" s="14">
        <f>IF($E2330="","",IFERROR(INDEX('01_Cad_Pecas'!$I$2:$I$5000,MATCH($E2330,'01_Cad_Pecas'!$D$2:$D$5000,0)),IFERROR(INDEX('01_Cad_Pecas'!$I$2:$I$5000,MATCH(VALUE($E2330),'01_Cad_Pecas'!$D$2:$D$5000,0)),"")))</f>
        <v/>
      </c>
      <c r="M2330" s="14">
        <f>IF(OR($J2330="",$L2330=""),"",IF($K2330="",0,$K2330)+$J2330*$L2330)</f>
        <v/>
      </c>
      <c r="N2330" s="14" t="n">
        <v>46209</v>
      </c>
      <c r="O2330" s="14" t="n">
        <v>200</v>
      </c>
      <c r="P2330" s="14" t="n"/>
      <c r="Q2330" s="14" t="n"/>
      <c r="R2330" s="14" t="n"/>
      <c r="S2330" s="14" t="n"/>
      <c r="T2330" s="14">
        <f>IF(OR($J2330="",$O2330=""),"",$O2330/$J2330)</f>
        <v/>
      </c>
      <c r="U2330" s="14" t="inlineStr">
        <is>
          <t>Concluído</t>
        </is>
      </c>
      <c r="V2330" s="14" t="n"/>
      <c r="W2330" s="14" t="n"/>
      <c r="X2330" s="14" t="n"/>
      <c r="Y2330" s="14" t="n"/>
      <c r="Z2330" s="14" t="n"/>
      <c r="AA2330" s="11" t="n"/>
      <c r="AB2330" s="14">
        <f>B2330&amp;"|"&amp;I2330</f>
        <v/>
      </c>
      <c r="AC2330">
        <f>IF($B2330="","","|"&amp;SUBSTITUTE(TRIM(SUBSTITUTE(SUBSTITUTE(SUBSTITUTE(SUBSTITUTE(SUBSTITUTE(SUBSTITUTE(SUBSTITUTE(SUBSTITUTE(SUBSTITUTE(SUBSTITUTE(SUBSTITUTE(SUBSTITUTE(SUBSTITUTE(SUBSTITUTE(TRIM($B2330&amp;""),CHAR(10)," "),CHAR(13)," "),"."," "),";"," "),","," "),"/"," "),"+"," "),"-"," "),"  "," "),"  "," "),"  "," "),"  "," "),"  "," "),"  "," "))," ","|")&amp;"|")</f>
        <v/>
      </c>
      <c r="AD2330">
        <f>TRIM($I2330&amp;"")</f>
        <v/>
      </c>
    </row>
    <row r="2331" ht="24" customHeight="1">
      <c r="A2331" s="9" t="n">
        <v>46209</v>
      </c>
      <c r="B2331" s="14" t="inlineStr">
        <is>
          <t>10211,10212</t>
        </is>
      </c>
      <c r="C2331" s="14" t="n"/>
      <c r="D2331" s="14" t="inlineStr">
        <is>
          <t>10 FURADEIRAS</t>
        </is>
      </c>
      <c r="E2331" s="14" t="inlineStr">
        <is>
          <t>30006111</t>
        </is>
      </c>
      <c r="F2331" s="14" t="inlineStr">
        <is>
          <t>PE FRONTAL 430X(108)51X25MDF (ESQRD) SANTIAGO NEW</t>
        </is>
      </c>
      <c r="G2331" s="14" t="inlineStr">
        <is>
          <t>10 FURADEIRAS</t>
        </is>
      </c>
      <c r="H2331" s="14" t="inlineStr">
        <is>
          <t>10 FURADEIRAS</t>
        </is>
      </c>
      <c r="I2331" s="9" t="inlineStr">
        <is>
          <t>10 FURADEIRAS</t>
        </is>
      </c>
      <c r="J2331" s="9" t="n">
        <v>200</v>
      </c>
      <c r="K2331" s="14">
        <f>IF($E2331="","",IFERROR(INDEX('01_Cad_Pecas'!$H$2:$H$5000,MATCH($E2331,'01_Cad_Pecas'!$D$2:$D$5000,0)),IFERROR(INDEX('01_Cad_Pecas'!$H$2:$H$5000,MATCH(VALUE($E2331),'01_Cad_Pecas'!$D$2:$D$5000,0)),"")))</f>
        <v/>
      </c>
      <c r="L2331" s="14">
        <f>IF($E2331="","",IFERROR(INDEX('01_Cad_Pecas'!$I$2:$I$5000,MATCH($E2331,'01_Cad_Pecas'!$D$2:$D$5000,0)),IFERROR(INDEX('01_Cad_Pecas'!$I$2:$I$5000,MATCH(VALUE($E2331),'01_Cad_Pecas'!$D$2:$D$5000,0)),"")))</f>
        <v/>
      </c>
      <c r="M2331" s="14">
        <f>IF(OR($J2331="",$L2331=""),"",IF($K2331="",0,$K2331)+$J2331*$L2331)</f>
        <v/>
      </c>
      <c r="N2331" s="14" t="n">
        <v>46210</v>
      </c>
      <c r="O2331" s="14" t="n">
        <v>200</v>
      </c>
      <c r="P2331" s="14" t="n"/>
      <c r="Q2331" s="14" t="n"/>
      <c r="R2331" s="14" t="n"/>
      <c r="S2331" s="14" t="n"/>
      <c r="T2331" s="14">
        <f>IF(OR($J2331="",$O2331=""),"",$O2331/$J2331)</f>
        <v/>
      </c>
      <c r="U2331" s="14" t="inlineStr">
        <is>
          <t>Concluído</t>
        </is>
      </c>
      <c r="V2331" s="14" t="n"/>
      <c r="W2331" s="14" t="n"/>
      <c r="X2331" s="14" t="n"/>
      <c r="Y2331" s="14" t="n"/>
      <c r="Z2331" s="14" t="n"/>
      <c r="AA2331" s="11" t="n"/>
      <c r="AB2331" s="14">
        <f>B2331&amp;"|"&amp;I2331</f>
        <v/>
      </c>
      <c r="AC2331">
        <f>IF($B2331="","","|"&amp;SUBSTITUTE(TRIM(SUBSTITUTE(SUBSTITUTE(SUBSTITUTE(SUBSTITUTE(SUBSTITUTE(SUBSTITUTE(SUBSTITUTE(SUBSTITUTE(SUBSTITUTE(SUBSTITUTE(SUBSTITUTE(SUBSTITUTE(SUBSTITUTE(SUBSTITUTE(TRIM($B2331&amp;""),CHAR(10)," "),CHAR(13)," "),"."," "),";"," "),","," "),"/"," "),"+"," "),"-"," "),"  "," "),"  "," "),"  "," "),"  "," "),"  "," "),"  "," "))," ","|")&amp;"|")</f>
        <v/>
      </c>
      <c r="AD2331">
        <f>TRIM($I2331&amp;"")</f>
        <v/>
      </c>
    </row>
    <row r="2332" ht="24" customHeight="1">
      <c r="A2332" s="9" t="n">
        <v>46210</v>
      </c>
      <c r="B2332" s="14" t="inlineStr">
        <is>
          <t>10224,10188</t>
        </is>
      </c>
      <c r="C2332" s="14" t="n"/>
      <c r="D2332" s="14" t="inlineStr">
        <is>
          <t>10 FURADEIRAS</t>
        </is>
      </c>
      <c r="E2332" s="14" t="inlineStr">
        <is>
          <t>30006110</t>
        </is>
      </c>
      <c r="F2332" s="14" t="inlineStr">
        <is>
          <t>PE FRONTAL 430X(108)51X25 MDF (DIR) SANTIAGO NEW</t>
        </is>
      </c>
      <c r="G2332" s="14" t="inlineStr">
        <is>
          <t>10 FURADEIRAS</t>
        </is>
      </c>
      <c r="H2332" s="14" t="inlineStr">
        <is>
          <t>10 FURADEIRAS</t>
        </is>
      </c>
      <c r="I2332" s="9" t="inlineStr">
        <is>
          <t>10 FURADEIRAS</t>
        </is>
      </c>
      <c r="J2332" s="9" t="n">
        <v>530</v>
      </c>
      <c r="K2332" s="14">
        <f>IF($E2332="","",IFERROR(INDEX('01_Cad_Pecas'!$H$2:$H$5000,MATCH($E2332,'01_Cad_Pecas'!$D$2:$D$5000,0)),IFERROR(INDEX('01_Cad_Pecas'!$H$2:$H$5000,MATCH(VALUE($E2332),'01_Cad_Pecas'!$D$2:$D$5000,0)),"")))</f>
        <v/>
      </c>
      <c r="L2332" s="14">
        <f>IF($E2332="","",IFERROR(INDEX('01_Cad_Pecas'!$I$2:$I$5000,MATCH($E2332,'01_Cad_Pecas'!$D$2:$D$5000,0)),IFERROR(INDEX('01_Cad_Pecas'!$I$2:$I$5000,MATCH(VALUE($E2332),'01_Cad_Pecas'!$D$2:$D$5000,0)),"")))</f>
        <v/>
      </c>
      <c r="M2332" s="14">
        <f>IF(OR($J2332="",$L2332=""),"",IF($K2332="",0,$K2332)+$J2332*$L2332)</f>
        <v/>
      </c>
      <c r="N2332" s="14" t="n">
        <v>46210</v>
      </c>
      <c r="O2332" s="14" t="n">
        <v>530</v>
      </c>
      <c r="P2332" s="14" t="n"/>
      <c r="Q2332" s="14" t="n"/>
      <c r="R2332" s="14" t="n"/>
      <c r="S2332" s="14" t="n"/>
      <c r="T2332" s="14">
        <f>IF(OR($J2332="",$O2332=""),"",$O2332/$J2332)</f>
        <v/>
      </c>
      <c r="U2332" s="14" t="inlineStr">
        <is>
          <t>Concluído</t>
        </is>
      </c>
      <c r="V2332" s="14" t="n"/>
      <c r="W2332" s="14" t="n"/>
      <c r="X2332" s="14" t="n"/>
      <c r="Y2332" s="14" t="n"/>
      <c r="Z2332" s="14" t="n"/>
      <c r="AA2332" s="11" t="n"/>
      <c r="AB2332" s="14">
        <f>B2332&amp;"|"&amp;I2332</f>
        <v/>
      </c>
      <c r="AC2332">
        <f>IF($B2332="","","|"&amp;SUBSTITUTE(TRIM(SUBSTITUTE(SUBSTITUTE(SUBSTITUTE(SUBSTITUTE(SUBSTITUTE(SUBSTITUTE(SUBSTITUTE(SUBSTITUTE(SUBSTITUTE(SUBSTITUTE(SUBSTITUTE(SUBSTITUTE(SUBSTITUTE(SUBSTITUTE(TRIM($B2332&amp;""),CHAR(10)," "),CHAR(13)," "),"."," "),";"," "),","," "),"/"," "),"+"," "),"-"," "),"  "," "),"  "," "),"  "," "),"  "," "),"  "," "),"  "," "))," ","|")&amp;"|")</f>
        <v/>
      </c>
      <c r="AD2332">
        <f>TRIM($I2332&amp;"")</f>
        <v/>
      </c>
    </row>
    <row r="2333" ht="24" customHeight="1">
      <c r="A2333" s="9" t="n">
        <v>46210</v>
      </c>
      <c r="B2333" s="14" t="inlineStr">
        <is>
          <t>10224,10188</t>
        </is>
      </c>
      <c r="C2333" s="14" t="n"/>
      <c r="D2333" s="14" t="inlineStr">
        <is>
          <t>10 FURADEIRAS</t>
        </is>
      </c>
      <c r="E2333" s="14" t="inlineStr">
        <is>
          <t>30006111</t>
        </is>
      </c>
      <c r="F2333" s="14" t="inlineStr">
        <is>
          <t>PE FRONTAL 430X(108)51X25MDF (ESQRD) SANTIAGO NEW</t>
        </is>
      </c>
      <c r="G2333" s="14" t="inlineStr">
        <is>
          <t>10 FURADEIRAS</t>
        </is>
      </c>
      <c r="H2333" s="14" t="inlineStr">
        <is>
          <t>10 FURADEIRAS</t>
        </is>
      </c>
      <c r="I2333" s="9" t="inlineStr">
        <is>
          <t>10 FURADEIRAS</t>
        </is>
      </c>
      <c r="J2333" s="9" t="n">
        <v>530</v>
      </c>
      <c r="K2333" s="14">
        <f>IF($E2333="","",IFERROR(INDEX('01_Cad_Pecas'!$H$2:$H$5000,MATCH($E2333,'01_Cad_Pecas'!$D$2:$D$5000,0)),IFERROR(INDEX('01_Cad_Pecas'!$H$2:$H$5000,MATCH(VALUE($E2333),'01_Cad_Pecas'!$D$2:$D$5000,0)),"")))</f>
        <v/>
      </c>
      <c r="L2333" s="14">
        <f>IF($E2333="","",IFERROR(INDEX('01_Cad_Pecas'!$I$2:$I$5000,MATCH($E2333,'01_Cad_Pecas'!$D$2:$D$5000,0)),IFERROR(INDEX('01_Cad_Pecas'!$I$2:$I$5000,MATCH(VALUE($E2333),'01_Cad_Pecas'!$D$2:$D$5000,0)),"")))</f>
        <v/>
      </c>
      <c r="M2333" s="14">
        <f>IF(OR($J2333="",$L2333=""),"",IF($K2333="",0,$K2333)+$J2333*$L2333)</f>
        <v/>
      </c>
      <c r="N2333" s="14" t="n">
        <v>46210</v>
      </c>
      <c r="O2333" s="14" t="n">
        <v>530</v>
      </c>
      <c r="P2333" s="14" t="n"/>
      <c r="Q2333" s="14" t="n"/>
      <c r="R2333" s="14" t="n"/>
      <c r="S2333" s="14" t="n"/>
      <c r="T2333" s="14">
        <f>IF(OR($J2333="",$O2333=""),"",$O2333/$J2333)</f>
        <v/>
      </c>
      <c r="U2333" s="14" t="inlineStr">
        <is>
          <t>Concluído</t>
        </is>
      </c>
      <c r="V2333" s="14" t="n"/>
      <c r="W2333" s="14" t="n"/>
      <c r="X2333" s="14" t="n"/>
      <c r="Y2333" s="14" t="n"/>
      <c r="Z2333" s="14" t="n"/>
      <c r="AA2333" s="11" t="n"/>
      <c r="AB2333" s="14">
        <f>B2333&amp;"|"&amp;I2333</f>
        <v/>
      </c>
      <c r="AC2333">
        <f>IF($B2333="","","|"&amp;SUBSTITUTE(TRIM(SUBSTITUTE(SUBSTITUTE(SUBSTITUTE(SUBSTITUTE(SUBSTITUTE(SUBSTITUTE(SUBSTITUTE(SUBSTITUTE(SUBSTITUTE(SUBSTITUTE(SUBSTITUTE(SUBSTITUTE(SUBSTITUTE(SUBSTITUTE(TRIM($B2333&amp;""),CHAR(10)," "),CHAR(13)," "),"."," "),";"," "),","," "),"/"," "),"+"," "),"-"," "),"  "," "),"  "," "),"  "," "),"  "," "),"  "," "),"  "," "))," ","|")&amp;"|")</f>
        <v/>
      </c>
      <c r="AD2333">
        <f>TRIM($I2333&amp;"")</f>
        <v/>
      </c>
    </row>
    <row r="2334" ht="24" customHeight="1">
      <c r="A2334" s="9" t="n">
        <v>46203</v>
      </c>
      <c r="B2334" s="14" t="inlineStr">
        <is>
          <t>10186,10189,10190,10191,10192,10187</t>
        </is>
      </c>
      <c r="C2334" s="14" t="n"/>
      <c r="D2334" s="14" t="inlineStr">
        <is>
          <t>10 FURADEIRAS</t>
        </is>
      </c>
      <c r="E2334" s="14" t="inlineStr">
        <is>
          <t>30001206</t>
        </is>
      </c>
      <c r="F2334" s="14" t="inlineStr">
        <is>
          <t>TRAVESSA ENCOSTO 360X80X15 MDP CAD PE INTEIRO</t>
        </is>
      </c>
      <c r="G2334" s="14" t="inlineStr">
        <is>
          <t>10 FURADEIRAS</t>
        </is>
      </c>
      <c r="H2334" s="14" t="inlineStr">
        <is>
          <t>10 FURADEIRAS</t>
        </is>
      </c>
      <c r="I2334" s="9" t="inlineStr">
        <is>
          <t>10 FURADEIRAS</t>
        </is>
      </c>
      <c r="J2334" s="9" t="n">
        <v>102</v>
      </c>
      <c r="K2334" s="14">
        <f>IF($E2334="","",IFERROR(INDEX('01_Cad_Pecas'!$H$2:$H$5000,MATCH($E2334,'01_Cad_Pecas'!$D$2:$D$5000,0)),IFERROR(INDEX('01_Cad_Pecas'!$H$2:$H$5000,MATCH(VALUE($E2334),'01_Cad_Pecas'!$D$2:$D$5000,0)),"")))</f>
        <v/>
      </c>
      <c r="L2334" s="14">
        <f>IF($E2334="","",IFERROR(INDEX('01_Cad_Pecas'!$I$2:$I$5000,MATCH($E2334,'01_Cad_Pecas'!$D$2:$D$5000,0)),IFERROR(INDEX('01_Cad_Pecas'!$I$2:$I$5000,MATCH(VALUE($E2334),'01_Cad_Pecas'!$D$2:$D$5000,0)),"")))</f>
        <v/>
      </c>
      <c r="M2334" s="14">
        <f>IF(OR($J2334="",$L2334=""),"",IF($K2334="",0,$K2334)+$J2334*$L2334)</f>
        <v/>
      </c>
      <c r="N2334" s="9" t="n">
        <v>46203</v>
      </c>
      <c r="O2334" s="9" t="n">
        <v>102</v>
      </c>
      <c r="P2334" s="14" t="n"/>
      <c r="Q2334" s="14" t="n"/>
      <c r="R2334" s="14" t="n"/>
      <c r="S2334" s="14" t="n"/>
      <c r="T2334" s="14" t="n"/>
      <c r="U2334" s="14" t="n"/>
      <c r="V2334" s="14" t="n"/>
      <c r="W2334" s="14" t="n"/>
      <c r="X2334" s="14" t="n"/>
      <c r="Y2334" s="14" t="n"/>
      <c r="Z2334" s="14" t="n"/>
      <c r="AA2334" s="11" t="n"/>
      <c r="AB2334" s="14">
        <f>B2334&amp;"|"&amp;I2334</f>
        <v/>
      </c>
      <c r="AC2334">
        <f>IF($B2334="","","|"&amp;SUBSTITUTE(TRIM(SUBSTITUTE(SUBSTITUTE(SUBSTITUTE(SUBSTITUTE(SUBSTITUTE(SUBSTITUTE(SUBSTITUTE(SUBSTITUTE(SUBSTITUTE(SUBSTITUTE(SUBSTITUTE(SUBSTITUTE(SUBSTITUTE(SUBSTITUTE(TRIM($B2334&amp;""),CHAR(10)," "),CHAR(13)," "),"."," "),";"," "),","," "),"/"," "),"+"," "),"-"," "),"  "," "),"  "," "),"  "," "),"  "," "),"  "," "),"  "," "))," ","|")&amp;"|")</f>
        <v/>
      </c>
      <c r="AD2334">
        <f>TRIM($I2334&amp;"")</f>
        <v/>
      </c>
    </row>
    <row r="2335" ht="24" customHeight="1">
      <c r="A2335" s="9" t="n">
        <v>46203</v>
      </c>
      <c r="B2335" s="14" t="inlineStr">
        <is>
          <t>10186,10189,10190,10191,10192,10187</t>
        </is>
      </c>
      <c r="C2335" s="14" t="n"/>
      <c r="D2335" s="14" t="inlineStr">
        <is>
          <t>10 FURADEIRAS</t>
        </is>
      </c>
      <c r="E2335" s="14" t="inlineStr">
        <is>
          <t>30002307</t>
        </is>
      </c>
      <c r="F2335" s="14" t="inlineStr">
        <is>
          <t>TRAVESSA 360X42X15 MDP CAD PÉ INTEIRO</t>
        </is>
      </c>
      <c r="G2335" s="14" t="inlineStr">
        <is>
          <t>10 FURADEIRAS</t>
        </is>
      </c>
      <c r="H2335" s="14" t="inlineStr">
        <is>
          <t>10 FURADEIRAS</t>
        </is>
      </c>
      <c r="I2335" s="9" t="inlineStr">
        <is>
          <t>10 FURADEIRAS</t>
        </is>
      </c>
      <c r="J2335" s="9" t="n">
        <v>102</v>
      </c>
      <c r="K2335" s="14">
        <f>IF($E2335="","",IFERROR(INDEX('01_Cad_Pecas'!$H$2:$H$5000,MATCH($E2335,'01_Cad_Pecas'!$D$2:$D$5000,0)),IFERROR(INDEX('01_Cad_Pecas'!$H$2:$H$5000,MATCH(VALUE($E2335),'01_Cad_Pecas'!$D$2:$D$5000,0)),"")))</f>
        <v/>
      </c>
      <c r="L2335" s="14">
        <f>IF($E2335="","",IFERROR(INDEX('01_Cad_Pecas'!$I$2:$I$5000,MATCH($E2335,'01_Cad_Pecas'!$D$2:$D$5000,0)),IFERROR(INDEX('01_Cad_Pecas'!$I$2:$I$5000,MATCH(VALUE($E2335),'01_Cad_Pecas'!$D$2:$D$5000,0)),"")))</f>
        <v/>
      </c>
      <c r="M2335" s="14">
        <f>IF(OR($J2335="",$L2335=""),"",IF($K2335="",0,$K2335)+$J2335*$L2335)</f>
        <v/>
      </c>
      <c r="N2335" s="9" t="n">
        <v>46203</v>
      </c>
      <c r="O2335" s="9" t="n">
        <v>102</v>
      </c>
      <c r="P2335" s="14" t="n"/>
      <c r="Q2335" s="14" t="n"/>
      <c r="R2335" s="14" t="n"/>
      <c r="S2335" s="14" t="n"/>
      <c r="T2335" s="14" t="n"/>
      <c r="U2335" s="14" t="n"/>
      <c r="V2335" s="14" t="n"/>
      <c r="W2335" s="14" t="n"/>
      <c r="X2335" s="14" t="n"/>
      <c r="Y2335" s="14" t="n"/>
      <c r="Z2335" s="14" t="n"/>
      <c r="AA2335" s="11" t="n"/>
      <c r="AB2335" s="14">
        <f>B2335&amp;"|"&amp;I2335</f>
        <v/>
      </c>
      <c r="AC2335">
        <f>IF($B2335="","","|"&amp;SUBSTITUTE(TRIM(SUBSTITUTE(SUBSTITUTE(SUBSTITUTE(SUBSTITUTE(SUBSTITUTE(SUBSTITUTE(SUBSTITUTE(SUBSTITUTE(SUBSTITUTE(SUBSTITUTE(SUBSTITUTE(SUBSTITUTE(SUBSTITUTE(SUBSTITUTE(TRIM($B2335&amp;""),CHAR(10)," "),CHAR(13)," "),"."," "),";"," "),","," "),"/"," "),"+"," "),"-"," "),"  "," "),"  "," "),"  "," "),"  "," "),"  "," "),"  "," "))," ","|")&amp;"|")</f>
        <v/>
      </c>
      <c r="AD2335">
        <f>TRIM($I2335&amp;"")</f>
        <v/>
      </c>
    </row>
    <row r="2336" ht="24" customHeight="1">
      <c r="A2336" s="9" t="n">
        <v>46203</v>
      </c>
      <c r="B2336" s="14" t="inlineStr">
        <is>
          <t>10186,10189,10190,10191,10192,10187</t>
        </is>
      </c>
      <c r="C2336" s="14" t="n"/>
      <c r="D2336" s="14" t="inlineStr">
        <is>
          <t>10 FURADEIRAS</t>
        </is>
      </c>
      <c r="E2336" s="14" t="inlineStr">
        <is>
          <t>30001203</t>
        </is>
      </c>
      <c r="F2336" s="14" t="inlineStr">
        <is>
          <t>LAT ASSENTO 430X80X18 MDF CAD PE INTEIRO/ MADEIRA</t>
        </is>
      </c>
      <c r="G2336" s="14" t="inlineStr">
        <is>
          <t>10 FURADEIRAS</t>
        </is>
      </c>
      <c r="H2336" s="14" t="inlineStr">
        <is>
          <t>10 FURADEIRAS</t>
        </is>
      </c>
      <c r="I2336" s="9" t="inlineStr">
        <is>
          <t>10 FURADEIRAS</t>
        </is>
      </c>
      <c r="J2336" s="9" t="n">
        <v>204</v>
      </c>
      <c r="K2336" s="14">
        <f>IF($E2336="","",IFERROR(INDEX('01_Cad_Pecas'!$H$2:$H$5000,MATCH($E2336,'01_Cad_Pecas'!$D$2:$D$5000,0)),IFERROR(INDEX('01_Cad_Pecas'!$H$2:$H$5000,MATCH(VALUE($E2336),'01_Cad_Pecas'!$D$2:$D$5000,0)),"")))</f>
        <v/>
      </c>
      <c r="L2336" s="14">
        <f>IF($E2336="","",IFERROR(INDEX('01_Cad_Pecas'!$I$2:$I$5000,MATCH($E2336,'01_Cad_Pecas'!$D$2:$D$5000,0)),IFERROR(INDEX('01_Cad_Pecas'!$I$2:$I$5000,MATCH(VALUE($E2336),'01_Cad_Pecas'!$D$2:$D$5000,0)),"")))</f>
        <v/>
      </c>
      <c r="M2336" s="14">
        <f>IF(OR($J2336="",$L2336=""),"",IF($K2336="",0,$K2336)+$J2336*$L2336)</f>
        <v/>
      </c>
      <c r="N2336" s="9" t="n">
        <v>46203</v>
      </c>
      <c r="O2336" s="9" t="n">
        <v>204</v>
      </c>
      <c r="P2336" s="14" t="n"/>
      <c r="Q2336" s="14" t="n"/>
      <c r="R2336" s="14" t="n"/>
      <c r="S2336" s="14" t="n"/>
      <c r="T2336" s="14" t="n"/>
      <c r="U2336" s="14" t="n"/>
      <c r="V2336" s="14" t="n"/>
      <c r="W2336" s="14" t="n"/>
      <c r="X2336" s="14" t="n"/>
      <c r="Y2336" s="14" t="n"/>
      <c r="Z2336" s="14" t="n"/>
      <c r="AA2336" s="11" t="n"/>
      <c r="AB2336" s="14">
        <f>B2336&amp;"|"&amp;I2336</f>
        <v/>
      </c>
      <c r="AC2336">
        <f>IF($B2336="","","|"&amp;SUBSTITUTE(TRIM(SUBSTITUTE(SUBSTITUTE(SUBSTITUTE(SUBSTITUTE(SUBSTITUTE(SUBSTITUTE(SUBSTITUTE(SUBSTITUTE(SUBSTITUTE(SUBSTITUTE(SUBSTITUTE(SUBSTITUTE(SUBSTITUTE(SUBSTITUTE(TRIM($B2336&amp;""),CHAR(10)," "),CHAR(13)," "),"."," "),";"," "),","," "),"/"," "),"+"," "),"-"," "),"  "," "),"  "," "),"  "," "),"  "," "),"  "," "),"  "," "))," ","|")&amp;"|")</f>
        <v/>
      </c>
      <c r="AD2336">
        <f>TRIM($I2336&amp;"")</f>
        <v/>
      </c>
    </row>
    <row r="2337" ht="24" customHeight="1">
      <c r="A2337" s="9" t="n">
        <v>46209</v>
      </c>
      <c r="B2337" s="14" t="inlineStr">
        <is>
          <t>10211,10212</t>
        </is>
      </c>
      <c r="C2337" s="14" t="n"/>
      <c r="D2337" s="14" t="inlineStr">
        <is>
          <t>10 FURADEIRAS</t>
        </is>
      </c>
      <c r="E2337" s="14" t="inlineStr">
        <is>
          <t>30001206</t>
        </is>
      </c>
      <c r="F2337" s="14" t="inlineStr">
        <is>
          <t>TRAVESSA ENCOSTO 360X80X15 MDP CAD PE INTEIRO</t>
        </is>
      </c>
      <c r="G2337" s="14" t="inlineStr">
        <is>
          <t>10 FURADEIRAS</t>
        </is>
      </c>
      <c r="H2337" s="14" t="inlineStr">
        <is>
          <t>10 FURADEIRAS</t>
        </is>
      </c>
      <c r="I2337" s="9" t="inlineStr">
        <is>
          <t>10 FURADEIRAS</t>
        </is>
      </c>
      <c r="J2337" s="9" t="n">
        <v>218</v>
      </c>
      <c r="K2337" s="14">
        <f>IF($E2337="","",IFERROR(INDEX('01_Cad_Pecas'!$H$2:$H$5000,MATCH($E2337,'01_Cad_Pecas'!$D$2:$D$5000,0)),IFERROR(INDEX('01_Cad_Pecas'!$H$2:$H$5000,MATCH(VALUE($E2337),'01_Cad_Pecas'!$D$2:$D$5000,0)),"")))</f>
        <v/>
      </c>
      <c r="L2337" s="14">
        <f>IF($E2337="","",IFERROR(INDEX('01_Cad_Pecas'!$I$2:$I$5000,MATCH($E2337,'01_Cad_Pecas'!$D$2:$D$5000,0)),IFERROR(INDEX('01_Cad_Pecas'!$I$2:$I$5000,MATCH(VALUE($E2337),'01_Cad_Pecas'!$D$2:$D$5000,0)),"")))</f>
        <v/>
      </c>
      <c r="M2337" s="14">
        <f>IF(OR($J2337="",$L2337=""),"",IF($K2337="",0,$K2337)+$J2337*$L2337)</f>
        <v/>
      </c>
      <c r="N2337" s="14" t="n">
        <v>46210</v>
      </c>
      <c r="O2337" s="14" t="n">
        <v>218</v>
      </c>
      <c r="P2337" s="14" t="n"/>
      <c r="Q2337" s="14" t="n"/>
      <c r="R2337" s="14" t="n"/>
      <c r="S2337" s="14" t="n"/>
      <c r="T2337" s="14">
        <f>IF(OR($J2337="",$O2337=""),"",$O2337/$J2337)</f>
        <v/>
      </c>
      <c r="U2337" s="14" t="inlineStr">
        <is>
          <t>Concluído</t>
        </is>
      </c>
      <c r="V2337" s="14" t="n"/>
      <c r="W2337" s="14" t="n"/>
      <c r="X2337" s="14" t="n"/>
      <c r="Y2337" s="14" t="n"/>
      <c r="Z2337" s="14" t="n"/>
      <c r="AA2337" s="11" t="n"/>
      <c r="AB2337" s="14">
        <f>B2337&amp;"|"&amp;I2337</f>
        <v/>
      </c>
      <c r="AC2337">
        <f>IF($B2337="","","|"&amp;SUBSTITUTE(TRIM(SUBSTITUTE(SUBSTITUTE(SUBSTITUTE(SUBSTITUTE(SUBSTITUTE(SUBSTITUTE(SUBSTITUTE(SUBSTITUTE(SUBSTITUTE(SUBSTITUTE(SUBSTITUTE(SUBSTITUTE(SUBSTITUTE(SUBSTITUTE(TRIM($B2337&amp;""),CHAR(10)," "),CHAR(13)," "),"."," "),";"," "),","," "),"/"," "),"+"," "),"-"," "),"  "," "),"  "," "),"  "," "),"  "," "),"  "," "),"  "," "))," ","|")&amp;"|")</f>
        <v/>
      </c>
      <c r="AD2337">
        <f>TRIM($I2337&amp;"")</f>
        <v/>
      </c>
    </row>
    <row r="2338" ht="24" customHeight="1">
      <c r="A2338" s="9" t="n">
        <v>46209</v>
      </c>
      <c r="B2338" s="14" t="inlineStr">
        <is>
          <t>10211,10212</t>
        </is>
      </c>
      <c r="C2338" s="14" t="n"/>
      <c r="D2338" s="14" t="inlineStr">
        <is>
          <t>10 FURADEIRAS</t>
        </is>
      </c>
      <c r="E2338" s="14" t="inlineStr">
        <is>
          <t>30001207</t>
        </is>
      </c>
      <c r="F2338" s="14" t="inlineStr">
        <is>
          <t>TRAVESSA 360X62X15 MDP CAD PE INTEIRO</t>
        </is>
      </c>
      <c r="G2338" s="14" t="inlineStr">
        <is>
          <t>10 FURADEIRAS</t>
        </is>
      </c>
      <c r="H2338" s="14" t="inlineStr">
        <is>
          <t>10 FURADEIRAS</t>
        </is>
      </c>
      <c r="I2338" s="9" t="inlineStr">
        <is>
          <t>10 FURADEIRAS</t>
        </is>
      </c>
      <c r="J2338" s="9" t="n">
        <v>218</v>
      </c>
      <c r="K2338" s="14">
        <f>IF($E2338="","",IFERROR(INDEX('01_Cad_Pecas'!$H$2:$H$5000,MATCH($E2338,'01_Cad_Pecas'!$D$2:$D$5000,0)),IFERROR(INDEX('01_Cad_Pecas'!$H$2:$H$5000,MATCH(VALUE($E2338),'01_Cad_Pecas'!$D$2:$D$5000,0)),"")))</f>
        <v/>
      </c>
      <c r="L2338" s="14">
        <f>IF($E2338="","",IFERROR(INDEX('01_Cad_Pecas'!$I$2:$I$5000,MATCH($E2338,'01_Cad_Pecas'!$D$2:$D$5000,0)),IFERROR(INDEX('01_Cad_Pecas'!$I$2:$I$5000,MATCH(VALUE($E2338),'01_Cad_Pecas'!$D$2:$D$5000,0)),"")))</f>
        <v/>
      </c>
      <c r="M2338" s="14">
        <f>IF(OR($J2338="",$L2338=""),"",IF($K2338="",0,$K2338)+$J2338*$L2338)</f>
        <v/>
      </c>
      <c r="N2338" s="14" t="n">
        <v>46210</v>
      </c>
      <c r="O2338" s="14" t="n">
        <v>218</v>
      </c>
      <c r="P2338" s="14" t="n"/>
      <c r="Q2338" s="14" t="n"/>
      <c r="R2338" s="14" t="n"/>
      <c r="S2338" s="14" t="n"/>
      <c r="T2338" s="14">
        <f>IF(OR($J2338="",$O2338=""),"",$O2338/$J2338)</f>
        <v/>
      </c>
      <c r="U2338" s="14" t="inlineStr">
        <is>
          <t>Concluído</t>
        </is>
      </c>
      <c r="V2338" s="14" t="n"/>
      <c r="W2338" s="14" t="n"/>
      <c r="X2338" s="14" t="n"/>
      <c r="Y2338" s="14" t="n"/>
      <c r="Z2338" s="14" t="n"/>
      <c r="AA2338" s="11" t="n"/>
      <c r="AB2338" s="14">
        <f>B2338&amp;"|"&amp;I2338</f>
        <v/>
      </c>
      <c r="AC2338">
        <f>IF($B2338="","","|"&amp;SUBSTITUTE(TRIM(SUBSTITUTE(SUBSTITUTE(SUBSTITUTE(SUBSTITUTE(SUBSTITUTE(SUBSTITUTE(SUBSTITUTE(SUBSTITUTE(SUBSTITUTE(SUBSTITUTE(SUBSTITUTE(SUBSTITUTE(SUBSTITUTE(SUBSTITUTE(TRIM($B2338&amp;""),CHAR(10)," "),CHAR(13)," "),"."," "),";"," "),","," "),"/"," "),"+"," "),"-"," "),"  "," "),"  "," "),"  "," "),"  "," "),"  "," "),"  "," "))," ","|")&amp;"|")</f>
        <v/>
      </c>
      <c r="AD2338">
        <f>TRIM($I2338&amp;"")</f>
        <v/>
      </c>
    </row>
    <row r="2339" ht="24" customHeight="1">
      <c r="A2339" s="9" t="n">
        <v>46209</v>
      </c>
      <c r="B2339" s="14" t="inlineStr">
        <is>
          <t>10211,10212</t>
        </is>
      </c>
      <c r="C2339" s="14" t="n"/>
      <c r="D2339" s="14" t="inlineStr">
        <is>
          <t>10 FURADEIRAS</t>
        </is>
      </c>
      <c r="E2339" s="14" t="inlineStr">
        <is>
          <t>30003407</t>
        </is>
      </c>
      <c r="F2339" s="14" t="inlineStr">
        <is>
          <t>TRAVESSA ENCOSTO 360X72X15 MDP - CAD DAKAR</t>
        </is>
      </c>
      <c r="G2339" s="14" t="inlineStr">
        <is>
          <t>10 FURADEIRAS</t>
        </is>
      </c>
      <c r="H2339" s="14" t="inlineStr">
        <is>
          <t>10 FURADEIRAS</t>
        </is>
      </c>
      <c r="I2339" s="9" t="inlineStr">
        <is>
          <t>10 FURADEIRAS</t>
        </is>
      </c>
      <c r="J2339" s="9" t="n">
        <v>360</v>
      </c>
      <c r="K2339" s="14">
        <f>IF($E2339="","",IFERROR(INDEX('01_Cad_Pecas'!$H$2:$H$5000,MATCH($E2339,'01_Cad_Pecas'!$D$2:$D$5000,0)),IFERROR(INDEX('01_Cad_Pecas'!$H$2:$H$5000,MATCH(VALUE($E2339),'01_Cad_Pecas'!$D$2:$D$5000,0)),"")))</f>
        <v/>
      </c>
      <c r="L2339" s="14">
        <f>IF($E2339="","",IFERROR(INDEX('01_Cad_Pecas'!$I$2:$I$5000,MATCH($E2339,'01_Cad_Pecas'!$D$2:$D$5000,0)),IFERROR(INDEX('01_Cad_Pecas'!$I$2:$I$5000,MATCH(VALUE($E2339),'01_Cad_Pecas'!$D$2:$D$5000,0)),"")))</f>
        <v/>
      </c>
      <c r="M2339" s="14">
        <f>IF(OR($J2339="",$L2339=""),"",IF($K2339="",0,$K2339)+$J2339*$L2339)</f>
        <v/>
      </c>
      <c r="N2339" s="14" t="n">
        <v>46210</v>
      </c>
      <c r="O2339" s="14" t="n">
        <v>360</v>
      </c>
      <c r="P2339" s="14" t="n"/>
      <c r="Q2339" s="14" t="n"/>
      <c r="R2339" s="14" t="n"/>
      <c r="S2339" s="14" t="n"/>
      <c r="T2339" s="14">
        <f>IF(OR($J2339="",$O2339=""),"",$O2339/$J2339)</f>
        <v/>
      </c>
      <c r="U2339" s="14" t="inlineStr">
        <is>
          <t>Concluído</t>
        </is>
      </c>
      <c r="V2339" s="14" t="n"/>
      <c r="W2339" s="14" t="n"/>
      <c r="X2339" s="14" t="n"/>
      <c r="Y2339" s="14" t="n"/>
      <c r="Z2339" s="14" t="n"/>
      <c r="AA2339" s="11" t="n"/>
      <c r="AB2339" s="14">
        <f>B2339&amp;"|"&amp;I2339</f>
        <v/>
      </c>
      <c r="AC2339">
        <f>IF($B2339="","","|"&amp;SUBSTITUTE(TRIM(SUBSTITUTE(SUBSTITUTE(SUBSTITUTE(SUBSTITUTE(SUBSTITUTE(SUBSTITUTE(SUBSTITUTE(SUBSTITUTE(SUBSTITUTE(SUBSTITUTE(SUBSTITUTE(SUBSTITUTE(SUBSTITUTE(SUBSTITUTE(TRIM($B2339&amp;""),CHAR(10)," "),CHAR(13)," "),"."," "),";"," "),","," "),"/"," "),"+"," "),"-"," "),"  "," "),"  "," "),"  "," "),"  "," "),"  "," "),"  "," "))," ","|")&amp;"|")</f>
        <v/>
      </c>
      <c r="AD2339">
        <f>TRIM($I2339&amp;"")</f>
        <v/>
      </c>
    </row>
    <row r="2340" ht="24" customHeight="1">
      <c r="A2340" s="9" t="n">
        <v>46209</v>
      </c>
      <c r="B2340" s="14" t="inlineStr">
        <is>
          <t>10211,10212</t>
        </is>
      </c>
      <c r="C2340" s="14" t="n"/>
      <c r="D2340" s="14" t="inlineStr">
        <is>
          <t>10 FURADEIRAS</t>
        </is>
      </c>
      <c r="E2340" s="14" t="inlineStr">
        <is>
          <t>30001203</t>
        </is>
      </c>
      <c r="F2340" s="14" t="inlineStr">
        <is>
          <t>LAT ASSENTO 430X80X18 MDF CAD PE INTEIRO/ MADEIRA</t>
        </is>
      </c>
      <c r="G2340" s="14" t="inlineStr">
        <is>
          <t>10 FURADEIRAS</t>
        </is>
      </c>
      <c r="H2340" s="14" t="inlineStr">
        <is>
          <t>10 FURADEIRAS</t>
        </is>
      </c>
      <c r="I2340" s="9" t="inlineStr">
        <is>
          <t>10 FURADEIRAS</t>
        </is>
      </c>
      <c r="J2340" s="9" t="n">
        <v>436</v>
      </c>
      <c r="K2340" s="14">
        <f>IF($E2340="","",IFERROR(INDEX('01_Cad_Pecas'!$H$2:$H$5000,MATCH($E2340,'01_Cad_Pecas'!$D$2:$D$5000,0)),IFERROR(INDEX('01_Cad_Pecas'!$H$2:$H$5000,MATCH(VALUE($E2340),'01_Cad_Pecas'!$D$2:$D$5000,0)),"")))</f>
        <v/>
      </c>
      <c r="L2340" s="14">
        <f>IF($E2340="","",IFERROR(INDEX('01_Cad_Pecas'!$I$2:$I$5000,MATCH($E2340,'01_Cad_Pecas'!$D$2:$D$5000,0)),IFERROR(INDEX('01_Cad_Pecas'!$I$2:$I$5000,MATCH(VALUE($E2340),'01_Cad_Pecas'!$D$2:$D$5000,0)),"")))</f>
        <v/>
      </c>
      <c r="M2340" s="14">
        <f>IF(OR($J2340="",$L2340=""),"",IF($K2340="",0,$K2340)+$J2340*$L2340)</f>
        <v/>
      </c>
      <c r="N2340" s="14" t="n">
        <v>46210</v>
      </c>
      <c r="O2340" s="14" t="n">
        <v>436</v>
      </c>
      <c r="P2340" s="14" t="n"/>
      <c r="Q2340" s="14" t="n"/>
      <c r="R2340" s="14" t="n"/>
      <c r="S2340" s="14" t="n"/>
      <c r="T2340" s="14">
        <f>IF(OR($J2340="",$O2340=""),"",$O2340/$J2340)</f>
        <v/>
      </c>
      <c r="U2340" s="14" t="inlineStr">
        <is>
          <t>Concluído</t>
        </is>
      </c>
      <c r="V2340" s="14" t="n"/>
      <c r="W2340" s="14" t="n"/>
      <c r="X2340" s="14" t="n"/>
      <c r="Y2340" s="14" t="n"/>
      <c r="Z2340" s="14" t="n"/>
      <c r="AA2340" s="11" t="n"/>
      <c r="AB2340" s="14">
        <f>B2340&amp;"|"&amp;I2340</f>
        <v/>
      </c>
      <c r="AC2340">
        <f>IF($B2340="","","|"&amp;SUBSTITUTE(TRIM(SUBSTITUTE(SUBSTITUTE(SUBSTITUTE(SUBSTITUTE(SUBSTITUTE(SUBSTITUTE(SUBSTITUTE(SUBSTITUTE(SUBSTITUTE(SUBSTITUTE(SUBSTITUTE(SUBSTITUTE(SUBSTITUTE(SUBSTITUTE(TRIM($B2340&amp;""),CHAR(10)," "),CHAR(13)," "),"."," "),";"," "),","," "),"/"," "),"+"," "),"-"," "),"  "," "),"  "," "),"  "," "),"  "," "),"  "," "),"  "," "))," ","|")&amp;"|")</f>
        <v/>
      </c>
      <c r="AD2340">
        <f>TRIM($I2340&amp;"")</f>
        <v/>
      </c>
    </row>
    <row r="2341" ht="24" customHeight="1">
      <c r="A2341" s="9" t="n">
        <v>46209</v>
      </c>
      <c r="B2341" s="14" t="inlineStr">
        <is>
          <t>10211,10212</t>
        </is>
      </c>
      <c r="C2341" s="14" t="n"/>
      <c r="D2341" s="14" t="inlineStr">
        <is>
          <t>10 FURADEIRAS</t>
        </is>
      </c>
      <c r="E2341" s="14" t="inlineStr">
        <is>
          <t>30003403</t>
        </is>
      </c>
      <c r="F2341" s="14" t="inlineStr">
        <is>
          <t>LATERAL ASSENTO 298X70X18 MDF - DAKAR</t>
        </is>
      </c>
      <c r="G2341" s="14" t="inlineStr">
        <is>
          <t>10 FURADEIRAS</t>
        </is>
      </c>
      <c r="H2341" s="14" t="inlineStr">
        <is>
          <t>10 FURADEIRAS</t>
        </is>
      </c>
      <c r="I2341" s="9" t="inlineStr">
        <is>
          <t>10 FURADEIRAS</t>
        </is>
      </c>
      <c r="J2341" s="9" t="n">
        <v>240</v>
      </c>
      <c r="K2341" s="14">
        <f>IF($E2341="","",IFERROR(INDEX('01_Cad_Pecas'!$H$2:$H$5000,MATCH($E2341,'01_Cad_Pecas'!$D$2:$D$5000,0)),IFERROR(INDEX('01_Cad_Pecas'!$H$2:$H$5000,MATCH(VALUE($E2341),'01_Cad_Pecas'!$D$2:$D$5000,0)),"")))</f>
        <v/>
      </c>
      <c r="L2341" s="14">
        <f>IF($E2341="","",IFERROR(INDEX('01_Cad_Pecas'!$I$2:$I$5000,MATCH($E2341,'01_Cad_Pecas'!$D$2:$D$5000,0)),IFERROR(INDEX('01_Cad_Pecas'!$I$2:$I$5000,MATCH(VALUE($E2341),'01_Cad_Pecas'!$D$2:$D$5000,0)),"")))</f>
        <v/>
      </c>
      <c r="M2341" s="14">
        <f>IF(OR($J2341="",$L2341=""),"",IF($K2341="",0,$K2341)+$J2341*$L2341)</f>
        <v/>
      </c>
      <c r="N2341" s="14" t="n">
        <v>46210</v>
      </c>
      <c r="O2341" s="14" t="n">
        <v>240</v>
      </c>
      <c r="P2341" s="14" t="n"/>
      <c r="Q2341" s="14" t="n"/>
      <c r="R2341" s="14" t="n"/>
      <c r="S2341" s="14" t="n"/>
      <c r="T2341" s="14">
        <f>IF(OR($J2341="",$O2341=""),"",$O2341/$J2341)</f>
        <v/>
      </c>
      <c r="U2341" s="14" t="inlineStr">
        <is>
          <t>Concluído</t>
        </is>
      </c>
      <c r="V2341" s="14" t="n"/>
      <c r="W2341" s="14" t="n"/>
      <c r="X2341" s="14" t="n"/>
      <c r="Y2341" s="14" t="n"/>
      <c r="Z2341" s="14" t="n"/>
      <c r="AA2341" s="11" t="n"/>
      <c r="AB2341" s="14">
        <f>B2341&amp;"|"&amp;I2341</f>
        <v/>
      </c>
      <c r="AC2341">
        <f>IF($B2341="","","|"&amp;SUBSTITUTE(TRIM(SUBSTITUTE(SUBSTITUTE(SUBSTITUTE(SUBSTITUTE(SUBSTITUTE(SUBSTITUTE(SUBSTITUTE(SUBSTITUTE(SUBSTITUTE(SUBSTITUTE(SUBSTITUTE(SUBSTITUTE(SUBSTITUTE(SUBSTITUTE(TRIM($B2341&amp;""),CHAR(10)," "),CHAR(13)," "),"."," "),";"," "),","," "),"/"," "),"+"," "),"-"," "),"  "," "),"  "," "),"  "," "),"  "," "),"  "," "),"  "," "))," ","|")&amp;"|")</f>
        <v/>
      </c>
      <c r="AD2341">
        <f>TRIM($I2341&amp;"")</f>
        <v/>
      </c>
    </row>
    <row r="2342" ht="24" customHeight="1">
      <c r="A2342" s="9" t="n">
        <v>46209</v>
      </c>
      <c r="B2342" s="14" t="inlineStr">
        <is>
          <t>10211,10212</t>
        </is>
      </c>
      <c r="C2342" s="14" t="n"/>
      <c r="D2342" s="14" t="inlineStr">
        <is>
          <t>10 FURADEIRAS</t>
        </is>
      </c>
      <c r="E2342" s="14" t="inlineStr">
        <is>
          <t>30003405</t>
        </is>
      </c>
      <c r="F2342" s="14" t="inlineStr">
        <is>
          <t>TRAVESSA ASSENTO 360X70X18 MDF - C DAKAR/SANTIAGO</t>
        </is>
      </c>
      <c r="G2342" s="14" t="inlineStr">
        <is>
          <t>10 FURADEIRAS</t>
        </is>
      </c>
      <c r="H2342" s="14" t="inlineStr">
        <is>
          <t>10 FURADEIRAS</t>
        </is>
      </c>
      <c r="I2342" s="9" t="inlineStr">
        <is>
          <t>10 FURADEIRAS</t>
        </is>
      </c>
      <c r="J2342" s="9" t="n">
        <v>640</v>
      </c>
      <c r="K2342" s="14">
        <f>IF($E2342="","",IFERROR(INDEX('01_Cad_Pecas'!$H$2:$H$5000,MATCH($E2342,'01_Cad_Pecas'!$D$2:$D$5000,0)),IFERROR(INDEX('01_Cad_Pecas'!$H$2:$H$5000,MATCH(VALUE($E2342),'01_Cad_Pecas'!$D$2:$D$5000,0)),"")))</f>
        <v/>
      </c>
      <c r="L2342" s="14">
        <f>IF($E2342="","",IFERROR(INDEX('01_Cad_Pecas'!$I$2:$I$5000,MATCH($E2342,'01_Cad_Pecas'!$D$2:$D$5000,0)),IFERROR(INDEX('01_Cad_Pecas'!$I$2:$I$5000,MATCH(VALUE($E2342),'01_Cad_Pecas'!$D$2:$D$5000,0)),"")))</f>
        <v/>
      </c>
      <c r="M2342" s="14">
        <f>IF(OR($J2342="",$L2342=""),"",IF($K2342="",0,$K2342)+$J2342*$L2342)</f>
        <v/>
      </c>
      <c r="N2342" s="14" t="n">
        <v>46210</v>
      </c>
      <c r="O2342" s="14" t="n">
        <v>640</v>
      </c>
      <c r="P2342" s="14" t="n"/>
      <c r="Q2342" s="14" t="n"/>
      <c r="R2342" s="14" t="n"/>
      <c r="S2342" s="14" t="n"/>
      <c r="T2342" s="14">
        <f>IF(OR($J2342="",$O2342=""),"",$O2342/$J2342)</f>
        <v/>
      </c>
      <c r="U2342" s="14" t="inlineStr">
        <is>
          <t>Concluído</t>
        </is>
      </c>
      <c r="V2342" s="14" t="n"/>
      <c r="W2342" s="14" t="n"/>
      <c r="X2342" s="14" t="n"/>
      <c r="Y2342" s="14" t="n"/>
      <c r="Z2342" s="14" t="n"/>
      <c r="AA2342" s="11" t="n"/>
      <c r="AB2342" s="14">
        <f>B2342&amp;"|"&amp;I2342</f>
        <v/>
      </c>
      <c r="AC2342">
        <f>IF($B2342="","","|"&amp;SUBSTITUTE(TRIM(SUBSTITUTE(SUBSTITUTE(SUBSTITUTE(SUBSTITUTE(SUBSTITUTE(SUBSTITUTE(SUBSTITUTE(SUBSTITUTE(SUBSTITUTE(SUBSTITUTE(SUBSTITUTE(SUBSTITUTE(SUBSTITUTE(SUBSTITUTE(TRIM($B2342&amp;""),CHAR(10)," "),CHAR(13)," "),"."," "),";"," "),","," "),"/"," "),"+"," "),"-"," "),"  "," "),"  "," "),"  "," "),"  "," "),"  "," "),"  "," "))," ","|")&amp;"|")</f>
        <v/>
      </c>
      <c r="AD2342">
        <f>TRIM($I2342&amp;"")</f>
        <v/>
      </c>
    </row>
    <row r="2343" ht="24" customHeight="1">
      <c r="A2343" s="9" t="n">
        <v>46209</v>
      </c>
      <c r="B2343" s="14" t="inlineStr">
        <is>
          <t>10211,10212</t>
        </is>
      </c>
      <c r="C2343" s="14" t="n"/>
      <c r="D2343" s="14" t="inlineStr">
        <is>
          <t>10 FURADEIRAS</t>
        </is>
      </c>
      <c r="E2343" s="14" t="inlineStr">
        <is>
          <t>30006103</t>
        </is>
      </c>
      <c r="F2343" s="14" t="inlineStr">
        <is>
          <t>TRAVESSA LATERAL 340X70X18 MDF - CAD SANTIAGO NEW</t>
        </is>
      </c>
      <c r="G2343" s="14" t="inlineStr">
        <is>
          <t>10 FURADEIRAS</t>
        </is>
      </c>
      <c r="H2343" s="14" t="inlineStr">
        <is>
          <t>10 FURADEIRAS</t>
        </is>
      </c>
      <c r="I2343" s="9" t="inlineStr">
        <is>
          <t>10 FURADEIRAS</t>
        </is>
      </c>
      <c r="J2343" s="9" t="n">
        <v>400</v>
      </c>
      <c r="K2343" s="14">
        <f>IF($E2343="","",IFERROR(INDEX('01_Cad_Pecas'!$H$2:$H$5000,MATCH($E2343,'01_Cad_Pecas'!$D$2:$D$5000,0)),IFERROR(INDEX('01_Cad_Pecas'!$H$2:$H$5000,MATCH(VALUE($E2343),'01_Cad_Pecas'!$D$2:$D$5000,0)),"")))</f>
        <v/>
      </c>
      <c r="L2343" s="14">
        <f>IF($E2343="","",IFERROR(INDEX('01_Cad_Pecas'!$I$2:$I$5000,MATCH($E2343,'01_Cad_Pecas'!$D$2:$D$5000,0)),IFERROR(INDEX('01_Cad_Pecas'!$I$2:$I$5000,MATCH(VALUE($E2343),'01_Cad_Pecas'!$D$2:$D$5000,0)),"")))</f>
        <v/>
      </c>
      <c r="M2343" s="14">
        <f>IF(OR($J2343="",$L2343=""),"",IF($K2343="",0,$K2343)+$J2343*$L2343)</f>
        <v/>
      </c>
      <c r="N2343" s="14" t="n">
        <v>46210</v>
      </c>
      <c r="O2343" s="14" t="n">
        <v>400</v>
      </c>
      <c r="P2343" s="14" t="n"/>
      <c r="Q2343" s="14" t="n"/>
      <c r="R2343" s="14" t="n"/>
      <c r="S2343" s="14" t="n"/>
      <c r="T2343" s="14">
        <f>IF(OR($J2343="",$O2343=""),"",$O2343/$J2343)</f>
        <v/>
      </c>
      <c r="U2343" s="14" t="inlineStr">
        <is>
          <t>Concluído</t>
        </is>
      </c>
      <c r="V2343" s="14" t="n"/>
      <c r="W2343" s="14" t="n"/>
      <c r="X2343" s="14" t="n"/>
      <c r="Y2343" s="14" t="n"/>
      <c r="Z2343" s="14" t="n"/>
      <c r="AA2343" s="11" t="n"/>
      <c r="AB2343" s="14">
        <f>B2343&amp;"|"&amp;I2343</f>
        <v/>
      </c>
      <c r="AC2343">
        <f>IF($B2343="","","|"&amp;SUBSTITUTE(TRIM(SUBSTITUTE(SUBSTITUTE(SUBSTITUTE(SUBSTITUTE(SUBSTITUTE(SUBSTITUTE(SUBSTITUTE(SUBSTITUTE(SUBSTITUTE(SUBSTITUTE(SUBSTITUTE(SUBSTITUTE(SUBSTITUTE(SUBSTITUTE(TRIM($B2343&amp;""),CHAR(10)," "),CHAR(13)," "),"."," "),";"," "),","," "),"/"," "),"+"," "),"-"," "),"  "," "),"  "," "),"  "," "),"  "," "),"  "," "),"  "," "))," ","|")&amp;"|")</f>
        <v/>
      </c>
      <c r="AD2343">
        <f>TRIM($I2343&amp;"")</f>
        <v/>
      </c>
    </row>
    <row r="2344" ht="24" customHeight="1">
      <c r="A2344" s="9" t="n">
        <v>46210</v>
      </c>
      <c r="B2344" s="14" t="inlineStr">
        <is>
          <t>10224,10188</t>
        </is>
      </c>
      <c r="C2344" s="14" t="n"/>
      <c r="D2344" s="14" t="inlineStr">
        <is>
          <t>10 FURADEIRAS</t>
        </is>
      </c>
      <c r="E2344" s="14" t="inlineStr">
        <is>
          <t>30001206</t>
        </is>
      </c>
      <c r="F2344" s="14" t="inlineStr">
        <is>
          <t>TRAVESSA ENCOSTO 360X80X15 MDP CAD PE INTEIRO</t>
        </is>
      </c>
      <c r="G2344" s="14" t="inlineStr">
        <is>
          <t>10 FURADEIRAS</t>
        </is>
      </c>
      <c r="H2344" s="14" t="inlineStr">
        <is>
          <t>10 FURADEIRAS</t>
        </is>
      </c>
      <c r="I2344" s="9" t="inlineStr">
        <is>
          <t>10 FURADEIRAS</t>
        </is>
      </c>
      <c r="J2344" s="9" t="n">
        <v>864</v>
      </c>
      <c r="K2344" s="14">
        <f>IF($E2344="","",IFERROR(INDEX('01_Cad_Pecas'!$H$2:$H$5000,MATCH($E2344,'01_Cad_Pecas'!$D$2:$D$5000,0)),IFERROR(INDEX('01_Cad_Pecas'!$H$2:$H$5000,MATCH(VALUE($E2344),'01_Cad_Pecas'!$D$2:$D$5000,0)),"")))</f>
        <v/>
      </c>
      <c r="L2344" s="14">
        <f>IF($E2344="","",IFERROR(INDEX('01_Cad_Pecas'!$I$2:$I$5000,MATCH($E2344,'01_Cad_Pecas'!$D$2:$D$5000,0)),IFERROR(INDEX('01_Cad_Pecas'!$I$2:$I$5000,MATCH(VALUE($E2344),'01_Cad_Pecas'!$D$2:$D$5000,0)),"")))</f>
        <v/>
      </c>
      <c r="M2344" s="14">
        <f>IF(OR($J2344="",$L2344=""),"",IF($K2344="",0,$K2344)+$J2344*$L2344)</f>
        <v/>
      </c>
      <c r="N2344" s="14" t="n">
        <v>46210</v>
      </c>
      <c r="O2344" s="14" t="n">
        <v>864</v>
      </c>
      <c r="P2344" s="14" t="n"/>
      <c r="Q2344" s="14" t="n"/>
      <c r="R2344" s="14" t="n"/>
      <c r="S2344" s="14" t="n"/>
      <c r="T2344" s="14">
        <f>IF(OR($J2344="",$O2344=""),"",$O2344/$J2344)</f>
        <v/>
      </c>
      <c r="U2344" s="14" t="inlineStr">
        <is>
          <t>Concluído</t>
        </is>
      </c>
      <c r="V2344" s="14" t="n"/>
      <c r="W2344" s="14" t="n"/>
      <c r="X2344" s="14" t="n"/>
      <c r="Y2344" s="14" t="n"/>
      <c r="Z2344" s="14" t="n"/>
      <c r="AA2344" s="11" t="n"/>
      <c r="AB2344" s="14">
        <f>B2344&amp;"|"&amp;I2344</f>
        <v/>
      </c>
      <c r="AC2344">
        <f>IF($B2344="","","|"&amp;SUBSTITUTE(TRIM(SUBSTITUTE(SUBSTITUTE(SUBSTITUTE(SUBSTITUTE(SUBSTITUTE(SUBSTITUTE(SUBSTITUTE(SUBSTITUTE(SUBSTITUTE(SUBSTITUTE(SUBSTITUTE(SUBSTITUTE(SUBSTITUTE(SUBSTITUTE(TRIM($B2344&amp;""),CHAR(10)," "),CHAR(13)," "),"."," "),";"," "),","," "),"/"," "),"+"," "),"-"," "),"  "," "),"  "," "),"  "," "),"  "," "),"  "," "),"  "," "))," ","|")&amp;"|")</f>
        <v/>
      </c>
      <c r="AD2344">
        <f>TRIM($I2344&amp;"")</f>
        <v/>
      </c>
    </row>
    <row r="2345" ht="24" customHeight="1">
      <c r="A2345" s="9" t="n">
        <v>46210</v>
      </c>
      <c r="B2345" s="14" t="inlineStr">
        <is>
          <t>10224,10188</t>
        </is>
      </c>
      <c r="C2345" s="14" t="n"/>
      <c r="D2345" s="14" t="inlineStr">
        <is>
          <t>10 FURADEIRAS</t>
        </is>
      </c>
      <c r="E2345" s="14" t="inlineStr">
        <is>
          <t>30001207</t>
        </is>
      </c>
      <c r="F2345" s="14" t="inlineStr">
        <is>
          <t>TRAVESSA 360X62X15 MDP CAD PE INTEIRO</t>
        </is>
      </c>
      <c r="G2345" s="14" t="inlineStr">
        <is>
          <t>10 FURADEIRAS</t>
        </is>
      </c>
      <c r="H2345" s="14" t="inlineStr">
        <is>
          <t>10 FURADEIRAS</t>
        </is>
      </c>
      <c r="I2345" s="9" t="inlineStr">
        <is>
          <t>10 FURADEIRAS</t>
        </is>
      </c>
      <c r="J2345" s="9" t="n">
        <v>864</v>
      </c>
      <c r="K2345" s="14">
        <f>IF($E2345="","",IFERROR(INDEX('01_Cad_Pecas'!$H$2:$H$5000,MATCH($E2345,'01_Cad_Pecas'!$D$2:$D$5000,0)),IFERROR(INDEX('01_Cad_Pecas'!$H$2:$H$5000,MATCH(VALUE($E2345),'01_Cad_Pecas'!$D$2:$D$5000,0)),"")))</f>
        <v/>
      </c>
      <c r="L2345" s="14">
        <f>IF($E2345="","",IFERROR(INDEX('01_Cad_Pecas'!$I$2:$I$5000,MATCH($E2345,'01_Cad_Pecas'!$D$2:$D$5000,0)),IFERROR(INDEX('01_Cad_Pecas'!$I$2:$I$5000,MATCH(VALUE($E2345),'01_Cad_Pecas'!$D$2:$D$5000,0)),"")))</f>
        <v/>
      </c>
      <c r="M2345" s="14">
        <f>IF(OR($J2345="",$L2345=""),"",IF($K2345="",0,$K2345)+$J2345*$L2345)</f>
        <v/>
      </c>
      <c r="N2345" s="14" t="n">
        <v>46210</v>
      </c>
      <c r="O2345" s="14" t="n">
        <v>864</v>
      </c>
      <c r="P2345" s="14" t="n"/>
      <c r="Q2345" s="14" t="n"/>
      <c r="R2345" s="14" t="n"/>
      <c r="S2345" s="14" t="n"/>
      <c r="T2345" s="14">
        <f>IF(OR($J2345="",$O2345=""),"",$O2345/$J2345)</f>
        <v/>
      </c>
      <c r="U2345" s="14" t="inlineStr">
        <is>
          <t>Concluído</t>
        </is>
      </c>
      <c r="V2345" s="14" t="n"/>
      <c r="W2345" s="14" t="n"/>
      <c r="X2345" s="14" t="n"/>
      <c r="Y2345" s="14" t="n"/>
      <c r="Z2345" s="14" t="n"/>
      <c r="AA2345" s="11" t="n"/>
      <c r="AB2345" s="14">
        <f>B2345&amp;"|"&amp;I2345</f>
        <v/>
      </c>
      <c r="AC2345">
        <f>IF($B2345="","","|"&amp;SUBSTITUTE(TRIM(SUBSTITUTE(SUBSTITUTE(SUBSTITUTE(SUBSTITUTE(SUBSTITUTE(SUBSTITUTE(SUBSTITUTE(SUBSTITUTE(SUBSTITUTE(SUBSTITUTE(SUBSTITUTE(SUBSTITUTE(SUBSTITUTE(SUBSTITUTE(TRIM($B2345&amp;""),CHAR(10)," "),CHAR(13)," "),"."," "),";"," "),","," "),"/"," "),"+"," "),"-"," "),"  "," "),"  "," "),"  "," "),"  "," "),"  "," "),"  "," "))," ","|")&amp;"|")</f>
        <v/>
      </c>
      <c r="AD2345">
        <f>TRIM($I2345&amp;"")</f>
        <v/>
      </c>
    </row>
    <row r="2346" ht="24" customHeight="1">
      <c r="A2346" s="9" t="n">
        <v>46210</v>
      </c>
      <c r="B2346" s="14" t="inlineStr">
        <is>
          <t>10224,10188</t>
        </is>
      </c>
      <c r="C2346" s="14" t="n"/>
      <c r="D2346" s="14" t="inlineStr">
        <is>
          <t>10 FURADEIRAS</t>
        </is>
      </c>
      <c r="E2346" s="14" t="inlineStr">
        <is>
          <t>30001203</t>
        </is>
      </c>
      <c r="F2346" s="14" t="inlineStr">
        <is>
          <t>LAT ASSENTO 430X80X18 MDF CAD PE INTEIRO/ MADEIRA</t>
        </is>
      </c>
      <c r="G2346" s="14" t="inlineStr">
        <is>
          <t>10 FURADEIRAS</t>
        </is>
      </c>
      <c r="H2346" s="14" t="inlineStr">
        <is>
          <t>10 FURADEIRAS</t>
        </is>
      </c>
      <c r="I2346" s="9" t="inlineStr">
        <is>
          <t>10 FURADEIRAS</t>
        </is>
      </c>
      <c r="J2346" s="9" t="n">
        <v>1728</v>
      </c>
      <c r="K2346" s="14">
        <f>IF($E2346="","",IFERROR(INDEX('01_Cad_Pecas'!$H$2:$H$5000,MATCH($E2346,'01_Cad_Pecas'!$D$2:$D$5000,0)),IFERROR(INDEX('01_Cad_Pecas'!$H$2:$H$5000,MATCH(VALUE($E2346),'01_Cad_Pecas'!$D$2:$D$5000,0)),"")))</f>
        <v/>
      </c>
      <c r="L2346" s="14">
        <f>IF($E2346="","",IFERROR(INDEX('01_Cad_Pecas'!$I$2:$I$5000,MATCH($E2346,'01_Cad_Pecas'!$D$2:$D$5000,0)),IFERROR(INDEX('01_Cad_Pecas'!$I$2:$I$5000,MATCH(VALUE($E2346),'01_Cad_Pecas'!$D$2:$D$5000,0)),"")))</f>
        <v/>
      </c>
      <c r="M2346" s="14">
        <f>IF(OR($J2346="",$L2346=""),"",IF($K2346="",0,$K2346)+$J2346*$L2346)</f>
        <v/>
      </c>
      <c r="N2346" s="14" t="n">
        <v>46210</v>
      </c>
      <c r="O2346" s="14" t="n">
        <v>1728</v>
      </c>
      <c r="P2346" s="14" t="n"/>
      <c r="Q2346" s="14" t="n"/>
      <c r="R2346" s="14" t="n"/>
      <c r="S2346" s="14" t="n"/>
      <c r="T2346" s="14">
        <f>IF(OR($J2346="",$O2346=""),"",$O2346/$J2346)</f>
        <v/>
      </c>
      <c r="U2346" s="14" t="inlineStr">
        <is>
          <t>Concluído</t>
        </is>
      </c>
      <c r="V2346" s="14" t="n"/>
      <c r="W2346" s="14" t="n"/>
      <c r="X2346" s="14" t="n"/>
      <c r="Y2346" s="14" t="n"/>
      <c r="Z2346" s="14" t="n"/>
      <c r="AA2346" s="11" t="n"/>
      <c r="AB2346" s="14">
        <f>B2346&amp;"|"&amp;I2346</f>
        <v/>
      </c>
      <c r="AC2346">
        <f>IF($B2346="","","|"&amp;SUBSTITUTE(TRIM(SUBSTITUTE(SUBSTITUTE(SUBSTITUTE(SUBSTITUTE(SUBSTITUTE(SUBSTITUTE(SUBSTITUTE(SUBSTITUTE(SUBSTITUTE(SUBSTITUTE(SUBSTITUTE(SUBSTITUTE(SUBSTITUTE(SUBSTITUTE(TRIM($B2346&amp;""),CHAR(10)," "),CHAR(13)," "),"."," "),";"," "),","," "),"/"," "),"+"," "),"-"," "),"  "," "),"  "," "),"  "," "),"  "," "),"  "," "),"  "," "))," ","|")&amp;"|")</f>
        <v/>
      </c>
      <c r="AD2346">
        <f>TRIM($I2346&amp;"")</f>
        <v/>
      </c>
    </row>
    <row r="2347" ht="24" customHeight="1">
      <c r="A2347" s="9" t="n">
        <v>46210</v>
      </c>
      <c r="B2347" s="14" t="inlineStr">
        <is>
          <t>10224,10188</t>
        </is>
      </c>
      <c r="C2347" s="14" t="n"/>
      <c r="D2347" s="14" t="inlineStr">
        <is>
          <t>10 FURADEIRAS</t>
        </is>
      </c>
      <c r="E2347" s="14" t="inlineStr">
        <is>
          <t>30003405</t>
        </is>
      </c>
      <c r="F2347" s="14" t="inlineStr">
        <is>
          <t>TRAVESSA ASSENTO 360X70X18 MDF - C DAKAR/SANTIAGO</t>
        </is>
      </c>
      <c r="G2347" s="14" t="inlineStr">
        <is>
          <t>10 FURADEIRAS</t>
        </is>
      </c>
      <c r="H2347" s="14" t="inlineStr">
        <is>
          <t>10 FURADEIRAS</t>
        </is>
      </c>
      <c r="I2347" s="9" t="inlineStr">
        <is>
          <t>10 FURADEIRAS</t>
        </is>
      </c>
      <c r="J2347" s="9" t="n">
        <v>1060</v>
      </c>
      <c r="K2347" s="14">
        <f>IF($E2347="","",IFERROR(INDEX('01_Cad_Pecas'!$H$2:$H$5000,MATCH($E2347,'01_Cad_Pecas'!$D$2:$D$5000,0)),IFERROR(INDEX('01_Cad_Pecas'!$H$2:$H$5000,MATCH(VALUE($E2347),'01_Cad_Pecas'!$D$2:$D$5000,0)),"")))</f>
        <v/>
      </c>
      <c r="L2347" s="14">
        <f>IF($E2347="","",IFERROR(INDEX('01_Cad_Pecas'!$I$2:$I$5000,MATCH($E2347,'01_Cad_Pecas'!$D$2:$D$5000,0)),IFERROR(INDEX('01_Cad_Pecas'!$I$2:$I$5000,MATCH(VALUE($E2347),'01_Cad_Pecas'!$D$2:$D$5000,0)),"")))</f>
        <v/>
      </c>
      <c r="M2347" s="14">
        <f>IF(OR($J2347="",$L2347=""),"",IF($K2347="",0,$K2347)+$J2347*$L2347)</f>
        <v/>
      </c>
      <c r="N2347" s="14" t="n">
        <v>46210</v>
      </c>
      <c r="O2347" s="14" t="n">
        <v>1060</v>
      </c>
      <c r="P2347" s="14" t="n"/>
      <c r="Q2347" s="14" t="n"/>
      <c r="R2347" s="14" t="n"/>
      <c r="S2347" s="14" t="n"/>
      <c r="T2347" s="14">
        <f>IF(OR($J2347="",$O2347=""),"",$O2347/$J2347)</f>
        <v/>
      </c>
      <c r="U2347" s="14" t="inlineStr">
        <is>
          <t>Concluído</t>
        </is>
      </c>
      <c r="V2347" s="14" t="n"/>
      <c r="W2347" s="14" t="n"/>
      <c r="X2347" s="14" t="n"/>
      <c r="Y2347" s="14" t="n"/>
      <c r="Z2347" s="14" t="n"/>
      <c r="AA2347" s="11" t="n"/>
      <c r="AB2347" s="14">
        <f>B2347&amp;"|"&amp;I2347</f>
        <v/>
      </c>
      <c r="AC2347">
        <f>IF($B2347="","","|"&amp;SUBSTITUTE(TRIM(SUBSTITUTE(SUBSTITUTE(SUBSTITUTE(SUBSTITUTE(SUBSTITUTE(SUBSTITUTE(SUBSTITUTE(SUBSTITUTE(SUBSTITUTE(SUBSTITUTE(SUBSTITUTE(SUBSTITUTE(SUBSTITUTE(SUBSTITUTE(TRIM($B2347&amp;""),CHAR(10)," "),CHAR(13)," "),"."," "),";"," "),","," "),"/"," "),"+"," "),"-"," "),"  "," "),"  "," "),"  "," "),"  "," "),"  "," "),"  "," "))," ","|")&amp;"|")</f>
        <v/>
      </c>
      <c r="AD2347">
        <f>TRIM($I2347&amp;"")</f>
        <v/>
      </c>
    </row>
    <row r="2348" ht="24" customHeight="1">
      <c r="A2348" s="9" t="n">
        <v>46210</v>
      </c>
      <c r="B2348" s="14" t="inlineStr">
        <is>
          <t>10224,10188</t>
        </is>
      </c>
      <c r="C2348" s="14" t="n"/>
      <c r="D2348" s="14" t="inlineStr">
        <is>
          <t>10 FURADEIRAS</t>
        </is>
      </c>
      <c r="E2348" s="14" t="inlineStr">
        <is>
          <t>30006103</t>
        </is>
      </c>
      <c r="F2348" s="14" t="inlineStr">
        <is>
          <t>TRAVESSA LATERAL 340X70X18 MDF - CAD SANTIAGO NEW</t>
        </is>
      </c>
      <c r="G2348" s="14" t="inlineStr">
        <is>
          <t>10 FURADEIRAS</t>
        </is>
      </c>
      <c r="H2348" s="14" t="inlineStr">
        <is>
          <t>10 FURADEIRAS</t>
        </is>
      </c>
      <c r="I2348" s="9" t="inlineStr">
        <is>
          <t>10 FURADEIRAS</t>
        </is>
      </c>
      <c r="J2348" s="9" t="n">
        <v>1060</v>
      </c>
      <c r="K2348" s="14">
        <f>IF($E2348="","",IFERROR(INDEX('01_Cad_Pecas'!$H$2:$H$5000,MATCH($E2348,'01_Cad_Pecas'!$D$2:$D$5000,0)),IFERROR(INDEX('01_Cad_Pecas'!$H$2:$H$5000,MATCH(VALUE($E2348),'01_Cad_Pecas'!$D$2:$D$5000,0)),"")))</f>
        <v/>
      </c>
      <c r="L2348" s="14">
        <f>IF($E2348="","",IFERROR(INDEX('01_Cad_Pecas'!$I$2:$I$5000,MATCH($E2348,'01_Cad_Pecas'!$D$2:$D$5000,0)),IFERROR(INDEX('01_Cad_Pecas'!$I$2:$I$5000,MATCH(VALUE($E2348),'01_Cad_Pecas'!$D$2:$D$5000,0)),"")))</f>
        <v/>
      </c>
      <c r="M2348" s="14">
        <f>IF(OR($J2348="",$L2348=""),"",IF($K2348="",0,$K2348)+$J2348*$L2348)</f>
        <v/>
      </c>
      <c r="N2348" s="14" t="n">
        <v>46210</v>
      </c>
      <c r="O2348" s="14" t="n">
        <v>1060</v>
      </c>
      <c r="P2348" s="14" t="n"/>
      <c r="Q2348" s="14" t="n"/>
      <c r="R2348" s="14" t="n"/>
      <c r="S2348" s="14" t="n"/>
      <c r="T2348" s="14">
        <f>IF(OR($J2348="",$O2348=""),"",$O2348/$J2348)</f>
        <v/>
      </c>
      <c r="U2348" s="14" t="inlineStr">
        <is>
          <t>Concluído</t>
        </is>
      </c>
      <c r="V2348" s="14" t="n"/>
      <c r="W2348" s="14" t="n"/>
      <c r="X2348" s="14" t="n"/>
      <c r="Y2348" s="14" t="n"/>
      <c r="Z2348" s="14" t="n"/>
      <c r="AA2348" s="11" t="n"/>
      <c r="AB2348" s="14">
        <f>B2348&amp;"|"&amp;I2348</f>
        <v/>
      </c>
      <c r="AC2348">
        <f>IF($B2348="","","|"&amp;SUBSTITUTE(TRIM(SUBSTITUTE(SUBSTITUTE(SUBSTITUTE(SUBSTITUTE(SUBSTITUTE(SUBSTITUTE(SUBSTITUTE(SUBSTITUTE(SUBSTITUTE(SUBSTITUTE(SUBSTITUTE(SUBSTITUTE(SUBSTITUTE(SUBSTITUTE(TRIM($B2348&amp;""),CHAR(10)," "),CHAR(13)," "),"."," "),";"," "),","," "),"/"," "),"+"," "),"-"," "),"  "," "),"  "," "),"  "," "),"  "," "),"  "," "),"  "," "))," ","|")&amp;"|")</f>
        <v/>
      </c>
      <c r="AD2348">
        <f>TRIM($I2348&amp;"")</f>
        <v/>
      </c>
    </row>
    <row r="2349" ht="24" customHeight="1">
      <c r="A2349" s="9" t="n">
        <v>46203</v>
      </c>
      <c r="B2349" s="14" t="inlineStr">
        <is>
          <t>10186,10189,10190,10191,10192,10187</t>
        </is>
      </c>
      <c r="C2349" s="14" t="n"/>
      <c r="D2349" s="14" t="inlineStr">
        <is>
          <t>10 FURADEIRAS</t>
        </is>
      </c>
      <c r="E2349" s="14" t="inlineStr">
        <is>
          <t>30004205</t>
        </is>
      </c>
      <c r="F2349" s="14" t="inlineStr">
        <is>
          <t>PE TRASEIRO 920X58X25 MADEIRA - CAD AMBAR PI</t>
        </is>
      </c>
      <c r="G2349" s="14" t="inlineStr">
        <is>
          <t>10 FURADEIRAS</t>
        </is>
      </c>
      <c r="H2349" s="14" t="inlineStr">
        <is>
          <t>10 FURADEIRAS</t>
        </is>
      </c>
      <c r="I2349" s="9" t="inlineStr">
        <is>
          <t>10 FURADEIRAS</t>
        </is>
      </c>
      <c r="J2349" s="9" t="n">
        <v>204</v>
      </c>
      <c r="K2349" s="14">
        <f>IF($E2349="","",IFERROR(INDEX('01_Cad_Pecas'!$H$2:$H$5000,MATCH($E2349,'01_Cad_Pecas'!$D$2:$D$5000,0)),IFERROR(INDEX('01_Cad_Pecas'!$H$2:$H$5000,MATCH(VALUE($E2349),'01_Cad_Pecas'!$D$2:$D$5000,0)),"")))</f>
        <v/>
      </c>
      <c r="L2349" s="14">
        <f>IF($E2349="","",IFERROR(INDEX('01_Cad_Pecas'!$I$2:$I$5000,MATCH($E2349,'01_Cad_Pecas'!$D$2:$D$5000,0)),IFERROR(INDEX('01_Cad_Pecas'!$I$2:$I$5000,MATCH(VALUE($E2349),'01_Cad_Pecas'!$D$2:$D$5000,0)),"")))</f>
        <v/>
      </c>
      <c r="M2349" s="14">
        <f>IF(OR($J2349="",$L2349=""),"",IF($K2349="",0,$K2349)+$J2349*$L2349)</f>
        <v/>
      </c>
      <c r="N2349" s="14" t="n">
        <v>46210</v>
      </c>
      <c r="O2349" s="14" t="n">
        <v>204</v>
      </c>
      <c r="P2349" s="14" t="n"/>
      <c r="Q2349" s="14" t="n"/>
      <c r="R2349" s="14" t="n"/>
      <c r="S2349" s="14" t="n"/>
      <c r="T2349" s="14">
        <f>IF(OR($J2349="",$O2349=""),"",$O2349/$J2349)</f>
        <v/>
      </c>
      <c r="U2349" s="14" t="inlineStr">
        <is>
          <t>Concluído</t>
        </is>
      </c>
      <c r="V2349" s="14" t="n"/>
      <c r="W2349" s="14" t="n"/>
      <c r="X2349" s="14" t="n"/>
      <c r="Y2349" s="14" t="n"/>
      <c r="Z2349" s="14" t="n"/>
      <c r="AA2349" s="11" t="n"/>
      <c r="AB2349" s="14">
        <f>B2349&amp;"|"&amp;I2349</f>
        <v/>
      </c>
      <c r="AC2349">
        <f>IF($B2349="","","|"&amp;SUBSTITUTE(TRIM(SUBSTITUTE(SUBSTITUTE(SUBSTITUTE(SUBSTITUTE(SUBSTITUTE(SUBSTITUTE(SUBSTITUTE(SUBSTITUTE(SUBSTITUTE(SUBSTITUTE(SUBSTITUTE(SUBSTITUTE(SUBSTITUTE(SUBSTITUTE(TRIM($B2349&amp;""),CHAR(10)," "),CHAR(13)," "),"."," "),";"," "),","," "),"/"," "),"+"," "),"-"," "),"  "," "),"  "," "),"  "," "),"  "," "),"  "," "),"  "," "))," ","|")&amp;"|")</f>
        <v/>
      </c>
      <c r="AD2349">
        <f>TRIM($I2349&amp;"")</f>
        <v/>
      </c>
    </row>
    <row r="2350" ht="24" customHeight="1">
      <c r="A2350" s="9" t="n">
        <v>46209</v>
      </c>
      <c r="B2350" s="14" t="inlineStr">
        <is>
          <t>10211,10212</t>
        </is>
      </c>
      <c r="C2350" s="14" t="n"/>
      <c r="D2350" s="14" t="inlineStr">
        <is>
          <t>10 FURADEIRAS</t>
        </is>
      </c>
      <c r="E2350" s="14" t="inlineStr">
        <is>
          <t>30001309</t>
        </is>
      </c>
      <c r="F2350" s="14" t="inlineStr">
        <is>
          <t>TRA CENTR 360X56(911)X25 MDP (14PCS) - PE INTEIRO</t>
        </is>
      </c>
      <c r="G2350" s="14" t="inlineStr">
        <is>
          <t>10 FURADEIRAS</t>
        </is>
      </c>
      <c r="H2350" s="14" t="inlineStr">
        <is>
          <t>10 FURADEIRAS</t>
        </is>
      </c>
      <c r="I2350" s="9" t="inlineStr">
        <is>
          <t>10 FURADEIRAS</t>
        </is>
      </c>
      <c r="J2350" s="9" t="n">
        <v>218</v>
      </c>
      <c r="K2350" s="14">
        <f>IF($E2350="","",IFERROR(INDEX('01_Cad_Pecas'!$H$2:$H$5000,MATCH($E2350,'01_Cad_Pecas'!$D$2:$D$5000,0)),IFERROR(INDEX('01_Cad_Pecas'!$H$2:$H$5000,MATCH(VALUE($E2350),'01_Cad_Pecas'!$D$2:$D$5000,0)),"")))</f>
        <v/>
      </c>
      <c r="L2350" s="14">
        <f>IF($E2350="","",IFERROR(INDEX('01_Cad_Pecas'!$I$2:$I$5000,MATCH($E2350,'01_Cad_Pecas'!$D$2:$D$5000,0)),IFERROR(INDEX('01_Cad_Pecas'!$I$2:$I$5000,MATCH(VALUE($E2350),'01_Cad_Pecas'!$D$2:$D$5000,0)),"")))</f>
        <v/>
      </c>
      <c r="M2350" s="14">
        <f>IF(OR($J2350="",$L2350=""),"",IF($K2350="",0,$K2350)+$J2350*$L2350)</f>
        <v/>
      </c>
      <c r="N2350" s="14" t="n">
        <v>46210</v>
      </c>
      <c r="O2350" s="14" t="n">
        <v>218</v>
      </c>
      <c r="P2350" s="14" t="n"/>
      <c r="Q2350" s="14" t="n"/>
      <c r="R2350" s="14" t="n"/>
      <c r="S2350" s="14" t="n"/>
      <c r="T2350" s="14">
        <f>IF(OR($J2350="",$O2350=""),"",$O2350/$J2350)</f>
        <v/>
      </c>
      <c r="U2350" s="14" t="inlineStr">
        <is>
          <t>Concluído</t>
        </is>
      </c>
      <c r="V2350" s="14" t="n"/>
      <c r="W2350" s="14" t="n"/>
      <c r="X2350" s="14" t="n"/>
      <c r="Y2350" s="14" t="n"/>
      <c r="Z2350" s="14" t="n"/>
      <c r="AA2350" s="11" t="n"/>
      <c r="AB2350" s="14">
        <f>B2350&amp;"|"&amp;I2350</f>
        <v/>
      </c>
      <c r="AC2350">
        <f>IF($B2350="","","|"&amp;SUBSTITUTE(TRIM(SUBSTITUTE(SUBSTITUTE(SUBSTITUTE(SUBSTITUTE(SUBSTITUTE(SUBSTITUTE(SUBSTITUTE(SUBSTITUTE(SUBSTITUTE(SUBSTITUTE(SUBSTITUTE(SUBSTITUTE(SUBSTITUTE(SUBSTITUTE(TRIM($B2350&amp;""),CHAR(10)," "),CHAR(13)," "),"."," "),";"," "),","," "),"/"," "),"+"," "),"-"," "),"  "," "),"  "," "),"  "," "),"  "," "),"  "," "),"  "," "))," ","|")&amp;"|")</f>
        <v/>
      </c>
      <c r="AD2350">
        <f>TRIM($I2350&amp;"")</f>
        <v/>
      </c>
    </row>
    <row r="2351" ht="24" customHeight="1">
      <c r="A2351" s="9" t="n">
        <v>46209</v>
      </c>
      <c r="B2351" s="14" t="inlineStr">
        <is>
          <t>10211,10212</t>
        </is>
      </c>
      <c r="C2351" s="14" t="n"/>
      <c r="D2351" s="14" t="inlineStr">
        <is>
          <t>10 FURADEIRAS</t>
        </is>
      </c>
      <c r="E2351" s="14" t="inlineStr">
        <is>
          <t>30001202</t>
        </is>
      </c>
      <c r="F2351" s="14" t="inlineStr">
        <is>
          <t>PÉ FRONTAL 441X65(911)X25 MDF (16PÇS) - CAD PÉ INT</t>
        </is>
      </c>
      <c r="G2351" s="14" t="inlineStr">
        <is>
          <t>10 FURADEIRAS</t>
        </is>
      </c>
      <c r="H2351" s="14" t="inlineStr">
        <is>
          <t>10 FURADEIRAS</t>
        </is>
      </c>
      <c r="I2351" s="9" t="inlineStr">
        <is>
          <t>10 FURADEIRAS</t>
        </is>
      </c>
      <c r="J2351" s="9" t="n">
        <v>436</v>
      </c>
      <c r="K2351" s="14">
        <f>IF($E2351="","",IFERROR(INDEX('01_Cad_Pecas'!$H$2:$H$5000,MATCH($E2351,'01_Cad_Pecas'!$D$2:$D$5000,0)),IFERROR(INDEX('01_Cad_Pecas'!$H$2:$H$5000,MATCH(VALUE($E2351),'01_Cad_Pecas'!$D$2:$D$5000,0)),"")))</f>
        <v/>
      </c>
      <c r="L2351" s="14">
        <f>IF($E2351="","",IFERROR(INDEX('01_Cad_Pecas'!$I$2:$I$5000,MATCH($E2351,'01_Cad_Pecas'!$D$2:$D$5000,0)),IFERROR(INDEX('01_Cad_Pecas'!$I$2:$I$5000,MATCH(VALUE($E2351),'01_Cad_Pecas'!$D$2:$D$5000,0)),"")))</f>
        <v/>
      </c>
      <c r="M2351" s="14">
        <f>IF(OR($J2351="",$L2351=""),"",IF($K2351="",0,$K2351)+$J2351*$L2351)</f>
        <v/>
      </c>
      <c r="N2351" s="14" t="n">
        <v>46210</v>
      </c>
      <c r="O2351" s="14" t="n">
        <v>436</v>
      </c>
      <c r="P2351" s="14" t="n"/>
      <c r="Q2351" s="14" t="n"/>
      <c r="R2351" s="14" t="n"/>
      <c r="S2351" s="14" t="n"/>
      <c r="T2351" s="14">
        <f>IF(OR($J2351="",$O2351=""),"",$O2351/$J2351)</f>
        <v/>
      </c>
      <c r="U2351" s="14" t="inlineStr">
        <is>
          <t>Concluído</t>
        </is>
      </c>
      <c r="V2351" s="14" t="n"/>
      <c r="W2351" s="14" t="n"/>
      <c r="X2351" s="14" t="n"/>
      <c r="Y2351" s="14" t="n"/>
      <c r="Z2351" s="14" t="n"/>
      <c r="AA2351" s="11" t="n"/>
      <c r="AB2351" s="14">
        <f>B2351&amp;"|"&amp;I2351</f>
        <v/>
      </c>
      <c r="AC2351">
        <f>IF($B2351="","","|"&amp;SUBSTITUTE(TRIM(SUBSTITUTE(SUBSTITUTE(SUBSTITUTE(SUBSTITUTE(SUBSTITUTE(SUBSTITUTE(SUBSTITUTE(SUBSTITUTE(SUBSTITUTE(SUBSTITUTE(SUBSTITUTE(SUBSTITUTE(SUBSTITUTE(SUBSTITUTE(TRIM($B2351&amp;""),CHAR(10)," "),CHAR(13)," "),"."," "),";"," "),","," "),"/"," "),"+"," "),"-"," "),"  "," "),"  "," "),"  "," "),"  "," "),"  "," "),"  "," "))," ","|")&amp;"|")</f>
        <v/>
      </c>
      <c r="AD2351">
        <f>TRIM($I2351&amp;"")</f>
        <v/>
      </c>
    </row>
    <row r="2352" ht="24" customHeight="1">
      <c r="A2352" s="9" t="n">
        <v>46209</v>
      </c>
      <c r="B2352" s="14" t="inlineStr">
        <is>
          <t>10211,10212</t>
        </is>
      </c>
      <c r="C2352" s="14" t="n"/>
      <c r="D2352" s="14" t="inlineStr">
        <is>
          <t>10 FURADEIRAS</t>
        </is>
      </c>
      <c r="E2352" s="14" t="inlineStr">
        <is>
          <t>30001301</t>
        </is>
      </c>
      <c r="F2352" s="14" t="inlineStr">
        <is>
          <t>PE TRASEIRO 920X65(911)X25 MDF (11PCS)- CAD PE INT</t>
        </is>
      </c>
      <c r="G2352" s="14" t="inlineStr">
        <is>
          <t>10 FURADEIRAS</t>
        </is>
      </c>
      <c r="H2352" s="14" t="inlineStr">
        <is>
          <t>10 FURADEIRAS</t>
        </is>
      </c>
      <c r="I2352" s="9" t="inlineStr">
        <is>
          <t>10 FURADEIRAS</t>
        </is>
      </c>
      <c r="J2352" s="9" t="n">
        <v>436</v>
      </c>
      <c r="K2352" s="14">
        <f>IF($E2352="","",IFERROR(INDEX('01_Cad_Pecas'!$H$2:$H$5000,MATCH($E2352,'01_Cad_Pecas'!$D$2:$D$5000,0)),IFERROR(INDEX('01_Cad_Pecas'!$H$2:$H$5000,MATCH(VALUE($E2352),'01_Cad_Pecas'!$D$2:$D$5000,0)),"")))</f>
        <v/>
      </c>
      <c r="L2352" s="14">
        <f>IF($E2352="","",IFERROR(INDEX('01_Cad_Pecas'!$I$2:$I$5000,MATCH($E2352,'01_Cad_Pecas'!$D$2:$D$5000,0)),IFERROR(INDEX('01_Cad_Pecas'!$I$2:$I$5000,MATCH(VALUE($E2352),'01_Cad_Pecas'!$D$2:$D$5000,0)),"")))</f>
        <v/>
      </c>
      <c r="M2352" s="14">
        <f>IF(OR($J2352="",$L2352=""),"",IF($K2352="",0,$K2352)+$J2352*$L2352)</f>
        <v/>
      </c>
      <c r="N2352" s="14" t="n">
        <v>46210</v>
      </c>
      <c r="O2352" s="14" t="n">
        <v>436</v>
      </c>
      <c r="P2352" s="14" t="n"/>
      <c r="Q2352" s="14" t="n"/>
      <c r="R2352" s="14" t="n"/>
      <c r="S2352" s="14" t="n"/>
      <c r="T2352" s="14">
        <f>IF(OR($J2352="",$O2352=""),"",$O2352/$J2352)</f>
        <v/>
      </c>
      <c r="U2352" s="14" t="inlineStr">
        <is>
          <t>Concluído</t>
        </is>
      </c>
      <c r="V2352" s="14" t="n"/>
      <c r="W2352" s="14" t="n"/>
      <c r="X2352" s="14" t="n"/>
      <c r="Y2352" s="14" t="n"/>
      <c r="Z2352" s="14" t="n"/>
      <c r="AA2352" s="11" t="n"/>
      <c r="AB2352" s="14">
        <f>B2352&amp;"|"&amp;I2352</f>
        <v/>
      </c>
      <c r="AC2352">
        <f>IF($B2352="","","|"&amp;SUBSTITUTE(TRIM(SUBSTITUTE(SUBSTITUTE(SUBSTITUTE(SUBSTITUTE(SUBSTITUTE(SUBSTITUTE(SUBSTITUTE(SUBSTITUTE(SUBSTITUTE(SUBSTITUTE(SUBSTITUTE(SUBSTITUTE(SUBSTITUTE(SUBSTITUTE(TRIM($B2352&amp;""),CHAR(10)," "),CHAR(13)," "),"."," "),";"," "),","," "),"/"," "),"+"," "),"-"," "),"  "," "),"  "," "),"  "," "),"  "," "),"  "," "),"  "," "))," ","|")&amp;"|")</f>
        <v/>
      </c>
      <c r="AD2352">
        <f>TRIM($I2352&amp;"")</f>
        <v/>
      </c>
    </row>
    <row r="2353" ht="24" customHeight="1">
      <c r="A2353" s="9" t="n">
        <v>46210</v>
      </c>
      <c r="B2353" s="14" t="inlineStr">
        <is>
          <t>10224,10188</t>
        </is>
      </c>
      <c r="C2353" s="14" t="n"/>
      <c r="D2353" s="14" t="inlineStr">
        <is>
          <t>10 FURADEIRAS</t>
        </is>
      </c>
      <c r="E2353" s="14" t="inlineStr">
        <is>
          <t>30001309</t>
        </is>
      </c>
      <c r="F2353" s="14" t="inlineStr">
        <is>
          <t>TRA CENTR 360X56(911)X25 MDP (14PCS) - PE INTEIRO</t>
        </is>
      </c>
      <c r="G2353" s="14" t="inlineStr">
        <is>
          <t>10 FURADEIRAS</t>
        </is>
      </c>
      <c r="H2353" s="14" t="inlineStr">
        <is>
          <t>10 FURADEIRAS</t>
        </is>
      </c>
      <c r="I2353" s="9" t="inlineStr">
        <is>
          <t>10 FURADEIRAS</t>
        </is>
      </c>
      <c r="J2353" s="9" t="n">
        <v>704</v>
      </c>
      <c r="K2353" s="14">
        <f>IF($E2353="","",IFERROR(INDEX('01_Cad_Pecas'!$H$2:$H$5000,MATCH($E2353,'01_Cad_Pecas'!$D$2:$D$5000,0)),IFERROR(INDEX('01_Cad_Pecas'!$H$2:$H$5000,MATCH(VALUE($E2353),'01_Cad_Pecas'!$D$2:$D$5000,0)),"")))</f>
        <v/>
      </c>
      <c r="L2353" s="14">
        <f>IF($E2353="","",IFERROR(INDEX('01_Cad_Pecas'!$I$2:$I$5000,MATCH($E2353,'01_Cad_Pecas'!$D$2:$D$5000,0)),IFERROR(INDEX('01_Cad_Pecas'!$I$2:$I$5000,MATCH(VALUE($E2353),'01_Cad_Pecas'!$D$2:$D$5000,0)),"")))</f>
        <v/>
      </c>
      <c r="M2353" s="14">
        <f>IF(OR($J2353="",$L2353=""),"",IF($K2353="",0,$K2353)+$J2353*$L2353)</f>
        <v/>
      </c>
      <c r="N2353" s="14" t="n">
        <v>46210</v>
      </c>
      <c r="O2353" s="14" t="n">
        <v>704</v>
      </c>
      <c r="P2353" s="14" t="n"/>
      <c r="Q2353" s="14" t="n"/>
      <c r="R2353" s="14" t="n"/>
      <c r="S2353" s="14" t="n"/>
      <c r="T2353" s="14">
        <f>IF(OR($J2353="",$O2353=""),"",$O2353/$J2353)</f>
        <v/>
      </c>
      <c r="U2353" s="14" t="inlineStr">
        <is>
          <t>Concluído</t>
        </is>
      </c>
      <c r="V2353" s="14" t="n"/>
      <c r="W2353" s="14" t="n"/>
      <c r="X2353" s="14" t="n"/>
      <c r="Y2353" s="14" t="n"/>
      <c r="Z2353" s="14" t="n"/>
      <c r="AA2353" s="11" t="n"/>
      <c r="AB2353" s="14">
        <f>B2353&amp;"|"&amp;I2353</f>
        <v/>
      </c>
      <c r="AC2353">
        <f>IF($B2353="","","|"&amp;SUBSTITUTE(TRIM(SUBSTITUTE(SUBSTITUTE(SUBSTITUTE(SUBSTITUTE(SUBSTITUTE(SUBSTITUTE(SUBSTITUTE(SUBSTITUTE(SUBSTITUTE(SUBSTITUTE(SUBSTITUTE(SUBSTITUTE(SUBSTITUTE(SUBSTITUTE(TRIM($B2353&amp;""),CHAR(10)," "),CHAR(13)," "),"."," "),";"," "),","," "),"/"," "),"+"," "),"-"," "),"  "," "),"  "," "),"  "," "),"  "," "),"  "," "),"  "," "))," ","|")&amp;"|")</f>
        <v/>
      </c>
      <c r="AD2353">
        <f>TRIM($I2353&amp;"")</f>
        <v/>
      </c>
    </row>
    <row r="2354" ht="24" customHeight="1">
      <c r="A2354" s="9" t="n">
        <v>46210</v>
      </c>
      <c r="B2354" s="14" t="inlineStr">
        <is>
          <t>10224,10188</t>
        </is>
      </c>
      <c r="C2354" s="14" t="n"/>
      <c r="D2354" s="14" t="inlineStr">
        <is>
          <t>10 FURADEIRAS</t>
        </is>
      </c>
      <c r="E2354" s="14" t="inlineStr">
        <is>
          <t>30001322</t>
        </is>
      </c>
      <c r="F2354" s="14" t="inlineStr">
        <is>
          <t>TRA CENT 360X56(911)X25 MDP (14PÇS) - PÉ INT MILÃO</t>
        </is>
      </c>
      <c r="G2354" s="14" t="inlineStr">
        <is>
          <t>10 FURADEIRAS</t>
        </is>
      </c>
      <c r="H2354" s="14" t="inlineStr">
        <is>
          <t>10 FURADEIRAS</t>
        </is>
      </c>
      <c r="I2354" s="9" t="inlineStr">
        <is>
          <t>10 FURADEIRAS</t>
        </is>
      </c>
      <c r="J2354" s="9" t="n">
        <v>160</v>
      </c>
      <c r="K2354" s="14">
        <f>IF($E2354="","",IFERROR(INDEX('01_Cad_Pecas'!$H$2:$H$5000,MATCH($E2354,'01_Cad_Pecas'!$D$2:$D$5000,0)),IFERROR(INDEX('01_Cad_Pecas'!$H$2:$H$5000,MATCH(VALUE($E2354),'01_Cad_Pecas'!$D$2:$D$5000,0)),"")))</f>
        <v/>
      </c>
      <c r="L2354" s="14">
        <f>IF($E2354="","",IFERROR(INDEX('01_Cad_Pecas'!$I$2:$I$5000,MATCH($E2354,'01_Cad_Pecas'!$D$2:$D$5000,0)),IFERROR(INDEX('01_Cad_Pecas'!$I$2:$I$5000,MATCH(VALUE($E2354),'01_Cad_Pecas'!$D$2:$D$5000,0)),"")))</f>
        <v/>
      </c>
      <c r="M2354" s="14">
        <f>IF(OR($J2354="",$L2354=""),"",IF($K2354="",0,$K2354)+$J2354*$L2354)</f>
        <v/>
      </c>
      <c r="N2354" s="14" t="n">
        <v>46210</v>
      </c>
      <c r="O2354" s="14" t="n">
        <v>160</v>
      </c>
      <c r="P2354" s="14" t="n"/>
      <c r="Q2354" s="14" t="n"/>
      <c r="R2354" s="14" t="n"/>
      <c r="S2354" s="14" t="n"/>
      <c r="T2354" s="14">
        <f>IF(OR($J2354="",$O2354=""),"",$O2354/$J2354)</f>
        <v/>
      </c>
      <c r="U2354" s="14" t="inlineStr">
        <is>
          <t>Concluído</t>
        </is>
      </c>
      <c r="V2354" s="14" t="n"/>
      <c r="W2354" s="14" t="n"/>
      <c r="X2354" s="14" t="n"/>
      <c r="Y2354" s="14" t="n"/>
      <c r="Z2354" s="14" t="n"/>
      <c r="AA2354" s="11" t="n"/>
      <c r="AB2354" s="14">
        <f>B2354&amp;"|"&amp;I2354</f>
        <v/>
      </c>
      <c r="AC2354">
        <f>IF($B2354="","","|"&amp;SUBSTITUTE(TRIM(SUBSTITUTE(SUBSTITUTE(SUBSTITUTE(SUBSTITUTE(SUBSTITUTE(SUBSTITUTE(SUBSTITUTE(SUBSTITUTE(SUBSTITUTE(SUBSTITUTE(SUBSTITUTE(SUBSTITUTE(SUBSTITUTE(SUBSTITUTE(TRIM($B2354&amp;""),CHAR(10)," "),CHAR(13)," "),"."," "),";"," "),","," "),"/"," "),"+"," "),"-"," "),"  "," "),"  "," "),"  "," "),"  "," "),"  "," "),"  "," "))," ","|")&amp;"|")</f>
        <v/>
      </c>
      <c r="AD2354">
        <f>TRIM($I2354&amp;"")</f>
        <v/>
      </c>
    </row>
    <row r="2355" ht="24" customHeight="1">
      <c r="A2355" s="9" t="n">
        <v>46210</v>
      </c>
      <c r="B2355" s="14" t="inlineStr">
        <is>
          <t>10224,10188</t>
        </is>
      </c>
      <c r="C2355" s="14" t="n"/>
      <c r="D2355" s="14" t="inlineStr">
        <is>
          <t>10 FURADEIRAS</t>
        </is>
      </c>
      <c r="E2355" s="14" t="inlineStr">
        <is>
          <t>30001201</t>
        </is>
      </c>
      <c r="F2355" s="14" t="inlineStr">
        <is>
          <t>PE TRASEIRO 980X65(911)X25 MDF (11PCS)- CAD PE INT</t>
        </is>
      </c>
      <c r="G2355" s="14" t="inlineStr">
        <is>
          <t>10 FURADEIRAS</t>
        </is>
      </c>
      <c r="H2355" s="14" t="inlineStr">
        <is>
          <t>10 FURADEIRAS</t>
        </is>
      </c>
      <c r="I2355" s="9" t="inlineStr">
        <is>
          <t>10 FURADEIRAS</t>
        </is>
      </c>
      <c r="J2355" s="9" t="n">
        <v>320</v>
      </c>
      <c r="K2355" s="14">
        <f>IF($E2355="","",IFERROR(INDEX('01_Cad_Pecas'!$H$2:$H$5000,MATCH($E2355,'01_Cad_Pecas'!$D$2:$D$5000,0)),IFERROR(INDEX('01_Cad_Pecas'!$H$2:$H$5000,MATCH(VALUE($E2355),'01_Cad_Pecas'!$D$2:$D$5000,0)),"")))</f>
        <v/>
      </c>
      <c r="L2355" s="14">
        <f>IF($E2355="","",IFERROR(INDEX('01_Cad_Pecas'!$I$2:$I$5000,MATCH($E2355,'01_Cad_Pecas'!$D$2:$D$5000,0)),IFERROR(INDEX('01_Cad_Pecas'!$I$2:$I$5000,MATCH(VALUE($E2355),'01_Cad_Pecas'!$D$2:$D$5000,0)),"")))</f>
        <v/>
      </c>
      <c r="M2355" s="14">
        <f>IF(OR($J2355="",$L2355=""),"",IF($K2355="",0,$K2355)+$J2355*$L2355)</f>
        <v/>
      </c>
      <c r="N2355" s="14" t="n">
        <v>46210</v>
      </c>
      <c r="O2355" s="14" t="n">
        <v>320</v>
      </c>
      <c r="P2355" s="14" t="n"/>
      <c r="Q2355" s="14" t="n"/>
      <c r="R2355" s="14" t="n"/>
      <c r="S2355" s="14" t="n"/>
      <c r="T2355" s="14">
        <f>IF(OR($J2355="",$O2355=""),"",$O2355/$J2355)</f>
        <v/>
      </c>
      <c r="U2355" s="14" t="inlineStr">
        <is>
          <t>Concluído</t>
        </is>
      </c>
      <c r="V2355" s="14" t="n"/>
      <c r="W2355" s="14" t="n"/>
      <c r="X2355" s="14" t="n"/>
      <c r="Y2355" s="14" t="n"/>
      <c r="Z2355" s="14" t="n"/>
      <c r="AA2355" s="11" t="n"/>
      <c r="AB2355" s="14">
        <f>B2355&amp;"|"&amp;I2355</f>
        <v/>
      </c>
      <c r="AC2355">
        <f>IF($B2355="","","|"&amp;SUBSTITUTE(TRIM(SUBSTITUTE(SUBSTITUTE(SUBSTITUTE(SUBSTITUTE(SUBSTITUTE(SUBSTITUTE(SUBSTITUTE(SUBSTITUTE(SUBSTITUTE(SUBSTITUTE(SUBSTITUTE(SUBSTITUTE(SUBSTITUTE(SUBSTITUTE(TRIM($B2355&amp;""),CHAR(10)," "),CHAR(13)," "),"."," "),";"," "),","," "),"/"," "),"+"," "),"-"," "),"  "," "),"  "," "),"  "," "),"  "," "),"  "," "),"  "," "))," ","|")&amp;"|")</f>
        <v/>
      </c>
      <c r="AD2355">
        <f>TRIM($I2355&amp;"")</f>
        <v/>
      </c>
    </row>
    <row r="2356" ht="24" customHeight="1">
      <c r="A2356" s="9" t="n">
        <v>46210</v>
      </c>
      <c r="B2356" s="14" t="inlineStr">
        <is>
          <t>10224,10188</t>
        </is>
      </c>
      <c r="C2356" s="14" t="n"/>
      <c r="D2356" s="14" t="inlineStr">
        <is>
          <t>10 FURADEIRAS</t>
        </is>
      </c>
      <c r="E2356" s="14" t="inlineStr">
        <is>
          <t>30001202</t>
        </is>
      </c>
      <c r="F2356" s="14" t="inlineStr">
        <is>
          <t>PÉ FRONTAL 441X65(911)X25 MDF (16PÇS) - CAD PÉ INT</t>
        </is>
      </c>
      <c r="G2356" s="14" t="inlineStr">
        <is>
          <t>10 FURADEIRAS</t>
        </is>
      </c>
      <c r="H2356" s="14" t="inlineStr">
        <is>
          <t>10 FURADEIRAS</t>
        </is>
      </c>
      <c r="I2356" s="9" t="inlineStr">
        <is>
          <t>10 FURADEIRAS</t>
        </is>
      </c>
      <c r="J2356" s="9" t="n">
        <v>1728</v>
      </c>
      <c r="K2356" s="14">
        <f>IF($E2356="","",IFERROR(INDEX('01_Cad_Pecas'!$H$2:$H$5000,MATCH($E2356,'01_Cad_Pecas'!$D$2:$D$5000,0)),IFERROR(INDEX('01_Cad_Pecas'!$H$2:$H$5000,MATCH(VALUE($E2356),'01_Cad_Pecas'!$D$2:$D$5000,0)),"")))</f>
        <v/>
      </c>
      <c r="L2356" s="14">
        <f>IF($E2356="","",IFERROR(INDEX('01_Cad_Pecas'!$I$2:$I$5000,MATCH($E2356,'01_Cad_Pecas'!$D$2:$D$5000,0)),IFERROR(INDEX('01_Cad_Pecas'!$I$2:$I$5000,MATCH(VALUE($E2356),'01_Cad_Pecas'!$D$2:$D$5000,0)),"")))</f>
        <v/>
      </c>
      <c r="M2356" s="14">
        <f>IF(OR($J2356="",$L2356=""),"",IF($K2356="",0,$K2356)+$J2356*$L2356)</f>
        <v/>
      </c>
      <c r="N2356" s="14" t="n">
        <v>46210</v>
      </c>
      <c r="O2356" s="14" t="n">
        <v>1728</v>
      </c>
      <c r="P2356" s="14" t="n"/>
      <c r="Q2356" s="14" t="n"/>
      <c r="R2356" s="14" t="n"/>
      <c r="S2356" s="14" t="n"/>
      <c r="T2356" s="14">
        <f>IF(OR($J2356="",$O2356=""),"",$O2356/$J2356)</f>
        <v/>
      </c>
      <c r="U2356" s="14" t="inlineStr">
        <is>
          <t>Concluído</t>
        </is>
      </c>
      <c r="V2356" s="14" t="n"/>
      <c r="W2356" s="14" t="n"/>
      <c r="X2356" s="14" t="n"/>
      <c r="Y2356" s="14" t="n"/>
      <c r="Z2356" s="14" t="n"/>
      <c r="AA2356" s="11" t="n"/>
      <c r="AB2356" s="14">
        <f>B2356&amp;"|"&amp;I2356</f>
        <v/>
      </c>
      <c r="AC2356">
        <f>IF($B2356="","","|"&amp;SUBSTITUTE(TRIM(SUBSTITUTE(SUBSTITUTE(SUBSTITUTE(SUBSTITUTE(SUBSTITUTE(SUBSTITUTE(SUBSTITUTE(SUBSTITUTE(SUBSTITUTE(SUBSTITUTE(SUBSTITUTE(SUBSTITUTE(SUBSTITUTE(SUBSTITUTE(TRIM($B2356&amp;""),CHAR(10)," "),CHAR(13)," "),"."," "),";"," "),","," "),"/"," "),"+"," "),"-"," "),"  "," "),"  "," "),"  "," "),"  "," "),"  "," "),"  "," "))," ","|")&amp;"|")</f>
        <v/>
      </c>
      <c r="AD2356">
        <f>TRIM($I2356&amp;"")</f>
        <v/>
      </c>
    </row>
    <row r="2357" ht="24" customHeight="1">
      <c r="A2357" s="9" t="n">
        <v>46210</v>
      </c>
      <c r="B2357" s="14" t="inlineStr">
        <is>
          <t>10224,10188</t>
        </is>
      </c>
      <c r="C2357" s="14" t="n"/>
      <c r="D2357" s="14" t="inlineStr">
        <is>
          <t>10 FURADEIRAS</t>
        </is>
      </c>
      <c r="E2357" s="14" t="inlineStr">
        <is>
          <t>30001301</t>
        </is>
      </c>
      <c r="F2357" s="14" t="inlineStr">
        <is>
          <t>PE TRASEIRO 920X65(911)X25 MDF (11PCS)- CAD PE INT</t>
        </is>
      </c>
      <c r="G2357" s="14" t="inlineStr">
        <is>
          <t>10 FURADEIRAS</t>
        </is>
      </c>
      <c r="H2357" s="14" t="inlineStr">
        <is>
          <t>10 FURADEIRAS</t>
        </is>
      </c>
      <c r="I2357" s="9" t="inlineStr">
        <is>
          <t>10 FURADEIRAS</t>
        </is>
      </c>
      <c r="J2357" s="9" t="n">
        <v>1408</v>
      </c>
      <c r="K2357" s="14">
        <f>IF($E2357="","",IFERROR(INDEX('01_Cad_Pecas'!$H$2:$H$5000,MATCH($E2357,'01_Cad_Pecas'!$D$2:$D$5000,0)),IFERROR(INDEX('01_Cad_Pecas'!$H$2:$H$5000,MATCH(VALUE($E2357),'01_Cad_Pecas'!$D$2:$D$5000,0)),"")))</f>
        <v/>
      </c>
      <c r="L2357" s="14">
        <f>IF($E2357="","",IFERROR(INDEX('01_Cad_Pecas'!$I$2:$I$5000,MATCH($E2357,'01_Cad_Pecas'!$D$2:$D$5000,0)),IFERROR(INDEX('01_Cad_Pecas'!$I$2:$I$5000,MATCH(VALUE($E2357),'01_Cad_Pecas'!$D$2:$D$5000,0)),"")))</f>
        <v/>
      </c>
      <c r="M2357" s="14">
        <f>IF(OR($J2357="",$L2357=""),"",IF($K2357="",0,$K2357)+$J2357*$L2357)</f>
        <v/>
      </c>
      <c r="N2357" s="14" t="n">
        <v>46210</v>
      </c>
      <c r="O2357" s="14" t="n">
        <v>1408</v>
      </c>
      <c r="P2357" s="14" t="n"/>
      <c r="Q2357" s="14" t="n"/>
      <c r="R2357" s="14" t="n"/>
      <c r="S2357" s="14" t="n"/>
      <c r="T2357" s="14">
        <f>IF(OR($J2357="",$O2357=""),"",$O2357/$J2357)</f>
        <v/>
      </c>
      <c r="U2357" s="14" t="inlineStr">
        <is>
          <t>Concluído</t>
        </is>
      </c>
      <c r="V2357" s="14" t="n"/>
      <c r="W2357" s="14" t="n"/>
      <c r="X2357" s="14" t="n"/>
      <c r="Y2357" s="14" t="n"/>
      <c r="Z2357" s="14" t="n"/>
      <c r="AA2357" s="11" t="n"/>
      <c r="AB2357" s="14">
        <f>B2357&amp;"|"&amp;I2357</f>
        <v/>
      </c>
      <c r="AC2357">
        <f>IF($B2357="","","|"&amp;SUBSTITUTE(TRIM(SUBSTITUTE(SUBSTITUTE(SUBSTITUTE(SUBSTITUTE(SUBSTITUTE(SUBSTITUTE(SUBSTITUTE(SUBSTITUTE(SUBSTITUTE(SUBSTITUTE(SUBSTITUTE(SUBSTITUTE(SUBSTITUTE(SUBSTITUTE(TRIM($B2357&amp;""),CHAR(10)," "),CHAR(13)," "),"."," "),";"," "),","," "),"/"," "),"+"," "),"-"," "),"  "," "),"  "," "),"  "," "),"  "," "),"  "," "),"  "," "))," ","|")&amp;"|")</f>
        <v/>
      </c>
      <c r="AD2357">
        <f>TRIM($I2357&amp;"")</f>
        <v/>
      </c>
    </row>
    <row r="2358" ht="24" customHeight="1">
      <c r="A2358" s="9" t="n">
        <v>46203</v>
      </c>
      <c r="B2358" s="14" t="inlineStr">
        <is>
          <t>10186,10189,10190,10191,10192,10187</t>
        </is>
      </c>
      <c r="C2358" s="14" t="n"/>
      <c r="D2358" s="14" t="inlineStr">
        <is>
          <t>10 FURADEIRAS</t>
        </is>
      </c>
      <c r="E2358" s="14" t="inlineStr">
        <is>
          <t>20065101</t>
        </is>
      </c>
      <c r="F2358" s="14" t="inlineStr">
        <is>
          <t>CONTRA TAMPO 780X440X12 MDP - MESA CELTA</t>
        </is>
      </c>
      <c r="G2358" s="14" t="inlineStr">
        <is>
          <t>10 FURADEIRAS</t>
        </is>
      </c>
      <c r="H2358" s="14" t="inlineStr">
        <is>
          <t>10 FURADEIRAS</t>
        </is>
      </c>
      <c r="I2358" s="9" t="inlineStr">
        <is>
          <t>10 FURADEIRAS</t>
        </is>
      </c>
      <c r="J2358" s="9" t="n">
        <v>18</v>
      </c>
      <c r="K2358" s="14">
        <f>IF($E2358="","",IFERROR(INDEX('01_Cad_Pecas'!$H$2:$H$5000,MATCH($E2358,'01_Cad_Pecas'!$D$2:$D$5000,0)),IFERROR(INDEX('01_Cad_Pecas'!$H$2:$H$5000,MATCH(VALUE($E2358),'01_Cad_Pecas'!$D$2:$D$5000,0)),"")))</f>
        <v/>
      </c>
      <c r="L2358" s="14">
        <f>IF($E2358="","",IFERROR(INDEX('01_Cad_Pecas'!$I$2:$I$5000,MATCH($E2358,'01_Cad_Pecas'!$D$2:$D$5000,0)),IFERROR(INDEX('01_Cad_Pecas'!$I$2:$I$5000,MATCH(VALUE($E2358),'01_Cad_Pecas'!$D$2:$D$5000,0)),"")))</f>
        <v/>
      </c>
      <c r="M2358" s="14">
        <f>IF(OR($J2358="",$L2358=""),"",IF($K2358="",0,$K2358)+$J2358*$L2358)</f>
        <v/>
      </c>
      <c r="N2358" s="14" t="n">
        <v>46210</v>
      </c>
      <c r="O2358" s="14" t="n">
        <v>18</v>
      </c>
      <c r="P2358" s="14" t="n"/>
      <c r="Q2358" s="14" t="n"/>
      <c r="R2358" s="14" t="n"/>
      <c r="S2358" s="14" t="n"/>
      <c r="T2358" s="14">
        <f>IF(OR($J2358="",$O2358=""),"",$O2358/$J2358)</f>
        <v/>
      </c>
      <c r="U2358" s="14" t="inlineStr">
        <is>
          <t>Concluído</t>
        </is>
      </c>
      <c r="V2358" s="14" t="n"/>
      <c r="W2358" s="14" t="n"/>
      <c r="X2358" s="14" t="n"/>
      <c r="Y2358" s="14" t="n"/>
      <c r="Z2358" s="14" t="n"/>
      <c r="AA2358" s="11" t="n"/>
      <c r="AB2358" s="14">
        <f>B2358&amp;"|"&amp;I2358</f>
        <v/>
      </c>
      <c r="AC2358">
        <f>IF($B2358="","","|"&amp;SUBSTITUTE(TRIM(SUBSTITUTE(SUBSTITUTE(SUBSTITUTE(SUBSTITUTE(SUBSTITUTE(SUBSTITUTE(SUBSTITUTE(SUBSTITUTE(SUBSTITUTE(SUBSTITUTE(SUBSTITUTE(SUBSTITUTE(SUBSTITUTE(SUBSTITUTE(TRIM($B2358&amp;""),CHAR(10)," "),CHAR(13)," "),"."," "),";"," "),","," "),"/"," "),"+"," "),"-"," "),"  "," "),"  "," "),"  "," "),"  "," "),"  "," "),"  "," "))," ","|")&amp;"|")</f>
        <v/>
      </c>
      <c r="AD2358">
        <f>TRIM($I2358&amp;"")</f>
        <v/>
      </c>
    </row>
    <row r="2359" ht="24" customHeight="1">
      <c r="A2359" s="9" t="n">
        <v>46203</v>
      </c>
      <c r="B2359" s="14" t="inlineStr">
        <is>
          <t>10186,10189,10190,10191,10192,10187</t>
        </is>
      </c>
      <c r="C2359" s="14" t="n"/>
      <c r="D2359" s="14" t="inlineStr">
        <is>
          <t>10 FURADEIRAS</t>
        </is>
      </c>
      <c r="E2359" s="14" t="inlineStr">
        <is>
          <t>30002321</t>
        </is>
      </c>
      <c r="F2359" s="14" t="inlineStr">
        <is>
          <t>APOIO ESPA 360X40(911)X25 MDF (19PÇS) - TOPAZIO</t>
        </is>
      </c>
      <c r="G2359" s="14" t="inlineStr">
        <is>
          <t>10 FURADEIRAS</t>
        </is>
      </c>
      <c r="H2359" s="14" t="inlineStr">
        <is>
          <t>10 FURADEIRAS</t>
        </is>
      </c>
      <c r="I2359" s="9" t="inlineStr">
        <is>
          <t>10 FURADEIRAS</t>
        </is>
      </c>
      <c r="J2359" s="9" t="n">
        <v>102</v>
      </c>
      <c r="K2359" s="14">
        <f>IF($E2359="","",IFERROR(INDEX('01_Cad_Pecas'!$H$2:$H$5000,MATCH($E2359,'01_Cad_Pecas'!$D$2:$D$5000,0)),IFERROR(INDEX('01_Cad_Pecas'!$H$2:$H$5000,MATCH(VALUE($E2359),'01_Cad_Pecas'!$D$2:$D$5000,0)),"")))</f>
        <v/>
      </c>
      <c r="L2359" s="14">
        <f>IF($E2359="","",IFERROR(INDEX('01_Cad_Pecas'!$I$2:$I$5000,MATCH($E2359,'01_Cad_Pecas'!$D$2:$D$5000,0)),IFERROR(INDEX('01_Cad_Pecas'!$I$2:$I$5000,MATCH(VALUE($E2359),'01_Cad_Pecas'!$D$2:$D$5000,0)),"")))</f>
        <v/>
      </c>
      <c r="M2359" s="14">
        <f>IF(OR($J2359="",$L2359=""),"",IF($K2359="",0,$K2359)+$J2359*$L2359)</f>
        <v/>
      </c>
      <c r="N2359" s="14" t="n">
        <v>46210</v>
      </c>
      <c r="O2359" s="14" t="n">
        <v>102</v>
      </c>
      <c r="P2359" s="14" t="n"/>
      <c r="Q2359" s="14" t="n"/>
      <c r="R2359" s="14" t="n"/>
      <c r="S2359" s="14" t="n"/>
      <c r="T2359" s="14">
        <f>IF(OR($J2359="",$O2359=""),"",$O2359/$J2359)</f>
        <v/>
      </c>
      <c r="U2359" s="14" t="inlineStr">
        <is>
          <t>Concluído</t>
        </is>
      </c>
      <c r="V2359" s="14" t="n"/>
      <c r="W2359" s="14" t="n"/>
      <c r="X2359" s="14" t="n"/>
      <c r="Y2359" s="14" t="n"/>
      <c r="Z2359" s="14" t="n"/>
      <c r="AA2359" s="11" t="n"/>
      <c r="AB2359" s="14">
        <f>B2359&amp;"|"&amp;I2359</f>
        <v/>
      </c>
      <c r="AC2359">
        <f>IF($B2359="","","|"&amp;SUBSTITUTE(TRIM(SUBSTITUTE(SUBSTITUTE(SUBSTITUTE(SUBSTITUTE(SUBSTITUTE(SUBSTITUTE(SUBSTITUTE(SUBSTITUTE(SUBSTITUTE(SUBSTITUTE(SUBSTITUTE(SUBSTITUTE(SUBSTITUTE(SUBSTITUTE(TRIM($B2359&amp;""),CHAR(10)," "),CHAR(13)," "),"."," "),";"," "),","," "),"/"," "),"+"," "),"-"," "),"  "," "),"  "," "),"  "," "),"  "," "),"  "," "),"  "," "))," ","|")&amp;"|")</f>
        <v/>
      </c>
      <c r="AD2359">
        <f>TRIM($I2359&amp;"")</f>
        <v/>
      </c>
    </row>
    <row r="2360" ht="24" customHeight="1">
      <c r="A2360" s="9" t="n">
        <v>46203</v>
      </c>
      <c r="B2360" s="14" t="inlineStr">
        <is>
          <t>10186,10189,10190,10191,10192,10187</t>
        </is>
      </c>
      <c r="C2360" s="14" t="n"/>
      <c r="D2360" s="14" t="inlineStr">
        <is>
          <t>10 FURADEIRAS</t>
        </is>
      </c>
      <c r="E2360" s="14" t="inlineStr">
        <is>
          <t>30002322</t>
        </is>
      </c>
      <c r="F2360" s="14" t="inlineStr">
        <is>
          <t>TRA CENT 360X40(911)X25 MDF (19PÇS) - PÉ INTEIRO</t>
        </is>
      </c>
      <c r="G2360" s="14" t="inlineStr">
        <is>
          <t>10 FURADEIRAS</t>
        </is>
      </c>
      <c r="H2360" s="14" t="inlineStr">
        <is>
          <t>10 FURADEIRAS</t>
        </is>
      </c>
      <c r="I2360" s="9" t="inlineStr">
        <is>
          <t>10 FURADEIRAS</t>
        </is>
      </c>
      <c r="J2360" s="9" t="n">
        <v>102</v>
      </c>
      <c r="K2360" s="14">
        <f>IF($E2360="","",IFERROR(INDEX('01_Cad_Pecas'!$H$2:$H$5000,MATCH($E2360,'01_Cad_Pecas'!$D$2:$D$5000,0)),IFERROR(INDEX('01_Cad_Pecas'!$H$2:$H$5000,MATCH(VALUE($E2360),'01_Cad_Pecas'!$D$2:$D$5000,0)),"")))</f>
        <v/>
      </c>
      <c r="L2360" s="14">
        <f>IF($E2360="","",IFERROR(INDEX('01_Cad_Pecas'!$I$2:$I$5000,MATCH($E2360,'01_Cad_Pecas'!$D$2:$D$5000,0)),IFERROR(INDEX('01_Cad_Pecas'!$I$2:$I$5000,MATCH(VALUE($E2360),'01_Cad_Pecas'!$D$2:$D$5000,0)),"")))</f>
        <v/>
      </c>
      <c r="M2360" s="14">
        <f>IF(OR($J2360="",$L2360=""),"",IF($K2360="",0,$K2360)+$J2360*$L2360)</f>
        <v/>
      </c>
      <c r="N2360" s="14" t="n">
        <v>46210</v>
      </c>
      <c r="O2360" s="14" t="n">
        <v>102</v>
      </c>
      <c r="P2360" s="14" t="n"/>
      <c r="Q2360" s="14" t="n"/>
      <c r="R2360" s="14" t="n"/>
      <c r="S2360" s="14" t="n"/>
      <c r="T2360" s="14">
        <f>IF(OR($J2360="",$O2360=""),"",$O2360/$J2360)</f>
        <v/>
      </c>
      <c r="U2360" s="14" t="inlineStr">
        <is>
          <t>Concluído</t>
        </is>
      </c>
      <c r="V2360" s="14" t="n"/>
      <c r="W2360" s="14" t="n"/>
      <c r="X2360" s="14" t="n"/>
      <c r="Y2360" s="14" t="n"/>
      <c r="Z2360" s="14" t="n"/>
      <c r="AA2360" s="11" t="n"/>
      <c r="AB2360" s="14">
        <f>B2360&amp;"|"&amp;I2360</f>
        <v/>
      </c>
      <c r="AC2360">
        <f>IF($B2360="","","|"&amp;SUBSTITUTE(TRIM(SUBSTITUTE(SUBSTITUTE(SUBSTITUTE(SUBSTITUTE(SUBSTITUTE(SUBSTITUTE(SUBSTITUTE(SUBSTITUTE(SUBSTITUTE(SUBSTITUTE(SUBSTITUTE(SUBSTITUTE(SUBSTITUTE(SUBSTITUTE(TRIM($B2360&amp;""),CHAR(10)," "),CHAR(13)," "),"."," "),";"," "),","," "),"/"," "),"+"," "),"-"," "),"  "," "),"  "," "),"  "," "),"  "," "),"  "," "),"  "," "))," ","|")&amp;"|")</f>
        <v/>
      </c>
      <c r="AD2360">
        <f>TRIM($I2360&amp;"")</f>
        <v/>
      </c>
    </row>
    <row r="2361" ht="24" customHeight="1">
      <c r="A2361" s="9" t="n">
        <v>46209</v>
      </c>
      <c r="B2361" s="14" t="inlineStr">
        <is>
          <t>10211,10212</t>
        </is>
      </c>
      <c r="C2361" s="14" t="n"/>
      <c r="D2361" s="14" t="inlineStr">
        <is>
          <t>10 FURADEIRAS</t>
        </is>
      </c>
      <c r="E2361" s="14" t="inlineStr">
        <is>
          <t>91414014</t>
        </is>
      </c>
      <c r="F2361" s="14" t="inlineStr">
        <is>
          <t>PAINEL CABECEIRA MALAGA - 1600X550X09 MDP (GRAUNA)</t>
        </is>
      </c>
      <c r="G2361" s="14" t="inlineStr">
        <is>
          <t>10 FURADEIRAS</t>
        </is>
      </c>
      <c r="H2361" s="14" t="inlineStr">
        <is>
          <t>10 FURADEIRAS</t>
        </is>
      </c>
      <c r="I2361" s="9" t="inlineStr">
        <is>
          <t>10 FURADEIRAS</t>
        </is>
      </c>
      <c r="J2361" s="9" t="n">
        <v>25</v>
      </c>
      <c r="K2361" s="14">
        <f>IF($E2361="","",IFERROR(INDEX('01_Cad_Pecas'!$H$2:$H$5000,MATCH($E2361,'01_Cad_Pecas'!$D$2:$D$5000,0)),IFERROR(INDEX('01_Cad_Pecas'!$H$2:$H$5000,MATCH(VALUE($E2361),'01_Cad_Pecas'!$D$2:$D$5000,0)),"")))</f>
        <v/>
      </c>
      <c r="L2361" s="14">
        <f>IF($E2361="","",IFERROR(INDEX('01_Cad_Pecas'!$I$2:$I$5000,MATCH($E2361,'01_Cad_Pecas'!$D$2:$D$5000,0)),IFERROR(INDEX('01_Cad_Pecas'!$I$2:$I$5000,MATCH(VALUE($E2361),'01_Cad_Pecas'!$D$2:$D$5000,0)),"")))</f>
        <v/>
      </c>
      <c r="M2361" s="14">
        <f>IF(OR($J2361="",$L2361=""),"",IF($K2361="",0,$K2361)+$J2361*$L2361)</f>
        <v/>
      </c>
      <c r="N2361" s="14" t="n">
        <v>46210</v>
      </c>
      <c r="O2361" s="14" t="n">
        <v>25</v>
      </c>
      <c r="P2361" s="14" t="n"/>
      <c r="Q2361" s="14" t="n"/>
      <c r="R2361" s="14" t="n"/>
      <c r="S2361" s="14" t="n"/>
      <c r="T2361" s="14">
        <f>IF(OR($J2361="",$O2361=""),"",$O2361/$J2361)</f>
        <v/>
      </c>
      <c r="U2361" s="14" t="inlineStr">
        <is>
          <t>Concluído</t>
        </is>
      </c>
      <c r="V2361" s="14" t="n"/>
      <c r="W2361" s="14" t="n"/>
      <c r="X2361" s="14" t="n"/>
      <c r="Y2361" s="14" t="n"/>
      <c r="Z2361" s="14" t="n"/>
      <c r="AA2361" s="11" t="n"/>
      <c r="AB2361" s="14">
        <f>B2361&amp;"|"&amp;I2361</f>
        <v/>
      </c>
      <c r="AC2361">
        <f>IF($B2361="","","|"&amp;SUBSTITUTE(TRIM(SUBSTITUTE(SUBSTITUTE(SUBSTITUTE(SUBSTITUTE(SUBSTITUTE(SUBSTITUTE(SUBSTITUTE(SUBSTITUTE(SUBSTITUTE(SUBSTITUTE(SUBSTITUTE(SUBSTITUTE(SUBSTITUTE(SUBSTITUTE(TRIM($B2361&amp;""),CHAR(10)," "),CHAR(13)," "),"."," "),";"," "),","," "),"/"," "),"+"," "),"-"," "),"  "," "),"  "," "),"  "," "),"  "," "),"  "," "),"  "," "))," ","|")&amp;"|")</f>
        <v/>
      </c>
      <c r="AD2361">
        <f>TRIM($I2361&amp;"")</f>
        <v/>
      </c>
    </row>
    <row r="2362" ht="24" customHeight="1">
      <c r="A2362" s="9" t="n">
        <v>46209</v>
      </c>
      <c r="B2362" s="14" t="inlineStr">
        <is>
          <t>10211,10212</t>
        </is>
      </c>
      <c r="C2362" s="14" t="n"/>
      <c r="D2362" s="14" t="inlineStr">
        <is>
          <t>10 FURADEIRAS</t>
        </is>
      </c>
      <c r="E2362" s="14" t="inlineStr">
        <is>
          <t>20052204</t>
        </is>
      </c>
      <c r="F2362" s="14" t="inlineStr">
        <is>
          <t>(3) APOIO TAMPO 740X440X12 MDP - MESA ATHENAS 1,20</t>
        </is>
      </c>
      <c r="G2362" s="14" t="inlineStr">
        <is>
          <t>10 FURADEIRAS</t>
        </is>
      </c>
      <c r="H2362" s="14" t="inlineStr">
        <is>
          <t>10 FURADEIRAS</t>
        </is>
      </c>
      <c r="I2362" s="9" t="inlineStr">
        <is>
          <t>10 FURADEIRAS</t>
        </is>
      </c>
      <c r="J2362" s="9" t="n">
        <v>50</v>
      </c>
      <c r="K2362" s="14">
        <f>IF($E2362="","",IFERROR(INDEX('01_Cad_Pecas'!$H$2:$H$5000,MATCH($E2362,'01_Cad_Pecas'!$D$2:$D$5000,0)),IFERROR(INDEX('01_Cad_Pecas'!$H$2:$H$5000,MATCH(VALUE($E2362),'01_Cad_Pecas'!$D$2:$D$5000,0)),"")))</f>
        <v/>
      </c>
      <c r="L2362" s="14">
        <f>IF($E2362="","",IFERROR(INDEX('01_Cad_Pecas'!$I$2:$I$5000,MATCH($E2362,'01_Cad_Pecas'!$D$2:$D$5000,0)),IFERROR(INDEX('01_Cad_Pecas'!$I$2:$I$5000,MATCH(VALUE($E2362),'01_Cad_Pecas'!$D$2:$D$5000,0)),"")))</f>
        <v/>
      </c>
      <c r="M2362" s="14">
        <f>IF(OR($J2362="",$L2362=""),"",IF($K2362="",0,$K2362)+$J2362*$L2362)</f>
        <v/>
      </c>
      <c r="N2362" s="14" t="n">
        <v>46210</v>
      </c>
      <c r="O2362" s="14" t="n">
        <v>50</v>
      </c>
      <c r="P2362" s="14" t="n"/>
      <c r="Q2362" s="14" t="n"/>
      <c r="R2362" s="14" t="n"/>
      <c r="S2362" s="14" t="n"/>
      <c r="T2362" s="14">
        <f>IF(OR($J2362="",$O2362=""),"",$O2362/$J2362)</f>
        <v/>
      </c>
      <c r="U2362" s="14" t="inlineStr">
        <is>
          <t>Concluído</t>
        </is>
      </c>
      <c r="V2362" s="14" t="n"/>
      <c r="W2362" s="14" t="n"/>
      <c r="X2362" s="14" t="n"/>
      <c r="Y2362" s="14" t="n"/>
      <c r="Z2362" s="14" t="n"/>
      <c r="AA2362" s="11" t="n"/>
      <c r="AB2362" s="14">
        <f>B2362&amp;"|"&amp;I2362</f>
        <v/>
      </c>
      <c r="AC2362">
        <f>IF($B2362="","","|"&amp;SUBSTITUTE(TRIM(SUBSTITUTE(SUBSTITUTE(SUBSTITUTE(SUBSTITUTE(SUBSTITUTE(SUBSTITUTE(SUBSTITUTE(SUBSTITUTE(SUBSTITUTE(SUBSTITUTE(SUBSTITUTE(SUBSTITUTE(SUBSTITUTE(SUBSTITUTE(TRIM($B2362&amp;""),CHAR(10)," "),CHAR(13)," "),"."," "),";"," "),","," "),"/"," "),"+"," "),"-"," "),"  "," "),"  "," "),"  "," "),"  "," "),"  "," "),"  "," "))," ","|")&amp;"|")</f>
        <v/>
      </c>
      <c r="AD2362">
        <f>TRIM($I2362&amp;"")</f>
        <v/>
      </c>
    </row>
    <row r="2363" ht="24" customHeight="1">
      <c r="A2363" s="9" t="n">
        <v>46209</v>
      </c>
      <c r="B2363" s="14" t="inlineStr">
        <is>
          <t>10211,10212</t>
        </is>
      </c>
      <c r="C2363" s="14" t="n"/>
      <c r="D2363" s="14" t="inlineStr">
        <is>
          <t>10 FURADEIRAS</t>
        </is>
      </c>
      <c r="E2363" s="14" t="inlineStr">
        <is>
          <t>30124003</t>
        </is>
      </c>
      <c r="F2363" s="14" t="inlineStr">
        <is>
          <t>(4) APOIO TAMPO 680X452X12 MDP - BASE DUBLIN</t>
        </is>
      </c>
      <c r="G2363" s="14" t="inlineStr">
        <is>
          <t>10 FURADEIRAS</t>
        </is>
      </c>
      <c r="H2363" s="14" t="inlineStr">
        <is>
          <t>10 FURADEIRAS</t>
        </is>
      </c>
      <c r="I2363" s="9" t="inlineStr">
        <is>
          <t>10 FURADEIRAS</t>
        </is>
      </c>
      <c r="J2363" s="9" t="n">
        <v>45</v>
      </c>
      <c r="K2363" s="14">
        <f>IF($E2363="","",IFERROR(INDEX('01_Cad_Pecas'!$H$2:$H$5000,MATCH($E2363,'01_Cad_Pecas'!$D$2:$D$5000,0)),IFERROR(INDEX('01_Cad_Pecas'!$H$2:$H$5000,MATCH(VALUE($E2363),'01_Cad_Pecas'!$D$2:$D$5000,0)),"")))</f>
        <v/>
      </c>
      <c r="L2363" s="14">
        <f>IF($E2363="","",IFERROR(INDEX('01_Cad_Pecas'!$I$2:$I$5000,MATCH($E2363,'01_Cad_Pecas'!$D$2:$D$5000,0)),IFERROR(INDEX('01_Cad_Pecas'!$I$2:$I$5000,MATCH(VALUE($E2363),'01_Cad_Pecas'!$D$2:$D$5000,0)),"")))</f>
        <v/>
      </c>
      <c r="M2363" s="14">
        <f>IF(OR($J2363="",$L2363=""),"",IF($K2363="",0,$K2363)+$J2363*$L2363)</f>
        <v/>
      </c>
      <c r="N2363" s="14" t="n">
        <v>46210</v>
      </c>
      <c r="O2363" s="14" t="n">
        <v>45</v>
      </c>
      <c r="P2363" s="14" t="n"/>
      <c r="Q2363" s="14" t="n"/>
      <c r="R2363" s="14" t="n"/>
      <c r="S2363" s="14" t="n"/>
      <c r="T2363" s="14">
        <f>IF(OR($J2363="",$O2363=""),"",$O2363/$J2363)</f>
        <v/>
      </c>
      <c r="U2363" s="14" t="inlineStr">
        <is>
          <t>Concluído</t>
        </is>
      </c>
      <c r="V2363" s="14" t="n"/>
      <c r="W2363" s="14" t="n"/>
      <c r="X2363" s="14" t="n"/>
      <c r="Y2363" s="14" t="n"/>
      <c r="Z2363" s="14" t="n"/>
      <c r="AA2363" s="11" t="n"/>
      <c r="AB2363" s="14">
        <f>B2363&amp;"|"&amp;I2363</f>
        <v/>
      </c>
      <c r="AC2363">
        <f>IF($B2363="","","|"&amp;SUBSTITUTE(TRIM(SUBSTITUTE(SUBSTITUTE(SUBSTITUTE(SUBSTITUTE(SUBSTITUTE(SUBSTITUTE(SUBSTITUTE(SUBSTITUTE(SUBSTITUTE(SUBSTITUTE(SUBSTITUTE(SUBSTITUTE(SUBSTITUTE(SUBSTITUTE(TRIM($B2363&amp;""),CHAR(10)," "),CHAR(13)," "),"."," "),";"," "),","," "),"/"," "),"+"," "),"-"," "),"  "," "),"  "," "),"  "," "),"  "," "),"  "," "),"  "," "))," ","|")&amp;"|")</f>
        <v/>
      </c>
      <c r="AD2363">
        <f>TRIM($I2363&amp;"")</f>
        <v/>
      </c>
    </row>
    <row r="2364" ht="24" customHeight="1">
      <c r="A2364" s="9" t="n">
        <v>46209</v>
      </c>
      <c r="B2364" s="14" t="inlineStr">
        <is>
          <t>10211,10212</t>
        </is>
      </c>
      <c r="C2364" s="14" t="n"/>
      <c r="D2364" s="14" t="inlineStr">
        <is>
          <t>10 FURADEIRAS</t>
        </is>
      </c>
      <c r="E2364" s="14" t="inlineStr">
        <is>
          <t>20031206</t>
        </is>
      </c>
      <c r="F2364" s="14" t="inlineStr">
        <is>
          <t>(3) TRAV MENOR 614(624)X100X15 MDP-NOVA YORK 1,20</t>
        </is>
      </c>
      <c r="G2364" s="14" t="inlineStr">
        <is>
          <t>10 FURADEIRAS</t>
        </is>
      </c>
      <c r="H2364" s="14" t="inlineStr">
        <is>
          <t>10 FURADEIRAS</t>
        </is>
      </c>
      <c r="I2364" s="9" t="inlineStr">
        <is>
          <t>10 FURADEIRAS</t>
        </is>
      </c>
      <c r="J2364" s="9" t="n">
        <v>40</v>
      </c>
      <c r="K2364" s="14">
        <f>IF($E2364="","",IFERROR(INDEX('01_Cad_Pecas'!$H$2:$H$5000,MATCH($E2364,'01_Cad_Pecas'!$D$2:$D$5000,0)),IFERROR(INDEX('01_Cad_Pecas'!$H$2:$H$5000,MATCH(VALUE($E2364),'01_Cad_Pecas'!$D$2:$D$5000,0)),"")))</f>
        <v/>
      </c>
      <c r="L2364" s="14">
        <f>IF($E2364="","",IFERROR(INDEX('01_Cad_Pecas'!$I$2:$I$5000,MATCH($E2364,'01_Cad_Pecas'!$D$2:$D$5000,0)),IFERROR(INDEX('01_Cad_Pecas'!$I$2:$I$5000,MATCH(VALUE($E2364),'01_Cad_Pecas'!$D$2:$D$5000,0)),"")))</f>
        <v/>
      </c>
      <c r="M2364" s="14">
        <f>IF(OR($J2364="",$L2364=""),"",IF($K2364="",0,$K2364)+$J2364*$L2364)</f>
        <v/>
      </c>
      <c r="N2364" s="14" t="n">
        <v>46210</v>
      </c>
      <c r="O2364" s="14" t="n">
        <v>40</v>
      </c>
      <c r="P2364" s="14" t="n"/>
      <c r="Q2364" s="14" t="n"/>
      <c r="R2364" s="14" t="n"/>
      <c r="S2364" s="14" t="n"/>
      <c r="T2364" s="14">
        <f>IF(OR($J2364="",$O2364=""),"",$O2364/$J2364)</f>
        <v/>
      </c>
      <c r="U2364" s="14" t="inlineStr">
        <is>
          <t>Concluído</t>
        </is>
      </c>
      <c r="V2364" s="14" t="n"/>
      <c r="W2364" s="14" t="n"/>
      <c r="X2364" s="14" t="n"/>
      <c r="Y2364" s="14" t="n"/>
      <c r="Z2364" s="14" t="n"/>
      <c r="AA2364" s="11" t="n"/>
      <c r="AB2364" s="14">
        <f>B2364&amp;"|"&amp;I2364</f>
        <v/>
      </c>
      <c r="AC2364">
        <f>IF($B2364="","","|"&amp;SUBSTITUTE(TRIM(SUBSTITUTE(SUBSTITUTE(SUBSTITUTE(SUBSTITUTE(SUBSTITUTE(SUBSTITUTE(SUBSTITUTE(SUBSTITUTE(SUBSTITUTE(SUBSTITUTE(SUBSTITUTE(SUBSTITUTE(SUBSTITUTE(SUBSTITUTE(TRIM($B2364&amp;""),CHAR(10)," "),CHAR(13)," "),"."," "),";"," "),","," "),"/"," "),"+"," "),"-"," "),"  "," "),"  "," "),"  "," "),"  "," "),"  "," "),"  "," "))," ","|")&amp;"|")</f>
        <v/>
      </c>
      <c r="AD2364">
        <f>TRIM($I2364&amp;"")</f>
        <v/>
      </c>
    </row>
    <row r="2365" ht="24" customHeight="1">
      <c r="A2365" s="9" t="n">
        <v>46209</v>
      </c>
      <c r="B2365" s="14" t="inlineStr">
        <is>
          <t>10211,10212</t>
        </is>
      </c>
      <c r="C2365" s="14" t="n"/>
      <c r="D2365" s="14" t="inlineStr">
        <is>
          <t>10 FURADEIRAS</t>
        </is>
      </c>
      <c r="E2365" s="14" t="inlineStr">
        <is>
          <t>20031305</t>
        </is>
      </c>
      <c r="F2365" s="14" t="inlineStr">
        <is>
          <t>TRAV MAIOR 1102(1112)X100X15 MDP - NOVA YORK 1,36</t>
        </is>
      </c>
      <c r="G2365" s="14" t="inlineStr">
        <is>
          <t>10 FURADEIRAS</t>
        </is>
      </c>
      <c r="H2365" s="14" t="inlineStr">
        <is>
          <t>10 FURADEIRAS</t>
        </is>
      </c>
      <c r="I2365" s="9" t="inlineStr">
        <is>
          <t>10 FURADEIRAS</t>
        </is>
      </c>
      <c r="J2365" s="9" t="n">
        <v>40</v>
      </c>
      <c r="K2365" s="14">
        <f>IF($E2365="","",IFERROR(INDEX('01_Cad_Pecas'!$H$2:$H$5000,MATCH($E2365,'01_Cad_Pecas'!$D$2:$D$5000,0)),IFERROR(INDEX('01_Cad_Pecas'!$H$2:$H$5000,MATCH(VALUE($E2365),'01_Cad_Pecas'!$D$2:$D$5000,0)),"")))</f>
        <v/>
      </c>
      <c r="L2365" s="14">
        <f>IF($E2365="","",IFERROR(INDEX('01_Cad_Pecas'!$I$2:$I$5000,MATCH($E2365,'01_Cad_Pecas'!$D$2:$D$5000,0)),IFERROR(INDEX('01_Cad_Pecas'!$I$2:$I$5000,MATCH(VALUE($E2365),'01_Cad_Pecas'!$D$2:$D$5000,0)),"")))</f>
        <v/>
      </c>
      <c r="M2365" s="14">
        <f>IF(OR($J2365="",$L2365=""),"",IF($K2365="",0,$K2365)+$J2365*$L2365)</f>
        <v/>
      </c>
      <c r="N2365" s="14" t="n">
        <v>46210</v>
      </c>
      <c r="O2365" s="14" t="n">
        <v>40</v>
      </c>
      <c r="P2365" s="14" t="n"/>
      <c r="Q2365" s="14" t="n"/>
      <c r="R2365" s="14" t="n"/>
      <c r="S2365" s="14" t="n"/>
      <c r="T2365" s="14">
        <f>IF(OR($J2365="",$O2365=""),"",$O2365/$J2365)</f>
        <v/>
      </c>
      <c r="U2365" s="14" t="inlineStr">
        <is>
          <t>Concluído</t>
        </is>
      </c>
      <c r="V2365" s="14" t="n"/>
      <c r="W2365" s="14" t="n"/>
      <c r="X2365" s="14" t="n"/>
      <c r="Y2365" s="14" t="n"/>
      <c r="Z2365" s="14" t="n"/>
      <c r="AA2365" s="11" t="n"/>
      <c r="AB2365" s="14">
        <f>B2365&amp;"|"&amp;I2365</f>
        <v/>
      </c>
      <c r="AC2365">
        <f>IF($B2365="","","|"&amp;SUBSTITUTE(TRIM(SUBSTITUTE(SUBSTITUTE(SUBSTITUTE(SUBSTITUTE(SUBSTITUTE(SUBSTITUTE(SUBSTITUTE(SUBSTITUTE(SUBSTITUTE(SUBSTITUTE(SUBSTITUTE(SUBSTITUTE(SUBSTITUTE(SUBSTITUTE(TRIM($B2365&amp;""),CHAR(10)," "),CHAR(13)," "),"."," "),";"," "),","," "),"/"," "),"+"," "),"-"," "),"  "," "),"  "," "),"  "," "),"  "," "),"  "," "),"  "," "))," ","|")&amp;"|")</f>
        <v/>
      </c>
      <c r="AD2365">
        <f>TRIM($I2365&amp;"")</f>
        <v/>
      </c>
    </row>
    <row r="2366" ht="24" customHeight="1">
      <c r="A2366" s="9" t="n">
        <v>46209</v>
      </c>
      <c r="B2366" s="14" t="inlineStr">
        <is>
          <t>10211,10212</t>
        </is>
      </c>
      <c r="C2366" s="14" t="n"/>
      <c r="D2366" s="14" t="inlineStr">
        <is>
          <t>10 FURADEIRAS</t>
        </is>
      </c>
      <c r="E2366" s="14" t="inlineStr">
        <is>
          <t>10050003</t>
        </is>
      </c>
      <c r="F2366" s="14" t="inlineStr">
        <is>
          <t>TOPO CAIXOTE MALAGA - 414X387X15 MDP</t>
        </is>
      </c>
      <c r="G2366" s="14" t="inlineStr">
        <is>
          <t>10 FURADEIRAS</t>
        </is>
      </c>
      <c r="H2366" s="14" t="inlineStr">
        <is>
          <t>10 FURADEIRAS</t>
        </is>
      </c>
      <c r="I2366" s="9" t="inlineStr">
        <is>
          <t>10 FURADEIRAS</t>
        </is>
      </c>
      <c r="J2366" s="9" t="n">
        <v>50</v>
      </c>
      <c r="K2366" s="14">
        <f>IF($E2366="","",IFERROR(INDEX('01_Cad_Pecas'!$H$2:$H$5000,MATCH($E2366,'01_Cad_Pecas'!$D$2:$D$5000,0)),IFERROR(INDEX('01_Cad_Pecas'!$H$2:$H$5000,MATCH(VALUE($E2366),'01_Cad_Pecas'!$D$2:$D$5000,0)),"")))</f>
        <v/>
      </c>
      <c r="L2366" s="14">
        <f>IF($E2366="","",IFERROR(INDEX('01_Cad_Pecas'!$I$2:$I$5000,MATCH($E2366,'01_Cad_Pecas'!$D$2:$D$5000,0)),IFERROR(INDEX('01_Cad_Pecas'!$I$2:$I$5000,MATCH(VALUE($E2366),'01_Cad_Pecas'!$D$2:$D$5000,0)),"")))</f>
        <v/>
      </c>
      <c r="M2366" s="14">
        <f>IF(OR($J2366="",$L2366=""),"",IF($K2366="",0,$K2366)+$J2366*$L2366)</f>
        <v/>
      </c>
      <c r="N2366" s="14" t="n">
        <v>46210</v>
      </c>
      <c r="O2366" s="14" t="n">
        <v>50</v>
      </c>
      <c r="P2366" s="14" t="n"/>
      <c r="Q2366" s="14" t="n"/>
      <c r="R2366" s="14" t="n"/>
      <c r="S2366" s="14" t="n"/>
      <c r="T2366" s="14">
        <f>IF(OR($J2366="",$O2366=""),"",$O2366/$J2366)</f>
        <v/>
      </c>
      <c r="U2366" s="14" t="inlineStr">
        <is>
          <t>Concluído</t>
        </is>
      </c>
      <c r="V2366" s="14" t="n"/>
      <c r="W2366" s="14" t="n"/>
      <c r="X2366" s="14" t="n"/>
      <c r="Y2366" s="14" t="n"/>
      <c r="Z2366" s="14" t="n"/>
      <c r="AA2366" s="11" t="n"/>
      <c r="AB2366" s="14">
        <f>B2366&amp;"|"&amp;I2366</f>
        <v/>
      </c>
      <c r="AC2366">
        <f>IF($B2366="","","|"&amp;SUBSTITUTE(TRIM(SUBSTITUTE(SUBSTITUTE(SUBSTITUTE(SUBSTITUTE(SUBSTITUTE(SUBSTITUTE(SUBSTITUTE(SUBSTITUTE(SUBSTITUTE(SUBSTITUTE(SUBSTITUTE(SUBSTITUTE(SUBSTITUTE(SUBSTITUTE(TRIM($B2366&amp;""),CHAR(10)," "),CHAR(13)," "),"."," "),";"," "),","," "),"/"," "),"+"," "),"-"," "),"  "," "),"  "," "),"  "," "),"  "," "),"  "," "),"  "," "))," ","|")&amp;"|")</f>
        <v/>
      </c>
      <c r="AD2366">
        <f>TRIM($I2366&amp;"")</f>
        <v/>
      </c>
    </row>
    <row r="2367" ht="24" customHeight="1">
      <c r="A2367" s="9" t="n">
        <v>46209</v>
      </c>
      <c r="B2367" s="14" t="inlineStr">
        <is>
          <t>10211,10212</t>
        </is>
      </c>
      <c r="C2367" s="14" t="n"/>
      <c r="D2367" s="14" t="inlineStr">
        <is>
          <t>10 FURADEIRAS</t>
        </is>
      </c>
      <c r="E2367" s="14" t="inlineStr">
        <is>
          <t>10050004</t>
        </is>
      </c>
      <c r="F2367" s="14" t="inlineStr">
        <is>
          <t>LATERAL DIREITA CAIXOTE MALAGA - 412X385X15 MDP</t>
        </is>
      </c>
      <c r="G2367" s="14" t="inlineStr">
        <is>
          <t>10 FURADEIRAS</t>
        </is>
      </c>
      <c r="H2367" s="14" t="inlineStr">
        <is>
          <t>10 FURADEIRAS</t>
        </is>
      </c>
      <c r="I2367" s="9" t="inlineStr">
        <is>
          <t>10 FURADEIRAS</t>
        </is>
      </c>
      <c r="J2367" s="9" t="n">
        <v>50</v>
      </c>
      <c r="K2367" s="14">
        <f>IF($E2367="","",IFERROR(INDEX('01_Cad_Pecas'!$H$2:$H$5000,MATCH($E2367,'01_Cad_Pecas'!$D$2:$D$5000,0)),IFERROR(INDEX('01_Cad_Pecas'!$H$2:$H$5000,MATCH(VALUE($E2367),'01_Cad_Pecas'!$D$2:$D$5000,0)),"")))</f>
        <v/>
      </c>
      <c r="L2367" s="14">
        <f>IF($E2367="","",IFERROR(INDEX('01_Cad_Pecas'!$I$2:$I$5000,MATCH($E2367,'01_Cad_Pecas'!$D$2:$D$5000,0)),IFERROR(INDEX('01_Cad_Pecas'!$I$2:$I$5000,MATCH(VALUE($E2367),'01_Cad_Pecas'!$D$2:$D$5000,0)),"")))</f>
        <v/>
      </c>
      <c r="M2367" s="14">
        <f>IF(OR($J2367="",$L2367=""),"",IF($K2367="",0,$K2367)+$J2367*$L2367)</f>
        <v/>
      </c>
      <c r="N2367" s="14" t="n">
        <v>46210</v>
      </c>
      <c r="O2367" s="14" t="n">
        <v>50</v>
      </c>
      <c r="P2367" s="14" t="n"/>
      <c r="Q2367" s="14" t="n"/>
      <c r="R2367" s="14" t="n"/>
      <c r="S2367" s="14" t="n"/>
      <c r="T2367" s="14">
        <f>IF(OR($J2367="",$O2367=""),"",$O2367/$J2367)</f>
        <v/>
      </c>
      <c r="U2367" s="14" t="inlineStr">
        <is>
          <t>Concluído</t>
        </is>
      </c>
      <c r="V2367" s="14" t="n"/>
      <c r="W2367" s="14" t="n"/>
      <c r="X2367" s="14" t="n"/>
      <c r="Y2367" s="14" t="n"/>
      <c r="Z2367" s="14" t="n"/>
      <c r="AA2367" s="11" t="n"/>
      <c r="AB2367" s="14">
        <f>B2367&amp;"|"&amp;I2367</f>
        <v/>
      </c>
      <c r="AC2367">
        <f>IF($B2367="","","|"&amp;SUBSTITUTE(TRIM(SUBSTITUTE(SUBSTITUTE(SUBSTITUTE(SUBSTITUTE(SUBSTITUTE(SUBSTITUTE(SUBSTITUTE(SUBSTITUTE(SUBSTITUTE(SUBSTITUTE(SUBSTITUTE(SUBSTITUTE(SUBSTITUTE(SUBSTITUTE(TRIM($B2367&amp;""),CHAR(10)," "),CHAR(13)," "),"."," "),";"," "),","," "),"/"," "),"+"," "),"-"," "),"  "," "),"  "," "),"  "," "),"  "," "),"  "," "),"  "," "))," ","|")&amp;"|")</f>
        <v/>
      </c>
      <c r="AD2367">
        <f>TRIM($I2367&amp;"")</f>
        <v/>
      </c>
    </row>
    <row r="2368" ht="24" customHeight="1">
      <c r="A2368" s="9" t="n">
        <v>46209</v>
      </c>
      <c r="B2368" s="14" t="inlineStr">
        <is>
          <t>10211,10212</t>
        </is>
      </c>
      <c r="C2368" s="14" t="n"/>
      <c r="D2368" s="14" t="inlineStr">
        <is>
          <t>10 FURADEIRAS</t>
        </is>
      </c>
      <c r="E2368" s="14" t="inlineStr">
        <is>
          <t>10050005</t>
        </is>
      </c>
      <c r="F2368" s="14" t="inlineStr">
        <is>
          <t>LATERAL ESQUERDA CAIXOTE MALAGA - 412X385X15 MDP</t>
        </is>
      </c>
      <c r="G2368" s="14" t="inlineStr">
        <is>
          <t>10 FURADEIRAS</t>
        </is>
      </c>
      <c r="H2368" s="14" t="inlineStr">
        <is>
          <t>10 FURADEIRAS</t>
        </is>
      </c>
      <c r="I2368" s="9" t="inlineStr">
        <is>
          <t>10 FURADEIRAS</t>
        </is>
      </c>
      <c r="J2368" s="9" t="n">
        <v>50</v>
      </c>
      <c r="K2368" s="14">
        <f>IF($E2368="","",IFERROR(INDEX('01_Cad_Pecas'!$H$2:$H$5000,MATCH($E2368,'01_Cad_Pecas'!$D$2:$D$5000,0)),IFERROR(INDEX('01_Cad_Pecas'!$H$2:$H$5000,MATCH(VALUE($E2368),'01_Cad_Pecas'!$D$2:$D$5000,0)),"")))</f>
        <v/>
      </c>
      <c r="L2368" s="14">
        <f>IF($E2368="","",IFERROR(INDEX('01_Cad_Pecas'!$I$2:$I$5000,MATCH($E2368,'01_Cad_Pecas'!$D$2:$D$5000,0)),IFERROR(INDEX('01_Cad_Pecas'!$I$2:$I$5000,MATCH(VALUE($E2368),'01_Cad_Pecas'!$D$2:$D$5000,0)),"")))</f>
        <v/>
      </c>
      <c r="M2368" s="14">
        <f>IF(OR($J2368="",$L2368=""),"",IF($K2368="",0,$K2368)+$J2368*$L2368)</f>
        <v/>
      </c>
      <c r="N2368" s="14" t="n">
        <v>46210</v>
      </c>
      <c r="O2368" s="14" t="n">
        <v>50</v>
      </c>
      <c r="P2368" s="14" t="n"/>
      <c r="Q2368" s="14" t="n"/>
      <c r="R2368" s="14" t="n"/>
      <c r="S2368" s="14" t="n"/>
      <c r="T2368" s="14">
        <f>IF(OR($J2368="",$O2368=""),"",$O2368/$J2368)</f>
        <v/>
      </c>
      <c r="U2368" s="14" t="inlineStr">
        <is>
          <t>Concluído</t>
        </is>
      </c>
      <c r="V2368" s="14" t="n"/>
      <c r="W2368" s="14" t="n"/>
      <c r="X2368" s="14" t="n"/>
      <c r="Y2368" s="14" t="n"/>
      <c r="Z2368" s="14" t="n"/>
      <c r="AA2368" s="11" t="n"/>
      <c r="AB2368" s="14">
        <f>B2368&amp;"|"&amp;I2368</f>
        <v/>
      </c>
      <c r="AC2368">
        <f>IF($B2368="","","|"&amp;SUBSTITUTE(TRIM(SUBSTITUTE(SUBSTITUTE(SUBSTITUTE(SUBSTITUTE(SUBSTITUTE(SUBSTITUTE(SUBSTITUTE(SUBSTITUTE(SUBSTITUTE(SUBSTITUTE(SUBSTITUTE(SUBSTITUTE(SUBSTITUTE(SUBSTITUTE(TRIM($B2368&amp;""),CHAR(10)," "),CHAR(13)," "),"."," "),";"," "),","," "),"/"," "),"+"," "),"-"," "),"  "," "),"  "," "),"  "," "),"  "," "),"  "," "),"  "," "))," ","|")&amp;"|")</f>
        <v/>
      </c>
      <c r="AD2368">
        <f>TRIM($I2368&amp;"")</f>
        <v/>
      </c>
    </row>
    <row r="2369" ht="24" customHeight="1">
      <c r="A2369" s="9" t="n">
        <v>46209</v>
      </c>
      <c r="B2369" s="14" t="inlineStr">
        <is>
          <t>10211,10212</t>
        </is>
      </c>
      <c r="C2369" s="14" t="n"/>
      <c r="D2369" s="14" t="inlineStr">
        <is>
          <t>10 FURADEIRAS</t>
        </is>
      </c>
      <c r="E2369" s="14" t="inlineStr">
        <is>
          <t>10050006</t>
        </is>
      </c>
      <c r="F2369" s="14" t="inlineStr">
        <is>
          <t>BASE CAIXOTE MALAGA - 385X384X15 MDP</t>
        </is>
      </c>
      <c r="G2369" s="14" t="inlineStr">
        <is>
          <t>10 FURADEIRAS</t>
        </is>
      </c>
      <c r="H2369" s="14" t="inlineStr">
        <is>
          <t>10 FURADEIRAS</t>
        </is>
      </c>
      <c r="I2369" s="9" t="inlineStr">
        <is>
          <t>10 FURADEIRAS</t>
        </is>
      </c>
      <c r="J2369" s="9" t="n">
        <v>50</v>
      </c>
      <c r="K2369" s="14">
        <f>IF($E2369="","",IFERROR(INDEX('01_Cad_Pecas'!$H$2:$H$5000,MATCH($E2369,'01_Cad_Pecas'!$D$2:$D$5000,0)),IFERROR(INDEX('01_Cad_Pecas'!$H$2:$H$5000,MATCH(VALUE($E2369),'01_Cad_Pecas'!$D$2:$D$5000,0)),"")))</f>
        <v/>
      </c>
      <c r="L2369" s="14">
        <f>IF($E2369="","",IFERROR(INDEX('01_Cad_Pecas'!$I$2:$I$5000,MATCH($E2369,'01_Cad_Pecas'!$D$2:$D$5000,0)),IFERROR(INDEX('01_Cad_Pecas'!$I$2:$I$5000,MATCH(VALUE($E2369),'01_Cad_Pecas'!$D$2:$D$5000,0)),"")))</f>
        <v/>
      </c>
      <c r="M2369" s="14">
        <f>IF(OR($J2369="",$L2369=""),"",IF($K2369="",0,$K2369)+$J2369*$L2369)</f>
        <v/>
      </c>
      <c r="N2369" s="14" t="n">
        <v>46210</v>
      </c>
      <c r="O2369" s="14" t="n">
        <v>50</v>
      </c>
      <c r="P2369" s="14" t="n"/>
      <c r="Q2369" s="14" t="n"/>
      <c r="R2369" s="14" t="n"/>
      <c r="S2369" s="14" t="n"/>
      <c r="T2369" s="14">
        <f>IF(OR($J2369="",$O2369=""),"",$O2369/$J2369)</f>
        <v/>
      </c>
      <c r="U2369" s="14" t="inlineStr">
        <is>
          <t>Concluído</t>
        </is>
      </c>
      <c r="V2369" s="14" t="n"/>
      <c r="W2369" s="14" t="n"/>
      <c r="X2369" s="14" t="n"/>
      <c r="Y2369" s="14" t="n"/>
      <c r="Z2369" s="14" t="n"/>
      <c r="AA2369" s="11" t="n"/>
      <c r="AB2369" s="14">
        <f>B2369&amp;"|"&amp;I2369</f>
        <v/>
      </c>
      <c r="AC2369">
        <f>IF($B2369="","","|"&amp;SUBSTITUTE(TRIM(SUBSTITUTE(SUBSTITUTE(SUBSTITUTE(SUBSTITUTE(SUBSTITUTE(SUBSTITUTE(SUBSTITUTE(SUBSTITUTE(SUBSTITUTE(SUBSTITUTE(SUBSTITUTE(SUBSTITUTE(SUBSTITUTE(SUBSTITUTE(TRIM($B2369&amp;""),CHAR(10)," "),CHAR(13)," "),"."," "),";"," "),","," "),"/"," "),"+"," "),"-"," "),"  "," "),"  "," "),"  "," "),"  "," "),"  "," "),"  "," "))," ","|")&amp;"|")</f>
        <v/>
      </c>
      <c r="AD2369">
        <f>TRIM($I2369&amp;"")</f>
        <v/>
      </c>
    </row>
    <row r="2370" ht="24" customHeight="1">
      <c r="A2370" s="9" t="n">
        <v>46209</v>
      </c>
      <c r="B2370" s="14" t="inlineStr">
        <is>
          <t>10211,10212</t>
        </is>
      </c>
      <c r="C2370" s="14" t="n"/>
      <c r="D2370" s="14" t="inlineStr">
        <is>
          <t>10 FURADEIRAS</t>
        </is>
      </c>
      <c r="E2370" s="14" t="inlineStr">
        <is>
          <t>10050011</t>
        </is>
      </c>
      <c r="F2370" s="14" t="inlineStr">
        <is>
          <t>FRENTE GAVETA MALAGA - 408X204X15 MDP</t>
        </is>
      </c>
      <c r="G2370" s="14" t="inlineStr">
        <is>
          <t>10 FURADEIRAS</t>
        </is>
      </c>
      <c r="H2370" s="14" t="inlineStr">
        <is>
          <t>10 FURADEIRAS</t>
        </is>
      </c>
      <c r="I2370" s="9" t="inlineStr">
        <is>
          <t>10 FURADEIRAS</t>
        </is>
      </c>
      <c r="J2370" s="9" t="n">
        <v>100</v>
      </c>
      <c r="K2370" s="14">
        <f>IF($E2370="","",IFERROR(INDEX('01_Cad_Pecas'!$H$2:$H$5000,MATCH($E2370,'01_Cad_Pecas'!$D$2:$D$5000,0)),IFERROR(INDEX('01_Cad_Pecas'!$H$2:$H$5000,MATCH(VALUE($E2370),'01_Cad_Pecas'!$D$2:$D$5000,0)),"")))</f>
        <v/>
      </c>
      <c r="L2370" s="14">
        <f>IF($E2370="","",IFERROR(INDEX('01_Cad_Pecas'!$I$2:$I$5000,MATCH($E2370,'01_Cad_Pecas'!$D$2:$D$5000,0)),IFERROR(INDEX('01_Cad_Pecas'!$I$2:$I$5000,MATCH(VALUE($E2370),'01_Cad_Pecas'!$D$2:$D$5000,0)),"")))</f>
        <v/>
      </c>
      <c r="M2370" s="14">
        <f>IF(OR($J2370="",$L2370=""),"",IF($K2370="",0,$K2370)+$J2370*$L2370)</f>
        <v/>
      </c>
      <c r="N2370" s="14" t="n">
        <v>46210</v>
      </c>
      <c r="O2370" s="14" t="n">
        <v>100</v>
      </c>
      <c r="P2370" s="14" t="n"/>
      <c r="Q2370" s="14" t="n"/>
      <c r="R2370" s="14" t="n"/>
      <c r="S2370" s="14" t="n"/>
      <c r="T2370" s="14">
        <f>IF(OR($J2370="",$O2370=""),"",$O2370/$J2370)</f>
        <v/>
      </c>
      <c r="U2370" s="14" t="inlineStr">
        <is>
          <t>Concluído</t>
        </is>
      </c>
      <c r="V2370" s="14" t="n"/>
      <c r="W2370" s="14" t="n"/>
      <c r="X2370" s="14" t="n"/>
      <c r="Y2370" s="14" t="n"/>
      <c r="Z2370" s="14" t="n"/>
      <c r="AA2370" s="11" t="n"/>
      <c r="AB2370" s="14">
        <f>B2370&amp;"|"&amp;I2370</f>
        <v/>
      </c>
      <c r="AC2370">
        <f>IF($B2370="","","|"&amp;SUBSTITUTE(TRIM(SUBSTITUTE(SUBSTITUTE(SUBSTITUTE(SUBSTITUTE(SUBSTITUTE(SUBSTITUTE(SUBSTITUTE(SUBSTITUTE(SUBSTITUTE(SUBSTITUTE(SUBSTITUTE(SUBSTITUTE(SUBSTITUTE(SUBSTITUTE(TRIM($B2370&amp;""),CHAR(10)," "),CHAR(13)," "),"."," "),";"," "),","," "),"/"," "),"+"," "),"-"," "),"  "," "),"  "," "),"  "," "),"  "," "),"  "," "),"  "," "))," ","|")&amp;"|")</f>
        <v/>
      </c>
      <c r="AD2370">
        <f>TRIM($I2370&amp;"")</f>
        <v/>
      </c>
    </row>
    <row r="2371" ht="24" customHeight="1">
      <c r="A2371" s="9" t="n">
        <v>46209</v>
      </c>
      <c r="B2371" s="14" t="inlineStr">
        <is>
          <t>10211,10212</t>
        </is>
      </c>
      <c r="C2371" s="14" t="n"/>
      <c r="D2371" s="14" t="inlineStr">
        <is>
          <t>10 FURADEIRAS</t>
        </is>
      </c>
      <c r="E2371" s="14" t="inlineStr">
        <is>
          <t>20031202</t>
        </is>
      </c>
      <c r="F2371" s="14" t="inlineStr">
        <is>
          <t>(4) PE MAIOR 800(818)X100(169)X15 MDF - NOVA YORK</t>
        </is>
      </c>
      <c r="G2371" s="14" t="inlineStr">
        <is>
          <t>10 FURADEIRAS</t>
        </is>
      </c>
      <c r="H2371" s="14" t="inlineStr">
        <is>
          <t>10 FURADEIRAS</t>
        </is>
      </c>
      <c r="I2371" s="9" t="inlineStr">
        <is>
          <t>10 FURADEIRAS</t>
        </is>
      </c>
      <c r="J2371" s="9" t="n">
        <v>80</v>
      </c>
      <c r="K2371" s="14">
        <f>IF($E2371="","",IFERROR(INDEX('01_Cad_Pecas'!$H$2:$H$5000,MATCH($E2371,'01_Cad_Pecas'!$D$2:$D$5000,0)),IFERROR(INDEX('01_Cad_Pecas'!$H$2:$H$5000,MATCH(VALUE($E2371),'01_Cad_Pecas'!$D$2:$D$5000,0)),"")))</f>
        <v/>
      </c>
      <c r="L2371" s="14">
        <f>IF($E2371="","",IFERROR(INDEX('01_Cad_Pecas'!$I$2:$I$5000,MATCH($E2371,'01_Cad_Pecas'!$D$2:$D$5000,0)),IFERROR(INDEX('01_Cad_Pecas'!$I$2:$I$5000,MATCH(VALUE($E2371),'01_Cad_Pecas'!$D$2:$D$5000,0)),"")))</f>
        <v/>
      </c>
      <c r="M2371" s="14">
        <f>IF(OR($J2371="",$L2371=""),"",IF($K2371="",0,$K2371)+$J2371*$L2371)</f>
        <v/>
      </c>
      <c r="N2371" s="14" t="n">
        <v>46210</v>
      </c>
      <c r="O2371" s="14" t="n">
        <v>80</v>
      </c>
      <c r="P2371" s="14" t="n"/>
      <c r="Q2371" s="14" t="n"/>
      <c r="R2371" s="14" t="n"/>
      <c r="S2371" s="14" t="n"/>
      <c r="T2371" s="14">
        <f>IF(OR($J2371="",$O2371=""),"",$O2371/$J2371)</f>
        <v/>
      </c>
      <c r="U2371" s="14" t="inlineStr">
        <is>
          <t>Concluído</t>
        </is>
      </c>
      <c r="V2371" s="14" t="n"/>
      <c r="W2371" s="14" t="n"/>
      <c r="X2371" s="14" t="n"/>
      <c r="Y2371" s="14" t="n"/>
      <c r="Z2371" s="14" t="n"/>
      <c r="AA2371" s="11" t="n"/>
      <c r="AB2371" s="14">
        <f>B2371&amp;"|"&amp;I2371</f>
        <v/>
      </c>
      <c r="AC2371">
        <f>IF($B2371="","","|"&amp;SUBSTITUTE(TRIM(SUBSTITUTE(SUBSTITUTE(SUBSTITUTE(SUBSTITUTE(SUBSTITUTE(SUBSTITUTE(SUBSTITUTE(SUBSTITUTE(SUBSTITUTE(SUBSTITUTE(SUBSTITUTE(SUBSTITUTE(SUBSTITUTE(SUBSTITUTE(TRIM($B2371&amp;""),CHAR(10)," "),CHAR(13)," "),"."," "),";"," "),","," "),"/"," "),"+"," "),"-"," "),"  "," "),"  "," "),"  "," "),"  "," "),"  "," "),"  "," "))," ","|")&amp;"|")</f>
        <v/>
      </c>
      <c r="AD2371">
        <f>TRIM($I2371&amp;"")</f>
        <v/>
      </c>
    </row>
    <row r="2372" ht="24" customHeight="1">
      <c r="A2372" s="9" t="n">
        <v>46209</v>
      </c>
      <c r="B2372" s="14" t="inlineStr">
        <is>
          <t>10211,10212</t>
        </is>
      </c>
      <c r="C2372" s="14" t="n"/>
      <c r="D2372" s="14" t="inlineStr">
        <is>
          <t>10 FURADEIRAS</t>
        </is>
      </c>
      <c r="E2372" s="14" t="inlineStr">
        <is>
          <t>20031203</t>
        </is>
      </c>
      <c r="F2372" s="14" t="inlineStr">
        <is>
          <t>(5) PE MENOR 800(818)X84(138)X15 MDF - NOVA YORK</t>
        </is>
      </c>
      <c r="G2372" s="14" t="inlineStr">
        <is>
          <t>10 FURADEIRAS</t>
        </is>
      </c>
      <c r="H2372" s="14" t="inlineStr">
        <is>
          <t>10 FURADEIRAS</t>
        </is>
      </c>
      <c r="I2372" s="9" t="inlineStr">
        <is>
          <t>10 FURADEIRAS</t>
        </is>
      </c>
      <c r="J2372" s="9" t="n">
        <v>80</v>
      </c>
      <c r="K2372" s="14">
        <f>IF($E2372="","",IFERROR(INDEX('01_Cad_Pecas'!$H$2:$H$5000,MATCH($E2372,'01_Cad_Pecas'!$D$2:$D$5000,0)),IFERROR(INDEX('01_Cad_Pecas'!$H$2:$H$5000,MATCH(VALUE($E2372),'01_Cad_Pecas'!$D$2:$D$5000,0)),"")))</f>
        <v/>
      </c>
      <c r="L2372" s="14">
        <f>IF($E2372="","",IFERROR(INDEX('01_Cad_Pecas'!$I$2:$I$5000,MATCH($E2372,'01_Cad_Pecas'!$D$2:$D$5000,0)),IFERROR(INDEX('01_Cad_Pecas'!$I$2:$I$5000,MATCH(VALUE($E2372),'01_Cad_Pecas'!$D$2:$D$5000,0)),"")))</f>
        <v/>
      </c>
      <c r="M2372" s="14">
        <f>IF(OR($J2372="",$L2372=""),"",IF($K2372="",0,$K2372)+$J2372*$L2372)</f>
        <v/>
      </c>
      <c r="N2372" s="14" t="n">
        <v>46210</v>
      </c>
      <c r="O2372" s="14" t="n">
        <v>80</v>
      </c>
      <c r="P2372" s="14" t="n"/>
      <c r="Q2372" s="14" t="n"/>
      <c r="R2372" s="14" t="n"/>
      <c r="S2372" s="14" t="n"/>
      <c r="T2372" s="14">
        <f>IF(OR($J2372="",$O2372=""),"",$O2372/$J2372)</f>
        <v/>
      </c>
      <c r="U2372" s="14" t="inlineStr">
        <is>
          <t>Concluído</t>
        </is>
      </c>
      <c r="V2372" s="14" t="n"/>
      <c r="W2372" s="14" t="n"/>
      <c r="X2372" s="14" t="n"/>
      <c r="Y2372" s="14" t="n"/>
      <c r="Z2372" s="14" t="n"/>
      <c r="AA2372" s="11" t="n"/>
      <c r="AB2372" s="14">
        <f>B2372&amp;"|"&amp;I2372</f>
        <v/>
      </c>
      <c r="AC2372">
        <f>IF($B2372="","","|"&amp;SUBSTITUTE(TRIM(SUBSTITUTE(SUBSTITUTE(SUBSTITUTE(SUBSTITUTE(SUBSTITUTE(SUBSTITUTE(SUBSTITUTE(SUBSTITUTE(SUBSTITUTE(SUBSTITUTE(SUBSTITUTE(SUBSTITUTE(SUBSTITUTE(SUBSTITUTE(TRIM($B2372&amp;""),CHAR(10)," "),CHAR(13)," "),"."," "),";"," "),","," "),"/"," "),"+"," "),"-"," "),"  "," "),"  "," "),"  "," "),"  "," "),"  "," "),"  "," "))," ","|")&amp;"|")</f>
        <v/>
      </c>
      <c r="AD2372">
        <f>TRIM($I2372&amp;"")</f>
        <v/>
      </c>
    </row>
    <row r="2373" ht="24" customHeight="1">
      <c r="A2373" s="9" t="n">
        <v>46209</v>
      </c>
      <c r="B2373" s="14" t="inlineStr">
        <is>
          <t>10211,10212</t>
        </is>
      </c>
      <c r="C2373" s="14" t="n"/>
      <c r="D2373" s="14" t="inlineStr">
        <is>
          <t>10 FURADEIRAS</t>
        </is>
      </c>
      <c r="E2373" s="14" t="inlineStr">
        <is>
          <t>914140910</t>
        </is>
      </c>
      <c r="F2373" s="14" t="inlineStr">
        <is>
          <t>(2) PAINEL TRASEIRO MALAGA - 1200X605X15 MDP</t>
        </is>
      </c>
      <c r="G2373" s="14" t="inlineStr">
        <is>
          <t>10 FURADEIRAS</t>
        </is>
      </c>
      <c r="H2373" s="14" t="inlineStr">
        <is>
          <t>10 FURADEIRAS</t>
        </is>
      </c>
      <c r="I2373" s="9" t="inlineStr">
        <is>
          <t>10 FURADEIRAS</t>
        </is>
      </c>
      <c r="J2373" s="9" t="n">
        <v>50</v>
      </c>
      <c r="K2373" s="14">
        <f>IF($E2373="","",IFERROR(INDEX('01_Cad_Pecas'!$H$2:$H$5000,MATCH($E2373,'01_Cad_Pecas'!$D$2:$D$5000,0)),IFERROR(INDEX('01_Cad_Pecas'!$H$2:$H$5000,MATCH(VALUE($E2373),'01_Cad_Pecas'!$D$2:$D$5000,0)),"")))</f>
        <v/>
      </c>
      <c r="L2373" s="14">
        <f>IF($E2373="","",IFERROR(INDEX('01_Cad_Pecas'!$I$2:$I$5000,MATCH($E2373,'01_Cad_Pecas'!$D$2:$D$5000,0)),IFERROR(INDEX('01_Cad_Pecas'!$I$2:$I$5000,MATCH(VALUE($E2373),'01_Cad_Pecas'!$D$2:$D$5000,0)),"")))</f>
        <v/>
      </c>
      <c r="M2373" s="14">
        <f>IF(OR($J2373="",$L2373=""),"",IF($K2373="",0,$K2373)+$J2373*$L2373)</f>
        <v/>
      </c>
      <c r="N2373" s="14" t="n">
        <v>46210</v>
      </c>
      <c r="O2373" s="14" t="n">
        <v>50</v>
      </c>
      <c r="P2373" s="14" t="n"/>
      <c r="Q2373" s="14" t="n"/>
      <c r="R2373" s="14" t="n"/>
      <c r="S2373" s="14" t="n"/>
      <c r="T2373" s="14">
        <f>IF(OR($J2373="",$O2373=""),"",$O2373/$J2373)</f>
        <v/>
      </c>
      <c r="U2373" s="14" t="inlineStr">
        <is>
          <t>Concluído</t>
        </is>
      </c>
      <c r="V2373" s="14" t="n"/>
      <c r="W2373" s="14" t="n"/>
      <c r="X2373" s="14" t="n"/>
      <c r="Y2373" s="14" t="n"/>
      <c r="Z2373" s="14" t="n"/>
      <c r="AA2373" s="11" t="n"/>
      <c r="AB2373" s="14">
        <f>B2373&amp;"|"&amp;I2373</f>
        <v/>
      </c>
      <c r="AC2373">
        <f>IF($B2373="","","|"&amp;SUBSTITUTE(TRIM(SUBSTITUTE(SUBSTITUTE(SUBSTITUTE(SUBSTITUTE(SUBSTITUTE(SUBSTITUTE(SUBSTITUTE(SUBSTITUTE(SUBSTITUTE(SUBSTITUTE(SUBSTITUTE(SUBSTITUTE(SUBSTITUTE(SUBSTITUTE(TRIM($B2373&amp;""),CHAR(10)," "),CHAR(13)," "),"."," "),";"," "),","," "),"/"," "),"+"," "),"-"," "),"  "," "),"  "," "),"  "," "),"  "," "),"  "," "),"  "," "))," ","|")&amp;"|")</f>
        <v/>
      </c>
      <c r="AD2373">
        <f>TRIM($I2373&amp;"")</f>
        <v/>
      </c>
    </row>
    <row r="2374" ht="24" customHeight="1">
      <c r="A2374" s="9" t="n">
        <v>46209</v>
      </c>
      <c r="B2374" s="14" t="inlineStr">
        <is>
          <t>10211,10212</t>
        </is>
      </c>
      <c r="C2374" s="14" t="n"/>
      <c r="D2374" s="14" t="inlineStr">
        <is>
          <t>10 FURADEIRAS</t>
        </is>
      </c>
      <c r="E2374" s="14" t="inlineStr">
        <is>
          <t>10050001</t>
        </is>
      </c>
      <c r="F2374" s="14" t="inlineStr">
        <is>
          <t>TOPO MOLDURA MALAGA - 452X390X15 MDP</t>
        </is>
      </c>
      <c r="G2374" s="14" t="inlineStr">
        <is>
          <t>10 FURADEIRAS</t>
        </is>
      </c>
      <c r="H2374" s="14" t="inlineStr">
        <is>
          <t>10 FURADEIRAS</t>
        </is>
      </c>
      <c r="I2374" s="9" t="inlineStr">
        <is>
          <t>10 FURADEIRAS</t>
        </is>
      </c>
      <c r="J2374" s="9" t="n">
        <v>50</v>
      </c>
      <c r="K2374" s="14">
        <f>IF($E2374="","",IFERROR(INDEX('01_Cad_Pecas'!$H$2:$H$5000,MATCH($E2374,'01_Cad_Pecas'!$D$2:$D$5000,0)),IFERROR(INDEX('01_Cad_Pecas'!$H$2:$H$5000,MATCH(VALUE($E2374),'01_Cad_Pecas'!$D$2:$D$5000,0)),"")))</f>
        <v/>
      </c>
      <c r="L2374" s="14">
        <f>IF($E2374="","",IFERROR(INDEX('01_Cad_Pecas'!$I$2:$I$5000,MATCH($E2374,'01_Cad_Pecas'!$D$2:$D$5000,0)),IFERROR(INDEX('01_Cad_Pecas'!$I$2:$I$5000,MATCH(VALUE($E2374),'01_Cad_Pecas'!$D$2:$D$5000,0)),"")))</f>
        <v/>
      </c>
      <c r="M2374" s="14">
        <f>IF(OR($J2374="",$L2374=""),"",IF($K2374="",0,$K2374)+$J2374*$L2374)</f>
        <v/>
      </c>
      <c r="N2374" s="14" t="n">
        <v>46210</v>
      </c>
      <c r="O2374" s="14" t="n">
        <v>50</v>
      </c>
      <c r="P2374" s="14" t="n"/>
      <c r="Q2374" s="14" t="n"/>
      <c r="R2374" s="14" t="n"/>
      <c r="S2374" s="14" t="n"/>
      <c r="T2374" s="14">
        <f>IF(OR($J2374="",$O2374=""),"",$O2374/$J2374)</f>
        <v/>
      </c>
      <c r="U2374" s="14" t="inlineStr">
        <is>
          <t>Concluído</t>
        </is>
      </c>
      <c r="V2374" s="14" t="n"/>
      <c r="W2374" s="14" t="n"/>
      <c r="X2374" s="14" t="n"/>
      <c r="Y2374" s="14" t="n"/>
      <c r="Z2374" s="14" t="n"/>
      <c r="AA2374" s="11" t="n"/>
      <c r="AB2374" s="14">
        <f>B2374&amp;"|"&amp;I2374</f>
        <v/>
      </c>
      <c r="AC2374">
        <f>IF($B2374="","","|"&amp;SUBSTITUTE(TRIM(SUBSTITUTE(SUBSTITUTE(SUBSTITUTE(SUBSTITUTE(SUBSTITUTE(SUBSTITUTE(SUBSTITUTE(SUBSTITUTE(SUBSTITUTE(SUBSTITUTE(SUBSTITUTE(SUBSTITUTE(SUBSTITUTE(SUBSTITUTE(TRIM($B2374&amp;""),CHAR(10)," "),CHAR(13)," "),"."," "),";"," "),","," "),"/"," "),"+"," "),"-"," "),"  "," "),"  "," "),"  "," "),"  "," "),"  "," "),"  "," "))," ","|")&amp;"|")</f>
        <v/>
      </c>
      <c r="AD2374">
        <f>TRIM($I2374&amp;"")</f>
        <v/>
      </c>
    </row>
    <row r="2375" ht="24" customHeight="1">
      <c r="A2375" s="9" t="n">
        <v>46209</v>
      </c>
      <c r="B2375" s="14" t="inlineStr">
        <is>
          <t>10211,10212</t>
        </is>
      </c>
      <c r="C2375" s="14" t="n"/>
      <c r="D2375" s="14" t="inlineStr">
        <is>
          <t>10 FURADEIRAS</t>
        </is>
      </c>
      <c r="E2375" s="14" t="inlineStr">
        <is>
          <t>10050002</t>
        </is>
      </c>
      <c r="F2375" s="14" t="inlineStr">
        <is>
          <t>LATERAL MOLDURA MALAGA - 550X385X15 MDP</t>
        </is>
      </c>
      <c r="G2375" s="14" t="inlineStr">
        <is>
          <t>10 FURADEIRAS</t>
        </is>
      </c>
      <c r="H2375" s="14" t="inlineStr">
        <is>
          <t>10 FURADEIRAS</t>
        </is>
      </c>
      <c r="I2375" s="9" t="inlineStr">
        <is>
          <t>10 FURADEIRAS</t>
        </is>
      </c>
      <c r="J2375" s="9" t="n">
        <v>100</v>
      </c>
      <c r="K2375" s="14">
        <f>IF($E2375="","",IFERROR(INDEX('01_Cad_Pecas'!$H$2:$H$5000,MATCH($E2375,'01_Cad_Pecas'!$D$2:$D$5000,0)),IFERROR(INDEX('01_Cad_Pecas'!$H$2:$H$5000,MATCH(VALUE($E2375),'01_Cad_Pecas'!$D$2:$D$5000,0)),"")))</f>
        <v/>
      </c>
      <c r="L2375" s="14">
        <f>IF($E2375="","",IFERROR(INDEX('01_Cad_Pecas'!$I$2:$I$5000,MATCH($E2375,'01_Cad_Pecas'!$D$2:$D$5000,0)),IFERROR(INDEX('01_Cad_Pecas'!$I$2:$I$5000,MATCH(VALUE($E2375),'01_Cad_Pecas'!$D$2:$D$5000,0)),"")))</f>
        <v/>
      </c>
      <c r="M2375" s="14">
        <f>IF(OR($J2375="",$L2375=""),"",IF($K2375="",0,$K2375)+$J2375*$L2375)</f>
        <v/>
      </c>
      <c r="N2375" s="14" t="n">
        <v>46210</v>
      </c>
      <c r="O2375" s="14" t="n">
        <v>100</v>
      </c>
      <c r="P2375" s="14" t="n"/>
      <c r="Q2375" s="14" t="n"/>
      <c r="R2375" s="14" t="n"/>
      <c r="S2375" s="14" t="n"/>
      <c r="T2375" s="14">
        <f>IF(OR($J2375="",$O2375=""),"",$O2375/$J2375)</f>
        <v/>
      </c>
      <c r="U2375" s="14" t="inlineStr">
        <is>
          <t>Concluído</t>
        </is>
      </c>
      <c r="V2375" s="14" t="n"/>
      <c r="W2375" s="14" t="n"/>
      <c r="X2375" s="14" t="n"/>
      <c r="Y2375" s="14" t="n"/>
      <c r="Z2375" s="14" t="n"/>
      <c r="AA2375" s="11" t="n"/>
      <c r="AB2375" s="14">
        <f>B2375&amp;"|"&amp;I2375</f>
        <v/>
      </c>
      <c r="AC2375">
        <f>IF($B2375="","","|"&amp;SUBSTITUTE(TRIM(SUBSTITUTE(SUBSTITUTE(SUBSTITUTE(SUBSTITUTE(SUBSTITUTE(SUBSTITUTE(SUBSTITUTE(SUBSTITUTE(SUBSTITUTE(SUBSTITUTE(SUBSTITUTE(SUBSTITUTE(SUBSTITUTE(SUBSTITUTE(TRIM($B2375&amp;""),CHAR(10)," "),CHAR(13)," "),"."," "),";"," "),","," "),"/"," "),"+"," "),"-"," "),"  "," "),"  "," "),"  "," "),"  "," "),"  "," "),"  "," "))," ","|")&amp;"|")</f>
        <v/>
      </c>
      <c r="AD2375">
        <f>TRIM($I2375&amp;"")</f>
        <v/>
      </c>
    </row>
    <row r="2376" ht="24" customHeight="1">
      <c r="A2376" s="9" t="n">
        <v>46209</v>
      </c>
      <c r="B2376" s="14" t="inlineStr">
        <is>
          <t>10211,10212</t>
        </is>
      </c>
      <c r="C2376" s="14" t="n"/>
      <c r="D2376" s="14" t="inlineStr">
        <is>
          <t>10 FURADEIRAS</t>
        </is>
      </c>
      <c r="E2376" s="14" t="inlineStr">
        <is>
          <t>30006104</t>
        </is>
      </c>
      <c r="F2376" s="14" t="inlineStr">
        <is>
          <t>MOLDURA ENCOSTO 445X280X15 MDF - CAD SANTIAGO NEW</t>
        </is>
      </c>
      <c r="G2376" s="14" t="inlineStr">
        <is>
          <t>10 FURADEIRAS</t>
        </is>
      </c>
      <c r="H2376" s="14" t="inlineStr">
        <is>
          <t>10 FURADEIRAS</t>
        </is>
      </c>
      <c r="I2376" s="9" t="inlineStr">
        <is>
          <t>10 FURADEIRAS</t>
        </is>
      </c>
      <c r="J2376" s="9" t="n">
        <v>200</v>
      </c>
      <c r="K2376" s="14">
        <f>IF($E2376="","",IFERROR(INDEX('01_Cad_Pecas'!$H$2:$H$5000,MATCH($E2376,'01_Cad_Pecas'!$D$2:$D$5000,0)),IFERROR(INDEX('01_Cad_Pecas'!$H$2:$H$5000,MATCH(VALUE($E2376),'01_Cad_Pecas'!$D$2:$D$5000,0)),"")))</f>
        <v/>
      </c>
      <c r="L2376" s="14">
        <f>IF($E2376="","",IFERROR(INDEX('01_Cad_Pecas'!$I$2:$I$5000,MATCH($E2376,'01_Cad_Pecas'!$D$2:$D$5000,0)),IFERROR(INDEX('01_Cad_Pecas'!$I$2:$I$5000,MATCH(VALUE($E2376),'01_Cad_Pecas'!$D$2:$D$5000,0)),"")))</f>
        <v/>
      </c>
      <c r="M2376" s="14">
        <f>IF(OR($J2376="",$L2376=""),"",IF($K2376="",0,$K2376)+$J2376*$L2376)</f>
        <v/>
      </c>
      <c r="N2376" s="14" t="n">
        <v>46210</v>
      </c>
      <c r="O2376" s="14" t="n">
        <v>200</v>
      </c>
      <c r="P2376" s="14" t="n"/>
      <c r="Q2376" s="14" t="n"/>
      <c r="R2376" s="14" t="n"/>
      <c r="S2376" s="14" t="n"/>
      <c r="T2376" s="14">
        <f>IF(OR($J2376="",$O2376=""),"",$O2376/$J2376)</f>
        <v/>
      </c>
      <c r="U2376" s="14" t="inlineStr">
        <is>
          <t>Concluído</t>
        </is>
      </c>
      <c r="V2376" s="14" t="n"/>
      <c r="W2376" s="14" t="n"/>
      <c r="X2376" s="14" t="n"/>
      <c r="Y2376" s="14" t="n"/>
      <c r="Z2376" s="14" t="n"/>
      <c r="AA2376" s="11" t="n"/>
      <c r="AB2376" s="14">
        <f>B2376&amp;"|"&amp;I2376</f>
        <v/>
      </c>
      <c r="AC2376">
        <f>IF($B2376="","","|"&amp;SUBSTITUTE(TRIM(SUBSTITUTE(SUBSTITUTE(SUBSTITUTE(SUBSTITUTE(SUBSTITUTE(SUBSTITUTE(SUBSTITUTE(SUBSTITUTE(SUBSTITUTE(SUBSTITUTE(SUBSTITUTE(SUBSTITUTE(SUBSTITUTE(SUBSTITUTE(TRIM($B2376&amp;""),CHAR(10)," "),CHAR(13)," "),"."," "),";"," "),","," "),"/"," "),"+"," "),"-"," "),"  "," "),"  "," "),"  "," "),"  "," "),"  "," "),"  "," "))," ","|")&amp;"|")</f>
        <v/>
      </c>
      <c r="AD2376">
        <f>TRIM($I2376&amp;"")</f>
        <v/>
      </c>
    </row>
    <row r="2377" ht="24" customHeight="1">
      <c r="A2377" s="9" t="n">
        <v>46209</v>
      </c>
      <c r="B2377" s="14" t="inlineStr">
        <is>
          <t>10211,10212</t>
        </is>
      </c>
      <c r="C2377" s="14" t="n"/>
      <c r="D2377" s="14" t="inlineStr">
        <is>
          <t>10 FURADEIRAS</t>
        </is>
      </c>
      <c r="E2377" s="14" t="inlineStr">
        <is>
          <t>20052001</t>
        </is>
      </c>
      <c r="F2377" s="14" t="inlineStr">
        <is>
          <t>(2-4) TRAVESSA 742X122X25 MDF - MESA ATHENAS</t>
        </is>
      </c>
      <c r="G2377" s="14" t="inlineStr">
        <is>
          <t>10 FURADEIRAS</t>
        </is>
      </c>
      <c r="H2377" s="14" t="inlineStr">
        <is>
          <t>10 FURADEIRAS</t>
        </is>
      </c>
      <c r="I2377" s="9" t="inlineStr">
        <is>
          <t>10 FURADEIRAS</t>
        </is>
      </c>
      <c r="J2377" s="9" t="n">
        <v>200</v>
      </c>
      <c r="K2377" s="14">
        <f>IF($E2377="","",IFERROR(INDEX('01_Cad_Pecas'!$H$2:$H$5000,MATCH($E2377,'01_Cad_Pecas'!$D$2:$D$5000,0)),IFERROR(INDEX('01_Cad_Pecas'!$H$2:$H$5000,MATCH(VALUE($E2377),'01_Cad_Pecas'!$D$2:$D$5000,0)),"")))</f>
        <v/>
      </c>
      <c r="L2377" s="14">
        <f>IF($E2377="","",IFERROR(INDEX('01_Cad_Pecas'!$I$2:$I$5000,MATCH($E2377,'01_Cad_Pecas'!$D$2:$D$5000,0)),IFERROR(INDEX('01_Cad_Pecas'!$I$2:$I$5000,MATCH(VALUE($E2377),'01_Cad_Pecas'!$D$2:$D$5000,0)),"")))</f>
        <v/>
      </c>
      <c r="M2377" s="14">
        <f>IF(OR($J2377="",$L2377=""),"",IF($K2377="",0,$K2377)+$J2377*$L2377)</f>
        <v/>
      </c>
      <c r="N2377" s="14" t="n">
        <v>46210</v>
      </c>
      <c r="O2377" s="14" t="n">
        <v>200</v>
      </c>
      <c r="P2377" s="14" t="n"/>
      <c r="Q2377" s="14" t="n"/>
      <c r="R2377" s="14" t="n"/>
      <c r="S2377" s="14" t="n"/>
      <c r="T2377" s="14">
        <f>IF(OR($J2377="",$O2377=""),"",$O2377/$J2377)</f>
        <v/>
      </c>
      <c r="U2377" s="14" t="inlineStr">
        <is>
          <t>Concluído</t>
        </is>
      </c>
      <c r="V2377" s="14" t="n"/>
      <c r="W2377" s="14" t="n"/>
      <c r="X2377" s="14" t="n"/>
      <c r="Y2377" s="14" t="n"/>
      <c r="Z2377" s="14" t="n"/>
      <c r="AA2377" s="11" t="n"/>
      <c r="AB2377" s="14">
        <f>B2377&amp;"|"&amp;I2377</f>
        <v/>
      </c>
      <c r="AC2377">
        <f>IF($B2377="","","|"&amp;SUBSTITUTE(TRIM(SUBSTITUTE(SUBSTITUTE(SUBSTITUTE(SUBSTITUTE(SUBSTITUTE(SUBSTITUTE(SUBSTITUTE(SUBSTITUTE(SUBSTITUTE(SUBSTITUTE(SUBSTITUTE(SUBSTITUTE(SUBSTITUTE(SUBSTITUTE(TRIM($B2377&amp;""),CHAR(10)," "),CHAR(13)," "),"."," "),";"," "),","," "),"/"," "),"+"," "),"-"," "),"  "," "),"  "," "),"  "," "),"  "," "),"  "," "),"  "," "))," ","|")&amp;"|")</f>
        <v/>
      </c>
      <c r="AD2377">
        <f>TRIM($I2377&amp;"")</f>
        <v/>
      </c>
    </row>
    <row r="2378" ht="24" customHeight="1">
      <c r="A2378" s="9" t="n">
        <v>46209</v>
      </c>
      <c r="B2378" s="14" t="inlineStr">
        <is>
          <t>10211,10212</t>
        </is>
      </c>
      <c r="C2378" s="14" t="n"/>
      <c r="D2378" s="14" t="inlineStr">
        <is>
          <t>10 FURADEIRAS</t>
        </is>
      </c>
      <c r="E2378" s="14" t="inlineStr">
        <is>
          <t>20052202</t>
        </is>
      </c>
      <c r="F2378" s="14" t="inlineStr">
        <is>
          <t>(5) BASE MAIOR 742X124X25 MDF - MESA ATHENAS 1,20</t>
        </is>
      </c>
      <c r="G2378" s="14" t="inlineStr">
        <is>
          <t>10 FURADEIRAS</t>
        </is>
      </c>
      <c r="H2378" s="14" t="inlineStr">
        <is>
          <t>10 FURADEIRAS</t>
        </is>
      </c>
      <c r="I2378" s="9" t="inlineStr">
        <is>
          <t>10 FURADEIRAS</t>
        </is>
      </c>
      <c r="J2378" s="9" t="n">
        <v>50</v>
      </c>
      <c r="K2378" s="14">
        <f>IF($E2378="","",IFERROR(INDEX('01_Cad_Pecas'!$H$2:$H$5000,MATCH($E2378,'01_Cad_Pecas'!$D$2:$D$5000,0)),IFERROR(INDEX('01_Cad_Pecas'!$H$2:$H$5000,MATCH(VALUE($E2378),'01_Cad_Pecas'!$D$2:$D$5000,0)),"")))</f>
        <v/>
      </c>
      <c r="L2378" s="14">
        <f>IF($E2378="","",IFERROR(INDEX('01_Cad_Pecas'!$I$2:$I$5000,MATCH($E2378,'01_Cad_Pecas'!$D$2:$D$5000,0)),IFERROR(INDEX('01_Cad_Pecas'!$I$2:$I$5000,MATCH(VALUE($E2378),'01_Cad_Pecas'!$D$2:$D$5000,0)),"")))</f>
        <v/>
      </c>
      <c r="M2378" s="14">
        <f>IF(OR($J2378="",$L2378=""),"",IF($K2378="",0,$K2378)+$J2378*$L2378)</f>
        <v/>
      </c>
      <c r="N2378" s="14" t="n">
        <v>46210</v>
      </c>
      <c r="O2378" s="14" t="n">
        <v>50</v>
      </c>
      <c r="P2378" s="14" t="n"/>
      <c r="Q2378" s="14" t="n"/>
      <c r="R2378" s="14" t="n"/>
      <c r="S2378" s="14" t="n"/>
      <c r="T2378" s="14">
        <f>IF(OR($J2378="",$O2378=""),"",$O2378/$J2378)</f>
        <v/>
      </c>
      <c r="U2378" s="14" t="inlineStr">
        <is>
          <t>Concluído</t>
        </is>
      </c>
      <c r="V2378" s="14" t="n"/>
      <c r="W2378" s="14" t="n"/>
      <c r="X2378" s="14" t="n"/>
      <c r="Y2378" s="14" t="n"/>
      <c r="Z2378" s="14" t="n"/>
      <c r="AA2378" s="11" t="n"/>
      <c r="AB2378" s="14">
        <f>B2378&amp;"|"&amp;I2378</f>
        <v/>
      </c>
      <c r="AC2378">
        <f>IF($B2378="","","|"&amp;SUBSTITUTE(TRIM(SUBSTITUTE(SUBSTITUTE(SUBSTITUTE(SUBSTITUTE(SUBSTITUTE(SUBSTITUTE(SUBSTITUTE(SUBSTITUTE(SUBSTITUTE(SUBSTITUTE(SUBSTITUTE(SUBSTITUTE(SUBSTITUTE(SUBSTITUTE(TRIM($B2378&amp;""),CHAR(10)," "),CHAR(13)," "),"."," "),";"," "),","," "),"/"," "),"+"," "),"-"," "),"  "," "),"  "," "),"  "," "),"  "," "),"  "," "),"  "," "))," ","|")&amp;"|")</f>
        <v/>
      </c>
      <c r="AD2378">
        <f>TRIM($I2378&amp;"")</f>
        <v/>
      </c>
    </row>
    <row r="2379" ht="24" customHeight="1">
      <c r="A2379" s="9" t="n">
        <v>46209</v>
      </c>
      <c r="B2379" s="14" t="inlineStr">
        <is>
          <t>10211,10212</t>
        </is>
      </c>
      <c r="C2379" s="14" t="n"/>
      <c r="D2379" s="14" t="inlineStr">
        <is>
          <t>10 FURADEIRAS</t>
        </is>
      </c>
      <c r="E2379" s="14" t="inlineStr">
        <is>
          <t>20052203</t>
        </is>
      </c>
      <c r="F2379" s="14" t="inlineStr">
        <is>
          <t>(6)BASE MENOR 446(220)X124X25 MDF-MESA ATHENAS1,20</t>
        </is>
      </c>
      <c r="G2379" s="14" t="inlineStr">
        <is>
          <t>10 FURADEIRAS</t>
        </is>
      </c>
      <c r="H2379" s="14" t="inlineStr">
        <is>
          <t>10 FURADEIRAS</t>
        </is>
      </c>
      <c r="I2379" s="9" t="inlineStr">
        <is>
          <t>10 FURADEIRAS</t>
        </is>
      </c>
      <c r="J2379" s="9" t="n">
        <v>100</v>
      </c>
      <c r="K2379" s="14">
        <f>IF($E2379="","",IFERROR(INDEX('01_Cad_Pecas'!$H$2:$H$5000,MATCH($E2379,'01_Cad_Pecas'!$D$2:$D$5000,0)),IFERROR(INDEX('01_Cad_Pecas'!$H$2:$H$5000,MATCH(VALUE($E2379),'01_Cad_Pecas'!$D$2:$D$5000,0)),"")))</f>
        <v/>
      </c>
      <c r="L2379" s="14">
        <f>IF($E2379="","",IFERROR(INDEX('01_Cad_Pecas'!$I$2:$I$5000,MATCH($E2379,'01_Cad_Pecas'!$D$2:$D$5000,0)),IFERROR(INDEX('01_Cad_Pecas'!$I$2:$I$5000,MATCH(VALUE($E2379),'01_Cad_Pecas'!$D$2:$D$5000,0)),"")))</f>
        <v/>
      </c>
      <c r="M2379" s="14">
        <f>IF(OR($J2379="",$L2379=""),"",IF($K2379="",0,$K2379)+$J2379*$L2379)</f>
        <v/>
      </c>
      <c r="N2379" s="14" t="n">
        <v>46210</v>
      </c>
      <c r="O2379" s="14" t="n">
        <v>100</v>
      </c>
      <c r="P2379" s="14" t="n"/>
      <c r="Q2379" s="14" t="n"/>
      <c r="R2379" s="14" t="n"/>
      <c r="S2379" s="14" t="n"/>
      <c r="T2379" s="14">
        <f>IF(OR($J2379="",$O2379=""),"",$O2379/$J2379)</f>
        <v/>
      </c>
      <c r="U2379" s="14" t="inlineStr">
        <is>
          <t>Concluído</t>
        </is>
      </c>
      <c r="V2379" s="14" t="n"/>
      <c r="W2379" s="14" t="n"/>
      <c r="X2379" s="14" t="n"/>
      <c r="Y2379" s="14" t="n"/>
      <c r="Z2379" s="14" t="n"/>
      <c r="AA2379" s="11" t="n"/>
      <c r="AB2379" s="14">
        <f>B2379&amp;"|"&amp;I2379</f>
        <v/>
      </c>
      <c r="AC2379">
        <f>IF($B2379="","","|"&amp;SUBSTITUTE(TRIM(SUBSTITUTE(SUBSTITUTE(SUBSTITUTE(SUBSTITUTE(SUBSTITUTE(SUBSTITUTE(SUBSTITUTE(SUBSTITUTE(SUBSTITUTE(SUBSTITUTE(SUBSTITUTE(SUBSTITUTE(SUBSTITUTE(SUBSTITUTE(TRIM($B2379&amp;""),CHAR(10)," "),CHAR(13)," "),"."," "),";"," "),","," "),"/"," "),"+"," "),"-"," "),"  "," "),"  "," "),"  "," "),"  "," "),"  "," "),"  "," "))," ","|")&amp;"|")</f>
        <v/>
      </c>
      <c r="AD2379">
        <f>TRIM($I2379&amp;"")</f>
        <v/>
      </c>
    </row>
    <row r="2380" ht="24" customHeight="1">
      <c r="A2380" s="9" t="n">
        <v>46209</v>
      </c>
      <c r="B2380" s="14" t="inlineStr">
        <is>
          <t>10211,10212</t>
        </is>
      </c>
      <c r="C2380" s="14" t="n"/>
      <c r="D2380" s="14" t="inlineStr">
        <is>
          <t>10 FURADEIRAS</t>
        </is>
      </c>
      <c r="E2380" s="14" t="inlineStr">
        <is>
          <t>30009703</t>
        </is>
      </c>
      <c r="F2380" s="14" t="inlineStr">
        <is>
          <t>ESPALDAR 390X40(911)X25 MDF (24) - CADEIRA GRECIA</t>
        </is>
      </c>
      <c r="G2380" s="14" t="inlineStr">
        <is>
          <t>10 FURADEIRAS</t>
        </is>
      </c>
      <c r="H2380" s="14" t="inlineStr">
        <is>
          <t>10 FURADEIRAS</t>
        </is>
      </c>
      <c r="I2380" s="9" t="inlineStr">
        <is>
          <t>10 FURADEIRAS</t>
        </is>
      </c>
      <c r="J2380" s="9" t="n">
        <v>80</v>
      </c>
      <c r="K2380" s="14">
        <f>IF($E2380="","",IFERROR(INDEX('01_Cad_Pecas'!$H$2:$H$5000,MATCH($E2380,'01_Cad_Pecas'!$D$2:$D$5000,0)),IFERROR(INDEX('01_Cad_Pecas'!$H$2:$H$5000,MATCH(VALUE($E2380),'01_Cad_Pecas'!$D$2:$D$5000,0)),"")))</f>
        <v/>
      </c>
      <c r="L2380" s="14">
        <f>IF($E2380="","",IFERROR(INDEX('01_Cad_Pecas'!$I$2:$I$5000,MATCH($E2380,'01_Cad_Pecas'!$D$2:$D$5000,0)),IFERROR(INDEX('01_Cad_Pecas'!$I$2:$I$5000,MATCH(VALUE($E2380),'01_Cad_Pecas'!$D$2:$D$5000,0)),"")))</f>
        <v/>
      </c>
      <c r="M2380" s="14">
        <f>IF(OR($J2380="",$L2380=""),"",IF($K2380="",0,$K2380)+$J2380*$L2380)</f>
        <v/>
      </c>
      <c r="N2380" s="14" t="n">
        <v>46210</v>
      </c>
      <c r="O2380" s="14" t="n">
        <v>80</v>
      </c>
      <c r="P2380" s="14" t="n"/>
      <c r="Q2380" s="14" t="n"/>
      <c r="R2380" s="14" t="n"/>
      <c r="S2380" s="14" t="n"/>
      <c r="T2380" s="14">
        <f>IF(OR($J2380="",$O2380=""),"",$O2380/$J2380)</f>
        <v/>
      </c>
      <c r="U2380" s="14" t="inlineStr">
        <is>
          <t>Concluído</t>
        </is>
      </c>
      <c r="V2380" s="14" t="n"/>
      <c r="W2380" s="14" t="n"/>
      <c r="X2380" s="14" t="n"/>
      <c r="Y2380" s="14" t="n"/>
      <c r="Z2380" s="14" t="n"/>
      <c r="AA2380" s="11" t="n"/>
      <c r="AB2380" s="14">
        <f>B2380&amp;"|"&amp;I2380</f>
        <v/>
      </c>
      <c r="AC2380">
        <f>IF($B2380="","","|"&amp;SUBSTITUTE(TRIM(SUBSTITUTE(SUBSTITUTE(SUBSTITUTE(SUBSTITUTE(SUBSTITUTE(SUBSTITUTE(SUBSTITUTE(SUBSTITUTE(SUBSTITUTE(SUBSTITUTE(SUBSTITUTE(SUBSTITUTE(SUBSTITUTE(SUBSTITUTE(TRIM($B2380&amp;""),CHAR(10)," "),CHAR(13)," "),"."," "),";"," "),","," "),"/"," "),"+"," "),"-"," "),"  "," "),"  "," "),"  "," "),"  "," "),"  "," "),"  "," "))," ","|")&amp;"|")</f>
        <v/>
      </c>
      <c r="AD2380">
        <f>TRIM($I2380&amp;"")</f>
        <v/>
      </c>
    </row>
    <row r="2381" ht="24" customHeight="1">
      <c r="A2381" s="9" t="n">
        <v>46209</v>
      </c>
      <c r="B2381" s="14" t="inlineStr">
        <is>
          <t>10211,10212</t>
        </is>
      </c>
      <c r="C2381" s="14" t="n"/>
      <c r="D2381" s="14" t="inlineStr">
        <is>
          <t>10 FURADEIRAS</t>
        </is>
      </c>
      <c r="E2381" s="14" t="inlineStr">
        <is>
          <t>30124001</t>
        </is>
      </c>
      <c r="F2381" s="14" t="inlineStr">
        <is>
          <t>(1) PE MAIOR 830X750X25 MDF - BASE DUBLIN</t>
        </is>
      </c>
      <c r="G2381" s="14" t="inlineStr">
        <is>
          <t>10 FURADEIRAS</t>
        </is>
      </c>
      <c r="H2381" s="14" t="inlineStr">
        <is>
          <t>10 FURADEIRAS</t>
        </is>
      </c>
      <c r="I2381" s="9" t="inlineStr">
        <is>
          <t>10 FURADEIRAS</t>
        </is>
      </c>
      <c r="J2381" s="9" t="n">
        <v>45</v>
      </c>
      <c r="K2381" s="14">
        <f>IF($E2381="","",IFERROR(INDEX('01_Cad_Pecas'!$H$2:$H$5000,MATCH($E2381,'01_Cad_Pecas'!$D$2:$D$5000,0)),IFERROR(INDEX('01_Cad_Pecas'!$H$2:$H$5000,MATCH(VALUE($E2381),'01_Cad_Pecas'!$D$2:$D$5000,0)),"")))</f>
        <v/>
      </c>
      <c r="L2381" s="14">
        <f>IF($E2381="","",IFERROR(INDEX('01_Cad_Pecas'!$I$2:$I$5000,MATCH($E2381,'01_Cad_Pecas'!$D$2:$D$5000,0)),IFERROR(INDEX('01_Cad_Pecas'!$I$2:$I$5000,MATCH(VALUE($E2381),'01_Cad_Pecas'!$D$2:$D$5000,0)),"")))</f>
        <v/>
      </c>
      <c r="M2381" s="14">
        <f>IF(OR($J2381="",$L2381=""),"",IF($K2381="",0,$K2381)+$J2381*$L2381)</f>
        <v/>
      </c>
      <c r="N2381" s="14" t="n">
        <v>46210</v>
      </c>
      <c r="O2381" s="14" t="n">
        <v>45</v>
      </c>
      <c r="P2381" s="14" t="n"/>
      <c r="Q2381" s="14" t="n"/>
      <c r="R2381" s="14" t="n"/>
      <c r="S2381" s="14" t="n"/>
      <c r="T2381" s="14">
        <f>IF(OR($J2381="",$O2381=""),"",$O2381/$J2381)</f>
        <v/>
      </c>
      <c r="U2381" s="14" t="inlineStr">
        <is>
          <t>Concluído</t>
        </is>
      </c>
      <c r="V2381" s="14" t="n"/>
      <c r="W2381" s="14" t="n"/>
      <c r="X2381" s="14" t="n"/>
      <c r="Y2381" s="14" t="n"/>
      <c r="Z2381" s="14" t="n"/>
      <c r="AA2381" s="11" t="n"/>
      <c r="AB2381" s="14">
        <f>B2381&amp;"|"&amp;I2381</f>
        <v/>
      </c>
      <c r="AC2381">
        <f>IF($B2381="","","|"&amp;SUBSTITUTE(TRIM(SUBSTITUTE(SUBSTITUTE(SUBSTITUTE(SUBSTITUTE(SUBSTITUTE(SUBSTITUTE(SUBSTITUTE(SUBSTITUTE(SUBSTITUTE(SUBSTITUTE(SUBSTITUTE(SUBSTITUTE(SUBSTITUTE(SUBSTITUTE(TRIM($B2381&amp;""),CHAR(10)," "),CHAR(13)," "),"."," "),";"," "),","," "),"/"," "),"+"," "),"-"," "),"  "," "),"  "," "),"  "," "),"  "," "),"  "," "),"  "," "))," ","|")&amp;"|")</f>
        <v/>
      </c>
      <c r="AD2381">
        <f>TRIM($I2381&amp;"")</f>
        <v/>
      </c>
    </row>
    <row r="2382" ht="24" customHeight="1">
      <c r="A2382" s="9" t="n">
        <v>46209</v>
      </c>
      <c r="B2382" s="14" t="inlineStr">
        <is>
          <t>10211,10212</t>
        </is>
      </c>
      <c r="C2382" s="14" t="n"/>
      <c r="D2382" s="14" t="inlineStr">
        <is>
          <t>10 FURADEIRAS</t>
        </is>
      </c>
      <c r="E2382" s="14" t="inlineStr">
        <is>
          <t>30124002</t>
        </is>
      </c>
      <c r="F2382" s="14" t="inlineStr">
        <is>
          <t>PE MENOR 750X680X25 MDF - BASE DUBLIN</t>
        </is>
      </c>
      <c r="G2382" s="14" t="inlineStr">
        <is>
          <t>10 FURADEIRAS</t>
        </is>
      </c>
      <c r="H2382" s="14" t="inlineStr">
        <is>
          <t>10 FURADEIRAS</t>
        </is>
      </c>
      <c r="I2382" s="9" t="inlineStr">
        <is>
          <t>10 FURADEIRAS</t>
        </is>
      </c>
      <c r="J2382" s="9" t="n">
        <v>45</v>
      </c>
      <c r="K2382" s="14">
        <f>IF($E2382="","",IFERROR(INDEX('01_Cad_Pecas'!$H$2:$H$5000,MATCH($E2382,'01_Cad_Pecas'!$D$2:$D$5000,0)),IFERROR(INDEX('01_Cad_Pecas'!$H$2:$H$5000,MATCH(VALUE($E2382),'01_Cad_Pecas'!$D$2:$D$5000,0)),"")))</f>
        <v/>
      </c>
      <c r="L2382" s="14">
        <f>IF($E2382="","",IFERROR(INDEX('01_Cad_Pecas'!$I$2:$I$5000,MATCH($E2382,'01_Cad_Pecas'!$D$2:$D$5000,0)),IFERROR(INDEX('01_Cad_Pecas'!$I$2:$I$5000,MATCH(VALUE($E2382),'01_Cad_Pecas'!$D$2:$D$5000,0)),"")))</f>
        <v/>
      </c>
      <c r="M2382" s="14">
        <f>IF(OR($J2382="",$L2382=""),"",IF($K2382="",0,$K2382)+$J2382*$L2382)</f>
        <v/>
      </c>
      <c r="N2382" s="14" t="n">
        <v>46210</v>
      </c>
      <c r="O2382" s="14" t="n">
        <v>45</v>
      </c>
      <c r="P2382" s="14" t="n"/>
      <c r="Q2382" s="14" t="n"/>
      <c r="R2382" s="14" t="n"/>
      <c r="S2382" s="14" t="n"/>
      <c r="T2382" s="14">
        <f>IF(OR($J2382="",$O2382=""),"",$O2382/$J2382)</f>
        <v/>
      </c>
      <c r="U2382" s="14" t="inlineStr">
        <is>
          <t>Concluído</t>
        </is>
      </c>
      <c r="V2382" s="14" t="n"/>
      <c r="W2382" s="14" t="n"/>
      <c r="X2382" s="14" t="n"/>
      <c r="Y2382" s="14" t="n"/>
      <c r="Z2382" s="14" t="n"/>
      <c r="AA2382" s="11" t="n"/>
      <c r="AB2382" s="14">
        <f>B2382&amp;"|"&amp;I2382</f>
        <v/>
      </c>
      <c r="AC2382">
        <f>IF($B2382="","","|"&amp;SUBSTITUTE(TRIM(SUBSTITUTE(SUBSTITUTE(SUBSTITUTE(SUBSTITUTE(SUBSTITUTE(SUBSTITUTE(SUBSTITUTE(SUBSTITUTE(SUBSTITUTE(SUBSTITUTE(SUBSTITUTE(SUBSTITUTE(SUBSTITUTE(SUBSTITUTE(TRIM($B2382&amp;""),CHAR(10)," "),CHAR(13)," "),"."," "),";"," "),","," "),"/"," "),"+"," "),"-"," "),"  "," "),"  "," "),"  "," "),"  "," "),"  "," "),"  "," "))," ","|")&amp;"|")</f>
        <v/>
      </c>
      <c r="AD2382">
        <f>TRIM($I2382&amp;"")</f>
        <v/>
      </c>
    </row>
    <row r="2383" ht="24" customHeight="1">
      <c r="A2383" s="9" t="n">
        <v>46210</v>
      </c>
      <c r="B2383" s="14" t="inlineStr">
        <is>
          <t>10224,10188</t>
        </is>
      </c>
      <c r="C2383" s="14" t="n"/>
      <c r="D2383" s="14" t="inlineStr">
        <is>
          <t>10 FURADEIRAS</t>
        </is>
      </c>
      <c r="E2383" s="14" t="inlineStr">
        <is>
          <t>20052004</t>
        </is>
      </c>
      <c r="F2383" s="14" t="inlineStr">
        <is>
          <t>(3) APOIO TAMPO 540X386X12 MDP - MESA ATHENAS</t>
        </is>
      </c>
      <c r="G2383" s="14" t="inlineStr">
        <is>
          <t>10 FURADEIRAS</t>
        </is>
      </c>
      <c r="H2383" s="14" t="inlineStr">
        <is>
          <t>10 FURADEIRAS</t>
        </is>
      </c>
      <c r="I2383" s="9" t="inlineStr">
        <is>
          <t>10 FURADEIRAS</t>
        </is>
      </c>
      <c r="J2383" s="9" t="n">
        <v>40</v>
      </c>
      <c r="K2383" s="14">
        <f>IF($E2383="","",IFERROR(INDEX('01_Cad_Pecas'!$H$2:$H$5000,MATCH($E2383,'01_Cad_Pecas'!$D$2:$D$5000,0)),IFERROR(INDEX('01_Cad_Pecas'!$H$2:$H$5000,MATCH(VALUE($E2383),'01_Cad_Pecas'!$D$2:$D$5000,0)),"")))</f>
        <v/>
      </c>
      <c r="L2383" s="14">
        <f>IF($E2383="","",IFERROR(INDEX('01_Cad_Pecas'!$I$2:$I$5000,MATCH($E2383,'01_Cad_Pecas'!$D$2:$D$5000,0)),IFERROR(INDEX('01_Cad_Pecas'!$I$2:$I$5000,MATCH(VALUE($E2383),'01_Cad_Pecas'!$D$2:$D$5000,0)),"")))</f>
        <v/>
      </c>
      <c r="M2383" s="14">
        <f>IF(OR($J2383="",$L2383=""),"",IF($K2383="",0,$K2383)+$J2383*$L2383)</f>
        <v/>
      </c>
      <c r="N2383" s="14" t="n">
        <v>46210</v>
      </c>
      <c r="O2383" s="14" t="n">
        <v>40</v>
      </c>
      <c r="P2383" s="14" t="n"/>
      <c r="Q2383" s="14" t="n"/>
      <c r="R2383" s="14" t="n"/>
      <c r="S2383" s="14" t="n"/>
      <c r="T2383" s="14">
        <f>IF(OR($J2383="",$O2383=""),"",$O2383/$J2383)</f>
        <v/>
      </c>
      <c r="U2383" s="14" t="inlineStr">
        <is>
          <t>Concluído</t>
        </is>
      </c>
      <c r="V2383" s="14" t="n"/>
      <c r="W2383" s="14" t="n"/>
      <c r="X2383" s="14" t="n"/>
      <c r="Y2383" s="14" t="n"/>
      <c r="Z2383" s="14" t="n"/>
      <c r="AA2383" s="11" t="n"/>
      <c r="AB2383" s="14">
        <f>B2383&amp;"|"&amp;I2383</f>
        <v/>
      </c>
      <c r="AC2383">
        <f>IF($B2383="","","|"&amp;SUBSTITUTE(TRIM(SUBSTITUTE(SUBSTITUTE(SUBSTITUTE(SUBSTITUTE(SUBSTITUTE(SUBSTITUTE(SUBSTITUTE(SUBSTITUTE(SUBSTITUTE(SUBSTITUTE(SUBSTITUTE(SUBSTITUTE(SUBSTITUTE(SUBSTITUTE(TRIM($B2383&amp;""),CHAR(10)," "),CHAR(13)," "),"."," "),";"," "),","," "),"/"," "),"+"," "),"-"," "),"  "," "),"  "," "),"  "," "),"  "," "),"  "," "),"  "," "))," ","|")&amp;"|")</f>
        <v/>
      </c>
      <c r="AD2383">
        <f>TRIM($I2383&amp;"")</f>
        <v/>
      </c>
    </row>
    <row r="2384" ht="24" customHeight="1">
      <c r="A2384" s="9" t="n">
        <v>46210</v>
      </c>
      <c r="B2384" s="14" t="inlineStr">
        <is>
          <t>10224,10188</t>
        </is>
      </c>
      <c r="C2384" s="14" t="n"/>
      <c r="D2384" s="14" t="inlineStr">
        <is>
          <t>10 FURADEIRAS</t>
        </is>
      </c>
      <c r="E2384" s="14" t="inlineStr">
        <is>
          <t>20012405</t>
        </is>
      </c>
      <c r="F2384" s="14" t="inlineStr">
        <is>
          <t>(2) TRAVESSA MAIOR 1030X100X15 MDP-MESA MIAMI 1,20</t>
        </is>
      </c>
      <c r="G2384" s="14" t="inlineStr">
        <is>
          <t>10 FURADEIRAS</t>
        </is>
      </c>
      <c r="H2384" s="14" t="inlineStr">
        <is>
          <t>10 FURADEIRAS</t>
        </is>
      </c>
      <c r="I2384" s="9" t="inlineStr">
        <is>
          <t>10 FURADEIRAS</t>
        </is>
      </c>
      <c r="J2384" s="9" t="n">
        <v>86</v>
      </c>
      <c r="K2384" s="14">
        <f>IF($E2384="","",IFERROR(INDEX('01_Cad_Pecas'!$H$2:$H$5000,MATCH($E2384,'01_Cad_Pecas'!$D$2:$D$5000,0)),IFERROR(INDEX('01_Cad_Pecas'!$H$2:$H$5000,MATCH(VALUE($E2384),'01_Cad_Pecas'!$D$2:$D$5000,0)),"")))</f>
        <v/>
      </c>
      <c r="L2384" s="14">
        <f>IF($E2384="","",IFERROR(INDEX('01_Cad_Pecas'!$I$2:$I$5000,MATCH($E2384,'01_Cad_Pecas'!$D$2:$D$5000,0)),IFERROR(INDEX('01_Cad_Pecas'!$I$2:$I$5000,MATCH(VALUE($E2384),'01_Cad_Pecas'!$D$2:$D$5000,0)),"")))</f>
        <v/>
      </c>
      <c r="M2384" s="14">
        <f>IF(OR($J2384="",$L2384=""),"",IF($K2384="",0,$K2384)+$J2384*$L2384)</f>
        <v/>
      </c>
      <c r="N2384" s="14" t="n">
        <v>46210</v>
      </c>
      <c r="O2384" s="14" t="n">
        <v>86</v>
      </c>
      <c r="P2384" s="14" t="n"/>
      <c r="Q2384" s="14" t="n"/>
      <c r="R2384" s="14" t="n"/>
      <c r="S2384" s="14" t="n"/>
      <c r="T2384" s="14">
        <f>IF(OR($J2384="",$O2384=""),"",$O2384/$J2384)</f>
        <v/>
      </c>
      <c r="U2384" s="14" t="inlineStr">
        <is>
          <t>Concluído</t>
        </is>
      </c>
      <c r="V2384" s="14" t="n"/>
      <c r="W2384" s="14" t="n"/>
      <c r="X2384" s="14" t="n"/>
      <c r="Y2384" s="14" t="n"/>
      <c r="Z2384" s="14" t="n"/>
      <c r="AA2384" s="11" t="n"/>
      <c r="AB2384" s="14">
        <f>B2384&amp;"|"&amp;I2384</f>
        <v/>
      </c>
      <c r="AC2384">
        <f>IF($B2384="","","|"&amp;SUBSTITUTE(TRIM(SUBSTITUTE(SUBSTITUTE(SUBSTITUTE(SUBSTITUTE(SUBSTITUTE(SUBSTITUTE(SUBSTITUTE(SUBSTITUTE(SUBSTITUTE(SUBSTITUTE(SUBSTITUTE(SUBSTITUTE(SUBSTITUTE(SUBSTITUTE(TRIM($B2384&amp;""),CHAR(10)," "),CHAR(13)," "),"."," "),";"," "),","," "),"/"," "),"+"," "),"-"," "),"  "," "),"  "," "),"  "," "),"  "," "),"  "," "),"  "," "))," ","|")&amp;"|")</f>
        <v/>
      </c>
      <c r="AD2384">
        <f>TRIM($I2384&amp;"")</f>
        <v/>
      </c>
    </row>
    <row r="2385" ht="24" customHeight="1">
      <c r="A2385" s="9" t="n">
        <v>46210</v>
      </c>
      <c r="B2385" s="14" t="inlineStr">
        <is>
          <t>10224,10188</t>
        </is>
      </c>
      <c r="C2385" s="14" t="n"/>
      <c r="D2385" s="14" t="inlineStr">
        <is>
          <t>10 FURADEIRAS</t>
        </is>
      </c>
      <c r="E2385" s="14" t="inlineStr">
        <is>
          <t>20013107</t>
        </is>
      </c>
      <c r="F2385" s="14" t="inlineStr">
        <is>
          <t>(3) TRAV.MENOR 610X100X15 MDP-MESA MIAMI 1,37X0,80</t>
        </is>
      </c>
      <c r="G2385" s="14" t="inlineStr">
        <is>
          <t>10 FURADEIRAS</t>
        </is>
      </c>
      <c r="H2385" s="14" t="inlineStr">
        <is>
          <t>10 FURADEIRAS</t>
        </is>
      </c>
      <c r="I2385" s="9" t="inlineStr">
        <is>
          <t>10 FURADEIRAS</t>
        </is>
      </c>
      <c r="J2385" s="9" t="n">
        <v>86</v>
      </c>
      <c r="K2385" s="14">
        <f>IF($E2385="","",IFERROR(INDEX('01_Cad_Pecas'!$H$2:$H$5000,MATCH($E2385,'01_Cad_Pecas'!$D$2:$D$5000,0)),IFERROR(INDEX('01_Cad_Pecas'!$H$2:$H$5000,MATCH(VALUE($E2385),'01_Cad_Pecas'!$D$2:$D$5000,0)),"")))</f>
        <v/>
      </c>
      <c r="L2385" s="14">
        <f>IF($E2385="","",IFERROR(INDEX('01_Cad_Pecas'!$I$2:$I$5000,MATCH($E2385,'01_Cad_Pecas'!$D$2:$D$5000,0)),IFERROR(INDEX('01_Cad_Pecas'!$I$2:$I$5000,MATCH(VALUE($E2385),'01_Cad_Pecas'!$D$2:$D$5000,0)),"")))</f>
        <v/>
      </c>
      <c r="M2385" s="14">
        <f>IF(OR($J2385="",$L2385=""),"",IF($K2385="",0,$K2385)+$J2385*$L2385)</f>
        <v/>
      </c>
      <c r="N2385" s="14" t="n">
        <v>46210</v>
      </c>
      <c r="O2385" s="14" t="n">
        <v>86</v>
      </c>
      <c r="P2385" s="14" t="n"/>
      <c r="Q2385" s="14" t="n"/>
      <c r="R2385" s="14" t="n"/>
      <c r="S2385" s="14" t="n"/>
      <c r="T2385" s="14">
        <f>IF(OR($J2385="",$O2385=""),"",$O2385/$J2385)</f>
        <v/>
      </c>
      <c r="U2385" s="14" t="inlineStr">
        <is>
          <t>Concluído</t>
        </is>
      </c>
      <c r="V2385" s="14" t="n"/>
      <c r="W2385" s="14" t="n"/>
      <c r="X2385" s="14" t="n"/>
      <c r="Y2385" s="14" t="n"/>
      <c r="Z2385" s="14" t="n"/>
      <c r="AA2385" s="11" t="n"/>
      <c r="AB2385" s="14">
        <f>B2385&amp;"|"&amp;I2385</f>
        <v/>
      </c>
      <c r="AC2385">
        <f>IF($B2385="","","|"&amp;SUBSTITUTE(TRIM(SUBSTITUTE(SUBSTITUTE(SUBSTITUTE(SUBSTITUTE(SUBSTITUTE(SUBSTITUTE(SUBSTITUTE(SUBSTITUTE(SUBSTITUTE(SUBSTITUTE(SUBSTITUTE(SUBSTITUTE(SUBSTITUTE(SUBSTITUTE(TRIM($B2385&amp;""),CHAR(10)," "),CHAR(13)," "),"."," "),";"," "),","," "),"/"," "),"+"," "),"-"," "),"  "," "),"  "," "),"  "," "),"  "," "),"  "," "),"  "," "))," ","|")&amp;"|")</f>
        <v/>
      </c>
      <c r="AD2385">
        <f>TRIM($I2385&amp;"")</f>
        <v/>
      </c>
    </row>
    <row r="2386" ht="24" customHeight="1">
      <c r="A2386" s="9" t="n">
        <v>46210</v>
      </c>
      <c r="B2386" s="14" t="inlineStr">
        <is>
          <t>10224,10188</t>
        </is>
      </c>
      <c r="C2386" s="14" t="n"/>
      <c r="D2386" s="14" t="inlineStr">
        <is>
          <t>10 FURADEIRAS</t>
        </is>
      </c>
      <c r="E2386" s="14" t="inlineStr">
        <is>
          <t>20020002</t>
        </is>
      </c>
      <c r="F2386" s="14" t="inlineStr">
        <is>
          <t>(2) FECHAMENTO I 1090X295X12 MDF - BASE DUBAI</t>
        </is>
      </c>
      <c r="G2386" s="14" t="inlineStr">
        <is>
          <t>10 FURADEIRAS</t>
        </is>
      </c>
      <c r="H2386" s="14" t="inlineStr">
        <is>
          <t>10 FURADEIRAS</t>
        </is>
      </c>
      <c r="I2386" s="9" t="inlineStr">
        <is>
          <t>10 FURADEIRAS</t>
        </is>
      </c>
      <c r="J2386" s="9" t="n">
        <v>30</v>
      </c>
      <c r="K2386" s="14">
        <f>IF($E2386="","",IFERROR(INDEX('01_Cad_Pecas'!$H$2:$H$5000,MATCH($E2386,'01_Cad_Pecas'!$D$2:$D$5000,0)),IFERROR(INDEX('01_Cad_Pecas'!$H$2:$H$5000,MATCH(VALUE($E2386),'01_Cad_Pecas'!$D$2:$D$5000,0)),"")))</f>
        <v/>
      </c>
      <c r="L2386" s="14">
        <f>IF($E2386="","",IFERROR(INDEX('01_Cad_Pecas'!$I$2:$I$5000,MATCH($E2386,'01_Cad_Pecas'!$D$2:$D$5000,0)),IFERROR(INDEX('01_Cad_Pecas'!$I$2:$I$5000,MATCH(VALUE($E2386),'01_Cad_Pecas'!$D$2:$D$5000,0)),"")))</f>
        <v/>
      </c>
      <c r="M2386" s="14">
        <f>IF(OR($J2386="",$L2386=""),"",IF($K2386="",0,$K2386)+$J2386*$L2386)</f>
        <v/>
      </c>
      <c r="N2386" s="14" t="n">
        <v>46210</v>
      </c>
      <c r="O2386" s="14" t="n">
        <v>30</v>
      </c>
      <c r="P2386" s="14" t="n"/>
      <c r="Q2386" s="14" t="n"/>
      <c r="R2386" s="14" t="n"/>
      <c r="S2386" s="14" t="n"/>
      <c r="T2386" s="14">
        <f>IF(OR($J2386="",$O2386=""),"",$O2386/$J2386)</f>
        <v/>
      </c>
      <c r="U2386" s="14" t="inlineStr">
        <is>
          <t>Concluído</t>
        </is>
      </c>
      <c r="V2386" s="14" t="n"/>
      <c r="W2386" s="14" t="n"/>
      <c r="X2386" s="14" t="n"/>
      <c r="Y2386" s="14" t="n"/>
      <c r="Z2386" s="14" t="n"/>
      <c r="AA2386" s="11" t="n"/>
      <c r="AB2386" s="14">
        <f>B2386&amp;"|"&amp;I2386</f>
        <v/>
      </c>
      <c r="AC2386">
        <f>IF($B2386="","","|"&amp;SUBSTITUTE(TRIM(SUBSTITUTE(SUBSTITUTE(SUBSTITUTE(SUBSTITUTE(SUBSTITUTE(SUBSTITUTE(SUBSTITUTE(SUBSTITUTE(SUBSTITUTE(SUBSTITUTE(SUBSTITUTE(SUBSTITUTE(SUBSTITUTE(SUBSTITUTE(TRIM($B2386&amp;""),CHAR(10)," "),CHAR(13)," "),"."," "),";"," "),","," "),"/"," "),"+"," "),"-"," "),"  "," "),"  "," "),"  "," "),"  "," "),"  "," "),"  "," "))," ","|")&amp;"|")</f>
        <v/>
      </c>
      <c r="AD2386">
        <f>TRIM($I2386&amp;"")</f>
        <v/>
      </c>
    </row>
    <row r="2387" ht="24" customHeight="1">
      <c r="A2387" s="9" t="n">
        <v>46210</v>
      </c>
      <c r="B2387" s="14" t="inlineStr">
        <is>
          <t>10224,10188</t>
        </is>
      </c>
      <c r="C2387" s="14" t="n"/>
      <c r="D2387" s="14" t="inlineStr">
        <is>
          <t>10 FURADEIRAS</t>
        </is>
      </c>
      <c r="E2387" s="14" t="inlineStr">
        <is>
          <t>20020003</t>
        </is>
      </c>
      <c r="F2387" s="14" t="inlineStr">
        <is>
          <t>(3) FECHAMENTO II 600X295X12 MDF - BASE DUBAI</t>
        </is>
      </c>
      <c r="G2387" s="14" t="inlineStr">
        <is>
          <t>10 FURADEIRAS</t>
        </is>
      </c>
      <c r="H2387" s="14" t="inlineStr">
        <is>
          <t>10 FURADEIRAS</t>
        </is>
      </c>
      <c r="I2387" s="9" t="inlineStr">
        <is>
          <t>10 FURADEIRAS</t>
        </is>
      </c>
      <c r="J2387" s="9" t="n">
        <v>30</v>
      </c>
      <c r="K2387" s="14">
        <f>IF($E2387="","",IFERROR(INDEX('01_Cad_Pecas'!$H$2:$H$5000,MATCH($E2387,'01_Cad_Pecas'!$D$2:$D$5000,0)),IFERROR(INDEX('01_Cad_Pecas'!$H$2:$H$5000,MATCH(VALUE($E2387),'01_Cad_Pecas'!$D$2:$D$5000,0)),"")))</f>
        <v/>
      </c>
      <c r="L2387" s="14">
        <f>IF($E2387="","",IFERROR(INDEX('01_Cad_Pecas'!$I$2:$I$5000,MATCH($E2387,'01_Cad_Pecas'!$D$2:$D$5000,0)),IFERROR(INDEX('01_Cad_Pecas'!$I$2:$I$5000,MATCH(VALUE($E2387),'01_Cad_Pecas'!$D$2:$D$5000,0)),"")))</f>
        <v/>
      </c>
      <c r="M2387" s="14">
        <f>IF(OR($J2387="",$L2387=""),"",IF($K2387="",0,$K2387)+$J2387*$L2387)</f>
        <v/>
      </c>
      <c r="N2387" s="14" t="n">
        <v>46210</v>
      </c>
      <c r="O2387" s="14" t="n">
        <v>30</v>
      </c>
      <c r="P2387" s="14" t="n"/>
      <c r="Q2387" s="14" t="n"/>
      <c r="R2387" s="14" t="n"/>
      <c r="S2387" s="14" t="n"/>
      <c r="T2387" s="14">
        <f>IF(OR($J2387="",$O2387=""),"",$O2387/$J2387)</f>
        <v/>
      </c>
      <c r="U2387" s="14" t="inlineStr">
        <is>
          <t>Concluído</t>
        </is>
      </c>
      <c r="V2387" s="14" t="n"/>
      <c r="W2387" s="14" t="n"/>
      <c r="X2387" s="14" t="n"/>
      <c r="Y2387" s="14" t="n"/>
      <c r="Z2387" s="14" t="n"/>
      <c r="AA2387" s="11" t="n"/>
      <c r="AB2387" s="14">
        <f>B2387&amp;"|"&amp;I2387</f>
        <v/>
      </c>
      <c r="AC2387">
        <f>IF($B2387="","","|"&amp;SUBSTITUTE(TRIM(SUBSTITUTE(SUBSTITUTE(SUBSTITUTE(SUBSTITUTE(SUBSTITUTE(SUBSTITUTE(SUBSTITUTE(SUBSTITUTE(SUBSTITUTE(SUBSTITUTE(SUBSTITUTE(SUBSTITUTE(SUBSTITUTE(SUBSTITUTE(TRIM($B2387&amp;""),CHAR(10)," "),CHAR(13)," "),"."," "),";"," "),","," "),"/"," "),"+"," "),"-"," "),"  "," "),"  "," "),"  "," "),"  "," "),"  "," "),"  "," "))," ","|")&amp;"|")</f>
        <v/>
      </c>
      <c r="AD2387">
        <f>TRIM($I2387&amp;"")</f>
        <v/>
      </c>
    </row>
    <row r="2388" ht="24" customHeight="1">
      <c r="A2388" s="9" t="n">
        <v>46210</v>
      </c>
      <c r="B2388" s="14" t="inlineStr">
        <is>
          <t>10224,10188</t>
        </is>
      </c>
      <c r="C2388" s="14" t="n"/>
      <c r="D2388" s="14" t="inlineStr">
        <is>
          <t>10 FURADEIRAS</t>
        </is>
      </c>
      <c r="E2388" s="14" t="inlineStr">
        <is>
          <t>20020004</t>
        </is>
      </c>
      <c r="F2388" s="14" t="inlineStr">
        <is>
          <t>(4) FECHAMENTO III 545X327X12 MDF - BASE DUBAI</t>
        </is>
      </c>
      <c r="G2388" s="14" t="inlineStr">
        <is>
          <t>10 FURADEIRAS</t>
        </is>
      </c>
      <c r="H2388" s="14" t="inlineStr">
        <is>
          <t>10 FURADEIRAS</t>
        </is>
      </c>
      <c r="I2388" s="9" t="inlineStr">
        <is>
          <t>10 FURADEIRAS</t>
        </is>
      </c>
      <c r="J2388" s="9" t="n">
        <v>60</v>
      </c>
      <c r="K2388" s="14">
        <f>IF($E2388="","",IFERROR(INDEX('01_Cad_Pecas'!$H$2:$H$5000,MATCH($E2388,'01_Cad_Pecas'!$D$2:$D$5000,0)),IFERROR(INDEX('01_Cad_Pecas'!$H$2:$H$5000,MATCH(VALUE($E2388),'01_Cad_Pecas'!$D$2:$D$5000,0)),"")))</f>
        <v/>
      </c>
      <c r="L2388" s="14">
        <f>IF($E2388="","",IFERROR(INDEX('01_Cad_Pecas'!$I$2:$I$5000,MATCH($E2388,'01_Cad_Pecas'!$D$2:$D$5000,0)),IFERROR(INDEX('01_Cad_Pecas'!$I$2:$I$5000,MATCH(VALUE($E2388),'01_Cad_Pecas'!$D$2:$D$5000,0)),"")))</f>
        <v/>
      </c>
      <c r="M2388" s="14">
        <f>IF(OR($J2388="",$L2388=""),"",IF($K2388="",0,$K2388)+$J2388*$L2388)</f>
        <v/>
      </c>
      <c r="N2388" s="14" t="n">
        <v>46210</v>
      </c>
      <c r="O2388" s="14" t="n">
        <v>60</v>
      </c>
      <c r="P2388" s="14" t="n"/>
      <c r="Q2388" s="14" t="n"/>
      <c r="R2388" s="14" t="n"/>
      <c r="S2388" s="14" t="n"/>
      <c r="T2388" s="14">
        <f>IF(OR($J2388="",$O2388=""),"",$O2388/$J2388)</f>
        <v/>
      </c>
      <c r="U2388" s="14" t="inlineStr">
        <is>
          <t>Concluído</t>
        </is>
      </c>
      <c r="V2388" s="14" t="n"/>
      <c r="W2388" s="14" t="n"/>
      <c r="X2388" s="14" t="n"/>
      <c r="Y2388" s="14" t="n"/>
      <c r="Z2388" s="14" t="n"/>
      <c r="AA2388" s="11" t="n"/>
      <c r="AB2388" s="14">
        <f>B2388&amp;"|"&amp;I2388</f>
        <v/>
      </c>
      <c r="AC2388">
        <f>IF($B2388="","","|"&amp;SUBSTITUTE(TRIM(SUBSTITUTE(SUBSTITUTE(SUBSTITUTE(SUBSTITUTE(SUBSTITUTE(SUBSTITUTE(SUBSTITUTE(SUBSTITUTE(SUBSTITUTE(SUBSTITUTE(SUBSTITUTE(SUBSTITUTE(SUBSTITUTE(SUBSTITUTE(TRIM($B2388&amp;""),CHAR(10)," "),CHAR(13)," "),"."," "),";"," "),","," "),"/"," "),"+"," "),"-"," "),"  "," "),"  "," "),"  "," "),"  "," "),"  "," "),"  "," "))," ","|")&amp;"|")</f>
        <v/>
      </c>
      <c r="AD2388">
        <f>TRIM($I2388&amp;"")</f>
        <v/>
      </c>
    </row>
    <row r="2389" ht="24" customHeight="1">
      <c r="A2389" s="9" t="n">
        <v>46210</v>
      </c>
      <c r="B2389" s="14" t="inlineStr">
        <is>
          <t>10224,10188</t>
        </is>
      </c>
      <c r="C2389" s="14" t="n"/>
      <c r="D2389" s="14" t="inlineStr">
        <is>
          <t>10 FURADEIRAS</t>
        </is>
      </c>
      <c r="E2389" s="14" t="inlineStr">
        <is>
          <t>20020005</t>
        </is>
      </c>
      <c r="F2389" s="14" t="inlineStr">
        <is>
          <t>(5) FECHAMENTO IV 453X327X12 MDF - BASE DUBAI</t>
        </is>
      </c>
      <c r="G2389" s="14" t="inlineStr">
        <is>
          <t>10 FURADEIRAS</t>
        </is>
      </c>
      <c r="H2389" s="14" t="inlineStr">
        <is>
          <t>10 FURADEIRAS</t>
        </is>
      </c>
      <c r="I2389" s="9" t="inlineStr">
        <is>
          <t>10 FURADEIRAS</t>
        </is>
      </c>
      <c r="J2389" s="9" t="n">
        <v>30</v>
      </c>
      <c r="K2389" s="14">
        <f>IF($E2389="","",IFERROR(INDEX('01_Cad_Pecas'!$H$2:$H$5000,MATCH($E2389,'01_Cad_Pecas'!$D$2:$D$5000,0)),IFERROR(INDEX('01_Cad_Pecas'!$H$2:$H$5000,MATCH(VALUE($E2389),'01_Cad_Pecas'!$D$2:$D$5000,0)),"")))</f>
        <v/>
      </c>
      <c r="L2389" s="14">
        <f>IF($E2389="","",IFERROR(INDEX('01_Cad_Pecas'!$I$2:$I$5000,MATCH($E2389,'01_Cad_Pecas'!$D$2:$D$5000,0)),IFERROR(INDEX('01_Cad_Pecas'!$I$2:$I$5000,MATCH(VALUE($E2389),'01_Cad_Pecas'!$D$2:$D$5000,0)),"")))</f>
        <v/>
      </c>
      <c r="M2389" s="14">
        <f>IF(OR($J2389="",$L2389=""),"",IF($K2389="",0,$K2389)+$J2389*$L2389)</f>
        <v/>
      </c>
      <c r="N2389" s="14" t="n">
        <v>46210</v>
      </c>
      <c r="O2389" s="14" t="n">
        <v>30</v>
      </c>
      <c r="P2389" s="14" t="n"/>
      <c r="Q2389" s="14" t="n"/>
      <c r="R2389" s="14" t="n"/>
      <c r="S2389" s="14" t="n"/>
      <c r="T2389" s="14">
        <f>IF(OR($J2389="",$O2389=""),"",$O2389/$J2389)</f>
        <v/>
      </c>
      <c r="U2389" s="14" t="inlineStr">
        <is>
          <t>Concluído</t>
        </is>
      </c>
      <c r="V2389" s="14" t="n"/>
      <c r="W2389" s="14" t="n"/>
      <c r="X2389" s="14" t="n"/>
      <c r="Y2389" s="14" t="n"/>
      <c r="Z2389" s="14" t="n"/>
      <c r="AA2389" s="11" t="n"/>
      <c r="AB2389" s="14">
        <f>B2389&amp;"|"&amp;I2389</f>
        <v/>
      </c>
      <c r="AC2389">
        <f>IF($B2389="","","|"&amp;SUBSTITUTE(TRIM(SUBSTITUTE(SUBSTITUTE(SUBSTITUTE(SUBSTITUTE(SUBSTITUTE(SUBSTITUTE(SUBSTITUTE(SUBSTITUTE(SUBSTITUTE(SUBSTITUTE(SUBSTITUTE(SUBSTITUTE(SUBSTITUTE(SUBSTITUTE(TRIM($B2389&amp;""),CHAR(10)," "),CHAR(13)," "),"."," "),";"," "),","," "),"/"," "),"+"," "),"-"," "),"  "," "),"  "," "),"  "," "),"  "," "),"  "," "),"  "," "))," ","|")&amp;"|")</f>
        <v/>
      </c>
      <c r="AD2389">
        <f>TRIM($I2389&amp;"")</f>
        <v/>
      </c>
    </row>
    <row r="2390" ht="24" customHeight="1">
      <c r="A2390" s="9" t="n">
        <v>46210</v>
      </c>
      <c r="B2390" s="14" t="inlineStr">
        <is>
          <t>10224,10188</t>
        </is>
      </c>
      <c r="C2390" s="14" t="n"/>
      <c r="D2390" s="14" t="inlineStr">
        <is>
          <t>10 FURADEIRAS</t>
        </is>
      </c>
      <c r="E2390" s="14" t="inlineStr">
        <is>
          <t>20013102</t>
        </is>
      </c>
      <c r="F2390" s="14" t="inlineStr">
        <is>
          <t>(10)PE MAIOR 760X100 (170) X15 MDF-MIAMI 1,37X0,80</t>
        </is>
      </c>
      <c r="G2390" s="14" t="inlineStr">
        <is>
          <t>10 FURADEIRAS</t>
        </is>
      </c>
      <c r="H2390" s="14" t="inlineStr">
        <is>
          <t>10 FURADEIRAS</t>
        </is>
      </c>
      <c r="I2390" s="9" t="inlineStr">
        <is>
          <t>10 FURADEIRAS</t>
        </is>
      </c>
      <c r="J2390" s="9" t="n">
        <v>172</v>
      </c>
      <c r="K2390" s="14">
        <f>IF($E2390="","",IFERROR(INDEX('01_Cad_Pecas'!$H$2:$H$5000,MATCH($E2390,'01_Cad_Pecas'!$D$2:$D$5000,0)),IFERROR(INDEX('01_Cad_Pecas'!$H$2:$H$5000,MATCH(VALUE($E2390),'01_Cad_Pecas'!$D$2:$D$5000,0)),"")))</f>
        <v/>
      </c>
      <c r="L2390" s="14">
        <f>IF($E2390="","",IFERROR(INDEX('01_Cad_Pecas'!$I$2:$I$5000,MATCH($E2390,'01_Cad_Pecas'!$D$2:$D$5000,0)),IFERROR(INDEX('01_Cad_Pecas'!$I$2:$I$5000,MATCH(VALUE($E2390),'01_Cad_Pecas'!$D$2:$D$5000,0)),"")))</f>
        <v/>
      </c>
      <c r="M2390" s="14">
        <f>IF(OR($J2390="",$L2390=""),"",IF($K2390="",0,$K2390)+$J2390*$L2390)</f>
        <v/>
      </c>
      <c r="N2390" s="14" t="n">
        <v>46210</v>
      </c>
      <c r="O2390" s="14" t="n">
        <v>172</v>
      </c>
      <c r="P2390" s="14" t="n"/>
      <c r="Q2390" s="14" t="n"/>
      <c r="R2390" s="14" t="n"/>
      <c r="S2390" s="14" t="n"/>
      <c r="T2390" s="14">
        <f>IF(OR($J2390="",$O2390=""),"",$O2390/$J2390)</f>
        <v/>
      </c>
      <c r="U2390" s="14" t="inlineStr">
        <is>
          <t>Concluído</t>
        </is>
      </c>
      <c r="V2390" s="14" t="n"/>
      <c r="W2390" s="14" t="n"/>
      <c r="X2390" s="14" t="n"/>
      <c r="Y2390" s="14" t="n"/>
      <c r="Z2390" s="14" t="n"/>
      <c r="AA2390" s="11" t="n"/>
      <c r="AB2390" s="14">
        <f>B2390&amp;"|"&amp;I2390</f>
        <v/>
      </c>
      <c r="AC2390">
        <f>IF($B2390="","","|"&amp;SUBSTITUTE(TRIM(SUBSTITUTE(SUBSTITUTE(SUBSTITUTE(SUBSTITUTE(SUBSTITUTE(SUBSTITUTE(SUBSTITUTE(SUBSTITUTE(SUBSTITUTE(SUBSTITUTE(SUBSTITUTE(SUBSTITUTE(SUBSTITUTE(SUBSTITUTE(TRIM($B2390&amp;""),CHAR(10)," "),CHAR(13)," "),"."," "),";"," "),","," "),"/"," "),"+"," "),"-"," "),"  "," "),"  "," "),"  "," "),"  "," "),"  "," "),"  "," "))," ","|")&amp;"|")</f>
        <v/>
      </c>
      <c r="AD2390">
        <f>TRIM($I2390&amp;"")</f>
        <v/>
      </c>
    </row>
    <row r="2391" ht="24" customHeight="1">
      <c r="A2391" s="9" t="n">
        <v>46210</v>
      </c>
      <c r="B2391" s="14" t="inlineStr">
        <is>
          <t>10224,10188</t>
        </is>
      </c>
      <c r="C2391" s="14" t="n"/>
      <c r="D2391" s="14" t="inlineStr">
        <is>
          <t>10 FURADEIRAS</t>
        </is>
      </c>
      <c r="E2391" s="14" t="inlineStr">
        <is>
          <t>20013103</t>
        </is>
      </c>
      <c r="F2391" s="14" t="inlineStr">
        <is>
          <t>(4) PE MENOR 760X85 (135) X15 MDF-MIAMI 1,37X0,80</t>
        </is>
      </c>
      <c r="G2391" s="14" t="inlineStr">
        <is>
          <t>10 FURADEIRAS</t>
        </is>
      </c>
      <c r="H2391" s="14" t="inlineStr">
        <is>
          <t>10 FURADEIRAS</t>
        </is>
      </c>
      <c r="I2391" s="9" t="inlineStr">
        <is>
          <t>10 FURADEIRAS</t>
        </is>
      </c>
      <c r="J2391" s="9" t="n">
        <v>172</v>
      </c>
      <c r="K2391" s="14">
        <f>IF($E2391="","",IFERROR(INDEX('01_Cad_Pecas'!$H$2:$H$5000,MATCH($E2391,'01_Cad_Pecas'!$D$2:$D$5000,0)),IFERROR(INDEX('01_Cad_Pecas'!$H$2:$H$5000,MATCH(VALUE($E2391),'01_Cad_Pecas'!$D$2:$D$5000,0)),"")))</f>
        <v/>
      </c>
      <c r="L2391" s="14">
        <f>IF($E2391="","",IFERROR(INDEX('01_Cad_Pecas'!$I$2:$I$5000,MATCH($E2391,'01_Cad_Pecas'!$D$2:$D$5000,0)),IFERROR(INDEX('01_Cad_Pecas'!$I$2:$I$5000,MATCH(VALUE($E2391),'01_Cad_Pecas'!$D$2:$D$5000,0)),"")))</f>
        <v/>
      </c>
      <c r="M2391" s="14">
        <f>IF(OR($J2391="",$L2391=""),"",IF($K2391="",0,$K2391)+$J2391*$L2391)</f>
        <v/>
      </c>
      <c r="N2391" s="14" t="n">
        <v>46210</v>
      </c>
      <c r="O2391" s="14" t="n">
        <v>172</v>
      </c>
      <c r="P2391" s="14" t="n"/>
      <c r="Q2391" s="14" t="n"/>
      <c r="R2391" s="14" t="n"/>
      <c r="S2391" s="14" t="n"/>
      <c r="T2391" s="14">
        <f>IF(OR($J2391="",$O2391=""),"",$O2391/$J2391)</f>
        <v/>
      </c>
      <c r="U2391" s="14" t="inlineStr">
        <is>
          <t>Concluído</t>
        </is>
      </c>
      <c r="V2391" s="14" t="n"/>
      <c r="W2391" s="14" t="n"/>
      <c r="X2391" s="14" t="n"/>
      <c r="Y2391" s="14" t="n"/>
      <c r="Z2391" s="14" t="n"/>
      <c r="AA2391" s="11" t="n"/>
      <c r="AB2391" s="14">
        <f>B2391&amp;"|"&amp;I2391</f>
        <v/>
      </c>
      <c r="AC2391">
        <f>IF($B2391="","","|"&amp;SUBSTITUTE(TRIM(SUBSTITUTE(SUBSTITUTE(SUBSTITUTE(SUBSTITUTE(SUBSTITUTE(SUBSTITUTE(SUBSTITUTE(SUBSTITUTE(SUBSTITUTE(SUBSTITUTE(SUBSTITUTE(SUBSTITUTE(SUBSTITUTE(SUBSTITUTE(TRIM($B2391&amp;""),CHAR(10)," "),CHAR(13)," "),"."," "),";"," "),","," "),"/"," "),"+"," "),"-"," "),"  "," "),"  "," "),"  "," "),"  "," "),"  "," "),"  "," "))," ","|")&amp;"|")</f>
        <v/>
      </c>
      <c r="AD2391">
        <f>TRIM($I2391&amp;"")</f>
        <v/>
      </c>
    </row>
    <row r="2392" ht="24" customHeight="1">
      <c r="A2392" s="9" t="n">
        <v>46210</v>
      </c>
      <c r="B2392" s="14" t="inlineStr">
        <is>
          <t>10224,10188</t>
        </is>
      </c>
      <c r="C2392" s="14" t="n"/>
      <c r="D2392" s="14" t="inlineStr">
        <is>
          <t>10 FURADEIRAS</t>
        </is>
      </c>
      <c r="E2392" s="14" t="inlineStr">
        <is>
          <t>20020001</t>
        </is>
      </c>
      <c r="F2392" s="14" t="inlineStr">
        <is>
          <t>(1) LATERAL 1180X92X15 MDF - BASE DUBAI</t>
        </is>
      </c>
      <c r="G2392" s="14" t="inlineStr">
        <is>
          <t>10 FURADEIRAS</t>
        </is>
      </c>
      <c r="H2392" s="14" t="inlineStr">
        <is>
          <t>10 FURADEIRAS</t>
        </is>
      </c>
      <c r="I2392" s="9" t="inlineStr">
        <is>
          <t>10 FURADEIRAS</t>
        </is>
      </c>
      <c r="J2392" s="9" t="n">
        <v>120</v>
      </c>
      <c r="K2392" s="14">
        <f>IF($E2392="","",IFERROR(INDEX('01_Cad_Pecas'!$H$2:$H$5000,MATCH($E2392,'01_Cad_Pecas'!$D$2:$D$5000,0)),IFERROR(INDEX('01_Cad_Pecas'!$H$2:$H$5000,MATCH(VALUE($E2392),'01_Cad_Pecas'!$D$2:$D$5000,0)),"")))</f>
        <v/>
      </c>
      <c r="L2392" s="14">
        <f>IF($E2392="","",IFERROR(INDEX('01_Cad_Pecas'!$I$2:$I$5000,MATCH($E2392,'01_Cad_Pecas'!$D$2:$D$5000,0)),IFERROR(INDEX('01_Cad_Pecas'!$I$2:$I$5000,MATCH(VALUE($E2392),'01_Cad_Pecas'!$D$2:$D$5000,0)),"")))</f>
        <v/>
      </c>
      <c r="M2392" s="14">
        <f>IF(OR($J2392="",$L2392=""),"",IF($K2392="",0,$K2392)+$J2392*$L2392)</f>
        <v/>
      </c>
      <c r="N2392" s="14" t="n">
        <v>46210</v>
      </c>
      <c r="O2392" s="14" t="n">
        <v>120</v>
      </c>
      <c r="P2392" s="14" t="n"/>
      <c r="Q2392" s="14" t="n"/>
      <c r="R2392" s="14" t="n"/>
      <c r="S2392" s="14" t="n"/>
      <c r="T2392" s="14">
        <f>IF(OR($J2392="",$O2392=""),"",$O2392/$J2392)</f>
        <v/>
      </c>
      <c r="U2392" s="14" t="inlineStr">
        <is>
          <t>Concluído</t>
        </is>
      </c>
      <c r="V2392" s="14" t="n"/>
      <c r="W2392" s="14" t="n"/>
      <c r="X2392" s="14" t="n"/>
      <c r="Y2392" s="14" t="n"/>
      <c r="Z2392" s="14" t="n"/>
      <c r="AA2392" s="11" t="n"/>
      <c r="AB2392" s="14">
        <f>B2392&amp;"|"&amp;I2392</f>
        <v/>
      </c>
      <c r="AC2392">
        <f>IF($B2392="","","|"&amp;SUBSTITUTE(TRIM(SUBSTITUTE(SUBSTITUTE(SUBSTITUTE(SUBSTITUTE(SUBSTITUTE(SUBSTITUTE(SUBSTITUTE(SUBSTITUTE(SUBSTITUTE(SUBSTITUTE(SUBSTITUTE(SUBSTITUTE(SUBSTITUTE(SUBSTITUTE(TRIM($B2392&amp;""),CHAR(10)," "),CHAR(13)," "),"."," "),";"," "),","," "),"/"," "),"+"," "),"-"," "),"  "," "),"  "," "),"  "," "),"  "," "),"  "," "),"  "," "))," ","|")&amp;"|")</f>
        <v/>
      </c>
      <c r="AD2392">
        <f>TRIM($I2392&amp;"")</f>
        <v/>
      </c>
    </row>
    <row r="2393" ht="24" customHeight="1">
      <c r="A2393" s="9" t="n">
        <v>46210</v>
      </c>
      <c r="B2393" s="14" t="inlineStr">
        <is>
          <t>10224,10188</t>
        </is>
      </c>
      <c r="C2393" s="14" t="n"/>
      <c r="D2393" s="14" t="inlineStr">
        <is>
          <t>10 FURADEIRAS</t>
        </is>
      </c>
      <c r="E2393" s="14" t="inlineStr">
        <is>
          <t>30006104</t>
        </is>
      </c>
      <c r="F2393" s="14" t="inlineStr">
        <is>
          <t>MOLDURA ENCOSTO 445X280X15 MDF - CAD SANTIAGO NEW</t>
        </is>
      </c>
      <c r="G2393" s="14" t="inlineStr">
        <is>
          <t>10 FURADEIRAS</t>
        </is>
      </c>
      <c r="H2393" s="14" t="inlineStr">
        <is>
          <t>10 FURADEIRAS</t>
        </is>
      </c>
      <c r="I2393" s="9" t="inlineStr">
        <is>
          <t>10 FURADEIRAS</t>
        </is>
      </c>
      <c r="J2393" s="9" t="n">
        <v>530</v>
      </c>
      <c r="K2393" s="14">
        <f>IF($E2393="","",IFERROR(INDEX('01_Cad_Pecas'!$H$2:$H$5000,MATCH($E2393,'01_Cad_Pecas'!$D$2:$D$5000,0)),IFERROR(INDEX('01_Cad_Pecas'!$H$2:$H$5000,MATCH(VALUE($E2393),'01_Cad_Pecas'!$D$2:$D$5000,0)),"")))</f>
        <v/>
      </c>
      <c r="L2393" s="14">
        <f>IF($E2393="","",IFERROR(INDEX('01_Cad_Pecas'!$I$2:$I$5000,MATCH($E2393,'01_Cad_Pecas'!$D$2:$D$5000,0)),IFERROR(INDEX('01_Cad_Pecas'!$I$2:$I$5000,MATCH(VALUE($E2393),'01_Cad_Pecas'!$D$2:$D$5000,0)),"")))</f>
        <v/>
      </c>
      <c r="M2393" s="14">
        <f>IF(OR($J2393="",$L2393=""),"",IF($K2393="",0,$K2393)+$J2393*$L2393)</f>
        <v/>
      </c>
      <c r="N2393" s="14" t="n">
        <v>46210</v>
      </c>
      <c r="O2393" s="14" t="n">
        <v>530</v>
      </c>
      <c r="P2393" s="14" t="n"/>
      <c r="Q2393" s="14" t="n"/>
      <c r="R2393" s="14" t="n"/>
      <c r="S2393" s="14" t="n"/>
      <c r="T2393" s="14">
        <f>IF(OR($J2393="",$O2393=""),"",$O2393/$J2393)</f>
        <v/>
      </c>
      <c r="U2393" s="14" t="inlineStr">
        <is>
          <t>Concluído</t>
        </is>
      </c>
      <c r="V2393" s="14" t="n"/>
      <c r="W2393" s="14" t="n"/>
      <c r="X2393" s="14" t="n"/>
      <c r="Y2393" s="14" t="n"/>
      <c r="Z2393" s="14" t="n"/>
      <c r="AA2393" s="11" t="n"/>
      <c r="AB2393" s="14">
        <f>B2393&amp;"|"&amp;I2393</f>
        <v/>
      </c>
      <c r="AC2393">
        <f>IF($B2393="","","|"&amp;SUBSTITUTE(TRIM(SUBSTITUTE(SUBSTITUTE(SUBSTITUTE(SUBSTITUTE(SUBSTITUTE(SUBSTITUTE(SUBSTITUTE(SUBSTITUTE(SUBSTITUTE(SUBSTITUTE(SUBSTITUTE(SUBSTITUTE(SUBSTITUTE(SUBSTITUTE(TRIM($B2393&amp;""),CHAR(10)," "),CHAR(13)," "),"."," "),";"," "),","," "),"/"," "),"+"," "),"-"," "),"  "," "),"  "," "),"  "," "),"  "," "),"  "," "),"  "," "))," ","|")&amp;"|")</f>
        <v/>
      </c>
      <c r="AD2393">
        <f>TRIM($I2393&amp;"")</f>
        <v/>
      </c>
    </row>
    <row r="2394" ht="24" customHeight="1">
      <c r="A2394" s="9" t="n">
        <v>46210</v>
      </c>
      <c r="B2394" s="14" t="inlineStr">
        <is>
          <t>10224,10188</t>
        </is>
      </c>
      <c r="C2394" s="14" t="n"/>
      <c r="D2394" s="14" t="inlineStr">
        <is>
          <t>10 FURADEIRAS</t>
        </is>
      </c>
      <c r="E2394" s="14" t="inlineStr">
        <is>
          <t>20052001</t>
        </is>
      </c>
      <c r="F2394" s="14" t="inlineStr">
        <is>
          <t>(2-4) TRAVESSA 742X122X25 MDF - MESA ATHENAS</t>
        </is>
      </c>
      <c r="G2394" s="14" t="inlineStr">
        <is>
          <t>10 FURADEIRAS</t>
        </is>
      </c>
      <c r="H2394" s="14" t="inlineStr">
        <is>
          <t>10 FURADEIRAS</t>
        </is>
      </c>
      <c r="I2394" s="9" t="inlineStr">
        <is>
          <t>10 FURADEIRAS</t>
        </is>
      </c>
      <c r="J2394" s="9" t="n">
        <v>160</v>
      </c>
      <c r="K2394" s="14">
        <f>IF($E2394="","",IFERROR(INDEX('01_Cad_Pecas'!$H$2:$H$5000,MATCH($E2394,'01_Cad_Pecas'!$D$2:$D$5000,0)),IFERROR(INDEX('01_Cad_Pecas'!$H$2:$H$5000,MATCH(VALUE($E2394),'01_Cad_Pecas'!$D$2:$D$5000,0)),"")))</f>
        <v/>
      </c>
      <c r="L2394" s="14">
        <f>IF($E2394="","",IFERROR(INDEX('01_Cad_Pecas'!$I$2:$I$5000,MATCH($E2394,'01_Cad_Pecas'!$D$2:$D$5000,0)),IFERROR(INDEX('01_Cad_Pecas'!$I$2:$I$5000,MATCH(VALUE($E2394),'01_Cad_Pecas'!$D$2:$D$5000,0)),"")))</f>
        <v/>
      </c>
      <c r="M2394" s="14">
        <f>IF(OR($J2394="",$L2394=""),"",IF($K2394="",0,$K2394)+$J2394*$L2394)</f>
        <v/>
      </c>
      <c r="N2394" s="14" t="n">
        <v>46210</v>
      </c>
      <c r="O2394" s="14" t="n">
        <v>160</v>
      </c>
      <c r="P2394" s="14" t="n"/>
      <c r="Q2394" s="14" t="n"/>
      <c r="R2394" s="14" t="n"/>
      <c r="S2394" s="14" t="n"/>
      <c r="T2394" s="14">
        <f>IF(OR($J2394="",$O2394=""),"",$O2394/$J2394)</f>
        <v/>
      </c>
      <c r="U2394" s="14" t="inlineStr">
        <is>
          <t>Concluído</t>
        </is>
      </c>
      <c r="V2394" s="14" t="n"/>
      <c r="W2394" s="14" t="n"/>
      <c r="X2394" s="14" t="n"/>
      <c r="Y2394" s="14" t="n"/>
      <c r="Z2394" s="14" t="n"/>
      <c r="AA2394" s="11" t="n"/>
      <c r="AB2394" s="14">
        <f>B2394&amp;"|"&amp;I2394</f>
        <v/>
      </c>
      <c r="AC2394">
        <f>IF($B2394="","","|"&amp;SUBSTITUTE(TRIM(SUBSTITUTE(SUBSTITUTE(SUBSTITUTE(SUBSTITUTE(SUBSTITUTE(SUBSTITUTE(SUBSTITUTE(SUBSTITUTE(SUBSTITUTE(SUBSTITUTE(SUBSTITUTE(SUBSTITUTE(SUBSTITUTE(SUBSTITUTE(TRIM($B2394&amp;""),CHAR(10)," "),CHAR(13)," "),"."," "),";"," "),","," "),"/"," "),"+"," "),"-"," "),"  "," "),"  "," "),"  "," "),"  "," "),"  "," "),"  "," "))," ","|")&amp;"|")</f>
        <v/>
      </c>
      <c r="AD2394">
        <f>TRIM($I2394&amp;"")</f>
        <v/>
      </c>
    </row>
    <row r="2395" ht="24" customHeight="1">
      <c r="A2395" s="9" t="n">
        <v>46210</v>
      </c>
      <c r="B2395" s="14" t="inlineStr">
        <is>
          <t>10224,10188</t>
        </is>
      </c>
      <c r="C2395" s="14" t="n"/>
      <c r="D2395" s="14" t="inlineStr">
        <is>
          <t>10 FURADEIRAS</t>
        </is>
      </c>
      <c r="E2395" s="14" t="inlineStr">
        <is>
          <t>20052002</t>
        </is>
      </c>
      <c r="F2395" s="14" t="inlineStr">
        <is>
          <t>(5) BASE MAIOR 542X124X25 MDF - MESA ATHENAS</t>
        </is>
      </c>
      <c r="G2395" s="14" t="inlineStr">
        <is>
          <t>10 FURADEIRAS</t>
        </is>
      </c>
      <c r="H2395" s="14" t="inlineStr">
        <is>
          <t>10 FURADEIRAS</t>
        </is>
      </c>
      <c r="I2395" s="9" t="inlineStr">
        <is>
          <t>10 FURADEIRAS</t>
        </is>
      </c>
      <c r="J2395" s="9" t="n">
        <v>40</v>
      </c>
      <c r="K2395" s="14">
        <f>IF($E2395="","",IFERROR(INDEX('01_Cad_Pecas'!$H$2:$H$5000,MATCH($E2395,'01_Cad_Pecas'!$D$2:$D$5000,0)),IFERROR(INDEX('01_Cad_Pecas'!$H$2:$H$5000,MATCH(VALUE($E2395),'01_Cad_Pecas'!$D$2:$D$5000,0)),"")))</f>
        <v/>
      </c>
      <c r="L2395" s="14">
        <f>IF($E2395="","",IFERROR(INDEX('01_Cad_Pecas'!$I$2:$I$5000,MATCH($E2395,'01_Cad_Pecas'!$D$2:$D$5000,0)),IFERROR(INDEX('01_Cad_Pecas'!$I$2:$I$5000,MATCH(VALUE($E2395),'01_Cad_Pecas'!$D$2:$D$5000,0)),"")))</f>
        <v/>
      </c>
      <c r="M2395" s="14">
        <f>IF(OR($J2395="",$L2395=""),"",IF($K2395="",0,$K2395)+$J2395*$L2395)</f>
        <v/>
      </c>
      <c r="N2395" s="14" t="n">
        <v>46210</v>
      </c>
      <c r="O2395" s="14" t="n">
        <v>40</v>
      </c>
      <c r="P2395" s="14" t="n"/>
      <c r="Q2395" s="14" t="n"/>
      <c r="R2395" s="14" t="n"/>
      <c r="S2395" s="14" t="n"/>
      <c r="T2395" s="14">
        <f>IF(OR($J2395="",$O2395=""),"",$O2395/$J2395)</f>
        <v/>
      </c>
      <c r="U2395" s="14" t="inlineStr">
        <is>
          <t>Concluído</t>
        </is>
      </c>
      <c r="V2395" s="14" t="n"/>
      <c r="W2395" s="14" t="n"/>
      <c r="X2395" s="14" t="n"/>
      <c r="Y2395" s="14" t="n"/>
      <c r="Z2395" s="14" t="n"/>
      <c r="AA2395" s="11" t="n"/>
      <c r="AB2395" s="14">
        <f>B2395&amp;"|"&amp;I2395</f>
        <v/>
      </c>
      <c r="AC2395">
        <f>IF($B2395="","","|"&amp;SUBSTITUTE(TRIM(SUBSTITUTE(SUBSTITUTE(SUBSTITUTE(SUBSTITUTE(SUBSTITUTE(SUBSTITUTE(SUBSTITUTE(SUBSTITUTE(SUBSTITUTE(SUBSTITUTE(SUBSTITUTE(SUBSTITUTE(SUBSTITUTE(SUBSTITUTE(TRIM($B2395&amp;""),CHAR(10)," "),CHAR(13)," "),"."," "),";"," "),","," "),"/"," "),"+"," "),"-"," "),"  "," "),"  "," "),"  "," "),"  "," "),"  "," "),"  "," "))," ","|")&amp;"|")</f>
        <v/>
      </c>
      <c r="AD2395">
        <f>TRIM($I2395&amp;"")</f>
        <v/>
      </c>
    </row>
    <row r="2396" ht="24" customHeight="1">
      <c r="A2396" s="9" t="n">
        <v>46210</v>
      </c>
      <c r="B2396" s="14" t="inlineStr">
        <is>
          <t>10224,10188</t>
        </is>
      </c>
      <c r="C2396" s="14" t="n"/>
      <c r="D2396" s="14" t="inlineStr">
        <is>
          <t>10 FURADEIRAS</t>
        </is>
      </c>
      <c r="E2396" s="14" t="inlineStr">
        <is>
          <t>20052003</t>
        </is>
      </c>
      <c r="F2396" s="14" t="inlineStr">
        <is>
          <t>(6)BASE MENOR 386 (189)X124X25 MDF - MESA ATHENAS</t>
        </is>
      </c>
      <c r="G2396" s="14" t="inlineStr">
        <is>
          <t>10 FURADEIRAS</t>
        </is>
      </c>
      <c r="H2396" s="14" t="inlineStr">
        <is>
          <t>10 FURADEIRAS</t>
        </is>
      </c>
      <c r="I2396" s="9" t="inlineStr">
        <is>
          <t>10 FURADEIRAS</t>
        </is>
      </c>
      <c r="J2396" s="9" t="n">
        <v>80</v>
      </c>
      <c r="K2396" s="14">
        <f>IF($E2396="","",IFERROR(INDEX('01_Cad_Pecas'!$H$2:$H$5000,MATCH($E2396,'01_Cad_Pecas'!$D$2:$D$5000,0)),IFERROR(INDEX('01_Cad_Pecas'!$H$2:$H$5000,MATCH(VALUE($E2396),'01_Cad_Pecas'!$D$2:$D$5000,0)),"")))</f>
        <v/>
      </c>
      <c r="L2396" s="14">
        <f>IF($E2396="","",IFERROR(INDEX('01_Cad_Pecas'!$I$2:$I$5000,MATCH($E2396,'01_Cad_Pecas'!$D$2:$D$5000,0)),IFERROR(INDEX('01_Cad_Pecas'!$I$2:$I$5000,MATCH(VALUE($E2396),'01_Cad_Pecas'!$D$2:$D$5000,0)),"")))</f>
        <v/>
      </c>
      <c r="M2396" s="14">
        <f>IF(OR($J2396="",$L2396=""),"",IF($K2396="",0,$K2396)+$J2396*$L2396)</f>
        <v/>
      </c>
      <c r="N2396" s="14" t="n">
        <v>46210</v>
      </c>
      <c r="O2396" s="14" t="n">
        <v>80</v>
      </c>
      <c r="P2396" s="14" t="n"/>
      <c r="Q2396" s="14" t="n"/>
      <c r="R2396" s="14" t="n"/>
      <c r="S2396" s="14" t="n"/>
      <c r="T2396" s="14">
        <f>IF(OR($J2396="",$O2396=""),"",$O2396/$J2396)</f>
        <v/>
      </c>
      <c r="U2396" s="14" t="inlineStr">
        <is>
          <t>Concluído</t>
        </is>
      </c>
      <c r="V2396" s="14" t="n"/>
      <c r="W2396" s="14" t="n"/>
      <c r="X2396" s="14" t="n"/>
      <c r="Y2396" s="14" t="n"/>
      <c r="Z2396" s="14" t="n"/>
      <c r="AA2396" s="11" t="n"/>
      <c r="AB2396" s="14">
        <f>B2396&amp;"|"&amp;I2396</f>
        <v/>
      </c>
      <c r="AC2396">
        <f>IF($B2396="","","|"&amp;SUBSTITUTE(TRIM(SUBSTITUTE(SUBSTITUTE(SUBSTITUTE(SUBSTITUTE(SUBSTITUTE(SUBSTITUTE(SUBSTITUTE(SUBSTITUTE(SUBSTITUTE(SUBSTITUTE(SUBSTITUTE(SUBSTITUTE(SUBSTITUTE(SUBSTITUTE(TRIM($B2396&amp;""),CHAR(10)," "),CHAR(13)," "),"."," "),";"," "),","," "),"/"," "),"+"," "),"-"," "),"  "," "),"  "," "),"  "," "),"  "," "),"  "," "),"  "," "))," ","|")&amp;"|")</f>
        <v/>
      </c>
      <c r="AD2396">
        <f>TRIM($I2396&amp;"")</f>
        <v/>
      </c>
    </row>
    <row r="2397" ht="24" customHeight="1">
      <c r="A2397" s="9" t="n">
        <v>46210</v>
      </c>
      <c r="B2397" s="14" t="inlineStr">
        <is>
          <t>10224,10188</t>
        </is>
      </c>
      <c r="C2397" s="14" t="n"/>
      <c r="D2397" s="14" t="inlineStr">
        <is>
          <t>10 FURADEIRAS</t>
        </is>
      </c>
      <c r="E2397" s="14" t="inlineStr">
        <is>
          <t>30009703</t>
        </is>
      </c>
      <c r="F2397" s="14" t="inlineStr">
        <is>
          <t>ESPALDAR 390X40(911)X25 MDF (24) - CADEIRA GRECIA</t>
        </is>
      </c>
      <c r="G2397" s="14" t="inlineStr">
        <is>
          <t>10 FURADEIRAS</t>
        </is>
      </c>
      <c r="H2397" s="14" t="inlineStr">
        <is>
          <t>10 FURADEIRAS</t>
        </is>
      </c>
      <c r="I2397" s="9" t="inlineStr">
        <is>
          <t>10 FURADEIRAS</t>
        </is>
      </c>
      <c r="J2397" s="9" t="n">
        <v>160</v>
      </c>
      <c r="K2397" s="14">
        <f>IF($E2397="","",IFERROR(INDEX('01_Cad_Pecas'!$H$2:$H$5000,MATCH($E2397,'01_Cad_Pecas'!$D$2:$D$5000,0)),IFERROR(INDEX('01_Cad_Pecas'!$H$2:$H$5000,MATCH(VALUE($E2397),'01_Cad_Pecas'!$D$2:$D$5000,0)),"")))</f>
        <v/>
      </c>
      <c r="L2397" s="14">
        <f>IF($E2397="","",IFERROR(INDEX('01_Cad_Pecas'!$I$2:$I$5000,MATCH($E2397,'01_Cad_Pecas'!$D$2:$D$5000,0)),IFERROR(INDEX('01_Cad_Pecas'!$I$2:$I$5000,MATCH(VALUE($E2397),'01_Cad_Pecas'!$D$2:$D$5000,0)),"")))</f>
        <v/>
      </c>
      <c r="M2397" s="14">
        <f>IF(OR($J2397="",$L2397=""),"",IF($K2397="",0,$K2397)+$J2397*$L2397)</f>
        <v/>
      </c>
      <c r="N2397" s="14" t="n">
        <v>46210</v>
      </c>
      <c r="O2397" s="14" t="n">
        <v>160</v>
      </c>
      <c r="P2397" s="14" t="n"/>
      <c r="Q2397" s="14" t="n"/>
      <c r="R2397" s="14" t="n"/>
      <c r="S2397" s="14" t="n"/>
      <c r="T2397" s="14">
        <f>IF(OR($J2397="",$O2397=""),"",$O2397/$J2397)</f>
        <v/>
      </c>
      <c r="U2397" s="14" t="inlineStr">
        <is>
          <t>Concluído</t>
        </is>
      </c>
      <c r="V2397" s="14" t="n"/>
      <c r="W2397" s="14" t="n"/>
      <c r="X2397" s="14" t="n"/>
      <c r="Y2397" s="14" t="n"/>
      <c r="Z2397" s="14" t="n"/>
      <c r="AA2397" s="11" t="n"/>
      <c r="AB2397" s="14">
        <f>B2397&amp;"|"&amp;I2397</f>
        <v/>
      </c>
      <c r="AC2397">
        <f>IF($B2397="","","|"&amp;SUBSTITUTE(TRIM(SUBSTITUTE(SUBSTITUTE(SUBSTITUTE(SUBSTITUTE(SUBSTITUTE(SUBSTITUTE(SUBSTITUTE(SUBSTITUTE(SUBSTITUTE(SUBSTITUTE(SUBSTITUTE(SUBSTITUTE(SUBSTITUTE(SUBSTITUTE(TRIM($B2397&amp;""),CHAR(10)," "),CHAR(13)," "),"."," "),";"," "),","," "),"/"," "),"+"," "),"-"," "),"  "," "),"  "," "),"  "," "),"  "," "),"  "," "),"  "," "))," ","|")&amp;"|")</f>
        <v/>
      </c>
      <c r="AD2397">
        <f>TRIM($I2397&amp;"")</f>
        <v/>
      </c>
    </row>
    <row r="2398" ht="24" customHeight="1">
      <c r="A2398" s="9" t="n">
        <v>46203</v>
      </c>
      <c r="B2398" s="14" t="inlineStr">
        <is>
          <t>10186,10189,10190,10191,10192,10187</t>
        </is>
      </c>
      <c r="C2398" s="14" t="n"/>
      <c r="D2398" s="14" t="inlineStr">
        <is>
          <t>60 USINAGEM AUTOMATIZADA</t>
        </is>
      </c>
      <c r="E2398" s="14" t="inlineStr">
        <is>
          <t>30008401</t>
        </is>
      </c>
      <c r="F2398" s="14" t="inlineStr">
        <is>
          <t>PE FRONTAL DIREITO CAD. SAFIRA MONTADA 440X45X35</t>
        </is>
      </c>
      <c r="G2398" s="14" t="inlineStr">
        <is>
          <t>60 USINAGEM AUTOMATIZADA</t>
        </is>
      </c>
      <c r="H2398" s="14" t="inlineStr">
        <is>
          <t>60 USINAGEM AUTOMATIZADA</t>
        </is>
      </c>
      <c r="I2398" s="9" t="inlineStr">
        <is>
          <t>60 USINAGEM AUTOMATIZADA</t>
        </is>
      </c>
      <c r="J2398" s="9" t="n">
        <v>420</v>
      </c>
      <c r="K2398" s="14">
        <f>IF($E2398="","",IFERROR(INDEX('01_Cad_Pecas'!$H$2:$H$5000,MATCH($E2398,'01_Cad_Pecas'!$D$2:$D$5000,0)),IFERROR(INDEX('01_Cad_Pecas'!$H$2:$H$5000,MATCH(VALUE($E2398),'01_Cad_Pecas'!$D$2:$D$5000,0)),"")))</f>
        <v/>
      </c>
      <c r="L2398" s="14">
        <f>IF($E2398="","",IFERROR(INDEX('01_Cad_Pecas'!$I$2:$I$5000,MATCH($E2398,'01_Cad_Pecas'!$D$2:$D$5000,0)),IFERROR(INDEX('01_Cad_Pecas'!$I$2:$I$5000,MATCH(VALUE($E2398),'01_Cad_Pecas'!$D$2:$D$5000,0)),"")))</f>
        <v/>
      </c>
      <c r="M2398" s="14">
        <f>IF(OR($J2398="",$L2398=""),"",IF($K2398="",0,$K2398)+$J2398*$L2398)</f>
        <v/>
      </c>
      <c r="N2398" s="14" t="n">
        <v>46206</v>
      </c>
      <c r="O2398" s="14" t="n">
        <v>420</v>
      </c>
      <c r="P2398" s="14" t="n"/>
      <c r="Q2398" s="14" t="n"/>
      <c r="R2398" s="14" t="n"/>
      <c r="S2398" s="14" t="n"/>
      <c r="T2398" s="14">
        <f>IF(OR($J2398="",$O2398=""),"",$O2398/$J2398)</f>
        <v/>
      </c>
      <c r="U2398" s="14" t="inlineStr">
        <is>
          <t>Concluído</t>
        </is>
      </c>
      <c r="V2398" s="14" t="n"/>
      <c r="W2398" s="14" t="n"/>
      <c r="X2398" s="14" t="n"/>
      <c r="Y2398" s="14" t="n"/>
      <c r="Z2398" s="14" t="n"/>
      <c r="AA2398" s="11" t="n"/>
      <c r="AB2398" s="14">
        <f>B2398&amp;"|"&amp;I2398</f>
        <v/>
      </c>
      <c r="AC2398">
        <f>IF($B2398="","","|"&amp;SUBSTITUTE(TRIM(SUBSTITUTE(SUBSTITUTE(SUBSTITUTE(SUBSTITUTE(SUBSTITUTE(SUBSTITUTE(SUBSTITUTE(SUBSTITUTE(SUBSTITUTE(SUBSTITUTE(SUBSTITUTE(SUBSTITUTE(SUBSTITUTE(SUBSTITUTE(TRIM($B2398&amp;""),CHAR(10)," "),CHAR(13)," "),"."," "),";"," "),","," "),"/"," "),"+"," "),"-"," "),"  "," "),"  "," "),"  "," "),"  "," "),"  "," "),"  "," "))," ","|")&amp;"|")</f>
        <v/>
      </c>
      <c r="AD2398">
        <f>TRIM($I2398&amp;"")</f>
        <v/>
      </c>
    </row>
    <row r="2399" ht="24" customHeight="1">
      <c r="A2399" s="9" t="n">
        <v>46203</v>
      </c>
      <c r="B2399" s="14" t="inlineStr">
        <is>
          <t>10186,10189,10190,10191,10192,10187</t>
        </is>
      </c>
      <c r="C2399" s="14" t="n"/>
      <c r="D2399" s="14" t="inlineStr">
        <is>
          <t>60 USINAGEM AUTOMATIZADA</t>
        </is>
      </c>
      <c r="E2399" s="14" t="inlineStr">
        <is>
          <t>30008402</t>
        </is>
      </c>
      <c r="F2399" s="14" t="inlineStr">
        <is>
          <t>PE FRONTAL ESQUERDO CAD. SAFIRA MONTADA 440X45X35</t>
        </is>
      </c>
      <c r="G2399" s="14" t="inlineStr">
        <is>
          <t>60 USINAGEM AUTOMATIZADA</t>
        </is>
      </c>
      <c r="H2399" s="14" t="inlineStr">
        <is>
          <t>60 USINAGEM AUTOMATIZADA</t>
        </is>
      </c>
      <c r="I2399" s="9" t="inlineStr">
        <is>
          <t>60 USINAGEM AUTOMATIZADA</t>
        </is>
      </c>
      <c r="J2399" s="9" t="n">
        <v>420</v>
      </c>
      <c r="K2399" s="14">
        <f>IF($E2399="","",IFERROR(INDEX('01_Cad_Pecas'!$H$2:$H$5000,MATCH($E2399,'01_Cad_Pecas'!$D$2:$D$5000,0)),IFERROR(INDEX('01_Cad_Pecas'!$H$2:$H$5000,MATCH(VALUE($E2399),'01_Cad_Pecas'!$D$2:$D$5000,0)),"")))</f>
        <v/>
      </c>
      <c r="L2399" s="14">
        <f>IF($E2399="","",IFERROR(INDEX('01_Cad_Pecas'!$I$2:$I$5000,MATCH($E2399,'01_Cad_Pecas'!$D$2:$D$5000,0)),IFERROR(INDEX('01_Cad_Pecas'!$I$2:$I$5000,MATCH(VALUE($E2399),'01_Cad_Pecas'!$D$2:$D$5000,0)),"")))</f>
        <v/>
      </c>
      <c r="M2399" s="14">
        <f>IF(OR($J2399="",$L2399=""),"",IF($K2399="",0,$K2399)+$J2399*$L2399)</f>
        <v/>
      </c>
      <c r="N2399" s="14" t="n">
        <v>46206</v>
      </c>
      <c r="O2399" s="14" t="n">
        <v>420</v>
      </c>
      <c r="P2399" s="14" t="n"/>
      <c r="Q2399" s="14" t="n"/>
      <c r="R2399" s="14" t="n"/>
      <c r="S2399" s="14" t="n"/>
      <c r="T2399" s="14">
        <f>IF(OR($J2399="",$O2399=""),"",$O2399/$J2399)</f>
        <v/>
      </c>
      <c r="U2399" s="14" t="inlineStr">
        <is>
          <t>Concluído</t>
        </is>
      </c>
      <c r="V2399" s="14" t="n"/>
      <c r="W2399" s="14" t="n"/>
      <c r="X2399" s="14" t="n"/>
      <c r="Y2399" s="14" t="n"/>
      <c r="Z2399" s="14" t="n"/>
      <c r="AA2399" s="11" t="n"/>
      <c r="AB2399" s="14">
        <f>B2399&amp;"|"&amp;I2399</f>
        <v/>
      </c>
      <c r="AC2399">
        <f>IF($B2399="","","|"&amp;SUBSTITUTE(TRIM(SUBSTITUTE(SUBSTITUTE(SUBSTITUTE(SUBSTITUTE(SUBSTITUTE(SUBSTITUTE(SUBSTITUTE(SUBSTITUTE(SUBSTITUTE(SUBSTITUTE(SUBSTITUTE(SUBSTITUTE(SUBSTITUTE(SUBSTITUTE(TRIM($B2399&amp;""),CHAR(10)," "),CHAR(13)," "),"."," "),";"," "),","," "),"/"," "),"+"," "),"-"," "),"  "," "),"  "," "),"  "," "),"  "," "),"  "," "),"  "," "))," ","|")&amp;"|")</f>
        <v/>
      </c>
      <c r="AD2399">
        <f>TRIM($I2399&amp;"")</f>
        <v/>
      </c>
    </row>
    <row r="2400" ht="24" customHeight="1">
      <c r="A2400" s="9" t="n">
        <v>46203</v>
      </c>
      <c r="B2400" s="14" t="inlineStr">
        <is>
          <t>10186,10189,10190,10191,10192,10187</t>
        </is>
      </c>
      <c r="C2400" s="14" t="n"/>
      <c r="D2400" s="14" t="inlineStr">
        <is>
          <t>60 USINAGEM AUTOMATIZADA</t>
        </is>
      </c>
      <c r="E2400" s="14" t="inlineStr">
        <is>
          <t>30008403</t>
        </is>
      </c>
      <c r="F2400" s="14" t="inlineStr">
        <is>
          <t>PE TRASEIRO DIREITO CAD SAFIRA MONTADA (775X35X30)</t>
        </is>
      </c>
      <c r="G2400" s="14" t="inlineStr">
        <is>
          <t>60 USINAGEM AUTOMATIZADA</t>
        </is>
      </c>
      <c r="H2400" s="14" t="inlineStr">
        <is>
          <t>60 USINAGEM AUTOMATIZADA</t>
        </is>
      </c>
      <c r="I2400" s="9" t="inlineStr">
        <is>
          <t>60 USINAGEM AUTOMATIZADA</t>
        </is>
      </c>
      <c r="J2400" s="9" t="n">
        <v>420</v>
      </c>
      <c r="K2400" s="14">
        <f>IF($E2400="","",IFERROR(INDEX('01_Cad_Pecas'!$H$2:$H$5000,MATCH($E2400,'01_Cad_Pecas'!$D$2:$D$5000,0)),IFERROR(INDEX('01_Cad_Pecas'!$H$2:$H$5000,MATCH(VALUE($E2400),'01_Cad_Pecas'!$D$2:$D$5000,0)),"")))</f>
        <v/>
      </c>
      <c r="L2400" s="14">
        <f>IF($E2400="","",IFERROR(INDEX('01_Cad_Pecas'!$I$2:$I$5000,MATCH($E2400,'01_Cad_Pecas'!$D$2:$D$5000,0)),IFERROR(INDEX('01_Cad_Pecas'!$I$2:$I$5000,MATCH(VALUE($E2400),'01_Cad_Pecas'!$D$2:$D$5000,0)),"")))</f>
        <v/>
      </c>
      <c r="M2400" s="14">
        <f>IF(OR($J2400="",$L2400=""),"",IF($K2400="",0,$K2400)+$J2400*$L2400)</f>
        <v/>
      </c>
      <c r="N2400" s="14" t="n">
        <v>46206</v>
      </c>
      <c r="O2400" s="14" t="n">
        <v>420</v>
      </c>
      <c r="P2400" s="14" t="n"/>
      <c r="Q2400" s="14" t="n"/>
      <c r="R2400" s="14" t="n"/>
      <c r="S2400" s="14" t="n"/>
      <c r="T2400" s="14">
        <f>IF(OR($J2400="",$O2400=""),"",$O2400/$J2400)</f>
        <v/>
      </c>
      <c r="U2400" s="14" t="inlineStr">
        <is>
          <t>Concluído</t>
        </is>
      </c>
      <c r="V2400" s="14" t="n"/>
      <c r="W2400" s="14" t="n"/>
      <c r="X2400" s="14" t="n"/>
      <c r="Y2400" s="14" t="n"/>
      <c r="Z2400" s="14" t="n"/>
      <c r="AA2400" s="11" t="n"/>
      <c r="AB2400" s="14">
        <f>B2400&amp;"|"&amp;I2400</f>
        <v/>
      </c>
      <c r="AC2400">
        <f>IF($B2400="","","|"&amp;SUBSTITUTE(TRIM(SUBSTITUTE(SUBSTITUTE(SUBSTITUTE(SUBSTITUTE(SUBSTITUTE(SUBSTITUTE(SUBSTITUTE(SUBSTITUTE(SUBSTITUTE(SUBSTITUTE(SUBSTITUTE(SUBSTITUTE(SUBSTITUTE(SUBSTITUTE(TRIM($B2400&amp;""),CHAR(10)," "),CHAR(13)," "),"."," "),";"," "),","," "),"/"," "),"+"," "),"-"," "),"  "," "),"  "," "),"  "," "),"  "," "),"  "," "),"  "," "))," ","|")&amp;"|")</f>
        <v/>
      </c>
      <c r="AD2400">
        <f>TRIM($I2400&amp;"")</f>
        <v/>
      </c>
    </row>
    <row r="2401" ht="24" customHeight="1">
      <c r="A2401" s="9" t="n">
        <v>46203</v>
      </c>
      <c r="B2401" s="14" t="inlineStr">
        <is>
          <t>10186,10189,10190,10191,10192,10187</t>
        </is>
      </c>
      <c r="C2401" s="14" t="n"/>
      <c r="D2401" s="14" t="inlineStr">
        <is>
          <t>60 USINAGEM AUTOMATIZADA</t>
        </is>
      </c>
      <c r="E2401" s="14" t="inlineStr">
        <is>
          <t>30008404</t>
        </is>
      </c>
      <c r="F2401" s="14" t="inlineStr">
        <is>
          <t>PE TRASEIRO ESQUERDO CAD SAFIRA MONTADA(775X35X30)</t>
        </is>
      </c>
      <c r="G2401" s="14" t="inlineStr">
        <is>
          <t>60 USINAGEM AUTOMATIZADA</t>
        </is>
      </c>
      <c r="H2401" s="14" t="inlineStr">
        <is>
          <t>60 USINAGEM AUTOMATIZADA</t>
        </is>
      </c>
      <c r="I2401" s="9" t="inlineStr">
        <is>
          <t>60 USINAGEM AUTOMATIZADA</t>
        </is>
      </c>
      <c r="J2401" s="9" t="n">
        <v>420</v>
      </c>
      <c r="K2401" s="14">
        <f>IF($E2401="","",IFERROR(INDEX('01_Cad_Pecas'!$H$2:$H$5000,MATCH($E2401,'01_Cad_Pecas'!$D$2:$D$5000,0)),IFERROR(INDEX('01_Cad_Pecas'!$H$2:$H$5000,MATCH(VALUE($E2401),'01_Cad_Pecas'!$D$2:$D$5000,0)),"")))</f>
        <v/>
      </c>
      <c r="L2401" s="14">
        <f>IF($E2401="","",IFERROR(INDEX('01_Cad_Pecas'!$I$2:$I$5000,MATCH($E2401,'01_Cad_Pecas'!$D$2:$D$5000,0)),IFERROR(INDEX('01_Cad_Pecas'!$I$2:$I$5000,MATCH(VALUE($E2401),'01_Cad_Pecas'!$D$2:$D$5000,0)),"")))</f>
        <v/>
      </c>
      <c r="M2401" s="14">
        <f>IF(OR($J2401="",$L2401=""),"",IF($K2401="",0,$K2401)+$J2401*$L2401)</f>
        <v/>
      </c>
      <c r="N2401" s="14" t="n">
        <v>46206</v>
      </c>
      <c r="O2401" s="14" t="n">
        <v>420</v>
      </c>
      <c r="P2401" s="14" t="n"/>
      <c r="Q2401" s="14" t="n"/>
      <c r="R2401" s="14" t="n"/>
      <c r="S2401" s="14" t="n"/>
      <c r="T2401" s="14">
        <f>IF(OR($J2401="",$O2401=""),"",$O2401/$J2401)</f>
        <v/>
      </c>
      <c r="U2401" s="14" t="inlineStr">
        <is>
          <t>Concluído</t>
        </is>
      </c>
      <c r="V2401" s="14" t="n"/>
      <c r="W2401" s="14" t="n"/>
      <c r="X2401" s="14" t="n"/>
      <c r="Y2401" s="14" t="n"/>
      <c r="Z2401" s="14" t="n"/>
      <c r="AA2401" s="11" t="n"/>
      <c r="AB2401" s="14">
        <f>B2401&amp;"|"&amp;I2401</f>
        <v/>
      </c>
      <c r="AC2401">
        <f>IF($B2401="","","|"&amp;SUBSTITUTE(TRIM(SUBSTITUTE(SUBSTITUTE(SUBSTITUTE(SUBSTITUTE(SUBSTITUTE(SUBSTITUTE(SUBSTITUTE(SUBSTITUTE(SUBSTITUTE(SUBSTITUTE(SUBSTITUTE(SUBSTITUTE(SUBSTITUTE(SUBSTITUTE(TRIM($B2401&amp;""),CHAR(10)," "),CHAR(13)," "),"."," "),";"," "),","," "),"/"," "),"+"," "),"-"," "),"  "," "),"  "," "),"  "," "),"  "," "),"  "," "),"  "," "))," ","|")&amp;"|")</f>
        <v/>
      </c>
      <c r="AD2401">
        <f>TRIM($I2401&amp;"")</f>
        <v/>
      </c>
    </row>
    <row r="2402" ht="24" customHeight="1">
      <c r="A2402" s="9" t="n">
        <v>46203</v>
      </c>
      <c r="B2402" s="14" t="inlineStr">
        <is>
          <t>10211,10212</t>
        </is>
      </c>
      <c r="C2402" s="14" t="n"/>
      <c r="D2402" s="14" t="inlineStr">
        <is>
          <t>60 USINAGEM AUTOMATIZADA</t>
        </is>
      </c>
      <c r="E2402" s="14" t="inlineStr">
        <is>
          <t>30003401</t>
        </is>
      </c>
      <c r="F2402" s="14" t="inlineStr">
        <is>
          <t>PE TRASEIRO 920X30(911)X25 MDF (14PC) ESQ DAKAR</t>
        </is>
      </c>
      <c r="G2402" s="14" t="inlineStr">
        <is>
          <t>60 USINAGEM AUTOMATIZADA</t>
        </is>
      </c>
      <c r="H2402" s="14" t="inlineStr">
        <is>
          <t>60 USINAGEM AUTOMATIZADA</t>
        </is>
      </c>
      <c r="I2402" s="9" t="inlineStr">
        <is>
          <t>60 USINAGEM AUTOMATIZADA</t>
        </is>
      </c>
      <c r="J2402" s="9" t="n">
        <v>120</v>
      </c>
      <c r="K2402" s="14">
        <f>IF($E2402="","",IFERROR(INDEX('01_Cad_Pecas'!$H$2:$H$5000,MATCH($E2402,'01_Cad_Pecas'!$D$2:$D$5000,0)),IFERROR(INDEX('01_Cad_Pecas'!$H$2:$H$5000,MATCH(VALUE($E2402),'01_Cad_Pecas'!$D$2:$D$5000,0)),"")))</f>
        <v/>
      </c>
      <c r="L2402" s="14">
        <f>IF($E2402="","",IFERROR(INDEX('01_Cad_Pecas'!$I$2:$I$5000,MATCH($E2402,'01_Cad_Pecas'!$D$2:$D$5000,0)),IFERROR(INDEX('01_Cad_Pecas'!$I$2:$I$5000,MATCH(VALUE($E2402),'01_Cad_Pecas'!$D$2:$D$5000,0)),"")))</f>
        <v/>
      </c>
      <c r="M2402" s="14">
        <f>IF(OR($J2402="",$L2402=""),"",IF($K2402="",0,$K2402)+$J2402*$L2402)</f>
        <v/>
      </c>
      <c r="N2402" s="14" t="n">
        <v>46204</v>
      </c>
      <c r="O2402" s="14" t="n">
        <v>120</v>
      </c>
      <c r="P2402" s="14" t="n"/>
      <c r="Q2402" s="14" t="n"/>
      <c r="R2402" s="14" t="n"/>
      <c r="S2402" s="14" t="n"/>
      <c r="T2402" s="14">
        <f>IF(OR($J2402="",$O2402=""),"",$O2402/$J2402)</f>
        <v/>
      </c>
      <c r="U2402" s="14" t="inlineStr">
        <is>
          <t>Concluído</t>
        </is>
      </c>
      <c r="V2402" s="14" t="n"/>
      <c r="W2402" s="14" t="n"/>
      <c r="X2402" s="14" t="n"/>
      <c r="Y2402" s="14" t="n"/>
      <c r="Z2402" s="14" t="n"/>
      <c r="AA2402" s="11" t="n"/>
      <c r="AB2402" s="14">
        <f>B2402&amp;"|"&amp;I2402</f>
        <v/>
      </c>
      <c r="AC2402">
        <f>IF($B2402="","","|"&amp;SUBSTITUTE(TRIM(SUBSTITUTE(SUBSTITUTE(SUBSTITUTE(SUBSTITUTE(SUBSTITUTE(SUBSTITUTE(SUBSTITUTE(SUBSTITUTE(SUBSTITUTE(SUBSTITUTE(SUBSTITUTE(SUBSTITUTE(SUBSTITUTE(SUBSTITUTE(TRIM($B2402&amp;""),CHAR(10)," "),CHAR(13)," "),"."," "),";"," "),","," "),"/"," "),"+"," "),"-"," "),"  "," "),"  "," "),"  "," "),"  "," "),"  "," "),"  "," "))," ","|")&amp;"|")</f>
        <v/>
      </c>
      <c r="AD2402">
        <f>TRIM($I2402&amp;"")</f>
        <v/>
      </c>
    </row>
    <row r="2403" ht="24" customHeight="1">
      <c r="A2403" s="9" t="n">
        <v>46203</v>
      </c>
      <c r="B2403" s="14" t="inlineStr">
        <is>
          <t>10211,10212</t>
        </is>
      </c>
      <c r="C2403" s="14" t="n"/>
      <c r="D2403" s="14" t="inlineStr">
        <is>
          <t>60 USINAGEM AUTOMATIZADA</t>
        </is>
      </c>
      <c r="E2403" s="14" t="inlineStr">
        <is>
          <t>30003402</t>
        </is>
      </c>
      <c r="F2403" s="14" t="inlineStr">
        <is>
          <t>PE TRASEIRO 920X30(911)X25 MDF (14PC) DIR DAKAR</t>
        </is>
      </c>
      <c r="G2403" s="14" t="inlineStr">
        <is>
          <t>60 USINAGEM AUTOMATIZADA</t>
        </is>
      </c>
      <c r="H2403" s="14" t="inlineStr">
        <is>
          <t>60 USINAGEM AUTOMATIZADA</t>
        </is>
      </c>
      <c r="I2403" s="9" t="inlineStr">
        <is>
          <t>60 USINAGEM AUTOMATIZADA</t>
        </is>
      </c>
      <c r="J2403" s="9" t="n">
        <v>120</v>
      </c>
      <c r="K2403" s="14">
        <f>IF($E2403="","",IFERROR(INDEX('01_Cad_Pecas'!$H$2:$H$5000,MATCH($E2403,'01_Cad_Pecas'!$D$2:$D$5000,0)),IFERROR(INDEX('01_Cad_Pecas'!$H$2:$H$5000,MATCH(VALUE($E2403),'01_Cad_Pecas'!$D$2:$D$5000,0)),"")))</f>
        <v/>
      </c>
      <c r="L2403" s="14">
        <f>IF($E2403="","",IFERROR(INDEX('01_Cad_Pecas'!$I$2:$I$5000,MATCH($E2403,'01_Cad_Pecas'!$D$2:$D$5000,0)),IFERROR(INDEX('01_Cad_Pecas'!$I$2:$I$5000,MATCH(VALUE($E2403),'01_Cad_Pecas'!$D$2:$D$5000,0)),"")))</f>
        <v/>
      </c>
      <c r="M2403" s="14">
        <f>IF(OR($J2403="",$L2403=""),"",IF($K2403="",0,$K2403)+$J2403*$L2403)</f>
        <v/>
      </c>
      <c r="N2403" s="14" t="n">
        <v>46204</v>
      </c>
      <c r="O2403" s="14" t="n">
        <v>120</v>
      </c>
      <c r="P2403" s="14" t="n"/>
      <c r="Q2403" s="14" t="n"/>
      <c r="R2403" s="14" t="n"/>
      <c r="S2403" s="14" t="n"/>
      <c r="T2403" s="14">
        <f>IF(OR($J2403="",$O2403=""),"",$O2403/$J2403)</f>
        <v/>
      </c>
      <c r="U2403" s="14" t="inlineStr">
        <is>
          <t>Concluído</t>
        </is>
      </c>
      <c r="V2403" s="14" t="n"/>
      <c r="W2403" s="14" t="n"/>
      <c r="X2403" s="14" t="n"/>
      <c r="Y2403" s="14" t="n"/>
      <c r="Z2403" s="14" t="n"/>
      <c r="AA2403" s="11" t="n"/>
      <c r="AB2403" s="14">
        <f>B2403&amp;"|"&amp;I2403</f>
        <v/>
      </c>
      <c r="AC2403">
        <f>IF($B2403="","","|"&amp;SUBSTITUTE(TRIM(SUBSTITUTE(SUBSTITUTE(SUBSTITUTE(SUBSTITUTE(SUBSTITUTE(SUBSTITUTE(SUBSTITUTE(SUBSTITUTE(SUBSTITUTE(SUBSTITUTE(SUBSTITUTE(SUBSTITUTE(SUBSTITUTE(SUBSTITUTE(TRIM($B2403&amp;""),CHAR(10)," "),CHAR(13)," "),"."," "),";"," "),","," "),"/"," "),"+"," "),"-"," "),"  "," "),"  "," "),"  "," "),"  "," "),"  "," "),"  "," "))," ","|")&amp;"|")</f>
        <v/>
      </c>
      <c r="AD2403">
        <f>TRIM($I2403&amp;"")</f>
        <v/>
      </c>
    </row>
    <row r="2404" ht="24" customHeight="1">
      <c r="A2404" s="9" t="n">
        <v>46203</v>
      </c>
      <c r="B2404" s="14" t="inlineStr">
        <is>
          <t>10211,10212</t>
        </is>
      </c>
      <c r="C2404" s="14" t="n"/>
      <c r="D2404" s="14" t="inlineStr">
        <is>
          <t>60 USINAGEM AUTOMATIZADA</t>
        </is>
      </c>
      <c r="E2404" s="14" t="inlineStr">
        <is>
          <t>30006101</t>
        </is>
      </c>
      <c r="F2404" s="14" t="inlineStr">
        <is>
          <t>PE TRAS 880X30(911)X25 MDF (13PC) ESQ SANTIAGO NEW</t>
        </is>
      </c>
      <c r="G2404" s="14" t="inlineStr">
        <is>
          <t>60 USINAGEM AUTOMATIZADA</t>
        </is>
      </c>
      <c r="H2404" s="14" t="inlineStr">
        <is>
          <t>60 USINAGEM AUTOMATIZADA</t>
        </is>
      </c>
      <c r="I2404" s="9" t="inlineStr">
        <is>
          <t>60 USINAGEM AUTOMATIZADA</t>
        </is>
      </c>
      <c r="J2404" s="9" t="n">
        <v>200</v>
      </c>
      <c r="K2404" s="14">
        <f>IF($E2404="","",IFERROR(INDEX('01_Cad_Pecas'!$H$2:$H$5000,MATCH($E2404,'01_Cad_Pecas'!$D$2:$D$5000,0)),IFERROR(INDEX('01_Cad_Pecas'!$H$2:$H$5000,MATCH(VALUE($E2404),'01_Cad_Pecas'!$D$2:$D$5000,0)),"")))</f>
        <v/>
      </c>
      <c r="L2404" s="14">
        <f>IF($E2404="","",IFERROR(INDEX('01_Cad_Pecas'!$I$2:$I$5000,MATCH($E2404,'01_Cad_Pecas'!$D$2:$D$5000,0)),IFERROR(INDEX('01_Cad_Pecas'!$I$2:$I$5000,MATCH(VALUE($E2404),'01_Cad_Pecas'!$D$2:$D$5000,0)),"")))</f>
        <v/>
      </c>
      <c r="M2404" s="14">
        <f>IF(OR($J2404="",$L2404=""),"",IF($K2404="",0,$K2404)+$J2404*$L2404)</f>
        <v/>
      </c>
      <c r="N2404" s="14" t="n">
        <v>46204</v>
      </c>
      <c r="O2404" s="14" t="n">
        <v>200</v>
      </c>
      <c r="P2404" s="14" t="n"/>
      <c r="Q2404" s="14" t="n"/>
      <c r="R2404" s="14" t="n"/>
      <c r="S2404" s="14" t="n"/>
      <c r="T2404" s="14">
        <f>IF(OR($J2404="",$O2404=""),"",$O2404/$J2404)</f>
        <v/>
      </c>
      <c r="U2404" s="14" t="inlineStr">
        <is>
          <t>Concluído</t>
        </is>
      </c>
      <c r="V2404" s="14" t="n"/>
      <c r="W2404" s="14" t="n"/>
      <c r="X2404" s="14" t="n"/>
      <c r="Y2404" s="14" t="n"/>
      <c r="Z2404" s="14" t="n"/>
      <c r="AA2404" s="11" t="n"/>
      <c r="AB2404" s="14">
        <f>B2404&amp;"|"&amp;I2404</f>
        <v/>
      </c>
      <c r="AC2404">
        <f>IF($B2404="","","|"&amp;SUBSTITUTE(TRIM(SUBSTITUTE(SUBSTITUTE(SUBSTITUTE(SUBSTITUTE(SUBSTITUTE(SUBSTITUTE(SUBSTITUTE(SUBSTITUTE(SUBSTITUTE(SUBSTITUTE(SUBSTITUTE(SUBSTITUTE(SUBSTITUTE(SUBSTITUTE(TRIM($B2404&amp;""),CHAR(10)," "),CHAR(13)," "),"."," "),";"," "),","," "),"/"," "),"+"," "),"-"," "),"  "," "),"  "," "),"  "," "),"  "," "),"  "," "),"  "," "))," ","|")&amp;"|")</f>
        <v/>
      </c>
      <c r="AD2404">
        <f>TRIM($I2404&amp;"")</f>
        <v/>
      </c>
    </row>
    <row r="2405" ht="24" customHeight="1">
      <c r="A2405" s="9" t="n">
        <v>46203</v>
      </c>
      <c r="B2405" s="14" t="inlineStr">
        <is>
          <t>10211,10212</t>
        </is>
      </c>
      <c r="C2405" s="14" t="n"/>
      <c r="D2405" s="14" t="inlineStr">
        <is>
          <t>60 USINAGEM AUTOMATIZADA</t>
        </is>
      </c>
      <c r="E2405" s="14" t="inlineStr">
        <is>
          <t>30006102</t>
        </is>
      </c>
      <c r="F2405" s="14" t="inlineStr">
        <is>
          <t>PE TRAS 880X30(911)X25 MDF (13PC) DIR SANTIAGO NEW</t>
        </is>
      </c>
      <c r="G2405" s="14" t="inlineStr">
        <is>
          <t>60 USINAGEM AUTOMATIZADA</t>
        </is>
      </c>
      <c r="H2405" s="14" t="inlineStr">
        <is>
          <t>60 USINAGEM AUTOMATIZADA</t>
        </is>
      </c>
      <c r="I2405" s="9" t="inlineStr">
        <is>
          <t>60 USINAGEM AUTOMATIZADA</t>
        </is>
      </c>
      <c r="J2405" s="9" t="n">
        <v>200</v>
      </c>
      <c r="K2405" s="14">
        <f>IF($E2405="","",IFERROR(INDEX('01_Cad_Pecas'!$H$2:$H$5000,MATCH($E2405,'01_Cad_Pecas'!$D$2:$D$5000,0)),IFERROR(INDEX('01_Cad_Pecas'!$H$2:$H$5000,MATCH(VALUE($E2405),'01_Cad_Pecas'!$D$2:$D$5000,0)),"")))</f>
        <v/>
      </c>
      <c r="L2405" s="14">
        <f>IF($E2405="","",IFERROR(INDEX('01_Cad_Pecas'!$I$2:$I$5000,MATCH($E2405,'01_Cad_Pecas'!$D$2:$D$5000,0)),IFERROR(INDEX('01_Cad_Pecas'!$I$2:$I$5000,MATCH(VALUE($E2405),'01_Cad_Pecas'!$D$2:$D$5000,0)),"")))</f>
        <v/>
      </c>
      <c r="M2405" s="14">
        <f>IF(OR($J2405="",$L2405=""),"",IF($K2405="",0,$K2405)+$J2405*$L2405)</f>
        <v/>
      </c>
      <c r="N2405" s="14" t="n">
        <v>46204</v>
      </c>
      <c r="O2405" s="14" t="n">
        <v>200</v>
      </c>
      <c r="P2405" s="14" t="n"/>
      <c r="Q2405" s="14" t="n"/>
      <c r="R2405" s="14" t="n"/>
      <c r="S2405" s="14" t="n"/>
      <c r="T2405" s="14">
        <f>IF(OR($J2405="",$O2405=""),"",$O2405/$J2405)</f>
        <v/>
      </c>
      <c r="U2405" s="14" t="inlineStr">
        <is>
          <t>Concluído</t>
        </is>
      </c>
      <c r="V2405" s="14" t="n"/>
      <c r="W2405" s="14" t="n"/>
      <c r="X2405" s="14" t="n"/>
      <c r="Y2405" s="14" t="n"/>
      <c r="Z2405" s="14" t="n"/>
      <c r="AA2405" s="11" t="n"/>
      <c r="AB2405" s="14">
        <f>B2405&amp;"|"&amp;I2405</f>
        <v/>
      </c>
      <c r="AC2405">
        <f>IF($B2405="","","|"&amp;SUBSTITUTE(TRIM(SUBSTITUTE(SUBSTITUTE(SUBSTITUTE(SUBSTITUTE(SUBSTITUTE(SUBSTITUTE(SUBSTITUTE(SUBSTITUTE(SUBSTITUTE(SUBSTITUTE(SUBSTITUTE(SUBSTITUTE(SUBSTITUTE(SUBSTITUTE(TRIM($B2405&amp;""),CHAR(10)," "),CHAR(13)," "),"."," "),";"," "),","," "),"/"," "),"+"," "),"-"," "),"  "," "),"  "," "),"  "," "),"  "," "),"  "," "),"  "," "))," ","|")&amp;"|")</f>
        <v/>
      </c>
      <c r="AD2405">
        <f>TRIM($I2405&amp;"")</f>
        <v/>
      </c>
    </row>
    <row r="2406" ht="24" customHeight="1">
      <c r="A2406" s="9" t="n">
        <v>46203</v>
      </c>
      <c r="B2406" s="14" t="inlineStr">
        <is>
          <t>10224,10188</t>
        </is>
      </c>
      <c r="C2406" s="14" t="n"/>
      <c r="D2406" s="14" t="inlineStr">
        <is>
          <t>60 USINAGEM AUTOMATIZADA</t>
        </is>
      </c>
      <c r="E2406" s="14" t="inlineStr">
        <is>
          <t>30006101</t>
        </is>
      </c>
      <c r="F2406" s="14" t="inlineStr">
        <is>
          <t>PE TRAS 880X30(911)X25 MDF (13PC) ESQ SANTIAGO NEW</t>
        </is>
      </c>
      <c r="G2406" s="14" t="inlineStr">
        <is>
          <t>60 USINAGEM AUTOMATIZADA</t>
        </is>
      </c>
      <c r="H2406" s="14" t="inlineStr">
        <is>
          <t>60 USINAGEM AUTOMATIZADA</t>
        </is>
      </c>
      <c r="I2406" s="9" t="inlineStr">
        <is>
          <t>60 USINAGEM AUTOMATIZADA</t>
        </is>
      </c>
      <c r="J2406" s="9" t="n">
        <v>530</v>
      </c>
      <c r="K2406" s="14">
        <f>IF($E2406="","",IFERROR(INDEX('01_Cad_Pecas'!$H$2:$H$5000,MATCH($E2406,'01_Cad_Pecas'!$D$2:$D$5000,0)),IFERROR(INDEX('01_Cad_Pecas'!$H$2:$H$5000,MATCH(VALUE($E2406),'01_Cad_Pecas'!$D$2:$D$5000,0)),"")))</f>
        <v/>
      </c>
      <c r="L2406" s="14">
        <f>IF($E2406="","",IFERROR(INDEX('01_Cad_Pecas'!$I$2:$I$5000,MATCH($E2406,'01_Cad_Pecas'!$D$2:$D$5000,0)),IFERROR(INDEX('01_Cad_Pecas'!$I$2:$I$5000,MATCH(VALUE($E2406),'01_Cad_Pecas'!$D$2:$D$5000,0)),"")))</f>
        <v/>
      </c>
      <c r="M2406" s="14">
        <f>IF(OR($J2406="",$L2406=""),"",IF($K2406="",0,$K2406)+$J2406*$L2406)</f>
        <v/>
      </c>
      <c r="N2406" s="14" t="n">
        <v>46204</v>
      </c>
      <c r="O2406" s="14" t="n">
        <v>530</v>
      </c>
      <c r="P2406" s="14" t="n"/>
      <c r="Q2406" s="14" t="n"/>
      <c r="R2406" s="14" t="n"/>
      <c r="S2406" s="14" t="n"/>
      <c r="T2406" s="14">
        <f>IF(OR($J2406="",$O2406=""),"",$O2406/$J2406)</f>
        <v/>
      </c>
      <c r="U2406" s="14" t="inlineStr">
        <is>
          <t>Concluído</t>
        </is>
      </c>
      <c r="V2406" s="14" t="n"/>
      <c r="W2406" s="14" t="n"/>
      <c r="X2406" s="14" t="n"/>
      <c r="Y2406" s="14" t="n"/>
      <c r="Z2406" s="14" t="n"/>
      <c r="AA2406" s="11" t="n"/>
      <c r="AB2406" s="14">
        <f>B2406&amp;"|"&amp;I2406</f>
        <v/>
      </c>
      <c r="AC2406">
        <f>IF($B2406="","","|"&amp;SUBSTITUTE(TRIM(SUBSTITUTE(SUBSTITUTE(SUBSTITUTE(SUBSTITUTE(SUBSTITUTE(SUBSTITUTE(SUBSTITUTE(SUBSTITUTE(SUBSTITUTE(SUBSTITUTE(SUBSTITUTE(SUBSTITUTE(SUBSTITUTE(SUBSTITUTE(TRIM($B2406&amp;""),CHAR(10)," "),CHAR(13)," "),"."," "),";"," "),","," "),"/"," "),"+"," "),"-"," "),"  "," "),"  "," "),"  "," "),"  "," "),"  "," "),"  "," "))," ","|")&amp;"|")</f>
        <v/>
      </c>
      <c r="AD2406">
        <f>TRIM($I2406&amp;"")</f>
        <v/>
      </c>
    </row>
    <row r="2407" ht="24" customHeight="1">
      <c r="A2407" s="9" t="n">
        <v>46203</v>
      </c>
      <c r="B2407" s="14" t="inlineStr">
        <is>
          <t>10224,10188</t>
        </is>
      </c>
      <c r="C2407" s="14" t="n"/>
      <c r="D2407" s="14" t="inlineStr">
        <is>
          <t>60 USINAGEM AUTOMATIZADA</t>
        </is>
      </c>
      <c r="E2407" s="14" t="inlineStr">
        <is>
          <t>30006102</t>
        </is>
      </c>
      <c r="F2407" s="14" t="inlineStr">
        <is>
          <t>PE TRAS 880X30(911)X25 MDF (13PC) DIR SANTIAGO NEW</t>
        </is>
      </c>
      <c r="G2407" s="14" t="inlineStr">
        <is>
          <t>60 USINAGEM AUTOMATIZADA</t>
        </is>
      </c>
      <c r="H2407" s="14" t="inlineStr">
        <is>
          <t>60 USINAGEM AUTOMATIZADA</t>
        </is>
      </c>
      <c r="I2407" s="9" t="inlineStr">
        <is>
          <t>60 USINAGEM AUTOMATIZADA</t>
        </is>
      </c>
      <c r="J2407" s="9" t="n">
        <v>530</v>
      </c>
      <c r="K2407" s="14">
        <f>IF($E2407="","",IFERROR(INDEX('01_Cad_Pecas'!$H$2:$H$5000,MATCH($E2407,'01_Cad_Pecas'!$D$2:$D$5000,0)),IFERROR(INDEX('01_Cad_Pecas'!$H$2:$H$5000,MATCH(VALUE($E2407),'01_Cad_Pecas'!$D$2:$D$5000,0)),"")))</f>
        <v/>
      </c>
      <c r="L2407" s="14">
        <f>IF($E2407="","",IFERROR(INDEX('01_Cad_Pecas'!$I$2:$I$5000,MATCH($E2407,'01_Cad_Pecas'!$D$2:$D$5000,0)),IFERROR(INDEX('01_Cad_Pecas'!$I$2:$I$5000,MATCH(VALUE($E2407),'01_Cad_Pecas'!$D$2:$D$5000,0)),"")))</f>
        <v/>
      </c>
      <c r="M2407" s="14">
        <f>IF(OR($J2407="",$L2407=""),"",IF($K2407="",0,$K2407)+$J2407*$L2407)</f>
        <v/>
      </c>
      <c r="N2407" s="14" t="n">
        <v>46204</v>
      </c>
      <c r="O2407" s="14" t="n">
        <v>530</v>
      </c>
      <c r="P2407" s="14" t="n"/>
      <c r="Q2407" s="14" t="n"/>
      <c r="R2407" s="14" t="n"/>
      <c r="S2407" s="14" t="n"/>
      <c r="T2407" s="14">
        <f>IF(OR($J2407="",$O2407=""),"",$O2407/$J2407)</f>
        <v/>
      </c>
      <c r="U2407" s="14" t="inlineStr">
        <is>
          <t>Concluído</t>
        </is>
      </c>
      <c r="V2407" s="14" t="n"/>
      <c r="W2407" s="14" t="n"/>
      <c r="X2407" s="14" t="n"/>
      <c r="Y2407" s="14" t="n"/>
      <c r="Z2407" s="14" t="n"/>
      <c r="AA2407" s="11" t="n"/>
      <c r="AB2407" s="14">
        <f>B2407&amp;"|"&amp;I2407</f>
        <v/>
      </c>
      <c r="AC2407">
        <f>IF($B2407="","","|"&amp;SUBSTITUTE(TRIM(SUBSTITUTE(SUBSTITUTE(SUBSTITUTE(SUBSTITUTE(SUBSTITUTE(SUBSTITUTE(SUBSTITUTE(SUBSTITUTE(SUBSTITUTE(SUBSTITUTE(SUBSTITUTE(SUBSTITUTE(SUBSTITUTE(SUBSTITUTE(TRIM($B2407&amp;""),CHAR(10)," "),CHAR(13)," "),"."," "),";"," "),","," "),"/"," "),"+"," "),"-"," "),"  "," "),"  "," "),"  "," "),"  "," "),"  "," "),"  "," "))," ","|")&amp;"|")</f>
        <v/>
      </c>
      <c r="AD2407">
        <f>TRIM($I2407&amp;"")</f>
        <v/>
      </c>
    </row>
    <row r="2408" ht="24" customHeight="1">
      <c r="A2408" s="9" t="n">
        <v>46210</v>
      </c>
      <c r="B2408" s="14" t="inlineStr">
        <is>
          <t>10211,10212</t>
        </is>
      </c>
      <c r="C2408" s="14" t="n"/>
      <c r="D2408" s="14" t="inlineStr">
        <is>
          <t>36 PINTURA P.U.</t>
        </is>
      </c>
      <c r="E2408" s="14" t="inlineStr">
        <is>
          <t>20031307</t>
        </is>
      </c>
      <c r="F2408" s="14" t="inlineStr">
        <is>
          <t>TAMPO 1365X905X15 MDF - MESA COM VIDRO</t>
        </is>
      </c>
      <c r="G2408" s="14" t="inlineStr">
        <is>
          <t>36 PINTURA P.U.</t>
        </is>
      </c>
      <c r="H2408" s="14" t="inlineStr">
        <is>
          <t>36 PINTURA P.U.</t>
        </is>
      </c>
      <c r="I2408" s="9" t="inlineStr">
        <is>
          <t>36 PINTURA P.U.</t>
        </is>
      </c>
      <c r="J2408" s="9" t="n">
        <v>20</v>
      </c>
      <c r="K2408" s="14">
        <f>IF($E2408="","",IFERROR(INDEX('01_Cad_Pecas'!$H$2:$H$5000,MATCH($E2408,'01_Cad_Pecas'!$D$2:$D$5000,0)),IFERROR(INDEX('01_Cad_Pecas'!$H$2:$H$5000,MATCH(VALUE($E2408),'01_Cad_Pecas'!$D$2:$D$5000,0)),"")))</f>
        <v/>
      </c>
      <c r="L2408" s="14">
        <f>IF($E2408="","",IFERROR(INDEX('01_Cad_Pecas'!$I$2:$I$5000,MATCH($E2408,'01_Cad_Pecas'!$D$2:$D$5000,0)),IFERROR(INDEX('01_Cad_Pecas'!$I$2:$I$5000,MATCH(VALUE($E2408),'01_Cad_Pecas'!$D$2:$D$5000,0)),"")))</f>
        <v/>
      </c>
      <c r="M2408" s="14">
        <f>IF(OR($J2408="",$L2408=""),"",IF($K2408="",0,$K2408)+$J2408*$L2408)</f>
        <v/>
      </c>
      <c r="N2408" s="14" t="n">
        <v>46211</v>
      </c>
      <c r="O2408" s="14" t="n">
        <v>20</v>
      </c>
      <c r="P2408" s="14" t="n"/>
      <c r="Q2408" s="14" t="n"/>
      <c r="R2408" s="14" t="n"/>
      <c r="S2408" s="14" t="n"/>
      <c r="T2408" s="14">
        <f>IF(OR($J2408="",$O2408=""),"",$O2408/$J2408)</f>
        <v/>
      </c>
      <c r="U2408" s="14" t="inlineStr">
        <is>
          <t>Concluído</t>
        </is>
      </c>
      <c r="V2408" s="14" t="n"/>
      <c r="W2408" s="14" t="n"/>
      <c r="X2408" s="14" t="n"/>
      <c r="Y2408" s="14" t="n"/>
      <c r="Z2408" s="14" t="n"/>
      <c r="AA2408" s="11" t="n"/>
      <c r="AB2408" s="14">
        <f>B2408&amp;"|"&amp;I2408</f>
        <v/>
      </c>
      <c r="AC2408">
        <f>IF($B2408="","","|"&amp;SUBSTITUTE(TRIM(SUBSTITUTE(SUBSTITUTE(SUBSTITUTE(SUBSTITUTE(SUBSTITUTE(SUBSTITUTE(SUBSTITUTE(SUBSTITUTE(SUBSTITUTE(SUBSTITUTE(SUBSTITUTE(SUBSTITUTE(SUBSTITUTE(SUBSTITUTE(TRIM($B2408&amp;""),CHAR(10)," "),CHAR(13)," "),"."," "),";"," "),","," "),"/"," "),"+"," "),"-"," "),"  "," "),"  "," "),"  "," "),"  "," "),"  "," "),"  "," "))," ","|")&amp;"|")</f>
        <v/>
      </c>
      <c r="AD2408">
        <f>TRIM($I2408&amp;"")</f>
        <v/>
      </c>
    </row>
    <row r="2409" ht="24" customHeight="1">
      <c r="A2409" s="9" t="n">
        <v>46210</v>
      </c>
      <c r="B2409" s="14" t="inlineStr">
        <is>
          <t>10211,10212</t>
        </is>
      </c>
      <c r="C2409" s="14" t="n"/>
      <c r="D2409" s="14" t="inlineStr">
        <is>
          <t>36 PINTURA P.U.</t>
        </is>
      </c>
      <c r="E2409" s="14" t="inlineStr">
        <is>
          <t>20020007</t>
        </is>
      </c>
      <c r="F2409" s="14" t="inlineStr">
        <is>
          <t>TAMPO VITREO 1365X905X18 MDF - MESA DUBAI LIGHT</t>
        </is>
      </c>
      <c r="G2409" s="14" t="inlineStr">
        <is>
          <t>36 PINTURA P.U.</t>
        </is>
      </c>
      <c r="H2409" s="14" t="inlineStr">
        <is>
          <t>36 PINTURA P.U.</t>
        </is>
      </c>
      <c r="I2409" s="9" t="inlineStr">
        <is>
          <t>36 PINTURA P.U.</t>
        </is>
      </c>
      <c r="J2409" s="9" t="n">
        <v>10</v>
      </c>
      <c r="K2409" s="14">
        <f>IF($E2409="","",IFERROR(INDEX('01_Cad_Pecas'!$H$2:$H$5000,MATCH($E2409,'01_Cad_Pecas'!$D$2:$D$5000,0)),IFERROR(INDEX('01_Cad_Pecas'!$H$2:$H$5000,MATCH(VALUE($E2409),'01_Cad_Pecas'!$D$2:$D$5000,0)),"")))</f>
        <v/>
      </c>
      <c r="L2409" s="14">
        <f>IF($E2409="","",IFERROR(INDEX('01_Cad_Pecas'!$I$2:$I$5000,MATCH($E2409,'01_Cad_Pecas'!$D$2:$D$5000,0)),IFERROR(INDEX('01_Cad_Pecas'!$I$2:$I$5000,MATCH(VALUE($E2409),'01_Cad_Pecas'!$D$2:$D$5000,0)),"")))</f>
        <v/>
      </c>
      <c r="M2409" s="14">
        <f>IF(OR($J2409="",$L2409=""),"",IF($K2409="",0,$K2409)+$J2409*$L2409)</f>
        <v/>
      </c>
      <c r="N2409" s="14" t="n">
        <v>46211</v>
      </c>
      <c r="O2409" s="14" t="n">
        <v>10</v>
      </c>
      <c r="P2409" s="14" t="n"/>
      <c r="Q2409" s="14" t="n"/>
      <c r="R2409" s="14" t="n"/>
      <c r="S2409" s="14" t="n"/>
      <c r="T2409" s="14">
        <f>IF(OR($J2409="",$O2409=""),"",$O2409/$J2409)</f>
        <v/>
      </c>
      <c r="U2409" s="14" t="inlineStr">
        <is>
          <t>Concluído</t>
        </is>
      </c>
      <c r="V2409" s="14" t="n"/>
      <c r="W2409" s="14" t="n"/>
      <c r="X2409" s="14" t="n"/>
      <c r="Y2409" s="14" t="n"/>
      <c r="Z2409" s="14" t="n"/>
      <c r="AA2409" s="11" t="n"/>
      <c r="AB2409" s="14">
        <f>B2409&amp;"|"&amp;I2409</f>
        <v/>
      </c>
      <c r="AC2409">
        <f>IF($B2409="","","|"&amp;SUBSTITUTE(TRIM(SUBSTITUTE(SUBSTITUTE(SUBSTITUTE(SUBSTITUTE(SUBSTITUTE(SUBSTITUTE(SUBSTITUTE(SUBSTITUTE(SUBSTITUTE(SUBSTITUTE(SUBSTITUTE(SUBSTITUTE(SUBSTITUTE(SUBSTITUTE(TRIM($B2409&amp;""),CHAR(10)," "),CHAR(13)," "),"."," "),";"," "),","," "),"/"," "),"+"," "),"-"," "),"  "," "),"  "," "),"  "," "),"  "," "),"  "," "),"  "," "))," ","|")&amp;"|")</f>
        <v/>
      </c>
      <c r="AD2409">
        <f>TRIM($I2409&amp;"")</f>
        <v/>
      </c>
    </row>
    <row r="2410" ht="24" customHeight="1">
      <c r="A2410" s="9" t="n">
        <v>46210</v>
      </c>
      <c r="B2410" s="14" t="inlineStr">
        <is>
          <t>10211,10212</t>
        </is>
      </c>
      <c r="C2410" s="14" t="n"/>
      <c r="D2410" s="14" t="inlineStr">
        <is>
          <t>36 PINTURA P.U.</t>
        </is>
      </c>
      <c r="E2410" s="14" t="inlineStr">
        <is>
          <t>20052201</t>
        </is>
      </c>
      <c r="F2410" s="14" t="inlineStr">
        <is>
          <t>TAMPO VITREO 1205X905X18 MDF-MESA ATHENAS</t>
        </is>
      </c>
      <c r="G2410" s="14" t="inlineStr">
        <is>
          <t>36 PINTURA P.U.</t>
        </is>
      </c>
      <c r="H2410" s="14" t="inlineStr">
        <is>
          <t>36 PINTURA P.U.</t>
        </is>
      </c>
      <c r="I2410" s="9" t="inlineStr">
        <is>
          <t>36 PINTURA P.U.</t>
        </is>
      </c>
      <c r="J2410" s="9" t="n">
        <v>20</v>
      </c>
      <c r="K2410" s="14">
        <f>IF($E2410="","",IFERROR(INDEX('01_Cad_Pecas'!$H$2:$H$5000,MATCH($E2410,'01_Cad_Pecas'!$D$2:$D$5000,0)),IFERROR(INDEX('01_Cad_Pecas'!$H$2:$H$5000,MATCH(VALUE($E2410),'01_Cad_Pecas'!$D$2:$D$5000,0)),"")))</f>
        <v/>
      </c>
      <c r="L2410" s="14">
        <f>IF($E2410="","",IFERROR(INDEX('01_Cad_Pecas'!$I$2:$I$5000,MATCH($E2410,'01_Cad_Pecas'!$D$2:$D$5000,0)),IFERROR(INDEX('01_Cad_Pecas'!$I$2:$I$5000,MATCH(VALUE($E2410),'01_Cad_Pecas'!$D$2:$D$5000,0)),"")))</f>
        <v/>
      </c>
      <c r="M2410" s="14">
        <f>IF(OR($J2410="",$L2410=""),"",IF($K2410="",0,$K2410)+$J2410*$L2410)</f>
        <v/>
      </c>
      <c r="N2410" s="14" t="n">
        <v>46211</v>
      </c>
      <c r="O2410" s="14" t="n">
        <v>20</v>
      </c>
      <c r="P2410" s="14" t="n"/>
      <c r="Q2410" s="14" t="n"/>
      <c r="R2410" s="14" t="n"/>
      <c r="S2410" s="14" t="n"/>
      <c r="T2410" s="14">
        <f>IF(OR($J2410="",$O2410=""),"",$O2410/$J2410)</f>
        <v/>
      </c>
      <c r="U2410" s="14" t="inlineStr">
        <is>
          <t>Concluído</t>
        </is>
      </c>
      <c r="V2410" s="14" t="n"/>
      <c r="W2410" s="14" t="n"/>
      <c r="X2410" s="14" t="n"/>
      <c r="Y2410" s="14" t="n"/>
      <c r="Z2410" s="14" t="n"/>
      <c r="AA2410" s="11" t="n"/>
      <c r="AB2410" s="14">
        <f>B2410&amp;"|"&amp;I2410</f>
        <v/>
      </c>
      <c r="AC2410">
        <f>IF($B2410="","","|"&amp;SUBSTITUTE(TRIM(SUBSTITUTE(SUBSTITUTE(SUBSTITUTE(SUBSTITUTE(SUBSTITUTE(SUBSTITUTE(SUBSTITUTE(SUBSTITUTE(SUBSTITUTE(SUBSTITUTE(SUBSTITUTE(SUBSTITUTE(SUBSTITUTE(SUBSTITUTE(TRIM($B2410&amp;""),CHAR(10)," "),CHAR(13)," "),"."," "),";"," "),","," "),"/"," "),"+"," "),"-"," "),"  "," "),"  "," "),"  "," "),"  "," "),"  "," "),"  "," "))," ","|")&amp;"|")</f>
        <v/>
      </c>
      <c r="AD2410">
        <f>TRIM($I2410&amp;"")</f>
        <v/>
      </c>
    </row>
    <row r="2411" ht="24" customHeight="1">
      <c r="A2411" s="9" t="n">
        <v>46210</v>
      </c>
      <c r="B2411" s="14" t="inlineStr">
        <is>
          <t>10211,10212</t>
        </is>
      </c>
      <c r="C2411" s="14" t="n"/>
      <c r="D2411" s="14" t="inlineStr">
        <is>
          <t>36 PINTURA P.U.</t>
        </is>
      </c>
      <c r="E2411" s="14" t="inlineStr">
        <is>
          <t>20053407</t>
        </is>
      </c>
      <c r="F2411" s="14" t="inlineStr">
        <is>
          <t>TAMPO 1365X905X18 MDF - MESA COM VIDRO</t>
        </is>
      </c>
      <c r="G2411" s="14" t="inlineStr">
        <is>
          <t>36 PINTURA P.U.</t>
        </is>
      </c>
      <c r="H2411" s="14" t="inlineStr">
        <is>
          <t>36 PINTURA P.U.</t>
        </is>
      </c>
      <c r="I2411" s="9" t="inlineStr">
        <is>
          <t>36 PINTURA P.U.</t>
        </is>
      </c>
      <c r="J2411" s="9" t="n">
        <v>30</v>
      </c>
      <c r="K2411" s="14">
        <f>IF($E2411="","",IFERROR(INDEX('01_Cad_Pecas'!$H$2:$H$5000,MATCH($E2411,'01_Cad_Pecas'!$D$2:$D$5000,0)),IFERROR(INDEX('01_Cad_Pecas'!$H$2:$H$5000,MATCH(VALUE($E2411),'01_Cad_Pecas'!$D$2:$D$5000,0)),"")))</f>
        <v/>
      </c>
      <c r="L2411" s="14">
        <f>IF($E2411="","",IFERROR(INDEX('01_Cad_Pecas'!$I$2:$I$5000,MATCH($E2411,'01_Cad_Pecas'!$D$2:$D$5000,0)),IFERROR(INDEX('01_Cad_Pecas'!$I$2:$I$5000,MATCH(VALUE($E2411),'01_Cad_Pecas'!$D$2:$D$5000,0)),"")))</f>
        <v/>
      </c>
      <c r="M2411" s="14">
        <f>IF(OR($J2411="",$L2411=""),"",IF($K2411="",0,$K2411)+$J2411*$L2411)</f>
        <v/>
      </c>
      <c r="N2411" s="14" t="n">
        <v>46211</v>
      </c>
      <c r="O2411" s="14" t="n">
        <v>30</v>
      </c>
      <c r="P2411" s="14" t="n"/>
      <c r="Q2411" s="14" t="n"/>
      <c r="R2411" s="14" t="n"/>
      <c r="S2411" s="14" t="n"/>
      <c r="T2411" s="14">
        <f>IF(OR($J2411="",$O2411=""),"",$O2411/$J2411)</f>
        <v/>
      </c>
      <c r="U2411" s="14" t="inlineStr">
        <is>
          <t>Concluído</t>
        </is>
      </c>
      <c r="V2411" s="14" t="n"/>
      <c r="W2411" s="14" t="n"/>
      <c r="X2411" s="14" t="n"/>
      <c r="Y2411" s="14" t="n"/>
      <c r="Z2411" s="14" t="n"/>
      <c r="AA2411" s="11" t="n"/>
      <c r="AB2411" s="14">
        <f>B2411&amp;"|"&amp;I2411</f>
        <v/>
      </c>
      <c r="AC2411">
        <f>IF($B2411="","","|"&amp;SUBSTITUTE(TRIM(SUBSTITUTE(SUBSTITUTE(SUBSTITUTE(SUBSTITUTE(SUBSTITUTE(SUBSTITUTE(SUBSTITUTE(SUBSTITUTE(SUBSTITUTE(SUBSTITUTE(SUBSTITUTE(SUBSTITUTE(SUBSTITUTE(SUBSTITUTE(TRIM($B2411&amp;""),CHAR(10)," "),CHAR(13)," "),"."," "),";"," "),","," "),"/"," "),"+"," "),"-"," "),"  "," "),"  "," "),"  "," "),"  "," "),"  "," "),"  "," "))," ","|")&amp;"|")</f>
        <v/>
      </c>
      <c r="AD2411">
        <f>TRIM($I2411&amp;"")</f>
        <v/>
      </c>
    </row>
    <row r="2412" ht="24" customHeight="1">
      <c r="A2412" s="9" t="n">
        <v>46210</v>
      </c>
      <c r="B2412" s="14" t="inlineStr">
        <is>
          <t>10211,10212</t>
        </is>
      </c>
      <c r="C2412" s="14" t="n"/>
      <c r="D2412" s="14" t="inlineStr">
        <is>
          <t>36 PINTURA P.U.</t>
        </is>
      </c>
      <c r="E2412" s="14" t="inlineStr">
        <is>
          <t>30006104</t>
        </is>
      </c>
      <c r="F2412" s="14" t="inlineStr">
        <is>
          <t>MOLDURA ENCOSTO 445X280X15 MDF - CAD SANTIAGO NEW</t>
        </is>
      </c>
      <c r="G2412" s="14" t="inlineStr">
        <is>
          <t>36 PINTURA P.U.</t>
        </is>
      </c>
      <c r="H2412" s="14" t="inlineStr">
        <is>
          <t>36 PINTURA P.U.</t>
        </is>
      </c>
      <c r="I2412" s="9" t="inlineStr">
        <is>
          <t>36 PINTURA P.U.</t>
        </is>
      </c>
      <c r="J2412" s="9" t="n">
        <v>200</v>
      </c>
      <c r="K2412" s="14">
        <f>IF($E2412="","",IFERROR(INDEX('01_Cad_Pecas'!$H$2:$H$5000,MATCH($E2412,'01_Cad_Pecas'!$D$2:$D$5000,0)),IFERROR(INDEX('01_Cad_Pecas'!$H$2:$H$5000,MATCH(VALUE($E2412),'01_Cad_Pecas'!$D$2:$D$5000,0)),"")))</f>
        <v/>
      </c>
      <c r="L2412" s="14">
        <f>IF($E2412="","",IFERROR(INDEX('01_Cad_Pecas'!$I$2:$I$5000,MATCH($E2412,'01_Cad_Pecas'!$D$2:$D$5000,0)),IFERROR(INDEX('01_Cad_Pecas'!$I$2:$I$5000,MATCH(VALUE($E2412),'01_Cad_Pecas'!$D$2:$D$5000,0)),"")))</f>
        <v/>
      </c>
      <c r="M2412" s="14">
        <f>IF(OR($J2412="",$L2412=""),"",IF($K2412="",0,$K2412)+$J2412*$L2412)</f>
        <v/>
      </c>
      <c r="N2412" s="14" t="n">
        <v>46211</v>
      </c>
      <c r="O2412" s="14" t="n">
        <v>200</v>
      </c>
      <c r="P2412" s="14" t="n"/>
      <c r="Q2412" s="14" t="n"/>
      <c r="R2412" s="14" t="n"/>
      <c r="S2412" s="14" t="n"/>
      <c r="T2412" s="14">
        <f>IF(OR($J2412="",$O2412=""),"",$O2412/$J2412)</f>
        <v/>
      </c>
      <c r="U2412" s="14" t="inlineStr">
        <is>
          <t>Concluído</t>
        </is>
      </c>
      <c r="V2412" s="14" t="n"/>
      <c r="W2412" s="14" t="n"/>
      <c r="X2412" s="14" t="n"/>
      <c r="Y2412" s="14" t="n"/>
      <c r="Z2412" s="14" t="n"/>
      <c r="AA2412" s="11" t="n"/>
      <c r="AB2412" s="14">
        <f>B2412&amp;"|"&amp;I2412</f>
        <v/>
      </c>
      <c r="AC2412">
        <f>IF($B2412="","","|"&amp;SUBSTITUTE(TRIM(SUBSTITUTE(SUBSTITUTE(SUBSTITUTE(SUBSTITUTE(SUBSTITUTE(SUBSTITUTE(SUBSTITUTE(SUBSTITUTE(SUBSTITUTE(SUBSTITUTE(SUBSTITUTE(SUBSTITUTE(SUBSTITUTE(SUBSTITUTE(TRIM($B2412&amp;""),CHAR(10)," "),CHAR(13)," "),"."," "),";"," "),","," "),"/"," "),"+"," "),"-"," "),"  "," "),"  "," "),"  "," "),"  "," "),"  "," "),"  "," "))," ","|")&amp;"|")</f>
        <v/>
      </c>
      <c r="AD2412">
        <f>TRIM($I2412&amp;"")</f>
        <v/>
      </c>
    </row>
    <row r="2413" ht="24" customHeight="1">
      <c r="A2413" s="9" t="n">
        <v>46210</v>
      </c>
      <c r="B2413" s="14" t="inlineStr">
        <is>
          <t>10211,10212</t>
        </is>
      </c>
      <c r="C2413" s="14" t="n"/>
      <c r="D2413" s="14" t="inlineStr">
        <is>
          <t>36 PINTURA P.U.</t>
        </is>
      </c>
      <c r="E2413" s="14" t="inlineStr">
        <is>
          <t>30001301</t>
        </is>
      </c>
      <c r="F2413" s="14" t="inlineStr">
        <is>
          <t>PE TRASEIRO 920X65(911)X25 MDF (11PCS)- CAD PE INT</t>
        </is>
      </c>
      <c r="G2413" s="14" t="inlineStr">
        <is>
          <t>36 PINTURA P.U.</t>
        </is>
      </c>
      <c r="H2413" s="14" t="inlineStr">
        <is>
          <t>36 PINTURA P.U.</t>
        </is>
      </c>
      <c r="I2413" s="9" t="inlineStr">
        <is>
          <t>36 PINTURA P.U.</t>
        </is>
      </c>
      <c r="J2413" s="9" t="n">
        <v>436</v>
      </c>
      <c r="K2413" s="14">
        <f>IF($E2413="","",IFERROR(INDEX('01_Cad_Pecas'!$H$2:$H$5000,MATCH($E2413,'01_Cad_Pecas'!$D$2:$D$5000,0)),IFERROR(INDEX('01_Cad_Pecas'!$H$2:$H$5000,MATCH(VALUE($E2413),'01_Cad_Pecas'!$D$2:$D$5000,0)),"")))</f>
        <v/>
      </c>
      <c r="L2413" s="14">
        <f>IF($E2413="","",IFERROR(INDEX('01_Cad_Pecas'!$I$2:$I$5000,MATCH($E2413,'01_Cad_Pecas'!$D$2:$D$5000,0)),IFERROR(INDEX('01_Cad_Pecas'!$I$2:$I$5000,MATCH(VALUE($E2413),'01_Cad_Pecas'!$D$2:$D$5000,0)),"")))</f>
        <v/>
      </c>
      <c r="M2413" s="14">
        <f>IF(OR($J2413="",$L2413=""),"",IF($K2413="",0,$K2413)+$J2413*$L2413)</f>
        <v/>
      </c>
      <c r="N2413" s="14" t="n">
        <v>46211</v>
      </c>
      <c r="O2413" s="14" t="n">
        <v>436</v>
      </c>
      <c r="P2413" s="14" t="n"/>
      <c r="Q2413" s="14" t="n"/>
      <c r="R2413" s="14" t="n"/>
      <c r="S2413" s="14" t="n"/>
      <c r="T2413" s="14">
        <f>IF(OR($J2413="",$O2413=""),"",$O2413/$J2413)</f>
        <v/>
      </c>
      <c r="U2413" s="14" t="inlineStr">
        <is>
          <t>Concluído</t>
        </is>
      </c>
      <c r="V2413" s="14" t="n"/>
      <c r="W2413" s="14" t="n"/>
      <c r="X2413" s="14" t="n"/>
      <c r="Y2413" s="14" t="n"/>
      <c r="Z2413" s="14" t="n"/>
      <c r="AA2413" s="11" t="n"/>
      <c r="AB2413" s="14">
        <f>B2413&amp;"|"&amp;I2413</f>
        <v/>
      </c>
      <c r="AC2413">
        <f>IF($B2413="","","|"&amp;SUBSTITUTE(TRIM(SUBSTITUTE(SUBSTITUTE(SUBSTITUTE(SUBSTITUTE(SUBSTITUTE(SUBSTITUTE(SUBSTITUTE(SUBSTITUTE(SUBSTITUTE(SUBSTITUTE(SUBSTITUTE(SUBSTITUTE(SUBSTITUTE(SUBSTITUTE(TRIM($B2413&amp;""),CHAR(10)," "),CHAR(13)," "),"."," "),";"," "),","," "),"/"," "),"+"," "),"-"," "),"  "," "),"  "," "),"  "," "),"  "," "),"  "," "),"  "," "))," ","|")&amp;"|")</f>
        <v/>
      </c>
      <c r="AD2413">
        <f>TRIM($I2413&amp;"")</f>
        <v/>
      </c>
    </row>
    <row r="2414" ht="24" customHeight="1">
      <c r="A2414" s="9" t="n">
        <v>46210</v>
      </c>
      <c r="B2414" s="14" t="inlineStr">
        <is>
          <t>10211,10212</t>
        </is>
      </c>
      <c r="C2414" s="14" t="n"/>
      <c r="D2414" s="14" t="inlineStr">
        <is>
          <t>36 PINTURA P.U.</t>
        </is>
      </c>
      <c r="E2414" s="14" t="inlineStr">
        <is>
          <t>30003401</t>
        </is>
      </c>
      <c r="F2414" s="14" t="inlineStr">
        <is>
          <t>PE TRASEIRO 920X30(911)X25 MDF (14PC) ESQ DAKAR</t>
        </is>
      </c>
      <c r="G2414" s="14" t="inlineStr">
        <is>
          <t>36 PINTURA P.U.</t>
        </is>
      </c>
      <c r="H2414" s="14" t="inlineStr">
        <is>
          <t>36 PINTURA P.U.</t>
        </is>
      </c>
      <c r="I2414" s="9" t="inlineStr">
        <is>
          <t>36 PINTURA P.U.</t>
        </is>
      </c>
      <c r="J2414" s="9" t="n">
        <v>120</v>
      </c>
      <c r="K2414" s="14">
        <f>IF($E2414="","",IFERROR(INDEX('01_Cad_Pecas'!$H$2:$H$5000,MATCH($E2414,'01_Cad_Pecas'!$D$2:$D$5000,0)),IFERROR(INDEX('01_Cad_Pecas'!$H$2:$H$5000,MATCH(VALUE($E2414),'01_Cad_Pecas'!$D$2:$D$5000,0)),"")))</f>
        <v/>
      </c>
      <c r="L2414" s="14">
        <f>IF($E2414="","",IFERROR(INDEX('01_Cad_Pecas'!$I$2:$I$5000,MATCH($E2414,'01_Cad_Pecas'!$D$2:$D$5000,0)),IFERROR(INDEX('01_Cad_Pecas'!$I$2:$I$5000,MATCH(VALUE($E2414),'01_Cad_Pecas'!$D$2:$D$5000,0)),"")))</f>
        <v/>
      </c>
      <c r="M2414" s="14">
        <f>IF(OR($J2414="",$L2414=""),"",IF($K2414="",0,$K2414)+$J2414*$L2414)</f>
        <v/>
      </c>
      <c r="N2414" s="14" t="n">
        <v>46211</v>
      </c>
      <c r="O2414" s="14" t="n">
        <v>120</v>
      </c>
      <c r="P2414" s="14" t="n"/>
      <c r="Q2414" s="14" t="n"/>
      <c r="R2414" s="14" t="n"/>
      <c r="S2414" s="14" t="n"/>
      <c r="T2414" s="14">
        <f>IF(OR($J2414="",$O2414=""),"",$O2414/$J2414)</f>
        <v/>
      </c>
      <c r="U2414" s="14" t="inlineStr">
        <is>
          <t>Concluído</t>
        </is>
      </c>
      <c r="V2414" s="14" t="n"/>
      <c r="W2414" s="14" t="n"/>
      <c r="X2414" s="14" t="n"/>
      <c r="Y2414" s="14" t="n"/>
      <c r="Z2414" s="14" t="n"/>
      <c r="AA2414" s="11" t="n"/>
      <c r="AB2414" s="14">
        <f>B2414&amp;"|"&amp;I2414</f>
        <v/>
      </c>
      <c r="AC2414">
        <f>IF($B2414="","","|"&amp;SUBSTITUTE(TRIM(SUBSTITUTE(SUBSTITUTE(SUBSTITUTE(SUBSTITUTE(SUBSTITUTE(SUBSTITUTE(SUBSTITUTE(SUBSTITUTE(SUBSTITUTE(SUBSTITUTE(SUBSTITUTE(SUBSTITUTE(SUBSTITUTE(SUBSTITUTE(TRIM($B2414&amp;""),CHAR(10)," "),CHAR(13)," "),"."," "),";"," "),","," "),"/"," "),"+"," "),"-"," "),"  "," "),"  "," "),"  "," "),"  "," "),"  "," "),"  "," "))," ","|")&amp;"|")</f>
        <v/>
      </c>
      <c r="AD2414">
        <f>TRIM($I2414&amp;"")</f>
        <v/>
      </c>
    </row>
    <row r="2415" ht="24" customHeight="1">
      <c r="A2415" s="9" t="n">
        <v>46210</v>
      </c>
      <c r="B2415" s="14" t="inlineStr">
        <is>
          <t>10211,10212</t>
        </is>
      </c>
      <c r="C2415" s="14" t="n"/>
      <c r="D2415" s="14" t="inlineStr">
        <is>
          <t>36 PINTURA P.U.</t>
        </is>
      </c>
      <c r="E2415" s="14" t="inlineStr">
        <is>
          <t>30003402</t>
        </is>
      </c>
      <c r="F2415" s="14" t="inlineStr">
        <is>
          <t>PE TRASEIRO 920X30(911)X25 MDF (14PC) DIR DAKAR</t>
        </is>
      </c>
      <c r="G2415" s="14" t="inlineStr">
        <is>
          <t>36 PINTURA P.U.</t>
        </is>
      </c>
      <c r="H2415" s="14" t="inlineStr">
        <is>
          <t>36 PINTURA P.U.</t>
        </is>
      </c>
      <c r="I2415" s="9" t="inlineStr">
        <is>
          <t>36 PINTURA P.U.</t>
        </is>
      </c>
      <c r="J2415" s="9" t="n">
        <v>120</v>
      </c>
      <c r="K2415" s="14">
        <f>IF($E2415="","",IFERROR(INDEX('01_Cad_Pecas'!$H$2:$H$5000,MATCH($E2415,'01_Cad_Pecas'!$D$2:$D$5000,0)),IFERROR(INDEX('01_Cad_Pecas'!$H$2:$H$5000,MATCH(VALUE($E2415),'01_Cad_Pecas'!$D$2:$D$5000,0)),"")))</f>
        <v/>
      </c>
      <c r="L2415" s="14">
        <f>IF($E2415="","",IFERROR(INDEX('01_Cad_Pecas'!$I$2:$I$5000,MATCH($E2415,'01_Cad_Pecas'!$D$2:$D$5000,0)),IFERROR(INDEX('01_Cad_Pecas'!$I$2:$I$5000,MATCH(VALUE($E2415),'01_Cad_Pecas'!$D$2:$D$5000,0)),"")))</f>
        <v/>
      </c>
      <c r="M2415" s="14">
        <f>IF(OR($J2415="",$L2415=""),"",IF($K2415="",0,$K2415)+$J2415*$L2415)</f>
        <v/>
      </c>
      <c r="N2415" s="14" t="n">
        <v>46211</v>
      </c>
      <c r="O2415" s="14" t="n">
        <v>120</v>
      </c>
      <c r="P2415" s="14" t="n"/>
      <c r="Q2415" s="14" t="n"/>
      <c r="R2415" s="14" t="n"/>
      <c r="S2415" s="14" t="n"/>
      <c r="T2415" s="14">
        <f>IF(OR($J2415="",$O2415=""),"",$O2415/$J2415)</f>
        <v/>
      </c>
      <c r="U2415" s="14" t="inlineStr">
        <is>
          <t>Concluído</t>
        </is>
      </c>
      <c r="V2415" s="14" t="n"/>
      <c r="W2415" s="14" t="n"/>
      <c r="X2415" s="14" t="n"/>
      <c r="Y2415" s="14" t="n"/>
      <c r="Z2415" s="14" t="n"/>
      <c r="AA2415" s="11" t="n"/>
      <c r="AB2415" s="14">
        <f>B2415&amp;"|"&amp;I2415</f>
        <v/>
      </c>
      <c r="AC2415">
        <f>IF($B2415="","","|"&amp;SUBSTITUTE(TRIM(SUBSTITUTE(SUBSTITUTE(SUBSTITUTE(SUBSTITUTE(SUBSTITUTE(SUBSTITUTE(SUBSTITUTE(SUBSTITUTE(SUBSTITUTE(SUBSTITUTE(SUBSTITUTE(SUBSTITUTE(SUBSTITUTE(SUBSTITUTE(TRIM($B2415&amp;""),CHAR(10)," "),CHAR(13)," "),"."," "),";"," "),","," "),"/"," "),"+"," "),"-"," "),"  "," "),"  "," "),"  "," "),"  "," "),"  "," "),"  "," "))," ","|")&amp;"|")</f>
        <v/>
      </c>
      <c r="AD2415">
        <f>TRIM($I2415&amp;"")</f>
        <v/>
      </c>
    </row>
    <row r="2416" ht="24" customHeight="1">
      <c r="A2416" s="9" t="n">
        <v>46210</v>
      </c>
      <c r="B2416" s="14" t="inlineStr">
        <is>
          <t>10211,10212</t>
        </is>
      </c>
      <c r="C2416" s="14" t="n"/>
      <c r="D2416" s="14" t="inlineStr">
        <is>
          <t>36 PINTURA P.U.</t>
        </is>
      </c>
      <c r="E2416" s="14" t="inlineStr">
        <is>
          <t>30006101</t>
        </is>
      </c>
      <c r="F2416" s="14" t="inlineStr">
        <is>
          <t>PE TRAS 880X30(911)X25 MDF (13PC) ESQ SANTIAGO NEW</t>
        </is>
      </c>
      <c r="G2416" s="14" t="inlineStr">
        <is>
          <t>36 PINTURA P.U.</t>
        </is>
      </c>
      <c r="H2416" s="14" t="inlineStr">
        <is>
          <t>36 PINTURA P.U.</t>
        </is>
      </c>
      <c r="I2416" s="9" t="inlineStr">
        <is>
          <t>36 PINTURA P.U.</t>
        </is>
      </c>
      <c r="J2416" s="9" t="n">
        <v>200</v>
      </c>
      <c r="K2416" s="14">
        <f>IF($E2416="","",IFERROR(INDEX('01_Cad_Pecas'!$H$2:$H$5000,MATCH($E2416,'01_Cad_Pecas'!$D$2:$D$5000,0)),IFERROR(INDEX('01_Cad_Pecas'!$H$2:$H$5000,MATCH(VALUE($E2416),'01_Cad_Pecas'!$D$2:$D$5000,0)),"")))</f>
        <v/>
      </c>
      <c r="L2416" s="14">
        <f>IF($E2416="","",IFERROR(INDEX('01_Cad_Pecas'!$I$2:$I$5000,MATCH($E2416,'01_Cad_Pecas'!$D$2:$D$5000,0)),IFERROR(INDEX('01_Cad_Pecas'!$I$2:$I$5000,MATCH(VALUE($E2416),'01_Cad_Pecas'!$D$2:$D$5000,0)),"")))</f>
        <v/>
      </c>
      <c r="M2416" s="14">
        <f>IF(OR($J2416="",$L2416=""),"",IF($K2416="",0,$K2416)+$J2416*$L2416)</f>
        <v/>
      </c>
      <c r="N2416" s="14" t="n">
        <v>46211</v>
      </c>
      <c r="O2416" s="14" t="n">
        <v>200</v>
      </c>
      <c r="P2416" s="14" t="n"/>
      <c r="Q2416" s="14" t="n"/>
      <c r="R2416" s="14" t="n"/>
      <c r="S2416" s="14" t="n"/>
      <c r="T2416" s="14">
        <f>IF(OR($J2416="",$O2416=""),"",$O2416/$J2416)</f>
        <v/>
      </c>
      <c r="U2416" s="14" t="inlineStr">
        <is>
          <t>Concluído</t>
        </is>
      </c>
      <c r="V2416" s="14" t="n"/>
      <c r="W2416" s="14" t="n"/>
      <c r="X2416" s="14" t="n"/>
      <c r="Y2416" s="14" t="n"/>
      <c r="Z2416" s="14" t="n"/>
      <c r="AA2416" s="11" t="n"/>
      <c r="AB2416" s="14">
        <f>B2416&amp;"|"&amp;I2416</f>
        <v/>
      </c>
      <c r="AC2416">
        <f>IF($B2416="","","|"&amp;SUBSTITUTE(TRIM(SUBSTITUTE(SUBSTITUTE(SUBSTITUTE(SUBSTITUTE(SUBSTITUTE(SUBSTITUTE(SUBSTITUTE(SUBSTITUTE(SUBSTITUTE(SUBSTITUTE(SUBSTITUTE(SUBSTITUTE(SUBSTITUTE(SUBSTITUTE(TRIM($B2416&amp;""),CHAR(10)," "),CHAR(13)," "),"."," "),";"," "),","," "),"/"," "),"+"," "),"-"," "),"  "," "),"  "," "),"  "," "),"  "," "),"  "," "),"  "," "))," ","|")&amp;"|")</f>
        <v/>
      </c>
      <c r="AD2416">
        <f>TRIM($I2416&amp;"")</f>
        <v/>
      </c>
    </row>
    <row r="2417" ht="24" customHeight="1">
      <c r="A2417" s="9" t="n">
        <v>46210</v>
      </c>
      <c r="B2417" s="14" t="inlineStr">
        <is>
          <t>10211,10212</t>
        </is>
      </c>
      <c r="C2417" s="14" t="n"/>
      <c r="D2417" s="14" t="inlineStr">
        <is>
          <t>36 PINTURA P.U.</t>
        </is>
      </c>
      <c r="E2417" s="14" t="inlineStr">
        <is>
          <t>30006102</t>
        </is>
      </c>
      <c r="F2417" s="14" t="inlineStr">
        <is>
          <t>PE TRAS 880X30(911)X25 MDF (13PC) DIR SANTIAGO NEW</t>
        </is>
      </c>
      <c r="G2417" s="14" t="inlineStr">
        <is>
          <t>36 PINTURA P.U.</t>
        </is>
      </c>
      <c r="H2417" s="14" t="inlineStr">
        <is>
          <t>36 PINTURA P.U.</t>
        </is>
      </c>
      <c r="I2417" s="9" t="inlineStr">
        <is>
          <t>36 PINTURA P.U.</t>
        </is>
      </c>
      <c r="J2417" s="9" t="n">
        <v>200</v>
      </c>
      <c r="K2417" s="14">
        <f>IF($E2417="","",IFERROR(INDEX('01_Cad_Pecas'!$H$2:$H$5000,MATCH($E2417,'01_Cad_Pecas'!$D$2:$D$5000,0)),IFERROR(INDEX('01_Cad_Pecas'!$H$2:$H$5000,MATCH(VALUE($E2417),'01_Cad_Pecas'!$D$2:$D$5000,0)),"")))</f>
        <v/>
      </c>
      <c r="L2417" s="14">
        <f>IF($E2417="","",IFERROR(INDEX('01_Cad_Pecas'!$I$2:$I$5000,MATCH($E2417,'01_Cad_Pecas'!$D$2:$D$5000,0)),IFERROR(INDEX('01_Cad_Pecas'!$I$2:$I$5000,MATCH(VALUE($E2417),'01_Cad_Pecas'!$D$2:$D$5000,0)),"")))</f>
        <v/>
      </c>
      <c r="M2417" s="14">
        <f>IF(OR($J2417="",$L2417=""),"",IF($K2417="",0,$K2417)+$J2417*$L2417)</f>
        <v/>
      </c>
      <c r="N2417" s="14" t="n">
        <v>46211</v>
      </c>
      <c r="O2417" s="14" t="n">
        <v>200</v>
      </c>
      <c r="P2417" s="14" t="n"/>
      <c r="Q2417" s="14" t="n"/>
      <c r="R2417" s="14" t="n"/>
      <c r="S2417" s="14" t="n"/>
      <c r="T2417" s="14">
        <f>IF(OR($J2417="",$O2417=""),"",$O2417/$J2417)</f>
        <v/>
      </c>
      <c r="U2417" s="14" t="inlineStr">
        <is>
          <t>Concluído</t>
        </is>
      </c>
      <c r="V2417" s="14" t="n"/>
      <c r="W2417" s="14" t="n"/>
      <c r="X2417" s="14" t="n"/>
      <c r="Y2417" s="14" t="n"/>
      <c r="Z2417" s="14" t="n"/>
      <c r="AA2417" s="11" t="n"/>
      <c r="AB2417" s="14">
        <f>B2417&amp;"|"&amp;I2417</f>
        <v/>
      </c>
      <c r="AC2417">
        <f>IF($B2417="","","|"&amp;SUBSTITUTE(TRIM(SUBSTITUTE(SUBSTITUTE(SUBSTITUTE(SUBSTITUTE(SUBSTITUTE(SUBSTITUTE(SUBSTITUTE(SUBSTITUTE(SUBSTITUTE(SUBSTITUTE(SUBSTITUTE(SUBSTITUTE(SUBSTITUTE(SUBSTITUTE(TRIM($B2417&amp;""),CHAR(10)," "),CHAR(13)," "),"."," "),";"," "),","," "),"/"," "),"+"," "),"-"," "),"  "," "),"  "," "),"  "," "),"  "," "),"  "," "),"  "," "))," ","|")&amp;"|")</f>
        <v/>
      </c>
      <c r="AD2417">
        <f>TRIM($I2417&amp;"")</f>
        <v/>
      </c>
    </row>
    <row r="2418" ht="24" customHeight="1">
      <c r="A2418" s="9" t="n">
        <v>46210</v>
      </c>
      <c r="B2418" s="14" t="inlineStr">
        <is>
          <t>10211,10212</t>
        </is>
      </c>
      <c r="C2418" s="14" t="n"/>
      <c r="D2418" s="14" t="inlineStr">
        <is>
          <t>36 PINTURA P.U.</t>
        </is>
      </c>
      <c r="E2418" s="14" t="inlineStr">
        <is>
          <t>30009703</t>
        </is>
      </c>
      <c r="F2418" s="14" t="inlineStr">
        <is>
          <t>ESPALDAR 390X40(911)X25 MDF (24) - CADEIRA GRECIA</t>
        </is>
      </c>
      <c r="G2418" s="14" t="inlineStr">
        <is>
          <t>36 PINTURA P.U.</t>
        </is>
      </c>
      <c r="H2418" s="14" t="inlineStr">
        <is>
          <t>36 PINTURA P.U.</t>
        </is>
      </c>
      <c r="I2418" s="9" t="inlineStr">
        <is>
          <t>36 PINTURA P.U.</t>
        </is>
      </c>
      <c r="J2418" s="9" t="n">
        <v>80</v>
      </c>
      <c r="K2418" s="14">
        <f>IF($E2418="","",IFERROR(INDEX('01_Cad_Pecas'!$H$2:$H$5000,MATCH($E2418,'01_Cad_Pecas'!$D$2:$D$5000,0)),IFERROR(INDEX('01_Cad_Pecas'!$H$2:$H$5000,MATCH(VALUE($E2418),'01_Cad_Pecas'!$D$2:$D$5000,0)),"")))</f>
        <v/>
      </c>
      <c r="L2418" s="14">
        <f>IF($E2418="","",IFERROR(INDEX('01_Cad_Pecas'!$I$2:$I$5000,MATCH($E2418,'01_Cad_Pecas'!$D$2:$D$5000,0)),IFERROR(INDEX('01_Cad_Pecas'!$I$2:$I$5000,MATCH(VALUE($E2418),'01_Cad_Pecas'!$D$2:$D$5000,0)),"")))</f>
        <v/>
      </c>
      <c r="M2418" s="14">
        <f>IF(OR($J2418="",$L2418=""),"",IF($K2418="",0,$K2418)+$J2418*$L2418)</f>
        <v/>
      </c>
      <c r="N2418" s="14" t="n">
        <v>46211</v>
      </c>
      <c r="O2418" s="14" t="n">
        <v>80</v>
      </c>
      <c r="P2418" s="14" t="n"/>
      <c r="Q2418" s="14" t="n"/>
      <c r="R2418" s="14" t="n"/>
      <c r="S2418" s="14" t="n"/>
      <c r="T2418" s="14">
        <f>IF(OR($J2418="",$O2418=""),"",$O2418/$J2418)</f>
        <v/>
      </c>
      <c r="U2418" s="14" t="inlineStr">
        <is>
          <t>Concluído</t>
        </is>
      </c>
      <c r="V2418" s="14" t="n"/>
      <c r="W2418" s="14" t="n"/>
      <c r="X2418" s="14" t="n"/>
      <c r="Y2418" s="14" t="n"/>
      <c r="Z2418" s="14" t="n"/>
      <c r="AA2418" s="11" t="n"/>
      <c r="AB2418" s="14">
        <f>B2418&amp;"|"&amp;I2418</f>
        <v/>
      </c>
      <c r="AC2418">
        <f>IF($B2418="","","|"&amp;SUBSTITUTE(TRIM(SUBSTITUTE(SUBSTITUTE(SUBSTITUTE(SUBSTITUTE(SUBSTITUTE(SUBSTITUTE(SUBSTITUTE(SUBSTITUTE(SUBSTITUTE(SUBSTITUTE(SUBSTITUTE(SUBSTITUTE(SUBSTITUTE(SUBSTITUTE(TRIM($B2418&amp;""),CHAR(10)," "),CHAR(13)," "),"."," "),";"," "),","," "),"/"," "),"+"," "),"-"," "),"  "," "),"  "," "),"  "," "),"  "," "),"  "," "),"  "," "))," ","|")&amp;"|")</f>
        <v/>
      </c>
      <c r="AD2418">
        <f>TRIM($I2418&amp;"")</f>
        <v/>
      </c>
    </row>
    <row r="2419" ht="24" customHeight="1">
      <c r="A2419" s="9" t="n">
        <v>46211</v>
      </c>
      <c r="B2419" s="14" t="inlineStr">
        <is>
          <t>10224,10188</t>
        </is>
      </c>
      <c r="C2419" s="14" t="n"/>
      <c r="D2419" s="14" t="inlineStr">
        <is>
          <t>36 PINTURA P.U.</t>
        </is>
      </c>
      <c r="E2419" s="14" t="inlineStr">
        <is>
          <t>20021607</t>
        </is>
      </c>
      <c r="F2419" s="14" t="inlineStr">
        <is>
          <t>TAMPO 1605X905X18 MDF - MESA COM VIDRO</t>
        </is>
      </c>
      <c r="G2419" s="14" t="inlineStr">
        <is>
          <t>36 PINTURA P.U.</t>
        </is>
      </c>
      <c r="H2419" s="14" t="inlineStr">
        <is>
          <t>36 PINTURA P.U.</t>
        </is>
      </c>
      <c r="I2419" s="9" t="inlineStr">
        <is>
          <t>36 PINTURA P.U.</t>
        </is>
      </c>
      <c r="J2419" s="9" t="n">
        <v>71</v>
      </c>
      <c r="K2419" s="14">
        <f>IF($E2419="","",IFERROR(INDEX('01_Cad_Pecas'!$H$2:$H$5000,MATCH($E2419,'01_Cad_Pecas'!$D$2:$D$5000,0)),IFERROR(INDEX('01_Cad_Pecas'!$H$2:$H$5000,MATCH(VALUE($E2419),'01_Cad_Pecas'!$D$2:$D$5000,0)),"")))</f>
        <v/>
      </c>
      <c r="L2419" s="14">
        <f>IF($E2419="","",IFERROR(INDEX('01_Cad_Pecas'!$I$2:$I$5000,MATCH($E2419,'01_Cad_Pecas'!$D$2:$D$5000,0)),IFERROR(INDEX('01_Cad_Pecas'!$I$2:$I$5000,MATCH(VALUE($E2419),'01_Cad_Pecas'!$D$2:$D$5000,0)),"")))</f>
        <v/>
      </c>
      <c r="M2419" s="14">
        <f>IF(OR($J2419="",$L2419=""),"",IF($K2419="",0,$K2419)+$J2419*$L2419)</f>
        <v/>
      </c>
      <c r="N2419" s="14" t="n">
        <v>46211</v>
      </c>
      <c r="O2419" s="14" t="n">
        <v>71</v>
      </c>
      <c r="P2419" s="14" t="n"/>
      <c r="Q2419" s="14" t="n"/>
      <c r="R2419" s="14" t="n"/>
      <c r="S2419" s="14" t="n"/>
      <c r="T2419" s="14">
        <f>IF(OR($J2419="",$O2419=""),"",$O2419/$J2419)</f>
        <v/>
      </c>
      <c r="U2419" s="14" t="inlineStr">
        <is>
          <t>Concluído</t>
        </is>
      </c>
      <c r="V2419" s="14" t="n"/>
      <c r="W2419" s="14" t="n"/>
      <c r="X2419" s="14" t="n"/>
      <c r="Y2419" s="14" t="n"/>
      <c r="Z2419" s="14" t="n"/>
      <c r="AA2419" s="11" t="n"/>
      <c r="AB2419" s="14">
        <f>B2419&amp;"|"&amp;I2419</f>
        <v/>
      </c>
      <c r="AC2419">
        <f>IF($B2419="","","|"&amp;SUBSTITUTE(TRIM(SUBSTITUTE(SUBSTITUTE(SUBSTITUTE(SUBSTITUTE(SUBSTITUTE(SUBSTITUTE(SUBSTITUTE(SUBSTITUTE(SUBSTITUTE(SUBSTITUTE(SUBSTITUTE(SUBSTITUTE(SUBSTITUTE(SUBSTITUTE(TRIM($B2419&amp;""),CHAR(10)," "),CHAR(13)," "),"."," "),";"," "),","," "),"/"," "),"+"," "),"-"," "),"  "," "),"  "," "),"  "," "),"  "," "),"  "," "),"  "," "))," ","|")&amp;"|")</f>
        <v/>
      </c>
      <c r="AD2419">
        <f>TRIM($I2419&amp;"")</f>
        <v/>
      </c>
    </row>
    <row r="2420" ht="24" customHeight="1">
      <c r="A2420" s="9" t="n">
        <v>46211</v>
      </c>
      <c r="B2420" s="14" t="inlineStr">
        <is>
          <t>10224,10188</t>
        </is>
      </c>
      <c r="C2420" s="14" t="n"/>
      <c r="D2420" s="14" t="inlineStr">
        <is>
          <t>36 PINTURA P.U.</t>
        </is>
      </c>
      <c r="E2420" s="14" t="inlineStr">
        <is>
          <t>20021807</t>
        </is>
      </c>
      <c r="F2420" s="14" t="inlineStr">
        <is>
          <t>TAMPO 1805X905X18 MDF - MESA COM VIDRO</t>
        </is>
      </c>
      <c r="G2420" s="14" t="inlineStr">
        <is>
          <t>36 PINTURA P.U.</t>
        </is>
      </c>
      <c r="H2420" s="14" t="inlineStr">
        <is>
          <t>36 PINTURA P.U.</t>
        </is>
      </c>
      <c r="I2420" s="9" t="inlineStr">
        <is>
          <t>36 PINTURA P.U.</t>
        </is>
      </c>
      <c r="J2420" s="9" t="n">
        <v>20</v>
      </c>
      <c r="K2420" s="14">
        <f>IF($E2420="","",IFERROR(INDEX('01_Cad_Pecas'!$H$2:$H$5000,MATCH($E2420,'01_Cad_Pecas'!$D$2:$D$5000,0)),IFERROR(INDEX('01_Cad_Pecas'!$H$2:$H$5000,MATCH(VALUE($E2420),'01_Cad_Pecas'!$D$2:$D$5000,0)),"")))</f>
        <v/>
      </c>
      <c r="L2420" s="14">
        <f>IF($E2420="","",IFERROR(INDEX('01_Cad_Pecas'!$I$2:$I$5000,MATCH($E2420,'01_Cad_Pecas'!$D$2:$D$5000,0)),IFERROR(INDEX('01_Cad_Pecas'!$I$2:$I$5000,MATCH(VALUE($E2420),'01_Cad_Pecas'!$D$2:$D$5000,0)),"")))</f>
        <v/>
      </c>
      <c r="M2420" s="14">
        <f>IF(OR($J2420="",$L2420=""),"",IF($K2420="",0,$K2420)+$J2420*$L2420)</f>
        <v/>
      </c>
      <c r="N2420" s="14" t="n">
        <v>46211</v>
      </c>
      <c r="O2420" s="14" t="n">
        <v>20</v>
      </c>
      <c r="P2420" s="14" t="n"/>
      <c r="Q2420" s="14" t="n"/>
      <c r="R2420" s="14" t="n"/>
      <c r="S2420" s="14" t="n"/>
      <c r="T2420" s="14">
        <f>IF(OR($J2420="",$O2420=""),"",$O2420/$J2420)</f>
        <v/>
      </c>
      <c r="U2420" s="14" t="inlineStr">
        <is>
          <t>Concluído</t>
        </is>
      </c>
      <c r="V2420" s="14" t="n"/>
      <c r="W2420" s="14" t="n"/>
      <c r="X2420" s="14" t="n"/>
      <c r="Y2420" s="14" t="n"/>
      <c r="Z2420" s="14" t="n"/>
      <c r="AA2420" s="11" t="n"/>
      <c r="AB2420" s="14">
        <f>B2420&amp;"|"&amp;I2420</f>
        <v/>
      </c>
      <c r="AC2420">
        <f>IF($B2420="","","|"&amp;SUBSTITUTE(TRIM(SUBSTITUTE(SUBSTITUTE(SUBSTITUTE(SUBSTITUTE(SUBSTITUTE(SUBSTITUTE(SUBSTITUTE(SUBSTITUTE(SUBSTITUTE(SUBSTITUTE(SUBSTITUTE(SUBSTITUTE(SUBSTITUTE(SUBSTITUTE(TRIM($B2420&amp;""),CHAR(10)," "),CHAR(13)," "),"."," "),";"," "),","," "),"/"," "),"+"," "),"-"," "),"  "," "),"  "," "),"  "," "),"  "," "),"  "," "),"  "," "))," ","|")&amp;"|")</f>
        <v/>
      </c>
      <c r="AD2420">
        <f>TRIM($I2420&amp;"")</f>
        <v/>
      </c>
    </row>
    <row r="2421" ht="24" customHeight="1">
      <c r="A2421" s="9" t="n">
        <v>46211</v>
      </c>
      <c r="B2421" s="14" t="inlineStr">
        <is>
          <t>10224,10188</t>
        </is>
      </c>
      <c r="C2421" s="14" t="n"/>
      <c r="D2421" s="14" t="inlineStr">
        <is>
          <t>36 PINTURA P.U.</t>
        </is>
      </c>
      <c r="E2421" s="14" t="inlineStr">
        <is>
          <t>20051001</t>
        </is>
      </c>
      <c r="F2421" s="14" t="inlineStr">
        <is>
          <t>TAMPO REDONDO 1035X1035X18 MDF - MESA TURIM LIGHT</t>
        </is>
      </c>
      <c r="G2421" s="14" t="inlineStr">
        <is>
          <t>36 PINTURA P.U.</t>
        </is>
      </c>
      <c r="H2421" s="14" t="inlineStr">
        <is>
          <t>36 PINTURA P.U.</t>
        </is>
      </c>
      <c r="I2421" s="9" t="inlineStr">
        <is>
          <t>36 PINTURA P.U.</t>
        </is>
      </c>
      <c r="J2421" s="9" t="n">
        <v>30</v>
      </c>
      <c r="K2421" s="14">
        <f>IF($E2421="","",IFERROR(INDEX('01_Cad_Pecas'!$H$2:$H$5000,MATCH($E2421,'01_Cad_Pecas'!$D$2:$D$5000,0)),IFERROR(INDEX('01_Cad_Pecas'!$H$2:$H$5000,MATCH(VALUE($E2421),'01_Cad_Pecas'!$D$2:$D$5000,0)),"")))</f>
        <v/>
      </c>
      <c r="L2421" s="14">
        <f>IF($E2421="","",IFERROR(INDEX('01_Cad_Pecas'!$I$2:$I$5000,MATCH($E2421,'01_Cad_Pecas'!$D$2:$D$5000,0)),IFERROR(INDEX('01_Cad_Pecas'!$I$2:$I$5000,MATCH(VALUE($E2421),'01_Cad_Pecas'!$D$2:$D$5000,0)),"")))</f>
        <v/>
      </c>
      <c r="M2421" s="14">
        <f>IF(OR($J2421="",$L2421=""),"",IF($K2421="",0,$K2421)+$J2421*$L2421)</f>
        <v/>
      </c>
      <c r="N2421" s="14" t="n">
        <v>46211</v>
      </c>
      <c r="O2421" s="14" t="n">
        <v>30</v>
      </c>
      <c r="P2421" s="14" t="n"/>
      <c r="Q2421" s="14" t="n"/>
      <c r="R2421" s="14" t="n"/>
      <c r="S2421" s="14" t="n"/>
      <c r="T2421" s="14">
        <f>IF(OR($J2421="",$O2421=""),"",$O2421/$J2421)</f>
        <v/>
      </c>
      <c r="U2421" s="14" t="inlineStr">
        <is>
          <t>Concluído</t>
        </is>
      </c>
      <c r="V2421" s="14" t="n"/>
      <c r="W2421" s="14" t="n"/>
      <c r="X2421" s="14" t="n"/>
      <c r="Y2421" s="14" t="n"/>
      <c r="Z2421" s="14" t="n"/>
      <c r="AA2421" s="11" t="n"/>
      <c r="AB2421" s="14">
        <f>B2421&amp;"|"&amp;I2421</f>
        <v/>
      </c>
      <c r="AC2421">
        <f>IF($B2421="","","|"&amp;SUBSTITUTE(TRIM(SUBSTITUTE(SUBSTITUTE(SUBSTITUTE(SUBSTITUTE(SUBSTITUTE(SUBSTITUTE(SUBSTITUTE(SUBSTITUTE(SUBSTITUTE(SUBSTITUTE(SUBSTITUTE(SUBSTITUTE(SUBSTITUTE(SUBSTITUTE(TRIM($B2421&amp;""),CHAR(10)," "),CHAR(13)," "),"."," "),";"," "),","," "),"/"," "),"+"," "),"-"," "),"  "," "),"  "," "),"  "," "),"  "," "),"  "," "),"  "," "))," ","|")&amp;"|")</f>
        <v/>
      </c>
      <c r="AD2421">
        <f>TRIM($I2421&amp;"")</f>
        <v/>
      </c>
    </row>
    <row r="2422" ht="24" customHeight="1">
      <c r="A2422" s="9" t="n">
        <v>46211</v>
      </c>
      <c r="B2422" s="14" t="inlineStr">
        <is>
          <t>10224,10188</t>
        </is>
      </c>
      <c r="C2422" s="14" t="n"/>
      <c r="D2422" s="14" t="inlineStr">
        <is>
          <t>36 PINTURA P.U.</t>
        </is>
      </c>
      <c r="E2422" s="14" t="inlineStr">
        <is>
          <t>20052101</t>
        </is>
      </c>
      <c r="F2422" s="14" t="inlineStr">
        <is>
          <t>TAMPO VITREO 900X900X18 MDF - MESA ATHENAS</t>
        </is>
      </c>
      <c r="G2422" s="14" t="inlineStr">
        <is>
          <t>36 PINTURA P.U.</t>
        </is>
      </c>
      <c r="H2422" s="14" t="inlineStr">
        <is>
          <t>36 PINTURA P.U.</t>
        </is>
      </c>
      <c r="I2422" s="9" t="inlineStr">
        <is>
          <t>36 PINTURA P.U.</t>
        </is>
      </c>
      <c r="J2422" s="9" t="n">
        <v>10</v>
      </c>
      <c r="K2422" s="14">
        <f>IF($E2422="","",IFERROR(INDEX('01_Cad_Pecas'!$H$2:$H$5000,MATCH($E2422,'01_Cad_Pecas'!$D$2:$D$5000,0)),IFERROR(INDEX('01_Cad_Pecas'!$H$2:$H$5000,MATCH(VALUE($E2422),'01_Cad_Pecas'!$D$2:$D$5000,0)),"")))</f>
        <v/>
      </c>
      <c r="L2422" s="14">
        <f>IF($E2422="","",IFERROR(INDEX('01_Cad_Pecas'!$I$2:$I$5000,MATCH($E2422,'01_Cad_Pecas'!$D$2:$D$5000,0)),IFERROR(INDEX('01_Cad_Pecas'!$I$2:$I$5000,MATCH(VALUE($E2422),'01_Cad_Pecas'!$D$2:$D$5000,0)),"")))</f>
        <v/>
      </c>
      <c r="M2422" s="14">
        <f>IF(OR($J2422="",$L2422=""),"",IF($K2422="",0,$K2422)+$J2422*$L2422)</f>
        <v/>
      </c>
      <c r="N2422" s="14" t="n">
        <v>46212</v>
      </c>
      <c r="O2422" s="14" t="n">
        <v>10</v>
      </c>
      <c r="P2422" s="14" t="n"/>
      <c r="Q2422" s="14" t="n"/>
      <c r="R2422" s="14" t="n"/>
      <c r="S2422" s="14" t="n"/>
      <c r="T2422" s="14">
        <f>IF(OR($J2422="",$O2422=""),"",$O2422/$J2422)</f>
        <v/>
      </c>
      <c r="U2422" s="14" t="inlineStr">
        <is>
          <t>Concluído</t>
        </is>
      </c>
      <c r="V2422" s="14" t="n"/>
      <c r="W2422" s="14" t="n"/>
      <c r="X2422" s="14" t="n"/>
      <c r="Y2422" s="14" t="n"/>
      <c r="Z2422" s="14" t="n"/>
      <c r="AA2422" s="11" t="n"/>
      <c r="AB2422" s="14">
        <f>B2422&amp;"|"&amp;I2422</f>
        <v/>
      </c>
      <c r="AC2422">
        <f>IF($B2422="","","|"&amp;SUBSTITUTE(TRIM(SUBSTITUTE(SUBSTITUTE(SUBSTITUTE(SUBSTITUTE(SUBSTITUTE(SUBSTITUTE(SUBSTITUTE(SUBSTITUTE(SUBSTITUTE(SUBSTITUTE(SUBSTITUTE(SUBSTITUTE(SUBSTITUTE(SUBSTITUTE(TRIM($B2422&amp;""),CHAR(10)," "),CHAR(13)," "),"."," "),";"," "),","," "),"/"," "),"+"," "),"-"," "),"  "," "),"  "," "),"  "," "),"  "," "),"  "," "),"  "," "))," ","|")&amp;"|")</f>
        <v/>
      </c>
      <c r="AD2422">
        <f>TRIM($I2422&amp;"")</f>
        <v/>
      </c>
    </row>
    <row r="2423" ht="24" customHeight="1">
      <c r="A2423" s="9" t="n">
        <v>46211</v>
      </c>
      <c r="B2423" s="14" t="inlineStr">
        <is>
          <t>10224,10188</t>
        </is>
      </c>
      <c r="C2423" s="14" t="n"/>
      <c r="D2423" s="14" t="inlineStr">
        <is>
          <t>36 PINTURA P.U.</t>
        </is>
      </c>
      <c r="E2423" s="14" t="inlineStr">
        <is>
          <t>20053207</t>
        </is>
      </c>
      <c r="F2423" s="14" t="inlineStr">
        <is>
          <t>TAMPO 1205X905X18 MDF - MESA COM VIDRO</t>
        </is>
      </c>
      <c r="G2423" s="14" t="inlineStr">
        <is>
          <t>36 PINTURA P.U.</t>
        </is>
      </c>
      <c r="H2423" s="14" t="inlineStr">
        <is>
          <t>36 PINTURA P.U.</t>
        </is>
      </c>
      <c r="I2423" s="9" t="inlineStr">
        <is>
          <t>36 PINTURA P.U.</t>
        </is>
      </c>
      <c r="J2423" s="9" t="n">
        <v>8</v>
      </c>
      <c r="K2423" s="14">
        <f>IF($E2423="","",IFERROR(INDEX('01_Cad_Pecas'!$H$2:$H$5000,MATCH($E2423,'01_Cad_Pecas'!$D$2:$D$5000,0)),IFERROR(INDEX('01_Cad_Pecas'!$H$2:$H$5000,MATCH(VALUE($E2423),'01_Cad_Pecas'!$D$2:$D$5000,0)),"")))</f>
        <v/>
      </c>
      <c r="L2423" s="14">
        <f>IF($E2423="","",IFERROR(INDEX('01_Cad_Pecas'!$I$2:$I$5000,MATCH($E2423,'01_Cad_Pecas'!$D$2:$D$5000,0)),IFERROR(INDEX('01_Cad_Pecas'!$I$2:$I$5000,MATCH(VALUE($E2423),'01_Cad_Pecas'!$D$2:$D$5000,0)),"")))</f>
        <v/>
      </c>
      <c r="M2423" s="14">
        <f>IF(OR($J2423="",$L2423=""),"",IF($K2423="",0,$K2423)+$J2423*$L2423)</f>
        <v/>
      </c>
      <c r="N2423" s="14" t="n">
        <v>46212</v>
      </c>
      <c r="O2423" s="14" t="n">
        <v>8</v>
      </c>
      <c r="P2423" s="14" t="n"/>
      <c r="Q2423" s="14" t="n"/>
      <c r="R2423" s="14" t="n"/>
      <c r="S2423" s="14" t="n"/>
      <c r="T2423" s="14">
        <f>IF(OR($J2423="",$O2423=""),"",$O2423/$J2423)</f>
        <v/>
      </c>
      <c r="U2423" s="14" t="inlineStr">
        <is>
          <t>Concluído</t>
        </is>
      </c>
      <c r="V2423" s="14" t="n"/>
      <c r="W2423" s="14" t="n"/>
      <c r="X2423" s="14" t="n"/>
      <c r="Y2423" s="14" t="n"/>
      <c r="Z2423" s="14" t="n"/>
      <c r="AA2423" s="11" t="n"/>
      <c r="AB2423" s="14">
        <f>B2423&amp;"|"&amp;I2423</f>
        <v/>
      </c>
      <c r="AC2423">
        <f>IF($B2423="","","|"&amp;SUBSTITUTE(TRIM(SUBSTITUTE(SUBSTITUTE(SUBSTITUTE(SUBSTITUTE(SUBSTITUTE(SUBSTITUTE(SUBSTITUTE(SUBSTITUTE(SUBSTITUTE(SUBSTITUTE(SUBSTITUTE(SUBSTITUTE(SUBSTITUTE(SUBSTITUTE(TRIM($B2423&amp;""),CHAR(10)," "),CHAR(13)," "),"."," "),";"," "),","," "),"/"," "),"+"," "),"-"," "),"  "," "),"  "," "),"  "," "),"  "," "),"  "," "),"  "," "))," ","|")&amp;"|")</f>
        <v/>
      </c>
      <c r="AD2423">
        <f>TRIM($I2423&amp;"")</f>
        <v/>
      </c>
    </row>
    <row r="2424" ht="24" customHeight="1">
      <c r="A2424" s="9" t="n">
        <v>46211</v>
      </c>
      <c r="B2424" s="14" t="inlineStr">
        <is>
          <t>10224,10188</t>
        </is>
      </c>
      <c r="C2424" s="14" t="n"/>
      <c r="D2424" s="14" t="inlineStr">
        <is>
          <t>36 PINTURA P.U.</t>
        </is>
      </c>
      <c r="E2424" s="14" t="inlineStr">
        <is>
          <t>20086212</t>
        </is>
      </c>
      <c r="F2424" s="14" t="inlineStr">
        <is>
          <t>TAMPO 1605X905X18 MDF - MESA COM VIDRO (RAIO100)</t>
        </is>
      </c>
      <c r="G2424" s="14" t="inlineStr">
        <is>
          <t>36 PINTURA P.U.</t>
        </is>
      </c>
      <c r="H2424" s="14" t="inlineStr">
        <is>
          <t>36 PINTURA P.U.</t>
        </is>
      </c>
      <c r="I2424" s="9" t="inlineStr">
        <is>
          <t>36 PINTURA P.U.</t>
        </is>
      </c>
      <c r="J2424" s="9" t="n">
        <v>3</v>
      </c>
      <c r="K2424" s="14">
        <f>IF($E2424="","",IFERROR(INDEX('01_Cad_Pecas'!$H$2:$H$5000,MATCH($E2424,'01_Cad_Pecas'!$D$2:$D$5000,0)),IFERROR(INDEX('01_Cad_Pecas'!$H$2:$H$5000,MATCH(VALUE($E2424),'01_Cad_Pecas'!$D$2:$D$5000,0)),"")))</f>
        <v/>
      </c>
      <c r="L2424" s="14">
        <f>IF($E2424="","",IFERROR(INDEX('01_Cad_Pecas'!$I$2:$I$5000,MATCH($E2424,'01_Cad_Pecas'!$D$2:$D$5000,0)),IFERROR(INDEX('01_Cad_Pecas'!$I$2:$I$5000,MATCH(VALUE($E2424),'01_Cad_Pecas'!$D$2:$D$5000,0)),"")))</f>
        <v/>
      </c>
      <c r="M2424" s="14">
        <f>IF(OR($J2424="",$L2424=""),"",IF($K2424="",0,$K2424)+$J2424*$L2424)</f>
        <v/>
      </c>
      <c r="N2424" s="14" t="n">
        <v>46212</v>
      </c>
      <c r="O2424" s="14" t="n">
        <v>3</v>
      </c>
      <c r="P2424" s="14" t="n"/>
      <c r="Q2424" s="14" t="n"/>
      <c r="R2424" s="14" t="n"/>
      <c r="S2424" s="14" t="n"/>
      <c r="T2424" s="14">
        <f>IF(OR($J2424="",$O2424=""),"",$O2424/$J2424)</f>
        <v/>
      </c>
      <c r="U2424" s="14" t="inlineStr">
        <is>
          <t>Concluído</t>
        </is>
      </c>
      <c r="V2424" s="14" t="n"/>
      <c r="W2424" s="14" t="n"/>
      <c r="X2424" s="14" t="n"/>
      <c r="Y2424" s="14" t="n"/>
      <c r="Z2424" s="14" t="n"/>
      <c r="AA2424" s="11" t="n"/>
      <c r="AB2424" s="14">
        <f>B2424&amp;"|"&amp;I2424</f>
        <v/>
      </c>
      <c r="AC2424">
        <f>IF($B2424="","","|"&amp;SUBSTITUTE(TRIM(SUBSTITUTE(SUBSTITUTE(SUBSTITUTE(SUBSTITUTE(SUBSTITUTE(SUBSTITUTE(SUBSTITUTE(SUBSTITUTE(SUBSTITUTE(SUBSTITUTE(SUBSTITUTE(SUBSTITUTE(SUBSTITUTE(SUBSTITUTE(TRIM($B2424&amp;""),CHAR(10)," "),CHAR(13)," "),"."," "),";"," "),","," "),"/"," "),"+"," "),"-"," "),"  "," "),"  "," "),"  "," "),"  "," "),"  "," "),"  "," "))," ","|")&amp;"|")</f>
        <v/>
      </c>
      <c r="AD2424">
        <f>TRIM($I2424&amp;"")</f>
        <v/>
      </c>
    </row>
    <row r="2425" ht="24" customHeight="1">
      <c r="A2425" s="9" t="n">
        <v>46211</v>
      </c>
      <c r="B2425" s="14" t="inlineStr">
        <is>
          <t>10224,10188</t>
        </is>
      </c>
      <c r="C2425" s="14" t="n"/>
      <c r="D2425" s="14" t="inlineStr">
        <is>
          <t>36 PINTURA P.U.</t>
        </is>
      </c>
      <c r="E2425" s="14" t="inlineStr">
        <is>
          <t>30006104</t>
        </is>
      </c>
      <c r="F2425" s="14" t="inlineStr">
        <is>
          <t>MOLDURA ENCOSTO 445X280X15 MDF - CAD SANTIAGO NEW</t>
        </is>
      </c>
      <c r="G2425" s="14" t="inlineStr">
        <is>
          <t>36 PINTURA P.U.</t>
        </is>
      </c>
      <c r="H2425" s="14" t="inlineStr">
        <is>
          <t>36 PINTURA P.U.</t>
        </is>
      </c>
      <c r="I2425" s="9" t="inlineStr">
        <is>
          <t>36 PINTURA P.U.</t>
        </is>
      </c>
      <c r="J2425" s="9" t="n">
        <v>530</v>
      </c>
      <c r="K2425" s="14">
        <f>IF($E2425="","",IFERROR(INDEX('01_Cad_Pecas'!$H$2:$H$5000,MATCH($E2425,'01_Cad_Pecas'!$D$2:$D$5000,0)),IFERROR(INDEX('01_Cad_Pecas'!$H$2:$H$5000,MATCH(VALUE($E2425),'01_Cad_Pecas'!$D$2:$D$5000,0)),"")))</f>
        <v/>
      </c>
      <c r="L2425" s="14">
        <f>IF($E2425="","",IFERROR(INDEX('01_Cad_Pecas'!$I$2:$I$5000,MATCH($E2425,'01_Cad_Pecas'!$D$2:$D$5000,0)),IFERROR(INDEX('01_Cad_Pecas'!$I$2:$I$5000,MATCH(VALUE($E2425),'01_Cad_Pecas'!$D$2:$D$5000,0)),"")))</f>
        <v/>
      </c>
      <c r="M2425" s="14">
        <f>IF(OR($J2425="",$L2425=""),"",IF($K2425="",0,$K2425)+$J2425*$L2425)</f>
        <v/>
      </c>
      <c r="N2425" s="14" t="n">
        <v>46212</v>
      </c>
      <c r="O2425" s="14" t="n">
        <v>530</v>
      </c>
      <c r="P2425" s="14" t="n"/>
      <c r="Q2425" s="14" t="n"/>
      <c r="R2425" s="14" t="n"/>
      <c r="S2425" s="14" t="n"/>
      <c r="T2425" s="14">
        <f>IF(OR($J2425="",$O2425=""),"",$O2425/$J2425)</f>
        <v/>
      </c>
      <c r="U2425" s="14" t="inlineStr">
        <is>
          <t>Concluído</t>
        </is>
      </c>
      <c r="V2425" s="14" t="n"/>
      <c r="W2425" s="14" t="n"/>
      <c r="X2425" s="14" t="n"/>
      <c r="Y2425" s="14" t="n"/>
      <c r="Z2425" s="14" t="n"/>
      <c r="AA2425" s="11" t="n"/>
      <c r="AB2425" s="14">
        <f>B2425&amp;"|"&amp;I2425</f>
        <v/>
      </c>
      <c r="AC2425">
        <f>IF($B2425="","","|"&amp;SUBSTITUTE(TRIM(SUBSTITUTE(SUBSTITUTE(SUBSTITUTE(SUBSTITUTE(SUBSTITUTE(SUBSTITUTE(SUBSTITUTE(SUBSTITUTE(SUBSTITUTE(SUBSTITUTE(SUBSTITUTE(SUBSTITUTE(SUBSTITUTE(SUBSTITUTE(TRIM($B2425&amp;""),CHAR(10)," "),CHAR(13)," "),"."," "),";"," "),","," "),"/"," "),"+"," "),"-"," "),"  "," "),"  "," "),"  "," "),"  "," "),"  "," "),"  "," "))," ","|")&amp;"|")</f>
        <v/>
      </c>
      <c r="AD2425">
        <f>TRIM($I2425&amp;"")</f>
        <v/>
      </c>
    </row>
    <row r="2426" ht="24" customHeight="1">
      <c r="A2426" s="9" t="n">
        <v>46211</v>
      </c>
      <c r="B2426" s="14" t="inlineStr">
        <is>
          <t>10224,10188</t>
        </is>
      </c>
      <c r="C2426" s="14" t="n"/>
      <c r="D2426" s="14" t="inlineStr">
        <is>
          <t>36 PINTURA P.U.</t>
        </is>
      </c>
      <c r="E2426" s="14" t="inlineStr">
        <is>
          <t>30001201</t>
        </is>
      </c>
      <c r="F2426" s="14" t="inlineStr">
        <is>
          <t>PE TRASEIRO 980X65(911)X25 MDF (11PCS)- CAD PE INT</t>
        </is>
      </c>
      <c r="G2426" s="14" t="inlineStr">
        <is>
          <t>36 PINTURA P.U.</t>
        </is>
      </c>
      <c r="H2426" s="14" t="inlineStr">
        <is>
          <t>36 PINTURA P.U.</t>
        </is>
      </c>
      <c r="I2426" s="9" t="inlineStr">
        <is>
          <t>36 PINTURA P.U.</t>
        </is>
      </c>
      <c r="J2426" s="9" t="n">
        <v>320</v>
      </c>
      <c r="K2426" s="14">
        <f>IF($E2426="","",IFERROR(INDEX('01_Cad_Pecas'!$H$2:$H$5000,MATCH($E2426,'01_Cad_Pecas'!$D$2:$D$5000,0)),IFERROR(INDEX('01_Cad_Pecas'!$H$2:$H$5000,MATCH(VALUE($E2426),'01_Cad_Pecas'!$D$2:$D$5000,0)),"")))</f>
        <v/>
      </c>
      <c r="L2426" s="14">
        <f>IF($E2426="","",IFERROR(INDEX('01_Cad_Pecas'!$I$2:$I$5000,MATCH($E2426,'01_Cad_Pecas'!$D$2:$D$5000,0)),IFERROR(INDEX('01_Cad_Pecas'!$I$2:$I$5000,MATCH(VALUE($E2426),'01_Cad_Pecas'!$D$2:$D$5000,0)),"")))</f>
        <v/>
      </c>
      <c r="M2426" s="14">
        <f>IF(OR($J2426="",$L2426=""),"",IF($K2426="",0,$K2426)+$J2426*$L2426)</f>
        <v/>
      </c>
      <c r="N2426" s="14" t="n">
        <v>46212</v>
      </c>
      <c r="O2426" s="14" t="n">
        <v>320</v>
      </c>
      <c r="P2426" s="14" t="n"/>
      <c r="Q2426" s="14" t="n"/>
      <c r="R2426" s="14" t="n"/>
      <c r="S2426" s="14" t="n"/>
      <c r="T2426" s="14">
        <f>IF(OR($J2426="",$O2426=""),"",$O2426/$J2426)</f>
        <v/>
      </c>
      <c r="U2426" s="14" t="inlineStr">
        <is>
          <t>Concluído</t>
        </is>
      </c>
      <c r="V2426" s="14" t="n"/>
      <c r="W2426" s="14" t="n"/>
      <c r="X2426" s="14" t="n"/>
      <c r="Y2426" s="14" t="n"/>
      <c r="Z2426" s="14" t="n"/>
      <c r="AA2426" s="11" t="n"/>
      <c r="AB2426" s="14">
        <f>B2426&amp;"|"&amp;I2426</f>
        <v/>
      </c>
      <c r="AC2426">
        <f>IF($B2426="","","|"&amp;SUBSTITUTE(TRIM(SUBSTITUTE(SUBSTITUTE(SUBSTITUTE(SUBSTITUTE(SUBSTITUTE(SUBSTITUTE(SUBSTITUTE(SUBSTITUTE(SUBSTITUTE(SUBSTITUTE(SUBSTITUTE(SUBSTITUTE(SUBSTITUTE(SUBSTITUTE(TRIM($B2426&amp;""),CHAR(10)," "),CHAR(13)," "),"."," "),";"," "),","," "),"/"," "),"+"," "),"-"," "),"  "," "),"  "," "),"  "," "),"  "," "),"  "," "),"  "," "))," ","|")&amp;"|")</f>
        <v/>
      </c>
      <c r="AD2426">
        <f>TRIM($I2426&amp;"")</f>
        <v/>
      </c>
    </row>
    <row r="2427" ht="24" customHeight="1">
      <c r="A2427" s="9" t="n">
        <v>46211</v>
      </c>
      <c r="B2427" s="14" t="inlineStr">
        <is>
          <t>10224,10188</t>
        </is>
      </c>
      <c r="C2427" s="14" t="n"/>
      <c r="D2427" s="14" t="inlineStr">
        <is>
          <t>36 PINTURA P.U.</t>
        </is>
      </c>
      <c r="E2427" s="14" t="inlineStr">
        <is>
          <t>30001301</t>
        </is>
      </c>
      <c r="F2427" s="14" t="inlineStr">
        <is>
          <t>PE TRASEIRO 920X65(911)X25 MDF (11PCS)- CAD PE INT</t>
        </is>
      </c>
      <c r="G2427" s="14" t="inlineStr">
        <is>
          <t>36 PINTURA P.U.</t>
        </is>
      </c>
      <c r="H2427" s="14" t="inlineStr">
        <is>
          <t>36 PINTURA P.U.</t>
        </is>
      </c>
      <c r="I2427" s="9" t="inlineStr">
        <is>
          <t>36 PINTURA P.U.</t>
        </is>
      </c>
      <c r="J2427" s="9" t="n">
        <v>1100</v>
      </c>
      <c r="K2427" s="14">
        <f>IF($E2427="","",IFERROR(INDEX('01_Cad_Pecas'!$H$2:$H$5000,MATCH($E2427,'01_Cad_Pecas'!$D$2:$D$5000,0)),IFERROR(INDEX('01_Cad_Pecas'!$H$2:$H$5000,MATCH(VALUE($E2427),'01_Cad_Pecas'!$D$2:$D$5000,0)),"")))</f>
        <v/>
      </c>
      <c r="L2427" s="14">
        <f>IF($E2427="","",IFERROR(INDEX('01_Cad_Pecas'!$I$2:$I$5000,MATCH($E2427,'01_Cad_Pecas'!$D$2:$D$5000,0)),IFERROR(INDEX('01_Cad_Pecas'!$I$2:$I$5000,MATCH(VALUE($E2427),'01_Cad_Pecas'!$D$2:$D$5000,0)),"")))</f>
        <v/>
      </c>
      <c r="M2427" s="14">
        <f>IF(OR($J2427="",$L2427=""),"",IF($K2427="",0,$K2427)+$J2427*$L2427)</f>
        <v/>
      </c>
      <c r="N2427" s="14" t="n">
        <v>46212</v>
      </c>
      <c r="O2427" s="14" t="n">
        <v>1100</v>
      </c>
      <c r="P2427" s="14" t="n"/>
      <c r="Q2427" s="14" t="n"/>
      <c r="R2427" s="14" t="n"/>
      <c r="S2427" s="14" t="n"/>
      <c r="T2427" s="14">
        <f>IF(OR($J2427="",$O2427=""),"",$O2427/$J2427)</f>
        <v/>
      </c>
      <c r="U2427" s="14" t="inlineStr">
        <is>
          <t>Concluído</t>
        </is>
      </c>
      <c r="V2427" s="14" t="n"/>
      <c r="W2427" s="14" t="n"/>
      <c r="X2427" s="14" t="n"/>
      <c r="Y2427" s="14" t="n"/>
      <c r="Z2427" s="14" t="n"/>
      <c r="AA2427" s="11" t="n"/>
      <c r="AB2427" s="14">
        <f>B2427&amp;"|"&amp;I2427</f>
        <v/>
      </c>
      <c r="AC2427">
        <f>IF($B2427="","","|"&amp;SUBSTITUTE(TRIM(SUBSTITUTE(SUBSTITUTE(SUBSTITUTE(SUBSTITUTE(SUBSTITUTE(SUBSTITUTE(SUBSTITUTE(SUBSTITUTE(SUBSTITUTE(SUBSTITUTE(SUBSTITUTE(SUBSTITUTE(SUBSTITUTE(SUBSTITUTE(TRIM($B2427&amp;""),CHAR(10)," "),CHAR(13)," "),"."," "),";"," "),","," "),"/"," "),"+"," "),"-"," "),"  "," "),"  "," "),"  "," "),"  "," "),"  "," "),"  "," "))," ","|")&amp;"|")</f>
        <v/>
      </c>
      <c r="AD2427">
        <f>TRIM($I2427&amp;"")</f>
        <v/>
      </c>
    </row>
    <row r="2428" ht="24" customHeight="1">
      <c r="A2428" s="9" t="n">
        <v>46211</v>
      </c>
      <c r="B2428" s="14" t="inlineStr">
        <is>
          <t>10224,10188</t>
        </is>
      </c>
      <c r="C2428" s="14" t="n"/>
      <c r="D2428" s="14" t="inlineStr">
        <is>
          <t>36 PINTURA P.U.</t>
        </is>
      </c>
      <c r="E2428" s="14" t="inlineStr">
        <is>
          <t>30006101</t>
        </is>
      </c>
      <c r="F2428" s="14" t="inlineStr">
        <is>
          <t>PE TRAS 880X30(911)X25 MDF (13PC) ESQ SANTIAGO NEW</t>
        </is>
      </c>
      <c r="G2428" s="14" t="inlineStr">
        <is>
          <t>36 PINTURA P.U.</t>
        </is>
      </c>
      <c r="H2428" s="14" t="inlineStr">
        <is>
          <t>36 PINTURA P.U.</t>
        </is>
      </c>
      <c r="I2428" s="9" t="inlineStr">
        <is>
          <t>36 PINTURA P.U.</t>
        </is>
      </c>
      <c r="J2428" s="9" t="n">
        <v>530</v>
      </c>
      <c r="K2428" s="14">
        <f>IF($E2428="","",IFERROR(INDEX('01_Cad_Pecas'!$H$2:$H$5000,MATCH($E2428,'01_Cad_Pecas'!$D$2:$D$5000,0)),IFERROR(INDEX('01_Cad_Pecas'!$H$2:$H$5000,MATCH(VALUE($E2428),'01_Cad_Pecas'!$D$2:$D$5000,0)),"")))</f>
        <v/>
      </c>
      <c r="L2428" s="14">
        <f>IF($E2428="","",IFERROR(INDEX('01_Cad_Pecas'!$I$2:$I$5000,MATCH($E2428,'01_Cad_Pecas'!$D$2:$D$5000,0)),IFERROR(INDEX('01_Cad_Pecas'!$I$2:$I$5000,MATCH(VALUE($E2428),'01_Cad_Pecas'!$D$2:$D$5000,0)),"")))</f>
        <v/>
      </c>
      <c r="M2428" s="14">
        <f>IF(OR($J2428="",$L2428=""),"",IF($K2428="",0,$K2428)+$J2428*$L2428)</f>
        <v/>
      </c>
      <c r="N2428" s="14" t="n">
        <v>46212</v>
      </c>
      <c r="O2428" s="14" t="n">
        <v>530</v>
      </c>
      <c r="P2428" s="14" t="n"/>
      <c r="Q2428" s="14" t="n"/>
      <c r="R2428" s="14" t="n"/>
      <c r="S2428" s="14" t="n"/>
      <c r="T2428" s="14">
        <f>IF(OR($J2428="",$O2428=""),"",$O2428/$J2428)</f>
        <v/>
      </c>
      <c r="U2428" s="14" t="inlineStr">
        <is>
          <t>Concluído</t>
        </is>
      </c>
      <c r="V2428" s="14" t="n"/>
      <c r="W2428" s="14" t="n"/>
      <c r="X2428" s="14" t="n"/>
      <c r="Y2428" s="14" t="n"/>
      <c r="Z2428" s="14" t="n"/>
      <c r="AA2428" s="11" t="n"/>
      <c r="AB2428" s="14">
        <f>B2428&amp;"|"&amp;I2428</f>
        <v/>
      </c>
      <c r="AC2428">
        <f>IF($B2428="","","|"&amp;SUBSTITUTE(TRIM(SUBSTITUTE(SUBSTITUTE(SUBSTITUTE(SUBSTITUTE(SUBSTITUTE(SUBSTITUTE(SUBSTITUTE(SUBSTITUTE(SUBSTITUTE(SUBSTITUTE(SUBSTITUTE(SUBSTITUTE(SUBSTITUTE(SUBSTITUTE(TRIM($B2428&amp;""),CHAR(10)," "),CHAR(13)," "),"."," "),";"," "),","," "),"/"," "),"+"," "),"-"," "),"  "," "),"  "," "),"  "," "),"  "," "),"  "," "),"  "," "))," ","|")&amp;"|")</f>
        <v/>
      </c>
      <c r="AD2428">
        <f>TRIM($I2428&amp;"")</f>
        <v/>
      </c>
    </row>
    <row r="2429" ht="24" customHeight="1">
      <c r="A2429" s="9" t="n">
        <v>46211</v>
      </c>
      <c r="B2429" s="14" t="inlineStr">
        <is>
          <t>10224,10188</t>
        </is>
      </c>
      <c r="C2429" s="14" t="n"/>
      <c r="D2429" s="14" t="inlineStr">
        <is>
          <t>36 PINTURA P.U.</t>
        </is>
      </c>
      <c r="E2429" s="14" t="inlineStr">
        <is>
          <t>30006102</t>
        </is>
      </c>
      <c r="F2429" s="14" t="inlineStr">
        <is>
          <t>PE TRAS 880X30(911)X25 MDF (13PC) DIR SANTIAGO NEW</t>
        </is>
      </c>
      <c r="G2429" s="14" t="inlineStr">
        <is>
          <t>36 PINTURA P.U.</t>
        </is>
      </c>
      <c r="H2429" s="14" t="inlineStr">
        <is>
          <t>36 PINTURA P.U.</t>
        </is>
      </c>
      <c r="I2429" s="9" t="inlineStr">
        <is>
          <t>36 PINTURA P.U.</t>
        </is>
      </c>
      <c r="J2429" s="9" t="n">
        <v>530</v>
      </c>
      <c r="K2429" s="14">
        <f>IF($E2429="","",IFERROR(INDEX('01_Cad_Pecas'!$H$2:$H$5000,MATCH($E2429,'01_Cad_Pecas'!$D$2:$D$5000,0)),IFERROR(INDEX('01_Cad_Pecas'!$H$2:$H$5000,MATCH(VALUE($E2429),'01_Cad_Pecas'!$D$2:$D$5000,0)),"")))</f>
        <v/>
      </c>
      <c r="L2429" s="14">
        <f>IF($E2429="","",IFERROR(INDEX('01_Cad_Pecas'!$I$2:$I$5000,MATCH($E2429,'01_Cad_Pecas'!$D$2:$D$5000,0)),IFERROR(INDEX('01_Cad_Pecas'!$I$2:$I$5000,MATCH(VALUE($E2429),'01_Cad_Pecas'!$D$2:$D$5000,0)),"")))</f>
        <v/>
      </c>
      <c r="M2429" s="14">
        <f>IF(OR($J2429="",$L2429=""),"",IF($K2429="",0,$K2429)+$J2429*$L2429)</f>
        <v/>
      </c>
      <c r="N2429" s="14" t="n">
        <v>46212</v>
      </c>
      <c r="O2429" s="14" t="n">
        <v>530</v>
      </c>
      <c r="P2429" s="14" t="n"/>
      <c r="Q2429" s="14" t="n"/>
      <c r="R2429" s="14" t="n"/>
      <c r="S2429" s="14" t="n"/>
      <c r="T2429" s="14">
        <f>IF(OR($J2429="",$O2429=""),"",$O2429/$J2429)</f>
        <v/>
      </c>
      <c r="U2429" s="14" t="inlineStr">
        <is>
          <t>Concluído</t>
        </is>
      </c>
      <c r="V2429" s="14" t="n"/>
      <c r="W2429" s="14" t="n"/>
      <c r="X2429" s="14" t="n"/>
      <c r="Y2429" s="14" t="n"/>
      <c r="Z2429" s="14" t="n"/>
      <c r="AA2429" s="11" t="n"/>
      <c r="AB2429" s="14">
        <f>B2429&amp;"|"&amp;I2429</f>
        <v/>
      </c>
      <c r="AC2429">
        <f>IF($B2429="","","|"&amp;SUBSTITUTE(TRIM(SUBSTITUTE(SUBSTITUTE(SUBSTITUTE(SUBSTITUTE(SUBSTITUTE(SUBSTITUTE(SUBSTITUTE(SUBSTITUTE(SUBSTITUTE(SUBSTITUTE(SUBSTITUTE(SUBSTITUTE(SUBSTITUTE(SUBSTITUTE(TRIM($B2429&amp;""),CHAR(10)," "),CHAR(13)," "),"."," "),";"," "),","," "),"/"," "),"+"," "),"-"," "),"  "," "),"  "," "),"  "," "),"  "," "),"  "," "),"  "," "))," ","|")&amp;"|")</f>
        <v/>
      </c>
      <c r="AD2429">
        <f>TRIM($I2429&amp;"")</f>
        <v/>
      </c>
    </row>
    <row r="2430" ht="24" customHeight="1">
      <c r="A2430" s="9" t="n">
        <v>46211</v>
      </c>
      <c r="B2430" s="14" t="inlineStr">
        <is>
          <t>10224,10188</t>
        </is>
      </c>
      <c r="C2430" s="14" t="n"/>
      <c r="D2430" s="14" t="inlineStr">
        <is>
          <t>36 PINTURA P.U.</t>
        </is>
      </c>
      <c r="E2430" s="14" t="inlineStr">
        <is>
          <t>30009703</t>
        </is>
      </c>
      <c r="F2430" s="14" t="inlineStr">
        <is>
          <t>ESPALDAR 390X40(911)X25 MDF (24) - CADEIRA GRECIA</t>
        </is>
      </c>
      <c r="G2430" s="14" t="inlineStr">
        <is>
          <t>36 PINTURA P.U.</t>
        </is>
      </c>
      <c r="H2430" s="14" t="inlineStr">
        <is>
          <t>36 PINTURA P.U.</t>
        </is>
      </c>
      <c r="I2430" s="9" t="inlineStr">
        <is>
          <t>36 PINTURA P.U.</t>
        </is>
      </c>
      <c r="J2430" s="9" t="n">
        <v>160</v>
      </c>
      <c r="K2430" s="14">
        <f>IF($E2430="","",IFERROR(INDEX('01_Cad_Pecas'!$H$2:$H$5000,MATCH($E2430,'01_Cad_Pecas'!$D$2:$D$5000,0)),IFERROR(INDEX('01_Cad_Pecas'!$H$2:$H$5000,MATCH(VALUE($E2430),'01_Cad_Pecas'!$D$2:$D$5000,0)),"")))</f>
        <v/>
      </c>
      <c r="L2430" s="14">
        <f>IF($E2430="","",IFERROR(INDEX('01_Cad_Pecas'!$I$2:$I$5000,MATCH($E2430,'01_Cad_Pecas'!$D$2:$D$5000,0)),IFERROR(INDEX('01_Cad_Pecas'!$I$2:$I$5000,MATCH(VALUE($E2430),'01_Cad_Pecas'!$D$2:$D$5000,0)),"")))</f>
        <v/>
      </c>
      <c r="M2430" s="14">
        <f>IF(OR($J2430="",$L2430=""),"",IF($K2430="",0,$K2430)+$J2430*$L2430)</f>
        <v/>
      </c>
      <c r="N2430" s="14" t="n">
        <v>46213</v>
      </c>
      <c r="O2430" s="14" t="n">
        <v>160</v>
      </c>
      <c r="P2430" s="14" t="n"/>
      <c r="Q2430" s="14" t="n"/>
      <c r="R2430" s="14" t="n"/>
      <c r="S2430" s="14" t="n"/>
      <c r="T2430" s="14">
        <f>IF(OR($J2430="",$O2430=""),"",$O2430/$J2430)</f>
        <v/>
      </c>
      <c r="U2430" s="14" t="inlineStr">
        <is>
          <t>Concluído</t>
        </is>
      </c>
      <c r="V2430" s="14" t="n"/>
      <c r="W2430" s="14" t="n"/>
      <c r="X2430" s="14" t="n"/>
      <c r="Y2430" s="14" t="n"/>
      <c r="Z2430" s="14" t="n"/>
      <c r="AA2430" s="11" t="n"/>
      <c r="AB2430" s="14">
        <f>B2430&amp;"|"&amp;I2430</f>
        <v/>
      </c>
      <c r="AC2430">
        <f>IF($B2430="","","|"&amp;SUBSTITUTE(TRIM(SUBSTITUTE(SUBSTITUTE(SUBSTITUTE(SUBSTITUTE(SUBSTITUTE(SUBSTITUTE(SUBSTITUTE(SUBSTITUTE(SUBSTITUTE(SUBSTITUTE(SUBSTITUTE(SUBSTITUTE(SUBSTITUTE(SUBSTITUTE(TRIM($B2430&amp;""),CHAR(10)," "),CHAR(13)," "),"."," "),";"," "),","," "),"/"," "),"+"," "),"-"," "),"  "," "),"  "," "),"  "," "),"  "," "),"  "," "),"  "," "))," ","|")&amp;"|")</f>
        <v/>
      </c>
      <c r="AD2430">
        <f>TRIM($I2430&amp;"")</f>
        <v/>
      </c>
    </row>
    <row r="2431" ht="24" customHeight="1">
      <c r="A2431" s="9" t="n">
        <v>46199</v>
      </c>
      <c r="B2431" s="14" t="inlineStr">
        <is>
          <t>10186,10189,10190,10191,10192,10187</t>
        </is>
      </c>
      <c r="C2431" s="14" t="n"/>
      <c r="D2431" s="14" t="inlineStr">
        <is>
          <t>46 SECCIONADORA 1</t>
        </is>
      </c>
      <c r="E2431" s="14" t="inlineStr">
        <is>
          <t>20065101</t>
        </is>
      </c>
      <c r="F2431" s="14" t="inlineStr">
        <is>
          <t>CONTRA TAMPO 780X440X12 MDP - MESA CELTA</t>
        </is>
      </c>
      <c r="G2431" s="14" t="inlineStr">
        <is>
          <t>46 SECCIONADORA 1</t>
        </is>
      </c>
      <c r="H2431" s="14" t="inlineStr">
        <is>
          <t>46 SECCIONADORA 1</t>
        </is>
      </c>
      <c r="I2431" s="9" t="inlineStr">
        <is>
          <t>46 SECCIONADORA 1</t>
        </is>
      </c>
      <c r="J2431" s="9" t="n">
        <v>18</v>
      </c>
      <c r="K2431" s="14">
        <f>IF($E2431="","",IFERROR(INDEX('01_Cad_Pecas'!$H$2:$H$5000,MATCH($E2431,'01_Cad_Pecas'!$D$2:$D$5000,0)),IFERROR(INDEX('01_Cad_Pecas'!$H$2:$H$5000,MATCH(VALUE($E2431),'01_Cad_Pecas'!$D$2:$D$5000,0)),"")))</f>
        <v/>
      </c>
      <c r="L2431" s="14">
        <f>IF($E2431="","",IFERROR(INDEX('01_Cad_Pecas'!$I$2:$I$5000,MATCH($E2431,'01_Cad_Pecas'!$D$2:$D$5000,0)),IFERROR(INDEX('01_Cad_Pecas'!$I$2:$I$5000,MATCH(VALUE($E2431),'01_Cad_Pecas'!$D$2:$D$5000,0)),"")))</f>
        <v/>
      </c>
      <c r="M2431" s="14">
        <f>IF(OR($J2431="",$L2431=""),"",IF($K2431="",0,$K2431)+$J2431*$L2431)</f>
        <v/>
      </c>
      <c r="N2431" s="14" t="n">
        <v>46206</v>
      </c>
      <c r="O2431" s="14" t="n">
        <v>18</v>
      </c>
      <c r="P2431" s="14" t="n"/>
      <c r="Q2431" s="14" t="n"/>
      <c r="R2431" s="14" t="n"/>
      <c r="S2431" s="14" t="n"/>
      <c r="T2431" s="14">
        <f>IF(OR($J2431="",$O2431=""),"",$O2431/$J2431)</f>
        <v/>
      </c>
      <c r="U2431" s="14" t="inlineStr">
        <is>
          <t>Concluído</t>
        </is>
      </c>
      <c r="V2431" s="14" t="n"/>
      <c r="W2431" s="14" t="n"/>
      <c r="X2431" s="14" t="n"/>
      <c r="Y2431" s="14" t="n"/>
      <c r="Z2431" s="14" t="n"/>
      <c r="AA2431" s="11" t="n"/>
      <c r="AB2431" s="14">
        <f>B2431&amp;"|"&amp;I2431</f>
        <v/>
      </c>
      <c r="AC2431">
        <f>IF($B2431="","","|"&amp;SUBSTITUTE(TRIM(SUBSTITUTE(SUBSTITUTE(SUBSTITUTE(SUBSTITUTE(SUBSTITUTE(SUBSTITUTE(SUBSTITUTE(SUBSTITUTE(SUBSTITUTE(SUBSTITUTE(SUBSTITUTE(SUBSTITUTE(SUBSTITUTE(SUBSTITUTE(TRIM($B2431&amp;""),CHAR(10)," "),CHAR(13)," "),"."," "),";"," "),","," "),"/"," "),"+"," "),"-"," "),"  "," "),"  "," "),"  "," "),"  "," "),"  "," "),"  "," "))," ","|")&amp;"|")</f>
        <v/>
      </c>
      <c r="AD2431">
        <f>TRIM($I2431&amp;"")</f>
        <v/>
      </c>
    </row>
    <row r="2432" ht="24" customHeight="1">
      <c r="A2432" s="9" t="n">
        <v>46199</v>
      </c>
      <c r="B2432" s="14" t="inlineStr">
        <is>
          <t>10186,10189,10190,10191,10192,10187</t>
        </is>
      </c>
      <c r="C2432" s="14" t="n"/>
      <c r="D2432" s="14" t="inlineStr">
        <is>
          <t>46 SECCIONADORA 1</t>
        </is>
      </c>
      <c r="E2432" s="14" t="inlineStr">
        <is>
          <t>30003602</t>
        </is>
      </c>
      <c r="F2432" s="14" t="inlineStr">
        <is>
          <t>ASSENTO 440X455X12 MDP - CADEIRA PEROLA MADEIRA</t>
        </is>
      </c>
      <c r="G2432" s="14" t="inlineStr">
        <is>
          <t>46 SECCIONADORA 1</t>
        </is>
      </c>
      <c r="H2432" s="14" t="inlineStr">
        <is>
          <t>46 SECCIONADORA 1</t>
        </is>
      </c>
      <c r="I2432" s="9" t="inlineStr">
        <is>
          <t>46 SECCIONADORA 1</t>
        </is>
      </c>
      <c r="J2432" s="9" t="n">
        <v>420</v>
      </c>
      <c r="K2432" s="14">
        <f>IF($E2432="","",IFERROR(INDEX('01_Cad_Pecas'!$H$2:$H$5000,MATCH($E2432,'01_Cad_Pecas'!$D$2:$D$5000,0)),IFERROR(INDEX('01_Cad_Pecas'!$H$2:$H$5000,MATCH(VALUE($E2432),'01_Cad_Pecas'!$D$2:$D$5000,0)),"")))</f>
        <v/>
      </c>
      <c r="L2432" s="14">
        <f>IF($E2432="","",IFERROR(INDEX('01_Cad_Pecas'!$I$2:$I$5000,MATCH($E2432,'01_Cad_Pecas'!$D$2:$D$5000,0)),IFERROR(INDEX('01_Cad_Pecas'!$I$2:$I$5000,MATCH(VALUE($E2432),'01_Cad_Pecas'!$D$2:$D$5000,0)),"")))</f>
        <v/>
      </c>
      <c r="M2432" s="14">
        <f>IF(OR($J2432="",$L2432=""),"",IF($K2432="",0,$K2432)+$J2432*$L2432)</f>
        <v/>
      </c>
      <c r="N2432" s="14" t="n">
        <v>46206</v>
      </c>
      <c r="O2432" s="14" t="n">
        <v>420</v>
      </c>
      <c r="P2432" s="14" t="n"/>
      <c r="Q2432" s="14" t="n"/>
      <c r="R2432" s="14" t="n"/>
      <c r="S2432" s="14" t="n"/>
      <c r="T2432" s="14">
        <f>IF(OR($J2432="",$O2432=""),"",$O2432/$J2432)</f>
        <v/>
      </c>
      <c r="U2432" s="14" t="inlineStr">
        <is>
          <t>Concluído</t>
        </is>
      </c>
      <c r="V2432" s="14" t="n"/>
      <c r="W2432" s="14" t="n"/>
      <c r="X2432" s="14" t="n"/>
      <c r="Y2432" s="14" t="n"/>
      <c r="Z2432" s="14" t="n"/>
      <c r="AA2432" s="11" t="n"/>
      <c r="AB2432" s="14">
        <f>B2432&amp;"|"&amp;I2432</f>
        <v/>
      </c>
      <c r="AC2432">
        <f>IF($B2432="","","|"&amp;SUBSTITUTE(TRIM(SUBSTITUTE(SUBSTITUTE(SUBSTITUTE(SUBSTITUTE(SUBSTITUTE(SUBSTITUTE(SUBSTITUTE(SUBSTITUTE(SUBSTITUTE(SUBSTITUTE(SUBSTITUTE(SUBSTITUTE(SUBSTITUTE(SUBSTITUTE(TRIM($B2432&amp;""),CHAR(10)," "),CHAR(13)," "),"."," "),";"," "),","," "),"/"," "),"+"," "),"-"," "),"  "," "),"  "," "),"  "," "),"  "," "),"  "," "),"  "," "))," ","|")&amp;"|")</f>
        <v/>
      </c>
      <c r="AD2432">
        <f>TRIM($I2432&amp;"")</f>
        <v/>
      </c>
    </row>
    <row r="2433" ht="24" customHeight="1">
      <c r="A2433" s="9" t="n">
        <v>46199</v>
      </c>
      <c r="B2433" s="14" t="inlineStr">
        <is>
          <t>10186,10189,10190,10191,10192,10187</t>
        </is>
      </c>
      <c r="C2433" s="14" t="n"/>
      <c r="D2433" s="14" t="inlineStr">
        <is>
          <t>46 SECCIONADORA 1</t>
        </is>
      </c>
      <c r="E2433" s="14" t="inlineStr">
        <is>
          <t>30001205</t>
        </is>
      </c>
      <c r="F2433" s="14" t="inlineStr">
        <is>
          <t>TRAV ASSENTO 367X80X15 MDP CAD PE INTEIRO/ MADEIRA</t>
        </is>
      </c>
      <c r="G2433" s="14" t="inlineStr">
        <is>
          <t>46 SECCIONADORA 1</t>
        </is>
      </c>
      <c r="H2433" s="14" t="inlineStr">
        <is>
          <t>46 SECCIONADORA 1</t>
        </is>
      </c>
      <c r="I2433" s="9" t="inlineStr">
        <is>
          <t>46 SECCIONADORA 1</t>
        </is>
      </c>
      <c r="J2433" s="9" t="n">
        <v>102</v>
      </c>
      <c r="K2433" s="14">
        <f>IF($E2433="","",IFERROR(INDEX('01_Cad_Pecas'!$H$2:$H$5000,MATCH($E2433,'01_Cad_Pecas'!$D$2:$D$5000,0)),IFERROR(INDEX('01_Cad_Pecas'!$H$2:$H$5000,MATCH(VALUE($E2433),'01_Cad_Pecas'!$D$2:$D$5000,0)),"")))</f>
        <v/>
      </c>
      <c r="L2433" s="14">
        <f>IF($E2433="","",IFERROR(INDEX('01_Cad_Pecas'!$I$2:$I$5000,MATCH($E2433,'01_Cad_Pecas'!$D$2:$D$5000,0)),IFERROR(INDEX('01_Cad_Pecas'!$I$2:$I$5000,MATCH(VALUE($E2433),'01_Cad_Pecas'!$D$2:$D$5000,0)),"")))</f>
        <v/>
      </c>
      <c r="M2433" s="14">
        <f>IF(OR($J2433="",$L2433=""),"",IF($K2433="",0,$K2433)+$J2433*$L2433)</f>
        <v/>
      </c>
      <c r="N2433" s="14" t="n">
        <v>46206</v>
      </c>
      <c r="O2433" s="14" t="n">
        <v>102</v>
      </c>
      <c r="P2433" s="14" t="n"/>
      <c r="Q2433" s="14" t="n"/>
      <c r="R2433" s="14" t="n"/>
      <c r="S2433" s="14" t="n"/>
      <c r="T2433" s="14">
        <f>IF(OR($J2433="",$O2433=""),"",$O2433/$J2433)</f>
        <v/>
      </c>
      <c r="U2433" s="14" t="inlineStr">
        <is>
          <t>Concluído</t>
        </is>
      </c>
      <c r="V2433" s="14" t="n"/>
      <c r="W2433" s="14" t="n"/>
      <c r="X2433" s="14" t="n"/>
      <c r="Y2433" s="14" t="n"/>
      <c r="Z2433" s="14" t="n"/>
      <c r="AA2433" s="11" t="n"/>
      <c r="AB2433" s="14">
        <f>B2433&amp;"|"&amp;I2433</f>
        <v/>
      </c>
      <c r="AC2433">
        <f>IF($B2433="","","|"&amp;SUBSTITUTE(TRIM(SUBSTITUTE(SUBSTITUTE(SUBSTITUTE(SUBSTITUTE(SUBSTITUTE(SUBSTITUTE(SUBSTITUTE(SUBSTITUTE(SUBSTITUTE(SUBSTITUTE(SUBSTITUTE(SUBSTITUTE(SUBSTITUTE(SUBSTITUTE(TRIM($B2433&amp;""),CHAR(10)," "),CHAR(13)," "),"."," "),";"," "),","," "),"/"," "),"+"," "),"-"," "),"  "," "),"  "," "),"  "," "),"  "," "),"  "," "),"  "," "))," ","|")&amp;"|")</f>
        <v/>
      </c>
      <c r="AD2433">
        <f>TRIM($I2433&amp;"")</f>
        <v/>
      </c>
    </row>
    <row r="2434" ht="24" customHeight="1">
      <c r="A2434" s="9" t="n">
        <v>46199</v>
      </c>
      <c r="B2434" s="14" t="inlineStr">
        <is>
          <t>10186,10189,10190,10191,10192,10187</t>
        </is>
      </c>
      <c r="C2434" s="14" t="n"/>
      <c r="D2434" s="14" t="inlineStr">
        <is>
          <t>46 SECCIONADORA 1</t>
        </is>
      </c>
      <c r="E2434" s="14" t="inlineStr">
        <is>
          <t>30001206</t>
        </is>
      </c>
      <c r="F2434" s="14" t="inlineStr">
        <is>
          <t>TRAVESSA ENCOSTO 360X80X15 MDP CAD PE INTEIRO</t>
        </is>
      </c>
      <c r="G2434" s="14" t="inlineStr">
        <is>
          <t>46 SECCIONADORA 1</t>
        </is>
      </c>
      <c r="H2434" s="14" t="inlineStr">
        <is>
          <t>46 SECCIONADORA 1</t>
        </is>
      </c>
      <c r="I2434" s="9" t="inlineStr">
        <is>
          <t>46 SECCIONADORA 1</t>
        </is>
      </c>
      <c r="J2434" s="9" t="n">
        <v>102</v>
      </c>
      <c r="K2434" s="14">
        <f>IF($E2434="","",IFERROR(INDEX('01_Cad_Pecas'!$H$2:$H$5000,MATCH($E2434,'01_Cad_Pecas'!$D$2:$D$5000,0)),IFERROR(INDEX('01_Cad_Pecas'!$H$2:$H$5000,MATCH(VALUE($E2434),'01_Cad_Pecas'!$D$2:$D$5000,0)),"")))</f>
        <v/>
      </c>
      <c r="L2434" s="14">
        <f>IF($E2434="","",IFERROR(INDEX('01_Cad_Pecas'!$I$2:$I$5000,MATCH($E2434,'01_Cad_Pecas'!$D$2:$D$5000,0)),IFERROR(INDEX('01_Cad_Pecas'!$I$2:$I$5000,MATCH(VALUE($E2434),'01_Cad_Pecas'!$D$2:$D$5000,0)),"")))</f>
        <v/>
      </c>
      <c r="M2434" s="14">
        <f>IF(OR($J2434="",$L2434=""),"",IF($K2434="",0,$K2434)+$J2434*$L2434)</f>
        <v/>
      </c>
      <c r="N2434" s="14" t="n">
        <v>46206</v>
      </c>
      <c r="O2434" s="14" t="n">
        <v>102</v>
      </c>
      <c r="P2434" s="14" t="n"/>
      <c r="Q2434" s="14" t="n"/>
      <c r="R2434" s="14" t="n"/>
      <c r="S2434" s="14" t="n"/>
      <c r="T2434" s="14">
        <f>IF(OR($J2434="",$O2434=""),"",$O2434/$J2434)</f>
        <v/>
      </c>
      <c r="U2434" s="14" t="inlineStr">
        <is>
          <t>Concluído</t>
        </is>
      </c>
      <c r="V2434" s="14" t="n"/>
      <c r="W2434" s="14" t="n"/>
      <c r="X2434" s="14" t="n"/>
      <c r="Y2434" s="14" t="n"/>
      <c r="Z2434" s="14" t="n"/>
      <c r="AA2434" s="11" t="n"/>
      <c r="AB2434" s="14">
        <f>B2434&amp;"|"&amp;I2434</f>
        <v/>
      </c>
      <c r="AC2434">
        <f>IF($B2434="","","|"&amp;SUBSTITUTE(TRIM(SUBSTITUTE(SUBSTITUTE(SUBSTITUTE(SUBSTITUTE(SUBSTITUTE(SUBSTITUTE(SUBSTITUTE(SUBSTITUTE(SUBSTITUTE(SUBSTITUTE(SUBSTITUTE(SUBSTITUTE(SUBSTITUTE(SUBSTITUTE(TRIM($B2434&amp;""),CHAR(10)," "),CHAR(13)," "),"."," "),";"," "),","," "),"/"," "),"+"," "),"-"," "),"  "," "),"  "," "),"  "," "),"  "," "),"  "," "),"  "," "))," ","|")&amp;"|")</f>
        <v/>
      </c>
      <c r="AD2434">
        <f>TRIM($I2434&amp;"")</f>
        <v/>
      </c>
    </row>
    <row r="2435" ht="24" customHeight="1">
      <c r="A2435" s="9" t="n">
        <v>46199</v>
      </c>
      <c r="B2435" s="14" t="inlineStr">
        <is>
          <t>10186,10189,10190,10191,10192,10187</t>
        </is>
      </c>
      <c r="C2435" s="14" t="n"/>
      <c r="D2435" s="14" t="inlineStr">
        <is>
          <t>46 SECCIONADORA 1</t>
        </is>
      </c>
      <c r="E2435" s="14" t="inlineStr">
        <is>
          <t>30002307</t>
        </is>
      </c>
      <c r="F2435" s="14" t="inlineStr">
        <is>
          <t>TRAVESSA 360X42X15 MDP CAD PÉ INTEIRO</t>
        </is>
      </c>
      <c r="G2435" s="14" t="inlineStr">
        <is>
          <t>46 SECCIONADORA 1</t>
        </is>
      </c>
      <c r="H2435" s="14" t="inlineStr">
        <is>
          <t>46 SECCIONADORA 1</t>
        </is>
      </c>
      <c r="I2435" s="9" t="inlineStr">
        <is>
          <t>46 SECCIONADORA 1</t>
        </is>
      </c>
      <c r="J2435" s="9" t="n">
        <v>102</v>
      </c>
      <c r="K2435" s="14">
        <f>IF($E2435="","",IFERROR(INDEX('01_Cad_Pecas'!$H$2:$H$5000,MATCH($E2435,'01_Cad_Pecas'!$D$2:$D$5000,0)),IFERROR(INDEX('01_Cad_Pecas'!$H$2:$H$5000,MATCH(VALUE($E2435),'01_Cad_Pecas'!$D$2:$D$5000,0)),"")))</f>
        <v/>
      </c>
      <c r="L2435" s="14">
        <f>IF($E2435="","",IFERROR(INDEX('01_Cad_Pecas'!$I$2:$I$5000,MATCH($E2435,'01_Cad_Pecas'!$D$2:$D$5000,0)),IFERROR(INDEX('01_Cad_Pecas'!$I$2:$I$5000,MATCH(VALUE($E2435),'01_Cad_Pecas'!$D$2:$D$5000,0)),"")))</f>
        <v/>
      </c>
      <c r="M2435" s="14">
        <f>IF(OR($J2435="",$L2435=""),"",IF($K2435="",0,$K2435)+$J2435*$L2435)</f>
        <v/>
      </c>
      <c r="N2435" s="14" t="n">
        <v>46206</v>
      </c>
      <c r="O2435" s="14" t="n">
        <v>102</v>
      </c>
      <c r="P2435" s="14" t="n"/>
      <c r="Q2435" s="14" t="n"/>
      <c r="R2435" s="14" t="n"/>
      <c r="S2435" s="14" t="n"/>
      <c r="T2435" s="14">
        <f>IF(OR($J2435="",$O2435=""),"",$O2435/$J2435)</f>
        <v/>
      </c>
      <c r="U2435" s="14" t="inlineStr">
        <is>
          <t>Concluído</t>
        </is>
      </c>
      <c r="V2435" s="14" t="n"/>
      <c r="W2435" s="14" t="n"/>
      <c r="X2435" s="14" t="n"/>
      <c r="Y2435" s="14" t="n"/>
      <c r="Z2435" s="14" t="n"/>
      <c r="AA2435" s="11" t="n"/>
      <c r="AB2435" s="14">
        <f>B2435&amp;"|"&amp;I2435</f>
        <v/>
      </c>
      <c r="AC2435">
        <f>IF($B2435="","","|"&amp;SUBSTITUTE(TRIM(SUBSTITUTE(SUBSTITUTE(SUBSTITUTE(SUBSTITUTE(SUBSTITUTE(SUBSTITUTE(SUBSTITUTE(SUBSTITUTE(SUBSTITUTE(SUBSTITUTE(SUBSTITUTE(SUBSTITUTE(SUBSTITUTE(SUBSTITUTE(TRIM($B2435&amp;""),CHAR(10)," "),CHAR(13)," "),"."," "),";"," "),","," "),"/"," "),"+"," "),"-"," "),"  "," "),"  "," "),"  "," "),"  "," "),"  "," "),"  "," "))," ","|")&amp;"|")</f>
        <v/>
      </c>
      <c r="AD2435">
        <f>TRIM($I2435&amp;"")</f>
        <v/>
      </c>
    </row>
    <row r="2436" ht="24" customHeight="1">
      <c r="A2436" s="9" t="n">
        <v>46209</v>
      </c>
      <c r="B2436" s="14" t="inlineStr">
        <is>
          <t>10211,10212</t>
        </is>
      </c>
      <c r="C2436" s="14" t="n"/>
      <c r="D2436" s="14" t="inlineStr">
        <is>
          <t>46 SECCIONADORA 1</t>
        </is>
      </c>
      <c r="E2436" s="14" t="inlineStr">
        <is>
          <t>20052204</t>
        </is>
      </c>
      <c r="F2436" s="14" t="inlineStr">
        <is>
          <t>(3) APOIO TAMPO 740X440X12 MDP - MESA ATHENAS 1,20</t>
        </is>
      </c>
      <c r="G2436" s="14" t="inlineStr">
        <is>
          <t>46 SECCIONADORA 1</t>
        </is>
      </c>
      <c r="H2436" s="14" t="inlineStr">
        <is>
          <t>46 SECCIONADORA 1</t>
        </is>
      </c>
      <c r="I2436" s="9" t="inlineStr">
        <is>
          <t>46 SECCIONADORA 1</t>
        </is>
      </c>
      <c r="J2436" s="9" t="n">
        <v>50</v>
      </c>
      <c r="K2436" s="14">
        <f>IF($E2436="","",IFERROR(INDEX('01_Cad_Pecas'!$H$2:$H$5000,MATCH($E2436,'01_Cad_Pecas'!$D$2:$D$5000,0)),IFERROR(INDEX('01_Cad_Pecas'!$H$2:$H$5000,MATCH(VALUE($E2436),'01_Cad_Pecas'!$D$2:$D$5000,0)),"")))</f>
        <v/>
      </c>
      <c r="L2436" s="14">
        <f>IF($E2436="","",IFERROR(INDEX('01_Cad_Pecas'!$I$2:$I$5000,MATCH($E2436,'01_Cad_Pecas'!$D$2:$D$5000,0)),IFERROR(INDEX('01_Cad_Pecas'!$I$2:$I$5000,MATCH(VALUE($E2436),'01_Cad_Pecas'!$D$2:$D$5000,0)),"")))</f>
        <v/>
      </c>
      <c r="M2436" s="14">
        <f>IF(OR($J2436="",$L2436=""),"",IF($K2436="",0,$K2436)+$J2436*$L2436)</f>
        <v/>
      </c>
      <c r="N2436" s="14" t="n">
        <v>46210</v>
      </c>
      <c r="O2436" s="14" t="n">
        <v>50</v>
      </c>
      <c r="P2436" s="14" t="n"/>
      <c r="Q2436" s="14" t="n"/>
      <c r="R2436" s="14" t="n"/>
      <c r="S2436" s="14" t="n"/>
      <c r="T2436" s="14">
        <f>IF(OR($J2436="",$O2436=""),"",$O2436/$J2436)</f>
        <v/>
      </c>
      <c r="U2436" s="14" t="inlineStr">
        <is>
          <t>Concluído</t>
        </is>
      </c>
      <c r="V2436" s="14" t="n"/>
      <c r="W2436" s="14" t="n"/>
      <c r="X2436" s="14" t="n"/>
      <c r="Y2436" s="14" t="n"/>
      <c r="Z2436" s="14" t="n"/>
      <c r="AA2436" s="11" t="n"/>
      <c r="AB2436" s="14">
        <f>B2436&amp;"|"&amp;I2436</f>
        <v/>
      </c>
      <c r="AC2436">
        <f>IF($B2436="","","|"&amp;SUBSTITUTE(TRIM(SUBSTITUTE(SUBSTITUTE(SUBSTITUTE(SUBSTITUTE(SUBSTITUTE(SUBSTITUTE(SUBSTITUTE(SUBSTITUTE(SUBSTITUTE(SUBSTITUTE(SUBSTITUTE(SUBSTITUTE(SUBSTITUTE(SUBSTITUTE(TRIM($B2436&amp;""),CHAR(10)," "),CHAR(13)," "),"."," "),";"," "),","," "),"/"," "),"+"," "),"-"," "),"  "," "),"  "," "),"  "," "),"  "," "),"  "," "),"  "," "))," ","|")&amp;"|")</f>
        <v/>
      </c>
      <c r="AD2436">
        <f>TRIM($I2436&amp;"")</f>
        <v/>
      </c>
    </row>
    <row r="2437" ht="24" customHeight="1">
      <c r="A2437" s="9" t="n">
        <v>46209</v>
      </c>
      <c r="B2437" s="14" t="inlineStr">
        <is>
          <t>10211,10212</t>
        </is>
      </c>
      <c r="C2437" s="14" t="n"/>
      <c r="D2437" s="14" t="inlineStr">
        <is>
          <t>46 SECCIONADORA 1</t>
        </is>
      </c>
      <c r="E2437" s="14" t="inlineStr">
        <is>
          <t>30124003</t>
        </is>
      </c>
      <c r="F2437" s="14" t="inlineStr">
        <is>
          <t>(4) APOIO TAMPO 680X452X12 MDP - BASE DUBLIN</t>
        </is>
      </c>
      <c r="G2437" s="14" t="inlineStr">
        <is>
          <t>46 SECCIONADORA 1</t>
        </is>
      </c>
      <c r="H2437" s="14" t="inlineStr">
        <is>
          <t>46 SECCIONADORA 1</t>
        </is>
      </c>
      <c r="I2437" s="9" t="inlineStr">
        <is>
          <t>46 SECCIONADORA 1</t>
        </is>
      </c>
      <c r="J2437" s="9" t="n">
        <v>45</v>
      </c>
      <c r="K2437" s="14">
        <f>IF($E2437="","",IFERROR(INDEX('01_Cad_Pecas'!$H$2:$H$5000,MATCH($E2437,'01_Cad_Pecas'!$D$2:$D$5000,0)),IFERROR(INDEX('01_Cad_Pecas'!$H$2:$H$5000,MATCH(VALUE($E2437),'01_Cad_Pecas'!$D$2:$D$5000,0)),"")))</f>
        <v/>
      </c>
      <c r="L2437" s="14">
        <f>IF($E2437="","",IFERROR(INDEX('01_Cad_Pecas'!$I$2:$I$5000,MATCH($E2437,'01_Cad_Pecas'!$D$2:$D$5000,0)),IFERROR(INDEX('01_Cad_Pecas'!$I$2:$I$5000,MATCH(VALUE($E2437),'01_Cad_Pecas'!$D$2:$D$5000,0)),"")))</f>
        <v/>
      </c>
      <c r="M2437" s="14">
        <f>IF(OR($J2437="",$L2437=""),"",IF($K2437="",0,$K2437)+$J2437*$L2437)</f>
        <v/>
      </c>
      <c r="N2437" s="14" t="n">
        <v>46210</v>
      </c>
      <c r="O2437" s="14" t="n">
        <v>45</v>
      </c>
      <c r="P2437" s="14" t="n"/>
      <c r="Q2437" s="14" t="n"/>
      <c r="R2437" s="14" t="n"/>
      <c r="S2437" s="14" t="n"/>
      <c r="T2437" s="14">
        <f>IF(OR($J2437="",$O2437=""),"",$O2437/$J2437)</f>
        <v/>
      </c>
      <c r="U2437" s="14" t="inlineStr">
        <is>
          <t>Concluído</t>
        </is>
      </c>
      <c r="V2437" s="14" t="n"/>
      <c r="W2437" s="14" t="n"/>
      <c r="X2437" s="14" t="n"/>
      <c r="Y2437" s="14" t="n"/>
      <c r="Z2437" s="14" t="n"/>
      <c r="AA2437" s="11" t="n"/>
      <c r="AB2437" s="14">
        <f>B2437&amp;"|"&amp;I2437</f>
        <v/>
      </c>
      <c r="AC2437">
        <f>IF($B2437="","","|"&amp;SUBSTITUTE(TRIM(SUBSTITUTE(SUBSTITUTE(SUBSTITUTE(SUBSTITUTE(SUBSTITUTE(SUBSTITUTE(SUBSTITUTE(SUBSTITUTE(SUBSTITUTE(SUBSTITUTE(SUBSTITUTE(SUBSTITUTE(SUBSTITUTE(SUBSTITUTE(TRIM($B2437&amp;""),CHAR(10)," "),CHAR(13)," "),"."," "),";"," "),","," "),"/"," "),"+"," "),"-"," "),"  "," "),"  "," "),"  "," "),"  "," "),"  "," "),"  "," "))," ","|")&amp;"|")</f>
        <v/>
      </c>
      <c r="AD2437">
        <f>TRIM($I2437&amp;"")</f>
        <v/>
      </c>
    </row>
    <row r="2438" ht="24" customHeight="1">
      <c r="A2438" s="9" t="n">
        <v>46209</v>
      </c>
      <c r="B2438" s="14" t="inlineStr">
        <is>
          <t>10211,10212</t>
        </is>
      </c>
      <c r="C2438" s="14" t="n"/>
      <c r="D2438" s="14" t="inlineStr">
        <is>
          <t>46 SECCIONADORA 1</t>
        </is>
      </c>
      <c r="E2438" s="14" t="inlineStr">
        <is>
          <t>20031206</t>
        </is>
      </c>
      <c r="F2438" s="14" t="inlineStr">
        <is>
          <t>(3) TRAV MENOR 614(624)X100X15 MDP-NOVA YORK 1,20</t>
        </is>
      </c>
      <c r="G2438" s="14" t="inlineStr">
        <is>
          <t>46 SECCIONADORA 1</t>
        </is>
      </c>
      <c r="H2438" s="14" t="inlineStr">
        <is>
          <t>46 SECCIONADORA 1</t>
        </is>
      </c>
      <c r="I2438" s="9" t="inlineStr">
        <is>
          <t>46 SECCIONADORA 1</t>
        </is>
      </c>
      <c r="J2438" s="9" t="n">
        <v>40</v>
      </c>
      <c r="K2438" s="14">
        <f>IF($E2438="","",IFERROR(INDEX('01_Cad_Pecas'!$H$2:$H$5000,MATCH($E2438,'01_Cad_Pecas'!$D$2:$D$5000,0)),IFERROR(INDEX('01_Cad_Pecas'!$H$2:$H$5000,MATCH(VALUE($E2438),'01_Cad_Pecas'!$D$2:$D$5000,0)),"")))</f>
        <v/>
      </c>
      <c r="L2438" s="14">
        <f>IF($E2438="","",IFERROR(INDEX('01_Cad_Pecas'!$I$2:$I$5000,MATCH($E2438,'01_Cad_Pecas'!$D$2:$D$5000,0)),IFERROR(INDEX('01_Cad_Pecas'!$I$2:$I$5000,MATCH(VALUE($E2438),'01_Cad_Pecas'!$D$2:$D$5000,0)),"")))</f>
        <v/>
      </c>
      <c r="M2438" s="14">
        <f>IF(OR($J2438="",$L2438=""),"",IF($K2438="",0,$K2438)+$J2438*$L2438)</f>
        <v/>
      </c>
      <c r="N2438" s="14" t="n">
        <v>46210</v>
      </c>
      <c r="O2438" s="14" t="n">
        <v>40</v>
      </c>
      <c r="P2438" s="14" t="n"/>
      <c r="Q2438" s="14" t="n"/>
      <c r="R2438" s="14" t="n"/>
      <c r="S2438" s="14" t="n"/>
      <c r="T2438" s="14">
        <f>IF(OR($J2438="",$O2438=""),"",$O2438/$J2438)</f>
        <v/>
      </c>
      <c r="U2438" s="14" t="inlineStr">
        <is>
          <t>Concluído</t>
        </is>
      </c>
      <c r="V2438" s="14" t="n"/>
      <c r="W2438" s="14" t="n"/>
      <c r="X2438" s="14" t="n"/>
      <c r="Y2438" s="14" t="n"/>
      <c r="Z2438" s="14" t="n"/>
      <c r="AA2438" s="11" t="n"/>
      <c r="AB2438" s="14">
        <f>B2438&amp;"|"&amp;I2438</f>
        <v/>
      </c>
      <c r="AC2438">
        <f>IF($B2438="","","|"&amp;SUBSTITUTE(TRIM(SUBSTITUTE(SUBSTITUTE(SUBSTITUTE(SUBSTITUTE(SUBSTITUTE(SUBSTITUTE(SUBSTITUTE(SUBSTITUTE(SUBSTITUTE(SUBSTITUTE(SUBSTITUTE(SUBSTITUTE(SUBSTITUTE(SUBSTITUTE(TRIM($B2438&amp;""),CHAR(10)," "),CHAR(13)," "),"."," "),";"," "),","," "),"/"," "),"+"," "),"-"," "),"  "," "),"  "," "),"  "," "),"  "," "),"  "," "),"  "," "))," ","|")&amp;"|")</f>
        <v/>
      </c>
      <c r="AD2438">
        <f>TRIM($I2438&amp;"")</f>
        <v/>
      </c>
    </row>
    <row r="2439" ht="24" customHeight="1">
      <c r="A2439" s="9" t="n">
        <v>46209</v>
      </c>
      <c r="B2439" s="14" t="inlineStr">
        <is>
          <t>10211,10212</t>
        </is>
      </c>
      <c r="C2439" s="14" t="n"/>
      <c r="D2439" s="14" t="inlineStr">
        <is>
          <t>46 SECCIONADORA 1</t>
        </is>
      </c>
      <c r="E2439" s="14" t="inlineStr">
        <is>
          <t>20031305</t>
        </is>
      </c>
      <c r="F2439" s="14" t="inlineStr">
        <is>
          <t>TRAV MAIOR 1102(1112)X100X15 MDP - NOVA YORK 1,36</t>
        </is>
      </c>
      <c r="G2439" s="14" t="inlineStr">
        <is>
          <t>46 SECCIONADORA 1</t>
        </is>
      </c>
      <c r="H2439" s="14" t="inlineStr">
        <is>
          <t>46 SECCIONADORA 1</t>
        </is>
      </c>
      <c r="I2439" s="9" t="inlineStr">
        <is>
          <t>46 SECCIONADORA 1</t>
        </is>
      </c>
      <c r="J2439" s="9" t="n">
        <v>40</v>
      </c>
      <c r="K2439" s="14">
        <f>IF($E2439="","",IFERROR(INDEX('01_Cad_Pecas'!$H$2:$H$5000,MATCH($E2439,'01_Cad_Pecas'!$D$2:$D$5000,0)),IFERROR(INDEX('01_Cad_Pecas'!$H$2:$H$5000,MATCH(VALUE($E2439),'01_Cad_Pecas'!$D$2:$D$5000,0)),"")))</f>
        <v/>
      </c>
      <c r="L2439" s="14">
        <f>IF($E2439="","",IFERROR(INDEX('01_Cad_Pecas'!$I$2:$I$5000,MATCH($E2439,'01_Cad_Pecas'!$D$2:$D$5000,0)),IFERROR(INDEX('01_Cad_Pecas'!$I$2:$I$5000,MATCH(VALUE($E2439),'01_Cad_Pecas'!$D$2:$D$5000,0)),"")))</f>
        <v/>
      </c>
      <c r="M2439" s="14">
        <f>IF(OR($J2439="",$L2439=""),"",IF($K2439="",0,$K2439)+$J2439*$L2439)</f>
        <v/>
      </c>
      <c r="N2439" s="14" t="n">
        <v>46210</v>
      </c>
      <c r="O2439" s="14" t="n">
        <v>40</v>
      </c>
      <c r="P2439" s="14" t="n"/>
      <c r="Q2439" s="14" t="n"/>
      <c r="R2439" s="14" t="n"/>
      <c r="S2439" s="14" t="n"/>
      <c r="T2439" s="14">
        <f>IF(OR($J2439="",$O2439=""),"",$O2439/$J2439)</f>
        <v/>
      </c>
      <c r="U2439" s="14" t="inlineStr">
        <is>
          <t>Concluído</t>
        </is>
      </c>
      <c r="V2439" s="14" t="n"/>
      <c r="W2439" s="14" t="n"/>
      <c r="X2439" s="14" t="n"/>
      <c r="Y2439" s="14" t="n"/>
      <c r="Z2439" s="14" t="n"/>
      <c r="AA2439" s="11" t="n"/>
      <c r="AB2439" s="14">
        <f>B2439&amp;"|"&amp;I2439</f>
        <v/>
      </c>
      <c r="AC2439">
        <f>IF($B2439="","","|"&amp;SUBSTITUTE(TRIM(SUBSTITUTE(SUBSTITUTE(SUBSTITUTE(SUBSTITUTE(SUBSTITUTE(SUBSTITUTE(SUBSTITUTE(SUBSTITUTE(SUBSTITUTE(SUBSTITUTE(SUBSTITUTE(SUBSTITUTE(SUBSTITUTE(SUBSTITUTE(TRIM($B2439&amp;""),CHAR(10)," "),CHAR(13)," "),"."," "),";"," "),","," "),"/"," "),"+"," "),"-"," "),"  "," "),"  "," "),"  "," "),"  "," "),"  "," "),"  "," "))," ","|")&amp;"|")</f>
        <v/>
      </c>
      <c r="AD2439">
        <f>TRIM($I2439&amp;"")</f>
        <v/>
      </c>
    </row>
    <row r="2440" ht="24" customHeight="1">
      <c r="A2440" s="9" t="n">
        <v>46209</v>
      </c>
      <c r="B2440" s="14" t="inlineStr">
        <is>
          <t>10211,10212</t>
        </is>
      </c>
      <c r="C2440" s="14" t="n"/>
      <c r="D2440" s="14" t="inlineStr">
        <is>
          <t>46 SECCIONADORA 1</t>
        </is>
      </c>
      <c r="E2440" s="14" t="inlineStr">
        <is>
          <t>30001205</t>
        </is>
      </c>
      <c r="F2440" s="14" t="inlineStr">
        <is>
          <t>TRAV ASSENTO 367X80X15 MDP CAD PE INTEIRO/ MADEIRA</t>
        </is>
      </c>
      <c r="G2440" s="14" t="inlineStr">
        <is>
          <t>46 SECCIONADORA 1</t>
        </is>
      </c>
      <c r="H2440" s="14" t="inlineStr">
        <is>
          <t>46 SECCIONADORA 1</t>
        </is>
      </c>
      <c r="I2440" s="9" t="inlineStr">
        <is>
          <t>46 SECCIONADORA 1</t>
        </is>
      </c>
      <c r="J2440" s="9" t="n">
        <v>218</v>
      </c>
      <c r="K2440" s="14">
        <f>IF($E2440="","",IFERROR(INDEX('01_Cad_Pecas'!$H$2:$H$5000,MATCH($E2440,'01_Cad_Pecas'!$D$2:$D$5000,0)),IFERROR(INDEX('01_Cad_Pecas'!$H$2:$H$5000,MATCH(VALUE($E2440),'01_Cad_Pecas'!$D$2:$D$5000,0)),"")))</f>
        <v/>
      </c>
      <c r="L2440" s="14">
        <f>IF($E2440="","",IFERROR(INDEX('01_Cad_Pecas'!$I$2:$I$5000,MATCH($E2440,'01_Cad_Pecas'!$D$2:$D$5000,0)),IFERROR(INDEX('01_Cad_Pecas'!$I$2:$I$5000,MATCH(VALUE($E2440),'01_Cad_Pecas'!$D$2:$D$5000,0)),"")))</f>
        <v/>
      </c>
      <c r="M2440" s="14">
        <f>IF(OR($J2440="",$L2440=""),"",IF($K2440="",0,$K2440)+$J2440*$L2440)</f>
        <v/>
      </c>
      <c r="N2440" s="14" t="n">
        <v>46210</v>
      </c>
      <c r="O2440" s="14" t="n">
        <v>218</v>
      </c>
      <c r="P2440" s="14" t="n"/>
      <c r="Q2440" s="14" t="n"/>
      <c r="R2440" s="14" t="n"/>
      <c r="S2440" s="14" t="n"/>
      <c r="T2440" s="14">
        <f>IF(OR($J2440="",$O2440=""),"",$O2440/$J2440)</f>
        <v/>
      </c>
      <c r="U2440" s="14" t="inlineStr">
        <is>
          <t>Concluído</t>
        </is>
      </c>
      <c r="V2440" s="14" t="n"/>
      <c r="W2440" s="14" t="n"/>
      <c r="X2440" s="14" t="n"/>
      <c r="Y2440" s="14" t="n"/>
      <c r="Z2440" s="14" t="n"/>
      <c r="AA2440" s="11" t="n"/>
      <c r="AB2440" s="14">
        <f>B2440&amp;"|"&amp;I2440</f>
        <v/>
      </c>
      <c r="AC2440">
        <f>IF($B2440="","","|"&amp;SUBSTITUTE(TRIM(SUBSTITUTE(SUBSTITUTE(SUBSTITUTE(SUBSTITUTE(SUBSTITUTE(SUBSTITUTE(SUBSTITUTE(SUBSTITUTE(SUBSTITUTE(SUBSTITUTE(SUBSTITUTE(SUBSTITUTE(SUBSTITUTE(SUBSTITUTE(TRIM($B2440&amp;""),CHAR(10)," "),CHAR(13)," "),"."," "),";"," "),","," "),"/"," "),"+"," "),"-"," "),"  "," "),"  "," "),"  "," "),"  "," "),"  "," "),"  "," "))," ","|")&amp;"|")</f>
        <v/>
      </c>
      <c r="AD2440">
        <f>TRIM($I2440&amp;"")</f>
        <v/>
      </c>
    </row>
    <row r="2441" ht="24" customHeight="1">
      <c r="A2441" s="9" t="n">
        <v>46209</v>
      </c>
      <c r="B2441" s="14" t="inlineStr">
        <is>
          <t>10211,10212</t>
        </is>
      </c>
      <c r="C2441" s="14" t="n"/>
      <c r="D2441" s="14" t="inlineStr">
        <is>
          <t>46 SECCIONADORA 1</t>
        </is>
      </c>
      <c r="E2441" s="14" t="inlineStr">
        <is>
          <t>30001206</t>
        </is>
      </c>
      <c r="F2441" s="14" t="inlineStr">
        <is>
          <t>TRAVESSA ENCOSTO 360X80X15 MDP CAD PE INTEIRO</t>
        </is>
      </c>
      <c r="G2441" s="14" t="inlineStr">
        <is>
          <t>46 SECCIONADORA 1</t>
        </is>
      </c>
      <c r="H2441" s="14" t="inlineStr">
        <is>
          <t>46 SECCIONADORA 1</t>
        </is>
      </c>
      <c r="I2441" s="9" t="inlineStr">
        <is>
          <t>46 SECCIONADORA 1</t>
        </is>
      </c>
      <c r="J2441" s="9" t="n">
        <v>218</v>
      </c>
      <c r="K2441" s="14">
        <f>IF($E2441="","",IFERROR(INDEX('01_Cad_Pecas'!$H$2:$H$5000,MATCH($E2441,'01_Cad_Pecas'!$D$2:$D$5000,0)),IFERROR(INDEX('01_Cad_Pecas'!$H$2:$H$5000,MATCH(VALUE($E2441),'01_Cad_Pecas'!$D$2:$D$5000,0)),"")))</f>
        <v/>
      </c>
      <c r="L2441" s="14">
        <f>IF($E2441="","",IFERROR(INDEX('01_Cad_Pecas'!$I$2:$I$5000,MATCH($E2441,'01_Cad_Pecas'!$D$2:$D$5000,0)),IFERROR(INDEX('01_Cad_Pecas'!$I$2:$I$5000,MATCH(VALUE($E2441),'01_Cad_Pecas'!$D$2:$D$5000,0)),"")))</f>
        <v/>
      </c>
      <c r="M2441" s="14">
        <f>IF(OR($J2441="",$L2441=""),"",IF($K2441="",0,$K2441)+$J2441*$L2441)</f>
        <v/>
      </c>
      <c r="N2441" s="14" t="n">
        <v>46210</v>
      </c>
      <c r="O2441" s="14" t="n">
        <v>218</v>
      </c>
      <c r="P2441" s="14" t="n"/>
      <c r="Q2441" s="14" t="n"/>
      <c r="R2441" s="14" t="n"/>
      <c r="S2441" s="14" t="n"/>
      <c r="T2441" s="14">
        <f>IF(OR($J2441="",$O2441=""),"",$O2441/$J2441)</f>
        <v/>
      </c>
      <c r="U2441" s="14" t="inlineStr">
        <is>
          <t>Concluído</t>
        </is>
      </c>
      <c r="V2441" s="14" t="n"/>
      <c r="W2441" s="14" t="n"/>
      <c r="X2441" s="14" t="n"/>
      <c r="Y2441" s="14" t="n"/>
      <c r="Z2441" s="14" t="n"/>
      <c r="AA2441" s="11" t="n"/>
      <c r="AB2441" s="14">
        <f>B2441&amp;"|"&amp;I2441</f>
        <v/>
      </c>
      <c r="AC2441">
        <f>IF($B2441="","","|"&amp;SUBSTITUTE(TRIM(SUBSTITUTE(SUBSTITUTE(SUBSTITUTE(SUBSTITUTE(SUBSTITUTE(SUBSTITUTE(SUBSTITUTE(SUBSTITUTE(SUBSTITUTE(SUBSTITUTE(SUBSTITUTE(SUBSTITUTE(SUBSTITUTE(SUBSTITUTE(TRIM($B2441&amp;""),CHAR(10)," "),CHAR(13)," "),"."," "),";"," "),","," "),"/"," "),"+"," "),"-"," "),"  "," "),"  "," "),"  "," "),"  "," "),"  "," "),"  "," "))," ","|")&amp;"|")</f>
        <v/>
      </c>
      <c r="AD2441">
        <f>TRIM($I2441&amp;"")</f>
        <v/>
      </c>
    </row>
    <row r="2442" ht="24" customHeight="1">
      <c r="A2442" s="9" t="n">
        <v>46209</v>
      </c>
      <c r="B2442" s="14" t="inlineStr">
        <is>
          <t>10211,10212</t>
        </is>
      </c>
      <c r="C2442" s="14" t="n"/>
      <c r="D2442" s="14" t="inlineStr">
        <is>
          <t>46 SECCIONADORA 1</t>
        </is>
      </c>
      <c r="E2442" s="14" t="inlineStr">
        <is>
          <t>30001207</t>
        </is>
      </c>
      <c r="F2442" s="14" t="inlineStr">
        <is>
          <t>TRAVESSA 360X62X15 MDP CAD PE INTEIRO</t>
        </is>
      </c>
      <c r="G2442" s="14" t="inlineStr">
        <is>
          <t>46 SECCIONADORA 1</t>
        </is>
      </c>
      <c r="H2442" s="14" t="inlineStr">
        <is>
          <t>46 SECCIONADORA 1</t>
        </is>
      </c>
      <c r="I2442" s="9" t="inlineStr">
        <is>
          <t>46 SECCIONADORA 1</t>
        </is>
      </c>
      <c r="J2442" s="9" t="n">
        <v>218</v>
      </c>
      <c r="K2442" s="14">
        <f>IF($E2442="","",IFERROR(INDEX('01_Cad_Pecas'!$H$2:$H$5000,MATCH($E2442,'01_Cad_Pecas'!$D$2:$D$5000,0)),IFERROR(INDEX('01_Cad_Pecas'!$H$2:$H$5000,MATCH(VALUE($E2442),'01_Cad_Pecas'!$D$2:$D$5000,0)),"")))</f>
        <v/>
      </c>
      <c r="L2442" s="14">
        <f>IF($E2442="","",IFERROR(INDEX('01_Cad_Pecas'!$I$2:$I$5000,MATCH($E2442,'01_Cad_Pecas'!$D$2:$D$5000,0)),IFERROR(INDEX('01_Cad_Pecas'!$I$2:$I$5000,MATCH(VALUE($E2442),'01_Cad_Pecas'!$D$2:$D$5000,0)),"")))</f>
        <v/>
      </c>
      <c r="M2442" s="14">
        <f>IF(OR($J2442="",$L2442=""),"",IF($K2442="",0,$K2442)+$J2442*$L2442)</f>
        <v/>
      </c>
      <c r="N2442" s="14" t="n">
        <v>46210</v>
      </c>
      <c r="O2442" s="14" t="n">
        <v>218</v>
      </c>
      <c r="P2442" s="14" t="n"/>
      <c r="Q2442" s="14" t="n"/>
      <c r="R2442" s="14" t="n"/>
      <c r="S2442" s="14" t="n"/>
      <c r="T2442" s="14">
        <f>IF(OR($J2442="",$O2442=""),"",$O2442/$J2442)</f>
        <v/>
      </c>
      <c r="U2442" s="14" t="inlineStr">
        <is>
          <t>Concluído</t>
        </is>
      </c>
      <c r="V2442" s="14" t="n"/>
      <c r="W2442" s="14" t="n"/>
      <c r="X2442" s="14" t="n"/>
      <c r="Y2442" s="14" t="n"/>
      <c r="Z2442" s="14" t="n"/>
      <c r="AA2442" s="11" t="n"/>
      <c r="AB2442" s="14">
        <f>B2442&amp;"|"&amp;I2442</f>
        <v/>
      </c>
      <c r="AC2442">
        <f>IF($B2442="","","|"&amp;SUBSTITUTE(TRIM(SUBSTITUTE(SUBSTITUTE(SUBSTITUTE(SUBSTITUTE(SUBSTITUTE(SUBSTITUTE(SUBSTITUTE(SUBSTITUTE(SUBSTITUTE(SUBSTITUTE(SUBSTITUTE(SUBSTITUTE(SUBSTITUTE(SUBSTITUTE(TRIM($B2442&amp;""),CHAR(10)," "),CHAR(13)," "),"."," "),";"," "),","," "),"/"," "),"+"," "),"-"," "),"  "," "),"  "," "),"  "," "),"  "," "),"  "," "),"  "," "))," ","|")&amp;"|")</f>
        <v/>
      </c>
      <c r="AD2442">
        <f>TRIM($I2442&amp;"")</f>
        <v/>
      </c>
    </row>
    <row r="2443" ht="24" customHeight="1">
      <c r="A2443" s="9" t="n">
        <v>46209</v>
      </c>
      <c r="B2443" s="14" t="inlineStr">
        <is>
          <t>10211,10212</t>
        </is>
      </c>
      <c r="C2443" s="14" t="n"/>
      <c r="D2443" s="14" t="inlineStr">
        <is>
          <t>46 SECCIONADORA 1</t>
        </is>
      </c>
      <c r="E2443" s="14" t="inlineStr">
        <is>
          <t>30003407</t>
        </is>
      </c>
      <c r="F2443" s="14" t="inlineStr">
        <is>
          <t>TRAVESSA ENCOSTO 360X72X15 MDP - CAD DAKAR</t>
        </is>
      </c>
      <c r="G2443" s="14" t="inlineStr">
        <is>
          <t>46 SECCIONADORA 1</t>
        </is>
      </c>
      <c r="H2443" s="14" t="inlineStr">
        <is>
          <t>46 SECCIONADORA 1</t>
        </is>
      </c>
      <c r="I2443" s="9" t="inlineStr">
        <is>
          <t>46 SECCIONADORA 1</t>
        </is>
      </c>
      <c r="J2443" s="9" t="n">
        <v>360</v>
      </c>
      <c r="K2443" s="14">
        <f>IF($E2443="","",IFERROR(INDEX('01_Cad_Pecas'!$H$2:$H$5000,MATCH($E2443,'01_Cad_Pecas'!$D$2:$D$5000,0)),IFERROR(INDEX('01_Cad_Pecas'!$H$2:$H$5000,MATCH(VALUE($E2443),'01_Cad_Pecas'!$D$2:$D$5000,0)),"")))</f>
        <v/>
      </c>
      <c r="L2443" s="14">
        <f>IF($E2443="","",IFERROR(INDEX('01_Cad_Pecas'!$I$2:$I$5000,MATCH($E2443,'01_Cad_Pecas'!$D$2:$D$5000,0)),IFERROR(INDEX('01_Cad_Pecas'!$I$2:$I$5000,MATCH(VALUE($E2443),'01_Cad_Pecas'!$D$2:$D$5000,0)),"")))</f>
        <v/>
      </c>
      <c r="M2443" s="14">
        <f>IF(OR($J2443="",$L2443=""),"",IF($K2443="",0,$K2443)+$J2443*$L2443)</f>
        <v/>
      </c>
      <c r="N2443" s="14" t="n">
        <v>46210</v>
      </c>
      <c r="O2443" s="14" t="n">
        <v>360</v>
      </c>
      <c r="P2443" s="14" t="n"/>
      <c r="Q2443" s="14" t="n"/>
      <c r="R2443" s="14" t="n"/>
      <c r="S2443" s="14" t="n"/>
      <c r="T2443" s="14">
        <f>IF(OR($J2443="",$O2443=""),"",$O2443/$J2443)</f>
        <v/>
      </c>
      <c r="U2443" s="14" t="inlineStr">
        <is>
          <t>Concluído</t>
        </is>
      </c>
      <c r="V2443" s="14" t="n"/>
      <c r="W2443" s="14" t="n"/>
      <c r="X2443" s="14" t="n"/>
      <c r="Y2443" s="14" t="n"/>
      <c r="Z2443" s="14" t="n"/>
      <c r="AA2443" s="11" t="n"/>
      <c r="AB2443" s="14">
        <f>B2443&amp;"|"&amp;I2443</f>
        <v/>
      </c>
      <c r="AC2443">
        <f>IF($B2443="","","|"&amp;SUBSTITUTE(TRIM(SUBSTITUTE(SUBSTITUTE(SUBSTITUTE(SUBSTITUTE(SUBSTITUTE(SUBSTITUTE(SUBSTITUTE(SUBSTITUTE(SUBSTITUTE(SUBSTITUTE(SUBSTITUTE(SUBSTITUTE(SUBSTITUTE(SUBSTITUTE(TRIM($B2443&amp;""),CHAR(10)," "),CHAR(13)," "),"."," "),";"," "),","," "),"/"," "),"+"," "),"-"," "),"  "," "),"  "," "),"  "," "),"  "," "),"  "," "),"  "," "))," ","|")&amp;"|")</f>
        <v/>
      </c>
      <c r="AD2443">
        <f>TRIM($I2443&amp;"")</f>
        <v/>
      </c>
    </row>
    <row r="2444" ht="24" customHeight="1">
      <c r="A2444" s="9" t="n">
        <v>46209</v>
      </c>
      <c r="B2444" s="14" t="inlineStr">
        <is>
          <t>10211,10212</t>
        </is>
      </c>
      <c r="C2444" s="14" t="n"/>
      <c r="D2444" s="14" t="inlineStr">
        <is>
          <t>46 SECCIONADORA 1</t>
        </is>
      </c>
      <c r="E2444" s="14" t="inlineStr">
        <is>
          <t>10050003</t>
        </is>
      </c>
      <c r="F2444" s="14" t="inlineStr">
        <is>
          <t>TOPO CAIXOTE MALAGA - 414X387X15 MDP</t>
        </is>
      </c>
      <c r="G2444" s="14" t="inlineStr">
        <is>
          <t>46 SECCIONADORA 1</t>
        </is>
      </c>
      <c r="H2444" s="14" t="inlineStr">
        <is>
          <t>46 SECCIONADORA 1</t>
        </is>
      </c>
      <c r="I2444" s="9" t="inlineStr">
        <is>
          <t>46 SECCIONADORA 1</t>
        </is>
      </c>
      <c r="J2444" s="9" t="n">
        <v>50</v>
      </c>
      <c r="K2444" s="14">
        <f>IF($E2444="","",IFERROR(INDEX('01_Cad_Pecas'!$H$2:$H$5000,MATCH($E2444,'01_Cad_Pecas'!$D$2:$D$5000,0)),IFERROR(INDEX('01_Cad_Pecas'!$H$2:$H$5000,MATCH(VALUE($E2444),'01_Cad_Pecas'!$D$2:$D$5000,0)),"")))</f>
        <v/>
      </c>
      <c r="L2444" s="14">
        <f>IF($E2444="","",IFERROR(INDEX('01_Cad_Pecas'!$I$2:$I$5000,MATCH($E2444,'01_Cad_Pecas'!$D$2:$D$5000,0)),IFERROR(INDEX('01_Cad_Pecas'!$I$2:$I$5000,MATCH(VALUE($E2444),'01_Cad_Pecas'!$D$2:$D$5000,0)),"")))</f>
        <v/>
      </c>
      <c r="M2444" s="14">
        <f>IF(OR($J2444="",$L2444=""),"",IF($K2444="",0,$K2444)+$J2444*$L2444)</f>
        <v/>
      </c>
      <c r="N2444" s="14" t="n">
        <v>46210</v>
      </c>
      <c r="O2444" s="14" t="n">
        <v>50</v>
      </c>
      <c r="P2444" s="14" t="n"/>
      <c r="Q2444" s="14" t="n"/>
      <c r="R2444" s="14" t="n"/>
      <c r="S2444" s="14" t="n"/>
      <c r="T2444" s="14">
        <f>IF(OR($J2444="",$O2444=""),"",$O2444/$J2444)</f>
        <v/>
      </c>
      <c r="U2444" s="14" t="inlineStr">
        <is>
          <t>Concluído</t>
        </is>
      </c>
      <c r="V2444" s="14" t="n"/>
      <c r="W2444" s="14" t="n"/>
      <c r="X2444" s="14" t="n"/>
      <c r="Y2444" s="14" t="n"/>
      <c r="Z2444" s="14" t="n"/>
      <c r="AA2444" s="11" t="n"/>
      <c r="AB2444" s="14">
        <f>B2444&amp;"|"&amp;I2444</f>
        <v/>
      </c>
      <c r="AC2444">
        <f>IF($B2444="","","|"&amp;SUBSTITUTE(TRIM(SUBSTITUTE(SUBSTITUTE(SUBSTITUTE(SUBSTITUTE(SUBSTITUTE(SUBSTITUTE(SUBSTITUTE(SUBSTITUTE(SUBSTITUTE(SUBSTITUTE(SUBSTITUTE(SUBSTITUTE(SUBSTITUTE(SUBSTITUTE(TRIM($B2444&amp;""),CHAR(10)," "),CHAR(13)," "),"."," "),";"," "),","," "),"/"," "),"+"," "),"-"," "),"  "," "),"  "," "),"  "," "),"  "," "),"  "," "),"  "," "))," ","|")&amp;"|")</f>
        <v/>
      </c>
      <c r="AD2444">
        <f>TRIM($I2444&amp;"")</f>
        <v/>
      </c>
    </row>
    <row r="2445" ht="24" customHeight="1">
      <c r="A2445" s="9" t="n">
        <v>46209</v>
      </c>
      <c r="B2445" s="14" t="inlineStr">
        <is>
          <t>10211,10212</t>
        </is>
      </c>
      <c r="C2445" s="14" t="n"/>
      <c r="D2445" s="14" t="inlineStr">
        <is>
          <t>46 SECCIONADORA 1</t>
        </is>
      </c>
      <c r="E2445" s="14" t="inlineStr">
        <is>
          <t>10050004</t>
        </is>
      </c>
      <c r="F2445" s="14" t="inlineStr">
        <is>
          <t>LATERAL DIREITA CAIXOTE MALAGA - 412X385X15 MDP</t>
        </is>
      </c>
      <c r="G2445" s="14" t="inlineStr">
        <is>
          <t>46 SECCIONADORA 1</t>
        </is>
      </c>
      <c r="H2445" s="14" t="inlineStr">
        <is>
          <t>46 SECCIONADORA 1</t>
        </is>
      </c>
      <c r="I2445" s="9" t="inlineStr">
        <is>
          <t>46 SECCIONADORA 1</t>
        </is>
      </c>
      <c r="J2445" s="9" t="n">
        <v>50</v>
      </c>
      <c r="K2445" s="14">
        <f>IF($E2445="","",IFERROR(INDEX('01_Cad_Pecas'!$H$2:$H$5000,MATCH($E2445,'01_Cad_Pecas'!$D$2:$D$5000,0)),IFERROR(INDEX('01_Cad_Pecas'!$H$2:$H$5000,MATCH(VALUE($E2445),'01_Cad_Pecas'!$D$2:$D$5000,0)),"")))</f>
        <v/>
      </c>
      <c r="L2445" s="14">
        <f>IF($E2445="","",IFERROR(INDEX('01_Cad_Pecas'!$I$2:$I$5000,MATCH($E2445,'01_Cad_Pecas'!$D$2:$D$5000,0)),IFERROR(INDEX('01_Cad_Pecas'!$I$2:$I$5000,MATCH(VALUE($E2445),'01_Cad_Pecas'!$D$2:$D$5000,0)),"")))</f>
        <v/>
      </c>
      <c r="M2445" s="14">
        <f>IF(OR($J2445="",$L2445=""),"",IF($K2445="",0,$K2445)+$J2445*$L2445)</f>
        <v/>
      </c>
      <c r="N2445" s="14" t="n">
        <v>46210</v>
      </c>
      <c r="O2445" s="14" t="n">
        <v>50</v>
      </c>
      <c r="P2445" s="14" t="n"/>
      <c r="Q2445" s="14" t="n"/>
      <c r="R2445" s="14" t="n"/>
      <c r="S2445" s="14" t="n"/>
      <c r="T2445" s="14">
        <f>IF(OR($J2445="",$O2445=""),"",$O2445/$J2445)</f>
        <v/>
      </c>
      <c r="U2445" s="14" t="inlineStr">
        <is>
          <t>Concluído</t>
        </is>
      </c>
      <c r="V2445" s="14" t="n"/>
      <c r="W2445" s="14" t="n"/>
      <c r="X2445" s="14" t="n"/>
      <c r="Y2445" s="14" t="n"/>
      <c r="Z2445" s="14" t="n"/>
      <c r="AA2445" s="11" t="n"/>
      <c r="AB2445" s="14">
        <f>B2445&amp;"|"&amp;I2445</f>
        <v/>
      </c>
      <c r="AC2445">
        <f>IF($B2445="","","|"&amp;SUBSTITUTE(TRIM(SUBSTITUTE(SUBSTITUTE(SUBSTITUTE(SUBSTITUTE(SUBSTITUTE(SUBSTITUTE(SUBSTITUTE(SUBSTITUTE(SUBSTITUTE(SUBSTITUTE(SUBSTITUTE(SUBSTITUTE(SUBSTITUTE(SUBSTITUTE(TRIM($B2445&amp;""),CHAR(10)," "),CHAR(13)," "),"."," "),";"," "),","," "),"/"," "),"+"," "),"-"," "),"  "," "),"  "," "),"  "," "),"  "," "),"  "," "),"  "," "))," ","|")&amp;"|")</f>
        <v/>
      </c>
      <c r="AD2445">
        <f>TRIM($I2445&amp;"")</f>
        <v/>
      </c>
    </row>
    <row r="2446" ht="24" customHeight="1">
      <c r="A2446" s="9" t="n">
        <v>46209</v>
      </c>
      <c r="B2446" s="14" t="inlineStr">
        <is>
          <t>10211,10212</t>
        </is>
      </c>
      <c r="C2446" s="14" t="n"/>
      <c r="D2446" s="14" t="inlineStr">
        <is>
          <t>46 SECCIONADORA 1</t>
        </is>
      </c>
      <c r="E2446" s="14" t="inlineStr">
        <is>
          <t>10050005</t>
        </is>
      </c>
      <c r="F2446" s="14" t="inlineStr">
        <is>
          <t>LATERAL ESQUERDA CAIXOTE MALAGA - 412X385X15 MDP</t>
        </is>
      </c>
      <c r="G2446" s="14" t="inlineStr">
        <is>
          <t>46 SECCIONADORA 1</t>
        </is>
      </c>
      <c r="H2446" s="14" t="inlineStr">
        <is>
          <t>46 SECCIONADORA 1</t>
        </is>
      </c>
      <c r="I2446" s="9" t="inlineStr">
        <is>
          <t>46 SECCIONADORA 1</t>
        </is>
      </c>
      <c r="J2446" s="9" t="n">
        <v>50</v>
      </c>
      <c r="K2446" s="14">
        <f>IF($E2446="","",IFERROR(INDEX('01_Cad_Pecas'!$H$2:$H$5000,MATCH($E2446,'01_Cad_Pecas'!$D$2:$D$5000,0)),IFERROR(INDEX('01_Cad_Pecas'!$H$2:$H$5000,MATCH(VALUE($E2446),'01_Cad_Pecas'!$D$2:$D$5000,0)),"")))</f>
        <v/>
      </c>
      <c r="L2446" s="14">
        <f>IF($E2446="","",IFERROR(INDEX('01_Cad_Pecas'!$I$2:$I$5000,MATCH($E2446,'01_Cad_Pecas'!$D$2:$D$5000,0)),IFERROR(INDEX('01_Cad_Pecas'!$I$2:$I$5000,MATCH(VALUE($E2446),'01_Cad_Pecas'!$D$2:$D$5000,0)),"")))</f>
        <v/>
      </c>
      <c r="M2446" s="14">
        <f>IF(OR($J2446="",$L2446=""),"",IF($K2446="",0,$K2446)+$J2446*$L2446)</f>
        <v/>
      </c>
      <c r="N2446" s="14" t="n">
        <v>46210</v>
      </c>
      <c r="O2446" s="14" t="n">
        <v>50</v>
      </c>
      <c r="P2446" s="14" t="n"/>
      <c r="Q2446" s="14" t="n"/>
      <c r="R2446" s="14" t="n"/>
      <c r="S2446" s="14" t="n"/>
      <c r="T2446" s="14">
        <f>IF(OR($J2446="",$O2446=""),"",$O2446/$J2446)</f>
        <v/>
      </c>
      <c r="U2446" s="14" t="inlineStr">
        <is>
          <t>Concluído</t>
        </is>
      </c>
      <c r="V2446" s="14" t="n"/>
      <c r="W2446" s="14" t="n"/>
      <c r="X2446" s="14" t="n"/>
      <c r="Y2446" s="14" t="n"/>
      <c r="Z2446" s="14" t="n"/>
      <c r="AA2446" s="11" t="n"/>
      <c r="AB2446" s="14">
        <f>B2446&amp;"|"&amp;I2446</f>
        <v/>
      </c>
      <c r="AC2446">
        <f>IF($B2446="","","|"&amp;SUBSTITUTE(TRIM(SUBSTITUTE(SUBSTITUTE(SUBSTITUTE(SUBSTITUTE(SUBSTITUTE(SUBSTITUTE(SUBSTITUTE(SUBSTITUTE(SUBSTITUTE(SUBSTITUTE(SUBSTITUTE(SUBSTITUTE(SUBSTITUTE(SUBSTITUTE(TRIM($B2446&amp;""),CHAR(10)," "),CHAR(13)," "),"."," "),";"," "),","," "),"/"," "),"+"," "),"-"," "),"  "," "),"  "," "),"  "," "),"  "," "),"  "," "),"  "," "))," ","|")&amp;"|")</f>
        <v/>
      </c>
      <c r="AD2446">
        <f>TRIM($I2446&amp;"")</f>
        <v/>
      </c>
    </row>
    <row r="2447" ht="24" customHeight="1">
      <c r="A2447" s="9" t="n">
        <v>46209</v>
      </c>
      <c r="B2447" s="14" t="inlineStr">
        <is>
          <t>10211,10212</t>
        </is>
      </c>
      <c r="C2447" s="14" t="n"/>
      <c r="D2447" s="14" t="inlineStr">
        <is>
          <t>46 SECCIONADORA 1</t>
        </is>
      </c>
      <c r="E2447" s="14" t="inlineStr">
        <is>
          <t>10050006</t>
        </is>
      </c>
      <c r="F2447" s="14" t="inlineStr">
        <is>
          <t>BASE CAIXOTE MALAGA - 385X384X15 MDP</t>
        </is>
      </c>
      <c r="G2447" s="14" t="inlineStr">
        <is>
          <t>46 SECCIONADORA 1</t>
        </is>
      </c>
      <c r="H2447" s="14" t="inlineStr">
        <is>
          <t>46 SECCIONADORA 1</t>
        </is>
      </c>
      <c r="I2447" s="9" t="inlineStr">
        <is>
          <t>46 SECCIONADORA 1</t>
        </is>
      </c>
      <c r="J2447" s="9" t="n">
        <v>50</v>
      </c>
      <c r="K2447" s="14">
        <f>IF($E2447="","",IFERROR(INDEX('01_Cad_Pecas'!$H$2:$H$5000,MATCH($E2447,'01_Cad_Pecas'!$D$2:$D$5000,0)),IFERROR(INDEX('01_Cad_Pecas'!$H$2:$H$5000,MATCH(VALUE($E2447),'01_Cad_Pecas'!$D$2:$D$5000,0)),"")))</f>
        <v/>
      </c>
      <c r="L2447" s="14">
        <f>IF($E2447="","",IFERROR(INDEX('01_Cad_Pecas'!$I$2:$I$5000,MATCH($E2447,'01_Cad_Pecas'!$D$2:$D$5000,0)),IFERROR(INDEX('01_Cad_Pecas'!$I$2:$I$5000,MATCH(VALUE($E2447),'01_Cad_Pecas'!$D$2:$D$5000,0)),"")))</f>
        <v/>
      </c>
      <c r="M2447" s="14">
        <f>IF(OR($J2447="",$L2447=""),"",IF($K2447="",0,$K2447)+$J2447*$L2447)</f>
        <v/>
      </c>
      <c r="N2447" s="14" t="n">
        <v>46210</v>
      </c>
      <c r="O2447" s="14" t="n">
        <v>50</v>
      </c>
      <c r="P2447" s="14" t="n"/>
      <c r="Q2447" s="14" t="n"/>
      <c r="R2447" s="14" t="n"/>
      <c r="S2447" s="14" t="n"/>
      <c r="T2447" s="14">
        <f>IF(OR($J2447="",$O2447=""),"",$O2447/$J2447)</f>
        <v/>
      </c>
      <c r="U2447" s="14" t="inlineStr">
        <is>
          <t>Concluído</t>
        </is>
      </c>
      <c r="V2447" s="14" t="n"/>
      <c r="W2447" s="14" t="n"/>
      <c r="X2447" s="14" t="n"/>
      <c r="Y2447" s="14" t="n"/>
      <c r="Z2447" s="14" t="n"/>
      <c r="AA2447" s="11" t="n"/>
      <c r="AB2447" s="14">
        <f>B2447&amp;"|"&amp;I2447</f>
        <v/>
      </c>
      <c r="AC2447">
        <f>IF($B2447="","","|"&amp;SUBSTITUTE(TRIM(SUBSTITUTE(SUBSTITUTE(SUBSTITUTE(SUBSTITUTE(SUBSTITUTE(SUBSTITUTE(SUBSTITUTE(SUBSTITUTE(SUBSTITUTE(SUBSTITUTE(SUBSTITUTE(SUBSTITUTE(SUBSTITUTE(SUBSTITUTE(TRIM($B2447&amp;""),CHAR(10)," "),CHAR(13)," "),"."," "),";"," "),","," "),"/"," "),"+"," "),"-"," "),"  "," "),"  "," "),"  "," "),"  "," "),"  "," "),"  "," "))," ","|")&amp;"|")</f>
        <v/>
      </c>
      <c r="AD2447">
        <f>TRIM($I2447&amp;"")</f>
        <v/>
      </c>
    </row>
    <row r="2448" ht="24" customHeight="1">
      <c r="A2448" s="9" t="n">
        <v>46209</v>
      </c>
      <c r="B2448" s="14" t="inlineStr">
        <is>
          <t>10211,10212</t>
        </is>
      </c>
      <c r="C2448" s="14" t="n"/>
      <c r="D2448" s="14" t="inlineStr">
        <is>
          <t>46 SECCIONADORA 1</t>
        </is>
      </c>
      <c r="E2448" s="14" t="inlineStr">
        <is>
          <t>10050011</t>
        </is>
      </c>
      <c r="F2448" s="14" t="inlineStr">
        <is>
          <t>FRENTE GAVETA MALAGA - 408X204X15 MDP</t>
        </is>
      </c>
      <c r="G2448" s="14" t="inlineStr">
        <is>
          <t>46 SECCIONADORA 1</t>
        </is>
      </c>
      <c r="H2448" s="14" t="inlineStr">
        <is>
          <t>46 SECCIONADORA 1</t>
        </is>
      </c>
      <c r="I2448" s="9" t="inlineStr">
        <is>
          <t>46 SECCIONADORA 1</t>
        </is>
      </c>
      <c r="J2448" s="9" t="n">
        <v>100</v>
      </c>
      <c r="K2448" s="14">
        <f>IF($E2448="","",IFERROR(INDEX('01_Cad_Pecas'!$H$2:$H$5000,MATCH($E2448,'01_Cad_Pecas'!$D$2:$D$5000,0)),IFERROR(INDEX('01_Cad_Pecas'!$H$2:$H$5000,MATCH(VALUE($E2448),'01_Cad_Pecas'!$D$2:$D$5000,0)),"")))</f>
        <v/>
      </c>
      <c r="L2448" s="14">
        <f>IF($E2448="","",IFERROR(INDEX('01_Cad_Pecas'!$I$2:$I$5000,MATCH($E2448,'01_Cad_Pecas'!$D$2:$D$5000,0)),IFERROR(INDEX('01_Cad_Pecas'!$I$2:$I$5000,MATCH(VALUE($E2448),'01_Cad_Pecas'!$D$2:$D$5000,0)),"")))</f>
        <v/>
      </c>
      <c r="M2448" s="14">
        <f>IF(OR($J2448="",$L2448=""),"",IF($K2448="",0,$K2448)+$J2448*$L2448)</f>
        <v/>
      </c>
      <c r="N2448" s="14" t="n">
        <v>46210</v>
      </c>
      <c r="O2448" s="14" t="n">
        <v>100</v>
      </c>
      <c r="P2448" s="14" t="n"/>
      <c r="Q2448" s="14" t="n"/>
      <c r="R2448" s="14" t="n"/>
      <c r="S2448" s="14" t="n"/>
      <c r="T2448" s="14">
        <f>IF(OR($J2448="",$O2448=""),"",$O2448/$J2448)</f>
        <v/>
      </c>
      <c r="U2448" s="14" t="inlineStr">
        <is>
          <t>Concluído</t>
        </is>
      </c>
      <c r="V2448" s="14" t="n"/>
      <c r="W2448" s="14" t="n"/>
      <c r="X2448" s="14" t="n"/>
      <c r="Y2448" s="14" t="n"/>
      <c r="Z2448" s="14" t="n"/>
      <c r="AA2448" s="11" t="n"/>
      <c r="AB2448" s="14">
        <f>B2448&amp;"|"&amp;I2448</f>
        <v/>
      </c>
      <c r="AC2448">
        <f>IF($B2448="","","|"&amp;SUBSTITUTE(TRIM(SUBSTITUTE(SUBSTITUTE(SUBSTITUTE(SUBSTITUTE(SUBSTITUTE(SUBSTITUTE(SUBSTITUTE(SUBSTITUTE(SUBSTITUTE(SUBSTITUTE(SUBSTITUTE(SUBSTITUTE(SUBSTITUTE(SUBSTITUTE(TRIM($B2448&amp;""),CHAR(10)," "),CHAR(13)," "),"."," "),";"," "),","," "),"/"," "),"+"," "),"-"," "),"  "," "),"  "," "),"  "," "),"  "," "),"  "," "),"  "," "))," ","|")&amp;"|")</f>
        <v/>
      </c>
      <c r="AD2448">
        <f>TRIM($I2448&amp;"")</f>
        <v/>
      </c>
    </row>
    <row r="2449" ht="24" customHeight="1">
      <c r="A2449" s="9" t="n">
        <v>46209</v>
      </c>
      <c r="B2449" s="14" t="inlineStr">
        <is>
          <t>10211,10212</t>
        </is>
      </c>
      <c r="C2449" s="14" t="n"/>
      <c r="D2449" s="14" t="inlineStr">
        <is>
          <t>46 SECCIONADORA 1</t>
        </is>
      </c>
      <c r="E2449" s="14" t="inlineStr">
        <is>
          <t>20031202</t>
        </is>
      </c>
      <c r="F2449" s="14" t="inlineStr">
        <is>
          <t>(4) PE MAIOR 800(818)X100(169)X15 MDF - NOVA YORK</t>
        </is>
      </c>
      <c r="G2449" s="14" t="inlineStr">
        <is>
          <t>46 SECCIONADORA 1</t>
        </is>
      </c>
      <c r="H2449" s="14" t="inlineStr">
        <is>
          <t>46 SECCIONADORA 1</t>
        </is>
      </c>
      <c r="I2449" s="9" t="inlineStr">
        <is>
          <t>46 SECCIONADORA 1</t>
        </is>
      </c>
      <c r="J2449" s="9" t="n">
        <v>80</v>
      </c>
      <c r="K2449" s="14">
        <f>IF($E2449="","",IFERROR(INDEX('01_Cad_Pecas'!$H$2:$H$5000,MATCH($E2449,'01_Cad_Pecas'!$D$2:$D$5000,0)),IFERROR(INDEX('01_Cad_Pecas'!$H$2:$H$5000,MATCH(VALUE($E2449),'01_Cad_Pecas'!$D$2:$D$5000,0)),"")))</f>
        <v/>
      </c>
      <c r="L2449" s="14">
        <f>IF($E2449="","",IFERROR(INDEX('01_Cad_Pecas'!$I$2:$I$5000,MATCH($E2449,'01_Cad_Pecas'!$D$2:$D$5000,0)),IFERROR(INDEX('01_Cad_Pecas'!$I$2:$I$5000,MATCH(VALUE($E2449),'01_Cad_Pecas'!$D$2:$D$5000,0)),"")))</f>
        <v/>
      </c>
      <c r="M2449" s="14">
        <f>IF(OR($J2449="",$L2449=""),"",IF($K2449="",0,$K2449)+$J2449*$L2449)</f>
        <v/>
      </c>
      <c r="N2449" s="14" t="n">
        <v>46210</v>
      </c>
      <c r="O2449" s="14" t="n">
        <v>80</v>
      </c>
      <c r="P2449" s="14" t="n"/>
      <c r="Q2449" s="14" t="n"/>
      <c r="R2449" s="14" t="n"/>
      <c r="S2449" s="14" t="n"/>
      <c r="T2449" s="14">
        <f>IF(OR($J2449="",$O2449=""),"",$O2449/$J2449)</f>
        <v/>
      </c>
      <c r="U2449" s="14" t="inlineStr">
        <is>
          <t>Concluído</t>
        </is>
      </c>
      <c r="V2449" s="14" t="n"/>
      <c r="W2449" s="14" t="n"/>
      <c r="X2449" s="14" t="n"/>
      <c r="Y2449" s="14" t="n"/>
      <c r="Z2449" s="14" t="n"/>
      <c r="AA2449" s="11" t="n"/>
      <c r="AB2449" s="14">
        <f>B2449&amp;"|"&amp;I2449</f>
        <v/>
      </c>
      <c r="AC2449">
        <f>IF($B2449="","","|"&amp;SUBSTITUTE(TRIM(SUBSTITUTE(SUBSTITUTE(SUBSTITUTE(SUBSTITUTE(SUBSTITUTE(SUBSTITUTE(SUBSTITUTE(SUBSTITUTE(SUBSTITUTE(SUBSTITUTE(SUBSTITUTE(SUBSTITUTE(SUBSTITUTE(SUBSTITUTE(TRIM($B2449&amp;""),CHAR(10)," "),CHAR(13)," "),"."," "),";"," "),","," "),"/"," "),"+"," "),"-"," "),"  "," "),"  "," "),"  "," "),"  "," "),"  "," "),"  "," "))," ","|")&amp;"|")</f>
        <v/>
      </c>
      <c r="AD2449">
        <f>TRIM($I2449&amp;"")</f>
        <v/>
      </c>
    </row>
    <row r="2450" ht="24" customHeight="1">
      <c r="A2450" s="9" t="n">
        <v>46209</v>
      </c>
      <c r="B2450" s="14" t="inlineStr">
        <is>
          <t>10211,10212</t>
        </is>
      </c>
      <c r="C2450" s="14" t="n"/>
      <c r="D2450" s="14" t="inlineStr">
        <is>
          <t>46 SECCIONADORA 1</t>
        </is>
      </c>
      <c r="E2450" s="14" t="inlineStr">
        <is>
          <t>20031203</t>
        </is>
      </c>
      <c r="F2450" s="14" t="inlineStr">
        <is>
          <t>(5) PE MENOR 800(818)X84(138)X15 MDF - NOVA YORK</t>
        </is>
      </c>
      <c r="G2450" s="14" t="inlineStr">
        <is>
          <t>46 SECCIONADORA 1</t>
        </is>
      </c>
      <c r="H2450" s="14" t="inlineStr">
        <is>
          <t>46 SECCIONADORA 1</t>
        </is>
      </c>
      <c r="I2450" s="9" t="inlineStr">
        <is>
          <t>46 SECCIONADORA 1</t>
        </is>
      </c>
      <c r="J2450" s="9" t="n">
        <v>80</v>
      </c>
      <c r="K2450" s="14">
        <f>IF($E2450="","",IFERROR(INDEX('01_Cad_Pecas'!$H$2:$H$5000,MATCH($E2450,'01_Cad_Pecas'!$D$2:$D$5000,0)),IFERROR(INDEX('01_Cad_Pecas'!$H$2:$H$5000,MATCH(VALUE($E2450),'01_Cad_Pecas'!$D$2:$D$5000,0)),"")))</f>
        <v/>
      </c>
      <c r="L2450" s="14">
        <f>IF($E2450="","",IFERROR(INDEX('01_Cad_Pecas'!$I$2:$I$5000,MATCH($E2450,'01_Cad_Pecas'!$D$2:$D$5000,0)),IFERROR(INDEX('01_Cad_Pecas'!$I$2:$I$5000,MATCH(VALUE($E2450),'01_Cad_Pecas'!$D$2:$D$5000,0)),"")))</f>
        <v/>
      </c>
      <c r="M2450" s="14">
        <f>IF(OR($J2450="",$L2450=""),"",IF($K2450="",0,$K2450)+$J2450*$L2450)</f>
        <v/>
      </c>
      <c r="N2450" s="14" t="n">
        <v>46210</v>
      </c>
      <c r="O2450" s="14" t="n">
        <v>80</v>
      </c>
      <c r="P2450" s="14" t="n"/>
      <c r="Q2450" s="14" t="n"/>
      <c r="R2450" s="14" t="n"/>
      <c r="S2450" s="14" t="n"/>
      <c r="T2450" s="14">
        <f>IF(OR($J2450="",$O2450=""),"",$O2450/$J2450)</f>
        <v/>
      </c>
      <c r="U2450" s="14" t="inlineStr">
        <is>
          <t>Concluído</t>
        </is>
      </c>
      <c r="V2450" s="14" t="n"/>
      <c r="W2450" s="14" t="n"/>
      <c r="X2450" s="14" t="n"/>
      <c r="Y2450" s="14" t="n"/>
      <c r="Z2450" s="14" t="n"/>
      <c r="AA2450" s="11" t="n"/>
      <c r="AB2450" s="14">
        <f>B2450&amp;"|"&amp;I2450</f>
        <v/>
      </c>
      <c r="AC2450">
        <f>IF($B2450="","","|"&amp;SUBSTITUTE(TRIM(SUBSTITUTE(SUBSTITUTE(SUBSTITUTE(SUBSTITUTE(SUBSTITUTE(SUBSTITUTE(SUBSTITUTE(SUBSTITUTE(SUBSTITUTE(SUBSTITUTE(SUBSTITUTE(SUBSTITUTE(SUBSTITUTE(SUBSTITUTE(TRIM($B2450&amp;""),CHAR(10)," "),CHAR(13)," "),"."," "),";"," "),","," "),"/"," "),"+"," "),"-"," "),"  "," "),"  "," "),"  "," "),"  "," "),"  "," "),"  "," "))," ","|")&amp;"|")</f>
        <v/>
      </c>
      <c r="AD2450">
        <f>TRIM($I2450&amp;"")</f>
        <v/>
      </c>
    </row>
    <row r="2451" ht="24" customHeight="1">
      <c r="A2451" s="9" t="n">
        <v>46209</v>
      </c>
      <c r="B2451" s="14" t="inlineStr">
        <is>
          <t>10211,10212</t>
        </is>
      </c>
      <c r="C2451" s="14" t="n"/>
      <c r="D2451" s="14" t="inlineStr">
        <is>
          <t>46 SECCIONADORA 1</t>
        </is>
      </c>
      <c r="E2451" s="14" t="inlineStr">
        <is>
          <t>20031307</t>
        </is>
      </c>
      <c r="F2451" s="14" t="inlineStr">
        <is>
          <t>TAMPO 1365X905X15 MDF - MESA COM VIDRO</t>
        </is>
      </c>
      <c r="G2451" s="14" t="inlineStr">
        <is>
          <t>46 SECCIONADORA 1</t>
        </is>
      </c>
      <c r="H2451" s="14" t="inlineStr">
        <is>
          <t>46 SECCIONADORA 1</t>
        </is>
      </c>
      <c r="I2451" s="9" t="inlineStr">
        <is>
          <t>46 SECCIONADORA 1</t>
        </is>
      </c>
      <c r="J2451" s="9" t="n">
        <v>20</v>
      </c>
      <c r="K2451" s="14">
        <f>IF($E2451="","",IFERROR(INDEX('01_Cad_Pecas'!$H$2:$H$5000,MATCH($E2451,'01_Cad_Pecas'!$D$2:$D$5000,0)),IFERROR(INDEX('01_Cad_Pecas'!$H$2:$H$5000,MATCH(VALUE($E2451),'01_Cad_Pecas'!$D$2:$D$5000,0)),"")))</f>
        <v/>
      </c>
      <c r="L2451" s="14">
        <f>IF($E2451="","",IFERROR(INDEX('01_Cad_Pecas'!$I$2:$I$5000,MATCH($E2451,'01_Cad_Pecas'!$D$2:$D$5000,0)),IFERROR(INDEX('01_Cad_Pecas'!$I$2:$I$5000,MATCH(VALUE($E2451),'01_Cad_Pecas'!$D$2:$D$5000,0)),"")))</f>
        <v/>
      </c>
      <c r="M2451" s="14">
        <f>IF(OR($J2451="",$L2451=""),"",IF($K2451="",0,$K2451)+$J2451*$L2451)</f>
        <v/>
      </c>
      <c r="N2451" s="14" t="n">
        <v>46210</v>
      </c>
      <c r="O2451" s="14" t="n">
        <v>20</v>
      </c>
      <c r="P2451" s="14" t="n"/>
      <c r="Q2451" s="14" t="n"/>
      <c r="R2451" s="14" t="n"/>
      <c r="S2451" s="14" t="n"/>
      <c r="T2451" s="14">
        <f>IF(OR($J2451="",$O2451=""),"",$O2451/$J2451)</f>
        <v/>
      </c>
      <c r="U2451" s="14" t="inlineStr">
        <is>
          <t>Concluído</t>
        </is>
      </c>
      <c r="V2451" s="14" t="n"/>
      <c r="W2451" s="14" t="n"/>
      <c r="X2451" s="14" t="n"/>
      <c r="Y2451" s="14" t="n"/>
      <c r="Z2451" s="14" t="n"/>
      <c r="AA2451" s="11" t="n"/>
      <c r="AB2451" s="14">
        <f>B2451&amp;"|"&amp;I2451</f>
        <v/>
      </c>
      <c r="AC2451">
        <f>IF($B2451="","","|"&amp;SUBSTITUTE(TRIM(SUBSTITUTE(SUBSTITUTE(SUBSTITUTE(SUBSTITUTE(SUBSTITUTE(SUBSTITUTE(SUBSTITUTE(SUBSTITUTE(SUBSTITUTE(SUBSTITUTE(SUBSTITUTE(SUBSTITUTE(SUBSTITUTE(SUBSTITUTE(TRIM($B2451&amp;""),CHAR(10)," "),CHAR(13)," "),"."," "),";"," "),","," "),"/"," "),"+"," "),"-"," "),"  "," "),"  "," "),"  "," "),"  "," "),"  "," "),"  "," "))," ","|")&amp;"|")</f>
        <v/>
      </c>
      <c r="AD2451">
        <f>TRIM($I2451&amp;"")</f>
        <v/>
      </c>
    </row>
    <row r="2452" ht="24" customHeight="1">
      <c r="A2452" s="9" t="n">
        <v>46209</v>
      </c>
      <c r="B2452" s="14" t="inlineStr">
        <is>
          <t>10211,10212</t>
        </is>
      </c>
      <c r="C2452" s="14" t="n"/>
      <c r="D2452" s="14" t="inlineStr">
        <is>
          <t>46 SECCIONADORA 1</t>
        </is>
      </c>
      <c r="E2452" s="14" t="inlineStr">
        <is>
          <t>914140910</t>
        </is>
      </c>
      <c r="F2452" s="14" t="inlineStr">
        <is>
          <t>(2) PAINEL TRASEIRO MALAGA - 1200X605X15 MDP</t>
        </is>
      </c>
      <c r="G2452" s="14" t="inlineStr">
        <is>
          <t>46 SECCIONADORA 1</t>
        </is>
      </c>
      <c r="H2452" s="14" t="inlineStr">
        <is>
          <t>46 SECCIONADORA 1</t>
        </is>
      </c>
      <c r="I2452" s="9" t="inlineStr">
        <is>
          <t>46 SECCIONADORA 1</t>
        </is>
      </c>
      <c r="J2452" s="9" t="n">
        <v>50</v>
      </c>
      <c r="K2452" s="14">
        <f>IF($E2452="","",IFERROR(INDEX('01_Cad_Pecas'!$H$2:$H$5000,MATCH($E2452,'01_Cad_Pecas'!$D$2:$D$5000,0)),IFERROR(INDEX('01_Cad_Pecas'!$H$2:$H$5000,MATCH(VALUE($E2452),'01_Cad_Pecas'!$D$2:$D$5000,0)),"")))</f>
        <v/>
      </c>
      <c r="L2452" s="14">
        <f>IF($E2452="","",IFERROR(INDEX('01_Cad_Pecas'!$I$2:$I$5000,MATCH($E2452,'01_Cad_Pecas'!$D$2:$D$5000,0)),IFERROR(INDEX('01_Cad_Pecas'!$I$2:$I$5000,MATCH(VALUE($E2452),'01_Cad_Pecas'!$D$2:$D$5000,0)),"")))</f>
        <v/>
      </c>
      <c r="M2452" s="14">
        <f>IF(OR($J2452="",$L2452=""),"",IF($K2452="",0,$K2452)+$J2452*$L2452)</f>
        <v/>
      </c>
      <c r="N2452" s="14" t="n">
        <v>46210</v>
      </c>
      <c r="O2452" s="14" t="n">
        <v>50</v>
      </c>
      <c r="P2452" s="14" t="n"/>
      <c r="Q2452" s="14" t="n"/>
      <c r="R2452" s="14" t="n"/>
      <c r="S2452" s="14" t="n"/>
      <c r="T2452" s="14">
        <f>IF(OR($J2452="",$O2452=""),"",$O2452/$J2452)</f>
        <v/>
      </c>
      <c r="U2452" s="14" t="inlineStr">
        <is>
          <t>Concluído</t>
        </is>
      </c>
      <c r="V2452" s="14" t="n"/>
      <c r="W2452" s="14" t="n"/>
      <c r="X2452" s="14" t="n"/>
      <c r="Y2452" s="14" t="n"/>
      <c r="Z2452" s="14" t="n"/>
      <c r="AA2452" s="11" t="n"/>
      <c r="AB2452" s="14">
        <f>B2452&amp;"|"&amp;I2452</f>
        <v/>
      </c>
      <c r="AC2452">
        <f>IF($B2452="","","|"&amp;SUBSTITUTE(TRIM(SUBSTITUTE(SUBSTITUTE(SUBSTITUTE(SUBSTITUTE(SUBSTITUTE(SUBSTITUTE(SUBSTITUTE(SUBSTITUTE(SUBSTITUTE(SUBSTITUTE(SUBSTITUTE(SUBSTITUTE(SUBSTITUTE(SUBSTITUTE(TRIM($B2452&amp;""),CHAR(10)," "),CHAR(13)," "),"."," "),";"," "),","," "),"/"," "),"+"," "),"-"," "),"  "," "),"  "," "),"  "," "),"  "," "),"  "," "),"  "," "))," ","|")&amp;"|")</f>
        <v/>
      </c>
      <c r="AD2452">
        <f>TRIM($I2452&amp;"")</f>
        <v/>
      </c>
    </row>
    <row r="2453" ht="24" customHeight="1">
      <c r="A2453" s="9" t="n">
        <v>46209</v>
      </c>
      <c r="B2453" s="14" t="inlineStr">
        <is>
          <t>10211,10212</t>
        </is>
      </c>
      <c r="C2453" s="14" t="n"/>
      <c r="D2453" s="14" t="inlineStr">
        <is>
          <t>46 SECCIONADORA 1</t>
        </is>
      </c>
      <c r="E2453" s="14" t="inlineStr">
        <is>
          <t>10050001</t>
        </is>
      </c>
      <c r="F2453" s="14" t="inlineStr">
        <is>
          <t>TOPO MOLDURA MALAGA - 452X390X15 MDP</t>
        </is>
      </c>
      <c r="G2453" s="14" t="inlineStr">
        <is>
          <t>46 SECCIONADORA 1</t>
        </is>
      </c>
      <c r="H2453" s="14" t="inlineStr">
        <is>
          <t>46 SECCIONADORA 1</t>
        </is>
      </c>
      <c r="I2453" s="9" t="inlineStr">
        <is>
          <t>46 SECCIONADORA 1</t>
        </is>
      </c>
      <c r="J2453" s="9" t="n">
        <v>50</v>
      </c>
      <c r="K2453" s="14">
        <f>IF($E2453="","",IFERROR(INDEX('01_Cad_Pecas'!$H$2:$H$5000,MATCH($E2453,'01_Cad_Pecas'!$D$2:$D$5000,0)),IFERROR(INDEX('01_Cad_Pecas'!$H$2:$H$5000,MATCH(VALUE($E2453),'01_Cad_Pecas'!$D$2:$D$5000,0)),"")))</f>
        <v/>
      </c>
      <c r="L2453" s="14">
        <f>IF($E2453="","",IFERROR(INDEX('01_Cad_Pecas'!$I$2:$I$5000,MATCH($E2453,'01_Cad_Pecas'!$D$2:$D$5000,0)),IFERROR(INDEX('01_Cad_Pecas'!$I$2:$I$5000,MATCH(VALUE($E2453),'01_Cad_Pecas'!$D$2:$D$5000,0)),"")))</f>
        <v/>
      </c>
      <c r="M2453" s="14">
        <f>IF(OR($J2453="",$L2453=""),"",IF($K2453="",0,$K2453)+$J2453*$L2453)</f>
        <v/>
      </c>
      <c r="N2453" s="14" t="n">
        <v>46210</v>
      </c>
      <c r="O2453" s="14" t="n">
        <v>50</v>
      </c>
      <c r="P2453" s="14" t="n"/>
      <c r="Q2453" s="14" t="n"/>
      <c r="R2453" s="14" t="n"/>
      <c r="S2453" s="14" t="n"/>
      <c r="T2453" s="14">
        <f>IF(OR($J2453="",$O2453=""),"",$O2453/$J2453)</f>
        <v/>
      </c>
      <c r="U2453" s="14" t="inlineStr">
        <is>
          <t>Concluído</t>
        </is>
      </c>
      <c r="V2453" s="14" t="n"/>
      <c r="W2453" s="14" t="n"/>
      <c r="X2453" s="14" t="n"/>
      <c r="Y2453" s="14" t="n"/>
      <c r="Z2453" s="14" t="n"/>
      <c r="AA2453" s="11" t="n"/>
      <c r="AB2453" s="14">
        <f>B2453&amp;"|"&amp;I2453</f>
        <v/>
      </c>
      <c r="AC2453">
        <f>IF($B2453="","","|"&amp;SUBSTITUTE(TRIM(SUBSTITUTE(SUBSTITUTE(SUBSTITUTE(SUBSTITUTE(SUBSTITUTE(SUBSTITUTE(SUBSTITUTE(SUBSTITUTE(SUBSTITUTE(SUBSTITUTE(SUBSTITUTE(SUBSTITUTE(SUBSTITUTE(SUBSTITUTE(TRIM($B2453&amp;""),CHAR(10)," "),CHAR(13)," "),"."," "),";"," "),","," "),"/"," "),"+"," "),"-"," "),"  "," "),"  "," "),"  "," "),"  "," "),"  "," "),"  "," "))," ","|")&amp;"|")</f>
        <v/>
      </c>
      <c r="AD2453">
        <f>TRIM($I2453&amp;"")</f>
        <v/>
      </c>
    </row>
    <row r="2454" ht="24" customHeight="1">
      <c r="A2454" s="9" t="n">
        <v>46209</v>
      </c>
      <c r="B2454" s="14" t="inlineStr">
        <is>
          <t>10211,10212</t>
        </is>
      </c>
      <c r="C2454" s="14" t="n"/>
      <c r="D2454" s="14" t="inlineStr">
        <is>
          <t>46 SECCIONADORA 1</t>
        </is>
      </c>
      <c r="E2454" s="14" t="inlineStr">
        <is>
          <t>10050002</t>
        </is>
      </c>
      <c r="F2454" s="14" t="inlineStr">
        <is>
          <t>LATERAL MOLDURA MALAGA - 550X385X15 MDP</t>
        </is>
      </c>
      <c r="G2454" s="14" t="inlineStr">
        <is>
          <t>46 SECCIONADORA 1</t>
        </is>
      </c>
      <c r="H2454" s="14" t="inlineStr">
        <is>
          <t>46 SECCIONADORA 1</t>
        </is>
      </c>
      <c r="I2454" s="9" t="inlineStr">
        <is>
          <t>46 SECCIONADORA 1</t>
        </is>
      </c>
      <c r="J2454" s="9" t="n">
        <v>100</v>
      </c>
      <c r="K2454" s="14">
        <f>IF($E2454="","",IFERROR(INDEX('01_Cad_Pecas'!$H$2:$H$5000,MATCH($E2454,'01_Cad_Pecas'!$D$2:$D$5000,0)),IFERROR(INDEX('01_Cad_Pecas'!$H$2:$H$5000,MATCH(VALUE($E2454),'01_Cad_Pecas'!$D$2:$D$5000,0)),"")))</f>
        <v/>
      </c>
      <c r="L2454" s="14">
        <f>IF($E2454="","",IFERROR(INDEX('01_Cad_Pecas'!$I$2:$I$5000,MATCH($E2454,'01_Cad_Pecas'!$D$2:$D$5000,0)),IFERROR(INDEX('01_Cad_Pecas'!$I$2:$I$5000,MATCH(VALUE($E2454),'01_Cad_Pecas'!$D$2:$D$5000,0)),"")))</f>
        <v/>
      </c>
      <c r="M2454" s="14">
        <f>IF(OR($J2454="",$L2454=""),"",IF($K2454="",0,$K2454)+$J2454*$L2454)</f>
        <v/>
      </c>
      <c r="N2454" s="14" t="n">
        <v>46210</v>
      </c>
      <c r="O2454" s="14" t="n">
        <v>100</v>
      </c>
      <c r="P2454" s="14" t="n"/>
      <c r="Q2454" s="14" t="n"/>
      <c r="R2454" s="14" t="n"/>
      <c r="S2454" s="14" t="n"/>
      <c r="T2454" s="14">
        <f>IF(OR($J2454="",$O2454=""),"",$O2454/$J2454)</f>
        <v/>
      </c>
      <c r="U2454" s="14" t="inlineStr">
        <is>
          <t>Concluído</t>
        </is>
      </c>
      <c r="V2454" s="14" t="n"/>
      <c r="W2454" s="14" t="n"/>
      <c r="X2454" s="14" t="n"/>
      <c r="Y2454" s="14" t="n"/>
      <c r="Z2454" s="14" t="n"/>
      <c r="AA2454" s="11" t="n"/>
      <c r="AB2454" s="14">
        <f>B2454&amp;"|"&amp;I2454</f>
        <v/>
      </c>
      <c r="AC2454">
        <f>IF($B2454="","","|"&amp;SUBSTITUTE(TRIM(SUBSTITUTE(SUBSTITUTE(SUBSTITUTE(SUBSTITUTE(SUBSTITUTE(SUBSTITUTE(SUBSTITUTE(SUBSTITUTE(SUBSTITUTE(SUBSTITUTE(SUBSTITUTE(SUBSTITUTE(SUBSTITUTE(SUBSTITUTE(TRIM($B2454&amp;""),CHAR(10)," "),CHAR(13)," "),"."," "),";"," "),","," "),"/"," "),"+"," "),"-"," "),"  "," "),"  "," "),"  "," "),"  "," "),"  "," "),"  "," "))," ","|")&amp;"|")</f>
        <v/>
      </c>
      <c r="AD2454">
        <f>TRIM($I2454&amp;"")</f>
        <v/>
      </c>
    </row>
    <row r="2455" ht="24" customHeight="1">
      <c r="A2455" s="9" t="n">
        <v>46209</v>
      </c>
      <c r="B2455" s="14" t="inlineStr">
        <is>
          <t>10211,10212</t>
        </is>
      </c>
      <c r="C2455" s="14" t="n"/>
      <c r="D2455" s="14" t="inlineStr">
        <is>
          <t>46 SECCIONADORA 1</t>
        </is>
      </c>
      <c r="E2455" s="14" t="inlineStr">
        <is>
          <t>20052001</t>
        </is>
      </c>
      <c r="F2455" s="14" t="inlineStr">
        <is>
          <t>(2-4) TRAVESSA 742X122X25 MDF - MESA ATHENAS</t>
        </is>
      </c>
      <c r="G2455" s="14" t="inlineStr">
        <is>
          <t>46 SECCIONADORA 1</t>
        </is>
      </c>
      <c r="H2455" s="14" t="inlineStr">
        <is>
          <t>46 SECCIONADORA 1</t>
        </is>
      </c>
      <c r="I2455" s="9" t="inlineStr">
        <is>
          <t>46 SECCIONADORA 1</t>
        </is>
      </c>
      <c r="J2455" s="9" t="n">
        <v>200</v>
      </c>
      <c r="K2455" s="14">
        <f>IF($E2455="","",IFERROR(INDEX('01_Cad_Pecas'!$H$2:$H$5000,MATCH($E2455,'01_Cad_Pecas'!$D$2:$D$5000,0)),IFERROR(INDEX('01_Cad_Pecas'!$H$2:$H$5000,MATCH(VALUE($E2455),'01_Cad_Pecas'!$D$2:$D$5000,0)),"")))</f>
        <v/>
      </c>
      <c r="L2455" s="14">
        <f>IF($E2455="","",IFERROR(INDEX('01_Cad_Pecas'!$I$2:$I$5000,MATCH($E2455,'01_Cad_Pecas'!$D$2:$D$5000,0)),IFERROR(INDEX('01_Cad_Pecas'!$I$2:$I$5000,MATCH(VALUE($E2455),'01_Cad_Pecas'!$D$2:$D$5000,0)),"")))</f>
        <v/>
      </c>
      <c r="M2455" s="14">
        <f>IF(OR($J2455="",$L2455=""),"",IF($K2455="",0,$K2455)+$J2455*$L2455)</f>
        <v/>
      </c>
      <c r="N2455" s="14" t="n">
        <v>46210</v>
      </c>
      <c r="O2455" s="14" t="n">
        <v>200</v>
      </c>
      <c r="P2455" s="14" t="n"/>
      <c r="Q2455" s="14" t="n"/>
      <c r="R2455" s="14" t="n"/>
      <c r="S2455" s="14" t="n"/>
      <c r="T2455" s="14">
        <f>IF(OR($J2455="",$O2455=""),"",$O2455/$J2455)</f>
        <v/>
      </c>
      <c r="U2455" s="14" t="inlineStr">
        <is>
          <t>Concluído</t>
        </is>
      </c>
      <c r="V2455" s="14" t="n"/>
      <c r="W2455" s="14" t="n"/>
      <c r="X2455" s="14" t="n"/>
      <c r="Y2455" s="14" t="n"/>
      <c r="Z2455" s="14" t="n"/>
      <c r="AA2455" s="11" t="n"/>
      <c r="AB2455" s="14">
        <f>B2455&amp;"|"&amp;I2455</f>
        <v/>
      </c>
      <c r="AC2455">
        <f>IF($B2455="","","|"&amp;SUBSTITUTE(TRIM(SUBSTITUTE(SUBSTITUTE(SUBSTITUTE(SUBSTITUTE(SUBSTITUTE(SUBSTITUTE(SUBSTITUTE(SUBSTITUTE(SUBSTITUTE(SUBSTITUTE(SUBSTITUTE(SUBSTITUTE(SUBSTITUTE(SUBSTITUTE(TRIM($B2455&amp;""),CHAR(10)," "),CHAR(13)," "),"."," "),";"," "),","," "),"/"," "),"+"," "),"-"," "),"  "," "),"  "," "),"  "," "),"  "," "),"  "," "),"  "," "))," ","|")&amp;"|")</f>
        <v/>
      </c>
      <c r="AD2455">
        <f>TRIM($I2455&amp;"")</f>
        <v/>
      </c>
    </row>
    <row r="2456" ht="24" customHeight="1">
      <c r="A2456" s="9" t="n">
        <v>46209</v>
      </c>
      <c r="B2456" s="14" t="inlineStr">
        <is>
          <t>10211,10212</t>
        </is>
      </c>
      <c r="C2456" s="14" t="n"/>
      <c r="D2456" s="14" t="inlineStr">
        <is>
          <t>46 SECCIONADORA 1</t>
        </is>
      </c>
      <c r="E2456" s="14" t="inlineStr">
        <is>
          <t>20052202</t>
        </is>
      </c>
      <c r="F2456" s="14" t="inlineStr">
        <is>
          <t>(5) BASE MAIOR 742X124X25 MDF - MESA ATHENAS 1,20</t>
        </is>
      </c>
      <c r="G2456" s="14" t="inlineStr">
        <is>
          <t>46 SECCIONADORA 1</t>
        </is>
      </c>
      <c r="H2456" s="14" t="inlineStr">
        <is>
          <t>46 SECCIONADORA 1</t>
        </is>
      </c>
      <c r="I2456" s="9" t="inlineStr">
        <is>
          <t>46 SECCIONADORA 1</t>
        </is>
      </c>
      <c r="J2456" s="9" t="n">
        <v>50</v>
      </c>
      <c r="K2456" s="14">
        <f>IF($E2456="","",IFERROR(INDEX('01_Cad_Pecas'!$H$2:$H$5000,MATCH($E2456,'01_Cad_Pecas'!$D$2:$D$5000,0)),IFERROR(INDEX('01_Cad_Pecas'!$H$2:$H$5000,MATCH(VALUE($E2456),'01_Cad_Pecas'!$D$2:$D$5000,0)),"")))</f>
        <v/>
      </c>
      <c r="L2456" s="14">
        <f>IF($E2456="","",IFERROR(INDEX('01_Cad_Pecas'!$I$2:$I$5000,MATCH($E2456,'01_Cad_Pecas'!$D$2:$D$5000,0)),IFERROR(INDEX('01_Cad_Pecas'!$I$2:$I$5000,MATCH(VALUE($E2456),'01_Cad_Pecas'!$D$2:$D$5000,0)),"")))</f>
        <v/>
      </c>
      <c r="M2456" s="14">
        <f>IF(OR($J2456="",$L2456=""),"",IF($K2456="",0,$K2456)+$J2456*$L2456)</f>
        <v/>
      </c>
      <c r="N2456" s="14" t="n">
        <v>46210</v>
      </c>
      <c r="O2456" s="14" t="n">
        <v>50</v>
      </c>
      <c r="P2456" s="14" t="n"/>
      <c r="Q2456" s="14" t="n"/>
      <c r="R2456" s="14" t="n"/>
      <c r="S2456" s="14" t="n"/>
      <c r="T2456" s="14">
        <f>IF(OR($J2456="",$O2456=""),"",$O2456/$J2456)</f>
        <v/>
      </c>
      <c r="U2456" s="14" t="inlineStr">
        <is>
          <t>Concluído</t>
        </is>
      </c>
      <c r="V2456" s="14" t="n"/>
      <c r="W2456" s="14" t="n"/>
      <c r="X2456" s="14" t="n"/>
      <c r="Y2456" s="14" t="n"/>
      <c r="Z2456" s="14" t="n"/>
      <c r="AA2456" s="11" t="n"/>
      <c r="AB2456" s="14">
        <f>B2456&amp;"|"&amp;I2456</f>
        <v/>
      </c>
      <c r="AC2456">
        <f>IF($B2456="","","|"&amp;SUBSTITUTE(TRIM(SUBSTITUTE(SUBSTITUTE(SUBSTITUTE(SUBSTITUTE(SUBSTITUTE(SUBSTITUTE(SUBSTITUTE(SUBSTITUTE(SUBSTITUTE(SUBSTITUTE(SUBSTITUTE(SUBSTITUTE(SUBSTITUTE(SUBSTITUTE(TRIM($B2456&amp;""),CHAR(10)," "),CHAR(13)," "),"."," "),";"," "),","," "),"/"," "),"+"," "),"-"," "),"  "," "),"  "," "),"  "," "),"  "," "),"  "," "),"  "," "))," ","|")&amp;"|")</f>
        <v/>
      </c>
      <c r="AD2456">
        <f>TRIM($I2456&amp;"")</f>
        <v/>
      </c>
    </row>
    <row r="2457" ht="24" customHeight="1">
      <c r="A2457" s="9" t="n">
        <v>46209</v>
      </c>
      <c r="B2457" s="14" t="inlineStr">
        <is>
          <t>10211,10212</t>
        </is>
      </c>
      <c r="C2457" s="14" t="n"/>
      <c r="D2457" s="14" t="inlineStr">
        <is>
          <t>46 SECCIONADORA 1</t>
        </is>
      </c>
      <c r="E2457" s="14" t="inlineStr">
        <is>
          <t>20052203</t>
        </is>
      </c>
      <c r="F2457" s="14" t="inlineStr">
        <is>
          <t>(6)BASE MENOR 446(220)X124X25 MDF-MESA ATHENAS1,20</t>
        </is>
      </c>
      <c r="G2457" s="14" t="inlineStr">
        <is>
          <t>46 SECCIONADORA 1</t>
        </is>
      </c>
      <c r="H2457" s="14" t="inlineStr">
        <is>
          <t>46 SECCIONADORA 1</t>
        </is>
      </c>
      <c r="I2457" s="9" t="inlineStr">
        <is>
          <t>46 SECCIONADORA 1</t>
        </is>
      </c>
      <c r="J2457" s="9" t="n">
        <v>100</v>
      </c>
      <c r="K2457" s="14">
        <f>IF($E2457="","",IFERROR(INDEX('01_Cad_Pecas'!$H$2:$H$5000,MATCH($E2457,'01_Cad_Pecas'!$D$2:$D$5000,0)),IFERROR(INDEX('01_Cad_Pecas'!$H$2:$H$5000,MATCH(VALUE($E2457),'01_Cad_Pecas'!$D$2:$D$5000,0)),"")))</f>
        <v/>
      </c>
      <c r="L2457" s="14">
        <f>IF($E2457="","",IFERROR(INDEX('01_Cad_Pecas'!$I$2:$I$5000,MATCH($E2457,'01_Cad_Pecas'!$D$2:$D$5000,0)),IFERROR(INDEX('01_Cad_Pecas'!$I$2:$I$5000,MATCH(VALUE($E2457),'01_Cad_Pecas'!$D$2:$D$5000,0)),"")))</f>
        <v/>
      </c>
      <c r="M2457" s="14">
        <f>IF(OR($J2457="",$L2457=""),"",IF($K2457="",0,$K2457)+$J2457*$L2457)</f>
        <v/>
      </c>
      <c r="N2457" s="14" t="n">
        <v>46210</v>
      </c>
      <c r="O2457" s="14" t="n">
        <v>100</v>
      </c>
      <c r="P2457" s="14" t="n"/>
      <c r="Q2457" s="14" t="n"/>
      <c r="R2457" s="14" t="n"/>
      <c r="S2457" s="14" t="n"/>
      <c r="T2457" s="14">
        <f>IF(OR($J2457="",$O2457=""),"",$O2457/$J2457)</f>
        <v/>
      </c>
      <c r="U2457" s="14" t="inlineStr">
        <is>
          <t>Concluído</t>
        </is>
      </c>
      <c r="V2457" s="14" t="n"/>
      <c r="W2457" s="14" t="n"/>
      <c r="X2457" s="14" t="n"/>
      <c r="Y2457" s="14" t="n"/>
      <c r="Z2457" s="14" t="n"/>
      <c r="AA2457" s="11" t="n"/>
      <c r="AB2457" s="14">
        <f>B2457&amp;"|"&amp;I2457</f>
        <v/>
      </c>
      <c r="AC2457">
        <f>IF($B2457="","","|"&amp;SUBSTITUTE(TRIM(SUBSTITUTE(SUBSTITUTE(SUBSTITUTE(SUBSTITUTE(SUBSTITUTE(SUBSTITUTE(SUBSTITUTE(SUBSTITUTE(SUBSTITUTE(SUBSTITUTE(SUBSTITUTE(SUBSTITUTE(SUBSTITUTE(SUBSTITUTE(TRIM($B2457&amp;""),CHAR(10)," "),CHAR(13)," "),"."," "),";"," "),","," "),"/"," "),"+"," "),"-"," "),"  "," "),"  "," "),"  "," "),"  "," "),"  "," "),"  "," "))," ","|")&amp;"|")</f>
        <v/>
      </c>
      <c r="AD2457">
        <f>TRIM($I2457&amp;"")</f>
        <v/>
      </c>
    </row>
    <row r="2458" ht="24" customHeight="1">
      <c r="A2458" s="9" t="n">
        <v>46209</v>
      </c>
      <c r="B2458" s="14" t="inlineStr">
        <is>
          <t>10224,10188</t>
        </is>
      </c>
      <c r="C2458" s="14" t="n"/>
      <c r="D2458" s="14" t="inlineStr">
        <is>
          <t>46 SECCIONADORA 1</t>
        </is>
      </c>
      <c r="E2458" s="14" t="inlineStr">
        <is>
          <t>20014107</t>
        </is>
      </c>
      <c r="F2458" s="14" t="inlineStr">
        <is>
          <t>ENGRO MENOR 802X60X12 MDP - MESA DAKAR</t>
        </is>
      </c>
      <c r="G2458" s="14" t="inlineStr">
        <is>
          <t>46 SECCIONADORA 1</t>
        </is>
      </c>
      <c r="H2458" s="14" t="inlineStr">
        <is>
          <t>46 SECCIONADORA 1</t>
        </is>
      </c>
      <c r="I2458" s="9" t="inlineStr">
        <is>
          <t>46 SECCIONADORA 1</t>
        </is>
      </c>
      <c r="J2458" s="9" t="n">
        <v>86</v>
      </c>
      <c r="K2458" s="14">
        <f>IF($E2458="","",IFERROR(INDEX('01_Cad_Pecas'!$H$2:$H$5000,MATCH($E2458,'01_Cad_Pecas'!$D$2:$D$5000,0)),IFERROR(INDEX('01_Cad_Pecas'!$H$2:$H$5000,MATCH(VALUE($E2458),'01_Cad_Pecas'!$D$2:$D$5000,0)),"")))</f>
        <v/>
      </c>
      <c r="L2458" s="14">
        <f>IF($E2458="","",IFERROR(INDEX('01_Cad_Pecas'!$I$2:$I$5000,MATCH($E2458,'01_Cad_Pecas'!$D$2:$D$5000,0)),IFERROR(INDEX('01_Cad_Pecas'!$I$2:$I$5000,MATCH(VALUE($E2458),'01_Cad_Pecas'!$D$2:$D$5000,0)),"")))</f>
        <v/>
      </c>
      <c r="M2458" s="14">
        <f>IF(OR($J2458="",$L2458=""),"",IF($K2458="",0,$K2458)+$J2458*$L2458)</f>
        <v/>
      </c>
      <c r="N2458" s="14" t="n">
        <v>46210</v>
      </c>
      <c r="O2458" s="14" t="n">
        <v>86</v>
      </c>
      <c r="P2458" s="14" t="n"/>
      <c r="Q2458" s="14" t="n"/>
      <c r="R2458" s="14" t="n"/>
      <c r="S2458" s="14" t="n"/>
      <c r="T2458" s="14">
        <f>IF(OR($J2458="",$O2458=""),"",$O2458/$J2458)</f>
        <v/>
      </c>
      <c r="U2458" s="14" t="inlineStr">
        <is>
          <t>Concluído</t>
        </is>
      </c>
      <c r="V2458" s="14" t="n"/>
      <c r="W2458" s="14" t="n"/>
      <c r="X2458" s="14" t="n"/>
      <c r="Y2458" s="14" t="n"/>
      <c r="Z2458" s="14" t="n"/>
      <c r="AA2458" s="11" t="n"/>
      <c r="AB2458" s="14">
        <f>B2458&amp;"|"&amp;I2458</f>
        <v/>
      </c>
      <c r="AC2458">
        <f>IF($B2458="","","|"&amp;SUBSTITUTE(TRIM(SUBSTITUTE(SUBSTITUTE(SUBSTITUTE(SUBSTITUTE(SUBSTITUTE(SUBSTITUTE(SUBSTITUTE(SUBSTITUTE(SUBSTITUTE(SUBSTITUTE(SUBSTITUTE(SUBSTITUTE(SUBSTITUTE(SUBSTITUTE(TRIM($B2458&amp;""),CHAR(10)," "),CHAR(13)," "),"."," "),";"," "),","," "),"/"," "),"+"," "),"-"," "),"  "," "),"  "," "),"  "," "),"  "," "),"  "," "),"  "," "))," ","|")&amp;"|")</f>
        <v/>
      </c>
      <c r="AD2458">
        <f>TRIM($I2458&amp;"")</f>
        <v/>
      </c>
    </row>
    <row r="2459" ht="24" customHeight="1">
      <c r="A2459" s="9" t="n">
        <v>46209</v>
      </c>
      <c r="B2459" s="14" t="inlineStr">
        <is>
          <t>10224,10188</t>
        </is>
      </c>
      <c r="C2459" s="14" t="n"/>
      <c r="D2459" s="14" t="inlineStr">
        <is>
          <t>46 SECCIONADORA 1</t>
        </is>
      </c>
      <c r="E2459" s="14" t="inlineStr">
        <is>
          <t>20014305</t>
        </is>
      </c>
      <c r="F2459" s="14" t="inlineStr">
        <is>
          <t>(1) TAMPO 1202X802X12 MDP - MESA DAKAR/MIAMI 1,20</t>
        </is>
      </c>
      <c r="G2459" s="14" t="inlineStr">
        <is>
          <t>46 SECCIONADORA 1</t>
        </is>
      </c>
      <c r="H2459" s="14" t="inlineStr">
        <is>
          <t>46 SECCIONADORA 1</t>
        </is>
      </c>
      <c r="I2459" s="9" t="inlineStr">
        <is>
          <t>46 SECCIONADORA 1</t>
        </is>
      </c>
      <c r="J2459" s="9" t="n">
        <v>43</v>
      </c>
      <c r="K2459" s="14">
        <f>IF($E2459="","",IFERROR(INDEX('01_Cad_Pecas'!$H$2:$H$5000,MATCH($E2459,'01_Cad_Pecas'!$D$2:$D$5000,0)),IFERROR(INDEX('01_Cad_Pecas'!$H$2:$H$5000,MATCH(VALUE($E2459),'01_Cad_Pecas'!$D$2:$D$5000,0)),"")))</f>
        <v/>
      </c>
      <c r="L2459" s="14">
        <f>IF($E2459="","",IFERROR(INDEX('01_Cad_Pecas'!$I$2:$I$5000,MATCH($E2459,'01_Cad_Pecas'!$D$2:$D$5000,0)),IFERROR(INDEX('01_Cad_Pecas'!$I$2:$I$5000,MATCH(VALUE($E2459),'01_Cad_Pecas'!$D$2:$D$5000,0)),"")))</f>
        <v/>
      </c>
      <c r="M2459" s="14">
        <f>IF(OR($J2459="",$L2459=""),"",IF($K2459="",0,$K2459)+$J2459*$L2459)</f>
        <v/>
      </c>
      <c r="N2459" s="14" t="n">
        <v>46210</v>
      </c>
      <c r="O2459" s="14" t="n">
        <v>43</v>
      </c>
      <c r="P2459" s="14" t="n"/>
      <c r="Q2459" s="14" t="n"/>
      <c r="R2459" s="14" t="n"/>
      <c r="S2459" s="14" t="n"/>
      <c r="T2459" s="14">
        <f>IF(OR($J2459="",$O2459=""),"",$O2459/$J2459)</f>
        <v/>
      </c>
      <c r="U2459" s="14" t="inlineStr">
        <is>
          <t>Concluído</t>
        </is>
      </c>
      <c r="V2459" s="14" t="n"/>
      <c r="W2459" s="14" t="n"/>
      <c r="X2459" s="14" t="n"/>
      <c r="Y2459" s="14" t="n"/>
      <c r="Z2459" s="14" t="n"/>
      <c r="AA2459" s="11" t="n"/>
      <c r="AB2459" s="14">
        <f>B2459&amp;"|"&amp;I2459</f>
        <v/>
      </c>
      <c r="AC2459">
        <f>IF($B2459="","","|"&amp;SUBSTITUTE(TRIM(SUBSTITUTE(SUBSTITUTE(SUBSTITUTE(SUBSTITUTE(SUBSTITUTE(SUBSTITUTE(SUBSTITUTE(SUBSTITUTE(SUBSTITUTE(SUBSTITUTE(SUBSTITUTE(SUBSTITUTE(SUBSTITUTE(SUBSTITUTE(TRIM($B2459&amp;""),CHAR(10)," "),CHAR(13)," "),"."," "),";"," "),","," "),"/"," "),"+"," "),"-"," "),"  "," "),"  "," "),"  "," "),"  "," "),"  "," "),"  "," "))," ","|")&amp;"|")</f>
        <v/>
      </c>
      <c r="AD2459">
        <f>TRIM($I2459&amp;"")</f>
        <v/>
      </c>
    </row>
    <row r="2460" ht="24" customHeight="1">
      <c r="A2460" s="9" t="n">
        <v>46209</v>
      </c>
      <c r="B2460" s="14" t="inlineStr">
        <is>
          <t>10224,10188</t>
        </is>
      </c>
      <c r="C2460" s="14" t="n"/>
      <c r="D2460" s="14" t="inlineStr">
        <is>
          <t>46 SECCIONADORA 1</t>
        </is>
      </c>
      <c r="E2460" s="14" t="inlineStr">
        <is>
          <t>20014306</t>
        </is>
      </c>
      <c r="F2460" s="14" t="inlineStr">
        <is>
          <t>ENGRO MAIOR 1080X60X12 MDP - MESA DAKAR 1,20</t>
        </is>
      </c>
      <c r="G2460" s="14" t="inlineStr">
        <is>
          <t>46 SECCIONADORA 1</t>
        </is>
      </c>
      <c r="H2460" s="14" t="inlineStr">
        <is>
          <t>46 SECCIONADORA 1</t>
        </is>
      </c>
      <c r="I2460" s="9" t="inlineStr">
        <is>
          <t>46 SECCIONADORA 1</t>
        </is>
      </c>
      <c r="J2460" s="9" t="n">
        <v>86</v>
      </c>
      <c r="K2460" s="14">
        <f>IF($E2460="","",IFERROR(INDEX('01_Cad_Pecas'!$H$2:$H$5000,MATCH($E2460,'01_Cad_Pecas'!$D$2:$D$5000,0)),IFERROR(INDEX('01_Cad_Pecas'!$H$2:$H$5000,MATCH(VALUE($E2460),'01_Cad_Pecas'!$D$2:$D$5000,0)),"")))</f>
        <v/>
      </c>
      <c r="L2460" s="14">
        <f>IF($E2460="","",IFERROR(INDEX('01_Cad_Pecas'!$I$2:$I$5000,MATCH($E2460,'01_Cad_Pecas'!$D$2:$D$5000,0)),IFERROR(INDEX('01_Cad_Pecas'!$I$2:$I$5000,MATCH(VALUE($E2460),'01_Cad_Pecas'!$D$2:$D$5000,0)),"")))</f>
        <v/>
      </c>
      <c r="M2460" s="14">
        <f>IF(OR($J2460="",$L2460=""),"",IF($K2460="",0,$K2460)+$J2460*$L2460)</f>
        <v/>
      </c>
      <c r="N2460" s="14" t="n">
        <v>46210</v>
      </c>
      <c r="O2460" s="14" t="n">
        <v>86</v>
      </c>
      <c r="P2460" s="14" t="n"/>
      <c r="Q2460" s="14" t="n"/>
      <c r="R2460" s="14" t="n"/>
      <c r="S2460" s="14" t="n"/>
      <c r="T2460" s="14">
        <f>IF(OR($J2460="",$O2460=""),"",$O2460/$J2460)</f>
        <v/>
      </c>
      <c r="U2460" s="14" t="inlineStr">
        <is>
          <t>Concluído</t>
        </is>
      </c>
      <c r="V2460" s="14" t="n"/>
      <c r="W2460" s="14" t="n"/>
      <c r="X2460" s="14" t="n"/>
      <c r="Y2460" s="14" t="n"/>
      <c r="Z2460" s="14" t="n"/>
      <c r="AA2460" s="11" t="n"/>
      <c r="AB2460" s="14">
        <f>B2460&amp;"|"&amp;I2460</f>
        <v/>
      </c>
      <c r="AC2460">
        <f>IF($B2460="","","|"&amp;SUBSTITUTE(TRIM(SUBSTITUTE(SUBSTITUTE(SUBSTITUTE(SUBSTITUTE(SUBSTITUTE(SUBSTITUTE(SUBSTITUTE(SUBSTITUTE(SUBSTITUTE(SUBSTITUTE(SUBSTITUTE(SUBSTITUTE(SUBSTITUTE(SUBSTITUTE(TRIM($B2460&amp;""),CHAR(10)," "),CHAR(13)," "),"."," "),";"," "),","," "),"/"," "),"+"," "),"-"," "),"  "," "),"  "," "),"  "," "),"  "," "),"  "," "),"  "," "))," ","|")&amp;"|")</f>
        <v/>
      </c>
      <c r="AD2460">
        <f>TRIM($I2460&amp;"")</f>
        <v/>
      </c>
    </row>
    <row r="2461" ht="24" customHeight="1">
      <c r="A2461" s="9" t="n">
        <v>46209</v>
      </c>
      <c r="B2461" s="14" t="inlineStr">
        <is>
          <t>10224,10188</t>
        </is>
      </c>
      <c r="C2461" s="14" t="n"/>
      <c r="D2461" s="14" t="inlineStr">
        <is>
          <t>46 SECCIONADORA 1</t>
        </is>
      </c>
      <c r="E2461" s="14" t="inlineStr">
        <is>
          <t>20052004</t>
        </is>
      </c>
      <c r="F2461" s="14" t="inlineStr">
        <is>
          <t>(3) APOIO TAMPO 540X386X12 MDP - MESA ATHENAS</t>
        </is>
      </c>
      <c r="G2461" s="14" t="inlineStr">
        <is>
          <t>46 SECCIONADORA 1</t>
        </is>
      </c>
      <c r="H2461" s="14" t="inlineStr">
        <is>
          <t>46 SECCIONADORA 1</t>
        </is>
      </c>
      <c r="I2461" s="9" t="inlineStr">
        <is>
          <t>46 SECCIONADORA 1</t>
        </is>
      </c>
      <c r="J2461" s="9" t="n">
        <v>40</v>
      </c>
      <c r="K2461" s="14">
        <f>IF($E2461="","",IFERROR(INDEX('01_Cad_Pecas'!$H$2:$H$5000,MATCH($E2461,'01_Cad_Pecas'!$D$2:$D$5000,0)),IFERROR(INDEX('01_Cad_Pecas'!$H$2:$H$5000,MATCH(VALUE($E2461),'01_Cad_Pecas'!$D$2:$D$5000,0)),"")))</f>
        <v/>
      </c>
      <c r="L2461" s="14">
        <f>IF($E2461="","",IFERROR(INDEX('01_Cad_Pecas'!$I$2:$I$5000,MATCH($E2461,'01_Cad_Pecas'!$D$2:$D$5000,0)),IFERROR(INDEX('01_Cad_Pecas'!$I$2:$I$5000,MATCH(VALUE($E2461),'01_Cad_Pecas'!$D$2:$D$5000,0)),"")))</f>
        <v/>
      </c>
      <c r="M2461" s="14">
        <f>IF(OR($J2461="",$L2461=""),"",IF($K2461="",0,$K2461)+$J2461*$L2461)</f>
        <v/>
      </c>
      <c r="N2461" s="14" t="n">
        <v>46210</v>
      </c>
      <c r="O2461" s="14" t="n">
        <v>40</v>
      </c>
      <c r="P2461" s="14" t="n"/>
      <c r="Q2461" s="14" t="n"/>
      <c r="R2461" s="14" t="n"/>
      <c r="S2461" s="14" t="n"/>
      <c r="T2461" s="14">
        <f>IF(OR($J2461="",$O2461=""),"",$O2461/$J2461)</f>
        <v/>
      </c>
      <c r="U2461" s="14" t="inlineStr">
        <is>
          <t>Concluído</t>
        </is>
      </c>
      <c r="V2461" s="14" t="n"/>
      <c r="W2461" s="14" t="n"/>
      <c r="X2461" s="14" t="n"/>
      <c r="Y2461" s="14" t="n"/>
      <c r="Z2461" s="14" t="n"/>
      <c r="AA2461" s="11" t="n"/>
      <c r="AB2461" s="14">
        <f>B2461&amp;"|"&amp;I2461</f>
        <v/>
      </c>
      <c r="AC2461">
        <f>IF($B2461="","","|"&amp;SUBSTITUTE(TRIM(SUBSTITUTE(SUBSTITUTE(SUBSTITUTE(SUBSTITUTE(SUBSTITUTE(SUBSTITUTE(SUBSTITUTE(SUBSTITUTE(SUBSTITUTE(SUBSTITUTE(SUBSTITUTE(SUBSTITUTE(SUBSTITUTE(SUBSTITUTE(TRIM($B2461&amp;""),CHAR(10)," "),CHAR(13)," "),"."," "),";"," "),","," "),"/"," "),"+"," "),"-"," "),"  "," "),"  "," "),"  "," "),"  "," "),"  "," "),"  "," "))," ","|")&amp;"|")</f>
        <v/>
      </c>
      <c r="AD2461">
        <f>TRIM($I2461&amp;"")</f>
        <v/>
      </c>
    </row>
    <row r="2462" ht="24" customHeight="1">
      <c r="A2462" s="9" t="n">
        <v>46209</v>
      </c>
      <c r="B2462" s="14" t="inlineStr">
        <is>
          <t>10224,10188</t>
        </is>
      </c>
      <c r="C2462" s="14" t="n"/>
      <c r="D2462" s="14" t="inlineStr">
        <is>
          <t>46 SECCIONADORA 1</t>
        </is>
      </c>
      <c r="E2462" s="14" t="inlineStr">
        <is>
          <t>20012405</t>
        </is>
      </c>
      <c r="F2462" s="14" t="inlineStr">
        <is>
          <t>(2) TRAVESSA MAIOR 1030X100X15 MDP-MESA MIAMI 1,20</t>
        </is>
      </c>
      <c r="G2462" s="14" t="inlineStr">
        <is>
          <t>46 SECCIONADORA 1</t>
        </is>
      </c>
      <c r="H2462" s="14" t="inlineStr">
        <is>
          <t>46 SECCIONADORA 1</t>
        </is>
      </c>
      <c r="I2462" s="9" t="inlineStr">
        <is>
          <t>46 SECCIONADORA 1</t>
        </is>
      </c>
      <c r="J2462" s="9" t="n">
        <v>86</v>
      </c>
      <c r="K2462" s="14">
        <f>IF($E2462="","",IFERROR(INDEX('01_Cad_Pecas'!$H$2:$H$5000,MATCH($E2462,'01_Cad_Pecas'!$D$2:$D$5000,0)),IFERROR(INDEX('01_Cad_Pecas'!$H$2:$H$5000,MATCH(VALUE($E2462),'01_Cad_Pecas'!$D$2:$D$5000,0)),"")))</f>
        <v/>
      </c>
      <c r="L2462" s="14">
        <f>IF($E2462="","",IFERROR(INDEX('01_Cad_Pecas'!$I$2:$I$5000,MATCH($E2462,'01_Cad_Pecas'!$D$2:$D$5000,0)),IFERROR(INDEX('01_Cad_Pecas'!$I$2:$I$5000,MATCH(VALUE($E2462),'01_Cad_Pecas'!$D$2:$D$5000,0)),"")))</f>
        <v/>
      </c>
      <c r="M2462" s="14">
        <f>IF(OR($J2462="",$L2462=""),"",IF($K2462="",0,$K2462)+$J2462*$L2462)</f>
        <v/>
      </c>
      <c r="N2462" s="14" t="n">
        <v>46210</v>
      </c>
      <c r="O2462" s="14" t="n">
        <v>86</v>
      </c>
      <c r="P2462" s="14" t="n"/>
      <c r="Q2462" s="14" t="n"/>
      <c r="R2462" s="14" t="n"/>
      <c r="S2462" s="14" t="n"/>
      <c r="T2462" s="14">
        <f>IF(OR($J2462="",$O2462=""),"",$O2462/$J2462)</f>
        <v/>
      </c>
      <c r="U2462" s="14" t="inlineStr">
        <is>
          <t>Concluído</t>
        </is>
      </c>
      <c r="V2462" s="14" t="n"/>
      <c r="W2462" s="14" t="n"/>
      <c r="X2462" s="14" t="n"/>
      <c r="Y2462" s="14" t="n"/>
      <c r="Z2462" s="14" t="n"/>
      <c r="AA2462" s="11" t="n"/>
      <c r="AB2462" s="14">
        <f>B2462&amp;"|"&amp;I2462</f>
        <v/>
      </c>
      <c r="AC2462">
        <f>IF($B2462="","","|"&amp;SUBSTITUTE(TRIM(SUBSTITUTE(SUBSTITUTE(SUBSTITUTE(SUBSTITUTE(SUBSTITUTE(SUBSTITUTE(SUBSTITUTE(SUBSTITUTE(SUBSTITUTE(SUBSTITUTE(SUBSTITUTE(SUBSTITUTE(SUBSTITUTE(SUBSTITUTE(TRIM($B2462&amp;""),CHAR(10)," "),CHAR(13)," "),"."," "),";"," "),","," "),"/"," "),"+"," "),"-"," "),"  "," "),"  "," "),"  "," "),"  "," "),"  "," "),"  "," "))," ","|")&amp;"|")</f>
        <v/>
      </c>
      <c r="AD2462">
        <f>TRIM($I2462&amp;"")</f>
        <v/>
      </c>
    </row>
    <row r="2463" ht="24" customHeight="1">
      <c r="A2463" s="9" t="n">
        <v>46209</v>
      </c>
      <c r="B2463" s="14" t="inlineStr">
        <is>
          <t>10224,10188</t>
        </is>
      </c>
      <c r="C2463" s="14" t="n"/>
      <c r="D2463" s="14" t="inlineStr">
        <is>
          <t>46 SECCIONADORA 1</t>
        </is>
      </c>
      <c r="E2463" s="14" t="inlineStr">
        <is>
          <t>20013107</t>
        </is>
      </c>
      <c r="F2463" s="14" t="inlineStr">
        <is>
          <t>(3) TRAV.MENOR 610X100X15 MDP-MESA MIAMI 1,37X0,80</t>
        </is>
      </c>
      <c r="G2463" s="14" t="inlineStr">
        <is>
          <t>46 SECCIONADORA 1</t>
        </is>
      </c>
      <c r="H2463" s="14" t="inlineStr">
        <is>
          <t>46 SECCIONADORA 1</t>
        </is>
      </c>
      <c r="I2463" s="9" t="inlineStr">
        <is>
          <t>46 SECCIONADORA 1</t>
        </is>
      </c>
      <c r="J2463" s="9" t="n">
        <v>86</v>
      </c>
      <c r="K2463" s="14">
        <f>IF($E2463="","",IFERROR(INDEX('01_Cad_Pecas'!$H$2:$H$5000,MATCH($E2463,'01_Cad_Pecas'!$D$2:$D$5000,0)),IFERROR(INDEX('01_Cad_Pecas'!$H$2:$H$5000,MATCH(VALUE($E2463),'01_Cad_Pecas'!$D$2:$D$5000,0)),"")))</f>
        <v/>
      </c>
      <c r="L2463" s="14">
        <f>IF($E2463="","",IFERROR(INDEX('01_Cad_Pecas'!$I$2:$I$5000,MATCH($E2463,'01_Cad_Pecas'!$D$2:$D$5000,0)),IFERROR(INDEX('01_Cad_Pecas'!$I$2:$I$5000,MATCH(VALUE($E2463),'01_Cad_Pecas'!$D$2:$D$5000,0)),"")))</f>
        <v/>
      </c>
      <c r="M2463" s="14">
        <f>IF(OR($J2463="",$L2463=""),"",IF($K2463="",0,$K2463)+$J2463*$L2463)</f>
        <v/>
      </c>
      <c r="N2463" s="14" t="n">
        <v>46210</v>
      </c>
      <c r="O2463" s="14" t="n">
        <v>86</v>
      </c>
      <c r="P2463" s="14" t="n"/>
      <c r="Q2463" s="14" t="n"/>
      <c r="R2463" s="14" t="n"/>
      <c r="S2463" s="14" t="n"/>
      <c r="T2463" s="14">
        <f>IF(OR($J2463="",$O2463=""),"",$O2463/$J2463)</f>
        <v/>
      </c>
      <c r="U2463" s="14" t="inlineStr">
        <is>
          <t>Concluído</t>
        </is>
      </c>
      <c r="V2463" s="14" t="n"/>
      <c r="W2463" s="14" t="n"/>
      <c r="X2463" s="14" t="n"/>
      <c r="Y2463" s="14" t="n"/>
      <c r="Z2463" s="14" t="n"/>
      <c r="AA2463" s="11" t="n"/>
      <c r="AB2463" s="14">
        <f>B2463&amp;"|"&amp;I2463</f>
        <v/>
      </c>
      <c r="AC2463">
        <f>IF($B2463="","","|"&amp;SUBSTITUTE(TRIM(SUBSTITUTE(SUBSTITUTE(SUBSTITUTE(SUBSTITUTE(SUBSTITUTE(SUBSTITUTE(SUBSTITUTE(SUBSTITUTE(SUBSTITUTE(SUBSTITUTE(SUBSTITUTE(SUBSTITUTE(SUBSTITUTE(SUBSTITUTE(TRIM($B2463&amp;""),CHAR(10)," "),CHAR(13)," "),"."," "),";"," "),","," "),"/"," "),"+"," "),"-"," "),"  "," "),"  "," "),"  "," "),"  "," "),"  "," "),"  "," "))," ","|")&amp;"|")</f>
        <v/>
      </c>
      <c r="AD2463">
        <f>TRIM($I2463&amp;"")</f>
        <v/>
      </c>
    </row>
    <row r="2464" ht="24" customHeight="1">
      <c r="A2464" s="9" t="n">
        <v>46209</v>
      </c>
      <c r="B2464" s="14" t="inlineStr">
        <is>
          <t>10224,10188</t>
        </is>
      </c>
      <c r="C2464" s="14" t="n"/>
      <c r="D2464" s="14" t="inlineStr">
        <is>
          <t>46 SECCIONADORA 1</t>
        </is>
      </c>
      <c r="E2464" s="14" t="inlineStr">
        <is>
          <t>30001205</t>
        </is>
      </c>
      <c r="F2464" s="14" t="inlineStr">
        <is>
          <t>TRAV ASSENTO 367X80X15 MDP CAD PE INTEIRO/ MADEIRA</t>
        </is>
      </c>
      <c r="G2464" s="14" t="inlineStr">
        <is>
          <t>46 SECCIONADORA 1</t>
        </is>
      </c>
      <c r="H2464" s="14" t="inlineStr">
        <is>
          <t>46 SECCIONADORA 1</t>
        </is>
      </c>
      <c r="I2464" s="9" t="inlineStr">
        <is>
          <t>46 SECCIONADORA 1</t>
        </is>
      </c>
      <c r="J2464" s="9" t="n">
        <v>864</v>
      </c>
      <c r="K2464" s="14">
        <f>IF($E2464="","",IFERROR(INDEX('01_Cad_Pecas'!$H$2:$H$5000,MATCH($E2464,'01_Cad_Pecas'!$D$2:$D$5000,0)),IFERROR(INDEX('01_Cad_Pecas'!$H$2:$H$5000,MATCH(VALUE($E2464),'01_Cad_Pecas'!$D$2:$D$5000,0)),"")))</f>
        <v/>
      </c>
      <c r="L2464" s="14">
        <f>IF($E2464="","",IFERROR(INDEX('01_Cad_Pecas'!$I$2:$I$5000,MATCH($E2464,'01_Cad_Pecas'!$D$2:$D$5000,0)),IFERROR(INDEX('01_Cad_Pecas'!$I$2:$I$5000,MATCH(VALUE($E2464),'01_Cad_Pecas'!$D$2:$D$5000,0)),"")))</f>
        <v/>
      </c>
      <c r="M2464" s="14">
        <f>IF(OR($J2464="",$L2464=""),"",IF($K2464="",0,$K2464)+$J2464*$L2464)</f>
        <v/>
      </c>
      <c r="N2464" s="14" t="n">
        <v>46210</v>
      </c>
      <c r="O2464" s="14" t="n">
        <v>864</v>
      </c>
      <c r="P2464" s="14" t="n"/>
      <c r="Q2464" s="14" t="n"/>
      <c r="R2464" s="14" t="n"/>
      <c r="S2464" s="14" t="n"/>
      <c r="T2464" s="14">
        <f>IF(OR($J2464="",$O2464=""),"",$O2464/$J2464)</f>
        <v/>
      </c>
      <c r="U2464" s="14" t="inlineStr">
        <is>
          <t>Concluído</t>
        </is>
      </c>
      <c r="V2464" s="14" t="n"/>
      <c r="W2464" s="14" t="n"/>
      <c r="X2464" s="14" t="n"/>
      <c r="Y2464" s="14" t="n"/>
      <c r="Z2464" s="14" t="n"/>
      <c r="AA2464" s="11" t="n"/>
      <c r="AB2464" s="14">
        <f>B2464&amp;"|"&amp;I2464</f>
        <v/>
      </c>
      <c r="AC2464">
        <f>IF($B2464="","","|"&amp;SUBSTITUTE(TRIM(SUBSTITUTE(SUBSTITUTE(SUBSTITUTE(SUBSTITUTE(SUBSTITUTE(SUBSTITUTE(SUBSTITUTE(SUBSTITUTE(SUBSTITUTE(SUBSTITUTE(SUBSTITUTE(SUBSTITUTE(SUBSTITUTE(SUBSTITUTE(TRIM($B2464&amp;""),CHAR(10)," "),CHAR(13)," "),"."," "),";"," "),","," "),"/"," "),"+"," "),"-"," "),"  "," "),"  "," "),"  "," "),"  "," "),"  "," "),"  "," "))," ","|")&amp;"|")</f>
        <v/>
      </c>
      <c r="AD2464">
        <f>TRIM($I2464&amp;"")</f>
        <v/>
      </c>
    </row>
    <row r="2465" ht="24" customHeight="1">
      <c r="A2465" s="9" t="n">
        <v>46209</v>
      </c>
      <c r="B2465" s="14" t="inlineStr">
        <is>
          <t>10224,10188</t>
        </is>
      </c>
      <c r="C2465" s="14" t="n"/>
      <c r="D2465" s="14" t="inlineStr">
        <is>
          <t>46 SECCIONADORA 1</t>
        </is>
      </c>
      <c r="E2465" s="14" t="inlineStr">
        <is>
          <t>30001206</t>
        </is>
      </c>
      <c r="F2465" s="14" t="inlineStr">
        <is>
          <t>TRAVESSA ENCOSTO 360X80X15 MDP CAD PE INTEIRO</t>
        </is>
      </c>
      <c r="G2465" s="14" t="inlineStr">
        <is>
          <t>46 SECCIONADORA 1</t>
        </is>
      </c>
      <c r="H2465" s="14" t="inlineStr">
        <is>
          <t>46 SECCIONADORA 1</t>
        </is>
      </c>
      <c r="I2465" s="9" t="inlineStr">
        <is>
          <t>46 SECCIONADORA 1</t>
        </is>
      </c>
      <c r="J2465" s="9" t="n">
        <v>864</v>
      </c>
      <c r="K2465" s="14">
        <f>IF($E2465="","",IFERROR(INDEX('01_Cad_Pecas'!$H$2:$H$5000,MATCH($E2465,'01_Cad_Pecas'!$D$2:$D$5000,0)),IFERROR(INDEX('01_Cad_Pecas'!$H$2:$H$5000,MATCH(VALUE($E2465),'01_Cad_Pecas'!$D$2:$D$5000,0)),"")))</f>
        <v/>
      </c>
      <c r="L2465" s="14">
        <f>IF($E2465="","",IFERROR(INDEX('01_Cad_Pecas'!$I$2:$I$5000,MATCH($E2465,'01_Cad_Pecas'!$D$2:$D$5000,0)),IFERROR(INDEX('01_Cad_Pecas'!$I$2:$I$5000,MATCH(VALUE($E2465),'01_Cad_Pecas'!$D$2:$D$5000,0)),"")))</f>
        <v/>
      </c>
      <c r="M2465" s="14">
        <f>IF(OR($J2465="",$L2465=""),"",IF($K2465="",0,$K2465)+$J2465*$L2465)</f>
        <v/>
      </c>
      <c r="N2465" s="14" t="n">
        <v>46210</v>
      </c>
      <c r="O2465" s="14" t="n">
        <v>864</v>
      </c>
      <c r="P2465" s="14" t="n"/>
      <c r="Q2465" s="14" t="n"/>
      <c r="R2465" s="14" t="n"/>
      <c r="S2465" s="14" t="n"/>
      <c r="T2465" s="14">
        <f>IF(OR($J2465="",$O2465=""),"",$O2465/$J2465)</f>
        <v/>
      </c>
      <c r="U2465" s="14" t="inlineStr">
        <is>
          <t>Concluído</t>
        </is>
      </c>
      <c r="V2465" s="14" t="n"/>
      <c r="W2465" s="14" t="n"/>
      <c r="X2465" s="14" t="n"/>
      <c r="Y2465" s="14" t="n"/>
      <c r="Z2465" s="14" t="n"/>
      <c r="AA2465" s="11" t="n"/>
      <c r="AB2465" s="14">
        <f>B2465&amp;"|"&amp;I2465</f>
        <v/>
      </c>
      <c r="AC2465">
        <f>IF($B2465="","","|"&amp;SUBSTITUTE(TRIM(SUBSTITUTE(SUBSTITUTE(SUBSTITUTE(SUBSTITUTE(SUBSTITUTE(SUBSTITUTE(SUBSTITUTE(SUBSTITUTE(SUBSTITUTE(SUBSTITUTE(SUBSTITUTE(SUBSTITUTE(SUBSTITUTE(SUBSTITUTE(TRIM($B2465&amp;""),CHAR(10)," "),CHAR(13)," "),"."," "),";"," "),","," "),"/"," "),"+"," "),"-"," "),"  "," "),"  "," "),"  "," "),"  "," "),"  "," "),"  "," "))," ","|")&amp;"|")</f>
        <v/>
      </c>
      <c r="AD2465">
        <f>TRIM($I2465&amp;"")</f>
        <v/>
      </c>
    </row>
    <row r="2466" ht="24" customHeight="1">
      <c r="A2466" s="9" t="n">
        <v>46209</v>
      </c>
      <c r="B2466" s="14" t="inlineStr">
        <is>
          <t>10224,10188</t>
        </is>
      </c>
      <c r="C2466" s="14" t="n"/>
      <c r="D2466" s="14" t="inlineStr">
        <is>
          <t>46 SECCIONADORA 1</t>
        </is>
      </c>
      <c r="E2466" s="14" t="inlineStr">
        <is>
          <t>30001207</t>
        </is>
      </c>
      <c r="F2466" s="14" t="inlineStr">
        <is>
          <t>TRAVESSA 360X62X15 MDP CAD PE INTEIRO</t>
        </is>
      </c>
      <c r="G2466" s="14" t="inlineStr">
        <is>
          <t>46 SECCIONADORA 1</t>
        </is>
      </c>
      <c r="H2466" s="14" t="inlineStr">
        <is>
          <t>46 SECCIONADORA 1</t>
        </is>
      </c>
      <c r="I2466" s="9" t="inlineStr">
        <is>
          <t>46 SECCIONADORA 1</t>
        </is>
      </c>
      <c r="J2466" s="9" t="n">
        <v>864</v>
      </c>
      <c r="K2466" s="14">
        <f>IF($E2466="","",IFERROR(INDEX('01_Cad_Pecas'!$H$2:$H$5000,MATCH($E2466,'01_Cad_Pecas'!$D$2:$D$5000,0)),IFERROR(INDEX('01_Cad_Pecas'!$H$2:$H$5000,MATCH(VALUE($E2466),'01_Cad_Pecas'!$D$2:$D$5000,0)),"")))</f>
        <v/>
      </c>
      <c r="L2466" s="14">
        <f>IF($E2466="","",IFERROR(INDEX('01_Cad_Pecas'!$I$2:$I$5000,MATCH($E2466,'01_Cad_Pecas'!$D$2:$D$5000,0)),IFERROR(INDEX('01_Cad_Pecas'!$I$2:$I$5000,MATCH(VALUE($E2466),'01_Cad_Pecas'!$D$2:$D$5000,0)),"")))</f>
        <v/>
      </c>
      <c r="M2466" s="14">
        <f>IF(OR($J2466="",$L2466=""),"",IF($K2466="",0,$K2466)+$J2466*$L2466)</f>
        <v/>
      </c>
      <c r="N2466" s="14" t="n">
        <v>46210</v>
      </c>
      <c r="O2466" s="14" t="n">
        <v>864</v>
      </c>
      <c r="P2466" s="14" t="n"/>
      <c r="Q2466" s="14" t="n"/>
      <c r="R2466" s="14" t="n"/>
      <c r="S2466" s="14" t="n"/>
      <c r="T2466" s="14">
        <f>IF(OR($J2466="",$O2466=""),"",$O2466/$J2466)</f>
        <v/>
      </c>
      <c r="U2466" s="14" t="inlineStr">
        <is>
          <t>Concluído</t>
        </is>
      </c>
      <c r="V2466" s="14" t="n"/>
      <c r="W2466" s="14" t="n"/>
      <c r="X2466" s="14" t="n"/>
      <c r="Y2466" s="14" t="n"/>
      <c r="Z2466" s="14" t="n"/>
      <c r="AA2466" s="11" t="n"/>
      <c r="AB2466" s="14">
        <f>B2466&amp;"|"&amp;I2466</f>
        <v/>
      </c>
      <c r="AC2466">
        <f>IF($B2466="","","|"&amp;SUBSTITUTE(TRIM(SUBSTITUTE(SUBSTITUTE(SUBSTITUTE(SUBSTITUTE(SUBSTITUTE(SUBSTITUTE(SUBSTITUTE(SUBSTITUTE(SUBSTITUTE(SUBSTITUTE(SUBSTITUTE(SUBSTITUTE(SUBSTITUTE(SUBSTITUTE(TRIM($B2466&amp;""),CHAR(10)," "),CHAR(13)," "),"."," "),";"," "),","," "),"/"," "),"+"," "),"-"," "),"  "," "),"  "," "),"  "," "),"  "," "),"  "," "),"  "," "))," ","|")&amp;"|")</f>
        <v/>
      </c>
      <c r="AD2466">
        <f>TRIM($I2466&amp;"")</f>
        <v/>
      </c>
    </row>
    <row r="2467" ht="24" customHeight="1">
      <c r="A2467" s="9" t="n">
        <v>46209</v>
      </c>
      <c r="B2467" s="14" t="inlineStr">
        <is>
          <t>10224,10188</t>
        </is>
      </c>
      <c r="C2467" s="14" t="n"/>
      <c r="D2467" s="14" t="inlineStr">
        <is>
          <t>46 SECCIONADORA 1</t>
        </is>
      </c>
      <c r="E2467" s="14" t="inlineStr">
        <is>
          <t>20020002</t>
        </is>
      </c>
      <c r="F2467" s="14" t="inlineStr">
        <is>
          <t>(2) FECHAMENTO I 1090X295X12 MDF - BASE DUBAI</t>
        </is>
      </c>
      <c r="G2467" s="14" t="inlineStr">
        <is>
          <t>46 SECCIONADORA 1</t>
        </is>
      </c>
      <c r="H2467" s="14" t="inlineStr">
        <is>
          <t>46 SECCIONADORA 1</t>
        </is>
      </c>
      <c r="I2467" s="9" t="inlineStr">
        <is>
          <t>46 SECCIONADORA 1</t>
        </is>
      </c>
      <c r="J2467" s="9" t="n">
        <v>30</v>
      </c>
      <c r="K2467" s="14">
        <f>IF($E2467="","",IFERROR(INDEX('01_Cad_Pecas'!$H$2:$H$5000,MATCH($E2467,'01_Cad_Pecas'!$D$2:$D$5000,0)),IFERROR(INDEX('01_Cad_Pecas'!$H$2:$H$5000,MATCH(VALUE($E2467),'01_Cad_Pecas'!$D$2:$D$5000,0)),"")))</f>
        <v/>
      </c>
      <c r="L2467" s="14">
        <f>IF($E2467="","",IFERROR(INDEX('01_Cad_Pecas'!$I$2:$I$5000,MATCH($E2467,'01_Cad_Pecas'!$D$2:$D$5000,0)),IFERROR(INDEX('01_Cad_Pecas'!$I$2:$I$5000,MATCH(VALUE($E2467),'01_Cad_Pecas'!$D$2:$D$5000,0)),"")))</f>
        <v/>
      </c>
      <c r="M2467" s="14">
        <f>IF(OR($J2467="",$L2467=""),"",IF($K2467="",0,$K2467)+$J2467*$L2467)</f>
        <v/>
      </c>
      <c r="N2467" s="14" t="n">
        <v>46210</v>
      </c>
      <c r="O2467" s="14" t="n">
        <v>30</v>
      </c>
      <c r="P2467" s="14" t="n"/>
      <c r="Q2467" s="14" t="n"/>
      <c r="R2467" s="14" t="n"/>
      <c r="S2467" s="14" t="n"/>
      <c r="T2467" s="14">
        <f>IF(OR($J2467="",$O2467=""),"",$O2467/$J2467)</f>
        <v/>
      </c>
      <c r="U2467" s="14" t="inlineStr">
        <is>
          <t>Concluído</t>
        </is>
      </c>
      <c r="V2467" s="14" t="n"/>
      <c r="W2467" s="14" t="n"/>
      <c r="X2467" s="14" t="n"/>
      <c r="Y2467" s="14" t="n"/>
      <c r="Z2467" s="14" t="n"/>
      <c r="AA2467" s="11" t="n"/>
      <c r="AB2467" s="14">
        <f>B2467&amp;"|"&amp;I2467</f>
        <v/>
      </c>
      <c r="AC2467">
        <f>IF($B2467="","","|"&amp;SUBSTITUTE(TRIM(SUBSTITUTE(SUBSTITUTE(SUBSTITUTE(SUBSTITUTE(SUBSTITUTE(SUBSTITUTE(SUBSTITUTE(SUBSTITUTE(SUBSTITUTE(SUBSTITUTE(SUBSTITUTE(SUBSTITUTE(SUBSTITUTE(SUBSTITUTE(TRIM($B2467&amp;""),CHAR(10)," "),CHAR(13)," "),"."," "),";"," "),","," "),"/"," "),"+"," "),"-"," "),"  "," "),"  "," "),"  "," "),"  "," "),"  "," "),"  "," "))," ","|")&amp;"|")</f>
        <v/>
      </c>
      <c r="AD2467">
        <f>TRIM($I2467&amp;"")</f>
        <v/>
      </c>
    </row>
    <row r="2468" ht="24" customHeight="1">
      <c r="A2468" s="9" t="n">
        <v>46209</v>
      </c>
      <c r="B2468" s="14" t="inlineStr">
        <is>
          <t>10224,10188</t>
        </is>
      </c>
      <c r="C2468" s="14" t="n"/>
      <c r="D2468" s="14" t="inlineStr">
        <is>
          <t>46 SECCIONADORA 1</t>
        </is>
      </c>
      <c r="E2468" s="14" t="inlineStr">
        <is>
          <t>20020003</t>
        </is>
      </c>
      <c r="F2468" s="14" t="inlineStr">
        <is>
          <t>(3) FECHAMENTO II 600X295X12 MDF - BASE DUBAI</t>
        </is>
      </c>
      <c r="G2468" s="14" t="inlineStr">
        <is>
          <t>46 SECCIONADORA 1</t>
        </is>
      </c>
      <c r="H2468" s="14" t="inlineStr">
        <is>
          <t>46 SECCIONADORA 1</t>
        </is>
      </c>
      <c r="I2468" s="9" t="inlineStr">
        <is>
          <t>46 SECCIONADORA 1</t>
        </is>
      </c>
      <c r="J2468" s="9" t="n">
        <v>30</v>
      </c>
      <c r="K2468" s="14">
        <f>IF($E2468="","",IFERROR(INDEX('01_Cad_Pecas'!$H$2:$H$5000,MATCH($E2468,'01_Cad_Pecas'!$D$2:$D$5000,0)),IFERROR(INDEX('01_Cad_Pecas'!$H$2:$H$5000,MATCH(VALUE($E2468),'01_Cad_Pecas'!$D$2:$D$5000,0)),"")))</f>
        <v/>
      </c>
      <c r="L2468" s="14">
        <f>IF($E2468="","",IFERROR(INDEX('01_Cad_Pecas'!$I$2:$I$5000,MATCH($E2468,'01_Cad_Pecas'!$D$2:$D$5000,0)),IFERROR(INDEX('01_Cad_Pecas'!$I$2:$I$5000,MATCH(VALUE($E2468),'01_Cad_Pecas'!$D$2:$D$5000,0)),"")))</f>
        <v/>
      </c>
      <c r="M2468" s="14">
        <f>IF(OR($J2468="",$L2468=""),"",IF($K2468="",0,$K2468)+$J2468*$L2468)</f>
        <v/>
      </c>
      <c r="N2468" s="14" t="n">
        <v>46210</v>
      </c>
      <c r="O2468" s="14" t="n">
        <v>30</v>
      </c>
      <c r="P2468" s="14" t="n"/>
      <c r="Q2468" s="14" t="n"/>
      <c r="R2468" s="14" t="n"/>
      <c r="S2468" s="14" t="n"/>
      <c r="T2468" s="14">
        <f>IF(OR($J2468="",$O2468=""),"",$O2468/$J2468)</f>
        <v/>
      </c>
      <c r="U2468" s="14" t="inlineStr">
        <is>
          <t>Concluído</t>
        </is>
      </c>
      <c r="V2468" s="14" t="n"/>
      <c r="W2468" s="14" t="n"/>
      <c r="X2468" s="14" t="n"/>
      <c r="Y2468" s="14" t="n"/>
      <c r="Z2468" s="14" t="n"/>
      <c r="AA2468" s="11" t="n"/>
      <c r="AB2468" s="14">
        <f>B2468&amp;"|"&amp;I2468</f>
        <v/>
      </c>
      <c r="AC2468">
        <f>IF($B2468="","","|"&amp;SUBSTITUTE(TRIM(SUBSTITUTE(SUBSTITUTE(SUBSTITUTE(SUBSTITUTE(SUBSTITUTE(SUBSTITUTE(SUBSTITUTE(SUBSTITUTE(SUBSTITUTE(SUBSTITUTE(SUBSTITUTE(SUBSTITUTE(SUBSTITUTE(SUBSTITUTE(TRIM($B2468&amp;""),CHAR(10)," "),CHAR(13)," "),"."," "),";"," "),","," "),"/"," "),"+"," "),"-"," "),"  "," "),"  "," "),"  "," "),"  "," "),"  "," "),"  "," "))," ","|")&amp;"|")</f>
        <v/>
      </c>
      <c r="AD2468">
        <f>TRIM($I2468&amp;"")</f>
        <v/>
      </c>
    </row>
    <row r="2469" ht="24" customHeight="1">
      <c r="A2469" s="9" t="n">
        <v>46209</v>
      </c>
      <c r="B2469" s="14" t="inlineStr">
        <is>
          <t>10224,10188</t>
        </is>
      </c>
      <c r="C2469" s="14" t="n"/>
      <c r="D2469" s="14" t="inlineStr">
        <is>
          <t>46 SECCIONADORA 1</t>
        </is>
      </c>
      <c r="E2469" s="14" t="inlineStr">
        <is>
          <t>20020004</t>
        </is>
      </c>
      <c r="F2469" s="14" t="inlineStr">
        <is>
          <t>(4) FECHAMENTO III 545X327X12 MDF - BASE DUBAI</t>
        </is>
      </c>
      <c r="G2469" s="14" t="inlineStr">
        <is>
          <t>46 SECCIONADORA 1</t>
        </is>
      </c>
      <c r="H2469" s="14" t="inlineStr">
        <is>
          <t>46 SECCIONADORA 1</t>
        </is>
      </c>
      <c r="I2469" s="9" t="inlineStr">
        <is>
          <t>46 SECCIONADORA 1</t>
        </is>
      </c>
      <c r="J2469" s="9" t="n">
        <v>60</v>
      </c>
      <c r="K2469" s="14">
        <f>IF($E2469="","",IFERROR(INDEX('01_Cad_Pecas'!$H$2:$H$5000,MATCH($E2469,'01_Cad_Pecas'!$D$2:$D$5000,0)),IFERROR(INDEX('01_Cad_Pecas'!$H$2:$H$5000,MATCH(VALUE($E2469),'01_Cad_Pecas'!$D$2:$D$5000,0)),"")))</f>
        <v/>
      </c>
      <c r="L2469" s="14">
        <f>IF($E2469="","",IFERROR(INDEX('01_Cad_Pecas'!$I$2:$I$5000,MATCH($E2469,'01_Cad_Pecas'!$D$2:$D$5000,0)),IFERROR(INDEX('01_Cad_Pecas'!$I$2:$I$5000,MATCH(VALUE($E2469),'01_Cad_Pecas'!$D$2:$D$5000,0)),"")))</f>
        <v/>
      </c>
      <c r="M2469" s="14">
        <f>IF(OR($J2469="",$L2469=""),"",IF($K2469="",0,$K2469)+$J2469*$L2469)</f>
        <v/>
      </c>
      <c r="N2469" s="14" t="n">
        <v>46210</v>
      </c>
      <c r="O2469" s="14" t="n">
        <v>60</v>
      </c>
      <c r="P2469" s="14" t="n"/>
      <c r="Q2469" s="14" t="n"/>
      <c r="R2469" s="14" t="n"/>
      <c r="S2469" s="14" t="n"/>
      <c r="T2469" s="14">
        <f>IF(OR($J2469="",$O2469=""),"",$O2469/$J2469)</f>
        <v/>
      </c>
      <c r="U2469" s="14" t="inlineStr">
        <is>
          <t>Concluído</t>
        </is>
      </c>
      <c r="V2469" s="14" t="n"/>
      <c r="W2469" s="14" t="n"/>
      <c r="X2469" s="14" t="n"/>
      <c r="Y2469" s="14" t="n"/>
      <c r="Z2469" s="14" t="n"/>
      <c r="AA2469" s="11" t="n"/>
      <c r="AB2469" s="14">
        <f>B2469&amp;"|"&amp;I2469</f>
        <v/>
      </c>
      <c r="AC2469">
        <f>IF($B2469="","","|"&amp;SUBSTITUTE(TRIM(SUBSTITUTE(SUBSTITUTE(SUBSTITUTE(SUBSTITUTE(SUBSTITUTE(SUBSTITUTE(SUBSTITUTE(SUBSTITUTE(SUBSTITUTE(SUBSTITUTE(SUBSTITUTE(SUBSTITUTE(SUBSTITUTE(SUBSTITUTE(TRIM($B2469&amp;""),CHAR(10)," "),CHAR(13)," "),"."," "),";"," "),","," "),"/"," "),"+"," "),"-"," "),"  "," "),"  "," "),"  "," "),"  "," "),"  "," "),"  "," "))," ","|")&amp;"|")</f>
        <v/>
      </c>
      <c r="AD2469">
        <f>TRIM($I2469&amp;"")</f>
        <v/>
      </c>
    </row>
    <row r="2470" ht="24" customHeight="1">
      <c r="A2470" s="9" t="n">
        <v>46209</v>
      </c>
      <c r="B2470" s="14" t="inlineStr">
        <is>
          <t>10224,10188</t>
        </is>
      </c>
      <c r="C2470" s="14" t="n"/>
      <c r="D2470" s="14" t="inlineStr">
        <is>
          <t>46 SECCIONADORA 1</t>
        </is>
      </c>
      <c r="E2470" s="14" t="inlineStr">
        <is>
          <t>20020005</t>
        </is>
      </c>
      <c r="F2470" s="14" t="inlineStr">
        <is>
          <t>(5) FECHAMENTO IV 453X327X12 MDF - BASE DUBAI</t>
        </is>
      </c>
      <c r="G2470" s="14" t="inlineStr">
        <is>
          <t>46 SECCIONADORA 1</t>
        </is>
      </c>
      <c r="H2470" s="14" t="inlineStr">
        <is>
          <t>46 SECCIONADORA 1</t>
        </is>
      </c>
      <c r="I2470" s="9" t="inlineStr">
        <is>
          <t>46 SECCIONADORA 1</t>
        </is>
      </c>
      <c r="J2470" s="9" t="n">
        <v>30</v>
      </c>
      <c r="K2470" s="14">
        <f>IF($E2470="","",IFERROR(INDEX('01_Cad_Pecas'!$H$2:$H$5000,MATCH($E2470,'01_Cad_Pecas'!$D$2:$D$5000,0)),IFERROR(INDEX('01_Cad_Pecas'!$H$2:$H$5000,MATCH(VALUE($E2470),'01_Cad_Pecas'!$D$2:$D$5000,0)),"")))</f>
        <v/>
      </c>
      <c r="L2470" s="14">
        <f>IF($E2470="","",IFERROR(INDEX('01_Cad_Pecas'!$I$2:$I$5000,MATCH($E2470,'01_Cad_Pecas'!$D$2:$D$5000,0)),IFERROR(INDEX('01_Cad_Pecas'!$I$2:$I$5000,MATCH(VALUE($E2470),'01_Cad_Pecas'!$D$2:$D$5000,0)),"")))</f>
        <v/>
      </c>
      <c r="M2470" s="14">
        <f>IF(OR($J2470="",$L2470=""),"",IF($K2470="",0,$K2470)+$J2470*$L2470)</f>
        <v/>
      </c>
      <c r="N2470" s="14" t="n">
        <v>46210</v>
      </c>
      <c r="O2470" s="14" t="n">
        <v>30</v>
      </c>
      <c r="P2470" s="14" t="n"/>
      <c r="Q2470" s="14" t="n"/>
      <c r="R2470" s="14" t="n"/>
      <c r="S2470" s="14" t="n"/>
      <c r="T2470" s="14">
        <f>IF(OR($J2470="",$O2470=""),"",$O2470/$J2470)</f>
        <v/>
      </c>
      <c r="U2470" s="14" t="inlineStr">
        <is>
          <t>Concluído</t>
        </is>
      </c>
      <c r="V2470" s="14" t="n"/>
      <c r="W2470" s="14" t="n"/>
      <c r="X2470" s="14" t="n"/>
      <c r="Y2470" s="14" t="n"/>
      <c r="Z2470" s="14" t="n"/>
      <c r="AA2470" s="11" t="n"/>
      <c r="AB2470" s="14">
        <f>B2470&amp;"|"&amp;I2470</f>
        <v/>
      </c>
      <c r="AC2470">
        <f>IF($B2470="","","|"&amp;SUBSTITUTE(TRIM(SUBSTITUTE(SUBSTITUTE(SUBSTITUTE(SUBSTITUTE(SUBSTITUTE(SUBSTITUTE(SUBSTITUTE(SUBSTITUTE(SUBSTITUTE(SUBSTITUTE(SUBSTITUTE(SUBSTITUTE(SUBSTITUTE(SUBSTITUTE(TRIM($B2470&amp;""),CHAR(10)," "),CHAR(13)," "),"."," "),";"," "),","," "),"/"," "),"+"," "),"-"," "),"  "," "),"  "," "),"  "," "),"  "," "),"  "," "),"  "," "))," ","|")&amp;"|")</f>
        <v/>
      </c>
      <c r="AD2470">
        <f>TRIM($I2470&amp;"")</f>
        <v/>
      </c>
    </row>
    <row r="2471" ht="24" customHeight="1">
      <c r="A2471" s="9" t="n">
        <v>46209</v>
      </c>
      <c r="B2471" s="14" t="inlineStr">
        <is>
          <t>10224,10188</t>
        </is>
      </c>
      <c r="C2471" s="14" t="n"/>
      <c r="D2471" s="14" t="inlineStr">
        <is>
          <t>46 SECCIONADORA 1</t>
        </is>
      </c>
      <c r="E2471" s="14" t="inlineStr">
        <is>
          <t>20013102</t>
        </is>
      </c>
      <c r="F2471" s="14" t="inlineStr">
        <is>
          <t>(10)PE MAIOR 760X100 (170) X15 MDF-MIAMI 1,37X0,80</t>
        </is>
      </c>
      <c r="G2471" s="14" t="inlineStr">
        <is>
          <t>46 SECCIONADORA 1</t>
        </is>
      </c>
      <c r="H2471" s="14" t="inlineStr">
        <is>
          <t>46 SECCIONADORA 1</t>
        </is>
      </c>
      <c r="I2471" s="9" t="inlineStr">
        <is>
          <t>46 SECCIONADORA 1</t>
        </is>
      </c>
      <c r="J2471" s="9" t="n">
        <v>172</v>
      </c>
      <c r="K2471" s="14">
        <f>IF($E2471="","",IFERROR(INDEX('01_Cad_Pecas'!$H$2:$H$5000,MATCH($E2471,'01_Cad_Pecas'!$D$2:$D$5000,0)),IFERROR(INDEX('01_Cad_Pecas'!$H$2:$H$5000,MATCH(VALUE($E2471),'01_Cad_Pecas'!$D$2:$D$5000,0)),"")))</f>
        <v/>
      </c>
      <c r="L2471" s="14">
        <f>IF($E2471="","",IFERROR(INDEX('01_Cad_Pecas'!$I$2:$I$5000,MATCH($E2471,'01_Cad_Pecas'!$D$2:$D$5000,0)),IFERROR(INDEX('01_Cad_Pecas'!$I$2:$I$5000,MATCH(VALUE($E2471),'01_Cad_Pecas'!$D$2:$D$5000,0)),"")))</f>
        <v/>
      </c>
      <c r="M2471" s="14">
        <f>IF(OR($J2471="",$L2471=""),"",IF($K2471="",0,$K2471)+$J2471*$L2471)</f>
        <v/>
      </c>
      <c r="N2471" s="14" t="n">
        <v>46210</v>
      </c>
      <c r="O2471" s="14" t="n">
        <v>172</v>
      </c>
      <c r="P2471" s="14" t="n"/>
      <c r="Q2471" s="14" t="n"/>
      <c r="R2471" s="14" t="n"/>
      <c r="S2471" s="14" t="n"/>
      <c r="T2471" s="14">
        <f>IF(OR($J2471="",$O2471=""),"",$O2471/$J2471)</f>
        <v/>
      </c>
      <c r="U2471" s="14" t="inlineStr">
        <is>
          <t>Concluído</t>
        </is>
      </c>
      <c r="V2471" s="14" t="n"/>
      <c r="W2471" s="14" t="n"/>
      <c r="X2471" s="14" t="n"/>
      <c r="Y2471" s="14" t="n"/>
      <c r="Z2471" s="14" t="n"/>
      <c r="AA2471" s="11" t="n"/>
      <c r="AB2471" s="14">
        <f>B2471&amp;"|"&amp;I2471</f>
        <v/>
      </c>
      <c r="AC2471">
        <f>IF($B2471="","","|"&amp;SUBSTITUTE(TRIM(SUBSTITUTE(SUBSTITUTE(SUBSTITUTE(SUBSTITUTE(SUBSTITUTE(SUBSTITUTE(SUBSTITUTE(SUBSTITUTE(SUBSTITUTE(SUBSTITUTE(SUBSTITUTE(SUBSTITUTE(SUBSTITUTE(SUBSTITUTE(TRIM($B2471&amp;""),CHAR(10)," "),CHAR(13)," "),"."," "),";"," "),","," "),"/"," "),"+"," "),"-"," "),"  "," "),"  "," "),"  "," "),"  "," "),"  "," "),"  "," "))," ","|")&amp;"|")</f>
        <v/>
      </c>
      <c r="AD2471">
        <f>TRIM($I2471&amp;"")</f>
        <v/>
      </c>
    </row>
    <row r="2472" ht="24" customHeight="1">
      <c r="A2472" s="9" t="n">
        <v>46209</v>
      </c>
      <c r="B2472" s="14" t="inlineStr">
        <is>
          <t>10224,10188</t>
        </is>
      </c>
      <c r="C2472" s="14" t="n"/>
      <c r="D2472" s="14" t="inlineStr">
        <is>
          <t>46 SECCIONADORA 1</t>
        </is>
      </c>
      <c r="E2472" s="14" t="inlineStr">
        <is>
          <t>20013103</t>
        </is>
      </c>
      <c r="F2472" s="14" t="inlineStr">
        <is>
          <t>(4) PE MENOR 760X85 (135) X15 MDF-MIAMI 1,37X0,80</t>
        </is>
      </c>
      <c r="G2472" s="14" t="inlineStr">
        <is>
          <t>46 SECCIONADORA 1</t>
        </is>
      </c>
      <c r="H2472" s="14" t="inlineStr">
        <is>
          <t>46 SECCIONADORA 1</t>
        </is>
      </c>
      <c r="I2472" s="9" t="inlineStr">
        <is>
          <t>46 SECCIONADORA 1</t>
        </is>
      </c>
      <c r="J2472" s="9" t="n">
        <v>172</v>
      </c>
      <c r="K2472" s="14">
        <f>IF($E2472="","",IFERROR(INDEX('01_Cad_Pecas'!$H$2:$H$5000,MATCH($E2472,'01_Cad_Pecas'!$D$2:$D$5000,0)),IFERROR(INDEX('01_Cad_Pecas'!$H$2:$H$5000,MATCH(VALUE($E2472),'01_Cad_Pecas'!$D$2:$D$5000,0)),"")))</f>
        <v/>
      </c>
      <c r="L2472" s="14">
        <f>IF($E2472="","",IFERROR(INDEX('01_Cad_Pecas'!$I$2:$I$5000,MATCH($E2472,'01_Cad_Pecas'!$D$2:$D$5000,0)),IFERROR(INDEX('01_Cad_Pecas'!$I$2:$I$5000,MATCH(VALUE($E2472),'01_Cad_Pecas'!$D$2:$D$5000,0)),"")))</f>
        <v/>
      </c>
      <c r="M2472" s="14">
        <f>IF(OR($J2472="",$L2472=""),"",IF($K2472="",0,$K2472)+$J2472*$L2472)</f>
        <v/>
      </c>
      <c r="N2472" s="14" t="n">
        <v>46210</v>
      </c>
      <c r="O2472" s="14" t="n">
        <v>172</v>
      </c>
      <c r="P2472" s="14" t="n"/>
      <c r="Q2472" s="14" t="n"/>
      <c r="R2472" s="14" t="n"/>
      <c r="S2472" s="14" t="n"/>
      <c r="T2472" s="14">
        <f>IF(OR($J2472="",$O2472=""),"",$O2472/$J2472)</f>
        <v/>
      </c>
      <c r="U2472" s="14" t="inlineStr">
        <is>
          <t>Concluído</t>
        </is>
      </c>
      <c r="V2472" s="14" t="n"/>
      <c r="W2472" s="14" t="n"/>
      <c r="X2472" s="14" t="n"/>
      <c r="Y2472" s="14" t="n"/>
      <c r="Z2472" s="14" t="n"/>
      <c r="AA2472" s="11" t="n"/>
      <c r="AB2472" s="14">
        <f>B2472&amp;"|"&amp;I2472</f>
        <v/>
      </c>
      <c r="AC2472">
        <f>IF($B2472="","","|"&amp;SUBSTITUTE(TRIM(SUBSTITUTE(SUBSTITUTE(SUBSTITUTE(SUBSTITUTE(SUBSTITUTE(SUBSTITUTE(SUBSTITUTE(SUBSTITUTE(SUBSTITUTE(SUBSTITUTE(SUBSTITUTE(SUBSTITUTE(SUBSTITUTE(SUBSTITUTE(TRIM($B2472&amp;""),CHAR(10)," "),CHAR(13)," "),"."," "),";"," "),","," "),"/"," "),"+"," "),"-"," "),"  "," "),"  "," "),"  "," "),"  "," "),"  "," "),"  "," "))," ","|")&amp;"|")</f>
        <v/>
      </c>
      <c r="AD2472">
        <f>TRIM($I2472&amp;"")</f>
        <v/>
      </c>
    </row>
    <row r="2473" ht="24" customHeight="1">
      <c r="A2473" s="9" t="n">
        <v>46209</v>
      </c>
      <c r="B2473" s="14" t="inlineStr">
        <is>
          <t>10224,10188</t>
        </is>
      </c>
      <c r="C2473" s="14" t="n"/>
      <c r="D2473" s="14" t="inlineStr">
        <is>
          <t>46 SECCIONADORA 1</t>
        </is>
      </c>
      <c r="E2473" s="14" t="inlineStr">
        <is>
          <t>20020001</t>
        </is>
      </c>
      <c r="F2473" s="14" t="inlineStr">
        <is>
          <t>(1) LATERAL 1180X92X15 MDF - BASE DUBAI</t>
        </is>
      </c>
      <c r="G2473" s="14" t="inlineStr">
        <is>
          <t>46 SECCIONADORA 1</t>
        </is>
      </c>
      <c r="H2473" s="14" t="inlineStr">
        <is>
          <t>46 SECCIONADORA 1</t>
        </is>
      </c>
      <c r="I2473" s="9" t="inlineStr">
        <is>
          <t>46 SECCIONADORA 1</t>
        </is>
      </c>
      <c r="J2473" s="9" t="n">
        <v>120</v>
      </c>
      <c r="K2473" s="14">
        <f>IF($E2473="","",IFERROR(INDEX('01_Cad_Pecas'!$H$2:$H$5000,MATCH($E2473,'01_Cad_Pecas'!$D$2:$D$5000,0)),IFERROR(INDEX('01_Cad_Pecas'!$H$2:$H$5000,MATCH(VALUE($E2473),'01_Cad_Pecas'!$D$2:$D$5000,0)),"")))</f>
        <v/>
      </c>
      <c r="L2473" s="14">
        <f>IF($E2473="","",IFERROR(INDEX('01_Cad_Pecas'!$I$2:$I$5000,MATCH($E2473,'01_Cad_Pecas'!$D$2:$D$5000,0)),IFERROR(INDEX('01_Cad_Pecas'!$I$2:$I$5000,MATCH(VALUE($E2473),'01_Cad_Pecas'!$D$2:$D$5000,0)),"")))</f>
        <v/>
      </c>
      <c r="M2473" s="14">
        <f>IF(OR($J2473="",$L2473=""),"",IF($K2473="",0,$K2473)+$J2473*$L2473)</f>
        <v/>
      </c>
      <c r="N2473" s="14" t="n">
        <v>46210</v>
      </c>
      <c r="O2473" s="14" t="n">
        <v>120</v>
      </c>
      <c r="P2473" s="14" t="n"/>
      <c r="Q2473" s="14" t="n"/>
      <c r="R2473" s="14" t="n"/>
      <c r="S2473" s="14" t="n"/>
      <c r="T2473" s="14">
        <f>IF(OR($J2473="",$O2473=""),"",$O2473/$J2473)</f>
        <v/>
      </c>
      <c r="U2473" s="14" t="inlineStr">
        <is>
          <t>Concluído</t>
        </is>
      </c>
      <c r="V2473" s="14" t="n"/>
      <c r="W2473" s="14" t="n"/>
      <c r="X2473" s="14" t="n"/>
      <c r="Y2473" s="14" t="n"/>
      <c r="Z2473" s="14" t="n"/>
      <c r="AA2473" s="11" t="n"/>
      <c r="AB2473" s="14">
        <f>B2473&amp;"|"&amp;I2473</f>
        <v/>
      </c>
      <c r="AC2473">
        <f>IF($B2473="","","|"&amp;SUBSTITUTE(TRIM(SUBSTITUTE(SUBSTITUTE(SUBSTITUTE(SUBSTITUTE(SUBSTITUTE(SUBSTITUTE(SUBSTITUTE(SUBSTITUTE(SUBSTITUTE(SUBSTITUTE(SUBSTITUTE(SUBSTITUTE(SUBSTITUTE(SUBSTITUTE(TRIM($B2473&amp;""),CHAR(10)," "),CHAR(13)," "),"."," "),";"," "),","," "),"/"," "),"+"," "),"-"," "),"  "," "),"  "," "),"  "," "),"  "," "),"  "," "),"  "," "))," ","|")&amp;"|")</f>
        <v/>
      </c>
      <c r="AD2473">
        <f>TRIM($I2473&amp;"")</f>
        <v/>
      </c>
    </row>
    <row r="2474" ht="24" customHeight="1">
      <c r="A2474" s="9" t="n">
        <v>46209</v>
      </c>
      <c r="B2474" s="14" t="inlineStr">
        <is>
          <t>10224,10188</t>
        </is>
      </c>
      <c r="C2474" s="14" t="n"/>
      <c r="D2474" s="14" t="inlineStr">
        <is>
          <t>46 SECCIONADORA 1</t>
        </is>
      </c>
      <c r="E2474" s="14" t="inlineStr">
        <is>
          <t>20052001</t>
        </is>
      </c>
      <c r="F2474" s="14" t="inlineStr">
        <is>
          <t>(2-4) TRAVESSA 742X122X25 MDF - MESA ATHENAS</t>
        </is>
      </c>
      <c r="G2474" s="14" t="inlineStr">
        <is>
          <t>46 SECCIONADORA 1</t>
        </is>
      </c>
      <c r="H2474" s="14" t="inlineStr">
        <is>
          <t>46 SECCIONADORA 1</t>
        </is>
      </c>
      <c r="I2474" s="9" t="inlineStr">
        <is>
          <t>46 SECCIONADORA 1</t>
        </is>
      </c>
      <c r="J2474" s="9" t="n">
        <v>160</v>
      </c>
      <c r="K2474" s="14">
        <f>IF($E2474="","",IFERROR(INDEX('01_Cad_Pecas'!$H$2:$H$5000,MATCH($E2474,'01_Cad_Pecas'!$D$2:$D$5000,0)),IFERROR(INDEX('01_Cad_Pecas'!$H$2:$H$5000,MATCH(VALUE($E2474),'01_Cad_Pecas'!$D$2:$D$5000,0)),"")))</f>
        <v/>
      </c>
      <c r="L2474" s="14">
        <f>IF($E2474="","",IFERROR(INDEX('01_Cad_Pecas'!$I$2:$I$5000,MATCH($E2474,'01_Cad_Pecas'!$D$2:$D$5000,0)),IFERROR(INDEX('01_Cad_Pecas'!$I$2:$I$5000,MATCH(VALUE($E2474),'01_Cad_Pecas'!$D$2:$D$5000,0)),"")))</f>
        <v/>
      </c>
      <c r="M2474" s="14">
        <f>IF(OR($J2474="",$L2474=""),"",IF($K2474="",0,$K2474)+$J2474*$L2474)</f>
        <v/>
      </c>
      <c r="N2474" s="14" t="n">
        <v>46210</v>
      </c>
      <c r="O2474" s="14" t="n">
        <v>160</v>
      </c>
      <c r="P2474" s="14" t="n"/>
      <c r="Q2474" s="14" t="n"/>
      <c r="R2474" s="14" t="n"/>
      <c r="S2474" s="14" t="n"/>
      <c r="T2474" s="14">
        <f>IF(OR($J2474="",$O2474=""),"",$O2474/$J2474)</f>
        <v/>
      </c>
      <c r="U2474" s="14" t="inlineStr">
        <is>
          <t>Concluído</t>
        </is>
      </c>
      <c r="V2474" s="14" t="n"/>
      <c r="W2474" s="14" t="n"/>
      <c r="X2474" s="14" t="n"/>
      <c r="Y2474" s="14" t="n"/>
      <c r="Z2474" s="14" t="n"/>
      <c r="AA2474" s="11" t="n"/>
      <c r="AB2474" s="14">
        <f>B2474&amp;"|"&amp;I2474</f>
        <v/>
      </c>
      <c r="AC2474">
        <f>IF($B2474="","","|"&amp;SUBSTITUTE(TRIM(SUBSTITUTE(SUBSTITUTE(SUBSTITUTE(SUBSTITUTE(SUBSTITUTE(SUBSTITUTE(SUBSTITUTE(SUBSTITUTE(SUBSTITUTE(SUBSTITUTE(SUBSTITUTE(SUBSTITUTE(SUBSTITUTE(SUBSTITUTE(TRIM($B2474&amp;""),CHAR(10)," "),CHAR(13)," "),"."," "),";"," "),","," "),"/"," "),"+"," "),"-"," "),"  "," "),"  "," "),"  "," "),"  "," "),"  "," "),"  "," "))," ","|")&amp;"|")</f>
        <v/>
      </c>
      <c r="AD2474">
        <f>TRIM($I2474&amp;"")</f>
        <v/>
      </c>
    </row>
    <row r="2475" ht="24" customHeight="1">
      <c r="A2475" s="9" t="n">
        <v>46209</v>
      </c>
      <c r="B2475" s="14" t="inlineStr">
        <is>
          <t>10224,10188</t>
        </is>
      </c>
      <c r="C2475" s="14" t="n"/>
      <c r="D2475" s="14" t="inlineStr">
        <is>
          <t>46 SECCIONADORA 1</t>
        </is>
      </c>
      <c r="E2475" s="14" t="inlineStr">
        <is>
          <t>20052002</t>
        </is>
      </c>
      <c r="F2475" s="14" t="inlineStr">
        <is>
          <t>(5) BASE MAIOR 542X124X25 MDF - MESA ATHENAS</t>
        </is>
      </c>
      <c r="G2475" s="14" t="inlineStr">
        <is>
          <t>46 SECCIONADORA 1</t>
        </is>
      </c>
      <c r="H2475" s="14" t="inlineStr">
        <is>
          <t>46 SECCIONADORA 1</t>
        </is>
      </c>
      <c r="I2475" s="9" t="inlineStr">
        <is>
          <t>46 SECCIONADORA 1</t>
        </is>
      </c>
      <c r="J2475" s="9" t="n">
        <v>40</v>
      </c>
      <c r="K2475" s="14">
        <f>IF($E2475="","",IFERROR(INDEX('01_Cad_Pecas'!$H$2:$H$5000,MATCH($E2475,'01_Cad_Pecas'!$D$2:$D$5000,0)),IFERROR(INDEX('01_Cad_Pecas'!$H$2:$H$5000,MATCH(VALUE($E2475),'01_Cad_Pecas'!$D$2:$D$5000,0)),"")))</f>
        <v/>
      </c>
      <c r="L2475" s="14">
        <f>IF($E2475="","",IFERROR(INDEX('01_Cad_Pecas'!$I$2:$I$5000,MATCH($E2475,'01_Cad_Pecas'!$D$2:$D$5000,0)),IFERROR(INDEX('01_Cad_Pecas'!$I$2:$I$5000,MATCH(VALUE($E2475),'01_Cad_Pecas'!$D$2:$D$5000,0)),"")))</f>
        <v/>
      </c>
      <c r="M2475" s="14">
        <f>IF(OR($J2475="",$L2475=""),"",IF($K2475="",0,$K2475)+$J2475*$L2475)</f>
        <v/>
      </c>
      <c r="N2475" s="14" t="n">
        <v>46210</v>
      </c>
      <c r="O2475" s="14" t="n">
        <v>40</v>
      </c>
      <c r="P2475" s="14" t="n"/>
      <c r="Q2475" s="14" t="n"/>
      <c r="R2475" s="14" t="n"/>
      <c r="S2475" s="14" t="n"/>
      <c r="T2475" s="14">
        <f>IF(OR($J2475="",$O2475=""),"",$O2475/$J2475)</f>
        <v/>
      </c>
      <c r="U2475" s="14" t="inlineStr">
        <is>
          <t>Concluído</t>
        </is>
      </c>
      <c r="V2475" s="14" t="n"/>
      <c r="W2475" s="14" t="n"/>
      <c r="X2475" s="14" t="n"/>
      <c r="Y2475" s="14" t="n"/>
      <c r="Z2475" s="14" t="n"/>
      <c r="AA2475" s="11" t="n"/>
      <c r="AB2475" s="14">
        <f>B2475&amp;"|"&amp;I2475</f>
        <v/>
      </c>
      <c r="AC2475">
        <f>IF($B2475="","","|"&amp;SUBSTITUTE(TRIM(SUBSTITUTE(SUBSTITUTE(SUBSTITUTE(SUBSTITUTE(SUBSTITUTE(SUBSTITUTE(SUBSTITUTE(SUBSTITUTE(SUBSTITUTE(SUBSTITUTE(SUBSTITUTE(SUBSTITUTE(SUBSTITUTE(SUBSTITUTE(TRIM($B2475&amp;""),CHAR(10)," "),CHAR(13)," "),"."," "),";"," "),","," "),"/"," "),"+"," "),"-"," "),"  "," "),"  "," "),"  "," "),"  "," "),"  "," "),"  "," "))," ","|")&amp;"|")</f>
        <v/>
      </c>
      <c r="AD2475">
        <f>TRIM($I2475&amp;"")</f>
        <v/>
      </c>
    </row>
    <row r="2476" ht="24" customHeight="1">
      <c r="A2476" s="9" t="n">
        <v>46209</v>
      </c>
      <c r="B2476" s="14" t="inlineStr">
        <is>
          <t>10224,10188</t>
        </is>
      </c>
      <c r="C2476" s="14" t="n"/>
      <c r="D2476" s="14" t="inlineStr">
        <is>
          <t>46 SECCIONADORA 1</t>
        </is>
      </c>
      <c r="E2476" s="14" t="inlineStr">
        <is>
          <t>20052003</t>
        </is>
      </c>
      <c r="F2476" s="14" t="inlineStr">
        <is>
          <t>(6)BASE MENOR 386 (189)X124X25 MDF - MESA ATHENAS</t>
        </is>
      </c>
      <c r="G2476" s="14" t="inlineStr">
        <is>
          <t>46 SECCIONADORA 1</t>
        </is>
      </c>
      <c r="H2476" s="14" t="inlineStr">
        <is>
          <t>46 SECCIONADORA 1</t>
        </is>
      </c>
      <c r="I2476" s="9" t="inlineStr">
        <is>
          <t>46 SECCIONADORA 1</t>
        </is>
      </c>
      <c r="J2476" s="9" t="n">
        <v>80</v>
      </c>
      <c r="K2476" s="14">
        <f>IF($E2476="","",IFERROR(INDEX('01_Cad_Pecas'!$H$2:$H$5000,MATCH($E2476,'01_Cad_Pecas'!$D$2:$D$5000,0)),IFERROR(INDEX('01_Cad_Pecas'!$H$2:$H$5000,MATCH(VALUE($E2476),'01_Cad_Pecas'!$D$2:$D$5000,0)),"")))</f>
        <v/>
      </c>
      <c r="L2476" s="14">
        <f>IF($E2476="","",IFERROR(INDEX('01_Cad_Pecas'!$I$2:$I$5000,MATCH($E2476,'01_Cad_Pecas'!$D$2:$D$5000,0)),IFERROR(INDEX('01_Cad_Pecas'!$I$2:$I$5000,MATCH(VALUE($E2476),'01_Cad_Pecas'!$D$2:$D$5000,0)),"")))</f>
        <v/>
      </c>
      <c r="M2476" s="14">
        <f>IF(OR($J2476="",$L2476=""),"",IF($K2476="",0,$K2476)+$J2476*$L2476)</f>
        <v/>
      </c>
      <c r="N2476" s="14" t="n">
        <v>46210</v>
      </c>
      <c r="O2476" s="14" t="n">
        <v>80</v>
      </c>
      <c r="P2476" s="14" t="n"/>
      <c r="Q2476" s="14" t="n"/>
      <c r="R2476" s="14" t="n"/>
      <c r="S2476" s="14" t="n"/>
      <c r="T2476" s="14">
        <f>IF(OR($J2476="",$O2476=""),"",$O2476/$J2476)</f>
        <v/>
      </c>
      <c r="U2476" s="14" t="inlineStr">
        <is>
          <t>Concluído</t>
        </is>
      </c>
      <c r="V2476" s="14" t="n"/>
      <c r="W2476" s="14" t="n"/>
      <c r="X2476" s="14" t="n"/>
      <c r="Y2476" s="14" t="n"/>
      <c r="Z2476" s="14" t="n"/>
      <c r="AA2476" s="11" t="n"/>
      <c r="AB2476" s="14">
        <f>B2476&amp;"|"&amp;I2476</f>
        <v/>
      </c>
      <c r="AC2476">
        <f>IF($B2476="","","|"&amp;SUBSTITUTE(TRIM(SUBSTITUTE(SUBSTITUTE(SUBSTITUTE(SUBSTITUTE(SUBSTITUTE(SUBSTITUTE(SUBSTITUTE(SUBSTITUTE(SUBSTITUTE(SUBSTITUTE(SUBSTITUTE(SUBSTITUTE(SUBSTITUTE(SUBSTITUTE(TRIM($B2476&amp;""),CHAR(10)," "),CHAR(13)," "),"."," "),";"," "),","," "),"/"," "),"+"," "),"-"," "),"  "," "),"  "," "),"  "," "),"  "," "),"  "," "),"  "," "))," ","|")&amp;"|")</f>
        <v/>
      </c>
      <c r="AD2476">
        <f>TRIM($I2476&amp;"")</f>
        <v/>
      </c>
    </row>
    <row r="2477" ht="24" customHeight="1">
      <c r="A2477" s="9" t="n">
        <v>46209</v>
      </c>
      <c r="B2477" s="14" t="inlineStr">
        <is>
          <t>10186,10189,10190,10191,10192,10187</t>
        </is>
      </c>
      <c r="C2477" s="14" t="n"/>
      <c r="D2477" s="14" t="inlineStr">
        <is>
          <t>50 SECCIONADORA 2</t>
        </is>
      </c>
      <c r="E2477" s="14" t="inlineStr">
        <is>
          <t>30001204</t>
        </is>
      </c>
      <c r="F2477" s="14" t="inlineStr">
        <is>
          <t>ASSENTO 430X403X09 MDP CAD PE INTEIRO/ MADEIRA</t>
        </is>
      </c>
      <c r="G2477" s="14" t="inlineStr">
        <is>
          <t>50 SECCIONADORA 2</t>
        </is>
      </c>
      <c r="H2477" s="14" t="inlineStr">
        <is>
          <t>50 SECCIONADORA 2</t>
        </is>
      </c>
      <c r="I2477" s="9" t="inlineStr">
        <is>
          <t>50 SECCIONADORA 2</t>
        </is>
      </c>
      <c r="J2477" s="9" t="n">
        <v>102</v>
      </c>
      <c r="K2477" s="14">
        <f>IF($E2477="","",IFERROR(INDEX('01_Cad_Pecas'!$H$2:$H$5000,MATCH($E2477,'01_Cad_Pecas'!$D$2:$D$5000,0)),IFERROR(INDEX('01_Cad_Pecas'!$H$2:$H$5000,MATCH(VALUE($E2477),'01_Cad_Pecas'!$D$2:$D$5000,0)),"")))</f>
        <v/>
      </c>
      <c r="L2477" s="14">
        <f>IF($E2477="","",IFERROR(INDEX('01_Cad_Pecas'!$I$2:$I$5000,MATCH($E2477,'01_Cad_Pecas'!$D$2:$D$5000,0)),IFERROR(INDEX('01_Cad_Pecas'!$I$2:$I$5000,MATCH(VALUE($E2477),'01_Cad_Pecas'!$D$2:$D$5000,0)),"")))</f>
        <v/>
      </c>
      <c r="M2477" s="14">
        <f>IF(OR($J2477="",$L2477=""),"",IF($K2477="",0,$K2477)+$J2477*$L2477)</f>
        <v/>
      </c>
      <c r="N2477" s="14" t="n">
        <v>46210</v>
      </c>
      <c r="O2477" s="14" t="n">
        <v>102</v>
      </c>
      <c r="P2477" s="14" t="n"/>
      <c r="Q2477" s="14" t="n"/>
      <c r="R2477" s="14" t="n"/>
      <c r="S2477" s="14" t="n"/>
      <c r="T2477" s="14">
        <f>IF(OR($J2477="",$O2477=""),"",$O2477/$J2477)</f>
        <v/>
      </c>
      <c r="U2477" s="14" t="inlineStr">
        <is>
          <t>Concluído</t>
        </is>
      </c>
      <c r="V2477" s="14" t="n"/>
      <c r="W2477" s="14" t="n"/>
      <c r="X2477" s="14" t="n"/>
      <c r="Y2477" s="14" t="n"/>
      <c r="Z2477" s="14" t="n"/>
      <c r="AA2477" s="11" t="n"/>
      <c r="AB2477" s="14">
        <f>B2477&amp;"|"&amp;I2477</f>
        <v/>
      </c>
      <c r="AC2477">
        <f>IF($B2477="","","|"&amp;SUBSTITUTE(TRIM(SUBSTITUTE(SUBSTITUTE(SUBSTITUTE(SUBSTITUTE(SUBSTITUTE(SUBSTITUTE(SUBSTITUTE(SUBSTITUTE(SUBSTITUTE(SUBSTITUTE(SUBSTITUTE(SUBSTITUTE(SUBSTITUTE(SUBSTITUTE(TRIM($B2477&amp;""),CHAR(10)," "),CHAR(13)," "),"."," "),";"," "),","," "),"/"," "),"+"," "),"-"," "),"  "," "),"  "," "),"  "," "),"  "," "),"  "," "),"  "," "))," ","|")&amp;"|")</f>
        <v/>
      </c>
      <c r="AD2477">
        <f>TRIM($I2477&amp;"")</f>
        <v/>
      </c>
    </row>
    <row r="2478" ht="24" customHeight="1">
      <c r="A2478" s="9" t="n">
        <v>46209</v>
      </c>
      <c r="B2478" s="14" t="inlineStr">
        <is>
          <t>10186,10189,10190,10191,10192,10187</t>
        </is>
      </c>
      <c r="C2478" s="14" t="n"/>
      <c r="D2478" s="14" t="inlineStr">
        <is>
          <t>50 SECCIONADORA 2</t>
        </is>
      </c>
      <c r="E2478" s="14" t="inlineStr">
        <is>
          <t>30001203</t>
        </is>
      </c>
      <c r="F2478" s="14" t="inlineStr">
        <is>
          <t>LAT ASSENTO 430X80X18 MDF CAD PE INTEIRO/ MADEIRA</t>
        </is>
      </c>
      <c r="G2478" s="14" t="inlineStr">
        <is>
          <t>50 SECCIONADORA 2</t>
        </is>
      </c>
      <c r="H2478" s="14" t="inlineStr">
        <is>
          <t>50 SECCIONADORA 2</t>
        </is>
      </c>
      <c r="I2478" s="9" t="inlineStr">
        <is>
          <t>50 SECCIONADORA 2</t>
        </is>
      </c>
      <c r="J2478" s="9" t="n">
        <v>204</v>
      </c>
      <c r="K2478" s="14">
        <f>IF($E2478="","",IFERROR(INDEX('01_Cad_Pecas'!$H$2:$H$5000,MATCH($E2478,'01_Cad_Pecas'!$D$2:$D$5000,0)),IFERROR(INDEX('01_Cad_Pecas'!$H$2:$H$5000,MATCH(VALUE($E2478),'01_Cad_Pecas'!$D$2:$D$5000,0)),"")))</f>
        <v/>
      </c>
      <c r="L2478" s="14">
        <f>IF($E2478="","",IFERROR(INDEX('01_Cad_Pecas'!$I$2:$I$5000,MATCH($E2478,'01_Cad_Pecas'!$D$2:$D$5000,0)),IFERROR(INDEX('01_Cad_Pecas'!$I$2:$I$5000,MATCH(VALUE($E2478),'01_Cad_Pecas'!$D$2:$D$5000,0)),"")))</f>
        <v/>
      </c>
      <c r="M2478" s="14">
        <f>IF(OR($J2478="",$L2478=""),"",IF($K2478="",0,$K2478)+$J2478*$L2478)</f>
        <v/>
      </c>
      <c r="N2478" s="14" t="n">
        <v>46210</v>
      </c>
      <c r="O2478" s="14" t="n">
        <v>204</v>
      </c>
      <c r="P2478" s="14" t="n"/>
      <c r="Q2478" s="14" t="n"/>
      <c r="R2478" s="14" t="n"/>
      <c r="S2478" s="14" t="n"/>
      <c r="T2478" s="14">
        <f>IF(OR($J2478="",$O2478=""),"",$O2478/$J2478)</f>
        <v/>
      </c>
      <c r="U2478" s="14" t="inlineStr">
        <is>
          <t>Concluído</t>
        </is>
      </c>
      <c r="V2478" s="14" t="n"/>
      <c r="W2478" s="14" t="n"/>
      <c r="X2478" s="14" t="n"/>
      <c r="Y2478" s="14" t="n"/>
      <c r="Z2478" s="14" t="n"/>
      <c r="AA2478" s="11" t="n"/>
      <c r="AB2478" s="14">
        <f>B2478&amp;"|"&amp;I2478</f>
        <v/>
      </c>
      <c r="AC2478">
        <f>IF($B2478="","","|"&amp;SUBSTITUTE(TRIM(SUBSTITUTE(SUBSTITUTE(SUBSTITUTE(SUBSTITUTE(SUBSTITUTE(SUBSTITUTE(SUBSTITUTE(SUBSTITUTE(SUBSTITUTE(SUBSTITUTE(SUBSTITUTE(SUBSTITUTE(SUBSTITUTE(SUBSTITUTE(TRIM($B2478&amp;""),CHAR(10)," "),CHAR(13)," "),"."," "),";"," "),","," "),"/"," "),"+"," "),"-"," "),"  "," "),"  "," "),"  "," "),"  "," "),"  "," "),"  "," "))," ","|")&amp;"|")</f>
        <v/>
      </c>
      <c r="AD2478">
        <f>TRIM($I2478&amp;"")</f>
        <v/>
      </c>
    </row>
    <row r="2479" ht="24" customHeight="1">
      <c r="A2479" s="9" t="n">
        <v>46209</v>
      </c>
      <c r="B2479" s="14" t="inlineStr">
        <is>
          <t>10186,10189,10190,10191,10192,10187</t>
        </is>
      </c>
      <c r="C2479" s="14" t="n"/>
      <c r="D2479" s="14" t="inlineStr">
        <is>
          <t>50 SECCIONADORA 2</t>
        </is>
      </c>
      <c r="E2479" s="14" t="inlineStr">
        <is>
          <t>30002306</t>
        </is>
      </c>
      <c r="F2479" s="14" t="inlineStr">
        <is>
          <t>FUNDO TRASEIRO 280X410X03 MDF - CADEIRA TOPAZIO</t>
        </is>
      </c>
      <c r="G2479" s="14" t="inlineStr">
        <is>
          <t>50 SECCIONADORA 2</t>
        </is>
      </c>
      <c r="H2479" s="14" t="inlineStr">
        <is>
          <t>50 SECCIONADORA 2</t>
        </is>
      </c>
      <c r="I2479" s="9" t="inlineStr">
        <is>
          <t>50 SECCIONADORA 2</t>
        </is>
      </c>
      <c r="J2479" s="9" t="n">
        <v>102</v>
      </c>
      <c r="K2479" s="14">
        <f>IF($E2479="","",IFERROR(INDEX('01_Cad_Pecas'!$H$2:$H$5000,MATCH($E2479,'01_Cad_Pecas'!$D$2:$D$5000,0)),IFERROR(INDEX('01_Cad_Pecas'!$H$2:$H$5000,MATCH(VALUE($E2479),'01_Cad_Pecas'!$D$2:$D$5000,0)),"")))</f>
        <v/>
      </c>
      <c r="L2479" s="14">
        <f>IF($E2479="","",IFERROR(INDEX('01_Cad_Pecas'!$I$2:$I$5000,MATCH($E2479,'01_Cad_Pecas'!$D$2:$D$5000,0)),IFERROR(INDEX('01_Cad_Pecas'!$I$2:$I$5000,MATCH(VALUE($E2479),'01_Cad_Pecas'!$D$2:$D$5000,0)),"")))</f>
        <v/>
      </c>
      <c r="M2479" s="14">
        <f>IF(OR($J2479="",$L2479=""),"",IF($K2479="",0,$K2479)+$J2479*$L2479)</f>
        <v/>
      </c>
      <c r="N2479" s="14" t="n">
        <v>46210</v>
      </c>
      <c r="O2479" s="14" t="n">
        <v>102</v>
      </c>
      <c r="P2479" s="14" t="n"/>
      <c r="Q2479" s="14" t="n"/>
      <c r="R2479" s="14" t="n"/>
      <c r="S2479" s="14" t="n"/>
      <c r="T2479" s="14">
        <f>IF(OR($J2479="",$O2479=""),"",$O2479/$J2479)</f>
        <v/>
      </c>
      <c r="U2479" s="14" t="inlineStr">
        <is>
          <t>Concluído</t>
        </is>
      </c>
      <c r="V2479" s="14" t="n"/>
      <c r="W2479" s="14" t="n"/>
      <c r="X2479" s="14" t="n"/>
      <c r="Y2479" s="14" t="n"/>
      <c r="Z2479" s="14" t="n"/>
      <c r="AA2479" s="11" t="n"/>
      <c r="AB2479" s="14">
        <f>B2479&amp;"|"&amp;I2479</f>
        <v/>
      </c>
      <c r="AC2479">
        <f>IF($B2479="","","|"&amp;SUBSTITUTE(TRIM(SUBSTITUTE(SUBSTITUTE(SUBSTITUTE(SUBSTITUTE(SUBSTITUTE(SUBSTITUTE(SUBSTITUTE(SUBSTITUTE(SUBSTITUTE(SUBSTITUTE(SUBSTITUTE(SUBSTITUTE(SUBSTITUTE(SUBSTITUTE(TRIM($B2479&amp;""),CHAR(10)," "),CHAR(13)," "),"."," "),";"," "),","," "),"/"," "),"+"," "),"-"," "),"  "," "),"  "," "),"  "," "),"  "," "),"  "," "),"  "," "))," ","|")&amp;"|")</f>
        <v/>
      </c>
      <c r="AD2479">
        <f>TRIM($I2479&amp;"")</f>
        <v/>
      </c>
    </row>
    <row r="2480" ht="24" customHeight="1">
      <c r="A2480" s="9" t="n">
        <v>46209</v>
      </c>
      <c r="B2480" s="14" t="inlineStr">
        <is>
          <t>10186,10189,10190,10191,10192,10187</t>
        </is>
      </c>
      <c r="C2480" s="14" t="n"/>
      <c r="D2480" s="14" t="inlineStr">
        <is>
          <t>50 SECCIONADORA 2</t>
        </is>
      </c>
      <c r="E2480" s="14" t="inlineStr">
        <is>
          <t>30002321</t>
        </is>
      </c>
      <c r="F2480" s="14" t="inlineStr">
        <is>
          <t>APOIO ESPA 360X40(911)X25 MDF (19PÇS) - TOPAZIO</t>
        </is>
      </c>
      <c r="G2480" s="14" t="inlineStr">
        <is>
          <t>50 SECCIONADORA 2</t>
        </is>
      </c>
      <c r="H2480" s="14" t="inlineStr">
        <is>
          <t>50 SECCIONADORA 2</t>
        </is>
      </c>
      <c r="I2480" s="9" t="inlineStr">
        <is>
          <t>50 SECCIONADORA 2</t>
        </is>
      </c>
      <c r="J2480" s="9" t="n">
        <v>102</v>
      </c>
      <c r="K2480" s="14">
        <f>IF($E2480="","",IFERROR(INDEX('01_Cad_Pecas'!$H$2:$H$5000,MATCH($E2480,'01_Cad_Pecas'!$D$2:$D$5000,0)),IFERROR(INDEX('01_Cad_Pecas'!$H$2:$H$5000,MATCH(VALUE($E2480),'01_Cad_Pecas'!$D$2:$D$5000,0)),"")))</f>
        <v/>
      </c>
      <c r="L2480" s="14">
        <f>IF($E2480="","",IFERROR(INDEX('01_Cad_Pecas'!$I$2:$I$5000,MATCH($E2480,'01_Cad_Pecas'!$D$2:$D$5000,0)),IFERROR(INDEX('01_Cad_Pecas'!$I$2:$I$5000,MATCH(VALUE($E2480),'01_Cad_Pecas'!$D$2:$D$5000,0)),"")))</f>
        <v/>
      </c>
      <c r="M2480" s="14">
        <f>IF(OR($J2480="",$L2480=""),"",IF($K2480="",0,$K2480)+$J2480*$L2480)</f>
        <v/>
      </c>
      <c r="N2480" s="14" t="n">
        <v>46210</v>
      </c>
      <c r="O2480" s="14" t="n">
        <v>102</v>
      </c>
      <c r="P2480" s="14" t="n"/>
      <c r="Q2480" s="14" t="n"/>
      <c r="R2480" s="14" t="n"/>
      <c r="S2480" s="14" t="n"/>
      <c r="T2480" s="14">
        <f>IF(OR($J2480="",$O2480=""),"",$O2480/$J2480)</f>
        <v/>
      </c>
      <c r="U2480" s="14" t="inlineStr">
        <is>
          <t>Concluído</t>
        </is>
      </c>
      <c r="V2480" s="14" t="n"/>
      <c r="W2480" s="14" t="n"/>
      <c r="X2480" s="14" t="n"/>
      <c r="Y2480" s="14" t="n"/>
      <c r="Z2480" s="14" t="n"/>
      <c r="AA2480" s="11" t="n"/>
      <c r="AB2480" s="14">
        <f>B2480&amp;"|"&amp;I2480</f>
        <v/>
      </c>
      <c r="AC2480">
        <f>IF($B2480="","","|"&amp;SUBSTITUTE(TRIM(SUBSTITUTE(SUBSTITUTE(SUBSTITUTE(SUBSTITUTE(SUBSTITUTE(SUBSTITUTE(SUBSTITUTE(SUBSTITUTE(SUBSTITUTE(SUBSTITUTE(SUBSTITUTE(SUBSTITUTE(SUBSTITUTE(SUBSTITUTE(TRIM($B2480&amp;""),CHAR(10)," "),CHAR(13)," "),"."," "),";"," "),","," "),"/"," "),"+"," "),"-"," "),"  "," "),"  "," "),"  "," "),"  "," "),"  "," "),"  "," "))," ","|")&amp;"|")</f>
        <v/>
      </c>
      <c r="AD2480">
        <f>TRIM($I2480&amp;"")</f>
        <v/>
      </c>
    </row>
    <row r="2481" ht="24" customHeight="1">
      <c r="A2481" s="9" t="n">
        <v>46209</v>
      </c>
      <c r="B2481" s="14" t="inlineStr">
        <is>
          <t>10186,10189,10190,10191,10192,10187</t>
        </is>
      </c>
      <c r="C2481" s="14" t="n"/>
      <c r="D2481" s="14" t="inlineStr">
        <is>
          <t>50 SECCIONADORA 2</t>
        </is>
      </c>
      <c r="E2481" s="14" t="inlineStr">
        <is>
          <t>30002322</t>
        </is>
      </c>
      <c r="F2481" s="14" t="inlineStr">
        <is>
          <t>TRA CENT 360X40(911)X25 MDF (19PÇS) - PÉ INTEIRO</t>
        </is>
      </c>
      <c r="G2481" s="14" t="inlineStr">
        <is>
          <t>50 SECCIONADORA 2</t>
        </is>
      </c>
      <c r="H2481" s="14" t="inlineStr">
        <is>
          <t>50 SECCIONADORA 2</t>
        </is>
      </c>
      <c r="I2481" s="9" t="inlineStr">
        <is>
          <t>50 SECCIONADORA 2</t>
        </is>
      </c>
      <c r="J2481" s="9" t="n">
        <v>102</v>
      </c>
      <c r="K2481" s="14">
        <f>IF($E2481="","",IFERROR(INDEX('01_Cad_Pecas'!$H$2:$H$5000,MATCH($E2481,'01_Cad_Pecas'!$D$2:$D$5000,0)),IFERROR(INDEX('01_Cad_Pecas'!$H$2:$H$5000,MATCH(VALUE($E2481),'01_Cad_Pecas'!$D$2:$D$5000,0)),"")))</f>
        <v/>
      </c>
      <c r="L2481" s="14">
        <f>IF($E2481="","",IFERROR(INDEX('01_Cad_Pecas'!$I$2:$I$5000,MATCH($E2481,'01_Cad_Pecas'!$D$2:$D$5000,0)),IFERROR(INDEX('01_Cad_Pecas'!$I$2:$I$5000,MATCH(VALUE($E2481),'01_Cad_Pecas'!$D$2:$D$5000,0)),"")))</f>
        <v/>
      </c>
      <c r="M2481" s="14">
        <f>IF(OR($J2481="",$L2481=""),"",IF($K2481="",0,$K2481)+$J2481*$L2481)</f>
        <v/>
      </c>
      <c r="N2481" s="14" t="n">
        <v>46210</v>
      </c>
      <c r="O2481" s="14" t="n">
        <v>102</v>
      </c>
      <c r="P2481" s="14" t="n"/>
      <c r="Q2481" s="14" t="n"/>
      <c r="R2481" s="14" t="n"/>
      <c r="S2481" s="14" t="n"/>
      <c r="T2481" s="14">
        <f>IF(OR($J2481="",$O2481=""),"",$O2481/$J2481)</f>
        <v/>
      </c>
      <c r="U2481" s="14" t="inlineStr">
        <is>
          <t>Concluído</t>
        </is>
      </c>
      <c r="V2481" s="14" t="n"/>
      <c r="W2481" s="14" t="n"/>
      <c r="X2481" s="14" t="n"/>
      <c r="Y2481" s="14" t="n"/>
      <c r="Z2481" s="14" t="n"/>
      <c r="AA2481" s="11" t="n"/>
      <c r="AB2481" s="14">
        <f>B2481&amp;"|"&amp;I2481</f>
        <v/>
      </c>
      <c r="AC2481">
        <f>IF($B2481="","","|"&amp;SUBSTITUTE(TRIM(SUBSTITUTE(SUBSTITUTE(SUBSTITUTE(SUBSTITUTE(SUBSTITUTE(SUBSTITUTE(SUBSTITUTE(SUBSTITUTE(SUBSTITUTE(SUBSTITUTE(SUBSTITUTE(SUBSTITUTE(SUBSTITUTE(SUBSTITUTE(TRIM($B2481&amp;""),CHAR(10)," "),CHAR(13)," "),"."," "),";"," "),","," "),"/"," "),"+"," "),"-"," "),"  "," "),"  "," "),"  "," "),"  "," "),"  "," "),"  "," "))," ","|")&amp;"|")</f>
        <v/>
      </c>
      <c r="AD2481">
        <f>TRIM($I2481&amp;"")</f>
        <v/>
      </c>
    </row>
    <row r="2482" ht="60" customHeight="1">
      <c r="A2482" s="9" t="n">
        <v>46221</v>
      </c>
      <c r="B2482" s="14" t="inlineStr">
        <is>
          <t>10219,10220,10221</t>
        </is>
      </c>
      <c r="C2482" s="14" t="inlineStr">
        <is>
          <t>MAD 0728 CAD.2 (ROXO)</t>
        </is>
      </c>
      <c r="D2482" s="14" t="inlineStr">
        <is>
          <t>58 FABRICAÇÃO EMBALAGEM</t>
        </is>
      </c>
      <c r="E2482" s="14" t="n">
        <v>200640130</v>
      </c>
      <c r="F2482" s="14" t="inlineStr">
        <is>
          <t>EMB. PES MESA SAFIRA FUNDO (775X190X165)</t>
        </is>
      </c>
      <c r="G2482" s="14" t="inlineStr">
        <is>
          <t>58 FABRICAÇÃO EMBALAGEM</t>
        </is>
      </c>
      <c r="H2482" s="14" t="inlineStr">
        <is>
          <t>58 FABRICAÇÃO EMBALAGEM</t>
        </is>
      </c>
      <c r="I2482" s="9" t="inlineStr">
        <is>
          <t>58 FABRICAÇÃO EMBALAGEM</t>
        </is>
      </c>
      <c r="J2482" s="9" t="n">
        <v>45</v>
      </c>
      <c r="K2482" s="14">
        <f>IF($E2482="","",IFERROR(INDEX('01_Cad_Pecas'!$H$2:$H$5000,MATCH($E2482,'01_Cad_Pecas'!$D$2:$D$5000,0)),IFERROR(INDEX('01_Cad_Pecas'!$H$2:$H$5000,MATCH(VALUE($E2482),'01_Cad_Pecas'!$D$2:$D$5000,0)),"")))</f>
        <v/>
      </c>
      <c r="L2482" s="14">
        <f>IF($E2482="","",IFERROR(INDEX('01_Cad_Pecas'!$I$2:$I$5000,MATCH($E2482,'01_Cad_Pecas'!$D$2:$D$5000,0)),IFERROR(INDEX('01_Cad_Pecas'!$I$2:$I$5000,MATCH(VALUE($E2482),'01_Cad_Pecas'!$D$2:$D$5000,0)),"")))</f>
        <v/>
      </c>
      <c r="M2482" s="14">
        <f>IF(OR($J2482="",$L2482=""),"",IF($K2482="",0,$K2482)+$J2482*$L2482)</f>
        <v/>
      </c>
      <c r="N2482" s="14" t="n">
        <v>46219</v>
      </c>
      <c r="O2482" s="14" t="n">
        <v>45</v>
      </c>
      <c r="P2482" s="14" t="n"/>
      <c r="Q2482" s="14" t="n"/>
      <c r="R2482" s="14" t="n"/>
      <c r="S2482" s="14" t="n"/>
      <c r="T2482" s="14">
        <f>IF(OR($J2482="",$O2482=""),"",$O2482/$J2482)</f>
        <v/>
      </c>
      <c r="U2482" s="14" t="inlineStr">
        <is>
          <t>Concluído</t>
        </is>
      </c>
      <c r="V2482" s="14" t="n"/>
      <c r="W2482" s="14" t="n"/>
      <c r="X2482" s="14" t="n"/>
      <c r="Y2482" s="14" t="n"/>
      <c r="Z2482" s="14" t="n"/>
      <c r="AA2482" s="11" t="n"/>
      <c r="AB2482" s="14">
        <f>B2482&amp;"|"&amp;I2482</f>
        <v/>
      </c>
      <c r="AC2482">
        <f>IF($B2482="","","|"&amp;SUBSTITUTE(TRIM(SUBSTITUTE(SUBSTITUTE(SUBSTITUTE(SUBSTITUTE(SUBSTITUTE(SUBSTITUTE(SUBSTITUTE(SUBSTITUTE(SUBSTITUTE(SUBSTITUTE(SUBSTITUTE(SUBSTITUTE(SUBSTITUTE(SUBSTITUTE(TRIM($B2482&amp;""),CHAR(10)," "),CHAR(13)," "),"."," "),";"," "),","," "),"/"," "),"+"," "),"-"," "),"  "," "),"  "," "),"  "," "),"  "," "),"  "," "),"  "," "))," ","|")&amp;"|")</f>
        <v/>
      </c>
      <c r="AD2482">
        <f>TRIM($I2482&amp;"")</f>
        <v/>
      </c>
    </row>
    <row r="2483" ht="60" customHeight="1">
      <c r="A2483" s="9" t="n">
        <v>46221</v>
      </c>
      <c r="B2483" s="14" t="inlineStr">
        <is>
          <t>10219,10220,10221</t>
        </is>
      </c>
      <c r="C2483" s="14" t="inlineStr">
        <is>
          <t>MAD 0728 CAD.2 (ROXO)</t>
        </is>
      </c>
      <c r="D2483" s="14" t="inlineStr">
        <is>
          <t>58 FABRICAÇÃO EMBALAGEM</t>
        </is>
      </c>
      <c r="E2483" s="14" t="n">
        <v>200640131</v>
      </c>
      <c r="F2483" s="14" t="inlineStr">
        <is>
          <t>EMB. PES MESA SAFIRA TAMPA (775X190X165)</t>
        </is>
      </c>
      <c r="G2483" s="14" t="inlineStr">
        <is>
          <t>58 FABRICAÇÃO EMBALAGEM</t>
        </is>
      </c>
      <c r="H2483" s="14" t="inlineStr">
        <is>
          <t>58 FABRICAÇÃO EMBALAGEM</t>
        </is>
      </c>
      <c r="I2483" s="9" t="inlineStr">
        <is>
          <t>58 FABRICAÇÃO EMBALAGEM</t>
        </is>
      </c>
      <c r="J2483" s="9" t="n">
        <v>45</v>
      </c>
      <c r="K2483" s="14">
        <f>IF($E2483="","",IFERROR(INDEX('01_Cad_Pecas'!$H$2:$H$5000,MATCH($E2483,'01_Cad_Pecas'!$D$2:$D$5000,0)),IFERROR(INDEX('01_Cad_Pecas'!$H$2:$H$5000,MATCH(VALUE($E2483),'01_Cad_Pecas'!$D$2:$D$5000,0)),"")))</f>
        <v/>
      </c>
      <c r="L2483" s="14">
        <f>IF($E2483="","",IFERROR(INDEX('01_Cad_Pecas'!$I$2:$I$5000,MATCH($E2483,'01_Cad_Pecas'!$D$2:$D$5000,0)),IFERROR(INDEX('01_Cad_Pecas'!$I$2:$I$5000,MATCH(VALUE($E2483),'01_Cad_Pecas'!$D$2:$D$5000,0)),"")))</f>
        <v/>
      </c>
      <c r="M2483" s="14">
        <f>IF(OR($J2483="",$L2483=""),"",IF($K2483="",0,$K2483)+$J2483*$L2483)</f>
        <v/>
      </c>
      <c r="N2483" s="14" t="n">
        <v>46217</v>
      </c>
      <c r="O2483" s="14" t="n">
        <v>45</v>
      </c>
      <c r="P2483" s="14" t="n"/>
      <c r="Q2483" s="14" t="n"/>
      <c r="R2483" s="14" t="n"/>
      <c r="S2483" s="14" t="n"/>
      <c r="T2483" s="14">
        <f>IF(OR($J2483="",$O2483=""),"",$O2483/$J2483)</f>
        <v/>
      </c>
      <c r="U2483" s="14" t="inlineStr">
        <is>
          <t>Concluído</t>
        </is>
      </c>
      <c r="V2483" s="14" t="n"/>
      <c r="W2483" s="14" t="n"/>
      <c r="X2483" s="14" t="n"/>
      <c r="Y2483" s="14" t="n"/>
      <c r="Z2483" s="14" t="n"/>
      <c r="AA2483" s="11" t="n"/>
      <c r="AB2483" s="14">
        <f>B2483&amp;"|"&amp;I2483</f>
        <v/>
      </c>
      <c r="AC2483">
        <f>IF($B2483="","","|"&amp;SUBSTITUTE(TRIM(SUBSTITUTE(SUBSTITUTE(SUBSTITUTE(SUBSTITUTE(SUBSTITUTE(SUBSTITUTE(SUBSTITUTE(SUBSTITUTE(SUBSTITUTE(SUBSTITUTE(SUBSTITUTE(SUBSTITUTE(SUBSTITUTE(SUBSTITUTE(TRIM($B2483&amp;""),CHAR(10)," "),CHAR(13)," "),"."," "),";"," "),","," "),"/"," "),"+"," "),"-"," "),"  "," "),"  "," "),"  "," "),"  "," "),"  "," "),"  "," "))," ","|")&amp;"|")</f>
        <v/>
      </c>
      <c r="AD2483">
        <f>TRIM($I2483&amp;"")</f>
        <v/>
      </c>
    </row>
    <row r="2484" ht="60" customHeight="1">
      <c r="A2484" s="9" t="n">
        <v>46221</v>
      </c>
      <c r="B2484" s="14" t="inlineStr">
        <is>
          <t>10219,10220,10221</t>
        </is>
      </c>
      <c r="C2484" s="14" t="inlineStr">
        <is>
          <t>MAD 0728 CAD.2 (ROXO)</t>
        </is>
      </c>
      <c r="D2484" s="14" t="inlineStr">
        <is>
          <t>58 FABRICAÇÃO EMBALAGEM</t>
        </is>
      </c>
      <c r="E2484" s="14" t="n">
        <v>30008430</v>
      </c>
      <c r="F2484" s="14" t="inlineStr">
        <is>
          <t>EMB. CADEIRAS SAFIRA MONTADA (975X455X600)</t>
        </is>
      </c>
      <c r="G2484" s="14" t="inlineStr">
        <is>
          <t>58 FABRICAÇÃO EMBALAGEM</t>
        </is>
      </c>
      <c r="H2484" s="14" t="inlineStr">
        <is>
          <t>58 FABRICAÇÃO EMBALAGEM</t>
        </is>
      </c>
      <c r="I2484" s="9" t="inlineStr">
        <is>
          <t>58 FABRICAÇÃO EMBALAGEM</t>
        </is>
      </c>
      <c r="J2484" s="9" t="n">
        <v>120</v>
      </c>
      <c r="K2484" s="14">
        <f>IF($E2484="","",IFERROR(INDEX('01_Cad_Pecas'!$H$2:$H$5000,MATCH($E2484,'01_Cad_Pecas'!$D$2:$D$5000,0)),IFERROR(INDEX('01_Cad_Pecas'!$H$2:$H$5000,MATCH(VALUE($E2484),'01_Cad_Pecas'!$D$2:$D$5000,0)),"")))</f>
        <v/>
      </c>
      <c r="L2484" s="14">
        <f>IF($E2484="","",IFERROR(INDEX('01_Cad_Pecas'!$I$2:$I$5000,MATCH($E2484,'01_Cad_Pecas'!$D$2:$D$5000,0)),IFERROR(INDEX('01_Cad_Pecas'!$I$2:$I$5000,MATCH(VALUE($E2484),'01_Cad_Pecas'!$D$2:$D$5000,0)),"")))</f>
        <v/>
      </c>
      <c r="M2484" s="14">
        <f>IF(OR($J2484="",$L2484=""),"",IF($K2484="",0,$K2484)+$J2484*$L2484)</f>
        <v/>
      </c>
      <c r="N2484" s="14" t="n">
        <v>46219</v>
      </c>
      <c r="O2484" s="14" t="n">
        <v>120</v>
      </c>
      <c r="P2484" s="14" t="n"/>
      <c r="Q2484" s="14" t="n"/>
      <c r="R2484" s="14" t="n"/>
      <c r="S2484" s="14" t="n"/>
      <c r="T2484" s="14">
        <f>IF(OR($J2484="",$O2484=""),"",$O2484/$J2484)</f>
        <v/>
      </c>
      <c r="U2484" s="14" t="inlineStr">
        <is>
          <t>Concluído</t>
        </is>
      </c>
      <c r="V2484" s="14" t="n"/>
      <c r="W2484" s="14" t="n"/>
      <c r="X2484" s="14" t="n"/>
      <c r="Y2484" s="14" t="n"/>
      <c r="Z2484" s="14" t="n"/>
      <c r="AA2484" s="11" t="n"/>
      <c r="AB2484" s="14">
        <f>B2484&amp;"|"&amp;I2484</f>
        <v/>
      </c>
      <c r="AC2484">
        <f>IF($B2484="","","|"&amp;SUBSTITUTE(TRIM(SUBSTITUTE(SUBSTITUTE(SUBSTITUTE(SUBSTITUTE(SUBSTITUTE(SUBSTITUTE(SUBSTITUTE(SUBSTITUTE(SUBSTITUTE(SUBSTITUTE(SUBSTITUTE(SUBSTITUTE(SUBSTITUTE(SUBSTITUTE(TRIM($B2484&amp;""),CHAR(10)," "),CHAR(13)," "),"."," "),";"," "),","," "),"/"," "),"+"," "),"-"," "),"  "," "),"  "," "),"  "," "),"  "," "),"  "," "),"  "," "))," ","|")&amp;"|")</f>
        <v/>
      </c>
      <c r="AD2484">
        <f>TRIM($I2484&amp;"")</f>
        <v/>
      </c>
    </row>
    <row r="2485" ht="60" customHeight="1">
      <c r="A2485" s="9" t="n">
        <v>46221</v>
      </c>
      <c r="B2485" s="14" t="inlineStr">
        <is>
          <t>10222,10218</t>
        </is>
      </c>
      <c r="C2485" s="14" t="inlineStr">
        <is>
          <t>MAD 0728 CAD.3 (BRANCO)</t>
        </is>
      </c>
      <c r="D2485" s="14" t="inlineStr">
        <is>
          <t>58 FABRICAÇÃO EMBALAGEM</t>
        </is>
      </c>
      <c r="E2485" s="14" t="n">
        <v>30008430</v>
      </c>
      <c r="F2485" s="14" t="inlineStr">
        <is>
          <t>EMB. CADEIRAS SAFIRA MONTADA (975X455X600)</t>
        </is>
      </c>
      <c r="G2485" s="14" t="inlineStr">
        <is>
          <t>58 FABRICAÇÃO EMBALAGEM</t>
        </is>
      </c>
      <c r="H2485" s="14" t="inlineStr">
        <is>
          <t>58 FABRICAÇÃO EMBALAGEM</t>
        </is>
      </c>
      <c r="I2485" s="9" t="inlineStr">
        <is>
          <t>58 FABRICAÇÃO EMBALAGEM</t>
        </is>
      </c>
      <c r="J2485" s="9" t="n">
        <v>120</v>
      </c>
      <c r="K2485" s="14">
        <f>IF($E2485="","",IFERROR(INDEX('01_Cad_Pecas'!$H$2:$H$5000,MATCH($E2485,'01_Cad_Pecas'!$D$2:$D$5000,0)),IFERROR(INDEX('01_Cad_Pecas'!$H$2:$H$5000,MATCH(VALUE($E2485),'01_Cad_Pecas'!$D$2:$D$5000,0)),"")))</f>
        <v/>
      </c>
      <c r="L2485" s="14">
        <f>IF($E2485="","",IFERROR(INDEX('01_Cad_Pecas'!$I$2:$I$5000,MATCH($E2485,'01_Cad_Pecas'!$D$2:$D$5000,0)),IFERROR(INDEX('01_Cad_Pecas'!$I$2:$I$5000,MATCH(VALUE($E2485),'01_Cad_Pecas'!$D$2:$D$5000,0)),"")))</f>
        <v/>
      </c>
      <c r="M2485" s="14">
        <f>IF(OR($J2485="",$L2485=""),"",IF($K2485="",0,$K2485)+$J2485*$L2485)</f>
        <v/>
      </c>
      <c r="N2485" s="14" t="n">
        <v>46219</v>
      </c>
      <c r="O2485" s="14" t="n">
        <v>120</v>
      </c>
      <c r="P2485" s="14" t="n"/>
      <c r="Q2485" s="14" t="n"/>
      <c r="R2485" s="14" t="n"/>
      <c r="S2485" s="14" t="n"/>
      <c r="T2485" s="14">
        <f>IF(OR($J2485="",$O2485=""),"",$O2485/$J2485)</f>
        <v/>
      </c>
      <c r="U2485" s="14" t="inlineStr">
        <is>
          <t>Concluído</t>
        </is>
      </c>
      <c r="V2485" s="14" t="n"/>
      <c r="W2485" s="14" t="n"/>
      <c r="X2485" s="14" t="n"/>
      <c r="Y2485" s="14" t="n"/>
      <c r="Z2485" s="14" t="n"/>
      <c r="AA2485" s="11" t="n"/>
      <c r="AB2485" s="14">
        <f>B2485&amp;"|"&amp;I2485</f>
        <v/>
      </c>
      <c r="AC2485">
        <f>IF($B2485="","","|"&amp;SUBSTITUTE(TRIM(SUBSTITUTE(SUBSTITUTE(SUBSTITUTE(SUBSTITUTE(SUBSTITUTE(SUBSTITUTE(SUBSTITUTE(SUBSTITUTE(SUBSTITUTE(SUBSTITUTE(SUBSTITUTE(SUBSTITUTE(SUBSTITUTE(SUBSTITUTE(TRIM($B2485&amp;""),CHAR(10)," "),CHAR(13)," "),"."," "),";"," "),","," "),"/"," "),"+"," "),"-"," "),"  "," "),"  "," "),"  "," "),"  "," "),"  "," "),"  "," "))," ","|")&amp;"|")</f>
        <v/>
      </c>
      <c r="AD2485">
        <f>TRIM($I2485&amp;"")</f>
        <v/>
      </c>
    </row>
    <row r="2486" ht="60" customHeight="1">
      <c r="A2486" s="9" t="n">
        <v>46221</v>
      </c>
      <c r="B2486" s="14" t="inlineStr">
        <is>
          <t>10238</t>
        </is>
      </c>
      <c r="C2486" s="14" t="inlineStr">
        <is>
          <t>M/C 0716 (VERDE)</t>
        </is>
      </c>
      <c r="D2486" s="14" t="inlineStr">
        <is>
          <t>58 FABRICAÇÃO EMBALAGEM</t>
        </is>
      </c>
      <c r="E2486" s="14" t="n">
        <v>200124131</v>
      </c>
      <c r="F2486" s="14" t="inlineStr">
        <is>
          <t>EMB. MESA MIAMI 1,20 (1240X834X40)</t>
        </is>
      </c>
      <c r="G2486" s="14" t="inlineStr">
        <is>
          <t>58 FABRICAÇÃO EMBALAGEM</t>
        </is>
      </c>
      <c r="H2486" s="14" t="inlineStr">
        <is>
          <t>58 FABRICAÇÃO EMBALAGEM</t>
        </is>
      </c>
      <c r="I2486" s="9" t="inlineStr">
        <is>
          <t>58 FABRICAÇÃO EMBALAGEM</t>
        </is>
      </c>
      <c r="J2486" s="9" t="n">
        <v>180</v>
      </c>
      <c r="K2486" s="14">
        <f>IF($E2486="","",IFERROR(INDEX('01_Cad_Pecas'!$H$2:$H$5000,MATCH($E2486,'01_Cad_Pecas'!$D$2:$D$5000,0)),IFERROR(INDEX('01_Cad_Pecas'!$H$2:$H$5000,MATCH(VALUE($E2486),'01_Cad_Pecas'!$D$2:$D$5000,0)),"")))</f>
        <v/>
      </c>
      <c r="L2486" s="14">
        <f>IF($E2486="","",IFERROR(INDEX('01_Cad_Pecas'!$I$2:$I$5000,MATCH($E2486,'01_Cad_Pecas'!$D$2:$D$5000,0)),IFERROR(INDEX('01_Cad_Pecas'!$I$2:$I$5000,MATCH(VALUE($E2486),'01_Cad_Pecas'!$D$2:$D$5000,0)),"")))</f>
        <v/>
      </c>
      <c r="M2486" s="14">
        <f>IF(OR($J2486="",$L2486=""),"",IF($K2486="",0,$K2486)+$J2486*$L2486)</f>
        <v/>
      </c>
      <c r="N2486" s="14" t="n">
        <v>46217</v>
      </c>
      <c r="O2486" s="14" t="n">
        <v>180</v>
      </c>
      <c r="P2486" s="14" t="n"/>
      <c r="Q2486" s="14" t="n"/>
      <c r="R2486" s="14" t="n"/>
      <c r="S2486" s="14" t="n"/>
      <c r="T2486" s="14">
        <f>IF(OR($J2486="",$O2486=""),"",$O2486/$J2486)</f>
        <v/>
      </c>
      <c r="U2486" s="14" t="inlineStr">
        <is>
          <t>Concluído</t>
        </is>
      </c>
      <c r="V2486" s="14" t="n"/>
      <c r="W2486" s="14" t="n"/>
      <c r="X2486" s="14" t="n"/>
      <c r="Y2486" s="14" t="n"/>
      <c r="Z2486" s="14" t="n"/>
      <c r="AA2486" s="11" t="n"/>
      <c r="AB2486" s="14">
        <f>B2486&amp;"|"&amp;I2486</f>
        <v/>
      </c>
      <c r="AC2486">
        <f>IF($B2486="","","|"&amp;SUBSTITUTE(TRIM(SUBSTITUTE(SUBSTITUTE(SUBSTITUTE(SUBSTITUTE(SUBSTITUTE(SUBSTITUTE(SUBSTITUTE(SUBSTITUTE(SUBSTITUTE(SUBSTITUTE(SUBSTITUTE(SUBSTITUTE(SUBSTITUTE(SUBSTITUTE(TRIM($B2486&amp;""),CHAR(10)," "),CHAR(13)," "),"."," "),";"," "),","," "),"/"," "),"+"," "),"-"," "),"  "," "),"  "," "),"  "," "),"  "," "),"  "," "),"  "," "))," ","|")&amp;"|")</f>
        <v/>
      </c>
      <c r="AD2486">
        <f>TRIM($I2486&amp;"")</f>
        <v/>
      </c>
    </row>
    <row r="2487" ht="60" customHeight="1">
      <c r="A2487" s="9" t="n">
        <v>46221</v>
      </c>
      <c r="B2487" s="14" t="inlineStr">
        <is>
          <t>10238</t>
        </is>
      </c>
      <c r="C2487" s="14" t="inlineStr">
        <is>
          <t>M/C 0716 (VERDE)</t>
        </is>
      </c>
      <c r="D2487" s="14" t="inlineStr">
        <is>
          <t>58 FABRICAÇÃO EMBALAGEM</t>
        </is>
      </c>
      <c r="E2487" s="14" t="n">
        <v>200161130</v>
      </c>
      <c r="F2487" s="14" t="inlineStr">
        <is>
          <t>EMB. MESA MIAMI/DAKAR 1,60 (1635X834X40) EMENDADA</t>
        </is>
      </c>
      <c r="G2487" s="14" t="inlineStr">
        <is>
          <t>58 FABRICAÇÃO EMBALAGEM</t>
        </is>
      </c>
      <c r="H2487" s="14" t="inlineStr">
        <is>
          <t>58 FABRICAÇÃO EMBALAGEM</t>
        </is>
      </c>
      <c r="I2487" s="9" t="inlineStr">
        <is>
          <t>58 FABRICAÇÃO EMBALAGEM</t>
        </is>
      </c>
      <c r="J2487" s="9" t="n">
        <v>20</v>
      </c>
      <c r="K2487" s="14">
        <f>IF($E2487="","",IFERROR(INDEX('01_Cad_Pecas'!$H$2:$H$5000,MATCH($E2487,'01_Cad_Pecas'!$D$2:$D$5000,0)),IFERROR(INDEX('01_Cad_Pecas'!$H$2:$H$5000,MATCH(VALUE($E2487),'01_Cad_Pecas'!$D$2:$D$5000,0)),"")))</f>
        <v/>
      </c>
      <c r="L2487" s="14">
        <f>IF($E2487="","",IFERROR(INDEX('01_Cad_Pecas'!$I$2:$I$5000,MATCH($E2487,'01_Cad_Pecas'!$D$2:$D$5000,0)),IFERROR(INDEX('01_Cad_Pecas'!$I$2:$I$5000,MATCH(VALUE($E2487),'01_Cad_Pecas'!$D$2:$D$5000,0)),"")))</f>
        <v/>
      </c>
      <c r="M2487" s="14">
        <f>IF(OR($J2487="",$L2487=""),"",IF($K2487="",0,$K2487)+$J2487*$L2487)</f>
        <v/>
      </c>
      <c r="N2487" s="14" t="n">
        <v>46217</v>
      </c>
      <c r="O2487" s="14" t="n">
        <v>20</v>
      </c>
      <c r="P2487" s="14" t="n"/>
      <c r="Q2487" s="14" t="n"/>
      <c r="R2487" s="14" t="n"/>
      <c r="S2487" s="14" t="n"/>
      <c r="T2487" s="14">
        <f>IF(OR($J2487="",$O2487=""),"",$O2487/$J2487)</f>
        <v/>
      </c>
      <c r="U2487" s="14" t="inlineStr">
        <is>
          <t>Concluído</t>
        </is>
      </c>
      <c r="V2487" s="14" t="n"/>
      <c r="W2487" s="14" t="n"/>
      <c r="X2487" s="14" t="n"/>
      <c r="Y2487" s="14" t="n"/>
      <c r="Z2487" s="14" t="n"/>
      <c r="AA2487" s="11" t="n"/>
      <c r="AB2487" s="14">
        <f>B2487&amp;"|"&amp;I2487</f>
        <v/>
      </c>
      <c r="AC2487">
        <f>IF($B2487="","","|"&amp;SUBSTITUTE(TRIM(SUBSTITUTE(SUBSTITUTE(SUBSTITUTE(SUBSTITUTE(SUBSTITUTE(SUBSTITUTE(SUBSTITUTE(SUBSTITUTE(SUBSTITUTE(SUBSTITUTE(SUBSTITUTE(SUBSTITUTE(SUBSTITUTE(SUBSTITUTE(TRIM($B2487&amp;""),CHAR(10)," "),CHAR(13)," "),"."," "),";"," "),","," "),"/"," "),"+"," "),"-"," "),"  "," "),"  "," "),"  "," "),"  "," "),"  "," "),"  "," "))," ","|")&amp;"|")</f>
        <v/>
      </c>
      <c r="AD2487">
        <f>TRIM($I2487&amp;"")</f>
        <v/>
      </c>
    </row>
    <row r="2488" ht="60" customHeight="1">
      <c r="A2488" s="9" t="n">
        <v>46221</v>
      </c>
      <c r="B2488" s="14" t="inlineStr">
        <is>
          <t>10238</t>
        </is>
      </c>
      <c r="C2488" s="14" t="inlineStr">
        <is>
          <t>M/C 0716 (VERDE)</t>
        </is>
      </c>
      <c r="D2488" s="14" t="inlineStr">
        <is>
          <t>58 FABRICAÇÃO EMBALAGEM</t>
        </is>
      </c>
      <c r="E2488" s="14" t="n">
        <v>200196130</v>
      </c>
      <c r="F2488" s="14" t="inlineStr">
        <is>
          <t>EMB. BASE SANTIAGO 1,36 (782X586X111)</t>
        </is>
      </c>
      <c r="G2488" s="14" t="inlineStr">
        <is>
          <t>58 FABRICAÇÃO EMBALAGEM</t>
        </is>
      </c>
      <c r="H2488" s="14" t="inlineStr">
        <is>
          <t>58 FABRICAÇÃO EMBALAGEM</t>
        </is>
      </c>
      <c r="I2488" s="9" t="inlineStr">
        <is>
          <t>58 FABRICAÇÃO EMBALAGEM</t>
        </is>
      </c>
      <c r="J2488" s="9" t="n">
        <v>5</v>
      </c>
      <c r="K2488" s="14">
        <f>IF($E2488="","",IFERROR(INDEX('01_Cad_Pecas'!$H$2:$H$5000,MATCH($E2488,'01_Cad_Pecas'!$D$2:$D$5000,0)),IFERROR(INDEX('01_Cad_Pecas'!$H$2:$H$5000,MATCH(VALUE($E2488),'01_Cad_Pecas'!$D$2:$D$5000,0)),"")))</f>
        <v/>
      </c>
      <c r="L2488" s="14">
        <f>IF($E2488="","",IFERROR(INDEX('01_Cad_Pecas'!$I$2:$I$5000,MATCH($E2488,'01_Cad_Pecas'!$D$2:$D$5000,0)),IFERROR(INDEX('01_Cad_Pecas'!$I$2:$I$5000,MATCH(VALUE($E2488),'01_Cad_Pecas'!$D$2:$D$5000,0)),"")))</f>
        <v/>
      </c>
      <c r="M2488" s="14">
        <f>IF(OR($J2488="",$L2488=""),"",IF($K2488="",0,$K2488)+$J2488*$L2488)</f>
        <v/>
      </c>
      <c r="N2488" s="14" t="n">
        <v>46217</v>
      </c>
      <c r="O2488" s="14" t="n">
        <v>5</v>
      </c>
      <c r="P2488" s="14" t="n"/>
      <c r="Q2488" s="14" t="n"/>
      <c r="R2488" s="14" t="n"/>
      <c r="S2488" s="14" t="n"/>
      <c r="T2488" s="14">
        <f>IF(OR($J2488="",$O2488=""),"",$O2488/$J2488)</f>
        <v/>
      </c>
      <c r="U2488" s="14" t="inlineStr">
        <is>
          <t>Concluído</t>
        </is>
      </c>
      <c r="V2488" s="14" t="n"/>
      <c r="W2488" s="14" t="n"/>
      <c r="X2488" s="14" t="n"/>
      <c r="Y2488" s="14" t="n"/>
      <c r="Z2488" s="14" t="n"/>
      <c r="AA2488" s="11" t="n"/>
      <c r="AB2488" s="14">
        <f>B2488&amp;"|"&amp;I2488</f>
        <v/>
      </c>
      <c r="AC2488">
        <f>IF($B2488="","","|"&amp;SUBSTITUTE(TRIM(SUBSTITUTE(SUBSTITUTE(SUBSTITUTE(SUBSTITUTE(SUBSTITUTE(SUBSTITUTE(SUBSTITUTE(SUBSTITUTE(SUBSTITUTE(SUBSTITUTE(SUBSTITUTE(SUBSTITUTE(SUBSTITUTE(SUBSTITUTE(TRIM($B2488&amp;""),CHAR(10)," "),CHAR(13)," "),"."," "),";"," "),","," "),"/"," "),"+"," "),"-"," "),"  "," "),"  "," "),"  "," "),"  "," "),"  "," "),"  "," "))," ","|")&amp;"|")</f>
        <v/>
      </c>
      <c r="AD2488">
        <f>TRIM($I2488&amp;"")</f>
        <v/>
      </c>
    </row>
    <row r="2489" ht="60" customHeight="1">
      <c r="A2489" s="9" t="n">
        <v>46221</v>
      </c>
      <c r="B2489" s="14" t="inlineStr">
        <is>
          <t>10238</t>
        </is>
      </c>
      <c r="C2489" s="14" t="inlineStr">
        <is>
          <t>M/C 0716 (VERDE)</t>
        </is>
      </c>
      <c r="D2489" s="14" t="inlineStr">
        <is>
          <t>58 FABRICAÇÃO EMBALAGEM</t>
        </is>
      </c>
      <c r="E2489" s="14" t="n">
        <v>200200130</v>
      </c>
      <c r="F2489" s="14" t="inlineStr">
        <is>
          <t>EMB. BASE DUBAI (1190X370X57)</t>
        </is>
      </c>
      <c r="G2489" s="14" t="inlineStr">
        <is>
          <t>58 FABRICAÇÃO EMBALAGEM</t>
        </is>
      </c>
      <c r="H2489" s="14" t="inlineStr">
        <is>
          <t>58 FABRICAÇÃO EMBALAGEM</t>
        </is>
      </c>
      <c r="I2489" s="9" t="inlineStr">
        <is>
          <t>58 FABRICAÇÃO EMBALAGEM</t>
        </is>
      </c>
      <c r="J2489" s="9" t="n">
        <v>1</v>
      </c>
      <c r="K2489" s="14">
        <f>IF($E2489="","",IFERROR(INDEX('01_Cad_Pecas'!$H$2:$H$5000,MATCH($E2489,'01_Cad_Pecas'!$D$2:$D$5000,0)),IFERROR(INDEX('01_Cad_Pecas'!$H$2:$H$5000,MATCH(VALUE($E2489),'01_Cad_Pecas'!$D$2:$D$5000,0)),"")))</f>
        <v/>
      </c>
      <c r="L2489" s="14">
        <f>IF($E2489="","",IFERROR(INDEX('01_Cad_Pecas'!$I$2:$I$5000,MATCH($E2489,'01_Cad_Pecas'!$D$2:$D$5000,0)),IFERROR(INDEX('01_Cad_Pecas'!$I$2:$I$5000,MATCH(VALUE($E2489),'01_Cad_Pecas'!$D$2:$D$5000,0)),"")))</f>
        <v/>
      </c>
      <c r="M2489" s="14">
        <f>IF(OR($J2489="",$L2489=""),"",IF($K2489="",0,$K2489)+$J2489*$L2489)</f>
        <v/>
      </c>
      <c r="N2489" s="14" t="n">
        <v>46217</v>
      </c>
      <c r="O2489" s="14" t="n">
        <v>1</v>
      </c>
      <c r="P2489" s="14" t="n"/>
      <c r="Q2489" s="14" t="n"/>
      <c r="R2489" s="14" t="n"/>
      <c r="S2489" s="14" t="n"/>
      <c r="T2489" s="14">
        <f>IF(OR($J2489="",$O2489=""),"",$O2489/$J2489)</f>
        <v/>
      </c>
      <c r="U2489" s="14" t="inlineStr">
        <is>
          <t>Concluído</t>
        </is>
      </c>
      <c r="V2489" s="14" t="n"/>
      <c r="W2489" s="14" t="n"/>
      <c r="X2489" s="14" t="n"/>
      <c r="Y2489" s="14" t="n"/>
      <c r="Z2489" s="14" t="n"/>
      <c r="AA2489" s="11" t="n"/>
      <c r="AB2489" s="14">
        <f>B2489&amp;"|"&amp;I2489</f>
        <v/>
      </c>
      <c r="AC2489">
        <f>IF($B2489="","","|"&amp;SUBSTITUTE(TRIM(SUBSTITUTE(SUBSTITUTE(SUBSTITUTE(SUBSTITUTE(SUBSTITUTE(SUBSTITUTE(SUBSTITUTE(SUBSTITUTE(SUBSTITUTE(SUBSTITUTE(SUBSTITUTE(SUBSTITUTE(SUBSTITUTE(SUBSTITUTE(TRIM($B2489&amp;""),CHAR(10)," "),CHAR(13)," "),"."," "),";"," "),","," "),"/"," "),"+"," "),"-"," "),"  "," "),"  "," "),"  "," "),"  "," "),"  "," "),"  "," "))," ","|")&amp;"|")</f>
        <v/>
      </c>
      <c r="AD2489">
        <f>TRIM($I2489&amp;"")</f>
        <v/>
      </c>
    </row>
    <row r="2490" ht="60" customHeight="1">
      <c r="A2490" s="9" t="n">
        <v>46221</v>
      </c>
      <c r="B2490" s="14" t="inlineStr">
        <is>
          <t>10238</t>
        </is>
      </c>
      <c r="C2490" s="14" t="inlineStr">
        <is>
          <t>M/C 0716 (VERDE)</t>
        </is>
      </c>
      <c r="D2490" s="14" t="inlineStr">
        <is>
          <t>58 FABRICAÇÃO EMBALAGEM</t>
        </is>
      </c>
      <c r="E2490" s="14" t="n">
        <v>200520130</v>
      </c>
      <c r="F2490" s="14" t="inlineStr">
        <is>
          <t>EMB. BASE MESA ATHENAS VL 01 (760X390X75)</t>
        </is>
      </c>
      <c r="G2490" s="14" t="inlineStr">
        <is>
          <t>58 FABRICAÇÃO EMBALAGEM</t>
        </is>
      </c>
      <c r="H2490" s="14" t="inlineStr">
        <is>
          <t>58 FABRICAÇÃO EMBALAGEM</t>
        </is>
      </c>
      <c r="I2490" s="9" t="inlineStr">
        <is>
          <t>58 FABRICAÇÃO EMBALAGEM</t>
        </is>
      </c>
      <c r="J2490" s="9" t="n">
        <v>1</v>
      </c>
      <c r="K2490" s="14">
        <f>IF($E2490="","",IFERROR(INDEX('01_Cad_Pecas'!$H$2:$H$5000,MATCH($E2490,'01_Cad_Pecas'!$D$2:$D$5000,0)),IFERROR(INDEX('01_Cad_Pecas'!$H$2:$H$5000,MATCH(VALUE($E2490),'01_Cad_Pecas'!$D$2:$D$5000,0)),"")))</f>
        <v/>
      </c>
      <c r="L2490" s="14">
        <f>IF($E2490="","",IFERROR(INDEX('01_Cad_Pecas'!$I$2:$I$5000,MATCH($E2490,'01_Cad_Pecas'!$D$2:$D$5000,0)),IFERROR(INDEX('01_Cad_Pecas'!$I$2:$I$5000,MATCH(VALUE($E2490),'01_Cad_Pecas'!$D$2:$D$5000,0)),"")))</f>
        <v/>
      </c>
      <c r="M2490" s="14">
        <f>IF(OR($J2490="",$L2490=""),"",IF($K2490="",0,$K2490)+$J2490*$L2490)</f>
        <v/>
      </c>
      <c r="N2490" s="14" t="n">
        <v>46217</v>
      </c>
      <c r="O2490" s="14" t="n">
        <v>1</v>
      </c>
      <c r="P2490" s="14" t="n"/>
      <c r="Q2490" s="14" t="n"/>
      <c r="R2490" s="14" t="n"/>
      <c r="S2490" s="14" t="n"/>
      <c r="T2490" s="14">
        <f>IF(OR($J2490="",$O2490=""),"",$O2490/$J2490)</f>
        <v/>
      </c>
      <c r="U2490" s="14" t="inlineStr">
        <is>
          <t>Concluído</t>
        </is>
      </c>
      <c r="V2490" s="14" t="n"/>
      <c r="W2490" s="14" t="n"/>
      <c r="X2490" s="14" t="n"/>
      <c r="Y2490" s="14" t="n"/>
      <c r="Z2490" s="14" t="n"/>
      <c r="AA2490" s="11" t="n"/>
      <c r="AB2490" s="14">
        <f>B2490&amp;"|"&amp;I2490</f>
        <v/>
      </c>
      <c r="AC2490">
        <f>IF($B2490="","","|"&amp;SUBSTITUTE(TRIM(SUBSTITUTE(SUBSTITUTE(SUBSTITUTE(SUBSTITUTE(SUBSTITUTE(SUBSTITUTE(SUBSTITUTE(SUBSTITUTE(SUBSTITUTE(SUBSTITUTE(SUBSTITUTE(SUBSTITUTE(SUBSTITUTE(SUBSTITUTE(TRIM($B2490&amp;""),CHAR(10)," "),CHAR(13)," "),"."," "),";"," "),","," "),"/"," "),"+"," "),"-"," "),"  "," "),"  "," "),"  "," "),"  "," "),"  "," "),"  "," "))," ","|")&amp;"|")</f>
        <v/>
      </c>
      <c r="AD2490">
        <f>TRIM($I2490&amp;"")</f>
        <v/>
      </c>
    </row>
    <row r="2491" ht="60" customHeight="1">
      <c r="A2491" s="9" t="n">
        <v>46221</v>
      </c>
      <c r="B2491" s="14" t="inlineStr">
        <is>
          <t>10238</t>
        </is>
      </c>
      <c r="C2491" s="14" t="inlineStr">
        <is>
          <t>M/C 0716 (VERDE)</t>
        </is>
      </c>
      <c r="D2491" s="14" t="inlineStr">
        <is>
          <t>58 FABRICAÇÃO EMBALAGEM</t>
        </is>
      </c>
      <c r="E2491" s="14" t="n">
        <v>30003031</v>
      </c>
      <c r="F2491" s="14" t="inlineStr">
        <is>
          <t>EMB. ACESSORIOS CAD PE INTEIRO (530X120X60)</t>
        </is>
      </c>
      <c r="G2491" s="14" t="inlineStr">
        <is>
          <t>58 FABRICAÇÃO EMBALAGEM</t>
        </is>
      </c>
      <c r="H2491" s="14" t="inlineStr">
        <is>
          <t>58 FABRICAÇÃO EMBALAGEM</t>
        </is>
      </c>
      <c r="I2491" s="9" t="inlineStr">
        <is>
          <t>58 FABRICAÇÃO EMBALAGEM</t>
        </is>
      </c>
      <c r="J2491" s="9" t="n">
        <v>125</v>
      </c>
      <c r="K2491" s="14">
        <f>IF($E2491="","",IFERROR(INDEX('01_Cad_Pecas'!$H$2:$H$5000,MATCH($E2491,'01_Cad_Pecas'!$D$2:$D$5000,0)),IFERROR(INDEX('01_Cad_Pecas'!$H$2:$H$5000,MATCH(VALUE($E2491),'01_Cad_Pecas'!$D$2:$D$5000,0)),"")))</f>
        <v/>
      </c>
      <c r="L2491" s="14">
        <f>IF($E2491="","",IFERROR(INDEX('01_Cad_Pecas'!$I$2:$I$5000,MATCH($E2491,'01_Cad_Pecas'!$D$2:$D$5000,0)),IFERROR(INDEX('01_Cad_Pecas'!$I$2:$I$5000,MATCH(VALUE($E2491),'01_Cad_Pecas'!$D$2:$D$5000,0)),"")))</f>
        <v/>
      </c>
      <c r="M2491" s="14">
        <f>IF(OR($J2491="",$L2491=""),"",IF($K2491="",0,$K2491)+$J2491*$L2491)</f>
        <v/>
      </c>
      <c r="N2491" s="14" t="n">
        <v>46217</v>
      </c>
      <c r="O2491" s="14" t="n">
        <v>125</v>
      </c>
      <c r="P2491" s="14" t="n"/>
      <c r="Q2491" s="14" t="n"/>
      <c r="R2491" s="14" t="n"/>
      <c r="S2491" s="14" t="n"/>
      <c r="T2491" s="14">
        <f>IF(OR($J2491="",$O2491=""),"",$O2491/$J2491)</f>
        <v/>
      </c>
      <c r="U2491" s="14" t="inlineStr">
        <is>
          <t>Concluído</t>
        </is>
      </c>
      <c r="V2491" s="14" t="n"/>
      <c r="W2491" s="14" t="n"/>
      <c r="X2491" s="14" t="n"/>
      <c r="Y2491" s="14" t="n"/>
      <c r="Z2491" s="14" t="n"/>
      <c r="AA2491" s="11" t="n"/>
      <c r="AB2491" s="14">
        <f>B2491&amp;"|"&amp;I2491</f>
        <v/>
      </c>
      <c r="AC2491">
        <f>IF($B2491="","","|"&amp;SUBSTITUTE(TRIM(SUBSTITUTE(SUBSTITUTE(SUBSTITUTE(SUBSTITUTE(SUBSTITUTE(SUBSTITUTE(SUBSTITUTE(SUBSTITUTE(SUBSTITUTE(SUBSTITUTE(SUBSTITUTE(SUBSTITUTE(SUBSTITUTE(SUBSTITUTE(TRIM($B2491&amp;""),CHAR(10)," "),CHAR(13)," "),"."," "),";"," "),","," "),"/"," "),"+"," "),"-"," "),"  "," "),"  "," "),"  "," "),"  "," "),"  "," "),"  "," "))," ","|")&amp;"|")</f>
        <v/>
      </c>
      <c r="AD2491">
        <f>TRIM($I2491&amp;"")</f>
        <v/>
      </c>
    </row>
    <row r="2492" ht="60" customHeight="1">
      <c r="A2492" s="9" t="n">
        <v>46221</v>
      </c>
      <c r="B2492" s="14" t="inlineStr">
        <is>
          <t>10238</t>
        </is>
      </c>
      <c r="C2492" s="14" t="inlineStr">
        <is>
          <t>M/C 0716 (VERDE)</t>
        </is>
      </c>
      <c r="D2492" s="14" t="inlineStr">
        <is>
          <t>58 FABRICAÇÃO EMBALAGEM</t>
        </is>
      </c>
      <c r="E2492" s="14" t="n">
        <v>30003032</v>
      </c>
      <c r="F2492" s="14" t="inlineStr">
        <is>
          <t>PAPELAO TRASEIRO 280X410 - ENCOSTO PE INTEIRO (X3)</t>
        </is>
      </c>
      <c r="G2492" s="14" t="inlineStr">
        <is>
          <t>58 FABRICAÇÃO EMBALAGEM</t>
        </is>
      </c>
      <c r="H2492" s="14" t="inlineStr">
        <is>
          <t>58 FABRICAÇÃO EMBALAGEM</t>
        </is>
      </c>
      <c r="I2492" s="9" t="inlineStr">
        <is>
          <t>58 FABRICAÇÃO EMBALAGEM</t>
        </is>
      </c>
      <c r="J2492" s="9" t="n">
        <v>250</v>
      </c>
      <c r="K2492" s="14">
        <f>IF($E2492="","",IFERROR(INDEX('01_Cad_Pecas'!$H$2:$H$5000,MATCH($E2492,'01_Cad_Pecas'!$D$2:$D$5000,0)),IFERROR(INDEX('01_Cad_Pecas'!$H$2:$H$5000,MATCH(VALUE($E2492),'01_Cad_Pecas'!$D$2:$D$5000,0)),"")))</f>
        <v/>
      </c>
      <c r="L2492" s="14">
        <f>IF($E2492="","",IFERROR(INDEX('01_Cad_Pecas'!$I$2:$I$5000,MATCH($E2492,'01_Cad_Pecas'!$D$2:$D$5000,0)),IFERROR(INDEX('01_Cad_Pecas'!$I$2:$I$5000,MATCH(VALUE($E2492),'01_Cad_Pecas'!$D$2:$D$5000,0)),"")))</f>
        <v/>
      </c>
      <c r="M2492" s="14">
        <f>IF(OR($J2492="",$L2492=""),"",IF($K2492="",0,$K2492)+$J2492*$L2492)</f>
        <v/>
      </c>
      <c r="N2492" s="14" t="n">
        <v>46217</v>
      </c>
      <c r="O2492" s="14" t="n">
        <v>250</v>
      </c>
      <c r="P2492" s="14" t="n"/>
      <c r="Q2492" s="14" t="n"/>
      <c r="R2492" s="14" t="n"/>
      <c r="S2492" s="14" t="n"/>
      <c r="T2492" s="14">
        <f>IF(OR($J2492="",$O2492=""),"",$O2492/$J2492)</f>
        <v/>
      </c>
      <c r="U2492" s="14" t="inlineStr">
        <is>
          <t>Concluído</t>
        </is>
      </c>
      <c r="V2492" s="14" t="n"/>
      <c r="W2492" s="14" t="n"/>
      <c r="X2492" s="14" t="n"/>
      <c r="Y2492" s="14" t="n"/>
      <c r="Z2492" s="14" t="n"/>
      <c r="AA2492" s="11" t="n"/>
      <c r="AB2492" s="14">
        <f>B2492&amp;"|"&amp;I2492</f>
        <v/>
      </c>
      <c r="AC2492">
        <f>IF($B2492="","","|"&amp;SUBSTITUTE(TRIM(SUBSTITUTE(SUBSTITUTE(SUBSTITUTE(SUBSTITUTE(SUBSTITUTE(SUBSTITUTE(SUBSTITUTE(SUBSTITUTE(SUBSTITUTE(SUBSTITUTE(SUBSTITUTE(SUBSTITUTE(SUBSTITUTE(SUBSTITUTE(TRIM($B2492&amp;""),CHAR(10)," "),CHAR(13)," "),"."," "),";"," "),","," "),"/"," "),"+"," "),"-"," "),"  "," "),"  "," "),"  "," "),"  "," "),"  "," "),"  "," "))," ","|")&amp;"|")</f>
        <v/>
      </c>
      <c r="AD2492">
        <f>TRIM($I2492&amp;"")</f>
        <v/>
      </c>
    </row>
    <row r="2493" ht="60" customHeight="1">
      <c r="A2493" s="9" t="n">
        <v>46221</v>
      </c>
      <c r="B2493" s="14" t="inlineStr">
        <is>
          <t>10238</t>
        </is>
      </c>
      <c r="C2493" s="14" t="inlineStr">
        <is>
          <t>M/C 0716 (VERDE)</t>
        </is>
      </c>
      <c r="D2493" s="14" t="inlineStr">
        <is>
          <t>58 FABRICAÇÃO EMBALAGEM</t>
        </is>
      </c>
      <c r="E2493" s="14" t="n">
        <v>30003033</v>
      </c>
      <c r="F2493" s="14" t="inlineStr">
        <is>
          <t>PAPELAO FRENTE 490X410 - ENCOSTO PE INTEIRO (X3)</t>
        </is>
      </c>
      <c r="G2493" s="14" t="inlineStr">
        <is>
          <t>58 FABRICAÇÃO EMBALAGEM</t>
        </is>
      </c>
      <c r="H2493" s="14" t="inlineStr">
        <is>
          <t>58 FABRICAÇÃO EMBALAGEM</t>
        </is>
      </c>
      <c r="I2493" s="9" t="inlineStr">
        <is>
          <t>58 FABRICAÇÃO EMBALAGEM</t>
        </is>
      </c>
      <c r="J2493" s="9" t="n">
        <v>250</v>
      </c>
      <c r="K2493" s="14">
        <f>IF($E2493="","",IFERROR(INDEX('01_Cad_Pecas'!$H$2:$H$5000,MATCH($E2493,'01_Cad_Pecas'!$D$2:$D$5000,0)),IFERROR(INDEX('01_Cad_Pecas'!$H$2:$H$5000,MATCH(VALUE($E2493),'01_Cad_Pecas'!$D$2:$D$5000,0)),"")))</f>
        <v/>
      </c>
      <c r="L2493" s="14">
        <f>IF($E2493="","",IFERROR(INDEX('01_Cad_Pecas'!$I$2:$I$5000,MATCH($E2493,'01_Cad_Pecas'!$D$2:$D$5000,0)),IFERROR(INDEX('01_Cad_Pecas'!$I$2:$I$5000,MATCH(VALUE($E2493),'01_Cad_Pecas'!$D$2:$D$5000,0)),"")))</f>
        <v/>
      </c>
      <c r="M2493" s="14">
        <f>IF(OR($J2493="",$L2493=""),"",IF($K2493="",0,$K2493)+$J2493*$L2493)</f>
        <v/>
      </c>
      <c r="N2493" s="14" t="n">
        <v>46217</v>
      </c>
      <c r="O2493" s="14" t="n">
        <v>250</v>
      </c>
      <c r="P2493" s="14" t="n"/>
      <c r="Q2493" s="14" t="n"/>
      <c r="R2493" s="14" t="n"/>
      <c r="S2493" s="14" t="n"/>
      <c r="T2493" s="14">
        <f>IF(OR($J2493="",$O2493=""),"",$O2493/$J2493)</f>
        <v/>
      </c>
      <c r="U2493" s="14" t="inlineStr">
        <is>
          <t>Concluído</t>
        </is>
      </c>
      <c r="V2493" s="14" t="n"/>
      <c r="W2493" s="14" t="n"/>
      <c r="X2493" s="14" t="n"/>
      <c r="Y2493" s="14" t="n"/>
      <c r="Z2493" s="14" t="n"/>
      <c r="AA2493" s="11" t="n"/>
      <c r="AB2493" s="14">
        <f>B2493&amp;"|"&amp;I2493</f>
        <v/>
      </c>
      <c r="AC2493">
        <f>IF($B2493="","","|"&amp;SUBSTITUTE(TRIM(SUBSTITUTE(SUBSTITUTE(SUBSTITUTE(SUBSTITUTE(SUBSTITUTE(SUBSTITUTE(SUBSTITUTE(SUBSTITUTE(SUBSTITUTE(SUBSTITUTE(SUBSTITUTE(SUBSTITUTE(SUBSTITUTE(SUBSTITUTE(TRIM($B2493&amp;""),CHAR(10)," "),CHAR(13)," "),"."," "),";"," "),","," "),"/"," "),"+"," "),"-"," "),"  "," "),"  "," "),"  "," "),"  "," "),"  "," "),"  "," "))," ","|")&amp;"|")</f>
        <v/>
      </c>
      <c r="AD2493">
        <f>TRIM($I2493&amp;"")</f>
        <v/>
      </c>
    </row>
    <row r="2494" ht="60" customHeight="1">
      <c r="A2494" s="9" t="n">
        <v>46221</v>
      </c>
      <c r="B2494" s="14" t="inlineStr">
        <is>
          <t>10238</t>
        </is>
      </c>
      <c r="C2494" s="14" t="inlineStr">
        <is>
          <t>M/C 0716 (VERDE)</t>
        </is>
      </c>
      <c r="D2494" s="14" t="inlineStr">
        <is>
          <t>58 FABRICAÇÃO EMBALAGEM</t>
        </is>
      </c>
      <c r="E2494" s="14" t="n">
        <v>300048930</v>
      </c>
      <c r="F2494" s="14" t="inlineStr">
        <is>
          <t>EMB. CADEIRA SANTIAGO (935X449X100)</t>
        </is>
      </c>
      <c r="G2494" s="14" t="inlineStr">
        <is>
          <t>58 FABRICAÇÃO EMBALAGEM</t>
        </is>
      </c>
      <c r="H2494" s="14" t="inlineStr">
        <is>
          <t>58 FABRICAÇÃO EMBALAGEM</t>
        </is>
      </c>
      <c r="I2494" s="9" t="inlineStr">
        <is>
          <t>58 FABRICAÇÃO EMBALAGEM</t>
        </is>
      </c>
      <c r="J2494" s="9" t="n">
        <v>240</v>
      </c>
      <c r="K2494" s="14">
        <f>IF($E2494="","",IFERROR(INDEX('01_Cad_Pecas'!$H$2:$H$5000,MATCH($E2494,'01_Cad_Pecas'!$D$2:$D$5000,0)),IFERROR(INDEX('01_Cad_Pecas'!$H$2:$H$5000,MATCH(VALUE($E2494),'01_Cad_Pecas'!$D$2:$D$5000,0)),"")))</f>
        <v/>
      </c>
      <c r="L2494" s="14">
        <f>IF($E2494="","",IFERROR(INDEX('01_Cad_Pecas'!$I$2:$I$5000,MATCH($E2494,'01_Cad_Pecas'!$D$2:$D$5000,0)),IFERROR(INDEX('01_Cad_Pecas'!$I$2:$I$5000,MATCH(VALUE($E2494),'01_Cad_Pecas'!$D$2:$D$5000,0)),"")))</f>
        <v/>
      </c>
      <c r="M2494" s="14">
        <f>IF(OR($J2494="",$L2494=""),"",IF($K2494="",0,$K2494)+$J2494*$L2494)</f>
        <v/>
      </c>
      <c r="N2494" s="14" t="n">
        <v>46217</v>
      </c>
      <c r="O2494" s="14" t="n">
        <v>240</v>
      </c>
      <c r="P2494" s="14" t="n"/>
      <c r="Q2494" s="14" t="n"/>
      <c r="R2494" s="14" t="n"/>
      <c r="S2494" s="14" t="n"/>
      <c r="T2494" s="14">
        <f>IF(OR($J2494="",$O2494=""),"",$O2494/$J2494)</f>
        <v/>
      </c>
      <c r="U2494" s="14" t="inlineStr">
        <is>
          <t>Concluído</t>
        </is>
      </c>
      <c r="V2494" s="14" t="n"/>
      <c r="W2494" s="14" t="n"/>
      <c r="X2494" s="14" t="n"/>
      <c r="Y2494" s="14" t="n"/>
      <c r="Z2494" s="14" t="n"/>
      <c r="AA2494" s="11" t="n"/>
      <c r="AB2494" s="14">
        <f>B2494&amp;"|"&amp;I2494</f>
        <v/>
      </c>
      <c r="AC2494">
        <f>IF($B2494="","","|"&amp;SUBSTITUTE(TRIM(SUBSTITUTE(SUBSTITUTE(SUBSTITUTE(SUBSTITUTE(SUBSTITUTE(SUBSTITUTE(SUBSTITUTE(SUBSTITUTE(SUBSTITUTE(SUBSTITUTE(SUBSTITUTE(SUBSTITUTE(SUBSTITUTE(SUBSTITUTE(TRIM($B2494&amp;""),CHAR(10)," "),CHAR(13)," "),"."," "),";"," "),","," "),"/"," "),"+"," "),"-"," "),"  "," "),"  "," "),"  "," "),"  "," "),"  "," "),"  "," "))," ","|")&amp;"|")</f>
        <v/>
      </c>
      <c r="AD2494">
        <f>TRIM($I2494&amp;"")</f>
        <v/>
      </c>
    </row>
    <row r="2495" ht="60" customHeight="1">
      <c r="A2495" s="9" t="n">
        <v>46221</v>
      </c>
      <c r="B2495" s="14" t="inlineStr">
        <is>
          <t>10238</t>
        </is>
      </c>
      <c r="C2495" s="14" t="inlineStr">
        <is>
          <t>M/C 0716 (VERDE)</t>
        </is>
      </c>
      <c r="D2495" s="14" t="inlineStr">
        <is>
          <t>58 FABRICAÇÃO EMBALAGEM</t>
        </is>
      </c>
      <c r="E2495" s="14" t="n">
        <v>300048931</v>
      </c>
      <c r="F2495" s="14" t="inlineStr">
        <is>
          <t>EMB. TRAVESSAS CADEIRA SANTIAGO (365X280X35)</t>
        </is>
      </c>
      <c r="G2495" s="14" t="inlineStr">
        <is>
          <t>58 FABRICAÇÃO EMBALAGEM</t>
        </is>
      </c>
      <c r="H2495" s="14" t="inlineStr">
        <is>
          <t>58 FABRICAÇÃO EMBALAGEM</t>
        </is>
      </c>
      <c r="I2495" s="9" t="inlineStr">
        <is>
          <t>58 FABRICAÇÃO EMBALAGEM</t>
        </is>
      </c>
      <c r="J2495" s="9" t="n">
        <v>240</v>
      </c>
      <c r="K2495" s="14">
        <f>IF($E2495="","",IFERROR(INDEX('01_Cad_Pecas'!$H$2:$H$5000,MATCH($E2495,'01_Cad_Pecas'!$D$2:$D$5000,0)),IFERROR(INDEX('01_Cad_Pecas'!$H$2:$H$5000,MATCH(VALUE($E2495),'01_Cad_Pecas'!$D$2:$D$5000,0)),"")))</f>
        <v/>
      </c>
      <c r="L2495" s="14">
        <f>IF($E2495="","",IFERROR(INDEX('01_Cad_Pecas'!$I$2:$I$5000,MATCH($E2495,'01_Cad_Pecas'!$D$2:$D$5000,0)),IFERROR(INDEX('01_Cad_Pecas'!$I$2:$I$5000,MATCH(VALUE($E2495),'01_Cad_Pecas'!$D$2:$D$5000,0)),"")))</f>
        <v/>
      </c>
      <c r="M2495" s="14">
        <f>IF(OR($J2495="",$L2495=""),"",IF($K2495="",0,$K2495)+$J2495*$L2495)</f>
        <v/>
      </c>
      <c r="N2495" s="14" t="n">
        <v>46217</v>
      </c>
      <c r="O2495" s="14" t="n">
        <v>240</v>
      </c>
      <c r="P2495" s="14" t="n"/>
      <c r="Q2495" s="14" t="n"/>
      <c r="R2495" s="14" t="n"/>
      <c r="S2495" s="14" t="n"/>
      <c r="T2495" s="14">
        <f>IF(OR($J2495="",$O2495=""),"",$O2495/$J2495)</f>
        <v/>
      </c>
      <c r="U2495" s="14" t="inlineStr">
        <is>
          <t>Concluído</t>
        </is>
      </c>
      <c r="V2495" s="14" t="n"/>
      <c r="W2495" s="14" t="n"/>
      <c r="X2495" s="14" t="n"/>
      <c r="Y2495" s="14" t="n"/>
      <c r="Z2495" s="14" t="n"/>
      <c r="AA2495" s="11" t="n"/>
      <c r="AB2495" s="14">
        <f>B2495&amp;"|"&amp;I2495</f>
        <v/>
      </c>
      <c r="AC2495">
        <f>IF($B2495="","","|"&amp;SUBSTITUTE(TRIM(SUBSTITUTE(SUBSTITUTE(SUBSTITUTE(SUBSTITUTE(SUBSTITUTE(SUBSTITUTE(SUBSTITUTE(SUBSTITUTE(SUBSTITUTE(SUBSTITUTE(SUBSTITUTE(SUBSTITUTE(SUBSTITUTE(SUBSTITUTE(TRIM($B2495&amp;""),CHAR(10)," "),CHAR(13)," "),"."," "),";"," "),","," "),"/"," "),"+"," "),"-"," "),"  "," "),"  "," "),"  "," "),"  "," "),"  "," "),"  "," "))," ","|")&amp;"|")</f>
        <v/>
      </c>
      <c r="AD2495">
        <f>TRIM($I2495&amp;"")</f>
        <v/>
      </c>
    </row>
    <row r="2496" ht="60" customHeight="1">
      <c r="A2496" s="9" t="n">
        <v>46221</v>
      </c>
      <c r="B2496" s="14" t="inlineStr">
        <is>
          <t>10238</t>
        </is>
      </c>
      <c r="C2496" s="14" t="inlineStr">
        <is>
          <t>M/C 0716 (VERDE)</t>
        </is>
      </c>
      <c r="D2496" s="14" t="inlineStr">
        <is>
          <t>58 FABRICAÇÃO EMBALAGEM</t>
        </is>
      </c>
      <c r="E2496" s="14" t="n">
        <v>300800230</v>
      </c>
      <c r="F2496" s="14" t="inlineStr">
        <is>
          <t>EMB. AMSTERDAM 1,36 VL2/2 (1408X728X84) EMENDADA</t>
        </is>
      </c>
      <c r="G2496" s="14" t="inlineStr">
        <is>
          <t>58 FABRICAÇÃO EMBALAGEM</t>
        </is>
      </c>
      <c r="H2496" s="14" t="inlineStr">
        <is>
          <t>58 FABRICAÇÃO EMBALAGEM</t>
        </is>
      </c>
      <c r="I2496" s="9" t="inlineStr">
        <is>
          <t>58 FABRICAÇÃO EMBALAGEM</t>
        </is>
      </c>
      <c r="J2496" s="9" t="n">
        <v>5</v>
      </c>
      <c r="K2496" s="14">
        <f>IF($E2496="","",IFERROR(INDEX('01_Cad_Pecas'!$H$2:$H$5000,MATCH($E2496,'01_Cad_Pecas'!$D$2:$D$5000,0)),IFERROR(INDEX('01_Cad_Pecas'!$H$2:$H$5000,MATCH(VALUE($E2496),'01_Cad_Pecas'!$D$2:$D$5000,0)),"")))</f>
        <v/>
      </c>
      <c r="L2496" s="14">
        <f>IF($E2496="","",IFERROR(INDEX('01_Cad_Pecas'!$I$2:$I$5000,MATCH($E2496,'01_Cad_Pecas'!$D$2:$D$5000,0)),IFERROR(INDEX('01_Cad_Pecas'!$I$2:$I$5000,MATCH(VALUE($E2496),'01_Cad_Pecas'!$D$2:$D$5000,0)),"")))</f>
        <v/>
      </c>
      <c r="M2496" s="14">
        <f>IF(OR($J2496="",$L2496=""),"",IF($K2496="",0,$K2496)+$J2496*$L2496)</f>
        <v/>
      </c>
      <c r="N2496" s="14" t="n">
        <v>46217</v>
      </c>
      <c r="O2496" s="14" t="n">
        <v>5</v>
      </c>
      <c r="P2496" s="14" t="n"/>
      <c r="Q2496" s="14" t="n"/>
      <c r="R2496" s="14" t="n"/>
      <c r="S2496" s="14" t="n"/>
      <c r="T2496" s="14">
        <f>IF(OR($J2496="",$O2496=""),"",$O2496/$J2496)</f>
        <v/>
      </c>
      <c r="U2496" s="14" t="inlineStr">
        <is>
          <t>Concluído</t>
        </is>
      </c>
      <c r="V2496" s="14" t="n"/>
      <c r="W2496" s="14" t="n"/>
      <c r="X2496" s="14" t="n"/>
      <c r="Y2496" s="14" t="n"/>
      <c r="Z2496" s="14" t="n"/>
      <c r="AA2496" s="11" t="n"/>
      <c r="AB2496" s="14">
        <f>B2496&amp;"|"&amp;I2496</f>
        <v/>
      </c>
      <c r="AC2496">
        <f>IF($B2496="","","|"&amp;SUBSTITUTE(TRIM(SUBSTITUTE(SUBSTITUTE(SUBSTITUTE(SUBSTITUTE(SUBSTITUTE(SUBSTITUTE(SUBSTITUTE(SUBSTITUTE(SUBSTITUTE(SUBSTITUTE(SUBSTITUTE(SUBSTITUTE(SUBSTITUTE(SUBSTITUTE(TRIM($B2496&amp;""),CHAR(10)," "),CHAR(13)," "),"."," "),";"," "),","," "),"/"," "),"+"," "),"-"," "),"  "," "),"  "," "),"  "," "),"  "," "),"  "," "),"  "," "))," ","|")&amp;"|")</f>
        <v/>
      </c>
      <c r="AD2496">
        <f>TRIM($I2496&amp;"")</f>
        <v/>
      </c>
    </row>
    <row r="2497" ht="24" customHeight="1">
      <c r="A2497" s="9" t="n">
        <v>46210</v>
      </c>
      <c r="B2497" s="14" t="inlineStr">
        <is>
          <t>10238</t>
        </is>
      </c>
      <c r="C2497" s="14" t="inlineStr">
        <is>
          <t>M/C 0716 (VERDE)</t>
        </is>
      </c>
      <c r="D2497" s="14" t="inlineStr">
        <is>
          <t>47 CNC</t>
        </is>
      </c>
      <c r="E2497" s="14" t="n">
        <v>30080009</v>
      </c>
      <c r="F2497" s="14" t="inlineStr">
        <is>
          <t>(4) MOLDURA 1360X680X12 MDF - MESA AMST. 1,36X1,36</t>
        </is>
      </c>
      <c r="G2497" s="14" t="inlineStr">
        <is>
          <t>47 CNC</t>
        </is>
      </c>
      <c r="H2497" s="14" t="inlineStr">
        <is>
          <t>47 CNC</t>
        </is>
      </c>
      <c r="I2497" s="9" t="inlineStr">
        <is>
          <t>47 CNC</t>
        </is>
      </c>
      <c r="J2497" s="9" t="n">
        <v>10</v>
      </c>
      <c r="K2497" s="14">
        <f>IF($E2497="","",IFERROR(INDEX('01_Cad_Pecas'!$H$2:$H$5000,MATCH($E2497,'01_Cad_Pecas'!$D$2:$D$5000,0)),IFERROR(INDEX('01_Cad_Pecas'!$H$2:$H$5000,MATCH(VALUE($E2497),'01_Cad_Pecas'!$D$2:$D$5000,0)),"")))</f>
        <v/>
      </c>
      <c r="L2497" s="14">
        <f>IF($E2497="","",IFERROR(INDEX('01_Cad_Pecas'!$I$2:$I$5000,MATCH($E2497,'01_Cad_Pecas'!$D$2:$D$5000,0)),IFERROR(INDEX('01_Cad_Pecas'!$I$2:$I$5000,MATCH(VALUE($E2497),'01_Cad_Pecas'!$D$2:$D$5000,0)),"")))</f>
        <v/>
      </c>
      <c r="M2497" s="14">
        <f>IF(OR($J2497="",$L2497=""),"",IF($K2497="",0,$K2497)+$J2497*$L2497)</f>
        <v/>
      </c>
      <c r="N2497" s="14" t="n">
        <v>46211</v>
      </c>
      <c r="O2497" s="14" t="n">
        <v>10</v>
      </c>
      <c r="P2497" s="14" t="n"/>
      <c r="Q2497" s="14" t="n"/>
      <c r="R2497" s="14" t="n"/>
      <c r="S2497" s="14" t="n"/>
      <c r="T2497" s="14">
        <f>IF(OR($J2497="",$O2497=""),"",$O2497/$J2497)</f>
        <v/>
      </c>
      <c r="U2497" s="14" t="inlineStr">
        <is>
          <t>Concluído</t>
        </is>
      </c>
      <c r="V2497" s="14" t="n"/>
      <c r="W2497" s="14" t="n"/>
      <c r="X2497" s="14" t="n"/>
      <c r="Y2497" s="14" t="n"/>
      <c r="Z2497" s="14" t="n"/>
      <c r="AA2497" s="11" t="n"/>
      <c r="AB2497" s="14">
        <f>B2497&amp;"|"&amp;I2497</f>
        <v/>
      </c>
      <c r="AC2497">
        <f>IF($B2497="","","|"&amp;SUBSTITUTE(TRIM(SUBSTITUTE(SUBSTITUTE(SUBSTITUTE(SUBSTITUTE(SUBSTITUTE(SUBSTITUTE(SUBSTITUTE(SUBSTITUTE(SUBSTITUTE(SUBSTITUTE(SUBSTITUTE(SUBSTITUTE(SUBSTITUTE(SUBSTITUTE(TRIM($B2497&amp;""),CHAR(10)," "),CHAR(13)," "),"."," "),";"," "),","," "),"/"," "),"+"," "),"-"," "),"  "," "),"  "," "),"  "," "),"  "," "),"  "," "),"  "," "))," ","|")&amp;"|")</f>
        <v/>
      </c>
      <c r="AD2497">
        <f>TRIM($I2497&amp;"")</f>
        <v/>
      </c>
    </row>
    <row r="2498" ht="24" customHeight="1">
      <c r="A2498" s="9" t="n">
        <v>46210</v>
      </c>
      <c r="B2498" s="14" t="inlineStr">
        <is>
          <t>10238</t>
        </is>
      </c>
      <c r="C2498" s="14" t="inlineStr">
        <is>
          <t>M/C 0716 (VERDE)</t>
        </is>
      </c>
      <c r="D2498" s="14" t="inlineStr">
        <is>
          <t>47 CNC</t>
        </is>
      </c>
      <c r="E2498" s="14" t="n">
        <v>30081507</v>
      </c>
      <c r="F2498" s="14" t="inlineStr">
        <is>
          <t>(2)PRATO MENOR 582X582X12 MDF-MESA ANCARA /AMSTERD</t>
        </is>
      </c>
      <c r="G2498" s="14" t="inlineStr">
        <is>
          <t>47 CNC</t>
        </is>
      </c>
      <c r="H2498" s="14" t="inlineStr">
        <is>
          <t>47 CNC</t>
        </is>
      </c>
      <c r="I2498" s="9" t="inlineStr">
        <is>
          <t>47 CNC</t>
        </is>
      </c>
      <c r="J2498" s="9" t="n">
        <v>5</v>
      </c>
      <c r="K2498" s="14">
        <f>IF($E2498="","",IFERROR(INDEX('01_Cad_Pecas'!$H$2:$H$5000,MATCH($E2498,'01_Cad_Pecas'!$D$2:$D$5000,0)),IFERROR(INDEX('01_Cad_Pecas'!$H$2:$H$5000,MATCH(VALUE($E2498),'01_Cad_Pecas'!$D$2:$D$5000,0)),"")))</f>
        <v/>
      </c>
      <c r="L2498" s="14">
        <f>IF($E2498="","",IFERROR(INDEX('01_Cad_Pecas'!$I$2:$I$5000,MATCH($E2498,'01_Cad_Pecas'!$D$2:$D$5000,0)),IFERROR(INDEX('01_Cad_Pecas'!$I$2:$I$5000,MATCH(VALUE($E2498),'01_Cad_Pecas'!$D$2:$D$5000,0)),"")))</f>
        <v/>
      </c>
      <c r="M2498" s="14">
        <f>IF(OR($J2498="",$L2498=""),"",IF($K2498="",0,$K2498)+$J2498*$L2498)</f>
        <v/>
      </c>
      <c r="N2498" s="14" t="n">
        <v>46211</v>
      </c>
      <c r="O2498" s="14" t="n">
        <v>5</v>
      </c>
      <c r="P2498" s="14" t="n"/>
      <c r="Q2498" s="14" t="n"/>
      <c r="R2498" s="14" t="n"/>
      <c r="S2498" s="14" t="n"/>
      <c r="T2498" s="14">
        <f>IF(OR($J2498="",$O2498=""),"",$O2498/$J2498)</f>
        <v/>
      </c>
      <c r="U2498" s="14" t="inlineStr">
        <is>
          <t>Concluído</t>
        </is>
      </c>
      <c r="V2498" s="14" t="n"/>
      <c r="W2498" s="14" t="n"/>
      <c r="X2498" s="14" t="n"/>
      <c r="Y2498" s="14" t="n"/>
      <c r="Z2498" s="14" t="n"/>
      <c r="AA2498" s="11" t="n"/>
      <c r="AB2498" s="14">
        <f>B2498&amp;"|"&amp;I2498</f>
        <v/>
      </c>
      <c r="AC2498">
        <f>IF($B2498="","","|"&amp;SUBSTITUTE(TRIM(SUBSTITUTE(SUBSTITUTE(SUBSTITUTE(SUBSTITUTE(SUBSTITUTE(SUBSTITUTE(SUBSTITUTE(SUBSTITUTE(SUBSTITUTE(SUBSTITUTE(SUBSTITUTE(SUBSTITUTE(SUBSTITUTE(SUBSTITUTE(TRIM($B2498&amp;""),CHAR(10)," "),CHAR(13)," "),"."," "),";"," "),","," "),"/"," "),"+"," "),"-"," "),"  "," "),"  "," "),"  "," "),"  "," "),"  "," "),"  "," "))," ","|")&amp;"|")</f>
        <v/>
      </c>
      <c r="AD2498">
        <f>TRIM($I2498&amp;"")</f>
        <v/>
      </c>
    </row>
    <row r="2499" ht="24" customHeight="1">
      <c r="A2499" s="9" t="n">
        <v>46210</v>
      </c>
      <c r="B2499" s="14" t="inlineStr">
        <is>
          <t>10238</t>
        </is>
      </c>
      <c r="C2499" s="14" t="inlineStr">
        <is>
          <t>M/C 0716 (VERDE)</t>
        </is>
      </c>
      <c r="D2499" s="14" t="inlineStr">
        <is>
          <t>47 CNC</t>
        </is>
      </c>
      <c r="E2499" s="14" t="n">
        <v>30081508</v>
      </c>
      <c r="F2499" s="14" t="inlineStr">
        <is>
          <t>(3) PRATO MAIOR 664X664X12 MDF-MESA ANCARA/AMSTERD</t>
        </is>
      </c>
      <c r="G2499" s="14" t="inlineStr">
        <is>
          <t>47 CNC</t>
        </is>
      </c>
      <c r="H2499" s="14" t="inlineStr">
        <is>
          <t>47 CNC</t>
        </is>
      </c>
      <c r="I2499" s="9" t="inlineStr">
        <is>
          <t>47 CNC</t>
        </is>
      </c>
      <c r="J2499" s="9" t="n">
        <v>5</v>
      </c>
      <c r="K2499" s="14">
        <f>IF($E2499="","",IFERROR(INDEX('01_Cad_Pecas'!$H$2:$H$5000,MATCH($E2499,'01_Cad_Pecas'!$D$2:$D$5000,0)),IFERROR(INDEX('01_Cad_Pecas'!$H$2:$H$5000,MATCH(VALUE($E2499),'01_Cad_Pecas'!$D$2:$D$5000,0)),"")))</f>
        <v/>
      </c>
      <c r="L2499" s="14">
        <f>IF($E2499="","",IFERROR(INDEX('01_Cad_Pecas'!$I$2:$I$5000,MATCH($E2499,'01_Cad_Pecas'!$D$2:$D$5000,0)),IFERROR(INDEX('01_Cad_Pecas'!$I$2:$I$5000,MATCH(VALUE($E2499),'01_Cad_Pecas'!$D$2:$D$5000,0)),"")))</f>
        <v/>
      </c>
      <c r="M2499" s="14">
        <f>IF(OR($J2499="",$L2499=""),"",IF($K2499="",0,$K2499)+$J2499*$L2499)</f>
        <v/>
      </c>
      <c r="N2499" s="14" t="n">
        <v>46211</v>
      </c>
      <c r="O2499" s="14" t="n">
        <v>5</v>
      </c>
      <c r="P2499" s="14" t="n"/>
      <c r="Q2499" s="14" t="n"/>
      <c r="R2499" s="14" t="n"/>
      <c r="S2499" s="14" t="n"/>
      <c r="T2499" s="14">
        <f>IF(OR($J2499="",$O2499=""),"",$O2499/$J2499)</f>
        <v/>
      </c>
      <c r="U2499" s="14" t="inlineStr">
        <is>
          <t>Concluído</t>
        </is>
      </c>
      <c r="V2499" s="14" t="n"/>
      <c r="W2499" s="14" t="n"/>
      <c r="X2499" s="14" t="n"/>
      <c r="Y2499" s="14" t="n"/>
      <c r="Z2499" s="14" t="n"/>
      <c r="AA2499" s="11" t="n"/>
      <c r="AB2499" s="14">
        <f>B2499&amp;"|"&amp;I2499</f>
        <v/>
      </c>
      <c r="AC2499">
        <f>IF($B2499="","","|"&amp;SUBSTITUTE(TRIM(SUBSTITUTE(SUBSTITUTE(SUBSTITUTE(SUBSTITUTE(SUBSTITUTE(SUBSTITUTE(SUBSTITUTE(SUBSTITUTE(SUBSTITUTE(SUBSTITUTE(SUBSTITUTE(SUBSTITUTE(SUBSTITUTE(SUBSTITUTE(TRIM($B2499&amp;""),CHAR(10)," "),CHAR(13)," "),"."," "),";"," "),","," "),"/"," "),"+"," "),"-"," "),"  "," "),"  "," "),"  "," "),"  "," "),"  "," "),"  "," "))," ","|")&amp;"|")</f>
        <v/>
      </c>
      <c r="AD2499">
        <f>TRIM($I2499&amp;"")</f>
        <v/>
      </c>
    </row>
    <row r="2500" ht="24" customHeight="1">
      <c r="A2500" s="9" t="n">
        <v>46210</v>
      </c>
      <c r="B2500" s="14" t="inlineStr">
        <is>
          <t>10238</t>
        </is>
      </c>
      <c r="C2500" s="14" t="inlineStr">
        <is>
          <t>M/C 0716 (VERDE)</t>
        </is>
      </c>
      <c r="D2500" s="14" t="inlineStr">
        <is>
          <t>47 CNC</t>
        </is>
      </c>
      <c r="E2500" s="14" t="n">
        <v>30080008</v>
      </c>
      <c r="F2500" s="14" t="inlineStr">
        <is>
          <t>(1-7) TAMPO 1360X680X15 MDF - MESA AMST. 1,36X1,36</t>
        </is>
      </c>
      <c r="G2500" s="14" t="inlineStr">
        <is>
          <t>47 CNC</t>
        </is>
      </c>
      <c r="H2500" s="14" t="inlineStr">
        <is>
          <t>47 CNC</t>
        </is>
      </c>
      <c r="I2500" s="9" t="inlineStr">
        <is>
          <t>47 CNC</t>
        </is>
      </c>
      <c r="J2500" s="9" t="n">
        <v>10</v>
      </c>
      <c r="K2500" s="14">
        <f>IF($E2500="","",IFERROR(INDEX('01_Cad_Pecas'!$H$2:$H$5000,MATCH($E2500,'01_Cad_Pecas'!$D$2:$D$5000,0)),IFERROR(INDEX('01_Cad_Pecas'!$H$2:$H$5000,MATCH(VALUE($E2500),'01_Cad_Pecas'!$D$2:$D$5000,0)),"")))</f>
        <v/>
      </c>
      <c r="L2500" s="14">
        <f>IF($E2500="","",IFERROR(INDEX('01_Cad_Pecas'!$I$2:$I$5000,MATCH($E2500,'01_Cad_Pecas'!$D$2:$D$5000,0)),IFERROR(INDEX('01_Cad_Pecas'!$I$2:$I$5000,MATCH(VALUE($E2500),'01_Cad_Pecas'!$D$2:$D$5000,0)),"")))</f>
        <v/>
      </c>
      <c r="M2500" s="14">
        <f>IF(OR($J2500="",$L2500=""),"",IF($K2500="",0,$K2500)+$J2500*$L2500)</f>
        <v/>
      </c>
      <c r="N2500" s="14" t="n">
        <v>46211</v>
      </c>
      <c r="O2500" s="14" t="n">
        <v>10</v>
      </c>
      <c r="P2500" s="14" t="n"/>
      <c r="Q2500" s="14" t="n"/>
      <c r="R2500" s="14" t="n"/>
      <c r="S2500" s="14" t="n"/>
      <c r="T2500" s="14">
        <f>IF(OR($J2500="",$O2500=""),"",$O2500/$J2500)</f>
        <v/>
      </c>
      <c r="U2500" s="14" t="inlineStr">
        <is>
          <t>Concluído</t>
        </is>
      </c>
      <c r="V2500" s="14" t="n"/>
      <c r="W2500" s="14" t="n"/>
      <c r="X2500" s="14" t="n"/>
      <c r="Y2500" s="14" t="n"/>
      <c r="Z2500" s="14" t="n"/>
      <c r="AA2500" s="11" t="n"/>
      <c r="AB2500" s="14">
        <f>B2500&amp;"|"&amp;I2500</f>
        <v/>
      </c>
      <c r="AC2500">
        <f>IF($B2500="","","|"&amp;SUBSTITUTE(TRIM(SUBSTITUTE(SUBSTITUTE(SUBSTITUTE(SUBSTITUTE(SUBSTITUTE(SUBSTITUTE(SUBSTITUTE(SUBSTITUTE(SUBSTITUTE(SUBSTITUTE(SUBSTITUTE(SUBSTITUTE(SUBSTITUTE(SUBSTITUTE(TRIM($B2500&amp;""),CHAR(10)," "),CHAR(13)," "),"."," "),";"," "),","," "),"/"," "),"+"," "),"-"," "),"  "," "),"  "," "),"  "," "),"  "," "),"  "," "),"  "," "))," ","|")&amp;"|")</f>
        <v/>
      </c>
      <c r="AD2500">
        <f>TRIM($I2500&amp;"")</f>
        <v/>
      </c>
    </row>
    <row r="2501" ht="24" customHeight="1">
      <c r="A2501" s="9" t="n">
        <v>46210</v>
      </c>
      <c r="B2501" s="14" t="inlineStr">
        <is>
          <t>10238</t>
        </is>
      </c>
      <c r="C2501" s="14" t="inlineStr">
        <is>
          <t>M/C 0716 (VERDE)</t>
        </is>
      </c>
      <c r="D2501" s="14" t="inlineStr">
        <is>
          <t>47 CNC</t>
        </is>
      </c>
      <c r="E2501" s="14" t="n">
        <v>20052101</v>
      </c>
      <c r="F2501" s="14" t="inlineStr">
        <is>
          <t>TAMPO VITREO 900X900X18 MDF - MESA ATHENAS</t>
        </is>
      </c>
      <c r="G2501" s="14" t="inlineStr">
        <is>
          <t>47 CNC</t>
        </is>
      </c>
      <c r="H2501" s="14" t="inlineStr">
        <is>
          <t>47 CNC</t>
        </is>
      </c>
      <c r="I2501" s="9" t="inlineStr">
        <is>
          <t>47 CNC</t>
        </is>
      </c>
      <c r="J2501" s="9" t="n">
        <v>1</v>
      </c>
      <c r="K2501" s="14">
        <f>IF($E2501="","",IFERROR(INDEX('01_Cad_Pecas'!$H$2:$H$5000,MATCH($E2501,'01_Cad_Pecas'!$D$2:$D$5000,0)),IFERROR(INDEX('01_Cad_Pecas'!$H$2:$H$5000,MATCH(VALUE($E2501),'01_Cad_Pecas'!$D$2:$D$5000,0)),"")))</f>
        <v/>
      </c>
      <c r="L2501" s="14">
        <f>IF($E2501="","",IFERROR(INDEX('01_Cad_Pecas'!$I$2:$I$5000,MATCH($E2501,'01_Cad_Pecas'!$D$2:$D$5000,0)),IFERROR(INDEX('01_Cad_Pecas'!$I$2:$I$5000,MATCH(VALUE($E2501),'01_Cad_Pecas'!$D$2:$D$5000,0)),"")))</f>
        <v/>
      </c>
      <c r="M2501" s="14">
        <f>IF(OR($J2501="",$L2501=""),"",IF($K2501="",0,$K2501)+$J2501*$L2501)</f>
        <v/>
      </c>
      <c r="N2501" s="14" t="n">
        <v>46211</v>
      </c>
      <c r="O2501" s="14" t="n">
        <v>1</v>
      </c>
      <c r="P2501" s="14" t="n"/>
      <c r="Q2501" s="14" t="n"/>
      <c r="R2501" s="14" t="n"/>
      <c r="S2501" s="14" t="n"/>
      <c r="T2501" s="14">
        <f>IF(OR($J2501="",$O2501=""),"",$O2501/$J2501)</f>
        <v/>
      </c>
      <c r="U2501" s="14" t="inlineStr">
        <is>
          <t>Concluído</t>
        </is>
      </c>
      <c r="V2501" s="14" t="n"/>
      <c r="W2501" s="14" t="n"/>
      <c r="X2501" s="14" t="n"/>
      <c r="Y2501" s="14" t="n"/>
      <c r="Z2501" s="14" t="n"/>
      <c r="AA2501" s="11" t="n"/>
      <c r="AB2501" s="14">
        <f>B2501&amp;"|"&amp;I2501</f>
        <v/>
      </c>
      <c r="AC2501">
        <f>IF($B2501="","","|"&amp;SUBSTITUTE(TRIM(SUBSTITUTE(SUBSTITUTE(SUBSTITUTE(SUBSTITUTE(SUBSTITUTE(SUBSTITUTE(SUBSTITUTE(SUBSTITUTE(SUBSTITUTE(SUBSTITUTE(SUBSTITUTE(SUBSTITUTE(SUBSTITUTE(SUBSTITUTE(TRIM($B2501&amp;""),CHAR(10)," "),CHAR(13)," "),"."," "),";"," "),","," "),"/"," "),"+"," "),"-"," "),"  "," "),"  "," "),"  "," "),"  "," "),"  "," "),"  "," "))," ","|")&amp;"|")</f>
        <v/>
      </c>
      <c r="AD2501">
        <f>TRIM($I2501&amp;"")</f>
        <v/>
      </c>
    </row>
    <row r="2502" ht="24" customHeight="1">
      <c r="A2502" s="9" t="n">
        <v>46210</v>
      </c>
      <c r="B2502" s="14" t="inlineStr">
        <is>
          <t>10238</t>
        </is>
      </c>
      <c r="C2502" s="14" t="inlineStr">
        <is>
          <t>M/C 0716 (VERDE)</t>
        </is>
      </c>
      <c r="D2502" s="14" t="inlineStr">
        <is>
          <t>47 CNC</t>
        </is>
      </c>
      <c r="E2502" s="14" t="n">
        <v>30006104</v>
      </c>
      <c r="F2502" s="14" t="inlineStr">
        <is>
          <t>MOLDURA ENCOSTO 445X280X15 MDF - CAD SANTIAGO NEW</t>
        </is>
      </c>
      <c r="G2502" s="14" t="inlineStr">
        <is>
          <t>47 CNC</t>
        </is>
      </c>
      <c r="H2502" s="14" t="inlineStr">
        <is>
          <t>47 CNC</t>
        </is>
      </c>
      <c r="I2502" s="9" t="inlineStr">
        <is>
          <t>47 CNC</t>
        </is>
      </c>
      <c r="J2502" s="9" t="n">
        <v>480</v>
      </c>
      <c r="K2502" s="14">
        <f>IF($E2502="","",IFERROR(INDEX('01_Cad_Pecas'!$H$2:$H$5000,MATCH($E2502,'01_Cad_Pecas'!$D$2:$D$5000,0)),IFERROR(INDEX('01_Cad_Pecas'!$H$2:$H$5000,MATCH(VALUE($E2502),'01_Cad_Pecas'!$D$2:$D$5000,0)),"")))</f>
        <v/>
      </c>
      <c r="L2502" s="14">
        <f>IF($E2502="","",IFERROR(INDEX('01_Cad_Pecas'!$I$2:$I$5000,MATCH($E2502,'01_Cad_Pecas'!$D$2:$D$5000,0)),IFERROR(INDEX('01_Cad_Pecas'!$I$2:$I$5000,MATCH(VALUE($E2502),'01_Cad_Pecas'!$D$2:$D$5000,0)),"")))</f>
        <v/>
      </c>
      <c r="M2502" s="14">
        <f>IF(OR($J2502="",$L2502=""),"",IF($K2502="",0,$K2502)+$J2502*$L2502)</f>
        <v/>
      </c>
      <c r="N2502" s="14" t="n">
        <v>46211</v>
      </c>
      <c r="O2502" s="14" t="n">
        <v>480</v>
      </c>
      <c r="P2502" s="14" t="n"/>
      <c r="Q2502" s="14" t="n"/>
      <c r="R2502" s="14" t="n"/>
      <c r="S2502" s="14" t="n"/>
      <c r="T2502" s="14">
        <f>IF(OR($J2502="",$O2502=""),"",$O2502/$J2502)</f>
        <v/>
      </c>
      <c r="U2502" s="14" t="inlineStr">
        <is>
          <t>Concluído</t>
        </is>
      </c>
      <c r="V2502" s="14" t="n"/>
      <c r="W2502" s="14" t="n"/>
      <c r="X2502" s="14" t="n"/>
      <c r="Y2502" s="14" t="n"/>
      <c r="Z2502" s="14" t="n"/>
      <c r="AA2502" s="11" t="n"/>
      <c r="AB2502" s="14">
        <f>B2502&amp;"|"&amp;I2502</f>
        <v/>
      </c>
      <c r="AC2502">
        <f>IF($B2502="","","|"&amp;SUBSTITUTE(TRIM(SUBSTITUTE(SUBSTITUTE(SUBSTITUTE(SUBSTITUTE(SUBSTITUTE(SUBSTITUTE(SUBSTITUTE(SUBSTITUTE(SUBSTITUTE(SUBSTITUTE(SUBSTITUTE(SUBSTITUTE(SUBSTITUTE(SUBSTITUTE(TRIM($B2502&amp;""),CHAR(10)," "),CHAR(13)," "),"."," "),";"," "),","," "),"/"," "),"+"," "),"-"," "),"  "," "),"  "," "),"  "," "),"  "," "),"  "," "),"  "," "))," ","|")&amp;"|")</f>
        <v/>
      </c>
      <c r="AD2502">
        <f>TRIM($I2502&amp;"")</f>
        <v/>
      </c>
    </row>
    <row r="2503" ht="36" customHeight="1">
      <c r="A2503" s="9" t="n">
        <v>46213</v>
      </c>
      <c r="B2503" s="14" t="inlineStr">
        <is>
          <t>10218</t>
        </is>
      </c>
      <c r="C2503" s="14" t="inlineStr">
        <is>
          <t>MAD 0728 CAD.4 (LARANJA)</t>
        </is>
      </c>
      <c r="D2503" s="14" t="inlineStr">
        <is>
          <t>49 COLA DE ESPUMA</t>
        </is>
      </c>
      <c r="E2503" s="14" t="n">
        <v>30003609</v>
      </c>
      <c r="F2503" s="14" t="inlineStr">
        <is>
          <t>ASSENTO ESTOFADO - CADEIRA PEROLA MADEIRA</t>
        </is>
      </c>
      <c r="G2503" s="14" t="inlineStr">
        <is>
          <t>49 COLA DE ESPUMA</t>
        </is>
      </c>
      <c r="H2503" s="14" t="inlineStr">
        <is>
          <t>49 COLA DE ESPUMA</t>
        </is>
      </c>
      <c r="I2503" s="9" t="inlineStr">
        <is>
          <t>49 COLA DE ESPUMA</t>
        </is>
      </c>
      <c r="J2503" s="9" t="n">
        <v>120</v>
      </c>
      <c r="K2503" s="14">
        <f>IF($E2503="","",IFERROR(INDEX('01_Cad_Pecas'!$H$2:$H$5000,MATCH($E2503,'01_Cad_Pecas'!$D$2:$D$5000,0)),IFERROR(INDEX('01_Cad_Pecas'!$H$2:$H$5000,MATCH(VALUE($E2503),'01_Cad_Pecas'!$D$2:$D$5000,0)),"")))</f>
        <v/>
      </c>
      <c r="L2503" s="14">
        <f>IF($E2503="","",IFERROR(INDEX('01_Cad_Pecas'!$I$2:$I$5000,MATCH($E2503,'01_Cad_Pecas'!$D$2:$D$5000,0)),IFERROR(INDEX('01_Cad_Pecas'!$I$2:$I$5000,MATCH(VALUE($E2503),'01_Cad_Pecas'!$D$2:$D$5000,0)),"")))</f>
        <v/>
      </c>
      <c r="M2503" s="14">
        <f>IF(OR($J2503="",$L2503=""),"",IF($K2503="",0,$K2503)+$J2503*$L2503)</f>
        <v/>
      </c>
      <c r="N2503" s="14" t="n">
        <v>46213</v>
      </c>
      <c r="O2503" s="14" t="n">
        <v>120</v>
      </c>
      <c r="P2503" s="14" t="n"/>
      <c r="Q2503" s="14" t="n"/>
      <c r="R2503" s="14" t="n"/>
      <c r="S2503" s="14" t="n"/>
      <c r="T2503" s="14">
        <f>IF(OR($J2503="",$O2503=""),"",$O2503/$J2503)</f>
        <v/>
      </c>
      <c r="U2503" s="14" t="inlineStr">
        <is>
          <t>Concluído</t>
        </is>
      </c>
      <c r="V2503" s="14" t="n"/>
      <c r="W2503" s="14" t="n"/>
      <c r="X2503" s="14" t="n"/>
      <c r="Y2503" s="14" t="n"/>
      <c r="Z2503" s="14" t="n"/>
      <c r="AA2503" s="11" t="n"/>
      <c r="AB2503" s="14">
        <f>B2503&amp;"|"&amp;I2503</f>
        <v/>
      </c>
      <c r="AC2503">
        <f>IF($B2503="","","|"&amp;SUBSTITUTE(TRIM(SUBSTITUTE(SUBSTITUTE(SUBSTITUTE(SUBSTITUTE(SUBSTITUTE(SUBSTITUTE(SUBSTITUTE(SUBSTITUTE(SUBSTITUTE(SUBSTITUTE(SUBSTITUTE(SUBSTITUTE(SUBSTITUTE(SUBSTITUTE(TRIM($B2503&amp;""),CHAR(10)," "),CHAR(13)," "),"."," "),";"," "),","," "),"/"," "),"+"," "),"-"," "),"  "," "),"  "," "),"  "," "),"  "," "),"  "," "),"  "," "))," ","|")&amp;"|")</f>
        <v/>
      </c>
      <c r="AD2503">
        <f>TRIM($I2503&amp;"")</f>
        <v/>
      </c>
    </row>
    <row r="2504" ht="36" customHeight="1">
      <c r="A2504" s="9" t="n">
        <v>46213</v>
      </c>
      <c r="B2504" s="14" t="inlineStr">
        <is>
          <t>10218</t>
        </is>
      </c>
      <c r="C2504" s="14" t="inlineStr">
        <is>
          <t>MAD 0728 CAD.4 (LARANJA)</t>
        </is>
      </c>
      <c r="D2504" s="14" t="inlineStr">
        <is>
          <t>49 COLA DE ESPUMA</t>
        </is>
      </c>
      <c r="E2504" s="14" t="n">
        <v>30003603</v>
      </c>
      <c r="F2504" s="14" t="inlineStr">
        <is>
          <t>ESPUMA 465X450X30 D23 - CADEIRA MADEIRA</t>
        </is>
      </c>
      <c r="G2504" s="14" t="inlineStr">
        <is>
          <t>49 COLA DE ESPUMA</t>
        </is>
      </c>
      <c r="H2504" s="14" t="inlineStr">
        <is>
          <t>49 COLA DE ESPUMA</t>
        </is>
      </c>
      <c r="I2504" s="9" t="inlineStr">
        <is>
          <t>49 COLA DE ESPUMA</t>
        </is>
      </c>
      <c r="J2504" s="9" t="n">
        <v>120</v>
      </c>
      <c r="K2504" s="14">
        <f>IF($E2504="","",IFERROR(INDEX('01_Cad_Pecas'!$H$2:$H$5000,MATCH($E2504,'01_Cad_Pecas'!$D$2:$D$5000,0)),IFERROR(INDEX('01_Cad_Pecas'!$H$2:$H$5000,MATCH(VALUE($E2504),'01_Cad_Pecas'!$D$2:$D$5000,0)),"")))</f>
        <v/>
      </c>
      <c r="L2504" s="14">
        <f>IF($E2504="","",IFERROR(INDEX('01_Cad_Pecas'!$I$2:$I$5000,MATCH($E2504,'01_Cad_Pecas'!$D$2:$D$5000,0)),IFERROR(INDEX('01_Cad_Pecas'!$I$2:$I$5000,MATCH(VALUE($E2504),'01_Cad_Pecas'!$D$2:$D$5000,0)),"")))</f>
        <v/>
      </c>
      <c r="M2504" s="14">
        <f>IF(OR($J2504="",$L2504=""),"",IF($K2504="",0,$K2504)+$J2504*$L2504)</f>
        <v/>
      </c>
      <c r="N2504" s="14" t="n">
        <v>46213</v>
      </c>
      <c r="O2504" s="14" t="n">
        <v>120</v>
      </c>
      <c r="P2504" s="14" t="n"/>
      <c r="Q2504" s="14" t="n"/>
      <c r="R2504" s="14" t="n"/>
      <c r="S2504" s="14" t="n"/>
      <c r="T2504" s="14">
        <f>IF(OR($J2504="",$O2504=""),"",$O2504/$J2504)</f>
        <v/>
      </c>
      <c r="U2504" s="14" t="inlineStr">
        <is>
          <t>Concluído</t>
        </is>
      </c>
      <c r="V2504" s="14" t="n"/>
      <c r="W2504" s="14" t="n"/>
      <c r="X2504" s="14" t="n"/>
      <c r="Y2504" s="14" t="n"/>
      <c r="Z2504" s="14" t="n"/>
      <c r="AA2504" s="11" t="n"/>
      <c r="AB2504" s="14">
        <f>B2504&amp;"|"&amp;I2504</f>
        <v/>
      </c>
      <c r="AC2504">
        <f>IF($B2504="","","|"&amp;SUBSTITUTE(TRIM(SUBSTITUTE(SUBSTITUTE(SUBSTITUTE(SUBSTITUTE(SUBSTITUTE(SUBSTITUTE(SUBSTITUTE(SUBSTITUTE(SUBSTITUTE(SUBSTITUTE(SUBSTITUTE(SUBSTITUTE(SUBSTITUTE(SUBSTITUTE(TRIM($B2504&amp;""),CHAR(10)," "),CHAR(13)," "),"."," "),";"," "),","," "),"/"," "),"+"," "),"-"," "),"  "," "),"  "," "),"  "," "),"  "," "),"  "," "),"  "," "))," ","|")&amp;"|")</f>
        <v/>
      </c>
      <c r="AD2504">
        <f>TRIM($I2504&amp;"")</f>
        <v/>
      </c>
    </row>
    <row r="2505" ht="36" customHeight="1">
      <c r="A2505" s="9" t="n">
        <v>46213</v>
      </c>
      <c r="B2505" s="14" t="inlineStr">
        <is>
          <t>10220</t>
        </is>
      </c>
      <c r="C2505" s="14" t="inlineStr">
        <is>
          <t>MAD 0728 CAD.1 (MARROM)</t>
        </is>
      </c>
      <c r="D2505" s="14" t="inlineStr">
        <is>
          <t>49 COLA DE ESPUMA</t>
        </is>
      </c>
      <c r="E2505" s="14" t="n">
        <v>30003609</v>
      </c>
      <c r="F2505" s="14" t="inlineStr">
        <is>
          <t>ASSENTO ESTOFADO - CADEIRA PEROLA MADEIRA</t>
        </is>
      </c>
      <c r="G2505" s="14" t="inlineStr">
        <is>
          <t>49 COLA DE ESPUMA</t>
        </is>
      </c>
      <c r="H2505" s="14" t="inlineStr">
        <is>
          <t>49 COLA DE ESPUMA</t>
        </is>
      </c>
      <c r="I2505" s="9" t="inlineStr">
        <is>
          <t>49 COLA DE ESPUMA</t>
        </is>
      </c>
      <c r="J2505" s="9" t="n">
        <v>120</v>
      </c>
      <c r="K2505" s="14">
        <f>IF($E2505="","",IFERROR(INDEX('01_Cad_Pecas'!$H$2:$H$5000,MATCH($E2505,'01_Cad_Pecas'!$D$2:$D$5000,0)),IFERROR(INDEX('01_Cad_Pecas'!$H$2:$H$5000,MATCH(VALUE($E2505),'01_Cad_Pecas'!$D$2:$D$5000,0)),"")))</f>
        <v/>
      </c>
      <c r="L2505" s="14">
        <f>IF($E2505="","",IFERROR(INDEX('01_Cad_Pecas'!$I$2:$I$5000,MATCH($E2505,'01_Cad_Pecas'!$D$2:$D$5000,0)),IFERROR(INDEX('01_Cad_Pecas'!$I$2:$I$5000,MATCH(VALUE($E2505),'01_Cad_Pecas'!$D$2:$D$5000,0)),"")))</f>
        <v/>
      </c>
      <c r="M2505" s="14">
        <f>IF(OR($J2505="",$L2505=""),"",IF($K2505="",0,$K2505)+$J2505*$L2505)</f>
        <v/>
      </c>
      <c r="N2505" s="14" t="n">
        <v>46213</v>
      </c>
      <c r="O2505" s="14" t="n">
        <v>120</v>
      </c>
      <c r="P2505" s="14" t="n"/>
      <c r="Q2505" s="14" t="n"/>
      <c r="R2505" s="14" t="n"/>
      <c r="S2505" s="14" t="n"/>
      <c r="T2505" s="14">
        <f>IF(OR($J2505="",$O2505=""),"",$O2505/$J2505)</f>
        <v/>
      </c>
      <c r="U2505" s="14" t="inlineStr">
        <is>
          <t>Concluído</t>
        </is>
      </c>
      <c r="V2505" s="14" t="n"/>
      <c r="W2505" s="14" t="n"/>
      <c r="X2505" s="14" t="n"/>
      <c r="Y2505" s="14" t="n"/>
      <c r="Z2505" s="14" t="n"/>
      <c r="AA2505" s="11" t="n"/>
      <c r="AB2505" s="14">
        <f>B2505&amp;"|"&amp;I2505</f>
        <v/>
      </c>
      <c r="AC2505">
        <f>IF($B2505="","","|"&amp;SUBSTITUTE(TRIM(SUBSTITUTE(SUBSTITUTE(SUBSTITUTE(SUBSTITUTE(SUBSTITUTE(SUBSTITUTE(SUBSTITUTE(SUBSTITUTE(SUBSTITUTE(SUBSTITUTE(SUBSTITUTE(SUBSTITUTE(SUBSTITUTE(SUBSTITUTE(TRIM($B2505&amp;""),CHAR(10)," "),CHAR(13)," "),"."," "),";"," "),","," "),"/"," "),"+"," "),"-"," "),"  "," "),"  "," "),"  "," "),"  "," "),"  "," "),"  "," "))," ","|")&amp;"|")</f>
        <v/>
      </c>
      <c r="AD2505">
        <f>TRIM($I2505&amp;"")</f>
        <v/>
      </c>
    </row>
    <row r="2506" ht="36" customHeight="1">
      <c r="A2506" s="9" t="n">
        <v>46213</v>
      </c>
      <c r="B2506" s="14" t="inlineStr">
        <is>
          <t>10220</t>
        </is>
      </c>
      <c r="C2506" s="14" t="inlineStr">
        <is>
          <t>MAD 0728 CAD.1 (MARROM)</t>
        </is>
      </c>
      <c r="D2506" s="14" t="inlineStr">
        <is>
          <t>49 COLA DE ESPUMA</t>
        </is>
      </c>
      <c r="E2506" s="14" t="n">
        <v>30003603</v>
      </c>
      <c r="F2506" s="14" t="inlineStr">
        <is>
          <t>ESPUMA 465X450X30 D23 - CADEIRA MADEIRA</t>
        </is>
      </c>
      <c r="G2506" s="14" t="inlineStr">
        <is>
          <t>49 COLA DE ESPUMA</t>
        </is>
      </c>
      <c r="H2506" s="14" t="inlineStr">
        <is>
          <t>49 COLA DE ESPUMA</t>
        </is>
      </c>
      <c r="I2506" s="9" t="inlineStr">
        <is>
          <t>49 COLA DE ESPUMA</t>
        </is>
      </c>
      <c r="J2506" s="9" t="n">
        <v>120</v>
      </c>
      <c r="K2506" s="14">
        <f>IF($E2506="","",IFERROR(INDEX('01_Cad_Pecas'!$H$2:$H$5000,MATCH($E2506,'01_Cad_Pecas'!$D$2:$D$5000,0)),IFERROR(INDEX('01_Cad_Pecas'!$H$2:$H$5000,MATCH(VALUE($E2506),'01_Cad_Pecas'!$D$2:$D$5000,0)),"")))</f>
        <v/>
      </c>
      <c r="L2506" s="14">
        <f>IF($E2506="","",IFERROR(INDEX('01_Cad_Pecas'!$I$2:$I$5000,MATCH($E2506,'01_Cad_Pecas'!$D$2:$D$5000,0)),IFERROR(INDEX('01_Cad_Pecas'!$I$2:$I$5000,MATCH(VALUE($E2506),'01_Cad_Pecas'!$D$2:$D$5000,0)),"")))</f>
        <v/>
      </c>
      <c r="M2506" s="14">
        <f>IF(OR($J2506="",$L2506=""),"",IF($K2506="",0,$K2506)+$J2506*$L2506)</f>
        <v/>
      </c>
      <c r="N2506" s="14" t="n">
        <v>46213</v>
      </c>
      <c r="O2506" s="14" t="n">
        <v>120</v>
      </c>
      <c r="P2506" s="14" t="n"/>
      <c r="Q2506" s="14" t="n"/>
      <c r="R2506" s="14" t="n"/>
      <c r="S2506" s="14" t="n"/>
      <c r="T2506" s="14">
        <f>IF(OR($J2506="",$O2506=""),"",$O2506/$J2506)</f>
        <v/>
      </c>
      <c r="U2506" s="14" t="inlineStr">
        <is>
          <t>Concluído</t>
        </is>
      </c>
      <c r="V2506" s="14" t="n"/>
      <c r="W2506" s="14" t="n"/>
      <c r="X2506" s="14" t="n"/>
      <c r="Y2506" s="14" t="n"/>
      <c r="Z2506" s="14" t="n"/>
      <c r="AA2506" s="11" t="n"/>
      <c r="AB2506" s="14">
        <f>B2506&amp;"|"&amp;I2506</f>
        <v/>
      </c>
      <c r="AC2506">
        <f>IF($B2506="","","|"&amp;SUBSTITUTE(TRIM(SUBSTITUTE(SUBSTITUTE(SUBSTITUTE(SUBSTITUTE(SUBSTITUTE(SUBSTITUTE(SUBSTITUTE(SUBSTITUTE(SUBSTITUTE(SUBSTITUTE(SUBSTITUTE(SUBSTITUTE(SUBSTITUTE(SUBSTITUTE(TRIM($B2506&amp;""),CHAR(10)," "),CHAR(13)," "),"."," "),";"," "),","," "),"/"," "),"+"," "),"-"," "),"  "," "),"  "," "),"  "," "),"  "," "),"  "," "),"  "," "))," ","|")&amp;"|")</f>
        <v/>
      </c>
      <c r="AD2506">
        <f>TRIM($I2506&amp;"")</f>
        <v/>
      </c>
    </row>
    <row r="2507" ht="36" customHeight="1">
      <c r="A2507" s="9" t="n">
        <v>46213</v>
      </c>
      <c r="B2507" s="14" t="inlineStr">
        <is>
          <t>10221</t>
        </is>
      </c>
      <c r="C2507" s="14" t="inlineStr">
        <is>
          <t>MAD 0728 CAD.2 (ROXO)</t>
        </is>
      </c>
      <c r="D2507" s="14" t="inlineStr">
        <is>
          <t>49 COLA DE ESPUMA</t>
        </is>
      </c>
      <c r="E2507" s="14" t="n">
        <v>30003609</v>
      </c>
      <c r="F2507" s="14" t="inlineStr">
        <is>
          <t>ASSENTO ESTOFADO - CADEIRA PEROLA MADEIRA</t>
        </is>
      </c>
      <c r="G2507" s="14" t="inlineStr">
        <is>
          <t>49 COLA DE ESPUMA</t>
        </is>
      </c>
      <c r="H2507" s="14" t="inlineStr">
        <is>
          <t>49 COLA DE ESPUMA</t>
        </is>
      </c>
      <c r="I2507" s="9" t="inlineStr">
        <is>
          <t>49 COLA DE ESPUMA</t>
        </is>
      </c>
      <c r="J2507" s="9" t="n">
        <v>120</v>
      </c>
      <c r="K2507" s="14">
        <f>IF($E2507="","",IFERROR(INDEX('01_Cad_Pecas'!$H$2:$H$5000,MATCH($E2507,'01_Cad_Pecas'!$D$2:$D$5000,0)),IFERROR(INDEX('01_Cad_Pecas'!$H$2:$H$5000,MATCH(VALUE($E2507),'01_Cad_Pecas'!$D$2:$D$5000,0)),"")))</f>
        <v/>
      </c>
      <c r="L2507" s="14">
        <f>IF($E2507="","",IFERROR(INDEX('01_Cad_Pecas'!$I$2:$I$5000,MATCH($E2507,'01_Cad_Pecas'!$D$2:$D$5000,0)),IFERROR(INDEX('01_Cad_Pecas'!$I$2:$I$5000,MATCH(VALUE($E2507),'01_Cad_Pecas'!$D$2:$D$5000,0)),"")))</f>
        <v/>
      </c>
      <c r="M2507" s="14">
        <f>IF(OR($J2507="",$L2507=""),"",IF($K2507="",0,$K2507)+$J2507*$L2507)</f>
        <v/>
      </c>
      <c r="N2507" s="14" t="n">
        <v>46213</v>
      </c>
      <c r="O2507" s="14" t="n">
        <v>120</v>
      </c>
      <c r="P2507" s="14" t="n"/>
      <c r="Q2507" s="14" t="n"/>
      <c r="R2507" s="14" t="n"/>
      <c r="S2507" s="14" t="n"/>
      <c r="T2507" s="14">
        <f>IF(OR($J2507="",$O2507=""),"",$O2507/$J2507)</f>
        <v/>
      </c>
      <c r="U2507" s="14" t="inlineStr">
        <is>
          <t>Concluído</t>
        </is>
      </c>
      <c r="V2507" s="14" t="n"/>
      <c r="W2507" s="14" t="n"/>
      <c r="X2507" s="14" t="n"/>
      <c r="Y2507" s="14" t="n"/>
      <c r="Z2507" s="14" t="n"/>
      <c r="AA2507" s="11" t="n"/>
      <c r="AB2507" s="14">
        <f>B2507&amp;"|"&amp;I2507</f>
        <v/>
      </c>
      <c r="AC2507">
        <f>IF($B2507="","","|"&amp;SUBSTITUTE(TRIM(SUBSTITUTE(SUBSTITUTE(SUBSTITUTE(SUBSTITUTE(SUBSTITUTE(SUBSTITUTE(SUBSTITUTE(SUBSTITUTE(SUBSTITUTE(SUBSTITUTE(SUBSTITUTE(SUBSTITUTE(SUBSTITUTE(SUBSTITUTE(TRIM($B2507&amp;""),CHAR(10)," "),CHAR(13)," "),"."," "),";"," "),","," "),"/"," "),"+"," "),"-"," "),"  "," "),"  "," "),"  "," "),"  "," "),"  "," "),"  "," "))," ","|")&amp;"|")</f>
        <v/>
      </c>
      <c r="AD2507">
        <f>TRIM($I2507&amp;"")</f>
        <v/>
      </c>
    </row>
    <row r="2508" ht="36" customHeight="1">
      <c r="A2508" s="9" t="n">
        <v>46213</v>
      </c>
      <c r="B2508" s="14" t="inlineStr">
        <is>
          <t>10221</t>
        </is>
      </c>
      <c r="C2508" s="14" t="inlineStr">
        <is>
          <t>MAD 0728 CAD.2 (ROXO)</t>
        </is>
      </c>
      <c r="D2508" s="14" t="inlineStr">
        <is>
          <t>49 COLA DE ESPUMA</t>
        </is>
      </c>
      <c r="E2508" s="14" t="n">
        <v>30003603</v>
      </c>
      <c r="F2508" s="14" t="inlineStr">
        <is>
          <t>ESPUMA 465X450X30 D23 - CADEIRA MADEIRA</t>
        </is>
      </c>
      <c r="G2508" s="14" t="inlineStr">
        <is>
          <t>49 COLA DE ESPUMA</t>
        </is>
      </c>
      <c r="H2508" s="14" t="inlineStr">
        <is>
          <t>49 COLA DE ESPUMA</t>
        </is>
      </c>
      <c r="I2508" s="9" t="inlineStr">
        <is>
          <t>49 COLA DE ESPUMA</t>
        </is>
      </c>
      <c r="J2508" s="9" t="n">
        <v>120</v>
      </c>
      <c r="K2508" s="14">
        <f>IF($E2508="","",IFERROR(INDEX('01_Cad_Pecas'!$H$2:$H$5000,MATCH($E2508,'01_Cad_Pecas'!$D$2:$D$5000,0)),IFERROR(INDEX('01_Cad_Pecas'!$H$2:$H$5000,MATCH(VALUE($E2508),'01_Cad_Pecas'!$D$2:$D$5000,0)),"")))</f>
        <v/>
      </c>
      <c r="L2508" s="14">
        <f>IF($E2508="","",IFERROR(INDEX('01_Cad_Pecas'!$I$2:$I$5000,MATCH($E2508,'01_Cad_Pecas'!$D$2:$D$5000,0)),IFERROR(INDEX('01_Cad_Pecas'!$I$2:$I$5000,MATCH(VALUE($E2508),'01_Cad_Pecas'!$D$2:$D$5000,0)),"")))</f>
        <v/>
      </c>
      <c r="M2508" s="14">
        <f>IF(OR($J2508="",$L2508=""),"",IF($K2508="",0,$K2508)+$J2508*$L2508)</f>
        <v/>
      </c>
      <c r="N2508" s="14" t="n">
        <v>46213</v>
      </c>
      <c r="O2508" s="14" t="n">
        <v>120</v>
      </c>
      <c r="P2508" s="14" t="n"/>
      <c r="Q2508" s="14" t="n"/>
      <c r="R2508" s="14" t="n"/>
      <c r="S2508" s="14" t="n"/>
      <c r="T2508" s="14">
        <f>IF(OR($J2508="",$O2508=""),"",$O2508/$J2508)</f>
        <v/>
      </c>
      <c r="U2508" s="14" t="inlineStr">
        <is>
          <t>Concluído</t>
        </is>
      </c>
      <c r="V2508" s="14" t="n"/>
      <c r="W2508" s="14" t="n"/>
      <c r="X2508" s="14" t="n"/>
      <c r="Y2508" s="14" t="n"/>
      <c r="Z2508" s="14" t="n"/>
      <c r="AA2508" s="11" t="n"/>
      <c r="AB2508" s="14">
        <f>B2508&amp;"|"&amp;I2508</f>
        <v/>
      </c>
      <c r="AC2508">
        <f>IF($B2508="","","|"&amp;SUBSTITUTE(TRIM(SUBSTITUTE(SUBSTITUTE(SUBSTITUTE(SUBSTITUTE(SUBSTITUTE(SUBSTITUTE(SUBSTITUTE(SUBSTITUTE(SUBSTITUTE(SUBSTITUTE(SUBSTITUTE(SUBSTITUTE(SUBSTITUTE(SUBSTITUTE(TRIM($B2508&amp;""),CHAR(10)," "),CHAR(13)," "),"."," "),";"," "),","," "),"/"," "),"+"," "),"-"," "),"  "," "),"  "," "),"  "," "),"  "," "),"  "," "),"  "," "))," ","|")&amp;"|")</f>
        <v/>
      </c>
      <c r="AD2508">
        <f>TRIM($I2508&amp;"")</f>
        <v/>
      </c>
    </row>
    <row r="2509" ht="36" customHeight="1">
      <c r="A2509" s="9" t="n">
        <v>46213</v>
      </c>
      <c r="B2509" s="14" t="inlineStr">
        <is>
          <t>10222</t>
        </is>
      </c>
      <c r="C2509" s="14" t="inlineStr">
        <is>
          <t>MAD 0728 CAD.3 (BRANCO)</t>
        </is>
      </c>
      <c r="D2509" s="14" t="inlineStr">
        <is>
          <t>49 COLA DE ESPUMA</t>
        </is>
      </c>
      <c r="E2509" s="14" t="n">
        <v>30003609</v>
      </c>
      <c r="F2509" s="14" t="inlineStr">
        <is>
          <t>ASSENTO ESTOFADO - CADEIRA PEROLA MADEIRA</t>
        </is>
      </c>
      <c r="G2509" s="14" t="inlineStr">
        <is>
          <t>49 COLA DE ESPUMA</t>
        </is>
      </c>
      <c r="H2509" s="14" t="inlineStr">
        <is>
          <t>49 COLA DE ESPUMA</t>
        </is>
      </c>
      <c r="I2509" s="9" t="inlineStr">
        <is>
          <t>49 COLA DE ESPUMA</t>
        </is>
      </c>
      <c r="J2509" s="9" t="n">
        <v>120</v>
      </c>
      <c r="K2509" s="14">
        <f>IF($E2509="","",IFERROR(INDEX('01_Cad_Pecas'!$H$2:$H$5000,MATCH($E2509,'01_Cad_Pecas'!$D$2:$D$5000,0)),IFERROR(INDEX('01_Cad_Pecas'!$H$2:$H$5000,MATCH(VALUE($E2509),'01_Cad_Pecas'!$D$2:$D$5000,0)),"")))</f>
        <v/>
      </c>
      <c r="L2509" s="14">
        <f>IF($E2509="","",IFERROR(INDEX('01_Cad_Pecas'!$I$2:$I$5000,MATCH($E2509,'01_Cad_Pecas'!$D$2:$D$5000,0)),IFERROR(INDEX('01_Cad_Pecas'!$I$2:$I$5000,MATCH(VALUE($E2509),'01_Cad_Pecas'!$D$2:$D$5000,0)),"")))</f>
        <v/>
      </c>
      <c r="M2509" s="14">
        <f>IF(OR($J2509="",$L2509=""),"",IF($K2509="",0,$K2509)+$J2509*$L2509)</f>
        <v/>
      </c>
      <c r="N2509" s="14" t="n">
        <v>46213</v>
      </c>
      <c r="O2509" s="14" t="n">
        <v>120</v>
      </c>
      <c r="P2509" s="14" t="n"/>
      <c r="Q2509" s="14" t="n"/>
      <c r="R2509" s="14" t="n"/>
      <c r="S2509" s="14" t="n"/>
      <c r="T2509" s="14">
        <f>IF(OR($J2509="",$O2509=""),"",$O2509/$J2509)</f>
        <v/>
      </c>
      <c r="U2509" s="14" t="inlineStr">
        <is>
          <t>Concluído</t>
        </is>
      </c>
      <c r="V2509" s="14" t="n"/>
      <c r="W2509" s="14" t="n"/>
      <c r="X2509" s="14" t="n"/>
      <c r="Y2509" s="14" t="n"/>
      <c r="Z2509" s="14" t="n"/>
      <c r="AA2509" s="11" t="n"/>
      <c r="AB2509" s="14">
        <f>B2509&amp;"|"&amp;I2509</f>
        <v/>
      </c>
      <c r="AC2509">
        <f>IF($B2509="","","|"&amp;SUBSTITUTE(TRIM(SUBSTITUTE(SUBSTITUTE(SUBSTITUTE(SUBSTITUTE(SUBSTITUTE(SUBSTITUTE(SUBSTITUTE(SUBSTITUTE(SUBSTITUTE(SUBSTITUTE(SUBSTITUTE(SUBSTITUTE(SUBSTITUTE(SUBSTITUTE(TRIM($B2509&amp;""),CHAR(10)," "),CHAR(13)," "),"."," "),";"," "),","," "),"/"," "),"+"," "),"-"," "),"  "," "),"  "," "),"  "," "),"  "," "),"  "," "),"  "," "))," ","|")&amp;"|")</f>
        <v/>
      </c>
      <c r="AD2509">
        <f>TRIM($I2509&amp;"")</f>
        <v/>
      </c>
    </row>
    <row r="2510" ht="36" customHeight="1">
      <c r="A2510" s="9" t="n">
        <v>46213</v>
      </c>
      <c r="B2510" s="14" t="inlineStr">
        <is>
          <t>10222</t>
        </is>
      </c>
      <c r="C2510" s="14" t="inlineStr">
        <is>
          <t>MAD 0728 CAD.3 (BRANCO)</t>
        </is>
      </c>
      <c r="D2510" s="14" t="inlineStr">
        <is>
          <t>49 COLA DE ESPUMA</t>
        </is>
      </c>
      <c r="E2510" s="14" t="n">
        <v>30003603</v>
      </c>
      <c r="F2510" s="14" t="inlineStr">
        <is>
          <t>ESPUMA 465X450X30 D23 - CADEIRA MADEIRA</t>
        </is>
      </c>
      <c r="G2510" s="14" t="inlineStr">
        <is>
          <t>49 COLA DE ESPUMA</t>
        </is>
      </c>
      <c r="H2510" s="14" t="inlineStr">
        <is>
          <t>49 COLA DE ESPUMA</t>
        </is>
      </c>
      <c r="I2510" s="9" t="inlineStr">
        <is>
          <t>49 COLA DE ESPUMA</t>
        </is>
      </c>
      <c r="J2510" s="9" t="n">
        <v>120</v>
      </c>
      <c r="K2510" s="14">
        <f>IF($E2510="","",IFERROR(INDEX('01_Cad_Pecas'!$H$2:$H$5000,MATCH($E2510,'01_Cad_Pecas'!$D$2:$D$5000,0)),IFERROR(INDEX('01_Cad_Pecas'!$H$2:$H$5000,MATCH(VALUE($E2510),'01_Cad_Pecas'!$D$2:$D$5000,0)),"")))</f>
        <v/>
      </c>
      <c r="L2510" s="14">
        <f>IF($E2510="","",IFERROR(INDEX('01_Cad_Pecas'!$I$2:$I$5000,MATCH($E2510,'01_Cad_Pecas'!$D$2:$D$5000,0)),IFERROR(INDEX('01_Cad_Pecas'!$I$2:$I$5000,MATCH(VALUE($E2510),'01_Cad_Pecas'!$D$2:$D$5000,0)),"")))</f>
        <v/>
      </c>
      <c r="M2510" s="14">
        <f>IF(OR($J2510="",$L2510=""),"",IF($K2510="",0,$K2510)+$J2510*$L2510)</f>
        <v/>
      </c>
      <c r="N2510" s="14" t="n">
        <v>46213</v>
      </c>
      <c r="O2510" s="14" t="n">
        <v>120</v>
      </c>
      <c r="P2510" s="14" t="n"/>
      <c r="Q2510" s="14" t="n"/>
      <c r="R2510" s="14" t="n"/>
      <c r="S2510" s="14" t="n"/>
      <c r="T2510" s="14">
        <f>IF(OR($J2510="",$O2510=""),"",$O2510/$J2510)</f>
        <v/>
      </c>
      <c r="U2510" s="14" t="inlineStr">
        <is>
          <t>Concluído</t>
        </is>
      </c>
      <c r="V2510" s="14" t="n"/>
      <c r="W2510" s="14" t="n"/>
      <c r="X2510" s="14" t="n"/>
      <c r="Y2510" s="14" t="n"/>
      <c r="Z2510" s="14" t="n"/>
      <c r="AA2510" s="11" t="n"/>
      <c r="AB2510" s="14">
        <f>B2510&amp;"|"&amp;I2510</f>
        <v/>
      </c>
      <c r="AC2510">
        <f>IF($B2510="","","|"&amp;SUBSTITUTE(TRIM(SUBSTITUTE(SUBSTITUTE(SUBSTITUTE(SUBSTITUTE(SUBSTITUTE(SUBSTITUTE(SUBSTITUTE(SUBSTITUTE(SUBSTITUTE(SUBSTITUTE(SUBSTITUTE(SUBSTITUTE(SUBSTITUTE(SUBSTITUTE(TRIM($B2510&amp;""),CHAR(10)," "),CHAR(13)," "),"."," "),";"," "),","," "),"/"," "),"+"," "),"-"," "),"  "," "),"  "," "),"  "," "),"  "," "),"  "," "),"  "," "))," ","|")&amp;"|")</f>
        <v/>
      </c>
      <c r="AD2510">
        <f>TRIM($I2510&amp;"")</f>
        <v/>
      </c>
    </row>
    <row r="2511" ht="36" customHeight="1">
      <c r="A2511" s="9" t="n">
        <v>46213</v>
      </c>
      <c r="B2511" s="14" t="inlineStr">
        <is>
          <t>10238</t>
        </is>
      </c>
      <c r="C2511" s="14" t="inlineStr">
        <is>
          <t>M/C 0716 (VERDE)</t>
        </is>
      </c>
      <c r="D2511" s="14" t="inlineStr">
        <is>
          <t>49 COLA DE ESPUMA</t>
        </is>
      </c>
      <c r="E2511" s="14" t="n">
        <v>30001213</v>
      </c>
      <c r="F2511" s="14" t="inlineStr">
        <is>
          <t>ASSENTO ESTOFADO - CADEIRA PÉ INTEIRO</t>
        </is>
      </c>
      <c r="G2511" s="14" t="inlineStr">
        <is>
          <t>49 COLA DE ESPUMA</t>
        </is>
      </c>
      <c r="H2511" s="14" t="inlineStr">
        <is>
          <t>49 COLA DE ESPUMA</t>
        </is>
      </c>
      <c r="I2511" s="9" t="inlineStr">
        <is>
          <t>49 COLA DE ESPUMA</t>
        </is>
      </c>
      <c r="J2511" s="9" t="n">
        <v>250</v>
      </c>
      <c r="K2511" s="14">
        <f>IF($E2511="","",IFERROR(INDEX('01_Cad_Pecas'!$H$2:$H$5000,MATCH($E2511,'01_Cad_Pecas'!$D$2:$D$5000,0)),IFERROR(INDEX('01_Cad_Pecas'!$H$2:$H$5000,MATCH(VALUE($E2511),'01_Cad_Pecas'!$D$2:$D$5000,0)),"")))</f>
        <v/>
      </c>
      <c r="L2511" s="14">
        <f>IF($E2511="","",IFERROR(INDEX('01_Cad_Pecas'!$I$2:$I$5000,MATCH($E2511,'01_Cad_Pecas'!$D$2:$D$5000,0)),IFERROR(INDEX('01_Cad_Pecas'!$I$2:$I$5000,MATCH(VALUE($E2511),'01_Cad_Pecas'!$D$2:$D$5000,0)),"")))</f>
        <v/>
      </c>
      <c r="M2511" s="14">
        <f>IF(OR($J2511="",$L2511=""),"",IF($K2511="",0,$K2511)+$J2511*$L2511)</f>
        <v/>
      </c>
      <c r="N2511" s="14" t="n">
        <v>46213</v>
      </c>
      <c r="O2511" s="14" t="n">
        <v>250</v>
      </c>
      <c r="P2511" s="14" t="n"/>
      <c r="Q2511" s="14" t="n"/>
      <c r="R2511" s="14" t="n"/>
      <c r="S2511" s="14" t="n"/>
      <c r="T2511" s="14">
        <f>IF(OR($J2511="",$O2511=""),"",$O2511/$J2511)</f>
        <v/>
      </c>
      <c r="U2511" s="14" t="inlineStr">
        <is>
          <t>Concluído</t>
        </is>
      </c>
      <c r="V2511" s="14" t="n"/>
      <c r="W2511" s="14" t="n"/>
      <c r="X2511" s="14" t="n"/>
      <c r="Y2511" s="14" t="n"/>
      <c r="Z2511" s="14" t="n"/>
      <c r="AA2511" s="11" t="n"/>
      <c r="AB2511" s="14">
        <f>B2511&amp;"|"&amp;I2511</f>
        <v/>
      </c>
      <c r="AC2511">
        <f>IF($B2511="","","|"&amp;SUBSTITUTE(TRIM(SUBSTITUTE(SUBSTITUTE(SUBSTITUTE(SUBSTITUTE(SUBSTITUTE(SUBSTITUTE(SUBSTITUTE(SUBSTITUTE(SUBSTITUTE(SUBSTITUTE(SUBSTITUTE(SUBSTITUTE(SUBSTITUTE(SUBSTITUTE(TRIM($B2511&amp;""),CHAR(10)," "),CHAR(13)," "),"."," "),";"," "),","," "),"/"," "),"+"," "),"-"," "),"  "," "),"  "," "),"  "," "),"  "," "),"  "," "),"  "," "))," ","|")&amp;"|")</f>
        <v/>
      </c>
      <c r="AD2511">
        <f>TRIM($I2511&amp;"")</f>
        <v/>
      </c>
    </row>
    <row r="2512" ht="36" customHeight="1">
      <c r="A2512" s="9" t="n">
        <v>46213</v>
      </c>
      <c r="B2512" s="14" t="inlineStr">
        <is>
          <t>10238</t>
        </is>
      </c>
      <c r="C2512" s="14" t="inlineStr">
        <is>
          <t>M/C 0716 (VERDE)</t>
        </is>
      </c>
      <c r="D2512" s="14" t="inlineStr">
        <is>
          <t>49 COLA DE ESPUMA</t>
        </is>
      </c>
      <c r="E2512" s="14" t="n">
        <v>30001412</v>
      </c>
      <c r="F2512" s="14" t="inlineStr">
        <is>
          <t>ENCOSTO ESTOFADO MENOR - CADEIRA PÉ INTEIRO</t>
        </is>
      </c>
      <c r="G2512" s="14" t="inlineStr">
        <is>
          <t>49 COLA DE ESPUMA</t>
        </is>
      </c>
      <c r="H2512" s="14" t="inlineStr">
        <is>
          <t>49 COLA DE ESPUMA</t>
        </is>
      </c>
      <c r="I2512" s="9" t="inlineStr">
        <is>
          <t>49 COLA DE ESPUMA</t>
        </is>
      </c>
      <c r="J2512" s="9" t="n">
        <v>250</v>
      </c>
      <c r="K2512" s="14">
        <f>IF($E2512="","",IFERROR(INDEX('01_Cad_Pecas'!$H$2:$H$5000,MATCH($E2512,'01_Cad_Pecas'!$D$2:$D$5000,0)),IFERROR(INDEX('01_Cad_Pecas'!$H$2:$H$5000,MATCH(VALUE($E2512),'01_Cad_Pecas'!$D$2:$D$5000,0)),"")))</f>
        <v/>
      </c>
      <c r="L2512" s="14">
        <f>IF($E2512="","",IFERROR(INDEX('01_Cad_Pecas'!$I$2:$I$5000,MATCH($E2512,'01_Cad_Pecas'!$D$2:$D$5000,0)),IFERROR(INDEX('01_Cad_Pecas'!$I$2:$I$5000,MATCH(VALUE($E2512),'01_Cad_Pecas'!$D$2:$D$5000,0)),"")))</f>
        <v/>
      </c>
      <c r="M2512" s="14">
        <f>IF(OR($J2512="",$L2512=""),"",IF($K2512="",0,$K2512)+$J2512*$L2512)</f>
        <v/>
      </c>
      <c r="N2512" s="14" t="n">
        <v>46213</v>
      </c>
      <c r="O2512" s="14" t="n">
        <v>250</v>
      </c>
      <c r="P2512" s="14" t="n"/>
      <c r="Q2512" s="14" t="n"/>
      <c r="R2512" s="14" t="n"/>
      <c r="S2512" s="14" t="n"/>
      <c r="T2512" s="14">
        <f>IF(OR($J2512="",$O2512=""),"",$O2512/$J2512)</f>
        <v/>
      </c>
      <c r="U2512" s="14" t="inlineStr">
        <is>
          <t>Concluído</t>
        </is>
      </c>
      <c r="V2512" s="14" t="n"/>
      <c r="W2512" s="14" t="n"/>
      <c r="X2512" s="14" t="n"/>
      <c r="Y2512" s="14" t="n"/>
      <c r="Z2512" s="14" t="n"/>
      <c r="AA2512" s="11" t="n"/>
      <c r="AB2512" s="14">
        <f>B2512&amp;"|"&amp;I2512</f>
        <v/>
      </c>
      <c r="AC2512">
        <f>IF($B2512="","","|"&amp;SUBSTITUTE(TRIM(SUBSTITUTE(SUBSTITUTE(SUBSTITUTE(SUBSTITUTE(SUBSTITUTE(SUBSTITUTE(SUBSTITUTE(SUBSTITUTE(SUBSTITUTE(SUBSTITUTE(SUBSTITUTE(SUBSTITUTE(SUBSTITUTE(SUBSTITUTE(TRIM($B2512&amp;""),CHAR(10)," "),CHAR(13)," "),"."," "),";"," "),","," "),"/"," "),"+"," "),"-"," "),"  "," "),"  "," "),"  "," "),"  "," "),"  "," "),"  "," "))," ","|")&amp;"|")</f>
        <v/>
      </c>
      <c r="AD2512">
        <f>TRIM($I2512&amp;"")</f>
        <v/>
      </c>
    </row>
    <row r="2513" ht="36" customHeight="1">
      <c r="A2513" s="9" t="n">
        <v>46213</v>
      </c>
      <c r="B2513" s="14" t="inlineStr">
        <is>
          <t>10238</t>
        </is>
      </c>
      <c r="C2513" s="14" t="inlineStr">
        <is>
          <t>M/C 0716 (VERDE)</t>
        </is>
      </c>
      <c r="D2513" s="14" t="inlineStr">
        <is>
          <t>49 COLA DE ESPUMA</t>
        </is>
      </c>
      <c r="E2513" s="14" t="n">
        <v>30001235</v>
      </c>
      <c r="F2513" s="14" t="inlineStr">
        <is>
          <t>ENCOSTO 680X430X20 D20</t>
        </is>
      </c>
      <c r="G2513" s="14" t="inlineStr">
        <is>
          <t>49 COLA DE ESPUMA</t>
        </is>
      </c>
      <c r="H2513" s="14" t="inlineStr">
        <is>
          <t>49 COLA DE ESPUMA</t>
        </is>
      </c>
      <c r="I2513" s="9" t="inlineStr">
        <is>
          <t>49 COLA DE ESPUMA</t>
        </is>
      </c>
      <c r="J2513" s="9" t="n">
        <v>250</v>
      </c>
      <c r="K2513" s="14">
        <f>IF($E2513="","",IFERROR(INDEX('01_Cad_Pecas'!$H$2:$H$5000,MATCH($E2513,'01_Cad_Pecas'!$D$2:$D$5000,0)),IFERROR(INDEX('01_Cad_Pecas'!$H$2:$H$5000,MATCH(VALUE($E2513),'01_Cad_Pecas'!$D$2:$D$5000,0)),"")))</f>
        <v/>
      </c>
      <c r="L2513" s="14">
        <f>IF($E2513="","",IFERROR(INDEX('01_Cad_Pecas'!$I$2:$I$5000,MATCH($E2513,'01_Cad_Pecas'!$D$2:$D$5000,0)),IFERROR(INDEX('01_Cad_Pecas'!$I$2:$I$5000,MATCH(VALUE($E2513),'01_Cad_Pecas'!$D$2:$D$5000,0)),"")))</f>
        <v/>
      </c>
      <c r="M2513" s="14">
        <f>IF(OR($J2513="",$L2513=""),"",IF($K2513="",0,$K2513)+$J2513*$L2513)</f>
        <v/>
      </c>
      <c r="N2513" s="14" t="n">
        <v>46213</v>
      </c>
      <c r="O2513" s="14" t="n">
        <v>250</v>
      </c>
      <c r="P2513" s="14" t="n"/>
      <c r="Q2513" s="14" t="n"/>
      <c r="R2513" s="14" t="n"/>
      <c r="S2513" s="14" t="n"/>
      <c r="T2513" s="14">
        <f>IF(OR($J2513="",$O2513=""),"",$O2513/$J2513)</f>
        <v/>
      </c>
      <c r="U2513" s="14" t="inlineStr">
        <is>
          <t>Concluído</t>
        </is>
      </c>
      <c r="V2513" s="14" t="n"/>
      <c r="W2513" s="14" t="n"/>
      <c r="X2513" s="14" t="n"/>
      <c r="Y2513" s="14" t="n"/>
      <c r="Z2513" s="14" t="n"/>
      <c r="AA2513" s="11" t="n"/>
      <c r="AB2513" s="14">
        <f>B2513&amp;"|"&amp;I2513</f>
        <v/>
      </c>
      <c r="AC2513">
        <f>IF($B2513="","","|"&amp;SUBSTITUTE(TRIM(SUBSTITUTE(SUBSTITUTE(SUBSTITUTE(SUBSTITUTE(SUBSTITUTE(SUBSTITUTE(SUBSTITUTE(SUBSTITUTE(SUBSTITUTE(SUBSTITUTE(SUBSTITUTE(SUBSTITUTE(SUBSTITUTE(SUBSTITUTE(TRIM($B2513&amp;""),CHAR(10)," "),CHAR(13)," "),"."," "),";"," "),","," "),"/"," "),"+"," "),"-"," "),"  "," "),"  "," "),"  "," "),"  "," "),"  "," "),"  "," "))," ","|")&amp;"|")</f>
        <v/>
      </c>
      <c r="AD2513">
        <f>TRIM($I2513&amp;"")</f>
        <v/>
      </c>
    </row>
    <row r="2514" ht="36" customHeight="1">
      <c r="A2514" s="9" t="n">
        <v>46213</v>
      </c>
      <c r="B2514" s="14" t="inlineStr">
        <is>
          <t>10238</t>
        </is>
      </c>
      <c r="C2514" s="14" t="inlineStr">
        <is>
          <t>M/C 0716 (VERDE)</t>
        </is>
      </c>
      <c r="D2514" s="14" t="inlineStr">
        <is>
          <t>49 COLA DE ESPUMA</t>
        </is>
      </c>
      <c r="E2514" s="14" t="n">
        <v>30004807</v>
      </c>
      <c r="F2514" s="14" t="inlineStr">
        <is>
          <t>ASSENTO ESTOFADO - CAD SANTIAGO</t>
        </is>
      </c>
      <c r="G2514" s="14" t="inlineStr">
        <is>
          <t>49 COLA DE ESPUMA</t>
        </is>
      </c>
      <c r="H2514" s="14" t="inlineStr">
        <is>
          <t>49 COLA DE ESPUMA</t>
        </is>
      </c>
      <c r="I2514" s="9" t="inlineStr">
        <is>
          <t>49 COLA DE ESPUMA</t>
        </is>
      </c>
      <c r="J2514" s="9" t="n">
        <v>480</v>
      </c>
      <c r="K2514" s="14">
        <f>IF($E2514="","",IFERROR(INDEX('01_Cad_Pecas'!$H$2:$H$5000,MATCH($E2514,'01_Cad_Pecas'!$D$2:$D$5000,0)),IFERROR(INDEX('01_Cad_Pecas'!$H$2:$H$5000,MATCH(VALUE($E2514),'01_Cad_Pecas'!$D$2:$D$5000,0)),"")))</f>
        <v/>
      </c>
      <c r="L2514" s="14">
        <f>IF($E2514="","",IFERROR(INDEX('01_Cad_Pecas'!$I$2:$I$5000,MATCH($E2514,'01_Cad_Pecas'!$D$2:$D$5000,0)),IFERROR(INDEX('01_Cad_Pecas'!$I$2:$I$5000,MATCH(VALUE($E2514),'01_Cad_Pecas'!$D$2:$D$5000,0)),"")))</f>
        <v/>
      </c>
      <c r="M2514" s="14">
        <f>IF(OR($J2514="",$L2514=""),"",IF($K2514="",0,$K2514)+$J2514*$L2514)</f>
        <v/>
      </c>
      <c r="N2514" s="14" t="n">
        <v>46213</v>
      </c>
      <c r="O2514" s="14" t="n">
        <v>480</v>
      </c>
      <c r="P2514" s="14" t="n"/>
      <c r="Q2514" s="14" t="n"/>
      <c r="R2514" s="14" t="n"/>
      <c r="S2514" s="14" t="n"/>
      <c r="T2514" s="14">
        <f>IF(OR($J2514="",$O2514=""),"",$O2514/$J2514)</f>
        <v/>
      </c>
      <c r="U2514" s="14" t="inlineStr">
        <is>
          <t>Concluído</t>
        </is>
      </c>
      <c r="V2514" s="14" t="n"/>
      <c r="W2514" s="14" t="n"/>
      <c r="X2514" s="14" t="n"/>
      <c r="Y2514" s="14" t="n"/>
      <c r="Z2514" s="14" t="n"/>
      <c r="AA2514" s="11" t="n"/>
      <c r="AB2514" s="14">
        <f>B2514&amp;"|"&amp;I2514</f>
        <v/>
      </c>
      <c r="AC2514">
        <f>IF($B2514="","","|"&amp;SUBSTITUTE(TRIM(SUBSTITUTE(SUBSTITUTE(SUBSTITUTE(SUBSTITUTE(SUBSTITUTE(SUBSTITUTE(SUBSTITUTE(SUBSTITUTE(SUBSTITUTE(SUBSTITUTE(SUBSTITUTE(SUBSTITUTE(SUBSTITUTE(SUBSTITUTE(TRIM($B2514&amp;""),CHAR(10)," "),CHAR(13)," "),"."," "),";"," "),","," "),"/"," "),"+"," "),"-"," "),"  "," "),"  "," "),"  "," "),"  "," "),"  "," "),"  "," "))," ","|")&amp;"|")</f>
        <v/>
      </c>
      <c r="AD2514">
        <f>TRIM($I2514&amp;"")</f>
        <v/>
      </c>
    </row>
    <row r="2515" ht="36" customHeight="1">
      <c r="A2515" s="9" t="n">
        <v>46212</v>
      </c>
      <c r="B2515" s="14" t="inlineStr">
        <is>
          <t>10238</t>
        </is>
      </c>
      <c r="C2515" s="14" t="inlineStr">
        <is>
          <t>M/C 0716 (VERDE)</t>
        </is>
      </c>
      <c r="D2515" s="14" t="inlineStr">
        <is>
          <t>9 COLADEIRAS</t>
        </is>
      </c>
      <c r="E2515" s="14" t="n">
        <v>20014205</v>
      </c>
      <c r="F2515" s="14" t="inlineStr">
        <is>
          <t>(1) TAMPO 1602X802X12 MDP - MESA DAKAR/MIAMI 1,60</t>
        </is>
      </c>
      <c r="G2515" s="14" t="inlineStr">
        <is>
          <t>9 COLADEIRAS</t>
        </is>
      </c>
      <c r="H2515" s="14" t="inlineStr">
        <is>
          <t>9 COLADEIRAS</t>
        </is>
      </c>
      <c r="I2515" s="9" t="inlineStr">
        <is>
          <t>9 COLADEIRAS</t>
        </is>
      </c>
      <c r="J2515" s="9" t="n">
        <v>20</v>
      </c>
      <c r="K2515" s="14">
        <f>IF($E2515="","",IFERROR(INDEX('01_Cad_Pecas'!$H$2:$H$5000,MATCH($E2515,'01_Cad_Pecas'!$D$2:$D$5000,0)),IFERROR(INDEX('01_Cad_Pecas'!$H$2:$H$5000,MATCH(VALUE($E2515),'01_Cad_Pecas'!$D$2:$D$5000,0)),"")))</f>
        <v/>
      </c>
      <c r="L2515" s="14">
        <f>IF($E2515="","",IFERROR(INDEX('01_Cad_Pecas'!$I$2:$I$5000,MATCH($E2515,'01_Cad_Pecas'!$D$2:$D$5000,0)),IFERROR(INDEX('01_Cad_Pecas'!$I$2:$I$5000,MATCH(VALUE($E2515),'01_Cad_Pecas'!$D$2:$D$5000,0)),"")))</f>
        <v/>
      </c>
      <c r="M2515" s="14">
        <f>IF(OR($J2515="",$L2515=""),"",IF($K2515="",0,$K2515)+$J2515*$L2515)</f>
        <v/>
      </c>
      <c r="N2515" s="14" t="n">
        <v>46212</v>
      </c>
      <c r="O2515" s="14" t="n">
        <v>20</v>
      </c>
      <c r="P2515" s="14" t="n"/>
      <c r="Q2515" s="14" t="n"/>
      <c r="R2515" s="14" t="n"/>
      <c r="S2515" s="14" t="n"/>
      <c r="T2515" s="14">
        <f>IF(OR($J2515="",$O2515=""),"",$O2515/$J2515)</f>
        <v/>
      </c>
      <c r="U2515" s="14" t="inlineStr">
        <is>
          <t>Concluído</t>
        </is>
      </c>
      <c r="V2515" s="14" t="n"/>
      <c r="W2515" s="14" t="n"/>
      <c r="X2515" s="14" t="n"/>
      <c r="Y2515" s="14" t="n"/>
      <c r="Z2515" s="14" t="n"/>
      <c r="AA2515" s="11" t="n"/>
      <c r="AB2515" s="14">
        <f>B2515&amp;"|"&amp;I2515</f>
        <v/>
      </c>
      <c r="AC2515">
        <f>IF($B2515="","","|"&amp;SUBSTITUTE(TRIM(SUBSTITUTE(SUBSTITUTE(SUBSTITUTE(SUBSTITUTE(SUBSTITUTE(SUBSTITUTE(SUBSTITUTE(SUBSTITUTE(SUBSTITUTE(SUBSTITUTE(SUBSTITUTE(SUBSTITUTE(SUBSTITUTE(SUBSTITUTE(TRIM($B2515&amp;""),CHAR(10)," "),CHAR(13)," "),"."," "),";"," "),","," "),"/"," "),"+"," "),"-"," "),"  "," "),"  "," "),"  "," "),"  "," "),"  "," "),"  "," "))," ","|")&amp;"|")</f>
        <v/>
      </c>
      <c r="AD2515">
        <f>TRIM($I2515&amp;"")</f>
        <v/>
      </c>
    </row>
    <row r="2516" ht="36" customHeight="1">
      <c r="A2516" s="9" t="n">
        <v>46212</v>
      </c>
      <c r="B2516" s="14" t="inlineStr">
        <is>
          <t>10238</t>
        </is>
      </c>
      <c r="C2516" s="14" t="inlineStr">
        <is>
          <t>M/C 0716 (VERDE)</t>
        </is>
      </c>
      <c r="D2516" s="14" t="inlineStr">
        <is>
          <t>9 COLADEIRAS</t>
        </is>
      </c>
      <c r="E2516" s="14" t="n">
        <v>20014305</v>
      </c>
      <c r="F2516" s="14" t="inlineStr">
        <is>
          <t>(1) TAMPO 1202X802X12 MDP - MESA DAKAR/MIAMI 1,20</t>
        </is>
      </c>
      <c r="G2516" s="14" t="inlineStr">
        <is>
          <t>9 COLADEIRAS</t>
        </is>
      </c>
      <c r="H2516" s="14" t="inlineStr">
        <is>
          <t>9 COLADEIRAS</t>
        </is>
      </c>
      <c r="I2516" s="9" t="inlineStr">
        <is>
          <t>9 COLADEIRAS</t>
        </is>
      </c>
      <c r="J2516" s="9" t="n">
        <v>180</v>
      </c>
      <c r="K2516" s="14">
        <f>IF($E2516="","",IFERROR(INDEX('01_Cad_Pecas'!$H$2:$H$5000,MATCH($E2516,'01_Cad_Pecas'!$D$2:$D$5000,0)),IFERROR(INDEX('01_Cad_Pecas'!$H$2:$H$5000,MATCH(VALUE($E2516),'01_Cad_Pecas'!$D$2:$D$5000,0)),"")))</f>
        <v/>
      </c>
      <c r="L2516" s="14">
        <f>IF($E2516="","",IFERROR(INDEX('01_Cad_Pecas'!$I$2:$I$5000,MATCH($E2516,'01_Cad_Pecas'!$D$2:$D$5000,0)),IFERROR(INDEX('01_Cad_Pecas'!$I$2:$I$5000,MATCH(VALUE($E2516),'01_Cad_Pecas'!$D$2:$D$5000,0)),"")))</f>
        <v/>
      </c>
      <c r="M2516" s="14">
        <f>IF(OR($J2516="",$L2516=""),"",IF($K2516="",0,$K2516)+$J2516*$L2516)</f>
        <v/>
      </c>
      <c r="N2516" s="14" t="n">
        <v>46212</v>
      </c>
      <c r="O2516" s="14" t="n">
        <v>180</v>
      </c>
      <c r="P2516" s="14" t="n"/>
      <c r="Q2516" s="14" t="n"/>
      <c r="R2516" s="14" t="n"/>
      <c r="S2516" s="14" t="n"/>
      <c r="T2516" s="14">
        <f>IF(OR($J2516="",$O2516=""),"",$O2516/$J2516)</f>
        <v/>
      </c>
      <c r="U2516" s="14" t="inlineStr">
        <is>
          <t>Concluído</t>
        </is>
      </c>
      <c r="V2516" s="14" t="n"/>
      <c r="W2516" s="14" t="n"/>
      <c r="X2516" s="14" t="n"/>
      <c r="Y2516" s="14" t="n"/>
      <c r="Z2516" s="14" t="n"/>
      <c r="AA2516" s="11" t="n"/>
      <c r="AB2516" s="14">
        <f>B2516&amp;"|"&amp;I2516</f>
        <v/>
      </c>
      <c r="AC2516">
        <f>IF($B2516="","","|"&amp;SUBSTITUTE(TRIM(SUBSTITUTE(SUBSTITUTE(SUBSTITUTE(SUBSTITUTE(SUBSTITUTE(SUBSTITUTE(SUBSTITUTE(SUBSTITUTE(SUBSTITUTE(SUBSTITUTE(SUBSTITUTE(SUBSTITUTE(SUBSTITUTE(SUBSTITUTE(TRIM($B2516&amp;""),CHAR(10)," "),CHAR(13)," "),"."," "),";"," "),","," "),"/"," "),"+"," "),"-"," "),"  "," "),"  "," "),"  "," "),"  "," "),"  "," "),"  "," "))," ","|")&amp;"|")</f>
        <v/>
      </c>
      <c r="AD2516">
        <f>TRIM($I2516&amp;"")</f>
        <v/>
      </c>
    </row>
    <row r="2517" ht="36" customHeight="1">
      <c r="A2517" s="9" t="n">
        <v>46212</v>
      </c>
      <c r="B2517" s="14" t="inlineStr">
        <is>
          <t>10238</t>
        </is>
      </c>
      <c r="C2517" s="14" t="inlineStr">
        <is>
          <t>M/C 0716 (VERDE)</t>
        </is>
      </c>
      <c r="D2517" s="14" t="inlineStr">
        <is>
          <t>9 COLADEIRAS</t>
        </is>
      </c>
      <c r="E2517" s="14" t="n">
        <v>30080004</v>
      </c>
      <c r="F2517" s="14" t="inlineStr">
        <is>
          <t>(6)TRAV. MAIOR 1320X65 (135)X15 MDP-AMST.1,36X1,36</t>
        </is>
      </c>
      <c r="G2517" s="14" t="inlineStr">
        <is>
          <t>9 COLADEIRAS</t>
        </is>
      </c>
      <c r="H2517" s="14" t="inlineStr">
        <is>
          <t>9 COLADEIRAS</t>
        </is>
      </c>
      <c r="I2517" s="9" t="inlineStr">
        <is>
          <t>9 COLADEIRAS</t>
        </is>
      </c>
      <c r="J2517" s="9" t="n">
        <v>10</v>
      </c>
      <c r="K2517" s="14">
        <f>IF($E2517="","",IFERROR(INDEX('01_Cad_Pecas'!$H$2:$H$5000,MATCH($E2517,'01_Cad_Pecas'!$D$2:$D$5000,0)),IFERROR(INDEX('01_Cad_Pecas'!$H$2:$H$5000,MATCH(VALUE($E2517),'01_Cad_Pecas'!$D$2:$D$5000,0)),"")))</f>
        <v/>
      </c>
      <c r="L2517" s="14">
        <f>IF($E2517="","",IFERROR(INDEX('01_Cad_Pecas'!$I$2:$I$5000,MATCH($E2517,'01_Cad_Pecas'!$D$2:$D$5000,0)),IFERROR(INDEX('01_Cad_Pecas'!$I$2:$I$5000,MATCH(VALUE($E2517),'01_Cad_Pecas'!$D$2:$D$5000,0)),"")))</f>
        <v/>
      </c>
      <c r="M2517" s="14">
        <f>IF(OR($J2517="",$L2517=""),"",IF($K2517="",0,$K2517)+$J2517*$L2517)</f>
        <v/>
      </c>
      <c r="N2517" s="14" t="n">
        <v>46212</v>
      </c>
      <c r="O2517" s="14" t="n">
        <v>10</v>
      </c>
      <c r="P2517" s="14" t="n"/>
      <c r="Q2517" s="14" t="n"/>
      <c r="R2517" s="14" t="n"/>
      <c r="S2517" s="14" t="n"/>
      <c r="T2517" s="14">
        <f>IF(OR($J2517="",$O2517=""),"",$O2517/$J2517)</f>
        <v/>
      </c>
      <c r="U2517" s="14" t="inlineStr">
        <is>
          <t>Concluído</t>
        </is>
      </c>
      <c r="V2517" s="14" t="n"/>
      <c r="W2517" s="14" t="n"/>
      <c r="X2517" s="14" t="n"/>
      <c r="Y2517" s="14" t="n"/>
      <c r="Z2517" s="14" t="n"/>
      <c r="AA2517" s="11" t="n"/>
      <c r="AB2517" s="14">
        <f>B2517&amp;"|"&amp;I2517</f>
        <v/>
      </c>
      <c r="AC2517">
        <f>IF($B2517="","","|"&amp;SUBSTITUTE(TRIM(SUBSTITUTE(SUBSTITUTE(SUBSTITUTE(SUBSTITUTE(SUBSTITUTE(SUBSTITUTE(SUBSTITUTE(SUBSTITUTE(SUBSTITUTE(SUBSTITUTE(SUBSTITUTE(SUBSTITUTE(SUBSTITUTE(SUBSTITUTE(TRIM($B2517&amp;""),CHAR(10)," "),CHAR(13)," "),"."," "),";"," "),","," "),"/"," "),"+"," "),"-"," "),"  "," "),"  "," "),"  "," "),"  "," "),"  "," "),"  "," "))," ","|")&amp;"|")</f>
        <v/>
      </c>
      <c r="AD2517">
        <f>TRIM($I2517&amp;"")</f>
        <v/>
      </c>
    </row>
    <row r="2518" ht="36" customHeight="1">
      <c r="A2518" s="9" t="n">
        <v>46212</v>
      </c>
      <c r="B2518" s="14" t="inlineStr">
        <is>
          <t>10238</t>
        </is>
      </c>
      <c r="C2518" s="14" t="inlineStr">
        <is>
          <t>M/C 0716 (VERDE)</t>
        </is>
      </c>
      <c r="D2518" s="14" t="inlineStr">
        <is>
          <t>9 COLADEIRAS</t>
        </is>
      </c>
      <c r="E2518" s="14" t="n">
        <v>30080005</v>
      </c>
      <c r="F2518" s="14" t="inlineStr">
        <is>
          <t>(5) TRAV. MENOR1190X65X15 MDP-MESA AMST.1,36X1,36</t>
        </is>
      </c>
      <c r="G2518" s="14" t="inlineStr">
        <is>
          <t>9 COLADEIRAS</t>
        </is>
      </c>
      <c r="H2518" s="14" t="inlineStr">
        <is>
          <t>9 COLADEIRAS</t>
        </is>
      </c>
      <c r="I2518" s="9" t="inlineStr">
        <is>
          <t>9 COLADEIRAS</t>
        </is>
      </c>
      <c r="J2518" s="9" t="n">
        <v>10</v>
      </c>
      <c r="K2518" s="14">
        <f>IF($E2518="","",IFERROR(INDEX('01_Cad_Pecas'!$H$2:$H$5000,MATCH($E2518,'01_Cad_Pecas'!$D$2:$D$5000,0)),IFERROR(INDEX('01_Cad_Pecas'!$H$2:$H$5000,MATCH(VALUE($E2518),'01_Cad_Pecas'!$D$2:$D$5000,0)),"")))</f>
        <v/>
      </c>
      <c r="L2518" s="14">
        <f>IF($E2518="","",IFERROR(INDEX('01_Cad_Pecas'!$I$2:$I$5000,MATCH($E2518,'01_Cad_Pecas'!$D$2:$D$5000,0)),IFERROR(INDEX('01_Cad_Pecas'!$I$2:$I$5000,MATCH(VALUE($E2518),'01_Cad_Pecas'!$D$2:$D$5000,0)),"")))</f>
        <v/>
      </c>
      <c r="M2518" s="14">
        <f>IF(OR($J2518="",$L2518=""),"",IF($K2518="",0,$K2518)+$J2518*$L2518)</f>
        <v/>
      </c>
      <c r="N2518" s="14" t="n">
        <v>46212</v>
      </c>
      <c r="O2518" s="14" t="n">
        <v>10</v>
      </c>
      <c r="P2518" s="14" t="n"/>
      <c r="Q2518" s="14" t="n"/>
      <c r="R2518" s="14" t="n"/>
      <c r="S2518" s="14" t="n"/>
      <c r="T2518" s="14">
        <f>IF(OR($J2518="",$O2518=""),"",$O2518/$J2518)</f>
        <v/>
      </c>
      <c r="U2518" s="14" t="inlineStr">
        <is>
          <t>Concluído</t>
        </is>
      </c>
      <c r="V2518" s="14" t="n"/>
      <c r="W2518" s="14" t="n"/>
      <c r="X2518" s="14" t="n"/>
      <c r="Y2518" s="14" t="n"/>
      <c r="Z2518" s="14" t="n"/>
      <c r="AA2518" s="11" t="n"/>
      <c r="AB2518" s="14">
        <f>B2518&amp;"|"&amp;I2518</f>
        <v/>
      </c>
      <c r="AC2518">
        <f>IF($B2518="","","|"&amp;SUBSTITUTE(TRIM(SUBSTITUTE(SUBSTITUTE(SUBSTITUTE(SUBSTITUTE(SUBSTITUTE(SUBSTITUTE(SUBSTITUTE(SUBSTITUTE(SUBSTITUTE(SUBSTITUTE(SUBSTITUTE(SUBSTITUTE(SUBSTITUTE(SUBSTITUTE(TRIM($B2518&amp;""),CHAR(10)," "),CHAR(13)," "),"."," "),";"," "),","," "),"/"," "),"+"," "),"-"," "),"  "," "),"  "," "),"  "," "),"  "," "),"  "," "),"  "," "))," ","|")&amp;"|")</f>
        <v/>
      </c>
      <c r="AD2518">
        <f>TRIM($I2518&amp;"")</f>
        <v/>
      </c>
    </row>
    <row r="2519" ht="36" customHeight="1">
      <c r="A2519" s="9" t="n">
        <v>46212</v>
      </c>
      <c r="B2519" s="14" t="inlineStr">
        <is>
          <t>10238</t>
        </is>
      </c>
      <c r="C2519" s="14" t="inlineStr">
        <is>
          <t>M/C 0716 (VERDE)</t>
        </is>
      </c>
      <c r="D2519" s="14" t="inlineStr">
        <is>
          <t>9 COLADEIRAS</t>
        </is>
      </c>
      <c r="E2519" s="14" t="n">
        <v>20019005</v>
      </c>
      <c r="F2519" s="14" t="inlineStr">
        <is>
          <t>RIPA 751X70X12 MDF - MESA SANTIAGO</t>
        </is>
      </c>
      <c r="G2519" s="14" t="inlineStr">
        <is>
          <t>9 COLADEIRAS</t>
        </is>
      </c>
      <c r="H2519" s="14" t="inlineStr">
        <is>
          <t>9 COLADEIRAS</t>
        </is>
      </c>
      <c r="I2519" s="9" t="inlineStr">
        <is>
          <t>9 COLADEIRAS</t>
        </is>
      </c>
      <c r="J2519" s="9" t="n">
        <v>60</v>
      </c>
      <c r="K2519" s="14">
        <f>IF($E2519="","",IFERROR(INDEX('01_Cad_Pecas'!$H$2:$H$5000,MATCH($E2519,'01_Cad_Pecas'!$D$2:$D$5000,0)),IFERROR(INDEX('01_Cad_Pecas'!$H$2:$H$5000,MATCH(VALUE($E2519),'01_Cad_Pecas'!$D$2:$D$5000,0)),"")))</f>
        <v/>
      </c>
      <c r="L2519" s="14">
        <f>IF($E2519="","",IFERROR(INDEX('01_Cad_Pecas'!$I$2:$I$5000,MATCH($E2519,'01_Cad_Pecas'!$D$2:$D$5000,0)),IFERROR(INDEX('01_Cad_Pecas'!$I$2:$I$5000,MATCH(VALUE($E2519),'01_Cad_Pecas'!$D$2:$D$5000,0)),"")))</f>
        <v/>
      </c>
      <c r="M2519" s="14">
        <f>IF(OR($J2519="",$L2519=""),"",IF($K2519="",0,$K2519)+$J2519*$L2519)</f>
        <v/>
      </c>
      <c r="N2519" s="14" t="n">
        <v>46212</v>
      </c>
      <c r="O2519" s="14" t="n">
        <v>60</v>
      </c>
      <c r="P2519" s="14" t="n"/>
      <c r="Q2519" s="14" t="n"/>
      <c r="R2519" s="14" t="n"/>
      <c r="S2519" s="14" t="n"/>
      <c r="T2519" s="14">
        <f>IF(OR($J2519="",$O2519=""),"",$O2519/$J2519)</f>
        <v/>
      </c>
      <c r="U2519" s="14" t="inlineStr">
        <is>
          <t>Concluído</t>
        </is>
      </c>
      <c r="V2519" s="14" t="n"/>
      <c r="W2519" s="14" t="n"/>
      <c r="X2519" s="14" t="n"/>
      <c r="Y2519" s="14" t="n"/>
      <c r="Z2519" s="14" t="n"/>
      <c r="AA2519" s="11" t="n"/>
      <c r="AB2519" s="14">
        <f>B2519&amp;"|"&amp;I2519</f>
        <v/>
      </c>
      <c r="AC2519">
        <f>IF($B2519="","","|"&amp;SUBSTITUTE(TRIM(SUBSTITUTE(SUBSTITUTE(SUBSTITUTE(SUBSTITUTE(SUBSTITUTE(SUBSTITUTE(SUBSTITUTE(SUBSTITUTE(SUBSTITUTE(SUBSTITUTE(SUBSTITUTE(SUBSTITUTE(SUBSTITUTE(SUBSTITUTE(TRIM($B2519&amp;""),CHAR(10)," "),CHAR(13)," "),"."," "),";"," "),","," "),"/"," "),"+"," "),"-"," "),"  "," "),"  "," "),"  "," "),"  "," "),"  "," "),"  "," "))," ","|")&amp;"|")</f>
        <v/>
      </c>
      <c r="AD2519">
        <f>TRIM($I2519&amp;"")</f>
        <v/>
      </c>
    </row>
    <row r="2520" ht="36" customHeight="1">
      <c r="A2520" s="9" t="n">
        <v>46212</v>
      </c>
      <c r="B2520" s="14" t="inlineStr">
        <is>
          <t>10238</t>
        </is>
      </c>
      <c r="C2520" s="14" t="inlineStr">
        <is>
          <t>M/C 0716 (VERDE)</t>
        </is>
      </c>
      <c r="D2520" s="14" t="inlineStr">
        <is>
          <t>9 COLADEIRAS</t>
        </is>
      </c>
      <c r="E2520" s="14" t="n">
        <v>20019603</v>
      </c>
      <c r="F2520" s="14" t="inlineStr">
        <is>
          <t>(3) BASE 572X572X12 MDF - MESA SANTIAGO 1,36</t>
        </is>
      </c>
      <c r="G2520" s="14" t="inlineStr">
        <is>
          <t>9 COLADEIRAS</t>
        </is>
      </c>
      <c r="H2520" s="14" t="inlineStr">
        <is>
          <t>9 COLADEIRAS</t>
        </is>
      </c>
      <c r="I2520" s="9" t="inlineStr">
        <is>
          <t>9 COLADEIRAS</t>
        </is>
      </c>
      <c r="J2520" s="9" t="n">
        <v>5</v>
      </c>
      <c r="K2520" s="14">
        <f>IF($E2520="","",IFERROR(INDEX('01_Cad_Pecas'!$H$2:$H$5000,MATCH($E2520,'01_Cad_Pecas'!$D$2:$D$5000,0)),IFERROR(INDEX('01_Cad_Pecas'!$H$2:$H$5000,MATCH(VALUE($E2520),'01_Cad_Pecas'!$D$2:$D$5000,0)),"")))</f>
        <v/>
      </c>
      <c r="L2520" s="14">
        <f>IF($E2520="","",IFERROR(INDEX('01_Cad_Pecas'!$I$2:$I$5000,MATCH($E2520,'01_Cad_Pecas'!$D$2:$D$5000,0)),IFERROR(INDEX('01_Cad_Pecas'!$I$2:$I$5000,MATCH(VALUE($E2520),'01_Cad_Pecas'!$D$2:$D$5000,0)),"")))</f>
        <v/>
      </c>
      <c r="M2520" s="14">
        <f>IF(OR($J2520="",$L2520=""),"",IF($K2520="",0,$K2520)+$J2520*$L2520)</f>
        <v/>
      </c>
      <c r="N2520" s="14" t="n">
        <v>46212</v>
      </c>
      <c r="O2520" s="14" t="n">
        <v>5</v>
      </c>
      <c r="P2520" s="14" t="n"/>
      <c r="Q2520" s="14" t="n"/>
      <c r="R2520" s="14" t="n"/>
      <c r="S2520" s="14" t="n"/>
      <c r="T2520" s="14">
        <f>IF(OR($J2520="",$O2520=""),"",$O2520/$J2520)</f>
        <v/>
      </c>
      <c r="U2520" s="14" t="inlineStr">
        <is>
          <t>Concluído</t>
        </is>
      </c>
      <c r="V2520" s="14" t="n"/>
      <c r="W2520" s="14" t="n"/>
      <c r="X2520" s="14" t="n"/>
      <c r="Y2520" s="14" t="n"/>
      <c r="Z2520" s="14" t="n"/>
      <c r="AA2520" s="11" t="n"/>
      <c r="AB2520" s="14">
        <f>B2520&amp;"|"&amp;I2520</f>
        <v/>
      </c>
      <c r="AC2520">
        <f>IF($B2520="","","|"&amp;SUBSTITUTE(TRIM(SUBSTITUTE(SUBSTITUTE(SUBSTITUTE(SUBSTITUTE(SUBSTITUTE(SUBSTITUTE(SUBSTITUTE(SUBSTITUTE(SUBSTITUTE(SUBSTITUTE(SUBSTITUTE(SUBSTITUTE(SUBSTITUTE(SUBSTITUTE(TRIM($B2520&amp;""),CHAR(10)," "),CHAR(13)," "),"."," "),";"," "),","," "),"/"," "),"+"," "),"-"," "),"  "," "),"  "," "),"  "," "),"  "," "),"  "," "),"  "," "))," ","|")&amp;"|")</f>
        <v/>
      </c>
      <c r="AD2520">
        <f>TRIM($I2520&amp;"")</f>
        <v/>
      </c>
    </row>
    <row r="2521" ht="36" customHeight="1">
      <c r="A2521" s="9" t="n">
        <v>46212</v>
      </c>
      <c r="B2521" s="14" t="inlineStr">
        <is>
          <t>10238</t>
        </is>
      </c>
      <c r="C2521" s="14" t="inlineStr">
        <is>
          <t>M/C 0716 (VERDE)</t>
        </is>
      </c>
      <c r="D2521" s="14" t="inlineStr">
        <is>
          <t>9 COLADEIRAS</t>
        </is>
      </c>
      <c r="E2521" s="14" t="n">
        <v>20019606</v>
      </c>
      <c r="F2521" s="14" t="inlineStr">
        <is>
          <t>(1-6) LATERAL RIPADA - MESA SANTIAGO 1,36</t>
        </is>
      </c>
      <c r="G2521" s="14" t="inlineStr">
        <is>
          <t>9 COLADEIRAS</t>
        </is>
      </c>
      <c r="H2521" s="14" t="inlineStr">
        <is>
          <t>9 COLADEIRAS</t>
        </is>
      </c>
      <c r="I2521" s="9" t="inlineStr">
        <is>
          <t>9 COLADEIRAS</t>
        </is>
      </c>
      <c r="J2521" s="9" t="n">
        <v>10</v>
      </c>
      <c r="K2521" s="14">
        <f>IF($E2521="","",IFERROR(INDEX('01_Cad_Pecas'!$H$2:$H$5000,MATCH($E2521,'01_Cad_Pecas'!$D$2:$D$5000,0)),IFERROR(INDEX('01_Cad_Pecas'!$H$2:$H$5000,MATCH(VALUE($E2521),'01_Cad_Pecas'!$D$2:$D$5000,0)),"")))</f>
        <v/>
      </c>
      <c r="L2521" s="14">
        <f>IF($E2521="","",IFERROR(INDEX('01_Cad_Pecas'!$I$2:$I$5000,MATCH($E2521,'01_Cad_Pecas'!$D$2:$D$5000,0)),IFERROR(INDEX('01_Cad_Pecas'!$I$2:$I$5000,MATCH(VALUE($E2521),'01_Cad_Pecas'!$D$2:$D$5000,0)),"")))</f>
        <v/>
      </c>
      <c r="M2521" s="14">
        <f>IF(OR($J2521="",$L2521=""),"",IF($K2521="",0,$K2521)+$J2521*$L2521)</f>
        <v/>
      </c>
      <c r="N2521" s="14" t="n">
        <v>46212</v>
      </c>
      <c r="O2521" s="14" t="n">
        <v>10</v>
      </c>
      <c r="P2521" s="14" t="n"/>
      <c r="Q2521" s="14" t="n"/>
      <c r="R2521" s="14" t="n"/>
      <c r="S2521" s="14" t="n"/>
      <c r="T2521" s="14">
        <f>IF(OR($J2521="",$O2521=""),"",$O2521/$J2521)</f>
        <v/>
      </c>
      <c r="U2521" s="14" t="inlineStr">
        <is>
          <t>Concluído</t>
        </is>
      </c>
      <c r="V2521" s="14" t="n"/>
      <c r="W2521" s="14" t="n"/>
      <c r="X2521" s="14" t="n"/>
      <c r="Y2521" s="14" t="n"/>
      <c r="Z2521" s="14" t="n"/>
      <c r="AA2521" s="11" t="n"/>
      <c r="AB2521" s="14">
        <f>B2521&amp;"|"&amp;I2521</f>
        <v/>
      </c>
      <c r="AC2521">
        <f>IF($B2521="","","|"&amp;SUBSTITUTE(TRIM(SUBSTITUTE(SUBSTITUTE(SUBSTITUTE(SUBSTITUTE(SUBSTITUTE(SUBSTITUTE(SUBSTITUTE(SUBSTITUTE(SUBSTITUTE(SUBSTITUTE(SUBSTITUTE(SUBSTITUTE(SUBSTITUTE(SUBSTITUTE(TRIM($B2521&amp;""),CHAR(10)," "),CHAR(13)," "),"."," "),";"," "),","," "),"/"," "),"+"," "),"-"," "),"  "," "),"  "," "),"  "," "),"  "," "),"  "," "),"  "," "))," ","|")&amp;"|")</f>
        <v/>
      </c>
      <c r="AD2521">
        <f>TRIM($I2521&amp;"")</f>
        <v/>
      </c>
    </row>
    <row r="2522" ht="36" customHeight="1">
      <c r="A2522" s="9" t="n">
        <v>46212</v>
      </c>
      <c r="B2522" s="14" t="inlineStr">
        <is>
          <t>10238</t>
        </is>
      </c>
      <c r="C2522" s="14" t="inlineStr">
        <is>
          <t>M/C 0716 (VERDE)</t>
        </is>
      </c>
      <c r="D2522" s="14" t="inlineStr">
        <is>
          <t>9 COLADEIRAS</t>
        </is>
      </c>
      <c r="E2522" s="14" t="n">
        <v>20013102</v>
      </c>
      <c r="F2522" s="14" t="inlineStr">
        <is>
          <t>(10)PE MAIOR 760X100 (170) X15 MDF-MIAMI 1,37X0,80</t>
        </is>
      </c>
      <c r="G2522" s="14" t="inlineStr">
        <is>
          <t>9 COLADEIRAS</t>
        </is>
      </c>
      <c r="H2522" s="14" t="inlineStr">
        <is>
          <t>9 COLADEIRAS</t>
        </is>
      </c>
      <c r="I2522" s="9" t="inlineStr">
        <is>
          <t>9 COLADEIRAS</t>
        </is>
      </c>
      <c r="J2522" s="9" t="n">
        <v>800</v>
      </c>
      <c r="K2522" s="14">
        <f>IF($E2522="","",IFERROR(INDEX('01_Cad_Pecas'!$H$2:$H$5000,MATCH($E2522,'01_Cad_Pecas'!$D$2:$D$5000,0)),IFERROR(INDEX('01_Cad_Pecas'!$H$2:$H$5000,MATCH(VALUE($E2522),'01_Cad_Pecas'!$D$2:$D$5000,0)),"")))</f>
        <v/>
      </c>
      <c r="L2522" s="14">
        <f>IF($E2522="","",IFERROR(INDEX('01_Cad_Pecas'!$I$2:$I$5000,MATCH($E2522,'01_Cad_Pecas'!$D$2:$D$5000,0)),IFERROR(INDEX('01_Cad_Pecas'!$I$2:$I$5000,MATCH(VALUE($E2522),'01_Cad_Pecas'!$D$2:$D$5000,0)),"")))</f>
        <v/>
      </c>
      <c r="M2522" s="14">
        <f>IF(OR($J2522="",$L2522=""),"",IF($K2522="",0,$K2522)+$J2522*$L2522)</f>
        <v/>
      </c>
      <c r="N2522" s="14" t="n">
        <v>46212</v>
      </c>
      <c r="O2522" s="14" t="n">
        <v>800</v>
      </c>
      <c r="P2522" s="14" t="n"/>
      <c r="Q2522" s="14" t="n"/>
      <c r="R2522" s="14" t="n"/>
      <c r="S2522" s="14" t="n"/>
      <c r="T2522" s="14">
        <f>IF(OR($J2522="",$O2522=""),"",$O2522/$J2522)</f>
        <v/>
      </c>
      <c r="U2522" s="14" t="inlineStr">
        <is>
          <t>Concluído</t>
        </is>
      </c>
      <c r="V2522" s="14" t="n"/>
      <c r="W2522" s="14" t="n"/>
      <c r="X2522" s="14" t="n"/>
      <c r="Y2522" s="14" t="n"/>
      <c r="Z2522" s="14" t="n"/>
      <c r="AA2522" s="11" t="n"/>
      <c r="AB2522" s="14">
        <f>B2522&amp;"|"&amp;I2522</f>
        <v/>
      </c>
      <c r="AC2522">
        <f>IF($B2522="","","|"&amp;SUBSTITUTE(TRIM(SUBSTITUTE(SUBSTITUTE(SUBSTITUTE(SUBSTITUTE(SUBSTITUTE(SUBSTITUTE(SUBSTITUTE(SUBSTITUTE(SUBSTITUTE(SUBSTITUTE(SUBSTITUTE(SUBSTITUTE(SUBSTITUTE(SUBSTITUTE(TRIM($B2522&amp;""),CHAR(10)," "),CHAR(13)," "),"."," "),";"," "),","," "),"/"," "),"+"," "),"-"," "),"  "," "),"  "," "),"  "," "),"  "," "),"  "," "),"  "," "))," ","|")&amp;"|")</f>
        <v/>
      </c>
      <c r="AD2522">
        <f>TRIM($I2522&amp;"")</f>
        <v/>
      </c>
    </row>
    <row r="2523" ht="36" customHeight="1">
      <c r="A2523" s="9" t="n">
        <v>46212</v>
      </c>
      <c r="B2523" s="14" t="inlineStr">
        <is>
          <t>10238</t>
        </is>
      </c>
      <c r="C2523" s="14" t="inlineStr">
        <is>
          <t>M/C 0716 (VERDE)</t>
        </is>
      </c>
      <c r="D2523" s="14" t="inlineStr">
        <is>
          <t>9 COLADEIRAS</t>
        </is>
      </c>
      <c r="E2523" s="14" t="n">
        <v>20013103</v>
      </c>
      <c r="F2523" s="14" t="inlineStr">
        <is>
          <t>(4) PE MENOR 760X85 (135) X15 MDF-MIAMI 1,37X0,80</t>
        </is>
      </c>
      <c r="G2523" s="14" t="inlineStr">
        <is>
          <t>9 COLADEIRAS</t>
        </is>
      </c>
      <c r="H2523" s="14" t="inlineStr">
        <is>
          <t>9 COLADEIRAS</t>
        </is>
      </c>
      <c r="I2523" s="9" t="inlineStr">
        <is>
          <t>9 COLADEIRAS</t>
        </is>
      </c>
      <c r="J2523" s="9" t="n">
        <v>800</v>
      </c>
      <c r="K2523" s="14">
        <f>IF($E2523="","",IFERROR(INDEX('01_Cad_Pecas'!$H$2:$H$5000,MATCH($E2523,'01_Cad_Pecas'!$D$2:$D$5000,0)),IFERROR(INDEX('01_Cad_Pecas'!$H$2:$H$5000,MATCH(VALUE($E2523),'01_Cad_Pecas'!$D$2:$D$5000,0)),"")))</f>
        <v/>
      </c>
      <c r="L2523" s="14">
        <f>IF($E2523="","",IFERROR(INDEX('01_Cad_Pecas'!$I$2:$I$5000,MATCH($E2523,'01_Cad_Pecas'!$D$2:$D$5000,0)),IFERROR(INDEX('01_Cad_Pecas'!$I$2:$I$5000,MATCH(VALUE($E2523),'01_Cad_Pecas'!$D$2:$D$5000,0)),"")))</f>
        <v/>
      </c>
      <c r="M2523" s="14">
        <f>IF(OR($J2523="",$L2523=""),"",IF($K2523="",0,$K2523)+$J2523*$L2523)</f>
        <v/>
      </c>
      <c r="N2523" s="14" t="n">
        <v>46212</v>
      </c>
      <c r="O2523" s="14" t="n">
        <v>800</v>
      </c>
      <c r="P2523" s="14" t="n"/>
      <c r="Q2523" s="14" t="n"/>
      <c r="R2523" s="14" t="n"/>
      <c r="S2523" s="14" t="n"/>
      <c r="T2523" s="14">
        <f>IF(OR($J2523="",$O2523=""),"",$O2523/$J2523)</f>
        <v/>
      </c>
      <c r="U2523" s="14" t="inlineStr">
        <is>
          <t>Concluído</t>
        </is>
      </c>
      <c r="V2523" s="14" t="n"/>
      <c r="W2523" s="14" t="n"/>
      <c r="X2523" s="14" t="n"/>
      <c r="Y2523" s="14" t="n"/>
      <c r="Z2523" s="14" t="n"/>
      <c r="AA2523" s="11" t="n"/>
      <c r="AB2523" s="14">
        <f>B2523&amp;"|"&amp;I2523</f>
        <v/>
      </c>
      <c r="AC2523">
        <f>IF($B2523="","","|"&amp;SUBSTITUTE(TRIM(SUBSTITUTE(SUBSTITUTE(SUBSTITUTE(SUBSTITUTE(SUBSTITUTE(SUBSTITUTE(SUBSTITUTE(SUBSTITUTE(SUBSTITUTE(SUBSTITUTE(SUBSTITUTE(SUBSTITUTE(SUBSTITUTE(SUBSTITUTE(TRIM($B2523&amp;""),CHAR(10)," "),CHAR(13)," "),"."," "),";"," "),","," "),"/"," "),"+"," "),"-"," "),"  "," "),"  "," "),"  "," "),"  "," "),"  "," "),"  "," "))," ","|")&amp;"|")</f>
        <v/>
      </c>
      <c r="AD2523">
        <f>TRIM($I2523&amp;"")</f>
        <v/>
      </c>
    </row>
    <row r="2524" ht="36" customHeight="1">
      <c r="A2524" s="9" t="n">
        <v>46212</v>
      </c>
      <c r="B2524" s="14" t="inlineStr">
        <is>
          <t>10238</t>
        </is>
      </c>
      <c r="C2524" s="14" t="inlineStr">
        <is>
          <t>M/C 0716 (VERDE)</t>
        </is>
      </c>
      <c r="D2524" s="14" t="inlineStr">
        <is>
          <t>9 COLADEIRAS</t>
        </is>
      </c>
      <c r="E2524" s="14" t="n">
        <v>20020001</v>
      </c>
      <c r="F2524" s="14" t="inlineStr">
        <is>
          <t>(1) LATERAL 1180X92X15 MDF - BASE DUBAI</t>
        </is>
      </c>
      <c r="G2524" s="14" t="inlineStr">
        <is>
          <t>9 COLADEIRAS</t>
        </is>
      </c>
      <c r="H2524" s="14" t="inlineStr">
        <is>
          <t>9 COLADEIRAS</t>
        </is>
      </c>
      <c r="I2524" s="9" t="inlineStr">
        <is>
          <t>9 COLADEIRAS</t>
        </is>
      </c>
      <c r="J2524" s="9" t="n">
        <v>4</v>
      </c>
      <c r="K2524" s="14">
        <f>IF($E2524="","",IFERROR(INDEX('01_Cad_Pecas'!$H$2:$H$5000,MATCH($E2524,'01_Cad_Pecas'!$D$2:$D$5000,0)),IFERROR(INDEX('01_Cad_Pecas'!$H$2:$H$5000,MATCH(VALUE($E2524),'01_Cad_Pecas'!$D$2:$D$5000,0)),"")))</f>
        <v/>
      </c>
      <c r="L2524" s="14">
        <f>IF($E2524="","",IFERROR(INDEX('01_Cad_Pecas'!$I$2:$I$5000,MATCH($E2524,'01_Cad_Pecas'!$D$2:$D$5000,0)),IFERROR(INDEX('01_Cad_Pecas'!$I$2:$I$5000,MATCH(VALUE($E2524),'01_Cad_Pecas'!$D$2:$D$5000,0)),"")))</f>
        <v/>
      </c>
      <c r="M2524" s="14">
        <f>IF(OR($J2524="",$L2524=""),"",IF($K2524="",0,$K2524)+$J2524*$L2524)</f>
        <v/>
      </c>
      <c r="N2524" s="14" t="n">
        <v>46212</v>
      </c>
      <c r="O2524" s="14" t="n">
        <v>4</v>
      </c>
      <c r="P2524" s="14" t="n"/>
      <c r="Q2524" s="14" t="n"/>
      <c r="R2524" s="14" t="n"/>
      <c r="S2524" s="14" t="n"/>
      <c r="T2524" s="14">
        <f>IF(OR($J2524="",$O2524=""),"",$O2524/$J2524)</f>
        <v/>
      </c>
      <c r="U2524" s="14" t="inlineStr">
        <is>
          <t>Concluído</t>
        </is>
      </c>
      <c r="V2524" s="14" t="n"/>
      <c r="W2524" s="14" t="n"/>
      <c r="X2524" s="14" t="n"/>
      <c r="Y2524" s="14" t="n"/>
      <c r="Z2524" s="14" t="n"/>
      <c r="AA2524" s="11" t="n"/>
      <c r="AB2524" s="14">
        <f>B2524&amp;"|"&amp;I2524</f>
        <v/>
      </c>
      <c r="AC2524">
        <f>IF($B2524="","","|"&amp;SUBSTITUTE(TRIM(SUBSTITUTE(SUBSTITUTE(SUBSTITUTE(SUBSTITUTE(SUBSTITUTE(SUBSTITUTE(SUBSTITUTE(SUBSTITUTE(SUBSTITUTE(SUBSTITUTE(SUBSTITUTE(SUBSTITUTE(SUBSTITUTE(SUBSTITUTE(TRIM($B2524&amp;""),CHAR(10)," "),CHAR(13)," "),"."," "),";"," "),","," "),"/"," "),"+"," "),"-"," "),"  "," "),"  "," "),"  "," "),"  "," "),"  "," "),"  "," "))," ","|")&amp;"|")</f>
        <v/>
      </c>
      <c r="AD2524">
        <f>TRIM($I2524&amp;"")</f>
        <v/>
      </c>
    </row>
    <row r="2525" ht="36" customHeight="1">
      <c r="A2525" s="9" t="n">
        <v>46212</v>
      </c>
      <c r="B2525" s="14" t="inlineStr">
        <is>
          <t>10238</t>
        </is>
      </c>
      <c r="C2525" s="14" t="inlineStr">
        <is>
          <t>M/C 0716 (VERDE)</t>
        </is>
      </c>
      <c r="D2525" s="14" t="inlineStr">
        <is>
          <t>9 COLADEIRAS</t>
        </is>
      </c>
      <c r="E2525" s="14" t="n">
        <v>20052001</v>
      </c>
      <c r="F2525" s="14" t="inlineStr">
        <is>
          <t>(2-4) TRAVESSA 742X122X25 MDF - MESA ATHENAS</t>
        </is>
      </c>
      <c r="G2525" s="14" t="inlineStr">
        <is>
          <t>9 COLADEIRAS</t>
        </is>
      </c>
      <c r="H2525" s="14" t="inlineStr">
        <is>
          <t>9 COLADEIRAS</t>
        </is>
      </c>
      <c r="I2525" s="9" t="inlineStr">
        <is>
          <t>9 COLADEIRAS</t>
        </is>
      </c>
      <c r="J2525" s="9" t="n">
        <v>4</v>
      </c>
      <c r="K2525" s="14">
        <f>IF($E2525="","",IFERROR(INDEX('01_Cad_Pecas'!$H$2:$H$5000,MATCH($E2525,'01_Cad_Pecas'!$D$2:$D$5000,0)),IFERROR(INDEX('01_Cad_Pecas'!$H$2:$H$5000,MATCH(VALUE($E2525),'01_Cad_Pecas'!$D$2:$D$5000,0)),"")))</f>
        <v/>
      </c>
      <c r="L2525" s="14">
        <f>IF($E2525="","",IFERROR(INDEX('01_Cad_Pecas'!$I$2:$I$5000,MATCH($E2525,'01_Cad_Pecas'!$D$2:$D$5000,0)),IFERROR(INDEX('01_Cad_Pecas'!$I$2:$I$5000,MATCH(VALUE($E2525),'01_Cad_Pecas'!$D$2:$D$5000,0)),"")))</f>
        <v/>
      </c>
      <c r="M2525" s="14">
        <f>IF(OR($J2525="",$L2525=""),"",IF($K2525="",0,$K2525)+$J2525*$L2525)</f>
        <v/>
      </c>
      <c r="N2525" s="14" t="n">
        <v>46212</v>
      </c>
      <c r="O2525" s="14" t="n">
        <v>4</v>
      </c>
      <c r="P2525" s="14" t="n"/>
      <c r="Q2525" s="14" t="n"/>
      <c r="R2525" s="14" t="n"/>
      <c r="S2525" s="14" t="n"/>
      <c r="T2525" s="14">
        <f>IF(OR($J2525="",$O2525=""),"",$O2525/$J2525)</f>
        <v/>
      </c>
      <c r="U2525" s="14" t="inlineStr">
        <is>
          <t>Concluído</t>
        </is>
      </c>
      <c r="V2525" s="14" t="n"/>
      <c r="W2525" s="14" t="n"/>
      <c r="X2525" s="14" t="n"/>
      <c r="Y2525" s="14" t="n"/>
      <c r="Z2525" s="14" t="n"/>
      <c r="AA2525" s="11" t="n"/>
      <c r="AB2525" s="14">
        <f>B2525&amp;"|"&amp;I2525</f>
        <v/>
      </c>
      <c r="AC2525">
        <f>IF($B2525="","","|"&amp;SUBSTITUTE(TRIM(SUBSTITUTE(SUBSTITUTE(SUBSTITUTE(SUBSTITUTE(SUBSTITUTE(SUBSTITUTE(SUBSTITUTE(SUBSTITUTE(SUBSTITUTE(SUBSTITUTE(SUBSTITUTE(SUBSTITUTE(SUBSTITUTE(SUBSTITUTE(TRIM($B2525&amp;""),CHAR(10)," "),CHAR(13)," "),"."," "),";"," "),","," "),"/"," "),"+"," "),"-"," "),"  "," "),"  "," "),"  "," "),"  "," "),"  "," "),"  "," "))," ","|")&amp;"|")</f>
        <v/>
      </c>
      <c r="AD2525">
        <f>TRIM($I2525&amp;"")</f>
        <v/>
      </c>
    </row>
    <row r="2526" ht="36" customHeight="1">
      <c r="A2526" s="9" t="n">
        <v>46212</v>
      </c>
      <c r="B2526" s="14" t="inlineStr">
        <is>
          <t>10238</t>
        </is>
      </c>
      <c r="C2526" s="14" t="inlineStr">
        <is>
          <t>M/C 0716 (VERDE)</t>
        </is>
      </c>
      <c r="D2526" s="14" t="inlineStr">
        <is>
          <t>9 COLADEIRAS</t>
        </is>
      </c>
      <c r="E2526" s="14" t="n">
        <v>20052002</v>
      </c>
      <c r="F2526" s="14" t="inlineStr">
        <is>
          <t>(5) BASE MAIOR 542X124X25 MDF - MESA ATHENAS</t>
        </is>
      </c>
      <c r="G2526" s="14" t="inlineStr">
        <is>
          <t>9 COLADEIRAS</t>
        </is>
      </c>
      <c r="H2526" s="14" t="inlineStr">
        <is>
          <t>9 COLADEIRAS</t>
        </is>
      </c>
      <c r="I2526" s="9" t="inlineStr">
        <is>
          <t>9 COLADEIRAS</t>
        </is>
      </c>
      <c r="J2526" s="9" t="n">
        <v>1</v>
      </c>
      <c r="K2526" s="14">
        <f>IF($E2526="","",IFERROR(INDEX('01_Cad_Pecas'!$H$2:$H$5000,MATCH($E2526,'01_Cad_Pecas'!$D$2:$D$5000,0)),IFERROR(INDEX('01_Cad_Pecas'!$H$2:$H$5000,MATCH(VALUE($E2526),'01_Cad_Pecas'!$D$2:$D$5000,0)),"")))</f>
        <v/>
      </c>
      <c r="L2526" s="14">
        <f>IF($E2526="","",IFERROR(INDEX('01_Cad_Pecas'!$I$2:$I$5000,MATCH($E2526,'01_Cad_Pecas'!$D$2:$D$5000,0)),IFERROR(INDEX('01_Cad_Pecas'!$I$2:$I$5000,MATCH(VALUE($E2526),'01_Cad_Pecas'!$D$2:$D$5000,0)),"")))</f>
        <v/>
      </c>
      <c r="M2526" s="14">
        <f>IF(OR($J2526="",$L2526=""),"",IF($K2526="",0,$K2526)+$J2526*$L2526)</f>
        <v/>
      </c>
      <c r="N2526" s="14" t="n">
        <v>46212</v>
      </c>
      <c r="O2526" s="14" t="n">
        <v>1</v>
      </c>
      <c r="P2526" s="14" t="n"/>
      <c r="Q2526" s="14" t="n"/>
      <c r="R2526" s="14" t="n"/>
      <c r="S2526" s="14" t="n"/>
      <c r="T2526" s="14">
        <f>IF(OR($J2526="",$O2526=""),"",$O2526/$J2526)</f>
        <v/>
      </c>
      <c r="U2526" s="14" t="inlineStr">
        <is>
          <t>Concluído</t>
        </is>
      </c>
      <c r="V2526" s="14" t="n"/>
      <c r="W2526" s="14" t="n"/>
      <c r="X2526" s="14" t="n"/>
      <c r="Y2526" s="14" t="n"/>
      <c r="Z2526" s="14" t="n"/>
      <c r="AA2526" s="11" t="n"/>
      <c r="AB2526" s="14">
        <f>B2526&amp;"|"&amp;I2526</f>
        <v/>
      </c>
      <c r="AC2526">
        <f>IF($B2526="","","|"&amp;SUBSTITUTE(TRIM(SUBSTITUTE(SUBSTITUTE(SUBSTITUTE(SUBSTITUTE(SUBSTITUTE(SUBSTITUTE(SUBSTITUTE(SUBSTITUTE(SUBSTITUTE(SUBSTITUTE(SUBSTITUTE(SUBSTITUTE(SUBSTITUTE(SUBSTITUTE(TRIM($B2526&amp;""),CHAR(10)," "),CHAR(13)," "),"."," "),";"," "),","," "),"/"," "),"+"," "),"-"," "),"  "," "),"  "," "),"  "," "),"  "," "),"  "," "),"  "," "))," ","|")&amp;"|")</f>
        <v/>
      </c>
      <c r="AD2526">
        <f>TRIM($I2526&amp;"")</f>
        <v/>
      </c>
    </row>
    <row r="2527" ht="36" customHeight="1">
      <c r="A2527" s="9" t="n">
        <v>46212</v>
      </c>
      <c r="B2527" s="14" t="inlineStr">
        <is>
          <t>10238</t>
        </is>
      </c>
      <c r="C2527" s="14" t="inlineStr">
        <is>
          <t>M/C 0716 (VERDE)</t>
        </is>
      </c>
      <c r="D2527" s="14" t="inlineStr">
        <is>
          <t>9 COLADEIRAS</t>
        </is>
      </c>
      <c r="E2527" s="14" t="n">
        <v>20052003</v>
      </c>
      <c r="F2527" s="14" t="inlineStr">
        <is>
          <t>(6)BASE MENOR 386 (189)X124X25 MDF - MESA ATHENAS</t>
        </is>
      </c>
      <c r="G2527" s="14" t="inlineStr">
        <is>
          <t>9 COLADEIRAS</t>
        </is>
      </c>
      <c r="H2527" s="14" t="inlineStr">
        <is>
          <t>9 COLADEIRAS</t>
        </is>
      </c>
      <c r="I2527" s="9" t="inlineStr">
        <is>
          <t>9 COLADEIRAS</t>
        </is>
      </c>
      <c r="J2527" s="9" t="n">
        <v>2</v>
      </c>
      <c r="K2527" s="14">
        <f>IF($E2527="","",IFERROR(INDEX('01_Cad_Pecas'!$H$2:$H$5000,MATCH($E2527,'01_Cad_Pecas'!$D$2:$D$5000,0)),IFERROR(INDEX('01_Cad_Pecas'!$H$2:$H$5000,MATCH(VALUE($E2527),'01_Cad_Pecas'!$D$2:$D$5000,0)),"")))</f>
        <v/>
      </c>
      <c r="L2527" s="14">
        <f>IF($E2527="","",IFERROR(INDEX('01_Cad_Pecas'!$I$2:$I$5000,MATCH($E2527,'01_Cad_Pecas'!$D$2:$D$5000,0)),IFERROR(INDEX('01_Cad_Pecas'!$I$2:$I$5000,MATCH(VALUE($E2527),'01_Cad_Pecas'!$D$2:$D$5000,0)),"")))</f>
        <v/>
      </c>
      <c r="M2527" s="14">
        <f>IF(OR($J2527="",$L2527=""),"",IF($K2527="",0,$K2527)+$J2527*$L2527)</f>
        <v/>
      </c>
      <c r="N2527" s="14" t="n">
        <v>46212</v>
      </c>
      <c r="O2527" s="14" t="n">
        <v>2</v>
      </c>
      <c r="P2527" s="14" t="n"/>
      <c r="Q2527" s="14" t="n"/>
      <c r="R2527" s="14" t="n"/>
      <c r="S2527" s="14" t="n"/>
      <c r="T2527" s="14">
        <f>IF(OR($J2527="",$O2527=""),"",$O2527/$J2527)</f>
        <v/>
      </c>
      <c r="U2527" s="14" t="inlineStr">
        <is>
          <t>Concluído</t>
        </is>
      </c>
      <c r="V2527" s="14" t="n"/>
      <c r="W2527" s="14" t="n"/>
      <c r="X2527" s="14" t="n"/>
      <c r="Y2527" s="14" t="n"/>
      <c r="Z2527" s="14" t="n"/>
      <c r="AA2527" s="11" t="n"/>
      <c r="AB2527" s="14">
        <f>B2527&amp;"|"&amp;I2527</f>
        <v/>
      </c>
      <c r="AC2527">
        <f>IF($B2527="","","|"&amp;SUBSTITUTE(TRIM(SUBSTITUTE(SUBSTITUTE(SUBSTITUTE(SUBSTITUTE(SUBSTITUTE(SUBSTITUTE(SUBSTITUTE(SUBSTITUTE(SUBSTITUTE(SUBSTITUTE(SUBSTITUTE(SUBSTITUTE(SUBSTITUTE(SUBSTITUTE(TRIM($B2527&amp;""),CHAR(10)," "),CHAR(13)," "),"."," "),";"," "),","," "),"/"," "),"+"," "),"-"," "),"  "," "),"  "," "),"  "," "),"  "," "),"  "," "),"  "," "))," ","|")&amp;"|")</f>
        <v/>
      </c>
      <c r="AD2527">
        <f>TRIM($I2527&amp;"")</f>
        <v/>
      </c>
    </row>
    <row r="2528" ht="36" customHeight="1">
      <c r="A2528" s="9" t="n">
        <v>46212</v>
      </c>
      <c r="B2528" s="14" t="inlineStr">
        <is>
          <t>10238</t>
        </is>
      </c>
      <c r="C2528" s="14" t="inlineStr">
        <is>
          <t>M/C 0716 (VERDE)</t>
        </is>
      </c>
      <c r="D2528" s="14" t="inlineStr">
        <is>
          <t>9 COLADEIRAS</t>
        </is>
      </c>
      <c r="E2528" s="14" t="n">
        <v>30001202</v>
      </c>
      <c r="F2528" s="14" t="inlineStr">
        <is>
          <t>PÉ FRONTAL 441X65(911)X25 MDF (16PÇS) - CAD PÉ INT</t>
        </is>
      </c>
      <c r="G2528" s="14" t="inlineStr">
        <is>
          <t>9 COLADEIRAS</t>
        </is>
      </c>
      <c r="H2528" s="14" t="inlineStr">
        <is>
          <t>9 COLADEIRAS</t>
        </is>
      </c>
      <c r="I2528" s="9" t="inlineStr">
        <is>
          <t>9 COLADEIRAS</t>
        </is>
      </c>
      <c r="J2528" s="9" t="n">
        <v>500</v>
      </c>
      <c r="K2528" s="14">
        <f>IF($E2528="","",IFERROR(INDEX('01_Cad_Pecas'!$H$2:$H$5000,MATCH($E2528,'01_Cad_Pecas'!$D$2:$D$5000,0)),IFERROR(INDEX('01_Cad_Pecas'!$H$2:$H$5000,MATCH(VALUE($E2528),'01_Cad_Pecas'!$D$2:$D$5000,0)),"")))</f>
        <v/>
      </c>
      <c r="L2528" s="14">
        <f>IF($E2528="","",IFERROR(INDEX('01_Cad_Pecas'!$I$2:$I$5000,MATCH($E2528,'01_Cad_Pecas'!$D$2:$D$5000,0)),IFERROR(INDEX('01_Cad_Pecas'!$I$2:$I$5000,MATCH(VALUE($E2528),'01_Cad_Pecas'!$D$2:$D$5000,0)),"")))</f>
        <v/>
      </c>
      <c r="M2528" s="14">
        <f>IF(OR($J2528="",$L2528=""),"",IF($K2528="",0,$K2528)+$J2528*$L2528)</f>
        <v/>
      </c>
      <c r="N2528" s="14" t="n">
        <v>46212</v>
      </c>
      <c r="O2528" s="14" t="n">
        <v>500</v>
      </c>
      <c r="P2528" s="14" t="n"/>
      <c r="Q2528" s="14" t="n"/>
      <c r="R2528" s="14" t="n"/>
      <c r="S2528" s="14" t="n"/>
      <c r="T2528" s="14">
        <f>IF(OR($J2528="",$O2528=""),"",$O2528/$J2528)</f>
        <v/>
      </c>
      <c r="U2528" s="14" t="inlineStr">
        <is>
          <t>Concluído</t>
        </is>
      </c>
      <c r="V2528" s="14" t="n"/>
      <c r="W2528" s="14" t="n"/>
      <c r="X2528" s="14" t="n"/>
      <c r="Y2528" s="14" t="n"/>
      <c r="Z2528" s="14" t="n"/>
      <c r="AA2528" s="11" t="n"/>
      <c r="AB2528" s="14">
        <f>B2528&amp;"|"&amp;I2528</f>
        <v/>
      </c>
      <c r="AC2528">
        <f>IF($B2528="","","|"&amp;SUBSTITUTE(TRIM(SUBSTITUTE(SUBSTITUTE(SUBSTITUTE(SUBSTITUTE(SUBSTITUTE(SUBSTITUTE(SUBSTITUTE(SUBSTITUTE(SUBSTITUTE(SUBSTITUTE(SUBSTITUTE(SUBSTITUTE(SUBSTITUTE(SUBSTITUTE(TRIM($B2528&amp;""),CHAR(10)," "),CHAR(13)," "),"."," "),";"," "),","," "),"/"," "),"+"," "),"-"," "),"  "," "),"  "," "),"  "," "),"  "," "),"  "," "),"  "," "))," ","|")&amp;"|")</f>
        <v/>
      </c>
      <c r="AD2528">
        <f>TRIM($I2528&amp;"")</f>
        <v/>
      </c>
    </row>
    <row r="2529" ht="36" customHeight="1">
      <c r="A2529" s="9" t="n">
        <v>46212</v>
      </c>
      <c r="B2529" s="14" t="inlineStr">
        <is>
          <t>10238</t>
        </is>
      </c>
      <c r="C2529" s="14" t="inlineStr">
        <is>
          <t>M/C 0716 (VERDE)</t>
        </is>
      </c>
      <c r="D2529" s="14" t="inlineStr">
        <is>
          <t>9 COLADEIRAS</t>
        </is>
      </c>
      <c r="E2529" s="14" t="n">
        <v>30006110</v>
      </c>
      <c r="F2529" s="14" t="inlineStr">
        <is>
          <t>PE FRONTAL 430X(108)51X25 MDF (DIR) SANTIAGO NEW</t>
        </is>
      </c>
      <c r="G2529" s="14" t="inlineStr">
        <is>
          <t>9 COLADEIRAS</t>
        </is>
      </c>
      <c r="H2529" s="14" t="inlineStr">
        <is>
          <t>9 COLADEIRAS</t>
        </is>
      </c>
      <c r="I2529" s="9" t="inlineStr">
        <is>
          <t>9 COLADEIRAS</t>
        </is>
      </c>
      <c r="J2529" s="9" t="n">
        <v>480</v>
      </c>
      <c r="K2529" s="14">
        <f>IF($E2529="","",IFERROR(INDEX('01_Cad_Pecas'!$H$2:$H$5000,MATCH($E2529,'01_Cad_Pecas'!$D$2:$D$5000,0)),IFERROR(INDEX('01_Cad_Pecas'!$H$2:$H$5000,MATCH(VALUE($E2529),'01_Cad_Pecas'!$D$2:$D$5000,0)),"")))</f>
        <v/>
      </c>
      <c r="L2529" s="14">
        <f>IF($E2529="","",IFERROR(INDEX('01_Cad_Pecas'!$I$2:$I$5000,MATCH($E2529,'01_Cad_Pecas'!$D$2:$D$5000,0)),IFERROR(INDEX('01_Cad_Pecas'!$I$2:$I$5000,MATCH(VALUE($E2529),'01_Cad_Pecas'!$D$2:$D$5000,0)),"")))</f>
        <v/>
      </c>
      <c r="M2529" s="14">
        <f>IF(OR($J2529="",$L2529=""),"",IF($K2529="",0,$K2529)+$J2529*$L2529)</f>
        <v/>
      </c>
      <c r="N2529" s="14" t="n">
        <v>46212</v>
      </c>
      <c r="O2529" s="14" t="n">
        <v>480</v>
      </c>
      <c r="P2529" s="14" t="n"/>
      <c r="Q2529" s="14" t="n"/>
      <c r="R2529" s="14" t="n"/>
      <c r="S2529" s="14" t="n"/>
      <c r="T2529" s="14">
        <f>IF(OR($J2529="",$O2529=""),"",$O2529/$J2529)</f>
        <v/>
      </c>
      <c r="U2529" s="14" t="inlineStr">
        <is>
          <t>Concluído</t>
        </is>
      </c>
      <c r="V2529" s="14" t="n"/>
      <c r="W2529" s="14" t="n"/>
      <c r="X2529" s="14" t="n"/>
      <c r="Y2529" s="14" t="n"/>
      <c r="Z2529" s="14" t="n"/>
      <c r="AA2529" s="11" t="n"/>
      <c r="AB2529" s="14">
        <f>B2529&amp;"|"&amp;I2529</f>
        <v/>
      </c>
      <c r="AC2529">
        <f>IF($B2529="","","|"&amp;SUBSTITUTE(TRIM(SUBSTITUTE(SUBSTITUTE(SUBSTITUTE(SUBSTITUTE(SUBSTITUTE(SUBSTITUTE(SUBSTITUTE(SUBSTITUTE(SUBSTITUTE(SUBSTITUTE(SUBSTITUTE(SUBSTITUTE(SUBSTITUTE(SUBSTITUTE(TRIM($B2529&amp;""),CHAR(10)," "),CHAR(13)," "),"."," "),";"," "),","," "),"/"," "),"+"," "),"-"," "),"  "," "),"  "," "),"  "," "),"  "," "),"  "," "),"  "," "))," ","|")&amp;"|")</f>
        <v/>
      </c>
      <c r="AD2529">
        <f>TRIM($I2529&amp;"")</f>
        <v/>
      </c>
    </row>
    <row r="2530" ht="36" customHeight="1">
      <c r="A2530" s="9" t="n">
        <v>46212</v>
      </c>
      <c r="B2530" s="14" t="inlineStr">
        <is>
          <t>10238</t>
        </is>
      </c>
      <c r="C2530" s="14" t="inlineStr">
        <is>
          <t>M/C 0716 (VERDE)</t>
        </is>
      </c>
      <c r="D2530" s="14" t="inlineStr">
        <is>
          <t>9 COLADEIRAS</t>
        </is>
      </c>
      <c r="E2530" s="14" t="n">
        <v>30006111</v>
      </c>
      <c r="F2530" s="14" t="inlineStr">
        <is>
          <t>PE FRONTAL 430X(108)51X25MDF (ESQRD) SANTIAGO NEW</t>
        </is>
      </c>
      <c r="G2530" s="14" t="inlineStr">
        <is>
          <t>9 COLADEIRAS</t>
        </is>
      </c>
      <c r="H2530" s="14" t="inlineStr">
        <is>
          <t>9 COLADEIRAS</t>
        </is>
      </c>
      <c r="I2530" s="9" t="inlineStr">
        <is>
          <t>9 COLADEIRAS</t>
        </is>
      </c>
      <c r="J2530" s="9" t="n">
        <v>480</v>
      </c>
      <c r="K2530" s="14">
        <f>IF($E2530="","",IFERROR(INDEX('01_Cad_Pecas'!$H$2:$H$5000,MATCH($E2530,'01_Cad_Pecas'!$D$2:$D$5000,0)),IFERROR(INDEX('01_Cad_Pecas'!$H$2:$H$5000,MATCH(VALUE($E2530),'01_Cad_Pecas'!$D$2:$D$5000,0)),"")))</f>
        <v/>
      </c>
      <c r="L2530" s="14">
        <f>IF($E2530="","",IFERROR(INDEX('01_Cad_Pecas'!$I$2:$I$5000,MATCH($E2530,'01_Cad_Pecas'!$D$2:$D$5000,0)),IFERROR(INDEX('01_Cad_Pecas'!$I$2:$I$5000,MATCH(VALUE($E2530),'01_Cad_Pecas'!$D$2:$D$5000,0)),"")))</f>
        <v/>
      </c>
      <c r="M2530" s="14">
        <f>IF(OR($J2530="",$L2530=""),"",IF($K2530="",0,$K2530)+$J2530*$L2530)</f>
        <v/>
      </c>
      <c r="N2530" s="14" t="n">
        <v>46212</v>
      </c>
      <c r="O2530" s="14" t="n">
        <v>480</v>
      </c>
      <c r="P2530" s="14" t="n"/>
      <c r="Q2530" s="14" t="n"/>
      <c r="R2530" s="14" t="n"/>
      <c r="S2530" s="14" t="n"/>
      <c r="T2530" s="14">
        <f>IF(OR($J2530="",$O2530=""),"",$O2530/$J2530)</f>
        <v/>
      </c>
      <c r="U2530" s="14" t="inlineStr">
        <is>
          <t>Concluído</t>
        </is>
      </c>
      <c r="V2530" s="14" t="n"/>
      <c r="W2530" s="14" t="n"/>
      <c r="X2530" s="14" t="n"/>
      <c r="Y2530" s="14" t="n"/>
      <c r="Z2530" s="14" t="n"/>
      <c r="AA2530" s="11" t="n"/>
      <c r="AB2530" s="14">
        <f>B2530&amp;"|"&amp;I2530</f>
        <v/>
      </c>
      <c r="AC2530">
        <f>IF($B2530="","","|"&amp;SUBSTITUTE(TRIM(SUBSTITUTE(SUBSTITUTE(SUBSTITUTE(SUBSTITUTE(SUBSTITUTE(SUBSTITUTE(SUBSTITUTE(SUBSTITUTE(SUBSTITUTE(SUBSTITUTE(SUBSTITUTE(SUBSTITUTE(SUBSTITUTE(SUBSTITUTE(TRIM($B2530&amp;""),CHAR(10)," "),CHAR(13)," "),"."," "),";"," "),","," "),"/"," "),"+"," "),"-"," "),"  "," "),"  "," "),"  "," "),"  "," "),"  "," "),"  "," "))," ","|")&amp;"|")</f>
        <v/>
      </c>
      <c r="AD2530">
        <f>TRIM($I2530&amp;"")</f>
        <v/>
      </c>
    </row>
    <row r="2531" ht="48" customHeight="1">
      <c r="A2531" s="9" t="n">
        <v>46213</v>
      </c>
      <c r="B2531" s="14" t="inlineStr">
        <is>
          <t>10219,10220,10221,10222,10218</t>
        </is>
      </c>
      <c r="C2531" s="14" t="inlineStr">
        <is>
          <t>MAD 0728 CAD.3 (BRANCO)</t>
        </is>
      </c>
      <c r="D2531" s="14" t="inlineStr">
        <is>
          <t>56 COPIADORA</t>
        </is>
      </c>
      <c r="E2531" s="14" t="n">
        <v>20021607</v>
      </c>
      <c r="F2531" s="14" t="inlineStr">
        <is>
          <t>TAMPO 1605X905X18 MDF - MESA COM VIDRO</t>
        </is>
      </c>
      <c r="G2531" s="14" t="inlineStr">
        <is>
          <t>56 COPIADORA</t>
        </is>
      </c>
      <c r="H2531" s="14" t="inlineStr">
        <is>
          <t>56 COPIADORA</t>
        </is>
      </c>
      <c r="I2531" s="9" t="inlineStr">
        <is>
          <t>56 COPIADORA</t>
        </is>
      </c>
      <c r="J2531" s="9" t="n">
        <v>25</v>
      </c>
      <c r="K2531" s="14">
        <f>IF($E2531="","",IFERROR(INDEX('01_Cad_Pecas'!$H$2:$H$5000,MATCH($E2531,'01_Cad_Pecas'!$D$2:$D$5000,0)),IFERROR(INDEX('01_Cad_Pecas'!$H$2:$H$5000,MATCH(VALUE($E2531),'01_Cad_Pecas'!$D$2:$D$5000,0)),"")))</f>
        <v/>
      </c>
      <c r="L2531" s="14">
        <f>IF($E2531="","",IFERROR(INDEX('01_Cad_Pecas'!$I$2:$I$5000,MATCH($E2531,'01_Cad_Pecas'!$D$2:$D$5000,0)),IFERROR(INDEX('01_Cad_Pecas'!$I$2:$I$5000,MATCH(VALUE($E2531),'01_Cad_Pecas'!$D$2:$D$5000,0)),"")))</f>
        <v/>
      </c>
      <c r="M2531" s="14">
        <f>IF(OR($J2531="",$L2531=""),"",IF($K2531="",0,$K2531)+$J2531*$L2531)</f>
        <v/>
      </c>
      <c r="N2531" s="14" t="n">
        <v>46211</v>
      </c>
      <c r="O2531" s="14" t="n">
        <v>25</v>
      </c>
      <c r="P2531" s="14" t="n"/>
      <c r="Q2531" s="14" t="n"/>
      <c r="R2531" s="14" t="n"/>
      <c r="S2531" s="14" t="n"/>
      <c r="T2531" s="14">
        <f>IF(OR($J2531="",$O2531=""),"",$O2531/$J2531)</f>
        <v/>
      </c>
      <c r="U2531" s="14" t="inlineStr">
        <is>
          <t>Concluído</t>
        </is>
      </c>
      <c r="V2531" s="14" t="n"/>
      <c r="W2531" s="14" t="n"/>
      <c r="X2531" s="14" t="n"/>
      <c r="Y2531" s="14" t="n"/>
      <c r="Z2531" s="14" t="n"/>
      <c r="AA2531" s="11" t="n"/>
      <c r="AB2531" s="14">
        <f>B2531&amp;"|"&amp;I2531</f>
        <v/>
      </c>
      <c r="AC2531">
        <f>IF($B2531="","","|"&amp;SUBSTITUTE(TRIM(SUBSTITUTE(SUBSTITUTE(SUBSTITUTE(SUBSTITUTE(SUBSTITUTE(SUBSTITUTE(SUBSTITUTE(SUBSTITUTE(SUBSTITUTE(SUBSTITUTE(SUBSTITUTE(SUBSTITUTE(SUBSTITUTE(SUBSTITUTE(TRIM($B2531&amp;""),CHAR(10)," "),CHAR(13)," "),"."," "),";"," "),","," "),"/"," "),"+"," "),"-"," "),"  "," "),"  "," "),"  "," "),"  "," "),"  "," "),"  "," "))," ","|")&amp;"|")</f>
        <v/>
      </c>
      <c r="AD2531">
        <f>TRIM($I2531&amp;"")</f>
        <v/>
      </c>
    </row>
    <row r="2532" ht="48" customHeight="1">
      <c r="A2532" s="9" t="n">
        <v>46213</v>
      </c>
      <c r="B2532" s="14" t="inlineStr">
        <is>
          <t>10219,10220,10221,10222,10218</t>
        </is>
      </c>
      <c r="C2532" s="14" t="inlineStr">
        <is>
          <t>MAD 0728 CAD.3 (BRANCO)</t>
        </is>
      </c>
      <c r="D2532" s="14" t="inlineStr">
        <is>
          <t>56 COPIADORA</t>
        </is>
      </c>
      <c r="E2532" s="14" t="n">
        <v>20053407</v>
      </c>
      <c r="F2532" s="14" t="inlineStr">
        <is>
          <t>TAMPO 1365X905X18 MDF - MESA COM VIDRO</t>
        </is>
      </c>
      <c r="G2532" s="14" t="inlineStr">
        <is>
          <t>56 COPIADORA</t>
        </is>
      </c>
      <c r="H2532" s="14" t="inlineStr">
        <is>
          <t>56 COPIADORA</t>
        </is>
      </c>
      <c r="I2532" s="9" t="inlineStr">
        <is>
          <t>56 COPIADORA</t>
        </is>
      </c>
      <c r="J2532" s="9" t="n">
        <v>20</v>
      </c>
      <c r="K2532" s="14">
        <f>IF($E2532="","",IFERROR(INDEX('01_Cad_Pecas'!$H$2:$H$5000,MATCH($E2532,'01_Cad_Pecas'!$D$2:$D$5000,0)),IFERROR(INDEX('01_Cad_Pecas'!$H$2:$H$5000,MATCH(VALUE($E2532),'01_Cad_Pecas'!$D$2:$D$5000,0)),"")))</f>
        <v/>
      </c>
      <c r="L2532" s="14">
        <f>IF($E2532="","",IFERROR(INDEX('01_Cad_Pecas'!$I$2:$I$5000,MATCH($E2532,'01_Cad_Pecas'!$D$2:$D$5000,0)),IFERROR(INDEX('01_Cad_Pecas'!$I$2:$I$5000,MATCH(VALUE($E2532),'01_Cad_Pecas'!$D$2:$D$5000,0)),"")))</f>
        <v/>
      </c>
      <c r="M2532" s="14">
        <f>IF(OR($J2532="",$L2532=""),"",IF($K2532="",0,$K2532)+$J2532*$L2532)</f>
        <v/>
      </c>
      <c r="N2532" s="14" t="n">
        <v>46211</v>
      </c>
      <c r="O2532" s="14" t="n">
        <v>20</v>
      </c>
      <c r="P2532" s="14" t="n"/>
      <c r="Q2532" s="14" t="n"/>
      <c r="R2532" s="14" t="n"/>
      <c r="S2532" s="14" t="n"/>
      <c r="T2532" s="14">
        <f>IF(OR($J2532="",$O2532=""),"",$O2532/$J2532)</f>
        <v/>
      </c>
      <c r="U2532" s="14" t="inlineStr">
        <is>
          <t>Concluído</t>
        </is>
      </c>
      <c r="V2532" s="14" t="n"/>
      <c r="W2532" s="14" t="n"/>
      <c r="X2532" s="14" t="n"/>
      <c r="Y2532" s="14" t="n"/>
      <c r="Z2532" s="14" t="n"/>
      <c r="AA2532" s="11" t="n"/>
      <c r="AB2532" s="14">
        <f>B2532&amp;"|"&amp;I2532</f>
        <v/>
      </c>
      <c r="AC2532">
        <f>IF($B2532="","","|"&amp;SUBSTITUTE(TRIM(SUBSTITUTE(SUBSTITUTE(SUBSTITUTE(SUBSTITUTE(SUBSTITUTE(SUBSTITUTE(SUBSTITUTE(SUBSTITUTE(SUBSTITUTE(SUBSTITUTE(SUBSTITUTE(SUBSTITUTE(SUBSTITUTE(SUBSTITUTE(TRIM($B2532&amp;""),CHAR(10)," "),CHAR(13)," "),"."," "),";"," "),","," "),"/"," "),"+"," "),"-"," "),"  "," "),"  "," "),"  "," "),"  "," "),"  "," "),"  "," "))," ","|")&amp;"|")</f>
        <v/>
      </c>
      <c r="AD2532">
        <f>TRIM($I2532&amp;"")</f>
        <v/>
      </c>
    </row>
    <row r="2533" ht="36" customHeight="1">
      <c r="A2533" s="9" t="n">
        <v>46211</v>
      </c>
      <c r="B2533" s="14" t="inlineStr">
        <is>
          <t>10238</t>
        </is>
      </c>
      <c r="C2533" s="14" t="inlineStr">
        <is>
          <t>M/C 0716 (VERDE)</t>
        </is>
      </c>
      <c r="D2533" s="14" t="inlineStr">
        <is>
          <t>56 COPIADORA</t>
        </is>
      </c>
      <c r="E2533" s="14" t="n">
        <v>20051001</v>
      </c>
      <c r="F2533" s="14" t="inlineStr">
        <is>
          <t>TAMPO REDONDO 1035X1035X18 MDF - MESA TURIM LIGHT</t>
        </is>
      </c>
      <c r="G2533" s="14" t="inlineStr">
        <is>
          <t>56 COPIADORA</t>
        </is>
      </c>
      <c r="H2533" s="14" t="inlineStr">
        <is>
          <t>56 COPIADORA</t>
        </is>
      </c>
      <c r="I2533" s="9" t="inlineStr">
        <is>
          <t>56 COPIADORA</t>
        </is>
      </c>
      <c r="J2533" s="9" t="n">
        <v>1</v>
      </c>
      <c r="K2533" s="14">
        <f>IF($E2533="","",IFERROR(INDEX('01_Cad_Pecas'!$H$2:$H$5000,MATCH($E2533,'01_Cad_Pecas'!$D$2:$D$5000,0)),IFERROR(INDEX('01_Cad_Pecas'!$H$2:$H$5000,MATCH(VALUE($E2533),'01_Cad_Pecas'!$D$2:$D$5000,0)),"")))</f>
        <v/>
      </c>
      <c r="L2533" s="14">
        <f>IF($E2533="","",IFERROR(INDEX('01_Cad_Pecas'!$I$2:$I$5000,MATCH($E2533,'01_Cad_Pecas'!$D$2:$D$5000,0)),IFERROR(INDEX('01_Cad_Pecas'!$I$2:$I$5000,MATCH(VALUE($E2533),'01_Cad_Pecas'!$D$2:$D$5000,0)),"")))</f>
        <v/>
      </c>
      <c r="M2533" s="14">
        <f>IF(OR($J2533="",$L2533=""),"",IF($K2533="",0,$K2533)+$J2533*$L2533)</f>
        <v/>
      </c>
      <c r="N2533" s="14" t="n">
        <v>46211</v>
      </c>
      <c r="O2533" s="14" t="n">
        <v>1</v>
      </c>
      <c r="P2533" s="14" t="n"/>
      <c r="Q2533" s="14" t="n"/>
      <c r="R2533" s="14" t="n"/>
      <c r="S2533" s="14" t="n"/>
      <c r="T2533" s="14">
        <f>IF(OR($J2533="",$O2533=""),"",$O2533/$J2533)</f>
        <v/>
      </c>
      <c r="U2533" s="14" t="inlineStr">
        <is>
          <t>Concluído</t>
        </is>
      </c>
      <c r="V2533" s="14" t="n"/>
      <c r="W2533" s="14" t="n"/>
      <c r="X2533" s="14" t="n"/>
      <c r="Y2533" s="14" t="n"/>
      <c r="Z2533" s="14" t="n"/>
      <c r="AA2533" s="11" t="n"/>
      <c r="AB2533" s="14">
        <f>B2533&amp;"|"&amp;I2533</f>
        <v/>
      </c>
      <c r="AC2533">
        <f>IF($B2533="","","|"&amp;SUBSTITUTE(TRIM(SUBSTITUTE(SUBSTITUTE(SUBSTITUTE(SUBSTITUTE(SUBSTITUTE(SUBSTITUTE(SUBSTITUTE(SUBSTITUTE(SUBSTITUTE(SUBSTITUTE(SUBSTITUTE(SUBSTITUTE(SUBSTITUTE(SUBSTITUTE(TRIM($B2533&amp;""),CHAR(10)," "),CHAR(13)," "),"."," "),";"," "),","," "),"/"," "),"+"," "),"-"," "),"  "," "),"  "," "),"  "," "),"  "," "),"  "," "),"  "," "))," ","|")&amp;"|")</f>
        <v/>
      </c>
      <c r="AD2533">
        <f>TRIM($I2533&amp;"")</f>
        <v/>
      </c>
    </row>
    <row r="2534" ht="36" customHeight="1">
      <c r="A2534" s="9" t="n">
        <v>46211</v>
      </c>
      <c r="B2534" s="14" t="inlineStr">
        <is>
          <t>10238</t>
        </is>
      </c>
      <c r="C2534" s="14" t="inlineStr">
        <is>
          <t>M/C 0716 (VERDE)</t>
        </is>
      </c>
      <c r="D2534" s="14" t="inlineStr">
        <is>
          <t>56 COPIADORA</t>
        </is>
      </c>
      <c r="E2534" s="14" t="n">
        <v>20053407</v>
      </c>
      <c r="F2534" s="14" t="inlineStr">
        <is>
          <t>TAMPO 1365X905X18 MDF - MESA COM VIDRO</t>
        </is>
      </c>
      <c r="G2534" s="14" t="inlineStr">
        <is>
          <t>56 COPIADORA</t>
        </is>
      </c>
      <c r="H2534" s="14" t="inlineStr">
        <is>
          <t>56 COPIADORA</t>
        </is>
      </c>
      <c r="I2534" s="9" t="inlineStr">
        <is>
          <t>56 COPIADORA</t>
        </is>
      </c>
      <c r="J2534" s="9" t="n">
        <v>1</v>
      </c>
      <c r="K2534" s="14">
        <f>IF($E2534="","",IFERROR(INDEX('01_Cad_Pecas'!$H$2:$H$5000,MATCH($E2534,'01_Cad_Pecas'!$D$2:$D$5000,0)),IFERROR(INDEX('01_Cad_Pecas'!$H$2:$H$5000,MATCH(VALUE($E2534),'01_Cad_Pecas'!$D$2:$D$5000,0)),"")))</f>
        <v/>
      </c>
      <c r="L2534" s="14">
        <f>IF($E2534="","",IFERROR(INDEX('01_Cad_Pecas'!$I$2:$I$5000,MATCH($E2534,'01_Cad_Pecas'!$D$2:$D$5000,0)),IFERROR(INDEX('01_Cad_Pecas'!$I$2:$I$5000,MATCH(VALUE($E2534),'01_Cad_Pecas'!$D$2:$D$5000,0)),"")))</f>
        <v/>
      </c>
      <c r="M2534" s="14">
        <f>IF(OR($J2534="",$L2534=""),"",IF($K2534="",0,$K2534)+$J2534*$L2534)</f>
        <v/>
      </c>
      <c r="N2534" s="14" t="n">
        <v>46211</v>
      </c>
      <c r="O2534" s="14" t="n">
        <v>1</v>
      </c>
      <c r="P2534" s="14" t="n"/>
      <c r="Q2534" s="14" t="n"/>
      <c r="R2534" s="14" t="n"/>
      <c r="S2534" s="14" t="n"/>
      <c r="T2534" s="14">
        <f>IF(OR($J2534="",$O2534=""),"",$O2534/$J2534)</f>
        <v/>
      </c>
      <c r="U2534" s="14" t="inlineStr">
        <is>
          <t>Concluído</t>
        </is>
      </c>
      <c r="V2534" s="14" t="n"/>
      <c r="W2534" s="14" t="n"/>
      <c r="X2534" s="14" t="n"/>
      <c r="Y2534" s="14" t="n"/>
      <c r="Z2534" s="14" t="n"/>
      <c r="AA2534" s="11" t="n"/>
      <c r="AB2534" s="14">
        <f>B2534&amp;"|"&amp;I2534</f>
        <v/>
      </c>
      <c r="AC2534">
        <f>IF($B2534="","","|"&amp;SUBSTITUTE(TRIM(SUBSTITUTE(SUBSTITUTE(SUBSTITUTE(SUBSTITUTE(SUBSTITUTE(SUBSTITUTE(SUBSTITUTE(SUBSTITUTE(SUBSTITUTE(SUBSTITUTE(SUBSTITUTE(SUBSTITUTE(SUBSTITUTE(SUBSTITUTE(TRIM($B2534&amp;""),CHAR(10)," "),CHAR(13)," "),"."," "),";"," "),","," "),"/"," "),"+"," "),"-"," "),"  "," "),"  "," "),"  "," "),"  "," "),"  "," "),"  "," "))," ","|")&amp;"|")</f>
        <v/>
      </c>
      <c r="AD2534">
        <f>TRIM($I2534&amp;"")</f>
        <v/>
      </c>
    </row>
    <row r="2535" ht="36" customHeight="1">
      <c r="A2535" s="9" t="n">
        <v>46211</v>
      </c>
      <c r="B2535" s="14" t="inlineStr">
        <is>
          <t>10220,10221,10222,10218</t>
        </is>
      </c>
      <c r="C2535" s="14" t="inlineStr">
        <is>
          <t>MAD 0728 CAD.2 (ROXO)</t>
        </is>
      </c>
      <c r="D2535" s="14" t="inlineStr">
        <is>
          <t>34 CORTE DE TECIDO</t>
        </is>
      </c>
      <c r="E2535" s="14" t="n">
        <v>30003614</v>
      </c>
      <c r="F2535" s="14" t="inlineStr">
        <is>
          <t>CAPA ASSENTO ESTOFADO - CAD. PEROLA (650X650)</t>
        </is>
      </c>
      <c r="G2535" s="14" t="inlineStr">
        <is>
          <t>34 CORTE DE TECIDO</t>
        </is>
      </c>
      <c r="H2535" s="14" t="inlineStr">
        <is>
          <t>34 CORTE DE TECIDO</t>
        </is>
      </c>
      <c r="I2535" s="9" t="inlineStr">
        <is>
          <t>34 CORTE DE TECIDO</t>
        </is>
      </c>
      <c r="J2535" s="9" t="n">
        <v>480</v>
      </c>
      <c r="K2535" s="14">
        <f>IF($E2535="","",IFERROR(INDEX('01_Cad_Pecas'!$H$2:$H$5000,MATCH($E2535,'01_Cad_Pecas'!$D$2:$D$5000,0)),IFERROR(INDEX('01_Cad_Pecas'!$H$2:$H$5000,MATCH(VALUE($E2535),'01_Cad_Pecas'!$D$2:$D$5000,0)),"")))</f>
        <v/>
      </c>
      <c r="L2535" s="14">
        <f>IF($E2535="","",IFERROR(INDEX('01_Cad_Pecas'!$I$2:$I$5000,MATCH($E2535,'01_Cad_Pecas'!$D$2:$D$5000,0)),IFERROR(INDEX('01_Cad_Pecas'!$I$2:$I$5000,MATCH(VALUE($E2535),'01_Cad_Pecas'!$D$2:$D$5000,0)),"")))</f>
        <v/>
      </c>
      <c r="M2535" s="14">
        <f>IF(OR($J2535="",$L2535=""),"",IF($K2535="",0,$K2535)+$J2535*$L2535)</f>
        <v/>
      </c>
      <c r="N2535" s="14" t="n">
        <v>46211</v>
      </c>
      <c r="O2535" s="14" t="n">
        <v>480</v>
      </c>
      <c r="P2535" s="14" t="n"/>
      <c r="Q2535" s="14" t="n"/>
      <c r="R2535" s="14" t="n"/>
      <c r="S2535" s="14" t="n"/>
      <c r="T2535" s="14">
        <f>IF(OR($J2535="",$O2535=""),"",$O2535/$J2535)</f>
        <v/>
      </c>
      <c r="U2535" s="14" t="inlineStr">
        <is>
          <t>Concluído</t>
        </is>
      </c>
      <c r="V2535" s="14" t="n"/>
      <c r="W2535" s="14" t="n"/>
      <c r="X2535" s="14" t="n"/>
      <c r="Y2535" s="14" t="n"/>
      <c r="Z2535" s="14" t="n"/>
      <c r="AA2535" s="11" t="n"/>
      <c r="AB2535" s="14">
        <f>B2535&amp;"|"&amp;I2535</f>
        <v/>
      </c>
      <c r="AC2535">
        <f>IF($B2535="","","|"&amp;SUBSTITUTE(TRIM(SUBSTITUTE(SUBSTITUTE(SUBSTITUTE(SUBSTITUTE(SUBSTITUTE(SUBSTITUTE(SUBSTITUTE(SUBSTITUTE(SUBSTITUTE(SUBSTITUTE(SUBSTITUTE(SUBSTITUTE(SUBSTITUTE(SUBSTITUTE(TRIM($B2535&amp;""),CHAR(10)," "),CHAR(13)," "),"."," "),";"," "),","," "),"/"," "),"+"," "),"-"," "),"  "," "),"  "," "),"  "," "),"  "," "),"  "," "),"  "," "))," ","|")&amp;"|")</f>
        <v/>
      </c>
      <c r="AD2535">
        <f>TRIM($I2535&amp;"")</f>
        <v/>
      </c>
    </row>
    <row r="2536" ht="36" customHeight="1">
      <c r="A2536" s="9" t="n">
        <v>46211</v>
      </c>
      <c r="B2536" s="14" t="inlineStr">
        <is>
          <t>10220,10221,10222,10218</t>
        </is>
      </c>
      <c r="C2536" s="14" t="inlineStr">
        <is>
          <t>MAD 0728 CAD.2 (ROXO)</t>
        </is>
      </c>
      <c r="D2536" s="14" t="inlineStr">
        <is>
          <t>34 CORTE DE TECIDO</t>
        </is>
      </c>
      <c r="E2536" s="14" t="n">
        <v>30003710</v>
      </c>
      <c r="F2536" s="14" t="inlineStr">
        <is>
          <t>FUNDO CADEIRA TNT SERIGRAFADO - 410X410 - MADEIRA</t>
        </is>
      </c>
      <c r="G2536" s="14" t="inlineStr">
        <is>
          <t>34 CORTE DE TECIDO</t>
        </is>
      </c>
      <c r="H2536" s="14" t="inlineStr">
        <is>
          <t>34 CORTE DE TECIDO</t>
        </is>
      </c>
      <c r="I2536" s="9" t="inlineStr">
        <is>
          <t>34 CORTE DE TECIDO</t>
        </is>
      </c>
      <c r="J2536" s="9" t="n">
        <v>480</v>
      </c>
      <c r="K2536" s="14">
        <f>IF($E2536="","",IFERROR(INDEX('01_Cad_Pecas'!$H$2:$H$5000,MATCH($E2536,'01_Cad_Pecas'!$D$2:$D$5000,0)),IFERROR(INDEX('01_Cad_Pecas'!$H$2:$H$5000,MATCH(VALUE($E2536),'01_Cad_Pecas'!$D$2:$D$5000,0)),"")))</f>
        <v/>
      </c>
      <c r="L2536" s="14">
        <f>IF($E2536="","",IFERROR(INDEX('01_Cad_Pecas'!$I$2:$I$5000,MATCH($E2536,'01_Cad_Pecas'!$D$2:$D$5000,0)),IFERROR(INDEX('01_Cad_Pecas'!$I$2:$I$5000,MATCH(VALUE($E2536),'01_Cad_Pecas'!$D$2:$D$5000,0)),"")))</f>
        <v/>
      </c>
      <c r="M2536" s="14">
        <f>IF(OR($J2536="",$L2536=""),"",IF($K2536="",0,$K2536)+$J2536*$L2536)</f>
        <v/>
      </c>
      <c r="N2536" s="14" t="n">
        <v>46211</v>
      </c>
      <c r="O2536" s="14" t="n">
        <v>480</v>
      </c>
      <c r="P2536" s="14" t="n"/>
      <c r="Q2536" s="14" t="n"/>
      <c r="R2536" s="14" t="n"/>
      <c r="S2536" s="14" t="n"/>
      <c r="T2536" s="14">
        <f>IF(OR($J2536="",$O2536=""),"",$O2536/$J2536)</f>
        <v/>
      </c>
      <c r="U2536" s="14" t="inlineStr">
        <is>
          <t>Concluído</t>
        </is>
      </c>
      <c r="V2536" s="14" t="n"/>
      <c r="W2536" s="14" t="n"/>
      <c r="X2536" s="14" t="n"/>
      <c r="Y2536" s="14" t="n"/>
      <c r="Z2536" s="14" t="n"/>
      <c r="AA2536" s="11" t="n"/>
      <c r="AB2536" s="14">
        <f>B2536&amp;"|"&amp;I2536</f>
        <v/>
      </c>
      <c r="AC2536">
        <f>IF($B2536="","","|"&amp;SUBSTITUTE(TRIM(SUBSTITUTE(SUBSTITUTE(SUBSTITUTE(SUBSTITUTE(SUBSTITUTE(SUBSTITUTE(SUBSTITUTE(SUBSTITUTE(SUBSTITUTE(SUBSTITUTE(SUBSTITUTE(SUBSTITUTE(SUBSTITUTE(SUBSTITUTE(TRIM($B2536&amp;""),CHAR(10)," "),CHAR(13)," "),"."," "),";"," "),","," "),"/"," "),"+"," "),"-"," "),"  "," "),"  "," "),"  "," "),"  "," "),"  "," "),"  "," "))," ","|")&amp;"|")</f>
        <v/>
      </c>
      <c r="AD2536">
        <f>TRIM($I2536&amp;"")</f>
        <v/>
      </c>
    </row>
    <row r="2537" ht="24" customHeight="1">
      <c r="A2537" s="9" t="n">
        <v>46211</v>
      </c>
      <c r="B2537" s="14" t="inlineStr">
        <is>
          <t>10238</t>
        </is>
      </c>
      <c r="C2537" s="14" t="inlineStr">
        <is>
          <t>M/C 0716 (VERDE)</t>
        </is>
      </c>
      <c r="D2537" s="14" t="inlineStr">
        <is>
          <t>34 CORTE DE TECIDO</t>
        </is>
      </c>
      <c r="E2537" s="14" t="n">
        <v>30001101</v>
      </c>
      <c r="F2537" s="14" t="inlineStr">
        <is>
          <t>CAPA ENCOSTO EST - CAD.VENETO/TRIESTE/NY</t>
        </is>
      </c>
      <c r="G2537" s="14" t="inlineStr">
        <is>
          <t>34 CORTE DE TECIDO</t>
        </is>
      </c>
      <c r="H2537" s="14" t="inlineStr">
        <is>
          <t>34 CORTE DE TECIDO</t>
        </is>
      </c>
      <c r="I2537" s="9" t="inlineStr">
        <is>
          <t>34 CORTE DE TECIDO</t>
        </is>
      </c>
      <c r="J2537" s="9" t="n">
        <v>110</v>
      </c>
      <c r="K2537" s="14">
        <f>IF($E2537="","",IFERROR(INDEX('01_Cad_Pecas'!$H$2:$H$5000,MATCH($E2537,'01_Cad_Pecas'!$D$2:$D$5000,0)),IFERROR(INDEX('01_Cad_Pecas'!$H$2:$H$5000,MATCH(VALUE($E2537),'01_Cad_Pecas'!$D$2:$D$5000,0)),"")))</f>
        <v/>
      </c>
      <c r="L2537" s="14">
        <f>IF($E2537="","",IFERROR(INDEX('01_Cad_Pecas'!$I$2:$I$5000,MATCH($E2537,'01_Cad_Pecas'!$D$2:$D$5000,0)),IFERROR(INDEX('01_Cad_Pecas'!$I$2:$I$5000,MATCH(VALUE($E2537),'01_Cad_Pecas'!$D$2:$D$5000,0)),"")))</f>
        <v/>
      </c>
      <c r="M2537" s="14">
        <f>IF(OR($J2537="",$L2537=""),"",IF($K2537="",0,$K2537)+$J2537*$L2537)</f>
        <v/>
      </c>
      <c r="N2537" s="14" t="n">
        <v>46211</v>
      </c>
      <c r="O2537" s="14" t="n">
        <v>110</v>
      </c>
      <c r="P2537" s="14" t="n"/>
      <c r="Q2537" s="14" t="n"/>
      <c r="R2537" s="14" t="n"/>
      <c r="S2537" s="14" t="n"/>
      <c r="T2537" s="14">
        <f>IF(OR($J2537="",$O2537=""),"",$O2537/$J2537)</f>
        <v/>
      </c>
      <c r="U2537" s="14" t="inlineStr">
        <is>
          <t>Concluído</t>
        </is>
      </c>
      <c r="V2537" s="14" t="n"/>
      <c r="W2537" s="14" t="n"/>
      <c r="X2537" s="14" t="n"/>
      <c r="Y2537" s="14" t="n"/>
      <c r="Z2537" s="14" t="n"/>
      <c r="AA2537" s="11" t="n"/>
      <c r="AB2537" s="14">
        <f>B2537&amp;"|"&amp;I2537</f>
        <v/>
      </c>
      <c r="AC2537">
        <f>IF($B2537="","","|"&amp;SUBSTITUTE(TRIM(SUBSTITUTE(SUBSTITUTE(SUBSTITUTE(SUBSTITUTE(SUBSTITUTE(SUBSTITUTE(SUBSTITUTE(SUBSTITUTE(SUBSTITUTE(SUBSTITUTE(SUBSTITUTE(SUBSTITUTE(SUBSTITUTE(SUBSTITUTE(TRIM($B2537&amp;""),CHAR(10)," "),CHAR(13)," "),"."," "),";"," "),","," "),"/"," "),"+"," "),"-"," "),"  "," "),"  "," "),"  "," "),"  "," "),"  "," "),"  "," "))," ","|")&amp;"|")</f>
        <v/>
      </c>
      <c r="AD2537">
        <f>TRIM($I2537&amp;"")</f>
        <v/>
      </c>
    </row>
    <row r="2538" ht="24" customHeight="1">
      <c r="A2538" s="9" t="n">
        <v>46211</v>
      </c>
      <c r="B2538" s="14" t="inlineStr">
        <is>
          <t>10238</t>
        </is>
      </c>
      <c r="C2538" s="14" t="inlineStr">
        <is>
          <t>M/C 0716 (VERDE)</t>
        </is>
      </c>
      <c r="D2538" s="14" t="inlineStr">
        <is>
          <t>34 CORTE DE TECIDO</t>
        </is>
      </c>
      <c r="E2538" s="14" t="n">
        <v>30001110</v>
      </c>
      <c r="F2538" s="14" t="inlineStr">
        <is>
          <t>CAPA ASSENTO EST - CAD. VENETO/TRISTE/NY</t>
        </is>
      </c>
      <c r="G2538" s="14" t="inlineStr">
        <is>
          <t>34 CORTE DE TECIDO</t>
        </is>
      </c>
      <c r="H2538" s="14" t="inlineStr">
        <is>
          <t>34 CORTE DE TECIDO</t>
        </is>
      </c>
      <c r="I2538" s="9" t="inlineStr">
        <is>
          <t>34 CORTE DE TECIDO</t>
        </is>
      </c>
      <c r="J2538" s="9" t="n">
        <v>110</v>
      </c>
      <c r="K2538" s="14">
        <f>IF($E2538="","",IFERROR(INDEX('01_Cad_Pecas'!$H$2:$H$5000,MATCH($E2538,'01_Cad_Pecas'!$D$2:$D$5000,0)),IFERROR(INDEX('01_Cad_Pecas'!$H$2:$H$5000,MATCH(VALUE($E2538),'01_Cad_Pecas'!$D$2:$D$5000,0)),"")))</f>
        <v/>
      </c>
      <c r="L2538" s="14">
        <f>IF($E2538="","",IFERROR(INDEX('01_Cad_Pecas'!$I$2:$I$5000,MATCH($E2538,'01_Cad_Pecas'!$D$2:$D$5000,0)),IFERROR(INDEX('01_Cad_Pecas'!$I$2:$I$5000,MATCH(VALUE($E2538),'01_Cad_Pecas'!$D$2:$D$5000,0)),"")))</f>
        <v/>
      </c>
      <c r="M2538" s="14">
        <f>IF(OR($J2538="",$L2538=""),"",IF($K2538="",0,$K2538)+$J2538*$L2538)</f>
        <v/>
      </c>
      <c r="N2538" s="14" t="n">
        <v>46211</v>
      </c>
      <c r="O2538" s="14" t="n">
        <v>110</v>
      </c>
      <c r="P2538" s="14" t="n"/>
      <c r="Q2538" s="14" t="n"/>
      <c r="R2538" s="14" t="n"/>
      <c r="S2538" s="14" t="n"/>
      <c r="T2538" s="14">
        <f>IF(OR($J2538="",$O2538=""),"",$O2538/$J2538)</f>
        <v/>
      </c>
      <c r="U2538" s="14" t="inlineStr">
        <is>
          <t>Concluído</t>
        </is>
      </c>
      <c r="V2538" s="14" t="n"/>
      <c r="W2538" s="14" t="n"/>
      <c r="X2538" s="14" t="n"/>
      <c r="Y2538" s="14" t="n"/>
      <c r="Z2538" s="14" t="n"/>
      <c r="AA2538" s="11" t="n"/>
      <c r="AB2538" s="14">
        <f>B2538&amp;"|"&amp;I2538</f>
        <v/>
      </c>
      <c r="AC2538">
        <f>IF($B2538="","","|"&amp;SUBSTITUTE(TRIM(SUBSTITUTE(SUBSTITUTE(SUBSTITUTE(SUBSTITUTE(SUBSTITUTE(SUBSTITUTE(SUBSTITUTE(SUBSTITUTE(SUBSTITUTE(SUBSTITUTE(SUBSTITUTE(SUBSTITUTE(SUBSTITUTE(SUBSTITUTE(TRIM($B2538&amp;""),CHAR(10)," "),CHAR(13)," "),"."," "),";"," "),","," "),"/"," "),"+"," "),"-"," "),"  "," "),"  "," "),"  "," "),"  "," "),"  "," "),"  "," "))," ","|")&amp;"|")</f>
        <v/>
      </c>
      <c r="AD2538">
        <f>TRIM($I2538&amp;"")</f>
        <v/>
      </c>
    </row>
    <row r="2539" ht="24" customHeight="1">
      <c r="A2539" s="9" t="n">
        <v>46211</v>
      </c>
      <c r="B2539" s="14" t="inlineStr">
        <is>
          <t>10238</t>
        </is>
      </c>
      <c r="C2539" s="14" t="inlineStr">
        <is>
          <t>M/C 0716 (VERDE)</t>
        </is>
      </c>
      <c r="D2539" s="14" t="inlineStr">
        <is>
          <t>34 CORTE DE TECIDO</t>
        </is>
      </c>
      <c r="E2539" s="14" t="n">
        <v>30003710</v>
      </c>
      <c r="F2539" s="14" t="inlineStr">
        <is>
          <t>FUNDO CADEIRA TNT SERIGRAFADO - 410X410 - MADEIRA</t>
        </is>
      </c>
      <c r="G2539" s="14" t="inlineStr">
        <is>
          <t>34 CORTE DE TECIDO</t>
        </is>
      </c>
      <c r="H2539" s="14" t="inlineStr">
        <is>
          <t>34 CORTE DE TECIDO</t>
        </is>
      </c>
      <c r="I2539" s="9" t="inlineStr">
        <is>
          <t>34 CORTE DE TECIDO</t>
        </is>
      </c>
      <c r="J2539" s="9" t="n">
        <v>480</v>
      </c>
      <c r="K2539" s="14">
        <f>IF($E2539="","",IFERROR(INDEX('01_Cad_Pecas'!$H$2:$H$5000,MATCH($E2539,'01_Cad_Pecas'!$D$2:$D$5000,0)),IFERROR(INDEX('01_Cad_Pecas'!$H$2:$H$5000,MATCH(VALUE($E2539),'01_Cad_Pecas'!$D$2:$D$5000,0)),"")))</f>
        <v/>
      </c>
      <c r="L2539" s="14">
        <f>IF($E2539="","",IFERROR(INDEX('01_Cad_Pecas'!$I$2:$I$5000,MATCH($E2539,'01_Cad_Pecas'!$D$2:$D$5000,0)),IFERROR(INDEX('01_Cad_Pecas'!$I$2:$I$5000,MATCH(VALUE($E2539),'01_Cad_Pecas'!$D$2:$D$5000,0)),"")))</f>
        <v/>
      </c>
      <c r="M2539" s="14">
        <f>IF(OR($J2539="",$L2539=""),"",IF($K2539="",0,$K2539)+$J2539*$L2539)</f>
        <v/>
      </c>
      <c r="N2539" s="14" t="n">
        <v>46211</v>
      </c>
      <c r="O2539" s="14" t="n">
        <v>480</v>
      </c>
      <c r="P2539" s="14" t="n"/>
      <c r="Q2539" s="14" t="n"/>
      <c r="R2539" s="14" t="n"/>
      <c r="S2539" s="14" t="n"/>
      <c r="T2539" s="14">
        <f>IF(OR($J2539="",$O2539=""),"",$O2539/$J2539)</f>
        <v/>
      </c>
      <c r="U2539" s="14" t="inlineStr">
        <is>
          <t>Concluído</t>
        </is>
      </c>
      <c r="V2539" s="14" t="n"/>
      <c r="W2539" s="14" t="n"/>
      <c r="X2539" s="14" t="n"/>
      <c r="Y2539" s="14" t="n"/>
      <c r="Z2539" s="14" t="n"/>
      <c r="AA2539" s="11" t="n"/>
      <c r="AB2539" s="14">
        <f>B2539&amp;"|"&amp;I2539</f>
        <v/>
      </c>
      <c r="AC2539">
        <f>IF($B2539="","","|"&amp;SUBSTITUTE(TRIM(SUBSTITUTE(SUBSTITUTE(SUBSTITUTE(SUBSTITUTE(SUBSTITUTE(SUBSTITUTE(SUBSTITUTE(SUBSTITUTE(SUBSTITUTE(SUBSTITUTE(SUBSTITUTE(SUBSTITUTE(SUBSTITUTE(SUBSTITUTE(TRIM($B2539&amp;""),CHAR(10)," "),CHAR(13)," "),"."," "),";"," "),","," "),"/"," "),"+"," "),"-"," "),"  "," "),"  "," "),"  "," "),"  "," "),"  "," "),"  "," "))," ","|")&amp;"|")</f>
        <v/>
      </c>
      <c r="AD2539">
        <f>TRIM($I2539&amp;"")</f>
        <v/>
      </c>
    </row>
    <row r="2540" ht="24" customHeight="1">
      <c r="A2540" s="9" t="n">
        <v>46211</v>
      </c>
      <c r="B2540" s="14" t="inlineStr">
        <is>
          <t>10238</t>
        </is>
      </c>
      <c r="C2540" s="14" t="inlineStr">
        <is>
          <t>M/C 0716 (VERDE)</t>
        </is>
      </c>
      <c r="D2540" s="14" t="inlineStr">
        <is>
          <t>34 CORTE DE TECIDO</t>
        </is>
      </c>
      <c r="E2540" s="14" t="n">
        <v>30004808</v>
      </c>
      <c r="F2540" s="14" t="inlineStr">
        <is>
          <t>CAPA ASSENTO - CAD SANTIAGO</t>
        </is>
      </c>
      <c r="G2540" s="14" t="inlineStr">
        <is>
          <t>34 CORTE DE TECIDO</t>
        </is>
      </c>
      <c r="H2540" s="14" t="inlineStr">
        <is>
          <t>34 CORTE DE TECIDO</t>
        </is>
      </c>
      <c r="I2540" s="9" t="inlineStr">
        <is>
          <t>34 CORTE DE TECIDO</t>
        </is>
      </c>
      <c r="J2540" s="9" t="n">
        <v>80</v>
      </c>
      <c r="K2540" s="14">
        <f>IF($E2540="","",IFERROR(INDEX('01_Cad_Pecas'!$H$2:$H$5000,MATCH($E2540,'01_Cad_Pecas'!$D$2:$D$5000,0)),IFERROR(INDEX('01_Cad_Pecas'!$H$2:$H$5000,MATCH(VALUE($E2540),'01_Cad_Pecas'!$D$2:$D$5000,0)),"")))</f>
        <v/>
      </c>
      <c r="L2540" s="14">
        <f>IF($E2540="","",IFERROR(INDEX('01_Cad_Pecas'!$I$2:$I$5000,MATCH($E2540,'01_Cad_Pecas'!$D$2:$D$5000,0)),IFERROR(INDEX('01_Cad_Pecas'!$I$2:$I$5000,MATCH(VALUE($E2540),'01_Cad_Pecas'!$D$2:$D$5000,0)),"")))</f>
        <v/>
      </c>
      <c r="M2540" s="14">
        <f>IF(OR($J2540="",$L2540=""),"",IF($K2540="",0,$K2540)+$J2540*$L2540)</f>
        <v/>
      </c>
      <c r="N2540" s="14" t="n">
        <v>46211</v>
      </c>
      <c r="O2540" s="14" t="n">
        <v>80</v>
      </c>
      <c r="P2540" s="14" t="n"/>
      <c r="Q2540" s="14" t="n"/>
      <c r="R2540" s="14" t="n"/>
      <c r="S2540" s="14" t="n"/>
      <c r="T2540" s="14">
        <f>IF(OR($J2540="",$O2540=""),"",$O2540/$J2540)</f>
        <v/>
      </c>
      <c r="U2540" s="14" t="inlineStr">
        <is>
          <t>Concluído</t>
        </is>
      </c>
      <c r="V2540" s="14" t="n"/>
      <c r="W2540" s="14" t="n"/>
      <c r="X2540" s="14" t="n"/>
      <c r="Y2540" s="14" t="n"/>
      <c r="Z2540" s="14" t="n"/>
      <c r="AA2540" s="11" t="n"/>
      <c r="AB2540" s="14">
        <f>B2540&amp;"|"&amp;I2540</f>
        <v/>
      </c>
      <c r="AC2540">
        <f>IF($B2540="","","|"&amp;SUBSTITUTE(TRIM(SUBSTITUTE(SUBSTITUTE(SUBSTITUTE(SUBSTITUTE(SUBSTITUTE(SUBSTITUTE(SUBSTITUTE(SUBSTITUTE(SUBSTITUTE(SUBSTITUTE(SUBSTITUTE(SUBSTITUTE(SUBSTITUTE(SUBSTITUTE(TRIM($B2540&amp;""),CHAR(10)," "),CHAR(13)," "),"."," "),";"," "),","," "),"/"," "),"+"," "),"-"," "),"  "," "),"  "," "),"  "," "),"  "," "),"  "," "),"  "," "))," ","|")&amp;"|")</f>
        <v/>
      </c>
      <c r="AD2540">
        <f>TRIM($I2540&amp;"")</f>
        <v/>
      </c>
    </row>
    <row r="2541" ht="24" customHeight="1">
      <c r="A2541" s="9" t="n">
        <v>46211</v>
      </c>
      <c r="B2541" s="14" t="inlineStr">
        <is>
          <t>10238</t>
        </is>
      </c>
      <c r="C2541" s="14" t="inlineStr">
        <is>
          <t>M/C 0716 (VERDE)</t>
        </is>
      </c>
      <c r="D2541" s="14" t="inlineStr">
        <is>
          <t>34 CORTE DE TECIDO</t>
        </is>
      </c>
      <c r="E2541" s="14" t="n">
        <v>30004810</v>
      </c>
      <c r="F2541" s="14" t="inlineStr">
        <is>
          <t>FUNDO CADEIRA TNT SERIGRAFADO - 410X360 - MDF</t>
        </is>
      </c>
      <c r="G2541" s="14" t="inlineStr">
        <is>
          <t>34 CORTE DE TECIDO</t>
        </is>
      </c>
      <c r="H2541" s="14" t="inlineStr">
        <is>
          <t>34 CORTE DE TECIDO</t>
        </is>
      </c>
      <c r="I2541" s="9" t="inlineStr">
        <is>
          <t>34 CORTE DE TECIDO</t>
        </is>
      </c>
      <c r="J2541" s="9" t="n">
        <v>250</v>
      </c>
      <c r="K2541" s="14">
        <f>IF($E2541="","",IFERROR(INDEX('01_Cad_Pecas'!$H$2:$H$5000,MATCH($E2541,'01_Cad_Pecas'!$D$2:$D$5000,0)),IFERROR(INDEX('01_Cad_Pecas'!$H$2:$H$5000,MATCH(VALUE($E2541),'01_Cad_Pecas'!$D$2:$D$5000,0)),"")))</f>
        <v/>
      </c>
      <c r="L2541" s="14">
        <f>IF($E2541="","",IFERROR(INDEX('01_Cad_Pecas'!$I$2:$I$5000,MATCH($E2541,'01_Cad_Pecas'!$D$2:$D$5000,0)),IFERROR(INDEX('01_Cad_Pecas'!$I$2:$I$5000,MATCH(VALUE($E2541),'01_Cad_Pecas'!$D$2:$D$5000,0)),"")))</f>
        <v/>
      </c>
      <c r="M2541" s="14">
        <f>IF(OR($J2541="",$L2541=""),"",IF($K2541="",0,$K2541)+$J2541*$L2541)</f>
        <v/>
      </c>
      <c r="N2541" s="14" t="n">
        <v>46211</v>
      </c>
      <c r="O2541" s="14" t="n">
        <v>250</v>
      </c>
      <c r="P2541" s="14" t="n"/>
      <c r="Q2541" s="14" t="n"/>
      <c r="R2541" s="14" t="n"/>
      <c r="S2541" s="14" t="n"/>
      <c r="T2541" s="14">
        <f>IF(OR($J2541="",$O2541=""),"",$O2541/$J2541)</f>
        <v/>
      </c>
      <c r="U2541" s="14" t="inlineStr">
        <is>
          <t>Concluído</t>
        </is>
      </c>
      <c r="V2541" s="14" t="n"/>
      <c r="W2541" s="14" t="n"/>
      <c r="X2541" s="14" t="n"/>
      <c r="Y2541" s="14" t="n"/>
      <c r="Z2541" s="14" t="n"/>
      <c r="AA2541" s="11" t="n"/>
      <c r="AB2541" s="14">
        <f>B2541&amp;"|"&amp;I2541</f>
        <v/>
      </c>
      <c r="AC2541">
        <f>IF($B2541="","","|"&amp;SUBSTITUTE(TRIM(SUBSTITUTE(SUBSTITUTE(SUBSTITUTE(SUBSTITUTE(SUBSTITUTE(SUBSTITUTE(SUBSTITUTE(SUBSTITUTE(SUBSTITUTE(SUBSTITUTE(SUBSTITUTE(SUBSTITUTE(SUBSTITUTE(SUBSTITUTE(TRIM($B2541&amp;""),CHAR(10)," "),CHAR(13)," "),"."," "),";"," "),","," "),"/"," "),"+"," "),"-"," "),"  "," "),"  "," "),"  "," "),"  "," "),"  "," "),"  "," "))," ","|")&amp;"|")</f>
        <v/>
      </c>
      <c r="AD2541">
        <f>TRIM($I2541&amp;"")</f>
        <v/>
      </c>
    </row>
    <row r="2542" ht="24" customHeight="1">
      <c r="A2542" s="9" t="n">
        <v>46211</v>
      </c>
      <c r="B2542" s="14" t="inlineStr">
        <is>
          <t>10238</t>
        </is>
      </c>
      <c r="C2542" s="14" t="inlineStr">
        <is>
          <t>M/C 0716 (VERDE)</t>
        </is>
      </c>
      <c r="D2542" s="14" t="inlineStr">
        <is>
          <t>34 CORTE DE TECIDO</t>
        </is>
      </c>
      <c r="E2542" s="14" t="n">
        <v>30006106</v>
      </c>
      <c r="F2542" s="14" t="inlineStr">
        <is>
          <t>TELINHA ENCOSTO - CADEIRA SANTIAGO NEW</t>
        </is>
      </c>
      <c r="G2542" s="14" t="inlineStr">
        <is>
          <t>34 CORTE DE TECIDO</t>
        </is>
      </c>
      <c r="H2542" s="14" t="inlineStr">
        <is>
          <t>34 CORTE DE TECIDO</t>
        </is>
      </c>
      <c r="I2542" s="9" t="inlineStr">
        <is>
          <t>34 CORTE DE TECIDO</t>
        </is>
      </c>
      <c r="J2542" s="9" t="n">
        <v>480</v>
      </c>
      <c r="K2542" s="14">
        <f>IF($E2542="","",IFERROR(INDEX('01_Cad_Pecas'!$H$2:$H$5000,MATCH($E2542,'01_Cad_Pecas'!$D$2:$D$5000,0)),IFERROR(INDEX('01_Cad_Pecas'!$H$2:$H$5000,MATCH(VALUE($E2542),'01_Cad_Pecas'!$D$2:$D$5000,0)),"")))</f>
        <v/>
      </c>
      <c r="L2542" s="14">
        <f>IF($E2542="","",IFERROR(INDEX('01_Cad_Pecas'!$I$2:$I$5000,MATCH($E2542,'01_Cad_Pecas'!$D$2:$D$5000,0)),IFERROR(INDEX('01_Cad_Pecas'!$I$2:$I$5000,MATCH(VALUE($E2542),'01_Cad_Pecas'!$D$2:$D$5000,0)),"")))</f>
        <v/>
      </c>
      <c r="M2542" s="14">
        <f>IF(OR($J2542="",$L2542=""),"",IF($K2542="",0,$K2542)+$J2542*$L2542)</f>
        <v/>
      </c>
      <c r="N2542" s="14" t="n">
        <v>46211</v>
      </c>
      <c r="O2542" s="14" t="n">
        <v>480</v>
      </c>
      <c r="P2542" s="14" t="n"/>
      <c r="Q2542" s="14" t="n"/>
      <c r="R2542" s="14" t="n"/>
      <c r="S2542" s="14" t="n"/>
      <c r="T2542" s="14">
        <f>IF(OR($J2542="",$O2542=""),"",$O2542/$J2542)</f>
        <v/>
      </c>
      <c r="U2542" s="14" t="inlineStr">
        <is>
          <t>Concluído</t>
        </is>
      </c>
      <c r="V2542" s="14" t="n"/>
      <c r="W2542" s="14" t="n"/>
      <c r="X2542" s="14" t="n"/>
      <c r="Y2542" s="14" t="n"/>
      <c r="Z2542" s="14" t="n"/>
      <c r="AA2542" s="11" t="n"/>
      <c r="AB2542" s="14">
        <f>B2542&amp;"|"&amp;I2542</f>
        <v/>
      </c>
      <c r="AC2542">
        <f>IF($B2542="","","|"&amp;SUBSTITUTE(TRIM(SUBSTITUTE(SUBSTITUTE(SUBSTITUTE(SUBSTITUTE(SUBSTITUTE(SUBSTITUTE(SUBSTITUTE(SUBSTITUTE(SUBSTITUTE(SUBSTITUTE(SUBSTITUTE(SUBSTITUTE(SUBSTITUTE(SUBSTITUTE(TRIM($B2542&amp;""),CHAR(10)," "),CHAR(13)," "),"."," "),";"," "),","," "),"/"," "),"+"," "),"-"," "),"  "," "),"  "," "),"  "," "),"  "," "),"  "," "),"  "," "))," ","|")&amp;"|")</f>
        <v/>
      </c>
      <c r="AD2542">
        <f>TRIM($I2542&amp;"")</f>
        <v/>
      </c>
    </row>
    <row r="2543" ht="24" customHeight="1">
      <c r="A2543" s="9" t="n">
        <v>46211</v>
      </c>
      <c r="B2543" s="14" t="inlineStr">
        <is>
          <t>10218</t>
        </is>
      </c>
      <c r="C2543" s="14" t="inlineStr">
        <is>
          <t>MAD 0728 CAD.4 (LARANJA)</t>
        </is>
      </c>
      <c r="D2543" s="14" t="inlineStr">
        <is>
          <t>17 COSTURA</t>
        </is>
      </c>
      <c r="E2543" s="14" t="n">
        <v>30003614</v>
      </c>
      <c r="F2543" s="14" t="inlineStr">
        <is>
          <t>CAPA ASSENTO ESTOFADO - CAD. PEROLA (650X650)</t>
        </is>
      </c>
      <c r="G2543" s="14" t="inlineStr">
        <is>
          <t>17 COSTURA</t>
        </is>
      </c>
      <c r="H2543" s="14" t="inlineStr">
        <is>
          <t>17 COSTURA</t>
        </is>
      </c>
      <c r="I2543" s="9" t="inlineStr">
        <is>
          <t>17 COSTURA</t>
        </is>
      </c>
      <c r="J2543" s="9" t="n">
        <v>120</v>
      </c>
      <c r="K2543" s="14">
        <f>IF($E2543="","",IFERROR(INDEX('01_Cad_Pecas'!$H$2:$H$5000,MATCH($E2543,'01_Cad_Pecas'!$D$2:$D$5000,0)),IFERROR(INDEX('01_Cad_Pecas'!$H$2:$H$5000,MATCH(VALUE($E2543),'01_Cad_Pecas'!$D$2:$D$5000,0)),"")))</f>
        <v/>
      </c>
      <c r="L2543" s="14">
        <f>IF($E2543="","",IFERROR(INDEX('01_Cad_Pecas'!$I$2:$I$5000,MATCH($E2543,'01_Cad_Pecas'!$D$2:$D$5000,0)),IFERROR(INDEX('01_Cad_Pecas'!$I$2:$I$5000,MATCH(VALUE($E2543),'01_Cad_Pecas'!$D$2:$D$5000,0)),"")))</f>
        <v/>
      </c>
      <c r="M2543" s="14">
        <f>IF(OR($J2543="",$L2543=""),"",IF($K2543="",0,$K2543)+$J2543*$L2543)</f>
        <v/>
      </c>
      <c r="N2543" s="14" t="n">
        <v>46211</v>
      </c>
      <c r="O2543" s="14" t="n">
        <v>120</v>
      </c>
      <c r="P2543" s="14" t="n"/>
      <c r="Q2543" s="14" t="n"/>
      <c r="R2543" s="14" t="n"/>
      <c r="S2543" s="14" t="n"/>
      <c r="T2543" s="14">
        <f>IF(OR($J2543="",$O2543=""),"",$O2543/$J2543)</f>
        <v/>
      </c>
      <c r="U2543" s="14" t="inlineStr">
        <is>
          <t>Concluído</t>
        </is>
      </c>
      <c r="V2543" s="14" t="n"/>
      <c r="W2543" s="14" t="n"/>
      <c r="X2543" s="14" t="n"/>
      <c r="Y2543" s="14" t="n"/>
      <c r="Z2543" s="14" t="n"/>
      <c r="AA2543" s="11" t="n"/>
      <c r="AB2543" s="14">
        <f>B2543&amp;"|"&amp;I2543</f>
        <v/>
      </c>
      <c r="AC2543">
        <f>IF($B2543="","","|"&amp;SUBSTITUTE(TRIM(SUBSTITUTE(SUBSTITUTE(SUBSTITUTE(SUBSTITUTE(SUBSTITUTE(SUBSTITUTE(SUBSTITUTE(SUBSTITUTE(SUBSTITUTE(SUBSTITUTE(SUBSTITUTE(SUBSTITUTE(SUBSTITUTE(SUBSTITUTE(TRIM($B2543&amp;""),CHAR(10)," "),CHAR(13)," "),"."," "),";"," "),","," "),"/"," "),"+"," "),"-"," "),"  "," "),"  "," "),"  "," "),"  "," "),"  "," "),"  "," "))," ","|")&amp;"|")</f>
        <v/>
      </c>
      <c r="AD2543">
        <f>TRIM($I2543&amp;"")</f>
        <v/>
      </c>
    </row>
    <row r="2544" ht="24" customHeight="1">
      <c r="A2544" s="9" t="n">
        <v>46211</v>
      </c>
      <c r="B2544" s="14" t="inlineStr">
        <is>
          <t>10220</t>
        </is>
      </c>
      <c r="C2544" s="14" t="inlineStr">
        <is>
          <t>MAD 0728 CAD.1 (MARROM)</t>
        </is>
      </c>
      <c r="D2544" s="14" t="inlineStr">
        <is>
          <t>17 COSTURA</t>
        </is>
      </c>
      <c r="E2544" s="14" t="n">
        <v>30003614</v>
      </c>
      <c r="F2544" s="14" t="inlineStr">
        <is>
          <t>CAPA ASSENTO ESTOFADO - CAD. PEROLA (650X650)</t>
        </is>
      </c>
      <c r="G2544" s="14" t="inlineStr">
        <is>
          <t>17 COSTURA</t>
        </is>
      </c>
      <c r="H2544" s="14" t="inlineStr">
        <is>
          <t>17 COSTURA</t>
        </is>
      </c>
      <c r="I2544" s="9" t="inlineStr">
        <is>
          <t>17 COSTURA</t>
        </is>
      </c>
      <c r="J2544" s="9" t="n">
        <v>120</v>
      </c>
      <c r="K2544" s="14">
        <f>IF($E2544="","",IFERROR(INDEX('01_Cad_Pecas'!$H$2:$H$5000,MATCH($E2544,'01_Cad_Pecas'!$D$2:$D$5000,0)),IFERROR(INDEX('01_Cad_Pecas'!$H$2:$H$5000,MATCH(VALUE($E2544),'01_Cad_Pecas'!$D$2:$D$5000,0)),"")))</f>
        <v/>
      </c>
      <c r="L2544" s="14">
        <f>IF($E2544="","",IFERROR(INDEX('01_Cad_Pecas'!$I$2:$I$5000,MATCH($E2544,'01_Cad_Pecas'!$D$2:$D$5000,0)),IFERROR(INDEX('01_Cad_Pecas'!$I$2:$I$5000,MATCH(VALUE($E2544),'01_Cad_Pecas'!$D$2:$D$5000,0)),"")))</f>
        <v/>
      </c>
      <c r="M2544" s="14">
        <f>IF(OR($J2544="",$L2544=""),"",IF($K2544="",0,$K2544)+$J2544*$L2544)</f>
        <v/>
      </c>
      <c r="N2544" s="14" t="n">
        <v>46211</v>
      </c>
      <c r="O2544" s="14" t="n">
        <v>120</v>
      </c>
      <c r="P2544" s="14" t="n"/>
      <c r="Q2544" s="14" t="n"/>
      <c r="R2544" s="14" t="n"/>
      <c r="S2544" s="14" t="n"/>
      <c r="T2544" s="14">
        <f>IF(OR($J2544="",$O2544=""),"",$O2544/$J2544)</f>
        <v/>
      </c>
      <c r="U2544" s="14" t="inlineStr">
        <is>
          <t>Concluído</t>
        </is>
      </c>
      <c r="V2544" s="14" t="n"/>
      <c r="W2544" s="14" t="n"/>
      <c r="X2544" s="14" t="n"/>
      <c r="Y2544" s="14" t="n"/>
      <c r="Z2544" s="14" t="n"/>
      <c r="AA2544" s="11" t="n"/>
      <c r="AB2544" s="14">
        <f>B2544&amp;"|"&amp;I2544</f>
        <v/>
      </c>
      <c r="AC2544">
        <f>IF($B2544="","","|"&amp;SUBSTITUTE(TRIM(SUBSTITUTE(SUBSTITUTE(SUBSTITUTE(SUBSTITUTE(SUBSTITUTE(SUBSTITUTE(SUBSTITUTE(SUBSTITUTE(SUBSTITUTE(SUBSTITUTE(SUBSTITUTE(SUBSTITUTE(SUBSTITUTE(SUBSTITUTE(TRIM($B2544&amp;""),CHAR(10)," "),CHAR(13)," "),"."," "),";"," "),","," "),"/"," "),"+"," "),"-"," "),"  "," "),"  "," "),"  "," "),"  "," "),"  "," "),"  "," "))," ","|")&amp;"|")</f>
        <v/>
      </c>
      <c r="AD2544">
        <f>TRIM($I2544&amp;"")</f>
        <v/>
      </c>
    </row>
    <row r="2545" ht="24" customHeight="1">
      <c r="A2545" s="9" t="n">
        <v>46211</v>
      </c>
      <c r="B2545" s="14" t="inlineStr">
        <is>
          <t>10221</t>
        </is>
      </c>
      <c r="C2545" s="14" t="inlineStr">
        <is>
          <t>MAD 0728 CAD.2 (ROXO)</t>
        </is>
      </c>
      <c r="D2545" s="14" t="inlineStr">
        <is>
          <t>17 COSTURA</t>
        </is>
      </c>
      <c r="E2545" s="14" t="n">
        <v>30003614</v>
      </c>
      <c r="F2545" s="14" t="inlineStr">
        <is>
          <t>CAPA ASSENTO ESTOFADO - CAD. PEROLA (650X650)</t>
        </is>
      </c>
      <c r="G2545" s="14" t="inlineStr">
        <is>
          <t>17 COSTURA</t>
        </is>
      </c>
      <c r="H2545" s="14" t="inlineStr">
        <is>
          <t>17 COSTURA</t>
        </is>
      </c>
      <c r="I2545" s="9" t="inlineStr">
        <is>
          <t>17 COSTURA</t>
        </is>
      </c>
      <c r="J2545" s="9" t="n">
        <v>120</v>
      </c>
      <c r="K2545" s="14">
        <f>IF($E2545="","",IFERROR(INDEX('01_Cad_Pecas'!$H$2:$H$5000,MATCH($E2545,'01_Cad_Pecas'!$D$2:$D$5000,0)),IFERROR(INDEX('01_Cad_Pecas'!$H$2:$H$5000,MATCH(VALUE($E2545),'01_Cad_Pecas'!$D$2:$D$5000,0)),"")))</f>
        <v/>
      </c>
      <c r="L2545" s="14">
        <f>IF($E2545="","",IFERROR(INDEX('01_Cad_Pecas'!$I$2:$I$5000,MATCH($E2545,'01_Cad_Pecas'!$D$2:$D$5000,0)),IFERROR(INDEX('01_Cad_Pecas'!$I$2:$I$5000,MATCH(VALUE($E2545),'01_Cad_Pecas'!$D$2:$D$5000,0)),"")))</f>
        <v/>
      </c>
      <c r="M2545" s="14">
        <f>IF(OR($J2545="",$L2545=""),"",IF($K2545="",0,$K2545)+$J2545*$L2545)</f>
        <v/>
      </c>
      <c r="N2545" s="14" t="n">
        <v>46211</v>
      </c>
      <c r="O2545" s="14" t="n">
        <v>120</v>
      </c>
      <c r="P2545" s="14" t="n"/>
      <c r="Q2545" s="14" t="n"/>
      <c r="R2545" s="14" t="n"/>
      <c r="S2545" s="14" t="n"/>
      <c r="T2545" s="14">
        <f>IF(OR($J2545="",$O2545=""),"",$O2545/$J2545)</f>
        <v/>
      </c>
      <c r="U2545" s="14" t="inlineStr">
        <is>
          <t>Concluído</t>
        </is>
      </c>
      <c r="V2545" s="14" t="n"/>
      <c r="W2545" s="14" t="n"/>
      <c r="X2545" s="14" t="n"/>
      <c r="Y2545" s="14" t="n"/>
      <c r="Z2545" s="14" t="n"/>
      <c r="AA2545" s="11" t="n"/>
      <c r="AB2545" s="14">
        <f>B2545&amp;"|"&amp;I2545</f>
        <v/>
      </c>
      <c r="AC2545">
        <f>IF($B2545="","","|"&amp;SUBSTITUTE(TRIM(SUBSTITUTE(SUBSTITUTE(SUBSTITUTE(SUBSTITUTE(SUBSTITUTE(SUBSTITUTE(SUBSTITUTE(SUBSTITUTE(SUBSTITUTE(SUBSTITUTE(SUBSTITUTE(SUBSTITUTE(SUBSTITUTE(SUBSTITUTE(TRIM($B2545&amp;""),CHAR(10)," "),CHAR(13)," "),"."," "),";"," "),","," "),"/"," "),"+"," "),"-"," "),"  "," "),"  "," "),"  "," "),"  "," "),"  "," "),"  "," "))," ","|")&amp;"|")</f>
        <v/>
      </c>
      <c r="AD2545">
        <f>TRIM($I2545&amp;"")</f>
        <v/>
      </c>
    </row>
    <row r="2546" ht="24" customHeight="1">
      <c r="A2546" s="9" t="n">
        <v>46211</v>
      </c>
      <c r="B2546" s="14" t="inlineStr">
        <is>
          <t>10222</t>
        </is>
      </c>
      <c r="C2546" s="14" t="inlineStr">
        <is>
          <t>MAD 0728 CAD.3 (BRANCO)</t>
        </is>
      </c>
      <c r="D2546" s="14" t="inlineStr">
        <is>
          <t>17 COSTURA</t>
        </is>
      </c>
      <c r="E2546" s="14" t="n">
        <v>30003614</v>
      </c>
      <c r="F2546" s="14" t="inlineStr">
        <is>
          <t>CAPA ASSENTO ESTOFADO - CAD. PEROLA (650X650)</t>
        </is>
      </c>
      <c r="G2546" s="14" t="inlineStr">
        <is>
          <t>17 COSTURA</t>
        </is>
      </c>
      <c r="H2546" s="14" t="inlineStr">
        <is>
          <t>17 COSTURA</t>
        </is>
      </c>
      <c r="I2546" s="9" t="inlineStr">
        <is>
          <t>17 COSTURA</t>
        </is>
      </c>
      <c r="J2546" s="9" t="n">
        <v>120</v>
      </c>
      <c r="K2546" s="14">
        <f>IF($E2546="","",IFERROR(INDEX('01_Cad_Pecas'!$H$2:$H$5000,MATCH($E2546,'01_Cad_Pecas'!$D$2:$D$5000,0)),IFERROR(INDEX('01_Cad_Pecas'!$H$2:$H$5000,MATCH(VALUE($E2546),'01_Cad_Pecas'!$D$2:$D$5000,0)),"")))</f>
        <v/>
      </c>
      <c r="L2546" s="14">
        <f>IF($E2546="","",IFERROR(INDEX('01_Cad_Pecas'!$I$2:$I$5000,MATCH($E2546,'01_Cad_Pecas'!$D$2:$D$5000,0)),IFERROR(INDEX('01_Cad_Pecas'!$I$2:$I$5000,MATCH(VALUE($E2546),'01_Cad_Pecas'!$D$2:$D$5000,0)),"")))</f>
        <v/>
      </c>
      <c r="M2546" s="14">
        <f>IF(OR($J2546="",$L2546=""),"",IF($K2546="",0,$K2546)+$J2546*$L2546)</f>
        <v/>
      </c>
      <c r="N2546" s="14" t="n">
        <v>46211</v>
      </c>
      <c r="O2546" s="14" t="n">
        <v>120</v>
      </c>
      <c r="P2546" s="14" t="n"/>
      <c r="Q2546" s="14" t="n"/>
      <c r="R2546" s="14" t="n"/>
      <c r="S2546" s="14" t="n"/>
      <c r="T2546" s="14">
        <f>IF(OR($J2546="",$O2546=""),"",$O2546/$J2546)</f>
        <v/>
      </c>
      <c r="U2546" s="14" t="inlineStr">
        <is>
          <t>Concluído</t>
        </is>
      </c>
      <c r="V2546" s="14" t="n"/>
      <c r="W2546" s="14" t="n"/>
      <c r="X2546" s="14" t="n"/>
      <c r="Y2546" s="14" t="n"/>
      <c r="Z2546" s="14" t="n"/>
      <c r="AA2546" s="11" t="n"/>
      <c r="AB2546" s="14">
        <f>B2546&amp;"|"&amp;I2546</f>
        <v/>
      </c>
      <c r="AC2546">
        <f>IF($B2546="","","|"&amp;SUBSTITUTE(TRIM(SUBSTITUTE(SUBSTITUTE(SUBSTITUTE(SUBSTITUTE(SUBSTITUTE(SUBSTITUTE(SUBSTITUTE(SUBSTITUTE(SUBSTITUTE(SUBSTITUTE(SUBSTITUTE(SUBSTITUTE(SUBSTITUTE(SUBSTITUTE(TRIM($B2546&amp;""),CHAR(10)," "),CHAR(13)," "),"."," "),";"," "),","," "),"/"," "),"+"," "),"-"," "),"  "," "),"  "," "),"  "," "),"  "," "),"  "," "),"  "," "))," ","|")&amp;"|")</f>
        <v/>
      </c>
      <c r="AD2546">
        <f>TRIM($I2546&amp;"")</f>
        <v/>
      </c>
    </row>
    <row r="2547" ht="24" customHeight="1">
      <c r="A2547" s="9" t="n">
        <v>46211</v>
      </c>
      <c r="B2547" s="14" t="inlineStr">
        <is>
          <t>10238</t>
        </is>
      </c>
      <c r="C2547" s="14" t="inlineStr">
        <is>
          <t>M/C 0716 (VERDE)</t>
        </is>
      </c>
      <c r="D2547" s="14" t="inlineStr">
        <is>
          <t>17 COSTURA</t>
        </is>
      </c>
      <c r="E2547" s="14" t="n">
        <v>30001101</v>
      </c>
      <c r="F2547" s="14" t="inlineStr">
        <is>
          <t>CAPA ENCOSTO EST - CAD.VENETO/TRIESTE/NY</t>
        </is>
      </c>
      <c r="G2547" s="14" t="inlineStr">
        <is>
          <t>17 COSTURA</t>
        </is>
      </c>
      <c r="H2547" s="14" t="inlineStr">
        <is>
          <t>17 COSTURA</t>
        </is>
      </c>
      <c r="I2547" s="9" t="inlineStr">
        <is>
          <t>17 COSTURA</t>
        </is>
      </c>
      <c r="J2547" s="9" t="n">
        <v>110</v>
      </c>
      <c r="K2547" s="14">
        <f>IF($E2547="","",IFERROR(INDEX('01_Cad_Pecas'!$H$2:$H$5000,MATCH($E2547,'01_Cad_Pecas'!$D$2:$D$5000,0)),IFERROR(INDEX('01_Cad_Pecas'!$H$2:$H$5000,MATCH(VALUE($E2547),'01_Cad_Pecas'!$D$2:$D$5000,0)),"")))</f>
        <v/>
      </c>
      <c r="L2547" s="14">
        <f>IF($E2547="","",IFERROR(INDEX('01_Cad_Pecas'!$I$2:$I$5000,MATCH($E2547,'01_Cad_Pecas'!$D$2:$D$5000,0)),IFERROR(INDEX('01_Cad_Pecas'!$I$2:$I$5000,MATCH(VALUE($E2547),'01_Cad_Pecas'!$D$2:$D$5000,0)),"")))</f>
        <v/>
      </c>
      <c r="M2547" s="14">
        <f>IF(OR($J2547="",$L2547=""),"",IF($K2547="",0,$K2547)+$J2547*$L2547)</f>
        <v/>
      </c>
      <c r="N2547" s="14" t="n">
        <v>46211</v>
      </c>
      <c r="O2547" s="14" t="n">
        <v>110</v>
      </c>
      <c r="P2547" s="14" t="n"/>
      <c r="Q2547" s="14" t="n"/>
      <c r="R2547" s="14" t="n"/>
      <c r="S2547" s="14" t="n"/>
      <c r="T2547" s="14">
        <f>IF(OR($J2547="",$O2547=""),"",$O2547/$J2547)</f>
        <v/>
      </c>
      <c r="U2547" s="14" t="inlineStr">
        <is>
          <t>Concluído</t>
        </is>
      </c>
      <c r="V2547" s="14" t="n"/>
      <c r="W2547" s="14" t="n"/>
      <c r="X2547" s="14" t="n"/>
      <c r="Y2547" s="14" t="n"/>
      <c r="Z2547" s="14" t="n"/>
      <c r="AA2547" s="11" t="n"/>
      <c r="AB2547" s="14">
        <f>B2547&amp;"|"&amp;I2547</f>
        <v/>
      </c>
      <c r="AC2547">
        <f>IF($B2547="","","|"&amp;SUBSTITUTE(TRIM(SUBSTITUTE(SUBSTITUTE(SUBSTITUTE(SUBSTITUTE(SUBSTITUTE(SUBSTITUTE(SUBSTITUTE(SUBSTITUTE(SUBSTITUTE(SUBSTITUTE(SUBSTITUTE(SUBSTITUTE(SUBSTITUTE(SUBSTITUTE(TRIM($B2547&amp;""),CHAR(10)," "),CHAR(13)," "),"."," "),";"," "),","," "),"/"," "),"+"," "),"-"," "),"  "," "),"  "," "),"  "," "),"  "," "),"  "," "),"  "," "))," ","|")&amp;"|")</f>
        <v/>
      </c>
      <c r="AD2547">
        <f>TRIM($I2547&amp;"")</f>
        <v/>
      </c>
    </row>
    <row r="2548" ht="24" customHeight="1">
      <c r="A2548" s="9" t="n">
        <v>46211</v>
      </c>
      <c r="B2548" s="14" t="inlineStr">
        <is>
          <t>10238</t>
        </is>
      </c>
      <c r="C2548" s="14" t="inlineStr">
        <is>
          <t>M/C 0716 (VERDE)</t>
        </is>
      </c>
      <c r="D2548" s="14" t="inlineStr">
        <is>
          <t>17 COSTURA</t>
        </is>
      </c>
      <c r="E2548" s="14" t="n">
        <v>30001110</v>
      </c>
      <c r="F2548" s="14" t="inlineStr">
        <is>
          <t>CAPA ASSENTO EST - CAD. VENETO/TRISTE/NY</t>
        </is>
      </c>
      <c r="G2548" s="14" t="inlineStr">
        <is>
          <t>17 COSTURA</t>
        </is>
      </c>
      <c r="H2548" s="14" t="inlineStr">
        <is>
          <t>17 COSTURA</t>
        </is>
      </c>
      <c r="I2548" s="9" t="inlineStr">
        <is>
          <t>17 COSTURA</t>
        </is>
      </c>
      <c r="J2548" s="9" t="n">
        <v>110</v>
      </c>
      <c r="K2548" s="14">
        <f>IF($E2548="","",IFERROR(INDEX('01_Cad_Pecas'!$H$2:$H$5000,MATCH($E2548,'01_Cad_Pecas'!$D$2:$D$5000,0)),IFERROR(INDEX('01_Cad_Pecas'!$H$2:$H$5000,MATCH(VALUE($E2548),'01_Cad_Pecas'!$D$2:$D$5000,0)),"")))</f>
        <v/>
      </c>
      <c r="L2548" s="14">
        <f>IF($E2548="","",IFERROR(INDEX('01_Cad_Pecas'!$I$2:$I$5000,MATCH($E2548,'01_Cad_Pecas'!$D$2:$D$5000,0)),IFERROR(INDEX('01_Cad_Pecas'!$I$2:$I$5000,MATCH(VALUE($E2548),'01_Cad_Pecas'!$D$2:$D$5000,0)),"")))</f>
        <v/>
      </c>
      <c r="M2548" s="14">
        <f>IF(OR($J2548="",$L2548=""),"",IF($K2548="",0,$K2548)+$J2548*$L2548)</f>
        <v/>
      </c>
      <c r="N2548" s="14" t="n">
        <v>46211</v>
      </c>
      <c r="O2548" s="14" t="n">
        <v>110</v>
      </c>
      <c r="P2548" s="14" t="n"/>
      <c r="Q2548" s="14" t="n"/>
      <c r="R2548" s="14" t="n"/>
      <c r="S2548" s="14" t="n"/>
      <c r="T2548" s="14">
        <f>IF(OR($J2548="",$O2548=""),"",$O2548/$J2548)</f>
        <v/>
      </c>
      <c r="U2548" s="14" t="inlineStr">
        <is>
          <t>Concluído</t>
        </is>
      </c>
      <c r="V2548" s="14" t="n"/>
      <c r="W2548" s="14" t="n"/>
      <c r="X2548" s="14" t="n"/>
      <c r="Y2548" s="14" t="n"/>
      <c r="Z2548" s="14" t="n"/>
      <c r="AA2548" s="11" t="n"/>
      <c r="AB2548" s="14">
        <f>B2548&amp;"|"&amp;I2548</f>
        <v/>
      </c>
      <c r="AC2548">
        <f>IF($B2548="","","|"&amp;SUBSTITUTE(TRIM(SUBSTITUTE(SUBSTITUTE(SUBSTITUTE(SUBSTITUTE(SUBSTITUTE(SUBSTITUTE(SUBSTITUTE(SUBSTITUTE(SUBSTITUTE(SUBSTITUTE(SUBSTITUTE(SUBSTITUTE(SUBSTITUTE(SUBSTITUTE(TRIM($B2548&amp;""),CHAR(10)," "),CHAR(13)," "),"."," "),";"," "),","," "),"/"," "),"+"," "),"-"," "),"  "," "),"  "," "),"  "," "),"  "," "),"  "," "),"  "," "))," ","|")&amp;"|")</f>
        <v/>
      </c>
      <c r="AD2548">
        <f>TRIM($I2548&amp;"")</f>
        <v/>
      </c>
    </row>
    <row r="2549" ht="24" customHeight="1">
      <c r="A2549" s="9" t="n">
        <v>46211</v>
      </c>
      <c r="B2549" s="14" t="inlineStr">
        <is>
          <t>10238</t>
        </is>
      </c>
      <c r="C2549" s="14" t="inlineStr">
        <is>
          <t>M/C 0716 (VERDE)</t>
        </is>
      </c>
      <c r="D2549" s="14" t="inlineStr">
        <is>
          <t>17 COSTURA</t>
        </is>
      </c>
      <c r="E2549" s="14" t="n">
        <v>30004808</v>
      </c>
      <c r="F2549" s="14" t="inlineStr">
        <is>
          <t>CAPA ASSENTO - CAD SANTIAGO</t>
        </is>
      </c>
      <c r="G2549" s="14" t="inlineStr">
        <is>
          <t>17 COSTURA</t>
        </is>
      </c>
      <c r="H2549" s="14" t="inlineStr">
        <is>
          <t>17 COSTURA</t>
        </is>
      </c>
      <c r="I2549" s="9" t="inlineStr">
        <is>
          <t>17 COSTURA</t>
        </is>
      </c>
      <c r="J2549" s="9" t="n">
        <v>80</v>
      </c>
      <c r="K2549" s="14">
        <f>IF($E2549="","",IFERROR(INDEX('01_Cad_Pecas'!$H$2:$H$5000,MATCH($E2549,'01_Cad_Pecas'!$D$2:$D$5000,0)),IFERROR(INDEX('01_Cad_Pecas'!$H$2:$H$5000,MATCH(VALUE($E2549),'01_Cad_Pecas'!$D$2:$D$5000,0)),"")))</f>
        <v/>
      </c>
      <c r="L2549" s="14">
        <f>IF($E2549="","",IFERROR(INDEX('01_Cad_Pecas'!$I$2:$I$5000,MATCH($E2549,'01_Cad_Pecas'!$D$2:$D$5000,0)),IFERROR(INDEX('01_Cad_Pecas'!$I$2:$I$5000,MATCH(VALUE($E2549),'01_Cad_Pecas'!$D$2:$D$5000,0)),"")))</f>
        <v/>
      </c>
      <c r="M2549" s="14">
        <f>IF(OR($J2549="",$L2549=""),"",IF($K2549="",0,$K2549)+$J2549*$L2549)</f>
        <v/>
      </c>
      <c r="N2549" s="14" t="n">
        <v>46211</v>
      </c>
      <c r="O2549" s="14" t="n">
        <v>80</v>
      </c>
      <c r="P2549" s="14" t="n"/>
      <c r="Q2549" s="14" t="n"/>
      <c r="R2549" s="14" t="n"/>
      <c r="S2549" s="14" t="n"/>
      <c r="T2549" s="14">
        <f>IF(OR($J2549="",$O2549=""),"",$O2549/$J2549)</f>
        <v/>
      </c>
      <c r="U2549" s="14" t="inlineStr">
        <is>
          <t>Concluído</t>
        </is>
      </c>
      <c r="V2549" s="14" t="n"/>
      <c r="W2549" s="14" t="n"/>
      <c r="X2549" s="14" t="n"/>
      <c r="Y2549" s="14" t="n"/>
      <c r="Z2549" s="14" t="n"/>
      <c r="AA2549" s="11" t="n"/>
      <c r="AB2549" s="14">
        <f>B2549&amp;"|"&amp;I2549</f>
        <v/>
      </c>
      <c r="AC2549">
        <f>IF($B2549="","","|"&amp;SUBSTITUTE(TRIM(SUBSTITUTE(SUBSTITUTE(SUBSTITUTE(SUBSTITUTE(SUBSTITUTE(SUBSTITUTE(SUBSTITUTE(SUBSTITUTE(SUBSTITUTE(SUBSTITUTE(SUBSTITUTE(SUBSTITUTE(SUBSTITUTE(SUBSTITUTE(TRIM($B2549&amp;""),CHAR(10)," "),CHAR(13)," "),"."," "),";"," "),","," "),"/"," "),"+"," "),"-"," "),"  "," "),"  "," "),"  "," "),"  "," "),"  "," "),"  "," "))," ","|")&amp;"|")</f>
        <v/>
      </c>
      <c r="AD2549">
        <f>TRIM($I2549&amp;"")</f>
        <v/>
      </c>
    </row>
    <row r="2550" ht="24" customHeight="1">
      <c r="A2550" s="9" t="n">
        <v>46211</v>
      </c>
      <c r="B2550" s="14" t="inlineStr">
        <is>
          <t>10238</t>
        </is>
      </c>
      <c r="C2550" s="14" t="inlineStr">
        <is>
          <t>M/C 0716 (VERDE)</t>
        </is>
      </c>
      <c r="D2550" s="14" t="inlineStr">
        <is>
          <t>17 COSTURA</t>
        </is>
      </c>
      <c r="E2550" s="14" t="n">
        <v>30006106</v>
      </c>
      <c r="F2550" s="14" t="inlineStr">
        <is>
          <t>TELINHA ENCOSTO - CADEIRA SANTIAGO NEW</t>
        </is>
      </c>
      <c r="G2550" s="14" t="inlineStr">
        <is>
          <t>17 COSTURA</t>
        </is>
      </c>
      <c r="H2550" s="14" t="inlineStr">
        <is>
          <t>17 COSTURA</t>
        </is>
      </c>
      <c r="I2550" s="9" t="inlineStr">
        <is>
          <t>17 COSTURA</t>
        </is>
      </c>
      <c r="J2550" s="9" t="n">
        <v>480</v>
      </c>
      <c r="K2550" s="14">
        <f>IF($E2550="","",IFERROR(INDEX('01_Cad_Pecas'!$H$2:$H$5000,MATCH($E2550,'01_Cad_Pecas'!$D$2:$D$5000,0)),IFERROR(INDEX('01_Cad_Pecas'!$H$2:$H$5000,MATCH(VALUE($E2550),'01_Cad_Pecas'!$D$2:$D$5000,0)),"")))</f>
        <v/>
      </c>
      <c r="L2550" s="14">
        <f>IF($E2550="","",IFERROR(INDEX('01_Cad_Pecas'!$I$2:$I$5000,MATCH($E2550,'01_Cad_Pecas'!$D$2:$D$5000,0)),IFERROR(INDEX('01_Cad_Pecas'!$I$2:$I$5000,MATCH(VALUE($E2550),'01_Cad_Pecas'!$D$2:$D$5000,0)),"")))</f>
        <v/>
      </c>
      <c r="M2550" s="14">
        <f>IF(OR($J2550="",$L2550=""),"",IF($K2550="",0,$K2550)+$J2550*$L2550)</f>
        <v/>
      </c>
      <c r="N2550" s="14" t="n">
        <v>46211</v>
      </c>
      <c r="O2550" s="14" t="n">
        <v>480</v>
      </c>
      <c r="P2550" s="14" t="n"/>
      <c r="Q2550" s="14" t="n"/>
      <c r="R2550" s="14" t="n"/>
      <c r="S2550" s="14" t="n"/>
      <c r="T2550" s="14">
        <f>IF(OR($J2550="",$O2550=""),"",$O2550/$J2550)</f>
        <v/>
      </c>
      <c r="U2550" s="14" t="inlineStr">
        <is>
          <t>Concluído</t>
        </is>
      </c>
      <c r="V2550" s="14" t="n"/>
      <c r="W2550" s="14" t="n"/>
      <c r="X2550" s="14" t="n"/>
      <c r="Y2550" s="14" t="n"/>
      <c r="Z2550" s="14" t="n"/>
      <c r="AA2550" s="11" t="n"/>
      <c r="AB2550" s="14">
        <f>B2550&amp;"|"&amp;I2550</f>
        <v/>
      </c>
      <c r="AC2550">
        <f>IF($B2550="","","|"&amp;SUBSTITUTE(TRIM(SUBSTITUTE(SUBSTITUTE(SUBSTITUTE(SUBSTITUTE(SUBSTITUTE(SUBSTITUTE(SUBSTITUTE(SUBSTITUTE(SUBSTITUTE(SUBSTITUTE(SUBSTITUTE(SUBSTITUTE(SUBSTITUTE(SUBSTITUTE(TRIM($B2550&amp;""),CHAR(10)," "),CHAR(13)," "),"."," "),";"," "),","," "),"/"," "),"+"," "),"-"," "),"  "," "),"  "," "),"  "," "),"  "," "),"  "," "),"  "," "))," ","|")&amp;"|")</f>
        <v/>
      </c>
      <c r="AD2550">
        <f>TRIM($I2550&amp;"")</f>
        <v/>
      </c>
    </row>
    <row r="2551" ht="36" customHeight="1">
      <c r="A2551" s="9" t="n">
        <v>46218</v>
      </c>
      <c r="B2551" s="14" t="inlineStr">
        <is>
          <t>10219</t>
        </is>
      </c>
      <c r="C2551" s="14" t="inlineStr">
        <is>
          <t>MAD 0728 MESAS (VERDE)</t>
        </is>
      </c>
      <c r="D2551" s="14" t="inlineStr">
        <is>
          <t>8 EMBALAGEM</t>
        </is>
      </c>
      <c r="E2551" s="14" t="n">
        <v>2006401</v>
      </c>
      <c r="F2551" s="14" t="inlineStr">
        <is>
          <t>PES MESA SAFIRA - VOL 1/2</t>
        </is>
      </c>
      <c r="G2551" s="14" t="inlineStr">
        <is>
          <t>8 EMBALAGEM</t>
        </is>
      </c>
      <c r="H2551" s="14" t="inlineStr">
        <is>
          <t>8 EMBALAGEM</t>
        </is>
      </c>
      <c r="I2551" s="9" t="inlineStr">
        <is>
          <t>8 EMBALAGEM</t>
        </is>
      </c>
      <c r="J2551" s="9" t="n">
        <v>45</v>
      </c>
      <c r="K2551" s="14">
        <f>IF($E2551="","",IFERROR(INDEX('01_Cad_Pecas'!$H$2:$H$5000,MATCH($E2551,'01_Cad_Pecas'!$D$2:$D$5000,0)),IFERROR(INDEX('01_Cad_Pecas'!$H$2:$H$5000,MATCH(VALUE($E2551),'01_Cad_Pecas'!$D$2:$D$5000,0)),"")))</f>
        <v/>
      </c>
      <c r="L2551" s="14">
        <f>IF($E2551="","",IFERROR(INDEX('01_Cad_Pecas'!$I$2:$I$5000,MATCH($E2551,'01_Cad_Pecas'!$D$2:$D$5000,0)),IFERROR(INDEX('01_Cad_Pecas'!$I$2:$I$5000,MATCH(VALUE($E2551),'01_Cad_Pecas'!$D$2:$D$5000,0)),"")))</f>
        <v/>
      </c>
      <c r="M2551" s="14">
        <f>IF(OR($J2551="",$L2551=""),"",IF($K2551="",0,$K2551)+$J2551*$L2551)</f>
        <v/>
      </c>
      <c r="N2551" s="14" t="n">
        <v>46216</v>
      </c>
      <c r="O2551" s="14" t="n">
        <v>45</v>
      </c>
      <c r="P2551" s="14" t="n"/>
      <c r="Q2551" s="14" t="n"/>
      <c r="R2551" s="14" t="n"/>
      <c r="S2551" s="14" t="n"/>
      <c r="T2551" s="14">
        <f>IF(OR($J2551="",$O2551=""),"",$O2551/$J2551)</f>
        <v/>
      </c>
      <c r="U2551" s="14" t="inlineStr">
        <is>
          <t>Concluído</t>
        </is>
      </c>
      <c r="V2551" s="14" t="n"/>
      <c r="W2551" s="14" t="n"/>
      <c r="X2551" s="14" t="n"/>
      <c r="Y2551" s="14" t="n"/>
      <c r="Z2551" s="14" t="n"/>
      <c r="AA2551" s="11" t="n"/>
      <c r="AB2551" s="14">
        <f>B2551&amp;"|"&amp;I2551</f>
        <v/>
      </c>
      <c r="AC2551">
        <f>IF($B2551="","","|"&amp;SUBSTITUTE(TRIM(SUBSTITUTE(SUBSTITUTE(SUBSTITUTE(SUBSTITUTE(SUBSTITUTE(SUBSTITUTE(SUBSTITUTE(SUBSTITUTE(SUBSTITUTE(SUBSTITUTE(SUBSTITUTE(SUBSTITUTE(SUBSTITUTE(SUBSTITUTE(TRIM($B2551&amp;""),CHAR(10)," "),CHAR(13)," "),"."," "),";"," "),","," "),"/"," "),"+"," "),"-"," "),"  "," "),"  "," "),"  "," "),"  "," "),"  "," "),"  "," "))," ","|")&amp;"|")</f>
        <v/>
      </c>
      <c r="AD2551">
        <f>TRIM($I2551&amp;"")</f>
        <v/>
      </c>
    </row>
    <row r="2552" ht="36" customHeight="1">
      <c r="A2552" s="9" t="n">
        <v>46218</v>
      </c>
      <c r="B2552" s="14" t="inlineStr">
        <is>
          <t>10219</t>
        </is>
      </c>
      <c r="C2552" s="14" t="inlineStr">
        <is>
          <t>MAD 0728 MESAS (VERDE)</t>
        </is>
      </c>
      <c r="D2552" s="14" t="inlineStr">
        <is>
          <t>8 EMBALAGEM</t>
        </is>
      </c>
      <c r="E2552" s="14" t="n">
        <v>2006404</v>
      </c>
      <c r="F2552" s="14" t="inlineStr">
        <is>
          <t>TAMPO C/ VIDRO 1360X900X18MM SAFIRA</t>
        </is>
      </c>
      <c r="G2552" s="14" t="inlineStr">
        <is>
          <t>8 EMBALAGEM</t>
        </is>
      </c>
      <c r="H2552" s="14" t="inlineStr">
        <is>
          <t>8 EMBALAGEM</t>
        </is>
      </c>
      <c r="I2552" s="9" t="inlineStr">
        <is>
          <t>8 EMBALAGEM</t>
        </is>
      </c>
      <c r="J2552" s="9" t="n">
        <v>20</v>
      </c>
      <c r="K2552" s="14">
        <f>IF($E2552="","",IFERROR(INDEX('01_Cad_Pecas'!$H$2:$H$5000,MATCH($E2552,'01_Cad_Pecas'!$D$2:$D$5000,0)),IFERROR(INDEX('01_Cad_Pecas'!$H$2:$H$5000,MATCH(VALUE($E2552),'01_Cad_Pecas'!$D$2:$D$5000,0)),"")))</f>
        <v/>
      </c>
      <c r="L2552" s="14">
        <f>IF($E2552="","",IFERROR(INDEX('01_Cad_Pecas'!$I$2:$I$5000,MATCH($E2552,'01_Cad_Pecas'!$D$2:$D$5000,0)),IFERROR(INDEX('01_Cad_Pecas'!$I$2:$I$5000,MATCH(VALUE($E2552),'01_Cad_Pecas'!$D$2:$D$5000,0)),"")))</f>
        <v/>
      </c>
      <c r="M2552" s="14">
        <f>IF(OR($J2552="",$L2552=""),"",IF($K2552="",0,$K2552)+$J2552*$L2552)</f>
        <v/>
      </c>
      <c r="N2552" s="14" t="n">
        <v>46216</v>
      </c>
      <c r="O2552" s="14" t="n">
        <v>20</v>
      </c>
      <c r="P2552" s="14" t="n"/>
      <c r="Q2552" s="14" t="n"/>
      <c r="R2552" s="14" t="n"/>
      <c r="S2552" s="14" t="n"/>
      <c r="T2552" s="14">
        <f>IF(OR($J2552="",$O2552=""),"",$O2552/$J2552)</f>
        <v/>
      </c>
      <c r="U2552" s="14" t="inlineStr">
        <is>
          <t>Concluído</t>
        </is>
      </c>
      <c r="V2552" s="14" t="n"/>
      <c r="W2552" s="14" t="n"/>
      <c r="X2552" s="14" t="n"/>
      <c r="Y2552" s="14" t="n"/>
      <c r="Z2552" s="14" t="n"/>
      <c r="AA2552" s="11" t="n"/>
      <c r="AB2552" s="14">
        <f>B2552&amp;"|"&amp;I2552</f>
        <v/>
      </c>
      <c r="AC2552">
        <f>IF($B2552="","","|"&amp;SUBSTITUTE(TRIM(SUBSTITUTE(SUBSTITUTE(SUBSTITUTE(SUBSTITUTE(SUBSTITUTE(SUBSTITUTE(SUBSTITUTE(SUBSTITUTE(SUBSTITUTE(SUBSTITUTE(SUBSTITUTE(SUBSTITUTE(SUBSTITUTE(SUBSTITUTE(TRIM($B2552&amp;""),CHAR(10)," "),CHAR(13)," "),"."," "),";"," "),","," "),"/"," "),"+"," "),"-"," "),"  "," "),"  "," "),"  "," "),"  "," "),"  "," "),"  "," "))," ","|")&amp;"|")</f>
        <v/>
      </c>
      <c r="AD2552">
        <f>TRIM($I2552&amp;"")</f>
        <v/>
      </c>
    </row>
    <row r="2553" ht="36" customHeight="1">
      <c r="A2553" s="9" t="n">
        <v>46218</v>
      </c>
      <c r="B2553" s="14" t="inlineStr">
        <is>
          <t>10219</t>
        </is>
      </c>
      <c r="C2553" s="14" t="inlineStr">
        <is>
          <t>MAD 0728 MESAS (VERDE)</t>
        </is>
      </c>
      <c r="D2553" s="14" t="inlineStr">
        <is>
          <t>8 EMBALAGEM</t>
        </is>
      </c>
      <c r="E2553" s="14" t="n">
        <v>2006414</v>
      </c>
      <c r="F2553" s="14" t="inlineStr">
        <is>
          <t>TAMPO C/ VIDRO 1600X900X18MM SAFIRA</t>
        </is>
      </c>
      <c r="G2553" s="14" t="inlineStr">
        <is>
          <t>8 EMBALAGEM</t>
        </is>
      </c>
      <c r="H2553" s="14" t="inlineStr">
        <is>
          <t>8 EMBALAGEM</t>
        </is>
      </c>
      <c r="I2553" s="9" t="inlineStr">
        <is>
          <t>8 EMBALAGEM</t>
        </is>
      </c>
      <c r="J2553" s="9" t="n">
        <v>25</v>
      </c>
      <c r="K2553" s="14">
        <f>IF($E2553="","",IFERROR(INDEX('01_Cad_Pecas'!$H$2:$H$5000,MATCH($E2553,'01_Cad_Pecas'!$D$2:$D$5000,0)),IFERROR(INDEX('01_Cad_Pecas'!$H$2:$H$5000,MATCH(VALUE($E2553),'01_Cad_Pecas'!$D$2:$D$5000,0)),"")))</f>
        <v/>
      </c>
      <c r="L2553" s="14">
        <f>IF($E2553="","",IFERROR(INDEX('01_Cad_Pecas'!$I$2:$I$5000,MATCH($E2553,'01_Cad_Pecas'!$D$2:$D$5000,0)),IFERROR(INDEX('01_Cad_Pecas'!$I$2:$I$5000,MATCH(VALUE($E2553),'01_Cad_Pecas'!$D$2:$D$5000,0)),"")))</f>
        <v/>
      </c>
      <c r="M2553" s="14">
        <f>IF(OR($J2553="",$L2553=""),"",IF($K2553="",0,$K2553)+$J2553*$L2553)</f>
        <v/>
      </c>
      <c r="N2553" s="14" t="n">
        <v>46216</v>
      </c>
      <c r="O2553" s="14" t="n">
        <v>25</v>
      </c>
      <c r="P2553" s="14" t="n"/>
      <c r="Q2553" s="14" t="n"/>
      <c r="R2553" s="14" t="n"/>
      <c r="S2553" s="14" t="n"/>
      <c r="T2553" s="14">
        <f>IF(OR($J2553="",$O2553=""),"",$O2553/$J2553)</f>
        <v/>
      </c>
      <c r="U2553" s="14" t="inlineStr">
        <is>
          <t>Concluído</t>
        </is>
      </c>
      <c r="V2553" s="14" t="n"/>
      <c r="W2553" s="14" t="n"/>
      <c r="X2553" s="14" t="n"/>
      <c r="Y2553" s="14" t="n"/>
      <c r="Z2553" s="14" t="n"/>
      <c r="AA2553" s="11" t="n"/>
      <c r="AB2553" s="14">
        <f>B2553&amp;"|"&amp;I2553</f>
        <v/>
      </c>
      <c r="AC2553">
        <f>IF($B2553="","","|"&amp;SUBSTITUTE(TRIM(SUBSTITUTE(SUBSTITUTE(SUBSTITUTE(SUBSTITUTE(SUBSTITUTE(SUBSTITUTE(SUBSTITUTE(SUBSTITUTE(SUBSTITUTE(SUBSTITUTE(SUBSTITUTE(SUBSTITUTE(SUBSTITUTE(SUBSTITUTE(TRIM($B2553&amp;""),CHAR(10)," "),CHAR(13)," "),"."," "),";"," "),","," "),"/"," "),"+"," "),"-"," "),"  "," "),"  "," "),"  "," "),"  "," "),"  "," "),"  "," "))," ","|")&amp;"|")</f>
        <v/>
      </c>
      <c r="AD2553">
        <f>TRIM($I2553&amp;"")</f>
        <v/>
      </c>
    </row>
    <row r="2554" ht="36" customHeight="1">
      <c r="A2554" s="9" t="n">
        <v>46218</v>
      </c>
      <c r="B2554" s="14" t="inlineStr">
        <is>
          <t>10238</t>
        </is>
      </c>
      <c r="C2554" s="14" t="inlineStr">
        <is>
          <t>M/C 0716 (VERDE)</t>
        </is>
      </c>
      <c r="D2554" s="14" t="inlineStr">
        <is>
          <t>8 EMBALAGEM</t>
        </is>
      </c>
      <c r="E2554" s="14" t="n">
        <v>2001241</v>
      </c>
      <c r="F2554" s="14" t="inlineStr">
        <is>
          <t>MESA MIAMI 1,20X0,80 VOL 1/1</t>
        </is>
      </c>
      <c r="G2554" s="14" t="inlineStr">
        <is>
          <t>8 EMBALAGEM</t>
        </is>
      </c>
      <c r="H2554" s="14" t="inlineStr">
        <is>
          <t>8 EMBALAGEM</t>
        </is>
      </c>
      <c r="I2554" s="9" t="inlineStr">
        <is>
          <t>8 EMBALAGEM</t>
        </is>
      </c>
      <c r="J2554" s="9" t="n">
        <v>180</v>
      </c>
      <c r="K2554" s="14">
        <f>IF($E2554="","",IFERROR(INDEX('01_Cad_Pecas'!$H$2:$H$5000,MATCH($E2554,'01_Cad_Pecas'!$D$2:$D$5000,0)),IFERROR(INDEX('01_Cad_Pecas'!$H$2:$H$5000,MATCH(VALUE($E2554),'01_Cad_Pecas'!$D$2:$D$5000,0)),"")))</f>
        <v/>
      </c>
      <c r="L2554" s="14">
        <f>IF($E2554="","",IFERROR(INDEX('01_Cad_Pecas'!$I$2:$I$5000,MATCH($E2554,'01_Cad_Pecas'!$D$2:$D$5000,0)),IFERROR(INDEX('01_Cad_Pecas'!$I$2:$I$5000,MATCH(VALUE($E2554),'01_Cad_Pecas'!$D$2:$D$5000,0)),"")))</f>
        <v/>
      </c>
      <c r="M2554" s="14">
        <f>IF(OR($J2554="",$L2554=""),"",IF($K2554="",0,$K2554)+$J2554*$L2554)</f>
        <v/>
      </c>
      <c r="N2554" s="14" t="n">
        <v>46216</v>
      </c>
      <c r="O2554" s="14" t="n">
        <v>180</v>
      </c>
      <c r="P2554" s="14" t="n"/>
      <c r="Q2554" s="14" t="n"/>
      <c r="R2554" s="14" t="n"/>
      <c r="S2554" s="14" t="n"/>
      <c r="T2554" s="14">
        <f>IF(OR($J2554="",$O2554=""),"",$O2554/$J2554)</f>
        <v/>
      </c>
      <c r="U2554" s="14" t="inlineStr">
        <is>
          <t>Concluído</t>
        </is>
      </c>
      <c r="V2554" s="14" t="n"/>
      <c r="W2554" s="14" t="n"/>
      <c r="X2554" s="14" t="n"/>
      <c r="Y2554" s="14" t="n"/>
      <c r="Z2554" s="14" t="n"/>
      <c r="AA2554" s="11" t="n"/>
      <c r="AB2554" s="14">
        <f>B2554&amp;"|"&amp;I2554</f>
        <v/>
      </c>
      <c r="AC2554">
        <f>IF($B2554="","","|"&amp;SUBSTITUTE(TRIM(SUBSTITUTE(SUBSTITUTE(SUBSTITUTE(SUBSTITUTE(SUBSTITUTE(SUBSTITUTE(SUBSTITUTE(SUBSTITUTE(SUBSTITUTE(SUBSTITUTE(SUBSTITUTE(SUBSTITUTE(SUBSTITUTE(SUBSTITUTE(TRIM($B2554&amp;""),CHAR(10)," "),CHAR(13)," "),"."," "),";"," "),","," "),"/"," "),"+"," "),"-"," "),"  "," "),"  "," "),"  "," "),"  "," "),"  "," "),"  "," "))," ","|")&amp;"|")</f>
        <v/>
      </c>
      <c r="AD2554">
        <f>TRIM($I2554&amp;"")</f>
        <v/>
      </c>
    </row>
    <row r="2555" ht="36" customHeight="1">
      <c r="A2555" s="9" t="n">
        <v>46218</v>
      </c>
      <c r="B2555" s="14" t="inlineStr">
        <is>
          <t>10238</t>
        </is>
      </c>
      <c r="C2555" s="14" t="inlineStr">
        <is>
          <t>M/C 0716 (VERDE)</t>
        </is>
      </c>
      <c r="D2555" s="14" t="inlineStr">
        <is>
          <t>8 EMBALAGEM</t>
        </is>
      </c>
      <c r="E2555" s="14" t="n">
        <v>2001611</v>
      </c>
      <c r="F2555" s="14" t="inlineStr">
        <is>
          <t>MESA MIAMI 1,60X0,80 VOL 1/1</t>
        </is>
      </c>
      <c r="G2555" s="14" t="inlineStr">
        <is>
          <t>8 EMBALAGEM</t>
        </is>
      </c>
      <c r="H2555" s="14" t="inlineStr">
        <is>
          <t>8 EMBALAGEM</t>
        </is>
      </c>
      <c r="I2555" s="9" t="inlineStr">
        <is>
          <t>8 EMBALAGEM</t>
        </is>
      </c>
      <c r="J2555" s="9" t="n">
        <v>20</v>
      </c>
      <c r="K2555" s="14">
        <f>IF($E2555="","",IFERROR(INDEX('01_Cad_Pecas'!$H$2:$H$5000,MATCH($E2555,'01_Cad_Pecas'!$D$2:$D$5000,0)),IFERROR(INDEX('01_Cad_Pecas'!$H$2:$H$5000,MATCH(VALUE($E2555),'01_Cad_Pecas'!$D$2:$D$5000,0)),"")))</f>
        <v/>
      </c>
      <c r="L2555" s="14">
        <f>IF($E2555="","",IFERROR(INDEX('01_Cad_Pecas'!$I$2:$I$5000,MATCH($E2555,'01_Cad_Pecas'!$D$2:$D$5000,0)),IFERROR(INDEX('01_Cad_Pecas'!$I$2:$I$5000,MATCH(VALUE($E2555),'01_Cad_Pecas'!$D$2:$D$5000,0)),"")))</f>
        <v/>
      </c>
      <c r="M2555" s="14">
        <f>IF(OR($J2555="",$L2555=""),"",IF($K2555="",0,$K2555)+$J2555*$L2555)</f>
        <v/>
      </c>
      <c r="N2555" s="14" t="n">
        <v>46216</v>
      </c>
      <c r="O2555" s="14" t="n">
        <v>20</v>
      </c>
      <c r="P2555" s="14" t="n"/>
      <c r="Q2555" s="14" t="n"/>
      <c r="R2555" s="14" t="n"/>
      <c r="S2555" s="14" t="n"/>
      <c r="T2555" s="14">
        <f>IF(OR($J2555="",$O2555=""),"",$O2555/$J2555)</f>
        <v/>
      </c>
      <c r="U2555" s="14" t="inlineStr">
        <is>
          <t>Concluído</t>
        </is>
      </c>
      <c r="V2555" s="14" t="n"/>
      <c r="W2555" s="14" t="n"/>
      <c r="X2555" s="14" t="n"/>
      <c r="Y2555" s="14" t="n"/>
      <c r="Z2555" s="14" t="n"/>
      <c r="AA2555" s="11" t="n"/>
      <c r="AB2555" s="14">
        <f>B2555&amp;"|"&amp;I2555</f>
        <v/>
      </c>
      <c r="AC2555">
        <f>IF($B2555="","","|"&amp;SUBSTITUTE(TRIM(SUBSTITUTE(SUBSTITUTE(SUBSTITUTE(SUBSTITUTE(SUBSTITUTE(SUBSTITUTE(SUBSTITUTE(SUBSTITUTE(SUBSTITUTE(SUBSTITUTE(SUBSTITUTE(SUBSTITUTE(SUBSTITUTE(SUBSTITUTE(TRIM($B2555&amp;""),CHAR(10)," "),CHAR(13)," "),"."," "),";"," "),","," "),"/"," "),"+"," "),"-"," "),"  "," "),"  "," "),"  "," "),"  "," "),"  "," "),"  "," "))," ","|")&amp;"|")</f>
        <v/>
      </c>
      <c r="AD2555">
        <f>TRIM($I2555&amp;"")</f>
        <v/>
      </c>
    </row>
    <row r="2556" ht="36" customHeight="1">
      <c r="A2556" s="9" t="n">
        <v>46218</v>
      </c>
      <c r="B2556" s="14" t="inlineStr">
        <is>
          <t>10238</t>
        </is>
      </c>
      <c r="C2556" s="14" t="inlineStr">
        <is>
          <t>M/C 0716 (VERDE)</t>
        </is>
      </c>
      <c r="D2556" s="14" t="inlineStr">
        <is>
          <t>8 EMBALAGEM</t>
        </is>
      </c>
      <c r="E2556" s="14" t="n">
        <v>2001961</v>
      </c>
      <c r="F2556" s="14" t="inlineStr">
        <is>
          <t>BASE SANTIAGO QUADRADA</t>
        </is>
      </c>
      <c r="G2556" s="14" t="inlineStr">
        <is>
          <t>8 EMBALAGEM</t>
        </is>
      </c>
      <c r="H2556" s="14" t="inlineStr">
        <is>
          <t>8 EMBALAGEM</t>
        </is>
      </c>
      <c r="I2556" s="9" t="inlineStr">
        <is>
          <t>8 EMBALAGEM</t>
        </is>
      </c>
      <c r="J2556" s="9" t="n">
        <v>5</v>
      </c>
      <c r="K2556" s="14">
        <f>IF($E2556="","",IFERROR(INDEX('01_Cad_Pecas'!$H$2:$H$5000,MATCH($E2556,'01_Cad_Pecas'!$D$2:$D$5000,0)),IFERROR(INDEX('01_Cad_Pecas'!$H$2:$H$5000,MATCH(VALUE($E2556),'01_Cad_Pecas'!$D$2:$D$5000,0)),"")))</f>
        <v/>
      </c>
      <c r="L2556" s="14">
        <f>IF($E2556="","",IFERROR(INDEX('01_Cad_Pecas'!$I$2:$I$5000,MATCH($E2556,'01_Cad_Pecas'!$D$2:$D$5000,0)),IFERROR(INDEX('01_Cad_Pecas'!$I$2:$I$5000,MATCH(VALUE($E2556),'01_Cad_Pecas'!$D$2:$D$5000,0)),"")))</f>
        <v/>
      </c>
      <c r="M2556" s="14">
        <f>IF(OR($J2556="",$L2556=""),"",IF($K2556="",0,$K2556)+$J2556*$L2556)</f>
        <v/>
      </c>
      <c r="N2556" s="14" t="n">
        <v>46216</v>
      </c>
      <c r="O2556" s="14" t="n">
        <v>5</v>
      </c>
      <c r="P2556" s="14" t="n"/>
      <c r="Q2556" s="14" t="n"/>
      <c r="R2556" s="14" t="n"/>
      <c r="S2556" s="14" t="n"/>
      <c r="T2556" s="14">
        <f>IF(OR($J2556="",$O2556=""),"",$O2556/$J2556)</f>
        <v/>
      </c>
      <c r="U2556" s="14" t="inlineStr">
        <is>
          <t>Concluído</t>
        </is>
      </c>
      <c r="V2556" s="14" t="n"/>
      <c r="W2556" s="14" t="n"/>
      <c r="X2556" s="14" t="n"/>
      <c r="Y2556" s="14" t="n"/>
      <c r="Z2556" s="14" t="n"/>
      <c r="AA2556" s="11" t="n"/>
      <c r="AB2556" s="14">
        <f>B2556&amp;"|"&amp;I2556</f>
        <v/>
      </c>
      <c r="AC2556">
        <f>IF($B2556="","","|"&amp;SUBSTITUTE(TRIM(SUBSTITUTE(SUBSTITUTE(SUBSTITUTE(SUBSTITUTE(SUBSTITUTE(SUBSTITUTE(SUBSTITUTE(SUBSTITUTE(SUBSTITUTE(SUBSTITUTE(SUBSTITUTE(SUBSTITUTE(SUBSTITUTE(SUBSTITUTE(TRIM($B2556&amp;""),CHAR(10)," "),CHAR(13)," "),"."," "),";"," "),","," "),"/"," "),"+"," "),"-"," "),"  "," "),"  "," "),"  "," "),"  "," "),"  "," "),"  "," "))," ","|")&amp;"|")</f>
        <v/>
      </c>
      <c r="AD2556">
        <f>TRIM($I2556&amp;"")</f>
        <v/>
      </c>
    </row>
    <row r="2557" ht="36" customHeight="1">
      <c r="A2557" s="9" t="n">
        <v>46218</v>
      </c>
      <c r="B2557" s="14" t="inlineStr">
        <is>
          <t>10238</t>
        </is>
      </c>
      <c r="C2557" s="14" t="inlineStr">
        <is>
          <t>M/C 0716 (VERDE)</t>
        </is>
      </c>
      <c r="D2557" s="14" t="inlineStr">
        <is>
          <t>8 EMBALAGEM</t>
        </is>
      </c>
      <c r="E2557" s="14" t="n">
        <v>2002001</v>
      </c>
      <c r="F2557" s="14" t="inlineStr">
        <is>
          <t>BASE DUBAI 1,60X0,90 VOL 1/2</t>
        </is>
      </c>
      <c r="G2557" s="14" t="inlineStr">
        <is>
          <t>8 EMBALAGEM</t>
        </is>
      </c>
      <c r="H2557" s="14" t="inlineStr">
        <is>
          <t>8 EMBALAGEM</t>
        </is>
      </c>
      <c r="I2557" s="9" t="inlineStr">
        <is>
          <t>8 EMBALAGEM</t>
        </is>
      </c>
      <c r="J2557" s="9" t="n">
        <v>1</v>
      </c>
      <c r="K2557" s="14">
        <f>IF($E2557="","",IFERROR(INDEX('01_Cad_Pecas'!$H$2:$H$5000,MATCH($E2557,'01_Cad_Pecas'!$D$2:$D$5000,0)),IFERROR(INDEX('01_Cad_Pecas'!$H$2:$H$5000,MATCH(VALUE($E2557),'01_Cad_Pecas'!$D$2:$D$5000,0)),"")))</f>
        <v/>
      </c>
      <c r="L2557" s="14">
        <f>IF($E2557="","",IFERROR(INDEX('01_Cad_Pecas'!$I$2:$I$5000,MATCH($E2557,'01_Cad_Pecas'!$D$2:$D$5000,0)),IFERROR(INDEX('01_Cad_Pecas'!$I$2:$I$5000,MATCH(VALUE($E2557),'01_Cad_Pecas'!$D$2:$D$5000,0)),"")))</f>
        <v/>
      </c>
      <c r="M2557" s="14">
        <f>IF(OR($J2557="",$L2557=""),"",IF($K2557="",0,$K2557)+$J2557*$L2557)</f>
        <v/>
      </c>
      <c r="N2557" s="14" t="n">
        <v>46217</v>
      </c>
      <c r="O2557" s="14" t="n">
        <v>1</v>
      </c>
      <c r="P2557" s="14" t="n"/>
      <c r="Q2557" s="14" t="n"/>
      <c r="R2557" s="14" t="n"/>
      <c r="S2557" s="14" t="n"/>
      <c r="T2557" s="14">
        <f>IF(OR($J2557="",$O2557=""),"",$O2557/$J2557)</f>
        <v/>
      </c>
      <c r="U2557" s="14" t="inlineStr">
        <is>
          <t>Concluído</t>
        </is>
      </c>
      <c r="V2557" s="14" t="n"/>
      <c r="W2557" s="14" t="n"/>
      <c r="X2557" s="14" t="n"/>
      <c r="Y2557" s="14" t="n"/>
      <c r="Z2557" s="14" t="n"/>
      <c r="AA2557" s="11" t="n"/>
      <c r="AB2557" s="14">
        <f>B2557&amp;"|"&amp;I2557</f>
        <v/>
      </c>
      <c r="AC2557">
        <f>IF($B2557="","","|"&amp;SUBSTITUTE(TRIM(SUBSTITUTE(SUBSTITUTE(SUBSTITUTE(SUBSTITUTE(SUBSTITUTE(SUBSTITUTE(SUBSTITUTE(SUBSTITUTE(SUBSTITUTE(SUBSTITUTE(SUBSTITUTE(SUBSTITUTE(SUBSTITUTE(SUBSTITUTE(TRIM($B2557&amp;""),CHAR(10)," "),CHAR(13)," "),"."," "),";"," "),","," "),"/"," "),"+"," "),"-"," "),"  "," "),"  "," "),"  "," "),"  "," "),"  "," "),"  "," "))," ","|")&amp;"|")</f>
        <v/>
      </c>
      <c r="AD2557">
        <f>TRIM($I2557&amp;"")</f>
        <v/>
      </c>
    </row>
    <row r="2558" ht="36" customHeight="1">
      <c r="A2558" s="9" t="n">
        <v>46218</v>
      </c>
      <c r="B2558" s="14" t="inlineStr">
        <is>
          <t>10238</t>
        </is>
      </c>
      <c r="C2558" s="14" t="inlineStr">
        <is>
          <t>M/C 0716 (VERDE)</t>
        </is>
      </c>
      <c r="D2558" s="14" t="inlineStr">
        <is>
          <t>8 EMBALAGEM</t>
        </is>
      </c>
      <c r="E2558" s="14" t="n">
        <v>2005102</v>
      </c>
      <c r="F2558" s="14" t="inlineStr">
        <is>
          <t>TAMPO REDONDO LIGHT 1030X1030X18 - VITREO</t>
        </is>
      </c>
      <c r="G2558" s="14" t="inlineStr">
        <is>
          <t>8 EMBALAGEM</t>
        </is>
      </c>
      <c r="H2558" s="14" t="inlineStr">
        <is>
          <t>8 EMBALAGEM</t>
        </is>
      </c>
      <c r="I2558" s="9" t="inlineStr">
        <is>
          <t>8 EMBALAGEM</t>
        </is>
      </c>
      <c r="J2558" s="9" t="n">
        <v>1</v>
      </c>
      <c r="K2558" s="14">
        <f>IF($E2558="","",IFERROR(INDEX('01_Cad_Pecas'!$H$2:$H$5000,MATCH($E2558,'01_Cad_Pecas'!$D$2:$D$5000,0)),IFERROR(INDEX('01_Cad_Pecas'!$H$2:$H$5000,MATCH(VALUE($E2558),'01_Cad_Pecas'!$D$2:$D$5000,0)),"")))</f>
        <v/>
      </c>
      <c r="L2558" s="14">
        <f>IF($E2558="","",IFERROR(INDEX('01_Cad_Pecas'!$I$2:$I$5000,MATCH($E2558,'01_Cad_Pecas'!$D$2:$D$5000,0)),IFERROR(INDEX('01_Cad_Pecas'!$I$2:$I$5000,MATCH(VALUE($E2558),'01_Cad_Pecas'!$D$2:$D$5000,0)),"")))</f>
        <v/>
      </c>
      <c r="M2558" s="14">
        <f>IF(OR($J2558="",$L2558=""),"",IF($K2558="",0,$K2558)+$J2558*$L2558)</f>
        <v/>
      </c>
      <c r="N2558" s="14" t="n">
        <v>46217</v>
      </c>
      <c r="O2558" s="14" t="n">
        <v>1</v>
      </c>
      <c r="P2558" s="14" t="n"/>
      <c r="Q2558" s="14" t="n"/>
      <c r="R2558" s="14" t="n"/>
      <c r="S2558" s="14" t="n"/>
      <c r="T2558" s="14">
        <f>IF(OR($J2558="",$O2558=""),"",$O2558/$J2558)</f>
        <v/>
      </c>
      <c r="U2558" s="14" t="inlineStr">
        <is>
          <t>Concluído</t>
        </is>
      </c>
      <c r="V2558" s="14" t="n"/>
      <c r="W2558" s="14" t="n"/>
      <c r="X2558" s="14" t="n"/>
      <c r="Y2558" s="14" t="n"/>
      <c r="Z2558" s="14" t="n"/>
      <c r="AA2558" s="11" t="n"/>
      <c r="AB2558" s="14">
        <f>B2558&amp;"|"&amp;I2558</f>
        <v/>
      </c>
      <c r="AC2558">
        <f>IF($B2558="","","|"&amp;SUBSTITUTE(TRIM(SUBSTITUTE(SUBSTITUTE(SUBSTITUTE(SUBSTITUTE(SUBSTITUTE(SUBSTITUTE(SUBSTITUTE(SUBSTITUTE(SUBSTITUTE(SUBSTITUTE(SUBSTITUTE(SUBSTITUTE(SUBSTITUTE(SUBSTITUTE(TRIM($B2558&amp;""),CHAR(10)," "),CHAR(13)," "),"."," "),";"," "),","," "),"/"," "),"+"," "),"-"," "),"  "," "),"  "," "),"  "," "),"  "," "),"  "," "),"  "," "))," ","|")&amp;"|")</f>
        <v/>
      </c>
      <c r="AD2558">
        <f>TRIM($I2558&amp;"")</f>
        <v/>
      </c>
    </row>
    <row r="2559" ht="36" customHeight="1">
      <c r="A2559" s="9" t="n">
        <v>46218</v>
      </c>
      <c r="B2559" s="14" t="inlineStr">
        <is>
          <t>10238</t>
        </is>
      </c>
      <c r="C2559" s="14" t="inlineStr">
        <is>
          <t>M/C 0716 (VERDE)</t>
        </is>
      </c>
      <c r="D2559" s="14" t="inlineStr">
        <is>
          <t>8 EMBALAGEM</t>
        </is>
      </c>
      <c r="E2559" s="14" t="n">
        <v>2005212</v>
      </c>
      <c r="F2559" s="14" t="inlineStr">
        <is>
          <t>TAMPO LIGHT 900X900X18 - VITREO</t>
        </is>
      </c>
      <c r="G2559" s="14" t="inlineStr">
        <is>
          <t>8 EMBALAGEM</t>
        </is>
      </c>
      <c r="H2559" s="14" t="inlineStr">
        <is>
          <t>8 EMBALAGEM</t>
        </is>
      </c>
      <c r="I2559" s="9" t="inlineStr">
        <is>
          <t>8 EMBALAGEM</t>
        </is>
      </c>
      <c r="J2559" s="9" t="n">
        <v>1</v>
      </c>
      <c r="K2559" s="14">
        <f>IF($E2559="","",IFERROR(INDEX('01_Cad_Pecas'!$H$2:$H$5000,MATCH($E2559,'01_Cad_Pecas'!$D$2:$D$5000,0)),IFERROR(INDEX('01_Cad_Pecas'!$H$2:$H$5000,MATCH(VALUE($E2559),'01_Cad_Pecas'!$D$2:$D$5000,0)),"")))</f>
        <v/>
      </c>
      <c r="L2559" s="14">
        <f>IF($E2559="","",IFERROR(INDEX('01_Cad_Pecas'!$I$2:$I$5000,MATCH($E2559,'01_Cad_Pecas'!$D$2:$D$5000,0)),IFERROR(INDEX('01_Cad_Pecas'!$I$2:$I$5000,MATCH(VALUE($E2559),'01_Cad_Pecas'!$D$2:$D$5000,0)),"")))</f>
        <v/>
      </c>
      <c r="M2559" s="14">
        <f>IF(OR($J2559="",$L2559=""),"",IF($K2559="",0,$K2559)+$J2559*$L2559)</f>
        <v/>
      </c>
      <c r="N2559" s="14" t="n">
        <v>46217</v>
      </c>
      <c r="O2559" s="14" t="n">
        <v>1</v>
      </c>
      <c r="P2559" s="14" t="n"/>
      <c r="Q2559" s="14" t="n"/>
      <c r="R2559" s="14" t="n"/>
      <c r="S2559" s="14" t="n"/>
      <c r="T2559" s="14">
        <f>IF(OR($J2559="",$O2559=""),"",$O2559/$J2559)</f>
        <v/>
      </c>
      <c r="U2559" s="14" t="inlineStr">
        <is>
          <t>Concluído</t>
        </is>
      </c>
      <c r="V2559" s="14" t="n"/>
      <c r="W2559" s="14" t="n"/>
      <c r="X2559" s="14" t="n"/>
      <c r="Y2559" s="14" t="n"/>
      <c r="Z2559" s="14" t="n"/>
      <c r="AA2559" s="11" t="n"/>
      <c r="AB2559" s="14">
        <f>B2559&amp;"|"&amp;I2559</f>
        <v/>
      </c>
      <c r="AC2559">
        <f>IF($B2559="","","|"&amp;SUBSTITUTE(TRIM(SUBSTITUTE(SUBSTITUTE(SUBSTITUTE(SUBSTITUTE(SUBSTITUTE(SUBSTITUTE(SUBSTITUTE(SUBSTITUTE(SUBSTITUTE(SUBSTITUTE(SUBSTITUTE(SUBSTITUTE(SUBSTITUTE(SUBSTITUTE(TRIM($B2559&amp;""),CHAR(10)," "),CHAR(13)," "),"."," "),";"," "),","," "),"/"," "),"+"," "),"-"," "),"  "," "),"  "," "),"  "," "),"  "," "),"  "," "),"  "," "))," ","|")&amp;"|")</f>
        <v/>
      </c>
      <c r="AD2559">
        <f>TRIM($I2559&amp;"")</f>
        <v/>
      </c>
    </row>
    <row r="2560" ht="36" customHeight="1">
      <c r="A2560" s="9" t="n">
        <v>46218</v>
      </c>
      <c r="B2560" s="14" t="inlineStr">
        <is>
          <t>10238</t>
        </is>
      </c>
      <c r="C2560" s="14" t="inlineStr">
        <is>
          <t>M/C 0716 (VERDE)</t>
        </is>
      </c>
      <c r="D2560" s="14" t="inlineStr">
        <is>
          <t>8 EMBALAGEM</t>
        </is>
      </c>
      <c r="E2560" s="14" t="n">
        <v>2005342</v>
      </c>
      <c r="F2560" s="14" t="inlineStr">
        <is>
          <t>TAMPO C/ VIDRO LIGHT 1360X900X18MM</t>
        </is>
      </c>
      <c r="G2560" s="14" t="inlineStr">
        <is>
          <t>8 EMBALAGEM</t>
        </is>
      </c>
      <c r="H2560" s="14" t="inlineStr">
        <is>
          <t>8 EMBALAGEM</t>
        </is>
      </c>
      <c r="I2560" s="9" t="inlineStr">
        <is>
          <t>8 EMBALAGEM</t>
        </is>
      </c>
      <c r="J2560" s="9" t="n">
        <v>1</v>
      </c>
      <c r="K2560" s="14">
        <f>IF($E2560="","",IFERROR(INDEX('01_Cad_Pecas'!$H$2:$H$5000,MATCH($E2560,'01_Cad_Pecas'!$D$2:$D$5000,0)),IFERROR(INDEX('01_Cad_Pecas'!$H$2:$H$5000,MATCH(VALUE($E2560),'01_Cad_Pecas'!$D$2:$D$5000,0)),"")))</f>
        <v/>
      </c>
      <c r="L2560" s="14">
        <f>IF($E2560="","",IFERROR(INDEX('01_Cad_Pecas'!$I$2:$I$5000,MATCH($E2560,'01_Cad_Pecas'!$D$2:$D$5000,0)),IFERROR(INDEX('01_Cad_Pecas'!$I$2:$I$5000,MATCH(VALUE($E2560),'01_Cad_Pecas'!$D$2:$D$5000,0)),"")))</f>
        <v/>
      </c>
      <c r="M2560" s="14">
        <f>IF(OR($J2560="",$L2560=""),"",IF($K2560="",0,$K2560)+$J2560*$L2560)</f>
        <v/>
      </c>
      <c r="N2560" s="14" t="n">
        <v>46217</v>
      </c>
      <c r="O2560" s="14" t="n">
        <v>1</v>
      </c>
      <c r="P2560" s="14" t="n"/>
      <c r="Q2560" s="14" t="n"/>
      <c r="R2560" s="14" t="n"/>
      <c r="S2560" s="14" t="n"/>
      <c r="T2560" s="14">
        <f>IF(OR($J2560="",$O2560=""),"",$O2560/$J2560)</f>
        <v/>
      </c>
      <c r="U2560" s="14" t="inlineStr">
        <is>
          <t>Concluído</t>
        </is>
      </c>
      <c r="V2560" s="14" t="n"/>
      <c r="W2560" s="14" t="n"/>
      <c r="X2560" s="14" t="n"/>
      <c r="Y2560" s="14" t="n"/>
      <c r="Z2560" s="14" t="n"/>
      <c r="AA2560" s="11" t="n"/>
      <c r="AB2560" s="14">
        <f>B2560&amp;"|"&amp;I2560</f>
        <v/>
      </c>
      <c r="AC2560">
        <f>IF($B2560="","","|"&amp;SUBSTITUTE(TRIM(SUBSTITUTE(SUBSTITUTE(SUBSTITUTE(SUBSTITUTE(SUBSTITUTE(SUBSTITUTE(SUBSTITUTE(SUBSTITUTE(SUBSTITUTE(SUBSTITUTE(SUBSTITUTE(SUBSTITUTE(SUBSTITUTE(SUBSTITUTE(TRIM($B2560&amp;""),CHAR(10)," "),CHAR(13)," "),"."," "),";"," "),","," "),"/"," "),"+"," "),"-"," "),"  "," "),"  "," "),"  "," "),"  "," "),"  "," "),"  "," "))," ","|")&amp;"|")</f>
        <v/>
      </c>
      <c r="AD2560">
        <f>TRIM($I2560&amp;"")</f>
        <v/>
      </c>
    </row>
    <row r="2561" ht="36" customHeight="1">
      <c r="A2561" s="9" t="n">
        <v>46218</v>
      </c>
      <c r="B2561" s="14" t="inlineStr">
        <is>
          <t>10238</t>
        </is>
      </c>
      <c r="C2561" s="14" t="inlineStr">
        <is>
          <t>M/C 0716 (VERDE)</t>
        </is>
      </c>
      <c r="D2561" s="14" t="inlineStr">
        <is>
          <t>8 EMBALAGEM</t>
        </is>
      </c>
      <c r="E2561" s="14" t="n">
        <v>300024</v>
      </c>
      <c r="F2561" s="14" t="inlineStr">
        <is>
          <t>CADEIRA TRIESTE 920</t>
        </is>
      </c>
      <c r="G2561" s="14" t="inlineStr">
        <is>
          <t>8 EMBALAGEM</t>
        </is>
      </c>
      <c r="H2561" s="14" t="inlineStr">
        <is>
          <t>8 EMBALAGEM</t>
        </is>
      </c>
      <c r="I2561" s="9" t="inlineStr">
        <is>
          <t>8 EMBALAGEM</t>
        </is>
      </c>
      <c r="J2561" s="9" t="n">
        <v>250</v>
      </c>
      <c r="K2561" s="14">
        <f>IF($E2561="","",IFERROR(INDEX('01_Cad_Pecas'!$H$2:$H$5000,MATCH($E2561,'01_Cad_Pecas'!$D$2:$D$5000,0)),IFERROR(INDEX('01_Cad_Pecas'!$H$2:$H$5000,MATCH(VALUE($E2561),'01_Cad_Pecas'!$D$2:$D$5000,0)),"")))</f>
        <v/>
      </c>
      <c r="L2561" s="14">
        <f>IF($E2561="","",IFERROR(INDEX('01_Cad_Pecas'!$I$2:$I$5000,MATCH($E2561,'01_Cad_Pecas'!$D$2:$D$5000,0)),IFERROR(INDEX('01_Cad_Pecas'!$I$2:$I$5000,MATCH(VALUE($E2561),'01_Cad_Pecas'!$D$2:$D$5000,0)),"")))</f>
        <v/>
      </c>
      <c r="M2561" s="14">
        <f>IF(OR($J2561="",$L2561=""),"",IF($K2561="",0,$K2561)+$J2561*$L2561)</f>
        <v/>
      </c>
      <c r="N2561" s="14" t="n">
        <v>46217</v>
      </c>
      <c r="O2561" s="14" t="n">
        <v>250</v>
      </c>
      <c r="P2561" s="14" t="n"/>
      <c r="Q2561" s="14" t="n"/>
      <c r="R2561" s="14" t="n"/>
      <c r="S2561" s="14" t="n"/>
      <c r="T2561" s="14">
        <f>IF(OR($J2561="",$O2561=""),"",$O2561/$J2561)</f>
        <v/>
      </c>
      <c r="U2561" s="14" t="inlineStr">
        <is>
          <t>Concluído</t>
        </is>
      </c>
      <c r="V2561" s="14" t="n"/>
      <c r="W2561" s="14" t="n"/>
      <c r="X2561" s="14" t="n"/>
      <c r="Y2561" s="14" t="n"/>
      <c r="Z2561" s="14" t="n"/>
      <c r="AA2561" s="11" t="n"/>
      <c r="AB2561" s="14">
        <f>B2561&amp;"|"&amp;I2561</f>
        <v/>
      </c>
      <c r="AC2561">
        <f>IF($B2561="","","|"&amp;SUBSTITUTE(TRIM(SUBSTITUTE(SUBSTITUTE(SUBSTITUTE(SUBSTITUTE(SUBSTITUTE(SUBSTITUTE(SUBSTITUTE(SUBSTITUTE(SUBSTITUTE(SUBSTITUTE(SUBSTITUTE(SUBSTITUTE(SUBSTITUTE(SUBSTITUTE(TRIM($B2561&amp;""),CHAR(10)," "),CHAR(13)," "),"."," "),";"," "),","," "),"/"," "),"+"," "),"-"," "),"  "," "),"  "," "),"  "," "),"  "," "),"  "," "),"  "," "))," ","|")&amp;"|")</f>
        <v/>
      </c>
      <c r="AD2561">
        <f>TRIM($I2561&amp;"")</f>
        <v/>
      </c>
    </row>
    <row r="2562" ht="36" customHeight="1">
      <c r="A2562" s="9" t="n">
        <v>46218</v>
      </c>
      <c r="B2562" s="14" t="inlineStr">
        <is>
          <t>10238</t>
        </is>
      </c>
      <c r="C2562" s="14" t="inlineStr">
        <is>
          <t>M/C 0716 (VERDE)</t>
        </is>
      </c>
      <c r="D2562" s="14" t="inlineStr">
        <is>
          <t>8 EMBALAGEM</t>
        </is>
      </c>
      <c r="E2562" s="14" t="n">
        <v>300048</v>
      </c>
      <c r="F2562" s="14" t="inlineStr">
        <is>
          <t>CADEIRA SANTIAGO</t>
        </is>
      </c>
      <c r="G2562" s="14" t="inlineStr">
        <is>
          <t>8 EMBALAGEM</t>
        </is>
      </c>
      <c r="H2562" s="14" t="inlineStr">
        <is>
          <t>8 EMBALAGEM</t>
        </is>
      </c>
      <c r="I2562" s="9" t="inlineStr">
        <is>
          <t>8 EMBALAGEM</t>
        </is>
      </c>
      <c r="J2562" s="9" t="n">
        <v>480</v>
      </c>
      <c r="K2562" s="14">
        <f>IF($E2562="","",IFERROR(INDEX('01_Cad_Pecas'!$H$2:$H$5000,MATCH($E2562,'01_Cad_Pecas'!$D$2:$D$5000,0)),IFERROR(INDEX('01_Cad_Pecas'!$H$2:$H$5000,MATCH(VALUE($E2562),'01_Cad_Pecas'!$D$2:$D$5000,0)),"")))</f>
        <v/>
      </c>
      <c r="L2562" s="14">
        <f>IF($E2562="","",IFERROR(INDEX('01_Cad_Pecas'!$I$2:$I$5000,MATCH($E2562,'01_Cad_Pecas'!$D$2:$D$5000,0)),IFERROR(INDEX('01_Cad_Pecas'!$I$2:$I$5000,MATCH(VALUE($E2562),'01_Cad_Pecas'!$D$2:$D$5000,0)),"")))</f>
        <v/>
      </c>
      <c r="M2562" s="14">
        <f>IF(OR($J2562="",$L2562=""),"",IF($K2562="",0,$K2562)+$J2562*$L2562)</f>
        <v/>
      </c>
      <c r="N2562" s="14" t="n">
        <v>46217</v>
      </c>
      <c r="O2562" s="14" t="n">
        <v>480</v>
      </c>
      <c r="P2562" s="14" t="n"/>
      <c r="Q2562" s="14" t="n"/>
      <c r="R2562" s="14" t="n"/>
      <c r="S2562" s="14" t="n"/>
      <c r="T2562" s="14">
        <f>IF(OR($J2562="",$O2562=""),"",$O2562/$J2562)</f>
        <v/>
      </c>
      <c r="U2562" s="14" t="inlineStr">
        <is>
          <t>Concluído</t>
        </is>
      </c>
      <c r="V2562" s="14" t="n"/>
      <c r="W2562" s="14" t="n"/>
      <c r="X2562" s="14" t="n"/>
      <c r="Y2562" s="14" t="n"/>
      <c r="Z2562" s="14" t="n"/>
      <c r="AA2562" s="11" t="n"/>
      <c r="AB2562" s="14">
        <f>B2562&amp;"|"&amp;I2562</f>
        <v/>
      </c>
      <c r="AC2562">
        <f>IF($B2562="","","|"&amp;SUBSTITUTE(TRIM(SUBSTITUTE(SUBSTITUTE(SUBSTITUTE(SUBSTITUTE(SUBSTITUTE(SUBSTITUTE(SUBSTITUTE(SUBSTITUTE(SUBSTITUTE(SUBSTITUTE(SUBSTITUTE(SUBSTITUTE(SUBSTITUTE(SUBSTITUTE(TRIM($B2562&amp;""),CHAR(10)," "),CHAR(13)," "),"."," "),";"," "),","," "),"/"," "),"+"," "),"-"," "),"  "," "),"  "," "),"  "," "),"  "," "),"  "," "),"  "," "))," ","|")&amp;"|")</f>
        <v/>
      </c>
      <c r="AD2562">
        <f>TRIM($I2562&amp;"")</f>
        <v/>
      </c>
    </row>
    <row r="2563" ht="36" customHeight="1">
      <c r="A2563" s="9" t="n">
        <v>46218</v>
      </c>
      <c r="B2563" s="14" t="inlineStr">
        <is>
          <t>10238</t>
        </is>
      </c>
      <c r="C2563" s="14" t="inlineStr">
        <is>
          <t>M/C 0716 (VERDE)</t>
        </is>
      </c>
      <c r="D2563" s="14" t="inlineStr">
        <is>
          <t>8 EMBALAGEM</t>
        </is>
      </c>
      <c r="E2563" s="14" t="n">
        <v>3008002</v>
      </c>
      <c r="F2563" s="14" t="inlineStr">
        <is>
          <t>TAMPO C/ PRATO GIRATORIO 1,36 X 1,36</t>
        </is>
      </c>
      <c r="G2563" s="14" t="inlineStr">
        <is>
          <t>8 EMBALAGEM</t>
        </is>
      </c>
      <c r="H2563" s="14" t="inlineStr">
        <is>
          <t>8 EMBALAGEM</t>
        </is>
      </c>
      <c r="I2563" s="9" t="inlineStr">
        <is>
          <t>8 EMBALAGEM</t>
        </is>
      </c>
      <c r="J2563" s="9" t="n">
        <v>5</v>
      </c>
      <c r="K2563" s="14">
        <f>IF($E2563="","",IFERROR(INDEX('01_Cad_Pecas'!$H$2:$H$5000,MATCH($E2563,'01_Cad_Pecas'!$D$2:$D$5000,0)),IFERROR(INDEX('01_Cad_Pecas'!$H$2:$H$5000,MATCH(VALUE($E2563),'01_Cad_Pecas'!$D$2:$D$5000,0)),"")))</f>
        <v/>
      </c>
      <c r="L2563" s="14">
        <f>IF($E2563="","",IFERROR(INDEX('01_Cad_Pecas'!$I$2:$I$5000,MATCH($E2563,'01_Cad_Pecas'!$D$2:$D$5000,0)),IFERROR(INDEX('01_Cad_Pecas'!$I$2:$I$5000,MATCH(VALUE($E2563),'01_Cad_Pecas'!$D$2:$D$5000,0)),"")))</f>
        <v/>
      </c>
      <c r="M2563" s="14">
        <f>IF(OR($J2563="",$L2563=""),"",IF($K2563="",0,$K2563)+$J2563*$L2563)</f>
        <v/>
      </c>
      <c r="N2563" s="14" t="n">
        <v>46217</v>
      </c>
      <c r="O2563" s="14" t="n">
        <v>5</v>
      </c>
      <c r="P2563" s="14" t="n"/>
      <c r="Q2563" s="14" t="n"/>
      <c r="R2563" s="14" t="n"/>
      <c r="S2563" s="14" t="n"/>
      <c r="T2563" s="14">
        <f>IF(OR($J2563="",$O2563=""),"",$O2563/$J2563)</f>
        <v/>
      </c>
      <c r="U2563" s="14" t="inlineStr">
        <is>
          <t>Concluído</t>
        </is>
      </c>
      <c r="V2563" s="14" t="n"/>
      <c r="W2563" s="14" t="n"/>
      <c r="X2563" s="14" t="n"/>
      <c r="Y2563" s="14" t="n"/>
      <c r="Z2563" s="14" t="n"/>
      <c r="AA2563" s="11" t="n"/>
      <c r="AB2563" s="14">
        <f>B2563&amp;"|"&amp;I2563</f>
        <v/>
      </c>
      <c r="AC2563">
        <f>IF($B2563="","","|"&amp;SUBSTITUTE(TRIM(SUBSTITUTE(SUBSTITUTE(SUBSTITUTE(SUBSTITUTE(SUBSTITUTE(SUBSTITUTE(SUBSTITUTE(SUBSTITUTE(SUBSTITUTE(SUBSTITUTE(SUBSTITUTE(SUBSTITUTE(SUBSTITUTE(SUBSTITUTE(TRIM($B2563&amp;""),CHAR(10)," "),CHAR(13)," "),"."," "),";"," "),","," "),"/"," "),"+"," "),"-"," "),"  "," "),"  "," "),"  "," "),"  "," "),"  "," "),"  "," "))," ","|")&amp;"|")</f>
        <v/>
      </c>
      <c r="AD2563">
        <f>TRIM($I2563&amp;"")</f>
        <v/>
      </c>
    </row>
    <row r="2564" ht="36" customHeight="1">
      <c r="A2564" s="9" t="n">
        <v>46211</v>
      </c>
      <c r="B2564" s="14" t="inlineStr">
        <is>
          <t>10238</t>
        </is>
      </c>
      <c r="C2564" s="14" t="inlineStr">
        <is>
          <t>M/C 0716 (VERDE)</t>
        </is>
      </c>
      <c r="D2564" s="14" t="inlineStr">
        <is>
          <t>10 FURADEIRAS</t>
        </is>
      </c>
      <c r="E2564" s="14" t="n">
        <v>30006110</v>
      </c>
      <c r="F2564" s="14" t="inlineStr">
        <is>
          <t>PE FRONTAL 430X(108)51X25 MDF (DIR) SANTIAGO NEW</t>
        </is>
      </c>
      <c r="G2564" s="14" t="inlineStr">
        <is>
          <t>10 FURADEIRAS</t>
        </is>
      </c>
      <c r="H2564" s="14" t="inlineStr">
        <is>
          <t>10 FURADEIRAS</t>
        </is>
      </c>
      <c r="I2564" s="9" t="inlineStr">
        <is>
          <t>10 FURADEIRAS</t>
        </is>
      </c>
      <c r="J2564" s="9" t="n">
        <v>480</v>
      </c>
      <c r="K2564" s="14">
        <f>IF($E2564="","",IFERROR(INDEX('01_Cad_Pecas'!$H$2:$H$5000,MATCH($E2564,'01_Cad_Pecas'!$D$2:$D$5000,0)),IFERROR(INDEX('01_Cad_Pecas'!$H$2:$H$5000,MATCH(VALUE($E2564),'01_Cad_Pecas'!$D$2:$D$5000,0)),"")))</f>
        <v/>
      </c>
      <c r="L2564" s="14">
        <f>IF($E2564="","",IFERROR(INDEX('01_Cad_Pecas'!$I$2:$I$5000,MATCH($E2564,'01_Cad_Pecas'!$D$2:$D$5000,0)),IFERROR(INDEX('01_Cad_Pecas'!$I$2:$I$5000,MATCH(VALUE($E2564),'01_Cad_Pecas'!$D$2:$D$5000,0)),"")))</f>
        <v/>
      </c>
      <c r="M2564" s="14">
        <f>IF(OR($J2564="",$L2564=""),"",IF($K2564="",0,$K2564)+$J2564*$L2564)</f>
        <v/>
      </c>
      <c r="N2564" s="14" t="n">
        <v>46211</v>
      </c>
      <c r="O2564" s="14" t="n">
        <v>480</v>
      </c>
      <c r="P2564" s="14" t="n"/>
      <c r="Q2564" s="14" t="n"/>
      <c r="R2564" s="14" t="n"/>
      <c r="S2564" s="14" t="n"/>
      <c r="T2564" s="14">
        <f>IF(OR($J2564="",$O2564=""),"",$O2564/$J2564)</f>
        <v/>
      </c>
      <c r="U2564" s="14" t="inlineStr">
        <is>
          <t>Concluído</t>
        </is>
      </c>
      <c r="V2564" s="14" t="n"/>
      <c r="W2564" s="14" t="n"/>
      <c r="X2564" s="14" t="n"/>
      <c r="Y2564" s="14" t="n"/>
      <c r="Z2564" s="14" t="n"/>
      <c r="AA2564" s="11" t="n"/>
      <c r="AB2564" s="14">
        <f>B2564&amp;"|"&amp;I2564</f>
        <v/>
      </c>
      <c r="AC2564">
        <f>IF($B2564="","","|"&amp;SUBSTITUTE(TRIM(SUBSTITUTE(SUBSTITUTE(SUBSTITUTE(SUBSTITUTE(SUBSTITUTE(SUBSTITUTE(SUBSTITUTE(SUBSTITUTE(SUBSTITUTE(SUBSTITUTE(SUBSTITUTE(SUBSTITUTE(SUBSTITUTE(SUBSTITUTE(TRIM($B2564&amp;""),CHAR(10)," "),CHAR(13)," "),"."," "),";"," "),","," "),"/"," "),"+"," "),"-"," "),"  "," "),"  "," "),"  "," "),"  "," "),"  "," "),"  "," "))," ","|")&amp;"|")</f>
        <v/>
      </c>
      <c r="AD2564">
        <f>TRIM($I2564&amp;"")</f>
        <v/>
      </c>
    </row>
    <row r="2565" ht="36" customHeight="1">
      <c r="A2565" s="9" t="n">
        <v>46211</v>
      </c>
      <c r="B2565" s="14" t="inlineStr">
        <is>
          <t>10238</t>
        </is>
      </c>
      <c r="C2565" s="14" t="inlineStr">
        <is>
          <t>M/C 0716 (VERDE)</t>
        </is>
      </c>
      <c r="D2565" s="14" t="inlineStr">
        <is>
          <t>10 FURADEIRAS</t>
        </is>
      </c>
      <c r="E2565" s="14" t="n">
        <v>30006111</v>
      </c>
      <c r="F2565" s="14" t="inlineStr">
        <is>
          <t>PE FRONTAL 430X(108)51X25MDF (ESQRD) SANTIAGO NEW</t>
        </is>
      </c>
      <c r="G2565" s="14" t="inlineStr">
        <is>
          <t>10 FURADEIRAS</t>
        </is>
      </c>
      <c r="H2565" s="14" t="inlineStr">
        <is>
          <t>10 FURADEIRAS</t>
        </is>
      </c>
      <c r="I2565" s="9" t="inlineStr">
        <is>
          <t>10 FURADEIRAS</t>
        </is>
      </c>
      <c r="J2565" s="9" t="n">
        <v>480</v>
      </c>
      <c r="K2565" s="14">
        <f>IF($E2565="","",IFERROR(INDEX('01_Cad_Pecas'!$H$2:$H$5000,MATCH($E2565,'01_Cad_Pecas'!$D$2:$D$5000,0)),IFERROR(INDEX('01_Cad_Pecas'!$H$2:$H$5000,MATCH(VALUE($E2565),'01_Cad_Pecas'!$D$2:$D$5000,0)),"")))</f>
        <v/>
      </c>
      <c r="L2565" s="14">
        <f>IF($E2565="","",IFERROR(INDEX('01_Cad_Pecas'!$I$2:$I$5000,MATCH($E2565,'01_Cad_Pecas'!$D$2:$D$5000,0)),IFERROR(INDEX('01_Cad_Pecas'!$I$2:$I$5000,MATCH(VALUE($E2565),'01_Cad_Pecas'!$D$2:$D$5000,0)),"")))</f>
        <v/>
      </c>
      <c r="M2565" s="14">
        <f>IF(OR($J2565="",$L2565=""),"",IF($K2565="",0,$K2565)+$J2565*$L2565)</f>
        <v/>
      </c>
      <c r="N2565" s="14" t="n">
        <v>46211</v>
      </c>
      <c r="O2565" s="14" t="n">
        <v>480</v>
      </c>
      <c r="P2565" s="14" t="n"/>
      <c r="Q2565" s="14" t="n"/>
      <c r="R2565" s="14" t="n"/>
      <c r="S2565" s="14" t="n"/>
      <c r="T2565" s="14">
        <f>IF(OR($J2565="",$O2565=""),"",$O2565/$J2565)</f>
        <v/>
      </c>
      <c r="U2565" s="14" t="inlineStr">
        <is>
          <t>Concluído</t>
        </is>
      </c>
      <c r="V2565" s="14" t="n"/>
      <c r="W2565" s="14" t="n"/>
      <c r="X2565" s="14" t="n"/>
      <c r="Y2565" s="14" t="n"/>
      <c r="Z2565" s="14" t="n"/>
      <c r="AA2565" s="11" t="n"/>
      <c r="AB2565" s="14">
        <f>B2565&amp;"|"&amp;I2565</f>
        <v/>
      </c>
      <c r="AC2565">
        <f>IF($B2565="","","|"&amp;SUBSTITUTE(TRIM(SUBSTITUTE(SUBSTITUTE(SUBSTITUTE(SUBSTITUTE(SUBSTITUTE(SUBSTITUTE(SUBSTITUTE(SUBSTITUTE(SUBSTITUTE(SUBSTITUTE(SUBSTITUTE(SUBSTITUTE(SUBSTITUTE(SUBSTITUTE(TRIM($B2565&amp;""),CHAR(10)," "),CHAR(13)," "),"."," "),";"," "),","," "),"/"," "),"+"," "),"-"," "),"  "," "),"  "," "),"  "," "),"  "," "),"  "," "),"  "," "))," ","|")&amp;"|")</f>
        <v/>
      </c>
      <c r="AD2565">
        <f>TRIM($I2565&amp;"")</f>
        <v/>
      </c>
    </row>
    <row r="2566" ht="36" customHeight="1">
      <c r="A2566" s="9" t="n">
        <v>46211</v>
      </c>
      <c r="B2566" s="14" t="inlineStr">
        <is>
          <t>10238</t>
        </is>
      </c>
      <c r="C2566" s="14" t="inlineStr">
        <is>
          <t>M/C 0716 (VERDE)</t>
        </is>
      </c>
      <c r="D2566" s="14" t="inlineStr">
        <is>
          <t>10 FURADEIRAS</t>
        </is>
      </c>
      <c r="E2566" s="14" t="n">
        <v>30001206</v>
      </c>
      <c r="F2566" s="14" t="inlineStr">
        <is>
          <t>TRAVESSA ENCOSTO 360X80X15 MDP CAD PE INTEIRO</t>
        </is>
      </c>
      <c r="G2566" s="14" t="inlineStr">
        <is>
          <t>10 FURADEIRAS</t>
        </is>
      </c>
      <c r="H2566" s="14" t="inlineStr">
        <is>
          <t>10 FURADEIRAS</t>
        </is>
      </c>
      <c r="I2566" s="9" t="inlineStr">
        <is>
          <t>10 FURADEIRAS</t>
        </is>
      </c>
      <c r="J2566" s="9" t="n">
        <v>250</v>
      </c>
      <c r="K2566" s="14">
        <f>IF($E2566="","",IFERROR(INDEX('01_Cad_Pecas'!$H$2:$H$5000,MATCH($E2566,'01_Cad_Pecas'!$D$2:$D$5000,0)),IFERROR(INDEX('01_Cad_Pecas'!$H$2:$H$5000,MATCH(VALUE($E2566),'01_Cad_Pecas'!$D$2:$D$5000,0)),"")))</f>
        <v/>
      </c>
      <c r="L2566" s="14">
        <f>IF($E2566="","",IFERROR(INDEX('01_Cad_Pecas'!$I$2:$I$5000,MATCH($E2566,'01_Cad_Pecas'!$D$2:$D$5000,0)),IFERROR(INDEX('01_Cad_Pecas'!$I$2:$I$5000,MATCH(VALUE($E2566),'01_Cad_Pecas'!$D$2:$D$5000,0)),"")))</f>
        <v/>
      </c>
      <c r="M2566" s="14">
        <f>IF(OR($J2566="",$L2566=""),"",IF($K2566="",0,$K2566)+$J2566*$L2566)</f>
        <v/>
      </c>
      <c r="N2566" s="14" t="n">
        <v>46211</v>
      </c>
      <c r="O2566" s="14" t="n">
        <v>250</v>
      </c>
      <c r="P2566" s="14" t="n"/>
      <c r="Q2566" s="14" t="n"/>
      <c r="R2566" s="14" t="n"/>
      <c r="S2566" s="14" t="n"/>
      <c r="T2566" s="14">
        <f>IF(OR($J2566="",$O2566=""),"",$O2566/$J2566)</f>
        <v/>
      </c>
      <c r="U2566" s="14" t="inlineStr">
        <is>
          <t>Concluído</t>
        </is>
      </c>
      <c r="V2566" s="14" t="n"/>
      <c r="W2566" s="14" t="n"/>
      <c r="X2566" s="14" t="n"/>
      <c r="Y2566" s="14" t="n"/>
      <c r="Z2566" s="14" t="n"/>
      <c r="AA2566" s="11" t="n"/>
      <c r="AB2566" s="14">
        <f>B2566&amp;"|"&amp;I2566</f>
        <v/>
      </c>
      <c r="AC2566">
        <f>IF($B2566="","","|"&amp;SUBSTITUTE(TRIM(SUBSTITUTE(SUBSTITUTE(SUBSTITUTE(SUBSTITUTE(SUBSTITUTE(SUBSTITUTE(SUBSTITUTE(SUBSTITUTE(SUBSTITUTE(SUBSTITUTE(SUBSTITUTE(SUBSTITUTE(SUBSTITUTE(SUBSTITUTE(TRIM($B2566&amp;""),CHAR(10)," "),CHAR(13)," "),"."," "),";"," "),","," "),"/"," "),"+"," "),"-"," "),"  "," "),"  "," "),"  "," "),"  "," "),"  "," "),"  "," "))," ","|")&amp;"|")</f>
        <v/>
      </c>
      <c r="AD2566">
        <f>TRIM($I2566&amp;"")</f>
        <v/>
      </c>
    </row>
    <row r="2567" ht="36" customHeight="1">
      <c r="A2567" s="9" t="n">
        <v>46211</v>
      </c>
      <c r="B2567" s="14" t="inlineStr">
        <is>
          <t>10238</t>
        </is>
      </c>
      <c r="C2567" s="14" t="inlineStr">
        <is>
          <t>M/C 0716 (VERDE)</t>
        </is>
      </c>
      <c r="D2567" s="14" t="inlineStr">
        <is>
          <t>10 FURADEIRAS</t>
        </is>
      </c>
      <c r="E2567" s="14" t="n">
        <v>30001207</v>
      </c>
      <c r="F2567" s="14" t="inlineStr">
        <is>
          <t>TRAVESSA 360X62X15 MDP CAD PE INTEIRO</t>
        </is>
      </c>
      <c r="G2567" s="14" t="inlineStr">
        <is>
          <t>10 FURADEIRAS</t>
        </is>
      </c>
      <c r="H2567" s="14" t="inlineStr">
        <is>
          <t>10 FURADEIRAS</t>
        </is>
      </c>
      <c r="I2567" s="9" t="inlineStr">
        <is>
          <t>10 FURADEIRAS</t>
        </is>
      </c>
      <c r="J2567" s="9" t="n">
        <v>250</v>
      </c>
      <c r="K2567" s="14">
        <f>IF($E2567="","",IFERROR(INDEX('01_Cad_Pecas'!$H$2:$H$5000,MATCH($E2567,'01_Cad_Pecas'!$D$2:$D$5000,0)),IFERROR(INDEX('01_Cad_Pecas'!$H$2:$H$5000,MATCH(VALUE($E2567),'01_Cad_Pecas'!$D$2:$D$5000,0)),"")))</f>
        <v/>
      </c>
      <c r="L2567" s="14">
        <f>IF($E2567="","",IFERROR(INDEX('01_Cad_Pecas'!$I$2:$I$5000,MATCH($E2567,'01_Cad_Pecas'!$D$2:$D$5000,0)),IFERROR(INDEX('01_Cad_Pecas'!$I$2:$I$5000,MATCH(VALUE($E2567),'01_Cad_Pecas'!$D$2:$D$5000,0)),"")))</f>
        <v/>
      </c>
      <c r="M2567" s="14">
        <f>IF(OR($J2567="",$L2567=""),"",IF($K2567="",0,$K2567)+$J2567*$L2567)</f>
        <v/>
      </c>
      <c r="N2567" s="14" t="n">
        <v>46211</v>
      </c>
      <c r="O2567" s="14" t="n">
        <v>250</v>
      </c>
      <c r="P2567" s="14" t="n"/>
      <c r="Q2567" s="14" t="n"/>
      <c r="R2567" s="14" t="n"/>
      <c r="S2567" s="14" t="n"/>
      <c r="T2567" s="14">
        <f>IF(OR($J2567="",$O2567=""),"",$O2567/$J2567)</f>
        <v/>
      </c>
      <c r="U2567" s="14" t="inlineStr">
        <is>
          <t>Concluído</t>
        </is>
      </c>
      <c r="V2567" s="14" t="n"/>
      <c r="W2567" s="14" t="n"/>
      <c r="X2567" s="14" t="n"/>
      <c r="Y2567" s="14" t="n"/>
      <c r="Z2567" s="14" t="n"/>
      <c r="AA2567" s="11" t="n"/>
      <c r="AB2567" s="14">
        <f>B2567&amp;"|"&amp;I2567</f>
        <v/>
      </c>
      <c r="AC2567">
        <f>IF($B2567="","","|"&amp;SUBSTITUTE(TRIM(SUBSTITUTE(SUBSTITUTE(SUBSTITUTE(SUBSTITUTE(SUBSTITUTE(SUBSTITUTE(SUBSTITUTE(SUBSTITUTE(SUBSTITUTE(SUBSTITUTE(SUBSTITUTE(SUBSTITUTE(SUBSTITUTE(SUBSTITUTE(TRIM($B2567&amp;""),CHAR(10)," "),CHAR(13)," "),"."," "),";"," "),","," "),"/"," "),"+"," "),"-"," "),"  "," "),"  "," "),"  "," "),"  "," "),"  "," "),"  "," "))," ","|")&amp;"|")</f>
        <v/>
      </c>
      <c r="AD2567">
        <f>TRIM($I2567&amp;"")</f>
        <v/>
      </c>
    </row>
    <row r="2568" ht="36" customHeight="1">
      <c r="A2568" s="9" t="n">
        <v>46211</v>
      </c>
      <c r="B2568" s="14" t="inlineStr">
        <is>
          <t>10238</t>
        </is>
      </c>
      <c r="C2568" s="14" t="inlineStr">
        <is>
          <t>M/C 0716 (VERDE)</t>
        </is>
      </c>
      <c r="D2568" s="14" t="inlineStr">
        <is>
          <t>10 FURADEIRAS</t>
        </is>
      </c>
      <c r="E2568" s="14" t="n">
        <v>30001203</v>
      </c>
      <c r="F2568" s="14" t="inlineStr">
        <is>
          <t>LAT ASSENTO 430X80X18 MDF CAD PE INTEIRO/ MADEIRA</t>
        </is>
      </c>
      <c r="G2568" s="14" t="inlineStr">
        <is>
          <t>10 FURADEIRAS</t>
        </is>
      </c>
      <c r="H2568" s="14" t="inlineStr">
        <is>
          <t>10 FURADEIRAS</t>
        </is>
      </c>
      <c r="I2568" s="9" t="inlineStr">
        <is>
          <t>10 FURADEIRAS</t>
        </is>
      </c>
      <c r="J2568" s="9" t="n">
        <v>500</v>
      </c>
      <c r="K2568" s="14">
        <f>IF($E2568="","",IFERROR(INDEX('01_Cad_Pecas'!$H$2:$H$5000,MATCH($E2568,'01_Cad_Pecas'!$D$2:$D$5000,0)),IFERROR(INDEX('01_Cad_Pecas'!$H$2:$H$5000,MATCH(VALUE($E2568),'01_Cad_Pecas'!$D$2:$D$5000,0)),"")))</f>
        <v/>
      </c>
      <c r="L2568" s="14">
        <f>IF($E2568="","",IFERROR(INDEX('01_Cad_Pecas'!$I$2:$I$5000,MATCH($E2568,'01_Cad_Pecas'!$D$2:$D$5000,0)),IFERROR(INDEX('01_Cad_Pecas'!$I$2:$I$5000,MATCH(VALUE($E2568),'01_Cad_Pecas'!$D$2:$D$5000,0)),"")))</f>
        <v/>
      </c>
      <c r="M2568" s="14">
        <f>IF(OR($J2568="",$L2568=""),"",IF($K2568="",0,$K2568)+$J2568*$L2568)</f>
        <v/>
      </c>
      <c r="N2568" s="14" t="n">
        <v>46211</v>
      </c>
      <c r="O2568" s="14" t="n">
        <v>500</v>
      </c>
      <c r="P2568" s="14" t="n"/>
      <c r="Q2568" s="14" t="n"/>
      <c r="R2568" s="14" t="n"/>
      <c r="S2568" s="14" t="n"/>
      <c r="T2568" s="14">
        <f>IF(OR($J2568="",$O2568=""),"",$O2568/$J2568)</f>
        <v/>
      </c>
      <c r="U2568" s="14" t="inlineStr">
        <is>
          <t>Concluído</t>
        </is>
      </c>
      <c r="V2568" s="14" t="n"/>
      <c r="W2568" s="14" t="n"/>
      <c r="X2568" s="14" t="n"/>
      <c r="Y2568" s="14" t="n"/>
      <c r="Z2568" s="14" t="n"/>
      <c r="AA2568" s="11" t="n"/>
      <c r="AB2568" s="14">
        <f>B2568&amp;"|"&amp;I2568</f>
        <v/>
      </c>
      <c r="AC2568">
        <f>IF($B2568="","","|"&amp;SUBSTITUTE(TRIM(SUBSTITUTE(SUBSTITUTE(SUBSTITUTE(SUBSTITUTE(SUBSTITUTE(SUBSTITUTE(SUBSTITUTE(SUBSTITUTE(SUBSTITUTE(SUBSTITUTE(SUBSTITUTE(SUBSTITUTE(SUBSTITUTE(SUBSTITUTE(TRIM($B2568&amp;""),CHAR(10)," "),CHAR(13)," "),"."," "),";"," "),","," "),"/"," "),"+"," "),"-"," "),"  "," "),"  "," "),"  "," "),"  "," "),"  "," "),"  "," "))," ","|")&amp;"|")</f>
        <v/>
      </c>
      <c r="AD2568">
        <f>TRIM($I2568&amp;"")</f>
        <v/>
      </c>
    </row>
    <row r="2569" ht="36" customHeight="1">
      <c r="A2569" s="9" t="n">
        <v>46211</v>
      </c>
      <c r="B2569" s="14" t="inlineStr">
        <is>
          <t>10238</t>
        </is>
      </c>
      <c r="C2569" s="14" t="inlineStr">
        <is>
          <t>M/C 0716 (VERDE)</t>
        </is>
      </c>
      <c r="D2569" s="14" t="inlineStr">
        <is>
          <t>10 FURADEIRAS</t>
        </is>
      </c>
      <c r="E2569" s="14" t="n">
        <v>30003405</v>
      </c>
      <c r="F2569" s="14" t="inlineStr">
        <is>
          <t>TRAVESSA ASSENTO 360X70X18 MDF - C DAKAR/SANTIAGO</t>
        </is>
      </c>
      <c r="G2569" s="14" t="inlineStr">
        <is>
          <t>10 FURADEIRAS</t>
        </is>
      </c>
      <c r="H2569" s="14" t="inlineStr">
        <is>
          <t>10 FURADEIRAS</t>
        </is>
      </c>
      <c r="I2569" s="9" t="inlineStr">
        <is>
          <t>10 FURADEIRAS</t>
        </is>
      </c>
      <c r="J2569" s="9" t="n">
        <v>960</v>
      </c>
      <c r="K2569" s="14">
        <f>IF($E2569="","",IFERROR(INDEX('01_Cad_Pecas'!$H$2:$H$5000,MATCH($E2569,'01_Cad_Pecas'!$D$2:$D$5000,0)),IFERROR(INDEX('01_Cad_Pecas'!$H$2:$H$5000,MATCH(VALUE($E2569),'01_Cad_Pecas'!$D$2:$D$5000,0)),"")))</f>
        <v/>
      </c>
      <c r="L2569" s="14">
        <f>IF($E2569="","",IFERROR(INDEX('01_Cad_Pecas'!$I$2:$I$5000,MATCH($E2569,'01_Cad_Pecas'!$D$2:$D$5000,0)),IFERROR(INDEX('01_Cad_Pecas'!$I$2:$I$5000,MATCH(VALUE($E2569),'01_Cad_Pecas'!$D$2:$D$5000,0)),"")))</f>
        <v/>
      </c>
      <c r="M2569" s="14">
        <f>IF(OR($J2569="",$L2569=""),"",IF($K2569="",0,$K2569)+$J2569*$L2569)</f>
        <v/>
      </c>
      <c r="N2569" s="14" t="n">
        <v>46211</v>
      </c>
      <c r="O2569" s="14" t="n">
        <v>960</v>
      </c>
      <c r="P2569" s="14" t="n"/>
      <c r="Q2569" s="14" t="n"/>
      <c r="R2569" s="14" t="n"/>
      <c r="S2569" s="14" t="n"/>
      <c r="T2569" s="14">
        <f>IF(OR($J2569="",$O2569=""),"",$O2569/$J2569)</f>
        <v/>
      </c>
      <c r="U2569" s="14" t="inlineStr">
        <is>
          <t>Concluído</t>
        </is>
      </c>
      <c r="V2569" s="14" t="n"/>
      <c r="W2569" s="14" t="n"/>
      <c r="X2569" s="14" t="n"/>
      <c r="Y2569" s="14" t="n"/>
      <c r="Z2569" s="14" t="n"/>
      <c r="AA2569" s="11" t="n"/>
      <c r="AB2569" s="14">
        <f>B2569&amp;"|"&amp;I2569</f>
        <v/>
      </c>
      <c r="AC2569">
        <f>IF($B2569="","","|"&amp;SUBSTITUTE(TRIM(SUBSTITUTE(SUBSTITUTE(SUBSTITUTE(SUBSTITUTE(SUBSTITUTE(SUBSTITUTE(SUBSTITUTE(SUBSTITUTE(SUBSTITUTE(SUBSTITUTE(SUBSTITUTE(SUBSTITUTE(SUBSTITUTE(SUBSTITUTE(TRIM($B2569&amp;""),CHAR(10)," "),CHAR(13)," "),"."," "),";"," "),","," "),"/"," "),"+"," "),"-"," "),"  "," "),"  "," "),"  "," "),"  "," "),"  "," "),"  "," "))," ","|")&amp;"|")</f>
        <v/>
      </c>
      <c r="AD2569">
        <f>TRIM($I2569&amp;"")</f>
        <v/>
      </c>
    </row>
    <row r="2570" ht="36" customHeight="1">
      <c r="A2570" s="9" t="n">
        <v>46211</v>
      </c>
      <c r="B2570" s="14" t="inlineStr">
        <is>
          <t>10238</t>
        </is>
      </c>
      <c r="C2570" s="14" t="inlineStr">
        <is>
          <t>M/C 0716 (VERDE)</t>
        </is>
      </c>
      <c r="D2570" s="14" t="inlineStr">
        <is>
          <t>10 FURADEIRAS</t>
        </is>
      </c>
      <c r="E2570" s="14" t="n">
        <v>30006103</v>
      </c>
      <c r="F2570" s="14" t="inlineStr">
        <is>
          <t>TRAVESSA LATERAL 340X70X18 MDF - CAD SANTIAGO NEW</t>
        </is>
      </c>
      <c r="G2570" s="14" t="inlineStr">
        <is>
          <t>10 FURADEIRAS</t>
        </is>
      </c>
      <c r="H2570" s="14" t="inlineStr">
        <is>
          <t>10 FURADEIRAS</t>
        </is>
      </c>
      <c r="I2570" s="9" t="inlineStr">
        <is>
          <t>10 FURADEIRAS</t>
        </is>
      </c>
      <c r="J2570" s="9" t="n">
        <v>960</v>
      </c>
      <c r="K2570" s="14">
        <f>IF($E2570="","",IFERROR(INDEX('01_Cad_Pecas'!$H$2:$H$5000,MATCH($E2570,'01_Cad_Pecas'!$D$2:$D$5000,0)),IFERROR(INDEX('01_Cad_Pecas'!$H$2:$H$5000,MATCH(VALUE($E2570),'01_Cad_Pecas'!$D$2:$D$5000,0)),"")))</f>
        <v/>
      </c>
      <c r="L2570" s="14">
        <f>IF($E2570="","",IFERROR(INDEX('01_Cad_Pecas'!$I$2:$I$5000,MATCH($E2570,'01_Cad_Pecas'!$D$2:$D$5000,0)),IFERROR(INDEX('01_Cad_Pecas'!$I$2:$I$5000,MATCH(VALUE($E2570),'01_Cad_Pecas'!$D$2:$D$5000,0)),"")))</f>
        <v/>
      </c>
      <c r="M2570" s="14">
        <f>IF(OR($J2570="",$L2570=""),"",IF($K2570="",0,$K2570)+$J2570*$L2570)</f>
        <v/>
      </c>
      <c r="N2570" s="14" t="n">
        <v>46211</v>
      </c>
      <c r="O2570" s="14" t="n">
        <v>960</v>
      </c>
      <c r="P2570" s="14" t="n"/>
      <c r="Q2570" s="14" t="n"/>
      <c r="R2570" s="14" t="n"/>
      <c r="S2570" s="14" t="n"/>
      <c r="T2570" s="14">
        <f>IF(OR($J2570="",$O2570=""),"",$O2570/$J2570)</f>
        <v/>
      </c>
      <c r="U2570" s="14" t="inlineStr">
        <is>
          <t>Concluído</t>
        </is>
      </c>
      <c r="V2570" s="14" t="n"/>
      <c r="W2570" s="14" t="n"/>
      <c r="X2570" s="14" t="n"/>
      <c r="Y2570" s="14" t="n"/>
      <c r="Z2570" s="14" t="n"/>
      <c r="AA2570" s="11" t="n"/>
      <c r="AB2570" s="14">
        <f>B2570&amp;"|"&amp;I2570</f>
        <v/>
      </c>
      <c r="AC2570">
        <f>IF($B2570="","","|"&amp;SUBSTITUTE(TRIM(SUBSTITUTE(SUBSTITUTE(SUBSTITUTE(SUBSTITUTE(SUBSTITUTE(SUBSTITUTE(SUBSTITUTE(SUBSTITUTE(SUBSTITUTE(SUBSTITUTE(SUBSTITUTE(SUBSTITUTE(SUBSTITUTE(SUBSTITUTE(TRIM($B2570&amp;""),CHAR(10)," "),CHAR(13)," "),"."," "),";"," "),","," "),"/"," "),"+"," "),"-"," "),"  "," "),"  "," "),"  "," "),"  "," "),"  "," "),"  "," "))," ","|")&amp;"|")</f>
        <v/>
      </c>
      <c r="AD2570">
        <f>TRIM($I2570&amp;"")</f>
        <v/>
      </c>
    </row>
    <row r="2571" ht="36" customHeight="1">
      <c r="A2571" s="9" t="n">
        <v>46211</v>
      </c>
      <c r="B2571" s="14" t="inlineStr">
        <is>
          <t>10238</t>
        </is>
      </c>
      <c r="C2571" s="14" t="inlineStr">
        <is>
          <t>M/C 0716 (VERDE)</t>
        </is>
      </c>
      <c r="D2571" s="14" t="inlineStr">
        <is>
          <t>10 FURADEIRAS</t>
        </is>
      </c>
      <c r="E2571" s="14" t="n">
        <v>30001309</v>
      </c>
      <c r="F2571" s="14" t="inlineStr">
        <is>
          <t>TRA CENTR 360X56(911)X25 MDP (14PCS) - PE INTEIRO</t>
        </is>
      </c>
      <c r="G2571" s="14" t="inlineStr">
        <is>
          <t>10 FURADEIRAS</t>
        </is>
      </c>
      <c r="H2571" s="14" t="inlineStr">
        <is>
          <t>10 FURADEIRAS</t>
        </is>
      </c>
      <c r="I2571" s="9" t="inlineStr">
        <is>
          <t>10 FURADEIRAS</t>
        </is>
      </c>
      <c r="J2571" s="9" t="n">
        <v>250</v>
      </c>
      <c r="K2571" s="14">
        <f>IF($E2571="","",IFERROR(INDEX('01_Cad_Pecas'!$H$2:$H$5000,MATCH($E2571,'01_Cad_Pecas'!$D$2:$D$5000,0)),IFERROR(INDEX('01_Cad_Pecas'!$H$2:$H$5000,MATCH(VALUE($E2571),'01_Cad_Pecas'!$D$2:$D$5000,0)),"")))</f>
        <v/>
      </c>
      <c r="L2571" s="14">
        <f>IF($E2571="","",IFERROR(INDEX('01_Cad_Pecas'!$I$2:$I$5000,MATCH($E2571,'01_Cad_Pecas'!$D$2:$D$5000,0)),IFERROR(INDEX('01_Cad_Pecas'!$I$2:$I$5000,MATCH(VALUE($E2571),'01_Cad_Pecas'!$D$2:$D$5000,0)),"")))</f>
        <v/>
      </c>
      <c r="M2571" s="14">
        <f>IF(OR($J2571="",$L2571=""),"",IF($K2571="",0,$K2571)+$J2571*$L2571)</f>
        <v/>
      </c>
      <c r="N2571" s="14" t="n">
        <v>46211</v>
      </c>
      <c r="O2571" s="14" t="n">
        <v>250</v>
      </c>
      <c r="P2571" s="14" t="n"/>
      <c r="Q2571" s="14" t="n"/>
      <c r="R2571" s="14" t="n"/>
      <c r="S2571" s="14" t="n"/>
      <c r="T2571" s="14">
        <f>IF(OR($J2571="",$O2571=""),"",$O2571/$J2571)</f>
        <v/>
      </c>
      <c r="U2571" s="14" t="inlineStr">
        <is>
          <t>Concluído</t>
        </is>
      </c>
      <c r="V2571" s="14" t="n"/>
      <c r="W2571" s="14" t="n"/>
      <c r="X2571" s="14" t="n"/>
      <c r="Y2571" s="14" t="n"/>
      <c r="Z2571" s="14" t="n"/>
      <c r="AA2571" s="11" t="n"/>
      <c r="AB2571" s="14">
        <f>B2571&amp;"|"&amp;I2571</f>
        <v/>
      </c>
      <c r="AC2571">
        <f>IF($B2571="","","|"&amp;SUBSTITUTE(TRIM(SUBSTITUTE(SUBSTITUTE(SUBSTITUTE(SUBSTITUTE(SUBSTITUTE(SUBSTITUTE(SUBSTITUTE(SUBSTITUTE(SUBSTITUTE(SUBSTITUTE(SUBSTITUTE(SUBSTITUTE(SUBSTITUTE(SUBSTITUTE(TRIM($B2571&amp;""),CHAR(10)," "),CHAR(13)," "),"."," "),";"," "),","," "),"/"," "),"+"," "),"-"," "),"  "," "),"  "," "),"  "," "),"  "," "),"  "," "),"  "," "))," ","|")&amp;"|")</f>
        <v/>
      </c>
      <c r="AD2571">
        <f>TRIM($I2571&amp;"")</f>
        <v/>
      </c>
    </row>
    <row r="2572" ht="36" customHeight="1">
      <c r="A2572" s="9" t="n">
        <v>46211</v>
      </c>
      <c r="B2572" s="14" t="inlineStr">
        <is>
          <t>10238</t>
        </is>
      </c>
      <c r="C2572" s="14" t="inlineStr">
        <is>
          <t>M/C 0716 (VERDE)</t>
        </is>
      </c>
      <c r="D2572" s="14" t="inlineStr">
        <is>
          <t>10 FURADEIRAS</t>
        </is>
      </c>
      <c r="E2572" s="14" t="n">
        <v>30001202</v>
      </c>
      <c r="F2572" s="14" t="inlineStr">
        <is>
          <t>PÉ FRONTAL 441X65(911)X25 MDF (16PÇS) - CAD PÉ INT</t>
        </is>
      </c>
      <c r="G2572" s="14" t="inlineStr">
        <is>
          <t>10 FURADEIRAS</t>
        </is>
      </c>
      <c r="H2572" s="14" t="inlineStr">
        <is>
          <t>10 FURADEIRAS</t>
        </is>
      </c>
      <c r="I2572" s="9" t="inlineStr">
        <is>
          <t>10 FURADEIRAS</t>
        </is>
      </c>
      <c r="J2572" s="9" t="n">
        <v>500</v>
      </c>
      <c r="K2572" s="14">
        <f>IF($E2572="","",IFERROR(INDEX('01_Cad_Pecas'!$H$2:$H$5000,MATCH($E2572,'01_Cad_Pecas'!$D$2:$D$5000,0)),IFERROR(INDEX('01_Cad_Pecas'!$H$2:$H$5000,MATCH(VALUE($E2572),'01_Cad_Pecas'!$D$2:$D$5000,0)),"")))</f>
        <v/>
      </c>
      <c r="L2572" s="14">
        <f>IF($E2572="","",IFERROR(INDEX('01_Cad_Pecas'!$I$2:$I$5000,MATCH($E2572,'01_Cad_Pecas'!$D$2:$D$5000,0)),IFERROR(INDEX('01_Cad_Pecas'!$I$2:$I$5000,MATCH(VALUE($E2572),'01_Cad_Pecas'!$D$2:$D$5000,0)),"")))</f>
        <v/>
      </c>
      <c r="M2572" s="14">
        <f>IF(OR($J2572="",$L2572=""),"",IF($K2572="",0,$K2572)+$J2572*$L2572)</f>
        <v/>
      </c>
      <c r="N2572" s="14" t="n">
        <v>46211</v>
      </c>
      <c r="O2572" s="14" t="n">
        <v>500</v>
      </c>
      <c r="P2572" s="14" t="n"/>
      <c r="Q2572" s="14" t="n"/>
      <c r="R2572" s="14" t="n"/>
      <c r="S2572" s="14" t="n"/>
      <c r="T2572" s="14">
        <f>IF(OR($J2572="",$O2572=""),"",$O2572/$J2572)</f>
        <v/>
      </c>
      <c r="U2572" s="14" t="inlineStr">
        <is>
          <t>Concluído</t>
        </is>
      </c>
      <c r="V2572" s="14" t="n"/>
      <c r="W2572" s="14" t="n"/>
      <c r="X2572" s="14" t="n"/>
      <c r="Y2572" s="14" t="n"/>
      <c r="Z2572" s="14" t="n"/>
      <c r="AA2572" s="11" t="n"/>
      <c r="AB2572" s="14">
        <f>B2572&amp;"|"&amp;I2572</f>
        <v/>
      </c>
      <c r="AC2572">
        <f>IF($B2572="","","|"&amp;SUBSTITUTE(TRIM(SUBSTITUTE(SUBSTITUTE(SUBSTITUTE(SUBSTITUTE(SUBSTITUTE(SUBSTITUTE(SUBSTITUTE(SUBSTITUTE(SUBSTITUTE(SUBSTITUTE(SUBSTITUTE(SUBSTITUTE(SUBSTITUTE(SUBSTITUTE(TRIM($B2572&amp;""),CHAR(10)," "),CHAR(13)," "),"."," "),";"," "),","," "),"/"," "),"+"," "),"-"," "),"  "," "),"  "," "),"  "," "),"  "," "),"  "," "),"  "," "))," ","|")&amp;"|")</f>
        <v/>
      </c>
      <c r="AD2572">
        <f>TRIM($I2572&amp;"")</f>
        <v/>
      </c>
    </row>
    <row r="2573" ht="36" customHeight="1">
      <c r="A2573" s="9" t="n">
        <v>46211</v>
      </c>
      <c r="B2573" s="14" t="inlineStr">
        <is>
          <t>10238</t>
        </is>
      </c>
      <c r="C2573" s="14" t="inlineStr">
        <is>
          <t>M/C 0716 (VERDE)</t>
        </is>
      </c>
      <c r="D2573" s="14" t="inlineStr">
        <is>
          <t>10 FURADEIRAS</t>
        </is>
      </c>
      <c r="E2573" s="14" t="n">
        <v>30001301</v>
      </c>
      <c r="F2573" s="14" t="inlineStr">
        <is>
          <t>PE TRASEIRO 920X65(911)X25 MDF (11PCS)- CAD PE INT</t>
        </is>
      </c>
      <c r="G2573" s="14" t="inlineStr">
        <is>
          <t>10 FURADEIRAS</t>
        </is>
      </c>
      <c r="H2573" s="14" t="inlineStr">
        <is>
          <t>10 FURADEIRAS</t>
        </is>
      </c>
      <c r="I2573" s="9" t="inlineStr">
        <is>
          <t>10 FURADEIRAS</t>
        </is>
      </c>
      <c r="J2573" s="9" t="n">
        <v>500</v>
      </c>
      <c r="K2573" s="14">
        <f>IF($E2573="","",IFERROR(INDEX('01_Cad_Pecas'!$H$2:$H$5000,MATCH($E2573,'01_Cad_Pecas'!$D$2:$D$5000,0)),IFERROR(INDEX('01_Cad_Pecas'!$H$2:$H$5000,MATCH(VALUE($E2573),'01_Cad_Pecas'!$D$2:$D$5000,0)),"")))</f>
        <v/>
      </c>
      <c r="L2573" s="14">
        <f>IF($E2573="","",IFERROR(INDEX('01_Cad_Pecas'!$I$2:$I$5000,MATCH($E2573,'01_Cad_Pecas'!$D$2:$D$5000,0)),IFERROR(INDEX('01_Cad_Pecas'!$I$2:$I$5000,MATCH(VALUE($E2573),'01_Cad_Pecas'!$D$2:$D$5000,0)),"")))</f>
        <v/>
      </c>
      <c r="M2573" s="14">
        <f>IF(OR($J2573="",$L2573=""),"",IF($K2573="",0,$K2573)+$J2573*$L2573)</f>
        <v/>
      </c>
      <c r="N2573" s="14" t="n">
        <v>46211</v>
      </c>
      <c r="O2573" s="14" t="n">
        <v>500</v>
      </c>
      <c r="P2573" s="14" t="n"/>
      <c r="Q2573" s="14" t="n"/>
      <c r="R2573" s="14" t="n"/>
      <c r="S2573" s="14" t="n"/>
      <c r="T2573" s="14">
        <f>IF(OR($J2573="",$O2573=""),"",$O2573/$J2573)</f>
        <v/>
      </c>
      <c r="U2573" s="14" t="inlineStr">
        <is>
          <t>Concluído</t>
        </is>
      </c>
      <c r="V2573" s="14" t="n"/>
      <c r="W2573" s="14" t="n"/>
      <c r="X2573" s="14" t="n"/>
      <c r="Y2573" s="14" t="n"/>
      <c r="Z2573" s="14" t="n"/>
      <c r="AA2573" s="11" t="n"/>
      <c r="AB2573" s="14">
        <f>B2573&amp;"|"&amp;I2573</f>
        <v/>
      </c>
      <c r="AC2573">
        <f>IF($B2573="","","|"&amp;SUBSTITUTE(TRIM(SUBSTITUTE(SUBSTITUTE(SUBSTITUTE(SUBSTITUTE(SUBSTITUTE(SUBSTITUTE(SUBSTITUTE(SUBSTITUTE(SUBSTITUTE(SUBSTITUTE(SUBSTITUTE(SUBSTITUTE(SUBSTITUTE(SUBSTITUTE(TRIM($B2573&amp;""),CHAR(10)," "),CHAR(13)," "),"."," "),";"," "),","," "),"/"," "),"+"," "),"-"," "),"  "," "),"  "," "),"  "," "),"  "," "),"  "," "),"  "," "))," ","|")&amp;"|")</f>
        <v/>
      </c>
      <c r="AD2573">
        <f>TRIM($I2573&amp;"")</f>
        <v/>
      </c>
    </row>
    <row r="2574" ht="36" customHeight="1">
      <c r="A2574" s="9" t="n">
        <v>46211</v>
      </c>
      <c r="B2574" s="14" t="inlineStr">
        <is>
          <t>10238</t>
        </is>
      </c>
      <c r="C2574" s="14" t="inlineStr">
        <is>
          <t>M/C 0716 (VERDE)</t>
        </is>
      </c>
      <c r="D2574" s="14" t="inlineStr">
        <is>
          <t>10 FURADEIRAS</t>
        </is>
      </c>
      <c r="E2574" s="14" t="n">
        <v>20052004</v>
      </c>
      <c r="F2574" s="14" t="inlineStr">
        <is>
          <t>(3) APOIO TAMPO 540X386X12 MDP - MESA ATHENAS</t>
        </is>
      </c>
      <c r="G2574" s="14" t="inlineStr">
        <is>
          <t>10 FURADEIRAS</t>
        </is>
      </c>
      <c r="H2574" s="14" t="inlineStr">
        <is>
          <t>10 FURADEIRAS</t>
        </is>
      </c>
      <c r="I2574" s="9" t="inlineStr">
        <is>
          <t>10 FURADEIRAS</t>
        </is>
      </c>
      <c r="J2574" s="9" t="n">
        <v>1</v>
      </c>
      <c r="K2574" s="14">
        <f>IF($E2574="","",IFERROR(INDEX('01_Cad_Pecas'!$H$2:$H$5000,MATCH($E2574,'01_Cad_Pecas'!$D$2:$D$5000,0)),IFERROR(INDEX('01_Cad_Pecas'!$H$2:$H$5000,MATCH(VALUE($E2574),'01_Cad_Pecas'!$D$2:$D$5000,0)),"")))</f>
        <v/>
      </c>
      <c r="L2574" s="14">
        <f>IF($E2574="","",IFERROR(INDEX('01_Cad_Pecas'!$I$2:$I$5000,MATCH($E2574,'01_Cad_Pecas'!$D$2:$D$5000,0)),IFERROR(INDEX('01_Cad_Pecas'!$I$2:$I$5000,MATCH(VALUE($E2574),'01_Cad_Pecas'!$D$2:$D$5000,0)),"")))</f>
        <v/>
      </c>
      <c r="M2574" s="14">
        <f>IF(OR($J2574="",$L2574=""),"",IF($K2574="",0,$K2574)+$J2574*$L2574)</f>
        <v/>
      </c>
      <c r="N2574" s="14" t="n">
        <v>46211</v>
      </c>
      <c r="O2574" s="14" t="n">
        <v>1</v>
      </c>
      <c r="P2574" s="14" t="n"/>
      <c r="Q2574" s="14" t="n"/>
      <c r="R2574" s="14" t="n"/>
      <c r="S2574" s="14" t="n"/>
      <c r="T2574" s="14">
        <f>IF(OR($J2574="",$O2574=""),"",$O2574/$J2574)</f>
        <v/>
      </c>
      <c r="U2574" s="14" t="inlineStr">
        <is>
          <t>Concluído</t>
        </is>
      </c>
      <c r="V2574" s="14" t="n"/>
      <c r="W2574" s="14" t="n"/>
      <c r="X2574" s="14" t="n"/>
      <c r="Y2574" s="14" t="n"/>
      <c r="Z2574" s="14" t="n"/>
      <c r="AA2574" s="11" t="n"/>
      <c r="AB2574" s="14">
        <f>B2574&amp;"|"&amp;I2574</f>
        <v/>
      </c>
      <c r="AC2574">
        <f>IF($B2574="","","|"&amp;SUBSTITUTE(TRIM(SUBSTITUTE(SUBSTITUTE(SUBSTITUTE(SUBSTITUTE(SUBSTITUTE(SUBSTITUTE(SUBSTITUTE(SUBSTITUTE(SUBSTITUTE(SUBSTITUTE(SUBSTITUTE(SUBSTITUTE(SUBSTITUTE(SUBSTITUTE(TRIM($B2574&amp;""),CHAR(10)," "),CHAR(13)," "),"."," "),";"," "),","," "),"/"," "),"+"," "),"-"," "),"  "," "),"  "," "),"  "," "),"  "," "),"  "," "),"  "," "))," ","|")&amp;"|")</f>
        <v/>
      </c>
      <c r="AD2574">
        <f>TRIM($I2574&amp;"")</f>
        <v/>
      </c>
    </row>
    <row r="2575" ht="36" customHeight="1">
      <c r="A2575" s="9" t="n">
        <v>46211</v>
      </c>
      <c r="B2575" s="14" t="inlineStr">
        <is>
          <t>10238</t>
        </is>
      </c>
      <c r="C2575" s="14" t="inlineStr">
        <is>
          <t>M/C 0716 (VERDE)</t>
        </is>
      </c>
      <c r="D2575" s="14" t="inlineStr">
        <is>
          <t>10 FURADEIRAS</t>
        </is>
      </c>
      <c r="E2575" s="14" t="n">
        <v>20012405</v>
      </c>
      <c r="F2575" s="14" t="inlineStr">
        <is>
          <t>(2) TRAVESSA MAIOR 1030X100X15 MDP-MESA MIAMI 1,20</t>
        </is>
      </c>
      <c r="G2575" s="14" t="inlineStr">
        <is>
          <t>10 FURADEIRAS</t>
        </is>
      </c>
      <c r="H2575" s="14" t="inlineStr">
        <is>
          <t>10 FURADEIRAS</t>
        </is>
      </c>
      <c r="I2575" s="9" t="inlineStr">
        <is>
          <t>10 FURADEIRAS</t>
        </is>
      </c>
      <c r="J2575" s="9" t="n">
        <v>360</v>
      </c>
      <c r="K2575" s="14">
        <f>IF($E2575="","",IFERROR(INDEX('01_Cad_Pecas'!$H$2:$H$5000,MATCH($E2575,'01_Cad_Pecas'!$D$2:$D$5000,0)),IFERROR(INDEX('01_Cad_Pecas'!$H$2:$H$5000,MATCH(VALUE($E2575),'01_Cad_Pecas'!$D$2:$D$5000,0)),"")))</f>
        <v/>
      </c>
      <c r="L2575" s="14">
        <f>IF($E2575="","",IFERROR(INDEX('01_Cad_Pecas'!$I$2:$I$5000,MATCH($E2575,'01_Cad_Pecas'!$D$2:$D$5000,0)),IFERROR(INDEX('01_Cad_Pecas'!$I$2:$I$5000,MATCH(VALUE($E2575),'01_Cad_Pecas'!$D$2:$D$5000,0)),"")))</f>
        <v/>
      </c>
      <c r="M2575" s="14">
        <f>IF(OR($J2575="",$L2575=""),"",IF($K2575="",0,$K2575)+$J2575*$L2575)</f>
        <v/>
      </c>
      <c r="N2575" s="14" t="n">
        <v>46211</v>
      </c>
      <c r="O2575" s="14" t="n">
        <v>360</v>
      </c>
      <c r="P2575" s="14" t="n"/>
      <c r="Q2575" s="14" t="n"/>
      <c r="R2575" s="14" t="n"/>
      <c r="S2575" s="14" t="n"/>
      <c r="T2575" s="14">
        <f>IF(OR($J2575="",$O2575=""),"",$O2575/$J2575)</f>
        <v/>
      </c>
      <c r="U2575" s="14" t="inlineStr">
        <is>
          <t>Concluído</t>
        </is>
      </c>
      <c r="V2575" s="14" t="n"/>
      <c r="W2575" s="14" t="n"/>
      <c r="X2575" s="14" t="n"/>
      <c r="Y2575" s="14" t="n"/>
      <c r="Z2575" s="14" t="n"/>
      <c r="AA2575" s="11" t="n"/>
      <c r="AB2575" s="14">
        <f>B2575&amp;"|"&amp;I2575</f>
        <v/>
      </c>
      <c r="AC2575">
        <f>IF($B2575="","","|"&amp;SUBSTITUTE(TRIM(SUBSTITUTE(SUBSTITUTE(SUBSTITUTE(SUBSTITUTE(SUBSTITUTE(SUBSTITUTE(SUBSTITUTE(SUBSTITUTE(SUBSTITUTE(SUBSTITUTE(SUBSTITUTE(SUBSTITUTE(SUBSTITUTE(SUBSTITUTE(TRIM($B2575&amp;""),CHAR(10)," "),CHAR(13)," "),"."," "),";"," "),","," "),"/"," "),"+"," "),"-"," "),"  "," "),"  "," "),"  "," "),"  "," "),"  "," "),"  "," "))," ","|")&amp;"|")</f>
        <v/>
      </c>
      <c r="AD2575">
        <f>TRIM($I2575&amp;"")</f>
        <v/>
      </c>
    </row>
    <row r="2576" ht="36" customHeight="1">
      <c r="A2576" s="9" t="n">
        <v>46211</v>
      </c>
      <c r="B2576" s="14" t="inlineStr">
        <is>
          <t>10238</t>
        </is>
      </c>
      <c r="C2576" s="14" t="inlineStr">
        <is>
          <t>M/C 0716 (VERDE)</t>
        </is>
      </c>
      <c r="D2576" s="14" t="inlineStr">
        <is>
          <t>10 FURADEIRAS</t>
        </is>
      </c>
      <c r="E2576" s="14" t="n">
        <v>20013107</v>
      </c>
      <c r="F2576" s="14" t="inlineStr">
        <is>
          <t>(3) TRAV.MENOR 610X100X15 MDP-MESA MIAMI 1,37X0,80</t>
        </is>
      </c>
      <c r="G2576" s="14" t="inlineStr">
        <is>
          <t>10 FURADEIRAS</t>
        </is>
      </c>
      <c r="H2576" s="14" t="inlineStr">
        <is>
          <t>10 FURADEIRAS</t>
        </is>
      </c>
      <c r="I2576" s="9" t="inlineStr">
        <is>
          <t>10 FURADEIRAS</t>
        </is>
      </c>
      <c r="J2576" s="9" t="n">
        <v>400</v>
      </c>
      <c r="K2576" s="14">
        <f>IF($E2576="","",IFERROR(INDEX('01_Cad_Pecas'!$H$2:$H$5000,MATCH($E2576,'01_Cad_Pecas'!$D$2:$D$5000,0)),IFERROR(INDEX('01_Cad_Pecas'!$H$2:$H$5000,MATCH(VALUE($E2576),'01_Cad_Pecas'!$D$2:$D$5000,0)),"")))</f>
        <v/>
      </c>
      <c r="L2576" s="14">
        <f>IF($E2576="","",IFERROR(INDEX('01_Cad_Pecas'!$I$2:$I$5000,MATCH($E2576,'01_Cad_Pecas'!$D$2:$D$5000,0)),IFERROR(INDEX('01_Cad_Pecas'!$I$2:$I$5000,MATCH(VALUE($E2576),'01_Cad_Pecas'!$D$2:$D$5000,0)),"")))</f>
        <v/>
      </c>
      <c r="M2576" s="14">
        <f>IF(OR($J2576="",$L2576=""),"",IF($K2576="",0,$K2576)+$J2576*$L2576)</f>
        <v/>
      </c>
      <c r="N2576" s="14" t="n">
        <v>46211</v>
      </c>
      <c r="O2576" s="14" t="n">
        <v>400</v>
      </c>
      <c r="P2576" s="14" t="n"/>
      <c r="Q2576" s="14" t="n"/>
      <c r="R2576" s="14" t="n"/>
      <c r="S2576" s="14" t="n"/>
      <c r="T2576" s="14">
        <f>IF(OR($J2576="",$O2576=""),"",$O2576/$J2576)</f>
        <v/>
      </c>
      <c r="U2576" s="14" t="inlineStr">
        <is>
          <t>Concluído</t>
        </is>
      </c>
      <c r="V2576" s="14" t="n"/>
      <c r="W2576" s="14" t="n"/>
      <c r="X2576" s="14" t="n"/>
      <c r="Y2576" s="14" t="n"/>
      <c r="Z2576" s="14" t="n"/>
      <c r="AA2576" s="11" t="n"/>
      <c r="AB2576" s="14">
        <f>B2576&amp;"|"&amp;I2576</f>
        <v/>
      </c>
      <c r="AC2576">
        <f>IF($B2576="","","|"&amp;SUBSTITUTE(TRIM(SUBSTITUTE(SUBSTITUTE(SUBSTITUTE(SUBSTITUTE(SUBSTITUTE(SUBSTITUTE(SUBSTITUTE(SUBSTITUTE(SUBSTITUTE(SUBSTITUTE(SUBSTITUTE(SUBSTITUTE(SUBSTITUTE(SUBSTITUTE(TRIM($B2576&amp;""),CHAR(10)," "),CHAR(13)," "),"."," "),";"," "),","," "),"/"," "),"+"," "),"-"," "),"  "," "),"  "," "),"  "," "),"  "," "),"  "," "),"  "," "))," ","|")&amp;"|")</f>
        <v/>
      </c>
      <c r="AD2576">
        <f>TRIM($I2576&amp;"")</f>
        <v/>
      </c>
    </row>
    <row r="2577" ht="36" customHeight="1">
      <c r="A2577" s="9" t="n">
        <v>46211</v>
      </c>
      <c r="B2577" s="14" t="inlineStr">
        <is>
          <t>10238</t>
        </is>
      </c>
      <c r="C2577" s="14" t="inlineStr">
        <is>
          <t>M/C 0716 (VERDE)</t>
        </is>
      </c>
      <c r="D2577" s="14" t="inlineStr">
        <is>
          <t>10 FURADEIRAS</t>
        </is>
      </c>
      <c r="E2577" s="14" t="n">
        <v>20016106</v>
      </c>
      <c r="F2577" s="14" t="inlineStr">
        <is>
          <t>(2)TRAV.MAIOR 1442X100X15 MDP-MESA MIAMI 1,60X0,80</t>
        </is>
      </c>
      <c r="G2577" s="14" t="inlineStr">
        <is>
          <t>10 FURADEIRAS</t>
        </is>
      </c>
      <c r="H2577" s="14" t="inlineStr">
        <is>
          <t>10 FURADEIRAS</t>
        </is>
      </c>
      <c r="I2577" s="9" t="inlineStr">
        <is>
          <t>10 FURADEIRAS</t>
        </is>
      </c>
      <c r="J2577" s="9" t="n">
        <v>40</v>
      </c>
      <c r="K2577" s="14">
        <f>IF($E2577="","",IFERROR(INDEX('01_Cad_Pecas'!$H$2:$H$5000,MATCH($E2577,'01_Cad_Pecas'!$D$2:$D$5000,0)),IFERROR(INDEX('01_Cad_Pecas'!$H$2:$H$5000,MATCH(VALUE($E2577),'01_Cad_Pecas'!$D$2:$D$5000,0)),"")))</f>
        <v/>
      </c>
      <c r="L2577" s="14">
        <f>IF($E2577="","",IFERROR(INDEX('01_Cad_Pecas'!$I$2:$I$5000,MATCH($E2577,'01_Cad_Pecas'!$D$2:$D$5000,0)),IFERROR(INDEX('01_Cad_Pecas'!$I$2:$I$5000,MATCH(VALUE($E2577),'01_Cad_Pecas'!$D$2:$D$5000,0)),"")))</f>
        <v/>
      </c>
      <c r="M2577" s="14">
        <f>IF(OR($J2577="",$L2577=""),"",IF($K2577="",0,$K2577)+$J2577*$L2577)</f>
        <v/>
      </c>
      <c r="N2577" s="14" t="n">
        <v>46211</v>
      </c>
      <c r="O2577" s="14" t="n">
        <v>40</v>
      </c>
      <c r="P2577" s="14" t="n"/>
      <c r="Q2577" s="14" t="n"/>
      <c r="R2577" s="14" t="n"/>
      <c r="S2577" s="14" t="n"/>
      <c r="T2577" s="14">
        <f>IF(OR($J2577="",$O2577=""),"",$O2577/$J2577)</f>
        <v/>
      </c>
      <c r="U2577" s="14" t="inlineStr">
        <is>
          <t>Concluído</t>
        </is>
      </c>
      <c r="V2577" s="14" t="n"/>
      <c r="W2577" s="14" t="n"/>
      <c r="X2577" s="14" t="n"/>
      <c r="Y2577" s="14" t="n"/>
      <c r="Z2577" s="14" t="n"/>
      <c r="AA2577" s="11" t="n"/>
      <c r="AB2577" s="14">
        <f>B2577&amp;"|"&amp;I2577</f>
        <v/>
      </c>
      <c r="AC2577">
        <f>IF($B2577="","","|"&amp;SUBSTITUTE(TRIM(SUBSTITUTE(SUBSTITUTE(SUBSTITUTE(SUBSTITUTE(SUBSTITUTE(SUBSTITUTE(SUBSTITUTE(SUBSTITUTE(SUBSTITUTE(SUBSTITUTE(SUBSTITUTE(SUBSTITUTE(SUBSTITUTE(SUBSTITUTE(TRIM($B2577&amp;""),CHAR(10)," "),CHAR(13)," "),"."," "),";"," "),","," "),"/"," "),"+"," "),"-"," "),"  "," "),"  "," "),"  "," "),"  "," "),"  "," "),"  "," "))," ","|")&amp;"|")</f>
        <v/>
      </c>
      <c r="AD2577">
        <f>TRIM($I2577&amp;"")</f>
        <v/>
      </c>
    </row>
    <row r="2578" ht="36" customHeight="1">
      <c r="A2578" s="9" t="n">
        <v>46211</v>
      </c>
      <c r="B2578" s="14" t="inlineStr">
        <is>
          <t>10238</t>
        </is>
      </c>
      <c r="C2578" s="14" t="inlineStr">
        <is>
          <t>M/C 0716 (VERDE)</t>
        </is>
      </c>
      <c r="D2578" s="14" t="inlineStr">
        <is>
          <t>10 FURADEIRAS</t>
        </is>
      </c>
      <c r="E2578" s="14" t="n">
        <v>30080003</v>
      </c>
      <c r="F2578" s="14" t="inlineStr">
        <is>
          <t>(4)TAMP INTERNO 500X400X15MDP-MESA AMST.1,36X1,36</t>
        </is>
      </c>
      <c r="G2578" s="14" t="inlineStr">
        <is>
          <t>10 FURADEIRAS</t>
        </is>
      </c>
      <c r="H2578" s="14" t="inlineStr">
        <is>
          <t>10 FURADEIRAS</t>
        </is>
      </c>
      <c r="I2578" s="9" t="inlineStr">
        <is>
          <t>10 FURADEIRAS</t>
        </is>
      </c>
      <c r="J2578" s="9" t="n">
        <v>5</v>
      </c>
      <c r="K2578" s="14">
        <f>IF($E2578="","",IFERROR(INDEX('01_Cad_Pecas'!$H$2:$H$5000,MATCH($E2578,'01_Cad_Pecas'!$D$2:$D$5000,0)),IFERROR(INDEX('01_Cad_Pecas'!$H$2:$H$5000,MATCH(VALUE($E2578),'01_Cad_Pecas'!$D$2:$D$5000,0)),"")))</f>
        <v/>
      </c>
      <c r="L2578" s="14">
        <f>IF($E2578="","",IFERROR(INDEX('01_Cad_Pecas'!$I$2:$I$5000,MATCH($E2578,'01_Cad_Pecas'!$D$2:$D$5000,0)),IFERROR(INDEX('01_Cad_Pecas'!$I$2:$I$5000,MATCH(VALUE($E2578),'01_Cad_Pecas'!$D$2:$D$5000,0)),"")))</f>
        <v/>
      </c>
      <c r="M2578" s="14">
        <f>IF(OR($J2578="",$L2578=""),"",IF($K2578="",0,$K2578)+$J2578*$L2578)</f>
        <v/>
      </c>
      <c r="N2578" s="14" t="n">
        <v>46211</v>
      </c>
      <c r="O2578" s="14" t="n">
        <v>5</v>
      </c>
      <c r="P2578" s="14" t="n"/>
      <c r="Q2578" s="14" t="n"/>
      <c r="R2578" s="14" t="n"/>
      <c r="S2578" s="14" t="n"/>
      <c r="T2578" s="14">
        <f>IF(OR($J2578="",$O2578=""),"",$O2578/$J2578)</f>
        <v/>
      </c>
      <c r="U2578" s="14" t="inlineStr">
        <is>
          <t>Concluído</t>
        </is>
      </c>
      <c r="V2578" s="14" t="n"/>
      <c r="W2578" s="14" t="n"/>
      <c r="X2578" s="14" t="n"/>
      <c r="Y2578" s="14" t="n"/>
      <c r="Z2578" s="14" t="n"/>
      <c r="AA2578" s="11" t="n"/>
      <c r="AB2578" s="14">
        <f>B2578&amp;"|"&amp;I2578</f>
        <v/>
      </c>
      <c r="AC2578">
        <f>IF($B2578="","","|"&amp;SUBSTITUTE(TRIM(SUBSTITUTE(SUBSTITUTE(SUBSTITUTE(SUBSTITUTE(SUBSTITUTE(SUBSTITUTE(SUBSTITUTE(SUBSTITUTE(SUBSTITUTE(SUBSTITUTE(SUBSTITUTE(SUBSTITUTE(SUBSTITUTE(SUBSTITUTE(TRIM($B2578&amp;""),CHAR(10)," "),CHAR(13)," "),"."," "),";"," "),","," "),"/"," "),"+"," "),"-"," "),"  "," "),"  "," "),"  "," "),"  "," "),"  "," "),"  "," "))," ","|")&amp;"|")</f>
        <v/>
      </c>
      <c r="AD2578">
        <f>TRIM($I2578&amp;"")</f>
        <v/>
      </c>
    </row>
    <row r="2579" ht="36" customHeight="1">
      <c r="A2579" s="9" t="n">
        <v>46211</v>
      </c>
      <c r="B2579" s="14" t="inlineStr">
        <is>
          <t>10238</t>
        </is>
      </c>
      <c r="C2579" s="14" t="inlineStr">
        <is>
          <t>M/C 0716 (VERDE)</t>
        </is>
      </c>
      <c r="D2579" s="14" t="inlineStr">
        <is>
          <t>10 FURADEIRAS</t>
        </is>
      </c>
      <c r="E2579" s="14" t="n">
        <v>30080004</v>
      </c>
      <c r="F2579" s="14" t="inlineStr">
        <is>
          <t>(6)TRAV. MAIOR 1320X65 (135)X15 MDP-AMST.1,36X1,36</t>
        </is>
      </c>
      <c r="G2579" s="14" t="inlineStr">
        <is>
          <t>10 FURADEIRAS</t>
        </is>
      </c>
      <c r="H2579" s="14" t="inlineStr">
        <is>
          <t>10 FURADEIRAS</t>
        </is>
      </c>
      <c r="I2579" s="9" t="inlineStr">
        <is>
          <t>10 FURADEIRAS</t>
        </is>
      </c>
      <c r="J2579" s="9" t="n">
        <v>10</v>
      </c>
      <c r="K2579" s="14">
        <f>IF($E2579="","",IFERROR(INDEX('01_Cad_Pecas'!$H$2:$H$5000,MATCH($E2579,'01_Cad_Pecas'!$D$2:$D$5000,0)),IFERROR(INDEX('01_Cad_Pecas'!$H$2:$H$5000,MATCH(VALUE($E2579),'01_Cad_Pecas'!$D$2:$D$5000,0)),"")))</f>
        <v/>
      </c>
      <c r="L2579" s="14">
        <f>IF($E2579="","",IFERROR(INDEX('01_Cad_Pecas'!$I$2:$I$5000,MATCH($E2579,'01_Cad_Pecas'!$D$2:$D$5000,0)),IFERROR(INDEX('01_Cad_Pecas'!$I$2:$I$5000,MATCH(VALUE($E2579),'01_Cad_Pecas'!$D$2:$D$5000,0)),"")))</f>
        <v/>
      </c>
      <c r="M2579" s="14">
        <f>IF(OR($J2579="",$L2579=""),"",IF($K2579="",0,$K2579)+$J2579*$L2579)</f>
        <v/>
      </c>
      <c r="N2579" s="14" t="n">
        <v>46211</v>
      </c>
      <c r="O2579" s="14" t="n">
        <v>10</v>
      </c>
      <c r="P2579" s="14" t="n"/>
      <c r="Q2579" s="14" t="n"/>
      <c r="R2579" s="14" t="n"/>
      <c r="S2579" s="14" t="n"/>
      <c r="T2579" s="14">
        <f>IF(OR($J2579="",$O2579=""),"",$O2579/$J2579)</f>
        <v/>
      </c>
      <c r="U2579" s="14" t="inlineStr">
        <is>
          <t>Concluído</t>
        </is>
      </c>
      <c r="V2579" s="14" t="n"/>
      <c r="W2579" s="14" t="n"/>
      <c r="X2579" s="14" t="n"/>
      <c r="Y2579" s="14" t="n"/>
      <c r="Z2579" s="14" t="n"/>
      <c r="AA2579" s="11" t="n"/>
      <c r="AB2579" s="14">
        <f>B2579&amp;"|"&amp;I2579</f>
        <v/>
      </c>
      <c r="AC2579">
        <f>IF($B2579="","","|"&amp;SUBSTITUTE(TRIM(SUBSTITUTE(SUBSTITUTE(SUBSTITUTE(SUBSTITUTE(SUBSTITUTE(SUBSTITUTE(SUBSTITUTE(SUBSTITUTE(SUBSTITUTE(SUBSTITUTE(SUBSTITUTE(SUBSTITUTE(SUBSTITUTE(SUBSTITUTE(TRIM($B2579&amp;""),CHAR(10)," "),CHAR(13)," "),"."," "),";"," "),","," "),"/"," "),"+"," "),"-"," "),"  "," "),"  "," "),"  "," "),"  "," "),"  "," "),"  "," "))," ","|")&amp;"|")</f>
        <v/>
      </c>
      <c r="AD2579">
        <f>TRIM($I2579&amp;"")</f>
        <v/>
      </c>
    </row>
    <row r="2580" ht="36" customHeight="1">
      <c r="A2580" s="9" t="n">
        <v>46211</v>
      </c>
      <c r="B2580" s="14" t="inlineStr">
        <is>
          <t>10238</t>
        </is>
      </c>
      <c r="C2580" s="14" t="inlineStr">
        <is>
          <t>M/C 0716 (VERDE)</t>
        </is>
      </c>
      <c r="D2580" s="14" t="inlineStr">
        <is>
          <t>10 FURADEIRAS</t>
        </is>
      </c>
      <c r="E2580" s="14" t="n">
        <v>30080005</v>
      </c>
      <c r="F2580" s="14" t="inlineStr">
        <is>
          <t>(5) TRAV. MENOR1190X65X15 MDP-MESA AMST.1,36X1,36</t>
        </is>
      </c>
      <c r="G2580" s="14" t="inlineStr">
        <is>
          <t>10 FURADEIRAS</t>
        </is>
      </c>
      <c r="H2580" s="14" t="inlineStr">
        <is>
          <t>10 FURADEIRAS</t>
        </is>
      </c>
      <c r="I2580" s="9" t="inlineStr">
        <is>
          <t>10 FURADEIRAS</t>
        </is>
      </c>
      <c r="J2580" s="9" t="n">
        <v>10</v>
      </c>
      <c r="K2580" s="14">
        <f>IF($E2580="","",IFERROR(INDEX('01_Cad_Pecas'!$H$2:$H$5000,MATCH($E2580,'01_Cad_Pecas'!$D$2:$D$5000,0)),IFERROR(INDEX('01_Cad_Pecas'!$H$2:$H$5000,MATCH(VALUE($E2580),'01_Cad_Pecas'!$D$2:$D$5000,0)),"")))</f>
        <v/>
      </c>
      <c r="L2580" s="14">
        <f>IF($E2580="","",IFERROR(INDEX('01_Cad_Pecas'!$I$2:$I$5000,MATCH($E2580,'01_Cad_Pecas'!$D$2:$D$5000,0)),IFERROR(INDEX('01_Cad_Pecas'!$I$2:$I$5000,MATCH(VALUE($E2580),'01_Cad_Pecas'!$D$2:$D$5000,0)),"")))</f>
        <v/>
      </c>
      <c r="M2580" s="14">
        <f>IF(OR($J2580="",$L2580=""),"",IF($K2580="",0,$K2580)+$J2580*$L2580)</f>
        <v/>
      </c>
      <c r="N2580" s="14" t="n">
        <v>46211</v>
      </c>
      <c r="O2580" s="14" t="n">
        <v>10</v>
      </c>
      <c r="P2580" s="14" t="n"/>
      <c r="Q2580" s="14" t="n"/>
      <c r="R2580" s="14" t="n"/>
      <c r="S2580" s="14" t="n"/>
      <c r="T2580" s="14">
        <f>IF(OR($J2580="",$O2580=""),"",$O2580/$J2580)</f>
        <v/>
      </c>
      <c r="U2580" s="14" t="inlineStr">
        <is>
          <t>Concluído</t>
        </is>
      </c>
      <c r="V2580" s="14" t="n"/>
      <c r="W2580" s="14" t="n"/>
      <c r="X2580" s="14" t="n"/>
      <c r="Y2580" s="14" t="n"/>
      <c r="Z2580" s="14" t="n"/>
      <c r="AA2580" s="11" t="n"/>
      <c r="AB2580" s="14">
        <f>B2580&amp;"|"&amp;I2580</f>
        <v/>
      </c>
      <c r="AC2580">
        <f>IF($B2580="","","|"&amp;SUBSTITUTE(TRIM(SUBSTITUTE(SUBSTITUTE(SUBSTITUTE(SUBSTITUTE(SUBSTITUTE(SUBSTITUTE(SUBSTITUTE(SUBSTITUTE(SUBSTITUTE(SUBSTITUTE(SUBSTITUTE(SUBSTITUTE(SUBSTITUTE(SUBSTITUTE(TRIM($B2580&amp;""),CHAR(10)," "),CHAR(13)," "),"."," "),";"," "),","," "),"/"," "),"+"," "),"-"," "),"  "," "),"  "," "),"  "," "),"  "," "),"  "," "),"  "," "))," ","|")&amp;"|")</f>
        <v/>
      </c>
      <c r="AD2580">
        <f>TRIM($I2580&amp;"")</f>
        <v/>
      </c>
    </row>
    <row r="2581" ht="36" customHeight="1">
      <c r="A2581" s="9" t="n">
        <v>46211</v>
      </c>
      <c r="B2581" s="14" t="inlineStr">
        <is>
          <t>10238</t>
        </is>
      </c>
      <c r="C2581" s="14" t="inlineStr">
        <is>
          <t>M/C 0716 (VERDE)</t>
        </is>
      </c>
      <c r="D2581" s="14" t="inlineStr">
        <is>
          <t>10 FURADEIRAS</t>
        </is>
      </c>
      <c r="E2581" s="14" t="n">
        <v>20019601</v>
      </c>
      <c r="F2581" s="14" t="inlineStr">
        <is>
          <t>(2-5) LATERAL 751X546X12 MDF - MESA SANTIAGO 1,36</t>
        </is>
      </c>
      <c r="G2581" s="14" t="inlineStr">
        <is>
          <t>10 FURADEIRAS</t>
        </is>
      </c>
      <c r="H2581" s="14" t="inlineStr">
        <is>
          <t>10 FURADEIRAS</t>
        </is>
      </c>
      <c r="I2581" s="9" t="inlineStr">
        <is>
          <t>10 FURADEIRAS</t>
        </is>
      </c>
      <c r="J2581" s="9" t="n">
        <v>10</v>
      </c>
      <c r="K2581" s="14">
        <f>IF($E2581="","",IFERROR(INDEX('01_Cad_Pecas'!$H$2:$H$5000,MATCH($E2581,'01_Cad_Pecas'!$D$2:$D$5000,0)),IFERROR(INDEX('01_Cad_Pecas'!$H$2:$H$5000,MATCH(VALUE($E2581),'01_Cad_Pecas'!$D$2:$D$5000,0)),"")))</f>
        <v/>
      </c>
      <c r="L2581" s="14">
        <f>IF($E2581="","",IFERROR(INDEX('01_Cad_Pecas'!$I$2:$I$5000,MATCH($E2581,'01_Cad_Pecas'!$D$2:$D$5000,0)),IFERROR(INDEX('01_Cad_Pecas'!$I$2:$I$5000,MATCH(VALUE($E2581),'01_Cad_Pecas'!$D$2:$D$5000,0)),"")))</f>
        <v/>
      </c>
      <c r="M2581" s="14">
        <f>IF(OR($J2581="",$L2581=""),"",IF($K2581="",0,$K2581)+$J2581*$L2581)</f>
        <v/>
      </c>
      <c r="N2581" s="14" t="n">
        <v>46211</v>
      </c>
      <c r="O2581" s="14" t="n">
        <v>10</v>
      </c>
      <c r="P2581" s="14" t="n"/>
      <c r="Q2581" s="14" t="n"/>
      <c r="R2581" s="14" t="n"/>
      <c r="S2581" s="14" t="n"/>
      <c r="T2581" s="14">
        <f>IF(OR($J2581="",$O2581=""),"",$O2581/$J2581)</f>
        <v/>
      </c>
      <c r="U2581" s="14" t="inlineStr">
        <is>
          <t>Concluído</t>
        </is>
      </c>
      <c r="V2581" s="14" t="n"/>
      <c r="W2581" s="14" t="n"/>
      <c r="X2581" s="14" t="n"/>
      <c r="Y2581" s="14" t="n"/>
      <c r="Z2581" s="14" t="n"/>
      <c r="AA2581" s="11" t="n"/>
      <c r="AB2581" s="14">
        <f>B2581&amp;"|"&amp;I2581</f>
        <v/>
      </c>
      <c r="AC2581">
        <f>IF($B2581="","","|"&amp;SUBSTITUTE(TRIM(SUBSTITUTE(SUBSTITUTE(SUBSTITUTE(SUBSTITUTE(SUBSTITUTE(SUBSTITUTE(SUBSTITUTE(SUBSTITUTE(SUBSTITUTE(SUBSTITUTE(SUBSTITUTE(SUBSTITUTE(SUBSTITUTE(SUBSTITUTE(TRIM($B2581&amp;""),CHAR(10)," "),CHAR(13)," "),"."," "),";"," "),","," "),"/"," "),"+"," "),"-"," "),"  "," "),"  "," "),"  "," "),"  "," "),"  "," "),"  "," "))," ","|")&amp;"|")</f>
        <v/>
      </c>
      <c r="AD2581">
        <f>TRIM($I2581&amp;"")</f>
        <v/>
      </c>
    </row>
    <row r="2582" ht="36" customHeight="1">
      <c r="A2582" s="9" t="n">
        <v>46211</v>
      </c>
      <c r="B2582" s="14" t="inlineStr">
        <is>
          <t>10238</t>
        </is>
      </c>
      <c r="C2582" s="14" t="inlineStr">
        <is>
          <t>M/C 0716 (VERDE)</t>
        </is>
      </c>
      <c r="D2582" s="14" t="inlineStr">
        <is>
          <t>10 FURADEIRAS</t>
        </is>
      </c>
      <c r="E2582" s="14" t="n">
        <v>20019602</v>
      </c>
      <c r="F2582" s="14" t="inlineStr">
        <is>
          <t>FUNDO RIPADO 751X546X12 MDF - MESA SANTIAGO 1,36</t>
        </is>
      </c>
      <c r="G2582" s="14" t="inlineStr">
        <is>
          <t>10 FURADEIRAS</t>
        </is>
      </c>
      <c r="H2582" s="14" t="inlineStr">
        <is>
          <t>10 FURADEIRAS</t>
        </is>
      </c>
      <c r="I2582" s="9" t="inlineStr">
        <is>
          <t>10 FURADEIRAS</t>
        </is>
      </c>
      <c r="J2582" s="9" t="n">
        <v>10</v>
      </c>
      <c r="K2582" s="14">
        <f>IF($E2582="","",IFERROR(INDEX('01_Cad_Pecas'!$H$2:$H$5000,MATCH($E2582,'01_Cad_Pecas'!$D$2:$D$5000,0)),IFERROR(INDEX('01_Cad_Pecas'!$H$2:$H$5000,MATCH(VALUE($E2582),'01_Cad_Pecas'!$D$2:$D$5000,0)),"")))</f>
        <v/>
      </c>
      <c r="L2582" s="14">
        <f>IF($E2582="","",IFERROR(INDEX('01_Cad_Pecas'!$I$2:$I$5000,MATCH($E2582,'01_Cad_Pecas'!$D$2:$D$5000,0)),IFERROR(INDEX('01_Cad_Pecas'!$I$2:$I$5000,MATCH(VALUE($E2582),'01_Cad_Pecas'!$D$2:$D$5000,0)),"")))</f>
        <v/>
      </c>
      <c r="M2582" s="14">
        <f>IF(OR($J2582="",$L2582=""),"",IF($K2582="",0,$K2582)+$J2582*$L2582)</f>
        <v/>
      </c>
      <c r="N2582" s="14" t="n">
        <v>46211</v>
      </c>
      <c r="O2582" s="14" t="n">
        <v>10</v>
      </c>
      <c r="P2582" s="14" t="n"/>
      <c r="Q2582" s="14" t="n"/>
      <c r="R2582" s="14" t="n"/>
      <c r="S2582" s="14" t="n"/>
      <c r="T2582" s="14">
        <f>IF(OR($J2582="",$O2582=""),"",$O2582/$J2582)</f>
        <v/>
      </c>
      <c r="U2582" s="14" t="inlineStr">
        <is>
          <t>Concluído</t>
        </is>
      </c>
      <c r="V2582" s="14" t="n"/>
      <c r="W2582" s="14" t="n"/>
      <c r="X2582" s="14" t="n"/>
      <c r="Y2582" s="14" t="n"/>
      <c r="Z2582" s="14" t="n"/>
      <c r="AA2582" s="11" t="n"/>
      <c r="AB2582" s="14">
        <f>B2582&amp;"|"&amp;I2582</f>
        <v/>
      </c>
      <c r="AC2582">
        <f>IF($B2582="","","|"&amp;SUBSTITUTE(TRIM(SUBSTITUTE(SUBSTITUTE(SUBSTITUTE(SUBSTITUTE(SUBSTITUTE(SUBSTITUTE(SUBSTITUTE(SUBSTITUTE(SUBSTITUTE(SUBSTITUTE(SUBSTITUTE(SUBSTITUTE(SUBSTITUTE(SUBSTITUTE(TRIM($B2582&amp;""),CHAR(10)," "),CHAR(13)," "),"."," "),";"," "),","," "),"/"," "),"+"," "),"-"," "),"  "," "),"  "," "),"  "," "),"  "," "),"  "," "),"  "," "))," ","|")&amp;"|")</f>
        <v/>
      </c>
      <c r="AD2582">
        <f>TRIM($I2582&amp;"")</f>
        <v/>
      </c>
    </row>
    <row r="2583" ht="36" customHeight="1">
      <c r="A2583" s="9" t="n">
        <v>46211</v>
      </c>
      <c r="B2583" s="14" t="inlineStr">
        <is>
          <t>10238</t>
        </is>
      </c>
      <c r="C2583" s="14" t="inlineStr">
        <is>
          <t>M/C 0716 (VERDE)</t>
        </is>
      </c>
      <c r="D2583" s="14" t="inlineStr">
        <is>
          <t>10 FURADEIRAS</t>
        </is>
      </c>
      <c r="E2583" s="14" t="n">
        <v>20019603</v>
      </c>
      <c r="F2583" s="14" t="inlineStr">
        <is>
          <t>(3) BASE 572X572X12 MDF - MESA SANTIAGO 1,36</t>
        </is>
      </c>
      <c r="G2583" s="14" t="inlineStr">
        <is>
          <t>10 FURADEIRAS</t>
        </is>
      </c>
      <c r="H2583" s="14" t="inlineStr">
        <is>
          <t>10 FURADEIRAS</t>
        </is>
      </c>
      <c r="I2583" s="9" t="inlineStr">
        <is>
          <t>10 FURADEIRAS</t>
        </is>
      </c>
      <c r="J2583" s="9" t="n">
        <v>5</v>
      </c>
      <c r="K2583" s="14">
        <f>IF($E2583="","",IFERROR(INDEX('01_Cad_Pecas'!$H$2:$H$5000,MATCH($E2583,'01_Cad_Pecas'!$D$2:$D$5000,0)),IFERROR(INDEX('01_Cad_Pecas'!$H$2:$H$5000,MATCH(VALUE($E2583),'01_Cad_Pecas'!$D$2:$D$5000,0)),"")))</f>
        <v/>
      </c>
      <c r="L2583" s="14">
        <f>IF($E2583="","",IFERROR(INDEX('01_Cad_Pecas'!$I$2:$I$5000,MATCH($E2583,'01_Cad_Pecas'!$D$2:$D$5000,0)),IFERROR(INDEX('01_Cad_Pecas'!$I$2:$I$5000,MATCH(VALUE($E2583),'01_Cad_Pecas'!$D$2:$D$5000,0)),"")))</f>
        <v/>
      </c>
      <c r="M2583" s="14">
        <f>IF(OR($J2583="",$L2583=""),"",IF($K2583="",0,$K2583)+$J2583*$L2583)</f>
        <v/>
      </c>
      <c r="N2583" s="14" t="n">
        <v>46211</v>
      </c>
      <c r="O2583" s="14" t="n">
        <v>5</v>
      </c>
      <c r="P2583" s="14" t="n"/>
      <c r="Q2583" s="14" t="n"/>
      <c r="R2583" s="14" t="n"/>
      <c r="S2583" s="14" t="n"/>
      <c r="T2583" s="14">
        <f>IF(OR($J2583="",$O2583=""),"",$O2583/$J2583)</f>
        <v/>
      </c>
      <c r="U2583" s="14" t="inlineStr">
        <is>
          <t>Concluído</t>
        </is>
      </c>
      <c r="V2583" s="14" t="n"/>
      <c r="W2583" s="14" t="n"/>
      <c r="X2583" s="14" t="n"/>
      <c r="Y2583" s="14" t="n"/>
      <c r="Z2583" s="14" t="n"/>
      <c r="AA2583" s="11" t="n"/>
      <c r="AB2583" s="14">
        <f>B2583&amp;"|"&amp;I2583</f>
        <v/>
      </c>
      <c r="AC2583">
        <f>IF($B2583="","","|"&amp;SUBSTITUTE(TRIM(SUBSTITUTE(SUBSTITUTE(SUBSTITUTE(SUBSTITUTE(SUBSTITUTE(SUBSTITUTE(SUBSTITUTE(SUBSTITUTE(SUBSTITUTE(SUBSTITUTE(SUBSTITUTE(SUBSTITUTE(SUBSTITUTE(SUBSTITUTE(TRIM($B2583&amp;""),CHAR(10)," "),CHAR(13)," "),"."," "),";"," "),","," "),"/"," "),"+"," "),"-"," "),"  "," "),"  "," "),"  "," "),"  "," "),"  "," "),"  "," "))," ","|")&amp;"|")</f>
        <v/>
      </c>
      <c r="AD2583">
        <f>TRIM($I2583&amp;"")</f>
        <v/>
      </c>
    </row>
    <row r="2584" ht="36" customHeight="1">
      <c r="A2584" s="9" t="n">
        <v>46211</v>
      </c>
      <c r="B2584" s="14" t="inlineStr">
        <is>
          <t>10238</t>
        </is>
      </c>
      <c r="C2584" s="14" t="inlineStr">
        <is>
          <t>M/C 0716 (VERDE)</t>
        </is>
      </c>
      <c r="D2584" s="14" t="inlineStr">
        <is>
          <t>10 FURADEIRAS</t>
        </is>
      </c>
      <c r="E2584" s="14" t="n">
        <v>20020002</v>
      </c>
      <c r="F2584" s="14" t="inlineStr">
        <is>
          <t>(2) FECHAMENTO I 1090X295X12 MDF - BASE DUBAI</t>
        </is>
      </c>
      <c r="G2584" s="14" t="inlineStr">
        <is>
          <t>10 FURADEIRAS</t>
        </is>
      </c>
      <c r="H2584" s="14" t="inlineStr">
        <is>
          <t>10 FURADEIRAS</t>
        </is>
      </c>
      <c r="I2584" s="9" t="inlineStr">
        <is>
          <t>10 FURADEIRAS</t>
        </is>
      </c>
      <c r="J2584" s="9" t="n">
        <v>1</v>
      </c>
      <c r="K2584" s="14">
        <f>IF($E2584="","",IFERROR(INDEX('01_Cad_Pecas'!$H$2:$H$5000,MATCH($E2584,'01_Cad_Pecas'!$D$2:$D$5000,0)),IFERROR(INDEX('01_Cad_Pecas'!$H$2:$H$5000,MATCH(VALUE($E2584),'01_Cad_Pecas'!$D$2:$D$5000,0)),"")))</f>
        <v/>
      </c>
      <c r="L2584" s="14">
        <f>IF($E2584="","",IFERROR(INDEX('01_Cad_Pecas'!$I$2:$I$5000,MATCH($E2584,'01_Cad_Pecas'!$D$2:$D$5000,0)),IFERROR(INDEX('01_Cad_Pecas'!$I$2:$I$5000,MATCH(VALUE($E2584),'01_Cad_Pecas'!$D$2:$D$5000,0)),"")))</f>
        <v/>
      </c>
      <c r="M2584" s="14">
        <f>IF(OR($J2584="",$L2584=""),"",IF($K2584="",0,$K2584)+$J2584*$L2584)</f>
        <v/>
      </c>
      <c r="N2584" s="14" t="n">
        <v>46211</v>
      </c>
      <c r="O2584" s="14" t="n">
        <v>1</v>
      </c>
      <c r="P2584" s="14" t="n"/>
      <c r="Q2584" s="14" t="n"/>
      <c r="R2584" s="14" t="n"/>
      <c r="S2584" s="14" t="n"/>
      <c r="T2584" s="14">
        <f>IF(OR($J2584="",$O2584=""),"",$O2584/$J2584)</f>
        <v/>
      </c>
      <c r="U2584" s="14" t="inlineStr">
        <is>
          <t>Concluído</t>
        </is>
      </c>
      <c r="V2584" s="14" t="n"/>
      <c r="W2584" s="14" t="n"/>
      <c r="X2584" s="14" t="n"/>
      <c r="Y2584" s="14" t="n"/>
      <c r="Z2584" s="14" t="n"/>
      <c r="AA2584" s="11" t="n"/>
      <c r="AB2584" s="14">
        <f>B2584&amp;"|"&amp;I2584</f>
        <v/>
      </c>
      <c r="AC2584">
        <f>IF($B2584="","","|"&amp;SUBSTITUTE(TRIM(SUBSTITUTE(SUBSTITUTE(SUBSTITUTE(SUBSTITUTE(SUBSTITUTE(SUBSTITUTE(SUBSTITUTE(SUBSTITUTE(SUBSTITUTE(SUBSTITUTE(SUBSTITUTE(SUBSTITUTE(SUBSTITUTE(SUBSTITUTE(TRIM($B2584&amp;""),CHAR(10)," "),CHAR(13)," "),"."," "),";"," "),","," "),"/"," "),"+"," "),"-"," "),"  "," "),"  "," "),"  "," "),"  "," "),"  "," "),"  "," "))," ","|")&amp;"|")</f>
        <v/>
      </c>
      <c r="AD2584">
        <f>TRIM($I2584&amp;"")</f>
        <v/>
      </c>
    </row>
    <row r="2585" ht="36" customHeight="1">
      <c r="A2585" s="9" t="n">
        <v>46211</v>
      </c>
      <c r="B2585" s="14" t="inlineStr">
        <is>
          <t>10238</t>
        </is>
      </c>
      <c r="C2585" s="14" t="inlineStr">
        <is>
          <t>M/C 0716 (VERDE)</t>
        </is>
      </c>
      <c r="D2585" s="14" t="inlineStr">
        <is>
          <t>10 FURADEIRAS</t>
        </is>
      </c>
      <c r="E2585" s="14" t="n">
        <v>20020003</v>
      </c>
      <c r="F2585" s="14" t="inlineStr">
        <is>
          <t>(3) FECHAMENTO II 600X295X12 MDF - BASE DUBAI</t>
        </is>
      </c>
      <c r="G2585" s="14" t="inlineStr">
        <is>
          <t>10 FURADEIRAS</t>
        </is>
      </c>
      <c r="H2585" s="14" t="inlineStr">
        <is>
          <t>10 FURADEIRAS</t>
        </is>
      </c>
      <c r="I2585" s="9" t="inlineStr">
        <is>
          <t>10 FURADEIRAS</t>
        </is>
      </c>
      <c r="J2585" s="9" t="n">
        <v>1</v>
      </c>
      <c r="K2585" s="14">
        <f>IF($E2585="","",IFERROR(INDEX('01_Cad_Pecas'!$H$2:$H$5000,MATCH($E2585,'01_Cad_Pecas'!$D$2:$D$5000,0)),IFERROR(INDEX('01_Cad_Pecas'!$H$2:$H$5000,MATCH(VALUE($E2585),'01_Cad_Pecas'!$D$2:$D$5000,0)),"")))</f>
        <v/>
      </c>
      <c r="L2585" s="14">
        <f>IF($E2585="","",IFERROR(INDEX('01_Cad_Pecas'!$I$2:$I$5000,MATCH($E2585,'01_Cad_Pecas'!$D$2:$D$5000,0)),IFERROR(INDEX('01_Cad_Pecas'!$I$2:$I$5000,MATCH(VALUE($E2585),'01_Cad_Pecas'!$D$2:$D$5000,0)),"")))</f>
        <v/>
      </c>
      <c r="M2585" s="14">
        <f>IF(OR($J2585="",$L2585=""),"",IF($K2585="",0,$K2585)+$J2585*$L2585)</f>
        <v/>
      </c>
      <c r="N2585" s="14" t="n">
        <v>46211</v>
      </c>
      <c r="O2585" s="14" t="n">
        <v>1</v>
      </c>
      <c r="P2585" s="14" t="n"/>
      <c r="Q2585" s="14" t="n"/>
      <c r="R2585" s="14" t="n"/>
      <c r="S2585" s="14" t="n"/>
      <c r="T2585" s="14">
        <f>IF(OR($J2585="",$O2585=""),"",$O2585/$J2585)</f>
        <v/>
      </c>
      <c r="U2585" s="14" t="inlineStr">
        <is>
          <t>Concluído</t>
        </is>
      </c>
      <c r="V2585" s="14" t="n"/>
      <c r="W2585" s="14" t="n"/>
      <c r="X2585" s="14" t="n"/>
      <c r="Y2585" s="14" t="n"/>
      <c r="Z2585" s="14" t="n"/>
      <c r="AA2585" s="11" t="n"/>
      <c r="AB2585" s="14">
        <f>B2585&amp;"|"&amp;I2585</f>
        <v/>
      </c>
      <c r="AC2585">
        <f>IF($B2585="","","|"&amp;SUBSTITUTE(TRIM(SUBSTITUTE(SUBSTITUTE(SUBSTITUTE(SUBSTITUTE(SUBSTITUTE(SUBSTITUTE(SUBSTITUTE(SUBSTITUTE(SUBSTITUTE(SUBSTITUTE(SUBSTITUTE(SUBSTITUTE(SUBSTITUTE(SUBSTITUTE(TRIM($B2585&amp;""),CHAR(10)," "),CHAR(13)," "),"."," "),";"," "),","," "),"/"," "),"+"," "),"-"," "),"  "," "),"  "," "),"  "," "),"  "," "),"  "," "),"  "," "))," ","|")&amp;"|")</f>
        <v/>
      </c>
      <c r="AD2585">
        <f>TRIM($I2585&amp;"")</f>
        <v/>
      </c>
    </row>
    <row r="2586" ht="36" customHeight="1">
      <c r="A2586" s="9" t="n">
        <v>46211</v>
      </c>
      <c r="B2586" s="14" t="inlineStr">
        <is>
          <t>10238</t>
        </is>
      </c>
      <c r="C2586" s="14" t="inlineStr">
        <is>
          <t>M/C 0716 (VERDE)</t>
        </is>
      </c>
      <c r="D2586" s="14" t="inlineStr">
        <is>
          <t>10 FURADEIRAS</t>
        </is>
      </c>
      <c r="E2586" s="14" t="n">
        <v>20020004</v>
      </c>
      <c r="F2586" s="14" t="inlineStr">
        <is>
          <t>(4) FECHAMENTO III 545X327X12 MDF - BASE DUBAI</t>
        </is>
      </c>
      <c r="G2586" s="14" t="inlineStr">
        <is>
          <t>10 FURADEIRAS</t>
        </is>
      </c>
      <c r="H2586" s="14" t="inlineStr">
        <is>
          <t>10 FURADEIRAS</t>
        </is>
      </c>
      <c r="I2586" s="9" t="inlineStr">
        <is>
          <t>10 FURADEIRAS</t>
        </is>
      </c>
      <c r="J2586" s="9" t="n">
        <v>2</v>
      </c>
      <c r="K2586" s="14">
        <f>IF($E2586="","",IFERROR(INDEX('01_Cad_Pecas'!$H$2:$H$5000,MATCH($E2586,'01_Cad_Pecas'!$D$2:$D$5000,0)),IFERROR(INDEX('01_Cad_Pecas'!$H$2:$H$5000,MATCH(VALUE($E2586),'01_Cad_Pecas'!$D$2:$D$5000,0)),"")))</f>
        <v/>
      </c>
      <c r="L2586" s="14">
        <f>IF($E2586="","",IFERROR(INDEX('01_Cad_Pecas'!$I$2:$I$5000,MATCH($E2586,'01_Cad_Pecas'!$D$2:$D$5000,0)),IFERROR(INDEX('01_Cad_Pecas'!$I$2:$I$5000,MATCH(VALUE($E2586),'01_Cad_Pecas'!$D$2:$D$5000,0)),"")))</f>
        <v/>
      </c>
      <c r="M2586" s="14">
        <f>IF(OR($J2586="",$L2586=""),"",IF($K2586="",0,$K2586)+$J2586*$L2586)</f>
        <v/>
      </c>
      <c r="N2586" s="14" t="n">
        <v>46211</v>
      </c>
      <c r="O2586" s="14" t="n">
        <v>2</v>
      </c>
      <c r="P2586" s="14" t="n"/>
      <c r="Q2586" s="14" t="n"/>
      <c r="R2586" s="14" t="n"/>
      <c r="S2586" s="14" t="n"/>
      <c r="T2586" s="14">
        <f>IF(OR($J2586="",$O2586=""),"",$O2586/$J2586)</f>
        <v/>
      </c>
      <c r="U2586" s="14" t="inlineStr">
        <is>
          <t>Concluído</t>
        </is>
      </c>
      <c r="V2586" s="14" t="n"/>
      <c r="W2586" s="14" t="n"/>
      <c r="X2586" s="14" t="n"/>
      <c r="Y2586" s="14" t="n"/>
      <c r="Z2586" s="14" t="n"/>
      <c r="AA2586" s="11" t="n"/>
      <c r="AB2586" s="14">
        <f>B2586&amp;"|"&amp;I2586</f>
        <v/>
      </c>
      <c r="AC2586">
        <f>IF($B2586="","","|"&amp;SUBSTITUTE(TRIM(SUBSTITUTE(SUBSTITUTE(SUBSTITUTE(SUBSTITUTE(SUBSTITUTE(SUBSTITUTE(SUBSTITUTE(SUBSTITUTE(SUBSTITUTE(SUBSTITUTE(SUBSTITUTE(SUBSTITUTE(SUBSTITUTE(SUBSTITUTE(TRIM($B2586&amp;""),CHAR(10)," "),CHAR(13)," "),"."," "),";"," "),","," "),"/"," "),"+"," "),"-"," "),"  "," "),"  "," "),"  "," "),"  "," "),"  "," "),"  "," "))," ","|")&amp;"|")</f>
        <v/>
      </c>
      <c r="AD2586">
        <f>TRIM($I2586&amp;"")</f>
        <v/>
      </c>
    </row>
    <row r="2587" ht="36" customHeight="1">
      <c r="A2587" s="9" t="n">
        <v>46211</v>
      </c>
      <c r="B2587" s="14" t="inlineStr">
        <is>
          <t>10238</t>
        </is>
      </c>
      <c r="C2587" s="14" t="inlineStr">
        <is>
          <t>M/C 0716 (VERDE)</t>
        </is>
      </c>
      <c r="D2587" s="14" t="inlineStr">
        <is>
          <t>10 FURADEIRAS</t>
        </is>
      </c>
      <c r="E2587" s="14" t="n">
        <v>20020005</v>
      </c>
      <c r="F2587" s="14" t="inlineStr">
        <is>
          <t>(5) FECHAMENTO IV 453X327X12 MDF - BASE DUBAI</t>
        </is>
      </c>
      <c r="G2587" s="14" t="inlineStr">
        <is>
          <t>10 FURADEIRAS</t>
        </is>
      </c>
      <c r="H2587" s="14" t="inlineStr">
        <is>
          <t>10 FURADEIRAS</t>
        </is>
      </c>
      <c r="I2587" s="9" t="inlineStr">
        <is>
          <t>10 FURADEIRAS</t>
        </is>
      </c>
      <c r="J2587" s="9" t="n">
        <v>1</v>
      </c>
      <c r="K2587" s="14">
        <f>IF($E2587="","",IFERROR(INDEX('01_Cad_Pecas'!$H$2:$H$5000,MATCH($E2587,'01_Cad_Pecas'!$D$2:$D$5000,0)),IFERROR(INDEX('01_Cad_Pecas'!$H$2:$H$5000,MATCH(VALUE($E2587),'01_Cad_Pecas'!$D$2:$D$5000,0)),"")))</f>
        <v/>
      </c>
      <c r="L2587" s="14">
        <f>IF($E2587="","",IFERROR(INDEX('01_Cad_Pecas'!$I$2:$I$5000,MATCH($E2587,'01_Cad_Pecas'!$D$2:$D$5000,0)),IFERROR(INDEX('01_Cad_Pecas'!$I$2:$I$5000,MATCH(VALUE($E2587),'01_Cad_Pecas'!$D$2:$D$5000,0)),"")))</f>
        <v/>
      </c>
      <c r="M2587" s="14">
        <f>IF(OR($J2587="",$L2587=""),"",IF($K2587="",0,$K2587)+$J2587*$L2587)</f>
        <v/>
      </c>
      <c r="N2587" s="14" t="n">
        <v>46211</v>
      </c>
      <c r="O2587" s="14" t="n">
        <v>1</v>
      </c>
      <c r="P2587" s="14" t="n"/>
      <c r="Q2587" s="14" t="n"/>
      <c r="R2587" s="14" t="n"/>
      <c r="S2587" s="14" t="n"/>
      <c r="T2587" s="14">
        <f>IF(OR($J2587="",$O2587=""),"",$O2587/$J2587)</f>
        <v/>
      </c>
      <c r="U2587" s="14" t="inlineStr">
        <is>
          <t>Concluído</t>
        </is>
      </c>
      <c r="V2587" s="14" t="n"/>
      <c r="W2587" s="14" t="n"/>
      <c r="X2587" s="14" t="n"/>
      <c r="Y2587" s="14" t="n"/>
      <c r="Z2587" s="14" t="n"/>
      <c r="AA2587" s="11" t="n"/>
      <c r="AB2587" s="14">
        <f>B2587&amp;"|"&amp;I2587</f>
        <v/>
      </c>
      <c r="AC2587">
        <f>IF($B2587="","","|"&amp;SUBSTITUTE(TRIM(SUBSTITUTE(SUBSTITUTE(SUBSTITUTE(SUBSTITUTE(SUBSTITUTE(SUBSTITUTE(SUBSTITUTE(SUBSTITUTE(SUBSTITUTE(SUBSTITUTE(SUBSTITUTE(SUBSTITUTE(SUBSTITUTE(SUBSTITUTE(TRIM($B2587&amp;""),CHAR(10)," "),CHAR(13)," "),"."," "),";"," "),","," "),"/"," "),"+"," "),"-"," "),"  "," "),"  "," "),"  "," "),"  "," "),"  "," "),"  "," "))," ","|")&amp;"|")</f>
        <v/>
      </c>
      <c r="AD2587">
        <f>TRIM($I2587&amp;"")</f>
        <v/>
      </c>
    </row>
    <row r="2588" ht="36" customHeight="1">
      <c r="A2588" s="9" t="n">
        <v>46211</v>
      </c>
      <c r="B2588" s="14" t="inlineStr">
        <is>
          <t>10238</t>
        </is>
      </c>
      <c r="C2588" s="14" t="inlineStr">
        <is>
          <t>M/C 0716 (VERDE)</t>
        </is>
      </c>
      <c r="D2588" s="14" t="inlineStr">
        <is>
          <t>10 FURADEIRAS</t>
        </is>
      </c>
      <c r="E2588" s="14" t="n">
        <v>20013102</v>
      </c>
      <c r="F2588" s="14" t="inlineStr">
        <is>
          <t>(10)PE MAIOR 760X100 (170) X15 MDF-MIAMI 1,37X0,80</t>
        </is>
      </c>
      <c r="G2588" s="14" t="inlineStr">
        <is>
          <t>10 FURADEIRAS</t>
        </is>
      </c>
      <c r="H2588" s="14" t="inlineStr">
        <is>
          <t>10 FURADEIRAS</t>
        </is>
      </c>
      <c r="I2588" s="9" t="inlineStr">
        <is>
          <t>10 FURADEIRAS</t>
        </is>
      </c>
      <c r="J2588" s="9" t="n">
        <v>800</v>
      </c>
      <c r="K2588" s="14">
        <f>IF($E2588="","",IFERROR(INDEX('01_Cad_Pecas'!$H$2:$H$5000,MATCH($E2588,'01_Cad_Pecas'!$D$2:$D$5000,0)),IFERROR(INDEX('01_Cad_Pecas'!$H$2:$H$5000,MATCH(VALUE($E2588),'01_Cad_Pecas'!$D$2:$D$5000,0)),"")))</f>
        <v/>
      </c>
      <c r="L2588" s="14">
        <f>IF($E2588="","",IFERROR(INDEX('01_Cad_Pecas'!$I$2:$I$5000,MATCH($E2588,'01_Cad_Pecas'!$D$2:$D$5000,0)),IFERROR(INDEX('01_Cad_Pecas'!$I$2:$I$5000,MATCH(VALUE($E2588),'01_Cad_Pecas'!$D$2:$D$5000,0)),"")))</f>
        <v/>
      </c>
      <c r="M2588" s="14">
        <f>IF(OR($J2588="",$L2588=""),"",IF($K2588="",0,$K2588)+$J2588*$L2588)</f>
        <v/>
      </c>
      <c r="N2588" s="14" t="n">
        <v>46211</v>
      </c>
      <c r="O2588" s="14" t="n">
        <v>800</v>
      </c>
      <c r="P2588" s="14" t="n"/>
      <c r="Q2588" s="14" t="n"/>
      <c r="R2588" s="14" t="n"/>
      <c r="S2588" s="14" t="n"/>
      <c r="T2588" s="14">
        <f>IF(OR($J2588="",$O2588=""),"",$O2588/$J2588)</f>
        <v/>
      </c>
      <c r="U2588" s="14" t="inlineStr">
        <is>
          <t>Concluído</t>
        </is>
      </c>
      <c r="V2588" s="14" t="n"/>
      <c r="W2588" s="14" t="n"/>
      <c r="X2588" s="14" t="n"/>
      <c r="Y2588" s="14" t="n"/>
      <c r="Z2588" s="14" t="n"/>
      <c r="AA2588" s="11" t="n"/>
      <c r="AB2588" s="14">
        <f>B2588&amp;"|"&amp;I2588</f>
        <v/>
      </c>
      <c r="AC2588">
        <f>IF($B2588="","","|"&amp;SUBSTITUTE(TRIM(SUBSTITUTE(SUBSTITUTE(SUBSTITUTE(SUBSTITUTE(SUBSTITUTE(SUBSTITUTE(SUBSTITUTE(SUBSTITUTE(SUBSTITUTE(SUBSTITUTE(SUBSTITUTE(SUBSTITUTE(SUBSTITUTE(SUBSTITUTE(TRIM($B2588&amp;""),CHAR(10)," "),CHAR(13)," "),"."," "),";"," "),","," "),"/"," "),"+"," "),"-"," "),"  "," "),"  "," "),"  "," "),"  "," "),"  "," "),"  "," "))," ","|")&amp;"|")</f>
        <v/>
      </c>
      <c r="AD2588">
        <f>TRIM($I2588&amp;"")</f>
        <v/>
      </c>
    </row>
    <row r="2589" ht="36" customHeight="1">
      <c r="A2589" s="9" t="n">
        <v>46211</v>
      </c>
      <c r="B2589" s="14" t="inlineStr">
        <is>
          <t>10238</t>
        </is>
      </c>
      <c r="C2589" s="14" t="inlineStr">
        <is>
          <t>M/C 0716 (VERDE)</t>
        </is>
      </c>
      <c r="D2589" s="14" t="inlineStr">
        <is>
          <t>10 FURADEIRAS</t>
        </is>
      </c>
      <c r="E2589" s="14" t="n">
        <v>20013103</v>
      </c>
      <c r="F2589" s="14" t="inlineStr">
        <is>
          <t>(4) PE MENOR 760X85 (135) X15 MDF-MIAMI 1,37X0,80</t>
        </is>
      </c>
      <c r="G2589" s="14" t="inlineStr">
        <is>
          <t>10 FURADEIRAS</t>
        </is>
      </c>
      <c r="H2589" s="14" t="inlineStr">
        <is>
          <t>10 FURADEIRAS</t>
        </is>
      </c>
      <c r="I2589" s="9" t="inlineStr">
        <is>
          <t>10 FURADEIRAS</t>
        </is>
      </c>
      <c r="J2589" s="9" t="n">
        <v>800</v>
      </c>
      <c r="K2589" s="14">
        <f>IF($E2589="","",IFERROR(INDEX('01_Cad_Pecas'!$H$2:$H$5000,MATCH($E2589,'01_Cad_Pecas'!$D$2:$D$5000,0)),IFERROR(INDEX('01_Cad_Pecas'!$H$2:$H$5000,MATCH(VALUE($E2589),'01_Cad_Pecas'!$D$2:$D$5000,0)),"")))</f>
        <v/>
      </c>
      <c r="L2589" s="14">
        <f>IF($E2589="","",IFERROR(INDEX('01_Cad_Pecas'!$I$2:$I$5000,MATCH($E2589,'01_Cad_Pecas'!$D$2:$D$5000,0)),IFERROR(INDEX('01_Cad_Pecas'!$I$2:$I$5000,MATCH(VALUE($E2589),'01_Cad_Pecas'!$D$2:$D$5000,0)),"")))</f>
        <v/>
      </c>
      <c r="M2589" s="14">
        <f>IF(OR($J2589="",$L2589=""),"",IF($K2589="",0,$K2589)+$J2589*$L2589)</f>
        <v/>
      </c>
      <c r="N2589" s="14" t="n">
        <v>46211</v>
      </c>
      <c r="O2589" s="14" t="n">
        <v>800</v>
      </c>
      <c r="P2589" s="14" t="n"/>
      <c r="Q2589" s="14" t="n"/>
      <c r="R2589" s="14" t="n"/>
      <c r="S2589" s="14" t="n"/>
      <c r="T2589" s="14">
        <f>IF(OR($J2589="",$O2589=""),"",$O2589/$J2589)</f>
        <v/>
      </c>
      <c r="U2589" s="14" t="inlineStr">
        <is>
          <t>Concluído</t>
        </is>
      </c>
      <c r="V2589" s="14" t="n"/>
      <c r="W2589" s="14" t="n"/>
      <c r="X2589" s="14" t="n"/>
      <c r="Y2589" s="14" t="n"/>
      <c r="Z2589" s="14" t="n"/>
      <c r="AA2589" s="11" t="n"/>
      <c r="AB2589" s="14">
        <f>B2589&amp;"|"&amp;I2589</f>
        <v/>
      </c>
      <c r="AC2589">
        <f>IF($B2589="","","|"&amp;SUBSTITUTE(TRIM(SUBSTITUTE(SUBSTITUTE(SUBSTITUTE(SUBSTITUTE(SUBSTITUTE(SUBSTITUTE(SUBSTITUTE(SUBSTITUTE(SUBSTITUTE(SUBSTITUTE(SUBSTITUTE(SUBSTITUTE(SUBSTITUTE(SUBSTITUTE(TRIM($B2589&amp;""),CHAR(10)," "),CHAR(13)," "),"."," "),";"," "),","," "),"/"," "),"+"," "),"-"," "),"  "," "),"  "," "),"  "," "),"  "," "),"  "," "),"  "," "))," ","|")&amp;"|")</f>
        <v/>
      </c>
      <c r="AD2589">
        <f>TRIM($I2589&amp;"")</f>
        <v/>
      </c>
    </row>
    <row r="2590" ht="36" customHeight="1">
      <c r="A2590" s="9" t="n">
        <v>46211</v>
      </c>
      <c r="B2590" s="14" t="inlineStr">
        <is>
          <t>10238</t>
        </is>
      </c>
      <c r="C2590" s="14" t="inlineStr">
        <is>
          <t>M/C 0716 (VERDE)</t>
        </is>
      </c>
      <c r="D2590" s="14" t="inlineStr">
        <is>
          <t>10 FURADEIRAS</t>
        </is>
      </c>
      <c r="E2590" s="14" t="n">
        <v>20020001</v>
      </c>
      <c r="F2590" s="14" t="inlineStr">
        <is>
          <t>(1) LATERAL 1180X92X15 MDF - BASE DUBAI</t>
        </is>
      </c>
      <c r="G2590" s="14" t="inlineStr">
        <is>
          <t>10 FURADEIRAS</t>
        </is>
      </c>
      <c r="H2590" s="14" t="inlineStr">
        <is>
          <t>10 FURADEIRAS</t>
        </is>
      </c>
      <c r="I2590" s="9" t="inlineStr">
        <is>
          <t>10 FURADEIRAS</t>
        </is>
      </c>
      <c r="J2590" s="9" t="n">
        <v>4</v>
      </c>
      <c r="K2590" s="14">
        <f>IF($E2590="","",IFERROR(INDEX('01_Cad_Pecas'!$H$2:$H$5000,MATCH($E2590,'01_Cad_Pecas'!$D$2:$D$5000,0)),IFERROR(INDEX('01_Cad_Pecas'!$H$2:$H$5000,MATCH(VALUE($E2590),'01_Cad_Pecas'!$D$2:$D$5000,0)),"")))</f>
        <v/>
      </c>
      <c r="L2590" s="14">
        <f>IF($E2590="","",IFERROR(INDEX('01_Cad_Pecas'!$I$2:$I$5000,MATCH($E2590,'01_Cad_Pecas'!$D$2:$D$5000,0)),IFERROR(INDEX('01_Cad_Pecas'!$I$2:$I$5000,MATCH(VALUE($E2590),'01_Cad_Pecas'!$D$2:$D$5000,0)),"")))</f>
        <v/>
      </c>
      <c r="M2590" s="14">
        <f>IF(OR($J2590="",$L2590=""),"",IF($K2590="",0,$K2590)+$J2590*$L2590)</f>
        <v/>
      </c>
      <c r="N2590" s="14" t="n">
        <v>46211</v>
      </c>
      <c r="O2590" s="14" t="n">
        <v>4</v>
      </c>
      <c r="P2590" s="14" t="n"/>
      <c r="Q2590" s="14" t="n"/>
      <c r="R2590" s="14" t="n"/>
      <c r="S2590" s="14" t="n"/>
      <c r="T2590" s="14">
        <f>IF(OR($J2590="",$O2590=""),"",$O2590/$J2590)</f>
        <v/>
      </c>
      <c r="U2590" s="14" t="inlineStr">
        <is>
          <t>Concluído</t>
        </is>
      </c>
      <c r="V2590" s="14" t="n"/>
      <c r="W2590" s="14" t="n"/>
      <c r="X2590" s="14" t="n"/>
      <c r="Y2590" s="14" t="n"/>
      <c r="Z2590" s="14" t="n"/>
      <c r="AA2590" s="11" t="n"/>
      <c r="AB2590" s="14">
        <f>B2590&amp;"|"&amp;I2590</f>
        <v/>
      </c>
      <c r="AC2590">
        <f>IF($B2590="","","|"&amp;SUBSTITUTE(TRIM(SUBSTITUTE(SUBSTITUTE(SUBSTITUTE(SUBSTITUTE(SUBSTITUTE(SUBSTITUTE(SUBSTITUTE(SUBSTITUTE(SUBSTITUTE(SUBSTITUTE(SUBSTITUTE(SUBSTITUTE(SUBSTITUTE(SUBSTITUTE(TRIM($B2590&amp;""),CHAR(10)," "),CHAR(13)," "),"."," "),";"," "),","," "),"/"," "),"+"," "),"-"," "),"  "," "),"  "," "),"  "," "),"  "," "),"  "," "),"  "," "))," ","|")&amp;"|")</f>
        <v/>
      </c>
      <c r="AD2590">
        <f>TRIM($I2590&amp;"")</f>
        <v/>
      </c>
    </row>
    <row r="2591" ht="36" customHeight="1">
      <c r="A2591" s="9" t="n">
        <v>46211</v>
      </c>
      <c r="B2591" s="14" t="inlineStr">
        <is>
          <t>10238</t>
        </is>
      </c>
      <c r="C2591" s="14" t="inlineStr">
        <is>
          <t>M/C 0716 (VERDE)</t>
        </is>
      </c>
      <c r="D2591" s="14" t="inlineStr">
        <is>
          <t>10 FURADEIRAS</t>
        </is>
      </c>
      <c r="E2591" s="14" t="n">
        <v>30006104</v>
      </c>
      <c r="F2591" s="14" t="inlineStr">
        <is>
          <t>MOLDURA ENCOSTO 445X280X15 MDF - CAD SANTIAGO NEW</t>
        </is>
      </c>
      <c r="G2591" s="14" t="inlineStr">
        <is>
          <t>10 FURADEIRAS</t>
        </is>
      </c>
      <c r="H2591" s="14" t="inlineStr">
        <is>
          <t>10 FURADEIRAS</t>
        </is>
      </c>
      <c r="I2591" s="9" t="inlineStr">
        <is>
          <t>10 FURADEIRAS</t>
        </is>
      </c>
      <c r="J2591" s="9" t="n">
        <v>480</v>
      </c>
      <c r="K2591" s="14">
        <f>IF($E2591="","",IFERROR(INDEX('01_Cad_Pecas'!$H$2:$H$5000,MATCH($E2591,'01_Cad_Pecas'!$D$2:$D$5000,0)),IFERROR(INDEX('01_Cad_Pecas'!$H$2:$H$5000,MATCH(VALUE($E2591),'01_Cad_Pecas'!$D$2:$D$5000,0)),"")))</f>
        <v/>
      </c>
      <c r="L2591" s="14">
        <f>IF($E2591="","",IFERROR(INDEX('01_Cad_Pecas'!$I$2:$I$5000,MATCH($E2591,'01_Cad_Pecas'!$D$2:$D$5000,0)),IFERROR(INDEX('01_Cad_Pecas'!$I$2:$I$5000,MATCH(VALUE($E2591),'01_Cad_Pecas'!$D$2:$D$5000,0)),"")))</f>
        <v/>
      </c>
      <c r="M2591" s="14">
        <f>IF(OR($J2591="",$L2591=""),"",IF($K2591="",0,$K2591)+$J2591*$L2591)</f>
        <v/>
      </c>
      <c r="N2591" s="14" t="n">
        <v>46211</v>
      </c>
      <c r="O2591" s="14" t="n">
        <v>480</v>
      </c>
      <c r="P2591" s="14" t="n"/>
      <c r="Q2591" s="14" t="n"/>
      <c r="R2591" s="14" t="n"/>
      <c r="S2591" s="14" t="n"/>
      <c r="T2591" s="14">
        <f>IF(OR($J2591="",$O2591=""),"",$O2591/$J2591)</f>
        <v/>
      </c>
      <c r="U2591" s="14" t="inlineStr">
        <is>
          <t>Concluído</t>
        </is>
      </c>
      <c r="V2591" s="14" t="n"/>
      <c r="W2591" s="14" t="n"/>
      <c r="X2591" s="14" t="n"/>
      <c r="Y2591" s="14" t="n"/>
      <c r="Z2591" s="14" t="n"/>
      <c r="AA2591" s="11" t="n"/>
      <c r="AB2591" s="14">
        <f>B2591&amp;"|"&amp;I2591</f>
        <v/>
      </c>
      <c r="AC2591">
        <f>IF($B2591="","","|"&amp;SUBSTITUTE(TRIM(SUBSTITUTE(SUBSTITUTE(SUBSTITUTE(SUBSTITUTE(SUBSTITUTE(SUBSTITUTE(SUBSTITUTE(SUBSTITUTE(SUBSTITUTE(SUBSTITUTE(SUBSTITUTE(SUBSTITUTE(SUBSTITUTE(SUBSTITUTE(TRIM($B2591&amp;""),CHAR(10)," "),CHAR(13)," "),"."," "),";"," "),","," "),"/"," "),"+"," "),"-"," "),"  "," "),"  "," "),"  "," "),"  "," "),"  "," "),"  "," "))," ","|")&amp;"|")</f>
        <v/>
      </c>
      <c r="AD2591">
        <f>TRIM($I2591&amp;"")</f>
        <v/>
      </c>
    </row>
    <row r="2592" ht="36" customHeight="1">
      <c r="A2592" s="9" t="n">
        <v>46211</v>
      </c>
      <c r="B2592" s="14" t="inlineStr">
        <is>
          <t>10238</t>
        </is>
      </c>
      <c r="C2592" s="14" t="inlineStr">
        <is>
          <t>M/C 0716 (VERDE)</t>
        </is>
      </c>
      <c r="D2592" s="14" t="inlineStr">
        <is>
          <t>10 FURADEIRAS</t>
        </is>
      </c>
      <c r="E2592" s="14" t="n">
        <v>20052001</v>
      </c>
      <c r="F2592" s="14" t="inlineStr">
        <is>
          <t>(2-4) TRAVESSA 742X122X25 MDF - MESA ATHENAS</t>
        </is>
      </c>
      <c r="G2592" s="14" t="inlineStr">
        <is>
          <t>10 FURADEIRAS</t>
        </is>
      </c>
      <c r="H2592" s="14" t="inlineStr">
        <is>
          <t>10 FURADEIRAS</t>
        </is>
      </c>
      <c r="I2592" s="9" t="inlineStr">
        <is>
          <t>10 FURADEIRAS</t>
        </is>
      </c>
      <c r="J2592" s="9" t="n">
        <v>4</v>
      </c>
      <c r="K2592" s="14">
        <f>IF($E2592="","",IFERROR(INDEX('01_Cad_Pecas'!$H$2:$H$5000,MATCH($E2592,'01_Cad_Pecas'!$D$2:$D$5000,0)),IFERROR(INDEX('01_Cad_Pecas'!$H$2:$H$5000,MATCH(VALUE($E2592),'01_Cad_Pecas'!$D$2:$D$5000,0)),"")))</f>
        <v/>
      </c>
      <c r="L2592" s="14">
        <f>IF($E2592="","",IFERROR(INDEX('01_Cad_Pecas'!$I$2:$I$5000,MATCH($E2592,'01_Cad_Pecas'!$D$2:$D$5000,0)),IFERROR(INDEX('01_Cad_Pecas'!$I$2:$I$5000,MATCH(VALUE($E2592),'01_Cad_Pecas'!$D$2:$D$5000,0)),"")))</f>
        <v/>
      </c>
      <c r="M2592" s="14">
        <f>IF(OR($J2592="",$L2592=""),"",IF($K2592="",0,$K2592)+$J2592*$L2592)</f>
        <v/>
      </c>
      <c r="N2592" s="14" t="n">
        <v>46211</v>
      </c>
      <c r="O2592" s="14" t="n">
        <v>4</v>
      </c>
      <c r="P2592" s="14" t="n"/>
      <c r="Q2592" s="14" t="n"/>
      <c r="R2592" s="14" t="n"/>
      <c r="S2592" s="14" t="n"/>
      <c r="T2592" s="14">
        <f>IF(OR($J2592="",$O2592=""),"",$O2592/$J2592)</f>
        <v/>
      </c>
      <c r="U2592" s="14" t="inlineStr">
        <is>
          <t>Concluído</t>
        </is>
      </c>
      <c r="V2592" s="14" t="n"/>
      <c r="W2592" s="14" t="n"/>
      <c r="X2592" s="14" t="n"/>
      <c r="Y2592" s="14" t="n"/>
      <c r="Z2592" s="14" t="n"/>
      <c r="AA2592" s="11" t="n"/>
      <c r="AB2592" s="14">
        <f>B2592&amp;"|"&amp;I2592</f>
        <v/>
      </c>
      <c r="AC2592">
        <f>IF($B2592="","","|"&amp;SUBSTITUTE(TRIM(SUBSTITUTE(SUBSTITUTE(SUBSTITUTE(SUBSTITUTE(SUBSTITUTE(SUBSTITUTE(SUBSTITUTE(SUBSTITUTE(SUBSTITUTE(SUBSTITUTE(SUBSTITUTE(SUBSTITUTE(SUBSTITUTE(SUBSTITUTE(TRIM($B2592&amp;""),CHAR(10)," "),CHAR(13)," "),"."," "),";"," "),","," "),"/"," "),"+"," "),"-"," "),"  "," "),"  "," "),"  "," "),"  "," "),"  "," "),"  "," "))," ","|")&amp;"|")</f>
        <v/>
      </c>
      <c r="AD2592">
        <f>TRIM($I2592&amp;"")</f>
        <v/>
      </c>
    </row>
    <row r="2593" ht="36" customHeight="1">
      <c r="A2593" s="9" t="n">
        <v>46211</v>
      </c>
      <c r="B2593" s="14" t="inlineStr">
        <is>
          <t>10238</t>
        </is>
      </c>
      <c r="C2593" s="14" t="inlineStr">
        <is>
          <t>M/C 0716 (VERDE)</t>
        </is>
      </c>
      <c r="D2593" s="14" t="inlineStr">
        <is>
          <t>10 FURADEIRAS</t>
        </is>
      </c>
      <c r="E2593" s="14" t="n">
        <v>20052002</v>
      </c>
      <c r="F2593" s="14" t="inlineStr">
        <is>
          <t>(5) BASE MAIOR 542X124X25 MDF - MESA ATHENAS</t>
        </is>
      </c>
      <c r="G2593" s="14" t="inlineStr">
        <is>
          <t>10 FURADEIRAS</t>
        </is>
      </c>
      <c r="H2593" s="14" t="inlineStr">
        <is>
          <t>10 FURADEIRAS</t>
        </is>
      </c>
      <c r="I2593" s="9" t="inlineStr">
        <is>
          <t>10 FURADEIRAS</t>
        </is>
      </c>
      <c r="J2593" s="9" t="n">
        <v>1</v>
      </c>
      <c r="K2593" s="14">
        <f>IF($E2593="","",IFERROR(INDEX('01_Cad_Pecas'!$H$2:$H$5000,MATCH($E2593,'01_Cad_Pecas'!$D$2:$D$5000,0)),IFERROR(INDEX('01_Cad_Pecas'!$H$2:$H$5000,MATCH(VALUE($E2593),'01_Cad_Pecas'!$D$2:$D$5000,0)),"")))</f>
        <v/>
      </c>
      <c r="L2593" s="14">
        <f>IF($E2593="","",IFERROR(INDEX('01_Cad_Pecas'!$I$2:$I$5000,MATCH($E2593,'01_Cad_Pecas'!$D$2:$D$5000,0)),IFERROR(INDEX('01_Cad_Pecas'!$I$2:$I$5000,MATCH(VALUE($E2593),'01_Cad_Pecas'!$D$2:$D$5000,0)),"")))</f>
        <v/>
      </c>
      <c r="M2593" s="14">
        <f>IF(OR($J2593="",$L2593=""),"",IF($K2593="",0,$K2593)+$J2593*$L2593)</f>
        <v/>
      </c>
      <c r="N2593" s="14" t="n">
        <v>46211</v>
      </c>
      <c r="O2593" s="14" t="n">
        <v>1</v>
      </c>
      <c r="P2593" s="14" t="n"/>
      <c r="Q2593" s="14" t="n"/>
      <c r="R2593" s="14" t="n"/>
      <c r="S2593" s="14" t="n"/>
      <c r="T2593" s="14">
        <f>IF(OR($J2593="",$O2593=""),"",$O2593/$J2593)</f>
        <v/>
      </c>
      <c r="U2593" s="14" t="inlineStr">
        <is>
          <t>Concluído</t>
        </is>
      </c>
      <c r="V2593" s="14" t="n"/>
      <c r="W2593" s="14" t="n"/>
      <c r="X2593" s="14" t="n"/>
      <c r="Y2593" s="14" t="n"/>
      <c r="Z2593" s="14" t="n"/>
      <c r="AA2593" s="11" t="n"/>
      <c r="AB2593" s="14">
        <f>B2593&amp;"|"&amp;I2593</f>
        <v/>
      </c>
      <c r="AC2593">
        <f>IF($B2593="","","|"&amp;SUBSTITUTE(TRIM(SUBSTITUTE(SUBSTITUTE(SUBSTITUTE(SUBSTITUTE(SUBSTITUTE(SUBSTITUTE(SUBSTITUTE(SUBSTITUTE(SUBSTITUTE(SUBSTITUTE(SUBSTITUTE(SUBSTITUTE(SUBSTITUTE(SUBSTITUTE(TRIM($B2593&amp;""),CHAR(10)," "),CHAR(13)," "),"."," "),";"," "),","," "),"/"," "),"+"," "),"-"," "),"  "," "),"  "," "),"  "," "),"  "," "),"  "," "),"  "," "))," ","|")&amp;"|")</f>
        <v/>
      </c>
      <c r="AD2593">
        <f>TRIM($I2593&amp;"")</f>
        <v/>
      </c>
    </row>
    <row r="2594" ht="36" customHeight="1">
      <c r="A2594" s="9" t="n">
        <v>46211</v>
      </c>
      <c r="B2594" s="14" t="inlineStr">
        <is>
          <t>10238</t>
        </is>
      </c>
      <c r="C2594" s="14" t="inlineStr">
        <is>
          <t>M/C 0716 (VERDE)</t>
        </is>
      </c>
      <c r="D2594" s="14" t="inlineStr">
        <is>
          <t>10 FURADEIRAS</t>
        </is>
      </c>
      <c r="E2594" s="14" t="n">
        <v>20052003</v>
      </c>
      <c r="F2594" s="14" t="inlineStr">
        <is>
          <t>(6)BASE MENOR 386 (189)X124X25 MDF - MESA ATHENAS</t>
        </is>
      </c>
      <c r="G2594" s="14" t="inlineStr">
        <is>
          <t>10 FURADEIRAS</t>
        </is>
      </c>
      <c r="H2594" s="14" t="inlineStr">
        <is>
          <t>10 FURADEIRAS</t>
        </is>
      </c>
      <c r="I2594" s="9" t="inlineStr">
        <is>
          <t>10 FURADEIRAS</t>
        </is>
      </c>
      <c r="J2594" s="9" t="n">
        <v>2</v>
      </c>
      <c r="K2594" s="14">
        <f>IF($E2594="","",IFERROR(INDEX('01_Cad_Pecas'!$H$2:$H$5000,MATCH($E2594,'01_Cad_Pecas'!$D$2:$D$5000,0)),IFERROR(INDEX('01_Cad_Pecas'!$H$2:$H$5000,MATCH(VALUE($E2594),'01_Cad_Pecas'!$D$2:$D$5000,0)),"")))</f>
        <v/>
      </c>
      <c r="L2594" s="14">
        <f>IF($E2594="","",IFERROR(INDEX('01_Cad_Pecas'!$I$2:$I$5000,MATCH($E2594,'01_Cad_Pecas'!$D$2:$D$5000,0)),IFERROR(INDEX('01_Cad_Pecas'!$I$2:$I$5000,MATCH(VALUE($E2594),'01_Cad_Pecas'!$D$2:$D$5000,0)),"")))</f>
        <v/>
      </c>
      <c r="M2594" s="14">
        <f>IF(OR($J2594="",$L2594=""),"",IF($K2594="",0,$K2594)+$J2594*$L2594)</f>
        <v/>
      </c>
      <c r="N2594" s="14" t="n">
        <v>46211</v>
      </c>
      <c r="O2594" s="14" t="n">
        <v>2</v>
      </c>
      <c r="P2594" s="14" t="n"/>
      <c r="Q2594" s="14" t="n"/>
      <c r="R2594" s="14" t="n"/>
      <c r="S2594" s="14" t="n"/>
      <c r="T2594" s="14">
        <f>IF(OR($J2594="",$O2594=""),"",$O2594/$J2594)</f>
        <v/>
      </c>
      <c r="U2594" s="14" t="inlineStr">
        <is>
          <t>Concluído</t>
        </is>
      </c>
      <c r="V2594" s="14" t="n"/>
      <c r="W2594" s="14" t="n"/>
      <c r="X2594" s="14" t="n"/>
      <c r="Y2594" s="14" t="n"/>
      <c r="Z2594" s="14" t="n"/>
      <c r="AA2594" s="11" t="n"/>
      <c r="AB2594" s="14">
        <f>B2594&amp;"|"&amp;I2594</f>
        <v/>
      </c>
      <c r="AC2594">
        <f>IF($B2594="","","|"&amp;SUBSTITUTE(TRIM(SUBSTITUTE(SUBSTITUTE(SUBSTITUTE(SUBSTITUTE(SUBSTITUTE(SUBSTITUTE(SUBSTITUTE(SUBSTITUTE(SUBSTITUTE(SUBSTITUTE(SUBSTITUTE(SUBSTITUTE(SUBSTITUTE(SUBSTITUTE(TRIM($B2594&amp;""),CHAR(10)," "),CHAR(13)," "),"."," "),";"," "),","," "),"/"," "),"+"," "),"-"," "),"  "," "),"  "," "),"  "," "),"  "," "),"  "," "),"  "," "))," ","|")&amp;"|")</f>
        <v/>
      </c>
      <c r="AD2594">
        <f>TRIM($I2594&amp;"")</f>
        <v/>
      </c>
    </row>
    <row r="2595" ht="48" customHeight="1">
      <c r="A2595" s="9" t="n">
        <v>46217</v>
      </c>
      <c r="B2595" s="14" t="inlineStr">
        <is>
          <t>10218</t>
        </is>
      </c>
      <c r="C2595" s="14" t="inlineStr">
        <is>
          <t>MAD 0728 CAD.4 (LARANJA)</t>
        </is>
      </c>
      <c r="D2595" s="14" t="inlineStr">
        <is>
          <t>33 MONTAGEM CADEIRA</t>
        </is>
      </c>
      <c r="E2595" s="14" t="n">
        <v>30003602</v>
      </c>
      <c r="F2595" s="14" t="inlineStr">
        <is>
          <t>ASSENTO 440X455X12 MDP - CADEIRA PEROLA MADEIRA</t>
        </is>
      </c>
      <c r="G2595" s="14" t="inlineStr">
        <is>
          <t>33 MONTAGEM CADEIRA</t>
        </is>
      </c>
      <c r="H2595" s="14" t="inlineStr">
        <is>
          <t>33 MONTAGEM CADEIRA</t>
        </is>
      </c>
      <c r="I2595" s="9" t="inlineStr">
        <is>
          <t>33 MONTAGEM CADEIRA</t>
        </is>
      </c>
      <c r="J2595" s="9" t="n">
        <v>120</v>
      </c>
      <c r="K2595" s="14">
        <f>IF($E2595="","",IFERROR(INDEX('01_Cad_Pecas'!$H$2:$H$5000,MATCH($E2595,'01_Cad_Pecas'!$D$2:$D$5000,0)),IFERROR(INDEX('01_Cad_Pecas'!$H$2:$H$5000,MATCH(VALUE($E2595),'01_Cad_Pecas'!$D$2:$D$5000,0)),"")))</f>
        <v/>
      </c>
      <c r="L2595" s="14">
        <f>IF($E2595="","",IFERROR(INDEX('01_Cad_Pecas'!$I$2:$I$5000,MATCH($E2595,'01_Cad_Pecas'!$D$2:$D$5000,0)),IFERROR(INDEX('01_Cad_Pecas'!$I$2:$I$5000,MATCH(VALUE($E2595),'01_Cad_Pecas'!$D$2:$D$5000,0)),"")))</f>
        <v/>
      </c>
      <c r="M2595" s="14">
        <f>IF(OR($J2595="",$L2595=""),"",IF($K2595="",0,$K2595)+$J2595*$L2595)</f>
        <v/>
      </c>
      <c r="N2595" s="14" t="n">
        <v>46216</v>
      </c>
      <c r="O2595" s="14" t="n">
        <v>120</v>
      </c>
      <c r="P2595" s="14" t="n"/>
      <c r="Q2595" s="14" t="n"/>
      <c r="R2595" s="14" t="n"/>
      <c r="S2595" s="14" t="n"/>
      <c r="T2595" s="14">
        <f>IF(OR($J2595="",$O2595=""),"",$O2595/$J2595)</f>
        <v/>
      </c>
      <c r="U2595" s="14" t="inlineStr">
        <is>
          <t>Concluído</t>
        </is>
      </c>
      <c r="V2595" s="14" t="n"/>
      <c r="W2595" s="14" t="n"/>
      <c r="X2595" s="14" t="n"/>
      <c r="Y2595" s="14" t="n"/>
      <c r="Z2595" s="14" t="n"/>
      <c r="AA2595" s="11" t="n"/>
      <c r="AB2595" s="14">
        <f>B2595&amp;"|"&amp;I2595</f>
        <v/>
      </c>
      <c r="AC2595">
        <f>IF($B2595="","","|"&amp;SUBSTITUTE(TRIM(SUBSTITUTE(SUBSTITUTE(SUBSTITUTE(SUBSTITUTE(SUBSTITUTE(SUBSTITUTE(SUBSTITUTE(SUBSTITUTE(SUBSTITUTE(SUBSTITUTE(SUBSTITUTE(SUBSTITUTE(SUBSTITUTE(SUBSTITUTE(TRIM($B2595&amp;""),CHAR(10)," "),CHAR(13)," "),"."," "),";"," "),","," "),"/"," "),"+"," "),"-"," "),"  "," "),"  "," "),"  "," "),"  "," "),"  "," "),"  "," "))," ","|")&amp;"|")</f>
        <v/>
      </c>
      <c r="AD2595">
        <f>TRIM($I2595&amp;"")</f>
        <v/>
      </c>
    </row>
    <row r="2596" ht="48" customHeight="1">
      <c r="A2596" s="9" t="n">
        <v>46217</v>
      </c>
      <c r="B2596" s="14" t="inlineStr">
        <is>
          <t>10220</t>
        </is>
      </c>
      <c r="C2596" s="14" t="inlineStr">
        <is>
          <t>MAD 0728 CAD.1 (MARROM)</t>
        </is>
      </c>
      <c r="D2596" s="14" t="inlineStr">
        <is>
          <t>33 MONTAGEM CADEIRA</t>
        </is>
      </c>
      <c r="E2596" s="14" t="n">
        <v>30003602</v>
      </c>
      <c r="F2596" s="14" t="inlineStr">
        <is>
          <t>ASSENTO 440X455X12 MDP - CADEIRA PEROLA MADEIRA</t>
        </is>
      </c>
      <c r="G2596" s="14" t="inlineStr">
        <is>
          <t>33 MONTAGEM CADEIRA</t>
        </is>
      </c>
      <c r="H2596" s="14" t="inlineStr">
        <is>
          <t>33 MONTAGEM CADEIRA</t>
        </is>
      </c>
      <c r="I2596" s="9" t="inlineStr">
        <is>
          <t>33 MONTAGEM CADEIRA</t>
        </is>
      </c>
      <c r="J2596" s="9" t="n">
        <v>120</v>
      </c>
      <c r="K2596" s="14">
        <f>IF($E2596="","",IFERROR(INDEX('01_Cad_Pecas'!$H$2:$H$5000,MATCH($E2596,'01_Cad_Pecas'!$D$2:$D$5000,0)),IFERROR(INDEX('01_Cad_Pecas'!$H$2:$H$5000,MATCH(VALUE($E2596),'01_Cad_Pecas'!$D$2:$D$5000,0)),"")))</f>
        <v/>
      </c>
      <c r="L2596" s="14">
        <f>IF($E2596="","",IFERROR(INDEX('01_Cad_Pecas'!$I$2:$I$5000,MATCH($E2596,'01_Cad_Pecas'!$D$2:$D$5000,0)),IFERROR(INDEX('01_Cad_Pecas'!$I$2:$I$5000,MATCH(VALUE($E2596),'01_Cad_Pecas'!$D$2:$D$5000,0)),"")))</f>
        <v/>
      </c>
      <c r="M2596" s="14">
        <f>IF(OR($J2596="",$L2596=""),"",IF($K2596="",0,$K2596)+$J2596*$L2596)</f>
        <v/>
      </c>
      <c r="N2596" s="14" t="n">
        <v>46216</v>
      </c>
      <c r="O2596" s="14" t="n">
        <v>120</v>
      </c>
      <c r="P2596" s="14" t="n"/>
      <c r="Q2596" s="14" t="n"/>
      <c r="R2596" s="14" t="n"/>
      <c r="S2596" s="14" t="n"/>
      <c r="T2596" s="14">
        <f>IF(OR($J2596="",$O2596=""),"",$O2596/$J2596)</f>
        <v/>
      </c>
      <c r="U2596" s="14" t="inlineStr">
        <is>
          <t>Concluído</t>
        </is>
      </c>
      <c r="V2596" s="14" t="n"/>
      <c r="W2596" s="14" t="n"/>
      <c r="X2596" s="14" t="n"/>
      <c r="Y2596" s="14" t="n"/>
      <c r="Z2596" s="14" t="n"/>
      <c r="AA2596" s="11" t="n"/>
      <c r="AB2596" s="14">
        <f>B2596&amp;"|"&amp;I2596</f>
        <v/>
      </c>
      <c r="AC2596">
        <f>IF($B2596="","","|"&amp;SUBSTITUTE(TRIM(SUBSTITUTE(SUBSTITUTE(SUBSTITUTE(SUBSTITUTE(SUBSTITUTE(SUBSTITUTE(SUBSTITUTE(SUBSTITUTE(SUBSTITUTE(SUBSTITUTE(SUBSTITUTE(SUBSTITUTE(SUBSTITUTE(SUBSTITUTE(TRIM($B2596&amp;""),CHAR(10)," "),CHAR(13)," "),"."," "),";"," "),","," "),"/"," "),"+"," "),"-"," "),"  "," "),"  "," "),"  "," "),"  "," "),"  "," "),"  "," "))," ","|")&amp;"|")</f>
        <v/>
      </c>
      <c r="AD2596">
        <f>TRIM($I2596&amp;"")</f>
        <v/>
      </c>
    </row>
    <row r="2597" ht="48" customHeight="1">
      <c r="A2597" s="9" t="n">
        <v>46217</v>
      </c>
      <c r="B2597" s="14" t="inlineStr">
        <is>
          <t>10221</t>
        </is>
      </c>
      <c r="C2597" s="14" t="inlineStr">
        <is>
          <t>MAD 0728 CAD.2 (ROXO)</t>
        </is>
      </c>
      <c r="D2597" s="14" t="inlineStr">
        <is>
          <t>33 MONTAGEM CADEIRA</t>
        </is>
      </c>
      <c r="E2597" s="14" t="n">
        <v>30003602</v>
      </c>
      <c r="F2597" s="14" t="inlineStr">
        <is>
          <t>ASSENTO 440X455X12 MDP - CADEIRA PEROLA MADEIRA</t>
        </is>
      </c>
      <c r="G2597" s="14" t="inlineStr">
        <is>
          <t>33 MONTAGEM CADEIRA</t>
        </is>
      </c>
      <c r="H2597" s="14" t="inlineStr">
        <is>
          <t>33 MONTAGEM CADEIRA</t>
        </is>
      </c>
      <c r="I2597" s="9" t="inlineStr">
        <is>
          <t>33 MONTAGEM CADEIRA</t>
        </is>
      </c>
      <c r="J2597" s="9" t="n">
        <v>120</v>
      </c>
      <c r="K2597" s="14">
        <f>IF($E2597="","",IFERROR(INDEX('01_Cad_Pecas'!$H$2:$H$5000,MATCH($E2597,'01_Cad_Pecas'!$D$2:$D$5000,0)),IFERROR(INDEX('01_Cad_Pecas'!$H$2:$H$5000,MATCH(VALUE($E2597),'01_Cad_Pecas'!$D$2:$D$5000,0)),"")))</f>
        <v/>
      </c>
      <c r="L2597" s="14">
        <f>IF($E2597="","",IFERROR(INDEX('01_Cad_Pecas'!$I$2:$I$5000,MATCH($E2597,'01_Cad_Pecas'!$D$2:$D$5000,0)),IFERROR(INDEX('01_Cad_Pecas'!$I$2:$I$5000,MATCH(VALUE($E2597),'01_Cad_Pecas'!$D$2:$D$5000,0)),"")))</f>
        <v/>
      </c>
      <c r="M2597" s="14">
        <f>IF(OR($J2597="",$L2597=""),"",IF($K2597="",0,$K2597)+$J2597*$L2597)</f>
        <v/>
      </c>
      <c r="N2597" s="14" t="n">
        <v>46217</v>
      </c>
      <c r="O2597" s="14" t="n">
        <v>120</v>
      </c>
      <c r="P2597" s="14" t="n"/>
      <c r="Q2597" s="14" t="n"/>
      <c r="R2597" s="14" t="n"/>
      <c r="S2597" s="14" t="n"/>
      <c r="T2597" s="14">
        <f>IF(OR($J2597="",$O2597=""),"",$O2597/$J2597)</f>
        <v/>
      </c>
      <c r="U2597" s="14" t="inlineStr">
        <is>
          <t>Concluído</t>
        </is>
      </c>
      <c r="V2597" s="14" t="n"/>
      <c r="W2597" s="14" t="n"/>
      <c r="X2597" s="14" t="n"/>
      <c r="Y2597" s="14" t="n"/>
      <c r="Z2597" s="14" t="n"/>
      <c r="AA2597" s="11" t="n"/>
      <c r="AB2597" s="14">
        <f>B2597&amp;"|"&amp;I2597</f>
        <v/>
      </c>
      <c r="AC2597">
        <f>IF($B2597="","","|"&amp;SUBSTITUTE(TRIM(SUBSTITUTE(SUBSTITUTE(SUBSTITUTE(SUBSTITUTE(SUBSTITUTE(SUBSTITUTE(SUBSTITUTE(SUBSTITUTE(SUBSTITUTE(SUBSTITUTE(SUBSTITUTE(SUBSTITUTE(SUBSTITUTE(SUBSTITUTE(TRIM($B2597&amp;""),CHAR(10)," "),CHAR(13)," "),"."," "),";"," "),","," "),"/"," "),"+"," "),"-"," "),"  "," "),"  "," "),"  "," "),"  "," "),"  "," "),"  "," "))," ","|")&amp;"|")</f>
        <v/>
      </c>
      <c r="AD2597">
        <f>TRIM($I2597&amp;"")</f>
        <v/>
      </c>
    </row>
    <row r="2598" ht="48" customHeight="1">
      <c r="A2598" s="9" t="n">
        <v>46217</v>
      </c>
      <c r="B2598" s="14" t="inlineStr">
        <is>
          <t>10222</t>
        </is>
      </c>
      <c r="C2598" s="14" t="inlineStr">
        <is>
          <t>MAD 0728 CAD.3 (BRANCO)</t>
        </is>
      </c>
      <c r="D2598" s="14" t="inlineStr">
        <is>
          <t>33 MONTAGEM CADEIRA</t>
        </is>
      </c>
      <c r="E2598" s="14" t="n">
        <v>30003602</v>
      </c>
      <c r="F2598" s="14" t="inlineStr">
        <is>
          <t>ASSENTO 440X455X12 MDP - CADEIRA PEROLA MADEIRA</t>
        </is>
      </c>
      <c r="G2598" s="14" t="inlineStr">
        <is>
          <t>33 MONTAGEM CADEIRA</t>
        </is>
      </c>
      <c r="H2598" s="14" t="inlineStr">
        <is>
          <t>33 MONTAGEM CADEIRA</t>
        </is>
      </c>
      <c r="I2598" s="9" t="inlineStr">
        <is>
          <t>33 MONTAGEM CADEIRA</t>
        </is>
      </c>
      <c r="J2598" s="9" t="n">
        <v>120</v>
      </c>
      <c r="K2598" s="14">
        <f>IF($E2598="","",IFERROR(INDEX('01_Cad_Pecas'!$H$2:$H$5000,MATCH($E2598,'01_Cad_Pecas'!$D$2:$D$5000,0)),IFERROR(INDEX('01_Cad_Pecas'!$H$2:$H$5000,MATCH(VALUE($E2598),'01_Cad_Pecas'!$D$2:$D$5000,0)),"")))</f>
        <v/>
      </c>
      <c r="L2598" s="14">
        <f>IF($E2598="","",IFERROR(INDEX('01_Cad_Pecas'!$I$2:$I$5000,MATCH($E2598,'01_Cad_Pecas'!$D$2:$D$5000,0)),IFERROR(INDEX('01_Cad_Pecas'!$I$2:$I$5000,MATCH(VALUE($E2598),'01_Cad_Pecas'!$D$2:$D$5000,0)),"")))</f>
        <v/>
      </c>
      <c r="M2598" s="14">
        <f>IF(OR($J2598="",$L2598=""),"",IF($K2598="",0,$K2598)+$J2598*$L2598)</f>
        <v/>
      </c>
      <c r="N2598" s="14" t="n">
        <v>46217</v>
      </c>
      <c r="O2598" s="14" t="n">
        <v>120</v>
      </c>
      <c r="P2598" s="14" t="n"/>
      <c r="Q2598" s="14" t="n"/>
      <c r="R2598" s="14" t="n"/>
      <c r="S2598" s="14" t="n"/>
      <c r="T2598" s="14">
        <f>IF(OR($J2598="",$O2598=""),"",$O2598/$J2598)</f>
        <v/>
      </c>
      <c r="U2598" s="14" t="inlineStr">
        <is>
          <t>Concluído</t>
        </is>
      </c>
      <c r="V2598" s="14" t="n"/>
      <c r="W2598" s="14" t="n"/>
      <c r="X2598" s="14" t="n"/>
      <c r="Y2598" s="14" t="n"/>
      <c r="Z2598" s="14" t="n"/>
      <c r="AA2598" s="11" t="n"/>
      <c r="AB2598" s="14">
        <f>B2598&amp;"|"&amp;I2598</f>
        <v/>
      </c>
      <c r="AC2598">
        <f>IF($B2598="","","|"&amp;SUBSTITUTE(TRIM(SUBSTITUTE(SUBSTITUTE(SUBSTITUTE(SUBSTITUTE(SUBSTITUTE(SUBSTITUTE(SUBSTITUTE(SUBSTITUTE(SUBSTITUTE(SUBSTITUTE(SUBSTITUTE(SUBSTITUTE(SUBSTITUTE(SUBSTITUTE(TRIM($B2598&amp;""),CHAR(10)," "),CHAR(13)," "),"."," "),";"," "),","," "),"/"," "),"+"," "),"-"," "),"  "," "),"  "," "),"  "," "),"  "," "),"  "," "),"  "," "))," ","|")&amp;"|")</f>
        <v/>
      </c>
      <c r="AD2598">
        <f>TRIM($I2598&amp;"")</f>
        <v/>
      </c>
    </row>
    <row r="2599" ht="48" customHeight="1">
      <c r="A2599" s="9" t="n">
        <v>46217</v>
      </c>
      <c r="B2599" s="14" t="inlineStr">
        <is>
          <t>10238</t>
        </is>
      </c>
      <c r="C2599" s="14" t="inlineStr">
        <is>
          <t>M/C 0716 (VERDE)</t>
        </is>
      </c>
      <c r="D2599" s="14" t="inlineStr">
        <is>
          <t>33 MONTAGEM CADEIRA</t>
        </is>
      </c>
      <c r="E2599" s="14" t="n">
        <v>30001213</v>
      </c>
      <c r="F2599" s="14" t="inlineStr">
        <is>
          <t>ASSENTO ESTOFADO - CADEIRA PÉ INTEIRO</t>
        </is>
      </c>
      <c r="G2599" s="14" t="inlineStr">
        <is>
          <t>33 MONTAGEM CADEIRA</t>
        </is>
      </c>
      <c r="H2599" s="14" t="inlineStr">
        <is>
          <t>33 MONTAGEM CADEIRA</t>
        </is>
      </c>
      <c r="I2599" s="9" t="inlineStr">
        <is>
          <t>33 MONTAGEM CADEIRA</t>
        </is>
      </c>
      <c r="J2599" s="9" t="n">
        <v>250</v>
      </c>
      <c r="K2599" s="14">
        <f>IF($E2599="","",IFERROR(INDEX('01_Cad_Pecas'!$H$2:$H$5000,MATCH($E2599,'01_Cad_Pecas'!$D$2:$D$5000,0)),IFERROR(INDEX('01_Cad_Pecas'!$H$2:$H$5000,MATCH(VALUE($E2599),'01_Cad_Pecas'!$D$2:$D$5000,0)),"")))</f>
        <v/>
      </c>
      <c r="L2599" s="14">
        <f>IF($E2599="","",IFERROR(INDEX('01_Cad_Pecas'!$I$2:$I$5000,MATCH($E2599,'01_Cad_Pecas'!$D$2:$D$5000,0)),IFERROR(INDEX('01_Cad_Pecas'!$I$2:$I$5000,MATCH(VALUE($E2599),'01_Cad_Pecas'!$D$2:$D$5000,0)),"")))</f>
        <v/>
      </c>
      <c r="M2599" s="14">
        <f>IF(OR($J2599="",$L2599=""),"",IF($K2599="",0,$K2599)+$J2599*$L2599)</f>
        <v/>
      </c>
      <c r="N2599" s="14" t="n">
        <v>46217</v>
      </c>
      <c r="O2599" s="14" t="n">
        <v>250</v>
      </c>
      <c r="P2599" s="14" t="n"/>
      <c r="Q2599" s="14" t="n"/>
      <c r="R2599" s="14" t="n"/>
      <c r="S2599" s="14" t="n"/>
      <c r="T2599" s="14">
        <f>IF(OR($J2599="",$O2599=""),"",$O2599/$J2599)</f>
        <v/>
      </c>
      <c r="U2599" s="14" t="inlineStr">
        <is>
          <t>Concluído</t>
        </is>
      </c>
      <c r="V2599" s="14" t="n"/>
      <c r="W2599" s="14" t="n"/>
      <c r="X2599" s="14" t="n"/>
      <c r="Y2599" s="14" t="n"/>
      <c r="Z2599" s="14" t="n"/>
      <c r="AA2599" s="11" t="n"/>
      <c r="AB2599" s="14">
        <f>B2599&amp;"|"&amp;I2599</f>
        <v/>
      </c>
      <c r="AC2599">
        <f>IF($B2599="","","|"&amp;SUBSTITUTE(TRIM(SUBSTITUTE(SUBSTITUTE(SUBSTITUTE(SUBSTITUTE(SUBSTITUTE(SUBSTITUTE(SUBSTITUTE(SUBSTITUTE(SUBSTITUTE(SUBSTITUTE(SUBSTITUTE(SUBSTITUTE(SUBSTITUTE(SUBSTITUTE(TRIM($B2599&amp;""),CHAR(10)," "),CHAR(13)," "),"."," "),";"," "),","," "),"/"," "),"+"," "),"-"," "),"  "," "),"  "," "),"  "," "),"  "," "),"  "," "),"  "," "))," ","|")&amp;"|")</f>
        <v/>
      </c>
      <c r="AD2599">
        <f>TRIM($I2599&amp;"")</f>
        <v/>
      </c>
    </row>
    <row r="2600" ht="48" customHeight="1">
      <c r="A2600" s="9" t="n">
        <v>46217</v>
      </c>
      <c r="B2600" s="14" t="inlineStr">
        <is>
          <t>10238</t>
        </is>
      </c>
      <c r="C2600" s="14" t="inlineStr">
        <is>
          <t>M/C 0716 (VERDE)</t>
        </is>
      </c>
      <c r="D2600" s="14" t="inlineStr">
        <is>
          <t>33 MONTAGEM CADEIRA</t>
        </is>
      </c>
      <c r="E2600" s="14" t="n">
        <v>30001412</v>
      </c>
      <c r="F2600" s="14" t="inlineStr">
        <is>
          <t>ENCOSTO ESTOFADO MENOR - CADEIRA PÉ INTEIRO</t>
        </is>
      </c>
      <c r="G2600" s="14" t="inlineStr">
        <is>
          <t>33 MONTAGEM CADEIRA</t>
        </is>
      </c>
      <c r="H2600" s="14" t="inlineStr">
        <is>
          <t>33 MONTAGEM CADEIRA</t>
        </is>
      </c>
      <c r="I2600" s="9" t="inlineStr">
        <is>
          <t>33 MONTAGEM CADEIRA</t>
        </is>
      </c>
      <c r="J2600" s="9" t="n">
        <v>250</v>
      </c>
      <c r="K2600" s="14">
        <f>IF($E2600="","",IFERROR(INDEX('01_Cad_Pecas'!$H$2:$H$5000,MATCH($E2600,'01_Cad_Pecas'!$D$2:$D$5000,0)),IFERROR(INDEX('01_Cad_Pecas'!$H$2:$H$5000,MATCH(VALUE($E2600),'01_Cad_Pecas'!$D$2:$D$5000,0)),"")))</f>
        <v/>
      </c>
      <c r="L2600" s="14">
        <f>IF($E2600="","",IFERROR(INDEX('01_Cad_Pecas'!$I$2:$I$5000,MATCH($E2600,'01_Cad_Pecas'!$D$2:$D$5000,0)),IFERROR(INDEX('01_Cad_Pecas'!$I$2:$I$5000,MATCH(VALUE($E2600),'01_Cad_Pecas'!$D$2:$D$5000,0)),"")))</f>
        <v/>
      </c>
      <c r="M2600" s="14">
        <f>IF(OR($J2600="",$L2600=""),"",IF($K2600="",0,$K2600)+$J2600*$L2600)</f>
        <v/>
      </c>
      <c r="N2600" s="14" t="n">
        <v>46218</v>
      </c>
      <c r="O2600" s="14" t="n">
        <v>250</v>
      </c>
      <c r="P2600" s="14" t="n"/>
      <c r="Q2600" s="14" t="n"/>
      <c r="R2600" s="14" t="n"/>
      <c r="S2600" s="14" t="n"/>
      <c r="T2600" s="14">
        <f>IF(OR($J2600="",$O2600=""),"",$O2600/$J2600)</f>
        <v/>
      </c>
      <c r="U2600" s="14" t="inlineStr">
        <is>
          <t>Concluído</t>
        </is>
      </c>
      <c r="V2600" s="14" t="n"/>
      <c r="W2600" s="14" t="n"/>
      <c r="X2600" s="14" t="n"/>
      <c r="Y2600" s="14" t="n"/>
      <c r="Z2600" s="14" t="n"/>
      <c r="AA2600" s="11" t="n"/>
      <c r="AB2600" s="14">
        <f>B2600&amp;"|"&amp;I2600</f>
        <v/>
      </c>
      <c r="AC2600">
        <f>IF($B2600="","","|"&amp;SUBSTITUTE(TRIM(SUBSTITUTE(SUBSTITUTE(SUBSTITUTE(SUBSTITUTE(SUBSTITUTE(SUBSTITUTE(SUBSTITUTE(SUBSTITUTE(SUBSTITUTE(SUBSTITUTE(SUBSTITUTE(SUBSTITUTE(SUBSTITUTE(SUBSTITUTE(TRIM($B2600&amp;""),CHAR(10)," "),CHAR(13)," "),"."," "),";"," "),","," "),"/"," "),"+"," "),"-"," "),"  "," "),"  "," "),"  "," "),"  "," "),"  "," "),"  "," "))," ","|")&amp;"|")</f>
        <v/>
      </c>
      <c r="AD2600">
        <f>TRIM($I2600&amp;"")</f>
        <v/>
      </c>
    </row>
    <row r="2601" ht="60" customHeight="1">
      <c r="A2601" s="9" t="n">
        <v>46211</v>
      </c>
      <c r="B2601" s="14" t="inlineStr">
        <is>
          <t>10219,10220,10221,10222,10218</t>
        </is>
      </c>
      <c r="C2601" s="14" t="inlineStr">
        <is>
          <t>MAD 0728 CAD.3 (BRANCO)</t>
        </is>
      </c>
      <c r="D2601" s="14" t="inlineStr">
        <is>
          <t>60 USINAGEM AUTOMATIZADA</t>
        </is>
      </c>
      <c r="E2601" s="14" t="n">
        <v>30008401</v>
      </c>
      <c r="F2601" s="14" t="inlineStr">
        <is>
          <t>PE FRONTAL DIREITO CAD. SAFIRA MONTADA 440X45X35</t>
        </is>
      </c>
      <c r="G2601" s="14" t="inlineStr">
        <is>
          <t>60 USINAGEM AUTOMATIZADA</t>
        </is>
      </c>
      <c r="H2601" s="14" t="inlineStr">
        <is>
          <t>60 USINAGEM AUTOMATIZADA</t>
        </is>
      </c>
      <c r="I2601" s="9" t="inlineStr">
        <is>
          <t>60 USINAGEM AUTOMATIZADA</t>
        </is>
      </c>
      <c r="J2601" s="9" t="n">
        <v>480</v>
      </c>
      <c r="K2601" s="14">
        <f>IF($E2601="","",IFERROR(INDEX('01_Cad_Pecas'!$H$2:$H$5000,MATCH($E2601,'01_Cad_Pecas'!$D$2:$D$5000,0)),IFERROR(INDEX('01_Cad_Pecas'!$H$2:$H$5000,MATCH(VALUE($E2601),'01_Cad_Pecas'!$D$2:$D$5000,0)),"")))</f>
        <v/>
      </c>
      <c r="L2601" s="14">
        <f>IF($E2601="","",IFERROR(INDEX('01_Cad_Pecas'!$I$2:$I$5000,MATCH($E2601,'01_Cad_Pecas'!$D$2:$D$5000,0)),IFERROR(INDEX('01_Cad_Pecas'!$I$2:$I$5000,MATCH(VALUE($E2601),'01_Cad_Pecas'!$D$2:$D$5000,0)),"")))</f>
        <v/>
      </c>
      <c r="M2601" s="14">
        <f>IF(OR($J2601="",$L2601=""),"",IF($K2601="",0,$K2601)+$J2601*$L2601)</f>
        <v/>
      </c>
      <c r="N2601" s="14" t="n">
        <v>46213</v>
      </c>
      <c r="O2601" s="14" t="n">
        <v>480</v>
      </c>
      <c r="P2601" s="14" t="n"/>
      <c r="Q2601" s="14" t="n"/>
      <c r="R2601" s="14" t="n"/>
      <c r="S2601" s="14" t="n"/>
      <c r="T2601" s="14">
        <f>IF(OR($J2601="",$O2601=""),"",$O2601/$J2601)</f>
        <v/>
      </c>
      <c r="U2601" s="14" t="inlineStr">
        <is>
          <t>Concluído</t>
        </is>
      </c>
      <c r="V2601" s="14" t="n"/>
      <c r="W2601" s="14" t="n"/>
      <c r="X2601" s="14" t="n"/>
      <c r="Y2601" s="14" t="n"/>
      <c r="Z2601" s="14" t="n"/>
      <c r="AA2601" s="11" t="n"/>
      <c r="AB2601" s="14">
        <f>B2601&amp;"|"&amp;I2601</f>
        <v/>
      </c>
      <c r="AC2601">
        <f>IF($B2601="","","|"&amp;SUBSTITUTE(TRIM(SUBSTITUTE(SUBSTITUTE(SUBSTITUTE(SUBSTITUTE(SUBSTITUTE(SUBSTITUTE(SUBSTITUTE(SUBSTITUTE(SUBSTITUTE(SUBSTITUTE(SUBSTITUTE(SUBSTITUTE(SUBSTITUTE(SUBSTITUTE(TRIM($B2601&amp;""),CHAR(10)," "),CHAR(13)," "),"."," "),";"," "),","," "),"/"," "),"+"," "),"-"," "),"  "," "),"  "," "),"  "," "),"  "," "),"  "," "),"  "," "))," ","|")&amp;"|")</f>
        <v/>
      </c>
      <c r="AD2601">
        <f>TRIM($I2601&amp;"")</f>
        <v/>
      </c>
    </row>
    <row r="2602" ht="60" customHeight="1">
      <c r="A2602" s="9" t="n">
        <v>46211</v>
      </c>
      <c r="B2602" s="14" t="inlineStr">
        <is>
          <t>10219,10220,10221,10222,10218</t>
        </is>
      </c>
      <c r="C2602" s="14" t="inlineStr">
        <is>
          <t>MAD 0728 CAD.3 (BRANCO)</t>
        </is>
      </c>
      <c r="D2602" s="14" t="inlineStr">
        <is>
          <t>60 USINAGEM AUTOMATIZADA</t>
        </is>
      </c>
      <c r="E2602" s="14" t="n">
        <v>30008402</v>
      </c>
      <c r="F2602" s="14" t="inlineStr">
        <is>
          <t>PE FRONTAL ESQUERDO CAD. SAFIRA MONTADA 440X45X35</t>
        </is>
      </c>
      <c r="G2602" s="14" t="inlineStr">
        <is>
          <t>60 USINAGEM AUTOMATIZADA</t>
        </is>
      </c>
      <c r="H2602" s="14" t="inlineStr">
        <is>
          <t>60 USINAGEM AUTOMATIZADA</t>
        </is>
      </c>
      <c r="I2602" s="9" t="inlineStr">
        <is>
          <t>60 USINAGEM AUTOMATIZADA</t>
        </is>
      </c>
      <c r="J2602" s="9" t="n">
        <v>480</v>
      </c>
      <c r="K2602" s="14">
        <f>IF($E2602="","",IFERROR(INDEX('01_Cad_Pecas'!$H$2:$H$5000,MATCH($E2602,'01_Cad_Pecas'!$D$2:$D$5000,0)),IFERROR(INDEX('01_Cad_Pecas'!$H$2:$H$5000,MATCH(VALUE($E2602),'01_Cad_Pecas'!$D$2:$D$5000,0)),"")))</f>
        <v/>
      </c>
      <c r="L2602" s="14">
        <f>IF($E2602="","",IFERROR(INDEX('01_Cad_Pecas'!$I$2:$I$5000,MATCH($E2602,'01_Cad_Pecas'!$D$2:$D$5000,0)),IFERROR(INDEX('01_Cad_Pecas'!$I$2:$I$5000,MATCH(VALUE($E2602),'01_Cad_Pecas'!$D$2:$D$5000,0)),"")))</f>
        <v/>
      </c>
      <c r="M2602" s="14">
        <f>IF(OR($J2602="",$L2602=""),"",IF($K2602="",0,$K2602)+$J2602*$L2602)</f>
        <v/>
      </c>
      <c r="N2602" s="14" t="n">
        <v>46213</v>
      </c>
      <c r="O2602" s="14" t="n">
        <v>480</v>
      </c>
      <c r="P2602" s="14" t="n"/>
      <c r="Q2602" s="14" t="n"/>
      <c r="R2602" s="14" t="n"/>
      <c r="S2602" s="14" t="n"/>
      <c r="T2602" s="14">
        <f>IF(OR($J2602="",$O2602=""),"",$O2602/$J2602)</f>
        <v/>
      </c>
      <c r="U2602" s="14" t="inlineStr">
        <is>
          <t>Concluído</t>
        </is>
      </c>
      <c r="V2602" s="14" t="n"/>
      <c r="W2602" s="14" t="n"/>
      <c r="X2602" s="14" t="n"/>
      <c r="Y2602" s="14" t="n"/>
      <c r="Z2602" s="14" t="n"/>
      <c r="AA2602" s="11" t="n"/>
      <c r="AB2602" s="14">
        <f>B2602&amp;"|"&amp;I2602</f>
        <v/>
      </c>
      <c r="AC2602">
        <f>IF($B2602="","","|"&amp;SUBSTITUTE(TRIM(SUBSTITUTE(SUBSTITUTE(SUBSTITUTE(SUBSTITUTE(SUBSTITUTE(SUBSTITUTE(SUBSTITUTE(SUBSTITUTE(SUBSTITUTE(SUBSTITUTE(SUBSTITUTE(SUBSTITUTE(SUBSTITUTE(SUBSTITUTE(TRIM($B2602&amp;""),CHAR(10)," "),CHAR(13)," "),"."," "),";"," "),","," "),"/"," "),"+"," "),"-"," "),"  "," "),"  "," "),"  "," "),"  "," "),"  "," "),"  "," "))," ","|")&amp;"|")</f>
        <v/>
      </c>
      <c r="AD2602">
        <f>TRIM($I2602&amp;"")</f>
        <v/>
      </c>
    </row>
    <row r="2603" ht="60" customHeight="1">
      <c r="A2603" s="9" t="n">
        <v>46211</v>
      </c>
      <c r="B2603" s="14" t="inlineStr">
        <is>
          <t>10219,10220,10221,10222,10218</t>
        </is>
      </c>
      <c r="C2603" s="14" t="inlineStr">
        <is>
          <t>MAD 0728 CAD.3 (BRANCO)</t>
        </is>
      </c>
      <c r="D2603" s="14" t="inlineStr">
        <is>
          <t>60 USINAGEM AUTOMATIZADA</t>
        </is>
      </c>
      <c r="E2603" s="14" t="n">
        <v>30008403</v>
      </c>
      <c r="F2603" s="14" t="inlineStr">
        <is>
          <t>PE TRASEIRO DIREITO CAD SAFIRA MONTADA (775X35X30)</t>
        </is>
      </c>
      <c r="G2603" s="14" t="inlineStr">
        <is>
          <t>60 USINAGEM AUTOMATIZADA</t>
        </is>
      </c>
      <c r="H2603" s="14" t="inlineStr">
        <is>
          <t>60 USINAGEM AUTOMATIZADA</t>
        </is>
      </c>
      <c r="I2603" s="9" t="inlineStr">
        <is>
          <t>60 USINAGEM AUTOMATIZADA</t>
        </is>
      </c>
      <c r="J2603" s="9" t="n">
        <v>480</v>
      </c>
      <c r="K2603" s="14">
        <f>IF($E2603="","",IFERROR(INDEX('01_Cad_Pecas'!$H$2:$H$5000,MATCH($E2603,'01_Cad_Pecas'!$D$2:$D$5000,0)),IFERROR(INDEX('01_Cad_Pecas'!$H$2:$H$5000,MATCH(VALUE($E2603),'01_Cad_Pecas'!$D$2:$D$5000,0)),"")))</f>
        <v/>
      </c>
      <c r="L2603" s="14">
        <f>IF($E2603="","",IFERROR(INDEX('01_Cad_Pecas'!$I$2:$I$5000,MATCH($E2603,'01_Cad_Pecas'!$D$2:$D$5000,0)),IFERROR(INDEX('01_Cad_Pecas'!$I$2:$I$5000,MATCH(VALUE($E2603),'01_Cad_Pecas'!$D$2:$D$5000,0)),"")))</f>
        <v/>
      </c>
      <c r="M2603" s="14">
        <f>IF(OR($J2603="",$L2603=""),"",IF($K2603="",0,$K2603)+$J2603*$L2603)</f>
        <v/>
      </c>
      <c r="N2603" s="14" t="n">
        <v>46213</v>
      </c>
      <c r="O2603" s="14" t="n">
        <v>480</v>
      </c>
      <c r="P2603" s="14" t="n"/>
      <c r="Q2603" s="14" t="n"/>
      <c r="R2603" s="14" t="n"/>
      <c r="S2603" s="14" t="n"/>
      <c r="T2603" s="14">
        <f>IF(OR($J2603="",$O2603=""),"",$O2603/$J2603)</f>
        <v/>
      </c>
      <c r="U2603" s="14" t="inlineStr">
        <is>
          <t>Concluído</t>
        </is>
      </c>
      <c r="V2603" s="14" t="n"/>
      <c r="W2603" s="14" t="n"/>
      <c r="X2603" s="14" t="n"/>
      <c r="Y2603" s="14" t="n"/>
      <c r="Z2603" s="14" t="n"/>
      <c r="AA2603" s="11" t="n"/>
      <c r="AB2603" s="14">
        <f>B2603&amp;"|"&amp;I2603</f>
        <v/>
      </c>
      <c r="AC2603">
        <f>IF($B2603="","","|"&amp;SUBSTITUTE(TRIM(SUBSTITUTE(SUBSTITUTE(SUBSTITUTE(SUBSTITUTE(SUBSTITUTE(SUBSTITUTE(SUBSTITUTE(SUBSTITUTE(SUBSTITUTE(SUBSTITUTE(SUBSTITUTE(SUBSTITUTE(SUBSTITUTE(SUBSTITUTE(TRIM($B2603&amp;""),CHAR(10)," "),CHAR(13)," "),"."," "),";"," "),","," "),"/"," "),"+"," "),"-"," "),"  "," "),"  "," "),"  "," "),"  "," "),"  "," "),"  "," "))," ","|")&amp;"|")</f>
        <v/>
      </c>
      <c r="AD2603">
        <f>TRIM($I2603&amp;"")</f>
        <v/>
      </c>
    </row>
    <row r="2604" ht="60" customHeight="1">
      <c r="A2604" s="9" t="n">
        <v>46211</v>
      </c>
      <c r="B2604" s="14" t="inlineStr">
        <is>
          <t>10219,10220,10221,10222,10218</t>
        </is>
      </c>
      <c r="C2604" s="14" t="inlineStr">
        <is>
          <t>MAD 0728 CAD.3 (BRANCO)</t>
        </is>
      </c>
      <c r="D2604" s="14" t="inlineStr">
        <is>
          <t>60 USINAGEM AUTOMATIZADA</t>
        </is>
      </c>
      <c r="E2604" s="14" t="n">
        <v>30008404</v>
      </c>
      <c r="F2604" s="14" t="inlineStr">
        <is>
          <t>PE TRASEIRO ESQUERDO CAD SAFIRA MONTADA(775X35X30)</t>
        </is>
      </c>
      <c r="G2604" s="14" t="inlineStr">
        <is>
          <t>60 USINAGEM AUTOMATIZADA</t>
        </is>
      </c>
      <c r="H2604" s="14" t="inlineStr">
        <is>
          <t>60 USINAGEM AUTOMATIZADA</t>
        </is>
      </c>
      <c r="I2604" s="9" t="inlineStr">
        <is>
          <t>60 USINAGEM AUTOMATIZADA</t>
        </is>
      </c>
      <c r="J2604" s="9" t="n">
        <v>480</v>
      </c>
      <c r="K2604" s="14">
        <f>IF($E2604="","",IFERROR(INDEX('01_Cad_Pecas'!$H$2:$H$5000,MATCH($E2604,'01_Cad_Pecas'!$D$2:$D$5000,0)),IFERROR(INDEX('01_Cad_Pecas'!$H$2:$H$5000,MATCH(VALUE($E2604),'01_Cad_Pecas'!$D$2:$D$5000,0)),"")))</f>
        <v/>
      </c>
      <c r="L2604" s="14">
        <f>IF($E2604="","",IFERROR(INDEX('01_Cad_Pecas'!$I$2:$I$5000,MATCH($E2604,'01_Cad_Pecas'!$D$2:$D$5000,0)),IFERROR(INDEX('01_Cad_Pecas'!$I$2:$I$5000,MATCH(VALUE($E2604),'01_Cad_Pecas'!$D$2:$D$5000,0)),"")))</f>
        <v/>
      </c>
      <c r="M2604" s="14">
        <f>IF(OR($J2604="",$L2604=""),"",IF($K2604="",0,$K2604)+$J2604*$L2604)</f>
        <v/>
      </c>
      <c r="N2604" s="14" t="n">
        <v>46213</v>
      </c>
      <c r="O2604" s="14" t="n">
        <v>480</v>
      </c>
      <c r="P2604" s="14" t="n"/>
      <c r="Q2604" s="14" t="n"/>
      <c r="R2604" s="14" t="n"/>
      <c r="S2604" s="14" t="n"/>
      <c r="T2604" s="14">
        <f>IF(OR($J2604="",$O2604=""),"",$O2604/$J2604)</f>
        <v/>
      </c>
      <c r="U2604" s="14" t="inlineStr">
        <is>
          <t>Concluído</t>
        </is>
      </c>
      <c r="V2604" s="14" t="n"/>
      <c r="W2604" s="14" t="n"/>
      <c r="X2604" s="14" t="n"/>
      <c r="Y2604" s="14" t="n"/>
      <c r="Z2604" s="14" t="n"/>
      <c r="AA2604" s="11" t="n"/>
      <c r="AB2604" s="14">
        <f>B2604&amp;"|"&amp;I2604</f>
        <v/>
      </c>
      <c r="AC2604">
        <f>IF($B2604="","","|"&amp;SUBSTITUTE(TRIM(SUBSTITUTE(SUBSTITUTE(SUBSTITUTE(SUBSTITUTE(SUBSTITUTE(SUBSTITUTE(SUBSTITUTE(SUBSTITUTE(SUBSTITUTE(SUBSTITUTE(SUBSTITUTE(SUBSTITUTE(SUBSTITUTE(SUBSTITUTE(TRIM($B2604&amp;""),CHAR(10)," "),CHAR(13)," "),"."," "),";"," "),","," "),"/"," "),"+"," "),"-"," "),"  "," "),"  "," "),"  "," "),"  "," "),"  "," "),"  "," "))," ","|")&amp;"|")</f>
        <v/>
      </c>
      <c r="AD2604">
        <f>TRIM($I2604&amp;"")</f>
        <v/>
      </c>
    </row>
    <row r="2605" ht="60" customHeight="1">
      <c r="A2605" s="9" t="n">
        <v>46211</v>
      </c>
      <c r="B2605" s="14" t="inlineStr">
        <is>
          <t>10238</t>
        </is>
      </c>
      <c r="C2605" s="14" t="inlineStr">
        <is>
          <t>M/C 0716 (VERDE)</t>
        </is>
      </c>
      <c r="D2605" s="14" t="inlineStr">
        <is>
          <t>60 USINAGEM AUTOMATIZADA</t>
        </is>
      </c>
      <c r="E2605" s="14" t="n">
        <v>30006101</v>
      </c>
      <c r="F2605" s="14" t="inlineStr">
        <is>
          <t>PE TRAS 880X30(911)X25 MDF (13PC) ESQ SANTIAGO NEW</t>
        </is>
      </c>
      <c r="G2605" s="14" t="inlineStr">
        <is>
          <t>60 USINAGEM AUTOMATIZADA</t>
        </is>
      </c>
      <c r="H2605" s="14" t="inlineStr">
        <is>
          <t>60 USINAGEM AUTOMATIZADA</t>
        </is>
      </c>
      <c r="I2605" s="9" t="inlineStr">
        <is>
          <t>60 USINAGEM AUTOMATIZADA</t>
        </is>
      </c>
      <c r="J2605" s="9" t="n">
        <v>480</v>
      </c>
      <c r="K2605" s="14">
        <f>IF($E2605="","",IFERROR(INDEX('01_Cad_Pecas'!$H$2:$H$5000,MATCH($E2605,'01_Cad_Pecas'!$D$2:$D$5000,0)),IFERROR(INDEX('01_Cad_Pecas'!$H$2:$H$5000,MATCH(VALUE($E2605),'01_Cad_Pecas'!$D$2:$D$5000,0)),"")))</f>
        <v/>
      </c>
      <c r="L2605" s="14">
        <f>IF($E2605="","",IFERROR(INDEX('01_Cad_Pecas'!$I$2:$I$5000,MATCH($E2605,'01_Cad_Pecas'!$D$2:$D$5000,0)),IFERROR(INDEX('01_Cad_Pecas'!$I$2:$I$5000,MATCH(VALUE($E2605),'01_Cad_Pecas'!$D$2:$D$5000,0)),"")))</f>
        <v/>
      </c>
      <c r="M2605" s="14">
        <f>IF(OR($J2605="",$L2605=""),"",IF($K2605="",0,$K2605)+$J2605*$L2605)</f>
        <v/>
      </c>
      <c r="N2605" s="14" t="n">
        <v>46213</v>
      </c>
      <c r="O2605" s="14" t="n">
        <v>480</v>
      </c>
      <c r="P2605" s="14" t="n"/>
      <c r="Q2605" s="14" t="n"/>
      <c r="R2605" s="14" t="n"/>
      <c r="S2605" s="14" t="n"/>
      <c r="T2605" s="14">
        <f>IF(OR($J2605="",$O2605=""),"",$O2605/$J2605)</f>
        <v/>
      </c>
      <c r="U2605" s="14" t="inlineStr">
        <is>
          <t>Concluído</t>
        </is>
      </c>
      <c r="V2605" s="14" t="n"/>
      <c r="W2605" s="14" t="n"/>
      <c r="X2605" s="14" t="n"/>
      <c r="Y2605" s="14" t="n"/>
      <c r="Z2605" s="14" t="n"/>
      <c r="AA2605" s="11" t="n"/>
      <c r="AB2605" s="14">
        <f>B2605&amp;"|"&amp;I2605</f>
        <v/>
      </c>
      <c r="AC2605">
        <f>IF($B2605="","","|"&amp;SUBSTITUTE(TRIM(SUBSTITUTE(SUBSTITUTE(SUBSTITUTE(SUBSTITUTE(SUBSTITUTE(SUBSTITUTE(SUBSTITUTE(SUBSTITUTE(SUBSTITUTE(SUBSTITUTE(SUBSTITUTE(SUBSTITUTE(SUBSTITUTE(SUBSTITUTE(TRIM($B2605&amp;""),CHAR(10)," "),CHAR(13)," "),"."," "),";"," "),","," "),"/"," "),"+"," "),"-"," "),"  "," "),"  "," "),"  "," "),"  "," "),"  "," "),"  "," "))," ","|")&amp;"|")</f>
        <v/>
      </c>
      <c r="AD2605">
        <f>TRIM($I2605&amp;"")</f>
        <v/>
      </c>
    </row>
    <row r="2606" ht="60" customHeight="1">
      <c r="A2606" s="9" t="n">
        <v>46211</v>
      </c>
      <c r="B2606" s="14" t="inlineStr">
        <is>
          <t>10238</t>
        </is>
      </c>
      <c r="C2606" s="14" t="inlineStr">
        <is>
          <t>M/C 0716 (VERDE)</t>
        </is>
      </c>
      <c r="D2606" s="14" t="inlineStr">
        <is>
          <t>60 USINAGEM AUTOMATIZADA</t>
        </is>
      </c>
      <c r="E2606" s="14" t="n">
        <v>30006102</v>
      </c>
      <c r="F2606" s="14" t="inlineStr">
        <is>
          <t>PE TRAS 880X30(911)X25 MDF (13PC) DIR SANTIAGO NEW</t>
        </is>
      </c>
      <c r="G2606" s="14" t="inlineStr">
        <is>
          <t>60 USINAGEM AUTOMATIZADA</t>
        </is>
      </c>
      <c r="H2606" s="14" t="inlineStr">
        <is>
          <t>60 USINAGEM AUTOMATIZADA</t>
        </is>
      </c>
      <c r="I2606" s="9" t="inlineStr">
        <is>
          <t>60 USINAGEM AUTOMATIZADA</t>
        </is>
      </c>
      <c r="J2606" s="9" t="n">
        <v>480</v>
      </c>
      <c r="K2606" s="14">
        <f>IF($E2606="","",IFERROR(INDEX('01_Cad_Pecas'!$H$2:$H$5000,MATCH($E2606,'01_Cad_Pecas'!$D$2:$D$5000,0)),IFERROR(INDEX('01_Cad_Pecas'!$H$2:$H$5000,MATCH(VALUE($E2606),'01_Cad_Pecas'!$D$2:$D$5000,0)),"")))</f>
        <v/>
      </c>
      <c r="L2606" s="14">
        <f>IF($E2606="","",IFERROR(INDEX('01_Cad_Pecas'!$I$2:$I$5000,MATCH($E2606,'01_Cad_Pecas'!$D$2:$D$5000,0)),IFERROR(INDEX('01_Cad_Pecas'!$I$2:$I$5000,MATCH(VALUE($E2606),'01_Cad_Pecas'!$D$2:$D$5000,0)),"")))</f>
        <v/>
      </c>
      <c r="M2606" s="14">
        <f>IF(OR($J2606="",$L2606=""),"",IF($K2606="",0,$K2606)+$J2606*$L2606)</f>
        <v/>
      </c>
      <c r="N2606" s="14" t="n">
        <v>46211</v>
      </c>
      <c r="O2606" s="14" t="n">
        <v>480</v>
      </c>
      <c r="P2606" s="14" t="n"/>
      <c r="Q2606" s="14" t="n"/>
      <c r="R2606" s="14" t="n"/>
      <c r="S2606" s="14" t="n"/>
      <c r="T2606" s="14">
        <f>IF(OR($J2606="",$O2606=""),"",$O2606/$J2606)</f>
        <v/>
      </c>
      <c r="U2606" s="14" t="inlineStr">
        <is>
          <t>Concluído</t>
        </is>
      </c>
      <c r="V2606" s="14" t="n"/>
      <c r="W2606" s="14" t="n"/>
      <c r="X2606" s="14" t="n"/>
      <c r="Y2606" s="14" t="n"/>
      <c r="Z2606" s="14" t="n"/>
      <c r="AA2606" s="11" t="n"/>
      <c r="AB2606" s="14">
        <f>B2606&amp;"|"&amp;I2606</f>
        <v/>
      </c>
      <c r="AC2606">
        <f>IF($B2606="","","|"&amp;SUBSTITUTE(TRIM(SUBSTITUTE(SUBSTITUTE(SUBSTITUTE(SUBSTITUTE(SUBSTITUTE(SUBSTITUTE(SUBSTITUTE(SUBSTITUTE(SUBSTITUTE(SUBSTITUTE(SUBSTITUTE(SUBSTITUTE(SUBSTITUTE(SUBSTITUTE(TRIM($B2606&amp;""),CHAR(10)," "),CHAR(13)," "),"."," "),";"," "),","," "),"/"," "),"+"," "),"-"," "),"  "," "),"  "," "),"  "," "),"  "," "),"  "," "),"  "," "))," ","|")&amp;"|")</f>
        <v/>
      </c>
      <c r="AD2606">
        <f>TRIM($I2606&amp;"")</f>
        <v/>
      </c>
    </row>
    <row r="2607" ht="48" customHeight="1">
      <c r="A2607" s="9" t="n">
        <v>46212</v>
      </c>
      <c r="B2607" s="14" t="inlineStr">
        <is>
          <t>10219,10220,10221,10222,10218</t>
        </is>
      </c>
      <c r="C2607" s="14" t="inlineStr">
        <is>
          <t>MAD 0728 CAD.3 (BRANCO)</t>
        </is>
      </c>
      <c r="D2607" s="14" t="inlineStr">
        <is>
          <t>36 PINTURA P.U.</t>
        </is>
      </c>
      <c r="E2607" s="14" t="n">
        <v>20021607</v>
      </c>
      <c r="F2607" s="14" t="inlineStr">
        <is>
          <t>TAMPO 1605X905X18 MDF - MESA COM VIDRO</t>
        </is>
      </c>
      <c r="G2607" s="14" t="inlineStr">
        <is>
          <t>36 PINTURA P.U.</t>
        </is>
      </c>
      <c r="H2607" s="14" t="inlineStr">
        <is>
          <t>36 PINTURA P.U.</t>
        </is>
      </c>
      <c r="I2607" s="9" t="inlineStr">
        <is>
          <t>36 PINTURA P.U.</t>
        </is>
      </c>
      <c r="J2607" s="9" t="n">
        <v>25</v>
      </c>
      <c r="K2607" s="14">
        <f>IF($E2607="","",IFERROR(INDEX('01_Cad_Pecas'!$H$2:$H$5000,MATCH($E2607,'01_Cad_Pecas'!$D$2:$D$5000,0)),IFERROR(INDEX('01_Cad_Pecas'!$H$2:$H$5000,MATCH(VALUE($E2607),'01_Cad_Pecas'!$D$2:$D$5000,0)),"")))</f>
        <v/>
      </c>
      <c r="L2607" s="14">
        <f>IF($E2607="","",IFERROR(INDEX('01_Cad_Pecas'!$I$2:$I$5000,MATCH($E2607,'01_Cad_Pecas'!$D$2:$D$5000,0)),IFERROR(INDEX('01_Cad_Pecas'!$I$2:$I$5000,MATCH(VALUE($E2607),'01_Cad_Pecas'!$D$2:$D$5000,0)),"")))</f>
        <v/>
      </c>
      <c r="M2607" s="14">
        <f>IF(OR($J2607="",$L2607=""),"",IF($K2607="",0,$K2607)+$J2607*$L2607)</f>
        <v/>
      </c>
      <c r="N2607" s="14" t="n">
        <v>46213</v>
      </c>
      <c r="O2607" s="14" t="n">
        <v>25</v>
      </c>
      <c r="P2607" s="14" t="n"/>
      <c r="Q2607" s="14" t="n"/>
      <c r="R2607" s="14" t="n"/>
      <c r="S2607" s="14" t="n"/>
      <c r="T2607" s="14">
        <f>IF(OR($J2607="",$O2607=""),"",$O2607/$J2607)</f>
        <v/>
      </c>
      <c r="U2607" s="14" t="inlineStr">
        <is>
          <t>Concluído</t>
        </is>
      </c>
      <c r="V2607" s="14" t="n"/>
      <c r="W2607" s="14" t="n"/>
      <c r="X2607" s="14" t="n"/>
      <c r="Y2607" s="14" t="n"/>
      <c r="Z2607" s="14" t="n"/>
      <c r="AA2607" s="11" t="n"/>
      <c r="AB2607" s="14">
        <f>B2607&amp;"|"&amp;I2607</f>
        <v/>
      </c>
      <c r="AC2607">
        <f>IF($B2607="","","|"&amp;SUBSTITUTE(TRIM(SUBSTITUTE(SUBSTITUTE(SUBSTITUTE(SUBSTITUTE(SUBSTITUTE(SUBSTITUTE(SUBSTITUTE(SUBSTITUTE(SUBSTITUTE(SUBSTITUTE(SUBSTITUTE(SUBSTITUTE(SUBSTITUTE(SUBSTITUTE(TRIM($B2607&amp;""),CHAR(10)," "),CHAR(13)," "),"."," "),";"," "),","," "),"/"," "),"+"," "),"-"," "),"  "," "),"  "," "),"  "," "),"  "," "),"  "," "),"  "," "))," ","|")&amp;"|")</f>
        <v/>
      </c>
      <c r="AD2607">
        <f>TRIM($I2607&amp;"")</f>
        <v/>
      </c>
    </row>
    <row r="2608" ht="48" customHeight="1">
      <c r="A2608" s="9" t="n">
        <v>46212</v>
      </c>
      <c r="B2608" s="14" t="inlineStr">
        <is>
          <t>10219,10220,10221,10222,10218</t>
        </is>
      </c>
      <c r="C2608" s="14" t="inlineStr">
        <is>
          <t>MAD 0728 CAD.3 (BRANCO)</t>
        </is>
      </c>
      <c r="D2608" s="14" t="inlineStr">
        <is>
          <t>36 PINTURA P.U.</t>
        </is>
      </c>
      <c r="E2608" s="14" t="n">
        <v>20053407</v>
      </c>
      <c r="F2608" s="14" t="inlineStr">
        <is>
          <t>TAMPO 1365X905X18 MDF - MESA COM VIDRO</t>
        </is>
      </c>
      <c r="G2608" s="14" t="inlineStr">
        <is>
          <t>36 PINTURA P.U.</t>
        </is>
      </c>
      <c r="H2608" s="14" t="inlineStr">
        <is>
          <t>36 PINTURA P.U.</t>
        </is>
      </c>
      <c r="I2608" s="9" t="inlineStr">
        <is>
          <t>36 PINTURA P.U.</t>
        </is>
      </c>
      <c r="J2608" s="9" t="n">
        <v>20</v>
      </c>
      <c r="K2608" s="14">
        <f>IF($E2608="","",IFERROR(INDEX('01_Cad_Pecas'!$H$2:$H$5000,MATCH($E2608,'01_Cad_Pecas'!$D$2:$D$5000,0)),IFERROR(INDEX('01_Cad_Pecas'!$H$2:$H$5000,MATCH(VALUE($E2608),'01_Cad_Pecas'!$D$2:$D$5000,0)),"")))</f>
        <v/>
      </c>
      <c r="L2608" s="14">
        <f>IF($E2608="","",IFERROR(INDEX('01_Cad_Pecas'!$I$2:$I$5000,MATCH($E2608,'01_Cad_Pecas'!$D$2:$D$5000,0)),IFERROR(INDEX('01_Cad_Pecas'!$I$2:$I$5000,MATCH(VALUE($E2608),'01_Cad_Pecas'!$D$2:$D$5000,0)),"")))</f>
        <v/>
      </c>
      <c r="M2608" s="14">
        <f>IF(OR($J2608="",$L2608=""),"",IF($K2608="",0,$K2608)+$J2608*$L2608)</f>
        <v/>
      </c>
      <c r="N2608" s="14" t="n">
        <v>46213</v>
      </c>
      <c r="O2608" s="14" t="n">
        <v>20</v>
      </c>
      <c r="P2608" s="14" t="n"/>
      <c r="Q2608" s="14" t="n"/>
      <c r="R2608" s="14" t="n"/>
      <c r="S2608" s="14" t="n"/>
      <c r="T2608" s="14">
        <f>IF(OR($J2608="",$O2608=""),"",$O2608/$J2608)</f>
        <v/>
      </c>
      <c r="U2608" s="14" t="inlineStr">
        <is>
          <t>Concluído</t>
        </is>
      </c>
      <c r="V2608" s="14" t="n"/>
      <c r="W2608" s="14" t="n"/>
      <c r="X2608" s="14" t="n"/>
      <c r="Y2608" s="14" t="n"/>
      <c r="Z2608" s="14" t="n"/>
      <c r="AA2608" s="11" t="n"/>
      <c r="AB2608" s="14">
        <f>B2608&amp;"|"&amp;I2608</f>
        <v/>
      </c>
      <c r="AC2608">
        <f>IF($B2608="","","|"&amp;SUBSTITUTE(TRIM(SUBSTITUTE(SUBSTITUTE(SUBSTITUTE(SUBSTITUTE(SUBSTITUTE(SUBSTITUTE(SUBSTITUTE(SUBSTITUTE(SUBSTITUTE(SUBSTITUTE(SUBSTITUTE(SUBSTITUTE(SUBSTITUTE(SUBSTITUTE(TRIM($B2608&amp;""),CHAR(10)," "),CHAR(13)," "),"."," "),";"," "),","," "),"/"," "),"+"," "),"-"," "),"  "," "),"  "," "),"  "," "),"  "," "),"  "," "),"  "," "))," ","|")&amp;"|")</f>
        <v/>
      </c>
      <c r="AD2608">
        <f>TRIM($I2608&amp;"")</f>
        <v/>
      </c>
    </row>
    <row r="2609" ht="36" customHeight="1">
      <c r="A2609" s="9" t="n">
        <v>46212</v>
      </c>
      <c r="B2609" s="14" t="inlineStr">
        <is>
          <t>10238</t>
        </is>
      </c>
      <c r="C2609" s="14" t="inlineStr">
        <is>
          <t>M/C 0716 (VERDE)</t>
        </is>
      </c>
      <c r="D2609" s="14" t="inlineStr">
        <is>
          <t>36 PINTURA P.U.</t>
        </is>
      </c>
      <c r="E2609" s="14" t="n">
        <v>30080009</v>
      </c>
      <c r="F2609" s="14" t="inlineStr">
        <is>
          <t>(4) MOLDURA 1360X680X12 MDF - MESA AMST. 1,36X1,36</t>
        </is>
      </c>
      <c r="G2609" s="14" t="inlineStr">
        <is>
          <t>36 PINTURA P.U.</t>
        </is>
      </c>
      <c r="H2609" s="14" t="inlineStr">
        <is>
          <t>36 PINTURA P.U.</t>
        </is>
      </c>
      <c r="I2609" s="9" t="inlineStr">
        <is>
          <t>36 PINTURA P.U.</t>
        </is>
      </c>
      <c r="J2609" s="9" t="n">
        <v>10</v>
      </c>
      <c r="K2609" s="14">
        <f>IF($E2609="","",IFERROR(INDEX('01_Cad_Pecas'!$H$2:$H$5000,MATCH($E2609,'01_Cad_Pecas'!$D$2:$D$5000,0)),IFERROR(INDEX('01_Cad_Pecas'!$H$2:$H$5000,MATCH(VALUE($E2609),'01_Cad_Pecas'!$D$2:$D$5000,0)),"")))</f>
        <v/>
      </c>
      <c r="L2609" s="14">
        <f>IF($E2609="","",IFERROR(INDEX('01_Cad_Pecas'!$I$2:$I$5000,MATCH($E2609,'01_Cad_Pecas'!$D$2:$D$5000,0)),IFERROR(INDEX('01_Cad_Pecas'!$I$2:$I$5000,MATCH(VALUE($E2609),'01_Cad_Pecas'!$D$2:$D$5000,0)),"")))</f>
        <v/>
      </c>
      <c r="M2609" s="14">
        <f>IF(OR($J2609="",$L2609=""),"",IF($K2609="",0,$K2609)+$J2609*$L2609)</f>
        <v/>
      </c>
      <c r="N2609" s="14" t="n">
        <v>46213</v>
      </c>
      <c r="O2609" s="14" t="n">
        <v>10</v>
      </c>
      <c r="P2609" s="14" t="n"/>
      <c r="Q2609" s="14" t="n"/>
      <c r="R2609" s="14" t="n"/>
      <c r="S2609" s="14" t="n"/>
      <c r="T2609" s="14">
        <f>IF(OR($J2609="",$O2609=""),"",$O2609/$J2609)</f>
        <v/>
      </c>
      <c r="U2609" s="14" t="inlineStr">
        <is>
          <t>Concluído</t>
        </is>
      </c>
      <c r="V2609" s="14" t="n"/>
      <c r="W2609" s="14" t="n"/>
      <c r="X2609" s="14" t="n"/>
      <c r="Y2609" s="14" t="n"/>
      <c r="Z2609" s="14" t="n"/>
      <c r="AA2609" s="11" t="n"/>
      <c r="AB2609" s="14">
        <f>B2609&amp;"|"&amp;I2609</f>
        <v/>
      </c>
      <c r="AC2609">
        <f>IF($B2609="","","|"&amp;SUBSTITUTE(TRIM(SUBSTITUTE(SUBSTITUTE(SUBSTITUTE(SUBSTITUTE(SUBSTITUTE(SUBSTITUTE(SUBSTITUTE(SUBSTITUTE(SUBSTITUTE(SUBSTITUTE(SUBSTITUTE(SUBSTITUTE(SUBSTITUTE(SUBSTITUTE(TRIM($B2609&amp;""),CHAR(10)," "),CHAR(13)," "),"."," "),";"," "),","," "),"/"," "),"+"," "),"-"," "),"  "," "),"  "," "),"  "," "),"  "," "),"  "," "),"  "," "))," ","|")&amp;"|")</f>
        <v/>
      </c>
      <c r="AD2609">
        <f>TRIM($I2609&amp;"")</f>
        <v/>
      </c>
    </row>
    <row r="2610" ht="36" customHeight="1">
      <c r="A2610" s="9" t="n">
        <v>46212</v>
      </c>
      <c r="B2610" s="14" t="inlineStr">
        <is>
          <t>10238</t>
        </is>
      </c>
      <c r="C2610" s="14" t="inlineStr">
        <is>
          <t>M/C 0716 (VERDE)</t>
        </is>
      </c>
      <c r="D2610" s="14" t="inlineStr">
        <is>
          <t>36 PINTURA P.U.</t>
        </is>
      </c>
      <c r="E2610" s="14" t="n">
        <v>30081507</v>
      </c>
      <c r="F2610" s="14" t="inlineStr">
        <is>
          <t>(2)PRATO MENOR 582X582X12 MDF-MESA ANCARA /AMSTERD</t>
        </is>
      </c>
      <c r="G2610" s="14" t="inlineStr">
        <is>
          <t>36 PINTURA P.U.</t>
        </is>
      </c>
      <c r="H2610" s="14" t="inlineStr">
        <is>
          <t>36 PINTURA P.U.</t>
        </is>
      </c>
      <c r="I2610" s="9" t="inlineStr">
        <is>
          <t>36 PINTURA P.U.</t>
        </is>
      </c>
      <c r="J2610" s="9" t="n">
        <v>5</v>
      </c>
      <c r="K2610" s="14">
        <f>IF($E2610="","",IFERROR(INDEX('01_Cad_Pecas'!$H$2:$H$5000,MATCH($E2610,'01_Cad_Pecas'!$D$2:$D$5000,0)),IFERROR(INDEX('01_Cad_Pecas'!$H$2:$H$5000,MATCH(VALUE($E2610),'01_Cad_Pecas'!$D$2:$D$5000,0)),"")))</f>
        <v/>
      </c>
      <c r="L2610" s="14">
        <f>IF($E2610="","",IFERROR(INDEX('01_Cad_Pecas'!$I$2:$I$5000,MATCH($E2610,'01_Cad_Pecas'!$D$2:$D$5000,0)),IFERROR(INDEX('01_Cad_Pecas'!$I$2:$I$5000,MATCH(VALUE($E2610),'01_Cad_Pecas'!$D$2:$D$5000,0)),"")))</f>
        <v/>
      </c>
      <c r="M2610" s="14">
        <f>IF(OR($J2610="",$L2610=""),"",IF($K2610="",0,$K2610)+$J2610*$L2610)</f>
        <v/>
      </c>
      <c r="N2610" s="14" t="n">
        <v>46213</v>
      </c>
      <c r="O2610" s="14" t="n">
        <v>5</v>
      </c>
      <c r="P2610" s="14" t="n"/>
      <c r="Q2610" s="14" t="n"/>
      <c r="R2610" s="14" t="n"/>
      <c r="S2610" s="14" t="n"/>
      <c r="T2610" s="14">
        <f>IF(OR($J2610="",$O2610=""),"",$O2610/$J2610)</f>
        <v/>
      </c>
      <c r="U2610" s="14" t="inlineStr">
        <is>
          <t>Concluído</t>
        </is>
      </c>
      <c r="V2610" s="14" t="n"/>
      <c r="W2610" s="14" t="n"/>
      <c r="X2610" s="14" t="n"/>
      <c r="Y2610" s="14" t="n"/>
      <c r="Z2610" s="14" t="n"/>
      <c r="AA2610" s="11" t="n"/>
      <c r="AB2610" s="14">
        <f>B2610&amp;"|"&amp;I2610</f>
        <v/>
      </c>
      <c r="AC2610">
        <f>IF($B2610="","","|"&amp;SUBSTITUTE(TRIM(SUBSTITUTE(SUBSTITUTE(SUBSTITUTE(SUBSTITUTE(SUBSTITUTE(SUBSTITUTE(SUBSTITUTE(SUBSTITUTE(SUBSTITUTE(SUBSTITUTE(SUBSTITUTE(SUBSTITUTE(SUBSTITUTE(SUBSTITUTE(TRIM($B2610&amp;""),CHAR(10)," "),CHAR(13)," "),"."," "),";"," "),","," "),"/"," "),"+"," "),"-"," "),"  "," "),"  "," "),"  "," "),"  "," "),"  "," "),"  "," "))," ","|")&amp;"|")</f>
        <v/>
      </c>
      <c r="AD2610">
        <f>TRIM($I2610&amp;"")</f>
        <v/>
      </c>
    </row>
    <row r="2611" ht="36" customHeight="1">
      <c r="A2611" s="9" t="n">
        <v>46212</v>
      </c>
      <c r="B2611" s="14" t="inlineStr">
        <is>
          <t>10238</t>
        </is>
      </c>
      <c r="C2611" s="14" t="inlineStr">
        <is>
          <t>M/C 0716 (VERDE)</t>
        </is>
      </c>
      <c r="D2611" s="14" t="inlineStr">
        <is>
          <t>36 PINTURA P.U.</t>
        </is>
      </c>
      <c r="E2611" s="14" t="n">
        <v>30081508</v>
      </c>
      <c r="F2611" s="14" t="inlineStr">
        <is>
          <t>(3) PRATO MAIOR 664X664X12 MDF-MESA ANCARA/AMSTERD</t>
        </is>
      </c>
      <c r="G2611" s="14" t="inlineStr">
        <is>
          <t>36 PINTURA P.U.</t>
        </is>
      </c>
      <c r="H2611" s="14" t="inlineStr">
        <is>
          <t>36 PINTURA P.U.</t>
        </is>
      </c>
      <c r="I2611" s="9" t="inlineStr">
        <is>
          <t>36 PINTURA P.U.</t>
        </is>
      </c>
      <c r="J2611" s="9" t="n">
        <v>5</v>
      </c>
      <c r="K2611" s="14">
        <f>IF($E2611="","",IFERROR(INDEX('01_Cad_Pecas'!$H$2:$H$5000,MATCH($E2611,'01_Cad_Pecas'!$D$2:$D$5000,0)),IFERROR(INDEX('01_Cad_Pecas'!$H$2:$H$5000,MATCH(VALUE($E2611),'01_Cad_Pecas'!$D$2:$D$5000,0)),"")))</f>
        <v/>
      </c>
      <c r="L2611" s="14">
        <f>IF($E2611="","",IFERROR(INDEX('01_Cad_Pecas'!$I$2:$I$5000,MATCH($E2611,'01_Cad_Pecas'!$D$2:$D$5000,0)),IFERROR(INDEX('01_Cad_Pecas'!$I$2:$I$5000,MATCH(VALUE($E2611),'01_Cad_Pecas'!$D$2:$D$5000,0)),"")))</f>
        <v/>
      </c>
      <c r="M2611" s="14">
        <f>IF(OR($J2611="",$L2611=""),"",IF($K2611="",0,$K2611)+$J2611*$L2611)</f>
        <v/>
      </c>
      <c r="N2611" s="14" t="n">
        <v>46213</v>
      </c>
      <c r="O2611" s="14" t="n">
        <v>5</v>
      </c>
      <c r="P2611" s="14" t="n"/>
      <c r="Q2611" s="14" t="n"/>
      <c r="R2611" s="14" t="n"/>
      <c r="S2611" s="14" t="n"/>
      <c r="T2611" s="14">
        <f>IF(OR($J2611="",$O2611=""),"",$O2611/$J2611)</f>
        <v/>
      </c>
      <c r="U2611" s="14" t="inlineStr">
        <is>
          <t>Concluído</t>
        </is>
      </c>
      <c r="V2611" s="14" t="n"/>
      <c r="W2611" s="14" t="n"/>
      <c r="X2611" s="14" t="n"/>
      <c r="Y2611" s="14" t="n"/>
      <c r="Z2611" s="14" t="n"/>
      <c r="AA2611" s="11" t="n"/>
      <c r="AB2611" s="14">
        <f>B2611&amp;"|"&amp;I2611</f>
        <v/>
      </c>
      <c r="AC2611">
        <f>IF($B2611="","","|"&amp;SUBSTITUTE(TRIM(SUBSTITUTE(SUBSTITUTE(SUBSTITUTE(SUBSTITUTE(SUBSTITUTE(SUBSTITUTE(SUBSTITUTE(SUBSTITUTE(SUBSTITUTE(SUBSTITUTE(SUBSTITUTE(SUBSTITUTE(SUBSTITUTE(SUBSTITUTE(TRIM($B2611&amp;""),CHAR(10)," "),CHAR(13)," "),"."," "),";"," "),","," "),"/"," "),"+"," "),"-"," "),"  "," "),"  "," "),"  "," "),"  "," "),"  "," "),"  "," "))," ","|")&amp;"|")</f>
        <v/>
      </c>
      <c r="AD2611">
        <f>TRIM($I2611&amp;"")</f>
        <v/>
      </c>
    </row>
    <row r="2612" ht="36" customHeight="1">
      <c r="A2612" s="9" t="n">
        <v>46212</v>
      </c>
      <c r="B2612" s="14" t="inlineStr">
        <is>
          <t>10238</t>
        </is>
      </c>
      <c r="C2612" s="14" t="inlineStr">
        <is>
          <t>M/C 0716 (VERDE)</t>
        </is>
      </c>
      <c r="D2612" s="14" t="inlineStr">
        <is>
          <t>36 PINTURA P.U.</t>
        </is>
      </c>
      <c r="E2612" s="14" t="n">
        <v>30080008</v>
      </c>
      <c r="F2612" s="14" t="inlineStr">
        <is>
          <t>(1-7) TAMPO 1360X680X15 MDF - MESA AMST. 1,36X1,36</t>
        </is>
      </c>
      <c r="G2612" s="14" t="inlineStr">
        <is>
          <t>36 PINTURA P.U.</t>
        </is>
      </c>
      <c r="H2612" s="14" t="inlineStr">
        <is>
          <t>36 PINTURA P.U.</t>
        </is>
      </c>
      <c r="I2612" s="9" t="inlineStr">
        <is>
          <t>36 PINTURA P.U.</t>
        </is>
      </c>
      <c r="J2612" s="9" t="n">
        <v>10</v>
      </c>
      <c r="K2612" s="14">
        <f>IF($E2612="","",IFERROR(INDEX('01_Cad_Pecas'!$H$2:$H$5000,MATCH($E2612,'01_Cad_Pecas'!$D$2:$D$5000,0)),IFERROR(INDEX('01_Cad_Pecas'!$H$2:$H$5000,MATCH(VALUE($E2612),'01_Cad_Pecas'!$D$2:$D$5000,0)),"")))</f>
        <v/>
      </c>
      <c r="L2612" s="14">
        <f>IF($E2612="","",IFERROR(INDEX('01_Cad_Pecas'!$I$2:$I$5000,MATCH($E2612,'01_Cad_Pecas'!$D$2:$D$5000,0)),IFERROR(INDEX('01_Cad_Pecas'!$I$2:$I$5000,MATCH(VALUE($E2612),'01_Cad_Pecas'!$D$2:$D$5000,0)),"")))</f>
        <v/>
      </c>
      <c r="M2612" s="14">
        <f>IF(OR($J2612="",$L2612=""),"",IF($K2612="",0,$K2612)+$J2612*$L2612)</f>
        <v/>
      </c>
      <c r="N2612" s="14" t="n">
        <v>46213</v>
      </c>
      <c r="O2612" s="14" t="n">
        <v>10</v>
      </c>
      <c r="P2612" s="14" t="n"/>
      <c r="Q2612" s="14" t="n"/>
      <c r="R2612" s="14" t="n"/>
      <c r="S2612" s="14" t="n"/>
      <c r="T2612" s="14">
        <f>IF(OR($J2612="",$O2612=""),"",$O2612/$J2612)</f>
        <v/>
      </c>
      <c r="U2612" s="14" t="inlineStr">
        <is>
          <t>Concluído</t>
        </is>
      </c>
      <c r="V2612" s="14" t="n"/>
      <c r="W2612" s="14" t="n"/>
      <c r="X2612" s="14" t="n"/>
      <c r="Y2612" s="14" t="n"/>
      <c r="Z2612" s="14" t="n"/>
      <c r="AA2612" s="11" t="n"/>
      <c r="AB2612" s="14">
        <f>B2612&amp;"|"&amp;I2612</f>
        <v/>
      </c>
      <c r="AC2612">
        <f>IF($B2612="","","|"&amp;SUBSTITUTE(TRIM(SUBSTITUTE(SUBSTITUTE(SUBSTITUTE(SUBSTITUTE(SUBSTITUTE(SUBSTITUTE(SUBSTITUTE(SUBSTITUTE(SUBSTITUTE(SUBSTITUTE(SUBSTITUTE(SUBSTITUTE(SUBSTITUTE(SUBSTITUTE(TRIM($B2612&amp;""),CHAR(10)," "),CHAR(13)," "),"."," "),";"," "),","," "),"/"," "),"+"," "),"-"," "),"  "," "),"  "," "),"  "," "),"  "," "),"  "," "),"  "," "))," ","|")&amp;"|")</f>
        <v/>
      </c>
      <c r="AD2612">
        <f>TRIM($I2612&amp;"")</f>
        <v/>
      </c>
    </row>
    <row r="2613" ht="36" customHeight="1">
      <c r="A2613" s="9" t="n">
        <v>46212</v>
      </c>
      <c r="B2613" s="14" t="inlineStr">
        <is>
          <t>10238</t>
        </is>
      </c>
      <c r="C2613" s="14" t="inlineStr">
        <is>
          <t>M/C 0716 (VERDE)</t>
        </is>
      </c>
      <c r="D2613" s="14" t="inlineStr">
        <is>
          <t>36 PINTURA P.U.</t>
        </is>
      </c>
      <c r="E2613" s="14" t="n">
        <v>20051001</v>
      </c>
      <c r="F2613" s="14" t="inlineStr">
        <is>
          <t>TAMPO REDONDO 1035X1035X18 MDF - MESA TURIM LIGHT</t>
        </is>
      </c>
      <c r="G2613" s="14" t="inlineStr">
        <is>
          <t>36 PINTURA P.U.</t>
        </is>
      </c>
      <c r="H2613" s="14" t="inlineStr">
        <is>
          <t>36 PINTURA P.U.</t>
        </is>
      </c>
      <c r="I2613" s="9" t="inlineStr">
        <is>
          <t>36 PINTURA P.U.</t>
        </is>
      </c>
      <c r="J2613" s="9" t="n">
        <v>1</v>
      </c>
      <c r="K2613" s="14">
        <f>IF($E2613="","",IFERROR(INDEX('01_Cad_Pecas'!$H$2:$H$5000,MATCH($E2613,'01_Cad_Pecas'!$D$2:$D$5000,0)),IFERROR(INDEX('01_Cad_Pecas'!$H$2:$H$5000,MATCH(VALUE($E2613),'01_Cad_Pecas'!$D$2:$D$5000,0)),"")))</f>
        <v/>
      </c>
      <c r="L2613" s="14">
        <f>IF($E2613="","",IFERROR(INDEX('01_Cad_Pecas'!$I$2:$I$5000,MATCH($E2613,'01_Cad_Pecas'!$D$2:$D$5000,0)),IFERROR(INDEX('01_Cad_Pecas'!$I$2:$I$5000,MATCH(VALUE($E2613),'01_Cad_Pecas'!$D$2:$D$5000,0)),"")))</f>
        <v/>
      </c>
      <c r="M2613" s="14">
        <f>IF(OR($J2613="",$L2613=""),"",IF($K2613="",0,$K2613)+$J2613*$L2613)</f>
        <v/>
      </c>
      <c r="N2613" s="14" t="n">
        <v>46213</v>
      </c>
      <c r="O2613" s="14" t="n">
        <v>1</v>
      </c>
      <c r="P2613" s="14" t="n"/>
      <c r="Q2613" s="14" t="n"/>
      <c r="R2613" s="14" t="n"/>
      <c r="S2613" s="14" t="n"/>
      <c r="T2613" s="14">
        <f>IF(OR($J2613="",$O2613=""),"",$O2613/$J2613)</f>
        <v/>
      </c>
      <c r="U2613" s="14" t="inlineStr">
        <is>
          <t>Concluído</t>
        </is>
      </c>
      <c r="V2613" s="14" t="n"/>
      <c r="W2613" s="14" t="n"/>
      <c r="X2613" s="14" t="n"/>
      <c r="Y2613" s="14" t="n"/>
      <c r="Z2613" s="14" t="n"/>
      <c r="AA2613" s="11" t="n"/>
      <c r="AB2613" s="14">
        <f>B2613&amp;"|"&amp;I2613</f>
        <v/>
      </c>
      <c r="AC2613">
        <f>IF($B2613="","","|"&amp;SUBSTITUTE(TRIM(SUBSTITUTE(SUBSTITUTE(SUBSTITUTE(SUBSTITUTE(SUBSTITUTE(SUBSTITUTE(SUBSTITUTE(SUBSTITUTE(SUBSTITUTE(SUBSTITUTE(SUBSTITUTE(SUBSTITUTE(SUBSTITUTE(SUBSTITUTE(TRIM($B2613&amp;""),CHAR(10)," "),CHAR(13)," "),"."," "),";"," "),","," "),"/"," "),"+"," "),"-"," "),"  "," "),"  "," "),"  "," "),"  "," "),"  "," "),"  "," "))," ","|")&amp;"|")</f>
        <v/>
      </c>
      <c r="AD2613">
        <f>TRIM($I2613&amp;"")</f>
        <v/>
      </c>
    </row>
    <row r="2614" ht="36" customHeight="1">
      <c r="A2614" s="9" t="n">
        <v>46212</v>
      </c>
      <c r="B2614" s="14" t="inlineStr">
        <is>
          <t>10238</t>
        </is>
      </c>
      <c r="C2614" s="14" t="inlineStr">
        <is>
          <t>M/C 0716 (VERDE)</t>
        </is>
      </c>
      <c r="D2614" s="14" t="inlineStr">
        <is>
          <t>36 PINTURA P.U.</t>
        </is>
      </c>
      <c r="E2614" s="14" t="n">
        <v>20052101</v>
      </c>
      <c r="F2614" s="14" t="inlineStr">
        <is>
          <t>TAMPO VITREO 900X900X18 MDF - MESA ATHENAS</t>
        </is>
      </c>
      <c r="G2614" s="14" t="inlineStr">
        <is>
          <t>36 PINTURA P.U.</t>
        </is>
      </c>
      <c r="H2614" s="14" t="inlineStr">
        <is>
          <t>36 PINTURA P.U.</t>
        </is>
      </c>
      <c r="I2614" s="9" t="inlineStr">
        <is>
          <t>36 PINTURA P.U.</t>
        </is>
      </c>
      <c r="J2614" s="9" t="n">
        <v>1</v>
      </c>
      <c r="K2614" s="14">
        <f>IF($E2614="","",IFERROR(INDEX('01_Cad_Pecas'!$H$2:$H$5000,MATCH($E2614,'01_Cad_Pecas'!$D$2:$D$5000,0)),IFERROR(INDEX('01_Cad_Pecas'!$H$2:$H$5000,MATCH(VALUE($E2614),'01_Cad_Pecas'!$D$2:$D$5000,0)),"")))</f>
        <v/>
      </c>
      <c r="L2614" s="14">
        <f>IF($E2614="","",IFERROR(INDEX('01_Cad_Pecas'!$I$2:$I$5000,MATCH($E2614,'01_Cad_Pecas'!$D$2:$D$5000,0)),IFERROR(INDEX('01_Cad_Pecas'!$I$2:$I$5000,MATCH(VALUE($E2614),'01_Cad_Pecas'!$D$2:$D$5000,0)),"")))</f>
        <v/>
      </c>
      <c r="M2614" s="14">
        <f>IF(OR($J2614="",$L2614=""),"",IF($K2614="",0,$K2614)+$J2614*$L2614)</f>
        <v/>
      </c>
      <c r="N2614" s="14" t="n">
        <v>46213</v>
      </c>
      <c r="O2614" s="14" t="n">
        <v>1</v>
      </c>
      <c r="P2614" s="14" t="n"/>
      <c r="Q2614" s="14" t="n"/>
      <c r="R2614" s="14" t="n"/>
      <c r="S2614" s="14" t="n"/>
      <c r="T2614" s="14">
        <f>IF(OR($J2614="",$O2614=""),"",$O2614/$J2614)</f>
        <v/>
      </c>
      <c r="U2614" s="14" t="inlineStr">
        <is>
          <t>Concluído</t>
        </is>
      </c>
      <c r="V2614" s="14" t="n"/>
      <c r="W2614" s="14" t="n"/>
      <c r="X2614" s="14" t="n"/>
      <c r="Y2614" s="14" t="n"/>
      <c r="Z2614" s="14" t="n"/>
      <c r="AA2614" s="11" t="n"/>
      <c r="AB2614" s="14">
        <f>B2614&amp;"|"&amp;I2614</f>
        <v/>
      </c>
      <c r="AC2614">
        <f>IF($B2614="","","|"&amp;SUBSTITUTE(TRIM(SUBSTITUTE(SUBSTITUTE(SUBSTITUTE(SUBSTITUTE(SUBSTITUTE(SUBSTITUTE(SUBSTITUTE(SUBSTITUTE(SUBSTITUTE(SUBSTITUTE(SUBSTITUTE(SUBSTITUTE(SUBSTITUTE(SUBSTITUTE(TRIM($B2614&amp;""),CHAR(10)," "),CHAR(13)," "),"."," "),";"," "),","," "),"/"," "),"+"," "),"-"," "),"  "," "),"  "," "),"  "," "),"  "," "),"  "," "),"  "," "))," ","|")&amp;"|")</f>
        <v/>
      </c>
      <c r="AD2614">
        <f>TRIM($I2614&amp;"")</f>
        <v/>
      </c>
    </row>
    <row r="2615" ht="36" customHeight="1">
      <c r="A2615" s="9" t="n">
        <v>46212</v>
      </c>
      <c r="B2615" s="14" t="inlineStr">
        <is>
          <t>10238</t>
        </is>
      </c>
      <c r="C2615" s="14" t="inlineStr">
        <is>
          <t>M/C 0716 (VERDE)</t>
        </is>
      </c>
      <c r="D2615" s="14" t="inlineStr">
        <is>
          <t>36 PINTURA P.U.</t>
        </is>
      </c>
      <c r="E2615" s="14" t="n">
        <v>20053407</v>
      </c>
      <c r="F2615" s="14" t="inlineStr">
        <is>
          <t>TAMPO 1365X905X18 MDF - MESA COM VIDRO</t>
        </is>
      </c>
      <c r="G2615" s="14" t="inlineStr">
        <is>
          <t>36 PINTURA P.U.</t>
        </is>
      </c>
      <c r="H2615" s="14" t="inlineStr">
        <is>
          <t>36 PINTURA P.U.</t>
        </is>
      </c>
      <c r="I2615" s="9" t="inlineStr">
        <is>
          <t>36 PINTURA P.U.</t>
        </is>
      </c>
      <c r="J2615" s="9" t="n">
        <v>1</v>
      </c>
      <c r="K2615" s="14">
        <f>IF($E2615="","",IFERROR(INDEX('01_Cad_Pecas'!$H$2:$H$5000,MATCH($E2615,'01_Cad_Pecas'!$D$2:$D$5000,0)),IFERROR(INDEX('01_Cad_Pecas'!$H$2:$H$5000,MATCH(VALUE($E2615),'01_Cad_Pecas'!$D$2:$D$5000,0)),"")))</f>
        <v/>
      </c>
      <c r="L2615" s="14">
        <f>IF($E2615="","",IFERROR(INDEX('01_Cad_Pecas'!$I$2:$I$5000,MATCH($E2615,'01_Cad_Pecas'!$D$2:$D$5000,0)),IFERROR(INDEX('01_Cad_Pecas'!$I$2:$I$5000,MATCH(VALUE($E2615),'01_Cad_Pecas'!$D$2:$D$5000,0)),"")))</f>
        <v/>
      </c>
      <c r="M2615" s="14">
        <f>IF(OR($J2615="",$L2615=""),"",IF($K2615="",0,$K2615)+$J2615*$L2615)</f>
        <v/>
      </c>
      <c r="N2615" s="14" t="n">
        <v>46213</v>
      </c>
      <c r="O2615" s="14" t="n">
        <v>1</v>
      </c>
      <c r="P2615" s="14" t="n"/>
      <c r="Q2615" s="14" t="n"/>
      <c r="R2615" s="14" t="n"/>
      <c r="S2615" s="14" t="n"/>
      <c r="T2615" s="14">
        <f>IF(OR($J2615="",$O2615=""),"",$O2615/$J2615)</f>
        <v/>
      </c>
      <c r="U2615" s="14" t="inlineStr">
        <is>
          <t>Concluído</t>
        </is>
      </c>
      <c r="V2615" s="14" t="n"/>
      <c r="W2615" s="14" t="n"/>
      <c r="X2615" s="14" t="n"/>
      <c r="Y2615" s="14" t="n"/>
      <c r="Z2615" s="14" t="n"/>
      <c r="AA2615" s="11" t="n"/>
      <c r="AB2615" s="14">
        <f>B2615&amp;"|"&amp;I2615</f>
        <v/>
      </c>
      <c r="AC2615">
        <f>IF($B2615="","","|"&amp;SUBSTITUTE(TRIM(SUBSTITUTE(SUBSTITUTE(SUBSTITUTE(SUBSTITUTE(SUBSTITUTE(SUBSTITUTE(SUBSTITUTE(SUBSTITUTE(SUBSTITUTE(SUBSTITUTE(SUBSTITUTE(SUBSTITUTE(SUBSTITUTE(SUBSTITUTE(TRIM($B2615&amp;""),CHAR(10)," "),CHAR(13)," "),"."," "),";"," "),","," "),"/"," "),"+"," "),"-"," "),"  "," "),"  "," "),"  "," "),"  "," "),"  "," "),"  "," "))," ","|")&amp;"|")</f>
        <v/>
      </c>
      <c r="AD2615">
        <f>TRIM($I2615&amp;"")</f>
        <v/>
      </c>
    </row>
    <row r="2616" ht="36" customHeight="1">
      <c r="A2616" s="9" t="n">
        <v>46212</v>
      </c>
      <c r="B2616" s="14" t="inlineStr">
        <is>
          <t>10238</t>
        </is>
      </c>
      <c r="C2616" s="14" t="inlineStr">
        <is>
          <t>M/C 0716 (VERDE)</t>
        </is>
      </c>
      <c r="D2616" s="14" t="inlineStr">
        <is>
          <t>36 PINTURA P.U.</t>
        </is>
      </c>
      <c r="E2616" s="14" t="n">
        <v>30006104</v>
      </c>
      <c r="F2616" s="14" t="inlineStr">
        <is>
          <t>MOLDURA ENCOSTO 445X280X15 MDF - CAD SANTIAGO NEW</t>
        </is>
      </c>
      <c r="G2616" s="14" t="inlineStr">
        <is>
          <t>36 PINTURA P.U.</t>
        </is>
      </c>
      <c r="H2616" s="14" t="inlineStr">
        <is>
          <t>36 PINTURA P.U.</t>
        </is>
      </c>
      <c r="I2616" s="9" t="inlineStr">
        <is>
          <t>36 PINTURA P.U.</t>
        </is>
      </c>
      <c r="J2616" s="9" t="n">
        <v>480</v>
      </c>
      <c r="K2616" s="14">
        <f>IF($E2616="","",IFERROR(INDEX('01_Cad_Pecas'!$H$2:$H$5000,MATCH($E2616,'01_Cad_Pecas'!$D$2:$D$5000,0)),IFERROR(INDEX('01_Cad_Pecas'!$H$2:$H$5000,MATCH(VALUE($E2616),'01_Cad_Pecas'!$D$2:$D$5000,0)),"")))</f>
        <v/>
      </c>
      <c r="L2616" s="14">
        <f>IF($E2616="","",IFERROR(INDEX('01_Cad_Pecas'!$I$2:$I$5000,MATCH($E2616,'01_Cad_Pecas'!$D$2:$D$5000,0)),IFERROR(INDEX('01_Cad_Pecas'!$I$2:$I$5000,MATCH(VALUE($E2616),'01_Cad_Pecas'!$D$2:$D$5000,0)),"")))</f>
        <v/>
      </c>
      <c r="M2616" s="14">
        <f>IF(OR($J2616="",$L2616=""),"",IF($K2616="",0,$K2616)+$J2616*$L2616)</f>
        <v/>
      </c>
      <c r="N2616" s="14" t="n">
        <v>46213</v>
      </c>
      <c r="O2616" s="14" t="n">
        <v>480</v>
      </c>
      <c r="P2616" s="14" t="n"/>
      <c r="Q2616" s="14" t="n"/>
      <c r="R2616" s="14" t="n"/>
      <c r="S2616" s="14" t="n"/>
      <c r="T2616" s="14">
        <f>IF(OR($J2616="",$O2616=""),"",$O2616/$J2616)</f>
        <v/>
      </c>
      <c r="U2616" s="14" t="inlineStr">
        <is>
          <t>Concluído</t>
        </is>
      </c>
      <c r="V2616" s="14" t="n"/>
      <c r="W2616" s="14" t="n"/>
      <c r="X2616" s="14" t="n"/>
      <c r="Y2616" s="14" t="n"/>
      <c r="Z2616" s="14" t="n"/>
      <c r="AA2616" s="11" t="n"/>
      <c r="AB2616" s="14">
        <f>B2616&amp;"|"&amp;I2616</f>
        <v/>
      </c>
      <c r="AC2616">
        <f>IF($B2616="","","|"&amp;SUBSTITUTE(TRIM(SUBSTITUTE(SUBSTITUTE(SUBSTITUTE(SUBSTITUTE(SUBSTITUTE(SUBSTITUTE(SUBSTITUTE(SUBSTITUTE(SUBSTITUTE(SUBSTITUTE(SUBSTITUTE(SUBSTITUTE(SUBSTITUTE(SUBSTITUTE(TRIM($B2616&amp;""),CHAR(10)," "),CHAR(13)," "),"."," "),";"," "),","," "),"/"," "),"+"," "),"-"," "),"  "," "),"  "," "),"  "," "),"  "," "),"  "," "),"  "," "))," ","|")&amp;"|")</f>
        <v/>
      </c>
      <c r="AD2616">
        <f>TRIM($I2616&amp;"")</f>
        <v/>
      </c>
    </row>
    <row r="2617" ht="36" customHeight="1">
      <c r="A2617" s="9" t="n">
        <v>46212</v>
      </c>
      <c r="B2617" s="14" t="inlineStr">
        <is>
          <t>10238</t>
        </is>
      </c>
      <c r="C2617" s="14" t="inlineStr">
        <is>
          <t>M/C 0716 (VERDE)</t>
        </is>
      </c>
      <c r="D2617" s="14" t="inlineStr">
        <is>
          <t>36 PINTURA P.U.</t>
        </is>
      </c>
      <c r="E2617" s="14" t="n">
        <v>30001301</v>
      </c>
      <c r="F2617" s="14" t="inlineStr">
        <is>
          <t>PE TRASEIRO 920X65(911)X25 MDF (11PCS)- CAD PE INT</t>
        </is>
      </c>
      <c r="G2617" s="14" t="inlineStr">
        <is>
          <t>36 PINTURA P.U.</t>
        </is>
      </c>
      <c r="H2617" s="14" t="inlineStr">
        <is>
          <t>36 PINTURA P.U.</t>
        </is>
      </c>
      <c r="I2617" s="9" t="inlineStr">
        <is>
          <t>36 PINTURA P.U.</t>
        </is>
      </c>
      <c r="J2617" s="9" t="n">
        <v>500</v>
      </c>
      <c r="K2617" s="14">
        <f>IF($E2617="","",IFERROR(INDEX('01_Cad_Pecas'!$H$2:$H$5000,MATCH($E2617,'01_Cad_Pecas'!$D$2:$D$5000,0)),IFERROR(INDEX('01_Cad_Pecas'!$H$2:$H$5000,MATCH(VALUE($E2617),'01_Cad_Pecas'!$D$2:$D$5000,0)),"")))</f>
        <v/>
      </c>
      <c r="L2617" s="14">
        <f>IF($E2617="","",IFERROR(INDEX('01_Cad_Pecas'!$I$2:$I$5000,MATCH($E2617,'01_Cad_Pecas'!$D$2:$D$5000,0)),IFERROR(INDEX('01_Cad_Pecas'!$I$2:$I$5000,MATCH(VALUE($E2617),'01_Cad_Pecas'!$D$2:$D$5000,0)),"")))</f>
        <v/>
      </c>
      <c r="M2617" s="14">
        <f>IF(OR($J2617="",$L2617=""),"",IF($K2617="",0,$K2617)+$J2617*$L2617)</f>
        <v/>
      </c>
      <c r="N2617" s="14" t="n">
        <v>46213</v>
      </c>
      <c r="O2617" s="14" t="n">
        <v>500</v>
      </c>
      <c r="P2617" s="14" t="n"/>
      <c r="Q2617" s="14" t="n"/>
      <c r="R2617" s="14" t="n"/>
      <c r="S2617" s="14" t="n"/>
      <c r="T2617" s="14">
        <f>IF(OR($J2617="",$O2617=""),"",$O2617/$J2617)</f>
        <v/>
      </c>
      <c r="U2617" s="14" t="inlineStr">
        <is>
          <t>Concluído</t>
        </is>
      </c>
      <c r="V2617" s="14" t="n"/>
      <c r="W2617" s="14" t="n"/>
      <c r="X2617" s="14" t="n"/>
      <c r="Y2617" s="14" t="n"/>
      <c r="Z2617" s="14" t="n"/>
      <c r="AA2617" s="11" t="n"/>
      <c r="AB2617" s="14">
        <f>B2617&amp;"|"&amp;I2617</f>
        <v/>
      </c>
      <c r="AC2617">
        <f>IF($B2617="","","|"&amp;SUBSTITUTE(TRIM(SUBSTITUTE(SUBSTITUTE(SUBSTITUTE(SUBSTITUTE(SUBSTITUTE(SUBSTITUTE(SUBSTITUTE(SUBSTITUTE(SUBSTITUTE(SUBSTITUTE(SUBSTITUTE(SUBSTITUTE(SUBSTITUTE(SUBSTITUTE(TRIM($B2617&amp;""),CHAR(10)," "),CHAR(13)," "),"."," "),";"," "),","," "),"/"," "),"+"," "),"-"," "),"  "," "),"  "," "),"  "," "),"  "," "),"  "," "),"  "," "))," ","|")&amp;"|")</f>
        <v/>
      </c>
      <c r="AD2617">
        <f>TRIM($I2617&amp;"")</f>
        <v/>
      </c>
    </row>
    <row r="2618" ht="36" customHeight="1">
      <c r="A2618" s="9" t="n">
        <v>46212</v>
      </c>
      <c r="B2618" s="14" t="inlineStr">
        <is>
          <t>10238</t>
        </is>
      </c>
      <c r="C2618" s="14" t="inlineStr">
        <is>
          <t>M/C 0716 (VERDE)</t>
        </is>
      </c>
      <c r="D2618" s="14" t="inlineStr">
        <is>
          <t>36 PINTURA P.U.</t>
        </is>
      </c>
      <c r="E2618" s="14" t="n">
        <v>30006101</v>
      </c>
      <c r="F2618" s="14" t="inlineStr">
        <is>
          <t>PE TRAS 880X30(911)X25 MDF (13PC) ESQ SANTIAGO NEW</t>
        </is>
      </c>
      <c r="G2618" s="14" t="inlineStr">
        <is>
          <t>36 PINTURA P.U.</t>
        </is>
      </c>
      <c r="H2618" s="14" t="inlineStr">
        <is>
          <t>36 PINTURA P.U.</t>
        </is>
      </c>
      <c r="I2618" s="9" t="inlineStr">
        <is>
          <t>36 PINTURA P.U.</t>
        </is>
      </c>
      <c r="J2618" s="9" t="n">
        <v>480</v>
      </c>
      <c r="K2618" s="14">
        <f>IF($E2618="","",IFERROR(INDEX('01_Cad_Pecas'!$H$2:$H$5000,MATCH($E2618,'01_Cad_Pecas'!$D$2:$D$5000,0)),IFERROR(INDEX('01_Cad_Pecas'!$H$2:$H$5000,MATCH(VALUE($E2618),'01_Cad_Pecas'!$D$2:$D$5000,0)),"")))</f>
        <v/>
      </c>
      <c r="L2618" s="14">
        <f>IF($E2618="","",IFERROR(INDEX('01_Cad_Pecas'!$I$2:$I$5000,MATCH($E2618,'01_Cad_Pecas'!$D$2:$D$5000,0)),IFERROR(INDEX('01_Cad_Pecas'!$I$2:$I$5000,MATCH(VALUE($E2618),'01_Cad_Pecas'!$D$2:$D$5000,0)),"")))</f>
        <v/>
      </c>
      <c r="M2618" s="14">
        <f>IF(OR($J2618="",$L2618=""),"",IF($K2618="",0,$K2618)+$J2618*$L2618)</f>
        <v/>
      </c>
      <c r="N2618" s="14" t="n">
        <v>46213</v>
      </c>
      <c r="O2618" s="14" t="n">
        <v>480</v>
      </c>
      <c r="P2618" s="14" t="n"/>
      <c r="Q2618" s="14" t="n"/>
      <c r="R2618" s="14" t="n"/>
      <c r="S2618" s="14" t="n"/>
      <c r="T2618" s="14">
        <f>IF(OR($J2618="",$O2618=""),"",$O2618/$J2618)</f>
        <v/>
      </c>
      <c r="U2618" s="14" t="inlineStr">
        <is>
          <t>Concluído</t>
        </is>
      </c>
      <c r="V2618" s="14" t="n"/>
      <c r="W2618" s="14" t="n"/>
      <c r="X2618" s="14" t="n"/>
      <c r="Y2618" s="14" t="n"/>
      <c r="Z2618" s="14" t="n"/>
      <c r="AA2618" s="11" t="n"/>
      <c r="AB2618" s="14">
        <f>B2618&amp;"|"&amp;I2618</f>
        <v/>
      </c>
      <c r="AC2618">
        <f>IF($B2618="","","|"&amp;SUBSTITUTE(TRIM(SUBSTITUTE(SUBSTITUTE(SUBSTITUTE(SUBSTITUTE(SUBSTITUTE(SUBSTITUTE(SUBSTITUTE(SUBSTITUTE(SUBSTITUTE(SUBSTITUTE(SUBSTITUTE(SUBSTITUTE(SUBSTITUTE(SUBSTITUTE(TRIM($B2618&amp;""),CHAR(10)," "),CHAR(13)," "),"."," "),";"," "),","," "),"/"," "),"+"," "),"-"," "),"  "," "),"  "," "),"  "," "),"  "," "),"  "," "),"  "," "))," ","|")&amp;"|")</f>
        <v/>
      </c>
      <c r="AD2618">
        <f>TRIM($I2618&amp;"")</f>
        <v/>
      </c>
    </row>
    <row r="2619" ht="36" customHeight="1">
      <c r="A2619" s="9" t="n">
        <v>46212</v>
      </c>
      <c r="B2619" s="14" t="inlineStr">
        <is>
          <t>10238</t>
        </is>
      </c>
      <c r="C2619" s="14" t="inlineStr">
        <is>
          <t>M/C 0716 (VERDE)</t>
        </is>
      </c>
      <c r="D2619" s="14" t="inlineStr">
        <is>
          <t>36 PINTURA P.U.</t>
        </is>
      </c>
      <c r="E2619" s="14" t="n">
        <v>30006102</v>
      </c>
      <c r="F2619" s="14" t="inlineStr">
        <is>
          <t>PE TRAS 880X30(911)X25 MDF (13PC) DIR SANTIAGO NEW</t>
        </is>
      </c>
      <c r="G2619" s="14" t="inlineStr">
        <is>
          <t>36 PINTURA P.U.</t>
        </is>
      </c>
      <c r="H2619" s="14" t="inlineStr">
        <is>
          <t>36 PINTURA P.U.</t>
        </is>
      </c>
      <c r="I2619" s="9" t="inlineStr">
        <is>
          <t>36 PINTURA P.U.</t>
        </is>
      </c>
      <c r="J2619" s="9" t="n">
        <v>480</v>
      </c>
      <c r="K2619" s="14">
        <f>IF($E2619="","",IFERROR(INDEX('01_Cad_Pecas'!$H$2:$H$5000,MATCH($E2619,'01_Cad_Pecas'!$D$2:$D$5000,0)),IFERROR(INDEX('01_Cad_Pecas'!$H$2:$H$5000,MATCH(VALUE($E2619),'01_Cad_Pecas'!$D$2:$D$5000,0)),"")))</f>
        <v/>
      </c>
      <c r="L2619" s="14">
        <f>IF($E2619="","",IFERROR(INDEX('01_Cad_Pecas'!$I$2:$I$5000,MATCH($E2619,'01_Cad_Pecas'!$D$2:$D$5000,0)),IFERROR(INDEX('01_Cad_Pecas'!$I$2:$I$5000,MATCH(VALUE($E2619),'01_Cad_Pecas'!$D$2:$D$5000,0)),"")))</f>
        <v/>
      </c>
      <c r="M2619" s="14">
        <f>IF(OR($J2619="",$L2619=""),"",IF($K2619="",0,$K2619)+$J2619*$L2619)</f>
        <v/>
      </c>
      <c r="N2619" s="14" t="n">
        <v>46213</v>
      </c>
      <c r="O2619" s="14" t="n">
        <v>480</v>
      </c>
      <c r="P2619" s="14" t="n"/>
      <c r="Q2619" s="14" t="n"/>
      <c r="R2619" s="14" t="n"/>
      <c r="S2619" s="14" t="n"/>
      <c r="T2619" s="14">
        <f>IF(OR($J2619="",$O2619=""),"",$O2619/$J2619)</f>
        <v/>
      </c>
      <c r="U2619" s="14" t="inlineStr">
        <is>
          <t>Concluído</t>
        </is>
      </c>
      <c r="V2619" s="14" t="n"/>
      <c r="W2619" s="14" t="n"/>
      <c r="X2619" s="14" t="n"/>
      <c r="Y2619" s="14" t="n"/>
      <c r="Z2619" s="14" t="n"/>
      <c r="AA2619" s="11" t="n"/>
      <c r="AB2619" s="14">
        <f>B2619&amp;"|"&amp;I2619</f>
        <v/>
      </c>
      <c r="AC2619">
        <f>IF($B2619="","","|"&amp;SUBSTITUTE(TRIM(SUBSTITUTE(SUBSTITUTE(SUBSTITUTE(SUBSTITUTE(SUBSTITUTE(SUBSTITUTE(SUBSTITUTE(SUBSTITUTE(SUBSTITUTE(SUBSTITUTE(SUBSTITUTE(SUBSTITUTE(SUBSTITUTE(SUBSTITUTE(TRIM($B2619&amp;""),CHAR(10)," "),CHAR(13)," "),"."," "),";"," "),","," "),"/"," "),"+"," "),"-"," "),"  "," "),"  "," "),"  "," "),"  "," "),"  "," "),"  "," "))," ","|")&amp;"|")</f>
        <v/>
      </c>
      <c r="AD2619">
        <f>TRIM($I2619&amp;"")</f>
        <v/>
      </c>
    </row>
    <row r="2620" ht="48" customHeight="1">
      <c r="A2620" s="9" t="n">
        <v>46210</v>
      </c>
      <c r="B2620" s="14" t="inlineStr">
        <is>
          <t>10219,10220,10221,10222,10218</t>
        </is>
      </c>
      <c r="C2620" s="14" t="inlineStr">
        <is>
          <t>MAD 0728 CAD.3 (BRANCO)</t>
        </is>
      </c>
      <c r="D2620" s="14" t="inlineStr">
        <is>
          <t>46 SECCIONADORA 1</t>
        </is>
      </c>
      <c r="E2620" s="14" t="n">
        <v>30003602</v>
      </c>
      <c r="F2620" s="14" t="inlineStr">
        <is>
          <t>ASSENTO 440X455X12 MDP - CADEIRA PEROLA MADEIRA</t>
        </is>
      </c>
      <c r="G2620" s="14" t="inlineStr">
        <is>
          <t>46 SECCIONADORA 1</t>
        </is>
      </c>
      <c r="H2620" s="14" t="inlineStr">
        <is>
          <t>46 SECCIONADORA 1</t>
        </is>
      </c>
      <c r="I2620" s="9" t="inlineStr">
        <is>
          <t>46 SECCIONADORA 1</t>
        </is>
      </c>
      <c r="J2620" s="9" t="n">
        <v>480</v>
      </c>
      <c r="K2620" s="14">
        <f>IF($E2620="","",IFERROR(INDEX('01_Cad_Pecas'!$H$2:$H$5000,MATCH($E2620,'01_Cad_Pecas'!$D$2:$D$5000,0)),IFERROR(INDEX('01_Cad_Pecas'!$H$2:$H$5000,MATCH(VALUE($E2620),'01_Cad_Pecas'!$D$2:$D$5000,0)),"")))</f>
        <v/>
      </c>
      <c r="L2620" s="14">
        <f>IF($E2620="","",IFERROR(INDEX('01_Cad_Pecas'!$I$2:$I$5000,MATCH($E2620,'01_Cad_Pecas'!$D$2:$D$5000,0)),IFERROR(INDEX('01_Cad_Pecas'!$I$2:$I$5000,MATCH(VALUE($E2620),'01_Cad_Pecas'!$D$2:$D$5000,0)),"")))</f>
        <v/>
      </c>
      <c r="M2620" s="14">
        <f>IF(OR($J2620="",$L2620=""),"",IF($K2620="",0,$K2620)+$J2620*$L2620)</f>
        <v/>
      </c>
      <c r="N2620" s="14" t="n">
        <v>46210</v>
      </c>
      <c r="O2620" s="14" t="n">
        <v>480</v>
      </c>
      <c r="P2620" s="14" t="n"/>
      <c r="Q2620" s="14" t="n"/>
      <c r="R2620" s="14" t="n"/>
      <c r="S2620" s="14" t="n"/>
      <c r="T2620" s="14">
        <f>IF(OR($J2620="",$O2620=""),"",$O2620/$J2620)</f>
        <v/>
      </c>
      <c r="U2620" s="14" t="inlineStr">
        <is>
          <t>Concluído</t>
        </is>
      </c>
      <c r="V2620" s="14" t="n"/>
      <c r="W2620" s="14" t="n"/>
      <c r="X2620" s="14" t="n"/>
      <c r="Y2620" s="14" t="n"/>
      <c r="Z2620" s="14" t="n"/>
      <c r="AA2620" s="11" t="n"/>
      <c r="AB2620" s="14">
        <f>B2620&amp;"|"&amp;I2620</f>
        <v/>
      </c>
      <c r="AC2620">
        <f>IF($B2620="","","|"&amp;SUBSTITUTE(TRIM(SUBSTITUTE(SUBSTITUTE(SUBSTITUTE(SUBSTITUTE(SUBSTITUTE(SUBSTITUTE(SUBSTITUTE(SUBSTITUTE(SUBSTITUTE(SUBSTITUTE(SUBSTITUTE(SUBSTITUTE(SUBSTITUTE(SUBSTITUTE(TRIM($B2620&amp;""),CHAR(10)," "),CHAR(13)," "),"."," "),";"," "),","," "),"/"," "),"+"," "),"-"," "),"  "," "),"  "," "),"  "," "),"  "," "),"  "," "),"  "," "))," ","|")&amp;"|")</f>
        <v/>
      </c>
      <c r="AD2620">
        <f>TRIM($I2620&amp;"")</f>
        <v/>
      </c>
    </row>
    <row r="2621" ht="36" customHeight="1">
      <c r="A2621" s="9" t="n">
        <v>46210</v>
      </c>
      <c r="B2621" s="14" t="inlineStr">
        <is>
          <t>10238</t>
        </is>
      </c>
      <c r="C2621" s="14" t="inlineStr">
        <is>
          <t>M/C 0716 (VERDE)</t>
        </is>
      </c>
      <c r="D2621" s="14" t="inlineStr">
        <is>
          <t>46 SECCIONADORA 1</t>
        </is>
      </c>
      <c r="E2621" s="14" t="n">
        <v>20014107</v>
      </c>
      <c r="F2621" s="14" t="inlineStr">
        <is>
          <t>ENGRO MENOR 802X60X12 MDP - MESA DAKAR</t>
        </is>
      </c>
      <c r="G2621" s="14" t="inlineStr">
        <is>
          <t>46 SECCIONADORA 1</t>
        </is>
      </c>
      <c r="H2621" s="14" t="inlineStr">
        <is>
          <t>46 SECCIONADORA 1</t>
        </is>
      </c>
      <c r="I2621" s="9" t="inlineStr">
        <is>
          <t>46 SECCIONADORA 1</t>
        </is>
      </c>
      <c r="J2621" s="9" t="n">
        <v>400</v>
      </c>
      <c r="K2621" s="14">
        <f>IF($E2621="","",IFERROR(INDEX('01_Cad_Pecas'!$H$2:$H$5000,MATCH($E2621,'01_Cad_Pecas'!$D$2:$D$5000,0)),IFERROR(INDEX('01_Cad_Pecas'!$H$2:$H$5000,MATCH(VALUE($E2621),'01_Cad_Pecas'!$D$2:$D$5000,0)),"")))</f>
        <v/>
      </c>
      <c r="L2621" s="14">
        <f>IF($E2621="","",IFERROR(INDEX('01_Cad_Pecas'!$I$2:$I$5000,MATCH($E2621,'01_Cad_Pecas'!$D$2:$D$5000,0)),IFERROR(INDEX('01_Cad_Pecas'!$I$2:$I$5000,MATCH(VALUE($E2621),'01_Cad_Pecas'!$D$2:$D$5000,0)),"")))</f>
        <v/>
      </c>
      <c r="M2621" s="14">
        <f>IF(OR($J2621="",$L2621=""),"",IF($K2621="",0,$K2621)+$J2621*$L2621)</f>
        <v/>
      </c>
      <c r="N2621" s="14" t="n">
        <v>46210</v>
      </c>
      <c r="O2621" s="14" t="n">
        <v>400</v>
      </c>
      <c r="P2621" s="14" t="n"/>
      <c r="Q2621" s="14" t="n"/>
      <c r="R2621" s="14" t="n"/>
      <c r="S2621" s="14" t="n"/>
      <c r="T2621" s="14">
        <f>IF(OR($J2621="",$O2621=""),"",$O2621/$J2621)</f>
        <v/>
      </c>
      <c r="U2621" s="14" t="inlineStr">
        <is>
          <t>Concluído</t>
        </is>
      </c>
      <c r="V2621" s="14" t="n"/>
      <c r="W2621" s="14" t="n"/>
      <c r="X2621" s="14" t="n"/>
      <c r="Y2621" s="14" t="n"/>
      <c r="Z2621" s="14" t="n"/>
      <c r="AA2621" s="11" t="n"/>
      <c r="AB2621" s="14">
        <f>B2621&amp;"|"&amp;I2621</f>
        <v/>
      </c>
      <c r="AC2621">
        <f>IF($B2621="","","|"&amp;SUBSTITUTE(TRIM(SUBSTITUTE(SUBSTITUTE(SUBSTITUTE(SUBSTITUTE(SUBSTITUTE(SUBSTITUTE(SUBSTITUTE(SUBSTITUTE(SUBSTITUTE(SUBSTITUTE(SUBSTITUTE(SUBSTITUTE(SUBSTITUTE(SUBSTITUTE(TRIM($B2621&amp;""),CHAR(10)," "),CHAR(13)," "),"."," "),";"," "),","," "),"/"," "),"+"," "),"-"," "),"  "," "),"  "," "),"  "," "),"  "," "),"  "," "),"  "," "))," ","|")&amp;"|")</f>
        <v/>
      </c>
      <c r="AD2621">
        <f>TRIM($I2621&amp;"")</f>
        <v/>
      </c>
    </row>
    <row r="2622" ht="36" customHeight="1">
      <c r="A2622" s="9" t="n">
        <v>46210</v>
      </c>
      <c r="B2622" s="14" t="inlineStr">
        <is>
          <t>10238</t>
        </is>
      </c>
      <c r="C2622" s="14" t="inlineStr">
        <is>
          <t>M/C 0716 (VERDE)</t>
        </is>
      </c>
      <c r="D2622" s="14" t="inlineStr">
        <is>
          <t>46 SECCIONADORA 1</t>
        </is>
      </c>
      <c r="E2622" s="14" t="n">
        <v>20014205</v>
      </c>
      <c r="F2622" s="14" t="inlineStr">
        <is>
          <t>(1) TAMPO 1602X802X12 MDP - MESA DAKAR/MIAMI 1,60</t>
        </is>
      </c>
      <c r="G2622" s="14" t="inlineStr">
        <is>
          <t>46 SECCIONADORA 1</t>
        </is>
      </c>
      <c r="H2622" s="14" t="inlineStr">
        <is>
          <t>46 SECCIONADORA 1</t>
        </is>
      </c>
      <c r="I2622" s="9" t="inlineStr">
        <is>
          <t>46 SECCIONADORA 1</t>
        </is>
      </c>
      <c r="J2622" s="9" t="n">
        <v>20</v>
      </c>
      <c r="K2622" s="14">
        <f>IF($E2622="","",IFERROR(INDEX('01_Cad_Pecas'!$H$2:$H$5000,MATCH($E2622,'01_Cad_Pecas'!$D$2:$D$5000,0)),IFERROR(INDEX('01_Cad_Pecas'!$H$2:$H$5000,MATCH(VALUE($E2622),'01_Cad_Pecas'!$D$2:$D$5000,0)),"")))</f>
        <v/>
      </c>
      <c r="L2622" s="14">
        <f>IF($E2622="","",IFERROR(INDEX('01_Cad_Pecas'!$I$2:$I$5000,MATCH($E2622,'01_Cad_Pecas'!$D$2:$D$5000,0)),IFERROR(INDEX('01_Cad_Pecas'!$I$2:$I$5000,MATCH(VALUE($E2622),'01_Cad_Pecas'!$D$2:$D$5000,0)),"")))</f>
        <v/>
      </c>
      <c r="M2622" s="14">
        <f>IF(OR($J2622="",$L2622=""),"",IF($K2622="",0,$K2622)+$J2622*$L2622)</f>
        <v/>
      </c>
      <c r="N2622" s="14" t="n">
        <v>46210</v>
      </c>
      <c r="O2622" s="14" t="n">
        <v>20</v>
      </c>
      <c r="P2622" s="14" t="n"/>
      <c r="Q2622" s="14" t="n"/>
      <c r="R2622" s="14" t="n"/>
      <c r="S2622" s="14" t="n"/>
      <c r="T2622" s="14">
        <f>IF(OR($J2622="",$O2622=""),"",$O2622/$J2622)</f>
        <v/>
      </c>
      <c r="U2622" s="14" t="inlineStr">
        <is>
          <t>Concluído</t>
        </is>
      </c>
      <c r="V2622" s="14" t="n"/>
      <c r="W2622" s="14" t="n"/>
      <c r="X2622" s="14" t="n"/>
      <c r="Y2622" s="14" t="n"/>
      <c r="Z2622" s="14" t="n"/>
      <c r="AA2622" s="11" t="n"/>
      <c r="AB2622" s="14">
        <f>B2622&amp;"|"&amp;I2622</f>
        <v/>
      </c>
      <c r="AC2622">
        <f>IF($B2622="","","|"&amp;SUBSTITUTE(TRIM(SUBSTITUTE(SUBSTITUTE(SUBSTITUTE(SUBSTITUTE(SUBSTITUTE(SUBSTITUTE(SUBSTITUTE(SUBSTITUTE(SUBSTITUTE(SUBSTITUTE(SUBSTITUTE(SUBSTITUTE(SUBSTITUTE(SUBSTITUTE(TRIM($B2622&amp;""),CHAR(10)," "),CHAR(13)," "),"."," "),";"," "),","," "),"/"," "),"+"," "),"-"," "),"  "," "),"  "," "),"  "," "),"  "," "),"  "," "),"  "," "))," ","|")&amp;"|")</f>
        <v/>
      </c>
      <c r="AD2622">
        <f>TRIM($I2622&amp;"")</f>
        <v/>
      </c>
    </row>
    <row r="2623" ht="36" customHeight="1">
      <c r="A2623" s="9" t="n">
        <v>46210</v>
      </c>
      <c r="B2623" s="14" t="inlineStr">
        <is>
          <t>10238</t>
        </is>
      </c>
      <c r="C2623" s="14" t="inlineStr">
        <is>
          <t>M/C 0716 (VERDE)</t>
        </is>
      </c>
      <c r="D2623" s="14" t="inlineStr">
        <is>
          <t>46 SECCIONADORA 1</t>
        </is>
      </c>
      <c r="E2623" s="14" t="n">
        <v>20014206</v>
      </c>
      <c r="F2623" s="14" t="inlineStr">
        <is>
          <t>ENGRO MAIOR 1481X60X12 MDP - MESA DAKAR 1,36</t>
        </is>
      </c>
      <c r="G2623" s="14" t="inlineStr">
        <is>
          <t>46 SECCIONADORA 1</t>
        </is>
      </c>
      <c r="H2623" s="14" t="inlineStr">
        <is>
          <t>46 SECCIONADORA 1</t>
        </is>
      </c>
      <c r="I2623" s="9" t="inlineStr">
        <is>
          <t>46 SECCIONADORA 1</t>
        </is>
      </c>
      <c r="J2623" s="9" t="n">
        <v>40</v>
      </c>
      <c r="K2623" s="14">
        <f>IF($E2623="","",IFERROR(INDEX('01_Cad_Pecas'!$H$2:$H$5000,MATCH($E2623,'01_Cad_Pecas'!$D$2:$D$5000,0)),IFERROR(INDEX('01_Cad_Pecas'!$H$2:$H$5000,MATCH(VALUE($E2623),'01_Cad_Pecas'!$D$2:$D$5000,0)),"")))</f>
        <v/>
      </c>
      <c r="L2623" s="14">
        <f>IF($E2623="","",IFERROR(INDEX('01_Cad_Pecas'!$I$2:$I$5000,MATCH($E2623,'01_Cad_Pecas'!$D$2:$D$5000,0)),IFERROR(INDEX('01_Cad_Pecas'!$I$2:$I$5000,MATCH(VALUE($E2623),'01_Cad_Pecas'!$D$2:$D$5000,0)),"")))</f>
        <v/>
      </c>
      <c r="M2623" s="14">
        <f>IF(OR($J2623="",$L2623=""),"",IF($K2623="",0,$K2623)+$J2623*$L2623)</f>
        <v/>
      </c>
      <c r="N2623" s="14" t="n">
        <v>46210</v>
      </c>
      <c r="O2623" s="14" t="n">
        <v>40</v>
      </c>
      <c r="P2623" s="14" t="n"/>
      <c r="Q2623" s="14" t="n"/>
      <c r="R2623" s="14" t="n"/>
      <c r="S2623" s="14" t="n"/>
      <c r="T2623" s="14">
        <f>IF(OR($J2623="",$O2623=""),"",$O2623/$J2623)</f>
        <v/>
      </c>
      <c r="U2623" s="14" t="inlineStr">
        <is>
          <t>Concluído</t>
        </is>
      </c>
      <c r="V2623" s="14" t="n"/>
      <c r="W2623" s="14" t="n"/>
      <c r="X2623" s="14" t="n"/>
      <c r="Y2623" s="14" t="n"/>
      <c r="Z2623" s="14" t="n"/>
      <c r="AA2623" s="11" t="n"/>
      <c r="AB2623" s="14">
        <f>B2623&amp;"|"&amp;I2623</f>
        <v/>
      </c>
      <c r="AC2623">
        <f>IF($B2623="","","|"&amp;SUBSTITUTE(TRIM(SUBSTITUTE(SUBSTITUTE(SUBSTITUTE(SUBSTITUTE(SUBSTITUTE(SUBSTITUTE(SUBSTITUTE(SUBSTITUTE(SUBSTITUTE(SUBSTITUTE(SUBSTITUTE(SUBSTITUTE(SUBSTITUTE(SUBSTITUTE(TRIM($B2623&amp;""),CHAR(10)," "),CHAR(13)," "),"."," "),";"," "),","," "),"/"," "),"+"," "),"-"," "),"  "," "),"  "," "),"  "," "),"  "," "),"  "," "),"  "," "))," ","|")&amp;"|")</f>
        <v/>
      </c>
      <c r="AD2623">
        <f>TRIM($I2623&amp;"")</f>
        <v/>
      </c>
    </row>
    <row r="2624" ht="36" customHeight="1">
      <c r="A2624" s="9" t="n">
        <v>46210</v>
      </c>
      <c r="B2624" s="14" t="inlineStr">
        <is>
          <t>10238</t>
        </is>
      </c>
      <c r="C2624" s="14" t="inlineStr">
        <is>
          <t>M/C 0716 (VERDE)</t>
        </is>
      </c>
      <c r="D2624" s="14" t="inlineStr">
        <is>
          <t>46 SECCIONADORA 1</t>
        </is>
      </c>
      <c r="E2624" s="14" t="n">
        <v>20014305</v>
      </c>
      <c r="F2624" s="14" t="inlineStr">
        <is>
          <t>(1) TAMPO 1202X802X12 MDP - MESA DAKAR/MIAMI 1,20</t>
        </is>
      </c>
      <c r="G2624" s="14" t="inlineStr">
        <is>
          <t>46 SECCIONADORA 1</t>
        </is>
      </c>
      <c r="H2624" s="14" t="inlineStr">
        <is>
          <t>46 SECCIONADORA 1</t>
        </is>
      </c>
      <c r="I2624" s="9" t="inlineStr">
        <is>
          <t>46 SECCIONADORA 1</t>
        </is>
      </c>
      <c r="J2624" s="9" t="n">
        <v>180</v>
      </c>
      <c r="K2624" s="14">
        <f>IF($E2624="","",IFERROR(INDEX('01_Cad_Pecas'!$H$2:$H$5000,MATCH($E2624,'01_Cad_Pecas'!$D$2:$D$5000,0)),IFERROR(INDEX('01_Cad_Pecas'!$H$2:$H$5000,MATCH(VALUE($E2624),'01_Cad_Pecas'!$D$2:$D$5000,0)),"")))</f>
        <v/>
      </c>
      <c r="L2624" s="14">
        <f>IF($E2624="","",IFERROR(INDEX('01_Cad_Pecas'!$I$2:$I$5000,MATCH($E2624,'01_Cad_Pecas'!$D$2:$D$5000,0)),IFERROR(INDEX('01_Cad_Pecas'!$I$2:$I$5000,MATCH(VALUE($E2624),'01_Cad_Pecas'!$D$2:$D$5000,0)),"")))</f>
        <v/>
      </c>
      <c r="M2624" s="14">
        <f>IF(OR($J2624="",$L2624=""),"",IF($K2624="",0,$K2624)+$J2624*$L2624)</f>
        <v/>
      </c>
      <c r="N2624" s="14" t="n">
        <v>46210</v>
      </c>
      <c r="O2624" s="14" t="n">
        <v>180</v>
      </c>
      <c r="P2624" s="14" t="n"/>
      <c r="Q2624" s="14" t="n"/>
      <c r="R2624" s="14" t="n"/>
      <c r="S2624" s="14" t="n"/>
      <c r="T2624" s="14">
        <f>IF(OR($J2624="",$O2624=""),"",$O2624/$J2624)</f>
        <v/>
      </c>
      <c r="U2624" s="14" t="inlineStr">
        <is>
          <t>Concluído</t>
        </is>
      </c>
      <c r="V2624" s="14" t="n"/>
      <c r="W2624" s="14" t="n"/>
      <c r="X2624" s="14" t="n"/>
      <c r="Y2624" s="14" t="n"/>
      <c r="Z2624" s="14" t="n"/>
      <c r="AA2624" s="11" t="n"/>
      <c r="AB2624" s="14">
        <f>B2624&amp;"|"&amp;I2624</f>
        <v/>
      </c>
      <c r="AC2624">
        <f>IF($B2624="","","|"&amp;SUBSTITUTE(TRIM(SUBSTITUTE(SUBSTITUTE(SUBSTITUTE(SUBSTITUTE(SUBSTITUTE(SUBSTITUTE(SUBSTITUTE(SUBSTITUTE(SUBSTITUTE(SUBSTITUTE(SUBSTITUTE(SUBSTITUTE(SUBSTITUTE(SUBSTITUTE(TRIM($B2624&amp;""),CHAR(10)," "),CHAR(13)," "),"."," "),";"," "),","," "),"/"," "),"+"," "),"-"," "),"  "," "),"  "," "),"  "," "),"  "," "),"  "," "),"  "," "))," ","|")&amp;"|")</f>
        <v/>
      </c>
      <c r="AD2624">
        <f>TRIM($I2624&amp;"")</f>
        <v/>
      </c>
    </row>
    <row r="2625" ht="36" customHeight="1">
      <c r="A2625" s="9" t="n">
        <v>46210</v>
      </c>
      <c r="B2625" s="14" t="inlineStr">
        <is>
          <t>10238</t>
        </is>
      </c>
      <c r="C2625" s="14" t="inlineStr">
        <is>
          <t>M/C 0716 (VERDE)</t>
        </is>
      </c>
      <c r="D2625" s="14" t="inlineStr">
        <is>
          <t>46 SECCIONADORA 1</t>
        </is>
      </c>
      <c r="E2625" s="14" t="n">
        <v>20014306</v>
      </c>
      <c r="F2625" s="14" t="inlineStr">
        <is>
          <t>ENGRO MAIOR 1080X60X12 MDP - MESA DAKAR 1,20</t>
        </is>
      </c>
      <c r="G2625" s="14" t="inlineStr">
        <is>
          <t>46 SECCIONADORA 1</t>
        </is>
      </c>
      <c r="H2625" s="14" t="inlineStr">
        <is>
          <t>46 SECCIONADORA 1</t>
        </is>
      </c>
      <c r="I2625" s="9" t="inlineStr">
        <is>
          <t>46 SECCIONADORA 1</t>
        </is>
      </c>
      <c r="J2625" s="9" t="n">
        <v>360</v>
      </c>
      <c r="K2625" s="14">
        <f>IF($E2625="","",IFERROR(INDEX('01_Cad_Pecas'!$H$2:$H$5000,MATCH($E2625,'01_Cad_Pecas'!$D$2:$D$5000,0)),IFERROR(INDEX('01_Cad_Pecas'!$H$2:$H$5000,MATCH(VALUE($E2625),'01_Cad_Pecas'!$D$2:$D$5000,0)),"")))</f>
        <v/>
      </c>
      <c r="L2625" s="14">
        <f>IF($E2625="","",IFERROR(INDEX('01_Cad_Pecas'!$I$2:$I$5000,MATCH($E2625,'01_Cad_Pecas'!$D$2:$D$5000,0)),IFERROR(INDEX('01_Cad_Pecas'!$I$2:$I$5000,MATCH(VALUE($E2625),'01_Cad_Pecas'!$D$2:$D$5000,0)),"")))</f>
        <v/>
      </c>
      <c r="M2625" s="14">
        <f>IF(OR($J2625="",$L2625=""),"",IF($K2625="",0,$K2625)+$J2625*$L2625)</f>
        <v/>
      </c>
      <c r="N2625" s="14" t="n">
        <v>46210</v>
      </c>
      <c r="O2625" s="14" t="n">
        <v>360</v>
      </c>
      <c r="P2625" s="14" t="n"/>
      <c r="Q2625" s="14" t="n"/>
      <c r="R2625" s="14" t="n"/>
      <c r="S2625" s="14" t="n"/>
      <c r="T2625" s="14">
        <f>IF(OR($J2625="",$O2625=""),"",$O2625/$J2625)</f>
        <v/>
      </c>
      <c r="U2625" s="14" t="inlineStr">
        <is>
          <t>Concluído</t>
        </is>
      </c>
      <c r="V2625" s="14" t="n"/>
      <c r="W2625" s="14" t="n"/>
      <c r="X2625" s="14" t="n"/>
      <c r="Y2625" s="14" t="n"/>
      <c r="Z2625" s="14" t="n"/>
      <c r="AA2625" s="11" t="n"/>
      <c r="AB2625" s="14">
        <f>B2625&amp;"|"&amp;I2625</f>
        <v/>
      </c>
      <c r="AC2625">
        <f>IF($B2625="","","|"&amp;SUBSTITUTE(TRIM(SUBSTITUTE(SUBSTITUTE(SUBSTITUTE(SUBSTITUTE(SUBSTITUTE(SUBSTITUTE(SUBSTITUTE(SUBSTITUTE(SUBSTITUTE(SUBSTITUTE(SUBSTITUTE(SUBSTITUTE(SUBSTITUTE(SUBSTITUTE(TRIM($B2625&amp;""),CHAR(10)," "),CHAR(13)," "),"."," "),";"," "),","," "),"/"," "),"+"," "),"-"," "),"  "," "),"  "," "),"  "," "),"  "," "),"  "," "),"  "," "))," ","|")&amp;"|")</f>
        <v/>
      </c>
      <c r="AD2625">
        <f>TRIM($I2625&amp;"")</f>
        <v/>
      </c>
    </row>
    <row r="2626" ht="36" customHeight="1">
      <c r="A2626" s="9" t="n">
        <v>46210</v>
      </c>
      <c r="B2626" s="14" t="inlineStr">
        <is>
          <t>10238</t>
        </is>
      </c>
      <c r="C2626" s="14" t="inlineStr">
        <is>
          <t>M/C 0716 (VERDE)</t>
        </is>
      </c>
      <c r="D2626" s="14" t="inlineStr">
        <is>
          <t>46 SECCIONADORA 1</t>
        </is>
      </c>
      <c r="E2626" s="14" t="n">
        <v>20052004</v>
      </c>
      <c r="F2626" s="14" t="inlineStr">
        <is>
          <t>(3) APOIO TAMPO 540X386X12 MDP - MESA ATHENAS</t>
        </is>
      </c>
      <c r="G2626" s="14" t="inlineStr">
        <is>
          <t>46 SECCIONADORA 1</t>
        </is>
      </c>
      <c r="H2626" s="14" t="inlineStr">
        <is>
          <t>46 SECCIONADORA 1</t>
        </is>
      </c>
      <c r="I2626" s="9" t="inlineStr">
        <is>
          <t>46 SECCIONADORA 1</t>
        </is>
      </c>
      <c r="J2626" s="9" t="n">
        <v>1</v>
      </c>
      <c r="K2626" s="14">
        <f>IF($E2626="","",IFERROR(INDEX('01_Cad_Pecas'!$H$2:$H$5000,MATCH($E2626,'01_Cad_Pecas'!$D$2:$D$5000,0)),IFERROR(INDEX('01_Cad_Pecas'!$H$2:$H$5000,MATCH(VALUE($E2626),'01_Cad_Pecas'!$D$2:$D$5000,0)),"")))</f>
        <v/>
      </c>
      <c r="L2626" s="14">
        <f>IF($E2626="","",IFERROR(INDEX('01_Cad_Pecas'!$I$2:$I$5000,MATCH($E2626,'01_Cad_Pecas'!$D$2:$D$5000,0)),IFERROR(INDEX('01_Cad_Pecas'!$I$2:$I$5000,MATCH(VALUE($E2626),'01_Cad_Pecas'!$D$2:$D$5000,0)),"")))</f>
        <v/>
      </c>
      <c r="M2626" s="14">
        <f>IF(OR($J2626="",$L2626=""),"",IF($K2626="",0,$K2626)+$J2626*$L2626)</f>
        <v/>
      </c>
      <c r="N2626" s="14" t="n">
        <v>46210</v>
      </c>
      <c r="O2626" s="14" t="n">
        <v>1</v>
      </c>
      <c r="P2626" s="14" t="n"/>
      <c r="Q2626" s="14" t="n"/>
      <c r="R2626" s="14" t="n"/>
      <c r="S2626" s="14" t="n"/>
      <c r="T2626" s="14">
        <f>IF(OR($J2626="",$O2626=""),"",$O2626/$J2626)</f>
        <v/>
      </c>
      <c r="U2626" s="14" t="inlineStr">
        <is>
          <t>Concluído</t>
        </is>
      </c>
      <c r="V2626" s="14" t="n"/>
      <c r="W2626" s="14" t="n"/>
      <c r="X2626" s="14" t="n"/>
      <c r="Y2626" s="14" t="n"/>
      <c r="Z2626" s="14" t="n"/>
      <c r="AA2626" s="11" t="n"/>
      <c r="AB2626" s="14">
        <f>B2626&amp;"|"&amp;I2626</f>
        <v/>
      </c>
      <c r="AC2626">
        <f>IF($B2626="","","|"&amp;SUBSTITUTE(TRIM(SUBSTITUTE(SUBSTITUTE(SUBSTITUTE(SUBSTITUTE(SUBSTITUTE(SUBSTITUTE(SUBSTITUTE(SUBSTITUTE(SUBSTITUTE(SUBSTITUTE(SUBSTITUTE(SUBSTITUTE(SUBSTITUTE(SUBSTITUTE(TRIM($B2626&amp;""),CHAR(10)," "),CHAR(13)," "),"."," "),";"," "),","," "),"/"," "),"+"," "),"-"," "),"  "," "),"  "," "),"  "," "),"  "," "),"  "," "),"  "," "))," ","|")&amp;"|")</f>
        <v/>
      </c>
      <c r="AD2626">
        <f>TRIM($I2626&amp;"")</f>
        <v/>
      </c>
    </row>
    <row r="2627" ht="36" customHeight="1">
      <c r="A2627" s="9" t="n">
        <v>46210</v>
      </c>
      <c r="B2627" s="14" t="inlineStr">
        <is>
          <t>10238</t>
        </is>
      </c>
      <c r="C2627" s="14" t="inlineStr">
        <is>
          <t>M/C 0716 (VERDE)</t>
        </is>
      </c>
      <c r="D2627" s="14" t="inlineStr">
        <is>
          <t>46 SECCIONADORA 1</t>
        </is>
      </c>
      <c r="E2627" s="14" t="n">
        <v>20012405</v>
      </c>
      <c r="F2627" s="14" t="inlineStr">
        <is>
          <t>(2) TRAVESSA MAIOR 1030X100X15 MDP-MESA MIAMI 1,20</t>
        </is>
      </c>
      <c r="G2627" s="14" t="inlineStr">
        <is>
          <t>46 SECCIONADORA 1</t>
        </is>
      </c>
      <c r="H2627" s="14" t="inlineStr">
        <is>
          <t>46 SECCIONADORA 1</t>
        </is>
      </c>
      <c r="I2627" s="9" t="inlineStr">
        <is>
          <t>46 SECCIONADORA 1</t>
        </is>
      </c>
      <c r="J2627" s="9" t="n">
        <v>360</v>
      </c>
      <c r="K2627" s="14">
        <f>IF($E2627="","",IFERROR(INDEX('01_Cad_Pecas'!$H$2:$H$5000,MATCH($E2627,'01_Cad_Pecas'!$D$2:$D$5000,0)),IFERROR(INDEX('01_Cad_Pecas'!$H$2:$H$5000,MATCH(VALUE($E2627),'01_Cad_Pecas'!$D$2:$D$5000,0)),"")))</f>
        <v/>
      </c>
      <c r="L2627" s="14">
        <f>IF($E2627="","",IFERROR(INDEX('01_Cad_Pecas'!$I$2:$I$5000,MATCH($E2627,'01_Cad_Pecas'!$D$2:$D$5000,0)),IFERROR(INDEX('01_Cad_Pecas'!$I$2:$I$5000,MATCH(VALUE($E2627),'01_Cad_Pecas'!$D$2:$D$5000,0)),"")))</f>
        <v/>
      </c>
      <c r="M2627" s="14">
        <f>IF(OR($J2627="",$L2627=""),"",IF($K2627="",0,$K2627)+$J2627*$L2627)</f>
        <v/>
      </c>
      <c r="N2627" s="14" t="n">
        <v>46210</v>
      </c>
      <c r="O2627" s="14" t="n">
        <v>360</v>
      </c>
      <c r="P2627" s="14" t="n"/>
      <c r="Q2627" s="14" t="n"/>
      <c r="R2627" s="14" t="n"/>
      <c r="S2627" s="14" t="n"/>
      <c r="T2627" s="14">
        <f>IF(OR($J2627="",$O2627=""),"",$O2627/$J2627)</f>
        <v/>
      </c>
      <c r="U2627" s="14" t="inlineStr">
        <is>
          <t>Concluído</t>
        </is>
      </c>
      <c r="V2627" s="14" t="n"/>
      <c r="W2627" s="14" t="n"/>
      <c r="X2627" s="14" t="n"/>
      <c r="Y2627" s="14" t="n"/>
      <c r="Z2627" s="14" t="n"/>
      <c r="AA2627" s="11" t="n"/>
      <c r="AB2627" s="14">
        <f>B2627&amp;"|"&amp;I2627</f>
        <v/>
      </c>
      <c r="AC2627">
        <f>IF($B2627="","","|"&amp;SUBSTITUTE(TRIM(SUBSTITUTE(SUBSTITUTE(SUBSTITUTE(SUBSTITUTE(SUBSTITUTE(SUBSTITUTE(SUBSTITUTE(SUBSTITUTE(SUBSTITUTE(SUBSTITUTE(SUBSTITUTE(SUBSTITUTE(SUBSTITUTE(SUBSTITUTE(TRIM($B2627&amp;""),CHAR(10)," "),CHAR(13)," "),"."," "),";"," "),","," "),"/"," "),"+"," "),"-"," "),"  "," "),"  "," "),"  "," "),"  "," "),"  "," "),"  "," "))," ","|")&amp;"|")</f>
        <v/>
      </c>
      <c r="AD2627">
        <f>TRIM($I2627&amp;"")</f>
        <v/>
      </c>
    </row>
    <row r="2628" ht="36" customHeight="1">
      <c r="A2628" s="9" t="n">
        <v>46210</v>
      </c>
      <c r="B2628" s="14" t="inlineStr">
        <is>
          <t>10238</t>
        </is>
      </c>
      <c r="C2628" s="14" t="inlineStr">
        <is>
          <t>M/C 0716 (VERDE)</t>
        </is>
      </c>
      <c r="D2628" s="14" t="inlineStr">
        <is>
          <t>46 SECCIONADORA 1</t>
        </is>
      </c>
      <c r="E2628" s="14" t="n">
        <v>20013107</v>
      </c>
      <c r="F2628" s="14" t="inlineStr">
        <is>
          <t>(3) TRAV.MENOR 610X100X15 MDP-MESA MIAMI 1,37X0,80</t>
        </is>
      </c>
      <c r="G2628" s="14" t="inlineStr">
        <is>
          <t>46 SECCIONADORA 1</t>
        </is>
      </c>
      <c r="H2628" s="14" t="inlineStr">
        <is>
          <t>46 SECCIONADORA 1</t>
        </is>
      </c>
      <c r="I2628" s="9" t="inlineStr">
        <is>
          <t>46 SECCIONADORA 1</t>
        </is>
      </c>
      <c r="J2628" s="9" t="n">
        <v>400</v>
      </c>
      <c r="K2628" s="14">
        <f>IF($E2628="","",IFERROR(INDEX('01_Cad_Pecas'!$H$2:$H$5000,MATCH($E2628,'01_Cad_Pecas'!$D$2:$D$5000,0)),IFERROR(INDEX('01_Cad_Pecas'!$H$2:$H$5000,MATCH(VALUE($E2628),'01_Cad_Pecas'!$D$2:$D$5000,0)),"")))</f>
        <v/>
      </c>
      <c r="L2628" s="14">
        <f>IF($E2628="","",IFERROR(INDEX('01_Cad_Pecas'!$I$2:$I$5000,MATCH($E2628,'01_Cad_Pecas'!$D$2:$D$5000,0)),IFERROR(INDEX('01_Cad_Pecas'!$I$2:$I$5000,MATCH(VALUE($E2628),'01_Cad_Pecas'!$D$2:$D$5000,0)),"")))</f>
        <v/>
      </c>
      <c r="M2628" s="14">
        <f>IF(OR($J2628="",$L2628=""),"",IF($K2628="",0,$K2628)+$J2628*$L2628)</f>
        <v/>
      </c>
      <c r="N2628" s="14" t="n">
        <v>46210</v>
      </c>
      <c r="O2628" s="14" t="n">
        <v>400</v>
      </c>
      <c r="P2628" s="14" t="n"/>
      <c r="Q2628" s="14" t="n"/>
      <c r="R2628" s="14" t="n"/>
      <c r="S2628" s="14" t="n"/>
      <c r="T2628" s="14">
        <f>IF(OR($J2628="",$O2628=""),"",$O2628/$J2628)</f>
        <v/>
      </c>
      <c r="U2628" s="14" t="inlineStr">
        <is>
          <t>Concluído</t>
        </is>
      </c>
      <c r="V2628" s="14" t="n"/>
      <c r="W2628" s="14" t="n"/>
      <c r="X2628" s="14" t="n"/>
      <c r="Y2628" s="14" t="n"/>
      <c r="Z2628" s="14" t="n"/>
      <c r="AA2628" s="11" t="n"/>
      <c r="AB2628" s="14">
        <f>B2628&amp;"|"&amp;I2628</f>
        <v/>
      </c>
      <c r="AC2628">
        <f>IF($B2628="","","|"&amp;SUBSTITUTE(TRIM(SUBSTITUTE(SUBSTITUTE(SUBSTITUTE(SUBSTITUTE(SUBSTITUTE(SUBSTITUTE(SUBSTITUTE(SUBSTITUTE(SUBSTITUTE(SUBSTITUTE(SUBSTITUTE(SUBSTITUTE(SUBSTITUTE(SUBSTITUTE(TRIM($B2628&amp;""),CHAR(10)," "),CHAR(13)," "),"."," "),";"," "),","," "),"/"," "),"+"," "),"-"," "),"  "," "),"  "," "),"  "," "),"  "," "),"  "," "),"  "," "))," ","|")&amp;"|")</f>
        <v/>
      </c>
      <c r="AD2628">
        <f>TRIM($I2628&amp;"")</f>
        <v/>
      </c>
    </row>
    <row r="2629" ht="36" customHeight="1">
      <c r="A2629" s="9" t="n">
        <v>46210</v>
      </c>
      <c r="B2629" s="14" t="inlineStr">
        <is>
          <t>10238</t>
        </is>
      </c>
      <c r="C2629" s="14" t="inlineStr">
        <is>
          <t>M/C 0716 (VERDE)</t>
        </is>
      </c>
      <c r="D2629" s="14" t="inlineStr">
        <is>
          <t>46 SECCIONADORA 1</t>
        </is>
      </c>
      <c r="E2629" s="14" t="n">
        <v>20016106</v>
      </c>
      <c r="F2629" s="14" t="inlineStr">
        <is>
          <t>(2)TRAV.MAIOR 1442X100X15 MDP-MESA MIAMI 1,60X0,80</t>
        </is>
      </c>
      <c r="G2629" s="14" t="inlineStr">
        <is>
          <t>46 SECCIONADORA 1</t>
        </is>
      </c>
      <c r="H2629" s="14" t="inlineStr">
        <is>
          <t>46 SECCIONADORA 1</t>
        </is>
      </c>
      <c r="I2629" s="9" t="inlineStr">
        <is>
          <t>46 SECCIONADORA 1</t>
        </is>
      </c>
      <c r="J2629" s="9" t="n">
        <v>40</v>
      </c>
      <c r="K2629" s="14">
        <f>IF($E2629="","",IFERROR(INDEX('01_Cad_Pecas'!$H$2:$H$5000,MATCH($E2629,'01_Cad_Pecas'!$D$2:$D$5000,0)),IFERROR(INDEX('01_Cad_Pecas'!$H$2:$H$5000,MATCH(VALUE($E2629),'01_Cad_Pecas'!$D$2:$D$5000,0)),"")))</f>
        <v/>
      </c>
      <c r="L2629" s="14">
        <f>IF($E2629="","",IFERROR(INDEX('01_Cad_Pecas'!$I$2:$I$5000,MATCH($E2629,'01_Cad_Pecas'!$D$2:$D$5000,0)),IFERROR(INDEX('01_Cad_Pecas'!$I$2:$I$5000,MATCH(VALUE($E2629),'01_Cad_Pecas'!$D$2:$D$5000,0)),"")))</f>
        <v/>
      </c>
      <c r="M2629" s="14">
        <f>IF(OR($J2629="",$L2629=""),"",IF($K2629="",0,$K2629)+$J2629*$L2629)</f>
        <v/>
      </c>
      <c r="N2629" s="14" t="n">
        <v>46210</v>
      </c>
      <c r="O2629" s="14" t="n">
        <v>40</v>
      </c>
      <c r="P2629" s="14" t="n"/>
      <c r="Q2629" s="14" t="n"/>
      <c r="R2629" s="14" t="n"/>
      <c r="S2629" s="14" t="n"/>
      <c r="T2629" s="14">
        <f>IF(OR($J2629="",$O2629=""),"",$O2629/$J2629)</f>
        <v/>
      </c>
      <c r="U2629" s="14" t="inlineStr">
        <is>
          <t>Concluído</t>
        </is>
      </c>
      <c r="V2629" s="14" t="n"/>
      <c r="W2629" s="14" t="n"/>
      <c r="X2629" s="14" t="n"/>
      <c r="Y2629" s="14" t="n"/>
      <c r="Z2629" s="14" t="n"/>
      <c r="AA2629" s="11" t="n"/>
      <c r="AB2629" s="14">
        <f>B2629&amp;"|"&amp;I2629</f>
        <v/>
      </c>
      <c r="AC2629">
        <f>IF($B2629="","","|"&amp;SUBSTITUTE(TRIM(SUBSTITUTE(SUBSTITUTE(SUBSTITUTE(SUBSTITUTE(SUBSTITUTE(SUBSTITUTE(SUBSTITUTE(SUBSTITUTE(SUBSTITUTE(SUBSTITUTE(SUBSTITUTE(SUBSTITUTE(SUBSTITUTE(SUBSTITUTE(TRIM($B2629&amp;""),CHAR(10)," "),CHAR(13)," "),"."," "),";"," "),","," "),"/"," "),"+"," "),"-"," "),"  "," "),"  "," "),"  "," "),"  "," "),"  "," "),"  "," "))," ","|")&amp;"|")</f>
        <v/>
      </c>
      <c r="AD2629">
        <f>TRIM($I2629&amp;"")</f>
        <v/>
      </c>
    </row>
    <row r="2630" ht="36" customHeight="1">
      <c r="A2630" s="9" t="n">
        <v>46210</v>
      </c>
      <c r="B2630" s="14" t="inlineStr">
        <is>
          <t>10238</t>
        </is>
      </c>
      <c r="C2630" s="14" t="inlineStr">
        <is>
          <t>M/C 0716 (VERDE)</t>
        </is>
      </c>
      <c r="D2630" s="14" t="inlineStr">
        <is>
          <t>46 SECCIONADORA 1</t>
        </is>
      </c>
      <c r="E2630" s="14" t="n">
        <v>30001205</v>
      </c>
      <c r="F2630" s="14" t="inlineStr">
        <is>
          <t>TRAV ASSENTO 367X80X15 MDP CAD PE INTEIRO/ MADEIRA</t>
        </is>
      </c>
      <c r="G2630" s="14" t="inlineStr">
        <is>
          <t>46 SECCIONADORA 1</t>
        </is>
      </c>
      <c r="H2630" s="14" t="inlineStr">
        <is>
          <t>46 SECCIONADORA 1</t>
        </is>
      </c>
      <c r="I2630" s="9" t="inlineStr">
        <is>
          <t>46 SECCIONADORA 1</t>
        </is>
      </c>
      <c r="J2630" s="9" t="n">
        <v>250</v>
      </c>
      <c r="K2630" s="14">
        <f>IF($E2630="","",IFERROR(INDEX('01_Cad_Pecas'!$H$2:$H$5000,MATCH($E2630,'01_Cad_Pecas'!$D$2:$D$5000,0)),IFERROR(INDEX('01_Cad_Pecas'!$H$2:$H$5000,MATCH(VALUE($E2630),'01_Cad_Pecas'!$D$2:$D$5000,0)),"")))</f>
        <v/>
      </c>
      <c r="L2630" s="14">
        <f>IF($E2630="","",IFERROR(INDEX('01_Cad_Pecas'!$I$2:$I$5000,MATCH($E2630,'01_Cad_Pecas'!$D$2:$D$5000,0)),IFERROR(INDEX('01_Cad_Pecas'!$I$2:$I$5000,MATCH(VALUE($E2630),'01_Cad_Pecas'!$D$2:$D$5000,0)),"")))</f>
        <v/>
      </c>
      <c r="M2630" s="14">
        <f>IF(OR($J2630="",$L2630=""),"",IF($K2630="",0,$K2630)+$J2630*$L2630)</f>
        <v/>
      </c>
      <c r="N2630" s="14" t="n">
        <v>46210</v>
      </c>
      <c r="O2630" s="14" t="n">
        <v>250</v>
      </c>
      <c r="P2630" s="14" t="n"/>
      <c r="Q2630" s="14" t="n"/>
      <c r="R2630" s="14" t="n"/>
      <c r="S2630" s="14" t="n"/>
      <c r="T2630" s="14">
        <f>IF(OR($J2630="",$O2630=""),"",$O2630/$J2630)</f>
        <v/>
      </c>
      <c r="U2630" s="14" t="inlineStr">
        <is>
          <t>Concluído</t>
        </is>
      </c>
      <c r="V2630" s="14" t="n"/>
      <c r="W2630" s="14" t="n"/>
      <c r="X2630" s="14" t="n"/>
      <c r="Y2630" s="14" t="n"/>
      <c r="Z2630" s="14" t="n"/>
      <c r="AA2630" s="11" t="n"/>
      <c r="AB2630" s="14">
        <f>B2630&amp;"|"&amp;I2630</f>
        <v/>
      </c>
      <c r="AC2630">
        <f>IF($B2630="","","|"&amp;SUBSTITUTE(TRIM(SUBSTITUTE(SUBSTITUTE(SUBSTITUTE(SUBSTITUTE(SUBSTITUTE(SUBSTITUTE(SUBSTITUTE(SUBSTITUTE(SUBSTITUTE(SUBSTITUTE(SUBSTITUTE(SUBSTITUTE(SUBSTITUTE(SUBSTITUTE(TRIM($B2630&amp;""),CHAR(10)," "),CHAR(13)," "),"."," "),";"," "),","," "),"/"," "),"+"," "),"-"," "),"  "," "),"  "," "),"  "," "),"  "," "),"  "," "),"  "," "))," ","|")&amp;"|")</f>
        <v/>
      </c>
      <c r="AD2630">
        <f>TRIM($I2630&amp;"")</f>
        <v/>
      </c>
    </row>
    <row r="2631" ht="36" customHeight="1">
      <c r="A2631" s="9" t="n">
        <v>46210</v>
      </c>
      <c r="B2631" s="14" t="inlineStr">
        <is>
          <t>10238</t>
        </is>
      </c>
      <c r="C2631" s="14" t="inlineStr">
        <is>
          <t>M/C 0716 (VERDE)</t>
        </is>
      </c>
      <c r="D2631" s="14" t="inlineStr">
        <is>
          <t>46 SECCIONADORA 1</t>
        </is>
      </c>
      <c r="E2631" s="14" t="n">
        <v>30001206</v>
      </c>
      <c r="F2631" s="14" t="inlineStr">
        <is>
          <t>TRAVESSA ENCOSTO 360X80X15 MDP CAD PE INTEIRO</t>
        </is>
      </c>
      <c r="G2631" s="14" t="inlineStr">
        <is>
          <t>46 SECCIONADORA 1</t>
        </is>
      </c>
      <c r="H2631" s="14" t="inlineStr">
        <is>
          <t>46 SECCIONADORA 1</t>
        </is>
      </c>
      <c r="I2631" s="9" t="inlineStr">
        <is>
          <t>46 SECCIONADORA 1</t>
        </is>
      </c>
      <c r="J2631" s="9" t="n">
        <v>250</v>
      </c>
      <c r="K2631" s="14">
        <f>IF($E2631="","",IFERROR(INDEX('01_Cad_Pecas'!$H$2:$H$5000,MATCH($E2631,'01_Cad_Pecas'!$D$2:$D$5000,0)),IFERROR(INDEX('01_Cad_Pecas'!$H$2:$H$5000,MATCH(VALUE($E2631),'01_Cad_Pecas'!$D$2:$D$5000,0)),"")))</f>
        <v/>
      </c>
      <c r="L2631" s="14">
        <f>IF($E2631="","",IFERROR(INDEX('01_Cad_Pecas'!$I$2:$I$5000,MATCH($E2631,'01_Cad_Pecas'!$D$2:$D$5000,0)),IFERROR(INDEX('01_Cad_Pecas'!$I$2:$I$5000,MATCH(VALUE($E2631),'01_Cad_Pecas'!$D$2:$D$5000,0)),"")))</f>
        <v/>
      </c>
      <c r="M2631" s="14">
        <f>IF(OR($J2631="",$L2631=""),"",IF($K2631="",0,$K2631)+$J2631*$L2631)</f>
        <v/>
      </c>
      <c r="N2631" s="14" t="n">
        <v>46210</v>
      </c>
      <c r="O2631" s="14" t="n">
        <v>250</v>
      </c>
      <c r="P2631" s="14" t="n"/>
      <c r="Q2631" s="14" t="n"/>
      <c r="R2631" s="14" t="n"/>
      <c r="S2631" s="14" t="n"/>
      <c r="T2631" s="14">
        <f>IF(OR($J2631="",$O2631=""),"",$O2631/$J2631)</f>
        <v/>
      </c>
      <c r="U2631" s="14" t="inlineStr">
        <is>
          <t>Concluído</t>
        </is>
      </c>
      <c r="V2631" s="14" t="n"/>
      <c r="W2631" s="14" t="n"/>
      <c r="X2631" s="14" t="n"/>
      <c r="Y2631" s="14" t="n"/>
      <c r="Z2631" s="14" t="n"/>
      <c r="AA2631" s="11" t="n"/>
      <c r="AB2631" s="14">
        <f>B2631&amp;"|"&amp;I2631</f>
        <v/>
      </c>
      <c r="AC2631">
        <f>IF($B2631="","","|"&amp;SUBSTITUTE(TRIM(SUBSTITUTE(SUBSTITUTE(SUBSTITUTE(SUBSTITUTE(SUBSTITUTE(SUBSTITUTE(SUBSTITUTE(SUBSTITUTE(SUBSTITUTE(SUBSTITUTE(SUBSTITUTE(SUBSTITUTE(SUBSTITUTE(SUBSTITUTE(TRIM($B2631&amp;""),CHAR(10)," "),CHAR(13)," "),"."," "),";"," "),","," "),"/"," "),"+"," "),"-"," "),"  "," "),"  "," "),"  "," "),"  "," "),"  "," "),"  "," "))," ","|")&amp;"|")</f>
        <v/>
      </c>
      <c r="AD2631">
        <f>TRIM($I2631&amp;"")</f>
        <v/>
      </c>
    </row>
    <row r="2632" ht="36" customHeight="1">
      <c r="A2632" s="9" t="n">
        <v>46210</v>
      </c>
      <c r="B2632" s="14" t="inlineStr">
        <is>
          <t>10238</t>
        </is>
      </c>
      <c r="C2632" s="14" t="inlineStr">
        <is>
          <t>M/C 0716 (VERDE)</t>
        </is>
      </c>
      <c r="D2632" s="14" t="inlineStr">
        <is>
          <t>46 SECCIONADORA 1</t>
        </is>
      </c>
      <c r="E2632" s="14" t="n">
        <v>30001207</v>
      </c>
      <c r="F2632" s="14" t="inlineStr">
        <is>
          <t>TRAVESSA 360X62X15 MDP CAD PE INTEIRO</t>
        </is>
      </c>
      <c r="G2632" s="14" t="inlineStr">
        <is>
          <t>46 SECCIONADORA 1</t>
        </is>
      </c>
      <c r="H2632" s="14" t="inlineStr">
        <is>
          <t>46 SECCIONADORA 1</t>
        </is>
      </c>
      <c r="I2632" s="9" t="inlineStr">
        <is>
          <t>46 SECCIONADORA 1</t>
        </is>
      </c>
      <c r="J2632" s="9" t="n">
        <v>250</v>
      </c>
      <c r="K2632" s="14">
        <f>IF($E2632="","",IFERROR(INDEX('01_Cad_Pecas'!$H$2:$H$5000,MATCH($E2632,'01_Cad_Pecas'!$D$2:$D$5000,0)),IFERROR(INDEX('01_Cad_Pecas'!$H$2:$H$5000,MATCH(VALUE($E2632),'01_Cad_Pecas'!$D$2:$D$5000,0)),"")))</f>
        <v/>
      </c>
      <c r="L2632" s="14">
        <f>IF($E2632="","",IFERROR(INDEX('01_Cad_Pecas'!$I$2:$I$5000,MATCH($E2632,'01_Cad_Pecas'!$D$2:$D$5000,0)),IFERROR(INDEX('01_Cad_Pecas'!$I$2:$I$5000,MATCH(VALUE($E2632),'01_Cad_Pecas'!$D$2:$D$5000,0)),"")))</f>
        <v/>
      </c>
      <c r="M2632" s="14">
        <f>IF(OR($J2632="",$L2632=""),"",IF($K2632="",0,$K2632)+$J2632*$L2632)</f>
        <v/>
      </c>
      <c r="N2632" s="14" t="n">
        <v>46210</v>
      </c>
      <c r="O2632" s="14" t="n">
        <v>250</v>
      </c>
      <c r="P2632" s="14" t="n"/>
      <c r="Q2632" s="14" t="n"/>
      <c r="R2632" s="14" t="n"/>
      <c r="S2632" s="14" t="n"/>
      <c r="T2632" s="14">
        <f>IF(OR($J2632="",$O2632=""),"",$O2632/$J2632)</f>
        <v/>
      </c>
      <c r="U2632" s="14" t="inlineStr">
        <is>
          <t>Concluído</t>
        </is>
      </c>
      <c r="V2632" s="14" t="n"/>
      <c r="W2632" s="14" t="n"/>
      <c r="X2632" s="14" t="n"/>
      <c r="Y2632" s="14" t="n"/>
      <c r="Z2632" s="14" t="n"/>
      <c r="AA2632" s="11" t="n"/>
      <c r="AB2632" s="14">
        <f>B2632&amp;"|"&amp;I2632</f>
        <v/>
      </c>
      <c r="AC2632">
        <f>IF($B2632="","","|"&amp;SUBSTITUTE(TRIM(SUBSTITUTE(SUBSTITUTE(SUBSTITUTE(SUBSTITUTE(SUBSTITUTE(SUBSTITUTE(SUBSTITUTE(SUBSTITUTE(SUBSTITUTE(SUBSTITUTE(SUBSTITUTE(SUBSTITUTE(SUBSTITUTE(SUBSTITUTE(TRIM($B2632&amp;""),CHAR(10)," "),CHAR(13)," "),"."," "),";"," "),","," "),"/"," "),"+"," "),"-"," "),"  "," "),"  "," "),"  "," "),"  "," "),"  "," "),"  "," "))," ","|")&amp;"|")</f>
        <v/>
      </c>
      <c r="AD2632">
        <f>TRIM($I2632&amp;"")</f>
        <v/>
      </c>
    </row>
    <row r="2633" ht="36" customHeight="1">
      <c r="A2633" s="9" t="n">
        <v>46210</v>
      </c>
      <c r="B2633" s="14" t="inlineStr">
        <is>
          <t>10238</t>
        </is>
      </c>
      <c r="C2633" s="14" t="inlineStr">
        <is>
          <t>M/C 0716 (VERDE)</t>
        </is>
      </c>
      <c r="D2633" s="14" t="inlineStr">
        <is>
          <t>46 SECCIONADORA 1</t>
        </is>
      </c>
      <c r="E2633" s="14" t="n">
        <v>30080003</v>
      </c>
      <c r="F2633" s="14" t="inlineStr">
        <is>
          <t>(4)TAMP INTERNO 500X400X15MDP-MESA AMST.1,36X1,36</t>
        </is>
      </c>
      <c r="G2633" s="14" t="inlineStr">
        <is>
          <t>46 SECCIONADORA 1</t>
        </is>
      </c>
      <c r="H2633" s="14" t="inlineStr">
        <is>
          <t>46 SECCIONADORA 1</t>
        </is>
      </c>
      <c r="I2633" s="9" t="inlineStr">
        <is>
          <t>46 SECCIONADORA 1</t>
        </is>
      </c>
      <c r="J2633" s="9" t="n">
        <v>5</v>
      </c>
      <c r="K2633" s="14">
        <f>IF($E2633="","",IFERROR(INDEX('01_Cad_Pecas'!$H$2:$H$5000,MATCH($E2633,'01_Cad_Pecas'!$D$2:$D$5000,0)),IFERROR(INDEX('01_Cad_Pecas'!$H$2:$H$5000,MATCH(VALUE($E2633),'01_Cad_Pecas'!$D$2:$D$5000,0)),"")))</f>
        <v/>
      </c>
      <c r="L2633" s="14">
        <f>IF($E2633="","",IFERROR(INDEX('01_Cad_Pecas'!$I$2:$I$5000,MATCH($E2633,'01_Cad_Pecas'!$D$2:$D$5000,0)),IFERROR(INDEX('01_Cad_Pecas'!$I$2:$I$5000,MATCH(VALUE($E2633),'01_Cad_Pecas'!$D$2:$D$5000,0)),"")))</f>
        <v/>
      </c>
      <c r="M2633" s="14">
        <f>IF(OR($J2633="",$L2633=""),"",IF($K2633="",0,$K2633)+$J2633*$L2633)</f>
        <v/>
      </c>
      <c r="N2633" s="14" t="n">
        <v>46210</v>
      </c>
      <c r="O2633" s="14" t="n">
        <v>5</v>
      </c>
      <c r="P2633" s="14" t="n"/>
      <c r="Q2633" s="14" t="n"/>
      <c r="R2633" s="14" t="n"/>
      <c r="S2633" s="14" t="n"/>
      <c r="T2633" s="14">
        <f>IF(OR($J2633="",$O2633=""),"",$O2633/$J2633)</f>
        <v/>
      </c>
      <c r="U2633" s="14" t="inlineStr">
        <is>
          <t>Concluído</t>
        </is>
      </c>
      <c r="V2633" s="14" t="n"/>
      <c r="W2633" s="14" t="n"/>
      <c r="X2633" s="14" t="n"/>
      <c r="Y2633" s="14" t="n"/>
      <c r="Z2633" s="14" t="n"/>
      <c r="AA2633" s="11" t="n"/>
      <c r="AB2633" s="14">
        <f>B2633&amp;"|"&amp;I2633</f>
        <v/>
      </c>
      <c r="AC2633">
        <f>IF($B2633="","","|"&amp;SUBSTITUTE(TRIM(SUBSTITUTE(SUBSTITUTE(SUBSTITUTE(SUBSTITUTE(SUBSTITUTE(SUBSTITUTE(SUBSTITUTE(SUBSTITUTE(SUBSTITUTE(SUBSTITUTE(SUBSTITUTE(SUBSTITUTE(SUBSTITUTE(SUBSTITUTE(TRIM($B2633&amp;""),CHAR(10)," "),CHAR(13)," "),"."," "),";"," "),","," "),"/"," "),"+"," "),"-"," "),"  "," "),"  "," "),"  "," "),"  "," "),"  "," "),"  "," "))," ","|")&amp;"|")</f>
        <v/>
      </c>
      <c r="AD2633">
        <f>TRIM($I2633&amp;"")</f>
        <v/>
      </c>
    </row>
    <row r="2634" ht="36" customHeight="1">
      <c r="A2634" s="9" t="n">
        <v>46210</v>
      </c>
      <c r="B2634" s="14" t="inlineStr">
        <is>
          <t>10238</t>
        </is>
      </c>
      <c r="C2634" s="14" t="inlineStr">
        <is>
          <t>M/C 0716 (VERDE)</t>
        </is>
      </c>
      <c r="D2634" s="14" t="inlineStr">
        <is>
          <t>46 SECCIONADORA 1</t>
        </is>
      </c>
      <c r="E2634" s="14" t="n">
        <v>30080004</v>
      </c>
      <c r="F2634" s="14" t="inlineStr">
        <is>
          <t>(6)TRAV. MAIOR 1320X65 (135)X15 MDP-AMST.1,36X1,36</t>
        </is>
      </c>
      <c r="G2634" s="14" t="inlineStr">
        <is>
          <t>46 SECCIONADORA 1</t>
        </is>
      </c>
      <c r="H2634" s="14" t="inlineStr">
        <is>
          <t>46 SECCIONADORA 1</t>
        </is>
      </c>
      <c r="I2634" s="9" t="inlineStr">
        <is>
          <t>46 SECCIONADORA 1</t>
        </is>
      </c>
      <c r="J2634" s="9" t="n">
        <v>10</v>
      </c>
      <c r="K2634" s="14">
        <f>IF($E2634="","",IFERROR(INDEX('01_Cad_Pecas'!$H$2:$H$5000,MATCH($E2634,'01_Cad_Pecas'!$D$2:$D$5000,0)),IFERROR(INDEX('01_Cad_Pecas'!$H$2:$H$5000,MATCH(VALUE($E2634),'01_Cad_Pecas'!$D$2:$D$5000,0)),"")))</f>
        <v/>
      </c>
      <c r="L2634" s="14">
        <f>IF($E2634="","",IFERROR(INDEX('01_Cad_Pecas'!$I$2:$I$5000,MATCH($E2634,'01_Cad_Pecas'!$D$2:$D$5000,0)),IFERROR(INDEX('01_Cad_Pecas'!$I$2:$I$5000,MATCH(VALUE($E2634),'01_Cad_Pecas'!$D$2:$D$5000,0)),"")))</f>
        <v/>
      </c>
      <c r="M2634" s="14">
        <f>IF(OR($J2634="",$L2634=""),"",IF($K2634="",0,$K2634)+$J2634*$L2634)</f>
        <v/>
      </c>
      <c r="N2634" s="14" t="n">
        <v>46210</v>
      </c>
      <c r="O2634" s="14" t="n">
        <v>10</v>
      </c>
      <c r="P2634" s="14" t="n"/>
      <c r="Q2634" s="14" t="n"/>
      <c r="R2634" s="14" t="n"/>
      <c r="S2634" s="14" t="n"/>
      <c r="T2634" s="14">
        <f>IF(OR($J2634="",$O2634=""),"",$O2634/$J2634)</f>
        <v/>
      </c>
      <c r="U2634" s="14" t="inlineStr">
        <is>
          <t>Concluído</t>
        </is>
      </c>
      <c r="V2634" s="14" t="n"/>
      <c r="W2634" s="14" t="n"/>
      <c r="X2634" s="14" t="n"/>
      <c r="Y2634" s="14" t="n"/>
      <c r="Z2634" s="14" t="n"/>
      <c r="AA2634" s="11" t="n"/>
      <c r="AB2634" s="14">
        <f>B2634&amp;"|"&amp;I2634</f>
        <v/>
      </c>
      <c r="AC2634">
        <f>IF($B2634="","","|"&amp;SUBSTITUTE(TRIM(SUBSTITUTE(SUBSTITUTE(SUBSTITUTE(SUBSTITUTE(SUBSTITUTE(SUBSTITUTE(SUBSTITUTE(SUBSTITUTE(SUBSTITUTE(SUBSTITUTE(SUBSTITUTE(SUBSTITUTE(SUBSTITUTE(SUBSTITUTE(TRIM($B2634&amp;""),CHAR(10)," "),CHAR(13)," "),"."," "),";"," "),","," "),"/"," "),"+"," "),"-"," "),"  "," "),"  "," "),"  "," "),"  "," "),"  "," "),"  "," "))," ","|")&amp;"|")</f>
        <v/>
      </c>
      <c r="AD2634">
        <f>TRIM($I2634&amp;"")</f>
        <v/>
      </c>
    </row>
    <row r="2635" ht="36" customHeight="1">
      <c r="A2635" s="9" t="n">
        <v>46210</v>
      </c>
      <c r="B2635" s="14" t="inlineStr">
        <is>
          <t>10238</t>
        </is>
      </c>
      <c r="C2635" s="14" t="inlineStr">
        <is>
          <t>M/C 0716 (VERDE)</t>
        </is>
      </c>
      <c r="D2635" s="14" t="inlineStr">
        <is>
          <t>46 SECCIONADORA 1</t>
        </is>
      </c>
      <c r="E2635" s="14" t="n">
        <v>30080005</v>
      </c>
      <c r="F2635" s="14" t="inlineStr">
        <is>
          <t>(5) TRAV. MENOR1190X65X15 MDP-MESA AMST.1,36X1,36</t>
        </is>
      </c>
      <c r="G2635" s="14" t="inlineStr">
        <is>
          <t>46 SECCIONADORA 1</t>
        </is>
      </c>
      <c r="H2635" s="14" t="inlineStr">
        <is>
          <t>46 SECCIONADORA 1</t>
        </is>
      </c>
      <c r="I2635" s="9" t="inlineStr">
        <is>
          <t>46 SECCIONADORA 1</t>
        </is>
      </c>
      <c r="J2635" s="9" t="n">
        <v>10</v>
      </c>
      <c r="K2635" s="14">
        <f>IF($E2635="","",IFERROR(INDEX('01_Cad_Pecas'!$H$2:$H$5000,MATCH($E2635,'01_Cad_Pecas'!$D$2:$D$5000,0)),IFERROR(INDEX('01_Cad_Pecas'!$H$2:$H$5000,MATCH(VALUE($E2635),'01_Cad_Pecas'!$D$2:$D$5000,0)),"")))</f>
        <v/>
      </c>
      <c r="L2635" s="14">
        <f>IF($E2635="","",IFERROR(INDEX('01_Cad_Pecas'!$I$2:$I$5000,MATCH($E2635,'01_Cad_Pecas'!$D$2:$D$5000,0)),IFERROR(INDEX('01_Cad_Pecas'!$I$2:$I$5000,MATCH(VALUE($E2635),'01_Cad_Pecas'!$D$2:$D$5000,0)),"")))</f>
        <v/>
      </c>
      <c r="M2635" s="14">
        <f>IF(OR($J2635="",$L2635=""),"",IF($K2635="",0,$K2635)+$J2635*$L2635)</f>
        <v/>
      </c>
      <c r="N2635" s="14" t="n">
        <v>46210</v>
      </c>
      <c r="O2635" s="14" t="n">
        <v>10</v>
      </c>
      <c r="P2635" s="14" t="n"/>
      <c r="Q2635" s="14" t="n"/>
      <c r="R2635" s="14" t="n"/>
      <c r="S2635" s="14" t="n"/>
      <c r="T2635" s="14">
        <f>IF(OR($J2635="",$O2635=""),"",$O2635/$J2635)</f>
        <v/>
      </c>
      <c r="U2635" s="14" t="inlineStr">
        <is>
          <t>Concluído</t>
        </is>
      </c>
      <c r="V2635" s="14" t="n"/>
      <c r="W2635" s="14" t="n"/>
      <c r="X2635" s="14" t="n"/>
      <c r="Y2635" s="14" t="n"/>
      <c r="Z2635" s="14" t="n"/>
      <c r="AA2635" s="11" t="n"/>
      <c r="AB2635" s="14">
        <f>B2635&amp;"|"&amp;I2635</f>
        <v/>
      </c>
      <c r="AC2635">
        <f>IF($B2635="","","|"&amp;SUBSTITUTE(TRIM(SUBSTITUTE(SUBSTITUTE(SUBSTITUTE(SUBSTITUTE(SUBSTITUTE(SUBSTITUTE(SUBSTITUTE(SUBSTITUTE(SUBSTITUTE(SUBSTITUTE(SUBSTITUTE(SUBSTITUTE(SUBSTITUTE(SUBSTITUTE(TRIM($B2635&amp;""),CHAR(10)," "),CHAR(13)," "),"."," "),";"," "),","," "),"/"," "),"+"," "),"-"," "),"  "," "),"  "," "),"  "," "),"  "," "),"  "," "),"  "," "))," ","|")&amp;"|")</f>
        <v/>
      </c>
      <c r="AD2635">
        <f>TRIM($I2635&amp;"")</f>
        <v/>
      </c>
    </row>
    <row r="2636" ht="36" customHeight="1">
      <c r="A2636" s="9" t="n">
        <v>46210</v>
      </c>
      <c r="B2636" s="14" t="inlineStr">
        <is>
          <t>10238</t>
        </is>
      </c>
      <c r="C2636" s="14" t="inlineStr">
        <is>
          <t>M/C 0716 (VERDE)</t>
        </is>
      </c>
      <c r="D2636" s="14" t="inlineStr">
        <is>
          <t>46 SECCIONADORA 1</t>
        </is>
      </c>
      <c r="E2636" s="14" t="n">
        <v>20019005</v>
      </c>
      <c r="F2636" s="14" t="inlineStr">
        <is>
          <t>RIPA 751X70X12 MDF - MESA SANTIAGO</t>
        </is>
      </c>
      <c r="G2636" s="14" t="inlineStr">
        <is>
          <t>46 SECCIONADORA 1</t>
        </is>
      </c>
      <c r="H2636" s="14" t="inlineStr">
        <is>
          <t>46 SECCIONADORA 1</t>
        </is>
      </c>
      <c r="I2636" s="9" t="inlineStr">
        <is>
          <t>46 SECCIONADORA 1</t>
        </is>
      </c>
      <c r="J2636" s="9" t="n">
        <v>60</v>
      </c>
      <c r="K2636" s="14">
        <f>IF($E2636="","",IFERROR(INDEX('01_Cad_Pecas'!$H$2:$H$5000,MATCH($E2636,'01_Cad_Pecas'!$D$2:$D$5000,0)),IFERROR(INDEX('01_Cad_Pecas'!$H$2:$H$5000,MATCH(VALUE($E2636),'01_Cad_Pecas'!$D$2:$D$5000,0)),"")))</f>
        <v/>
      </c>
      <c r="L2636" s="14">
        <f>IF($E2636="","",IFERROR(INDEX('01_Cad_Pecas'!$I$2:$I$5000,MATCH($E2636,'01_Cad_Pecas'!$D$2:$D$5000,0)),IFERROR(INDEX('01_Cad_Pecas'!$I$2:$I$5000,MATCH(VALUE($E2636),'01_Cad_Pecas'!$D$2:$D$5000,0)),"")))</f>
        <v/>
      </c>
      <c r="M2636" s="14">
        <f>IF(OR($J2636="",$L2636=""),"",IF($K2636="",0,$K2636)+$J2636*$L2636)</f>
        <v/>
      </c>
      <c r="N2636" s="14" t="n">
        <v>46210</v>
      </c>
      <c r="O2636" s="14" t="n">
        <v>60</v>
      </c>
      <c r="P2636" s="14" t="n"/>
      <c r="Q2636" s="14" t="n"/>
      <c r="R2636" s="14" t="n"/>
      <c r="S2636" s="14" t="n"/>
      <c r="T2636" s="14">
        <f>IF(OR($J2636="",$O2636=""),"",$O2636/$J2636)</f>
        <v/>
      </c>
      <c r="U2636" s="14" t="inlineStr">
        <is>
          <t>Concluído</t>
        </is>
      </c>
      <c r="V2636" s="14" t="n"/>
      <c r="W2636" s="14" t="n"/>
      <c r="X2636" s="14" t="n"/>
      <c r="Y2636" s="14" t="n"/>
      <c r="Z2636" s="14" t="n"/>
      <c r="AA2636" s="11" t="n"/>
      <c r="AB2636" s="14">
        <f>B2636&amp;"|"&amp;I2636</f>
        <v/>
      </c>
      <c r="AC2636">
        <f>IF($B2636="","","|"&amp;SUBSTITUTE(TRIM(SUBSTITUTE(SUBSTITUTE(SUBSTITUTE(SUBSTITUTE(SUBSTITUTE(SUBSTITUTE(SUBSTITUTE(SUBSTITUTE(SUBSTITUTE(SUBSTITUTE(SUBSTITUTE(SUBSTITUTE(SUBSTITUTE(SUBSTITUTE(TRIM($B2636&amp;""),CHAR(10)," "),CHAR(13)," "),"."," "),";"," "),","," "),"/"," "),"+"," "),"-"," "),"  "," "),"  "," "),"  "," "),"  "," "),"  "," "),"  "," "))," ","|")&amp;"|")</f>
        <v/>
      </c>
      <c r="AD2636">
        <f>TRIM($I2636&amp;"")</f>
        <v/>
      </c>
    </row>
    <row r="2637" ht="36" customHeight="1">
      <c r="A2637" s="9" t="n">
        <v>46210</v>
      </c>
      <c r="B2637" s="14" t="inlineStr">
        <is>
          <t>10238</t>
        </is>
      </c>
      <c r="C2637" s="14" t="inlineStr">
        <is>
          <t>M/C 0716 (VERDE)</t>
        </is>
      </c>
      <c r="D2637" s="14" t="inlineStr">
        <is>
          <t>46 SECCIONADORA 1</t>
        </is>
      </c>
      <c r="E2637" s="14" t="n">
        <v>20019601</v>
      </c>
      <c r="F2637" s="14" t="inlineStr">
        <is>
          <t>(2-5) LATERAL 751X546X12 MDF - MESA SANTIAGO 1,36</t>
        </is>
      </c>
      <c r="G2637" s="14" t="inlineStr">
        <is>
          <t>46 SECCIONADORA 1</t>
        </is>
      </c>
      <c r="H2637" s="14" t="inlineStr">
        <is>
          <t>46 SECCIONADORA 1</t>
        </is>
      </c>
      <c r="I2637" s="9" t="inlineStr">
        <is>
          <t>46 SECCIONADORA 1</t>
        </is>
      </c>
      <c r="J2637" s="9" t="n">
        <v>10</v>
      </c>
      <c r="K2637" s="14">
        <f>IF($E2637="","",IFERROR(INDEX('01_Cad_Pecas'!$H$2:$H$5000,MATCH($E2637,'01_Cad_Pecas'!$D$2:$D$5000,0)),IFERROR(INDEX('01_Cad_Pecas'!$H$2:$H$5000,MATCH(VALUE($E2637),'01_Cad_Pecas'!$D$2:$D$5000,0)),"")))</f>
        <v/>
      </c>
      <c r="L2637" s="14">
        <f>IF($E2637="","",IFERROR(INDEX('01_Cad_Pecas'!$I$2:$I$5000,MATCH($E2637,'01_Cad_Pecas'!$D$2:$D$5000,0)),IFERROR(INDEX('01_Cad_Pecas'!$I$2:$I$5000,MATCH(VALUE($E2637),'01_Cad_Pecas'!$D$2:$D$5000,0)),"")))</f>
        <v/>
      </c>
      <c r="M2637" s="14">
        <f>IF(OR($J2637="",$L2637=""),"",IF($K2637="",0,$K2637)+$J2637*$L2637)</f>
        <v/>
      </c>
      <c r="N2637" s="14" t="n">
        <v>46210</v>
      </c>
      <c r="O2637" s="14" t="n">
        <v>10</v>
      </c>
      <c r="P2637" s="14" t="n"/>
      <c r="Q2637" s="14" t="n"/>
      <c r="R2637" s="14" t="n"/>
      <c r="S2637" s="14" t="n"/>
      <c r="T2637" s="14">
        <f>IF(OR($J2637="",$O2637=""),"",$O2637/$J2637)</f>
        <v/>
      </c>
      <c r="U2637" s="14" t="inlineStr">
        <is>
          <t>Concluído</t>
        </is>
      </c>
      <c r="V2637" s="14" t="n"/>
      <c r="W2637" s="14" t="n"/>
      <c r="X2637" s="14" t="n"/>
      <c r="Y2637" s="14" t="n"/>
      <c r="Z2637" s="14" t="n"/>
      <c r="AA2637" s="11" t="n"/>
      <c r="AB2637" s="14">
        <f>B2637&amp;"|"&amp;I2637</f>
        <v/>
      </c>
      <c r="AC2637">
        <f>IF($B2637="","","|"&amp;SUBSTITUTE(TRIM(SUBSTITUTE(SUBSTITUTE(SUBSTITUTE(SUBSTITUTE(SUBSTITUTE(SUBSTITUTE(SUBSTITUTE(SUBSTITUTE(SUBSTITUTE(SUBSTITUTE(SUBSTITUTE(SUBSTITUTE(SUBSTITUTE(SUBSTITUTE(TRIM($B2637&amp;""),CHAR(10)," "),CHAR(13)," "),"."," "),";"," "),","," "),"/"," "),"+"," "),"-"," "),"  "," "),"  "," "),"  "," "),"  "," "),"  "," "),"  "," "))," ","|")&amp;"|")</f>
        <v/>
      </c>
      <c r="AD2637">
        <f>TRIM($I2637&amp;"")</f>
        <v/>
      </c>
    </row>
    <row r="2638" ht="36" customHeight="1">
      <c r="A2638" s="9" t="n">
        <v>46210</v>
      </c>
      <c r="B2638" s="14" t="inlineStr">
        <is>
          <t>10238</t>
        </is>
      </c>
      <c r="C2638" s="14" t="inlineStr">
        <is>
          <t>M/C 0716 (VERDE)</t>
        </is>
      </c>
      <c r="D2638" s="14" t="inlineStr">
        <is>
          <t>46 SECCIONADORA 1</t>
        </is>
      </c>
      <c r="E2638" s="14" t="n">
        <v>20019602</v>
      </c>
      <c r="F2638" s="14" t="inlineStr">
        <is>
          <t>FUNDO RIPADO 751X546X12 MDF - MESA SANTIAGO 1,36</t>
        </is>
      </c>
      <c r="G2638" s="14" t="inlineStr">
        <is>
          <t>46 SECCIONADORA 1</t>
        </is>
      </c>
      <c r="H2638" s="14" t="inlineStr">
        <is>
          <t>46 SECCIONADORA 1</t>
        </is>
      </c>
      <c r="I2638" s="9" t="inlineStr">
        <is>
          <t>46 SECCIONADORA 1</t>
        </is>
      </c>
      <c r="J2638" s="9" t="n">
        <v>10</v>
      </c>
      <c r="K2638" s="14">
        <f>IF($E2638="","",IFERROR(INDEX('01_Cad_Pecas'!$H$2:$H$5000,MATCH($E2638,'01_Cad_Pecas'!$D$2:$D$5000,0)),IFERROR(INDEX('01_Cad_Pecas'!$H$2:$H$5000,MATCH(VALUE($E2638),'01_Cad_Pecas'!$D$2:$D$5000,0)),"")))</f>
        <v/>
      </c>
      <c r="L2638" s="14">
        <f>IF($E2638="","",IFERROR(INDEX('01_Cad_Pecas'!$I$2:$I$5000,MATCH($E2638,'01_Cad_Pecas'!$D$2:$D$5000,0)),IFERROR(INDEX('01_Cad_Pecas'!$I$2:$I$5000,MATCH(VALUE($E2638),'01_Cad_Pecas'!$D$2:$D$5000,0)),"")))</f>
        <v/>
      </c>
      <c r="M2638" s="14">
        <f>IF(OR($J2638="",$L2638=""),"",IF($K2638="",0,$K2638)+$J2638*$L2638)</f>
        <v/>
      </c>
      <c r="N2638" s="14" t="n">
        <v>46210</v>
      </c>
      <c r="O2638" s="14" t="n">
        <v>10</v>
      </c>
      <c r="P2638" s="14" t="n"/>
      <c r="Q2638" s="14" t="n"/>
      <c r="R2638" s="14" t="n"/>
      <c r="S2638" s="14" t="n"/>
      <c r="T2638" s="14">
        <f>IF(OR($J2638="",$O2638=""),"",$O2638/$J2638)</f>
        <v/>
      </c>
      <c r="U2638" s="14" t="inlineStr">
        <is>
          <t>Concluído</t>
        </is>
      </c>
      <c r="V2638" s="14" t="n"/>
      <c r="W2638" s="14" t="n"/>
      <c r="X2638" s="14" t="n"/>
      <c r="Y2638" s="14" t="n"/>
      <c r="Z2638" s="14" t="n"/>
      <c r="AA2638" s="11" t="n"/>
      <c r="AB2638" s="14">
        <f>B2638&amp;"|"&amp;I2638</f>
        <v/>
      </c>
      <c r="AC2638">
        <f>IF($B2638="","","|"&amp;SUBSTITUTE(TRIM(SUBSTITUTE(SUBSTITUTE(SUBSTITUTE(SUBSTITUTE(SUBSTITUTE(SUBSTITUTE(SUBSTITUTE(SUBSTITUTE(SUBSTITUTE(SUBSTITUTE(SUBSTITUTE(SUBSTITUTE(SUBSTITUTE(SUBSTITUTE(TRIM($B2638&amp;""),CHAR(10)," "),CHAR(13)," "),"."," "),";"," "),","," "),"/"," "),"+"," "),"-"," "),"  "," "),"  "," "),"  "," "),"  "," "),"  "," "),"  "," "))," ","|")&amp;"|")</f>
        <v/>
      </c>
      <c r="AD2638">
        <f>TRIM($I2638&amp;"")</f>
        <v/>
      </c>
    </row>
    <row r="2639" ht="36" customHeight="1">
      <c r="A2639" s="9" t="n">
        <v>46210</v>
      </c>
      <c r="B2639" s="14" t="inlineStr">
        <is>
          <t>10238</t>
        </is>
      </c>
      <c r="C2639" s="14" t="inlineStr">
        <is>
          <t>M/C 0716 (VERDE)</t>
        </is>
      </c>
      <c r="D2639" s="14" t="inlineStr">
        <is>
          <t>46 SECCIONADORA 1</t>
        </is>
      </c>
      <c r="E2639" s="14" t="n">
        <v>20019603</v>
      </c>
      <c r="F2639" s="14" t="inlineStr">
        <is>
          <t>(3) BASE 572X572X12 MDF - MESA SANTIAGO 1,36</t>
        </is>
      </c>
      <c r="G2639" s="14" t="inlineStr">
        <is>
          <t>46 SECCIONADORA 1</t>
        </is>
      </c>
      <c r="H2639" s="14" t="inlineStr">
        <is>
          <t>46 SECCIONADORA 1</t>
        </is>
      </c>
      <c r="I2639" s="9" t="inlineStr">
        <is>
          <t>46 SECCIONADORA 1</t>
        </is>
      </c>
      <c r="J2639" s="9" t="n">
        <v>5</v>
      </c>
      <c r="K2639" s="14">
        <f>IF($E2639="","",IFERROR(INDEX('01_Cad_Pecas'!$H$2:$H$5000,MATCH($E2639,'01_Cad_Pecas'!$D$2:$D$5000,0)),IFERROR(INDEX('01_Cad_Pecas'!$H$2:$H$5000,MATCH(VALUE($E2639),'01_Cad_Pecas'!$D$2:$D$5000,0)),"")))</f>
        <v/>
      </c>
      <c r="L2639" s="14">
        <f>IF($E2639="","",IFERROR(INDEX('01_Cad_Pecas'!$I$2:$I$5000,MATCH($E2639,'01_Cad_Pecas'!$D$2:$D$5000,0)),IFERROR(INDEX('01_Cad_Pecas'!$I$2:$I$5000,MATCH(VALUE($E2639),'01_Cad_Pecas'!$D$2:$D$5000,0)),"")))</f>
        <v/>
      </c>
      <c r="M2639" s="14">
        <f>IF(OR($J2639="",$L2639=""),"",IF($K2639="",0,$K2639)+$J2639*$L2639)</f>
        <v/>
      </c>
      <c r="N2639" s="14" t="n">
        <v>46210</v>
      </c>
      <c r="O2639" s="14" t="n">
        <v>5</v>
      </c>
      <c r="P2639" s="14" t="n"/>
      <c r="Q2639" s="14" t="n"/>
      <c r="R2639" s="14" t="n"/>
      <c r="S2639" s="14" t="n"/>
      <c r="T2639" s="14">
        <f>IF(OR($J2639="",$O2639=""),"",$O2639/$J2639)</f>
        <v/>
      </c>
      <c r="U2639" s="14" t="inlineStr">
        <is>
          <t>Concluído</t>
        </is>
      </c>
      <c r="V2639" s="14" t="n"/>
      <c r="W2639" s="14" t="n"/>
      <c r="X2639" s="14" t="n"/>
      <c r="Y2639" s="14" t="n"/>
      <c r="Z2639" s="14" t="n"/>
      <c r="AA2639" s="11" t="n"/>
      <c r="AB2639" s="14">
        <f>B2639&amp;"|"&amp;I2639</f>
        <v/>
      </c>
      <c r="AC2639">
        <f>IF($B2639="","","|"&amp;SUBSTITUTE(TRIM(SUBSTITUTE(SUBSTITUTE(SUBSTITUTE(SUBSTITUTE(SUBSTITUTE(SUBSTITUTE(SUBSTITUTE(SUBSTITUTE(SUBSTITUTE(SUBSTITUTE(SUBSTITUTE(SUBSTITUTE(SUBSTITUTE(SUBSTITUTE(TRIM($B2639&amp;""),CHAR(10)," "),CHAR(13)," "),"."," "),";"," "),","," "),"/"," "),"+"," "),"-"," "),"  "," "),"  "," "),"  "," "),"  "," "),"  "," "),"  "," "))," ","|")&amp;"|")</f>
        <v/>
      </c>
      <c r="AD2639">
        <f>TRIM($I2639&amp;"")</f>
        <v/>
      </c>
    </row>
    <row r="2640" ht="36" customHeight="1">
      <c r="A2640" s="9" t="n">
        <v>46210</v>
      </c>
      <c r="B2640" s="14" t="inlineStr">
        <is>
          <t>10238</t>
        </is>
      </c>
      <c r="C2640" s="14" t="inlineStr">
        <is>
          <t>M/C 0716 (VERDE)</t>
        </is>
      </c>
      <c r="D2640" s="14" t="inlineStr">
        <is>
          <t>46 SECCIONADORA 1</t>
        </is>
      </c>
      <c r="E2640" s="14" t="n">
        <v>20019606</v>
      </c>
      <c r="F2640" s="14" t="inlineStr">
        <is>
          <t>(1-6) LATERAL RIPADA - MESA SANTIAGO 1,36</t>
        </is>
      </c>
      <c r="G2640" s="14" t="inlineStr">
        <is>
          <t>46 SECCIONADORA 1</t>
        </is>
      </c>
      <c r="H2640" s="14" t="inlineStr">
        <is>
          <t>46 SECCIONADORA 1</t>
        </is>
      </c>
      <c r="I2640" s="9" t="inlineStr">
        <is>
          <t>46 SECCIONADORA 1</t>
        </is>
      </c>
      <c r="J2640" s="9" t="n">
        <v>10</v>
      </c>
      <c r="K2640" s="14">
        <f>IF($E2640="","",IFERROR(INDEX('01_Cad_Pecas'!$H$2:$H$5000,MATCH($E2640,'01_Cad_Pecas'!$D$2:$D$5000,0)),IFERROR(INDEX('01_Cad_Pecas'!$H$2:$H$5000,MATCH(VALUE($E2640),'01_Cad_Pecas'!$D$2:$D$5000,0)),"")))</f>
        <v/>
      </c>
      <c r="L2640" s="14">
        <f>IF($E2640="","",IFERROR(INDEX('01_Cad_Pecas'!$I$2:$I$5000,MATCH($E2640,'01_Cad_Pecas'!$D$2:$D$5000,0)),IFERROR(INDEX('01_Cad_Pecas'!$I$2:$I$5000,MATCH(VALUE($E2640),'01_Cad_Pecas'!$D$2:$D$5000,0)),"")))</f>
        <v/>
      </c>
      <c r="M2640" s="14">
        <f>IF(OR($J2640="",$L2640=""),"",IF($K2640="",0,$K2640)+$J2640*$L2640)</f>
        <v/>
      </c>
      <c r="N2640" s="14" t="n">
        <v>46210</v>
      </c>
      <c r="O2640" s="14" t="n">
        <v>10</v>
      </c>
      <c r="P2640" s="14" t="n"/>
      <c r="Q2640" s="14" t="n"/>
      <c r="R2640" s="14" t="n"/>
      <c r="S2640" s="14" t="n"/>
      <c r="T2640" s="14">
        <f>IF(OR($J2640="",$O2640=""),"",$O2640/$J2640)</f>
        <v/>
      </c>
      <c r="U2640" s="14" t="inlineStr">
        <is>
          <t>Concluído</t>
        </is>
      </c>
      <c r="V2640" s="14" t="n"/>
      <c r="W2640" s="14" t="n"/>
      <c r="X2640" s="14" t="n"/>
      <c r="Y2640" s="14" t="n"/>
      <c r="Z2640" s="14" t="n"/>
      <c r="AA2640" s="11" t="n"/>
      <c r="AB2640" s="14">
        <f>B2640&amp;"|"&amp;I2640</f>
        <v/>
      </c>
      <c r="AC2640">
        <f>IF($B2640="","","|"&amp;SUBSTITUTE(TRIM(SUBSTITUTE(SUBSTITUTE(SUBSTITUTE(SUBSTITUTE(SUBSTITUTE(SUBSTITUTE(SUBSTITUTE(SUBSTITUTE(SUBSTITUTE(SUBSTITUTE(SUBSTITUTE(SUBSTITUTE(SUBSTITUTE(SUBSTITUTE(TRIM($B2640&amp;""),CHAR(10)," "),CHAR(13)," "),"."," "),";"," "),","," "),"/"," "),"+"," "),"-"," "),"  "," "),"  "," "),"  "," "),"  "," "),"  "," "),"  "," "))," ","|")&amp;"|")</f>
        <v/>
      </c>
      <c r="AD2640">
        <f>TRIM($I2640&amp;"")</f>
        <v/>
      </c>
    </row>
    <row r="2641" ht="36" customHeight="1">
      <c r="A2641" s="9" t="n">
        <v>46210</v>
      </c>
      <c r="B2641" s="14" t="inlineStr">
        <is>
          <t>10238</t>
        </is>
      </c>
      <c r="C2641" s="14" t="inlineStr">
        <is>
          <t>M/C 0716 (VERDE)</t>
        </is>
      </c>
      <c r="D2641" s="14" t="inlineStr">
        <is>
          <t>46 SECCIONADORA 1</t>
        </is>
      </c>
      <c r="E2641" s="14" t="n">
        <v>20020002</v>
      </c>
      <c r="F2641" s="14" t="inlineStr">
        <is>
          <t>(2) FECHAMENTO I 1090X295X12 MDF - BASE DUBAI</t>
        </is>
      </c>
      <c r="G2641" s="14" t="inlineStr">
        <is>
          <t>46 SECCIONADORA 1</t>
        </is>
      </c>
      <c r="H2641" s="14" t="inlineStr">
        <is>
          <t>46 SECCIONADORA 1</t>
        </is>
      </c>
      <c r="I2641" s="9" t="inlineStr">
        <is>
          <t>46 SECCIONADORA 1</t>
        </is>
      </c>
      <c r="J2641" s="9" t="n">
        <v>1</v>
      </c>
      <c r="K2641" s="14">
        <f>IF($E2641="","",IFERROR(INDEX('01_Cad_Pecas'!$H$2:$H$5000,MATCH($E2641,'01_Cad_Pecas'!$D$2:$D$5000,0)),IFERROR(INDEX('01_Cad_Pecas'!$H$2:$H$5000,MATCH(VALUE($E2641),'01_Cad_Pecas'!$D$2:$D$5000,0)),"")))</f>
        <v/>
      </c>
      <c r="L2641" s="14">
        <f>IF($E2641="","",IFERROR(INDEX('01_Cad_Pecas'!$I$2:$I$5000,MATCH($E2641,'01_Cad_Pecas'!$D$2:$D$5000,0)),IFERROR(INDEX('01_Cad_Pecas'!$I$2:$I$5000,MATCH(VALUE($E2641),'01_Cad_Pecas'!$D$2:$D$5000,0)),"")))</f>
        <v/>
      </c>
      <c r="M2641" s="14">
        <f>IF(OR($J2641="",$L2641=""),"",IF($K2641="",0,$K2641)+$J2641*$L2641)</f>
        <v/>
      </c>
      <c r="N2641" s="14" t="n">
        <v>46210</v>
      </c>
      <c r="O2641" s="14" t="n">
        <v>1</v>
      </c>
      <c r="P2641" s="14" t="n"/>
      <c r="Q2641" s="14" t="n"/>
      <c r="R2641" s="14" t="n"/>
      <c r="S2641" s="14" t="n"/>
      <c r="T2641" s="14">
        <f>IF(OR($J2641="",$O2641=""),"",$O2641/$J2641)</f>
        <v/>
      </c>
      <c r="U2641" s="14" t="inlineStr">
        <is>
          <t>Concluído</t>
        </is>
      </c>
      <c r="V2641" s="14" t="n"/>
      <c r="W2641" s="14" t="n"/>
      <c r="X2641" s="14" t="n"/>
      <c r="Y2641" s="14" t="n"/>
      <c r="Z2641" s="14" t="n"/>
      <c r="AA2641" s="11" t="n"/>
      <c r="AB2641" s="14">
        <f>B2641&amp;"|"&amp;I2641</f>
        <v/>
      </c>
      <c r="AC2641">
        <f>IF($B2641="","","|"&amp;SUBSTITUTE(TRIM(SUBSTITUTE(SUBSTITUTE(SUBSTITUTE(SUBSTITUTE(SUBSTITUTE(SUBSTITUTE(SUBSTITUTE(SUBSTITUTE(SUBSTITUTE(SUBSTITUTE(SUBSTITUTE(SUBSTITUTE(SUBSTITUTE(SUBSTITUTE(TRIM($B2641&amp;""),CHAR(10)," "),CHAR(13)," "),"."," "),";"," "),","," "),"/"," "),"+"," "),"-"," "),"  "," "),"  "," "),"  "," "),"  "," "),"  "," "),"  "," "))," ","|")&amp;"|")</f>
        <v/>
      </c>
      <c r="AD2641">
        <f>TRIM($I2641&amp;"")</f>
        <v/>
      </c>
    </row>
    <row r="2642" ht="36" customHeight="1">
      <c r="A2642" s="9" t="n">
        <v>46210</v>
      </c>
      <c r="B2642" s="14" t="inlineStr">
        <is>
          <t>10238</t>
        </is>
      </c>
      <c r="C2642" s="14" t="inlineStr">
        <is>
          <t>M/C 0716 (VERDE)</t>
        </is>
      </c>
      <c r="D2642" s="14" t="inlineStr">
        <is>
          <t>46 SECCIONADORA 1</t>
        </is>
      </c>
      <c r="E2642" s="14" t="n">
        <v>20020003</v>
      </c>
      <c r="F2642" s="14" t="inlineStr">
        <is>
          <t>(3) FECHAMENTO II 600X295X12 MDF - BASE DUBAI</t>
        </is>
      </c>
      <c r="G2642" s="14" t="inlineStr">
        <is>
          <t>46 SECCIONADORA 1</t>
        </is>
      </c>
      <c r="H2642" s="14" t="inlineStr">
        <is>
          <t>46 SECCIONADORA 1</t>
        </is>
      </c>
      <c r="I2642" s="9" t="inlineStr">
        <is>
          <t>46 SECCIONADORA 1</t>
        </is>
      </c>
      <c r="J2642" s="9" t="n">
        <v>1</v>
      </c>
      <c r="K2642" s="14">
        <f>IF($E2642="","",IFERROR(INDEX('01_Cad_Pecas'!$H$2:$H$5000,MATCH($E2642,'01_Cad_Pecas'!$D$2:$D$5000,0)),IFERROR(INDEX('01_Cad_Pecas'!$H$2:$H$5000,MATCH(VALUE($E2642),'01_Cad_Pecas'!$D$2:$D$5000,0)),"")))</f>
        <v/>
      </c>
      <c r="L2642" s="14">
        <f>IF($E2642="","",IFERROR(INDEX('01_Cad_Pecas'!$I$2:$I$5000,MATCH($E2642,'01_Cad_Pecas'!$D$2:$D$5000,0)),IFERROR(INDEX('01_Cad_Pecas'!$I$2:$I$5000,MATCH(VALUE($E2642),'01_Cad_Pecas'!$D$2:$D$5000,0)),"")))</f>
        <v/>
      </c>
      <c r="M2642" s="14">
        <f>IF(OR($J2642="",$L2642=""),"",IF($K2642="",0,$K2642)+$J2642*$L2642)</f>
        <v/>
      </c>
      <c r="N2642" s="14" t="n">
        <v>46210</v>
      </c>
      <c r="O2642" s="14" t="n">
        <v>1</v>
      </c>
      <c r="P2642" s="14" t="n"/>
      <c r="Q2642" s="14" t="n"/>
      <c r="R2642" s="14" t="n"/>
      <c r="S2642" s="14" t="n"/>
      <c r="T2642" s="14">
        <f>IF(OR($J2642="",$O2642=""),"",$O2642/$J2642)</f>
        <v/>
      </c>
      <c r="U2642" s="14" t="inlineStr">
        <is>
          <t>Concluído</t>
        </is>
      </c>
      <c r="V2642" s="14" t="n"/>
      <c r="W2642" s="14" t="n"/>
      <c r="X2642" s="14" t="n"/>
      <c r="Y2642" s="14" t="n"/>
      <c r="Z2642" s="14" t="n"/>
      <c r="AA2642" s="11" t="n"/>
      <c r="AB2642" s="14">
        <f>B2642&amp;"|"&amp;I2642</f>
        <v/>
      </c>
      <c r="AC2642">
        <f>IF($B2642="","","|"&amp;SUBSTITUTE(TRIM(SUBSTITUTE(SUBSTITUTE(SUBSTITUTE(SUBSTITUTE(SUBSTITUTE(SUBSTITUTE(SUBSTITUTE(SUBSTITUTE(SUBSTITUTE(SUBSTITUTE(SUBSTITUTE(SUBSTITUTE(SUBSTITUTE(SUBSTITUTE(TRIM($B2642&amp;""),CHAR(10)," "),CHAR(13)," "),"."," "),";"," "),","," "),"/"," "),"+"," "),"-"," "),"  "," "),"  "," "),"  "," "),"  "," "),"  "," "),"  "," "))," ","|")&amp;"|")</f>
        <v/>
      </c>
      <c r="AD2642">
        <f>TRIM($I2642&amp;"")</f>
        <v/>
      </c>
    </row>
    <row r="2643" ht="36" customHeight="1">
      <c r="A2643" s="9" t="n">
        <v>46210</v>
      </c>
      <c r="B2643" s="14" t="inlineStr">
        <is>
          <t>10238</t>
        </is>
      </c>
      <c r="C2643" s="14" t="inlineStr">
        <is>
          <t>M/C 0716 (VERDE)</t>
        </is>
      </c>
      <c r="D2643" s="14" t="inlineStr">
        <is>
          <t>46 SECCIONADORA 1</t>
        </is>
      </c>
      <c r="E2643" s="14" t="n">
        <v>20020004</v>
      </c>
      <c r="F2643" s="14" t="inlineStr">
        <is>
          <t>(4) FECHAMENTO III 545X327X12 MDF - BASE DUBAI</t>
        </is>
      </c>
      <c r="G2643" s="14" t="inlineStr">
        <is>
          <t>46 SECCIONADORA 1</t>
        </is>
      </c>
      <c r="H2643" s="14" t="inlineStr">
        <is>
          <t>46 SECCIONADORA 1</t>
        </is>
      </c>
      <c r="I2643" s="9" t="inlineStr">
        <is>
          <t>46 SECCIONADORA 1</t>
        </is>
      </c>
      <c r="J2643" s="9" t="n">
        <v>2</v>
      </c>
      <c r="K2643" s="14">
        <f>IF($E2643="","",IFERROR(INDEX('01_Cad_Pecas'!$H$2:$H$5000,MATCH($E2643,'01_Cad_Pecas'!$D$2:$D$5000,0)),IFERROR(INDEX('01_Cad_Pecas'!$H$2:$H$5000,MATCH(VALUE($E2643),'01_Cad_Pecas'!$D$2:$D$5000,0)),"")))</f>
        <v/>
      </c>
      <c r="L2643" s="14">
        <f>IF($E2643="","",IFERROR(INDEX('01_Cad_Pecas'!$I$2:$I$5000,MATCH($E2643,'01_Cad_Pecas'!$D$2:$D$5000,0)),IFERROR(INDEX('01_Cad_Pecas'!$I$2:$I$5000,MATCH(VALUE($E2643),'01_Cad_Pecas'!$D$2:$D$5000,0)),"")))</f>
        <v/>
      </c>
      <c r="M2643" s="14">
        <f>IF(OR($J2643="",$L2643=""),"",IF($K2643="",0,$K2643)+$J2643*$L2643)</f>
        <v/>
      </c>
      <c r="N2643" s="14" t="n">
        <v>46210</v>
      </c>
      <c r="O2643" s="14" t="n">
        <v>2</v>
      </c>
      <c r="P2643" s="14" t="n"/>
      <c r="Q2643" s="14" t="n"/>
      <c r="R2643" s="14" t="n"/>
      <c r="S2643" s="14" t="n"/>
      <c r="T2643" s="14">
        <f>IF(OR($J2643="",$O2643=""),"",$O2643/$J2643)</f>
        <v/>
      </c>
      <c r="U2643" s="14" t="inlineStr">
        <is>
          <t>Concluído</t>
        </is>
      </c>
      <c r="V2643" s="14" t="n"/>
      <c r="W2643" s="14" t="n"/>
      <c r="X2643" s="14" t="n"/>
      <c r="Y2643" s="14" t="n"/>
      <c r="Z2643" s="14" t="n"/>
      <c r="AA2643" s="11" t="n"/>
      <c r="AB2643" s="14">
        <f>B2643&amp;"|"&amp;I2643</f>
        <v/>
      </c>
      <c r="AC2643">
        <f>IF($B2643="","","|"&amp;SUBSTITUTE(TRIM(SUBSTITUTE(SUBSTITUTE(SUBSTITUTE(SUBSTITUTE(SUBSTITUTE(SUBSTITUTE(SUBSTITUTE(SUBSTITUTE(SUBSTITUTE(SUBSTITUTE(SUBSTITUTE(SUBSTITUTE(SUBSTITUTE(SUBSTITUTE(TRIM($B2643&amp;""),CHAR(10)," "),CHAR(13)," "),"."," "),";"," "),","," "),"/"," "),"+"," "),"-"," "),"  "," "),"  "," "),"  "," "),"  "," "),"  "," "),"  "," "))," ","|")&amp;"|")</f>
        <v/>
      </c>
      <c r="AD2643">
        <f>TRIM($I2643&amp;"")</f>
        <v/>
      </c>
    </row>
    <row r="2644" ht="36" customHeight="1">
      <c r="A2644" s="9" t="n">
        <v>46210</v>
      </c>
      <c r="B2644" s="14" t="inlineStr">
        <is>
          <t>10238</t>
        </is>
      </c>
      <c r="C2644" s="14" t="inlineStr">
        <is>
          <t>M/C 0716 (VERDE)</t>
        </is>
      </c>
      <c r="D2644" s="14" t="inlineStr">
        <is>
          <t>46 SECCIONADORA 1</t>
        </is>
      </c>
      <c r="E2644" s="14" t="n">
        <v>20020005</v>
      </c>
      <c r="F2644" s="14" t="inlineStr">
        <is>
          <t>(5) FECHAMENTO IV 453X327X12 MDF - BASE DUBAI</t>
        </is>
      </c>
      <c r="G2644" s="14" t="inlineStr">
        <is>
          <t>46 SECCIONADORA 1</t>
        </is>
      </c>
      <c r="H2644" s="14" t="inlineStr">
        <is>
          <t>46 SECCIONADORA 1</t>
        </is>
      </c>
      <c r="I2644" s="9" t="inlineStr">
        <is>
          <t>46 SECCIONADORA 1</t>
        </is>
      </c>
      <c r="J2644" s="9" t="n">
        <v>1</v>
      </c>
      <c r="K2644" s="14">
        <f>IF($E2644="","",IFERROR(INDEX('01_Cad_Pecas'!$H$2:$H$5000,MATCH($E2644,'01_Cad_Pecas'!$D$2:$D$5000,0)),IFERROR(INDEX('01_Cad_Pecas'!$H$2:$H$5000,MATCH(VALUE($E2644),'01_Cad_Pecas'!$D$2:$D$5000,0)),"")))</f>
        <v/>
      </c>
      <c r="L2644" s="14">
        <f>IF($E2644="","",IFERROR(INDEX('01_Cad_Pecas'!$I$2:$I$5000,MATCH($E2644,'01_Cad_Pecas'!$D$2:$D$5000,0)),IFERROR(INDEX('01_Cad_Pecas'!$I$2:$I$5000,MATCH(VALUE($E2644),'01_Cad_Pecas'!$D$2:$D$5000,0)),"")))</f>
        <v/>
      </c>
      <c r="M2644" s="14">
        <f>IF(OR($J2644="",$L2644=""),"",IF($K2644="",0,$K2644)+$J2644*$L2644)</f>
        <v/>
      </c>
      <c r="N2644" s="14" t="n">
        <v>46210</v>
      </c>
      <c r="O2644" s="14" t="n">
        <v>1</v>
      </c>
      <c r="P2644" s="14" t="n"/>
      <c r="Q2644" s="14" t="n"/>
      <c r="R2644" s="14" t="n"/>
      <c r="S2644" s="14" t="n"/>
      <c r="T2644" s="14">
        <f>IF(OR($J2644="",$O2644=""),"",$O2644/$J2644)</f>
        <v/>
      </c>
      <c r="U2644" s="14" t="inlineStr">
        <is>
          <t>Concluído</t>
        </is>
      </c>
      <c r="V2644" s="14" t="n"/>
      <c r="W2644" s="14" t="n"/>
      <c r="X2644" s="14" t="n"/>
      <c r="Y2644" s="14" t="n"/>
      <c r="Z2644" s="14" t="n"/>
      <c r="AA2644" s="11" t="n"/>
      <c r="AB2644" s="14">
        <f>B2644&amp;"|"&amp;I2644</f>
        <v/>
      </c>
      <c r="AC2644">
        <f>IF($B2644="","","|"&amp;SUBSTITUTE(TRIM(SUBSTITUTE(SUBSTITUTE(SUBSTITUTE(SUBSTITUTE(SUBSTITUTE(SUBSTITUTE(SUBSTITUTE(SUBSTITUTE(SUBSTITUTE(SUBSTITUTE(SUBSTITUTE(SUBSTITUTE(SUBSTITUTE(SUBSTITUTE(TRIM($B2644&amp;""),CHAR(10)," "),CHAR(13)," "),"."," "),";"," "),","," "),"/"," "),"+"," "),"-"," "),"  "," "),"  "," "),"  "," "),"  "," "),"  "," "),"  "," "))," ","|")&amp;"|")</f>
        <v/>
      </c>
      <c r="AD2644">
        <f>TRIM($I2644&amp;"")</f>
        <v/>
      </c>
    </row>
    <row r="2645" ht="36" customHeight="1">
      <c r="A2645" s="9" t="n">
        <v>46210</v>
      </c>
      <c r="B2645" s="14" t="inlineStr">
        <is>
          <t>10238</t>
        </is>
      </c>
      <c r="C2645" s="14" t="inlineStr">
        <is>
          <t>M/C 0716 (VERDE)</t>
        </is>
      </c>
      <c r="D2645" s="14" t="inlineStr">
        <is>
          <t>46 SECCIONADORA 1</t>
        </is>
      </c>
      <c r="E2645" s="14" t="n">
        <v>20013102</v>
      </c>
      <c r="F2645" s="14" t="inlineStr">
        <is>
          <t>(10)PE MAIOR 760X100 (170) X15 MDF-MIAMI 1,37X0,80</t>
        </is>
      </c>
      <c r="G2645" s="14" t="inlineStr">
        <is>
          <t>46 SECCIONADORA 1</t>
        </is>
      </c>
      <c r="H2645" s="14" t="inlineStr">
        <is>
          <t>46 SECCIONADORA 1</t>
        </is>
      </c>
      <c r="I2645" s="9" t="inlineStr">
        <is>
          <t>46 SECCIONADORA 1</t>
        </is>
      </c>
      <c r="J2645" s="9" t="n">
        <v>800</v>
      </c>
      <c r="K2645" s="14">
        <f>IF($E2645="","",IFERROR(INDEX('01_Cad_Pecas'!$H$2:$H$5000,MATCH($E2645,'01_Cad_Pecas'!$D$2:$D$5000,0)),IFERROR(INDEX('01_Cad_Pecas'!$H$2:$H$5000,MATCH(VALUE($E2645),'01_Cad_Pecas'!$D$2:$D$5000,0)),"")))</f>
        <v/>
      </c>
      <c r="L2645" s="14">
        <f>IF($E2645="","",IFERROR(INDEX('01_Cad_Pecas'!$I$2:$I$5000,MATCH($E2645,'01_Cad_Pecas'!$D$2:$D$5000,0)),IFERROR(INDEX('01_Cad_Pecas'!$I$2:$I$5000,MATCH(VALUE($E2645),'01_Cad_Pecas'!$D$2:$D$5000,0)),"")))</f>
        <v/>
      </c>
      <c r="M2645" s="14">
        <f>IF(OR($J2645="",$L2645=""),"",IF($K2645="",0,$K2645)+$J2645*$L2645)</f>
        <v/>
      </c>
      <c r="N2645" s="14" t="n">
        <v>46210</v>
      </c>
      <c r="O2645" s="14" t="n">
        <v>800</v>
      </c>
      <c r="P2645" s="14" t="n"/>
      <c r="Q2645" s="14" t="n"/>
      <c r="R2645" s="14" t="n"/>
      <c r="S2645" s="14" t="n"/>
      <c r="T2645" s="14">
        <f>IF(OR($J2645="",$O2645=""),"",$O2645/$J2645)</f>
        <v/>
      </c>
      <c r="U2645" s="14" t="inlineStr">
        <is>
          <t>Concluído</t>
        </is>
      </c>
      <c r="V2645" s="14" t="n"/>
      <c r="W2645" s="14" t="n"/>
      <c r="X2645" s="14" t="n"/>
      <c r="Y2645" s="14" t="n"/>
      <c r="Z2645" s="14" t="n"/>
      <c r="AA2645" s="11" t="n"/>
      <c r="AB2645" s="14">
        <f>B2645&amp;"|"&amp;I2645</f>
        <v/>
      </c>
      <c r="AC2645">
        <f>IF($B2645="","","|"&amp;SUBSTITUTE(TRIM(SUBSTITUTE(SUBSTITUTE(SUBSTITUTE(SUBSTITUTE(SUBSTITUTE(SUBSTITUTE(SUBSTITUTE(SUBSTITUTE(SUBSTITUTE(SUBSTITUTE(SUBSTITUTE(SUBSTITUTE(SUBSTITUTE(SUBSTITUTE(TRIM($B2645&amp;""),CHAR(10)," "),CHAR(13)," "),"."," "),";"," "),","," "),"/"," "),"+"," "),"-"," "),"  "," "),"  "," "),"  "," "),"  "," "),"  "," "),"  "," "))," ","|")&amp;"|")</f>
        <v/>
      </c>
      <c r="AD2645">
        <f>TRIM($I2645&amp;"")</f>
        <v/>
      </c>
    </row>
    <row r="2646" ht="36" customHeight="1">
      <c r="A2646" s="9" t="n">
        <v>46210</v>
      </c>
      <c r="B2646" s="14" t="inlineStr">
        <is>
          <t>10238</t>
        </is>
      </c>
      <c r="C2646" s="14" t="inlineStr">
        <is>
          <t>M/C 0716 (VERDE)</t>
        </is>
      </c>
      <c r="D2646" s="14" t="inlineStr">
        <is>
          <t>46 SECCIONADORA 1</t>
        </is>
      </c>
      <c r="E2646" s="14" t="n">
        <v>20013103</v>
      </c>
      <c r="F2646" s="14" t="inlineStr">
        <is>
          <t>(4) PE MENOR 760X85 (135) X15 MDF-MIAMI 1,37X0,80</t>
        </is>
      </c>
      <c r="G2646" s="14" t="inlineStr">
        <is>
          <t>46 SECCIONADORA 1</t>
        </is>
      </c>
      <c r="H2646" s="14" t="inlineStr">
        <is>
          <t>46 SECCIONADORA 1</t>
        </is>
      </c>
      <c r="I2646" s="9" t="inlineStr">
        <is>
          <t>46 SECCIONADORA 1</t>
        </is>
      </c>
      <c r="J2646" s="9" t="n">
        <v>800</v>
      </c>
      <c r="K2646" s="14">
        <f>IF($E2646="","",IFERROR(INDEX('01_Cad_Pecas'!$H$2:$H$5000,MATCH($E2646,'01_Cad_Pecas'!$D$2:$D$5000,0)),IFERROR(INDEX('01_Cad_Pecas'!$H$2:$H$5000,MATCH(VALUE($E2646),'01_Cad_Pecas'!$D$2:$D$5000,0)),"")))</f>
        <v/>
      </c>
      <c r="L2646" s="14">
        <f>IF($E2646="","",IFERROR(INDEX('01_Cad_Pecas'!$I$2:$I$5000,MATCH($E2646,'01_Cad_Pecas'!$D$2:$D$5000,0)),IFERROR(INDEX('01_Cad_Pecas'!$I$2:$I$5000,MATCH(VALUE($E2646),'01_Cad_Pecas'!$D$2:$D$5000,0)),"")))</f>
        <v/>
      </c>
      <c r="M2646" s="14">
        <f>IF(OR($J2646="",$L2646=""),"",IF($K2646="",0,$K2646)+$J2646*$L2646)</f>
        <v/>
      </c>
      <c r="N2646" s="14" t="n">
        <v>46210</v>
      </c>
      <c r="O2646" s="14" t="n">
        <v>800</v>
      </c>
      <c r="P2646" s="14" t="n"/>
      <c r="Q2646" s="14" t="n"/>
      <c r="R2646" s="14" t="n"/>
      <c r="S2646" s="14" t="n"/>
      <c r="T2646" s="14">
        <f>IF(OR($J2646="",$O2646=""),"",$O2646/$J2646)</f>
        <v/>
      </c>
      <c r="U2646" s="14" t="inlineStr">
        <is>
          <t>Concluído</t>
        </is>
      </c>
      <c r="V2646" s="14" t="n"/>
      <c r="W2646" s="14" t="n"/>
      <c r="X2646" s="14" t="n"/>
      <c r="Y2646" s="14" t="n"/>
      <c r="Z2646" s="14" t="n"/>
      <c r="AA2646" s="11" t="n"/>
      <c r="AB2646" s="14">
        <f>B2646&amp;"|"&amp;I2646</f>
        <v/>
      </c>
      <c r="AC2646">
        <f>IF($B2646="","","|"&amp;SUBSTITUTE(TRIM(SUBSTITUTE(SUBSTITUTE(SUBSTITUTE(SUBSTITUTE(SUBSTITUTE(SUBSTITUTE(SUBSTITUTE(SUBSTITUTE(SUBSTITUTE(SUBSTITUTE(SUBSTITUTE(SUBSTITUTE(SUBSTITUTE(SUBSTITUTE(TRIM($B2646&amp;""),CHAR(10)," "),CHAR(13)," "),"."," "),";"," "),","," "),"/"," "),"+"," "),"-"," "),"  "," "),"  "," "),"  "," "),"  "," "),"  "," "),"  "," "))," ","|")&amp;"|")</f>
        <v/>
      </c>
      <c r="AD2646">
        <f>TRIM($I2646&amp;"")</f>
        <v/>
      </c>
    </row>
    <row r="2647" ht="36" customHeight="1">
      <c r="A2647" s="9" t="n">
        <v>46210</v>
      </c>
      <c r="B2647" s="14" t="inlineStr">
        <is>
          <t>10238</t>
        </is>
      </c>
      <c r="C2647" s="14" t="inlineStr">
        <is>
          <t>M/C 0716 (VERDE)</t>
        </is>
      </c>
      <c r="D2647" s="14" t="inlineStr">
        <is>
          <t>46 SECCIONADORA 1</t>
        </is>
      </c>
      <c r="E2647" s="14" t="n">
        <v>20020001</v>
      </c>
      <c r="F2647" s="14" t="inlineStr">
        <is>
          <t>(1) LATERAL 1180X92X15 MDF - BASE DUBAI</t>
        </is>
      </c>
      <c r="G2647" s="14" t="inlineStr">
        <is>
          <t>46 SECCIONADORA 1</t>
        </is>
      </c>
      <c r="H2647" s="14" t="inlineStr">
        <is>
          <t>46 SECCIONADORA 1</t>
        </is>
      </c>
      <c r="I2647" s="9" t="inlineStr">
        <is>
          <t>46 SECCIONADORA 1</t>
        </is>
      </c>
      <c r="J2647" s="9" t="n">
        <v>4</v>
      </c>
      <c r="K2647" s="14">
        <f>IF($E2647="","",IFERROR(INDEX('01_Cad_Pecas'!$H$2:$H$5000,MATCH($E2647,'01_Cad_Pecas'!$D$2:$D$5000,0)),IFERROR(INDEX('01_Cad_Pecas'!$H$2:$H$5000,MATCH(VALUE($E2647),'01_Cad_Pecas'!$D$2:$D$5000,0)),"")))</f>
        <v/>
      </c>
      <c r="L2647" s="14">
        <f>IF($E2647="","",IFERROR(INDEX('01_Cad_Pecas'!$I$2:$I$5000,MATCH($E2647,'01_Cad_Pecas'!$D$2:$D$5000,0)),IFERROR(INDEX('01_Cad_Pecas'!$I$2:$I$5000,MATCH(VALUE($E2647),'01_Cad_Pecas'!$D$2:$D$5000,0)),"")))</f>
        <v/>
      </c>
      <c r="M2647" s="14">
        <f>IF(OR($J2647="",$L2647=""),"",IF($K2647="",0,$K2647)+$J2647*$L2647)</f>
        <v/>
      </c>
      <c r="N2647" s="14" t="n">
        <v>46210</v>
      </c>
      <c r="O2647" s="14" t="n">
        <v>4</v>
      </c>
      <c r="P2647" s="14" t="n"/>
      <c r="Q2647" s="14" t="n"/>
      <c r="R2647" s="14" t="n"/>
      <c r="S2647" s="14" t="n"/>
      <c r="T2647" s="14">
        <f>IF(OR($J2647="",$O2647=""),"",$O2647/$J2647)</f>
        <v/>
      </c>
      <c r="U2647" s="14" t="inlineStr">
        <is>
          <t>Concluído</t>
        </is>
      </c>
      <c r="V2647" s="14" t="n"/>
      <c r="W2647" s="14" t="n"/>
      <c r="X2647" s="14" t="n"/>
      <c r="Y2647" s="14" t="n"/>
      <c r="Z2647" s="14" t="n"/>
      <c r="AA2647" s="11" t="n"/>
      <c r="AB2647" s="14">
        <f>B2647&amp;"|"&amp;I2647</f>
        <v/>
      </c>
      <c r="AC2647">
        <f>IF($B2647="","","|"&amp;SUBSTITUTE(TRIM(SUBSTITUTE(SUBSTITUTE(SUBSTITUTE(SUBSTITUTE(SUBSTITUTE(SUBSTITUTE(SUBSTITUTE(SUBSTITUTE(SUBSTITUTE(SUBSTITUTE(SUBSTITUTE(SUBSTITUTE(SUBSTITUTE(SUBSTITUTE(TRIM($B2647&amp;""),CHAR(10)," "),CHAR(13)," "),"."," "),";"," "),","," "),"/"," "),"+"," "),"-"," "),"  "," "),"  "," "),"  "," "),"  "," "),"  "," "),"  "," "))," ","|")&amp;"|")</f>
        <v/>
      </c>
      <c r="AD2647">
        <f>TRIM($I2647&amp;"")</f>
        <v/>
      </c>
    </row>
    <row r="2648" ht="36" customHeight="1">
      <c r="A2648" s="9" t="n">
        <v>46210</v>
      </c>
      <c r="B2648" s="14" t="inlineStr">
        <is>
          <t>10238</t>
        </is>
      </c>
      <c r="C2648" s="14" t="inlineStr">
        <is>
          <t>M/C 0716 (VERDE)</t>
        </is>
      </c>
      <c r="D2648" s="14" t="inlineStr">
        <is>
          <t>46 SECCIONADORA 1</t>
        </is>
      </c>
      <c r="E2648" s="14" t="n">
        <v>20052001</v>
      </c>
      <c r="F2648" s="14" t="inlineStr">
        <is>
          <t>(2-4) TRAVESSA 742X122X25 MDF - MESA ATHENAS</t>
        </is>
      </c>
      <c r="G2648" s="14" t="inlineStr">
        <is>
          <t>46 SECCIONADORA 1</t>
        </is>
      </c>
      <c r="H2648" s="14" t="inlineStr">
        <is>
          <t>46 SECCIONADORA 1</t>
        </is>
      </c>
      <c r="I2648" s="9" t="inlineStr">
        <is>
          <t>46 SECCIONADORA 1</t>
        </is>
      </c>
      <c r="J2648" s="9" t="n">
        <v>4</v>
      </c>
      <c r="K2648" s="14">
        <f>IF($E2648="","",IFERROR(INDEX('01_Cad_Pecas'!$H$2:$H$5000,MATCH($E2648,'01_Cad_Pecas'!$D$2:$D$5000,0)),IFERROR(INDEX('01_Cad_Pecas'!$H$2:$H$5000,MATCH(VALUE($E2648),'01_Cad_Pecas'!$D$2:$D$5000,0)),"")))</f>
        <v/>
      </c>
      <c r="L2648" s="14">
        <f>IF($E2648="","",IFERROR(INDEX('01_Cad_Pecas'!$I$2:$I$5000,MATCH($E2648,'01_Cad_Pecas'!$D$2:$D$5000,0)),IFERROR(INDEX('01_Cad_Pecas'!$I$2:$I$5000,MATCH(VALUE($E2648),'01_Cad_Pecas'!$D$2:$D$5000,0)),"")))</f>
        <v/>
      </c>
      <c r="M2648" s="14">
        <f>IF(OR($J2648="",$L2648=""),"",IF($K2648="",0,$K2648)+$J2648*$L2648)</f>
        <v/>
      </c>
      <c r="N2648" s="14" t="n">
        <v>46210</v>
      </c>
      <c r="O2648" s="14" t="n">
        <v>4</v>
      </c>
      <c r="P2648" s="14" t="n"/>
      <c r="Q2648" s="14" t="n"/>
      <c r="R2648" s="14" t="n"/>
      <c r="S2648" s="14" t="n"/>
      <c r="T2648" s="14">
        <f>IF(OR($J2648="",$O2648=""),"",$O2648/$J2648)</f>
        <v/>
      </c>
      <c r="U2648" s="14" t="inlineStr">
        <is>
          <t>Concluído</t>
        </is>
      </c>
      <c r="V2648" s="14" t="n"/>
      <c r="W2648" s="14" t="n"/>
      <c r="X2648" s="14" t="n"/>
      <c r="Y2648" s="14" t="n"/>
      <c r="Z2648" s="14" t="n"/>
      <c r="AA2648" s="11" t="n"/>
      <c r="AB2648" s="14">
        <f>B2648&amp;"|"&amp;I2648</f>
        <v/>
      </c>
      <c r="AC2648">
        <f>IF($B2648="","","|"&amp;SUBSTITUTE(TRIM(SUBSTITUTE(SUBSTITUTE(SUBSTITUTE(SUBSTITUTE(SUBSTITUTE(SUBSTITUTE(SUBSTITUTE(SUBSTITUTE(SUBSTITUTE(SUBSTITUTE(SUBSTITUTE(SUBSTITUTE(SUBSTITUTE(SUBSTITUTE(TRIM($B2648&amp;""),CHAR(10)," "),CHAR(13)," "),"."," "),";"," "),","," "),"/"," "),"+"," "),"-"," "),"  "," "),"  "," "),"  "," "),"  "," "),"  "," "),"  "," "))," ","|")&amp;"|")</f>
        <v/>
      </c>
      <c r="AD2648">
        <f>TRIM($I2648&amp;"")</f>
        <v/>
      </c>
    </row>
    <row r="2649" ht="36" customHeight="1">
      <c r="A2649" s="9" t="n">
        <v>46210</v>
      </c>
      <c r="B2649" s="14" t="inlineStr">
        <is>
          <t>10238</t>
        </is>
      </c>
      <c r="C2649" s="14" t="inlineStr">
        <is>
          <t>M/C 0716 (VERDE)</t>
        </is>
      </c>
      <c r="D2649" s="14" t="inlineStr">
        <is>
          <t>46 SECCIONADORA 1</t>
        </is>
      </c>
      <c r="E2649" s="14" t="n">
        <v>20052002</v>
      </c>
      <c r="F2649" s="14" t="inlineStr">
        <is>
          <t>(5) BASE MAIOR 542X124X25 MDF - MESA ATHENAS</t>
        </is>
      </c>
      <c r="G2649" s="14" t="inlineStr">
        <is>
          <t>46 SECCIONADORA 1</t>
        </is>
      </c>
      <c r="H2649" s="14" t="inlineStr">
        <is>
          <t>46 SECCIONADORA 1</t>
        </is>
      </c>
      <c r="I2649" s="9" t="inlineStr">
        <is>
          <t>46 SECCIONADORA 1</t>
        </is>
      </c>
      <c r="J2649" s="9" t="n">
        <v>1</v>
      </c>
      <c r="K2649" s="14">
        <f>IF($E2649="","",IFERROR(INDEX('01_Cad_Pecas'!$H$2:$H$5000,MATCH($E2649,'01_Cad_Pecas'!$D$2:$D$5000,0)),IFERROR(INDEX('01_Cad_Pecas'!$H$2:$H$5000,MATCH(VALUE($E2649),'01_Cad_Pecas'!$D$2:$D$5000,0)),"")))</f>
        <v/>
      </c>
      <c r="L2649" s="14">
        <f>IF($E2649="","",IFERROR(INDEX('01_Cad_Pecas'!$I$2:$I$5000,MATCH($E2649,'01_Cad_Pecas'!$D$2:$D$5000,0)),IFERROR(INDEX('01_Cad_Pecas'!$I$2:$I$5000,MATCH(VALUE($E2649),'01_Cad_Pecas'!$D$2:$D$5000,0)),"")))</f>
        <v/>
      </c>
      <c r="M2649" s="14">
        <f>IF(OR($J2649="",$L2649=""),"",IF($K2649="",0,$K2649)+$J2649*$L2649)</f>
        <v/>
      </c>
      <c r="N2649" s="14" t="n">
        <v>46210</v>
      </c>
      <c r="O2649" s="14" t="n">
        <v>1</v>
      </c>
      <c r="P2649" s="14" t="n"/>
      <c r="Q2649" s="14" t="n"/>
      <c r="R2649" s="14" t="n"/>
      <c r="S2649" s="14" t="n"/>
      <c r="T2649" s="14">
        <f>IF(OR($J2649="",$O2649=""),"",$O2649/$J2649)</f>
        <v/>
      </c>
      <c r="U2649" s="14" t="inlineStr">
        <is>
          <t>Concluído</t>
        </is>
      </c>
      <c r="V2649" s="14" t="n"/>
      <c r="W2649" s="14" t="n"/>
      <c r="X2649" s="14" t="n"/>
      <c r="Y2649" s="14" t="n"/>
      <c r="Z2649" s="14" t="n"/>
      <c r="AA2649" s="11" t="n"/>
      <c r="AB2649" s="14">
        <f>B2649&amp;"|"&amp;I2649</f>
        <v/>
      </c>
      <c r="AC2649">
        <f>IF($B2649="","","|"&amp;SUBSTITUTE(TRIM(SUBSTITUTE(SUBSTITUTE(SUBSTITUTE(SUBSTITUTE(SUBSTITUTE(SUBSTITUTE(SUBSTITUTE(SUBSTITUTE(SUBSTITUTE(SUBSTITUTE(SUBSTITUTE(SUBSTITUTE(SUBSTITUTE(SUBSTITUTE(TRIM($B2649&amp;""),CHAR(10)," "),CHAR(13)," "),"."," "),";"," "),","," "),"/"," "),"+"," "),"-"," "),"  "," "),"  "," "),"  "," "),"  "," "),"  "," "),"  "," "))," ","|")&amp;"|")</f>
        <v/>
      </c>
      <c r="AD2649">
        <f>TRIM($I2649&amp;"")</f>
        <v/>
      </c>
    </row>
    <row r="2650" ht="36" customHeight="1">
      <c r="A2650" s="9" t="n">
        <v>46210</v>
      </c>
      <c r="B2650" s="14" t="inlineStr">
        <is>
          <t>10238</t>
        </is>
      </c>
      <c r="C2650" s="14" t="inlineStr">
        <is>
          <t>M/C 0716 (VERDE)</t>
        </is>
      </c>
      <c r="D2650" s="14" t="inlineStr">
        <is>
          <t>46 SECCIONADORA 1</t>
        </is>
      </c>
      <c r="E2650" s="14" t="n">
        <v>20052003</v>
      </c>
      <c r="F2650" s="14" t="inlineStr">
        <is>
          <t>(6)BASE MENOR 386 (189)X124X25 MDF - MESA ATHENAS</t>
        </is>
      </c>
      <c r="G2650" s="14" t="inlineStr">
        <is>
          <t>46 SECCIONADORA 1</t>
        </is>
      </c>
      <c r="H2650" s="14" t="inlineStr">
        <is>
          <t>46 SECCIONADORA 1</t>
        </is>
      </c>
      <c r="I2650" s="9" t="inlineStr">
        <is>
          <t>46 SECCIONADORA 1</t>
        </is>
      </c>
      <c r="J2650" s="9" t="n">
        <v>2</v>
      </c>
      <c r="K2650" s="14">
        <f>IF($E2650="","",IFERROR(INDEX('01_Cad_Pecas'!$H$2:$H$5000,MATCH($E2650,'01_Cad_Pecas'!$D$2:$D$5000,0)),IFERROR(INDEX('01_Cad_Pecas'!$H$2:$H$5000,MATCH(VALUE($E2650),'01_Cad_Pecas'!$D$2:$D$5000,0)),"")))</f>
        <v/>
      </c>
      <c r="L2650" s="14">
        <f>IF($E2650="","",IFERROR(INDEX('01_Cad_Pecas'!$I$2:$I$5000,MATCH($E2650,'01_Cad_Pecas'!$D$2:$D$5000,0)),IFERROR(INDEX('01_Cad_Pecas'!$I$2:$I$5000,MATCH(VALUE($E2650),'01_Cad_Pecas'!$D$2:$D$5000,0)),"")))</f>
        <v/>
      </c>
      <c r="M2650" s="14">
        <f>IF(OR($J2650="",$L2650=""),"",IF($K2650="",0,$K2650)+$J2650*$L2650)</f>
        <v/>
      </c>
      <c r="N2650" s="14" t="n">
        <v>46210</v>
      </c>
      <c r="O2650" s="14" t="n">
        <v>2</v>
      </c>
      <c r="P2650" s="14" t="n"/>
      <c r="Q2650" s="14" t="n"/>
      <c r="R2650" s="14" t="n"/>
      <c r="S2650" s="14" t="n"/>
      <c r="T2650" s="14">
        <f>IF(OR($J2650="",$O2650=""),"",$O2650/$J2650)</f>
        <v/>
      </c>
      <c r="U2650" s="14" t="inlineStr">
        <is>
          <t>Concluído</t>
        </is>
      </c>
      <c r="V2650" s="14" t="n"/>
      <c r="W2650" s="14" t="n"/>
      <c r="X2650" s="14" t="n"/>
      <c r="Y2650" s="14" t="n"/>
      <c r="Z2650" s="14" t="n"/>
      <c r="AA2650" s="11" t="n"/>
      <c r="AB2650" s="14">
        <f>B2650&amp;"|"&amp;I2650</f>
        <v/>
      </c>
      <c r="AC2650">
        <f>IF($B2650="","","|"&amp;SUBSTITUTE(TRIM(SUBSTITUTE(SUBSTITUTE(SUBSTITUTE(SUBSTITUTE(SUBSTITUTE(SUBSTITUTE(SUBSTITUTE(SUBSTITUTE(SUBSTITUTE(SUBSTITUTE(SUBSTITUTE(SUBSTITUTE(SUBSTITUTE(SUBSTITUTE(TRIM($B2650&amp;""),CHAR(10)," "),CHAR(13)," "),"."," "),";"," "),","," "),"/"," "),"+"," "),"-"," "),"  "," "),"  "," "),"  "," "),"  "," "),"  "," "),"  "," "))," ","|")&amp;"|")</f>
        <v/>
      </c>
      <c r="AD2650">
        <f>TRIM($I2650&amp;"")</f>
        <v/>
      </c>
    </row>
    <row r="2651" ht="48" customHeight="1">
      <c r="A2651" s="9" t="n">
        <v>46210</v>
      </c>
      <c r="B2651" s="14" t="inlineStr">
        <is>
          <t>10219,10220,10221,10222,10218</t>
        </is>
      </c>
      <c r="C2651" s="14" t="inlineStr">
        <is>
          <t>MAD 0728 CAD.3 (BRANCO)</t>
        </is>
      </c>
      <c r="D2651" s="14" t="inlineStr">
        <is>
          <t>50 SECCIONADORA 2</t>
        </is>
      </c>
      <c r="E2651" s="14" t="n">
        <v>20021607</v>
      </c>
      <c r="F2651" s="14" t="inlineStr">
        <is>
          <t>TAMPO 1605X905X18 MDF - MESA COM VIDRO</t>
        </is>
      </c>
      <c r="G2651" s="14" t="inlineStr">
        <is>
          <t>50 SECCIONADORA 2</t>
        </is>
      </c>
      <c r="H2651" s="14" t="inlineStr">
        <is>
          <t>50 SECCIONADORA 2</t>
        </is>
      </c>
      <c r="I2651" s="9" t="inlineStr">
        <is>
          <t>50 SECCIONADORA 2</t>
        </is>
      </c>
      <c r="J2651" s="9" t="n">
        <v>25</v>
      </c>
      <c r="K2651" s="14">
        <f>IF($E2651="","",IFERROR(INDEX('01_Cad_Pecas'!$H$2:$H$5000,MATCH($E2651,'01_Cad_Pecas'!$D$2:$D$5000,0)),IFERROR(INDEX('01_Cad_Pecas'!$H$2:$H$5000,MATCH(VALUE($E2651),'01_Cad_Pecas'!$D$2:$D$5000,0)),"")))</f>
        <v/>
      </c>
      <c r="L2651" s="14">
        <f>IF($E2651="","",IFERROR(INDEX('01_Cad_Pecas'!$I$2:$I$5000,MATCH($E2651,'01_Cad_Pecas'!$D$2:$D$5000,0)),IFERROR(INDEX('01_Cad_Pecas'!$I$2:$I$5000,MATCH(VALUE($E2651),'01_Cad_Pecas'!$D$2:$D$5000,0)),"")))</f>
        <v/>
      </c>
      <c r="M2651" s="14">
        <f>IF(OR($J2651="",$L2651=""),"",IF($K2651="",0,$K2651)+$J2651*$L2651)</f>
        <v/>
      </c>
      <c r="N2651" s="14" t="n">
        <v>46210</v>
      </c>
      <c r="O2651" s="14" t="n">
        <v>25</v>
      </c>
      <c r="P2651" s="14" t="n"/>
      <c r="Q2651" s="14" t="n"/>
      <c r="R2651" s="14" t="n"/>
      <c r="S2651" s="14" t="n"/>
      <c r="T2651" s="14">
        <f>IF(OR($J2651="",$O2651=""),"",$O2651/$J2651)</f>
        <v/>
      </c>
      <c r="U2651" s="14" t="inlineStr">
        <is>
          <t>Concluído</t>
        </is>
      </c>
      <c r="V2651" s="14" t="n"/>
      <c r="W2651" s="14" t="n"/>
      <c r="X2651" s="14" t="n"/>
      <c r="Y2651" s="14" t="n"/>
      <c r="Z2651" s="14" t="n"/>
      <c r="AA2651" s="11" t="n"/>
      <c r="AB2651" s="14">
        <f>B2651&amp;"|"&amp;I2651</f>
        <v/>
      </c>
      <c r="AC2651">
        <f>IF($B2651="","","|"&amp;SUBSTITUTE(TRIM(SUBSTITUTE(SUBSTITUTE(SUBSTITUTE(SUBSTITUTE(SUBSTITUTE(SUBSTITUTE(SUBSTITUTE(SUBSTITUTE(SUBSTITUTE(SUBSTITUTE(SUBSTITUTE(SUBSTITUTE(SUBSTITUTE(SUBSTITUTE(TRIM($B2651&amp;""),CHAR(10)," "),CHAR(13)," "),"."," "),";"," "),","," "),"/"," "),"+"," "),"-"," "),"  "," "),"  "," "),"  "," "),"  "," "),"  "," "),"  "," "))," ","|")&amp;"|")</f>
        <v/>
      </c>
      <c r="AD2651">
        <f>TRIM($I2651&amp;"")</f>
        <v/>
      </c>
    </row>
    <row r="2652" ht="48" customHeight="1">
      <c r="A2652" s="9" t="n">
        <v>46210</v>
      </c>
      <c r="B2652" s="14" t="inlineStr">
        <is>
          <t>10219,10220,10221,10222,10218</t>
        </is>
      </c>
      <c r="C2652" s="14" t="inlineStr">
        <is>
          <t>MAD 0728 CAD.3 (BRANCO)</t>
        </is>
      </c>
      <c r="D2652" s="14" t="inlineStr">
        <is>
          <t>50 SECCIONADORA 2</t>
        </is>
      </c>
      <c r="E2652" s="14" t="n">
        <v>20053407</v>
      </c>
      <c r="F2652" s="14" t="inlineStr">
        <is>
          <t>TAMPO 1365X905X18 MDF - MESA COM VIDRO</t>
        </is>
      </c>
      <c r="G2652" s="14" t="inlineStr">
        <is>
          <t>50 SECCIONADORA 2</t>
        </is>
      </c>
      <c r="H2652" s="14" t="inlineStr">
        <is>
          <t>50 SECCIONADORA 2</t>
        </is>
      </c>
      <c r="I2652" s="9" t="inlineStr">
        <is>
          <t>50 SECCIONADORA 2</t>
        </is>
      </c>
      <c r="J2652" s="9" t="n">
        <v>20</v>
      </c>
      <c r="K2652" s="14">
        <f>IF($E2652="","",IFERROR(INDEX('01_Cad_Pecas'!$H$2:$H$5000,MATCH($E2652,'01_Cad_Pecas'!$D$2:$D$5000,0)),IFERROR(INDEX('01_Cad_Pecas'!$H$2:$H$5000,MATCH(VALUE($E2652),'01_Cad_Pecas'!$D$2:$D$5000,0)),"")))</f>
        <v/>
      </c>
      <c r="L2652" s="14">
        <f>IF($E2652="","",IFERROR(INDEX('01_Cad_Pecas'!$I$2:$I$5000,MATCH($E2652,'01_Cad_Pecas'!$D$2:$D$5000,0)),IFERROR(INDEX('01_Cad_Pecas'!$I$2:$I$5000,MATCH(VALUE($E2652),'01_Cad_Pecas'!$D$2:$D$5000,0)),"")))</f>
        <v/>
      </c>
      <c r="M2652" s="14">
        <f>IF(OR($J2652="",$L2652=""),"",IF($K2652="",0,$K2652)+$J2652*$L2652)</f>
        <v/>
      </c>
      <c r="N2652" s="14" t="n">
        <v>46210</v>
      </c>
      <c r="O2652" s="14" t="n">
        <v>20</v>
      </c>
      <c r="P2652" s="14" t="n"/>
      <c r="Q2652" s="14" t="n"/>
      <c r="R2652" s="14" t="n"/>
      <c r="S2652" s="14" t="n"/>
      <c r="T2652" s="14">
        <f>IF(OR($J2652="",$O2652=""),"",$O2652/$J2652)</f>
        <v/>
      </c>
      <c r="U2652" s="14" t="inlineStr">
        <is>
          <t>Concluído</t>
        </is>
      </c>
      <c r="V2652" s="14" t="n"/>
      <c r="W2652" s="14" t="n"/>
      <c r="X2652" s="14" t="n"/>
      <c r="Y2652" s="14" t="n"/>
      <c r="Z2652" s="14" t="n"/>
      <c r="AA2652" s="11" t="n"/>
      <c r="AB2652" s="14">
        <f>B2652&amp;"|"&amp;I2652</f>
        <v/>
      </c>
      <c r="AC2652">
        <f>IF($B2652="","","|"&amp;SUBSTITUTE(TRIM(SUBSTITUTE(SUBSTITUTE(SUBSTITUTE(SUBSTITUTE(SUBSTITUTE(SUBSTITUTE(SUBSTITUTE(SUBSTITUTE(SUBSTITUTE(SUBSTITUTE(SUBSTITUTE(SUBSTITUTE(SUBSTITUTE(SUBSTITUTE(TRIM($B2652&amp;""),CHAR(10)," "),CHAR(13)," "),"."," "),";"," "),","," "),"/"," "),"+"," "),"-"," "),"  "," "),"  "," "),"  "," "),"  "," "),"  "," "),"  "," "))," ","|")&amp;"|")</f>
        <v/>
      </c>
      <c r="AD2652">
        <f>TRIM($I2652&amp;"")</f>
        <v/>
      </c>
    </row>
    <row r="2653" ht="36" customHeight="1">
      <c r="A2653" s="9" t="n">
        <v>46210</v>
      </c>
      <c r="B2653" s="14" t="inlineStr">
        <is>
          <t>10238</t>
        </is>
      </c>
      <c r="C2653" s="14" t="inlineStr">
        <is>
          <t>M/C 0716 (VERDE)</t>
        </is>
      </c>
      <c r="D2653" s="14" t="inlineStr">
        <is>
          <t>50 SECCIONADORA 2</t>
        </is>
      </c>
      <c r="E2653" s="14" t="n">
        <v>30001204</v>
      </c>
      <c r="F2653" s="14" t="inlineStr">
        <is>
          <t>ASSENTO 430X403X09 MDP CAD PE INTEIRO/ MADEIRA</t>
        </is>
      </c>
      <c r="G2653" s="14" t="inlineStr">
        <is>
          <t>50 SECCIONADORA 2</t>
        </is>
      </c>
      <c r="H2653" s="14" t="inlineStr">
        <is>
          <t>50 SECCIONADORA 2</t>
        </is>
      </c>
      <c r="I2653" s="9" t="inlineStr">
        <is>
          <t>50 SECCIONADORA 2</t>
        </is>
      </c>
      <c r="J2653" s="9" t="n">
        <v>250</v>
      </c>
      <c r="K2653" s="14">
        <f>IF($E2653="","",IFERROR(INDEX('01_Cad_Pecas'!$H$2:$H$5000,MATCH($E2653,'01_Cad_Pecas'!$D$2:$D$5000,0)),IFERROR(INDEX('01_Cad_Pecas'!$H$2:$H$5000,MATCH(VALUE($E2653),'01_Cad_Pecas'!$D$2:$D$5000,0)),"")))</f>
        <v/>
      </c>
      <c r="L2653" s="14">
        <f>IF($E2653="","",IFERROR(INDEX('01_Cad_Pecas'!$I$2:$I$5000,MATCH($E2653,'01_Cad_Pecas'!$D$2:$D$5000,0)),IFERROR(INDEX('01_Cad_Pecas'!$I$2:$I$5000,MATCH(VALUE($E2653),'01_Cad_Pecas'!$D$2:$D$5000,0)),"")))</f>
        <v/>
      </c>
      <c r="M2653" s="14">
        <f>IF(OR($J2653="",$L2653=""),"",IF($K2653="",0,$K2653)+$J2653*$L2653)</f>
        <v/>
      </c>
      <c r="N2653" s="14" t="n">
        <v>46210</v>
      </c>
      <c r="O2653" s="14" t="n">
        <v>250</v>
      </c>
      <c r="P2653" s="14" t="n"/>
      <c r="Q2653" s="14" t="n"/>
      <c r="R2653" s="14" t="n"/>
      <c r="S2653" s="14" t="n"/>
      <c r="T2653" s="14">
        <f>IF(OR($J2653="",$O2653=""),"",$O2653/$J2653)</f>
        <v/>
      </c>
      <c r="U2653" s="14" t="inlineStr">
        <is>
          <t>Concluído</t>
        </is>
      </c>
      <c r="V2653" s="14" t="n"/>
      <c r="W2653" s="14" t="n"/>
      <c r="X2653" s="14" t="n"/>
      <c r="Y2653" s="14" t="n"/>
      <c r="Z2653" s="14" t="n"/>
      <c r="AA2653" s="11" t="n"/>
      <c r="AB2653" s="14">
        <f>B2653&amp;"|"&amp;I2653</f>
        <v/>
      </c>
      <c r="AC2653">
        <f>IF($B2653="","","|"&amp;SUBSTITUTE(TRIM(SUBSTITUTE(SUBSTITUTE(SUBSTITUTE(SUBSTITUTE(SUBSTITUTE(SUBSTITUTE(SUBSTITUTE(SUBSTITUTE(SUBSTITUTE(SUBSTITUTE(SUBSTITUTE(SUBSTITUTE(SUBSTITUTE(SUBSTITUTE(TRIM($B2653&amp;""),CHAR(10)," "),CHAR(13)," "),"."," "),";"," "),","," "),"/"," "),"+"," "),"-"," "),"  "," "),"  "," "),"  "," "),"  "," "),"  "," "),"  "," "))," ","|")&amp;"|")</f>
        <v/>
      </c>
      <c r="AD2653">
        <f>TRIM($I2653&amp;"")</f>
        <v/>
      </c>
    </row>
    <row r="2654" ht="36" customHeight="1">
      <c r="A2654" s="9" t="n">
        <v>46210</v>
      </c>
      <c r="B2654" s="14" t="inlineStr">
        <is>
          <t>10238</t>
        </is>
      </c>
      <c r="C2654" s="14" t="inlineStr">
        <is>
          <t>M/C 0716 (VERDE)</t>
        </is>
      </c>
      <c r="D2654" s="14" t="inlineStr">
        <is>
          <t>50 SECCIONADORA 2</t>
        </is>
      </c>
      <c r="E2654" s="14" t="n">
        <v>30004805</v>
      </c>
      <c r="F2654" s="14" t="inlineStr">
        <is>
          <t>ASSENTO 440X425X09 MDP - CAD SANTIAGO</t>
        </is>
      </c>
      <c r="G2654" s="14" t="inlineStr">
        <is>
          <t>50 SECCIONADORA 2</t>
        </is>
      </c>
      <c r="H2654" s="14" t="inlineStr">
        <is>
          <t>50 SECCIONADORA 2</t>
        </is>
      </c>
      <c r="I2654" s="9" t="inlineStr">
        <is>
          <t>50 SECCIONADORA 2</t>
        </is>
      </c>
      <c r="J2654" s="9" t="n">
        <v>480</v>
      </c>
      <c r="K2654" s="14">
        <f>IF($E2654="","",IFERROR(INDEX('01_Cad_Pecas'!$H$2:$H$5000,MATCH($E2654,'01_Cad_Pecas'!$D$2:$D$5000,0)),IFERROR(INDEX('01_Cad_Pecas'!$H$2:$H$5000,MATCH(VALUE($E2654),'01_Cad_Pecas'!$D$2:$D$5000,0)),"")))</f>
        <v/>
      </c>
      <c r="L2654" s="14">
        <f>IF($E2654="","",IFERROR(INDEX('01_Cad_Pecas'!$I$2:$I$5000,MATCH($E2654,'01_Cad_Pecas'!$D$2:$D$5000,0)),IFERROR(INDEX('01_Cad_Pecas'!$I$2:$I$5000,MATCH(VALUE($E2654),'01_Cad_Pecas'!$D$2:$D$5000,0)),"")))</f>
        <v/>
      </c>
      <c r="M2654" s="14">
        <f>IF(OR($J2654="",$L2654=""),"",IF($K2654="",0,$K2654)+$J2654*$L2654)</f>
        <v/>
      </c>
      <c r="N2654" s="14" t="n">
        <v>46210</v>
      </c>
      <c r="O2654" s="14" t="n">
        <v>480</v>
      </c>
      <c r="P2654" s="14" t="n"/>
      <c r="Q2654" s="14" t="n"/>
      <c r="R2654" s="14" t="n"/>
      <c r="S2654" s="14" t="n"/>
      <c r="T2654" s="14">
        <f>IF(OR($J2654="",$O2654=""),"",$O2654/$J2654)</f>
        <v/>
      </c>
      <c r="U2654" s="14" t="inlineStr">
        <is>
          <t>Concluído</t>
        </is>
      </c>
      <c r="V2654" s="14" t="n"/>
      <c r="W2654" s="14" t="n"/>
      <c r="X2654" s="14" t="n"/>
      <c r="Y2654" s="14" t="n"/>
      <c r="Z2654" s="14" t="n"/>
      <c r="AA2654" s="11" t="n"/>
      <c r="AB2654" s="14">
        <f>B2654&amp;"|"&amp;I2654</f>
        <v/>
      </c>
      <c r="AC2654">
        <f>IF($B2654="","","|"&amp;SUBSTITUTE(TRIM(SUBSTITUTE(SUBSTITUTE(SUBSTITUTE(SUBSTITUTE(SUBSTITUTE(SUBSTITUTE(SUBSTITUTE(SUBSTITUTE(SUBSTITUTE(SUBSTITUTE(SUBSTITUTE(SUBSTITUTE(SUBSTITUTE(SUBSTITUTE(TRIM($B2654&amp;""),CHAR(10)," "),CHAR(13)," "),"."," "),";"," "),","," "),"/"," "),"+"," "),"-"," "),"  "," "),"  "," "),"  "," "),"  "," "),"  "," "),"  "," "))," ","|")&amp;"|")</f>
        <v/>
      </c>
      <c r="AD2654">
        <f>TRIM($I2654&amp;"")</f>
        <v/>
      </c>
    </row>
    <row r="2655" ht="36" customHeight="1">
      <c r="A2655" s="9" t="n">
        <v>46210</v>
      </c>
      <c r="B2655" s="14" t="inlineStr">
        <is>
          <t>10238</t>
        </is>
      </c>
      <c r="C2655" s="14" t="inlineStr">
        <is>
          <t>M/C 0716 (VERDE)</t>
        </is>
      </c>
      <c r="D2655" s="14" t="inlineStr">
        <is>
          <t>50 SECCIONADORA 2</t>
        </is>
      </c>
      <c r="E2655" s="14" t="n">
        <v>30001308</v>
      </c>
      <c r="F2655" s="14" t="inlineStr">
        <is>
          <t>APOIO ESPALDAR 360X40X25 MDP - PE INTEIRO</t>
        </is>
      </c>
      <c r="G2655" s="14" t="inlineStr">
        <is>
          <t>50 SECCIONADORA 2</t>
        </is>
      </c>
      <c r="H2655" s="14" t="inlineStr">
        <is>
          <t>50 SECCIONADORA 2</t>
        </is>
      </c>
      <c r="I2655" s="9" t="inlineStr">
        <is>
          <t>50 SECCIONADORA 2</t>
        </is>
      </c>
      <c r="J2655" s="9" t="n">
        <v>250</v>
      </c>
      <c r="K2655" s="14">
        <f>IF($E2655="","",IFERROR(INDEX('01_Cad_Pecas'!$H$2:$H$5000,MATCH($E2655,'01_Cad_Pecas'!$D$2:$D$5000,0)),IFERROR(INDEX('01_Cad_Pecas'!$H$2:$H$5000,MATCH(VALUE($E2655),'01_Cad_Pecas'!$D$2:$D$5000,0)),"")))</f>
        <v/>
      </c>
      <c r="L2655" s="14">
        <f>IF($E2655="","",IFERROR(INDEX('01_Cad_Pecas'!$I$2:$I$5000,MATCH($E2655,'01_Cad_Pecas'!$D$2:$D$5000,0)),IFERROR(INDEX('01_Cad_Pecas'!$I$2:$I$5000,MATCH(VALUE($E2655),'01_Cad_Pecas'!$D$2:$D$5000,0)),"")))</f>
        <v/>
      </c>
      <c r="M2655" s="14">
        <f>IF(OR($J2655="",$L2655=""),"",IF($K2655="",0,$K2655)+$J2655*$L2655)</f>
        <v/>
      </c>
      <c r="N2655" s="14" t="n">
        <v>46210</v>
      </c>
      <c r="O2655" s="14" t="n">
        <v>250</v>
      </c>
      <c r="P2655" s="14" t="n"/>
      <c r="Q2655" s="14" t="n"/>
      <c r="R2655" s="14" t="n"/>
      <c r="S2655" s="14" t="n"/>
      <c r="T2655" s="14">
        <f>IF(OR($J2655="",$O2655=""),"",$O2655/$J2655)</f>
        <v/>
      </c>
      <c r="U2655" s="14" t="inlineStr">
        <is>
          <t>Concluído</t>
        </is>
      </c>
      <c r="V2655" s="14" t="n"/>
      <c r="W2655" s="14" t="n"/>
      <c r="X2655" s="14" t="n"/>
      <c r="Y2655" s="14" t="n"/>
      <c r="Z2655" s="14" t="n"/>
      <c r="AA2655" s="11" t="n"/>
      <c r="AB2655" s="14">
        <f>B2655&amp;"|"&amp;I2655</f>
        <v/>
      </c>
      <c r="AC2655">
        <f>IF($B2655="","","|"&amp;SUBSTITUTE(TRIM(SUBSTITUTE(SUBSTITUTE(SUBSTITUTE(SUBSTITUTE(SUBSTITUTE(SUBSTITUTE(SUBSTITUTE(SUBSTITUTE(SUBSTITUTE(SUBSTITUTE(SUBSTITUTE(SUBSTITUTE(SUBSTITUTE(SUBSTITUTE(TRIM($B2655&amp;""),CHAR(10)," "),CHAR(13)," "),"."," "),";"," "),","," "),"/"," "),"+"," "),"-"," "),"  "," "),"  "," "),"  "," "),"  "," "),"  "," "),"  "," "))," ","|")&amp;"|")</f>
        <v/>
      </c>
      <c r="AD2655">
        <f>TRIM($I2655&amp;"")</f>
        <v/>
      </c>
    </row>
    <row r="2656" ht="36" customHeight="1">
      <c r="A2656" s="9" t="n">
        <v>46210</v>
      </c>
      <c r="B2656" s="14" t="inlineStr">
        <is>
          <t>10238</t>
        </is>
      </c>
      <c r="C2656" s="14" t="inlineStr">
        <is>
          <t>M/C 0716 (VERDE)</t>
        </is>
      </c>
      <c r="D2656" s="14" t="inlineStr">
        <is>
          <t>50 SECCIONADORA 2</t>
        </is>
      </c>
      <c r="E2656" s="14" t="n">
        <v>30001309</v>
      </c>
      <c r="F2656" s="14" t="inlineStr">
        <is>
          <t>TRA CENTR 360X56(911)X25 MDP (14PCS) - PE INTEIRO</t>
        </is>
      </c>
      <c r="G2656" s="14" t="inlineStr">
        <is>
          <t>50 SECCIONADORA 2</t>
        </is>
      </c>
      <c r="H2656" s="14" t="inlineStr">
        <is>
          <t>50 SECCIONADORA 2</t>
        </is>
      </c>
      <c r="I2656" s="9" t="inlineStr">
        <is>
          <t>50 SECCIONADORA 2</t>
        </is>
      </c>
      <c r="J2656" s="9" t="n">
        <v>250</v>
      </c>
      <c r="K2656" s="14">
        <f>IF($E2656="","",IFERROR(INDEX('01_Cad_Pecas'!$H$2:$H$5000,MATCH($E2656,'01_Cad_Pecas'!$D$2:$D$5000,0)),IFERROR(INDEX('01_Cad_Pecas'!$H$2:$H$5000,MATCH(VALUE($E2656),'01_Cad_Pecas'!$D$2:$D$5000,0)),"")))</f>
        <v/>
      </c>
      <c r="L2656" s="14">
        <f>IF($E2656="","",IFERROR(INDEX('01_Cad_Pecas'!$I$2:$I$5000,MATCH($E2656,'01_Cad_Pecas'!$D$2:$D$5000,0)),IFERROR(INDEX('01_Cad_Pecas'!$I$2:$I$5000,MATCH(VALUE($E2656),'01_Cad_Pecas'!$D$2:$D$5000,0)),"")))</f>
        <v/>
      </c>
      <c r="M2656" s="14">
        <f>IF(OR($J2656="",$L2656=""),"",IF($K2656="",0,$K2656)+$J2656*$L2656)</f>
        <v/>
      </c>
      <c r="N2656" s="14" t="n">
        <v>46210</v>
      </c>
      <c r="O2656" s="14" t="n">
        <v>250</v>
      </c>
      <c r="P2656" s="14" t="n"/>
      <c r="Q2656" s="14" t="n"/>
      <c r="R2656" s="14" t="n"/>
      <c r="S2656" s="14" t="n"/>
      <c r="T2656" s="14">
        <f>IF(OR($J2656="",$O2656=""),"",$O2656/$J2656)</f>
        <v/>
      </c>
      <c r="U2656" s="14" t="inlineStr">
        <is>
          <t>Concluído</t>
        </is>
      </c>
      <c r="V2656" s="14" t="n"/>
      <c r="W2656" s="14" t="n"/>
      <c r="X2656" s="14" t="n"/>
      <c r="Y2656" s="14" t="n"/>
      <c r="Z2656" s="14" t="n"/>
      <c r="AA2656" s="11" t="n"/>
      <c r="AB2656" s="14">
        <f>B2656&amp;"|"&amp;I2656</f>
        <v/>
      </c>
      <c r="AC2656">
        <f>IF($B2656="","","|"&amp;SUBSTITUTE(TRIM(SUBSTITUTE(SUBSTITUTE(SUBSTITUTE(SUBSTITUTE(SUBSTITUTE(SUBSTITUTE(SUBSTITUTE(SUBSTITUTE(SUBSTITUTE(SUBSTITUTE(SUBSTITUTE(SUBSTITUTE(SUBSTITUTE(SUBSTITUTE(TRIM($B2656&amp;""),CHAR(10)," "),CHAR(13)," "),"."," "),";"," "),","," "),"/"," "),"+"," "),"-"," "),"  "," "),"  "," "),"  "," "),"  "," "),"  "," "),"  "," "))," ","|")&amp;"|")</f>
        <v/>
      </c>
      <c r="AD2656">
        <f>TRIM($I2656&amp;"")</f>
        <v/>
      </c>
    </row>
    <row r="2657" ht="36" customHeight="1">
      <c r="A2657" s="9" t="n">
        <v>46210</v>
      </c>
      <c r="B2657" s="14" t="inlineStr">
        <is>
          <t>10238</t>
        </is>
      </c>
      <c r="C2657" s="14" t="inlineStr">
        <is>
          <t>M/C 0716 (VERDE)</t>
        </is>
      </c>
      <c r="D2657" s="14" t="inlineStr">
        <is>
          <t>50 SECCIONADORA 2</t>
        </is>
      </c>
      <c r="E2657" s="14" t="n">
        <v>20051001</v>
      </c>
      <c r="F2657" s="14" t="inlineStr">
        <is>
          <t>TAMPO REDONDO 1035X1035X18 MDF - MESA TURIM LIGHT</t>
        </is>
      </c>
      <c r="G2657" s="14" t="inlineStr">
        <is>
          <t>50 SECCIONADORA 2</t>
        </is>
      </c>
      <c r="H2657" s="14" t="inlineStr">
        <is>
          <t>50 SECCIONADORA 2</t>
        </is>
      </c>
      <c r="I2657" s="9" t="inlineStr">
        <is>
          <t>50 SECCIONADORA 2</t>
        </is>
      </c>
      <c r="J2657" s="9" t="n">
        <v>1</v>
      </c>
      <c r="K2657" s="14">
        <f>IF($E2657="","",IFERROR(INDEX('01_Cad_Pecas'!$H$2:$H$5000,MATCH($E2657,'01_Cad_Pecas'!$D$2:$D$5000,0)),IFERROR(INDEX('01_Cad_Pecas'!$H$2:$H$5000,MATCH(VALUE($E2657),'01_Cad_Pecas'!$D$2:$D$5000,0)),"")))</f>
        <v/>
      </c>
      <c r="L2657" s="14">
        <f>IF($E2657="","",IFERROR(INDEX('01_Cad_Pecas'!$I$2:$I$5000,MATCH($E2657,'01_Cad_Pecas'!$D$2:$D$5000,0)),IFERROR(INDEX('01_Cad_Pecas'!$I$2:$I$5000,MATCH(VALUE($E2657),'01_Cad_Pecas'!$D$2:$D$5000,0)),"")))</f>
        <v/>
      </c>
      <c r="M2657" s="14">
        <f>IF(OR($J2657="",$L2657=""),"",IF($K2657="",0,$K2657)+$J2657*$L2657)</f>
        <v/>
      </c>
      <c r="N2657" s="14" t="n">
        <v>46210</v>
      </c>
      <c r="O2657" s="14" t="n">
        <v>1</v>
      </c>
      <c r="P2657" s="14" t="n"/>
      <c r="Q2657" s="14" t="n"/>
      <c r="R2657" s="14" t="n"/>
      <c r="S2657" s="14" t="n"/>
      <c r="T2657" s="14">
        <f>IF(OR($J2657="",$O2657=""),"",$O2657/$J2657)</f>
        <v/>
      </c>
      <c r="U2657" s="14" t="inlineStr">
        <is>
          <t>Concluído</t>
        </is>
      </c>
      <c r="V2657" s="14" t="n"/>
      <c r="W2657" s="14" t="n"/>
      <c r="X2657" s="14" t="n"/>
      <c r="Y2657" s="14" t="n"/>
      <c r="Z2657" s="14" t="n"/>
      <c r="AA2657" s="11" t="n"/>
      <c r="AB2657" s="14">
        <f>B2657&amp;"|"&amp;I2657</f>
        <v/>
      </c>
      <c r="AC2657">
        <f>IF($B2657="","","|"&amp;SUBSTITUTE(TRIM(SUBSTITUTE(SUBSTITUTE(SUBSTITUTE(SUBSTITUTE(SUBSTITUTE(SUBSTITUTE(SUBSTITUTE(SUBSTITUTE(SUBSTITUTE(SUBSTITUTE(SUBSTITUTE(SUBSTITUTE(SUBSTITUTE(SUBSTITUTE(TRIM($B2657&amp;""),CHAR(10)," "),CHAR(13)," "),"."," "),";"," "),","," "),"/"," "),"+"," "),"-"," "),"  "," "),"  "," "),"  "," "),"  "," "),"  "," "),"  "," "))," ","|")&amp;"|")</f>
        <v/>
      </c>
      <c r="AD2657">
        <f>TRIM($I2657&amp;"")</f>
        <v/>
      </c>
    </row>
    <row r="2658" ht="36" customHeight="1">
      <c r="A2658" s="9" t="n">
        <v>46210</v>
      </c>
      <c r="B2658" s="14" t="inlineStr">
        <is>
          <t>10238</t>
        </is>
      </c>
      <c r="C2658" s="14" t="inlineStr">
        <is>
          <t>M/C 0716 (VERDE)</t>
        </is>
      </c>
      <c r="D2658" s="14" t="inlineStr">
        <is>
          <t>50 SECCIONADORA 2</t>
        </is>
      </c>
      <c r="E2658" s="14" t="n">
        <v>20053407</v>
      </c>
      <c r="F2658" s="14" t="inlineStr">
        <is>
          <t>TAMPO 1365X905X18 MDF - MESA COM VIDRO</t>
        </is>
      </c>
      <c r="G2658" s="14" t="inlineStr">
        <is>
          <t>50 SECCIONADORA 2</t>
        </is>
      </c>
      <c r="H2658" s="14" t="inlineStr">
        <is>
          <t>50 SECCIONADORA 2</t>
        </is>
      </c>
      <c r="I2658" s="9" t="inlineStr">
        <is>
          <t>50 SECCIONADORA 2</t>
        </is>
      </c>
      <c r="J2658" s="9" t="n">
        <v>1</v>
      </c>
      <c r="K2658" s="14">
        <f>IF($E2658="","",IFERROR(INDEX('01_Cad_Pecas'!$H$2:$H$5000,MATCH($E2658,'01_Cad_Pecas'!$D$2:$D$5000,0)),IFERROR(INDEX('01_Cad_Pecas'!$H$2:$H$5000,MATCH(VALUE($E2658),'01_Cad_Pecas'!$D$2:$D$5000,0)),"")))</f>
        <v/>
      </c>
      <c r="L2658" s="14">
        <f>IF($E2658="","",IFERROR(INDEX('01_Cad_Pecas'!$I$2:$I$5000,MATCH($E2658,'01_Cad_Pecas'!$D$2:$D$5000,0)),IFERROR(INDEX('01_Cad_Pecas'!$I$2:$I$5000,MATCH(VALUE($E2658),'01_Cad_Pecas'!$D$2:$D$5000,0)),"")))</f>
        <v/>
      </c>
      <c r="M2658" s="14">
        <f>IF(OR($J2658="",$L2658=""),"",IF($K2658="",0,$K2658)+$J2658*$L2658)</f>
        <v/>
      </c>
      <c r="N2658" s="14" t="n">
        <v>46210</v>
      </c>
      <c r="O2658" s="14" t="n">
        <v>1</v>
      </c>
      <c r="P2658" s="14" t="n"/>
      <c r="Q2658" s="14" t="n"/>
      <c r="R2658" s="14" t="n"/>
      <c r="S2658" s="14" t="n"/>
      <c r="T2658" s="14">
        <f>IF(OR($J2658="",$O2658=""),"",$O2658/$J2658)</f>
        <v/>
      </c>
      <c r="U2658" s="14" t="inlineStr">
        <is>
          <t>Concluído</t>
        </is>
      </c>
      <c r="V2658" s="14" t="n"/>
      <c r="W2658" s="14" t="n"/>
      <c r="X2658" s="14" t="n"/>
      <c r="Y2658" s="14" t="n"/>
      <c r="Z2658" s="14" t="n"/>
      <c r="AA2658" s="11" t="n"/>
      <c r="AB2658" s="14">
        <f>B2658&amp;"|"&amp;I2658</f>
        <v/>
      </c>
      <c r="AC2658">
        <f>IF($B2658="","","|"&amp;SUBSTITUTE(TRIM(SUBSTITUTE(SUBSTITUTE(SUBSTITUTE(SUBSTITUTE(SUBSTITUTE(SUBSTITUTE(SUBSTITUTE(SUBSTITUTE(SUBSTITUTE(SUBSTITUTE(SUBSTITUTE(SUBSTITUTE(SUBSTITUTE(SUBSTITUTE(TRIM($B2658&amp;""),CHAR(10)," "),CHAR(13)," "),"."," "),";"," "),","," "),"/"," "),"+"," "),"-"," "),"  "," "),"  "," "),"  "," "),"  "," "),"  "," "),"  "," "))," ","|")&amp;"|")</f>
        <v/>
      </c>
      <c r="AD2658">
        <f>TRIM($I2658&amp;"")</f>
        <v/>
      </c>
    </row>
    <row r="2659" ht="36" customHeight="1">
      <c r="A2659" s="9" t="n">
        <v>46210</v>
      </c>
      <c r="B2659" s="14" t="inlineStr">
        <is>
          <t>10238</t>
        </is>
      </c>
      <c r="C2659" s="14" t="inlineStr">
        <is>
          <t>M/C 0716 (VERDE)</t>
        </is>
      </c>
      <c r="D2659" s="14" t="inlineStr">
        <is>
          <t>50 SECCIONADORA 2</t>
        </is>
      </c>
      <c r="E2659" s="14" t="n">
        <v>30001203</v>
      </c>
      <c r="F2659" s="14" t="inlineStr">
        <is>
          <t>LAT ASSENTO 430X80X18 MDF CAD PE INTEIRO/ MADEIRA</t>
        </is>
      </c>
      <c r="G2659" s="14" t="inlineStr">
        <is>
          <t>50 SECCIONADORA 2</t>
        </is>
      </c>
      <c r="H2659" s="14" t="inlineStr">
        <is>
          <t>50 SECCIONADORA 2</t>
        </is>
      </c>
      <c r="I2659" s="9" t="inlineStr">
        <is>
          <t>50 SECCIONADORA 2</t>
        </is>
      </c>
      <c r="J2659" s="9" t="n">
        <v>500</v>
      </c>
      <c r="K2659" s="14">
        <f>IF($E2659="","",IFERROR(INDEX('01_Cad_Pecas'!$H$2:$H$5000,MATCH($E2659,'01_Cad_Pecas'!$D$2:$D$5000,0)),IFERROR(INDEX('01_Cad_Pecas'!$H$2:$H$5000,MATCH(VALUE($E2659),'01_Cad_Pecas'!$D$2:$D$5000,0)),"")))</f>
        <v/>
      </c>
      <c r="L2659" s="14">
        <f>IF($E2659="","",IFERROR(INDEX('01_Cad_Pecas'!$I$2:$I$5000,MATCH($E2659,'01_Cad_Pecas'!$D$2:$D$5000,0)),IFERROR(INDEX('01_Cad_Pecas'!$I$2:$I$5000,MATCH(VALUE($E2659),'01_Cad_Pecas'!$D$2:$D$5000,0)),"")))</f>
        <v/>
      </c>
      <c r="M2659" s="14">
        <f>IF(OR($J2659="",$L2659=""),"",IF($K2659="",0,$K2659)+$J2659*$L2659)</f>
        <v/>
      </c>
      <c r="N2659" s="14" t="n">
        <v>46210</v>
      </c>
      <c r="O2659" s="14" t="n">
        <v>500</v>
      </c>
      <c r="P2659" s="14" t="n"/>
      <c r="Q2659" s="14" t="n"/>
      <c r="R2659" s="14" t="n"/>
      <c r="S2659" s="14" t="n"/>
      <c r="T2659" s="14">
        <f>IF(OR($J2659="",$O2659=""),"",$O2659/$J2659)</f>
        <v/>
      </c>
      <c r="U2659" s="14" t="inlineStr">
        <is>
          <t>Concluído</t>
        </is>
      </c>
      <c r="V2659" s="14" t="n"/>
      <c r="W2659" s="14" t="n"/>
      <c r="X2659" s="14" t="n"/>
      <c r="Y2659" s="14" t="n"/>
      <c r="Z2659" s="14" t="n"/>
      <c r="AA2659" s="11" t="n"/>
      <c r="AB2659" s="14">
        <f>B2659&amp;"|"&amp;I2659</f>
        <v/>
      </c>
      <c r="AC2659">
        <f>IF($B2659="","","|"&amp;SUBSTITUTE(TRIM(SUBSTITUTE(SUBSTITUTE(SUBSTITUTE(SUBSTITUTE(SUBSTITUTE(SUBSTITUTE(SUBSTITUTE(SUBSTITUTE(SUBSTITUTE(SUBSTITUTE(SUBSTITUTE(SUBSTITUTE(SUBSTITUTE(SUBSTITUTE(TRIM($B2659&amp;""),CHAR(10)," "),CHAR(13)," "),"."," "),";"," "),","," "),"/"," "),"+"," "),"-"," "),"  "," "),"  "," "),"  "," "),"  "," "),"  "," "),"  "," "))," ","|")&amp;"|")</f>
        <v/>
      </c>
      <c r="AD2659">
        <f>TRIM($I2659&amp;"")</f>
        <v/>
      </c>
    </row>
    <row r="2660" ht="36" customHeight="1">
      <c r="A2660" s="9" t="n">
        <v>46210</v>
      </c>
      <c r="B2660" s="14" t="inlineStr">
        <is>
          <t>10238</t>
        </is>
      </c>
      <c r="C2660" s="14" t="inlineStr">
        <is>
          <t>M/C 0716 (VERDE)</t>
        </is>
      </c>
      <c r="D2660" s="14" t="inlineStr">
        <is>
          <t>50 SECCIONADORA 2</t>
        </is>
      </c>
      <c r="E2660" s="14" t="n">
        <v>30003405</v>
      </c>
      <c r="F2660" s="14" t="inlineStr">
        <is>
          <t>TRAVESSA ASSENTO 360X70X18 MDF - C DAKAR/SANTIAGO</t>
        </is>
      </c>
      <c r="G2660" s="14" t="inlineStr">
        <is>
          <t>50 SECCIONADORA 2</t>
        </is>
      </c>
      <c r="H2660" s="14" t="inlineStr">
        <is>
          <t>50 SECCIONADORA 2</t>
        </is>
      </c>
      <c r="I2660" s="9" t="inlineStr">
        <is>
          <t>50 SECCIONADORA 2</t>
        </is>
      </c>
      <c r="J2660" s="9" t="n">
        <v>960</v>
      </c>
      <c r="K2660" s="14">
        <f>IF($E2660="","",IFERROR(INDEX('01_Cad_Pecas'!$H$2:$H$5000,MATCH($E2660,'01_Cad_Pecas'!$D$2:$D$5000,0)),IFERROR(INDEX('01_Cad_Pecas'!$H$2:$H$5000,MATCH(VALUE($E2660),'01_Cad_Pecas'!$D$2:$D$5000,0)),"")))</f>
        <v/>
      </c>
      <c r="L2660" s="14">
        <f>IF($E2660="","",IFERROR(INDEX('01_Cad_Pecas'!$I$2:$I$5000,MATCH($E2660,'01_Cad_Pecas'!$D$2:$D$5000,0)),IFERROR(INDEX('01_Cad_Pecas'!$I$2:$I$5000,MATCH(VALUE($E2660),'01_Cad_Pecas'!$D$2:$D$5000,0)),"")))</f>
        <v/>
      </c>
      <c r="M2660" s="14">
        <f>IF(OR($J2660="",$L2660=""),"",IF($K2660="",0,$K2660)+$J2660*$L2660)</f>
        <v/>
      </c>
      <c r="N2660" s="14" t="n">
        <v>46210</v>
      </c>
      <c r="O2660" s="14" t="n">
        <v>960</v>
      </c>
      <c r="P2660" s="14" t="n"/>
      <c r="Q2660" s="14" t="n"/>
      <c r="R2660" s="14" t="n"/>
      <c r="S2660" s="14" t="n"/>
      <c r="T2660" s="14">
        <f>IF(OR($J2660="",$O2660=""),"",$O2660/$J2660)</f>
        <v/>
      </c>
      <c r="U2660" s="14" t="inlineStr">
        <is>
          <t>Concluído</t>
        </is>
      </c>
      <c r="V2660" s="14" t="n"/>
      <c r="W2660" s="14" t="n"/>
      <c r="X2660" s="14" t="n"/>
      <c r="Y2660" s="14" t="n"/>
      <c r="Z2660" s="14" t="n"/>
      <c r="AA2660" s="11" t="n"/>
      <c r="AB2660" s="14">
        <f>B2660&amp;"|"&amp;I2660</f>
        <v/>
      </c>
      <c r="AC2660">
        <f>IF($B2660="","","|"&amp;SUBSTITUTE(TRIM(SUBSTITUTE(SUBSTITUTE(SUBSTITUTE(SUBSTITUTE(SUBSTITUTE(SUBSTITUTE(SUBSTITUTE(SUBSTITUTE(SUBSTITUTE(SUBSTITUTE(SUBSTITUTE(SUBSTITUTE(SUBSTITUTE(SUBSTITUTE(TRIM($B2660&amp;""),CHAR(10)," "),CHAR(13)," "),"."," "),";"," "),","," "),"/"," "),"+"," "),"-"," "),"  "," "),"  "," "),"  "," "),"  "," "),"  "," "),"  "," "))," ","|")&amp;"|")</f>
        <v/>
      </c>
      <c r="AD2660">
        <f>TRIM($I2660&amp;"")</f>
        <v/>
      </c>
    </row>
    <row r="2661" ht="36" customHeight="1">
      <c r="A2661" s="9" t="n">
        <v>46210</v>
      </c>
      <c r="B2661" s="14" t="inlineStr">
        <is>
          <t>10238</t>
        </is>
      </c>
      <c r="C2661" s="14" t="inlineStr">
        <is>
          <t>M/C 0716 (VERDE)</t>
        </is>
      </c>
      <c r="D2661" s="14" t="inlineStr">
        <is>
          <t>50 SECCIONADORA 2</t>
        </is>
      </c>
      <c r="E2661" s="14" t="n">
        <v>30006103</v>
      </c>
      <c r="F2661" s="14" t="inlineStr">
        <is>
          <t>TRAVESSA LATERAL 340X70X18 MDF - CAD SANTIAGO NEW</t>
        </is>
      </c>
      <c r="G2661" s="14" t="inlineStr">
        <is>
          <t>50 SECCIONADORA 2</t>
        </is>
      </c>
      <c r="H2661" s="14" t="inlineStr">
        <is>
          <t>50 SECCIONADORA 2</t>
        </is>
      </c>
      <c r="I2661" s="9" t="inlineStr">
        <is>
          <t>50 SECCIONADORA 2</t>
        </is>
      </c>
      <c r="J2661" s="9" t="n">
        <v>960</v>
      </c>
      <c r="K2661" s="14">
        <f>IF($E2661="","",IFERROR(INDEX('01_Cad_Pecas'!$H$2:$H$5000,MATCH($E2661,'01_Cad_Pecas'!$D$2:$D$5000,0)),IFERROR(INDEX('01_Cad_Pecas'!$H$2:$H$5000,MATCH(VALUE($E2661),'01_Cad_Pecas'!$D$2:$D$5000,0)),"")))</f>
        <v/>
      </c>
      <c r="L2661" s="14">
        <f>IF($E2661="","",IFERROR(INDEX('01_Cad_Pecas'!$I$2:$I$5000,MATCH($E2661,'01_Cad_Pecas'!$D$2:$D$5000,0)),IFERROR(INDEX('01_Cad_Pecas'!$I$2:$I$5000,MATCH(VALUE($E2661),'01_Cad_Pecas'!$D$2:$D$5000,0)),"")))</f>
        <v/>
      </c>
      <c r="M2661" s="14">
        <f>IF(OR($J2661="",$L2661=""),"",IF($K2661="",0,$K2661)+$J2661*$L2661)</f>
        <v/>
      </c>
      <c r="N2661" s="14" t="n">
        <v>46210</v>
      </c>
      <c r="O2661" s="14" t="n">
        <v>960</v>
      </c>
      <c r="P2661" s="14" t="n"/>
      <c r="Q2661" s="14" t="n"/>
      <c r="R2661" s="14" t="n"/>
      <c r="S2661" s="14" t="n"/>
      <c r="T2661" s="14">
        <f>IF(OR($J2661="",$O2661=""),"",$O2661/$J2661)</f>
        <v/>
      </c>
      <c r="U2661" s="14" t="inlineStr">
        <is>
          <t>Concluído</t>
        </is>
      </c>
      <c r="V2661" s="14" t="n"/>
      <c r="W2661" s="14" t="n"/>
      <c r="X2661" s="14" t="n"/>
      <c r="Y2661" s="14" t="n"/>
      <c r="Z2661" s="14" t="n"/>
      <c r="AA2661" s="11" t="n"/>
      <c r="AB2661" s="14">
        <f>B2661&amp;"|"&amp;I2661</f>
        <v/>
      </c>
      <c r="AC2661">
        <f>IF($B2661="","","|"&amp;SUBSTITUTE(TRIM(SUBSTITUTE(SUBSTITUTE(SUBSTITUTE(SUBSTITUTE(SUBSTITUTE(SUBSTITUTE(SUBSTITUTE(SUBSTITUTE(SUBSTITUTE(SUBSTITUTE(SUBSTITUTE(SUBSTITUTE(SUBSTITUTE(SUBSTITUTE(TRIM($B2661&amp;""),CHAR(10)," "),CHAR(13)," "),"."," "),";"," "),","," "),"/"," "),"+"," "),"-"," "),"  "," "),"  "," "),"  "," "),"  "," "),"  "," "),"  "," "))," ","|")&amp;"|")</f>
        <v/>
      </c>
      <c r="AD2661">
        <f>TRIM($I2661&amp;"")</f>
        <v/>
      </c>
    </row>
    <row r="2662" ht="36" customHeight="1">
      <c r="A2662" s="9" t="n">
        <v>46210</v>
      </c>
      <c r="B2662" s="14" t="inlineStr">
        <is>
          <t>10238</t>
        </is>
      </c>
      <c r="C2662" s="14" t="inlineStr">
        <is>
          <t>M/C 0716 (VERDE)</t>
        </is>
      </c>
      <c r="D2662" s="14" t="inlineStr">
        <is>
          <t>50 SECCIONADORA 2</t>
        </is>
      </c>
      <c r="E2662" s="14" t="n">
        <v>20020008</v>
      </c>
      <c r="F2662" s="14" t="inlineStr">
        <is>
          <t>CANTONEIRA EMBALAGEM 350X50X03 MDF - BASE DUBAI</t>
        </is>
      </c>
      <c r="G2662" s="14" t="inlineStr">
        <is>
          <t>50 SECCIONADORA 2</t>
        </is>
      </c>
      <c r="H2662" s="14" t="inlineStr">
        <is>
          <t>50 SECCIONADORA 2</t>
        </is>
      </c>
      <c r="I2662" s="9" t="inlineStr">
        <is>
          <t>50 SECCIONADORA 2</t>
        </is>
      </c>
      <c r="J2662" s="9" t="n">
        <v>2</v>
      </c>
      <c r="K2662" s="14">
        <f>IF($E2662="","",IFERROR(INDEX('01_Cad_Pecas'!$H$2:$H$5000,MATCH($E2662,'01_Cad_Pecas'!$D$2:$D$5000,0)),IFERROR(INDEX('01_Cad_Pecas'!$H$2:$H$5000,MATCH(VALUE($E2662),'01_Cad_Pecas'!$D$2:$D$5000,0)),"")))</f>
        <v/>
      </c>
      <c r="L2662" s="14">
        <f>IF($E2662="","",IFERROR(INDEX('01_Cad_Pecas'!$I$2:$I$5000,MATCH($E2662,'01_Cad_Pecas'!$D$2:$D$5000,0)),IFERROR(INDEX('01_Cad_Pecas'!$I$2:$I$5000,MATCH(VALUE($E2662),'01_Cad_Pecas'!$D$2:$D$5000,0)),"")))</f>
        <v/>
      </c>
      <c r="M2662" s="14">
        <f>IF(OR($J2662="",$L2662=""),"",IF($K2662="",0,$K2662)+$J2662*$L2662)</f>
        <v/>
      </c>
      <c r="N2662" s="14" t="n">
        <v>46210</v>
      </c>
      <c r="O2662" s="14" t="n">
        <v>2</v>
      </c>
      <c r="P2662" s="14" t="n"/>
      <c r="Q2662" s="14" t="n"/>
      <c r="R2662" s="14" t="n"/>
      <c r="S2662" s="14" t="n"/>
      <c r="T2662" s="14">
        <f>IF(OR($J2662="",$O2662=""),"",$O2662/$J2662)</f>
        <v/>
      </c>
      <c r="U2662" s="14" t="inlineStr">
        <is>
          <t>Concluído</t>
        </is>
      </c>
      <c r="V2662" s="14" t="n"/>
      <c r="W2662" s="14" t="n"/>
      <c r="X2662" s="14" t="n"/>
      <c r="Y2662" s="14" t="n"/>
      <c r="Z2662" s="14" t="n"/>
      <c r="AA2662" s="11" t="n"/>
      <c r="AB2662" s="14">
        <f>B2662&amp;"|"&amp;I2662</f>
        <v/>
      </c>
      <c r="AC2662">
        <f>IF($B2662="","","|"&amp;SUBSTITUTE(TRIM(SUBSTITUTE(SUBSTITUTE(SUBSTITUTE(SUBSTITUTE(SUBSTITUTE(SUBSTITUTE(SUBSTITUTE(SUBSTITUTE(SUBSTITUTE(SUBSTITUTE(SUBSTITUTE(SUBSTITUTE(SUBSTITUTE(SUBSTITUTE(TRIM($B2662&amp;""),CHAR(10)," "),CHAR(13)," "),"."," "),";"," "),","," "),"/"," "),"+"," "),"-"," "),"  "," "),"  "," "),"  "," "),"  "," "),"  "," "),"  "," "))," ","|")&amp;"|")</f>
        <v/>
      </c>
      <c r="AD2662">
        <f>TRIM($I2662&amp;"")</f>
        <v/>
      </c>
    </row>
    <row r="2663" ht="36" customHeight="1">
      <c r="A2663" s="9" t="n">
        <v>46210</v>
      </c>
      <c r="B2663" s="14" t="inlineStr">
        <is>
          <t>10238</t>
        </is>
      </c>
      <c r="C2663" s="14" t="inlineStr">
        <is>
          <t>M/C 0716 (VERDE)</t>
        </is>
      </c>
      <c r="D2663" s="14" t="inlineStr">
        <is>
          <t>50 SECCIONADORA 2</t>
        </is>
      </c>
      <c r="E2663" s="14" t="n">
        <v>30001202</v>
      </c>
      <c r="F2663" s="14" t="inlineStr">
        <is>
          <t>PÉ FRONTAL 441X65(911)X25 MDF (16PÇS) - CAD PÉ INT</t>
        </is>
      </c>
      <c r="G2663" s="14" t="inlineStr">
        <is>
          <t>50 SECCIONADORA 2</t>
        </is>
      </c>
      <c r="H2663" s="14" t="inlineStr">
        <is>
          <t>50 SECCIONADORA 2</t>
        </is>
      </c>
      <c r="I2663" s="9" t="inlineStr">
        <is>
          <t>50 SECCIONADORA 2</t>
        </is>
      </c>
      <c r="J2663" s="9" t="n">
        <v>500</v>
      </c>
      <c r="K2663" s="14">
        <f>IF($E2663="","",IFERROR(INDEX('01_Cad_Pecas'!$H$2:$H$5000,MATCH($E2663,'01_Cad_Pecas'!$D$2:$D$5000,0)),IFERROR(INDEX('01_Cad_Pecas'!$H$2:$H$5000,MATCH(VALUE($E2663),'01_Cad_Pecas'!$D$2:$D$5000,0)),"")))</f>
        <v/>
      </c>
      <c r="L2663" s="14">
        <f>IF($E2663="","",IFERROR(INDEX('01_Cad_Pecas'!$I$2:$I$5000,MATCH($E2663,'01_Cad_Pecas'!$D$2:$D$5000,0)),IFERROR(INDEX('01_Cad_Pecas'!$I$2:$I$5000,MATCH(VALUE($E2663),'01_Cad_Pecas'!$D$2:$D$5000,0)),"")))</f>
        <v/>
      </c>
      <c r="M2663" s="14">
        <f>IF(OR($J2663="",$L2663=""),"",IF($K2663="",0,$K2663)+$J2663*$L2663)</f>
        <v/>
      </c>
      <c r="N2663" s="14" t="n">
        <v>46210</v>
      </c>
      <c r="O2663" s="14" t="n">
        <v>500</v>
      </c>
      <c r="P2663" s="14" t="n"/>
      <c r="Q2663" s="14" t="n"/>
      <c r="R2663" s="14" t="n"/>
      <c r="S2663" s="14" t="n"/>
      <c r="T2663" s="14">
        <f>IF(OR($J2663="",$O2663=""),"",$O2663/$J2663)</f>
        <v/>
      </c>
      <c r="U2663" s="14" t="inlineStr">
        <is>
          <t>Concluído</t>
        </is>
      </c>
      <c r="V2663" s="14" t="n"/>
      <c r="W2663" s="14" t="n"/>
      <c r="X2663" s="14" t="n"/>
      <c r="Y2663" s="14" t="n"/>
      <c r="Z2663" s="14" t="n"/>
      <c r="AA2663" s="11" t="n"/>
      <c r="AB2663" s="14">
        <f>B2663&amp;"|"&amp;I2663</f>
        <v/>
      </c>
      <c r="AC2663">
        <f>IF($B2663="","","|"&amp;SUBSTITUTE(TRIM(SUBSTITUTE(SUBSTITUTE(SUBSTITUTE(SUBSTITUTE(SUBSTITUTE(SUBSTITUTE(SUBSTITUTE(SUBSTITUTE(SUBSTITUTE(SUBSTITUTE(SUBSTITUTE(SUBSTITUTE(SUBSTITUTE(SUBSTITUTE(TRIM($B2663&amp;""),CHAR(10)," "),CHAR(13)," "),"."," "),";"," "),","," "),"/"," "),"+"," "),"-"," "),"  "," "),"  "," "),"  "," "),"  "," "),"  "," "),"  "," "))," ","|")&amp;"|")</f>
        <v/>
      </c>
      <c r="AD2663">
        <f>TRIM($I2663&amp;"")</f>
        <v/>
      </c>
    </row>
    <row r="2664" ht="36" customHeight="1">
      <c r="A2664" s="9" t="n">
        <v>46210</v>
      </c>
      <c r="B2664" s="14" t="inlineStr">
        <is>
          <t>10238</t>
        </is>
      </c>
      <c r="C2664" s="14" t="inlineStr">
        <is>
          <t>M/C 0716 (VERDE)</t>
        </is>
      </c>
      <c r="D2664" s="14" t="inlineStr">
        <is>
          <t>50 SECCIONADORA 2</t>
        </is>
      </c>
      <c r="E2664" s="14" t="n">
        <v>30001301</v>
      </c>
      <c r="F2664" s="14" t="inlineStr">
        <is>
          <t>PE TRASEIRO 920X65(911)X25 MDF (11PCS)- CAD PE INT</t>
        </is>
      </c>
      <c r="G2664" s="14" t="inlineStr">
        <is>
          <t>50 SECCIONADORA 2</t>
        </is>
      </c>
      <c r="H2664" s="14" t="inlineStr">
        <is>
          <t>50 SECCIONADORA 2</t>
        </is>
      </c>
      <c r="I2664" s="9" t="inlineStr">
        <is>
          <t>50 SECCIONADORA 2</t>
        </is>
      </c>
      <c r="J2664" s="9" t="n">
        <v>500</v>
      </c>
      <c r="K2664" s="14">
        <f>IF($E2664="","",IFERROR(INDEX('01_Cad_Pecas'!$H$2:$H$5000,MATCH($E2664,'01_Cad_Pecas'!$D$2:$D$5000,0)),IFERROR(INDEX('01_Cad_Pecas'!$H$2:$H$5000,MATCH(VALUE($E2664),'01_Cad_Pecas'!$D$2:$D$5000,0)),"")))</f>
        <v/>
      </c>
      <c r="L2664" s="14">
        <f>IF($E2664="","",IFERROR(INDEX('01_Cad_Pecas'!$I$2:$I$5000,MATCH($E2664,'01_Cad_Pecas'!$D$2:$D$5000,0)),IFERROR(INDEX('01_Cad_Pecas'!$I$2:$I$5000,MATCH(VALUE($E2664),'01_Cad_Pecas'!$D$2:$D$5000,0)),"")))</f>
        <v/>
      </c>
      <c r="M2664" s="14">
        <f>IF(OR($J2664="",$L2664=""),"",IF($K2664="",0,$K2664)+$J2664*$L2664)</f>
        <v/>
      </c>
      <c r="N2664" s="14" t="n">
        <v>46210</v>
      </c>
      <c r="O2664" s="14" t="n">
        <v>500</v>
      </c>
      <c r="P2664" s="14" t="n"/>
      <c r="Q2664" s="14" t="n"/>
      <c r="R2664" s="14" t="n"/>
      <c r="S2664" s="14" t="n"/>
      <c r="T2664" s="14">
        <f>IF(OR($J2664="",$O2664=""),"",$O2664/$J2664)</f>
        <v/>
      </c>
      <c r="U2664" s="14" t="inlineStr">
        <is>
          <t>Concluído</t>
        </is>
      </c>
      <c r="V2664" s="14" t="n"/>
      <c r="W2664" s="14" t="n"/>
      <c r="X2664" s="14" t="n"/>
      <c r="Y2664" s="14" t="n"/>
      <c r="Z2664" s="14" t="n"/>
      <c r="AA2664" s="11" t="n"/>
      <c r="AB2664" s="14">
        <f>B2664&amp;"|"&amp;I2664</f>
        <v/>
      </c>
      <c r="AC2664">
        <f>IF($B2664="","","|"&amp;SUBSTITUTE(TRIM(SUBSTITUTE(SUBSTITUTE(SUBSTITUTE(SUBSTITUTE(SUBSTITUTE(SUBSTITUTE(SUBSTITUTE(SUBSTITUTE(SUBSTITUTE(SUBSTITUTE(SUBSTITUTE(SUBSTITUTE(SUBSTITUTE(SUBSTITUTE(TRIM($B2664&amp;""),CHAR(10)," "),CHAR(13)," "),"."," "),";"," "),","," "),"/"," "),"+"," "),"-"," "),"  "," "),"  "," "),"  "," "),"  "," "),"  "," "),"  "," "))," ","|")&amp;"|")</f>
        <v/>
      </c>
      <c r="AD2664">
        <f>TRIM($I2664&amp;"")</f>
        <v/>
      </c>
    </row>
    <row r="2665" ht="36" customHeight="1">
      <c r="A2665" s="9" t="n">
        <v>46210</v>
      </c>
      <c r="B2665" s="14" t="inlineStr">
        <is>
          <t>10238</t>
        </is>
      </c>
      <c r="C2665" s="14" t="inlineStr">
        <is>
          <t>M/C 0716 (VERDE)</t>
        </is>
      </c>
      <c r="D2665" s="14" t="inlineStr">
        <is>
          <t>50 SECCIONADORA 2</t>
        </is>
      </c>
      <c r="E2665" s="14" t="n">
        <v>30006101</v>
      </c>
      <c r="F2665" s="14" t="inlineStr">
        <is>
          <t>PE TRAS 880X30(911)X25 MDF (13PC) ESQ SANTIAGO NEW</t>
        </is>
      </c>
      <c r="G2665" s="14" t="inlineStr">
        <is>
          <t>50 SECCIONADORA 2</t>
        </is>
      </c>
      <c r="H2665" s="14" t="inlineStr">
        <is>
          <t>50 SECCIONADORA 2</t>
        </is>
      </c>
      <c r="I2665" s="9" t="inlineStr">
        <is>
          <t>50 SECCIONADORA 2</t>
        </is>
      </c>
      <c r="J2665" s="9" t="n">
        <v>480</v>
      </c>
      <c r="K2665" s="14">
        <f>IF($E2665="","",IFERROR(INDEX('01_Cad_Pecas'!$H$2:$H$5000,MATCH($E2665,'01_Cad_Pecas'!$D$2:$D$5000,0)),IFERROR(INDEX('01_Cad_Pecas'!$H$2:$H$5000,MATCH(VALUE($E2665),'01_Cad_Pecas'!$D$2:$D$5000,0)),"")))</f>
        <v/>
      </c>
      <c r="L2665" s="14">
        <f>IF($E2665="","",IFERROR(INDEX('01_Cad_Pecas'!$I$2:$I$5000,MATCH($E2665,'01_Cad_Pecas'!$D$2:$D$5000,0)),IFERROR(INDEX('01_Cad_Pecas'!$I$2:$I$5000,MATCH(VALUE($E2665),'01_Cad_Pecas'!$D$2:$D$5000,0)),"")))</f>
        <v/>
      </c>
      <c r="M2665" s="14">
        <f>IF(OR($J2665="",$L2665=""),"",IF($K2665="",0,$K2665)+$J2665*$L2665)</f>
        <v/>
      </c>
      <c r="N2665" s="14" t="n">
        <v>46210</v>
      </c>
      <c r="O2665" s="14" t="n">
        <v>480</v>
      </c>
      <c r="P2665" s="14" t="n"/>
      <c r="Q2665" s="14" t="n"/>
      <c r="R2665" s="14" t="n"/>
      <c r="S2665" s="14" t="n"/>
      <c r="T2665" s="14">
        <f>IF(OR($J2665="",$O2665=""),"",$O2665/$J2665)</f>
        <v/>
      </c>
      <c r="U2665" s="14" t="inlineStr">
        <is>
          <t>Concluído</t>
        </is>
      </c>
      <c r="V2665" s="14" t="n"/>
      <c r="W2665" s="14" t="n"/>
      <c r="X2665" s="14" t="n"/>
      <c r="Y2665" s="14" t="n"/>
      <c r="Z2665" s="14" t="n"/>
      <c r="AA2665" s="11" t="n"/>
      <c r="AB2665" s="14">
        <f>B2665&amp;"|"&amp;I2665</f>
        <v/>
      </c>
      <c r="AC2665">
        <f>IF($B2665="","","|"&amp;SUBSTITUTE(TRIM(SUBSTITUTE(SUBSTITUTE(SUBSTITUTE(SUBSTITUTE(SUBSTITUTE(SUBSTITUTE(SUBSTITUTE(SUBSTITUTE(SUBSTITUTE(SUBSTITUTE(SUBSTITUTE(SUBSTITUTE(SUBSTITUTE(SUBSTITUTE(TRIM($B2665&amp;""),CHAR(10)," "),CHAR(13)," "),"."," "),";"," "),","," "),"/"," "),"+"," "),"-"," "),"  "," "),"  "," "),"  "," "),"  "," "),"  "," "),"  "," "))," ","|")&amp;"|")</f>
        <v/>
      </c>
      <c r="AD2665">
        <f>TRIM($I2665&amp;"")</f>
        <v/>
      </c>
    </row>
    <row r="2666" ht="36" customHeight="1">
      <c r="A2666" s="9" t="n">
        <v>46210</v>
      </c>
      <c r="B2666" s="14" t="inlineStr">
        <is>
          <t>10238</t>
        </is>
      </c>
      <c r="C2666" s="14" t="inlineStr">
        <is>
          <t>M/C 0716 (VERDE)</t>
        </is>
      </c>
      <c r="D2666" s="14" t="inlineStr">
        <is>
          <t>50 SECCIONADORA 2</t>
        </is>
      </c>
      <c r="E2666" s="14" t="n">
        <v>30006102</v>
      </c>
      <c r="F2666" s="14" t="inlineStr">
        <is>
          <t>PE TRAS 880X30(911)X25 MDF (13PC) DIR SANTIAGO NEW</t>
        </is>
      </c>
      <c r="G2666" s="14" t="inlineStr">
        <is>
          <t>50 SECCIONADORA 2</t>
        </is>
      </c>
      <c r="H2666" s="14" t="inlineStr">
        <is>
          <t>50 SECCIONADORA 2</t>
        </is>
      </c>
      <c r="I2666" s="9" t="inlineStr">
        <is>
          <t>50 SECCIONADORA 2</t>
        </is>
      </c>
      <c r="J2666" s="9" t="n">
        <v>480</v>
      </c>
      <c r="K2666" s="14">
        <f>IF($E2666="","",IFERROR(INDEX('01_Cad_Pecas'!$H$2:$H$5000,MATCH($E2666,'01_Cad_Pecas'!$D$2:$D$5000,0)),IFERROR(INDEX('01_Cad_Pecas'!$H$2:$H$5000,MATCH(VALUE($E2666),'01_Cad_Pecas'!$D$2:$D$5000,0)),"")))</f>
        <v/>
      </c>
      <c r="L2666" s="14">
        <f>IF($E2666="","",IFERROR(INDEX('01_Cad_Pecas'!$I$2:$I$5000,MATCH($E2666,'01_Cad_Pecas'!$D$2:$D$5000,0)),IFERROR(INDEX('01_Cad_Pecas'!$I$2:$I$5000,MATCH(VALUE($E2666),'01_Cad_Pecas'!$D$2:$D$5000,0)),"")))</f>
        <v/>
      </c>
      <c r="M2666" s="14">
        <f>IF(OR($J2666="",$L2666=""),"",IF($K2666="",0,$K2666)+$J2666*$L2666)</f>
        <v/>
      </c>
      <c r="N2666" s="14" t="n">
        <v>46210</v>
      </c>
      <c r="O2666" s="14" t="n">
        <v>480</v>
      </c>
      <c r="P2666" s="14" t="n"/>
      <c r="Q2666" s="14" t="n"/>
      <c r="R2666" s="14" t="n"/>
      <c r="S2666" s="14" t="n"/>
      <c r="T2666" s="14">
        <f>IF(OR($J2666="",$O2666=""),"",$O2666/$J2666)</f>
        <v/>
      </c>
      <c r="U2666" s="14" t="inlineStr">
        <is>
          <t>Concluído</t>
        </is>
      </c>
      <c r="V2666" s="14" t="n"/>
      <c r="W2666" s="14" t="n"/>
      <c r="X2666" s="14" t="n"/>
      <c r="Y2666" s="14" t="n"/>
      <c r="Z2666" s="14" t="n"/>
      <c r="AA2666" s="11" t="n"/>
      <c r="AB2666" s="14">
        <f>B2666&amp;"|"&amp;I2666</f>
        <v/>
      </c>
      <c r="AC2666">
        <f>IF($B2666="","","|"&amp;SUBSTITUTE(TRIM(SUBSTITUTE(SUBSTITUTE(SUBSTITUTE(SUBSTITUTE(SUBSTITUTE(SUBSTITUTE(SUBSTITUTE(SUBSTITUTE(SUBSTITUTE(SUBSTITUTE(SUBSTITUTE(SUBSTITUTE(SUBSTITUTE(SUBSTITUTE(TRIM($B2666&amp;""),CHAR(10)," "),CHAR(13)," "),"."," "),";"," "),","," "),"/"," "),"+"," "),"-"," "),"  "," "),"  "," "),"  "," "),"  "," "),"  "," "),"  "," "))," ","|")&amp;"|")</f>
        <v/>
      </c>
      <c r="AD2666">
        <f>TRIM($I2666&amp;"")</f>
        <v/>
      </c>
    </row>
    <row r="2667" ht="36" customHeight="1">
      <c r="A2667" s="9" t="n">
        <v>46210</v>
      </c>
      <c r="B2667" s="14" t="inlineStr">
        <is>
          <t>10238</t>
        </is>
      </c>
      <c r="C2667" s="14" t="inlineStr">
        <is>
          <t>M/C 0716 (VERDE)</t>
        </is>
      </c>
      <c r="D2667" s="14" t="inlineStr">
        <is>
          <t>50 SECCIONADORA 2</t>
        </is>
      </c>
      <c r="E2667" s="14" t="n">
        <v>30006110</v>
      </c>
      <c r="F2667" s="14" t="inlineStr">
        <is>
          <t>PE FRONTAL 430X(108)51X25 MDF (DIR) SANTIAGO NEW</t>
        </is>
      </c>
      <c r="G2667" s="14" t="inlineStr">
        <is>
          <t>50 SECCIONADORA 2</t>
        </is>
      </c>
      <c r="H2667" s="14" t="inlineStr">
        <is>
          <t>50 SECCIONADORA 2</t>
        </is>
      </c>
      <c r="I2667" s="9" t="inlineStr">
        <is>
          <t>50 SECCIONADORA 2</t>
        </is>
      </c>
      <c r="J2667" s="9" t="n">
        <v>480</v>
      </c>
      <c r="K2667" s="14">
        <f>IF($E2667="","",IFERROR(INDEX('01_Cad_Pecas'!$H$2:$H$5000,MATCH($E2667,'01_Cad_Pecas'!$D$2:$D$5000,0)),IFERROR(INDEX('01_Cad_Pecas'!$H$2:$H$5000,MATCH(VALUE($E2667),'01_Cad_Pecas'!$D$2:$D$5000,0)),"")))</f>
        <v/>
      </c>
      <c r="L2667" s="14">
        <f>IF($E2667="","",IFERROR(INDEX('01_Cad_Pecas'!$I$2:$I$5000,MATCH($E2667,'01_Cad_Pecas'!$D$2:$D$5000,0)),IFERROR(INDEX('01_Cad_Pecas'!$I$2:$I$5000,MATCH(VALUE($E2667),'01_Cad_Pecas'!$D$2:$D$5000,0)),"")))</f>
        <v/>
      </c>
      <c r="M2667" s="14">
        <f>IF(OR($J2667="",$L2667=""),"",IF($K2667="",0,$K2667)+$J2667*$L2667)</f>
        <v/>
      </c>
      <c r="N2667" s="14" t="n">
        <v>46210</v>
      </c>
      <c r="O2667" s="14" t="n">
        <v>480</v>
      </c>
      <c r="P2667" s="14" t="n"/>
      <c r="Q2667" s="14" t="n"/>
      <c r="R2667" s="14" t="n"/>
      <c r="S2667" s="14" t="n"/>
      <c r="T2667" s="14">
        <f>IF(OR($J2667="",$O2667=""),"",$O2667/$J2667)</f>
        <v/>
      </c>
      <c r="U2667" s="14" t="inlineStr">
        <is>
          <t>Concluído</t>
        </is>
      </c>
      <c r="V2667" s="14" t="n"/>
      <c r="W2667" s="14" t="n"/>
      <c r="X2667" s="14" t="n"/>
      <c r="Y2667" s="14" t="n"/>
      <c r="Z2667" s="14" t="n"/>
      <c r="AA2667" s="11" t="n"/>
      <c r="AB2667" s="14">
        <f>B2667&amp;"|"&amp;I2667</f>
        <v/>
      </c>
      <c r="AC2667">
        <f>IF($B2667="","","|"&amp;SUBSTITUTE(TRIM(SUBSTITUTE(SUBSTITUTE(SUBSTITUTE(SUBSTITUTE(SUBSTITUTE(SUBSTITUTE(SUBSTITUTE(SUBSTITUTE(SUBSTITUTE(SUBSTITUTE(SUBSTITUTE(SUBSTITUTE(SUBSTITUTE(SUBSTITUTE(TRIM($B2667&amp;""),CHAR(10)," "),CHAR(13)," "),"."," "),";"," "),","," "),"/"," "),"+"," "),"-"," "),"  "," "),"  "," "),"  "," "),"  "," "),"  "," "),"  "," "))," ","|")&amp;"|")</f>
        <v/>
      </c>
      <c r="AD2667">
        <f>TRIM($I2667&amp;"")</f>
        <v/>
      </c>
    </row>
    <row r="2668" ht="36" customHeight="1">
      <c r="A2668" s="9" t="n">
        <v>46210</v>
      </c>
      <c r="B2668" s="14" t="inlineStr">
        <is>
          <t>10238</t>
        </is>
      </c>
      <c r="C2668" s="14" t="inlineStr">
        <is>
          <t>M/C 0716 (VERDE)</t>
        </is>
      </c>
      <c r="D2668" s="14" t="inlineStr">
        <is>
          <t>50 SECCIONADORA 2</t>
        </is>
      </c>
      <c r="E2668" s="14" t="n">
        <v>30006111</v>
      </c>
      <c r="F2668" s="14" t="inlineStr">
        <is>
          <t>PE FRONTAL 430X(108)51X25MDF (ESQRD) SANTIAGO NEW</t>
        </is>
      </c>
      <c r="G2668" s="14" t="inlineStr">
        <is>
          <t>50 SECCIONADORA 2</t>
        </is>
      </c>
      <c r="H2668" s="14" t="inlineStr">
        <is>
          <t>50 SECCIONADORA 2</t>
        </is>
      </c>
      <c r="I2668" s="9" t="inlineStr">
        <is>
          <t>50 SECCIONADORA 2</t>
        </is>
      </c>
      <c r="J2668" s="9" t="n">
        <v>480</v>
      </c>
      <c r="K2668" s="14">
        <f>IF($E2668="","",IFERROR(INDEX('01_Cad_Pecas'!$H$2:$H$5000,MATCH($E2668,'01_Cad_Pecas'!$D$2:$D$5000,0)),IFERROR(INDEX('01_Cad_Pecas'!$H$2:$H$5000,MATCH(VALUE($E2668),'01_Cad_Pecas'!$D$2:$D$5000,0)),"")))</f>
        <v/>
      </c>
      <c r="L2668" s="14">
        <f>IF($E2668="","",IFERROR(INDEX('01_Cad_Pecas'!$I$2:$I$5000,MATCH($E2668,'01_Cad_Pecas'!$D$2:$D$5000,0)),IFERROR(INDEX('01_Cad_Pecas'!$I$2:$I$5000,MATCH(VALUE($E2668),'01_Cad_Pecas'!$D$2:$D$5000,0)),"")))</f>
        <v/>
      </c>
      <c r="M2668" s="14">
        <f>IF(OR($J2668="",$L2668=""),"",IF($K2668="",0,$K2668)+$J2668*$L2668)</f>
        <v/>
      </c>
      <c r="N2668" s="14" t="n">
        <v>46210</v>
      </c>
      <c r="O2668" s="14" t="n">
        <v>480</v>
      </c>
      <c r="P2668" s="14" t="n"/>
      <c r="Q2668" s="14" t="n"/>
      <c r="R2668" s="14" t="n"/>
      <c r="S2668" s="14" t="n"/>
      <c r="T2668" s="14">
        <f>IF(OR($J2668="",$O2668=""),"",$O2668/$J2668)</f>
        <v/>
      </c>
      <c r="U2668" s="14" t="inlineStr">
        <is>
          <t>Concluído</t>
        </is>
      </c>
      <c r="V2668" s="14" t="n"/>
      <c r="W2668" s="14" t="n"/>
      <c r="X2668" s="14" t="n"/>
      <c r="Y2668" s="14" t="n"/>
      <c r="Z2668" s="14" t="n"/>
      <c r="AA2668" s="11" t="n"/>
      <c r="AB2668" s="14">
        <f>B2668&amp;"|"&amp;I2668</f>
        <v/>
      </c>
      <c r="AC2668">
        <f>IF($B2668="","","|"&amp;SUBSTITUTE(TRIM(SUBSTITUTE(SUBSTITUTE(SUBSTITUTE(SUBSTITUTE(SUBSTITUTE(SUBSTITUTE(SUBSTITUTE(SUBSTITUTE(SUBSTITUTE(SUBSTITUTE(SUBSTITUTE(SUBSTITUTE(SUBSTITUTE(SUBSTITUTE(TRIM($B2668&amp;""),CHAR(10)," "),CHAR(13)," "),"."," "),";"," "),","," "),"/"," "),"+"," "),"-"," "),"  "," "),"  "," "),"  "," "),"  "," "),"  "," "),"  "," "))," ","|")&amp;"|")</f>
        <v/>
      </c>
      <c r="AD2668">
        <f>TRIM($I2668&amp;"")</f>
        <v/>
      </c>
    </row>
    <row r="2669" ht="60" customHeight="1">
      <c r="A2669" s="9" t="n">
        <v>46211</v>
      </c>
      <c r="B2669" s="14" t="inlineStr">
        <is>
          <t>10238</t>
        </is>
      </c>
      <c r="C2669" s="14" t="inlineStr">
        <is>
          <t>M/C 0716 (VERDE)</t>
        </is>
      </c>
      <c r="D2669" s="14" t="inlineStr">
        <is>
          <t>60 USINAGEM AUTOMATIZADA</t>
        </is>
      </c>
      <c r="E2669" s="14" t="n">
        <v>30001309</v>
      </c>
      <c r="F2669" s="14" t="inlineStr">
        <is>
          <t>TRA CENTR 360X56(911)X25 MDP (14PCS) - PE INTEIRO</t>
        </is>
      </c>
      <c r="G2669" s="14" t="inlineStr">
        <is>
          <t>60 USINAGEM AUTOMATIZADA</t>
        </is>
      </c>
      <c r="H2669" s="14" t="inlineStr">
        <is>
          <t>60 USINAGEM AUTOMATIZADA</t>
        </is>
      </c>
      <c r="I2669" s="9" t="inlineStr">
        <is>
          <t>60 USINAGEM AUTOMATIZADA</t>
        </is>
      </c>
      <c r="J2669" s="9" t="n">
        <v>250</v>
      </c>
      <c r="K2669" s="14">
        <f>IF($E2669="","",IFERROR(INDEX('01_Cad_Pecas'!$H$2:$H$5000,MATCH($E2669,'01_Cad_Pecas'!$D$2:$D$5000,0)),IFERROR(INDEX('01_Cad_Pecas'!$H$2:$H$5000,MATCH(VALUE($E2669),'01_Cad_Pecas'!$D$2:$D$5000,0)),"")))</f>
        <v/>
      </c>
      <c r="L2669" s="14">
        <f>IF($E2669="","",IFERROR(INDEX('01_Cad_Pecas'!$I$2:$I$5000,MATCH($E2669,'01_Cad_Pecas'!$D$2:$D$5000,0)),IFERROR(INDEX('01_Cad_Pecas'!$I$2:$I$5000,MATCH(VALUE($E2669),'01_Cad_Pecas'!$D$2:$D$5000,0)),"")))</f>
        <v/>
      </c>
      <c r="M2669" s="14">
        <f>IF(OR($J2669="",$L2669=""),"",IF($K2669="",0,$K2669)+$J2669*$L2669)</f>
        <v/>
      </c>
      <c r="N2669" s="14" t="n">
        <v>46211</v>
      </c>
      <c r="O2669" s="14" t="n">
        <v>250</v>
      </c>
      <c r="P2669" s="14" t="n"/>
      <c r="Q2669" s="14" t="n"/>
      <c r="R2669" s="14" t="n"/>
      <c r="S2669" s="14" t="n"/>
      <c r="T2669" s="14">
        <f>IF(OR($J2669="",$O2669=""),"",$O2669/$J2669)</f>
        <v/>
      </c>
      <c r="U2669" s="14" t="inlineStr">
        <is>
          <t>Concluído</t>
        </is>
      </c>
      <c r="V2669" s="14" t="n"/>
      <c r="W2669" s="14" t="n"/>
      <c r="X2669" s="14" t="n"/>
      <c r="Y2669" s="14" t="n"/>
      <c r="Z2669" s="14" t="n"/>
      <c r="AA2669" s="11" t="n"/>
      <c r="AB2669" s="14">
        <f>B2669&amp;"|"&amp;I2669</f>
        <v/>
      </c>
      <c r="AC2669">
        <f>IF($B2669="","","|"&amp;SUBSTITUTE(TRIM(SUBSTITUTE(SUBSTITUTE(SUBSTITUTE(SUBSTITUTE(SUBSTITUTE(SUBSTITUTE(SUBSTITUTE(SUBSTITUTE(SUBSTITUTE(SUBSTITUTE(SUBSTITUTE(SUBSTITUTE(SUBSTITUTE(SUBSTITUTE(TRIM($B2669&amp;""),CHAR(10)," "),CHAR(13)," "),"."," "),";"," "),","," "),"/"," "),"+"," "),"-"," "),"  "," "),"  "," "),"  "," "),"  "," "),"  "," "),"  "," "))," ","|")&amp;"|")</f>
        <v/>
      </c>
      <c r="AD2669">
        <f>TRIM($I2669&amp;"")</f>
        <v/>
      </c>
    </row>
    <row r="2670" ht="60" customHeight="1">
      <c r="A2670" s="9" t="n">
        <v>46211</v>
      </c>
      <c r="B2670" s="14" t="inlineStr">
        <is>
          <t>10238</t>
        </is>
      </c>
      <c r="C2670" s="14" t="inlineStr">
        <is>
          <t>M/C 0716 (VERDE)</t>
        </is>
      </c>
      <c r="D2670" s="14" t="inlineStr">
        <is>
          <t>60 USINAGEM AUTOMATIZADA</t>
        </is>
      </c>
      <c r="E2670" s="14" t="n">
        <v>30001301</v>
      </c>
      <c r="F2670" s="14" t="inlineStr">
        <is>
          <t>PE TRASEIRO 920X65(911)X25 MDF (11PCS)- CAD PE INT</t>
        </is>
      </c>
      <c r="G2670" s="14" t="inlineStr">
        <is>
          <t>60 USINAGEM AUTOMATIZADA</t>
        </is>
      </c>
      <c r="H2670" s="14" t="inlineStr">
        <is>
          <t>60 USINAGEM AUTOMATIZADA</t>
        </is>
      </c>
      <c r="I2670" s="9" t="inlineStr">
        <is>
          <t>60 USINAGEM AUTOMATIZADA</t>
        </is>
      </c>
      <c r="J2670" s="9" t="n">
        <v>500</v>
      </c>
      <c r="K2670" s="14">
        <f>IF($E2670="","",IFERROR(INDEX('01_Cad_Pecas'!$H$2:$H$5000,MATCH($E2670,'01_Cad_Pecas'!$D$2:$D$5000,0)),IFERROR(INDEX('01_Cad_Pecas'!$H$2:$H$5000,MATCH(VALUE($E2670),'01_Cad_Pecas'!$D$2:$D$5000,0)),"")))</f>
        <v/>
      </c>
      <c r="L2670" s="14">
        <f>IF($E2670="","",IFERROR(INDEX('01_Cad_Pecas'!$I$2:$I$5000,MATCH($E2670,'01_Cad_Pecas'!$D$2:$D$5000,0)),IFERROR(INDEX('01_Cad_Pecas'!$I$2:$I$5000,MATCH(VALUE($E2670),'01_Cad_Pecas'!$D$2:$D$5000,0)),"")))</f>
        <v/>
      </c>
      <c r="M2670" s="14">
        <f>IF(OR($J2670="",$L2670=""),"",IF($K2670="",0,$K2670)+$J2670*$L2670)</f>
        <v/>
      </c>
      <c r="N2670" s="14" t="n">
        <v>46211</v>
      </c>
      <c r="O2670" s="14" t="n">
        <v>500</v>
      </c>
      <c r="P2670" s="14" t="n"/>
      <c r="Q2670" s="14" t="n"/>
      <c r="R2670" s="14" t="n"/>
      <c r="S2670" s="14" t="n"/>
      <c r="T2670" s="14">
        <f>IF(OR($J2670="",$O2670=""),"",$O2670/$J2670)</f>
        <v/>
      </c>
      <c r="U2670" s="14" t="inlineStr">
        <is>
          <t>Concluído</t>
        </is>
      </c>
      <c r="V2670" s="14" t="n"/>
      <c r="W2670" s="14" t="n"/>
      <c r="X2670" s="14" t="n"/>
      <c r="Y2670" s="14" t="n"/>
      <c r="Z2670" s="14" t="n"/>
      <c r="AA2670" s="11" t="n"/>
      <c r="AB2670" s="14">
        <f>B2670&amp;"|"&amp;I2670</f>
        <v/>
      </c>
      <c r="AC2670">
        <f>IF($B2670="","","|"&amp;SUBSTITUTE(TRIM(SUBSTITUTE(SUBSTITUTE(SUBSTITUTE(SUBSTITUTE(SUBSTITUTE(SUBSTITUTE(SUBSTITUTE(SUBSTITUTE(SUBSTITUTE(SUBSTITUTE(SUBSTITUTE(SUBSTITUTE(SUBSTITUTE(SUBSTITUTE(TRIM($B2670&amp;""),CHAR(10)," "),CHAR(13)," "),"."," "),";"," "),","," "),"/"," "),"+"," "),"-"," "),"  "," "),"  "," "),"  "," "),"  "," "),"  "," "),"  "," "))," ","|")&amp;"|")</f>
        <v/>
      </c>
      <c r="AD2670">
        <f>TRIM($I2670&amp;"")</f>
        <v/>
      </c>
    </row>
    <row r="2671" ht="36" customHeight="1">
      <c r="A2671" s="9" t="n">
        <v>46217</v>
      </c>
      <c r="B2671" s="14" t="inlineStr">
        <is>
          <t>10218</t>
        </is>
      </c>
      <c r="C2671" s="14" t="inlineStr">
        <is>
          <t>MAD 0728 CAD.4 (LARANJA)</t>
        </is>
      </c>
      <c r="D2671" s="14" t="inlineStr">
        <is>
          <t>32 TAPEÇARIA</t>
        </is>
      </c>
      <c r="E2671" s="14" t="n">
        <v>30003609</v>
      </c>
      <c r="F2671" s="14" t="inlineStr">
        <is>
          <t>ASSENTO ESTOFADO - CADEIRA PEROLA MADEIRA</t>
        </is>
      </c>
      <c r="G2671" s="14" t="inlineStr">
        <is>
          <t>32 TAPEÇARIA</t>
        </is>
      </c>
      <c r="H2671" s="14" t="inlineStr">
        <is>
          <t>32 TAPEÇARIA</t>
        </is>
      </c>
      <c r="I2671" s="9" t="inlineStr">
        <is>
          <t>32 TAPEÇARIA</t>
        </is>
      </c>
      <c r="J2671" s="9" t="n">
        <v>120</v>
      </c>
      <c r="K2671" s="14">
        <f>IF($E2671="","",IFERROR(INDEX('01_Cad_Pecas'!$H$2:$H$5000,MATCH($E2671,'01_Cad_Pecas'!$D$2:$D$5000,0)),IFERROR(INDEX('01_Cad_Pecas'!$H$2:$H$5000,MATCH(VALUE($E2671),'01_Cad_Pecas'!$D$2:$D$5000,0)),"")))</f>
        <v/>
      </c>
      <c r="L2671" s="14">
        <f>IF($E2671="","",IFERROR(INDEX('01_Cad_Pecas'!$I$2:$I$5000,MATCH($E2671,'01_Cad_Pecas'!$D$2:$D$5000,0)),IFERROR(INDEX('01_Cad_Pecas'!$I$2:$I$5000,MATCH(VALUE($E2671),'01_Cad_Pecas'!$D$2:$D$5000,0)),"")))</f>
        <v/>
      </c>
      <c r="M2671" s="14">
        <f>IF(OR($J2671="",$L2671=""),"",IF($K2671="",0,$K2671)+$J2671*$L2671)</f>
        <v/>
      </c>
      <c r="N2671" s="14" t="n">
        <v>46217</v>
      </c>
      <c r="O2671" s="14" t="n">
        <v>120</v>
      </c>
      <c r="P2671" s="14" t="n"/>
      <c r="Q2671" s="14" t="n"/>
      <c r="R2671" s="14" t="n"/>
      <c r="S2671" s="14" t="n"/>
      <c r="T2671" s="14">
        <f>IF(OR($J2671="",$O2671=""),"",$O2671/$J2671)</f>
        <v/>
      </c>
      <c r="U2671" s="14" t="inlineStr">
        <is>
          <t>Concluído</t>
        </is>
      </c>
      <c r="V2671" s="14" t="n"/>
      <c r="W2671" s="14" t="n"/>
      <c r="X2671" s="14" t="n"/>
      <c r="Y2671" s="14" t="n"/>
      <c r="Z2671" s="14" t="n"/>
      <c r="AA2671" s="11" t="n"/>
      <c r="AB2671" s="14">
        <f>B2671&amp;"|"&amp;I2671</f>
        <v/>
      </c>
      <c r="AC2671">
        <f>IF($B2671="","","|"&amp;SUBSTITUTE(TRIM(SUBSTITUTE(SUBSTITUTE(SUBSTITUTE(SUBSTITUTE(SUBSTITUTE(SUBSTITUTE(SUBSTITUTE(SUBSTITUTE(SUBSTITUTE(SUBSTITUTE(SUBSTITUTE(SUBSTITUTE(SUBSTITUTE(SUBSTITUTE(TRIM($B2671&amp;""),CHAR(10)," "),CHAR(13)," "),"."," "),";"," "),","," "),"/"," "),"+"," "),"-"," "),"  "," "),"  "," "),"  "," "),"  "," "),"  "," "),"  "," "))," ","|")&amp;"|")</f>
        <v/>
      </c>
      <c r="AD2671">
        <f>TRIM($I2671&amp;"")</f>
        <v/>
      </c>
    </row>
    <row r="2672" ht="36" customHeight="1">
      <c r="A2672" s="9" t="n">
        <v>46217</v>
      </c>
      <c r="B2672" s="14" t="inlineStr">
        <is>
          <t>10218</t>
        </is>
      </c>
      <c r="C2672" s="14" t="inlineStr">
        <is>
          <t>MAD 0728 CAD.4 (LARANJA)</t>
        </is>
      </c>
      <c r="D2672" s="14" t="inlineStr">
        <is>
          <t>32 TAPEÇARIA</t>
        </is>
      </c>
      <c r="E2672" s="14" t="n">
        <v>30003708</v>
      </c>
      <c r="F2672" s="14" t="inlineStr">
        <is>
          <t>TELINHA ENCOSTO - CADEIRA SAFIRA MADEIRA</t>
        </is>
      </c>
      <c r="G2672" s="14" t="inlineStr">
        <is>
          <t>32 TAPEÇARIA</t>
        </is>
      </c>
      <c r="H2672" s="14" t="inlineStr">
        <is>
          <t>32 TAPEÇARIA</t>
        </is>
      </c>
      <c r="I2672" s="9" t="inlineStr">
        <is>
          <t>32 TAPEÇARIA</t>
        </is>
      </c>
      <c r="J2672" s="9" t="n">
        <v>120</v>
      </c>
      <c r="K2672" s="14">
        <f>IF($E2672="","",IFERROR(INDEX('01_Cad_Pecas'!$H$2:$H$5000,MATCH($E2672,'01_Cad_Pecas'!$D$2:$D$5000,0)),IFERROR(INDEX('01_Cad_Pecas'!$H$2:$H$5000,MATCH(VALUE($E2672),'01_Cad_Pecas'!$D$2:$D$5000,0)),"")))</f>
        <v/>
      </c>
      <c r="L2672" s="14">
        <f>IF($E2672="","",IFERROR(INDEX('01_Cad_Pecas'!$I$2:$I$5000,MATCH($E2672,'01_Cad_Pecas'!$D$2:$D$5000,0)),IFERROR(INDEX('01_Cad_Pecas'!$I$2:$I$5000,MATCH(VALUE($E2672),'01_Cad_Pecas'!$D$2:$D$5000,0)),"")))</f>
        <v/>
      </c>
      <c r="M2672" s="14">
        <f>IF(OR($J2672="",$L2672=""),"",IF($K2672="",0,$K2672)+$J2672*$L2672)</f>
        <v/>
      </c>
      <c r="N2672" s="14" t="n">
        <v>46217</v>
      </c>
      <c r="O2672" s="14" t="n">
        <v>120</v>
      </c>
      <c r="P2672" s="14" t="n"/>
      <c r="Q2672" s="14" t="n"/>
      <c r="R2672" s="14" t="n"/>
      <c r="S2672" s="14" t="n"/>
      <c r="T2672" s="14">
        <f>IF(OR($J2672="",$O2672=""),"",$O2672/$J2672)</f>
        <v/>
      </c>
      <c r="U2672" s="14" t="inlineStr">
        <is>
          <t>Concluído</t>
        </is>
      </c>
      <c r="V2672" s="14" t="n"/>
      <c r="W2672" s="14" t="n"/>
      <c r="X2672" s="14" t="n"/>
      <c r="Y2672" s="14" t="n"/>
      <c r="Z2672" s="14" t="n"/>
      <c r="AA2672" s="11" t="n"/>
      <c r="AB2672" s="14">
        <f>B2672&amp;"|"&amp;I2672</f>
        <v/>
      </c>
      <c r="AC2672">
        <f>IF($B2672="","","|"&amp;SUBSTITUTE(TRIM(SUBSTITUTE(SUBSTITUTE(SUBSTITUTE(SUBSTITUTE(SUBSTITUTE(SUBSTITUTE(SUBSTITUTE(SUBSTITUTE(SUBSTITUTE(SUBSTITUTE(SUBSTITUTE(SUBSTITUTE(SUBSTITUTE(SUBSTITUTE(TRIM($B2672&amp;""),CHAR(10)," "),CHAR(13)," "),"."," "),";"," "),","," "),"/"," "),"+"," "),"-"," "),"  "," "),"  "," "),"  "," "),"  "," "),"  "," "),"  "," "))," ","|")&amp;"|")</f>
        <v/>
      </c>
      <c r="AD2672">
        <f>TRIM($I2672&amp;"")</f>
        <v/>
      </c>
    </row>
    <row r="2673" ht="36" customHeight="1">
      <c r="A2673" s="9" t="n">
        <v>46217</v>
      </c>
      <c r="B2673" s="14" t="inlineStr">
        <is>
          <t>10220</t>
        </is>
      </c>
      <c r="C2673" s="14" t="inlineStr">
        <is>
          <t>MAD 0728 CAD.1 (MARROM)</t>
        </is>
      </c>
      <c r="D2673" s="14" t="inlineStr">
        <is>
          <t>32 TAPEÇARIA</t>
        </is>
      </c>
      <c r="E2673" s="14" t="n">
        <v>30003609</v>
      </c>
      <c r="F2673" s="14" t="inlineStr">
        <is>
          <t>ASSENTO ESTOFADO - CADEIRA PEROLA MADEIRA</t>
        </is>
      </c>
      <c r="G2673" s="14" t="inlineStr">
        <is>
          <t>32 TAPEÇARIA</t>
        </is>
      </c>
      <c r="H2673" s="14" t="inlineStr">
        <is>
          <t>32 TAPEÇARIA</t>
        </is>
      </c>
      <c r="I2673" s="9" t="inlineStr">
        <is>
          <t>32 TAPEÇARIA</t>
        </is>
      </c>
      <c r="J2673" s="9" t="n">
        <v>120</v>
      </c>
      <c r="K2673" s="14">
        <f>IF($E2673="","",IFERROR(INDEX('01_Cad_Pecas'!$H$2:$H$5000,MATCH($E2673,'01_Cad_Pecas'!$D$2:$D$5000,0)),IFERROR(INDEX('01_Cad_Pecas'!$H$2:$H$5000,MATCH(VALUE($E2673),'01_Cad_Pecas'!$D$2:$D$5000,0)),"")))</f>
        <v/>
      </c>
      <c r="L2673" s="14">
        <f>IF($E2673="","",IFERROR(INDEX('01_Cad_Pecas'!$I$2:$I$5000,MATCH($E2673,'01_Cad_Pecas'!$D$2:$D$5000,0)),IFERROR(INDEX('01_Cad_Pecas'!$I$2:$I$5000,MATCH(VALUE($E2673),'01_Cad_Pecas'!$D$2:$D$5000,0)),"")))</f>
        <v/>
      </c>
      <c r="M2673" s="14">
        <f>IF(OR($J2673="",$L2673=""),"",IF($K2673="",0,$K2673)+$J2673*$L2673)</f>
        <v/>
      </c>
      <c r="N2673" s="14" t="n">
        <v>46217</v>
      </c>
      <c r="O2673" s="14" t="n">
        <v>120</v>
      </c>
      <c r="P2673" s="14" t="n"/>
      <c r="Q2673" s="14" t="n"/>
      <c r="R2673" s="14" t="n"/>
      <c r="S2673" s="14" t="n"/>
      <c r="T2673" s="14">
        <f>IF(OR($J2673="",$O2673=""),"",$O2673/$J2673)</f>
        <v/>
      </c>
      <c r="U2673" s="14" t="inlineStr">
        <is>
          <t>Concluído</t>
        </is>
      </c>
      <c r="V2673" s="14" t="n"/>
      <c r="W2673" s="14" t="n"/>
      <c r="X2673" s="14" t="n"/>
      <c r="Y2673" s="14" t="n"/>
      <c r="Z2673" s="14" t="n"/>
      <c r="AA2673" s="11" t="n"/>
      <c r="AB2673" s="14">
        <f>B2673&amp;"|"&amp;I2673</f>
        <v/>
      </c>
      <c r="AC2673">
        <f>IF($B2673="","","|"&amp;SUBSTITUTE(TRIM(SUBSTITUTE(SUBSTITUTE(SUBSTITUTE(SUBSTITUTE(SUBSTITUTE(SUBSTITUTE(SUBSTITUTE(SUBSTITUTE(SUBSTITUTE(SUBSTITUTE(SUBSTITUTE(SUBSTITUTE(SUBSTITUTE(SUBSTITUTE(TRIM($B2673&amp;""),CHAR(10)," "),CHAR(13)," "),"."," "),";"," "),","," "),"/"," "),"+"," "),"-"," "),"  "," "),"  "," "),"  "," "),"  "," "),"  "," "),"  "," "))," ","|")&amp;"|")</f>
        <v/>
      </c>
      <c r="AD2673">
        <f>TRIM($I2673&amp;"")</f>
        <v/>
      </c>
    </row>
    <row r="2674" ht="36" customHeight="1">
      <c r="A2674" s="9" t="n">
        <v>46217</v>
      </c>
      <c r="B2674" s="14" t="inlineStr">
        <is>
          <t>10220</t>
        </is>
      </c>
      <c r="C2674" s="14" t="inlineStr">
        <is>
          <t>MAD 0728 CAD.1 (MARROM)</t>
        </is>
      </c>
      <c r="D2674" s="14" t="inlineStr">
        <is>
          <t>32 TAPEÇARIA</t>
        </is>
      </c>
      <c r="E2674" s="14" t="n">
        <v>30003708</v>
      </c>
      <c r="F2674" s="14" t="inlineStr">
        <is>
          <t>TELINHA ENCOSTO - CADEIRA SAFIRA MADEIRA</t>
        </is>
      </c>
      <c r="G2674" s="14" t="inlineStr">
        <is>
          <t>32 TAPEÇARIA</t>
        </is>
      </c>
      <c r="H2674" s="14" t="inlineStr">
        <is>
          <t>32 TAPEÇARIA</t>
        </is>
      </c>
      <c r="I2674" s="9" t="inlineStr">
        <is>
          <t>32 TAPEÇARIA</t>
        </is>
      </c>
      <c r="J2674" s="9" t="n">
        <v>120</v>
      </c>
      <c r="K2674" s="14">
        <f>IF($E2674="","",IFERROR(INDEX('01_Cad_Pecas'!$H$2:$H$5000,MATCH($E2674,'01_Cad_Pecas'!$D$2:$D$5000,0)),IFERROR(INDEX('01_Cad_Pecas'!$H$2:$H$5000,MATCH(VALUE($E2674),'01_Cad_Pecas'!$D$2:$D$5000,0)),"")))</f>
        <v/>
      </c>
      <c r="L2674" s="14">
        <f>IF($E2674="","",IFERROR(INDEX('01_Cad_Pecas'!$I$2:$I$5000,MATCH($E2674,'01_Cad_Pecas'!$D$2:$D$5000,0)),IFERROR(INDEX('01_Cad_Pecas'!$I$2:$I$5000,MATCH(VALUE($E2674),'01_Cad_Pecas'!$D$2:$D$5000,0)),"")))</f>
        <v/>
      </c>
      <c r="M2674" s="14">
        <f>IF(OR($J2674="",$L2674=""),"",IF($K2674="",0,$K2674)+$J2674*$L2674)</f>
        <v/>
      </c>
      <c r="N2674" s="14" t="n">
        <v>46217</v>
      </c>
      <c r="O2674" s="14" t="n">
        <v>120</v>
      </c>
      <c r="P2674" s="14" t="n"/>
      <c r="Q2674" s="14" t="n"/>
      <c r="R2674" s="14" t="n"/>
      <c r="S2674" s="14" t="n"/>
      <c r="T2674" s="14">
        <f>IF(OR($J2674="",$O2674=""),"",$O2674/$J2674)</f>
        <v/>
      </c>
      <c r="U2674" s="14" t="inlineStr">
        <is>
          <t>Concluído</t>
        </is>
      </c>
      <c r="V2674" s="14" t="n"/>
      <c r="W2674" s="14" t="n"/>
      <c r="X2674" s="14" t="n"/>
      <c r="Y2674" s="14" t="n"/>
      <c r="Z2674" s="14" t="n"/>
      <c r="AA2674" s="11" t="n"/>
      <c r="AB2674" s="14">
        <f>B2674&amp;"|"&amp;I2674</f>
        <v/>
      </c>
      <c r="AC2674">
        <f>IF($B2674="","","|"&amp;SUBSTITUTE(TRIM(SUBSTITUTE(SUBSTITUTE(SUBSTITUTE(SUBSTITUTE(SUBSTITUTE(SUBSTITUTE(SUBSTITUTE(SUBSTITUTE(SUBSTITUTE(SUBSTITUTE(SUBSTITUTE(SUBSTITUTE(SUBSTITUTE(SUBSTITUTE(TRIM($B2674&amp;""),CHAR(10)," "),CHAR(13)," "),"."," "),";"," "),","," "),"/"," "),"+"," "),"-"," "),"  "," "),"  "," "),"  "," "),"  "," "),"  "," "),"  "," "))," ","|")&amp;"|")</f>
        <v/>
      </c>
      <c r="AD2674">
        <f>TRIM($I2674&amp;"")</f>
        <v/>
      </c>
    </row>
    <row r="2675" ht="36" customHeight="1">
      <c r="A2675" s="9" t="n">
        <v>46217</v>
      </c>
      <c r="B2675" s="14" t="inlineStr">
        <is>
          <t>10221</t>
        </is>
      </c>
      <c r="C2675" s="14" t="inlineStr">
        <is>
          <t>MAD 0728 CAD.2 (ROXO)</t>
        </is>
      </c>
      <c r="D2675" s="14" t="inlineStr">
        <is>
          <t>32 TAPEÇARIA</t>
        </is>
      </c>
      <c r="E2675" s="14" t="n">
        <v>30003609</v>
      </c>
      <c r="F2675" s="14" t="inlineStr">
        <is>
          <t>ASSENTO ESTOFADO - CADEIRA PEROLA MADEIRA</t>
        </is>
      </c>
      <c r="G2675" s="14" t="inlineStr">
        <is>
          <t>32 TAPEÇARIA</t>
        </is>
      </c>
      <c r="H2675" s="14" t="inlineStr">
        <is>
          <t>32 TAPEÇARIA</t>
        </is>
      </c>
      <c r="I2675" s="9" t="inlineStr">
        <is>
          <t>32 TAPEÇARIA</t>
        </is>
      </c>
      <c r="J2675" s="9" t="n">
        <v>120</v>
      </c>
      <c r="K2675" s="14">
        <f>IF($E2675="","",IFERROR(INDEX('01_Cad_Pecas'!$H$2:$H$5000,MATCH($E2675,'01_Cad_Pecas'!$D$2:$D$5000,0)),IFERROR(INDEX('01_Cad_Pecas'!$H$2:$H$5000,MATCH(VALUE($E2675),'01_Cad_Pecas'!$D$2:$D$5000,0)),"")))</f>
        <v/>
      </c>
      <c r="L2675" s="14">
        <f>IF($E2675="","",IFERROR(INDEX('01_Cad_Pecas'!$I$2:$I$5000,MATCH($E2675,'01_Cad_Pecas'!$D$2:$D$5000,0)),IFERROR(INDEX('01_Cad_Pecas'!$I$2:$I$5000,MATCH(VALUE($E2675),'01_Cad_Pecas'!$D$2:$D$5000,0)),"")))</f>
        <v/>
      </c>
      <c r="M2675" s="14">
        <f>IF(OR($J2675="",$L2675=""),"",IF($K2675="",0,$K2675)+$J2675*$L2675)</f>
        <v/>
      </c>
      <c r="N2675" s="14" t="n">
        <v>46217</v>
      </c>
      <c r="O2675" s="14" t="n">
        <v>120</v>
      </c>
      <c r="P2675" s="14" t="n"/>
      <c r="Q2675" s="14" t="n"/>
      <c r="R2675" s="14" t="n"/>
      <c r="S2675" s="14" t="n"/>
      <c r="T2675" s="14">
        <f>IF(OR($J2675="",$O2675=""),"",$O2675/$J2675)</f>
        <v/>
      </c>
      <c r="U2675" s="14" t="inlineStr">
        <is>
          <t>Concluído</t>
        </is>
      </c>
      <c r="V2675" s="14" t="n"/>
      <c r="W2675" s="14" t="n"/>
      <c r="X2675" s="14" t="n"/>
      <c r="Y2675" s="14" t="n"/>
      <c r="Z2675" s="14" t="n"/>
      <c r="AA2675" s="11" t="n"/>
      <c r="AB2675" s="14">
        <f>B2675&amp;"|"&amp;I2675</f>
        <v/>
      </c>
      <c r="AC2675">
        <f>IF($B2675="","","|"&amp;SUBSTITUTE(TRIM(SUBSTITUTE(SUBSTITUTE(SUBSTITUTE(SUBSTITUTE(SUBSTITUTE(SUBSTITUTE(SUBSTITUTE(SUBSTITUTE(SUBSTITUTE(SUBSTITUTE(SUBSTITUTE(SUBSTITUTE(SUBSTITUTE(SUBSTITUTE(TRIM($B2675&amp;""),CHAR(10)," "),CHAR(13)," "),"."," "),";"," "),","," "),"/"," "),"+"," "),"-"," "),"  "," "),"  "," "),"  "," "),"  "," "),"  "," "),"  "," "))," ","|")&amp;"|")</f>
        <v/>
      </c>
      <c r="AD2675">
        <f>TRIM($I2675&amp;"")</f>
        <v/>
      </c>
    </row>
    <row r="2676" ht="36" customHeight="1">
      <c r="A2676" s="9" t="n">
        <v>46217</v>
      </c>
      <c r="B2676" s="14" t="inlineStr">
        <is>
          <t>10221</t>
        </is>
      </c>
      <c r="C2676" s="14" t="inlineStr">
        <is>
          <t>MAD 0728 CAD.2 (ROXO)</t>
        </is>
      </c>
      <c r="D2676" s="14" t="inlineStr">
        <is>
          <t>32 TAPEÇARIA</t>
        </is>
      </c>
      <c r="E2676" s="14" t="n">
        <v>30003708</v>
      </c>
      <c r="F2676" s="14" t="inlineStr">
        <is>
          <t>TELINHA ENCOSTO - CADEIRA SAFIRA MADEIRA</t>
        </is>
      </c>
      <c r="G2676" s="14" t="inlineStr">
        <is>
          <t>32 TAPEÇARIA</t>
        </is>
      </c>
      <c r="H2676" s="14" t="inlineStr">
        <is>
          <t>32 TAPEÇARIA</t>
        </is>
      </c>
      <c r="I2676" s="9" t="inlineStr">
        <is>
          <t>32 TAPEÇARIA</t>
        </is>
      </c>
      <c r="J2676" s="9" t="n">
        <v>120</v>
      </c>
      <c r="K2676" s="14">
        <f>IF($E2676="","",IFERROR(INDEX('01_Cad_Pecas'!$H$2:$H$5000,MATCH($E2676,'01_Cad_Pecas'!$D$2:$D$5000,0)),IFERROR(INDEX('01_Cad_Pecas'!$H$2:$H$5000,MATCH(VALUE($E2676),'01_Cad_Pecas'!$D$2:$D$5000,0)),"")))</f>
        <v/>
      </c>
      <c r="L2676" s="14">
        <f>IF($E2676="","",IFERROR(INDEX('01_Cad_Pecas'!$I$2:$I$5000,MATCH($E2676,'01_Cad_Pecas'!$D$2:$D$5000,0)),IFERROR(INDEX('01_Cad_Pecas'!$I$2:$I$5000,MATCH(VALUE($E2676),'01_Cad_Pecas'!$D$2:$D$5000,0)),"")))</f>
        <v/>
      </c>
      <c r="M2676" s="14">
        <f>IF(OR($J2676="",$L2676=""),"",IF($K2676="",0,$K2676)+$J2676*$L2676)</f>
        <v/>
      </c>
      <c r="N2676" s="14" t="n">
        <v>46217</v>
      </c>
      <c r="O2676" s="14" t="n">
        <v>120</v>
      </c>
      <c r="P2676" s="14" t="n"/>
      <c r="Q2676" s="14" t="n"/>
      <c r="R2676" s="14" t="n"/>
      <c r="S2676" s="14" t="n"/>
      <c r="T2676" s="14">
        <f>IF(OR($J2676="",$O2676=""),"",$O2676/$J2676)</f>
        <v/>
      </c>
      <c r="U2676" s="14" t="inlineStr">
        <is>
          <t>Concluído</t>
        </is>
      </c>
      <c r="V2676" s="14" t="n"/>
      <c r="W2676" s="14" t="n"/>
      <c r="X2676" s="14" t="n"/>
      <c r="Y2676" s="14" t="n"/>
      <c r="Z2676" s="14" t="n"/>
      <c r="AA2676" s="11" t="n"/>
      <c r="AB2676" s="14">
        <f>B2676&amp;"|"&amp;I2676</f>
        <v/>
      </c>
      <c r="AC2676">
        <f>IF($B2676="","","|"&amp;SUBSTITUTE(TRIM(SUBSTITUTE(SUBSTITUTE(SUBSTITUTE(SUBSTITUTE(SUBSTITUTE(SUBSTITUTE(SUBSTITUTE(SUBSTITUTE(SUBSTITUTE(SUBSTITUTE(SUBSTITUTE(SUBSTITUTE(SUBSTITUTE(SUBSTITUTE(TRIM($B2676&amp;""),CHAR(10)," "),CHAR(13)," "),"."," "),";"," "),","," "),"/"," "),"+"," "),"-"," "),"  "," "),"  "," "),"  "," "),"  "," "),"  "," "),"  "," "))," ","|")&amp;"|")</f>
        <v/>
      </c>
      <c r="AD2676">
        <f>TRIM($I2676&amp;"")</f>
        <v/>
      </c>
    </row>
    <row r="2677" ht="36" customHeight="1">
      <c r="A2677" s="9" t="n">
        <v>46217</v>
      </c>
      <c r="B2677" s="14" t="inlineStr">
        <is>
          <t>10222</t>
        </is>
      </c>
      <c r="C2677" s="14" t="inlineStr">
        <is>
          <t>MAD 0728 CAD.3 (BRANCO)</t>
        </is>
      </c>
      <c r="D2677" s="14" t="inlineStr">
        <is>
          <t>32 TAPEÇARIA</t>
        </is>
      </c>
      <c r="E2677" s="14" t="n">
        <v>30003609</v>
      </c>
      <c r="F2677" s="14" t="inlineStr">
        <is>
          <t>ASSENTO ESTOFADO - CADEIRA PEROLA MADEIRA</t>
        </is>
      </c>
      <c r="G2677" s="14" t="inlineStr">
        <is>
          <t>32 TAPEÇARIA</t>
        </is>
      </c>
      <c r="H2677" s="14" t="inlineStr">
        <is>
          <t>32 TAPEÇARIA</t>
        </is>
      </c>
      <c r="I2677" s="9" t="inlineStr">
        <is>
          <t>32 TAPEÇARIA</t>
        </is>
      </c>
      <c r="J2677" s="9" t="n">
        <v>120</v>
      </c>
      <c r="K2677" s="14">
        <f>IF($E2677="","",IFERROR(INDEX('01_Cad_Pecas'!$H$2:$H$5000,MATCH($E2677,'01_Cad_Pecas'!$D$2:$D$5000,0)),IFERROR(INDEX('01_Cad_Pecas'!$H$2:$H$5000,MATCH(VALUE($E2677),'01_Cad_Pecas'!$D$2:$D$5000,0)),"")))</f>
        <v/>
      </c>
      <c r="L2677" s="14">
        <f>IF($E2677="","",IFERROR(INDEX('01_Cad_Pecas'!$I$2:$I$5000,MATCH($E2677,'01_Cad_Pecas'!$D$2:$D$5000,0)),IFERROR(INDEX('01_Cad_Pecas'!$I$2:$I$5000,MATCH(VALUE($E2677),'01_Cad_Pecas'!$D$2:$D$5000,0)),"")))</f>
        <v/>
      </c>
      <c r="M2677" s="14">
        <f>IF(OR($J2677="",$L2677=""),"",IF($K2677="",0,$K2677)+$J2677*$L2677)</f>
        <v/>
      </c>
      <c r="N2677" s="14" t="n">
        <v>46217</v>
      </c>
      <c r="O2677" s="14" t="n">
        <v>120</v>
      </c>
      <c r="P2677" s="14" t="n"/>
      <c r="Q2677" s="14" t="n"/>
      <c r="R2677" s="14" t="n"/>
      <c r="S2677" s="14" t="n"/>
      <c r="T2677" s="14">
        <f>IF(OR($J2677="",$O2677=""),"",$O2677/$J2677)</f>
        <v/>
      </c>
      <c r="U2677" s="14" t="inlineStr">
        <is>
          <t>Concluído</t>
        </is>
      </c>
      <c r="V2677" s="14" t="n"/>
      <c r="W2677" s="14" t="n"/>
      <c r="X2677" s="14" t="n"/>
      <c r="Y2677" s="14" t="n"/>
      <c r="Z2677" s="14" t="n"/>
      <c r="AA2677" s="11" t="n"/>
      <c r="AB2677" s="14">
        <f>B2677&amp;"|"&amp;I2677</f>
        <v/>
      </c>
      <c r="AC2677">
        <f>IF($B2677="","","|"&amp;SUBSTITUTE(TRIM(SUBSTITUTE(SUBSTITUTE(SUBSTITUTE(SUBSTITUTE(SUBSTITUTE(SUBSTITUTE(SUBSTITUTE(SUBSTITUTE(SUBSTITUTE(SUBSTITUTE(SUBSTITUTE(SUBSTITUTE(SUBSTITUTE(SUBSTITUTE(TRIM($B2677&amp;""),CHAR(10)," "),CHAR(13)," "),"."," "),";"," "),","," "),"/"," "),"+"," "),"-"," "),"  "," "),"  "," "),"  "," "),"  "," "),"  "," "),"  "," "))," ","|")&amp;"|")</f>
        <v/>
      </c>
      <c r="AD2677">
        <f>TRIM($I2677&amp;"")</f>
        <v/>
      </c>
    </row>
    <row r="2678" ht="36" customHeight="1">
      <c r="A2678" s="9" t="n">
        <v>46217</v>
      </c>
      <c r="B2678" s="14" t="inlineStr">
        <is>
          <t>10222</t>
        </is>
      </c>
      <c r="C2678" s="14" t="inlineStr">
        <is>
          <t>MAD 0728 CAD.3 (BRANCO)</t>
        </is>
      </c>
      <c r="D2678" s="14" t="inlineStr">
        <is>
          <t>32 TAPEÇARIA</t>
        </is>
      </c>
      <c r="E2678" s="14" t="n">
        <v>30003708</v>
      </c>
      <c r="F2678" s="14" t="inlineStr">
        <is>
          <t>TELINHA ENCOSTO - CADEIRA SAFIRA MADEIRA</t>
        </is>
      </c>
      <c r="G2678" s="14" t="inlineStr">
        <is>
          <t>32 TAPEÇARIA</t>
        </is>
      </c>
      <c r="H2678" s="14" t="inlineStr">
        <is>
          <t>32 TAPEÇARIA</t>
        </is>
      </c>
      <c r="I2678" s="9" t="inlineStr">
        <is>
          <t>32 TAPEÇARIA</t>
        </is>
      </c>
      <c r="J2678" s="9" t="n">
        <v>120</v>
      </c>
      <c r="K2678" s="14">
        <f>IF($E2678="","",IFERROR(INDEX('01_Cad_Pecas'!$H$2:$H$5000,MATCH($E2678,'01_Cad_Pecas'!$D$2:$D$5000,0)),IFERROR(INDEX('01_Cad_Pecas'!$H$2:$H$5000,MATCH(VALUE($E2678),'01_Cad_Pecas'!$D$2:$D$5000,0)),"")))</f>
        <v/>
      </c>
      <c r="L2678" s="14">
        <f>IF($E2678="","",IFERROR(INDEX('01_Cad_Pecas'!$I$2:$I$5000,MATCH($E2678,'01_Cad_Pecas'!$D$2:$D$5000,0)),IFERROR(INDEX('01_Cad_Pecas'!$I$2:$I$5000,MATCH(VALUE($E2678),'01_Cad_Pecas'!$D$2:$D$5000,0)),"")))</f>
        <v/>
      </c>
      <c r="M2678" s="14">
        <f>IF(OR($J2678="",$L2678=""),"",IF($K2678="",0,$K2678)+$J2678*$L2678)</f>
        <v/>
      </c>
      <c r="N2678" s="14" t="n">
        <v>46217</v>
      </c>
      <c r="O2678" s="14" t="n">
        <v>120</v>
      </c>
      <c r="P2678" s="14" t="n"/>
      <c r="Q2678" s="14" t="n"/>
      <c r="R2678" s="14" t="n"/>
      <c r="S2678" s="14" t="n"/>
      <c r="T2678" s="14">
        <f>IF(OR($J2678="",$O2678=""),"",$O2678/$J2678)</f>
        <v/>
      </c>
      <c r="U2678" s="14" t="inlineStr">
        <is>
          <t>Concluído</t>
        </is>
      </c>
      <c r="V2678" s="14" t="n"/>
      <c r="W2678" s="14" t="n"/>
      <c r="X2678" s="14" t="n"/>
      <c r="Y2678" s="14" t="n"/>
      <c r="Z2678" s="14" t="n"/>
      <c r="AA2678" s="11" t="n"/>
      <c r="AB2678" s="14">
        <f>B2678&amp;"|"&amp;I2678</f>
        <v/>
      </c>
      <c r="AC2678">
        <f>IF($B2678="","","|"&amp;SUBSTITUTE(TRIM(SUBSTITUTE(SUBSTITUTE(SUBSTITUTE(SUBSTITUTE(SUBSTITUTE(SUBSTITUTE(SUBSTITUTE(SUBSTITUTE(SUBSTITUTE(SUBSTITUTE(SUBSTITUTE(SUBSTITUTE(SUBSTITUTE(SUBSTITUTE(TRIM($B2678&amp;""),CHAR(10)," "),CHAR(13)," "),"."," "),";"," "),","," "),"/"," "),"+"," "),"-"," "),"  "," "),"  "," "),"  "," "),"  "," "),"  "," "),"  "," "))," ","|")&amp;"|")</f>
        <v/>
      </c>
      <c r="AD2678">
        <f>TRIM($I2678&amp;"")</f>
        <v/>
      </c>
    </row>
    <row r="2679" ht="36" customHeight="1">
      <c r="A2679" s="9" t="n">
        <v>46217</v>
      </c>
      <c r="B2679" s="14" t="inlineStr">
        <is>
          <t>10238</t>
        </is>
      </c>
      <c r="C2679" s="14" t="inlineStr">
        <is>
          <t>M/C 0716 (VERDE)</t>
        </is>
      </c>
      <c r="D2679" s="14" t="inlineStr">
        <is>
          <t>32 TAPEÇARIA</t>
        </is>
      </c>
      <c r="E2679" s="14" t="n">
        <v>30001213</v>
      </c>
      <c r="F2679" s="14" t="inlineStr">
        <is>
          <t>ASSENTO ESTOFADO - CADEIRA PÉ INTEIRO</t>
        </is>
      </c>
      <c r="G2679" s="14" t="inlineStr">
        <is>
          <t>32 TAPEÇARIA</t>
        </is>
      </c>
      <c r="H2679" s="14" t="inlineStr">
        <is>
          <t>32 TAPEÇARIA</t>
        </is>
      </c>
      <c r="I2679" s="9" t="inlineStr">
        <is>
          <t>32 TAPEÇARIA</t>
        </is>
      </c>
      <c r="J2679" s="9" t="n">
        <v>250</v>
      </c>
      <c r="K2679" s="14">
        <f>IF($E2679="","",IFERROR(INDEX('01_Cad_Pecas'!$H$2:$H$5000,MATCH($E2679,'01_Cad_Pecas'!$D$2:$D$5000,0)),IFERROR(INDEX('01_Cad_Pecas'!$H$2:$H$5000,MATCH(VALUE($E2679),'01_Cad_Pecas'!$D$2:$D$5000,0)),"")))</f>
        <v/>
      </c>
      <c r="L2679" s="14">
        <f>IF($E2679="","",IFERROR(INDEX('01_Cad_Pecas'!$I$2:$I$5000,MATCH($E2679,'01_Cad_Pecas'!$D$2:$D$5000,0)),IFERROR(INDEX('01_Cad_Pecas'!$I$2:$I$5000,MATCH(VALUE($E2679),'01_Cad_Pecas'!$D$2:$D$5000,0)),"")))</f>
        <v/>
      </c>
      <c r="M2679" s="14">
        <f>IF(OR($J2679="",$L2679=""),"",IF($K2679="",0,$K2679)+$J2679*$L2679)</f>
        <v/>
      </c>
      <c r="N2679" s="14" t="n">
        <v>46217</v>
      </c>
      <c r="O2679" s="14" t="n">
        <v>250</v>
      </c>
      <c r="P2679" s="14" t="n"/>
      <c r="Q2679" s="14" t="n"/>
      <c r="R2679" s="14" t="n"/>
      <c r="S2679" s="14" t="n"/>
      <c r="T2679" s="14">
        <f>IF(OR($J2679="",$O2679=""),"",$O2679/$J2679)</f>
        <v/>
      </c>
      <c r="U2679" s="14" t="inlineStr">
        <is>
          <t>Concluído</t>
        </is>
      </c>
      <c r="V2679" s="14" t="n"/>
      <c r="W2679" s="14" t="n"/>
      <c r="X2679" s="14" t="n"/>
      <c r="Y2679" s="14" t="n"/>
      <c r="Z2679" s="14" t="n"/>
      <c r="AA2679" s="11" t="n"/>
      <c r="AB2679" s="14">
        <f>B2679&amp;"|"&amp;I2679</f>
        <v/>
      </c>
      <c r="AC2679">
        <f>IF($B2679="","","|"&amp;SUBSTITUTE(TRIM(SUBSTITUTE(SUBSTITUTE(SUBSTITUTE(SUBSTITUTE(SUBSTITUTE(SUBSTITUTE(SUBSTITUTE(SUBSTITUTE(SUBSTITUTE(SUBSTITUTE(SUBSTITUTE(SUBSTITUTE(SUBSTITUTE(SUBSTITUTE(TRIM($B2679&amp;""),CHAR(10)," "),CHAR(13)," "),"."," "),";"," "),","," "),"/"," "),"+"," "),"-"," "),"  "," "),"  "," "),"  "," "),"  "," "),"  "," "),"  "," "))," ","|")&amp;"|")</f>
        <v/>
      </c>
      <c r="AD2679">
        <f>TRIM($I2679&amp;"")</f>
        <v/>
      </c>
    </row>
    <row r="2680" ht="36" customHeight="1">
      <c r="A2680" s="9" t="n">
        <v>46217</v>
      </c>
      <c r="B2680" s="14" t="inlineStr">
        <is>
          <t>10238</t>
        </is>
      </c>
      <c r="C2680" s="14" t="inlineStr">
        <is>
          <t>M/C 0716 (VERDE)</t>
        </is>
      </c>
      <c r="D2680" s="14" t="inlineStr">
        <is>
          <t>32 TAPEÇARIA</t>
        </is>
      </c>
      <c r="E2680" s="14" t="n">
        <v>30001412</v>
      </c>
      <c r="F2680" s="14" t="inlineStr">
        <is>
          <t>ENCOSTO ESTOFADO MENOR - CADEIRA PÉ INTEIRO</t>
        </is>
      </c>
      <c r="G2680" s="14" t="inlineStr">
        <is>
          <t>32 TAPEÇARIA</t>
        </is>
      </c>
      <c r="H2680" s="14" t="inlineStr">
        <is>
          <t>32 TAPEÇARIA</t>
        </is>
      </c>
      <c r="I2680" s="9" t="inlineStr">
        <is>
          <t>32 TAPEÇARIA</t>
        </is>
      </c>
      <c r="J2680" s="9" t="n">
        <v>250</v>
      </c>
      <c r="K2680" s="14">
        <f>IF($E2680="","",IFERROR(INDEX('01_Cad_Pecas'!$H$2:$H$5000,MATCH($E2680,'01_Cad_Pecas'!$D$2:$D$5000,0)),IFERROR(INDEX('01_Cad_Pecas'!$H$2:$H$5000,MATCH(VALUE($E2680),'01_Cad_Pecas'!$D$2:$D$5000,0)),"")))</f>
        <v/>
      </c>
      <c r="L2680" s="14">
        <f>IF($E2680="","",IFERROR(INDEX('01_Cad_Pecas'!$I$2:$I$5000,MATCH($E2680,'01_Cad_Pecas'!$D$2:$D$5000,0)),IFERROR(INDEX('01_Cad_Pecas'!$I$2:$I$5000,MATCH(VALUE($E2680),'01_Cad_Pecas'!$D$2:$D$5000,0)),"")))</f>
        <v/>
      </c>
      <c r="M2680" s="14">
        <f>IF(OR($J2680="",$L2680=""),"",IF($K2680="",0,$K2680)+$J2680*$L2680)</f>
        <v/>
      </c>
      <c r="N2680" s="14" t="n">
        <v>46218</v>
      </c>
      <c r="O2680" s="14" t="n">
        <v>250</v>
      </c>
      <c r="P2680" s="14" t="n"/>
      <c r="Q2680" s="14" t="n"/>
      <c r="R2680" s="14" t="n"/>
      <c r="S2680" s="14" t="n"/>
      <c r="T2680" s="14">
        <f>IF(OR($J2680="",$O2680=""),"",$O2680/$J2680)</f>
        <v/>
      </c>
      <c r="U2680" s="14" t="inlineStr">
        <is>
          <t>Concluído</t>
        </is>
      </c>
      <c r="V2680" s="14" t="n"/>
      <c r="W2680" s="14" t="n"/>
      <c r="X2680" s="14" t="n"/>
      <c r="Y2680" s="14" t="n"/>
      <c r="Z2680" s="14" t="n"/>
      <c r="AA2680" s="11" t="n"/>
      <c r="AB2680" s="14">
        <f>B2680&amp;"|"&amp;I2680</f>
        <v/>
      </c>
      <c r="AC2680">
        <f>IF($B2680="","","|"&amp;SUBSTITUTE(TRIM(SUBSTITUTE(SUBSTITUTE(SUBSTITUTE(SUBSTITUTE(SUBSTITUTE(SUBSTITUTE(SUBSTITUTE(SUBSTITUTE(SUBSTITUTE(SUBSTITUTE(SUBSTITUTE(SUBSTITUTE(SUBSTITUTE(SUBSTITUTE(TRIM($B2680&amp;""),CHAR(10)," "),CHAR(13)," "),"."," "),";"," "),","," "),"/"," "),"+"," "),"-"," "),"  "," "),"  "," "),"  "," "),"  "," "),"  "," "),"  "," "))," ","|")&amp;"|")</f>
        <v/>
      </c>
      <c r="AD2680">
        <f>TRIM($I2680&amp;"")</f>
        <v/>
      </c>
    </row>
    <row r="2681" ht="36" customHeight="1">
      <c r="A2681" s="9" t="n">
        <v>46217</v>
      </c>
      <c r="B2681" s="14" t="inlineStr">
        <is>
          <t>10238</t>
        </is>
      </c>
      <c r="C2681" s="14" t="inlineStr">
        <is>
          <t>M/C 0716 (VERDE)</t>
        </is>
      </c>
      <c r="D2681" s="14" t="inlineStr">
        <is>
          <t>32 TAPEÇARIA</t>
        </is>
      </c>
      <c r="E2681" s="14" t="n">
        <v>30004807</v>
      </c>
      <c r="F2681" s="14" t="inlineStr">
        <is>
          <t>ASSENTO ESTOFADO - CAD SANTIAGO</t>
        </is>
      </c>
      <c r="G2681" s="14" t="inlineStr">
        <is>
          <t>32 TAPEÇARIA</t>
        </is>
      </c>
      <c r="H2681" s="14" t="inlineStr">
        <is>
          <t>32 TAPEÇARIA</t>
        </is>
      </c>
      <c r="I2681" s="9" t="inlineStr">
        <is>
          <t>32 TAPEÇARIA</t>
        </is>
      </c>
      <c r="J2681" s="9" t="n">
        <v>480</v>
      </c>
      <c r="K2681" s="14">
        <f>IF($E2681="","",IFERROR(INDEX('01_Cad_Pecas'!$H$2:$H$5000,MATCH($E2681,'01_Cad_Pecas'!$D$2:$D$5000,0)),IFERROR(INDEX('01_Cad_Pecas'!$H$2:$H$5000,MATCH(VALUE($E2681),'01_Cad_Pecas'!$D$2:$D$5000,0)),"")))</f>
        <v/>
      </c>
      <c r="L2681" s="14">
        <f>IF($E2681="","",IFERROR(INDEX('01_Cad_Pecas'!$I$2:$I$5000,MATCH($E2681,'01_Cad_Pecas'!$D$2:$D$5000,0)),IFERROR(INDEX('01_Cad_Pecas'!$I$2:$I$5000,MATCH(VALUE($E2681),'01_Cad_Pecas'!$D$2:$D$5000,0)),"")))</f>
        <v/>
      </c>
      <c r="M2681" s="14">
        <f>IF(OR($J2681="",$L2681=""),"",IF($K2681="",0,$K2681)+$J2681*$L2681)</f>
        <v/>
      </c>
      <c r="N2681" s="14" t="n">
        <v>46218</v>
      </c>
      <c r="O2681" s="14" t="n">
        <v>480</v>
      </c>
      <c r="P2681" s="14" t="n"/>
      <c r="Q2681" s="14" t="n"/>
      <c r="R2681" s="14" t="n"/>
      <c r="S2681" s="14" t="n"/>
      <c r="T2681" s="14">
        <f>IF(OR($J2681="",$O2681=""),"",$O2681/$J2681)</f>
        <v/>
      </c>
      <c r="U2681" s="14" t="inlineStr">
        <is>
          <t>Concluído</t>
        </is>
      </c>
      <c r="V2681" s="14" t="n"/>
      <c r="W2681" s="14" t="n"/>
      <c r="X2681" s="14" t="n"/>
      <c r="Y2681" s="14" t="n"/>
      <c r="Z2681" s="14" t="n"/>
      <c r="AA2681" s="11" t="n"/>
      <c r="AB2681" s="14">
        <f>B2681&amp;"|"&amp;I2681</f>
        <v/>
      </c>
      <c r="AC2681">
        <f>IF($B2681="","","|"&amp;SUBSTITUTE(TRIM(SUBSTITUTE(SUBSTITUTE(SUBSTITUTE(SUBSTITUTE(SUBSTITUTE(SUBSTITUTE(SUBSTITUTE(SUBSTITUTE(SUBSTITUTE(SUBSTITUTE(SUBSTITUTE(SUBSTITUTE(SUBSTITUTE(SUBSTITUTE(TRIM($B2681&amp;""),CHAR(10)," "),CHAR(13)," "),"."," "),";"," "),","," "),"/"," "),"+"," "),"-"," "),"  "," "),"  "," "),"  "," "),"  "," "),"  "," "),"  "," "))," ","|")&amp;"|")</f>
        <v/>
      </c>
      <c r="AD2681">
        <f>TRIM($I2681&amp;"")</f>
        <v/>
      </c>
    </row>
    <row r="2682" ht="36" customHeight="1">
      <c r="A2682" s="9" t="n">
        <v>46217</v>
      </c>
      <c r="B2682" s="14" t="inlineStr">
        <is>
          <t>10238</t>
        </is>
      </c>
      <c r="C2682" s="14" t="inlineStr">
        <is>
          <t>M/C 0716 (VERDE)</t>
        </is>
      </c>
      <c r="D2682" s="14" t="inlineStr">
        <is>
          <t>32 TAPEÇARIA</t>
        </is>
      </c>
      <c r="E2682" s="14" t="n">
        <v>30006106</v>
      </c>
      <c r="F2682" s="14" t="inlineStr">
        <is>
          <t>TELINHA ENCOSTO - CADEIRA SANTIAGO NEW</t>
        </is>
      </c>
      <c r="G2682" s="14" t="inlineStr">
        <is>
          <t>32 TAPEÇARIA</t>
        </is>
      </c>
      <c r="H2682" s="14" t="inlineStr">
        <is>
          <t>32 TAPEÇARIA</t>
        </is>
      </c>
      <c r="I2682" s="9" t="inlineStr">
        <is>
          <t>32 TAPEÇARIA</t>
        </is>
      </c>
      <c r="J2682" s="9" t="n">
        <v>480</v>
      </c>
      <c r="K2682" s="14">
        <f>IF($E2682="","",IFERROR(INDEX('01_Cad_Pecas'!$H$2:$H$5000,MATCH($E2682,'01_Cad_Pecas'!$D$2:$D$5000,0)),IFERROR(INDEX('01_Cad_Pecas'!$H$2:$H$5000,MATCH(VALUE($E2682),'01_Cad_Pecas'!$D$2:$D$5000,0)),"")))</f>
        <v/>
      </c>
      <c r="L2682" s="14">
        <f>IF($E2682="","",IFERROR(INDEX('01_Cad_Pecas'!$I$2:$I$5000,MATCH($E2682,'01_Cad_Pecas'!$D$2:$D$5000,0)),IFERROR(INDEX('01_Cad_Pecas'!$I$2:$I$5000,MATCH(VALUE($E2682),'01_Cad_Pecas'!$D$2:$D$5000,0)),"")))</f>
        <v/>
      </c>
      <c r="M2682" s="14">
        <f>IF(OR($J2682="",$L2682=""),"",IF($K2682="",0,$K2682)+$J2682*$L2682)</f>
        <v/>
      </c>
      <c r="N2682" s="14" t="n">
        <v>46218</v>
      </c>
      <c r="O2682" s="14" t="n">
        <v>480</v>
      </c>
      <c r="P2682" s="14" t="n"/>
      <c r="Q2682" s="14" t="n"/>
      <c r="R2682" s="14" t="n"/>
      <c r="S2682" s="14" t="n"/>
      <c r="T2682" s="14">
        <f>IF(OR($J2682="",$O2682=""),"",$O2682/$J2682)</f>
        <v/>
      </c>
      <c r="U2682" s="14" t="inlineStr">
        <is>
          <t>Concluído</t>
        </is>
      </c>
      <c r="V2682" s="14" t="n"/>
      <c r="W2682" s="14" t="n"/>
      <c r="X2682" s="14" t="n"/>
      <c r="Y2682" s="14" t="n"/>
      <c r="Z2682" s="14" t="n"/>
      <c r="AA2682" s="11" t="n"/>
      <c r="AB2682" s="14">
        <f>B2682&amp;"|"&amp;I2682</f>
        <v/>
      </c>
      <c r="AC2682">
        <f>IF($B2682="","","|"&amp;SUBSTITUTE(TRIM(SUBSTITUTE(SUBSTITUTE(SUBSTITUTE(SUBSTITUTE(SUBSTITUTE(SUBSTITUTE(SUBSTITUTE(SUBSTITUTE(SUBSTITUTE(SUBSTITUTE(SUBSTITUTE(SUBSTITUTE(SUBSTITUTE(SUBSTITUTE(TRIM($B2682&amp;""),CHAR(10)," "),CHAR(13)," "),"."," "),";"," "),","," "),"/"," "),"+"," "),"-"," "),"  "," "),"  "," "),"  "," "),"  "," "),"  "," "),"  "," "))," ","|")&amp;"|")</f>
        <v/>
      </c>
      <c r="AD2682">
        <f>TRIM($I2682&amp;"")</f>
        <v/>
      </c>
    </row>
    <row r="2683" ht="48" customHeight="1">
      <c r="A2683" s="9" t="n">
        <v>46212</v>
      </c>
      <c r="B2683" s="14" t="inlineStr">
        <is>
          <t>10219,10220,10221,10222,10218</t>
        </is>
      </c>
      <c r="C2683" s="14" t="inlineStr">
        <is>
          <t>MAD 0728 CAD.3 (BRANCO)</t>
        </is>
      </c>
      <c r="D2683" s="14" t="inlineStr">
        <is>
          <t>11 USINAGEM</t>
        </is>
      </c>
      <c r="E2683" s="14" t="n">
        <v>30003602</v>
      </c>
      <c r="F2683" s="14" t="inlineStr">
        <is>
          <t>ASSENTO 440X455X12 MDP - CADEIRA PEROLA MADEIRA</t>
        </is>
      </c>
      <c r="G2683" s="14" t="inlineStr">
        <is>
          <t>11 USINAGEM</t>
        </is>
      </c>
      <c r="H2683" s="14" t="inlineStr">
        <is>
          <t>11 USINAGEM</t>
        </is>
      </c>
      <c r="I2683" s="9" t="inlineStr">
        <is>
          <t>11 USINAGEM</t>
        </is>
      </c>
      <c r="J2683" s="9" t="n">
        <v>480</v>
      </c>
      <c r="K2683" s="14">
        <f>IF($E2683="","",IFERROR(INDEX('01_Cad_Pecas'!$H$2:$H$5000,MATCH($E2683,'01_Cad_Pecas'!$D$2:$D$5000,0)),IFERROR(INDEX('01_Cad_Pecas'!$H$2:$H$5000,MATCH(VALUE($E2683),'01_Cad_Pecas'!$D$2:$D$5000,0)),"")))</f>
        <v/>
      </c>
      <c r="L2683" s="14">
        <f>IF($E2683="","",IFERROR(INDEX('01_Cad_Pecas'!$I$2:$I$5000,MATCH($E2683,'01_Cad_Pecas'!$D$2:$D$5000,0)),IFERROR(INDEX('01_Cad_Pecas'!$I$2:$I$5000,MATCH(VALUE($E2683),'01_Cad_Pecas'!$D$2:$D$5000,0)),"")))</f>
        <v/>
      </c>
      <c r="M2683" s="14">
        <f>IF(OR($J2683="",$L2683=""),"",IF($K2683="",0,$K2683)+$J2683*$L2683)</f>
        <v/>
      </c>
      <c r="N2683" s="14" t="n">
        <v>46213</v>
      </c>
      <c r="O2683" s="14" t="n">
        <v>480</v>
      </c>
      <c r="P2683" s="14" t="n"/>
      <c r="Q2683" s="14" t="n"/>
      <c r="R2683" s="14" t="n"/>
      <c r="S2683" s="14" t="n"/>
      <c r="T2683" s="14">
        <f>IF(OR($J2683="",$O2683=""),"",$O2683/$J2683)</f>
        <v/>
      </c>
      <c r="U2683" s="14" t="inlineStr">
        <is>
          <t>Concluído</t>
        </is>
      </c>
      <c r="V2683" s="14" t="n"/>
      <c r="W2683" s="14" t="n"/>
      <c r="X2683" s="14" t="n"/>
      <c r="Y2683" s="14" t="n"/>
      <c r="Z2683" s="14" t="n"/>
      <c r="AA2683" s="11" t="n"/>
      <c r="AB2683" s="14">
        <f>B2683&amp;"|"&amp;I2683</f>
        <v/>
      </c>
      <c r="AC2683">
        <f>IF($B2683="","","|"&amp;SUBSTITUTE(TRIM(SUBSTITUTE(SUBSTITUTE(SUBSTITUTE(SUBSTITUTE(SUBSTITUTE(SUBSTITUTE(SUBSTITUTE(SUBSTITUTE(SUBSTITUTE(SUBSTITUTE(SUBSTITUTE(SUBSTITUTE(SUBSTITUTE(SUBSTITUTE(TRIM($B2683&amp;""),CHAR(10)," "),CHAR(13)," "),"."," "),";"," "),","," "),"/"," "),"+"," "),"-"," "),"  "," "),"  "," "),"  "," "),"  "," "),"  "," "),"  "," "))," ","|")&amp;"|")</f>
        <v/>
      </c>
      <c r="AD2683">
        <f>TRIM($I2683&amp;"")</f>
        <v/>
      </c>
    </row>
    <row r="2684" ht="36" customHeight="1">
      <c r="A2684" s="9" t="n">
        <v>46212</v>
      </c>
      <c r="B2684" s="14" t="inlineStr">
        <is>
          <t>10238</t>
        </is>
      </c>
      <c r="C2684" s="14" t="inlineStr">
        <is>
          <t>M/C 0716 (VERDE)</t>
        </is>
      </c>
      <c r="D2684" s="14" t="inlineStr">
        <is>
          <t>11 USINAGEM</t>
        </is>
      </c>
      <c r="E2684" s="14" t="n">
        <v>30004805</v>
      </c>
      <c r="F2684" s="14" t="inlineStr">
        <is>
          <t>ASSENTO 440X425X09 MDP - CAD SANTIAGO</t>
        </is>
      </c>
      <c r="G2684" s="14" t="inlineStr">
        <is>
          <t>11 USINAGEM</t>
        </is>
      </c>
      <c r="H2684" s="14" t="inlineStr">
        <is>
          <t>11 USINAGEM</t>
        </is>
      </c>
      <c r="I2684" s="9" t="inlineStr">
        <is>
          <t>11 USINAGEM</t>
        </is>
      </c>
      <c r="J2684" s="9" t="n">
        <v>480</v>
      </c>
      <c r="K2684" s="14">
        <f>IF($E2684="","",IFERROR(INDEX('01_Cad_Pecas'!$H$2:$H$5000,MATCH($E2684,'01_Cad_Pecas'!$D$2:$D$5000,0)),IFERROR(INDEX('01_Cad_Pecas'!$H$2:$H$5000,MATCH(VALUE($E2684),'01_Cad_Pecas'!$D$2:$D$5000,0)),"")))</f>
        <v/>
      </c>
      <c r="L2684" s="14">
        <f>IF($E2684="","",IFERROR(INDEX('01_Cad_Pecas'!$I$2:$I$5000,MATCH($E2684,'01_Cad_Pecas'!$D$2:$D$5000,0)),IFERROR(INDEX('01_Cad_Pecas'!$I$2:$I$5000,MATCH(VALUE($E2684),'01_Cad_Pecas'!$D$2:$D$5000,0)),"")))</f>
        <v/>
      </c>
      <c r="M2684" s="14">
        <f>IF(OR($J2684="",$L2684=""),"",IF($K2684="",0,$K2684)+$J2684*$L2684)</f>
        <v/>
      </c>
      <c r="N2684" s="14" t="n">
        <v>46213</v>
      </c>
      <c r="O2684" s="14" t="n">
        <v>480</v>
      </c>
      <c r="P2684" s="14" t="n"/>
      <c r="Q2684" s="14" t="n"/>
      <c r="R2684" s="14" t="n"/>
      <c r="S2684" s="14" t="n"/>
      <c r="T2684" s="14">
        <f>IF(OR($J2684="",$O2684=""),"",$O2684/$J2684)</f>
        <v/>
      </c>
      <c r="U2684" s="14" t="inlineStr">
        <is>
          <t>Concluído</t>
        </is>
      </c>
      <c r="V2684" s="14" t="n"/>
      <c r="W2684" s="14" t="n"/>
      <c r="X2684" s="14" t="n"/>
      <c r="Y2684" s="14" t="n"/>
      <c r="Z2684" s="14" t="n"/>
      <c r="AA2684" s="11" t="n"/>
      <c r="AB2684" s="14">
        <f>B2684&amp;"|"&amp;I2684</f>
        <v/>
      </c>
      <c r="AC2684">
        <f>IF($B2684="","","|"&amp;SUBSTITUTE(TRIM(SUBSTITUTE(SUBSTITUTE(SUBSTITUTE(SUBSTITUTE(SUBSTITUTE(SUBSTITUTE(SUBSTITUTE(SUBSTITUTE(SUBSTITUTE(SUBSTITUTE(SUBSTITUTE(SUBSTITUTE(SUBSTITUTE(SUBSTITUTE(TRIM($B2684&amp;""),CHAR(10)," "),CHAR(13)," "),"."," "),";"," "),","," "),"/"," "),"+"," "),"-"," "),"  "," "),"  "," "),"  "," "),"  "," "),"  "," "),"  "," "))," ","|")&amp;"|")</f>
        <v/>
      </c>
      <c r="AD2684">
        <f>TRIM($I2684&amp;"")</f>
        <v/>
      </c>
    </row>
    <row r="2685" ht="36" customHeight="1">
      <c r="A2685" s="9" t="n">
        <v>46212</v>
      </c>
      <c r="B2685" s="14" t="inlineStr">
        <is>
          <t>10238</t>
        </is>
      </c>
      <c r="C2685" s="14" t="inlineStr">
        <is>
          <t>M/C 0716 (VERDE)</t>
        </is>
      </c>
      <c r="D2685" s="14" t="inlineStr">
        <is>
          <t>11 USINAGEM</t>
        </is>
      </c>
      <c r="E2685" s="14" t="n">
        <v>20014107</v>
      </c>
      <c r="F2685" s="14" t="inlineStr">
        <is>
          <t>ENGRO MENOR 802X60X12 MDP - MESA DAKAR</t>
        </is>
      </c>
      <c r="G2685" s="14" t="inlineStr">
        <is>
          <t>11 USINAGEM</t>
        </is>
      </c>
      <c r="H2685" s="14" t="inlineStr">
        <is>
          <t>11 USINAGEM</t>
        </is>
      </c>
      <c r="I2685" s="9" t="inlineStr">
        <is>
          <t>11 USINAGEM</t>
        </is>
      </c>
      <c r="J2685" s="9" t="n">
        <v>400</v>
      </c>
      <c r="K2685" s="14">
        <f>IF($E2685="","",IFERROR(INDEX('01_Cad_Pecas'!$H$2:$H$5000,MATCH($E2685,'01_Cad_Pecas'!$D$2:$D$5000,0)),IFERROR(INDEX('01_Cad_Pecas'!$H$2:$H$5000,MATCH(VALUE($E2685),'01_Cad_Pecas'!$D$2:$D$5000,0)),"")))</f>
        <v/>
      </c>
      <c r="L2685" s="14">
        <f>IF($E2685="","",IFERROR(INDEX('01_Cad_Pecas'!$I$2:$I$5000,MATCH($E2685,'01_Cad_Pecas'!$D$2:$D$5000,0)),IFERROR(INDEX('01_Cad_Pecas'!$I$2:$I$5000,MATCH(VALUE($E2685),'01_Cad_Pecas'!$D$2:$D$5000,0)),"")))</f>
        <v/>
      </c>
      <c r="M2685" s="14">
        <f>IF(OR($J2685="",$L2685=""),"",IF($K2685="",0,$K2685)+$J2685*$L2685)</f>
        <v/>
      </c>
      <c r="N2685" s="14" t="n">
        <v>46213</v>
      </c>
      <c r="O2685" s="14" t="n">
        <v>400</v>
      </c>
      <c r="P2685" s="14" t="n"/>
      <c r="Q2685" s="14" t="n"/>
      <c r="R2685" s="14" t="n"/>
      <c r="S2685" s="14" t="n"/>
      <c r="T2685" s="14">
        <f>IF(OR($J2685="",$O2685=""),"",$O2685/$J2685)</f>
        <v/>
      </c>
      <c r="U2685" s="14" t="inlineStr">
        <is>
          <t>Concluído</t>
        </is>
      </c>
      <c r="V2685" s="14" t="n"/>
      <c r="W2685" s="14" t="n"/>
      <c r="X2685" s="14" t="n"/>
      <c r="Y2685" s="14" t="n"/>
      <c r="Z2685" s="14" t="n"/>
      <c r="AA2685" s="11" t="n"/>
      <c r="AB2685" s="14">
        <f>B2685&amp;"|"&amp;I2685</f>
        <v/>
      </c>
      <c r="AC2685">
        <f>IF($B2685="","","|"&amp;SUBSTITUTE(TRIM(SUBSTITUTE(SUBSTITUTE(SUBSTITUTE(SUBSTITUTE(SUBSTITUTE(SUBSTITUTE(SUBSTITUTE(SUBSTITUTE(SUBSTITUTE(SUBSTITUTE(SUBSTITUTE(SUBSTITUTE(SUBSTITUTE(SUBSTITUTE(TRIM($B2685&amp;""),CHAR(10)," "),CHAR(13)," "),"."," "),";"," "),","," "),"/"," "),"+"," "),"-"," "),"  "," "),"  "," "),"  "," "),"  "," "),"  "," "),"  "," "))," ","|")&amp;"|")</f>
        <v/>
      </c>
      <c r="AD2685">
        <f>TRIM($I2685&amp;"")</f>
        <v/>
      </c>
    </row>
    <row r="2686" ht="36" customHeight="1">
      <c r="A2686" s="9" t="n">
        <v>46212</v>
      </c>
      <c r="B2686" s="14" t="inlineStr">
        <is>
          <t>10238</t>
        </is>
      </c>
      <c r="C2686" s="14" t="inlineStr">
        <is>
          <t>M/C 0716 (VERDE)</t>
        </is>
      </c>
      <c r="D2686" s="14" t="inlineStr">
        <is>
          <t>11 USINAGEM</t>
        </is>
      </c>
      <c r="E2686" s="14" t="n">
        <v>20014205</v>
      </c>
      <c r="F2686" s="14" t="inlineStr">
        <is>
          <t>(1) TAMPO 1602X802X12 MDP - MESA DAKAR/MIAMI 1,60</t>
        </is>
      </c>
      <c r="G2686" s="14" t="inlineStr">
        <is>
          <t>11 USINAGEM</t>
        </is>
      </c>
      <c r="H2686" s="14" t="inlineStr">
        <is>
          <t>11 USINAGEM</t>
        </is>
      </c>
      <c r="I2686" s="9" t="inlineStr">
        <is>
          <t>11 USINAGEM</t>
        </is>
      </c>
      <c r="J2686" s="9" t="n">
        <v>20</v>
      </c>
      <c r="K2686" s="14">
        <f>IF($E2686="","",IFERROR(INDEX('01_Cad_Pecas'!$H$2:$H$5000,MATCH($E2686,'01_Cad_Pecas'!$D$2:$D$5000,0)),IFERROR(INDEX('01_Cad_Pecas'!$H$2:$H$5000,MATCH(VALUE($E2686),'01_Cad_Pecas'!$D$2:$D$5000,0)),"")))</f>
        <v/>
      </c>
      <c r="L2686" s="14">
        <f>IF($E2686="","",IFERROR(INDEX('01_Cad_Pecas'!$I$2:$I$5000,MATCH($E2686,'01_Cad_Pecas'!$D$2:$D$5000,0)),IFERROR(INDEX('01_Cad_Pecas'!$I$2:$I$5000,MATCH(VALUE($E2686),'01_Cad_Pecas'!$D$2:$D$5000,0)),"")))</f>
        <v/>
      </c>
      <c r="M2686" s="14">
        <f>IF(OR($J2686="",$L2686=""),"",IF($K2686="",0,$K2686)+$J2686*$L2686)</f>
        <v/>
      </c>
      <c r="N2686" s="14" t="n">
        <v>46213</v>
      </c>
      <c r="O2686" s="14" t="n">
        <v>20</v>
      </c>
      <c r="P2686" s="14" t="n"/>
      <c r="Q2686" s="14" t="n"/>
      <c r="R2686" s="14" t="n"/>
      <c r="S2686" s="14" t="n"/>
      <c r="T2686" s="14">
        <f>IF(OR($J2686="",$O2686=""),"",$O2686/$J2686)</f>
        <v/>
      </c>
      <c r="U2686" s="14" t="inlineStr">
        <is>
          <t>Concluído</t>
        </is>
      </c>
      <c r="V2686" s="14" t="n"/>
      <c r="W2686" s="14" t="n"/>
      <c r="X2686" s="14" t="n"/>
      <c r="Y2686" s="14" t="n"/>
      <c r="Z2686" s="14" t="n"/>
      <c r="AA2686" s="11" t="n"/>
      <c r="AB2686" s="14">
        <f>B2686&amp;"|"&amp;I2686</f>
        <v/>
      </c>
      <c r="AC2686">
        <f>IF($B2686="","","|"&amp;SUBSTITUTE(TRIM(SUBSTITUTE(SUBSTITUTE(SUBSTITUTE(SUBSTITUTE(SUBSTITUTE(SUBSTITUTE(SUBSTITUTE(SUBSTITUTE(SUBSTITUTE(SUBSTITUTE(SUBSTITUTE(SUBSTITUTE(SUBSTITUTE(SUBSTITUTE(TRIM($B2686&amp;""),CHAR(10)," "),CHAR(13)," "),"."," "),";"," "),","," "),"/"," "),"+"," "),"-"," "),"  "," "),"  "," "),"  "," "),"  "," "),"  "," "),"  "," "))," ","|")&amp;"|")</f>
        <v/>
      </c>
      <c r="AD2686">
        <f>TRIM($I2686&amp;"")</f>
        <v/>
      </c>
    </row>
    <row r="2687" ht="36" customHeight="1">
      <c r="A2687" s="9" t="n">
        <v>46212</v>
      </c>
      <c r="B2687" s="14" t="inlineStr">
        <is>
          <t>10238</t>
        </is>
      </c>
      <c r="C2687" s="14" t="inlineStr">
        <is>
          <t>M/C 0716 (VERDE)</t>
        </is>
      </c>
      <c r="D2687" s="14" t="inlineStr">
        <is>
          <t>11 USINAGEM</t>
        </is>
      </c>
      <c r="E2687" s="14" t="n">
        <v>20014206</v>
      </c>
      <c r="F2687" s="14" t="inlineStr">
        <is>
          <t>ENGRO MAIOR 1481X60X12 MDP - MESA DAKAR 1,36</t>
        </is>
      </c>
      <c r="G2687" s="14" t="inlineStr">
        <is>
          <t>11 USINAGEM</t>
        </is>
      </c>
      <c r="H2687" s="14" t="inlineStr">
        <is>
          <t>11 USINAGEM</t>
        </is>
      </c>
      <c r="I2687" s="9" t="inlineStr">
        <is>
          <t>11 USINAGEM</t>
        </is>
      </c>
      <c r="J2687" s="9" t="n">
        <v>40</v>
      </c>
      <c r="K2687" s="14">
        <f>IF($E2687="","",IFERROR(INDEX('01_Cad_Pecas'!$H$2:$H$5000,MATCH($E2687,'01_Cad_Pecas'!$D$2:$D$5000,0)),IFERROR(INDEX('01_Cad_Pecas'!$H$2:$H$5000,MATCH(VALUE($E2687),'01_Cad_Pecas'!$D$2:$D$5000,0)),"")))</f>
        <v/>
      </c>
      <c r="L2687" s="14">
        <f>IF($E2687="","",IFERROR(INDEX('01_Cad_Pecas'!$I$2:$I$5000,MATCH($E2687,'01_Cad_Pecas'!$D$2:$D$5000,0)),IFERROR(INDEX('01_Cad_Pecas'!$I$2:$I$5000,MATCH(VALUE($E2687),'01_Cad_Pecas'!$D$2:$D$5000,0)),"")))</f>
        <v/>
      </c>
      <c r="M2687" s="14">
        <f>IF(OR($J2687="",$L2687=""),"",IF($K2687="",0,$K2687)+$J2687*$L2687)</f>
        <v/>
      </c>
      <c r="N2687" s="14" t="n">
        <v>46213</v>
      </c>
      <c r="O2687" s="14" t="n">
        <v>40</v>
      </c>
      <c r="P2687" s="14" t="n"/>
      <c r="Q2687" s="14" t="n"/>
      <c r="R2687" s="14" t="n"/>
      <c r="S2687" s="14" t="n"/>
      <c r="T2687" s="14">
        <f>IF(OR($J2687="",$O2687=""),"",$O2687/$J2687)</f>
        <v/>
      </c>
      <c r="U2687" s="14" t="inlineStr">
        <is>
          <t>Concluído</t>
        </is>
      </c>
      <c r="V2687" s="14" t="n"/>
      <c r="W2687" s="14" t="n"/>
      <c r="X2687" s="14" t="n"/>
      <c r="Y2687" s="14" t="n"/>
      <c r="Z2687" s="14" t="n"/>
      <c r="AA2687" s="11" t="n"/>
      <c r="AB2687" s="14">
        <f>B2687&amp;"|"&amp;I2687</f>
        <v/>
      </c>
      <c r="AC2687">
        <f>IF($B2687="","","|"&amp;SUBSTITUTE(TRIM(SUBSTITUTE(SUBSTITUTE(SUBSTITUTE(SUBSTITUTE(SUBSTITUTE(SUBSTITUTE(SUBSTITUTE(SUBSTITUTE(SUBSTITUTE(SUBSTITUTE(SUBSTITUTE(SUBSTITUTE(SUBSTITUTE(SUBSTITUTE(TRIM($B2687&amp;""),CHAR(10)," "),CHAR(13)," "),"."," "),";"," "),","," "),"/"," "),"+"," "),"-"," "),"  "," "),"  "," "),"  "," "),"  "," "),"  "," "),"  "," "))," ","|")&amp;"|")</f>
        <v/>
      </c>
      <c r="AD2687">
        <f>TRIM($I2687&amp;"")</f>
        <v/>
      </c>
    </row>
    <row r="2688" ht="36" customHeight="1">
      <c r="A2688" s="9" t="n">
        <v>46212</v>
      </c>
      <c r="B2688" s="14" t="inlineStr">
        <is>
          <t>10238</t>
        </is>
      </c>
      <c r="C2688" s="14" t="inlineStr">
        <is>
          <t>M/C 0716 (VERDE)</t>
        </is>
      </c>
      <c r="D2688" s="14" t="inlineStr">
        <is>
          <t>11 USINAGEM</t>
        </is>
      </c>
      <c r="E2688" s="14" t="n">
        <v>20014305</v>
      </c>
      <c r="F2688" s="14" t="inlineStr">
        <is>
          <t>(1) TAMPO 1202X802X12 MDP - MESA DAKAR/MIAMI 1,20</t>
        </is>
      </c>
      <c r="G2688" s="14" t="inlineStr">
        <is>
          <t>11 USINAGEM</t>
        </is>
      </c>
      <c r="H2688" s="14" t="inlineStr">
        <is>
          <t>11 USINAGEM</t>
        </is>
      </c>
      <c r="I2688" s="9" t="inlineStr">
        <is>
          <t>11 USINAGEM</t>
        </is>
      </c>
      <c r="J2688" s="9" t="n">
        <v>180</v>
      </c>
      <c r="K2688" s="14">
        <f>IF($E2688="","",IFERROR(INDEX('01_Cad_Pecas'!$H$2:$H$5000,MATCH($E2688,'01_Cad_Pecas'!$D$2:$D$5000,0)),IFERROR(INDEX('01_Cad_Pecas'!$H$2:$H$5000,MATCH(VALUE($E2688),'01_Cad_Pecas'!$D$2:$D$5000,0)),"")))</f>
        <v/>
      </c>
      <c r="L2688" s="14">
        <f>IF($E2688="","",IFERROR(INDEX('01_Cad_Pecas'!$I$2:$I$5000,MATCH($E2688,'01_Cad_Pecas'!$D$2:$D$5000,0)),IFERROR(INDEX('01_Cad_Pecas'!$I$2:$I$5000,MATCH(VALUE($E2688),'01_Cad_Pecas'!$D$2:$D$5000,0)),"")))</f>
        <v/>
      </c>
      <c r="M2688" s="14">
        <f>IF(OR($J2688="",$L2688=""),"",IF($K2688="",0,$K2688)+$J2688*$L2688)</f>
        <v/>
      </c>
      <c r="N2688" s="14" t="n">
        <v>46213</v>
      </c>
      <c r="O2688" s="14" t="n">
        <v>180</v>
      </c>
      <c r="P2688" s="14" t="n"/>
      <c r="Q2688" s="14" t="n"/>
      <c r="R2688" s="14" t="n"/>
      <c r="S2688" s="14" t="n"/>
      <c r="T2688" s="14">
        <f>IF(OR($J2688="",$O2688=""),"",$O2688/$J2688)</f>
        <v/>
      </c>
      <c r="U2688" s="14" t="inlineStr">
        <is>
          <t>Concluído</t>
        </is>
      </c>
      <c r="V2688" s="14" t="n"/>
      <c r="W2688" s="14" t="n"/>
      <c r="X2688" s="14" t="n"/>
      <c r="Y2688" s="14" t="n"/>
      <c r="Z2688" s="14" t="n"/>
      <c r="AA2688" s="11" t="n"/>
      <c r="AB2688" s="14">
        <f>B2688&amp;"|"&amp;I2688</f>
        <v/>
      </c>
      <c r="AC2688">
        <f>IF($B2688="","","|"&amp;SUBSTITUTE(TRIM(SUBSTITUTE(SUBSTITUTE(SUBSTITUTE(SUBSTITUTE(SUBSTITUTE(SUBSTITUTE(SUBSTITUTE(SUBSTITUTE(SUBSTITUTE(SUBSTITUTE(SUBSTITUTE(SUBSTITUTE(SUBSTITUTE(SUBSTITUTE(TRIM($B2688&amp;""),CHAR(10)," "),CHAR(13)," "),"."," "),";"," "),","," "),"/"," "),"+"," "),"-"," "),"  "," "),"  "," "),"  "," "),"  "," "),"  "," "),"  "," "))," ","|")&amp;"|")</f>
        <v/>
      </c>
      <c r="AD2688">
        <f>TRIM($I2688&amp;"")</f>
        <v/>
      </c>
    </row>
    <row r="2689" ht="36" customHeight="1">
      <c r="A2689" s="9" t="n">
        <v>46212</v>
      </c>
      <c r="B2689" s="14" t="inlineStr">
        <is>
          <t>10238</t>
        </is>
      </c>
      <c r="C2689" s="14" t="inlineStr">
        <is>
          <t>M/C 0716 (VERDE)</t>
        </is>
      </c>
      <c r="D2689" s="14" t="inlineStr">
        <is>
          <t>11 USINAGEM</t>
        </is>
      </c>
      <c r="E2689" s="14" t="n">
        <v>20014306</v>
      </c>
      <c r="F2689" s="14" t="inlineStr">
        <is>
          <t>ENGRO MAIOR 1080X60X12 MDP - MESA DAKAR 1,20</t>
        </is>
      </c>
      <c r="G2689" s="14" t="inlineStr">
        <is>
          <t>11 USINAGEM</t>
        </is>
      </c>
      <c r="H2689" s="14" t="inlineStr">
        <is>
          <t>11 USINAGEM</t>
        </is>
      </c>
      <c r="I2689" s="9" t="inlineStr">
        <is>
          <t>11 USINAGEM</t>
        </is>
      </c>
      <c r="J2689" s="9" t="n">
        <v>360</v>
      </c>
      <c r="K2689" s="14">
        <f>IF($E2689="","",IFERROR(INDEX('01_Cad_Pecas'!$H$2:$H$5000,MATCH($E2689,'01_Cad_Pecas'!$D$2:$D$5000,0)),IFERROR(INDEX('01_Cad_Pecas'!$H$2:$H$5000,MATCH(VALUE($E2689),'01_Cad_Pecas'!$D$2:$D$5000,0)),"")))</f>
        <v/>
      </c>
      <c r="L2689" s="14">
        <f>IF($E2689="","",IFERROR(INDEX('01_Cad_Pecas'!$I$2:$I$5000,MATCH($E2689,'01_Cad_Pecas'!$D$2:$D$5000,0)),IFERROR(INDEX('01_Cad_Pecas'!$I$2:$I$5000,MATCH(VALUE($E2689),'01_Cad_Pecas'!$D$2:$D$5000,0)),"")))</f>
        <v/>
      </c>
      <c r="M2689" s="14">
        <f>IF(OR($J2689="",$L2689=""),"",IF($K2689="",0,$K2689)+$J2689*$L2689)</f>
        <v/>
      </c>
      <c r="N2689" s="14" t="n">
        <v>46213</v>
      </c>
      <c r="O2689" s="14" t="n">
        <v>360</v>
      </c>
      <c r="P2689" s="14" t="n"/>
      <c r="Q2689" s="14" t="n"/>
      <c r="R2689" s="14" t="n"/>
      <c r="S2689" s="14" t="n"/>
      <c r="T2689" s="14">
        <f>IF(OR($J2689="",$O2689=""),"",$O2689/$J2689)</f>
        <v/>
      </c>
      <c r="U2689" s="14" t="inlineStr">
        <is>
          <t>Concluído</t>
        </is>
      </c>
      <c r="V2689" s="14" t="n"/>
      <c r="W2689" s="14" t="n"/>
      <c r="X2689" s="14" t="n"/>
      <c r="Y2689" s="14" t="n"/>
      <c r="Z2689" s="14" t="n"/>
      <c r="AA2689" s="11" t="n"/>
      <c r="AB2689" s="14">
        <f>B2689&amp;"|"&amp;I2689</f>
        <v/>
      </c>
      <c r="AC2689">
        <f>IF($B2689="","","|"&amp;SUBSTITUTE(TRIM(SUBSTITUTE(SUBSTITUTE(SUBSTITUTE(SUBSTITUTE(SUBSTITUTE(SUBSTITUTE(SUBSTITUTE(SUBSTITUTE(SUBSTITUTE(SUBSTITUTE(SUBSTITUTE(SUBSTITUTE(SUBSTITUTE(SUBSTITUTE(TRIM($B2689&amp;""),CHAR(10)," "),CHAR(13)," "),"."," "),";"," "),","," "),"/"," "),"+"," "),"-"," "),"  "," "),"  "," "),"  "," "),"  "," "),"  "," "),"  "," "))," ","|")&amp;"|")</f>
        <v/>
      </c>
      <c r="AD2689">
        <f>TRIM($I2689&amp;"")</f>
        <v/>
      </c>
    </row>
    <row r="2690" ht="36" customHeight="1">
      <c r="A2690" s="9" t="n">
        <v>46212</v>
      </c>
      <c r="B2690" s="14" t="inlineStr">
        <is>
          <t>10238</t>
        </is>
      </c>
      <c r="C2690" s="14" t="inlineStr">
        <is>
          <t>M/C 0716 (VERDE)</t>
        </is>
      </c>
      <c r="D2690" s="14" t="inlineStr">
        <is>
          <t>11 USINAGEM</t>
        </is>
      </c>
      <c r="E2690" s="14" t="n">
        <v>30080004</v>
      </c>
      <c r="F2690" s="14" t="inlineStr">
        <is>
          <t>(6)TRAV. MAIOR 1320X65 (135)X15 MDP-AMST.1,36X1,36</t>
        </is>
      </c>
      <c r="G2690" s="14" t="inlineStr">
        <is>
          <t>11 USINAGEM</t>
        </is>
      </c>
      <c r="H2690" s="14" t="inlineStr">
        <is>
          <t>11 USINAGEM</t>
        </is>
      </c>
      <c r="I2690" s="9" t="inlineStr">
        <is>
          <t>11 USINAGEM</t>
        </is>
      </c>
      <c r="J2690" s="9" t="n">
        <v>10</v>
      </c>
      <c r="K2690" s="14">
        <f>IF($E2690="","",IFERROR(INDEX('01_Cad_Pecas'!$H$2:$H$5000,MATCH($E2690,'01_Cad_Pecas'!$D$2:$D$5000,0)),IFERROR(INDEX('01_Cad_Pecas'!$H$2:$H$5000,MATCH(VALUE($E2690),'01_Cad_Pecas'!$D$2:$D$5000,0)),"")))</f>
        <v/>
      </c>
      <c r="L2690" s="14">
        <f>IF($E2690="","",IFERROR(INDEX('01_Cad_Pecas'!$I$2:$I$5000,MATCH($E2690,'01_Cad_Pecas'!$D$2:$D$5000,0)),IFERROR(INDEX('01_Cad_Pecas'!$I$2:$I$5000,MATCH(VALUE($E2690),'01_Cad_Pecas'!$D$2:$D$5000,0)),"")))</f>
        <v/>
      </c>
      <c r="M2690" s="14">
        <f>IF(OR($J2690="",$L2690=""),"",IF($K2690="",0,$K2690)+$J2690*$L2690)</f>
        <v/>
      </c>
      <c r="N2690" s="14" t="n">
        <v>46213</v>
      </c>
      <c r="O2690" s="14" t="n">
        <v>10</v>
      </c>
      <c r="P2690" s="14" t="n"/>
      <c r="Q2690" s="14" t="n"/>
      <c r="R2690" s="14" t="n"/>
      <c r="S2690" s="14" t="n"/>
      <c r="T2690" s="14">
        <f>IF(OR($J2690="",$O2690=""),"",$O2690/$J2690)</f>
        <v/>
      </c>
      <c r="U2690" s="14" t="inlineStr">
        <is>
          <t>Concluído</t>
        </is>
      </c>
      <c r="V2690" s="14" t="n"/>
      <c r="W2690" s="14" t="n"/>
      <c r="X2690" s="14" t="n"/>
      <c r="Y2690" s="14" t="n"/>
      <c r="Z2690" s="14" t="n"/>
      <c r="AA2690" s="11" t="n"/>
      <c r="AB2690" s="14">
        <f>B2690&amp;"|"&amp;I2690</f>
        <v/>
      </c>
      <c r="AC2690">
        <f>IF($B2690="","","|"&amp;SUBSTITUTE(TRIM(SUBSTITUTE(SUBSTITUTE(SUBSTITUTE(SUBSTITUTE(SUBSTITUTE(SUBSTITUTE(SUBSTITUTE(SUBSTITUTE(SUBSTITUTE(SUBSTITUTE(SUBSTITUTE(SUBSTITUTE(SUBSTITUTE(SUBSTITUTE(TRIM($B2690&amp;""),CHAR(10)," "),CHAR(13)," "),"."," "),";"," "),","," "),"/"," "),"+"," "),"-"," "),"  "," "),"  "," "),"  "," "),"  "," "),"  "," "),"  "," "))," ","|")&amp;"|")</f>
        <v/>
      </c>
      <c r="AD2690">
        <f>TRIM($I2690&amp;"")</f>
        <v/>
      </c>
    </row>
    <row r="2691" ht="36" customHeight="1">
      <c r="A2691" s="9" t="n">
        <v>46212</v>
      </c>
      <c r="B2691" s="14" t="inlineStr">
        <is>
          <t>10238</t>
        </is>
      </c>
      <c r="C2691" s="14" t="inlineStr">
        <is>
          <t>M/C 0716 (VERDE)</t>
        </is>
      </c>
      <c r="D2691" s="14" t="inlineStr">
        <is>
          <t>11 USINAGEM</t>
        </is>
      </c>
      <c r="E2691" s="14" t="n">
        <v>20019005</v>
      </c>
      <c r="F2691" s="14" t="inlineStr">
        <is>
          <t>RIPA 751X70X12 MDF - MESA SANTIAGO</t>
        </is>
      </c>
      <c r="G2691" s="14" t="inlineStr">
        <is>
          <t>11 USINAGEM</t>
        </is>
      </c>
      <c r="H2691" s="14" t="inlineStr">
        <is>
          <t>11 USINAGEM</t>
        </is>
      </c>
      <c r="I2691" s="9" t="inlineStr">
        <is>
          <t>11 USINAGEM</t>
        </is>
      </c>
      <c r="J2691" s="9" t="n">
        <v>60</v>
      </c>
      <c r="K2691" s="14">
        <f>IF($E2691="","",IFERROR(INDEX('01_Cad_Pecas'!$H$2:$H$5000,MATCH($E2691,'01_Cad_Pecas'!$D$2:$D$5000,0)),IFERROR(INDEX('01_Cad_Pecas'!$H$2:$H$5000,MATCH(VALUE($E2691),'01_Cad_Pecas'!$D$2:$D$5000,0)),"")))</f>
        <v/>
      </c>
      <c r="L2691" s="14">
        <f>IF($E2691="","",IFERROR(INDEX('01_Cad_Pecas'!$I$2:$I$5000,MATCH($E2691,'01_Cad_Pecas'!$D$2:$D$5000,0)),IFERROR(INDEX('01_Cad_Pecas'!$I$2:$I$5000,MATCH(VALUE($E2691),'01_Cad_Pecas'!$D$2:$D$5000,0)),"")))</f>
        <v/>
      </c>
      <c r="M2691" s="14">
        <f>IF(OR($J2691="",$L2691=""),"",IF($K2691="",0,$K2691)+$J2691*$L2691)</f>
        <v/>
      </c>
      <c r="N2691" s="14" t="n">
        <v>46213</v>
      </c>
      <c r="O2691" s="14" t="n">
        <v>60</v>
      </c>
      <c r="P2691" s="14" t="n"/>
      <c r="Q2691" s="14" t="n"/>
      <c r="R2691" s="14" t="n"/>
      <c r="S2691" s="14" t="n"/>
      <c r="T2691" s="14">
        <f>IF(OR($J2691="",$O2691=""),"",$O2691/$J2691)</f>
        <v/>
      </c>
      <c r="U2691" s="14" t="inlineStr">
        <is>
          <t>Concluído</t>
        </is>
      </c>
      <c r="V2691" s="14" t="n"/>
      <c r="W2691" s="14" t="n"/>
      <c r="X2691" s="14" t="n"/>
      <c r="Y2691" s="14" t="n"/>
      <c r="Z2691" s="14" t="n"/>
      <c r="AA2691" s="11" t="n"/>
      <c r="AB2691" s="14">
        <f>B2691&amp;"|"&amp;I2691</f>
        <v/>
      </c>
      <c r="AC2691">
        <f>IF($B2691="","","|"&amp;SUBSTITUTE(TRIM(SUBSTITUTE(SUBSTITUTE(SUBSTITUTE(SUBSTITUTE(SUBSTITUTE(SUBSTITUTE(SUBSTITUTE(SUBSTITUTE(SUBSTITUTE(SUBSTITUTE(SUBSTITUTE(SUBSTITUTE(SUBSTITUTE(SUBSTITUTE(TRIM($B2691&amp;""),CHAR(10)," "),CHAR(13)," "),"."," "),";"," "),","," "),"/"," "),"+"," "),"-"," "),"  "," "),"  "," "),"  "," "),"  "," "),"  "," "),"  "," "))," ","|")&amp;"|")</f>
        <v/>
      </c>
      <c r="AD2691">
        <f>TRIM($I2691&amp;"")</f>
        <v/>
      </c>
    </row>
    <row r="2692" ht="36" customHeight="1">
      <c r="A2692" s="9" t="n">
        <v>46212</v>
      </c>
      <c r="B2692" s="14" t="inlineStr">
        <is>
          <t>10238</t>
        </is>
      </c>
      <c r="C2692" s="14" t="inlineStr">
        <is>
          <t>M/C 0716 (VERDE)</t>
        </is>
      </c>
      <c r="D2692" s="14" t="inlineStr">
        <is>
          <t>11 USINAGEM</t>
        </is>
      </c>
      <c r="E2692" s="14" t="n">
        <v>20019602</v>
      </c>
      <c r="F2692" s="14" t="inlineStr">
        <is>
          <t>FUNDO RIPADO 751X546X12 MDF - MESA SANTIAGO 1,36</t>
        </is>
      </c>
      <c r="G2692" s="14" t="inlineStr">
        <is>
          <t>11 USINAGEM</t>
        </is>
      </c>
      <c r="H2692" s="14" t="inlineStr">
        <is>
          <t>11 USINAGEM</t>
        </is>
      </c>
      <c r="I2692" s="9" t="inlineStr">
        <is>
          <t>11 USINAGEM</t>
        </is>
      </c>
      <c r="J2692" s="9" t="n">
        <v>10</v>
      </c>
      <c r="K2692" s="14">
        <f>IF($E2692="","",IFERROR(INDEX('01_Cad_Pecas'!$H$2:$H$5000,MATCH($E2692,'01_Cad_Pecas'!$D$2:$D$5000,0)),IFERROR(INDEX('01_Cad_Pecas'!$H$2:$H$5000,MATCH(VALUE($E2692),'01_Cad_Pecas'!$D$2:$D$5000,0)),"")))</f>
        <v/>
      </c>
      <c r="L2692" s="14">
        <f>IF($E2692="","",IFERROR(INDEX('01_Cad_Pecas'!$I$2:$I$5000,MATCH($E2692,'01_Cad_Pecas'!$D$2:$D$5000,0)),IFERROR(INDEX('01_Cad_Pecas'!$I$2:$I$5000,MATCH(VALUE($E2692),'01_Cad_Pecas'!$D$2:$D$5000,0)),"")))</f>
        <v/>
      </c>
      <c r="M2692" s="14">
        <f>IF(OR($J2692="",$L2692=""),"",IF($K2692="",0,$K2692)+$J2692*$L2692)</f>
        <v/>
      </c>
      <c r="N2692" s="14" t="n">
        <v>46213</v>
      </c>
      <c r="O2692" s="14" t="n">
        <v>10</v>
      </c>
      <c r="P2692" s="14" t="n"/>
      <c r="Q2692" s="14" t="n"/>
      <c r="R2692" s="14" t="n"/>
      <c r="S2692" s="14" t="n"/>
      <c r="T2692" s="14">
        <f>IF(OR($J2692="",$O2692=""),"",$O2692/$J2692)</f>
        <v/>
      </c>
      <c r="U2692" s="14" t="inlineStr">
        <is>
          <t>Concluído</t>
        </is>
      </c>
      <c r="V2692" s="14" t="n"/>
      <c r="W2692" s="14" t="n"/>
      <c r="X2692" s="14" t="n"/>
      <c r="Y2692" s="14" t="n"/>
      <c r="Z2692" s="14" t="n"/>
      <c r="AA2692" s="11" t="n"/>
      <c r="AB2692" s="14">
        <f>B2692&amp;"|"&amp;I2692</f>
        <v/>
      </c>
      <c r="AC2692">
        <f>IF($B2692="","","|"&amp;SUBSTITUTE(TRIM(SUBSTITUTE(SUBSTITUTE(SUBSTITUTE(SUBSTITUTE(SUBSTITUTE(SUBSTITUTE(SUBSTITUTE(SUBSTITUTE(SUBSTITUTE(SUBSTITUTE(SUBSTITUTE(SUBSTITUTE(SUBSTITUTE(SUBSTITUTE(TRIM($B2692&amp;""),CHAR(10)," "),CHAR(13)," "),"."," "),";"," "),","," "),"/"," "),"+"," "),"-"," "),"  "," "),"  "," "),"  "," "),"  "," "),"  "," "),"  "," "))," ","|")&amp;"|")</f>
        <v/>
      </c>
      <c r="AD2692">
        <f>TRIM($I2692&amp;"")</f>
        <v/>
      </c>
    </row>
    <row r="2693" ht="36" customHeight="1">
      <c r="A2693" s="9" t="n">
        <v>46212</v>
      </c>
      <c r="B2693" s="14" t="inlineStr">
        <is>
          <t>10238</t>
        </is>
      </c>
      <c r="C2693" s="14" t="inlineStr">
        <is>
          <t>M/C 0716 (VERDE)</t>
        </is>
      </c>
      <c r="D2693" s="14" t="inlineStr">
        <is>
          <t>11 USINAGEM</t>
        </is>
      </c>
      <c r="E2693" s="14" t="n">
        <v>20020002</v>
      </c>
      <c r="F2693" s="14" t="inlineStr">
        <is>
          <t>(2) FECHAMENTO I 1090X295X12 MDF - BASE DUBAI</t>
        </is>
      </c>
      <c r="G2693" s="14" t="inlineStr">
        <is>
          <t>11 USINAGEM</t>
        </is>
      </c>
      <c r="H2693" s="14" t="inlineStr">
        <is>
          <t>11 USINAGEM</t>
        </is>
      </c>
      <c r="I2693" s="9" t="inlineStr">
        <is>
          <t>11 USINAGEM</t>
        </is>
      </c>
      <c r="J2693" s="9" t="n">
        <v>1</v>
      </c>
      <c r="K2693" s="14">
        <f>IF($E2693="","",IFERROR(INDEX('01_Cad_Pecas'!$H$2:$H$5000,MATCH($E2693,'01_Cad_Pecas'!$D$2:$D$5000,0)),IFERROR(INDEX('01_Cad_Pecas'!$H$2:$H$5000,MATCH(VALUE($E2693),'01_Cad_Pecas'!$D$2:$D$5000,0)),"")))</f>
        <v/>
      </c>
      <c r="L2693" s="14">
        <f>IF($E2693="","",IFERROR(INDEX('01_Cad_Pecas'!$I$2:$I$5000,MATCH($E2693,'01_Cad_Pecas'!$D$2:$D$5000,0)),IFERROR(INDEX('01_Cad_Pecas'!$I$2:$I$5000,MATCH(VALUE($E2693),'01_Cad_Pecas'!$D$2:$D$5000,0)),"")))</f>
        <v/>
      </c>
      <c r="M2693" s="14">
        <f>IF(OR($J2693="",$L2693=""),"",IF($K2693="",0,$K2693)+$J2693*$L2693)</f>
        <v/>
      </c>
      <c r="N2693" s="14" t="n">
        <v>46213</v>
      </c>
      <c r="O2693" s="14" t="n">
        <v>1</v>
      </c>
      <c r="P2693" s="14" t="n"/>
      <c r="Q2693" s="14" t="n"/>
      <c r="R2693" s="14" t="n"/>
      <c r="S2693" s="14" t="n"/>
      <c r="T2693" s="14">
        <f>IF(OR($J2693="",$O2693=""),"",$O2693/$J2693)</f>
        <v/>
      </c>
      <c r="U2693" s="14" t="inlineStr">
        <is>
          <t>Concluído</t>
        </is>
      </c>
      <c r="V2693" s="14" t="n"/>
      <c r="W2693" s="14" t="n"/>
      <c r="X2693" s="14" t="n"/>
      <c r="Y2693" s="14" t="n"/>
      <c r="Z2693" s="14" t="n"/>
      <c r="AA2693" s="11" t="n"/>
      <c r="AB2693" s="14">
        <f>B2693&amp;"|"&amp;I2693</f>
        <v/>
      </c>
      <c r="AC2693">
        <f>IF($B2693="","","|"&amp;SUBSTITUTE(TRIM(SUBSTITUTE(SUBSTITUTE(SUBSTITUTE(SUBSTITUTE(SUBSTITUTE(SUBSTITUTE(SUBSTITUTE(SUBSTITUTE(SUBSTITUTE(SUBSTITUTE(SUBSTITUTE(SUBSTITUTE(SUBSTITUTE(SUBSTITUTE(TRIM($B2693&amp;""),CHAR(10)," "),CHAR(13)," "),"."," "),";"," "),","," "),"/"," "),"+"," "),"-"," "),"  "," "),"  "," "),"  "," "),"  "," "),"  "," "),"  "," "))," ","|")&amp;"|")</f>
        <v/>
      </c>
      <c r="AD2693">
        <f>TRIM($I2693&amp;"")</f>
        <v/>
      </c>
    </row>
    <row r="2694" ht="36" customHeight="1">
      <c r="A2694" s="9" t="n">
        <v>46212</v>
      </c>
      <c r="B2694" s="14" t="inlineStr">
        <is>
          <t>10238</t>
        </is>
      </c>
      <c r="C2694" s="14" t="inlineStr">
        <is>
          <t>M/C 0716 (VERDE)</t>
        </is>
      </c>
      <c r="D2694" s="14" t="inlineStr">
        <is>
          <t>11 USINAGEM</t>
        </is>
      </c>
      <c r="E2694" s="14" t="n">
        <v>20020003</v>
      </c>
      <c r="F2694" s="14" t="inlineStr">
        <is>
          <t>(3) FECHAMENTO II 600X295X12 MDF - BASE DUBAI</t>
        </is>
      </c>
      <c r="G2694" s="14" t="inlineStr">
        <is>
          <t>11 USINAGEM</t>
        </is>
      </c>
      <c r="H2694" s="14" t="inlineStr">
        <is>
          <t>11 USINAGEM</t>
        </is>
      </c>
      <c r="I2694" s="9" t="inlineStr">
        <is>
          <t>11 USINAGEM</t>
        </is>
      </c>
      <c r="J2694" s="9" t="n">
        <v>1</v>
      </c>
      <c r="K2694" s="14">
        <f>IF($E2694="","",IFERROR(INDEX('01_Cad_Pecas'!$H$2:$H$5000,MATCH($E2694,'01_Cad_Pecas'!$D$2:$D$5000,0)),IFERROR(INDEX('01_Cad_Pecas'!$H$2:$H$5000,MATCH(VALUE($E2694),'01_Cad_Pecas'!$D$2:$D$5000,0)),"")))</f>
        <v/>
      </c>
      <c r="L2694" s="14">
        <f>IF($E2694="","",IFERROR(INDEX('01_Cad_Pecas'!$I$2:$I$5000,MATCH($E2694,'01_Cad_Pecas'!$D$2:$D$5000,0)),IFERROR(INDEX('01_Cad_Pecas'!$I$2:$I$5000,MATCH(VALUE($E2694),'01_Cad_Pecas'!$D$2:$D$5000,0)),"")))</f>
        <v/>
      </c>
      <c r="M2694" s="14">
        <f>IF(OR($J2694="",$L2694=""),"",IF($K2694="",0,$K2694)+$J2694*$L2694)</f>
        <v/>
      </c>
      <c r="N2694" s="14" t="n">
        <v>46213</v>
      </c>
      <c r="O2694" s="14" t="n">
        <v>1</v>
      </c>
      <c r="P2694" s="14" t="n"/>
      <c r="Q2694" s="14" t="n"/>
      <c r="R2694" s="14" t="n"/>
      <c r="S2694" s="14" t="n"/>
      <c r="T2694" s="14">
        <f>IF(OR($J2694="",$O2694=""),"",$O2694/$J2694)</f>
        <v/>
      </c>
      <c r="U2694" s="14" t="inlineStr">
        <is>
          <t>Concluído</t>
        </is>
      </c>
      <c r="V2694" s="14" t="n"/>
      <c r="W2694" s="14" t="n"/>
      <c r="X2694" s="14" t="n"/>
      <c r="Y2694" s="14" t="n"/>
      <c r="Z2694" s="14" t="n"/>
      <c r="AA2694" s="11" t="n"/>
      <c r="AB2694" s="14">
        <f>B2694&amp;"|"&amp;I2694</f>
        <v/>
      </c>
      <c r="AC2694">
        <f>IF($B2694="","","|"&amp;SUBSTITUTE(TRIM(SUBSTITUTE(SUBSTITUTE(SUBSTITUTE(SUBSTITUTE(SUBSTITUTE(SUBSTITUTE(SUBSTITUTE(SUBSTITUTE(SUBSTITUTE(SUBSTITUTE(SUBSTITUTE(SUBSTITUTE(SUBSTITUTE(SUBSTITUTE(TRIM($B2694&amp;""),CHAR(10)," "),CHAR(13)," "),"."," "),";"," "),","," "),"/"," "),"+"," "),"-"," "),"  "," "),"  "," "),"  "," "),"  "," "),"  "," "),"  "," "))," ","|")&amp;"|")</f>
        <v/>
      </c>
      <c r="AD2694">
        <f>TRIM($I2694&amp;"")</f>
        <v/>
      </c>
    </row>
    <row r="2695" ht="36" customHeight="1">
      <c r="A2695" s="9" t="n">
        <v>46212</v>
      </c>
      <c r="B2695" s="14" t="inlineStr">
        <is>
          <t>10238</t>
        </is>
      </c>
      <c r="C2695" s="14" t="inlineStr">
        <is>
          <t>M/C 0716 (VERDE)</t>
        </is>
      </c>
      <c r="D2695" s="14" t="inlineStr">
        <is>
          <t>11 USINAGEM</t>
        </is>
      </c>
      <c r="E2695" s="14" t="n">
        <v>20020004</v>
      </c>
      <c r="F2695" s="14" t="inlineStr">
        <is>
          <t>(4) FECHAMENTO III 545X327X12 MDF - BASE DUBAI</t>
        </is>
      </c>
      <c r="G2695" s="14" t="inlineStr">
        <is>
          <t>11 USINAGEM</t>
        </is>
      </c>
      <c r="H2695" s="14" t="inlineStr">
        <is>
          <t>11 USINAGEM</t>
        </is>
      </c>
      <c r="I2695" s="9" t="inlineStr">
        <is>
          <t>11 USINAGEM</t>
        </is>
      </c>
      <c r="J2695" s="9" t="n">
        <v>2</v>
      </c>
      <c r="K2695" s="14">
        <f>IF($E2695="","",IFERROR(INDEX('01_Cad_Pecas'!$H$2:$H$5000,MATCH($E2695,'01_Cad_Pecas'!$D$2:$D$5000,0)),IFERROR(INDEX('01_Cad_Pecas'!$H$2:$H$5000,MATCH(VALUE($E2695),'01_Cad_Pecas'!$D$2:$D$5000,0)),"")))</f>
        <v/>
      </c>
      <c r="L2695" s="14">
        <f>IF($E2695="","",IFERROR(INDEX('01_Cad_Pecas'!$I$2:$I$5000,MATCH($E2695,'01_Cad_Pecas'!$D$2:$D$5000,0)),IFERROR(INDEX('01_Cad_Pecas'!$I$2:$I$5000,MATCH(VALUE($E2695),'01_Cad_Pecas'!$D$2:$D$5000,0)),"")))</f>
        <v/>
      </c>
      <c r="M2695" s="14">
        <f>IF(OR($J2695="",$L2695=""),"",IF($K2695="",0,$K2695)+$J2695*$L2695)</f>
        <v/>
      </c>
      <c r="N2695" s="14" t="n">
        <v>46213</v>
      </c>
      <c r="O2695" s="14" t="n">
        <v>2</v>
      </c>
      <c r="P2695" s="14" t="n"/>
      <c r="Q2695" s="14" t="n"/>
      <c r="R2695" s="14" t="n"/>
      <c r="S2695" s="14" t="n"/>
      <c r="T2695" s="14">
        <f>IF(OR($J2695="",$O2695=""),"",$O2695/$J2695)</f>
        <v/>
      </c>
      <c r="U2695" s="14" t="inlineStr">
        <is>
          <t>Concluído</t>
        </is>
      </c>
      <c r="V2695" s="14" t="n"/>
      <c r="W2695" s="14" t="n"/>
      <c r="X2695" s="14" t="n"/>
      <c r="Y2695" s="14" t="n"/>
      <c r="Z2695" s="14" t="n"/>
      <c r="AA2695" s="11" t="n"/>
      <c r="AB2695" s="14">
        <f>B2695&amp;"|"&amp;I2695</f>
        <v/>
      </c>
      <c r="AC2695">
        <f>IF($B2695="","","|"&amp;SUBSTITUTE(TRIM(SUBSTITUTE(SUBSTITUTE(SUBSTITUTE(SUBSTITUTE(SUBSTITUTE(SUBSTITUTE(SUBSTITUTE(SUBSTITUTE(SUBSTITUTE(SUBSTITUTE(SUBSTITUTE(SUBSTITUTE(SUBSTITUTE(SUBSTITUTE(TRIM($B2695&amp;""),CHAR(10)," "),CHAR(13)," "),"."," "),";"," "),","," "),"/"," "),"+"," "),"-"," "),"  "," "),"  "," "),"  "," "),"  "," "),"  "," "),"  "," "))," ","|")&amp;"|")</f>
        <v/>
      </c>
      <c r="AD2695">
        <f>TRIM($I2695&amp;"")</f>
        <v/>
      </c>
    </row>
    <row r="2696" ht="36" customHeight="1">
      <c r="A2696" s="9" t="n">
        <v>46212</v>
      </c>
      <c r="B2696" s="14" t="inlineStr">
        <is>
          <t>10238</t>
        </is>
      </c>
      <c r="C2696" s="14" t="inlineStr">
        <is>
          <t>M/C 0716 (VERDE)</t>
        </is>
      </c>
      <c r="D2696" s="14" t="inlineStr">
        <is>
          <t>11 USINAGEM</t>
        </is>
      </c>
      <c r="E2696" s="14" t="n">
        <v>20020005</v>
      </c>
      <c r="F2696" s="14" t="inlineStr">
        <is>
          <t>(5) FECHAMENTO IV 453X327X12 MDF - BASE DUBAI</t>
        </is>
      </c>
      <c r="G2696" s="14" t="inlineStr">
        <is>
          <t>11 USINAGEM</t>
        </is>
      </c>
      <c r="H2696" s="14" t="inlineStr">
        <is>
          <t>11 USINAGEM</t>
        </is>
      </c>
      <c r="I2696" s="9" t="inlineStr">
        <is>
          <t>11 USINAGEM</t>
        </is>
      </c>
      <c r="J2696" s="9" t="n">
        <v>1</v>
      </c>
      <c r="K2696" s="14">
        <f>IF($E2696="","",IFERROR(INDEX('01_Cad_Pecas'!$H$2:$H$5000,MATCH($E2696,'01_Cad_Pecas'!$D$2:$D$5000,0)),IFERROR(INDEX('01_Cad_Pecas'!$H$2:$H$5000,MATCH(VALUE($E2696),'01_Cad_Pecas'!$D$2:$D$5000,0)),"")))</f>
        <v/>
      </c>
      <c r="L2696" s="14">
        <f>IF($E2696="","",IFERROR(INDEX('01_Cad_Pecas'!$I$2:$I$5000,MATCH($E2696,'01_Cad_Pecas'!$D$2:$D$5000,0)),IFERROR(INDEX('01_Cad_Pecas'!$I$2:$I$5000,MATCH(VALUE($E2696),'01_Cad_Pecas'!$D$2:$D$5000,0)),"")))</f>
        <v/>
      </c>
      <c r="M2696" s="14">
        <f>IF(OR($J2696="",$L2696=""),"",IF($K2696="",0,$K2696)+$J2696*$L2696)</f>
        <v/>
      </c>
      <c r="N2696" s="14" t="n">
        <v>46213</v>
      </c>
      <c r="O2696" s="14" t="n">
        <v>1</v>
      </c>
      <c r="P2696" s="14" t="n"/>
      <c r="Q2696" s="14" t="n"/>
      <c r="R2696" s="14" t="n"/>
      <c r="S2696" s="14" t="n"/>
      <c r="T2696" s="14">
        <f>IF(OR($J2696="",$O2696=""),"",$O2696/$J2696)</f>
        <v/>
      </c>
      <c r="U2696" s="14" t="inlineStr">
        <is>
          <t>Concluído</t>
        </is>
      </c>
      <c r="V2696" s="14" t="n"/>
      <c r="W2696" s="14" t="n"/>
      <c r="X2696" s="14" t="n"/>
      <c r="Y2696" s="14" t="n"/>
      <c r="Z2696" s="14" t="n"/>
      <c r="AA2696" s="11" t="n"/>
      <c r="AB2696" s="14">
        <f>B2696&amp;"|"&amp;I2696</f>
        <v/>
      </c>
      <c r="AC2696">
        <f>IF($B2696="","","|"&amp;SUBSTITUTE(TRIM(SUBSTITUTE(SUBSTITUTE(SUBSTITUTE(SUBSTITUTE(SUBSTITUTE(SUBSTITUTE(SUBSTITUTE(SUBSTITUTE(SUBSTITUTE(SUBSTITUTE(SUBSTITUTE(SUBSTITUTE(SUBSTITUTE(SUBSTITUTE(TRIM($B2696&amp;""),CHAR(10)," "),CHAR(13)," "),"."," "),";"," "),","," "),"/"," "),"+"," "),"-"," "),"  "," "),"  "," "),"  "," "),"  "," "),"  "," "),"  "," "))," ","|")&amp;"|")</f>
        <v/>
      </c>
      <c r="AD2696">
        <f>TRIM($I2696&amp;"")</f>
        <v/>
      </c>
    </row>
    <row r="2697" ht="36" customHeight="1">
      <c r="A2697" s="9" t="n">
        <v>46212</v>
      </c>
      <c r="B2697" s="14" t="inlineStr">
        <is>
          <t>10238</t>
        </is>
      </c>
      <c r="C2697" s="14" t="inlineStr">
        <is>
          <t>M/C 0716 (VERDE)</t>
        </is>
      </c>
      <c r="D2697" s="14" t="inlineStr">
        <is>
          <t>11 USINAGEM</t>
        </is>
      </c>
      <c r="E2697" s="14" t="n">
        <v>20013102</v>
      </c>
      <c r="F2697" s="14" t="inlineStr">
        <is>
          <t>(10)PE MAIOR 760X100 (170) X15 MDF-MIAMI 1,37X0,80</t>
        </is>
      </c>
      <c r="G2697" s="14" t="inlineStr">
        <is>
          <t>11 USINAGEM</t>
        </is>
      </c>
      <c r="H2697" s="14" t="inlineStr">
        <is>
          <t>11 USINAGEM</t>
        </is>
      </c>
      <c r="I2697" s="9" t="inlineStr">
        <is>
          <t>11 USINAGEM</t>
        </is>
      </c>
      <c r="J2697" s="9" t="n">
        <v>800</v>
      </c>
      <c r="K2697" s="14">
        <f>IF($E2697="","",IFERROR(INDEX('01_Cad_Pecas'!$H$2:$H$5000,MATCH($E2697,'01_Cad_Pecas'!$D$2:$D$5000,0)),IFERROR(INDEX('01_Cad_Pecas'!$H$2:$H$5000,MATCH(VALUE($E2697),'01_Cad_Pecas'!$D$2:$D$5000,0)),"")))</f>
        <v/>
      </c>
      <c r="L2697" s="14">
        <f>IF($E2697="","",IFERROR(INDEX('01_Cad_Pecas'!$I$2:$I$5000,MATCH($E2697,'01_Cad_Pecas'!$D$2:$D$5000,0)),IFERROR(INDEX('01_Cad_Pecas'!$I$2:$I$5000,MATCH(VALUE($E2697),'01_Cad_Pecas'!$D$2:$D$5000,0)),"")))</f>
        <v/>
      </c>
      <c r="M2697" s="14">
        <f>IF(OR($J2697="",$L2697=""),"",IF($K2697="",0,$K2697)+$J2697*$L2697)</f>
        <v/>
      </c>
      <c r="N2697" s="14" t="n">
        <v>46213</v>
      </c>
      <c r="O2697" s="14" t="n">
        <v>800</v>
      </c>
      <c r="P2697" s="14" t="n"/>
      <c r="Q2697" s="14" t="n"/>
      <c r="R2697" s="14" t="n"/>
      <c r="S2697" s="14" t="n"/>
      <c r="T2697" s="14">
        <f>IF(OR($J2697="",$O2697=""),"",$O2697/$J2697)</f>
        <v/>
      </c>
      <c r="U2697" s="14" t="inlineStr">
        <is>
          <t>Concluído</t>
        </is>
      </c>
      <c r="V2697" s="14" t="n"/>
      <c r="W2697" s="14" t="n"/>
      <c r="X2697" s="14" t="n"/>
      <c r="Y2697" s="14" t="n"/>
      <c r="Z2697" s="14" t="n"/>
      <c r="AA2697" s="11" t="n"/>
      <c r="AB2697" s="14">
        <f>B2697&amp;"|"&amp;I2697</f>
        <v/>
      </c>
      <c r="AC2697">
        <f>IF($B2697="","","|"&amp;SUBSTITUTE(TRIM(SUBSTITUTE(SUBSTITUTE(SUBSTITUTE(SUBSTITUTE(SUBSTITUTE(SUBSTITUTE(SUBSTITUTE(SUBSTITUTE(SUBSTITUTE(SUBSTITUTE(SUBSTITUTE(SUBSTITUTE(SUBSTITUTE(SUBSTITUTE(TRIM($B2697&amp;""),CHAR(10)," "),CHAR(13)," "),"."," "),";"," "),","," "),"/"," "),"+"," "),"-"," "),"  "," "),"  "," "),"  "," "),"  "," "),"  "," "),"  "," "))," ","|")&amp;"|")</f>
        <v/>
      </c>
      <c r="AD2697">
        <f>TRIM($I2697&amp;"")</f>
        <v/>
      </c>
    </row>
    <row r="2698" ht="36" customHeight="1">
      <c r="A2698" s="9" t="n">
        <v>46212</v>
      </c>
      <c r="B2698" s="14" t="inlineStr">
        <is>
          <t>10238</t>
        </is>
      </c>
      <c r="C2698" s="14" t="inlineStr">
        <is>
          <t>M/C 0716 (VERDE)</t>
        </is>
      </c>
      <c r="D2698" s="14" t="inlineStr">
        <is>
          <t>11 USINAGEM</t>
        </is>
      </c>
      <c r="E2698" s="14" t="n">
        <v>20013103</v>
      </c>
      <c r="F2698" s="14" t="inlineStr">
        <is>
          <t>(4) PE MENOR 760X85 (135) X15 MDF-MIAMI 1,37X0,80</t>
        </is>
      </c>
      <c r="G2698" s="14" t="inlineStr">
        <is>
          <t>11 USINAGEM</t>
        </is>
      </c>
      <c r="H2698" s="14" t="inlineStr">
        <is>
          <t>11 USINAGEM</t>
        </is>
      </c>
      <c r="I2698" s="9" t="inlineStr">
        <is>
          <t>11 USINAGEM</t>
        </is>
      </c>
      <c r="J2698" s="9" t="n">
        <v>800</v>
      </c>
      <c r="K2698" s="14">
        <f>IF($E2698="","",IFERROR(INDEX('01_Cad_Pecas'!$H$2:$H$5000,MATCH($E2698,'01_Cad_Pecas'!$D$2:$D$5000,0)),IFERROR(INDEX('01_Cad_Pecas'!$H$2:$H$5000,MATCH(VALUE($E2698),'01_Cad_Pecas'!$D$2:$D$5000,0)),"")))</f>
        <v/>
      </c>
      <c r="L2698" s="14">
        <f>IF($E2698="","",IFERROR(INDEX('01_Cad_Pecas'!$I$2:$I$5000,MATCH($E2698,'01_Cad_Pecas'!$D$2:$D$5000,0)),IFERROR(INDEX('01_Cad_Pecas'!$I$2:$I$5000,MATCH(VALUE($E2698),'01_Cad_Pecas'!$D$2:$D$5000,0)),"")))</f>
        <v/>
      </c>
      <c r="M2698" s="14">
        <f>IF(OR($J2698="",$L2698=""),"",IF($K2698="",0,$K2698)+$J2698*$L2698)</f>
        <v/>
      </c>
      <c r="N2698" s="14" t="n">
        <v>46213</v>
      </c>
      <c r="O2698" s="14" t="n">
        <v>800</v>
      </c>
      <c r="P2698" s="14" t="n"/>
      <c r="Q2698" s="14" t="n"/>
      <c r="R2698" s="14" t="n"/>
      <c r="S2698" s="14" t="n"/>
      <c r="T2698" s="14">
        <f>IF(OR($J2698="",$O2698=""),"",$O2698/$J2698)</f>
        <v/>
      </c>
      <c r="U2698" s="14" t="inlineStr">
        <is>
          <t>Concluído</t>
        </is>
      </c>
      <c r="V2698" s="14" t="n"/>
      <c r="W2698" s="14" t="n"/>
      <c r="X2698" s="14" t="n"/>
      <c r="Y2698" s="14" t="n"/>
      <c r="Z2698" s="14" t="n"/>
      <c r="AA2698" s="11" t="n"/>
      <c r="AB2698" s="14">
        <f>B2698&amp;"|"&amp;I2698</f>
        <v/>
      </c>
      <c r="AC2698">
        <f>IF($B2698="","","|"&amp;SUBSTITUTE(TRIM(SUBSTITUTE(SUBSTITUTE(SUBSTITUTE(SUBSTITUTE(SUBSTITUTE(SUBSTITUTE(SUBSTITUTE(SUBSTITUTE(SUBSTITUTE(SUBSTITUTE(SUBSTITUTE(SUBSTITUTE(SUBSTITUTE(SUBSTITUTE(TRIM($B2698&amp;""),CHAR(10)," "),CHAR(13)," "),"."," "),";"," "),","," "),"/"," "),"+"," "),"-"," "),"  "," "),"  "," "),"  "," "),"  "," "),"  "," "),"  "," "))," ","|")&amp;"|")</f>
        <v/>
      </c>
      <c r="AD2698">
        <f>TRIM($I2698&amp;"")</f>
        <v/>
      </c>
    </row>
    <row r="2699" ht="36" customHeight="1">
      <c r="A2699" s="9" t="n">
        <v>46212</v>
      </c>
      <c r="B2699" s="14" t="inlineStr">
        <is>
          <t>10238</t>
        </is>
      </c>
      <c r="C2699" s="14" t="inlineStr">
        <is>
          <t>M/C 0716 (VERDE)</t>
        </is>
      </c>
      <c r="D2699" s="14" t="inlineStr">
        <is>
          <t>11 USINAGEM</t>
        </is>
      </c>
      <c r="E2699" s="14" t="n">
        <v>20020001</v>
      </c>
      <c r="F2699" s="14" t="inlineStr">
        <is>
          <t>(1) LATERAL 1180X92X15 MDF - BASE DUBAI</t>
        </is>
      </c>
      <c r="G2699" s="14" t="inlineStr">
        <is>
          <t>11 USINAGEM</t>
        </is>
      </c>
      <c r="H2699" s="14" t="inlineStr">
        <is>
          <t>11 USINAGEM</t>
        </is>
      </c>
      <c r="I2699" s="9" t="inlineStr">
        <is>
          <t>11 USINAGEM</t>
        </is>
      </c>
      <c r="J2699" s="9" t="n">
        <v>4</v>
      </c>
      <c r="K2699" s="14">
        <f>IF($E2699="","",IFERROR(INDEX('01_Cad_Pecas'!$H$2:$H$5000,MATCH($E2699,'01_Cad_Pecas'!$D$2:$D$5000,0)),IFERROR(INDEX('01_Cad_Pecas'!$H$2:$H$5000,MATCH(VALUE($E2699),'01_Cad_Pecas'!$D$2:$D$5000,0)),"")))</f>
        <v/>
      </c>
      <c r="L2699" s="14">
        <f>IF($E2699="","",IFERROR(INDEX('01_Cad_Pecas'!$I$2:$I$5000,MATCH($E2699,'01_Cad_Pecas'!$D$2:$D$5000,0)),IFERROR(INDEX('01_Cad_Pecas'!$I$2:$I$5000,MATCH(VALUE($E2699),'01_Cad_Pecas'!$D$2:$D$5000,0)),"")))</f>
        <v/>
      </c>
      <c r="M2699" s="14">
        <f>IF(OR($J2699="",$L2699=""),"",IF($K2699="",0,$K2699)+$J2699*$L2699)</f>
        <v/>
      </c>
      <c r="N2699" s="14" t="n">
        <v>46213</v>
      </c>
      <c r="O2699" s="14" t="n">
        <v>4</v>
      </c>
      <c r="P2699" s="14" t="n"/>
      <c r="Q2699" s="14" t="n"/>
      <c r="R2699" s="14" t="n"/>
      <c r="S2699" s="14" t="n"/>
      <c r="T2699" s="14">
        <f>IF(OR($J2699="",$O2699=""),"",$O2699/$J2699)</f>
        <v/>
      </c>
      <c r="U2699" s="14" t="inlineStr">
        <is>
          <t>Concluído</t>
        </is>
      </c>
      <c r="V2699" s="14" t="n"/>
      <c r="W2699" s="14" t="n"/>
      <c r="X2699" s="14" t="n"/>
      <c r="Y2699" s="14" t="n"/>
      <c r="Z2699" s="14" t="n"/>
      <c r="AA2699" s="11" t="n"/>
      <c r="AB2699" s="14">
        <f>B2699&amp;"|"&amp;I2699</f>
        <v/>
      </c>
      <c r="AC2699">
        <f>IF($B2699="","","|"&amp;SUBSTITUTE(TRIM(SUBSTITUTE(SUBSTITUTE(SUBSTITUTE(SUBSTITUTE(SUBSTITUTE(SUBSTITUTE(SUBSTITUTE(SUBSTITUTE(SUBSTITUTE(SUBSTITUTE(SUBSTITUTE(SUBSTITUTE(SUBSTITUTE(SUBSTITUTE(TRIM($B2699&amp;""),CHAR(10)," "),CHAR(13)," "),"."," "),";"," "),","," "),"/"," "),"+"," "),"-"," "),"  "," "),"  "," "),"  "," "),"  "," "),"  "," "),"  "," "))," ","|")&amp;"|")</f>
        <v/>
      </c>
      <c r="AD2699">
        <f>TRIM($I2699&amp;"")</f>
        <v/>
      </c>
    </row>
    <row r="2700" ht="36" customHeight="1">
      <c r="A2700" s="9" t="n">
        <v>46212</v>
      </c>
      <c r="B2700" s="14" t="inlineStr">
        <is>
          <t>10238</t>
        </is>
      </c>
      <c r="C2700" s="14" t="inlineStr">
        <is>
          <t>M/C 0716 (VERDE)</t>
        </is>
      </c>
      <c r="D2700" s="14" t="inlineStr">
        <is>
          <t>11 USINAGEM</t>
        </is>
      </c>
      <c r="E2700" s="14" t="n">
        <v>20052001</v>
      </c>
      <c r="F2700" s="14" t="inlineStr">
        <is>
          <t>(2-4) TRAVESSA 742X122X25 MDF - MESA ATHENAS</t>
        </is>
      </c>
      <c r="G2700" s="14" t="inlineStr">
        <is>
          <t>11 USINAGEM</t>
        </is>
      </c>
      <c r="H2700" s="14" t="inlineStr">
        <is>
          <t>11 USINAGEM</t>
        </is>
      </c>
      <c r="I2700" s="9" t="inlineStr">
        <is>
          <t>11 USINAGEM</t>
        </is>
      </c>
      <c r="J2700" s="9" t="n">
        <v>4</v>
      </c>
      <c r="K2700" s="14">
        <f>IF($E2700="","",IFERROR(INDEX('01_Cad_Pecas'!$H$2:$H$5000,MATCH($E2700,'01_Cad_Pecas'!$D$2:$D$5000,0)),IFERROR(INDEX('01_Cad_Pecas'!$H$2:$H$5000,MATCH(VALUE($E2700),'01_Cad_Pecas'!$D$2:$D$5000,0)),"")))</f>
        <v/>
      </c>
      <c r="L2700" s="14">
        <f>IF($E2700="","",IFERROR(INDEX('01_Cad_Pecas'!$I$2:$I$5000,MATCH($E2700,'01_Cad_Pecas'!$D$2:$D$5000,0)),IFERROR(INDEX('01_Cad_Pecas'!$I$2:$I$5000,MATCH(VALUE($E2700),'01_Cad_Pecas'!$D$2:$D$5000,0)),"")))</f>
        <v/>
      </c>
      <c r="M2700" s="14">
        <f>IF(OR($J2700="",$L2700=""),"",IF($K2700="",0,$K2700)+$J2700*$L2700)</f>
        <v/>
      </c>
      <c r="N2700" s="14" t="n">
        <v>46213</v>
      </c>
      <c r="O2700" s="14" t="n">
        <v>4</v>
      </c>
      <c r="P2700" s="14" t="n"/>
      <c r="Q2700" s="14" t="n"/>
      <c r="R2700" s="14" t="n"/>
      <c r="S2700" s="14" t="n"/>
      <c r="T2700" s="14">
        <f>IF(OR($J2700="",$O2700=""),"",$O2700/$J2700)</f>
        <v/>
      </c>
      <c r="U2700" s="14" t="inlineStr">
        <is>
          <t>Concluído</t>
        </is>
      </c>
      <c r="V2700" s="14" t="n"/>
      <c r="W2700" s="14" t="n"/>
      <c r="X2700" s="14" t="n"/>
      <c r="Y2700" s="14" t="n"/>
      <c r="Z2700" s="14" t="n"/>
      <c r="AA2700" s="11" t="n"/>
      <c r="AB2700" s="14">
        <f>B2700&amp;"|"&amp;I2700</f>
        <v/>
      </c>
      <c r="AC2700">
        <f>IF($B2700="","","|"&amp;SUBSTITUTE(TRIM(SUBSTITUTE(SUBSTITUTE(SUBSTITUTE(SUBSTITUTE(SUBSTITUTE(SUBSTITUTE(SUBSTITUTE(SUBSTITUTE(SUBSTITUTE(SUBSTITUTE(SUBSTITUTE(SUBSTITUTE(SUBSTITUTE(SUBSTITUTE(TRIM($B2700&amp;""),CHAR(10)," "),CHAR(13)," "),"."," "),";"," "),","," "),"/"," "),"+"," "),"-"," "),"  "," "),"  "," "),"  "," "),"  "," "),"  "," "),"  "," "))," ","|")&amp;"|")</f>
        <v/>
      </c>
      <c r="AD2700">
        <f>TRIM($I2700&amp;"")</f>
        <v/>
      </c>
    </row>
    <row r="2701" ht="36" customHeight="1">
      <c r="A2701" s="9" t="n">
        <v>46212</v>
      </c>
      <c r="B2701" s="14" t="inlineStr">
        <is>
          <t>10238</t>
        </is>
      </c>
      <c r="C2701" s="14" t="inlineStr">
        <is>
          <t>M/C 0716 (VERDE)</t>
        </is>
      </c>
      <c r="D2701" s="14" t="inlineStr">
        <is>
          <t>11 USINAGEM</t>
        </is>
      </c>
      <c r="E2701" s="14" t="n">
        <v>20052003</v>
      </c>
      <c r="F2701" s="14" t="inlineStr">
        <is>
          <t>(6)BASE MENOR 386 (189)X124X25 MDF - MESA ATHENAS</t>
        </is>
      </c>
      <c r="G2701" s="14" t="inlineStr">
        <is>
          <t>11 USINAGEM</t>
        </is>
      </c>
      <c r="H2701" s="14" t="inlineStr">
        <is>
          <t>11 USINAGEM</t>
        </is>
      </c>
      <c r="I2701" s="9" t="inlineStr">
        <is>
          <t>11 USINAGEM</t>
        </is>
      </c>
      <c r="J2701" s="9" t="n">
        <v>2</v>
      </c>
      <c r="K2701" s="14">
        <f>IF($E2701="","",IFERROR(INDEX('01_Cad_Pecas'!$H$2:$H$5000,MATCH($E2701,'01_Cad_Pecas'!$D$2:$D$5000,0)),IFERROR(INDEX('01_Cad_Pecas'!$H$2:$H$5000,MATCH(VALUE($E2701),'01_Cad_Pecas'!$D$2:$D$5000,0)),"")))</f>
        <v/>
      </c>
      <c r="L2701" s="14">
        <f>IF($E2701="","",IFERROR(INDEX('01_Cad_Pecas'!$I$2:$I$5000,MATCH($E2701,'01_Cad_Pecas'!$D$2:$D$5000,0)),IFERROR(INDEX('01_Cad_Pecas'!$I$2:$I$5000,MATCH(VALUE($E2701),'01_Cad_Pecas'!$D$2:$D$5000,0)),"")))</f>
        <v/>
      </c>
      <c r="M2701" s="14">
        <f>IF(OR($J2701="",$L2701=""),"",IF($K2701="",0,$K2701)+$J2701*$L2701)</f>
        <v/>
      </c>
      <c r="N2701" s="14" t="n">
        <v>46213</v>
      </c>
      <c r="O2701" s="14" t="n">
        <v>2</v>
      </c>
      <c r="P2701" s="14" t="n"/>
      <c r="Q2701" s="14" t="n"/>
      <c r="R2701" s="14" t="n"/>
      <c r="S2701" s="14" t="n"/>
      <c r="T2701" s="14">
        <f>IF(OR($J2701="",$O2701=""),"",$O2701/$J2701)</f>
        <v/>
      </c>
      <c r="U2701" s="14" t="inlineStr">
        <is>
          <t>Concluído</t>
        </is>
      </c>
      <c r="V2701" s="14" t="n"/>
      <c r="W2701" s="14" t="n"/>
      <c r="X2701" s="14" t="n"/>
      <c r="Y2701" s="14" t="n"/>
      <c r="Z2701" s="14" t="n"/>
      <c r="AA2701" s="11" t="n"/>
      <c r="AB2701" s="14">
        <f>B2701&amp;"|"&amp;I2701</f>
        <v/>
      </c>
      <c r="AC2701">
        <f>IF($B2701="","","|"&amp;SUBSTITUTE(TRIM(SUBSTITUTE(SUBSTITUTE(SUBSTITUTE(SUBSTITUTE(SUBSTITUTE(SUBSTITUTE(SUBSTITUTE(SUBSTITUTE(SUBSTITUTE(SUBSTITUTE(SUBSTITUTE(SUBSTITUTE(SUBSTITUTE(SUBSTITUTE(TRIM($B2701&amp;""),CHAR(10)," "),CHAR(13)," "),"."," "),";"," "),","," "),"/"," "),"+"," "),"-"," "),"  "," "),"  "," "),"  "," "),"  "," "),"  "," "),"  "," "))," ","|")&amp;"|")</f>
        <v/>
      </c>
      <c r="AD2701">
        <f>TRIM($I2701&amp;"")</f>
        <v/>
      </c>
    </row>
    <row r="2702" ht="36" customHeight="1">
      <c r="A2702" s="9" t="n">
        <v>46212</v>
      </c>
      <c r="B2702" s="14" t="inlineStr">
        <is>
          <t>10238</t>
        </is>
      </c>
      <c r="C2702" s="14" t="inlineStr">
        <is>
          <t>M/C 0716 (VERDE)</t>
        </is>
      </c>
      <c r="D2702" s="14" t="inlineStr">
        <is>
          <t>11 USINAGEM</t>
        </is>
      </c>
      <c r="E2702" s="14" t="n">
        <v>30001202</v>
      </c>
      <c r="F2702" s="14" t="inlineStr">
        <is>
          <t>PÉ FRONTAL 441X65(911)X25 MDF (16PÇS) - CAD PÉ INT</t>
        </is>
      </c>
      <c r="G2702" s="14" t="inlineStr">
        <is>
          <t>11 USINAGEM</t>
        </is>
      </c>
      <c r="H2702" s="14" t="inlineStr">
        <is>
          <t>11 USINAGEM</t>
        </is>
      </c>
      <c r="I2702" s="9" t="inlineStr">
        <is>
          <t>11 USINAGEM</t>
        </is>
      </c>
      <c r="J2702" s="9" t="n">
        <v>500</v>
      </c>
      <c r="K2702" s="14">
        <f>IF($E2702="","",IFERROR(INDEX('01_Cad_Pecas'!$H$2:$H$5000,MATCH($E2702,'01_Cad_Pecas'!$D$2:$D$5000,0)),IFERROR(INDEX('01_Cad_Pecas'!$H$2:$H$5000,MATCH(VALUE($E2702),'01_Cad_Pecas'!$D$2:$D$5000,0)),"")))</f>
        <v/>
      </c>
      <c r="L2702" s="14">
        <f>IF($E2702="","",IFERROR(INDEX('01_Cad_Pecas'!$I$2:$I$5000,MATCH($E2702,'01_Cad_Pecas'!$D$2:$D$5000,0)),IFERROR(INDEX('01_Cad_Pecas'!$I$2:$I$5000,MATCH(VALUE($E2702),'01_Cad_Pecas'!$D$2:$D$5000,0)),"")))</f>
        <v/>
      </c>
      <c r="M2702" s="14">
        <f>IF(OR($J2702="",$L2702=""),"",IF($K2702="",0,$K2702)+$J2702*$L2702)</f>
        <v/>
      </c>
      <c r="N2702" s="14" t="n">
        <v>46213</v>
      </c>
      <c r="O2702" s="14" t="n">
        <v>500</v>
      </c>
      <c r="P2702" s="14" t="n"/>
      <c r="Q2702" s="14" t="n"/>
      <c r="R2702" s="14" t="n"/>
      <c r="S2702" s="14" t="n"/>
      <c r="T2702" s="14">
        <f>IF(OR($J2702="",$O2702=""),"",$O2702/$J2702)</f>
        <v/>
      </c>
      <c r="U2702" s="14" t="inlineStr">
        <is>
          <t>Concluído</t>
        </is>
      </c>
      <c r="V2702" s="14" t="n"/>
      <c r="W2702" s="14" t="n"/>
      <c r="X2702" s="14" t="n"/>
      <c r="Y2702" s="14" t="n"/>
      <c r="Z2702" s="14" t="n"/>
      <c r="AA2702" s="11" t="n"/>
      <c r="AB2702" s="14">
        <f>B2702&amp;"|"&amp;I2702</f>
        <v/>
      </c>
      <c r="AC2702">
        <f>IF($B2702="","","|"&amp;SUBSTITUTE(TRIM(SUBSTITUTE(SUBSTITUTE(SUBSTITUTE(SUBSTITUTE(SUBSTITUTE(SUBSTITUTE(SUBSTITUTE(SUBSTITUTE(SUBSTITUTE(SUBSTITUTE(SUBSTITUTE(SUBSTITUTE(SUBSTITUTE(SUBSTITUTE(TRIM($B2702&amp;""),CHAR(10)," "),CHAR(13)," "),"."," "),";"," "),","," "),"/"," "),"+"," "),"-"," "),"  "," "),"  "," "),"  "," "),"  "," "),"  "," "),"  "," "))," ","|")&amp;"|")</f>
        <v/>
      </c>
      <c r="AD2702">
        <f>TRIM($I2702&amp;"")</f>
        <v/>
      </c>
    </row>
    <row r="2703" ht="36" customHeight="1">
      <c r="A2703" s="9" t="n">
        <v>46212</v>
      </c>
      <c r="B2703" s="14" t="inlineStr">
        <is>
          <t>10238</t>
        </is>
      </c>
      <c r="C2703" s="14" t="inlineStr">
        <is>
          <t>M/C 0716 (VERDE)</t>
        </is>
      </c>
      <c r="D2703" s="14" t="inlineStr">
        <is>
          <t>11 USINAGEM</t>
        </is>
      </c>
      <c r="E2703" s="14" t="n">
        <v>30006110</v>
      </c>
      <c r="F2703" s="14" t="inlineStr">
        <is>
          <t>PE FRONTAL 430X(108)51X25 MDF (DIR) SANTIAGO NEW</t>
        </is>
      </c>
      <c r="G2703" s="14" t="inlineStr">
        <is>
          <t>11 USINAGEM</t>
        </is>
      </c>
      <c r="H2703" s="14" t="inlineStr">
        <is>
          <t>11 USINAGEM</t>
        </is>
      </c>
      <c r="I2703" s="9" t="inlineStr">
        <is>
          <t>11 USINAGEM</t>
        </is>
      </c>
      <c r="J2703" s="9" t="n">
        <v>480</v>
      </c>
      <c r="K2703" s="14">
        <f>IF($E2703="","",IFERROR(INDEX('01_Cad_Pecas'!$H$2:$H$5000,MATCH($E2703,'01_Cad_Pecas'!$D$2:$D$5000,0)),IFERROR(INDEX('01_Cad_Pecas'!$H$2:$H$5000,MATCH(VALUE($E2703),'01_Cad_Pecas'!$D$2:$D$5000,0)),"")))</f>
        <v/>
      </c>
      <c r="L2703" s="14">
        <f>IF($E2703="","",IFERROR(INDEX('01_Cad_Pecas'!$I$2:$I$5000,MATCH($E2703,'01_Cad_Pecas'!$D$2:$D$5000,0)),IFERROR(INDEX('01_Cad_Pecas'!$I$2:$I$5000,MATCH(VALUE($E2703),'01_Cad_Pecas'!$D$2:$D$5000,0)),"")))</f>
        <v/>
      </c>
      <c r="M2703" s="14">
        <f>IF(OR($J2703="",$L2703=""),"",IF($K2703="",0,$K2703)+$J2703*$L2703)</f>
        <v/>
      </c>
      <c r="N2703" s="14" t="n">
        <v>46213</v>
      </c>
      <c r="O2703" s="14" t="n">
        <v>480</v>
      </c>
      <c r="P2703" s="14" t="n"/>
      <c r="Q2703" s="14" t="n"/>
      <c r="R2703" s="14" t="n"/>
      <c r="S2703" s="14" t="n"/>
      <c r="T2703" s="14">
        <f>IF(OR($J2703="",$O2703=""),"",$O2703/$J2703)</f>
        <v/>
      </c>
      <c r="U2703" s="14" t="inlineStr">
        <is>
          <t>Concluído</t>
        </is>
      </c>
      <c r="V2703" s="14" t="n"/>
      <c r="W2703" s="14" t="n"/>
      <c r="X2703" s="14" t="n"/>
      <c r="Y2703" s="14" t="n"/>
      <c r="Z2703" s="14" t="n"/>
      <c r="AA2703" s="11" t="n"/>
      <c r="AB2703" s="14">
        <f>B2703&amp;"|"&amp;I2703</f>
        <v/>
      </c>
      <c r="AC2703">
        <f>IF($B2703="","","|"&amp;SUBSTITUTE(TRIM(SUBSTITUTE(SUBSTITUTE(SUBSTITUTE(SUBSTITUTE(SUBSTITUTE(SUBSTITUTE(SUBSTITUTE(SUBSTITUTE(SUBSTITUTE(SUBSTITUTE(SUBSTITUTE(SUBSTITUTE(SUBSTITUTE(SUBSTITUTE(TRIM($B2703&amp;""),CHAR(10)," "),CHAR(13)," "),"."," "),";"," "),","," "),"/"," "),"+"," "),"-"," "),"  "," "),"  "," "),"  "," "),"  "," "),"  "," "),"  "," "))," ","|")&amp;"|")</f>
        <v/>
      </c>
      <c r="AD2703">
        <f>TRIM($I2703&amp;"")</f>
        <v/>
      </c>
    </row>
    <row r="2704" ht="36" customHeight="1">
      <c r="A2704" s="9" t="n">
        <v>46212</v>
      </c>
      <c r="B2704" s="14" t="inlineStr">
        <is>
          <t>10238</t>
        </is>
      </c>
      <c r="C2704" s="14" t="inlineStr">
        <is>
          <t>M/C 0716 (VERDE)</t>
        </is>
      </c>
      <c r="D2704" s="14" t="inlineStr">
        <is>
          <t>11 USINAGEM</t>
        </is>
      </c>
      <c r="E2704" s="14" t="n">
        <v>30006111</v>
      </c>
      <c r="F2704" s="14" t="inlineStr">
        <is>
          <t>PE FRONTAL 430X(108)51X25MDF (ESQRD) SANTIAGO NEW</t>
        </is>
      </c>
      <c r="G2704" s="14" t="inlineStr">
        <is>
          <t>11 USINAGEM</t>
        </is>
      </c>
      <c r="H2704" s="14" t="inlineStr">
        <is>
          <t>11 USINAGEM</t>
        </is>
      </c>
      <c r="I2704" s="9" t="inlineStr">
        <is>
          <t>11 USINAGEM</t>
        </is>
      </c>
      <c r="J2704" s="9" t="n">
        <v>480</v>
      </c>
      <c r="K2704" s="14">
        <f>IF($E2704="","",IFERROR(INDEX('01_Cad_Pecas'!$H$2:$H$5000,MATCH($E2704,'01_Cad_Pecas'!$D$2:$D$5000,0)),IFERROR(INDEX('01_Cad_Pecas'!$H$2:$H$5000,MATCH(VALUE($E2704),'01_Cad_Pecas'!$D$2:$D$5000,0)),"")))</f>
        <v/>
      </c>
      <c r="L2704" s="14">
        <f>IF($E2704="","",IFERROR(INDEX('01_Cad_Pecas'!$I$2:$I$5000,MATCH($E2704,'01_Cad_Pecas'!$D$2:$D$5000,0)),IFERROR(INDEX('01_Cad_Pecas'!$I$2:$I$5000,MATCH(VALUE($E2704),'01_Cad_Pecas'!$D$2:$D$5000,0)),"")))</f>
        <v/>
      </c>
      <c r="M2704" s="14">
        <f>IF(OR($J2704="",$L2704=""),"",IF($K2704="",0,$K2704)+$J2704*$L2704)</f>
        <v/>
      </c>
      <c r="N2704" s="14" t="n">
        <v>46213</v>
      </c>
      <c r="O2704" s="14" t="n">
        <v>480</v>
      </c>
      <c r="P2704" s="14" t="n"/>
      <c r="Q2704" s="14" t="n"/>
      <c r="R2704" s="14" t="n"/>
      <c r="S2704" s="14" t="n"/>
      <c r="T2704" s="14">
        <f>IF(OR($J2704="",$O2704=""),"",$O2704/$J2704)</f>
        <v/>
      </c>
      <c r="U2704" s="14" t="inlineStr">
        <is>
          <t>Concluído</t>
        </is>
      </c>
      <c r="V2704" s="14" t="n"/>
      <c r="W2704" s="14" t="n"/>
      <c r="X2704" s="14" t="n"/>
      <c r="Y2704" s="14" t="n"/>
      <c r="Z2704" s="14" t="n"/>
      <c r="AA2704" s="11" t="n"/>
      <c r="AB2704" s="14">
        <f>B2704&amp;"|"&amp;I2704</f>
        <v/>
      </c>
      <c r="AC2704">
        <f>IF($B2704="","","|"&amp;SUBSTITUTE(TRIM(SUBSTITUTE(SUBSTITUTE(SUBSTITUTE(SUBSTITUTE(SUBSTITUTE(SUBSTITUTE(SUBSTITUTE(SUBSTITUTE(SUBSTITUTE(SUBSTITUTE(SUBSTITUTE(SUBSTITUTE(SUBSTITUTE(SUBSTITUTE(TRIM($B2704&amp;""),CHAR(10)," "),CHAR(13)," "),"."," "),";"," "),","," "),"/"," "),"+"," "),"-"," "),"  "," "),"  "," "),"  "," "),"  "," "),"  "," "),"  "," "))," ","|")&amp;"|")</f>
        <v/>
      </c>
      <c r="AD2704">
        <f>TRIM($I2704&amp;"")</f>
        <v/>
      </c>
    </row>
    <row r="2705" ht="48" customHeight="1">
      <c r="A2705" s="9" t="n">
        <v>46216</v>
      </c>
      <c r="B2705" s="14" t="inlineStr">
        <is>
          <t>10219,10220,10221,10222,10218</t>
        </is>
      </c>
      <c r="C2705" s="14" t="inlineStr">
        <is>
          <t>MAD 0728 CAD.3 (BRANCO)</t>
        </is>
      </c>
      <c r="D2705" s="14" t="inlineStr">
        <is>
          <t>6 PINTURA UV</t>
        </is>
      </c>
      <c r="E2705" s="14" t="n">
        <v>20021607</v>
      </c>
      <c r="F2705" s="14" t="inlineStr">
        <is>
          <t>TAMPO 1605X905X18 MDF - MESA COM VIDRO</t>
        </is>
      </c>
      <c r="G2705" s="14" t="inlineStr">
        <is>
          <t>6 PINTURA UV</t>
        </is>
      </c>
      <c r="H2705" s="14" t="inlineStr">
        <is>
          <t>6 PINTURA UV</t>
        </is>
      </c>
      <c r="I2705" s="9" t="inlineStr">
        <is>
          <t>6 PINTURA UV</t>
        </is>
      </c>
      <c r="J2705" s="9" t="n">
        <v>25</v>
      </c>
      <c r="K2705" s="14">
        <f>IF($E2705="","",IFERROR(INDEX('01_Cad_Pecas'!$H$2:$H$5000,MATCH($E2705,'01_Cad_Pecas'!$D$2:$D$5000,0)),IFERROR(INDEX('01_Cad_Pecas'!$H$2:$H$5000,MATCH(VALUE($E2705),'01_Cad_Pecas'!$D$2:$D$5000,0)),"")))</f>
        <v/>
      </c>
      <c r="L2705" s="14">
        <f>IF($E2705="","",IFERROR(INDEX('01_Cad_Pecas'!$I$2:$I$5000,MATCH($E2705,'01_Cad_Pecas'!$D$2:$D$5000,0)),IFERROR(INDEX('01_Cad_Pecas'!$I$2:$I$5000,MATCH(VALUE($E2705),'01_Cad_Pecas'!$D$2:$D$5000,0)),"")))</f>
        <v/>
      </c>
      <c r="M2705" s="14">
        <f>IF(OR($J2705="",$L2705=""),"",IF($K2705="",0,$K2705)+$J2705*$L2705)</f>
        <v/>
      </c>
      <c r="N2705" s="14" t="n">
        <v>46213</v>
      </c>
      <c r="O2705" s="14" t="n">
        <v>25</v>
      </c>
      <c r="P2705" s="14" t="n"/>
      <c r="Q2705" s="14" t="n"/>
      <c r="R2705" s="14" t="n"/>
      <c r="S2705" s="14" t="n"/>
      <c r="T2705" s="14">
        <f>IF(OR($J2705="",$O2705=""),"",$O2705/$J2705)</f>
        <v/>
      </c>
      <c r="U2705" s="14" t="inlineStr">
        <is>
          <t>Concluído</t>
        </is>
      </c>
      <c r="V2705" s="14" t="n"/>
      <c r="W2705" s="14" t="n"/>
      <c r="X2705" s="14" t="n"/>
      <c r="Y2705" s="14" t="n"/>
      <c r="Z2705" s="14" t="n"/>
      <c r="AA2705" s="11" t="n"/>
      <c r="AB2705" s="14">
        <f>B2705&amp;"|"&amp;I2705</f>
        <v/>
      </c>
      <c r="AC2705">
        <f>IF($B2705="","","|"&amp;SUBSTITUTE(TRIM(SUBSTITUTE(SUBSTITUTE(SUBSTITUTE(SUBSTITUTE(SUBSTITUTE(SUBSTITUTE(SUBSTITUTE(SUBSTITUTE(SUBSTITUTE(SUBSTITUTE(SUBSTITUTE(SUBSTITUTE(SUBSTITUTE(SUBSTITUTE(TRIM($B2705&amp;""),CHAR(10)," "),CHAR(13)," "),"."," "),";"," "),","," "),"/"," "),"+"," "),"-"," "),"  "," "),"  "," "),"  "," "),"  "," "),"  "," "),"  "," "))," ","|")&amp;"|")</f>
        <v/>
      </c>
      <c r="AD2705">
        <f>TRIM($I2705&amp;"")</f>
        <v/>
      </c>
    </row>
    <row r="2706" ht="48" customHeight="1">
      <c r="A2706" s="9" t="n">
        <v>46216</v>
      </c>
      <c r="B2706" s="14" t="inlineStr">
        <is>
          <t>10219,10220,10221,10222,10218</t>
        </is>
      </c>
      <c r="C2706" s="14" t="inlineStr">
        <is>
          <t>MAD 0728 CAD.3 (BRANCO)</t>
        </is>
      </c>
      <c r="D2706" s="14" t="inlineStr">
        <is>
          <t>6 PINTURA UV</t>
        </is>
      </c>
      <c r="E2706" s="14" t="n">
        <v>20053407</v>
      </c>
      <c r="F2706" s="14" t="inlineStr">
        <is>
          <t>TAMPO 1365X905X18 MDF - MESA COM VIDRO</t>
        </is>
      </c>
      <c r="G2706" s="14" t="inlineStr">
        <is>
          <t>6 PINTURA UV</t>
        </is>
      </c>
      <c r="H2706" s="14" t="inlineStr">
        <is>
          <t>6 PINTURA UV</t>
        </is>
      </c>
      <c r="I2706" s="9" t="inlineStr">
        <is>
          <t>6 PINTURA UV</t>
        </is>
      </c>
      <c r="J2706" s="9" t="n">
        <v>20</v>
      </c>
      <c r="K2706" s="14">
        <f>IF($E2706="","",IFERROR(INDEX('01_Cad_Pecas'!$H$2:$H$5000,MATCH($E2706,'01_Cad_Pecas'!$D$2:$D$5000,0)),IFERROR(INDEX('01_Cad_Pecas'!$H$2:$H$5000,MATCH(VALUE($E2706),'01_Cad_Pecas'!$D$2:$D$5000,0)),"")))</f>
        <v/>
      </c>
      <c r="L2706" s="14">
        <f>IF($E2706="","",IFERROR(INDEX('01_Cad_Pecas'!$I$2:$I$5000,MATCH($E2706,'01_Cad_Pecas'!$D$2:$D$5000,0)),IFERROR(INDEX('01_Cad_Pecas'!$I$2:$I$5000,MATCH(VALUE($E2706),'01_Cad_Pecas'!$D$2:$D$5000,0)),"")))</f>
        <v/>
      </c>
      <c r="M2706" s="14">
        <f>IF(OR($J2706="",$L2706=""),"",IF($K2706="",0,$K2706)+$J2706*$L2706)</f>
        <v/>
      </c>
      <c r="N2706" s="14" t="n">
        <v>46213</v>
      </c>
      <c r="O2706" s="14" t="n">
        <v>20</v>
      </c>
      <c r="P2706" s="14" t="n"/>
      <c r="Q2706" s="14" t="n"/>
      <c r="R2706" s="14" t="n"/>
      <c r="S2706" s="14" t="n"/>
      <c r="T2706" s="14">
        <f>IF(OR($J2706="",$O2706=""),"",$O2706/$J2706)</f>
        <v/>
      </c>
      <c r="U2706" s="14" t="inlineStr">
        <is>
          <t>Concluído</t>
        </is>
      </c>
      <c r="V2706" s="14" t="n"/>
      <c r="W2706" s="14" t="n"/>
      <c r="X2706" s="14" t="n"/>
      <c r="Y2706" s="14" t="n"/>
      <c r="Z2706" s="14" t="n"/>
      <c r="AA2706" s="11" t="n"/>
      <c r="AB2706" s="14">
        <f>B2706&amp;"|"&amp;I2706</f>
        <v/>
      </c>
      <c r="AC2706">
        <f>IF($B2706="","","|"&amp;SUBSTITUTE(TRIM(SUBSTITUTE(SUBSTITUTE(SUBSTITUTE(SUBSTITUTE(SUBSTITUTE(SUBSTITUTE(SUBSTITUTE(SUBSTITUTE(SUBSTITUTE(SUBSTITUTE(SUBSTITUTE(SUBSTITUTE(SUBSTITUTE(SUBSTITUTE(TRIM($B2706&amp;""),CHAR(10)," "),CHAR(13)," "),"."," "),";"," "),","," "),"/"," "),"+"," "),"-"," "),"  "," "),"  "," "),"  "," "),"  "," "),"  "," "),"  "," "))," ","|")&amp;"|")</f>
        <v/>
      </c>
      <c r="AD2706">
        <f>TRIM($I2706&amp;"")</f>
        <v/>
      </c>
    </row>
    <row r="2707" ht="24" customHeight="1">
      <c r="A2707" s="9" t="n">
        <v>46216</v>
      </c>
      <c r="B2707" s="14" t="inlineStr">
        <is>
          <t>10238</t>
        </is>
      </c>
      <c r="C2707" s="14" t="inlineStr">
        <is>
          <t>M/C 0716 (VERDE)</t>
        </is>
      </c>
      <c r="D2707" s="14" t="inlineStr">
        <is>
          <t>6 PINTURA UV</t>
        </is>
      </c>
      <c r="E2707" s="14" t="n">
        <v>20014205</v>
      </c>
      <c r="F2707" s="14" t="inlineStr">
        <is>
          <t>(1) TAMPO 1602X802X12 MDP - MESA DAKAR/MIAMI 1,60</t>
        </is>
      </c>
      <c r="G2707" s="14" t="inlineStr">
        <is>
          <t>6 PINTURA UV</t>
        </is>
      </c>
      <c r="H2707" s="14" t="inlineStr">
        <is>
          <t>6 PINTURA UV</t>
        </is>
      </c>
      <c r="I2707" s="9" t="inlineStr">
        <is>
          <t>6 PINTURA UV</t>
        </is>
      </c>
      <c r="J2707" s="9" t="n">
        <v>20</v>
      </c>
      <c r="K2707" s="14">
        <f>IF($E2707="","",IFERROR(INDEX('01_Cad_Pecas'!$H$2:$H$5000,MATCH($E2707,'01_Cad_Pecas'!$D$2:$D$5000,0)),IFERROR(INDEX('01_Cad_Pecas'!$H$2:$H$5000,MATCH(VALUE($E2707),'01_Cad_Pecas'!$D$2:$D$5000,0)),"")))</f>
        <v/>
      </c>
      <c r="L2707" s="14">
        <f>IF($E2707="","",IFERROR(INDEX('01_Cad_Pecas'!$I$2:$I$5000,MATCH($E2707,'01_Cad_Pecas'!$D$2:$D$5000,0)),IFERROR(INDEX('01_Cad_Pecas'!$I$2:$I$5000,MATCH(VALUE($E2707),'01_Cad_Pecas'!$D$2:$D$5000,0)),"")))</f>
        <v/>
      </c>
      <c r="M2707" s="14">
        <f>IF(OR($J2707="",$L2707=""),"",IF($K2707="",0,$K2707)+$J2707*$L2707)</f>
        <v/>
      </c>
      <c r="N2707" s="14" t="n">
        <v>46213</v>
      </c>
      <c r="O2707" s="14" t="n">
        <v>20</v>
      </c>
      <c r="P2707" s="14" t="n"/>
      <c r="Q2707" s="14" t="n"/>
      <c r="R2707" s="14" t="n"/>
      <c r="S2707" s="14" t="n"/>
      <c r="T2707" s="14">
        <f>IF(OR($J2707="",$O2707=""),"",$O2707/$J2707)</f>
        <v/>
      </c>
      <c r="U2707" s="14" t="inlineStr">
        <is>
          <t>Concluído</t>
        </is>
      </c>
      <c r="V2707" s="14" t="n"/>
      <c r="W2707" s="14" t="n"/>
      <c r="X2707" s="14" t="n"/>
      <c r="Y2707" s="14" t="n"/>
      <c r="Z2707" s="14" t="n"/>
      <c r="AA2707" s="11" t="n"/>
      <c r="AB2707" s="14">
        <f>B2707&amp;"|"&amp;I2707</f>
        <v/>
      </c>
      <c r="AC2707">
        <f>IF($B2707="","","|"&amp;SUBSTITUTE(TRIM(SUBSTITUTE(SUBSTITUTE(SUBSTITUTE(SUBSTITUTE(SUBSTITUTE(SUBSTITUTE(SUBSTITUTE(SUBSTITUTE(SUBSTITUTE(SUBSTITUTE(SUBSTITUTE(SUBSTITUTE(SUBSTITUTE(SUBSTITUTE(TRIM($B2707&amp;""),CHAR(10)," "),CHAR(13)," "),"."," "),";"," "),","," "),"/"," "),"+"," "),"-"," "),"  "," "),"  "," "),"  "," "),"  "," "),"  "," "),"  "," "))," ","|")&amp;"|")</f>
        <v/>
      </c>
      <c r="AD2707">
        <f>TRIM($I2707&amp;"")</f>
        <v/>
      </c>
    </row>
    <row r="2708" ht="24" customHeight="1">
      <c r="A2708" s="9" t="n">
        <v>46216</v>
      </c>
      <c r="B2708" s="14" t="inlineStr">
        <is>
          <t>10238</t>
        </is>
      </c>
      <c r="C2708" s="14" t="inlineStr">
        <is>
          <t>M/C 0716 (VERDE)</t>
        </is>
      </c>
      <c r="D2708" s="14" t="inlineStr">
        <is>
          <t>6 PINTURA UV</t>
        </is>
      </c>
      <c r="E2708" s="14" t="n">
        <v>20014305</v>
      </c>
      <c r="F2708" s="14" t="inlineStr">
        <is>
          <t>(1) TAMPO 1202X802X12 MDP - MESA DAKAR/MIAMI 1,20</t>
        </is>
      </c>
      <c r="G2708" s="14" t="inlineStr">
        <is>
          <t>6 PINTURA UV</t>
        </is>
      </c>
      <c r="H2708" s="14" t="inlineStr">
        <is>
          <t>6 PINTURA UV</t>
        </is>
      </c>
      <c r="I2708" s="9" t="inlineStr">
        <is>
          <t>6 PINTURA UV</t>
        </is>
      </c>
      <c r="J2708" s="9" t="n">
        <v>180</v>
      </c>
      <c r="K2708" s="14">
        <f>IF($E2708="","",IFERROR(INDEX('01_Cad_Pecas'!$H$2:$H$5000,MATCH($E2708,'01_Cad_Pecas'!$D$2:$D$5000,0)),IFERROR(INDEX('01_Cad_Pecas'!$H$2:$H$5000,MATCH(VALUE($E2708),'01_Cad_Pecas'!$D$2:$D$5000,0)),"")))</f>
        <v/>
      </c>
      <c r="L2708" s="14">
        <f>IF($E2708="","",IFERROR(INDEX('01_Cad_Pecas'!$I$2:$I$5000,MATCH($E2708,'01_Cad_Pecas'!$D$2:$D$5000,0)),IFERROR(INDEX('01_Cad_Pecas'!$I$2:$I$5000,MATCH(VALUE($E2708),'01_Cad_Pecas'!$D$2:$D$5000,0)),"")))</f>
        <v/>
      </c>
      <c r="M2708" s="14">
        <f>IF(OR($J2708="",$L2708=""),"",IF($K2708="",0,$K2708)+$J2708*$L2708)</f>
        <v/>
      </c>
      <c r="N2708" s="14" t="n">
        <v>46213</v>
      </c>
      <c r="O2708" s="14" t="n">
        <v>180</v>
      </c>
      <c r="P2708" s="14" t="n"/>
      <c r="Q2708" s="14" t="n"/>
      <c r="R2708" s="14" t="n"/>
      <c r="S2708" s="14" t="n"/>
      <c r="T2708" s="14">
        <f>IF(OR($J2708="",$O2708=""),"",$O2708/$J2708)</f>
        <v/>
      </c>
      <c r="U2708" s="14" t="inlineStr">
        <is>
          <t>Concluído</t>
        </is>
      </c>
      <c r="V2708" s="14" t="n"/>
      <c r="W2708" s="14" t="n"/>
      <c r="X2708" s="14" t="n"/>
      <c r="Y2708" s="14" t="n"/>
      <c r="Z2708" s="14" t="n"/>
      <c r="AA2708" s="11" t="n"/>
      <c r="AB2708" s="14">
        <f>B2708&amp;"|"&amp;I2708</f>
        <v/>
      </c>
      <c r="AC2708">
        <f>IF($B2708="","","|"&amp;SUBSTITUTE(TRIM(SUBSTITUTE(SUBSTITUTE(SUBSTITUTE(SUBSTITUTE(SUBSTITUTE(SUBSTITUTE(SUBSTITUTE(SUBSTITUTE(SUBSTITUTE(SUBSTITUTE(SUBSTITUTE(SUBSTITUTE(SUBSTITUTE(SUBSTITUTE(TRIM($B2708&amp;""),CHAR(10)," "),CHAR(13)," "),"."," "),";"," "),","," "),"/"," "),"+"," "),"-"," "),"  "," "),"  "," "),"  "," "),"  "," "),"  "," "),"  "," "))," ","|")&amp;"|")</f>
        <v/>
      </c>
      <c r="AD2708">
        <f>TRIM($I2708&amp;"")</f>
        <v/>
      </c>
    </row>
    <row r="2709" ht="24" customHeight="1">
      <c r="A2709" s="9" t="n">
        <v>46216</v>
      </c>
      <c r="B2709" s="14" t="inlineStr">
        <is>
          <t>10238</t>
        </is>
      </c>
      <c r="C2709" s="14" t="inlineStr">
        <is>
          <t>M/C 0716 (VERDE)</t>
        </is>
      </c>
      <c r="D2709" s="14" t="inlineStr">
        <is>
          <t>6 PINTURA UV</t>
        </is>
      </c>
      <c r="E2709" s="14" t="n">
        <v>20012405</v>
      </c>
      <c r="F2709" s="14" t="inlineStr">
        <is>
          <t>(2) TRAVESSA MAIOR 1030X100X15 MDP-MESA MIAMI 1,20</t>
        </is>
      </c>
      <c r="G2709" s="14" t="inlineStr">
        <is>
          <t>6 PINTURA UV</t>
        </is>
      </c>
      <c r="H2709" s="14" t="inlineStr">
        <is>
          <t>6 PINTURA UV</t>
        </is>
      </c>
      <c r="I2709" s="9" t="inlineStr">
        <is>
          <t>6 PINTURA UV</t>
        </is>
      </c>
      <c r="J2709" s="9" t="n">
        <v>360</v>
      </c>
      <c r="K2709" s="14">
        <f>IF($E2709="","",IFERROR(INDEX('01_Cad_Pecas'!$H$2:$H$5000,MATCH($E2709,'01_Cad_Pecas'!$D$2:$D$5000,0)),IFERROR(INDEX('01_Cad_Pecas'!$H$2:$H$5000,MATCH(VALUE($E2709),'01_Cad_Pecas'!$D$2:$D$5000,0)),"")))</f>
        <v/>
      </c>
      <c r="L2709" s="14">
        <f>IF($E2709="","",IFERROR(INDEX('01_Cad_Pecas'!$I$2:$I$5000,MATCH($E2709,'01_Cad_Pecas'!$D$2:$D$5000,0)),IFERROR(INDEX('01_Cad_Pecas'!$I$2:$I$5000,MATCH(VALUE($E2709),'01_Cad_Pecas'!$D$2:$D$5000,0)),"")))</f>
        <v/>
      </c>
      <c r="M2709" s="14">
        <f>IF(OR($J2709="",$L2709=""),"",IF($K2709="",0,$K2709)+$J2709*$L2709)</f>
        <v/>
      </c>
      <c r="N2709" s="14" t="n">
        <v>46213</v>
      </c>
      <c r="O2709" s="14" t="n">
        <v>360</v>
      </c>
      <c r="P2709" s="14" t="n"/>
      <c r="Q2709" s="14" t="n"/>
      <c r="R2709" s="14" t="n"/>
      <c r="S2709" s="14" t="n"/>
      <c r="T2709" s="14">
        <f>IF(OR($J2709="",$O2709=""),"",$O2709/$J2709)</f>
        <v/>
      </c>
      <c r="U2709" s="14" t="inlineStr">
        <is>
          <t>Concluído</t>
        </is>
      </c>
      <c r="V2709" s="14" t="n"/>
      <c r="W2709" s="14" t="n"/>
      <c r="X2709" s="14" t="n"/>
      <c r="Y2709" s="14" t="n"/>
      <c r="Z2709" s="14" t="n"/>
      <c r="AA2709" s="11" t="n"/>
      <c r="AB2709" s="14">
        <f>B2709&amp;"|"&amp;I2709</f>
        <v/>
      </c>
      <c r="AC2709">
        <f>IF($B2709="","","|"&amp;SUBSTITUTE(TRIM(SUBSTITUTE(SUBSTITUTE(SUBSTITUTE(SUBSTITUTE(SUBSTITUTE(SUBSTITUTE(SUBSTITUTE(SUBSTITUTE(SUBSTITUTE(SUBSTITUTE(SUBSTITUTE(SUBSTITUTE(SUBSTITUTE(SUBSTITUTE(TRIM($B2709&amp;""),CHAR(10)," "),CHAR(13)," "),"."," "),";"," "),","," "),"/"," "),"+"," "),"-"," "),"  "," "),"  "," "),"  "," "),"  "," "),"  "," "),"  "," "))," ","|")&amp;"|")</f>
        <v/>
      </c>
      <c r="AD2709">
        <f>TRIM($I2709&amp;"")</f>
        <v/>
      </c>
    </row>
    <row r="2710" ht="24" customHeight="1">
      <c r="A2710" s="9" t="n">
        <v>46216</v>
      </c>
      <c r="B2710" s="14" t="inlineStr">
        <is>
          <t>10238</t>
        </is>
      </c>
      <c r="C2710" s="14" t="inlineStr">
        <is>
          <t>M/C 0716 (VERDE)</t>
        </is>
      </c>
      <c r="D2710" s="14" t="inlineStr">
        <is>
          <t>6 PINTURA UV</t>
        </is>
      </c>
      <c r="E2710" s="14" t="n">
        <v>20013107</v>
      </c>
      <c r="F2710" s="14" t="inlineStr">
        <is>
          <t>(3) TRAV.MENOR 610X100X15 MDP-MESA MIAMI 1,37X0,80</t>
        </is>
      </c>
      <c r="G2710" s="14" t="inlineStr">
        <is>
          <t>6 PINTURA UV</t>
        </is>
      </c>
      <c r="H2710" s="14" t="inlineStr">
        <is>
          <t>6 PINTURA UV</t>
        </is>
      </c>
      <c r="I2710" s="9" t="inlineStr">
        <is>
          <t>6 PINTURA UV</t>
        </is>
      </c>
      <c r="J2710" s="9" t="n">
        <v>400</v>
      </c>
      <c r="K2710" s="14">
        <f>IF($E2710="","",IFERROR(INDEX('01_Cad_Pecas'!$H$2:$H$5000,MATCH($E2710,'01_Cad_Pecas'!$D$2:$D$5000,0)),IFERROR(INDEX('01_Cad_Pecas'!$H$2:$H$5000,MATCH(VALUE($E2710),'01_Cad_Pecas'!$D$2:$D$5000,0)),"")))</f>
        <v/>
      </c>
      <c r="L2710" s="14">
        <f>IF($E2710="","",IFERROR(INDEX('01_Cad_Pecas'!$I$2:$I$5000,MATCH($E2710,'01_Cad_Pecas'!$D$2:$D$5000,0)),IFERROR(INDEX('01_Cad_Pecas'!$I$2:$I$5000,MATCH(VALUE($E2710),'01_Cad_Pecas'!$D$2:$D$5000,0)),"")))</f>
        <v/>
      </c>
      <c r="M2710" s="14">
        <f>IF(OR($J2710="",$L2710=""),"",IF($K2710="",0,$K2710)+$J2710*$L2710)</f>
        <v/>
      </c>
      <c r="N2710" s="14" t="n">
        <v>46213</v>
      </c>
      <c r="O2710" s="14" t="n">
        <v>400</v>
      </c>
      <c r="P2710" s="14" t="n"/>
      <c r="Q2710" s="14" t="n"/>
      <c r="R2710" s="14" t="n"/>
      <c r="S2710" s="14" t="n"/>
      <c r="T2710" s="14">
        <f>IF(OR($J2710="",$O2710=""),"",$O2710/$J2710)</f>
        <v/>
      </c>
      <c r="U2710" s="14" t="inlineStr">
        <is>
          <t>Concluído</t>
        </is>
      </c>
      <c r="V2710" s="14" t="n"/>
      <c r="W2710" s="14" t="n"/>
      <c r="X2710" s="14" t="n"/>
      <c r="Y2710" s="14" t="n"/>
      <c r="Z2710" s="14" t="n"/>
      <c r="AA2710" s="11" t="n"/>
      <c r="AB2710" s="14">
        <f>B2710&amp;"|"&amp;I2710</f>
        <v/>
      </c>
      <c r="AC2710">
        <f>IF($B2710="","","|"&amp;SUBSTITUTE(TRIM(SUBSTITUTE(SUBSTITUTE(SUBSTITUTE(SUBSTITUTE(SUBSTITUTE(SUBSTITUTE(SUBSTITUTE(SUBSTITUTE(SUBSTITUTE(SUBSTITUTE(SUBSTITUTE(SUBSTITUTE(SUBSTITUTE(SUBSTITUTE(TRIM($B2710&amp;""),CHAR(10)," "),CHAR(13)," "),"."," "),";"," "),","," "),"/"," "),"+"," "),"-"," "),"  "," "),"  "," "),"  "," "),"  "," "),"  "," "),"  "," "))," ","|")&amp;"|")</f>
        <v/>
      </c>
      <c r="AD2710">
        <f>TRIM($I2710&amp;"")</f>
        <v/>
      </c>
    </row>
    <row r="2711" ht="24" customHeight="1">
      <c r="A2711" s="9" t="n">
        <v>46216</v>
      </c>
      <c r="B2711" s="14" t="inlineStr">
        <is>
          <t>10238</t>
        </is>
      </c>
      <c r="C2711" s="14" t="inlineStr">
        <is>
          <t>M/C 0716 (VERDE)</t>
        </is>
      </c>
      <c r="D2711" s="14" t="inlineStr">
        <is>
          <t>6 PINTURA UV</t>
        </is>
      </c>
      <c r="E2711" s="14" t="n">
        <v>20016106</v>
      </c>
      <c r="F2711" s="14" t="inlineStr">
        <is>
          <t>(2)TRAV.MAIOR 1442X100X15 MDP-MESA MIAMI 1,60X0,80</t>
        </is>
      </c>
      <c r="G2711" s="14" t="inlineStr">
        <is>
          <t>6 PINTURA UV</t>
        </is>
      </c>
      <c r="H2711" s="14" t="inlineStr">
        <is>
          <t>6 PINTURA UV</t>
        </is>
      </c>
      <c r="I2711" s="9" t="inlineStr">
        <is>
          <t>6 PINTURA UV</t>
        </is>
      </c>
      <c r="J2711" s="9" t="n">
        <v>40</v>
      </c>
      <c r="K2711" s="14">
        <f>IF($E2711="","",IFERROR(INDEX('01_Cad_Pecas'!$H$2:$H$5000,MATCH($E2711,'01_Cad_Pecas'!$D$2:$D$5000,0)),IFERROR(INDEX('01_Cad_Pecas'!$H$2:$H$5000,MATCH(VALUE($E2711),'01_Cad_Pecas'!$D$2:$D$5000,0)),"")))</f>
        <v/>
      </c>
      <c r="L2711" s="14">
        <f>IF($E2711="","",IFERROR(INDEX('01_Cad_Pecas'!$I$2:$I$5000,MATCH($E2711,'01_Cad_Pecas'!$D$2:$D$5000,0)),IFERROR(INDEX('01_Cad_Pecas'!$I$2:$I$5000,MATCH(VALUE($E2711),'01_Cad_Pecas'!$D$2:$D$5000,0)),"")))</f>
        <v/>
      </c>
      <c r="M2711" s="14">
        <f>IF(OR($J2711="",$L2711=""),"",IF($K2711="",0,$K2711)+$J2711*$L2711)</f>
        <v/>
      </c>
      <c r="N2711" s="14" t="n">
        <v>46212</v>
      </c>
      <c r="O2711" s="14" t="n">
        <v>40</v>
      </c>
      <c r="P2711" s="14" t="n"/>
      <c r="Q2711" s="14" t="n"/>
      <c r="R2711" s="14" t="n"/>
      <c r="S2711" s="14" t="n"/>
      <c r="T2711" s="14">
        <f>IF(OR($J2711="",$O2711=""),"",$O2711/$J2711)</f>
        <v/>
      </c>
      <c r="U2711" s="14" t="inlineStr">
        <is>
          <t>Concluído</t>
        </is>
      </c>
      <c r="V2711" s="14" t="n"/>
      <c r="W2711" s="14" t="n"/>
      <c r="X2711" s="14" t="n"/>
      <c r="Y2711" s="14" t="n"/>
      <c r="Z2711" s="14" t="n"/>
      <c r="AA2711" s="11" t="n"/>
      <c r="AB2711" s="14">
        <f>B2711&amp;"|"&amp;I2711</f>
        <v/>
      </c>
      <c r="AC2711">
        <f>IF($B2711="","","|"&amp;SUBSTITUTE(TRIM(SUBSTITUTE(SUBSTITUTE(SUBSTITUTE(SUBSTITUTE(SUBSTITUTE(SUBSTITUTE(SUBSTITUTE(SUBSTITUTE(SUBSTITUTE(SUBSTITUTE(SUBSTITUTE(SUBSTITUTE(SUBSTITUTE(SUBSTITUTE(TRIM($B2711&amp;""),CHAR(10)," "),CHAR(13)," "),"."," "),";"," "),","," "),"/"," "),"+"," "),"-"," "),"  "," "),"  "," "),"  "," "),"  "," "),"  "," "),"  "," "))," ","|")&amp;"|")</f>
        <v/>
      </c>
      <c r="AD2711">
        <f>TRIM($I2711&amp;"")</f>
        <v/>
      </c>
    </row>
    <row r="2712" ht="24" customHeight="1">
      <c r="A2712" s="9" t="n">
        <v>46216</v>
      </c>
      <c r="B2712" s="14" t="inlineStr">
        <is>
          <t>10238</t>
        </is>
      </c>
      <c r="C2712" s="14" t="inlineStr">
        <is>
          <t>M/C 0716 (VERDE)</t>
        </is>
      </c>
      <c r="D2712" s="14" t="inlineStr">
        <is>
          <t>6 PINTURA UV</t>
        </is>
      </c>
      <c r="E2712" s="14" t="n">
        <v>20019005</v>
      </c>
      <c r="F2712" s="14" t="inlineStr">
        <is>
          <t>RIPA 751X70X12 MDF - MESA SANTIAGO</t>
        </is>
      </c>
      <c r="G2712" s="14" t="inlineStr">
        <is>
          <t>6 PINTURA UV</t>
        </is>
      </c>
      <c r="H2712" s="14" t="inlineStr">
        <is>
          <t>6 PINTURA UV</t>
        </is>
      </c>
      <c r="I2712" s="9" t="inlineStr">
        <is>
          <t>6 PINTURA UV</t>
        </is>
      </c>
      <c r="J2712" s="9" t="n">
        <v>60</v>
      </c>
      <c r="K2712" s="14">
        <f>IF($E2712="","",IFERROR(INDEX('01_Cad_Pecas'!$H$2:$H$5000,MATCH($E2712,'01_Cad_Pecas'!$D$2:$D$5000,0)),IFERROR(INDEX('01_Cad_Pecas'!$H$2:$H$5000,MATCH(VALUE($E2712),'01_Cad_Pecas'!$D$2:$D$5000,0)),"")))</f>
        <v/>
      </c>
      <c r="L2712" s="14">
        <f>IF($E2712="","",IFERROR(INDEX('01_Cad_Pecas'!$I$2:$I$5000,MATCH($E2712,'01_Cad_Pecas'!$D$2:$D$5000,0)),IFERROR(INDEX('01_Cad_Pecas'!$I$2:$I$5000,MATCH(VALUE($E2712),'01_Cad_Pecas'!$D$2:$D$5000,0)),"")))</f>
        <v/>
      </c>
      <c r="M2712" s="14">
        <f>IF(OR($J2712="",$L2712=""),"",IF($K2712="",0,$K2712)+$J2712*$L2712)</f>
        <v/>
      </c>
      <c r="N2712" s="14" t="n">
        <v>46212</v>
      </c>
      <c r="O2712" s="14" t="n">
        <v>60</v>
      </c>
      <c r="P2712" s="14" t="n"/>
      <c r="Q2712" s="14" t="n"/>
      <c r="R2712" s="14" t="n"/>
      <c r="S2712" s="14" t="n"/>
      <c r="T2712" s="14">
        <f>IF(OR($J2712="",$O2712=""),"",$O2712/$J2712)</f>
        <v/>
      </c>
      <c r="U2712" s="14" t="inlineStr">
        <is>
          <t>Concluído</t>
        </is>
      </c>
      <c r="V2712" s="14" t="n"/>
      <c r="W2712" s="14" t="n"/>
      <c r="X2712" s="14" t="n"/>
      <c r="Y2712" s="14" t="n"/>
      <c r="Z2712" s="14" t="n"/>
      <c r="AA2712" s="11" t="n"/>
      <c r="AB2712" s="14">
        <f>B2712&amp;"|"&amp;I2712</f>
        <v/>
      </c>
      <c r="AC2712">
        <f>IF($B2712="","","|"&amp;SUBSTITUTE(TRIM(SUBSTITUTE(SUBSTITUTE(SUBSTITUTE(SUBSTITUTE(SUBSTITUTE(SUBSTITUTE(SUBSTITUTE(SUBSTITUTE(SUBSTITUTE(SUBSTITUTE(SUBSTITUTE(SUBSTITUTE(SUBSTITUTE(SUBSTITUTE(TRIM($B2712&amp;""),CHAR(10)," "),CHAR(13)," "),"."," "),";"," "),","," "),"/"," "),"+"," "),"-"," "),"  "," "),"  "," "),"  "," "),"  "," "),"  "," "),"  "," "))," ","|")&amp;"|")</f>
        <v/>
      </c>
      <c r="AD2712">
        <f>TRIM($I2712&amp;"")</f>
        <v/>
      </c>
    </row>
    <row r="2713" ht="24" customHeight="1">
      <c r="A2713" s="9" t="n">
        <v>46216</v>
      </c>
      <c r="B2713" s="14" t="inlineStr">
        <is>
          <t>10238</t>
        </is>
      </c>
      <c r="C2713" s="14" t="inlineStr">
        <is>
          <t>M/C 0716 (VERDE)</t>
        </is>
      </c>
      <c r="D2713" s="14" t="inlineStr">
        <is>
          <t>6 PINTURA UV</t>
        </is>
      </c>
      <c r="E2713" s="14" t="n">
        <v>20019601</v>
      </c>
      <c r="F2713" s="14" t="inlineStr">
        <is>
          <t>(2-5) LATERAL 751X546X12 MDF - MESA SANTIAGO 1,36</t>
        </is>
      </c>
      <c r="G2713" s="14" t="inlineStr">
        <is>
          <t>6 PINTURA UV</t>
        </is>
      </c>
      <c r="H2713" s="14" t="inlineStr">
        <is>
          <t>6 PINTURA UV</t>
        </is>
      </c>
      <c r="I2713" s="9" t="inlineStr">
        <is>
          <t>6 PINTURA UV</t>
        </is>
      </c>
      <c r="J2713" s="9" t="n">
        <v>10</v>
      </c>
      <c r="K2713" s="14">
        <f>IF($E2713="","",IFERROR(INDEX('01_Cad_Pecas'!$H$2:$H$5000,MATCH($E2713,'01_Cad_Pecas'!$D$2:$D$5000,0)),IFERROR(INDEX('01_Cad_Pecas'!$H$2:$H$5000,MATCH(VALUE($E2713),'01_Cad_Pecas'!$D$2:$D$5000,0)),"")))</f>
        <v/>
      </c>
      <c r="L2713" s="14">
        <f>IF($E2713="","",IFERROR(INDEX('01_Cad_Pecas'!$I$2:$I$5000,MATCH($E2713,'01_Cad_Pecas'!$D$2:$D$5000,0)),IFERROR(INDEX('01_Cad_Pecas'!$I$2:$I$5000,MATCH(VALUE($E2713),'01_Cad_Pecas'!$D$2:$D$5000,0)),"")))</f>
        <v/>
      </c>
      <c r="M2713" s="14">
        <f>IF(OR($J2713="",$L2713=""),"",IF($K2713="",0,$K2713)+$J2713*$L2713)</f>
        <v/>
      </c>
      <c r="N2713" s="14" t="n">
        <v>46212</v>
      </c>
      <c r="O2713" s="14" t="n">
        <v>10</v>
      </c>
      <c r="P2713" s="14" t="n"/>
      <c r="Q2713" s="14" t="n"/>
      <c r="R2713" s="14" t="n"/>
      <c r="S2713" s="14" t="n"/>
      <c r="T2713" s="14">
        <f>IF(OR($J2713="",$O2713=""),"",$O2713/$J2713)</f>
        <v/>
      </c>
      <c r="U2713" s="14" t="inlineStr">
        <is>
          <t>Concluído</t>
        </is>
      </c>
      <c r="V2713" s="14" t="n"/>
      <c r="W2713" s="14" t="n"/>
      <c r="X2713" s="14" t="n"/>
      <c r="Y2713" s="14" t="n"/>
      <c r="Z2713" s="14" t="n"/>
      <c r="AA2713" s="11" t="n"/>
      <c r="AB2713" s="14">
        <f>B2713&amp;"|"&amp;I2713</f>
        <v/>
      </c>
      <c r="AC2713">
        <f>IF($B2713="","","|"&amp;SUBSTITUTE(TRIM(SUBSTITUTE(SUBSTITUTE(SUBSTITUTE(SUBSTITUTE(SUBSTITUTE(SUBSTITUTE(SUBSTITUTE(SUBSTITUTE(SUBSTITUTE(SUBSTITUTE(SUBSTITUTE(SUBSTITUTE(SUBSTITUTE(SUBSTITUTE(TRIM($B2713&amp;""),CHAR(10)," "),CHAR(13)," "),"."," "),";"," "),","," "),"/"," "),"+"," "),"-"," "),"  "," "),"  "," "),"  "," "),"  "," "),"  "," "),"  "," "))," ","|")&amp;"|")</f>
        <v/>
      </c>
      <c r="AD2713">
        <f>TRIM($I2713&amp;"")</f>
        <v/>
      </c>
    </row>
    <row r="2714" ht="24" customHeight="1">
      <c r="A2714" s="9" t="n">
        <v>46216</v>
      </c>
      <c r="B2714" s="14" t="inlineStr">
        <is>
          <t>10238</t>
        </is>
      </c>
      <c r="C2714" s="14" t="inlineStr">
        <is>
          <t>M/C 0716 (VERDE)</t>
        </is>
      </c>
      <c r="D2714" s="14" t="inlineStr">
        <is>
          <t>6 PINTURA UV</t>
        </is>
      </c>
      <c r="E2714" s="14" t="n">
        <v>20019602</v>
      </c>
      <c r="F2714" s="14" t="inlineStr">
        <is>
          <t>FUNDO RIPADO 751X546X12 MDF - MESA SANTIAGO 1,36</t>
        </is>
      </c>
      <c r="G2714" s="14" t="inlineStr">
        <is>
          <t>6 PINTURA UV</t>
        </is>
      </c>
      <c r="H2714" s="14" t="inlineStr">
        <is>
          <t>6 PINTURA UV</t>
        </is>
      </c>
      <c r="I2714" s="9" t="inlineStr">
        <is>
          <t>6 PINTURA UV</t>
        </is>
      </c>
      <c r="J2714" s="9" t="n">
        <v>10</v>
      </c>
      <c r="K2714" s="14">
        <f>IF($E2714="","",IFERROR(INDEX('01_Cad_Pecas'!$H$2:$H$5000,MATCH($E2714,'01_Cad_Pecas'!$D$2:$D$5000,0)),IFERROR(INDEX('01_Cad_Pecas'!$H$2:$H$5000,MATCH(VALUE($E2714),'01_Cad_Pecas'!$D$2:$D$5000,0)),"")))</f>
        <v/>
      </c>
      <c r="L2714" s="14">
        <f>IF($E2714="","",IFERROR(INDEX('01_Cad_Pecas'!$I$2:$I$5000,MATCH($E2714,'01_Cad_Pecas'!$D$2:$D$5000,0)),IFERROR(INDEX('01_Cad_Pecas'!$I$2:$I$5000,MATCH(VALUE($E2714),'01_Cad_Pecas'!$D$2:$D$5000,0)),"")))</f>
        <v/>
      </c>
      <c r="M2714" s="14">
        <f>IF(OR($J2714="",$L2714=""),"",IF($K2714="",0,$K2714)+$J2714*$L2714)</f>
        <v/>
      </c>
      <c r="N2714" s="14" t="n">
        <v>46212</v>
      </c>
      <c r="O2714" s="14" t="n">
        <v>10</v>
      </c>
      <c r="P2714" s="14" t="n"/>
      <c r="Q2714" s="14" t="n"/>
      <c r="R2714" s="14" t="n"/>
      <c r="S2714" s="14" t="n"/>
      <c r="T2714" s="14">
        <f>IF(OR($J2714="",$O2714=""),"",$O2714/$J2714)</f>
        <v/>
      </c>
      <c r="U2714" s="14" t="inlineStr">
        <is>
          <t>Concluído</t>
        </is>
      </c>
      <c r="V2714" s="14" t="n"/>
      <c r="W2714" s="14" t="n"/>
      <c r="X2714" s="14" t="n"/>
      <c r="Y2714" s="14" t="n"/>
      <c r="Z2714" s="14" t="n"/>
      <c r="AA2714" s="11" t="n"/>
      <c r="AB2714" s="14">
        <f>B2714&amp;"|"&amp;I2714</f>
        <v/>
      </c>
      <c r="AC2714">
        <f>IF($B2714="","","|"&amp;SUBSTITUTE(TRIM(SUBSTITUTE(SUBSTITUTE(SUBSTITUTE(SUBSTITUTE(SUBSTITUTE(SUBSTITUTE(SUBSTITUTE(SUBSTITUTE(SUBSTITUTE(SUBSTITUTE(SUBSTITUTE(SUBSTITUTE(SUBSTITUTE(SUBSTITUTE(TRIM($B2714&amp;""),CHAR(10)," "),CHAR(13)," "),"."," "),";"," "),","," "),"/"," "),"+"," "),"-"," "),"  "," "),"  "," "),"  "," "),"  "," "),"  "," "),"  "," "))," ","|")&amp;"|")</f>
        <v/>
      </c>
      <c r="AD2714">
        <f>TRIM($I2714&amp;"")</f>
        <v/>
      </c>
    </row>
    <row r="2715" ht="24" customHeight="1">
      <c r="A2715" s="9" t="n">
        <v>46216</v>
      </c>
      <c r="B2715" s="14" t="inlineStr">
        <is>
          <t>10238</t>
        </is>
      </c>
      <c r="C2715" s="14" t="inlineStr">
        <is>
          <t>M/C 0716 (VERDE)</t>
        </is>
      </c>
      <c r="D2715" s="14" t="inlineStr">
        <is>
          <t>6 PINTURA UV</t>
        </is>
      </c>
      <c r="E2715" s="14" t="n">
        <v>20019603</v>
      </c>
      <c r="F2715" s="14" t="inlineStr">
        <is>
          <t>(3) BASE 572X572X12 MDF - MESA SANTIAGO 1,36</t>
        </is>
      </c>
      <c r="G2715" s="14" t="inlineStr">
        <is>
          <t>6 PINTURA UV</t>
        </is>
      </c>
      <c r="H2715" s="14" t="inlineStr">
        <is>
          <t>6 PINTURA UV</t>
        </is>
      </c>
      <c r="I2715" s="9" t="inlineStr">
        <is>
          <t>6 PINTURA UV</t>
        </is>
      </c>
      <c r="J2715" s="9" t="n">
        <v>5</v>
      </c>
      <c r="K2715" s="14">
        <f>IF($E2715="","",IFERROR(INDEX('01_Cad_Pecas'!$H$2:$H$5000,MATCH($E2715,'01_Cad_Pecas'!$D$2:$D$5000,0)),IFERROR(INDEX('01_Cad_Pecas'!$H$2:$H$5000,MATCH(VALUE($E2715),'01_Cad_Pecas'!$D$2:$D$5000,0)),"")))</f>
        <v/>
      </c>
      <c r="L2715" s="14">
        <f>IF($E2715="","",IFERROR(INDEX('01_Cad_Pecas'!$I$2:$I$5000,MATCH($E2715,'01_Cad_Pecas'!$D$2:$D$5000,0)),IFERROR(INDEX('01_Cad_Pecas'!$I$2:$I$5000,MATCH(VALUE($E2715),'01_Cad_Pecas'!$D$2:$D$5000,0)),"")))</f>
        <v/>
      </c>
      <c r="M2715" s="14">
        <f>IF(OR($J2715="",$L2715=""),"",IF($K2715="",0,$K2715)+$J2715*$L2715)</f>
        <v/>
      </c>
      <c r="N2715" s="14" t="n">
        <v>46212</v>
      </c>
      <c r="O2715" s="14" t="n">
        <v>5</v>
      </c>
      <c r="P2715" s="14" t="n"/>
      <c r="Q2715" s="14" t="n"/>
      <c r="R2715" s="14" t="n"/>
      <c r="S2715" s="14" t="n"/>
      <c r="T2715" s="14">
        <f>IF(OR($J2715="",$O2715=""),"",$O2715/$J2715)</f>
        <v/>
      </c>
      <c r="U2715" s="14" t="inlineStr">
        <is>
          <t>Concluído</t>
        </is>
      </c>
      <c r="V2715" s="14" t="n"/>
      <c r="W2715" s="14" t="n"/>
      <c r="X2715" s="14" t="n"/>
      <c r="Y2715" s="14" t="n"/>
      <c r="Z2715" s="14" t="n"/>
      <c r="AA2715" s="11" t="n"/>
      <c r="AB2715" s="14">
        <f>B2715&amp;"|"&amp;I2715</f>
        <v/>
      </c>
      <c r="AC2715">
        <f>IF($B2715="","","|"&amp;SUBSTITUTE(TRIM(SUBSTITUTE(SUBSTITUTE(SUBSTITUTE(SUBSTITUTE(SUBSTITUTE(SUBSTITUTE(SUBSTITUTE(SUBSTITUTE(SUBSTITUTE(SUBSTITUTE(SUBSTITUTE(SUBSTITUTE(SUBSTITUTE(SUBSTITUTE(TRIM($B2715&amp;""),CHAR(10)," "),CHAR(13)," "),"."," "),";"," "),","," "),"/"," "),"+"," "),"-"," "),"  "," "),"  "," "),"  "," "),"  "," "),"  "," "),"  "," "))," ","|")&amp;"|")</f>
        <v/>
      </c>
      <c r="AD2715">
        <f>TRIM($I2715&amp;"")</f>
        <v/>
      </c>
    </row>
    <row r="2716" ht="24" customHeight="1">
      <c r="A2716" s="9" t="n">
        <v>46216</v>
      </c>
      <c r="B2716" s="14" t="inlineStr">
        <is>
          <t>10238</t>
        </is>
      </c>
      <c r="C2716" s="14" t="inlineStr">
        <is>
          <t>M/C 0716 (VERDE)</t>
        </is>
      </c>
      <c r="D2716" s="14" t="inlineStr">
        <is>
          <t>6 PINTURA UV</t>
        </is>
      </c>
      <c r="E2716" s="14" t="n">
        <v>20019606</v>
      </c>
      <c r="F2716" s="14" t="inlineStr">
        <is>
          <t>(1-6) LATERAL RIPADA - MESA SANTIAGO 1,36</t>
        </is>
      </c>
      <c r="G2716" s="14" t="inlineStr">
        <is>
          <t>6 PINTURA UV</t>
        </is>
      </c>
      <c r="H2716" s="14" t="inlineStr">
        <is>
          <t>6 PINTURA UV</t>
        </is>
      </c>
      <c r="I2716" s="9" t="inlineStr">
        <is>
          <t>6 PINTURA UV</t>
        </is>
      </c>
      <c r="J2716" s="9" t="n">
        <v>10</v>
      </c>
      <c r="K2716" s="14">
        <f>IF($E2716="","",IFERROR(INDEX('01_Cad_Pecas'!$H$2:$H$5000,MATCH($E2716,'01_Cad_Pecas'!$D$2:$D$5000,0)),IFERROR(INDEX('01_Cad_Pecas'!$H$2:$H$5000,MATCH(VALUE($E2716),'01_Cad_Pecas'!$D$2:$D$5000,0)),"")))</f>
        <v/>
      </c>
      <c r="L2716" s="14">
        <f>IF($E2716="","",IFERROR(INDEX('01_Cad_Pecas'!$I$2:$I$5000,MATCH($E2716,'01_Cad_Pecas'!$D$2:$D$5000,0)),IFERROR(INDEX('01_Cad_Pecas'!$I$2:$I$5000,MATCH(VALUE($E2716),'01_Cad_Pecas'!$D$2:$D$5000,0)),"")))</f>
        <v/>
      </c>
      <c r="M2716" s="14">
        <f>IF(OR($J2716="",$L2716=""),"",IF($K2716="",0,$K2716)+$J2716*$L2716)</f>
        <v/>
      </c>
      <c r="N2716" s="14" t="n">
        <v>46212</v>
      </c>
      <c r="O2716" s="14" t="n">
        <v>10</v>
      </c>
      <c r="P2716" s="14" t="n"/>
      <c r="Q2716" s="14" t="n"/>
      <c r="R2716" s="14" t="n"/>
      <c r="S2716" s="14" t="n"/>
      <c r="T2716" s="14">
        <f>IF(OR($J2716="",$O2716=""),"",$O2716/$J2716)</f>
        <v/>
      </c>
      <c r="U2716" s="14" t="inlineStr">
        <is>
          <t>Concluído</t>
        </is>
      </c>
      <c r="V2716" s="14" t="n"/>
      <c r="W2716" s="14" t="n"/>
      <c r="X2716" s="14" t="n"/>
      <c r="Y2716" s="14" t="n"/>
      <c r="Z2716" s="14" t="n"/>
      <c r="AA2716" s="11" t="n"/>
      <c r="AB2716" s="14">
        <f>B2716&amp;"|"&amp;I2716</f>
        <v/>
      </c>
      <c r="AC2716">
        <f>IF($B2716="","","|"&amp;SUBSTITUTE(TRIM(SUBSTITUTE(SUBSTITUTE(SUBSTITUTE(SUBSTITUTE(SUBSTITUTE(SUBSTITUTE(SUBSTITUTE(SUBSTITUTE(SUBSTITUTE(SUBSTITUTE(SUBSTITUTE(SUBSTITUTE(SUBSTITUTE(SUBSTITUTE(TRIM($B2716&amp;""),CHAR(10)," "),CHAR(13)," "),"."," "),";"," "),","," "),"/"," "),"+"," "),"-"," "),"  "," "),"  "," "),"  "," "),"  "," "),"  "," "),"  "," "))," ","|")&amp;"|")</f>
        <v/>
      </c>
      <c r="AD2716">
        <f>TRIM($I2716&amp;"")</f>
        <v/>
      </c>
    </row>
    <row r="2717" ht="24" customHeight="1">
      <c r="A2717" s="9" t="n">
        <v>46216</v>
      </c>
      <c r="B2717" s="14" t="inlineStr">
        <is>
          <t>10238</t>
        </is>
      </c>
      <c r="C2717" s="14" t="inlineStr">
        <is>
          <t>M/C 0716 (VERDE)</t>
        </is>
      </c>
      <c r="D2717" s="14" t="inlineStr">
        <is>
          <t>6 PINTURA UV</t>
        </is>
      </c>
      <c r="E2717" s="14" t="n">
        <v>20020002</v>
      </c>
      <c r="F2717" s="14" t="inlineStr">
        <is>
          <t>(2) FECHAMENTO I 1090X295X12 MDF - BASE DUBAI</t>
        </is>
      </c>
      <c r="G2717" s="14" t="inlineStr">
        <is>
          <t>6 PINTURA UV</t>
        </is>
      </c>
      <c r="H2717" s="14" t="inlineStr">
        <is>
          <t>6 PINTURA UV</t>
        </is>
      </c>
      <c r="I2717" s="9" t="inlineStr">
        <is>
          <t>6 PINTURA UV</t>
        </is>
      </c>
      <c r="J2717" s="9" t="n">
        <v>1</v>
      </c>
      <c r="K2717" s="14">
        <f>IF($E2717="","",IFERROR(INDEX('01_Cad_Pecas'!$H$2:$H$5000,MATCH($E2717,'01_Cad_Pecas'!$D$2:$D$5000,0)),IFERROR(INDEX('01_Cad_Pecas'!$H$2:$H$5000,MATCH(VALUE($E2717),'01_Cad_Pecas'!$D$2:$D$5000,0)),"")))</f>
        <v/>
      </c>
      <c r="L2717" s="14">
        <f>IF($E2717="","",IFERROR(INDEX('01_Cad_Pecas'!$I$2:$I$5000,MATCH($E2717,'01_Cad_Pecas'!$D$2:$D$5000,0)),IFERROR(INDEX('01_Cad_Pecas'!$I$2:$I$5000,MATCH(VALUE($E2717),'01_Cad_Pecas'!$D$2:$D$5000,0)),"")))</f>
        <v/>
      </c>
      <c r="M2717" s="14">
        <f>IF(OR($J2717="",$L2717=""),"",IF($K2717="",0,$K2717)+$J2717*$L2717)</f>
        <v/>
      </c>
      <c r="N2717" s="14" t="n">
        <v>46212</v>
      </c>
      <c r="O2717" s="14" t="n">
        <v>1</v>
      </c>
      <c r="P2717" s="14" t="n"/>
      <c r="Q2717" s="14" t="n"/>
      <c r="R2717" s="14" t="n"/>
      <c r="S2717" s="14" t="n"/>
      <c r="T2717" s="14">
        <f>IF(OR($J2717="",$O2717=""),"",$O2717/$J2717)</f>
        <v/>
      </c>
      <c r="U2717" s="14" t="inlineStr">
        <is>
          <t>Concluído</t>
        </is>
      </c>
      <c r="V2717" s="14" t="n"/>
      <c r="W2717" s="14" t="n"/>
      <c r="X2717" s="14" t="n"/>
      <c r="Y2717" s="14" t="n"/>
      <c r="Z2717" s="14" t="n"/>
      <c r="AA2717" s="11" t="n"/>
      <c r="AB2717" s="14">
        <f>B2717&amp;"|"&amp;I2717</f>
        <v/>
      </c>
      <c r="AC2717">
        <f>IF($B2717="","","|"&amp;SUBSTITUTE(TRIM(SUBSTITUTE(SUBSTITUTE(SUBSTITUTE(SUBSTITUTE(SUBSTITUTE(SUBSTITUTE(SUBSTITUTE(SUBSTITUTE(SUBSTITUTE(SUBSTITUTE(SUBSTITUTE(SUBSTITUTE(SUBSTITUTE(SUBSTITUTE(TRIM($B2717&amp;""),CHAR(10)," "),CHAR(13)," "),"."," "),";"," "),","," "),"/"," "),"+"," "),"-"," "),"  "," "),"  "," "),"  "," "),"  "," "),"  "," "),"  "," "))," ","|")&amp;"|")</f>
        <v/>
      </c>
      <c r="AD2717">
        <f>TRIM($I2717&amp;"")</f>
        <v/>
      </c>
    </row>
    <row r="2718" ht="24" customHeight="1">
      <c r="A2718" s="9" t="n">
        <v>46216</v>
      </c>
      <c r="B2718" s="14" t="inlineStr">
        <is>
          <t>10238</t>
        </is>
      </c>
      <c r="C2718" s="14" t="inlineStr">
        <is>
          <t>M/C 0716 (VERDE)</t>
        </is>
      </c>
      <c r="D2718" s="14" t="inlineStr">
        <is>
          <t>6 PINTURA UV</t>
        </is>
      </c>
      <c r="E2718" s="14" t="n">
        <v>20020003</v>
      </c>
      <c r="F2718" s="14" t="inlineStr">
        <is>
          <t>(3) FECHAMENTO II 600X295X12 MDF - BASE DUBAI</t>
        </is>
      </c>
      <c r="G2718" s="14" t="inlineStr">
        <is>
          <t>6 PINTURA UV</t>
        </is>
      </c>
      <c r="H2718" s="14" t="inlineStr">
        <is>
          <t>6 PINTURA UV</t>
        </is>
      </c>
      <c r="I2718" s="9" t="inlineStr">
        <is>
          <t>6 PINTURA UV</t>
        </is>
      </c>
      <c r="J2718" s="9" t="n">
        <v>1</v>
      </c>
      <c r="K2718" s="14">
        <f>IF($E2718="","",IFERROR(INDEX('01_Cad_Pecas'!$H$2:$H$5000,MATCH($E2718,'01_Cad_Pecas'!$D$2:$D$5000,0)),IFERROR(INDEX('01_Cad_Pecas'!$H$2:$H$5000,MATCH(VALUE($E2718),'01_Cad_Pecas'!$D$2:$D$5000,0)),"")))</f>
        <v/>
      </c>
      <c r="L2718" s="14">
        <f>IF($E2718="","",IFERROR(INDEX('01_Cad_Pecas'!$I$2:$I$5000,MATCH($E2718,'01_Cad_Pecas'!$D$2:$D$5000,0)),IFERROR(INDEX('01_Cad_Pecas'!$I$2:$I$5000,MATCH(VALUE($E2718),'01_Cad_Pecas'!$D$2:$D$5000,0)),"")))</f>
        <v/>
      </c>
      <c r="M2718" s="14">
        <f>IF(OR($J2718="",$L2718=""),"",IF($K2718="",0,$K2718)+$J2718*$L2718)</f>
        <v/>
      </c>
      <c r="N2718" s="14" t="n">
        <v>46212</v>
      </c>
      <c r="O2718" s="14" t="n">
        <v>1</v>
      </c>
      <c r="P2718" s="14" t="n"/>
      <c r="Q2718" s="14" t="n"/>
      <c r="R2718" s="14" t="n"/>
      <c r="S2718" s="14" t="n"/>
      <c r="T2718" s="14">
        <f>IF(OR($J2718="",$O2718=""),"",$O2718/$J2718)</f>
        <v/>
      </c>
      <c r="U2718" s="14" t="inlineStr">
        <is>
          <t>Concluído</t>
        </is>
      </c>
      <c r="V2718" s="14" t="n"/>
      <c r="W2718" s="14" t="n"/>
      <c r="X2718" s="14" t="n"/>
      <c r="Y2718" s="14" t="n"/>
      <c r="Z2718" s="14" t="n"/>
      <c r="AA2718" s="11" t="n"/>
      <c r="AB2718" s="14">
        <f>B2718&amp;"|"&amp;I2718</f>
        <v/>
      </c>
      <c r="AC2718">
        <f>IF($B2718="","","|"&amp;SUBSTITUTE(TRIM(SUBSTITUTE(SUBSTITUTE(SUBSTITUTE(SUBSTITUTE(SUBSTITUTE(SUBSTITUTE(SUBSTITUTE(SUBSTITUTE(SUBSTITUTE(SUBSTITUTE(SUBSTITUTE(SUBSTITUTE(SUBSTITUTE(SUBSTITUTE(TRIM($B2718&amp;""),CHAR(10)," "),CHAR(13)," "),"."," "),";"," "),","," "),"/"," "),"+"," "),"-"," "),"  "," "),"  "," "),"  "," "),"  "," "),"  "," "),"  "," "))," ","|")&amp;"|")</f>
        <v/>
      </c>
      <c r="AD2718">
        <f>TRIM($I2718&amp;"")</f>
        <v/>
      </c>
    </row>
    <row r="2719" ht="24" customHeight="1">
      <c r="A2719" s="9" t="n">
        <v>46216</v>
      </c>
      <c r="B2719" s="14" t="inlineStr">
        <is>
          <t>10238</t>
        </is>
      </c>
      <c r="C2719" s="14" t="inlineStr">
        <is>
          <t>M/C 0716 (VERDE)</t>
        </is>
      </c>
      <c r="D2719" s="14" t="inlineStr">
        <is>
          <t>6 PINTURA UV</t>
        </is>
      </c>
      <c r="E2719" s="14" t="n">
        <v>20020004</v>
      </c>
      <c r="F2719" s="14" t="inlineStr">
        <is>
          <t>(4) FECHAMENTO III 545X327X12 MDF - BASE DUBAI</t>
        </is>
      </c>
      <c r="G2719" s="14" t="inlineStr">
        <is>
          <t>6 PINTURA UV</t>
        </is>
      </c>
      <c r="H2719" s="14" t="inlineStr">
        <is>
          <t>6 PINTURA UV</t>
        </is>
      </c>
      <c r="I2719" s="9" t="inlineStr">
        <is>
          <t>6 PINTURA UV</t>
        </is>
      </c>
      <c r="J2719" s="9" t="n">
        <v>2</v>
      </c>
      <c r="K2719" s="14">
        <f>IF($E2719="","",IFERROR(INDEX('01_Cad_Pecas'!$H$2:$H$5000,MATCH($E2719,'01_Cad_Pecas'!$D$2:$D$5000,0)),IFERROR(INDEX('01_Cad_Pecas'!$H$2:$H$5000,MATCH(VALUE($E2719),'01_Cad_Pecas'!$D$2:$D$5000,0)),"")))</f>
        <v/>
      </c>
      <c r="L2719" s="14">
        <f>IF($E2719="","",IFERROR(INDEX('01_Cad_Pecas'!$I$2:$I$5000,MATCH($E2719,'01_Cad_Pecas'!$D$2:$D$5000,0)),IFERROR(INDEX('01_Cad_Pecas'!$I$2:$I$5000,MATCH(VALUE($E2719),'01_Cad_Pecas'!$D$2:$D$5000,0)),"")))</f>
        <v/>
      </c>
      <c r="M2719" s="14">
        <f>IF(OR($J2719="",$L2719=""),"",IF($K2719="",0,$K2719)+$J2719*$L2719)</f>
        <v/>
      </c>
      <c r="N2719" s="14" t="n">
        <v>46212</v>
      </c>
      <c r="O2719" s="14" t="n">
        <v>2</v>
      </c>
      <c r="P2719" s="14" t="n"/>
      <c r="Q2719" s="14" t="n"/>
      <c r="R2719" s="14" t="n"/>
      <c r="S2719" s="14" t="n"/>
      <c r="T2719" s="14">
        <f>IF(OR($J2719="",$O2719=""),"",$O2719/$J2719)</f>
        <v/>
      </c>
      <c r="U2719" s="14" t="inlineStr">
        <is>
          <t>Concluído</t>
        </is>
      </c>
      <c r="V2719" s="14" t="n"/>
      <c r="W2719" s="14" t="n"/>
      <c r="X2719" s="14" t="n"/>
      <c r="Y2719" s="14" t="n"/>
      <c r="Z2719" s="14" t="n"/>
      <c r="AA2719" s="11" t="n"/>
      <c r="AB2719" s="14">
        <f>B2719&amp;"|"&amp;I2719</f>
        <v/>
      </c>
      <c r="AC2719">
        <f>IF($B2719="","","|"&amp;SUBSTITUTE(TRIM(SUBSTITUTE(SUBSTITUTE(SUBSTITUTE(SUBSTITUTE(SUBSTITUTE(SUBSTITUTE(SUBSTITUTE(SUBSTITUTE(SUBSTITUTE(SUBSTITUTE(SUBSTITUTE(SUBSTITUTE(SUBSTITUTE(SUBSTITUTE(TRIM($B2719&amp;""),CHAR(10)," "),CHAR(13)," "),"."," "),";"," "),","," "),"/"," "),"+"," "),"-"," "),"  "," "),"  "," "),"  "," "),"  "," "),"  "," "),"  "," "))," ","|")&amp;"|")</f>
        <v/>
      </c>
      <c r="AD2719">
        <f>TRIM($I2719&amp;"")</f>
        <v/>
      </c>
    </row>
    <row r="2720" ht="24" customHeight="1">
      <c r="A2720" s="9" t="n">
        <v>46216</v>
      </c>
      <c r="B2720" s="14" t="inlineStr">
        <is>
          <t>10238</t>
        </is>
      </c>
      <c r="C2720" s="14" t="inlineStr">
        <is>
          <t>M/C 0716 (VERDE)</t>
        </is>
      </c>
      <c r="D2720" s="14" t="inlineStr">
        <is>
          <t>6 PINTURA UV</t>
        </is>
      </c>
      <c r="E2720" s="14" t="n">
        <v>20020005</v>
      </c>
      <c r="F2720" s="14" t="inlineStr">
        <is>
          <t>(5) FECHAMENTO IV 453X327X12 MDF - BASE DUBAI</t>
        </is>
      </c>
      <c r="G2720" s="14" t="inlineStr">
        <is>
          <t>6 PINTURA UV</t>
        </is>
      </c>
      <c r="H2720" s="14" t="inlineStr">
        <is>
          <t>6 PINTURA UV</t>
        </is>
      </c>
      <c r="I2720" s="9" t="inlineStr">
        <is>
          <t>6 PINTURA UV</t>
        </is>
      </c>
      <c r="J2720" s="9" t="n">
        <v>1</v>
      </c>
      <c r="K2720" s="14">
        <f>IF($E2720="","",IFERROR(INDEX('01_Cad_Pecas'!$H$2:$H$5000,MATCH($E2720,'01_Cad_Pecas'!$D$2:$D$5000,0)),IFERROR(INDEX('01_Cad_Pecas'!$H$2:$H$5000,MATCH(VALUE($E2720),'01_Cad_Pecas'!$D$2:$D$5000,0)),"")))</f>
        <v/>
      </c>
      <c r="L2720" s="14">
        <f>IF($E2720="","",IFERROR(INDEX('01_Cad_Pecas'!$I$2:$I$5000,MATCH($E2720,'01_Cad_Pecas'!$D$2:$D$5000,0)),IFERROR(INDEX('01_Cad_Pecas'!$I$2:$I$5000,MATCH(VALUE($E2720),'01_Cad_Pecas'!$D$2:$D$5000,0)),"")))</f>
        <v/>
      </c>
      <c r="M2720" s="14">
        <f>IF(OR($J2720="",$L2720=""),"",IF($K2720="",0,$K2720)+$J2720*$L2720)</f>
        <v/>
      </c>
      <c r="N2720" s="14" t="n">
        <v>46212</v>
      </c>
      <c r="O2720" s="14" t="n">
        <v>1</v>
      </c>
      <c r="P2720" s="14" t="n"/>
      <c r="Q2720" s="14" t="n"/>
      <c r="R2720" s="14" t="n"/>
      <c r="S2720" s="14" t="n"/>
      <c r="T2720" s="14">
        <f>IF(OR($J2720="",$O2720=""),"",$O2720/$J2720)</f>
        <v/>
      </c>
      <c r="U2720" s="14" t="inlineStr">
        <is>
          <t>Concluído</t>
        </is>
      </c>
      <c r="V2720" s="14" t="n"/>
      <c r="W2720" s="14" t="n"/>
      <c r="X2720" s="14" t="n"/>
      <c r="Y2720" s="14" t="n"/>
      <c r="Z2720" s="14" t="n"/>
      <c r="AA2720" s="11" t="n"/>
      <c r="AB2720" s="14">
        <f>B2720&amp;"|"&amp;I2720</f>
        <v/>
      </c>
      <c r="AC2720">
        <f>IF($B2720="","","|"&amp;SUBSTITUTE(TRIM(SUBSTITUTE(SUBSTITUTE(SUBSTITUTE(SUBSTITUTE(SUBSTITUTE(SUBSTITUTE(SUBSTITUTE(SUBSTITUTE(SUBSTITUTE(SUBSTITUTE(SUBSTITUTE(SUBSTITUTE(SUBSTITUTE(SUBSTITUTE(TRIM($B2720&amp;""),CHAR(10)," "),CHAR(13)," "),"."," "),";"," "),","," "),"/"," "),"+"," "),"-"," "),"  "," "),"  "," "),"  "," "),"  "," "),"  "," "),"  "," "))," ","|")&amp;"|")</f>
        <v/>
      </c>
      <c r="AD2720">
        <f>TRIM($I2720&amp;"")</f>
        <v/>
      </c>
    </row>
    <row r="2721" ht="24" customHeight="1">
      <c r="A2721" s="9" t="n">
        <v>46216</v>
      </c>
      <c r="B2721" s="14" t="inlineStr">
        <is>
          <t>10238</t>
        </is>
      </c>
      <c r="C2721" s="14" t="inlineStr">
        <is>
          <t>M/C 0716 (VERDE)</t>
        </is>
      </c>
      <c r="D2721" s="14" t="inlineStr">
        <is>
          <t>6 PINTURA UV</t>
        </is>
      </c>
      <c r="E2721" s="14" t="n">
        <v>30080009</v>
      </c>
      <c r="F2721" s="14" t="inlineStr">
        <is>
          <t>(4) MOLDURA 1360X680X12 MDF - MESA AMST. 1,36X1,36</t>
        </is>
      </c>
      <c r="G2721" s="14" t="inlineStr">
        <is>
          <t>6 PINTURA UV</t>
        </is>
      </c>
      <c r="H2721" s="14" t="inlineStr">
        <is>
          <t>6 PINTURA UV</t>
        </is>
      </c>
      <c r="I2721" s="9" t="inlineStr">
        <is>
          <t>6 PINTURA UV</t>
        </is>
      </c>
      <c r="J2721" s="9" t="n">
        <v>10</v>
      </c>
      <c r="K2721" s="14">
        <f>IF($E2721="","",IFERROR(INDEX('01_Cad_Pecas'!$H$2:$H$5000,MATCH($E2721,'01_Cad_Pecas'!$D$2:$D$5000,0)),IFERROR(INDEX('01_Cad_Pecas'!$H$2:$H$5000,MATCH(VALUE($E2721),'01_Cad_Pecas'!$D$2:$D$5000,0)),"")))</f>
        <v/>
      </c>
      <c r="L2721" s="14">
        <f>IF($E2721="","",IFERROR(INDEX('01_Cad_Pecas'!$I$2:$I$5000,MATCH($E2721,'01_Cad_Pecas'!$D$2:$D$5000,0)),IFERROR(INDEX('01_Cad_Pecas'!$I$2:$I$5000,MATCH(VALUE($E2721),'01_Cad_Pecas'!$D$2:$D$5000,0)),"")))</f>
        <v/>
      </c>
      <c r="M2721" s="14">
        <f>IF(OR($J2721="",$L2721=""),"",IF($K2721="",0,$K2721)+$J2721*$L2721)</f>
        <v/>
      </c>
      <c r="N2721" s="14" t="n">
        <v>46216</v>
      </c>
      <c r="O2721" s="14" t="n">
        <v>10</v>
      </c>
      <c r="P2721" s="14" t="n"/>
      <c r="Q2721" s="14" t="n"/>
      <c r="R2721" s="14" t="n"/>
      <c r="S2721" s="14" t="n"/>
      <c r="T2721" s="14">
        <f>IF(OR($J2721="",$O2721=""),"",$O2721/$J2721)</f>
        <v/>
      </c>
      <c r="U2721" s="14" t="inlineStr">
        <is>
          <t>Concluído</t>
        </is>
      </c>
      <c r="V2721" s="14" t="n"/>
      <c r="W2721" s="14" t="n"/>
      <c r="X2721" s="14" t="n"/>
      <c r="Y2721" s="14" t="n"/>
      <c r="Z2721" s="14" t="n"/>
      <c r="AA2721" s="11" t="n"/>
      <c r="AB2721" s="14">
        <f>B2721&amp;"|"&amp;I2721</f>
        <v/>
      </c>
      <c r="AC2721">
        <f>IF($B2721="","","|"&amp;SUBSTITUTE(TRIM(SUBSTITUTE(SUBSTITUTE(SUBSTITUTE(SUBSTITUTE(SUBSTITUTE(SUBSTITUTE(SUBSTITUTE(SUBSTITUTE(SUBSTITUTE(SUBSTITUTE(SUBSTITUTE(SUBSTITUTE(SUBSTITUTE(SUBSTITUTE(TRIM($B2721&amp;""),CHAR(10)," "),CHAR(13)," "),"."," "),";"," "),","," "),"/"," "),"+"," "),"-"," "),"  "," "),"  "," "),"  "," "),"  "," "),"  "," "),"  "," "))," ","|")&amp;"|")</f>
        <v/>
      </c>
      <c r="AD2721">
        <f>TRIM($I2721&amp;"")</f>
        <v/>
      </c>
    </row>
    <row r="2722" ht="24" customHeight="1">
      <c r="A2722" s="9" t="n">
        <v>46216</v>
      </c>
      <c r="B2722" s="14" t="inlineStr">
        <is>
          <t>10238</t>
        </is>
      </c>
      <c r="C2722" s="14" t="inlineStr">
        <is>
          <t>M/C 0716 (VERDE)</t>
        </is>
      </c>
      <c r="D2722" s="14" t="inlineStr">
        <is>
          <t>6 PINTURA UV</t>
        </is>
      </c>
      <c r="E2722" s="14" t="n">
        <v>30081507</v>
      </c>
      <c r="F2722" s="14" t="inlineStr">
        <is>
          <t>(2)PRATO MENOR 582X582X12 MDF-MESA ANCARA /AMSTERD</t>
        </is>
      </c>
      <c r="G2722" s="14" t="inlineStr">
        <is>
          <t>6 PINTURA UV</t>
        </is>
      </c>
      <c r="H2722" s="14" t="inlineStr">
        <is>
          <t>6 PINTURA UV</t>
        </is>
      </c>
      <c r="I2722" s="9" t="inlineStr">
        <is>
          <t>6 PINTURA UV</t>
        </is>
      </c>
      <c r="J2722" s="9" t="n">
        <v>5</v>
      </c>
      <c r="K2722" s="14">
        <f>IF($E2722="","",IFERROR(INDEX('01_Cad_Pecas'!$H$2:$H$5000,MATCH($E2722,'01_Cad_Pecas'!$D$2:$D$5000,0)),IFERROR(INDEX('01_Cad_Pecas'!$H$2:$H$5000,MATCH(VALUE($E2722),'01_Cad_Pecas'!$D$2:$D$5000,0)),"")))</f>
        <v/>
      </c>
      <c r="L2722" s="14">
        <f>IF($E2722="","",IFERROR(INDEX('01_Cad_Pecas'!$I$2:$I$5000,MATCH($E2722,'01_Cad_Pecas'!$D$2:$D$5000,0)),IFERROR(INDEX('01_Cad_Pecas'!$I$2:$I$5000,MATCH(VALUE($E2722),'01_Cad_Pecas'!$D$2:$D$5000,0)),"")))</f>
        <v/>
      </c>
      <c r="M2722" s="14">
        <f>IF(OR($J2722="",$L2722=""),"",IF($K2722="",0,$K2722)+$J2722*$L2722)</f>
        <v/>
      </c>
      <c r="N2722" s="14" t="n">
        <v>46216</v>
      </c>
      <c r="O2722" s="14" t="n">
        <v>5</v>
      </c>
      <c r="P2722" s="14" t="n"/>
      <c r="Q2722" s="14" t="n"/>
      <c r="R2722" s="14" t="n"/>
      <c r="S2722" s="14" t="n"/>
      <c r="T2722" s="14">
        <f>IF(OR($J2722="",$O2722=""),"",$O2722/$J2722)</f>
        <v/>
      </c>
      <c r="U2722" s="14" t="inlineStr">
        <is>
          <t>Concluído</t>
        </is>
      </c>
      <c r="V2722" s="14" t="n"/>
      <c r="W2722" s="14" t="n"/>
      <c r="X2722" s="14" t="n"/>
      <c r="Y2722" s="14" t="n"/>
      <c r="Z2722" s="14" t="n"/>
      <c r="AA2722" s="11" t="n"/>
      <c r="AB2722" s="14">
        <f>B2722&amp;"|"&amp;I2722</f>
        <v/>
      </c>
      <c r="AC2722">
        <f>IF($B2722="","","|"&amp;SUBSTITUTE(TRIM(SUBSTITUTE(SUBSTITUTE(SUBSTITUTE(SUBSTITUTE(SUBSTITUTE(SUBSTITUTE(SUBSTITUTE(SUBSTITUTE(SUBSTITUTE(SUBSTITUTE(SUBSTITUTE(SUBSTITUTE(SUBSTITUTE(SUBSTITUTE(TRIM($B2722&amp;""),CHAR(10)," "),CHAR(13)," "),"."," "),";"," "),","," "),"/"," "),"+"," "),"-"," "),"  "," "),"  "," "),"  "," "),"  "," "),"  "," "),"  "," "))," ","|")&amp;"|")</f>
        <v/>
      </c>
      <c r="AD2722">
        <f>TRIM($I2722&amp;"")</f>
        <v/>
      </c>
    </row>
    <row r="2723" ht="24" customHeight="1">
      <c r="A2723" s="9" t="n">
        <v>46216</v>
      </c>
      <c r="B2723" s="14" t="inlineStr">
        <is>
          <t>10238</t>
        </is>
      </c>
      <c r="C2723" s="14" t="inlineStr">
        <is>
          <t>M/C 0716 (VERDE)</t>
        </is>
      </c>
      <c r="D2723" s="14" t="inlineStr">
        <is>
          <t>6 PINTURA UV</t>
        </is>
      </c>
      <c r="E2723" s="14" t="n">
        <v>30081508</v>
      </c>
      <c r="F2723" s="14" t="inlineStr">
        <is>
          <t>(3) PRATO MAIOR 664X664X12 MDF-MESA ANCARA/AMSTERD</t>
        </is>
      </c>
      <c r="G2723" s="14" t="inlineStr">
        <is>
          <t>6 PINTURA UV</t>
        </is>
      </c>
      <c r="H2723" s="14" t="inlineStr">
        <is>
          <t>6 PINTURA UV</t>
        </is>
      </c>
      <c r="I2723" s="9" t="inlineStr">
        <is>
          <t>6 PINTURA UV</t>
        </is>
      </c>
      <c r="J2723" s="9" t="n">
        <v>5</v>
      </c>
      <c r="K2723" s="14">
        <f>IF($E2723="","",IFERROR(INDEX('01_Cad_Pecas'!$H$2:$H$5000,MATCH($E2723,'01_Cad_Pecas'!$D$2:$D$5000,0)),IFERROR(INDEX('01_Cad_Pecas'!$H$2:$H$5000,MATCH(VALUE($E2723),'01_Cad_Pecas'!$D$2:$D$5000,0)),"")))</f>
        <v/>
      </c>
      <c r="L2723" s="14">
        <f>IF($E2723="","",IFERROR(INDEX('01_Cad_Pecas'!$I$2:$I$5000,MATCH($E2723,'01_Cad_Pecas'!$D$2:$D$5000,0)),IFERROR(INDEX('01_Cad_Pecas'!$I$2:$I$5000,MATCH(VALUE($E2723),'01_Cad_Pecas'!$D$2:$D$5000,0)),"")))</f>
        <v/>
      </c>
      <c r="M2723" s="14">
        <f>IF(OR($J2723="",$L2723=""),"",IF($K2723="",0,$K2723)+$J2723*$L2723)</f>
        <v/>
      </c>
      <c r="N2723" s="14" t="n">
        <v>46216</v>
      </c>
      <c r="O2723" s="14" t="n">
        <v>5</v>
      </c>
      <c r="P2723" s="14" t="n"/>
      <c r="Q2723" s="14" t="n"/>
      <c r="R2723" s="14" t="n"/>
      <c r="S2723" s="14" t="n"/>
      <c r="T2723" s="14">
        <f>IF(OR($J2723="",$O2723=""),"",$O2723/$J2723)</f>
        <v/>
      </c>
      <c r="U2723" s="14" t="inlineStr">
        <is>
          <t>Concluído</t>
        </is>
      </c>
      <c r="V2723" s="14" t="n"/>
      <c r="W2723" s="14" t="n"/>
      <c r="X2723" s="14" t="n"/>
      <c r="Y2723" s="14" t="n"/>
      <c r="Z2723" s="14" t="n"/>
      <c r="AA2723" s="11" t="n"/>
      <c r="AB2723" s="14">
        <f>B2723&amp;"|"&amp;I2723</f>
        <v/>
      </c>
      <c r="AC2723">
        <f>IF($B2723="","","|"&amp;SUBSTITUTE(TRIM(SUBSTITUTE(SUBSTITUTE(SUBSTITUTE(SUBSTITUTE(SUBSTITUTE(SUBSTITUTE(SUBSTITUTE(SUBSTITUTE(SUBSTITUTE(SUBSTITUTE(SUBSTITUTE(SUBSTITUTE(SUBSTITUTE(SUBSTITUTE(TRIM($B2723&amp;""),CHAR(10)," "),CHAR(13)," "),"."," "),";"," "),","," "),"/"," "),"+"," "),"-"," "),"  "," "),"  "," "),"  "," "),"  "," "),"  "," "),"  "," "))," ","|")&amp;"|")</f>
        <v/>
      </c>
      <c r="AD2723">
        <f>TRIM($I2723&amp;"")</f>
        <v/>
      </c>
    </row>
    <row r="2724" ht="24" customHeight="1">
      <c r="A2724" s="9" t="n">
        <v>46216</v>
      </c>
      <c r="B2724" s="14" t="inlineStr">
        <is>
          <t>10238</t>
        </is>
      </c>
      <c r="C2724" s="14" t="inlineStr">
        <is>
          <t>M/C 0716 (VERDE)</t>
        </is>
      </c>
      <c r="D2724" s="14" t="inlineStr">
        <is>
          <t>6 PINTURA UV</t>
        </is>
      </c>
      <c r="E2724" s="14" t="n">
        <v>20013102</v>
      </c>
      <c r="F2724" s="14" t="inlineStr">
        <is>
          <t>(10)PE MAIOR 760X100 (170) X15 MDF-MIAMI 1,37X0,80</t>
        </is>
      </c>
      <c r="G2724" s="14" t="inlineStr">
        <is>
          <t>6 PINTURA UV</t>
        </is>
      </c>
      <c r="H2724" s="14" t="inlineStr">
        <is>
          <t>6 PINTURA UV</t>
        </is>
      </c>
      <c r="I2724" s="9" t="inlineStr">
        <is>
          <t>6 PINTURA UV</t>
        </is>
      </c>
      <c r="J2724" s="9" t="n">
        <v>800</v>
      </c>
      <c r="K2724" s="14">
        <f>IF($E2724="","",IFERROR(INDEX('01_Cad_Pecas'!$H$2:$H$5000,MATCH($E2724,'01_Cad_Pecas'!$D$2:$D$5000,0)),IFERROR(INDEX('01_Cad_Pecas'!$H$2:$H$5000,MATCH(VALUE($E2724),'01_Cad_Pecas'!$D$2:$D$5000,0)),"")))</f>
        <v/>
      </c>
      <c r="L2724" s="14">
        <f>IF($E2724="","",IFERROR(INDEX('01_Cad_Pecas'!$I$2:$I$5000,MATCH($E2724,'01_Cad_Pecas'!$D$2:$D$5000,0)),IFERROR(INDEX('01_Cad_Pecas'!$I$2:$I$5000,MATCH(VALUE($E2724),'01_Cad_Pecas'!$D$2:$D$5000,0)),"")))</f>
        <v/>
      </c>
      <c r="M2724" s="14">
        <f>IF(OR($J2724="",$L2724=""),"",IF($K2724="",0,$K2724)+$J2724*$L2724)</f>
        <v/>
      </c>
      <c r="N2724" s="14" t="n">
        <v>46216</v>
      </c>
      <c r="O2724" s="14" t="n">
        <v>800</v>
      </c>
      <c r="P2724" s="14" t="n"/>
      <c r="Q2724" s="14" t="n"/>
      <c r="R2724" s="14" t="n"/>
      <c r="S2724" s="14" t="n"/>
      <c r="T2724" s="14">
        <f>IF(OR($J2724="",$O2724=""),"",$O2724/$J2724)</f>
        <v/>
      </c>
      <c r="U2724" s="14" t="inlineStr">
        <is>
          <t>Concluído</t>
        </is>
      </c>
      <c r="V2724" s="14" t="n"/>
      <c r="W2724" s="14" t="n"/>
      <c r="X2724" s="14" t="n"/>
      <c r="Y2724" s="14" t="n"/>
      <c r="Z2724" s="14" t="n"/>
      <c r="AA2724" s="11" t="n"/>
      <c r="AB2724" s="14">
        <f>B2724&amp;"|"&amp;I2724</f>
        <v/>
      </c>
      <c r="AC2724">
        <f>IF($B2724="","","|"&amp;SUBSTITUTE(TRIM(SUBSTITUTE(SUBSTITUTE(SUBSTITUTE(SUBSTITUTE(SUBSTITUTE(SUBSTITUTE(SUBSTITUTE(SUBSTITUTE(SUBSTITUTE(SUBSTITUTE(SUBSTITUTE(SUBSTITUTE(SUBSTITUTE(SUBSTITUTE(TRIM($B2724&amp;""),CHAR(10)," "),CHAR(13)," "),"."," "),";"," "),","," "),"/"," "),"+"," "),"-"," "),"  "," "),"  "," "),"  "," "),"  "," "),"  "," "),"  "," "))," ","|")&amp;"|")</f>
        <v/>
      </c>
      <c r="AD2724">
        <f>TRIM($I2724&amp;"")</f>
        <v/>
      </c>
    </row>
    <row r="2725" ht="24" customHeight="1">
      <c r="A2725" s="9" t="n">
        <v>46216</v>
      </c>
      <c r="B2725" s="14" t="inlineStr">
        <is>
          <t>10238</t>
        </is>
      </c>
      <c r="C2725" s="14" t="inlineStr">
        <is>
          <t>M/C 0716 (VERDE)</t>
        </is>
      </c>
      <c r="D2725" s="14" t="inlineStr">
        <is>
          <t>6 PINTURA UV</t>
        </is>
      </c>
      <c r="E2725" s="14" t="n">
        <v>20013103</v>
      </c>
      <c r="F2725" s="14" t="inlineStr">
        <is>
          <t>(4) PE MENOR 760X85 (135) X15 MDF-MIAMI 1,37X0,80</t>
        </is>
      </c>
      <c r="G2725" s="14" t="inlineStr">
        <is>
          <t>6 PINTURA UV</t>
        </is>
      </c>
      <c r="H2725" s="14" t="inlineStr">
        <is>
          <t>6 PINTURA UV</t>
        </is>
      </c>
      <c r="I2725" s="9" t="inlineStr">
        <is>
          <t>6 PINTURA UV</t>
        </is>
      </c>
      <c r="J2725" s="9" t="n">
        <v>800</v>
      </c>
      <c r="K2725" s="14">
        <f>IF($E2725="","",IFERROR(INDEX('01_Cad_Pecas'!$H$2:$H$5000,MATCH($E2725,'01_Cad_Pecas'!$D$2:$D$5000,0)),IFERROR(INDEX('01_Cad_Pecas'!$H$2:$H$5000,MATCH(VALUE($E2725),'01_Cad_Pecas'!$D$2:$D$5000,0)),"")))</f>
        <v/>
      </c>
      <c r="L2725" s="14">
        <f>IF($E2725="","",IFERROR(INDEX('01_Cad_Pecas'!$I$2:$I$5000,MATCH($E2725,'01_Cad_Pecas'!$D$2:$D$5000,0)),IFERROR(INDEX('01_Cad_Pecas'!$I$2:$I$5000,MATCH(VALUE($E2725),'01_Cad_Pecas'!$D$2:$D$5000,0)),"")))</f>
        <v/>
      </c>
      <c r="M2725" s="14">
        <f>IF(OR($J2725="",$L2725=""),"",IF($K2725="",0,$K2725)+$J2725*$L2725)</f>
        <v/>
      </c>
      <c r="N2725" s="14" t="n">
        <v>46216</v>
      </c>
      <c r="O2725" s="14" t="n">
        <v>800</v>
      </c>
      <c r="P2725" s="14" t="n"/>
      <c r="Q2725" s="14" t="n"/>
      <c r="R2725" s="14" t="n"/>
      <c r="S2725" s="14" t="n"/>
      <c r="T2725" s="14">
        <f>IF(OR($J2725="",$O2725=""),"",$O2725/$J2725)</f>
        <v/>
      </c>
      <c r="U2725" s="14" t="inlineStr">
        <is>
          <t>Concluído</t>
        </is>
      </c>
      <c r="V2725" s="14" t="n"/>
      <c r="W2725" s="14" t="n"/>
      <c r="X2725" s="14" t="n"/>
      <c r="Y2725" s="14" t="n"/>
      <c r="Z2725" s="14" t="n"/>
      <c r="AA2725" s="11" t="n"/>
      <c r="AB2725" s="14">
        <f>B2725&amp;"|"&amp;I2725</f>
        <v/>
      </c>
      <c r="AC2725">
        <f>IF($B2725="","","|"&amp;SUBSTITUTE(TRIM(SUBSTITUTE(SUBSTITUTE(SUBSTITUTE(SUBSTITUTE(SUBSTITUTE(SUBSTITUTE(SUBSTITUTE(SUBSTITUTE(SUBSTITUTE(SUBSTITUTE(SUBSTITUTE(SUBSTITUTE(SUBSTITUTE(SUBSTITUTE(TRIM($B2725&amp;""),CHAR(10)," "),CHAR(13)," "),"."," "),";"," "),","," "),"/"," "),"+"," "),"-"," "),"  "," "),"  "," "),"  "," "),"  "," "),"  "," "),"  "," "))," ","|")&amp;"|")</f>
        <v/>
      </c>
      <c r="AD2725">
        <f>TRIM($I2725&amp;"")</f>
        <v/>
      </c>
    </row>
    <row r="2726" ht="24" customHeight="1">
      <c r="A2726" s="9" t="n">
        <v>46216</v>
      </c>
      <c r="B2726" s="14" t="inlineStr">
        <is>
          <t>10238</t>
        </is>
      </c>
      <c r="C2726" s="14" t="inlineStr">
        <is>
          <t>M/C 0716 (VERDE)</t>
        </is>
      </c>
      <c r="D2726" s="14" t="inlineStr">
        <is>
          <t>6 PINTURA UV</t>
        </is>
      </c>
      <c r="E2726" s="14" t="n">
        <v>20020001</v>
      </c>
      <c r="F2726" s="14" t="inlineStr">
        <is>
          <t>(1) LATERAL 1180X92X15 MDF - BASE DUBAI</t>
        </is>
      </c>
      <c r="G2726" s="14" t="inlineStr">
        <is>
          <t>6 PINTURA UV</t>
        </is>
      </c>
      <c r="H2726" s="14" t="inlineStr">
        <is>
          <t>6 PINTURA UV</t>
        </is>
      </c>
      <c r="I2726" s="9" t="inlineStr">
        <is>
          <t>6 PINTURA UV</t>
        </is>
      </c>
      <c r="J2726" s="9" t="n">
        <v>4</v>
      </c>
      <c r="K2726" s="14">
        <f>IF($E2726="","",IFERROR(INDEX('01_Cad_Pecas'!$H$2:$H$5000,MATCH($E2726,'01_Cad_Pecas'!$D$2:$D$5000,0)),IFERROR(INDEX('01_Cad_Pecas'!$H$2:$H$5000,MATCH(VALUE($E2726),'01_Cad_Pecas'!$D$2:$D$5000,0)),"")))</f>
        <v/>
      </c>
      <c r="L2726" s="14">
        <f>IF($E2726="","",IFERROR(INDEX('01_Cad_Pecas'!$I$2:$I$5000,MATCH($E2726,'01_Cad_Pecas'!$D$2:$D$5000,0)),IFERROR(INDEX('01_Cad_Pecas'!$I$2:$I$5000,MATCH(VALUE($E2726),'01_Cad_Pecas'!$D$2:$D$5000,0)),"")))</f>
        <v/>
      </c>
      <c r="M2726" s="14">
        <f>IF(OR($J2726="",$L2726=""),"",IF($K2726="",0,$K2726)+$J2726*$L2726)</f>
        <v/>
      </c>
      <c r="N2726" s="14" t="n">
        <v>46216</v>
      </c>
      <c r="O2726" s="14" t="n">
        <v>4</v>
      </c>
      <c r="P2726" s="14" t="n"/>
      <c r="Q2726" s="14" t="n"/>
      <c r="R2726" s="14" t="n"/>
      <c r="S2726" s="14" t="n"/>
      <c r="T2726" s="14">
        <f>IF(OR($J2726="",$O2726=""),"",$O2726/$J2726)</f>
        <v/>
      </c>
      <c r="U2726" s="14" t="inlineStr">
        <is>
          <t>Concluído</t>
        </is>
      </c>
      <c r="V2726" s="14" t="n"/>
      <c r="W2726" s="14" t="n"/>
      <c r="X2726" s="14" t="n"/>
      <c r="Y2726" s="14" t="n"/>
      <c r="Z2726" s="14" t="n"/>
      <c r="AA2726" s="11" t="n"/>
      <c r="AB2726" s="14">
        <f>B2726&amp;"|"&amp;I2726</f>
        <v/>
      </c>
      <c r="AC2726">
        <f>IF($B2726="","","|"&amp;SUBSTITUTE(TRIM(SUBSTITUTE(SUBSTITUTE(SUBSTITUTE(SUBSTITUTE(SUBSTITUTE(SUBSTITUTE(SUBSTITUTE(SUBSTITUTE(SUBSTITUTE(SUBSTITUTE(SUBSTITUTE(SUBSTITUTE(SUBSTITUTE(SUBSTITUTE(TRIM($B2726&amp;""),CHAR(10)," "),CHAR(13)," "),"."," "),";"," "),","," "),"/"," "),"+"," "),"-"," "),"  "," "),"  "," "),"  "," "),"  "," "),"  "," "),"  "," "))," ","|")&amp;"|")</f>
        <v/>
      </c>
      <c r="AD2726">
        <f>TRIM($I2726&amp;"")</f>
        <v/>
      </c>
    </row>
    <row r="2727" ht="24" customHeight="1">
      <c r="A2727" s="9" t="n">
        <v>46216</v>
      </c>
      <c r="B2727" s="14" t="inlineStr">
        <is>
          <t>10238</t>
        </is>
      </c>
      <c r="C2727" s="14" t="inlineStr">
        <is>
          <t>M/C 0716 (VERDE)</t>
        </is>
      </c>
      <c r="D2727" s="14" t="inlineStr">
        <is>
          <t>6 PINTURA UV</t>
        </is>
      </c>
      <c r="E2727" s="14" t="n">
        <v>30080008</v>
      </c>
      <c r="F2727" s="14" t="inlineStr">
        <is>
          <t>(1-7) TAMPO 1360X680X15 MDF - MESA AMST. 1,36X1,36</t>
        </is>
      </c>
      <c r="G2727" s="14" t="inlineStr">
        <is>
          <t>6 PINTURA UV</t>
        </is>
      </c>
      <c r="H2727" s="14" t="inlineStr">
        <is>
          <t>6 PINTURA UV</t>
        </is>
      </c>
      <c r="I2727" s="9" t="inlineStr">
        <is>
          <t>6 PINTURA UV</t>
        </is>
      </c>
      <c r="J2727" s="9" t="n">
        <v>10</v>
      </c>
      <c r="K2727" s="14">
        <f>IF($E2727="","",IFERROR(INDEX('01_Cad_Pecas'!$H$2:$H$5000,MATCH($E2727,'01_Cad_Pecas'!$D$2:$D$5000,0)),IFERROR(INDEX('01_Cad_Pecas'!$H$2:$H$5000,MATCH(VALUE($E2727),'01_Cad_Pecas'!$D$2:$D$5000,0)),"")))</f>
        <v/>
      </c>
      <c r="L2727" s="14">
        <f>IF($E2727="","",IFERROR(INDEX('01_Cad_Pecas'!$I$2:$I$5000,MATCH($E2727,'01_Cad_Pecas'!$D$2:$D$5000,0)),IFERROR(INDEX('01_Cad_Pecas'!$I$2:$I$5000,MATCH(VALUE($E2727),'01_Cad_Pecas'!$D$2:$D$5000,0)),"")))</f>
        <v/>
      </c>
      <c r="M2727" s="14">
        <f>IF(OR($J2727="",$L2727=""),"",IF($K2727="",0,$K2727)+$J2727*$L2727)</f>
        <v/>
      </c>
      <c r="N2727" s="14" t="n">
        <v>46216</v>
      </c>
      <c r="O2727" s="14" t="n">
        <v>10</v>
      </c>
      <c r="P2727" s="14" t="n"/>
      <c r="Q2727" s="14" t="n"/>
      <c r="R2727" s="14" t="n"/>
      <c r="S2727" s="14" t="n"/>
      <c r="T2727" s="14">
        <f>IF(OR($J2727="",$O2727=""),"",$O2727/$J2727)</f>
        <v/>
      </c>
      <c r="U2727" s="14" t="inlineStr">
        <is>
          <t>Concluído</t>
        </is>
      </c>
      <c r="V2727" s="14" t="n"/>
      <c r="W2727" s="14" t="n"/>
      <c r="X2727" s="14" t="n"/>
      <c r="Y2727" s="14" t="n"/>
      <c r="Z2727" s="14" t="n"/>
      <c r="AA2727" s="11" t="n"/>
      <c r="AB2727" s="14">
        <f>B2727&amp;"|"&amp;I2727</f>
        <v/>
      </c>
      <c r="AC2727">
        <f>IF($B2727="","","|"&amp;SUBSTITUTE(TRIM(SUBSTITUTE(SUBSTITUTE(SUBSTITUTE(SUBSTITUTE(SUBSTITUTE(SUBSTITUTE(SUBSTITUTE(SUBSTITUTE(SUBSTITUTE(SUBSTITUTE(SUBSTITUTE(SUBSTITUTE(SUBSTITUTE(SUBSTITUTE(TRIM($B2727&amp;""),CHAR(10)," "),CHAR(13)," "),"."," "),";"," "),","," "),"/"," "),"+"," "),"-"," "),"  "," "),"  "," "),"  "," "),"  "," "),"  "," "),"  "," "))," ","|")&amp;"|")</f>
        <v/>
      </c>
      <c r="AD2727">
        <f>TRIM($I2727&amp;"")</f>
        <v/>
      </c>
    </row>
    <row r="2728" ht="24" customHeight="1">
      <c r="A2728" s="9" t="n">
        <v>46216</v>
      </c>
      <c r="B2728" s="14" t="inlineStr">
        <is>
          <t>10238</t>
        </is>
      </c>
      <c r="C2728" s="14" t="inlineStr">
        <is>
          <t>M/C 0716 (VERDE)</t>
        </is>
      </c>
      <c r="D2728" s="14" t="inlineStr">
        <is>
          <t>6 PINTURA UV</t>
        </is>
      </c>
      <c r="E2728" s="14" t="n">
        <v>20051001</v>
      </c>
      <c r="F2728" s="14" t="inlineStr">
        <is>
          <t>TAMPO REDONDO 1035X1035X18 MDF - MESA TURIM LIGHT</t>
        </is>
      </c>
      <c r="G2728" s="14" t="inlineStr">
        <is>
          <t>6 PINTURA UV</t>
        </is>
      </c>
      <c r="H2728" s="14" t="inlineStr">
        <is>
          <t>6 PINTURA UV</t>
        </is>
      </c>
      <c r="I2728" s="9" t="inlineStr">
        <is>
          <t>6 PINTURA UV</t>
        </is>
      </c>
      <c r="J2728" s="9" t="n">
        <v>1</v>
      </c>
      <c r="K2728" s="14">
        <f>IF($E2728="","",IFERROR(INDEX('01_Cad_Pecas'!$H$2:$H$5000,MATCH($E2728,'01_Cad_Pecas'!$D$2:$D$5000,0)),IFERROR(INDEX('01_Cad_Pecas'!$H$2:$H$5000,MATCH(VALUE($E2728),'01_Cad_Pecas'!$D$2:$D$5000,0)),"")))</f>
        <v/>
      </c>
      <c r="L2728" s="14">
        <f>IF($E2728="","",IFERROR(INDEX('01_Cad_Pecas'!$I$2:$I$5000,MATCH($E2728,'01_Cad_Pecas'!$D$2:$D$5000,0)),IFERROR(INDEX('01_Cad_Pecas'!$I$2:$I$5000,MATCH(VALUE($E2728),'01_Cad_Pecas'!$D$2:$D$5000,0)),"")))</f>
        <v/>
      </c>
      <c r="M2728" s="14">
        <f>IF(OR($J2728="",$L2728=""),"",IF($K2728="",0,$K2728)+$J2728*$L2728)</f>
        <v/>
      </c>
      <c r="N2728" s="14" t="n">
        <v>46216</v>
      </c>
      <c r="O2728" s="14" t="n">
        <v>1</v>
      </c>
      <c r="P2728" s="14" t="n"/>
      <c r="Q2728" s="14" t="n"/>
      <c r="R2728" s="14" t="n"/>
      <c r="S2728" s="14" t="n"/>
      <c r="T2728" s="14">
        <f>IF(OR($J2728="",$O2728=""),"",$O2728/$J2728)</f>
        <v/>
      </c>
      <c r="U2728" s="14" t="inlineStr">
        <is>
          <t>Concluído</t>
        </is>
      </c>
      <c r="V2728" s="14" t="n"/>
      <c r="W2728" s="14" t="n"/>
      <c r="X2728" s="14" t="n"/>
      <c r="Y2728" s="14" t="n"/>
      <c r="Z2728" s="14" t="n"/>
      <c r="AA2728" s="11" t="n"/>
      <c r="AB2728" s="14">
        <f>B2728&amp;"|"&amp;I2728</f>
        <v/>
      </c>
      <c r="AC2728">
        <f>IF($B2728="","","|"&amp;SUBSTITUTE(TRIM(SUBSTITUTE(SUBSTITUTE(SUBSTITUTE(SUBSTITUTE(SUBSTITUTE(SUBSTITUTE(SUBSTITUTE(SUBSTITUTE(SUBSTITUTE(SUBSTITUTE(SUBSTITUTE(SUBSTITUTE(SUBSTITUTE(SUBSTITUTE(TRIM($B2728&amp;""),CHAR(10)," "),CHAR(13)," "),"."," "),";"," "),","," "),"/"," "),"+"," "),"-"," "),"  "," "),"  "," "),"  "," "),"  "," "),"  "," "),"  "," "))," ","|")&amp;"|")</f>
        <v/>
      </c>
      <c r="AD2728">
        <f>TRIM($I2728&amp;"")</f>
        <v/>
      </c>
    </row>
    <row r="2729" ht="24" customHeight="1">
      <c r="A2729" s="9" t="n">
        <v>46216</v>
      </c>
      <c r="B2729" s="14" t="inlineStr">
        <is>
          <t>10238</t>
        </is>
      </c>
      <c r="C2729" s="14" t="inlineStr">
        <is>
          <t>M/C 0716 (VERDE)</t>
        </is>
      </c>
      <c r="D2729" s="14" t="inlineStr">
        <is>
          <t>6 PINTURA UV</t>
        </is>
      </c>
      <c r="E2729" s="14" t="n">
        <v>20052101</v>
      </c>
      <c r="F2729" s="14" t="inlineStr">
        <is>
          <t>TAMPO VITREO 900X900X18 MDF - MESA ATHENAS</t>
        </is>
      </c>
      <c r="G2729" s="14" t="inlineStr">
        <is>
          <t>6 PINTURA UV</t>
        </is>
      </c>
      <c r="H2729" s="14" t="inlineStr">
        <is>
          <t>6 PINTURA UV</t>
        </is>
      </c>
      <c r="I2729" s="9" t="inlineStr">
        <is>
          <t>6 PINTURA UV</t>
        </is>
      </c>
      <c r="J2729" s="9" t="n">
        <v>1</v>
      </c>
      <c r="K2729" s="14">
        <f>IF($E2729="","",IFERROR(INDEX('01_Cad_Pecas'!$H$2:$H$5000,MATCH($E2729,'01_Cad_Pecas'!$D$2:$D$5000,0)),IFERROR(INDEX('01_Cad_Pecas'!$H$2:$H$5000,MATCH(VALUE($E2729),'01_Cad_Pecas'!$D$2:$D$5000,0)),"")))</f>
        <v/>
      </c>
      <c r="L2729" s="14">
        <f>IF($E2729="","",IFERROR(INDEX('01_Cad_Pecas'!$I$2:$I$5000,MATCH($E2729,'01_Cad_Pecas'!$D$2:$D$5000,0)),IFERROR(INDEX('01_Cad_Pecas'!$I$2:$I$5000,MATCH(VALUE($E2729),'01_Cad_Pecas'!$D$2:$D$5000,0)),"")))</f>
        <v/>
      </c>
      <c r="M2729" s="14">
        <f>IF(OR($J2729="",$L2729=""),"",IF($K2729="",0,$K2729)+$J2729*$L2729)</f>
        <v/>
      </c>
      <c r="N2729" s="14" t="n">
        <v>46216</v>
      </c>
      <c r="O2729" s="14" t="n">
        <v>1</v>
      </c>
      <c r="P2729" s="14" t="n"/>
      <c r="Q2729" s="14" t="n"/>
      <c r="R2729" s="14" t="n"/>
      <c r="S2729" s="14" t="n"/>
      <c r="T2729" s="14">
        <f>IF(OR($J2729="",$O2729=""),"",$O2729/$J2729)</f>
        <v/>
      </c>
      <c r="U2729" s="14" t="inlineStr">
        <is>
          <t>Concluído</t>
        </is>
      </c>
      <c r="V2729" s="14" t="n"/>
      <c r="W2729" s="14" t="n"/>
      <c r="X2729" s="14" t="n"/>
      <c r="Y2729" s="14" t="n"/>
      <c r="Z2729" s="14" t="n"/>
      <c r="AA2729" s="11" t="n"/>
      <c r="AB2729" s="14">
        <f>B2729&amp;"|"&amp;I2729</f>
        <v/>
      </c>
      <c r="AC2729">
        <f>IF($B2729="","","|"&amp;SUBSTITUTE(TRIM(SUBSTITUTE(SUBSTITUTE(SUBSTITUTE(SUBSTITUTE(SUBSTITUTE(SUBSTITUTE(SUBSTITUTE(SUBSTITUTE(SUBSTITUTE(SUBSTITUTE(SUBSTITUTE(SUBSTITUTE(SUBSTITUTE(SUBSTITUTE(TRIM($B2729&amp;""),CHAR(10)," "),CHAR(13)," "),"."," "),";"," "),","," "),"/"," "),"+"," "),"-"," "),"  "," "),"  "," "),"  "," "),"  "," "),"  "," "),"  "," "))," ","|")&amp;"|")</f>
        <v/>
      </c>
      <c r="AD2729">
        <f>TRIM($I2729&amp;"")</f>
        <v/>
      </c>
    </row>
    <row r="2730" ht="24" customHeight="1">
      <c r="A2730" s="9" t="n">
        <v>46216</v>
      </c>
      <c r="B2730" s="14" t="inlineStr">
        <is>
          <t>10238</t>
        </is>
      </c>
      <c r="C2730" s="14" t="inlineStr">
        <is>
          <t>M/C 0716 (VERDE)</t>
        </is>
      </c>
      <c r="D2730" s="14" t="inlineStr">
        <is>
          <t>6 PINTURA UV</t>
        </is>
      </c>
      <c r="E2730" s="14" t="n">
        <v>20053407</v>
      </c>
      <c r="F2730" s="14" t="inlineStr">
        <is>
          <t>TAMPO 1365X905X18 MDF - MESA COM VIDRO</t>
        </is>
      </c>
      <c r="G2730" s="14" t="inlineStr">
        <is>
          <t>6 PINTURA UV</t>
        </is>
      </c>
      <c r="H2730" s="14" t="inlineStr">
        <is>
          <t>6 PINTURA UV</t>
        </is>
      </c>
      <c r="I2730" s="9" t="inlineStr">
        <is>
          <t>6 PINTURA UV</t>
        </is>
      </c>
      <c r="J2730" s="9" t="n">
        <v>1</v>
      </c>
      <c r="K2730" s="14">
        <f>IF($E2730="","",IFERROR(INDEX('01_Cad_Pecas'!$H$2:$H$5000,MATCH($E2730,'01_Cad_Pecas'!$D$2:$D$5000,0)),IFERROR(INDEX('01_Cad_Pecas'!$H$2:$H$5000,MATCH(VALUE($E2730),'01_Cad_Pecas'!$D$2:$D$5000,0)),"")))</f>
        <v/>
      </c>
      <c r="L2730" s="14">
        <f>IF($E2730="","",IFERROR(INDEX('01_Cad_Pecas'!$I$2:$I$5000,MATCH($E2730,'01_Cad_Pecas'!$D$2:$D$5000,0)),IFERROR(INDEX('01_Cad_Pecas'!$I$2:$I$5000,MATCH(VALUE($E2730),'01_Cad_Pecas'!$D$2:$D$5000,0)),"")))</f>
        <v/>
      </c>
      <c r="M2730" s="14">
        <f>IF(OR($J2730="",$L2730=""),"",IF($K2730="",0,$K2730)+$J2730*$L2730)</f>
        <v/>
      </c>
      <c r="N2730" s="14" t="n">
        <v>46216</v>
      </c>
      <c r="O2730" s="14" t="n">
        <v>1</v>
      </c>
      <c r="P2730" s="14" t="n"/>
      <c r="Q2730" s="14" t="n"/>
      <c r="R2730" s="14" t="n"/>
      <c r="S2730" s="14" t="n"/>
      <c r="T2730" s="14">
        <f>IF(OR($J2730="",$O2730=""),"",$O2730/$J2730)</f>
        <v/>
      </c>
      <c r="U2730" s="14" t="inlineStr">
        <is>
          <t>Concluído</t>
        </is>
      </c>
      <c r="V2730" s="14" t="n"/>
      <c r="W2730" s="14" t="n"/>
      <c r="X2730" s="14" t="n"/>
      <c r="Y2730" s="14" t="n"/>
      <c r="Z2730" s="14" t="n"/>
      <c r="AA2730" s="11" t="n"/>
      <c r="AB2730" s="14">
        <f>B2730&amp;"|"&amp;I2730</f>
        <v/>
      </c>
      <c r="AC2730">
        <f>IF($B2730="","","|"&amp;SUBSTITUTE(TRIM(SUBSTITUTE(SUBSTITUTE(SUBSTITUTE(SUBSTITUTE(SUBSTITUTE(SUBSTITUTE(SUBSTITUTE(SUBSTITUTE(SUBSTITUTE(SUBSTITUTE(SUBSTITUTE(SUBSTITUTE(SUBSTITUTE(SUBSTITUTE(TRIM($B2730&amp;""),CHAR(10)," "),CHAR(13)," "),"."," "),";"," "),","," "),"/"," "),"+"," "),"-"," "),"  "," "),"  "," "),"  "," "),"  "," "),"  "," "),"  "," "))," ","|")&amp;"|")</f>
        <v/>
      </c>
      <c r="AD2730">
        <f>TRIM($I2730&amp;"")</f>
        <v/>
      </c>
    </row>
    <row r="2731" ht="24" customHeight="1">
      <c r="A2731" s="9" t="n">
        <v>46216</v>
      </c>
      <c r="B2731" s="14" t="inlineStr">
        <is>
          <t>10238</t>
        </is>
      </c>
      <c r="C2731" s="14" t="inlineStr">
        <is>
          <t>M/C 0716 (VERDE)</t>
        </is>
      </c>
      <c r="D2731" s="14" t="inlineStr">
        <is>
          <t>6 PINTURA UV</t>
        </is>
      </c>
      <c r="E2731" s="14" t="n">
        <v>30003405</v>
      </c>
      <c r="F2731" s="14" t="inlineStr">
        <is>
          <t>TRAVESSA ASSENTO 360X70X18 MDF - C DAKAR/SANTIAGO</t>
        </is>
      </c>
      <c r="G2731" s="14" t="inlineStr">
        <is>
          <t>6 PINTURA UV</t>
        </is>
      </c>
      <c r="H2731" s="14" t="inlineStr">
        <is>
          <t>6 PINTURA UV</t>
        </is>
      </c>
      <c r="I2731" s="9" t="inlineStr">
        <is>
          <t>6 PINTURA UV</t>
        </is>
      </c>
      <c r="J2731" s="9" t="n">
        <v>960</v>
      </c>
      <c r="K2731" s="14">
        <f>IF($E2731="","",IFERROR(INDEX('01_Cad_Pecas'!$H$2:$H$5000,MATCH($E2731,'01_Cad_Pecas'!$D$2:$D$5000,0)),IFERROR(INDEX('01_Cad_Pecas'!$H$2:$H$5000,MATCH(VALUE($E2731),'01_Cad_Pecas'!$D$2:$D$5000,0)),"")))</f>
        <v/>
      </c>
      <c r="L2731" s="14">
        <f>IF($E2731="","",IFERROR(INDEX('01_Cad_Pecas'!$I$2:$I$5000,MATCH($E2731,'01_Cad_Pecas'!$D$2:$D$5000,0)),IFERROR(INDEX('01_Cad_Pecas'!$I$2:$I$5000,MATCH(VALUE($E2731),'01_Cad_Pecas'!$D$2:$D$5000,0)),"")))</f>
        <v/>
      </c>
      <c r="M2731" s="14">
        <f>IF(OR($J2731="",$L2731=""),"",IF($K2731="",0,$K2731)+$J2731*$L2731)</f>
        <v/>
      </c>
      <c r="N2731" s="14" t="n">
        <v>46216</v>
      </c>
      <c r="O2731" s="14" t="n">
        <v>960</v>
      </c>
      <c r="P2731" s="14" t="n"/>
      <c r="Q2731" s="14" t="n"/>
      <c r="R2731" s="14" t="n"/>
      <c r="S2731" s="14" t="n"/>
      <c r="T2731" s="14">
        <f>IF(OR($J2731="",$O2731=""),"",$O2731/$J2731)</f>
        <v/>
      </c>
      <c r="U2731" s="14" t="inlineStr">
        <is>
          <t>Concluído</t>
        </is>
      </c>
      <c r="V2731" s="14" t="n"/>
      <c r="W2731" s="14" t="n"/>
      <c r="X2731" s="14" t="n"/>
      <c r="Y2731" s="14" t="n"/>
      <c r="Z2731" s="14" t="n"/>
      <c r="AA2731" s="11" t="n"/>
      <c r="AB2731" s="14">
        <f>B2731&amp;"|"&amp;I2731</f>
        <v/>
      </c>
      <c r="AC2731">
        <f>IF($B2731="","","|"&amp;SUBSTITUTE(TRIM(SUBSTITUTE(SUBSTITUTE(SUBSTITUTE(SUBSTITUTE(SUBSTITUTE(SUBSTITUTE(SUBSTITUTE(SUBSTITUTE(SUBSTITUTE(SUBSTITUTE(SUBSTITUTE(SUBSTITUTE(SUBSTITUTE(SUBSTITUTE(TRIM($B2731&amp;""),CHAR(10)," "),CHAR(13)," "),"."," "),";"," "),","," "),"/"," "),"+"," "),"-"," "),"  "," "),"  "," "),"  "," "),"  "," "),"  "," "),"  "," "))," ","|")&amp;"|")</f>
        <v/>
      </c>
      <c r="AD2731">
        <f>TRIM($I2731&amp;"")</f>
        <v/>
      </c>
    </row>
    <row r="2732" ht="24" customHeight="1">
      <c r="A2732" s="9" t="n">
        <v>46216</v>
      </c>
      <c r="B2732" s="14" t="inlineStr">
        <is>
          <t>10238</t>
        </is>
      </c>
      <c r="C2732" s="14" t="inlineStr">
        <is>
          <t>M/C 0716 (VERDE)</t>
        </is>
      </c>
      <c r="D2732" s="14" t="inlineStr">
        <is>
          <t>6 PINTURA UV</t>
        </is>
      </c>
      <c r="E2732" s="14" t="n">
        <v>30006103</v>
      </c>
      <c r="F2732" s="14" t="inlineStr">
        <is>
          <t>TRAVESSA LATERAL 340X70X18 MDF - CAD SANTIAGO NEW</t>
        </is>
      </c>
      <c r="G2732" s="14" t="inlineStr">
        <is>
          <t>6 PINTURA UV</t>
        </is>
      </c>
      <c r="H2732" s="14" t="inlineStr">
        <is>
          <t>6 PINTURA UV</t>
        </is>
      </c>
      <c r="I2732" s="9" t="inlineStr">
        <is>
          <t>6 PINTURA UV</t>
        </is>
      </c>
      <c r="J2732" s="9" t="n">
        <v>960</v>
      </c>
      <c r="K2732" s="14">
        <f>IF($E2732="","",IFERROR(INDEX('01_Cad_Pecas'!$H$2:$H$5000,MATCH($E2732,'01_Cad_Pecas'!$D$2:$D$5000,0)),IFERROR(INDEX('01_Cad_Pecas'!$H$2:$H$5000,MATCH(VALUE($E2732),'01_Cad_Pecas'!$D$2:$D$5000,0)),"")))</f>
        <v/>
      </c>
      <c r="L2732" s="14">
        <f>IF($E2732="","",IFERROR(INDEX('01_Cad_Pecas'!$I$2:$I$5000,MATCH($E2732,'01_Cad_Pecas'!$D$2:$D$5000,0)),IFERROR(INDEX('01_Cad_Pecas'!$I$2:$I$5000,MATCH(VALUE($E2732),'01_Cad_Pecas'!$D$2:$D$5000,0)),"")))</f>
        <v/>
      </c>
      <c r="M2732" s="14">
        <f>IF(OR($J2732="",$L2732=""),"",IF($K2732="",0,$K2732)+$J2732*$L2732)</f>
        <v/>
      </c>
      <c r="N2732" s="14" t="n">
        <v>46216</v>
      </c>
      <c r="O2732" s="14" t="n">
        <v>960</v>
      </c>
      <c r="P2732" s="14" t="n"/>
      <c r="Q2732" s="14" t="n"/>
      <c r="R2732" s="14" t="n"/>
      <c r="S2732" s="14" t="n"/>
      <c r="T2732" s="14">
        <f>IF(OR($J2732="",$O2732=""),"",$O2732/$J2732)</f>
        <v/>
      </c>
      <c r="U2732" s="14" t="inlineStr">
        <is>
          <t>Concluído</t>
        </is>
      </c>
      <c r="V2732" s="14" t="n"/>
      <c r="W2732" s="14" t="n"/>
      <c r="X2732" s="14" t="n"/>
      <c r="Y2732" s="14" t="n"/>
      <c r="Z2732" s="14" t="n"/>
      <c r="AA2732" s="11" t="n"/>
      <c r="AB2732" s="14">
        <f>B2732&amp;"|"&amp;I2732</f>
        <v/>
      </c>
      <c r="AC2732">
        <f>IF($B2732="","","|"&amp;SUBSTITUTE(TRIM(SUBSTITUTE(SUBSTITUTE(SUBSTITUTE(SUBSTITUTE(SUBSTITUTE(SUBSTITUTE(SUBSTITUTE(SUBSTITUTE(SUBSTITUTE(SUBSTITUTE(SUBSTITUTE(SUBSTITUTE(SUBSTITUTE(SUBSTITUTE(TRIM($B2732&amp;""),CHAR(10)," "),CHAR(13)," "),"."," "),";"," "),","," "),"/"," "),"+"," "),"-"," "),"  "," "),"  "," "),"  "," "),"  "," "),"  "," "),"  "," "))," ","|")&amp;"|")</f>
        <v/>
      </c>
      <c r="AD2732">
        <f>TRIM($I2732&amp;"")</f>
        <v/>
      </c>
    </row>
    <row r="2733" ht="24" customHeight="1">
      <c r="A2733" s="9" t="n">
        <v>46216</v>
      </c>
      <c r="B2733" s="14" t="inlineStr">
        <is>
          <t>10238</t>
        </is>
      </c>
      <c r="C2733" s="14" t="inlineStr">
        <is>
          <t>M/C 0716 (VERDE)</t>
        </is>
      </c>
      <c r="D2733" s="14" t="inlineStr">
        <is>
          <t>6 PINTURA UV</t>
        </is>
      </c>
      <c r="E2733" s="14" t="n">
        <v>30006104</v>
      </c>
      <c r="F2733" s="14" t="inlineStr">
        <is>
          <t>MOLDURA ENCOSTO 445X280X15 MDF - CAD SANTIAGO NEW</t>
        </is>
      </c>
      <c r="G2733" s="14" t="inlineStr">
        <is>
          <t>6 PINTURA UV</t>
        </is>
      </c>
      <c r="H2733" s="14" t="inlineStr">
        <is>
          <t>6 PINTURA UV</t>
        </is>
      </c>
      <c r="I2733" s="9" t="inlineStr">
        <is>
          <t>6 PINTURA UV</t>
        </is>
      </c>
      <c r="J2733" s="9" t="n">
        <v>480</v>
      </c>
      <c r="K2733" s="14">
        <f>IF($E2733="","",IFERROR(INDEX('01_Cad_Pecas'!$H$2:$H$5000,MATCH($E2733,'01_Cad_Pecas'!$D$2:$D$5000,0)),IFERROR(INDEX('01_Cad_Pecas'!$H$2:$H$5000,MATCH(VALUE($E2733),'01_Cad_Pecas'!$D$2:$D$5000,0)),"")))</f>
        <v/>
      </c>
      <c r="L2733" s="14">
        <f>IF($E2733="","",IFERROR(INDEX('01_Cad_Pecas'!$I$2:$I$5000,MATCH($E2733,'01_Cad_Pecas'!$D$2:$D$5000,0)),IFERROR(INDEX('01_Cad_Pecas'!$I$2:$I$5000,MATCH(VALUE($E2733),'01_Cad_Pecas'!$D$2:$D$5000,0)),"")))</f>
        <v/>
      </c>
      <c r="M2733" s="14">
        <f>IF(OR($J2733="",$L2733=""),"",IF($K2733="",0,$K2733)+$J2733*$L2733)</f>
        <v/>
      </c>
      <c r="N2733" s="14" t="n">
        <v>46216</v>
      </c>
      <c r="O2733" s="14" t="n">
        <v>480</v>
      </c>
      <c r="P2733" s="14" t="n"/>
      <c r="Q2733" s="14" t="n"/>
      <c r="R2733" s="14" t="n"/>
      <c r="S2733" s="14" t="n"/>
      <c r="T2733" s="14">
        <f>IF(OR($J2733="",$O2733=""),"",$O2733/$J2733)</f>
        <v/>
      </c>
      <c r="U2733" s="14" t="inlineStr">
        <is>
          <t>Concluído</t>
        </is>
      </c>
      <c r="V2733" s="14" t="n"/>
      <c r="W2733" s="14" t="n"/>
      <c r="X2733" s="14" t="n"/>
      <c r="Y2733" s="14" t="n"/>
      <c r="Z2733" s="14" t="n"/>
      <c r="AA2733" s="11" t="n"/>
      <c r="AB2733" s="14">
        <f>B2733&amp;"|"&amp;I2733</f>
        <v/>
      </c>
      <c r="AC2733">
        <f>IF($B2733="","","|"&amp;SUBSTITUTE(TRIM(SUBSTITUTE(SUBSTITUTE(SUBSTITUTE(SUBSTITUTE(SUBSTITUTE(SUBSTITUTE(SUBSTITUTE(SUBSTITUTE(SUBSTITUTE(SUBSTITUTE(SUBSTITUTE(SUBSTITUTE(SUBSTITUTE(SUBSTITUTE(TRIM($B2733&amp;""),CHAR(10)," "),CHAR(13)," "),"."," "),";"," "),","," "),"/"," "),"+"," "),"-"," "),"  "," "),"  "," "),"  "," "),"  "," "),"  "," "),"  "," "))," ","|")&amp;"|")</f>
        <v/>
      </c>
      <c r="AD2733">
        <f>TRIM($I2733&amp;"")</f>
        <v/>
      </c>
    </row>
    <row r="2734" ht="24" customHeight="1">
      <c r="A2734" s="9" t="n">
        <v>46216</v>
      </c>
      <c r="B2734" s="14" t="inlineStr">
        <is>
          <t>10238</t>
        </is>
      </c>
      <c r="C2734" s="14" t="inlineStr">
        <is>
          <t>M/C 0716 (VERDE)</t>
        </is>
      </c>
      <c r="D2734" s="14" t="inlineStr">
        <is>
          <t>6 PINTURA UV</t>
        </is>
      </c>
      <c r="E2734" s="14" t="n">
        <v>20052001</v>
      </c>
      <c r="F2734" s="14" t="inlineStr">
        <is>
          <t>(2-4) TRAVESSA 742X122X25 MDF - MESA ATHENAS</t>
        </is>
      </c>
      <c r="G2734" s="14" t="inlineStr">
        <is>
          <t>6 PINTURA UV</t>
        </is>
      </c>
      <c r="H2734" s="14" t="inlineStr">
        <is>
          <t>6 PINTURA UV</t>
        </is>
      </c>
      <c r="I2734" s="9" t="inlineStr">
        <is>
          <t>6 PINTURA UV</t>
        </is>
      </c>
      <c r="J2734" s="9" t="n">
        <v>4</v>
      </c>
      <c r="K2734" s="14">
        <f>IF($E2734="","",IFERROR(INDEX('01_Cad_Pecas'!$H$2:$H$5000,MATCH($E2734,'01_Cad_Pecas'!$D$2:$D$5000,0)),IFERROR(INDEX('01_Cad_Pecas'!$H$2:$H$5000,MATCH(VALUE($E2734),'01_Cad_Pecas'!$D$2:$D$5000,0)),"")))</f>
        <v/>
      </c>
      <c r="L2734" s="14">
        <f>IF($E2734="","",IFERROR(INDEX('01_Cad_Pecas'!$I$2:$I$5000,MATCH($E2734,'01_Cad_Pecas'!$D$2:$D$5000,0)),IFERROR(INDEX('01_Cad_Pecas'!$I$2:$I$5000,MATCH(VALUE($E2734),'01_Cad_Pecas'!$D$2:$D$5000,0)),"")))</f>
        <v/>
      </c>
      <c r="M2734" s="14">
        <f>IF(OR($J2734="",$L2734=""),"",IF($K2734="",0,$K2734)+$J2734*$L2734)</f>
        <v/>
      </c>
      <c r="N2734" s="14" t="n">
        <v>46216</v>
      </c>
      <c r="O2734" s="14" t="n">
        <v>4</v>
      </c>
      <c r="P2734" s="14" t="n"/>
      <c r="Q2734" s="14" t="n"/>
      <c r="R2734" s="14" t="n"/>
      <c r="S2734" s="14" t="n"/>
      <c r="T2734" s="14">
        <f>IF(OR($J2734="",$O2734=""),"",$O2734/$J2734)</f>
        <v/>
      </c>
      <c r="U2734" s="14" t="inlineStr">
        <is>
          <t>Concluído</t>
        </is>
      </c>
      <c r="V2734" s="14" t="n"/>
      <c r="W2734" s="14" t="n"/>
      <c r="X2734" s="14" t="n"/>
      <c r="Y2734" s="14" t="n"/>
      <c r="Z2734" s="14" t="n"/>
      <c r="AA2734" s="11" t="n"/>
      <c r="AB2734" s="14">
        <f>B2734&amp;"|"&amp;I2734</f>
        <v/>
      </c>
      <c r="AC2734">
        <f>IF($B2734="","","|"&amp;SUBSTITUTE(TRIM(SUBSTITUTE(SUBSTITUTE(SUBSTITUTE(SUBSTITUTE(SUBSTITUTE(SUBSTITUTE(SUBSTITUTE(SUBSTITUTE(SUBSTITUTE(SUBSTITUTE(SUBSTITUTE(SUBSTITUTE(SUBSTITUTE(SUBSTITUTE(TRIM($B2734&amp;""),CHAR(10)," "),CHAR(13)," "),"."," "),";"," "),","," "),"/"," "),"+"," "),"-"," "),"  "," "),"  "," "),"  "," "),"  "," "),"  "," "),"  "," "))," ","|")&amp;"|")</f>
        <v/>
      </c>
      <c r="AD2734">
        <f>TRIM($I2734&amp;"")</f>
        <v/>
      </c>
    </row>
    <row r="2735" ht="24" customHeight="1">
      <c r="A2735" s="9" t="n">
        <v>46216</v>
      </c>
      <c r="B2735" s="14" t="inlineStr">
        <is>
          <t>10238</t>
        </is>
      </c>
      <c r="C2735" s="14" t="inlineStr">
        <is>
          <t>M/C 0716 (VERDE)</t>
        </is>
      </c>
      <c r="D2735" s="14" t="inlineStr">
        <is>
          <t>6 PINTURA UV</t>
        </is>
      </c>
      <c r="E2735" s="14" t="n">
        <v>20052002</v>
      </c>
      <c r="F2735" s="14" t="inlineStr">
        <is>
          <t>(5) BASE MAIOR 542X124X25 MDF - MESA ATHENAS</t>
        </is>
      </c>
      <c r="G2735" s="14" t="inlineStr">
        <is>
          <t>6 PINTURA UV</t>
        </is>
      </c>
      <c r="H2735" s="14" t="inlineStr">
        <is>
          <t>6 PINTURA UV</t>
        </is>
      </c>
      <c r="I2735" s="9" t="inlineStr">
        <is>
          <t>6 PINTURA UV</t>
        </is>
      </c>
      <c r="J2735" s="9" t="n">
        <v>1</v>
      </c>
      <c r="K2735" s="14">
        <f>IF($E2735="","",IFERROR(INDEX('01_Cad_Pecas'!$H$2:$H$5000,MATCH($E2735,'01_Cad_Pecas'!$D$2:$D$5000,0)),IFERROR(INDEX('01_Cad_Pecas'!$H$2:$H$5000,MATCH(VALUE($E2735),'01_Cad_Pecas'!$D$2:$D$5000,0)),"")))</f>
        <v/>
      </c>
      <c r="L2735" s="14">
        <f>IF($E2735="","",IFERROR(INDEX('01_Cad_Pecas'!$I$2:$I$5000,MATCH($E2735,'01_Cad_Pecas'!$D$2:$D$5000,0)),IFERROR(INDEX('01_Cad_Pecas'!$I$2:$I$5000,MATCH(VALUE($E2735),'01_Cad_Pecas'!$D$2:$D$5000,0)),"")))</f>
        <v/>
      </c>
      <c r="M2735" s="14">
        <f>IF(OR($J2735="",$L2735=""),"",IF($K2735="",0,$K2735)+$J2735*$L2735)</f>
        <v/>
      </c>
      <c r="N2735" s="14" t="n">
        <v>46216</v>
      </c>
      <c r="O2735" s="14" t="n">
        <v>1</v>
      </c>
      <c r="P2735" s="14" t="n"/>
      <c r="Q2735" s="14" t="n"/>
      <c r="R2735" s="14" t="n"/>
      <c r="S2735" s="14" t="n"/>
      <c r="T2735" s="14">
        <f>IF(OR($J2735="",$O2735=""),"",$O2735/$J2735)</f>
        <v/>
      </c>
      <c r="U2735" s="14" t="inlineStr">
        <is>
          <t>Concluído</t>
        </is>
      </c>
      <c r="V2735" s="14" t="n"/>
      <c r="W2735" s="14" t="n"/>
      <c r="X2735" s="14" t="n"/>
      <c r="Y2735" s="14" t="n"/>
      <c r="Z2735" s="14" t="n"/>
      <c r="AA2735" s="11" t="n"/>
      <c r="AB2735" s="14">
        <f>B2735&amp;"|"&amp;I2735</f>
        <v/>
      </c>
      <c r="AC2735">
        <f>IF($B2735="","","|"&amp;SUBSTITUTE(TRIM(SUBSTITUTE(SUBSTITUTE(SUBSTITUTE(SUBSTITUTE(SUBSTITUTE(SUBSTITUTE(SUBSTITUTE(SUBSTITUTE(SUBSTITUTE(SUBSTITUTE(SUBSTITUTE(SUBSTITUTE(SUBSTITUTE(SUBSTITUTE(TRIM($B2735&amp;""),CHAR(10)," "),CHAR(13)," "),"."," "),";"," "),","," "),"/"," "),"+"," "),"-"," "),"  "," "),"  "," "),"  "," "),"  "," "),"  "," "),"  "," "))," ","|")&amp;"|")</f>
        <v/>
      </c>
      <c r="AD2735">
        <f>TRIM($I2735&amp;"")</f>
        <v/>
      </c>
    </row>
    <row r="2736" ht="24" customHeight="1">
      <c r="A2736" s="9" t="n">
        <v>46216</v>
      </c>
      <c r="B2736" s="14" t="inlineStr">
        <is>
          <t>10238</t>
        </is>
      </c>
      <c r="C2736" s="14" t="inlineStr">
        <is>
          <t>M/C 0716 (VERDE)</t>
        </is>
      </c>
      <c r="D2736" s="14" t="inlineStr">
        <is>
          <t>6 PINTURA UV</t>
        </is>
      </c>
      <c r="E2736" s="14" t="n">
        <v>20052003</v>
      </c>
      <c r="F2736" s="14" t="inlineStr">
        <is>
          <t>(6)BASE MENOR 386 (189)X124X25 MDF - MESA ATHENAS</t>
        </is>
      </c>
      <c r="G2736" s="14" t="inlineStr">
        <is>
          <t>6 PINTURA UV</t>
        </is>
      </c>
      <c r="H2736" s="14" t="inlineStr">
        <is>
          <t>6 PINTURA UV</t>
        </is>
      </c>
      <c r="I2736" s="9" t="inlineStr">
        <is>
          <t>6 PINTURA UV</t>
        </is>
      </c>
      <c r="J2736" s="9" t="n">
        <v>2</v>
      </c>
      <c r="K2736" s="14">
        <f>IF($E2736="","",IFERROR(INDEX('01_Cad_Pecas'!$H$2:$H$5000,MATCH($E2736,'01_Cad_Pecas'!$D$2:$D$5000,0)),IFERROR(INDEX('01_Cad_Pecas'!$H$2:$H$5000,MATCH(VALUE($E2736),'01_Cad_Pecas'!$D$2:$D$5000,0)),"")))</f>
        <v/>
      </c>
      <c r="L2736" s="14">
        <f>IF($E2736="","",IFERROR(INDEX('01_Cad_Pecas'!$I$2:$I$5000,MATCH($E2736,'01_Cad_Pecas'!$D$2:$D$5000,0)),IFERROR(INDEX('01_Cad_Pecas'!$I$2:$I$5000,MATCH(VALUE($E2736),'01_Cad_Pecas'!$D$2:$D$5000,0)),"")))</f>
        <v/>
      </c>
      <c r="M2736" s="14">
        <f>IF(OR($J2736="",$L2736=""),"",IF($K2736="",0,$K2736)+$J2736*$L2736)</f>
        <v/>
      </c>
      <c r="N2736" s="14" t="n">
        <v>46216</v>
      </c>
      <c r="O2736" s="14" t="n">
        <v>2</v>
      </c>
      <c r="P2736" s="14" t="n"/>
      <c r="Q2736" s="14" t="n"/>
      <c r="R2736" s="14" t="n"/>
      <c r="S2736" s="14" t="n"/>
      <c r="T2736" s="14">
        <f>IF(OR($J2736="",$O2736=""),"",$O2736/$J2736)</f>
        <v/>
      </c>
      <c r="U2736" s="14" t="inlineStr">
        <is>
          <t>Concluído</t>
        </is>
      </c>
      <c r="V2736" s="14" t="n"/>
      <c r="W2736" s="14" t="n"/>
      <c r="X2736" s="14" t="n"/>
      <c r="Y2736" s="14" t="n"/>
      <c r="Z2736" s="14" t="n"/>
      <c r="AA2736" s="11" t="n"/>
      <c r="AB2736" s="14">
        <f>B2736&amp;"|"&amp;I2736</f>
        <v/>
      </c>
      <c r="AC2736">
        <f>IF($B2736="","","|"&amp;SUBSTITUTE(TRIM(SUBSTITUTE(SUBSTITUTE(SUBSTITUTE(SUBSTITUTE(SUBSTITUTE(SUBSTITUTE(SUBSTITUTE(SUBSTITUTE(SUBSTITUTE(SUBSTITUTE(SUBSTITUTE(SUBSTITUTE(SUBSTITUTE(SUBSTITUTE(TRIM($B2736&amp;""),CHAR(10)," "),CHAR(13)," "),"."," "),";"," "),","," "),"/"," "),"+"," "),"-"," "),"  "," "),"  "," "),"  "," "),"  "," "),"  "," "),"  "," "))," ","|")&amp;"|")</f>
        <v/>
      </c>
      <c r="AD2736">
        <f>TRIM($I2736&amp;"")</f>
        <v/>
      </c>
    </row>
    <row r="2737" ht="24" customHeight="1">
      <c r="A2737" s="9" t="n">
        <v>46216</v>
      </c>
      <c r="B2737" s="14" t="inlineStr">
        <is>
          <t>10238</t>
        </is>
      </c>
      <c r="C2737" s="14" t="inlineStr">
        <is>
          <t>M/C 0716 (VERDE)</t>
        </is>
      </c>
      <c r="D2737" s="14" t="inlineStr">
        <is>
          <t>6 PINTURA UV</t>
        </is>
      </c>
      <c r="E2737" s="14" t="n">
        <v>30001202</v>
      </c>
      <c r="F2737" s="14" t="inlineStr">
        <is>
          <t>PÉ FRONTAL 441X65(911)X25 MDF (16PÇS) - CAD PÉ INT</t>
        </is>
      </c>
      <c r="G2737" s="14" t="inlineStr">
        <is>
          <t>6 PINTURA UV</t>
        </is>
      </c>
      <c r="H2737" s="14" t="inlineStr">
        <is>
          <t>6 PINTURA UV</t>
        </is>
      </c>
      <c r="I2737" s="9" t="inlineStr">
        <is>
          <t>6 PINTURA UV</t>
        </is>
      </c>
      <c r="J2737" s="9" t="n">
        <v>500</v>
      </c>
      <c r="K2737" s="14">
        <f>IF($E2737="","",IFERROR(INDEX('01_Cad_Pecas'!$H$2:$H$5000,MATCH($E2737,'01_Cad_Pecas'!$D$2:$D$5000,0)),IFERROR(INDEX('01_Cad_Pecas'!$H$2:$H$5000,MATCH(VALUE($E2737),'01_Cad_Pecas'!$D$2:$D$5000,0)),"")))</f>
        <v/>
      </c>
      <c r="L2737" s="14">
        <f>IF($E2737="","",IFERROR(INDEX('01_Cad_Pecas'!$I$2:$I$5000,MATCH($E2737,'01_Cad_Pecas'!$D$2:$D$5000,0)),IFERROR(INDEX('01_Cad_Pecas'!$I$2:$I$5000,MATCH(VALUE($E2737),'01_Cad_Pecas'!$D$2:$D$5000,0)),"")))</f>
        <v/>
      </c>
      <c r="M2737" s="14">
        <f>IF(OR($J2737="",$L2737=""),"",IF($K2737="",0,$K2737)+$J2737*$L2737)</f>
        <v/>
      </c>
      <c r="N2737" s="14" t="n">
        <v>46216</v>
      </c>
      <c r="O2737" s="14" t="n">
        <v>500</v>
      </c>
      <c r="P2737" s="14" t="n"/>
      <c r="Q2737" s="14" t="n"/>
      <c r="R2737" s="14" t="n"/>
      <c r="S2737" s="14" t="n"/>
      <c r="T2737" s="14">
        <f>IF(OR($J2737="",$O2737=""),"",$O2737/$J2737)</f>
        <v/>
      </c>
      <c r="U2737" s="14" t="inlineStr">
        <is>
          <t>Concluído</t>
        </is>
      </c>
      <c r="V2737" s="14" t="n"/>
      <c r="W2737" s="14" t="n"/>
      <c r="X2737" s="14" t="n"/>
      <c r="Y2737" s="14" t="n"/>
      <c r="Z2737" s="14" t="n"/>
      <c r="AA2737" s="11" t="n"/>
      <c r="AB2737" s="14">
        <f>B2737&amp;"|"&amp;I2737</f>
        <v/>
      </c>
      <c r="AC2737">
        <f>IF($B2737="","","|"&amp;SUBSTITUTE(TRIM(SUBSTITUTE(SUBSTITUTE(SUBSTITUTE(SUBSTITUTE(SUBSTITUTE(SUBSTITUTE(SUBSTITUTE(SUBSTITUTE(SUBSTITUTE(SUBSTITUTE(SUBSTITUTE(SUBSTITUTE(SUBSTITUTE(SUBSTITUTE(TRIM($B2737&amp;""),CHAR(10)," "),CHAR(13)," "),"."," "),";"," "),","," "),"/"," "),"+"," "),"-"," "),"  "," "),"  "," "),"  "," "),"  "," "),"  "," "),"  "," "))," ","|")&amp;"|")</f>
        <v/>
      </c>
      <c r="AD2737">
        <f>TRIM($I2737&amp;"")</f>
        <v/>
      </c>
    </row>
    <row r="2738" ht="24" customHeight="1">
      <c r="A2738" s="9" t="n">
        <v>46216</v>
      </c>
      <c r="B2738" s="14" t="inlineStr">
        <is>
          <t>10238</t>
        </is>
      </c>
      <c r="C2738" s="14" t="inlineStr">
        <is>
          <t>M/C 0716 (VERDE)</t>
        </is>
      </c>
      <c r="D2738" s="14" t="inlineStr">
        <is>
          <t>6 PINTURA UV</t>
        </is>
      </c>
      <c r="E2738" s="14" t="n">
        <v>30001301</v>
      </c>
      <c r="F2738" s="14" t="inlineStr">
        <is>
          <t>PE TRASEIRO 920X65(911)X25 MDF (11PCS)- CAD PE INT</t>
        </is>
      </c>
      <c r="G2738" s="14" t="inlineStr">
        <is>
          <t>6 PINTURA UV</t>
        </is>
      </c>
      <c r="H2738" s="14" t="inlineStr">
        <is>
          <t>6 PINTURA UV</t>
        </is>
      </c>
      <c r="I2738" s="9" t="inlineStr">
        <is>
          <t>6 PINTURA UV</t>
        </is>
      </c>
      <c r="J2738" s="9" t="n">
        <v>500</v>
      </c>
      <c r="K2738" s="14">
        <f>IF($E2738="","",IFERROR(INDEX('01_Cad_Pecas'!$H$2:$H$5000,MATCH($E2738,'01_Cad_Pecas'!$D$2:$D$5000,0)),IFERROR(INDEX('01_Cad_Pecas'!$H$2:$H$5000,MATCH(VALUE($E2738),'01_Cad_Pecas'!$D$2:$D$5000,0)),"")))</f>
        <v/>
      </c>
      <c r="L2738" s="14">
        <f>IF($E2738="","",IFERROR(INDEX('01_Cad_Pecas'!$I$2:$I$5000,MATCH($E2738,'01_Cad_Pecas'!$D$2:$D$5000,0)),IFERROR(INDEX('01_Cad_Pecas'!$I$2:$I$5000,MATCH(VALUE($E2738),'01_Cad_Pecas'!$D$2:$D$5000,0)),"")))</f>
        <v/>
      </c>
      <c r="M2738" s="14">
        <f>IF(OR($J2738="",$L2738=""),"",IF($K2738="",0,$K2738)+$J2738*$L2738)</f>
        <v/>
      </c>
      <c r="N2738" s="14" t="n">
        <v>46216</v>
      </c>
      <c r="O2738" s="14" t="n">
        <v>500</v>
      </c>
      <c r="P2738" s="14" t="n"/>
      <c r="Q2738" s="14" t="n"/>
      <c r="R2738" s="14" t="n"/>
      <c r="S2738" s="14" t="n"/>
      <c r="T2738" s="14">
        <f>IF(OR($J2738="",$O2738=""),"",$O2738/$J2738)</f>
        <v/>
      </c>
      <c r="U2738" s="14" t="inlineStr">
        <is>
          <t>Concluído</t>
        </is>
      </c>
      <c r="V2738" s="14" t="n"/>
      <c r="W2738" s="14" t="n"/>
      <c r="X2738" s="14" t="n"/>
      <c r="Y2738" s="14" t="n"/>
      <c r="Z2738" s="14" t="n"/>
      <c r="AA2738" s="11" t="n"/>
      <c r="AB2738" s="14">
        <f>B2738&amp;"|"&amp;I2738</f>
        <v/>
      </c>
      <c r="AC2738">
        <f>IF($B2738="","","|"&amp;SUBSTITUTE(TRIM(SUBSTITUTE(SUBSTITUTE(SUBSTITUTE(SUBSTITUTE(SUBSTITUTE(SUBSTITUTE(SUBSTITUTE(SUBSTITUTE(SUBSTITUTE(SUBSTITUTE(SUBSTITUTE(SUBSTITUTE(SUBSTITUTE(SUBSTITUTE(TRIM($B2738&amp;""),CHAR(10)," "),CHAR(13)," "),"."," "),";"," "),","," "),"/"," "),"+"," "),"-"," "),"  "," "),"  "," "),"  "," "),"  "," "),"  "," "),"  "," "))," ","|")&amp;"|")</f>
        <v/>
      </c>
      <c r="AD2738">
        <f>TRIM($I2738&amp;"")</f>
        <v/>
      </c>
    </row>
    <row r="2739" ht="24" customHeight="1">
      <c r="A2739" s="9" t="n">
        <v>46216</v>
      </c>
      <c r="B2739" s="14" t="inlineStr">
        <is>
          <t>10238</t>
        </is>
      </c>
      <c r="C2739" s="14" t="inlineStr">
        <is>
          <t>M/C 0716 (VERDE)</t>
        </is>
      </c>
      <c r="D2739" s="14" t="inlineStr">
        <is>
          <t>6 PINTURA UV</t>
        </is>
      </c>
      <c r="E2739" s="14" t="n">
        <v>30006101</v>
      </c>
      <c r="F2739" s="14" t="inlineStr">
        <is>
          <t>PE TRAS 880X30(911)X25 MDF (13PC) ESQ SANTIAGO NEW</t>
        </is>
      </c>
      <c r="G2739" s="14" t="inlineStr">
        <is>
          <t>6 PINTURA UV</t>
        </is>
      </c>
      <c r="H2739" s="14" t="inlineStr">
        <is>
          <t>6 PINTURA UV</t>
        </is>
      </c>
      <c r="I2739" s="9" t="inlineStr">
        <is>
          <t>6 PINTURA UV</t>
        </is>
      </c>
      <c r="J2739" s="9" t="n">
        <v>480</v>
      </c>
      <c r="K2739" s="14">
        <f>IF($E2739="","",IFERROR(INDEX('01_Cad_Pecas'!$H$2:$H$5000,MATCH($E2739,'01_Cad_Pecas'!$D$2:$D$5000,0)),IFERROR(INDEX('01_Cad_Pecas'!$H$2:$H$5000,MATCH(VALUE($E2739),'01_Cad_Pecas'!$D$2:$D$5000,0)),"")))</f>
        <v/>
      </c>
      <c r="L2739" s="14">
        <f>IF($E2739="","",IFERROR(INDEX('01_Cad_Pecas'!$I$2:$I$5000,MATCH($E2739,'01_Cad_Pecas'!$D$2:$D$5000,0)),IFERROR(INDEX('01_Cad_Pecas'!$I$2:$I$5000,MATCH(VALUE($E2739),'01_Cad_Pecas'!$D$2:$D$5000,0)),"")))</f>
        <v/>
      </c>
      <c r="M2739" s="14">
        <f>IF(OR($J2739="",$L2739=""),"",IF($K2739="",0,$K2739)+$J2739*$L2739)</f>
        <v/>
      </c>
      <c r="N2739" s="14" t="n">
        <v>46216</v>
      </c>
      <c r="O2739" s="14" t="n">
        <v>480</v>
      </c>
      <c r="P2739" s="14" t="n"/>
      <c r="Q2739" s="14" t="n"/>
      <c r="R2739" s="14" t="n"/>
      <c r="S2739" s="14" t="n"/>
      <c r="T2739" s="14">
        <f>IF(OR($J2739="",$O2739=""),"",$O2739/$J2739)</f>
        <v/>
      </c>
      <c r="U2739" s="14" t="inlineStr">
        <is>
          <t>Concluído</t>
        </is>
      </c>
      <c r="V2739" s="14" t="n"/>
      <c r="W2739" s="14" t="n"/>
      <c r="X2739" s="14" t="n"/>
      <c r="Y2739" s="14" t="n"/>
      <c r="Z2739" s="14" t="n"/>
      <c r="AA2739" s="11" t="n"/>
      <c r="AB2739" s="14">
        <f>B2739&amp;"|"&amp;I2739</f>
        <v/>
      </c>
      <c r="AC2739">
        <f>IF($B2739="","","|"&amp;SUBSTITUTE(TRIM(SUBSTITUTE(SUBSTITUTE(SUBSTITUTE(SUBSTITUTE(SUBSTITUTE(SUBSTITUTE(SUBSTITUTE(SUBSTITUTE(SUBSTITUTE(SUBSTITUTE(SUBSTITUTE(SUBSTITUTE(SUBSTITUTE(SUBSTITUTE(TRIM($B2739&amp;""),CHAR(10)," "),CHAR(13)," "),"."," "),";"," "),","," "),"/"," "),"+"," "),"-"," "),"  "," "),"  "," "),"  "," "),"  "," "),"  "," "),"  "," "))," ","|")&amp;"|")</f>
        <v/>
      </c>
      <c r="AD2739">
        <f>TRIM($I2739&amp;"")</f>
        <v/>
      </c>
    </row>
    <row r="2740" ht="24" customHeight="1">
      <c r="A2740" s="9" t="n">
        <v>46216</v>
      </c>
      <c r="B2740" s="14" t="inlineStr">
        <is>
          <t>10238</t>
        </is>
      </c>
      <c r="C2740" s="14" t="inlineStr">
        <is>
          <t>M/C 0716 (VERDE)</t>
        </is>
      </c>
      <c r="D2740" s="14" t="inlineStr">
        <is>
          <t>6 PINTURA UV</t>
        </is>
      </c>
      <c r="E2740" s="14" t="n">
        <v>30006102</v>
      </c>
      <c r="F2740" s="14" t="inlineStr">
        <is>
          <t>PE TRAS 880X30(911)X25 MDF (13PC) DIR SANTIAGO NEW</t>
        </is>
      </c>
      <c r="G2740" s="14" t="inlineStr">
        <is>
          <t>6 PINTURA UV</t>
        </is>
      </c>
      <c r="H2740" s="14" t="inlineStr">
        <is>
          <t>6 PINTURA UV</t>
        </is>
      </c>
      <c r="I2740" s="9" t="inlineStr">
        <is>
          <t>6 PINTURA UV</t>
        </is>
      </c>
      <c r="J2740" s="9" t="n">
        <v>480</v>
      </c>
      <c r="K2740" s="14">
        <f>IF($E2740="","",IFERROR(INDEX('01_Cad_Pecas'!$H$2:$H$5000,MATCH($E2740,'01_Cad_Pecas'!$D$2:$D$5000,0)),IFERROR(INDEX('01_Cad_Pecas'!$H$2:$H$5000,MATCH(VALUE($E2740),'01_Cad_Pecas'!$D$2:$D$5000,0)),"")))</f>
        <v/>
      </c>
      <c r="L2740" s="14">
        <f>IF($E2740="","",IFERROR(INDEX('01_Cad_Pecas'!$I$2:$I$5000,MATCH($E2740,'01_Cad_Pecas'!$D$2:$D$5000,0)),IFERROR(INDEX('01_Cad_Pecas'!$I$2:$I$5000,MATCH(VALUE($E2740),'01_Cad_Pecas'!$D$2:$D$5000,0)),"")))</f>
        <v/>
      </c>
      <c r="M2740" s="14">
        <f>IF(OR($J2740="",$L2740=""),"",IF($K2740="",0,$K2740)+$J2740*$L2740)</f>
        <v/>
      </c>
      <c r="N2740" s="14" t="n">
        <v>46216</v>
      </c>
      <c r="O2740" s="14" t="n">
        <v>480</v>
      </c>
      <c r="P2740" s="14" t="n"/>
      <c r="Q2740" s="14" t="n"/>
      <c r="R2740" s="14" t="n"/>
      <c r="S2740" s="14" t="n"/>
      <c r="T2740" s="14">
        <f>IF(OR($J2740="",$O2740=""),"",$O2740/$J2740)</f>
        <v/>
      </c>
      <c r="U2740" s="14" t="inlineStr">
        <is>
          <t>Concluído</t>
        </is>
      </c>
      <c r="V2740" s="14" t="n"/>
      <c r="W2740" s="14" t="n"/>
      <c r="X2740" s="14" t="n"/>
      <c r="Y2740" s="14" t="n"/>
      <c r="Z2740" s="14" t="n"/>
      <c r="AA2740" s="11" t="n"/>
      <c r="AB2740" s="14">
        <f>B2740&amp;"|"&amp;I2740</f>
        <v/>
      </c>
      <c r="AC2740">
        <f>IF($B2740="","","|"&amp;SUBSTITUTE(TRIM(SUBSTITUTE(SUBSTITUTE(SUBSTITUTE(SUBSTITUTE(SUBSTITUTE(SUBSTITUTE(SUBSTITUTE(SUBSTITUTE(SUBSTITUTE(SUBSTITUTE(SUBSTITUTE(SUBSTITUTE(SUBSTITUTE(SUBSTITUTE(TRIM($B2740&amp;""),CHAR(10)," "),CHAR(13)," "),"."," "),";"," "),","," "),"/"," "),"+"," "),"-"," "),"  "," "),"  "," "),"  "," "),"  "," "),"  "," "),"  "," "))," ","|")&amp;"|")</f>
        <v/>
      </c>
      <c r="AD2740">
        <f>TRIM($I2740&amp;"")</f>
        <v/>
      </c>
    </row>
    <row r="2741" ht="24" customHeight="1">
      <c r="A2741" s="9" t="n">
        <v>46216</v>
      </c>
      <c r="B2741" s="14" t="inlineStr">
        <is>
          <t>10238</t>
        </is>
      </c>
      <c r="C2741" s="14" t="inlineStr">
        <is>
          <t>M/C 0716 (VERDE)</t>
        </is>
      </c>
      <c r="D2741" s="14" t="inlineStr">
        <is>
          <t>6 PINTURA UV</t>
        </is>
      </c>
      <c r="E2741" s="14" t="n">
        <v>30006110</v>
      </c>
      <c r="F2741" s="14" t="inlineStr">
        <is>
          <t>PE FRONTAL 430X(108)51X25 MDF (DIR) SANTIAGO NEW</t>
        </is>
      </c>
      <c r="G2741" s="14" t="inlineStr">
        <is>
          <t>6 PINTURA UV</t>
        </is>
      </c>
      <c r="H2741" s="14" t="inlineStr">
        <is>
          <t>6 PINTURA UV</t>
        </is>
      </c>
      <c r="I2741" s="9" t="inlineStr">
        <is>
          <t>6 PINTURA UV</t>
        </is>
      </c>
      <c r="J2741" s="9" t="n">
        <v>480</v>
      </c>
      <c r="K2741" s="14">
        <f>IF($E2741="","",IFERROR(INDEX('01_Cad_Pecas'!$H$2:$H$5000,MATCH($E2741,'01_Cad_Pecas'!$D$2:$D$5000,0)),IFERROR(INDEX('01_Cad_Pecas'!$H$2:$H$5000,MATCH(VALUE($E2741),'01_Cad_Pecas'!$D$2:$D$5000,0)),"")))</f>
        <v/>
      </c>
      <c r="L2741" s="14">
        <f>IF($E2741="","",IFERROR(INDEX('01_Cad_Pecas'!$I$2:$I$5000,MATCH($E2741,'01_Cad_Pecas'!$D$2:$D$5000,0)),IFERROR(INDEX('01_Cad_Pecas'!$I$2:$I$5000,MATCH(VALUE($E2741),'01_Cad_Pecas'!$D$2:$D$5000,0)),"")))</f>
        <v/>
      </c>
      <c r="M2741" s="14">
        <f>IF(OR($J2741="",$L2741=""),"",IF($K2741="",0,$K2741)+$J2741*$L2741)</f>
        <v/>
      </c>
      <c r="N2741" s="14" t="n">
        <v>46216</v>
      </c>
      <c r="O2741" s="14" t="n">
        <v>480</v>
      </c>
      <c r="P2741" s="14" t="n"/>
      <c r="Q2741" s="14" t="n"/>
      <c r="R2741" s="14" t="n"/>
      <c r="S2741" s="14" t="n"/>
      <c r="T2741" s="14">
        <f>IF(OR($J2741="",$O2741=""),"",$O2741/$J2741)</f>
        <v/>
      </c>
      <c r="U2741" s="14" t="inlineStr">
        <is>
          <t>Concluído</t>
        </is>
      </c>
      <c r="V2741" s="14" t="n"/>
      <c r="W2741" s="14" t="n"/>
      <c r="X2741" s="14" t="n"/>
      <c r="Y2741" s="14" t="n"/>
      <c r="Z2741" s="14" t="n"/>
      <c r="AA2741" s="11" t="n"/>
      <c r="AB2741" s="14">
        <f>B2741&amp;"|"&amp;I2741</f>
        <v/>
      </c>
      <c r="AC2741">
        <f>IF($B2741="","","|"&amp;SUBSTITUTE(TRIM(SUBSTITUTE(SUBSTITUTE(SUBSTITUTE(SUBSTITUTE(SUBSTITUTE(SUBSTITUTE(SUBSTITUTE(SUBSTITUTE(SUBSTITUTE(SUBSTITUTE(SUBSTITUTE(SUBSTITUTE(SUBSTITUTE(SUBSTITUTE(TRIM($B2741&amp;""),CHAR(10)," "),CHAR(13)," "),"."," "),";"," "),","," "),"/"," "),"+"," "),"-"," "),"  "," "),"  "," "),"  "," "),"  "," "),"  "," "),"  "," "))," ","|")&amp;"|")</f>
        <v/>
      </c>
      <c r="AD2741">
        <f>TRIM($I2741&amp;"")</f>
        <v/>
      </c>
    </row>
    <row r="2742" ht="24" customHeight="1">
      <c r="A2742" s="9" t="n">
        <v>46216</v>
      </c>
      <c r="B2742" s="14" t="inlineStr">
        <is>
          <t>10238</t>
        </is>
      </c>
      <c r="C2742" s="14" t="inlineStr">
        <is>
          <t>M/C 0716 (VERDE)</t>
        </is>
      </c>
      <c r="D2742" s="14" t="inlineStr">
        <is>
          <t>6 PINTURA UV</t>
        </is>
      </c>
      <c r="E2742" s="14" t="n">
        <v>30006111</v>
      </c>
      <c r="F2742" s="14" t="inlineStr">
        <is>
          <t>PE FRONTAL 430X(108)51X25MDF (ESQRD) SANTIAGO NEW</t>
        </is>
      </c>
      <c r="G2742" s="14" t="inlineStr">
        <is>
          <t>6 PINTURA UV</t>
        </is>
      </c>
      <c r="H2742" s="14" t="inlineStr">
        <is>
          <t>6 PINTURA UV</t>
        </is>
      </c>
      <c r="I2742" s="9" t="inlineStr">
        <is>
          <t>6 PINTURA UV</t>
        </is>
      </c>
      <c r="J2742" s="9" t="n">
        <v>480</v>
      </c>
      <c r="K2742" s="14">
        <f>IF($E2742="","",IFERROR(INDEX('01_Cad_Pecas'!$H$2:$H$5000,MATCH($E2742,'01_Cad_Pecas'!$D$2:$D$5000,0)),IFERROR(INDEX('01_Cad_Pecas'!$H$2:$H$5000,MATCH(VALUE($E2742),'01_Cad_Pecas'!$D$2:$D$5000,0)),"")))</f>
        <v/>
      </c>
      <c r="L2742" s="14">
        <f>IF($E2742="","",IFERROR(INDEX('01_Cad_Pecas'!$I$2:$I$5000,MATCH($E2742,'01_Cad_Pecas'!$D$2:$D$5000,0)),IFERROR(INDEX('01_Cad_Pecas'!$I$2:$I$5000,MATCH(VALUE($E2742),'01_Cad_Pecas'!$D$2:$D$5000,0)),"")))</f>
        <v/>
      </c>
      <c r="M2742" s="14">
        <f>IF(OR($J2742="",$L2742=""),"",IF($K2742="",0,$K2742)+$J2742*$L2742)</f>
        <v/>
      </c>
      <c r="N2742" s="14" t="n">
        <v>46216</v>
      </c>
      <c r="O2742" s="14" t="n">
        <v>480</v>
      </c>
      <c r="P2742" s="14" t="n"/>
      <c r="Q2742" s="14" t="n"/>
      <c r="R2742" s="14" t="n"/>
      <c r="S2742" s="14" t="n"/>
      <c r="T2742" s="14">
        <f>IF(OR($J2742="",$O2742=""),"",$O2742/$J2742)</f>
        <v/>
      </c>
      <c r="U2742" s="14" t="inlineStr">
        <is>
          <t>Concluído</t>
        </is>
      </c>
      <c r="V2742" s="14" t="n"/>
      <c r="W2742" s="14" t="n"/>
      <c r="X2742" s="14" t="n"/>
      <c r="Y2742" s="14" t="n"/>
      <c r="Z2742" s="14" t="n"/>
      <c r="AA2742" s="11" t="n"/>
      <c r="AB2742" s="14">
        <f>B2742&amp;"|"&amp;I2742</f>
        <v/>
      </c>
      <c r="AC2742">
        <f>IF($B2742="","","|"&amp;SUBSTITUTE(TRIM(SUBSTITUTE(SUBSTITUTE(SUBSTITUTE(SUBSTITUTE(SUBSTITUTE(SUBSTITUTE(SUBSTITUTE(SUBSTITUTE(SUBSTITUTE(SUBSTITUTE(SUBSTITUTE(SUBSTITUTE(SUBSTITUTE(SUBSTITUTE(TRIM($B2742&amp;""),CHAR(10)," "),CHAR(13)," "),"."," "),";"," "),","," "),"/"," "),"+"," "),"-"," "),"  "," "),"  "," "),"  "," "),"  "," "),"  "," "),"  "," "))," ","|")&amp;"|")</f>
        <v/>
      </c>
      <c r="AD2742">
        <f>TRIM($I2742&amp;"")</f>
        <v/>
      </c>
    </row>
    <row r="2743" ht="60" customHeight="1">
      <c r="A2743" s="9" t="n">
        <v>46232</v>
      </c>
      <c r="B2743" s="14" t="inlineStr">
        <is>
          <t>10233,10234</t>
        </is>
      </c>
      <c r="C2743" s="14" t="inlineStr">
        <is>
          <t>MAD 0730 (MARROM)</t>
        </is>
      </c>
      <c r="D2743" s="14" t="inlineStr">
        <is>
          <t>58 FABRICAÇÃO EMBALAGEM</t>
        </is>
      </c>
      <c r="E2743" s="14" t="n">
        <v>30005130</v>
      </c>
      <c r="F2743" s="14" t="inlineStr">
        <is>
          <t>EMB. CADEIRA AMETISTA (960X720X485)</t>
        </is>
      </c>
      <c r="G2743" s="14" t="inlineStr">
        <is>
          <t>58 FABRICAÇÃO EMBALAGEM</t>
        </is>
      </c>
      <c r="H2743" s="14" t="inlineStr">
        <is>
          <t>58 FABRICAÇÃO EMBALAGEM</t>
        </is>
      </c>
      <c r="I2743" s="9" t="inlineStr">
        <is>
          <t>58 FABRICAÇÃO EMBALAGEM</t>
        </is>
      </c>
      <c r="J2743" s="9" t="n">
        <v>40</v>
      </c>
      <c r="K2743" s="14">
        <f>IF($E2743="","",IFERROR(INDEX('01_Cad_Pecas'!$H$2:$H$5000,MATCH($E2743,'01_Cad_Pecas'!$D$2:$D$5000,0)),IFERROR(INDEX('01_Cad_Pecas'!$H$2:$H$5000,MATCH(VALUE($E2743),'01_Cad_Pecas'!$D$2:$D$5000,0)),"")))</f>
        <v/>
      </c>
      <c r="L2743" s="14">
        <f>IF($E2743="","",IFERROR(INDEX('01_Cad_Pecas'!$I$2:$I$5000,MATCH($E2743,'01_Cad_Pecas'!$D$2:$D$5000,0)),IFERROR(INDEX('01_Cad_Pecas'!$I$2:$I$5000,MATCH(VALUE($E2743),'01_Cad_Pecas'!$D$2:$D$5000,0)),"")))</f>
        <v/>
      </c>
      <c r="M2743" s="14">
        <f>IF(OR($J2743="",$L2743=""),"",IF($K2743="",0,$K2743)+$J2743*$L2743)</f>
        <v/>
      </c>
      <c r="N2743" s="14" t="n">
        <v>46212</v>
      </c>
      <c r="O2743" s="14" t="n">
        <v>40</v>
      </c>
      <c r="P2743" s="14" t="n"/>
      <c r="Q2743" s="14" t="n"/>
      <c r="R2743" s="14" t="n"/>
      <c r="S2743" s="14" t="n"/>
      <c r="T2743" s="14">
        <f>IF(OR($J2743="",$O2743=""),"",$O2743/$J2743)</f>
        <v/>
      </c>
      <c r="U2743" s="14" t="inlineStr">
        <is>
          <t>Concluído</t>
        </is>
      </c>
      <c r="V2743" s="14" t="n"/>
      <c r="W2743" s="14" t="n"/>
      <c r="X2743" s="14" t="n"/>
      <c r="Y2743" s="14" t="n"/>
      <c r="Z2743" s="14" t="n"/>
      <c r="AA2743" s="11" t="n"/>
      <c r="AB2743" s="14">
        <f>B2743&amp;"|"&amp;I2743</f>
        <v/>
      </c>
      <c r="AC2743">
        <f>IF($B2743="","","|"&amp;SUBSTITUTE(TRIM(SUBSTITUTE(SUBSTITUTE(SUBSTITUTE(SUBSTITUTE(SUBSTITUTE(SUBSTITUTE(SUBSTITUTE(SUBSTITUTE(SUBSTITUTE(SUBSTITUTE(SUBSTITUTE(SUBSTITUTE(SUBSTITUTE(SUBSTITUTE(TRIM($B2743&amp;""),CHAR(10)," "),CHAR(13)," "),"."," "),";"," "),","," "),"/"," "),"+"," "),"-"," "),"  "," "),"  "," "),"  "," "),"  "," "),"  "," "),"  "," "))," ","|")&amp;"|")</f>
        <v/>
      </c>
      <c r="AD2743">
        <f>TRIM($I2743&amp;"")</f>
        <v/>
      </c>
    </row>
    <row r="2744" ht="60" customHeight="1">
      <c r="A2744" s="9" t="n">
        <v>46232</v>
      </c>
      <c r="B2744" s="14" t="inlineStr">
        <is>
          <t>10233,10234</t>
        </is>
      </c>
      <c r="C2744" s="14" t="inlineStr">
        <is>
          <t>MAD 0730 (MARROM)</t>
        </is>
      </c>
      <c r="D2744" s="14" t="inlineStr">
        <is>
          <t>58 FABRICAÇÃO EMBALAGEM</t>
        </is>
      </c>
      <c r="E2744" s="14" t="n">
        <v>30008430</v>
      </c>
      <c r="F2744" s="14" t="inlineStr">
        <is>
          <t>EMB. CADEIRAS SAFIRA MONTADA (975X455X600)</t>
        </is>
      </c>
      <c r="G2744" s="14" t="inlineStr">
        <is>
          <t>58 FABRICAÇÃO EMBALAGEM</t>
        </is>
      </c>
      <c r="H2744" s="14" t="inlineStr">
        <is>
          <t>58 FABRICAÇÃO EMBALAGEM</t>
        </is>
      </c>
      <c r="I2744" s="9" t="inlineStr">
        <is>
          <t>58 FABRICAÇÃO EMBALAGEM</t>
        </is>
      </c>
      <c r="J2744" s="9" t="n">
        <v>80</v>
      </c>
      <c r="K2744" s="14">
        <f>IF($E2744="","",IFERROR(INDEX('01_Cad_Pecas'!$H$2:$H$5000,MATCH($E2744,'01_Cad_Pecas'!$D$2:$D$5000,0)),IFERROR(INDEX('01_Cad_Pecas'!$H$2:$H$5000,MATCH(VALUE($E2744),'01_Cad_Pecas'!$D$2:$D$5000,0)),"")))</f>
        <v/>
      </c>
      <c r="L2744" s="14">
        <f>IF($E2744="","",IFERROR(INDEX('01_Cad_Pecas'!$I$2:$I$5000,MATCH($E2744,'01_Cad_Pecas'!$D$2:$D$5000,0)),IFERROR(INDEX('01_Cad_Pecas'!$I$2:$I$5000,MATCH(VALUE($E2744),'01_Cad_Pecas'!$D$2:$D$5000,0)),"")))</f>
        <v/>
      </c>
      <c r="M2744" s="14">
        <f>IF(OR($J2744="",$L2744=""),"",IF($K2744="",0,$K2744)+$J2744*$L2744)</f>
        <v/>
      </c>
      <c r="N2744" s="14" t="n">
        <v>46212</v>
      </c>
      <c r="O2744" s="14" t="n">
        <v>80</v>
      </c>
      <c r="P2744" s="14" t="n"/>
      <c r="Q2744" s="14" t="n"/>
      <c r="R2744" s="14" t="n"/>
      <c r="S2744" s="14" t="n"/>
      <c r="T2744" s="14">
        <f>IF(OR($J2744="",$O2744=""),"",$O2744/$J2744)</f>
        <v/>
      </c>
      <c r="U2744" s="14" t="inlineStr">
        <is>
          <t>Concluído</t>
        </is>
      </c>
      <c r="V2744" s="14" t="n"/>
      <c r="W2744" s="14" t="n"/>
      <c r="X2744" s="14" t="n"/>
      <c r="Y2744" s="14" t="n"/>
      <c r="Z2744" s="14" t="n"/>
      <c r="AA2744" s="11" t="n"/>
      <c r="AB2744" s="14">
        <f>B2744&amp;"|"&amp;I2744</f>
        <v/>
      </c>
      <c r="AC2744">
        <f>IF($B2744="","","|"&amp;SUBSTITUTE(TRIM(SUBSTITUTE(SUBSTITUTE(SUBSTITUTE(SUBSTITUTE(SUBSTITUTE(SUBSTITUTE(SUBSTITUTE(SUBSTITUTE(SUBSTITUTE(SUBSTITUTE(SUBSTITUTE(SUBSTITUTE(SUBSTITUTE(SUBSTITUTE(TRIM($B2744&amp;""),CHAR(10)," "),CHAR(13)," "),"."," "),";"," "),","," "),"/"," "),"+"," "),"-"," "),"  "," "),"  "," "),"  "," "),"  "," "),"  "," "),"  "," "))," ","|")&amp;"|")</f>
        <v/>
      </c>
      <c r="AD2744">
        <f>TRIM($I2744&amp;"")</f>
        <v/>
      </c>
    </row>
    <row r="2745" ht="60" customHeight="1">
      <c r="A2745" s="9" t="n">
        <v>46230</v>
      </c>
      <c r="B2745" s="14" t="inlineStr">
        <is>
          <t>10235,10232</t>
        </is>
      </c>
      <c r="C2745" s="14" t="inlineStr">
        <is>
          <t>MAD 0729 (MARROM)</t>
        </is>
      </c>
      <c r="D2745" s="14" t="inlineStr">
        <is>
          <t>58 FABRICAÇÃO EMBALAGEM</t>
        </is>
      </c>
      <c r="E2745" s="14" t="n">
        <v>200610130</v>
      </c>
      <c r="F2745" s="14" t="inlineStr">
        <is>
          <t>EMB. MESA JADE PES (783X218X83)</t>
        </is>
      </c>
      <c r="G2745" s="14" t="inlineStr">
        <is>
          <t>58 FABRICAÇÃO EMBALAGEM</t>
        </is>
      </c>
      <c r="H2745" s="14" t="inlineStr">
        <is>
          <t>58 FABRICAÇÃO EMBALAGEM</t>
        </is>
      </c>
      <c r="I2745" s="9" t="inlineStr">
        <is>
          <t>58 FABRICAÇÃO EMBALAGEM</t>
        </is>
      </c>
      <c r="J2745" s="9" t="n">
        <v>40</v>
      </c>
      <c r="K2745" s="14">
        <f>IF($E2745="","",IFERROR(INDEX('01_Cad_Pecas'!$H$2:$H$5000,MATCH($E2745,'01_Cad_Pecas'!$D$2:$D$5000,0)),IFERROR(INDEX('01_Cad_Pecas'!$H$2:$H$5000,MATCH(VALUE($E2745),'01_Cad_Pecas'!$D$2:$D$5000,0)),"")))</f>
        <v/>
      </c>
      <c r="L2745" s="14">
        <f>IF($E2745="","",IFERROR(INDEX('01_Cad_Pecas'!$I$2:$I$5000,MATCH($E2745,'01_Cad_Pecas'!$D$2:$D$5000,0)),IFERROR(INDEX('01_Cad_Pecas'!$I$2:$I$5000,MATCH(VALUE($E2745),'01_Cad_Pecas'!$D$2:$D$5000,0)),"")))</f>
        <v/>
      </c>
      <c r="M2745" s="14">
        <f>IF(OR($J2745="",$L2745=""),"",IF($K2745="",0,$K2745)+$J2745*$L2745)</f>
        <v/>
      </c>
      <c r="N2745" s="14" t="n">
        <v>46212</v>
      </c>
      <c r="O2745" s="14" t="n">
        <v>40</v>
      </c>
      <c r="P2745" s="14" t="n"/>
      <c r="Q2745" s="14" t="n"/>
      <c r="R2745" s="14" t="n"/>
      <c r="S2745" s="14" t="n"/>
      <c r="T2745" s="14">
        <f>IF(OR($J2745="",$O2745=""),"",$O2745/$J2745)</f>
        <v/>
      </c>
      <c r="U2745" s="14" t="inlineStr">
        <is>
          <t>Concluído</t>
        </is>
      </c>
      <c r="V2745" s="14" t="n"/>
      <c r="W2745" s="14" t="n"/>
      <c r="X2745" s="14" t="n"/>
      <c r="Y2745" s="14" t="n"/>
      <c r="Z2745" s="14" t="n"/>
      <c r="AA2745" s="11" t="n"/>
      <c r="AB2745" s="14">
        <f>B2745&amp;"|"&amp;I2745</f>
        <v/>
      </c>
      <c r="AC2745">
        <f>IF($B2745="","","|"&amp;SUBSTITUTE(TRIM(SUBSTITUTE(SUBSTITUTE(SUBSTITUTE(SUBSTITUTE(SUBSTITUTE(SUBSTITUTE(SUBSTITUTE(SUBSTITUTE(SUBSTITUTE(SUBSTITUTE(SUBSTITUTE(SUBSTITUTE(SUBSTITUTE(SUBSTITUTE(TRIM($B2745&amp;""),CHAR(10)," "),CHAR(13)," "),"."," "),";"," "),","," "),"/"," "),"+"," "),"-"," "),"  "," "),"  "," "),"  "," "),"  "," "),"  "," "),"  "," "))," ","|")&amp;"|")</f>
        <v/>
      </c>
      <c r="AD2745">
        <f>TRIM($I2745&amp;"")</f>
        <v/>
      </c>
    </row>
    <row r="2746" ht="60" customHeight="1">
      <c r="A2746" s="9" t="n">
        <v>46230</v>
      </c>
      <c r="B2746" s="14" t="inlineStr">
        <is>
          <t>10235,10232</t>
        </is>
      </c>
      <c r="C2746" s="14" t="inlineStr">
        <is>
          <t>MAD 0729 (MARROM)</t>
        </is>
      </c>
      <c r="D2746" s="14" t="inlineStr">
        <is>
          <t>58 FABRICAÇÃO EMBALAGEM</t>
        </is>
      </c>
      <c r="E2746" s="14" t="n">
        <v>200610230</v>
      </c>
      <c r="F2746" s="14" t="inlineStr">
        <is>
          <t>EMB. TRAVESSAS MESA JADE 1,36 (1340X83X78)</t>
        </is>
      </c>
      <c r="G2746" s="14" t="inlineStr">
        <is>
          <t>58 FABRICAÇÃO EMBALAGEM</t>
        </is>
      </c>
      <c r="H2746" s="14" t="inlineStr">
        <is>
          <t>58 FABRICAÇÃO EMBALAGEM</t>
        </is>
      </c>
      <c r="I2746" s="9" t="inlineStr">
        <is>
          <t>58 FABRICAÇÃO EMBALAGEM</t>
        </is>
      </c>
      <c r="J2746" s="9" t="n">
        <v>1</v>
      </c>
      <c r="K2746" s="14">
        <f>IF($E2746="","",IFERROR(INDEX('01_Cad_Pecas'!$H$2:$H$5000,MATCH($E2746,'01_Cad_Pecas'!$D$2:$D$5000,0)),IFERROR(INDEX('01_Cad_Pecas'!$H$2:$H$5000,MATCH(VALUE($E2746),'01_Cad_Pecas'!$D$2:$D$5000,0)),"")))</f>
        <v/>
      </c>
      <c r="L2746" s="14">
        <f>IF($E2746="","",IFERROR(INDEX('01_Cad_Pecas'!$I$2:$I$5000,MATCH($E2746,'01_Cad_Pecas'!$D$2:$D$5000,0)),IFERROR(INDEX('01_Cad_Pecas'!$I$2:$I$5000,MATCH(VALUE($E2746),'01_Cad_Pecas'!$D$2:$D$5000,0)),"")))</f>
        <v/>
      </c>
      <c r="M2746" s="14">
        <f>IF(OR($J2746="",$L2746=""),"",IF($K2746="",0,$K2746)+$J2746*$L2746)</f>
        <v/>
      </c>
      <c r="N2746" s="14" t="n">
        <v>46212</v>
      </c>
      <c r="O2746" s="14" t="n">
        <v>1</v>
      </c>
      <c r="P2746" s="14" t="n"/>
      <c r="Q2746" s="14" t="n"/>
      <c r="R2746" s="14" t="n"/>
      <c r="S2746" s="14" t="n"/>
      <c r="T2746" s="14">
        <f>IF(OR($J2746="",$O2746=""),"",$O2746/$J2746)</f>
        <v/>
      </c>
      <c r="U2746" s="14" t="inlineStr">
        <is>
          <t>Concluído</t>
        </is>
      </c>
      <c r="V2746" s="14" t="n"/>
      <c r="W2746" s="14" t="n"/>
      <c r="X2746" s="14" t="n"/>
      <c r="Y2746" s="14" t="n"/>
      <c r="Z2746" s="14" t="n"/>
      <c r="AA2746" s="11" t="n"/>
      <c r="AB2746" s="14">
        <f>B2746&amp;"|"&amp;I2746</f>
        <v/>
      </c>
      <c r="AC2746">
        <f>IF($B2746="","","|"&amp;SUBSTITUTE(TRIM(SUBSTITUTE(SUBSTITUTE(SUBSTITUTE(SUBSTITUTE(SUBSTITUTE(SUBSTITUTE(SUBSTITUTE(SUBSTITUTE(SUBSTITUTE(SUBSTITUTE(SUBSTITUTE(SUBSTITUTE(SUBSTITUTE(SUBSTITUTE(TRIM($B2746&amp;""),CHAR(10)," "),CHAR(13)," "),"."," "),";"," "),","," "),"/"," "),"+"," "),"-"," "),"  "," "),"  "," "),"  "," "),"  "," "),"  "," "),"  "," "))," ","|")&amp;"|")</f>
        <v/>
      </c>
      <c r="AD2746">
        <f>TRIM($I2746&amp;"")</f>
        <v/>
      </c>
    </row>
    <row r="2747" ht="60" customHeight="1">
      <c r="A2747" s="9" t="n">
        <v>46230</v>
      </c>
      <c r="B2747" s="14" t="inlineStr">
        <is>
          <t>10235,10232</t>
        </is>
      </c>
      <c r="C2747" s="14" t="inlineStr">
        <is>
          <t>MAD 0729 (MARROM)</t>
        </is>
      </c>
      <c r="D2747" s="14" t="inlineStr">
        <is>
          <t>58 FABRICAÇÃO EMBALAGEM</t>
        </is>
      </c>
      <c r="E2747" s="14" t="n">
        <v>200611230</v>
      </c>
      <c r="F2747" s="14" t="inlineStr">
        <is>
          <t>EMB. TRAVESSAS MESA JADE 1,60 (1445X83X80)</t>
        </is>
      </c>
      <c r="G2747" s="14" t="inlineStr">
        <is>
          <t>58 FABRICAÇÃO EMBALAGEM</t>
        </is>
      </c>
      <c r="H2747" s="14" t="inlineStr">
        <is>
          <t>58 FABRICAÇÃO EMBALAGEM</t>
        </is>
      </c>
      <c r="I2747" s="9" t="inlineStr">
        <is>
          <t>58 FABRICAÇÃO EMBALAGEM</t>
        </is>
      </c>
      <c r="J2747" s="9" t="n">
        <v>12</v>
      </c>
      <c r="K2747" s="14">
        <f>IF($E2747="","",IFERROR(INDEX('01_Cad_Pecas'!$H$2:$H$5000,MATCH($E2747,'01_Cad_Pecas'!$D$2:$D$5000,0)),IFERROR(INDEX('01_Cad_Pecas'!$H$2:$H$5000,MATCH(VALUE($E2747),'01_Cad_Pecas'!$D$2:$D$5000,0)),"")))</f>
        <v/>
      </c>
      <c r="L2747" s="14">
        <f>IF($E2747="","",IFERROR(INDEX('01_Cad_Pecas'!$I$2:$I$5000,MATCH($E2747,'01_Cad_Pecas'!$D$2:$D$5000,0)),IFERROR(INDEX('01_Cad_Pecas'!$I$2:$I$5000,MATCH(VALUE($E2747),'01_Cad_Pecas'!$D$2:$D$5000,0)),"")))</f>
        <v/>
      </c>
      <c r="M2747" s="14">
        <f>IF(OR($J2747="",$L2747=""),"",IF($K2747="",0,$K2747)+$J2747*$L2747)</f>
        <v/>
      </c>
      <c r="N2747" s="14" t="n">
        <v>46212</v>
      </c>
      <c r="O2747" s="14" t="n">
        <v>12</v>
      </c>
      <c r="P2747" s="14" t="n"/>
      <c r="Q2747" s="14" t="n"/>
      <c r="R2747" s="14" t="n"/>
      <c r="S2747" s="14" t="n"/>
      <c r="T2747" s="14">
        <f>IF(OR($J2747="",$O2747=""),"",$O2747/$J2747)</f>
        <v/>
      </c>
      <c r="U2747" s="14" t="inlineStr">
        <is>
          <t>Concluído</t>
        </is>
      </c>
      <c r="V2747" s="14" t="n"/>
      <c r="W2747" s="14" t="n"/>
      <c r="X2747" s="14" t="n"/>
      <c r="Y2747" s="14" t="n"/>
      <c r="Z2747" s="14" t="n"/>
      <c r="AA2747" s="11" t="n"/>
      <c r="AB2747" s="14">
        <f>B2747&amp;"|"&amp;I2747</f>
        <v/>
      </c>
      <c r="AC2747">
        <f>IF($B2747="","","|"&amp;SUBSTITUTE(TRIM(SUBSTITUTE(SUBSTITUTE(SUBSTITUTE(SUBSTITUTE(SUBSTITUTE(SUBSTITUTE(SUBSTITUTE(SUBSTITUTE(SUBSTITUTE(SUBSTITUTE(SUBSTITUTE(SUBSTITUTE(SUBSTITUTE(SUBSTITUTE(TRIM($B2747&amp;""),CHAR(10)," "),CHAR(13)," "),"."," "),";"," "),","," "),"/"," "),"+"," "),"-"," "),"  "," "),"  "," "),"  "," "),"  "," "),"  "," "),"  "," "))," ","|")&amp;"|")</f>
        <v/>
      </c>
      <c r="AD2747">
        <f>TRIM($I2747&amp;"")</f>
        <v/>
      </c>
    </row>
    <row r="2748" ht="60" customHeight="1">
      <c r="A2748" s="9" t="n">
        <v>46230</v>
      </c>
      <c r="B2748" s="14" t="inlineStr">
        <is>
          <t>10235,10232</t>
        </is>
      </c>
      <c r="C2748" s="14" t="inlineStr">
        <is>
          <t>MAD 0729 (MARROM)</t>
        </is>
      </c>
      <c r="D2748" s="14" t="inlineStr">
        <is>
          <t>58 FABRICAÇÃO EMBALAGEM</t>
        </is>
      </c>
      <c r="E2748" s="14" t="n">
        <v>200611231</v>
      </c>
      <c r="F2748" s="14" t="inlineStr">
        <is>
          <t>EMB. CAIXA ACESSORIOS MESA JADE 1,36 (190X80X50)</t>
        </is>
      </c>
      <c r="G2748" s="14" t="inlineStr">
        <is>
          <t>58 FABRICAÇÃO EMBALAGEM</t>
        </is>
      </c>
      <c r="H2748" s="14" t="inlineStr">
        <is>
          <t>58 FABRICAÇÃO EMBALAGEM</t>
        </is>
      </c>
      <c r="I2748" s="9" t="inlineStr">
        <is>
          <t>58 FABRICAÇÃO EMBALAGEM</t>
        </is>
      </c>
      <c r="J2748" s="9" t="n">
        <v>1</v>
      </c>
      <c r="K2748" s="14">
        <f>IF($E2748="","",IFERROR(INDEX('01_Cad_Pecas'!$H$2:$H$5000,MATCH($E2748,'01_Cad_Pecas'!$D$2:$D$5000,0)),IFERROR(INDEX('01_Cad_Pecas'!$H$2:$H$5000,MATCH(VALUE($E2748),'01_Cad_Pecas'!$D$2:$D$5000,0)),"")))</f>
        <v/>
      </c>
      <c r="L2748" s="14">
        <f>IF($E2748="","",IFERROR(INDEX('01_Cad_Pecas'!$I$2:$I$5000,MATCH($E2748,'01_Cad_Pecas'!$D$2:$D$5000,0)),IFERROR(INDEX('01_Cad_Pecas'!$I$2:$I$5000,MATCH(VALUE($E2748),'01_Cad_Pecas'!$D$2:$D$5000,0)),"")))</f>
        <v/>
      </c>
      <c r="M2748" s="14">
        <f>IF(OR($J2748="",$L2748=""),"",IF($K2748="",0,$K2748)+$J2748*$L2748)</f>
        <v/>
      </c>
      <c r="N2748" s="14" t="n">
        <v>46212</v>
      </c>
      <c r="O2748" s="14" t="n">
        <v>1</v>
      </c>
      <c r="P2748" s="14" t="n"/>
      <c r="Q2748" s="14" t="n"/>
      <c r="R2748" s="14" t="n"/>
      <c r="S2748" s="14" t="n"/>
      <c r="T2748" s="14">
        <f>IF(OR($J2748="",$O2748=""),"",$O2748/$J2748)</f>
        <v/>
      </c>
      <c r="U2748" s="14" t="inlineStr">
        <is>
          <t>Concluído</t>
        </is>
      </c>
      <c r="V2748" s="14" t="n"/>
      <c r="W2748" s="14" t="n"/>
      <c r="X2748" s="14" t="n"/>
      <c r="Y2748" s="14" t="n"/>
      <c r="Z2748" s="14" t="n"/>
      <c r="AA2748" s="11" t="n"/>
      <c r="AB2748" s="14">
        <f>B2748&amp;"|"&amp;I2748</f>
        <v/>
      </c>
      <c r="AC2748">
        <f>IF($B2748="","","|"&amp;SUBSTITUTE(TRIM(SUBSTITUTE(SUBSTITUTE(SUBSTITUTE(SUBSTITUTE(SUBSTITUTE(SUBSTITUTE(SUBSTITUTE(SUBSTITUTE(SUBSTITUTE(SUBSTITUTE(SUBSTITUTE(SUBSTITUTE(SUBSTITUTE(SUBSTITUTE(TRIM($B2748&amp;""),CHAR(10)," "),CHAR(13)," "),"."," "),";"," "),","," "),"/"," "),"+"," "),"-"," "),"  "," "),"  "," "),"  "," "),"  "," "),"  "," "),"  "," "))," ","|")&amp;"|")</f>
        <v/>
      </c>
      <c r="AD2748">
        <f>TRIM($I2748&amp;"")</f>
        <v/>
      </c>
    </row>
    <row r="2749" ht="60" customHeight="1">
      <c r="A2749" s="9" t="n">
        <v>46230</v>
      </c>
      <c r="B2749" s="14" t="inlineStr">
        <is>
          <t>10235,10232</t>
        </is>
      </c>
      <c r="C2749" s="14" t="inlineStr">
        <is>
          <t>MAD 0729 (MARROM)</t>
        </is>
      </c>
      <c r="D2749" s="14" t="inlineStr">
        <is>
          <t>58 FABRICAÇÃO EMBALAGEM</t>
        </is>
      </c>
      <c r="E2749" s="14" t="n">
        <v>200613330</v>
      </c>
      <c r="F2749" s="14" t="inlineStr">
        <is>
          <t>EMB. TRAVESSAS MESA JADE 2,00 (1763X83X81)</t>
        </is>
      </c>
      <c r="G2749" s="14" t="inlineStr">
        <is>
          <t>58 FABRICAÇÃO EMBALAGEM</t>
        </is>
      </c>
      <c r="H2749" s="14" t="inlineStr">
        <is>
          <t>58 FABRICAÇÃO EMBALAGEM</t>
        </is>
      </c>
      <c r="I2749" s="9" t="inlineStr">
        <is>
          <t>58 FABRICAÇÃO EMBALAGEM</t>
        </is>
      </c>
      <c r="J2749" s="9" t="n">
        <v>25</v>
      </c>
      <c r="K2749" s="14">
        <f>IF($E2749="","",IFERROR(INDEX('01_Cad_Pecas'!$H$2:$H$5000,MATCH($E2749,'01_Cad_Pecas'!$D$2:$D$5000,0)),IFERROR(INDEX('01_Cad_Pecas'!$H$2:$H$5000,MATCH(VALUE($E2749),'01_Cad_Pecas'!$D$2:$D$5000,0)),"")))</f>
        <v/>
      </c>
      <c r="L2749" s="14">
        <f>IF($E2749="","",IFERROR(INDEX('01_Cad_Pecas'!$I$2:$I$5000,MATCH($E2749,'01_Cad_Pecas'!$D$2:$D$5000,0)),IFERROR(INDEX('01_Cad_Pecas'!$I$2:$I$5000,MATCH(VALUE($E2749),'01_Cad_Pecas'!$D$2:$D$5000,0)),"")))</f>
        <v/>
      </c>
      <c r="M2749" s="14">
        <f>IF(OR($J2749="",$L2749=""),"",IF($K2749="",0,$K2749)+$J2749*$L2749)</f>
        <v/>
      </c>
      <c r="N2749" s="14" t="n">
        <v>46212</v>
      </c>
      <c r="O2749" s="14" t="n">
        <v>25</v>
      </c>
      <c r="P2749" s="14" t="n"/>
      <c r="Q2749" s="14" t="n"/>
      <c r="R2749" s="14" t="n"/>
      <c r="S2749" s="14" t="n"/>
      <c r="T2749" s="14">
        <f>IF(OR($J2749="",$O2749=""),"",$O2749/$J2749)</f>
        <v/>
      </c>
      <c r="U2749" s="14" t="inlineStr">
        <is>
          <t>Concluído</t>
        </is>
      </c>
      <c r="V2749" s="14" t="n"/>
      <c r="W2749" s="14" t="n"/>
      <c r="X2749" s="14" t="n"/>
      <c r="Y2749" s="14" t="n"/>
      <c r="Z2749" s="14" t="n"/>
      <c r="AA2749" s="11" t="n"/>
      <c r="AB2749" s="14">
        <f>B2749&amp;"|"&amp;I2749</f>
        <v/>
      </c>
      <c r="AC2749">
        <f>IF($B2749="","","|"&amp;SUBSTITUTE(TRIM(SUBSTITUTE(SUBSTITUTE(SUBSTITUTE(SUBSTITUTE(SUBSTITUTE(SUBSTITUTE(SUBSTITUTE(SUBSTITUTE(SUBSTITUTE(SUBSTITUTE(SUBSTITUTE(SUBSTITUTE(SUBSTITUTE(SUBSTITUTE(TRIM($B2749&amp;""),CHAR(10)," "),CHAR(13)," "),"."," "),";"," "),","," "),"/"," "),"+"," "),"-"," "),"  "," "),"  "," "),"  "," "),"  "," "),"  "," "),"  "," "))," ","|")&amp;"|")</f>
        <v/>
      </c>
      <c r="AD2749">
        <f>TRIM($I2749&amp;"")</f>
        <v/>
      </c>
    </row>
    <row r="2750" ht="60" customHeight="1">
      <c r="A2750" s="9" t="n">
        <v>46230</v>
      </c>
      <c r="B2750" s="14" t="inlineStr">
        <is>
          <t>10235,10232</t>
        </is>
      </c>
      <c r="C2750" s="14" t="inlineStr">
        <is>
          <t>MAD 0729 (MARROM)</t>
        </is>
      </c>
      <c r="D2750" s="14" t="inlineStr">
        <is>
          <t>58 FABRICAÇÃO EMBALAGEM</t>
        </is>
      </c>
      <c r="E2750" s="14" t="n">
        <v>200620230</v>
      </c>
      <c r="F2750" s="14" t="inlineStr">
        <is>
          <t>EMB. TRAVESSAS MESA AMETISTA 1,36 (1399X83X96)</t>
        </is>
      </c>
      <c r="G2750" s="14" t="inlineStr">
        <is>
          <t>58 FABRICAÇÃO EMBALAGEM</t>
        </is>
      </c>
      <c r="H2750" s="14" t="inlineStr">
        <is>
          <t>58 FABRICAÇÃO EMBALAGEM</t>
        </is>
      </c>
      <c r="I2750" s="9" t="inlineStr">
        <is>
          <t>58 FABRICAÇÃO EMBALAGEM</t>
        </is>
      </c>
      <c r="J2750" s="9" t="n">
        <v>1</v>
      </c>
      <c r="K2750" s="14">
        <f>IF($E2750="","",IFERROR(INDEX('01_Cad_Pecas'!$H$2:$H$5000,MATCH($E2750,'01_Cad_Pecas'!$D$2:$D$5000,0)),IFERROR(INDEX('01_Cad_Pecas'!$H$2:$H$5000,MATCH(VALUE($E2750),'01_Cad_Pecas'!$D$2:$D$5000,0)),"")))</f>
        <v/>
      </c>
      <c r="L2750" s="14">
        <f>IF($E2750="","",IFERROR(INDEX('01_Cad_Pecas'!$I$2:$I$5000,MATCH($E2750,'01_Cad_Pecas'!$D$2:$D$5000,0)),IFERROR(INDEX('01_Cad_Pecas'!$I$2:$I$5000,MATCH(VALUE($E2750),'01_Cad_Pecas'!$D$2:$D$5000,0)),"")))</f>
        <v/>
      </c>
      <c r="M2750" s="14">
        <f>IF(OR($J2750="",$L2750=""),"",IF($K2750="",0,$K2750)+$J2750*$L2750)</f>
        <v/>
      </c>
      <c r="N2750" s="14" t="n">
        <v>46212</v>
      </c>
      <c r="O2750" s="14" t="n">
        <v>1</v>
      </c>
      <c r="P2750" s="14" t="n"/>
      <c r="Q2750" s="14" t="n"/>
      <c r="R2750" s="14" t="n"/>
      <c r="S2750" s="14" t="n"/>
      <c r="T2750" s="14">
        <f>IF(OR($J2750="",$O2750=""),"",$O2750/$J2750)</f>
        <v/>
      </c>
      <c r="U2750" s="14" t="inlineStr">
        <is>
          <t>Concluído</t>
        </is>
      </c>
      <c r="V2750" s="14" t="n"/>
      <c r="W2750" s="14" t="n"/>
      <c r="X2750" s="14" t="n"/>
      <c r="Y2750" s="14" t="n"/>
      <c r="Z2750" s="14" t="n"/>
      <c r="AA2750" s="11" t="n"/>
      <c r="AB2750" s="14">
        <f>B2750&amp;"|"&amp;I2750</f>
        <v/>
      </c>
      <c r="AC2750">
        <f>IF($B2750="","","|"&amp;SUBSTITUTE(TRIM(SUBSTITUTE(SUBSTITUTE(SUBSTITUTE(SUBSTITUTE(SUBSTITUTE(SUBSTITUTE(SUBSTITUTE(SUBSTITUTE(SUBSTITUTE(SUBSTITUTE(SUBSTITUTE(SUBSTITUTE(SUBSTITUTE(SUBSTITUTE(TRIM($B2750&amp;""),CHAR(10)," "),CHAR(13)," "),"."," "),";"," "),","," "),"/"," "),"+"," "),"-"," "),"  "," "),"  "," "),"  "," "),"  "," "),"  "," "),"  "," "))," ","|")&amp;"|")</f>
        <v/>
      </c>
      <c r="AD2750">
        <f>TRIM($I2750&amp;"")</f>
        <v/>
      </c>
    </row>
    <row r="2751" ht="60" customHeight="1">
      <c r="A2751" s="9" t="n">
        <v>46230</v>
      </c>
      <c r="B2751" s="14" t="inlineStr">
        <is>
          <t>10235,10232</t>
        </is>
      </c>
      <c r="C2751" s="14" t="inlineStr">
        <is>
          <t>MAD 0729 (MARROM)</t>
        </is>
      </c>
      <c r="D2751" s="14" t="inlineStr">
        <is>
          <t>58 FABRICAÇÃO EMBALAGEM</t>
        </is>
      </c>
      <c r="E2751" s="14" t="n">
        <v>200620231</v>
      </c>
      <c r="F2751" s="14" t="inlineStr">
        <is>
          <t>EMB. CX. ACESSORIO MESA AMETISTA 1,36 (230X83X60)</t>
        </is>
      </c>
      <c r="G2751" s="14" t="inlineStr">
        <is>
          <t>58 FABRICAÇÃO EMBALAGEM</t>
        </is>
      </c>
      <c r="H2751" s="14" t="inlineStr">
        <is>
          <t>58 FABRICAÇÃO EMBALAGEM</t>
        </is>
      </c>
      <c r="I2751" s="9" t="inlineStr">
        <is>
          <t>58 FABRICAÇÃO EMBALAGEM</t>
        </is>
      </c>
      <c r="J2751" s="9" t="n">
        <v>1</v>
      </c>
      <c r="K2751" s="14">
        <f>IF($E2751="","",IFERROR(INDEX('01_Cad_Pecas'!$H$2:$H$5000,MATCH($E2751,'01_Cad_Pecas'!$D$2:$D$5000,0)),IFERROR(INDEX('01_Cad_Pecas'!$H$2:$H$5000,MATCH(VALUE($E2751),'01_Cad_Pecas'!$D$2:$D$5000,0)),"")))</f>
        <v/>
      </c>
      <c r="L2751" s="14">
        <f>IF($E2751="","",IFERROR(INDEX('01_Cad_Pecas'!$I$2:$I$5000,MATCH($E2751,'01_Cad_Pecas'!$D$2:$D$5000,0)),IFERROR(INDEX('01_Cad_Pecas'!$I$2:$I$5000,MATCH(VALUE($E2751),'01_Cad_Pecas'!$D$2:$D$5000,0)),"")))</f>
        <v/>
      </c>
      <c r="M2751" s="14">
        <f>IF(OR($J2751="",$L2751=""),"",IF($K2751="",0,$K2751)+$J2751*$L2751)</f>
        <v/>
      </c>
      <c r="N2751" s="14" t="n">
        <v>46212</v>
      </c>
      <c r="O2751" s="14" t="n">
        <v>1</v>
      </c>
      <c r="P2751" s="14" t="n"/>
      <c r="Q2751" s="14" t="n"/>
      <c r="R2751" s="14" t="n"/>
      <c r="S2751" s="14" t="n"/>
      <c r="T2751" s="14">
        <f>IF(OR($J2751="",$O2751=""),"",$O2751/$J2751)</f>
        <v/>
      </c>
      <c r="U2751" s="14" t="inlineStr">
        <is>
          <t>Concluído</t>
        </is>
      </c>
      <c r="V2751" s="14" t="n"/>
      <c r="W2751" s="14" t="n"/>
      <c r="X2751" s="14" t="n"/>
      <c r="Y2751" s="14" t="n"/>
      <c r="Z2751" s="14" t="n"/>
      <c r="AA2751" s="11" t="n"/>
      <c r="AB2751" s="14">
        <f>B2751&amp;"|"&amp;I2751</f>
        <v/>
      </c>
      <c r="AC2751">
        <f>IF($B2751="","","|"&amp;SUBSTITUTE(TRIM(SUBSTITUTE(SUBSTITUTE(SUBSTITUTE(SUBSTITUTE(SUBSTITUTE(SUBSTITUTE(SUBSTITUTE(SUBSTITUTE(SUBSTITUTE(SUBSTITUTE(SUBSTITUTE(SUBSTITUTE(SUBSTITUTE(SUBSTITUTE(TRIM($B2751&amp;""),CHAR(10)," "),CHAR(13)," "),"."," "),";"," "),","," "),"/"," "),"+"," "),"-"," "),"  "," "),"  "," "),"  "," "),"  "," "),"  "," "),"  "," "))," ","|")&amp;"|")</f>
        <v/>
      </c>
      <c r="AD2751">
        <f>TRIM($I2751&amp;"")</f>
        <v/>
      </c>
    </row>
    <row r="2752" ht="60" customHeight="1">
      <c r="A2752" s="9" t="n">
        <v>46230</v>
      </c>
      <c r="B2752" s="14" t="inlineStr">
        <is>
          <t>10235,10232</t>
        </is>
      </c>
      <c r="C2752" s="14" t="inlineStr">
        <is>
          <t>MAD 0729 (MARROM)</t>
        </is>
      </c>
      <c r="D2752" s="14" t="inlineStr">
        <is>
          <t>58 FABRICAÇÃO EMBALAGEM</t>
        </is>
      </c>
      <c r="E2752" s="14" t="n">
        <v>200630131</v>
      </c>
      <c r="F2752" s="14" t="inlineStr">
        <is>
          <t>EMB. MESA PEROLA (780X670X83)</t>
        </is>
      </c>
      <c r="G2752" s="14" t="inlineStr">
        <is>
          <t>58 FABRICAÇÃO EMBALAGEM</t>
        </is>
      </c>
      <c r="H2752" s="14" t="inlineStr">
        <is>
          <t>58 FABRICAÇÃO EMBALAGEM</t>
        </is>
      </c>
      <c r="I2752" s="9" t="inlineStr">
        <is>
          <t>58 FABRICAÇÃO EMBALAGEM</t>
        </is>
      </c>
      <c r="J2752" s="9" t="n">
        <v>1</v>
      </c>
      <c r="K2752" s="14">
        <f>IF($E2752="","",IFERROR(INDEX('01_Cad_Pecas'!$H$2:$H$5000,MATCH($E2752,'01_Cad_Pecas'!$D$2:$D$5000,0)),IFERROR(INDEX('01_Cad_Pecas'!$H$2:$H$5000,MATCH(VALUE($E2752),'01_Cad_Pecas'!$D$2:$D$5000,0)),"")))</f>
        <v/>
      </c>
      <c r="L2752" s="14">
        <f>IF($E2752="","",IFERROR(INDEX('01_Cad_Pecas'!$I$2:$I$5000,MATCH($E2752,'01_Cad_Pecas'!$D$2:$D$5000,0)),IFERROR(INDEX('01_Cad_Pecas'!$I$2:$I$5000,MATCH(VALUE($E2752),'01_Cad_Pecas'!$D$2:$D$5000,0)),"")))</f>
        <v/>
      </c>
      <c r="M2752" s="14">
        <f>IF(OR($J2752="",$L2752=""),"",IF($K2752="",0,$K2752)+$J2752*$L2752)</f>
        <v/>
      </c>
      <c r="N2752" s="14" t="n">
        <v>46212</v>
      </c>
      <c r="O2752" s="14" t="n">
        <v>1</v>
      </c>
      <c r="P2752" s="14" t="n"/>
      <c r="Q2752" s="14" t="n"/>
      <c r="R2752" s="14" t="n"/>
      <c r="S2752" s="14" t="n"/>
      <c r="T2752" s="14">
        <f>IF(OR($J2752="",$O2752=""),"",$O2752/$J2752)</f>
        <v/>
      </c>
      <c r="U2752" s="14" t="inlineStr">
        <is>
          <t>Concluído</t>
        </is>
      </c>
      <c r="V2752" s="14" t="n"/>
      <c r="W2752" s="14" t="n"/>
      <c r="X2752" s="14" t="n"/>
      <c r="Y2752" s="14" t="n"/>
      <c r="Z2752" s="14" t="n"/>
      <c r="AA2752" s="11" t="n"/>
      <c r="AB2752" s="14">
        <f>B2752&amp;"|"&amp;I2752</f>
        <v/>
      </c>
      <c r="AC2752">
        <f>IF($B2752="","","|"&amp;SUBSTITUTE(TRIM(SUBSTITUTE(SUBSTITUTE(SUBSTITUTE(SUBSTITUTE(SUBSTITUTE(SUBSTITUTE(SUBSTITUTE(SUBSTITUTE(SUBSTITUTE(SUBSTITUTE(SUBSTITUTE(SUBSTITUTE(SUBSTITUTE(SUBSTITUTE(TRIM($B2752&amp;""),CHAR(10)," "),CHAR(13)," "),"."," "),";"," "),","," "),"/"," "),"+"," "),"-"," "),"  "," "),"  "," "),"  "," "),"  "," "),"  "," "),"  "," "))," ","|")&amp;"|")</f>
        <v/>
      </c>
      <c r="AD2752">
        <f>TRIM($I2752&amp;"")</f>
        <v/>
      </c>
    </row>
    <row r="2753" ht="60" customHeight="1">
      <c r="A2753" s="9" t="n">
        <v>46230</v>
      </c>
      <c r="B2753" s="14" t="inlineStr">
        <is>
          <t>10235,10232</t>
        </is>
      </c>
      <c r="C2753" s="14" t="inlineStr">
        <is>
          <t>MAD 0729 (MARROM)</t>
        </is>
      </c>
      <c r="D2753" s="14" t="inlineStr">
        <is>
          <t>58 FABRICAÇÃO EMBALAGEM</t>
        </is>
      </c>
      <c r="E2753" s="14" t="n">
        <v>200640130</v>
      </c>
      <c r="F2753" s="14" t="inlineStr">
        <is>
          <t>EMB. PES MESA SAFIRA FUNDO (775X190X165)</t>
        </is>
      </c>
      <c r="G2753" s="14" t="inlineStr">
        <is>
          <t>58 FABRICAÇÃO EMBALAGEM</t>
        </is>
      </c>
      <c r="H2753" s="14" t="inlineStr">
        <is>
          <t>58 FABRICAÇÃO EMBALAGEM</t>
        </is>
      </c>
      <c r="I2753" s="9" t="inlineStr">
        <is>
          <t>58 FABRICAÇÃO EMBALAGEM</t>
        </is>
      </c>
      <c r="J2753" s="9" t="n">
        <v>24</v>
      </c>
      <c r="K2753" s="14">
        <f>IF($E2753="","",IFERROR(INDEX('01_Cad_Pecas'!$H$2:$H$5000,MATCH($E2753,'01_Cad_Pecas'!$D$2:$D$5000,0)),IFERROR(INDEX('01_Cad_Pecas'!$H$2:$H$5000,MATCH(VALUE($E2753),'01_Cad_Pecas'!$D$2:$D$5000,0)),"")))</f>
        <v/>
      </c>
      <c r="L2753" s="14">
        <f>IF($E2753="","",IFERROR(INDEX('01_Cad_Pecas'!$I$2:$I$5000,MATCH($E2753,'01_Cad_Pecas'!$D$2:$D$5000,0)),IFERROR(INDEX('01_Cad_Pecas'!$I$2:$I$5000,MATCH(VALUE($E2753),'01_Cad_Pecas'!$D$2:$D$5000,0)),"")))</f>
        <v/>
      </c>
      <c r="M2753" s="14">
        <f>IF(OR($J2753="",$L2753=""),"",IF($K2753="",0,$K2753)+$J2753*$L2753)</f>
        <v/>
      </c>
      <c r="N2753" s="14" t="n">
        <v>46212</v>
      </c>
      <c r="O2753" s="14" t="n">
        <v>24</v>
      </c>
      <c r="P2753" s="14" t="n"/>
      <c r="Q2753" s="14" t="n"/>
      <c r="R2753" s="14" t="n"/>
      <c r="S2753" s="14" t="n"/>
      <c r="T2753" s="14">
        <f>IF(OR($J2753="",$O2753=""),"",$O2753/$J2753)</f>
        <v/>
      </c>
      <c r="U2753" s="14" t="inlineStr">
        <is>
          <t>Concluído</t>
        </is>
      </c>
      <c r="V2753" s="14" t="n"/>
      <c r="W2753" s="14" t="n"/>
      <c r="X2753" s="14" t="n"/>
      <c r="Y2753" s="14" t="n"/>
      <c r="Z2753" s="14" t="n"/>
      <c r="AA2753" s="11" t="n"/>
      <c r="AB2753" s="14">
        <f>B2753&amp;"|"&amp;I2753</f>
        <v/>
      </c>
      <c r="AC2753">
        <f>IF($B2753="","","|"&amp;SUBSTITUTE(TRIM(SUBSTITUTE(SUBSTITUTE(SUBSTITUTE(SUBSTITUTE(SUBSTITUTE(SUBSTITUTE(SUBSTITUTE(SUBSTITUTE(SUBSTITUTE(SUBSTITUTE(SUBSTITUTE(SUBSTITUTE(SUBSTITUTE(SUBSTITUTE(TRIM($B2753&amp;""),CHAR(10)," "),CHAR(13)," "),"."," "),";"," "),","," "),"/"," "),"+"," "),"-"," "),"  "," "),"  "," "),"  "," "),"  "," "),"  "," "),"  "," "))," ","|")&amp;"|")</f>
        <v/>
      </c>
      <c r="AD2753">
        <f>TRIM($I2753&amp;"")</f>
        <v/>
      </c>
    </row>
    <row r="2754" ht="60" customHeight="1">
      <c r="A2754" s="9" t="n">
        <v>46230</v>
      </c>
      <c r="B2754" s="14" t="inlineStr">
        <is>
          <t>10235,10232</t>
        </is>
      </c>
      <c r="C2754" s="14" t="inlineStr">
        <is>
          <t>MAD 0729 (MARROM)</t>
        </is>
      </c>
      <c r="D2754" s="14" t="inlineStr">
        <is>
          <t>58 FABRICAÇÃO EMBALAGEM</t>
        </is>
      </c>
      <c r="E2754" s="14" t="n">
        <v>200640131</v>
      </c>
      <c r="F2754" s="14" t="inlineStr">
        <is>
          <t>EMB. PES MESA SAFIRA TAMPA (775X190X165)</t>
        </is>
      </c>
      <c r="G2754" s="14" t="inlineStr">
        <is>
          <t>58 FABRICAÇÃO EMBALAGEM</t>
        </is>
      </c>
      <c r="H2754" s="14" t="inlineStr">
        <is>
          <t>58 FABRICAÇÃO EMBALAGEM</t>
        </is>
      </c>
      <c r="I2754" s="9" t="inlineStr">
        <is>
          <t>58 FABRICAÇÃO EMBALAGEM</t>
        </is>
      </c>
      <c r="J2754" s="9" t="n">
        <v>24</v>
      </c>
      <c r="K2754" s="14">
        <f>IF($E2754="","",IFERROR(INDEX('01_Cad_Pecas'!$H$2:$H$5000,MATCH($E2754,'01_Cad_Pecas'!$D$2:$D$5000,0)),IFERROR(INDEX('01_Cad_Pecas'!$H$2:$H$5000,MATCH(VALUE($E2754),'01_Cad_Pecas'!$D$2:$D$5000,0)),"")))</f>
        <v/>
      </c>
      <c r="L2754" s="14">
        <f>IF($E2754="","",IFERROR(INDEX('01_Cad_Pecas'!$I$2:$I$5000,MATCH($E2754,'01_Cad_Pecas'!$D$2:$D$5000,0)),IFERROR(INDEX('01_Cad_Pecas'!$I$2:$I$5000,MATCH(VALUE($E2754),'01_Cad_Pecas'!$D$2:$D$5000,0)),"")))</f>
        <v/>
      </c>
      <c r="M2754" s="14">
        <f>IF(OR($J2754="",$L2754=""),"",IF($K2754="",0,$K2754)+$J2754*$L2754)</f>
        <v/>
      </c>
      <c r="N2754" s="14" t="n">
        <v>46212</v>
      </c>
      <c r="O2754" s="14" t="n">
        <v>24</v>
      </c>
      <c r="P2754" s="14" t="n"/>
      <c r="Q2754" s="14" t="n"/>
      <c r="R2754" s="14" t="n"/>
      <c r="S2754" s="14" t="n"/>
      <c r="T2754" s="14">
        <f>IF(OR($J2754="",$O2754=""),"",$O2754/$J2754)</f>
        <v/>
      </c>
      <c r="U2754" s="14" t="inlineStr">
        <is>
          <t>Concluído</t>
        </is>
      </c>
      <c r="V2754" s="14" t="n"/>
      <c r="W2754" s="14" t="n"/>
      <c r="X2754" s="14" t="n"/>
      <c r="Y2754" s="14" t="n"/>
      <c r="Z2754" s="14" t="n"/>
      <c r="AA2754" s="11" t="n"/>
      <c r="AB2754" s="14">
        <f>B2754&amp;"|"&amp;I2754</f>
        <v/>
      </c>
      <c r="AC2754">
        <f>IF($B2754="","","|"&amp;SUBSTITUTE(TRIM(SUBSTITUTE(SUBSTITUTE(SUBSTITUTE(SUBSTITUTE(SUBSTITUTE(SUBSTITUTE(SUBSTITUTE(SUBSTITUTE(SUBSTITUTE(SUBSTITUTE(SUBSTITUTE(SUBSTITUTE(SUBSTITUTE(SUBSTITUTE(TRIM($B2754&amp;""),CHAR(10)," "),CHAR(13)," "),"."," "),";"," "),","," "),"/"," "),"+"," "),"-"," "),"  "," "),"  "," "),"  "," "),"  "," "),"  "," "),"  "," "))," ","|")&amp;"|")</f>
        <v/>
      </c>
      <c r="AD2754">
        <f>TRIM($I2754&amp;"")</f>
        <v/>
      </c>
    </row>
    <row r="2755" ht="60" customHeight="1">
      <c r="A2755" s="9" t="n">
        <v>46230</v>
      </c>
      <c r="B2755" s="14" t="inlineStr">
        <is>
          <t>10235,10232</t>
        </is>
      </c>
      <c r="C2755" s="14" t="inlineStr">
        <is>
          <t>MAD 0729 (MARROM)</t>
        </is>
      </c>
      <c r="D2755" s="14" t="inlineStr">
        <is>
          <t>58 FABRICAÇÃO EMBALAGEM</t>
        </is>
      </c>
      <c r="E2755" s="14" t="n">
        <v>200651131</v>
      </c>
      <c r="F2755" s="14" t="inlineStr">
        <is>
          <t>EMB. MESA CELTA 1,60 (790X780X95)</t>
        </is>
      </c>
      <c r="G2755" s="14" t="inlineStr">
        <is>
          <t>58 FABRICAÇÃO EMBALAGEM</t>
        </is>
      </c>
      <c r="H2755" s="14" t="inlineStr">
        <is>
          <t>58 FABRICAÇÃO EMBALAGEM</t>
        </is>
      </c>
      <c r="I2755" s="9" t="inlineStr">
        <is>
          <t>58 FABRICAÇÃO EMBALAGEM</t>
        </is>
      </c>
      <c r="J2755" s="9" t="n">
        <v>8</v>
      </c>
      <c r="K2755" s="14">
        <f>IF($E2755="","",IFERROR(INDEX('01_Cad_Pecas'!$H$2:$H$5000,MATCH($E2755,'01_Cad_Pecas'!$D$2:$D$5000,0)),IFERROR(INDEX('01_Cad_Pecas'!$H$2:$H$5000,MATCH(VALUE($E2755),'01_Cad_Pecas'!$D$2:$D$5000,0)),"")))</f>
        <v/>
      </c>
      <c r="L2755" s="14">
        <f>IF($E2755="","",IFERROR(INDEX('01_Cad_Pecas'!$I$2:$I$5000,MATCH($E2755,'01_Cad_Pecas'!$D$2:$D$5000,0)),IFERROR(INDEX('01_Cad_Pecas'!$I$2:$I$5000,MATCH(VALUE($E2755),'01_Cad_Pecas'!$D$2:$D$5000,0)),"")))</f>
        <v/>
      </c>
      <c r="M2755" s="14">
        <f>IF(OR($J2755="",$L2755=""),"",IF($K2755="",0,$K2755)+$J2755*$L2755)</f>
        <v/>
      </c>
      <c r="N2755" s="14" t="n">
        <v>46212</v>
      </c>
      <c r="O2755" s="14" t="n">
        <v>8</v>
      </c>
      <c r="P2755" s="14" t="n"/>
      <c r="Q2755" s="14" t="n"/>
      <c r="R2755" s="14" t="n"/>
      <c r="S2755" s="14" t="n"/>
      <c r="T2755" s="14">
        <f>IF(OR($J2755="",$O2755=""),"",$O2755/$J2755)</f>
        <v/>
      </c>
      <c r="U2755" s="14" t="inlineStr">
        <is>
          <t>Concluído</t>
        </is>
      </c>
      <c r="V2755" s="14" t="n"/>
      <c r="W2755" s="14" t="n"/>
      <c r="X2755" s="14" t="n"/>
      <c r="Y2755" s="14" t="n"/>
      <c r="Z2755" s="14" t="n"/>
      <c r="AA2755" s="11" t="n"/>
      <c r="AB2755" s="14">
        <f>B2755&amp;"|"&amp;I2755</f>
        <v/>
      </c>
      <c r="AC2755">
        <f>IF($B2755="","","|"&amp;SUBSTITUTE(TRIM(SUBSTITUTE(SUBSTITUTE(SUBSTITUTE(SUBSTITUTE(SUBSTITUTE(SUBSTITUTE(SUBSTITUTE(SUBSTITUTE(SUBSTITUTE(SUBSTITUTE(SUBSTITUTE(SUBSTITUTE(SUBSTITUTE(SUBSTITUTE(TRIM($B2755&amp;""),CHAR(10)," "),CHAR(13)," "),"."," "),";"," "),","," "),"/"," "),"+"," "),"-"," "),"  "," "),"  "," "),"  "," "),"  "," "),"  "," "),"  "," "))," ","|")&amp;"|")</f>
        <v/>
      </c>
      <c r="AD2755">
        <f>TRIM($I2755&amp;"")</f>
        <v/>
      </c>
    </row>
    <row r="2756" ht="60" customHeight="1">
      <c r="A2756" s="9" t="n">
        <v>46230</v>
      </c>
      <c r="B2756" s="14" t="inlineStr">
        <is>
          <t>10235,10232</t>
        </is>
      </c>
      <c r="C2756" s="14" t="inlineStr">
        <is>
          <t>MAD 0729 (MARROM)</t>
        </is>
      </c>
      <c r="D2756" s="14" t="inlineStr">
        <is>
          <t>58 FABRICAÇÃO EMBALAGEM</t>
        </is>
      </c>
      <c r="E2756" s="14" t="n">
        <v>30008430</v>
      </c>
      <c r="F2756" s="14" t="inlineStr">
        <is>
          <t>EMB. CADEIRAS SAFIRA MONTADA (975X455X600)</t>
        </is>
      </c>
      <c r="G2756" s="14" t="inlineStr">
        <is>
          <t>58 FABRICAÇÃO EMBALAGEM</t>
        </is>
      </c>
      <c r="H2756" s="14" t="inlineStr">
        <is>
          <t>58 FABRICAÇÃO EMBALAGEM</t>
        </is>
      </c>
      <c r="I2756" s="9" t="inlineStr">
        <is>
          <t>58 FABRICAÇÃO EMBALAGEM</t>
        </is>
      </c>
      <c r="J2756" s="9" t="n">
        <v>63</v>
      </c>
      <c r="K2756" s="14">
        <f>IF($E2756="","",IFERROR(INDEX('01_Cad_Pecas'!$H$2:$H$5000,MATCH($E2756,'01_Cad_Pecas'!$D$2:$D$5000,0)),IFERROR(INDEX('01_Cad_Pecas'!$H$2:$H$5000,MATCH(VALUE($E2756),'01_Cad_Pecas'!$D$2:$D$5000,0)),"")))</f>
        <v/>
      </c>
      <c r="L2756" s="14">
        <f>IF($E2756="","",IFERROR(INDEX('01_Cad_Pecas'!$I$2:$I$5000,MATCH($E2756,'01_Cad_Pecas'!$D$2:$D$5000,0)),IFERROR(INDEX('01_Cad_Pecas'!$I$2:$I$5000,MATCH(VALUE($E2756),'01_Cad_Pecas'!$D$2:$D$5000,0)),"")))</f>
        <v/>
      </c>
      <c r="M2756" s="14">
        <f>IF(OR($J2756="",$L2756=""),"",IF($K2756="",0,$K2756)+$J2756*$L2756)</f>
        <v/>
      </c>
      <c r="N2756" s="14" t="n">
        <v>46212</v>
      </c>
      <c r="O2756" s="14" t="n">
        <v>63</v>
      </c>
      <c r="P2756" s="14" t="n"/>
      <c r="Q2756" s="14" t="n"/>
      <c r="R2756" s="14" t="n"/>
      <c r="S2756" s="14" t="n"/>
      <c r="T2756" s="14">
        <f>IF(OR($J2756="",$O2756=""),"",$O2756/$J2756)</f>
        <v/>
      </c>
      <c r="U2756" s="14" t="inlineStr">
        <is>
          <t>Concluído</t>
        </is>
      </c>
      <c r="V2756" s="14" t="n"/>
      <c r="W2756" s="14" t="n"/>
      <c r="X2756" s="14" t="n"/>
      <c r="Y2756" s="14" t="n"/>
      <c r="Z2756" s="14" t="n"/>
      <c r="AA2756" s="11" t="n"/>
      <c r="AB2756" s="14">
        <f>B2756&amp;"|"&amp;I2756</f>
        <v/>
      </c>
      <c r="AC2756">
        <f>IF($B2756="","","|"&amp;SUBSTITUTE(TRIM(SUBSTITUTE(SUBSTITUTE(SUBSTITUTE(SUBSTITUTE(SUBSTITUTE(SUBSTITUTE(SUBSTITUTE(SUBSTITUTE(SUBSTITUTE(SUBSTITUTE(SUBSTITUTE(SUBSTITUTE(SUBSTITUTE(SUBSTITUTE(TRIM($B2756&amp;""),CHAR(10)," "),CHAR(13)," "),"."," "),";"," "),","," "),"/"," "),"+"," "),"-"," "),"  "," "),"  "," "),"  "," "),"  "," "),"  "," "),"  "," "))," ","|")&amp;"|")</f>
        <v/>
      </c>
      <c r="AD2756">
        <f>TRIM($I2756&amp;"")</f>
        <v/>
      </c>
    </row>
    <row r="2757" ht="60" customHeight="1">
      <c r="A2757" s="9" t="n">
        <v>46230</v>
      </c>
      <c r="B2757" s="14" t="inlineStr">
        <is>
          <t>10235,10232</t>
        </is>
      </c>
      <c r="C2757" s="14" t="inlineStr">
        <is>
          <t>MAD 0729 (MARROM)</t>
        </is>
      </c>
      <c r="D2757" s="14" t="inlineStr">
        <is>
          <t>58 FABRICAÇÃO EMBALAGEM</t>
        </is>
      </c>
      <c r="E2757" s="14" t="n">
        <v>20055231</v>
      </c>
      <c r="F2757" s="14" t="inlineStr">
        <is>
          <t>EMB ACESSORIOS AMBAR (100X80X75)</t>
        </is>
      </c>
      <c r="G2757" s="14" t="inlineStr">
        <is>
          <t>58 FABRICAÇÃO EMBALAGEM</t>
        </is>
      </c>
      <c r="H2757" s="14" t="inlineStr">
        <is>
          <t>58 FABRICAÇÃO EMBALAGEM</t>
        </is>
      </c>
      <c r="I2757" s="9" t="inlineStr">
        <is>
          <t>58 FABRICAÇÃO EMBALAGEM</t>
        </is>
      </c>
      <c r="J2757" s="9" t="n">
        <v>3</v>
      </c>
      <c r="K2757" s="14">
        <f>IF($E2757="","",IFERROR(INDEX('01_Cad_Pecas'!$H$2:$H$5000,MATCH($E2757,'01_Cad_Pecas'!$D$2:$D$5000,0)),IFERROR(INDEX('01_Cad_Pecas'!$H$2:$H$5000,MATCH(VALUE($E2757),'01_Cad_Pecas'!$D$2:$D$5000,0)),"")))</f>
        <v/>
      </c>
      <c r="L2757" s="14">
        <f>IF($E2757="","",IFERROR(INDEX('01_Cad_Pecas'!$I$2:$I$5000,MATCH($E2757,'01_Cad_Pecas'!$D$2:$D$5000,0)),IFERROR(INDEX('01_Cad_Pecas'!$I$2:$I$5000,MATCH(VALUE($E2757),'01_Cad_Pecas'!$D$2:$D$5000,0)),"")))</f>
        <v/>
      </c>
      <c r="M2757" s="14">
        <f>IF(OR($J2757="",$L2757=""),"",IF($K2757="",0,$K2757)+$J2757*$L2757)</f>
        <v/>
      </c>
      <c r="N2757" s="14" t="n">
        <v>46212</v>
      </c>
      <c r="O2757" s="14" t="n">
        <v>3</v>
      </c>
      <c r="P2757" s="14" t="n"/>
      <c r="Q2757" s="14" t="n"/>
      <c r="R2757" s="14" t="n"/>
      <c r="S2757" s="14" t="n"/>
      <c r="T2757" s="14">
        <f>IF(OR($J2757="",$O2757=""),"",$O2757/$J2757)</f>
        <v/>
      </c>
      <c r="U2757" s="14" t="inlineStr">
        <is>
          <t>Concluído</t>
        </is>
      </c>
      <c r="V2757" s="14" t="n"/>
      <c r="W2757" s="14" t="n"/>
      <c r="X2757" s="14" t="n"/>
      <c r="Y2757" s="14" t="n"/>
      <c r="Z2757" s="14" t="n"/>
      <c r="AA2757" s="11" t="n"/>
      <c r="AB2757" s="14">
        <f>B2757&amp;"|"&amp;I2757</f>
        <v/>
      </c>
      <c r="AC2757">
        <f>IF($B2757="","","|"&amp;SUBSTITUTE(TRIM(SUBSTITUTE(SUBSTITUTE(SUBSTITUTE(SUBSTITUTE(SUBSTITUTE(SUBSTITUTE(SUBSTITUTE(SUBSTITUTE(SUBSTITUTE(SUBSTITUTE(SUBSTITUTE(SUBSTITUTE(SUBSTITUTE(SUBSTITUTE(TRIM($B2757&amp;""),CHAR(10)," "),CHAR(13)," "),"."," "),";"," "),","," "),"/"," "),"+"," "),"-"," "),"  "," "),"  "," "),"  "," "),"  "," "),"  "," "),"  "," "))," ","|")&amp;"|")</f>
        <v/>
      </c>
      <c r="AD2757">
        <f>TRIM($I2757&amp;"")</f>
        <v/>
      </c>
    </row>
    <row r="2758" ht="60" customHeight="1">
      <c r="A2758" s="9" t="n">
        <v>46230</v>
      </c>
      <c r="B2758" s="14" t="inlineStr">
        <is>
          <t>10235,10232</t>
        </is>
      </c>
      <c r="C2758" s="14" t="inlineStr">
        <is>
          <t>MAD 0729 (MARROM)</t>
        </is>
      </c>
      <c r="D2758" s="14" t="inlineStr">
        <is>
          <t>58 FABRICAÇÃO EMBALAGEM</t>
        </is>
      </c>
      <c r="E2758" s="14" t="n">
        <v>20055330</v>
      </c>
      <c r="F2758" s="14" t="inlineStr">
        <is>
          <t>EMB TRAVESSAS AMBAR 1,36 (1120X80X100)</t>
        </is>
      </c>
      <c r="G2758" s="14" t="inlineStr">
        <is>
          <t>58 FABRICAÇÃO EMBALAGEM</t>
        </is>
      </c>
      <c r="H2758" s="14" t="inlineStr">
        <is>
          <t>58 FABRICAÇÃO EMBALAGEM</t>
        </is>
      </c>
      <c r="I2758" s="9" t="inlineStr">
        <is>
          <t>58 FABRICAÇÃO EMBALAGEM</t>
        </is>
      </c>
      <c r="J2758" s="9" t="n">
        <v>1</v>
      </c>
      <c r="K2758" s="14">
        <f>IF($E2758="","",IFERROR(INDEX('01_Cad_Pecas'!$H$2:$H$5000,MATCH($E2758,'01_Cad_Pecas'!$D$2:$D$5000,0)),IFERROR(INDEX('01_Cad_Pecas'!$H$2:$H$5000,MATCH(VALUE($E2758),'01_Cad_Pecas'!$D$2:$D$5000,0)),"")))</f>
        <v/>
      </c>
      <c r="L2758" s="14">
        <f>IF($E2758="","",IFERROR(INDEX('01_Cad_Pecas'!$I$2:$I$5000,MATCH($E2758,'01_Cad_Pecas'!$D$2:$D$5000,0)),IFERROR(INDEX('01_Cad_Pecas'!$I$2:$I$5000,MATCH(VALUE($E2758),'01_Cad_Pecas'!$D$2:$D$5000,0)),"")))</f>
        <v/>
      </c>
      <c r="M2758" s="14">
        <f>IF(OR($J2758="",$L2758=""),"",IF($K2758="",0,$K2758)+$J2758*$L2758)</f>
        <v/>
      </c>
      <c r="N2758" s="14" t="n">
        <v>46212</v>
      </c>
      <c r="O2758" s="14" t="n">
        <v>1</v>
      </c>
      <c r="P2758" s="14" t="n"/>
      <c r="Q2758" s="14" t="n"/>
      <c r="R2758" s="14" t="n"/>
      <c r="S2758" s="14" t="n"/>
      <c r="T2758" s="14">
        <f>IF(OR($J2758="",$O2758=""),"",$O2758/$J2758)</f>
        <v/>
      </c>
      <c r="U2758" s="14" t="inlineStr">
        <is>
          <t>Concluído</t>
        </is>
      </c>
      <c r="V2758" s="14" t="n"/>
      <c r="W2758" s="14" t="n"/>
      <c r="X2758" s="14" t="n"/>
      <c r="Y2758" s="14" t="n"/>
      <c r="Z2758" s="14" t="n"/>
      <c r="AA2758" s="11" t="n"/>
      <c r="AB2758" s="14">
        <f>B2758&amp;"|"&amp;I2758</f>
        <v/>
      </c>
      <c r="AC2758">
        <f>IF($B2758="","","|"&amp;SUBSTITUTE(TRIM(SUBSTITUTE(SUBSTITUTE(SUBSTITUTE(SUBSTITUTE(SUBSTITUTE(SUBSTITUTE(SUBSTITUTE(SUBSTITUTE(SUBSTITUTE(SUBSTITUTE(SUBSTITUTE(SUBSTITUTE(SUBSTITUTE(SUBSTITUTE(TRIM($B2758&amp;""),CHAR(10)," "),CHAR(13)," "),"."," "),";"," "),","," "),"/"," "),"+"," "),"-"," "),"  "," "),"  "," "),"  "," "),"  "," "),"  "," "),"  "," "))," ","|")&amp;"|")</f>
        <v/>
      </c>
      <c r="AD2758">
        <f>TRIM($I2758&amp;"")</f>
        <v/>
      </c>
    </row>
    <row r="2759" ht="60" customHeight="1">
      <c r="A2759" s="9" t="n">
        <v>46230</v>
      </c>
      <c r="B2759" s="14" t="inlineStr">
        <is>
          <t>10235,10232</t>
        </is>
      </c>
      <c r="C2759" s="14" t="inlineStr">
        <is>
          <t>MAD 0729 (MARROM)</t>
        </is>
      </c>
      <c r="D2759" s="14" t="inlineStr">
        <is>
          <t>58 FABRICAÇÃO EMBALAGEM</t>
        </is>
      </c>
      <c r="E2759" s="14" t="n">
        <v>200556130</v>
      </c>
      <c r="F2759" s="14" t="inlineStr">
        <is>
          <t>EMB PES AMBAR (820X140X60)</t>
        </is>
      </c>
      <c r="G2759" s="14" t="inlineStr">
        <is>
          <t>58 FABRICAÇÃO EMBALAGEM</t>
        </is>
      </c>
      <c r="H2759" s="14" t="inlineStr">
        <is>
          <t>58 FABRICAÇÃO EMBALAGEM</t>
        </is>
      </c>
      <c r="I2759" s="9" t="inlineStr">
        <is>
          <t>58 FABRICAÇÃO EMBALAGEM</t>
        </is>
      </c>
      <c r="J2759" s="9" t="n">
        <v>3</v>
      </c>
      <c r="K2759" s="14">
        <f>IF($E2759="","",IFERROR(INDEX('01_Cad_Pecas'!$H$2:$H$5000,MATCH($E2759,'01_Cad_Pecas'!$D$2:$D$5000,0)),IFERROR(INDEX('01_Cad_Pecas'!$H$2:$H$5000,MATCH(VALUE($E2759),'01_Cad_Pecas'!$D$2:$D$5000,0)),"")))</f>
        <v/>
      </c>
      <c r="L2759" s="14">
        <f>IF($E2759="","",IFERROR(INDEX('01_Cad_Pecas'!$I$2:$I$5000,MATCH($E2759,'01_Cad_Pecas'!$D$2:$D$5000,0)),IFERROR(INDEX('01_Cad_Pecas'!$I$2:$I$5000,MATCH(VALUE($E2759),'01_Cad_Pecas'!$D$2:$D$5000,0)),"")))</f>
        <v/>
      </c>
      <c r="M2759" s="14">
        <f>IF(OR($J2759="",$L2759=""),"",IF($K2759="",0,$K2759)+$J2759*$L2759)</f>
        <v/>
      </c>
      <c r="N2759" s="14" t="n">
        <v>46212</v>
      </c>
      <c r="O2759" s="14" t="n">
        <v>3</v>
      </c>
      <c r="P2759" s="14" t="n"/>
      <c r="Q2759" s="14" t="n"/>
      <c r="R2759" s="14" t="n"/>
      <c r="S2759" s="14" t="n"/>
      <c r="T2759" s="14">
        <f>IF(OR($J2759="",$O2759=""),"",$O2759/$J2759)</f>
        <v/>
      </c>
      <c r="U2759" s="14" t="inlineStr">
        <is>
          <t>Concluído</t>
        </is>
      </c>
      <c r="V2759" s="14" t="n"/>
      <c r="W2759" s="14" t="n"/>
      <c r="X2759" s="14" t="n"/>
      <c r="Y2759" s="14" t="n"/>
      <c r="Z2759" s="14" t="n"/>
      <c r="AA2759" s="11" t="n"/>
      <c r="AB2759" s="14">
        <f>B2759&amp;"|"&amp;I2759</f>
        <v/>
      </c>
      <c r="AC2759">
        <f>IF($B2759="","","|"&amp;SUBSTITUTE(TRIM(SUBSTITUTE(SUBSTITUTE(SUBSTITUTE(SUBSTITUTE(SUBSTITUTE(SUBSTITUTE(SUBSTITUTE(SUBSTITUTE(SUBSTITUTE(SUBSTITUTE(SUBSTITUTE(SUBSTITUTE(SUBSTITUTE(SUBSTITUTE(TRIM($B2759&amp;""),CHAR(10)," "),CHAR(13)," "),"."," "),";"," "),","," "),"/"," "),"+"," "),"-"," "),"  "," "),"  "," "),"  "," "),"  "," "),"  "," "),"  "," "))," ","|")&amp;"|")</f>
        <v/>
      </c>
      <c r="AD2759">
        <f>TRIM($I2759&amp;"")</f>
        <v/>
      </c>
    </row>
    <row r="2760" ht="60" customHeight="1">
      <c r="A2760" s="9" t="n">
        <v>46230</v>
      </c>
      <c r="B2760" s="14" t="inlineStr">
        <is>
          <t>10235,10232</t>
        </is>
      </c>
      <c r="C2760" s="14" t="inlineStr">
        <is>
          <t>MAD 0729 (MARROM)</t>
        </is>
      </c>
      <c r="D2760" s="14" t="inlineStr">
        <is>
          <t>58 FABRICAÇÃO EMBALAGEM</t>
        </is>
      </c>
      <c r="E2760" s="14" t="n">
        <v>200556131</v>
      </c>
      <c r="F2760" s="14" t="inlineStr">
        <is>
          <t>EMB TRAVESSAS AMBAR 1,60 (1450X80X75)</t>
        </is>
      </c>
      <c r="G2760" s="14" t="inlineStr">
        <is>
          <t>58 FABRICAÇÃO EMBALAGEM</t>
        </is>
      </c>
      <c r="H2760" s="14" t="inlineStr">
        <is>
          <t>58 FABRICAÇÃO EMBALAGEM</t>
        </is>
      </c>
      <c r="I2760" s="9" t="inlineStr">
        <is>
          <t>58 FABRICAÇÃO EMBALAGEM</t>
        </is>
      </c>
      <c r="J2760" s="9" t="n">
        <v>1</v>
      </c>
      <c r="K2760" s="14">
        <f>IF($E2760="","",IFERROR(INDEX('01_Cad_Pecas'!$H$2:$H$5000,MATCH($E2760,'01_Cad_Pecas'!$D$2:$D$5000,0)),IFERROR(INDEX('01_Cad_Pecas'!$H$2:$H$5000,MATCH(VALUE($E2760),'01_Cad_Pecas'!$D$2:$D$5000,0)),"")))</f>
        <v/>
      </c>
      <c r="L2760" s="14">
        <f>IF($E2760="","",IFERROR(INDEX('01_Cad_Pecas'!$I$2:$I$5000,MATCH($E2760,'01_Cad_Pecas'!$D$2:$D$5000,0)),IFERROR(INDEX('01_Cad_Pecas'!$I$2:$I$5000,MATCH(VALUE($E2760),'01_Cad_Pecas'!$D$2:$D$5000,0)),"")))</f>
        <v/>
      </c>
      <c r="M2760" s="14">
        <f>IF(OR($J2760="",$L2760=""),"",IF($K2760="",0,$K2760)+$J2760*$L2760)</f>
        <v/>
      </c>
      <c r="N2760" s="14" t="n">
        <v>46212</v>
      </c>
      <c r="O2760" s="14" t="n">
        <v>1</v>
      </c>
      <c r="P2760" s="14" t="n"/>
      <c r="Q2760" s="14" t="n"/>
      <c r="R2760" s="14" t="n"/>
      <c r="S2760" s="14" t="n"/>
      <c r="T2760" s="14">
        <f>IF(OR($J2760="",$O2760=""),"",$O2760/$J2760)</f>
        <v/>
      </c>
      <c r="U2760" s="14" t="inlineStr">
        <is>
          <t>Concluído</t>
        </is>
      </c>
      <c r="V2760" s="14" t="n"/>
      <c r="W2760" s="14" t="n"/>
      <c r="X2760" s="14" t="n"/>
      <c r="Y2760" s="14" t="n"/>
      <c r="Z2760" s="14" t="n"/>
      <c r="AA2760" s="11" t="n"/>
      <c r="AB2760" s="14">
        <f>B2760&amp;"|"&amp;I2760</f>
        <v/>
      </c>
      <c r="AC2760">
        <f>IF($B2760="","","|"&amp;SUBSTITUTE(TRIM(SUBSTITUTE(SUBSTITUTE(SUBSTITUTE(SUBSTITUTE(SUBSTITUTE(SUBSTITUTE(SUBSTITUTE(SUBSTITUTE(SUBSTITUTE(SUBSTITUTE(SUBSTITUTE(SUBSTITUTE(SUBSTITUTE(SUBSTITUTE(TRIM($B2760&amp;""),CHAR(10)," "),CHAR(13)," "),"."," "),";"," "),","," "),"/"," "),"+"," "),"-"," "),"  "," "),"  "," "),"  "," "),"  "," "),"  "," "),"  "," "))," ","|")&amp;"|")</f>
        <v/>
      </c>
      <c r="AD2760">
        <f>TRIM($I2760&amp;"")</f>
        <v/>
      </c>
    </row>
    <row r="2761" ht="60" customHeight="1">
      <c r="A2761" s="9" t="n">
        <v>46216</v>
      </c>
      <c r="B2761" s="14" t="inlineStr">
        <is>
          <t>10241</t>
        </is>
      </c>
      <c r="C2761" s="14" t="inlineStr">
        <is>
          <t>M/C 0717 (MARROM)</t>
        </is>
      </c>
      <c r="D2761" s="14" t="inlineStr">
        <is>
          <t>58 FABRICAÇÃO EMBALAGEM</t>
        </is>
      </c>
      <c r="E2761" s="14" t="n">
        <v>200131131</v>
      </c>
      <c r="F2761" s="14" t="inlineStr">
        <is>
          <t>EMB. CANTONEIRA MIAMI/DAKAR (800X50)</t>
        </is>
      </c>
      <c r="G2761" s="14" t="inlineStr">
        <is>
          <t>58 FABRICAÇÃO EMBALAGEM</t>
        </is>
      </c>
      <c r="H2761" s="14" t="inlineStr">
        <is>
          <t>58 FABRICAÇÃO EMBALAGEM</t>
        </is>
      </c>
      <c r="I2761" s="9" t="inlineStr">
        <is>
          <t>58 FABRICAÇÃO EMBALAGEM</t>
        </is>
      </c>
      <c r="J2761" s="9" t="n">
        <v>2</v>
      </c>
      <c r="K2761" s="14">
        <f>IF($E2761="","",IFERROR(INDEX('01_Cad_Pecas'!$H$2:$H$5000,MATCH($E2761,'01_Cad_Pecas'!$D$2:$D$5000,0)),IFERROR(INDEX('01_Cad_Pecas'!$H$2:$H$5000,MATCH(VALUE($E2761),'01_Cad_Pecas'!$D$2:$D$5000,0)),"")))</f>
        <v/>
      </c>
      <c r="L2761" s="14">
        <f>IF($E2761="","",IFERROR(INDEX('01_Cad_Pecas'!$I$2:$I$5000,MATCH($E2761,'01_Cad_Pecas'!$D$2:$D$5000,0)),IFERROR(INDEX('01_Cad_Pecas'!$I$2:$I$5000,MATCH(VALUE($E2761),'01_Cad_Pecas'!$D$2:$D$5000,0)),"")))</f>
        <v/>
      </c>
      <c r="M2761" s="14">
        <f>IF(OR($J2761="",$L2761=""),"",IF($K2761="",0,$K2761)+$J2761*$L2761)</f>
        <v/>
      </c>
      <c r="N2761" s="14" t="n">
        <v>46213</v>
      </c>
      <c r="O2761" s="14" t="n">
        <v>2</v>
      </c>
      <c r="P2761" s="14" t="n"/>
      <c r="Q2761" s="14" t="n"/>
      <c r="R2761" s="14" t="n"/>
      <c r="S2761" s="14" t="n"/>
      <c r="T2761" s="14">
        <f>IF(OR($J2761="",$O2761=""),"",$O2761/$J2761)</f>
        <v/>
      </c>
      <c r="U2761" s="14" t="inlineStr">
        <is>
          <t>Concluído</t>
        </is>
      </c>
      <c r="V2761" s="14" t="n"/>
      <c r="W2761" s="14" t="n"/>
      <c r="X2761" s="14" t="n"/>
      <c r="Y2761" s="14" t="n"/>
      <c r="Z2761" s="14" t="n"/>
      <c r="AA2761" s="11" t="n"/>
      <c r="AB2761" s="14">
        <f>B2761&amp;"|"&amp;I2761</f>
        <v/>
      </c>
      <c r="AC2761">
        <f>IF($B2761="","","|"&amp;SUBSTITUTE(TRIM(SUBSTITUTE(SUBSTITUTE(SUBSTITUTE(SUBSTITUTE(SUBSTITUTE(SUBSTITUTE(SUBSTITUTE(SUBSTITUTE(SUBSTITUTE(SUBSTITUTE(SUBSTITUTE(SUBSTITUTE(SUBSTITUTE(SUBSTITUTE(TRIM($B2761&amp;""),CHAR(10)," "),CHAR(13)," "),"."," "),";"," "),","," "),"/"," "),"+"," "),"-"," "),"  "," "),"  "," "),"  "," "),"  "," "),"  "," "),"  "," "))," ","|")&amp;"|")</f>
        <v/>
      </c>
      <c r="AD2761">
        <f>TRIM($I2761&amp;"")</f>
        <v/>
      </c>
    </row>
    <row r="2762" ht="60" customHeight="1">
      <c r="A2762" s="9" t="n">
        <v>46216</v>
      </c>
      <c r="B2762" s="14" t="inlineStr">
        <is>
          <t>10241</t>
        </is>
      </c>
      <c r="C2762" s="14" t="inlineStr">
        <is>
          <t>M/C 0717 (MARROM)</t>
        </is>
      </c>
      <c r="D2762" s="14" t="inlineStr">
        <is>
          <t>58 FABRICAÇÃO EMBALAGEM</t>
        </is>
      </c>
      <c r="E2762" s="14" t="n">
        <v>200140130</v>
      </c>
      <c r="F2762" s="14" t="inlineStr">
        <is>
          <t>EMB. MESA DAKAR 0,90X0,90 (905X840X54) - EMENDADA</t>
        </is>
      </c>
      <c r="G2762" s="14" t="inlineStr">
        <is>
          <t>58 FABRICAÇÃO EMBALAGEM</t>
        </is>
      </c>
      <c r="H2762" s="14" t="inlineStr">
        <is>
          <t>58 FABRICAÇÃO EMBALAGEM</t>
        </is>
      </c>
      <c r="I2762" s="9" t="inlineStr">
        <is>
          <t>58 FABRICAÇÃO EMBALAGEM</t>
        </is>
      </c>
      <c r="J2762" s="9" t="n">
        <v>3</v>
      </c>
      <c r="K2762" s="14">
        <f>IF($E2762="","",IFERROR(INDEX('01_Cad_Pecas'!$H$2:$H$5000,MATCH($E2762,'01_Cad_Pecas'!$D$2:$D$5000,0)),IFERROR(INDEX('01_Cad_Pecas'!$H$2:$H$5000,MATCH(VALUE($E2762),'01_Cad_Pecas'!$D$2:$D$5000,0)),"")))</f>
        <v/>
      </c>
      <c r="L2762" s="14">
        <f>IF($E2762="","",IFERROR(INDEX('01_Cad_Pecas'!$I$2:$I$5000,MATCH($E2762,'01_Cad_Pecas'!$D$2:$D$5000,0)),IFERROR(INDEX('01_Cad_Pecas'!$I$2:$I$5000,MATCH(VALUE($E2762),'01_Cad_Pecas'!$D$2:$D$5000,0)),"")))</f>
        <v/>
      </c>
      <c r="M2762" s="14">
        <f>IF(OR($J2762="",$L2762=""),"",IF($K2762="",0,$K2762)+$J2762*$L2762)</f>
        <v/>
      </c>
      <c r="N2762" s="14" t="n">
        <v>46213</v>
      </c>
      <c r="O2762" s="14" t="n">
        <v>3</v>
      </c>
      <c r="P2762" s="14" t="n"/>
      <c r="Q2762" s="14" t="n"/>
      <c r="R2762" s="14" t="n"/>
      <c r="S2762" s="14" t="n"/>
      <c r="T2762" s="14">
        <f>IF(OR($J2762="",$O2762=""),"",$O2762/$J2762)</f>
        <v/>
      </c>
      <c r="U2762" s="14" t="inlineStr">
        <is>
          <t>Concluído</t>
        </is>
      </c>
      <c r="V2762" s="14" t="n"/>
      <c r="W2762" s="14" t="n"/>
      <c r="X2762" s="14" t="n"/>
      <c r="Y2762" s="14" t="n"/>
      <c r="Z2762" s="14" t="n"/>
      <c r="AA2762" s="11" t="n"/>
      <c r="AB2762" s="14">
        <f>B2762&amp;"|"&amp;I2762</f>
        <v/>
      </c>
      <c r="AC2762">
        <f>IF($B2762="","","|"&amp;SUBSTITUTE(TRIM(SUBSTITUTE(SUBSTITUTE(SUBSTITUTE(SUBSTITUTE(SUBSTITUTE(SUBSTITUTE(SUBSTITUTE(SUBSTITUTE(SUBSTITUTE(SUBSTITUTE(SUBSTITUTE(SUBSTITUTE(SUBSTITUTE(SUBSTITUTE(TRIM($B2762&amp;""),CHAR(10)," "),CHAR(13)," "),"."," "),";"," "),","," "),"/"," "),"+"," "),"-"," "),"  "," "),"  "," "),"  "," "),"  "," "),"  "," "),"  "," "))," ","|")&amp;"|")</f>
        <v/>
      </c>
      <c r="AD2762">
        <f>TRIM($I2762&amp;"")</f>
        <v/>
      </c>
    </row>
    <row r="2763" ht="60" customHeight="1">
      <c r="A2763" s="9" t="n">
        <v>46216</v>
      </c>
      <c r="B2763" s="14" t="inlineStr">
        <is>
          <t>10241</t>
        </is>
      </c>
      <c r="C2763" s="14" t="inlineStr">
        <is>
          <t>M/C 0717 (MARROM)</t>
        </is>
      </c>
      <c r="D2763" s="14" t="inlineStr">
        <is>
          <t>58 FABRICAÇÃO EMBALAGEM</t>
        </is>
      </c>
      <c r="E2763" s="14" t="n">
        <v>200161130</v>
      </c>
      <c r="F2763" s="14" t="inlineStr">
        <is>
          <t>EMB. MESA MIAMI/DAKAR 1,60 (1635X834X40) EMENDADA</t>
        </is>
      </c>
      <c r="G2763" s="14" t="inlineStr">
        <is>
          <t>58 FABRICAÇÃO EMBALAGEM</t>
        </is>
      </c>
      <c r="H2763" s="14" t="inlineStr">
        <is>
          <t>58 FABRICAÇÃO EMBALAGEM</t>
        </is>
      </c>
      <c r="I2763" s="9" t="inlineStr">
        <is>
          <t>58 FABRICAÇÃO EMBALAGEM</t>
        </is>
      </c>
      <c r="J2763" s="9" t="n">
        <v>14</v>
      </c>
      <c r="K2763" s="14">
        <f>IF($E2763="","",IFERROR(INDEX('01_Cad_Pecas'!$H$2:$H$5000,MATCH($E2763,'01_Cad_Pecas'!$D$2:$D$5000,0)),IFERROR(INDEX('01_Cad_Pecas'!$H$2:$H$5000,MATCH(VALUE($E2763),'01_Cad_Pecas'!$D$2:$D$5000,0)),"")))</f>
        <v/>
      </c>
      <c r="L2763" s="14">
        <f>IF($E2763="","",IFERROR(INDEX('01_Cad_Pecas'!$I$2:$I$5000,MATCH($E2763,'01_Cad_Pecas'!$D$2:$D$5000,0)),IFERROR(INDEX('01_Cad_Pecas'!$I$2:$I$5000,MATCH(VALUE($E2763),'01_Cad_Pecas'!$D$2:$D$5000,0)),"")))</f>
        <v/>
      </c>
      <c r="M2763" s="14">
        <f>IF(OR($J2763="",$L2763=""),"",IF($K2763="",0,$K2763)+$J2763*$L2763)</f>
        <v/>
      </c>
      <c r="N2763" s="14" t="n">
        <v>46213</v>
      </c>
      <c r="O2763" s="14" t="n">
        <v>14</v>
      </c>
      <c r="P2763" s="14" t="n"/>
      <c r="Q2763" s="14" t="n"/>
      <c r="R2763" s="14" t="n"/>
      <c r="S2763" s="14" t="n"/>
      <c r="T2763" s="14">
        <f>IF(OR($J2763="",$O2763=""),"",$O2763/$J2763)</f>
        <v/>
      </c>
      <c r="U2763" s="14" t="inlineStr">
        <is>
          <t>Concluído</t>
        </is>
      </c>
      <c r="V2763" s="14" t="n"/>
      <c r="W2763" s="14" t="n"/>
      <c r="X2763" s="14" t="n"/>
      <c r="Y2763" s="14" t="n"/>
      <c r="Z2763" s="14" t="n"/>
      <c r="AA2763" s="11" t="n"/>
      <c r="AB2763" s="14">
        <f>B2763&amp;"|"&amp;I2763</f>
        <v/>
      </c>
      <c r="AC2763">
        <f>IF($B2763="","","|"&amp;SUBSTITUTE(TRIM(SUBSTITUTE(SUBSTITUTE(SUBSTITUTE(SUBSTITUTE(SUBSTITUTE(SUBSTITUTE(SUBSTITUTE(SUBSTITUTE(SUBSTITUTE(SUBSTITUTE(SUBSTITUTE(SUBSTITUTE(SUBSTITUTE(SUBSTITUTE(TRIM($B2763&amp;""),CHAR(10)," "),CHAR(13)," "),"."," "),";"," "),","," "),"/"," "),"+"," "),"-"," "),"  "," "),"  "," "),"  "," "),"  "," "),"  "," "),"  "," "))," ","|")&amp;"|")</f>
        <v/>
      </c>
      <c r="AD2763">
        <f>TRIM($I2763&amp;"")</f>
        <v/>
      </c>
    </row>
    <row r="2764" ht="60" customHeight="1">
      <c r="A2764" s="9" t="n">
        <v>46216</v>
      </c>
      <c r="B2764" s="14" t="inlineStr">
        <is>
          <t>10241</t>
        </is>
      </c>
      <c r="C2764" s="14" t="inlineStr">
        <is>
          <t>M/C 0717 (MARROM)</t>
        </is>
      </c>
      <c r="D2764" s="14" t="inlineStr">
        <is>
          <t>58 FABRICAÇÃO EMBALAGEM</t>
        </is>
      </c>
      <c r="E2764" s="14" t="n">
        <v>200190130</v>
      </c>
      <c r="F2764" s="14" t="inlineStr">
        <is>
          <t>EMB. BASE SANTIAGO DUPLA (793X485X140)</t>
        </is>
      </c>
      <c r="G2764" s="14" t="inlineStr">
        <is>
          <t>58 FABRICAÇÃO EMBALAGEM</t>
        </is>
      </c>
      <c r="H2764" s="14" t="inlineStr">
        <is>
          <t>58 FABRICAÇÃO EMBALAGEM</t>
        </is>
      </c>
      <c r="I2764" s="9" t="inlineStr">
        <is>
          <t>58 FABRICAÇÃO EMBALAGEM</t>
        </is>
      </c>
      <c r="J2764" s="9" t="n">
        <v>2</v>
      </c>
      <c r="K2764" s="14">
        <f>IF($E2764="","",IFERROR(INDEX('01_Cad_Pecas'!$H$2:$H$5000,MATCH($E2764,'01_Cad_Pecas'!$D$2:$D$5000,0)),IFERROR(INDEX('01_Cad_Pecas'!$H$2:$H$5000,MATCH(VALUE($E2764),'01_Cad_Pecas'!$D$2:$D$5000,0)),"")))</f>
        <v/>
      </c>
      <c r="L2764" s="14">
        <f>IF($E2764="","",IFERROR(INDEX('01_Cad_Pecas'!$I$2:$I$5000,MATCH($E2764,'01_Cad_Pecas'!$D$2:$D$5000,0)),IFERROR(INDEX('01_Cad_Pecas'!$I$2:$I$5000,MATCH(VALUE($E2764),'01_Cad_Pecas'!$D$2:$D$5000,0)),"")))</f>
        <v/>
      </c>
      <c r="M2764" s="14">
        <f>IF(OR($J2764="",$L2764=""),"",IF($K2764="",0,$K2764)+$J2764*$L2764)</f>
        <v/>
      </c>
      <c r="N2764" s="14" t="n">
        <v>46213</v>
      </c>
      <c r="O2764" s="14" t="n">
        <v>2</v>
      </c>
      <c r="P2764" s="14" t="n"/>
      <c r="Q2764" s="14" t="n"/>
      <c r="R2764" s="14" t="n"/>
      <c r="S2764" s="14" t="n"/>
      <c r="T2764" s="14">
        <f>IF(OR($J2764="",$O2764=""),"",$O2764/$J2764)</f>
        <v/>
      </c>
      <c r="U2764" s="14" t="inlineStr">
        <is>
          <t>Concluído</t>
        </is>
      </c>
      <c r="V2764" s="14" t="n"/>
      <c r="W2764" s="14" t="n"/>
      <c r="X2764" s="14" t="n"/>
      <c r="Y2764" s="14" t="n"/>
      <c r="Z2764" s="14" t="n"/>
      <c r="AA2764" s="11" t="n"/>
      <c r="AB2764" s="14">
        <f>B2764&amp;"|"&amp;I2764</f>
        <v/>
      </c>
      <c r="AC2764">
        <f>IF($B2764="","","|"&amp;SUBSTITUTE(TRIM(SUBSTITUTE(SUBSTITUTE(SUBSTITUTE(SUBSTITUTE(SUBSTITUTE(SUBSTITUTE(SUBSTITUTE(SUBSTITUTE(SUBSTITUTE(SUBSTITUTE(SUBSTITUTE(SUBSTITUTE(SUBSTITUTE(SUBSTITUTE(TRIM($B2764&amp;""),CHAR(10)," "),CHAR(13)," "),"."," "),";"," "),","," "),"/"," "),"+"," "),"-"," "),"  "," "),"  "," "),"  "," "),"  "," "),"  "," "),"  "," "))," ","|")&amp;"|")</f>
        <v/>
      </c>
      <c r="AD2764">
        <f>TRIM($I2764&amp;"")</f>
        <v/>
      </c>
    </row>
    <row r="2765" ht="60" customHeight="1">
      <c r="A2765" s="9" t="n">
        <v>46216</v>
      </c>
      <c r="B2765" s="14" t="inlineStr">
        <is>
          <t>10241</t>
        </is>
      </c>
      <c r="C2765" s="14" t="inlineStr">
        <is>
          <t>M/C 0717 (MARROM)</t>
        </is>
      </c>
      <c r="D2765" s="14" t="inlineStr">
        <is>
          <t>58 FABRICAÇÃO EMBALAGEM</t>
        </is>
      </c>
      <c r="E2765" s="14" t="n">
        <v>200196130</v>
      </c>
      <c r="F2765" s="14" t="inlineStr">
        <is>
          <t>EMB. BASE SANTIAGO 1,36 (782X586X111)</t>
        </is>
      </c>
      <c r="G2765" s="14" t="inlineStr">
        <is>
          <t>58 FABRICAÇÃO EMBALAGEM</t>
        </is>
      </c>
      <c r="H2765" s="14" t="inlineStr">
        <is>
          <t>58 FABRICAÇÃO EMBALAGEM</t>
        </is>
      </c>
      <c r="I2765" s="9" t="inlineStr">
        <is>
          <t>58 FABRICAÇÃO EMBALAGEM</t>
        </is>
      </c>
      <c r="J2765" s="9" t="n">
        <v>4</v>
      </c>
      <c r="K2765" s="14">
        <f>IF($E2765="","",IFERROR(INDEX('01_Cad_Pecas'!$H$2:$H$5000,MATCH($E2765,'01_Cad_Pecas'!$D$2:$D$5000,0)),IFERROR(INDEX('01_Cad_Pecas'!$H$2:$H$5000,MATCH(VALUE($E2765),'01_Cad_Pecas'!$D$2:$D$5000,0)),"")))</f>
        <v/>
      </c>
      <c r="L2765" s="14">
        <f>IF($E2765="","",IFERROR(INDEX('01_Cad_Pecas'!$I$2:$I$5000,MATCH($E2765,'01_Cad_Pecas'!$D$2:$D$5000,0)),IFERROR(INDEX('01_Cad_Pecas'!$I$2:$I$5000,MATCH(VALUE($E2765),'01_Cad_Pecas'!$D$2:$D$5000,0)),"")))</f>
        <v/>
      </c>
      <c r="M2765" s="14">
        <f>IF(OR($J2765="",$L2765=""),"",IF($K2765="",0,$K2765)+$J2765*$L2765)</f>
        <v/>
      </c>
      <c r="N2765" s="14" t="n">
        <v>46213</v>
      </c>
      <c r="O2765" s="14" t="n">
        <v>4</v>
      </c>
      <c r="P2765" s="14" t="n"/>
      <c r="Q2765" s="14" t="n"/>
      <c r="R2765" s="14" t="n"/>
      <c r="S2765" s="14" t="n"/>
      <c r="T2765" s="14">
        <f>IF(OR($J2765="",$O2765=""),"",$O2765/$J2765)</f>
        <v/>
      </c>
      <c r="U2765" s="14" t="inlineStr">
        <is>
          <t>Concluído</t>
        </is>
      </c>
      <c r="V2765" s="14" t="n"/>
      <c r="W2765" s="14" t="n"/>
      <c r="X2765" s="14" t="n"/>
      <c r="Y2765" s="14" t="n"/>
      <c r="Z2765" s="14" t="n"/>
      <c r="AA2765" s="11" t="n"/>
      <c r="AB2765" s="14">
        <f>B2765&amp;"|"&amp;I2765</f>
        <v/>
      </c>
      <c r="AC2765">
        <f>IF($B2765="","","|"&amp;SUBSTITUTE(TRIM(SUBSTITUTE(SUBSTITUTE(SUBSTITUTE(SUBSTITUTE(SUBSTITUTE(SUBSTITUTE(SUBSTITUTE(SUBSTITUTE(SUBSTITUTE(SUBSTITUTE(SUBSTITUTE(SUBSTITUTE(SUBSTITUTE(SUBSTITUTE(TRIM($B2765&amp;""),CHAR(10)," "),CHAR(13)," "),"."," "),";"," "),","," "),"/"," "),"+"," "),"-"," "),"  "," "),"  "," "),"  "," "),"  "," "),"  "," "),"  "," "))," ","|")&amp;"|")</f>
        <v/>
      </c>
      <c r="AD2765">
        <f>TRIM($I2765&amp;"")</f>
        <v/>
      </c>
    </row>
    <row r="2766" ht="60" customHeight="1">
      <c r="A2766" s="9" t="n">
        <v>46216</v>
      </c>
      <c r="B2766" s="14" t="inlineStr">
        <is>
          <t>10241</t>
        </is>
      </c>
      <c r="C2766" s="14" t="inlineStr">
        <is>
          <t>M/C 0717 (MARROM)</t>
        </is>
      </c>
      <c r="D2766" s="14" t="inlineStr">
        <is>
          <t>58 FABRICAÇÃO EMBALAGEM</t>
        </is>
      </c>
      <c r="E2766" s="14" t="n">
        <v>200200130</v>
      </c>
      <c r="F2766" s="14" t="inlineStr">
        <is>
          <t>EMB. BASE DUBAI (1190X370X57)</t>
        </is>
      </c>
      <c r="G2766" s="14" t="inlineStr">
        <is>
          <t>58 FABRICAÇÃO EMBALAGEM</t>
        </is>
      </c>
      <c r="H2766" s="14" t="inlineStr">
        <is>
          <t>58 FABRICAÇÃO EMBALAGEM</t>
        </is>
      </c>
      <c r="I2766" s="9" t="inlineStr">
        <is>
          <t>58 FABRICAÇÃO EMBALAGEM</t>
        </is>
      </c>
      <c r="J2766" s="9" t="n">
        <v>6</v>
      </c>
      <c r="K2766" s="14">
        <f>IF($E2766="","",IFERROR(INDEX('01_Cad_Pecas'!$H$2:$H$5000,MATCH($E2766,'01_Cad_Pecas'!$D$2:$D$5000,0)),IFERROR(INDEX('01_Cad_Pecas'!$H$2:$H$5000,MATCH(VALUE($E2766),'01_Cad_Pecas'!$D$2:$D$5000,0)),"")))</f>
        <v/>
      </c>
      <c r="L2766" s="14">
        <f>IF($E2766="","",IFERROR(INDEX('01_Cad_Pecas'!$I$2:$I$5000,MATCH($E2766,'01_Cad_Pecas'!$D$2:$D$5000,0)),IFERROR(INDEX('01_Cad_Pecas'!$I$2:$I$5000,MATCH(VALUE($E2766),'01_Cad_Pecas'!$D$2:$D$5000,0)),"")))</f>
        <v/>
      </c>
      <c r="M2766" s="14">
        <f>IF(OR($J2766="",$L2766=""),"",IF($K2766="",0,$K2766)+$J2766*$L2766)</f>
        <v/>
      </c>
      <c r="N2766" s="14" t="n">
        <v>46213</v>
      </c>
      <c r="O2766" s="14" t="n">
        <v>6</v>
      </c>
      <c r="P2766" s="14" t="n"/>
      <c r="Q2766" s="14" t="n"/>
      <c r="R2766" s="14" t="n"/>
      <c r="S2766" s="14" t="n"/>
      <c r="T2766" s="14">
        <f>IF(OR($J2766="",$O2766=""),"",$O2766/$J2766)</f>
        <v/>
      </c>
      <c r="U2766" s="14" t="inlineStr">
        <is>
          <t>Concluído</t>
        </is>
      </c>
      <c r="V2766" s="14" t="n"/>
      <c r="W2766" s="14" t="n"/>
      <c r="X2766" s="14" t="n"/>
      <c r="Y2766" s="14" t="n"/>
      <c r="Z2766" s="14" t="n"/>
      <c r="AA2766" s="11" t="n"/>
      <c r="AB2766" s="14">
        <f>B2766&amp;"|"&amp;I2766</f>
        <v/>
      </c>
      <c r="AC2766">
        <f>IF($B2766="","","|"&amp;SUBSTITUTE(TRIM(SUBSTITUTE(SUBSTITUTE(SUBSTITUTE(SUBSTITUTE(SUBSTITUTE(SUBSTITUTE(SUBSTITUTE(SUBSTITUTE(SUBSTITUTE(SUBSTITUTE(SUBSTITUTE(SUBSTITUTE(SUBSTITUTE(SUBSTITUTE(TRIM($B2766&amp;""),CHAR(10)," "),CHAR(13)," "),"."," "),";"," "),","," "),"/"," "),"+"," "),"-"," "),"  "," "),"  "," "),"  "," "),"  "," "),"  "," "),"  "," "))," ","|")&amp;"|")</f>
        <v/>
      </c>
      <c r="AD2766">
        <f>TRIM($I2766&amp;"")</f>
        <v/>
      </c>
    </row>
    <row r="2767" ht="60" customHeight="1">
      <c r="A2767" s="9" t="n">
        <v>46216</v>
      </c>
      <c r="B2767" s="14" t="inlineStr">
        <is>
          <t>10241</t>
        </is>
      </c>
      <c r="C2767" s="14" t="inlineStr">
        <is>
          <t>M/C 0717 (MARROM)</t>
        </is>
      </c>
      <c r="D2767" s="14" t="inlineStr">
        <is>
          <t>58 FABRICAÇÃO EMBALAGEM</t>
        </is>
      </c>
      <c r="E2767" s="14" t="n">
        <v>200312130</v>
      </c>
      <c r="F2767" s="14" t="inlineStr">
        <is>
          <t>EMB. MESA NOVA YORK 1,20 (945X100X190)</t>
        </is>
      </c>
      <c r="G2767" s="14" t="inlineStr">
        <is>
          <t>58 FABRICAÇÃO EMBALAGEM</t>
        </is>
      </c>
      <c r="H2767" s="14" t="inlineStr">
        <is>
          <t>58 FABRICAÇÃO EMBALAGEM</t>
        </is>
      </c>
      <c r="I2767" s="9" t="inlineStr">
        <is>
          <t>58 FABRICAÇÃO EMBALAGEM</t>
        </is>
      </c>
      <c r="J2767" s="9" t="n">
        <v>2</v>
      </c>
      <c r="K2767" s="14">
        <f>IF($E2767="","",IFERROR(INDEX('01_Cad_Pecas'!$H$2:$H$5000,MATCH($E2767,'01_Cad_Pecas'!$D$2:$D$5000,0)),IFERROR(INDEX('01_Cad_Pecas'!$H$2:$H$5000,MATCH(VALUE($E2767),'01_Cad_Pecas'!$D$2:$D$5000,0)),"")))</f>
        <v/>
      </c>
      <c r="L2767" s="14">
        <f>IF($E2767="","",IFERROR(INDEX('01_Cad_Pecas'!$I$2:$I$5000,MATCH($E2767,'01_Cad_Pecas'!$D$2:$D$5000,0)),IFERROR(INDEX('01_Cad_Pecas'!$I$2:$I$5000,MATCH(VALUE($E2767),'01_Cad_Pecas'!$D$2:$D$5000,0)),"")))</f>
        <v/>
      </c>
      <c r="M2767" s="14">
        <f>IF(OR($J2767="",$L2767=""),"",IF($K2767="",0,$K2767)+$J2767*$L2767)</f>
        <v/>
      </c>
      <c r="N2767" s="14" t="n">
        <v>46213</v>
      </c>
      <c r="O2767" s="14" t="n">
        <v>2</v>
      </c>
      <c r="P2767" s="14" t="n"/>
      <c r="Q2767" s="14" t="n"/>
      <c r="R2767" s="14" t="n"/>
      <c r="S2767" s="14" t="n"/>
      <c r="T2767" s="14">
        <f>IF(OR($J2767="",$O2767=""),"",$O2767/$J2767)</f>
        <v/>
      </c>
      <c r="U2767" s="14" t="inlineStr">
        <is>
          <t>Concluído</t>
        </is>
      </c>
      <c r="V2767" s="14" t="n"/>
      <c r="W2767" s="14" t="n"/>
      <c r="X2767" s="14" t="n"/>
      <c r="Y2767" s="14" t="n"/>
      <c r="Z2767" s="14" t="n"/>
      <c r="AA2767" s="11" t="n"/>
      <c r="AB2767" s="14">
        <f>B2767&amp;"|"&amp;I2767</f>
        <v/>
      </c>
      <c r="AC2767">
        <f>IF($B2767="","","|"&amp;SUBSTITUTE(TRIM(SUBSTITUTE(SUBSTITUTE(SUBSTITUTE(SUBSTITUTE(SUBSTITUTE(SUBSTITUTE(SUBSTITUTE(SUBSTITUTE(SUBSTITUTE(SUBSTITUTE(SUBSTITUTE(SUBSTITUTE(SUBSTITUTE(SUBSTITUTE(TRIM($B2767&amp;""),CHAR(10)," "),CHAR(13)," "),"."," "),";"," "),","," "),"/"," "),"+"," "),"-"," "),"  "," "),"  "," "),"  "," "),"  "," "),"  "," "),"  "," "))," ","|")&amp;"|")</f>
        <v/>
      </c>
      <c r="AD2767">
        <f>TRIM($I2767&amp;"")</f>
        <v/>
      </c>
    </row>
    <row r="2768" ht="60" customHeight="1">
      <c r="A2768" s="9" t="n">
        <v>46216</v>
      </c>
      <c r="B2768" s="14" t="inlineStr">
        <is>
          <t>10241</t>
        </is>
      </c>
      <c r="C2768" s="14" t="inlineStr">
        <is>
          <t>M/C 0717 (MARROM)</t>
        </is>
      </c>
      <c r="D2768" s="14" t="inlineStr">
        <is>
          <t>58 FABRICAÇÃO EMBALAGEM</t>
        </is>
      </c>
      <c r="E2768" s="14" t="n">
        <v>200316130</v>
      </c>
      <c r="F2768" s="14" t="inlineStr">
        <is>
          <t>EMB. NOVA YORK 1,60 (1345X100X175)</t>
        </is>
      </c>
      <c r="G2768" s="14" t="inlineStr">
        <is>
          <t>58 FABRICAÇÃO EMBALAGEM</t>
        </is>
      </c>
      <c r="H2768" s="14" t="inlineStr">
        <is>
          <t>58 FABRICAÇÃO EMBALAGEM</t>
        </is>
      </c>
      <c r="I2768" s="9" t="inlineStr">
        <is>
          <t>58 FABRICAÇÃO EMBALAGEM</t>
        </is>
      </c>
      <c r="J2768" s="9" t="n">
        <v>1</v>
      </c>
      <c r="K2768" s="14">
        <f>IF($E2768="","",IFERROR(INDEX('01_Cad_Pecas'!$H$2:$H$5000,MATCH($E2768,'01_Cad_Pecas'!$D$2:$D$5000,0)),IFERROR(INDEX('01_Cad_Pecas'!$H$2:$H$5000,MATCH(VALUE($E2768),'01_Cad_Pecas'!$D$2:$D$5000,0)),"")))</f>
        <v/>
      </c>
      <c r="L2768" s="14">
        <f>IF($E2768="","",IFERROR(INDEX('01_Cad_Pecas'!$I$2:$I$5000,MATCH($E2768,'01_Cad_Pecas'!$D$2:$D$5000,0)),IFERROR(INDEX('01_Cad_Pecas'!$I$2:$I$5000,MATCH(VALUE($E2768),'01_Cad_Pecas'!$D$2:$D$5000,0)),"")))</f>
        <v/>
      </c>
      <c r="M2768" s="14">
        <f>IF(OR($J2768="",$L2768=""),"",IF($K2768="",0,$K2768)+$J2768*$L2768)</f>
        <v/>
      </c>
      <c r="N2768" s="14" t="n">
        <v>46213</v>
      </c>
      <c r="O2768" s="14" t="n">
        <v>1</v>
      </c>
      <c r="P2768" s="14" t="n"/>
      <c r="Q2768" s="14" t="n"/>
      <c r="R2768" s="14" t="n"/>
      <c r="S2768" s="14" t="n"/>
      <c r="T2768" s="14">
        <f>IF(OR($J2768="",$O2768=""),"",$O2768/$J2768)</f>
        <v/>
      </c>
      <c r="U2768" s="14" t="inlineStr">
        <is>
          <t>Concluído</t>
        </is>
      </c>
      <c r="V2768" s="14" t="n"/>
      <c r="W2768" s="14" t="n"/>
      <c r="X2768" s="14" t="n"/>
      <c r="Y2768" s="14" t="n"/>
      <c r="Z2768" s="14" t="n"/>
      <c r="AA2768" s="11" t="n"/>
      <c r="AB2768" s="14">
        <f>B2768&amp;"|"&amp;I2768</f>
        <v/>
      </c>
      <c r="AC2768">
        <f>IF($B2768="","","|"&amp;SUBSTITUTE(TRIM(SUBSTITUTE(SUBSTITUTE(SUBSTITUTE(SUBSTITUTE(SUBSTITUTE(SUBSTITUTE(SUBSTITUTE(SUBSTITUTE(SUBSTITUTE(SUBSTITUTE(SUBSTITUTE(SUBSTITUTE(SUBSTITUTE(SUBSTITUTE(TRIM($B2768&amp;""),CHAR(10)," "),CHAR(13)," "),"."," "),";"," "),","," "),"/"," "),"+"," "),"-"," "),"  "," "),"  "," "),"  "," "),"  "," "),"  "," "),"  "," "))," ","|")&amp;"|")</f>
        <v/>
      </c>
      <c r="AD2768">
        <f>TRIM($I2768&amp;"")</f>
        <v/>
      </c>
    </row>
    <row r="2769" ht="60" customHeight="1">
      <c r="A2769" s="9" t="n">
        <v>46216</v>
      </c>
      <c r="B2769" s="14" t="inlineStr">
        <is>
          <t>10241</t>
        </is>
      </c>
      <c r="C2769" s="14" t="inlineStr">
        <is>
          <t>M/C 0717 (MARROM)</t>
        </is>
      </c>
      <c r="D2769" s="14" t="inlineStr">
        <is>
          <t>58 FABRICAÇÃO EMBALAGEM</t>
        </is>
      </c>
      <c r="E2769" s="14" t="n">
        <v>200520130</v>
      </c>
      <c r="F2769" s="14" t="inlineStr">
        <is>
          <t>EMB. BASE MESA ATHENAS VL 01 (760X390X75)</t>
        </is>
      </c>
      <c r="G2769" s="14" t="inlineStr">
        <is>
          <t>58 FABRICAÇÃO EMBALAGEM</t>
        </is>
      </c>
      <c r="H2769" s="14" t="inlineStr">
        <is>
          <t>58 FABRICAÇÃO EMBALAGEM</t>
        </is>
      </c>
      <c r="I2769" s="9" t="inlineStr">
        <is>
          <t>58 FABRICAÇÃO EMBALAGEM</t>
        </is>
      </c>
      <c r="J2769" s="9" t="n">
        <v>6</v>
      </c>
      <c r="K2769" s="14">
        <f>IF($E2769="","",IFERROR(INDEX('01_Cad_Pecas'!$H$2:$H$5000,MATCH($E2769,'01_Cad_Pecas'!$D$2:$D$5000,0)),IFERROR(INDEX('01_Cad_Pecas'!$H$2:$H$5000,MATCH(VALUE($E2769),'01_Cad_Pecas'!$D$2:$D$5000,0)),"")))</f>
        <v/>
      </c>
      <c r="L2769" s="14">
        <f>IF($E2769="","",IFERROR(INDEX('01_Cad_Pecas'!$I$2:$I$5000,MATCH($E2769,'01_Cad_Pecas'!$D$2:$D$5000,0)),IFERROR(INDEX('01_Cad_Pecas'!$I$2:$I$5000,MATCH(VALUE($E2769),'01_Cad_Pecas'!$D$2:$D$5000,0)),"")))</f>
        <v/>
      </c>
      <c r="M2769" s="14">
        <f>IF(OR($J2769="",$L2769=""),"",IF($K2769="",0,$K2769)+$J2769*$L2769)</f>
        <v/>
      </c>
      <c r="N2769" s="14" t="n">
        <v>46213</v>
      </c>
      <c r="O2769" s="14" t="n">
        <v>6</v>
      </c>
      <c r="P2769" s="14" t="n"/>
      <c r="Q2769" s="14" t="n"/>
      <c r="R2769" s="14" t="n"/>
      <c r="S2769" s="14" t="n"/>
      <c r="T2769" s="14">
        <f>IF(OR($J2769="",$O2769=""),"",$O2769/$J2769)</f>
        <v/>
      </c>
      <c r="U2769" s="14" t="inlineStr">
        <is>
          <t>Concluído</t>
        </is>
      </c>
      <c r="V2769" s="14" t="n"/>
      <c r="W2769" s="14" t="n"/>
      <c r="X2769" s="14" t="n"/>
      <c r="Y2769" s="14" t="n"/>
      <c r="Z2769" s="14" t="n"/>
      <c r="AA2769" s="11" t="n"/>
      <c r="AB2769" s="14">
        <f>B2769&amp;"|"&amp;I2769</f>
        <v/>
      </c>
      <c r="AC2769">
        <f>IF($B2769="","","|"&amp;SUBSTITUTE(TRIM(SUBSTITUTE(SUBSTITUTE(SUBSTITUTE(SUBSTITUTE(SUBSTITUTE(SUBSTITUTE(SUBSTITUTE(SUBSTITUTE(SUBSTITUTE(SUBSTITUTE(SUBSTITUTE(SUBSTITUTE(SUBSTITUTE(SUBSTITUTE(TRIM($B2769&amp;""),CHAR(10)," "),CHAR(13)," "),"."," "),";"," "),","," "),"/"," "),"+"," "),"-"," "),"  "," "),"  "," "),"  "," "),"  "," "),"  "," "),"  "," "))," ","|")&amp;"|")</f>
        <v/>
      </c>
      <c r="AD2769">
        <f>TRIM($I2769&amp;"")</f>
        <v/>
      </c>
    </row>
    <row r="2770" ht="60" customHeight="1">
      <c r="A2770" s="9" t="n">
        <v>46216</v>
      </c>
      <c r="B2770" s="14" t="inlineStr">
        <is>
          <t>10241</t>
        </is>
      </c>
      <c r="C2770" s="14" t="inlineStr">
        <is>
          <t>M/C 0717 (MARROM)</t>
        </is>
      </c>
      <c r="D2770" s="14" t="inlineStr">
        <is>
          <t>58 FABRICAÇÃO EMBALAGEM</t>
        </is>
      </c>
      <c r="E2770" s="14" t="n">
        <v>200522130</v>
      </c>
      <c r="F2770" s="14" t="inlineStr">
        <is>
          <t>EMB. MESA ATHENAS 1,20/1,36 VL 1/2 (764X464X65)</t>
        </is>
      </c>
      <c r="G2770" s="14" t="inlineStr">
        <is>
          <t>58 FABRICAÇÃO EMBALAGEM</t>
        </is>
      </c>
      <c r="H2770" s="14" t="inlineStr">
        <is>
          <t>58 FABRICAÇÃO EMBALAGEM</t>
        </is>
      </c>
      <c r="I2770" s="9" t="inlineStr">
        <is>
          <t>58 FABRICAÇÃO EMBALAGEM</t>
        </is>
      </c>
      <c r="J2770" s="9" t="n">
        <v>1</v>
      </c>
      <c r="K2770" s="14">
        <f>IF($E2770="","",IFERROR(INDEX('01_Cad_Pecas'!$H$2:$H$5000,MATCH($E2770,'01_Cad_Pecas'!$D$2:$D$5000,0)),IFERROR(INDEX('01_Cad_Pecas'!$H$2:$H$5000,MATCH(VALUE($E2770),'01_Cad_Pecas'!$D$2:$D$5000,0)),"")))</f>
        <v/>
      </c>
      <c r="L2770" s="14">
        <f>IF($E2770="","",IFERROR(INDEX('01_Cad_Pecas'!$I$2:$I$5000,MATCH($E2770,'01_Cad_Pecas'!$D$2:$D$5000,0)),IFERROR(INDEX('01_Cad_Pecas'!$I$2:$I$5000,MATCH(VALUE($E2770),'01_Cad_Pecas'!$D$2:$D$5000,0)),"")))</f>
        <v/>
      </c>
      <c r="M2770" s="14">
        <f>IF(OR($J2770="",$L2770=""),"",IF($K2770="",0,$K2770)+$J2770*$L2770)</f>
        <v/>
      </c>
      <c r="N2770" s="14" t="n">
        <v>46213</v>
      </c>
      <c r="O2770" s="14" t="n">
        <v>1</v>
      </c>
      <c r="P2770" s="14" t="n"/>
      <c r="Q2770" s="14" t="n"/>
      <c r="R2770" s="14" t="n"/>
      <c r="S2770" s="14" t="n"/>
      <c r="T2770" s="14">
        <f>IF(OR($J2770="",$O2770=""),"",$O2770/$J2770)</f>
        <v/>
      </c>
      <c r="U2770" s="14" t="inlineStr">
        <is>
          <t>Concluído</t>
        </is>
      </c>
      <c r="V2770" s="14" t="n"/>
      <c r="W2770" s="14" t="n"/>
      <c r="X2770" s="14" t="n"/>
      <c r="Y2770" s="14" t="n"/>
      <c r="Z2770" s="14" t="n"/>
      <c r="AA2770" s="11" t="n"/>
      <c r="AB2770" s="14">
        <f>B2770&amp;"|"&amp;I2770</f>
        <v/>
      </c>
      <c r="AC2770">
        <f>IF($B2770="","","|"&amp;SUBSTITUTE(TRIM(SUBSTITUTE(SUBSTITUTE(SUBSTITUTE(SUBSTITUTE(SUBSTITUTE(SUBSTITUTE(SUBSTITUTE(SUBSTITUTE(SUBSTITUTE(SUBSTITUTE(SUBSTITUTE(SUBSTITUTE(SUBSTITUTE(SUBSTITUTE(TRIM($B2770&amp;""),CHAR(10)," "),CHAR(13)," "),"."," "),";"," "),","," "),"/"," "),"+"," "),"-"," "),"  "," "),"  "," "),"  "," "),"  "," "),"  "," "),"  "," "))," ","|")&amp;"|")</f>
        <v/>
      </c>
      <c r="AD2770">
        <f>TRIM($I2770&amp;"")</f>
        <v/>
      </c>
    </row>
    <row r="2771" ht="60" customHeight="1">
      <c r="A2771" s="9" t="n">
        <v>46216</v>
      </c>
      <c r="B2771" s="14" t="inlineStr">
        <is>
          <t>10241</t>
        </is>
      </c>
      <c r="C2771" s="14" t="inlineStr">
        <is>
          <t>M/C 0717 (MARROM)</t>
        </is>
      </c>
      <c r="D2771" s="14" t="inlineStr">
        <is>
          <t>58 FABRICAÇÃO EMBALAGEM</t>
        </is>
      </c>
      <c r="E2771" s="14" t="n">
        <v>30003031</v>
      </c>
      <c r="F2771" s="14" t="inlineStr">
        <is>
          <t>EMB. ACESSORIOS CAD PE INTEIRO (530X120X60)</t>
        </is>
      </c>
      <c r="G2771" s="14" t="inlineStr">
        <is>
          <t>58 FABRICAÇÃO EMBALAGEM</t>
        </is>
      </c>
      <c r="H2771" s="14" t="inlineStr">
        <is>
          <t>58 FABRICAÇÃO EMBALAGEM</t>
        </is>
      </c>
      <c r="I2771" s="9" t="inlineStr">
        <is>
          <t>58 FABRICAÇÃO EMBALAGEM</t>
        </is>
      </c>
      <c r="J2771" s="9" t="n">
        <v>14</v>
      </c>
      <c r="K2771" s="14">
        <f>IF($E2771="","",IFERROR(INDEX('01_Cad_Pecas'!$H$2:$H$5000,MATCH($E2771,'01_Cad_Pecas'!$D$2:$D$5000,0)),IFERROR(INDEX('01_Cad_Pecas'!$H$2:$H$5000,MATCH(VALUE($E2771),'01_Cad_Pecas'!$D$2:$D$5000,0)),"")))</f>
        <v/>
      </c>
      <c r="L2771" s="14">
        <f>IF($E2771="","",IFERROR(INDEX('01_Cad_Pecas'!$I$2:$I$5000,MATCH($E2771,'01_Cad_Pecas'!$D$2:$D$5000,0)),IFERROR(INDEX('01_Cad_Pecas'!$I$2:$I$5000,MATCH(VALUE($E2771),'01_Cad_Pecas'!$D$2:$D$5000,0)),"")))</f>
        <v/>
      </c>
      <c r="M2771" s="14">
        <f>IF(OR($J2771="",$L2771=""),"",IF($K2771="",0,$K2771)+$J2771*$L2771)</f>
        <v/>
      </c>
      <c r="N2771" s="14" t="n">
        <v>46213</v>
      </c>
      <c r="O2771" s="14" t="n">
        <v>14</v>
      </c>
      <c r="P2771" s="14" t="n"/>
      <c r="Q2771" s="14" t="n"/>
      <c r="R2771" s="14" t="n"/>
      <c r="S2771" s="14" t="n"/>
      <c r="T2771" s="14">
        <f>IF(OR($J2771="",$O2771=""),"",$O2771/$J2771)</f>
        <v/>
      </c>
      <c r="U2771" s="14" t="inlineStr">
        <is>
          <t>Concluído</t>
        </is>
      </c>
      <c r="V2771" s="14" t="n"/>
      <c r="W2771" s="14" t="n"/>
      <c r="X2771" s="14" t="n"/>
      <c r="Y2771" s="14" t="n"/>
      <c r="Z2771" s="14" t="n"/>
      <c r="AA2771" s="11" t="n"/>
      <c r="AB2771" s="14">
        <f>B2771&amp;"|"&amp;I2771</f>
        <v/>
      </c>
      <c r="AC2771">
        <f>IF($B2771="","","|"&amp;SUBSTITUTE(TRIM(SUBSTITUTE(SUBSTITUTE(SUBSTITUTE(SUBSTITUTE(SUBSTITUTE(SUBSTITUTE(SUBSTITUTE(SUBSTITUTE(SUBSTITUTE(SUBSTITUTE(SUBSTITUTE(SUBSTITUTE(SUBSTITUTE(SUBSTITUTE(TRIM($B2771&amp;""),CHAR(10)," "),CHAR(13)," "),"."," "),";"," "),","," "),"/"," "),"+"," "),"-"," "),"  "," "),"  "," "),"  "," "),"  "," "),"  "," "),"  "," "))," ","|")&amp;"|")</f>
        <v/>
      </c>
      <c r="AD2771">
        <f>TRIM($I2771&amp;"")</f>
        <v/>
      </c>
    </row>
    <row r="2772" ht="60" customHeight="1">
      <c r="A2772" s="9" t="n">
        <v>46216</v>
      </c>
      <c r="B2772" s="14" t="inlineStr">
        <is>
          <t>10241</t>
        </is>
      </c>
      <c r="C2772" s="14" t="inlineStr">
        <is>
          <t>M/C 0717 (MARROM)</t>
        </is>
      </c>
      <c r="D2772" s="14" t="inlineStr">
        <is>
          <t>58 FABRICAÇÃO EMBALAGEM</t>
        </is>
      </c>
      <c r="E2772" s="14" t="n">
        <v>30003032</v>
      </c>
      <c r="F2772" s="14" t="inlineStr">
        <is>
          <t>PAPELAO TRASEIRO 280X410 - ENCOSTO PE INTEIRO (X3)</t>
        </is>
      </c>
      <c r="G2772" s="14" t="inlineStr">
        <is>
          <t>58 FABRICAÇÃO EMBALAGEM</t>
        </is>
      </c>
      <c r="H2772" s="14" t="inlineStr">
        <is>
          <t>58 FABRICAÇÃO EMBALAGEM</t>
        </is>
      </c>
      <c r="I2772" s="9" t="inlineStr">
        <is>
          <t>58 FABRICAÇÃO EMBALAGEM</t>
        </is>
      </c>
      <c r="J2772" s="9" t="n">
        <v>28</v>
      </c>
      <c r="K2772" s="14">
        <f>IF($E2772="","",IFERROR(INDEX('01_Cad_Pecas'!$H$2:$H$5000,MATCH($E2772,'01_Cad_Pecas'!$D$2:$D$5000,0)),IFERROR(INDEX('01_Cad_Pecas'!$H$2:$H$5000,MATCH(VALUE($E2772),'01_Cad_Pecas'!$D$2:$D$5000,0)),"")))</f>
        <v/>
      </c>
      <c r="L2772" s="14">
        <f>IF($E2772="","",IFERROR(INDEX('01_Cad_Pecas'!$I$2:$I$5000,MATCH($E2772,'01_Cad_Pecas'!$D$2:$D$5000,0)),IFERROR(INDEX('01_Cad_Pecas'!$I$2:$I$5000,MATCH(VALUE($E2772),'01_Cad_Pecas'!$D$2:$D$5000,0)),"")))</f>
        <v/>
      </c>
      <c r="M2772" s="14">
        <f>IF(OR($J2772="",$L2772=""),"",IF($K2772="",0,$K2772)+$J2772*$L2772)</f>
        <v/>
      </c>
      <c r="N2772" s="14" t="n">
        <v>46213</v>
      </c>
      <c r="O2772" s="14" t="n">
        <v>28</v>
      </c>
      <c r="P2772" s="14" t="n"/>
      <c r="Q2772" s="14" t="n"/>
      <c r="R2772" s="14" t="n"/>
      <c r="S2772" s="14" t="n"/>
      <c r="T2772" s="14">
        <f>IF(OR($J2772="",$O2772=""),"",$O2772/$J2772)</f>
        <v/>
      </c>
      <c r="U2772" s="14" t="inlineStr">
        <is>
          <t>Concluído</t>
        </is>
      </c>
      <c r="V2772" s="14" t="n"/>
      <c r="W2772" s="14" t="n"/>
      <c r="X2772" s="14" t="n"/>
      <c r="Y2772" s="14" t="n"/>
      <c r="Z2772" s="14" t="n"/>
      <c r="AA2772" s="11" t="n"/>
      <c r="AB2772" s="14">
        <f>B2772&amp;"|"&amp;I2772</f>
        <v/>
      </c>
      <c r="AC2772">
        <f>IF($B2772="","","|"&amp;SUBSTITUTE(TRIM(SUBSTITUTE(SUBSTITUTE(SUBSTITUTE(SUBSTITUTE(SUBSTITUTE(SUBSTITUTE(SUBSTITUTE(SUBSTITUTE(SUBSTITUTE(SUBSTITUTE(SUBSTITUTE(SUBSTITUTE(SUBSTITUTE(SUBSTITUTE(TRIM($B2772&amp;""),CHAR(10)," "),CHAR(13)," "),"."," "),";"," "),","," "),"/"," "),"+"," "),"-"," "),"  "," "),"  "," "),"  "," "),"  "," "),"  "," "),"  "," "))," ","|")&amp;"|")</f>
        <v/>
      </c>
      <c r="AD2772">
        <f>TRIM($I2772&amp;"")</f>
        <v/>
      </c>
    </row>
    <row r="2773" ht="60" customHeight="1">
      <c r="A2773" s="9" t="n">
        <v>46216</v>
      </c>
      <c r="B2773" s="14" t="inlineStr">
        <is>
          <t>10241</t>
        </is>
      </c>
      <c r="C2773" s="14" t="inlineStr">
        <is>
          <t>M/C 0717 (MARROM)</t>
        </is>
      </c>
      <c r="D2773" s="14" t="inlineStr">
        <is>
          <t>58 FABRICAÇÃO EMBALAGEM</t>
        </is>
      </c>
      <c r="E2773" s="14" t="n">
        <v>30003033</v>
      </c>
      <c r="F2773" s="14" t="inlineStr">
        <is>
          <t>PAPELAO FRENTE 490X410 - ENCOSTO PE INTEIRO (X3)</t>
        </is>
      </c>
      <c r="G2773" s="14" t="inlineStr">
        <is>
          <t>58 FABRICAÇÃO EMBALAGEM</t>
        </is>
      </c>
      <c r="H2773" s="14" t="inlineStr">
        <is>
          <t>58 FABRICAÇÃO EMBALAGEM</t>
        </is>
      </c>
      <c r="I2773" s="9" t="inlineStr">
        <is>
          <t>58 FABRICAÇÃO EMBALAGEM</t>
        </is>
      </c>
      <c r="J2773" s="9" t="n">
        <v>28</v>
      </c>
      <c r="K2773" s="14">
        <f>IF($E2773="","",IFERROR(INDEX('01_Cad_Pecas'!$H$2:$H$5000,MATCH($E2773,'01_Cad_Pecas'!$D$2:$D$5000,0)),IFERROR(INDEX('01_Cad_Pecas'!$H$2:$H$5000,MATCH(VALUE($E2773),'01_Cad_Pecas'!$D$2:$D$5000,0)),"")))</f>
        <v/>
      </c>
      <c r="L2773" s="14">
        <f>IF($E2773="","",IFERROR(INDEX('01_Cad_Pecas'!$I$2:$I$5000,MATCH($E2773,'01_Cad_Pecas'!$D$2:$D$5000,0)),IFERROR(INDEX('01_Cad_Pecas'!$I$2:$I$5000,MATCH(VALUE($E2773),'01_Cad_Pecas'!$D$2:$D$5000,0)),"")))</f>
        <v/>
      </c>
      <c r="M2773" s="14">
        <f>IF(OR($J2773="",$L2773=""),"",IF($K2773="",0,$K2773)+$J2773*$L2773)</f>
        <v/>
      </c>
      <c r="N2773" s="14" t="n">
        <v>46213</v>
      </c>
      <c r="O2773" s="14" t="n">
        <v>28</v>
      </c>
      <c r="P2773" s="14" t="n"/>
      <c r="Q2773" s="14" t="n"/>
      <c r="R2773" s="14" t="n"/>
      <c r="S2773" s="14" t="n"/>
      <c r="T2773" s="14">
        <f>IF(OR($J2773="",$O2773=""),"",$O2773/$J2773)</f>
        <v/>
      </c>
      <c r="U2773" s="14" t="inlineStr">
        <is>
          <t>Concluído</t>
        </is>
      </c>
      <c r="V2773" s="14" t="n"/>
      <c r="W2773" s="14" t="n"/>
      <c r="X2773" s="14" t="n"/>
      <c r="Y2773" s="14" t="n"/>
      <c r="Z2773" s="14" t="n"/>
      <c r="AA2773" s="11" t="n"/>
      <c r="AB2773" s="14">
        <f>B2773&amp;"|"&amp;I2773</f>
        <v/>
      </c>
      <c r="AC2773">
        <f>IF($B2773="","","|"&amp;SUBSTITUTE(TRIM(SUBSTITUTE(SUBSTITUTE(SUBSTITUTE(SUBSTITUTE(SUBSTITUTE(SUBSTITUTE(SUBSTITUTE(SUBSTITUTE(SUBSTITUTE(SUBSTITUTE(SUBSTITUTE(SUBSTITUTE(SUBSTITUTE(SUBSTITUTE(TRIM($B2773&amp;""),CHAR(10)," "),CHAR(13)," "),"."," "),";"," "),","," "),"/"," "),"+"," "),"-"," "),"  "," "),"  "," "),"  "," "),"  "," "),"  "," "),"  "," "))," ","|")&amp;"|")</f>
        <v/>
      </c>
      <c r="AD2773">
        <f>TRIM($I2773&amp;"")</f>
        <v/>
      </c>
    </row>
    <row r="2774" ht="60" customHeight="1">
      <c r="A2774" s="9" t="n">
        <v>46216</v>
      </c>
      <c r="B2774" s="14" t="inlineStr">
        <is>
          <t>10241</t>
        </is>
      </c>
      <c r="C2774" s="14" t="inlineStr">
        <is>
          <t>M/C 0717 (MARROM)</t>
        </is>
      </c>
      <c r="D2774" s="14" t="inlineStr">
        <is>
          <t>58 FABRICAÇÃO EMBALAGEM</t>
        </is>
      </c>
      <c r="E2774" s="14" t="n">
        <v>30003330</v>
      </c>
      <c r="F2774" s="14" t="inlineStr">
        <is>
          <t>EMB. ESPALDAR TOPAZIO (412X65X60)</t>
        </is>
      </c>
      <c r="G2774" s="14" t="inlineStr">
        <is>
          <t>58 FABRICAÇÃO EMBALAGEM</t>
        </is>
      </c>
      <c r="H2774" s="14" t="inlineStr">
        <is>
          <t>58 FABRICAÇÃO EMBALAGEM</t>
        </is>
      </c>
      <c r="I2774" s="9" t="inlineStr">
        <is>
          <t>58 FABRICAÇÃO EMBALAGEM</t>
        </is>
      </c>
      <c r="J2774" s="9" t="n">
        <v>4</v>
      </c>
      <c r="K2774" s="14">
        <f>IF($E2774="","",IFERROR(INDEX('01_Cad_Pecas'!$H$2:$H$5000,MATCH($E2774,'01_Cad_Pecas'!$D$2:$D$5000,0)),IFERROR(INDEX('01_Cad_Pecas'!$H$2:$H$5000,MATCH(VALUE($E2774),'01_Cad_Pecas'!$D$2:$D$5000,0)),"")))</f>
        <v/>
      </c>
      <c r="L2774" s="14">
        <f>IF($E2774="","",IFERROR(INDEX('01_Cad_Pecas'!$I$2:$I$5000,MATCH($E2774,'01_Cad_Pecas'!$D$2:$D$5000,0)),IFERROR(INDEX('01_Cad_Pecas'!$I$2:$I$5000,MATCH(VALUE($E2774),'01_Cad_Pecas'!$D$2:$D$5000,0)),"")))</f>
        <v/>
      </c>
      <c r="M2774" s="14">
        <f>IF(OR($J2774="",$L2774=""),"",IF($K2774="",0,$K2774)+$J2774*$L2774)</f>
        <v/>
      </c>
      <c r="N2774" s="14" t="n">
        <v>46213</v>
      </c>
      <c r="O2774" s="14" t="n">
        <v>4</v>
      </c>
      <c r="P2774" s="14" t="n"/>
      <c r="Q2774" s="14" t="n"/>
      <c r="R2774" s="14" t="n"/>
      <c r="S2774" s="14" t="n"/>
      <c r="T2774" s="14">
        <f>IF(OR($J2774="",$O2774=""),"",$O2774/$J2774)</f>
        <v/>
      </c>
      <c r="U2774" s="14" t="inlineStr">
        <is>
          <t>Concluído</t>
        </is>
      </c>
      <c r="V2774" s="14" t="n"/>
      <c r="W2774" s="14" t="n"/>
      <c r="X2774" s="14" t="n"/>
      <c r="Y2774" s="14" t="n"/>
      <c r="Z2774" s="14" t="n"/>
      <c r="AA2774" s="11" t="n"/>
      <c r="AB2774" s="14">
        <f>B2774&amp;"|"&amp;I2774</f>
        <v/>
      </c>
      <c r="AC2774">
        <f>IF($B2774="","","|"&amp;SUBSTITUTE(TRIM(SUBSTITUTE(SUBSTITUTE(SUBSTITUTE(SUBSTITUTE(SUBSTITUTE(SUBSTITUTE(SUBSTITUTE(SUBSTITUTE(SUBSTITUTE(SUBSTITUTE(SUBSTITUTE(SUBSTITUTE(SUBSTITUTE(SUBSTITUTE(TRIM($B2774&amp;""),CHAR(10)," "),CHAR(13)," "),"."," "),";"," "),","," "),"/"," "),"+"," "),"-"," "),"  "," "),"  "," "),"  "," "),"  "," "),"  "," "),"  "," "))," ","|")&amp;"|")</f>
        <v/>
      </c>
      <c r="AD2774">
        <f>TRIM($I2774&amp;"")</f>
        <v/>
      </c>
    </row>
    <row r="2775" ht="60" customHeight="1">
      <c r="A2775" s="9" t="n">
        <v>46216</v>
      </c>
      <c r="B2775" s="14" t="inlineStr">
        <is>
          <t>10241</t>
        </is>
      </c>
      <c r="C2775" s="14" t="inlineStr">
        <is>
          <t>M/C 0717 (MARROM)</t>
        </is>
      </c>
      <c r="D2775" s="14" t="inlineStr">
        <is>
          <t>58 FABRICAÇÃO EMBALAGEM</t>
        </is>
      </c>
      <c r="E2775" s="14" t="n">
        <v>30003430</v>
      </c>
      <c r="F2775" s="14" t="inlineStr">
        <is>
          <t>EMB. CADEIRAS DAKAR (975X440X83)</t>
        </is>
      </c>
      <c r="G2775" s="14" t="inlineStr">
        <is>
          <t>58 FABRICAÇÃO EMBALAGEM</t>
        </is>
      </c>
      <c r="H2775" s="14" t="inlineStr">
        <is>
          <t>58 FABRICAÇÃO EMBALAGEM</t>
        </is>
      </c>
      <c r="I2775" s="9" t="inlineStr">
        <is>
          <t>58 FABRICAÇÃO EMBALAGEM</t>
        </is>
      </c>
      <c r="J2775" s="9" t="n">
        <v>30</v>
      </c>
      <c r="K2775" s="14">
        <f>IF($E2775="","",IFERROR(INDEX('01_Cad_Pecas'!$H$2:$H$5000,MATCH($E2775,'01_Cad_Pecas'!$D$2:$D$5000,0)),IFERROR(INDEX('01_Cad_Pecas'!$H$2:$H$5000,MATCH(VALUE($E2775),'01_Cad_Pecas'!$D$2:$D$5000,0)),"")))</f>
        <v/>
      </c>
      <c r="L2775" s="14">
        <f>IF($E2775="","",IFERROR(INDEX('01_Cad_Pecas'!$I$2:$I$5000,MATCH($E2775,'01_Cad_Pecas'!$D$2:$D$5000,0)),IFERROR(INDEX('01_Cad_Pecas'!$I$2:$I$5000,MATCH(VALUE($E2775),'01_Cad_Pecas'!$D$2:$D$5000,0)),"")))</f>
        <v/>
      </c>
      <c r="M2775" s="14">
        <f>IF(OR($J2775="",$L2775=""),"",IF($K2775="",0,$K2775)+$J2775*$L2775)</f>
        <v/>
      </c>
      <c r="N2775" s="14" t="n">
        <v>46213</v>
      </c>
      <c r="O2775" s="14" t="n">
        <v>30</v>
      </c>
      <c r="P2775" s="14" t="n"/>
      <c r="Q2775" s="14" t="n"/>
      <c r="R2775" s="14" t="n"/>
      <c r="S2775" s="14" t="n"/>
      <c r="T2775" s="14">
        <f>IF(OR($J2775="",$O2775=""),"",$O2775/$J2775)</f>
        <v/>
      </c>
      <c r="U2775" s="14" t="inlineStr">
        <is>
          <t>Concluído</t>
        </is>
      </c>
      <c r="V2775" s="14" t="n"/>
      <c r="W2775" s="14" t="n"/>
      <c r="X2775" s="14" t="n"/>
      <c r="Y2775" s="14" t="n"/>
      <c r="Z2775" s="14" t="n"/>
      <c r="AA2775" s="11" t="n"/>
      <c r="AB2775" s="14">
        <f>B2775&amp;"|"&amp;I2775</f>
        <v/>
      </c>
      <c r="AC2775">
        <f>IF($B2775="","","|"&amp;SUBSTITUTE(TRIM(SUBSTITUTE(SUBSTITUTE(SUBSTITUTE(SUBSTITUTE(SUBSTITUTE(SUBSTITUTE(SUBSTITUTE(SUBSTITUTE(SUBSTITUTE(SUBSTITUTE(SUBSTITUTE(SUBSTITUTE(SUBSTITUTE(SUBSTITUTE(TRIM($B2775&amp;""),CHAR(10)," "),CHAR(13)," "),"."," "),";"," "),","," "),"/"," "),"+"," "),"-"," "),"  "," "),"  "," "),"  "," "),"  "," "),"  "," "),"  "," "))," ","|")&amp;"|")</f>
        <v/>
      </c>
      <c r="AD2775">
        <f>TRIM($I2775&amp;"")</f>
        <v/>
      </c>
    </row>
    <row r="2776" ht="60" customHeight="1">
      <c r="A2776" s="9" t="n">
        <v>46216</v>
      </c>
      <c r="B2776" s="14" t="inlineStr">
        <is>
          <t>10241</t>
        </is>
      </c>
      <c r="C2776" s="14" t="inlineStr">
        <is>
          <t>M/C 0717 (MARROM)</t>
        </is>
      </c>
      <c r="D2776" s="14" t="inlineStr">
        <is>
          <t>58 FABRICAÇÃO EMBALAGEM</t>
        </is>
      </c>
      <c r="E2776" s="14" t="n">
        <v>30003432</v>
      </c>
      <c r="F2776" s="14" t="inlineStr">
        <is>
          <t>EMB. TRAVESSAS CADEIRAS DAKAR (435X435X50)</t>
        </is>
      </c>
      <c r="G2776" s="14" t="inlineStr">
        <is>
          <t>58 FABRICAÇÃO EMBALAGEM</t>
        </is>
      </c>
      <c r="H2776" s="14" t="inlineStr">
        <is>
          <t>58 FABRICAÇÃO EMBALAGEM</t>
        </is>
      </c>
      <c r="I2776" s="9" t="inlineStr">
        <is>
          <t>58 FABRICAÇÃO EMBALAGEM</t>
        </is>
      </c>
      <c r="J2776" s="9" t="n">
        <v>30</v>
      </c>
      <c r="K2776" s="14">
        <f>IF($E2776="","",IFERROR(INDEX('01_Cad_Pecas'!$H$2:$H$5000,MATCH($E2776,'01_Cad_Pecas'!$D$2:$D$5000,0)),IFERROR(INDEX('01_Cad_Pecas'!$H$2:$H$5000,MATCH(VALUE($E2776),'01_Cad_Pecas'!$D$2:$D$5000,0)),"")))</f>
        <v/>
      </c>
      <c r="L2776" s="14">
        <f>IF($E2776="","",IFERROR(INDEX('01_Cad_Pecas'!$I$2:$I$5000,MATCH($E2776,'01_Cad_Pecas'!$D$2:$D$5000,0)),IFERROR(INDEX('01_Cad_Pecas'!$I$2:$I$5000,MATCH(VALUE($E2776),'01_Cad_Pecas'!$D$2:$D$5000,0)),"")))</f>
        <v/>
      </c>
      <c r="M2776" s="14">
        <f>IF(OR($J2776="",$L2776=""),"",IF($K2776="",0,$K2776)+$J2776*$L2776)</f>
        <v/>
      </c>
      <c r="N2776" s="14" t="n">
        <v>46213</v>
      </c>
      <c r="O2776" s="14" t="n">
        <v>30</v>
      </c>
      <c r="P2776" s="14" t="n"/>
      <c r="Q2776" s="14" t="n"/>
      <c r="R2776" s="14" t="n"/>
      <c r="S2776" s="14" t="n"/>
      <c r="T2776" s="14">
        <f>IF(OR($J2776="",$O2776=""),"",$O2776/$J2776)</f>
        <v/>
      </c>
      <c r="U2776" s="14" t="inlineStr">
        <is>
          <t>Concluído</t>
        </is>
      </c>
      <c r="V2776" s="14" t="n"/>
      <c r="W2776" s="14" t="n"/>
      <c r="X2776" s="14" t="n"/>
      <c r="Y2776" s="14" t="n"/>
      <c r="Z2776" s="14" t="n"/>
      <c r="AA2776" s="11" t="n"/>
      <c r="AB2776" s="14">
        <f>B2776&amp;"|"&amp;I2776</f>
        <v/>
      </c>
      <c r="AC2776">
        <f>IF($B2776="","","|"&amp;SUBSTITUTE(TRIM(SUBSTITUTE(SUBSTITUTE(SUBSTITUTE(SUBSTITUTE(SUBSTITUTE(SUBSTITUTE(SUBSTITUTE(SUBSTITUTE(SUBSTITUTE(SUBSTITUTE(SUBSTITUTE(SUBSTITUTE(SUBSTITUTE(SUBSTITUTE(TRIM($B2776&amp;""),CHAR(10)," "),CHAR(13)," "),"."," "),";"," "),","," "),"/"," "),"+"," "),"-"," "),"  "," "),"  "," "),"  "," "),"  "," "),"  "," "),"  "," "))," ","|")&amp;"|")</f>
        <v/>
      </c>
      <c r="AD2776">
        <f>TRIM($I2776&amp;"")</f>
        <v/>
      </c>
    </row>
    <row r="2777" ht="60" customHeight="1">
      <c r="A2777" s="9" t="n">
        <v>46216</v>
      </c>
      <c r="B2777" s="14" t="inlineStr">
        <is>
          <t>10241</t>
        </is>
      </c>
      <c r="C2777" s="14" t="inlineStr">
        <is>
          <t>M/C 0717 (MARROM)</t>
        </is>
      </c>
      <c r="D2777" s="14" t="inlineStr">
        <is>
          <t>58 FABRICAÇÃO EMBALAGEM</t>
        </is>
      </c>
      <c r="E2777" s="14" t="n">
        <v>30003924</v>
      </c>
      <c r="F2777" s="14" t="inlineStr">
        <is>
          <t>PAPELAO CAD TRENTO (360X260) (X3)</t>
        </is>
      </c>
      <c r="G2777" s="14" t="inlineStr">
        <is>
          <t>58 FABRICAÇÃO EMBALAGEM</t>
        </is>
      </c>
      <c r="H2777" s="14" t="inlineStr">
        <is>
          <t>58 FABRICAÇÃO EMBALAGEM</t>
        </is>
      </c>
      <c r="I2777" s="9" t="inlineStr">
        <is>
          <t>58 FABRICAÇÃO EMBALAGEM</t>
        </is>
      </c>
      <c r="J2777" s="9" t="n">
        <v>32</v>
      </c>
      <c r="K2777" s="14">
        <f>IF($E2777="","",IFERROR(INDEX('01_Cad_Pecas'!$H$2:$H$5000,MATCH($E2777,'01_Cad_Pecas'!$D$2:$D$5000,0)),IFERROR(INDEX('01_Cad_Pecas'!$H$2:$H$5000,MATCH(VALUE($E2777),'01_Cad_Pecas'!$D$2:$D$5000,0)),"")))</f>
        <v/>
      </c>
      <c r="L2777" s="14">
        <f>IF($E2777="","",IFERROR(INDEX('01_Cad_Pecas'!$I$2:$I$5000,MATCH($E2777,'01_Cad_Pecas'!$D$2:$D$5000,0)),IFERROR(INDEX('01_Cad_Pecas'!$I$2:$I$5000,MATCH(VALUE($E2777),'01_Cad_Pecas'!$D$2:$D$5000,0)),"")))</f>
        <v/>
      </c>
      <c r="M2777" s="14">
        <f>IF(OR($J2777="",$L2777=""),"",IF($K2777="",0,$K2777)+$J2777*$L2777)</f>
        <v/>
      </c>
      <c r="N2777" s="14" t="n">
        <v>46213</v>
      </c>
      <c r="O2777" s="14" t="n">
        <v>32</v>
      </c>
      <c r="P2777" s="14" t="n"/>
      <c r="Q2777" s="14" t="n"/>
      <c r="R2777" s="14" t="n"/>
      <c r="S2777" s="14" t="n"/>
      <c r="T2777" s="14">
        <f>IF(OR($J2777="",$O2777=""),"",$O2777/$J2777)</f>
        <v/>
      </c>
      <c r="U2777" s="14" t="inlineStr">
        <is>
          <t>Concluído</t>
        </is>
      </c>
      <c r="V2777" s="14" t="n"/>
      <c r="W2777" s="14" t="n"/>
      <c r="X2777" s="14" t="n"/>
      <c r="Y2777" s="14" t="n"/>
      <c r="Z2777" s="14" t="n"/>
      <c r="AA2777" s="11" t="n"/>
      <c r="AB2777" s="14">
        <f>B2777&amp;"|"&amp;I2777</f>
        <v/>
      </c>
      <c r="AC2777">
        <f>IF($B2777="","","|"&amp;SUBSTITUTE(TRIM(SUBSTITUTE(SUBSTITUTE(SUBSTITUTE(SUBSTITUTE(SUBSTITUTE(SUBSTITUTE(SUBSTITUTE(SUBSTITUTE(SUBSTITUTE(SUBSTITUTE(SUBSTITUTE(SUBSTITUTE(SUBSTITUTE(SUBSTITUTE(TRIM($B2777&amp;""),CHAR(10)," "),CHAR(13)," "),"."," "),";"," "),","," "),"/"," "),"+"," "),"-"," "),"  "," "),"  "," "),"  "," "),"  "," "),"  "," "),"  "," "))," ","|")&amp;"|")</f>
        <v/>
      </c>
      <c r="AD2777">
        <f>TRIM($I2777&amp;"")</f>
        <v/>
      </c>
    </row>
    <row r="2778" ht="60" customHeight="1">
      <c r="A2778" s="9" t="n">
        <v>46216</v>
      </c>
      <c r="B2778" s="14" t="inlineStr">
        <is>
          <t>10241</t>
        </is>
      </c>
      <c r="C2778" s="14" t="inlineStr">
        <is>
          <t>M/C 0717 (MARROM)</t>
        </is>
      </c>
      <c r="D2778" s="14" t="inlineStr">
        <is>
          <t>58 FABRICAÇÃO EMBALAGEM</t>
        </is>
      </c>
      <c r="E2778" s="14" t="n">
        <v>30003930</v>
      </c>
      <c r="F2778" s="14" t="inlineStr">
        <is>
          <t>EMB. CADEIRAS TRENTO (1055X442X100)</t>
        </is>
      </c>
      <c r="G2778" s="14" t="inlineStr">
        <is>
          <t>58 FABRICAÇÃO EMBALAGEM</t>
        </is>
      </c>
      <c r="H2778" s="14" t="inlineStr">
        <is>
          <t>58 FABRICAÇÃO EMBALAGEM</t>
        </is>
      </c>
      <c r="I2778" s="9" t="inlineStr">
        <is>
          <t>58 FABRICAÇÃO EMBALAGEM</t>
        </is>
      </c>
      <c r="J2778" s="9" t="n">
        <v>8</v>
      </c>
      <c r="K2778" s="14">
        <f>IF($E2778="","",IFERROR(INDEX('01_Cad_Pecas'!$H$2:$H$5000,MATCH($E2778,'01_Cad_Pecas'!$D$2:$D$5000,0)),IFERROR(INDEX('01_Cad_Pecas'!$H$2:$H$5000,MATCH(VALUE($E2778),'01_Cad_Pecas'!$D$2:$D$5000,0)),"")))</f>
        <v/>
      </c>
      <c r="L2778" s="14">
        <f>IF($E2778="","",IFERROR(INDEX('01_Cad_Pecas'!$I$2:$I$5000,MATCH($E2778,'01_Cad_Pecas'!$D$2:$D$5000,0)),IFERROR(INDEX('01_Cad_Pecas'!$I$2:$I$5000,MATCH(VALUE($E2778),'01_Cad_Pecas'!$D$2:$D$5000,0)),"")))</f>
        <v/>
      </c>
      <c r="M2778" s="14">
        <f>IF(OR($J2778="",$L2778=""),"",IF($K2778="",0,$K2778)+$J2778*$L2778)</f>
        <v/>
      </c>
      <c r="N2778" s="14" t="n">
        <v>46213</v>
      </c>
      <c r="O2778" s="14" t="n">
        <v>8</v>
      </c>
      <c r="P2778" s="14" t="n"/>
      <c r="Q2778" s="14" t="n"/>
      <c r="R2778" s="14" t="n"/>
      <c r="S2778" s="14" t="n"/>
      <c r="T2778" s="14">
        <f>IF(OR($J2778="",$O2778=""),"",$O2778/$J2778)</f>
        <v/>
      </c>
      <c r="U2778" s="14" t="inlineStr">
        <is>
          <t>Concluído</t>
        </is>
      </c>
      <c r="V2778" s="14" t="n"/>
      <c r="W2778" s="14" t="n"/>
      <c r="X2778" s="14" t="n"/>
      <c r="Y2778" s="14" t="n"/>
      <c r="Z2778" s="14" t="n"/>
      <c r="AA2778" s="11" t="n"/>
      <c r="AB2778" s="14">
        <f>B2778&amp;"|"&amp;I2778</f>
        <v/>
      </c>
      <c r="AC2778">
        <f>IF($B2778="","","|"&amp;SUBSTITUTE(TRIM(SUBSTITUTE(SUBSTITUTE(SUBSTITUTE(SUBSTITUTE(SUBSTITUTE(SUBSTITUTE(SUBSTITUTE(SUBSTITUTE(SUBSTITUTE(SUBSTITUTE(SUBSTITUTE(SUBSTITUTE(SUBSTITUTE(SUBSTITUTE(TRIM($B2778&amp;""),CHAR(10)," "),CHAR(13)," "),"."," "),";"," "),","," "),"/"," "),"+"," "),"-"," "),"  "," "),"  "," "),"  "," "),"  "," "),"  "," "),"  "," "))," ","|")&amp;"|")</f>
        <v/>
      </c>
      <c r="AD2778">
        <f>TRIM($I2778&amp;"")</f>
        <v/>
      </c>
    </row>
    <row r="2779" ht="60" customHeight="1">
      <c r="A2779" s="9" t="n">
        <v>46216</v>
      </c>
      <c r="B2779" s="14" t="inlineStr">
        <is>
          <t>10241</t>
        </is>
      </c>
      <c r="C2779" s="14" t="inlineStr">
        <is>
          <t>M/C 0717 (MARROM)</t>
        </is>
      </c>
      <c r="D2779" s="14" t="inlineStr">
        <is>
          <t>58 FABRICAÇÃO EMBALAGEM</t>
        </is>
      </c>
      <c r="E2779" s="14" t="n">
        <v>30003932</v>
      </c>
      <c r="F2779" s="14" t="inlineStr">
        <is>
          <t>EMB. CANTONEIRA CADEIRA TRENTO (502X500X72)</t>
        </is>
      </c>
      <c r="G2779" s="14" t="inlineStr">
        <is>
          <t>58 FABRICAÇÃO EMBALAGEM</t>
        </is>
      </c>
      <c r="H2779" s="14" t="inlineStr">
        <is>
          <t>58 FABRICAÇÃO EMBALAGEM</t>
        </is>
      </c>
      <c r="I2779" s="9" t="inlineStr">
        <is>
          <t>58 FABRICAÇÃO EMBALAGEM</t>
        </is>
      </c>
      <c r="J2779" s="9" t="n">
        <v>8</v>
      </c>
      <c r="K2779" s="14">
        <f>IF($E2779="","",IFERROR(INDEX('01_Cad_Pecas'!$H$2:$H$5000,MATCH($E2779,'01_Cad_Pecas'!$D$2:$D$5000,0)),IFERROR(INDEX('01_Cad_Pecas'!$H$2:$H$5000,MATCH(VALUE($E2779),'01_Cad_Pecas'!$D$2:$D$5000,0)),"")))</f>
        <v/>
      </c>
      <c r="L2779" s="14">
        <f>IF($E2779="","",IFERROR(INDEX('01_Cad_Pecas'!$I$2:$I$5000,MATCH($E2779,'01_Cad_Pecas'!$D$2:$D$5000,0)),IFERROR(INDEX('01_Cad_Pecas'!$I$2:$I$5000,MATCH(VALUE($E2779),'01_Cad_Pecas'!$D$2:$D$5000,0)),"")))</f>
        <v/>
      </c>
      <c r="M2779" s="14">
        <f>IF(OR($J2779="",$L2779=""),"",IF($K2779="",0,$K2779)+$J2779*$L2779)</f>
        <v/>
      </c>
      <c r="N2779" s="14" t="n">
        <v>46213</v>
      </c>
      <c r="O2779" s="14" t="n">
        <v>8</v>
      </c>
      <c r="P2779" s="14" t="n"/>
      <c r="Q2779" s="14" t="n"/>
      <c r="R2779" s="14" t="n"/>
      <c r="S2779" s="14" t="n"/>
      <c r="T2779" s="14">
        <f>IF(OR($J2779="",$O2779=""),"",$O2779/$J2779)</f>
        <v/>
      </c>
      <c r="U2779" s="14" t="inlineStr">
        <is>
          <t>Concluído</t>
        </is>
      </c>
      <c r="V2779" s="14" t="n"/>
      <c r="W2779" s="14" t="n"/>
      <c r="X2779" s="14" t="n"/>
      <c r="Y2779" s="14" t="n"/>
      <c r="Z2779" s="14" t="n"/>
      <c r="AA2779" s="11" t="n"/>
      <c r="AB2779" s="14">
        <f>B2779&amp;"|"&amp;I2779</f>
        <v/>
      </c>
      <c r="AC2779">
        <f>IF($B2779="","","|"&amp;SUBSTITUTE(TRIM(SUBSTITUTE(SUBSTITUTE(SUBSTITUTE(SUBSTITUTE(SUBSTITUTE(SUBSTITUTE(SUBSTITUTE(SUBSTITUTE(SUBSTITUTE(SUBSTITUTE(SUBSTITUTE(SUBSTITUTE(SUBSTITUTE(SUBSTITUTE(TRIM($B2779&amp;""),CHAR(10)," "),CHAR(13)," "),"."," "),";"," "),","," "),"/"," "),"+"," "),"-"," "),"  "," "),"  "," "),"  "," "),"  "," "),"  "," "),"  "," "))," ","|")&amp;"|")</f>
        <v/>
      </c>
      <c r="AD2779">
        <f>TRIM($I2779&amp;"")</f>
        <v/>
      </c>
    </row>
    <row r="2780" ht="60" customHeight="1">
      <c r="A2780" s="9" t="n">
        <v>46216</v>
      </c>
      <c r="B2780" s="14" t="inlineStr">
        <is>
          <t>10241</t>
        </is>
      </c>
      <c r="C2780" s="14" t="inlineStr">
        <is>
          <t>M/C 0717 (MARROM)</t>
        </is>
      </c>
      <c r="D2780" s="14" t="inlineStr">
        <is>
          <t>58 FABRICAÇÃO EMBALAGEM</t>
        </is>
      </c>
      <c r="E2780" s="14" t="n">
        <v>300048930</v>
      </c>
      <c r="F2780" s="14" t="inlineStr">
        <is>
          <t>EMB. CADEIRA SANTIAGO (935X449X100)</t>
        </is>
      </c>
      <c r="G2780" s="14" t="inlineStr">
        <is>
          <t>58 FABRICAÇÃO EMBALAGEM</t>
        </is>
      </c>
      <c r="H2780" s="14" t="inlineStr">
        <is>
          <t>58 FABRICAÇÃO EMBALAGEM</t>
        </is>
      </c>
      <c r="I2780" s="9" t="inlineStr">
        <is>
          <t>58 FABRICAÇÃO EMBALAGEM</t>
        </is>
      </c>
      <c r="J2780" s="9" t="n">
        <v>27</v>
      </c>
      <c r="K2780" s="14">
        <f>IF($E2780="","",IFERROR(INDEX('01_Cad_Pecas'!$H$2:$H$5000,MATCH($E2780,'01_Cad_Pecas'!$D$2:$D$5000,0)),IFERROR(INDEX('01_Cad_Pecas'!$H$2:$H$5000,MATCH(VALUE($E2780),'01_Cad_Pecas'!$D$2:$D$5000,0)),"")))</f>
        <v/>
      </c>
      <c r="L2780" s="14">
        <f>IF($E2780="","",IFERROR(INDEX('01_Cad_Pecas'!$I$2:$I$5000,MATCH($E2780,'01_Cad_Pecas'!$D$2:$D$5000,0)),IFERROR(INDEX('01_Cad_Pecas'!$I$2:$I$5000,MATCH(VALUE($E2780),'01_Cad_Pecas'!$D$2:$D$5000,0)),"")))</f>
        <v/>
      </c>
      <c r="M2780" s="14">
        <f>IF(OR($J2780="",$L2780=""),"",IF($K2780="",0,$K2780)+$J2780*$L2780)</f>
        <v/>
      </c>
      <c r="N2780" s="14" t="n">
        <v>46213</v>
      </c>
      <c r="O2780" s="14" t="n">
        <v>27</v>
      </c>
      <c r="P2780" s="14" t="n"/>
      <c r="Q2780" s="14" t="n"/>
      <c r="R2780" s="14" t="n"/>
      <c r="S2780" s="14" t="n"/>
      <c r="T2780" s="14">
        <f>IF(OR($J2780="",$O2780=""),"",$O2780/$J2780)</f>
        <v/>
      </c>
      <c r="U2780" s="14" t="inlineStr">
        <is>
          <t>Concluído</t>
        </is>
      </c>
      <c r="V2780" s="14" t="n"/>
      <c r="W2780" s="14" t="n"/>
      <c r="X2780" s="14" t="n"/>
      <c r="Y2780" s="14" t="n"/>
      <c r="Z2780" s="14" t="n"/>
      <c r="AA2780" s="11" t="n"/>
      <c r="AB2780" s="14">
        <f>B2780&amp;"|"&amp;I2780</f>
        <v/>
      </c>
      <c r="AC2780">
        <f>IF($B2780="","","|"&amp;SUBSTITUTE(TRIM(SUBSTITUTE(SUBSTITUTE(SUBSTITUTE(SUBSTITUTE(SUBSTITUTE(SUBSTITUTE(SUBSTITUTE(SUBSTITUTE(SUBSTITUTE(SUBSTITUTE(SUBSTITUTE(SUBSTITUTE(SUBSTITUTE(SUBSTITUTE(TRIM($B2780&amp;""),CHAR(10)," "),CHAR(13)," "),"."," "),";"," "),","," "),"/"," "),"+"," "),"-"," "),"  "," "),"  "," "),"  "," "),"  "," "),"  "," "),"  "," "))," ","|")&amp;"|")</f>
        <v/>
      </c>
      <c r="AD2780">
        <f>TRIM($I2780&amp;"")</f>
        <v/>
      </c>
    </row>
    <row r="2781" ht="60" customHeight="1">
      <c r="A2781" s="9" t="n">
        <v>46216</v>
      </c>
      <c r="B2781" s="14" t="inlineStr">
        <is>
          <t>10241</t>
        </is>
      </c>
      <c r="C2781" s="14" t="inlineStr">
        <is>
          <t>M/C 0717 (MARROM)</t>
        </is>
      </c>
      <c r="D2781" s="14" t="inlineStr">
        <is>
          <t>58 FABRICAÇÃO EMBALAGEM</t>
        </is>
      </c>
      <c r="E2781" s="14" t="n">
        <v>300048931</v>
      </c>
      <c r="F2781" s="14" t="inlineStr">
        <is>
          <t>EMB. TRAVESSAS CADEIRA SANTIAGO (365X280X35)</t>
        </is>
      </c>
      <c r="G2781" s="14" t="inlineStr">
        <is>
          <t>58 FABRICAÇÃO EMBALAGEM</t>
        </is>
      </c>
      <c r="H2781" s="14" t="inlineStr">
        <is>
          <t>58 FABRICAÇÃO EMBALAGEM</t>
        </is>
      </c>
      <c r="I2781" s="9" t="inlineStr">
        <is>
          <t>58 FABRICAÇÃO EMBALAGEM</t>
        </is>
      </c>
      <c r="J2781" s="9" t="n">
        <v>30</v>
      </c>
      <c r="K2781" s="14">
        <f>IF($E2781="","",IFERROR(INDEX('01_Cad_Pecas'!$H$2:$H$5000,MATCH($E2781,'01_Cad_Pecas'!$D$2:$D$5000,0)),IFERROR(INDEX('01_Cad_Pecas'!$H$2:$H$5000,MATCH(VALUE($E2781),'01_Cad_Pecas'!$D$2:$D$5000,0)),"")))</f>
        <v/>
      </c>
      <c r="L2781" s="14">
        <f>IF($E2781="","",IFERROR(INDEX('01_Cad_Pecas'!$I$2:$I$5000,MATCH($E2781,'01_Cad_Pecas'!$D$2:$D$5000,0)),IFERROR(INDEX('01_Cad_Pecas'!$I$2:$I$5000,MATCH(VALUE($E2781),'01_Cad_Pecas'!$D$2:$D$5000,0)),"")))</f>
        <v/>
      </c>
      <c r="M2781" s="14">
        <f>IF(OR($J2781="",$L2781=""),"",IF($K2781="",0,$K2781)+$J2781*$L2781)</f>
        <v/>
      </c>
      <c r="N2781" s="14" t="n">
        <v>46213</v>
      </c>
      <c r="O2781" s="14" t="n">
        <v>30</v>
      </c>
      <c r="P2781" s="14" t="n"/>
      <c r="Q2781" s="14" t="n"/>
      <c r="R2781" s="14" t="n"/>
      <c r="S2781" s="14" t="n"/>
      <c r="T2781" s="14">
        <f>IF(OR($J2781="",$O2781=""),"",$O2781/$J2781)</f>
        <v/>
      </c>
      <c r="U2781" s="14" t="inlineStr">
        <is>
          <t>Concluído</t>
        </is>
      </c>
      <c r="V2781" s="14" t="n"/>
      <c r="W2781" s="14" t="n"/>
      <c r="X2781" s="14" t="n"/>
      <c r="Y2781" s="14" t="n"/>
      <c r="Z2781" s="14" t="n"/>
      <c r="AA2781" s="11" t="n"/>
      <c r="AB2781" s="14">
        <f>B2781&amp;"|"&amp;I2781</f>
        <v/>
      </c>
      <c r="AC2781">
        <f>IF($B2781="","","|"&amp;SUBSTITUTE(TRIM(SUBSTITUTE(SUBSTITUTE(SUBSTITUTE(SUBSTITUTE(SUBSTITUTE(SUBSTITUTE(SUBSTITUTE(SUBSTITUTE(SUBSTITUTE(SUBSTITUTE(SUBSTITUTE(SUBSTITUTE(SUBSTITUTE(SUBSTITUTE(TRIM($B2781&amp;""),CHAR(10)," "),CHAR(13)," "),"."," "),";"," "),","," "),"/"," "),"+"," "),"-"," "),"  "," "),"  "," "),"  "," "),"  "," "),"  "," "),"  "," "))," ","|")&amp;"|")</f>
        <v/>
      </c>
      <c r="AD2781">
        <f>TRIM($I2781&amp;"")</f>
        <v/>
      </c>
    </row>
    <row r="2782" ht="60" customHeight="1">
      <c r="A2782" s="9" t="n">
        <v>46216</v>
      </c>
      <c r="B2782" s="14" t="inlineStr">
        <is>
          <t>10241</t>
        </is>
      </c>
      <c r="C2782" s="14" t="inlineStr">
        <is>
          <t>M/C 0717 (MARROM)</t>
        </is>
      </c>
      <c r="D2782" s="14" t="inlineStr">
        <is>
          <t>58 FABRICAÇÃO EMBALAGEM</t>
        </is>
      </c>
      <c r="E2782" s="14" t="n">
        <v>30008130</v>
      </c>
      <c r="F2782" s="14" t="inlineStr">
        <is>
          <t>EMB. CADEIRA CORDOBA (943X450X115)</t>
        </is>
      </c>
      <c r="G2782" s="14" t="inlineStr">
        <is>
          <t>58 FABRICAÇÃO EMBALAGEM</t>
        </is>
      </c>
      <c r="H2782" s="14" t="inlineStr">
        <is>
          <t>58 FABRICAÇÃO EMBALAGEM</t>
        </is>
      </c>
      <c r="I2782" s="9" t="inlineStr">
        <is>
          <t>58 FABRICAÇÃO EMBALAGEM</t>
        </is>
      </c>
      <c r="J2782" s="9" t="n">
        <v>3</v>
      </c>
      <c r="K2782" s="14">
        <f>IF($E2782="","",IFERROR(INDEX('01_Cad_Pecas'!$H$2:$H$5000,MATCH($E2782,'01_Cad_Pecas'!$D$2:$D$5000,0)),IFERROR(INDEX('01_Cad_Pecas'!$H$2:$H$5000,MATCH(VALUE($E2782),'01_Cad_Pecas'!$D$2:$D$5000,0)),"")))</f>
        <v/>
      </c>
      <c r="L2782" s="14">
        <f>IF($E2782="","",IFERROR(INDEX('01_Cad_Pecas'!$I$2:$I$5000,MATCH($E2782,'01_Cad_Pecas'!$D$2:$D$5000,0)),IFERROR(INDEX('01_Cad_Pecas'!$I$2:$I$5000,MATCH(VALUE($E2782),'01_Cad_Pecas'!$D$2:$D$5000,0)),"")))</f>
        <v/>
      </c>
      <c r="M2782" s="14">
        <f>IF(OR($J2782="",$L2782=""),"",IF($K2782="",0,$K2782)+$J2782*$L2782)</f>
        <v/>
      </c>
      <c r="N2782" s="14" t="n">
        <v>46213</v>
      </c>
      <c r="O2782" s="14" t="n">
        <v>3</v>
      </c>
      <c r="P2782" s="14" t="n"/>
      <c r="Q2782" s="14" t="n"/>
      <c r="R2782" s="14" t="n"/>
      <c r="S2782" s="14" t="n"/>
      <c r="T2782" s="14">
        <f>IF(OR($J2782="",$O2782=""),"",$O2782/$J2782)</f>
        <v/>
      </c>
      <c r="U2782" s="14" t="inlineStr">
        <is>
          <t>Concluído</t>
        </is>
      </c>
      <c r="V2782" s="14" t="n"/>
      <c r="W2782" s="14" t="n"/>
      <c r="X2782" s="14" t="n"/>
      <c r="Y2782" s="14" t="n"/>
      <c r="Z2782" s="14" t="n"/>
      <c r="AA2782" s="11" t="n"/>
      <c r="AB2782" s="14">
        <f>B2782&amp;"|"&amp;I2782</f>
        <v/>
      </c>
      <c r="AC2782">
        <f>IF($B2782="","","|"&amp;SUBSTITUTE(TRIM(SUBSTITUTE(SUBSTITUTE(SUBSTITUTE(SUBSTITUTE(SUBSTITUTE(SUBSTITUTE(SUBSTITUTE(SUBSTITUTE(SUBSTITUTE(SUBSTITUTE(SUBSTITUTE(SUBSTITUTE(SUBSTITUTE(SUBSTITUTE(TRIM($B2782&amp;""),CHAR(10)," "),CHAR(13)," "),"."," "),";"," "),","," "),"/"," "),"+"," "),"-"," "),"  "," "),"  "," "),"  "," "),"  "," "),"  "," "),"  "," "))," ","|")&amp;"|")</f>
        <v/>
      </c>
      <c r="AD2782">
        <f>TRIM($I2782&amp;"")</f>
        <v/>
      </c>
    </row>
    <row r="2783" ht="60" customHeight="1">
      <c r="A2783" s="9" t="n">
        <v>46216</v>
      </c>
      <c r="B2783" s="14" t="inlineStr">
        <is>
          <t>10241</t>
        </is>
      </c>
      <c r="C2783" s="14" t="inlineStr">
        <is>
          <t>M/C 0717 (MARROM)</t>
        </is>
      </c>
      <c r="D2783" s="14" t="inlineStr">
        <is>
          <t>58 FABRICAÇÃO EMBALAGEM</t>
        </is>
      </c>
      <c r="E2783" s="14" t="n">
        <v>300800230</v>
      </c>
      <c r="F2783" s="14" t="inlineStr">
        <is>
          <t>EMB. AMSTERDAM 1,36 VL2/2 (1408X728X84) EMENDADA</t>
        </is>
      </c>
      <c r="G2783" s="14" t="inlineStr">
        <is>
          <t>58 FABRICAÇÃO EMBALAGEM</t>
        </is>
      </c>
      <c r="H2783" s="14" t="inlineStr">
        <is>
          <t>58 FABRICAÇÃO EMBALAGEM</t>
        </is>
      </c>
      <c r="I2783" s="9" t="inlineStr">
        <is>
          <t>58 FABRICAÇÃO EMBALAGEM</t>
        </is>
      </c>
      <c r="J2783" s="9" t="n">
        <v>4</v>
      </c>
      <c r="K2783" s="14">
        <f>IF($E2783="","",IFERROR(INDEX('01_Cad_Pecas'!$H$2:$H$5000,MATCH($E2783,'01_Cad_Pecas'!$D$2:$D$5000,0)),IFERROR(INDEX('01_Cad_Pecas'!$H$2:$H$5000,MATCH(VALUE($E2783),'01_Cad_Pecas'!$D$2:$D$5000,0)),"")))</f>
        <v/>
      </c>
      <c r="L2783" s="14">
        <f>IF($E2783="","",IFERROR(INDEX('01_Cad_Pecas'!$I$2:$I$5000,MATCH($E2783,'01_Cad_Pecas'!$D$2:$D$5000,0)),IFERROR(INDEX('01_Cad_Pecas'!$I$2:$I$5000,MATCH(VALUE($E2783),'01_Cad_Pecas'!$D$2:$D$5000,0)),"")))</f>
        <v/>
      </c>
      <c r="M2783" s="14">
        <f>IF(OR($J2783="",$L2783=""),"",IF($K2783="",0,$K2783)+$J2783*$L2783)</f>
        <v/>
      </c>
      <c r="N2783" s="14" t="n">
        <v>46213</v>
      </c>
      <c r="O2783" s="14" t="n">
        <v>4</v>
      </c>
      <c r="P2783" s="14" t="n"/>
      <c r="Q2783" s="14" t="n"/>
      <c r="R2783" s="14" t="n"/>
      <c r="S2783" s="14" t="n"/>
      <c r="T2783" s="14">
        <f>IF(OR($J2783="",$O2783=""),"",$O2783/$J2783)</f>
        <v/>
      </c>
      <c r="U2783" s="14" t="inlineStr">
        <is>
          <t>Concluído</t>
        </is>
      </c>
      <c r="V2783" s="14" t="n"/>
      <c r="W2783" s="14" t="n"/>
      <c r="X2783" s="14" t="n"/>
      <c r="Y2783" s="14" t="n"/>
      <c r="Z2783" s="14" t="n"/>
      <c r="AA2783" s="11" t="n"/>
      <c r="AB2783" s="14">
        <f>B2783&amp;"|"&amp;I2783</f>
        <v/>
      </c>
      <c r="AC2783">
        <f>IF($B2783="","","|"&amp;SUBSTITUTE(TRIM(SUBSTITUTE(SUBSTITUTE(SUBSTITUTE(SUBSTITUTE(SUBSTITUTE(SUBSTITUTE(SUBSTITUTE(SUBSTITUTE(SUBSTITUTE(SUBSTITUTE(SUBSTITUTE(SUBSTITUTE(SUBSTITUTE(SUBSTITUTE(TRIM($B2783&amp;""),CHAR(10)," "),CHAR(13)," "),"."," "),";"," "),","," "),"/"," "),"+"," "),"-"," "),"  "," "),"  "," "),"  "," "),"  "," "),"  "," "),"  "," "))," ","|")&amp;"|")</f>
        <v/>
      </c>
      <c r="AD2783">
        <f>TRIM($I2783&amp;"")</f>
        <v/>
      </c>
    </row>
    <row r="2784" ht="60" customHeight="1">
      <c r="A2784" s="9" t="n">
        <v>46213</v>
      </c>
      <c r="B2784" s="14" t="inlineStr">
        <is>
          <t>10245</t>
        </is>
      </c>
      <c r="C2784" s="14" t="inlineStr">
        <is>
          <t>M/C 0713 ENCAIXE ESPLANADA (FOLHA AZUL)</t>
        </is>
      </c>
      <c r="D2784" s="14" t="inlineStr">
        <is>
          <t>58 FABRICAÇÃO EMBALAGEM</t>
        </is>
      </c>
      <c r="E2784" s="14" t="n">
        <v>30003031</v>
      </c>
      <c r="F2784" s="14" t="inlineStr">
        <is>
          <t>EMB. ACESSORIOS CAD PE INTEIRO (530X120X60)</t>
        </is>
      </c>
      <c r="G2784" s="14" t="inlineStr">
        <is>
          <t>58 FABRICAÇÃO EMBALAGEM</t>
        </is>
      </c>
      <c r="H2784" s="14" t="inlineStr">
        <is>
          <t>58 FABRICAÇÃO EMBALAGEM</t>
        </is>
      </c>
      <c r="I2784" s="9" t="inlineStr">
        <is>
          <t>58 FABRICAÇÃO EMBALAGEM</t>
        </is>
      </c>
      <c r="J2784" s="9" t="n">
        <v>15</v>
      </c>
      <c r="K2784" s="14">
        <f>IF($E2784="","",IFERROR(INDEX('01_Cad_Pecas'!$H$2:$H$5000,MATCH($E2784,'01_Cad_Pecas'!$D$2:$D$5000,0)),IFERROR(INDEX('01_Cad_Pecas'!$H$2:$H$5000,MATCH(VALUE($E2784),'01_Cad_Pecas'!$D$2:$D$5000,0)),"")))</f>
        <v/>
      </c>
      <c r="L2784" s="14">
        <f>IF($E2784="","",IFERROR(INDEX('01_Cad_Pecas'!$I$2:$I$5000,MATCH($E2784,'01_Cad_Pecas'!$D$2:$D$5000,0)),IFERROR(INDEX('01_Cad_Pecas'!$I$2:$I$5000,MATCH(VALUE($E2784),'01_Cad_Pecas'!$D$2:$D$5000,0)),"")))</f>
        <v/>
      </c>
      <c r="M2784" s="14">
        <f>IF(OR($J2784="",$L2784=""),"",IF($K2784="",0,$K2784)+$J2784*$L2784)</f>
        <v/>
      </c>
      <c r="N2784" s="14" t="n">
        <v>46213</v>
      </c>
      <c r="O2784" s="14" t="n">
        <v>15</v>
      </c>
      <c r="P2784" s="14" t="n"/>
      <c r="Q2784" s="14" t="n"/>
      <c r="R2784" s="14" t="n"/>
      <c r="S2784" s="14" t="n"/>
      <c r="T2784" s="14">
        <f>IF(OR($J2784="",$O2784=""),"",$O2784/$J2784)</f>
        <v/>
      </c>
      <c r="U2784" s="14" t="inlineStr">
        <is>
          <t>Concluído</t>
        </is>
      </c>
      <c r="V2784" s="14" t="n"/>
      <c r="W2784" s="14" t="n"/>
      <c r="X2784" s="14" t="n"/>
      <c r="Y2784" s="14" t="n"/>
      <c r="Z2784" s="14" t="n"/>
      <c r="AA2784" s="11" t="n"/>
      <c r="AB2784" s="14">
        <f>B2784&amp;"|"&amp;I2784</f>
        <v/>
      </c>
      <c r="AC2784">
        <f>IF($B2784="","","|"&amp;SUBSTITUTE(TRIM(SUBSTITUTE(SUBSTITUTE(SUBSTITUTE(SUBSTITUTE(SUBSTITUTE(SUBSTITUTE(SUBSTITUTE(SUBSTITUTE(SUBSTITUTE(SUBSTITUTE(SUBSTITUTE(SUBSTITUTE(SUBSTITUTE(SUBSTITUTE(TRIM($B2784&amp;""),CHAR(10)," "),CHAR(13)," "),"."," "),";"," "),","," "),"/"," "),"+"," "),"-"," "),"  "," "),"  "," "),"  "," "),"  "," "),"  "," "),"  "," "))," ","|")&amp;"|")</f>
        <v/>
      </c>
      <c r="AD2784">
        <f>TRIM($I2784&amp;"")</f>
        <v/>
      </c>
    </row>
    <row r="2785" ht="60" customHeight="1">
      <c r="A2785" s="9" t="n">
        <v>46213</v>
      </c>
      <c r="B2785" s="14" t="inlineStr">
        <is>
          <t>10245</t>
        </is>
      </c>
      <c r="C2785" s="14" t="inlineStr">
        <is>
          <t>M/C 0713 ENCAIXE ESPLANADA (FOLHA AZUL)</t>
        </is>
      </c>
      <c r="D2785" s="14" t="inlineStr">
        <is>
          <t>58 FABRICAÇÃO EMBALAGEM</t>
        </is>
      </c>
      <c r="E2785" s="14" t="n">
        <v>30003032</v>
      </c>
      <c r="F2785" s="14" t="inlineStr">
        <is>
          <t>PAPELAO TRASEIRO 280X410 - ENCOSTO PE INTEIRO (X3)</t>
        </is>
      </c>
      <c r="G2785" s="14" t="inlineStr">
        <is>
          <t>58 FABRICAÇÃO EMBALAGEM</t>
        </is>
      </c>
      <c r="H2785" s="14" t="inlineStr">
        <is>
          <t>58 FABRICAÇÃO EMBALAGEM</t>
        </is>
      </c>
      <c r="I2785" s="9" t="inlineStr">
        <is>
          <t>58 FABRICAÇÃO EMBALAGEM</t>
        </is>
      </c>
      <c r="J2785" s="9" t="n">
        <v>30</v>
      </c>
      <c r="K2785" s="14">
        <f>IF($E2785="","",IFERROR(INDEX('01_Cad_Pecas'!$H$2:$H$5000,MATCH($E2785,'01_Cad_Pecas'!$D$2:$D$5000,0)),IFERROR(INDEX('01_Cad_Pecas'!$H$2:$H$5000,MATCH(VALUE($E2785),'01_Cad_Pecas'!$D$2:$D$5000,0)),"")))</f>
        <v/>
      </c>
      <c r="L2785" s="14">
        <f>IF($E2785="","",IFERROR(INDEX('01_Cad_Pecas'!$I$2:$I$5000,MATCH($E2785,'01_Cad_Pecas'!$D$2:$D$5000,0)),IFERROR(INDEX('01_Cad_Pecas'!$I$2:$I$5000,MATCH(VALUE($E2785),'01_Cad_Pecas'!$D$2:$D$5000,0)),"")))</f>
        <v/>
      </c>
      <c r="M2785" s="14">
        <f>IF(OR($J2785="",$L2785=""),"",IF($K2785="",0,$K2785)+$J2785*$L2785)</f>
        <v/>
      </c>
      <c r="N2785" s="14" t="n">
        <v>46212</v>
      </c>
      <c r="O2785" s="14" t="n">
        <v>30</v>
      </c>
      <c r="P2785" s="14" t="n"/>
      <c r="Q2785" s="14" t="n"/>
      <c r="R2785" s="14" t="n"/>
      <c r="S2785" s="14" t="n"/>
      <c r="T2785" s="14">
        <f>IF(OR($J2785="",$O2785=""),"",$O2785/$J2785)</f>
        <v/>
      </c>
      <c r="U2785" s="14" t="inlineStr">
        <is>
          <t>Concluído</t>
        </is>
      </c>
      <c r="V2785" s="14" t="n"/>
      <c r="W2785" s="14" t="n"/>
      <c r="X2785" s="14" t="n"/>
      <c r="Y2785" s="14" t="n"/>
      <c r="Z2785" s="14" t="n"/>
      <c r="AA2785" s="11" t="n"/>
      <c r="AB2785" s="14">
        <f>B2785&amp;"|"&amp;I2785</f>
        <v/>
      </c>
      <c r="AC2785">
        <f>IF($B2785="","","|"&amp;SUBSTITUTE(TRIM(SUBSTITUTE(SUBSTITUTE(SUBSTITUTE(SUBSTITUTE(SUBSTITUTE(SUBSTITUTE(SUBSTITUTE(SUBSTITUTE(SUBSTITUTE(SUBSTITUTE(SUBSTITUTE(SUBSTITUTE(SUBSTITUTE(SUBSTITUTE(TRIM($B2785&amp;""),CHAR(10)," "),CHAR(13)," "),"."," "),";"," "),","," "),"/"," "),"+"," "),"-"," "),"  "," "),"  "," "),"  "," "),"  "," "),"  "," "),"  "," "))," ","|")&amp;"|")</f>
        <v/>
      </c>
      <c r="AD2785">
        <f>TRIM($I2785&amp;"")</f>
        <v/>
      </c>
    </row>
    <row r="2786" ht="60" customHeight="1">
      <c r="A2786" s="9" t="n">
        <v>46213</v>
      </c>
      <c r="B2786" s="14" t="inlineStr">
        <is>
          <t>10245</t>
        </is>
      </c>
      <c r="C2786" s="14" t="inlineStr">
        <is>
          <t>M/C 0713 ENCAIXE ESPLANADA (FOLHA AZUL)</t>
        </is>
      </c>
      <c r="D2786" s="14" t="inlineStr">
        <is>
          <t>58 FABRICAÇÃO EMBALAGEM</t>
        </is>
      </c>
      <c r="E2786" s="14" t="n">
        <v>30003033</v>
      </c>
      <c r="F2786" s="14" t="inlineStr">
        <is>
          <t>PAPELAO FRENTE 490X410 - ENCOSTO PE INTEIRO (X3)</t>
        </is>
      </c>
      <c r="G2786" s="14" t="inlineStr">
        <is>
          <t>58 FABRICAÇÃO EMBALAGEM</t>
        </is>
      </c>
      <c r="H2786" s="14" t="inlineStr">
        <is>
          <t>58 FABRICAÇÃO EMBALAGEM</t>
        </is>
      </c>
      <c r="I2786" s="9" t="inlineStr">
        <is>
          <t>58 FABRICAÇÃO EMBALAGEM</t>
        </is>
      </c>
      <c r="J2786" s="9" t="n">
        <v>30</v>
      </c>
      <c r="K2786" s="14">
        <f>IF($E2786="","",IFERROR(INDEX('01_Cad_Pecas'!$H$2:$H$5000,MATCH($E2786,'01_Cad_Pecas'!$D$2:$D$5000,0)),IFERROR(INDEX('01_Cad_Pecas'!$H$2:$H$5000,MATCH(VALUE($E2786),'01_Cad_Pecas'!$D$2:$D$5000,0)),"")))</f>
        <v/>
      </c>
      <c r="L2786" s="14">
        <f>IF($E2786="","",IFERROR(INDEX('01_Cad_Pecas'!$I$2:$I$5000,MATCH($E2786,'01_Cad_Pecas'!$D$2:$D$5000,0)),IFERROR(INDEX('01_Cad_Pecas'!$I$2:$I$5000,MATCH(VALUE($E2786),'01_Cad_Pecas'!$D$2:$D$5000,0)),"")))</f>
        <v/>
      </c>
      <c r="M2786" s="14">
        <f>IF(OR($J2786="",$L2786=""),"",IF($K2786="",0,$K2786)+$J2786*$L2786)</f>
        <v/>
      </c>
      <c r="N2786" s="14" t="n">
        <v>46213</v>
      </c>
      <c r="O2786" s="14" t="n">
        <v>30</v>
      </c>
      <c r="P2786" s="14" t="n"/>
      <c r="Q2786" s="14" t="n"/>
      <c r="R2786" s="14" t="n"/>
      <c r="S2786" s="14" t="n"/>
      <c r="T2786" s="14">
        <f>IF(OR($J2786="",$O2786=""),"",$O2786/$J2786)</f>
        <v/>
      </c>
      <c r="U2786" s="14" t="inlineStr">
        <is>
          <t>Concluído</t>
        </is>
      </c>
      <c r="V2786" s="14" t="n"/>
      <c r="W2786" s="14" t="n"/>
      <c r="X2786" s="14" t="n"/>
      <c r="Y2786" s="14" t="n"/>
      <c r="Z2786" s="14" t="n"/>
      <c r="AA2786" s="11" t="n"/>
      <c r="AB2786" s="14">
        <f>B2786&amp;"|"&amp;I2786</f>
        <v/>
      </c>
      <c r="AC2786">
        <f>IF($B2786="","","|"&amp;SUBSTITUTE(TRIM(SUBSTITUTE(SUBSTITUTE(SUBSTITUTE(SUBSTITUTE(SUBSTITUTE(SUBSTITUTE(SUBSTITUTE(SUBSTITUTE(SUBSTITUTE(SUBSTITUTE(SUBSTITUTE(SUBSTITUTE(SUBSTITUTE(SUBSTITUTE(TRIM($B2786&amp;""),CHAR(10)," "),CHAR(13)," "),"."," "),";"," "),","," "),"/"," "),"+"," "),"-"," "),"  "," "),"  "," "),"  "," "),"  "," "),"  "," "),"  "," "))," ","|")&amp;"|")</f>
        <v/>
      </c>
      <c r="AD2786">
        <f>TRIM($I2786&amp;"")</f>
        <v/>
      </c>
    </row>
    <row r="2787" ht="60" customHeight="1">
      <c r="A2787" s="9" t="n">
        <v>46217</v>
      </c>
      <c r="B2787" s="14" t="inlineStr">
        <is>
          <t>10246</t>
        </is>
      </c>
      <c r="C2787" s="14" t="inlineStr">
        <is>
          <t>M/C 0720 (AMARELO)</t>
        </is>
      </c>
      <c r="D2787" s="14" t="inlineStr">
        <is>
          <t>58 FABRICAÇÃO EMBALAGEM</t>
        </is>
      </c>
      <c r="E2787" s="14" t="n">
        <v>200124131</v>
      </c>
      <c r="F2787" s="14" t="inlineStr">
        <is>
          <t>EMB. MESA MIAMI 1,20 (1240X834X40)</t>
        </is>
      </c>
      <c r="G2787" s="14" t="inlineStr">
        <is>
          <t>58 FABRICAÇÃO EMBALAGEM</t>
        </is>
      </c>
      <c r="H2787" s="14" t="inlineStr">
        <is>
          <t>58 FABRICAÇÃO EMBALAGEM</t>
        </is>
      </c>
      <c r="I2787" s="9" t="inlineStr">
        <is>
          <t>58 FABRICAÇÃO EMBALAGEM</t>
        </is>
      </c>
      <c r="J2787" s="9" t="n">
        <v>140</v>
      </c>
      <c r="K2787" s="14">
        <f>IF($E2787="","",IFERROR(INDEX('01_Cad_Pecas'!$H$2:$H$5000,MATCH($E2787,'01_Cad_Pecas'!$D$2:$D$5000,0)),IFERROR(INDEX('01_Cad_Pecas'!$H$2:$H$5000,MATCH(VALUE($E2787),'01_Cad_Pecas'!$D$2:$D$5000,0)),"")))</f>
        <v/>
      </c>
      <c r="L2787" s="14">
        <f>IF($E2787="","",IFERROR(INDEX('01_Cad_Pecas'!$I$2:$I$5000,MATCH($E2787,'01_Cad_Pecas'!$D$2:$D$5000,0)),IFERROR(INDEX('01_Cad_Pecas'!$I$2:$I$5000,MATCH(VALUE($E2787),'01_Cad_Pecas'!$D$2:$D$5000,0)),"")))</f>
        <v/>
      </c>
      <c r="M2787" s="14">
        <f>IF(OR($J2787="",$L2787=""),"",IF($K2787="",0,$K2787)+$J2787*$L2787)</f>
        <v/>
      </c>
      <c r="N2787" s="14" t="n">
        <v>46213</v>
      </c>
      <c r="O2787" s="14" t="n">
        <v>140</v>
      </c>
      <c r="P2787" s="14" t="n"/>
      <c r="Q2787" s="14" t="n"/>
      <c r="R2787" s="14" t="n"/>
      <c r="S2787" s="14" t="n"/>
      <c r="T2787" s="14">
        <f>IF(OR($J2787="",$O2787=""),"",$O2787/$J2787)</f>
        <v/>
      </c>
      <c r="U2787" s="14" t="inlineStr">
        <is>
          <t>Concluído</t>
        </is>
      </c>
      <c r="V2787" s="14" t="n"/>
      <c r="W2787" s="14" t="n"/>
      <c r="X2787" s="14" t="n"/>
      <c r="Y2787" s="14" t="n"/>
      <c r="Z2787" s="14" t="n"/>
      <c r="AA2787" s="11" t="n"/>
      <c r="AB2787" s="14">
        <f>B2787&amp;"|"&amp;I2787</f>
        <v/>
      </c>
      <c r="AC2787">
        <f>IF($B2787="","","|"&amp;SUBSTITUTE(TRIM(SUBSTITUTE(SUBSTITUTE(SUBSTITUTE(SUBSTITUTE(SUBSTITUTE(SUBSTITUTE(SUBSTITUTE(SUBSTITUTE(SUBSTITUTE(SUBSTITUTE(SUBSTITUTE(SUBSTITUTE(SUBSTITUTE(SUBSTITUTE(TRIM($B2787&amp;""),CHAR(10)," "),CHAR(13)," "),"."," "),";"," "),","," "),"/"," "),"+"," "),"-"," "),"  "," "),"  "," "),"  "," "),"  "," "),"  "," "),"  "," "))," ","|")&amp;"|")</f>
        <v/>
      </c>
      <c r="AD2787">
        <f>TRIM($I2787&amp;"")</f>
        <v/>
      </c>
    </row>
    <row r="2788" ht="60" customHeight="1">
      <c r="A2788" s="9" t="n">
        <v>46217</v>
      </c>
      <c r="B2788" s="14" t="inlineStr">
        <is>
          <t>10246</t>
        </is>
      </c>
      <c r="C2788" s="14" t="inlineStr">
        <is>
          <t>M/C 0720 (AMARELO)</t>
        </is>
      </c>
      <c r="D2788" s="14" t="inlineStr">
        <is>
          <t>58 FABRICAÇÃO EMBALAGEM</t>
        </is>
      </c>
      <c r="E2788" s="14" t="n">
        <v>30003031</v>
      </c>
      <c r="F2788" s="14" t="inlineStr">
        <is>
          <t>EMB. ACESSORIOS CAD PE INTEIRO (530X120X60)</t>
        </is>
      </c>
      <c r="G2788" s="14" t="inlineStr">
        <is>
          <t>58 FABRICAÇÃO EMBALAGEM</t>
        </is>
      </c>
      <c r="H2788" s="14" t="inlineStr">
        <is>
          <t>58 FABRICAÇÃO EMBALAGEM</t>
        </is>
      </c>
      <c r="I2788" s="9" t="inlineStr">
        <is>
          <t>58 FABRICAÇÃO EMBALAGEM</t>
        </is>
      </c>
      <c r="J2788" s="9" t="n">
        <v>558</v>
      </c>
      <c r="K2788" s="14">
        <f>IF($E2788="","",IFERROR(INDEX('01_Cad_Pecas'!$H$2:$H$5000,MATCH($E2788,'01_Cad_Pecas'!$D$2:$D$5000,0)),IFERROR(INDEX('01_Cad_Pecas'!$H$2:$H$5000,MATCH(VALUE($E2788),'01_Cad_Pecas'!$D$2:$D$5000,0)),"")))</f>
        <v/>
      </c>
      <c r="L2788" s="14">
        <f>IF($E2788="","",IFERROR(INDEX('01_Cad_Pecas'!$I$2:$I$5000,MATCH($E2788,'01_Cad_Pecas'!$D$2:$D$5000,0)),IFERROR(INDEX('01_Cad_Pecas'!$I$2:$I$5000,MATCH(VALUE($E2788),'01_Cad_Pecas'!$D$2:$D$5000,0)),"")))</f>
        <v/>
      </c>
      <c r="M2788" s="14">
        <f>IF(OR($J2788="",$L2788=""),"",IF($K2788="",0,$K2788)+$J2788*$L2788)</f>
        <v/>
      </c>
      <c r="N2788" s="14" t="n">
        <v>46216</v>
      </c>
      <c r="O2788" s="14" t="n">
        <v>558</v>
      </c>
      <c r="P2788" s="14" t="n"/>
      <c r="Q2788" s="14" t="n"/>
      <c r="R2788" s="14" t="n"/>
      <c r="S2788" s="14" t="n"/>
      <c r="T2788" s="14">
        <f>IF(OR($J2788="",$O2788=""),"",$O2788/$J2788)</f>
        <v/>
      </c>
      <c r="U2788" s="14" t="inlineStr">
        <is>
          <t>Concluído</t>
        </is>
      </c>
      <c r="V2788" s="14" t="n"/>
      <c r="W2788" s="14" t="n"/>
      <c r="X2788" s="14" t="n"/>
      <c r="Y2788" s="14" t="n"/>
      <c r="Z2788" s="14" t="n"/>
      <c r="AA2788" s="11" t="n"/>
      <c r="AB2788" s="14">
        <f>B2788&amp;"|"&amp;I2788</f>
        <v/>
      </c>
      <c r="AC2788">
        <f>IF($B2788="","","|"&amp;SUBSTITUTE(TRIM(SUBSTITUTE(SUBSTITUTE(SUBSTITUTE(SUBSTITUTE(SUBSTITUTE(SUBSTITUTE(SUBSTITUTE(SUBSTITUTE(SUBSTITUTE(SUBSTITUTE(SUBSTITUTE(SUBSTITUTE(SUBSTITUTE(SUBSTITUTE(TRIM($B2788&amp;""),CHAR(10)," "),CHAR(13)," "),"."," "),";"," "),","," "),"/"," "),"+"," "),"-"," "),"  "," "),"  "," "),"  "," "),"  "," "),"  "," "),"  "," "))," ","|")&amp;"|")</f>
        <v/>
      </c>
      <c r="AD2788">
        <f>TRIM($I2788&amp;"")</f>
        <v/>
      </c>
    </row>
    <row r="2789" ht="60" customHeight="1">
      <c r="A2789" s="9" t="n">
        <v>46217</v>
      </c>
      <c r="B2789" s="14" t="inlineStr">
        <is>
          <t>10246</t>
        </is>
      </c>
      <c r="C2789" s="14" t="inlineStr">
        <is>
          <t>M/C 0720 (AMARELO)</t>
        </is>
      </c>
      <c r="D2789" s="14" t="inlineStr">
        <is>
          <t>58 FABRICAÇÃO EMBALAGEM</t>
        </is>
      </c>
      <c r="E2789" s="14" t="n">
        <v>30003032</v>
      </c>
      <c r="F2789" s="14" t="inlineStr">
        <is>
          <t>PAPELAO TRASEIRO 280X410 - ENCOSTO PE INTEIRO (X3)</t>
        </is>
      </c>
      <c r="G2789" s="14" t="inlineStr">
        <is>
          <t>58 FABRICAÇÃO EMBALAGEM</t>
        </is>
      </c>
      <c r="H2789" s="14" t="inlineStr">
        <is>
          <t>58 FABRICAÇÃO EMBALAGEM</t>
        </is>
      </c>
      <c r="I2789" s="9" t="inlineStr">
        <is>
          <t>58 FABRICAÇÃO EMBALAGEM</t>
        </is>
      </c>
      <c r="J2789" s="9" t="n">
        <v>1216</v>
      </c>
      <c r="K2789" s="14">
        <f>IF($E2789="","",IFERROR(INDEX('01_Cad_Pecas'!$H$2:$H$5000,MATCH($E2789,'01_Cad_Pecas'!$D$2:$D$5000,0)),IFERROR(INDEX('01_Cad_Pecas'!$H$2:$H$5000,MATCH(VALUE($E2789),'01_Cad_Pecas'!$D$2:$D$5000,0)),"")))</f>
        <v/>
      </c>
      <c r="L2789" s="14">
        <f>IF($E2789="","",IFERROR(INDEX('01_Cad_Pecas'!$I$2:$I$5000,MATCH($E2789,'01_Cad_Pecas'!$D$2:$D$5000,0)),IFERROR(INDEX('01_Cad_Pecas'!$I$2:$I$5000,MATCH(VALUE($E2789),'01_Cad_Pecas'!$D$2:$D$5000,0)),"")))</f>
        <v/>
      </c>
      <c r="M2789" s="14">
        <f>IF(OR($J2789="",$L2789=""),"",IF($K2789="",0,$K2789)+$J2789*$L2789)</f>
        <v/>
      </c>
      <c r="N2789" s="14" t="n">
        <v>46216</v>
      </c>
      <c r="O2789" s="14" t="n">
        <v>1216</v>
      </c>
      <c r="P2789" s="14" t="n"/>
      <c r="Q2789" s="14" t="n"/>
      <c r="R2789" s="14" t="n"/>
      <c r="S2789" s="14" t="n"/>
      <c r="T2789" s="14">
        <f>IF(OR($J2789="",$O2789=""),"",$O2789/$J2789)</f>
        <v/>
      </c>
      <c r="U2789" s="14" t="inlineStr">
        <is>
          <t>Concluído</t>
        </is>
      </c>
      <c r="V2789" s="14" t="n"/>
      <c r="W2789" s="14" t="n"/>
      <c r="X2789" s="14" t="n"/>
      <c r="Y2789" s="14" t="n"/>
      <c r="Z2789" s="14" t="n"/>
      <c r="AA2789" s="11" t="n"/>
      <c r="AB2789" s="14">
        <f>B2789&amp;"|"&amp;I2789</f>
        <v/>
      </c>
      <c r="AC2789">
        <f>IF($B2789="","","|"&amp;SUBSTITUTE(TRIM(SUBSTITUTE(SUBSTITUTE(SUBSTITUTE(SUBSTITUTE(SUBSTITUTE(SUBSTITUTE(SUBSTITUTE(SUBSTITUTE(SUBSTITUTE(SUBSTITUTE(SUBSTITUTE(SUBSTITUTE(SUBSTITUTE(SUBSTITUTE(TRIM($B2789&amp;""),CHAR(10)," "),CHAR(13)," "),"."," "),";"," "),","," "),"/"," "),"+"," "),"-"," "),"  "," "),"  "," "),"  "," "),"  "," "),"  "," "),"  "," "))," ","|")&amp;"|")</f>
        <v/>
      </c>
      <c r="AD2789">
        <f>TRIM($I2789&amp;"")</f>
        <v/>
      </c>
    </row>
    <row r="2790" ht="60" customHeight="1">
      <c r="A2790" s="9" t="n">
        <v>46217</v>
      </c>
      <c r="B2790" s="14" t="inlineStr">
        <is>
          <t>10246</t>
        </is>
      </c>
      <c r="C2790" s="14" t="inlineStr">
        <is>
          <t>M/C 0720 (AMARELO)</t>
        </is>
      </c>
      <c r="D2790" s="14" t="inlineStr">
        <is>
          <t>58 FABRICAÇÃO EMBALAGEM</t>
        </is>
      </c>
      <c r="E2790" s="14" t="n">
        <v>30003033</v>
      </c>
      <c r="F2790" s="14" t="inlineStr">
        <is>
          <t>PAPELAO FRENTE 490X410 - ENCOSTO PE INTEIRO (X3)</t>
        </is>
      </c>
      <c r="G2790" s="14" t="inlineStr">
        <is>
          <t>58 FABRICAÇÃO EMBALAGEM</t>
        </is>
      </c>
      <c r="H2790" s="14" t="inlineStr">
        <is>
          <t>58 FABRICAÇÃO EMBALAGEM</t>
        </is>
      </c>
      <c r="I2790" s="9" t="inlineStr">
        <is>
          <t>58 FABRICAÇÃO EMBALAGEM</t>
        </is>
      </c>
      <c r="J2790" s="9" t="n">
        <v>1066</v>
      </c>
      <c r="K2790" s="14">
        <f>IF($E2790="","",IFERROR(INDEX('01_Cad_Pecas'!$H$2:$H$5000,MATCH($E2790,'01_Cad_Pecas'!$D$2:$D$5000,0)),IFERROR(INDEX('01_Cad_Pecas'!$H$2:$H$5000,MATCH(VALUE($E2790),'01_Cad_Pecas'!$D$2:$D$5000,0)),"")))</f>
        <v/>
      </c>
      <c r="L2790" s="14">
        <f>IF($E2790="","",IFERROR(INDEX('01_Cad_Pecas'!$I$2:$I$5000,MATCH($E2790,'01_Cad_Pecas'!$D$2:$D$5000,0)),IFERROR(INDEX('01_Cad_Pecas'!$I$2:$I$5000,MATCH(VALUE($E2790),'01_Cad_Pecas'!$D$2:$D$5000,0)),"")))</f>
        <v/>
      </c>
      <c r="M2790" s="14">
        <f>IF(OR($J2790="",$L2790=""),"",IF($K2790="",0,$K2790)+$J2790*$L2790)</f>
        <v/>
      </c>
      <c r="N2790" s="14" t="n">
        <v>46216</v>
      </c>
      <c r="O2790" s="14" t="n">
        <v>1066</v>
      </c>
      <c r="P2790" s="14" t="n"/>
      <c r="Q2790" s="14" t="n"/>
      <c r="R2790" s="14" t="n"/>
      <c r="S2790" s="14" t="n"/>
      <c r="T2790" s="14">
        <f>IF(OR($J2790="",$O2790=""),"",$O2790/$J2790)</f>
        <v/>
      </c>
      <c r="U2790" s="14" t="inlineStr">
        <is>
          <t>Concluído</t>
        </is>
      </c>
      <c r="V2790" s="14" t="n"/>
      <c r="W2790" s="14" t="n"/>
      <c r="X2790" s="14" t="n"/>
      <c r="Y2790" s="14" t="n"/>
      <c r="Z2790" s="14" t="n"/>
      <c r="AA2790" s="11" t="n"/>
      <c r="AB2790" s="14">
        <f>B2790&amp;"|"&amp;I2790</f>
        <v/>
      </c>
      <c r="AC2790">
        <f>IF($B2790="","","|"&amp;SUBSTITUTE(TRIM(SUBSTITUTE(SUBSTITUTE(SUBSTITUTE(SUBSTITUTE(SUBSTITUTE(SUBSTITUTE(SUBSTITUTE(SUBSTITUTE(SUBSTITUTE(SUBSTITUTE(SUBSTITUTE(SUBSTITUTE(SUBSTITUTE(SUBSTITUTE(TRIM($B2790&amp;""),CHAR(10)," "),CHAR(13)," "),"."," "),";"," "),","," "),"/"," "),"+"," "),"-"," "),"  "," "),"  "," "),"  "," "),"  "," "),"  "," "),"  "," "))," ","|")&amp;"|")</f>
        <v/>
      </c>
      <c r="AD2790">
        <f>TRIM($I2790&amp;"")</f>
        <v/>
      </c>
    </row>
    <row r="2791" ht="60" customHeight="1">
      <c r="A2791" s="9" t="n">
        <v>46217</v>
      </c>
      <c r="B2791" s="14" t="inlineStr">
        <is>
          <t>10246</t>
        </is>
      </c>
      <c r="C2791" s="14" t="inlineStr">
        <is>
          <t>M/C 0720 (AMARELO)</t>
        </is>
      </c>
      <c r="D2791" s="14" t="inlineStr">
        <is>
          <t>58 FABRICAÇÃO EMBALAGEM</t>
        </is>
      </c>
      <c r="E2791" s="14" t="n">
        <v>30003330</v>
      </c>
      <c r="F2791" s="14" t="inlineStr">
        <is>
          <t>EMB. ESPALDAR TOPAZIO (412X65X60)</t>
        </is>
      </c>
      <c r="G2791" s="14" t="inlineStr">
        <is>
          <t>58 FABRICAÇÃO EMBALAGEM</t>
        </is>
      </c>
      <c r="H2791" s="14" t="inlineStr">
        <is>
          <t>58 FABRICAÇÃO EMBALAGEM</t>
        </is>
      </c>
      <c r="I2791" s="9" t="inlineStr">
        <is>
          <t>58 FABRICAÇÃO EMBALAGEM</t>
        </is>
      </c>
      <c r="J2791" s="9" t="n">
        <v>25</v>
      </c>
      <c r="K2791" s="14">
        <f>IF($E2791="","",IFERROR(INDEX('01_Cad_Pecas'!$H$2:$H$5000,MATCH($E2791,'01_Cad_Pecas'!$D$2:$D$5000,0)),IFERROR(INDEX('01_Cad_Pecas'!$H$2:$H$5000,MATCH(VALUE($E2791),'01_Cad_Pecas'!$D$2:$D$5000,0)),"")))</f>
        <v/>
      </c>
      <c r="L2791" s="14">
        <f>IF($E2791="","",IFERROR(INDEX('01_Cad_Pecas'!$I$2:$I$5000,MATCH($E2791,'01_Cad_Pecas'!$D$2:$D$5000,0)),IFERROR(INDEX('01_Cad_Pecas'!$I$2:$I$5000,MATCH(VALUE($E2791),'01_Cad_Pecas'!$D$2:$D$5000,0)),"")))</f>
        <v/>
      </c>
      <c r="M2791" s="14">
        <f>IF(OR($J2791="",$L2791=""),"",IF($K2791="",0,$K2791)+$J2791*$L2791)</f>
        <v/>
      </c>
      <c r="N2791" s="14" t="n">
        <v>46216</v>
      </c>
      <c r="O2791" s="14" t="n">
        <v>25</v>
      </c>
      <c r="P2791" s="14" t="n"/>
      <c r="Q2791" s="14" t="n"/>
      <c r="R2791" s="14" t="n"/>
      <c r="S2791" s="14" t="n"/>
      <c r="T2791" s="14">
        <f>IF(OR($J2791="",$O2791=""),"",$O2791/$J2791)</f>
        <v/>
      </c>
      <c r="U2791" s="14" t="inlineStr">
        <is>
          <t>Concluído</t>
        </is>
      </c>
      <c r="V2791" s="14" t="n"/>
      <c r="W2791" s="14" t="n"/>
      <c r="X2791" s="14" t="n"/>
      <c r="Y2791" s="14" t="n"/>
      <c r="Z2791" s="14" t="n"/>
      <c r="AA2791" s="11" t="n"/>
      <c r="AB2791" s="14">
        <f>B2791&amp;"|"&amp;I2791</f>
        <v/>
      </c>
      <c r="AC2791">
        <f>IF($B2791="","","|"&amp;SUBSTITUTE(TRIM(SUBSTITUTE(SUBSTITUTE(SUBSTITUTE(SUBSTITUTE(SUBSTITUTE(SUBSTITUTE(SUBSTITUTE(SUBSTITUTE(SUBSTITUTE(SUBSTITUTE(SUBSTITUTE(SUBSTITUTE(SUBSTITUTE(SUBSTITUTE(TRIM($B2791&amp;""),CHAR(10)," "),CHAR(13)," "),"."," "),";"," "),","," "),"/"," "),"+"," "),"-"," "),"  "," "),"  "," "),"  "," "),"  "," "),"  "," "),"  "," "))," ","|")&amp;"|")</f>
        <v/>
      </c>
      <c r="AD2791">
        <f>TRIM($I2791&amp;"")</f>
        <v/>
      </c>
    </row>
    <row r="2792" ht="60" customHeight="1">
      <c r="A2792" s="9" t="n">
        <v>46217</v>
      </c>
      <c r="B2792" s="14" t="inlineStr">
        <is>
          <t>10246</t>
        </is>
      </c>
      <c r="C2792" s="14" t="inlineStr">
        <is>
          <t>M/C 0720 (AMARELO)</t>
        </is>
      </c>
      <c r="D2792" s="14" t="inlineStr">
        <is>
          <t>58 FABRICAÇÃO EMBALAGEM</t>
        </is>
      </c>
      <c r="E2792" s="14" t="n">
        <v>300800130</v>
      </c>
      <c r="F2792" s="14" t="inlineStr">
        <is>
          <t>EMB. AMSTERDAM 1,36 VL 01/02 (790X640X86) EMENDADA</t>
        </is>
      </c>
      <c r="G2792" s="14" t="inlineStr">
        <is>
          <t>58 FABRICAÇÃO EMBALAGEM</t>
        </is>
      </c>
      <c r="H2792" s="14" t="inlineStr">
        <is>
          <t>58 FABRICAÇÃO EMBALAGEM</t>
        </is>
      </c>
      <c r="I2792" s="9" t="inlineStr">
        <is>
          <t>58 FABRICAÇÃO EMBALAGEM</t>
        </is>
      </c>
      <c r="J2792" s="9" t="n">
        <v>20</v>
      </c>
      <c r="K2792" s="14">
        <f>IF($E2792="","",IFERROR(INDEX('01_Cad_Pecas'!$H$2:$H$5000,MATCH($E2792,'01_Cad_Pecas'!$D$2:$D$5000,0)),IFERROR(INDEX('01_Cad_Pecas'!$H$2:$H$5000,MATCH(VALUE($E2792),'01_Cad_Pecas'!$D$2:$D$5000,0)),"")))</f>
        <v/>
      </c>
      <c r="L2792" s="14">
        <f>IF($E2792="","",IFERROR(INDEX('01_Cad_Pecas'!$I$2:$I$5000,MATCH($E2792,'01_Cad_Pecas'!$D$2:$D$5000,0)),IFERROR(INDEX('01_Cad_Pecas'!$I$2:$I$5000,MATCH(VALUE($E2792),'01_Cad_Pecas'!$D$2:$D$5000,0)),"")))</f>
        <v/>
      </c>
      <c r="M2792" s="14">
        <f>IF(OR($J2792="",$L2792=""),"",IF($K2792="",0,$K2792)+$J2792*$L2792)</f>
        <v/>
      </c>
      <c r="N2792" s="14" t="n">
        <v>46213</v>
      </c>
      <c r="O2792" s="14" t="n">
        <v>20</v>
      </c>
      <c r="P2792" s="14" t="n"/>
      <c r="Q2792" s="14" t="n"/>
      <c r="R2792" s="14" t="n"/>
      <c r="S2792" s="14" t="n"/>
      <c r="T2792" s="14">
        <f>IF(OR($J2792="",$O2792=""),"",$O2792/$J2792)</f>
        <v/>
      </c>
      <c r="U2792" s="14" t="inlineStr">
        <is>
          <t>Concluído</t>
        </is>
      </c>
      <c r="V2792" s="14" t="n"/>
      <c r="W2792" s="14" t="n"/>
      <c r="X2792" s="14" t="n"/>
      <c r="Y2792" s="14" t="n"/>
      <c r="Z2792" s="14" t="n"/>
      <c r="AA2792" s="11" t="n"/>
      <c r="AB2792" s="14">
        <f>B2792&amp;"|"&amp;I2792</f>
        <v/>
      </c>
      <c r="AC2792">
        <f>IF($B2792="","","|"&amp;SUBSTITUTE(TRIM(SUBSTITUTE(SUBSTITUTE(SUBSTITUTE(SUBSTITUTE(SUBSTITUTE(SUBSTITUTE(SUBSTITUTE(SUBSTITUTE(SUBSTITUTE(SUBSTITUTE(SUBSTITUTE(SUBSTITUTE(SUBSTITUTE(SUBSTITUTE(TRIM($B2792&amp;""),CHAR(10)," "),CHAR(13)," "),"."," "),";"," "),","," "),"/"," "),"+"," "),"-"," "),"  "," "),"  "," "),"  "," "),"  "," "),"  "," "),"  "," "))," ","|")&amp;"|")</f>
        <v/>
      </c>
      <c r="AD2792">
        <f>TRIM($I2792&amp;"")</f>
        <v/>
      </c>
    </row>
    <row r="2793" ht="60" customHeight="1">
      <c r="A2793" s="9" t="n">
        <v>46217</v>
      </c>
      <c r="B2793" s="14" t="inlineStr">
        <is>
          <t>10246</t>
        </is>
      </c>
      <c r="C2793" s="14" t="inlineStr">
        <is>
          <t>M/C 0720 (AMARELO)</t>
        </is>
      </c>
      <c r="D2793" s="14" t="inlineStr">
        <is>
          <t>58 FABRICAÇÃO EMBALAGEM</t>
        </is>
      </c>
      <c r="E2793" s="14" t="n">
        <v>300800230</v>
      </c>
      <c r="F2793" s="14" t="inlineStr">
        <is>
          <t>EMB. AMSTERDAM 1,36 VL2/2 (1408X728X84) EMENDADA</t>
        </is>
      </c>
      <c r="G2793" s="14" t="inlineStr">
        <is>
          <t>58 FABRICAÇÃO EMBALAGEM</t>
        </is>
      </c>
      <c r="H2793" s="14" t="inlineStr">
        <is>
          <t>58 FABRICAÇÃO EMBALAGEM</t>
        </is>
      </c>
      <c r="I2793" s="9" t="inlineStr">
        <is>
          <t>58 FABRICAÇÃO EMBALAGEM</t>
        </is>
      </c>
      <c r="J2793" s="9" t="n">
        <v>20</v>
      </c>
      <c r="K2793" s="14">
        <f>IF($E2793="","",IFERROR(INDEX('01_Cad_Pecas'!$H$2:$H$5000,MATCH($E2793,'01_Cad_Pecas'!$D$2:$D$5000,0)),IFERROR(INDEX('01_Cad_Pecas'!$H$2:$H$5000,MATCH(VALUE($E2793),'01_Cad_Pecas'!$D$2:$D$5000,0)),"")))</f>
        <v/>
      </c>
      <c r="L2793" s="14">
        <f>IF($E2793="","",IFERROR(INDEX('01_Cad_Pecas'!$I$2:$I$5000,MATCH($E2793,'01_Cad_Pecas'!$D$2:$D$5000,0)),IFERROR(INDEX('01_Cad_Pecas'!$I$2:$I$5000,MATCH(VALUE($E2793),'01_Cad_Pecas'!$D$2:$D$5000,0)),"")))</f>
        <v/>
      </c>
      <c r="M2793" s="14">
        <f>IF(OR($J2793="",$L2793=""),"",IF($K2793="",0,$K2793)+$J2793*$L2793)</f>
        <v/>
      </c>
      <c r="N2793" s="14" t="n">
        <v>46212</v>
      </c>
      <c r="O2793" s="14" t="n">
        <v>20</v>
      </c>
      <c r="P2793" s="14" t="n"/>
      <c r="Q2793" s="14" t="n"/>
      <c r="R2793" s="14" t="n"/>
      <c r="S2793" s="14" t="n"/>
      <c r="T2793" s="14">
        <f>IF(OR($J2793="",$O2793=""),"",$O2793/$J2793)</f>
        <v/>
      </c>
      <c r="U2793" s="14" t="inlineStr">
        <is>
          <t>Concluído</t>
        </is>
      </c>
      <c r="V2793" s="14" t="n"/>
      <c r="W2793" s="14" t="n"/>
      <c r="X2793" s="14" t="n"/>
      <c r="Y2793" s="14" t="n"/>
      <c r="Z2793" s="14" t="n"/>
      <c r="AA2793" s="11" t="n"/>
      <c r="AB2793" s="14">
        <f>B2793&amp;"|"&amp;I2793</f>
        <v/>
      </c>
      <c r="AC2793">
        <f>IF($B2793="","","|"&amp;SUBSTITUTE(TRIM(SUBSTITUTE(SUBSTITUTE(SUBSTITUTE(SUBSTITUTE(SUBSTITUTE(SUBSTITUTE(SUBSTITUTE(SUBSTITUTE(SUBSTITUTE(SUBSTITUTE(SUBSTITUTE(SUBSTITUTE(SUBSTITUTE(SUBSTITUTE(TRIM($B2793&amp;""),CHAR(10)," "),CHAR(13)," "),"."," "),";"," "),","," "),"/"," "),"+"," "),"-"," "),"  "," "),"  "," "),"  "," "),"  "," "),"  "," "),"  "," "))," ","|")&amp;"|")</f>
        <v/>
      </c>
      <c r="AD2793">
        <f>TRIM($I2793&amp;"")</f>
        <v/>
      </c>
    </row>
    <row r="2794" ht="60" customHeight="1">
      <c r="A2794" s="9" t="n">
        <v>46218</v>
      </c>
      <c r="B2794" s="14" t="inlineStr">
        <is>
          <t>10247</t>
        </is>
      </c>
      <c r="C2794" s="14" t="inlineStr">
        <is>
          <t>M/C 0721 (BEGE)</t>
        </is>
      </c>
      <c r="D2794" s="14" t="inlineStr">
        <is>
          <t>58 FABRICAÇÃO EMBALAGEM</t>
        </is>
      </c>
      <c r="E2794" s="14" t="n">
        <v>200124131</v>
      </c>
      <c r="F2794" s="14" t="inlineStr">
        <is>
          <t>EMB. MESA MIAMI 1,20 (1240X834X40)</t>
        </is>
      </c>
      <c r="G2794" s="14" t="inlineStr">
        <is>
          <t>58 FABRICAÇÃO EMBALAGEM</t>
        </is>
      </c>
      <c r="H2794" s="14" t="inlineStr">
        <is>
          <t>58 FABRICAÇÃO EMBALAGEM</t>
        </is>
      </c>
      <c r="I2794" s="9" t="inlineStr">
        <is>
          <t>58 FABRICAÇÃO EMBALAGEM</t>
        </is>
      </c>
      <c r="J2794" s="9" t="n">
        <v>300</v>
      </c>
      <c r="K2794" s="14">
        <f>IF($E2794="","",IFERROR(INDEX('01_Cad_Pecas'!$H$2:$H$5000,MATCH($E2794,'01_Cad_Pecas'!$D$2:$D$5000,0)),IFERROR(INDEX('01_Cad_Pecas'!$H$2:$H$5000,MATCH(VALUE($E2794),'01_Cad_Pecas'!$D$2:$D$5000,0)),"")))</f>
        <v/>
      </c>
      <c r="L2794" s="14">
        <f>IF($E2794="","",IFERROR(INDEX('01_Cad_Pecas'!$I$2:$I$5000,MATCH($E2794,'01_Cad_Pecas'!$D$2:$D$5000,0)),IFERROR(INDEX('01_Cad_Pecas'!$I$2:$I$5000,MATCH(VALUE($E2794),'01_Cad_Pecas'!$D$2:$D$5000,0)),"")))</f>
        <v/>
      </c>
      <c r="M2794" s="14">
        <f>IF(OR($J2794="",$L2794=""),"",IF($K2794="",0,$K2794)+$J2794*$L2794)</f>
        <v/>
      </c>
      <c r="N2794" s="14" t="n">
        <v>46216</v>
      </c>
      <c r="O2794" s="14" t="n">
        <v>300</v>
      </c>
      <c r="P2794" s="14" t="n"/>
      <c r="Q2794" s="14" t="n"/>
      <c r="R2794" s="14" t="n"/>
      <c r="S2794" s="14" t="n"/>
      <c r="T2794" s="14">
        <f>IF(OR($J2794="",$O2794=""),"",$O2794/$J2794)</f>
        <v/>
      </c>
      <c r="U2794" s="14" t="inlineStr">
        <is>
          <t>Concluído</t>
        </is>
      </c>
      <c r="V2794" s="14" t="n"/>
      <c r="W2794" s="14" t="n"/>
      <c r="X2794" s="14" t="n"/>
      <c r="Y2794" s="14" t="n"/>
      <c r="Z2794" s="14" t="n"/>
      <c r="AA2794" s="11" t="n"/>
      <c r="AB2794" s="14">
        <f>B2794&amp;"|"&amp;I2794</f>
        <v/>
      </c>
      <c r="AC2794">
        <f>IF($B2794="","","|"&amp;SUBSTITUTE(TRIM(SUBSTITUTE(SUBSTITUTE(SUBSTITUTE(SUBSTITUTE(SUBSTITUTE(SUBSTITUTE(SUBSTITUTE(SUBSTITUTE(SUBSTITUTE(SUBSTITUTE(SUBSTITUTE(SUBSTITUTE(SUBSTITUTE(SUBSTITUTE(TRIM($B2794&amp;""),CHAR(10)," "),CHAR(13)," "),"."," "),";"," "),","," "),"/"," "),"+"," "),"-"," "),"  "," "),"  "," "),"  "," "),"  "," "),"  "," "),"  "," "))," ","|")&amp;"|")</f>
        <v/>
      </c>
      <c r="AD2794">
        <f>TRIM($I2794&amp;"")</f>
        <v/>
      </c>
    </row>
    <row r="2795" ht="60" customHeight="1">
      <c r="A2795" s="9" t="n">
        <v>46218</v>
      </c>
      <c r="B2795" s="14" t="inlineStr">
        <is>
          <t>10247</t>
        </is>
      </c>
      <c r="C2795" s="14" t="inlineStr">
        <is>
          <t>M/C 0721 (BEGE)</t>
        </is>
      </c>
      <c r="D2795" s="14" t="inlineStr">
        <is>
          <t>58 FABRICAÇÃO EMBALAGEM</t>
        </is>
      </c>
      <c r="E2795" s="14" t="n">
        <v>200190130</v>
      </c>
      <c r="F2795" s="14" t="inlineStr">
        <is>
          <t>EMB. BASE SANTIAGO DUPLA (793X485X140)</t>
        </is>
      </c>
      <c r="G2795" s="14" t="inlineStr">
        <is>
          <t>58 FABRICAÇÃO EMBALAGEM</t>
        </is>
      </c>
      <c r="H2795" s="14" t="inlineStr">
        <is>
          <t>58 FABRICAÇÃO EMBALAGEM</t>
        </is>
      </c>
      <c r="I2795" s="9" t="inlineStr">
        <is>
          <t>58 FABRICAÇÃO EMBALAGEM</t>
        </is>
      </c>
      <c r="J2795" s="9" t="n">
        <v>8</v>
      </c>
      <c r="K2795" s="14">
        <f>IF($E2795="","",IFERROR(INDEX('01_Cad_Pecas'!$H$2:$H$5000,MATCH($E2795,'01_Cad_Pecas'!$D$2:$D$5000,0)),IFERROR(INDEX('01_Cad_Pecas'!$H$2:$H$5000,MATCH(VALUE($E2795),'01_Cad_Pecas'!$D$2:$D$5000,0)),"")))</f>
        <v/>
      </c>
      <c r="L2795" s="14">
        <f>IF($E2795="","",IFERROR(INDEX('01_Cad_Pecas'!$I$2:$I$5000,MATCH($E2795,'01_Cad_Pecas'!$D$2:$D$5000,0)),IFERROR(INDEX('01_Cad_Pecas'!$I$2:$I$5000,MATCH(VALUE($E2795),'01_Cad_Pecas'!$D$2:$D$5000,0)),"")))</f>
        <v/>
      </c>
      <c r="M2795" s="14">
        <f>IF(OR($J2795="",$L2795=""),"",IF($K2795="",0,$K2795)+$J2795*$L2795)</f>
        <v/>
      </c>
      <c r="N2795" s="14" t="n">
        <v>46216</v>
      </c>
      <c r="O2795" s="14" t="n">
        <v>8</v>
      </c>
      <c r="P2795" s="14" t="n"/>
      <c r="Q2795" s="14" t="n"/>
      <c r="R2795" s="14" t="n"/>
      <c r="S2795" s="14" t="n"/>
      <c r="T2795" s="14">
        <f>IF(OR($J2795="",$O2795=""),"",$O2795/$J2795)</f>
        <v/>
      </c>
      <c r="U2795" s="14" t="inlineStr">
        <is>
          <t>Concluído</t>
        </is>
      </c>
      <c r="V2795" s="14" t="n"/>
      <c r="W2795" s="14" t="n"/>
      <c r="X2795" s="14" t="n"/>
      <c r="Y2795" s="14" t="n"/>
      <c r="Z2795" s="14" t="n"/>
      <c r="AA2795" s="11" t="n"/>
      <c r="AB2795" s="14">
        <f>B2795&amp;"|"&amp;I2795</f>
        <v/>
      </c>
      <c r="AC2795">
        <f>IF($B2795="","","|"&amp;SUBSTITUTE(TRIM(SUBSTITUTE(SUBSTITUTE(SUBSTITUTE(SUBSTITUTE(SUBSTITUTE(SUBSTITUTE(SUBSTITUTE(SUBSTITUTE(SUBSTITUTE(SUBSTITUTE(SUBSTITUTE(SUBSTITUTE(SUBSTITUTE(SUBSTITUTE(TRIM($B2795&amp;""),CHAR(10)," "),CHAR(13)," "),"."," "),";"," "),","," "),"/"," "),"+"," "),"-"," "),"  "," "),"  "," "),"  "," "),"  "," "),"  "," "),"  "," "))," ","|")&amp;"|")</f>
        <v/>
      </c>
      <c r="AD2795">
        <f>TRIM($I2795&amp;"")</f>
        <v/>
      </c>
    </row>
    <row r="2796" ht="60" customHeight="1">
      <c r="A2796" s="9" t="n">
        <v>46218</v>
      </c>
      <c r="B2796" s="14" t="inlineStr">
        <is>
          <t>10247</t>
        </is>
      </c>
      <c r="C2796" s="14" t="inlineStr">
        <is>
          <t>M/C 0721 (BEGE)</t>
        </is>
      </c>
      <c r="D2796" s="14" t="inlineStr">
        <is>
          <t>58 FABRICAÇÃO EMBALAGEM</t>
        </is>
      </c>
      <c r="E2796" s="14" t="n">
        <v>200196130</v>
      </c>
      <c r="F2796" s="14" t="inlineStr">
        <is>
          <t>EMB. BASE SANTIAGO 1,36 (782X586X111)</t>
        </is>
      </c>
      <c r="G2796" s="14" t="inlineStr">
        <is>
          <t>58 FABRICAÇÃO EMBALAGEM</t>
        </is>
      </c>
      <c r="H2796" s="14" t="inlineStr">
        <is>
          <t>58 FABRICAÇÃO EMBALAGEM</t>
        </is>
      </c>
      <c r="I2796" s="9" t="inlineStr">
        <is>
          <t>58 FABRICAÇÃO EMBALAGEM</t>
        </is>
      </c>
      <c r="J2796" s="9" t="n">
        <v>10</v>
      </c>
      <c r="K2796" s="14">
        <f>IF($E2796="","",IFERROR(INDEX('01_Cad_Pecas'!$H$2:$H$5000,MATCH($E2796,'01_Cad_Pecas'!$D$2:$D$5000,0)),IFERROR(INDEX('01_Cad_Pecas'!$H$2:$H$5000,MATCH(VALUE($E2796),'01_Cad_Pecas'!$D$2:$D$5000,0)),"")))</f>
        <v/>
      </c>
      <c r="L2796" s="14">
        <f>IF($E2796="","",IFERROR(INDEX('01_Cad_Pecas'!$I$2:$I$5000,MATCH($E2796,'01_Cad_Pecas'!$D$2:$D$5000,0)),IFERROR(INDEX('01_Cad_Pecas'!$I$2:$I$5000,MATCH(VALUE($E2796),'01_Cad_Pecas'!$D$2:$D$5000,0)),"")))</f>
        <v/>
      </c>
      <c r="M2796" s="14">
        <f>IF(OR($J2796="",$L2796=""),"",IF($K2796="",0,$K2796)+$J2796*$L2796)</f>
        <v/>
      </c>
      <c r="N2796" s="14" t="n">
        <v>46216</v>
      </c>
      <c r="O2796" s="14" t="n">
        <v>10</v>
      </c>
      <c r="P2796" s="14" t="n"/>
      <c r="Q2796" s="14" t="n"/>
      <c r="R2796" s="14" t="n"/>
      <c r="S2796" s="14" t="n"/>
      <c r="T2796" s="14">
        <f>IF(OR($J2796="",$O2796=""),"",$O2796/$J2796)</f>
        <v/>
      </c>
      <c r="U2796" s="14" t="inlineStr">
        <is>
          <t>Concluído</t>
        </is>
      </c>
      <c r="V2796" s="14" t="n"/>
      <c r="W2796" s="14" t="n"/>
      <c r="X2796" s="14" t="n"/>
      <c r="Y2796" s="14" t="n"/>
      <c r="Z2796" s="14" t="n"/>
      <c r="AA2796" s="11" t="n"/>
      <c r="AB2796" s="14">
        <f>B2796&amp;"|"&amp;I2796</f>
        <v/>
      </c>
      <c r="AC2796">
        <f>IF($B2796="","","|"&amp;SUBSTITUTE(TRIM(SUBSTITUTE(SUBSTITUTE(SUBSTITUTE(SUBSTITUTE(SUBSTITUTE(SUBSTITUTE(SUBSTITUTE(SUBSTITUTE(SUBSTITUTE(SUBSTITUTE(SUBSTITUTE(SUBSTITUTE(SUBSTITUTE(SUBSTITUTE(TRIM($B2796&amp;""),CHAR(10)," "),CHAR(13)," "),"."," "),";"," "),","," "),"/"," "),"+"," "),"-"," "),"  "," "),"  "," "),"  "," "),"  "," "),"  "," "),"  "," "))," ","|")&amp;"|")</f>
        <v/>
      </c>
      <c r="AD2796">
        <f>TRIM($I2796&amp;"")</f>
        <v/>
      </c>
    </row>
    <row r="2797" ht="60" customHeight="1">
      <c r="A2797" s="9" t="n">
        <v>46218</v>
      </c>
      <c r="B2797" s="14" t="inlineStr">
        <is>
          <t>10247</t>
        </is>
      </c>
      <c r="C2797" s="14" t="inlineStr">
        <is>
          <t>M/C 0721 (BEGE)</t>
        </is>
      </c>
      <c r="D2797" s="14" t="inlineStr">
        <is>
          <t>58 FABRICAÇÃO EMBALAGEM</t>
        </is>
      </c>
      <c r="E2797" s="14" t="n">
        <v>200200130</v>
      </c>
      <c r="F2797" s="14" t="inlineStr">
        <is>
          <t>EMB. BASE DUBAI (1190X370X57)</t>
        </is>
      </c>
      <c r="G2797" s="14" t="inlineStr">
        <is>
          <t>58 FABRICAÇÃO EMBALAGEM</t>
        </is>
      </c>
      <c r="H2797" s="14" t="inlineStr">
        <is>
          <t>58 FABRICAÇÃO EMBALAGEM</t>
        </is>
      </c>
      <c r="I2797" s="9" t="inlineStr">
        <is>
          <t>58 FABRICAÇÃO EMBALAGEM</t>
        </is>
      </c>
      <c r="J2797" s="9" t="n">
        <v>20</v>
      </c>
      <c r="K2797" s="14">
        <f>IF($E2797="","",IFERROR(INDEX('01_Cad_Pecas'!$H$2:$H$5000,MATCH($E2797,'01_Cad_Pecas'!$D$2:$D$5000,0)),IFERROR(INDEX('01_Cad_Pecas'!$H$2:$H$5000,MATCH(VALUE($E2797),'01_Cad_Pecas'!$D$2:$D$5000,0)),"")))</f>
        <v/>
      </c>
      <c r="L2797" s="14">
        <f>IF($E2797="","",IFERROR(INDEX('01_Cad_Pecas'!$I$2:$I$5000,MATCH($E2797,'01_Cad_Pecas'!$D$2:$D$5000,0)),IFERROR(INDEX('01_Cad_Pecas'!$I$2:$I$5000,MATCH(VALUE($E2797),'01_Cad_Pecas'!$D$2:$D$5000,0)),"")))</f>
        <v/>
      </c>
      <c r="M2797" s="14">
        <f>IF(OR($J2797="",$L2797=""),"",IF($K2797="",0,$K2797)+$J2797*$L2797)</f>
        <v/>
      </c>
      <c r="N2797" s="14" t="n">
        <v>46216</v>
      </c>
      <c r="O2797" s="14" t="n">
        <v>20</v>
      </c>
      <c r="P2797" s="14" t="n"/>
      <c r="Q2797" s="14" t="n"/>
      <c r="R2797" s="14" t="n"/>
      <c r="S2797" s="14" t="n"/>
      <c r="T2797" s="14">
        <f>IF(OR($J2797="",$O2797=""),"",$O2797/$J2797)</f>
        <v/>
      </c>
      <c r="U2797" s="14" t="inlineStr">
        <is>
          <t>Concluído</t>
        </is>
      </c>
      <c r="V2797" s="14" t="n"/>
      <c r="W2797" s="14" t="n"/>
      <c r="X2797" s="14" t="n"/>
      <c r="Y2797" s="14" t="n"/>
      <c r="Z2797" s="14" t="n"/>
      <c r="AA2797" s="11" t="n"/>
      <c r="AB2797" s="14">
        <f>B2797&amp;"|"&amp;I2797</f>
        <v/>
      </c>
      <c r="AC2797">
        <f>IF($B2797="","","|"&amp;SUBSTITUTE(TRIM(SUBSTITUTE(SUBSTITUTE(SUBSTITUTE(SUBSTITUTE(SUBSTITUTE(SUBSTITUTE(SUBSTITUTE(SUBSTITUTE(SUBSTITUTE(SUBSTITUTE(SUBSTITUTE(SUBSTITUTE(SUBSTITUTE(SUBSTITUTE(TRIM($B2797&amp;""),CHAR(10)," "),CHAR(13)," "),"."," "),";"," "),","," "),"/"," "),"+"," "),"-"," "),"  "," "),"  "," "),"  "," "),"  "," "),"  "," "),"  "," "))," ","|")&amp;"|")</f>
        <v/>
      </c>
      <c r="AD2797">
        <f>TRIM($I2797&amp;"")</f>
        <v/>
      </c>
    </row>
    <row r="2798" ht="60" customHeight="1">
      <c r="A2798" s="9" t="n">
        <v>46218</v>
      </c>
      <c r="B2798" s="14" t="inlineStr">
        <is>
          <t>10247</t>
        </is>
      </c>
      <c r="C2798" s="14" t="inlineStr">
        <is>
          <t>M/C 0721 (BEGE)</t>
        </is>
      </c>
      <c r="D2798" s="14" t="inlineStr">
        <is>
          <t>58 FABRICAÇÃO EMBALAGEM</t>
        </is>
      </c>
      <c r="E2798" s="14" t="n">
        <v>200520130</v>
      </c>
      <c r="F2798" s="14" t="inlineStr">
        <is>
          <t>EMB. BASE MESA ATHENAS VL 01 (760X390X75)</t>
        </is>
      </c>
      <c r="G2798" s="14" t="inlineStr">
        <is>
          <t>58 FABRICAÇÃO EMBALAGEM</t>
        </is>
      </c>
      <c r="H2798" s="14" t="inlineStr">
        <is>
          <t>58 FABRICAÇÃO EMBALAGEM</t>
        </is>
      </c>
      <c r="I2798" s="9" t="inlineStr">
        <is>
          <t>58 FABRICAÇÃO EMBALAGEM</t>
        </is>
      </c>
      <c r="J2798" s="9" t="n">
        <v>40</v>
      </c>
      <c r="K2798" s="14">
        <f>IF($E2798="","",IFERROR(INDEX('01_Cad_Pecas'!$H$2:$H$5000,MATCH($E2798,'01_Cad_Pecas'!$D$2:$D$5000,0)),IFERROR(INDEX('01_Cad_Pecas'!$H$2:$H$5000,MATCH(VALUE($E2798),'01_Cad_Pecas'!$D$2:$D$5000,0)),"")))</f>
        <v/>
      </c>
      <c r="L2798" s="14">
        <f>IF($E2798="","",IFERROR(INDEX('01_Cad_Pecas'!$I$2:$I$5000,MATCH($E2798,'01_Cad_Pecas'!$D$2:$D$5000,0)),IFERROR(INDEX('01_Cad_Pecas'!$I$2:$I$5000,MATCH(VALUE($E2798),'01_Cad_Pecas'!$D$2:$D$5000,0)),"")))</f>
        <v/>
      </c>
      <c r="M2798" s="14">
        <f>IF(OR($J2798="",$L2798=""),"",IF($K2798="",0,$K2798)+$J2798*$L2798)</f>
        <v/>
      </c>
      <c r="N2798" s="14" t="n">
        <v>46216</v>
      </c>
      <c r="O2798" s="14" t="n">
        <v>40</v>
      </c>
      <c r="P2798" s="14" t="n"/>
      <c r="Q2798" s="14" t="n"/>
      <c r="R2798" s="14" t="n"/>
      <c r="S2798" s="14" t="n"/>
      <c r="T2798" s="14">
        <f>IF(OR($J2798="",$O2798=""),"",$O2798/$J2798)</f>
        <v/>
      </c>
      <c r="U2798" s="14" t="inlineStr">
        <is>
          <t>Concluído</t>
        </is>
      </c>
      <c r="V2798" s="14" t="n"/>
      <c r="W2798" s="14" t="n"/>
      <c r="X2798" s="14" t="n"/>
      <c r="Y2798" s="14" t="n"/>
      <c r="Z2798" s="14" t="n"/>
      <c r="AA2798" s="11" t="n"/>
      <c r="AB2798" s="14">
        <f>B2798&amp;"|"&amp;I2798</f>
        <v/>
      </c>
      <c r="AC2798">
        <f>IF($B2798="","","|"&amp;SUBSTITUTE(TRIM(SUBSTITUTE(SUBSTITUTE(SUBSTITUTE(SUBSTITUTE(SUBSTITUTE(SUBSTITUTE(SUBSTITUTE(SUBSTITUTE(SUBSTITUTE(SUBSTITUTE(SUBSTITUTE(SUBSTITUTE(SUBSTITUTE(SUBSTITUTE(TRIM($B2798&amp;""),CHAR(10)," "),CHAR(13)," "),"."," "),";"," "),","," "),"/"," "),"+"," "),"-"," "),"  "," "),"  "," "),"  "," "),"  "," "),"  "," "),"  "," "))," ","|")&amp;"|")</f>
        <v/>
      </c>
      <c r="AD2798">
        <f>TRIM($I2798&amp;"")</f>
        <v/>
      </c>
    </row>
    <row r="2799" ht="60" customHeight="1">
      <c r="A2799" s="9" t="n">
        <v>46218</v>
      </c>
      <c r="B2799" s="14" t="inlineStr">
        <is>
          <t>10247</t>
        </is>
      </c>
      <c r="C2799" s="14" t="inlineStr">
        <is>
          <t>M/C 0721 (BEGE)</t>
        </is>
      </c>
      <c r="D2799" s="14" t="inlineStr">
        <is>
          <t>58 FABRICAÇÃO EMBALAGEM</t>
        </is>
      </c>
      <c r="E2799" s="14" t="n">
        <v>30003031</v>
      </c>
      <c r="F2799" s="14" t="inlineStr">
        <is>
          <t>EMB. ACESSORIOS CAD PE INTEIRO (530X120X60)</t>
        </is>
      </c>
      <c r="G2799" s="14" t="inlineStr">
        <is>
          <t>58 FABRICAÇÃO EMBALAGEM</t>
        </is>
      </c>
      <c r="H2799" s="14" t="inlineStr">
        <is>
          <t>58 FABRICAÇÃO EMBALAGEM</t>
        </is>
      </c>
      <c r="I2799" s="9" t="inlineStr">
        <is>
          <t>58 FABRICAÇÃO EMBALAGEM</t>
        </is>
      </c>
      <c r="J2799" s="9" t="n">
        <v>181</v>
      </c>
      <c r="K2799" s="14">
        <f>IF($E2799="","",IFERROR(INDEX('01_Cad_Pecas'!$H$2:$H$5000,MATCH($E2799,'01_Cad_Pecas'!$D$2:$D$5000,0)),IFERROR(INDEX('01_Cad_Pecas'!$H$2:$H$5000,MATCH(VALUE($E2799),'01_Cad_Pecas'!$D$2:$D$5000,0)),"")))</f>
        <v/>
      </c>
      <c r="L2799" s="14">
        <f>IF($E2799="","",IFERROR(INDEX('01_Cad_Pecas'!$I$2:$I$5000,MATCH($E2799,'01_Cad_Pecas'!$D$2:$D$5000,0)),IFERROR(INDEX('01_Cad_Pecas'!$I$2:$I$5000,MATCH(VALUE($E2799),'01_Cad_Pecas'!$D$2:$D$5000,0)),"")))</f>
        <v/>
      </c>
      <c r="M2799" s="14">
        <f>IF(OR($J2799="",$L2799=""),"",IF($K2799="",0,$K2799)+$J2799*$L2799)</f>
        <v/>
      </c>
      <c r="N2799" s="14" t="n">
        <v>46216</v>
      </c>
      <c r="O2799" s="14" t="n">
        <v>181</v>
      </c>
      <c r="P2799" s="14" t="n"/>
      <c r="Q2799" s="14" t="n"/>
      <c r="R2799" s="14" t="n"/>
      <c r="S2799" s="14" t="n"/>
      <c r="T2799" s="14">
        <f>IF(OR($J2799="",$O2799=""),"",$O2799/$J2799)</f>
        <v/>
      </c>
      <c r="U2799" s="14" t="inlineStr">
        <is>
          <t>Concluído</t>
        </is>
      </c>
      <c r="V2799" s="14" t="n"/>
      <c r="W2799" s="14" t="n"/>
      <c r="X2799" s="14" t="n"/>
      <c r="Y2799" s="14" t="n"/>
      <c r="Z2799" s="14" t="n"/>
      <c r="AA2799" s="11" t="n"/>
      <c r="AB2799" s="14">
        <f>B2799&amp;"|"&amp;I2799</f>
        <v/>
      </c>
      <c r="AC2799">
        <f>IF($B2799="","","|"&amp;SUBSTITUTE(TRIM(SUBSTITUTE(SUBSTITUTE(SUBSTITUTE(SUBSTITUTE(SUBSTITUTE(SUBSTITUTE(SUBSTITUTE(SUBSTITUTE(SUBSTITUTE(SUBSTITUTE(SUBSTITUTE(SUBSTITUTE(SUBSTITUTE(SUBSTITUTE(TRIM($B2799&amp;""),CHAR(10)," "),CHAR(13)," "),"."," "),";"," "),","," "),"/"," "),"+"," "),"-"," "),"  "," "),"  "," "),"  "," "),"  "," "),"  "," "),"  "," "))," ","|")&amp;"|")</f>
        <v/>
      </c>
      <c r="AD2799">
        <f>TRIM($I2799&amp;"")</f>
        <v/>
      </c>
    </row>
    <row r="2800" ht="60" customHeight="1">
      <c r="A2800" s="9" t="n">
        <v>46218</v>
      </c>
      <c r="B2800" s="14" t="inlineStr">
        <is>
          <t>10247</t>
        </is>
      </c>
      <c r="C2800" s="14" t="inlineStr">
        <is>
          <t>M/C 0721 (BEGE)</t>
        </is>
      </c>
      <c r="D2800" s="14" t="inlineStr">
        <is>
          <t>58 FABRICAÇÃO EMBALAGEM</t>
        </is>
      </c>
      <c r="E2800" s="14" t="n">
        <v>30003032</v>
      </c>
      <c r="F2800" s="14" t="inlineStr">
        <is>
          <t>PAPELAO TRASEIRO 280X410 - ENCOSTO PE INTEIRO (X3)</t>
        </is>
      </c>
      <c r="G2800" s="14" t="inlineStr">
        <is>
          <t>58 FABRICAÇÃO EMBALAGEM</t>
        </is>
      </c>
      <c r="H2800" s="14" t="inlineStr">
        <is>
          <t>58 FABRICAÇÃO EMBALAGEM</t>
        </is>
      </c>
      <c r="I2800" s="9" t="inlineStr">
        <is>
          <t>58 FABRICAÇÃO EMBALAGEM</t>
        </is>
      </c>
      <c r="J2800" s="9" t="n">
        <v>402</v>
      </c>
      <c r="K2800" s="14">
        <f>IF($E2800="","",IFERROR(INDEX('01_Cad_Pecas'!$H$2:$H$5000,MATCH($E2800,'01_Cad_Pecas'!$D$2:$D$5000,0)),IFERROR(INDEX('01_Cad_Pecas'!$H$2:$H$5000,MATCH(VALUE($E2800),'01_Cad_Pecas'!$D$2:$D$5000,0)),"")))</f>
        <v/>
      </c>
      <c r="L2800" s="14">
        <f>IF($E2800="","",IFERROR(INDEX('01_Cad_Pecas'!$I$2:$I$5000,MATCH($E2800,'01_Cad_Pecas'!$D$2:$D$5000,0)),IFERROR(INDEX('01_Cad_Pecas'!$I$2:$I$5000,MATCH(VALUE($E2800),'01_Cad_Pecas'!$D$2:$D$5000,0)),"")))</f>
        <v/>
      </c>
      <c r="M2800" s="14">
        <f>IF(OR($J2800="",$L2800=""),"",IF($K2800="",0,$K2800)+$J2800*$L2800)</f>
        <v/>
      </c>
      <c r="N2800" s="14" t="n">
        <v>46216</v>
      </c>
      <c r="O2800" s="14" t="n">
        <v>402</v>
      </c>
      <c r="P2800" s="14" t="n"/>
      <c r="Q2800" s="14" t="n"/>
      <c r="R2800" s="14" t="n"/>
      <c r="S2800" s="14" t="n"/>
      <c r="T2800" s="14">
        <f>IF(OR($J2800="",$O2800=""),"",$O2800/$J2800)</f>
        <v/>
      </c>
      <c r="U2800" s="14" t="inlineStr">
        <is>
          <t>Concluído</t>
        </is>
      </c>
      <c r="V2800" s="14" t="n"/>
      <c r="W2800" s="14" t="n"/>
      <c r="X2800" s="14" t="n"/>
      <c r="Y2800" s="14" t="n"/>
      <c r="Z2800" s="14" t="n"/>
      <c r="AA2800" s="11" t="n"/>
      <c r="AB2800" s="14">
        <f>B2800&amp;"|"&amp;I2800</f>
        <v/>
      </c>
      <c r="AC2800">
        <f>IF($B2800="","","|"&amp;SUBSTITUTE(TRIM(SUBSTITUTE(SUBSTITUTE(SUBSTITUTE(SUBSTITUTE(SUBSTITUTE(SUBSTITUTE(SUBSTITUTE(SUBSTITUTE(SUBSTITUTE(SUBSTITUTE(SUBSTITUTE(SUBSTITUTE(SUBSTITUTE(SUBSTITUTE(TRIM($B2800&amp;""),CHAR(10)," "),CHAR(13)," "),"."," "),";"," "),","," "),"/"," "),"+"," "),"-"," "),"  "," "),"  "," "),"  "," "),"  "," "),"  "," "),"  "," "))," ","|")&amp;"|")</f>
        <v/>
      </c>
      <c r="AD2800">
        <f>TRIM($I2800&amp;"")</f>
        <v/>
      </c>
    </row>
    <row r="2801" ht="60" customHeight="1">
      <c r="A2801" s="9" t="n">
        <v>46218</v>
      </c>
      <c r="B2801" s="14" t="inlineStr">
        <is>
          <t>10247</t>
        </is>
      </c>
      <c r="C2801" s="14" t="inlineStr">
        <is>
          <t>M/C 0721 (BEGE)</t>
        </is>
      </c>
      <c r="D2801" s="14" t="inlineStr">
        <is>
          <t>58 FABRICAÇÃO EMBALAGEM</t>
        </is>
      </c>
      <c r="E2801" s="14" t="n">
        <v>30003033</v>
      </c>
      <c r="F2801" s="14" t="inlineStr">
        <is>
          <t>PAPELAO FRENTE 490X410 - ENCOSTO PE INTEIRO (X3)</t>
        </is>
      </c>
      <c r="G2801" s="14" t="inlineStr">
        <is>
          <t>58 FABRICAÇÃO EMBALAGEM</t>
        </is>
      </c>
      <c r="H2801" s="14" t="inlineStr">
        <is>
          <t>58 FABRICAÇÃO EMBALAGEM</t>
        </is>
      </c>
      <c r="I2801" s="9" t="inlineStr">
        <is>
          <t>58 FABRICAÇÃO EMBALAGEM</t>
        </is>
      </c>
      <c r="J2801" s="9" t="n">
        <v>342</v>
      </c>
      <c r="K2801" s="14">
        <f>IF($E2801="","",IFERROR(INDEX('01_Cad_Pecas'!$H$2:$H$5000,MATCH($E2801,'01_Cad_Pecas'!$D$2:$D$5000,0)),IFERROR(INDEX('01_Cad_Pecas'!$H$2:$H$5000,MATCH(VALUE($E2801),'01_Cad_Pecas'!$D$2:$D$5000,0)),"")))</f>
        <v/>
      </c>
      <c r="L2801" s="14">
        <f>IF($E2801="","",IFERROR(INDEX('01_Cad_Pecas'!$I$2:$I$5000,MATCH($E2801,'01_Cad_Pecas'!$D$2:$D$5000,0)),IFERROR(INDEX('01_Cad_Pecas'!$I$2:$I$5000,MATCH(VALUE($E2801),'01_Cad_Pecas'!$D$2:$D$5000,0)),"")))</f>
        <v/>
      </c>
      <c r="M2801" s="14">
        <f>IF(OR($J2801="",$L2801=""),"",IF($K2801="",0,$K2801)+$J2801*$L2801)</f>
        <v/>
      </c>
      <c r="N2801" s="14" t="n">
        <v>46216</v>
      </c>
      <c r="O2801" s="14" t="n">
        <v>342</v>
      </c>
      <c r="P2801" s="14" t="n"/>
      <c r="Q2801" s="14" t="n"/>
      <c r="R2801" s="14" t="n"/>
      <c r="S2801" s="14" t="n"/>
      <c r="T2801" s="14">
        <f>IF(OR($J2801="",$O2801=""),"",$O2801/$J2801)</f>
        <v/>
      </c>
      <c r="U2801" s="14" t="inlineStr">
        <is>
          <t>Concluído</t>
        </is>
      </c>
      <c r="V2801" s="14" t="n"/>
      <c r="W2801" s="14" t="n"/>
      <c r="X2801" s="14" t="n"/>
      <c r="Y2801" s="14" t="n"/>
      <c r="Z2801" s="14" t="n"/>
      <c r="AA2801" s="11" t="n"/>
      <c r="AB2801" s="14">
        <f>B2801&amp;"|"&amp;I2801</f>
        <v/>
      </c>
      <c r="AC2801">
        <f>IF($B2801="","","|"&amp;SUBSTITUTE(TRIM(SUBSTITUTE(SUBSTITUTE(SUBSTITUTE(SUBSTITUTE(SUBSTITUTE(SUBSTITUTE(SUBSTITUTE(SUBSTITUTE(SUBSTITUTE(SUBSTITUTE(SUBSTITUTE(SUBSTITUTE(SUBSTITUTE(SUBSTITUTE(TRIM($B2801&amp;""),CHAR(10)," "),CHAR(13)," "),"."," "),";"," "),","," "),"/"," "),"+"," "),"-"," "),"  "," "),"  "," "),"  "," "),"  "," "),"  "," "),"  "," "))," ","|")&amp;"|")</f>
        <v/>
      </c>
      <c r="AD2801">
        <f>TRIM($I2801&amp;"")</f>
        <v/>
      </c>
    </row>
    <row r="2802" ht="60" customHeight="1">
      <c r="A2802" s="9" t="n">
        <v>46218</v>
      </c>
      <c r="B2802" s="14" t="inlineStr">
        <is>
          <t>10247</t>
        </is>
      </c>
      <c r="C2802" s="14" t="inlineStr">
        <is>
          <t>M/C 0721 (BEGE)</t>
        </is>
      </c>
      <c r="D2802" s="14" t="inlineStr">
        <is>
          <t>58 FABRICAÇÃO EMBALAGEM</t>
        </is>
      </c>
      <c r="E2802" s="14" t="n">
        <v>30003330</v>
      </c>
      <c r="F2802" s="14" t="inlineStr">
        <is>
          <t>EMB. ESPALDAR TOPAZIO (412X65X60)</t>
        </is>
      </c>
      <c r="G2802" s="14" t="inlineStr">
        <is>
          <t>58 FABRICAÇÃO EMBALAGEM</t>
        </is>
      </c>
      <c r="H2802" s="14" t="inlineStr">
        <is>
          <t>58 FABRICAÇÃO EMBALAGEM</t>
        </is>
      </c>
      <c r="I2802" s="9" t="inlineStr">
        <is>
          <t>58 FABRICAÇÃO EMBALAGEM</t>
        </is>
      </c>
      <c r="J2802" s="9" t="n">
        <v>10</v>
      </c>
      <c r="K2802" s="14">
        <f>IF($E2802="","",IFERROR(INDEX('01_Cad_Pecas'!$H$2:$H$5000,MATCH($E2802,'01_Cad_Pecas'!$D$2:$D$5000,0)),IFERROR(INDEX('01_Cad_Pecas'!$H$2:$H$5000,MATCH(VALUE($E2802),'01_Cad_Pecas'!$D$2:$D$5000,0)),"")))</f>
        <v/>
      </c>
      <c r="L2802" s="14">
        <f>IF($E2802="","",IFERROR(INDEX('01_Cad_Pecas'!$I$2:$I$5000,MATCH($E2802,'01_Cad_Pecas'!$D$2:$D$5000,0)),IFERROR(INDEX('01_Cad_Pecas'!$I$2:$I$5000,MATCH(VALUE($E2802),'01_Cad_Pecas'!$D$2:$D$5000,0)),"")))</f>
        <v/>
      </c>
      <c r="M2802" s="14">
        <f>IF(OR($J2802="",$L2802=""),"",IF($K2802="",0,$K2802)+$J2802*$L2802)</f>
        <v/>
      </c>
      <c r="N2802" s="14" t="n">
        <v>46216</v>
      </c>
      <c r="O2802" s="14" t="n">
        <v>10</v>
      </c>
      <c r="P2802" s="14" t="n"/>
      <c r="Q2802" s="14" t="n"/>
      <c r="R2802" s="14" t="n"/>
      <c r="S2802" s="14" t="n"/>
      <c r="T2802" s="14">
        <f>IF(OR($J2802="",$O2802=""),"",$O2802/$J2802)</f>
        <v/>
      </c>
      <c r="U2802" s="14" t="inlineStr">
        <is>
          <t>Concluído</t>
        </is>
      </c>
      <c r="V2802" s="14" t="n"/>
      <c r="W2802" s="14" t="n"/>
      <c r="X2802" s="14" t="n"/>
      <c r="Y2802" s="14" t="n"/>
      <c r="Z2802" s="14" t="n"/>
      <c r="AA2802" s="11" t="n"/>
      <c r="AB2802" s="14">
        <f>B2802&amp;"|"&amp;I2802</f>
        <v/>
      </c>
      <c r="AC2802">
        <f>IF($B2802="","","|"&amp;SUBSTITUTE(TRIM(SUBSTITUTE(SUBSTITUTE(SUBSTITUTE(SUBSTITUTE(SUBSTITUTE(SUBSTITUTE(SUBSTITUTE(SUBSTITUTE(SUBSTITUTE(SUBSTITUTE(SUBSTITUTE(SUBSTITUTE(SUBSTITUTE(SUBSTITUTE(TRIM($B2802&amp;""),CHAR(10)," "),CHAR(13)," "),"."," "),";"," "),","," "),"/"," "),"+"," "),"-"," "),"  "," "),"  "," "),"  "," "),"  "," "),"  "," "),"  "," "))," ","|")&amp;"|")</f>
        <v/>
      </c>
      <c r="AD2802">
        <f>TRIM($I2802&amp;"")</f>
        <v/>
      </c>
    </row>
    <row r="2803" ht="60" customHeight="1">
      <c r="A2803" s="9" t="n">
        <v>46218</v>
      </c>
      <c r="B2803" s="14" t="inlineStr">
        <is>
          <t>10247</t>
        </is>
      </c>
      <c r="C2803" s="14" t="inlineStr">
        <is>
          <t>M/C 0721 (BEGE)</t>
        </is>
      </c>
      <c r="D2803" s="14" t="inlineStr">
        <is>
          <t>58 FABRICAÇÃO EMBALAGEM</t>
        </is>
      </c>
      <c r="E2803" s="14" t="n">
        <v>300048930</v>
      </c>
      <c r="F2803" s="14" t="inlineStr">
        <is>
          <t>EMB. CADEIRA SANTIAGO (935X449X100)</t>
        </is>
      </c>
      <c r="G2803" s="14" t="inlineStr">
        <is>
          <t>58 FABRICAÇÃO EMBALAGEM</t>
        </is>
      </c>
      <c r="H2803" s="14" t="inlineStr">
        <is>
          <t>58 FABRICAÇÃO EMBALAGEM</t>
        </is>
      </c>
      <c r="I2803" s="9" t="inlineStr">
        <is>
          <t>58 FABRICAÇÃO EMBALAGEM</t>
        </is>
      </c>
      <c r="J2803" s="9" t="n">
        <v>306</v>
      </c>
      <c r="K2803" s="14">
        <f>IF($E2803="","",IFERROR(INDEX('01_Cad_Pecas'!$H$2:$H$5000,MATCH($E2803,'01_Cad_Pecas'!$D$2:$D$5000,0)),IFERROR(INDEX('01_Cad_Pecas'!$H$2:$H$5000,MATCH(VALUE($E2803),'01_Cad_Pecas'!$D$2:$D$5000,0)),"")))</f>
        <v/>
      </c>
      <c r="L2803" s="14">
        <f>IF($E2803="","",IFERROR(INDEX('01_Cad_Pecas'!$I$2:$I$5000,MATCH($E2803,'01_Cad_Pecas'!$D$2:$D$5000,0)),IFERROR(INDEX('01_Cad_Pecas'!$I$2:$I$5000,MATCH(VALUE($E2803),'01_Cad_Pecas'!$D$2:$D$5000,0)),"")))</f>
        <v/>
      </c>
      <c r="M2803" s="14">
        <f>IF(OR($J2803="",$L2803=""),"",IF($K2803="",0,$K2803)+$J2803*$L2803)</f>
        <v/>
      </c>
      <c r="N2803" s="14" t="n">
        <v>46216</v>
      </c>
      <c r="O2803" s="14" t="n">
        <v>306</v>
      </c>
      <c r="P2803" s="14" t="n"/>
      <c r="Q2803" s="14" t="n"/>
      <c r="R2803" s="14" t="n"/>
      <c r="S2803" s="14" t="n"/>
      <c r="T2803" s="14">
        <f>IF(OR($J2803="",$O2803=""),"",$O2803/$J2803)</f>
        <v/>
      </c>
      <c r="U2803" s="14" t="inlineStr">
        <is>
          <t>Concluído</t>
        </is>
      </c>
      <c r="V2803" s="14" t="n"/>
      <c r="W2803" s="14" t="n"/>
      <c r="X2803" s="14" t="n"/>
      <c r="Y2803" s="14" t="n"/>
      <c r="Z2803" s="14" t="n"/>
      <c r="AA2803" s="11" t="n"/>
      <c r="AB2803" s="14">
        <f>B2803&amp;"|"&amp;I2803</f>
        <v/>
      </c>
      <c r="AC2803">
        <f>IF($B2803="","","|"&amp;SUBSTITUTE(TRIM(SUBSTITUTE(SUBSTITUTE(SUBSTITUTE(SUBSTITUTE(SUBSTITUTE(SUBSTITUTE(SUBSTITUTE(SUBSTITUTE(SUBSTITUTE(SUBSTITUTE(SUBSTITUTE(SUBSTITUTE(SUBSTITUTE(SUBSTITUTE(TRIM($B2803&amp;""),CHAR(10)," "),CHAR(13)," "),"."," "),";"," "),","," "),"/"," "),"+"," "),"-"," "),"  "," "),"  "," "),"  "," "),"  "," "),"  "," "),"  "," "))," ","|")&amp;"|")</f>
        <v/>
      </c>
      <c r="AD2803">
        <f>TRIM($I2803&amp;"")</f>
        <v/>
      </c>
    </row>
    <row r="2804" ht="60" customHeight="1">
      <c r="A2804" s="9" t="n">
        <v>46218</v>
      </c>
      <c r="B2804" s="14" t="inlineStr">
        <is>
          <t>10247</t>
        </is>
      </c>
      <c r="C2804" s="14" t="inlineStr">
        <is>
          <t>M/C 0721 (BEGE)</t>
        </is>
      </c>
      <c r="D2804" s="14" t="inlineStr">
        <is>
          <t>58 FABRICAÇÃO EMBALAGEM</t>
        </is>
      </c>
      <c r="E2804" s="14" t="n">
        <v>300048931</v>
      </c>
      <c r="F2804" s="14" t="inlineStr">
        <is>
          <t>EMB. TRAVESSAS CADEIRA SANTIAGO (365X280X35)</t>
        </is>
      </c>
      <c r="G2804" s="14" t="inlineStr">
        <is>
          <t>58 FABRICAÇÃO EMBALAGEM</t>
        </is>
      </c>
      <c r="H2804" s="14" t="inlineStr">
        <is>
          <t>58 FABRICAÇÃO EMBALAGEM</t>
        </is>
      </c>
      <c r="I2804" s="9" t="inlineStr">
        <is>
          <t>58 FABRICAÇÃO EMBALAGEM</t>
        </is>
      </c>
      <c r="J2804" s="9" t="n">
        <v>306</v>
      </c>
      <c r="K2804" s="14">
        <f>IF($E2804="","",IFERROR(INDEX('01_Cad_Pecas'!$H$2:$H$5000,MATCH($E2804,'01_Cad_Pecas'!$D$2:$D$5000,0)),IFERROR(INDEX('01_Cad_Pecas'!$H$2:$H$5000,MATCH(VALUE($E2804),'01_Cad_Pecas'!$D$2:$D$5000,0)),"")))</f>
        <v/>
      </c>
      <c r="L2804" s="14">
        <f>IF($E2804="","",IFERROR(INDEX('01_Cad_Pecas'!$I$2:$I$5000,MATCH($E2804,'01_Cad_Pecas'!$D$2:$D$5000,0)),IFERROR(INDEX('01_Cad_Pecas'!$I$2:$I$5000,MATCH(VALUE($E2804),'01_Cad_Pecas'!$D$2:$D$5000,0)),"")))</f>
        <v/>
      </c>
      <c r="M2804" s="14">
        <f>IF(OR($J2804="",$L2804=""),"",IF($K2804="",0,$K2804)+$J2804*$L2804)</f>
        <v/>
      </c>
      <c r="N2804" s="14" t="n">
        <v>46216</v>
      </c>
      <c r="O2804" s="14" t="n">
        <v>306</v>
      </c>
      <c r="P2804" s="14" t="n"/>
      <c r="Q2804" s="14" t="n"/>
      <c r="R2804" s="14" t="n"/>
      <c r="S2804" s="14" t="n"/>
      <c r="T2804" s="14">
        <f>IF(OR($J2804="",$O2804=""),"",$O2804/$J2804)</f>
        <v/>
      </c>
      <c r="U2804" s="14" t="inlineStr">
        <is>
          <t>Concluído</t>
        </is>
      </c>
      <c r="V2804" s="14" t="n"/>
      <c r="W2804" s="14" t="n"/>
      <c r="X2804" s="14" t="n"/>
      <c r="Y2804" s="14" t="n"/>
      <c r="Z2804" s="14" t="n"/>
      <c r="AA2804" s="11" t="n"/>
      <c r="AB2804" s="14">
        <f>B2804&amp;"|"&amp;I2804</f>
        <v/>
      </c>
      <c r="AC2804">
        <f>IF($B2804="","","|"&amp;SUBSTITUTE(TRIM(SUBSTITUTE(SUBSTITUTE(SUBSTITUTE(SUBSTITUTE(SUBSTITUTE(SUBSTITUTE(SUBSTITUTE(SUBSTITUTE(SUBSTITUTE(SUBSTITUTE(SUBSTITUTE(SUBSTITUTE(SUBSTITUTE(SUBSTITUTE(TRIM($B2804&amp;""),CHAR(10)," "),CHAR(13)," "),"."," "),";"," "),","," "),"/"," "),"+"," "),"-"," "),"  "," "),"  "," "),"  "," "),"  "," "),"  "," "),"  "," "))," ","|")&amp;"|")</f>
        <v/>
      </c>
      <c r="AD2804">
        <f>TRIM($I2804&amp;"")</f>
        <v/>
      </c>
    </row>
    <row r="2805" ht="60" customHeight="1">
      <c r="A2805" s="9" t="n">
        <v>46218</v>
      </c>
      <c r="B2805" s="14" t="inlineStr">
        <is>
          <t>10247</t>
        </is>
      </c>
      <c r="C2805" s="14" t="inlineStr">
        <is>
          <t>M/C 0721 (BEGE)</t>
        </is>
      </c>
      <c r="D2805" s="14" t="inlineStr">
        <is>
          <t>58 FABRICAÇÃO EMBALAGEM</t>
        </is>
      </c>
      <c r="E2805" s="14" t="n">
        <v>300800230</v>
      </c>
      <c r="F2805" s="14" t="inlineStr">
        <is>
          <t>EMB. AMSTERDAM 1,36 VL2/2 (1408X728X84) EMENDADA</t>
        </is>
      </c>
      <c r="G2805" s="14" t="inlineStr">
        <is>
          <t>58 FABRICAÇÃO EMBALAGEM</t>
        </is>
      </c>
      <c r="H2805" s="14" t="inlineStr">
        <is>
          <t>58 FABRICAÇÃO EMBALAGEM</t>
        </is>
      </c>
      <c r="I2805" s="9" t="inlineStr">
        <is>
          <t>58 FABRICAÇÃO EMBALAGEM</t>
        </is>
      </c>
      <c r="J2805" s="9" t="n">
        <v>10</v>
      </c>
      <c r="K2805" s="14">
        <f>IF($E2805="","",IFERROR(INDEX('01_Cad_Pecas'!$H$2:$H$5000,MATCH($E2805,'01_Cad_Pecas'!$D$2:$D$5000,0)),IFERROR(INDEX('01_Cad_Pecas'!$H$2:$H$5000,MATCH(VALUE($E2805),'01_Cad_Pecas'!$D$2:$D$5000,0)),"")))</f>
        <v/>
      </c>
      <c r="L2805" s="14">
        <f>IF($E2805="","",IFERROR(INDEX('01_Cad_Pecas'!$I$2:$I$5000,MATCH($E2805,'01_Cad_Pecas'!$D$2:$D$5000,0)),IFERROR(INDEX('01_Cad_Pecas'!$I$2:$I$5000,MATCH(VALUE($E2805),'01_Cad_Pecas'!$D$2:$D$5000,0)),"")))</f>
        <v/>
      </c>
      <c r="M2805" s="14">
        <f>IF(OR($J2805="",$L2805=""),"",IF($K2805="",0,$K2805)+$J2805*$L2805)</f>
        <v/>
      </c>
      <c r="N2805" s="14" t="n">
        <v>46216</v>
      </c>
      <c r="O2805" s="14" t="n">
        <v>10</v>
      </c>
      <c r="P2805" s="14" t="n"/>
      <c r="Q2805" s="14" t="n"/>
      <c r="R2805" s="14" t="n"/>
      <c r="S2805" s="14" t="n"/>
      <c r="T2805" s="14">
        <f>IF(OR($J2805="",$O2805=""),"",$O2805/$J2805)</f>
        <v/>
      </c>
      <c r="U2805" s="14" t="inlineStr">
        <is>
          <t>Concluído</t>
        </is>
      </c>
      <c r="V2805" s="14" t="n"/>
      <c r="W2805" s="14" t="n"/>
      <c r="X2805" s="14" t="n"/>
      <c r="Y2805" s="14" t="n"/>
      <c r="Z2805" s="14" t="n"/>
      <c r="AA2805" s="11" t="n"/>
      <c r="AB2805" s="14">
        <f>B2805&amp;"|"&amp;I2805</f>
        <v/>
      </c>
      <c r="AC2805">
        <f>IF($B2805="","","|"&amp;SUBSTITUTE(TRIM(SUBSTITUTE(SUBSTITUTE(SUBSTITUTE(SUBSTITUTE(SUBSTITUTE(SUBSTITUTE(SUBSTITUTE(SUBSTITUTE(SUBSTITUTE(SUBSTITUTE(SUBSTITUTE(SUBSTITUTE(SUBSTITUTE(SUBSTITUTE(TRIM($B2805&amp;""),CHAR(10)," "),CHAR(13)," "),"."," "),";"," "),","," "),"/"," "),"+"," "),"-"," "),"  "," "),"  "," "),"  "," "),"  "," "),"  "," "),"  "," "))," ","|")&amp;"|")</f>
        <v/>
      </c>
      <c r="AD2805">
        <f>TRIM($I2805&amp;"")</f>
        <v/>
      </c>
    </row>
    <row r="2806" ht="36" customHeight="1">
      <c r="A2806" s="9" t="n">
        <v>46225</v>
      </c>
      <c r="B2806" s="14" t="inlineStr">
        <is>
          <t>10235,10232,10233,10234</t>
        </is>
      </c>
      <c r="C2806" s="14" t="inlineStr">
        <is>
          <t>MAD 0731 (MARROM)</t>
        </is>
      </c>
      <c r="D2806" s="14" t="inlineStr">
        <is>
          <t>47 CNC</t>
        </is>
      </c>
      <c r="E2806" s="14" t="n">
        <v>20061312</v>
      </c>
      <c r="F2806" s="14" t="inlineStr">
        <is>
          <t>TAMPO 2000X900X18 MDF - MESA COM VIDRO (RAIO100)</t>
        </is>
      </c>
      <c r="G2806" s="14" t="inlineStr">
        <is>
          <t>47 CNC</t>
        </is>
      </c>
      <c r="H2806" s="14" t="inlineStr">
        <is>
          <t>47 CNC</t>
        </is>
      </c>
      <c r="I2806" s="9" t="inlineStr">
        <is>
          <t>47 CNC</t>
        </is>
      </c>
      <c r="J2806" s="9" t="n">
        <v>25</v>
      </c>
      <c r="K2806" s="14">
        <f>IF($E2806="","",IFERROR(INDEX('01_Cad_Pecas'!$H$2:$H$5000,MATCH($E2806,'01_Cad_Pecas'!$D$2:$D$5000,0)),IFERROR(INDEX('01_Cad_Pecas'!$H$2:$H$5000,MATCH(VALUE($E2806),'01_Cad_Pecas'!$D$2:$D$5000,0)),"")))</f>
        <v/>
      </c>
      <c r="L2806" s="14">
        <f>IF($E2806="","",IFERROR(INDEX('01_Cad_Pecas'!$I$2:$I$5000,MATCH($E2806,'01_Cad_Pecas'!$D$2:$D$5000,0)),IFERROR(INDEX('01_Cad_Pecas'!$I$2:$I$5000,MATCH(VALUE($E2806),'01_Cad_Pecas'!$D$2:$D$5000,0)),"")))</f>
        <v/>
      </c>
      <c r="M2806" s="14">
        <f>IF(OR($J2806="",$L2806=""),"",IF($K2806="",0,$K2806)+$J2806*$L2806)</f>
        <v/>
      </c>
      <c r="N2806" s="14" t="n">
        <v>46217</v>
      </c>
      <c r="O2806" s="14" t="n">
        <v>25</v>
      </c>
      <c r="P2806" s="14" t="n"/>
      <c r="Q2806" s="14" t="n"/>
      <c r="R2806" s="14" t="n"/>
      <c r="S2806" s="14" t="n"/>
      <c r="T2806" s="14">
        <f>IF(OR($J2806="",$O2806=""),"",$O2806/$J2806)</f>
        <v/>
      </c>
      <c r="U2806" s="14" t="inlineStr">
        <is>
          <t>Concluído</t>
        </is>
      </c>
      <c r="V2806" s="14" t="n"/>
      <c r="W2806" s="14" t="n"/>
      <c r="X2806" s="14" t="n"/>
      <c r="Y2806" s="14" t="n"/>
      <c r="Z2806" s="14" t="n"/>
      <c r="AA2806" s="11" t="n"/>
      <c r="AB2806" s="14">
        <f>B2806&amp;"|"&amp;I2806</f>
        <v/>
      </c>
      <c r="AC2806">
        <f>IF($B2806="","","|"&amp;SUBSTITUTE(TRIM(SUBSTITUTE(SUBSTITUTE(SUBSTITUTE(SUBSTITUTE(SUBSTITUTE(SUBSTITUTE(SUBSTITUTE(SUBSTITUTE(SUBSTITUTE(SUBSTITUTE(SUBSTITUTE(SUBSTITUTE(SUBSTITUTE(SUBSTITUTE(TRIM($B2806&amp;""),CHAR(10)," "),CHAR(13)," "),"."," "),";"," "),","," "),"/"," "),"+"," "),"-"," "),"  "," "),"  "," "),"  "," "),"  "," "),"  "," "),"  "," "))," ","|")&amp;"|")</f>
        <v/>
      </c>
      <c r="AD2806">
        <f>TRIM($I2806&amp;"")</f>
        <v/>
      </c>
    </row>
    <row r="2807" ht="36" customHeight="1">
      <c r="A2807" s="9" t="n">
        <v>46225</v>
      </c>
      <c r="B2807" s="14" t="inlineStr">
        <is>
          <t>10235,10232,10233,10234</t>
        </is>
      </c>
      <c r="C2807" s="14" t="inlineStr">
        <is>
          <t>MAD 0731 (MARROM)</t>
        </is>
      </c>
      <c r="D2807" s="14" t="inlineStr">
        <is>
          <t>47 CNC</t>
        </is>
      </c>
      <c r="E2807" s="14" t="n">
        <v>20088212</v>
      </c>
      <c r="F2807" s="14" t="inlineStr">
        <is>
          <t>TAMPO 1800X900X18 MDF - MESA COM VIDRO (RAIO100)</t>
        </is>
      </c>
      <c r="G2807" s="14" t="inlineStr">
        <is>
          <t>47 CNC</t>
        </is>
      </c>
      <c r="H2807" s="14" t="inlineStr">
        <is>
          <t>47 CNC</t>
        </is>
      </c>
      <c r="I2807" s="9" t="inlineStr">
        <is>
          <t>47 CNC</t>
        </is>
      </c>
      <c r="J2807" s="9" t="n">
        <v>2</v>
      </c>
      <c r="K2807" s="14">
        <f>IF($E2807="","",IFERROR(INDEX('01_Cad_Pecas'!$H$2:$H$5000,MATCH($E2807,'01_Cad_Pecas'!$D$2:$D$5000,0)),IFERROR(INDEX('01_Cad_Pecas'!$H$2:$H$5000,MATCH(VALUE($E2807),'01_Cad_Pecas'!$D$2:$D$5000,0)),"")))</f>
        <v/>
      </c>
      <c r="L2807" s="14">
        <f>IF($E2807="","",IFERROR(INDEX('01_Cad_Pecas'!$I$2:$I$5000,MATCH($E2807,'01_Cad_Pecas'!$D$2:$D$5000,0)),IFERROR(INDEX('01_Cad_Pecas'!$I$2:$I$5000,MATCH(VALUE($E2807),'01_Cad_Pecas'!$D$2:$D$5000,0)),"")))</f>
        <v/>
      </c>
      <c r="M2807" s="14">
        <f>IF(OR($J2807="",$L2807=""),"",IF($K2807="",0,$K2807)+$J2807*$L2807)</f>
        <v/>
      </c>
      <c r="N2807" s="14" t="n">
        <v>46216</v>
      </c>
      <c r="O2807" s="14" t="n">
        <v>2</v>
      </c>
      <c r="P2807" s="14" t="n"/>
      <c r="Q2807" s="14" t="n"/>
      <c r="R2807" s="14" t="n"/>
      <c r="S2807" s="14" t="n"/>
      <c r="T2807" s="14">
        <f>IF(OR($J2807="",$O2807=""),"",$O2807/$J2807)</f>
        <v/>
      </c>
      <c r="U2807" s="14" t="inlineStr">
        <is>
          <t>Concluído</t>
        </is>
      </c>
      <c r="V2807" s="14" t="n"/>
      <c r="W2807" s="14" t="n"/>
      <c r="X2807" s="14" t="n"/>
      <c r="Y2807" s="14" t="n"/>
      <c r="Z2807" s="14" t="n"/>
      <c r="AA2807" s="11" t="n"/>
      <c r="AB2807" s="14">
        <f>B2807&amp;"|"&amp;I2807</f>
        <v/>
      </c>
      <c r="AC2807">
        <f>IF($B2807="","","|"&amp;SUBSTITUTE(TRIM(SUBSTITUTE(SUBSTITUTE(SUBSTITUTE(SUBSTITUTE(SUBSTITUTE(SUBSTITUTE(SUBSTITUTE(SUBSTITUTE(SUBSTITUTE(SUBSTITUTE(SUBSTITUTE(SUBSTITUTE(SUBSTITUTE(SUBSTITUTE(TRIM($B2807&amp;""),CHAR(10)," "),CHAR(13)," "),"."," "),";"," "),","," "),"/"," "),"+"," "),"-"," "),"  "," "),"  "," "),"  "," "),"  "," "),"  "," "),"  "," "))," ","|")&amp;"|")</f>
        <v/>
      </c>
      <c r="AD2807">
        <f>TRIM($I2807&amp;"")</f>
        <v/>
      </c>
    </row>
    <row r="2808" ht="24" customHeight="1">
      <c r="A2808" s="9" t="n">
        <v>46211</v>
      </c>
      <c r="B2808" s="14" t="inlineStr">
        <is>
          <t>10241</t>
        </is>
      </c>
      <c r="C2808" s="14" t="inlineStr">
        <is>
          <t>M/C 0717 (MARROM)</t>
        </is>
      </c>
      <c r="D2808" s="14" t="inlineStr">
        <is>
          <t>47 CNC</t>
        </is>
      </c>
      <c r="E2808" s="14" t="n">
        <v>30080009</v>
      </c>
      <c r="F2808" s="14" t="inlineStr">
        <is>
          <t>(4) MOLDURA 1360X680X12 MDF - MESA AMST. 1,36X1,36</t>
        </is>
      </c>
      <c r="G2808" s="14" t="inlineStr">
        <is>
          <t>47 CNC</t>
        </is>
      </c>
      <c r="H2808" s="14" t="inlineStr">
        <is>
          <t>47 CNC</t>
        </is>
      </c>
      <c r="I2808" s="9" t="inlineStr">
        <is>
          <t>47 CNC</t>
        </is>
      </c>
      <c r="J2808" s="9" t="n">
        <v>8</v>
      </c>
      <c r="K2808" s="14">
        <f>IF($E2808="","",IFERROR(INDEX('01_Cad_Pecas'!$H$2:$H$5000,MATCH($E2808,'01_Cad_Pecas'!$D$2:$D$5000,0)),IFERROR(INDEX('01_Cad_Pecas'!$H$2:$H$5000,MATCH(VALUE($E2808),'01_Cad_Pecas'!$D$2:$D$5000,0)),"")))</f>
        <v/>
      </c>
      <c r="L2808" s="14">
        <f>IF($E2808="","",IFERROR(INDEX('01_Cad_Pecas'!$I$2:$I$5000,MATCH($E2808,'01_Cad_Pecas'!$D$2:$D$5000,0)),IFERROR(INDEX('01_Cad_Pecas'!$I$2:$I$5000,MATCH(VALUE($E2808),'01_Cad_Pecas'!$D$2:$D$5000,0)),"")))</f>
        <v/>
      </c>
      <c r="M2808" s="14">
        <f>IF(OR($J2808="",$L2808=""),"",IF($K2808="",0,$K2808)+$J2808*$L2808)</f>
        <v/>
      </c>
      <c r="N2808" s="14" t="n">
        <v>46216</v>
      </c>
      <c r="O2808" s="14" t="n">
        <v>8</v>
      </c>
      <c r="P2808" s="14" t="n"/>
      <c r="Q2808" s="14" t="n"/>
      <c r="R2808" s="14" t="n"/>
      <c r="S2808" s="14" t="n"/>
      <c r="T2808" s="14">
        <f>IF(OR($J2808="",$O2808=""),"",$O2808/$J2808)</f>
        <v/>
      </c>
      <c r="U2808" s="14" t="inlineStr">
        <is>
          <t>Concluído</t>
        </is>
      </c>
      <c r="V2808" s="14" t="n"/>
      <c r="W2808" s="14" t="n"/>
      <c r="X2808" s="14" t="n"/>
      <c r="Y2808" s="14" t="n"/>
      <c r="Z2808" s="14" t="n"/>
      <c r="AA2808" s="11" t="n"/>
      <c r="AB2808" s="14">
        <f>B2808&amp;"|"&amp;I2808</f>
        <v/>
      </c>
      <c r="AC2808">
        <f>IF($B2808="","","|"&amp;SUBSTITUTE(TRIM(SUBSTITUTE(SUBSTITUTE(SUBSTITUTE(SUBSTITUTE(SUBSTITUTE(SUBSTITUTE(SUBSTITUTE(SUBSTITUTE(SUBSTITUTE(SUBSTITUTE(SUBSTITUTE(SUBSTITUTE(SUBSTITUTE(SUBSTITUTE(TRIM($B2808&amp;""),CHAR(10)," "),CHAR(13)," "),"."," "),";"," "),","," "),"/"," "),"+"," "),"-"," "),"  "," "),"  "," "),"  "," "),"  "," "),"  "," "),"  "," "))," ","|")&amp;"|")</f>
        <v/>
      </c>
      <c r="AD2808">
        <f>TRIM($I2808&amp;"")</f>
        <v/>
      </c>
    </row>
    <row r="2809" ht="24" customHeight="1">
      <c r="A2809" s="9" t="n">
        <v>46211</v>
      </c>
      <c r="B2809" s="14" t="inlineStr">
        <is>
          <t>10241</t>
        </is>
      </c>
      <c r="C2809" s="14" t="inlineStr">
        <is>
          <t>M/C 0717 (MARROM)</t>
        </is>
      </c>
      <c r="D2809" s="14" t="inlineStr">
        <is>
          <t>47 CNC</t>
        </is>
      </c>
      <c r="E2809" s="14" t="n">
        <v>30081507</v>
      </c>
      <c r="F2809" s="14" t="inlineStr">
        <is>
          <t>(2)PRATO MENOR 582X582X12 MDF-MESA ANCARA /AMSTERD</t>
        </is>
      </c>
      <c r="G2809" s="14" t="inlineStr">
        <is>
          <t>47 CNC</t>
        </is>
      </c>
      <c r="H2809" s="14" t="inlineStr">
        <is>
          <t>47 CNC</t>
        </is>
      </c>
      <c r="I2809" s="9" t="inlineStr">
        <is>
          <t>47 CNC</t>
        </is>
      </c>
      <c r="J2809" s="9" t="n">
        <v>4</v>
      </c>
      <c r="K2809" s="14">
        <f>IF($E2809="","",IFERROR(INDEX('01_Cad_Pecas'!$H$2:$H$5000,MATCH($E2809,'01_Cad_Pecas'!$D$2:$D$5000,0)),IFERROR(INDEX('01_Cad_Pecas'!$H$2:$H$5000,MATCH(VALUE($E2809),'01_Cad_Pecas'!$D$2:$D$5000,0)),"")))</f>
        <v/>
      </c>
      <c r="L2809" s="14">
        <f>IF($E2809="","",IFERROR(INDEX('01_Cad_Pecas'!$I$2:$I$5000,MATCH($E2809,'01_Cad_Pecas'!$D$2:$D$5000,0)),IFERROR(INDEX('01_Cad_Pecas'!$I$2:$I$5000,MATCH(VALUE($E2809),'01_Cad_Pecas'!$D$2:$D$5000,0)),"")))</f>
        <v/>
      </c>
      <c r="M2809" s="14">
        <f>IF(OR($J2809="",$L2809=""),"",IF($K2809="",0,$K2809)+$J2809*$L2809)</f>
        <v/>
      </c>
      <c r="N2809" s="14" t="n">
        <v>46216</v>
      </c>
      <c r="O2809" s="14" t="n">
        <v>4</v>
      </c>
      <c r="P2809" s="14" t="n"/>
      <c r="Q2809" s="14" t="n"/>
      <c r="R2809" s="14" t="n"/>
      <c r="S2809" s="14" t="n"/>
      <c r="T2809" s="14">
        <f>IF(OR($J2809="",$O2809=""),"",$O2809/$J2809)</f>
        <v/>
      </c>
      <c r="U2809" s="14" t="inlineStr">
        <is>
          <t>Concluído</t>
        </is>
      </c>
      <c r="V2809" s="14" t="n"/>
      <c r="W2809" s="14" t="n"/>
      <c r="X2809" s="14" t="n"/>
      <c r="Y2809" s="14" t="n"/>
      <c r="Z2809" s="14" t="n"/>
      <c r="AA2809" s="11" t="n"/>
      <c r="AB2809" s="14">
        <f>B2809&amp;"|"&amp;I2809</f>
        <v/>
      </c>
      <c r="AC2809">
        <f>IF($B2809="","","|"&amp;SUBSTITUTE(TRIM(SUBSTITUTE(SUBSTITUTE(SUBSTITUTE(SUBSTITUTE(SUBSTITUTE(SUBSTITUTE(SUBSTITUTE(SUBSTITUTE(SUBSTITUTE(SUBSTITUTE(SUBSTITUTE(SUBSTITUTE(SUBSTITUTE(SUBSTITUTE(TRIM($B2809&amp;""),CHAR(10)," "),CHAR(13)," "),"."," "),";"," "),","," "),"/"," "),"+"," "),"-"," "),"  "," "),"  "," "),"  "," "),"  "," "),"  "," "),"  "," "))," ","|")&amp;"|")</f>
        <v/>
      </c>
      <c r="AD2809">
        <f>TRIM($I2809&amp;"")</f>
        <v/>
      </c>
    </row>
    <row r="2810" ht="24" customHeight="1">
      <c r="A2810" s="9" t="n">
        <v>46211</v>
      </c>
      <c r="B2810" s="14" t="inlineStr">
        <is>
          <t>10241</t>
        </is>
      </c>
      <c r="C2810" s="14" t="inlineStr">
        <is>
          <t>M/C 0717 (MARROM)</t>
        </is>
      </c>
      <c r="D2810" s="14" t="inlineStr">
        <is>
          <t>47 CNC</t>
        </is>
      </c>
      <c r="E2810" s="14" t="n">
        <v>30081508</v>
      </c>
      <c r="F2810" s="14" t="inlineStr">
        <is>
          <t>(3) PRATO MAIOR 664X664X12 MDF-MESA ANCARA/AMSTERD</t>
        </is>
      </c>
      <c r="G2810" s="14" t="inlineStr">
        <is>
          <t>47 CNC</t>
        </is>
      </c>
      <c r="H2810" s="14" t="inlineStr">
        <is>
          <t>47 CNC</t>
        </is>
      </c>
      <c r="I2810" s="9" t="inlineStr">
        <is>
          <t>47 CNC</t>
        </is>
      </c>
      <c r="J2810" s="9" t="n">
        <v>4</v>
      </c>
      <c r="K2810" s="14">
        <f>IF($E2810="","",IFERROR(INDEX('01_Cad_Pecas'!$H$2:$H$5000,MATCH($E2810,'01_Cad_Pecas'!$D$2:$D$5000,0)),IFERROR(INDEX('01_Cad_Pecas'!$H$2:$H$5000,MATCH(VALUE($E2810),'01_Cad_Pecas'!$D$2:$D$5000,0)),"")))</f>
        <v/>
      </c>
      <c r="L2810" s="14">
        <f>IF($E2810="","",IFERROR(INDEX('01_Cad_Pecas'!$I$2:$I$5000,MATCH($E2810,'01_Cad_Pecas'!$D$2:$D$5000,0)),IFERROR(INDEX('01_Cad_Pecas'!$I$2:$I$5000,MATCH(VALUE($E2810),'01_Cad_Pecas'!$D$2:$D$5000,0)),"")))</f>
        <v/>
      </c>
      <c r="M2810" s="14">
        <f>IF(OR($J2810="",$L2810=""),"",IF($K2810="",0,$K2810)+$J2810*$L2810)</f>
        <v/>
      </c>
      <c r="N2810" s="14" t="n">
        <v>46216</v>
      </c>
      <c r="O2810" s="14" t="n">
        <v>4</v>
      </c>
      <c r="P2810" s="14" t="n"/>
      <c r="Q2810" s="14" t="n"/>
      <c r="R2810" s="14" t="n"/>
      <c r="S2810" s="14" t="n"/>
      <c r="T2810" s="14">
        <f>IF(OR($J2810="",$O2810=""),"",$O2810/$J2810)</f>
        <v/>
      </c>
      <c r="U2810" s="14" t="inlineStr">
        <is>
          <t>Concluído</t>
        </is>
      </c>
      <c r="V2810" s="14" t="n"/>
      <c r="W2810" s="14" t="n"/>
      <c r="X2810" s="14" t="n"/>
      <c r="Y2810" s="14" t="n"/>
      <c r="Z2810" s="14" t="n"/>
      <c r="AA2810" s="11" t="n"/>
      <c r="AB2810" s="14">
        <f>B2810&amp;"|"&amp;I2810</f>
        <v/>
      </c>
      <c r="AC2810">
        <f>IF($B2810="","","|"&amp;SUBSTITUTE(TRIM(SUBSTITUTE(SUBSTITUTE(SUBSTITUTE(SUBSTITUTE(SUBSTITUTE(SUBSTITUTE(SUBSTITUTE(SUBSTITUTE(SUBSTITUTE(SUBSTITUTE(SUBSTITUTE(SUBSTITUTE(SUBSTITUTE(SUBSTITUTE(TRIM($B2810&amp;""),CHAR(10)," "),CHAR(13)," "),"."," "),";"," "),","," "),"/"," "),"+"," "),"-"," "),"  "," "),"  "," "),"  "," "),"  "," "),"  "," "),"  "," "))," ","|")&amp;"|")</f>
        <v/>
      </c>
      <c r="AD2810">
        <f>TRIM($I2810&amp;"")</f>
        <v/>
      </c>
    </row>
    <row r="2811" ht="24" customHeight="1">
      <c r="A2811" s="9" t="n">
        <v>46211</v>
      </c>
      <c r="B2811" s="14" t="inlineStr">
        <is>
          <t>10241</t>
        </is>
      </c>
      <c r="C2811" s="14" t="inlineStr">
        <is>
          <t>M/C 0717 (MARROM)</t>
        </is>
      </c>
      <c r="D2811" s="14" t="inlineStr">
        <is>
          <t>47 CNC</t>
        </is>
      </c>
      <c r="E2811" s="14" t="n">
        <v>30080008</v>
      </c>
      <c r="F2811" s="14" t="inlineStr">
        <is>
          <t>(1-7) TAMPO 1360X680X15 MDF - MESA AMST. 1,36X1,36</t>
        </is>
      </c>
      <c r="G2811" s="14" t="inlineStr">
        <is>
          <t>47 CNC</t>
        </is>
      </c>
      <c r="H2811" s="14" t="inlineStr">
        <is>
          <t>47 CNC</t>
        </is>
      </c>
      <c r="I2811" s="9" t="inlineStr">
        <is>
          <t>47 CNC</t>
        </is>
      </c>
      <c r="J2811" s="9" t="n">
        <v>8</v>
      </c>
      <c r="K2811" s="14">
        <f>IF($E2811="","",IFERROR(INDEX('01_Cad_Pecas'!$H$2:$H$5000,MATCH($E2811,'01_Cad_Pecas'!$D$2:$D$5000,0)),IFERROR(INDEX('01_Cad_Pecas'!$H$2:$H$5000,MATCH(VALUE($E2811),'01_Cad_Pecas'!$D$2:$D$5000,0)),"")))</f>
        <v/>
      </c>
      <c r="L2811" s="14">
        <f>IF($E2811="","",IFERROR(INDEX('01_Cad_Pecas'!$I$2:$I$5000,MATCH($E2811,'01_Cad_Pecas'!$D$2:$D$5000,0)),IFERROR(INDEX('01_Cad_Pecas'!$I$2:$I$5000,MATCH(VALUE($E2811),'01_Cad_Pecas'!$D$2:$D$5000,0)),"")))</f>
        <v/>
      </c>
      <c r="M2811" s="14">
        <f>IF(OR($J2811="",$L2811=""),"",IF($K2811="",0,$K2811)+$J2811*$L2811)</f>
        <v/>
      </c>
      <c r="N2811" s="14" t="n">
        <v>46216</v>
      </c>
      <c r="O2811" s="14" t="n">
        <v>8</v>
      </c>
      <c r="P2811" s="14" t="n"/>
      <c r="Q2811" s="14" t="n"/>
      <c r="R2811" s="14" t="n"/>
      <c r="S2811" s="14" t="n"/>
      <c r="T2811" s="14">
        <f>IF(OR($J2811="",$O2811=""),"",$O2811/$J2811)</f>
        <v/>
      </c>
      <c r="U2811" s="14" t="inlineStr">
        <is>
          <t>Concluído</t>
        </is>
      </c>
      <c r="V2811" s="14" t="n"/>
      <c r="W2811" s="14" t="n"/>
      <c r="X2811" s="14" t="n"/>
      <c r="Y2811" s="14" t="n"/>
      <c r="Z2811" s="14" t="n"/>
      <c r="AA2811" s="11" t="n"/>
      <c r="AB2811" s="14">
        <f>B2811&amp;"|"&amp;I2811</f>
        <v/>
      </c>
      <c r="AC2811">
        <f>IF($B2811="","","|"&amp;SUBSTITUTE(TRIM(SUBSTITUTE(SUBSTITUTE(SUBSTITUTE(SUBSTITUTE(SUBSTITUTE(SUBSTITUTE(SUBSTITUTE(SUBSTITUTE(SUBSTITUTE(SUBSTITUTE(SUBSTITUTE(SUBSTITUTE(SUBSTITUTE(SUBSTITUTE(TRIM($B2811&amp;""),CHAR(10)," "),CHAR(13)," "),"."," "),";"," "),","," "),"/"," "),"+"," "),"-"," "),"  "," "),"  "," "),"  "," "),"  "," "),"  "," "),"  "," "))," ","|")&amp;"|")</f>
        <v/>
      </c>
      <c r="AD2811">
        <f>TRIM($I2811&amp;"")</f>
        <v/>
      </c>
    </row>
    <row r="2812" ht="24" customHeight="1">
      <c r="A2812" s="9" t="n">
        <v>46211</v>
      </c>
      <c r="B2812" s="14" t="inlineStr">
        <is>
          <t>10241</t>
        </is>
      </c>
      <c r="C2812" s="14" t="inlineStr">
        <is>
          <t>M/C 0717 (MARROM)</t>
        </is>
      </c>
      <c r="D2812" s="14" t="inlineStr">
        <is>
          <t>47 CNC</t>
        </is>
      </c>
      <c r="E2812" s="14" t="n">
        <v>20052101</v>
      </c>
      <c r="F2812" s="14" t="inlineStr">
        <is>
          <t>TAMPO VITREO 900X900X18 MDF - MESA ATHENAS</t>
        </is>
      </c>
      <c r="G2812" s="14" t="inlineStr">
        <is>
          <t>47 CNC</t>
        </is>
      </c>
      <c r="H2812" s="14" t="inlineStr">
        <is>
          <t>47 CNC</t>
        </is>
      </c>
      <c r="I2812" s="9" t="inlineStr">
        <is>
          <t>47 CNC</t>
        </is>
      </c>
      <c r="J2812" s="9" t="n">
        <v>1</v>
      </c>
      <c r="K2812" s="14">
        <f>IF($E2812="","",IFERROR(INDEX('01_Cad_Pecas'!$H$2:$H$5000,MATCH($E2812,'01_Cad_Pecas'!$D$2:$D$5000,0)),IFERROR(INDEX('01_Cad_Pecas'!$H$2:$H$5000,MATCH(VALUE($E2812),'01_Cad_Pecas'!$D$2:$D$5000,0)),"")))</f>
        <v/>
      </c>
      <c r="L2812" s="14">
        <f>IF($E2812="","",IFERROR(INDEX('01_Cad_Pecas'!$I$2:$I$5000,MATCH($E2812,'01_Cad_Pecas'!$D$2:$D$5000,0)),IFERROR(INDEX('01_Cad_Pecas'!$I$2:$I$5000,MATCH(VALUE($E2812),'01_Cad_Pecas'!$D$2:$D$5000,0)),"")))</f>
        <v/>
      </c>
      <c r="M2812" s="14">
        <f>IF(OR($J2812="",$L2812=""),"",IF($K2812="",0,$K2812)+$J2812*$L2812)</f>
        <v/>
      </c>
      <c r="N2812" s="14" t="n">
        <v>46216</v>
      </c>
      <c r="O2812" s="14" t="n">
        <v>1</v>
      </c>
      <c r="P2812" s="14" t="n"/>
      <c r="Q2812" s="14" t="n"/>
      <c r="R2812" s="14" t="n"/>
      <c r="S2812" s="14" t="n"/>
      <c r="T2812" s="14">
        <f>IF(OR($J2812="",$O2812=""),"",$O2812/$J2812)</f>
        <v/>
      </c>
      <c r="U2812" s="14" t="inlineStr">
        <is>
          <t>Concluído</t>
        </is>
      </c>
      <c r="V2812" s="14" t="n"/>
      <c r="W2812" s="14" t="n"/>
      <c r="X2812" s="14" t="n"/>
      <c r="Y2812" s="14" t="n"/>
      <c r="Z2812" s="14" t="n"/>
      <c r="AA2812" s="11" t="n"/>
      <c r="AB2812" s="14">
        <f>B2812&amp;"|"&amp;I2812</f>
        <v/>
      </c>
      <c r="AC2812">
        <f>IF($B2812="","","|"&amp;SUBSTITUTE(TRIM(SUBSTITUTE(SUBSTITUTE(SUBSTITUTE(SUBSTITUTE(SUBSTITUTE(SUBSTITUTE(SUBSTITUTE(SUBSTITUTE(SUBSTITUTE(SUBSTITUTE(SUBSTITUTE(SUBSTITUTE(SUBSTITUTE(SUBSTITUTE(TRIM($B2812&amp;""),CHAR(10)," "),CHAR(13)," "),"."," "),";"," "),","," "),"/"," "),"+"," "),"-"," "),"  "," "),"  "," "),"  "," "),"  "," "),"  "," "),"  "," "))," ","|")&amp;"|")</f>
        <v/>
      </c>
      <c r="AD2812">
        <f>TRIM($I2812&amp;"")</f>
        <v/>
      </c>
    </row>
    <row r="2813" ht="24" customHeight="1">
      <c r="A2813" s="9" t="n">
        <v>46211</v>
      </c>
      <c r="B2813" s="14" t="inlineStr">
        <is>
          <t>10241</t>
        </is>
      </c>
      <c r="C2813" s="14" t="inlineStr">
        <is>
          <t>M/C 0717 (MARROM)</t>
        </is>
      </c>
      <c r="D2813" s="14" t="inlineStr">
        <is>
          <t>47 CNC</t>
        </is>
      </c>
      <c r="E2813" s="14" t="n">
        <v>30006104</v>
      </c>
      <c r="F2813" s="14" t="inlineStr">
        <is>
          <t>MOLDURA ENCOSTO 445X280X15 MDF - CAD SANTIAGO NEW</t>
        </is>
      </c>
      <c r="G2813" s="14" t="inlineStr">
        <is>
          <t>47 CNC</t>
        </is>
      </c>
      <c r="H2813" s="14" t="inlineStr">
        <is>
          <t>47 CNC</t>
        </is>
      </c>
      <c r="I2813" s="9" t="inlineStr">
        <is>
          <t>47 CNC</t>
        </is>
      </c>
      <c r="J2813" s="9" t="n">
        <v>54</v>
      </c>
      <c r="K2813" s="14">
        <f>IF($E2813="","",IFERROR(INDEX('01_Cad_Pecas'!$H$2:$H$5000,MATCH($E2813,'01_Cad_Pecas'!$D$2:$D$5000,0)),IFERROR(INDEX('01_Cad_Pecas'!$H$2:$H$5000,MATCH(VALUE($E2813),'01_Cad_Pecas'!$D$2:$D$5000,0)),"")))</f>
        <v/>
      </c>
      <c r="L2813" s="14">
        <f>IF($E2813="","",IFERROR(INDEX('01_Cad_Pecas'!$I$2:$I$5000,MATCH($E2813,'01_Cad_Pecas'!$D$2:$D$5000,0)),IFERROR(INDEX('01_Cad_Pecas'!$I$2:$I$5000,MATCH(VALUE($E2813),'01_Cad_Pecas'!$D$2:$D$5000,0)),"")))</f>
        <v/>
      </c>
      <c r="M2813" s="14">
        <f>IF(OR($J2813="",$L2813=""),"",IF($K2813="",0,$K2813)+$J2813*$L2813)</f>
        <v/>
      </c>
      <c r="N2813" s="14" t="n">
        <v>46216</v>
      </c>
      <c r="O2813" s="14" t="n">
        <v>54</v>
      </c>
      <c r="P2813" s="14" t="n"/>
      <c r="Q2813" s="14" t="n"/>
      <c r="R2813" s="14" t="n"/>
      <c r="S2813" s="14" t="n"/>
      <c r="T2813" s="14">
        <f>IF(OR($J2813="",$O2813=""),"",$O2813/$J2813)</f>
        <v/>
      </c>
      <c r="U2813" s="14" t="inlineStr">
        <is>
          <t>Concluído</t>
        </is>
      </c>
      <c r="V2813" s="14" t="n"/>
      <c r="W2813" s="14" t="n"/>
      <c r="X2813" s="14" t="n"/>
      <c r="Y2813" s="14" t="n"/>
      <c r="Z2813" s="14" t="n"/>
      <c r="AA2813" s="11" t="n"/>
      <c r="AB2813" s="14">
        <f>B2813&amp;"|"&amp;I2813</f>
        <v/>
      </c>
      <c r="AC2813">
        <f>IF($B2813="","","|"&amp;SUBSTITUTE(TRIM(SUBSTITUTE(SUBSTITUTE(SUBSTITUTE(SUBSTITUTE(SUBSTITUTE(SUBSTITUTE(SUBSTITUTE(SUBSTITUTE(SUBSTITUTE(SUBSTITUTE(SUBSTITUTE(SUBSTITUTE(SUBSTITUTE(SUBSTITUTE(TRIM($B2813&amp;""),CHAR(10)," "),CHAR(13)," "),"."," "),";"," "),","," "),"/"," "),"+"," "),"-"," "),"  "," "),"  "," "),"  "," "),"  "," "),"  "," "),"  "," "))," ","|")&amp;"|")</f>
        <v/>
      </c>
      <c r="AD2813">
        <f>TRIM($I2813&amp;"")</f>
        <v/>
      </c>
    </row>
    <row r="2814" ht="24" customHeight="1">
      <c r="A2814" s="9" t="n">
        <v>46212</v>
      </c>
      <c r="B2814" s="14" t="inlineStr">
        <is>
          <t>10246</t>
        </is>
      </c>
      <c r="C2814" s="14" t="inlineStr">
        <is>
          <t>M/C 0720 (AMARELO)</t>
        </is>
      </c>
      <c r="D2814" s="14" t="inlineStr">
        <is>
          <t>47 CNC</t>
        </is>
      </c>
      <c r="E2814" s="14" t="n">
        <v>30080009</v>
      </c>
      <c r="F2814" s="14" t="inlineStr">
        <is>
          <t>(4) MOLDURA 1360X680X12 MDF - MESA AMST. 1,36X1,36</t>
        </is>
      </c>
      <c r="G2814" s="14" t="inlineStr">
        <is>
          <t>47 CNC</t>
        </is>
      </c>
      <c r="H2814" s="14" t="inlineStr">
        <is>
          <t>47 CNC</t>
        </is>
      </c>
      <c r="I2814" s="9" t="inlineStr">
        <is>
          <t>47 CNC</t>
        </is>
      </c>
      <c r="J2814" s="9" t="n">
        <v>40</v>
      </c>
      <c r="K2814" s="14">
        <f>IF($E2814="","",IFERROR(INDEX('01_Cad_Pecas'!$H$2:$H$5000,MATCH($E2814,'01_Cad_Pecas'!$D$2:$D$5000,0)),IFERROR(INDEX('01_Cad_Pecas'!$H$2:$H$5000,MATCH(VALUE($E2814),'01_Cad_Pecas'!$D$2:$D$5000,0)),"")))</f>
        <v/>
      </c>
      <c r="L2814" s="14">
        <f>IF($E2814="","",IFERROR(INDEX('01_Cad_Pecas'!$I$2:$I$5000,MATCH($E2814,'01_Cad_Pecas'!$D$2:$D$5000,0)),IFERROR(INDEX('01_Cad_Pecas'!$I$2:$I$5000,MATCH(VALUE($E2814),'01_Cad_Pecas'!$D$2:$D$5000,0)),"")))</f>
        <v/>
      </c>
      <c r="M2814" s="14">
        <f>IF(OR($J2814="",$L2814=""),"",IF($K2814="",0,$K2814)+$J2814*$L2814)</f>
        <v/>
      </c>
      <c r="N2814" s="14" t="n">
        <v>46216</v>
      </c>
      <c r="O2814" s="14" t="n">
        <v>40</v>
      </c>
      <c r="P2814" s="14" t="n"/>
      <c r="Q2814" s="14" t="n"/>
      <c r="R2814" s="14" t="n"/>
      <c r="S2814" s="14" t="n"/>
      <c r="T2814" s="14">
        <f>IF(OR($J2814="",$O2814=""),"",$O2814/$J2814)</f>
        <v/>
      </c>
      <c r="U2814" s="14" t="inlineStr">
        <is>
          <t>Concluído</t>
        </is>
      </c>
      <c r="V2814" s="14" t="n"/>
      <c r="W2814" s="14" t="n"/>
      <c r="X2814" s="14" t="n"/>
      <c r="Y2814" s="14" t="n"/>
      <c r="Z2814" s="14" t="n"/>
      <c r="AA2814" s="11" t="n"/>
      <c r="AB2814" s="14">
        <f>B2814&amp;"|"&amp;I2814</f>
        <v/>
      </c>
      <c r="AC2814">
        <f>IF($B2814="","","|"&amp;SUBSTITUTE(TRIM(SUBSTITUTE(SUBSTITUTE(SUBSTITUTE(SUBSTITUTE(SUBSTITUTE(SUBSTITUTE(SUBSTITUTE(SUBSTITUTE(SUBSTITUTE(SUBSTITUTE(SUBSTITUTE(SUBSTITUTE(SUBSTITUTE(SUBSTITUTE(TRIM($B2814&amp;""),CHAR(10)," "),CHAR(13)," "),"."," "),";"," "),","," "),"/"," "),"+"," "),"-"," "),"  "," "),"  "," "),"  "," "),"  "," "),"  "," "),"  "," "))," ","|")&amp;"|")</f>
        <v/>
      </c>
      <c r="AD2814">
        <f>TRIM($I2814&amp;"")</f>
        <v/>
      </c>
    </row>
    <row r="2815" ht="24" customHeight="1">
      <c r="A2815" s="9" t="n">
        <v>46212</v>
      </c>
      <c r="B2815" s="14" t="inlineStr">
        <is>
          <t>10246</t>
        </is>
      </c>
      <c r="C2815" s="14" t="inlineStr">
        <is>
          <t>M/C 0720 (AMARELO)</t>
        </is>
      </c>
      <c r="D2815" s="14" t="inlineStr">
        <is>
          <t>47 CNC</t>
        </is>
      </c>
      <c r="E2815" s="14" t="n">
        <v>30081507</v>
      </c>
      <c r="F2815" s="14" t="inlineStr">
        <is>
          <t>(2)PRATO MENOR 582X582X12 MDF-MESA ANCARA /AMSTERD</t>
        </is>
      </c>
      <c r="G2815" s="14" t="inlineStr">
        <is>
          <t>47 CNC</t>
        </is>
      </c>
      <c r="H2815" s="14" t="inlineStr">
        <is>
          <t>47 CNC</t>
        </is>
      </c>
      <c r="I2815" s="9" t="inlineStr">
        <is>
          <t>47 CNC</t>
        </is>
      </c>
      <c r="J2815" s="9" t="n">
        <v>20</v>
      </c>
      <c r="K2815" s="14">
        <f>IF($E2815="","",IFERROR(INDEX('01_Cad_Pecas'!$H$2:$H$5000,MATCH($E2815,'01_Cad_Pecas'!$D$2:$D$5000,0)),IFERROR(INDEX('01_Cad_Pecas'!$H$2:$H$5000,MATCH(VALUE($E2815),'01_Cad_Pecas'!$D$2:$D$5000,0)),"")))</f>
        <v/>
      </c>
      <c r="L2815" s="14">
        <f>IF($E2815="","",IFERROR(INDEX('01_Cad_Pecas'!$I$2:$I$5000,MATCH($E2815,'01_Cad_Pecas'!$D$2:$D$5000,0)),IFERROR(INDEX('01_Cad_Pecas'!$I$2:$I$5000,MATCH(VALUE($E2815),'01_Cad_Pecas'!$D$2:$D$5000,0)),"")))</f>
        <v/>
      </c>
      <c r="M2815" s="14">
        <f>IF(OR($J2815="",$L2815=""),"",IF($K2815="",0,$K2815)+$J2815*$L2815)</f>
        <v/>
      </c>
      <c r="N2815" s="14" t="n">
        <v>46216</v>
      </c>
      <c r="O2815" s="14" t="n">
        <v>20</v>
      </c>
      <c r="P2815" s="14" t="n"/>
      <c r="Q2815" s="14" t="n"/>
      <c r="R2815" s="14" t="n"/>
      <c r="S2815" s="14" t="n"/>
      <c r="T2815" s="14">
        <f>IF(OR($J2815="",$O2815=""),"",$O2815/$J2815)</f>
        <v/>
      </c>
      <c r="U2815" s="14" t="inlineStr">
        <is>
          <t>Concluído</t>
        </is>
      </c>
      <c r="V2815" s="14" t="n"/>
      <c r="W2815" s="14" t="n"/>
      <c r="X2815" s="14" t="n"/>
      <c r="Y2815" s="14" t="n"/>
      <c r="Z2815" s="14" t="n"/>
      <c r="AA2815" s="11" t="n"/>
      <c r="AB2815" s="14">
        <f>B2815&amp;"|"&amp;I2815</f>
        <v/>
      </c>
      <c r="AC2815">
        <f>IF($B2815="","","|"&amp;SUBSTITUTE(TRIM(SUBSTITUTE(SUBSTITUTE(SUBSTITUTE(SUBSTITUTE(SUBSTITUTE(SUBSTITUTE(SUBSTITUTE(SUBSTITUTE(SUBSTITUTE(SUBSTITUTE(SUBSTITUTE(SUBSTITUTE(SUBSTITUTE(SUBSTITUTE(TRIM($B2815&amp;""),CHAR(10)," "),CHAR(13)," "),"."," "),";"," "),","," "),"/"," "),"+"," "),"-"," "),"  "," "),"  "," "),"  "," "),"  "," "),"  "," "),"  "," "))," ","|")&amp;"|")</f>
        <v/>
      </c>
      <c r="AD2815">
        <f>TRIM($I2815&amp;"")</f>
        <v/>
      </c>
    </row>
    <row r="2816" ht="24" customHeight="1">
      <c r="A2816" s="9" t="n">
        <v>46212</v>
      </c>
      <c r="B2816" s="14" t="inlineStr">
        <is>
          <t>10246</t>
        </is>
      </c>
      <c r="C2816" s="14" t="inlineStr">
        <is>
          <t>M/C 0720 (AMARELO)</t>
        </is>
      </c>
      <c r="D2816" s="14" t="inlineStr">
        <is>
          <t>47 CNC</t>
        </is>
      </c>
      <c r="E2816" s="14" t="n">
        <v>30081508</v>
      </c>
      <c r="F2816" s="14" t="inlineStr">
        <is>
          <t>(3) PRATO MAIOR 664X664X12 MDF-MESA ANCARA/AMSTERD</t>
        </is>
      </c>
      <c r="G2816" s="14" t="inlineStr">
        <is>
          <t>47 CNC</t>
        </is>
      </c>
      <c r="H2816" s="14" t="inlineStr">
        <is>
          <t>47 CNC</t>
        </is>
      </c>
      <c r="I2816" s="9" t="inlineStr">
        <is>
          <t>47 CNC</t>
        </is>
      </c>
      <c r="J2816" s="9" t="n">
        <v>20</v>
      </c>
      <c r="K2816" s="14">
        <f>IF($E2816="","",IFERROR(INDEX('01_Cad_Pecas'!$H$2:$H$5000,MATCH($E2816,'01_Cad_Pecas'!$D$2:$D$5000,0)),IFERROR(INDEX('01_Cad_Pecas'!$H$2:$H$5000,MATCH(VALUE($E2816),'01_Cad_Pecas'!$D$2:$D$5000,0)),"")))</f>
        <v/>
      </c>
      <c r="L2816" s="14">
        <f>IF($E2816="","",IFERROR(INDEX('01_Cad_Pecas'!$I$2:$I$5000,MATCH($E2816,'01_Cad_Pecas'!$D$2:$D$5000,0)),IFERROR(INDEX('01_Cad_Pecas'!$I$2:$I$5000,MATCH(VALUE($E2816),'01_Cad_Pecas'!$D$2:$D$5000,0)),"")))</f>
        <v/>
      </c>
      <c r="M2816" s="14">
        <f>IF(OR($J2816="",$L2816=""),"",IF($K2816="",0,$K2816)+$J2816*$L2816)</f>
        <v/>
      </c>
      <c r="N2816" s="14" t="n">
        <v>46216</v>
      </c>
      <c r="O2816" s="14" t="n">
        <v>20</v>
      </c>
      <c r="P2816" s="14" t="n"/>
      <c r="Q2816" s="14" t="n"/>
      <c r="R2816" s="14" t="n"/>
      <c r="S2816" s="14" t="n"/>
      <c r="T2816" s="14">
        <f>IF(OR($J2816="",$O2816=""),"",$O2816/$J2816)</f>
        <v/>
      </c>
      <c r="U2816" s="14" t="inlineStr">
        <is>
          <t>Concluído</t>
        </is>
      </c>
      <c r="V2816" s="14" t="n"/>
      <c r="W2816" s="14" t="n"/>
      <c r="X2816" s="14" t="n"/>
      <c r="Y2816" s="14" t="n"/>
      <c r="Z2816" s="14" t="n"/>
      <c r="AA2816" s="11" t="n"/>
      <c r="AB2816" s="14">
        <f>B2816&amp;"|"&amp;I2816</f>
        <v/>
      </c>
      <c r="AC2816">
        <f>IF($B2816="","","|"&amp;SUBSTITUTE(TRIM(SUBSTITUTE(SUBSTITUTE(SUBSTITUTE(SUBSTITUTE(SUBSTITUTE(SUBSTITUTE(SUBSTITUTE(SUBSTITUTE(SUBSTITUTE(SUBSTITUTE(SUBSTITUTE(SUBSTITUTE(SUBSTITUTE(SUBSTITUTE(TRIM($B2816&amp;""),CHAR(10)," "),CHAR(13)," "),"."," "),";"," "),","," "),"/"," "),"+"," "),"-"," "),"  "," "),"  "," "),"  "," "),"  "," "),"  "," "),"  "," "))," ","|")&amp;"|")</f>
        <v/>
      </c>
      <c r="AD2816">
        <f>TRIM($I2816&amp;"")</f>
        <v/>
      </c>
    </row>
    <row r="2817" ht="24" customHeight="1">
      <c r="A2817" s="9" t="n">
        <v>46212</v>
      </c>
      <c r="B2817" s="14" t="inlineStr">
        <is>
          <t>10246</t>
        </is>
      </c>
      <c r="C2817" s="14" t="inlineStr">
        <is>
          <t>M/C 0720 (AMARELO)</t>
        </is>
      </c>
      <c r="D2817" s="14" t="inlineStr">
        <is>
          <t>47 CNC</t>
        </is>
      </c>
      <c r="E2817" s="14" t="n">
        <v>30080008</v>
      </c>
      <c r="F2817" s="14" t="inlineStr">
        <is>
          <t>(1-7) TAMPO 1360X680X15 MDF - MESA AMST. 1,36X1,36</t>
        </is>
      </c>
      <c r="G2817" s="14" t="inlineStr">
        <is>
          <t>47 CNC</t>
        </is>
      </c>
      <c r="H2817" s="14" t="inlineStr">
        <is>
          <t>47 CNC</t>
        </is>
      </c>
      <c r="I2817" s="9" t="inlineStr">
        <is>
          <t>47 CNC</t>
        </is>
      </c>
      <c r="J2817" s="9" t="n">
        <v>40</v>
      </c>
      <c r="K2817" s="14">
        <f>IF($E2817="","",IFERROR(INDEX('01_Cad_Pecas'!$H$2:$H$5000,MATCH($E2817,'01_Cad_Pecas'!$D$2:$D$5000,0)),IFERROR(INDEX('01_Cad_Pecas'!$H$2:$H$5000,MATCH(VALUE($E2817),'01_Cad_Pecas'!$D$2:$D$5000,0)),"")))</f>
        <v/>
      </c>
      <c r="L2817" s="14">
        <f>IF($E2817="","",IFERROR(INDEX('01_Cad_Pecas'!$I$2:$I$5000,MATCH($E2817,'01_Cad_Pecas'!$D$2:$D$5000,0)),IFERROR(INDEX('01_Cad_Pecas'!$I$2:$I$5000,MATCH(VALUE($E2817),'01_Cad_Pecas'!$D$2:$D$5000,0)),"")))</f>
        <v/>
      </c>
      <c r="M2817" s="14">
        <f>IF(OR($J2817="",$L2817=""),"",IF($K2817="",0,$K2817)+$J2817*$L2817)</f>
        <v/>
      </c>
      <c r="N2817" s="14" t="n">
        <v>46216</v>
      </c>
      <c r="O2817" s="14" t="n">
        <v>40</v>
      </c>
      <c r="P2817" s="14" t="n"/>
      <c r="Q2817" s="14" t="n"/>
      <c r="R2817" s="14" t="n"/>
      <c r="S2817" s="14" t="n"/>
      <c r="T2817" s="14">
        <f>IF(OR($J2817="",$O2817=""),"",$O2817/$J2817)</f>
        <v/>
      </c>
      <c r="U2817" s="14" t="inlineStr">
        <is>
          <t>Concluído</t>
        </is>
      </c>
      <c r="V2817" s="14" t="n"/>
      <c r="W2817" s="14" t="n"/>
      <c r="X2817" s="14" t="n"/>
      <c r="Y2817" s="14" t="n"/>
      <c r="Z2817" s="14" t="n"/>
      <c r="AA2817" s="11" t="n"/>
      <c r="AB2817" s="14">
        <f>B2817&amp;"|"&amp;I2817</f>
        <v/>
      </c>
      <c r="AC2817">
        <f>IF($B2817="","","|"&amp;SUBSTITUTE(TRIM(SUBSTITUTE(SUBSTITUTE(SUBSTITUTE(SUBSTITUTE(SUBSTITUTE(SUBSTITUTE(SUBSTITUTE(SUBSTITUTE(SUBSTITUTE(SUBSTITUTE(SUBSTITUTE(SUBSTITUTE(SUBSTITUTE(SUBSTITUTE(TRIM($B2817&amp;""),CHAR(10)," "),CHAR(13)," "),"."," "),";"," "),","," "),"/"," "),"+"," "),"-"," "),"  "," "),"  "," "),"  "," "),"  "," "),"  "," "),"  "," "))," ","|")&amp;"|")</f>
        <v/>
      </c>
      <c r="AD2817">
        <f>TRIM($I2817&amp;"")</f>
        <v/>
      </c>
    </row>
    <row r="2818" ht="24" customHeight="1">
      <c r="A2818" s="9" t="n">
        <v>46213</v>
      </c>
      <c r="B2818" s="14" t="inlineStr">
        <is>
          <t>10247</t>
        </is>
      </c>
      <c r="C2818" s="14" t="inlineStr">
        <is>
          <t>M/C 0721 (BEGE)</t>
        </is>
      </c>
      <c r="D2818" s="14" t="inlineStr">
        <is>
          <t>47 CNC</t>
        </is>
      </c>
      <c r="E2818" s="14" t="n">
        <v>30080009</v>
      </c>
      <c r="F2818" s="14" t="inlineStr">
        <is>
          <t>(4) MOLDURA 1360X680X12 MDF - MESA AMST. 1,36X1,36</t>
        </is>
      </c>
      <c r="G2818" s="14" t="inlineStr">
        <is>
          <t>47 CNC</t>
        </is>
      </c>
      <c r="H2818" s="14" t="inlineStr">
        <is>
          <t>47 CNC</t>
        </is>
      </c>
      <c r="I2818" s="9" t="inlineStr">
        <is>
          <t>47 CNC</t>
        </is>
      </c>
      <c r="J2818" s="9" t="n">
        <v>20</v>
      </c>
      <c r="K2818" s="14">
        <f>IF($E2818="","",IFERROR(INDEX('01_Cad_Pecas'!$H$2:$H$5000,MATCH($E2818,'01_Cad_Pecas'!$D$2:$D$5000,0)),IFERROR(INDEX('01_Cad_Pecas'!$H$2:$H$5000,MATCH(VALUE($E2818),'01_Cad_Pecas'!$D$2:$D$5000,0)),"")))</f>
        <v/>
      </c>
      <c r="L2818" s="14">
        <f>IF($E2818="","",IFERROR(INDEX('01_Cad_Pecas'!$I$2:$I$5000,MATCH($E2818,'01_Cad_Pecas'!$D$2:$D$5000,0)),IFERROR(INDEX('01_Cad_Pecas'!$I$2:$I$5000,MATCH(VALUE($E2818),'01_Cad_Pecas'!$D$2:$D$5000,0)),"")))</f>
        <v/>
      </c>
      <c r="M2818" s="14">
        <f>IF(OR($J2818="",$L2818=""),"",IF($K2818="",0,$K2818)+$J2818*$L2818)</f>
        <v/>
      </c>
      <c r="N2818" s="14" t="n">
        <v>46216</v>
      </c>
      <c r="O2818" s="14" t="n">
        <v>20</v>
      </c>
      <c r="P2818" s="14" t="n"/>
      <c r="Q2818" s="14" t="n"/>
      <c r="R2818" s="14" t="n"/>
      <c r="S2818" s="14" t="n"/>
      <c r="T2818" s="14">
        <f>IF(OR($J2818="",$O2818=""),"",$O2818/$J2818)</f>
        <v/>
      </c>
      <c r="U2818" s="14" t="inlineStr">
        <is>
          <t>Concluído</t>
        </is>
      </c>
      <c r="V2818" s="14" t="n"/>
      <c r="W2818" s="14" t="n"/>
      <c r="X2818" s="14" t="n"/>
      <c r="Y2818" s="14" t="n"/>
      <c r="Z2818" s="14" t="n"/>
      <c r="AA2818" s="11" t="n"/>
      <c r="AB2818" s="14">
        <f>B2818&amp;"|"&amp;I2818</f>
        <v/>
      </c>
      <c r="AC2818">
        <f>IF($B2818="","","|"&amp;SUBSTITUTE(TRIM(SUBSTITUTE(SUBSTITUTE(SUBSTITUTE(SUBSTITUTE(SUBSTITUTE(SUBSTITUTE(SUBSTITUTE(SUBSTITUTE(SUBSTITUTE(SUBSTITUTE(SUBSTITUTE(SUBSTITUTE(SUBSTITUTE(SUBSTITUTE(TRIM($B2818&amp;""),CHAR(10)," "),CHAR(13)," "),"."," "),";"," "),","," "),"/"," "),"+"," "),"-"," "),"  "," "),"  "," "),"  "," "),"  "," "),"  "," "),"  "," "))," ","|")&amp;"|")</f>
        <v/>
      </c>
      <c r="AD2818">
        <f>TRIM($I2818&amp;"")</f>
        <v/>
      </c>
    </row>
    <row r="2819" ht="24" customHeight="1">
      <c r="A2819" s="9" t="n">
        <v>46213</v>
      </c>
      <c r="B2819" s="14" t="inlineStr">
        <is>
          <t>10247</t>
        </is>
      </c>
      <c r="C2819" s="14" t="inlineStr">
        <is>
          <t>M/C 0721 (BEGE)</t>
        </is>
      </c>
      <c r="D2819" s="14" t="inlineStr">
        <is>
          <t>47 CNC</t>
        </is>
      </c>
      <c r="E2819" s="14" t="n">
        <v>30081507</v>
      </c>
      <c r="F2819" s="14" t="inlineStr">
        <is>
          <t>(2)PRATO MENOR 582X582X12 MDF-MESA ANCARA /AMSTERD</t>
        </is>
      </c>
      <c r="G2819" s="14" t="inlineStr">
        <is>
          <t>47 CNC</t>
        </is>
      </c>
      <c r="H2819" s="14" t="inlineStr">
        <is>
          <t>47 CNC</t>
        </is>
      </c>
      <c r="I2819" s="9" t="inlineStr">
        <is>
          <t>47 CNC</t>
        </is>
      </c>
      <c r="J2819" s="9" t="n">
        <v>10</v>
      </c>
      <c r="K2819" s="14">
        <f>IF($E2819="","",IFERROR(INDEX('01_Cad_Pecas'!$H$2:$H$5000,MATCH($E2819,'01_Cad_Pecas'!$D$2:$D$5000,0)),IFERROR(INDEX('01_Cad_Pecas'!$H$2:$H$5000,MATCH(VALUE($E2819),'01_Cad_Pecas'!$D$2:$D$5000,0)),"")))</f>
        <v/>
      </c>
      <c r="L2819" s="14">
        <f>IF($E2819="","",IFERROR(INDEX('01_Cad_Pecas'!$I$2:$I$5000,MATCH($E2819,'01_Cad_Pecas'!$D$2:$D$5000,0)),IFERROR(INDEX('01_Cad_Pecas'!$I$2:$I$5000,MATCH(VALUE($E2819),'01_Cad_Pecas'!$D$2:$D$5000,0)),"")))</f>
        <v/>
      </c>
      <c r="M2819" s="14">
        <f>IF(OR($J2819="",$L2819=""),"",IF($K2819="",0,$K2819)+$J2819*$L2819)</f>
        <v/>
      </c>
      <c r="N2819" s="14" t="n">
        <v>46216</v>
      </c>
      <c r="O2819" s="14" t="n">
        <v>10</v>
      </c>
      <c r="P2819" s="14" t="n"/>
      <c r="Q2819" s="14" t="n"/>
      <c r="R2819" s="14" t="n"/>
      <c r="S2819" s="14" t="n"/>
      <c r="T2819" s="14">
        <f>IF(OR($J2819="",$O2819=""),"",$O2819/$J2819)</f>
        <v/>
      </c>
      <c r="U2819" s="14" t="inlineStr">
        <is>
          <t>Concluído</t>
        </is>
      </c>
      <c r="V2819" s="14" t="n"/>
      <c r="W2819" s="14" t="n"/>
      <c r="X2819" s="14" t="n"/>
      <c r="Y2819" s="14" t="n"/>
      <c r="Z2819" s="14" t="n"/>
      <c r="AA2819" s="11" t="n"/>
      <c r="AB2819" s="14">
        <f>B2819&amp;"|"&amp;I2819</f>
        <v/>
      </c>
      <c r="AC2819">
        <f>IF($B2819="","","|"&amp;SUBSTITUTE(TRIM(SUBSTITUTE(SUBSTITUTE(SUBSTITUTE(SUBSTITUTE(SUBSTITUTE(SUBSTITUTE(SUBSTITUTE(SUBSTITUTE(SUBSTITUTE(SUBSTITUTE(SUBSTITUTE(SUBSTITUTE(SUBSTITUTE(SUBSTITUTE(TRIM($B2819&amp;""),CHAR(10)," "),CHAR(13)," "),"."," "),";"," "),","," "),"/"," "),"+"," "),"-"," "),"  "," "),"  "," "),"  "," "),"  "," "),"  "," "),"  "," "))," ","|")&amp;"|")</f>
        <v/>
      </c>
      <c r="AD2819">
        <f>TRIM($I2819&amp;"")</f>
        <v/>
      </c>
    </row>
    <row r="2820" ht="24" customHeight="1">
      <c r="A2820" s="9" t="n">
        <v>46213</v>
      </c>
      <c r="B2820" s="14" t="inlineStr">
        <is>
          <t>10247</t>
        </is>
      </c>
      <c r="C2820" s="14" t="inlineStr">
        <is>
          <t>M/C 0721 (BEGE)</t>
        </is>
      </c>
      <c r="D2820" s="14" t="inlineStr">
        <is>
          <t>47 CNC</t>
        </is>
      </c>
      <c r="E2820" s="14" t="n">
        <v>30081508</v>
      </c>
      <c r="F2820" s="14" t="inlineStr">
        <is>
          <t>(3) PRATO MAIOR 664X664X12 MDF-MESA ANCARA/AMSTERD</t>
        </is>
      </c>
      <c r="G2820" s="14" t="inlineStr">
        <is>
          <t>47 CNC</t>
        </is>
      </c>
      <c r="H2820" s="14" t="inlineStr">
        <is>
          <t>47 CNC</t>
        </is>
      </c>
      <c r="I2820" s="9" t="inlineStr">
        <is>
          <t>47 CNC</t>
        </is>
      </c>
      <c r="J2820" s="9" t="n">
        <v>10</v>
      </c>
      <c r="K2820" s="14">
        <f>IF($E2820="","",IFERROR(INDEX('01_Cad_Pecas'!$H$2:$H$5000,MATCH($E2820,'01_Cad_Pecas'!$D$2:$D$5000,0)),IFERROR(INDEX('01_Cad_Pecas'!$H$2:$H$5000,MATCH(VALUE($E2820),'01_Cad_Pecas'!$D$2:$D$5000,0)),"")))</f>
        <v/>
      </c>
      <c r="L2820" s="14">
        <f>IF($E2820="","",IFERROR(INDEX('01_Cad_Pecas'!$I$2:$I$5000,MATCH($E2820,'01_Cad_Pecas'!$D$2:$D$5000,0)),IFERROR(INDEX('01_Cad_Pecas'!$I$2:$I$5000,MATCH(VALUE($E2820),'01_Cad_Pecas'!$D$2:$D$5000,0)),"")))</f>
        <v/>
      </c>
      <c r="M2820" s="14">
        <f>IF(OR($J2820="",$L2820=""),"",IF($K2820="",0,$K2820)+$J2820*$L2820)</f>
        <v/>
      </c>
      <c r="N2820" s="14" t="n">
        <v>46216</v>
      </c>
      <c r="O2820" s="14" t="n">
        <v>10</v>
      </c>
      <c r="P2820" s="14" t="n"/>
      <c r="Q2820" s="14" t="n"/>
      <c r="R2820" s="14" t="n"/>
      <c r="S2820" s="14" t="n"/>
      <c r="T2820" s="14">
        <f>IF(OR($J2820="",$O2820=""),"",$O2820/$J2820)</f>
        <v/>
      </c>
      <c r="U2820" s="14" t="inlineStr">
        <is>
          <t>Concluído</t>
        </is>
      </c>
      <c r="V2820" s="14" t="n"/>
      <c r="W2820" s="14" t="n"/>
      <c r="X2820" s="14" t="n"/>
      <c r="Y2820" s="14" t="n"/>
      <c r="Z2820" s="14" t="n"/>
      <c r="AA2820" s="11" t="n"/>
      <c r="AB2820" s="14">
        <f>B2820&amp;"|"&amp;I2820</f>
        <v/>
      </c>
      <c r="AC2820">
        <f>IF($B2820="","","|"&amp;SUBSTITUTE(TRIM(SUBSTITUTE(SUBSTITUTE(SUBSTITUTE(SUBSTITUTE(SUBSTITUTE(SUBSTITUTE(SUBSTITUTE(SUBSTITUTE(SUBSTITUTE(SUBSTITUTE(SUBSTITUTE(SUBSTITUTE(SUBSTITUTE(SUBSTITUTE(TRIM($B2820&amp;""),CHAR(10)," "),CHAR(13)," "),"."," "),";"," "),","," "),"/"," "),"+"," "),"-"," "),"  "," "),"  "," "),"  "," "),"  "," "),"  "," "),"  "," "))," ","|")&amp;"|")</f>
        <v/>
      </c>
      <c r="AD2820">
        <f>TRIM($I2820&amp;"")</f>
        <v/>
      </c>
    </row>
    <row r="2821" ht="24" customHeight="1">
      <c r="A2821" s="9" t="n">
        <v>46213</v>
      </c>
      <c r="B2821" s="14" t="inlineStr">
        <is>
          <t>10247</t>
        </is>
      </c>
      <c r="C2821" s="14" t="inlineStr">
        <is>
          <t>M/C 0721 (BEGE)</t>
        </is>
      </c>
      <c r="D2821" s="14" t="inlineStr">
        <is>
          <t>47 CNC</t>
        </is>
      </c>
      <c r="E2821" s="14" t="n">
        <v>30080008</v>
      </c>
      <c r="F2821" s="14" t="inlineStr">
        <is>
          <t>(1-7) TAMPO 1360X680X15 MDF - MESA AMST. 1,36X1,36</t>
        </is>
      </c>
      <c r="G2821" s="14" t="inlineStr">
        <is>
          <t>47 CNC</t>
        </is>
      </c>
      <c r="H2821" s="14" t="inlineStr">
        <is>
          <t>47 CNC</t>
        </is>
      </c>
      <c r="I2821" s="9" t="inlineStr">
        <is>
          <t>47 CNC</t>
        </is>
      </c>
      <c r="J2821" s="9" t="n">
        <v>20</v>
      </c>
      <c r="K2821" s="14">
        <f>IF($E2821="","",IFERROR(INDEX('01_Cad_Pecas'!$H$2:$H$5000,MATCH($E2821,'01_Cad_Pecas'!$D$2:$D$5000,0)),IFERROR(INDEX('01_Cad_Pecas'!$H$2:$H$5000,MATCH(VALUE($E2821),'01_Cad_Pecas'!$D$2:$D$5000,0)),"")))</f>
        <v/>
      </c>
      <c r="L2821" s="14">
        <f>IF($E2821="","",IFERROR(INDEX('01_Cad_Pecas'!$I$2:$I$5000,MATCH($E2821,'01_Cad_Pecas'!$D$2:$D$5000,0)),IFERROR(INDEX('01_Cad_Pecas'!$I$2:$I$5000,MATCH(VALUE($E2821),'01_Cad_Pecas'!$D$2:$D$5000,0)),"")))</f>
        <v/>
      </c>
      <c r="M2821" s="14">
        <f>IF(OR($J2821="",$L2821=""),"",IF($K2821="",0,$K2821)+$J2821*$L2821)</f>
        <v/>
      </c>
      <c r="N2821" s="14" t="n">
        <v>46216</v>
      </c>
      <c r="O2821" s="14" t="n">
        <v>20</v>
      </c>
      <c r="P2821" s="14" t="n"/>
      <c r="Q2821" s="14" t="n"/>
      <c r="R2821" s="14" t="n"/>
      <c r="S2821" s="14" t="n"/>
      <c r="T2821" s="14">
        <f>IF(OR($J2821="",$O2821=""),"",$O2821/$J2821)</f>
        <v/>
      </c>
      <c r="U2821" s="14" t="inlineStr">
        <is>
          <t>Concluído</t>
        </is>
      </c>
      <c r="V2821" s="14" t="n"/>
      <c r="W2821" s="14" t="n"/>
      <c r="X2821" s="14" t="n"/>
      <c r="Y2821" s="14" t="n"/>
      <c r="Z2821" s="14" t="n"/>
      <c r="AA2821" s="11" t="n"/>
      <c r="AB2821" s="14">
        <f>B2821&amp;"|"&amp;I2821</f>
        <v/>
      </c>
      <c r="AC2821">
        <f>IF($B2821="","","|"&amp;SUBSTITUTE(TRIM(SUBSTITUTE(SUBSTITUTE(SUBSTITUTE(SUBSTITUTE(SUBSTITUTE(SUBSTITUTE(SUBSTITUTE(SUBSTITUTE(SUBSTITUTE(SUBSTITUTE(SUBSTITUTE(SUBSTITUTE(SUBSTITUTE(SUBSTITUTE(TRIM($B2821&amp;""),CHAR(10)," "),CHAR(13)," "),"."," "),";"," "),","," "),"/"," "),"+"," "),"-"," "),"  "," "),"  "," "),"  "," "),"  "," "),"  "," "),"  "," "))," ","|")&amp;"|")</f>
        <v/>
      </c>
      <c r="AD2821">
        <f>TRIM($I2821&amp;"")</f>
        <v/>
      </c>
    </row>
    <row r="2822" ht="24" customHeight="1">
      <c r="A2822" s="9" t="n">
        <v>46213</v>
      </c>
      <c r="B2822" s="14" t="inlineStr">
        <is>
          <t>10247</t>
        </is>
      </c>
      <c r="C2822" s="14" t="inlineStr">
        <is>
          <t>M/C 0721 (BEGE)</t>
        </is>
      </c>
      <c r="D2822" s="14" t="inlineStr">
        <is>
          <t>47 CNC</t>
        </is>
      </c>
      <c r="E2822" s="14" t="n">
        <v>20052101</v>
      </c>
      <c r="F2822" s="14" t="inlineStr">
        <is>
          <t>TAMPO VITREO 900X900X18 MDF - MESA ATHENAS</t>
        </is>
      </c>
      <c r="G2822" s="14" t="inlineStr">
        <is>
          <t>47 CNC</t>
        </is>
      </c>
      <c r="H2822" s="14" t="inlineStr">
        <is>
          <t>47 CNC</t>
        </is>
      </c>
      <c r="I2822" s="9" t="inlineStr">
        <is>
          <t>47 CNC</t>
        </is>
      </c>
      <c r="J2822" s="9" t="n">
        <v>40</v>
      </c>
      <c r="K2822" s="14">
        <f>IF($E2822="","",IFERROR(INDEX('01_Cad_Pecas'!$H$2:$H$5000,MATCH($E2822,'01_Cad_Pecas'!$D$2:$D$5000,0)),IFERROR(INDEX('01_Cad_Pecas'!$H$2:$H$5000,MATCH(VALUE($E2822),'01_Cad_Pecas'!$D$2:$D$5000,0)),"")))</f>
        <v/>
      </c>
      <c r="L2822" s="14">
        <f>IF($E2822="","",IFERROR(INDEX('01_Cad_Pecas'!$I$2:$I$5000,MATCH($E2822,'01_Cad_Pecas'!$D$2:$D$5000,0)),IFERROR(INDEX('01_Cad_Pecas'!$I$2:$I$5000,MATCH(VALUE($E2822),'01_Cad_Pecas'!$D$2:$D$5000,0)),"")))</f>
        <v/>
      </c>
      <c r="M2822" s="14">
        <f>IF(OR($J2822="",$L2822=""),"",IF($K2822="",0,$K2822)+$J2822*$L2822)</f>
        <v/>
      </c>
      <c r="N2822" s="14" t="n">
        <v>46216</v>
      </c>
      <c r="O2822" s="14" t="n">
        <v>40</v>
      </c>
      <c r="P2822" s="14" t="n"/>
      <c r="Q2822" s="14" t="n"/>
      <c r="R2822" s="14" t="n"/>
      <c r="S2822" s="14" t="n"/>
      <c r="T2822" s="14">
        <f>IF(OR($J2822="",$O2822=""),"",$O2822/$J2822)</f>
        <v/>
      </c>
      <c r="U2822" s="14" t="inlineStr">
        <is>
          <t>Concluído</t>
        </is>
      </c>
      <c r="V2822" s="14" t="n"/>
      <c r="W2822" s="14" t="n"/>
      <c r="X2822" s="14" t="n"/>
      <c r="Y2822" s="14" t="n"/>
      <c r="Z2822" s="14" t="n"/>
      <c r="AA2822" s="11" t="n"/>
      <c r="AB2822" s="14">
        <f>B2822&amp;"|"&amp;I2822</f>
        <v/>
      </c>
      <c r="AC2822">
        <f>IF($B2822="","","|"&amp;SUBSTITUTE(TRIM(SUBSTITUTE(SUBSTITUTE(SUBSTITUTE(SUBSTITUTE(SUBSTITUTE(SUBSTITUTE(SUBSTITUTE(SUBSTITUTE(SUBSTITUTE(SUBSTITUTE(SUBSTITUTE(SUBSTITUTE(SUBSTITUTE(SUBSTITUTE(TRIM($B2822&amp;""),CHAR(10)," "),CHAR(13)," "),"."," "),";"," "),","," "),"/"," "),"+"," "),"-"," "),"  "," "),"  "," "),"  "," "),"  "," "),"  "," "),"  "," "))," ","|")&amp;"|")</f>
        <v/>
      </c>
      <c r="AD2822">
        <f>TRIM($I2822&amp;"")</f>
        <v/>
      </c>
    </row>
    <row r="2823" ht="24" customHeight="1">
      <c r="A2823" s="9" t="n">
        <v>46213</v>
      </c>
      <c r="B2823" s="14" t="inlineStr">
        <is>
          <t>10247</t>
        </is>
      </c>
      <c r="C2823" s="14" t="inlineStr">
        <is>
          <t>M/C 0721 (BEGE)</t>
        </is>
      </c>
      <c r="D2823" s="14" t="inlineStr">
        <is>
          <t>47 CNC</t>
        </is>
      </c>
      <c r="E2823" s="14" t="n">
        <v>30006104</v>
      </c>
      <c r="F2823" s="14" t="inlineStr">
        <is>
          <t>MOLDURA ENCOSTO 445X280X15 MDF - CAD SANTIAGO NEW</t>
        </is>
      </c>
      <c r="G2823" s="14" t="inlineStr">
        <is>
          <t>47 CNC</t>
        </is>
      </c>
      <c r="H2823" s="14" t="inlineStr">
        <is>
          <t>47 CNC</t>
        </is>
      </c>
      <c r="I2823" s="9" t="inlineStr">
        <is>
          <t>47 CNC</t>
        </is>
      </c>
      <c r="J2823" s="9" t="n">
        <v>612</v>
      </c>
      <c r="K2823" s="14">
        <f>IF($E2823="","",IFERROR(INDEX('01_Cad_Pecas'!$H$2:$H$5000,MATCH($E2823,'01_Cad_Pecas'!$D$2:$D$5000,0)),IFERROR(INDEX('01_Cad_Pecas'!$H$2:$H$5000,MATCH(VALUE($E2823),'01_Cad_Pecas'!$D$2:$D$5000,0)),"")))</f>
        <v/>
      </c>
      <c r="L2823" s="14">
        <f>IF($E2823="","",IFERROR(INDEX('01_Cad_Pecas'!$I$2:$I$5000,MATCH($E2823,'01_Cad_Pecas'!$D$2:$D$5000,0)),IFERROR(INDEX('01_Cad_Pecas'!$I$2:$I$5000,MATCH(VALUE($E2823),'01_Cad_Pecas'!$D$2:$D$5000,0)),"")))</f>
        <v/>
      </c>
      <c r="M2823" s="14">
        <f>IF(OR($J2823="",$L2823=""),"",IF($K2823="",0,$K2823)+$J2823*$L2823)</f>
        <v/>
      </c>
      <c r="N2823" s="14" t="n">
        <v>46216</v>
      </c>
      <c r="O2823" s="14" t="n">
        <v>612</v>
      </c>
      <c r="P2823" s="14" t="n"/>
      <c r="Q2823" s="14" t="n"/>
      <c r="R2823" s="14" t="n"/>
      <c r="S2823" s="14" t="n"/>
      <c r="T2823" s="14">
        <f>IF(OR($J2823="",$O2823=""),"",$O2823/$J2823)</f>
        <v/>
      </c>
      <c r="U2823" s="14" t="inlineStr">
        <is>
          <t>Concluído</t>
        </is>
      </c>
      <c r="V2823" s="14" t="n"/>
      <c r="W2823" s="14" t="n"/>
      <c r="X2823" s="14" t="n"/>
      <c r="Y2823" s="14" t="n"/>
      <c r="Z2823" s="14" t="n"/>
      <c r="AA2823" s="11" t="n"/>
      <c r="AB2823" s="14">
        <f>B2823&amp;"|"&amp;I2823</f>
        <v/>
      </c>
      <c r="AC2823">
        <f>IF($B2823="","","|"&amp;SUBSTITUTE(TRIM(SUBSTITUTE(SUBSTITUTE(SUBSTITUTE(SUBSTITUTE(SUBSTITUTE(SUBSTITUTE(SUBSTITUTE(SUBSTITUTE(SUBSTITUTE(SUBSTITUTE(SUBSTITUTE(SUBSTITUTE(SUBSTITUTE(SUBSTITUTE(TRIM($B2823&amp;""),CHAR(10)," "),CHAR(13)," "),"."," "),";"," "),","," "),"/"," "),"+"," "),"-"," "),"  "," "),"  "," "),"  "," "),"  "," "),"  "," "),"  "," "))," ","|")&amp;"|")</f>
        <v/>
      </c>
      <c r="AD2823">
        <f>TRIM($I2823&amp;"")</f>
        <v/>
      </c>
    </row>
    <row r="2824" ht="36" customHeight="1">
      <c r="A2824" s="9" t="n">
        <v>46231</v>
      </c>
      <c r="B2824" s="14" t="inlineStr">
        <is>
          <t>10232</t>
        </is>
      </c>
      <c r="C2824" s="14" t="inlineStr">
        <is>
          <t>MAD 0729 (VERDE)</t>
        </is>
      </c>
      <c r="D2824" s="14" t="inlineStr">
        <is>
          <t>49 COLA DE ESPUMA</t>
        </is>
      </c>
      <c r="E2824" s="14" t="n">
        <v>30003609</v>
      </c>
      <c r="F2824" s="14" t="inlineStr">
        <is>
          <t>ASSENTO ESTOFADO - CADEIRA PEROLA MADEIRA</t>
        </is>
      </c>
      <c r="G2824" s="14" t="inlineStr">
        <is>
          <t>49 COLA DE ESPUMA</t>
        </is>
      </c>
      <c r="H2824" s="14" t="inlineStr">
        <is>
          <t>49 COLA DE ESPUMA</t>
        </is>
      </c>
      <c r="I2824" s="9" t="inlineStr">
        <is>
          <t>49 COLA DE ESPUMA</t>
        </is>
      </c>
      <c r="J2824" s="9" t="n">
        <v>126</v>
      </c>
      <c r="K2824" s="14">
        <f>IF($E2824="","",IFERROR(INDEX('01_Cad_Pecas'!$H$2:$H$5000,MATCH($E2824,'01_Cad_Pecas'!$D$2:$D$5000,0)),IFERROR(INDEX('01_Cad_Pecas'!$H$2:$H$5000,MATCH(VALUE($E2824),'01_Cad_Pecas'!$D$2:$D$5000,0)),"")))</f>
        <v/>
      </c>
      <c r="L2824" s="14">
        <f>IF($E2824="","",IFERROR(INDEX('01_Cad_Pecas'!$I$2:$I$5000,MATCH($E2824,'01_Cad_Pecas'!$D$2:$D$5000,0)),IFERROR(INDEX('01_Cad_Pecas'!$I$2:$I$5000,MATCH(VALUE($E2824),'01_Cad_Pecas'!$D$2:$D$5000,0)),"")))</f>
        <v/>
      </c>
      <c r="M2824" s="14">
        <f>IF(OR($J2824="",$L2824=""),"",IF($K2824="",0,$K2824)+$J2824*$L2824)</f>
        <v/>
      </c>
      <c r="N2824" s="14" t="n"/>
      <c r="O2824" s="14" t="n"/>
      <c r="P2824" s="14" t="n"/>
      <c r="Q2824" s="14" t="n"/>
      <c r="R2824" s="14" t="n"/>
      <c r="S2824" s="14" t="n"/>
      <c r="T2824" s="14" t="n"/>
      <c r="U2824" s="14" t="n"/>
      <c r="V2824" s="14" t="n"/>
      <c r="W2824" s="14" t="n"/>
      <c r="X2824" s="14" t="n"/>
      <c r="Y2824" s="14" t="n"/>
      <c r="Z2824" s="14" t="n"/>
      <c r="AA2824" s="11" t="n"/>
      <c r="AB2824" s="14">
        <f>B2824&amp;"|"&amp;I2824</f>
        <v/>
      </c>
      <c r="AC2824">
        <f>IF($B2824="","","|"&amp;SUBSTITUTE(TRIM(SUBSTITUTE(SUBSTITUTE(SUBSTITUTE(SUBSTITUTE(SUBSTITUTE(SUBSTITUTE(SUBSTITUTE(SUBSTITUTE(SUBSTITUTE(SUBSTITUTE(SUBSTITUTE(SUBSTITUTE(SUBSTITUTE(SUBSTITUTE(TRIM($B2824&amp;""),CHAR(10)," "),CHAR(13)," "),"."," "),";"," "),","," "),"/"," "),"+"," "),"-"," "),"  "," "),"  "," "),"  "," "),"  "," "),"  "," "),"  "," "))," ","|")&amp;"|")</f>
        <v/>
      </c>
      <c r="AD2824">
        <f>TRIM($I2824&amp;"")</f>
        <v/>
      </c>
    </row>
    <row r="2825" ht="36" customHeight="1">
      <c r="A2825" s="9" t="n">
        <v>46231</v>
      </c>
      <c r="B2825" s="14" t="inlineStr">
        <is>
          <t>10232</t>
        </is>
      </c>
      <c r="C2825" s="14" t="inlineStr">
        <is>
          <t>MAD 0729 (VERDE)</t>
        </is>
      </c>
      <c r="D2825" s="14" t="inlineStr">
        <is>
          <t>49 COLA DE ESPUMA</t>
        </is>
      </c>
      <c r="E2825" s="14" t="n">
        <v>30008306</v>
      </c>
      <c r="F2825" s="14" t="inlineStr">
        <is>
          <t>ENCOSTO ESTOFADO - CADEIRA PEROLA MONTADA</t>
        </is>
      </c>
      <c r="G2825" s="14" t="inlineStr">
        <is>
          <t>49 COLA DE ESPUMA</t>
        </is>
      </c>
      <c r="H2825" s="14" t="inlineStr">
        <is>
          <t>49 COLA DE ESPUMA</t>
        </is>
      </c>
      <c r="I2825" s="9" t="inlineStr">
        <is>
          <t>49 COLA DE ESPUMA</t>
        </is>
      </c>
      <c r="J2825" s="9" t="n">
        <v>14</v>
      </c>
      <c r="K2825" s="14">
        <f>IF($E2825="","",IFERROR(INDEX('01_Cad_Pecas'!$H$2:$H$5000,MATCH($E2825,'01_Cad_Pecas'!$D$2:$D$5000,0)),IFERROR(INDEX('01_Cad_Pecas'!$H$2:$H$5000,MATCH(VALUE($E2825),'01_Cad_Pecas'!$D$2:$D$5000,0)),"")))</f>
        <v/>
      </c>
      <c r="L2825" s="14">
        <f>IF($E2825="","",IFERROR(INDEX('01_Cad_Pecas'!$I$2:$I$5000,MATCH($E2825,'01_Cad_Pecas'!$D$2:$D$5000,0)),IFERROR(INDEX('01_Cad_Pecas'!$I$2:$I$5000,MATCH(VALUE($E2825),'01_Cad_Pecas'!$D$2:$D$5000,0)),"")))</f>
        <v/>
      </c>
      <c r="M2825" s="14">
        <f>IF(OR($J2825="",$L2825=""),"",IF($K2825="",0,$K2825)+$J2825*$L2825)</f>
        <v/>
      </c>
      <c r="N2825" s="14" t="n"/>
      <c r="O2825" s="14" t="n"/>
      <c r="P2825" s="14" t="n"/>
      <c r="Q2825" s="14" t="n"/>
      <c r="R2825" s="14" t="n"/>
      <c r="S2825" s="14" t="n"/>
      <c r="T2825" s="14" t="n"/>
      <c r="U2825" s="14" t="n"/>
      <c r="V2825" s="14" t="n"/>
      <c r="W2825" s="14" t="n"/>
      <c r="X2825" s="14" t="n"/>
      <c r="Y2825" s="14" t="n"/>
      <c r="Z2825" s="14" t="n"/>
      <c r="AA2825" s="11" t="n"/>
      <c r="AB2825" s="14">
        <f>B2825&amp;"|"&amp;I2825</f>
        <v/>
      </c>
      <c r="AC2825">
        <f>IF($B2825="","","|"&amp;SUBSTITUTE(TRIM(SUBSTITUTE(SUBSTITUTE(SUBSTITUTE(SUBSTITUTE(SUBSTITUTE(SUBSTITUTE(SUBSTITUTE(SUBSTITUTE(SUBSTITUTE(SUBSTITUTE(SUBSTITUTE(SUBSTITUTE(SUBSTITUTE(SUBSTITUTE(TRIM($B2825&amp;""),CHAR(10)," "),CHAR(13)," "),"."," "),";"," "),","," "),"/"," "),"+"," "),"-"," "),"  "," "),"  "," "),"  "," "),"  "," "),"  "," "),"  "," "))," ","|")&amp;"|")</f>
        <v/>
      </c>
      <c r="AD2825">
        <f>TRIM($I2825&amp;"")</f>
        <v/>
      </c>
    </row>
    <row r="2826" ht="36" customHeight="1">
      <c r="A2826" s="9" t="n">
        <v>46231</v>
      </c>
      <c r="B2826" s="14" t="inlineStr">
        <is>
          <t>10232</t>
        </is>
      </c>
      <c r="C2826" s="14" t="inlineStr">
        <is>
          <t>MAD 0729 (VERDE)</t>
        </is>
      </c>
      <c r="D2826" s="14" t="inlineStr">
        <is>
          <t>49 COLA DE ESPUMA</t>
        </is>
      </c>
      <c r="E2826" s="14" t="n">
        <v>30003603</v>
      </c>
      <c r="F2826" s="14" t="inlineStr">
        <is>
          <t>ESPUMA 465X450X30 D23 - CADEIRA MADEIRA</t>
        </is>
      </c>
      <c r="G2826" s="14" t="inlineStr">
        <is>
          <t>49 COLA DE ESPUMA</t>
        </is>
      </c>
      <c r="H2826" s="14" t="inlineStr">
        <is>
          <t>49 COLA DE ESPUMA</t>
        </is>
      </c>
      <c r="I2826" s="9" t="inlineStr">
        <is>
          <t>49 COLA DE ESPUMA</t>
        </is>
      </c>
      <c r="J2826" s="9" t="n">
        <v>126</v>
      </c>
      <c r="K2826" s="14">
        <f>IF($E2826="","",IFERROR(INDEX('01_Cad_Pecas'!$H$2:$H$5000,MATCH($E2826,'01_Cad_Pecas'!$D$2:$D$5000,0)),IFERROR(INDEX('01_Cad_Pecas'!$H$2:$H$5000,MATCH(VALUE($E2826),'01_Cad_Pecas'!$D$2:$D$5000,0)),"")))</f>
        <v/>
      </c>
      <c r="L2826" s="14">
        <f>IF($E2826="","",IFERROR(INDEX('01_Cad_Pecas'!$I$2:$I$5000,MATCH($E2826,'01_Cad_Pecas'!$D$2:$D$5000,0)),IFERROR(INDEX('01_Cad_Pecas'!$I$2:$I$5000,MATCH(VALUE($E2826),'01_Cad_Pecas'!$D$2:$D$5000,0)),"")))</f>
        <v/>
      </c>
      <c r="M2826" s="14">
        <f>IF(OR($J2826="",$L2826=""),"",IF($K2826="",0,$K2826)+$J2826*$L2826)</f>
        <v/>
      </c>
      <c r="N2826" s="14" t="n"/>
      <c r="O2826" s="14" t="n"/>
      <c r="P2826" s="14" t="n"/>
      <c r="Q2826" s="14" t="n"/>
      <c r="R2826" s="14" t="n"/>
      <c r="S2826" s="14" t="n"/>
      <c r="T2826" s="14" t="n"/>
      <c r="U2826" s="14" t="n"/>
      <c r="V2826" s="14" t="n"/>
      <c r="W2826" s="14" t="n"/>
      <c r="X2826" s="14" t="n"/>
      <c r="Y2826" s="14" t="n"/>
      <c r="Z2826" s="14" t="n"/>
      <c r="AA2826" s="11" t="n"/>
      <c r="AB2826" s="14">
        <f>B2826&amp;"|"&amp;I2826</f>
        <v/>
      </c>
      <c r="AC2826">
        <f>IF($B2826="","","|"&amp;SUBSTITUTE(TRIM(SUBSTITUTE(SUBSTITUTE(SUBSTITUTE(SUBSTITUTE(SUBSTITUTE(SUBSTITUTE(SUBSTITUTE(SUBSTITUTE(SUBSTITUTE(SUBSTITUTE(SUBSTITUTE(SUBSTITUTE(SUBSTITUTE(SUBSTITUTE(TRIM($B2826&amp;""),CHAR(10)," "),CHAR(13)," "),"."," "),";"," "),","," "),"/"," "),"+"," "),"-"," "),"  "," "),"  "," "),"  "," "),"  "," "),"  "," "),"  "," "))," ","|")&amp;"|")</f>
        <v/>
      </c>
      <c r="AD2826">
        <f>TRIM($I2826&amp;"")</f>
        <v/>
      </c>
    </row>
    <row r="2827" ht="36" customHeight="1">
      <c r="A2827" s="9" t="n">
        <v>46231</v>
      </c>
      <c r="B2827" s="14" t="inlineStr">
        <is>
          <t>10232</t>
        </is>
      </c>
      <c r="C2827" s="14" t="inlineStr">
        <is>
          <t>MAD 0729 (VERDE)</t>
        </is>
      </c>
      <c r="D2827" s="14" t="inlineStr">
        <is>
          <t>49 COLA DE ESPUMA</t>
        </is>
      </c>
      <c r="E2827" s="14" t="n">
        <v>30003604</v>
      </c>
      <c r="F2827" s="14" t="inlineStr">
        <is>
          <t>ENCOSTO 448X300X25 D20 - CADEIRA PEROLA MADEIRA</t>
        </is>
      </c>
      <c r="G2827" s="14" t="inlineStr">
        <is>
          <t>49 COLA DE ESPUMA</t>
        </is>
      </c>
      <c r="H2827" s="14" t="inlineStr">
        <is>
          <t>49 COLA DE ESPUMA</t>
        </is>
      </c>
      <c r="I2827" s="9" t="inlineStr">
        <is>
          <t>49 COLA DE ESPUMA</t>
        </is>
      </c>
      <c r="J2827" s="9" t="n">
        <v>14</v>
      </c>
      <c r="K2827" s="14">
        <f>IF($E2827="","",IFERROR(INDEX('01_Cad_Pecas'!$H$2:$H$5000,MATCH($E2827,'01_Cad_Pecas'!$D$2:$D$5000,0)),IFERROR(INDEX('01_Cad_Pecas'!$H$2:$H$5000,MATCH(VALUE($E2827),'01_Cad_Pecas'!$D$2:$D$5000,0)),"")))</f>
        <v/>
      </c>
      <c r="L2827" s="14">
        <f>IF($E2827="","",IFERROR(INDEX('01_Cad_Pecas'!$I$2:$I$5000,MATCH($E2827,'01_Cad_Pecas'!$D$2:$D$5000,0)),IFERROR(INDEX('01_Cad_Pecas'!$I$2:$I$5000,MATCH(VALUE($E2827),'01_Cad_Pecas'!$D$2:$D$5000,0)),"")))</f>
        <v/>
      </c>
      <c r="M2827" s="14">
        <f>IF(OR($J2827="",$L2827=""),"",IF($K2827="",0,$K2827)+$J2827*$L2827)</f>
        <v/>
      </c>
      <c r="N2827" s="14" t="n"/>
      <c r="O2827" s="14" t="n"/>
      <c r="P2827" s="14" t="n"/>
      <c r="Q2827" s="14" t="n"/>
      <c r="R2827" s="14" t="n"/>
      <c r="S2827" s="14" t="n"/>
      <c r="T2827" s="14" t="n"/>
      <c r="U2827" s="14" t="n"/>
      <c r="V2827" s="14" t="n"/>
      <c r="W2827" s="14" t="n"/>
      <c r="X2827" s="14" t="n"/>
      <c r="Y2827" s="14" t="n"/>
      <c r="Z2827" s="14" t="n"/>
      <c r="AA2827" s="11" t="n"/>
      <c r="AB2827" s="14">
        <f>B2827&amp;"|"&amp;I2827</f>
        <v/>
      </c>
      <c r="AC2827">
        <f>IF($B2827="","","|"&amp;SUBSTITUTE(TRIM(SUBSTITUTE(SUBSTITUTE(SUBSTITUTE(SUBSTITUTE(SUBSTITUTE(SUBSTITUTE(SUBSTITUTE(SUBSTITUTE(SUBSTITUTE(SUBSTITUTE(SUBSTITUTE(SUBSTITUTE(SUBSTITUTE(SUBSTITUTE(TRIM($B2827&amp;""),CHAR(10)," "),CHAR(13)," "),"."," "),";"," "),","," "),"/"," "),"+"," "),"-"," "),"  "," "),"  "," "),"  "," "),"  "," "),"  "," "),"  "," "))," ","|")&amp;"|")</f>
        <v/>
      </c>
      <c r="AD2827">
        <f>TRIM($I2827&amp;"")</f>
        <v/>
      </c>
    </row>
    <row r="2828" ht="36" customHeight="1">
      <c r="A2828" s="9" t="n">
        <v>46231</v>
      </c>
      <c r="B2828" s="14" t="inlineStr">
        <is>
          <t>10232</t>
        </is>
      </c>
      <c r="C2828" s="14" t="inlineStr">
        <is>
          <t>MAD 0729 (VERDE)</t>
        </is>
      </c>
      <c r="D2828" s="14" t="inlineStr">
        <is>
          <t>49 COLA DE ESPUMA</t>
        </is>
      </c>
      <c r="E2828" s="14" t="n">
        <v>30003605</v>
      </c>
      <c r="F2828" s="14" t="inlineStr">
        <is>
          <t>ENCOSTO 520X330X10 D14 - CADEIRA PEROLA MADEIRA</t>
        </is>
      </c>
      <c r="G2828" s="14" t="inlineStr">
        <is>
          <t>49 COLA DE ESPUMA</t>
        </is>
      </c>
      <c r="H2828" s="14" t="inlineStr">
        <is>
          <t>49 COLA DE ESPUMA</t>
        </is>
      </c>
      <c r="I2828" s="9" t="inlineStr">
        <is>
          <t>49 COLA DE ESPUMA</t>
        </is>
      </c>
      <c r="J2828" s="9" t="n">
        <v>14</v>
      </c>
      <c r="K2828" s="14">
        <f>IF($E2828="","",IFERROR(INDEX('01_Cad_Pecas'!$H$2:$H$5000,MATCH($E2828,'01_Cad_Pecas'!$D$2:$D$5000,0)),IFERROR(INDEX('01_Cad_Pecas'!$H$2:$H$5000,MATCH(VALUE($E2828),'01_Cad_Pecas'!$D$2:$D$5000,0)),"")))</f>
        <v/>
      </c>
      <c r="L2828" s="14">
        <f>IF($E2828="","",IFERROR(INDEX('01_Cad_Pecas'!$I$2:$I$5000,MATCH($E2828,'01_Cad_Pecas'!$D$2:$D$5000,0)),IFERROR(INDEX('01_Cad_Pecas'!$I$2:$I$5000,MATCH(VALUE($E2828),'01_Cad_Pecas'!$D$2:$D$5000,0)),"")))</f>
        <v/>
      </c>
      <c r="M2828" s="14">
        <f>IF(OR($J2828="",$L2828=""),"",IF($K2828="",0,$K2828)+$J2828*$L2828)</f>
        <v/>
      </c>
      <c r="N2828" s="14" t="n"/>
      <c r="O2828" s="14" t="n"/>
      <c r="P2828" s="14" t="n"/>
      <c r="Q2828" s="14" t="n"/>
      <c r="R2828" s="14" t="n"/>
      <c r="S2828" s="14" t="n"/>
      <c r="T2828" s="14" t="n"/>
      <c r="U2828" s="14" t="n"/>
      <c r="V2828" s="14" t="n"/>
      <c r="W2828" s="14" t="n"/>
      <c r="X2828" s="14" t="n"/>
      <c r="Y2828" s="14" t="n"/>
      <c r="Z2828" s="14" t="n"/>
      <c r="AA2828" s="11" t="n"/>
      <c r="AB2828" s="14">
        <f>B2828&amp;"|"&amp;I2828</f>
        <v/>
      </c>
      <c r="AC2828">
        <f>IF($B2828="","","|"&amp;SUBSTITUTE(TRIM(SUBSTITUTE(SUBSTITUTE(SUBSTITUTE(SUBSTITUTE(SUBSTITUTE(SUBSTITUTE(SUBSTITUTE(SUBSTITUTE(SUBSTITUTE(SUBSTITUTE(SUBSTITUTE(SUBSTITUTE(SUBSTITUTE(SUBSTITUTE(TRIM($B2828&amp;""),CHAR(10)," "),CHAR(13)," "),"."," "),";"," "),","," "),"/"," "),"+"," "),"-"," "),"  "," "),"  "," "),"  "," "),"  "," "),"  "," "),"  "," "))," ","|")&amp;"|")</f>
        <v/>
      </c>
      <c r="AD2828">
        <f>TRIM($I2828&amp;"")</f>
        <v/>
      </c>
    </row>
    <row r="2829" ht="36" customHeight="1">
      <c r="A2829" s="9" t="n">
        <v>46232</v>
      </c>
      <c r="B2829" s="14" t="inlineStr">
        <is>
          <t>10233</t>
        </is>
      </c>
      <c r="C2829" s="14" t="inlineStr">
        <is>
          <t>MAD 0730 (MARROM)</t>
        </is>
      </c>
      <c r="D2829" s="14" t="inlineStr">
        <is>
          <t>49 COLA DE ESPUMA</t>
        </is>
      </c>
      <c r="E2829" s="14" t="n">
        <v>30003609</v>
      </c>
      <c r="F2829" s="14" t="inlineStr">
        <is>
          <t>ASSENTO ESTOFADO - CADEIRA PEROLA MADEIRA</t>
        </is>
      </c>
      <c r="G2829" s="14" t="inlineStr">
        <is>
          <t>49 COLA DE ESPUMA</t>
        </is>
      </c>
      <c r="H2829" s="14" t="inlineStr">
        <is>
          <t>49 COLA DE ESPUMA</t>
        </is>
      </c>
      <c r="I2829" s="9" t="inlineStr">
        <is>
          <t>49 COLA DE ESPUMA</t>
        </is>
      </c>
      <c r="J2829" s="9" t="n">
        <v>50</v>
      </c>
      <c r="K2829" s="14">
        <f>IF($E2829="","",IFERROR(INDEX('01_Cad_Pecas'!$H$2:$H$5000,MATCH($E2829,'01_Cad_Pecas'!$D$2:$D$5000,0)),IFERROR(INDEX('01_Cad_Pecas'!$H$2:$H$5000,MATCH(VALUE($E2829),'01_Cad_Pecas'!$D$2:$D$5000,0)),"")))</f>
        <v/>
      </c>
      <c r="L2829" s="14">
        <f>IF($E2829="","",IFERROR(INDEX('01_Cad_Pecas'!$I$2:$I$5000,MATCH($E2829,'01_Cad_Pecas'!$D$2:$D$5000,0)),IFERROR(INDEX('01_Cad_Pecas'!$I$2:$I$5000,MATCH(VALUE($E2829),'01_Cad_Pecas'!$D$2:$D$5000,0)),"")))</f>
        <v/>
      </c>
      <c r="M2829" s="14">
        <f>IF(OR($J2829="",$L2829=""),"",IF($K2829="",0,$K2829)+$J2829*$L2829)</f>
        <v/>
      </c>
      <c r="N2829" s="14" t="n"/>
      <c r="O2829" s="14" t="n"/>
      <c r="P2829" s="14" t="n"/>
      <c r="Q2829" s="14" t="n"/>
      <c r="R2829" s="14" t="n"/>
      <c r="S2829" s="14" t="n"/>
      <c r="T2829" s="14" t="n"/>
      <c r="U2829" s="14" t="n"/>
      <c r="V2829" s="14" t="n"/>
      <c r="W2829" s="14" t="n"/>
      <c r="X2829" s="14" t="n"/>
      <c r="Y2829" s="14" t="n"/>
      <c r="Z2829" s="14" t="n"/>
      <c r="AA2829" s="11" t="n"/>
      <c r="AB2829" s="14">
        <f>B2829&amp;"|"&amp;I2829</f>
        <v/>
      </c>
      <c r="AC2829">
        <f>IF($B2829="","","|"&amp;SUBSTITUTE(TRIM(SUBSTITUTE(SUBSTITUTE(SUBSTITUTE(SUBSTITUTE(SUBSTITUTE(SUBSTITUTE(SUBSTITUTE(SUBSTITUTE(SUBSTITUTE(SUBSTITUTE(SUBSTITUTE(SUBSTITUTE(SUBSTITUTE(SUBSTITUTE(TRIM($B2829&amp;""),CHAR(10)," "),CHAR(13)," "),"."," "),";"," "),","," "),"/"," "),"+"," "),"-"," "),"  "," "),"  "," "),"  "," "),"  "," "),"  "," "),"  "," "))," ","|")&amp;"|")</f>
        <v/>
      </c>
      <c r="AD2829">
        <f>TRIM($I2829&amp;"")</f>
        <v/>
      </c>
    </row>
    <row r="2830" ht="36" customHeight="1">
      <c r="A2830" s="9" t="n">
        <v>46232</v>
      </c>
      <c r="B2830" s="14" t="inlineStr">
        <is>
          <t>10233</t>
        </is>
      </c>
      <c r="C2830" s="14" t="inlineStr">
        <is>
          <t>MAD 0730 (MARROM)</t>
        </is>
      </c>
      <c r="D2830" s="14" t="inlineStr">
        <is>
          <t>49 COLA DE ESPUMA</t>
        </is>
      </c>
      <c r="E2830" s="14" t="n">
        <v>30009108</v>
      </c>
      <c r="F2830" s="14" t="inlineStr">
        <is>
          <t>ENCOSTO ESTOFADO - CADEIRA RUBI MADEIRA</t>
        </is>
      </c>
      <c r="G2830" s="14" t="inlineStr">
        <is>
          <t>49 COLA DE ESPUMA</t>
        </is>
      </c>
      <c r="H2830" s="14" t="inlineStr">
        <is>
          <t>49 COLA DE ESPUMA</t>
        </is>
      </c>
      <c r="I2830" s="9" t="inlineStr">
        <is>
          <t>49 COLA DE ESPUMA</t>
        </is>
      </c>
      <c r="J2830" s="9" t="n">
        <v>80</v>
      </c>
      <c r="K2830" s="14">
        <f>IF($E2830="","",IFERROR(INDEX('01_Cad_Pecas'!$H$2:$H$5000,MATCH($E2830,'01_Cad_Pecas'!$D$2:$D$5000,0)),IFERROR(INDEX('01_Cad_Pecas'!$H$2:$H$5000,MATCH(VALUE($E2830),'01_Cad_Pecas'!$D$2:$D$5000,0)),"")))</f>
        <v/>
      </c>
      <c r="L2830" s="14">
        <f>IF($E2830="","",IFERROR(INDEX('01_Cad_Pecas'!$I$2:$I$5000,MATCH($E2830,'01_Cad_Pecas'!$D$2:$D$5000,0)),IFERROR(INDEX('01_Cad_Pecas'!$I$2:$I$5000,MATCH(VALUE($E2830),'01_Cad_Pecas'!$D$2:$D$5000,0)),"")))</f>
        <v/>
      </c>
      <c r="M2830" s="14">
        <f>IF(OR($J2830="",$L2830=""),"",IF($K2830="",0,$K2830)+$J2830*$L2830)</f>
        <v/>
      </c>
      <c r="N2830" s="14" t="n"/>
      <c r="O2830" s="14" t="n"/>
      <c r="P2830" s="14" t="n"/>
      <c r="Q2830" s="14" t="n"/>
      <c r="R2830" s="14" t="n"/>
      <c r="S2830" s="14" t="n"/>
      <c r="T2830" s="14" t="n"/>
      <c r="U2830" s="14" t="n"/>
      <c r="V2830" s="14" t="n"/>
      <c r="W2830" s="14" t="n"/>
      <c r="X2830" s="14" t="n"/>
      <c r="Y2830" s="14" t="n"/>
      <c r="Z2830" s="14" t="n"/>
      <c r="AA2830" s="11" t="n"/>
      <c r="AB2830" s="14">
        <f>B2830&amp;"|"&amp;I2830</f>
        <v/>
      </c>
      <c r="AC2830">
        <f>IF($B2830="","","|"&amp;SUBSTITUTE(TRIM(SUBSTITUTE(SUBSTITUTE(SUBSTITUTE(SUBSTITUTE(SUBSTITUTE(SUBSTITUTE(SUBSTITUTE(SUBSTITUTE(SUBSTITUTE(SUBSTITUTE(SUBSTITUTE(SUBSTITUTE(SUBSTITUTE(SUBSTITUTE(TRIM($B2830&amp;""),CHAR(10)," "),CHAR(13)," "),"."," "),";"," "),","," "),"/"," "),"+"," "),"-"," "),"  "," "),"  "," "),"  "," "),"  "," "),"  "," "),"  "," "))," ","|")&amp;"|")</f>
        <v/>
      </c>
      <c r="AD2830">
        <f>TRIM($I2830&amp;"")</f>
        <v/>
      </c>
    </row>
    <row r="2831" ht="36" customHeight="1">
      <c r="A2831" s="9" t="n">
        <v>46232</v>
      </c>
      <c r="B2831" s="14" t="inlineStr">
        <is>
          <t>10233</t>
        </is>
      </c>
      <c r="C2831" s="14" t="inlineStr">
        <is>
          <t>MAD 0730 (MARROM)</t>
        </is>
      </c>
      <c r="D2831" s="14" t="inlineStr">
        <is>
          <t>49 COLA DE ESPUMA</t>
        </is>
      </c>
      <c r="E2831" s="14" t="n">
        <v>30009902</v>
      </c>
      <c r="F2831" s="14" t="inlineStr">
        <is>
          <t>LAT ASSENTO 1300X80X10 D13 - CADEIRA RUBI MADEIRA</t>
        </is>
      </c>
      <c r="G2831" s="14" t="inlineStr">
        <is>
          <t>49 COLA DE ESPUMA</t>
        </is>
      </c>
      <c r="H2831" s="14" t="inlineStr">
        <is>
          <t>49 COLA DE ESPUMA</t>
        </is>
      </c>
      <c r="I2831" s="9" t="inlineStr">
        <is>
          <t>49 COLA DE ESPUMA</t>
        </is>
      </c>
      <c r="J2831" s="9" t="n">
        <v>80</v>
      </c>
      <c r="K2831" s="14">
        <f>IF($E2831="","",IFERROR(INDEX('01_Cad_Pecas'!$H$2:$H$5000,MATCH($E2831,'01_Cad_Pecas'!$D$2:$D$5000,0)),IFERROR(INDEX('01_Cad_Pecas'!$H$2:$H$5000,MATCH(VALUE($E2831),'01_Cad_Pecas'!$D$2:$D$5000,0)),"")))</f>
        <v/>
      </c>
      <c r="L2831" s="14">
        <f>IF($E2831="","",IFERROR(INDEX('01_Cad_Pecas'!$I$2:$I$5000,MATCH($E2831,'01_Cad_Pecas'!$D$2:$D$5000,0)),IFERROR(INDEX('01_Cad_Pecas'!$I$2:$I$5000,MATCH(VALUE($E2831),'01_Cad_Pecas'!$D$2:$D$5000,0)),"")))</f>
        <v/>
      </c>
      <c r="M2831" s="14">
        <f>IF(OR($J2831="",$L2831=""),"",IF($K2831="",0,$K2831)+$J2831*$L2831)</f>
        <v/>
      </c>
      <c r="N2831" s="14" t="n"/>
      <c r="O2831" s="14" t="n"/>
      <c r="P2831" s="14" t="n"/>
      <c r="Q2831" s="14" t="n"/>
      <c r="R2831" s="14" t="n"/>
      <c r="S2831" s="14" t="n"/>
      <c r="T2831" s="14" t="n"/>
      <c r="U2831" s="14" t="n"/>
      <c r="V2831" s="14" t="n"/>
      <c r="W2831" s="14" t="n"/>
      <c r="X2831" s="14" t="n"/>
      <c r="Y2831" s="14" t="n"/>
      <c r="Z2831" s="14" t="n"/>
      <c r="AA2831" s="11" t="n"/>
      <c r="AB2831" s="14">
        <f>B2831&amp;"|"&amp;I2831</f>
        <v/>
      </c>
      <c r="AC2831">
        <f>IF($B2831="","","|"&amp;SUBSTITUTE(TRIM(SUBSTITUTE(SUBSTITUTE(SUBSTITUTE(SUBSTITUTE(SUBSTITUTE(SUBSTITUTE(SUBSTITUTE(SUBSTITUTE(SUBSTITUTE(SUBSTITUTE(SUBSTITUTE(SUBSTITUTE(SUBSTITUTE(SUBSTITUTE(TRIM($B2831&amp;""),CHAR(10)," "),CHAR(13)," "),"."," "),";"," "),","," "),"/"," "),"+"," "),"-"," "),"  "," "),"  "," "),"  "," "),"  "," "),"  "," "),"  "," "))," ","|")&amp;"|")</f>
        <v/>
      </c>
      <c r="AD2831">
        <f>TRIM($I2831&amp;"")</f>
        <v/>
      </c>
    </row>
    <row r="2832" ht="36" customHeight="1">
      <c r="A2832" s="9" t="n">
        <v>46232</v>
      </c>
      <c r="B2832" s="14" t="inlineStr">
        <is>
          <t>10233</t>
        </is>
      </c>
      <c r="C2832" s="14" t="inlineStr">
        <is>
          <t>MAD 0730 (MARROM)</t>
        </is>
      </c>
      <c r="D2832" s="14" t="inlineStr">
        <is>
          <t>49 COLA DE ESPUMA</t>
        </is>
      </c>
      <c r="E2832" s="14" t="n">
        <v>30009904</v>
      </c>
      <c r="F2832" s="14" t="inlineStr">
        <is>
          <t>ACABAMENTO 520X520X10 D13 - CADEIRA RUBI MADEIRA</t>
        </is>
      </c>
      <c r="G2832" s="14" t="inlineStr">
        <is>
          <t>49 COLA DE ESPUMA</t>
        </is>
      </c>
      <c r="H2832" s="14" t="inlineStr">
        <is>
          <t>49 COLA DE ESPUMA</t>
        </is>
      </c>
      <c r="I2832" s="9" t="inlineStr">
        <is>
          <t>49 COLA DE ESPUMA</t>
        </is>
      </c>
      <c r="J2832" s="9" t="n">
        <v>80</v>
      </c>
      <c r="K2832" s="14">
        <f>IF($E2832="","",IFERROR(INDEX('01_Cad_Pecas'!$H$2:$H$5000,MATCH($E2832,'01_Cad_Pecas'!$D$2:$D$5000,0)),IFERROR(INDEX('01_Cad_Pecas'!$H$2:$H$5000,MATCH(VALUE($E2832),'01_Cad_Pecas'!$D$2:$D$5000,0)),"")))</f>
        <v/>
      </c>
      <c r="L2832" s="14">
        <f>IF($E2832="","",IFERROR(INDEX('01_Cad_Pecas'!$I$2:$I$5000,MATCH($E2832,'01_Cad_Pecas'!$D$2:$D$5000,0)),IFERROR(INDEX('01_Cad_Pecas'!$I$2:$I$5000,MATCH(VALUE($E2832),'01_Cad_Pecas'!$D$2:$D$5000,0)),"")))</f>
        <v/>
      </c>
      <c r="M2832" s="14">
        <f>IF(OR($J2832="",$L2832=""),"",IF($K2832="",0,$K2832)+$J2832*$L2832)</f>
        <v/>
      </c>
      <c r="N2832" s="14" t="n"/>
      <c r="O2832" s="14" t="n"/>
      <c r="P2832" s="14" t="n"/>
      <c r="Q2832" s="14" t="n"/>
      <c r="R2832" s="14" t="n"/>
      <c r="S2832" s="14" t="n"/>
      <c r="T2832" s="14" t="n"/>
      <c r="U2832" s="14" t="n"/>
      <c r="V2832" s="14" t="n"/>
      <c r="W2832" s="14" t="n"/>
      <c r="X2832" s="14" t="n"/>
      <c r="Y2832" s="14" t="n"/>
      <c r="Z2832" s="14" t="n"/>
      <c r="AA2832" s="11" t="n"/>
      <c r="AB2832" s="14">
        <f>B2832&amp;"|"&amp;I2832</f>
        <v/>
      </c>
      <c r="AC2832">
        <f>IF($B2832="","","|"&amp;SUBSTITUTE(TRIM(SUBSTITUTE(SUBSTITUTE(SUBSTITUTE(SUBSTITUTE(SUBSTITUTE(SUBSTITUTE(SUBSTITUTE(SUBSTITUTE(SUBSTITUTE(SUBSTITUTE(SUBSTITUTE(SUBSTITUTE(SUBSTITUTE(SUBSTITUTE(TRIM($B2832&amp;""),CHAR(10)," "),CHAR(13)," "),"."," "),";"," "),","," "),"/"," "),"+"," "),"-"," "),"  "," "),"  "," "),"  "," "),"  "," "),"  "," "),"  "," "))," ","|")&amp;"|")</f>
        <v/>
      </c>
      <c r="AD2832">
        <f>TRIM($I2832&amp;"")</f>
        <v/>
      </c>
    </row>
    <row r="2833" ht="36" customHeight="1">
      <c r="A2833" s="9" t="n">
        <v>46232</v>
      </c>
      <c r="B2833" s="14" t="inlineStr">
        <is>
          <t>10233</t>
        </is>
      </c>
      <c r="C2833" s="14" t="inlineStr">
        <is>
          <t>MAD 0730 (MARROM)</t>
        </is>
      </c>
      <c r="D2833" s="14" t="inlineStr">
        <is>
          <t>49 COLA DE ESPUMA</t>
        </is>
      </c>
      <c r="E2833" s="14" t="n">
        <v>30003603</v>
      </c>
      <c r="F2833" s="14" t="inlineStr">
        <is>
          <t>ESPUMA 465X450X30 D23 - CADEIRA MADEIRA</t>
        </is>
      </c>
      <c r="G2833" s="14" t="inlineStr">
        <is>
          <t>49 COLA DE ESPUMA</t>
        </is>
      </c>
      <c r="H2833" s="14" t="inlineStr">
        <is>
          <t>49 COLA DE ESPUMA</t>
        </is>
      </c>
      <c r="I2833" s="9" t="inlineStr">
        <is>
          <t>49 COLA DE ESPUMA</t>
        </is>
      </c>
      <c r="J2833" s="9" t="n">
        <v>50</v>
      </c>
      <c r="K2833" s="14">
        <f>IF($E2833="","",IFERROR(INDEX('01_Cad_Pecas'!$H$2:$H$5000,MATCH($E2833,'01_Cad_Pecas'!$D$2:$D$5000,0)),IFERROR(INDEX('01_Cad_Pecas'!$H$2:$H$5000,MATCH(VALUE($E2833),'01_Cad_Pecas'!$D$2:$D$5000,0)),"")))</f>
        <v/>
      </c>
      <c r="L2833" s="14">
        <f>IF($E2833="","",IFERROR(INDEX('01_Cad_Pecas'!$I$2:$I$5000,MATCH($E2833,'01_Cad_Pecas'!$D$2:$D$5000,0)),IFERROR(INDEX('01_Cad_Pecas'!$I$2:$I$5000,MATCH(VALUE($E2833),'01_Cad_Pecas'!$D$2:$D$5000,0)),"")))</f>
        <v/>
      </c>
      <c r="M2833" s="14">
        <f>IF(OR($J2833="",$L2833=""),"",IF($K2833="",0,$K2833)+$J2833*$L2833)</f>
        <v/>
      </c>
      <c r="N2833" s="14" t="n"/>
      <c r="O2833" s="14" t="n"/>
      <c r="P2833" s="14" t="n"/>
      <c r="Q2833" s="14" t="n"/>
      <c r="R2833" s="14" t="n"/>
      <c r="S2833" s="14" t="n"/>
      <c r="T2833" s="14" t="n"/>
      <c r="U2833" s="14" t="n"/>
      <c r="V2833" s="14" t="n"/>
      <c r="W2833" s="14" t="n"/>
      <c r="X2833" s="14" t="n"/>
      <c r="Y2833" s="14" t="n"/>
      <c r="Z2833" s="14" t="n"/>
      <c r="AA2833" s="11" t="n"/>
      <c r="AB2833" s="14">
        <f>B2833&amp;"|"&amp;I2833</f>
        <v/>
      </c>
      <c r="AC2833">
        <f>IF($B2833="","","|"&amp;SUBSTITUTE(TRIM(SUBSTITUTE(SUBSTITUTE(SUBSTITUTE(SUBSTITUTE(SUBSTITUTE(SUBSTITUTE(SUBSTITUTE(SUBSTITUTE(SUBSTITUTE(SUBSTITUTE(SUBSTITUTE(SUBSTITUTE(SUBSTITUTE(SUBSTITUTE(TRIM($B2833&amp;""),CHAR(10)," "),CHAR(13)," "),"."," "),";"," "),","," "),"/"," "),"+"," "),"-"," "),"  "," "),"  "," "),"  "," "),"  "," "),"  "," "),"  "," "))," ","|")&amp;"|")</f>
        <v/>
      </c>
      <c r="AD2833">
        <f>TRIM($I2833&amp;"")</f>
        <v/>
      </c>
    </row>
    <row r="2834" ht="36" customHeight="1">
      <c r="A2834" s="9" t="n">
        <v>46232</v>
      </c>
      <c r="B2834" s="14" t="inlineStr">
        <is>
          <t>10233</t>
        </is>
      </c>
      <c r="C2834" s="14" t="inlineStr">
        <is>
          <t>MAD 0730 (MARROM)</t>
        </is>
      </c>
      <c r="D2834" s="14" t="inlineStr">
        <is>
          <t>49 COLA DE ESPUMA</t>
        </is>
      </c>
      <c r="E2834" s="14" t="n">
        <v>30009901</v>
      </c>
      <c r="F2834" s="14" t="inlineStr">
        <is>
          <t>ASSENTO 440X425X30 D23 - CADEIRA RUBI MADEIRA</t>
        </is>
      </c>
      <c r="G2834" s="14" t="inlineStr">
        <is>
          <t>49 COLA DE ESPUMA</t>
        </is>
      </c>
      <c r="H2834" s="14" t="inlineStr">
        <is>
          <t>49 COLA DE ESPUMA</t>
        </is>
      </c>
      <c r="I2834" s="9" t="inlineStr">
        <is>
          <t>49 COLA DE ESPUMA</t>
        </is>
      </c>
      <c r="J2834" s="9" t="n">
        <v>80</v>
      </c>
      <c r="K2834" s="14">
        <f>IF($E2834="","",IFERROR(INDEX('01_Cad_Pecas'!$H$2:$H$5000,MATCH($E2834,'01_Cad_Pecas'!$D$2:$D$5000,0)),IFERROR(INDEX('01_Cad_Pecas'!$H$2:$H$5000,MATCH(VALUE($E2834),'01_Cad_Pecas'!$D$2:$D$5000,0)),"")))</f>
        <v/>
      </c>
      <c r="L2834" s="14">
        <f>IF($E2834="","",IFERROR(INDEX('01_Cad_Pecas'!$I$2:$I$5000,MATCH($E2834,'01_Cad_Pecas'!$D$2:$D$5000,0)),IFERROR(INDEX('01_Cad_Pecas'!$I$2:$I$5000,MATCH(VALUE($E2834),'01_Cad_Pecas'!$D$2:$D$5000,0)),"")))</f>
        <v/>
      </c>
      <c r="M2834" s="14">
        <f>IF(OR($J2834="",$L2834=""),"",IF($K2834="",0,$K2834)+$J2834*$L2834)</f>
        <v/>
      </c>
      <c r="N2834" s="14" t="n"/>
      <c r="O2834" s="14" t="n"/>
      <c r="P2834" s="14" t="n"/>
      <c r="Q2834" s="14" t="n"/>
      <c r="R2834" s="14" t="n"/>
      <c r="S2834" s="14" t="n"/>
      <c r="T2834" s="14" t="n"/>
      <c r="U2834" s="14" t="n"/>
      <c r="V2834" s="14" t="n"/>
      <c r="W2834" s="14" t="n"/>
      <c r="X2834" s="14" t="n"/>
      <c r="Y2834" s="14" t="n"/>
      <c r="Z2834" s="14" t="n"/>
      <c r="AA2834" s="11" t="n"/>
      <c r="AB2834" s="14">
        <f>B2834&amp;"|"&amp;I2834</f>
        <v/>
      </c>
      <c r="AC2834">
        <f>IF($B2834="","","|"&amp;SUBSTITUTE(TRIM(SUBSTITUTE(SUBSTITUTE(SUBSTITUTE(SUBSTITUTE(SUBSTITUTE(SUBSTITUTE(SUBSTITUTE(SUBSTITUTE(SUBSTITUTE(SUBSTITUTE(SUBSTITUTE(SUBSTITUTE(SUBSTITUTE(SUBSTITUTE(TRIM($B2834&amp;""),CHAR(10)," "),CHAR(13)," "),"."," "),";"," "),","," "),"/"," "),"+"," "),"-"," "),"  "," "),"  "," "),"  "," "),"  "," "),"  "," "),"  "," "))," ","|")&amp;"|")</f>
        <v/>
      </c>
      <c r="AD2834">
        <f>TRIM($I2834&amp;"")</f>
        <v/>
      </c>
    </row>
    <row r="2835" ht="36" customHeight="1">
      <c r="A2835" s="9" t="n">
        <v>46232</v>
      </c>
      <c r="B2835" s="14" t="inlineStr">
        <is>
          <t>10233</t>
        </is>
      </c>
      <c r="C2835" s="14" t="inlineStr">
        <is>
          <t>MAD 0730 (MARROM)</t>
        </is>
      </c>
      <c r="D2835" s="14" t="inlineStr">
        <is>
          <t>49 COLA DE ESPUMA</t>
        </is>
      </c>
      <c r="E2835" s="14" t="n">
        <v>30009903</v>
      </c>
      <c r="F2835" s="14" t="inlineStr">
        <is>
          <t>ENCOSTO 450X440X20 D20 - CADEIRA RUBI MADEIRA</t>
        </is>
      </c>
      <c r="G2835" s="14" t="inlineStr">
        <is>
          <t>49 COLA DE ESPUMA</t>
        </is>
      </c>
      <c r="H2835" s="14" t="inlineStr">
        <is>
          <t>49 COLA DE ESPUMA</t>
        </is>
      </c>
      <c r="I2835" s="9" t="inlineStr">
        <is>
          <t>49 COLA DE ESPUMA</t>
        </is>
      </c>
      <c r="J2835" s="9" t="n">
        <v>80</v>
      </c>
      <c r="K2835" s="14">
        <f>IF($E2835="","",IFERROR(INDEX('01_Cad_Pecas'!$H$2:$H$5000,MATCH($E2835,'01_Cad_Pecas'!$D$2:$D$5000,0)),IFERROR(INDEX('01_Cad_Pecas'!$H$2:$H$5000,MATCH(VALUE($E2835),'01_Cad_Pecas'!$D$2:$D$5000,0)),"")))</f>
        <v/>
      </c>
      <c r="L2835" s="14">
        <f>IF($E2835="","",IFERROR(INDEX('01_Cad_Pecas'!$I$2:$I$5000,MATCH($E2835,'01_Cad_Pecas'!$D$2:$D$5000,0)),IFERROR(INDEX('01_Cad_Pecas'!$I$2:$I$5000,MATCH(VALUE($E2835),'01_Cad_Pecas'!$D$2:$D$5000,0)),"")))</f>
        <v/>
      </c>
      <c r="M2835" s="14">
        <f>IF(OR($J2835="",$L2835=""),"",IF($K2835="",0,$K2835)+$J2835*$L2835)</f>
        <v/>
      </c>
      <c r="N2835" s="14" t="n"/>
      <c r="O2835" s="14" t="n"/>
      <c r="P2835" s="14" t="n"/>
      <c r="Q2835" s="14" t="n"/>
      <c r="R2835" s="14" t="n"/>
      <c r="S2835" s="14" t="n"/>
      <c r="T2835" s="14" t="n"/>
      <c r="U2835" s="14" t="n"/>
      <c r="V2835" s="14" t="n"/>
      <c r="W2835" s="14" t="n"/>
      <c r="X2835" s="14" t="n"/>
      <c r="Y2835" s="14" t="n"/>
      <c r="Z2835" s="14" t="n"/>
      <c r="AA2835" s="11" t="n"/>
      <c r="AB2835" s="14">
        <f>B2835&amp;"|"&amp;I2835</f>
        <v/>
      </c>
      <c r="AC2835">
        <f>IF($B2835="","","|"&amp;SUBSTITUTE(TRIM(SUBSTITUTE(SUBSTITUTE(SUBSTITUTE(SUBSTITUTE(SUBSTITUTE(SUBSTITUTE(SUBSTITUTE(SUBSTITUTE(SUBSTITUTE(SUBSTITUTE(SUBSTITUTE(SUBSTITUTE(SUBSTITUTE(SUBSTITUTE(TRIM($B2835&amp;""),CHAR(10)," "),CHAR(13)," "),"."," "),";"," "),","," "),"/"," "),"+"," "),"-"," "),"  "," "),"  "," "),"  "," "),"  "," "),"  "," "),"  "," "))," ","|")&amp;"|")</f>
        <v/>
      </c>
      <c r="AD2835">
        <f>TRIM($I2835&amp;"")</f>
        <v/>
      </c>
    </row>
    <row r="2836" ht="36" customHeight="1">
      <c r="A2836" s="9" t="n">
        <v>46233</v>
      </c>
      <c r="B2836" s="14" t="inlineStr">
        <is>
          <t>10234</t>
        </is>
      </c>
      <c r="C2836" s="14" t="inlineStr">
        <is>
          <t>MAD 0731 (ROXO)</t>
        </is>
      </c>
      <c r="D2836" s="14" t="inlineStr">
        <is>
          <t>49 COLA DE ESPUMA</t>
        </is>
      </c>
      <c r="E2836" s="14" t="n">
        <v>30003609</v>
      </c>
      <c r="F2836" s="14" t="inlineStr">
        <is>
          <t>ASSENTO ESTOFADO - CADEIRA PEROLA MADEIRA</t>
        </is>
      </c>
      <c r="G2836" s="14" t="inlineStr">
        <is>
          <t>49 COLA DE ESPUMA</t>
        </is>
      </c>
      <c r="H2836" s="14" t="inlineStr">
        <is>
          <t>49 COLA DE ESPUMA</t>
        </is>
      </c>
      <c r="I2836" s="9" t="inlineStr">
        <is>
          <t>49 COLA DE ESPUMA</t>
        </is>
      </c>
      <c r="J2836" s="9" t="n">
        <v>110</v>
      </c>
      <c r="K2836" s="14">
        <f>IF($E2836="","",IFERROR(INDEX('01_Cad_Pecas'!$H$2:$H$5000,MATCH($E2836,'01_Cad_Pecas'!$D$2:$D$5000,0)),IFERROR(INDEX('01_Cad_Pecas'!$H$2:$H$5000,MATCH(VALUE($E2836),'01_Cad_Pecas'!$D$2:$D$5000,0)),"")))</f>
        <v/>
      </c>
      <c r="L2836" s="14">
        <f>IF($E2836="","",IFERROR(INDEX('01_Cad_Pecas'!$I$2:$I$5000,MATCH($E2836,'01_Cad_Pecas'!$D$2:$D$5000,0)),IFERROR(INDEX('01_Cad_Pecas'!$I$2:$I$5000,MATCH(VALUE($E2836),'01_Cad_Pecas'!$D$2:$D$5000,0)),"")))</f>
        <v/>
      </c>
      <c r="M2836" s="14">
        <f>IF(OR($J2836="",$L2836=""),"",IF($K2836="",0,$K2836)+$J2836*$L2836)</f>
        <v/>
      </c>
      <c r="N2836" s="14" t="n"/>
      <c r="O2836" s="14" t="n"/>
      <c r="P2836" s="14" t="n"/>
      <c r="Q2836" s="14" t="n"/>
      <c r="R2836" s="14" t="n"/>
      <c r="S2836" s="14" t="n"/>
      <c r="T2836" s="14" t="n"/>
      <c r="U2836" s="14" t="n"/>
      <c r="V2836" s="14" t="n"/>
      <c r="W2836" s="14" t="n"/>
      <c r="X2836" s="14" t="n"/>
      <c r="Y2836" s="14" t="n"/>
      <c r="Z2836" s="14" t="n"/>
      <c r="AA2836" s="11" t="n"/>
      <c r="AB2836" s="14">
        <f>B2836&amp;"|"&amp;I2836</f>
        <v/>
      </c>
      <c r="AC2836">
        <f>IF($B2836="","","|"&amp;SUBSTITUTE(TRIM(SUBSTITUTE(SUBSTITUTE(SUBSTITUTE(SUBSTITUTE(SUBSTITUTE(SUBSTITUTE(SUBSTITUTE(SUBSTITUTE(SUBSTITUTE(SUBSTITUTE(SUBSTITUTE(SUBSTITUTE(SUBSTITUTE(SUBSTITUTE(TRIM($B2836&amp;""),CHAR(10)," "),CHAR(13)," "),"."," "),";"," "),","," "),"/"," "),"+"," "),"-"," "),"  "," "),"  "," "),"  "," "),"  "," "),"  "," "),"  "," "))," ","|")&amp;"|")</f>
        <v/>
      </c>
      <c r="AD2836">
        <f>TRIM($I2836&amp;"")</f>
        <v/>
      </c>
    </row>
    <row r="2837" ht="36" customHeight="1">
      <c r="A2837" s="9" t="n">
        <v>46233</v>
      </c>
      <c r="B2837" s="14" t="inlineStr">
        <is>
          <t>10234</t>
        </is>
      </c>
      <c r="C2837" s="14" t="inlineStr">
        <is>
          <t>MAD 0731 (ROXO)</t>
        </is>
      </c>
      <c r="D2837" s="14" t="inlineStr">
        <is>
          <t>49 COLA DE ESPUMA</t>
        </is>
      </c>
      <c r="E2837" s="14" t="n">
        <v>30003603</v>
      </c>
      <c r="F2837" s="14" t="inlineStr">
        <is>
          <t>ESPUMA 465X450X30 D23 - CADEIRA MADEIRA</t>
        </is>
      </c>
      <c r="G2837" s="14" t="inlineStr">
        <is>
          <t>49 COLA DE ESPUMA</t>
        </is>
      </c>
      <c r="H2837" s="14" t="inlineStr">
        <is>
          <t>49 COLA DE ESPUMA</t>
        </is>
      </c>
      <c r="I2837" s="9" t="inlineStr">
        <is>
          <t>49 COLA DE ESPUMA</t>
        </is>
      </c>
      <c r="J2837" s="9" t="n">
        <v>110</v>
      </c>
      <c r="K2837" s="14">
        <f>IF($E2837="","",IFERROR(INDEX('01_Cad_Pecas'!$H$2:$H$5000,MATCH($E2837,'01_Cad_Pecas'!$D$2:$D$5000,0)),IFERROR(INDEX('01_Cad_Pecas'!$H$2:$H$5000,MATCH(VALUE($E2837),'01_Cad_Pecas'!$D$2:$D$5000,0)),"")))</f>
        <v/>
      </c>
      <c r="L2837" s="14">
        <f>IF($E2837="","",IFERROR(INDEX('01_Cad_Pecas'!$I$2:$I$5000,MATCH($E2837,'01_Cad_Pecas'!$D$2:$D$5000,0)),IFERROR(INDEX('01_Cad_Pecas'!$I$2:$I$5000,MATCH(VALUE($E2837),'01_Cad_Pecas'!$D$2:$D$5000,0)),"")))</f>
        <v/>
      </c>
      <c r="M2837" s="14">
        <f>IF(OR($J2837="",$L2837=""),"",IF($K2837="",0,$K2837)+$J2837*$L2837)</f>
        <v/>
      </c>
      <c r="N2837" s="14" t="n"/>
      <c r="O2837" s="14" t="n"/>
      <c r="P2837" s="14" t="n"/>
      <c r="Q2837" s="14" t="n"/>
      <c r="R2837" s="14" t="n"/>
      <c r="S2837" s="14" t="n"/>
      <c r="T2837" s="14" t="n"/>
      <c r="U2837" s="14" t="n"/>
      <c r="V2837" s="14" t="n"/>
      <c r="W2837" s="14" t="n"/>
      <c r="X2837" s="14" t="n"/>
      <c r="Y2837" s="14" t="n"/>
      <c r="Z2837" s="14" t="n"/>
      <c r="AA2837" s="11" t="n"/>
      <c r="AB2837" s="14">
        <f>B2837&amp;"|"&amp;I2837</f>
        <v/>
      </c>
      <c r="AC2837">
        <f>IF($B2837="","","|"&amp;SUBSTITUTE(TRIM(SUBSTITUTE(SUBSTITUTE(SUBSTITUTE(SUBSTITUTE(SUBSTITUTE(SUBSTITUTE(SUBSTITUTE(SUBSTITUTE(SUBSTITUTE(SUBSTITUTE(SUBSTITUTE(SUBSTITUTE(SUBSTITUTE(SUBSTITUTE(TRIM($B2837&amp;""),CHAR(10)," "),CHAR(13)," "),"."," "),";"," "),","," "),"/"," "),"+"," "),"-"," "),"  "," "),"  "," "),"  "," "),"  "," "),"  "," "),"  "," "))," ","|")&amp;"|")</f>
        <v/>
      </c>
      <c r="AD2837">
        <f>TRIM($I2837&amp;"")</f>
        <v/>
      </c>
    </row>
    <row r="2838" ht="36" customHeight="1">
      <c r="A2838" s="9" t="n">
        <v>46216</v>
      </c>
      <c r="B2838" s="14" t="inlineStr">
        <is>
          <t>10241</t>
        </is>
      </c>
      <c r="C2838" s="14" t="inlineStr">
        <is>
          <t>M/C 0717 (MARROM)</t>
        </is>
      </c>
      <c r="D2838" s="14" t="inlineStr">
        <is>
          <t>49 COLA DE ESPUMA</t>
        </is>
      </c>
      <c r="E2838" s="14" t="n">
        <v>30001213</v>
      </c>
      <c r="F2838" s="14" t="inlineStr">
        <is>
          <t>ASSENTO ESTOFADO - CADEIRA PÉ INTEIRO</t>
        </is>
      </c>
      <c r="G2838" s="14" t="inlineStr">
        <is>
          <t>49 COLA DE ESPUMA</t>
        </is>
      </c>
      <c r="H2838" s="14" t="inlineStr">
        <is>
          <t>49 COLA DE ESPUMA</t>
        </is>
      </c>
      <c r="I2838" s="9" t="inlineStr">
        <is>
          <t>49 COLA DE ESPUMA</t>
        </is>
      </c>
      <c r="J2838" s="9" t="n">
        <v>28</v>
      </c>
      <c r="K2838" s="14">
        <f>IF($E2838="","",IFERROR(INDEX('01_Cad_Pecas'!$H$2:$H$5000,MATCH($E2838,'01_Cad_Pecas'!$D$2:$D$5000,0)),IFERROR(INDEX('01_Cad_Pecas'!$H$2:$H$5000,MATCH(VALUE($E2838),'01_Cad_Pecas'!$D$2:$D$5000,0)),"")))</f>
        <v/>
      </c>
      <c r="L2838" s="14">
        <f>IF($E2838="","",IFERROR(INDEX('01_Cad_Pecas'!$I$2:$I$5000,MATCH($E2838,'01_Cad_Pecas'!$D$2:$D$5000,0)),IFERROR(INDEX('01_Cad_Pecas'!$I$2:$I$5000,MATCH(VALUE($E2838),'01_Cad_Pecas'!$D$2:$D$5000,0)),"")))</f>
        <v/>
      </c>
      <c r="M2838" s="14">
        <f>IF(OR($J2838="",$L2838=""),"",IF($K2838="",0,$K2838)+$J2838*$L2838)</f>
        <v/>
      </c>
      <c r="N2838" s="14" t="n">
        <v>46216</v>
      </c>
      <c r="O2838" s="14" t="n">
        <v>28</v>
      </c>
      <c r="P2838" s="14" t="n"/>
      <c r="Q2838" s="14" t="n"/>
      <c r="R2838" s="14" t="n"/>
      <c r="S2838" s="14" t="n"/>
      <c r="T2838" s="14">
        <f>IF(OR($J2838="",$O2838=""),"",$O2838/$J2838)</f>
        <v/>
      </c>
      <c r="U2838" s="14" t="inlineStr">
        <is>
          <t>Concluído</t>
        </is>
      </c>
      <c r="V2838" s="14" t="n"/>
      <c r="W2838" s="14" t="n"/>
      <c r="X2838" s="14" t="n"/>
      <c r="Y2838" s="14" t="n"/>
      <c r="Z2838" s="14" t="n"/>
      <c r="AA2838" s="11" t="n"/>
      <c r="AB2838" s="14">
        <f>B2838&amp;"|"&amp;I2838</f>
        <v/>
      </c>
      <c r="AC2838">
        <f>IF($B2838="","","|"&amp;SUBSTITUTE(TRIM(SUBSTITUTE(SUBSTITUTE(SUBSTITUTE(SUBSTITUTE(SUBSTITUTE(SUBSTITUTE(SUBSTITUTE(SUBSTITUTE(SUBSTITUTE(SUBSTITUTE(SUBSTITUTE(SUBSTITUTE(SUBSTITUTE(SUBSTITUTE(TRIM($B2838&amp;""),CHAR(10)," "),CHAR(13)," "),"."," "),";"," "),","," "),"/"," "),"+"," "),"-"," "),"  "," "),"  "," "),"  "," "),"  "," "),"  "," "),"  "," "))," ","|")&amp;"|")</f>
        <v/>
      </c>
      <c r="AD2838">
        <f>TRIM($I2838&amp;"")</f>
        <v/>
      </c>
    </row>
    <row r="2839" ht="36" customHeight="1">
      <c r="A2839" s="9" t="n">
        <v>46216</v>
      </c>
      <c r="B2839" s="14" t="inlineStr">
        <is>
          <t>10241</t>
        </is>
      </c>
      <c r="C2839" s="14" t="inlineStr">
        <is>
          <t>M/C 0717 (MARROM)</t>
        </is>
      </c>
      <c r="D2839" s="14" t="inlineStr">
        <is>
          <t>49 COLA DE ESPUMA</t>
        </is>
      </c>
      <c r="E2839" s="14" t="n">
        <v>30001312</v>
      </c>
      <c r="F2839" s="14" t="inlineStr">
        <is>
          <t>ENCOSTO ESTOFADO MENOR - CADEIRA PÉ INTEIRO BORD</t>
        </is>
      </c>
      <c r="G2839" s="14" t="inlineStr">
        <is>
          <t>49 COLA DE ESPUMA</t>
        </is>
      </c>
      <c r="H2839" s="14" t="inlineStr">
        <is>
          <t>49 COLA DE ESPUMA</t>
        </is>
      </c>
      <c r="I2839" s="9" t="inlineStr">
        <is>
          <t>49 COLA DE ESPUMA</t>
        </is>
      </c>
      <c r="J2839" s="9" t="n">
        <v>4</v>
      </c>
      <c r="K2839" s="14">
        <f>IF($E2839="","",IFERROR(INDEX('01_Cad_Pecas'!$H$2:$H$5000,MATCH($E2839,'01_Cad_Pecas'!$D$2:$D$5000,0)),IFERROR(INDEX('01_Cad_Pecas'!$H$2:$H$5000,MATCH(VALUE($E2839),'01_Cad_Pecas'!$D$2:$D$5000,0)),"")))</f>
        <v/>
      </c>
      <c r="L2839" s="14">
        <f>IF($E2839="","",IFERROR(INDEX('01_Cad_Pecas'!$I$2:$I$5000,MATCH($E2839,'01_Cad_Pecas'!$D$2:$D$5000,0)),IFERROR(INDEX('01_Cad_Pecas'!$I$2:$I$5000,MATCH(VALUE($E2839),'01_Cad_Pecas'!$D$2:$D$5000,0)),"")))</f>
        <v/>
      </c>
      <c r="M2839" s="14">
        <f>IF(OR($J2839="",$L2839=""),"",IF($K2839="",0,$K2839)+$J2839*$L2839)</f>
        <v/>
      </c>
      <c r="N2839" s="14" t="n">
        <v>46216</v>
      </c>
      <c r="O2839" s="14" t="n">
        <v>4</v>
      </c>
      <c r="P2839" s="14" t="n"/>
      <c r="Q2839" s="14" t="n"/>
      <c r="R2839" s="14" t="n"/>
      <c r="S2839" s="14" t="n"/>
      <c r="T2839" s="14">
        <f>IF(OR($J2839="",$O2839=""),"",$O2839/$J2839)</f>
        <v/>
      </c>
      <c r="U2839" s="14" t="inlineStr">
        <is>
          <t>Concluído</t>
        </is>
      </c>
      <c r="V2839" s="14" t="n"/>
      <c r="W2839" s="14" t="n"/>
      <c r="X2839" s="14" t="n"/>
      <c r="Y2839" s="14" t="n"/>
      <c r="Z2839" s="14" t="n"/>
      <c r="AA2839" s="11" t="n"/>
      <c r="AB2839" s="14">
        <f>B2839&amp;"|"&amp;I2839</f>
        <v/>
      </c>
      <c r="AC2839">
        <f>IF($B2839="","","|"&amp;SUBSTITUTE(TRIM(SUBSTITUTE(SUBSTITUTE(SUBSTITUTE(SUBSTITUTE(SUBSTITUTE(SUBSTITUTE(SUBSTITUTE(SUBSTITUTE(SUBSTITUTE(SUBSTITUTE(SUBSTITUTE(SUBSTITUTE(SUBSTITUTE(SUBSTITUTE(TRIM($B2839&amp;""),CHAR(10)," "),CHAR(13)," "),"."," "),";"," "),","," "),"/"," "),"+"," "),"-"," "),"  "," "),"  "," "),"  "," "),"  "," "),"  "," "),"  "," "))," ","|")&amp;"|")</f>
        <v/>
      </c>
      <c r="AD2839">
        <f>TRIM($I2839&amp;"")</f>
        <v/>
      </c>
    </row>
    <row r="2840" ht="36" customHeight="1">
      <c r="A2840" s="9" t="n">
        <v>46216</v>
      </c>
      <c r="B2840" s="14" t="inlineStr">
        <is>
          <t>10241</t>
        </is>
      </c>
      <c r="C2840" s="14" t="inlineStr">
        <is>
          <t>M/C 0717 (MARROM)</t>
        </is>
      </c>
      <c r="D2840" s="14" t="inlineStr">
        <is>
          <t>49 COLA DE ESPUMA</t>
        </is>
      </c>
      <c r="E2840" s="14" t="n">
        <v>30001412</v>
      </c>
      <c r="F2840" s="14" t="inlineStr">
        <is>
          <t>ENCOSTO ESTOFADO MENOR - CADEIRA PÉ INTEIRO</t>
        </is>
      </c>
      <c r="G2840" s="14" t="inlineStr">
        <is>
          <t>49 COLA DE ESPUMA</t>
        </is>
      </c>
      <c r="H2840" s="14" t="inlineStr">
        <is>
          <t>49 COLA DE ESPUMA</t>
        </is>
      </c>
      <c r="I2840" s="9" t="inlineStr">
        <is>
          <t>49 COLA DE ESPUMA</t>
        </is>
      </c>
      <c r="J2840" s="9" t="n">
        <v>16</v>
      </c>
      <c r="K2840" s="14">
        <f>IF($E2840="","",IFERROR(INDEX('01_Cad_Pecas'!$H$2:$H$5000,MATCH($E2840,'01_Cad_Pecas'!$D$2:$D$5000,0)),IFERROR(INDEX('01_Cad_Pecas'!$H$2:$H$5000,MATCH(VALUE($E2840),'01_Cad_Pecas'!$D$2:$D$5000,0)),"")))</f>
        <v/>
      </c>
      <c r="L2840" s="14">
        <f>IF($E2840="","",IFERROR(INDEX('01_Cad_Pecas'!$I$2:$I$5000,MATCH($E2840,'01_Cad_Pecas'!$D$2:$D$5000,0)),IFERROR(INDEX('01_Cad_Pecas'!$I$2:$I$5000,MATCH(VALUE($E2840),'01_Cad_Pecas'!$D$2:$D$5000,0)),"")))</f>
        <v/>
      </c>
      <c r="M2840" s="14">
        <f>IF(OR($J2840="",$L2840=""),"",IF($K2840="",0,$K2840)+$J2840*$L2840)</f>
        <v/>
      </c>
      <c r="N2840" s="14" t="n">
        <v>46216</v>
      </c>
      <c r="O2840" s="14" t="n">
        <v>16</v>
      </c>
      <c r="P2840" s="14" t="n"/>
      <c r="Q2840" s="14" t="n"/>
      <c r="R2840" s="14" t="n"/>
      <c r="S2840" s="14" t="n"/>
      <c r="T2840" s="14">
        <f>IF(OR($J2840="",$O2840=""),"",$O2840/$J2840)</f>
        <v/>
      </c>
      <c r="U2840" s="14" t="inlineStr">
        <is>
          <t>Concluído</t>
        </is>
      </c>
      <c r="V2840" s="14" t="n"/>
      <c r="W2840" s="14" t="n"/>
      <c r="X2840" s="14" t="n"/>
      <c r="Y2840" s="14" t="n"/>
      <c r="Z2840" s="14" t="n"/>
      <c r="AA2840" s="11" t="n"/>
      <c r="AB2840" s="14">
        <f>B2840&amp;"|"&amp;I2840</f>
        <v/>
      </c>
      <c r="AC2840">
        <f>IF($B2840="","","|"&amp;SUBSTITUTE(TRIM(SUBSTITUTE(SUBSTITUTE(SUBSTITUTE(SUBSTITUTE(SUBSTITUTE(SUBSTITUTE(SUBSTITUTE(SUBSTITUTE(SUBSTITUTE(SUBSTITUTE(SUBSTITUTE(SUBSTITUTE(SUBSTITUTE(SUBSTITUTE(TRIM($B2840&amp;""),CHAR(10)," "),CHAR(13)," "),"."," "),";"," "),","," "),"/"," "),"+"," "),"-"," "),"  "," "),"  "," "),"  "," "),"  "," "),"  "," "),"  "," "))," ","|")&amp;"|")</f>
        <v/>
      </c>
      <c r="AD2840">
        <f>TRIM($I2840&amp;"")</f>
        <v/>
      </c>
    </row>
    <row r="2841" ht="36" customHeight="1">
      <c r="A2841" s="9" t="n">
        <v>46216</v>
      </c>
      <c r="B2841" s="14" t="inlineStr">
        <is>
          <t>10241</t>
        </is>
      </c>
      <c r="C2841" s="14" t="inlineStr">
        <is>
          <t>M/C 0717 (MARROM)</t>
        </is>
      </c>
      <c r="D2841" s="14" t="inlineStr">
        <is>
          <t>49 COLA DE ESPUMA</t>
        </is>
      </c>
      <c r="E2841" s="14" t="n">
        <v>30003212</v>
      </c>
      <c r="F2841" s="14" t="inlineStr">
        <is>
          <t>ENCOSTO ESTOFADO MENOR - CADEIRA PI NOVA YORK</t>
        </is>
      </c>
      <c r="G2841" s="14" t="inlineStr">
        <is>
          <t>49 COLA DE ESPUMA</t>
        </is>
      </c>
      <c r="H2841" s="14" t="inlineStr">
        <is>
          <t>49 COLA DE ESPUMA</t>
        </is>
      </c>
      <c r="I2841" s="9" t="inlineStr">
        <is>
          <t>49 COLA DE ESPUMA</t>
        </is>
      </c>
      <c r="J2841" s="9" t="n">
        <v>8</v>
      </c>
      <c r="K2841" s="14">
        <f>IF($E2841="","",IFERROR(INDEX('01_Cad_Pecas'!$H$2:$H$5000,MATCH($E2841,'01_Cad_Pecas'!$D$2:$D$5000,0)),IFERROR(INDEX('01_Cad_Pecas'!$H$2:$H$5000,MATCH(VALUE($E2841),'01_Cad_Pecas'!$D$2:$D$5000,0)),"")))</f>
        <v/>
      </c>
      <c r="L2841" s="14">
        <f>IF($E2841="","",IFERROR(INDEX('01_Cad_Pecas'!$I$2:$I$5000,MATCH($E2841,'01_Cad_Pecas'!$D$2:$D$5000,0)),IFERROR(INDEX('01_Cad_Pecas'!$I$2:$I$5000,MATCH(VALUE($E2841),'01_Cad_Pecas'!$D$2:$D$5000,0)),"")))</f>
        <v/>
      </c>
      <c r="M2841" s="14">
        <f>IF(OR($J2841="",$L2841=""),"",IF($K2841="",0,$K2841)+$J2841*$L2841)</f>
        <v/>
      </c>
      <c r="N2841" s="14" t="n">
        <v>46216</v>
      </c>
      <c r="O2841" s="14" t="n">
        <v>8</v>
      </c>
      <c r="P2841" s="14" t="n"/>
      <c r="Q2841" s="14" t="n"/>
      <c r="R2841" s="14" t="n"/>
      <c r="S2841" s="14" t="n"/>
      <c r="T2841" s="14">
        <f>IF(OR($J2841="",$O2841=""),"",$O2841/$J2841)</f>
        <v/>
      </c>
      <c r="U2841" s="14" t="inlineStr">
        <is>
          <t>Concluído</t>
        </is>
      </c>
      <c r="V2841" s="14" t="n"/>
      <c r="W2841" s="14" t="n"/>
      <c r="X2841" s="14" t="n"/>
      <c r="Y2841" s="14" t="n"/>
      <c r="Z2841" s="14" t="n"/>
      <c r="AA2841" s="11" t="n"/>
      <c r="AB2841" s="14">
        <f>B2841&amp;"|"&amp;I2841</f>
        <v/>
      </c>
      <c r="AC2841">
        <f>IF($B2841="","","|"&amp;SUBSTITUTE(TRIM(SUBSTITUTE(SUBSTITUTE(SUBSTITUTE(SUBSTITUTE(SUBSTITUTE(SUBSTITUTE(SUBSTITUTE(SUBSTITUTE(SUBSTITUTE(SUBSTITUTE(SUBSTITUTE(SUBSTITUTE(SUBSTITUTE(SUBSTITUTE(TRIM($B2841&amp;""),CHAR(10)," "),CHAR(13)," "),"."," "),";"," "),","," "),"/"," "),"+"," "),"-"," "),"  "," "),"  "," "),"  "," "),"  "," "),"  "," "),"  "," "))," ","|")&amp;"|")</f>
        <v/>
      </c>
      <c r="AD2841">
        <f>TRIM($I2841&amp;"")</f>
        <v/>
      </c>
    </row>
    <row r="2842" ht="36" customHeight="1">
      <c r="A2842" s="9" t="n">
        <v>46216</v>
      </c>
      <c r="B2842" s="14" t="inlineStr">
        <is>
          <t>10241</t>
        </is>
      </c>
      <c r="C2842" s="14" t="inlineStr">
        <is>
          <t>M/C 0717 (MARROM)</t>
        </is>
      </c>
      <c r="D2842" s="14" t="inlineStr">
        <is>
          <t>49 COLA DE ESPUMA</t>
        </is>
      </c>
      <c r="E2842" s="14" t="n">
        <v>30003413</v>
      </c>
      <c r="F2842" s="14" t="inlineStr">
        <is>
          <t>ASSENTO ESTOFADO - CADEIRA DAKAR</t>
        </is>
      </c>
      <c r="G2842" s="14" t="inlineStr">
        <is>
          <t>49 COLA DE ESPUMA</t>
        </is>
      </c>
      <c r="H2842" s="14" t="inlineStr">
        <is>
          <t>49 COLA DE ESPUMA</t>
        </is>
      </c>
      <c r="I2842" s="9" t="inlineStr">
        <is>
          <t>49 COLA DE ESPUMA</t>
        </is>
      </c>
      <c r="J2842" s="9" t="n">
        <v>76</v>
      </c>
      <c r="K2842" s="14">
        <f>IF($E2842="","",IFERROR(INDEX('01_Cad_Pecas'!$H$2:$H$5000,MATCH($E2842,'01_Cad_Pecas'!$D$2:$D$5000,0)),IFERROR(INDEX('01_Cad_Pecas'!$H$2:$H$5000,MATCH(VALUE($E2842),'01_Cad_Pecas'!$D$2:$D$5000,0)),"")))</f>
        <v/>
      </c>
      <c r="L2842" s="14">
        <f>IF($E2842="","",IFERROR(INDEX('01_Cad_Pecas'!$I$2:$I$5000,MATCH($E2842,'01_Cad_Pecas'!$D$2:$D$5000,0)),IFERROR(INDEX('01_Cad_Pecas'!$I$2:$I$5000,MATCH(VALUE($E2842),'01_Cad_Pecas'!$D$2:$D$5000,0)),"")))</f>
        <v/>
      </c>
      <c r="M2842" s="14">
        <f>IF(OR($J2842="",$L2842=""),"",IF($K2842="",0,$K2842)+$J2842*$L2842)</f>
        <v/>
      </c>
      <c r="N2842" s="14" t="n">
        <v>46216</v>
      </c>
      <c r="O2842" s="14" t="n">
        <v>76</v>
      </c>
      <c r="P2842" s="14" t="n"/>
      <c r="Q2842" s="14" t="n"/>
      <c r="R2842" s="14" t="n"/>
      <c r="S2842" s="14" t="n"/>
      <c r="T2842" s="14">
        <f>IF(OR($J2842="",$O2842=""),"",$O2842/$J2842)</f>
        <v/>
      </c>
      <c r="U2842" s="14" t="inlineStr">
        <is>
          <t>Concluído</t>
        </is>
      </c>
      <c r="V2842" s="14" t="n"/>
      <c r="W2842" s="14" t="n"/>
      <c r="X2842" s="14" t="n"/>
      <c r="Y2842" s="14" t="n"/>
      <c r="Z2842" s="14" t="n"/>
      <c r="AA2842" s="11" t="n"/>
      <c r="AB2842" s="14">
        <f>B2842&amp;"|"&amp;I2842</f>
        <v/>
      </c>
      <c r="AC2842">
        <f>IF($B2842="","","|"&amp;SUBSTITUTE(TRIM(SUBSTITUTE(SUBSTITUTE(SUBSTITUTE(SUBSTITUTE(SUBSTITUTE(SUBSTITUTE(SUBSTITUTE(SUBSTITUTE(SUBSTITUTE(SUBSTITUTE(SUBSTITUTE(SUBSTITUTE(SUBSTITUTE(SUBSTITUTE(TRIM($B2842&amp;""),CHAR(10)," "),CHAR(13)," "),"."," "),";"," "),","," "),"/"," "),"+"," "),"-"," "),"  "," "),"  "," "),"  "," "),"  "," "),"  "," "),"  "," "))," ","|")&amp;"|")</f>
        <v/>
      </c>
      <c r="AD2842">
        <f>TRIM($I2842&amp;"")</f>
        <v/>
      </c>
    </row>
    <row r="2843" ht="36" customHeight="1">
      <c r="A2843" s="9" t="n">
        <v>46216</v>
      </c>
      <c r="B2843" s="14" t="inlineStr">
        <is>
          <t>10241</t>
        </is>
      </c>
      <c r="C2843" s="14" t="inlineStr">
        <is>
          <t>M/C 0717 (MARROM)</t>
        </is>
      </c>
      <c r="D2843" s="14" t="inlineStr">
        <is>
          <t>49 COLA DE ESPUMA</t>
        </is>
      </c>
      <c r="E2843" s="14" t="n">
        <v>30003920</v>
      </c>
      <c r="F2843" s="14" t="inlineStr">
        <is>
          <t>ENCOSTO ESTOFADO - CAD TRENTO</t>
        </is>
      </c>
      <c r="G2843" s="14" t="inlineStr">
        <is>
          <t>49 COLA DE ESPUMA</t>
        </is>
      </c>
      <c r="H2843" s="14" t="inlineStr">
        <is>
          <t>49 COLA DE ESPUMA</t>
        </is>
      </c>
      <c r="I2843" s="9" t="inlineStr">
        <is>
          <t>49 COLA DE ESPUMA</t>
        </is>
      </c>
      <c r="J2843" s="9" t="n">
        <v>16</v>
      </c>
      <c r="K2843" s="14">
        <f>IF($E2843="","",IFERROR(INDEX('01_Cad_Pecas'!$H$2:$H$5000,MATCH($E2843,'01_Cad_Pecas'!$D$2:$D$5000,0)),IFERROR(INDEX('01_Cad_Pecas'!$H$2:$H$5000,MATCH(VALUE($E2843),'01_Cad_Pecas'!$D$2:$D$5000,0)),"")))</f>
        <v/>
      </c>
      <c r="L2843" s="14">
        <f>IF($E2843="","",IFERROR(INDEX('01_Cad_Pecas'!$I$2:$I$5000,MATCH($E2843,'01_Cad_Pecas'!$D$2:$D$5000,0)),IFERROR(INDEX('01_Cad_Pecas'!$I$2:$I$5000,MATCH(VALUE($E2843),'01_Cad_Pecas'!$D$2:$D$5000,0)),"")))</f>
        <v/>
      </c>
      <c r="M2843" s="14">
        <f>IF(OR($J2843="",$L2843=""),"",IF($K2843="",0,$K2843)+$J2843*$L2843)</f>
        <v/>
      </c>
      <c r="N2843" s="14" t="n">
        <v>46216</v>
      </c>
      <c r="O2843" s="14" t="n">
        <v>16</v>
      </c>
      <c r="P2843" s="14" t="n"/>
      <c r="Q2843" s="14" t="n"/>
      <c r="R2843" s="14" t="n"/>
      <c r="S2843" s="14" t="n"/>
      <c r="T2843" s="14">
        <f>IF(OR($J2843="",$O2843=""),"",$O2843/$J2843)</f>
        <v/>
      </c>
      <c r="U2843" s="14" t="inlineStr">
        <is>
          <t>Concluído</t>
        </is>
      </c>
      <c r="V2843" s="14" t="n"/>
      <c r="W2843" s="14" t="n"/>
      <c r="X2843" s="14" t="n"/>
      <c r="Y2843" s="14" t="n"/>
      <c r="Z2843" s="14" t="n"/>
      <c r="AA2843" s="11" t="n"/>
      <c r="AB2843" s="14">
        <f>B2843&amp;"|"&amp;I2843</f>
        <v/>
      </c>
      <c r="AC2843">
        <f>IF($B2843="","","|"&amp;SUBSTITUTE(TRIM(SUBSTITUTE(SUBSTITUTE(SUBSTITUTE(SUBSTITUTE(SUBSTITUTE(SUBSTITUTE(SUBSTITUTE(SUBSTITUTE(SUBSTITUTE(SUBSTITUTE(SUBSTITUTE(SUBSTITUTE(SUBSTITUTE(SUBSTITUTE(TRIM($B2843&amp;""),CHAR(10)," "),CHAR(13)," "),"."," "),";"," "),","," "),"/"," "),"+"," "),"-"," "),"  "," "),"  "," "),"  "," "),"  "," "),"  "," "),"  "," "))," ","|")&amp;"|")</f>
        <v/>
      </c>
      <c r="AD2843">
        <f>TRIM($I2843&amp;"")</f>
        <v/>
      </c>
    </row>
    <row r="2844" ht="36" customHeight="1">
      <c r="A2844" s="9" t="n">
        <v>46216</v>
      </c>
      <c r="B2844" s="14" t="inlineStr">
        <is>
          <t>10241</t>
        </is>
      </c>
      <c r="C2844" s="14" t="inlineStr">
        <is>
          <t>M/C 0717 (MARROM)</t>
        </is>
      </c>
      <c r="D2844" s="14" t="inlineStr">
        <is>
          <t>49 COLA DE ESPUMA</t>
        </is>
      </c>
      <c r="E2844" s="14" t="n">
        <v>30001235</v>
      </c>
      <c r="F2844" s="14" t="inlineStr">
        <is>
          <t>ENCOSTO 680X430X20 D20</t>
        </is>
      </c>
      <c r="G2844" s="14" t="inlineStr">
        <is>
          <t>49 COLA DE ESPUMA</t>
        </is>
      </c>
      <c r="H2844" s="14" t="inlineStr">
        <is>
          <t>49 COLA DE ESPUMA</t>
        </is>
      </c>
      <c r="I2844" s="9" t="inlineStr">
        <is>
          <t>49 COLA DE ESPUMA</t>
        </is>
      </c>
      <c r="J2844" s="9" t="n">
        <v>24</v>
      </c>
      <c r="K2844" s="14">
        <f>IF($E2844="","",IFERROR(INDEX('01_Cad_Pecas'!$H$2:$H$5000,MATCH($E2844,'01_Cad_Pecas'!$D$2:$D$5000,0)),IFERROR(INDEX('01_Cad_Pecas'!$H$2:$H$5000,MATCH(VALUE($E2844),'01_Cad_Pecas'!$D$2:$D$5000,0)),"")))</f>
        <v/>
      </c>
      <c r="L2844" s="14">
        <f>IF($E2844="","",IFERROR(INDEX('01_Cad_Pecas'!$I$2:$I$5000,MATCH($E2844,'01_Cad_Pecas'!$D$2:$D$5000,0)),IFERROR(INDEX('01_Cad_Pecas'!$I$2:$I$5000,MATCH(VALUE($E2844),'01_Cad_Pecas'!$D$2:$D$5000,0)),"")))</f>
        <v/>
      </c>
      <c r="M2844" s="14">
        <f>IF(OR($J2844="",$L2844=""),"",IF($K2844="",0,$K2844)+$J2844*$L2844)</f>
        <v/>
      </c>
      <c r="N2844" s="14" t="n">
        <v>46216</v>
      </c>
      <c r="O2844" s="14" t="n">
        <v>24</v>
      </c>
      <c r="P2844" s="14" t="n"/>
      <c r="Q2844" s="14" t="n"/>
      <c r="R2844" s="14" t="n"/>
      <c r="S2844" s="14" t="n"/>
      <c r="T2844" s="14">
        <f>IF(OR($J2844="",$O2844=""),"",$O2844/$J2844)</f>
        <v/>
      </c>
      <c r="U2844" s="14" t="inlineStr">
        <is>
          <t>Concluído</t>
        </is>
      </c>
      <c r="V2844" s="14" t="n"/>
      <c r="W2844" s="14" t="n"/>
      <c r="X2844" s="14" t="n"/>
      <c r="Y2844" s="14" t="n"/>
      <c r="Z2844" s="14" t="n"/>
      <c r="AA2844" s="11" t="n"/>
      <c r="AB2844" s="14">
        <f>B2844&amp;"|"&amp;I2844</f>
        <v/>
      </c>
      <c r="AC2844">
        <f>IF($B2844="","","|"&amp;SUBSTITUTE(TRIM(SUBSTITUTE(SUBSTITUTE(SUBSTITUTE(SUBSTITUTE(SUBSTITUTE(SUBSTITUTE(SUBSTITUTE(SUBSTITUTE(SUBSTITUTE(SUBSTITUTE(SUBSTITUTE(SUBSTITUTE(SUBSTITUTE(SUBSTITUTE(TRIM($B2844&amp;""),CHAR(10)," "),CHAR(13)," "),"."," "),";"," "),","," "),"/"," "),"+"," "),"-"," "),"  "," "),"  "," "),"  "," "),"  "," "),"  "," "),"  "," "))," ","|")&amp;"|")</f>
        <v/>
      </c>
      <c r="AD2844">
        <f>TRIM($I2844&amp;"")</f>
        <v/>
      </c>
    </row>
    <row r="2845" ht="36" customHeight="1">
      <c r="A2845" s="9" t="n">
        <v>46216</v>
      </c>
      <c r="B2845" s="14" t="inlineStr">
        <is>
          <t>10241</t>
        </is>
      </c>
      <c r="C2845" s="14" t="inlineStr">
        <is>
          <t>M/C 0717 (MARROM)</t>
        </is>
      </c>
      <c r="D2845" s="14" t="inlineStr">
        <is>
          <t>49 COLA DE ESPUMA</t>
        </is>
      </c>
      <c r="E2845" s="14" t="n">
        <v>30008105</v>
      </c>
      <c r="F2845" s="14" t="inlineStr">
        <is>
          <t>ENCOSTO TAPECADO CAD. CORDOBA</t>
        </is>
      </c>
      <c r="G2845" s="14" t="inlineStr">
        <is>
          <t>49 COLA DE ESPUMA</t>
        </is>
      </c>
      <c r="H2845" s="14" t="inlineStr">
        <is>
          <t>49 COLA DE ESPUMA</t>
        </is>
      </c>
      <c r="I2845" s="9" t="inlineStr">
        <is>
          <t>49 COLA DE ESPUMA</t>
        </is>
      </c>
      <c r="J2845" s="9" t="n">
        <v>6</v>
      </c>
      <c r="K2845" s="14">
        <f>IF($E2845="","",IFERROR(INDEX('01_Cad_Pecas'!$H$2:$H$5000,MATCH($E2845,'01_Cad_Pecas'!$D$2:$D$5000,0)),IFERROR(INDEX('01_Cad_Pecas'!$H$2:$H$5000,MATCH(VALUE($E2845),'01_Cad_Pecas'!$D$2:$D$5000,0)),"")))</f>
        <v/>
      </c>
      <c r="L2845" s="14">
        <f>IF($E2845="","",IFERROR(INDEX('01_Cad_Pecas'!$I$2:$I$5000,MATCH($E2845,'01_Cad_Pecas'!$D$2:$D$5000,0)),IFERROR(INDEX('01_Cad_Pecas'!$I$2:$I$5000,MATCH(VALUE($E2845),'01_Cad_Pecas'!$D$2:$D$5000,0)),"")))</f>
        <v/>
      </c>
      <c r="M2845" s="14">
        <f>IF(OR($J2845="",$L2845=""),"",IF($K2845="",0,$K2845)+$J2845*$L2845)</f>
        <v/>
      </c>
      <c r="N2845" s="14" t="n">
        <v>46216</v>
      </c>
      <c r="O2845" s="14" t="n">
        <v>6</v>
      </c>
      <c r="P2845" s="14" t="n"/>
      <c r="Q2845" s="14" t="n"/>
      <c r="R2845" s="14" t="n"/>
      <c r="S2845" s="14" t="n"/>
      <c r="T2845" s="14">
        <f>IF(OR($J2845="",$O2845=""),"",$O2845/$J2845)</f>
        <v/>
      </c>
      <c r="U2845" s="14" t="inlineStr">
        <is>
          <t>Concluído</t>
        </is>
      </c>
      <c r="V2845" s="14" t="n"/>
      <c r="W2845" s="14" t="n"/>
      <c r="X2845" s="14" t="n"/>
      <c r="Y2845" s="14" t="n"/>
      <c r="Z2845" s="14" t="n"/>
      <c r="AA2845" s="11" t="n"/>
      <c r="AB2845" s="14">
        <f>B2845&amp;"|"&amp;I2845</f>
        <v/>
      </c>
      <c r="AC2845">
        <f>IF($B2845="","","|"&amp;SUBSTITUTE(TRIM(SUBSTITUTE(SUBSTITUTE(SUBSTITUTE(SUBSTITUTE(SUBSTITUTE(SUBSTITUTE(SUBSTITUTE(SUBSTITUTE(SUBSTITUTE(SUBSTITUTE(SUBSTITUTE(SUBSTITUTE(SUBSTITUTE(SUBSTITUTE(TRIM($B2845&amp;""),CHAR(10)," "),CHAR(13)," "),"."," "),";"," "),","," "),"/"," "),"+"," "),"-"," "),"  "," "),"  "," "),"  "," "),"  "," "),"  "," "),"  "," "))," ","|")&amp;"|")</f>
        <v/>
      </c>
      <c r="AD2845">
        <f>TRIM($I2845&amp;"")</f>
        <v/>
      </c>
    </row>
    <row r="2846" ht="36" customHeight="1">
      <c r="A2846" s="9" t="n">
        <v>46216</v>
      </c>
      <c r="B2846" s="14" t="inlineStr">
        <is>
          <t>10241</t>
        </is>
      </c>
      <c r="C2846" s="14" t="inlineStr">
        <is>
          <t>M/C 0717 (MARROM)</t>
        </is>
      </c>
      <c r="D2846" s="14" t="inlineStr">
        <is>
          <t>49 COLA DE ESPUMA</t>
        </is>
      </c>
      <c r="E2846" s="14" t="n">
        <v>30004807</v>
      </c>
      <c r="F2846" s="14" t="inlineStr">
        <is>
          <t>ASSENTO ESTOFADO - CAD SANTIAGO</t>
        </is>
      </c>
      <c r="G2846" s="14" t="inlineStr">
        <is>
          <t>49 COLA DE ESPUMA</t>
        </is>
      </c>
      <c r="H2846" s="14" t="inlineStr">
        <is>
          <t>49 COLA DE ESPUMA</t>
        </is>
      </c>
      <c r="I2846" s="9" t="inlineStr">
        <is>
          <t>49 COLA DE ESPUMA</t>
        </is>
      </c>
      <c r="J2846" s="9" t="n">
        <v>54</v>
      </c>
      <c r="K2846" s="14">
        <f>IF($E2846="","",IFERROR(INDEX('01_Cad_Pecas'!$H$2:$H$5000,MATCH($E2846,'01_Cad_Pecas'!$D$2:$D$5000,0)),IFERROR(INDEX('01_Cad_Pecas'!$H$2:$H$5000,MATCH(VALUE($E2846),'01_Cad_Pecas'!$D$2:$D$5000,0)),"")))</f>
        <v/>
      </c>
      <c r="L2846" s="14">
        <f>IF($E2846="","",IFERROR(INDEX('01_Cad_Pecas'!$I$2:$I$5000,MATCH($E2846,'01_Cad_Pecas'!$D$2:$D$5000,0)),IFERROR(INDEX('01_Cad_Pecas'!$I$2:$I$5000,MATCH(VALUE($E2846),'01_Cad_Pecas'!$D$2:$D$5000,0)),"")))</f>
        <v/>
      </c>
      <c r="M2846" s="14">
        <f>IF(OR($J2846="",$L2846=""),"",IF($K2846="",0,$K2846)+$J2846*$L2846)</f>
        <v/>
      </c>
      <c r="N2846" s="14" t="n">
        <v>46216</v>
      </c>
      <c r="O2846" s="14" t="n">
        <v>54</v>
      </c>
      <c r="P2846" s="14" t="n"/>
      <c r="Q2846" s="14" t="n"/>
      <c r="R2846" s="14" t="n"/>
      <c r="S2846" s="14" t="n"/>
      <c r="T2846" s="14">
        <f>IF(OR($J2846="",$O2846=""),"",$O2846/$J2846)</f>
        <v/>
      </c>
      <c r="U2846" s="14" t="inlineStr">
        <is>
          <t>Concluído</t>
        </is>
      </c>
      <c r="V2846" s="14" t="n"/>
      <c r="W2846" s="14" t="n"/>
      <c r="X2846" s="14" t="n"/>
      <c r="Y2846" s="14" t="n"/>
      <c r="Z2846" s="14" t="n"/>
      <c r="AA2846" s="11" t="n"/>
      <c r="AB2846" s="14">
        <f>B2846&amp;"|"&amp;I2846</f>
        <v/>
      </c>
      <c r="AC2846">
        <f>IF($B2846="","","|"&amp;SUBSTITUTE(TRIM(SUBSTITUTE(SUBSTITUTE(SUBSTITUTE(SUBSTITUTE(SUBSTITUTE(SUBSTITUTE(SUBSTITUTE(SUBSTITUTE(SUBSTITUTE(SUBSTITUTE(SUBSTITUTE(SUBSTITUTE(SUBSTITUTE(SUBSTITUTE(TRIM($B2846&amp;""),CHAR(10)," "),CHAR(13)," "),"."," "),";"," "),","," "),"/"," "),"+"," "),"-"," "),"  "," "),"  "," "),"  "," "),"  "," "),"  "," "),"  "," "))," ","|")&amp;"|")</f>
        <v/>
      </c>
      <c r="AD2846">
        <f>TRIM($I2846&amp;"")</f>
        <v/>
      </c>
    </row>
    <row r="2847" ht="36" customHeight="1">
      <c r="A2847" s="9" t="n">
        <v>46216</v>
      </c>
      <c r="B2847" s="14" t="inlineStr">
        <is>
          <t>10241</t>
        </is>
      </c>
      <c r="C2847" s="14" t="inlineStr">
        <is>
          <t>M/C 0717 (MARROM)</t>
        </is>
      </c>
      <c r="D2847" s="14" t="inlineStr">
        <is>
          <t>49 COLA DE ESPUMA</t>
        </is>
      </c>
      <c r="E2847" s="14" t="n">
        <v>30008106</v>
      </c>
      <c r="F2847" s="14" t="inlineStr">
        <is>
          <t>ASSENTO ESTOFADO - CADEIRA CORDOBA</t>
        </is>
      </c>
      <c r="G2847" s="14" t="inlineStr">
        <is>
          <t>49 COLA DE ESPUMA</t>
        </is>
      </c>
      <c r="H2847" s="14" t="inlineStr">
        <is>
          <t>49 COLA DE ESPUMA</t>
        </is>
      </c>
      <c r="I2847" s="9" t="inlineStr">
        <is>
          <t>49 COLA DE ESPUMA</t>
        </is>
      </c>
      <c r="J2847" s="9" t="n">
        <v>6</v>
      </c>
      <c r="K2847" s="14">
        <f>IF($E2847="","",IFERROR(INDEX('01_Cad_Pecas'!$H$2:$H$5000,MATCH($E2847,'01_Cad_Pecas'!$D$2:$D$5000,0)),IFERROR(INDEX('01_Cad_Pecas'!$H$2:$H$5000,MATCH(VALUE($E2847),'01_Cad_Pecas'!$D$2:$D$5000,0)),"")))</f>
        <v/>
      </c>
      <c r="L2847" s="14">
        <f>IF($E2847="","",IFERROR(INDEX('01_Cad_Pecas'!$I$2:$I$5000,MATCH($E2847,'01_Cad_Pecas'!$D$2:$D$5000,0)),IFERROR(INDEX('01_Cad_Pecas'!$I$2:$I$5000,MATCH(VALUE($E2847),'01_Cad_Pecas'!$D$2:$D$5000,0)),"")))</f>
        <v/>
      </c>
      <c r="M2847" s="14">
        <f>IF(OR($J2847="",$L2847=""),"",IF($K2847="",0,$K2847)+$J2847*$L2847)</f>
        <v/>
      </c>
      <c r="N2847" s="14" t="n">
        <v>46216</v>
      </c>
      <c r="O2847" s="14" t="n">
        <v>6</v>
      </c>
      <c r="P2847" s="14" t="n"/>
      <c r="Q2847" s="14" t="n"/>
      <c r="R2847" s="14" t="n"/>
      <c r="S2847" s="14" t="n"/>
      <c r="T2847" s="14">
        <f>IF(OR($J2847="",$O2847=""),"",$O2847/$J2847)</f>
        <v/>
      </c>
      <c r="U2847" s="14" t="inlineStr">
        <is>
          <t>Concluído</t>
        </is>
      </c>
      <c r="V2847" s="14" t="n"/>
      <c r="W2847" s="14" t="n"/>
      <c r="X2847" s="14" t="n"/>
      <c r="Y2847" s="14" t="n"/>
      <c r="Z2847" s="14" t="n"/>
      <c r="AA2847" s="11" t="n"/>
      <c r="AB2847" s="14">
        <f>B2847&amp;"|"&amp;I2847</f>
        <v/>
      </c>
      <c r="AC2847">
        <f>IF($B2847="","","|"&amp;SUBSTITUTE(TRIM(SUBSTITUTE(SUBSTITUTE(SUBSTITUTE(SUBSTITUTE(SUBSTITUTE(SUBSTITUTE(SUBSTITUTE(SUBSTITUTE(SUBSTITUTE(SUBSTITUTE(SUBSTITUTE(SUBSTITUTE(SUBSTITUTE(SUBSTITUTE(TRIM($B2847&amp;""),CHAR(10)," "),CHAR(13)," "),"."," "),";"," "),","," "),"/"," "),"+"," "),"-"," "),"  "," "),"  "," "),"  "," "),"  "," "),"  "," "),"  "," "))," ","|")&amp;"|")</f>
        <v/>
      </c>
      <c r="AD2847">
        <f>TRIM($I2847&amp;"")</f>
        <v/>
      </c>
    </row>
    <row r="2848" ht="48" customHeight="1">
      <c r="A2848" s="9" t="n">
        <v>46213</v>
      </c>
      <c r="B2848" s="14" t="inlineStr">
        <is>
          <t>10245</t>
        </is>
      </c>
      <c r="C2848" s="14" t="inlineStr">
        <is>
          <t>M/C 0713 ENCAIXE ESPLANADA (FOLHA AZUL)</t>
        </is>
      </c>
      <c r="D2848" s="14" t="inlineStr">
        <is>
          <t>49 COLA DE ESPUMA</t>
        </is>
      </c>
      <c r="E2848" s="14" t="n">
        <v>30001213</v>
      </c>
      <c r="F2848" s="14" t="inlineStr">
        <is>
          <t>ASSENTO ESTOFADO - CADEIRA PÉ INTEIRO</t>
        </is>
      </c>
      <c r="G2848" s="14" t="inlineStr">
        <is>
          <t>49 COLA DE ESPUMA</t>
        </is>
      </c>
      <c r="H2848" s="14" t="inlineStr">
        <is>
          <t>49 COLA DE ESPUMA</t>
        </is>
      </c>
      <c r="I2848" s="9" t="inlineStr">
        <is>
          <t>49 COLA DE ESPUMA</t>
        </is>
      </c>
      <c r="J2848" s="9" t="n">
        <v>30</v>
      </c>
      <c r="K2848" s="14">
        <f>IF($E2848="","",IFERROR(INDEX('01_Cad_Pecas'!$H$2:$H$5000,MATCH($E2848,'01_Cad_Pecas'!$D$2:$D$5000,0)),IFERROR(INDEX('01_Cad_Pecas'!$H$2:$H$5000,MATCH(VALUE($E2848),'01_Cad_Pecas'!$D$2:$D$5000,0)),"")))</f>
        <v/>
      </c>
      <c r="L2848" s="14">
        <f>IF($E2848="","",IFERROR(INDEX('01_Cad_Pecas'!$I$2:$I$5000,MATCH($E2848,'01_Cad_Pecas'!$D$2:$D$5000,0)),IFERROR(INDEX('01_Cad_Pecas'!$I$2:$I$5000,MATCH(VALUE($E2848),'01_Cad_Pecas'!$D$2:$D$5000,0)),"")))</f>
        <v/>
      </c>
      <c r="M2848" s="14">
        <f>IF(OR($J2848="",$L2848=""),"",IF($K2848="",0,$K2848)+$J2848*$L2848)</f>
        <v/>
      </c>
      <c r="N2848" s="14" t="n">
        <v>46216</v>
      </c>
      <c r="O2848" s="14" t="n">
        <v>30</v>
      </c>
      <c r="P2848" s="14" t="n"/>
      <c r="Q2848" s="14" t="n"/>
      <c r="R2848" s="14" t="n"/>
      <c r="S2848" s="14" t="n"/>
      <c r="T2848" s="14">
        <f>IF(OR($J2848="",$O2848=""),"",$O2848/$J2848)</f>
        <v/>
      </c>
      <c r="U2848" s="14" t="inlineStr">
        <is>
          <t>Concluído</t>
        </is>
      </c>
      <c r="V2848" s="14" t="n"/>
      <c r="W2848" s="14" t="n"/>
      <c r="X2848" s="14" t="n"/>
      <c r="Y2848" s="14" t="n"/>
      <c r="Z2848" s="14" t="n"/>
      <c r="AA2848" s="11" t="n"/>
      <c r="AB2848" s="14">
        <f>B2848&amp;"|"&amp;I2848</f>
        <v/>
      </c>
      <c r="AC2848">
        <f>IF($B2848="","","|"&amp;SUBSTITUTE(TRIM(SUBSTITUTE(SUBSTITUTE(SUBSTITUTE(SUBSTITUTE(SUBSTITUTE(SUBSTITUTE(SUBSTITUTE(SUBSTITUTE(SUBSTITUTE(SUBSTITUTE(SUBSTITUTE(SUBSTITUTE(SUBSTITUTE(SUBSTITUTE(TRIM($B2848&amp;""),CHAR(10)," "),CHAR(13)," "),"."," "),";"," "),","," "),"/"," "),"+"," "),"-"," "),"  "," "),"  "," "),"  "," "),"  "," "),"  "," "),"  "," "))," ","|")&amp;"|")</f>
        <v/>
      </c>
      <c r="AD2848">
        <f>TRIM($I2848&amp;"")</f>
        <v/>
      </c>
    </row>
    <row r="2849" ht="48" customHeight="1">
      <c r="A2849" s="9" t="n">
        <v>46213</v>
      </c>
      <c r="B2849" s="14" t="inlineStr">
        <is>
          <t>10245</t>
        </is>
      </c>
      <c r="C2849" s="14" t="inlineStr">
        <is>
          <t>M/C 0713 ENCAIXE ESPLANADA (FOLHA AZUL)</t>
        </is>
      </c>
      <c r="D2849" s="14" t="inlineStr">
        <is>
          <t>49 COLA DE ESPUMA</t>
        </is>
      </c>
      <c r="E2849" s="14" t="n">
        <v>30001412</v>
      </c>
      <c r="F2849" s="14" t="inlineStr">
        <is>
          <t>ENCOSTO ESTOFADO MENOR - CADEIRA PÉ INTEIRO</t>
        </is>
      </c>
      <c r="G2849" s="14" t="inlineStr">
        <is>
          <t>49 COLA DE ESPUMA</t>
        </is>
      </c>
      <c r="H2849" s="14" t="inlineStr">
        <is>
          <t>49 COLA DE ESPUMA</t>
        </is>
      </c>
      <c r="I2849" s="9" t="inlineStr">
        <is>
          <t>49 COLA DE ESPUMA</t>
        </is>
      </c>
      <c r="J2849" s="9" t="n">
        <v>30</v>
      </c>
      <c r="K2849" s="14">
        <f>IF($E2849="","",IFERROR(INDEX('01_Cad_Pecas'!$H$2:$H$5000,MATCH($E2849,'01_Cad_Pecas'!$D$2:$D$5000,0)),IFERROR(INDEX('01_Cad_Pecas'!$H$2:$H$5000,MATCH(VALUE($E2849),'01_Cad_Pecas'!$D$2:$D$5000,0)),"")))</f>
        <v/>
      </c>
      <c r="L2849" s="14">
        <f>IF($E2849="","",IFERROR(INDEX('01_Cad_Pecas'!$I$2:$I$5000,MATCH($E2849,'01_Cad_Pecas'!$D$2:$D$5000,0)),IFERROR(INDEX('01_Cad_Pecas'!$I$2:$I$5000,MATCH(VALUE($E2849),'01_Cad_Pecas'!$D$2:$D$5000,0)),"")))</f>
        <v/>
      </c>
      <c r="M2849" s="14">
        <f>IF(OR($J2849="",$L2849=""),"",IF($K2849="",0,$K2849)+$J2849*$L2849)</f>
        <v/>
      </c>
      <c r="N2849" s="14" t="n">
        <v>46216</v>
      </c>
      <c r="O2849" s="14" t="n">
        <v>30</v>
      </c>
      <c r="P2849" s="14" t="n"/>
      <c r="Q2849" s="14" t="n"/>
      <c r="R2849" s="14" t="n"/>
      <c r="S2849" s="14" t="n"/>
      <c r="T2849" s="14">
        <f>IF(OR($J2849="",$O2849=""),"",$O2849/$J2849)</f>
        <v/>
      </c>
      <c r="U2849" s="14" t="inlineStr">
        <is>
          <t>Concluído</t>
        </is>
      </c>
      <c r="V2849" s="14" t="n"/>
      <c r="W2849" s="14" t="n"/>
      <c r="X2849" s="14" t="n"/>
      <c r="Y2849" s="14" t="n"/>
      <c r="Z2849" s="14" t="n"/>
      <c r="AA2849" s="11" t="n"/>
      <c r="AB2849" s="14">
        <f>B2849&amp;"|"&amp;I2849</f>
        <v/>
      </c>
      <c r="AC2849">
        <f>IF($B2849="","","|"&amp;SUBSTITUTE(TRIM(SUBSTITUTE(SUBSTITUTE(SUBSTITUTE(SUBSTITUTE(SUBSTITUTE(SUBSTITUTE(SUBSTITUTE(SUBSTITUTE(SUBSTITUTE(SUBSTITUTE(SUBSTITUTE(SUBSTITUTE(SUBSTITUTE(SUBSTITUTE(TRIM($B2849&amp;""),CHAR(10)," "),CHAR(13)," "),"."," "),";"," "),","," "),"/"," "),"+"," "),"-"," "),"  "," "),"  "," "),"  "," "),"  "," "),"  "," "),"  "," "))," ","|")&amp;"|")</f>
        <v/>
      </c>
      <c r="AD2849">
        <f>TRIM($I2849&amp;"")</f>
        <v/>
      </c>
    </row>
    <row r="2850" ht="48" customHeight="1">
      <c r="A2850" s="9" t="n">
        <v>46213</v>
      </c>
      <c r="B2850" s="14" t="inlineStr">
        <is>
          <t>10245</t>
        </is>
      </c>
      <c r="C2850" s="14" t="inlineStr">
        <is>
          <t>M/C 0713 ENCAIXE ESPLANADA (FOLHA AZUL)</t>
        </is>
      </c>
      <c r="D2850" s="14" t="inlineStr">
        <is>
          <t>49 COLA DE ESPUMA</t>
        </is>
      </c>
      <c r="E2850" s="14" t="n">
        <v>30001235</v>
      </c>
      <c r="F2850" s="14" t="inlineStr">
        <is>
          <t>ENCOSTO 680X430X20 D20</t>
        </is>
      </c>
      <c r="G2850" s="14" t="inlineStr">
        <is>
          <t>49 COLA DE ESPUMA</t>
        </is>
      </c>
      <c r="H2850" s="14" t="inlineStr">
        <is>
          <t>49 COLA DE ESPUMA</t>
        </is>
      </c>
      <c r="I2850" s="9" t="inlineStr">
        <is>
          <t>49 COLA DE ESPUMA</t>
        </is>
      </c>
      <c r="J2850" s="9" t="n">
        <v>30</v>
      </c>
      <c r="K2850" s="14">
        <f>IF($E2850="","",IFERROR(INDEX('01_Cad_Pecas'!$H$2:$H$5000,MATCH($E2850,'01_Cad_Pecas'!$D$2:$D$5000,0)),IFERROR(INDEX('01_Cad_Pecas'!$H$2:$H$5000,MATCH(VALUE($E2850),'01_Cad_Pecas'!$D$2:$D$5000,0)),"")))</f>
        <v/>
      </c>
      <c r="L2850" s="14">
        <f>IF($E2850="","",IFERROR(INDEX('01_Cad_Pecas'!$I$2:$I$5000,MATCH($E2850,'01_Cad_Pecas'!$D$2:$D$5000,0)),IFERROR(INDEX('01_Cad_Pecas'!$I$2:$I$5000,MATCH(VALUE($E2850),'01_Cad_Pecas'!$D$2:$D$5000,0)),"")))</f>
        <v/>
      </c>
      <c r="M2850" s="14">
        <f>IF(OR($J2850="",$L2850=""),"",IF($K2850="",0,$K2850)+$J2850*$L2850)</f>
        <v/>
      </c>
      <c r="N2850" s="14" t="n">
        <v>46216</v>
      </c>
      <c r="O2850" s="14" t="n">
        <v>30</v>
      </c>
      <c r="P2850" s="14" t="n"/>
      <c r="Q2850" s="14" t="n"/>
      <c r="R2850" s="14" t="n"/>
      <c r="S2850" s="14" t="n"/>
      <c r="T2850" s="14">
        <f>IF(OR($J2850="",$O2850=""),"",$O2850/$J2850)</f>
        <v/>
      </c>
      <c r="U2850" s="14" t="inlineStr">
        <is>
          <t>Concluído</t>
        </is>
      </c>
      <c r="V2850" s="14" t="n"/>
      <c r="W2850" s="14" t="n"/>
      <c r="X2850" s="14" t="n"/>
      <c r="Y2850" s="14" t="n"/>
      <c r="Z2850" s="14" t="n"/>
      <c r="AA2850" s="11" t="n"/>
      <c r="AB2850" s="14">
        <f>B2850&amp;"|"&amp;I2850</f>
        <v/>
      </c>
      <c r="AC2850">
        <f>IF($B2850="","","|"&amp;SUBSTITUTE(TRIM(SUBSTITUTE(SUBSTITUTE(SUBSTITUTE(SUBSTITUTE(SUBSTITUTE(SUBSTITUTE(SUBSTITUTE(SUBSTITUTE(SUBSTITUTE(SUBSTITUTE(SUBSTITUTE(SUBSTITUTE(SUBSTITUTE(SUBSTITUTE(TRIM($B2850&amp;""),CHAR(10)," "),CHAR(13)," "),"."," "),";"," "),","," "),"/"," "),"+"," "),"-"," "),"  "," "),"  "," "),"  "," "),"  "," "),"  "," "),"  "," "))," ","|")&amp;"|")</f>
        <v/>
      </c>
      <c r="AD2850">
        <f>TRIM($I2850&amp;"")</f>
        <v/>
      </c>
    </row>
    <row r="2851" ht="36" customHeight="1">
      <c r="A2851" s="9" t="n">
        <v>46217</v>
      </c>
      <c r="B2851" s="14" t="inlineStr">
        <is>
          <t>10246</t>
        </is>
      </c>
      <c r="C2851" s="14" t="inlineStr">
        <is>
          <t>M/C 0720 (AMARELO)</t>
        </is>
      </c>
      <c r="D2851" s="14" t="inlineStr">
        <is>
          <t>49 COLA DE ESPUMA</t>
        </is>
      </c>
      <c r="E2851" s="14" t="n">
        <v>30001213</v>
      </c>
      <c r="F2851" s="14" t="inlineStr">
        <is>
          <t>ASSENTO ESTOFADO - CADEIRA PÉ INTEIRO</t>
        </is>
      </c>
      <c r="G2851" s="14" t="inlineStr">
        <is>
          <t>49 COLA DE ESPUMA</t>
        </is>
      </c>
      <c r="H2851" s="14" t="inlineStr">
        <is>
          <t>49 COLA DE ESPUMA</t>
        </is>
      </c>
      <c r="I2851" s="9" t="inlineStr">
        <is>
          <t>49 COLA DE ESPUMA</t>
        </is>
      </c>
      <c r="J2851" s="9" t="n">
        <v>1116</v>
      </c>
      <c r="K2851" s="14">
        <f>IF($E2851="","",IFERROR(INDEX('01_Cad_Pecas'!$H$2:$H$5000,MATCH($E2851,'01_Cad_Pecas'!$D$2:$D$5000,0)),IFERROR(INDEX('01_Cad_Pecas'!$H$2:$H$5000,MATCH(VALUE($E2851),'01_Cad_Pecas'!$D$2:$D$5000,0)),"")))</f>
        <v/>
      </c>
      <c r="L2851" s="14">
        <f>IF($E2851="","",IFERROR(INDEX('01_Cad_Pecas'!$I$2:$I$5000,MATCH($E2851,'01_Cad_Pecas'!$D$2:$D$5000,0)),IFERROR(INDEX('01_Cad_Pecas'!$I$2:$I$5000,MATCH(VALUE($E2851),'01_Cad_Pecas'!$D$2:$D$5000,0)),"")))</f>
        <v/>
      </c>
      <c r="M2851" s="14">
        <f>IF(OR($J2851="",$L2851=""),"",IF($K2851="",0,$K2851)+$J2851*$L2851)</f>
        <v/>
      </c>
      <c r="N2851" s="14" t="n">
        <v>46218</v>
      </c>
      <c r="O2851" s="14" t="n">
        <v>1116</v>
      </c>
      <c r="P2851" s="14" t="n"/>
      <c r="Q2851" s="14" t="n"/>
      <c r="R2851" s="14" t="n"/>
      <c r="S2851" s="14" t="n"/>
      <c r="T2851" s="14">
        <f>IF(OR($J2851="",$O2851=""),"",$O2851/$J2851)</f>
        <v/>
      </c>
      <c r="U2851" s="14" t="inlineStr">
        <is>
          <t>Concluído</t>
        </is>
      </c>
      <c r="V2851" s="14" t="n"/>
      <c r="W2851" s="14" t="n"/>
      <c r="X2851" s="14" t="n"/>
      <c r="Y2851" s="14" t="n"/>
      <c r="Z2851" s="14" t="n"/>
      <c r="AA2851" s="11" t="n"/>
      <c r="AB2851" s="14">
        <f>B2851&amp;"|"&amp;I2851</f>
        <v/>
      </c>
      <c r="AC2851">
        <f>IF($B2851="","","|"&amp;SUBSTITUTE(TRIM(SUBSTITUTE(SUBSTITUTE(SUBSTITUTE(SUBSTITUTE(SUBSTITUTE(SUBSTITUTE(SUBSTITUTE(SUBSTITUTE(SUBSTITUTE(SUBSTITUTE(SUBSTITUTE(SUBSTITUTE(SUBSTITUTE(SUBSTITUTE(TRIM($B2851&amp;""),CHAR(10)," "),CHAR(13)," "),"."," "),";"," "),","," "),"/"," "),"+"," "),"-"," "),"  "," "),"  "," "),"  "," "),"  "," "),"  "," "),"  "," "))," ","|")&amp;"|")</f>
        <v/>
      </c>
      <c r="AD2851">
        <f>TRIM($I2851&amp;"")</f>
        <v/>
      </c>
    </row>
    <row r="2852" ht="36" customHeight="1">
      <c r="A2852" s="9" t="n">
        <v>46217</v>
      </c>
      <c r="B2852" s="14" t="inlineStr">
        <is>
          <t>10246</t>
        </is>
      </c>
      <c r="C2852" s="14" t="inlineStr">
        <is>
          <t>M/C 0720 (AMARELO)</t>
        </is>
      </c>
      <c r="D2852" s="14" t="inlineStr">
        <is>
          <t>49 COLA DE ESPUMA</t>
        </is>
      </c>
      <c r="E2852" s="14" t="n">
        <v>30001320</v>
      </c>
      <c r="F2852" s="14" t="inlineStr">
        <is>
          <t>ENCOSTO ESTOFADO BORD - CADEIRA MILÃO PÉ INTEIRO</t>
        </is>
      </c>
      <c r="G2852" s="14" t="inlineStr">
        <is>
          <t>49 COLA DE ESPUMA</t>
        </is>
      </c>
      <c r="H2852" s="14" t="inlineStr">
        <is>
          <t>49 COLA DE ESPUMA</t>
        </is>
      </c>
      <c r="I2852" s="9" t="inlineStr">
        <is>
          <t>49 COLA DE ESPUMA</t>
        </is>
      </c>
      <c r="J2852" s="9" t="n">
        <v>50</v>
      </c>
      <c r="K2852" s="14">
        <f>IF($E2852="","",IFERROR(INDEX('01_Cad_Pecas'!$H$2:$H$5000,MATCH($E2852,'01_Cad_Pecas'!$D$2:$D$5000,0)),IFERROR(INDEX('01_Cad_Pecas'!$H$2:$H$5000,MATCH(VALUE($E2852),'01_Cad_Pecas'!$D$2:$D$5000,0)),"")))</f>
        <v/>
      </c>
      <c r="L2852" s="14">
        <f>IF($E2852="","",IFERROR(INDEX('01_Cad_Pecas'!$I$2:$I$5000,MATCH($E2852,'01_Cad_Pecas'!$D$2:$D$5000,0)),IFERROR(INDEX('01_Cad_Pecas'!$I$2:$I$5000,MATCH(VALUE($E2852),'01_Cad_Pecas'!$D$2:$D$5000,0)),"")))</f>
        <v/>
      </c>
      <c r="M2852" s="14">
        <f>IF(OR($J2852="",$L2852=""),"",IF($K2852="",0,$K2852)+$J2852*$L2852)</f>
        <v/>
      </c>
      <c r="N2852" s="14" t="n">
        <v>46218</v>
      </c>
      <c r="O2852" s="14" t="n">
        <v>50</v>
      </c>
      <c r="P2852" s="14" t="n"/>
      <c r="Q2852" s="14" t="n"/>
      <c r="R2852" s="14" t="n"/>
      <c r="S2852" s="14" t="n"/>
      <c r="T2852" s="14">
        <f>IF(OR($J2852="",$O2852=""),"",$O2852/$J2852)</f>
        <v/>
      </c>
      <c r="U2852" s="14" t="inlineStr">
        <is>
          <t>Concluído</t>
        </is>
      </c>
      <c r="V2852" s="14" t="n"/>
      <c r="W2852" s="14" t="n"/>
      <c r="X2852" s="14" t="n"/>
      <c r="Y2852" s="14" t="n"/>
      <c r="Z2852" s="14" t="n"/>
      <c r="AA2852" s="11" t="n"/>
      <c r="AB2852" s="14">
        <f>B2852&amp;"|"&amp;I2852</f>
        <v/>
      </c>
      <c r="AC2852">
        <f>IF($B2852="","","|"&amp;SUBSTITUTE(TRIM(SUBSTITUTE(SUBSTITUTE(SUBSTITUTE(SUBSTITUTE(SUBSTITUTE(SUBSTITUTE(SUBSTITUTE(SUBSTITUTE(SUBSTITUTE(SUBSTITUTE(SUBSTITUTE(SUBSTITUTE(SUBSTITUTE(SUBSTITUTE(TRIM($B2852&amp;""),CHAR(10)," "),CHAR(13)," "),"."," "),";"," "),","," "),"/"," "),"+"," "),"-"," "),"  "," "),"  "," "),"  "," "),"  "," "),"  "," "),"  "," "))," ","|")&amp;"|")</f>
        <v/>
      </c>
      <c r="AD2852">
        <f>TRIM($I2852&amp;"")</f>
        <v/>
      </c>
    </row>
    <row r="2853" ht="36" customHeight="1">
      <c r="A2853" s="9" t="n">
        <v>46217</v>
      </c>
      <c r="B2853" s="14" t="inlineStr">
        <is>
          <t>10246</t>
        </is>
      </c>
      <c r="C2853" s="14" t="inlineStr">
        <is>
          <t>M/C 0720 (AMARELO)</t>
        </is>
      </c>
      <c r="D2853" s="14" t="inlineStr">
        <is>
          <t>49 COLA DE ESPUMA</t>
        </is>
      </c>
      <c r="E2853" s="14" t="n">
        <v>30001412</v>
      </c>
      <c r="F2853" s="14" t="inlineStr">
        <is>
          <t>ENCOSTO ESTOFADO MENOR - CADEIRA PÉ INTEIRO</t>
        </is>
      </c>
      <c r="G2853" s="14" t="inlineStr">
        <is>
          <t>49 COLA DE ESPUMA</t>
        </is>
      </c>
      <c r="H2853" s="14" t="inlineStr">
        <is>
          <t>49 COLA DE ESPUMA</t>
        </is>
      </c>
      <c r="I2853" s="9" t="inlineStr">
        <is>
          <t>49 COLA DE ESPUMA</t>
        </is>
      </c>
      <c r="J2853" s="9" t="n">
        <v>1066</v>
      </c>
      <c r="K2853" s="14">
        <f>IF($E2853="","",IFERROR(INDEX('01_Cad_Pecas'!$H$2:$H$5000,MATCH($E2853,'01_Cad_Pecas'!$D$2:$D$5000,0)),IFERROR(INDEX('01_Cad_Pecas'!$H$2:$H$5000,MATCH(VALUE($E2853),'01_Cad_Pecas'!$D$2:$D$5000,0)),"")))</f>
        <v/>
      </c>
      <c r="L2853" s="14">
        <f>IF($E2853="","",IFERROR(INDEX('01_Cad_Pecas'!$I$2:$I$5000,MATCH($E2853,'01_Cad_Pecas'!$D$2:$D$5000,0)),IFERROR(INDEX('01_Cad_Pecas'!$I$2:$I$5000,MATCH(VALUE($E2853),'01_Cad_Pecas'!$D$2:$D$5000,0)),"")))</f>
        <v/>
      </c>
      <c r="M2853" s="14">
        <f>IF(OR($J2853="",$L2853=""),"",IF($K2853="",0,$K2853)+$J2853*$L2853)</f>
        <v/>
      </c>
      <c r="N2853" s="14" t="n">
        <v>46218</v>
      </c>
      <c r="O2853" s="14" t="n">
        <v>1066</v>
      </c>
      <c r="P2853" s="14" t="n"/>
      <c r="Q2853" s="14" t="n"/>
      <c r="R2853" s="14" t="n"/>
      <c r="S2853" s="14" t="n"/>
      <c r="T2853" s="14">
        <f>IF(OR($J2853="",$O2853=""),"",$O2853/$J2853)</f>
        <v/>
      </c>
      <c r="U2853" s="14" t="inlineStr">
        <is>
          <t>Concluído</t>
        </is>
      </c>
      <c r="V2853" s="14" t="n"/>
      <c r="W2853" s="14" t="n"/>
      <c r="X2853" s="14" t="n"/>
      <c r="Y2853" s="14" t="n"/>
      <c r="Z2853" s="14" t="n"/>
      <c r="AA2853" s="11" t="n"/>
      <c r="AB2853" s="14">
        <f>B2853&amp;"|"&amp;I2853</f>
        <v/>
      </c>
      <c r="AC2853">
        <f>IF($B2853="","","|"&amp;SUBSTITUTE(TRIM(SUBSTITUTE(SUBSTITUTE(SUBSTITUTE(SUBSTITUTE(SUBSTITUTE(SUBSTITUTE(SUBSTITUTE(SUBSTITUTE(SUBSTITUTE(SUBSTITUTE(SUBSTITUTE(SUBSTITUTE(SUBSTITUTE(SUBSTITUTE(TRIM($B2853&amp;""),CHAR(10)," "),CHAR(13)," "),"."," "),";"," "),","," "),"/"," "),"+"," "),"-"," "),"  "," "),"  "," "),"  "," "),"  "," "),"  "," "),"  "," "))," ","|")&amp;"|")</f>
        <v/>
      </c>
      <c r="AD2853">
        <f>TRIM($I2853&amp;"")</f>
        <v/>
      </c>
    </row>
    <row r="2854" ht="36" customHeight="1">
      <c r="A2854" s="9" t="n">
        <v>46217</v>
      </c>
      <c r="B2854" s="14" t="inlineStr">
        <is>
          <t>10246</t>
        </is>
      </c>
      <c r="C2854" s="14" t="inlineStr">
        <is>
          <t>M/C 0720 (AMARELO)</t>
        </is>
      </c>
      <c r="D2854" s="14" t="inlineStr">
        <is>
          <t>49 COLA DE ESPUMA</t>
        </is>
      </c>
      <c r="E2854" s="14" t="n">
        <v>30001235</v>
      </c>
      <c r="F2854" s="14" t="inlineStr">
        <is>
          <t>ENCOSTO 680X430X20 D20</t>
        </is>
      </c>
      <c r="G2854" s="14" t="inlineStr">
        <is>
          <t>49 COLA DE ESPUMA</t>
        </is>
      </c>
      <c r="H2854" s="14" t="inlineStr">
        <is>
          <t>49 COLA DE ESPUMA</t>
        </is>
      </c>
      <c r="I2854" s="9" t="inlineStr">
        <is>
          <t>49 COLA DE ESPUMA</t>
        </is>
      </c>
      <c r="J2854" s="9" t="n">
        <v>1066</v>
      </c>
      <c r="K2854" s="14">
        <f>IF($E2854="","",IFERROR(INDEX('01_Cad_Pecas'!$H$2:$H$5000,MATCH($E2854,'01_Cad_Pecas'!$D$2:$D$5000,0)),IFERROR(INDEX('01_Cad_Pecas'!$H$2:$H$5000,MATCH(VALUE($E2854),'01_Cad_Pecas'!$D$2:$D$5000,0)),"")))</f>
        <v/>
      </c>
      <c r="L2854" s="14">
        <f>IF($E2854="","",IFERROR(INDEX('01_Cad_Pecas'!$I$2:$I$5000,MATCH($E2854,'01_Cad_Pecas'!$D$2:$D$5000,0)),IFERROR(INDEX('01_Cad_Pecas'!$I$2:$I$5000,MATCH(VALUE($E2854),'01_Cad_Pecas'!$D$2:$D$5000,0)),"")))</f>
        <v/>
      </c>
      <c r="M2854" s="14">
        <f>IF(OR($J2854="",$L2854=""),"",IF($K2854="",0,$K2854)+$J2854*$L2854)</f>
        <v/>
      </c>
      <c r="N2854" s="14" t="n">
        <v>46218</v>
      </c>
      <c r="O2854" s="14" t="n">
        <v>1066</v>
      </c>
      <c r="P2854" s="14" t="n"/>
      <c r="Q2854" s="14" t="n"/>
      <c r="R2854" s="14" t="n"/>
      <c r="S2854" s="14" t="n"/>
      <c r="T2854" s="14">
        <f>IF(OR($J2854="",$O2854=""),"",$O2854/$J2854)</f>
        <v/>
      </c>
      <c r="U2854" s="14" t="inlineStr">
        <is>
          <t>Concluído</t>
        </is>
      </c>
      <c r="V2854" s="14" t="n"/>
      <c r="W2854" s="14" t="n"/>
      <c r="X2854" s="14" t="n"/>
      <c r="Y2854" s="14" t="n"/>
      <c r="Z2854" s="14" t="n"/>
      <c r="AA2854" s="11" t="n"/>
      <c r="AB2854" s="14">
        <f>B2854&amp;"|"&amp;I2854</f>
        <v/>
      </c>
      <c r="AC2854">
        <f>IF($B2854="","","|"&amp;SUBSTITUTE(TRIM(SUBSTITUTE(SUBSTITUTE(SUBSTITUTE(SUBSTITUTE(SUBSTITUTE(SUBSTITUTE(SUBSTITUTE(SUBSTITUTE(SUBSTITUTE(SUBSTITUTE(SUBSTITUTE(SUBSTITUTE(SUBSTITUTE(SUBSTITUTE(TRIM($B2854&amp;""),CHAR(10)," "),CHAR(13)," "),"."," "),";"," "),","," "),"/"," "),"+"," "),"-"," "),"  "," "),"  "," "),"  "," "),"  "," "),"  "," "),"  "," "))," ","|")&amp;"|")</f>
        <v/>
      </c>
      <c r="AD2854">
        <f>TRIM($I2854&amp;"")</f>
        <v/>
      </c>
    </row>
    <row r="2855" ht="36" customHeight="1">
      <c r="A2855" s="9" t="n">
        <v>46218</v>
      </c>
      <c r="B2855" s="14" t="inlineStr">
        <is>
          <t>10247</t>
        </is>
      </c>
      <c r="C2855" s="14" t="inlineStr">
        <is>
          <t>M/C 0721 (BEGE)</t>
        </is>
      </c>
      <c r="D2855" s="14" t="inlineStr">
        <is>
          <t>49 COLA DE ESPUMA</t>
        </is>
      </c>
      <c r="E2855" s="14" t="n">
        <v>30001213</v>
      </c>
      <c r="F2855" s="14" t="inlineStr">
        <is>
          <t>ASSENTO ESTOFADO - CADEIRA PÉ INTEIRO</t>
        </is>
      </c>
      <c r="G2855" s="14" t="inlineStr">
        <is>
          <t>49 COLA DE ESPUMA</t>
        </is>
      </c>
      <c r="H2855" s="14" t="inlineStr">
        <is>
          <t>49 COLA DE ESPUMA</t>
        </is>
      </c>
      <c r="I2855" s="9" t="inlineStr">
        <is>
          <t>49 COLA DE ESPUMA</t>
        </is>
      </c>
      <c r="J2855" s="9" t="n">
        <v>362</v>
      </c>
      <c r="K2855" s="14">
        <f>IF($E2855="","",IFERROR(INDEX('01_Cad_Pecas'!$H$2:$H$5000,MATCH($E2855,'01_Cad_Pecas'!$D$2:$D$5000,0)),IFERROR(INDEX('01_Cad_Pecas'!$H$2:$H$5000,MATCH(VALUE($E2855),'01_Cad_Pecas'!$D$2:$D$5000,0)),"")))</f>
        <v/>
      </c>
      <c r="L2855" s="14">
        <f>IF($E2855="","",IFERROR(INDEX('01_Cad_Pecas'!$I$2:$I$5000,MATCH($E2855,'01_Cad_Pecas'!$D$2:$D$5000,0)),IFERROR(INDEX('01_Cad_Pecas'!$I$2:$I$5000,MATCH(VALUE($E2855),'01_Cad_Pecas'!$D$2:$D$5000,0)),"")))</f>
        <v/>
      </c>
      <c r="M2855" s="14">
        <f>IF(OR($J2855="",$L2855=""),"",IF($K2855="",0,$K2855)+$J2855*$L2855)</f>
        <v/>
      </c>
      <c r="N2855" s="14" t="n">
        <v>46219</v>
      </c>
      <c r="O2855" s="14" t="n">
        <v>362</v>
      </c>
      <c r="P2855" s="14" t="n"/>
      <c r="Q2855" s="14" t="n"/>
      <c r="R2855" s="14" t="n"/>
      <c r="S2855" s="14" t="n"/>
      <c r="T2855" s="14">
        <f>IF(OR($J2855="",$O2855=""),"",$O2855/$J2855)</f>
        <v/>
      </c>
      <c r="U2855" s="14" t="inlineStr">
        <is>
          <t>Concluído</t>
        </is>
      </c>
      <c r="V2855" s="14" t="n"/>
      <c r="W2855" s="14" t="n"/>
      <c r="X2855" s="14" t="n"/>
      <c r="Y2855" s="14" t="n"/>
      <c r="Z2855" s="14" t="n"/>
      <c r="AA2855" s="11" t="n"/>
      <c r="AB2855" s="14">
        <f>B2855&amp;"|"&amp;I2855</f>
        <v/>
      </c>
      <c r="AC2855">
        <f>IF($B2855="","","|"&amp;SUBSTITUTE(TRIM(SUBSTITUTE(SUBSTITUTE(SUBSTITUTE(SUBSTITUTE(SUBSTITUTE(SUBSTITUTE(SUBSTITUTE(SUBSTITUTE(SUBSTITUTE(SUBSTITUTE(SUBSTITUTE(SUBSTITUTE(SUBSTITUTE(SUBSTITUTE(TRIM($B2855&amp;""),CHAR(10)," "),CHAR(13)," "),"."," "),";"," "),","," "),"/"," "),"+"," "),"-"," "),"  "," "),"  "," "),"  "," "),"  "," "),"  "," "),"  "," "))," ","|")&amp;"|")</f>
        <v/>
      </c>
      <c r="AD2855">
        <f>TRIM($I2855&amp;"")</f>
        <v/>
      </c>
    </row>
    <row r="2856" ht="36" customHeight="1">
      <c r="A2856" s="9" t="n">
        <v>46218</v>
      </c>
      <c r="B2856" s="14" t="inlineStr">
        <is>
          <t>10247</t>
        </is>
      </c>
      <c r="C2856" s="14" t="inlineStr">
        <is>
          <t>M/C 0721 (BEGE)</t>
        </is>
      </c>
      <c r="D2856" s="14" t="inlineStr">
        <is>
          <t>49 COLA DE ESPUMA</t>
        </is>
      </c>
      <c r="E2856" s="14" t="n">
        <v>30001320</v>
      </c>
      <c r="F2856" s="14" t="inlineStr">
        <is>
          <t>ENCOSTO ESTOFADO BORD - CADEIRA MILÃO PÉ INTEIRO</t>
        </is>
      </c>
      <c r="G2856" s="14" t="inlineStr">
        <is>
          <t>49 COLA DE ESPUMA</t>
        </is>
      </c>
      <c r="H2856" s="14" t="inlineStr">
        <is>
          <t>49 COLA DE ESPUMA</t>
        </is>
      </c>
      <c r="I2856" s="9" t="inlineStr">
        <is>
          <t>49 COLA DE ESPUMA</t>
        </is>
      </c>
      <c r="J2856" s="9" t="n">
        <v>20</v>
      </c>
      <c r="K2856" s="14">
        <f>IF($E2856="","",IFERROR(INDEX('01_Cad_Pecas'!$H$2:$H$5000,MATCH($E2856,'01_Cad_Pecas'!$D$2:$D$5000,0)),IFERROR(INDEX('01_Cad_Pecas'!$H$2:$H$5000,MATCH(VALUE($E2856),'01_Cad_Pecas'!$D$2:$D$5000,0)),"")))</f>
        <v/>
      </c>
      <c r="L2856" s="14">
        <f>IF($E2856="","",IFERROR(INDEX('01_Cad_Pecas'!$I$2:$I$5000,MATCH($E2856,'01_Cad_Pecas'!$D$2:$D$5000,0)),IFERROR(INDEX('01_Cad_Pecas'!$I$2:$I$5000,MATCH(VALUE($E2856),'01_Cad_Pecas'!$D$2:$D$5000,0)),"")))</f>
        <v/>
      </c>
      <c r="M2856" s="14">
        <f>IF(OR($J2856="",$L2856=""),"",IF($K2856="",0,$K2856)+$J2856*$L2856)</f>
        <v/>
      </c>
      <c r="N2856" s="14" t="n">
        <v>46219</v>
      </c>
      <c r="O2856" s="14" t="n">
        <v>20</v>
      </c>
      <c r="P2856" s="14" t="n"/>
      <c r="Q2856" s="14" t="n"/>
      <c r="R2856" s="14" t="n"/>
      <c r="S2856" s="14" t="n"/>
      <c r="T2856" s="14">
        <f>IF(OR($J2856="",$O2856=""),"",$O2856/$J2856)</f>
        <v/>
      </c>
      <c r="U2856" s="14" t="inlineStr">
        <is>
          <t>Concluído</t>
        </is>
      </c>
      <c r="V2856" s="14" t="n"/>
      <c r="W2856" s="14" t="n"/>
      <c r="X2856" s="14" t="n"/>
      <c r="Y2856" s="14" t="n"/>
      <c r="Z2856" s="14" t="n"/>
      <c r="AA2856" s="11" t="n"/>
      <c r="AB2856" s="14">
        <f>B2856&amp;"|"&amp;I2856</f>
        <v/>
      </c>
      <c r="AC2856">
        <f>IF($B2856="","","|"&amp;SUBSTITUTE(TRIM(SUBSTITUTE(SUBSTITUTE(SUBSTITUTE(SUBSTITUTE(SUBSTITUTE(SUBSTITUTE(SUBSTITUTE(SUBSTITUTE(SUBSTITUTE(SUBSTITUTE(SUBSTITUTE(SUBSTITUTE(SUBSTITUTE(SUBSTITUTE(TRIM($B2856&amp;""),CHAR(10)," "),CHAR(13)," "),"."," "),";"," "),","," "),"/"," "),"+"," "),"-"," "),"  "," "),"  "," "),"  "," "),"  "," "),"  "," "),"  "," "))," ","|")&amp;"|")</f>
        <v/>
      </c>
      <c r="AD2856">
        <f>TRIM($I2856&amp;"")</f>
        <v/>
      </c>
    </row>
    <row r="2857" ht="36" customHeight="1">
      <c r="A2857" s="9" t="n">
        <v>46218</v>
      </c>
      <c r="B2857" s="14" t="inlineStr">
        <is>
          <t>10247</t>
        </is>
      </c>
      <c r="C2857" s="14" t="inlineStr">
        <is>
          <t>M/C 0721 (BEGE)</t>
        </is>
      </c>
      <c r="D2857" s="14" t="inlineStr">
        <is>
          <t>49 COLA DE ESPUMA</t>
        </is>
      </c>
      <c r="E2857" s="14" t="n">
        <v>30001412</v>
      </c>
      <c r="F2857" s="14" t="inlineStr">
        <is>
          <t>ENCOSTO ESTOFADO MENOR - CADEIRA PÉ INTEIRO</t>
        </is>
      </c>
      <c r="G2857" s="14" t="inlineStr">
        <is>
          <t>49 COLA DE ESPUMA</t>
        </is>
      </c>
      <c r="H2857" s="14" t="inlineStr">
        <is>
          <t>49 COLA DE ESPUMA</t>
        </is>
      </c>
      <c r="I2857" s="9" t="inlineStr">
        <is>
          <t>49 COLA DE ESPUMA</t>
        </is>
      </c>
      <c r="J2857" s="9" t="n">
        <v>342</v>
      </c>
      <c r="K2857" s="14">
        <f>IF($E2857="","",IFERROR(INDEX('01_Cad_Pecas'!$H$2:$H$5000,MATCH($E2857,'01_Cad_Pecas'!$D$2:$D$5000,0)),IFERROR(INDEX('01_Cad_Pecas'!$H$2:$H$5000,MATCH(VALUE($E2857),'01_Cad_Pecas'!$D$2:$D$5000,0)),"")))</f>
        <v/>
      </c>
      <c r="L2857" s="14">
        <f>IF($E2857="","",IFERROR(INDEX('01_Cad_Pecas'!$I$2:$I$5000,MATCH($E2857,'01_Cad_Pecas'!$D$2:$D$5000,0)),IFERROR(INDEX('01_Cad_Pecas'!$I$2:$I$5000,MATCH(VALUE($E2857),'01_Cad_Pecas'!$D$2:$D$5000,0)),"")))</f>
        <v/>
      </c>
      <c r="M2857" s="14">
        <f>IF(OR($J2857="",$L2857=""),"",IF($K2857="",0,$K2857)+$J2857*$L2857)</f>
        <v/>
      </c>
      <c r="N2857" s="14" t="n">
        <v>46219</v>
      </c>
      <c r="O2857" s="14" t="n">
        <v>342</v>
      </c>
      <c r="P2857" s="14" t="n"/>
      <c r="Q2857" s="14" t="n"/>
      <c r="R2857" s="14" t="n"/>
      <c r="S2857" s="14" t="n"/>
      <c r="T2857" s="14">
        <f>IF(OR($J2857="",$O2857=""),"",$O2857/$J2857)</f>
        <v/>
      </c>
      <c r="U2857" s="14" t="inlineStr">
        <is>
          <t>Concluído</t>
        </is>
      </c>
      <c r="V2857" s="14" t="n"/>
      <c r="W2857" s="14" t="n"/>
      <c r="X2857" s="14" t="n"/>
      <c r="Y2857" s="14" t="n"/>
      <c r="Z2857" s="14" t="n"/>
      <c r="AA2857" s="11" t="n"/>
      <c r="AB2857" s="14">
        <f>B2857&amp;"|"&amp;I2857</f>
        <v/>
      </c>
      <c r="AC2857">
        <f>IF($B2857="","","|"&amp;SUBSTITUTE(TRIM(SUBSTITUTE(SUBSTITUTE(SUBSTITUTE(SUBSTITUTE(SUBSTITUTE(SUBSTITUTE(SUBSTITUTE(SUBSTITUTE(SUBSTITUTE(SUBSTITUTE(SUBSTITUTE(SUBSTITUTE(SUBSTITUTE(SUBSTITUTE(TRIM($B2857&amp;""),CHAR(10)," "),CHAR(13)," "),"."," "),";"," "),","," "),"/"," "),"+"," "),"-"," "),"  "," "),"  "," "),"  "," "),"  "," "),"  "," "),"  "," "))," ","|")&amp;"|")</f>
        <v/>
      </c>
      <c r="AD2857">
        <f>TRIM($I2857&amp;"")</f>
        <v/>
      </c>
    </row>
    <row r="2858" ht="36" customHeight="1">
      <c r="A2858" s="9" t="n">
        <v>46218</v>
      </c>
      <c r="B2858" s="14" t="inlineStr">
        <is>
          <t>10247</t>
        </is>
      </c>
      <c r="C2858" s="14" t="inlineStr">
        <is>
          <t>M/C 0721 (BEGE)</t>
        </is>
      </c>
      <c r="D2858" s="14" t="inlineStr">
        <is>
          <t>49 COLA DE ESPUMA</t>
        </is>
      </c>
      <c r="E2858" s="14" t="n">
        <v>30001235</v>
      </c>
      <c r="F2858" s="14" t="inlineStr">
        <is>
          <t>ENCOSTO 680X430X20 D20</t>
        </is>
      </c>
      <c r="G2858" s="14" t="inlineStr">
        <is>
          <t>49 COLA DE ESPUMA</t>
        </is>
      </c>
      <c r="H2858" s="14" t="inlineStr">
        <is>
          <t>49 COLA DE ESPUMA</t>
        </is>
      </c>
      <c r="I2858" s="9" t="inlineStr">
        <is>
          <t>49 COLA DE ESPUMA</t>
        </is>
      </c>
      <c r="J2858" s="9" t="n">
        <v>342</v>
      </c>
      <c r="K2858" s="14">
        <f>IF($E2858="","",IFERROR(INDEX('01_Cad_Pecas'!$H$2:$H$5000,MATCH($E2858,'01_Cad_Pecas'!$D$2:$D$5000,0)),IFERROR(INDEX('01_Cad_Pecas'!$H$2:$H$5000,MATCH(VALUE($E2858),'01_Cad_Pecas'!$D$2:$D$5000,0)),"")))</f>
        <v/>
      </c>
      <c r="L2858" s="14">
        <f>IF($E2858="","",IFERROR(INDEX('01_Cad_Pecas'!$I$2:$I$5000,MATCH($E2858,'01_Cad_Pecas'!$D$2:$D$5000,0)),IFERROR(INDEX('01_Cad_Pecas'!$I$2:$I$5000,MATCH(VALUE($E2858),'01_Cad_Pecas'!$D$2:$D$5000,0)),"")))</f>
        <v/>
      </c>
      <c r="M2858" s="14">
        <f>IF(OR($J2858="",$L2858=""),"",IF($K2858="",0,$K2858)+$J2858*$L2858)</f>
        <v/>
      </c>
      <c r="N2858" s="14" t="n">
        <v>46218</v>
      </c>
      <c r="O2858" s="14" t="n">
        <v>342</v>
      </c>
      <c r="P2858" s="14" t="n"/>
      <c r="Q2858" s="14" t="n"/>
      <c r="R2858" s="14" t="n"/>
      <c r="S2858" s="14" t="n"/>
      <c r="T2858" s="14">
        <f>IF(OR($J2858="",$O2858=""),"",$O2858/$J2858)</f>
        <v/>
      </c>
      <c r="U2858" s="14" t="inlineStr">
        <is>
          <t>Concluído</t>
        </is>
      </c>
      <c r="V2858" s="14" t="n"/>
      <c r="W2858" s="14" t="n"/>
      <c r="X2858" s="14" t="n"/>
      <c r="Y2858" s="14" t="n"/>
      <c r="Z2858" s="14" t="n"/>
      <c r="AA2858" s="11" t="n"/>
      <c r="AB2858" s="14">
        <f>B2858&amp;"|"&amp;I2858</f>
        <v/>
      </c>
      <c r="AC2858">
        <f>IF($B2858="","","|"&amp;SUBSTITUTE(TRIM(SUBSTITUTE(SUBSTITUTE(SUBSTITUTE(SUBSTITUTE(SUBSTITUTE(SUBSTITUTE(SUBSTITUTE(SUBSTITUTE(SUBSTITUTE(SUBSTITUTE(SUBSTITUTE(SUBSTITUTE(SUBSTITUTE(SUBSTITUTE(TRIM($B2858&amp;""),CHAR(10)," "),CHAR(13)," "),"."," "),";"," "),","," "),"/"," "),"+"," "),"-"," "),"  "," "),"  "," "),"  "," "),"  "," "),"  "," "),"  "," "))," ","|")&amp;"|")</f>
        <v/>
      </c>
      <c r="AD2858">
        <f>TRIM($I2858&amp;"")</f>
        <v/>
      </c>
    </row>
    <row r="2859" ht="36" customHeight="1">
      <c r="A2859" s="9" t="n">
        <v>46218</v>
      </c>
      <c r="B2859" s="14" t="inlineStr">
        <is>
          <t>10247</t>
        </is>
      </c>
      <c r="C2859" s="14" t="inlineStr">
        <is>
          <t>M/C 0721 (BEGE)</t>
        </is>
      </c>
      <c r="D2859" s="14" t="inlineStr">
        <is>
          <t>49 COLA DE ESPUMA</t>
        </is>
      </c>
      <c r="E2859" s="14" t="n">
        <v>30004807</v>
      </c>
      <c r="F2859" s="14" t="inlineStr">
        <is>
          <t>ASSENTO ESTOFADO - CAD SANTIAGO</t>
        </is>
      </c>
      <c r="G2859" s="14" t="inlineStr">
        <is>
          <t>49 COLA DE ESPUMA</t>
        </is>
      </c>
      <c r="H2859" s="14" t="inlineStr">
        <is>
          <t>49 COLA DE ESPUMA</t>
        </is>
      </c>
      <c r="I2859" s="9" t="inlineStr">
        <is>
          <t>49 COLA DE ESPUMA</t>
        </is>
      </c>
      <c r="J2859" s="9" t="n">
        <v>612</v>
      </c>
      <c r="K2859" s="14">
        <f>IF($E2859="","",IFERROR(INDEX('01_Cad_Pecas'!$H$2:$H$5000,MATCH($E2859,'01_Cad_Pecas'!$D$2:$D$5000,0)),IFERROR(INDEX('01_Cad_Pecas'!$H$2:$H$5000,MATCH(VALUE($E2859),'01_Cad_Pecas'!$D$2:$D$5000,0)),"")))</f>
        <v/>
      </c>
      <c r="L2859" s="14">
        <f>IF($E2859="","",IFERROR(INDEX('01_Cad_Pecas'!$I$2:$I$5000,MATCH($E2859,'01_Cad_Pecas'!$D$2:$D$5000,0)),IFERROR(INDEX('01_Cad_Pecas'!$I$2:$I$5000,MATCH(VALUE($E2859),'01_Cad_Pecas'!$D$2:$D$5000,0)),"")))</f>
        <v/>
      </c>
      <c r="M2859" s="14">
        <f>IF(OR($J2859="",$L2859=""),"",IF($K2859="",0,$K2859)+$J2859*$L2859)</f>
        <v/>
      </c>
      <c r="N2859" s="14" t="n">
        <v>46219</v>
      </c>
      <c r="O2859" s="14" t="n">
        <v>612</v>
      </c>
      <c r="P2859" s="14" t="n"/>
      <c r="Q2859" s="14" t="n"/>
      <c r="R2859" s="14" t="n"/>
      <c r="S2859" s="14" t="n"/>
      <c r="T2859" s="14">
        <f>IF(OR($J2859="",$O2859=""),"",$O2859/$J2859)</f>
        <v/>
      </c>
      <c r="U2859" s="14" t="inlineStr">
        <is>
          <t>Concluído</t>
        </is>
      </c>
      <c r="V2859" s="14" t="n"/>
      <c r="W2859" s="14" t="n"/>
      <c r="X2859" s="14" t="n"/>
      <c r="Y2859" s="14" t="n"/>
      <c r="Z2859" s="14" t="n"/>
      <c r="AA2859" s="11" t="n"/>
      <c r="AB2859" s="14">
        <f>B2859&amp;"|"&amp;I2859</f>
        <v/>
      </c>
      <c r="AC2859">
        <f>IF($B2859="","","|"&amp;SUBSTITUTE(TRIM(SUBSTITUTE(SUBSTITUTE(SUBSTITUTE(SUBSTITUTE(SUBSTITUTE(SUBSTITUTE(SUBSTITUTE(SUBSTITUTE(SUBSTITUTE(SUBSTITUTE(SUBSTITUTE(SUBSTITUTE(SUBSTITUTE(SUBSTITUTE(TRIM($B2859&amp;""),CHAR(10)," "),CHAR(13)," "),"."," "),";"," "),","," "),"/"," "),"+"," "),"-"," "),"  "," "),"  "," "),"  "," "),"  "," "),"  "," "),"  "," "))," ","|")&amp;"|")</f>
        <v/>
      </c>
      <c r="AD2859">
        <f>TRIM($I2859&amp;"")</f>
        <v/>
      </c>
    </row>
    <row r="2860" ht="36" customHeight="1">
      <c r="A2860" s="9" t="n">
        <v>46213</v>
      </c>
      <c r="B2860" s="14" t="inlineStr">
        <is>
          <t>10241</t>
        </is>
      </c>
      <c r="C2860" s="14" t="inlineStr">
        <is>
          <t>M/C 0717 (MARROM)</t>
        </is>
      </c>
      <c r="D2860" s="14" t="inlineStr">
        <is>
          <t>9 COLADEIRAS</t>
        </is>
      </c>
      <c r="E2860" s="14" t="n">
        <v>20014005</v>
      </c>
      <c r="F2860" s="14" t="inlineStr">
        <is>
          <t>TAMPO 902X902X12 MDP - MESA DAKAR/MIAMI 0,90</t>
        </is>
      </c>
      <c r="G2860" s="14" t="inlineStr">
        <is>
          <t>9 COLADEIRAS</t>
        </is>
      </c>
      <c r="H2860" s="14" t="inlineStr">
        <is>
          <t>9 COLADEIRAS</t>
        </is>
      </c>
      <c r="I2860" s="9" t="inlineStr">
        <is>
          <t>9 COLADEIRAS</t>
        </is>
      </c>
      <c r="J2860" s="9" t="n">
        <v>2</v>
      </c>
      <c r="K2860" s="14">
        <f>IF($E2860="","",IFERROR(INDEX('01_Cad_Pecas'!$H$2:$H$5000,MATCH($E2860,'01_Cad_Pecas'!$D$2:$D$5000,0)),IFERROR(INDEX('01_Cad_Pecas'!$H$2:$H$5000,MATCH(VALUE($E2860),'01_Cad_Pecas'!$D$2:$D$5000,0)),"")))</f>
        <v/>
      </c>
      <c r="L2860" s="14">
        <f>IF($E2860="","",IFERROR(INDEX('01_Cad_Pecas'!$I$2:$I$5000,MATCH($E2860,'01_Cad_Pecas'!$D$2:$D$5000,0)),IFERROR(INDEX('01_Cad_Pecas'!$I$2:$I$5000,MATCH(VALUE($E2860),'01_Cad_Pecas'!$D$2:$D$5000,0)),"")))</f>
        <v/>
      </c>
      <c r="M2860" s="14">
        <f>IF(OR($J2860="",$L2860=""),"",IF($K2860="",0,$K2860)+$J2860*$L2860)</f>
        <v/>
      </c>
      <c r="N2860" s="14" t="n">
        <v>46213</v>
      </c>
      <c r="O2860" s="14" t="n">
        <v>2</v>
      </c>
      <c r="P2860" s="14" t="n"/>
      <c r="Q2860" s="14" t="n"/>
      <c r="R2860" s="14" t="n"/>
      <c r="S2860" s="14" t="n"/>
      <c r="T2860" s="14">
        <f>IF(OR($J2860="",$O2860=""),"",$O2860/$J2860)</f>
        <v/>
      </c>
      <c r="U2860" s="14" t="inlineStr">
        <is>
          <t>Concluído</t>
        </is>
      </c>
      <c r="V2860" s="14" t="n"/>
      <c r="W2860" s="14" t="n"/>
      <c r="X2860" s="14" t="n"/>
      <c r="Y2860" s="14" t="n"/>
      <c r="Z2860" s="14" t="n"/>
      <c r="AA2860" s="11" t="n"/>
      <c r="AB2860" s="14">
        <f>B2860&amp;"|"&amp;I2860</f>
        <v/>
      </c>
      <c r="AC2860">
        <f>IF($B2860="","","|"&amp;SUBSTITUTE(TRIM(SUBSTITUTE(SUBSTITUTE(SUBSTITUTE(SUBSTITUTE(SUBSTITUTE(SUBSTITUTE(SUBSTITUTE(SUBSTITUTE(SUBSTITUTE(SUBSTITUTE(SUBSTITUTE(SUBSTITUTE(SUBSTITUTE(SUBSTITUTE(TRIM($B2860&amp;""),CHAR(10)," "),CHAR(13)," "),"."," "),";"," "),","," "),"/"," "),"+"," "),"-"," "),"  "," "),"  "," "),"  "," "),"  "," "),"  "," "),"  "," "))," ","|")&amp;"|")</f>
        <v/>
      </c>
      <c r="AD2860">
        <f>TRIM($I2860&amp;"")</f>
        <v/>
      </c>
    </row>
    <row r="2861" ht="36" customHeight="1">
      <c r="A2861" s="9" t="n">
        <v>46213</v>
      </c>
      <c r="B2861" s="14" t="inlineStr">
        <is>
          <t>10241</t>
        </is>
      </c>
      <c r="C2861" s="14" t="inlineStr">
        <is>
          <t>M/C 0717 (MARROM)</t>
        </is>
      </c>
      <c r="D2861" s="14" t="inlineStr">
        <is>
          <t>9 COLADEIRAS</t>
        </is>
      </c>
      <c r="E2861" s="14" t="n">
        <v>20014205</v>
      </c>
      <c r="F2861" s="14" t="inlineStr">
        <is>
          <t>(1) TAMPO 1602X802X12 MDP - MESA DAKAR/MIAMI 1,60</t>
        </is>
      </c>
      <c r="G2861" s="14" t="inlineStr">
        <is>
          <t>9 COLADEIRAS</t>
        </is>
      </c>
      <c r="H2861" s="14" t="inlineStr">
        <is>
          <t>9 COLADEIRAS</t>
        </is>
      </c>
      <c r="I2861" s="9" t="inlineStr">
        <is>
          <t>9 COLADEIRAS</t>
        </is>
      </c>
      <c r="J2861" s="9" t="n">
        <v>14</v>
      </c>
      <c r="K2861" s="14">
        <f>IF($E2861="","",IFERROR(INDEX('01_Cad_Pecas'!$H$2:$H$5000,MATCH($E2861,'01_Cad_Pecas'!$D$2:$D$5000,0)),IFERROR(INDEX('01_Cad_Pecas'!$H$2:$H$5000,MATCH(VALUE($E2861),'01_Cad_Pecas'!$D$2:$D$5000,0)),"")))</f>
        <v/>
      </c>
      <c r="L2861" s="14">
        <f>IF($E2861="","",IFERROR(INDEX('01_Cad_Pecas'!$I$2:$I$5000,MATCH($E2861,'01_Cad_Pecas'!$D$2:$D$5000,0)),IFERROR(INDEX('01_Cad_Pecas'!$I$2:$I$5000,MATCH(VALUE($E2861),'01_Cad_Pecas'!$D$2:$D$5000,0)),"")))</f>
        <v/>
      </c>
      <c r="M2861" s="14">
        <f>IF(OR($J2861="",$L2861=""),"",IF($K2861="",0,$K2861)+$J2861*$L2861)</f>
        <v/>
      </c>
      <c r="N2861" s="14" t="n">
        <v>46213</v>
      </c>
      <c r="O2861" s="14" t="n">
        <v>14</v>
      </c>
      <c r="P2861" s="14" t="n"/>
      <c r="Q2861" s="14" t="n"/>
      <c r="R2861" s="14" t="n"/>
      <c r="S2861" s="14" t="n"/>
      <c r="T2861" s="14">
        <f>IF(OR($J2861="",$O2861=""),"",$O2861/$J2861)</f>
        <v/>
      </c>
      <c r="U2861" s="14" t="inlineStr">
        <is>
          <t>Concluído</t>
        </is>
      </c>
      <c r="V2861" s="14" t="n"/>
      <c r="W2861" s="14" t="n"/>
      <c r="X2861" s="14" t="n"/>
      <c r="Y2861" s="14" t="n"/>
      <c r="Z2861" s="14" t="n"/>
      <c r="AA2861" s="11" t="n"/>
      <c r="AB2861" s="14">
        <f>B2861&amp;"|"&amp;I2861</f>
        <v/>
      </c>
      <c r="AC2861">
        <f>IF($B2861="","","|"&amp;SUBSTITUTE(TRIM(SUBSTITUTE(SUBSTITUTE(SUBSTITUTE(SUBSTITUTE(SUBSTITUTE(SUBSTITUTE(SUBSTITUTE(SUBSTITUTE(SUBSTITUTE(SUBSTITUTE(SUBSTITUTE(SUBSTITUTE(SUBSTITUTE(SUBSTITUTE(TRIM($B2861&amp;""),CHAR(10)," "),CHAR(13)," "),"."," "),";"," "),","," "),"/"," "),"+"," "),"-"," "),"  "," "),"  "," "),"  "," "),"  "," "),"  "," "),"  "," "))," ","|")&amp;"|")</f>
        <v/>
      </c>
      <c r="AD2861">
        <f>TRIM($I2861&amp;"")</f>
        <v/>
      </c>
    </row>
    <row r="2862" ht="36" customHeight="1">
      <c r="A2862" s="9" t="n">
        <v>46213</v>
      </c>
      <c r="B2862" s="14" t="inlineStr">
        <is>
          <t>10241</t>
        </is>
      </c>
      <c r="C2862" s="14" t="inlineStr">
        <is>
          <t>M/C 0717 (MARROM)</t>
        </is>
      </c>
      <c r="D2862" s="14" t="inlineStr">
        <is>
          <t>9 COLADEIRAS</t>
        </is>
      </c>
      <c r="E2862" s="14" t="n">
        <v>20014305</v>
      </c>
      <c r="F2862" s="14" t="inlineStr">
        <is>
          <t>(1) TAMPO 1202X802X12 MDP - MESA DAKAR/MIAMI 1,20</t>
        </is>
      </c>
      <c r="G2862" s="14" t="inlineStr">
        <is>
          <t>9 COLADEIRAS</t>
        </is>
      </c>
      <c r="H2862" s="14" t="inlineStr">
        <is>
          <t>9 COLADEIRAS</t>
        </is>
      </c>
      <c r="I2862" s="9" t="inlineStr">
        <is>
          <t>9 COLADEIRAS</t>
        </is>
      </c>
      <c r="J2862" s="9" t="n">
        <v>1</v>
      </c>
      <c r="K2862" s="14">
        <f>IF($E2862="","",IFERROR(INDEX('01_Cad_Pecas'!$H$2:$H$5000,MATCH($E2862,'01_Cad_Pecas'!$D$2:$D$5000,0)),IFERROR(INDEX('01_Cad_Pecas'!$H$2:$H$5000,MATCH(VALUE($E2862),'01_Cad_Pecas'!$D$2:$D$5000,0)),"")))</f>
        <v/>
      </c>
      <c r="L2862" s="14">
        <f>IF($E2862="","",IFERROR(INDEX('01_Cad_Pecas'!$I$2:$I$5000,MATCH($E2862,'01_Cad_Pecas'!$D$2:$D$5000,0)),IFERROR(INDEX('01_Cad_Pecas'!$I$2:$I$5000,MATCH(VALUE($E2862),'01_Cad_Pecas'!$D$2:$D$5000,0)),"")))</f>
        <v/>
      </c>
      <c r="M2862" s="14">
        <f>IF(OR($J2862="",$L2862=""),"",IF($K2862="",0,$K2862)+$J2862*$L2862)</f>
        <v/>
      </c>
      <c r="N2862" s="14" t="n">
        <v>46213</v>
      </c>
      <c r="O2862" s="14" t="n">
        <v>1</v>
      </c>
      <c r="P2862" s="14" t="n"/>
      <c r="Q2862" s="14" t="n"/>
      <c r="R2862" s="14" t="n"/>
      <c r="S2862" s="14" t="n"/>
      <c r="T2862" s="14">
        <f>IF(OR($J2862="",$O2862=""),"",$O2862/$J2862)</f>
        <v/>
      </c>
      <c r="U2862" s="14" t="inlineStr">
        <is>
          <t>Concluído</t>
        </is>
      </c>
      <c r="V2862" s="14" t="n"/>
      <c r="W2862" s="14" t="n"/>
      <c r="X2862" s="14" t="n"/>
      <c r="Y2862" s="14" t="n"/>
      <c r="Z2862" s="14" t="n"/>
      <c r="AA2862" s="11" t="n"/>
      <c r="AB2862" s="14">
        <f>B2862&amp;"|"&amp;I2862</f>
        <v/>
      </c>
      <c r="AC2862">
        <f>IF($B2862="","","|"&amp;SUBSTITUTE(TRIM(SUBSTITUTE(SUBSTITUTE(SUBSTITUTE(SUBSTITUTE(SUBSTITUTE(SUBSTITUTE(SUBSTITUTE(SUBSTITUTE(SUBSTITUTE(SUBSTITUTE(SUBSTITUTE(SUBSTITUTE(SUBSTITUTE(SUBSTITUTE(TRIM($B2862&amp;""),CHAR(10)," "),CHAR(13)," "),"."," "),";"," "),","," "),"/"," "),"+"," "),"-"," "),"  "," "),"  "," "),"  "," "),"  "," "),"  "," "),"  "," "))," ","|")&amp;"|")</f>
        <v/>
      </c>
      <c r="AD2862">
        <f>TRIM($I2862&amp;"")</f>
        <v/>
      </c>
    </row>
    <row r="2863" ht="36" customHeight="1">
      <c r="A2863" s="9" t="n">
        <v>46213</v>
      </c>
      <c r="B2863" s="14" t="inlineStr">
        <is>
          <t>10241</t>
        </is>
      </c>
      <c r="C2863" s="14" t="inlineStr">
        <is>
          <t>M/C 0717 (MARROM)</t>
        </is>
      </c>
      <c r="D2863" s="14" t="inlineStr">
        <is>
          <t>9 COLADEIRAS</t>
        </is>
      </c>
      <c r="E2863" s="14" t="n">
        <v>30003407</v>
      </c>
      <c r="F2863" s="14" t="inlineStr">
        <is>
          <t>TRAVESSA ENCOSTO 360X72X15 MDP - CAD DAKAR</t>
        </is>
      </c>
      <c r="G2863" s="14" t="inlineStr">
        <is>
          <t>9 COLADEIRAS</t>
        </is>
      </c>
      <c r="H2863" s="14" t="inlineStr">
        <is>
          <t>9 COLADEIRAS</t>
        </is>
      </c>
      <c r="I2863" s="9" t="inlineStr">
        <is>
          <t>9 COLADEIRAS</t>
        </is>
      </c>
      <c r="J2863" s="9" t="n">
        <v>180</v>
      </c>
      <c r="K2863" s="14">
        <f>IF($E2863="","",IFERROR(INDEX('01_Cad_Pecas'!$H$2:$H$5000,MATCH($E2863,'01_Cad_Pecas'!$D$2:$D$5000,0)),IFERROR(INDEX('01_Cad_Pecas'!$H$2:$H$5000,MATCH(VALUE($E2863),'01_Cad_Pecas'!$D$2:$D$5000,0)),"")))</f>
        <v/>
      </c>
      <c r="L2863" s="14">
        <f>IF($E2863="","",IFERROR(INDEX('01_Cad_Pecas'!$I$2:$I$5000,MATCH($E2863,'01_Cad_Pecas'!$D$2:$D$5000,0)),IFERROR(INDEX('01_Cad_Pecas'!$I$2:$I$5000,MATCH(VALUE($E2863),'01_Cad_Pecas'!$D$2:$D$5000,0)),"")))</f>
        <v/>
      </c>
      <c r="M2863" s="14">
        <f>IF(OR($J2863="",$L2863=""),"",IF($K2863="",0,$K2863)+$J2863*$L2863)</f>
        <v/>
      </c>
      <c r="N2863" s="14" t="n">
        <v>46213</v>
      </c>
      <c r="O2863" s="14" t="n">
        <v>180</v>
      </c>
      <c r="P2863" s="14" t="n"/>
      <c r="Q2863" s="14" t="n"/>
      <c r="R2863" s="14" t="n"/>
      <c r="S2863" s="14" t="n"/>
      <c r="T2863" s="14">
        <f>IF(OR($J2863="",$O2863=""),"",$O2863/$J2863)</f>
        <v/>
      </c>
      <c r="U2863" s="14" t="inlineStr">
        <is>
          <t>Concluído</t>
        </is>
      </c>
      <c r="V2863" s="14" t="n"/>
      <c r="W2863" s="14" t="n"/>
      <c r="X2863" s="14" t="n"/>
      <c r="Y2863" s="14" t="n"/>
      <c r="Z2863" s="14" t="n"/>
      <c r="AA2863" s="11" t="n"/>
      <c r="AB2863" s="14">
        <f>B2863&amp;"|"&amp;I2863</f>
        <v/>
      </c>
      <c r="AC2863">
        <f>IF($B2863="","","|"&amp;SUBSTITUTE(TRIM(SUBSTITUTE(SUBSTITUTE(SUBSTITUTE(SUBSTITUTE(SUBSTITUTE(SUBSTITUTE(SUBSTITUTE(SUBSTITUTE(SUBSTITUTE(SUBSTITUTE(SUBSTITUTE(SUBSTITUTE(SUBSTITUTE(SUBSTITUTE(TRIM($B2863&amp;""),CHAR(10)," "),CHAR(13)," "),"."," "),";"," "),","," "),"/"," "),"+"," "),"-"," "),"  "," "),"  "," "),"  "," "),"  "," "),"  "," "),"  "," "))," ","|")&amp;"|")</f>
        <v/>
      </c>
      <c r="AD2863">
        <f>TRIM($I2863&amp;"")</f>
        <v/>
      </c>
    </row>
    <row r="2864" ht="36" customHeight="1">
      <c r="A2864" s="9" t="n">
        <v>46213</v>
      </c>
      <c r="B2864" s="14" t="inlineStr">
        <is>
          <t>10241</t>
        </is>
      </c>
      <c r="C2864" s="14" t="inlineStr">
        <is>
          <t>M/C 0717 (MARROM)</t>
        </is>
      </c>
      <c r="D2864" s="14" t="inlineStr">
        <is>
          <t>9 COLADEIRAS</t>
        </is>
      </c>
      <c r="E2864" s="14" t="n">
        <v>30080004</v>
      </c>
      <c r="F2864" s="14" t="inlineStr">
        <is>
          <t>(6)TRAV. MAIOR 1320X65 (135)X15 MDP-AMST.1,36X1,36</t>
        </is>
      </c>
      <c r="G2864" s="14" t="inlineStr">
        <is>
          <t>9 COLADEIRAS</t>
        </is>
      </c>
      <c r="H2864" s="14" t="inlineStr">
        <is>
          <t>9 COLADEIRAS</t>
        </is>
      </c>
      <c r="I2864" s="9" t="inlineStr">
        <is>
          <t>9 COLADEIRAS</t>
        </is>
      </c>
      <c r="J2864" s="9" t="n">
        <v>8</v>
      </c>
      <c r="K2864" s="14">
        <f>IF($E2864="","",IFERROR(INDEX('01_Cad_Pecas'!$H$2:$H$5000,MATCH($E2864,'01_Cad_Pecas'!$D$2:$D$5000,0)),IFERROR(INDEX('01_Cad_Pecas'!$H$2:$H$5000,MATCH(VALUE($E2864),'01_Cad_Pecas'!$D$2:$D$5000,0)),"")))</f>
        <v/>
      </c>
      <c r="L2864" s="14">
        <f>IF($E2864="","",IFERROR(INDEX('01_Cad_Pecas'!$I$2:$I$5000,MATCH($E2864,'01_Cad_Pecas'!$D$2:$D$5000,0)),IFERROR(INDEX('01_Cad_Pecas'!$I$2:$I$5000,MATCH(VALUE($E2864),'01_Cad_Pecas'!$D$2:$D$5000,0)),"")))</f>
        <v/>
      </c>
      <c r="M2864" s="14">
        <f>IF(OR($J2864="",$L2864=""),"",IF($K2864="",0,$K2864)+$J2864*$L2864)</f>
        <v/>
      </c>
      <c r="N2864" s="14" t="n">
        <v>46213</v>
      </c>
      <c r="O2864" s="14" t="n">
        <v>8</v>
      </c>
      <c r="P2864" s="14" t="n"/>
      <c r="Q2864" s="14" t="n"/>
      <c r="R2864" s="14" t="n"/>
      <c r="S2864" s="14" t="n"/>
      <c r="T2864" s="14">
        <f>IF(OR($J2864="",$O2864=""),"",$O2864/$J2864)</f>
        <v/>
      </c>
      <c r="U2864" s="14" t="inlineStr">
        <is>
          <t>Concluído</t>
        </is>
      </c>
      <c r="V2864" s="14" t="n"/>
      <c r="W2864" s="14" t="n"/>
      <c r="X2864" s="14" t="n"/>
      <c r="Y2864" s="14" t="n"/>
      <c r="Z2864" s="14" t="n"/>
      <c r="AA2864" s="11" t="n"/>
      <c r="AB2864" s="14">
        <f>B2864&amp;"|"&amp;I2864</f>
        <v/>
      </c>
      <c r="AC2864">
        <f>IF($B2864="","","|"&amp;SUBSTITUTE(TRIM(SUBSTITUTE(SUBSTITUTE(SUBSTITUTE(SUBSTITUTE(SUBSTITUTE(SUBSTITUTE(SUBSTITUTE(SUBSTITUTE(SUBSTITUTE(SUBSTITUTE(SUBSTITUTE(SUBSTITUTE(SUBSTITUTE(SUBSTITUTE(TRIM($B2864&amp;""),CHAR(10)," "),CHAR(13)," "),"."," "),";"," "),","," "),"/"," "),"+"," "),"-"," "),"  "," "),"  "," "),"  "," "),"  "," "),"  "," "),"  "," "))," ","|")&amp;"|")</f>
        <v/>
      </c>
      <c r="AD2864">
        <f>TRIM($I2864&amp;"")</f>
        <v/>
      </c>
    </row>
    <row r="2865" ht="36" customHeight="1">
      <c r="A2865" s="9" t="n">
        <v>46213</v>
      </c>
      <c r="B2865" s="14" t="inlineStr">
        <is>
          <t>10241</t>
        </is>
      </c>
      <c r="C2865" s="14" t="inlineStr">
        <is>
          <t>M/C 0717 (MARROM)</t>
        </is>
      </c>
      <c r="D2865" s="14" t="inlineStr">
        <is>
          <t>9 COLADEIRAS</t>
        </is>
      </c>
      <c r="E2865" s="14" t="n">
        <v>30080005</v>
      </c>
      <c r="F2865" s="14" t="inlineStr">
        <is>
          <t>(5) TRAV. MENOR1190X65X15 MDP-MESA AMST.1,36X1,36</t>
        </is>
      </c>
      <c r="G2865" s="14" t="inlineStr">
        <is>
          <t>9 COLADEIRAS</t>
        </is>
      </c>
      <c r="H2865" s="14" t="inlineStr">
        <is>
          <t>9 COLADEIRAS</t>
        </is>
      </c>
      <c r="I2865" s="9" t="inlineStr">
        <is>
          <t>9 COLADEIRAS</t>
        </is>
      </c>
      <c r="J2865" s="9" t="n">
        <v>8</v>
      </c>
      <c r="K2865" s="14">
        <f>IF($E2865="","",IFERROR(INDEX('01_Cad_Pecas'!$H$2:$H$5000,MATCH($E2865,'01_Cad_Pecas'!$D$2:$D$5000,0)),IFERROR(INDEX('01_Cad_Pecas'!$H$2:$H$5000,MATCH(VALUE($E2865),'01_Cad_Pecas'!$D$2:$D$5000,0)),"")))</f>
        <v/>
      </c>
      <c r="L2865" s="14">
        <f>IF($E2865="","",IFERROR(INDEX('01_Cad_Pecas'!$I$2:$I$5000,MATCH($E2865,'01_Cad_Pecas'!$D$2:$D$5000,0)),IFERROR(INDEX('01_Cad_Pecas'!$I$2:$I$5000,MATCH(VALUE($E2865),'01_Cad_Pecas'!$D$2:$D$5000,0)),"")))</f>
        <v/>
      </c>
      <c r="M2865" s="14">
        <f>IF(OR($J2865="",$L2865=""),"",IF($K2865="",0,$K2865)+$J2865*$L2865)</f>
        <v/>
      </c>
      <c r="N2865" s="14" t="n">
        <v>46213</v>
      </c>
      <c r="O2865" s="14" t="n">
        <v>8</v>
      </c>
      <c r="P2865" s="14" t="n"/>
      <c r="Q2865" s="14" t="n"/>
      <c r="R2865" s="14" t="n"/>
      <c r="S2865" s="14" t="n"/>
      <c r="T2865" s="14">
        <f>IF(OR($J2865="",$O2865=""),"",$O2865/$J2865)</f>
        <v/>
      </c>
      <c r="U2865" s="14" t="inlineStr">
        <is>
          <t>Concluído</t>
        </is>
      </c>
      <c r="V2865" s="14" t="n"/>
      <c r="W2865" s="14" t="n"/>
      <c r="X2865" s="14" t="n"/>
      <c r="Y2865" s="14" t="n"/>
      <c r="Z2865" s="14" t="n"/>
      <c r="AA2865" s="11" t="n"/>
      <c r="AB2865" s="14">
        <f>B2865&amp;"|"&amp;I2865</f>
        <v/>
      </c>
      <c r="AC2865">
        <f>IF($B2865="","","|"&amp;SUBSTITUTE(TRIM(SUBSTITUTE(SUBSTITUTE(SUBSTITUTE(SUBSTITUTE(SUBSTITUTE(SUBSTITUTE(SUBSTITUTE(SUBSTITUTE(SUBSTITUTE(SUBSTITUTE(SUBSTITUTE(SUBSTITUTE(SUBSTITUTE(SUBSTITUTE(TRIM($B2865&amp;""),CHAR(10)," "),CHAR(13)," "),"."," "),";"," "),","," "),"/"," "),"+"," "),"-"," "),"  "," "),"  "," "),"  "," "),"  "," "),"  "," "),"  "," "))," ","|")&amp;"|")</f>
        <v/>
      </c>
      <c r="AD2865">
        <f>TRIM($I2865&amp;"")</f>
        <v/>
      </c>
    </row>
    <row r="2866" ht="36" customHeight="1">
      <c r="A2866" s="9" t="n">
        <v>46213</v>
      </c>
      <c r="B2866" s="14" t="inlineStr">
        <is>
          <t>10241</t>
        </is>
      </c>
      <c r="C2866" s="14" t="inlineStr">
        <is>
          <t>M/C 0717 (MARROM)</t>
        </is>
      </c>
      <c r="D2866" s="14" t="inlineStr">
        <is>
          <t>9 COLADEIRAS</t>
        </is>
      </c>
      <c r="E2866" s="14" t="n">
        <v>20019003</v>
      </c>
      <c r="F2866" s="14" t="inlineStr">
        <is>
          <t>(5) BASE 474X152X12 MDF - MESA SANTIAGO</t>
        </is>
      </c>
      <c r="G2866" s="14" t="inlineStr">
        <is>
          <t>9 COLADEIRAS</t>
        </is>
      </c>
      <c r="H2866" s="14" t="inlineStr">
        <is>
          <t>9 COLADEIRAS</t>
        </is>
      </c>
      <c r="I2866" s="9" t="inlineStr">
        <is>
          <t>9 COLADEIRAS</t>
        </is>
      </c>
      <c r="J2866" s="9" t="n">
        <v>4</v>
      </c>
      <c r="K2866" s="14">
        <f>IF($E2866="","",IFERROR(INDEX('01_Cad_Pecas'!$H$2:$H$5000,MATCH($E2866,'01_Cad_Pecas'!$D$2:$D$5000,0)),IFERROR(INDEX('01_Cad_Pecas'!$H$2:$H$5000,MATCH(VALUE($E2866),'01_Cad_Pecas'!$D$2:$D$5000,0)),"")))</f>
        <v/>
      </c>
      <c r="L2866" s="14">
        <f>IF($E2866="","",IFERROR(INDEX('01_Cad_Pecas'!$I$2:$I$5000,MATCH($E2866,'01_Cad_Pecas'!$D$2:$D$5000,0)),IFERROR(INDEX('01_Cad_Pecas'!$I$2:$I$5000,MATCH(VALUE($E2866),'01_Cad_Pecas'!$D$2:$D$5000,0)),"")))</f>
        <v/>
      </c>
      <c r="M2866" s="14">
        <f>IF(OR($J2866="",$L2866=""),"",IF($K2866="",0,$K2866)+$J2866*$L2866)</f>
        <v/>
      </c>
      <c r="N2866" s="14" t="n">
        <v>46213</v>
      </c>
      <c r="O2866" s="14" t="n">
        <v>4</v>
      </c>
      <c r="P2866" s="14" t="n"/>
      <c r="Q2866" s="14" t="n"/>
      <c r="R2866" s="14" t="n"/>
      <c r="S2866" s="14" t="n"/>
      <c r="T2866" s="14">
        <f>IF(OR($J2866="",$O2866=""),"",$O2866/$J2866)</f>
        <v/>
      </c>
      <c r="U2866" s="14" t="inlineStr">
        <is>
          <t>Concluído</t>
        </is>
      </c>
      <c r="V2866" s="14" t="n"/>
      <c r="W2866" s="14" t="n"/>
      <c r="X2866" s="14" t="n"/>
      <c r="Y2866" s="14" t="n"/>
      <c r="Z2866" s="14" t="n"/>
      <c r="AA2866" s="11" t="n"/>
      <c r="AB2866" s="14">
        <f>B2866&amp;"|"&amp;I2866</f>
        <v/>
      </c>
      <c r="AC2866">
        <f>IF($B2866="","","|"&amp;SUBSTITUTE(TRIM(SUBSTITUTE(SUBSTITUTE(SUBSTITUTE(SUBSTITUTE(SUBSTITUTE(SUBSTITUTE(SUBSTITUTE(SUBSTITUTE(SUBSTITUTE(SUBSTITUTE(SUBSTITUTE(SUBSTITUTE(SUBSTITUTE(SUBSTITUTE(TRIM($B2866&amp;""),CHAR(10)," "),CHAR(13)," "),"."," "),";"," "),","," "),"/"," "),"+"," "),"-"," "),"  "," "),"  "," "),"  "," "),"  "," "),"  "," "),"  "," "))," ","|")&amp;"|")</f>
        <v/>
      </c>
      <c r="AD2866">
        <f>TRIM($I2866&amp;"")</f>
        <v/>
      </c>
    </row>
    <row r="2867" ht="36" customHeight="1">
      <c r="A2867" s="9" t="n">
        <v>46213</v>
      </c>
      <c r="B2867" s="14" t="inlineStr">
        <is>
          <t>10241</t>
        </is>
      </c>
      <c r="C2867" s="14" t="inlineStr">
        <is>
          <t>M/C 0717 (MARROM)</t>
        </is>
      </c>
      <c r="D2867" s="14" t="inlineStr">
        <is>
          <t>9 COLADEIRAS</t>
        </is>
      </c>
      <c r="E2867" s="14" t="n">
        <v>20019005</v>
      </c>
      <c r="F2867" s="14" t="inlineStr">
        <is>
          <t>RIPA 751X70X12 MDF - MESA SANTIAGO</t>
        </is>
      </c>
      <c r="G2867" s="14" t="inlineStr">
        <is>
          <t>9 COLADEIRAS</t>
        </is>
      </c>
      <c r="H2867" s="14" t="inlineStr">
        <is>
          <t>9 COLADEIRAS</t>
        </is>
      </c>
      <c r="I2867" s="9" t="inlineStr">
        <is>
          <t>9 COLADEIRAS</t>
        </is>
      </c>
      <c r="J2867" s="9" t="n">
        <v>88</v>
      </c>
      <c r="K2867" s="14">
        <f>IF($E2867="","",IFERROR(INDEX('01_Cad_Pecas'!$H$2:$H$5000,MATCH($E2867,'01_Cad_Pecas'!$D$2:$D$5000,0)),IFERROR(INDEX('01_Cad_Pecas'!$H$2:$H$5000,MATCH(VALUE($E2867),'01_Cad_Pecas'!$D$2:$D$5000,0)),"")))</f>
        <v/>
      </c>
      <c r="L2867" s="14">
        <f>IF($E2867="","",IFERROR(INDEX('01_Cad_Pecas'!$I$2:$I$5000,MATCH($E2867,'01_Cad_Pecas'!$D$2:$D$5000,0)),IFERROR(INDEX('01_Cad_Pecas'!$I$2:$I$5000,MATCH(VALUE($E2867),'01_Cad_Pecas'!$D$2:$D$5000,0)),"")))</f>
        <v/>
      </c>
      <c r="M2867" s="14">
        <f>IF(OR($J2867="",$L2867=""),"",IF($K2867="",0,$K2867)+$J2867*$L2867)</f>
        <v/>
      </c>
      <c r="N2867" s="14" t="n">
        <v>46213</v>
      </c>
      <c r="O2867" s="14" t="n">
        <v>88</v>
      </c>
      <c r="P2867" s="14" t="n"/>
      <c r="Q2867" s="14" t="n"/>
      <c r="R2867" s="14" t="n"/>
      <c r="S2867" s="14" t="n"/>
      <c r="T2867" s="14">
        <f>IF(OR($J2867="",$O2867=""),"",$O2867/$J2867)</f>
        <v/>
      </c>
      <c r="U2867" s="14" t="inlineStr">
        <is>
          <t>Concluído</t>
        </is>
      </c>
      <c r="V2867" s="14" t="n"/>
      <c r="W2867" s="14" t="n"/>
      <c r="X2867" s="14" t="n"/>
      <c r="Y2867" s="14" t="n"/>
      <c r="Z2867" s="14" t="n"/>
      <c r="AA2867" s="11" t="n"/>
      <c r="AB2867" s="14">
        <f>B2867&amp;"|"&amp;I2867</f>
        <v/>
      </c>
      <c r="AC2867">
        <f>IF($B2867="","","|"&amp;SUBSTITUTE(TRIM(SUBSTITUTE(SUBSTITUTE(SUBSTITUTE(SUBSTITUTE(SUBSTITUTE(SUBSTITUTE(SUBSTITUTE(SUBSTITUTE(SUBSTITUTE(SUBSTITUTE(SUBSTITUTE(SUBSTITUTE(SUBSTITUTE(SUBSTITUTE(TRIM($B2867&amp;""),CHAR(10)," "),CHAR(13)," "),"."," "),";"," "),","," "),"/"," "),"+"," "),"-"," "),"  "," "),"  "," "),"  "," "),"  "," "),"  "," "),"  "," "))," ","|")&amp;"|")</f>
        <v/>
      </c>
      <c r="AD2867">
        <f>TRIM($I2867&amp;"")</f>
        <v/>
      </c>
    </row>
    <row r="2868" ht="36" customHeight="1">
      <c r="A2868" s="9" t="n">
        <v>46213</v>
      </c>
      <c r="B2868" s="14" t="inlineStr">
        <is>
          <t>10241</t>
        </is>
      </c>
      <c r="C2868" s="14" t="inlineStr">
        <is>
          <t>M/C 0717 (MARROM)</t>
        </is>
      </c>
      <c r="D2868" s="14" t="inlineStr">
        <is>
          <t>9 COLADEIRAS</t>
        </is>
      </c>
      <c r="E2868" s="14" t="n">
        <v>20019603</v>
      </c>
      <c r="F2868" s="14" t="inlineStr">
        <is>
          <t>(3) BASE 572X572X12 MDF - MESA SANTIAGO 1,36</t>
        </is>
      </c>
      <c r="G2868" s="14" t="inlineStr">
        <is>
          <t>9 COLADEIRAS</t>
        </is>
      </c>
      <c r="H2868" s="14" t="inlineStr">
        <is>
          <t>9 COLADEIRAS</t>
        </is>
      </c>
      <c r="I2868" s="9" t="inlineStr">
        <is>
          <t>9 COLADEIRAS</t>
        </is>
      </c>
      <c r="J2868" s="9" t="n">
        <v>4</v>
      </c>
      <c r="K2868" s="14">
        <f>IF($E2868="","",IFERROR(INDEX('01_Cad_Pecas'!$H$2:$H$5000,MATCH($E2868,'01_Cad_Pecas'!$D$2:$D$5000,0)),IFERROR(INDEX('01_Cad_Pecas'!$H$2:$H$5000,MATCH(VALUE($E2868),'01_Cad_Pecas'!$D$2:$D$5000,0)),"")))</f>
        <v/>
      </c>
      <c r="L2868" s="14">
        <f>IF($E2868="","",IFERROR(INDEX('01_Cad_Pecas'!$I$2:$I$5000,MATCH($E2868,'01_Cad_Pecas'!$D$2:$D$5000,0)),IFERROR(INDEX('01_Cad_Pecas'!$I$2:$I$5000,MATCH(VALUE($E2868),'01_Cad_Pecas'!$D$2:$D$5000,0)),"")))</f>
        <v/>
      </c>
      <c r="M2868" s="14">
        <f>IF(OR($J2868="",$L2868=""),"",IF($K2868="",0,$K2868)+$J2868*$L2868)</f>
        <v/>
      </c>
      <c r="N2868" s="14" t="n">
        <v>46213</v>
      </c>
      <c r="O2868" s="14" t="n">
        <v>4</v>
      </c>
      <c r="P2868" s="14" t="n"/>
      <c r="Q2868" s="14" t="n"/>
      <c r="R2868" s="14" t="n"/>
      <c r="S2868" s="14" t="n"/>
      <c r="T2868" s="14">
        <f>IF(OR($J2868="",$O2868=""),"",$O2868/$J2868)</f>
        <v/>
      </c>
      <c r="U2868" s="14" t="inlineStr">
        <is>
          <t>Concluído</t>
        </is>
      </c>
      <c r="V2868" s="14" t="n"/>
      <c r="W2868" s="14" t="n"/>
      <c r="X2868" s="14" t="n"/>
      <c r="Y2868" s="14" t="n"/>
      <c r="Z2868" s="14" t="n"/>
      <c r="AA2868" s="11" t="n"/>
      <c r="AB2868" s="14">
        <f>B2868&amp;"|"&amp;I2868</f>
        <v/>
      </c>
      <c r="AC2868">
        <f>IF($B2868="","","|"&amp;SUBSTITUTE(TRIM(SUBSTITUTE(SUBSTITUTE(SUBSTITUTE(SUBSTITUTE(SUBSTITUTE(SUBSTITUTE(SUBSTITUTE(SUBSTITUTE(SUBSTITUTE(SUBSTITUTE(SUBSTITUTE(SUBSTITUTE(SUBSTITUTE(SUBSTITUTE(TRIM($B2868&amp;""),CHAR(10)," "),CHAR(13)," "),"."," "),";"," "),","," "),"/"," "),"+"," "),"-"," "),"  "," "),"  "," "),"  "," "),"  "," "),"  "," "),"  "," "))," ","|")&amp;"|")</f>
        <v/>
      </c>
      <c r="AD2868">
        <f>TRIM($I2868&amp;"")</f>
        <v/>
      </c>
    </row>
    <row r="2869" ht="36" customHeight="1">
      <c r="A2869" s="9" t="n">
        <v>46213</v>
      </c>
      <c r="B2869" s="14" t="inlineStr">
        <is>
          <t>10241</t>
        </is>
      </c>
      <c r="C2869" s="14" t="inlineStr">
        <is>
          <t>M/C 0717 (MARROM)</t>
        </is>
      </c>
      <c r="D2869" s="14" t="inlineStr">
        <is>
          <t>9 COLADEIRAS</t>
        </is>
      </c>
      <c r="E2869" s="14" t="n">
        <v>20019606</v>
      </c>
      <c r="F2869" s="14" t="inlineStr">
        <is>
          <t>(1-6) LATERAL RIPADA - MESA SANTIAGO 1,36</t>
        </is>
      </c>
      <c r="G2869" s="14" t="inlineStr">
        <is>
          <t>9 COLADEIRAS</t>
        </is>
      </c>
      <c r="H2869" s="14" t="inlineStr">
        <is>
          <t>9 COLADEIRAS</t>
        </is>
      </c>
      <c r="I2869" s="9" t="inlineStr">
        <is>
          <t>9 COLADEIRAS</t>
        </is>
      </c>
      <c r="J2869" s="9" t="n">
        <v>8</v>
      </c>
      <c r="K2869" s="14">
        <f>IF($E2869="","",IFERROR(INDEX('01_Cad_Pecas'!$H$2:$H$5000,MATCH($E2869,'01_Cad_Pecas'!$D$2:$D$5000,0)),IFERROR(INDEX('01_Cad_Pecas'!$H$2:$H$5000,MATCH(VALUE($E2869),'01_Cad_Pecas'!$D$2:$D$5000,0)),"")))</f>
        <v/>
      </c>
      <c r="L2869" s="14">
        <f>IF($E2869="","",IFERROR(INDEX('01_Cad_Pecas'!$I$2:$I$5000,MATCH($E2869,'01_Cad_Pecas'!$D$2:$D$5000,0)),IFERROR(INDEX('01_Cad_Pecas'!$I$2:$I$5000,MATCH(VALUE($E2869),'01_Cad_Pecas'!$D$2:$D$5000,0)),"")))</f>
        <v/>
      </c>
      <c r="M2869" s="14">
        <f>IF(OR($J2869="",$L2869=""),"",IF($K2869="",0,$K2869)+$J2869*$L2869)</f>
        <v/>
      </c>
      <c r="N2869" s="14" t="n">
        <v>46213</v>
      </c>
      <c r="O2869" s="14" t="n">
        <v>8</v>
      </c>
      <c r="P2869" s="14" t="n"/>
      <c r="Q2869" s="14" t="n"/>
      <c r="R2869" s="14" t="n"/>
      <c r="S2869" s="14" t="n"/>
      <c r="T2869" s="14">
        <f>IF(OR($J2869="",$O2869=""),"",$O2869/$J2869)</f>
        <v/>
      </c>
      <c r="U2869" s="14" t="inlineStr">
        <is>
          <t>Concluído</t>
        </is>
      </c>
      <c r="V2869" s="14" t="n"/>
      <c r="W2869" s="14" t="n"/>
      <c r="X2869" s="14" t="n"/>
      <c r="Y2869" s="14" t="n"/>
      <c r="Z2869" s="14" t="n"/>
      <c r="AA2869" s="11" t="n"/>
      <c r="AB2869" s="14">
        <f>B2869&amp;"|"&amp;I2869</f>
        <v/>
      </c>
      <c r="AC2869">
        <f>IF($B2869="","","|"&amp;SUBSTITUTE(TRIM(SUBSTITUTE(SUBSTITUTE(SUBSTITUTE(SUBSTITUTE(SUBSTITUTE(SUBSTITUTE(SUBSTITUTE(SUBSTITUTE(SUBSTITUTE(SUBSTITUTE(SUBSTITUTE(SUBSTITUTE(SUBSTITUTE(SUBSTITUTE(TRIM($B2869&amp;""),CHAR(10)," "),CHAR(13)," "),"."," "),";"," "),","," "),"/"," "),"+"," "),"-"," "),"  "," "),"  "," "),"  "," "),"  "," "),"  "," "),"  "," "))," ","|")&amp;"|")</f>
        <v/>
      </c>
      <c r="AD2869">
        <f>TRIM($I2869&amp;"")</f>
        <v/>
      </c>
    </row>
    <row r="2870" ht="36" customHeight="1">
      <c r="A2870" s="9" t="n">
        <v>46213</v>
      </c>
      <c r="B2870" s="14" t="inlineStr">
        <is>
          <t>10241</t>
        </is>
      </c>
      <c r="C2870" s="14" t="inlineStr">
        <is>
          <t>M/C 0717 (MARROM)</t>
        </is>
      </c>
      <c r="D2870" s="14" t="inlineStr">
        <is>
          <t>9 COLADEIRAS</t>
        </is>
      </c>
      <c r="E2870" s="14" t="n">
        <v>20013102</v>
      </c>
      <c r="F2870" s="14" t="inlineStr">
        <is>
          <t>(10)PE MAIOR 760X100 (170) X15 MDF-MIAMI 1,37X0,80</t>
        </is>
      </c>
      <c r="G2870" s="14" t="inlineStr">
        <is>
          <t>9 COLADEIRAS</t>
        </is>
      </c>
      <c r="H2870" s="14" t="inlineStr">
        <is>
          <t>9 COLADEIRAS</t>
        </is>
      </c>
      <c r="I2870" s="9" t="inlineStr">
        <is>
          <t>9 COLADEIRAS</t>
        </is>
      </c>
      <c r="J2870" s="9" t="n">
        <v>4</v>
      </c>
      <c r="K2870" s="14">
        <f>IF($E2870="","",IFERROR(INDEX('01_Cad_Pecas'!$H$2:$H$5000,MATCH($E2870,'01_Cad_Pecas'!$D$2:$D$5000,0)),IFERROR(INDEX('01_Cad_Pecas'!$H$2:$H$5000,MATCH(VALUE($E2870),'01_Cad_Pecas'!$D$2:$D$5000,0)),"")))</f>
        <v/>
      </c>
      <c r="L2870" s="14">
        <f>IF($E2870="","",IFERROR(INDEX('01_Cad_Pecas'!$I$2:$I$5000,MATCH($E2870,'01_Cad_Pecas'!$D$2:$D$5000,0)),IFERROR(INDEX('01_Cad_Pecas'!$I$2:$I$5000,MATCH(VALUE($E2870),'01_Cad_Pecas'!$D$2:$D$5000,0)),"")))</f>
        <v/>
      </c>
      <c r="M2870" s="14">
        <f>IF(OR($J2870="",$L2870=""),"",IF($K2870="",0,$K2870)+$J2870*$L2870)</f>
        <v/>
      </c>
      <c r="N2870" s="14" t="n">
        <v>46213</v>
      </c>
      <c r="O2870" s="14" t="n">
        <v>4</v>
      </c>
      <c r="P2870" s="14" t="n"/>
      <c r="Q2870" s="14" t="n"/>
      <c r="R2870" s="14" t="n"/>
      <c r="S2870" s="14" t="n"/>
      <c r="T2870" s="14">
        <f>IF(OR($J2870="",$O2870=""),"",$O2870/$J2870)</f>
        <v/>
      </c>
      <c r="U2870" s="14" t="inlineStr">
        <is>
          <t>Concluído</t>
        </is>
      </c>
      <c r="V2870" s="14" t="n"/>
      <c r="W2870" s="14" t="n"/>
      <c r="X2870" s="14" t="n"/>
      <c r="Y2870" s="14" t="n"/>
      <c r="Z2870" s="14" t="n"/>
      <c r="AA2870" s="11" t="n"/>
      <c r="AB2870" s="14">
        <f>B2870&amp;"|"&amp;I2870</f>
        <v/>
      </c>
      <c r="AC2870">
        <f>IF($B2870="","","|"&amp;SUBSTITUTE(TRIM(SUBSTITUTE(SUBSTITUTE(SUBSTITUTE(SUBSTITUTE(SUBSTITUTE(SUBSTITUTE(SUBSTITUTE(SUBSTITUTE(SUBSTITUTE(SUBSTITUTE(SUBSTITUTE(SUBSTITUTE(SUBSTITUTE(SUBSTITUTE(TRIM($B2870&amp;""),CHAR(10)," "),CHAR(13)," "),"."," "),";"," "),","," "),"/"," "),"+"," "),"-"," "),"  "," "),"  "," "),"  "," "),"  "," "),"  "," "),"  "," "))," ","|")&amp;"|")</f>
        <v/>
      </c>
      <c r="AD2870">
        <f>TRIM($I2870&amp;"")</f>
        <v/>
      </c>
    </row>
    <row r="2871" ht="36" customHeight="1">
      <c r="A2871" s="9" t="n">
        <v>46213</v>
      </c>
      <c r="B2871" s="14" t="inlineStr">
        <is>
          <t>10241</t>
        </is>
      </c>
      <c r="C2871" s="14" t="inlineStr">
        <is>
          <t>M/C 0717 (MARROM)</t>
        </is>
      </c>
      <c r="D2871" s="14" t="inlineStr">
        <is>
          <t>9 COLADEIRAS</t>
        </is>
      </c>
      <c r="E2871" s="14" t="n">
        <v>20013103</v>
      </c>
      <c r="F2871" s="14" t="inlineStr">
        <is>
          <t>(4) PE MENOR 760X85 (135) X15 MDF-MIAMI 1,37X0,80</t>
        </is>
      </c>
      <c r="G2871" s="14" t="inlineStr">
        <is>
          <t>9 COLADEIRAS</t>
        </is>
      </c>
      <c r="H2871" s="14" t="inlineStr">
        <is>
          <t>9 COLADEIRAS</t>
        </is>
      </c>
      <c r="I2871" s="9" t="inlineStr">
        <is>
          <t>9 COLADEIRAS</t>
        </is>
      </c>
      <c r="J2871" s="9" t="n">
        <v>4</v>
      </c>
      <c r="K2871" s="14">
        <f>IF($E2871="","",IFERROR(INDEX('01_Cad_Pecas'!$H$2:$H$5000,MATCH($E2871,'01_Cad_Pecas'!$D$2:$D$5000,0)),IFERROR(INDEX('01_Cad_Pecas'!$H$2:$H$5000,MATCH(VALUE($E2871),'01_Cad_Pecas'!$D$2:$D$5000,0)),"")))</f>
        <v/>
      </c>
      <c r="L2871" s="14">
        <f>IF($E2871="","",IFERROR(INDEX('01_Cad_Pecas'!$I$2:$I$5000,MATCH($E2871,'01_Cad_Pecas'!$D$2:$D$5000,0)),IFERROR(INDEX('01_Cad_Pecas'!$I$2:$I$5000,MATCH(VALUE($E2871),'01_Cad_Pecas'!$D$2:$D$5000,0)),"")))</f>
        <v/>
      </c>
      <c r="M2871" s="14">
        <f>IF(OR($J2871="",$L2871=""),"",IF($K2871="",0,$K2871)+$J2871*$L2871)</f>
        <v/>
      </c>
      <c r="N2871" s="14" t="n">
        <v>46213</v>
      </c>
      <c r="O2871" s="14" t="n">
        <v>4</v>
      </c>
      <c r="P2871" s="14" t="n"/>
      <c r="Q2871" s="14" t="n"/>
      <c r="R2871" s="14" t="n"/>
      <c r="S2871" s="14" t="n"/>
      <c r="T2871" s="14">
        <f>IF(OR($J2871="",$O2871=""),"",$O2871/$J2871)</f>
        <v/>
      </c>
      <c r="U2871" s="14" t="inlineStr">
        <is>
          <t>Concluído</t>
        </is>
      </c>
      <c r="V2871" s="14" t="n"/>
      <c r="W2871" s="14" t="n"/>
      <c r="X2871" s="14" t="n"/>
      <c r="Y2871" s="14" t="n"/>
      <c r="Z2871" s="14" t="n"/>
      <c r="AA2871" s="11" t="n"/>
      <c r="AB2871" s="14">
        <f>B2871&amp;"|"&amp;I2871</f>
        <v/>
      </c>
      <c r="AC2871">
        <f>IF($B2871="","","|"&amp;SUBSTITUTE(TRIM(SUBSTITUTE(SUBSTITUTE(SUBSTITUTE(SUBSTITUTE(SUBSTITUTE(SUBSTITUTE(SUBSTITUTE(SUBSTITUTE(SUBSTITUTE(SUBSTITUTE(SUBSTITUTE(SUBSTITUTE(SUBSTITUTE(SUBSTITUTE(TRIM($B2871&amp;""),CHAR(10)," "),CHAR(13)," "),"."," "),";"," "),","," "),"/"," "),"+"," "),"-"," "),"  "," "),"  "," "),"  "," "),"  "," "),"  "," "),"  "," "))," ","|")&amp;"|")</f>
        <v/>
      </c>
      <c r="AD2871">
        <f>TRIM($I2871&amp;"")</f>
        <v/>
      </c>
    </row>
    <row r="2872" ht="36" customHeight="1">
      <c r="A2872" s="9" t="n">
        <v>46213</v>
      </c>
      <c r="B2872" s="14" t="inlineStr">
        <is>
          <t>10241</t>
        </is>
      </c>
      <c r="C2872" s="14" t="inlineStr">
        <is>
          <t>M/C 0717 (MARROM)</t>
        </is>
      </c>
      <c r="D2872" s="14" t="inlineStr">
        <is>
          <t>9 COLADEIRAS</t>
        </is>
      </c>
      <c r="E2872" s="14" t="n">
        <v>20020001</v>
      </c>
      <c r="F2872" s="14" t="inlineStr">
        <is>
          <t>(1) LATERAL 1180X92X15 MDF - BASE DUBAI</t>
        </is>
      </c>
      <c r="G2872" s="14" t="inlineStr">
        <is>
          <t>9 COLADEIRAS</t>
        </is>
      </c>
      <c r="H2872" s="14" t="inlineStr">
        <is>
          <t>9 COLADEIRAS</t>
        </is>
      </c>
      <c r="I2872" s="9" t="inlineStr">
        <is>
          <t>9 COLADEIRAS</t>
        </is>
      </c>
      <c r="J2872" s="9" t="n">
        <v>20</v>
      </c>
      <c r="K2872" s="14">
        <f>IF($E2872="","",IFERROR(INDEX('01_Cad_Pecas'!$H$2:$H$5000,MATCH($E2872,'01_Cad_Pecas'!$D$2:$D$5000,0)),IFERROR(INDEX('01_Cad_Pecas'!$H$2:$H$5000,MATCH(VALUE($E2872),'01_Cad_Pecas'!$D$2:$D$5000,0)),"")))</f>
        <v/>
      </c>
      <c r="L2872" s="14">
        <f>IF($E2872="","",IFERROR(INDEX('01_Cad_Pecas'!$I$2:$I$5000,MATCH($E2872,'01_Cad_Pecas'!$D$2:$D$5000,0)),IFERROR(INDEX('01_Cad_Pecas'!$I$2:$I$5000,MATCH(VALUE($E2872),'01_Cad_Pecas'!$D$2:$D$5000,0)),"")))</f>
        <v/>
      </c>
      <c r="M2872" s="14">
        <f>IF(OR($J2872="",$L2872=""),"",IF($K2872="",0,$K2872)+$J2872*$L2872)</f>
        <v/>
      </c>
      <c r="N2872" s="14" t="n">
        <v>46213</v>
      </c>
      <c r="O2872" s="14" t="n">
        <v>20</v>
      </c>
      <c r="P2872" s="14" t="n"/>
      <c r="Q2872" s="14" t="n"/>
      <c r="R2872" s="14" t="n"/>
      <c r="S2872" s="14" t="n"/>
      <c r="T2872" s="14">
        <f>IF(OR($J2872="",$O2872=""),"",$O2872/$J2872)</f>
        <v/>
      </c>
      <c r="U2872" s="14" t="inlineStr">
        <is>
          <t>Concluído</t>
        </is>
      </c>
      <c r="V2872" s="14" t="n"/>
      <c r="W2872" s="14" t="n"/>
      <c r="X2872" s="14" t="n"/>
      <c r="Y2872" s="14" t="n"/>
      <c r="Z2872" s="14" t="n"/>
      <c r="AA2872" s="11" t="n"/>
      <c r="AB2872" s="14">
        <f>B2872&amp;"|"&amp;I2872</f>
        <v/>
      </c>
      <c r="AC2872">
        <f>IF($B2872="","","|"&amp;SUBSTITUTE(TRIM(SUBSTITUTE(SUBSTITUTE(SUBSTITUTE(SUBSTITUTE(SUBSTITUTE(SUBSTITUTE(SUBSTITUTE(SUBSTITUTE(SUBSTITUTE(SUBSTITUTE(SUBSTITUTE(SUBSTITUTE(SUBSTITUTE(SUBSTITUTE(TRIM($B2872&amp;""),CHAR(10)," "),CHAR(13)," "),"."," "),";"," "),","," "),"/"," "),"+"," "),"-"," "),"  "," "),"  "," "),"  "," "),"  "," "),"  "," "),"  "," "))," ","|")&amp;"|")</f>
        <v/>
      </c>
      <c r="AD2872">
        <f>TRIM($I2872&amp;"")</f>
        <v/>
      </c>
    </row>
    <row r="2873" ht="36" customHeight="1">
      <c r="A2873" s="9" t="n">
        <v>46213</v>
      </c>
      <c r="B2873" s="14" t="inlineStr">
        <is>
          <t>10241</t>
        </is>
      </c>
      <c r="C2873" s="14" t="inlineStr">
        <is>
          <t>M/C 0717 (MARROM)</t>
        </is>
      </c>
      <c r="D2873" s="14" t="inlineStr">
        <is>
          <t>9 COLADEIRAS</t>
        </is>
      </c>
      <c r="E2873" s="14" t="n">
        <v>20031202</v>
      </c>
      <c r="F2873" s="14" t="inlineStr">
        <is>
          <t>(4) PE MAIOR 800(818)X100(169)X15 MDF - NOVA YORK</t>
        </is>
      </c>
      <c r="G2873" s="14" t="inlineStr">
        <is>
          <t>9 COLADEIRAS</t>
        </is>
      </c>
      <c r="H2873" s="14" t="inlineStr">
        <is>
          <t>9 COLADEIRAS</t>
        </is>
      </c>
      <c r="I2873" s="9" t="inlineStr">
        <is>
          <t>9 COLADEIRAS</t>
        </is>
      </c>
      <c r="J2873" s="9" t="n">
        <v>8</v>
      </c>
      <c r="K2873" s="14">
        <f>IF($E2873="","",IFERROR(INDEX('01_Cad_Pecas'!$H$2:$H$5000,MATCH($E2873,'01_Cad_Pecas'!$D$2:$D$5000,0)),IFERROR(INDEX('01_Cad_Pecas'!$H$2:$H$5000,MATCH(VALUE($E2873),'01_Cad_Pecas'!$D$2:$D$5000,0)),"")))</f>
        <v/>
      </c>
      <c r="L2873" s="14">
        <f>IF($E2873="","",IFERROR(INDEX('01_Cad_Pecas'!$I$2:$I$5000,MATCH($E2873,'01_Cad_Pecas'!$D$2:$D$5000,0)),IFERROR(INDEX('01_Cad_Pecas'!$I$2:$I$5000,MATCH(VALUE($E2873),'01_Cad_Pecas'!$D$2:$D$5000,0)),"")))</f>
        <v/>
      </c>
      <c r="M2873" s="14">
        <f>IF(OR($J2873="",$L2873=""),"",IF($K2873="",0,$K2873)+$J2873*$L2873)</f>
        <v/>
      </c>
      <c r="N2873" s="14" t="n">
        <v>46213</v>
      </c>
      <c r="O2873" s="14" t="n">
        <v>8</v>
      </c>
      <c r="P2873" s="14" t="n"/>
      <c r="Q2873" s="14" t="n"/>
      <c r="R2873" s="14" t="n"/>
      <c r="S2873" s="14" t="n"/>
      <c r="T2873" s="14">
        <f>IF(OR($J2873="",$O2873=""),"",$O2873/$J2873)</f>
        <v/>
      </c>
      <c r="U2873" s="14" t="inlineStr">
        <is>
          <t>Concluído</t>
        </is>
      </c>
      <c r="V2873" s="14" t="n"/>
      <c r="W2873" s="14" t="n"/>
      <c r="X2873" s="14" t="n"/>
      <c r="Y2873" s="14" t="n"/>
      <c r="Z2873" s="14" t="n"/>
      <c r="AA2873" s="11" t="n"/>
      <c r="AB2873" s="14">
        <f>B2873&amp;"|"&amp;I2873</f>
        <v/>
      </c>
      <c r="AC2873">
        <f>IF($B2873="","","|"&amp;SUBSTITUTE(TRIM(SUBSTITUTE(SUBSTITUTE(SUBSTITUTE(SUBSTITUTE(SUBSTITUTE(SUBSTITUTE(SUBSTITUTE(SUBSTITUTE(SUBSTITUTE(SUBSTITUTE(SUBSTITUTE(SUBSTITUTE(SUBSTITUTE(SUBSTITUTE(TRIM($B2873&amp;""),CHAR(10)," "),CHAR(13)," "),"."," "),";"," "),","," "),"/"," "),"+"," "),"-"," "),"  "," "),"  "," "),"  "," "),"  "," "),"  "," "),"  "," "))," ","|")&amp;"|")</f>
        <v/>
      </c>
      <c r="AD2873">
        <f>TRIM($I2873&amp;"")</f>
        <v/>
      </c>
    </row>
    <row r="2874" ht="36" customHeight="1">
      <c r="A2874" s="9" t="n">
        <v>46213</v>
      </c>
      <c r="B2874" s="14" t="inlineStr">
        <is>
          <t>10241</t>
        </is>
      </c>
      <c r="C2874" s="14" t="inlineStr">
        <is>
          <t>M/C 0717 (MARROM)</t>
        </is>
      </c>
      <c r="D2874" s="14" t="inlineStr">
        <is>
          <t>9 COLADEIRAS</t>
        </is>
      </c>
      <c r="E2874" s="14" t="n">
        <v>20031203</v>
      </c>
      <c r="F2874" s="14" t="inlineStr">
        <is>
          <t>(5) PE MENOR 800(818)X84(138)X15 MDF - NOVA YORK</t>
        </is>
      </c>
      <c r="G2874" s="14" t="inlineStr">
        <is>
          <t>9 COLADEIRAS</t>
        </is>
      </c>
      <c r="H2874" s="14" t="inlineStr">
        <is>
          <t>9 COLADEIRAS</t>
        </is>
      </c>
      <c r="I2874" s="9" t="inlineStr">
        <is>
          <t>9 COLADEIRAS</t>
        </is>
      </c>
      <c r="J2874" s="9" t="n">
        <v>4</v>
      </c>
      <c r="K2874" s="14">
        <f>IF($E2874="","",IFERROR(INDEX('01_Cad_Pecas'!$H$2:$H$5000,MATCH($E2874,'01_Cad_Pecas'!$D$2:$D$5000,0)),IFERROR(INDEX('01_Cad_Pecas'!$H$2:$H$5000,MATCH(VALUE($E2874),'01_Cad_Pecas'!$D$2:$D$5000,0)),"")))</f>
        <v/>
      </c>
      <c r="L2874" s="14">
        <f>IF($E2874="","",IFERROR(INDEX('01_Cad_Pecas'!$I$2:$I$5000,MATCH($E2874,'01_Cad_Pecas'!$D$2:$D$5000,0)),IFERROR(INDEX('01_Cad_Pecas'!$I$2:$I$5000,MATCH(VALUE($E2874),'01_Cad_Pecas'!$D$2:$D$5000,0)),"")))</f>
        <v/>
      </c>
      <c r="M2874" s="14">
        <f>IF(OR($J2874="",$L2874=""),"",IF($K2874="",0,$K2874)+$J2874*$L2874)</f>
        <v/>
      </c>
      <c r="N2874" s="14" t="n">
        <v>46213</v>
      </c>
      <c r="O2874" s="14" t="n">
        <v>4</v>
      </c>
      <c r="P2874" s="14" t="n"/>
      <c r="Q2874" s="14" t="n"/>
      <c r="R2874" s="14" t="n"/>
      <c r="S2874" s="14" t="n"/>
      <c r="T2874" s="14">
        <f>IF(OR($J2874="",$O2874=""),"",$O2874/$J2874)</f>
        <v/>
      </c>
      <c r="U2874" s="14" t="inlineStr">
        <is>
          <t>Concluído</t>
        </is>
      </c>
      <c r="V2874" s="14" t="n"/>
      <c r="W2874" s="14" t="n"/>
      <c r="X2874" s="14" t="n"/>
      <c r="Y2874" s="14" t="n"/>
      <c r="Z2874" s="14" t="n"/>
      <c r="AA2874" s="11" t="n"/>
      <c r="AB2874" s="14">
        <f>B2874&amp;"|"&amp;I2874</f>
        <v/>
      </c>
      <c r="AC2874">
        <f>IF($B2874="","","|"&amp;SUBSTITUTE(TRIM(SUBSTITUTE(SUBSTITUTE(SUBSTITUTE(SUBSTITUTE(SUBSTITUTE(SUBSTITUTE(SUBSTITUTE(SUBSTITUTE(SUBSTITUTE(SUBSTITUTE(SUBSTITUTE(SUBSTITUTE(SUBSTITUTE(SUBSTITUTE(TRIM($B2874&amp;""),CHAR(10)," "),CHAR(13)," "),"."," "),";"," "),","," "),"/"," "),"+"," "),"-"," "),"  "," "),"  "," "),"  "," "),"  "," "),"  "," "),"  "," "))," ","|")&amp;"|")</f>
        <v/>
      </c>
      <c r="AD2874">
        <f>TRIM($I2874&amp;"")</f>
        <v/>
      </c>
    </row>
    <row r="2875" ht="36" customHeight="1">
      <c r="A2875" s="9" t="n">
        <v>46213</v>
      </c>
      <c r="B2875" s="14" t="inlineStr">
        <is>
          <t>10241</t>
        </is>
      </c>
      <c r="C2875" s="14" t="inlineStr">
        <is>
          <t>M/C 0717 (MARROM)</t>
        </is>
      </c>
      <c r="D2875" s="14" t="inlineStr">
        <is>
          <t>9 COLADEIRAS</t>
        </is>
      </c>
      <c r="E2875" s="14" t="n">
        <v>20052001</v>
      </c>
      <c r="F2875" s="14" t="inlineStr">
        <is>
          <t>(2-4) TRAVESSA 742X122X25 MDF - MESA ATHENAS</t>
        </is>
      </c>
      <c r="G2875" s="14" t="inlineStr">
        <is>
          <t>9 COLADEIRAS</t>
        </is>
      </c>
      <c r="H2875" s="14" t="inlineStr">
        <is>
          <t>9 COLADEIRAS</t>
        </is>
      </c>
      <c r="I2875" s="9" t="inlineStr">
        <is>
          <t>9 COLADEIRAS</t>
        </is>
      </c>
      <c r="J2875" s="9" t="n">
        <v>24</v>
      </c>
      <c r="K2875" s="14">
        <f>IF($E2875="","",IFERROR(INDEX('01_Cad_Pecas'!$H$2:$H$5000,MATCH($E2875,'01_Cad_Pecas'!$D$2:$D$5000,0)),IFERROR(INDEX('01_Cad_Pecas'!$H$2:$H$5000,MATCH(VALUE($E2875),'01_Cad_Pecas'!$D$2:$D$5000,0)),"")))</f>
        <v/>
      </c>
      <c r="L2875" s="14">
        <f>IF($E2875="","",IFERROR(INDEX('01_Cad_Pecas'!$I$2:$I$5000,MATCH($E2875,'01_Cad_Pecas'!$D$2:$D$5000,0)),IFERROR(INDEX('01_Cad_Pecas'!$I$2:$I$5000,MATCH(VALUE($E2875),'01_Cad_Pecas'!$D$2:$D$5000,0)),"")))</f>
        <v/>
      </c>
      <c r="M2875" s="14">
        <f>IF(OR($J2875="",$L2875=""),"",IF($K2875="",0,$K2875)+$J2875*$L2875)</f>
        <v/>
      </c>
      <c r="N2875" s="14" t="n">
        <v>46213</v>
      </c>
      <c r="O2875" s="14" t="n">
        <v>24</v>
      </c>
      <c r="P2875" s="14" t="n"/>
      <c r="Q2875" s="14" t="n"/>
      <c r="R2875" s="14" t="n"/>
      <c r="S2875" s="14" t="n"/>
      <c r="T2875" s="14">
        <f>IF(OR($J2875="",$O2875=""),"",$O2875/$J2875)</f>
        <v/>
      </c>
      <c r="U2875" s="14" t="inlineStr">
        <is>
          <t>Concluído</t>
        </is>
      </c>
      <c r="V2875" s="14" t="n"/>
      <c r="W2875" s="14" t="n"/>
      <c r="X2875" s="14" t="n"/>
      <c r="Y2875" s="14" t="n"/>
      <c r="Z2875" s="14" t="n"/>
      <c r="AA2875" s="11" t="n"/>
      <c r="AB2875" s="14">
        <f>B2875&amp;"|"&amp;I2875</f>
        <v/>
      </c>
      <c r="AC2875">
        <f>IF($B2875="","","|"&amp;SUBSTITUTE(TRIM(SUBSTITUTE(SUBSTITUTE(SUBSTITUTE(SUBSTITUTE(SUBSTITUTE(SUBSTITUTE(SUBSTITUTE(SUBSTITUTE(SUBSTITUTE(SUBSTITUTE(SUBSTITUTE(SUBSTITUTE(SUBSTITUTE(SUBSTITUTE(TRIM($B2875&amp;""),CHAR(10)," "),CHAR(13)," "),"."," "),";"," "),","," "),"/"," "),"+"," "),"-"," "),"  "," "),"  "," "),"  "," "),"  "," "),"  "," "),"  "," "))," ","|")&amp;"|")</f>
        <v/>
      </c>
      <c r="AD2875">
        <f>TRIM($I2875&amp;"")</f>
        <v/>
      </c>
    </row>
    <row r="2876" ht="36" customHeight="1">
      <c r="A2876" s="9" t="n">
        <v>46213</v>
      </c>
      <c r="B2876" s="14" t="inlineStr">
        <is>
          <t>10241</t>
        </is>
      </c>
      <c r="C2876" s="14" t="inlineStr">
        <is>
          <t>M/C 0717 (MARROM)</t>
        </is>
      </c>
      <c r="D2876" s="14" t="inlineStr">
        <is>
          <t>9 COLADEIRAS</t>
        </is>
      </c>
      <c r="E2876" s="14" t="n">
        <v>20052002</v>
      </c>
      <c r="F2876" s="14" t="inlineStr">
        <is>
          <t>(5) BASE MAIOR 542X124X25 MDF - MESA ATHENAS</t>
        </is>
      </c>
      <c r="G2876" s="14" t="inlineStr">
        <is>
          <t>9 COLADEIRAS</t>
        </is>
      </c>
      <c r="H2876" s="14" t="inlineStr">
        <is>
          <t>9 COLADEIRAS</t>
        </is>
      </c>
      <c r="I2876" s="9" t="inlineStr">
        <is>
          <t>9 COLADEIRAS</t>
        </is>
      </c>
      <c r="J2876" s="9" t="n">
        <v>6</v>
      </c>
      <c r="K2876" s="14">
        <f>IF($E2876="","",IFERROR(INDEX('01_Cad_Pecas'!$H$2:$H$5000,MATCH($E2876,'01_Cad_Pecas'!$D$2:$D$5000,0)),IFERROR(INDEX('01_Cad_Pecas'!$H$2:$H$5000,MATCH(VALUE($E2876),'01_Cad_Pecas'!$D$2:$D$5000,0)),"")))</f>
        <v/>
      </c>
      <c r="L2876" s="14">
        <f>IF($E2876="","",IFERROR(INDEX('01_Cad_Pecas'!$I$2:$I$5000,MATCH($E2876,'01_Cad_Pecas'!$D$2:$D$5000,0)),IFERROR(INDEX('01_Cad_Pecas'!$I$2:$I$5000,MATCH(VALUE($E2876),'01_Cad_Pecas'!$D$2:$D$5000,0)),"")))</f>
        <v/>
      </c>
      <c r="M2876" s="14">
        <f>IF(OR($J2876="",$L2876=""),"",IF($K2876="",0,$K2876)+$J2876*$L2876)</f>
        <v/>
      </c>
      <c r="N2876" s="14" t="n">
        <v>46213</v>
      </c>
      <c r="O2876" s="14" t="n">
        <v>6</v>
      </c>
      <c r="P2876" s="14" t="n"/>
      <c r="Q2876" s="14" t="n"/>
      <c r="R2876" s="14" t="n"/>
      <c r="S2876" s="14" t="n"/>
      <c r="T2876" s="14">
        <f>IF(OR($J2876="",$O2876=""),"",$O2876/$J2876)</f>
        <v/>
      </c>
      <c r="U2876" s="14" t="inlineStr">
        <is>
          <t>Concluído</t>
        </is>
      </c>
      <c r="V2876" s="14" t="n"/>
      <c r="W2876" s="14" t="n"/>
      <c r="X2876" s="14" t="n"/>
      <c r="Y2876" s="14" t="n"/>
      <c r="Z2876" s="14" t="n"/>
      <c r="AA2876" s="11" t="n"/>
      <c r="AB2876" s="14">
        <f>B2876&amp;"|"&amp;I2876</f>
        <v/>
      </c>
      <c r="AC2876">
        <f>IF($B2876="","","|"&amp;SUBSTITUTE(TRIM(SUBSTITUTE(SUBSTITUTE(SUBSTITUTE(SUBSTITUTE(SUBSTITUTE(SUBSTITUTE(SUBSTITUTE(SUBSTITUTE(SUBSTITUTE(SUBSTITUTE(SUBSTITUTE(SUBSTITUTE(SUBSTITUTE(SUBSTITUTE(TRIM($B2876&amp;""),CHAR(10)," "),CHAR(13)," "),"."," "),";"," "),","," "),"/"," "),"+"," "),"-"," "),"  "," "),"  "," "),"  "," "),"  "," "),"  "," "),"  "," "))," ","|")&amp;"|")</f>
        <v/>
      </c>
      <c r="AD2876">
        <f>TRIM($I2876&amp;"")</f>
        <v/>
      </c>
    </row>
    <row r="2877" ht="36" customHeight="1">
      <c r="A2877" s="9" t="n">
        <v>46213</v>
      </c>
      <c r="B2877" s="14" t="inlineStr">
        <is>
          <t>10241</t>
        </is>
      </c>
      <c r="C2877" s="14" t="inlineStr">
        <is>
          <t>M/C 0717 (MARROM)</t>
        </is>
      </c>
      <c r="D2877" s="14" t="inlineStr">
        <is>
          <t>9 COLADEIRAS</t>
        </is>
      </c>
      <c r="E2877" s="14" t="n">
        <v>20052003</v>
      </c>
      <c r="F2877" s="14" t="inlineStr">
        <is>
          <t>(6)BASE MENOR 386 (189)X124X25 MDF - MESA ATHENAS</t>
        </is>
      </c>
      <c r="G2877" s="14" t="inlineStr">
        <is>
          <t>9 COLADEIRAS</t>
        </is>
      </c>
      <c r="H2877" s="14" t="inlineStr">
        <is>
          <t>9 COLADEIRAS</t>
        </is>
      </c>
      <c r="I2877" s="9" t="inlineStr">
        <is>
          <t>9 COLADEIRAS</t>
        </is>
      </c>
      <c r="J2877" s="9" t="n">
        <v>12</v>
      </c>
      <c r="K2877" s="14">
        <f>IF($E2877="","",IFERROR(INDEX('01_Cad_Pecas'!$H$2:$H$5000,MATCH($E2877,'01_Cad_Pecas'!$D$2:$D$5000,0)),IFERROR(INDEX('01_Cad_Pecas'!$H$2:$H$5000,MATCH(VALUE($E2877),'01_Cad_Pecas'!$D$2:$D$5000,0)),"")))</f>
        <v/>
      </c>
      <c r="L2877" s="14">
        <f>IF($E2877="","",IFERROR(INDEX('01_Cad_Pecas'!$I$2:$I$5000,MATCH($E2877,'01_Cad_Pecas'!$D$2:$D$5000,0)),IFERROR(INDEX('01_Cad_Pecas'!$I$2:$I$5000,MATCH(VALUE($E2877),'01_Cad_Pecas'!$D$2:$D$5000,0)),"")))</f>
        <v/>
      </c>
      <c r="M2877" s="14">
        <f>IF(OR($J2877="",$L2877=""),"",IF($K2877="",0,$K2877)+$J2877*$L2877)</f>
        <v/>
      </c>
      <c r="N2877" s="14" t="n">
        <v>46213</v>
      </c>
      <c r="O2877" s="14" t="n">
        <v>12</v>
      </c>
      <c r="P2877" s="14" t="n"/>
      <c r="Q2877" s="14" t="n"/>
      <c r="R2877" s="14" t="n"/>
      <c r="S2877" s="14" t="n"/>
      <c r="T2877" s="14">
        <f>IF(OR($J2877="",$O2877=""),"",$O2877/$J2877)</f>
        <v/>
      </c>
      <c r="U2877" s="14" t="inlineStr">
        <is>
          <t>Concluído</t>
        </is>
      </c>
      <c r="V2877" s="14" t="n"/>
      <c r="W2877" s="14" t="n"/>
      <c r="X2877" s="14" t="n"/>
      <c r="Y2877" s="14" t="n"/>
      <c r="Z2877" s="14" t="n"/>
      <c r="AA2877" s="11" t="n"/>
      <c r="AB2877" s="14">
        <f>B2877&amp;"|"&amp;I2877</f>
        <v/>
      </c>
      <c r="AC2877">
        <f>IF($B2877="","","|"&amp;SUBSTITUTE(TRIM(SUBSTITUTE(SUBSTITUTE(SUBSTITUTE(SUBSTITUTE(SUBSTITUTE(SUBSTITUTE(SUBSTITUTE(SUBSTITUTE(SUBSTITUTE(SUBSTITUTE(SUBSTITUTE(SUBSTITUTE(SUBSTITUTE(SUBSTITUTE(TRIM($B2877&amp;""),CHAR(10)," "),CHAR(13)," "),"."," "),";"," "),","," "),"/"," "),"+"," "),"-"," "),"  "," "),"  "," "),"  "," "),"  "," "),"  "," "),"  "," "))," ","|")&amp;"|")</f>
        <v/>
      </c>
      <c r="AD2877">
        <f>TRIM($I2877&amp;"")</f>
        <v/>
      </c>
    </row>
    <row r="2878" ht="36" customHeight="1">
      <c r="A2878" s="9" t="n">
        <v>46213</v>
      </c>
      <c r="B2878" s="14" t="inlineStr">
        <is>
          <t>10241</t>
        </is>
      </c>
      <c r="C2878" s="14" t="inlineStr">
        <is>
          <t>M/C 0717 (MARROM)</t>
        </is>
      </c>
      <c r="D2878" s="14" t="inlineStr">
        <is>
          <t>9 COLADEIRAS</t>
        </is>
      </c>
      <c r="E2878" s="14" t="n">
        <v>20052202</v>
      </c>
      <c r="F2878" s="14" t="inlineStr">
        <is>
          <t>(5) BASE MAIOR 742X124X25 MDF - MESA ATHENAS 1,20</t>
        </is>
      </c>
      <c r="G2878" s="14" t="inlineStr">
        <is>
          <t>9 COLADEIRAS</t>
        </is>
      </c>
      <c r="H2878" s="14" t="inlineStr">
        <is>
          <t>9 COLADEIRAS</t>
        </is>
      </c>
      <c r="I2878" s="9" t="inlineStr">
        <is>
          <t>9 COLADEIRAS</t>
        </is>
      </c>
      <c r="J2878" s="9" t="n">
        <v>1</v>
      </c>
      <c r="K2878" s="14">
        <f>IF($E2878="","",IFERROR(INDEX('01_Cad_Pecas'!$H$2:$H$5000,MATCH($E2878,'01_Cad_Pecas'!$D$2:$D$5000,0)),IFERROR(INDEX('01_Cad_Pecas'!$H$2:$H$5000,MATCH(VALUE($E2878),'01_Cad_Pecas'!$D$2:$D$5000,0)),"")))</f>
        <v/>
      </c>
      <c r="L2878" s="14">
        <f>IF($E2878="","",IFERROR(INDEX('01_Cad_Pecas'!$I$2:$I$5000,MATCH($E2878,'01_Cad_Pecas'!$D$2:$D$5000,0)),IFERROR(INDEX('01_Cad_Pecas'!$I$2:$I$5000,MATCH(VALUE($E2878),'01_Cad_Pecas'!$D$2:$D$5000,0)),"")))</f>
        <v/>
      </c>
      <c r="M2878" s="14">
        <f>IF(OR($J2878="",$L2878=""),"",IF($K2878="",0,$K2878)+$J2878*$L2878)</f>
        <v/>
      </c>
      <c r="N2878" s="14" t="n">
        <v>46213</v>
      </c>
      <c r="O2878" s="14" t="n">
        <v>1</v>
      </c>
      <c r="P2878" s="14" t="n"/>
      <c r="Q2878" s="14" t="n"/>
      <c r="R2878" s="14" t="n"/>
      <c r="S2878" s="14" t="n"/>
      <c r="T2878" s="14">
        <f>IF(OR($J2878="",$O2878=""),"",$O2878/$J2878)</f>
        <v/>
      </c>
      <c r="U2878" s="14" t="inlineStr">
        <is>
          <t>Concluído</t>
        </is>
      </c>
      <c r="V2878" s="14" t="n"/>
      <c r="W2878" s="14" t="n"/>
      <c r="X2878" s="14" t="n"/>
      <c r="Y2878" s="14" t="n"/>
      <c r="Z2878" s="14" t="n"/>
      <c r="AA2878" s="11" t="n"/>
      <c r="AB2878" s="14">
        <f>B2878&amp;"|"&amp;I2878</f>
        <v/>
      </c>
      <c r="AC2878">
        <f>IF($B2878="","","|"&amp;SUBSTITUTE(TRIM(SUBSTITUTE(SUBSTITUTE(SUBSTITUTE(SUBSTITUTE(SUBSTITUTE(SUBSTITUTE(SUBSTITUTE(SUBSTITUTE(SUBSTITUTE(SUBSTITUTE(SUBSTITUTE(SUBSTITUTE(SUBSTITUTE(SUBSTITUTE(TRIM($B2878&amp;""),CHAR(10)," "),CHAR(13)," "),"."," "),";"," "),","," "),"/"," "),"+"," "),"-"," "),"  "," "),"  "," "),"  "," "),"  "," "),"  "," "),"  "," "))," ","|")&amp;"|")</f>
        <v/>
      </c>
      <c r="AD2878">
        <f>TRIM($I2878&amp;"")</f>
        <v/>
      </c>
    </row>
    <row r="2879" ht="36" customHeight="1">
      <c r="A2879" s="9" t="n">
        <v>46213</v>
      </c>
      <c r="B2879" s="14" t="inlineStr">
        <is>
          <t>10241</t>
        </is>
      </c>
      <c r="C2879" s="14" t="inlineStr">
        <is>
          <t>M/C 0717 (MARROM)</t>
        </is>
      </c>
      <c r="D2879" s="14" t="inlineStr">
        <is>
          <t>9 COLADEIRAS</t>
        </is>
      </c>
      <c r="E2879" s="14" t="n">
        <v>20052203</v>
      </c>
      <c r="F2879" s="14" t="inlineStr">
        <is>
          <t>(6)BASE MENOR 446(220)X124X25 MDF-MESA ATHENAS1,20</t>
        </is>
      </c>
      <c r="G2879" s="14" t="inlineStr">
        <is>
          <t>9 COLADEIRAS</t>
        </is>
      </c>
      <c r="H2879" s="14" t="inlineStr">
        <is>
          <t>9 COLADEIRAS</t>
        </is>
      </c>
      <c r="I2879" s="9" t="inlineStr">
        <is>
          <t>9 COLADEIRAS</t>
        </is>
      </c>
      <c r="J2879" s="9" t="n">
        <v>2</v>
      </c>
      <c r="K2879" s="14">
        <f>IF($E2879="","",IFERROR(INDEX('01_Cad_Pecas'!$H$2:$H$5000,MATCH($E2879,'01_Cad_Pecas'!$D$2:$D$5000,0)),IFERROR(INDEX('01_Cad_Pecas'!$H$2:$H$5000,MATCH(VALUE($E2879),'01_Cad_Pecas'!$D$2:$D$5000,0)),"")))</f>
        <v/>
      </c>
      <c r="L2879" s="14">
        <f>IF($E2879="","",IFERROR(INDEX('01_Cad_Pecas'!$I$2:$I$5000,MATCH($E2879,'01_Cad_Pecas'!$D$2:$D$5000,0)),IFERROR(INDEX('01_Cad_Pecas'!$I$2:$I$5000,MATCH(VALUE($E2879),'01_Cad_Pecas'!$D$2:$D$5000,0)),"")))</f>
        <v/>
      </c>
      <c r="M2879" s="14">
        <f>IF(OR($J2879="",$L2879=""),"",IF($K2879="",0,$K2879)+$J2879*$L2879)</f>
        <v/>
      </c>
      <c r="N2879" s="14" t="n">
        <v>46213</v>
      </c>
      <c r="O2879" s="14" t="n">
        <v>2</v>
      </c>
      <c r="P2879" s="14" t="n"/>
      <c r="Q2879" s="14" t="n"/>
      <c r="R2879" s="14" t="n"/>
      <c r="S2879" s="14" t="n"/>
      <c r="T2879" s="14">
        <f>IF(OR($J2879="",$O2879=""),"",$O2879/$J2879)</f>
        <v/>
      </c>
      <c r="U2879" s="14" t="inlineStr">
        <is>
          <t>Concluído</t>
        </is>
      </c>
      <c r="V2879" s="14" t="n"/>
      <c r="W2879" s="14" t="n"/>
      <c r="X2879" s="14" t="n"/>
      <c r="Y2879" s="14" t="n"/>
      <c r="Z2879" s="14" t="n"/>
      <c r="AA2879" s="11" t="n"/>
      <c r="AB2879" s="14">
        <f>B2879&amp;"|"&amp;I2879</f>
        <v/>
      </c>
      <c r="AC2879">
        <f>IF($B2879="","","|"&amp;SUBSTITUTE(TRIM(SUBSTITUTE(SUBSTITUTE(SUBSTITUTE(SUBSTITUTE(SUBSTITUTE(SUBSTITUTE(SUBSTITUTE(SUBSTITUTE(SUBSTITUTE(SUBSTITUTE(SUBSTITUTE(SUBSTITUTE(SUBSTITUTE(SUBSTITUTE(TRIM($B2879&amp;""),CHAR(10)," "),CHAR(13)," "),"."," "),";"," "),","," "),"/"," "),"+"," "),"-"," "),"  "," "),"  "," "),"  "," "),"  "," "),"  "," "),"  "," "))," ","|")&amp;"|")</f>
        <v/>
      </c>
      <c r="AD2879">
        <f>TRIM($I2879&amp;"")</f>
        <v/>
      </c>
    </row>
    <row r="2880" ht="36" customHeight="1">
      <c r="A2880" s="9" t="n">
        <v>46213</v>
      </c>
      <c r="B2880" s="14" t="inlineStr">
        <is>
          <t>10241</t>
        </is>
      </c>
      <c r="C2880" s="14" t="inlineStr">
        <is>
          <t>M/C 0717 (MARROM)</t>
        </is>
      </c>
      <c r="D2880" s="14" t="inlineStr">
        <is>
          <t>9 COLADEIRAS</t>
        </is>
      </c>
      <c r="E2880" s="14" t="n">
        <v>30001202</v>
      </c>
      <c r="F2880" s="14" t="inlineStr">
        <is>
          <t>PÉ FRONTAL 441X65(911)X25 MDF (16PÇS) - CAD PÉ INT</t>
        </is>
      </c>
      <c r="G2880" s="14" t="inlineStr">
        <is>
          <t>9 COLADEIRAS</t>
        </is>
      </c>
      <c r="H2880" s="14" t="inlineStr">
        <is>
          <t>9 COLADEIRAS</t>
        </is>
      </c>
      <c r="I2880" s="9" t="inlineStr">
        <is>
          <t>9 COLADEIRAS</t>
        </is>
      </c>
      <c r="J2880" s="9" t="n">
        <v>8</v>
      </c>
      <c r="K2880" s="14">
        <f>IF($E2880="","",IFERROR(INDEX('01_Cad_Pecas'!$H$2:$H$5000,MATCH($E2880,'01_Cad_Pecas'!$D$2:$D$5000,0)),IFERROR(INDEX('01_Cad_Pecas'!$H$2:$H$5000,MATCH(VALUE($E2880),'01_Cad_Pecas'!$D$2:$D$5000,0)),"")))</f>
        <v/>
      </c>
      <c r="L2880" s="14">
        <f>IF($E2880="","",IFERROR(INDEX('01_Cad_Pecas'!$I$2:$I$5000,MATCH($E2880,'01_Cad_Pecas'!$D$2:$D$5000,0)),IFERROR(INDEX('01_Cad_Pecas'!$I$2:$I$5000,MATCH(VALUE($E2880),'01_Cad_Pecas'!$D$2:$D$5000,0)),"")))</f>
        <v/>
      </c>
      <c r="M2880" s="14">
        <f>IF(OR($J2880="",$L2880=""),"",IF($K2880="",0,$K2880)+$J2880*$L2880)</f>
        <v/>
      </c>
      <c r="N2880" s="14" t="n">
        <v>46213</v>
      </c>
      <c r="O2880" s="14" t="n">
        <v>8</v>
      </c>
      <c r="P2880" s="14" t="n"/>
      <c r="Q2880" s="14" t="n"/>
      <c r="R2880" s="14" t="n"/>
      <c r="S2880" s="14" t="n"/>
      <c r="T2880" s="14">
        <f>IF(OR($J2880="",$O2880=""),"",$O2880/$J2880)</f>
        <v/>
      </c>
      <c r="U2880" s="14" t="inlineStr">
        <is>
          <t>Concluído</t>
        </is>
      </c>
      <c r="V2880" s="14" t="n"/>
      <c r="W2880" s="14" t="n"/>
      <c r="X2880" s="14" t="n"/>
      <c r="Y2880" s="14" t="n"/>
      <c r="Z2880" s="14" t="n"/>
      <c r="AA2880" s="11" t="n"/>
      <c r="AB2880" s="14">
        <f>B2880&amp;"|"&amp;I2880</f>
        <v/>
      </c>
      <c r="AC2880">
        <f>IF($B2880="","","|"&amp;SUBSTITUTE(TRIM(SUBSTITUTE(SUBSTITUTE(SUBSTITUTE(SUBSTITUTE(SUBSTITUTE(SUBSTITUTE(SUBSTITUTE(SUBSTITUTE(SUBSTITUTE(SUBSTITUTE(SUBSTITUTE(SUBSTITUTE(SUBSTITUTE(SUBSTITUTE(TRIM($B2880&amp;""),CHAR(10)," "),CHAR(13)," "),"."," "),";"," "),","," "),"/"," "),"+"," "),"-"," "),"  "," "),"  "," "),"  "," "),"  "," "),"  "," "),"  "," "))," ","|")&amp;"|")</f>
        <v/>
      </c>
      <c r="AD2880">
        <f>TRIM($I2880&amp;"")</f>
        <v/>
      </c>
    </row>
    <row r="2881" ht="36" customHeight="1">
      <c r="A2881" s="9" t="n">
        <v>46213</v>
      </c>
      <c r="B2881" s="14" t="inlineStr">
        <is>
          <t>10241</t>
        </is>
      </c>
      <c r="C2881" s="14" t="inlineStr">
        <is>
          <t>M/C 0717 (MARROM)</t>
        </is>
      </c>
      <c r="D2881" s="14" t="inlineStr">
        <is>
          <t>9 COLADEIRAS</t>
        </is>
      </c>
      <c r="E2881" s="14" t="n">
        <v>30003410</v>
      </c>
      <c r="F2881" s="14" t="inlineStr">
        <is>
          <t>PE FRONTAL 430X(108)51X25 MDF (DIREITO)</t>
        </is>
      </c>
      <c r="G2881" s="14" t="inlineStr">
        <is>
          <t>9 COLADEIRAS</t>
        </is>
      </c>
      <c r="H2881" s="14" t="inlineStr">
        <is>
          <t>9 COLADEIRAS</t>
        </is>
      </c>
      <c r="I2881" s="9" t="inlineStr">
        <is>
          <t>9 COLADEIRAS</t>
        </is>
      </c>
      <c r="J2881" s="9" t="n">
        <v>76</v>
      </c>
      <c r="K2881" s="14">
        <f>IF($E2881="","",IFERROR(INDEX('01_Cad_Pecas'!$H$2:$H$5000,MATCH($E2881,'01_Cad_Pecas'!$D$2:$D$5000,0)),IFERROR(INDEX('01_Cad_Pecas'!$H$2:$H$5000,MATCH(VALUE($E2881),'01_Cad_Pecas'!$D$2:$D$5000,0)),"")))</f>
        <v/>
      </c>
      <c r="L2881" s="14">
        <f>IF($E2881="","",IFERROR(INDEX('01_Cad_Pecas'!$I$2:$I$5000,MATCH($E2881,'01_Cad_Pecas'!$D$2:$D$5000,0)),IFERROR(INDEX('01_Cad_Pecas'!$I$2:$I$5000,MATCH(VALUE($E2881),'01_Cad_Pecas'!$D$2:$D$5000,0)),"")))</f>
        <v/>
      </c>
      <c r="M2881" s="14">
        <f>IF(OR($J2881="",$L2881=""),"",IF($K2881="",0,$K2881)+$J2881*$L2881)</f>
        <v/>
      </c>
      <c r="N2881" s="14" t="n">
        <v>46213</v>
      </c>
      <c r="O2881" s="14" t="n">
        <v>76</v>
      </c>
      <c r="P2881" s="14" t="n"/>
      <c r="Q2881" s="14" t="n"/>
      <c r="R2881" s="14" t="n"/>
      <c r="S2881" s="14" t="n"/>
      <c r="T2881" s="14">
        <f>IF(OR($J2881="",$O2881=""),"",$O2881/$J2881)</f>
        <v/>
      </c>
      <c r="U2881" s="14" t="inlineStr">
        <is>
          <t>Concluído</t>
        </is>
      </c>
      <c r="V2881" s="14" t="n"/>
      <c r="W2881" s="14" t="n"/>
      <c r="X2881" s="14" t="n"/>
      <c r="Y2881" s="14" t="n"/>
      <c r="Z2881" s="14" t="n"/>
      <c r="AA2881" s="11" t="n"/>
      <c r="AB2881" s="14">
        <f>B2881&amp;"|"&amp;I2881</f>
        <v/>
      </c>
      <c r="AC2881">
        <f>IF($B2881="","","|"&amp;SUBSTITUTE(TRIM(SUBSTITUTE(SUBSTITUTE(SUBSTITUTE(SUBSTITUTE(SUBSTITUTE(SUBSTITUTE(SUBSTITUTE(SUBSTITUTE(SUBSTITUTE(SUBSTITUTE(SUBSTITUTE(SUBSTITUTE(SUBSTITUTE(SUBSTITUTE(TRIM($B2881&amp;""),CHAR(10)," "),CHAR(13)," "),"."," "),";"," "),","," "),"/"," "),"+"," "),"-"," "),"  "," "),"  "," "),"  "," "),"  "," "),"  "," "),"  "," "))," ","|")&amp;"|")</f>
        <v/>
      </c>
      <c r="AD2881">
        <f>TRIM($I2881&amp;"")</f>
        <v/>
      </c>
    </row>
    <row r="2882" ht="36" customHeight="1">
      <c r="A2882" s="9" t="n">
        <v>46213</v>
      </c>
      <c r="B2882" s="14" t="inlineStr">
        <is>
          <t>10241</t>
        </is>
      </c>
      <c r="C2882" s="14" t="inlineStr">
        <is>
          <t>M/C 0717 (MARROM)</t>
        </is>
      </c>
      <c r="D2882" s="14" t="inlineStr">
        <is>
          <t>9 COLADEIRAS</t>
        </is>
      </c>
      <c r="E2882" s="14" t="n">
        <v>30003411</v>
      </c>
      <c r="F2882" s="14" t="inlineStr">
        <is>
          <t>PE FRONTAL 430X(108)51X25 MDF (ESQUERDO)</t>
        </is>
      </c>
      <c r="G2882" s="14" t="inlineStr">
        <is>
          <t>9 COLADEIRAS</t>
        </is>
      </c>
      <c r="H2882" s="14" t="inlineStr">
        <is>
          <t>9 COLADEIRAS</t>
        </is>
      </c>
      <c r="I2882" s="9" t="inlineStr">
        <is>
          <t>9 COLADEIRAS</t>
        </is>
      </c>
      <c r="J2882" s="9" t="n">
        <v>76</v>
      </c>
      <c r="K2882" s="14">
        <f>IF($E2882="","",IFERROR(INDEX('01_Cad_Pecas'!$H$2:$H$5000,MATCH($E2882,'01_Cad_Pecas'!$D$2:$D$5000,0)),IFERROR(INDEX('01_Cad_Pecas'!$H$2:$H$5000,MATCH(VALUE($E2882),'01_Cad_Pecas'!$D$2:$D$5000,0)),"")))</f>
        <v/>
      </c>
      <c r="L2882" s="14">
        <f>IF($E2882="","",IFERROR(INDEX('01_Cad_Pecas'!$I$2:$I$5000,MATCH($E2882,'01_Cad_Pecas'!$D$2:$D$5000,0)),IFERROR(INDEX('01_Cad_Pecas'!$I$2:$I$5000,MATCH(VALUE($E2882),'01_Cad_Pecas'!$D$2:$D$5000,0)),"")))</f>
        <v/>
      </c>
      <c r="M2882" s="14">
        <f>IF(OR($J2882="",$L2882=""),"",IF($K2882="",0,$K2882)+$J2882*$L2882)</f>
        <v/>
      </c>
      <c r="N2882" s="14" t="n">
        <v>46213</v>
      </c>
      <c r="O2882" s="14" t="n">
        <v>76</v>
      </c>
      <c r="P2882" s="14" t="n"/>
      <c r="Q2882" s="14" t="n"/>
      <c r="R2882" s="14" t="n"/>
      <c r="S2882" s="14" t="n"/>
      <c r="T2882" s="14">
        <f>IF(OR($J2882="",$O2882=""),"",$O2882/$J2882)</f>
        <v/>
      </c>
      <c r="U2882" s="14" t="inlineStr">
        <is>
          <t>Concluído</t>
        </is>
      </c>
      <c r="V2882" s="14" t="n"/>
      <c r="W2882" s="14" t="n"/>
      <c r="X2882" s="14" t="n"/>
      <c r="Y2882" s="14" t="n"/>
      <c r="Z2882" s="14" t="n"/>
      <c r="AA2882" s="11" t="n"/>
      <c r="AB2882" s="14">
        <f>B2882&amp;"|"&amp;I2882</f>
        <v/>
      </c>
      <c r="AC2882">
        <f>IF($B2882="","","|"&amp;SUBSTITUTE(TRIM(SUBSTITUTE(SUBSTITUTE(SUBSTITUTE(SUBSTITUTE(SUBSTITUTE(SUBSTITUTE(SUBSTITUTE(SUBSTITUTE(SUBSTITUTE(SUBSTITUTE(SUBSTITUTE(SUBSTITUTE(SUBSTITUTE(SUBSTITUTE(TRIM($B2882&amp;""),CHAR(10)," "),CHAR(13)," "),"."," "),";"," "),","," "),"/"," "),"+"," "),"-"," "),"  "," "),"  "," "),"  "," "),"  "," "),"  "," "),"  "," "))," ","|")&amp;"|")</f>
        <v/>
      </c>
      <c r="AD2882">
        <f>TRIM($I2882&amp;"")</f>
        <v/>
      </c>
    </row>
    <row r="2883" ht="36" customHeight="1">
      <c r="A2883" s="9" t="n">
        <v>46213</v>
      </c>
      <c r="B2883" s="14" t="inlineStr">
        <is>
          <t>10241</t>
        </is>
      </c>
      <c r="C2883" s="14" t="inlineStr">
        <is>
          <t>M/C 0717 (MARROM)</t>
        </is>
      </c>
      <c r="D2883" s="14" t="inlineStr">
        <is>
          <t>9 COLADEIRAS</t>
        </is>
      </c>
      <c r="E2883" s="14" t="n">
        <v>30006110</v>
      </c>
      <c r="F2883" s="14" t="inlineStr">
        <is>
          <t>PE FRONTAL 430X(108)51X25 MDF (DIR) SANTIAGO NEW</t>
        </is>
      </c>
      <c r="G2883" s="14" t="inlineStr">
        <is>
          <t>9 COLADEIRAS</t>
        </is>
      </c>
      <c r="H2883" s="14" t="inlineStr">
        <is>
          <t>9 COLADEIRAS</t>
        </is>
      </c>
      <c r="I2883" s="9" t="inlineStr">
        <is>
          <t>9 COLADEIRAS</t>
        </is>
      </c>
      <c r="J2883" s="9" t="n">
        <v>52</v>
      </c>
      <c r="K2883" s="14">
        <f>IF($E2883="","",IFERROR(INDEX('01_Cad_Pecas'!$H$2:$H$5000,MATCH($E2883,'01_Cad_Pecas'!$D$2:$D$5000,0)),IFERROR(INDEX('01_Cad_Pecas'!$H$2:$H$5000,MATCH(VALUE($E2883),'01_Cad_Pecas'!$D$2:$D$5000,0)),"")))</f>
        <v/>
      </c>
      <c r="L2883" s="14">
        <f>IF($E2883="","",IFERROR(INDEX('01_Cad_Pecas'!$I$2:$I$5000,MATCH($E2883,'01_Cad_Pecas'!$D$2:$D$5000,0)),IFERROR(INDEX('01_Cad_Pecas'!$I$2:$I$5000,MATCH(VALUE($E2883),'01_Cad_Pecas'!$D$2:$D$5000,0)),"")))</f>
        <v/>
      </c>
      <c r="M2883" s="14">
        <f>IF(OR($J2883="",$L2883=""),"",IF($K2883="",0,$K2883)+$J2883*$L2883)</f>
        <v/>
      </c>
      <c r="N2883" s="14" t="n">
        <v>46213</v>
      </c>
      <c r="O2883" s="14" t="n">
        <v>52</v>
      </c>
      <c r="P2883" s="14" t="n"/>
      <c r="Q2883" s="14" t="n"/>
      <c r="R2883" s="14" t="n"/>
      <c r="S2883" s="14" t="n"/>
      <c r="T2883" s="14">
        <f>IF(OR($J2883="",$O2883=""),"",$O2883/$J2883)</f>
        <v/>
      </c>
      <c r="U2883" s="14" t="inlineStr">
        <is>
          <t>Concluído</t>
        </is>
      </c>
      <c r="V2883" s="14" t="n"/>
      <c r="W2883" s="14" t="n"/>
      <c r="X2883" s="14" t="n"/>
      <c r="Y2883" s="14" t="n"/>
      <c r="Z2883" s="14" t="n"/>
      <c r="AA2883" s="11" t="n"/>
      <c r="AB2883" s="14">
        <f>B2883&amp;"|"&amp;I2883</f>
        <v/>
      </c>
      <c r="AC2883">
        <f>IF($B2883="","","|"&amp;SUBSTITUTE(TRIM(SUBSTITUTE(SUBSTITUTE(SUBSTITUTE(SUBSTITUTE(SUBSTITUTE(SUBSTITUTE(SUBSTITUTE(SUBSTITUTE(SUBSTITUTE(SUBSTITUTE(SUBSTITUTE(SUBSTITUTE(SUBSTITUTE(SUBSTITUTE(TRIM($B2883&amp;""),CHAR(10)," "),CHAR(13)," "),"."," "),";"," "),","," "),"/"," "),"+"," "),"-"," "),"  "," "),"  "," "),"  "," "),"  "," "),"  "," "),"  "," "))," ","|")&amp;"|")</f>
        <v/>
      </c>
      <c r="AD2883">
        <f>TRIM($I2883&amp;"")</f>
        <v/>
      </c>
    </row>
    <row r="2884" ht="36" customHeight="1">
      <c r="A2884" s="9" t="n">
        <v>46213</v>
      </c>
      <c r="B2884" s="14" t="inlineStr">
        <is>
          <t>10241</t>
        </is>
      </c>
      <c r="C2884" s="14" t="inlineStr">
        <is>
          <t>M/C 0717 (MARROM)</t>
        </is>
      </c>
      <c r="D2884" s="14" t="inlineStr">
        <is>
          <t>9 COLADEIRAS</t>
        </is>
      </c>
      <c r="E2884" s="14" t="n">
        <v>30006111</v>
      </c>
      <c r="F2884" s="14" t="inlineStr">
        <is>
          <t>PE FRONTAL 430X(108)51X25MDF (ESQRD) SANTIAGO NEW</t>
        </is>
      </c>
      <c r="G2884" s="14" t="inlineStr">
        <is>
          <t>9 COLADEIRAS</t>
        </is>
      </c>
      <c r="H2884" s="14" t="inlineStr">
        <is>
          <t>9 COLADEIRAS</t>
        </is>
      </c>
      <c r="I2884" s="9" t="inlineStr">
        <is>
          <t>9 COLADEIRAS</t>
        </is>
      </c>
      <c r="J2884" s="9" t="n">
        <v>8</v>
      </c>
      <c r="K2884" s="14">
        <f>IF($E2884="","",IFERROR(INDEX('01_Cad_Pecas'!$H$2:$H$5000,MATCH($E2884,'01_Cad_Pecas'!$D$2:$D$5000,0)),IFERROR(INDEX('01_Cad_Pecas'!$H$2:$H$5000,MATCH(VALUE($E2884),'01_Cad_Pecas'!$D$2:$D$5000,0)),"")))</f>
        <v/>
      </c>
      <c r="L2884" s="14">
        <f>IF($E2884="","",IFERROR(INDEX('01_Cad_Pecas'!$I$2:$I$5000,MATCH($E2884,'01_Cad_Pecas'!$D$2:$D$5000,0)),IFERROR(INDEX('01_Cad_Pecas'!$I$2:$I$5000,MATCH(VALUE($E2884),'01_Cad_Pecas'!$D$2:$D$5000,0)),"")))</f>
        <v/>
      </c>
      <c r="M2884" s="14">
        <f>IF(OR($J2884="",$L2884=""),"",IF($K2884="",0,$K2884)+$J2884*$L2884)</f>
        <v/>
      </c>
      <c r="N2884" s="14" t="n">
        <v>46213</v>
      </c>
      <c r="O2884" s="14" t="n">
        <v>8</v>
      </c>
      <c r="P2884" s="14" t="n"/>
      <c r="Q2884" s="14" t="n"/>
      <c r="R2884" s="14" t="n"/>
      <c r="S2884" s="14" t="n"/>
      <c r="T2884" s="14">
        <f>IF(OR($J2884="",$O2884=""),"",$O2884/$J2884)</f>
        <v/>
      </c>
      <c r="U2884" s="14" t="inlineStr">
        <is>
          <t>Concluído</t>
        </is>
      </c>
      <c r="V2884" s="14" t="n"/>
      <c r="W2884" s="14" t="n"/>
      <c r="X2884" s="14" t="n"/>
      <c r="Y2884" s="14" t="n"/>
      <c r="Z2884" s="14" t="n"/>
      <c r="AA2884" s="11" t="n"/>
      <c r="AB2884" s="14">
        <f>B2884&amp;"|"&amp;I2884</f>
        <v/>
      </c>
      <c r="AC2884">
        <f>IF($B2884="","","|"&amp;SUBSTITUTE(TRIM(SUBSTITUTE(SUBSTITUTE(SUBSTITUTE(SUBSTITUTE(SUBSTITUTE(SUBSTITUTE(SUBSTITUTE(SUBSTITUTE(SUBSTITUTE(SUBSTITUTE(SUBSTITUTE(SUBSTITUTE(SUBSTITUTE(SUBSTITUTE(TRIM($B2884&amp;""),CHAR(10)," "),CHAR(13)," "),"."," "),";"," "),","," "),"/"," "),"+"," "),"-"," "),"  "," "),"  "," "),"  "," "),"  "," "),"  "," "),"  "," "))," ","|")&amp;"|")</f>
        <v/>
      </c>
      <c r="AD2884">
        <f>TRIM($I2884&amp;"")</f>
        <v/>
      </c>
    </row>
    <row r="2885" ht="48" customHeight="1">
      <c r="A2885" s="9" t="n">
        <v>46212</v>
      </c>
      <c r="B2885" s="14" t="inlineStr">
        <is>
          <t>10245</t>
        </is>
      </c>
      <c r="C2885" s="14" t="inlineStr">
        <is>
          <t>M/C 0713 ENCAIXE ESPLANADA (FOLHA AZUL)</t>
        </is>
      </c>
      <c r="D2885" s="14" t="inlineStr">
        <is>
          <t>9 COLADEIRAS</t>
        </is>
      </c>
      <c r="E2885" s="14" t="n">
        <v>30001202</v>
      </c>
      <c r="F2885" s="14" t="inlineStr">
        <is>
          <t>PÉ FRONTAL 441X65(911)X25 MDF (16PÇS) - CAD PÉ INT</t>
        </is>
      </c>
      <c r="G2885" s="14" t="inlineStr">
        <is>
          <t>9 COLADEIRAS</t>
        </is>
      </c>
      <c r="H2885" s="14" t="inlineStr">
        <is>
          <t>9 COLADEIRAS</t>
        </is>
      </c>
      <c r="I2885" s="9" t="inlineStr">
        <is>
          <t>9 COLADEIRAS</t>
        </is>
      </c>
      <c r="J2885" s="9" t="n">
        <v>60</v>
      </c>
      <c r="K2885" s="14">
        <f>IF($E2885="","",IFERROR(INDEX('01_Cad_Pecas'!$H$2:$H$5000,MATCH($E2885,'01_Cad_Pecas'!$D$2:$D$5000,0)),IFERROR(INDEX('01_Cad_Pecas'!$H$2:$H$5000,MATCH(VALUE($E2885),'01_Cad_Pecas'!$D$2:$D$5000,0)),"")))</f>
        <v/>
      </c>
      <c r="L2885" s="14">
        <f>IF($E2885="","",IFERROR(INDEX('01_Cad_Pecas'!$I$2:$I$5000,MATCH($E2885,'01_Cad_Pecas'!$D$2:$D$5000,0)),IFERROR(INDEX('01_Cad_Pecas'!$I$2:$I$5000,MATCH(VALUE($E2885),'01_Cad_Pecas'!$D$2:$D$5000,0)),"")))</f>
        <v/>
      </c>
      <c r="M2885" s="14">
        <f>IF(OR($J2885="",$L2885=""),"",IF($K2885="",0,$K2885)+$J2885*$L2885)</f>
        <v/>
      </c>
      <c r="N2885" s="14" t="n">
        <v>46213</v>
      </c>
      <c r="O2885" s="14" t="n">
        <v>60</v>
      </c>
      <c r="P2885" s="14" t="n"/>
      <c r="Q2885" s="14" t="n"/>
      <c r="R2885" s="14" t="n"/>
      <c r="S2885" s="14" t="n"/>
      <c r="T2885" s="14">
        <f>IF(OR($J2885="",$O2885=""),"",$O2885/$J2885)</f>
        <v/>
      </c>
      <c r="U2885" s="14" t="inlineStr">
        <is>
          <t>Concluído</t>
        </is>
      </c>
      <c r="V2885" s="14" t="n"/>
      <c r="W2885" s="14" t="n"/>
      <c r="X2885" s="14" t="n"/>
      <c r="Y2885" s="14" t="n"/>
      <c r="Z2885" s="14" t="n"/>
      <c r="AA2885" s="11" t="n"/>
      <c r="AB2885" s="14">
        <f>B2885&amp;"|"&amp;I2885</f>
        <v/>
      </c>
      <c r="AC2885">
        <f>IF($B2885="","","|"&amp;SUBSTITUTE(TRIM(SUBSTITUTE(SUBSTITUTE(SUBSTITUTE(SUBSTITUTE(SUBSTITUTE(SUBSTITUTE(SUBSTITUTE(SUBSTITUTE(SUBSTITUTE(SUBSTITUTE(SUBSTITUTE(SUBSTITUTE(SUBSTITUTE(SUBSTITUTE(TRIM($B2885&amp;""),CHAR(10)," "),CHAR(13)," "),"."," "),";"," "),","," "),"/"," "),"+"," "),"-"," "),"  "," "),"  "," "),"  "," "),"  "," "),"  "," "),"  "," "))," ","|")&amp;"|")</f>
        <v/>
      </c>
      <c r="AD2885">
        <f>TRIM($I2885&amp;"")</f>
        <v/>
      </c>
    </row>
    <row r="2886" ht="36" customHeight="1">
      <c r="A2886" s="9" t="n">
        <v>46216</v>
      </c>
      <c r="B2886" s="14" t="inlineStr">
        <is>
          <t>10246</t>
        </is>
      </c>
      <c r="C2886" s="14" t="inlineStr">
        <is>
          <t>M/C 0720 (AMARELO)</t>
        </is>
      </c>
      <c r="D2886" s="14" t="inlineStr">
        <is>
          <t>9 COLADEIRAS</t>
        </is>
      </c>
      <c r="E2886" s="14" t="n">
        <v>20014305</v>
      </c>
      <c r="F2886" s="14" t="inlineStr">
        <is>
          <t>(1) TAMPO 1202X802X12 MDP - MESA DAKAR/MIAMI 1,20</t>
        </is>
      </c>
      <c r="G2886" s="14" t="inlineStr">
        <is>
          <t>9 COLADEIRAS</t>
        </is>
      </c>
      <c r="H2886" s="14" t="inlineStr">
        <is>
          <t>9 COLADEIRAS</t>
        </is>
      </c>
      <c r="I2886" s="9" t="inlineStr">
        <is>
          <t>9 COLADEIRAS</t>
        </is>
      </c>
      <c r="J2886" s="9" t="n">
        <v>140</v>
      </c>
      <c r="K2886" s="14">
        <f>IF($E2886="","",IFERROR(INDEX('01_Cad_Pecas'!$H$2:$H$5000,MATCH($E2886,'01_Cad_Pecas'!$D$2:$D$5000,0)),IFERROR(INDEX('01_Cad_Pecas'!$H$2:$H$5000,MATCH(VALUE($E2886),'01_Cad_Pecas'!$D$2:$D$5000,0)),"")))</f>
        <v/>
      </c>
      <c r="L2886" s="14">
        <f>IF($E2886="","",IFERROR(INDEX('01_Cad_Pecas'!$I$2:$I$5000,MATCH($E2886,'01_Cad_Pecas'!$D$2:$D$5000,0)),IFERROR(INDEX('01_Cad_Pecas'!$I$2:$I$5000,MATCH(VALUE($E2886),'01_Cad_Pecas'!$D$2:$D$5000,0)),"")))</f>
        <v/>
      </c>
      <c r="M2886" s="14">
        <f>IF(OR($J2886="",$L2886=""),"",IF($K2886="",0,$K2886)+$J2886*$L2886)</f>
        <v/>
      </c>
      <c r="N2886" s="14" t="n">
        <v>46213</v>
      </c>
      <c r="O2886" s="14" t="n">
        <v>140</v>
      </c>
      <c r="P2886" s="14" t="n"/>
      <c r="Q2886" s="14" t="n"/>
      <c r="R2886" s="14" t="n"/>
      <c r="S2886" s="14" t="n"/>
      <c r="T2886" s="14">
        <f>IF(OR($J2886="",$O2886=""),"",$O2886/$J2886)</f>
        <v/>
      </c>
      <c r="U2886" s="14" t="inlineStr">
        <is>
          <t>Concluído</t>
        </is>
      </c>
      <c r="V2886" s="14" t="n"/>
      <c r="W2886" s="14" t="n"/>
      <c r="X2886" s="14" t="n"/>
      <c r="Y2886" s="14" t="n"/>
      <c r="Z2886" s="14" t="n"/>
      <c r="AA2886" s="11" t="n"/>
      <c r="AB2886" s="14">
        <f>B2886&amp;"|"&amp;I2886</f>
        <v/>
      </c>
      <c r="AC2886">
        <f>IF($B2886="","","|"&amp;SUBSTITUTE(TRIM(SUBSTITUTE(SUBSTITUTE(SUBSTITUTE(SUBSTITUTE(SUBSTITUTE(SUBSTITUTE(SUBSTITUTE(SUBSTITUTE(SUBSTITUTE(SUBSTITUTE(SUBSTITUTE(SUBSTITUTE(SUBSTITUTE(SUBSTITUTE(TRIM($B2886&amp;""),CHAR(10)," "),CHAR(13)," "),"."," "),";"," "),","," "),"/"," "),"+"," "),"-"," "),"  "," "),"  "," "),"  "," "),"  "," "),"  "," "),"  "," "))," ","|")&amp;"|")</f>
        <v/>
      </c>
      <c r="AD2886">
        <f>TRIM($I2886&amp;"")</f>
        <v/>
      </c>
    </row>
    <row r="2887" ht="36" customHeight="1">
      <c r="A2887" s="9" t="n">
        <v>46216</v>
      </c>
      <c r="B2887" s="14" t="inlineStr">
        <is>
          <t>10246</t>
        </is>
      </c>
      <c r="C2887" s="14" t="inlineStr">
        <is>
          <t>M/C 0720 (AMARELO)</t>
        </is>
      </c>
      <c r="D2887" s="14" t="inlineStr">
        <is>
          <t>9 COLADEIRAS</t>
        </is>
      </c>
      <c r="E2887" s="14" t="n">
        <v>30080001</v>
      </c>
      <c r="F2887" s="14" t="inlineStr">
        <is>
          <t>(2) BASE 620X620X12 MDP - MESA ASMT. 1,36X1,36</t>
        </is>
      </c>
      <c r="G2887" s="14" t="inlineStr">
        <is>
          <t>9 COLADEIRAS</t>
        </is>
      </c>
      <c r="H2887" s="14" t="inlineStr">
        <is>
          <t>9 COLADEIRAS</t>
        </is>
      </c>
      <c r="I2887" s="9" t="inlineStr">
        <is>
          <t>9 COLADEIRAS</t>
        </is>
      </c>
      <c r="J2887" s="9" t="n">
        <v>20</v>
      </c>
      <c r="K2887" s="14">
        <f>IF($E2887="","",IFERROR(INDEX('01_Cad_Pecas'!$H$2:$H$5000,MATCH($E2887,'01_Cad_Pecas'!$D$2:$D$5000,0)),IFERROR(INDEX('01_Cad_Pecas'!$H$2:$H$5000,MATCH(VALUE($E2887),'01_Cad_Pecas'!$D$2:$D$5000,0)),"")))</f>
        <v/>
      </c>
      <c r="L2887" s="14">
        <f>IF($E2887="","",IFERROR(INDEX('01_Cad_Pecas'!$I$2:$I$5000,MATCH($E2887,'01_Cad_Pecas'!$D$2:$D$5000,0)),IFERROR(INDEX('01_Cad_Pecas'!$I$2:$I$5000,MATCH(VALUE($E2887),'01_Cad_Pecas'!$D$2:$D$5000,0)),"")))</f>
        <v/>
      </c>
      <c r="M2887" s="14">
        <f>IF(OR($J2887="",$L2887=""),"",IF($K2887="",0,$K2887)+$J2887*$L2887)</f>
        <v/>
      </c>
      <c r="N2887" s="14" t="n">
        <v>46213</v>
      </c>
      <c r="O2887" s="14" t="n">
        <v>20</v>
      </c>
      <c r="P2887" s="14" t="n"/>
      <c r="Q2887" s="14" t="n"/>
      <c r="R2887" s="14" t="n"/>
      <c r="S2887" s="14" t="n"/>
      <c r="T2887" s="14">
        <f>IF(OR($J2887="",$O2887=""),"",$O2887/$J2887)</f>
        <v/>
      </c>
      <c r="U2887" s="14" t="inlineStr">
        <is>
          <t>Concluído</t>
        </is>
      </c>
      <c r="V2887" s="14" t="n"/>
      <c r="W2887" s="14" t="n"/>
      <c r="X2887" s="14" t="n"/>
      <c r="Y2887" s="14" t="n"/>
      <c r="Z2887" s="14" t="n"/>
      <c r="AA2887" s="11" t="n"/>
      <c r="AB2887" s="14">
        <f>B2887&amp;"|"&amp;I2887</f>
        <v/>
      </c>
      <c r="AC2887">
        <f>IF($B2887="","","|"&amp;SUBSTITUTE(TRIM(SUBSTITUTE(SUBSTITUTE(SUBSTITUTE(SUBSTITUTE(SUBSTITUTE(SUBSTITUTE(SUBSTITUTE(SUBSTITUTE(SUBSTITUTE(SUBSTITUTE(SUBSTITUTE(SUBSTITUTE(SUBSTITUTE(SUBSTITUTE(TRIM($B2887&amp;""),CHAR(10)," "),CHAR(13)," "),"."," "),";"," "),","," "),"/"," "),"+"," "),"-"," "),"  "," "),"  "," "),"  "," "),"  "," "),"  "," "),"  "," "))," ","|")&amp;"|")</f>
        <v/>
      </c>
      <c r="AD2887">
        <f>TRIM($I2887&amp;"")</f>
        <v/>
      </c>
    </row>
    <row r="2888" ht="36" customHeight="1">
      <c r="A2888" s="9" t="n">
        <v>46216</v>
      </c>
      <c r="B2888" s="14" t="inlineStr">
        <is>
          <t>10246</t>
        </is>
      </c>
      <c r="C2888" s="14" t="inlineStr">
        <is>
          <t>M/C 0720 (AMARELO)</t>
        </is>
      </c>
      <c r="D2888" s="14" t="inlineStr">
        <is>
          <t>9 COLADEIRAS</t>
        </is>
      </c>
      <c r="E2888" s="14" t="n">
        <v>30080004</v>
      </c>
      <c r="F2888" s="14" t="inlineStr">
        <is>
          <t>(6)TRAV. MAIOR 1320X65 (135)X15 MDP-AMST.1,36X1,36</t>
        </is>
      </c>
      <c r="G2888" s="14" t="inlineStr">
        <is>
          <t>9 COLADEIRAS</t>
        </is>
      </c>
      <c r="H2888" s="14" t="inlineStr">
        <is>
          <t>9 COLADEIRAS</t>
        </is>
      </c>
      <c r="I2888" s="9" t="inlineStr">
        <is>
          <t>9 COLADEIRAS</t>
        </is>
      </c>
      <c r="J2888" s="9" t="n">
        <v>40</v>
      </c>
      <c r="K2888" s="14">
        <f>IF($E2888="","",IFERROR(INDEX('01_Cad_Pecas'!$H$2:$H$5000,MATCH($E2888,'01_Cad_Pecas'!$D$2:$D$5000,0)),IFERROR(INDEX('01_Cad_Pecas'!$H$2:$H$5000,MATCH(VALUE($E2888),'01_Cad_Pecas'!$D$2:$D$5000,0)),"")))</f>
        <v/>
      </c>
      <c r="L2888" s="14">
        <f>IF($E2888="","",IFERROR(INDEX('01_Cad_Pecas'!$I$2:$I$5000,MATCH($E2888,'01_Cad_Pecas'!$D$2:$D$5000,0)),IFERROR(INDEX('01_Cad_Pecas'!$I$2:$I$5000,MATCH(VALUE($E2888),'01_Cad_Pecas'!$D$2:$D$5000,0)),"")))</f>
        <v/>
      </c>
      <c r="M2888" s="14">
        <f>IF(OR($J2888="",$L2888=""),"",IF($K2888="",0,$K2888)+$J2888*$L2888)</f>
        <v/>
      </c>
      <c r="N2888" s="14" t="n">
        <v>46213</v>
      </c>
      <c r="O2888" s="14" t="n">
        <v>40</v>
      </c>
      <c r="P2888" s="14" t="n"/>
      <c r="Q2888" s="14" t="n"/>
      <c r="R2888" s="14" t="n"/>
      <c r="S2888" s="14" t="n"/>
      <c r="T2888" s="14">
        <f>IF(OR($J2888="",$O2888=""),"",$O2888/$J2888)</f>
        <v/>
      </c>
      <c r="U2888" s="14" t="inlineStr">
        <is>
          <t>Concluído</t>
        </is>
      </c>
      <c r="V2888" s="14" t="n"/>
      <c r="W2888" s="14" t="n"/>
      <c r="X2888" s="14" t="n"/>
      <c r="Y2888" s="14" t="n"/>
      <c r="Z2888" s="14" t="n"/>
      <c r="AA2888" s="11" t="n"/>
      <c r="AB2888" s="14">
        <f>B2888&amp;"|"&amp;I2888</f>
        <v/>
      </c>
      <c r="AC2888">
        <f>IF($B2888="","","|"&amp;SUBSTITUTE(TRIM(SUBSTITUTE(SUBSTITUTE(SUBSTITUTE(SUBSTITUTE(SUBSTITUTE(SUBSTITUTE(SUBSTITUTE(SUBSTITUTE(SUBSTITUTE(SUBSTITUTE(SUBSTITUTE(SUBSTITUTE(SUBSTITUTE(SUBSTITUTE(TRIM($B2888&amp;""),CHAR(10)," "),CHAR(13)," "),"."," "),";"," "),","," "),"/"," "),"+"," "),"-"," "),"  "," "),"  "," "),"  "," "),"  "," "),"  "," "),"  "," "))," ","|")&amp;"|")</f>
        <v/>
      </c>
      <c r="AD2888">
        <f>TRIM($I2888&amp;"")</f>
        <v/>
      </c>
    </row>
    <row r="2889" ht="36" customHeight="1">
      <c r="A2889" s="9" t="n">
        <v>46216</v>
      </c>
      <c r="B2889" s="14" t="inlineStr">
        <is>
          <t>10246</t>
        </is>
      </c>
      <c r="C2889" s="14" t="inlineStr">
        <is>
          <t>M/C 0720 (AMARELO)</t>
        </is>
      </c>
      <c r="D2889" s="14" t="inlineStr">
        <is>
          <t>9 COLADEIRAS</t>
        </is>
      </c>
      <c r="E2889" s="14" t="n">
        <v>30080005</v>
      </c>
      <c r="F2889" s="14" t="inlineStr">
        <is>
          <t>(5) TRAV. MENOR1190X65X15 MDP-MESA AMST.1,36X1,36</t>
        </is>
      </c>
      <c r="G2889" s="14" t="inlineStr">
        <is>
          <t>9 COLADEIRAS</t>
        </is>
      </c>
      <c r="H2889" s="14" t="inlineStr">
        <is>
          <t>9 COLADEIRAS</t>
        </is>
      </c>
      <c r="I2889" s="9" t="inlineStr">
        <is>
          <t>9 COLADEIRAS</t>
        </is>
      </c>
      <c r="J2889" s="9" t="n">
        <v>40</v>
      </c>
      <c r="K2889" s="14">
        <f>IF($E2889="","",IFERROR(INDEX('01_Cad_Pecas'!$H$2:$H$5000,MATCH($E2889,'01_Cad_Pecas'!$D$2:$D$5000,0)),IFERROR(INDEX('01_Cad_Pecas'!$H$2:$H$5000,MATCH(VALUE($E2889),'01_Cad_Pecas'!$D$2:$D$5000,0)),"")))</f>
        <v/>
      </c>
      <c r="L2889" s="14">
        <f>IF($E2889="","",IFERROR(INDEX('01_Cad_Pecas'!$I$2:$I$5000,MATCH($E2889,'01_Cad_Pecas'!$D$2:$D$5000,0)),IFERROR(INDEX('01_Cad_Pecas'!$I$2:$I$5000,MATCH(VALUE($E2889),'01_Cad_Pecas'!$D$2:$D$5000,0)),"")))</f>
        <v/>
      </c>
      <c r="M2889" s="14">
        <f>IF(OR($J2889="",$L2889=""),"",IF($K2889="",0,$K2889)+$J2889*$L2889)</f>
        <v/>
      </c>
      <c r="N2889" s="14" t="n">
        <v>46212</v>
      </c>
      <c r="O2889" s="14" t="n">
        <v>40</v>
      </c>
      <c r="P2889" s="14" t="n"/>
      <c r="Q2889" s="14" t="n"/>
      <c r="R2889" s="14" t="n"/>
      <c r="S2889" s="14" t="n"/>
      <c r="T2889" s="14">
        <f>IF(OR($J2889="",$O2889=""),"",$O2889/$J2889)</f>
        <v/>
      </c>
      <c r="U2889" s="14" t="inlineStr">
        <is>
          <t>Concluído</t>
        </is>
      </c>
      <c r="V2889" s="14" t="n"/>
      <c r="W2889" s="14" t="n"/>
      <c r="X2889" s="14" t="n"/>
      <c r="Y2889" s="14" t="n"/>
      <c r="Z2889" s="14" t="n"/>
      <c r="AA2889" s="11" t="n"/>
      <c r="AB2889" s="14">
        <f>B2889&amp;"|"&amp;I2889</f>
        <v/>
      </c>
      <c r="AC2889">
        <f>IF($B2889="","","|"&amp;SUBSTITUTE(TRIM(SUBSTITUTE(SUBSTITUTE(SUBSTITUTE(SUBSTITUTE(SUBSTITUTE(SUBSTITUTE(SUBSTITUTE(SUBSTITUTE(SUBSTITUTE(SUBSTITUTE(SUBSTITUTE(SUBSTITUTE(SUBSTITUTE(SUBSTITUTE(TRIM($B2889&amp;""),CHAR(10)," "),CHAR(13)," "),"."," "),";"," "),","," "),"/"," "),"+"," "),"-"," "),"  "," "),"  "," "),"  "," "),"  "," "),"  "," "),"  "," "))," ","|")&amp;"|")</f>
        <v/>
      </c>
      <c r="AD2889">
        <f>TRIM($I2889&amp;"")</f>
        <v/>
      </c>
    </row>
    <row r="2890" ht="36" customHeight="1">
      <c r="A2890" s="9" t="n">
        <v>46216</v>
      </c>
      <c r="B2890" s="14" t="inlineStr">
        <is>
          <t>10246</t>
        </is>
      </c>
      <c r="C2890" s="14" t="inlineStr">
        <is>
          <t>M/C 0720 (AMARELO)</t>
        </is>
      </c>
      <c r="D2890" s="14" t="inlineStr">
        <is>
          <t>9 COLADEIRAS</t>
        </is>
      </c>
      <c r="E2890" s="14" t="n">
        <v>30080006</v>
      </c>
      <c r="F2890" s="14" t="inlineStr">
        <is>
          <t>(1)LAT. C/FRISO 750X590X12 MDF-MESA AMST.1,36X1,36</t>
        </is>
      </c>
      <c r="G2890" s="14" t="inlineStr">
        <is>
          <t>9 COLADEIRAS</t>
        </is>
      </c>
      <c r="H2890" s="14" t="inlineStr">
        <is>
          <t>9 COLADEIRAS</t>
        </is>
      </c>
      <c r="I2890" s="9" t="inlineStr">
        <is>
          <t>9 COLADEIRAS</t>
        </is>
      </c>
      <c r="J2890" s="9" t="n">
        <v>40</v>
      </c>
      <c r="K2890" s="14">
        <f>IF($E2890="","",IFERROR(INDEX('01_Cad_Pecas'!$H$2:$H$5000,MATCH($E2890,'01_Cad_Pecas'!$D$2:$D$5000,0)),IFERROR(INDEX('01_Cad_Pecas'!$H$2:$H$5000,MATCH(VALUE($E2890),'01_Cad_Pecas'!$D$2:$D$5000,0)),"")))</f>
        <v/>
      </c>
      <c r="L2890" s="14">
        <f>IF($E2890="","",IFERROR(INDEX('01_Cad_Pecas'!$I$2:$I$5000,MATCH($E2890,'01_Cad_Pecas'!$D$2:$D$5000,0)),IFERROR(INDEX('01_Cad_Pecas'!$I$2:$I$5000,MATCH(VALUE($E2890),'01_Cad_Pecas'!$D$2:$D$5000,0)),"")))</f>
        <v/>
      </c>
      <c r="M2890" s="14">
        <f>IF(OR($J2890="",$L2890=""),"",IF($K2890="",0,$K2890)+$J2890*$L2890)</f>
        <v/>
      </c>
      <c r="N2890" s="14" t="n">
        <v>46212</v>
      </c>
      <c r="O2890" s="14" t="n">
        <v>40</v>
      </c>
      <c r="P2890" s="14" t="n"/>
      <c r="Q2890" s="14" t="n"/>
      <c r="R2890" s="14" t="n"/>
      <c r="S2890" s="14" t="n"/>
      <c r="T2890" s="14">
        <f>IF(OR($J2890="",$O2890=""),"",$O2890/$J2890)</f>
        <v/>
      </c>
      <c r="U2890" s="14" t="inlineStr">
        <is>
          <t>Concluído</t>
        </is>
      </c>
      <c r="V2890" s="14" t="n"/>
      <c r="W2890" s="14" t="n"/>
      <c r="X2890" s="14" t="n"/>
      <c r="Y2890" s="14" t="n"/>
      <c r="Z2890" s="14" t="n"/>
      <c r="AA2890" s="11" t="n"/>
      <c r="AB2890" s="14">
        <f>B2890&amp;"|"&amp;I2890</f>
        <v/>
      </c>
      <c r="AC2890">
        <f>IF($B2890="","","|"&amp;SUBSTITUTE(TRIM(SUBSTITUTE(SUBSTITUTE(SUBSTITUTE(SUBSTITUTE(SUBSTITUTE(SUBSTITUTE(SUBSTITUTE(SUBSTITUTE(SUBSTITUTE(SUBSTITUTE(SUBSTITUTE(SUBSTITUTE(SUBSTITUTE(SUBSTITUTE(TRIM($B2890&amp;""),CHAR(10)," "),CHAR(13)," "),"."," "),";"," "),","," "),"/"," "),"+"," "),"-"," "),"  "," "),"  "," "),"  "," "),"  "," "),"  "," "),"  "," "))," ","|")&amp;"|")</f>
        <v/>
      </c>
      <c r="AD2890">
        <f>TRIM($I2890&amp;"")</f>
        <v/>
      </c>
    </row>
    <row r="2891" ht="36" customHeight="1">
      <c r="A2891" s="9" t="n">
        <v>46216</v>
      </c>
      <c r="B2891" s="14" t="inlineStr">
        <is>
          <t>10246</t>
        </is>
      </c>
      <c r="C2891" s="14" t="inlineStr">
        <is>
          <t>M/C 0720 (AMARELO)</t>
        </is>
      </c>
      <c r="D2891" s="14" t="inlineStr">
        <is>
          <t>9 COLADEIRAS</t>
        </is>
      </c>
      <c r="E2891" s="14" t="n">
        <v>20013102</v>
      </c>
      <c r="F2891" s="14" t="inlineStr">
        <is>
          <t>(10)PE MAIOR 760X100 (170) X15 MDF-MIAMI 1,37X0,80</t>
        </is>
      </c>
      <c r="G2891" s="14" t="inlineStr">
        <is>
          <t>9 COLADEIRAS</t>
        </is>
      </c>
      <c r="H2891" s="14" t="inlineStr">
        <is>
          <t>9 COLADEIRAS</t>
        </is>
      </c>
      <c r="I2891" s="9" t="inlineStr">
        <is>
          <t>9 COLADEIRAS</t>
        </is>
      </c>
      <c r="J2891" s="9" t="n">
        <v>560</v>
      </c>
      <c r="K2891" s="14">
        <f>IF($E2891="","",IFERROR(INDEX('01_Cad_Pecas'!$H$2:$H$5000,MATCH($E2891,'01_Cad_Pecas'!$D$2:$D$5000,0)),IFERROR(INDEX('01_Cad_Pecas'!$H$2:$H$5000,MATCH(VALUE($E2891),'01_Cad_Pecas'!$D$2:$D$5000,0)),"")))</f>
        <v/>
      </c>
      <c r="L2891" s="14">
        <f>IF($E2891="","",IFERROR(INDEX('01_Cad_Pecas'!$I$2:$I$5000,MATCH($E2891,'01_Cad_Pecas'!$D$2:$D$5000,0)),IFERROR(INDEX('01_Cad_Pecas'!$I$2:$I$5000,MATCH(VALUE($E2891),'01_Cad_Pecas'!$D$2:$D$5000,0)),"")))</f>
        <v/>
      </c>
      <c r="M2891" s="14">
        <f>IF(OR($J2891="",$L2891=""),"",IF($K2891="",0,$K2891)+$J2891*$L2891)</f>
        <v/>
      </c>
      <c r="N2891" s="14" t="n">
        <v>46212</v>
      </c>
      <c r="O2891" s="14" t="n">
        <v>560</v>
      </c>
      <c r="P2891" s="14" t="n"/>
      <c r="Q2891" s="14" t="n"/>
      <c r="R2891" s="14" t="n"/>
      <c r="S2891" s="14" t="n"/>
      <c r="T2891" s="14">
        <f>IF(OR($J2891="",$O2891=""),"",$O2891/$J2891)</f>
        <v/>
      </c>
      <c r="U2891" s="14" t="inlineStr">
        <is>
          <t>Concluído</t>
        </is>
      </c>
      <c r="V2891" s="14" t="n"/>
      <c r="W2891" s="14" t="n"/>
      <c r="X2891" s="14" t="n"/>
      <c r="Y2891" s="14" t="n"/>
      <c r="Z2891" s="14" t="n"/>
      <c r="AA2891" s="11" t="n"/>
      <c r="AB2891" s="14">
        <f>B2891&amp;"|"&amp;I2891</f>
        <v/>
      </c>
      <c r="AC2891">
        <f>IF($B2891="","","|"&amp;SUBSTITUTE(TRIM(SUBSTITUTE(SUBSTITUTE(SUBSTITUTE(SUBSTITUTE(SUBSTITUTE(SUBSTITUTE(SUBSTITUTE(SUBSTITUTE(SUBSTITUTE(SUBSTITUTE(SUBSTITUTE(SUBSTITUTE(SUBSTITUTE(SUBSTITUTE(TRIM($B2891&amp;""),CHAR(10)," "),CHAR(13)," "),"."," "),";"," "),","," "),"/"," "),"+"," "),"-"," "),"  "," "),"  "," "),"  "," "),"  "," "),"  "," "),"  "," "))," ","|")&amp;"|")</f>
        <v/>
      </c>
      <c r="AD2891">
        <f>TRIM($I2891&amp;"")</f>
        <v/>
      </c>
    </row>
    <row r="2892" ht="36" customHeight="1">
      <c r="A2892" s="9" t="n">
        <v>46216</v>
      </c>
      <c r="B2892" s="14" t="inlineStr">
        <is>
          <t>10246</t>
        </is>
      </c>
      <c r="C2892" s="14" t="inlineStr">
        <is>
          <t>M/C 0720 (AMARELO)</t>
        </is>
      </c>
      <c r="D2892" s="14" t="inlineStr">
        <is>
          <t>9 COLADEIRAS</t>
        </is>
      </c>
      <c r="E2892" s="14" t="n">
        <v>20013103</v>
      </c>
      <c r="F2892" s="14" t="inlineStr">
        <is>
          <t>(4) PE MENOR 760X85 (135) X15 MDF-MIAMI 1,37X0,80</t>
        </is>
      </c>
      <c r="G2892" s="14" t="inlineStr">
        <is>
          <t>9 COLADEIRAS</t>
        </is>
      </c>
      <c r="H2892" s="14" t="inlineStr">
        <is>
          <t>9 COLADEIRAS</t>
        </is>
      </c>
      <c r="I2892" s="9" t="inlineStr">
        <is>
          <t>9 COLADEIRAS</t>
        </is>
      </c>
      <c r="J2892" s="9" t="n">
        <v>560</v>
      </c>
      <c r="K2892" s="14">
        <f>IF($E2892="","",IFERROR(INDEX('01_Cad_Pecas'!$H$2:$H$5000,MATCH($E2892,'01_Cad_Pecas'!$D$2:$D$5000,0)),IFERROR(INDEX('01_Cad_Pecas'!$H$2:$H$5000,MATCH(VALUE($E2892),'01_Cad_Pecas'!$D$2:$D$5000,0)),"")))</f>
        <v/>
      </c>
      <c r="L2892" s="14">
        <f>IF($E2892="","",IFERROR(INDEX('01_Cad_Pecas'!$I$2:$I$5000,MATCH($E2892,'01_Cad_Pecas'!$D$2:$D$5000,0)),IFERROR(INDEX('01_Cad_Pecas'!$I$2:$I$5000,MATCH(VALUE($E2892),'01_Cad_Pecas'!$D$2:$D$5000,0)),"")))</f>
        <v/>
      </c>
      <c r="M2892" s="14">
        <f>IF(OR($J2892="",$L2892=""),"",IF($K2892="",0,$K2892)+$J2892*$L2892)</f>
        <v/>
      </c>
      <c r="N2892" s="14" t="n">
        <v>46212</v>
      </c>
      <c r="O2892" s="14" t="n">
        <v>560</v>
      </c>
      <c r="P2892" s="14" t="n"/>
      <c r="Q2892" s="14" t="n"/>
      <c r="R2892" s="14" t="n"/>
      <c r="S2892" s="14" t="n"/>
      <c r="T2892" s="14">
        <f>IF(OR($J2892="",$O2892=""),"",$O2892/$J2892)</f>
        <v/>
      </c>
      <c r="U2892" s="14" t="inlineStr">
        <is>
          <t>Concluído</t>
        </is>
      </c>
      <c r="V2892" s="14" t="n"/>
      <c r="W2892" s="14" t="n"/>
      <c r="X2892" s="14" t="n"/>
      <c r="Y2892" s="14" t="n"/>
      <c r="Z2892" s="14" t="n"/>
      <c r="AA2892" s="11" t="n"/>
      <c r="AB2892" s="14">
        <f>B2892&amp;"|"&amp;I2892</f>
        <v/>
      </c>
      <c r="AC2892">
        <f>IF($B2892="","","|"&amp;SUBSTITUTE(TRIM(SUBSTITUTE(SUBSTITUTE(SUBSTITUTE(SUBSTITUTE(SUBSTITUTE(SUBSTITUTE(SUBSTITUTE(SUBSTITUTE(SUBSTITUTE(SUBSTITUTE(SUBSTITUTE(SUBSTITUTE(SUBSTITUTE(SUBSTITUTE(TRIM($B2892&amp;""),CHAR(10)," "),CHAR(13)," "),"."," "),";"," "),","," "),"/"," "),"+"," "),"-"," "),"  "," "),"  "," "),"  "," "),"  "," "),"  "," "),"  "," "))," ","|")&amp;"|")</f>
        <v/>
      </c>
      <c r="AD2892">
        <f>TRIM($I2892&amp;"")</f>
        <v/>
      </c>
    </row>
    <row r="2893" ht="36" customHeight="1">
      <c r="A2893" s="9" t="n">
        <v>46216</v>
      </c>
      <c r="B2893" s="14" t="inlineStr">
        <is>
          <t>10246</t>
        </is>
      </c>
      <c r="C2893" s="14" t="inlineStr">
        <is>
          <t>M/C 0720 (AMARELO)</t>
        </is>
      </c>
      <c r="D2893" s="14" t="inlineStr">
        <is>
          <t>9 COLADEIRAS</t>
        </is>
      </c>
      <c r="E2893" s="14" t="n">
        <v>30001202</v>
      </c>
      <c r="F2893" s="14" t="inlineStr">
        <is>
          <t>PÉ FRONTAL 441X65(911)X25 MDF (16PÇS) - CAD PÉ INT</t>
        </is>
      </c>
      <c r="G2893" s="14" t="inlineStr">
        <is>
          <t>9 COLADEIRAS</t>
        </is>
      </c>
      <c r="H2893" s="14" t="inlineStr">
        <is>
          <t>9 COLADEIRAS</t>
        </is>
      </c>
      <c r="I2893" s="9" t="inlineStr">
        <is>
          <t>9 COLADEIRAS</t>
        </is>
      </c>
      <c r="J2893" s="9" t="n">
        <v>920</v>
      </c>
      <c r="K2893" s="14">
        <f>IF($E2893="","",IFERROR(INDEX('01_Cad_Pecas'!$H$2:$H$5000,MATCH($E2893,'01_Cad_Pecas'!$D$2:$D$5000,0)),IFERROR(INDEX('01_Cad_Pecas'!$H$2:$H$5000,MATCH(VALUE($E2893),'01_Cad_Pecas'!$D$2:$D$5000,0)),"")))</f>
        <v/>
      </c>
      <c r="L2893" s="14">
        <f>IF($E2893="","",IFERROR(INDEX('01_Cad_Pecas'!$I$2:$I$5000,MATCH($E2893,'01_Cad_Pecas'!$D$2:$D$5000,0)),IFERROR(INDEX('01_Cad_Pecas'!$I$2:$I$5000,MATCH(VALUE($E2893),'01_Cad_Pecas'!$D$2:$D$5000,0)),"")))</f>
        <v/>
      </c>
      <c r="M2893" s="14">
        <f>IF(OR($J2893="",$L2893=""),"",IF($K2893="",0,$K2893)+$J2893*$L2893)</f>
        <v/>
      </c>
      <c r="N2893" s="14" t="n">
        <v>46212</v>
      </c>
      <c r="O2893" s="14" t="n">
        <v>920</v>
      </c>
      <c r="P2893" s="14" t="n"/>
      <c r="Q2893" s="14" t="n"/>
      <c r="R2893" s="14" t="n"/>
      <c r="S2893" s="14" t="n"/>
      <c r="T2893" s="14">
        <f>IF(OR($J2893="",$O2893=""),"",$O2893/$J2893)</f>
        <v/>
      </c>
      <c r="U2893" s="14" t="inlineStr">
        <is>
          <t>Concluído</t>
        </is>
      </c>
      <c r="V2893" s="14" t="n"/>
      <c r="W2893" s="14" t="n"/>
      <c r="X2893" s="14" t="n"/>
      <c r="Y2893" s="14" t="n"/>
      <c r="Z2893" s="14" t="n"/>
      <c r="AA2893" s="11" t="n"/>
      <c r="AB2893" s="14">
        <f>B2893&amp;"|"&amp;I2893</f>
        <v/>
      </c>
      <c r="AC2893">
        <f>IF($B2893="","","|"&amp;SUBSTITUTE(TRIM(SUBSTITUTE(SUBSTITUTE(SUBSTITUTE(SUBSTITUTE(SUBSTITUTE(SUBSTITUTE(SUBSTITUTE(SUBSTITUTE(SUBSTITUTE(SUBSTITUTE(SUBSTITUTE(SUBSTITUTE(SUBSTITUTE(SUBSTITUTE(TRIM($B2893&amp;""),CHAR(10)," "),CHAR(13)," "),"."," "),";"," "),","," "),"/"," "),"+"," "),"-"," "),"  "," "),"  "," "),"  "," "),"  "," "),"  "," "),"  "," "))," ","|")&amp;"|")</f>
        <v/>
      </c>
      <c r="AD2893">
        <f>TRIM($I2893&amp;"")</f>
        <v/>
      </c>
    </row>
    <row r="2894" ht="36" customHeight="1">
      <c r="A2894" s="9" t="n">
        <v>46217</v>
      </c>
      <c r="B2894" s="14" t="inlineStr">
        <is>
          <t>10247</t>
        </is>
      </c>
      <c r="C2894" s="14" t="inlineStr">
        <is>
          <t>M/C 0721 (BEGE)</t>
        </is>
      </c>
      <c r="D2894" s="14" t="inlineStr">
        <is>
          <t>9 COLADEIRAS</t>
        </is>
      </c>
      <c r="E2894" s="14" t="n">
        <v>20014305</v>
      </c>
      <c r="F2894" s="14" t="inlineStr">
        <is>
          <t>(1) TAMPO 1202X802X12 MDP - MESA DAKAR/MIAMI 1,20</t>
        </is>
      </c>
      <c r="G2894" s="14" t="inlineStr">
        <is>
          <t>9 COLADEIRAS</t>
        </is>
      </c>
      <c r="H2894" s="14" t="inlineStr">
        <is>
          <t>9 COLADEIRAS</t>
        </is>
      </c>
      <c r="I2894" s="9" t="inlineStr">
        <is>
          <t>9 COLADEIRAS</t>
        </is>
      </c>
      <c r="J2894" s="9" t="n">
        <v>300</v>
      </c>
      <c r="K2894" s="14">
        <f>IF($E2894="","",IFERROR(INDEX('01_Cad_Pecas'!$H$2:$H$5000,MATCH($E2894,'01_Cad_Pecas'!$D$2:$D$5000,0)),IFERROR(INDEX('01_Cad_Pecas'!$H$2:$H$5000,MATCH(VALUE($E2894),'01_Cad_Pecas'!$D$2:$D$5000,0)),"")))</f>
        <v/>
      </c>
      <c r="L2894" s="14">
        <f>IF($E2894="","",IFERROR(INDEX('01_Cad_Pecas'!$I$2:$I$5000,MATCH($E2894,'01_Cad_Pecas'!$D$2:$D$5000,0)),IFERROR(INDEX('01_Cad_Pecas'!$I$2:$I$5000,MATCH(VALUE($E2894),'01_Cad_Pecas'!$D$2:$D$5000,0)),"")))</f>
        <v/>
      </c>
      <c r="M2894" s="14">
        <f>IF(OR($J2894="",$L2894=""),"",IF($K2894="",0,$K2894)+$J2894*$L2894)</f>
        <v/>
      </c>
      <c r="N2894" s="14" t="n">
        <v>46212</v>
      </c>
      <c r="O2894" s="14" t="n">
        <v>300</v>
      </c>
      <c r="P2894" s="14" t="n"/>
      <c r="Q2894" s="14" t="n"/>
      <c r="R2894" s="14" t="n"/>
      <c r="S2894" s="14" t="n"/>
      <c r="T2894" s="14">
        <f>IF(OR($J2894="",$O2894=""),"",$O2894/$J2894)</f>
        <v/>
      </c>
      <c r="U2894" s="14" t="inlineStr">
        <is>
          <t>Concluído</t>
        </is>
      </c>
      <c r="V2894" s="14" t="n"/>
      <c r="W2894" s="14" t="n"/>
      <c r="X2894" s="14" t="n"/>
      <c r="Y2894" s="14" t="n"/>
      <c r="Z2894" s="14" t="n"/>
      <c r="AA2894" s="11" t="n"/>
      <c r="AB2894" s="14">
        <f>B2894&amp;"|"&amp;I2894</f>
        <v/>
      </c>
      <c r="AC2894">
        <f>IF($B2894="","","|"&amp;SUBSTITUTE(TRIM(SUBSTITUTE(SUBSTITUTE(SUBSTITUTE(SUBSTITUTE(SUBSTITUTE(SUBSTITUTE(SUBSTITUTE(SUBSTITUTE(SUBSTITUTE(SUBSTITUTE(SUBSTITUTE(SUBSTITUTE(SUBSTITUTE(SUBSTITUTE(TRIM($B2894&amp;""),CHAR(10)," "),CHAR(13)," "),"."," "),";"," "),","," "),"/"," "),"+"," "),"-"," "),"  "," "),"  "," "),"  "," "),"  "," "),"  "," "),"  "," "))," ","|")&amp;"|")</f>
        <v/>
      </c>
      <c r="AD2894">
        <f>TRIM($I2894&amp;"")</f>
        <v/>
      </c>
    </row>
    <row r="2895" ht="36" customHeight="1">
      <c r="A2895" s="9" t="n">
        <v>46217</v>
      </c>
      <c r="B2895" s="14" t="inlineStr">
        <is>
          <t>10247</t>
        </is>
      </c>
      <c r="C2895" s="14" t="inlineStr">
        <is>
          <t>M/C 0721 (BEGE)</t>
        </is>
      </c>
      <c r="D2895" s="14" t="inlineStr">
        <is>
          <t>9 COLADEIRAS</t>
        </is>
      </c>
      <c r="E2895" s="14" t="n">
        <v>30080004</v>
      </c>
      <c r="F2895" s="14" t="inlineStr">
        <is>
          <t>(6)TRAV. MAIOR 1320X65 (135)X15 MDP-AMST.1,36X1,36</t>
        </is>
      </c>
      <c r="G2895" s="14" t="inlineStr">
        <is>
          <t>9 COLADEIRAS</t>
        </is>
      </c>
      <c r="H2895" s="14" t="inlineStr">
        <is>
          <t>9 COLADEIRAS</t>
        </is>
      </c>
      <c r="I2895" s="9" t="inlineStr">
        <is>
          <t>9 COLADEIRAS</t>
        </is>
      </c>
      <c r="J2895" s="9" t="n">
        <v>20</v>
      </c>
      <c r="K2895" s="14">
        <f>IF($E2895="","",IFERROR(INDEX('01_Cad_Pecas'!$H$2:$H$5000,MATCH($E2895,'01_Cad_Pecas'!$D$2:$D$5000,0)),IFERROR(INDEX('01_Cad_Pecas'!$H$2:$H$5000,MATCH(VALUE($E2895),'01_Cad_Pecas'!$D$2:$D$5000,0)),"")))</f>
        <v/>
      </c>
      <c r="L2895" s="14">
        <f>IF($E2895="","",IFERROR(INDEX('01_Cad_Pecas'!$I$2:$I$5000,MATCH($E2895,'01_Cad_Pecas'!$D$2:$D$5000,0)),IFERROR(INDEX('01_Cad_Pecas'!$I$2:$I$5000,MATCH(VALUE($E2895),'01_Cad_Pecas'!$D$2:$D$5000,0)),"")))</f>
        <v/>
      </c>
      <c r="M2895" s="14">
        <f>IF(OR($J2895="",$L2895=""),"",IF($K2895="",0,$K2895)+$J2895*$L2895)</f>
        <v/>
      </c>
      <c r="N2895" s="14" t="n">
        <v>46212</v>
      </c>
      <c r="O2895" s="14" t="n">
        <v>20</v>
      </c>
      <c r="P2895" s="14" t="n"/>
      <c r="Q2895" s="14" t="n"/>
      <c r="R2895" s="14" t="n"/>
      <c r="S2895" s="14" t="n"/>
      <c r="T2895" s="14">
        <f>IF(OR($J2895="",$O2895=""),"",$O2895/$J2895)</f>
        <v/>
      </c>
      <c r="U2895" s="14" t="inlineStr">
        <is>
          <t>Concluído</t>
        </is>
      </c>
      <c r="V2895" s="14" t="n"/>
      <c r="W2895" s="14" t="n"/>
      <c r="X2895" s="14" t="n"/>
      <c r="Y2895" s="14" t="n"/>
      <c r="Z2895" s="14" t="n"/>
      <c r="AA2895" s="11" t="n"/>
      <c r="AB2895" s="14">
        <f>B2895&amp;"|"&amp;I2895</f>
        <v/>
      </c>
      <c r="AC2895">
        <f>IF($B2895="","","|"&amp;SUBSTITUTE(TRIM(SUBSTITUTE(SUBSTITUTE(SUBSTITUTE(SUBSTITUTE(SUBSTITUTE(SUBSTITUTE(SUBSTITUTE(SUBSTITUTE(SUBSTITUTE(SUBSTITUTE(SUBSTITUTE(SUBSTITUTE(SUBSTITUTE(SUBSTITUTE(TRIM($B2895&amp;""),CHAR(10)," "),CHAR(13)," "),"."," "),";"," "),","," "),"/"," "),"+"," "),"-"," "),"  "," "),"  "," "),"  "," "),"  "," "),"  "," "),"  "," "))," ","|")&amp;"|")</f>
        <v/>
      </c>
      <c r="AD2895">
        <f>TRIM($I2895&amp;"")</f>
        <v/>
      </c>
    </row>
    <row r="2896" ht="36" customHeight="1">
      <c r="A2896" s="9" t="n">
        <v>46217</v>
      </c>
      <c r="B2896" s="14" t="inlineStr">
        <is>
          <t>10247</t>
        </is>
      </c>
      <c r="C2896" s="14" t="inlineStr">
        <is>
          <t>M/C 0721 (BEGE)</t>
        </is>
      </c>
      <c r="D2896" s="14" t="inlineStr">
        <is>
          <t>9 COLADEIRAS</t>
        </is>
      </c>
      <c r="E2896" s="14" t="n">
        <v>30080005</v>
      </c>
      <c r="F2896" s="14" t="inlineStr">
        <is>
          <t>(5) TRAV. MENOR1190X65X15 MDP-MESA AMST.1,36X1,36</t>
        </is>
      </c>
      <c r="G2896" s="14" t="inlineStr">
        <is>
          <t>9 COLADEIRAS</t>
        </is>
      </c>
      <c r="H2896" s="14" t="inlineStr">
        <is>
          <t>9 COLADEIRAS</t>
        </is>
      </c>
      <c r="I2896" s="9" t="inlineStr">
        <is>
          <t>9 COLADEIRAS</t>
        </is>
      </c>
      <c r="J2896" s="9" t="n">
        <v>20</v>
      </c>
      <c r="K2896" s="14">
        <f>IF($E2896="","",IFERROR(INDEX('01_Cad_Pecas'!$H$2:$H$5000,MATCH($E2896,'01_Cad_Pecas'!$D$2:$D$5000,0)),IFERROR(INDEX('01_Cad_Pecas'!$H$2:$H$5000,MATCH(VALUE($E2896),'01_Cad_Pecas'!$D$2:$D$5000,0)),"")))</f>
        <v/>
      </c>
      <c r="L2896" s="14">
        <f>IF($E2896="","",IFERROR(INDEX('01_Cad_Pecas'!$I$2:$I$5000,MATCH($E2896,'01_Cad_Pecas'!$D$2:$D$5000,0)),IFERROR(INDEX('01_Cad_Pecas'!$I$2:$I$5000,MATCH(VALUE($E2896),'01_Cad_Pecas'!$D$2:$D$5000,0)),"")))</f>
        <v/>
      </c>
      <c r="M2896" s="14">
        <f>IF(OR($J2896="",$L2896=""),"",IF($K2896="",0,$K2896)+$J2896*$L2896)</f>
        <v/>
      </c>
      <c r="N2896" s="14" t="n">
        <v>46212</v>
      </c>
      <c r="O2896" s="14" t="n">
        <v>20</v>
      </c>
      <c r="P2896" s="14" t="n"/>
      <c r="Q2896" s="14" t="n"/>
      <c r="R2896" s="14" t="n"/>
      <c r="S2896" s="14" t="n"/>
      <c r="T2896" s="14">
        <f>IF(OR($J2896="",$O2896=""),"",$O2896/$J2896)</f>
        <v/>
      </c>
      <c r="U2896" s="14" t="inlineStr">
        <is>
          <t>Concluído</t>
        </is>
      </c>
      <c r="V2896" s="14" t="n"/>
      <c r="W2896" s="14" t="n"/>
      <c r="X2896" s="14" t="n"/>
      <c r="Y2896" s="14" t="n"/>
      <c r="Z2896" s="14" t="n"/>
      <c r="AA2896" s="11" t="n"/>
      <c r="AB2896" s="14">
        <f>B2896&amp;"|"&amp;I2896</f>
        <v/>
      </c>
      <c r="AC2896">
        <f>IF($B2896="","","|"&amp;SUBSTITUTE(TRIM(SUBSTITUTE(SUBSTITUTE(SUBSTITUTE(SUBSTITUTE(SUBSTITUTE(SUBSTITUTE(SUBSTITUTE(SUBSTITUTE(SUBSTITUTE(SUBSTITUTE(SUBSTITUTE(SUBSTITUTE(SUBSTITUTE(SUBSTITUTE(TRIM($B2896&amp;""),CHAR(10)," "),CHAR(13)," "),"."," "),";"," "),","," "),"/"," "),"+"," "),"-"," "),"  "," "),"  "," "),"  "," "),"  "," "),"  "," "),"  "," "))," ","|")&amp;"|")</f>
        <v/>
      </c>
      <c r="AD2896">
        <f>TRIM($I2896&amp;"")</f>
        <v/>
      </c>
    </row>
    <row r="2897" ht="36" customHeight="1">
      <c r="A2897" s="9" t="n">
        <v>46217</v>
      </c>
      <c r="B2897" s="14" t="inlineStr">
        <is>
          <t>10247</t>
        </is>
      </c>
      <c r="C2897" s="14" t="inlineStr">
        <is>
          <t>M/C 0721 (BEGE)</t>
        </is>
      </c>
      <c r="D2897" s="14" t="inlineStr">
        <is>
          <t>9 COLADEIRAS</t>
        </is>
      </c>
      <c r="E2897" s="14" t="n">
        <v>20019003</v>
      </c>
      <c r="F2897" s="14" t="inlineStr">
        <is>
          <t>(5) BASE 474X152X12 MDF - MESA SANTIAGO</t>
        </is>
      </c>
      <c r="G2897" s="14" t="inlineStr">
        <is>
          <t>9 COLADEIRAS</t>
        </is>
      </c>
      <c r="H2897" s="14" t="inlineStr">
        <is>
          <t>9 COLADEIRAS</t>
        </is>
      </c>
      <c r="I2897" s="9" t="inlineStr">
        <is>
          <t>9 COLADEIRAS</t>
        </is>
      </c>
      <c r="J2897" s="9" t="n">
        <v>16</v>
      </c>
      <c r="K2897" s="14">
        <f>IF($E2897="","",IFERROR(INDEX('01_Cad_Pecas'!$H$2:$H$5000,MATCH($E2897,'01_Cad_Pecas'!$D$2:$D$5000,0)),IFERROR(INDEX('01_Cad_Pecas'!$H$2:$H$5000,MATCH(VALUE($E2897),'01_Cad_Pecas'!$D$2:$D$5000,0)),"")))</f>
        <v/>
      </c>
      <c r="L2897" s="14">
        <f>IF($E2897="","",IFERROR(INDEX('01_Cad_Pecas'!$I$2:$I$5000,MATCH($E2897,'01_Cad_Pecas'!$D$2:$D$5000,0)),IFERROR(INDEX('01_Cad_Pecas'!$I$2:$I$5000,MATCH(VALUE($E2897),'01_Cad_Pecas'!$D$2:$D$5000,0)),"")))</f>
        <v/>
      </c>
      <c r="M2897" s="14">
        <f>IF(OR($J2897="",$L2897=""),"",IF($K2897="",0,$K2897)+$J2897*$L2897)</f>
        <v/>
      </c>
      <c r="N2897" s="14" t="n">
        <v>46212</v>
      </c>
      <c r="O2897" s="14" t="n">
        <v>16</v>
      </c>
      <c r="P2897" s="14" t="n"/>
      <c r="Q2897" s="14" t="n"/>
      <c r="R2897" s="14" t="n"/>
      <c r="S2897" s="14" t="n"/>
      <c r="T2897" s="14">
        <f>IF(OR($J2897="",$O2897=""),"",$O2897/$J2897)</f>
        <v/>
      </c>
      <c r="U2897" s="14" t="inlineStr">
        <is>
          <t>Concluído</t>
        </is>
      </c>
      <c r="V2897" s="14" t="n"/>
      <c r="W2897" s="14" t="n"/>
      <c r="X2897" s="14" t="n"/>
      <c r="Y2897" s="14" t="n"/>
      <c r="Z2897" s="14" t="n"/>
      <c r="AA2897" s="11" t="n"/>
      <c r="AB2897" s="14">
        <f>B2897&amp;"|"&amp;I2897</f>
        <v/>
      </c>
      <c r="AC2897">
        <f>IF($B2897="","","|"&amp;SUBSTITUTE(TRIM(SUBSTITUTE(SUBSTITUTE(SUBSTITUTE(SUBSTITUTE(SUBSTITUTE(SUBSTITUTE(SUBSTITUTE(SUBSTITUTE(SUBSTITUTE(SUBSTITUTE(SUBSTITUTE(SUBSTITUTE(SUBSTITUTE(SUBSTITUTE(TRIM($B2897&amp;""),CHAR(10)," "),CHAR(13)," "),"."," "),";"," "),","," "),"/"," "),"+"," "),"-"," "),"  "," "),"  "," "),"  "," "),"  "," "),"  "," "),"  "," "))," ","|")&amp;"|")</f>
        <v/>
      </c>
      <c r="AD2897">
        <f>TRIM($I2897&amp;"")</f>
        <v/>
      </c>
    </row>
    <row r="2898" ht="36" customHeight="1">
      <c r="A2898" s="9" t="n">
        <v>46217</v>
      </c>
      <c r="B2898" s="14" t="inlineStr">
        <is>
          <t>10247</t>
        </is>
      </c>
      <c r="C2898" s="14" t="inlineStr">
        <is>
          <t>M/C 0721 (BEGE)</t>
        </is>
      </c>
      <c r="D2898" s="14" t="inlineStr">
        <is>
          <t>9 COLADEIRAS</t>
        </is>
      </c>
      <c r="E2898" s="14" t="n">
        <v>20019005</v>
      </c>
      <c r="F2898" s="14" t="inlineStr">
        <is>
          <t>RIPA 751X70X12 MDF - MESA SANTIAGO</t>
        </is>
      </c>
      <c r="G2898" s="14" t="inlineStr">
        <is>
          <t>9 COLADEIRAS</t>
        </is>
      </c>
      <c r="H2898" s="14" t="inlineStr">
        <is>
          <t>9 COLADEIRAS</t>
        </is>
      </c>
      <c r="I2898" s="9" t="inlineStr">
        <is>
          <t>9 COLADEIRAS</t>
        </is>
      </c>
      <c r="J2898" s="9" t="n">
        <v>280</v>
      </c>
      <c r="K2898" s="14">
        <f>IF($E2898="","",IFERROR(INDEX('01_Cad_Pecas'!$H$2:$H$5000,MATCH($E2898,'01_Cad_Pecas'!$D$2:$D$5000,0)),IFERROR(INDEX('01_Cad_Pecas'!$H$2:$H$5000,MATCH(VALUE($E2898),'01_Cad_Pecas'!$D$2:$D$5000,0)),"")))</f>
        <v/>
      </c>
      <c r="L2898" s="14">
        <f>IF($E2898="","",IFERROR(INDEX('01_Cad_Pecas'!$I$2:$I$5000,MATCH($E2898,'01_Cad_Pecas'!$D$2:$D$5000,0)),IFERROR(INDEX('01_Cad_Pecas'!$I$2:$I$5000,MATCH(VALUE($E2898),'01_Cad_Pecas'!$D$2:$D$5000,0)),"")))</f>
        <v/>
      </c>
      <c r="M2898" s="14">
        <f>IF(OR($J2898="",$L2898=""),"",IF($K2898="",0,$K2898)+$J2898*$L2898)</f>
        <v/>
      </c>
      <c r="N2898" s="14" t="n">
        <v>46212</v>
      </c>
      <c r="O2898" s="14" t="n">
        <v>280</v>
      </c>
      <c r="P2898" s="14" t="n"/>
      <c r="Q2898" s="14" t="n"/>
      <c r="R2898" s="14" t="n"/>
      <c r="S2898" s="14" t="n"/>
      <c r="T2898" s="14">
        <f>IF(OR($J2898="",$O2898=""),"",$O2898/$J2898)</f>
        <v/>
      </c>
      <c r="U2898" s="14" t="inlineStr">
        <is>
          <t>Concluído</t>
        </is>
      </c>
      <c r="V2898" s="14" t="n"/>
      <c r="W2898" s="14" t="n"/>
      <c r="X2898" s="14" t="n"/>
      <c r="Y2898" s="14" t="n"/>
      <c r="Z2898" s="14" t="n"/>
      <c r="AA2898" s="11" t="n"/>
      <c r="AB2898" s="14">
        <f>B2898&amp;"|"&amp;I2898</f>
        <v/>
      </c>
      <c r="AC2898">
        <f>IF($B2898="","","|"&amp;SUBSTITUTE(TRIM(SUBSTITUTE(SUBSTITUTE(SUBSTITUTE(SUBSTITUTE(SUBSTITUTE(SUBSTITUTE(SUBSTITUTE(SUBSTITUTE(SUBSTITUTE(SUBSTITUTE(SUBSTITUTE(SUBSTITUTE(SUBSTITUTE(SUBSTITUTE(TRIM($B2898&amp;""),CHAR(10)," "),CHAR(13)," "),"."," "),";"," "),","," "),"/"," "),"+"," "),"-"," "),"  "," "),"  "," "),"  "," "),"  "," "),"  "," "),"  "," "))," ","|")&amp;"|")</f>
        <v/>
      </c>
      <c r="AD2898">
        <f>TRIM($I2898&amp;"")</f>
        <v/>
      </c>
    </row>
    <row r="2899" ht="36" customHeight="1">
      <c r="A2899" s="9" t="n">
        <v>46217</v>
      </c>
      <c r="B2899" s="14" t="inlineStr">
        <is>
          <t>10247</t>
        </is>
      </c>
      <c r="C2899" s="14" t="inlineStr">
        <is>
          <t>M/C 0721 (BEGE)</t>
        </is>
      </c>
      <c r="D2899" s="14" t="inlineStr">
        <is>
          <t>9 COLADEIRAS</t>
        </is>
      </c>
      <c r="E2899" s="14" t="n">
        <v>20019603</v>
      </c>
      <c r="F2899" s="14" t="inlineStr">
        <is>
          <t>(3) BASE 572X572X12 MDF - MESA SANTIAGO 1,36</t>
        </is>
      </c>
      <c r="G2899" s="14" t="inlineStr">
        <is>
          <t>9 COLADEIRAS</t>
        </is>
      </c>
      <c r="H2899" s="14" t="inlineStr">
        <is>
          <t>9 COLADEIRAS</t>
        </is>
      </c>
      <c r="I2899" s="9" t="inlineStr">
        <is>
          <t>9 COLADEIRAS</t>
        </is>
      </c>
      <c r="J2899" s="9" t="n">
        <v>10</v>
      </c>
      <c r="K2899" s="14">
        <f>IF($E2899="","",IFERROR(INDEX('01_Cad_Pecas'!$H$2:$H$5000,MATCH($E2899,'01_Cad_Pecas'!$D$2:$D$5000,0)),IFERROR(INDEX('01_Cad_Pecas'!$H$2:$H$5000,MATCH(VALUE($E2899),'01_Cad_Pecas'!$D$2:$D$5000,0)),"")))</f>
        <v/>
      </c>
      <c r="L2899" s="14">
        <f>IF($E2899="","",IFERROR(INDEX('01_Cad_Pecas'!$I$2:$I$5000,MATCH($E2899,'01_Cad_Pecas'!$D$2:$D$5000,0)),IFERROR(INDEX('01_Cad_Pecas'!$I$2:$I$5000,MATCH(VALUE($E2899),'01_Cad_Pecas'!$D$2:$D$5000,0)),"")))</f>
        <v/>
      </c>
      <c r="M2899" s="14">
        <f>IF(OR($J2899="",$L2899=""),"",IF($K2899="",0,$K2899)+$J2899*$L2899)</f>
        <v/>
      </c>
      <c r="N2899" s="14" t="n">
        <v>46216</v>
      </c>
      <c r="O2899" s="14" t="n">
        <v>10</v>
      </c>
      <c r="P2899" s="14" t="n"/>
      <c r="Q2899" s="14" t="n"/>
      <c r="R2899" s="14" t="n"/>
      <c r="S2899" s="14" t="n"/>
      <c r="T2899" s="14">
        <f>IF(OR($J2899="",$O2899=""),"",$O2899/$J2899)</f>
        <v/>
      </c>
      <c r="U2899" s="14" t="inlineStr">
        <is>
          <t>Concluído</t>
        </is>
      </c>
      <c r="V2899" s="14" t="n"/>
      <c r="W2899" s="14" t="n"/>
      <c r="X2899" s="14" t="n"/>
      <c r="Y2899" s="14" t="n"/>
      <c r="Z2899" s="14" t="n"/>
      <c r="AA2899" s="11" t="n"/>
      <c r="AB2899" s="14">
        <f>B2899&amp;"|"&amp;I2899</f>
        <v/>
      </c>
      <c r="AC2899">
        <f>IF($B2899="","","|"&amp;SUBSTITUTE(TRIM(SUBSTITUTE(SUBSTITUTE(SUBSTITUTE(SUBSTITUTE(SUBSTITUTE(SUBSTITUTE(SUBSTITUTE(SUBSTITUTE(SUBSTITUTE(SUBSTITUTE(SUBSTITUTE(SUBSTITUTE(SUBSTITUTE(SUBSTITUTE(TRIM($B2899&amp;""),CHAR(10)," "),CHAR(13)," "),"."," "),";"," "),","," "),"/"," "),"+"," "),"-"," "),"  "," "),"  "," "),"  "," "),"  "," "),"  "," "),"  "," "))," ","|")&amp;"|")</f>
        <v/>
      </c>
      <c r="AD2899">
        <f>TRIM($I2899&amp;"")</f>
        <v/>
      </c>
    </row>
    <row r="2900" ht="36" customHeight="1">
      <c r="A2900" s="9" t="n">
        <v>46217</v>
      </c>
      <c r="B2900" s="14" t="inlineStr">
        <is>
          <t>10247</t>
        </is>
      </c>
      <c r="C2900" s="14" t="inlineStr">
        <is>
          <t>M/C 0721 (BEGE)</t>
        </is>
      </c>
      <c r="D2900" s="14" t="inlineStr">
        <is>
          <t>9 COLADEIRAS</t>
        </is>
      </c>
      <c r="E2900" s="14" t="n">
        <v>20019606</v>
      </c>
      <c r="F2900" s="14" t="inlineStr">
        <is>
          <t>(1-6) LATERAL RIPADA - MESA SANTIAGO 1,36</t>
        </is>
      </c>
      <c r="G2900" s="14" t="inlineStr">
        <is>
          <t>9 COLADEIRAS</t>
        </is>
      </c>
      <c r="H2900" s="14" t="inlineStr">
        <is>
          <t>9 COLADEIRAS</t>
        </is>
      </c>
      <c r="I2900" s="9" t="inlineStr">
        <is>
          <t>9 COLADEIRAS</t>
        </is>
      </c>
      <c r="J2900" s="9" t="n">
        <v>20</v>
      </c>
      <c r="K2900" s="14">
        <f>IF($E2900="","",IFERROR(INDEX('01_Cad_Pecas'!$H$2:$H$5000,MATCH($E2900,'01_Cad_Pecas'!$D$2:$D$5000,0)),IFERROR(INDEX('01_Cad_Pecas'!$H$2:$H$5000,MATCH(VALUE($E2900),'01_Cad_Pecas'!$D$2:$D$5000,0)),"")))</f>
        <v/>
      </c>
      <c r="L2900" s="14">
        <f>IF($E2900="","",IFERROR(INDEX('01_Cad_Pecas'!$I$2:$I$5000,MATCH($E2900,'01_Cad_Pecas'!$D$2:$D$5000,0)),IFERROR(INDEX('01_Cad_Pecas'!$I$2:$I$5000,MATCH(VALUE($E2900),'01_Cad_Pecas'!$D$2:$D$5000,0)),"")))</f>
        <v/>
      </c>
      <c r="M2900" s="14">
        <f>IF(OR($J2900="",$L2900=""),"",IF($K2900="",0,$K2900)+$J2900*$L2900)</f>
        <v/>
      </c>
      <c r="N2900" s="14" t="n">
        <v>46216</v>
      </c>
      <c r="O2900" s="14" t="n">
        <v>20</v>
      </c>
      <c r="P2900" s="14" t="n"/>
      <c r="Q2900" s="14" t="n"/>
      <c r="R2900" s="14" t="n"/>
      <c r="S2900" s="14" t="n"/>
      <c r="T2900" s="14">
        <f>IF(OR($J2900="",$O2900=""),"",$O2900/$J2900)</f>
        <v/>
      </c>
      <c r="U2900" s="14" t="inlineStr">
        <is>
          <t>Concluído</t>
        </is>
      </c>
      <c r="V2900" s="14" t="n"/>
      <c r="W2900" s="14" t="n"/>
      <c r="X2900" s="14" t="n"/>
      <c r="Y2900" s="14" t="n"/>
      <c r="Z2900" s="14" t="n"/>
      <c r="AA2900" s="11" t="n"/>
      <c r="AB2900" s="14">
        <f>B2900&amp;"|"&amp;I2900</f>
        <v/>
      </c>
      <c r="AC2900">
        <f>IF($B2900="","","|"&amp;SUBSTITUTE(TRIM(SUBSTITUTE(SUBSTITUTE(SUBSTITUTE(SUBSTITUTE(SUBSTITUTE(SUBSTITUTE(SUBSTITUTE(SUBSTITUTE(SUBSTITUTE(SUBSTITUTE(SUBSTITUTE(SUBSTITUTE(SUBSTITUTE(SUBSTITUTE(TRIM($B2900&amp;""),CHAR(10)," "),CHAR(13)," "),"."," "),";"," "),","," "),"/"," "),"+"," "),"-"," "),"  "," "),"  "," "),"  "," "),"  "," "),"  "," "),"  "," "))," ","|")&amp;"|")</f>
        <v/>
      </c>
      <c r="AD2900">
        <f>TRIM($I2900&amp;"")</f>
        <v/>
      </c>
    </row>
    <row r="2901" ht="36" customHeight="1">
      <c r="A2901" s="9" t="n">
        <v>46217</v>
      </c>
      <c r="B2901" s="14" t="inlineStr">
        <is>
          <t>10247</t>
        </is>
      </c>
      <c r="C2901" s="14" t="inlineStr">
        <is>
          <t>M/C 0721 (BEGE)</t>
        </is>
      </c>
      <c r="D2901" s="14" t="inlineStr">
        <is>
          <t>9 COLADEIRAS</t>
        </is>
      </c>
      <c r="E2901" s="14" t="n">
        <v>20013102</v>
      </c>
      <c r="F2901" s="14" t="inlineStr">
        <is>
          <t>(10)PE MAIOR 760X100 (170) X15 MDF-MIAMI 1,37X0,80</t>
        </is>
      </c>
      <c r="G2901" s="14" t="inlineStr">
        <is>
          <t>9 COLADEIRAS</t>
        </is>
      </c>
      <c r="H2901" s="14" t="inlineStr">
        <is>
          <t>9 COLADEIRAS</t>
        </is>
      </c>
      <c r="I2901" s="9" t="inlineStr">
        <is>
          <t>9 COLADEIRAS</t>
        </is>
      </c>
      <c r="J2901" s="9" t="n">
        <v>1200</v>
      </c>
      <c r="K2901" s="14">
        <f>IF($E2901="","",IFERROR(INDEX('01_Cad_Pecas'!$H$2:$H$5000,MATCH($E2901,'01_Cad_Pecas'!$D$2:$D$5000,0)),IFERROR(INDEX('01_Cad_Pecas'!$H$2:$H$5000,MATCH(VALUE($E2901),'01_Cad_Pecas'!$D$2:$D$5000,0)),"")))</f>
        <v/>
      </c>
      <c r="L2901" s="14">
        <f>IF($E2901="","",IFERROR(INDEX('01_Cad_Pecas'!$I$2:$I$5000,MATCH($E2901,'01_Cad_Pecas'!$D$2:$D$5000,0)),IFERROR(INDEX('01_Cad_Pecas'!$I$2:$I$5000,MATCH(VALUE($E2901),'01_Cad_Pecas'!$D$2:$D$5000,0)),"")))</f>
        <v/>
      </c>
      <c r="M2901" s="14">
        <f>IF(OR($J2901="",$L2901=""),"",IF($K2901="",0,$K2901)+$J2901*$L2901)</f>
        <v/>
      </c>
      <c r="N2901" s="14" t="n">
        <v>46216</v>
      </c>
      <c r="O2901" s="14" t="n">
        <v>1200</v>
      </c>
      <c r="P2901" s="14" t="n"/>
      <c r="Q2901" s="14" t="n"/>
      <c r="R2901" s="14" t="n"/>
      <c r="S2901" s="14" t="n"/>
      <c r="T2901" s="14">
        <f>IF(OR($J2901="",$O2901=""),"",$O2901/$J2901)</f>
        <v/>
      </c>
      <c r="U2901" s="14" t="inlineStr">
        <is>
          <t>Concluído</t>
        </is>
      </c>
      <c r="V2901" s="14" t="n"/>
      <c r="W2901" s="14" t="n"/>
      <c r="X2901" s="14" t="n"/>
      <c r="Y2901" s="14" t="n"/>
      <c r="Z2901" s="14" t="n"/>
      <c r="AA2901" s="11" t="n"/>
      <c r="AB2901" s="14">
        <f>B2901&amp;"|"&amp;I2901</f>
        <v/>
      </c>
      <c r="AC2901">
        <f>IF($B2901="","","|"&amp;SUBSTITUTE(TRIM(SUBSTITUTE(SUBSTITUTE(SUBSTITUTE(SUBSTITUTE(SUBSTITUTE(SUBSTITUTE(SUBSTITUTE(SUBSTITUTE(SUBSTITUTE(SUBSTITUTE(SUBSTITUTE(SUBSTITUTE(SUBSTITUTE(SUBSTITUTE(TRIM($B2901&amp;""),CHAR(10)," "),CHAR(13)," "),"."," "),";"," "),","," "),"/"," "),"+"," "),"-"," "),"  "," "),"  "," "),"  "," "),"  "," "),"  "," "),"  "," "))," ","|")&amp;"|")</f>
        <v/>
      </c>
      <c r="AD2901">
        <f>TRIM($I2901&amp;"")</f>
        <v/>
      </c>
    </row>
    <row r="2902" ht="36" customHeight="1">
      <c r="A2902" s="9" t="n">
        <v>46217</v>
      </c>
      <c r="B2902" s="14" t="inlineStr">
        <is>
          <t>10247</t>
        </is>
      </c>
      <c r="C2902" s="14" t="inlineStr">
        <is>
          <t>M/C 0721 (BEGE)</t>
        </is>
      </c>
      <c r="D2902" s="14" t="inlineStr">
        <is>
          <t>9 COLADEIRAS</t>
        </is>
      </c>
      <c r="E2902" s="14" t="n">
        <v>20013103</v>
      </c>
      <c r="F2902" s="14" t="inlineStr">
        <is>
          <t>(4) PE MENOR 760X85 (135) X15 MDF-MIAMI 1,37X0,80</t>
        </is>
      </c>
      <c r="G2902" s="14" t="inlineStr">
        <is>
          <t>9 COLADEIRAS</t>
        </is>
      </c>
      <c r="H2902" s="14" t="inlineStr">
        <is>
          <t>9 COLADEIRAS</t>
        </is>
      </c>
      <c r="I2902" s="9" t="inlineStr">
        <is>
          <t>9 COLADEIRAS</t>
        </is>
      </c>
      <c r="J2902" s="9" t="n">
        <v>1200</v>
      </c>
      <c r="K2902" s="14">
        <f>IF($E2902="","",IFERROR(INDEX('01_Cad_Pecas'!$H$2:$H$5000,MATCH($E2902,'01_Cad_Pecas'!$D$2:$D$5000,0)),IFERROR(INDEX('01_Cad_Pecas'!$H$2:$H$5000,MATCH(VALUE($E2902),'01_Cad_Pecas'!$D$2:$D$5000,0)),"")))</f>
        <v/>
      </c>
      <c r="L2902" s="14">
        <f>IF($E2902="","",IFERROR(INDEX('01_Cad_Pecas'!$I$2:$I$5000,MATCH($E2902,'01_Cad_Pecas'!$D$2:$D$5000,0)),IFERROR(INDEX('01_Cad_Pecas'!$I$2:$I$5000,MATCH(VALUE($E2902),'01_Cad_Pecas'!$D$2:$D$5000,0)),"")))</f>
        <v/>
      </c>
      <c r="M2902" s="14">
        <f>IF(OR($J2902="",$L2902=""),"",IF($K2902="",0,$K2902)+$J2902*$L2902)</f>
        <v/>
      </c>
      <c r="N2902" s="14" t="n">
        <v>46216</v>
      </c>
      <c r="O2902" s="14" t="n">
        <v>1200</v>
      </c>
      <c r="P2902" s="14" t="n"/>
      <c r="Q2902" s="14" t="n"/>
      <c r="R2902" s="14" t="n"/>
      <c r="S2902" s="14" t="n"/>
      <c r="T2902" s="14">
        <f>IF(OR($J2902="",$O2902=""),"",$O2902/$J2902)</f>
        <v/>
      </c>
      <c r="U2902" s="14" t="inlineStr">
        <is>
          <t>Concluído</t>
        </is>
      </c>
      <c r="V2902" s="14" t="n"/>
      <c r="W2902" s="14" t="n"/>
      <c r="X2902" s="14" t="n"/>
      <c r="Y2902" s="14" t="n"/>
      <c r="Z2902" s="14" t="n"/>
      <c r="AA2902" s="11" t="n"/>
      <c r="AB2902" s="14">
        <f>B2902&amp;"|"&amp;I2902</f>
        <v/>
      </c>
      <c r="AC2902">
        <f>IF($B2902="","","|"&amp;SUBSTITUTE(TRIM(SUBSTITUTE(SUBSTITUTE(SUBSTITUTE(SUBSTITUTE(SUBSTITUTE(SUBSTITUTE(SUBSTITUTE(SUBSTITUTE(SUBSTITUTE(SUBSTITUTE(SUBSTITUTE(SUBSTITUTE(SUBSTITUTE(SUBSTITUTE(TRIM($B2902&amp;""),CHAR(10)," "),CHAR(13)," "),"."," "),";"," "),","," "),"/"," "),"+"," "),"-"," "),"  "," "),"  "," "),"  "," "),"  "," "),"  "," "),"  "," "))," ","|")&amp;"|")</f>
        <v/>
      </c>
      <c r="AD2902">
        <f>TRIM($I2902&amp;"")</f>
        <v/>
      </c>
    </row>
    <row r="2903" ht="36" customHeight="1">
      <c r="A2903" s="9" t="n">
        <v>46217</v>
      </c>
      <c r="B2903" s="14" t="inlineStr">
        <is>
          <t>10247</t>
        </is>
      </c>
      <c r="C2903" s="14" t="inlineStr">
        <is>
          <t>M/C 0721 (BEGE)</t>
        </is>
      </c>
      <c r="D2903" s="14" t="inlineStr">
        <is>
          <t>9 COLADEIRAS</t>
        </is>
      </c>
      <c r="E2903" s="14" t="n">
        <v>20020001</v>
      </c>
      <c r="F2903" s="14" t="inlineStr">
        <is>
          <t>(1) LATERAL 1180X92X15 MDF - BASE DUBAI</t>
        </is>
      </c>
      <c r="G2903" s="14" t="inlineStr">
        <is>
          <t>9 COLADEIRAS</t>
        </is>
      </c>
      <c r="H2903" s="14" t="inlineStr">
        <is>
          <t>9 COLADEIRAS</t>
        </is>
      </c>
      <c r="I2903" s="9" t="inlineStr">
        <is>
          <t>9 COLADEIRAS</t>
        </is>
      </c>
      <c r="J2903" s="9" t="n">
        <v>80</v>
      </c>
      <c r="K2903" s="14">
        <f>IF($E2903="","",IFERROR(INDEX('01_Cad_Pecas'!$H$2:$H$5000,MATCH($E2903,'01_Cad_Pecas'!$D$2:$D$5000,0)),IFERROR(INDEX('01_Cad_Pecas'!$H$2:$H$5000,MATCH(VALUE($E2903),'01_Cad_Pecas'!$D$2:$D$5000,0)),"")))</f>
        <v/>
      </c>
      <c r="L2903" s="14">
        <f>IF($E2903="","",IFERROR(INDEX('01_Cad_Pecas'!$I$2:$I$5000,MATCH($E2903,'01_Cad_Pecas'!$D$2:$D$5000,0)),IFERROR(INDEX('01_Cad_Pecas'!$I$2:$I$5000,MATCH(VALUE($E2903),'01_Cad_Pecas'!$D$2:$D$5000,0)),"")))</f>
        <v/>
      </c>
      <c r="M2903" s="14">
        <f>IF(OR($J2903="",$L2903=""),"",IF($K2903="",0,$K2903)+$J2903*$L2903)</f>
        <v/>
      </c>
      <c r="N2903" s="14" t="n">
        <v>46216</v>
      </c>
      <c r="O2903" s="14" t="n">
        <v>80</v>
      </c>
      <c r="P2903" s="14" t="n"/>
      <c r="Q2903" s="14" t="n"/>
      <c r="R2903" s="14" t="n"/>
      <c r="S2903" s="14" t="n"/>
      <c r="T2903" s="14">
        <f>IF(OR($J2903="",$O2903=""),"",$O2903/$J2903)</f>
        <v/>
      </c>
      <c r="U2903" s="14" t="inlineStr">
        <is>
          <t>Concluído</t>
        </is>
      </c>
      <c r="V2903" s="14" t="n"/>
      <c r="W2903" s="14" t="n"/>
      <c r="X2903" s="14" t="n"/>
      <c r="Y2903" s="14" t="n"/>
      <c r="Z2903" s="14" t="n"/>
      <c r="AA2903" s="11" t="n"/>
      <c r="AB2903" s="14">
        <f>B2903&amp;"|"&amp;I2903</f>
        <v/>
      </c>
      <c r="AC2903">
        <f>IF($B2903="","","|"&amp;SUBSTITUTE(TRIM(SUBSTITUTE(SUBSTITUTE(SUBSTITUTE(SUBSTITUTE(SUBSTITUTE(SUBSTITUTE(SUBSTITUTE(SUBSTITUTE(SUBSTITUTE(SUBSTITUTE(SUBSTITUTE(SUBSTITUTE(SUBSTITUTE(SUBSTITUTE(TRIM($B2903&amp;""),CHAR(10)," "),CHAR(13)," "),"."," "),";"," "),","," "),"/"," "),"+"," "),"-"," "),"  "," "),"  "," "),"  "," "),"  "," "),"  "," "),"  "," "))," ","|")&amp;"|")</f>
        <v/>
      </c>
      <c r="AD2903">
        <f>TRIM($I2903&amp;"")</f>
        <v/>
      </c>
    </row>
    <row r="2904" ht="36" customHeight="1">
      <c r="A2904" s="9" t="n">
        <v>46217</v>
      </c>
      <c r="B2904" s="14" t="inlineStr">
        <is>
          <t>10247</t>
        </is>
      </c>
      <c r="C2904" s="14" t="inlineStr">
        <is>
          <t>M/C 0721 (BEGE)</t>
        </is>
      </c>
      <c r="D2904" s="14" t="inlineStr">
        <is>
          <t>9 COLADEIRAS</t>
        </is>
      </c>
      <c r="E2904" s="14" t="n">
        <v>20052001</v>
      </c>
      <c r="F2904" s="14" t="inlineStr">
        <is>
          <t>(2-4) TRAVESSA 742X122X25 MDF - MESA ATHENAS</t>
        </is>
      </c>
      <c r="G2904" s="14" t="inlineStr">
        <is>
          <t>9 COLADEIRAS</t>
        </is>
      </c>
      <c r="H2904" s="14" t="inlineStr">
        <is>
          <t>9 COLADEIRAS</t>
        </is>
      </c>
      <c r="I2904" s="9" t="inlineStr">
        <is>
          <t>9 COLADEIRAS</t>
        </is>
      </c>
      <c r="J2904" s="9" t="n">
        <v>160</v>
      </c>
      <c r="K2904" s="14">
        <f>IF($E2904="","",IFERROR(INDEX('01_Cad_Pecas'!$H$2:$H$5000,MATCH($E2904,'01_Cad_Pecas'!$D$2:$D$5000,0)),IFERROR(INDEX('01_Cad_Pecas'!$H$2:$H$5000,MATCH(VALUE($E2904),'01_Cad_Pecas'!$D$2:$D$5000,0)),"")))</f>
        <v/>
      </c>
      <c r="L2904" s="14">
        <f>IF($E2904="","",IFERROR(INDEX('01_Cad_Pecas'!$I$2:$I$5000,MATCH($E2904,'01_Cad_Pecas'!$D$2:$D$5000,0)),IFERROR(INDEX('01_Cad_Pecas'!$I$2:$I$5000,MATCH(VALUE($E2904),'01_Cad_Pecas'!$D$2:$D$5000,0)),"")))</f>
        <v/>
      </c>
      <c r="M2904" s="14">
        <f>IF(OR($J2904="",$L2904=""),"",IF($K2904="",0,$K2904)+$J2904*$L2904)</f>
        <v/>
      </c>
      <c r="N2904" s="14" t="n">
        <v>46216</v>
      </c>
      <c r="O2904" s="14" t="n">
        <v>160</v>
      </c>
      <c r="P2904" s="14" t="n"/>
      <c r="Q2904" s="14" t="n"/>
      <c r="R2904" s="14" t="n"/>
      <c r="S2904" s="14" t="n"/>
      <c r="T2904" s="14">
        <f>IF(OR($J2904="",$O2904=""),"",$O2904/$J2904)</f>
        <v/>
      </c>
      <c r="U2904" s="14" t="inlineStr">
        <is>
          <t>Concluído</t>
        </is>
      </c>
      <c r="V2904" s="14" t="n"/>
      <c r="W2904" s="14" t="n"/>
      <c r="X2904" s="14" t="n"/>
      <c r="Y2904" s="14" t="n"/>
      <c r="Z2904" s="14" t="n"/>
      <c r="AA2904" s="11" t="n"/>
      <c r="AB2904" s="14">
        <f>B2904&amp;"|"&amp;I2904</f>
        <v/>
      </c>
      <c r="AC2904">
        <f>IF($B2904="","","|"&amp;SUBSTITUTE(TRIM(SUBSTITUTE(SUBSTITUTE(SUBSTITUTE(SUBSTITUTE(SUBSTITUTE(SUBSTITUTE(SUBSTITUTE(SUBSTITUTE(SUBSTITUTE(SUBSTITUTE(SUBSTITUTE(SUBSTITUTE(SUBSTITUTE(SUBSTITUTE(TRIM($B2904&amp;""),CHAR(10)," "),CHAR(13)," "),"."," "),";"," "),","," "),"/"," "),"+"," "),"-"," "),"  "," "),"  "," "),"  "," "),"  "," "),"  "," "),"  "," "))," ","|")&amp;"|")</f>
        <v/>
      </c>
      <c r="AD2904">
        <f>TRIM($I2904&amp;"")</f>
        <v/>
      </c>
    </row>
    <row r="2905" ht="36" customHeight="1">
      <c r="A2905" s="9" t="n">
        <v>46217</v>
      </c>
      <c r="B2905" s="14" t="inlineStr">
        <is>
          <t>10247</t>
        </is>
      </c>
      <c r="C2905" s="14" t="inlineStr">
        <is>
          <t>M/C 0721 (BEGE)</t>
        </is>
      </c>
      <c r="D2905" s="14" t="inlineStr">
        <is>
          <t>9 COLADEIRAS</t>
        </is>
      </c>
      <c r="E2905" s="14" t="n">
        <v>20052002</v>
      </c>
      <c r="F2905" s="14" t="inlineStr">
        <is>
          <t>(5) BASE MAIOR 542X124X25 MDF - MESA ATHENAS</t>
        </is>
      </c>
      <c r="G2905" s="14" t="inlineStr">
        <is>
          <t>9 COLADEIRAS</t>
        </is>
      </c>
      <c r="H2905" s="14" t="inlineStr">
        <is>
          <t>9 COLADEIRAS</t>
        </is>
      </c>
      <c r="I2905" s="9" t="inlineStr">
        <is>
          <t>9 COLADEIRAS</t>
        </is>
      </c>
      <c r="J2905" s="9" t="n">
        <v>40</v>
      </c>
      <c r="K2905" s="14">
        <f>IF($E2905="","",IFERROR(INDEX('01_Cad_Pecas'!$H$2:$H$5000,MATCH($E2905,'01_Cad_Pecas'!$D$2:$D$5000,0)),IFERROR(INDEX('01_Cad_Pecas'!$H$2:$H$5000,MATCH(VALUE($E2905),'01_Cad_Pecas'!$D$2:$D$5000,0)),"")))</f>
        <v/>
      </c>
      <c r="L2905" s="14">
        <f>IF($E2905="","",IFERROR(INDEX('01_Cad_Pecas'!$I$2:$I$5000,MATCH($E2905,'01_Cad_Pecas'!$D$2:$D$5000,0)),IFERROR(INDEX('01_Cad_Pecas'!$I$2:$I$5000,MATCH(VALUE($E2905),'01_Cad_Pecas'!$D$2:$D$5000,0)),"")))</f>
        <v/>
      </c>
      <c r="M2905" s="14">
        <f>IF(OR($J2905="",$L2905=""),"",IF($K2905="",0,$K2905)+$J2905*$L2905)</f>
        <v/>
      </c>
      <c r="N2905" s="14" t="n">
        <v>46216</v>
      </c>
      <c r="O2905" s="14" t="n">
        <v>40</v>
      </c>
      <c r="P2905" s="14" t="n"/>
      <c r="Q2905" s="14" t="n"/>
      <c r="R2905" s="14" t="n"/>
      <c r="S2905" s="14" t="n"/>
      <c r="T2905" s="14">
        <f>IF(OR($J2905="",$O2905=""),"",$O2905/$J2905)</f>
        <v/>
      </c>
      <c r="U2905" s="14" t="inlineStr">
        <is>
          <t>Concluído</t>
        </is>
      </c>
      <c r="V2905" s="14" t="n"/>
      <c r="W2905" s="14" t="n"/>
      <c r="X2905" s="14" t="n"/>
      <c r="Y2905" s="14" t="n"/>
      <c r="Z2905" s="14" t="n"/>
      <c r="AA2905" s="11" t="n"/>
      <c r="AB2905" s="14">
        <f>B2905&amp;"|"&amp;I2905</f>
        <v/>
      </c>
      <c r="AC2905">
        <f>IF($B2905="","","|"&amp;SUBSTITUTE(TRIM(SUBSTITUTE(SUBSTITUTE(SUBSTITUTE(SUBSTITUTE(SUBSTITUTE(SUBSTITUTE(SUBSTITUTE(SUBSTITUTE(SUBSTITUTE(SUBSTITUTE(SUBSTITUTE(SUBSTITUTE(SUBSTITUTE(SUBSTITUTE(TRIM($B2905&amp;""),CHAR(10)," "),CHAR(13)," "),"."," "),";"," "),","," "),"/"," "),"+"," "),"-"," "),"  "," "),"  "," "),"  "," "),"  "," "),"  "," "),"  "," "))," ","|")&amp;"|")</f>
        <v/>
      </c>
      <c r="AD2905">
        <f>TRIM($I2905&amp;"")</f>
        <v/>
      </c>
    </row>
    <row r="2906" ht="36" customHeight="1">
      <c r="A2906" s="9" t="n">
        <v>46217</v>
      </c>
      <c r="B2906" s="14" t="inlineStr">
        <is>
          <t>10247</t>
        </is>
      </c>
      <c r="C2906" s="14" t="inlineStr">
        <is>
          <t>M/C 0721 (BEGE)</t>
        </is>
      </c>
      <c r="D2906" s="14" t="inlineStr">
        <is>
          <t>9 COLADEIRAS</t>
        </is>
      </c>
      <c r="E2906" s="14" t="n">
        <v>20052003</v>
      </c>
      <c r="F2906" s="14" t="inlineStr">
        <is>
          <t>(6)BASE MENOR 386 (189)X124X25 MDF - MESA ATHENAS</t>
        </is>
      </c>
      <c r="G2906" s="14" t="inlineStr">
        <is>
          <t>9 COLADEIRAS</t>
        </is>
      </c>
      <c r="H2906" s="14" t="inlineStr">
        <is>
          <t>9 COLADEIRAS</t>
        </is>
      </c>
      <c r="I2906" s="9" t="inlineStr">
        <is>
          <t>9 COLADEIRAS</t>
        </is>
      </c>
      <c r="J2906" s="9" t="n">
        <v>80</v>
      </c>
      <c r="K2906" s="14">
        <f>IF($E2906="","",IFERROR(INDEX('01_Cad_Pecas'!$H$2:$H$5000,MATCH($E2906,'01_Cad_Pecas'!$D$2:$D$5000,0)),IFERROR(INDEX('01_Cad_Pecas'!$H$2:$H$5000,MATCH(VALUE($E2906),'01_Cad_Pecas'!$D$2:$D$5000,0)),"")))</f>
        <v/>
      </c>
      <c r="L2906" s="14">
        <f>IF($E2906="","",IFERROR(INDEX('01_Cad_Pecas'!$I$2:$I$5000,MATCH($E2906,'01_Cad_Pecas'!$D$2:$D$5000,0)),IFERROR(INDEX('01_Cad_Pecas'!$I$2:$I$5000,MATCH(VALUE($E2906),'01_Cad_Pecas'!$D$2:$D$5000,0)),"")))</f>
        <v/>
      </c>
      <c r="M2906" s="14">
        <f>IF(OR($J2906="",$L2906=""),"",IF($K2906="",0,$K2906)+$J2906*$L2906)</f>
        <v/>
      </c>
      <c r="N2906" s="14" t="n">
        <v>46218</v>
      </c>
      <c r="O2906" s="14" t="n">
        <v>80</v>
      </c>
      <c r="P2906" s="14" t="n"/>
      <c r="Q2906" s="14" t="n"/>
      <c r="R2906" s="14" t="n"/>
      <c r="S2906" s="14" t="n"/>
      <c r="T2906" s="14">
        <f>IF(OR($J2906="",$O2906=""),"",$O2906/$J2906)</f>
        <v/>
      </c>
      <c r="U2906" s="14" t="inlineStr">
        <is>
          <t>Concluído</t>
        </is>
      </c>
      <c r="V2906" s="14" t="n"/>
      <c r="W2906" s="14" t="n"/>
      <c r="X2906" s="14" t="n"/>
      <c r="Y2906" s="14" t="n"/>
      <c r="Z2906" s="14" t="n"/>
      <c r="AA2906" s="11" t="n"/>
      <c r="AB2906" s="14">
        <f>B2906&amp;"|"&amp;I2906</f>
        <v/>
      </c>
      <c r="AC2906">
        <f>IF($B2906="","","|"&amp;SUBSTITUTE(TRIM(SUBSTITUTE(SUBSTITUTE(SUBSTITUTE(SUBSTITUTE(SUBSTITUTE(SUBSTITUTE(SUBSTITUTE(SUBSTITUTE(SUBSTITUTE(SUBSTITUTE(SUBSTITUTE(SUBSTITUTE(SUBSTITUTE(SUBSTITUTE(TRIM($B2906&amp;""),CHAR(10)," "),CHAR(13)," "),"."," "),";"," "),","," "),"/"," "),"+"," "),"-"," "),"  "," "),"  "," "),"  "," "),"  "," "),"  "," "),"  "," "))," ","|")&amp;"|")</f>
        <v/>
      </c>
      <c r="AD2906">
        <f>TRIM($I2906&amp;"")</f>
        <v/>
      </c>
    </row>
    <row r="2907" ht="36" customHeight="1">
      <c r="A2907" s="9" t="n">
        <v>46217</v>
      </c>
      <c r="B2907" s="14" t="inlineStr">
        <is>
          <t>10247</t>
        </is>
      </c>
      <c r="C2907" s="14" t="inlineStr">
        <is>
          <t>M/C 0721 (BEGE)</t>
        </is>
      </c>
      <c r="D2907" s="14" t="inlineStr">
        <is>
          <t>9 COLADEIRAS</t>
        </is>
      </c>
      <c r="E2907" s="14" t="n">
        <v>30001202</v>
      </c>
      <c r="F2907" s="14" t="inlineStr">
        <is>
          <t>PÉ FRONTAL 441X65(911)X25 MDF (16PÇS) - CAD PÉ INT</t>
        </is>
      </c>
      <c r="G2907" s="14" t="inlineStr">
        <is>
          <t>9 COLADEIRAS</t>
        </is>
      </c>
      <c r="H2907" s="14" t="inlineStr">
        <is>
          <t>9 COLADEIRAS</t>
        </is>
      </c>
      <c r="I2907" s="9" t="inlineStr">
        <is>
          <t>9 COLADEIRAS</t>
        </is>
      </c>
      <c r="J2907" s="9" t="n">
        <v>404</v>
      </c>
      <c r="K2907" s="14">
        <f>IF($E2907="","",IFERROR(INDEX('01_Cad_Pecas'!$H$2:$H$5000,MATCH($E2907,'01_Cad_Pecas'!$D$2:$D$5000,0)),IFERROR(INDEX('01_Cad_Pecas'!$H$2:$H$5000,MATCH(VALUE($E2907),'01_Cad_Pecas'!$D$2:$D$5000,0)),"")))</f>
        <v/>
      </c>
      <c r="L2907" s="14">
        <f>IF($E2907="","",IFERROR(INDEX('01_Cad_Pecas'!$I$2:$I$5000,MATCH($E2907,'01_Cad_Pecas'!$D$2:$D$5000,0)),IFERROR(INDEX('01_Cad_Pecas'!$I$2:$I$5000,MATCH(VALUE($E2907),'01_Cad_Pecas'!$D$2:$D$5000,0)),"")))</f>
        <v/>
      </c>
      <c r="M2907" s="14">
        <f>IF(OR($J2907="",$L2907=""),"",IF($K2907="",0,$K2907)+$J2907*$L2907)</f>
        <v/>
      </c>
      <c r="N2907" s="14" t="n">
        <v>46218</v>
      </c>
      <c r="O2907" s="14" t="n">
        <v>404</v>
      </c>
      <c r="P2907" s="14" t="n"/>
      <c r="Q2907" s="14" t="n"/>
      <c r="R2907" s="14" t="n"/>
      <c r="S2907" s="14" t="n"/>
      <c r="T2907" s="14">
        <f>IF(OR($J2907="",$O2907=""),"",$O2907/$J2907)</f>
        <v/>
      </c>
      <c r="U2907" s="14" t="inlineStr">
        <is>
          <t>Concluído</t>
        </is>
      </c>
      <c r="V2907" s="14" t="n"/>
      <c r="W2907" s="14" t="n"/>
      <c r="X2907" s="14" t="n"/>
      <c r="Y2907" s="14" t="n"/>
      <c r="Z2907" s="14" t="n"/>
      <c r="AA2907" s="11" t="n"/>
      <c r="AB2907" s="14">
        <f>B2907&amp;"|"&amp;I2907</f>
        <v/>
      </c>
      <c r="AC2907">
        <f>IF($B2907="","","|"&amp;SUBSTITUTE(TRIM(SUBSTITUTE(SUBSTITUTE(SUBSTITUTE(SUBSTITUTE(SUBSTITUTE(SUBSTITUTE(SUBSTITUTE(SUBSTITUTE(SUBSTITUTE(SUBSTITUTE(SUBSTITUTE(SUBSTITUTE(SUBSTITUTE(SUBSTITUTE(TRIM($B2907&amp;""),CHAR(10)," "),CHAR(13)," "),"."," "),";"," "),","," "),"/"," "),"+"," "),"-"," "),"  "," "),"  "," "),"  "," "),"  "," "),"  "," "),"  "," "))," ","|")&amp;"|")</f>
        <v/>
      </c>
      <c r="AD2907">
        <f>TRIM($I2907&amp;"")</f>
        <v/>
      </c>
    </row>
    <row r="2908" ht="36" customHeight="1">
      <c r="A2908" s="9" t="n">
        <v>46217</v>
      </c>
      <c r="B2908" s="14" t="inlineStr">
        <is>
          <t>10247</t>
        </is>
      </c>
      <c r="C2908" s="14" t="inlineStr">
        <is>
          <t>M/C 0721 (BEGE)</t>
        </is>
      </c>
      <c r="D2908" s="14" t="inlineStr">
        <is>
          <t>9 COLADEIRAS</t>
        </is>
      </c>
      <c r="E2908" s="14" t="n">
        <v>30006110</v>
      </c>
      <c r="F2908" s="14" t="inlineStr">
        <is>
          <t>PE FRONTAL 430X(108)51X25 MDF (DIR) SANTIAGO NEW</t>
        </is>
      </c>
      <c r="G2908" s="14" t="inlineStr">
        <is>
          <t>9 COLADEIRAS</t>
        </is>
      </c>
      <c r="H2908" s="14" t="inlineStr">
        <is>
          <t>9 COLADEIRAS</t>
        </is>
      </c>
      <c r="I2908" s="9" t="inlineStr">
        <is>
          <t>9 COLADEIRAS</t>
        </is>
      </c>
      <c r="J2908" s="9" t="n">
        <v>612</v>
      </c>
      <c r="K2908" s="14">
        <f>IF($E2908="","",IFERROR(INDEX('01_Cad_Pecas'!$H$2:$H$5000,MATCH($E2908,'01_Cad_Pecas'!$D$2:$D$5000,0)),IFERROR(INDEX('01_Cad_Pecas'!$H$2:$H$5000,MATCH(VALUE($E2908),'01_Cad_Pecas'!$D$2:$D$5000,0)),"")))</f>
        <v/>
      </c>
      <c r="L2908" s="14">
        <f>IF($E2908="","",IFERROR(INDEX('01_Cad_Pecas'!$I$2:$I$5000,MATCH($E2908,'01_Cad_Pecas'!$D$2:$D$5000,0)),IFERROR(INDEX('01_Cad_Pecas'!$I$2:$I$5000,MATCH(VALUE($E2908),'01_Cad_Pecas'!$D$2:$D$5000,0)),"")))</f>
        <v/>
      </c>
      <c r="M2908" s="14">
        <f>IF(OR($J2908="",$L2908=""),"",IF($K2908="",0,$K2908)+$J2908*$L2908)</f>
        <v/>
      </c>
      <c r="N2908" s="14" t="n">
        <v>46218</v>
      </c>
      <c r="O2908" s="14" t="n">
        <v>612</v>
      </c>
      <c r="P2908" s="14" t="n"/>
      <c r="Q2908" s="14" t="n"/>
      <c r="R2908" s="14" t="n"/>
      <c r="S2908" s="14" t="n"/>
      <c r="T2908" s="14">
        <f>IF(OR($J2908="",$O2908=""),"",$O2908/$J2908)</f>
        <v/>
      </c>
      <c r="U2908" s="14" t="inlineStr">
        <is>
          <t>Concluído</t>
        </is>
      </c>
      <c r="V2908" s="14" t="n"/>
      <c r="W2908" s="14" t="n"/>
      <c r="X2908" s="14" t="n"/>
      <c r="Y2908" s="14" t="n"/>
      <c r="Z2908" s="14" t="n"/>
      <c r="AA2908" s="11" t="n"/>
      <c r="AB2908" s="14">
        <f>B2908&amp;"|"&amp;I2908</f>
        <v/>
      </c>
      <c r="AC2908">
        <f>IF($B2908="","","|"&amp;SUBSTITUTE(TRIM(SUBSTITUTE(SUBSTITUTE(SUBSTITUTE(SUBSTITUTE(SUBSTITUTE(SUBSTITUTE(SUBSTITUTE(SUBSTITUTE(SUBSTITUTE(SUBSTITUTE(SUBSTITUTE(SUBSTITUTE(SUBSTITUTE(SUBSTITUTE(TRIM($B2908&amp;""),CHAR(10)," "),CHAR(13)," "),"."," "),";"," "),","," "),"/"," "),"+"," "),"-"," "),"  "," "),"  "," "),"  "," "),"  "," "),"  "," "),"  "," "))," ","|")&amp;"|")</f>
        <v/>
      </c>
      <c r="AD2908">
        <f>TRIM($I2908&amp;"")</f>
        <v/>
      </c>
    </row>
    <row r="2909" ht="36" customHeight="1">
      <c r="A2909" s="9" t="n">
        <v>46217</v>
      </c>
      <c r="B2909" s="14" t="inlineStr">
        <is>
          <t>10247</t>
        </is>
      </c>
      <c r="C2909" s="14" t="inlineStr">
        <is>
          <t>M/C 0721 (BEGE)</t>
        </is>
      </c>
      <c r="D2909" s="14" t="inlineStr">
        <is>
          <t>9 COLADEIRAS</t>
        </is>
      </c>
      <c r="E2909" s="14" t="n">
        <v>30006111</v>
      </c>
      <c r="F2909" s="14" t="inlineStr">
        <is>
          <t>PE FRONTAL 430X(108)51X25MDF (ESQRD) SANTIAGO NEW</t>
        </is>
      </c>
      <c r="G2909" s="14" t="inlineStr">
        <is>
          <t>9 COLADEIRAS</t>
        </is>
      </c>
      <c r="H2909" s="14" t="inlineStr">
        <is>
          <t>9 COLADEIRAS</t>
        </is>
      </c>
      <c r="I2909" s="9" t="inlineStr">
        <is>
          <t>9 COLADEIRAS</t>
        </is>
      </c>
      <c r="J2909" s="9" t="n">
        <v>612</v>
      </c>
      <c r="K2909" s="14">
        <f>IF($E2909="","",IFERROR(INDEX('01_Cad_Pecas'!$H$2:$H$5000,MATCH($E2909,'01_Cad_Pecas'!$D$2:$D$5000,0)),IFERROR(INDEX('01_Cad_Pecas'!$H$2:$H$5000,MATCH(VALUE($E2909),'01_Cad_Pecas'!$D$2:$D$5000,0)),"")))</f>
        <v/>
      </c>
      <c r="L2909" s="14">
        <f>IF($E2909="","",IFERROR(INDEX('01_Cad_Pecas'!$I$2:$I$5000,MATCH($E2909,'01_Cad_Pecas'!$D$2:$D$5000,0)),IFERROR(INDEX('01_Cad_Pecas'!$I$2:$I$5000,MATCH(VALUE($E2909),'01_Cad_Pecas'!$D$2:$D$5000,0)),"")))</f>
        <v/>
      </c>
      <c r="M2909" s="14">
        <f>IF(OR($J2909="",$L2909=""),"",IF($K2909="",0,$K2909)+$J2909*$L2909)</f>
        <v/>
      </c>
      <c r="N2909" s="14" t="n">
        <v>46218</v>
      </c>
      <c r="O2909" s="14" t="n">
        <v>612</v>
      </c>
      <c r="P2909" s="14" t="n"/>
      <c r="Q2909" s="14" t="n"/>
      <c r="R2909" s="14" t="n"/>
      <c r="S2909" s="14" t="n"/>
      <c r="T2909" s="14">
        <f>IF(OR($J2909="",$O2909=""),"",$O2909/$J2909)</f>
        <v/>
      </c>
      <c r="U2909" s="14" t="inlineStr">
        <is>
          <t>Concluído</t>
        </is>
      </c>
      <c r="V2909" s="14" t="n"/>
      <c r="W2909" s="14" t="n"/>
      <c r="X2909" s="14" t="n"/>
      <c r="Y2909" s="14" t="n"/>
      <c r="Z2909" s="14" t="n"/>
      <c r="AA2909" s="11" t="n"/>
      <c r="AB2909" s="14">
        <f>B2909&amp;"|"&amp;I2909</f>
        <v/>
      </c>
      <c r="AC2909">
        <f>IF($B2909="","","|"&amp;SUBSTITUTE(TRIM(SUBSTITUTE(SUBSTITUTE(SUBSTITUTE(SUBSTITUTE(SUBSTITUTE(SUBSTITUTE(SUBSTITUTE(SUBSTITUTE(SUBSTITUTE(SUBSTITUTE(SUBSTITUTE(SUBSTITUTE(SUBSTITUTE(SUBSTITUTE(TRIM($B2909&amp;""),CHAR(10)," "),CHAR(13)," "),"."," "),";"," "),","," "),"/"," "),"+"," "),"-"," "),"  "," "),"  "," "),"  "," "),"  "," "),"  "," "),"  "," "))," ","|")&amp;"|")</f>
        <v/>
      </c>
      <c r="AD2909">
        <f>TRIM($I2909&amp;"")</f>
        <v/>
      </c>
    </row>
    <row r="2910" ht="36" customHeight="1">
      <c r="A2910" s="9" t="n">
        <v>46226</v>
      </c>
      <c r="B2910" s="14" t="inlineStr">
        <is>
          <t>10235,10232,10233,10234</t>
        </is>
      </c>
      <c r="C2910" s="14" t="inlineStr">
        <is>
          <t>MAD 0731 (MARROM)</t>
        </is>
      </c>
      <c r="D2910" s="14" t="inlineStr">
        <is>
          <t>56 COPIADORA</t>
        </is>
      </c>
      <c r="E2910" s="14" t="n">
        <v>20021607</v>
      </c>
      <c r="F2910" s="14" t="inlineStr">
        <is>
          <t>TAMPO 1605X905X18 MDF - MESA COM VIDRO</t>
        </is>
      </c>
      <c r="G2910" s="14" t="inlineStr">
        <is>
          <t>56 COPIADORA</t>
        </is>
      </c>
      <c r="H2910" s="14" t="inlineStr">
        <is>
          <t>56 COPIADORA</t>
        </is>
      </c>
      <c r="I2910" s="9" t="inlineStr">
        <is>
          <t>56 COPIADORA</t>
        </is>
      </c>
      <c r="J2910" s="9" t="n">
        <v>23</v>
      </c>
      <c r="K2910" s="14">
        <f>IF($E2910="","",IFERROR(INDEX('01_Cad_Pecas'!$H$2:$H$5000,MATCH($E2910,'01_Cad_Pecas'!$D$2:$D$5000,0)),IFERROR(INDEX('01_Cad_Pecas'!$H$2:$H$5000,MATCH(VALUE($E2910),'01_Cad_Pecas'!$D$2:$D$5000,0)),"")))</f>
        <v/>
      </c>
      <c r="L2910" s="14">
        <f>IF($E2910="","",IFERROR(INDEX('01_Cad_Pecas'!$I$2:$I$5000,MATCH($E2910,'01_Cad_Pecas'!$D$2:$D$5000,0)),IFERROR(INDEX('01_Cad_Pecas'!$I$2:$I$5000,MATCH(VALUE($E2910),'01_Cad_Pecas'!$D$2:$D$5000,0)),"")))</f>
        <v/>
      </c>
      <c r="M2910" s="14">
        <f>IF(OR($J2910="",$L2910=""),"",IF($K2910="",0,$K2910)+$J2910*$L2910)</f>
        <v/>
      </c>
      <c r="N2910" s="14" t="n">
        <v>46218</v>
      </c>
      <c r="O2910" s="14" t="n">
        <v>23</v>
      </c>
      <c r="P2910" s="14" t="n"/>
      <c r="Q2910" s="14" t="n"/>
      <c r="R2910" s="14" t="n"/>
      <c r="S2910" s="14" t="n"/>
      <c r="T2910" s="14">
        <f>IF(OR($J2910="",$O2910=""),"",$O2910/$J2910)</f>
        <v/>
      </c>
      <c r="U2910" s="14" t="inlineStr">
        <is>
          <t>Concluído</t>
        </is>
      </c>
      <c r="V2910" s="14" t="n"/>
      <c r="W2910" s="14" t="n"/>
      <c r="X2910" s="14" t="n"/>
      <c r="Y2910" s="14" t="n"/>
      <c r="Z2910" s="14" t="n"/>
      <c r="AA2910" s="11" t="n"/>
      <c r="AB2910" s="14">
        <f>B2910&amp;"|"&amp;I2910</f>
        <v/>
      </c>
      <c r="AC2910">
        <f>IF($B2910="","","|"&amp;SUBSTITUTE(TRIM(SUBSTITUTE(SUBSTITUTE(SUBSTITUTE(SUBSTITUTE(SUBSTITUTE(SUBSTITUTE(SUBSTITUTE(SUBSTITUTE(SUBSTITUTE(SUBSTITUTE(SUBSTITUTE(SUBSTITUTE(SUBSTITUTE(SUBSTITUTE(TRIM($B2910&amp;""),CHAR(10)," "),CHAR(13)," "),"."," "),";"," "),","," "),"/"," "),"+"," "),"-"," "),"  "," "),"  "," "),"  "," "),"  "," "),"  "," "),"  "," "))," ","|")&amp;"|")</f>
        <v/>
      </c>
      <c r="AD2910">
        <f>TRIM($I2910&amp;"")</f>
        <v/>
      </c>
    </row>
    <row r="2911" ht="36" customHeight="1">
      <c r="A2911" s="9" t="n">
        <v>46226</v>
      </c>
      <c r="B2911" s="14" t="inlineStr">
        <is>
          <t>10235,10232,10233,10234</t>
        </is>
      </c>
      <c r="C2911" s="14" t="inlineStr">
        <is>
          <t>MAD 0731 (MARROM)</t>
        </is>
      </c>
      <c r="D2911" s="14" t="inlineStr">
        <is>
          <t>56 COPIADORA</t>
        </is>
      </c>
      <c r="E2911" s="14" t="n">
        <v>20053007</v>
      </c>
      <c r="F2911" s="14" t="inlineStr">
        <is>
          <t>TAMPO REDONDO 1035X1035X18 MDF - MESA COM VIDRO</t>
        </is>
      </c>
      <c r="G2911" s="14" t="inlineStr">
        <is>
          <t>56 COPIADORA</t>
        </is>
      </c>
      <c r="H2911" s="14" t="inlineStr">
        <is>
          <t>56 COPIADORA</t>
        </is>
      </c>
      <c r="I2911" s="9" t="inlineStr">
        <is>
          <t>56 COPIADORA</t>
        </is>
      </c>
      <c r="J2911" s="9" t="n">
        <v>1</v>
      </c>
      <c r="K2911" s="14">
        <f>IF($E2911="","",IFERROR(INDEX('01_Cad_Pecas'!$H$2:$H$5000,MATCH($E2911,'01_Cad_Pecas'!$D$2:$D$5000,0)),IFERROR(INDEX('01_Cad_Pecas'!$H$2:$H$5000,MATCH(VALUE($E2911),'01_Cad_Pecas'!$D$2:$D$5000,0)),"")))</f>
        <v/>
      </c>
      <c r="L2911" s="14">
        <f>IF($E2911="","",IFERROR(INDEX('01_Cad_Pecas'!$I$2:$I$5000,MATCH($E2911,'01_Cad_Pecas'!$D$2:$D$5000,0)),IFERROR(INDEX('01_Cad_Pecas'!$I$2:$I$5000,MATCH(VALUE($E2911),'01_Cad_Pecas'!$D$2:$D$5000,0)),"")))</f>
        <v/>
      </c>
      <c r="M2911" s="14">
        <f>IF(OR($J2911="",$L2911=""),"",IF($K2911="",0,$K2911)+$J2911*$L2911)</f>
        <v/>
      </c>
      <c r="N2911" s="14" t="n">
        <v>46218</v>
      </c>
      <c r="O2911" s="14" t="n">
        <v>1</v>
      </c>
      <c r="P2911" s="14" t="n"/>
      <c r="Q2911" s="14" t="n"/>
      <c r="R2911" s="14" t="n"/>
      <c r="S2911" s="14" t="n"/>
      <c r="T2911" s="14">
        <f>IF(OR($J2911="",$O2911=""),"",$O2911/$J2911)</f>
        <v/>
      </c>
      <c r="U2911" s="14" t="inlineStr">
        <is>
          <t>Concluído</t>
        </is>
      </c>
      <c r="V2911" s="14" t="n"/>
      <c r="W2911" s="14" t="n"/>
      <c r="X2911" s="14" t="n"/>
      <c r="Y2911" s="14" t="n"/>
      <c r="Z2911" s="14" t="n"/>
      <c r="AA2911" s="11" t="n"/>
      <c r="AB2911" s="14">
        <f>B2911&amp;"|"&amp;I2911</f>
        <v/>
      </c>
      <c r="AC2911">
        <f>IF($B2911="","","|"&amp;SUBSTITUTE(TRIM(SUBSTITUTE(SUBSTITUTE(SUBSTITUTE(SUBSTITUTE(SUBSTITUTE(SUBSTITUTE(SUBSTITUTE(SUBSTITUTE(SUBSTITUTE(SUBSTITUTE(SUBSTITUTE(SUBSTITUTE(SUBSTITUTE(SUBSTITUTE(TRIM($B2911&amp;""),CHAR(10)," "),CHAR(13)," "),"."," "),";"," "),","," "),"/"," "),"+"," "),"-"," "),"  "," "),"  "," "),"  "," "),"  "," "),"  "," "),"  "," "))," ","|")&amp;"|")</f>
        <v/>
      </c>
      <c r="AD2911">
        <f>TRIM($I2911&amp;"")</f>
        <v/>
      </c>
    </row>
    <row r="2912" ht="36" customHeight="1">
      <c r="A2912" s="9" t="n">
        <v>46226</v>
      </c>
      <c r="B2912" s="14" t="inlineStr">
        <is>
          <t>10235,10232,10233,10234</t>
        </is>
      </c>
      <c r="C2912" s="14" t="inlineStr">
        <is>
          <t>MAD 0731 (MARROM)</t>
        </is>
      </c>
      <c r="D2912" s="14" t="inlineStr">
        <is>
          <t>56 COPIADORA</t>
        </is>
      </c>
      <c r="E2912" s="14" t="n">
        <v>20053207</v>
      </c>
      <c r="F2912" s="14" t="inlineStr">
        <is>
          <t>TAMPO 1205X905X18 MDF - MESA COM VIDRO</t>
        </is>
      </c>
      <c r="G2912" s="14" t="inlineStr">
        <is>
          <t>56 COPIADORA</t>
        </is>
      </c>
      <c r="H2912" s="14" t="inlineStr">
        <is>
          <t>56 COPIADORA</t>
        </is>
      </c>
      <c r="I2912" s="9" t="inlineStr">
        <is>
          <t>56 COPIADORA</t>
        </is>
      </c>
      <c r="J2912" s="9" t="n">
        <v>9</v>
      </c>
      <c r="K2912" s="14">
        <f>IF($E2912="","",IFERROR(INDEX('01_Cad_Pecas'!$H$2:$H$5000,MATCH($E2912,'01_Cad_Pecas'!$D$2:$D$5000,0)),IFERROR(INDEX('01_Cad_Pecas'!$H$2:$H$5000,MATCH(VALUE($E2912),'01_Cad_Pecas'!$D$2:$D$5000,0)),"")))</f>
        <v/>
      </c>
      <c r="L2912" s="14">
        <f>IF($E2912="","",IFERROR(INDEX('01_Cad_Pecas'!$I$2:$I$5000,MATCH($E2912,'01_Cad_Pecas'!$D$2:$D$5000,0)),IFERROR(INDEX('01_Cad_Pecas'!$I$2:$I$5000,MATCH(VALUE($E2912),'01_Cad_Pecas'!$D$2:$D$5000,0)),"")))</f>
        <v/>
      </c>
      <c r="M2912" s="14">
        <f>IF(OR($J2912="",$L2912=""),"",IF($K2912="",0,$K2912)+$J2912*$L2912)</f>
        <v/>
      </c>
      <c r="N2912" s="14" t="n">
        <v>46218</v>
      </c>
      <c r="O2912" s="14" t="n">
        <v>9</v>
      </c>
      <c r="P2912" s="14" t="n"/>
      <c r="Q2912" s="14" t="n"/>
      <c r="R2912" s="14" t="n"/>
      <c r="S2912" s="14" t="n"/>
      <c r="T2912" s="14">
        <f>IF(OR($J2912="",$O2912=""),"",$O2912/$J2912)</f>
        <v/>
      </c>
      <c r="U2912" s="14" t="inlineStr">
        <is>
          <t>Concluído</t>
        </is>
      </c>
      <c r="V2912" s="14" t="n"/>
      <c r="W2912" s="14" t="n"/>
      <c r="X2912" s="14" t="n"/>
      <c r="Y2912" s="14" t="n"/>
      <c r="Z2912" s="14" t="n"/>
      <c r="AA2912" s="11" t="n"/>
      <c r="AB2912" s="14">
        <f>B2912&amp;"|"&amp;I2912</f>
        <v/>
      </c>
      <c r="AC2912">
        <f>IF($B2912="","","|"&amp;SUBSTITUTE(TRIM(SUBSTITUTE(SUBSTITUTE(SUBSTITUTE(SUBSTITUTE(SUBSTITUTE(SUBSTITUTE(SUBSTITUTE(SUBSTITUTE(SUBSTITUTE(SUBSTITUTE(SUBSTITUTE(SUBSTITUTE(SUBSTITUTE(SUBSTITUTE(TRIM($B2912&amp;""),CHAR(10)," "),CHAR(13)," "),"."," "),";"," "),","," "),"/"," "),"+"," "),"-"," "),"  "," "),"  "," "),"  "," "),"  "," "),"  "," "),"  "," "))," ","|")&amp;"|")</f>
        <v/>
      </c>
      <c r="AD2912">
        <f>TRIM($I2912&amp;"")</f>
        <v/>
      </c>
    </row>
    <row r="2913" ht="36" customHeight="1">
      <c r="A2913" s="9" t="n">
        <v>46226</v>
      </c>
      <c r="B2913" s="14" t="inlineStr">
        <is>
          <t>10235,10232,10233,10234</t>
        </is>
      </c>
      <c r="C2913" s="14" t="inlineStr">
        <is>
          <t>MAD 0731 (MARROM)</t>
        </is>
      </c>
      <c r="D2913" s="14" t="inlineStr">
        <is>
          <t>56 COPIADORA</t>
        </is>
      </c>
      <c r="E2913" s="14" t="n">
        <v>20053407</v>
      </c>
      <c r="F2913" s="14" t="inlineStr">
        <is>
          <t>TAMPO 1365X905X18 MDF - MESA COM VIDRO</t>
        </is>
      </c>
      <c r="G2913" s="14" t="inlineStr">
        <is>
          <t>56 COPIADORA</t>
        </is>
      </c>
      <c r="H2913" s="14" t="inlineStr">
        <is>
          <t>56 COPIADORA</t>
        </is>
      </c>
      <c r="I2913" s="9" t="inlineStr">
        <is>
          <t>56 COPIADORA</t>
        </is>
      </c>
      <c r="J2913" s="9" t="n">
        <v>3</v>
      </c>
      <c r="K2913" s="14">
        <f>IF($E2913="","",IFERROR(INDEX('01_Cad_Pecas'!$H$2:$H$5000,MATCH($E2913,'01_Cad_Pecas'!$D$2:$D$5000,0)),IFERROR(INDEX('01_Cad_Pecas'!$H$2:$H$5000,MATCH(VALUE($E2913),'01_Cad_Pecas'!$D$2:$D$5000,0)),"")))</f>
        <v/>
      </c>
      <c r="L2913" s="14">
        <f>IF($E2913="","",IFERROR(INDEX('01_Cad_Pecas'!$I$2:$I$5000,MATCH($E2913,'01_Cad_Pecas'!$D$2:$D$5000,0)),IFERROR(INDEX('01_Cad_Pecas'!$I$2:$I$5000,MATCH(VALUE($E2913),'01_Cad_Pecas'!$D$2:$D$5000,0)),"")))</f>
        <v/>
      </c>
      <c r="M2913" s="14">
        <f>IF(OR($J2913="",$L2913=""),"",IF($K2913="",0,$K2913)+$J2913*$L2913)</f>
        <v/>
      </c>
      <c r="N2913" s="14" t="n">
        <v>46218</v>
      </c>
      <c r="O2913" s="14" t="n">
        <v>3</v>
      </c>
      <c r="P2913" s="14" t="n"/>
      <c r="Q2913" s="14" t="n"/>
      <c r="R2913" s="14" t="n"/>
      <c r="S2913" s="14" t="n"/>
      <c r="T2913" s="14">
        <f>IF(OR($J2913="",$O2913=""),"",$O2913/$J2913)</f>
        <v/>
      </c>
      <c r="U2913" s="14" t="inlineStr">
        <is>
          <t>Concluído</t>
        </is>
      </c>
      <c r="V2913" s="14" t="n"/>
      <c r="W2913" s="14" t="n"/>
      <c r="X2913" s="14" t="n"/>
      <c r="Y2913" s="14" t="n"/>
      <c r="Z2913" s="14" t="n"/>
      <c r="AA2913" s="11" t="n"/>
      <c r="AB2913" s="14">
        <f>B2913&amp;"|"&amp;I2913</f>
        <v/>
      </c>
      <c r="AC2913">
        <f>IF($B2913="","","|"&amp;SUBSTITUTE(TRIM(SUBSTITUTE(SUBSTITUTE(SUBSTITUTE(SUBSTITUTE(SUBSTITUTE(SUBSTITUTE(SUBSTITUTE(SUBSTITUTE(SUBSTITUTE(SUBSTITUTE(SUBSTITUTE(SUBSTITUTE(SUBSTITUTE(SUBSTITUTE(TRIM($B2913&amp;""),CHAR(10)," "),CHAR(13)," "),"."," "),";"," "),","," "),"/"," "),"+"," "),"-"," "),"  "," "),"  "," "),"  "," "),"  "," "),"  "," "),"  "," "))," ","|")&amp;"|")</f>
        <v/>
      </c>
      <c r="AD2913">
        <f>TRIM($I2913&amp;"")</f>
        <v/>
      </c>
    </row>
    <row r="2914" ht="36" customHeight="1">
      <c r="A2914" s="9" t="n">
        <v>46226</v>
      </c>
      <c r="B2914" s="14" t="inlineStr">
        <is>
          <t>10235,10232,10233,10234</t>
        </is>
      </c>
      <c r="C2914" s="14" t="inlineStr">
        <is>
          <t>MAD 0731 (MARROM)</t>
        </is>
      </c>
      <c r="D2914" s="14" t="inlineStr">
        <is>
          <t>56 COPIADORA</t>
        </is>
      </c>
      <c r="E2914" s="14" t="n">
        <v>20083212</v>
      </c>
      <c r="F2914" s="14" t="inlineStr">
        <is>
          <t>TAMPO 1365X905X18 MDF - MESA COM VIDRO (RAIO100)</t>
        </is>
      </c>
      <c r="G2914" s="14" t="inlineStr">
        <is>
          <t>56 COPIADORA</t>
        </is>
      </c>
      <c r="H2914" s="14" t="inlineStr">
        <is>
          <t>56 COPIADORA</t>
        </is>
      </c>
      <c r="I2914" s="9" t="inlineStr">
        <is>
          <t>56 COPIADORA</t>
        </is>
      </c>
      <c r="J2914" s="9" t="n">
        <v>2</v>
      </c>
      <c r="K2914" s="14">
        <f>IF($E2914="","",IFERROR(INDEX('01_Cad_Pecas'!$H$2:$H$5000,MATCH($E2914,'01_Cad_Pecas'!$D$2:$D$5000,0)),IFERROR(INDEX('01_Cad_Pecas'!$H$2:$H$5000,MATCH(VALUE($E2914),'01_Cad_Pecas'!$D$2:$D$5000,0)),"")))</f>
        <v/>
      </c>
      <c r="L2914" s="14">
        <f>IF($E2914="","",IFERROR(INDEX('01_Cad_Pecas'!$I$2:$I$5000,MATCH($E2914,'01_Cad_Pecas'!$D$2:$D$5000,0)),IFERROR(INDEX('01_Cad_Pecas'!$I$2:$I$5000,MATCH(VALUE($E2914),'01_Cad_Pecas'!$D$2:$D$5000,0)),"")))</f>
        <v/>
      </c>
      <c r="M2914" s="14">
        <f>IF(OR($J2914="",$L2914=""),"",IF($K2914="",0,$K2914)+$J2914*$L2914)</f>
        <v/>
      </c>
      <c r="N2914" s="14" t="n">
        <v>46218</v>
      </c>
      <c r="O2914" s="14" t="n">
        <v>2</v>
      </c>
      <c r="P2914" s="14" t="n"/>
      <c r="Q2914" s="14" t="n"/>
      <c r="R2914" s="14" t="n"/>
      <c r="S2914" s="14" t="n"/>
      <c r="T2914" s="14">
        <f>IF(OR($J2914="",$O2914=""),"",$O2914/$J2914)</f>
        <v/>
      </c>
      <c r="U2914" s="14" t="inlineStr">
        <is>
          <t>Concluído</t>
        </is>
      </c>
      <c r="V2914" s="14" t="n"/>
      <c r="W2914" s="14" t="n"/>
      <c r="X2914" s="14" t="n"/>
      <c r="Y2914" s="14" t="n"/>
      <c r="Z2914" s="14" t="n"/>
      <c r="AA2914" s="11" t="n"/>
      <c r="AB2914" s="14">
        <f>B2914&amp;"|"&amp;I2914</f>
        <v/>
      </c>
      <c r="AC2914">
        <f>IF($B2914="","","|"&amp;SUBSTITUTE(TRIM(SUBSTITUTE(SUBSTITUTE(SUBSTITUTE(SUBSTITUTE(SUBSTITUTE(SUBSTITUTE(SUBSTITUTE(SUBSTITUTE(SUBSTITUTE(SUBSTITUTE(SUBSTITUTE(SUBSTITUTE(SUBSTITUTE(SUBSTITUTE(TRIM($B2914&amp;""),CHAR(10)," "),CHAR(13)," "),"."," "),";"," "),","," "),"/"," "),"+"," "),"-"," "),"  "," "),"  "," "),"  "," "),"  "," "),"  "," "),"  "," "))," ","|")&amp;"|")</f>
        <v/>
      </c>
      <c r="AD2914">
        <f>TRIM($I2914&amp;"")</f>
        <v/>
      </c>
    </row>
    <row r="2915" ht="36" customHeight="1">
      <c r="A2915" s="9" t="n">
        <v>46226</v>
      </c>
      <c r="B2915" s="14" t="inlineStr">
        <is>
          <t>10235,10232,10233,10234</t>
        </is>
      </c>
      <c r="C2915" s="14" t="inlineStr">
        <is>
          <t>MAD 0731 (MARROM)</t>
        </is>
      </c>
      <c r="D2915" s="14" t="inlineStr">
        <is>
          <t>56 COPIADORA</t>
        </is>
      </c>
      <c r="E2915" s="14" t="n">
        <v>20086212</v>
      </c>
      <c r="F2915" s="14" t="inlineStr">
        <is>
          <t>TAMPO 1605X905X18 MDF - MESA COM VIDRO (RAIO100)</t>
        </is>
      </c>
      <c r="G2915" s="14" t="inlineStr">
        <is>
          <t>56 COPIADORA</t>
        </is>
      </c>
      <c r="H2915" s="14" t="inlineStr">
        <is>
          <t>56 COPIADORA</t>
        </is>
      </c>
      <c r="I2915" s="9" t="inlineStr">
        <is>
          <t>56 COPIADORA</t>
        </is>
      </c>
      <c r="J2915" s="9" t="n">
        <v>12</v>
      </c>
      <c r="K2915" s="14">
        <f>IF($E2915="","",IFERROR(INDEX('01_Cad_Pecas'!$H$2:$H$5000,MATCH($E2915,'01_Cad_Pecas'!$D$2:$D$5000,0)),IFERROR(INDEX('01_Cad_Pecas'!$H$2:$H$5000,MATCH(VALUE($E2915),'01_Cad_Pecas'!$D$2:$D$5000,0)),"")))</f>
        <v/>
      </c>
      <c r="L2915" s="14">
        <f>IF($E2915="","",IFERROR(INDEX('01_Cad_Pecas'!$I$2:$I$5000,MATCH($E2915,'01_Cad_Pecas'!$D$2:$D$5000,0)),IFERROR(INDEX('01_Cad_Pecas'!$I$2:$I$5000,MATCH(VALUE($E2915),'01_Cad_Pecas'!$D$2:$D$5000,0)),"")))</f>
        <v/>
      </c>
      <c r="M2915" s="14">
        <f>IF(OR($J2915="",$L2915=""),"",IF($K2915="",0,$K2915)+$J2915*$L2915)</f>
        <v/>
      </c>
      <c r="N2915" s="14" t="n">
        <v>46218</v>
      </c>
      <c r="O2915" s="14" t="n">
        <v>12</v>
      </c>
      <c r="P2915" s="14" t="n"/>
      <c r="Q2915" s="14" t="n"/>
      <c r="R2915" s="14" t="n"/>
      <c r="S2915" s="14" t="n"/>
      <c r="T2915" s="14">
        <f>IF(OR($J2915="",$O2915=""),"",$O2915/$J2915)</f>
        <v/>
      </c>
      <c r="U2915" s="14" t="inlineStr">
        <is>
          <t>Concluído</t>
        </is>
      </c>
      <c r="V2915" s="14" t="n"/>
      <c r="W2915" s="14" t="n"/>
      <c r="X2915" s="14" t="n"/>
      <c r="Y2915" s="14" t="n"/>
      <c r="Z2915" s="14" t="n"/>
      <c r="AA2915" s="11" t="n"/>
      <c r="AB2915" s="14">
        <f>B2915&amp;"|"&amp;I2915</f>
        <v/>
      </c>
      <c r="AC2915">
        <f>IF($B2915="","","|"&amp;SUBSTITUTE(TRIM(SUBSTITUTE(SUBSTITUTE(SUBSTITUTE(SUBSTITUTE(SUBSTITUTE(SUBSTITUTE(SUBSTITUTE(SUBSTITUTE(SUBSTITUTE(SUBSTITUTE(SUBSTITUTE(SUBSTITUTE(SUBSTITUTE(SUBSTITUTE(TRIM($B2915&amp;""),CHAR(10)," "),CHAR(13)," "),"."," "),";"," "),","," "),"/"," "),"+"," "),"-"," "),"  "," "),"  "," "),"  "," "),"  "," "),"  "," "),"  "," "))," ","|")&amp;"|")</f>
        <v/>
      </c>
      <c r="AD2915">
        <f>TRIM($I2915&amp;"")</f>
        <v/>
      </c>
    </row>
    <row r="2916" ht="36" customHeight="1">
      <c r="A2916" s="9" t="n">
        <v>46212</v>
      </c>
      <c r="B2916" s="14" t="inlineStr">
        <is>
          <t>10241</t>
        </is>
      </c>
      <c r="C2916" s="14" t="inlineStr">
        <is>
          <t>M/C 0717 (MARROM)</t>
        </is>
      </c>
      <c r="D2916" s="14" t="inlineStr">
        <is>
          <t>56 COPIADORA</t>
        </is>
      </c>
      <c r="E2916" s="14" t="n">
        <v>20031207</v>
      </c>
      <c r="F2916" s="14" t="inlineStr">
        <is>
          <t>TAMPO 1205X905X15 MDF - MESA COM VIDRO</t>
        </is>
      </c>
      <c r="G2916" s="14" t="inlineStr">
        <is>
          <t>56 COPIADORA</t>
        </is>
      </c>
      <c r="H2916" s="14" t="inlineStr">
        <is>
          <t>56 COPIADORA</t>
        </is>
      </c>
      <c r="I2916" s="9" t="inlineStr">
        <is>
          <t>56 COPIADORA</t>
        </is>
      </c>
      <c r="J2916" s="9" t="n">
        <v>2</v>
      </c>
      <c r="K2916" s="14">
        <f>IF($E2916="","",IFERROR(INDEX('01_Cad_Pecas'!$H$2:$H$5000,MATCH($E2916,'01_Cad_Pecas'!$D$2:$D$5000,0)),IFERROR(INDEX('01_Cad_Pecas'!$H$2:$H$5000,MATCH(VALUE($E2916),'01_Cad_Pecas'!$D$2:$D$5000,0)),"")))</f>
        <v/>
      </c>
      <c r="L2916" s="14">
        <f>IF($E2916="","",IFERROR(INDEX('01_Cad_Pecas'!$I$2:$I$5000,MATCH($E2916,'01_Cad_Pecas'!$D$2:$D$5000,0)),IFERROR(INDEX('01_Cad_Pecas'!$I$2:$I$5000,MATCH(VALUE($E2916),'01_Cad_Pecas'!$D$2:$D$5000,0)),"")))</f>
        <v/>
      </c>
      <c r="M2916" s="14">
        <f>IF(OR($J2916="",$L2916=""),"",IF($K2916="",0,$K2916)+$J2916*$L2916)</f>
        <v/>
      </c>
      <c r="N2916" s="14" t="n">
        <v>46213</v>
      </c>
      <c r="O2916" s="14" t="n">
        <v>2</v>
      </c>
      <c r="P2916" s="14" t="n"/>
      <c r="Q2916" s="14" t="n"/>
      <c r="R2916" s="14" t="n"/>
      <c r="S2916" s="14" t="n"/>
      <c r="T2916" s="14">
        <f>IF(OR($J2916="",$O2916=""),"",$O2916/$J2916)</f>
        <v/>
      </c>
      <c r="U2916" s="14" t="inlineStr">
        <is>
          <t>Concluído</t>
        </is>
      </c>
      <c r="V2916" s="14" t="n"/>
      <c r="W2916" s="14" t="n"/>
      <c r="X2916" s="14" t="n"/>
      <c r="Y2916" s="14" t="n"/>
      <c r="Z2916" s="14" t="n"/>
      <c r="AA2916" s="11" t="n"/>
      <c r="AB2916" s="14">
        <f>B2916&amp;"|"&amp;I2916</f>
        <v/>
      </c>
      <c r="AC2916">
        <f>IF($B2916="","","|"&amp;SUBSTITUTE(TRIM(SUBSTITUTE(SUBSTITUTE(SUBSTITUTE(SUBSTITUTE(SUBSTITUTE(SUBSTITUTE(SUBSTITUTE(SUBSTITUTE(SUBSTITUTE(SUBSTITUTE(SUBSTITUTE(SUBSTITUTE(SUBSTITUTE(SUBSTITUTE(TRIM($B2916&amp;""),CHAR(10)," "),CHAR(13)," "),"."," "),";"," "),","," "),"/"," "),"+"," "),"-"," "),"  "," "),"  "," "),"  "," "),"  "," "),"  "," "),"  "," "))," ","|")&amp;"|")</f>
        <v/>
      </c>
      <c r="AD2916">
        <f>TRIM($I2916&amp;"")</f>
        <v/>
      </c>
    </row>
    <row r="2917" ht="36" customHeight="1">
      <c r="A2917" s="9" t="n">
        <v>46212</v>
      </c>
      <c r="B2917" s="14" t="inlineStr">
        <is>
          <t>10241</t>
        </is>
      </c>
      <c r="C2917" s="14" t="inlineStr">
        <is>
          <t>M/C 0717 (MARROM)</t>
        </is>
      </c>
      <c r="D2917" s="14" t="inlineStr">
        <is>
          <t>56 COPIADORA</t>
        </is>
      </c>
      <c r="E2917" s="14" t="n">
        <v>20031607</v>
      </c>
      <c r="F2917" s="14" t="inlineStr">
        <is>
          <t>TAMPO 1605X905X15 MDF - MESA COM VIDRO</t>
        </is>
      </c>
      <c r="G2917" s="14" t="inlineStr">
        <is>
          <t>56 COPIADORA</t>
        </is>
      </c>
      <c r="H2917" s="14" t="inlineStr">
        <is>
          <t>56 COPIADORA</t>
        </is>
      </c>
      <c r="I2917" s="9" t="inlineStr">
        <is>
          <t>56 COPIADORA</t>
        </is>
      </c>
      <c r="J2917" s="9" t="n">
        <v>1</v>
      </c>
      <c r="K2917" s="14">
        <f>IF($E2917="","",IFERROR(INDEX('01_Cad_Pecas'!$H$2:$H$5000,MATCH($E2917,'01_Cad_Pecas'!$D$2:$D$5000,0)),IFERROR(INDEX('01_Cad_Pecas'!$H$2:$H$5000,MATCH(VALUE($E2917),'01_Cad_Pecas'!$D$2:$D$5000,0)),"")))</f>
        <v/>
      </c>
      <c r="L2917" s="14">
        <f>IF($E2917="","",IFERROR(INDEX('01_Cad_Pecas'!$I$2:$I$5000,MATCH($E2917,'01_Cad_Pecas'!$D$2:$D$5000,0)),IFERROR(INDEX('01_Cad_Pecas'!$I$2:$I$5000,MATCH(VALUE($E2917),'01_Cad_Pecas'!$D$2:$D$5000,0)),"")))</f>
        <v/>
      </c>
      <c r="M2917" s="14">
        <f>IF(OR($J2917="",$L2917=""),"",IF($K2917="",0,$K2917)+$J2917*$L2917)</f>
        <v/>
      </c>
      <c r="N2917" s="14" t="n">
        <v>46213</v>
      </c>
      <c r="O2917" s="14" t="n">
        <v>1</v>
      </c>
      <c r="P2917" s="14" t="n"/>
      <c r="Q2917" s="14" t="n"/>
      <c r="R2917" s="14" t="n"/>
      <c r="S2917" s="14" t="n"/>
      <c r="T2917" s="14">
        <f>IF(OR($J2917="",$O2917=""),"",$O2917/$J2917)</f>
        <v/>
      </c>
      <c r="U2917" s="14" t="inlineStr">
        <is>
          <t>Concluído</t>
        </is>
      </c>
      <c r="V2917" s="14" t="n"/>
      <c r="W2917" s="14" t="n"/>
      <c r="X2917" s="14" t="n"/>
      <c r="Y2917" s="14" t="n"/>
      <c r="Z2917" s="14" t="n"/>
      <c r="AA2917" s="11" t="n"/>
      <c r="AB2917" s="14">
        <f>B2917&amp;"|"&amp;I2917</f>
        <v/>
      </c>
      <c r="AC2917">
        <f>IF($B2917="","","|"&amp;SUBSTITUTE(TRIM(SUBSTITUTE(SUBSTITUTE(SUBSTITUTE(SUBSTITUTE(SUBSTITUTE(SUBSTITUTE(SUBSTITUTE(SUBSTITUTE(SUBSTITUTE(SUBSTITUTE(SUBSTITUTE(SUBSTITUTE(SUBSTITUTE(SUBSTITUTE(TRIM($B2917&amp;""),CHAR(10)," "),CHAR(13)," "),"."," "),";"," "),","," "),"/"," "),"+"," "),"-"," "),"  "," "),"  "," "),"  "," "),"  "," "),"  "," "),"  "," "))," ","|")&amp;"|")</f>
        <v/>
      </c>
      <c r="AD2917">
        <f>TRIM($I2917&amp;"")</f>
        <v/>
      </c>
    </row>
    <row r="2918" ht="36" customHeight="1">
      <c r="A2918" s="9" t="n">
        <v>46212</v>
      </c>
      <c r="B2918" s="14" t="inlineStr">
        <is>
          <t>10241</t>
        </is>
      </c>
      <c r="C2918" s="14" t="inlineStr">
        <is>
          <t>M/C 0717 (MARROM)</t>
        </is>
      </c>
      <c r="D2918" s="14" t="inlineStr">
        <is>
          <t>56 COPIADORA</t>
        </is>
      </c>
      <c r="E2918" s="14" t="n">
        <v>20020507</v>
      </c>
      <c r="F2918" s="14" t="inlineStr">
        <is>
          <t>TAMPO VITREO 1605X905X18 MDF - MESA DUBAI LIGHT</t>
        </is>
      </c>
      <c r="G2918" s="14" t="inlineStr">
        <is>
          <t>56 COPIADORA</t>
        </is>
      </c>
      <c r="H2918" s="14" t="inlineStr">
        <is>
          <t>56 COPIADORA</t>
        </is>
      </c>
      <c r="I2918" s="9" t="inlineStr">
        <is>
          <t>56 COPIADORA</t>
        </is>
      </c>
      <c r="J2918" s="9" t="n">
        <v>2</v>
      </c>
      <c r="K2918" s="14">
        <f>IF($E2918="","",IFERROR(INDEX('01_Cad_Pecas'!$H$2:$H$5000,MATCH($E2918,'01_Cad_Pecas'!$D$2:$D$5000,0)),IFERROR(INDEX('01_Cad_Pecas'!$H$2:$H$5000,MATCH(VALUE($E2918),'01_Cad_Pecas'!$D$2:$D$5000,0)),"")))</f>
        <v/>
      </c>
      <c r="L2918" s="14">
        <f>IF($E2918="","",IFERROR(INDEX('01_Cad_Pecas'!$I$2:$I$5000,MATCH($E2918,'01_Cad_Pecas'!$D$2:$D$5000,0)),IFERROR(INDEX('01_Cad_Pecas'!$I$2:$I$5000,MATCH(VALUE($E2918),'01_Cad_Pecas'!$D$2:$D$5000,0)),"")))</f>
        <v/>
      </c>
      <c r="M2918" s="14">
        <f>IF(OR($J2918="",$L2918=""),"",IF($K2918="",0,$K2918)+$J2918*$L2918)</f>
        <v/>
      </c>
      <c r="N2918" s="14" t="n">
        <v>46213</v>
      </c>
      <c r="O2918" s="14" t="n">
        <v>2</v>
      </c>
      <c r="P2918" s="14" t="n"/>
      <c r="Q2918" s="14" t="n"/>
      <c r="R2918" s="14" t="n"/>
      <c r="S2918" s="14" t="n"/>
      <c r="T2918" s="14">
        <f>IF(OR($J2918="",$O2918=""),"",$O2918/$J2918)</f>
        <v/>
      </c>
      <c r="U2918" s="14" t="inlineStr">
        <is>
          <t>Concluído</t>
        </is>
      </c>
      <c r="V2918" s="14" t="n"/>
      <c r="W2918" s="14" t="n"/>
      <c r="X2918" s="14" t="n"/>
      <c r="Y2918" s="14" t="n"/>
      <c r="Z2918" s="14" t="n"/>
      <c r="AA2918" s="11" t="n"/>
      <c r="AB2918" s="14">
        <f>B2918&amp;"|"&amp;I2918</f>
        <v/>
      </c>
      <c r="AC2918">
        <f>IF($B2918="","","|"&amp;SUBSTITUTE(TRIM(SUBSTITUTE(SUBSTITUTE(SUBSTITUTE(SUBSTITUTE(SUBSTITUTE(SUBSTITUTE(SUBSTITUTE(SUBSTITUTE(SUBSTITUTE(SUBSTITUTE(SUBSTITUTE(SUBSTITUTE(SUBSTITUTE(SUBSTITUTE(TRIM($B2918&amp;""),CHAR(10)," "),CHAR(13)," "),"."," "),";"," "),","," "),"/"," "),"+"," "),"-"," "),"  "," "),"  "," "),"  "," "),"  "," "),"  "," "),"  "," "))," ","|")&amp;"|")</f>
        <v/>
      </c>
      <c r="AD2918">
        <f>TRIM($I2918&amp;"")</f>
        <v/>
      </c>
    </row>
    <row r="2919" ht="36" customHeight="1">
      <c r="A2919" s="9" t="n">
        <v>46212</v>
      </c>
      <c r="B2919" s="14" t="inlineStr">
        <is>
          <t>10241</t>
        </is>
      </c>
      <c r="C2919" s="14" t="inlineStr">
        <is>
          <t>M/C 0717 (MARROM)</t>
        </is>
      </c>
      <c r="D2919" s="14" t="inlineStr">
        <is>
          <t>56 COPIADORA</t>
        </is>
      </c>
      <c r="E2919" s="14" t="n">
        <v>20021607</v>
      </c>
      <c r="F2919" s="14" t="inlineStr">
        <is>
          <t>TAMPO 1605X905X18 MDF - MESA COM VIDRO</t>
        </is>
      </c>
      <c r="G2919" s="14" t="inlineStr">
        <is>
          <t>56 COPIADORA</t>
        </is>
      </c>
      <c r="H2919" s="14" t="inlineStr">
        <is>
          <t>56 COPIADORA</t>
        </is>
      </c>
      <c r="I2919" s="9" t="inlineStr">
        <is>
          <t>56 COPIADORA</t>
        </is>
      </c>
      <c r="J2919" s="9" t="n">
        <v>3</v>
      </c>
      <c r="K2919" s="14">
        <f>IF($E2919="","",IFERROR(INDEX('01_Cad_Pecas'!$H$2:$H$5000,MATCH($E2919,'01_Cad_Pecas'!$D$2:$D$5000,0)),IFERROR(INDEX('01_Cad_Pecas'!$H$2:$H$5000,MATCH(VALUE($E2919),'01_Cad_Pecas'!$D$2:$D$5000,0)),"")))</f>
        <v/>
      </c>
      <c r="L2919" s="14">
        <f>IF($E2919="","",IFERROR(INDEX('01_Cad_Pecas'!$I$2:$I$5000,MATCH($E2919,'01_Cad_Pecas'!$D$2:$D$5000,0)),IFERROR(INDEX('01_Cad_Pecas'!$I$2:$I$5000,MATCH(VALUE($E2919),'01_Cad_Pecas'!$D$2:$D$5000,0)),"")))</f>
        <v/>
      </c>
      <c r="M2919" s="14">
        <f>IF(OR($J2919="",$L2919=""),"",IF($K2919="",0,$K2919)+$J2919*$L2919)</f>
        <v/>
      </c>
      <c r="N2919" s="14" t="n">
        <v>46213</v>
      </c>
      <c r="O2919" s="14" t="n">
        <v>3</v>
      </c>
      <c r="P2919" s="14" t="n"/>
      <c r="Q2919" s="14" t="n"/>
      <c r="R2919" s="14" t="n"/>
      <c r="S2919" s="14" t="n"/>
      <c r="T2919" s="14">
        <f>IF(OR($J2919="",$O2919=""),"",$O2919/$J2919)</f>
        <v/>
      </c>
      <c r="U2919" s="14" t="inlineStr">
        <is>
          <t>Concluído</t>
        </is>
      </c>
      <c r="V2919" s="14" t="n"/>
      <c r="W2919" s="14" t="n"/>
      <c r="X2919" s="14" t="n"/>
      <c r="Y2919" s="14" t="n"/>
      <c r="Z2919" s="14" t="n"/>
      <c r="AA2919" s="11" t="n"/>
      <c r="AB2919" s="14">
        <f>B2919&amp;"|"&amp;I2919</f>
        <v/>
      </c>
      <c r="AC2919">
        <f>IF($B2919="","","|"&amp;SUBSTITUTE(TRIM(SUBSTITUTE(SUBSTITUTE(SUBSTITUTE(SUBSTITUTE(SUBSTITUTE(SUBSTITUTE(SUBSTITUTE(SUBSTITUTE(SUBSTITUTE(SUBSTITUTE(SUBSTITUTE(SUBSTITUTE(SUBSTITUTE(SUBSTITUTE(TRIM($B2919&amp;""),CHAR(10)," "),CHAR(13)," "),"."," "),";"," "),","," "),"/"," "),"+"," "),"-"," "),"  "," "),"  "," "),"  "," "),"  "," "),"  "," "),"  "," "))," ","|")&amp;"|")</f>
        <v/>
      </c>
      <c r="AD2919">
        <f>TRIM($I2919&amp;"")</f>
        <v/>
      </c>
    </row>
    <row r="2920" ht="36" customHeight="1">
      <c r="A2920" s="9" t="n">
        <v>46212</v>
      </c>
      <c r="B2920" s="14" t="inlineStr">
        <is>
          <t>10241</t>
        </is>
      </c>
      <c r="C2920" s="14" t="inlineStr">
        <is>
          <t>M/C 0717 (MARROM)</t>
        </is>
      </c>
      <c r="D2920" s="14" t="inlineStr">
        <is>
          <t>56 COPIADORA</t>
        </is>
      </c>
      <c r="E2920" s="14" t="n">
        <v>20021807</v>
      </c>
      <c r="F2920" s="14" t="inlineStr">
        <is>
          <t>TAMPO 1805X905X18 MDF - MESA COM VIDRO</t>
        </is>
      </c>
      <c r="G2920" s="14" t="inlineStr">
        <is>
          <t>56 COPIADORA</t>
        </is>
      </c>
      <c r="H2920" s="14" t="inlineStr">
        <is>
          <t>56 COPIADORA</t>
        </is>
      </c>
      <c r="I2920" s="9" t="inlineStr">
        <is>
          <t>56 COPIADORA</t>
        </is>
      </c>
      <c r="J2920" s="9" t="n">
        <v>3</v>
      </c>
      <c r="K2920" s="14">
        <f>IF($E2920="","",IFERROR(INDEX('01_Cad_Pecas'!$H$2:$H$5000,MATCH($E2920,'01_Cad_Pecas'!$D$2:$D$5000,0)),IFERROR(INDEX('01_Cad_Pecas'!$H$2:$H$5000,MATCH(VALUE($E2920),'01_Cad_Pecas'!$D$2:$D$5000,0)),"")))</f>
        <v/>
      </c>
      <c r="L2920" s="14">
        <f>IF($E2920="","",IFERROR(INDEX('01_Cad_Pecas'!$I$2:$I$5000,MATCH($E2920,'01_Cad_Pecas'!$D$2:$D$5000,0)),IFERROR(INDEX('01_Cad_Pecas'!$I$2:$I$5000,MATCH(VALUE($E2920),'01_Cad_Pecas'!$D$2:$D$5000,0)),"")))</f>
        <v/>
      </c>
      <c r="M2920" s="14">
        <f>IF(OR($J2920="",$L2920=""),"",IF($K2920="",0,$K2920)+$J2920*$L2920)</f>
        <v/>
      </c>
      <c r="N2920" s="14" t="n">
        <v>46213</v>
      </c>
      <c r="O2920" s="14" t="n">
        <v>3</v>
      </c>
      <c r="P2920" s="14" t="n"/>
      <c r="Q2920" s="14" t="n"/>
      <c r="R2920" s="14" t="n"/>
      <c r="S2920" s="14" t="n"/>
      <c r="T2920" s="14">
        <f>IF(OR($J2920="",$O2920=""),"",$O2920/$J2920)</f>
        <v/>
      </c>
      <c r="U2920" s="14" t="inlineStr">
        <is>
          <t>Concluído</t>
        </is>
      </c>
      <c r="V2920" s="14" t="n"/>
      <c r="W2920" s="14" t="n"/>
      <c r="X2920" s="14" t="n"/>
      <c r="Y2920" s="14" t="n"/>
      <c r="Z2920" s="14" t="n"/>
      <c r="AA2920" s="11" t="n"/>
      <c r="AB2920" s="14">
        <f>B2920&amp;"|"&amp;I2920</f>
        <v/>
      </c>
      <c r="AC2920">
        <f>IF($B2920="","","|"&amp;SUBSTITUTE(TRIM(SUBSTITUTE(SUBSTITUTE(SUBSTITUTE(SUBSTITUTE(SUBSTITUTE(SUBSTITUTE(SUBSTITUTE(SUBSTITUTE(SUBSTITUTE(SUBSTITUTE(SUBSTITUTE(SUBSTITUTE(SUBSTITUTE(SUBSTITUTE(TRIM($B2920&amp;""),CHAR(10)," "),CHAR(13)," "),"."," "),";"," "),","," "),"/"," "),"+"," "),"-"," "),"  "," "),"  "," "),"  "," "),"  "," "),"  "," "),"  "," "))," ","|")&amp;"|")</f>
        <v/>
      </c>
      <c r="AD2920">
        <f>TRIM($I2920&amp;"")</f>
        <v/>
      </c>
    </row>
    <row r="2921" ht="36" customHeight="1">
      <c r="A2921" s="9" t="n">
        <v>46212</v>
      </c>
      <c r="B2921" s="14" t="inlineStr">
        <is>
          <t>10241</t>
        </is>
      </c>
      <c r="C2921" s="14" t="inlineStr">
        <is>
          <t>M/C 0717 (MARROM)</t>
        </is>
      </c>
      <c r="D2921" s="14" t="inlineStr">
        <is>
          <t>56 COPIADORA</t>
        </is>
      </c>
      <c r="E2921" s="14" t="n">
        <v>20051001</v>
      </c>
      <c r="F2921" s="14" t="inlineStr">
        <is>
          <t>TAMPO REDONDO 1035X1035X18 MDF - MESA TURIM LIGHT</t>
        </is>
      </c>
      <c r="G2921" s="14" t="inlineStr">
        <is>
          <t>56 COPIADORA</t>
        </is>
      </c>
      <c r="H2921" s="14" t="inlineStr">
        <is>
          <t>56 COPIADORA</t>
        </is>
      </c>
      <c r="I2921" s="9" t="inlineStr">
        <is>
          <t>56 COPIADORA</t>
        </is>
      </c>
      <c r="J2921" s="9" t="n">
        <v>3</v>
      </c>
      <c r="K2921" s="14">
        <f>IF($E2921="","",IFERROR(INDEX('01_Cad_Pecas'!$H$2:$H$5000,MATCH($E2921,'01_Cad_Pecas'!$D$2:$D$5000,0)),IFERROR(INDEX('01_Cad_Pecas'!$H$2:$H$5000,MATCH(VALUE($E2921),'01_Cad_Pecas'!$D$2:$D$5000,0)),"")))</f>
        <v/>
      </c>
      <c r="L2921" s="14">
        <f>IF($E2921="","",IFERROR(INDEX('01_Cad_Pecas'!$I$2:$I$5000,MATCH($E2921,'01_Cad_Pecas'!$D$2:$D$5000,0)),IFERROR(INDEX('01_Cad_Pecas'!$I$2:$I$5000,MATCH(VALUE($E2921),'01_Cad_Pecas'!$D$2:$D$5000,0)),"")))</f>
        <v/>
      </c>
      <c r="M2921" s="14">
        <f>IF(OR($J2921="",$L2921=""),"",IF($K2921="",0,$K2921)+$J2921*$L2921)</f>
        <v/>
      </c>
      <c r="N2921" s="14" t="n">
        <v>46213</v>
      </c>
      <c r="O2921" s="14" t="n">
        <v>3</v>
      </c>
      <c r="P2921" s="14" t="n"/>
      <c r="Q2921" s="14" t="n"/>
      <c r="R2921" s="14" t="n"/>
      <c r="S2921" s="14" t="n"/>
      <c r="T2921" s="14">
        <f>IF(OR($J2921="",$O2921=""),"",$O2921/$J2921)</f>
        <v/>
      </c>
      <c r="U2921" s="14" t="inlineStr">
        <is>
          <t>Concluído</t>
        </is>
      </c>
      <c r="V2921" s="14" t="n"/>
      <c r="W2921" s="14" t="n"/>
      <c r="X2921" s="14" t="n"/>
      <c r="Y2921" s="14" t="n"/>
      <c r="Z2921" s="14" t="n"/>
      <c r="AA2921" s="11" t="n"/>
      <c r="AB2921" s="14">
        <f>B2921&amp;"|"&amp;I2921</f>
        <v/>
      </c>
      <c r="AC2921">
        <f>IF($B2921="","","|"&amp;SUBSTITUTE(TRIM(SUBSTITUTE(SUBSTITUTE(SUBSTITUTE(SUBSTITUTE(SUBSTITUTE(SUBSTITUTE(SUBSTITUTE(SUBSTITUTE(SUBSTITUTE(SUBSTITUTE(SUBSTITUTE(SUBSTITUTE(SUBSTITUTE(SUBSTITUTE(TRIM($B2921&amp;""),CHAR(10)," "),CHAR(13)," "),"."," "),";"," "),","," "),"/"," "),"+"," "),"-"," "),"  "," "),"  "," "),"  "," "),"  "," "),"  "," "),"  "," "))," ","|")&amp;"|")</f>
        <v/>
      </c>
      <c r="AD2921">
        <f>TRIM($I2921&amp;"")</f>
        <v/>
      </c>
    </row>
    <row r="2922" ht="36" customHeight="1">
      <c r="A2922" s="9" t="n">
        <v>46212</v>
      </c>
      <c r="B2922" s="14" t="inlineStr">
        <is>
          <t>10241</t>
        </is>
      </c>
      <c r="C2922" s="14" t="inlineStr">
        <is>
          <t>M/C 0717 (MARROM)</t>
        </is>
      </c>
      <c r="D2922" s="14" t="inlineStr">
        <is>
          <t>56 COPIADORA</t>
        </is>
      </c>
      <c r="E2922" s="14" t="n">
        <v>20053007</v>
      </c>
      <c r="F2922" s="14" t="inlineStr">
        <is>
          <t>TAMPO REDONDO 1035X1035X18 MDF - MESA COM VIDRO</t>
        </is>
      </c>
      <c r="G2922" s="14" t="inlineStr">
        <is>
          <t>56 COPIADORA</t>
        </is>
      </c>
      <c r="H2922" s="14" t="inlineStr">
        <is>
          <t>56 COPIADORA</t>
        </is>
      </c>
      <c r="I2922" s="9" t="inlineStr">
        <is>
          <t>56 COPIADORA</t>
        </is>
      </c>
      <c r="J2922" s="9" t="n">
        <v>2</v>
      </c>
      <c r="K2922" s="14">
        <f>IF($E2922="","",IFERROR(INDEX('01_Cad_Pecas'!$H$2:$H$5000,MATCH($E2922,'01_Cad_Pecas'!$D$2:$D$5000,0)),IFERROR(INDEX('01_Cad_Pecas'!$H$2:$H$5000,MATCH(VALUE($E2922),'01_Cad_Pecas'!$D$2:$D$5000,0)),"")))</f>
        <v/>
      </c>
      <c r="L2922" s="14">
        <f>IF($E2922="","",IFERROR(INDEX('01_Cad_Pecas'!$I$2:$I$5000,MATCH($E2922,'01_Cad_Pecas'!$D$2:$D$5000,0)),IFERROR(INDEX('01_Cad_Pecas'!$I$2:$I$5000,MATCH(VALUE($E2922),'01_Cad_Pecas'!$D$2:$D$5000,0)),"")))</f>
        <v/>
      </c>
      <c r="M2922" s="14">
        <f>IF(OR($J2922="",$L2922=""),"",IF($K2922="",0,$K2922)+$J2922*$L2922)</f>
        <v/>
      </c>
      <c r="N2922" s="14" t="n">
        <v>46213</v>
      </c>
      <c r="O2922" s="14" t="n">
        <v>2</v>
      </c>
      <c r="P2922" s="14" t="n"/>
      <c r="Q2922" s="14" t="n"/>
      <c r="R2922" s="14" t="n"/>
      <c r="S2922" s="14" t="n"/>
      <c r="T2922" s="14">
        <f>IF(OR($J2922="",$O2922=""),"",$O2922/$J2922)</f>
        <v/>
      </c>
      <c r="U2922" s="14" t="inlineStr">
        <is>
          <t>Concluído</t>
        </is>
      </c>
      <c r="V2922" s="14" t="n"/>
      <c r="W2922" s="14" t="n"/>
      <c r="X2922" s="14" t="n"/>
      <c r="Y2922" s="14" t="n"/>
      <c r="Z2922" s="14" t="n"/>
      <c r="AA2922" s="11" t="n"/>
      <c r="AB2922" s="14">
        <f>B2922&amp;"|"&amp;I2922</f>
        <v/>
      </c>
      <c r="AC2922">
        <f>IF($B2922="","","|"&amp;SUBSTITUTE(TRIM(SUBSTITUTE(SUBSTITUTE(SUBSTITUTE(SUBSTITUTE(SUBSTITUTE(SUBSTITUTE(SUBSTITUTE(SUBSTITUTE(SUBSTITUTE(SUBSTITUTE(SUBSTITUTE(SUBSTITUTE(SUBSTITUTE(SUBSTITUTE(TRIM($B2922&amp;""),CHAR(10)," "),CHAR(13)," "),"."," "),";"," "),","," "),"/"," "),"+"," "),"-"," "),"  "," "),"  "," "),"  "," "),"  "," "),"  "," "),"  "," "))," ","|")&amp;"|")</f>
        <v/>
      </c>
      <c r="AD2922">
        <f>TRIM($I2922&amp;"")</f>
        <v/>
      </c>
    </row>
    <row r="2923" ht="36" customHeight="1">
      <c r="A2923" s="9" t="n">
        <v>46212</v>
      </c>
      <c r="B2923" s="14" t="inlineStr">
        <is>
          <t>10241</t>
        </is>
      </c>
      <c r="C2923" s="14" t="inlineStr">
        <is>
          <t>M/C 0717 (MARROM)</t>
        </is>
      </c>
      <c r="D2923" s="14" t="inlineStr">
        <is>
          <t>56 COPIADORA</t>
        </is>
      </c>
      <c r="E2923" s="14" t="n">
        <v>20053407</v>
      </c>
      <c r="F2923" s="14" t="inlineStr">
        <is>
          <t>TAMPO 1365X905X18 MDF - MESA COM VIDRO</t>
        </is>
      </c>
      <c r="G2923" s="14" t="inlineStr">
        <is>
          <t>56 COPIADORA</t>
        </is>
      </c>
      <c r="H2923" s="14" t="inlineStr">
        <is>
          <t>56 COPIADORA</t>
        </is>
      </c>
      <c r="I2923" s="9" t="inlineStr">
        <is>
          <t>56 COPIADORA</t>
        </is>
      </c>
      <c r="J2923" s="9" t="n">
        <v>1</v>
      </c>
      <c r="K2923" s="14">
        <f>IF($E2923="","",IFERROR(INDEX('01_Cad_Pecas'!$H$2:$H$5000,MATCH($E2923,'01_Cad_Pecas'!$D$2:$D$5000,0)),IFERROR(INDEX('01_Cad_Pecas'!$H$2:$H$5000,MATCH(VALUE($E2923),'01_Cad_Pecas'!$D$2:$D$5000,0)),"")))</f>
        <v/>
      </c>
      <c r="L2923" s="14">
        <f>IF($E2923="","",IFERROR(INDEX('01_Cad_Pecas'!$I$2:$I$5000,MATCH($E2923,'01_Cad_Pecas'!$D$2:$D$5000,0)),IFERROR(INDEX('01_Cad_Pecas'!$I$2:$I$5000,MATCH(VALUE($E2923),'01_Cad_Pecas'!$D$2:$D$5000,0)),"")))</f>
        <v/>
      </c>
      <c r="M2923" s="14">
        <f>IF(OR($J2923="",$L2923=""),"",IF($K2923="",0,$K2923)+$J2923*$L2923)</f>
        <v/>
      </c>
      <c r="N2923" s="14" t="n">
        <v>46213</v>
      </c>
      <c r="O2923" s="14" t="n">
        <v>1</v>
      </c>
      <c r="P2923" s="14" t="n"/>
      <c r="Q2923" s="14" t="n"/>
      <c r="R2923" s="14" t="n"/>
      <c r="S2923" s="14" t="n"/>
      <c r="T2923" s="14">
        <f>IF(OR($J2923="",$O2923=""),"",$O2923/$J2923)</f>
        <v/>
      </c>
      <c r="U2923" s="14" t="inlineStr">
        <is>
          <t>Concluído</t>
        </is>
      </c>
      <c r="V2923" s="14" t="n"/>
      <c r="W2923" s="14" t="n"/>
      <c r="X2923" s="14" t="n"/>
      <c r="Y2923" s="14" t="n"/>
      <c r="Z2923" s="14" t="n"/>
      <c r="AA2923" s="11" t="n"/>
      <c r="AB2923" s="14">
        <f>B2923&amp;"|"&amp;I2923</f>
        <v/>
      </c>
      <c r="AC2923">
        <f>IF($B2923="","","|"&amp;SUBSTITUTE(TRIM(SUBSTITUTE(SUBSTITUTE(SUBSTITUTE(SUBSTITUTE(SUBSTITUTE(SUBSTITUTE(SUBSTITUTE(SUBSTITUTE(SUBSTITUTE(SUBSTITUTE(SUBSTITUTE(SUBSTITUTE(SUBSTITUTE(SUBSTITUTE(TRIM($B2923&amp;""),CHAR(10)," "),CHAR(13)," "),"."," "),";"," "),","," "),"/"," "),"+"," "),"-"," "),"  "," "),"  "," "),"  "," "),"  "," "),"  "," "),"  "," "))," ","|")&amp;"|")</f>
        <v/>
      </c>
      <c r="AD2923">
        <f>TRIM($I2923&amp;"")</f>
        <v/>
      </c>
    </row>
    <row r="2924" ht="36" customHeight="1">
      <c r="A2924" s="9" t="n">
        <v>46216</v>
      </c>
      <c r="B2924" s="14" t="inlineStr">
        <is>
          <t>10247</t>
        </is>
      </c>
      <c r="C2924" s="14" t="inlineStr">
        <is>
          <t>M/C 0721 (BEGE)</t>
        </is>
      </c>
      <c r="D2924" s="14" t="inlineStr">
        <is>
          <t>56 COPIADORA</t>
        </is>
      </c>
      <c r="E2924" s="14" t="n">
        <v>20021807</v>
      </c>
      <c r="F2924" s="14" t="inlineStr">
        <is>
          <t>TAMPO 1805X905X18 MDF - MESA COM VIDRO</t>
        </is>
      </c>
      <c r="G2924" s="14" t="inlineStr">
        <is>
          <t>56 COPIADORA</t>
        </is>
      </c>
      <c r="H2924" s="14" t="inlineStr">
        <is>
          <t>56 COPIADORA</t>
        </is>
      </c>
      <c r="I2924" s="9" t="inlineStr">
        <is>
          <t>56 COPIADORA</t>
        </is>
      </c>
      <c r="J2924" s="9" t="n">
        <v>8</v>
      </c>
      <c r="K2924" s="14">
        <f>IF($E2924="","",IFERROR(INDEX('01_Cad_Pecas'!$H$2:$H$5000,MATCH($E2924,'01_Cad_Pecas'!$D$2:$D$5000,0)),IFERROR(INDEX('01_Cad_Pecas'!$H$2:$H$5000,MATCH(VALUE($E2924),'01_Cad_Pecas'!$D$2:$D$5000,0)),"")))</f>
        <v/>
      </c>
      <c r="L2924" s="14">
        <f>IF($E2924="","",IFERROR(INDEX('01_Cad_Pecas'!$I$2:$I$5000,MATCH($E2924,'01_Cad_Pecas'!$D$2:$D$5000,0)),IFERROR(INDEX('01_Cad_Pecas'!$I$2:$I$5000,MATCH(VALUE($E2924),'01_Cad_Pecas'!$D$2:$D$5000,0)),"")))</f>
        <v/>
      </c>
      <c r="M2924" s="14">
        <f>IF(OR($J2924="",$L2924=""),"",IF($K2924="",0,$K2924)+$J2924*$L2924)</f>
        <v/>
      </c>
      <c r="N2924" s="14" t="n">
        <v>46218</v>
      </c>
      <c r="O2924" s="14" t="n">
        <v>8</v>
      </c>
      <c r="P2924" s="14" t="n"/>
      <c r="Q2924" s="14" t="n"/>
      <c r="R2924" s="14" t="n"/>
      <c r="S2924" s="14" t="n"/>
      <c r="T2924" s="14">
        <f>IF(OR($J2924="",$O2924=""),"",$O2924/$J2924)</f>
        <v/>
      </c>
      <c r="U2924" s="14" t="inlineStr">
        <is>
          <t>Concluído</t>
        </is>
      </c>
      <c r="V2924" s="14" t="n"/>
      <c r="W2924" s="14" t="n"/>
      <c r="X2924" s="14" t="n"/>
      <c r="Y2924" s="14" t="n"/>
      <c r="Z2924" s="14" t="n"/>
      <c r="AA2924" s="11" t="n"/>
      <c r="AB2924" s="14">
        <f>B2924&amp;"|"&amp;I2924</f>
        <v/>
      </c>
      <c r="AC2924">
        <f>IF($B2924="","","|"&amp;SUBSTITUTE(TRIM(SUBSTITUTE(SUBSTITUTE(SUBSTITUTE(SUBSTITUTE(SUBSTITUTE(SUBSTITUTE(SUBSTITUTE(SUBSTITUTE(SUBSTITUTE(SUBSTITUTE(SUBSTITUTE(SUBSTITUTE(SUBSTITUTE(SUBSTITUTE(TRIM($B2924&amp;""),CHAR(10)," "),CHAR(13)," "),"."," "),";"," "),","," "),"/"," "),"+"," "),"-"," "),"  "," "),"  "," "),"  "," "),"  "," "),"  "," "),"  "," "))," ","|")&amp;"|")</f>
        <v/>
      </c>
      <c r="AD2924">
        <f>TRIM($I2924&amp;"")</f>
        <v/>
      </c>
    </row>
    <row r="2925" ht="36" customHeight="1">
      <c r="A2925" s="9" t="n">
        <v>46216</v>
      </c>
      <c r="B2925" s="14" t="inlineStr">
        <is>
          <t>10247</t>
        </is>
      </c>
      <c r="C2925" s="14" t="inlineStr">
        <is>
          <t>M/C 0721 (BEGE)</t>
        </is>
      </c>
      <c r="D2925" s="14" t="inlineStr">
        <is>
          <t>56 COPIADORA</t>
        </is>
      </c>
      <c r="E2925" s="14" t="n">
        <v>20053407</v>
      </c>
      <c r="F2925" s="14" t="inlineStr">
        <is>
          <t>TAMPO 1365X905X18 MDF - MESA COM VIDRO</t>
        </is>
      </c>
      <c r="G2925" s="14" t="inlineStr">
        <is>
          <t>56 COPIADORA</t>
        </is>
      </c>
      <c r="H2925" s="14" t="inlineStr">
        <is>
          <t>56 COPIADORA</t>
        </is>
      </c>
      <c r="I2925" s="9" t="inlineStr">
        <is>
          <t>56 COPIADORA</t>
        </is>
      </c>
      <c r="J2925" s="9" t="n">
        <v>20</v>
      </c>
      <c r="K2925" s="14">
        <f>IF($E2925="","",IFERROR(INDEX('01_Cad_Pecas'!$H$2:$H$5000,MATCH($E2925,'01_Cad_Pecas'!$D$2:$D$5000,0)),IFERROR(INDEX('01_Cad_Pecas'!$H$2:$H$5000,MATCH(VALUE($E2925),'01_Cad_Pecas'!$D$2:$D$5000,0)),"")))</f>
        <v/>
      </c>
      <c r="L2925" s="14">
        <f>IF($E2925="","",IFERROR(INDEX('01_Cad_Pecas'!$I$2:$I$5000,MATCH($E2925,'01_Cad_Pecas'!$D$2:$D$5000,0)),IFERROR(INDEX('01_Cad_Pecas'!$I$2:$I$5000,MATCH(VALUE($E2925),'01_Cad_Pecas'!$D$2:$D$5000,0)),"")))</f>
        <v/>
      </c>
      <c r="M2925" s="14">
        <f>IF(OR($J2925="",$L2925=""),"",IF($K2925="",0,$K2925)+$J2925*$L2925)</f>
        <v/>
      </c>
      <c r="N2925" s="14" t="n">
        <v>46218</v>
      </c>
      <c r="O2925" s="14" t="n">
        <v>20</v>
      </c>
      <c r="P2925" s="14" t="n"/>
      <c r="Q2925" s="14" t="n"/>
      <c r="R2925" s="14" t="n"/>
      <c r="S2925" s="14" t="n"/>
      <c r="T2925" s="14">
        <f>IF(OR($J2925="",$O2925=""),"",$O2925/$J2925)</f>
        <v/>
      </c>
      <c r="U2925" s="14" t="inlineStr">
        <is>
          <t>Concluído</t>
        </is>
      </c>
      <c r="V2925" s="14" t="n"/>
      <c r="W2925" s="14" t="n"/>
      <c r="X2925" s="14" t="n"/>
      <c r="Y2925" s="14" t="n"/>
      <c r="Z2925" s="14" t="n"/>
      <c r="AA2925" s="11" t="n"/>
      <c r="AB2925" s="14">
        <f>B2925&amp;"|"&amp;I2925</f>
        <v/>
      </c>
      <c r="AC2925">
        <f>IF($B2925="","","|"&amp;SUBSTITUTE(TRIM(SUBSTITUTE(SUBSTITUTE(SUBSTITUTE(SUBSTITUTE(SUBSTITUTE(SUBSTITUTE(SUBSTITUTE(SUBSTITUTE(SUBSTITUTE(SUBSTITUTE(SUBSTITUTE(SUBSTITUTE(SUBSTITUTE(SUBSTITUTE(TRIM($B2925&amp;""),CHAR(10)," "),CHAR(13)," "),"."," "),";"," "),","," "),"/"," "),"+"," "),"-"," "),"  "," "),"  "," "),"  "," "),"  "," "),"  "," "),"  "," "))," ","|")&amp;"|")</f>
        <v/>
      </c>
      <c r="AD2925">
        <f>TRIM($I2925&amp;"")</f>
        <v/>
      </c>
    </row>
    <row r="2926" ht="36" customHeight="1">
      <c r="A2926" s="9" t="n">
        <v>46227</v>
      </c>
      <c r="B2926" s="14" t="inlineStr">
        <is>
          <t>10232,10233,10234</t>
        </is>
      </c>
      <c r="C2926" s="14" t="inlineStr">
        <is>
          <t>MAD 0729 (VERDE)</t>
        </is>
      </c>
      <c r="D2926" s="14" t="inlineStr">
        <is>
          <t>34 CORTE DE TECIDO</t>
        </is>
      </c>
      <c r="E2926" s="14" t="n">
        <v>30002911</v>
      </c>
      <c r="F2926" s="14" t="inlineStr">
        <is>
          <t>CAPA ENCOSTO ESTOFADO - CAD. CRISTAL (1120X470)</t>
        </is>
      </c>
      <c r="G2926" s="14" t="inlineStr">
        <is>
          <t>34 CORTE DE TECIDO</t>
        </is>
      </c>
      <c r="H2926" s="14" t="inlineStr">
        <is>
          <t>34 CORTE DE TECIDO</t>
        </is>
      </c>
      <c r="I2926" s="9" t="inlineStr">
        <is>
          <t>34 CORTE DE TECIDO</t>
        </is>
      </c>
      <c r="J2926" s="9" t="n">
        <v>50</v>
      </c>
      <c r="K2926" s="14">
        <f>IF($E2926="","",IFERROR(INDEX('01_Cad_Pecas'!$H$2:$H$5000,MATCH($E2926,'01_Cad_Pecas'!$D$2:$D$5000,0)),IFERROR(INDEX('01_Cad_Pecas'!$H$2:$H$5000,MATCH(VALUE($E2926),'01_Cad_Pecas'!$D$2:$D$5000,0)),"")))</f>
        <v/>
      </c>
      <c r="L2926" s="14">
        <f>IF($E2926="","",IFERROR(INDEX('01_Cad_Pecas'!$I$2:$I$5000,MATCH($E2926,'01_Cad_Pecas'!$D$2:$D$5000,0)),IFERROR(INDEX('01_Cad_Pecas'!$I$2:$I$5000,MATCH(VALUE($E2926),'01_Cad_Pecas'!$D$2:$D$5000,0)),"")))</f>
        <v/>
      </c>
      <c r="M2926" s="14">
        <f>IF(OR($J2926="",$L2926=""),"",IF($K2926="",0,$K2926)+$J2926*$L2926)</f>
        <v/>
      </c>
      <c r="N2926" s="14" t="n"/>
      <c r="O2926" s="14" t="n"/>
      <c r="P2926" s="14" t="n"/>
      <c r="Q2926" s="14" t="n"/>
      <c r="R2926" s="14" t="n"/>
      <c r="S2926" s="14" t="n"/>
      <c r="T2926" s="14" t="n"/>
      <c r="U2926" s="14" t="n"/>
      <c r="V2926" s="14" t="n"/>
      <c r="W2926" s="14" t="n"/>
      <c r="X2926" s="14" t="n"/>
      <c r="Y2926" s="14" t="n"/>
      <c r="Z2926" s="14" t="n"/>
      <c r="AA2926" s="11" t="n"/>
      <c r="AB2926" s="14">
        <f>B2926&amp;"|"&amp;I2926</f>
        <v/>
      </c>
      <c r="AC2926">
        <f>IF($B2926="","","|"&amp;SUBSTITUTE(TRIM(SUBSTITUTE(SUBSTITUTE(SUBSTITUTE(SUBSTITUTE(SUBSTITUTE(SUBSTITUTE(SUBSTITUTE(SUBSTITUTE(SUBSTITUTE(SUBSTITUTE(SUBSTITUTE(SUBSTITUTE(SUBSTITUTE(SUBSTITUTE(TRIM($B2926&amp;""),CHAR(10)," "),CHAR(13)," "),"."," "),";"," "),","," "),"/"," "),"+"," "),"-"," "),"  "," "),"  "," "),"  "," "),"  "," "),"  "," "),"  "," "))," ","|")&amp;"|")</f>
        <v/>
      </c>
      <c r="AD2926">
        <f>TRIM($I2926&amp;"")</f>
        <v/>
      </c>
    </row>
    <row r="2927" ht="36" customHeight="1">
      <c r="A2927" s="9" t="n">
        <v>46227</v>
      </c>
      <c r="B2927" s="14" t="inlineStr">
        <is>
          <t>10232,10233,10234</t>
        </is>
      </c>
      <c r="C2927" s="14" t="inlineStr">
        <is>
          <t>MAD 0729 (VERDE)</t>
        </is>
      </c>
      <c r="D2927" s="14" t="inlineStr">
        <is>
          <t>34 CORTE DE TECIDO</t>
        </is>
      </c>
      <c r="E2927" s="14" t="n">
        <v>30003613</v>
      </c>
      <c r="F2927" s="14" t="inlineStr">
        <is>
          <t>CAPA ENCOSTO ESTOFADO - CAD. PEROLA (500X380)</t>
        </is>
      </c>
      <c r="G2927" s="14" t="inlineStr">
        <is>
          <t>34 CORTE DE TECIDO</t>
        </is>
      </c>
      <c r="H2927" s="14" t="inlineStr">
        <is>
          <t>34 CORTE DE TECIDO</t>
        </is>
      </c>
      <c r="I2927" s="9" t="inlineStr">
        <is>
          <t>34 CORTE DE TECIDO</t>
        </is>
      </c>
      <c r="J2927" s="9" t="n">
        <v>4</v>
      </c>
      <c r="K2927" s="14">
        <f>IF($E2927="","",IFERROR(INDEX('01_Cad_Pecas'!$H$2:$H$5000,MATCH($E2927,'01_Cad_Pecas'!$D$2:$D$5000,0)),IFERROR(INDEX('01_Cad_Pecas'!$H$2:$H$5000,MATCH(VALUE($E2927),'01_Cad_Pecas'!$D$2:$D$5000,0)),"")))</f>
        <v/>
      </c>
      <c r="L2927" s="14">
        <f>IF($E2927="","",IFERROR(INDEX('01_Cad_Pecas'!$I$2:$I$5000,MATCH($E2927,'01_Cad_Pecas'!$D$2:$D$5000,0)),IFERROR(INDEX('01_Cad_Pecas'!$I$2:$I$5000,MATCH(VALUE($E2927),'01_Cad_Pecas'!$D$2:$D$5000,0)),"")))</f>
        <v/>
      </c>
      <c r="M2927" s="14">
        <f>IF(OR($J2927="",$L2927=""),"",IF($K2927="",0,$K2927)+$J2927*$L2927)</f>
        <v/>
      </c>
      <c r="N2927" s="14" t="n"/>
      <c r="O2927" s="14" t="n"/>
      <c r="P2927" s="14" t="n"/>
      <c r="Q2927" s="14" t="n"/>
      <c r="R2927" s="14" t="n"/>
      <c r="S2927" s="14" t="n"/>
      <c r="T2927" s="14" t="n"/>
      <c r="U2927" s="14" t="n"/>
      <c r="V2927" s="14" t="n"/>
      <c r="W2927" s="14" t="n"/>
      <c r="X2927" s="14" t="n"/>
      <c r="Y2927" s="14" t="n"/>
      <c r="Z2927" s="14" t="n"/>
      <c r="AA2927" s="11" t="n"/>
      <c r="AB2927" s="14">
        <f>B2927&amp;"|"&amp;I2927</f>
        <v/>
      </c>
      <c r="AC2927">
        <f>IF($B2927="","","|"&amp;SUBSTITUTE(TRIM(SUBSTITUTE(SUBSTITUTE(SUBSTITUTE(SUBSTITUTE(SUBSTITUTE(SUBSTITUTE(SUBSTITUTE(SUBSTITUTE(SUBSTITUTE(SUBSTITUTE(SUBSTITUTE(SUBSTITUTE(SUBSTITUTE(SUBSTITUTE(TRIM($B2927&amp;""),CHAR(10)," "),CHAR(13)," "),"."," "),";"," "),","," "),"/"," "),"+"," "),"-"," "),"  "," "),"  "," "),"  "," "),"  "," "),"  "," "),"  "," "))," ","|")&amp;"|")</f>
        <v/>
      </c>
      <c r="AD2927">
        <f>TRIM($I2927&amp;"")</f>
        <v/>
      </c>
    </row>
    <row r="2928" ht="36" customHeight="1">
      <c r="A2928" s="9" t="n">
        <v>46227</v>
      </c>
      <c r="B2928" s="14" t="inlineStr">
        <is>
          <t>10232,10233,10234</t>
        </is>
      </c>
      <c r="C2928" s="14" t="inlineStr">
        <is>
          <t>MAD 0729 (VERDE)</t>
        </is>
      </c>
      <c r="D2928" s="14" t="inlineStr">
        <is>
          <t>34 CORTE DE TECIDO</t>
        </is>
      </c>
      <c r="E2928" s="14" t="n">
        <v>30003614</v>
      </c>
      <c r="F2928" s="14" t="inlineStr">
        <is>
          <t>CAPA ASSENTO ESTOFADO - CAD. PEROLA (650X650)</t>
        </is>
      </c>
      <c r="G2928" s="14" t="inlineStr">
        <is>
          <t>34 CORTE DE TECIDO</t>
        </is>
      </c>
      <c r="H2928" s="14" t="inlineStr">
        <is>
          <t>34 CORTE DE TECIDO</t>
        </is>
      </c>
      <c r="I2928" s="9" t="inlineStr">
        <is>
          <t>34 CORTE DE TECIDO</t>
        </is>
      </c>
      <c r="J2928" s="9" t="n">
        <v>12</v>
      </c>
      <c r="K2928" s="14">
        <f>IF($E2928="","",IFERROR(INDEX('01_Cad_Pecas'!$H$2:$H$5000,MATCH($E2928,'01_Cad_Pecas'!$D$2:$D$5000,0)),IFERROR(INDEX('01_Cad_Pecas'!$H$2:$H$5000,MATCH(VALUE($E2928),'01_Cad_Pecas'!$D$2:$D$5000,0)),"")))</f>
        <v/>
      </c>
      <c r="L2928" s="14">
        <f>IF($E2928="","",IFERROR(INDEX('01_Cad_Pecas'!$I$2:$I$5000,MATCH($E2928,'01_Cad_Pecas'!$D$2:$D$5000,0)),IFERROR(INDEX('01_Cad_Pecas'!$I$2:$I$5000,MATCH(VALUE($E2928),'01_Cad_Pecas'!$D$2:$D$5000,0)),"")))</f>
        <v/>
      </c>
      <c r="M2928" s="14">
        <f>IF(OR($J2928="",$L2928=""),"",IF($K2928="",0,$K2928)+$J2928*$L2928)</f>
        <v/>
      </c>
      <c r="N2928" s="14" t="n"/>
      <c r="O2928" s="14" t="n"/>
      <c r="P2928" s="14" t="n"/>
      <c r="Q2928" s="14" t="n"/>
      <c r="R2928" s="14" t="n"/>
      <c r="S2928" s="14" t="n"/>
      <c r="T2928" s="14" t="n"/>
      <c r="U2928" s="14" t="n"/>
      <c r="V2928" s="14" t="n"/>
      <c r="W2928" s="14" t="n"/>
      <c r="X2928" s="14" t="n"/>
      <c r="Y2928" s="14" t="n"/>
      <c r="Z2928" s="14" t="n"/>
      <c r="AA2928" s="11" t="n"/>
      <c r="AB2928" s="14">
        <f>B2928&amp;"|"&amp;I2928</f>
        <v/>
      </c>
      <c r="AC2928">
        <f>IF($B2928="","","|"&amp;SUBSTITUTE(TRIM(SUBSTITUTE(SUBSTITUTE(SUBSTITUTE(SUBSTITUTE(SUBSTITUTE(SUBSTITUTE(SUBSTITUTE(SUBSTITUTE(SUBSTITUTE(SUBSTITUTE(SUBSTITUTE(SUBSTITUTE(SUBSTITUTE(SUBSTITUTE(TRIM($B2928&amp;""),CHAR(10)," "),CHAR(13)," "),"."," "),";"," "),","," "),"/"," "),"+"," "),"-"," "),"  "," "),"  "," "),"  "," "),"  "," "),"  "," "),"  "," "))," ","|")&amp;"|")</f>
        <v/>
      </c>
      <c r="AD2928">
        <f>TRIM($I2928&amp;"")</f>
        <v/>
      </c>
    </row>
    <row r="2929" ht="36" customHeight="1">
      <c r="A2929" s="9" t="n">
        <v>46227</v>
      </c>
      <c r="B2929" s="14" t="inlineStr">
        <is>
          <t>10232,10233,10234</t>
        </is>
      </c>
      <c r="C2929" s="14" t="inlineStr">
        <is>
          <t>MAD 0729 (VERDE)</t>
        </is>
      </c>
      <c r="D2929" s="14" t="inlineStr">
        <is>
          <t>34 CORTE DE TECIDO</t>
        </is>
      </c>
      <c r="E2929" s="14" t="n">
        <v>30009111</v>
      </c>
      <c r="F2929" s="14" t="inlineStr">
        <is>
          <t>TECIDO INTERNO DO ENCOSTO 1080X470 - CAD. RUBI</t>
        </is>
      </c>
      <c r="G2929" s="14" t="inlineStr">
        <is>
          <t>34 CORTE DE TECIDO</t>
        </is>
      </c>
      <c r="H2929" s="14" t="inlineStr">
        <is>
          <t>34 CORTE DE TECIDO</t>
        </is>
      </c>
      <c r="I2929" s="9" t="inlineStr">
        <is>
          <t>34 CORTE DE TECIDO</t>
        </is>
      </c>
      <c r="J2929" s="9" t="n">
        <v>80</v>
      </c>
      <c r="K2929" s="14">
        <f>IF($E2929="","",IFERROR(INDEX('01_Cad_Pecas'!$H$2:$H$5000,MATCH($E2929,'01_Cad_Pecas'!$D$2:$D$5000,0)),IFERROR(INDEX('01_Cad_Pecas'!$H$2:$H$5000,MATCH(VALUE($E2929),'01_Cad_Pecas'!$D$2:$D$5000,0)),"")))</f>
        <v/>
      </c>
      <c r="L2929" s="14">
        <f>IF($E2929="","",IFERROR(INDEX('01_Cad_Pecas'!$I$2:$I$5000,MATCH($E2929,'01_Cad_Pecas'!$D$2:$D$5000,0)),IFERROR(INDEX('01_Cad_Pecas'!$I$2:$I$5000,MATCH(VALUE($E2929),'01_Cad_Pecas'!$D$2:$D$5000,0)),"")))</f>
        <v/>
      </c>
      <c r="M2929" s="14">
        <f>IF(OR($J2929="",$L2929=""),"",IF($K2929="",0,$K2929)+$J2929*$L2929)</f>
        <v/>
      </c>
      <c r="N2929" s="14" t="n"/>
      <c r="O2929" s="14" t="n"/>
      <c r="P2929" s="14" t="n"/>
      <c r="Q2929" s="14" t="n"/>
      <c r="R2929" s="14" t="n"/>
      <c r="S2929" s="14" t="n"/>
      <c r="T2929" s="14" t="n"/>
      <c r="U2929" s="14" t="n"/>
      <c r="V2929" s="14" t="n"/>
      <c r="W2929" s="14" t="n"/>
      <c r="X2929" s="14" t="n"/>
      <c r="Y2929" s="14" t="n"/>
      <c r="Z2929" s="14" t="n"/>
      <c r="AA2929" s="11" t="n"/>
      <c r="AB2929" s="14">
        <f>B2929&amp;"|"&amp;I2929</f>
        <v/>
      </c>
      <c r="AC2929">
        <f>IF($B2929="","","|"&amp;SUBSTITUTE(TRIM(SUBSTITUTE(SUBSTITUTE(SUBSTITUTE(SUBSTITUTE(SUBSTITUTE(SUBSTITUTE(SUBSTITUTE(SUBSTITUTE(SUBSTITUTE(SUBSTITUTE(SUBSTITUTE(SUBSTITUTE(SUBSTITUTE(SUBSTITUTE(TRIM($B2929&amp;""),CHAR(10)," "),CHAR(13)," "),"."," "),";"," "),","," "),"/"," "),"+"," "),"-"," "),"  "," "),"  "," "),"  "," "),"  "," "),"  "," "),"  "," "))," ","|")&amp;"|")</f>
        <v/>
      </c>
      <c r="AD2929">
        <f>TRIM($I2929&amp;"")</f>
        <v/>
      </c>
    </row>
    <row r="2930" ht="36" customHeight="1">
      <c r="A2930" s="9" t="n">
        <v>46227</v>
      </c>
      <c r="B2930" s="14" t="inlineStr">
        <is>
          <t>10232,10233,10234</t>
        </is>
      </c>
      <c r="C2930" s="14" t="inlineStr">
        <is>
          <t>MAD 0729 (VERDE)</t>
        </is>
      </c>
      <c r="D2930" s="14" t="inlineStr">
        <is>
          <t>34 CORTE DE TECIDO</t>
        </is>
      </c>
      <c r="E2930" s="14" t="n">
        <v>30009311</v>
      </c>
      <c r="F2930" s="14" t="inlineStr">
        <is>
          <t>CAPA ENCOSTO ESTOFADO - CAD. RUBI (1120X470)</t>
        </is>
      </c>
      <c r="G2930" s="14" t="inlineStr">
        <is>
          <t>34 CORTE DE TECIDO</t>
        </is>
      </c>
      <c r="H2930" s="14" t="inlineStr">
        <is>
          <t>34 CORTE DE TECIDO</t>
        </is>
      </c>
      <c r="I2930" s="9" t="inlineStr">
        <is>
          <t>34 CORTE DE TECIDO</t>
        </is>
      </c>
      <c r="J2930" s="9" t="n">
        <v>30</v>
      </c>
      <c r="K2930" s="14">
        <f>IF($E2930="","",IFERROR(INDEX('01_Cad_Pecas'!$H$2:$H$5000,MATCH($E2930,'01_Cad_Pecas'!$D$2:$D$5000,0)),IFERROR(INDEX('01_Cad_Pecas'!$H$2:$H$5000,MATCH(VALUE($E2930),'01_Cad_Pecas'!$D$2:$D$5000,0)),"")))</f>
        <v/>
      </c>
      <c r="L2930" s="14">
        <f>IF($E2930="","",IFERROR(INDEX('01_Cad_Pecas'!$I$2:$I$5000,MATCH($E2930,'01_Cad_Pecas'!$D$2:$D$5000,0)),IFERROR(INDEX('01_Cad_Pecas'!$I$2:$I$5000,MATCH(VALUE($E2930),'01_Cad_Pecas'!$D$2:$D$5000,0)),"")))</f>
        <v/>
      </c>
      <c r="M2930" s="14">
        <f>IF(OR($J2930="",$L2930=""),"",IF($K2930="",0,$K2930)+$J2930*$L2930)</f>
        <v/>
      </c>
      <c r="N2930" s="14" t="n"/>
      <c r="O2930" s="14" t="n"/>
      <c r="P2930" s="14" t="n"/>
      <c r="Q2930" s="14" t="n"/>
      <c r="R2930" s="14" t="n"/>
      <c r="S2930" s="14" t="n"/>
      <c r="T2930" s="14" t="n"/>
      <c r="U2930" s="14" t="n"/>
      <c r="V2930" s="14" t="n"/>
      <c r="W2930" s="14" t="n"/>
      <c r="X2930" s="14" t="n"/>
      <c r="Y2930" s="14" t="n"/>
      <c r="Z2930" s="14" t="n"/>
      <c r="AA2930" s="11" t="n"/>
      <c r="AB2930" s="14">
        <f>B2930&amp;"|"&amp;I2930</f>
        <v/>
      </c>
      <c r="AC2930">
        <f>IF($B2930="","","|"&amp;SUBSTITUTE(TRIM(SUBSTITUTE(SUBSTITUTE(SUBSTITUTE(SUBSTITUTE(SUBSTITUTE(SUBSTITUTE(SUBSTITUTE(SUBSTITUTE(SUBSTITUTE(SUBSTITUTE(SUBSTITUTE(SUBSTITUTE(SUBSTITUTE(SUBSTITUTE(TRIM($B2930&amp;""),CHAR(10)," "),CHAR(13)," "),"."," "),";"," "),","," "),"/"," "),"+"," "),"-"," "),"  "," "),"  "," "),"  "," "),"  "," "),"  "," "),"  "," "))," ","|")&amp;"|")</f>
        <v/>
      </c>
      <c r="AD2930">
        <f>TRIM($I2930&amp;"")</f>
        <v/>
      </c>
    </row>
    <row r="2931" ht="36" customHeight="1">
      <c r="A2931" s="9" t="n">
        <v>46227</v>
      </c>
      <c r="B2931" s="14" t="inlineStr">
        <is>
          <t>10232,10233,10234</t>
        </is>
      </c>
      <c r="C2931" s="14" t="inlineStr">
        <is>
          <t>MAD 0729 (VERDE)</t>
        </is>
      </c>
      <c r="D2931" s="14" t="inlineStr">
        <is>
          <t>34 CORTE DE TECIDO</t>
        </is>
      </c>
      <c r="E2931" s="14" t="n">
        <v>30009312</v>
      </c>
      <c r="F2931" s="14" t="inlineStr">
        <is>
          <t>CAPA ASSENTO ESTOFADO - CAD. RUBI (630X630)</t>
        </is>
      </c>
      <c r="G2931" s="14" t="inlineStr">
        <is>
          <t>34 CORTE DE TECIDO</t>
        </is>
      </c>
      <c r="H2931" s="14" t="inlineStr">
        <is>
          <t>34 CORTE DE TECIDO</t>
        </is>
      </c>
      <c r="I2931" s="9" t="inlineStr">
        <is>
          <t>34 CORTE DE TECIDO</t>
        </is>
      </c>
      <c r="J2931" s="9" t="n">
        <v>80</v>
      </c>
      <c r="K2931" s="14">
        <f>IF($E2931="","",IFERROR(INDEX('01_Cad_Pecas'!$H$2:$H$5000,MATCH($E2931,'01_Cad_Pecas'!$D$2:$D$5000,0)),IFERROR(INDEX('01_Cad_Pecas'!$H$2:$H$5000,MATCH(VALUE($E2931),'01_Cad_Pecas'!$D$2:$D$5000,0)),"")))</f>
        <v/>
      </c>
      <c r="L2931" s="14">
        <f>IF($E2931="","",IFERROR(INDEX('01_Cad_Pecas'!$I$2:$I$5000,MATCH($E2931,'01_Cad_Pecas'!$D$2:$D$5000,0)),IFERROR(INDEX('01_Cad_Pecas'!$I$2:$I$5000,MATCH(VALUE($E2931),'01_Cad_Pecas'!$D$2:$D$5000,0)),"")))</f>
        <v/>
      </c>
      <c r="M2931" s="14">
        <f>IF(OR($J2931="",$L2931=""),"",IF($K2931="",0,$K2931)+$J2931*$L2931)</f>
        <v/>
      </c>
      <c r="N2931" s="14" t="n"/>
      <c r="O2931" s="14" t="n"/>
      <c r="P2931" s="14" t="n"/>
      <c r="Q2931" s="14" t="n"/>
      <c r="R2931" s="14" t="n"/>
      <c r="S2931" s="14" t="n"/>
      <c r="T2931" s="14" t="n"/>
      <c r="U2931" s="14" t="n"/>
      <c r="V2931" s="14" t="n"/>
      <c r="W2931" s="14" t="n"/>
      <c r="X2931" s="14" t="n"/>
      <c r="Y2931" s="14" t="n"/>
      <c r="Z2931" s="14" t="n"/>
      <c r="AA2931" s="11" t="n"/>
      <c r="AB2931" s="14">
        <f>B2931&amp;"|"&amp;I2931</f>
        <v/>
      </c>
      <c r="AC2931">
        <f>IF($B2931="","","|"&amp;SUBSTITUTE(TRIM(SUBSTITUTE(SUBSTITUTE(SUBSTITUTE(SUBSTITUTE(SUBSTITUTE(SUBSTITUTE(SUBSTITUTE(SUBSTITUTE(SUBSTITUTE(SUBSTITUTE(SUBSTITUTE(SUBSTITUTE(SUBSTITUTE(SUBSTITUTE(TRIM($B2931&amp;""),CHAR(10)," "),CHAR(13)," "),"."," "),";"," "),","," "),"/"," "),"+"," "),"-"," "),"  "," "),"  "," "),"  "," "),"  "," "),"  "," "),"  "," "))," ","|")&amp;"|")</f>
        <v/>
      </c>
      <c r="AD2931">
        <f>TRIM($I2931&amp;"")</f>
        <v/>
      </c>
    </row>
    <row r="2932" ht="36" customHeight="1">
      <c r="A2932" s="9" t="n">
        <v>46227</v>
      </c>
      <c r="B2932" s="14" t="inlineStr">
        <is>
          <t>10232,10233,10234</t>
        </is>
      </c>
      <c r="C2932" s="14" t="inlineStr">
        <is>
          <t>MAD 0729 (VERDE)</t>
        </is>
      </c>
      <c r="D2932" s="14" t="inlineStr">
        <is>
          <t>34 CORTE DE TECIDO</t>
        </is>
      </c>
      <c r="E2932" s="14" t="n">
        <v>30003710</v>
      </c>
      <c r="F2932" s="14" t="inlineStr">
        <is>
          <t>FUNDO CADEIRA TNT SERIGRAFADO - 410X410 - MADEIRA</t>
        </is>
      </c>
      <c r="G2932" s="14" t="inlineStr">
        <is>
          <t>34 CORTE DE TECIDO</t>
        </is>
      </c>
      <c r="H2932" s="14" t="inlineStr">
        <is>
          <t>34 CORTE DE TECIDO</t>
        </is>
      </c>
      <c r="I2932" s="9" t="inlineStr">
        <is>
          <t>34 CORTE DE TECIDO</t>
        </is>
      </c>
      <c r="J2932" s="9" t="n">
        <v>366</v>
      </c>
      <c r="K2932" s="14">
        <f>IF($E2932="","",IFERROR(INDEX('01_Cad_Pecas'!$H$2:$H$5000,MATCH($E2932,'01_Cad_Pecas'!$D$2:$D$5000,0)),IFERROR(INDEX('01_Cad_Pecas'!$H$2:$H$5000,MATCH(VALUE($E2932),'01_Cad_Pecas'!$D$2:$D$5000,0)),"")))</f>
        <v/>
      </c>
      <c r="L2932" s="14">
        <f>IF($E2932="","",IFERROR(INDEX('01_Cad_Pecas'!$I$2:$I$5000,MATCH($E2932,'01_Cad_Pecas'!$D$2:$D$5000,0)),IFERROR(INDEX('01_Cad_Pecas'!$I$2:$I$5000,MATCH(VALUE($E2932),'01_Cad_Pecas'!$D$2:$D$5000,0)),"")))</f>
        <v/>
      </c>
      <c r="M2932" s="14">
        <f>IF(OR($J2932="",$L2932=""),"",IF($K2932="",0,$K2932)+$J2932*$L2932)</f>
        <v/>
      </c>
      <c r="N2932" s="14" t="n"/>
      <c r="O2932" s="14" t="n"/>
      <c r="P2932" s="14" t="n"/>
      <c r="Q2932" s="14" t="n"/>
      <c r="R2932" s="14" t="n"/>
      <c r="S2932" s="14" t="n"/>
      <c r="T2932" s="14" t="n"/>
      <c r="U2932" s="14" t="n"/>
      <c r="V2932" s="14" t="n"/>
      <c r="W2932" s="14" t="n"/>
      <c r="X2932" s="14" t="n"/>
      <c r="Y2932" s="14" t="n"/>
      <c r="Z2932" s="14" t="n"/>
      <c r="AA2932" s="11" t="n"/>
      <c r="AB2932" s="14">
        <f>B2932&amp;"|"&amp;I2932</f>
        <v/>
      </c>
      <c r="AC2932">
        <f>IF($B2932="","","|"&amp;SUBSTITUTE(TRIM(SUBSTITUTE(SUBSTITUTE(SUBSTITUTE(SUBSTITUTE(SUBSTITUTE(SUBSTITUTE(SUBSTITUTE(SUBSTITUTE(SUBSTITUTE(SUBSTITUTE(SUBSTITUTE(SUBSTITUTE(SUBSTITUTE(SUBSTITUTE(TRIM($B2932&amp;""),CHAR(10)," "),CHAR(13)," "),"."," "),";"," "),","," "),"/"," "),"+"," "),"-"," "),"  "," "),"  "," "),"  "," "),"  "," "),"  "," "),"  "," "))," ","|")&amp;"|")</f>
        <v/>
      </c>
      <c r="AD2932">
        <f>TRIM($I2932&amp;"")</f>
        <v/>
      </c>
    </row>
    <row r="2933" ht="24" customHeight="1">
      <c r="A2933" s="9" t="n">
        <v>46212</v>
      </c>
      <c r="B2933" s="14" t="inlineStr">
        <is>
          <t>10241</t>
        </is>
      </c>
      <c r="C2933" s="14" t="inlineStr">
        <is>
          <t>M/C 0717 (MARROM)</t>
        </is>
      </c>
      <c r="D2933" s="14" t="inlineStr">
        <is>
          <t>34 CORTE DE TECIDO</t>
        </is>
      </c>
      <c r="E2933" s="14" t="n">
        <v>30001101</v>
      </c>
      <c r="F2933" s="14" t="inlineStr">
        <is>
          <t>CAPA ENCOSTO EST - CAD.VENETO/TRIESTE/NY</t>
        </is>
      </c>
      <c r="G2933" s="14" t="inlineStr">
        <is>
          <t>34 CORTE DE TECIDO</t>
        </is>
      </c>
      <c r="H2933" s="14" t="inlineStr">
        <is>
          <t>34 CORTE DE TECIDO</t>
        </is>
      </c>
      <c r="I2933" s="9" t="inlineStr">
        <is>
          <t>34 CORTE DE TECIDO</t>
        </is>
      </c>
      <c r="J2933" s="9" t="n">
        <v>12</v>
      </c>
      <c r="K2933" s="14">
        <f>IF($E2933="","",IFERROR(INDEX('01_Cad_Pecas'!$H$2:$H$5000,MATCH($E2933,'01_Cad_Pecas'!$D$2:$D$5000,0)),IFERROR(INDEX('01_Cad_Pecas'!$H$2:$H$5000,MATCH(VALUE($E2933),'01_Cad_Pecas'!$D$2:$D$5000,0)),"")))</f>
        <v/>
      </c>
      <c r="L2933" s="14">
        <f>IF($E2933="","",IFERROR(INDEX('01_Cad_Pecas'!$I$2:$I$5000,MATCH($E2933,'01_Cad_Pecas'!$D$2:$D$5000,0)),IFERROR(INDEX('01_Cad_Pecas'!$I$2:$I$5000,MATCH(VALUE($E2933),'01_Cad_Pecas'!$D$2:$D$5000,0)),"")))</f>
        <v/>
      </c>
      <c r="M2933" s="14">
        <f>IF(OR($J2933="",$L2933=""),"",IF($K2933="",0,$K2933)+$J2933*$L2933)</f>
        <v/>
      </c>
      <c r="N2933" s="14" t="n">
        <v>46211</v>
      </c>
      <c r="O2933" s="14" t="n">
        <v>12</v>
      </c>
      <c r="P2933" s="14" t="n"/>
      <c r="Q2933" s="14" t="n"/>
      <c r="R2933" s="14" t="n"/>
      <c r="S2933" s="14" t="n"/>
      <c r="T2933" s="14">
        <f>IF(OR($J2933="",$O2933=""),"",$O2933/$J2933)</f>
        <v/>
      </c>
      <c r="U2933" s="14" t="inlineStr">
        <is>
          <t>Concluído</t>
        </is>
      </c>
      <c r="V2933" s="14" t="n"/>
      <c r="W2933" s="14" t="n"/>
      <c r="X2933" s="14" t="n"/>
      <c r="Y2933" s="14" t="n"/>
      <c r="Z2933" s="14" t="n"/>
      <c r="AA2933" s="11" t="n"/>
      <c r="AB2933" s="14">
        <f>B2933&amp;"|"&amp;I2933</f>
        <v/>
      </c>
      <c r="AC2933">
        <f>IF($B2933="","","|"&amp;SUBSTITUTE(TRIM(SUBSTITUTE(SUBSTITUTE(SUBSTITUTE(SUBSTITUTE(SUBSTITUTE(SUBSTITUTE(SUBSTITUTE(SUBSTITUTE(SUBSTITUTE(SUBSTITUTE(SUBSTITUTE(SUBSTITUTE(SUBSTITUTE(SUBSTITUTE(TRIM($B2933&amp;""),CHAR(10)," "),CHAR(13)," "),"."," "),";"," "),","," "),"/"," "),"+"," "),"-"," "),"  "," "),"  "," "),"  "," "),"  "," "),"  "," "),"  "," "))," ","|")&amp;"|")</f>
        <v/>
      </c>
      <c r="AD2933">
        <f>TRIM($I2933&amp;"")</f>
        <v/>
      </c>
    </row>
    <row r="2934" ht="24" customHeight="1">
      <c r="A2934" s="9" t="n">
        <v>46212</v>
      </c>
      <c r="B2934" s="14" t="inlineStr">
        <is>
          <t>10241</t>
        </is>
      </c>
      <c r="C2934" s="14" t="inlineStr">
        <is>
          <t>M/C 0717 (MARROM)</t>
        </is>
      </c>
      <c r="D2934" s="14" t="inlineStr">
        <is>
          <t>34 CORTE DE TECIDO</t>
        </is>
      </c>
      <c r="E2934" s="14" t="n">
        <v>30001110</v>
      </c>
      <c r="F2934" s="14" t="inlineStr">
        <is>
          <t>CAPA ASSENTO EST - CAD. VENETO/TRISTE/NY</t>
        </is>
      </c>
      <c r="G2934" s="14" t="inlineStr">
        <is>
          <t>34 CORTE DE TECIDO</t>
        </is>
      </c>
      <c r="H2934" s="14" t="inlineStr">
        <is>
          <t>34 CORTE DE TECIDO</t>
        </is>
      </c>
      <c r="I2934" s="9" t="inlineStr">
        <is>
          <t>34 CORTE DE TECIDO</t>
        </is>
      </c>
      <c r="J2934" s="9" t="n">
        <v>12</v>
      </c>
      <c r="K2934" s="14">
        <f>IF($E2934="","",IFERROR(INDEX('01_Cad_Pecas'!$H$2:$H$5000,MATCH($E2934,'01_Cad_Pecas'!$D$2:$D$5000,0)),IFERROR(INDEX('01_Cad_Pecas'!$H$2:$H$5000,MATCH(VALUE($E2934),'01_Cad_Pecas'!$D$2:$D$5000,0)),"")))</f>
        <v/>
      </c>
      <c r="L2934" s="14">
        <f>IF($E2934="","",IFERROR(INDEX('01_Cad_Pecas'!$I$2:$I$5000,MATCH($E2934,'01_Cad_Pecas'!$D$2:$D$5000,0)),IFERROR(INDEX('01_Cad_Pecas'!$I$2:$I$5000,MATCH(VALUE($E2934),'01_Cad_Pecas'!$D$2:$D$5000,0)),"")))</f>
        <v/>
      </c>
      <c r="M2934" s="14">
        <f>IF(OR($J2934="",$L2934=""),"",IF($K2934="",0,$K2934)+$J2934*$L2934)</f>
        <v/>
      </c>
      <c r="N2934" s="14" t="n">
        <v>46211</v>
      </c>
      <c r="O2934" s="14" t="n">
        <v>12</v>
      </c>
      <c r="P2934" s="14" t="n"/>
      <c r="Q2934" s="14" t="n"/>
      <c r="R2934" s="14" t="n"/>
      <c r="S2934" s="14" t="n"/>
      <c r="T2934" s="14">
        <f>IF(OR($J2934="",$O2934=""),"",$O2934/$J2934)</f>
        <v/>
      </c>
      <c r="U2934" s="14" t="inlineStr">
        <is>
          <t>Concluído</t>
        </is>
      </c>
      <c r="V2934" s="14" t="n"/>
      <c r="W2934" s="14" t="n"/>
      <c r="X2934" s="14" t="n"/>
      <c r="Y2934" s="14" t="n"/>
      <c r="Z2934" s="14" t="n"/>
      <c r="AA2934" s="11" t="n"/>
      <c r="AB2934" s="14">
        <f>B2934&amp;"|"&amp;I2934</f>
        <v/>
      </c>
      <c r="AC2934">
        <f>IF($B2934="","","|"&amp;SUBSTITUTE(TRIM(SUBSTITUTE(SUBSTITUTE(SUBSTITUTE(SUBSTITUTE(SUBSTITUTE(SUBSTITUTE(SUBSTITUTE(SUBSTITUTE(SUBSTITUTE(SUBSTITUTE(SUBSTITUTE(SUBSTITUTE(SUBSTITUTE(SUBSTITUTE(TRIM($B2934&amp;""),CHAR(10)," "),CHAR(13)," "),"."," "),";"," "),","," "),"/"," "),"+"," "),"-"," "),"  "," "),"  "," "),"  "," "),"  "," "),"  "," "),"  "," "))," ","|")&amp;"|")</f>
        <v/>
      </c>
      <c r="AD2934">
        <f>TRIM($I2934&amp;"")</f>
        <v/>
      </c>
    </row>
    <row r="2935" ht="24" customHeight="1">
      <c r="A2935" s="9" t="n">
        <v>46212</v>
      </c>
      <c r="B2935" s="14" t="inlineStr">
        <is>
          <t>10241</t>
        </is>
      </c>
      <c r="C2935" s="14" t="inlineStr">
        <is>
          <t>M/C 0717 (MARROM)</t>
        </is>
      </c>
      <c r="D2935" s="14" t="inlineStr">
        <is>
          <t>34 CORTE DE TECIDO</t>
        </is>
      </c>
      <c r="E2935" s="14" t="n">
        <v>30001210</v>
      </c>
      <c r="F2935" s="14" t="inlineStr">
        <is>
          <t>CAPA ASSENTO ESTOF - CAD. CRE/MON./TOP. PI</t>
        </is>
      </c>
      <c r="G2935" s="14" t="inlineStr">
        <is>
          <t>34 CORTE DE TECIDO</t>
        </is>
      </c>
      <c r="H2935" s="14" t="inlineStr">
        <is>
          <t>34 CORTE DE TECIDO</t>
        </is>
      </c>
      <c r="I2935" s="9" t="inlineStr">
        <is>
          <t>34 CORTE DE TECIDO</t>
        </is>
      </c>
      <c r="J2935" s="9" t="n">
        <v>4</v>
      </c>
      <c r="K2935" s="14">
        <f>IF($E2935="","",IFERROR(INDEX('01_Cad_Pecas'!$H$2:$H$5000,MATCH($E2935,'01_Cad_Pecas'!$D$2:$D$5000,0)),IFERROR(INDEX('01_Cad_Pecas'!$H$2:$H$5000,MATCH(VALUE($E2935),'01_Cad_Pecas'!$D$2:$D$5000,0)),"")))</f>
        <v/>
      </c>
      <c r="L2935" s="14">
        <f>IF($E2935="","",IFERROR(INDEX('01_Cad_Pecas'!$I$2:$I$5000,MATCH($E2935,'01_Cad_Pecas'!$D$2:$D$5000,0)),IFERROR(INDEX('01_Cad_Pecas'!$I$2:$I$5000,MATCH(VALUE($E2935),'01_Cad_Pecas'!$D$2:$D$5000,0)),"")))</f>
        <v/>
      </c>
      <c r="M2935" s="14">
        <f>IF(OR($J2935="",$L2935=""),"",IF($K2935="",0,$K2935)+$J2935*$L2935)</f>
        <v/>
      </c>
      <c r="N2935" s="14" t="n">
        <v>46211</v>
      </c>
      <c r="O2935" s="14" t="n">
        <v>4</v>
      </c>
      <c r="P2935" s="14" t="n"/>
      <c r="Q2935" s="14" t="n"/>
      <c r="R2935" s="14" t="n"/>
      <c r="S2935" s="14" t="n"/>
      <c r="T2935" s="14">
        <f>IF(OR($J2935="",$O2935=""),"",$O2935/$J2935)</f>
        <v/>
      </c>
      <c r="U2935" s="14" t="inlineStr">
        <is>
          <t>Concluído</t>
        </is>
      </c>
      <c r="V2935" s="14" t="n"/>
      <c r="W2935" s="14" t="n"/>
      <c r="X2935" s="14" t="n"/>
      <c r="Y2935" s="14" t="n"/>
      <c r="Z2935" s="14" t="n"/>
      <c r="AA2935" s="11" t="n"/>
      <c r="AB2935" s="14">
        <f>B2935&amp;"|"&amp;I2935</f>
        <v/>
      </c>
      <c r="AC2935">
        <f>IF($B2935="","","|"&amp;SUBSTITUTE(TRIM(SUBSTITUTE(SUBSTITUTE(SUBSTITUTE(SUBSTITUTE(SUBSTITUTE(SUBSTITUTE(SUBSTITUTE(SUBSTITUTE(SUBSTITUTE(SUBSTITUTE(SUBSTITUTE(SUBSTITUTE(SUBSTITUTE(SUBSTITUTE(TRIM($B2935&amp;""),CHAR(10)," "),CHAR(13)," "),"."," "),";"," "),","," "),"/"," "),"+"," "),"-"," "),"  "," "),"  "," "),"  "," "),"  "," "),"  "," "),"  "," "))," ","|")&amp;"|")</f>
        <v/>
      </c>
      <c r="AD2935">
        <f>TRIM($I2935&amp;"")</f>
        <v/>
      </c>
    </row>
    <row r="2936" ht="24" customHeight="1">
      <c r="A2936" s="9" t="n">
        <v>46212</v>
      </c>
      <c r="B2936" s="14" t="inlineStr">
        <is>
          <t>10241</t>
        </is>
      </c>
      <c r="C2936" s="14" t="inlineStr">
        <is>
          <t>M/C 0717 (MARROM)</t>
        </is>
      </c>
      <c r="D2936" s="14" t="inlineStr">
        <is>
          <t>34 CORTE DE TECIDO</t>
        </is>
      </c>
      <c r="E2936" s="14" t="n">
        <v>30001401</v>
      </c>
      <c r="F2936" s="14" t="inlineStr">
        <is>
          <t>CAPA ENCOSTO ESTOFADO - CAD. PADUA PÉ INTEIRO</t>
        </is>
      </c>
      <c r="G2936" s="14" t="inlineStr">
        <is>
          <t>34 CORTE DE TECIDO</t>
        </is>
      </c>
      <c r="H2936" s="14" t="inlineStr">
        <is>
          <t>34 CORTE DE TECIDO</t>
        </is>
      </c>
      <c r="I2936" s="9" t="inlineStr">
        <is>
          <t>34 CORTE DE TECIDO</t>
        </is>
      </c>
      <c r="J2936" s="9" t="n">
        <v>4</v>
      </c>
      <c r="K2936" s="14">
        <f>IF($E2936="","",IFERROR(INDEX('01_Cad_Pecas'!$H$2:$H$5000,MATCH($E2936,'01_Cad_Pecas'!$D$2:$D$5000,0)),IFERROR(INDEX('01_Cad_Pecas'!$H$2:$H$5000,MATCH(VALUE($E2936),'01_Cad_Pecas'!$D$2:$D$5000,0)),"")))</f>
        <v/>
      </c>
      <c r="L2936" s="14">
        <f>IF($E2936="","",IFERROR(INDEX('01_Cad_Pecas'!$I$2:$I$5000,MATCH($E2936,'01_Cad_Pecas'!$D$2:$D$5000,0)),IFERROR(INDEX('01_Cad_Pecas'!$I$2:$I$5000,MATCH(VALUE($E2936),'01_Cad_Pecas'!$D$2:$D$5000,0)),"")))</f>
        <v/>
      </c>
      <c r="M2936" s="14">
        <f>IF(OR($J2936="",$L2936=""),"",IF($K2936="",0,$K2936)+$J2936*$L2936)</f>
        <v/>
      </c>
      <c r="N2936" s="14" t="n">
        <v>46211</v>
      </c>
      <c r="O2936" s="14" t="n">
        <v>4</v>
      </c>
      <c r="P2936" s="14" t="n"/>
      <c r="Q2936" s="14" t="n"/>
      <c r="R2936" s="14" t="n"/>
      <c r="S2936" s="14" t="n"/>
      <c r="T2936" s="14">
        <f>IF(OR($J2936="",$O2936=""),"",$O2936/$J2936)</f>
        <v/>
      </c>
      <c r="U2936" s="14" t="inlineStr">
        <is>
          <t>Concluído</t>
        </is>
      </c>
      <c r="V2936" s="14" t="n"/>
      <c r="W2936" s="14" t="n"/>
      <c r="X2936" s="14" t="n"/>
      <c r="Y2936" s="14" t="n"/>
      <c r="Z2936" s="14" t="n"/>
      <c r="AA2936" s="11" t="n"/>
      <c r="AB2936" s="14">
        <f>B2936&amp;"|"&amp;I2936</f>
        <v/>
      </c>
      <c r="AC2936">
        <f>IF($B2936="","","|"&amp;SUBSTITUTE(TRIM(SUBSTITUTE(SUBSTITUTE(SUBSTITUTE(SUBSTITUTE(SUBSTITUTE(SUBSTITUTE(SUBSTITUTE(SUBSTITUTE(SUBSTITUTE(SUBSTITUTE(SUBSTITUTE(SUBSTITUTE(SUBSTITUTE(SUBSTITUTE(TRIM($B2936&amp;""),CHAR(10)," "),CHAR(13)," "),"."," "),";"," "),","," "),"/"," "),"+"," "),"-"," "),"  "," "),"  "," "),"  "," "),"  "," "),"  "," "),"  "," "))," ","|")&amp;"|")</f>
        <v/>
      </c>
      <c r="AD2936">
        <f>TRIM($I2936&amp;"")</f>
        <v/>
      </c>
    </row>
    <row r="2937" ht="24" customHeight="1">
      <c r="A2937" s="9" t="n">
        <v>46212</v>
      </c>
      <c r="B2937" s="14" t="inlineStr">
        <is>
          <t>10241</t>
        </is>
      </c>
      <c r="C2937" s="14" t="inlineStr">
        <is>
          <t>M/C 0717 (MARROM)</t>
        </is>
      </c>
      <c r="D2937" s="14" t="inlineStr">
        <is>
          <t>34 CORTE DE TECIDO</t>
        </is>
      </c>
      <c r="E2937" s="14" t="n">
        <v>30001410</v>
      </c>
      <c r="F2937" s="14" t="inlineStr">
        <is>
          <t>CAPA ASSENTO ESTOFADO - CAD. PADUA PÉ INTEIRO</t>
        </is>
      </c>
      <c r="G2937" s="14" t="inlineStr">
        <is>
          <t>34 CORTE DE TECIDO</t>
        </is>
      </c>
      <c r="H2937" s="14" t="inlineStr">
        <is>
          <t>34 CORTE DE TECIDO</t>
        </is>
      </c>
      <c r="I2937" s="9" t="inlineStr">
        <is>
          <t>34 CORTE DE TECIDO</t>
        </is>
      </c>
      <c r="J2937" s="9" t="n">
        <v>4</v>
      </c>
      <c r="K2937" s="14">
        <f>IF($E2937="","",IFERROR(INDEX('01_Cad_Pecas'!$H$2:$H$5000,MATCH($E2937,'01_Cad_Pecas'!$D$2:$D$5000,0)),IFERROR(INDEX('01_Cad_Pecas'!$H$2:$H$5000,MATCH(VALUE($E2937),'01_Cad_Pecas'!$D$2:$D$5000,0)),"")))</f>
        <v/>
      </c>
      <c r="L2937" s="14">
        <f>IF($E2937="","",IFERROR(INDEX('01_Cad_Pecas'!$I$2:$I$5000,MATCH($E2937,'01_Cad_Pecas'!$D$2:$D$5000,0)),IFERROR(INDEX('01_Cad_Pecas'!$I$2:$I$5000,MATCH(VALUE($E2937),'01_Cad_Pecas'!$D$2:$D$5000,0)),"")))</f>
        <v/>
      </c>
      <c r="M2937" s="14">
        <f>IF(OR($J2937="",$L2937=""),"",IF($K2937="",0,$K2937)+$J2937*$L2937)</f>
        <v/>
      </c>
      <c r="N2937" s="14" t="n">
        <v>46211</v>
      </c>
      <c r="O2937" s="14" t="n">
        <v>4</v>
      </c>
      <c r="P2937" s="14" t="n"/>
      <c r="Q2937" s="14" t="n"/>
      <c r="R2937" s="14" t="n"/>
      <c r="S2937" s="14" t="n"/>
      <c r="T2937" s="14">
        <f>IF(OR($J2937="",$O2937=""),"",$O2937/$J2937)</f>
        <v/>
      </c>
      <c r="U2937" s="14" t="inlineStr">
        <is>
          <t>Concluído</t>
        </is>
      </c>
      <c r="V2937" s="14" t="n"/>
      <c r="W2937" s="14" t="n"/>
      <c r="X2937" s="14" t="n"/>
      <c r="Y2937" s="14" t="n"/>
      <c r="Z2937" s="14" t="n"/>
      <c r="AA2937" s="11" t="n"/>
      <c r="AB2937" s="14">
        <f>B2937&amp;"|"&amp;I2937</f>
        <v/>
      </c>
      <c r="AC2937">
        <f>IF($B2937="","","|"&amp;SUBSTITUTE(TRIM(SUBSTITUTE(SUBSTITUTE(SUBSTITUTE(SUBSTITUTE(SUBSTITUTE(SUBSTITUTE(SUBSTITUTE(SUBSTITUTE(SUBSTITUTE(SUBSTITUTE(SUBSTITUTE(SUBSTITUTE(SUBSTITUTE(SUBSTITUTE(TRIM($B2937&amp;""),CHAR(10)," "),CHAR(13)," "),"."," "),";"," "),","," "),"/"," "),"+"," "),"-"," "),"  "," "),"  "," "),"  "," "),"  "," "),"  "," "),"  "," "))," ","|")&amp;"|")</f>
        <v/>
      </c>
      <c r="AD2937">
        <f>TRIM($I2937&amp;"")</f>
        <v/>
      </c>
    </row>
    <row r="2938" ht="24" customHeight="1">
      <c r="A2938" s="9" t="n">
        <v>46212</v>
      </c>
      <c r="B2938" s="14" t="inlineStr">
        <is>
          <t>10241</t>
        </is>
      </c>
      <c r="C2938" s="14" t="inlineStr">
        <is>
          <t>M/C 0717 (MARROM)</t>
        </is>
      </c>
      <c r="D2938" s="14" t="inlineStr">
        <is>
          <t>34 CORTE DE TECIDO</t>
        </is>
      </c>
      <c r="E2938" s="14" t="n">
        <v>30001601</v>
      </c>
      <c r="F2938" s="14" t="inlineStr">
        <is>
          <t>CAPA ENCOSTO ESTOFADO - CAD CRETA PÉ INTEIRO</t>
        </is>
      </c>
      <c r="G2938" s="14" t="inlineStr">
        <is>
          <t>34 CORTE DE TECIDO</t>
        </is>
      </c>
      <c r="H2938" s="14" t="inlineStr">
        <is>
          <t>34 CORTE DE TECIDO</t>
        </is>
      </c>
      <c r="I2938" s="9" t="inlineStr">
        <is>
          <t>34 CORTE DE TECIDO</t>
        </is>
      </c>
      <c r="J2938" s="9" t="n">
        <v>4</v>
      </c>
      <c r="K2938" s="14">
        <f>IF($E2938="","",IFERROR(INDEX('01_Cad_Pecas'!$H$2:$H$5000,MATCH($E2938,'01_Cad_Pecas'!$D$2:$D$5000,0)),IFERROR(INDEX('01_Cad_Pecas'!$H$2:$H$5000,MATCH(VALUE($E2938),'01_Cad_Pecas'!$D$2:$D$5000,0)),"")))</f>
        <v/>
      </c>
      <c r="L2938" s="14">
        <f>IF($E2938="","",IFERROR(INDEX('01_Cad_Pecas'!$I$2:$I$5000,MATCH($E2938,'01_Cad_Pecas'!$D$2:$D$5000,0)),IFERROR(INDEX('01_Cad_Pecas'!$I$2:$I$5000,MATCH(VALUE($E2938),'01_Cad_Pecas'!$D$2:$D$5000,0)),"")))</f>
        <v/>
      </c>
      <c r="M2938" s="14">
        <f>IF(OR($J2938="",$L2938=""),"",IF($K2938="",0,$K2938)+$J2938*$L2938)</f>
        <v/>
      </c>
      <c r="N2938" s="14" t="n">
        <v>46211</v>
      </c>
      <c r="O2938" s="14" t="n">
        <v>4</v>
      </c>
      <c r="P2938" s="14" t="n"/>
      <c r="Q2938" s="14" t="n"/>
      <c r="R2938" s="14" t="n"/>
      <c r="S2938" s="14" t="n"/>
      <c r="T2938" s="14">
        <f>IF(OR($J2938="",$O2938=""),"",$O2938/$J2938)</f>
        <v/>
      </c>
      <c r="U2938" s="14" t="inlineStr">
        <is>
          <t>Concluído</t>
        </is>
      </c>
      <c r="V2938" s="14" t="n"/>
      <c r="W2938" s="14" t="n"/>
      <c r="X2938" s="14" t="n"/>
      <c r="Y2938" s="14" t="n"/>
      <c r="Z2938" s="14" t="n"/>
      <c r="AA2938" s="11" t="n"/>
      <c r="AB2938" s="14">
        <f>B2938&amp;"|"&amp;I2938</f>
        <v/>
      </c>
      <c r="AC2938">
        <f>IF($B2938="","","|"&amp;SUBSTITUTE(TRIM(SUBSTITUTE(SUBSTITUTE(SUBSTITUTE(SUBSTITUTE(SUBSTITUTE(SUBSTITUTE(SUBSTITUTE(SUBSTITUTE(SUBSTITUTE(SUBSTITUTE(SUBSTITUTE(SUBSTITUTE(SUBSTITUTE(SUBSTITUTE(TRIM($B2938&amp;""),CHAR(10)," "),CHAR(13)," "),"."," "),";"," "),","," "),"/"," "),"+"," "),"-"," "),"  "," "),"  "," "),"  "," "),"  "," "),"  "," "),"  "," "))," ","|")&amp;"|")</f>
        <v/>
      </c>
      <c r="AD2938">
        <f>TRIM($I2938&amp;"")</f>
        <v/>
      </c>
    </row>
    <row r="2939" ht="24" customHeight="1">
      <c r="A2939" s="9" t="n">
        <v>46212</v>
      </c>
      <c r="B2939" s="14" t="inlineStr">
        <is>
          <t>10241</t>
        </is>
      </c>
      <c r="C2939" s="14" t="inlineStr">
        <is>
          <t>M/C 0717 (MARROM)</t>
        </is>
      </c>
      <c r="D2939" s="14" t="inlineStr">
        <is>
          <t>34 CORTE DE TECIDO</t>
        </is>
      </c>
      <c r="E2939" s="14" t="n">
        <v>30003412</v>
      </c>
      <c r="F2939" s="14" t="inlineStr">
        <is>
          <t>CAPA ASSENTO ESTOFADO - CAD. DAKAR</t>
        </is>
      </c>
      <c r="G2939" s="14" t="inlineStr">
        <is>
          <t>34 CORTE DE TECIDO</t>
        </is>
      </c>
      <c r="H2939" s="14" t="inlineStr">
        <is>
          <t>34 CORTE DE TECIDO</t>
        </is>
      </c>
      <c r="I2939" s="9" t="inlineStr">
        <is>
          <t>34 CORTE DE TECIDO</t>
        </is>
      </c>
      <c r="J2939" s="9" t="n">
        <v>16</v>
      </c>
      <c r="K2939" s="14">
        <f>IF($E2939="","",IFERROR(INDEX('01_Cad_Pecas'!$H$2:$H$5000,MATCH($E2939,'01_Cad_Pecas'!$D$2:$D$5000,0)),IFERROR(INDEX('01_Cad_Pecas'!$H$2:$H$5000,MATCH(VALUE($E2939),'01_Cad_Pecas'!$D$2:$D$5000,0)),"")))</f>
        <v/>
      </c>
      <c r="L2939" s="14">
        <f>IF($E2939="","",IFERROR(INDEX('01_Cad_Pecas'!$I$2:$I$5000,MATCH($E2939,'01_Cad_Pecas'!$D$2:$D$5000,0)),IFERROR(INDEX('01_Cad_Pecas'!$I$2:$I$5000,MATCH(VALUE($E2939),'01_Cad_Pecas'!$D$2:$D$5000,0)),"")))</f>
        <v/>
      </c>
      <c r="M2939" s="14">
        <f>IF(OR($J2939="",$L2939=""),"",IF($K2939="",0,$K2939)+$J2939*$L2939)</f>
        <v/>
      </c>
      <c r="N2939" s="14" t="n">
        <v>46211</v>
      </c>
      <c r="O2939" s="14" t="n">
        <v>16</v>
      </c>
      <c r="P2939" s="14" t="n"/>
      <c r="Q2939" s="14" t="n"/>
      <c r="R2939" s="14" t="n"/>
      <c r="S2939" s="14" t="n"/>
      <c r="T2939" s="14">
        <f>IF(OR($J2939="",$O2939=""),"",$O2939/$J2939)</f>
        <v/>
      </c>
      <c r="U2939" s="14" t="inlineStr">
        <is>
          <t>Concluído</t>
        </is>
      </c>
      <c r="V2939" s="14" t="n"/>
      <c r="W2939" s="14" t="n"/>
      <c r="X2939" s="14" t="n"/>
      <c r="Y2939" s="14" t="n"/>
      <c r="Z2939" s="14" t="n"/>
      <c r="AA2939" s="11" t="n"/>
      <c r="AB2939" s="14">
        <f>B2939&amp;"|"&amp;I2939</f>
        <v/>
      </c>
      <c r="AC2939">
        <f>IF($B2939="","","|"&amp;SUBSTITUTE(TRIM(SUBSTITUTE(SUBSTITUTE(SUBSTITUTE(SUBSTITUTE(SUBSTITUTE(SUBSTITUTE(SUBSTITUTE(SUBSTITUTE(SUBSTITUTE(SUBSTITUTE(SUBSTITUTE(SUBSTITUTE(SUBSTITUTE(SUBSTITUTE(TRIM($B2939&amp;""),CHAR(10)," "),CHAR(13)," "),"."," "),";"," "),","," "),"/"," "),"+"," "),"-"," "),"  "," "),"  "," "),"  "," "),"  "," "),"  "," "),"  "," "))," ","|")&amp;"|")</f>
        <v/>
      </c>
      <c r="AD2939">
        <f>TRIM($I2939&amp;"")</f>
        <v/>
      </c>
    </row>
    <row r="2940" ht="24" customHeight="1">
      <c r="A2940" s="9" t="n">
        <v>46212</v>
      </c>
      <c r="B2940" s="14" t="inlineStr">
        <is>
          <t>10241</t>
        </is>
      </c>
      <c r="C2940" s="14" t="inlineStr">
        <is>
          <t>M/C 0717 (MARROM)</t>
        </is>
      </c>
      <c r="D2940" s="14" t="inlineStr">
        <is>
          <t>34 CORTE DE TECIDO</t>
        </is>
      </c>
      <c r="E2940" s="14" t="n">
        <v>30003923</v>
      </c>
      <c r="F2940" s="14" t="inlineStr">
        <is>
          <t>CAPA ENCOSTO ESTOFADO - CAD TRENTO</t>
        </is>
      </c>
      <c r="G2940" s="14" t="inlineStr">
        <is>
          <t>34 CORTE DE TECIDO</t>
        </is>
      </c>
      <c r="H2940" s="14" t="inlineStr">
        <is>
          <t>34 CORTE DE TECIDO</t>
        </is>
      </c>
      <c r="I2940" s="9" t="inlineStr">
        <is>
          <t>34 CORTE DE TECIDO</t>
        </is>
      </c>
      <c r="J2940" s="9" t="n">
        <v>16</v>
      </c>
      <c r="K2940" s="14">
        <f>IF($E2940="","",IFERROR(INDEX('01_Cad_Pecas'!$H$2:$H$5000,MATCH($E2940,'01_Cad_Pecas'!$D$2:$D$5000,0)),IFERROR(INDEX('01_Cad_Pecas'!$H$2:$H$5000,MATCH(VALUE($E2940),'01_Cad_Pecas'!$D$2:$D$5000,0)),"")))</f>
        <v/>
      </c>
      <c r="L2940" s="14">
        <f>IF($E2940="","",IFERROR(INDEX('01_Cad_Pecas'!$I$2:$I$5000,MATCH($E2940,'01_Cad_Pecas'!$D$2:$D$5000,0)),IFERROR(INDEX('01_Cad_Pecas'!$I$2:$I$5000,MATCH(VALUE($E2940),'01_Cad_Pecas'!$D$2:$D$5000,0)),"")))</f>
        <v/>
      </c>
      <c r="M2940" s="14">
        <f>IF(OR($J2940="",$L2940=""),"",IF($K2940="",0,$K2940)+$J2940*$L2940)</f>
        <v/>
      </c>
      <c r="N2940" s="14" t="n">
        <v>46211</v>
      </c>
      <c r="O2940" s="14" t="n">
        <v>16</v>
      </c>
      <c r="P2940" s="14" t="n"/>
      <c r="Q2940" s="14" t="n"/>
      <c r="R2940" s="14" t="n"/>
      <c r="S2940" s="14" t="n"/>
      <c r="T2940" s="14">
        <f>IF(OR($J2940="",$O2940=""),"",$O2940/$J2940)</f>
        <v/>
      </c>
      <c r="U2940" s="14" t="inlineStr">
        <is>
          <t>Concluído</t>
        </is>
      </c>
      <c r="V2940" s="14" t="n"/>
      <c r="W2940" s="14" t="n"/>
      <c r="X2940" s="14" t="n"/>
      <c r="Y2940" s="14" t="n"/>
      <c r="Z2940" s="14" t="n"/>
      <c r="AA2940" s="11" t="n"/>
      <c r="AB2940" s="14">
        <f>B2940&amp;"|"&amp;I2940</f>
        <v/>
      </c>
      <c r="AC2940">
        <f>IF($B2940="","","|"&amp;SUBSTITUTE(TRIM(SUBSTITUTE(SUBSTITUTE(SUBSTITUTE(SUBSTITUTE(SUBSTITUTE(SUBSTITUTE(SUBSTITUTE(SUBSTITUTE(SUBSTITUTE(SUBSTITUTE(SUBSTITUTE(SUBSTITUTE(SUBSTITUTE(SUBSTITUTE(TRIM($B2940&amp;""),CHAR(10)," "),CHAR(13)," "),"."," "),";"," "),","," "),"/"," "),"+"," "),"-"," "),"  "," "),"  "," "),"  "," "),"  "," "),"  "," "),"  "," "))," ","|")&amp;"|")</f>
        <v/>
      </c>
      <c r="AD2940">
        <f>TRIM($I2940&amp;"")</f>
        <v/>
      </c>
    </row>
    <row r="2941" ht="24" customHeight="1">
      <c r="A2941" s="9" t="n">
        <v>46212</v>
      </c>
      <c r="B2941" s="14" t="inlineStr">
        <is>
          <t>10241</t>
        </is>
      </c>
      <c r="C2941" s="14" t="inlineStr">
        <is>
          <t>M/C 0717 (MARROM)</t>
        </is>
      </c>
      <c r="D2941" s="14" t="inlineStr">
        <is>
          <t>34 CORTE DE TECIDO</t>
        </is>
      </c>
      <c r="E2941" s="14" t="n">
        <v>30008104</v>
      </c>
      <c r="F2941" s="14" t="inlineStr">
        <is>
          <t>CAPA ENCOSTO ESTOFADO - CAD CORDOBA (510X350)</t>
        </is>
      </c>
      <c r="G2941" s="14" t="inlineStr">
        <is>
          <t>34 CORTE DE TECIDO</t>
        </is>
      </c>
      <c r="H2941" s="14" t="inlineStr">
        <is>
          <t>34 CORTE DE TECIDO</t>
        </is>
      </c>
      <c r="I2941" s="9" t="inlineStr">
        <is>
          <t>34 CORTE DE TECIDO</t>
        </is>
      </c>
      <c r="J2941" s="9" t="n">
        <v>6</v>
      </c>
      <c r="K2941" s="14">
        <f>IF($E2941="","",IFERROR(INDEX('01_Cad_Pecas'!$H$2:$H$5000,MATCH($E2941,'01_Cad_Pecas'!$D$2:$D$5000,0)),IFERROR(INDEX('01_Cad_Pecas'!$H$2:$H$5000,MATCH(VALUE($E2941),'01_Cad_Pecas'!$D$2:$D$5000,0)),"")))</f>
        <v/>
      </c>
      <c r="L2941" s="14">
        <f>IF($E2941="","",IFERROR(INDEX('01_Cad_Pecas'!$I$2:$I$5000,MATCH($E2941,'01_Cad_Pecas'!$D$2:$D$5000,0)),IFERROR(INDEX('01_Cad_Pecas'!$I$2:$I$5000,MATCH(VALUE($E2941),'01_Cad_Pecas'!$D$2:$D$5000,0)),"")))</f>
        <v/>
      </c>
      <c r="M2941" s="14">
        <f>IF(OR($J2941="",$L2941=""),"",IF($K2941="",0,$K2941)+$J2941*$L2941)</f>
        <v/>
      </c>
      <c r="N2941" s="14" t="n">
        <v>46211</v>
      </c>
      <c r="O2941" s="14" t="n">
        <v>6</v>
      </c>
      <c r="P2941" s="14" t="n"/>
      <c r="Q2941" s="14" t="n"/>
      <c r="R2941" s="14" t="n"/>
      <c r="S2941" s="14" t="n"/>
      <c r="T2941" s="14">
        <f>IF(OR($J2941="",$O2941=""),"",$O2941/$J2941)</f>
        <v/>
      </c>
      <c r="U2941" s="14" t="inlineStr">
        <is>
          <t>Concluído</t>
        </is>
      </c>
      <c r="V2941" s="14" t="n"/>
      <c r="W2941" s="14" t="n"/>
      <c r="X2941" s="14" t="n"/>
      <c r="Y2941" s="14" t="n"/>
      <c r="Z2941" s="14" t="n"/>
      <c r="AA2941" s="11" t="n"/>
      <c r="AB2941" s="14">
        <f>B2941&amp;"|"&amp;I2941</f>
        <v/>
      </c>
      <c r="AC2941">
        <f>IF($B2941="","","|"&amp;SUBSTITUTE(TRIM(SUBSTITUTE(SUBSTITUTE(SUBSTITUTE(SUBSTITUTE(SUBSTITUTE(SUBSTITUTE(SUBSTITUTE(SUBSTITUTE(SUBSTITUTE(SUBSTITUTE(SUBSTITUTE(SUBSTITUTE(SUBSTITUTE(SUBSTITUTE(TRIM($B2941&amp;""),CHAR(10)," "),CHAR(13)," "),"."," "),";"," "),","," "),"/"," "),"+"," "),"-"," "),"  "," "),"  "," "),"  "," "),"  "," "),"  "," "),"  "," "))," ","|")&amp;"|")</f>
        <v/>
      </c>
      <c r="AD2941">
        <f>TRIM($I2941&amp;"")</f>
        <v/>
      </c>
    </row>
    <row r="2942" ht="24" customHeight="1">
      <c r="A2942" s="9" t="n">
        <v>46212</v>
      </c>
      <c r="B2942" s="14" t="inlineStr">
        <is>
          <t>10241</t>
        </is>
      </c>
      <c r="C2942" s="14" t="inlineStr">
        <is>
          <t>M/C 0717 (MARROM)</t>
        </is>
      </c>
      <c r="D2942" s="14" t="inlineStr">
        <is>
          <t>34 CORTE DE TECIDO</t>
        </is>
      </c>
      <c r="E2942" s="14" t="n">
        <v>30003710</v>
      </c>
      <c r="F2942" s="14" t="inlineStr">
        <is>
          <t>FUNDO CADEIRA TNT SERIGRAFADO - 410X410 - MADEIRA</t>
        </is>
      </c>
      <c r="G2942" s="14" t="inlineStr">
        <is>
          <t>34 CORTE DE TECIDO</t>
        </is>
      </c>
      <c r="H2942" s="14" t="inlineStr">
        <is>
          <t>34 CORTE DE TECIDO</t>
        </is>
      </c>
      <c r="I2942" s="9" t="inlineStr">
        <is>
          <t>34 CORTE DE TECIDO</t>
        </is>
      </c>
      <c r="J2942" s="9" t="n">
        <v>54</v>
      </c>
      <c r="K2942" s="14">
        <f>IF($E2942="","",IFERROR(INDEX('01_Cad_Pecas'!$H$2:$H$5000,MATCH($E2942,'01_Cad_Pecas'!$D$2:$D$5000,0)),IFERROR(INDEX('01_Cad_Pecas'!$H$2:$H$5000,MATCH(VALUE($E2942),'01_Cad_Pecas'!$D$2:$D$5000,0)),"")))</f>
        <v/>
      </c>
      <c r="L2942" s="14">
        <f>IF($E2942="","",IFERROR(INDEX('01_Cad_Pecas'!$I$2:$I$5000,MATCH($E2942,'01_Cad_Pecas'!$D$2:$D$5000,0)),IFERROR(INDEX('01_Cad_Pecas'!$I$2:$I$5000,MATCH(VALUE($E2942),'01_Cad_Pecas'!$D$2:$D$5000,0)),"")))</f>
        <v/>
      </c>
      <c r="M2942" s="14">
        <f>IF(OR($J2942="",$L2942=""),"",IF($K2942="",0,$K2942)+$J2942*$L2942)</f>
        <v/>
      </c>
      <c r="N2942" s="14" t="n">
        <v>46211</v>
      </c>
      <c r="O2942" s="14" t="n">
        <v>54</v>
      </c>
      <c r="P2942" s="14" t="n"/>
      <c r="Q2942" s="14" t="n"/>
      <c r="R2942" s="14" t="n"/>
      <c r="S2942" s="14" t="n"/>
      <c r="T2942" s="14">
        <f>IF(OR($J2942="",$O2942=""),"",$O2942/$J2942)</f>
        <v/>
      </c>
      <c r="U2942" s="14" t="inlineStr">
        <is>
          <t>Concluído</t>
        </is>
      </c>
      <c r="V2942" s="14" t="n"/>
      <c r="W2942" s="14" t="n"/>
      <c r="X2942" s="14" t="n"/>
      <c r="Y2942" s="14" t="n"/>
      <c r="Z2942" s="14" t="n"/>
      <c r="AA2942" s="11" t="n"/>
      <c r="AB2942" s="14">
        <f>B2942&amp;"|"&amp;I2942</f>
        <v/>
      </c>
      <c r="AC2942">
        <f>IF($B2942="","","|"&amp;SUBSTITUTE(TRIM(SUBSTITUTE(SUBSTITUTE(SUBSTITUTE(SUBSTITUTE(SUBSTITUTE(SUBSTITUTE(SUBSTITUTE(SUBSTITUTE(SUBSTITUTE(SUBSTITUTE(SUBSTITUTE(SUBSTITUTE(SUBSTITUTE(SUBSTITUTE(TRIM($B2942&amp;""),CHAR(10)," "),CHAR(13)," "),"."," "),";"," "),","," "),"/"," "),"+"," "),"-"," "),"  "," "),"  "," "),"  "," "),"  "," "),"  "," "),"  "," "))," ","|")&amp;"|")</f>
        <v/>
      </c>
      <c r="AD2942">
        <f>TRIM($I2942&amp;"")</f>
        <v/>
      </c>
    </row>
    <row r="2943" ht="24" customHeight="1">
      <c r="A2943" s="9" t="n">
        <v>46212</v>
      </c>
      <c r="B2943" s="14" t="inlineStr">
        <is>
          <t>10241</t>
        </is>
      </c>
      <c r="C2943" s="14" t="inlineStr">
        <is>
          <t>M/C 0717 (MARROM)</t>
        </is>
      </c>
      <c r="D2943" s="14" t="inlineStr">
        <is>
          <t>34 CORTE DE TECIDO</t>
        </is>
      </c>
      <c r="E2943" s="14" t="n">
        <v>30004808</v>
      </c>
      <c r="F2943" s="14" t="inlineStr">
        <is>
          <t>CAPA ASSENTO - CAD SANTIAGO</t>
        </is>
      </c>
      <c r="G2943" s="14" t="inlineStr">
        <is>
          <t>34 CORTE DE TECIDO</t>
        </is>
      </c>
      <c r="H2943" s="14" t="inlineStr">
        <is>
          <t>34 CORTE DE TECIDO</t>
        </is>
      </c>
      <c r="I2943" s="9" t="inlineStr">
        <is>
          <t>34 CORTE DE TECIDO</t>
        </is>
      </c>
      <c r="J2943" s="9" t="n">
        <v>38</v>
      </c>
      <c r="K2943" s="14">
        <f>IF($E2943="","",IFERROR(INDEX('01_Cad_Pecas'!$H$2:$H$5000,MATCH($E2943,'01_Cad_Pecas'!$D$2:$D$5000,0)),IFERROR(INDEX('01_Cad_Pecas'!$H$2:$H$5000,MATCH(VALUE($E2943),'01_Cad_Pecas'!$D$2:$D$5000,0)),"")))</f>
        <v/>
      </c>
      <c r="L2943" s="14">
        <f>IF($E2943="","",IFERROR(INDEX('01_Cad_Pecas'!$I$2:$I$5000,MATCH($E2943,'01_Cad_Pecas'!$D$2:$D$5000,0)),IFERROR(INDEX('01_Cad_Pecas'!$I$2:$I$5000,MATCH(VALUE($E2943),'01_Cad_Pecas'!$D$2:$D$5000,0)),"")))</f>
        <v/>
      </c>
      <c r="M2943" s="14">
        <f>IF(OR($J2943="",$L2943=""),"",IF($K2943="",0,$K2943)+$J2943*$L2943)</f>
        <v/>
      </c>
      <c r="N2943" s="14" t="n">
        <v>46211</v>
      </c>
      <c r="O2943" s="14" t="n">
        <v>38</v>
      </c>
      <c r="P2943" s="14" t="n"/>
      <c r="Q2943" s="14" t="n"/>
      <c r="R2943" s="14" t="n"/>
      <c r="S2943" s="14" t="n"/>
      <c r="T2943" s="14">
        <f>IF(OR($J2943="",$O2943=""),"",$O2943/$J2943)</f>
        <v/>
      </c>
      <c r="U2943" s="14" t="inlineStr">
        <is>
          <t>Concluído</t>
        </is>
      </c>
      <c r="V2943" s="14" t="n"/>
      <c r="W2943" s="14" t="n"/>
      <c r="X2943" s="14" t="n"/>
      <c r="Y2943" s="14" t="n"/>
      <c r="Z2943" s="14" t="n"/>
      <c r="AA2943" s="11" t="n"/>
      <c r="AB2943" s="14">
        <f>B2943&amp;"|"&amp;I2943</f>
        <v/>
      </c>
      <c r="AC2943">
        <f>IF($B2943="","","|"&amp;SUBSTITUTE(TRIM(SUBSTITUTE(SUBSTITUTE(SUBSTITUTE(SUBSTITUTE(SUBSTITUTE(SUBSTITUTE(SUBSTITUTE(SUBSTITUTE(SUBSTITUTE(SUBSTITUTE(SUBSTITUTE(SUBSTITUTE(SUBSTITUTE(SUBSTITUTE(TRIM($B2943&amp;""),CHAR(10)," "),CHAR(13)," "),"."," "),";"," "),","," "),"/"," "),"+"," "),"-"," "),"  "," "),"  "," "),"  "," "),"  "," "),"  "," "),"  "," "))," ","|")&amp;"|")</f>
        <v/>
      </c>
      <c r="AD2943">
        <f>TRIM($I2943&amp;"")</f>
        <v/>
      </c>
    </row>
    <row r="2944" ht="24" customHeight="1">
      <c r="A2944" s="9" t="n">
        <v>46212</v>
      </c>
      <c r="B2944" s="14" t="inlineStr">
        <is>
          <t>10241</t>
        </is>
      </c>
      <c r="C2944" s="14" t="inlineStr">
        <is>
          <t>M/C 0717 (MARROM)</t>
        </is>
      </c>
      <c r="D2944" s="14" t="inlineStr">
        <is>
          <t>34 CORTE DE TECIDO</t>
        </is>
      </c>
      <c r="E2944" s="14" t="n">
        <v>30004810</v>
      </c>
      <c r="F2944" s="14" t="inlineStr">
        <is>
          <t>FUNDO CADEIRA TNT SERIGRAFADO - 410X360 - MDF</t>
        </is>
      </c>
      <c r="G2944" s="14" t="inlineStr">
        <is>
          <t>34 CORTE DE TECIDO</t>
        </is>
      </c>
      <c r="H2944" s="14" t="inlineStr">
        <is>
          <t>34 CORTE DE TECIDO</t>
        </is>
      </c>
      <c r="I2944" s="9" t="inlineStr">
        <is>
          <t>34 CORTE DE TECIDO</t>
        </is>
      </c>
      <c r="J2944" s="9" t="n">
        <v>110</v>
      </c>
      <c r="K2944" s="14">
        <f>IF($E2944="","",IFERROR(INDEX('01_Cad_Pecas'!$H$2:$H$5000,MATCH($E2944,'01_Cad_Pecas'!$D$2:$D$5000,0)),IFERROR(INDEX('01_Cad_Pecas'!$H$2:$H$5000,MATCH(VALUE($E2944),'01_Cad_Pecas'!$D$2:$D$5000,0)),"")))</f>
        <v/>
      </c>
      <c r="L2944" s="14">
        <f>IF($E2944="","",IFERROR(INDEX('01_Cad_Pecas'!$I$2:$I$5000,MATCH($E2944,'01_Cad_Pecas'!$D$2:$D$5000,0)),IFERROR(INDEX('01_Cad_Pecas'!$I$2:$I$5000,MATCH(VALUE($E2944),'01_Cad_Pecas'!$D$2:$D$5000,0)),"")))</f>
        <v/>
      </c>
      <c r="M2944" s="14">
        <f>IF(OR($J2944="",$L2944=""),"",IF($K2944="",0,$K2944)+$J2944*$L2944)</f>
        <v/>
      </c>
      <c r="N2944" s="14" t="n">
        <v>46211</v>
      </c>
      <c r="O2944" s="14" t="n">
        <v>110</v>
      </c>
      <c r="P2944" s="14" t="n"/>
      <c r="Q2944" s="14" t="n"/>
      <c r="R2944" s="14" t="n"/>
      <c r="S2944" s="14" t="n"/>
      <c r="T2944" s="14">
        <f>IF(OR($J2944="",$O2944=""),"",$O2944/$J2944)</f>
        <v/>
      </c>
      <c r="U2944" s="14" t="inlineStr">
        <is>
          <t>Concluído</t>
        </is>
      </c>
      <c r="V2944" s="14" t="n"/>
      <c r="W2944" s="14" t="n"/>
      <c r="X2944" s="14" t="n"/>
      <c r="Y2944" s="14" t="n"/>
      <c r="Z2944" s="14" t="n"/>
      <c r="AA2944" s="11" t="n"/>
      <c r="AB2944" s="14">
        <f>B2944&amp;"|"&amp;I2944</f>
        <v/>
      </c>
      <c r="AC2944">
        <f>IF($B2944="","","|"&amp;SUBSTITUTE(TRIM(SUBSTITUTE(SUBSTITUTE(SUBSTITUTE(SUBSTITUTE(SUBSTITUTE(SUBSTITUTE(SUBSTITUTE(SUBSTITUTE(SUBSTITUTE(SUBSTITUTE(SUBSTITUTE(SUBSTITUTE(SUBSTITUTE(SUBSTITUTE(TRIM($B2944&amp;""),CHAR(10)," "),CHAR(13)," "),"."," "),";"," "),","," "),"/"," "),"+"," "),"-"," "),"  "," "),"  "," "),"  "," "),"  "," "),"  "," "),"  "," "))," ","|")&amp;"|")</f>
        <v/>
      </c>
      <c r="AD2944">
        <f>TRIM($I2944&amp;"")</f>
        <v/>
      </c>
    </row>
    <row r="2945" ht="24" customHeight="1">
      <c r="A2945" s="9" t="n">
        <v>46212</v>
      </c>
      <c r="B2945" s="14" t="inlineStr">
        <is>
          <t>10241</t>
        </is>
      </c>
      <c r="C2945" s="14" t="inlineStr">
        <is>
          <t>M/C 0717 (MARROM)</t>
        </is>
      </c>
      <c r="D2945" s="14" t="inlineStr">
        <is>
          <t>34 CORTE DE TECIDO</t>
        </is>
      </c>
      <c r="E2945" s="14" t="n">
        <v>30006106</v>
      </c>
      <c r="F2945" s="14" t="inlineStr">
        <is>
          <t>TELINHA ENCOSTO - CADEIRA SANTIAGO NEW</t>
        </is>
      </c>
      <c r="G2945" s="14" t="inlineStr">
        <is>
          <t>34 CORTE DE TECIDO</t>
        </is>
      </c>
      <c r="H2945" s="14" t="inlineStr">
        <is>
          <t>34 CORTE DE TECIDO</t>
        </is>
      </c>
      <c r="I2945" s="9" t="inlineStr">
        <is>
          <t>34 CORTE DE TECIDO</t>
        </is>
      </c>
      <c r="J2945" s="9" t="n">
        <v>46</v>
      </c>
      <c r="K2945" s="14">
        <f>IF($E2945="","",IFERROR(INDEX('01_Cad_Pecas'!$H$2:$H$5000,MATCH($E2945,'01_Cad_Pecas'!$D$2:$D$5000,0)),IFERROR(INDEX('01_Cad_Pecas'!$H$2:$H$5000,MATCH(VALUE($E2945),'01_Cad_Pecas'!$D$2:$D$5000,0)),"")))</f>
        <v/>
      </c>
      <c r="L2945" s="14">
        <f>IF($E2945="","",IFERROR(INDEX('01_Cad_Pecas'!$I$2:$I$5000,MATCH($E2945,'01_Cad_Pecas'!$D$2:$D$5000,0)),IFERROR(INDEX('01_Cad_Pecas'!$I$2:$I$5000,MATCH(VALUE($E2945),'01_Cad_Pecas'!$D$2:$D$5000,0)),"")))</f>
        <v/>
      </c>
      <c r="M2945" s="14">
        <f>IF(OR($J2945="",$L2945=""),"",IF($K2945="",0,$K2945)+$J2945*$L2945)</f>
        <v/>
      </c>
      <c r="N2945" s="14" t="n">
        <v>46211</v>
      </c>
      <c r="O2945" s="14" t="n">
        <v>46</v>
      </c>
      <c r="P2945" s="14" t="n"/>
      <c r="Q2945" s="14" t="n"/>
      <c r="R2945" s="14" t="n"/>
      <c r="S2945" s="14" t="n"/>
      <c r="T2945" s="14">
        <f>IF(OR($J2945="",$O2945=""),"",$O2945/$J2945)</f>
        <v/>
      </c>
      <c r="U2945" s="14" t="inlineStr">
        <is>
          <t>Concluído</t>
        </is>
      </c>
      <c r="V2945" s="14" t="n"/>
      <c r="W2945" s="14" t="n"/>
      <c r="X2945" s="14" t="n"/>
      <c r="Y2945" s="14" t="n"/>
      <c r="Z2945" s="14" t="n"/>
      <c r="AA2945" s="11" t="n"/>
      <c r="AB2945" s="14">
        <f>B2945&amp;"|"&amp;I2945</f>
        <v/>
      </c>
      <c r="AC2945">
        <f>IF($B2945="","","|"&amp;SUBSTITUTE(TRIM(SUBSTITUTE(SUBSTITUTE(SUBSTITUTE(SUBSTITUTE(SUBSTITUTE(SUBSTITUTE(SUBSTITUTE(SUBSTITUTE(SUBSTITUTE(SUBSTITUTE(SUBSTITUTE(SUBSTITUTE(SUBSTITUTE(SUBSTITUTE(TRIM($B2945&amp;""),CHAR(10)," "),CHAR(13)," "),"."," "),";"," "),","," "),"/"," "),"+"," "),"-"," "),"  "," "),"  "," "),"  "," "),"  "," "),"  "," "),"  "," "))," ","|")&amp;"|")</f>
        <v/>
      </c>
      <c r="AD2945">
        <f>TRIM($I2945&amp;"")</f>
        <v/>
      </c>
    </row>
    <row r="2946" ht="48" customHeight="1">
      <c r="A2946" s="9" t="n">
        <v>46212</v>
      </c>
      <c r="B2946" s="14" t="inlineStr">
        <is>
          <t>10245</t>
        </is>
      </c>
      <c r="C2946" s="14" t="inlineStr">
        <is>
          <t>M/C 0713 ENCAIXE ESPLANADA (FOLHA AZUL)</t>
        </is>
      </c>
      <c r="D2946" s="14" t="inlineStr">
        <is>
          <t>34 CORTE DE TECIDO</t>
        </is>
      </c>
      <c r="E2946" s="14" t="n">
        <v>30001101</v>
      </c>
      <c r="F2946" s="14" t="inlineStr">
        <is>
          <t>CAPA ENCOSTO EST - CAD.VENETO/TRIESTE/NY</t>
        </is>
      </c>
      <c r="G2946" s="14" t="inlineStr">
        <is>
          <t>34 CORTE DE TECIDO</t>
        </is>
      </c>
      <c r="H2946" s="14" t="inlineStr">
        <is>
          <t>34 CORTE DE TECIDO</t>
        </is>
      </c>
      <c r="I2946" s="9" t="inlineStr">
        <is>
          <t>34 CORTE DE TECIDO</t>
        </is>
      </c>
      <c r="J2946" s="9" t="n">
        <v>30</v>
      </c>
      <c r="K2946" s="14">
        <f>IF($E2946="","",IFERROR(INDEX('01_Cad_Pecas'!$H$2:$H$5000,MATCH($E2946,'01_Cad_Pecas'!$D$2:$D$5000,0)),IFERROR(INDEX('01_Cad_Pecas'!$H$2:$H$5000,MATCH(VALUE($E2946),'01_Cad_Pecas'!$D$2:$D$5000,0)),"")))</f>
        <v/>
      </c>
      <c r="L2946" s="14">
        <f>IF($E2946="","",IFERROR(INDEX('01_Cad_Pecas'!$I$2:$I$5000,MATCH($E2946,'01_Cad_Pecas'!$D$2:$D$5000,0)),IFERROR(INDEX('01_Cad_Pecas'!$I$2:$I$5000,MATCH(VALUE($E2946),'01_Cad_Pecas'!$D$2:$D$5000,0)),"")))</f>
        <v/>
      </c>
      <c r="M2946" s="14">
        <f>IF(OR($J2946="",$L2946=""),"",IF($K2946="",0,$K2946)+$J2946*$L2946)</f>
        <v/>
      </c>
      <c r="N2946" s="14" t="n">
        <v>46211</v>
      </c>
      <c r="O2946" s="14" t="n">
        <v>30</v>
      </c>
      <c r="P2946" s="14" t="n"/>
      <c r="Q2946" s="14" t="n"/>
      <c r="R2946" s="14" t="n"/>
      <c r="S2946" s="14" t="n"/>
      <c r="T2946" s="14">
        <f>IF(OR($J2946="",$O2946=""),"",$O2946/$J2946)</f>
        <v/>
      </c>
      <c r="U2946" s="14" t="inlineStr">
        <is>
          <t>Concluído</t>
        </is>
      </c>
      <c r="V2946" s="14" t="n"/>
      <c r="W2946" s="14" t="n"/>
      <c r="X2946" s="14" t="n"/>
      <c r="Y2946" s="14" t="n"/>
      <c r="Z2946" s="14" t="n"/>
      <c r="AA2946" s="11" t="n"/>
      <c r="AB2946" s="14">
        <f>B2946&amp;"|"&amp;I2946</f>
        <v/>
      </c>
      <c r="AC2946">
        <f>IF($B2946="","","|"&amp;SUBSTITUTE(TRIM(SUBSTITUTE(SUBSTITUTE(SUBSTITUTE(SUBSTITUTE(SUBSTITUTE(SUBSTITUTE(SUBSTITUTE(SUBSTITUTE(SUBSTITUTE(SUBSTITUTE(SUBSTITUTE(SUBSTITUTE(SUBSTITUTE(SUBSTITUTE(TRIM($B2946&amp;""),CHAR(10)," "),CHAR(13)," "),"."," "),";"," "),","," "),"/"," "),"+"," "),"-"," "),"  "," "),"  "," "),"  "," "),"  "," "),"  "," "),"  "," "))," ","|")&amp;"|")</f>
        <v/>
      </c>
      <c r="AD2946">
        <f>TRIM($I2946&amp;"")</f>
        <v/>
      </c>
    </row>
    <row r="2947" ht="48" customHeight="1">
      <c r="A2947" s="9" t="n">
        <v>46212</v>
      </c>
      <c r="B2947" s="14" t="inlineStr">
        <is>
          <t>10245</t>
        </is>
      </c>
      <c r="C2947" s="14" t="inlineStr">
        <is>
          <t>M/C 0713 ENCAIXE ESPLANADA (FOLHA AZUL)</t>
        </is>
      </c>
      <c r="D2947" s="14" t="inlineStr">
        <is>
          <t>34 CORTE DE TECIDO</t>
        </is>
      </c>
      <c r="E2947" s="14" t="n">
        <v>30001110</v>
      </c>
      <c r="F2947" s="14" t="inlineStr">
        <is>
          <t>CAPA ASSENTO EST - CAD. VENETO/TRISTE/NY</t>
        </is>
      </c>
      <c r="G2947" s="14" t="inlineStr">
        <is>
          <t>34 CORTE DE TECIDO</t>
        </is>
      </c>
      <c r="H2947" s="14" t="inlineStr">
        <is>
          <t>34 CORTE DE TECIDO</t>
        </is>
      </c>
      <c r="I2947" s="9" t="inlineStr">
        <is>
          <t>34 CORTE DE TECIDO</t>
        </is>
      </c>
      <c r="J2947" s="9" t="n">
        <v>30</v>
      </c>
      <c r="K2947" s="14">
        <f>IF($E2947="","",IFERROR(INDEX('01_Cad_Pecas'!$H$2:$H$5000,MATCH($E2947,'01_Cad_Pecas'!$D$2:$D$5000,0)),IFERROR(INDEX('01_Cad_Pecas'!$H$2:$H$5000,MATCH(VALUE($E2947),'01_Cad_Pecas'!$D$2:$D$5000,0)),"")))</f>
        <v/>
      </c>
      <c r="L2947" s="14">
        <f>IF($E2947="","",IFERROR(INDEX('01_Cad_Pecas'!$I$2:$I$5000,MATCH($E2947,'01_Cad_Pecas'!$D$2:$D$5000,0)),IFERROR(INDEX('01_Cad_Pecas'!$I$2:$I$5000,MATCH(VALUE($E2947),'01_Cad_Pecas'!$D$2:$D$5000,0)),"")))</f>
        <v/>
      </c>
      <c r="M2947" s="14">
        <f>IF(OR($J2947="",$L2947=""),"",IF($K2947="",0,$K2947)+$J2947*$L2947)</f>
        <v/>
      </c>
      <c r="N2947" s="14" t="n">
        <v>46211</v>
      </c>
      <c r="O2947" s="14" t="n">
        <v>30</v>
      </c>
      <c r="P2947" s="14" t="n"/>
      <c r="Q2947" s="14" t="n"/>
      <c r="R2947" s="14" t="n"/>
      <c r="S2947" s="14" t="n"/>
      <c r="T2947" s="14">
        <f>IF(OR($J2947="",$O2947=""),"",$O2947/$J2947)</f>
        <v/>
      </c>
      <c r="U2947" s="14" t="inlineStr">
        <is>
          <t>Concluído</t>
        </is>
      </c>
      <c r="V2947" s="14" t="n"/>
      <c r="W2947" s="14" t="n"/>
      <c r="X2947" s="14" t="n"/>
      <c r="Y2947" s="14" t="n"/>
      <c r="Z2947" s="14" t="n"/>
      <c r="AA2947" s="11" t="n"/>
      <c r="AB2947" s="14">
        <f>B2947&amp;"|"&amp;I2947</f>
        <v/>
      </c>
      <c r="AC2947">
        <f>IF($B2947="","","|"&amp;SUBSTITUTE(TRIM(SUBSTITUTE(SUBSTITUTE(SUBSTITUTE(SUBSTITUTE(SUBSTITUTE(SUBSTITUTE(SUBSTITUTE(SUBSTITUTE(SUBSTITUTE(SUBSTITUTE(SUBSTITUTE(SUBSTITUTE(SUBSTITUTE(SUBSTITUTE(TRIM($B2947&amp;""),CHAR(10)," "),CHAR(13)," "),"."," "),";"," "),","," "),"/"," "),"+"," "),"-"," "),"  "," "),"  "," "),"  "," "),"  "," "),"  "," "),"  "," "))," ","|")&amp;"|")</f>
        <v/>
      </c>
      <c r="AD2947">
        <f>TRIM($I2947&amp;"")</f>
        <v/>
      </c>
    </row>
    <row r="2948" ht="48" customHeight="1">
      <c r="A2948" s="9" t="n">
        <v>46212</v>
      </c>
      <c r="B2948" s="14" t="inlineStr">
        <is>
          <t>10245</t>
        </is>
      </c>
      <c r="C2948" s="14" t="inlineStr">
        <is>
          <t>M/C 0713 ENCAIXE ESPLANADA (FOLHA AZUL)</t>
        </is>
      </c>
      <c r="D2948" s="14" t="inlineStr">
        <is>
          <t>34 CORTE DE TECIDO</t>
        </is>
      </c>
      <c r="E2948" s="14" t="n">
        <v>30004810</v>
      </c>
      <c r="F2948" s="14" t="inlineStr">
        <is>
          <t>FUNDO CADEIRA TNT SERIGRAFADO - 410X360 - MDF</t>
        </is>
      </c>
      <c r="G2948" s="14" t="inlineStr">
        <is>
          <t>34 CORTE DE TECIDO</t>
        </is>
      </c>
      <c r="H2948" s="14" t="inlineStr">
        <is>
          <t>34 CORTE DE TECIDO</t>
        </is>
      </c>
      <c r="I2948" s="9" t="inlineStr">
        <is>
          <t>34 CORTE DE TECIDO</t>
        </is>
      </c>
      <c r="J2948" s="9" t="n">
        <v>30</v>
      </c>
      <c r="K2948" s="14">
        <f>IF($E2948="","",IFERROR(INDEX('01_Cad_Pecas'!$H$2:$H$5000,MATCH($E2948,'01_Cad_Pecas'!$D$2:$D$5000,0)),IFERROR(INDEX('01_Cad_Pecas'!$H$2:$H$5000,MATCH(VALUE($E2948),'01_Cad_Pecas'!$D$2:$D$5000,0)),"")))</f>
        <v/>
      </c>
      <c r="L2948" s="14">
        <f>IF($E2948="","",IFERROR(INDEX('01_Cad_Pecas'!$I$2:$I$5000,MATCH($E2948,'01_Cad_Pecas'!$D$2:$D$5000,0)),IFERROR(INDEX('01_Cad_Pecas'!$I$2:$I$5000,MATCH(VALUE($E2948),'01_Cad_Pecas'!$D$2:$D$5000,0)),"")))</f>
        <v/>
      </c>
      <c r="M2948" s="14">
        <f>IF(OR($J2948="",$L2948=""),"",IF($K2948="",0,$K2948)+$J2948*$L2948)</f>
        <v/>
      </c>
      <c r="N2948" s="14" t="n">
        <v>46211</v>
      </c>
      <c r="O2948" s="14" t="n">
        <v>30</v>
      </c>
      <c r="P2948" s="14" t="n"/>
      <c r="Q2948" s="14" t="n"/>
      <c r="R2948" s="14" t="n"/>
      <c r="S2948" s="14" t="n"/>
      <c r="T2948" s="14">
        <f>IF(OR($J2948="",$O2948=""),"",$O2948/$J2948)</f>
        <v/>
      </c>
      <c r="U2948" s="14" t="inlineStr">
        <is>
          <t>Concluído</t>
        </is>
      </c>
      <c r="V2948" s="14" t="n"/>
      <c r="W2948" s="14" t="n"/>
      <c r="X2948" s="14" t="n"/>
      <c r="Y2948" s="14" t="n"/>
      <c r="Z2948" s="14" t="n"/>
      <c r="AA2948" s="11" t="n"/>
      <c r="AB2948" s="14">
        <f>B2948&amp;"|"&amp;I2948</f>
        <v/>
      </c>
      <c r="AC2948">
        <f>IF($B2948="","","|"&amp;SUBSTITUTE(TRIM(SUBSTITUTE(SUBSTITUTE(SUBSTITUTE(SUBSTITUTE(SUBSTITUTE(SUBSTITUTE(SUBSTITUTE(SUBSTITUTE(SUBSTITUTE(SUBSTITUTE(SUBSTITUTE(SUBSTITUTE(SUBSTITUTE(SUBSTITUTE(TRIM($B2948&amp;""),CHAR(10)," "),CHAR(13)," "),"."," "),";"," "),","," "),"/"," "),"+"," "),"-"," "),"  "," "),"  "," "),"  "," "),"  "," "),"  "," "),"  "," "))," ","|")&amp;"|")</f>
        <v/>
      </c>
      <c r="AD2948">
        <f>TRIM($I2948&amp;"")</f>
        <v/>
      </c>
    </row>
    <row r="2949" ht="24" customHeight="1">
      <c r="A2949" s="9" t="n">
        <v>46213</v>
      </c>
      <c r="B2949" s="14" t="inlineStr">
        <is>
          <t>10246,10247</t>
        </is>
      </c>
      <c r="C2949" s="14" t="inlineStr">
        <is>
          <t>M/C 0720 (AMARELO)</t>
        </is>
      </c>
      <c r="D2949" s="14" t="inlineStr">
        <is>
          <t>34 CORTE DE TECIDO</t>
        </is>
      </c>
      <c r="E2949" s="14" t="n">
        <v>30001101</v>
      </c>
      <c r="F2949" s="14" t="inlineStr">
        <is>
          <t>CAPA ENCOSTO EST - CAD.VENETO/TRIESTE/NY</t>
        </is>
      </c>
      <c r="G2949" s="14" t="inlineStr">
        <is>
          <t>34 CORTE DE TECIDO</t>
        </is>
      </c>
      <c r="H2949" s="14" t="inlineStr">
        <is>
          <t>34 CORTE DE TECIDO</t>
        </is>
      </c>
      <c r="I2949" s="9" t="inlineStr">
        <is>
          <t>34 CORTE DE TECIDO</t>
        </is>
      </c>
      <c r="J2949" s="9" t="n">
        <v>30</v>
      </c>
      <c r="K2949" s="14">
        <f>IF($E2949="","",IFERROR(INDEX('01_Cad_Pecas'!$H$2:$H$5000,MATCH($E2949,'01_Cad_Pecas'!$D$2:$D$5000,0)),IFERROR(INDEX('01_Cad_Pecas'!$H$2:$H$5000,MATCH(VALUE($E2949),'01_Cad_Pecas'!$D$2:$D$5000,0)),"")))</f>
        <v/>
      </c>
      <c r="L2949" s="14">
        <f>IF($E2949="","",IFERROR(INDEX('01_Cad_Pecas'!$I$2:$I$5000,MATCH($E2949,'01_Cad_Pecas'!$D$2:$D$5000,0)),IFERROR(INDEX('01_Cad_Pecas'!$I$2:$I$5000,MATCH(VALUE($E2949),'01_Cad_Pecas'!$D$2:$D$5000,0)),"")))</f>
        <v/>
      </c>
      <c r="M2949" s="14">
        <f>IF(OR($J2949="",$L2949=""),"",IF($K2949="",0,$K2949)+$J2949*$L2949)</f>
        <v/>
      </c>
      <c r="N2949" s="14" t="n">
        <v>46213</v>
      </c>
      <c r="O2949" s="14" t="n">
        <v>30</v>
      </c>
      <c r="P2949" s="14" t="n"/>
      <c r="Q2949" s="14" t="n"/>
      <c r="R2949" s="14" t="n"/>
      <c r="S2949" s="14" t="n"/>
      <c r="T2949" s="14">
        <f>IF(OR($J2949="",$O2949=""),"",$O2949/$J2949)</f>
        <v/>
      </c>
      <c r="U2949" s="14" t="inlineStr">
        <is>
          <t>Concluído</t>
        </is>
      </c>
      <c r="V2949" s="14" t="n"/>
      <c r="W2949" s="14" t="n"/>
      <c r="X2949" s="14" t="n"/>
      <c r="Y2949" s="14" t="n"/>
      <c r="Z2949" s="14" t="n"/>
      <c r="AA2949" s="11" t="n"/>
      <c r="AB2949" s="14">
        <f>B2949&amp;"|"&amp;I2949</f>
        <v/>
      </c>
      <c r="AC2949">
        <f>IF($B2949="","","|"&amp;SUBSTITUTE(TRIM(SUBSTITUTE(SUBSTITUTE(SUBSTITUTE(SUBSTITUTE(SUBSTITUTE(SUBSTITUTE(SUBSTITUTE(SUBSTITUTE(SUBSTITUTE(SUBSTITUTE(SUBSTITUTE(SUBSTITUTE(SUBSTITUTE(SUBSTITUTE(TRIM($B2949&amp;""),CHAR(10)," "),CHAR(13)," "),"."," "),";"," "),","," "),"/"," "),"+"," "),"-"," "),"  "," "),"  "," "),"  "," "),"  "," "),"  "," "),"  "," "))," ","|")&amp;"|")</f>
        <v/>
      </c>
      <c r="AD2949">
        <f>TRIM($I2949&amp;"")</f>
        <v/>
      </c>
    </row>
    <row r="2950" ht="24" customHeight="1">
      <c r="A2950" s="9" t="n">
        <v>46213</v>
      </c>
      <c r="B2950" s="14" t="inlineStr">
        <is>
          <t>10246,10247</t>
        </is>
      </c>
      <c r="C2950" s="14" t="inlineStr">
        <is>
          <t>M/C 0720 (AMARELO)</t>
        </is>
      </c>
      <c r="D2950" s="14" t="inlineStr">
        <is>
          <t>34 CORTE DE TECIDO</t>
        </is>
      </c>
      <c r="E2950" s="14" t="n">
        <v>30001110</v>
      </c>
      <c r="F2950" s="14" t="inlineStr">
        <is>
          <t>CAPA ASSENTO EST - CAD. VENETO/TRISTE/NY</t>
        </is>
      </c>
      <c r="G2950" s="14" t="inlineStr">
        <is>
          <t>34 CORTE DE TECIDO</t>
        </is>
      </c>
      <c r="H2950" s="14" t="inlineStr">
        <is>
          <t>34 CORTE DE TECIDO</t>
        </is>
      </c>
      <c r="I2950" s="9" t="inlineStr">
        <is>
          <t>34 CORTE DE TECIDO</t>
        </is>
      </c>
      <c r="J2950" s="9" t="n">
        <v>30</v>
      </c>
      <c r="K2950" s="14">
        <f>IF($E2950="","",IFERROR(INDEX('01_Cad_Pecas'!$H$2:$H$5000,MATCH($E2950,'01_Cad_Pecas'!$D$2:$D$5000,0)),IFERROR(INDEX('01_Cad_Pecas'!$H$2:$H$5000,MATCH(VALUE($E2950),'01_Cad_Pecas'!$D$2:$D$5000,0)),"")))</f>
        <v/>
      </c>
      <c r="L2950" s="14">
        <f>IF($E2950="","",IFERROR(INDEX('01_Cad_Pecas'!$I$2:$I$5000,MATCH($E2950,'01_Cad_Pecas'!$D$2:$D$5000,0)),IFERROR(INDEX('01_Cad_Pecas'!$I$2:$I$5000,MATCH(VALUE($E2950),'01_Cad_Pecas'!$D$2:$D$5000,0)),"")))</f>
        <v/>
      </c>
      <c r="M2950" s="14">
        <f>IF(OR($J2950="",$L2950=""),"",IF($K2950="",0,$K2950)+$J2950*$L2950)</f>
        <v/>
      </c>
      <c r="N2950" s="14" t="n">
        <v>46213</v>
      </c>
      <c r="O2950" s="14" t="n">
        <v>30</v>
      </c>
      <c r="P2950" s="14" t="n"/>
      <c r="Q2950" s="14" t="n"/>
      <c r="R2950" s="14" t="n"/>
      <c r="S2950" s="14" t="n"/>
      <c r="T2950" s="14">
        <f>IF(OR($J2950="",$O2950=""),"",$O2950/$J2950)</f>
        <v/>
      </c>
      <c r="U2950" s="14" t="inlineStr">
        <is>
          <t>Concluído</t>
        </is>
      </c>
      <c r="V2950" s="14" t="n"/>
      <c r="W2950" s="14" t="n"/>
      <c r="X2950" s="14" t="n"/>
      <c r="Y2950" s="14" t="n"/>
      <c r="Z2950" s="14" t="n"/>
      <c r="AA2950" s="11" t="n"/>
      <c r="AB2950" s="14">
        <f>B2950&amp;"|"&amp;I2950</f>
        <v/>
      </c>
      <c r="AC2950">
        <f>IF($B2950="","","|"&amp;SUBSTITUTE(TRIM(SUBSTITUTE(SUBSTITUTE(SUBSTITUTE(SUBSTITUTE(SUBSTITUTE(SUBSTITUTE(SUBSTITUTE(SUBSTITUTE(SUBSTITUTE(SUBSTITUTE(SUBSTITUTE(SUBSTITUTE(SUBSTITUTE(SUBSTITUTE(TRIM($B2950&amp;""),CHAR(10)," "),CHAR(13)," "),"."," "),";"," "),","," "),"/"," "),"+"," "),"-"," "),"  "," "),"  "," "),"  "," "),"  "," "),"  "," "),"  "," "))," ","|")&amp;"|")</f>
        <v/>
      </c>
      <c r="AD2950">
        <f>TRIM($I2950&amp;"")</f>
        <v/>
      </c>
    </row>
    <row r="2951" ht="24" customHeight="1">
      <c r="A2951" s="9" t="n">
        <v>46213</v>
      </c>
      <c r="B2951" s="14" t="inlineStr">
        <is>
          <t>10246,10247</t>
        </is>
      </c>
      <c r="C2951" s="14" t="inlineStr">
        <is>
          <t>M/C 0720 (AMARELO)</t>
        </is>
      </c>
      <c r="D2951" s="14" t="inlineStr">
        <is>
          <t>34 CORTE DE TECIDO</t>
        </is>
      </c>
      <c r="E2951" s="14" t="n">
        <v>30001315</v>
      </c>
      <c r="F2951" s="14" t="inlineStr">
        <is>
          <t>CAPA ASSENTO ESTOF H - CAD. DUB./MIL./GRECIA</t>
        </is>
      </c>
      <c r="G2951" s="14" t="inlineStr">
        <is>
          <t>34 CORTE DE TECIDO</t>
        </is>
      </c>
      <c r="H2951" s="14" t="inlineStr">
        <is>
          <t>34 CORTE DE TECIDO</t>
        </is>
      </c>
      <c r="I2951" s="9" t="inlineStr">
        <is>
          <t>34 CORTE DE TECIDO</t>
        </is>
      </c>
      <c r="J2951" s="9" t="n">
        <v>50</v>
      </c>
      <c r="K2951" s="14">
        <f>IF($E2951="","",IFERROR(INDEX('01_Cad_Pecas'!$H$2:$H$5000,MATCH($E2951,'01_Cad_Pecas'!$D$2:$D$5000,0)),IFERROR(INDEX('01_Cad_Pecas'!$H$2:$H$5000,MATCH(VALUE($E2951),'01_Cad_Pecas'!$D$2:$D$5000,0)),"")))</f>
        <v/>
      </c>
      <c r="L2951" s="14">
        <f>IF($E2951="","",IFERROR(INDEX('01_Cad_Pecas'!$I$2:$I$5000,MATCH($E2951,'01_Cad_Pecas'!$D$2:$D$5000,0)),IFERROR(INDEX('01_Cad_Pecas'!$I$2:$I$5000,MATCH(VALUE($E2951),'01_Cad_Pecas'!$D$2:$D$5000,0)),"")))</f>
        <v/>
      </c>
      <c r="M2951" s="14">
        <f>IF(OR($J2951="",$L2951=""),"",IF($K2951="",0,$K2951)+$J2951*$L2951)</f>
        <v/>
      </c>
      <c r="N2951" s="14" t="n">
        <v>46213</v>
      </c>
      <c r="O2951" s="14" t="n">
        <v>50</v>
      </c>
      <c r="P2951" s="14" t="n"/>
      <c r="Q2951" s="14" t="n"/>
      <c r="R2951" s="14" t="n"/>
      <c r="S2951" s="14" t="n"/>
      <c r="T2951" s="14">
        <f>IF(OR($J2951="",$O2951=""),"",$O2951/$J2951)</f>
        <v/>
      </c>
      <c r="U2951" s="14" t="inlineStr">
        <is>
          <t>Concluído</t>
        </is>
      </c>
      <c r="V2951" s="14" t="n"/>
      <c r="W2951" s="14" t="n"/>
      <c r="X2951" s="14" t="n"/>
      <c r="Y2951" s="14" t="n"/>
      <c r="Z2951" s="14" t="n"/>
      <c r="AA2951" s="11" t="n"/>
      <c r="AB2951" s="14">
        <f>B2951&amp;"|"&amp;I2951</f>
        <v/>
      </c>
      <c r="AC2951">
        <f>IF($B2951="","","|"&amp;SUBSTITUTE(TRIM(SUBSTITUTE(SUBSTITUTE(SUBSTITUTE(SUBSTITUTE(SUBSTITUTE(SUBSTITUTE(SUBSTITUTE(SUBSTITUTE(SUBSTITUTE(SUBSTITUTE(SUBSTITUTE(SUBSTITUTE(SUBSTITUTE(SUBSTITUTE(TRIM($B2951&amp;""),CHAR(10)," "),CHAR(13)," "),"."," "),";"," "),","," "),"/"," "),"+"," "),"-"," "),"  "," "),"  "," "),"  "," "),"  "," "),"  "," "),"  "," "))," ","|")&amp;"|")</f>
        <v/>
      </c>
      <c r="AD2951">
        <f>TRIM($I2951&amp;"")</f>
        <v/>
      </c>
    </row>
    <row r="2952" ht="24" customHeight="1">
      <c r="A2952" s="9" t="n">
        <v>46213</v>
      </c>
      <c r="B2952" s="14" t="inlineStr">
        <is>
          <t>10246,10247</t>
        </is>
      </c>
      <c r="C2952" s="14" t="inlineStr">
        <is>
          <t>M/C 0720 (AMARELO)</t>
        </is>
      </c>
      <c r="D2952" s="14" t="inlineStr">
        <is>
          <t>34 CORTE DE TECIDO</t>
        </is>
      </c>
      <c r="E2952" s="14" t="n">
        <v>30003111</v>
      </c>
      <c r="F2952" s="14" t="inlineStr">
        <is>
          <t>CAPA ENCOSTO ESTOFADO - CAD. GRECIA</t>
        </is>
      </c>
      <c r="G2952" s="14" t="inlineStr">
        <is>
          <t>34 CORTE DE TECIDO</t>
        </is>
      </c>
      <c r="H2952" s="14" t="inlineStr">
        <is>
          <t>34 CORTE DE TECIDO</t>
        </is>
      </c>
      <c r="I2952" s="9" t="inlineStr">
        <is>
          <t>34 CORTE DE TECIDO</t>
        </is>
      </c>
      <c r="J2952" s="9" t="n">
        <v>50</v>
      </c>
      <c r="K2952" s="14">
        <f>IF($E2952="","",IFERROR(INDEX('01_Cad_Pecas'!$H$2:$H$5000,MATCH($E2952,'01_Cad_Pecas'!$D$2:$D$5000,0)),IFERROR(INDEX('01_Cad_Pecas'!$H$2:$H$5000,MATCH(VALUE($E2952),'01_Cad_Pecas'!$D$2:$D$5000,0)),"")))</f>
        <v/>
      </c>
      <c r="L2952" s="14">
        <f>IF($E2952="","",IFERROR(INDEX('01_Cad_Pecas'!$I$2:$I$5000,MATCH($E2952,'01_Cad_Pecas'!$D$2:$D$5000,0)),IFERROR(INDEX('01_Cad_Pecas'!$I$2:$I$5000,MATCH(VALUE($E2952),'01_Cad_Pecas'!$D$2:$D$5000,0)),"")))</f>
        <v/>
      </c>
      <c r="M2952" s="14">
        <f>IF(OR($J2952="",$L2952=""),"",IF($K2952="",0,$K2952)+$J2952*$L2952)</f>
        <v/>
      </c>
      <c r="N2952" s="14" t="n">
        <v>46213</v>
      </c>
      <c r="O2952" s="14" t="n">
        <v>50</v>
      </c>
      <c r="P2952" s="14" t="n"/>
      <c r="Q2952" s="14" t="n"/>
      <c r="R2952" s="14" t="n"/>
      <c r="S2952" s="14" t="n"/>
      <c r="T2952" s="14">
        <f>IF(OR($J2952="",$O2952=""),"",$O2952/$J2952)</f>
        <v/>
      </c>
      <c r="U2952" s="14" t="inlineStr">
        <is>
          <t>Concluído</t>
        </is>
      </c>
      <c r="V2952" s="14" t="n"/>
      <c r="W2952" s="14" t="n"/>
      <c r="X2952" s="14" t="n"/>
      <c r="Y2952" s="14" t="n"/>
      <c r="Z2952" s="14" t="n"/>
      <c r="AA2952" s="11" t="n"/>
      <c r="AB2952" s="14">
        <f>B2952&amp;"|"&amp;I2952</f>
        <v/>
      </c>
      <c r="AC2952">
        <f>IF($B2952="","","|"&amp;SUBSTITUTE(TRIM(SUBSTITUTE(SUBSTITUTE(SUBSTITUTE(SUBSTITUTE(SUBSTITUTE(SUBSTITUTE(SUBSTITUTE(SUBSTITUTE(SUBSTITUTE(SUBSTITUTE(SUBSTITUTE(SUBSTITUTE(SUBSTITUTE(SUBSTITUTE(TRIM($B2952&amp;""),CHAR(10)," "),CHAR(13)," "),"."," "),";"," "),","," "),"/"," "),"+"," "),"-"," "),"  "," "),"  "," "),"  "," "),"  "," "),"  "," "),"  "," "))," ","|")&amp;"|")</f>
        <v/>
      </c>
      <c r="AD2952">
        <f>TRIM($I2952&amp;"")</f>
        <v/>
      </c>
    </row>
    <row r="2953" ht="24" customHeight="1">
      <c r="A2953" s="9" t="n">
        <v>46213</v>
      </c>
      <c r="B2953" s="14" t="inlineStr">
        <is>
          <t>10246,10247</t>
        </is>
      </c>
      <c r="C2953" s="14" t="inlineStr">
        <is>
          <t>M/C 0720 (AMARELO)</t>
        </is>
      </c>
      <c r="D2953" s="14" t="inlineStr">
        <is>
          <t>34 CORTE DE TECIDO</t>
        </is>
      </c>
      <c r="E2953" s="14" t="n">
        <v>30003710</v>
      </c>
      <c r="F2953" s="14" t="inlineStr">
        <is>
          <t>FUNDO CADEIRA TNT SERIGRAFADO - 410X410 - MADEIRA</t>
        </is>
      </c>
      <c r="G2953" s="14" t="inlineStr">
        <is>
          <t>34 CORTE DE TECIDO</t>
        </is>
      </c>
      <c r="H2953" s="14" t="inlineStr">
        <is>
          <t>34 CORTE DE TECIDO</t>
        </is>
      </c>
      <c r="I2953" s="9" t="inlineStr">
        <is>
          <t>34 CORTE DE TECIDO</t>
        </is>
      </c>
      <c r="J2953" s="9" t="n">
        <v>612</v>
      </c>
      <c r="K2953" s="14">
        <f>IF($E2953="","",IFERROR(INDEX('01_Cad_Pecas'!$H$2:$H$5000,MATCH($E2953,'01_Cad_Pecas'!$D$2:$D$5000,0)),IFERROR(INDEX('01_Cad_Pecas'!$H$2:$H$5000,MATCH(VALUE($E2953),'01_Cad_Pecas'!$D$2:$D$5000,0)),"")))</f>
        <v/>
      </c>
      <c r="L2953" s="14">
        <f>IF($E2953="","",IFERROR(INDEX('01_Cad_Pecas'!$I$2:$I$5000,MATCH($E2953,'01_Cad_Pecas'!$D$2:$D$5000,0)),IFERROR(INDEX('01_Cad_Pecas'!$I$2:$I$5000,MATCH(VALUE($E2953),'01_Cad_Pecas'!$D$2:$D$5000,0)),"")))</f>
        <v/>
      </c>
      <c r="M2953" s="14">
        <f>IF(OR($J2953="",$L2953=""),"",IF($K2953="",0,$K2953)+$J2953*$L2953)</f>
        <v/>
      </c>
      <c r="N2953" s="14" t="n">
        <v>46213</v>
      </c>
      <c r="O2953" s="14" t="n">
        <v>612</v>
      </c>
      <c r="P2953" s="14" t="n"/>
      <c r="Q2953" s="14" t="n"/>
      <c r="R2953" s="14" t="n"/>
      <c r="S2953" s="14" t="n"/>
      <c r="T2953" s="14">
        <f>IF(OR($J2953="",$O2953=""),"",$O2953/$J2953)</f>
        <v/>
      </c>
      <c r="U2953" s="14" t="inlineStr">
        <is>
          <t>Concluído</t>
        </is>
      </c>
      <c r="V2953" s="14" t="n"/>
      <c r="W2953" s="14" t="n"/>
      <c r="X2953" s="14" t="n"/>
      <c r="Y2953" s="14" t="n"/>
      <c r="Z2953" s="14" t="n"/>
      <c r="AA2953" s="11" t="n"/>
      <c r="AB2953" s="14">
        <f>B2953&amp;"|"&amp;I2953</f>
        <v/>
      </c>
      <c r="AC2953">
        <f>IF($B2953="","","|"&amp;SUBSTITUTE(TRIM(SUBSTITUTE(SUBSTITUTE(SUBSTITUTE(SUBSTITUTE(SUBSTITUTE(SUBSTITUTE(SUBSTITUTE(SUBSTITUTE(SUBSTITUTE(SUBSTITUTE(SUBSTITUTE(SUBSTITUTE(SUBSTITUTE(SUBSTITUTE(TRIM($B2953&amp;""),CHAR(10)," "),CHAR(13)," "),"."," "),";"," "),","," "),"/"," "),"+"," "),"-"," "),"  "," "),"  "," "),"  "," "),"  "," "),"  "," "),"  "," "))," ","|")&amp;"|")</f>
        <v/>
      </c>
      <c r="AD2953">
        <f>TRIM($I2953&amp;"")</f>
        <v/>
      </c>
    </row>
    <row r="2954" ht="24" customHeight="1">
      <c r="A2954" s="9" t="n">
        <v>46213</v>
      </c>
      <c r="B2954" s="14" t="inlineStr">
        <is>
          <t>10246,10247</t>
        </is>
      </c>
      <c r="C2954" s="14" t="inlineStr">
        <is>
          <t>M/C 0720 (AMARELO)</t>
        </is>
      </c>
      <c r="D2954" s="14" t="inlineStr">
        <is>
          <t>34 CORTE DE TECIDO</t>
        </is>
      </c>
      <c r="E2954" s="14" t="n">
        <v>30004808</v>
      </c>
      <c r="F2954" s="14" t="inlineStr">
        <is>
          <t>CAPA ASSENTO - CAD SANTIAGO</t>
        </is>
      </c>
      <c r="G2954" s="14" t="inlineStr">
        <is>
          <t>34 CORTE DE TECIDO</t>
        </is>
      </c>
      <c r="H2954" s="14" t="inlineStr">
        <is>
          <t>34 CORTE DE TECIDO</t>
        </is>
      </c>
      <c r="I2954" s="9" t="inlineStr">
        <is>
          <t>34 CORTE DE TECIDO</t>
        </is>
      </c>
      <c r="J2954" s="9" t="n">
        <v>262</v>
      </c>
      <c r="K2954" s="14">
        <f>IF($E2954="","",IFERROR(INDEX('01_Cad_Pecas'!$H$2:$H$5000,MATCH($E2954,'01_Cad_Pecas'!$D$2:$D$5000,0)),IFERROR(INDEX('01_Cad_Pecas'!$H$2:$H$5000,MATCH(VALUE($E2954),'01_Cad_Pecas'!$D$2:$D$5000,0)),"")))</f>
        <v/>
      </c>
      <c r="L2954" s="14">
        <f>IF($E2954="","",IFERROR(INDEX('01_Cad_Pecas'!$I$2:$I$5000,MATCH($E2954,'01_Cad_Pecas'!$D$2:$D$5000,0)),IFERROR(INDEX('01_Cad_Pecas'!$I$2:$I$5000,MATCH(VALUE($E2954),'01_Cad_Pecas'!$D$2:$D$5000,0)),"")))</f>
        <v/>
      </c>
      <c r="M2954" s="14">
        <f>IF(OR($J2954="",$L2954=""),"",IF($K2954="",0,$K2954)+$J2954*$L2954)</f>
        <v/>
      </c>
      <c r="N2954" s="14" t="n">
        <v>46213</v>
      </c>
      <c r="O2954" s="14" t="n">
        <v>262</v>
      </c>
      <c r="P2954" s="14" t="n"/>
      <c r="Q2954" s="14" t="n"/>
      <c r="R2954" s="14" t="n"/>
      <c r="S2954" s="14" t="n"/>
      <c r="T2954" s="14">
        <f>IF(OR($J2954="",$O2954=""),"",$O2954/$J2954)</f>
        <v/>
      </c>
      <c r="U2954" s="14" t="inlineStr">
        <is>
          <t>Concluído</t>
        </is>
      </c>
      <c r="V2954" s="14" t="n"/>
      <c r="W2954" s="14" t="n"/>
      <c r="X2954" s="14" t="n"/>
      <c r="Y2954" s="14" t="n"/>
      <c r="Z2954" s="14" t="n"/>
      <c r="AA2954" s="11" t="n"/>
      <c r="AB2954" s="14">
        <f>B2954&amp;"|"&amp;I2954</f>
        <v/>
      </c>
      <c r="AC2954">
        <f>IF($B2954="","","|"&amp;SUBSTITUTE(TRIM(SUBSTITUTE(SUBSTITUTE(SUBSTITUTE(SUBSTITUTE(SUBSTITUTE(SUBSTITUTE(SUBSTITUTE(SUBSTITUTE(SUBSTITUTE(SUBSTITUTE(SUBSTITUTE(SUBSTITUTE(SUBSTITUTE(SUBSTITUTE(TRIM($B2954&amp;""),CHAR(10)," "),CHAR(13)," "),"."," "),";"," "),","," "),"/"," "),"+"," "),"-"," "),"  "," "),"  "," "),"  "," "),"  "," "),"  "," "),"  "," "))," ","|")&amp;"|")</f>
        <v/>
      </c>
      <c r="AD2954">
        <f>TRIM($I2954&amp;"")</f>
        <v/>
      </c>
    </row>
    <row r="2955" ht="24" customHeight="1">
      <c r="A2955" s="9" t="n">
        <v>46213</v>
      </c>
      <c r="B2955" s="14" t="inlineStr">
        <is>
          <t>10246,10247</t>
        </is>
      </c>
      <c r="C2955" s="14" t="inlineStr">
        <is>
          <t>M/C 0720 (AMARELO)</t>
        </is>
      </c>
      <c r="D2955" s="14" t="inlineStr">
        <is>
          <t>34 CORTE DE TECIDO</t>
        </is>
      </c>
      <c r="E2955" s="14" t="n">
        <v>30004810</v>
      </c>
      <c r="F2955" s="14" t="inlineStr">
        <is>
          <t>FUNDO CADEIRA TNT SERIGRAFADO - 410X360 - MDF</t>
        </is>
      </c>
      <c r="G2955" s="14" t="inlineStr">
        <is>
          <t>34 CORTE DE TECIDO</t>
        </is>
      </c>
      <c r="H2955" s="14" t="inlineStr">
        <is>
          <t>34 CORTE DE TECIDO</t>
        </is>
      </c>
      <c r="I2955" s="9" t="inlineStr">
        <is>
          <t>34 CORTE DE TECIDO</t>
        </is>
      </c>
      <c r="J2955" s="9" t="n">
        <v>1478</v>
      </c>
      <c r="K2955" s="14">
        <f>IF($E2955="","",IFERROR(INDEX('01_Cad_Pecas'!$H$2:$H$5000,MATCH($E2955,'01_Cad_Pecas'!$D$2:$D$5000,0)),IFERROR(INDEX('01_Cad_Pecas'!$H$2:$H$5000,MATCH(VALUE($E2955),'01_Cad_Pecas'!$D$2:$D$5000,0)),"")))</f>
        <v/>
      </c>
      <c r="L2955" s="14">
        <f>IF($E2955="","",IFERROR(INDEX('01_Cad_Pecas'!$I$2:$I$5000,MATCH($E2955,'01_Cad_Pecas'!$D$2:$D$5000,0)),IFERROR(INDEX('01_Cad_Pecas'!$I$2:$I$5000,MATCH(VALUE($E2955),'01_Cad_Pecas'!$D$2:$D$5000,0)),"")))</f>
        <v/>
      </c>
      <c r="M2955" s="14">
        <f>IF(OR($J2955="",$L2955=""),"",IF($K2955="",0,$K2955)+$J2955*$L2955)</f>
        <v/>
      </c>
      <c r="N2955" s="14" t="n">
        <v>46213</v>
      </c>
      <c r="O2955" s="14" t="n">
        <v>1478</v>
      </c>
      <c r="P2955" s="14" t="n"/>
      <c r="Q2955" s="14" t="n"/>
      <c r="R2955" s="14" t="n"/>
      <c r="S2955" s="14" t="n"/>
      <c r="T2955" s="14">
        <f>IF(OR($J2955="",$O2955=""),"",$O2955/$J2955)</f>
        <v/>
      </c>
      <c r="U2955" s="14" t="inlineStr">
        <is>
          <t>Concluído</t>
        </is>
      </c>
      <c r="V2955" s="14" t="n"/>
      <c r="W2955" s="14" t="n"/>
      <c r="X2955" s="14" t="n"/>
      <c r="Y2955" s="14" t="n"/>
      <c r="Z2955" s="14" t="n"/>
      <c r="AA2955" s="11" t="n"/>
      <c r="AB2955" s="14">
        <f>B2955&amp;"|"&amp;I2955</f>
        <v/>
      </c>
      <c r="AC2955">
        <f>IF($B2955="","","|"&amp;SUBSTITUTE(TRIM(SUBSTITUTE(SUBSTITUTE(SUBSTITUTE(SUBSTITUTE(SUBSTITUTE(SUBSTITUTE(SUBSTITUTE(SUBSTITUTE(SUBSTITUTE(SUBSTITUTE(SUBSTITUTE(SUBSTITUTE(SUBSTITUTE(SUBSTITUTE(TRIM($B2955&amp;""),CHAR(10)," "),CHAR(13)," "),"."," "),";"," "),","," "),"/"," "),"+"," "),"-"," "),"  "," "),"  "," "),"  "," "),"  "," "),"  "," "),"  "," "))," ","|")&amp;"|")</f>
        <v/>
      </c>
      <c r="AD2955">
        <f>TRIM($I2955&amp;"")</f>
        <v/>
      </c>
    </row>
    <row r="2956" ht="24" customHeight="1">
      <c r="A2956" s="9" t="n">
        <v>46213</v>
      </c>
      <c r="B2956" s="14" t="inlineStr">
        <is>
          <t>10246,10247</t>
        </is>
      </c>
      <c r="C2956" s="14" t="inlineStr">
        <is>
          <t>M/C 0720 (AMARELO)</t>
        </is>
      </c>
      <c r="D2956" s="14" t="inlineStr">
        <is>
          <t>34 CORTE DE TECIDO</t>
        </is>
      </c>
      <c r="E2956" s="14" t="n">
        <v>30006106</v>
      </c>
      <c r="F2956" s="14" t="inlineStr">
        <is>
          <t>TELINHA ENCOSTO - CADEIRA SANTIAGO NEW</t>
        </is>
      </c>
      <c r="G2956" s="14" t="inlineStr">
        <is>
          <t>34 CORTE DE TECIDO</t>
        </is>
      </c>
      <c r="H2956" s="14" t="inlineStr">
        <is>
          <t>34 CORTE DE TECIDO</t>
        </is>
      </c>
      <c r="I2956" s="9" t="inlineStr">
        <is>
          <t>34 CORTE DE TECIDO</t>
        </is>
      </c>
      <c r="J2956" s="9" t="n">
        <v>612</v>
      </c>
      <c r="K2956" s="14">
        <f>IF($E2956="","",IFERROR(INDEX('01_Cad_Pecas'!$H$2:$H$5000,MATCH($E2956,'01_Cad_Pecas'!$D$2:$D$5000,0)),IFERROR(INDEX('01_Cad_Pecas'!$H$2:$H$5000,MATCH(VALUE($E2956),'01_Cad_Pecas'!$D$2:$D$5000,0)),"")))</f>
        <v/>
      </c>
      <c r="L2956" s="14">
        <f>IF($E2956="","",IFERROR(INDEX('01_Cad_Pecas'!$I$2:$I$5000,MATCH($E2956,'01_Cad_Pecas'!$D$2:$D$5000,0)),IFERROR(INDEX('01_Cad_Pecas'!$I$2:$I$5000,MATCH(VALUE($E2956),'01_Cad_Pecas'!$D$2:$D$5000,0)),"")))</f>
        <v/>
      </c>
      <c r="M2956" s="14">
        <f>IF(OR($J2956="",$L2956=""),"",IF($K2956="",0,$K2956)+$J2956*$L2956)</f>
        <v/>
      </c>
      <c r="N2956" s="14" t="n">
        <v>46213</v>
      </c>
      <c r="O2956" s="14" t="n">
        <v>612</v>
      </c>
      <c r="P2956" s="14" t="n"/>
      <c r="Q2956" s="14" t="n"/>
      <c r="R2956" s="14" t="n"/>
      <c r="S2956" s="14" t="n"/>
      <c r="T2956" s="14">
        <f>IF(OR($J2956="",$O2956=""),"",$O2956/$J2956)</f>
        <v/>
      </c>
      <c r="U2956" s="14" t="inlineStr">
        <is>
          <t>Concluído</t>
        </is>
      </c>
      <c r="V2956" s="14" t="n"/>
      <c r="W2956" s="14" t="n"/>
      <c r="X2956" s="14" t="n"/>
      <c r="Y2956" s="14" t="n"/>
      <c r="Z2956" s="14" t="n"/>
      <c r="AA2956" s="11" t="n"/>
      <c r="AB2956" s="14">
        <f>B2956&amp;"|"&amp;I2956</f>
        <v/>
      </c>
      <c r="AC2956">
        <f>IF($B2956="","","|"&amp;SUBSTITUTE(TRIM(SUBSTITUTE(SUBSTITUTE(SUBSTITUTE(SUBSTITUTE(SUBSTITUTE(SUBSTITUTE(SUBSTITUTE(SUBSTITUTE(SUBSTITUTE(SUBSTITUTE(SUBSTITUTE(SUBSTITUTE(SUBSTITUTE(SUBSTITUTE(TRIM($B2956&amp;""),CHAR(10)," "),CHAR(13)," "),"."," "),";"," "),","," "),"/"," "),"+"," "),"-"," "),"  "," "),"  "," "),"  "," "),"  "," "),"  "," "),"  "," "))," ","|")&amp;"|")</f>
        <v/>
      </c>
      <c r="AD2956">
        <f>TRIM($I2956&amp;"")</f>
        <v/>
      </c>
    </row>
    <row r="2957" ht="24" customHeight="1">
      <c r="A2957" s="9" t="n">
        <v>46227</v>
      </c>
      <c r="B2957" s="14" t="inlineStr">
        <is>
          <t>10232</t>
        </is>
      </c>
      <c r="C2957" s="14" t="inlineStr">
        <is>
          <t>MAD 0729 (VERDE)</t>
        </is>
      </c>
      <c r="D2957" s="14" t="inlineStr">
        <is>
          <t>17 COSTURA</t>
        </is>
      </c>
      <c r="E2957" s="14" t="n">
        <v>30003613</v>
      </c>
      <c r="F2957" s="14" t="inlineStr">
        <is>
          <t>CAPA ENCOSTO ESTOFADO - CAD. PEROLA (500X380)</t>
        </is>
      </c>
      <c r="G2957" s="14" t="inlineStr">
        <is>
          <t>17 COSTURA</t>
        </is>
      </c>
      <c r="H2957" s="14" t="inlineStr">
        <is>
          <t>17 COSTURA</t>
        </is>
      </c>
      <c r="I2957" s="9" t="inlineStr">
        <is>
          <t>17 COSTURA</t>
        </is>
      </c>
      <c r="J2957" s="9" t="n">
        <v>4</v>
      </c>
      <c r="K2957" s="14">
        <f>IF($E2957="","",IFERROR(INDEX('01_Cad_Pecas'!$H$2:$H$5000,MATCH($E2957,'01_Cad_Pecas'!$D$2:$D$5000,0)),IFERROR(INDEX('01_Cad_Pecas'!$H$2:$H$5000,MATCH(VALUE($E2957),'01_Cad_Pecas'!$D$2:$D$5000,0)),"")))</f>
        <v/>
      </c>
      <c r="L2957" s="14">
        <f>IF($E2957="","",IFERROR(INDEX('01_Cad_Pecas'!$I$2:$I$5000,MATCH($E2957,'01_Cad_Pecas'!$D$2:$D$5000,0)),IFERROR(INDEX('01_Cad_Pecas'!$I$2:$I$5000,MATCH(VALUE($E2957),'01_Cad_Pecas'!$D$2:$D$5000,0)),"")))</f>
        <v/>
      </c>
      <c r="M2957" s="14">
        <f>IF(OR($J2957="",$L2957=""),"",IF($K2957="",0,$K2957)+$J2957*$L2957)</f>
        <v/>
      </c>
      <c r="N2957" s="14" t="n"/>
      <c r="O2957" s="14" t="n"/>
      <c r="P2957" s="14" t="n"/>
      <c r="Q2957" s="14" t="n"/>
      <c r="R2957" s="14" t="n"/>
      <c r="S2957" s="14" t="n"/>
      <c r="T2957" s="14" t="n"/>
      <c r="U2957" s="14" t="n"/>
      <c r="V2957" s="14" t="n"/>
      <c r="W2957" s="14" t="n"/>
      <c r="X2957" s="14" t="n"/>
      <c r="Y2957" s="14" t="n"/>
      <c r="Z2957" s="14" t="n"/>
      <c r="AA2957" s="11" t="n"/>
      <c r="AB2957" s="14">
        <f>B2957&amp;"|"&amp;I2957</f>
        <v/>
      </c>
      <c r="AC2957">
        <f>IF($B2957="","","|"&amp;SUBSTITUTE(TRIM(SUBSTITUTE(SUBSTITUTE(SUBSTITUTE(SUBSTITUTE(SUBSTITUTE(SUBSTITUTE(SUBSTITUTE(SUBSTITUTE(SUBSTITUTE(SUBSTITUTE(SUBSTITUTE(SUBSTITUTE(SUBSTITUTE(SUBSTITUTE(TRIM($B2957&amp;""),CHAR(10)," "),CHAR(13)," "),"."," "),";"," "),","," "),"/"," "),"+"," "),"-"," "),"  "," "),"  "," "),"  "," "),"  "," "),"  "," "),"  "," "))," ","|")&amp;"|")</f>
        <v/>
      </c>
      <c r="AD2957">
        <f>TRIM($I2957&amp;"")</f>
        <v/>
      </c>
    </row>
    <row r="2958" ht="24" customHeight="1">
      <c r="A2958" s="9" t="n">
        <v>46227</v>
      </c>
      <c r="B2958" s="14" t="inlineStr">
        <is>
          <t>10232</t>
        </is>
      </c>
      <c r="C2958" s="14" t="inlineStr">
        <is>
          <t>MAD 0729 (VERDE)</t>
        </is>
      </c>
      <c r="D2958" s="14" t="inlineStr">
        <is>
          <t>17 COSTURA</t>
        </is>
      </c>
      <c r="E2958" s="14" t="n">
        <v>30003614</v>
      </c>
      <c r="F2958" s="14" t="inlineStr">
        <is>
          <t>CAPA ASSENTO ESTOFADO - CAD. PEROLA (650X650)</t>
        </is>
      </c>
      <c r="G2958" s="14" t="inlineStr">
        <is>
          <t>17 COSTURA</t>
        </is>
      </c>
      <c r="H2958" s="14" t="inlineStr">
        <is>
          <t>17 COSTURA</t>
        </is>
      </c>
      <c r="I2958" s="9" t="inlineStr">
        <is>
          <t>17 COSTURA</t>
        </is>
      </c>
      <c r="J2958" s="9" t="n">
        <v>12</v>
      </c>
      <c r="K2958" s="14">
        <f>IF($E2958="","",IFERROR(INDEX('01_Cad_Pecas'!$H$2:$H$5000,MATCH($E2958,'01_Cad_Pecas'!$D$2:$D$5000,0)),IFERROR(INDEX('01_Cad_Pecas'!$H$2:$H$5000,MATCH(VALUE($E2958),'01_Cad_Pecas'!$D$2:$D$5000,0)),"")))</f>
        <v/>
      </c>
      <c r="L2958" s="14">
        <f>IF($E2958="","",IFERROR(INDEX('01_Cad_Pecas'!$I$2:$I$5000,MATCH($E2958,'01_Cad_Pecas'!$D$2:$D$5000,0)),IFERROR(INDEX('01_Cad_Pecas'!$I$2:$I$5000,MATCH(VALUE($E2958),'01_Cad_Pecas'!$D$2:$D$5000,0)),"")))</f>
        <v/>
      </c>
      <c r="M2958" s="14">
        <f>IF(OR($J2958="",$L2958=""),"",IF($K2958="",0,$K2958)+$J2958*$L2958)</f>
        <v/>
      </c>
      <c r="N2958" s="14" t="n"/>
      <c r="O2958" s="14" t="n"/>
      <c r="P2958" s="14" t="n"/>
      <c r="Q2958" s="14" t="n"/>
      <c r="R2958" s="14" t="n"/>
      <c r="S2958" s="14" t="n"/>
      <c r="T2958" s="14" t="n"/>
      <c r="U2958" s="14" t="n"/>
      <c r="V2958" s="14" t="n"/>
      <c r="W2958" s="14" t="n"/>
      <c r="X2958" s="14" t="n"/>
      <c r="Y2958" s="14" t="n"/>
      <c r="Z2958" s="14" t="n"/>
      <c r="AA2958" s="11" t="n"/>
      <c r="AB2958" s="14">
        <f>B2958&amp;"|"&amp;I2958</f>
        <v/>
      </c>
      <c r="AC2958">
        <f>IF($B2958="","","|"&amp;SUBSTITUTE(TRIM(SUBSTITUTE(SUBSTITUTE(SUBSTITUTE(SUBSTITUTE(SUBSTITUTE(SUBSTITUTE(SUBSTITUTE(SUBSTITUTE(SUBSTITUTE(SUBSTITUTE(SUBSTITUTE(SUBSTITUTE(SUBSTITUTE(SUBSTITUTE(TRIM($B2958&amp;""),CHAR(10)," "),CHAR(13)," "),"."," "),";"," "),","," "),"/"," "),"+"," "),"-"," "),"  "," "),"  "," "),"  "," "),"  "," "),"  "," "),"  "," "))," ","|")&amp;"|")</f>
        <v/>
      </c>
      <c r="AD2958">
        <f>TRIM($I2958&amp;"")</f>
        <v/>
      </c>
    </row>
    <row r="2959" ht="24" customHeight="1">
      <c r="A2959" s="9" t="n">
        <v>46230</v>
      </c>
      <c r="B2959" s="14" t="inlineStr">
        <is>
          <t>10233</t>
        </is>
      </c>
      <c r="C2959" s="14" t="inlineStr">
        <is>
          <t>MAD 0730 (MARROM)</t>
        </is>
      </c>
      <c r="D2959" s="14" t="inlineStr">
        <is>
          <t>17 COSTURA</t>
        </is>
      </c>
      <c r="E2959" s="14" t="n">
        <v>30002911</v>
      </c>
      <c r="F2959" s="14" t="inlineStr">
        <is>
          <t>CAPA ENCOSTO ESTOFADO - CAD. CRISTAL (1120X470)</t>
        </is>
      </c>
      <c r="G2959" s="14" t="inlineStr">
        <is>
          <t>17 COSTURA</t>
        </is>
      </c>
      <c r="H2959" s="14" t="inlineStr">
        <is>
          <t>17 COSTURA</t>
        </is>
      </c>
      <c r="I2959" s="9" t="inlineStr">
        <is>
          <t>17 COSTURA</t>
        </is>
      </c>
      <c r="J2959" s="9" t="n">
        <v>50</v>
      </c>
      <c r="K2959" s="14">
        <f>IF($E2959="","",IFERROR(INDEX('01_Cad_Pecas'!$H$2:$H$5000,MATCH($E2959,'01_Cad_Pecas'!$D$2:$D$5000,0)),IFERROR(INDEX('01_Cad_Pecas'!$H$2:$H$5000,MATCH(VALUE($E2959),'01_Cad_Pecas'!$D$2:$D$5000,0)),"")))</f>
        <v/>
      </c>
      <c r="L2959" s="14">
        <f>IF($E2959="","",IFERROR(INDEX('01_Cad_Pecas'!$I$2:$I$5000,MATCH($E2959,'01_Cad_Pecas'!$D$2:$D$5000,0)),IFERROR(INDEX('01_Cad_Pecas'!$I$2:$I$5000,MATCH(VALUE($E2959),'01_Cad_Pecas'!$D$2:$D$5000,0)),"")))</f>
        <v/>
      </c>
      <c r="M2959" s="14">
        <f>IF(OR($J2959="",$L2959=""),"",IF($K2959="",0,$K2959)+$J2959*$L2959)</f>
        <v/>
      </c>
      <c r="N2959" s="14" t="n"/>
      <c r="O2959" s="14" t="n"/>
      <c r="P2959" s="14" t="n"/>
      <c r="Q2959" s="14" t="n"/>
      <c r="R2959" s="14" t="n"/>
      <c r="S2959" s="14" t="n"/>
      <c r="T2959" s="14" t="n"/>
      <c r="U2959" s="14" t="n"/>
      <c r="V2959" s="14" t="n"/>
      <c r="W2959" s="14" t="n"/>
      <c r="X2959" s="14" t="n"/>
      <c r="Y2959" s="14" t="n"/>
      <c r="Z2959" s="14" t="n"/>
      <c r="AA2959" s="11" t="n"/>
      <c r="AB2959" s="14">
        <f>B2959&amp;"|"&amp;I2959</f>
        <v/>
      </c>
      <c r="AC2959">
        <f>IF($B2959="","","|"&amp;SUBSTITUTE(TRIM(SUBSTITUTE(SUBSTITUTE(SUBSTITUTE(SUBSTITUTE(SUBSTITUTE(SUBSTITUTE(SUBSTITUTE(SUBSTITUTE(SUBSTITUTE(SUBSTITUTE(SUBSTITUTE(SUBSTITUTE(SUBSTITUTE(SUBSTITUTE(TRIM($B2959&amp;""),CHAR(10)," "),CHAR(13)," "),"."," "),";"," "),","," "),"/"," "),"+"," "),"-"," "),"  "," "),"  "," "),"  "," "),"  "," "),"  "," "),"  "," "))," ","|")&amp;"|")</f>
        <v/>
      </c>
      <c r="AD2959">
        <f>TRIM($I2959&amp;"")</f>
        <v/>
      </c>
    </row>
    <row r="2960" ht="24" customHeight="1">
      <c r="A2960" s="9" t="n">
        <v>46230</v>
      </c>
      <c r="B2960" s="14" t="inlineStr">
        <is>
          <t>10233</t>
        </is>
      </c>
      <c r="C2960" s="14" t="inlineStr">
        <is>
          <t>MAD 0730 (MARROM)</t>
        </is>
      </c>
      <c r="D2960" s="14" t="inlineStr">
        <is>
          <t>17 COSTURA</t>
        </is>
      </c>
      <c r="E2960" s="14" t="n">
        <v>30003614</v>
      </c>
      <c r="F2960" s="14" t="inlineStr">
        <is>
          <t>CAPA ASSENTO ESTOFADO - CAD. PEROLA (650X650)</t>
        </is>
      </c>
      <c r="G2960" s="14" t="inlineStr">
        <is>
          <t>17 COSTURA</t>
        </is>
      </c>
      <c r="H2960" s="14" t="inlineStr">
        <is>
          <t>17 COSTURA</t>
        </is>
      </c>
      <c r="I2960" s="9" t="inlineStr">
        <is>
          <t>17 COSTURA</t>
        </is>
      </c>
      <c r="J2960" s="9" t="n">
        <v>50</v>
      </c>
      <c r="K2960" s="14">
        <f>IF($E2960="","",IFERROR(INDEX('01_Cad_Pecas'!$H$2:$H$5000,MATCH($E2960,'01_Cad_Pecas'!$D$2:$D$5000,0)),IFERROR(INDEX('01_Cad_Pecas'!$H$2:$H$5000,MATCH(VALUE($E2960),'01_Cad_Pecas'!$D$2:$D$5000,0)),"")))</f>
        <v/>
      </c>
      <c r="L2960" s="14">
        <f>IF($E2960="","",IFERROR(INDEX('01_Cad_Pecas'!$I$2:$I$5000,MATCH($E2960,'01_Cad_Pecas'!$D$2:$D$5000,0)),IFERROR(INDEX('01_Cad_Pecas'!$I$2:$I$5000,MATCH(VALUE($E2960),'01_Cad_Pecas'!$D$2:$D$5000,0)),"")))</f>
        <v/>
      </c>
      <c r="M2960" s="14">
        <f>IF(OR($J2960="",$L2960=""),"",IF($K2960="",0,$K2960)+$J2960*$L2960)</f>
        <v/>
      </c>
      <c r="N2960" s="14" t="n"/>
      <c r="O2960" s="14" t="n"/>
      <c r="P2960" s="14" t="n"/>
      <c r="Q2960" s="14" t="n"/>
      <c r="R2960" s="14" t="n"/>
      <c r="S2960" s="14" t="n"/>
      <c r="T2960" s="14" t="n"/>
      <c r="U2960" s="14" t="n"/>
      <c r="V2960" s="14" t="n"/>
      <c r="W2960" s="14" t="n"/>
      <c r="X2960" s="14" t="n"/>
      <c r="Y2960" s="14" t="n"/>
      <c r="Z2960" s="14" t="n"/>
      <c r="AA2960" s="11" t="n"/>
      <c r="AB2960" s="14">
        <f>B2960&amp;"|"&amp;I2960</f>
        <v/>
      </c>
      <c r="AC2960">
        <f>IF($B2960="","","|"&amp;SUBSTITUTE(TRIM(SUBSTITUTE(SUBSTITUTE(SUBSTITUTE(SUBSTITUTE(SUBSTITUTE(SUBSTITUTE(SUBSTITUTE(SUBSTITUTE(SUBSTITUTE(SUBSTITUTE(SUBSTITUTE(SUBSTITUTE(SUBSTITUTE(SUBSTITUTE(TRIM($B2960&amp;""),CHAR(10)," "),CHAR(13)," "),"."," "),";"," "),","," "),"/"," "),"+"," "),"-"," "),"  "," "),"  "," "),"  "," "),"  "," "),"  "," "),"  "," "))," ","|")&amp;"|")</f>
        <v/>
      </c>
      <c r="AD2960">
        <f>TRIM($I2960&amp;"")</f>
        <v/>
      </c>
    </row>
    <row r="2961" ht="24" customHeight="1">
      <c r="A2961" s="9" t="n">
        <v>46230</v>
      </c>
      <c r="B2961" s="14" t="inlineStr">
        <is>
          <t>10233</t>
        </is>
      </c>
      <c r="C2961" s="14" t="inlineStr">
        <is>
          <t>MAD 0730 (MARROM)</t>
        </is>
      </c>
      <c r="D2961" s="14" t="inlineStr">
        <is>
          <t>17 COSTURA</t>
        </is>
      </c>
      <c r="E2961" s="14" t="n">
        <v>30009311</v>
      </c>
      <c r="F2961" s="14" t="inlineStr">
        <is>
          <t>CAPA ENCOSTO ESTOFADO - CAD. RUBI (1120X470)</t>
        </is>
      </c>
      <c r="G2961" s="14" t="inlineStr">
        <is>
          <t>17 COSTURA</t>
        </is>
      </c>
      <c r="H2961" s="14" t="inlineStr">
        <is>
          <t>17 COSTURA</t>
        </is>
      </c>
      <c r="I2961" s="9" t="inlineStr">
        <is>
          <t>17 COSTURA</t>
        </is>
      </c>
      <c r="J2961" s="9" t="n">
        <v>30</v>
      </c>
      <c r="K2961" s="14">
        <f>IF($E2961="","",IFERROR(INDEX('01_Cad_Pecas'!$H$2:$H$5000,MATCH($E2961,'01_Cad_Pecas'!$D$2:$D$5000,0)),IFERROR(INDEX('01_Cad_Pecas'!$H$2:$H$5000,MATCH(VALUE($E2961),'01_Cad_Pecas'!$D$2:$D$5000,0)),"")))</f>
        <v/>
      </c>
      <c r="L2961" s="14">
        <f>IF($E2961="","",IFERROR(INDEX('01_Cad_Pecas'!$I$2:$I$5000,MATCH($E2961,'01_Cad_Pecas'!$D$2:$D$5000,0)),IFERROR(INDEX('01_Cad_Pecas'!$I$2:$I$5000,MATCH(VALUE($E2961),'01_Cad_Pecas'!$D$2:$D$5000,0)),"")))</f>
        <v/>
      </c>
      <c r="M2961" s="14">
        <f>IF(OR($J2961="",$L2961=""),"",IF($K2961="",0,$K2961)+$J2961*$L2961)</f>
        <v/>
      </c>
      <c r="N2961" s="14" t="n"/>
      <c r="O2961" s="14" t="n"/>
      <c r="P2961" s="14" t="n"/>
      <c r="Q2961" s="14" t="n"/>
      <c r="R2961" s="14" t="n"/>
      <c r="S2961" s="14" t="n"/>
      <c r="T2961" s="14" t="n"/>
      <c r="U2961" s="14" t="n"/>
      <c r="V2961" s="14" t="n"/>
      <c r="W2961" s="14" t="n"/>
      <c r="X2961" s="14" t="n"/>
      <c r="Y2961" s="14" t="n"/>
      <c r="Z2961" s="14" t="n"/>
      <c r="AA2961" s="11" t="n"/>
      <c r="AB2961" s="14">
        <f>B2961&amp;"|"&amp;I2961</f>
        <v/>
      </c>
      <c r="AC2961">
        <f>IF($B2961="","","|"&amp;SUBSTITUTE(TRIM(SUBSTITUTE(SUBSTITUTE(SUBSTITUTE(SUBSTITUTE(SUBSTITUTE(SUBSTITUTE(SUBSTITUTE(SUBSTITUTE(SUBSTITUTE(SUBSTITUTE(SUBSTITUTE(SUBSTITUTE(SUBSTITUTE(SUBSTITUTE(TRIM($B2961&amp;""),CHAR(10)," "),CHAR(13)," "),"."," "),";"," "),","," "),"/"," "),"+"," "),"-"," "),"  "," "),"  "," "),"  "," "),"  "," "),"  "," "),"  "," "))," ","|")&amp;"|")</f>
        <v/>
      </c>
      <c r="AD2961">
        <f>TRIM($I2961&amp;"")</f>
        <v/>
      </c>
    </row>
    <row r="2962" ht="24" customHeight="1">
      <c r="A2962" s="9" t="n">
        <v>46230</v>
      </c>
      <c r="B2962" s="14" t="inlineStr">
        <is>
          <t>10233</t>
        </is>
      </c>
      <c r="C2962" s="14" t="inlineStr">
        <is>
          <t>MAD 0730 (MARROM)</t>
        </is>
      </c>
      <c r="D2962" s="14" t="inlineStr">
        <is>
          <t>17 COSTURA</t>
        </is>
      </c>
      <c r="E2962" s="14" t="n">
        <v>30009312</v>
      </c>
      <c r="F2962" s="14" t="inlineStr">
        <is>
          <t>CAPA ASSENTO ESTOFADO - CAD. RUBI (630X630)</t>
        </is>
      </c>
      <c r="G2962" s="14" t="inlineStr">
        <is>
          <t>17 COSTURA</t>
        </is>
      </c>
      <c r="H2962" s="14" t="inlineStr">
        <is>
          <t>17 COSTURA</t>
        </is>
      </c>
      <c r="I2962" s="9" t="inlineStr">
        <is>
          <t>17 COSTURA</t>
        </is>
      </c>
      <c r="J2962" s="9" t="n">
        <v>80</v>
      </c>
      <c r="K2962" s="14">
        <f>IF($E2962="","",IFERROR(INDEX('01_Cad_Pecas'!$H$2:$H$5000,MATCH($E2962,'01_Cad_Pecas'!$D$2:$D$5000,0)),IFERROR(INDEX('01_Cad_Pecas'!$H$2:$H$5000,MATCH(VALUE($E2962),'01_Cad_Pecas'!$D$2:$D$5000,0)),"")))</f>
        <v/>
      </c>
      <c r="L2962" s="14">
        <f>IF($E2962="","",IFERROR(INDEX('01_Cad_Pecas'!$I$2:$I$5000,MATCH($E2962,'01_Cad_Pecas'!$D$2:$D$5000,0)),IFERROR(INDEX('01_Cad_Pecas'!$I$2:$I$5000,MATCH(VALUE($E2962),'01_Cad_Pecas'!$D$2:$D$5000,0)),"")))</f>
        <v/>
      </c>
      <c r="M2962" s="14">
        <f>IF(OR($J2962="",$L2962=""),"",IF($K2962="",0,$K2962)+$J2962*$L2962)</f>
        <v/>
      </c>
      <c r="N2962" s="14" t="n"/>
      <c r="O2962" s="14" t="n"/>
      <c r="P2962" s="14" t="n"/>
      <c r="Q2962" s="14" t="n"/>
      <c r="R2962" s="14" t="n"/>
      <c r="S2962" s="14" t="n"/>
      <c r="T2962" s="14" t="n"/>
      <c r="U2962" s="14" t="n"/>
      <c r="V2962" s="14" t="n"/>
      <c r="W2962" s="14" t="n"/>
      <c r="X2962" s="14" t="n"/>
      <c r="Y2962" s="14" t="n"/>
      <c r="Z2962" s="14" t="n"/>
      <c r="AA2962" s="11" t="n"/>
      <c r="AB2962" s="14">
        <f>B2962&amp;"|"&amp;I2962</f>
        <v/>
      </c>
      <c r="AC2962">
        <f>IF($B2962="","","|"&amp;SUBSTITUTE(TRIM(SUBSTITUTE(SUBSTITUTE(SUBSTITUTE(SUBSTITUTE(SUBSTITUTE(SUBSTITUTE(SUBSTITUTE(SUBSTITUTE(SUBSTITUTE(SUBSTITUTE(SUBSTITUTE(SUBSTITUTE(SUBSTITUTE(SUBSTITUTE(TRIM($B2962&amp;""),CHAR(10)," "),CHAR(13)," "),"."," "),";"," "),","," "),"/"," "),"+"," "),"-"," "),"  "," "),"  "," "),"  "," "),"  "," "),"  "," "),"  "," "))," ","|")&amp;"|")</f>
        <v/>
      </c>
      <c r="AD2962">
        <f>TRIM($I2962&amp;"")</f>
        <v/>
      </c>
    </row>
    <row r="2963" ht="24" customHeight="1">
      <c r="A2963" s="9" t="n">
        <v>46230</v>
      </c>
      <c r="B2963" s="14" t="inlineStr">
        <is>
          <t>10234</t>
        </is>
      </c>
      <c r="C2963" s="14" t="inlineStr">
        <is>
          <t>MAD 0731 (ROXO)</t>
        </is>
      </c>
      <c r="D2963" s="14" t="inlineStr">
        <is>
          <t>17 COSTURA</t>
        </is>
      </c>
      <c r="E2963" s="14" t="n">
        <v>30003614</v>
      </c>
      <c r="F2963" s="14" t="inlineStr">
        <is>
          <t>CAPA ASSENTO ESTOFADO - CAD. PEROLA (650X650)</t>
        </is>
      </c>
      <c r="G2963" s="14" t="inlineStr">
        <is>
          <t>17 COSTURA</t>
        </is>
      </c>
      <c r="H2963" s="14" t="inlineStr">
        <is>
          <t>17 COSTURA</t>
        </is>
      </c>
      <c r="I2963" s="9" t="inlineStr">
        <is>
          <t>17 COSTURA</t>
        </is>
      </c>
      <c r="J2963" s="9" t="n">
        <v>80</v>
      </c>
      <c r="K2963" s="14">
        <f>IF($E2963="","",IFERROR(INDEX('01_Cad_Pecas'!$H$2:$H$5000,MATCH($E2963,'01_Cad_Pecas'!$D$2:$D$5000,0)),IFERROR(INDEX('01_Cad_Pecas'!$H$2:$H$5000,MATCH(VALUE($E2963),'01_Cad_Pecas'!$D$2:$D$5000,0)),"")))</f>
        <v/>
      </c>
      <c r="L2963" s="14">
        <f>IF($E2963="","",IFERROR(INDEX('01_Cad_Pecas'!$I$2:$I$5000,MATCH($E2963,'01_Cad_Pecas'!$D$2:$D$5000,0)),IFERROR(INDEX('01_Cad_Pecas'!$I$2:$I$5000,MATCH(VALUE($E2963),'01_Cad_Pecas'!$D$2:$D$5000,0)),"")))</f>
        <v/>
      </c>
      <c r="M2963" s="14">
        <f>IF(OR($J2963="",$L2963=""),"",IF($K2963="",0,$K2963)+$J2963*$L2963)</f>
        <v/>
      </c>
      <c r="N2963" s="14" t="n"/>
      <c r="O2963" s="14" t="n"/>
      <c r="P2963" s="14" t="n"/>
      <c r="Q2963" s="14" t="n"/>
      <c r="R2963" s="14" t="n"/>
      <c r="S2963" s="14" t="n"/>
      <c r="T2963" s="14" t="n"/>
      <c r="U2963" s="14" t="n"/>
      <c r="V2963" s="14" t="n"/>
      <c r="W2963" s="14" t="n"/>
      <c r="X2963" s="14" t="n"/>
      <c r="Y2963" s="14" t="n"/>
      <c r="Z2963" s="14" t="n"/>
      <c r="AA2963" s="11" t="n"/>
      <c r="AB2963" s="14">
        <f>B2963&amp;"|"&amp;I2963</f>
        <v/>
      </c>
      <c r="AC2963">
        <f>IF($B2963="","","|"&amp;SUBSTITUTE(TRIM(SUBSTITUTE(SUBSTITUTE(SUBSTITUTE(SUBSTITUTE(SUBSTITUTE(SUBSTITUTE(SUBSTITUTE(SUBSTITUTE(SUBSTITUTE(SUBSTITUTE(SUBSTITUTE(SUBSTITUTE(SUBSTITUTE(SUBSTITUTE(TRIM($B2963&amp;""),CHAR(10)," "),CHAR(13)," "),"."," "),";"," "),","," "),"/"," "),"+"," "),"-"," "),"  "," "),"  "," "),"  "," "),"  "," "),"  "," "),"  "," "))," ","|")&amp;"|")</f>
        <v/>
      </c>
      <c r="AD2963">
        <f>TRIM($I2963&amp;"")</f>
        <v/>
      </c>
    </row>
    <row r="2964" ht="24" customHeight="1">
      <c r="A2964" s="9" t="n">
        <v>46212</v>
      </c>
      <c r="B2964" s="14" t="inlineStr">
        <is>
          <t>10241</t>
        </is>
      </c>
      <c r="C2964" s="14" t="inlineStr">
        <is>
          <t>M/C 0717 (MARROM)</t>
        </is>
      </c>
      <c r="D2964" s="14" t="inlineStr">
        <is>
          <t>17 COSTURA</t>
        </is>
      </c>
      <c r="E2964" s="14" t="n">
        <v>30001101</v>
      </c>
      <c r="F2964" s="14" t="inlineStr">
        <is>
          <t>CAPA ENCOSTO EST - CAD.VENETO/TRIESTE/NY</t>
        </is>
      </c>
      <c r="G2964" s="14" t="inlineStr">
        <is>
          <t>17 COSTURA</t>
        </is>
      </c>
      <c r="H2964" s="14" t="inlineStr">
        <is>
          <t>17 COSTURA</t>
        </is>
      </c>
      <c r="I2964" s="9" t="inlineStr">
        <is>
          <t>17 COSTURA</t>
        </is>
      </c>
      <c r="J2964" s="9" t="n">
        <v>12</v>
      </c>
      <c r="K2964" s="14">
        <f>IF($E2964="","",IFERROR(INDEX('01_Cad_Pecas'!$H$2:$H$5000,MATCH($E2964,'01_Cad_Pecas'!$D$2:$D$5000,0)),IFERROR(INDEX('01_Cad_Pecas'!$H$2:$H$5000,MATCH(VALUE($E2964),'01_Cad_Pecas'!$D$2:$D$5000,0)),"")))</f>
        <v/>
      </c>
      <c r="L2964" s="14">
        <f>IF($E2964="","",IFERROR(INDEX('01_Cad_Pecas'!$I$2:$I$5000,MATCH($E2964,'01_Cad_Pecas'!$D$2:$D$5000,0)),IFERROR(INDEX('01_Cad_Pecas'!$I$2:$I$5000,MATCH(VALUE($E2964),'01_Cad_Pecas'!$D$2:$D$5000,0)),"")))</f>
        <v/>
      </c>
      <c r="M2964" s="14">
        <f>IF(OR($J2964="",$L2964=""),"",IF($K2964="",0,$K2964)+$J2964*$L2964)</f>
        <v/>
      </c>
      <c r="N2964" s="14" t="n">
        <v>46212</v>
      </c>
      <c r="O2964" s="14" t="n">
        <v>12</v>
      </c>
      <c r="P2964" s="14" t="n"/>
      <c r="Q2964" s="14" t="n"/>
      <c r="R2964" s="14" t="n"/>
      <c r="S2964" s="14" t="n"/>
      <c r="T2964" s="14">
        <f>IF(OR($J2964="",$O2964=""),"",$O2964/$J2964)</f>
        <v/>
      </c>
      <c r="U2964" s="14" t="inlineStr">
        <is>
          <t>Concluído</t>
        </is>
      </c>
      <c r="V2964" s="14" t="n"/>
      <c r="W2964" s="14" t="n"/>
      <c r="X2964" s="14" t="n"/>
      <c r="Y2964" s="14" t="n"/>
      <c r="Z2964" s="14" t="n"/>
      <c r="AA2964" s="11" t="n"/>
      <c r="AB2964" s="14">
        <f>B2964&amp;"|"&amp;I2964</f>
        <v/>
      </c>
      <c r="AC2964">
        <f>IF($B2964="","","|"&amp;SUBSTITUTE(TRIM(SUBSTITUTE(SUBSTITUTE(SUBSTITUTE(SUBSTITUTE(SUBSTITUTE(SUBSTITUTE(SUBSTITUTE(SUBSTITUTE(SUBSTITUTE(SUBSTITUTE(SUBSTITUTE(SUBSTITUTE(SUBSTITUTE(SUBSTITUTE(TRIM($B2964&amp;""),CHAR(10)," "),CHAR(13)," "),"."," "),";"," "),","," "),"/"," "),"+"," "),"-"," "),"  "," "),"  "," "),"  "," "),"  "," "),"  "," "),"  "," "))," ","|")&amp;"|")</f>
        <v/>
      </c>
      <c r="AD2964">
        <f>TRIM($I2964&amp;"")</f>
        <v/>
      </c>
    </row>
    <row r="2965" ht="24" customHeight="1">
      <c r="A2965" s="9" t="n">
        <v>46212</v>
      </c>
      <c r="B2965" s="14" t="inlineStr">
        <is>
          <t>10241</t>
        </is>
      </c>
      <c r="C2965" s="14" t="inlineStr">
        <is>
          <t>M/C 0717 (MARROM)</t>
        </is>
      </c>
      <c r="D2965" s="14" t="inlineStr">
        <is>
          <t>17 COSTURA</t>
        </is>
      </c>
      <c r="E2965" s="14" t="n">
        <v>30001110</v>
      </c>
      <c r="F2965" s="14" t="inlineStr">
        <is>
          <t>CAPA ASSENTO EST - CAD. VENETO/TRISTE/NY</t>
        </is>
      </c>
      <c r="G2965" s="14" t="inlineStr">
        <is>
          <t>17 COSTURA</t>
        </is>
      </c>
      <c r="H2965" s="14" t="inlineStr">
        <is>
          <t>17 COSTURA</t>
        </is>
      </c>
      <c r="I2965" s="9" t="inlineStr">
        <is>
          <t>17 COSTURA</t>
        </is>
      </c>
      <c r="J2965" s="9" t="n">
        <v>12</v>
      </c>
      <c r="K2965" s="14">
        <f>IF($E2965="","",IFERROR(INDEX('01_Cad_Pecas'!$H$2:$H$5000,MATCH($E2965,'01_Cad_Pecas'!$D$2:$D$5000,0)),IFERROR(INDEX('01_Cad_Pecas'!$H$2:$H$5000,MATCH(VALUE($E2965),'01_Cad_Pecas'!$D$2:$D$5000,0)),"")))</f>
        <v/>
      </c>
      <c r="L2965" s="14">
        <f>IF($E2965="","",IFERROR(INDEX('01_Cad_Pecas'!$I$2:$I$5000,MATCH($E2965,'01_Cad_Pecas'!$D$2:$D$5000,0)),IFERROR(INDEX('01_Cad_Pecas'!$I$2:$I$5000,MATCH(VALUE($E2965),'01_Cad_Pecas'!$D$2:$D$5000,0)),"")))</f>
        <v/>
      </c>
      <c r="M2965" s="14">
        <f>IF(OR($J2965="",$L2965=""),"",IF($K2965="",0,$K2965)+$J2965*$L2965)</f>
        <v/>
      </c>
      <c r="N2965" s="14" t="n">
        <v>46212</v>
      </c>
      <c r="O2965" s="14" t="n">
        <v>12</v>
      </c>
      <c r="P2965" s="14" t="n"/>
      <c r="Q2965" s="14" t="n"/>
      <c r="R2965" s="14" t="n"/>
      <c r="S2965" s="14" t="n"/>
      <c r="T2965" s="14">
        <f>IF(OR($J2965="",$O2965=""),"",$O2965/$J2965)</f>
        <v/>
      </c>
      <c r="U2965" s="14" t="inlineStr">
        <is>
          <t>Concluído</t>
        </is>
      </c>
      <c r="V2965" s="14" t="n"/>
      <c r="W2965" s="14" t="n"/>
      <c r="X2965" s="14" t="n"/>
      <c r="Y2965" s="14" t="n"/>
      <c r="Z2965" s="14" t="n"/>
      <c r="AA2965" s="11" t="n"/>
      <c r="AB2965" s="14">
        <f>B2965&amp;"|"&amp;I2965</f>
        <v/>
      </c>
      <c r="AC2965">
        <f>IF($B2965="","","|"&amp;SUBSTITUTE(TRIM(SUBSTITUTE(SUBSTITUTE(SUBSTITUTE(SUBSTITUTE(SUBSTITUTE(SUBSTITUTE(SUBSTITUTE(SUBSTITUTE(SUBSTITUTE(SUBSTITUTE(SUBSTITUTE(SUBSTITUTE(SUBSTITUTE(SUBSTITUTE(TRIM($B2965&amp;""),CHAR(10)," "),CHAR(13)," "),"."," "),";"," "),","," "),"/"," "),"+"," "),"-"," "),"  "," "),"  "," "),"  "," "),"  "," "),"  "," "),"  "," "))," ","|")&amp;"|")</f>
        <v/>
      </c>
      <c r="AD2965">
        <f>TRIM($I2965&amp;"")</f>
        <v/>
      </c>
    </row>
    <row r="2966" ht="24" customHeight="1">
      <c r="A2966" s="9" t="n">
        <v>46212</v>
      </c>
      <c r="B2966" s="14" t="inlineStr">
        <is>
          <t>10241</t>
        </is>
      </c>
      <c r="C2966" s="14" t="inlineStr">
        <is>
          <t>M/C 0717 (MARROM)</t>
        </is>
      </c>
      <c r="D2966" s="14" t="inlineStr">
        <is>
          <t>17 COSTURA</t>
        </is>
      </c>
      <c r="E2966" s="14" t="n">
        <v>30001210</v>
      </c>
      <c r="F2966" s="14" t="inlineStr">
        <is>
          <t>CAPA ASSENTO ESTOF - CAD. CRE/MON./TOP. PI</t>
        </is>
      </c>
      <c r="G2966" s="14" t="inlineStr">
        <is>
          <t>17 COSTURA</t>
        </is>
      </c>
      <c r="H2966" s="14" t="inlineStr">
        <is>
          <t>17 COSTURA</t>
        </is>
      </c>
      <c r="I2966" s="9" t="inlineStr">
        <is>
          <t>17 COSTURA</t>
        </is>
      </c>
      <c r="J2966" s="9" t="n">
        <v>4</v>
      </c>
      <c r="K2966" s="14">
        <f>IF($E2966="","",IFERROR(INDEX('01_Cad_Pecas'!$H$2:$H$5000,MATCH($E2966,'01_Cad_Pecas'!$D$2:$D$5000,0)),IFERROR(INDEX('01_Cad_Pecas'!$H$2:$H$5000,MATCH(VALUE($E2966),'01_Cad_Pecas'!$D$2:$D$5000,0)),"")))</f>
        <v/>
      </c>
      <c r="L2966" s="14">
        <f>IF($E2966="","",IFERROR(INDEX('01_Cad_Pecas'!$I$2:$I$5000,MATCH($E2966,'01_Cad_Pecas'!$D$2:$D$5000,0)),IFERROR(INDEX('01_Cad_Pecas'!$I$2:$I$5000,MATCH(VALUE($E2966),'01_Cad_Pecas'!$D$2:$D$5000,0)),"")))</f>
        <v/>
      </c>
      <c r="M2966" s="14">
        <f>IF(OR($J2966="",$L2966=""),"",IF($K2966="",0,$K2966)+$J2966*$L2966)</f>
        <v/>
      </c>
      <c r="N2966" s="14" t="n">
        <v>46212</v>
      </c>
      <c r="O2966" s="14" t="n">
        <v>4</v>
      </c>
      <c r="P2966" s="14" t="n"/>
      <c r="Q2966" s="14" t="n"/>
      <c r="R2966" s="14" t="n"/>
      <c r="S2966" s="14" t="n"/>
      <c r="T2966" s="14">
        <f>IF(OR($J2966="",$O2966=""),"",$O2966/$J2966)</f>
        <v/>
      </c>
      <c r="U2966" s="14" t="inlineStr">
        <is>
          <t>Concluído</t>
        </is>
      </c>
      <c r="V2966" s="14" t="n"/>
      <c r="W2966" s="14" t="n"/>
      <c r="X2966" s="14" t="n"/>
      <c r="Y2966" s="14" t="n"/>
      <c r="Z2966" s="14" t="n"/>
      <c r="AA2966" s="11" t="n"/>
      <c r="AB2966" s="14">
        <f>B2966&amp;"|"&amp;I2966</f>
        <v/>
      </c>
      <c r="AC2966">
        <f>IF($B2966="","","|"&amp;SUBSTITUTE(TRIM(SUBSTITUTE(SUBSTITUTE(SUBSTITUTE(SUBSTITUTE(SUBSTITUTE(SUBSTITUTE(SUBSTITUTE(SUBSTITUTE(SUBSTITUTE(SUBSTITUTE(SUBSTITUTE(SUBSTITUTE(SUBSTITUTE(SUBSTITUTE(TRIM($B2966&amp;""),CHAR(10)," "),CHAR(13)," "),"."," "),";"," "),","," "),"/"," "),"+"," "),"-"," "),"  "," "),"  "," "),"  "," "),"  "," "),"  "," "),"  "," "))," ","|")&amp;"|")</f>
        <v/>
      </c>
      <c r="AD2966">
        <f>TRIM($I2966&amp;"")</f>
        <v/>
      </c>
    </row>
    <row r="2967" ht="24" customHeight="1">
      <c r="A2967" s="9" t="n">
        <v>46212</v>
      </c>
      <c r="B2967" s="14" t="inlineStr">
        <is>
          <t>10241</t>
        </is>
      </c>
      <c r="C2967" s="14" t="inlineStr">
        <is>
          <t>M/C 0717 (MARROM)</t>
        </is>
      </c>
      <c r="D2967" s="14" t="inlineStr">
        <is>
          <t>17 COSTURA</t>
        </is>
      </c>
      <c r="E2967" s="14" t="n">
        <v>30001401</v>
      </c>
      <c r="F2967" s="14" t="inlineStr">
        <is>
          <t>CAPA ENCOSTO ESTOFADO - CAD. PADUA PÉ INTEIRO</t>
        </is>
      </c>
      <c r="G2967" s="14" t="inlineStr">
        <is>
          <t>17 COSTURA</t>
        </is>
      </c>
      <c r="H2967" s="14" t="inlineStr">
        <is>
          <t>17 COSTURA</t>
        </is>
      </c>
      <c r="I2967" s="9" t="inlineStr">
        <is>
          <t>17 COSTURA</t>
        </is>
      </c>
      <c r="J2967" s="9" t="n">
        <v>4</v>
      </c>
      <c r="K2967" s="14">
        <f>IF($E2967="","",IFERROR(INDEX('01_Cad_Pecas'!$H$2:$H$5000,MATCH($E2967,'01_Cad_Pecas'!$D$2:$D$5000,0)),IFERROR(INDEX('01_Cad_Pecas'!$H$2:$H$5000,MATCH(VALUE($E2967),'01_Cad_Pecas'!$D$2:$D$5000,0)),"")))</f>
        <v/>
      </c>
      <c r="L2967" s="14">
        <f>IF($E2967="","",IFERROR(INDEX('01_Cad_Pecas'!$I$2:$I$5000,MATCH($E2967,'01_Cad_Pecas'!$D$2:$D$5000,0)),IFERROR(INDEX('01_Cad_Pecas'!$I$2:$I$5000,MATCH(VALUE($E2967),'01_Cad_Pecas'!$D$2:$D$5000,0)),"")))</f>
        <v/>
      </c>
      <c r="M2967" s="14">
        <f>IF(OR($J2967="",$L2967=""),"",IF($K2967="",0,$K2967)+$J2967*$L2967)</f>
        <v/>
      </c>
      <c r="N2967" s="14" t="n">
        <v>46212</v>
      </c>
      <c r="O2967" s="14" t="n">
        <v>4</v>
      </c>
      <c r="P2967" s="14" t="n"/>
      <c r="Q2967" s="14" t="n"/>
      <c r="R2967" s="14" t="n"/>
      <c r="S2967" s="14" t="n"/>
      <c r="T2967" s="14">
        <f>IF(OR($J2967="",$O2967=""),"",$O2967/$J2967)</f>
        <v/>
      </c>
      <c r="U2967" s="14" t="inlineStr">
        <is>
          <t>Concluído</t>
        </is>
      </c>
      <c r="V2967" s="14" t="n"/>
      <c r="W2967" s="14" t="n"/>
      <c r="X2967" s="14" t="n"/>
      <c r="Y2967" s="14" t="n"/>
      <c r="Z2967" s="14" t="n"/>
      <c r="AA2967" s="11" t="n"/>
      <c r="AB2967" s="14">
        <f>B2967&amp;"|"&amp;I2967</f>
        <v/>
      </c>
      <c r="AC2967">
        <f>IF($B2967="","","|"&amp;SUBSTITUTE(TRIM(SUBSTITUTE(SUBSTITUTE(SUBSTITUTE(SUBSTITUTE(SUBSTITUTE(SUBSTITUTE(SUBSTITUTE(SUBSTITUTE(SUBSTITUTE(SUBSTITUTE(SUBSTITUTE(SUBSTITUTE(SUBSTITUTE(SUBSTITUTE(TRIM($B2967&amp;""),CHAR(10)," "),CHAR(13)," "),"."," "),";"," "),","," "),"/"," "),"+"," "),"-"," "),"  "," "),"  "," "),"  "," "),"  "," "),"  "," "),"  "," "))," ","|")&amp;"|")</f>
        <v/>
      </c>
      <c r="AD2967">
        <f>TRIM($I2967&amp;"")</f>
        <v/>
      </c>
    </row>
    <row r="2968" ht="24" customHeight="1">
      <c r="A2968" s="9" t="n">
        <v>46212</v>
      </c>
      <c r="B2968" s="14" t="inlineStr">
        <is>
          <t>10241</t>
        </is>
      </c>
      <c r="C2968" s="14" t="inlineStr">
        <is>
          <t>M/C 0717 (MARROM)</t>
        </is>
      </c>
      <c r="D2968" s="14" t="inlineStr">
        <is>
          <t>17 COSTURA</t>
        </is>
      </c>
      <c r="E2968" s="14" t="n">
        <v>30001410</v>
      </c>
      <c r="F2968" s="14" t="inlineStr">
        <is>
          <t>CAPA ASSENTO ESTOFADO - CAD. PADUA PÉ INTEIRO</t>
        </is>
      </c>
      <c r="G2968" s="14" t="inlineStr">
        <is>
          <t>17 COSTURA</t>
        </is>
      </c>
      <c r="H2968" s="14" t="inlineStr">
        <is>
          <t>17 COSTURA</t>
        </is>
      </c>
      <c r="I2968" s="9" t="inlineStr">
        <is>
          <t>17 COSTURA</t>
        </is>
      </c>
      <c r="J2968" s="9" t="n">
        <v>4</v>
      </c>
      <c r="K2968" s="14">
        <f>IF($E2968="","",IFERROR(INDEX('01_Cad_Pecas'!$H$2:$H$5000,MATCH($E2968,'01_Cad_Pecas'!$D$2:$D$5000,0)),IFERROR(INDEX('01_Cad_Pecas'!$H$2:$H$5000,MATCH(VALUE($E2968),'01_Cad_Pecas'!$D$2:$D$5000,0)),"")))</f>
        <v/>
      </c>
      <c r="L2968" s="14">
        <f>IF($E2968="","",IFERROR(INDEX('01_Cad_Pecas'!$I$2:$I$5000,MATCH($E2968,'01_Cad_Pecas'!$D$2:$D$5000,0)),IFERROR(INDEX('01_Cad_Pecas'!$I$2:$I$5000,MATCH(VALUE($E2968),'01_Cad_Pecas'!$D$2:$D$5000,0)),"")))</f>
        <v/>
      </c>
      <c r="M2968" s="14">
        <f>IF(OR($J2968="",$L2968=""),"",IF($K2968="",0,$K2968)+$J2968*$L2968)</f>
        <v/>
      </c>
      <c r="N2968" s="14" t="n">
        <v>46212</v>
      </c>
      <c r="O2968" s="14" t="n">
        <v>4</v>
      </c>
      <c r="P2968" s="14" t="n"/>
      <c r="Q2968" s="14" t="n"/>
      <c r="R2968" s="14" t="n"/>
      <c r="S2968" s="14" t="n"/>
      <c r="T2968" s="14">
        <f>IF(OR($J2968="",$O2968=""),"",$O2968/$J2968)</f>
        <v/>
      </c>
      <c r="U2968" s="14" t="inlineStr">
        <is>
          <t>Concluído</t>
        </is>
      </c>
      <c r="V2968" s="14" t="n"/>
      <c r="W2968" s="14" t="n"/>
      <c r="X2968" s="14" t="n"/>
      <c r="Y2968" s="14" t="n"/>
      <c r="Z2968" s="14" t="n"/>
      <c r="AA2968" s="11" t="n"/>
      <c r="AB2968" s="14">
        <f>B2968&amp;"|"&amp;I2968</f>
        <v/>
      </c>
      <c r="AC2968">
        <f>IF($B2968="","","|"&amp;SUBSTITUTE(TRIM(SUBSTITUTE(SUBSTITUTE(SUBSTITUTE(SUBSTITUTE(SUBSTITUTE(SUBSTITUTE(SUBSTITUTE(SUBSTITUTE(SUBSTITUTE(SUBSTITUTE(SUBSTITUTE(SUBSTITUTE(SUBSTITUTE(SUBSTITUTE(TRIM($B2968&amp;""),CHAR(10)," "),CHAR(13)," "),"."," "),";"," "),","," "),"/"," "),"+"," "),"-"," "),"  "," "),"  "," "),"  "," "),"  "," "),"  "," "),"  "," "))," ","|")&amp;"|")</f>
        <v/>
      </c>
      <c r="AD2968">
        <f>TRIM($I2968&amp;"")</f>
        <v/>
      </c>
    </row>
    <row r="2969" ht="24" customHeight="1">
      <c r="A2969" s="9" t="n">
        <v>46212</v>
      </c>
      <c r="B2969" s="14" t="inlineStr">
        <is>
          <t>10241</t>
        </is>
      </c>
      <c r="C2969" s="14" t="inlineStr">
        <is>
          <t>M/C 0717 (MARROM)</t>
        </is>
      </c>
      <c r="D2969" s="14" t="inlineStr">
        <is>
          <t>17 COSTURA</t>
        </is>
      </c>
      <c r="E2969" s="14" t="n">
        <v>30001601</v>
      </c>
      <c r="F2969" s="14" t="inlineStr">
        <is>
          <t>CAPA ENCOSTO ESTOFADO - CAD CRETA PÉ INTEIRO</t>
        </is>
      </c>
      <c r="G2969" s="14" t="inlineStr">
        <is>
          <t>17 COSTURA</t>
        </is>
      </c>
      <c r="H2969" s="14" t="inlineStr">
        <is>
          <t>17 COSTURA</t>
        </is>
      </c>
      <c r="I2969" s="9" t="inlineStr">
        <is>
          <t>17 COSTURA</t>
        </is>
      </c>
      <c r="J2969" s="9" t="n">
        <v>4</v>
      </c>
      <c r="K2969" s="14">
        <f>IF($E2969="","",IFERROR(INDEX('01_Cad_Pecas'!$H$2:$H$5000,MATCH($E2969,'01_Cad_Pecas'!$D$2:$D$5000,0)),IFERROR(INDEX('01_Cad_Pecas'!$H$2:$H$5000,MATCH(VALUE($E2969),'01_Cad_Pecas'!$D$2:$D$5000,0)),"")))</f>
        <v/>
      </c>
      <c r="L2969" s="14">
        <f>IF($E2969="","",IFERROR(INDEX('01_Cad_Pecas'!$I$2:$I$5000,MATCH($E2969,'01_Cad_Pecas'!$D$2:$D$5000,0)),IFERROR(INDEX('01_Cad_Pecas'!$I$2:$I$5000,MATCH(VALUE($E2969),'01_Cad_Pecas'!$D$2:$D$5000,0)),"")))</f>
        <v/>
      </c>
      <c r="M2969" s="14">
        <f>IF(OR($J2969="",$L2969=""),"",IF($K2969="",0,$K2969)+$J2969*$L2969)</f>
        <v/>
      </c>
      <c r="N2969" s="14" t="n">
        <v>46212</v>
      </c>
      <c r="O2969" s="14" t="n">
        <v>4</v>
      </c>
      <c r="P2969" s="14" t="n"/>
      <c r="Q2969" s="14" t="n"/>
      <c r="R2969" s="14" t="n"/>
      <c r="S2969" s="14" t="n"/>
      <c r="T2969" s="14">
        <f>IF(OR($J2969="",$O2969=""),"",$O2969/$J2969)</f>
        <v/>
      </c>
      <c r="U2969" s="14" t="inlineStr">
        <is>
          <t>Concluído</t>
        </is>
      </c>
      <c r="V2969" s="14" t="n"/>
      <c r="W2969" s="14" t="n"/>
      <c r="X2969" s="14" t="n"/>
      <c r="Y2969" s="14" t="n"/>
      <c r="Z2969" s="14" t="n"/>
      <c r="AA2969" s="11" t="n"/>
      <c r="AB2969" s="14">
        <f>B2969&amp;"|"&amp;I2969</f>
        <v/>
      </c>
      <c r="AC2969">
        <f>IF($B2969="","","|"&amp;SUBSTITUTE(TRIM(SUBSTITUTE(SUBSTITUTE(SUBSTITUTE(SUBSTITUTE(SUBSTITUTE(SUBSTITUTE(SUBSTITUTE(SUBSTITUTE(SUBSTITUTE(SUBSTITUTE(SUBSTITUTE(SUBSTITUTE(SUBSTITUTE(SUBSTITUTE(TRIM($B2969&amp;""),CHAR(10)," "),CHAR(13)," "),"."," "),";"," "),","," "),"/"," "),"+"," "),"-"," "),"  "," "),"  "," "),"  "," "),"  "," "),"  "," "),"  "," "))," ","|")&amp;"|")</f>
        <v/>
      </c>
      <c r="AD2969">
        <f>TRIM($I2969&amp;"")</f>
        <v/>
      </c>
    </row>
    <row r="2970" ht="24" customHeight="1">
      <c r="A2970" s="9" t="n">
        <v>46212</v>
      </c>
      <c r="B2970" s="14" t="inlineStr">
        <is>
          <t>10241</t>
        </is>
      </c>
      <c r="C2970" s="14" t="inlineStr">
        <is>
          <t>M/C 0717 (MARROM)</t>
        </is>
      </c>
      <c r="D2970" s="14" t="inlineStr">
        <is>
          <t>17 COSTURA</t>
        </is>
      </c>
      <c r="E2970" s="14" t="n">
        <v>30003412</v>
      </c>
      <c r="F2970" s="14" t="inlineStr">
        <is>
          <t>CAPA ASSENTO ESTOFADO - CAD. DAKAR</t>
        </is>
      </c>
      <c r="G2970" s="14" t="inlineStr">
        <is>
          <t>17 COSTURA</t>
        </is>
      </c>
      <c r="H2970" s="14" t="inlineStr">
        <is>
          <t>17 COSTURA</t>
        </is>
      </c>
      <c r="I2970" s="9" t="inlineStr">
        <is>
          <t>17 COSTURA</t>
        </is>
      </c>
      <c r="J2970" s="9" t="n">
        <v>16</v>
      </c>
      <c r="K2970" s="14">
        <f>IF($E2970="","",IFERROR(INDEX('01_Cad_Pecas'!$H$2:$H$5000,MATCH($E2970,'01_Cad_Pecas'!$D$2:$D$5000,0)),IFERROR(INDEX('01_Cad_Pecas'!$H$2:$H$5000,MATCH(VALUE($E2970),'01_Cad_Pecas'!$D$2:$D$5000,0)),"")))</f>
        <v/>
      </c>
      <c r="L2970" s="14">
        <f>IF($E2970="","",IFERROR(INDEX('01_Cad_Pecas'!$I$2:$I$5000,MATCH($E2970,'01_Cad_Pecas'!$D$2:$D$5000,0)),IFERROR(INDEX('01_Cad_Pecas'!$I$2:$I$5000,MATCH(VALUE($E2970),'01_Cad_Pecas'!$D$2:$D$5000,0)),"")))</f>
        <v/>
      </c>
      <c r="M2970" s="14">
        <f>IF(OR($J2970="",$L2970=""),"",IF($K2970="",0,$K2970)+$J2970*$L2970)</f>
        <v/>
      </c>
      <c r="N2970" s="14" t="n">
        <v>46212</v>
      </c>
      <c r="O2970" s="14" t="n">
        <v>16</v>
      </c>
      <c r="P2970" s="14" t="n"/>
      <c r="Q2970" s="14" t="n"/>
      <c r="R2970" s="14" t="n"/>
      <c r="S2970" s="14" t="n"/>
      <c r="T2970" s="14">
        <f>IF(OR($J2970="",$O2970=""),"",$O2970/$J2970)</f>
        <v/>
      </c>
      <c r="U2970" s="14" t="inlineStr">
        <is>
          <t>Concluído</t>
        </is>
      </c>
      <c r="V2970" s="14" t="n"/>
      <c r="W2970" s="14" t="n"/>
      <c r="X2970" s="14" t="n"/>
      <c r="Y2970" s="14" t="n"/>
      <c r="Z2970" s="14" t="n"/>
      <c r="AA2970" s="11" t="n"/>
      <c r="AB2970" s="14">
        <f>B2970&amp;"|"&amp;I2970</f>
        <v/>
      </c>
      <c r="AC2970">
        <f>IF($B2970="","","|"&amp;SUBSTITUTE(TRIM(SUBSTITUTE(SUBSTITUTE(SUBSTITUTE(SUBSTITUTE(SUBSTITUTE(SUBSTITUTE(SUBSTITUTE(SUBSTITUTE(SUBSTITUTE(SUBSTITUTE(SUBSTITUTE(SUBSTITUTE(SUBSTITUTE(SUBSTITUTE(TRIM($B2970&amp;""),CHAR(10)," "),CHAR(13)," "),"."," "),";"," "),","," "),"/"," "),"+"," "),"-"," "),"  "," "),"  "," "),"  "," "),"  "," "),"  "," "),"  "," "))," ","|")&amp;"|")</f>
        <v/>
      </c>
      <c r="AD2970">
        <f>TRIM($I2970&amp;"")</f>
        <v/>
      </c>
    </row>
    <row r="2971" ht="24" customHeight="1">
      <c r="A2971" s="9" t="n">
        <v>46212</v>
      </c>
      <c r="B2971" s="14" t="inlineStr">
        <is>
          <t>10241</t>
        </is>
      </c>
      <c r="C2971" s="14" t="inlineStr">
        <is>
          <t>M/C 0717 (MARROM)</t>
        </is>
      </c>
      <c r="D2971" s="14" t="inlineStr">
        <is>
          <t>17 COSTURA</t>
        </is>
      </c>
      <c r="E2971" s="14" t="n">
        <v>30003923</v>
      </c>
      <c r="F2971" s="14" t="inlineStr">
        <is>
          <t>CAPA ENCOSTO ESTOFADO - CAD TRENTO</t>
        </is>
      </c>
      <c r="G2971" s="14" t="inlineStr">
        <is>
          <t>17 COSTURA</t>
        </is>
      </c>
      <c r="H2971" s="14" t="inlineStr">
        <is>
          <t>17 COSTURA</t>
        </is>
      </c>
      <c r="I2971" s="9" t="inlineStr">
        <is>
          <t>17 COSTURA</t>
        </is>
      </c>
      <c r="J2971" s="9" t="n">
        <v>16</v>
      </c>
      <c r="K2971" s="14">
        <f>IF($E2971="","",IFERROR(INDEX('01_Cad_Pecas'!$H$2:$H$5000,MATCH($E2971,'01_Cad_Pecas'!$D$2:$D$5000,0)),IFERROR(INDEX('01_Cad_Pecas'!$H$2:$H$5000,MATCH(VALUE($E2971),'01_Cad_Pecas'!$D$2:$D$5000,0)),"")))</f>
        <v/>
      </c>
      <c r="L2971" s="14">
        <f>IF($E2971="","",IFERROR(INDEX('01_Cad_Pecas'!$I$2:$I$5000,MATCH($E2971,'01_Cad_Pecas'!$D$2:$D$5000,0)),IFERROR(INDEX('01_Cad_Pecas'!$I$2:$I$5000,MATCH(VALUE($E2971),'01_Cad_Pecas'!$D$2:$D$5000,0)),"")))</f>
        <v/>
      </c>
      <c r="M2971" s="14">
        <f>IF(OR($J2971="",$L2971=""),"",IF($K2971="",0,$K2971)+$J2971*$L2971)</f>
        <v/>
      </c>
      <c r="N2971" s="14" t="n">
        <v>46212</v>
      </c>
      <c r="O2971" s="14" t="n">
        <v>16</v>
      </c>
      <c r="P2971" s="14" t="n"/>
      <c r="Q2971" s="14" t="n"/>
      <c r="R2971" s="14" t="n"/>
      <c r="S2971" s="14" t="n"/>
      <c r="T2971" s="14">
        <f>IF(OR($J2971="",$O2971=""),"",$O2971/$J2971)</f>
        <v/>
      </c>
      <c r="U2971" s="14" t="inlineStr">
        <is>
          <t>Concluído</t>
        </is>
      </c>
      <c r="V2971" s="14" t="n"/>
      <c r="W2971" s="14" t="n"/>
      <c r="X2971" s="14" t="n"/>
      <c r="Y2971" s="14" t="n"/>
      <c r="Z2971" s="14" t="n"/>
      <c r="AA2971" s="11" t="n"/>
      <c r="AB2971" s="14">
        <f>B2971&amp;"|"&amp;I2971</f>
        <v/>
      </c>
      <c r="AC2971">
        <f>IF($B2971="","","|"&amp;SUBSTITUTE(TRIM(SUBSTITUTE(SUBSTITUTE(SUBSTITUTE(SUBSTITUTE(SUBSTITUTE(SUBSTITUTE(SUBSTITUTE(SUBSTITUTE(SUBSTITUTE(SUBSTITUTE(SUBSTITUTE(SUBSTITUTE(SUBSTITUTE(SUBSTITUTE(TRIM($B2971&amp;""),CHAR(10)," "),CHAR(13)," "),"."," "),";"," "),","," "),"/"," "),"+"," "),"-"," "),"  "," "),"  "," "),"  "," "),"  "," "),"  "," "),"  "," "))," ","|")&amp;"|")</f>
        <v/>
      </c>
      <c r="AD2971">
        <f>TRIM($I2971&amp;"")</f>
        <v/>
      </c>
    </row>
    <row r="2972" ht="24" customHeight="1">
      <c r="A2972" s="9" t="n">
        <v>46212</v>
      </c>
      <c r="B2972" s="14" t="inlineStr">
        <is>
          <t>10241</t>
        </is>
      </c>
      <c r="C2972" s="14" t="inlineStr">
        <is>
          <t>M/C 0717 (MARROM)</t>
        </is>
      </c>
      <c r="D2972" s="14" t="inlineStr">
        <is>
          <t>17 COSTURA</t>
        </is>
      </c>
      <c r="E2972" s="14" t="n">
        <v>30008104</v>
      </c>
      <c r="F2972" s="14" t="inlineStr">
        <is>
          <t>CAPA ENCOSTO ESTOFADO - CAD CORDOBA (510X350)</t>
        </is>
      </c>
      <c r="G2972" s="14" t="inlineStr">
        <is>
          <t>17 COSTURA</t>
        </is>
      </c>
      <c r="H2972" s="14" t="inlineStr">
        <is>
          <t>17 COSTURA</t>
        </is>
      </c>
      <c r="I2972" s="9" t="inlineStr">
        <is>
          <t>17 COSTURA</t>
        </is>
      </c>
      <c r="J2972" s="9" t="n">
        <v>6</v>
      </c>
      <c r="K2972" s="14">
        <f>IF($E2972="","",IFERROR(INDEX('01_Cad_Pecas'!$H$2:$H$5000,MATCH($E2972,'01_Cad_Pecas'!$D$2:$D$5000,0)),IFERROR(INDEX('01_Cad_Pecas'!$H$2:$H$5000,MATCH(VALUE($E2972),'01_Cad_Pecas'!$D$2:$D$5000,0)),"")))</f>
        <v/>
      </c>
      <c r="L2972" s="14">
        <f>IF($E2972="","",IFERROR(INDEX('01_Cad_Pecas'!$I$2:$I$5000,MATCH($E2972,'01_Cad_Pecas'!$D$2:$D$5000,0)),IFERROR(INDEX('01_Cad_Pecas'!$I$2:$I$5000,MATCH(VALUE($E2972),'01_Cad_Pecas'!$D$2:$D$5000,0)),"")))</f>
        <v/>
      </c>
      <c r="M2972" s="14">
        <f>IF(OR($J2972="",$L2972=""),"",IF($K2972="",0,$K2972)+$J2972*$L2972)</f>
        <v/>
      </c>
      <c r="N2972" s="14" t="n">
        <v>46212</v>
      </c>
      <c r="O2972" s="14" t="n">
        <v>6</v>
      </c>
      <c r="P2972" s="14" t="n"/>
      <c r="Q2972" s="14" t="n"/>
      <c r="R2972" s="14" t="n"/>
      <c r="S2972" s="14" t="n"/>
      <c r="T2972" s="14">
        <f>IF(OR($J2972="",$O2972=""),"",$O2972/$J2972)</f>
        <v/>
      </c>
      <c r="U2972" s="14" t="inlineStr">
        <is>
          <t>Concluído</t>
        </is>
      </c>
      <c r="V2972" s="14" t="n"/>
      <c r="W2972" s="14" t="n"/>
      <c r="X2972" s="14" t="n"/>
      <c r="Y2972" s="14" t="n"/>
      <c r="Z2972" s="14" t="n"/>
      <c r="AA2972" s="11" t="n"/>
      <c r="AB2972" s="14">
        <f>B2972&amp;"|"&amp;I2972</f>
        <v/>
      </c>
      <c r="AC2972">
        <f>IF($B2972="","","|"&amp;SUBSTITUTE(TRIM(SUBSTITUTE(SUBSTITUTE(SUBSTITUTE(SUBSTITUTE(SUBSTITUTE(SUBSTITUTE(SUBSTITUTE(SUBSTITUTE(SUBSTITUTE(SUBSTITUTE(SUBSTITUTE(SUBSTITUTE(SUBSTITUTE(SUBSTITUTE(TRIM($B2972&amp;""),CHAR(10)," "),CHAR(13)," "),"."," "),";"," "),","," "),"/"," "),"+"," "),"-"," "),"  "," "),"  "," "),"  "," "),"  "," "),"  "," "),"  "," "))," ","|")&amp;"|")</f>
        <v/>
      </c>
      <c r="AD2972">
        <f>TRIM($I2972&amp;"")</f>
        <v/>
      </c>
    </row>
    <row r="2973" ht="24" customHeight="1">
      <c r="A2973" s="9" t="n">
        <v>46212</v>
      </c>
      <c r="B2973" s="14" t="inlineStr">
        <is>
          <t>10241</t>
        </is>
      </c>
      <c r="C2973" s="14" t="inlineStr">
        <is>
          <t>M/C 0717 (MARROM)</t>
        </is>
      </c>
      <c r="D2973" s="14" t="inlineStr">
        <is>
          <t>17 COSTURA</t>
        </is>
      </c>
      <c r="E2973" s="14" t="n">
        <v>30004808</v>
      </c>
      <c r="F2973" s="14" t="inlineStr">
        <is>
          <t>CAPA ASSENTO - CAD SANTIAGO</t>
        </is>
      </c>
      <c r="G2973" s="14" t="inlineStr">
        <is>
          <t>17 COSTURA</t>
        </is>
      </c>
      <c r="H2973" s="14" t="inlineStr">
        <is>
          <t>17 COSTURA</t>
        </is>
      </c>
      <c r="I2973" s="9" t="inlineStr">
        <is>
          <t>17 COSTURA</t>
        </is>
      </c>
      <c r="J2973" s="9" t="n">
        <v>38</v>
      </c>
      <c r="K2973" s="14">
        <f>IF($E2973="","",IFERROR(INDEX('01_Cad_Pecas'!$H$2:$H$5000,MATCH($E2973,'01_Cad_Pecas'!$D$2:$D$5000,0)),IFERROR(INDEX('01_Cad_Pecas'!$H$2:$H$5000,MATCH(VALUE($E2973),'01_Cad_Pecas'!$D$2:$D$5000,0)),"")))</f>
        <v/>
      </c>
      <c r="L2973" s="14">
        <f>IF($E2973="","",IFERROR(INDEX('01_Cad_Pecas'!$I$2:$I$5000,MATCH($E2973,'01_Cad_Pecas'!$D$2:$D$5000,0)),IFERROR(INDEX('01_Cad_Pecas'!$I$2:$I$5000,MATCH(VALUE($E2973),'01_Cad_Pecas'!$D$2:$D$5000,0)),"")))</f>
        <v/>
      </c>
      <c r="M2973" s="14">
        <f>IF(OR($J2973="",$L2973=""),"",IF($K2973="",0,$K2973)+$J2973*$L2973)</f>
        <v/>
      </c>
      <c r="N2973" s="14" t="n">
        <v>46212</v>
      </c>
      <c r="O2973" s="14" t="n">
        <v>38</v>
      </c>
      <c r="P2973" s="14" t="n"/>
      <c r="Q2973" s="14" t="n"/>
      <c r="R2973" s="14" t="n"/>
      <c r="S2973" s="14" t="n"/>
      <c r="T2973" s="14">
        <f>IF(OR($J2973="",$O2973=""),"",$O2973/$J2973)</f>
        <v/>
      </c>
      <c r="U2973" s="14" t="inlineStr">
        <is>
          <t>Concluído</t>
        </is>
      </c>
      <c r="V2973" s="14" t="n"/>
      <c r="W2973" s="14" t="n"/>
      <c r="X2973" s="14" t="n"/>
      <c r="Y2973" s="14" t="n"/>
      <c r="Z2973" s="14" t="n"/>
      <c r="AA2973" s="11" t="n"/>
      <c r="AB2973" s="14">
        <f>B2973&amp;"|"&amp;I2973</f>
        <v/>
      </c>
      <c r="AC2973">
        <f>IF($B2973="","","|"&amp;SUBSTITUTE(TRIM(SUBSTITUTE(SUBSTITUTE(SUBSTITUTE(SUBSTITUTE(SUBSTITUTE(SUBSTITUTE(SUBSTITUTE(SUBSTITUTE(SUBSTITUTE(SUBSTITUTE(SUBSTITUTE(SUBSTITUTE(SUBSTITUTE(SUBSTITUTE(TRIM($B2973&amp;""),CHAR(10)," "),CHAR(13)," "),"."," "),";"," "),","," "),"/"," "),"+"," "),"-"," "),"  "," "),"  "," "),"  "," "),"  "," "),"  "," "),"  "," "))," ","|")&amp;"|")</f>
        <v/>
      </c>
      <c r="AD2973">
        <f>TRIM($I2973&amp;"")</f>
        <v/>
      </c>
    </row>
    <row r="2974" ht="24" customHeight="1">
      <c r="A2974" s="9" t="n">
        <v>46212</v>
      </c>
      <c r="B2974" s="14" t="inlineStr">
        <is>
          <t>10241</t>
        </is>
      </c>
      <c r="C2974" s="14" t="inlineStr">
        <is>
          <t>M/C 0717 (MARROM)</t>
        </is>
      </c>
      <c r="D2974" s="14" t="inlineStr">
        <is>
          <t>17 COSTURA</t>
        </is>
      </c>
      <c r="E2974" s="14" t="n">
        <v>30006106</v>
      </c>
      <c r="F2974" s="14" t="inlineStr">
        <is>
          <t>TELINHA ENCOSTO - CADEIRA SANTIAGO NEW</t>
        </is>
      </c>
      <c r="G2974" s="14" t="inlineStr">
        <is>
          <t>17 COSTURA</t>
        </is>
      </c>
      <c r="H2974" s="14" t="inlineStr">
        <is>
          <t>17 COSTURA</t>
        </is>
      </c>
      <c r="I2974" s="9" t="inlineStr">
        <is>
          <t>17 COSTURA</t>
        </is>
      </c>
      <c r="J2974" s="9" t="n">
        <v>46</v>
      </c>
      <c r="K2974" s="14">
        <f>IF($E2974="","",IFERROR(INDEX('01_Cad_Pecas'!$H$2:$H$5000,MATCH($E2974,'01_Cad_Pecas'!$D$2:$D$5000,0)),IFERROR(INDEX('01_Cad_Pecas'!$H$2:$H$5000,MATCH(VALUE($E2974),'01_Cad_Pecas'!$D$2:$D$5000,0)),"")))</f>
        <v/>
      </c>
      <c r="L2974" s="14">
        <f>IF($E2974="","",IFERROR(INDEX('01_Cad_Pecas'!$I$2:$I$5000,MATCH($E2974,'01_Cad_Pecas'!$D$2:$D$5000,0)),IFERROR(INDEX('01_Cad_Pecas'!$I$2:$I$5000,MATCH(VALUE($E2974),'01_Cad_Pecas'!$D$2:$D$5000,0)),"")))</f>
        <v/>
      </c>
      <c r="M2974" s="14">
        <f>IF(OR($J2974="",$L2974=""),"",IF($K2974="",0,$K2974)+$J2974*$L2974)</f>
        <v/>
      </c>
      <c r="N2974" s="14" t="n">
        <v>46212</v>
      </c>
      <c r="O2974" s="14" t="n">
        <v>46</v>
      </c>
      <c r="P2974" s="14" t="n"/>
      <c r="Q2974" s="14" t="n"/>
      <c r="R2974" s="14" t="n"/>
      <c r="S2974" s="14" t="n"/>
      <c r="T2974" s="14">
        <f>IF(OR($J2974="",$O2974=""),"",$O2974/$J2974)</f>
        <v/>
      </c>
      <c r="U2974" s="14" t="inlineStr">
        <is>
          <t>Concluído</t>
        </is>
      </c>
      <c r="V2974" s="14" t="n"/>
      <c r="W2974" s="14" t="n"/>
      <c r="X2974" s="14" t="n"/>
      <c r="Y2974" s="14" t="n"/>
      <c r="Z2974" s="14" t="n"/>
      <c r="AA2974" s="11" t="n"/>
      <c r="AB2974" s="14">
        <f>B2974&amp;"|"&amp;I2974</f>
        <v/>
      </c>
      <c r="AC2974">
        <f>IF($B2974="","","|"&amp;SUBSTITUTE(TRIM(SUBSTITUTE(SUBSTITUTE(SUBSTITUTE(SUBSTITUTE(SUBSTITUTE(SUBSTITUTE(SUBSTITUTE(SUBSTITUTE(SUBSTITUTE(SUBSTITUTE(SUBSTITUTE(SUBSTITUTE(SUBSTITUTE(SUBSTITUTE(TRIM($B2974&amp;""),CHAR(10)," "),CHAR(13)," "),"."," "),";"," "),","," "),"/"," "),"+"," "),"-"," "),"  "," "),"  "," "),"  "," "),"  "," "),"  "," "),"  "," "))," ","|")&amp;"|")</f>
        <v/>
      </c>
      <c r="AD2974">
        <f>TRIM($I2974&amp;"")</f>
        <v/>
      </c>
    </row>
    <row r="2975" ht="48" customHeight="1">
      <c r="A2975" s="9" t="n">
        <v>46212</v>
      </c>
      <c r="B2975" s="14" t="inlineStr">
        <is>
          <t>10245</t>
        </is>
      </c>
      <c r="C2975" s="14" t="inlineStr">
        <is>
          <t>M/C 0713 ENCAIXE ESPLANADA (FOLHA AZUL)</t>
        </is>
      </c>
      <c r="D2975" s="14" t="inlineStr">
        <is>
          <t>17 COSTURA</t>
        </is>
      </c>
      <c r="E2975" s="14" t="n">
        <v>30001101</v>
      </c>
      <c r="F2975" s="14" t="inlineStr">
        <is>
          <t>CAPA ENCOSTO EST - CAD.VENETO/TRIESTE/NY</t>
        </is>
      </c>
      <c r="G2975" s="14" t="inlineStr">
        <is>
          <t>17 COSTURA</t>
        </is>
      </c>
      <c r="H2975" s="14" t="inlineStr">
        <is>
          <t>17 COSTURA</t>
        </is>
      </c>
      <c r="I2975" s="9" t="inlineStr">
        <is>
          <t>17 COSTURA</t>
        </is>
      </c>
      <c r="J2975" s="9" t="n">
        <v>30</v>
      </c>
      <c r="K2975" s="14">
        <f>IF($E2975="","",IFERROR(INDEX('01_Cad_Pecas'!$H$2:$H$5000,MATCH($E2975,'01_Cad_Pecas'!$D$2:$D$5000,0)),IFERROR(INDEX('01_Cad_Pecas'!$H$2:$H$5000,MATCH(VALUE($E2975),'01_Cad_Pecas'!$D$2:$D$5000,0)),"")))</f>
        <v/>
      </c>
      <c r="L2975" s="14">
        <f>IF($E2975="","",IFERROR(INDEX('01_Cad_Pecas'!$I$2:$I$5000,MATCH($E2975,'01_Cad_Pecas'!$D$2:$D$5000,0)),IFERROR(INDEX('01_Cad_Pecas'!$I$2:$I$5000,MATCH(VALUE($E2975),'01_Cad_Pecas'!$D$2:$D$5000,0)),"")))</f>
        <v/>
      </c>
      <c r="M2975" s="14">
        <f>IF(OR($J2975="",$L2975=""),"",IF($K2975="",0,$K2975)+$J2975*$L2975)</f>
        <v/>
      </c>
      <c r="N2975" s="14" t="n">
        <v>46212</v>
      </c>
      <c r="O2975" s="14" t="n">
        <v>30</v>
      </c>
      <c r="P2975" s="14" t="n"/>
      <c r="Q2975" s="14" t="n"/>
      <c r="R2975" s="14" t="n"/>
      <c r="S2975" s="14" t="n"/>
      <c r="T2975" s="14">
        <f>IF(OR($J2975="",$O2975=""),"",$O2975/$J2975)</f>
        <v/>
      </c>
      <c r="U2975" s="14" t="inlineStr">
        <is>
          <t>Concluído</t>
        </is>
      </c>
      <c r="V2975" s="14" t="n"/>
      <c r="W2975" s="14" t="n"/>
      <c r="X2975" s="14" t="n"/>
      <c r="Y2975" s="14" t="n"/>
      <c r="Z2975" s="14" t="n"/>
      <c r="AA2975" s="11" t="n"/>
      <c r="AB2975" s="14">
        <f>B2975&amp;"|"&amp;I2975</f>
        <v/>
      </c>
      <c r="AC2975">
        <f>IF($B2975="","","|"&amp;SUBSTITUTE(TRIM(SUBSTITUTE(SUBSTITUTE(SUBSTITUTE(SUBSTITUTE(SUBSTITUTE(SUBSTITUTE(SUBSTITUTE(SUBSTITUTE(SUBSTITUTE(SUBSTITUTE(SUBSTITUTE(SUBSTITUTE(SUBSTITUTE(SUBSTITUTE(TRIM($B2975&amp;""),CHAR(10)," "),CHAR(13)," "),"."," "),";"," "),","," "),"/"," "),"+"," "),"-"," "),"  "," "),"  "," "),"  "," "),"  "," "),"  "," "),"  "," "))," ","|")&amp;"|")</f>
        <v/>
      </c>
      <c r="AD2975">
        <f>TRIM($I2975&amp;"")</f>
        <v/>
      </c>
    </row>
    <row r="2976" ht="48" customHeight="1">
      <c r="A2976" s="9" t="n">
        <v>46212</v>
      </c>
      <c r="B2976" s="14" t="inlineStr">
        <is>
          <t>10245</t>
        </is>
      </c>
      <c r="C2976" s="14" t="inlineStr">
        <is>
          <t>M/C 0713 ENCAIXE ESPLANADA (FOLHA AZUL)</t>
        </is>
      </c>
      <c r="D2976" s="14" t="inlineStr">
        <is>
          <t>17 COSTURA</t>
        </is>
      </c>
      <c r="E2976" s="14" t="n">
        <v>30001110</v>
      </c>
      <c r="F2976" s="14" t="inlineStr">
        <is>
          <t>CAPA ASSENTO EST - CAD. VENETO/TRISTE/NY</t>
        </is>
      </c>
      <c r="G2976" s="14" t="inlineStr">
        <is>
          <t>17 COSTURA</t>
        </is>
      </c>
      <c r="H2976" s="14" t="inlineStr">
        <is>
          <t>17 COSTURA</t>
        </is>
      </c>
      <c r="I2976" s="9" t="inlineStr">
        <is>
          <t>17 COSTURA</t>
        </is>
      </c>
      <c r="J2976" s="9" t="n">
        <v>30</v>
      </c>
      <c r="K2976" s="14">
        <f>IF($E2976="","",IFERROR(INDEX('01_Cad_Pecas'!$H$2:$H$5000,MATCH($E2976,'01_Cad_Pecas'!$D$2:$D$5000,0)),IFERROR(INDEX('01_Cad_Pecas'!$H$2:$H$5000,MATCH(VALUE($E2976),'01_Cad_Pecas'!$D$2:$D$5000,0)),"")))</f>
        <v/>
      </c>
      <c r="L2976" s="14">
        <f>IF($E2976="","",IFERROR(INDEX('01_Cad_Pecas'!$I$2:$I$5000,MATCH($E2976,'01_Cad_Pecas'!$D$2:$D$5000,0)),IFERROR(INDEX('01_Cad_Pecas'!$I$2:$I$5000,MATCH(VALUE($E2976),'01_Cad_Pecas'!$D$2:$D$5000,0)),"")))</f>
        <v/>
      </c>
      <c r="M2976" s="14">
        <f>IF(OR($J2976="",$L2976=""),"",IF($K2976="",0,$K2976)+$J2976*$L2976)</f>
        <v/>
      </c>
      <c r="N2976" s="14" t="n">
        <v>46212</v>
      </c>
      <c r="O2976" s="14" t="n">
        <v>30</v>
      </c>
      <c r="P2976" s="14" t="n"/>
      <c r="Q2976" s="14" t="n"/>
      <c r="R2976" s="14" t="n"/>
      <c r="S2976" s="14" t="n"/>
      <c r="T2976" s="14">
        <f>IF(OR($J2976="",$O2976=""),"",$O2976/$J2976)</f>
        <v/>
      </c>
      <c r="U2976" s="14" t="inlineStr">
        <is>
          <t>Concluído</t>
        </is>
      </c>
      <c r="V2976" s="14" t="n"/>
      <c r="W2976" s="14" t="n"/>
      <c r="X2976" s="14" t="n"/>
      <c r="Y2976" s="14" t="n"/>
      <c r="Z2976" s="14" t="n"/>
      <c r="AA2976" s="11" t="n"/>
      <c r="AB2976" s="14">
        <f>B2976&amp;"|"&amp;I2976</f>
        <v/>
      </c>
      <c r="AC2976">
        <f>IF($B2976="","","|"&amp;SUBSTITUTE(TRIM(SUBSTITUTE(SUBSTITUTE(SUBSTITUTE(SUBSTITUTE(SUBSTITUTE(SUBSTITUTE(SUBSTITUTE(SUBSTITUTE(SUBSTITUTE(SUBSTITUTE(SUBSTITUTE(SUBSTITUTE(SUBSTITUTE(SUBSTITUTE(TRIM($B2976&amp;""),CHAR(10)," "),CHAR(13)," "),"."," "),";"," "),","," "),"/"," "),"+"," "),"-"," "),"  "," "),"  "," "),"  "," "),"  "," "),"  "," "),"  "," "))," ","|")&amp;"|")</f>
        <v/>
      </c>
      <c r="AD2976">
        <f>TRIM($I2976&amp;"")</f>
        <v/>
      </c>
    </row>
    <row r="2977" ht="24" customHeight="1">
      <c r="A2977" s="9" t="n">
        <v>46213</v>
      </c>
      <c r="B2977" s="14" t="inlineStr">
        <is>
          <t>10246</t>
        </is>
      </c>
      <c r="C2977" s="14" t="inlineStr">
        <is>
          <t>M/C 0720 (AMARELO)</t>
        </is>
      </c>
      <c r="D2977" s="14" t="inlineStr">
        <is>
          <t>17 COSTURA</t>
        </is>
      </c>
      <c r="E2977" s="14" t="n">
        <v>30001101</v>
      </c>
      <c r="F2977" s="14" t="inlineStr">
        <is>
          <t>CAPA ENCOSTO EST - CAD.VENETO/TRIESTE/NY</t>
        </is>
      </c>
      <c r="G2977" s="14" t="inlineStr">
        <is>
          <t>17 COSTURA</t>
        </is>
      </c>
      <c r="H2977" s="14" t="inlineStr">
        <is>
          <t>17 COSTURA</t>
        </is>
      </c>
      <c r="I2977" s="9" t="inlineStr">
        <is>
          <t>17 COSTURA</t>
        </is>
      </c>
      <c r="J2977" s="9" t="n">
        <v>600</v>
      </c>
      <c r="K2977" s="14">
        <f>IF($E2977="","",IFERROR(INDEX('01_Cad_Pecas'!$H$2:$H$5000,MATCH($E2977,'01_Cad_Pecas'!$D$2:$D$5000,0)),IFERROR(INDEX('01_Cad_Pecas'!$H$2:$H$5000,MATCH(VALUE($E2977),'01_Cad_Pecas'!$D$2:$D$5000,0)),"")))</f>
        <v/>
      </c>
      <c r="L2977" s="14">
        <f>IF($E2977="","",IFERROR(INDEX('01_Cad_Pecas'!$I$2:$I$5000,MATCH($E2977,'01_Cad_Pecas'!$D$2:$D$5000,0)),IFERROR(INDEX('01_Cad_Pecas'!$I$2:$I$5000,MATCH(VALUE($E2977),'01_Cad_Pecas'!$D$2:$D$5000,0)),"")))</f>
        <v/>
      </c>
      <c r="M2977" s="14">
        <f>IF(OR($J2977="",$L2977=""),"",IF($K2977="",0,$K2977)+$J2977*$L2977)</f>
        <v/>
      </c>
      <c r="N2977" s="14" t="n">
        <v>46212</v>
      </c>
      <c r="O2977" s="14" t="n">
        <v>600</v>
      </c>
      <c r="P2977" s="14" t="n"/>
      <c r="Q2977" s="14" t="n"/>
      <c r="R2977" s="14" t="n"/>
      <c r="S2977" s="14" t="n"/>
      <c r="T2977" s="14">
        <f>IF(OR($J2977="",$O2977=""),"",$O2977/$J2977)</f>
        <v/>
      </c>
      <c r="U2977" s="14" t="inlineStr">
        <is>
          <t>Concluído</t>
        </is>
      </c>
      <c r="V2977" s="14" t="n"/>
      <c r="W2977" s="14" t="n"/>
      <c r="X2977" s="14" t="n"/>
      <c r="Y2977" s="14" t="n"/>
      <c r="Z2977" s="14" t="n"/>
      <c r="AA2977" s="11" t="n"/>
      <c r="AB2977" s="14">
        <f>B2977&amp;"|"&amp;I2977</f>
        <v/>
      </c>
      <c r="AC2977">
        <f>IF($B2977="","","|"&amp;SUBSTITUTE(TRIM(SUBSTITUTE(SUBSTITUTE(SUBSTITUTE(SUBSTITUTE(SUBSTITUTE(SUBSTITUTE(SUBSTITUTE(SUBSTITUTE(SUBSTITUTE(SUBSTITUTE(SUBSTITUTE(SUBSTITUTE(SUBSTITUTE(SUBSTITUTE(TRIM($B2977&amp;""),CHAR(10)," "),CHAR(13)," "),"."," "),";"," "),","," "),"/"," "),"+"," "),"-"," "),"  "," "),"  "," "),"  "," "),"  "," "),"  "," "),"  "," "))," ","|")&amp;"|")</f>
        <v/>
      </c>
      <c r="AD2977">
        <f>TRIM($I2977&amp;"")</f>
        <v/>
      </c>
    </row>
    <row r="2978" ht="24" customHeight="1">
      <c r="A2978" s="9" t="n">
        <v>46213</v>
      </c>
      <c r="B2978" s="14" t="inlineStr">
        <is>
          <t>10246</t>
        </is>
      </c>
      <c r="C2978" s="14" t="inlineStr">
        <is>
          <t>M/C 0720 (AMARELO)</t>
        </is>
      </c>
      <c r="D2978" s="14" t="inlineStr">
        <is>
          <t>17 COSTURA</t>
        </is>
      </c>
      <c r="E2978" s="14" t="n">
        <v>30001110</v>
      </c>
      <c r="F2978" s="14" t="inlineStr">
        <is>
          <t>CAPA ASSENTO EST - CAD. VENETO/TRISTE/NY</t>
        </is>
      </c>
      <c r="G2978" s="14" t="inlineStr">
        <is>
          <t>17 COSTURA</t>
        </is>
      </c>
      <c r="H2978" s="14" t="inlineStr">
        <is>
          <t>17 COSTURA</t>
        </is>
      </c>
      <c r="I2978" s="9" t="inlineStr">
        <is>
          <t>17 COSTURA</t>
        </is>
      </c>
      <c r="J2978" s="9" t="n">
        <v>600</v>
      </c>
      <c r="K2978" s="14">
        <f>IF($E2978="","",IFERROR(INDEX('01_Cad_Pecas'!$H$2:$H$5000,MATCH($E2978,'01_Cad_Pecas'!$D$2:$D$5000,0)),IFERROR(INDEX('01_Cad_Pecas'!$H$2:$H$5000,MATCH(VALUE($E2978),'01_Cad_Pecas'!$D$2:$D$5000,0)),"")))</f>
        <v/>
      </c>
      <c r="L2978" s="14">
        <f>IF($E2978="","",IFERROR(INDEX('01_Cad_Pecas'!$I$2:$I$5000,MATCH($E2978,'01_Cad_Pecas'!$D$2:$D$5000,0)),IFERROR(INDEX('01_Cad_Pecas'!$I$2:$I$5000,MATCH(VALUE($E2978),'01_Cad_Pecas'!$D$2:$D$5000,0)),"")))</f>
        <v/>
      </c>
      <c r="M2978" s="14">
        <f>IF(OR($J2978="",$L2978=""),"",IF($K2978="",0,$K2978)+$J2978*$L2978)</f>
        <v/>
      </c>
      <c r="N2978" s="14" t="n">
        <v>46212</v>
      </c>
      <c r="O2978" s="14" t="n">
        <v>600</v>
      </c>
      <c r="P2978" s="14" t="n"/>
      <c r="Q2978" s="14" t="n"/>
      <c r="R2978" s="14" t="n"/>
      <c r="S2978" s="14" t="n"/>
      <c r="T2978" s="14">
        <f>IF(OR($J2978="",$O2978=""),"",$O2978/$J2978)</f>
        <v/>
      </c>
      <c r="U2978" s="14" t="inlineStr">
        <is>
          <t>Concluído</t>
        </is>
      </c>
      <c r="V2978" s="14" t="n"/>
      <c r="W2978" s="14" t="n"/>
      <c r="X2978" s="14" t="n"/>
      <c r="Y2978" s="14" t="n"/>
      <c r="Z2978" s="14" t="n"/>
      <c r="AA2978" s="11" t="n"/>
      <c r="AB2978" s="14">
        <f>B2978&amp;"|"&amp;I2978</f>
        <v/>
      </c>
      <c r="AC2978">
        <f>IF($B2978="","","|"&amp;SUBSTITUTE(TRIM(SUBSTITUTE(SUBSTITUTE(SUBSTITUTE(SUBSTITUTE(SUBSTITUTE(SUBSTITUTE(SUBSTITUTE(SUBSTITUTE(SUBSTITUTE(SUBSTITUTE(SUBSTITUTE(SUBSTITUTE(SUBSTITUTE(SUBSTITUTE(TRIM($B2978&amp;""),CHAR(10)," "),CHAR(13)," "),"."," "),";"," "),","," "),"/"," "),"+"," "),"-"," "),"  "," "),"  "," "),"  "," "),"  "," "),"  "," "),"  "," "))," ","|")&amp;"|")</f>
        <v/>
      </c>
      <c r="AD2978">
        <f>TRIM($I2978&amp;"")</f>
        <v/>
      </c>
    </row>
    <row r="2979" ht="24" customHeight="1">
      <c r="A2979" s="9" t="n">
        <v>46213</v>
      </c>
      <c r="B2979" s="14" t="inlineStr">
        <is>
          <t>10246</t>
        </is>
      </c>
      <c r="C2979" s="14" t="inlineStr">
        <is>
          <t>M/C 0720 (AMARELO)</t>
        </is>
      </c>
      <c r="D2979" s="14" t="inlineStr">
        <is>
          <t>17 COSTURA</t>
        </is>
      </c>
      <c r="E2979" s="14" t="n">
        <v>30001315</v>
      </c>
      <c r="F2979" s="14" t="inlineStr">
        <is>
          <t>CAPA ASSENTO ESTOF H - CAD. DUB./MIL./GRECIA</t>
        </is>
      </c>
      <c r="G2979" s="14" t="inlineStr">
        <is>
          <t>17 COSTURA</t>
        </is>
      </c>
      <c r="H2979" s="14" t="inlineStr">
        <is>
          <t>17 COSTURA</t>
        </is>
      </c>
      <c r="I2979" s="9" t="inlineStr">
        <is>
          <t>17 COSTURA</t>
        </is>
      </c>
      <c r="J2979" s="9" t="n">
        <v>50</v>
      </c>
      <c r="K2979" s="14">
        <f>IF($E2979="","",IFERROR(INDEX('01_Cad_Pecas'!$H$2:$H$5000,MATCH($E2979,'01_Cad_Pecas'!$D$2:$D$5000,0)),IFERROR(INDEX('01_Cad_Pecas'!$H$2:$H$5000,MATCH(VALUE($E2979),'01_Cad_Pecas'!$D$2:$D$5000,0)),"")))</f>
        <v/>
      </c>
      <c r="L2979" s="14">
        <f>IF($E2979="","",IFERROR(INDEX('01_Cad_Pecas'!$I$2:$I$5000,MATCH($E2979,'01_Cad_Pecas'!$D$2:$D$5000,0)),IFERROR(INDEX('01_Cad_Pecas'!$I$2:$I$5000,MATCH(VALUE($E2979),'01_Cad_Pecas'!$D$2:$D$5000,0)),"")))</f>
        <v/>
      </c>
      <c r="M2979" s="14">
        <f>IF(OR($J2979="",$L2979=""),"",IF($K2979="",0,$K2979)+$J2979*$L2979)</f>
        <v/>
      </c>
      <c r="N2979" s="14" t="n">
        <v>46212</v>
      </c>
      <c r="O2979" s="14" t="n">
        <v>50</v>
      </c>
      <c r="P2979" s="14" t="n"/>
      <c r="Q2979" s="14" t="n"/>
      <c r="R2979" s="14" t="n"/>
      <c r="S2979" s="14" t="n"/>
      <c r="T2979" s="14">
        <f>IF(OR($J2979="",$O2979=""),"",$O2979/$J2979)</f>
        <v/>
      </c>
      <c r="U2979" s="14" t="inlineStr">
        <is>
          <t>Concluído</t>
        </is>
      </c>
      <c r="V2979" s="14" t="n"/>
      <c r="W2979" s="14" t="n"/>
      <c r="X2979" s="14" t="n"/>
      <c r="Y2979" s="14" t="n"/>
      <c r="Z2979" s="14" t="n"/>
      <c r="AA2979" s="11" t="n"/>
      <c r="AB2979" s="14">
        <f>B2979&amp;"|"&amp;I2979</f>
        <v/>
      </c>
      <c r="AC2979">
        <f>IF($B2979="","","|"&amp;SUBSTITUTE(TRIM(SUBSTITUTE(SUBSTITUTE(SUBSTITUTE(SUBSTITUTE(SUBSTITUTE(SUBSTITUTE(SUBSTITUTE(SUBSTITUTE(SUBSTITUTE(SUBSTITUTE(SUBSTITUTE(SUBSTITUTE(SUBSTITUTE(SUBSTITUTE(TRIM($B2979&amp;""),CHAR(10)," "),CHAR(13)," "),"."," "),";"," "),","," "),"/"," "),"+"," "),"-"," "),"  "," "),"  "," "),"  "," "),"  "," "),"  "," "),"  "," "))," ","|")&amp;"|")</f>
        <v/>
      </c>
      <c r="AD2979">
        <f>TRIM($I2979&amp;"")</f>
        <v/>
      </c>
    </row>
    <row r="2980" ht="24" customHeight="1">
      <c r="A2980" s="9" t="n">
        <v>46213</v>
      </c>
      <c r="B2980" s="14" t="inlineStr">
        <is>
          <t>10246</t>
        </is>
      </c>
      <c r="C2980" s="14" t="inlineStr">
        <is>
          <t>M/C 0720 (AMARELO)</t>
        </is>
      </c>
      <c r="D2980" s="14" t="inlineStr">
        <is>
          <t>17 COSTURA</t>
        </is>
      </c>
      <c r="E2980" s="14" t="n">
        <v>30003111</v>
      </c>
      <c r="F2980" s="14" t="inlineStr">
        <is>
          <t>CAPA ENCOSTO ESTOFADO - CAD. GRECIA</t>
        </is>
      </c>
      <c r="G2980" s="14" t="inlineStr">
        <is>
          <t>17 COSTURA</t>
        </is>
      </c>
      <c r="H2980" s="14" t="inlineStr">
        <is>
          <t>17 COSTURA</t>
        </is>
      </c>
      <c r="I2980" s="9" t="inlineStr">
        <is>
          <t>17 COSTURA</t>
        </is>
      </c>
      <c r="J2980" s="9" t="n">
        <v>50</v>
      </c>
      <c r="K2980" s="14">
        <f>IF($E2980="","",IFERROR(INDEX('01_Cad_Pecas'!$H$2:$H$5000,MATCH($E2980,'01_Cad_Pecas'!$D$2:$D$5000,0)),IFERROR(INDEX('01_Cad_Pecas'!$H$2:$H$5000,MATCH(VALUE($E2980),'01_Cad_Pecas'!$D$2:$D$5000,0)),"")))</f>
        <v/>
      </c>
      <c r="L2980" s="14">
        <f>IF($E2980="","",IFERROR(INDEX('01_Cad_Pecas'!$I$2:$I$5000,MATCH($E2980,'01_Cad_Pecas'!$D$2:$D$5000,0)),IFERROR(INDEX('01_Cad_Pecas'!$I$2:$I$5000,MATCH(VALUE($E2980),'01_Cad_Pecas'!$D$2:$D$5000,0)),"")))</f>
        <v/>
      </c>
      <c r="M2980" s="14">
        <f>IF(OR($J2980="",$L2980=""),"",IF($K2980="",0,$K2980)+$J2980*$L2980)</f>
        <v/>
      </c>
      <c r="N2980" s="14" t="n">
        <v>46212</v>
      </c>
      <c r="O2980" s="14" t="n">
        <v>50</v>
      </c>
      <c r="P2980" s="14" t="n"/>
      <c r="Q2980" s="14" t="n"/>
      <c r="R2980" s="14" t="n"/>
      <c r="S2980" s="14" t="n"/>
      <c r="T2980" s="14">
        <f>IF(OR($J2980="",$O2980=""),"",$O2980/$J2980)</f>
        <v/>
      </c>
      <c r="U2980" s="14" t="inlineStr">
        <is>
          <t>Concluído</t>
        </is>
      </c>
      <c r="V2980" s="14" t="n"/>
      <c r="W2980" s="14" t="n"/>
      <c r="X2980" s="14" t="n"/>
      <c r="Y2980" s="14" t="n"/>
      <c r="Z2980" s="14" t="n"/>
      <c r="AA2980" s="11" t="n"/>
      <c r="AB2980" s="14">
        <f>B2980&amp;"|"&amp;I2980</f>
        <v/>
      </c>
      <c r="AC2980">
        <f>IF($B2980="","","|"&amp;SUBSTITUTE(TRIM(SUBSTITUTE(SUBSTITUTE(SUBSTITUTE(SUBSTITUTE(SUBSTITUTE(SUBSTITUTE(SUBSTITUTE(SUBSTITUTE(SUBSTITUTE(SUBSTITUTE(SUBSTITUTE(SUBSTITUTE(SUBSTITUTE(SUBSTITUTE(TRIM($B2980&amp;""),CHAR(10)," "),CHAR(13)," "),"."," "),";"," "),","," "),"/"," "),"+"," "),"-"," "),"  "," "),"  "," "),"  "," "),"  "," "),"  "," "),"  "," "))," ","|")&amp;"|")</f>
        <v/>
      </c>
      <c r="AD2980">
        <f>TRIM($I2980&amp;"")</f>
        <v/>
      </c>
    </row>
    <row r="2981" ht="24" customHeight="1">
      <c r="A2981" s="9" t="n">
        <v>46216</v>
      </c>
      <c r="B2981" s="14" t="inlineStr">
        <is>
          <t>10247</t>
        </is>
      </c>
      <c r="C2981" s="14" t="inlineStr">
        <is>
          <t>M/C 0721 (BEGE)</t>
        </is>
      </c>
      <c r="D2981" s="14" t="inlineStr">
        <is>
          <t>17 COSTURA</t>
        </is>
      </c>
      <c r="E2981" s="14" t="n">
        <v>30001101</v>
      </c>
      <c r="F2981" s="14" t="inlineStr">
        <is>
          <t>CAPA ENCOSTO EST - CAD.VENETO/TRIESTE/NY</t>
        </is>
      </c>
      <c r="G2981" s="14" t="inlineStr">
        <is>
          <t>17 COSTURA</t>
        </is>
      </c>
      <c r="H2981" s="14" t="inlineStr">
        <is>
          <t>17 COSTURA</t>
        </is>
      </c>
      <c r="I2981" s="9" t="inlineStr">
        <is>
          <t>17 COSTURA</t>
        </is>
      </c>
      <c r="J2981" s="9" t="n">
        <v>210</v>
      </c>
      <c r="K2981" s="14">
        <f>IF($E2981="","",IFERROR(INDEX('01_Cad_Pecas'!$H$2:$H$5000,MATCH($E2981,'01_Cad_Pecas'!$D$2:$D$5000,0)),IFERROR(INDEX('01_Cad_Pecas'!$H$2:$H$5000,MATCH(VALUE($E2981),'01_Cad_Pecas'!$D$2:$D$5000,0)),"")))</f>
        <v/>
      </c>
      <c r="L2981" s="14">
        <f>IF($E2981="","",IFERROR(INDEX('01_Cad_Pecas'!$I$2:$I$5000,MATCH($E2981,'01_Cad_Pecas'!$D$2:$D$5000,0)),IFERROR(INDEX('01_Cad_Pecas'!$I$2:$I$5000,MATCH(VALUE($E2981),'01_Cad_Pecas'!$D$2:$D$5000,0)),"")))</f>
        <v/>
      </c>
      <c r="M2981" s="14">
        <f>IF(OR($J2981="",$L2981=""),"",IF($K2981="",0,$K2981)+$J2981*$L2981)</f>
        <v/>
      </c>
      <c r="N2981" s="14" t="n">
        <v>46217</v>
      </c>
      <c r="O2981" s="14" t="n">
        <v>210</v>
      </c>
      <c r="P2981" s="14" t="n"/>
      <c r="Q2981" s="14" t="n"/>
      <c r="R2981" s="14" t="n"/>
      <c r="S2981" s="14" t="n"/>
      <c r="T2981" s="14">
        <f>IF(OR($J2981="",$O2981=""),"",$O2981/$J2981)</f>
        <v/>
      </c>
      <c r="U2981" s="14" t="inlineStr">
        <is>
          <t>Concluído</t>
        </is>
      </c>
      <c r="V2981" s="14" t="n"/>
      <c r="W2981" s="14" t="n"/>
      <c r="X2981" s="14" t="n"/>
      <c r="Y2981" s="14" t="n"/>
      <c r="Z2981" s="14" t="n"/>
      <c r="AA2981" s="11" t="n"/>
      <c r="AB2981" s="14">
        <f>B2981&amp;"|"&amp;I2981</f>
        <v/>
      </c>
      <c r="AC2981">
        <f>IF($B2981="","","|"&amp;SUBSTITUTE(TRIM(SUBSTITUTE(SUBSTITUTE(SUBSTITUTE(SUBSTITUTE(SUBSTITUTE(SUBSTITUTE(SUBSTITUTE(SUBSTITUTE(SUBSTITUTE(SUBSTITUTE(SUBSTITUTE(SUBSTITUTE(SUBSTITUTE(SUBSTITUTE(TRIM($B2981&amp;""),CHAR(10)," "),CHAR(13)," "),"."," "),";"," "),","," "),"/"," "),"+"," "),"-"," "),"  "," "),"  "," "),"  "," "),"  "," "),"  "," "),"  "," "))," ","|")&amp;"|")</f>
        <v/>
      </c>
      <c r="AD2981">
        <f>TRIM($I2981&amp;"")</f>
        <v/>
      </c>
    </row>
    <row r="2982" ht="24" customHeight="1">
      <c r="A2982" s="9" t="n">
        <v>46216</v>
      </c>
      <c r="B2982" s="14" t="inlineStr">
        <is>
          <t>10247</t>
        </is>
      </c>
      <c r="C2982" s="14" t="inlineStr">
        <is>
          <t>M/C 0721 (BEGE)</t>
        </is>
      </c>
      <c r="D2982" s="14" t="inlineStr">
        <is>
          <t>17 COSTURA</t>
        </is>
      </c>
      <c r="E2982" s="14" t="n">
        <v>30001110</v>
      </c>
      <c r="F2982" s="14" t="inlineStr">
        <is>
          <t>CAPA ASSENTO EST - CAD. VENETO/TRISTE/NY</t>
        </is>
      </c>
      <c r="G2982" s="14" t="inlineStr">
        <is>
          <t>17 COSTURA</t>
        </is>
      </c>
      <c r="H2982" s="14" t="inlineStr">
        <is>
          <t>17 COSTURA</t>
        </is>
      </c>
      <c r="I2982" s="9" t="inlineStr">
        <is>
          <t>17 COSTURA</t>
        </is>
      </c>
      <c r="J2982" s="9" t="n">
        <v>210</v>
      </c>
      <c r="K2982" s="14">
        <f>IF($E2982="","",IFERROR(INDEX('01_Cad_Pecas'!$H$2:$H$5000,MATCH($E2982,'01_Cad_Pecas'!$D$2:$D$5000,0)),IFERROR(INDEX('01_Cad_Pecas'!$H$2:$H$5000,MATCH(VALUE($E2982),'01_Cad_Pecas'!$D$2:$D$5000,0)),"")))</f>
        <v/>
      </c>
      <c r="L2982" s="14">
        <f>IF($E2982="","",IFERROR(INDEX('01_Cad_Pecas'!$I$2:$I$5000,MATCH($E2982,'01_Cad_Pecas'!$D$2:$D$5000,0)),IFERROR(INDEX('01_Cad_Pecas'!$I$2:$I$5000,MATCH(VALUE($E2982),'01_Cad_Pecas'!$D$2:$D$5000,0)),"")))</f>
        <v/>
      </c>
      <c r="M2982" s="14">
        <f>IF(OR($J2982="",$L2982=""),"",IF($K2982="",0,$K2982)+$J2982*$L2982)</f>
        <v/>
      </c>
      <c r="N2982" s="14" t="n">
        <v>46217</v>
      </c>
      <c r="O2982" s="14" t="n">
        <v>210</v>
      </c>
      <c r="P2982" s="14" t="n"/>
      <c r="Q2982" s="14" t="n"/>
      <c r="R2982" s="14" t="n"/>
      <c r="S2982" s="14" t="n"/>
      <c r="T2982" s="14">
        <f>IF(OR($J2982="",$O2982=""),"",$O2982/$J2982)</f>
        <v/>
      </c>
      <c r="U2982" s="14" t="inlineStr">
        <is>
          <t>Concluído</t>
        </is>
      </c>
      <c r="V2982" s="14" t="n"/>
      <c r="W2982" s="14" t="n"/>
      <c r="X2982" s="14" t="n"/>
      <c r="Y2982" s="14" t="n"/>
      <c r="Z2982" s="14" t="n"/>
      <c r="AA2982" s="11" t="n"/>
      <c r="AB2982" s="14">
        <f>B2982&amp;"|"&amp;I2982</f>
        <v/>
      </c>
      <c r="AC2982">
        <f>IF($B2982="","","|"&amp;SUBSTITUTE(TRIM(SUBSTITUTE(SUBSTITUTE(SUBSTITUTE(SUBSTITUTE(SUBSTITUTE(SUBSTITUTE(SUBSTITUTE(SUBSTITUTE(SUBSTITUTE(SUBSTITUTE(SUBSTITUTE(SUBSTITUTE(SUBSTITUTE(SUBSTITUTE(TRIM($B2982&amp;""),CHAR(10)," "),CHAR(13)," "),"."," "),";"," "),","," "),"/"," "),"+"," "),"-"," "),"  "," "),"  "," "),"  "," "),"  "," "),"  "," "),"  "," "))," ","|")&amp;"|")</f>
        <v/>
      </c>
      <c r="AD2982">
        <f>TRIM($I2982&amp;"")</f>
        <v/>
      </c>
    </row>
    <row r="2983" ht="24" customHeight="1">
      <c r="A2983" s="9" t="n">
        <v>46216</v>
      </c>
      <c r="B2983" s="14" t="inlineStr">
        <is>
          <t>10247</t>
        </is>
      </c>
      <c r="C2983" s="14" t="inlineStr">
        <is>
          <t>M/C 0721 (BEGE)</t>
        </is>
      </c>
      <c r="D2983" s="14" t="inlineStr">
        <is>
          <t>17 COSTURA</t>
        </is>
      </c>
      <c r="E2983" s="14" t="n">
        <v>30001315</v>
      </c>
      <c r="F2983" s="14" t="inlineStr">
        <is>
          <t>CAPA ASSENTO ESTOF H - CAD. DUB./MIL./GRECIA</t>
        </is>
      </c>
      <c r="G2983" s="14" t="inlineStr">
        <is>
          <t>17 COSTURA</t>
        </is>
      </c>
      <c r="H2983" s="14" t="inlineStr">
        <is>
          <t>17 COSTURA</t>
        </is>
      </c>
      <c r="I2983" s="9" t="inlineStr">
        <is>
          <t>17 COSTURA</t>
        </is>
      </c>
      <c r="J2983" s="9" t="n">
        <v>20</v>
      </c>
      <c r="K2983" s="14">
        <f>IF($E2983="","",IFERROR(INDEX('01_Cad_Pecas'!$H$2:$H$5000,MATCH($E2983,'01_Cad_Pecas'!$D$2:$D$5000,0)),IFERROR(INDEX('01_Cad_Pecas'!$H$2:$H$5000,MATCH(VALUE($E2983),'01_Cad_Pecas'!$D$2:$D$5000,0)),"")))</f>
        <v/>
      </c>
      <c r="L2983" s="14">
        <f>IF($E2983="","",IFERROR(INDEX('01_Cad_Pecas'!$I$2:$I$5000,MATCH($E2983,'01_Cad_Pecas'!$D$2:$D$5000,0)),IFERROR(INDEX('01_Cad_Pecas'!$I$2:$I$5000,MATCH(VALUE($E2983),'01_Cad_Pecas'!$D$2:$D$5000,0)),"")))</f>
        <v/>
      </c>
      <c r="M2983" s="14">
        <f>IF(OR($J2983="",$L2983=""),"",IF($K2983="",0,$K2983)+$J2983*$L2983)</f>
        <v/>
      </c>
      <c r="N2983" s="14" t="n">
        <v>46217</v>
      </c>
      <c r="O2983" s="14" t="n">
        <v>20</v>
      </c>
      <c r="P2983" s="14" t="n"/>
      <c r="Q2983" s="14" t="n"/>
      <c r="R2983" s="14" t="n"/>
      <c r="S2983" s="14" t="n"/>
      <c r="T2983" s="14">
        <f>IF(OR($J2983="",$O2983=""),"",$O2983/$J2983)</f>
        <v/>
      </c>
      <c r="U2983" s="14" t="inlineStr">
        <is>
          <t>Concluído</t>
        </is>
      </c>
      <c r="V2983" s="14" t="n"/>
      <c r="W2983" s="14" t="n"/>
      <c r="X2983" s="14" t="n"/>
      <c r="Y2983" s="14" t="n"/>
      <c r="Z2983" s="14" t="n"/>
      <c r="AA2983" s="11" t="n"/>
      <c r="AB2983" s="14">
        <f>B2983&amp;"|"&amp;I2983</f>
        <v/>
      </c>
      <c r="AC2983">
        <f>IF($B2983="","","|"&amp;SUBSTITUTE(TRIM(SUBSTITUTE(SUBSTITUTE(SUBSTITUTE(SUBSTITUTE(SUBSTITUTE(SUBSTITUTE(SUBSTITUTE(SUBSTITUTE(SUBSTITUTE(SUBSTITUTE(SUBSTITUTE(SUBSTITUTE(SUBSTITUTE(SUBSTITUTE(TRIM($B2983&amp;""),CHAR(10)," "),CHAR(13)," "),"."," "),";"," "),","," "),"/"," "),"+"," "),"-"," "),"  "," "),"  "," "),"  "," "),"  "," "),"  "," "),"  "," "))," ","|")&amp;"|")</f>
        <v/>
      </c>
      <c r="AD2983">
        <f>TRIM($I2983&amp;"")</f>
        <v/>
      </c>
    </row>
    <row r="2984" ht="24" customHeight="1">
      <c r="A2984" s="9" t="n">
        <v>46216</v>
      </c>
      <c r="B2984" s="14" t="inlineStr">
        <is>
          <t>10247</t>
        </is>
      </c>
      <c r="C2984" s="14" t="inlineStr">
        <is>
          <t>M/C 0721 (BEGE)</t>
        </is>
      </c>
      <c r="D2984" s="14" t="inlineStr">
        <is>
          <t>17 COSTURA</t>
        </is>
      </c>
      <c r="E2984" s="14" t="n">
        <v>30003111</v>
      </c>
      <c r="F2984" s="14" t="inlineStr">
        <is>
          <t>CAPA ENCOSTO ESTOFADO - CAD. GRECIA</t>
        </is>
      </c>
      <c r="G2984" s="14" t="inlineStr">
        <is>
          <t>17 COSTURA</t>
        </is>
      </c>
      <c r="H2984" s="14" t="inlineStr">
        <is>
          <t>17 COSTURA</t>
        </is>
      </c>
      <c r="I2984" s="9" t="inlineStr">
        <is>
          <t>17 COSTURA</t>
        </is>
      </c>
      <c r="J2984" s="9" t="n">
        <v>20</v>
      </c>
      <c r="K2984" s="14">
        <f>IF($E2984="","",IFERROR(INDEX('01_Cad_Pecas'!$H$2:$H$5000,MATCH($E2984,'01_Cad_Pecas'!$D$2:$D$5000,0)),IFERROR(INDEX('01_Cad_Pecas'!$H$2:$H$5000,MATCH(VALUE($E2984),'01_Cad_Pecas'!$D$2:$D$5000,0)),"")))</f>
        <v/>
      </c>
      <c r="L2984" s="14">
        <f>IF($E2984="","",IFERROR(INDEX('01_Cad_Pecas'!$I$2:$I$5000,MATCH($E2984,'01_Cad_Pecas'!$D$2:$D$5000,0)),IFERROR(INDEX('01_Cad_Pecas'!$I$2:$I$5000,MATCH(VALUE($E2984),'01_Cad_Pecas'!$D$2:$D$5000,0)),"")))</f>
        <v/>
      </c>
      <c r="M2984" s="14">
        <f>IF(OR($J2984="",$L2984=""),"",IF($K2984="",0,$K2984)+$J2984*$L2984)</f>
        <v/>
      </c>
      <c r="N2984" s="14" t="n">
        <v>46217</v>
      </c>
      <c r="O2984" s="14" t="n">
        <v>20</v>
      </c>
      <c r="P2984" s="14" t="n"/>
      <c r="Q2984" s="14" t="n"/>
      <c r="R2984" s="14" t="n"/>
      <c r="S2984" s="14" t="n"/>
      <c r="T2984" s="14">
        <f>IF(OR($J2984="",$O2984=""),"",$O2984/$J2984)</f>
        <v/>
      </c>
      <c r="U2984" s="14" t="inlineStr">
        <is>
          <t>Concluído</t>
        </is>
      </c>
      <c r="V2984" s="14" t="n"/>
      <c r="W2984" s="14" t="n"/>
      <c r="X2984" s="14" t="n"/>
      <c r="Y2984" s="14" t="n"/>
      <c r="Z2984" s="14" t="n"/>
      <c r="AA2984" s="11" t="n"/>
      <c r="AB2984" s="14">
        <f>B2984&amp;"|"&amp;I2984</f>
        <v/>
      </c>
      <c r="AC2984">
        <f>IF($B2984="","","|"&amp;SUBSTITUTE(TRIM(SUBSTITUTE(SUBSTITUTE(SUBSTITUTE(SUBSTITUTE(SUBSTITUTE(SUBSTITUTE(SUBSTITUTE(SUBSTITUTE(SUBSTITUTE(SUBSTITUTE(SUBSTITUTE(SUBSTITUTE(SUBSTITUTE(SUBSTITUTE(TRIM($B2984&amp;""),CHAR(10)," "),CHAR(13)," "),"."," "),";"," "),","," "),"/"," "),"+"," "),"-"," "),"  "," "),"  "," "),"  "," "),"  "," "),"  "," "),"  "," "))," ","|")&amp;"|")</f>
        <v/>
      </c>
      <c r="AD2984">
        <f>TRIM($I2984&amp;"")</f>
        <v/>
      </c>
    </row>
    <row r="2985" ht="24" customHeight="1">
      <c r="A2985" s="9" t="n">
        <v>46216</v>
      </c>
      <c r="B2985" s="14" t="inlineStr">
        <is>
          <t>10247</t>
        </is>
      </c>
      <c r="C2985" s="14" t="inlineStr">
        <is>
          <t>M/C 0721 (BEGE)</t>
        </is>
      </c>
      <c r="D2985" s="14" t="inlineStr">
        <is>
          <t>17 COSTURA</t>
        </is>
      </c>
      <c r="E2985" s="14" t="n">
        <v>30004808</v>
      </c>
      <c r="F2985" s="14" t="inlineStr">
        <is>
          <t>CAPA ASSENTO - CAD SANTIAGO</t>
        </is>
      </c>
      <c r="G2985" s="14" t="inlineStr">
        <is>
          <t>17 COSTURA</t>
        </is>
      </c>
      <c r="H2985" s="14" t="inlineStr">
        <is>
          <t>17 COSTURA</t>
        </is>
      </c>
      <c r="I2985" s="9" t="inlineStr">
        <is>
          <t>17 COSTURA</t>
        </is>
      </c>
      <c r="J2985" s="9" t="n">
        <v>262</v>
      </c>
      <c r="K2985" s="14">
        <f>IF($E2985="","",IFERROR(INDEX('01_Cad_Pecas'!$H$2:$H$5000,MATCH($E2985,'01_Cad_Pecas'!$D$2:$D$5000,0)),IFERROR(INDEX('01_Cad_Pecas'!$H$2:$H$5000,MATCH(VALUE($E2985),'01_Cad_Pecas'!$D$2:$D$5000,0)),"")))</f>
        <v/>
      </c>
      <c r="L2985" s="14">
        <f>IF($E2985="","",IFERROR(INDEX('01_Cad_Pecas'!$I$2:$I$5000,MATCH($E2985,'01_Cad_Pecas'!$D$2:$D$5000,0)),IFERROR(INDEX('01_Cad_Pecas'!$I$2:$I$5000,MATCH(VALUE($E2985),'01_Cad_Pecas'!$D$2:$D$5000,0)),"")))</f>
        <v/>
      </c>
      <c r="M2985" s="14">
        <f>IF(OR($J2985="",$L2985=""),"",IF($K2985="",0,$K2985)+$J2985*$L2985)</f>
        <v/>
      </c>
      <c r="N2985" s="14" t="n">
        <v>46217</v>
      </c>
      <c r="O2985" s="14" t="n">
        <v>262</v>
      </c>
      <c r="P2985" s="14" t="n"/>
      <c r="Q2985" s="14" t="n"/>
      <c r="R2985" s="14" t="n"/>
      <c r="S2985" s="14" t="n"/>
      <c r="T2985" s="14">
        <f>IF(OR($J2985="",$O2985=""),"",$O2985/$J2985)</f>
        <v/>
      </c>
      <c r="U2985" s="14" t="inlineStr">
        <is>
          <t>Concluído</t>
        </is>
      </c>
      <c r="V2985" s="14" t="n"/>
      <c r="W2985" s="14" t="n"/>
      <c r="X2985" s="14" t="n"/>
      <c r="Y2985" s="14" t="n"/>
      <c r="Z2985" s="14" t="n"/>
      <c r="AA2985" s="11" t="n"/>
      <c r="AB2985" s="14">
        <f>B2985&amp;"|"&amp;I2985</f>
        <v/>
      </c>
      <c r="AC2985">
        <f>IF($B2985="","","|"&amp;SUBSTITUTE(TRIM(SUBSTITUTE(SUBSTITUTE(SUBSTITUTE(SUBSTITUTE(SUBSTITUTE(SUBSTITUTE(SUBSTITUTE(SUBSTITUTE(SUBSTITUTE(SUBSTITUTE(SUBSTITUTE(SUBSTITUTE(SUBSTITUTE(SUBSTITUTE(TRIM($B2985&amp;""),CHAR(10)," "),CHAR(13)," "),"."," "),";"," "),","," "),"/"," "),"+"," "),"-"," "),"  "," "),"  "," "),"  "," "),"  "," "),"  "," "),"  "," "))," ","|")&amp;"|")</f>
        <v/>
      </c>
      <c r="AD2985">
        <f>TRIM($I2985&amp;"")</f>
        <v/>
      </c>
    </row>
    <row r="2986" ht="24" customHeight="1">
      <c r="A2986" s="9" t="n">
        <v>46216</v>
      </c>
      <c r="B2986" s="14" t="inlineStr">
        <is>
          <t>10247</t>
        </is>
      </c>
      <c r="C2986" s="14" t="inlineStr">
        <is>
          <t>M/C 0721 (BEGE)</t>
        </is>
      </c>
      <c r="D2986" s="14" t="inlineStr">
        <is>
          <t>17 COSTURA</t>
        </is>
      </c>
      <c r="E2986" s="14" t="n">
        <v>30006106</v>
      </c>
      <c r="F2986" s="14" t="inlineStr">
        <is>
          <t>TELINHA ENCOSTO - CADEIRA SANTIAGO NEW</t>
        </is>
      </c>
      <c r="G2986" s="14" t="inlineStr">
        <is>
          <t>17 COSTURA</t>
        </is>
      </c>
      <c r="H2986" s="14" t="inlineStr">
        <is>
          <t>17 COSTURA</t>
        </is>
      </c>
      <c r="I2986" s="9" t="inlineStr">
        <is>
          <t>17 COSTURA</t>
        </is>
      </c>
      <c r="J2986" s="9" t="n">
        <v>612</v>
      </c>
      <c r="K2986" s="14">
        <f>IF($E2986="","",IFERROR(INDEX('01_Cad_Pecas'!$H$2:$H$5000,MATCH($E2986,'01_Cad_Pecas'!$D$2:$D$5000,0)),IFERROR(INDEX('01_Cad_Pecas'!$H$2:$H$5000,MATCH(VALUE($E2986),'01_Cad_Pecas'!$D$2:$D$5000,0)),"")))</f>
        <v/>
      </c>
      <c r="L2986" s="14">
        <f>IF($E2986="","",IFERROR(INDEX('01_Cad_Pecas'!$I$2:$I$5000,MATCH($E2986,'01_Cad_Pecas'!$D$2:$D$5000,0)),IFERROR(INDEX('01_Cad_Pecas'!$I$2:$I$5000,MATCH(VALUE($E2986),'01_Cad_Pecas'!$D$2:$D$5000,0)),"")))</f>
        <v/>
      </c>
      <c r="M2986" s="14">
        <f>IF(OR($J2986="",$L2986=""),"",IF($K2986="",0,$K2986)+$J2986*$L2986)</f>
        <v/>
      </c>
      <c r="N2986" s="14" t="n">
        <v>46217</v>
      </c>
      <c r="O2986" s="14" t="n">
        <v>612</v>
      </c>
      <c r="P2986" s="14" t="n"/>
      <c r="Q2986" s="14" t="n"/>
      <c r="R2986" s="14" t="n"/>
      <c r="S2986" s="14" t="n"/>
      <c r="T2986" s="14">
        <f>IF(OR($J2986="",$O2986=""),"",$O2986/$J2986)</f>
        <v/>
      </c>
      <c r="U2986" s="14" t="inlineStr">
        <is>
          <t>Concluído</t>
        </is>
      </c>
      <c r="V2986" s="14" t="n"/>
      <c r="W2986" s="14" t="n"/>
      <c r="X2986" s="14" t="n"/>
      <c r="Y2986" s="14" t="n"/>
      <c r="Z2986" s="14" t="n"/>
      <c r="AA2986" s="11" t="n"/>
      <c r="AB2986" s="14">
        <f>B2986&amp;"|"&amp;I2986</f>
        <v/>
      </c>
      <c r="AC2986">
        <f>IF($B2986="","","|"&amp;SUBSTITUTE(TRIM(SUBSTITUTE(SUBSTITUTE(SUBSTITUTE(SUBSTITUTE(SUBSTITUTE(SUBSTITUTE(SUBSTITUTE(SUBSTITUTE(SUBSTITUTE(SUBSTITUTE(SUBSTITUTE(SUBSTITUTE(SUBSTITUTE(SUBSTITUTE(TRIM($B2986&amp;""),CHAR(10)," "),CHAR(13)," "),"."," "),";"," "),","," "),"/"," "),"+"," "),"-"," "),"  "," "),"  "," "),"  "," "),"  "," "),"  "," "),"  "," "))," ","|")&amp;"|")</f>
        <v/>
      </c>
      <c r="AD2986">
        <f>TRIM($I2986&amp;"")</f>
        <v/>
      </c>
    </row>
    <row r="2987" ht="36" customHeight="1">
      <c r="A2987" s="9" t="n">
        <v>46232</v>
      </c>
      <c r="B2987" s="14" t="inlineStr">
        <is>
          <t>10232</t>
        </is>
      </c>
      <c r="C2987" s="14" t="inlineStr">
        <is>
          <t>MAD 0729 (VERDE)</t>
        </is>
      </c>
      <c r="D2987" s="14" t="inlineStr">
        <is>
          <t>8 EMBALAGEM</t>
        </is>
      </c>
      <c r="E2987" s="14" t="n">
        <v>2006132</v>
      </c>
      <c r="F2987" s="14" t="inlineStr">
        <is>
          <t>TAMPO (R100) C/ VIDRO LIGHT 2000X900X18</t>
        </is>
      </c>
      <c r="G2987" s="14" t="inlineStr">
        <is>
          <t>8 EMBALAGEM</t>
        </is>
      </c>
      <c r="H2987" s="14" t="inlineStr">
        <is>
          <t>8 EMBALAGEM</t>
        </is>
      </c>
      <c r="I2987" s="9" t="inlineStr">
        <is>
          <t>8 EMBALAGEM</t>
        </is>
      </c>
      <c r="J2987" s="9" t="n">
        <v>25</v>
      </c>
      <c r="K2987" s="14">
        <f>IF($E2987="","",IFERROR(INDEX('01_Cad_Pecas'!$H$2:$H$5000,MATCH($E2987,'01_Cad_Pecas'!$D$2:$D$5000,0)),IFERROR(INDEX('01_Cad_Pecas'!$H$2:$H$5000,MATCH(VALUE($E2987),'01_Cad_Pecas'!$D$2:$D$5000,0)),"")))</f>
        <v/>
      </c>
      <c r="L2987" s="14">
        <f>IF($E2987="","",IFERROR(INDEX('01_Cad_Pecas'!$I$2:$I$5000,MATCH($E2987,'01_Cad_Pecas'!$D$2:$D$5000,0)),IFERROR(INDEX('01_Cad_Pecas'!$I$2:$I$5000,MATCH(VALUE($E2987),'01_Cad_Pecas'!$D$2:$D$5000,0)),"")))</f>
        <v/>
      </c>
      <c r="M2987" s="14">
        <f>IF(OR($J2987="",$L2987=""),"",IF($K2987="",0,$K2987)+$J2987*$L2987)</f>
        <v/>
      </c>
      <c r="N2987" s="14" t="n"/>
      <c r="O2987" s="14" t="n"/>
      <c r="P2987" s="14" t="n"/>
      <c r="Q2987" s="14" t="n"/>
      <c r="R2987" s="14" t="n"/>
      <c r="S2987" s="14" t="n"/>
      <c r="T2987" s="14" t="n"/>
      <c r="U2987" s="14" t="n"/>
      <c r="V2987" s="14" t="n"/>
      <c r="W2987" s="14" t="n"/>
      <c r="X2987" s="14" t="n"/>
      <c r="Y2987" s="14" t="n"/>
      <c r="Z2987" s="14" t="n"/>
      <c r="AA2987" s="11" t="n"/>
      <c r="AB2987" s="14">
        <f>B2987&amp;"|"&amp;I2987</f>
        <v/>
      </c>
      <c r="AC2987">
        <f>IF($B2987="","","|"&amp;SUBSTITUTE(TRIM(SUBSTITUTE(SUBSTITUTE(SUBSTITUTE(SUBSTITUTE(SUBSTITUTE(SUBSTITUTE(SUBSTITUTE(SUBSTITUTE(SUBSTITUTE(SUBSTITUTE(SUBSTITUTE(SUBSTITUTE(SUBSTITUTE(SUBSTITUTE(TRIM($B2987&amp;""),CHAR(10)," "),CHAR(13)," "),"."," "),";"," "),","," "),"/"," "),"+"," "),"-"," "),"  "," "),"  "," "),"  "," "),"  "," "),"  "," "),"  "," "))," ","|")&amp;"|")</f>
        <v/>
      </c>
      <c r="AD2987">
        <f>TRIM($I2987&amp;"")</f>
        <v/>
      </c>
    </row>
    <row r="2988" ht="36" customHeight="1">
      <c r="A2988" s="9" t="n">
        <v>46232</v>
      </c>
      <c r="B2988" s="14" t="inlineStr">
        <is>
          <t>10232</t>
        </is>
      </c>
      <c r="C2988" s="14" t="inlineStr">
        <is>
          <t>MAD 0729 (VERDE)</t>
        </is>
      </c>
      <c r="D2988" s="14" t="inlineStr">
        <is>
          <t>8 EMBALAGEM</t>
        </is>
      </c>
      <c r="E2988" s="14" t="n">
        <v>2008322</v>
      </c>
      <c r="F2988" s="14" t="inlineStr">
        <is>
          <t>TAMPO (R100) C/ VIDRO LIGHT 1360X900X18</t>
        </is>
      </c>
      <c r="G2988" s="14" t="inlineStr">
        <is>
          <t>8 EMBALAGEM</t>
        </is>
      </c>
      <c r="H2988" s="14" t="inlineStr">
        <is>
          <t>8 EMBALAGEM</t>
        </is>
      </c>
      <c r="I2988" s="9" t="inlineStr">
        <is>
          <t>8 EMBALAGEM</t>
        </is>
      </c>
      <c r="J2988" s="9" t="n">
        <v>2</v>
      </c>
      <c r="K2988" s="14">
        <f>IF($E2988="","",IFERROR(INDEX('01_Cad_Pecas'!$H$2:$H$5000,MATCH($E2988,'01_Cad_Pecas'!$D$2:$D$5000,0)),IFERROR(INDEX('01_Cad_Pecas'!$H$2:$H$5000,MATCH(VALUE($E2988),'01_Cad_Pecas'!$D$2:$D$5000,0)),"")))</f>
        <v/>
      </c>
      <c r="L2988" s="14">
        <f>IF($E2988="","",IFERROR(INDEX('01_Cad_Pecas'!$I$2:$I$5000,MATCH($E2988,'01_Cad_Pecas'!$D$2:$D$5000,0)),IFERROR(INDEX('01_Cad_Pecas'!$I$2:$I$5000,MATCH(VALUE($E2988),'01_Cad_Pecas'!$D$2:$D$5000,0)),"")))</f>
        <v/>
      </c>
      <c r="M2988" s="14">
        <f>IF(OR($J2988="",$L2988=""),"",IF($K2988="",0,$K2988)+$J2988*$L2988)</f>
        <v/>
      </c>
      <c r="N2988" s="14" t="n"/>
      <c r="O2988" s="14" t="n"/>
      <c r="P2988" s="14" t="n"/>
      <c r="Q2988" s="14" t="n"/>
      <c r="R2988" s="14" t="n"/>
      <c r="S2988" s="14" t="n"/>
      <c r="T2988" s="14" t="n"/>
      <c r="U2988" s="14" t="n"/>
      <c r="V2988" s="14" t="n"/>
      <c r="W2988" s="14" t="n"/>
      <c r="X2988" s="14" t="n"/>
      <c r="Y2988" s="14" t="n"/>
      <c r="Z2988" s="14" t="n"/>
      <c r="AA2988" s="11" t="n"/>
      <c r="AB2988" s="14">
        <f>B2988&amp;"|"&amp;I2988</f>
        <v/>
      </c>
      <c r="AC2988">
        <f>IF($B2988="","","|"&amp;SUBSTITUTE(TRIM(SUBSTITUTE(SUBSTITUTE(SUBSTITUTE(SUBSTITUTE(SUBSTITUTE(SUBSTITUTE(SUBSTITUTE(SUBSTITUTE(SUBSTITUTE(SUBSTITUTE(SUBSTITUTE(SUBSTITUTE(SUBSTITUTE(SUBSTITUTE(TRIM($B2988&amp;""),CHAR(10)," "),CHAR(13)," "),"."," "),";"," "),","," "),"/"," "),"+"," "),"-"," "),"  "," "),"  "," "),"  "," "),"  "," "),"  "," "),"  "," "))," ","|")&amp;"|")</f>
        <v/>
      </c>
      <c r="AD2988">
        <f>TRIM($I2988&amp;"")</f>
        <v/>
      </c>
    </row>
    <row r="2989" ht="36" customHeight="1">
      <c r="A2989" s="9" t="n">
        <v>46232</v>
      </c>
      <c r="B2989" s="14" t="inlineStr">
        <is>
          <t>10232</t>
        </is>
      </c>
      <c r="C2989" s="14" t="inlineStr">
        <is>
          <t>MAD 0729 (VERDE)</t>
        </is>
      </c>
      <c r="D2989" s="14" t="inlineStr">
        <is>
          <t>8 EMBALAGEM</t>
        </is>
      </c>
      <c r="E2989" s="14" t="n">
        <v>2008622</v>
      </c>
      <c r="F2989" s="14" t="inlineStr">
        <is>
          <t>TAMPO (R100) C/ VIDRO LIGHT 1600X900X18</t>
        </is>
      </c>
      <c r="G2989" s="14" t="inlineStr">
        <is>
          <t>8 EMBALAGEM</t>
        </is>
      </c>
      <c r="H2989" s="14" t="inlineStr">
        <is>
          <t>8 EMBALAGEM</t>
        </is>
      </c>
      <c r="I2989" s="9" t="inlineStr">
        <is>
          <t>8 EMBALAGEM</t>
        </is>
      </c>
      <c r="J2989" s="9" t="n">
        <v>10</v>
      </c>
      <c r="K2989" s="14">
        <f>IF($E2989="","",IFERROR(INDEX('01_Cad_Pecas'!$H$2:$H$5000,MATCH($E2989,'01_Cad_Pecas'!$D$2:$D$5000,0)),IFERROR(INDEX('01_Cad_Pecas'!$H$2:$H$5000,MATCH(VALUE($E2989),'01_Cad_Pecas'!$D$2:$D$5000,0)),"")))</f>
        <v/>
      </c>
      <c r="L2989" s="14">
        <f>IF($E2989="","",IFERROR(INDEX('01_Cad_Pecas'!$I$2:$I$5000,MATCH($E2989,'01_Cad_Pecas'!$D$2:$D$5000,0)),IFERROR(INDEX('01_Cad_Pecas'!$I$2:$I$5000,MATCH(VALUE($E2989),'01_Cad_Pecas'!$D$2:$D$5000,0)),"")))</f>
        <v/>
      </c>
      <c r="M2989" s="14">
        <f>IF(OR($J2989="",$L2989=""),"",IF($K2989="",0,$K2989)+$J2989*$L2989)</f>
        <v/>
      </c>
      <c r="N2989" s="14" t="n"/>
      <c r="O2989" s="14" t="n"/>
      <c r="P2989" s="14" t="n"/>
      <c r="Q2989" s="14" t="n"/>
      <c r="R2989" s="14" t="n"/>
      <c r="S2989" s="14" t="n"/>
      <c r="T2989" s="14" t="n"/>
      <c r="U2989" s="14" t="n"/>
      <c r="V2989" s="14" t="n"/>
      <c r="W2989" s="14" t="n"/>
      <c r="X2989" s="14" t="n"/>
      <c r="Y2989" s="14" t="n"/>
      <c r="Z2989" s="14" t="n"/>
      <c r="AA2989" s="11" t="n"/>
      <c r="AB2989" s="14">
        <f>B2989&amp;"|"&amp;I2989</f>
        <v/>
      </c>
      <c r="AC2989">
        <f>IF($B2989="","","|"&amp;SUBSTITUTE(TRIM(SUBSTITUTE(SUBSTITUTE(SUBSTITUTE(SUBSTITUTE(SUBSTITUTE(SUBSTITUTE(SUBSTITUTE(SUBSTITUTE(SUBSTITUTE(SUBSTITUTE(SUBSTITUTE(SUBSTITUTE(SUBSTITUTE(SUBSTITUTE(TRIM($B2989&amp;""),CHAR(10)," "),CHAR(13)," "),"."," "),";"," "),","," "),"/"," "),"+"," "),"-"," "),"  "," "),"  "," "),"  "," "),"  "," "),"  "," "),"  "," "))," ","|")&amp;"|")</f>
        <v/>
      </c>
      <c r="AD2989">
        <f>TRIM($I2989&amp;"")</f>
        <v/>
      </c>
    </row>
    <row r="2990" ht="36" customHeight="1">
      <c r="A2990" s="9" t="n">
        <v>46232</v>
      </c>
      <c r="B2990" s="14" t="inlineStr">
        <is>
          <t>10232</t>
        </is>
      </c>
      <c r="C2990" s="14" t="inlineStr">
        <is>
          <t>MAD 0729 (VERDE)</t>
        </is>
      </c>
      <c r="D2990" s="14" t="inlineStr">
        <is>
          <t>8 EMBALAGEM</t>
        </is>
      </c>
      <c r="E2990" s="14" t="n">
        <v>2008822</v>
      </c>
      <c r="F2990" s="14" t="inlineStr">
        <is>
          <t>TAMPO (R100) C/ VIDRO LIGHT 1800X900X18</t>
        </is>
      </c>
      <c r="G2990" s="14" t="inlineStr">
        <is>
          <t>8 EMBALAGEM</t>
        </is>
      </c>
      <c r="H2990" s="14" t="inlineStr">
        <is>
          <t>8 EMBALAGEM</t>
        </is>
      </c>
      <c r="I2990" s="9" t="inlineStr">
        <is>
          <t>8 EMBALAGEM</t>
        </is>
      </c>
      <c r="J2990" s="9" t="n">
        <v>1</v>
      </c>
      <c r="K2990" s="14">
        <f>IF($E2990="","",IFERROR(INDEX('01_Cad_Pecas'!$H$2:$H$5000,MATCH($E2990,'01_Cad_Pecas'!$D$2:$D$5000,0)),IFERROR(INDEX('01_Cad_Pecas'!$H$2:$H$5000,MATCH(VALUE($E2990),'01_Cad_Pecas'!$D$2:$D$5000,0)),"")))</f>
        <v/>
      </c>
      <c r="L2990" s="14">
        <f>IF($E2990="","",IFERROR(INDEX('01_Cad_Pecas'!$I$2:$I$5000,MATCH($E2990,'01_Cad_Pecas'!$D$2:$D$5000,0)),IFERROR(INDEX('01_Cad_Pecas'!$I$2:$I$5000,MATCH(VALUE($E2990),'01_Cad_Pecas'!$D$2:$D$5000,0)),"")))</f>
        <v/>
      </c>
      <c r="M2990" s="14">
        <f>IF(OR($J2990="",$L2990=""),"",IF($K2990="",0,$K2990)+$J2990*$L2990)</f>
        <v/>
      </c>
      <c r="N2990" s="14" t="n"/>
      <c r="O2990" s="14" t="n"/>
      <c r="P2990" s="14" t="n"/>
      <c r="Q2990" s="14" t="n"/>
      <c r="R2990" s="14" t="n"/>
      <c r="S2990" s="14" t="n"/>
      <c r="T2990" s="14" t="n"/>
      <c r="U2990" s="14" t="n"/>
      <c r="V2990" s="14" t="n"/>
      <c r="W2990" s="14" t="n"/>
      <c r="X2990" s="14" t="n"/>
      <c r="Y2990" s="14" t="n"/>
      <c r="Z2990" s="14" t="n"/>
      <c r="AA2990" s="11" t="n"/>
      <c r="AB2990" s="14">
        <f>B2990&amp;"|"&amp;I2990</f>
        <v/>
      </c>
      <c r="AC2990">
        <f>IF($B2990="","","|"&amp;SUBSTITUTE(TRIM(SUBSTITUTE(SUBSTITUTE(SUBSTITUTE(SUBSTITUTE(SUBSTITUTE(SUBSTITUTE(SUBSTITUTE(SUBSTITUTE(SUBSTITUTE(SUBSTITUTE(SUBSTITUTE(SUBSTITUTE(SUBSTITUTE(SUBSTITUTE(TRIM($B2990&amp;""),CHAR(10)," "),CHAR(13)," "),"."," "),";"," "),","," "),"/"," "),"+"," "),"-"," "),"  "," "),"  "," "),"  "," "),"  "," "),"  "," "),"  "," "))," ","|")&amp;"|")</f>
        <v/>
      </c>
      <c r="AD2990">
        <f>TRIM($I2990&amp;"")</f>
        <v/>
      </c>
    </row>
    <row r="2991" ht="36" customHeight="1">
      <c r="A2991" s="9" t="n">
        <v>46232</v>
      </c>
      <c r="B2991" s="14" t="inlineStr">
        <is>
          <t>10232</t>
        </is>
      </c>
      <c r="C2991" s="14" t="inlineStr">
        <is>
          <t>MAD 0729 (VERDE)</t>
        </is>
      </c>
      <c r="D2991" s="14" t="inlineStr">
        <is>
          <t>8 EMBALAGEM</t>
        </is>
      </c>
      <c r="E2991" s="14" t="n">
        <v>300083</v>
      </c>
      <c r="F2991" s="14" t="inlineStr">
        <is>
          <t>CADEIRA PEROLA MONTADA - MADEIRA</t>
        </is>
      </c>
      <c r="G2991" s="14" t="inlineStr">
        <is>
          <t>8 EMBALAGEM</t>
        </is>
      </c>
      <c r="H2991" s="14" t="inlineStr">
        <is>
          <t>8 EMBALAGEM</t>
        </is>
      </c>
      <c r="I2991" s="9" t="inlineStr">
        <is>
          <t>8 EMBALAGEM</t>
        </is>
      </c>
      <c r="J2991" s="9" t="n">
        <v>14</v>
      </c>
      <c r="K2991" s="14">
        <f>IF($E2991="","",IFERROR(INDEX('01_Cad_Pecas'!$H$2:$H$5000,MATCH($E2991,'01_Cad_Pecas'!$D$2:$D$5000,0)),IFERROR(INDEX('01_Cad_Pecas'!$H$2:$H$5000,MATCH(VALUE($E2991),'01_Cad_Pecas'!$D$2:$D$5000,0)),"")))</f>
        <v/>
      </c>
      <c r="L2991" s="14">
        <f>IF($E2991="","",IFERROR(INDEX('01_Cad_Pecas'!$I$2:$I$5000,MATCH($E2991,'01_Cad_Pecas'!$D$2:$D$5000,0)),IFERROR(INDEX('01_Cad_Pecas'!$I$2:$I$5000,MATCH(VALUE($E2991),'01_Cad_Pecas'!$D$2:$D$5000,0)),"")))</f>
        <v/>
      </c>
      <c r="M2991" s="14">
        <f>IF(OR($J2991="",$L2991=""),"",IF($K2991="",0,$K2991)+$J2991*$L2991)</f>
        <v/>
      </c>
      <c r="N2991" s="14" t="n"/>
      <c r="O2991" s="14" t="n"/>
      <c r="P2991" s="14" t="n"/>
      <c r="Q2991" s="14" t="n"/>
      <c r="R2991" s="14" t="n"/>
      <c r="S2991" s="14" t="n"/>
      <c r="T2991" s="14" t="n"/>
      <c r="U2991" s="14" t="n"/>
      <c r="V2991" s="14" t="n"/>
      <c r="W2991" s="14" t="n"/>
      <c r="X2991" s="14" t="n"/>
      <c r="Y2991" s="14" t="n"/>
      <c r="Z2991" s="14" t="n"/>
      <c r="AA2991" s="11" t="n"/>
      <c r="AB2991" s="14">
        <f>B2991&amp;"|"&amp;I2991</f>
        <v/>
      </c>
      <c r="AC2991">
        <f>IF($B2991="","","|"&amp;SUBSTITUTE(TRIM(SUBSTITUTE(SUBSTITUTE(SUBSTITUTE(SUBSTITUTE(SUBSTITUTE(SUBSTITUTE(SUBSTITUTE(SUBSTITUTE(SUBSTITUTE(SUBSTITUTE(SUBSTITUTE(SUBSTITUTE(SUBSTITUTE(SUBSTITUTE(TRIM($B2991&amp;""),CHAR(10)," "),CHAR(13)," "),"."," "),";"," "),","," "),"/"," "),"+"," "),"-"," "),"  "," "),"  "," "),"  "," "),"  "," "),"  "," "),"  "," "))," ","|")&amp;"|")</f>
        <v/>
      </c>
      <c r="AD2991">
        <f>TRIM($I2991&amp;"")</f>
        <v/>
      </c>
    </row>
    <row r="2992" ht="36" customHeight="1">
      <c r="A2992" s="9" t="n">
        <v>46233</v>
      </c>
      <c r="B2992" s="14" t="inlineStr">
        <is>
          <t>10233</t>
        </is>
      </c>
      <c r="C2992" s="14" t="inlineStr">
        <is>
          <t>MAD 0730 (MARROM)</t>
        </is>
      </c>
      <c r="D2992" s="14" t="inlineStr">
        <is>
          <t>8 EMBALAGEM</t>
        </is>
      </c>
      <c r="E2992" s="14" t="n">
        <v>300051</v>
      </c>
      <c r="F2992" s="14" t="inlineStr">
        <is>
          <t>CADEIRA AMETISTA</t>
        </is>
      </c>
      <c r="G2992" s="14" t="inlineStr">
        <is>
          <t>8 EMBALAGEM</t>
        </is>
      </c>
      <c r="H2992" s="14" t="inlineStr">
        <is>
          <t>8 EMBALAGEM</t>
        </is>
      </c>
      <c r="I2992" s="9" t="inlineStr">
        <is>
          <t>8 EMBALAGEM</t>
        </is>
      </c>
      <c r="J2992" s="9" t="n">
        <v>50</v>
      </c>
      <c r="K2992" s="14">
        <f>IF($E2992="","",IFERROR(INDEX('01_Cad_Pecas'!$H$2:$H$5000,MATCH($E2992,'01_Cad_Pecas'!$D$2:$D$5000,0)),IFERROR(INDEX('01_Cad_Pecas'!$H$2:$H$5000,MATCH(VALUE($E2992),'01_Cad_Pecas'!$D$2:$D$5000,0)),"")))</f>
        <v/>
      </c>
      <c r="L2992" s="14">
        <f>IF($E2992="","",IFERROR(INDEX('01_Cad_Pecas'!$I$2:$I$5000,MATCH($E2992,'01_Cad_Pecas'!$D$2:$D$5000,0)),IFERROR(INDEX('01_Cad_Pecas'!$I$2:$I$5000,MATCH(VALUE($E2992),'01_Cad_Pecas'!$D$2:$D$5000,0)),"")))</f>
        <v/>
      </c>
      <c r="M2992" s="14">
        <f>IF(OR($J2992="",$L2992=""),"",IF($K2992="",0,$K2992)+$J2992*$L2992)</f>
        <v/>
      </c>
      <c r="N2992" s="14" t="n"/>
      <c r="O2992" s="14" t="n"/>
      <c r="P2992" s="14" t="n"/>
      <c r="Q2992" s="14" t="n"/>
      <c r="R2992" s="14" t="n"/>
      <c r="S2992" s="14" t="n"/>
      <c r="T2992" s="14" t="n"/>
      <c r="U2992" s="14" t="n"/>
      <c r="V2992" s="14" t="n"/>
      <c r="W2992" s="14" t="n"/>
      <c r="X2992" s="14" t="n"/>
      <c r="Y2992" s="14" t="n"/>
      <c r="Z2992" s="14" t="n"/>
      <c r="AA2992" s="11" t="n"/>
      <c r="AB2992" s="14">
        <f>B2992&amp;"|"&amp;I2992</f>
        <v/>
      </c>
      <c r="AC2992">
        <f>IF($B2992="","","|"&amp;SUBSTITUTE(TRIM(SUBSTITUTE(SUBSTITUTE(SUBSTITUTE(SUBSTITUTE(SUBSTITUTE(SUBSTITUTE(SUBSTITUTE(SUBSTITUTE(SUBSTITUTE(SUBSTITUTE(SUBSTITUTE(SUBSTITUTE(SUBSTITUTE(SUBSTITUTE(TRIM($B2992&amp;""),CHAR(10)," "),CHAR(13)," "),"."," "),";"," "),","," "),"/"," "),"+"," "),"-"," "),"  "," "),"  "," "),"  "," "),"  "," "),"  "," "),"  "," "))," ","|")&amp;"|")</f>
        <v/>
      </c>
      <c r="AD2992">
        <f>TRIM($I2992&amp;"")</f>
        <v/>
      </c>
    </row>
    <row r="2993" ht="36" customHeight="1">
      <c r="A2993" s="9" t="n">
        <v>46233</v>
      </c>
      <c r="B2993" s="14" t="inlineStr">
        <is>
          <t>10233</t>
        </is>
      </c>
      <c r="C2993" s="14" t="inlineStr">
        <is>
          <t>MAD 0730 (MARROM)</t>
        </is>
      </c>
      <c r="D2993" s="14" t="inlineStr">
        <is>
          <t>8 EMBALAGEM</t>
        </is>
      </c>
      <c r="E2993" s="14" t="n">
        <v>300054</v>
      </c>
      <c r="F2993" s="14" t="inlineStr">
        <is>
          <t>CADEIRA CELTA MONTADA</t>
        </is>
      </c>
      <c r="G2993" s="14" t="inlineStr">
        <is>
          <t>8 EMBALAGEM</t>
        </is>
      </c>
      <c r="H2993" s="14" t="inlineStr">
        <is>
          <t>8 EMBALAGEM</t>
        </is>
      </c>
      <c r="I2993" s="9" t="inlineStr">
        <is>
          <t>8 EMBALAGEM</t>
        </is>
      </c>
      <c r="J2993" s="9" t="n">
        <v>30</v>
      </c>
      <c r="K2993" s="14">
        <f>IF($E2993="","",IFERROR(INDEX('01_Cad_Pecas'!$H$2:$H$5000,MATCH($E2993,'01_Cad_Pecas'!$D$2:$D$5000,0)),IFERROR(INDEX('01_Cad_Pecas'!$H$2:$H$5000,MATCH(VALUE($E2993),'01_Cad_Pecas'!$D$2:$D$5000,0)),"")))</f>
        <v/>
      </c>
      <c r="L2993" s="14">
        <f>IF($E2993="","",IFERROR(INDEX('01_Cad_Pecas'!$I$2:$I$5000,MATCH($E2993,'01_Cad_Pecas'!$D$2:$D$5000,0)),IFERROR(INDEX('01_Cad_Pecas'!$I$2:$I$5000,MATCH(VALUE($E2993),'01_Cad_Pecas'!$D$2:$D$5000,0)),"")))</f>
        <v/>
      </c>
      <c r="M2993" s="14">
        <f>IF(OR($J2993="",$L2993=""),"",IF($K2993="",0,$K2993)+$J2993*$L2993)</f>
        <v/>
      </c>
      <c r="N2993" s="14" t="n"/>
      <c r="O2993" s="14" t="n"/>
      <c r="P2993" s="14" t="n"/>
      <c r="Q2993" s="14" t="n"/>
      <c r="R2993" s="14" t="n"/>
      <c r="S2993" s="14" t="n"/>
      <c r="T2993" s="14" t="n"/>
      <c r="U2993" s="14" t="n"/>
      <c r="V2993" s="14" t="n"/>
      <c r="W2993" s="14" t="n"/>
      <c r="X2993" s="14" t="n"/>
      <c r="Y2993" s="14" t="n"/>
      <c r="Z2993" s="14" t="n"/>
      <c r="AA2993" s="11" t="n"/>
      <c r="AB2993" s="14">
        <f>B2993&amp;"|"&amp;I2993</f>
        <v/>
      </c>
      <c r="AC2993">
        <f>IF($B2993="","","|"&amp;SUBSTITUTE(TRIM(SUBSTITUTE(SUBSTITUTE(SUBSTITUTE(SUBSTITUTE(SUBSTITUTE(SUBSTITUTE(SUBSTITUTE(SUBSTITUTE(SUBSTITUTE(SUBSTITUTE(SUBSTITUTE(SUBSTITUTE(SUBSTITUTE(SUBSTITUTE(TRIM($B2993&amp;""),CHAR(10)," "),CHAR(13)," "),"."," "),";"," "),","," "),"/"," "),"+"," "),"-"," "),"  "," "),"  "," "),"  "," "),"  "," "),"  "," "),"  "," "))," ","|")&amp;"|")</f>
        <v/>
      </c>
      <c r="AD2993">
        <f>TRIM($I2993&amp;"")</f>
        <v/>
      </c>
    </row>
    <row r="2994" ht="36" customHeight="1">
      <c r="A2994" s="9" t="n">
        <v>46234</v>
      </c>
      <c r="B2994" s="14" t="inlineStr">
        <is>
          <t>10234</t>
        </is>
      </c>
      <c r="C2994" s="14" t="inlineStr">
        <is>
          <t>MAD 0731 (ROXO)</t>
        </is>
      </c>
      <c r="D2994" s="14" t="inlineStr">
        <is>
          <t>8 EMBALAGEM</t>
        </is>
      </c>
      <c r="E2994" s="14" t="n">
        <v>2008622</v>
      </c>
      <c r="F2994" s="14" t="inlineStr">
        <is>
          <t>TAMPO (R100) C/ VIDRO LIGHT 1600X900X18</t>
        </is>
      </c>
      <c r="G2994" s="14" t="inlineStr">
        <is>
          <t>8 EMBALAGEM</t>
        </is>
      </c>
      <c r="H2994" s="14" t="inlineStr">
        <is>
          <t>8 EMBALAGEM</t>
        </is>
      </c>
      <c r="I2994" s="9" t="inlineStr">
        <is>
          <t>8 EMBALAGEM</t>
        </is>
      </c>
      <c r="J2994" s="9" t="n">
        <v>2</v>
      </c>
      <c r="K2994" s="14">
        <f>IF($E2994="","",IFERROR(INDEX('01_Cad_Pecas'!$H$2:$H$5000,MATCH($E2994,'01_Cad_Pecas'!$D$2:$D$5000,0)),IFERROR(INDEX('01_Cad_Pecas'!$H$2:$H$5000,MATCH(VALUE($E2994),'01_Cad_Pecas'!$D$2:$D$5000,0)),"")))</f>
        <v/>
      </c>
      <c r="L2994" s="14">
        <f>IF($E2994="","",IFERROR(INDEX('01_Cad_Pecas'!$I$2:$I$5000,MATCH($E2994,'01_Cad_Pecas'!$D$2:$D$5000,0)),IFERROR(INDEX('01_Cad_Pecas'!$I$2:$I$5000,MATCH(VALUE($E2994),'01_Cad_Pecas'!$D$2:$D$5000,0)),"")))</f>
        <v/>
      </c>
      <c r="M2994" s="14">
        <f>IF(OR($J2994="",$L2994=""),"",IF($K2994="",0,$K2994)+$J2994*$L2994)</f>
        <v/>
      </c>
      <c r="N2994" s="14" t="n"/>
      <c r="O2994" s="14" t="n"/>
      <c r="P2994" s="14" t="n"/>
      <c r="Q2994" s="14" t="n"/>
      <c r="R2994" s="14" t="n"/>
      <c r="S2994" s="14" t="n"/>
      <c r="T2994" s="14" t="n"/>
      <c r="U2994" s="14" t="n"/>
      <c r="V2994" s="14" t="n"/>
      <c r="W2994" s="14" t="n"/>
      <c r="X2994" s="14" t="n"/>
      <c r="Y2994" s="14" t="n"/>
      <c r="Z2994" s="14" t="n"/>
      <c r="AA2994" s="11" t="n"/>
      <c r="AB2994" s="14">
        <f>B2994&amp;"|"&amp;I2994</f>
        <v/>
      </c>
      <c r="AC2994">
        <f>IF($B2994="","","|"&amp;SUBSTITUTE(TRIM(SUBSTITUTE(SUBSTITUTE(SUBSTITUTE(SUBSTITUTE(SUBSTITUTE(SUBSTITUTE(SUBSTITUTE(SUBSTITUTE(SUBSTITUTE(SUBSTITUTE(SUBSTITUTE(SUBSTITUTE(SUBSTITUTE(SUBSTITUTE(TRIM($B2994&amp;""),CHAR(10)," "),CHAR(13)," "),"."," "),";"," "),","," "),"/"," "),"+"," "),"-"," "),"  "," "),"  "," "),"  "," "),"  "," "),"  "," "),"  "," "))," ","|")&amp;"|")</f>
        <v/>
      </c>
      <c r="AD2994">
        <f>TRIM($I2994&amp;"")</f>
        <v/>
      </c>
    </row>
    <row r="2995" ht="36" customHeight="1">
      <c r="A2995" s="9" t="n">
        <v>46234</v>
      </c>
      <c r="B2995" s="14" t="inlineStr">
        <is>
          <t>10234</t>
        </is>
      </c>
      <c r="C2995" s="14" t="inlineStr">
        <is>
          <t>MAD 0731 (ROXO)</t>
        </is>
      </c>
      <c r="D2995" s="14" t="inlineStr">
        <is>
          <t>8 EMBALAGEM</t>
        </is>
      </c>
      <c r="E2995" s="14" t="n">
        <v>2008822</v>
      </c>
      <c r="F2995" s="14" t="inlineStr">
        <is>
          <t>TAMPO (R100) C/ VIDRO LIGHT 1800X900X18</t>
        </is>
      </c>
      <c r="G2995" s="14" t="inlineStr">
        <is>
          <t>8 EMBALAGEM</t>
        </is>
      </c>
      <c r="H2995" s="14" t="inlineStr">
        <is>
          <t>8 EMBALAGEM</t>
        </is>
      </c>
      <c r="I2995" s="9" t="inlineStr">
        <is>
          <t>8 EMBALAGEM</t>
        </is>
      </c>
      <c r="J2995" s="9" t="n">
        <v>1</v>
      </c>
      <c r="K2995" s="14">
        <f>IF($E2995="","",IFERROR(INDEX('01_Cad_Pecas'!$H$2:$H$5000,MATCH($E2995,'01_Cad_Pecas'!$D$2:$D$5000,0)),IFERROR(INDEX('01_Cad_Pecas'!$H$2:$H$5000,MATCH(VALUE($E2995),'01_Cad_Pecas'!$D$2:$D$5000,0)),"")))</f>
        <v/>
      </c>
      <c r="L2995" s="14">
        <f>IF($E2995="","",IFERROR(INDEX('01_Cad_Pecas'!$I$2:$I$5000,MATCH($E2995,'01_Cad_Pecas'!$D$2:$D$5000,0)),IFERROR(INDEX('01_Cad_Pecas'!$I$2:$I$5000,MATCH(VALUE($E2995),'01_Cad_Pecas'!$D$2:$D$5000,0)),"")))</f>
        <v/>
      </c>
      <c r="M2995" s="14">
        <f>IF(OR($J2995="",$L2995=""),"",IF($K2995="",0,$K2995)+$J2995*$L2995)</f>
        <v/>
      </c>
      <c r="N2995" s="14" t="n"/>
      <c r="O2995" s="14" t="n"/>
      <c r="P2995" s="14" t="n"/>
      <c r="Q2995" s="14" t="n"/>
      <c r="R2995" s="14" t="n"/>
      <c r="S2995" s="14" t="n"/>
      <c r="T2995" s="14" t="n"/>
      <c r="U2995" s="14" t="n"/>
      <c r="V2995" s="14" t="n"/>
      <c r="W2995" s="14" t="n"/>
      <c r="X2995" s="14" t="n"/>
      <c r="Y2995" s="14" t="n"/>
      <c r="Z2995" s="14" t="n"/>
      <c r="AA2995" s="11" t="n"/>
      <c r="AB2995" s="14">
        <f>B2995&amp;"|"&amp;I2995</f>
        <v/>
      </c>
      <c r="AC2995">
        <f>IF($B2995="","","|"&amp;SUBSTITUTE(TRIM(SUBSTITUTE(SUBSTITUTE(SUBSTITUTE(SUBSTITUTE(SUBSTITUTE(SUBSTITUTE(SUBSTITUTE(SUBSTITUTE(SUBSTITUTE(SUBSTITUTE(SUBSTITUTE(SUBSTITUTE(SUBSTITUTE(SUBSTITUTE(TRIM($B2995&amp;""),CHAR(10)," "),CHAR(13)," "),"."," "),";"," "),","," "),"/"," "),"+"," "),"-"," "),"  "," "),"  "," "),"  "," "),"  "," "),"  "," "),"  "," "))," ","|")&amp;"|")</f>
        <v/>
      </c>
      <c r="AD2995">
        <f>TRIM($I2995&amp;"")</f>
        <v/>
      </c>
    </row>
    <row r="2996" ht="36" customHeight="1">
      <c r="A2996" s="9" t="n">
        <v>46231</v>
      </c>
      <c r="B2996" s="14" t="inlineStr">
        <is>
          <t>10235</t>
        </is>
      </c>
      <c r="C2996" s="14" t="inlineStr">
        <is>
          <t>MAD 0729 MESAS (VERMELHO)</t>
        </is>
      </c>
      <c r="D2996" s="14" t="inlineStr">
        <is>
          <t>8 EMBALAGEM</t>
        </is>
      </c>
      <c r="E2996" s="14" t="n">
        <v>2002162</v>
      </c>
      <c r="F2996" s="14" t="inlineStr">
        <is>
          <t>TAMPO C/ VIDRO LIGHT 1600X900X18MM</t>
        </is>
      </c>
      <c r="G2996" s="14" t="inlineStr">
        <is>
          <t>8 EMBALAGEM</t>
        </is>
      </c>
      <c r="H2996" s="14" t="inlineStr">
        <is>
          <t>8 EMBALAGEM</t>
        </is>
      </c>
      <c r="I2996" s="9" t="inlineStr">
        <is>
          <t>8 EMBALAGEM</t>
        </is>
      </c>
      <c r="J2996" s="9" t="n">
        <v>1</v>
      </c>
      <c r="K2996" s="14">
        <f>IF($E2996="","",IFERROR(INDEX('01_Cad_Pecas'!$H$2:$H$5000,MATCH($E2996,'01_Cad_Pecas'!$D$2:$D$5000,0)),IFERROR(INDEX('01_Cad_Pecas'!$H$2:$H$5000,MATCH(VALUE($E2996),'01_Cad_Pecas'!$D$2:$D$5000,0)),"")))</f>
        <v/>
      </c>
      <c r="L2996" s="14">
        <f>IF($E2996="","",IFERROR(INDEX('01_Cad_Pecas'!$I$2:$I$5000,MATCH($E2996,'01_Cad_Pecas'!$D$2:$D$5000,0)),IFERROR(INDEX('01_Cad_Pecas'!$I$2:$I$5000,MATCH(VALUE($E2996),'01_Cad_Pecas'!$D$2:$D$5000,0)),"")))</f>
        <v/>
      </c>
      <c r="M2996" s="14">
        <f>IF(OR($J2996="",$L2996=""),"",IF($K2996="",0,$K2996)+$J2996*$L2996)</f>
        <v/>
      </c>
      <c r="N2996" s="14" t="n"/>
      <c r="O2996" s="14" t="n"/>
      <c r="P2996" s="14" t="n"/>
      <c r="Q2996" s="14" t="n"/>
      <c r="R2996" s="14" t="n"/>
      <c r="S2996" s="14" t="n"/>
      <c r="T2996" s="14" t="n"/>
      <c r="U2996" s="14" t="n"/>
      <c r="V2996" s="14" t="n"/>
      <c r="W2996" s="14" t="n"/>
      <c r="X2996" s="14" t="n"/>
      <c r="Y2996" s="14" t="n"/>
      <c r="Z2996" s="14" t="n"/>
      <c r="AA2996" s="11" t="n"/>
      <c r="AB2996" s="14">
        <f>B2996&amp;"|"&amp;I2996</f>
        <v/>
      </c>
      <c r="AC2996">
        <f>IF($B2996="","","|"&amp;SUBSTITUTE(TRIM(SUBSTITUTE(SUBSTITUTE(SUBSTITUTE(SUBSTITUTE(SUBSTITUTE(SUBSTITUTE(SUBSTITUTE(SUBSTITUTE(SUBSTITUTE(SUBSTITUTE(SUBSTITUTE(SUBSTITUTE(SUBSTITUTE(SUBSTITUTE(TRIM($B2996&amp;""),CHAR(10)," "),CHAR(13)," "),"."," "),";"," "),","," "),"/"," "),"+"," "),"-"," "),"  "," "),"  "," "),"  "," "),"  "," "),"  "," "),"  "," "))," ","|")&amp;"|")</f>
        <v/>
      </c>
      <c r="AD2996">
        <f>TRIM($I2996&amp;"")</f>
        <v/>
      </c>
    </row>
    <row r="2997" ht="36" customHeight="1">
      <c r="A2997" s="9" t="n">
        <v>46231</v>
      </c>
      <c r="B2997" s="14" t="inlineStr">
        <is>
          <t>10235</t>
        </is>
      </c>
      <c r="C2997" s="14" t="inlineStr">
        <is>
          <t>MAD 0729 MESAS (VERMELHO)</t>
        </is>
      </c>
      <c r="D2997" s="14" t="inlineStr">
        <is>
          <t>8 EMBALAGEM</t>
        </is>
      </c>
      <c r="E2997" s="14" t="n">
        <v>2005302</v>
      </c>
      <c r="F2997" s="14" t="inlineStr">
        <is>
          <t>TAMPO REDONDO C/ VIDRO LIGHT 1030X1030X18</t>
        </is>
      </c>
      <c r="G2997" s="14" t="inlineStr">
        <is>
          <t>8 EMBALAGEM</t>
        </is>
      </c>
      <c r="H2997" s="14" t="inlineStr">
        <is>
          <t>8 EMBALAGEM</t>
        </is>
      </c>
      <c r="I2997" s="9" t="inlineStr">
        <is>
          <t>8 EMBALAGEM</t>
        </is>
      </c>
      <c r="J2997" s="9" t="n">
        <v>1</v>
      </c>
      <c r="K2997" s="14">
        <f>IF($E2997="","",IFERROR(INDEX('01_Cad_Pecas'!$H$2:$H$5000,MATCH($E2997,'01_Cad_Pecas'!$D$2:$D$5000,0)),IFERROR(INDEX('01_Cad_Pecas'!$H$2:$H$5000,MATCH(VALUE($E2997),'01_Cad_Pecas'!$D$2:$D$5000,0)),"")))</f>
        <v/>
      </c>
      <c r="L2997" s="14">
        <f>IF($E2997="","",IFERROR(INDEX('01_Cad_Pecas'!$I$2:$I$5000,MATCH($E2997,'01_Cad_Pecas'!$D$2:$D$5000,0)),IFERROR(INDEX('01_Cad_Pecas'!$I$2:$I$5000,MATCH(VALUE($E2997),'01_Cad_Pecas'!$D$2:$D$5000,0)),"")))</f>
        <v/>
      </c>
      <c r="M2997" s="14">
        <f>IF(OR($J2997="",$L2997=""),"",IF($K2997="",0,$K2997)+$J2997*$L2997)</f>
        <v/>
      </c>
      <c r="N2997" s="14" t="n"/>
      <c r="O2997" s="14" t="n"/>
      <c r="P2997" s="14" t="n"/>
      <c r="Q2997" s="14" t="n"/>
      <c r="R2997" s="14" t="n"/>
      <c r="S2997" s="14" t="n"/>
      <c r="T2997" s="14" t="n"/>
      <c r="U2997" s="14" t="n"/>
      <c r="V2997" s="14" t="n"/>
      <c r="W2997" s="14" t="n"/>
      <c r="X2997" s="14" t="n"/>
      <c r="Y2997" s="14" t="n"/>
      <c r="Z2997" s="14" t="n"/>
      <c r="AA2997" s="11" t="n"/>
      <c r="AB2997" s="14">
        <f>B2997&amp;"|"&amp;I2997</f>
        <v/>
      </c>
      <c r="AC2997">
        <f>IF($B2997="","","|"&amp;SUBSTITUTE(TRIM(SUBSTITUTE(SUBSTITUTE(SUBSTITUTE(SUBSTITUTE(SUBSTITUTE(SUBSTITUTE(SUBSTITUTE(SUBSTITUTE(SUBSTITUTE(SUBSTITUTE(SUBSTITUTE(SUBSTITUTE(SUBSTITUTE(SUBSTITUTE(TRIM($B2997&amp;""),CHAR(10)," "),CHAR(13)," "),"."," "),";"," "),","," "),"/"," "),"+"," "),"-"," "),"  "," "),"  "," "),"  "," "),"  "," "),"  "," "),"  "," "))," ","|")&amp;"|")</f>
        <v/>
      </c>
      <c r="AD2997">
        <f>TRIM($I2997&amp;"")</f>
        <v/>
      </c>
    </row>
    <row r="2998" ht="36" customHeight="1">
      <c r="A2998" s="9" t="n">
        <v>46231</v>
      </c>
      <c r="B2998" s="14" t="inlineStr">
        <is>
          <t>10235</t>
        </is>
      </c>
      <c r="C2998" s="14" t="inlineStr">
        <is>
          <t>MAD 0729 MESAS (VERMELHO)</t>
        </is>
      </c>
      <c r="D2998" s="14" t="inlineStr">
        <is>
          <t>8 EMBALAGEM</t>
        </is>
      </c>
      <c r="E2998" s="14" t="n">
        <v>2005322</v>
      </c>
      <c r="F2998" s="14" t="inlineStr">
        <is>
          <t>TAMPO C/ VIDRO LIGHT 1200X900X18MM</t>
        </is>
      </c>
      <c r="G2998" s="14" t="inlineStr">
        <is>
          <t>8 EMBALAGEM</t>
        </is>
      </c>
      <c r="H2998" s="14" t="inlineStr">
        <is>
          <t>8 EMBALAGEM</t>
        </is>
      </c>
      <c r="I2998" s="9" t="inlineStr">
        <is>
          <t>8 EMBALAGEM</t>
        </is>
      </c>
      <c r="J2998" s="9" t="n">
        <v>9</v>
      </c>
      <c r="K2998" s="14">
        <f>IF($E2998="","",IFERROR(INDEX('01_Cad_Pecas'!$H$2:$H$5000,MATCH($E2998,'01_Cad_Pecas'!$D$2:$D$5000,0)),IFERROR(INDEX('01_Cad_Pecas'!$H$2:$H$5000,MATCH(VALUE($E2998),'01_Cad_Pecas'!$D$2:$D$5000,0)),"")))</f>
        <v/>
      </c>
      <c r="L2998" s="14">
        <f>IF($E2998="","",IFERROR(INDEX('01_Cad_Pecas'!$I$2:$I$5000,MATCH($E2998,'01_Cad_Pecas'!$D$2:$D$5000,0)),IFERROR(INDEX('01_Cad_Pecas'!$I$2:$I$5000,MATCH(VALUE($E2998),'01_Cad_Pecas'!$D$2:$D$5000,0)),"")))</f>
        <v/>
      </c>
      <c r="M2998" s="14">
        <f>IF(OR($J2998="",$L2998=""),"",IF($K2998="",0,$K2998)+$J2998*$L2998)</f>
        <v/>
      </c>
      <c r="N2998" s="14" t="n"/>
      <c r="O2998" s="14" t="n"/>
      <c r="P2998" s="14" t="n"/>
      <c r="Q2998" s="14" t="n"/>
      <c r="R2998" s="14" t="n"/>
      <c r="S2998" s="14" t="n"/>
      <c r="T2998" s="14" t="n"/>
      <c r="U2998" s="14" t="n"/>
      <c r="V2998" s="14" t="n"/>
      <c r="W2998" s="14" t="n"/>
      <c r="X2998" s="14" t="n"/>
      <c r="Y2998" s="14" t="n"/>
      <c r="Z2998" s="14" t="n"/>
      <c r="AA2998" s="11" t="n"/>
      <c r="AB2998" s="14">
        <f>B2998&amp;"|"&amp;I2998</f>
        <v/>
      </c>
      <c r="AC2998">
        <f>IF($B2998="","","|"&amp;SUBSTITUTE(TRIM(SUBSTITUTE(SUBSTITUTE(SUBSTITUTE(SUBSTITUTE(SUBSTITUTE(SUBSTITUTE(SUBSTITUTE(SUBSTITUTE(SUBSTITUTE(SUBSTITUTE(SUBSTITUTE(SUBSTITUTE(SUBSTITUTE(SUBSTITUTE(TRIM($B2998&amp;""),CHAR(10)," "),CHAR(13)," "),"."," "),";"," "),","," "),"/"," "),"+"," "),"-"," "),"  "," "),"  "," "),"  "," "),"  "," "),"  "," "),"  "," "))," ","|")&amp;"|")</f>
        <v/>
      </c>
      <c r="AD2998">
        <f>TRIM($I2998&amp;"")</f>
        <v/>
      </c>
    </row>
    <row r="2999" ht="36" customHeight="1">
      <c r="A2999" s="9" t="n">
        <v>46231</v>
      </c>
      <c r="B2999" s="14" t="inlineStr">
        <is>
          <t>10235</t>
        </is>
      </c>
      <c r="C2999" s="14" t="inlineStr">
        <is>
          <t>MAD 0729 MESAS (VERMELHO)</t>
        </is>
      </c>
      <c r="D2999" s="14" t="inlineStr">
        <is>
          <t>8 EMBALAGEM</t>
        </is>
      </c>
      <c r="E2999" s="14" t="n">
        <v>2005342</v>
      </c>
      <c r="F2999" s="14" t="inlineStr">
        <is>
          <t>TAMPO C/ VIDRO LIGHT 1360X900X18MM</t>
        </is>
      </c>
      <c r="G2999" s="14" t="inlineStr">
        <is>
          <t>8 EMBALAGEM</t>
        </is>
      </c>
      <c r="H2999" s="14" t="inlineStr">
        <is>
          <t>8 EMBALAGEM</t>
        </is>
      </c>
      <c r="I2999" s="9" t="inlineStr">
        <is>
          <t>8 EMBALAGEM</t>
        </is>
      </c>
      <c r="J2999" s="9" t="n">
        <v>1</v>
      </c>
      <c r="K2999" s="14">
        <f>IF($E2999="","",IFERROR(INDEX('01_Cad_Pecas'!$H$2:$H$5000,MATCH($E2999,'01_Cad_Pecas'!$D$2:$D$5000,0)),IFERROR(INDEX('01_Cad_Pecas'!$H$2:$H$5000,MATCH(VALUE($E2999),'01_Cad_Pecas'!$D$2:$D$5000,0)),"")))</f>
        <v/>
      </c>
      <c r="L2999" s="14">
        <f>IF($E2999="","",IFERROR(INDEX('01_Cad_Pecas'!$I$2:$I$5000,MATCH($E2999,'01_Cad_Pecas'!$D$2:$D$5000,0)),IFERROR(INDEX('01_Cad_Pecas'!$I$2:$I$5000,MATCH(VALUE($E2999),'01_Cad_Pecas'!$D$2:$D$5000,0)),"")))</f>
        <v/>
      </c>
      <c r="M2999" s="14">
        <f>IF(OR($J2999="",$L2999=""),"",IF($K2999="",0,$K2999)+$J2999*$L2999)</f>
        <v/>
      </c>
      <c r="N2999" s="14" t="n"/>
      <c r="O2999" s="14" t="n"/>
      <c r="P2999" s="14" t="n"/>
      <c r="Q2999" s="14" t="n"/>
      <c r="R2999" s="14" t="n"/>
      <c r="S2999" s="14" t="n"/>
      <c r="T2999" s="14" t="n"/>
      <c r="U2999" s="14" t="n"/>
      <c r="V2999" s="14" t="n"/>
      <c r="W2999" s="14" t="n"/>
      <c r="X2999" s="14" t="n"/>
      <c r="Y2999" s="14" t="n"/>
      <c r="Z2999" s="14" t="n"/>
      <c r="AA2999" s="11" t="n"/>
      <c r="AB2999" s="14">
        <f>B2999&amp;"|"&amp;I2999</f>
        <v/>
      </c>
      <c r="AC2999">
        <f>IF($B2999="","","|"&amp;SUBSTITUTE(TRIM(SUBSTITUTE(SUBSTITUTE(SUBSTITUTE(SUBSTITUTE(SUBSTITUTE(SUBSTITUTE(SUBSTITUTE(SUBSTITUTE(SUBSTITUTE(SUBSTITUTE(SUBSTITUTE(SUBSTITUTE(SUBSTITUTE(SUBSTITUTE(TRIM($B2999&amp;""),CHAR(10)," "),CHAR(13)," "),"."," "),";"," "),","," "),"/"," "),"+"," "),"-"," "),"  "," "),"  "," "),"  "," "),"  "," "),"  "," "),"  "," "))," ","|")&amp;"|")</f>
        <v/>
      </c>
      <c r="AD2999">
        <f>TRIM($I2999&amp;"")</f>
        <v/>
      </c>
    </row>
    <row r="3000" ht="36" customHeight="1">
      <c r="A3000" s="9" t="n">
        <v>46231</v>
      </c>
      <c r="B3000" s="14" t="inlineStr">
        <is>
          <t>10235</t>
        </is>
      </c>
      <c r="C3000" s="14" t="inlineStr">
        <is>
          <t>MAD 0729 MESAS (VERMELHO)</t>
        </is>
      </c>
      <c r="D3000" s="14" t="inlineStr">
        <is>
          <t>8 EMBALAGEM</t>
        </is>
      </c>
      <c r="E3000" s="14" t="n">
        <v>2005561</v>
      </c>
      <c r="F3000" s="14" t="inlineStr">
        <is>
          <t>TRAVESSAS MESA AMBAR 1,60 - VOL 2/3</t>
        </is>
      </c>
      <c r="G3000" s="14" t="inlineStr">
        <is>
          <t>8 EMBALAGEM</t>
        </is>
      </c>
      <c r="H3000" s="14" t="inlineStr">
        <is>
          <t>8 EMBALAGEM</t>
        </is>
      </c>
      <c r="I3000" s="9" t="inlineStr">
        <is>
          <t>8 EMBALAGEM</t>
        </is>
      </c>
      <c r="J3000" s="9" t="n">
        <v>1</v>
      </c>
      <c r="K3000" s="14">
        <f>IF($E3000="","",IFERROR(INDEX('01_Cad_Pecas'!$H$2:$H$5000,MATCH($E3000,'01_Cad_Pecas'!$D$2:$D$5000,0)),IFERROR(INDEX('01_Cad_Pecas'!$H$2:$H$5000,MATCH(VALUE($E3000),'01_Cad_Pecas'!$D$2:$D$5000,0)),"")))</f>
        <v/>
      </c>
      <c r="L3000" s="14">
        <f>IF($E3000="","",IFERROR(INDEX('01_Cad_Pecas'!$I$2:$I$5000,MATCH($E3000,'01_Cad_Pecas'!$D$2:$D$5000,0)),IFERROR(INDEX('01_Cad_Pecas'!$I$2:$I$5000,MATCH(VALUE($E3000),'01_Cad_Pecas'!$D$2:$D$5000,0)),"")))</f>
        <v/>
      </c>
      <c r="M3000" s="14">
        <f>IF(OR($J3000="",$L3000=""),"",IF($K3000="",0,$K3000)+$J3000*$L3000)</f>
        <v/>
      </c>
      <c r="N3000" s="14" t="n"/>
      <c r="O3000" s="14" t="n"/>
      <c r="P3000" s="14" t="n"/>
      <c r="Q3000" s="14" t="n"/>
      <c r="R3000" s="14" t="n"/>
      <c r="S3000" s="14" t="n"/>
      <c r="T3000" s="14" t="n"/>
      <c r="U3000" s="14" t="n"/>
      <c r="V3000" s="14" t="n"/>
      <c r="W3000" s="14" t="n"/>
      <c r="X3000" s="14" t="n"/>
      <c r="Y3000" s="14" t="n"/>
      <c r="Z3000" s="14" t="n"/>
      <c r="AA3000" s="11" t="n"/>
      <c r="AB3000" s="14">
        <f>B3000&amp;"|"&amp;I3000</f>
        <v/>
      </c>
      <c r="AC3000">
        <f>IF($B3000="","","|"&amp;SUBSTITUTE(TRIM(SUBSTITUTE(SUBSTITUTE(SUBSTITUTE(SUBSTITUTE(SUBSTITUTE(SUBSTITUTE(SUBSTITUTE(SUBSTITUTE(SUBSTITUTE(SUBSTITUTE(SUBSTITUTE(SUBSTITUTE(SUBSTITUTE(SUBSTITUTE(TRIM($B3000&amp;""),CHAR(10)," "),CHAR(13)," "),"."," "),";"," "),","," "),"/"," "),"+"," "),"-"," "),"  "," "),"  "," "),"  "," "),"  "," "),"  "," "),"  "," "))," ","|")&amp;"|")</f>
        <v/>
      </c>
      <c r="AD3000">
        <f>TRIM($I3000&amp;"")</f>
        <v/>
      </c>
    </row>
    <row r="3001" ht="36" customHeight="1">
      <c r="A3001" s="9" t="n">
        <v>46231</v>
      </c>
      <c r="B3001" s="14" t="inlineStr">
        <is>
          <t>10235</t>
        </is>
      </c>
      <c r="C3001" s="14" t="inlineStr">
        <is>
          <t>MAD 0729 MESAS (VERMELHO)</t>
        </is>
      </c>
      <c r="D3001" s="14" t="inlineStr">
        <is>
          <t>8 EMBALAGEM</t>
        </is>
      </c>
      <c r="E3001" s="14" t="n">
        <v>2006101</v>
      </c>
      <c r="F3001" s="14" t="inlineStr">
        <is>
          <t>PES MESA JADE - VOL 1/3</t>
        </is>
      </c>
      <c r="G3001" s="14" t="inlineStr">
        <is>
          <t>8 EMBALAGEM</t>
        </is>
      </c>
      <c r="H3001" s="14" t="inlineStr">
        <is>
          <t>8 EMBALAGEM</t>
        </is>
      </c>
      <c r="I3001" s="9" t="inlineStr">
        <is>
          <t>8 EMBALAGEM</t>
        </is>
      </c>
      <c r="J3001" s="9" t="n">
        <v>40</v>
      </c>
      <c r="K3001" s="14">
        <f>IF($E3001="","",IFERROR(INDEX('01_Cad_Pecas'!$H$2:$H$5000,MATCH($E3001,'01_Cad_Pecas'!$D$2:$D$5000,0)),IFERROR(INDEX('01_Cad_Pecas'!$H$2:$H$5000,MATCH(VALUE($E3001),'01_Cad_Pecas'!$D$2:$D$5000,0)),"")))</f>
        <v/>
      </c>
      <c r="L3001" s="14">
        <f>IF($E3001="","",IFERROR(INDEX('01_Cad_Pecas'!$I$2:$I$5000,MATCH($E3001,'01_Cad_Pecas'!$D$2:$D$5000,0)),IFERROR(INDEX('01_Cad_Pecas'!$I$2:$I$5000,MATCH(VALUE($E3001),'01_Cad_Pecas'!$D$2:$D$5000,0)),"")))</f>
        <v/>
      </c>
      <c r="M3001" s="14">
        <f>IF(OR($J3001="",$L3001=""),"",IF($K3001="",0,$K3001)+$J3001*$L3001)</f>
        <v/>
      </c>
      <c r="N3001" s="14" t="n"/>
      <c r="O3001" s="14" t="n"/>
      <c r="P3001" s="14" t="n"/>
      <c r="Q3001" s="14" t="n"/>
      <c r="R3001" s="14" t="n"/>
      <c r="S3001" s="14" t="n"/>
      <c r="T3001" s="14" t="n"/>
      <c r="U3001" s="14" t="n"/>
      <c r="V3001" s="14" t="n"/>
      <c r="W3001" s="14" t="n"/>
      <c r="X3001" s="14" t="n"/>
      <c r="Y3001" s="14" t="n"/>
      <c r="Z3001" s="14" t="n"/>
      <c r="AA3001" s="11" t="n"/>
      <c r="AB3001" s="14">
        <f>B3001&amp;"|"&amp;I3001</f>
        <v/>
      </c>
      <c r="AC3001">
        <f>IF($B3001="","","|"&amp;SUBSTITUTE(TRIM(SUBSTITUTE(SUBSTITUTE(SUBSTITUTE(SUBSTITUTE(SUBSTITUTE(SUBSTITUTE(SUBSTITUTE(SUBSTITUTE(SUBSTITUTE(SUBSTITUTE(SUBSTITUTE(SUBSTITUTE(SUBSTITUTE(SUBSTITUTE(TRIM($B3001&amp;""),CHAR(10)," "),CHAR(13)," "),"."," "),";"," "),","," "),"/"," "),"+"," "),"-"," "),"  "," "),"  "," "),"  "," "),"  "," "),"  "," "),"  "," "))," ","|")&amp;"|")</f>
        <v/>
      </c>
      <c r="AD3001">
        <f>TRIM($I3001&amp;"")</f>
        <v/>
      </c>
    </row>
    <row r="3002" ht="36" customHeight="1">
      <c r="A3002" s="9" t="n">
        <v>46231</v>
      </c>
      <c r="B3002" s="14" t="inlineStr">
        <is>
          <t>10235</t>
        </is>
      </c>
      <c r="C3002" s="14" t="inlineStr">
        <is>
          <t>MAD 0729 MESAS (VERMELHO)</t>
        </is>
      </c>
      <c r="D3002" s="14" t="inlineStr">
        <is>
          <t>8 EMBALAGEM</t>
        </is>
      </c>
      <c r="E3002" s="14" t="n">
        <v>2006102</v>
      </c>
      <c r="F3002" s="14" t="inlineStr">
        <is>
          <t>TRAVESSAS MESA JADE 1,36 - VOL 2/3</t>
        </is>
      </c>
      <c r="G3002" s="14" t="inlineStr">
        <is>
          <t>8 EMBALAGEM</t>
        </is>
      </c>
      <c r="H3002" s="14" t="inlineStr">
        <is>
          <t>8 EMBALAGEM</t>
        </is>
      </c>
      <c r="I3002" s="9" t="inlineStr">
        <is>
          <t>8 EMBALAGEM</t>
        </is>
      </c>
      <c r="J3002" s="9" t="n">
        <v>1</v>
      </c>
      <c r="K3002" s="14">
        <f>IF($E3002="","",IFERROR(INDEX('01_Cad_Pecas'!$H$2:$H$5000,MATCH($E3002,'01_Cad_Pecas'!$D$2:$D$5000,0)),IFERROR(INDEX('01_Cad_Pecas'!$H$2:$H$5000,MATCH(VALUE($E3002),'01_Cad_Pecas'!$D$2:$D$5000,0)),"")))</f>
        <v/>
      </c>
      <c r="L3002" s="14">
        <f>IF($E3002="","",IFERROR(INDEX('01_Cad_Pecas'!$I$2:$I$5000,MATCH($E3002,'01_Cad_Pecas'!$D$2:$D$5000,0)),IFERROR(INDEX('01_Cad_Pecas'!$I$2:$I$5000,MATCH(VALUE($E3002),'01_Cad_Pecas'!$D$2:$D$5000,0)),"")))</f>
        <v/>
      </c>
      <c r="M3002" s="14">
        <f>IF(OR($J3002="",$L3002=""),"",IF($K3002="",0,$K3002)+$J3002*$L3002)</f>
        <v/>
      </c>
      <c r="N3002" s="14" t="n"/>
      <c r="O3002" s="14" t="n"/>
      <c r="P3002" s="14" t="n"/>
      <c r="Q3002" s="14" t="n"/>
      <c r="R3002" s="14" t="n"/>
      <c r="S3002" s="14" t="n"/>
      <c r="T3002" s="14" t="n"/>
      <c r="U3002" s="14" t="n"/>
      <c r="V3002" s="14" t="n"/>
      <c r="W3002" s="14" t="n"/>
      <c r="X3002" s="14" t="n"/>
      <c r="Y3002" s="14" t="n"/>
      <c r="Z3002" s="14" t="n"/>
      <c r="AA3002" s="11" t="n"/>
      <c r="AB3002" s="14">
        <f>B3002&amp;"|"&amp;I3002</f>
        <v/>
      </c>
      <c r="AC3002">
        <f>IF($B3002="","","|"&amp;SUBSTITUTE(TRIM(SUBSTITUTE(SUBSTITUTE(SUBSTITUTE(SUBSTITUTE(SUBSTITUTE(SUBSTITUTE(SUBSTITUTE(SUBSTITUTE(SUBSTITUTE(SUBSTITUTE(SUBSTITUTE(SUBSTITUTE(SUBSTITUTE(SUBSTITUTE(TRIM($B3002&amp;""),CHAR(10)," "),CHAR(13)," "),"."," "),";"," "),","," "),"/"," "),"+"," "),"-"," "),"  "," "),"  "," "),"  "," "),"  "," "),"  "," "),"  "," "))," ","|")&amp;"|")</f>
        <v/>
      </c>
      <c r="AD3002">
        <f>TRIM($I3002&amp;"")</f>
        <v/>
      </c>
    </row>
    <row r="3003" ht="36" customHeight="1">
      <c r="A3003" s="9" t="n">
        <v>46231</v>
      </c>
      <c r="B3003" s="14" t="inlineStr">
        <is>
          <t>10235</t>
        </is>
      </c>
      <c r="C3003" s="14" t="inlineStr">
        <is>
          <t>MAD 0729 MESAS (VERMELHO)</t>
        </is>
      </c>
      <c r="D3003" s="14" t="inlineStr">
        <is>
          <t>8 EMBALAGEM</t>
        </is>
      </c>
      <c r="E3003" s="14" t="n">
        <v>2006112</v>
      </c>
      <c r="F3003" s="14" t="inlineStr">
        <is>
          <t>TRAVESSAS MESA JADE 1,60 - VOL 2/3</t>
        </is>
      </c>
      <c r="G3003" s="14" t="inlineStr">
        <is>
          <t>8 EMBALAGEM</t>
        </is>
      </c>
      <c r="H3003" s="14" t="inlineStr">
        <is>
          <t>8 EMBALAGEM</t>
        </is>
      </c>
      <c r="I3003" s="9" t="inlineStr">
        <is>
          <t>8 EMBALAGEM</t>
        </is>
      </c>
      <c r="J3003" s="9" t="n">
        <v>12</v>
      </c>
      <c r="K3003" s="14">
        <f>IF($E3003="","",IFERROR(INDEX('01_Cad_Pecas'!$H$2:$H$5000,MATCH($E3003,'01_Cad_Pecas'!$D$2:$D$5000,0)),IFERROR(INDEX('01_Cad_Pecas'!$H$2:$H$5000,MATCH(VALUE($E3003),'01_Cad_Pecas'!$D$2:$D$5000,0)),"")))</f>
        <v/>
      </c>
      <c r="L3003" s="14">
        <f>IF($E3003="","",IFERROR(INDEX('01_Cad_Pecas'!$I$2:$I$5000,MATCH($E3003,'01_Cad_Pecas'!$D$2:$D$5000,0)),IFERROR(INDEX('01_Cad_Pecas'!$I$2:$I$5000,MATCH(VALUE($E3003),'01_Cad_Pecas'!$D$2:$D$5000,0)),"")))</f>
        <v/>
      </c>
      <c r="M3003" s="14">
        <f>IF(OR($J3003="",$L3003=""),"",IF($K3003="",0,$K3003)+$J3003*$L3003)</f>
        <v/>
      </c>
      <c r="N3003" s="14" t="n"/>
      <c r="O3003" s="14" t="n"/>
      <c r="P3003" s="14" t="n"/>
      <c r="Q3003" s="14" t="n"/>
      <c r="R3003" s="14" t="n"/>
      <c r="S3003" s="14" t="n"/>
      <c r="T3003" s="14" t="n"/>
      <c r="U3003" s="14" t="n"/>
      <c r="V3003" s="14" t="n"/>
      <c r="W3003" s="14" t="n"/>
      <c r="X3003" s="14" t="n"/>
      <c r="Y3003" s="14" t="n"/>
      <c r="Z3003" s="14" t="n"/>
      <c r="AA3003" s="11" t="n"/>
      <c r="AB3003" s="14">
        <f>B3003&amp;"|"&amp;I3003</f>
        <v/>
      </c>
      <c r="AC3003">
        <f>IF($B3003="","","|"&amp;SUBSTITUTE(TRIM(SUBSTITUTE(SUBSTITUTE(SUBSTITUTE(SUBSTITUTE(SUBSTITUTE(SUBSTITUTE(SUBSTITUTE(SUBSTITUTE(SUBSTITUTE(SUBSTITUTE(SUBSTITUTE(SUBSTITUTE(SUBSTITUTE(SUBSTITUTE(TRIM($B3003&amp;""),CHAR(10)," "),CHAR(13)," "),"."," "),";"," "),","," "),"/"," "),"+"," "),"-"," "),"  "," "),"  "," "),"  "," "),"  "," "),"  "," "),"  "," "))," ","|")&amp;"|")</f>
        <v/>
      </c>
      <c r="AD3003">
        <f>TRIM($I3003&amp;"")</f>
        <v/>
      </c>
    </row>
    <row r="3004" ht="36" customHeight="1">
      <c r="A3004" s="9" t="n">
        <v>46231</v>
      </c>
      <c r="B3004" s="14" t="inlineStr">
        <is>
          <t>10235</t>
        </is>
      </c>
      <c r="C3004" s="14" t="inlineStr">
        <is>
          <t>MAD 0729 MESAS (VERMELHO)</t>
        </is>
      </c>
      <c r="D3004" s="14" t="inlineStr">
        <is>
          <t>8 EMBALAGEM</t>
        </is>
      </c>
      <c r="E3004" s="14" t="n">
        <v>2006133</v>
      </c>
      <c r="F3004" s="14" t="inlineStr">
        <is>
          <t>TRAVESSAS MESA JADE 2,00 - VOL 2/3</t>
        </is>
      </c>
      <c r="G3004" s="14" t="inlineStr">
        <is>
          <t>8 EMBALAGEM</t>
        </is>
      </c>
      <c r="H3004" s="14" t="inlineStr">
        <is>
          <t>8 EMBALAGEM</t>
        </is>
      </c>
      <c r="I3004" s="9" t="inlineStr">
        <is>
          <t>8 EMBALAGEM</t>
        </is>
      </c>
      <c r="J3004" s="9" t="n">
        <v>25</v>
      </c>
      <c r="K3004" s="14">
        <f>IF($E3004="","",IFERROR(INDEX('01_Cad_Pecas'!$H$2:$H$5000,MATCH($E3004,'01_Cad_Pecas'!$D$2:$D$5000,0)),IFERROR(INDEX('01_Cad_Pecas'!$H$2:$H$5000,MATCH(VALUE($E3004),'01_Cad_Pecas'!$D$2:$D$5000,0)),"")))</f>
        <v/>
      </c>
      <c r="L3004" s="14">
        <f>IF($E3004="","",IFERROR(INDEX('01_Cad_Pecas'!$I$2:$I$5000,MATCH($E3004,'01_Cad_Pecas'!$D$2:$D$5000,0)),IFERROR(INDEX('01_Cad_Pecas'!$I$2:$I$5000,MATCH(VALUE($E3004),'01_Cad_Pecas'!$D$2:$D$5000,0)),"")))</f>
        <v/>
      </c>
      <c r="M3004" s="14">
        <f>IF(OR($J3004="",$L3004=""),"",IF($K3004="",0,$K3004)+$J3004*$L3004)</f>
        <v/>
      </c>
      <c r="N3004" s="14" t="n"/>
      <c r="O3004" s="14" t="n"/>
      <c r="P3004" s="14" t="n"/>
      <c r="Q3004" s="14" t="n"/>
      <c r="R3004" s="14" t="n"/>
      <c r="S3004" s="14" t="n"/>
      <c r="T3004" s="14" t="n"/>
      <c r="U3004" s="14" t="n"/>
      <c r="V3004" s="14" t="n"/>
      <c r="W3004" s="14" t="n"/>
      <c r="X3004" s="14" t="n"/>
      <c r="Y3004" s="14" t="n"/>
      <c r="Z3004" s="14" t="n"/>
      <c r="AA3004" s="11" t="n"/>
      <c r="AB3004" s="14">
        <f>B3004&amp;"|"&amp;I3004</f>
        <v/>
      </c>
      <c r="AC3004">
        <f>IF($B3004="","","|"&amp;SUBSTITUTE(TRIM(SUBSTITUTE(SUBSTITUTE(SUBSTITUTE(SUBSTITUTE(SUBSTITUTE(SUBSTITUTE(SUBSTITUTE(SUBSTITUTE(SUBSTITUTE(SUBSTITUTE(SUBSTITUTE(SUBSTITUTE(SUBSTITUTE(SUBSTITUTE(TRIM($B3004&amp;""),CHAR(10)," "),CHAR(13)," "),"."," "),";"," "),","," "),"/"," "),"+"," "),"-"," "),"  "," "),"  "," "),"  "," "),"  "," "),"  "," "),"  "," "))," ","|")&amp;"|")</f>
        <v/>
      </c>
      <c r="AD3004">
        <f>TRIM($I3004&amp;"")</f>
        <v/>
      </c>
    </row>
    <row r="3005" ht="36" customHeight="1">
      <c r="A3005" s="9" t="n">
        <v>46231</v>
      </c>
      <c r="B3005" s="14" t="inlineStr">
        <is>
          <t>10235</t>
        </is>
      </c>
      <c r="C3005" s="14" t="inlineStr">
        <is>
          <t>MAD 0729 MESAS (VERMELHO)</t>
        </is>
      </c>
      <c r="D3005" s="14" t="inlineStr">
        <is>
          <t>8 EMBALAGEM</t>
        </is>
      </c>
      <c r="E3005" s="14" t="n">
        <v>2006202</v>
      </c>
      <c r="F3005" s="14" t="inlineStr">
        <is>
          <t>TRAVESSAS MESA AMETISTA 1,36 - VOL 2/3</t>
        </is>
      </c>
      <c r="G3005" s="14" t="inlineStr">
        <is>
          <t>8 EMBALAGEM</t>
        </is>
      </c>
      <c r="H3005" s="14" t="inlineStr">
        <is>
          <t>8 EMBALAGEM</t>
        </is>
      </c>
      <c r="I3005" s="9" t="inlineStr">
        <is>
          <t>8 EMBALAGEM</t>
        </is>
      </c>
      <c r="J3005" s="9" t="n">
        <v>1</v>
      </c>
      <c r="K3005" s="14">
        <f>IF($E3005="","",IFERROR(INDEX('01_Cad_Pecas'!$H$2:$H$5000,MATCH($E3005,'01_Cad_Pecas'!$D$2:$D$5000,0)),IFERROR(INDEX('01_Cad_Pecas'!$H$2:$H$5000,MATCH(VALUE($E3005),'01_Cad_Pecas'!$D$2:$D$5000,0)),"")))</f>
        <v/>
      </c>
      <c r="L3005" s="14">
        <f>IF($E3005="","",IFERROR(INDEX('01_Cad_Pecas'!$I$2:$I$5000,MATCH($E3005,'01_Cad_Pecas'!$D$2:$D$5000,0)),IFERROR(INDEX('01_Cad_Pecas'!$I$2:$I$5000,MATCH(VALUE($E3005),'01_Cad_Pecas'!$D$2:$D$5000,0)),"")))</f>
        <v/>
      </c>
      <c r="M3005" s="14">
        <f>IF(OR($J3005="",$L3005=""),"",IF($K3005="",0,$K3005)+$J3005*$L3005)</f>
        <v/>
      </c>
      <c r="N3005" s="14" t="n"/>
      <c r="O3005" s="14" t="n"/>
      <c r="P3005" s="14" t="n"/>
      <c r="Q3005" s="14" t="n"/>
      <c r="R3005" s="14" t="n"/>
      <c r="S3005" s="14" t="n"/>
      <c r="T3005" s="14" t="n"/>
      <c r="U3005" s="14" t="n"/>
      <c r="V3005" s="14" t="n"/>
      <c r="W3005" s="14" t="n"/>
      <c r="X3005" s="14" t="n"/>
      <c r="Y3005" s="14" t="n"/>
      <c r="Z3005" s="14" t="n"/>
      <c r="AA3005" s="11" t="n"/>
      <c r="AB3005" s="14">
        <f>B3005&amp;"|"&amp;I3005</f>
        <v/>
      </c>
      <c r="AC3005">
        <f>IF($B3005="","","|"&amp;SUBSTITUTE(TRIM(SUBSTITUTE(SUBSTITUTE(SUBSTITUTE(SUBSTITUTE(SUBSTITUTE(SUBSTITUTE(SUBSTITUTE(SUBSTITUTE(SUBSTITUTE(SUBSTITUTE(SUBSTITUTE(SUBSTITUTE(SUBSTITUTE(SUBSTITUTE(TRIM($B3005&amp;""),CHAR(10)," "),CHAR(13)," "),"."," "),";"," "),","," "),"/"," "),"+"," "),"-"," "),"  "," "),"  "," "),"  "," "),"  "," "),"  "," "),"  "," "))," ","|")&amp;"|")</f>
        <v/>
      </c>
      <c r="AD3005">
        <f>TRIM($I3005&amp;"")</f>
        <v/>
      </c>
    </row>
    <row r="3006" ht="36" customHeight="1">
      <c r="A3006" s="9" t="n">
        <v>46231</v>
      </c>
      <c r="B3006" s="14" t="inlineStr">
        <is>
          <t>10235</t>
        </is>
      </c>
      <c r="C3006" s="14" t="inlineStr">
        <is>
          <t>MAD 0729 MESAS (VERMELHO)</t>
        </is>
      </c>
      <c r="D3006" s="14" t="inlineStr">
        <is>
          <t>8 EMBALAGEM</t>
        </is>
      </c>
      <c r="E3006" s="14" t="n">
        <v>2006321</v>
      </c>
      <c r="F3006" s="14" t="inlineStr">
        <is>
          <t>MESA PEROLA 1030X1030 - VOL 1/2</t>
        </is>
      </c>
      <c r="G3006" s="14" t="inlineStr">
        <is>
          <t>8 EMBALAGEM</t>
        </is>
      </c>
      <c r="H3006" s="14" t="inlineStr">
        <is>
          <t>8 EMBALAGEM</t>
        </is>
      </c>
      <c r="I3006" s="9" t="inlineStr">
        <is>
          <t>8 EMBALAGEM</t>
        </is>
      </c>
      <c r="J3006" s="9" t="n">
        <v>1</v>
      </c>
      <c r="K3006" s="14">
        <f>IF($E3006="","",IFERROR(INDEX('01_Cad_Pecas'!$H$2:$H$5000,MATCH($E3006,'01_Cad_Pecas'!$D$2:$D$5000,0)),IFERROR(INDEX('01_Cad_Pecas'!$H$2:$H$5000,MATCH(VALUE($E3006),'01_Cad_Pecas'!$D$2:$D$5000,0)),"")))</f>
        <v/>
      </c>
      <c r="L3006" s="14">
        <f>IF($E3006="","",IFERROR(INDEX('01_Cad_Pecas'!$I$2:$I$5000,MATCH($E3006,'01_Cad_Pecas'!$D$2:$D$5000,0)),IFERROR(INDEX('01_Cad_Pecas'!$I$2:$I$5000,MATCH(VALUE($E3006),'01_Cad_Pecas'!$D$2:$D$5000,0)),"")))</f>
        <v/>
      </c>
      <c r="M3006" s="14">
        <f>IF(OR($J3006="",$L3006=""),"",IF($K3006="",0,$K3006)+$J3006*$L3006)</f>
        <v/>
      </c>
      <c r="N3006" s="14" t="n"/>
      <c r="O3006" s="14" t="n"/>
      <c r="P3006" s="14" t="n"/>
      <c r="Q3006" s="14" t="n"/>
      <c r="R3006" s="14" t="n"/>
      <c r="S3006" s="14" t="n"/>
      <c r="T3006" s="14" t="n"/>
      <c r="U3006" s="14" t="n"/>
      <c r="V3006" s="14" t="n"/>
      <c r="W3006" s="14" t="n"/>
      <c r="X3006" s="14" t="n"/>
      <c r="Y3006" s="14" t="n"/>
      <c r="Z3006" s="14" t="n"/>
      <c r="AA3006" s="11" t="n"/>
      <c r="AB3006" s="14">
        <f>B3006&amp;"|"&amp;I3006</f>
        <v/>
      </c>
      <c r="AC3006">
        <f>IF($B3006="","","|"&amp;SUBSTITUTE(TRIM(SUBSTITUTE(SUBSTITUTE(SUBSTITUTE(SUBSTITUTE(SUBSTITUTE(SUBSTITUTE(SUBSTITUTE(SUBSTITUTE(SUBSTITUTE(SUBSTITUTE(SUBSTITUTE(SUBSTITUTE(SUBSTITUTE(SUBSTITUTE(TRIM($B3006&amp;""),CHAR(10)," "),CHAR(13)," "),"."," "),";"," "),","," "),"/"," "),"+"," "),"-"," "),"  "," "),"  "," "),"  "," "),"  "," "),"  "," "),"  "," "))," ","|")&amp;"|")</f>
        <v/>
      </c>
      <c r="AD3006">
        <f>TRIM($I3006&amp;"")</f>
        <v/>
      </c>
    </row>
    <row r="3007" ht="36" customHeight="1">
      <c r="A3007" s="9" t="n">
        <v>46231</v>
      </c>
      <c r="B3007" s="14" t="inlineStr">
        <is>
          <t>10235</t>
        </is>
      </c>
      <c r="C3007" s="14" t="inlineStr">
        <is>
          <t>MAD 0729 MESAS (VERMELHO)</t>
        </is>
      </c>
      <c r="D3007" s="14" t="inlineStr">
        <is>
          <t>8 EMBALAGEM</t>
        </is>
      </c>
      <c r="E3007" s="14" t="n">
        <v>2006401</v>
      </c>
      <c r="F3007" s="14" t="inlineStr">
        <is>
          <t>PES MESA SAFIRA - VOL 1/2</t>
        </is>
      </c>
      <c r="G3007" s="14" t="inlineStr">
        <is>
          <t>8 EMBALAGEM</t>
        </is>
      </c>
      <c r="H3007" s="14" t="inlineStr">
        <is>
          <t>8 EMBALAGEM</t>
        </is>
      </c>
      <c r="I3007" s="9" t="inlineStr">
        <is>
          <t>8 EMBALAGEM</t>
        </is>
      </c>
      <c r="J3007" s="9" t="n">
        <v>24</v>
      </c>
      <c r="K3007" s="14">
        <f>IF($E3007="","",IFERROR(INDEX('01_Cad_Pecas'!$H$2:$H$5000,MATCH($E3007,'01_Cad_Pecas'!$D$2:$D$5000,0)),IFERROR(INDEX('01_Cad_Pecas'!$H$2:$H$5000,MATCH(VALUE($E3007),'01_Cad_Pecas'!$D$2:$D$5000,0)),"")))</f>
        <v/>
      </c>
      <c r="L3007" s="14">
        <f>IF($E3007="","",IFERROR(INDEX('01_Cad_Pecas'!$I$2:$I$5000,MATCH($E3007,'01_Cad_Pecas'!$D$2:$D$5000,0)),IFERROR(INDEX('01_Cad_Pecas'!$I$2:$I$5000,MATCH(VALUE($E3007),'01_Cad_Pecas'!$D$2:$D$5000,0)),"")))</f>
        <v/>
      </c>
      <c r="M3007" s="14">
        <f>IF(OR($J3007="",$L3007=""),"",IF($K3007="",0,$K3007)+$J3007*$L3007)</f>
        <v/>
      </c>
      <c r="N3007" s="14" t="n"/>
      <c r="O3007" s="14" t="n"/>
      <c r="P3007" s="14" t="n"/>
      <c r="Q3007" s="14" t="n"/>
      <c r="R3007" s="14" t="n"/>
      <c r="S3007" s="14" t="n"/>
      <c r="T3007" s="14" t="n"/>
      <c r="U3007" s="14" t="n"/>
      <c r="V3007" s="14" t="n"/>
      <c r="W3007" s="14" t="n"/>
      <c r="X3007" s="14" t="n"/>
      <c r="Y3007" s="14" t="n"/>
      <c r="Z3007" s="14" t="n"/>
      <c r="AA3007" s="11" t="n"/>
      <c r="AB3007" s="14">
        <f>B3007&amp;"|"&amp;I3007</f>
        <v/>
      </c>
      <c r="AC3007">
        <f>IF($B3007="","","|"&amp;SUBSTITUTE(TRIM(SUBSTITUTE(SUBSTITUTE(SUBSTITUTE(SUBSTITUTE(SUBSTITUTE(SUBSTITUTE(SUBSTITUTE(SUBSTITUTE(SUBSTITUTE(SUBSTITUTE(SUBSTITUTE(SUBSTITUTE(SUBSTITUTE(SUBSTITUTE(TRIM($B3007&amp;""),CHAR(10)," "),CHAR(13)," "),"."," "),";"," "),","," "),"/"," "),"+"," "),"-"," "),"  "," "),"  "," "),"  "," "),"  "," "),"  "," "),"  "," "))," ","|")&amp;"|")</f>
        <v/>
      </c>
      <c r="AD3007">
        <f>TRIM($I3007&amp;"")</f>
        <v/>
      </c>
    </row>
    <row r="3008" ht="36" customHeight="1">
      <c r="A3008" s="9" t="n">
        <v>46231</v>
      </c>
      <c r="B3008" s="14" t="inlineStr">
        <is>
          <t>10235</t>
        </is>
      </c>
      <c r="C3008" s="14" t="inlineStr">
        <is>
          <t>MAD 0729 MESAS (VERMELHO)</t>
        </is>
      </c>
      <c r="D3008" s="14" t="inlineStr">
        <is>
          <t>8 EMBALAGEM</t>
        </is>
      </c>
      <c r="E3008" s="14" t="n">
        <v>2006404</v>
      </c>
      <c r="F3008" s="14" t="inlineStr">
        <is>
          <t>TAMPO C/ VIDRO 1360X900X18MM SAFIRA</t>
        </is>
      </c>
      <c r="G3008" s="14" t="inlineStr">
        <is>
          <t>8 EMBALAGEM</t>
        </is>
      </c>
      <c r="H3008" s="14" t="inlineStr">
        <is>
          <t>8 EMBALAGEM</t>
        </is>
      </c>
      <c r="I3008" s="9" t="inlineStr">
        <is>
          <t>8 EMBALAGEM</t>
        </is>
      </c>
      <c r="J3008" s="9" t="n">
        <v>2</v>
      </c>
      <c r="K3008" s="14">
        <f>IF($E3008="","",IFERROR(INDEX('01_Cad_Pecas'!$H$2:$H$5000,MATCH($E3008,'01_Cad_Pecas'!$D$2:$D$5000,0)),IFERROR(INDEX('01_Cad_Pecas'!$H$2:$H$5000,MATCH(VALUE($E3008),'01_Cad_Pecas'!$D$2:$D$5000,0)),"")))</f>
        <v/>
      </c>
      <c r="L3008" s="14">
        <f>IF($E3008="","",IFERROR(INDEX('01_Cad_Pecas'!$I$2:$I$5000,MATCH($E3008,'01_Cad_Pecas'!$D$2:$D$5000,0)),IFERROR(INDEX('01_Cad_Pecas'!$I$2:$I$5000,MATCH(VALUE($E3008),'01_Cad_Pecas'!$D$2:$D$5000,0)),"")))</f>
        <v/>
      </c>
      <c r="M3008" s="14">
        <f>IF(OR($J3008="",$L3008=""),"",IF($K3008="",0,$K3008)+$J3008*$L3008)</f>
        <v/>
      </c>
      <c r="N3008" s="14" t="n"/>
      <c r="O3008" s="14" t="n"/>
      <c r="P3008" s="14" t="n"/>
      <c r="Q3008" s="14" t="n"/>
      <c r="R3008" s="14" t="n"/>
      <c r="S3008" s="14" t="n"/>
      <c r="T3008" s="14" t="n"/>
      <c r="U3008" s="14" t="n"/>
      <c r="V3008" s="14" t="n"/>
      <c r="W3008" s="14" t="n"/>
      <c r="X3008" s="14" t="n"/>
      <c r="Y3008" s="14" t="n"/>
      <c r="Z3008" s="14" t="n"/>
      <c r="AA3008" s="11" t="n"/>
      <c r="AB3008" s="14">
        <f>B3008&amp;"|"&amp;I3008</f>
        <v/>
      </c>
      <c r="AC3008">
        <f>IF($B3008="","","|"&amp;SUBSTITUTE(TRIM(SUBSTITUTE(SUBSTITUTE(SUBSTITUTE(SUBSTITUTE(SUBSTITUTE(SUBSTITUTE(SUBSTITUTE(SUBSTITUTE(SUBSTITUTE(SUBSTITUTE(SUBSTITUTE(SUBSTITUTE(SUBSTITUTE(SUBSTITUTE(TRIM($B3008&amp;""),CHAR(10)," "),CHAR(13)," "),"."," "),";"," "),","," "),"/"," "),"+"," "),"-"," "),"  "," "),"  "," "),"  "," "),"  "," "),"  "," "),"  "," "))," ","|")&amp;"|")</f>
        <v/>
      </c>
      <c r="AD3008">
        <f>TRIM($I3008&amp;"")</f>
        <v/>
      </c>
    </row>
    <row r="3009" ht="36" customHeight="1">
      <c r="A3009" s="9" t="n">
        <v>46231</v>
      </c>
      <c r="B3009" s="14" t="inlineStr">
        <is>
          <t>10235</t>
        </is>
      </c>
      <c r="C3009" s="14" t="inlineStr">
        <is>
          <t>MAD 0729 MESAS (VERMELHO)</t>
        </is>
      </c>
      <c r="D3009" s="14" t="inlineStr">
        <is>
          <t>8 EMBALAGEM</t>
        </is>
      </c>
      <c r="E3009" s="14" t="n">
        <v>2006414</v>
      </c>
      <c r="F3009" s="14" t="inlineStr">
        <is>
          <t>TAMPO C/ VIDRO 1600X900X18MM SAFIRA</t>
        </is>
      </c>
      <c r="G3009" s="14" t="inlineStr">
        <is>
          <t>8 EMBALAGEM</t>
        </is>
      </c>
      <c r="H3009" s="14" t="inlineStr">
        <is>
          <t>8 EMBALAGEM</t>
        </is>
      </c>
      <c r="I3009" s="9" t="inlineStr">
        <is>
          <t>8 EMBALAGEM</t>
        </is>
      </c>
      <c r="J3009" s="9" t="n">
        <v>22</v>
      </c>
      <c r="K3009" s="14">
        <f>IF($E3009="","",IFERROR(INDEX('01_Cad_Pecas'!$H$2:$H$5000,MATCH($E3009,'01_Cad_Pecas'!$D$2:$D$5000,0)),IFERROR(INDEX('01_Cad_Pecas'!$H$2:$H$5000,MATCH(VALUE($E3009),'01_Cad_Pecas'!$D$2:$D$5000,0)),"")))</f>
        <v/>
      </c>
      <c r="L3009" s="14">
        <f>IF($E3009="","",IFERROR(INDEX('01_Cad_Pecas'!$I$2:$I$5000,MATCH($E3009,'01_Cad_Pecas'!$D$2:$D$5000,0)),IFERROR(INDEX('01_Cad_Pecas'!$I$2:$I$5000,MATCH(VALUE($E3009),'01_Cad_Pecas'!$D$2:$D$5000,0)),"")))</f>
        <v/>
      </c>
      <c r="M3009" s="14">
        <f>IF(OR($J3009="",$L3009=""),"",IF($K3009="",0,$K3009)+$J3009*$L3009)</f>
        <v/>
      </c>
      <c r="N3009" s="14" t="n"/>
      <c r="O3009" s="14" t="n"/>
      <c r="P3009" s="14" t="n"/>
      <c r="Q3009" s="14" t="n"/>
      <c r="R3009" s="14" t="n"/>
      <c r="S3009" s="14" t="n"/>
      <c r="T3009" s="14" t="n"/>
      <c r="U3009" s="14" t="n"/>
      <c r="V3009" s="14" t="n"/>
      <c r="W3009" s="14" t="n"/>
      <c r="X3009" s="14" t="n"/>
      <c r="Y3009" s="14" t="n"/>
      <c r="Z3009" s="14" t="n"/>
      <c r="AA3009" s="11" t="n"/>
      <c r="AB3009" s="14">
        <f>B3009&amp;"|"&amp;I3009</f>
        <v/>
      </c>
      <c r="AC3009">
        <f>IF($B3009="","","|"&amp;SUBSTITUTE(TRIM(SUBSTITUTE(SUBSTITUTE(SUBSTITUTE(SUBSTITUTE(SUBSTITUTE(SUBSTITUTE(SUBSTITUTE(SUBSTITUTE(SUBSTITUTE(SUBSTITUTE(SUBSTITUTE(SUBSTITUTE(SUBSTITUTE(SUBSTITUTE(TRIM($B3009&amp;""),CHAR(10)," "),CHAR(13)," "),"."," "),";"," "),","," "),"/"," "),"+"," "),"-"," "),"  "," "),"  "," "),"  "," "),"  "," "),"  "," "),"  "," "))," ","|")&amp;"|")</f>
        <v/>
      </c>
      <c r="AD3009">
        <f>TRIM($I3009&amp;"")</f>
        <v/>
      </c>
    </row>
    <row r="3010" ht="36" customHeight="1">
      <c r="A3010" s="9" t="n">
        <v>46231</v>
      </c>
      <c r="B3010" s="14" t="inlineStr">
        <is>
          <t>10235</t>
        </is>
      </c>
      <c r="C3010" s="14" t="inlineStr">
        <is>
          <t>MAD 0729 MESAS (VERMELHO)</t>
        </is>
      </c>
      <c r="D3010" s="14" t="inlineStr">
        <is>
          <t>8 EMBALAGEM</t>
        </is>
      </c>
      <c r="E3010" s="14" t="n">
        <v>2006511</v>
      </c>
      <c r="F3010" s="14" t="inlineStr">
        <is>
          <t>MESA CELTA 1200/1600X900 - VOL 1/2</t>
        </is>
      </c>
      <c r="G3010" s="14" t="inlineStr">
        <is>
          <t>8 EMBALAGEM</t>
        </is>
      </c>
      <c r="H3010" s="14" t="inlineStr">
        <is>
          <t>8 EMBALAGEM</t>
        </is>
      </c>
      <c r="I3010" s="9" t="inlineStr">
        <is>
          <t>8 EMBALAGEM</t>
        </is>
      </c>
      <c r="J3010" s="9" t="n">
        <v>8</v>
      </c>
      <c r="K3010" s="14">
        <f>IF($E3010="","",IFERROR(INDEX('01_Cad_Pecas'!$H$2:$H$5000,MATCH($E3010,'01_Cad_Pecas'!$D$2:$D$5000,0)),IFERROR(INDEX('01_Cad_Pecas'!$H$2:$H$5000,MATCH(VALUE($E3010),'01_Cad_Pecas'!$D$2:$D$5000,0)),"")))</f>
        <v/>
      </c>
      <c r="L3010" s="14">
        <f>IF($E3010="","",IFERROR(INDEX('01_Cad_Pecas'!$I$2:$I$5000,MATCH($E3010,'01_Cad_Pecas'!$D$2:$D$5000,0)),IFERROR(INDEX('01_Cad_Pecas'!$I$2:$I$5000,MATCH(VALUE($E3010),'01_Cad_Pecas'!$D$2:$D$5000,0)),"")))</f>
        <v/>
      </c>
      <c r="M3010" s="14">
        <f>IF(OR($J3010="",$L3010=""),"",IF($K3010="",0,$K3010)+$J3010*$L3010)</f>
        <v/>
      </c>
      <c r="N3010" s="14" t="n"/>
      <c r="O3010" s="14" t="n"/>
      <c r="P3010" s="14" t="n"/>
      <c r="Q3010" s="14" t="n"/>
      <c r="R3010" s="14" t="n"/>
      <c r="S3010" s="14" t="n"/>
      <c r="T3010" s="14" t="n"/>
      <c r="U3010" s="14" t="n"/>
      <c r="V3010" s="14" t="n"/>
      <c r="W3010" s="14" t="n"/>
      <c r="X3010" s="14" t="n"/>
      <c r="Y3010" s="14" t="n"/>
      <c r="Z3010" s="14" t="n"/>
      <c r="AA3010" s="11" t="n"/>
      <c r="AB3010" s="14">
        <f>B3010&amp;"|"&amp;I3010</f>
        <v/>
      </c>
      <c r="AC3010">
        <f>IF($B3010="","","|"&amp;SUBSTITUTE(TRIM(SUBSTITUTE(SUBSTITUTE(SUBSTITUTE(SUBSTITUTE(SUBSTITUTE(SUBSTITUTE(SUBSTITUTE(SUBSTITUTE(SUBSTITUTE(SUBSTITUTE(SUBSTITUTE(SUBSTITUTE(SUBSTITUTE(SUBSTITUTE(TRIM($B3010&amp;""),CHAR(10)," "),CHAR(13)," "),"."," "),";"," "),","," "),"/"," "),"+"," "),"-"," "),"  "," "),"  "," "),"  "," "),"  "," "),"  "," "),"  "," "))," ","|")&amp;"|")</f>
        <v/>
      </c>
      <c r="AD3010">
        <f>TRIM($I3010&amp;"")</f>
        <v/>
      </c>
    </row>
    <row r="3011" ht="36" customHeight="1">
      <c r="A3011" s="9" t="n">
        <v>46219</v>
      </c>
      <c r="B3011" s="14" t="inlineStr">
        <is>
          <t>10241</t>
        </is>
      </c>
      <c r="C3011" s="14" t="inlineStr">
        <is>
          <t>M/C 0717 (MARROM)</t>
        </is>
      </c>
      <c r="D3011" s="14" t="inlineStr">
        <is>
          <t>8 EMBALAGEM</t>
        </is>
      </c>
      <c r="E3011" s="14" t="n">
        <v>2001101</v>
      </c>
      <c r="F3011" s="14" t="inlineStr">
        <is>
          <t>MESA MIAMI 0,90X0,90 VOL 1/1</t>
        </is>
      </c>
      <c r="G3011" s="14" t="inlineStr">
        <is>
          <t>8 EMBALAGEM</t>
        </is>
      </c>
      <c r="H3011" s="14" t="inlineStr">
        <is>
          <t>8 EMBALAGEM</t>
        </is>
      </c>
      <c r="I3011" s="9" t="inlineStr">
        <is>
          <t>8 EMBALAGEM</t>
        </is>
      </c>
      <c r="J3011" s="9" t="n">
        <v>3</v>
      </c>
      <c r="K3011" s="14">
        <f>IF($E3011="","",IFERROR(INDEX('01_Cad_Pecas'!$H$2:$H$5000,MATCH($E3011,'01_Cad_Pecas'!$D$2:$D$5000,0)),IFERROR(INDEX('01_Cad_Pecas'!$H$2:$H$5000,MATCH(VALUE($E3011),'01_Cad_Pecas'!$D$2:$D$5000,0)),"")))</f>
        <v/>
      </c>
      <c r="L3011" s="14">
        <f>IF($E3011="","",IFERROR(INDEX('01_Cad_Pecas'!$I$2:$I$5000,MATCH($E3011,'01_Cad_Pecas'!$D$2:$D$5000,0)),IFERROR(INDEX('01_Cad_Pecas'!$I$2:$I$5000,MATCH(VALUE($E3011),'01_Cad_Pecas'!$D$2:$D$5000,0)),"")))</f>
        <v/>
      </c>
      <c r="M3011" s="14">
        <f>IF(OR($J3011="",$L3011=""),"",IF($K3011="",0,$K3011)+$J3011*$L3011)</f>
        <v/>
      </c>
      <c r="N3011" s="14" t="n">
        <v>46218</v>
      </c>
      <c r="O3011" s="14" t="n">
        <v>3</v>
      </c>
      <c r="P3011" s="14" t="n"/>
      <c r="Q3011" s="14" t="n"/>
      <c r="R3011" s="14" t="n"/>
      <c r="S3011" s="14" t="n"/>
      <c r="T3011" s="14">
        <f>IF(OR($J3011="",$O3011=""),"",$O3011/$J3011)</f>
        <v/>
      </c>
      <c r="U3011" s="14" t="inlineStr">
        <is>
          <t>Concluído</t>
        </is>
      </c>
      <c r="V3011" s="14" t="n"/>
      <c r="W3011" s="14" t="n"/>
      <c r="X3011" s="14" t="n"/>
      <c r="Y3011" s="14" t="n"/>
      <c r="Z3011" s="14" t="n"/>
      <c r="AA3011" s="11" t="n"/>
      <c r="AB3011" s="14">
        <f>B3011&amp;"|"&amp;I3011</f>
        <v/>
      </c>
      <c r="AC3011">
        <f>IF($B3011="","","|"&amp;SUBSTITUTE(TRIM(SUBSTITUTE(SUBSTITUTE(SUBSTITUTE(SUBSTITUTE(SUBSTITUTE(SUBSTITUTE(SUBSTITUTE(SUBSTITUTE(SUBSTITUTE(SUBSTITUTE(SUBSTITUTE(SUBSTITUTE(SUBSTITUTE(SUBSTITUTE(TRIM($B3011&amp;""),CHAR(10)," "),CHAR(13)," "),"."," "),";"," "),","," "),"/"," "),"+"," "),"-"," "),"  "," "),"  "," "),"  "," "),"  "," "),"  "," "),"  "," "))," ","|")&amp;"|")</f>
        <v/>
      </c>
      <c r="AD3011">
        <f>TRIM($I3011&amp;"")</f>
        <v/>
      </c>
    </row>
    <row r="3012" ht="36" customHeight="1">
      <c r="A3012" s="9" t="n">
        <v>46219</v>
      </c>
      <c r="B3012" s="14" t="inlineStr">
        <is>
          <t>10241</t>
        </is>
      </c>
      <c r="C3012" s="14" t="inlineStr">
        <is>
          <t>M/C 0717 (MARROM)</t>
        </is>
      </c>
      <c r="D3012" s="14" t="inlineStr">
        <is>
          <t>8 EMBALAGEM</t>
        </is>
      </c>
      <c r="E3012" s="14" t="n">
        <v>2001281</v>
      </c>
      <c r="F3012" s="14" t="inlineStr">
        <is>
          <t>MESA MIAMI 1,20X0,80 VOL 1/1 - MULTIMOVEIS</t>
        </is>
      </c>
      <c r="G3012" s="14" t="inlineStr">
        <is>
          <t>8 EMBALAGEM</t>
        </is>
      </c>
      <c r="H3012" s="14" t="inlineStr">
        <is>
          <t>8 EMBALAGEM</t>
        </is>
      </c>
      <c r="I3012" s="9" t="inlineStr">
        <is>
          <t>8 EMBALAGEM</t>
        </is>
      </c>
      <c r="J3012" s="9" t="n">
        <v>1</v>
      </c>
      <c r="K3012" s="14">
        <f>IF($E3012="","",IFERROR(INDEX('01_Cad_Pecas'!$H$2:$H$5000,MATCH($E3012,'01_Cad_Pecas'!$D$2:$D$5000,0)),IFERROR(INDEX('01_Cad_Pecas'!$H$2:$H$5000,MATCH(VALUE($E3012),'01_Cad_Pecas'!$D$2:$D$5000,0)),"")))</f>
        <v/>
      </c>
      <c r="L3012" s="14">
        <f>IF($E3012="","",IFERROR(INDEX('01_Cad_Pecas'!$I$2:$I$5000,MATCH($E3012,'01_Cad_Pecas'!$D$2:$D$5000,0)),IFERROR(INDEX('01_Cad_Pecas'!$I$2:$I$5000,MATCH(VALUE($E3012),'01_Cad_Pecas'!$D$2:$D$5000,0)),"")))</f>
        <v/>
      </c>
      <c r="M3012" s="14">
        <f>IF(OR($J3012="",$L3012=""),"",IF($K3012="",0,$K3012)+$J3012*$L3012)</f>
        <v/>
      </c>
      <c r="N3012" s="14" t="n">
        <v>46218</v>
      </c>
      <c r="O3012" s="14" t="n">
        <v>1</v>
      </c>
      <c r="P3012" s="14" t="n"/>
      <c r="Q3012" s="14" t="n"/>
      <c r="R3012" s="14" t="n"/>
      <c r="S3012" s="14" t="n"/>
      <c r="T3012" s="14">
        <f>IF(OR($J3012="",$O3012=""),"",$O3012/$J3012)</f>
        <v/>
      </c>
      <c r="U3012" s="14" t="inlineStr">
        <is>
          <t>Concluído</t>
        </is>
      </c>
      <c r="V3012" s="14" t="n"/>
      <c r="W3012" s="14" t="n"/>
      <c r="X3012" s="14" t="n"/>
      <c r="Y3012" s="14" t="n"/>
      <c r="Z3012" s="14" t="n"/>
      <c r="AA3012" s="11" t="n"/>
      <c r="AB3012" s="14">
        <f>B3012&amp;"|"&amp;I3012</f>
        <v/>
      </c>
      <c r="AC3012">
        <f>IF($B3012="","","|"&amp;SUBSTITUTE(TRIM(SUBSTITUTE(SUBSTITUTE(SUBSTITUTE(SUBSTITUTE(SUBSTITUTE(SUBSTITUTE(SUBSTITUTE(SUBSTITUTE(SUBSTITUTE(SUBSTITUTE(SUBSTITUTE(SUBSTITUTE(SUBSTITUTE(SUBSTITUTE(TRIM($B3012&amp;""),CHAR(10)," "),CHAR(13)," "),"."," "),";"," "),","," "),"/"," "),"+"," "),"-"," "),"  "," "),"  "," "),"  "," "),"  "," "),"  "," "),"  "," "))," ","|")&amp;"|")</f>
        <v/>
      </c>
      <c r="AD3012">
        <f>TRIM($I3012&amp;"")</f>
        <v/>
      </c>
    </row>
    <row r="3013" ht="36" customHeight="1">
      <c r="A3013" s="9" t="n">
        <v>46219</v>
      </c>
      <c r="B3013" s="14" t="inlineStr">
        <is>
          <t>10241</t>
        </is>
      </c>
      <c r="C3013" s="14" t="inlineStr">
        <is>
          <t>M/C 0717 (MARROM)</t>
        </is>
      </c>
      <c r="D3013" s="14" t="inlineStr">
        <is>
          <t>8 EMBALAGEM</t>
        </is>
      </c>
      <c r="E3013" s="14" t="n">
        <v>2001611</v>
      </c>
      <c r="F3013" s="14" t="inlineStr">
        <is>
          <t>MESA MIAMI 1,60X0,80 VOL 1/1</t>
        </is>
      </c>
      <c r="G3013" s="14" t="inlineStr">
        <is>
          <t>8 EMBALAGEM</t>
        </is>
      </c>
      <c r="H3013" s="14" t="inlineStr">
        <is>
          <t>8 EMBALAGEM</t>
        </is>
      </c>
      <c r="I3013" s="9" t="inlineStr">
        <is>
          <t>8 EMBALAGEM</t>
        </is>
      </c>
      <c r="J3013" s="9" t="n">
        <v>14</v>
      </c>
      <c r="K3013" s="14">
        <f>IF($E3013="","",IFERROR(INDEX('01_Cad_Pecas'!$H$2:$H$5000,MATCH($E3013,'01_Cad_Pecas'!$D$2:$D$5000,0)),IFERROR(INDEX('01_Cad_Pecas'!$H$2:$H$5000,MATCH(VALUE($E3013),'01_Cad_Pecas'!$D$2:$D$5000,0)),"")))</f>
        <v/>
      </c>
      <c r="L3013" s="14">
        <f>IF($E3013="","",IFERROR(INDEX('01_Cad_Pecas'!$I$2:$I$5000,MATCH($E3013,'01_Cad_Pecas'!$D$2:$D$5000,0)),IFERROR(INDEX('01_Cad_Pecas'!$I$2:$I$5000,MATCH(VALUE($E3013),'01_Cad_Pecas'!$D$2:$D$5000,0)),"")))</f>
        <v/>
      </c>
      <c r="M3013" s="14">
        <f>IF(OR($J3013="",$L3013=""),"",IF($K3013="",0,$K3013)+$J3013*$L3013)</f>
        <v/>
      </c>
      <c r="N3013" s="14" t="n">
        <v>46218</v>
      </c>
      <c r="O3013" s="14" t="n">
        <v>14</v>
      </c>
      <c r="P3013" s="14" t="n"/>
      <c r="Q3013" s="14" t="n"/>
      <c r="R3013" s="14" t="n"/>
      <c r="S3013" s="14" t="n"/>
      <c r="T3013" s="14">
        <f>IF(OR($J3013="",$O3013=""),"",$O3013/$J3013)</f>
        <v/>
      </c>
      <c r="U3013" s="14" t="inlineStr">
        <is>
          <t>Concluído</t>
        </is>
      </c>
      <c r="V3013" s="14" t="n"/>
      <c r="W3013" s="14" t="n"/>
      <c r="X3013" s="14" t="n"/>
      <c r="Y3013" s="14" t="n"/>
      <c r="Z3013" s="14" t="n"/>
      <c r="AA3013" s="11" t="n"/>
      <c r="AB3013" s="14">
        <f>B3013&amp;"|"&amp;I3013</f>
        <v/>
      </c>
      <c r="AC3013">
        <f>IF($B3013="","","|"&amp;SUBSTITUTE(TRIM(SUBSTITUTE(SUBSTITUTE(SUBSTITUTE(SUBSTITUTE(SUBSTITUTE(SUBSTITUTE(SUBSTITUTE(SUBSTITUTE(SUBSTITUTE(SUBSTITUTE(SUBSTITUTE(SUBSTITUTE(SUBSTITUTE(SUBSTITUTE(TRIM($B3013&amp;""),CHAR(10)," "),CHAR(13)," "),"."," "),";"," "),","," "),"/"," "),"+"," "),"-"," "),"  "," "),"  "," "),"  "," "),"  "," "),"  "," "),"  "," "))," ","|")&amp;"|")</f>
        <v/>
      </c>
      <c r="AD3013">
        <f>TRIM($I3013&amp;"")</f>
        <v/>
      </c>
    </row>
    <row r="3014" ht="36" customHeight="1">
      <c r="A3014" s="9" t="n">
        <v>46219</v>
      </c>
      <c r="B3014" s="14" t="inlineStr">
        <is>
          <t>10241</t>
        </is>
      </c>
      <c r="C3014" s="14" t="inlineStr">
        <is>
          <t>M/C 0717 (MARROM)</t>
        </is>
      </c>
      <c r="D3014" s="14" t="inlineStr">
        <is>
          <t>8 EMBALAGEM</t>
        </is>
      </c>
      <c r="E3014" s="14" t="n">
        <v>2001901</v>
      </c>
      <c r="F3014" s="14" t="inlineStr">
        <is>
          <t>BASE SANTIAGO DUPLA</t>
        </is>
      </c>
      <c r="G3014" s="14" t="inlineStr">
        <is>
          <t>8 EMBALAGEM</t>
        </is>
      </c>
      <c r="H3014" s="14" t="inlineStr">
        <is>
          <t>8 EMBALAGEM</t>
        </is>
      </c>
      <c r="I3014" s="9" t="inlineStr">
        <is>
          <t>8 EMBALAGEM</t>
        </is>
      </c>
      <c r="J3014" s="9" t="n">
        <v>2</v>
      </c>
      <c r="K3014" s="14">
        <f>IF($E3014="","",IFERROR(INDEX('01_Cad_Pecas'!$H$2:$H$5000,MATCH($E3014,'01_Cad_Pecas'!$D$2:$D$5000,0)),IFERROR(INDEX('01_Cad_Pecas'!$H$2:$H$5000,MATCH(VALUE($E3014),'01_Cad_Pecas'!$D$2:$D$5000,0)),"")))</f>
        <v/>
      </c>
      <c r="L3014" s="14">
        <f>IF($E3014="","",IFERROR(INDEX('01_Cad_Pecas'!$I$2:$I$5000,MATCH($E3014,'01_Cad_Pecas'!$D$2:$D$5000,0)),IFERROR(INDEX('01_Cad_Pecas'!$I$2:$I$5000,MATCH(VALUE($E3014),'01_Cad_Pecas'!$D$2:$D$5000,0)),"")))</f>
        <v/>
      </c>
      <c r="M3014" s="14">
        <f>IF(OR($J3014="",$L3014=""),"",IF($K3014="",0,$K3014)+$J3014*$L3014)</f>
        <v/>
      </c>
      <c r="N3014" s="14" t="n">
        <v>46218</v>
      </c>
      <c r="O3014" s="14" t="n">
        <v>2</v>
      </c>
      <c r="P3014" s="14" t="n"/>
      <c r="Q3014" s="14" t="n"/>
      <c r="R3014" s="14" t="n"/>
      <c r="S3014" s="14" t="n"/>
      <c r="T3014" s="14">
        <f>IF(OR($J3014="",$O3014=""),"",$O3014/$J3014)</f>
        <v/>
      </c>
      <c r="U3014" s="14" t="inlineStr">
        <is>
          <t>Concluído</t>
        </is>
      </c>
      <c r="V3014" s="14" t="n"/>
      <c r="W3014" s="14" t="n"/>
      <c r="X3014" s="14" t="n"/>
      <c r="Y3014" s="14" t="n"/>
      <c r="Z3014" s="14" t="n"/>
      <c r="AA3014" s="11" t="n"/>
      <c r="AB3014" s="14">
        <f>B3014&amp;"|"&amp;I3014</f>
        <v/>
      </c>
      <c r="AC3014">
        <f>IF($B3014="","","|"&amp;SUBSTITUTE(TRIM(SUBSTITUTE(SUBSTITUTE(SUBSTITUTE(SUBSTITUTE(SUBSTITUTE(SUBSTITUTE(SUBSTITUTE(SUBSTITUTE(SUBSTITUTE(SUBSTITUTE(SUBSTITUTE(SUBSTITUTE(SUBSTITUTE(SUBSTITUTE(TRIM($B3014&amp;""),CHAR(10)," "),CHAR(13)," "),"."," "),";"," "),","," "),"/"," "),"+"," "),"-"," "),"  "," "),"  "," "),"  "," "),"  "," "),"  "," "),"  "," "))," ","|")&amp;"|")</f>
        <v/>
      </c>
      <c r="AD3014">
        <f>TRIM($I3014&amp;"")</f>
        <v/>
      </c>
    </row>
    <row r="3015" ht="36" customHeight="1">
      <c r="A3015" s="9" t="n">
        <v>46219</v>
      </c>
      <c r="B3015" s="14" t="inlineStr">
        <is>
          <t>10241</t>
        </is>
      </c>
      <c r="C3015" s="14" t="inlineStr">
        <is>
          <t>M/C 0717 (MARROM)</t>
        </is>
      </c>
      <c r="D3015" s="14" t="inlineStr">
        <is>
          <t>8 EMBALAGEM</t>
        </is>
      </c>
      <c r="E3015" s="14" t="n">
        <v>2001961</v>
      </c>
      <c r="F3015" s="14" t="inlineStr">
        <is>
          <t>BASE SANTIAGO QUADRADA</t>
        </is>
      </c>
      <c r="G3015" s="14" t="inlineStr">
        <is>
          <t>8 EMBALAGEM</t>
        </is>
      </c>
      <c r="H3015" s="14" t="inlineStr">
        <is>
          <t>8 EMBALAGEM</t>
        </is>
      </c>
      <c r="I3015" s="9" t="inlineStr">
        <is>
          <t>8 EMBALAGEM</t>
        </is>
      </c>
      <c r="J3015" s="9" t="n">
        <v>4</v>
      </c>
      <c r="K3015" s="14">
        <f>IF($E3015="","",IFERROR(INDEX('01_Cad_Pecas'!$H$2:$H$5000,MATCH($E3015,'01_Cad_Pecas'!$D$2:$D$5000,0)),IFERROR(INDEX('01_Cad_Pecas'!$H$2:$H$5000,MATCH(VALUE($E3015),'01_Cad_Pecas'!$D$2:$D$5000,0)),"")))</f>
        <v/>
      </c>
      <c r="L3015" s="14">
        <f>IF($E3015="","",IFERROR(INDEX('01_Cad_Pecas'!$I$2:$I$5000,MATCH($E3015,'01_Cad_Pecas'!$D$2:$D$5000,0)),IFERROR(INDEX('01_Cad_Pecas'!$I$2:$I$5000,MATCH(VALUE($E3015),'01_Cad_Pecas'!$D$2:$D$5000,0)),"")))</f>
        <v/>
      </c>
      <c r="M3015" s="14">
        <f>IF(OR($J3015="",$L3015=""),"",IF($K3015="",0,$K3015)+$J3015*$L3015)</f>
        <v/>
      </c>
      <c r="N3015" s="14" t="n">
        <v>46218</v>
      </c>
      <c r="O3015" s="14" t="n">
        <v>4</v>
      </c>
      <c r="P3015" s="14" t="n"/>
      <c r="Q3015" s="14" t="n"/>
      <c r="R3015" s="14" t="n"/>
      <c r="S3015" s="14" t="n"/>
      <c r="T3015" s="14">
        <f>IF(OR($J3015="",$O3015=""),"",$O3015/$J3015)</f>
        <v/>
      </c>
      <c r="U3015" s="14" t="inlineStr">
        <is>
          <t>Concluído</t>
        </is>
      </c>
      <c r="V3015" s="14" t="n"/>
      <c r="W3015" s="14" t="n"/>
      <c r="X3015" s="14" t="n"/>
      <c r="Y3015" s="14" t="n"/>
      <c r="Z3015" s="14" t="n"/>
      <c r="AA3015" s="11" t="n"/>
      <c r="AB3015" s="14">
        <f>B3015&amp;"|"&amp;I3015</f>
        <v/>
      </c>
      <c r="AC3015">
        <f>IF($B3015="","","|"&amp;SUBSTITUTE(TRIM(SUBSTITUTE(SUBSTITUTE(SUBSTITUTE(SUBSTITUTE(SUBSTITUTE(SUBSTITUTE(SUBSTITUTE(SUBSTITUTE(SUBSTITUTE(SUBSTITUTE(SUBSTITUTE(SUBSTITUTE(SUBSTITUTE(SUBSTITUTE(TRIM($B3015&amp;""),CHAR(10)," "),CHAR(13)," "),"."," "),";"," "),","," "),"/"," "),"+"," "),"-"," "),"  "," "),"  "," "),"  "," "),"  "," "),"  "," "),"  "," "))," ","|")&amp;"|")</f>
        <v/>
      </c>
      <c r="AD3015">
        <f>TRIM($I3015&amp;"")</f>
        <v/>
      </c>
    </row>
    <row r="3016" ht="36" customHeight="1">
      <c r="A3016" s="9" t="n">
        <v>46219</v>
      </c>
      <c r="B3016" s="14" t="inlineStr">
        <is>
          <t>10241</t>
        </is>
      </c>
      <c r="C3016" s="14" t="inlineStr">
        <is>
          <t>M/C 0717 (MARROM)</t>
        </is>
      </c>
      <c r="D3016" s="14" t="inlineStr">
        <is>
          <t>8 EMBALAGEM</t>
        </is>
      </c>
      <c r="E3016" s="14" t="n">
        <v>2002001</v>
      </c>
      <c r="F3016" s="14" t="inlineStr">
        <is>
          <t>BASE DUBAI 1,60X0,90 VOL 1/2</t>
        </is>
      </c>
      <c r="G3016" s="14" t="inlineStr">
        <is>
          <t>8 EMBALAGEM</t>
        </is>
      </c>
      <c r="H3016" s="14" t="inlineStr">
        <is>
          <t>8 EMBALAGEM</t>
        </is>
      </c>
      <c r="I3016" s="9" t="inlineStr">
        <is>
          <t>8 EMBALAGEM</t>
        </is>
      </c>
      <c r="J3016" s="9" t="n">
        <v>6</v>
      </c>
      <c r="K3016" s="14">
        <f>IF($E3016="","",IFERROR(INDEX('01_Cad_Pecas'!$H$2:$H$5000,MATCH($E3016,'01_Cad_Pecas'!$D$2:$D$5000,0)),IFERROR(INDEX('01_Cad_Pecas'!$H$2:$H$5000,MATCH(VALUE($E3016),'01_Cad_Pecas'!$D$2:$D$5000,0)),"")))</f>
        <v/>
      </c>
      <c r="L3016" s="14">
        <f>IF($E3016="","",IFERROR(INDEX('01_Cad_Pecas'!$I$2:$I$5000,MATCH($E3016,'01_Cad_Pecas'!$D$2:$D$5000,0)),IFERROR(INDEX('01_Cad_Pecas'!$I$2:$I$5000,MATCH(VALUE($E3016),'01_Cad_Pecas'!$D$2:$D$5000,0)),"")))</f>
        <v/>
      </c>
      <c r="M3016" s="14">
        <f>IF(OR($J3016="",$L3016=""),"",IF($K3016="",0,$K3016)+$J3016*$L3016)</f>
        <v/>
      </c>
      <c r="N3016" s="14" t="n">
        <v>46218</v>
      </c>
      <c r="O3016" s="14" t="n">
        <v>6</v>
      </c>
      <c r="P3016" s="14" t="n"/>
      <c r="Q3016" s="14" t="n"/>
      <c r="R3016" s="14" t="n"/>
      <c r="S3016" s="14" t="n"/>
      <c r="T3016" s="14">
        <f>IF(OR($J3016="",$O3016=""),"",$O3016/$J3016)</f>
        <v/>
      </c>
      <c r="U3016" s="14" t="inlineStr">
        <is>
          <t>Concluído</t>
        </is>
      </c>
      <c r="V3016" s="14" t="n"/>
      <c r="W3016" s="14" t="n"/>
      <c r="X3016" s="14" t="n"/>
      <c r="Y3016" s="14" t="n"/>
      <c r="Z3016" s="14" t="n"/>
      <c r="AA3016" s="11" t="n"/>
      <c r="AB3016" s="14">
        <f>B3016&amp;"|"&amp;I3016</f>
        <v/>
      </c>
      <c r="AC3016">
        <f>IF($B3016="","","|"&amp;SUBSTITUTE(TRIM(SUBSTITUTE(SUBSTITUTE(SUBSTITUTE(SUBSTITUTE(SUBSTITUTE(SUBSTITUTE(SUBSTITUTE(SUBSTITUTE(SUBSTITUTE(SUBSTITUTE(SUBSTITUTE(SUBSTITUTE(SUBSTITUTE(SUBSTITUTE(TRIM($B3016&amp;""),CHAR(10)," "),CHAR(13)," "),"."," "),";"," "),","," "),"/"," "),"+"," "),"-"," "),"  "," "),"  "," "),"  "," "),"  "," "),"  "," "),"  "," "))," ","|")&amp;"|")</f>
        <v/>
      </c>
      <c r="AD3016">
        <f>TRIM($I3016&amp;"")</f>
        <v/>
      </c>
    </row>
    <row r="3017" ht="36" customHeight="1">
      <c r="A3017" s="9" t="n">
        <v>46219</v>
      </c>
      <c r="B3017" s="14" t="inlineStr">
        <is>
          <t>10241</t>
        </is>
      </c>
      <c r="C3017" s="14" t="inlineStr">
        <is>
          <t>M/C 0717 (MARROM)</t>
        </is>
      </c>
      <c r="D3017" s="14" t="inlineStr">
        <is>
          <t>8 EMBALAGEM</t>
        </is>
      </c>
      <c r="E3017" s="14" t="n">
        <v>2002052</v>
      </c>
      <c r="F3017" s="14" t="inlineStr">
        <is>
          <t>TAMPO LIGHT 1600X900X18 - VITREO</t>
        </is>
      </c>
      <c r="G3017" s="14" t="inlineStr">
        <is>
          <t>8 EMBALAGEM</t>
        </is>
      </c>
      <c r="H3017" s="14" t="inlineStr">
        <is>
          <t>8 EMBALAGEM</t>
        </is>
      </c>
      <c r="I3017" s="9" t="inlineStr">
        <is>
          <t>8 EMBALAGEM</t>
        </is>
      </c>
      <c r="J3017" s="9" t="n">
        <v>2</v>
      </c>
      <c r="K3017" s="14">
        <f>IF($E3017="","",IFERROR(INDEX('01_Cad_Pecas'!$H$2:$H$5000,MATCH($E3017,'01_Cad_Pecas'!$D$2:$D$5000,0)),IFERROR(INDEX('01_Cad_Pecas'!$H$2:$H$5000,MATCH(VALUE($E3017),'01_Cad_Pecas'!$D$2:$D$5000,0)),"")))</f>
        <v/>
      </c>
      <c r="L3017" s="14">
        <f>IF($E3017="","",IFERROR(INDEX('01_Cad_Pecas'!$I$2:$I$5000,MATCH($E3017,'01_Cad_Pecas'!$D$2:$D$5000,0)),IFERROR(INDEX('01_Cad_Pecas'!$I$2:$I$5000,MATCH(VALUE($E3017),'01_Cad_Pecas'!$D$2:$D$5000,0)),"")))</f>
        <v/>
      </c>
      <c r="M3017" s="14">
        <f>IF(OR($J3017="",$L3017=""),"",IF($K3017="",0,$K3017)+$J3017*$L3017)</f>
        <v/>
      </c>
      <c r="N3017" s="14" t="n">
        <v>46218</v>
      </c>
      <c r="O3017" s="14" t="n">
        <v>2</v>
      </c>
      <c r="P3017" s="14" t="n"/>
      <c r="Q3017" s="14" t="n"/>
      <c r="R3017" s="14" t="n"/>
      <c r="S3017" s="14" t="n"/>
      <c r="T3017" s="14">
        <f>IF(OR($J3017="",$O3017=""),"",$O3017/$J3017)</f>
        <v/>
      </c>
      <c r="U3017" s="14" t="inlineStr">
        <is>
          <t>Concluído</t>
        </is>
      </c>
      <c r="V3017" s="14" t="n"/>
      <c r="W3017" s="14" t="n"/>
      <c r="X3017" s="14" t="n"/>
      <c r="Y3017" s="14" t="n"/>
      <c r="Z3017" s="14" t="n"/>
      <c r="AA3017" s="11" t="n"/>
      <c r="AB3017" s="14">
        <f>B3017&amp;"|"&amp;I3017</f>
        <v/>
      </c>
      <c r="AC3017">
        <f>IF($B3017="","","|"&amp;SUBSTITUTE(TRIM(SUBSTITUTE(SUBSTITUTE(SUBSTITUTE(SUBSTITUTE(SUBSTITUTE(SUBSTITUTE(SUBSTITUTE(SUBSTITUTE(SUBSTITUTE(SUBSTITUTE(SUBSTITUTE(SUBSTITUTE(SUBSTITUTE(SUBSTITUTE(TRIM($B3017&amp;""),CHAR(10)," "),CHAR(13)," "),"."," "),";"," "),","," "),"/"," "),"+"," "),"-"," "),"  "," "),"  "," "),"  "," "),"  "," "),"  "," "),"  "," "))," ","|")&amp;"|")</f>
        <v/>
      </c>
      <c r="AD3017">
        <f>TRIM($I3017&amp;"")</f>
        <v/>
      </c>
    </row>
    <row r="3018" ht="36" customHeight="1">
      <c r="A3018" s="9" t="n">
        <v>46219</v>
      </c>
      <c r="B3018" s="14" t="inlineStr">
        <is>
          <t>10241</t>
        </is>
      </c>
      <c r="C3018" s="14" t="inlineStr">
        <is>
          <t>M/C 0717 (MARROM)</t>
        </is>
      </c>
      <c r="D3018" s="14" t="inlineStr">
        <is>
          <t>8 EMBALAGEM</t>
        </is>
      </c>
      <c r="E3018" s="14" t="n">
        <v>2002162</v>
      </c>
      <c r="F3018" s="14" t="inlineStr">
        <is>
          <t>TAMPO C/ VIDRO LIGHT 1600X900X18MM</t>
        </is>
      </c>
      <c r="G3018" s="14" t="inlineStr">
        <is>
          <t>8 EMBALAGEM</t>
        </is>
      </c>
      <c r="H3018" s="14" t="inlineStr">
        <is>
          <t>8 EMBALAGEM</t>
        </is>
      </c>
      <c r="I3018" s="9" t="inlineStr">
        <is>
          <t>8 EMBALAGEM</t>
        </is>
      </c>
      <c r="J3018" s="9" t="n">
        <v>3</v>
      </c>
      <c r="K3018" s="14">
        <f>IF($E3018="","",IFERROR(INDEX('01_Cad_Pecas'!$H$2:$H$5000,MATCH($E3018,'01_Cad_Pecas'!$D$2:$D$5000,0)),IFERROR(INDEX('01_Cad_Pecas'!$H$2:$H$5000,MATCH(VALUE($E3018),'01_Cad_Pecas'!$D$2:$D$5000,0)),"")))</f>
        <v/>
      </c>
      <c r="L3018" s="14">
        <f>IF($E3018="","",IFERROR(INDEX('01_Cad_Pecas'!$I$2:$I$5000,MATCH($E3018,'01_Cad_Pecas'!$D$2:$D$5000,0)),IFERROR(INDEX('01_Cad_Pecas'!$I$2:$I$5000,MATCH(VALUE($E3018),'01_Cad_Pecas'!$D$2:$D$5000,0)),"")))</f>
        <v/>
      </c>
      <c r="M3018" s="14">
        <f>IF(OR($J3018="",$L3018=""),"",IF($K3018="",0,$K3018)+$J3018*$L3018)</f>
        <v/>
      </c>
      <c r="N3018" s="14" t="n">
        <v>46218</v>
      </c>
      <c r="O3018" s="14" t="n">
        <v>3</v>
      </c>
      <c r="P3018" s="14" t="n"/>
      <c r="Q3018" s="14" t="n"/>
      <c r="R3018" s="14" t="n"/>
      <c r="S3018" s="14" t="n"/>
      <c r="T3018" s="14">
        <f>IF(OR($J3018="",$O3018=""),"",$O3018/$J3018)</f>
        <v/>
      </c>
      <c r="U3018" s="14" t="inlineStr">
        <is>
          <t>Concluído</t>
        </is>
      </c>
      <c r="V3018" s="14" t="n"/>
      <c r="W3018" s="14" t="n"/>
      <c r="X3018" s="14" t="n"/>
      <c r="Y3018" s="14" t="n"/>
      <c r="Z3018" s="14" t="n"/>
      <c r="AA3018" s="11" t="n"/>
      <c r="AB3018" s="14">
        <f>B3018&amp;"|"&amp;I3018</f>
        <v/>
      </c>
      <c r="AC3018">
        <f>IF($B3018="","","|"&amp;SUBSTITUTE(TRIM(SUBSTITUTE(SUBSTITUTE(SUBSTITUTE(SUBSTITUTE(SUBSTITUTE(SUBSTITUTE(SUBSTITUTE(SUBSTITUTE(SUBSTITUTE(SUBSTITUTE(SUBSTITUTE(SUBSTITUTE(SUBSTITUTE(SUBSTITUTE(TRIM($B3018&amp;""),CHAR(10)," "),CHAR(13)," "),"."," "),";"," "),","," "),"/"," "),"+"," "),"-"," "),"  "," "),"  "," "),"  "," "),"  "," "),"  "," "),"  "," "))," ","|")&amp;"|")</f>
        <v/>
      </c>
      <c r="AD3018">
        <f>TRIM($I3018&amp;"")</f>
        <v/>
      </c>
    </row>
    <row r="3019" ht="36" customHeight="1">
      <c r="A3019" s="9" t="n">
        <v>46219</v>
      </c>
      <c r="B3019" s="14" t="inlineStr">
        <is>
          <t>10241</t>
        </is>
      </c>
      <c r="C3019" s="14" t="inlineStr">
        <is>
          <t>M/C 0717 (MARROM)</t>
        </is>
      </c>
      <c r="D3019" s="14" t="inlineStr">
        <is>
          <t>8 EMBALAGEM</t>
        </is>
      </c>
      <c r="E3019" s="14" t="n">
        <v>2002182</v>
      </c>
      <c r="F3019" s="14" t="inlineStr">
        <is>
          <t>TAMPO C/ VIDRO LIGHT 1800X900X18MM</t>
        </is>
      </c>
      <c r="G3019" s="14" t="inlineStr">
        <is>
          <t>8 EMBALAGEM</t>
        </is>
      </c>
      <c r="H3019" s="14" t="inlineStr">
        <is>
          <t>8 EMBALAGEM</t>
        </is>
      </c>
      <c r="I3019" s="9" t="inlineStr">
        <is>
          <t>8 EMBALAGEM</t>
        </is>
      </c>
      <c r="J3019" s="9" t="n">
        <v>3</v>
      </c>
      <c r="K3019" s="14">
        <f>IF($E3019="","",IFERROR(INDEX('01_Cad_Pecas'!$H$2:$H$5000,MATCH($E3019,'01_Cad_Pecas'!$D$2:$D$5000,0)),IFERROR(INDEX('01_Cad_Pecas'!$H$2:$H$5000,MATCH(VALUE($E3019),'01_Cad_Pecas'!$D$2:$D$5000,0)),"")))</f>
        <v/>
      </c>
      <c r="L3019" s="14">
        <f>IF($E3019="","",IFERROR(INDEX('01_Cad_Pecas'!$I$2:$I$5000,MATCH($E3019,'01_Cad_Pecas'!$D$2:$D$5000,0)),IFERROR(INDEX('01_Cad_Pecas'!$I$2:$I$5000,MATCH(VALUE($E3019),'01_Cad_Pecas'!$D$2:$D$5000,0)),"")))</f>
        <v/>
      </c>
      <c r="M3019" s="14">
        <f>IF(OR($J3019="",$L3019=""),"",IF($K3019="",0,$K3019)+$J3019*$L3019)</f>
        <v/>
      </c>
      <c r="N3019" s="14" t="n">
        <v>46218</v>
      </c>
      <c r="O3019" s="14" t="n">
        <v>3</v>
      </c>
      <c r="P3019" s="14" t="n"/>
      <c r="Q3019" s="14" t="n"/>
      <c r="R3019" s="14" t="n"/>
      <c r="S3019" s="14" t="n"/>
      <c r="T3019" s="14">
        <f>IF(OR($J3019="",$O3019=""),"",$O3019/$J3019)</f>
        <v/>
      </c>
      <c r="U3019" s="14" t="inlineStr">
        <is>
          <t>Concluído</t>
        </is>
      </c>
      <c r="V3019" s="14" t="n"/>
      <c r="W3019" s="14" t="n"/>
      <c r="X3019" s="14" t="n"/>
      <c r="Y3019" s="14" t="n"/>
      <c r="Z3019" s="14" t="n"/>
      <c r="AA3019" s="11" t="n"/>
      <c r="AB3019" s="14">
        <f>B3019&amp;"|"&amp;I3019</f>
        <v/>
      </c>
      <c r="AC3019">
        <f>IF($B3019="","","|"&amp;SUBSTITUTE(TRIM(SUBSTITUTE(SUBSTITUTE(SUBSTITUTE(SUBSTITUTE(SUBSTITUTE(SUBSTITUTE(SUBSTITUTE(SUBSTITUTE(SUBSTITUTE(SUBSTITUTE(SUBSTITUTE(SUBSTITUTE(SUBSTITUTE(SUBSTITUTE(TRIM($B3019&amp;""),CHAR(10)," "),CHAR(13)," "),"."," "),";"," "),","," "),"/"," "),"+"," "),"-"," "),"  "," "),"  "," "),"  "," "),"  "," "),"  "," "),"  "," "))," ","|")&amp;"|")</f>
        <v/>
      </c>
      <c r="AD3019">
        <f>TRIM($I3019&amp;"")</f>
        <v/>
      </c>
    </row>
    <row r="3020" ht="36" customHeight="1">
      <c r="A3020" s="9" t="n">
        <v>46219</v>
      </c>
      <c r="B3020" s="14" t="inlineStr">
        <is>
          <t>10241</t>
        </is>
      </c>
      <c r="C3020" s="14" t="inlineStr">
        <is>
          <t>M/C 0717 (MARROM)</t>
        </is>
      </c>
      <c r="D3020" s="14" t="inlineStr">
        <is>
          <t>8 EMBALAGEM</t>
        </is>
      </c>
      <c r="E3020" s="14" t="n">
        <v>2003121</v>
      </c>
      <c r="F3020" s="14" t="inlineStr">
        <is>
          <t>MESA NOVA YORK 1,20X0,90 VOL 1/2</t>
        </is>
      </c>
      <c r="G3020" s="14" t="inlineStr">
        <is>
          <t>8 EMBALAGEM</t>
        </is>
      </c>
      <c r="H3020" s="14" t="inlineStr">
        <is>
          <t>8 EMBALAGEM</t>
        </is>
      </c>
      <c r="I3020" s="9" t="inlineStr">
        <is>
          <t>8 EMBALAGEM</t>
        </is>
      </c>
      <c r="J3020" s="9" t="n">
        <v>2</v>
      </c>
      <c r="K3020" s="14">
        <f>IF($E3020="","",IFERROR(INDEX('01_Cad_Pecas'!$H$2:$H$5000,MATCH($E3020,'01_Cad_Pecas'!$D$2:$D$5000,0)),IFERROR(INDEX('01_Cad_Pecas'!$H$2:$H$5000,MATCH(VALUE($E3020),'01_Cad_Pecas'!$D$2:$D$5000,0)),"")))</f>
        <v/>
      </c>
      <c r="L3020" s="14">
        <f>IF($E3020="","",IFERROR(INDEX('01_Cad_Pecas'!$I$2:$I$5000,MATCH($E3020,'01_Cad_Pecas'!$D$2:$D$5000,0)),IFERROR(INDEX('01_Cad_Pecas'!$I$2:$I$5000,MATCH(VALUE($E3020),'01_Cad_Pecas'!$D$2:$D$5000,0)),"")))</f>
        <v/>
      </c>
      <c r="M3020" s="14">
        <f>IF(OR($J3020="",$L3020=""),"",IF($K3020="",0,$K3020)+$J3020*$L3020)</f>
        <v/>
      </c>
      <c r="N3020" s="14" t="n">
        <v>46218</v>
      </c>
      <c r="O3020" s="14" t="n">
        <v>2</v>
      </c>
      <c r="P3020" s="14" t="n"/>
      <c r="Q3020" s="14" t="n"/>
      <c r="R3020" s="14" t="n"/>
      <c r="S3020" s="14" t="n"/>
      <c r="T3020" s="14">
        <f>IF(OR($J3020="",$O3020=""),"",$O3020/$J3020)</f>
        <v/>
      </c>
      <c r="U3020" s="14" t="inlineStr">
        <is>
          <t>Concluído</t>
        </is>
      </c>
      <c r="V3020" s="14" t="n"/>
      <c r="W3020" s="14" t="n"/>
      <c r="X3020" s="14" t="n"/>
      <c r="Y3020" s="14" t="n"/>
      <c r="Z3020" s="14" t="n"/>
      <c r="AA3020" s="11" t="n"/>
      <c r="AB3020" s="14">
        <f>B3020&amp;"|"&amp;I3020</f>
        <v/>
      </c>
      <c r="AC3020">
        <f>IF($B3020="","","|"&amp;SUBSTITUTE(TRIM(SUBSTITUTE(SUBSTITUTE(SUBSTITUTE(SUBSTITUTE(SUBSTITUTE(SUBSTITUTE(SUBSTITUTE(SUBSTITUTE(SUBSTITUTE(SUBSTITUTE(SUBSTITUTE(SUBSTITUTE(SUBSTITUTE(SUBSTITUTE(TRIM($B3020&amp;""),CHAR(10)," "),CHAR(13)," "),"."," "),";"," "),","," "),"/"," "),"+"," "),"-"," "),"  "," "),"  "," "),"  "," "),"  "," "),"  "," "),"  "," "))," ","|")&amp;"|")</f>
        <v/>
      </c>
      <c r="AD3020">
        <f>TRIM($I3020&amp;"")</f>
        <v/>
      </c>
    </row>
    <row r="3021" ht="36" customHeight="1">
      <c r="A3021" s="9" t="n">
        <v>46219</v>
      </c>
      <c r="B3021" s="14" t="inlineStr">
        <is>
          <t>10241</t>
        </is>
      </c>
      <c r="C3021" s="14" t="inlineStr">
        <is>
          <t>M/C 0717 (MARROM)</t>
        </is>
      </c>
      <c r="D3021" s="14" t="inlineStr">
        <is>
          <t>8 EMBALAGEM</t>
        </is>
      </c>
      <c r="E3021" s="14" t="n">
        <v>2003122</v>
      </c>
      <c r="F3021" s="14" t="inlineStr">
        <is>
          <t>TAMPO C/ VIDRO LIGHT PLUS 1200X900X15MM</t>
        </is>
      </c>
      <c r="G3021" s="14" t="inlineStr">
        <is>
          <t>8 EMBALAGEM</t>
        </is>
      </c>
      <c r="H3021" s="14" t="inlineStr">
        <is>
          <t>8 EMBALAGEM</t>
        </is>
      </c>
      <c r="I3021" s="9" t="inlineStr">
        <is>
          <t>8 EMBALAGEM</t>
        </is>
      </c>
      <c r="J3021" s="9" t="n">
        <v>2</v>
      </c>
      <c r="K3021" s="14">
        <f>IF($E3021="","",IFERROR(INDEX('01_Cad_Pecas'!$H$2:$H$5000,MATCH($E3021,'01_Cad_Pecas'!$D$2:$D$5000,0)),IFERROR(INDEX('01_Cad_Pecas'!$H$2:$H$5000,MATCH(VALUE($E3021),'01_Cad_Pecas'!$D$2:$D$5000,0)),"")))</f>
        <v/>
      </c>
      <c r="L3021" s="14">
        <f>IF($E3021="","",IFERROR(INDEX('01_Cad_Pecas'!$I$2:$I$5000,MATCH($E3021,'01_Cad_Pecas'!$D$2:$D$5000,0)),IFERROR(INDEX('01_Cad_Pecas'!$I$2:$I$5000,MATCH(VALUE($E3021),'01_Cad_Pecas'!$D$2:$D$5000,0)),"")))</f>
        <v/>
      </c>
      <c r="M3021" s="14">
        <f>IF(OR($J3021="",$L3021=""),"",IF($K3021="",0,$K3021)+$J3021*$L3021)</f>
        <v/>
      </c>
      <c r="N3021" s="14" t="n">
        <v>46218</v>
      </c>
      <c r="O3021" s="14" t="n">
        <v>2</v>
      </c>
      <c r="P3021" s="14" t="n"/>
      <c r="Q3021" s="14" t="n"/>
      <c r="R3021" s="14" t="n"/>
      <c r="S3021" s="14" t="n"/>
      <c r="T3021" s="14">
        <f>IF(OR($J3021="",$O3021=""),"",$O3021/$J3021)</f>
        <v/>
      </c>
      <c r="U3021" s="14" t="inlineStr">
        <is>
          <t>Concluído</t>
        </is>
      </c>
      <c r="V3021" s="14" t="n"/>
      <c r="W3021" s="14" t="n"/>
      <c r="X3021" s="14" t="n"/>
      <c r="Y3021" s="14" t="n"/>
      <c r="Z3021" s="14" t="n"/>
      <c r="AA3021" s="11" t="n"/>
      <c r="AB3021" s="14">
        <f>B3021&amp;"|"&amp;I3021</f>
        <v/>
      </c>
      <c r="AC3021">
        <f>IF($B3021="","","|"&amp;SUBSTITUTE(TRIM(SUBSTITUTE(SUBSTITUTE(SUBSTITUTE(SUBSTITUTE(SUBSTITUTE(SUBSTITUTE(SUBSTITUTE(SUBSTITUTE(SUBSTITUTE(SUBSTITUTE(SUBSTITUTE(SUBSTITUTE(SUBSTITUTE(SUBSTITUTE(TRIM($B3021&amp;""),CHAR(10)," "),CHAR(13)," "),"."," "),";"," "),","," "),"/"," "),"+"," "),"-"," "),"  "," "),"  "," "),"  "," "),"  "," "),"  "," "),"  "," "))," ","|")&amp;"|")</f>
        <v/>
      </c>
      <c r="AD3021">
        <f>TRIM($I3021&amp;"")</f>
        <v/>
      </c>
    </row>
    <row r="3022" ht="36" customHeight="1">
      <c r="A3022" s="9" t="n">
        <v>46219</v>
      </c>
      <c r="B3022" s="14" t="inlineStr">
        <is>
          <t>10241</t>
        </is>
      </c>
      <c r="C3022" s="14" t="inlineStr">
        <is>
          <t>M/C 0717 (MARROM)</t>
        </is>
      </c>
      <c r="D3022" s="14" t="inlineStr">
        <is>
          <t>8 EMBALAGEM</t>
        </is>
      </c>
      <c r="E3022" s="14" t="n">
        <v>2003161</v>
      </c>
      <c r="F3022" s="14" t="inlineStr">
        <is>
          <t>MESA NOVA YORK 1,60X0,90 VOL 1/2</t>
        </is>
      </c>
      <c r="G3022" s="14" t="inlineStr">
        <is>
          <t>8 EMBALAGEM</t>
        </is>
      </c>
      <c r="H3022" s="14" t="inlineStr">
        <is>
          <t>8 EMBALAGEM</t>
        </is>
      </c>
      <c r="I3022" s="9" t="inlineStr">
        <is>
          <t>8 EMBALAGEM</t>
        </is>
      </c>
      <c r="J3022" s="9" t="n">
        <v>1</v>
      </c>
      <c r="K3022" s="14">
        <f>IF($E3022="","",IFERROR(INDEX('01_Cad_Pecas'!$H$2:$H$5000,MATCH($E3022,'01_Cad_Pecas'!$D$2:$D$5000,0)),IFERROR(INDEX('01_Cad_Pecas'!$H$2:$H$5000,MATCH(VALUE($E3022),'01_Cad_Pecas'!$D$2:$D$5000,0)),"")))</f>
        <v/>
      </c>
      <c r="L3022" s="14">
        <f>IF($E3022="","",IFERROR(INDEX('01_Cad_Pecas'!$I$2:$I$5000,MATCH($E3022,'01_Cad_Pecas'!$D$2:$D$5000,0)),IFERROR(INDEX('01_Cad_Pecas'!$I$2:$I$5000,MATCH(VALUE($E3022),'01_Cad_Pecas'!$D$2:$D$5000,0)),"")))</f>
        <v/>
      </c>
      <c r="M3022" s="14">
        <f>IF(OR($J3022="",$L3022=""),"",IF($K3022="",0,$K3022)+$J3022*$L3022)</f>
        <v/>
      </c>
      <c r="N3022" s="14" t="n">
        <v>46218</v>
      </c>
      <c r="O3022" s="14" t="n">
        <v>1</v>
      </c>
      <c r="P3022" s="14" t="n"/>
      <c r="Q3022" s="14" t="n"/>
      <c r="R3022" s="14" t="n"/>
      <c r="S3022" s="14" t="n"/>
      <c r="T3022" s="14">
        <f>IF(OR($J3022="",$O3022=""),"",$O3022/$J3022)</f>
        <v/>
      </c>
      <c r="U3022" s="14" t="inlineStr">
        <is>
          <t>Concluído</t>
        </is>
      </c>
      <c r="V3022" s="14" t="n"/>
      <c r="W3022" s="14" t="n"/>
      <c r="X3022" s="14" t="n"/>
      <c r="Y3022" s="14" t="n"/>
      <c r="Z3022" s="14" t="n"/>
      <c r="AA3022" s="11" t="n"/>
      <c r="AB3022" s="14">
        <f>B3022&amp;"|"&amp;I3022</f>
        <v/>
      </c>
      <c r="AC3022">
        <f>IF($B3022="","","|"&amp;SUBSTITUTE(TRIM(SUBSTITUTE(SUBSTITUTE(SUBSTITUTE(SUBSTITUTE(SUBSTITUTE(SUBSTITUTE(SUBSTITUTE(SUBSTITUTE(SUBSTITUTE(SUBSTITUTE(SUBSTITUTE(SUBSTITUTE(SUBSTITUTE(SUBSTITUTE(TRIM($B3022&amp;""),CHAR(10)," "),CHAR(13)," "),"."," "),";"," "),","," "),"/"," "),"+"," "),"-"," "),"  "," "),"  "," "),"  "," "),"  "," "),"  "," "),"  "," "))," ","|")&amp;"|")</f>
        <v/>
      </c>
      <c r="AD3022">
        <f>TRIM($I3022&amp;"")</f>
        <v/>
      </c>
    </row>
    <row r="3023" ht="36" customHeight="1">
      <c r="A3023" s="9" t="n">
        <v>46219</v>
      </c>
      <c r="B3023" s="14" t="inlineStr">
        <is>
          <t>10241</t>
        </is>
      </c>
      <c r="C3023" s="14" t="inlineStr">
        <is>
          <t>M/C 0717 (MARROM)</t>
        </is>
      </c>
      <c r="D3023" s="14" t="inlineStr">
        <is>
          <t>8 EMBALAGEM</t>
        </is>
      </c>
      <c r="E3023" s="14" t="n">
        <v>2003162</v>
      </c>
      <c r="F3023" s="14" t="inlineStr">
        <is>
          <t>TAMPO C/ VIDRO LIGHT PLUS 1600X900X15MM</t>
        </is>
      </c>
      <c r="G3023" s="14" t="inlineStr">
        <is>
          <t>8 EMBALAGEM</t>
        </is>
      </c>
      <c r="H3023" s="14" t="inlineStr">
        <is>
          <t>8 EMBALAGEM</t>
        </is>
      </c>
      <c r="I3023" s="9" t="inlineStr">
        <is>
          <t>8 EMBALAGEM</t>
        </is>
      </c>
      <c r="J3023" s="9" t="n">
        <v>1</v>
      </c>
      <c r="K3023" s="14">
        <f>IF($E3023="","",IFERROR(INDEX('01_Cad_Pecas'!$H$2:$H$5000,MATCH($E3023,'01_Cad_Pecas'!$D$2:$D$5000,0)),IFERROR(INDEX('01_Cad_Pecas'!$H$2:$H$5000,MATCH(VALUE($E3023),'01_Cad_Pecas'!$D$2:$D$5000,0)),"")))</f>
        <v/>
      </c>
      <c r="L3023" s="14">
        <f>IF($E3023="","",IFERROR(INDEX('01_Cad_Pecas'!$I$2:$I$5000,MATCH($E3023,'01_Cad_Pecas'!$D$2:$D$5000,0)),IFERROR(INDEX('01_Cad_Pecas'!$I$2:$I$5000,MATCH(VALUE($E3023),'01_Cad_Pecas'!$D$2:$D$5000,0)),"")))</f>
        <v/>
      </c>
      <c r="M3023" s="14">
        <f>IF(OR($J3023="",$L3023=""),"",IF($K3023="",0,$K3023)+$J3023*$L3023)</f>
        <v/>
      </c>
      <c r="N3023" s="14" t="n">
        <v>46218</v>
      </c>
      <c r="O3023" s="14" t="n">
        <v>1</v>
      </c>
      <c r="P3023" s="14" t="n"/>
      <c r="Q3023" s="14" t="n"/>
      <c r="R3023" s="14" t="n"/>
      <c r="S3023" s="14" t="n"/>
      <c r="T3023" s="14">
        <f>IF(OR($J3023="",$O3023=""),"",$O3023/$J3023)</f>
        <v/>
      </c>
      <c r="U3023" s="14" t="inlineStr">
        <is>
          <t>Concluído</t>
        </is>
      </c>
      <c r="V3023" s="14" t="n"/>
      <c r="W3023" s="14" t="n"/>
      <c r="X3023" s="14" t="n"/>
      <c r="Y3023" s="14" t="n"/>
      <c r="Z3023" s="14" t="n"/>
      <c r="AA3023" s="11" t="n"/>
      <c r="AB3023" s="14">
        <f>B3023&amp;"|"&amp;I3023</f>
        <v/>
      </c>
      <c r="AC3023">
        <f>IF($B3023="","","|"&amp;SUBSTITUTE(TRIM(SUBSTITUTE(SUBSTITUTE(SUBSTITUTE(SUBSTITUTE(SUBSTITUTE(SUBSTITUTE(SUBSTITUTE(SUBSTITUTE(SUBSTITUTE(SUBSTITUTE(SUBSTITUTE(SUBSTITUTE(SUBSTITUTE(SUBSTITUTE(TRIM($B3023&amp;""),CHAR(10)," "),CHAR(13)," "),"."," "),";"," "),","," "),"/"," "),"+"," "),"-"," "),"  "," "),"  "," "),"  "," "),"  "," "),"  "," "),"  "," "))," ","|")&amp;"|")</f>
        <v/>
      </c>
      <c r="AD3023">
        <f>TRIM($I3023&amp;"")</f>
        <v/>
      </c>
    </row>
    <row r="3024" ht="36" customHeight="1">
      <c r="A3024" s="9" t="n">
        <v>46219</v>
      </c>
      <c r="B3024" s="14" t="inlineStr">
        <is>
          <t>10241</t>
        </is>
      </c>
      <c r="C3024" s="14" t="inlineStr">
        <is>
          <t>M/C 0717 (MARROM)</t>
        </is>
      </c>
      <c r="D3024" s="14" t="inlineStr">
        <is>
          <t>8 EMBALAGEM</t>
        </is>
      </c>
      <c r="E3024" s="14" t="n">
        <v>2005102</v>
      </c>
      <c r="F3024" s="14" t="inlineStr">
        <is>
          <t>TAMPO REDONDO LIGHT 1030X1030X18 - VITREO</t>
        </is>
      </c>
      <c r="G3024" s="14" t="inlineStr">
        <is>
          <t>8 EMBALAGEM</t>
        </is>
      </c>
      <c r="H3024" s="14" t="inlineStr">
        <is>
          <t>8 EMBALAGEM</t>
        </is>
      </c>
      <c r="I3024" s="9" t="inlineStr">
        <is>
          <t>8 EMBALAGEM</t>
        </is>
      </c>
      <c r="J3024" s="9" t="n">
        <v>3</v>
      </c>
      <c r="K3024" s="14">
        <f>IF($E3024="","",IFERROR(INDEX('01_Cad_Pecas'!$H$2:$H$5000,MATCH($E3024,'01_Cad_Pecas'!$D$2:$D$5000,0)),IFERROR(INDEX('01_Cad_Pecas'!$H$2:$H$5000,MATCH(VALUE($E3024),'01_Cad_Pecas'!$D$2:$D$5000,0)),"")))</f>
        <v/>
      </c>
      <c r="L3024" s="14">
        <f>IF($E3024="","",IFERROR(INDEX('01_Cad_Pecas'!$I$2:$I$5000,MATCH($E3024,'01_Cad_Pecas'!$D$2:$D$5000,0)),IFERROR(INDEX('01_Cad_Pecas'!$I$2:$I$5000,MATCH(VALUE($E3024),'01_Cad_Pecas'!$D$2:$D$5000,0)),"")))</f>
        <v/>
      </c>
      <c r="M3024" s="14">
        <f>IF(OR($J3024="",$L3024=""),"",IF($K3024="",0,$K3024)+$J3024*$L3024)</f>
        <v/>
      </c>
      <c r="N3024" s="14" t="n">
        <v>46218</v>
      </c>
      <c r="O3024" s="14" t="n">
        <v>3</v>
      </c>
      <c r="P3024" s="14" t="n"/>
      <c r="Q3024" s="14" t="n"/>
      <c r="R3024" s="14" t="n"/>
      <c r="S3024" s="14" t="n"/>
      <c r="T3024" s="14">
        <f>IF(OR($J3024="",$O3024=""),"",$O3024/$J3024)</f>
        <v/>
      </c>
      <c r="U3024" s="14" t="inlineStr">
        <is>
          <t>Concluído</t>
        </is>
      </c>
      <c r="V3024" s="14" t="n"/>
      <c r="W3024" s="14" t="n"/>
      <c r="X3024" s="14" t="n"/>
      <c r="Y3024" s="14" t="n"/>
      <c r="Z3024" s="14" t="n"/>
      <c r="AA3024" s="11" t="n"/>
      <c r="AB3024" s="14">
        <f>B3024&amp;"|"&amp;I3024</f>
        <v/>
      </c>
      <c r="AC3024">
        <f>IF($B3024="","","|"&amp;SUBSTITUTE(TRIM(SUBSTITUTE(SUBSTITUTE(SUBSTITUTE(SUBSTITUTE(SUBSTITUTE(SUBSTITUTE(SUBSTITUTE(SUBSTITUTE(SUBSTITUTE(SUBSTITUTE(SUBSTITUTE(SUBSTITUTE(SUBSTITUTE(SUBSTITUTE(TRIM($B3024&amp;""),CHAR(10)," "),CHAR(13)," "),"."," "),";"," "),","," "),"/"," "),"+"," "),"-"," "),"  "," "),"  "," "),"  "," "),"  "," "),"  "," "),"  "," "))," ","|")&amp;"|")</f>
        <v/>
      </c>
      <c r="AD3024">
        <f>TRIM($I3024&amp;"")</f>
        <v/>
      </c>
    </row>
    <row r="3025" ht="36" customHeight="1">
      <c r="A3025" s="9" t="n">
        <v>46219</v>
      </c>
      <c r="B3025" s="14" t="inlineStr">
        <is>
          <t>10241</t>
        </is>
      </c>
      <c r="C3025" s="14" t="inlineStr">
        <is>
          <t>M/C 0717 (MARROM)</t>
        </is>
      </c>
      <c r="D3025" s="14" t="inlineStr">
        <is>
          <t>8 EMBALAGEM</t>
        </is>
      </c>
      <c r="E3025" s="14" t="n">
        <v>2005212</v>
      </c>
      <c r="F3025" s="14" t="inlineStr">
        <is>
          <t>TAMPO LIGHT 900X900X18 - VITREO</t>
        </is>
      </c>
      <c r="G3025" s="14" t="inlineStr">
        <is>
          <t>8 EMBALAGEM</t>
        </is>
      </c>
      <c r="H3025" s="14" t="inlineStr">
        <is>
          <t>8 EMBALAGEM</t>
        </is>
      </c>
      <c r="I3025" s="9" t="inlineStr">
        <is>
          <t>8 EMBALAGEM</t>
        </is>
      </c>
      <c r="J3025" s="9" t="n">
        <v>1</v>
      </c>
      <c r="K3025" s="14">
        <f>IF($E3025="","",IFERROR(INDEX('01_Cad_Pecas'!$H$2:$H$5000,MATCH($E3025,'01_Cad_Pecas'!$D$2:$D$5000,0)),IFERROR(INDEX('01_Cad_Pecas'!$H$2:$H$5000,MATCH(VALUE($E3025),'01_Cad_Pecas'!$D$2:$D$5000,0)),"")))</f>
        <v/>
      </c>
      <c r="L3025" s="14">
        <f>IF($E3025="","",IFERROR(INDEX('01_Cad_Pecas'!$I$2:$I$5000,MATCH($E3025,'01_Cad_Pecas'!$D$2:$D$5000,0)),IFERROR(INDEX('01_Cad_Pecas'!$I$2:$I$5000,MATCH(VALUE($E3025),'01_Cad_Pecas'!$D$2:$D$5000,0)),"")))</f>
        <v/>
      </c>
      <c r="M3025" s="14">
        <f>IF(OR($J3025="",$L3025=""),"",IF($K3025="",0,$K3025)+$J3025*$L3025)</f>
        <v/>
      </c>
      <c r="N3025" s="14" t="n">
        <v>46218</v>
      </c>
      <c r="O3025" s="14" t="n">
        <v>1</v>
      </c>
      <c r="P3025" s="14" t="n"/>
      <c r="Q3025" s="14" t="n"/>
      <c r="R3025" s="14" t="n"/>
      <c r="S3025" s="14" t="n"/>
      <c r="T3025" s="14">
        <f>IF(OR($J3025="",$O3025=""),"",$O3025/$J3025)</f>
        <v/>
      </c>
      <c r="U3025" s="14" t="inlineStr">
        <is>
          <t>Concluído</t>
        </is>
      </c>
      <c r="V3025" s="14" t="n"/>
      <c r="W3025" s="14" t="n"/>
      <c r="X3025" s="14" t="n"/>
      <c r="Y3025" s="14" t="n"/>
      <c r="Z3025" s="14" t="n"/>
      <c r="AA3025" s="11" t="n"/>
      <c r="AB3025" s="14">
        <f>B3025&amp;"|"&amp;I3025</f>
        <v/>
      </c>
      <c r="AC3025">
        <f>IF($B3025="","","|"&amp;SUBSTITUTE(TRIM(SUBSTITUTE(SUBSTITUTE(SUBSTITUTE(SUBSTITUTE(SUBSTITUTE(SUBSTITUTE(SUBSTITUTE(SUBSTITUTE(SUBSTITUTE(SUBSTITUTE(SUBSTITUTE(SUBSTITUTE(SUBSTITUTE(SUBSTITUTE(TRIM($B3025&amp;""),CHAR(10)," "),CHAR(13)," "),"."," "),";"," "),","," "),"/"," "),"+"," "),"-"," "),"  "," "),"  "," "),"  "," "),"  "," "),"  "," "),"  "," "))," ","|")&amp;"|")</f>
        <v/>
      </c>
      <c r="AD3025">
        <f>TRIM($I3025&amp;"")</f>
        <v/>
      </c>
    </row>
    <row r="3026" ht="36" customHeight="1">
      <c r="A3026" s="9" t="n">
        <v>46219</v>
      </c>
      <c r="B3026" s="14" t="inlineStr">
        <is>
          <t>10241</t>
        </is>
      </c>
      <c r="C3026" s="14" t="inlineStr">
        <is>
          <t>M/C 0717 (MARROM)</t>
        </is>
      </c>
      <c r="D3026" s="14" t="inlineStr">
        <is>
          <t>8 EMBALAGEM</t>
        </is>
      </c>
      <c r="E3026" s="14" t="n">
        <v>2005221</v>
      </c>
      <c r="F3026" s="14" t="inlineStr">
        <is>
          <t>BASE MESA ATHENAS 1,20 / 1,35 VOL 1/2</t>
        </is>
      </c>
      <c r="G3026" s="14" t="inlineStr">
        <is>
          <t>8 EMBALAGEM</t>
        </is>
      </c>
      <c r="H3026" s="14" t="inlineStr">
        <is>
          <t>8 EMBALAGEM</t>
        </is>
      </c>
      <c r="I3026" s="9" t="inlineStr">
        <is>
          <t>8 EMBALAGEM</t>
        </is>
      </c>
      <c r="J3026" s="9" t="n">
        <v>1</v>
      </c>
      <c r="K3026" s="14">
        <f>IF($E3026="","",IFERROR(INDEX('01_Cad_Pecas'!$H$2:$H$5000,MATCH($E3026,'01_Cad_Pecas'!$D$2:$D$5000,0)),IFERROR(INDEX('01_Cad_Pecas'!$H$2:$H$5000,MATCH(VALUE($E3026),'01_Cad_Pecas'!$D$2:$D$5000,0)),"")))</f>
        <v/>
      </c>
      <c r="L3026" s="14">
        <f>IF($E3026="","",IFERROR(INDEX('01_Cad_Pecas'!$I$2:$I$5000,MATCH($E3026,'01_Cad_Pecas'!$D$2:$D$5000,0)),IFERROR(INDEX('01_Cad_Pecas'!$I$2:$I$5000,MATCH(VALUE($E3026),'01_Cad_Pecas'!$D$2:$D$5000,0)),"")))</f>
        <v/>
      </c>
      <c r="M3026" s="14">
        <f>IF(OR($J3026="",$L3026=""),"",IF($K3026="",0,$K3026)+$J3026*$L3026)</f>
        <v/>
      </c>
      <c r="N3026" s="14" t="n">
        <v>46218</v>
      </c>
      <c r="O3026" s="14" t="n">
        <v>1</v>
      </c>
      <c r="P3026" s="14" t="n"/>
      <c r="Q3026" s="14" t="n"/>
      <c r="R3026" s="14" t="n"/>
      <c r="S3026" s="14" t="n"/>
      <c r="T3026" s="14">
        <f>IF(OR($J3026="",$O3026=""),"",$O3026/$J3026)</f>
        <v/>
      </c>
      <c r="U3026" s="14" t="inlineStr">
        <is>
          <t>Concluído</t>
        </is>
      </c>
      <c r="V3026" s="14" t="n"/>
      <c r="W3026" s="14" t="n"/>
      <c r="X3026" s="14" t="n"/>
      <c r="Y3026" s="14" t="n"/>
      <c r="Z3026" s="14" t="n"/>
      <c r="AA3026" s="11" t="n"/>
      <c r="AB3026" s="14">
        <f>B3026&amp;"|"&amp;I3026</f>
        <v/>
      </c>
      <c r="AC3026">
        <f>IF($B3026="","","|"&amp;SUBSTITUTE(TRIM(SUBSTITUTE(SUBSTITUTE(SUBSTITUTE(SUBSTITUTE(SUBSTITUTE(SUBSTITUTE(SUBSTITUTE(SUBSTITUTE(SUBSTITUTE(SUBSTITUTE(SUBSTITUTE(SUBSTITUTE(SUBSTITUTE(SUBSTITUTE(TRIM($B3026&amp;""),CHAR(10)," "),CHAR(13)," "),"."," "),";"," "),","," "),"/"," "),"+"," "),"-"," "),"  "," "),"  "," "),"  "," "),"  "," "),"  "," "),"  "," "))," ","|")&amp;"|")</f>
        <v/>
      </c>
      <c r="AD3026">
        <f>TRIM($I3026&amp;"")</f>
        <v/>
      </c>
    </row>
    <row r="3027" ht="36" customHeight="1">
      <c r="A3027" s="9" t="n">
        <v>46219</v>
      </c>
      <c r="B3027" s="14" t="inlineStr">
        <is>
          <t>10241</t>
        </is>
      </c>
      <c r="C3027" s="14" t="inlineStr">
        <is>
          <t>M/C 0717 (MARROM)</t>
        </is>
      </c>
      <c r="D3027" s="14" t="inlineStr">
        <is>
          <t>8 EMBALAGEM</t>
        </is>
      </c>
      <c r="E3027" s="14" t="n">
        <v>2005302</v>
      </c>
      <c r="F3027" s="14" t="inlineStr">
        <is>
          <t>TAMPO REDONDO C/ VIDRO LIGHT 1030X1030X18</t>
        </is>
      </c>
      <c r="G3027" s="14" t="inlineStr">
        <is>
          <t>8 EMBALAGEM</t>
        </is>
      </c>
      <c r="H3027" s="14" t="inlineStr">
        <is>
          <t>8 EMBALAGEM</t>
        </is>
      </c>
      <c r="I3027" s="9" t="inlineStr">
        <is>
          <t>8 EMBALAGEM</t>
        </is>
      </c>
      <c r="J3027" s="9" t="n">
        <v>2</v>
      </c>
      <c r="K3027" s="14">
        <f>IF($E3027="","",IFERROR(INDEX('01_Cad_Pecas'!$H$2:$H$5000,MATCH($E3027,'01_Cad_Pecas'!$D$2:$D$5000,0)),IFERROR(INDEX('01_Cad_Pecas'!$H$2:$H$5000,MATCH(VALUE($E3027),'01_Cad_Pecas'!$D$2:$D$5000,0)),"")))</f>
        <v/>
      </c>
      <c r="L3027" s="14">
        <f>IF($E3027="","",IFERROR(INDEX('01_Cad_Pecas'!$I$2:$I$5000,MATCH($E3027,'01_Cad_Pecas'!$D$2:$D$5000,0)),IFERROR(INDEX('01_Cad_Pecas'!$I$2:$I$5000,MATCH(VALUE($E3027),'01_Cad_Pecas'!$D$2:$D$5000,0)),"")))</f>
        <v/>
      </c>
      <c r="M3027" s="14">
        <f>IF(OR($J3027="",$L3027=""),"",IF($K3027="",0,$K3027)+$J3027*$L3027)</f>
        <v/>
      </c>
      <c r="N3027" s="14" t="n">
        <v>46218</v>
      </c>
      <c r="O3027" s="14" t="n">
        <v>2</v>
      </c>
      <c r="P3027" s="14" t="n"/>
      <c r="Q3027" s="14" t="n"/>
      <c r="R3027" s="14" t="n"/>
      <c r="S3027" s="14" t="n"/>
      <c r="T3027" s="14">
        <f>IF(OR($J3027="",$O3027=""),"",$O3027/$J3027)</f>
        <v/>
      </c>
      <c r="U3027" s="14" t="inlineStr">
        <is>
          <t>Concluído</t>
        </is>
      </c>
      <c r="V3027" s="14" t="n"/>
      <c r="W3027" s="14" t="n"/>
      <c r="X3027" s="14" t="n"/>
      <c r="Y3027" s="14" t="n"/>
      <c r="Z3027" s="14" t="n"/>
      <c r="AA3027" s="11" t="n"/>
      <c r="AB3027" s="14">
        <f>B3027&amp;"|"&amp;I3027</f>
        <v/>
      </c>
      <c r="AC3027">
        <f>IF($B3027="","","|"&amp;SUBSTITUTE(TRIM(SUBSTITUTE(SUBSTITUTE(SUBSTITUTE(SUBSTITUTE(SUBSTITUTE(SUBSTITUTE(SUBSTITUTE(SUBSTITUTE(SUBSTITUTE(SUBSTITUTE(SUBSTITUTE(SUBSTITUTE(SUBSTITUTE(SUBSTITUTE(TRIM($B3027&amp;""),CHAR(10)," "),CHAR(13)," "),"."," "),";"," "),","," "),"/"," "),"+"," "),"-"," "),"  "," "),"  "," "),"  "," "),"  "," "),"  "," "),"  "," "))," ","|")&amp;"|")</f>
        <v/>
      </c>
      <c r="AD3027">
        <f>TRIM($I3027&amp;"")</f>
        <v/>
      </c>
    </row>
    <row r="3028" ht="36" customHeight="1">
      <c r="A3028" s="9" t="n">
        <v>46219</v>
      </c>
      <c r="B3028" s="14" t="inlineStr">
        <is>
          <t>10241</t>
        </is>
      </c>
      <c r="C3028" s="14" t="inlineStr">
        <is>
          <t>M/C 0717 (MARROM)</t>
        </is>
      </c>
      <c r="D3028" s="14" t="inlineStr">
        <is>
          <t>8 EMBALAGEM</t>
        </is>
      </c>
      <c r="E3028" s="14" t="n">
        <v>2005342</v>
      </c>
      <c r="F3028" s="14" t="inlineStr">
        <is>
          <t>TAMPO C/ VIDRO LIGHT 1360X900X18MM</t>
        </is>
      </c>
      <c r="G3028" s="14" t="inlineStr">
        <is>
          <t>8 EMBALAGEM</t>
        </is>
      </c>
      <c r="H3028" s="14" t="inlineStr">
        <is>
          <t>8 EMBALAGEM</t>
        </is>
      </c>
      <c r="I3028" s="9" t="inlineStr">
        <is>
          <t>8 EMBALAGEM</t>
        </is>
      </c>
      <c r="J3028" s="9" t="n">
        <v>1</v>
      </c>
      <c r="K3028" s="14">
        <f>IF($E3028="","",IFERROR(INDEX('01_Cad_Pecas'!$H$2:$H$5000,MATCH($E3028,'01_Cad_Pecas'!$D$2:$D$5000,0)),IFERROR(INDEX('01_Cad_Pecas'!$H$2:$H$5000,MATCH(VALUE($E3028),'01_Cad_Pecas'!$D$2:$D$5000,0)),"")))</f>
        <v/>
      </c>
      <c r="L3028" s="14">
        <f>IF($E3028="","",IFERROR(INDEX('01_Cad_Pecas'!$I$2:$I$5000,MATCH($E3028,'01_Cad_Pecas'!$D$2:$D$5000,0)),IFERROR(INDEX('01_Cad_Pecas'!$I$2:$I$5000,MATCH(VALUE($E3028),'01_Cad_Pecas'!$D$2:$D$5000,0)),"")))</f>
        <v/>
      </c>
      <c r="M3028" s="14">
        <f>IF(OR($J3028="",$L3028=""),"",IF($K3028="",0,$K3028)+$J3028*$L3028)</f>
        <v/>
      </c>
      <c r="N3028" s="14" t="n"/>
      <c r="O3028" s="14" t="n"/>
      <c r="P3028" s="14" t="n"/>
      <c r="Q3028" s="14" t="n"/>
      <c r="R3028" s="14" t="n"/>
      <c r="S3028" s="14" t="n"/>
      <c r="T3028" s="14" t="n"/>
      <c r="U3028" s="14" t="n"/>
      <c r="V3028" s="14" t="n"/>
      <c r="W3028" s="14" t="n"/>
      <c r="X3028" s="14" t="n"/>
      <c r="Y3028" s="14" t="n"/>
      <c r="Z3028" s="14" t="n"/>
      <c r="AA3028" s="11" t="n"/>
      <c r="AB3028" s="14">
        <f>B3028&amp;"|"&amp;I3028</f>
        <v/>
      </c>
      <c r="AC3028">
        <f>IF($B3028="","","|"&amp;SUBSTITUTE(TRIM(SUBSTITUTE(SUBSTITUTE(SUBSTITUTE(SUBSTITUTE(SUBSTITUTE(SUBSTITUTE(SUBSTITUTE(SUBSTITUTE(SUBSTITUTE(SUBSTITUTE(SUBSTITUTE(SUBSTITUTE(SUBSTITUTE(SUBSTITUTE(TRIM($B3028&amp;""),CHAR(10)," "),CHAR(13)," "),"."," "),";"," "),","," "),"/"," "),"+"," "),"-"," "),"  "," "),"  "," "),"  "," "),"  "," "),"  "," "),"  "," "))," ","|")&amp;"|")</f>
        <v/>
      </c>
      <c r="AD3028">
        <f>TRIM($I3028&amp;"")</f>
        <v/>
      </c>
    </row>
    <row r="3029" ht="36" customHeight="1">
      <c r="A3029" s="9" t="n">
        <v>46219</v>
      </c>
      <c r="B3029" s="14" t="inlineStr">
        <is>
          <t>10241</t>
        </is>
      </c>
      <c r="C3029" s="14" t="inlineStr">
        <is>
          <t>M/C 0717 (MARROM)</t>
        </is>
      </c>
      <c r="D3029" s="14" t="inlineStr">
        <is>
          <t>8 EMBALAGEM</t>
        </is>
      </c>
      <c r="E3029" s="14" t="n">
        <v>300016</v>
      </c>
      <c r="F3029" s="14" t="inlineStr">
        <is>
          <t>CADEIRA CRETA 920</t>
        </is>
      </c>
      <c r="G3029" s="14" t="inlineStr">
        <is>
          <t>8 EMBALAGEM</t>
        </is>
      </c>
      <c r="H3029" s="14" t="inlineStr">
        <is>
          <t>8 EMBALAGEM</t>
        </is>
      </c>
      <c r="I3029" s="9" t="inlineStr">
        <is>
          <t>8 EMBALAGEM</t>
        </is>
      </c>
      <c r="J3029" s="9" t="n">
        <v>4</v>
      </c>
      <c r="K3029" s="14">
        <f>IF($E3029="","",IFERROR(INDEX('01_Cad_Pecas'!$H$2:$H$5000,MATCH($E3029,'01_Cad_Pecas'!$D$2:$D$5000,0)),IFERROR(INDEX('01_Cad_Pecas'!$H$2:$H$5000,MATCH(VALUE($E3029),'01_Cad_Pecas'!$D$2:$D$5000,0)),"")))</f>
        <v/>
      </c>
      <c r="L3029" s="14">
        <f>IF($E3029="","",IFERROR(INDEX('01_Cad_Pecas'!$I$2:$I$5000,MATCH($E3029,'01_Cad_Pecas'!$D$2:$D$5000,0)),IFERROR(INDEX('01_Cad_Pecas'!$I$2:$I$5000,MATCH(VALUE($E3029),'01_Cad_Pecas'!$D$2:$D$5000,0)),"")))</f>
        <v/>
      </c>
      <c r="M3029" s="14">
        <f>IF(OR($J3029="",$L3029=""),"",IF($K3029="",0,$K3029)+$J3029*$L3029)</f>
        <v/>
      </c>
      <c r="N3029" s="14" t="n"/>
      <c r="O3029" s="14" t="n"/>
      <c r="P3029" s="14" t="n"/>
      <c r="Q3029" s="14" t="n"/>
      <c r="R3029" s="14" t="n"/>
      <c r="S3029" s="14" t="n"/>
      <c r="T3029" s="14" t="n"/>
      <c r="U3029" s="14" t="n"/>
      <c r="V3029" s="14" t="n"/>
      <c r="W3029" s="14" t="n"/>
      <c r="X3029" s="14" t="n"/>
      <c r="Y3029" s="14" t="n"/>
      <c r="Z3029" s="14" t="n"/>
      <c r="AA3029" s="11" t="n"/>
      <c r="AB3029" s="14">
        <f>B3029&amp;"|"&amp;I3029</f>
        <v/>
      </c>
      <c r="AC3029">
        <f>IF($B3029="","","|"&amp;SUBSTITUTE(TRIM(SUBSTITUTE(SUBSTITUTE(SUBSTITUTE(SUBSTITUTE(SUBSTITUTE(SUBSTITUTE(SUBSTITUTE(SUBSTITUTE(SUBSTITUTE(SUBSTITUTE(SUBSTITUTE(SUBSTITUTE(SUBSTITUTE(SUBSTITUTE(TRIM($B3029&amp;""),CHAR(10)," "),CHAR(13)," "),"."," "),";"," "),","," "),"/"," "),"+"," "),"-"," "),"  "," "),"  "," "),"  "," "),"  "," "),"  "," "),"  "," "))," ","|")&amp;"|")</f>
        <v/>
      </c>
      <c r="AD3029">
        <f>TRIM($I3029&amp;"")</f>
        <v/>
      </c>
    </row>
    <row r="3030" ht="36" customHeight="1">
      <c r="A3030" s="9" t="n">
        <v>46219</v>
      </c>
      <c r="B3030" s="14" t="inlineStr">
        <is>
          <t>10241</t>
        </is>
      </c>
      <c r="C3030" s="14" t="inlineStr">
        <is>
          <t>M/C 0717 (MARROM)</t>
        </is>
      </c>
      <c r="D3030" s="14" t="inlineStr">
        <is>
          <t>8 EMBALAGEM</t>
        </is>
      </c>
      <c r="E3030" s="14" t="n">
        <v>300024</v>
      </c>
      <c r="F3030" s="14" t="inlineStr">
        <is>
          <t>CADEIRA TRIESTE 920</t>
        </is>
      </c>
      <c r="G3030" s="14" t="inlineStr">
        <is>
          <t>8 EMBALAGEM</t>
        </is>
      </c>
      <c r="H3030" s="14" t="inlineStr">
        <is>
          <t>8 EMBALAGEM</t>
        </is>
      </c>
      <c r="I3030" s="9" t="inlineStr">
        <is>
          <t>8 EMBALAGEM</t>
        </is>
      </c>
      <c r="J3030" s="9" t="n">
        <v>12</v>
      </c>
      <c r="K3030" s="14">
        <f>IF($E3030="","",IFERROR(INDEX('01_Cad_Pecas'!$H$2:$H$5000,MATCH($E3030,'01_Cad_Pecas'!$D$2:$D$5000,0)),IFERROR(INDEX('01_Cad_Pecas'!$H$2:$H$5000,MATCH(VALUE($E3030),'01_Cad_Pecas'!$D$2:$D$5000,0)),"")))</f>
        <v/>
      </c>
      <c r="L3030" s="14">
        <f>IF($E3030="","",IFERROR(INDEX('01_Cad_Pecas'!$I$2:$I$5000,MATCH($E3030,'01_Cad_Pecas'!$D$2:$D$5000,0)),IFERROR(INDEX('01_Cad_Pecas'!$I$2:$I$5000,MATCH(VALUE($E3030),'01_Cad_Pecas'!$D$2:$D$5000,0)),"")))</f>
        <v/>
      </c>
      <c r="M3030" s="14">
        <f>IF(OR($J3030="",$L3030=""),"",IF($K3030="",0,$K3030)+$J3030*$L3030)</f>
        <v/>
      </c>
      <c r="N3030" s="14" t="n"/>
      <c r="O3030" s="14" t="n"/>
      <c r="P3030" s="14" t="n"/>
      <c r="Q3030" s="14" t="n"/>
      <c r="R3030" s="14" t="n"/>
      <c r="S3030" s="14" t="n"/>
      <c r="T3030" s="14" t="n"/>
      <c r="U3030" s="14" t="n"/>
      <c r="V3030" s="14" t="n"/>
      <c r="W3030" s="14" t="n"/>
      <c r="X3030" s="14" t="n"/>
      <c r="Y3030" s="14" t="n"/>
      <c r="Z3030" s="14" t="n"/>
      <c r="AA3030" s="11" t="n"/>
      <c r="AB3030" s="14">
        <f>B3030&amp;"|"&amp;I3030</f>
        <v/>
      </c>
      <c r="AC3030">
        <f>IF($B3030="","","|"&amp;SUBSTITUTE(TRIM(SUBSTITUTE(SUBSTITUTE(SUBSTITUTE(SUBSTITUTE(SUBSTITUTE(SUBSTITUTE(SUBSTITUTE(SUBSTITUTE(SUBSTITUTE(SUBSTITUTE(SUBSTITUTE(SUBSTITUTE(SUBSTITUTE(SUBSTITUTE(TRIM($B3030&amp;""),CHAR(10)," "),CHAR(13)," "),"."," "),";"," "),","," "),"/"," "),"+"," "),"-"," "),"  "," "),"  "," "),"  "," "),"  "," "),"  "," "),"  "," "))," ","|")&amp;"|")</f>
        <v/>
      </c>
      <c r="AD3030">
        <f>TRIM($I3030&amp;"")</f>
        <v/>
      </c>
    </row>
    <row r="3031" ht="36" customHeight="1">
      <c r="A3031" s="9" t="n">
        <v>46219</v>
      </c>
      <c r="B3031" s="14" t="inlineStr">
        <is>
          <t>10241</t>
        </is>
      </c>
      <c r="C3031" s="14" t="inlineStr">
        <is>
          <t>M/C 0717 (MARROM)</t>
        </is>
      </c>
      <c r="D3031" s="14" t="inlineStr">
        <is>
          <t>8 EMBALAGEM</t>
        </is>
      </c>
      <c r="E3031" s="14" t="n">
        <v>300032</v>
      </c>
      <c r="F3031" s="14" t="inlineStr">
        <is>
          <t>CADEIRA NOVA YORK 920</t>
        </is>
      </c>
      <c r="G3031" s="14" t="inlineStr">
        <is>
          <t>8 EMBALAGEM</t>
        </is>
      </c>
      <c r="H3031" s="14" t="inlineStr">
        <is>
          <t>8 EMBALAGEM</t>
        </is>
      </c>
      <c r="I3031" s="9" t="inlineStr">
        <is>
          <t>8 EMBALAGEM</t>
        </is>
      </c>
      <c r="J3031" s="9" t="n">
        <v>8</v>
      </c>
      <c r="K3031" s="14">
        <f>IF($E3031="","",IFERROR(INDEX('01_Cad_Pecas'!$H$2:$H$5000,MATCH($E3031,'01_Cad_Pecas'!$D$2:$D$5000,0)),IFERROR(INDEX('01_Cad_Pecas'!$H$2:$H$5000,MATCH(VALUE($E3031),'01_Cad_Pecas'!$D$2:$D$5000,0)),"")))</f>
        <v/>
      </c>
      <c r="L3031" s="14">
        <f>IF($E3031="","",IFERROR(INDEX('01_Cad_Pecas'!$I$2:$I$5000,MATCH($E3031,'01_Cad_Pecas'!$D$2:$D$5000,0)),IFERROR(INDEX('01_Cad_Pecas'!$I$2:$I$5000,MATCH(VALUE($E3031),'01_Cad_Pecas'!$D$2:$D$5000,0)),"")))</f>
        <v/>
      </c>
      <c r="M3031" s="14">
        <f>IF(OR($J3031="",$L3031=""),"",IF($K3031="",0,$K3031)+$J3031*$L3031)</f>
        <v/>
      </c>
      <c r="N3031" s="14" t="n"/>
      <c r="O3031" s="14" t="n"/>
      <c r="P3031" s="14" t="n"/>
      <c r="Q3031" s="14" t="n"/>
      <c r="R3031" s="14" t="n"/>
      <c r="S3031" s="14" t="n"/>
      <c r="T3031" s="14" t="n"/>
      <c r="U3031" s="14" t="n"/>
      <c r="V3031" s="14" t="n"/>
      <c r="W3031" s="14" t="n"/>
      <c r="X3031" s="14" t="n"/>
      <c r="Y3031" s="14" t="n"/>
      <c r="Z3031" s="14" t="n"/>
      <c r="AA3031" s="11" t="n"/>
      <c r="AB3031" s="14">
        <f>B3031&amp;"|"&amp;I3031</f>
        <v/>
      </c>
      <c r="AC3031">
        <f>IF($B3031="","","|"&amp;SUBSTITUTE(TRIM(SUBSTITUTE(SUBSTITUTE(SUBSTITUTE(SUBSTITUTE(SUBSTITUTE(SUBSTITUTE(SUBSTITUTE(SUBSTITUTE(SUBSTITUTE(SUBSTITUTE(SUBSTITUTE(SUBSTITUTE(SUBSTITUTE(SUBSTITUTE(TRIM($B3031&amp;""),CHAR(10)," "),CHAR(13)," "),"."," "),";"," "),","," "),"/"," "),"+"," "),"-"," "),"  "," "),"  "," "),"  "," "),"  "," "),"  "," "),"  "," "))," ","|")&amp;"|")</f>
        <v/>
      </c>
      <c r="AD3031">
        <f>TRIM($I3031&amp;"")</f>
        <v/>
      </c>
    </row>
    <row r="3032" ht="36" customHeight="1">
      <c r="A3032" s="9" t="n">
        <v>46219</v>
      </c>
      <c r="B3032" s="14" t="inlineStr">
        <is>
          <t>10241</t>
        </is>
      </c>
      <c r="C3032" s="14" t="inlineStr">
        <is>
          <t>M/C 0717 (MARROM)</t>
        </is>
      </c>
      <c r="D3032" s="14" t="inlineStr">
        <is>
          <t>8 EMBALAGEM</t>
        </is>
      </c>
      <c r="E3032" s="14" t="n">
        <v>300034</v>
      </c>
      <c r="F3032" s="14" t="inlineStr">
        <is>
          <t>CADEIRA DAKAR</t>
        </is>
      </c>
      <c r="G3032" s="14" t="inlineStr">
        <is>
          <t>8 EMBALAGEM</t>
        </is>
      </c>
      <c r="H3032" s="14" t="inlineStr">
        <is>
          <t>8 EMBALAGEM</t>
        </is>
      </c>
      <c r="I3032" s="9" t="inlineStr">
        <is>
          <t>8 EMBALAGEM</t>
        </is>
      </c>
      <c r="J3032" s="9" t="n">
        <v>60</v>
      </c>
      <c r="K3032" s="14">
        <f>IF($E3032="","",IFERROR(INDEX('01_Cad_Pecas'!$H$2:$H$5000,MATCH($E3032,'01_Cad_Pecas'!$D$2:$D$5000,0)),IFERROR(INDEX('01_Cad_Pecas'!$H$2:$H$5000,MATCH(VALUE($E3032),'01_Cad_Pecas'!$D$2:$D$5000,0)),"")))</f>
        <v/>
      </c>
      <c r="L3032" s="14">
        <f>IF($E3032="","",IFERROR(INDEX('01_Cad_Pecas'!$I$2:$I$5000,MATCH($E3032,'01_Cad_Pecas'!$D$2:$D$5000,0)),IFERROR(INDEX('01_Cad_Pecas'!$I$2:$I$5000,MATCH(VALUE($E3032),'01_Cad_Pecas'!$D$2:$D$5000,0)),"")))</f>
        <v/>
      </c>
      <c r="M3032" s="14">
        <f>IF(OR($J3032="",$L3032=""),"",IF($K3032="",0,$K3032)+$J3032*$L3032)</f>
        <v/>
      </c>
      <c r="N3032" s="14" t="n"/>
      <c r="O3032" s="14" t="n"/>
      <c r="P3032" s="14" t="n"/>
      <c r="Q3032" s="14" t="n"/>
      <c r="R3032" s="14" t="n"/>
      <c r="S3032" s="14" t="n"/>
      <c r="T3032" s="14" t="n"/>
      <c r="U3032" s="14" t="n"/>
      <c r="V3032" s="14" t="n"/>
      <c r="W3032" s="14" t="n"/>
      <c r="X3032" s="14" t="n"/>
      <c r="Y3032" s="14" t="n"/>
      <c r="Z3032" s="14" t="n"/>
      <c r="AA3032" s="11" t="n"/>
      <c r="AB3032" s="14">
        <f>B3032&amp;"|"&amp;I3032</f>
        <v/>
      </c>
      <c r="AC3032">
        <f>IF($B3032="","","|"&amp;SUBSTITUTE(TRIM(SUBSTITUTE(SUBSTITUTE(SUBSTITUTE(SUBSTITUTE(SUBSTITUTE(SUBSTITUTE(SUBSTITUTE(SUBSTITUTE(SUBSTITUTE(SUBSTITUTE(SUBSTITUTE(SUBSTITUTE(SUBSTITUTE(SUBSTITUTE(TRIM($B3032&amp;""),CHAR(10)," "),CHAR(13)," "),"."," "),";"," "),","," "),"/"," "),"+"," "),"-"," "),"  "," "),"  "," "),"  "," "),"  "," "),"  "," "),"  "," "))," ","|")&amp;"|")</f>
        <v/>
      </c>
      <c r="AD3032">
        <f>TRIM($I3032&amp;"")</f>
        <v/>
      </c>
    </row>
    <row r="3033" ht="36" customHeight="1">
      <c r="A3033" s="9" t="n">
        <v>46219</v>
      </c>
      <c r="B3033" s="14" t="inlineStr">
        <is>
          <t>10241</t>
        </is>
      </c>
      <c r="C3033" s="14" t="inlineStr">
        <is>
          <t>M/C 0717 (MARROM)</t>
        </is>
      </c>
      <c r="D3033" s="14" t="inlineStr">
        <is>
          <t>8 EMBALAGEM</t>
        </is>
      </c>
      <c r="E3033" s="14" t="n">
        <v>300039</v>
      </c>
      <c r="F3033" s="14" t="inlineStr">
        <is>
          <t>CADEIRA TRENTO</t>
        </is>
      </c>
      <c r="G3033" s="14" t="inlineStr">
        <is>
          <t>8 EMBALAGEM</t>
        </is>
      </c>
      <c r="H3033" s="14" t="inlineStr">
        <is>
          <t>8 EMBALAGEM</t>
        </is>
      </c>
      <c r="I3033" s="9" t="inlineStr">
        <is>
          <t>8 EMBALAGEM</t>
        </is>
      </c>
      <c r="J3033" s="9" t="n">
        <v>16</v>
      </c>
      <c r="K3033" s="14">
        <f>IF($E3033="","",IFERROR(INDEX('01_Cad_Pecas'!$H$2:$H$5000,MATCH($E3033,'01_Cad_Pecas'!$D$2:$D$5000,0)),IFERROR(INDEX('01_Cad_Pecas'!$H$2:$H$5000,MATCH(VALUE($E3033),'01_Cad_Pecas'!$D$2:$D$5000,0)),"")))</f>
        <v/>
      </c>
      <c r="L3033" s="14">
        <f>IF($E3033="","",IFERROR(INDEX('01_Cad_Pecas'!$I$2:$I$5000,MATCH($E3033,'01_Cad_Pecas'!$D$2:$D$5000,0)),IFERROR(INDEX('01_Cad_Pecas'!$I$2:$I$5000,MATCH(VALUE($E3033),'01_Cad_Pecas'!$D$2:$D$5000,0)),"")))</f>
        <v/>
      </c>
      <c r="M3033" s="14">
        <f>IF(OR($J3033="",$L3033=""),"",IF($K3033="",0,$K3033)+$J3033*$L3033)</f>
        <v/>
      </c>
      <c r="N3033" s="14" t="n"/>
      <c r="O3033" s="14" t="n"/>
      <c r="P3033" s="14" t="n"/>
      <c r="Q3033" s="14" t="n"/>
      <c r="R3033" s="14" t="n"/>
      <c r="S3033" s="14" t="n"/>
      <c r="T3033" s="14" t="n"/>
      <c r="U3033" s="14" t="n"/>
      <c r="V3033" s="14" t="n"/>
      <c r="W3033" s="14" t="n"/>
      <c r="X3033" s="14" t="n"/>
      <c r="Y3033" s="14" t="n"/>
      <c r="Z3033" s="14" t="n"/>
      <c r="AA3033" s="11" t="n"/>
      <c r="AB3033" s="14">
        <f>B3033&amp;"|"&amp;I3033</f>
        <v/>
      </c>
      <c r="AC3033">
        <f>IF($B3033="","","|"&amp;SUBSTITUTE(TRIM(SUBSTITUTE(SUBSTITUTE(SUBSTITUTE(SUBSTITUTE(SUBSTITUTE(SUBSTITUTE(SUBSTITUTE(SUBSTITUTE(SUBSTITUTE(SUBSTITUTE(SUBSTITUTE(SUBSTITUTE(SUBSTITUTE(SUBSTITUTE(TRIM($B3033&amp;""),CHAR(10)," "),CHAR(13)," "),"."," "),";"," "),","," "),"/"," "),"+"," "),"-"," "),"  "," "),"  "," "),"  "," "),"  "," "),"  "," "),"  "," "))," ","|")&amp;"|")</f>
        <v/>
      </c>
      <c r="AD3033">
        <f>TRIM($I3033&amp;"")</f>
        <v/>
      </c>
    </row>
    <row r="3034" ht="36" customHeight="1">
      <c r="A3034" s="9" t="n">
        <v>46219</v>
      </c>
      <c r="B3034" s="14" t="inlineStr">
        <is>
          <t>10241</t>
        </is>
      </c>
      <c r="C3034" s="14" t="inlineStr">
        <is>
          <t>M/C 0717 (MARROM)</t>
        </is>
      </c>
      <c r="D3034" s="14" t="inlineStr">
        <is>
          <t>8 EMBALAGEM</t>
        </is>
      </c>
      <c r="E3034" s="14" t="n">
        <v>300048</v>
      </c>
      <c r="F3034" s="14" t="inlineStr">
        <is>
          <t>CADEIRA SANTIAGO</t>
        </is>
      </c>
      <c r="G3034" s="14" t="inlineStr">
        <is>
          <t>8 EMBALAGEM</t>
        </is>
      </c>
      <c r="H3034" s="14" t="inlineStr">
        <is>
          <t>8 EMBALAGEM</t>
        </is>
      </c>
      <c r="I3034" s="9" t="inlineStr">
        <is>
          <t>8 EMBALAGEM</t>
        </is>
      </c>
      <c r="J3034" s="9" t="n">
        <v>54</v>
      </c>
      <c r="K3034" s="14">
        <f>IF($E3034="","",IFERROR(INDEX('01_Cad_Pecas'!$H$2:$H$5000,MATCH($E3034,'01_Cad_Pecas'!$D$2:$D$5000,0)),IFERROR(INDEX('01_Cad_Pecas'!$H$2:$H$5000,MATCH(VALUE($E3034),'01_Cad_Pecas'!$D$2:$D$5000,0)),"")))</f>
        <v/>
      </c>
      <c r="L3034" s="14">
        <f>IF($E3034="","",IFERROR(INDEX('01_Cad_Pecas'!$I$2:$I$5000,MATCH($E3034,'01_Cad_Pecas'!$D$2:$D$5000,0)),IFERROR(INDEX('01_Cad_Pecas'!$I$2:$I$5000,MATCH(VALUE($E3034),'01_Cad_Pecas'!$D$2:$D$5000,0)),"")))</f>
        <v/>
      </c>
      <c r="M3034" s="14">
        <f>IF(OR($J3034="",$L3034=""),"",IF($K3034="",0,$K3034)+$J3034*$L3034)</f>
        <v/>
      </c>
      <c r="N3034" s="14" t="n"/>
      <c r="O3034" s="14" t="n"/>
      <c r="P3034" s="14" t="n"/>
      <c r="Q3034" s="14" t="n"/>
      <c r="R3034" s="14" t="n"/>
      <c r="S3034" s="14" t="n"/>
      <c r="T3034" s="14" t="n"/>
      <c r="U3034" s="14" t="n"/>
      <c r="V3034" s="14" t="n"/>
      <c r="W3034" s="14" t="n"/>
      <c r="X3034" s="14" t="n"/>
      <c r="Y3034" s="14" t="n"/>
      <c r="Z3034" s="14" t="n"/>
      <c r="AA3034" s="11" t="n"/>
      <c r="AB3034" s="14">
        <f>B3034&amp;"|"&amp;I3034</f>
        <v/>
      </c>
      <c r="AC3034">
        <f>IF($B3034="","","|"&amp;SUBSTITUTE(TRIM(SUBSTITUTE(SUBSTITUTE(SUBSTITUTE(SUBSTITUTE(SUBSTITUTE(SUBSTITUTE(SUBSTITUTE(SUBSTITUTE(SUBSTITUTE(SUBSTITUTE(SUBSTITUTE(SUBSTITUTE(SUBSTITUTE(SUBSTITUTE(TRIM($B3034&amp;""),CHAR(10)," "),CHAR(13)," "),"."," "),";"," "),","," "),"/"," "),"+"," "),"-"," "),"  "," "),"  "," "),"  "," "),"  "," "),"  "," "),"  "," "))," ","|")&amp;"|")</f>
        <v/>
      </c>
      <c r="AD3034">
        <f>TRIM($I3034&amp;"")</f>
        <v/>
      </c>
    </row>
    <row r="3035" ht="36" customHeight="1">
      <c r="A3035" s="9" t="n">
        <v>46219</v>
      </c>
      <c r="B3035" s="14" t="inlineStr">
        <is>
          <t>10241</t>
        </is>
      </c>
      <c r="C3035" s="14" t="inlineStr">
        <is>
          <t>M/C 0717 (MARROM)</t>
        </is>
      </c>
      <c r="D3035" s="14" t="inlineStr">
        <is>
          <t>8 EMBALAGEM</t>
        </is>
      </c>
      <c r="E3035" s="14" t="n">
        <v>300081</v>
      </c>
      <c r="F3035" s="14" t="inlineStr">
        <is>
          <t>CADEIRA CORDOBA</t>
        </is>
      </c>
      <c r="G3035" s="14" t="inlineStr">
        <is>
          <t>8 EMBALAGEM</t>
        </is>
      </c>
      <c r="H3035" s="14" t="inlineStr">
        <is>
          <t>8 EMBALAGEM</t>
        </is>
      </c>
      <c r="I3035" s="9" t="inlineStr">
        <is>
          <t>8 EMBALAGEM</t>
        </is>
      </c>
      <c r="J3035" s="9" t="n">
        <v>6</v>
      </c>
      <c r="K3035" s="14">
        <f>IF($E3035="","",IFERROR(INDEX('01_Cad_Pecas'!$H$2:$H$5000,MATCH($E3035,'01_Cad_Pecas'!$D$2:$D$5000,0)),IFERROR(INDEX('01_Cad_Pecas'!$H$2:$H$5000,MATCH(VALUE($E3035),'01_Cad_Pecas'!$D$2:$D$5000,0)),"")))</f>
        <v/>
      </c>
      <c r="L3035" s="14">
        <f>IF($E3035="","",IFERROR(INDEX('01_Cad_Pecas'!$I$2:$I$5000,MATCH($E3035,'01_Cad_Pecas'!$D$2:$D$5000,0)),IFERROR(INDEX('01_Cad_Pecas'!$I$2:$I$5000,MATCH(VALUE($E3035),'01_Cad_Pecas'!$D$2:$D$5000,0)),"")))</f>
        <v/>
      </c>
      <c r="M3035" s="14">
        <f>IF(OR($J3035="",$L3035=""),"",IF($K3035="",0,$K3035)+$J3035*$L3035)</f>
        <v/>
      </c>
      <c r="N3035" s="14" t="n"/>
      <c r="O3035" s="14" t="n"/>
      <c r="P3035" s="14" t="n"/>
      <c r="Q3035" s="14" t="n"/>
      <c r="R3035" s="14" t="n"/>
      <c r="S3035" s="14" t="n"/>
      <c r="T3035" s="14" t="n"/>
      <c r="U3035" s="14" t="n"/>
      <c r="V3035" s="14" t="n"/>
      <c r="W3035" s="14" t="n"/>
      <c r="X3035" s="14" t="n"/>
      <c r="Y3035" s="14" t="n"/>
      <c r="Z3035" s="14" t="n"/>
      <c r="AA3035" s="11" t="n"/>
      <c r="AB3035" s="14">
        <f>B3035&amp;"|"&amp;I3035</f>
        <v/>
      </c>
      <c r="AC3035">
        <f>IF($B3035="","","|"&amp;SUBSTITUTE(TRIM(SUBSTITUTE(SUBSTITUTE(SUBSTITUTE(SUBSTITUTE(SUBSTITUTE(SUBSTITUTE(SUBSTITUTE(SUBSTITUTE(SUBSTITUTE(SUBSTITUTE(SUBSTITUTE(SUBSTITUTE(SUBSTITUTE(SUBSTITUTE(TRIM($B3035&amp;""),CHAR(10)," "),CHAR(13)," "),"."," "),";"," "),","," "),"/"," "),"+"," "),"-"," "),"  "," "),"  "," "),"  "," "),"  "," "),"  "," "),"  "," "))," ","|")&amp;"|")</f>
        <v/>
      </c>
      <c r="AD3035">
        <f>TRIM($I3035&amp;"")</f>
        <v/>
      </c>
    </row>
    <row r="3036" ht="36" customHeight="1">
      <c r="A3036" s="9" t="n">
        <v>46219</v>
      </c>
      <c r="B3036" s="14" t="inlineStr">
        <is>
          <t>10241</t>
        </is>
      </c>
      <c r="C3036" s="14" t="inlineStr">
        <is>
          <t>M/C 0717 (MARROM)</t>
        </is>
      </c>
      <c r="D3036" s="14" t="inlineStr">
        <is>
          <t>8 EMBALAGEM</t>
        </is>
      </c>
      <c r="E3036" s="14" t="n">
        <v>300093</v>
      </c>
      <c r="F3036" s="14" t="inlineStr">
        <is>
          <t>CADEIRA PADUA 920 - MULTIMOVEIS</t>
        </is>
      </c>
      <c r="G3036" s="14" t="inlineStr">
        <is>
          <t>8 EMBALAGEM</t>
        </is>
      </c>
      <c r="H3036" s="14" t="inlineStr">
        <is>
          <t>8 EMBALAGEM</t>
        </is>
      </c>
      <c r="I3036" s="9" t="inlineStr">
        <is>
          <t>8 EMBALAGEM</t>
        </is>
      </c>
      <c r="J3036" s="9" t="n">
        <v>4</v>
      </c>
      <c r="K3036" s="14">
        <f>IF($E3036="","",IFERROR(INDEX('01_Cad_Pecas'!$H$2:$H$5000,MATCH($E3036,'01_Cad_Pecas'!$D$2:$D$5000,0)),IFERROR(INDEX('01_Cad_Pecas'!$H$2:$H$5000,MATCH(VALUE($E3036),'01_Cad_Pecas'!$D$2:$D$5000,0)),"")))</f>
        <v/>
      </c>
      <c r="L3036" s="14">
        <f>IF($E3036="","",IFERROR(INDEX('01_Cad_Pecas'!$I$2:$I$5000,MATCH($E3036,'01_Cad_Pecas'!$D$2:$D$5000,0)),IFERROR(INDEX('01_Cad_Pecas'!$I$2:$I$5000,MATCH(VALUE($E3036),'01_Cad_Pecas'!$D$2:$D$5000,0)),"")))</f>
        <v/>
      </c>
      <c r="M3036" s="14">
        <f>IF(OR($J3036="",$L3036=""),"",IF($K3036="",0,$K3036)+$J3036*$L3036)</f>
        <v/>
      </c>
      <c r="N3036" s="14" t="n"/>
      <c r="O3036" s="14" t="n"/>
      <c r="P3036" s="14" t="n"/>
      <c r="Q3036" s="14" t="n"/>
      <c r="R3036" s="14" t="n"/>
      <c r="S3036" s="14" t="n"/>
      <c r="T3036" s="14" t="n"/>
      <c r="U3036" s="14" t="n"/>
      <c r="V3036" s="14" t="n"/>
      <c r="W3036" s="14" t="n"/>
      <c r="X3036" s="14" t="n"/>
      <c r="Y3036" s="14" t="n"/>
      <c r="Z3036" s="14" t="n"/>
      <c r="AA3036" s="11" t="n"/>
      <c r="AB3036" s="14">
        <f>B3036&amp;"|"&amp;I3036</f>
        <v/>
      </c>
      <c r="AC3036">
        <f>IF($B3036="","","|"&amp;SUBSTITUTE(TRIM(SUBSTITUTE(SUBSTITUTE(SUBSTITUTE(SUBSTITUTE(SUBSTITUTE(SUBSTITUTE(SUBSTITUTE(SUBSTITUTE(SUBSTITUTE(SUBSTITUTE(SUBSTITUTE(SUBSTITUTE(SUBSTITUTE(SUBSTITUTE(TRIM($B3036&amp;""),CHAR(10)," "),CHAR(13)," "),"."," "),";"," "),","," "),"/"," "),"+"," "),"-"," "),"  "," "),"  "," "),"  "," "),"  "," "),"  "," "),"  "," "))," ","|")&amp;"|")</f>
        <v/>
      </c>
      <c r="AD3036">
        <f>TRIM($I3036&amp;"")</f>
        <v/>
      </c>
    </row>
    <row r="3037" ht="36" customHeight="1">
      <c r="A3037" s="9" t="n">
        <v>46219</v>
      </c>
      <c r="B3037" s="14" t="inlineStr">
        <is>
          <t>10241</t>
        </is>
      </c>
      <c r="C3037" s="14" t="inlineStr">
        <is>
          <t>M/C 0717 (MARROM)</t>
        </is>
      </c>
      <c r="D3037" s="14" t="inlineStr">
        <is>
          <t>8 EMBALAGEM</t>
        </is>
      </c>
      <c r="E3037" s="14" t="n">
        <v>3008002</v>
      </c>
      <c r="F3037" s="14" t="inlineStr">
        <is>
          <t>TAMPO C/ PRATO GIRATORIO 1,36 X 1,36</t>
        </is>
      </c>
      <c r="G3037" s="14" t="inlineStr">
        <is>
          <t>8 EMBALAGEM</t>
        </is>
      </c>
      <c r="H3037" s="14" t="inlineStr">
        <is>
          <t>8 EMBALAGEM</t>
        </is>
      </c>
      <c r="I3037" s="9" t="inlineStr">
        <is>
          <t>8 EMBALAGEM</t>
        </is>
      </c>
      <c r="J3037" s="9" t="n">
        <v>4</v>
      </c>
      <c r="K3037" s="14">
        <f>IF($E3037="","",IFERROR(INDEX('01_Cad_Pecas'!$H$2:$H$5000,MATCH($E3037,'01_Cad_Pecas'!$D$2:$D$5000,0)),IFERROR(INDEX('01_Cad_Pecas'!$H$2:$H$5000,MATCH(VALUE($E3037),'01_Cad_Pecas'!$D$2:$D$5000,0)),"")))</f>
        <v/>
      </c>
      <c r="L3037" s="14">
        <f>IF($E3037="","",IFERROR(INDEX('01_Cad_Pecas'!$I$2:$I$5000,MATCH($E3037,'01_Cad_Pecas'!$D$2:$D$5000,0)),IFERROR(INDEX('01_Cad_Pecas'!$I$2:$I$5000,MATCH(VALUE($E3037),'01_Cad_Pecas'!$D$2:$D$5000,0)),"")))</f>
        <v/>
      </c>
      <c r="M3037" s="14">
        <f>IF(OR($J3037="",$L3037=""),"",IF($K3037="",0,$K3037)+$J3037*$L3037)</f>
        <v/>
      </c>
      <c r="N3037" s="14" t="n"/>
      <c r="O3037" s="14" t="n"/>
      <c r="P3037" s="14" t="n"/>
      <c r="Q3037" s="14" t="n"/>
      <c r="R3037" s="14" t="n"/>
      <c r="S3037" s="14" t="n"/>
      <c r="T3037" s="14" t="n"/>
      <c r="U3037" s="14" t="n"/>
      <c r="V3037" s="14" t="n"/>
      <c r="W3037" s="14" t="n"/>
      <c r="X3037" s="14" t="n"/>
      <c r="Y3037" s="14" t="n"/>
      <c r="Z3037" s="14" t="n"/>
      <c r="AA3037" s="11" t="n"/>
      <c r="AB3037" s="14">
        <f>B3037&amp;"|"&amp;I3037</f>
        <v/>
      </c>
      <c r="AC3037">
        <f>IF($B3037="","","|"&amp;SUBSTITUTE(TRIM(SUBSTITUTE(SUBSTITUTE(SUBSTITUTE(SUBSTITUTE(SUBSTITUTE(SUBSTITUTE(SUBSTITUTE(SUBSTITUTE(SUBSTITUTE(SUBSTITUTE(SUBSTITUTE(SUBSTITUTE(SUBSTITUTE(SUBSTITUTE(TRIM($B3037&amp;""),CHAR(10)," "),CHAR(13)," "),"."," "),";"," "),","," "),"/"," "),"+"," "),"-"," "),"  "," "),"  "," "),"  "," "),"  "," "),"  "," "),"  "," "))," ","|")&amp;"|")</f>
        <v/>
      </c>
      <c r="AD3037">
        <f>TRIM($I3037&amp;"")</f>
        <v/>
      </c>
    </row>
    <row r="3038" ht="48" customHeight="1">
      <c r="A3038" s="9" t="n">
        <v>46213</v>
      </c>
      <c r="B3038" s="14" t="inlineStr">
        <is>
          <t>10245</t>
        </is>
      </c>
      <c r="C3038" s="14" t="inlineStr">
        <is>
          <t>M/C 0713 ENCAIXE ESPLANADA (FOLHA AZUL)</t>
        </is>
      </c>
      <c r="D3038" s="14" t="inlineStr">
        <is>
          <t>8 EMBALAGEM</t>
        </is>
      </c>
      <c r="E3038" s="14" t="n">
        <v>300024</v>
      </c>
      <c r="F3038" s="14" t="inlineStr">
        <is>
          <t>CADEIRA TRIESTE 920</t>
        </is>
      </c>
      <c r="G3038" s="14" t="inlineStr">
        <is>
          <t>8 EMBALAGEM</t>
        </is>
      </c>
      <c r="H3038" s="14" t="inlineStr">
        <is>
          <t>8 EMBALAGEM</t>
        </is>
      </c>
      <c r="I3038" s="9" t="inlineStr">
        <is>
          <t>8 EMBALAGEM</t>
        </is>
      </c>
      <c r="J3038" s="9" t="n">
        <v>30</v>
      </c>
      <c r="K3038" s="14">
        <f>IF($E3038="","",IFERROR(INDEX('01_Cad_Pecas'!$H$2:$H$5000,MATCH($E3038,'01_Cad_Pecas'!$D$2:$D$5000,0)),IFERROR(INDEX('01_Cad_Pecas'!$H$2:$H$5000,MATCH(VALUE($E3038),'01_Cad_Pecas'!$D$2:$D$5000,0)),"")))</f>
        <v/>
      </c>
      <c r="L3038" s="14">
        <f>IF($E3038="","",IFERROR(INDEX('01_Cad_Pecas'!$I$2:$I$5000,MATCH($E3038,'01_Cad_Pecas'!$D$2:$D$5000,0)),IFERROR(INDEX('01_Cad_Pecas'!$I$2:$I$5000,MATCH(VALUE($E3038),'01_Cad_Pecas'!$D$2:$D$5000,0)),"")))</f>
        <v/>
      </c>
      <c r="M3038" s="14">
        <f>IF(OR($J3038="",$L3038=""),"",IF($K3038="",0,$K3038)+$J3038*$L3038)</f>
        <v/>
      </c>
      <c r="N3038" s="14" t="n">
        <v>46216</v>
      </c>
      <c r="O3038" s="14" t="n">
        <v>30</v>
      </c>
      <c r="P3038" s="14" t="n"/>
      <c r="Q3038" s="14" t="n"/>
      <c r="R3038" s="14" t="n"/>
      <c r="S3038" s="14" t="n"/>
      <c r="T3038" s="14">
        <f>IF(OR($J3038="",$O3038=""),"",$O3038/$J3038)</f>
        <v/>
      </c>
      <c r="U3038" s="14" t="inlineStr">
        <is>
          <t>Concluído</t>
        </is>
      </c>
      <c r="V3038" s="14" t="n"/>
      <c r="W3038" s="14" t="n"/>
      <c r="X3038" s="14" t="n"/>
      <c r="Y3038" s="14" t="n"/>
      <c r="Z3038" s="14" t="n"/>
      <c r="AA3038" s="11" t="n"/>
      <c r="AB3038" s="14">
        <f>B3038&amp;"|"&amp;I3038</f>
        <v/>
      </c>
      <c r="AC3038">
        <f>IF($B3038="","","|"&amp;SUBSTITUTE(TRIM(SUBSTITUTE(SUBSTITUTE(SUBSTITUTE(SUBSTITUTE(SUBSTITUTE(SUBSTITUTE(SUBSTITUTE(SUBSTITUTE(SUBSTITUTE(SUBSTITUTE(SUBSTITUTE(SUBSTITUTE(SUBSTITUTE(SUBSTITUTE(TRIM($B3038&amp;""),CHAR(10)," "),CHAR(13)," "),"."," "),";"," "),","," "),"/"," "),"+"," "),"-"," "),"  "," "),"  "," "),"  "," "),"  "," "),"  "," "),"  "," "))," ","|")&amp;"|")</f>
        <v/>
      </c>
      <c r="AD3038">
        <f>TRIM($I3038&amp;"")</f>
        <v/>
      </c>
    </row>
    <row r="3039" ht="36" customHeight="1">
      <c r="A3039" s="9" t="n">
        <v>46220</v>
      </c>
      <c r="B3039" s="14" t="inlineStr">
        <is>
          <t>10246</t>
        </is>
      </c>
      <c r="C3039" s="14" t="inlineStr">
        <is>
          <t>M/C 0720 (AMARELO)</t>
        </is>
      </c>
      <c r="D3039" s="14" t="inlineStr">
        <is>
          <t>8 EMBALAGEM</t>
        </is>
      </c>
      <c r="E3039" s="14" t="n">
        <v>2001241</v>
      </c>
      <c r="F3039" s="14" t="inlineStr">
        <is>
          <t>MESA MIAMI 1,20X0,80 VOL 1/1</t>
        </is>
      </c>
      <c r="G3039" s="14" t="inlineStr">
        <is>
          <t>8 EMBALAGEM</t>
        </is>
      </c>
      <c r="H3039" s="14" t="inlineStr">
        <is>
          <t>8 EMBALAGEM</t>
        </is>
      </c>
      <c r="I3039" s="9" t="inlineStr">
        <is>
          <t>8 EMBALAGEM</t>
        </is>
      </c>
      <c r="J3039" s="9" t="n">
        <v>140</v>
      </c>
      <c r="K3039" s="14">
        <f>IF($E3039="","",IFERROR(INDEX('01_Cad_Pecas'!$H$2:$H$5000,MATCH($E3039,'01_Cad_Pecas'!$D$2:$D$5000,0)),IFERROR(INDEX('01_Cad_Pecas'!$H$2:$H$5000,MATCH(VALUE($E3039),'01_Cad_Pecas'!$D$2:$D$5000,0)),"")))</f>
        <v/>
      </c>
      <c r="L3039" s="14">
        <f>IF($E3039="","",IFERROR(INDEX('01_Cad_Pecas'!$I$2:$I$5000,MATCH($E3039,'01_Cad_Pecas'!$D$2:$D$5000,0)),IFERROR(INDEX('01_Cad_Pecas'!$I$2:$I$5000,MATCH(VALUE($E3039),'01_Cad_Pecas'!$D$2:$D$5000,0)),"")))</f>
        <v/>
      </c>
      <c r="M3039" s="14">
        <f>IF(OR($J3039="",$L3039=""),"",IF($K3039="",0,$K3039)+$J3039*$L3039)</f>
        <v/>
      </c>
      <c r="N3039" s="14" t="n"/>
      <c r="O3039" s="14" t="n"/>
      <c r="P3039" s="14" t="n"/>
      <c r="Q3039" s="14" t="n"/>
      <c r="R3039" s="14" t="n"/>
      <c r="S3039" s="14" t="n"/>
      <c r="T3039" s="14" t="n"/>
      <c r="U3039" s="14" t="n"/>
      <c r="V3039" s="14" t="n"/>
      <c r="W3039" s="14" t="n"/>
      <c r="X3039" s="14" t="n"/>
      <c r="Y3039" s="14" t="n"/>
      <c r="Z3039" s="14" t="n"/>
      <c r="AA3039" s="11" t="n"/>
      <c r="AB3039" s="14">
        <f>B3039&amp;"|"&amp;I3039</f>
        <v/>
      </c>
      <c r="AC3039">
        <f>IF($B3039="","","|"&amp;SUBSTITUTE(TRIM(SUBSTITUTE(SUBSTITUTE(SUBSTITUTE(SUBSTITUTE(SUBSTITUTE(SUBSTITUTE(SUBSTITUTE(SUBSTITUTE(SUBSTITUTE(SUBSTITUTE(SUBSTITUTE(SUBSTITUTE(SUBSTITUTE(SUBSTITUTE(TRIM($B3039&amp;""),CHAR(10)," "),CHAR(13)," "),"."," "),";"," "),","," "),"/"," "),"+"," "),"-"," "),"  "," "),"  "," "),"  "," "),"  "," "),"  "," "),"  "," "))," ","|")&amp;"|")</f>
        <v/>
      </c>
      <c r="AD3039">
        <f>TRIM($I3039&amp;"")</f>
        <v/>
      </c>
    </row>
    <row r="3040" ht="36" customHeight="1">
      <c r="A3040" s="9" t="n">
        <v>46220</v>
      </c>
      <c r="B3040" s="14" t="inlineStr">
        <is>
          <t>10246</t>
        </is>
      </c>
      <c r="C3040" s="14" t="inlineStr">
        <is>
          <t>M/C 0720 (AMARELO)</t>
        </is>
      </c>
      <c r="D3040" s="14" t="inlineStr">
        <is>
          <t>8 EMBALAGEM</t>
        </is>
      </c>
      <c r="E3040" s="14" t="n">
        <v>300024</v>
      </c>
      <c r="F3040" s="14" t="inlineStr">
        <is>
          <t>CADEIRA TRIESTE 920</t>
        </is>
      </c>
      <c r="G3040" s="14" t="inlineStr">
        <is>
          <t>8 EMBALAGEM</t>
        </is>
      </c>
      <c r="H3040" s="14" t="inlineStr">
        <is>
          <t>8 EMBALAGEM</t>
        </is>
      </c>
      <c r="I3040" s="9" t="inlineStr">
        <is>
          <t>8 EMBALAGEM</t>
        </is>
      </c>
      <c r="J3040" s="9" t="n">
        <v>1066</v>
      </c>
      <c r="K3040" s="14">
        <f>IF($E3040="","",IFERROR(INDEX('01_Cad_Pecas'!$H$2:$H$5000,MATCH($E3040,'01_Cad_Pecas'!$D$2:$D$5000,0)),IFERROR(INDEX('01_Cad_Pecas'!$H$2:$H$5000,MATCH(VALUE($E3040),'01_Cad_Pecas'!$D$2:$D$5000,0)),"")))</f>
        <v/>
      </c>
      <c r="L3040" s="14">
        <f>IF($E3040="","",IFERROR(INDEX('01_Cad_Pecas'!$I$2:$I$5000,MATCH($E3040,'01_Cad_Pecas'!$D$2:$D$5000,0)),IFERROR(INDEX('01_Cad_Pecas'!$I$2:$I$5000,MATCH(VALUE($E3040),'01_Cad_Pecas'!$D$2:$D$5000,0)),"")))</f>
        <v/>
      </c>
      <c r="M3040" s="14">
        <f>IF(OR($J3040="",$L3040=""),"",IF($K3040="",0,$K3040)+$J3040*$L3040)</f>
        <v/>
      </c>
      <c r="N3040" s="14" t="n"/>
      <c r="O3040" s="14" t="n"/>
      <c r="P3040" s="14" t="n"/>
      <c r="Q3040" s="14" t="n"/>
      <c r="R3040" s="14" t="n"/>
      <c r="S3040" s="14" t="n"/>
      <c r="T3040" s="14" t="n"/>
      <c r="U3040" s="14" t="n"/>
      <c r="V3040" s="14" t="n"/>
      <c r="W3040" s="14" t="n"/>
      <c r="X3040" s="14" t="n"/>
      <c r="Y3040" s="14" t="n"/>
      <c r="Z3040" s="14" t="n"/>
      <c r="AA3040" s="11" t="n"/>
      <c r="AB3040" s="14">
        <f>B3040&amp;"|"&amp;I3040</f>
        <v/>
      </c>
      <c r="AC3040">
        <f>IF($B3040="","","|"&amp;SUBSTITUTE(TRIM(SUBSTITUTE(SUBSTITUTE(SUBSTITUTE(SUBSTITUTE(SUBSTITUTE(SUBSTITUTE(SUBSTITUTE(SUBSTITUTE(SUBSTITUTE(SUBSTITUTE(SUBSTITUTE(SUBSTITUTE(SUBSTITUTE(SUBSTITUTE(TRIM($B3040&amp;""),CHAR(10)," "),CHAR(13)," "),"."," "),";"," "),","," "),"/"," "),"+"," "),"-"," "),"  "," "),"  "," "),"  "," "),"  "," "),"  "," "),"  "," "))," ","|")&amp;"|")</f>
        <v/>
      </c>
      <c r="AD3040">
        <f>TRIM($I3040&amp;"")</f>
        <v/>
      </c>
    </row>
    <row r="3041" ht="36" customHeight="1">
      <c r="A3041" s="9" t="n">
        <v>46220</v>
      </c>
      <c r="B3041" s="14" t="inlineStr">
        <is>
          <t>10246</t>
        </is>
      </c>
      <c r="C3041" s="14" t="inlineStr">
        <is>
          <t>M/C 0720 (AMARELO)</t>
        </is>
      </c>
      <c r="D3041" s="14" t="inlineStr">
        <is>
          <t>8 EMBALAGEM</t>
        </is>
      </c>
      <c r="E3041" s="14" t="n">
        <v>300031</v>
      </c>
      <c r="F3041" s="14" t="inlineStr">
        <is>
          <t>CADEIRA GRECIA 980 - ESPLANADA</t>
        </is>
      </c>
      <c r="G3041" s="14" t="inlineStr">
        <is>
          <t>8 EMBALAGEM</t>
        </is>
      </c>
      <c r="H3041" s="14" t="inlineStr">
        <is>
          <t>8 EMBALAGEM</t>
        </is>
      </c>
      <c r="I3041" s="9" t="inlineStr">
        <is>
          <t>8 EMBALAGEM</t>
        </is>
      </c>
      <c r="J3041" s="9" t="n">
        <v>50</v>
      </c>
      <c r="K3041" s="14">
        <f>IF($E3041="","",IFERROR(INDEX('01_Cad_Pecas'!$H$2:$H$5000,MATCH($E3041,'01_Cad_Pecas'!$D$2:$D$5000,0)),IFERROR(INDEX('01_Cad_Pecas'!$H$2:$H$5000,MATCH(VALUE($E3041),'01_Cad_Pecas'!$D$2:$D$5000,0)),"")))</f>
        <v/>
      </c>
      <c r="L3041" s="14">
        <f>IF($E3041="","",IFERROR(INDEX('01_Cad_Pecas'!$I$2:$I$5000,MATCH($E3041,'01_Cad_Pecas'!$D$2:$D$5000,0)),IFERROR(INDEX('01_Cad_Pecas'!$I$2:$I$5000,MATCH(VALUE($E3041),'01_Cad_Pecas'!$D$2:$D$5000,0)),"")))</f>
        <v/>
      </c>
      <c r="M3041" s="14">
        <f>IF(OR($J3041="",$L3041=""),"",IF($K3041="",0,$K3041)+$J3041*$L3041)</f>
        <v/>
      </c>
      <c r="N3041" s="14" t="n"/>
      <c r="O3041" s="14" t="n"/>
      <c r="P3041" s="14" t="n"/>
      <c r="Q3041" s="14" t="n"/>
      <c r="R3041" s="14" t="n"/>
      <c r="S3041" s="14" t="n"/>
      <c r="T3041" s="14" t="n"/>
      <c r="U3041" s="14" t="n"/>
      <c r="V3041" s="14" t="n"/>
      <c r="W3041" s="14" t="n"/>
      <c r="X3041" s="14" t="n"/>
      <c r="Y3041" s="14" t="n"/>
      <c r="Z3041" s="14" t="n"/>
      <c r="AA3041" s="11" t="n"/>
      <c r="AB3041" s="14">
        <f>B3041&amp;"|"&amp;I3041</f>
        <v/>
      </c>
      <c r="AC3041">
        <f>IF($B3041="","","|"&amp;SUBSTITUTE(TRIM(SUBSTITUTE(SUBSTITUTE(SUBSTITUTE(SUBSTITUTE(SUBSTITUTE(SUBSTITUTE(SUBSTITUTE(SUBSTITUTE(SUBSTITUTE(SUBSTITUTE(SUBSTITUTE(SUBSTITUTE(SUBSTITUTE(SUBSTITUTE(TRIM($B3041&amp;""),CHAR(10)," "),CHAR(13)," "),"."," "),";"," "),","," "),"/"," "),"+"," "),"-"," "),"  "," "),"  "," "),"  "," "),"  "," "),"  "," "),"  "," "))," ","|")&amp;"|")</f>
        <v/>
      </c>
      <c r="AD3041">
        <f>TRIM($I3041&amp;"")</f>
        <v/>
      </c>
    </row>
    <row r="3042" ht="36" customHeight="1">
      <c r="A3042" s="9" t="n">
        <v>46220</v>
      </c>
      <c r="B3042" s="14" t="inlineStr">
        <is>
          <t>10246</t>
        </is>
      </c>
      <c r="C3042" s="14" t="inlineStr">
        <is>
          <t>M/C 0720 (AMARELO)</t>
        </is>
      </c>
      <c r="D3042" s="14" t="inlineStr">
        <is>
          <t>8 EMBALAGEM</t>
        </is>
      </c>
      <c r="E3042" s="14" t="n">
        <v>3008001</v>
      </c>
      <c r="F3042" s="14" t="inlineStr">
        <is>
          <t>MESA AMSTERDAM 1,36X1,36 VOL 1/2</t>
        </is>
      </c>
      <c r="G3042" s="14" t="inlineStr">
        <is>
          <t>8 EMBALAGEM</t>
        </is>
      </c>
      <c r="H3042" s="14" t="inlineStr">
        <is>
          <t>8 EMBALAGEM</t>
        </is>
      </c>
      <c r="I3042" s="9" t="inlineStr">
        <is>
          <t>8 EMBALAGEM</t>
        </is>
      </c>
      <c r="J3042" s="9" t="n">
        <v>20</v>
      </c>
      <c r="K3042" s="14">
        <f>IF($E3042="","",IFERROR(INDEX('01_Cad_Pecas'!$H$2:$H$5000,MATCH($E3042,'01_Cad_Pecas'!$D$2:$D$5000,0)),IFERROR(INDEX('01_Cad_Pecas'!$H$2:$H$5000,MATCH(VALUE($E3042),'01_Cad_Pecas'!$D$2:$D$5000,0)),"")))</f>
        <v/>
      </c>
      <c r="L3042" s="14">
        <f>IF($E3042="","",IFERROR(INDEX('01_Cad_Pecas'!$I$2:$I$5000,MATCH($E3042,'01_Cad_Pecas'!$D$2:$D$5000,0)),IFERROR(INDEX('01_Cad_Pecas'!$I$2:$I$5000,MATCH(VALUE($E3042),'01_Cad_Pecas'!$D$2:$D$5000,0)),"")))</f>
        <v/>
      </c>
      <c r="M3042" s="14">
        <f>IF(OR($J3042="",$L3042=""),"",IF($K3042="",0,$K3042)+$J3042*$L3042)</f>
        <v/>
      </c>
      <c r="N3042" s="14" t="n"/>
      <c r="O3042" s="14" t="n"/>
      <c r="P3042" s="14" t="n"/>
      <c r="Q3042" s="14" t="n"/>
      <c r="R3042" s="14" t="n"/>
      <c r="S3042" s="14" t="n"/>
      <c r="T3042" s="14" t="n"/>
      <c r="U3042" s="14" t="n"/>
      <c r="V3042" s="14" t="n"/>
      <c r="W3042" s="14" t="n"/>
      <c r="X3042" s="14" t="n"/>
      <c r="Y3042" s="14" t="n"/>
      <c r="Z3042" s="14" t="n"/>
      <c r="AA3042" s="11" t="n"/>
      <c r="AB3042" s="14">
        <f>B3042&amp;"|"&amp;I3042</f>
        <v/>
      </c>
      <c r="AC3042">
        <f>IF($B3042="","","|"&amp;SUBSTITUTE(TRIM(SUBSTITUTE(SUBSTITUTE(SUBSTITUTE(SUBSTITUTE(SUBSTITUTE(SUBSTITUTE(SUBSTITUTE(SUBSTITUTE(SUBSTITUTE(SUBSTITUTE(SUBSTITUTE(SUBSTITUTE(SUBSTITUTE(SUBSTITUTE(TRIM($B3042&amp;""),CHAR(10)," "),CHAR(13)," "),"."," "),";"," "),","," "),"/"," "),"+"," "),"-"," "),"  "," "),"  "," "),"  "," "),"  "," "),"  "," "),"  "," "))," ","|")&amp;"|")</f>
        <v/>
      </c>
      <c r="AD3042">
        <f>TRIM($I3042&amp;"")</f>
        <v/>
      </c>
    </row>
    <row r="3043" ht="36" customHeight="1">
      <c r="A3043" s="9" t="n">
        <v>46220</v>
      </c>
      <c r="B3043" s="14" t="inlineStr">
        <is>
          <t>10246</t>
        </is>
      </c>
      <c r="C3043" s="14" t="inlineStr">
        <is>
          <t>M/C 0720 (AMARELO)</t>
        </is>
      </c>
      <c r="D3043" s="14" t="inlineStr">
        <is>
          <t>8 EMBALAGEM</t>
        </is>
      </c>
      <c r="E3043" s="14" t="n">
        <v>3008002</v>
      </c>
      <c r="F3043" s="14" t="inlineStr">
        <is>
          <t>TAMPO C/ PRATO GIRATORIO 1,36 X 1,36</t>
        </is>
      </c>
      <c r="G3043" s="14" t="inlineStr">
        <is>
          <t>8 EMBALAGEM</t>
        </is>
      </c>
      <c r="H3043" s="14" t="inlineStr">
        <is>
          <t>8 EMBALAGEM</t>
        </is>
      </c>
      <c r="I3043" s="9" t="inlineStr">
        <is>
          <t>8 EMBALAGEM</t>
        </is>
      </c>
      <c r="J3043" s="9" t="n">
        <v>20</v>
      </c>
      <c r="K3043" s="14">
        <f>IF($E3043="","",IFERROR(INDEX('01_Cad_Pecas'!$H$2:$H$5000,MATCH($E3043,'01_Cad_Pecas'!$D$2:$D$5000,0)),IFERROR(INDEX('01_Cad_Pecas'!$H$2:$H$5000,MATCH(VALUE($E3043),'01_Cad_Pecas'!$D$2:$D$5000,0)),"")))</f>
        <v/>
      </c>
      <c r="L3043" s="14">
        <f>IF($E3043="","",IFERROR(INDEX('01_Cad_Pecas'!$I$2:$I$5000,MATCH($E3043,'01_Cad_Pecas'!$D$2:$D$5000,0)),IFERROR(INDEX('01_Cad_Pecas'!$I$2:$I$5000,MATCH(VALUE($E3043),'01_Cad_Pecas'!$D$2:$D$5000,0)),"")))</f>
        <v/>
      </c>
      <c r="M3043" s="14">
        <f>IF(OR($J3043="",$L3043=""),"",IF($K3043="",0,$K3043)+$J3043*$L3043)</f>
        <v/>
      </c>
      <c r="N3043" s="14" t="n"/>
      <c r="O3043" s="14" t="n"/>
      <c r="P3043" s="14" t="n"/>
      <c r="Q3043" s="14" t="n"/>
      <c r="R3043" s="14" t="n"/>
      <c r="S3043" s="14" t="n"/>
      <c r="T3043" s="14" t="n"/>
      <c r="U3043" s="14" t="n"/>
      <c r="V3043" s="14" t="n"/>
      <c r="W3043" s="14" t="n"/>
      <c r="X3043" s="14" t="n"/>
      <c r="Y3043" s="14" t="n"/>
      <c r="Z3043" s="14" t="n"/>
      <c r="AA3043" s="11" t="n"/>
      <c r="AB3043" s="14">
        <f>B3043&amp;"|"&amp;I3043</f>
        <v/>
      </c>
      <c r="AC3043">
        <f>IF($B3043="","","|"&amp;SUBSTITUTE(TRIM(SUBSTITUTE(SUBSTITUTE(SUBSTITUTE(SUBSTITUTE(SUBSTITUTE(SUBSTITUTE(SUBSTITUTE(SUBSTITUTE(SUBSTITUTE(SUBSTITUTE(SUBSTITUTE(SUBSTITUTE(SUBSTITUTE(SUBSTITUTE(TRIM($B3043&amp;""),CHAR(10)," "),CHAR(13)," "),"."," "),";"," "),","," "),"/"," "),"+"," "),"-"," "),"  "," "),"  "," "),"  "," "),"  "," "),"  "," "),"  "," "))," ","|")&amp;"|")</f>
        <v/>
      </c>
      <c r="AD3043">
        <f>TRIM($I3043&amp;"")</f>
        <v/>
      </c>
    </row>
    <row r="3044" ht="36" customHeight="1">
      <c r="A3044" s="9" t="n">
        <v>46223</v>
      </c>
      <c r="B3044" s="14" t="inlineStr">
        <is>
          <t>10247</t>
        </is>
      </c>
      <c r="C3044" s="14" t="inlineStr">
        <is>
          <t>M/C 0721 (BEGE)</t>
        </is>
      </c>
      <c r="D3044" s="14" t="inlineStr">
        <is>
          <t>8 EMBALAGEM</t>
        </is>
      </c>
      <c r="E3044" s="14" t="n">
        <v>2001241</v>
      </c>
      <c r="F3044" s="14" t="inlineStr">
        <is>
          <t>MESA MIAMI 1,20X0,80 VOL 1/1</t>
        </is>
      </c>
      <c r="G3044" s="14" t="inlineStr">
        <is>
          <t>8 EMBALAGEM</t>
        </is>
      </c>
      <c r="H3044" s="14" t="inlineStr">
        <is>
          <t>8 EMBALAGEM</t>
        </is>
      </c>
      <c r="I3044" s="9" t="inlineStr">
        <is>
          <t>8 EMBALAGEM</t>
        </is>
      </c>
      <c r="J3044" s="9" t="n">
        <v>300</v>
      </c>
      <c r="K3044" s="14">
        <f>IF($E3044="","",IFERROR(INDEX('01_Cad_Pecas'!$H$2:$H$5000,MATCH($E3044,'01_Cad_Pecas'!$D$2:$D$5000,0)),IFERROR(INDEX('01_Cad_Pecas'!$H$2:$H$5000,MATCH(VALUE($E3044),'01_Cad_Pecas'!$D$2:$D$5000,0)),"")))</f>
        <v/>
      </c>
      <c r="L3044" s="14">
        <f>IF($E3044="","",IFERROR(INDEX('01_Cad_Pecas'!$I$2:$I$5000,MATCH($E3044,'01_Cad_Pecas'!$D$2:$D$5000,0)),IFERROR(INDEX('01_Cad_Pecas'!$I$2:$I$5000,MATCH(VALUE($E3044),'01_Cad_Pecas'!$D$2:$D$5000,0)),"")))</f>
        <v/>
      </c>
      <c r="M3044" s="14">
        <f>IF(OR($J3044="",$L3044=""),"",IF($K3044="",0,$K3044)+$J3044*$L3044)</f>
        <v/>
      </c>
      <c r="N3044" s="14" t="n"/>
      <c r="O3044" s="14" t="n"/>
      <c r="P3044" s="14" t="n"/>
      <c r="Q3044" s="14" t="n"/>
      <c r="R3044" s="14" t="n"/>
      <c r="S3044" s="14" t="n"/>
      <c r="T3044" s="14" t="n"/>
      <c r="U3044" s="14" t="n"/>
      <c r="V3044" s="14" t="n"/>
      <c r="W3044" s="14" t="n"/>
      <c r="X3044" s="14" t="n"/>
      <c r="Y3044" s="14" t="n"/>
      <c r="Z3044" s="14" t="n"/>
      <c r="AA3044" s="11" t="n"/>
      <c r="AB3044" s="14">
        <f>B3044&amp;"|"&amp;I3044</f>
        <v/>
      </c>
      <c r="AC3044">
        <f>IF($B3044="","","|"&amp;SUBSTITUTE(TRIM(SUBSTITUTE(SUBSTITUTE(SUBSTITUTE(SUBSTITUTE(SUBSTITUTE(SUBSTITUTE(SUBSTITUTE(SUBSTITUTE(SUBSTITUTE(SUBSTITUTE(SUBSTITUTE(SUBSTITUTE(SUBSTITUTE(SUBSTITUTE(TRIM($B3044&amp;""),CHAR(10)," "),CHAR(13)," "),"."," "),";"," "),","," "),"/"," "),"+"," "),"-"," "),"  "," "),"  "," "),"  "," "),"  "," "),"  "," "),"  "," "))," ","|")&amp;"|")</f>
        <v/>
      </c>
      <c r="AD3044">
        <f>TRIM($I3044&amp;"")</f>
        <v/>
      </c>
    </row>
    <row r="3045" ht="36" customHeight="1">
      <c r="A3045" s="9" t="n">
        <v>46223</v>
      </c>
      <c r="B3045" s="14" t="inlineStr">
        <is>
          <t>10247</t>
        </is>
      </c>
      <c r="C3045" s="14" t="inlineStr">
        <is>
          <t>M/C 0721 (BEGE)</t>
        </is>
      </c>
      <c r="D3045" s="14" t="inlineStr">
        <is>
          <t>8 EMBALAGEM</t>
        </is>
      </c>
      <c r="E3045" s="14" t="n">
        <v>2001901</v>
      </c>
      <c r="F3045" s="14" t="inlineStr">
        <is>
          <t>BASE SANTIAGO DUPLA</t>
        </is>
      </c>
      <c r="G3045" s="14" t="inlineStr">
        <is>
          <t>8 EMBALAGEM</t>
        </is>
      </c>
      <c r="H3045" s="14" t="inlineStr">
        <is>
          <t>8 EMBALAGEM</t>
        </is>
      </c>
      <c r="I3045" s="9" t="inlineStr">
        <is>
          <t>8 EMBALAGEM</t>
        </is>
      </c>
      <c r="J3045" s="9" t="n">
        <v>8</v>
      </c>
      <c r="K3045" s="14">
        <f>IF($E3045="","",IFERROR(INDEX('01_Cad_Pecas'!$H$2:$H$5000,MATCH($E3045,'01_Cad_Pecas'!$D$2:$D$5000,0)),IFERROR(INDEX('01_Cad_Pecas'!$H$2:$H$5000,MATCH(VALUE($E3045),'01_Cad_Pecas'!$D$2:$D$5000,0)),"")))</f>
        <v/>
      </c>
      <c r="L3045" s="14">
        <f>IF($E3045="","",IFERROR(INDEX('01_Cad_Pecas'!$I$2:$I$5000,MATCH($E3045,'01_Cad_Pecas'!$D$2:$D$5000,0)),IFERROR(INDEX('01_Cad_Pecas'!$I$2:$I$5000,MATCH(VALUE($E3045),'01_Cad_Pecas'!$D$2:$D$5000,0)),"")))</f>
        <v/>
      </c>
      <c r="M3045" s="14">
        <f>IF(OR($J3045="",$L3045=""),"",IF($K3045="",0,$K3045)+$J3045*$L3045)</f>
        <v/>
      </c>
      <c r="N3045" s="14" t="n"/>
      <c r="O3045" s="14" t="n"/>
      <c r="P3045" s="14" t="n"/>
      <c r="Q3045" s="14" t="n"/>
      <c r="R3045" s="14" t="n"/>
      <c r="S3045" s="14" t="n"/>
      <c r="T3045" s="14" t="n"/>
      <c r="U3045" s="14" t="n"/>
      <c r="V3045" s="14" t="n"/>
      <c r="W3045" s="14" t="n"/>
      <c r="X3045" s="14" t="n"/>
      <c r="Y3045" s="14" t="n"/>
      <c r="Z3045" s="14" t="n"/>
      <c r="AA3045" s="11" t="n"/>
      <c r="AB3045" s="14">
        <f>B3045&amp;"|"&amp;I3045</f>
        <v/>
      </c>
      <c r="AC3045">
        <f>IF($B3045="","","|"&amp;SUBSTITUTE(TRIM(SUBSTITUTE(SUBSTITUTE(SUBSTITUTE(SUBSTITUTE(SUBSTITUTE(SUBSTITUTE(SUBSTITUTE(SUBSTITUTE(SUBSTITUTE(SUBSTITUTE(SUBSTITUTE(SUBSTITUTE(SUBSTITUTE(SUBSTITUTE(TRIM($B3045&amp;""),CHAR(10)," "),CHAR(13)," "),"."," "),";"," "),","," "),"/"," "),"+"," "),"-"," "),"  "," "),"  "," "),"  "," "),"  "," "),"  "," "),"  "," "))," ","|")&amp;"|")</f>
        <v/>
      </c>
      <c r="AD3045">
        <f>TRIM($I3045&amp;"")</f>
        <v/>
      </c>
    </row>
    <row r="3046" ht="36" customHeight="1">
      <c r="A3046" s="9" t="n">
        <v>46223</v>
      </c>
      <c r="B3046" s="14" t="inlineStr">
        <is>
          <t>10247</t>
        </is>
      </c>
      <c r="C3046" s="14" t="inlineStr">
        <is>
          <t>M/C 0721 (BEGE)</t>
        </is>
      </c>
      <c r="D3046" s="14" t="inlineStr">
        <is>
          <t>8 EMBALAGEM</t>
        </is>
      </c>
      <c r="E3046" s="14" t="n">
        <v>2001961</v>
      </c>
      <c r="F3046" s="14" t="inlineStr">
        <is>
          <t>BASE SANTIAGO QUADRADA</t>
        </is>
      </c>
      <c r="G3046" s="14" t="inlineStr">
        <is>
          <t>8 EMBALAGEM</t>
        </is>
      </c>
      <c r="H3046" s="14" t="inlineStr">
        <is>
          <t>8 EMBALAGEM</t>
        </is>
      </c>
      <c r="I3046" s="9" t="inlineStr">
        <is>
          <t>8 EMBALAGEM</t>
        </is>
      </c>
      <c r="J3046" s="9" t="n">
        <v>10</v>
      </c>
      <c r="K3046" s="14">
        <f>IF($E3046="","",IFERROR(INDEX('01_Cad_Pecas'!$H$2:$H$5000,MATCH($E3046,'01_Cad_Pecas'!$D$2:$D$5000,0)),IFERROR(INDEX('01_Cad_Pecas'!$H$2:$H$5000,MATCH(VALUE($E3046),'01_Cad_Pecas'!$D$2:$D$5000,0)),"")))</f>
        <v/>
      </c>
      <c r="L3046" s="14">
        <f>IF($E3046="","",IFERROR(INDEX('01_Cad_Pecas'!$I$2:$I$5000,MATCH($E3046,'01_Cad_Pecas'!$D$2:$D$5000,0)),IFERROR(INDEX('01_Cad_Pecas'!$I$2:$I$5000,MATCH(VALUE($E3046),'01_Cad_Pecas'!$D$2:$D$5000,0)),"")))</f>
        <v/>
      </c>
      <c r="M3046" s="14">
        <f>IF(OR($J3046="",$L3046=""),"",IF($K3046="",0,$K3046)+$J3046*$L3046)</f>
        <v/>
      </c>
      <c r="N3046" s="14" t="n"/>
      <c r="O3046" s="14" t="n"/>
      <c r="P3046" s="14" t="n"/>
      <c r="Q3046" s="14" t="n"/>
      <c r="R3046" s="14" t="n"/>
      <c r="S3046" s="14" t="n"/>
      <c r="T3046" s="14" t="n"/>
      <c r="U3046" s="14" t="n"/>
      <c r="V3046" s="14" t="n"/>
      <c r="W3046" s="14" t="n"/>
      <c r="X3046" s="14" t="n"/>
      <c r="Y3046" s="14" t="n"/>
      <c r="Z3046" s="14" t="n"/>
      <c r="AA3046" s="11" t="n"/>
      <c r="AB3046" s="14">
        <f>B3046&amp;"|"&amp;I3046</f>
        <v/>
      </c>
      <c r="AC3046">
        <f>IF($B3046="","","|"&amp;SUBSTITUTE(TRIM(SUBSTITUTE(SUBSTITUTE(SUBSTITUTE(SUBSTITUTE(SUBSTITUTE(SUBSTITUTE(SUBSTITUTE(SUBSTITUTE(SUBSTITUTE(SUBSTITUTE(SUBSTITUTE(SUBSTITUTE(SUBSTITUTE(SUBSTITUTE(TRIM($B3046&amp;""),CHAR(10)," "),CHAR(13)," "),"."," "),";"," "),","," "),"/"," "),"+"," "),"-"," "),"  "," "),"  "," "),"  "," "),"  "," "),"  "," "),"  "," "))," ","|")&amp;"|")</f>
        <v/>
      </c>
      <c r="AD3046">
        <f>TRIM($I3046&amp;"")</f>
        <v/>
      </c>
    </row>
    <row r="3047" ht="36" customHeight="1">
      <c r="A3047" s="9" t="n">
        <v>46223</v>
      </c>
      <c r="B3047" s="14" t="inlineStr">
        <is>
          <t>10247</t>
        </is>
      </c>
      <c r="C3047" s="14" t="inlineStr">
        <is>
          <t>M/C 0721 (BEGE)</t>
        </is>
      </c>
      <c r="D3047" s="14" t="inlineStr">
        <is>
          <t>8 EMBALAGEM</t>
        </is>
      </c>
      <c r="E3047" s="14" t="n">
        <v>2002001</v>
      </c>
      <c r="F3047" s="14" t="inlineStr">
        <is>
          <t>BASE DUBAI 1,60X0,90 VOL 1/2</t>
        </is>
      </c>
      <c r="G3047" s="14" t="inlineStr">
        <is>
          <t>8 EMBALAGEM</t>
        </is>
      </c>
      <c r="H3047" s="14" t="inlineStr">
        <is>
          <t>8 EMBALAGEM</t>
        </is>
      </c>
      <c r="I3047" s="9" t="inlineStr">
        <is>
          <t>8 EMBALAGEM</t>
        </is>
      </c>
      <c r="J3047" s="9" t="n">
        <v>20</v>
      </c>
      <c r="K3047" s="14">
        <f>IF($E3047="","",IFERROR(INDEX('01_Cad_Pecas'!$H$2:$H$5000,MATCH($E3047,'01_Cad_Pecas'!$D$2:$D$5000,0)),IFERROR(INDEX('01_Cad_Pecas'!$H$2:$H$5000,MATCH(VALUE($E3047),'01_Cad_Pecas'!$D$2:$D$5000,0)),"")))</f>
        <v/>
      </c>
      <c r="L3047" s="14">
        <f>IF($E3047="","",IFERROR(INDEX('01_Cad_Pecas'!$I$2:$I$5000,MATCH($E3047,'01_Cad_Pecas'!$D$2:$D$5000,0)),IFERROR(INDEX('01_Cad_Pecas'!$I$2:$I$5000,MATCH(VALUE($E3047),'01_Cad_Pecas'!$D$2:$D$5000,0)),"")))</f>
        <v/>
      </c>
      <c r="M3047" s="14">
        <f>IF(OR($J3047="",$L3047=""),"",IF($K3047="",0,$K3047)+$J3047*$L3047)</f>
        <v/>
      </c>
      <c r="N3047" s="14" t="n"/>
      <c r="O3047" s="14" t="n"/>
      <c r="P3047" s="14" t="n"/>
      <c r="Q3047" s="14" t="n"/>
      <c r="R3047" s="14" t="n"/>
      <c r="S3047" s="14" t="n"/>
      <c r="T3047" s="14" t="n"/>
      <c r="U3047" s="14" t="n"/>
      <c r="V3047" s="14" t="n"/>
      <c r="W3047" s="14" t="n"/>
      <c r="X3047" s="14" t="n"/>
      <c r="Y3047" s="14" t="n"/>
      <c r="Z3047" s="14" t="n"/>
      <c r="AA3047" s="11" t="n"/>
      <c r="AB3047" s="14">
        <f>B3047&amp;"|"&amp;I3047</f>
        <v/>
      </c>
      <c r="AC3047">
        <f>IF($B3047="","","|"&amp;SUBSTITUTE(TRIM(SUBSTITUTE(SUBSTITUTE(SUBSTITUTE(SUBSTITUTE(SUBSTITUTE(SUBSTITUTE(SUBSTITUTE(SUBSTITUTE(SUBSTITUTE(SUBSTITUTE(SUBSTITUTE(SUBSTITUTE(SUBSTITUTE(SUBSTITUTE(TRIM($B3047&amp;""),CHAR(10)," "),CHAR(13)," "),"."," "),";"," "),","," "),"/"," "),"+"," "),"-"," "),"  "," "),"  "," "),"  "," "),"  "," "),"  "," "),"  "," "))," ","|")&amp;"|")</f>
        <v/>
      </c>
      <c r="AD3047">
        <f>TRIM($I3047&amp;"")</f>
        <v/>
      </c>
    </row>
    <row r="3048" ht="36" customHeight="1">
      <c r="A3048" s="9" t="n">
        <v>46223</v>
      </c>
      <c r="B3048" s="14" t="inlineStr">
        <is>
          <t>10247</t>
        </is>
      </c>
      <c r="C3048" s="14" t="inlineStr">
        <is>
          <t>M/C 0721 (BEGE)</t>
        </is>
      </c>
      <c r="D3048" s="14" t="inlineStr">
        <is>
          <t>8 EMBALAGEM</t>
        </is>
      </c>
      <c r="E3048" s="14" t="n">
        <v>2002182</v>
      </c>
      <c r="F3048" s="14" t="inlineStr">
        <is>
          <t>TAMPO C/ VIDRO LIGHT 1800X900X18MM</t>
        </is>
      </c>
      <c r="G3048" s="14" t="inlineStr">
        <is>
          <t>8 EMBALAGEM</t>
        </is>
      </c>
      <c r="H3048" s="14" t="inlineStr">
        <is>
          <t>8 EMBALAGEM</t>
        </is>
      </c>
      <c r="I3048" s="9" t="inlineStr">
        <is>
          <t>8 EMBALAGEM</t>
        </is>
      </c>
      <c r="J3048" s="9" t="n">
        <v>8</v>
      </c>
      <c r="K3048" s="14">
        <f>IF($E3048="","",IFERROR(INDEX('01_Cad_Pecas'!$H$2:$H$5000,MATCH($E3048,'01_Cad_Pecas'!$D$2:$D$5000,0)),IFERROR(INDEX('01_Cad_Pecas'!$H$2:$H$5000,MATCH(VALUE($E3048),'01_Cad_Pecas'!$D$2:$D$5000,0)),"")))</f>
        <v/>
      </c>
      <c r="L3048" s="14">
        <f>IF($E3048="","",IFERROR(INDEX('01_Cad_Pecas'!$I$2:$I$5000,MATCH($E3048,'01_Cad_Pecas'!$D$2:$D$5000,0)),IFERROR(INDEX('01_Cad_Pecas'!$I$2:$I$5000,MATCH(VALUE($E3048),'01_Cad_Pecas'!$D$2:$D$5000,0)),"")))</f>
        <v/>
      </c>
      <c r="M3048" s="14">
        <f>IF(OR($J3048="",$L3048=""),"",IF($K3048="",0,$K3048)+$J3048*$L3048)</f>
        <v/>
      </c>
      <c r="N3048" s="14" t="n"/>
      <c r="O3048" s="14" t="n"/>
      <c r="P3048" s="14" t="n"/>
      <c r="Q3048" s="14" t="n"/>
      <c r="R3048" s="14" t="n"/>
      <c r="S3048" s="14" t="n"/>
      <c r="T3048" s="14" t="n"/>
      <c r="U3048" s="14" t="n"/>
      <c r="V3048" s="14" t="n"/>
      <c r="W3048" s="14" t="n"/>
      <c r="X3048" s="14" t="n"/>
      <c r="Y3048" s="14" t="n"/>
      <c r="Z3048" s="14" t="n"/>
      <c r="AA3048" s="11" t="n"/>
      <c r="AB3048" s="14">
        <f>B3048&amp;"|"&amp;I3048</f>
        <v/>
      </c>
      <c r="AC3048">
        <f>IF($B3048="","","|"&amp;SUBSTITUTE(TRIM(SUBSTITUTE(SUBSTITUTE(SUBSTITUTE(SUBSTITUTE(SUBSTITUTE(SUBSTITUTE(SUBSTITUTE(SUBSTITUTE(SUBSTITUTE(SUBSTITUTE(SUBSTITUTE(SUBSTITUTE(SUBSTITUTE(SUBSTITUTE(TRIM($B3048&amp;""),CHAR(10)," "),CHAR(13)," "),"."," "),";"," "),","," "),"/"," "),"+"," "),"-"," "),"  "," "),"  "," "),"  "," "),"  "," "),"  "," "),"  "," "))," ","|")&amp;"|")</f>
        <v/>
      </c>
      <c r="AD3048">
        <f>TRIM($I3048&amp;"")</f>
        <v/>
      </c>
    </row>
    <row r="3049" ht="36" customHeight="1">
      <c r="A3049" s="9" t="n">
        <v>46223</v>
      </c>
      <c r="B3049" s="14" t="inlineStr">
        <is>
          <t>10247</t>
        </is>
      </c>
      <c r="C3049" s="14" t="inlineStr">
        <is>
          <t>M/C 0721 (BEGE)</t>
        </is>
      </c>
      <c r="D3049" s="14" t="inlineStr">
        <is>
          <t>8 EMBALAGEM</t>
        </is>
      </c>
      <c r="E3049" s="14" t="n">
        <v>2005212</v>
      </c>
      <c r="F3049" s="14" t="inlineStr">
        <is>
          <t>TAMPO LIGHT 900X900X18 - VITREO</t>
        </is>
      </c>
      <c r="G3049" s="14" t="inlineStr">
        <is>
          <t>8 EMBALAGEM</t>
        </is>
      </c>
      <c r="H3049" s="14" t="inlineStr">
        <is>
          <t>8 EMBALAGEM</t>
        </is>
      </c>
      <c r="I3049" s="9" t="inlineStr">
        <is>
          <t>8 EMBALAGEM</t>
        </is>
      </c>
      <c r="J3049" s="9" t="n">
        <v>40</v>
      </c>
      <c r="K3049" s="14">
        <f>IF($E3049="","",IFERROR(INDEX('01_Cad_Pecas'!$H$2:$H$5000,MATCH($E3049,'01_Cad_Pecas'!$D$2:$D$5000,0)),IFERROR(INDEX('01_Cad_Pecas'!$H$2:$H$5000,MATCH(VALUE($E3049),'01_Cad_Pecas'!$D$2:$D$5000,0)),"")))</f>
        <v/>
      </c>
      <c r="L3049" s="14">
        <f>IF($E3049="","",IFERROR(INDEX('01_Cad_Pecas'!$I$2:$I$5000,MATCH($E3049,'01_Cad_Pecas'!$D$2:$D$5000,0)),IFERROR(INDEX('01_Cad_Pecas'!$I$2:$I$5000,MATCH(VALUE($E3049),'01_Cad_Pecas'!$D$2:$D$5000,0)),"")))</f>
        <v/>
      </c>
      <c r="M3049" s="14">
        <f>IF(OR($J3049="",$L3049=""),"",IF($K3049="",0,$K3049)+$J3049*$L3049)</f>
        <v/>
      </c>
      <c r="N3049" s="14" t="n"/>
      <c r="O3049" s="14" t="n"/>
      <c r="P3049" s="14" t="n"/>
      <c r="Q3049" s="14" t="n"/>
      <c r="R3049" s="14" t="n"/>
      <c r="S3049" s="14" t="n"/>
      <c r="T3049" s="14" t="n"/>
      <c r="U3049" s="14" t="n"/>
      <c r="V3049" s="14" t="n"/>
      <c r="W3049" s="14" t="n"/>
      <c r="X3049" s="14" t="n"/>
      <c r="Y3049" s="14" t="n"/>
      <c r="Z3049" s="14" t="n"/>
      <c r="AA3049" s="11" t="n"/>
      <c r="AB3049" s="14">
        <f>B3049&amp;"|"&amp;I3049</f>
        <v/>
      </c>
      <c r="AC3049">
        <f>IF($B3049="","","|"&amp;SUBSTITUTE(TRIM(SUBSTITUTE(SUBSTITUTE(SUBSTITUTE(SUBSTITUTE(SUBSTITUTE(SUBSTITUTE(SUBSTITUTE(SUBSTITUTE(SUBSTITUTE(SUBSTITUTE(SUBSTITUTE(SUBSTITUTE(SUBSTITUTE(SUBSTITUTE(TRIM($B3049&amp;""),CHAR(10)," "),CHAR(13)," "),"."," "),";"," "),","," "),"/"," "),"+"," "),"-"," "),"  "," "),"  "," "),"  "," "),"  "," "),"  "," "),"  "," "))," ","|")&amp;"|")</f>
        <v/>
      </c>
      <c r="AD3049">
        <f>TRIM($I3049&amp;"")</f>
        <v/>
      </c>
    </row>
    <row r="3050" ht="36" customHeight="1">
      <c r="A3050" s="9" t="n">
        <v>46223</v>
      </c>
      <c r="B3050" s="14" t="inlineStr">
        <is>
          <t>10247</t>
        </is>
      </c>
      <c r="C3050" s="14" t="inlineStr">
        <is>
          <t>M/C 0721 (BEGE)</t>
        </is>
      </c>
      <c r="D3050" s="14" t="inlineStr">
        <is>
          <t>8 EMBALAGEM</t>
        </is>
      </c>
      <c r="E3050" s="14" t="n">
        <v>2005342</v>
      </c>
      <c r="F3050" s="14" t="inlineStr">
        <is>
          <t>TAMPO C/ VIDRO LIGHT 1360X900X18MM</t>
        </is>
      </c>
      <c r="G3050" s="14" t="inlineStr">
        <is>
          <t>8 EMBALAGEM</t>
        </is>
      </c>
      <c r="H3050" s="14" t="inlineStr">
        <is>
          <t>8 EMBALAGEM</t>
        </is>
      </c>
      <c r="I3050" s="9" t="inlineStr">
        <is>
          <t>8 EMBALAGEM</t>
        </is>
      </c>
      <c r="J3050" s="9" t="n">
        <v>20</v>
      </c>
      <c r="K3050" s="14">
        <f>IF($E3050="","",IFERROR(INDEX('01_Cad_Pecas'!$H$2:$H$5000,MATCH($E3050,'01_Cad_Pecas'!$D$2:$D$5000,0)),IFERROR(INDEX('01_Cad_Pecas'!$H$2:$H$5000,MATCH(VALUE($E3050),'01_Cad_Pecas'!$D$2:$D$5000,0)),"")))</f>
        <v/>
      </c>
      <c r="L3050" s="14">
        <f>IF($E3050="","",IFERROR(INDEX('01_Cad_Pecas'!$I$2:$I$5000,MATCH($E3050,'01_Cad_Pecas'!$D$2:$D$5000,0)),IFERROR(INDEX('01_Cad_Pecas'!$I$2:$I$5000,MATCH(VALUE($E3050),'01_Cad_Pecas'!$D$2:$D$5000,0)),"")))</f>
        <v/>
      </c>
      <c r="M3050" s="14">
        <f>IF(OR($J3050="",$L3050=""),"",IF($K3050="",0,$K3050)+$J3050*$L3050)</f>
        <v/>
      </c>
      <c r="N3050" s="14" t="n"/>
      <c r="O3050" s="14" t="n"/>
      <c r="P3050" s="14" t="n"/>
      <c r="Q3050" s="14" t="n"/>
      <c r="R3050" s="14" t="n"/>
      <c r="S3050" s="14" t="n"/>
      <c r="T3050" s="14" t="n"/>
      <c r="U3050" s="14" t="n"/>
      <c r="V3050" s="14" t="n"/>
      <c r="W3050" s="14" t="n"/>
      <c r="X3050" s="14" t="n"/>
      <c r="Y3050" s="14" t="n"/>
      <c r="Z3050" s="14" t="n"/>
      <c r="AA3050" s="11" t="n"/>
      <c r="AB3050" s="14">
        <f>B3050&amp;"|"&amp;I3050</f>
        <v/>
      </c>
      <c r="AC3050">
        <f>IF($B3050="","","|"&amp;SUBSTITUTE(TRIM(SUBSTITUTE(SUBSTITUTE(SUBSTITUTE(SUBSTITUTE(SUBSTITUTE(SUBSTITUTE(SUBSTITUTE(SUBSTITUTE(SUBSTITUTE(SUBSTITUTE(SUBSTITUTE(SUBSTITUTE(SUBSTITUTE(SUBSTITUTE(TRIM($B3050&amp;""),CHAR(10)," "),CHAR(13)," "),"."," "),";"," "),","," "),"/"," "),"+"," "),"-"," "),"  "," "),"  "," "),"  "," "),"  "," "),"  "," "),"  "," "))," ","|")&amp;"|")</f>
        <v/>
      </c>
      <c r="AD3050">
        <f>TRIM($I3050&amp;"")</f>
        <v/>
      </c>
    </row>
    <row r="3051" ht="36" customHeight="1">
      <c r="A3051" s="9" t="n">
        <v>46223</v>
      </c>
      <c r="B3051" s="14" t="inlineStr">
        <is>
          <t>10247</t>
        </is>
      </c>
      <c r="C3051" s="14" t="inlineStr">
        <is>
          <t>M/C 0721 (BEGE)</t>
        </is>
      </c>
      <c r="D3051" s="14" t="inlineStr">
        <is>
          <t>8 EMBALAGEM</t>
        </is>
      </c>
      <c r="E3051" s="14" t="n">
        <v>300024</v>
      </c>
      <c r="F3051" s="14" t="inlineStr">
        <is>
          <t>CADEIRA TRIESTE 920</t>
        </is>
      </c>
      <c r="G3051" s="14" t="inlineStr">
        <is>
          <t>8 EMBALAGEM</t>
        </is>
      </c>
      <c r="H3051" s="14" t="inlineStr">
        <is>
          <t>8 EMBALAGEM</t>
        </is>
      </c>
      <c r="I3051" s="9" t="inlineStr">
        <is>
          <t>8 EMBALAGEM</t>
        </is>
      </c>
      <c r="J3051" s="9" t="n">
        <v>342</v>
      </c>
      <c r="K3051" s="14">
        <f>IF($E3051="","",IFERROR(INDEX('01_Cad_Pecas'!$H$2:$H$5000,MATCH($E3051,'01_Cad_Pecas'!$D$2:$D$5000,0)),IFERROR(INDEX('01_Cad_Pecas'!$H$2:$H$5000,MATCH(VALUE($E3051),'01_Cad_Pecas'!$D$2:$D$5000,0)),"")))</f>
        <v/>
      </c>
      <c r="L3051" s="14">
        <f>IF($E3051="","",IFERROR(INDEX('01_Cad_Pecas'!$I$2:$I$5000,MATCH($E3051,'01_Cad_Pecas'!$D$2:$D$5000,0)),IFERROR(INDEX('01_Cad_Pecas'!$I$2:$I$5000,MATCH(VALUE($E3051),'01_Cad_Pecas'!$D$2:$D$5000,0)),"")))</f>
        <v/>
      </c>
      <c r="M3051" s="14">
        <f>IF(OR($J3051="",$L3051=""),"",IF($K3051="",0,$K3051)+$J3051*$L3051)</f>
        <v/>
      </c>
      <c r="N3051" s="14" t="n"/>
      <c r="O3051" s="14" t="n"/>
      <c r="P3051" s="14" t="n"/>
      <c r="Q3051" s="14" t="n"/>
      <c r="R3051" s="14" t="n"/>
      <c r="S3051" s="14" t="n"/>
      <c r="T3051" s="14" t="n"/>
      <c r="U3051" s="14" t="n"/>
      <c r="V3051" s="14" t="n"/>
      <c r="W3051" s="14" t="n"/>
      <c r="X3051" s="14" t="n"/>
      <c r="Y3051" s="14" t="n"/>
      <c r="Z3051" s="14" t="n"/>
      <c r="AA3051" s="11" t="n"/>
      <c r="AB3051" s="14">
        <f>B3051&amp;"|"&amp;I3051</f>
        <v/>
      </c>
      <c r="AC3051">
        <f>IF($B3051="","","|"&amp;SUBSTITUTE(TRIM(SUBSTITUTE(SUBSTITUTE(SUBSTITUTE(SUBSTITUTE(SUBSTITUTE(SUBSTITUTE(SUBSTITUTE(SUBSTITUTE(SUBSTITUTE(SUBSTITUTE(SUBSTITUTE(SUBSTITUTE(SUBSTITUTE(SUBSTITUTE(TRIM($B3051&amp;""),CHAR(10)," "),CHAR(13)," "),"."," "),";"," "),","," "),"/"," "),"+"," "),"-"," "),"  "," "),"  "," "),"  "," "),"  "," "),"  "," "),"  "," "))," ","|")&amp;"|")</f>
        <v/>
      </c>
      <c r="AD3051">
        <f>TRIM($I3051&amp;"")</f>
        <v/>
      </c>
    </row>
    <row r="3052" ht="36" customHeight="1">
      <c r="A3052" s="9" t="n">
        <v>46223</v>
      </c>
      <c r="B3052" s="14" t="inlineStr">
        <is>
          <t>10247</t>
        </is>
      </c>
      <c r="C3052" s="14" t="inlineStr">
        <is>
          <t>M/C 0721 (BEGE)</t>
        </is>
      </c>
      <c r="D3052" s="14" t="inlineStr">
        <is>
          <t>8 EMBALAGEM</t>
        </is>
      </c>
      <c r="E3052" s="14" t="n">
        <v>300031</v>
      </c>
      <c r="F3052" s="14" t="inlineStr">
        <is>
          <t>CADEIRA GRECIA 980 - ESPLANADA</t>
        </is>
      </c>
      <c r="G3052" s="14" t="inlineStr">
        <is>
          <t>8 EMBALAGEM</t>
        </is>
      </c>
      <c r="H3052" s="14" t="inlineStr">
        <is>
          <t>8 EMBALAGEM</t>
        </is>
      </c>
      <c r="I3052" s="9" t="inlineStr">
        <is>
          <t>8 EMBALAGEM</t>
        </is>
      </c>
      <c r="J3052" s="9" t="n">
        <v>20</v>
      </c>
      <c r="K3052" s="14">
        <f>IF($E3052="","",IFERROR(INDEX('01_Cad_Pecas'!$H$2:$H$5000,MATCH($E3052,'01_Cad_Pecas'!$D$2:$D$5000,0)),IFERROR(INDEX('01_Cad_Pecas'!$H$2:$H$5000,MATCH(VALUE($E3052),'01_Cad_Pecas'!$D$2:$D$5000,0)),"")))</f>
        <v/>
      </c>
      <c r="L3052" s="14">
        <f>IF($E3052="","",IFERROR(INDEX('01_Cad_Pecas'!$I$2:$I$5000,MATCH($E3052,'01_Cad_Pecas'!$D$2:$D$5000,0)),IFERROR(INDEX('01_Cad_Pecas'!$I$2:$I$5000,MATCH(VALUE($E3052),'01_Cad_Pecas'!$D$2:$D$5000,0)),"")))</f>
        <v/>
      </c>
      <c r="M3052" s="14">
        <f>IF(OR($J3052="",$L3052=""),"",IF($K3052="",0,$K3052)+$J3052*$L3052)</f>
        <v/>
      </c>
      <c r="N3052" s="14" t="n"/>
      <c r="O3052" s="14" t="n"/>
      <c r="P3052" s="14" t="n"/>
      <c r="Q3052" s="14" t="n"/>
      <c r="R3052" s="14" t="n"/>
      <c r="S3052" s="14" t="n"/>
      <c r="T3052" s="14" t="n"/>
      <c r="U3052" s="14" t="n"/>
      <c r="V3052" s="14" t="n"/>
      <c r="W3052" s="14" t="n"/>
      <c r="X3052" s="14" t="n"/>
      <c r="Y3052" s="14" t="n"/>
      <c r="Z3052" s="14" t="n"/>
      <c r="AA3052" s="11" t="n"/>
      <c r="AB3052" s="14">
        <f>B3052&amp;"|"&amp;I3052</f>
        <v/>
      </c>
      <c r="AC3052">
        <f>IF($B3052="","","|"&amp;SUBSTITUTE(TRIM(SUBSTITUTE(SUBSTITUTE(SUBSTITUTE(SUBSTITUTE(SUBSTITUTE(SUBSTITUTE(SUBSTITUTE(SUBSTITUTE(SUBSTITUTE(SUBSTITUTE(SUBSTITUTE(SUBSTITUTE(SUBSTITUTE(SUBSTITUTE(TRIM($B3052&amp;""),CHAR(10)," "),CHAR(13)," "),"."," "),";"," "),","," "),"/"," "),"+"," "),"-"," "),"  "," "),"  "," "),"  "," "),"  "," "),"  "," "),"  "," "))," ","|")&amp;"|")</f>
        <v/>
      </c>
      <c r="AD3052">
        <f>TRIM($I3052&amp;"")</f>
        <v/>
      </c>
    </row>
    <row r="3053" ht="36" customHeight="1">
      <c r="A3053" s="9" t="n">
        <v>46223</v>
      </c>
      <c r="B3053" s="14" t="inlineStr">
        <is>
          <t>10247</t>
        </is>
      </c>
      <c r="C3053" s="14" t="inlineStr">
        <is>
          <t>M/C 0721 (BEGE)</t>
        </is>
      </c>
      <c r="D3053" s="14" t="inlineStr">
        <is>
          <t>8 EMBALAGEM</t>
        </is>
      </c>
      <c r="E3053" s="14" t="n">
        <v>300048</v>
      </c>
      <c r="F3053" s="14" t="inlineStr">
        <is>
          <t>CADEIRA SANTIAGO</t>
        </is>
      </c>
      <c r="G3053" s="14" t="inlineStr">
        <is>
          <t>8 EMBALAGEM</t>
        </is>
      </c>
      <c r="H3053" s="14" t="inlineStr">
        <is>
          <t>8 EMBALAGEM</t>
        </is>
      </c>
      <c r="I3053" s="9" t="inlineStr">
        <is>
          <t>8 EMBALAGEM</t>
        </is>
      </c>
      <c r="J3053" s="9" t="n">
        <v>612</v>
      </c>
      <c r="K3053" s="14">
        <f>IF($E3053="","",IFERROR(INDEX('01_Cad_Pecas'!$H$2:$H$5000,MATCH($E3053,'01_Cad_Pecas'!$D$2:$D$5000,0)),IFERROR(INDEX('01_Cad_Pecas'!$H$2:$H$5000,MATCH(VALUE($E3053),'01_Cad_Pecas'!$D$2:$D$5000,0)),"")))</f>
        <v/>
      </c>
      <c r="L3053" s="14">
        <f>IF($E3053="","",IFERROR(INDEX('01_Cad_Pecas'!$I$2:$I$5000,MATCH($E3053,'01_Cad_Pecas'!$D$2:$D$5000,0)),IFERROR(INDEX('01_Cad_Pecas'!$I$2:$I$5000,MATCH(VALUE($E3053),'01_Cad_Pecas'!$D$2:$D$5000,0)),"")))</f>
        <v/>
      </c>
      <c r="M3053" s="14">
        <f>IF(OR($J3053="",$L3053=""),"",IF($K3053="",0,$K3053)+$J3053*$L3053)</f>
        <v/>
      </c>
      <c r="N3053" s="14" t="n"/>
      <c r="O3053" s="14" t="n"/>
      <c r="P3053" s="14" t="n"/>
      <c r="Q3053" s="14" t="n"/>
      <c r="R3053" s="14" t="n"/>
      <c r="S3053" s="14" t="n"/>
      <c r="T3053" s="14" t="n"/>
      <c r="U3053" s="14" t="n"/>
      <c r="V3053" s="14" t="n"/>
      <c r="W3053" s="14" t="n"/>
      <c r="X3053" s="14" t="n"/>
      <c r="Y3053" s="14" t="n"/>
      <c r="Z3053" s="14" t="n"/>
      <c r="AA3053" s="11" t="n"/>
      <c r="AB3053" s="14">
        <f>B3053&amp;"|"&amp;I3053</f>
        <v/>
      </c>
      <c r="AC3053">
        <f>IF($B3053="","","|"&amp;SUBSTITUTE(TRIM(SUBSTITUTE(SUBSTITUTE(SUBSTITUTE(SUBSTITUTE(SUBSTITUTE(SUBSTITUTE(SUBSTITUTE(SUBSTITUTE(SUBSTITUTE(SUBSTITUTE(SUBSTITUTE(SUBSTITUTE(SUBSTITUTE(SUBSTITUTE(TRIM($B3053&amp;""),CHAR(10)," "),CHAR(13)," "),"."," "),";"," "),","," "),"/"," "),"+"," "),"-"," "),"  "," "),"  "," "),"  "," "),"  "," "),"  "," "),"  "," "))," ","|")&amp;"|")</f>
        <v/>
      </c>
      <c r="AD3053">
        <f>TRIM($I3053&amp;"")</f>
        <v/>
      </c>
    </row>
    <row r="3054" ht="36" customHeight="1">
      <c r="A3054" s="9" t="n">
        <v>46223</v>
      </c>
      <c r="B3054" s="14" t="inlineStr">
        <is>
          <t>10247</t>
        </is>
      </c>
      <c r="C3054" s="14" t="inlineStr">
        <is>
          <t>M/C 0721 (BEGE)</t>
        </is>
      </c>
      <c r="D3054" s="14" t="inlineStr">
        <is>
          <t>8 EMBALAGEM</t>
        </is>
      </c>
      <c r="E3054" s="14" t="n">
        <v>3008002</v>
      </c>
      <c r="F3054" s="14" t="inlineStr">
        <is>
          <t>TAMPO C/ PRATO GIRATORIO 1,36 X 1,36</t>
        </is>
      </c>
      <c r="G3054" s="14" t="inlineStr">
        <is>
          <t>8 EMBALAGEM</t>
        </is>
      </c>
      <c r="H3054" s="14" t="inlineStr">
        <is>
          <t>8 EMBALAGEM</t>
        </is>
      </c>
      <c r="I3054" s="9" t="inlineStr">
        <is>
          <t>8 EMBALAGEM</t>
        </is>
      </c>
      <c r="J3054" s="9" t="n">
        <v>10</v>
      </c>
      <c r="K3054" s="14">
        <f>IF($E3054="","",IFERROR(INDEX('01_Cad_Pecas'!$H$2:$H$5000,MATCH($E3054,'01_Cad_Pecas'!$D$2:$D$5000,0)),IFERROR(INDEX('01_Cad_Pecas'!$H$2:$H$5000,MATCH(VALUE($E3054),'01_Cad_Pecas'!$D$2:$D$5000,0)),"")))</f>
        <v/>
      </c>
      <c r="L3054" s="14">
        <f>IF($E3054="","",IFERROR(INDEX('01_Cad_Pecas'!$I$2:$I$5000,MATCH($E3054,'01_Cad_Pecas'!$D$2:$D$5000,0)),IFERROR(INDEX('01_Cad_Pecas'!$I$2:$I$5000,MATCH(VALUE($E3054),'01_Cad_Pecas'!$D$2:$D$5000,0)),"")))</f>
        <v/>
      </c>
      <c r="M3054" s="14">
        <f>IF(OR($J3054="",$L3054=""),"",IF($K3054="",0,$K3054)+$J3054*$L3054)</f>
        <v/>
      </c>
      <c r="N3054" s="14" t="n"/>
      <c r="O3054" s="14" t="n"/>
      <c r="P3054" s="14" t="n"/>
      <c r="Q3054" s="14" t="n"/>
      <c r="R3054" s="14" t="n"/>
      <c r="S3054" s="14" t="n"/>
      <c r="T3054" s="14" t="n"/>
      <c r="U3054" s="14" t="n"/>
      <c r="V3054" s="14" t="n"/>
      <c r="W3054" s="14" t="n"/>
      <c r="X3054" s="14" t="n"/>
      <c r="Y3054" s="14" t="n"/>
      <c r="Z3054" s="14" t="n"/>
      <c r="AA3054" s="11" t="n"/>
      <c r="AB3054" s="14">
        <f>B3054&amp;"|"&amp;I3054</f>
        <v/>
      </c>
      <c r="AC3054">
        <f>IF($B3054="","","|"&amp;SUBSTITUTE(TRIM(SUBSTITUTE(SUBSTITUTE(SUBSTITUTE(SUBSTITUTE(SUBSTITUTE(SUBSTITUTE(SUBSTITUTE(SUBSTITUTE(SUBSTITUTE(SUBSTITUTE(SUBSTITUTE(SUBSTITUTE(SUBSTITUTE(SUBSTITUTE(TRIM($B3054&amp;""),CHAR(10)," "),CHAR(13)," "),"."," "),";"," "),","," "),"/"," "),"+"," "),"-"," "),"  "," "),"  "," "),"  "," "),"  "," "),"  "," "),"  "," "))," ","|")&amp;"|")</f>
        <v/>
      </c>
      <c r="AD3054">
        <f>TRIM($I3054&amp;"")</f>
        <v/>
      </c>
    </row>
    <row r="3055" ht="36" customHeight="1">
      <c r="A3055" s="9" t="n">
        <v>46212</v>
      </c>
      <c r="B3055" s="14" t="inlineStr">
        <is>
          <t>10241</t>
        </is>
      </c>
      <c r="C3055" s="14" t="inlineStr">
        <is>
          <t>M/C 0717 (MARROM)</t>
        </is>
      </c>
      <c r="D3055" s="14" t="inlineStr">
        <is>
          <t>10 FURADEIRAS</t>
        </is>
      </c>
      <c r="E3055" s="14" t="n">
        <v>30003410</v>
      </c>
      <c r="F3055" s="14" t="inlineStr">
        <is>
          <t>PE FRONTAL 430X(108)51X25 MDF (DIREITO)</t>
        </is>
      </c>
      <c r="G3055" s="14" t="inlineStr">
        <is>
          <t>10 FURADEIRAS</t>
        </is>
      </c>
      <c r="H3055" s="14" t="inlineStr">
        <is>
          <t>10 FURADEIRAS</t>
        </is>
      </c>
      <c r="I3055" s="9" t="inlineStr">
        <is>
          <t>10 FURADEIRAS</t>
        </is>
      </c>
      <c r="J3055" s="9" t="n">
        <v>76</v>
      </c>
      <c r="K3055" s="14">
        <f>IF($E3055="","",IFERROR(INDEX('01_Cad_Pecas'!$H$2:$H$5000,MATCH($E3055,'01_Cad_Pecas'!$D$2:$D$5000,0)),IFERROR(INDEX('01_Cad_Pecas'!$H$2:$H$5000,MATCH(VALUE($E3055),'01_Cad_Pecas'!$D$2:$D$5000,0)),"")))</f>
        <v/>
      </c>
      <c r="L3055" s="14">
        <f>IF($E3055="","",IFERROR(INDEX('01_Cad_Pecas'!$I$2:$I$5000,MATCH($E3055,'01_Cad_Pecas'!$D$2:$D$5000,0)),IFERROR(INDEX('01_Cad_Pecas'!$I$2:$I$5000,MATCH(VALUE($E3055),'01_Cad_Pecas'!$D$2:$D$5000,0)),"")))</f>
        <v/>
      </c>
      <c r="M3055" s="14">
        <f>IF(OR($J3055="",$L3055=""),"",IF($K3055="",0,$K3055)+$J3055*$L3055)</f>
        <v/>
      </c>
      <c r="N3055" s="14" t="n">
        <v>46212</v>
      </c>
      <c r="O3055" s="14" t="n">
        <v>76</v>
      </c>
      <c r="P3055" s="14" t="n"/>
      <c r="Q3055" s="14" t="n"/>
      <c r="R3055" s="14" t="n"/>
      <c r="S3055" s="14" t="n"/>
      <c r="T3055" s="14">
        <f>IF(OR($J3055="",$O3055=""),"",$O3055/$J3055)</f>
        <v/>
      </c>
      <c r="U3055" s="14" t="inlineStr">
        <is>
          <t>Concluído</t>
        </is>
      </c>
      <c r="V3055" s="14" t="n"/>
      <c r="W3055" s="14" t="n"/>
      <c r="X3055" s="14" t="n"/>
      <c r="Y3055" s="14" t="n"/>
      <c r="Z3055" s="14" t="n"/>
      <c r="AA3055" s="11" t="n"/>
      <c r="AB3055" s="14">
        <f>B3055&amp;"|"&amp;I3055</f>
        <v/>
      </c>
      <c r="AC3055">
        <f>IF($B3055="","","|"&amp;SUBSTITUTE(TRIM(SUBSTITUTE(SUBSTITUTE(SUBSTITUTE(SUBSTITUTE(SUBSTITUTE(SUBSTITUTE(SUBSTITUTE(SUBSTITUTE(SUBSTITUTE(SUBSTITUTE(SUBSTITUTE(SUBSTITUTE(SUBSTITUTE(SUBSTITUTE(TRIM($B3055&amp;""),CHAR(10)," "),CHAR(13)," "),"."," "),";"," "),","," "),"/"," "),"+"," "),"-"," "),"  "," "),"  "," "),"  "," "),"  "," "),"  "," "),"  "," "))," ","|")&amp;"|")</f>
        <v/>
      </c>
      <c r="AD3055">
        <f>TRIM($I3055&amp;"")</f>
        <v/>
      </c>
    </row>
    <row r="3056" ht="36" customHeight="1">
      <c r="A3056" s="9" t="n">
        <v>46212</v>
      </c>
      <c r="B3056" s="14" t="inlineStr">
        <is>
          <t>10241</t>
        </is>
      </c>
      <c r="C3056" s="14" t="inlineStr">
        <is>
          <t>M/C 0717 (MARROM)</t>
        </is>
      </c>
      <c r="D3056" s="14" t="inlineStr">
        <is>
          <t>10 FURADEIRAS</t>
        </is>
      </c>
      <c r="E3056" s="14" t="n">
        <v>30003411</v>
      </c>
      <c r="F3056" s="14" t="inlineStr">
        <is>
          <t>PE FRONTAL 430X(108)51X25 MDF (ESQUERDO)</t>
        </is>
      </c>
      <c r="G3056" s="14" t="inlineStr">
        <is>
          <t>10 FURADEIRAS</t>
        </is>
      </c>
      <c r="H3056" s="14" t="inlineStr">
        <is>
          <t>10 FURADEIRAS</t>
        </is>
      </c>
      <c r="I3056" s="9" t="inlineStr">
        <is>
          <t>10 FURADEIRAS</t>
        </is>
      </c>
      <c r="J3056" s="9" t="n">
        <v>76</v>
      </c>
      <c r="K3056" s="14">
        <f>IF($E3056="","",IFERROR(INDEX('01_Cad_Pecas'!$H$2:$H$5000,MATCH($E3056,'01_Cad_Pecas'!$D$2:$D$5000,0)),IFERROR(INDEX('01_Cad_Pecas'!$H$2:$H$5000,MATCH(VALUE($E3056),'01_Cad_Pecas'!$D$2:$D$5000,0)),"")))</f>
        <v/>
      </c>
      <c r="L3056" s="14">
        <f>IF($E3056="","",IFERROR(INDEX('01_Cad_Pecas'!$I$2:$I$5000,MATCH($E3056,'01_Cad_Pecas'!$D$2:$D$5000,0)),IFERROR(INDEX('01_Cad_Pecas'!$I$2:$I$5000,MATCH(VALUE($E3056),'01_Cad_Pecas'!$D$2:$D$5000,0)),"")))</f>
        <v/>
      </c>
      <c r="M3056" s="14">
        <f>IF(OR($J3056="",$L3056=""),"",IF($K3056="",0,$K3056)+$J3056*$L3056)</f>
        <v/>
      </c>
      <c r="N3056" s="14" t="n">
        <v>46212</v>
      </c>
      <c r="O3056" s="14" t="n">
        <v>76</v>
      </c>
      <c r="P3056" s="14" t="n"/>
      <c r="Q3056" s="14" t="n"/>
      <c r="R3056" s="14" t="n"/>
      <c r="S3056" s="14" t="n"/>
      <c r="T3056" s="14">
        <f>IF(OR($J3056="",$O3056=""),"",$O3056/$J3056)</f>
        <v/>
      </c>
      <c r="U3056" s="14" t="inlineStr">
        <is>
          <t>Concluído</t>
        </is>
      </c>
      <c r="V3056" s="14" t="n"/>
      <c r="W3056" s="14" t="n"/>
      <c r="X3056" s="14" t="n"/>
      <c r="Y3056" s="14" t="n"/>
      <c r="Z3056" s="14" t="n"/>
      <c r="AA3056" s="11" t="n"/>
      <c r="AB3056" s="14">
        <f>B3056&amp;"|"&amp;I3056</f>
        <v/>
      </c>
      <c r="AC3056">
        <f>IF($B3056="","","|"&amp;SUBSTITUTE(TRIM(SUBSTITUTE(SUBSTITUTE(SUBSTITUTE(SUBSTITUTE(SUBSTITUTE(SUBSTITUTE(SUBSTITUTE(SUBSTITUTE(SUBSTITUTE(SUBSTITUTE(SUBSTITUTE(SUBSTITUTE(SUBSTITUTE(SUBSTITUTE(TRIM($B3056&amp;""),CHAR(10)," "),CHAR(13)," "),"."," "),";"," "),","," "),"/"," "),"+"," "),"-"," "),"  "," "),"  "," "),"  "," "),"  "," "),"  "," "),"  "," "))," ","|")&amp;"|")</f>
        <v/>
      </c>
      <c r="AD3056">
        <f>TRIM($I3056&amp;"")</f>
        <v/>
      </c>
    </row>
    <row r="3057" ht="36" customHeight="1">
      <c r="A3057" s="9" t="n">
        <v>46212</v>
      </c>
      <c r="B3057" s="14" t="inlineStr">
        <is>
          <t>10241</t>
        </is>
      </c>
      <c r="C3057" s="14" t="inlineStr">
        <is>
          <t>M/C 0717 (MARROM)</t>
        </is>
      </c>
      <c r="D3057" s="14" t="inlineStr">
        <is>
          <t>10 FURADEIRAS</t>
        </is>
      </c>
      <c r="E3057" s="14" t="n">
        <v>30006110</v>
      </c>
      <c r="F3057" s="14" t="inlineStr">
        <is>
          <t>PE FRONTAL 430X(108)51X25 MDF (DIR) SANTIAGO NEW</t>
        </is>
      </c>
      <c r="G3057" s="14" t="inlineStr">
        <is>
          <t>10 FURADEIRAS</t>
        </is>
      </c>
      <c r="H3057" s="14" t="inlineStr">
        <is>
          <t>10 FURADEIRAS</t>
        </is>
      </c>
      <c r="I3057" s="9" t="inlineStr">
        <is>
          <t>10 FURADEIRAS</t>
        </is>
      </c>
      <c r="J3057" s="9" t="n">
        <v>60</v>
      </c>
      <c r="K3057" s="14">
        <f>IF($E3057="","",IFERROR(INDEX('01_Cad_Pecas'!$H$2:$H$5000,MATCH($E3057,'01_Cad_Pecas'!$D$2:$D$5000,0)),IFERROR(INDEX('01_Cad_Pecas'!$H$2:$H$5000,MATCH(VALUE($E3057),'01_Cad_Pecas'!$D$2:$D$5000,0)),"")))</f>
        <v/>
      </c>
      <c r="L3057" s="14">
        <f>IF($E3057="","",IFERROR(INDEX('01_Cad_Pecas'!$I$2:$I$5000,MATCH($E3057,'01_Cad_Pecas'!$D$2:$D$5000,0)),IFERROR(INDEX('01_Cad_Pecas'!$I$2:$I$5000,MATCH(VALUE($E3057),'01_Cad_Pecas'!$D$2:$D$5000,0)),"")))</f>
        <v/>
      </c>
      <c r="M3057" s="14">
        <f>IF(OR($J3057="",$L3057=""),"",IF($K3057="",0,$K3057)+$J3057*$L3057)</f>
        <v/>
      </c>
      <c r="N3057" s="14" t="n">
        <v>46212</v>
      </c>
      <c r="O3057" s="14" t="n">
        <v>60</v>
      </c>
      <c r="P3057" s="14" t="n"/>
      <c r="Q3057" s="14" t="n"/>
      <c r="R3057" s="14" t="n"/>
      <c r="S3057" s="14" t="n"/>
      <c r="T3057" s="14">
        <f>IF(OR($J3057="",$O3057=""),"",$O3057/$J3057)</f>
        <v/>
      </c>
      <c r="U3057" s="14" t="inlineStr">
        <is>
          <t>Concluído</t>
        </is>
      </c>
      <c r="V3057" s="14" t="n"/>
      <c r="W3057" s="14" t="n"/>
      <c r="X3057" s="14" t="n"/>
      <c r="Y3057" s="14" t="n"/>
      <c r="Z3057" s="14" t="n"/>
      <c r="AA3057" s="11" t="n"/>
      <c r="AB3057" s="14">
        <f>B3057&amp;"|"&amp;I3057</f>
        <v/>
      </c>
      <c r="AC3057">
        <f>IF($B3057="","","|"&amp;SUBSTITUTE(TRIM(SUBSTITUTE(SUBSTITUTE(SUBSTITUTE(SUBSTITUTE(SUBSTITUTE(SUBSTITUTE(SUBSTITUTE(SUBSTITUTE(SUBSTITUTE(SUBSTITUTE(SUBSTITUTE(SUBSTITUTE(SUBSTITUTE(SUBSTITUTE(TRIM($B3057&amp;""),CHAR(10)," "),CHAR(13)," "),"."," "),";"," "),","," "),"/"," "),"+"," "),"-"," "),"  "," "),"  "," "),"  "," "),"  "," "),"  "," "),"  "," "))," ","|")&amp;"|")</f>
        <v/>
      </c>
      <c r="AD3057">
        <f>TRIM($I3057&amp;"")</f>
        <v/>
      </c>
    </row>
    <row r="3058" ht="36" customHeight="1">
      <c r="A3058" s="9" t="n">
        <v>46212</v>
      </c>
      <c r="B3058" s="14" t="inlineStr">
        <is>
          <t>10241</t>
        </is>
      </c>
      <c r="C3058" s="14" t="inlineStr">
        <is>
          <t>M/C 0717 (MARROM)</t>
        </is>
      </c>
      <c r="D3058" s="14" t="inlineStr">
        <is>
          <t>10 FURADEIRAS</t>
        </is>
      </c>
      <c r="E3058" s="14" t="n">
        <v>30006111</v>
      </c>
      <c r="F3058" s="14" t="inlineStr">
        <is>
          <t>PE FRONTAL 430X(108)51X25MDF (ESQRD) SANTIAGO NEW</t>
        </is>
      </c>
      <c r="G3058" s="14" t="inlineStr">
        <is>
          <t>10 FURADEIRAS</t>
        </is>
      </c>
      <c r="H3058" s="14" t="inlineStr">
        <is>
          <t>10 FURADEIRAS</t>
        </is>
      </c>
      <c r="I3058" s="9" t="inlineStr">
        <is>
          <t>10 FURADEIRAS</t>
        </is>
      </c>
      <c r="J3058" s="9" t="n">
        <v>60</v>
      </c>
      <c r="K3058" s="14">
        <f>IF($E3058="","",IFERROR(INDEX('01_Cad_Pecas'!$H$2:$H$5000,MATCH($E3058,'01_Cad_Pecas'!$D$2:$D$5000,0)),IFERROR(INDEX('01_Cad_Pecas'!$H$2:$H$5000,MATCH(VALUE($E3058),'01_Cad_Pecas'!$D$2:$D$5000,0)),"")))</f>
        <v/>
      </c>
      <c r="L3058" s="14">
        <f>IF($E3058="","",IFERROR(INDEX('01_Cad_Pecas'!$I$2:$I$5000,MATCH($E3058,'01_Cad_Pecas'!$D$2:$D$5000,0)),IFERROR(INDEX('01_Cad_Pecas'!$I$2:$I$5000,MATCH(VALUE($E3058),'01_Cad_Pecas'!$D$2:$D$5000,0)),"")))</f>
        <v/>
      </c>
      <c r="M3058" s="14">
        <f>IF(OR($J3058="",$L3058=""),"",IF($K3058="",0,$K3058)+$J3058*$L3058)</f>
        <v/>
      </c>
      <c r="N3058" s="14" t="n">
        <v>46212</v>
      </c>
      <c r="O3058" s="14" t="n">
        <v>60</v>
      </c>
      <c r="P3058" s="14" t="n"/>
      <c r="Q3058" s="14" t="n"/>
      <c r="R3058" s="14" t="n"/>
      <c r="S3058" s="14" t="n"/>
      <c r="T3058" s="14">
        <f>IF(OR($J3058="",$O3058=""),"",$O3058/$J3058)</f>
        <v/>
      </c>
      <c r="U3058" s="14" t="inlineStr">
        <is>
          <t>Concluído</t>
        </is>
      </c>
      <c r="V3058" s="14" t="n"/>
      <c r="W3058" s="14" t="n"/>
      <c r="X3058" s="14" t="n"/>
      <c r="Y3058" s="14" t="n"/>
      <c r="Z3058" s="14" t="n"/>
      <c r="AA3058" s="11" t="n"/>
      <c r="AB3058" s="14">
        <f>B3058&amp;"|"&amp;I3058</f>
        <v/>
      </c>
      <c r="AC3058">
        <f>IF($B3058="","","|"&amp;SUBSTITUTE(TRIM(SUBSTITUTE(SUBSTITUTE(SUBSTITUTE(SUBSTITUTE(SUBSTITUTE(SUBSTITUTE(SUBSTITUTE(SUBSTITUTE(SUBSTITUTE(SUBSTITUTE(SUBSTITUTE(SUBSTITUTE(SUBSTITUTE(SUBSTITUTE(TRIM($B3058&amp;""),CHAR(10)," "),CHAR(13)," "),"."," "),";"," "),","," "),"/"," "),"+"," "),"-"," "),"  "," "),"  "," "),"  "," "),"  "," "),"  "," "),"  "," "))," ","|")&amp;"|")</f>
        <v/>
      </c>
      <c r="AD3058">
        <f>TRIM($I3058&amp;"")</f>
        <v/>
      </c>
    </row>
    <row r="3059" ht="36" customHeight="1">
      <c r="A3059" s="9" t="n">
        <v>46216</v>
      </c>
      <c r="B3059" s="14" t="inlineStr">
        <is>
          <t>10247</t>
        </is>
      </c>
      <c r="C3059" s="14" t="inlineStr">
        <is>
          <t>M/C 0721 (BEGE)</t>
        </is>
      </c>
      <c r="D3059" s="14" t="inlineStr">
        <is>
          <t>10 FURADEIRAS</t>
        </is>
      </c>
      <c r="E3059" s="14" t="n">
        <v>30006110</v>
      </c>
      <c r="F3059" s="14" t="inlineStr">
        <is>
          <t>PE FRONTAL 430X(108)51X25 MDF (DIR) SANTIAGO NEW</t>
        </is>
      </c>
      <c r="G3059" s="14" t="inlineStr">
        <is>
          <t>10 FURADEIRAS</t>
        </is>
      </c>
      <c r="H3059" s="14" t="inlineStr">
        <is>
          <t>10 FURADEIRAS</t>
        </is>
      </c>
      <c r="I3059" s="9" t="inlineStr">
        <is>
          <t>10 FURADEIRAS</t>
        </is>
      </c>
      <c r="J3059" s="9" t="n">
        <v>612</v>
      </c>
      <c r="K3059" s="14">
        <f>IF($E3059="","",IFERROR(INDEX('01_Cad_Pecas'!$H$2:$H$5000,MATCH($E3059,'01_Cad_Pecas'!$D$2:$D$5000,0)),IFERROR(INDEX('01_Cad_Pecas'!$H$2:$H$5000,MATCH(VALUE($E3059),'01_Cad_Pecas'!$D$2:$D$5000,0)),"")))</f>
        <v/>
      </c>
      <c r="L3059" s="14">
        <f>IF($E3059="","",IFERROR(INDEX('01_Cad_Pecas'!$I$2:$I$5000,MATCH($E3059,'01_Cad_Pecas'!$D$2:$D$5000,0)),IFERROR(INDEX('01_Cad_Pecas'!$I$2:$I$5000,MATCH(VALUE($E3059),'01_Cad_Pecas'!$D$2:$D$5000,0)),"")))</f>
        <v/>
      </c>
      <c r="M3059" s="14">
        <f>IF(OR($J3059="",$L3059=""),"",IF($K3059="",0,$K3059)+$J3059*$L3059)</f>
        <v/>
      </c>
      <c r="N3059" s="14" t="n">
        <v>46212</v>
      </c>
      <c r="O3059" s="14" t="n">
        <v>612</v>
      </c>
      <c r="P3059" s="14" t="n"/>
      <c r="Q3059" s="14" t="n"/>
      <c r="R3059" s="14" t="n"/>
      <c r="S3059" s="14" t="n"/>
      <c r="T3059" s="14">
        <f>IF(OR($J3059="",$O3059=""),"",$O3059/$J3059)</f>
        <v/>
      </c>
      <c r="U3059" s="14" t="inlineStr">
        <is>
          <t>Concluído</t>
        </is>
      </c>
      <c r="V3059" s="14" t="n"/>
      <c r="W3059" s="14" t="n"/>
      <c r="X3059" s="14" t="n"/>
      <c r="Y3059" s="14" t="n"/>
      <c r="Z3059" s="14" t="n"/>
      <c r="AA3059" s="11" t="n"/>
      <c r="AB3059" s="14">
        <f>B3059&amp;"|"&amp;I3059</f>
        <v/>
      </c>
      <c r="AC3059">
        <f>IF($B3059="","","|"&amp;SUBSTITUTE(TRIM(SUBSTITUTE(SUBSTITUTE(SUBSTITUTE(SUBSTITUTE(SUBSTITUTE(SUBSTITUTE(SUBSTITUTE(SUBSTITUTE(SUBSTITUTE(SUBSTITUTE(SUBSTITUTE(SUBSTITUTE(SUBSTITUTE(SUBSTITUTE(TRIM($B3059&amp;""),CHAR(10)," "),CHAR(13)," "),"."," "),";"," "),","," "),"/"," "),"+"," "),"-"," "),"  "," "),"  "," "),"  "," "),"  "," "),"  "," "),"  "," "))," ","|")&amp;"|")</f>
        <v/>
      </c>
      <c r="AD3059">
        <f>TRIM($I3059&amp;"")</f>
        <v/>
      </c>
    </row>
    <row r="3060" ht="36" customHeight="1">
      <c r="A3060" s="9" t="n">
        <v>46216</v>
      </c>
      <c r="B3060" s="14" t="inlineStr">
        <is>
          <t>10247</t>
        </is>
      </c>
      <c r="C3060" s="14" t="inlineStr">
        <is>
          <t>M/C 0721 (BEGE)</t>
        </is>
      </c>
      <c r="D3060" s="14" t="inlineStr">
        <is>
          <t>10 FURADEIRAS</t>
        </is>
      </c>
      <c r="E3060" s="14" t="n">
        <v>30006111</v>
      </c>
      <c r="F3060" s="14" t="inlineStr">
        <is>
          <t>PE FRONTAL 430X(108)51X25MDF (ESQRD) SANTIAGO NEW</t>
        </is>
      </c>
      <c r="G3060" s="14" t="inlineStr">
        <is>
          <t>10 FURADEIRAS</t>
        </is>
      </c>
      <c r="H3060" s="14" t="inlineStr">
        <is>
          <t>10 FURADEIRAS</t>
        </is>
      </c>
      <c r="I3060" s="9" t="inlineStr">
        <is>
          <t>10 FURADEIRAS</t>
        </is>
      </c>
      <c r="J3060" s="9" t="n">
        <v>612</v>
      </c>
      <c r="K3060" s="14">
        <f>IF($E3060="","",IFERROR(INDEX('01_Cad_Pecas'!$H$2:$H$5000,MATCH($E3060,'01_Cad_Pecas'!$D$2:$D$5000,0)),IFERROR(INDEX('01_Cad_Pecas'!$H$2:$H$5000,MATCH(VALUE($E3060),'01_Cad_Pecas'!$D$2:$D$5000,0)),"")))</f>
        <v/>
      </c>
      <c r="L3060" s="14">
        <f>IF($E3060="","",IFERROR(INDEX('01_Cad_Pecas'!$I$2:$I$5000,MATCH($E3060,'01_Cad_Pecas'!$D$2:$D$5000,0)),IFERROR(INDEX('01_Cad_Pecas'!$I$2:$I$5000,MATCH(VALUE($E3060),'01_Cad_Pecas'!$D$2:$D$5000,0)),"")))</f>
        <v/>
      </c>
      <c r="M3060" s="14">
        <f>IF(OR($J3060="",$L3060=""),"",IF($K3060="",0,$K3060)+$J3060*$L3060)</f>
        <v/>
      </c>
      <c r="N3060" s="14" t="n">
        <v>46212</v>
      </c>
      <c r="O3060" s="14" t="n">
        <v>612</v>
      </c>
      <c r="P3060" s="14" t="n"/>
      <c r="Q3060" s="14" t="n"/>
      <c r="R3060" s="14" t="n"/>
      <c r="S3060" s="14" t="n"/>
      <c r="T3060" s="14">
        <f>IF(OR($J3060="",$O3060=""),"",$O3060/$J3060)</f>
        <v/>
      </c>
      <c r="U3060" s="14" t="inlineStr">
        <is>
          <t>Concluído</t>
        </is>
      </c>
      <c r="V3060" s="14" t="n"/>
      <c r="W3060" s="14" t="n"/>
      <c r="X3060" s="14" t="n"/>
      <c r="Y3060" s="14" t="n"/>
      <c r="Z3060" s="14" t="n"/>
      <c r="AA3060" s="11" t="n"/>
      <c r="AB3060" s="14">
        <f>B3060&amp;"|"&amp;I3060</f>
        <v/>
      </c>
      <c r="AC3060">
        <f>IF($B3060="","","|"&amp;SUBSTITUTE(TRIM(SUBSTITUTE(SUBSTITUTE(SUBSTITUTE(SUBSTITUTE(SUBSTITUTE(SUBSTITUTE(SUBSTITUTE(SUBSTITUTE(SUBSTITUTE(SUBSTITUTE(SUBSTITUTE(SUBSTITUTE(SUBSTITUTE(SUBSTITUTE(TRIM($B3060&amp;""),CHAR(10)," "),CHAR(13)," "),"."," "),";"," "),","," "),"/"," "),"+"," "),"-"," "),"  "," "),"  "," "),"  "," "),"  "," "),"  "," "),"  "," "))," ","|")&amp;"|")</f>
        <v/>
      </c>
      <c r="AD3060">
        <f>TRIM($I3060&amp;"")</f>
        <v/>
      </c>
    </row>
    <row r="3061" ht="36" customHeight="1">
      <c r="A3061" s="9" t="n">
        <v>46212</v>
      </c>
      <c r="B3061" s="14" t="inlineStr">
        <is>
          <t>10241</t>
        </is>
      </c>
      <c r="C3061" s="14" t="inlineStr">
        <is>
          <t>M/C 0717 (MARROM)</t>
        </is>
      </c>
      <c r="D3061" s="14" t="inlineStr">
        <is>
          <t>10 FURADEIRAS</t>
        </is>
      </c>
      <c r="E3061" s="14" t="n">
        <v>30001206</v>
      </c>
      <c r="F3061" s="14" t="inlineStr">
        <is>
          <t>TRAVESSA ENCOSTO 360X80X15 MDP CAD PE INTEIRO</t>
        </is>
      </c>
      <c r="G3061" s="14" t="inlineStr">
        <is>
          <t>10 FURADEIRAS</t>
        </is>
      </c>
      <c r="H3061" s="14" t="inlineStr">
        <is>
          <t>10 FURADEIRAS</t>
        </is>
      </c>
      <c r="I3061" s="9" t="inlineStr">
        <is>
          <t>10 FURADEIRAS</t>
        </is>
      </c>
      <c r="J3061" s="9" t="n">
        <v>28</v>
      </c>
      <c r="K3061" s="14">
        <f>IF($E3061="","",IFERROR(INDEX('01_Cad_Pecas'!$H$2:$H$5000,MATCH($E3061,'01_Cad_Pecas'!$D$2:$D$5000,0)),IFERROR(INDEX('01_Cad_Pecas'!$H$2:$H$5000,MATCH(VALUE($E3061),'01_Cad_Pecas'!$D$2:$D$5000,0)),"")))</f>
        <v/>
      </c>
      <c r="L3061" s="14">
        <f>IF($E3061="","",IFERROR(INDEX('01_Cad_Pecas'!$I$2:$I$5000,MATCH($E3061,'01_Cad_Pecas'!$D$2:$D$5000,0)),IFERROR(INDEX('01_Cad_Pecas'!$I$2:$I$5000,MATCH(VALUE($E3061),'01_Cad_Pecas'!$D$2:$D$5000,0)),"")))</f>
        <v/>
      </c>
      <c r="M3061" s="14">
        <f>IF(OR($J3061="",$L3061=""),"",IF($K3061="",0,$K3061)+$J3061*$L3061)</f>
        <v/>
      </c>
      <c r="N3061" s="14" t="n">
        <v>46212</v>
      </c>
      <c r="O3061" s="14" t="n">
        <v>28</v>
      </c>
      <c r="P3061" s="14" t="n"/>
      <c r="Q3061" s="14" t="n"/>
      <c r="R3061" s="14" t="n"/>
      <c r="S3061" s="14" t="n"/>
      <c r="T3061" s="14">
        <f>IF(OR($J3061="",$O3061=""),"",$O3061/$J3061)</f>
        <v/>
      </c>
      <c r="U3061" s="14" t="inlineStr">
        <is>
          <t>Concluído</t>
        </is>
      </c>
      <c r="V3061" s="14" t="n"/>
      <c r="W3061" s="14" t="n"/>
      <c r="X3061" s="14" t="n"/>
      <c r="Y3061" s="14" t="n"/>
      <c r="Z3061" s="14" t="n"/>
      <c r="AA3061" s="11" t="n"/>
      <c r="AB3061" s="14">
        <f>B3061&amp;"|"&amp;I3061</f>
        <v/>
      </c>
      <c r="AC3061">
        <f>IF($B3061="","","|"&amp;SUBSTITUTE(TRIM(SUBSTITUTE(SUBSTITUTE(SUBSTITUTE(SUBSTITUTE(SUBSTITUTE(SUBSTITUTE(SUBSTITUTE(SUBSTITUTE(SUBSTITUTE(SUBSTITUTE(SUBSTITUTE(SUBSTITUTE(SUBSTITUTE(SUBSTITUTE(TRIM($B3061&amp;""),CHAR(10)," "),CHAR(13)," "),"."," "),";"," "),","," "),"/"," "),"+"," "),"-"," "),"  "," "),"  "," "),"  "," "),"  "," "),"  "," "),"  "," "))," ","|")&amp;"|")</f>
        <v/>
      </c>
      <c r="AD3061">
        <f>TRIM($I3061&amp;"")</f>
        <v/>
      </c>
    </row>
    <row r="3062" ht="36" customHeight="1">
      <c r="A3062" s="9" t="n">
        <v>46212</v>
      </c>
      <c r="B3062" s="14" t="inlineStr">
        <is>
          <t>10241</t>
        </is>
      </c>
      <c r="C3062" s="14" t="inlineStr">
        <is>
          <t>M/C 0717 (MARROM)</t>
        </is>
      </c>
      <c r="D3062" s="14" t="inlineStr">
        <is>
          <t>10 FURADEIRAS</t>
        </is>
      </c>
      <c r="E3062" s="14" t="n">
        <v>30001207</v>
      </c>
      <c r="F3062" s="14" t="inlineStr">
        <is>
          <t>TRAVESSA 360X62X15 MDP CAD PE INTEIRO</t>
        </is>
      </c>
      <c r="G3062" s="14" t="inlineStr">
        <is>
          <t>10 FURADEIRAS</t>
        </is>
      </c>
      <c r="H3062" s="14" t="inlineStr">
        <is>
          <t>10 FURADEIRAS</t>
        </is>
      </c>
      <c r="I3062" s="9" t="inlineStr">
        <is>
          <t>10 FURADEIRAS</t>
        </is>
      </c>
      <c r="J3062" s="9" t="n">
        <v>28</v>
      </c>
      <c r="K3062" s="14">
        <f>IF($E3062="","",IFERROR(INDEX('01_Cad_Pecas'!$H$2:$H$5000,MATCH($E3062,'01_Cad_Pecas'!$D$2:$D$5000,0)),IFERROR(INDEX('01_Cad_Pecas'!$H$2:$H$5000,MATCH(VALUE($E3062),'01_Cad_Pecas'!$D$2:$D$5000,0)),"")))</f>
        <v/>
      </c>
      <c r="L3062" s="14">
        <f>IF($E3062="","",IFERROR(INDEX('01_Cad_Pecas'!$I$2:$I$5000,MATCH($E3062,'01_Cad_Pecas'!$D$2:$D$5000,0)),IFERROR(INDEX('01_Cad_Pecas'!$I$2:$I$5000,MATCH(VALUE($E3062),'01_Cad_Pecas'!$D$2:$D$5000,0)),"")))</f>
        <v/>
      </c>
      <c r="M3062" s="14">
        <f>IF(OR($J3062="",$L3062=""),"",IF($K3062="",0,$K3062)+$J3062*$L3062)</f>
        <v/>
      </c>
      <c r="N3062" s="14" t="n">
        <v>46212</v>
      </c>
      <c r="O3062" s="14" t="n">
        <v>28</v>
      </c>
      <c r="P3062" s="14" t="n"/>
      <c r="Q3062" s="14" t="n"/>
      <c r="R3062" s="14" t="n"/>
      <c r="S3062" s="14" t="n"/>
      <c r="T3062" s="14">
        <f>IF(OR($J3062="",$O3062=""),"",$O3062/$J3062)</f>
        <v/>
      </c>
      <c r="U3062" s="14" t="inlineStr">
        <is>
          <t>Concluído</t>
        </is>
      </c>
      <c r="V3062" s="14" t="n"/>
      <c r="W3062" s="14" t="n"/>
      <c r="X3062" s="14" t="n"/>
      <c r="Y3062" s="14" t="n"/>
      <c r="Z3062" s="14" t="n"/>
      <c r="AA3062" s="11" t="n"/>
      <c r="AB3062" s="14">
        <f>B3062&amp;"|"&amp;I3062</f>
        <v/>
      </c>
      <c r="AC3062">
        <f>IF($B3062="","","|"&amp;SUBSTITUTE(TRIM(SUBSTITUTE(SUBSTITUTE(SUBSTITUTE(SUBSTITUTE(SUBSTITUTE(SUBSTITUTE(SUBSTITUTE(SUBSTITUTE(SUBSTITUTE(SUBSTITUTE(SUBSTITUTE(SUBSTITUTE(SUBSTITUTE(SUBSTITUTE(TRIM($B3062&amp;""),CHAR(10)," "),CHAR(13)," "),"."," "),";"," "),","," "),"/"," "),"+"," "),"-"," "),"  "," "),"  "," "),"  "," "),"  "," "),"  "," "),"  "," "))," ","|")&amp;"|")</f>
        <v/>
      </c>
      <c r="AD3062">
        <f>TRIM($I3062&amp;"")</f>
        <v/>
      </c>
    </row>
    <row r="3063" ht="36" customHeight="1">
      <c r="A3063" s="9" t="n">
        <v>46212</v>
      </c>
      <c r="B3063" s="14" t="inlineStr">
        <is>
          <t>10241</t>
        </is>
      </c>
      <c r="C3063" s="14" t="inlineStr">
        <is>
          <t>M/C 0717 (MARROM)</t>
        </is>
      </c>
      <c r="D3063" s="14" t="inlineStr">
        <is>
          <t>10 FURADEIRAS</t>
        </is>
      </c>
      <c r="E3063" s="14" t="n">
        <v>30003407</v>
      </c>
      <c r="F3063" s="14" t="inlineStr">
        <is>
          <t>TRAVESSA ENCOSTO 360X72X15 MDP - CAD DAKAR</t>
        </is>
      </c>
      <c r="G3063" s="14" t="inlineStr">
        <is>
          <t>10 FURADEIRAS</t>
        </is>
      </c>
      <c r="H3063" s="14" t="inlineStr">
        <is>
          <t>10 FURADEIRAS</t>
        </is>
      </c>
      <c r="I3063" s="9" t="inlineStr">
        <is>
          <t>10 FURADEIRAS</t>
        </is>
      </c>
      <c r="J3063" s="9" t="n">
        <v>180</v>
      </c>
      <c r="K3063" s="14">
        <f>IF($E3063="","",IFERROR(INDEX('01_Cad_Pecas'!$H$2:$H$5000,MATCH($E3063,'01_Cad_Pecas'!$D$2:$D$5000,0)),IFERROR(INDEX('01_Cad_Pecas'!$H$2:$H$5000,MATCH(VALUE($E3063),'01_Cad_Pecas'!$D$2:$D$5000,0)),"")))</f>
        <v/>
      </c>
      <c r="L3063" s="14">
        <f>IF($E3063="","",IFERROR(INDEX('01_Cad_Pecas'!$I$2:$I$5000,MATCH($E3063,'01_Cad_Pecas'!$D$2:$D$5000,0)),IFERROR(INDEX('01_Cad_Pecas'!$I$2:$I$5000,MATCH(VALUE($E3063),'01_Cad_Pecas'!$D$2:$D$5000,0)),"")))</f>
        <v/>
      </c>
      <c r="M3063" s="14">
        <f>IF(OR($J3063="",$L3063=""),"",IF($K3063="",0,$K3063)+$J3063*$L3063)</f>
        <v/>
      </c>
      <c r="N3063" s="14" t="n">
        <v>46212</v>
      </c>
      <c r="O3063" s="14" t="n">
        <v>180</v>
      </c>
      <c r="P3063" s="14" t="n"/>
      <c r="Q3063" s="14" t="n"/>
      <c r="R3063" s="14" t="n"/>
      <c r="S3063" s="14" t="n"/>
      <c r="T3063" s="14">
        <f>IF(OR($J3063="",$O3063=""),"",$O3063/$J3063)</f>
        <v/>
      </c>
      <c r="U3063" s="14" t="inlineStr">
        <is>
          <t>Concluído</t>
        </is>
      </c>
      <c r="V3063" s="14" t="n"/>
      <c r="W3063" s="14" t="n"/>
      <c r="X3063" s="14" t="n"/>
      <c r="Y3063" s="14" t="n"/>
      <c r="Z3063" s="14" t="n"/>
      <c r="AA3063" s="11" t="n"/>
      <c r="AB3063" s="14">
        <f>B3063&amp;"|"&amp;I3063</f>
        <v/>
      </c>
      <c r="AC3063">
        <f>IF($B3063="","","|"&amp;SUBSTITUTE(TRIM(SUBSTITUTE(SUBSTITUTE(SUBSTITUTE(SUBSTITUTE(SUBSTITUTE(SUBSTITUTE(SUBSTITUTE(SUBSTITUTE(SUBSTITUTE(SUBSTITUTE(SUBSTITUTE(SUBSTITUTE(SUBSTITUTE(SUBSTITUTE(TRIM($B3063&amp;""),CHAR(10)," "),CHAR(13)," "),"."," "),";"," "),","," "),"/"," "),"+"," "),"-"," "),"  "," "),"  "," "),"  "," "),"  "," "),"  "," "),"  "," "))," ","|")&amp;"|")</f>
        <v/>
      </c>
      <c r="AD3063">
        <f>TRIM($I3063&amp;"")</f>
        <v/>
      </c>
    </row>
    <row r="3064" ht="36" customHeight="1">
      <c r="A3064" s="9" t="n">
        <v>46212</v>
      </c>
      <c r="B3064" s="14" t="inlineStr">
        <is>
          <t>10241</t>
        </is>
      </c>
      <c r="C3064" s="14" t="inlineStr">
        <is>
          <t>M/C 0717 (MARROM)</t>
        </is>
      </c>
      <c r="D3064" s="14" t="inlineStr">
        <is>
          <t>10 FURADEIRAS</t>
        </is>
      </c>
      <c r="E3064" s="14" t="n">
        <v>30003922</v>
      </c>
      <c r="F3064" s="14" t="inlineStr">
        <is>
          <t>TRAV MENOR ENCOSTO 260X40X15 MDP - CAD TRENTO</t>
        </is>
      </c>
      <c r="G3064" s="14" t="inlineStr">
        <is>
          <t>10 FURADEIRAS</t>
        </is>
      </c>
      <c r="H3064" s="14" t="inlineStr">
        <is>
          <t>10 FURADEIRAS</t>
        </is>
      </c>
      <c r="I3064" s="9" t="inlineStr">
        <is>
          <t>10 FURADEIRAS</t>
        </is>
      </c>
      <c r="J3064" s="9" t="n">
        <v>32</v>
      </c>
      <c r="K3064" s="14">
        <f>IF($E3064="","",IFERROR(INDEX('01_Cad_Pecas'!$H$2:$H$5000,MATCH($E3064,'01_Cad_Pecas'!$D$2:$D$5000,0)),IFERROR(INDEX('01_Cad_Pecas'!$H$2:$H$5000,MATCH(VALUE($E3064),'01_Cad_Pecas'!$D$2:$D$5000,0)),"")))</f>
        <v/>
      </c>
      <c r="L3064" s="14">
        <f>IF($E3064="","",IFERROR(INDEX('01_Cad_Pecas'!$I$2:$I$5000,MATCH($E3064,'01_Cad_Pecas'!$D$2:$D$5000,0)),IFERROR(INDEX('01_Cad_Pecas'!$I$2:$I$5000,MATCH(VALUE($E3064),'01_Cad_Pecas'!$D$2:$D$5000,0)),"")))</f>
        <v/>
      </c>
      <c r="M3064" s="14">
        <f>IF(OR($J3064="",$L3064=""),"",IF($K3064="",0,$K3064)+$J3064*$L3064)</f>
        <v/>
      </c>
      <c r="N3064" s="14" t="n">
        <v>46212</v>
      </c>
      <c r="O3064" s="14" t="n">
        <v>32</v>
      </c>
      <c r="P3064" s="14" t="n"/>
      <c r="Q3064" s="14" t="n"/>
      <c r="R3064" s="14" t="n"/>
      <c r="S3064" s="14" t="n"/>
      <c r="T3064" s="14">
        <f>IF(OR($J3064="",$O3064=""),"",$O3064/$J3064)</f>
        <v/>
      </c>
      <c r="U3064" s="14" t="inlineStr">
        <is>
          <t>Concluído</t>
        </is>
      </c>
      <c r="V3064" s="14" t="n"/>
      <c r="W3064" s="14" t="n"/>
      <c r="X3064" s="14" t="n"/>
      <c r="Y3064" s="14" t="n"/>
      <c r="Z3064" s="14" t="n"/>
      <c r="AA3064" s="11" t="n"/>
      <c r="AB3064" s="14">
        <f>B3064&amp;"|"&amp;I3064</f>
        <v/>
      </c>
      <c r="AC3064">
        <f>IF($B3064="","","|"&amp;SUBSTITUTE(TRIM(SUBSTITUTE(SUBSTITUTE(SUBSTITUTE(SUBSTITUTE(SUBSTITUTE(SUBSTITUTE(SUBSTITUTE(SUBSTITUTE(SUBSTITUTE(SUBSTITUTE(SUBSTITUTE(SUBSTITUTE(SUBSTITUTE(SUBSTITUTE(TRIM($B3064&amp;""),CHAR(10)," "),CHAR(13)," "),"."," "),";"," "),","," "),"/"," "),"+"," "),"-"," "),"  "," "),"  "," "),"  "," "),"  "," "),"  "," "),"  "," "))," ","|")&amp;"|")</f>
        <v/>
      </c>
      <c r="AD3064">
        <f>TRIM($I3064&amp;"")</f>
        <v/>
      </c>
    </row>
    <row r="3065" ht="36" customHeight="1">
      <c r="A3065" s="9" t="n">
        <v>46212</v>
      </c>
      <c r="B3065" s="14" t="inlineStr">
        <is>
          <t>10241</t>
        </is>
      </c>
      <c r="C3065" s="14" t="inlineStr">
        <is>
          <t>M/C 0717 (MARROM)</t>
        </is>
      </c>
      <c r="D3065" s="14" t="inlineStr">
        <is>
          <t>10 FURADEIRAS</t>
        </is>
      </c>
      <c r="E3065" s="14" t="n">
        <v>30001203</v>
      </c>
      <c r="F3065" s="14" t="inlineStr">
        <is>
          <t>LAT ASSENTO 430X80X18 MDF CAD PE INTEIRO/ MADEIRA</t>
        </is>
      </c>
      <c r="G3065" s="14" t="inlineStr">
        <is>
          <t>10 FURADEIRAS</t>
        </is>
      </c>
      <c r="H3065" s="14" t="inlineStr">
        <is>
          <t>10 FURADEIRAS</t>
        </is>
      </c>
      <c r="I3065" s="9" t="inlineStr">
        <is>
          <t>10 FURADEIRAS</t>
        </is>
      </c>
      <c r="J3065" s="9" t="n">
        <v>56</v>
      </c>
      <c r="K3065" s="14">
        <f>IF($E3065="","",IFERROR(INDEX('01_Cad_Pecas'!$H$2:$H$5000,MATCH($E3065,'01_Cad_Pecas'!$D$2:$D$5000,0)),IFERROR(INDEX('01_Cad_Pecas'!$H$2:$H$5000,MATCH(VALUE($E3065),'01_Cad_Pecas'!$D$2:$D$5000,0)),"")))</f>
        <v/>
      </c>
      <c r="L3065" s="14">
        <f>IF($E3065="","",IFERROR(INDEX('01_Cad_Pecas'!$I$2:$I$5000,MATCH($E3065,'01_Cad_Pecas'!$D$2:$D$5000,0)),IFERROR(INDEX('01_Cad_Pecas'!$I$2:$I$5000,MATCH(VALUE($E3065),'01_Cad_Pecas'!$D$2:$D$5000,0)),"")))</f>
        <v/>
      </c>
      <c r="M3065" s="14">
        <f>IF(OR($J3065="",$L3065=""),"",IF($K3065="",0,$K3065)+$J3065*$L3065)</f>
        <v/>
      </c>
      <c r="N3065" s="14" t="n">
        <v>46212</v>
      </c>
      <c r="O3065" s="14" t="n">
        <v>56</v>
      </c>
      <c r="P3065" s="14" t="n"/>
      <c r="Q3065" s="14" t="n"/>
      <c r="R3065" s="14" t="n"/>
      <c r="S3065" s="14" t="n"/>
      <c r="T3065" s="14">
        <f>IF(OR($J3065="",$O3065=""),"",$O3065/$J3065)</f>
        <v/>
      </c>
      <c r="U3065" s="14" t="inlineStr">
        <is>
          <t>Concluído</t>
        </is>
      </c>
      <c r="V3065" s="14" t="n"/>
      <c r="W3065" s="14" t="n"/>
      <c r="X3065" s="14" t="n"/>
      <c r="Y3065" s="14" t="n"/>
      <c r="Z3065" s="14" t="n"/>
      <c r="AA3065" s="11" t="n"/>
      <c r="AB3065" s="14">
        <f>B3065&amp;"|"&amp;I3065</f>
        <v/>
      </c>
      <c r="AC3065">
        <f>IF($B3065="","","|"&amp;SUBSTITUTE(TRIM(SUBSTITUTE(SUBSTITUTE(SUBSTITUTE(SUBSTITUTE(SUBSTITUTE(SUBSTITUTE(SUBSTITUTE(SUBSTITUTE(SUBSTITUTE(SUBSTITUTE(SUBSTITUTE(SUBSTITUTE(SUBSTITUTE(SUBSTITUTE(TRIM($B3065&amp;""),CHAR(10)," "),CHAR(13)," "),"."," "),";"," "),","," "),"/"," "),"+"," "),"-"," "),"  "," "),"  "," "),"  "," "),"  "," "),"  "," "),"  "," "))," ","|")&amp;"|")</f>
        <v/>
      </c>
      <c r="AD3065">
        <f>TRIM($I3065&amp;"")</f>
        <v/>
      </c>
    </row>
    <row r="3066" ht="36" customHeight="1">
      <c r="A3066" s="9" t="n">
        <v>46212</v>
      </c>
      <c r="B3066" s="14" t="inlineStr">
        <is>
          <t>10241</t>
        </is>
      </c>
      <c r="C3066" s="14" t="inlineStr">
        <is>
          <t>M/C 0717 (MARROM)</t>
        </is>
      </c>
      <c r="D3066" s="14" t="inlineStr">
        <is>
          <t>10 FURADEIRAS</t>
        </is>
      </c>
      <c r="E3066" s="14" t="n">
        <v>30003403</v>
      </c>
      <c r="F3066" s="14" t="inlineStr">
        <is>
          <t>LATERAL ASSENTO 298X70X18 MDF - DAKAR</t>
        </is>
      </c>
      <c r="G3066" s="14" t="inlineStr">
        <is>
          <t>10 FURADEIRAS</t>
        </is>
      </c>
      <c r="H3066" s="14" t="inlineStr">
        <is>
          <t>10 FURADEIRAS</t>
        </is>
      </c>
      <c r="I3066" s="9" t="inlineStr">
        <is>
          <t>10 FURADEIRAS</t>
        </is>
      </c>
      <c r="J3066" s="9" t="n">
        <v>152</v>
      </c>
      <c r="K3066" s="14">
        <f>IF($E3066="","",IFERROR(INDEX('01_Cad_Pecas'!$H$2:$H$5000,MATCH($E3066,'01_Cad_Pecas'!$D$2:$D$5000,0)),IFERROR(INDEX('01_Cad_Pecas'!$H$2:$H$5000,MATCH(VALUE($E3066),'01_Cad_Pecas'!$D$2:$D$5000,0)),"")))</f>
        <v/>
      </c>
      <c r="L3066" s="14">
        <f>IF($E3066="","",IFERROR(INDEX('01_Cad_Pecas'!$I$2:$I$5000,MATCH($E3066,'01_Cad_Pecas'!$D$2:$D$5000,0)),IFERROR(INDEX('01_Cad_Pecas'!$I$2:$I$5000,MATCH(VALUE($E3066),'01_Cad_Pecas'!$D$2:$D$5000,0)),"")))</f>
        <v/>
      </c>
      <c r="M3066" s="14">
        <f>IF(OR($J3066="",$L3066=""),"",IF($K3066="",0,$K3066)+$J3066*$L3066)</f>
        <v/>
      </c>
      <c r="N3066" s="14" t="n">
        <v>46212</v>
      </c>
      <c r="O3066" s="14" t="n">
        <v>152</v>
      </c>
      <c r="P3066" s="14" t="n"/>
      <c r="Q3066" s="14" t="n"/>
      <c r="R3066" s="14" t="n"/>
      <c r="S3066" s="14" t="n"/>
      <c r="T3066" s="14">
        <f>IF(OR($J3066="",$O3066=""),"",$O3066/$J3066)</f>
        <v/>
      </c>
      <c r="U3066" s="14" t="inlineStr">
        <is>
          <t>Concluído</t>
        </is>
      </c>
      <c r="V3066" s="14" t="n"/>
      <c r="W3066" s="14" t="n"/>
      <c r="X3066" s="14" t="n"/>
      <c r="Y3066" s="14" t="n"/>
      <c r="Z3066" s="14" t="n"/>
      <c r="AA3066" s="11" t="n"/>
      <c r="AB3066" s="14">
        <f>B3066&amp;"|"&amp;I3066</f>
        <v/>
      </c>
      <c r="AC3066">
        <f>IF($B3066="","","|"&amp;SUBSTITUTE(TRIM(SUBSTITUTE(SUBSTITUTE(SUBSTITUTE(SUBSTITUTE(SUBSTITUTE(SUBSTITUTE(SUBSTITUTE(SUBSTITUTE(SUBSTITUTE(SUBSTITUTE(SUBSTITUTE(SUBSTITUTE(SUBSTITUTE(SUBSTITUTE(TRIM($B3066&amp;""),CHAR(10)," "),CHAR(13)," "),"."," "),";"," "),","," "),"/"," "),"+"," "),"-"," "),"  "," "),"  "," "),"  "," "),"  "," "),"  "," "),"  "," "))," ","|")&amp;"|")</f>
        <v/>
      </c>
      <c r="AD3066">
        <f>TRIM($I3066&amp;"")</f>
        <v/>
      </c>
    </row>
    <row r="3067" ht="36" customHeight="1">
      <c r="A3067" s="9" t="n">
        <v>46212</v>
      </c>
      <c r="B3067" s="14" t="inlineStr">
        <is>
          <t>10241</t>
        </is>
      </c>
      <c r="C3067" s="14" t="inlineStr">
        <is>
          <t>M/C 0717 (MARROM)</t>
        </is>
      </c>
      <c r="D3067" s="14" t="inlineStr">
        <is>
          <t>10 FURADEIRAS</t>
        </is>
      </c>
      <c r="E3067" s="14" t="n">
        <v>30003405</v>
      </c>
      <c r="F3067" s="14" t="inlineStr">
        <is>
          <t>TRAVESSA ASSENTO 360X70X18 MDF - C DAKAR/SANTIAGO</t>
        </is>
      </c>
      <c r="G3067" s="14" t="inlineStr">
        <is>
          <t>10 FURADEIRAS</t>
        </is>
      </c>
      <c r="H3067" s="14" t="inlineStr">
        <is>
          <t>10 FURADEIRAS</t>
        </is>
      </c>
      <c r="I3067" s="9" t="inlineStr">
        <is>
          <t>10 FURADEIRAS</t>
        </is>
      </c>
      <c r="J3067" s="9" t="n">
        <v>272</v>
      </c>
      <c r="K3067" s="14">
        <f>IF($E3067="","",IFERROR(INDEX('01_Cad_Pecas'!$H$2:$H$5000,MATCH($E3067,'01_Cad_Pecas'!$D$2:$D$5000,0)),IFERROR(INDEX('01_Cad_Pecas'!$H$2:$H$5000,MATCH(VALUE($E3067),'01_Cad_Pecas'!$D$2:$D$5000,0)),"")))</f>
        <v/>
      </c>
      <c r="L3067" s="14">
        <f>IF($E3067="","",IFERROR(INDEX('01_Cad_Pecas'!$I$2:$I$5000,MATCH($E3067,'01_Cad_Pecas'!$D$2:$D$5000,0)),IFERROR(INDEX('01_Cad_Pecas'!$I$2:$I$5000,MATCH(VALUE($E3067),'01_Cad_Pecas'!$D$2:$D$5000,0)),"")))</f>
        <v/>
      </c>
      <c r="M3067" s="14">
        <f>IF(OR($J3067="",$L3067=""),"",IF($K3067="",0,$K3067)+$J3067*$L3067)</f>
        <v/>
      </c>
      <c r="N3067" s="14" t="n">
        <v>46212</v>
      </c>
      <c r="O3067" s="14" t="n">
        <v>272</v>
      </c>
      <c r="P3067" s="14" t="n"/>
      <c r="Q3067" s="14" t="n"/>
      <c r="R3067" s="14" t="n"/>
      <c r="S3067" s="14" t="n"/>
      <c r="T3067" s="14">
        <f>IF(OR($J3067="",$O3067=""),"",$O3067/$J3067)</f>
        <v/>
      </c>
      <c r="U3067" s="14" t="inlineStr">
        <is>
          <t>Concluído</t>
        </is>
      </c>
      <c r="V3067" s="14" t="n"/>
      <c r="W3067" s="14" t="n"/>
      <c r="X3067" s="14" t="n"/>
      <c r="Y3067" s="14" t="n"/>
      <c r="Z3067" s="14" t="n"/>
      <c r="AA3067" s="11" t="n"/>
      <c r="AB3067" s="14">
        <f>B3067&amp;"|"&amp;I3067</f>
        <v/>
      </c>
      <c r="AC3067">
        <f>IF($B3067="","","|"&amp;SUBSTITUTE(TRIM(SUBSTITUTE(SUBSTITUTE(SUBSTITUTE(SUBSTITUTE(SUBSTITUTE(SUBSTITUTE(SUBSTITUTE(SUBSTITUTE(SUBSTITUTE(SUBSTITUTE(SUBSTITUTE(SUBSTITUTE(SUBSTITUTE(SUBSTITUTE(TRIM($B3067&amp;""),CHAR(10)," "),CHAR(13)," "),"."," "),";"," "),","," "),"/"," "),"+"," "),"-"," "),"  "," "),"  "," "),"  "," "),"  "," "),"  "," "),"  "," "))," ","|")&amp;"|")</f>
        <v/>
      </c>
      <c r="AD3067">
        <f>TRIM($I3067&amp;"")</f>
        <v/>
      </c>
    </row>
    <row r="3068" ht="36" customHeight="1">
      <c r="A3068" s="9" t="n">
        <v>46212</v>
      </c>
      <c r="B3068" s="14" t="inlineStr">
        <is>
          <t>10241</t>
        </is>
      </c>
      <c r="C3068" s="14" t="inlineStr">
        <is>
          <t>M/C 0717 (MARROM)</t>
        </is>
      </c>
      <c r="D3068" s="14" t="inlineStr">
        <is>
          <t>10 FURADEIRAS</t>
        </is>
      </c>
      <c r="E3068" s="14" t="n">
        <v>30006103</v>
      </c>
      <c r="F3068" s="14" t="inlineStr">
        <is>
          <t>TRAVESSA LATERAL 340X70X18 MDF - CAD SANTIAGO NEW</t>
        </is>
      </c>
      <c r="G3068" s="14" t="inlineStr">
        <is>
          <t>10 FURADEIRAS</t>
        </is>
      </c>
      <c r="H3068" s="14" t="inlineStr">
        <is>
          <t>10 FURADEIRAS</t>
        </is>
      </c>
      <c r="I3068" s="9" t="inlineStr">
        <is>
          <t>10 FURADEIRAS</t>
        </is>
      </c>
      <c r="J3068" s="9" t="n">
        <v>120</v>
      </c>
      <c r="K3068" s="14">
        <f>IF($E3068="","",IFERROR(INDEX('01_Cad_Pecas'!$H$2:$H$5000,MATCH($E3068,'01_Cad_Pecas'!$D$2:$D$5000,0)),IFERROR(INDEX('01_Cad_Pecas'!$H$2:$H$5000,MATCH(VALUE($E3068),'01_Cad_Pecas'!$D$2:$D$5000,0)),"")))</f>
        <v/>
      </c>
      <c r="L3068" s="14">
        <f>IF($E3068="","",IFERROR(INDEX('01_Cad_Pecas'!$I$2:$I$5000,MATCH($E3068,'01_Cad_Pecas'!$D$2:$D$5000,0)),IFERROR(INDEX('01_Cad_Pecas'!$I$2:$I$5000,MATCH(VALUE($E3068),'01_Cad_Pecas'!$D$2:$D$5000,0)),"")))</f>
        <v/>
      </c>
      <c r="M3068" s="14">
        <f>IF(OR($J3068="",$L3068=""),"",IF($K3068="",0,$K3068)+$J3068*$L3068)</f>
        <v/>
      </c>
      <c r="N3068" s="14" t="n">
        <v>46212</v>
      </c>
      <c r="O3068" s="14" t="n">
        <v>120</v>
      </c>
      <c r="P3068" s="14" t="n"/>
      <c r="Q3068" s="14" t="n"/>
      <c r="R3068" s="14" t="n"/>
      <c r="S3068" s="14" t="n"/>
      <c r="T3068" s="14">
        <f>IF(OR($J3068="",$O3068=""),"",$O3068/$J3068)</f>
        <v/>
      </c>
      <c r="U3068" s="14" t="inlineStr">
        <is>
          <t>Concluído</t>
        </is>
      </c>
      <c r="V3068" s="14" t="n"/>
      <c r="W3068" s="14" t="n"/>
      <c r="X3068" s="14" t="n"/>
      <c r="Y3068" s="14" t="n"/>
      <c r="Z3068" s="14" t="n"/>
      <c r="AA3068" s="11" t="n"/>
      <c r="AB3068" s="14">
        <f>B3068&amp;"|"&amp;I3068</f>
        <v/>
      </c>
      <c r="AC3068">
        <f>IF($B3068="","","|"&amp;SUBSTITUTE(TRIM(SUBSTITUTE(SUBSTITUTE(SUBSTITUTE(SUBSTITUTE(SUBSTITUTE(SUBSTITUTE(SUBSTITUTE(SUBSTITUTE(SUBSTITUTE(SUBSTITUTE(SUBSTITUTE(SUBSTITUTE(SUBSTITUTE(SUBSTITUTE(TRIM($B3068&amp;""),CHAR(10)," "),CHAR(13)," "),"."," "),";"," "),","," "),"/"," "),"+"," "),"-"," "),"  "," "),"  "," "),"  "," "),"  "," "),"  "," "),"  "," "))," ","|")&amp;"|")</f>
        <v/>
      </c>
      <c r="AD3068">
        <f>TRIM($I3068&amp;"")</f>
        <v/>
      </c>
    </row>
    <row r="3069" ht="48" customHeight="1">
      <c r="A3069" s="9" t="n">
        <v>46212</v>
      </c>
      <c r="B3069" s="14" t="inlineStr">
        <is>
          <t>10245</t>
        </is>
      </c>
      <c r="C3069" s="14" t="inlineStr">
        <is>
          <t>M/C 0713 ENCAIXE ESPLANADA (FOLHA AZUL)</t>
        </is>
      </c>
      <c r="D3069" s="14" t="inlineStr">
        <is>
          <t>10 FURADEIRAS</t>
        </is>
      </c>
      <c r="E3069" s="14" t="n">
        <v>30001206</v>
      </c>
      <c r="F3069" s="14" t="inlineStr">
        <is>
          <t>TRAVESSA ENCOSTO 360X80X15 MDP CAD PE INTEIRO</t>
        </is>
      </c>
      <c r="G3069" s="14" t="inlineStr">
        <is>
          <t>10 FURADEIRAS</t>
        </is>
      </c>
      <c r="H3069" s="14" t="inlineStr">
        <is>
          <t>10 FURADEIRAS</t>
        </is>
      </c>
      <c r="I3069" s="9" t="inlineStr">
        <is>
          <t>10 FURADEIRAS</t>
        </is>
      </c>
      <c r="J3069" s="9" t="n">
        <v>30</v>
      </c>
      <c r="K3069" s="14">
        <f>IF($E3069="","",IFERROR(INDEX('01_Cad_Pecas'!$H$2:$H$5000,MATCH($E3069,'01_Cad_Pecas'!$D$2:$D$5000,0)),IFERROR(INDEX('01_Cad_Pecas'!$H$2:$H$5000,MATCH(VALUE($E3069),'01_Cad_Pecas'!$D$2:$D$5000,0)),"")))</f>
        <v/>
      </c>
      <c r="L3069" s="14">
        <f>IF($E3069="","",IFERROR(INDEX('01_Cad_Pecas'!$I$2:$I$5000,MATCH($E3069,'01_Cad_Pecas'!$D$2:$D$5000,0)),IFERROR(INDEX('01_Cad_Pecas'!$I$2:$I$5000,MATCH(VALUE($E3069),'01_Cad_Pecas'!$D$2:$D$5000,0)),"")))</f>
        <v/>
      </c>
      <c r="M3069" s="14">
        <f>IF(OR($J3069="",$L3069=""),"",IF($K3069="",0,$K3069)+$J3069*$L3069)</f>
        <v/>
      </c>
      <c r="N3069" s="14" t="n">
        <v>46212</v>
      </c>
      <c r="O3069" s="14" t="n">
        <v>30</v>
      </c>
      <c r="P3069" s="14" t="n"/>
      <c r="Q3069" s="14" t="n"/>
      <c r="R3069" s="14" t="n"/>
      <c r="S3069" s="14" t="n"/>
      <c r="T3069" s="14">
        <f>IF(OR($J3069="",$O3069=""),"",$O3069/$J3069)</f>
        <v/>
      </c>
      <c r="U3069" s="14" t="inlineStr">
        <is>
          <t>Concluído</t>
        </is>
      </c>
      <c r="V3069" s="14" t="n"/>
      <c r="W3069" s="14" t="n"/>
      <c r="X3069" s="14" t="n"/>
      <c r="Y3069" s="14" t="n"/>
      <c r="Z3069" s="14" t="n"/>
      <c r="AA3069" s="11" t="n"/>
      <c r="AB3069" s="14">
        <f>B3069&amp;"|"&amp;I3069</f>
        <v/>
      </c>
      <c r="AC3069">
        <f>IF($B3069="","","|"&amp;SUBSTITUTE(TRIM(SUBSTITUTE(SUBSTITUTE(SUBSTITUTE(SUBSTITUTE(SUBSTITUTE(SUBSTITUTE(SUBSTITUTE(SUBSTITUTE(SUBSTITUTE(SUBSTITUTE(SUBSTITUTE(SUBSTITUTE(SUBSTITUTE(SUBSTITUTE(TRIM($B3069&amp;""),CHAR(10)," "),CHAR(13)," "),"."," "),";"," "),","," "),"/"," "),"+"," "),"-"," "),"  "," "),"  "," "),"  "," "),"  "," "),"  "," "),"  "," "))," ","|")&amp;"|")</f>
        <v/>
      </c>
      <c r="AD3069">
        <f>TRIM($I3069&amp;"")</f>
        <v/>
      </c>
    </row>
    <row r="3070" ht="48" customHeight="1">
      <c r="A3070" s="9" t="n">
        <v>46212</v>
      </c>
      <c r="B3070" s="14" t="inlineStr">
        <is>
          <t>10245</t>
        </is>
      </c>
      <c r="C3070" s="14" t="inlineStr">
        <is>
          <t>M/C 0713 ENCAIXE ESPLANADA (FOLHA AZUL)</t>
        </is>
      </c>
      <c r="D3070" s="14" t="inlineStr">
        <is>
          <t>10 FURADEIRAS</t>
        </is>
      </c>
      <c r="E3070" s="14" t="n">
        <v>30001207</v>
      </c>
      <c r="F3070" s="14" t="inlineStr">
        <is>
          <t>TRAVESSA 360X62X15 MDP CAD PE INTEIRO</t>
        </is>
      </c>
      <c r="G3070" s="14" t="inlineStr">
        <is>
          <t>10 FURADEIRAS</t>
        </is>
      </c>
      <c r="H3070" s="14" t="inlineStr">
        <is>
          <t>10 FURADEIRAS</t>
        </is>
      </c>
      <c r="I3070" s="9" t="inlineStr">
        <is>
          <t>10 FURADEIRAS</t>
        </is>
      </c>
      <c r="J3070" s="9" t="n">
        <v>30</v>
      </c>
      <c r="K3070" s="14">
        <f>IF($E3070="","",IFERROR(INDEX('01_Cad_Pecas'!$H$2:$H$5000,MATCH($E3070,'01_Cad_Pecas'!$D$2:$D$5000,0)),IFERROR(INDEX('01_Cad_Pecas'!$H$2:$H$5000,MATCH(VALUE($E3070),'01_Cad_Pecas'!$D$2:$D$5000,0)),"")))</f>
        <v/>
      </c>
      <c r="L3070" s="14">
        <f>IF($E3070="","",IFERROR(INDEX('01_Cad_Pecas'!$I$2:$I$5000,MATCH($E3070,'01_Cad_Pecas'!$D$2:$D$5000,0)),IFERROR(INDEX('01_Cad_Pecas'!$I$2:$I$5000,MATCH(VALUE($E3070),'01_Cad_Pecas'!$D$2:$D$5000,0)),"")))</f>
        <v/>
      </c>
      <c r="M3070" s="14">
        <f>IF(OR($J3070="",$L3070=""),"",IF($K3070="",0,$K3070)+$J3070*$L3070)</f>
        <v/>
      </c>
      <c r="N3070" s="14" t="n">
        <v>46212</v>
      </c>
      <c r="O3070" s="14" t="n">
        <v>30</v>
      </c>
      <c r="P3070" s="14" t="n"/>
      <c r="Q3070" s="14" t="n"/>
      <c r="R3070" s="14" t="n"/>
      <c r="S3070" s="14" t="n"/>
      <c r="T3070" s="14">
        <f>IF(OR($J3070="",$O3070=""),"",$O3070/$J3070)</f>
        <v/>
      </c>
      <c r="U3070" s="14" t="inlineStr">
        <is>
          <t>Concluído</t>
        </is>
      </c>
      <c r="V3070" s="14" t="n"/>
      <c r="W3070" s="14" t="n"/>
      <c r="X3070" s="14" t="n"/>
      <c r="Y3070" s="14" t="n"/>
      <c r="Z3070" s="14" t="n"/>
      <c r="AA3070" s="11" t="n"/>
      <c r="AB3070" s="14">
        <f>B3070&amp;"|"&amp;I3070</f>
        <v/>
      </c>
      <c r="AC3070">
        <f>IF($B3070="","","|"&amp;SUBSTITUTE(TRIM(SUBSTITUTE(SUBSTITUTE(SUBSTITUTE(SUBSTITUTE(SUBSTITUTE(SUBSTITUTE(SUBSTITUTE(SUBSTITUTE(SUBSTITUTE(SUBSTITUTE(SUBSTITUTE(SUBSTITUTE(SUBSTITUTE(SUBSTITUTE(TRIM($B3070&amp;""),CHAR(10)," "),CHAR(13)," "),"."," "),";"," "),","," "),"/"," "),"+"," "),"-"," "),"  "," "),"  "," "),"  "," "),"  "," "),"  "," "),"  "," "))," ","|")&amp;"|")</f>
        <v/>
      </c>
      <c r="AD3070">
        <f>TRIM($I3070&amp;"")</f>
        <v/>
      </c>
    </row>
    <row r="3071" ht="48" customHeight="1">
      <c r="A3071" s="9" t="n">
        <v>46212</v>
      </c>
      <c r="B3071" s="14" t="inlineStr">
        <is>
          <t>10245</t>
        </is>
      </c>
      <c r="C3071" s="14" t="inlineStr">
        <is>
          <t>M/C 0713 ENCAIXE ESPLANADA (FOLHA AZUL)</t>
        </is>
      </c>
      <c r="D3071" s="14" t="inlineStr">
        <is>
          <t>10 FURADEIRAS</t>
        </is>
      </c>
      <c r="E3071" s="14" t="n">
        <v>30001203</v>
      </c>
      <c r="F3071" s="14" t="inlineStr">
        <is>
          <t>LAT ASSENTO 430X80X18 MDF CAD PE INTEIRO/ MADEIRA</t>
        </is>
      </c>
      <c r="G3071" s="14" t="inlineStr">
        <is>
          <t>10 FURADEIRAS</t>
        </is>
      </c>
      <c r="H3071" s="14" t="inlineStr">
        <is>
          <t>10 FURADEIRAS</t>
        </is>
      </c>
      <c r="I3071" s="9" t="inlineStr">
        <is>
          <t>10 FURADEIRAS</t>
        </is>
      </c>
      <c r="J3071" s="9" t="n">
        <v>60</v>
      </c>
      <c r="K3071" s="14">
        <f>IF($E3071="","",IFERROR(INDEX('01_Cad_Pecas'!$H$2:$H$5000,MATCH($E3071,'01_Cad_Pecas'!$D$2:$D$5000,0)),IFERROR(INDEX('01_Cad_Pecas'!$H$2:$H$5000,MATCH(VALUE($E3071),'01_Cad_Pecas'!$D$2:$D$5000,0)),"")))</f>
        <v/>
      </c>
      <c r="L3071" s="14">
        <f>IF($E3071="","",IFERROR(INDEX('01_Cad_Pecas'!$I$2:$I$5000,MATCH($E3071,'01_Cad_Pecas'!$D$2:$D$5000,0)),IFERROR(INDEX('01_Cad_Pecas'!$I$2:$I$5000,MATCH(VALUE($E3071),'01_Cad_Pecas'!$D$2:$D$5000,0)),"")))</f>
        <v/>
      </c>
      <c r="M3071" s="14">
        <f>IF(OR($J3071="",$L3071=""),"",IF($K3071="",0,$K3071)+$J3071*$L3071)</f>
        <v/>
      </c>
      <c r="N3071" s="14" t="n">
        <v>46212</v>
      </c>
      <c r="O3071" s="14" t="n">
        <v>60</v>
      </c>
      <c r="P3071" s="14" t="n"/>
      <c r="Q3071" s="14" t="n"/>
      <c r="R3071" s="14" t="n"/>
      <c r="S3071" s="14" t="n"/>
      <c r="T3071" s="14">
        <f>IF(OR($J3071="",$O3071=""),"",$O3071/$J3071)</f>
        <v/>
      </c>
      <c r="U3071" s="14" t="inlineStr">
        <is>
          <t>Concluído</t>
        </is>
      </c>
      <c r="V3071" s="14" t="n"/>
      <c r="W3071" s="14" t="n"/>
      <c r="X3071" s="14" t="n"/>
      <c r="Y3071" s="14" t="n"/>
      <c r="Z3071" s="14" t="n"/>
      <c r="AA3071" s="11" t="n"/>
      <c r="AB3071" s="14">
        <f>B3071&amp;"|"&amp;I3071</f>
        <v/>
      </c>
      <c r="AC3071">
        <f>IF($B3071="","","|"&amp;SUBSTITUTE(TRIM(SUBSTITUTE(SUBSTITUTE(SUBSTITUTE(SUBSTITUTE(SUBSTITUTE(SUBSTITUTE(SUBSTITUTE(SUBSTITUTE(SUBSTITUTE(SUBSTITUTE(SUBSTITUTE(SUBSTITUTE(SUBSTITUTE(SUBSTITUTE(TRIM($B3071&amp;""),CHAR(10)," "),CHAR(13)," "),"."," "),";"," "),","," "),"/"," "),"+"," "),"-"," "),"  "," "),"  "," "),"  "," "),"  "," "),"  "," "),"  "," "))," ","|")&amp;"|")</f>
        <v/>
      </c>
      <c r="AD3071">
        <f>TRIM($I3071&amp;"")</f>
        <v/>
      </c>
    </row>
    <row r="3072" ht="36" customHeight="1">
      <c r="A3072" s="9" t="n">
        <v>46213</v>
      </c>
      <c r="B3072" s="14" t="inlineStr">
        <is>
          <t>10246</t>
        </is>
      </c>
      <c r="C3072" s="14" t="inlineStr">
        <is>
          <t>M/C 0720 (AMARELO)</t>
        </is>
      </c>
      <c r="D3072" s="14" t="inlineStr">
        <is>
          <t>10 FURADEIRAS</t>
        </is>
      </c>
      <c r="E3072" s="14" t="n">
        <v>30001206</v>
      </c>
      <c r="F3072" s="14" t="inlineStr">
        <is>
          <t>TRAVESSA ENCOSTO 360X80X15 MDP CAD PE INTEIRO</t>
        </is>
      </c>
      <c r="G3072" s="14" t="inlineStr">
        <is>
          <t>10 FURADEIRAS</t>
        </is>
      </c>
      <c r="H3072" s="14" t="inlineStr">
        <is>
          <t>10 FURADEIRAS</t>
        </is>
      </c>
      <c r="I3072" s="9" t="inlineStr">
        <is>
          <t>10 FURADEIRAS</t>
        </is>
      </c>
      <c r="J3072" s="9" t="n">
        <v>1116</v>
      </c>
      <c r="K3072" s="14">
        <f>IF($E3072="","",IFERROR(INDEX('01_Cad_Pecas'!$H$2:$H$5000,MATCH($E3072,'01_Cad_Pecas'!$D$2:$D$5000,0)),IFERROR(INDEX('01_Cad_Pecas'!$H$2:$H$5000,MATCH(VALUE($E3072),'01_Cad_Pecas'!$D$2:$D$5000,0)),"")))</f>
        <v/>
      </c>
      <c r="L3072" s="14">
        <f>IF($E3072="","",IFERROR(INDEX('01_Cad_Pecas'!$I$2:$I$5000,MATCH($E3072,'01_Cad_Pecas'!$D$2:$D$5000,0)),IFERROR(INDEX('01_Cad_Pecas'!$I$2:$I$5000,MATCH(VALUE($E3072),'01_Cad_Pecas'!$D$2:$D$5000,0)),"")))</f>
        <v/>
      </c>
      <c r="M3072" s="14">
        <f>IF(OR($J3072="",$L3072=""),"",IF($K3072="",0,$K3072)+$J3072*$L3072)</f>
        <v/>
      </c>
      <c r="N3072" s="14" t="n">
        <v>46213</v>
      </c>
      <c r="O3072" s="14" t="n">
        <v>1116</v>
      </c>
      <c r="P3072" s="14" t="n"/>
      <c r="Q3072" s="14" t="n"/>
      <c r="R3072" s="14" t="n"/>
      <c r="S3072" s="14" t="n"/>
      <c r="T3072" s="14">
        <f>IF(OR($J3072="",$O3072=""),"",$O3072/$J3072)</f>
        <v/>
      </c>
      <c r="U3072" s="14" t="inlineStr">
        <is>
          <t>Concluído</t>
        </is>
      </c>
      <c r="V3072" s="14" t="n"/>
      <c r="W3072" s="14" t="n"/>
      <c r="X3072" s="14" t="n"/>
      <c r="Y3072" s="14" t="n"/>
      <c r="Z3072" s="14" t="n"/>
      <c r="AA3072" s="11" t="n"/>
      <c r="AB3072" s="14">
        <f>B3072&amp;"|"&amp;I3072</f>
        <v/>
      </c>
      <c r="AC3072">
        <f>IF($B3072="","","|"&amp;SUBSTITUTE(TRIM(SUBSTITUTE(SUBSTITUTE(SUBSTITUTE(SUBSTITUTE(SUBSTITUTE(SUBSTITUTE(SUBSTITUTE(SUBSTITUTE(SUBSTITUTE(SUBSTITUTE(SUBSTITUTE(SUBSTITUTE(SUBSTITUTE(SUBSTITUTE(TRIM($B3072&amp;""),CHAR(10)," "),CHAR(13)," "),"."," "),";"," "),","," "),"/"," "),"+"," "),"-"," "),"  "," "),"  "," "),"  "," "),"  "," "),"  "," "),"  "," "))," ","|")&amp;"|")</f>
        <v/>
      </c>
      <c r="AD3072">
        <f>TRIM($I3072&amp;"")</f>
        <v/>
      </c>
    </row>
    <row r="3073" ht="36" customHeight="1">
      <c r="A3073" s="9" t="n">
        <v>46213</v>
      </c>
      <c r="B3073" s="14" t="inlineStr">
        <is>
          <t>10246</t>
        </is>
      </c>
      <c r="C3073" s="14" t="inlineStr">
        <is>
          <t>M/C 0720 (AMARELO)</t>
        </is>
      </c>
      <c r="D3073" s="14" t="inlineStr">
        <is>
          <t>10 FURADEIRAS</t>
        </is>
      </c>
      <c r="E3073" s="14" t="n">
        <v>30001207</v>
      </c>
      <c r="F3073" s="14" t="inlineStr">
        <is>
          <t>TRAVESSA 360X62X15 MDP CAD PE INTEIRO</t>
        </is>
      </c>
      <c r="G3073" s="14" t="inlineStr">
        <is>
          <t>10 FURADEIRAS</t>
        </is>
      </c>
      <c r="H3073" s="14" t="inlineStr">
        <is>
          <t>10 FURADEIRAS</t>
        </is>
      </c>
      <c r="I3073" s="9" t="inlineStr">
        <is>
          <t>10 FURADEIRAS</t>
        </is>
      </c>
      <c r="J3073" s="9" t="n">
        <v>1116</v>
      </c>
      <c r="K3073" s="14">
        <f>IF($E3073="","",IFERROR(INDEX('01_Cad_Pecas'!$H$2:$H$5000,MATCH($E3073,'01_Cad_Pecas'!$D$2:$D$5000,0)),IFERROR(INDEX('01_Cad_Pecas'!$H$2:$H$5000,MATCH(VALUE($E3073),'01_Cad_Pecas'!$D$2:$D$5000,0)),"")))</f>
        <v/>
      </c>
      <c r="L3073" s="14">
        <f>IF($E3073="","",IFERROR(INDEX('01_Cad_Pecas'!$I$2:$I$5000,MATCH($E3073,'01_Cad_Pecas'!$D$2:$D$5000,0)),IFERROR(INDEX('01_Cad_Pecas'!$I$2:$I$5000,MATCH(VALUE($E3073),'01_Cad_Pecas'!$D$2:$D$5000,0)),"")))</f>
        <v/>
      </c>
      <c r="M3073" s="14">
        <f>IF(OR($J3073="",$L3073=""),"",IF($K3073="",0,$K3073)+$J3073*$L3073)</f>
        <v/>
      </c>
      <c r="N3073" s="14" t="n">
        <v>46213</v>
      </c>
      <c r="O3073" s="14" t="n">
        <v>1116</v>
      </c>
      <c r="P3073" s="14" t="n"/>
      <c r="Q3073" s="14" t="n"/>
      <c r="R3073" s="14" t="n"/>
      <c r="S3073" s="14" t="n"/>
      <c r="T3073" s="14">
        <f>IF(OR($J3073="",$O3073=""),"",$O3073/$J3073)</f>
        <v/>
      </c>
      <c r="U3073" s="14" t="inlineStr">
        <is>
          <t>Concluído</t>
        </is>
      </c>
      <c r="V3073" s="14" t="n"/>
      <c r="W3073" s="14" t="n"/>
      <c r="X3073" s="14" t="n"/>
      <c r="Y3073" s="14" t="n"/>
      <c r="Z3073" s="14" t="n"/>
      <c r="AA3073" s="11" t="n"/>
      <c r="AB3073" s="14">
        <f>B3073&amp;"|"&amp;I3073</f>
        <v/>
      </c>
      <c r="AC3073">
        <f>IF($B3073="","","|"&amp;SUBSTITUTE(TRIM(SUBSTITUTE(SUBSTITUTE(SUBSTITUTE(SUBSTITUTE(SUBSTITUTE(SUBSTITUTE(SUBSTITUTE(SUBSTITUTE(SUBSTITUTE(SUBSTITUTE(SUBSTITUTE(SUBSTITUTE(SUBSTITUTE(SUBSTITUTE(TRIM($B3073&amp;""),CHAR(10)," "),CHAR(13)," "),"."," "),";"," "),","," "),"/"," "),"+"," "),"-"," "),"  "," "),"  "," "),"  "," "),"  "," "),"  "," "),"  "," "))," ","|")&amp;"|")</f>
        <v/>
      </c>
      <c r="AD3073">
        <f>TRIM($I3073&amp;"")</f>
        <v/>
      </c>
    </row>
    <row r="3074" ht="36" customHeight="1">
      <c r="A3074" s="9" t="n">
        <v>46213</v>
      </c>
      <c r="B3074" s="14" t="inlineStr">
        <is>
          <t>10246</t>
        </is>
      </c>
      <c r="C3074" s="14" t="inlineStr">
        <is>
          <t>M/C 0720 (AMARELO)</t>
        </is>
      </c>
      <c r="D3074" s="14" t="inlineStr">
        <is>
          <t>10 FURADEIRAS</t>
        </is>
      </c>
      <c r="E3074" s="14" t="n">
        <v>30001203</v>
      </c>
      <c r="F3074" s="14" t="inlineStr">
        <is>
          <t>LAT ASSENTO 430X80X18 MDF CAD PE INTEIRO/ MADEIRA</t>
        </is>
      </c>
      <c r="G3074" s="14" t="inlineStr">
        <is>
          <t>10 FURADEIRAS</t>
        </is>
      </c>
      <c r="H3074" s="14" t="inlineStr">
        <is>
          <t>10 FURADEIRAS</t>
        </is>
      </c>
      <c r="I3074" s="9" t="inlineStr">
        <is>
          <t>10 FURADEIRAS</t>
        </is>
      </c>
      <c r="J3074" s="9" t="n">
        <v>2232</v>
      </c>
      <c r="K3074" s="14">
        <f>IF($E3074="","",IFERROR(INDEX('01_Cad_Pecas'!$H$2:$H$5000,MATCH($E3074,'01_Cad_Pecas'!$D$2:$D$5000,0)),IFERROR(INDEX('01_Cad_Pecas'!$H$2:$H$5000,MATCH(VALUE($E3074),'01_Cad_Pecas'!$D$2:$D$5000,0)),"")))</f>
        <v/>
      </c>
      <c r="L3074" s="14">
        <f>IF($E3074="","",IFERROR(INDEX('01_Cad_Pecas'!$I$2:$I$5000,MATCH($E3074,'01_Cad_Pecas'!$D$2:$D$5000,0)),IFERROR(INDEX('01_Cad_Pecas'!$I$2:$I$5000,MATCH(VALUE($E3074),'01_Cad_Pecas'!$D$2:$D$5000,0)),"")))</f>
        <v/>
      </c>
      <c r="M3074" s="14">
        <f>IF(OR($J3074="",$L3074=""),"",IF($K3074="",0,$K3074)+$J3074*$L3074)</f>
        <v/>
      </c>
      <c r="N3074" s="14" t="n">
        <v>46213</v>
      </c>
      <c r="O3074" s="14" t="n">
        <v>2232</v>
      </c>
      <c r="P3074" s="14" t="n"/>
      <c r="Q3074" s="14" t="n"/>
      <c r="R3074" s="14" t="n"/>
      <c r="S3074" s="14" t="n"/>
      <c r="T3074" s="14">
        <f>IF(OR($J3074="",$O3074=""),"",$O3074/$J3074)</f>
        <v/>
      </c>
      <c r="U3074" s="14" t="inlineStr">
        <is>
          <t>Concluído</t>
        </is>
      </c>
      <c r="V3074" s="14" t="n"/>
      <c r="W3074" s="14" t="n"/>
      <c r="X3074" s="14" t="n"/>
      <c r="Y3074" s="14" t="n"/>
      <c r="Z3074" s="14" t="n"/>
      <c r="AA3074" s="11" t="n"/>
      <c r="AB3074" s="14">
        <f>B3074&amp;"|"&amp;I3074</f>
        <v/>
      </c>
      <c r="AC3074">
        <f>IF($B3074="","","|"&amp;SUBSTITUTE(TRIM(SUBSTITUTE(SUBSTITUTE(SUBSTITUTE(SUBSTITUTE(SUBSTITUTE(SUBSTITUTE(SUBSTITUTE(SUBSTITUTE(SUBSTITUTE(SUBSTITUTE(SUBSTITUTE(SUBSTITUTE(SUBSTITUTE(SUBSTITUTE(TRIM($B3074&amp;""),CHAR(10)," "),CHAR(13)," "),"."," "),";"," "),","," "),"/"," "),"+"," "),"-"," "),"  "," "),"  "," "),"  "," "),"  "," "),"  "," "),"  "," "))," ","|")&amp;"|")</f>
        <v/>
      </c>
      <c r="AD3074">
        <f>TRIM($I3074&amp;"")</f>
        <v/>
      </c>
    </row>
    <row r="3075" ht="36" customHeight="1">
      <c r="A3075" s="9" t="n">
        <v>46216</v>
      </c>
      <c r="B3075" s="14" t="inlineStr">
        <is>
          <t>10247</t>
        </is>
      </c>
      <c r="C3075" s="14" t="inlineStr">
        <is>
          <t>M/C 0721 (BEGE)</t>
        </is>
      </c>
      <c r="D3075" s="14" t="inlineStr">
        <is>
          <t>10 FURADEIRAS</t>
        </is>
      </c>
      <c r="E3075" s="14" t="n">
        <v>30001206</v>
      </c>
      <c r="F3075" s="14" t="inlineStr">
        <is>
          <t>TRAVESSA ENCOSTO 360X80X15 MDP CAD PE INTEIRO</t>
        </is>
      </c>
      <c r="G3075" s="14" t="inlineStr">
        <is>
          <t>10 FURADEIRAS</t>
        </is>
      </c>
      <c r="H3075" s="14" t="inlineStr">
        <is>
          <t>10 FURADEIRAS</t>
        </is>
      </c>
      <c r="I3075" s="9" t="inlineStr">
        <is>
          <t>10 FURADEIRAS</t>
        </is>
      </c>
      <c r="J3075" s="9" t="n">
        <v>362</v>
      </c>
      <c r="K3075" s="14">
        <f>IF($E3075="","",IFERROR(INDEX('01_Cad_Pecas'!$H$2:$H$5000,MATCH($E3075,'01_Cad_Pecas'!$D$2:$D$5000,0)),IFERROR(INDEX('01_Cad_Pecas'!$H$2:$H$5000,MATCH(VALUE($E3075),'01_Cad_Pecas'!$D$2:$D$5000,0)),"")))</f>
        <v/>
      </c>
      <c r="L3075" s="14">
        <f>IF($E3075="","",IFERROR(INDEX('01_Cad_Pecas'!$I$2:$I$5000,MATCH($E3075,'01_Cad_Pecas'!$D$2:$D$5000,0)),IFERROR(INDEX('01_Cad_Pecas'!$I$2:$I$5000,MATCH(VALUE($E3075),'01_Cad_Pecas'!$D$2:$D$5000,0)),"")))</f>
        <v/>
      </c>
      <c r="M3075" s="14">
        <f>IF(OR($J3075="",$L3075=""),"",IF($K3075="",0,$K3075)+$J3075*$L3075)</f>
        <v/>
      </c>
      <c r="N3075" s="14" t="n">
        <v>46213</v>
      </c>
      <c r="O3075" s="14" t="n">
        <v>362</v>
      </c>
      <c r="P3075" s="14" t="n"/>
      <c r="Q3075" s="14" t="n"/>
      <c r="R3075" s="14" t="n"/>
      <c r="S3075" s="14" t="n"/>
      <c r="T3075" s="14">
        <f>IF(OR($J3075="",$O3075=""),"",$O3075/$J3075)</f>
        <v/>
      </c>
      <c r="U3075" s="14" t="inlineStr">
        <is>
          <t>Concluído</t>
        </is>
      </c>
      <c r="V3075" s="14" t="n"/>
      <c r="W3075" s="14" t="n"/>
      <c r="X3075" s="14" t="n"/>
      <c r="Y3075" s="14" t="n"/>
      <c r="Z3075" s="14" t="n"/>
      <c r="AA3075" s="11" t="n"/>
      <c r="AB3075" s="14">
        <f>B3075&amp;"|"&amp;I3075</f>
        <v/>
      </c>
      <c r="AC3075">
        <f>IF($B3075="","","|"&amp;SUBSTITUTE(TRIM(SUBSTITUTE(SUBSTITUTE(SUBSTITUTE(SUBSTITUTE(SUBSTITUTE(SUBSTITUTE(SUBSTITUTE(SUBSTITUTE(SUBSTITUTE(SUBSTITUTE(SUBSTITUTE(SUBSTITUTE(SUBSTITUTE(SUBSTITUTE(TRIM($B3075&amp;""),CHAR(10)," "),CHAR(13)," "),"."," "),";"," "),","," "),"/"," "),"+"," "),"-"," "),"  "," "),"  "," "),"  "," "),"  "," "),"  "," "),"  "," "))," ","|")&amp;"|")</f>
        <v/>
      </c>
      <c r="AD3075">
        <f>TRIM($I3075&amp;"")</f>
        <v/>
      </c>
    </row>
    <row r="3076" ht="36" customHeight="1">
      <c r="A3076" s="9" t="n">
        <v>46216</v>
      </c>
      <c r="B3076" s="14" t="inlineStr">
        <is>
          <t>10247</t>
        </is>
      </c>
      <c r="C3076" s="14" t="inlineStr">
        <is>
          <t>M/C 0721 (BEGE)</t>
        </is>
      </c>
      <c r="D3076" s="14" t="inlineStr">
        <is>
          <t>10 FURADEIRAS</t>
        </is>
      </c>
      <c r="E3076" s="14" t="n">
        <v>30001207</v>
      </c>
      <c r="F3076" s="14" t="inlineStr">
        <is>
          <t>TRAVESSA 360X62X15 MDP CAD PE INTEIRO</t>
        </is>
      </c>
      <c r="G3076" s="14" t="inlineStr">
        <is>
          <t>10 FURADEIRAS</t>
        </is>
      </c>
      <c r="H3076" s="14" t="inlineStr">
        <is>
          <t>10 FURADEIRAS</t>
        </is>
      </c>
      <c r="I3076" s="9" t="inlineStr">
        <is>
          <t>10 FURADEIRAS</t>
        </is>
      </c>
      <c r="J3076" s="9" t="n">
        <v>362</v>
      </c>
      <c r="K3076" s="14">
        <f>IF($E3076="","",IFERROR(INDEX('01_Cad_Pecas'!$H$2:$H$5000,MATCH($E3076,'01_Cad_Pecas'!$D$2:$D$5000,0)),IFERROR(INDEX('01_Cad_Pecas'!$H$2:$H$5000,MATCH(VALUE($E3076),'01_Cad_Pecas'!$D$2:$D$5000,0)),"")))</f>
        <v/>
      </c>
      <c r="L3076" s="14">
        <f>IF($E3076="","",IFERROR(INDEX('01_Cad_Pecas'!$I$2:$I$5000,MATCH($E3076,'01_Cad_Pecas'!$D$2:$D$5000,0)),IFERROR(INDEX('01_Cad_Pecas'!$I$2:$I$5000,MATCH(VALUE($E3076),'01_Cad_Pecas'!$D$2:$D$5000,0)),"")))</f>
        <v/>
      </c>
      <c r="M3076" s="14">
        <f>IF(OR($J3076="",$L3076=""),"",IF($K3076="",0,$K3076)+$J3076*$L3076)</f>
        <v/>
      </c>
      <c r="N3076" s="14" t="n">
        <v>46216</v>
      </c>
      <c r="O3076" s="14" t="n">
        <v>362</v>
      </c>
      <c r="P3076" s="14" t="n"/>
      <c r="Q3076" s="14" t="n"/>
      <c r="R3076" s="14" t="n"/>
      <c r="S3076" s="14" t="n"/>
      <c r="T3076" s="14">
        <f>IF(OR($J3076="",$O3076=""),"",$O3076/$J3076)</f>
        <v/>
      </c>
      <c r="U3076" s="14" t="inlineStr">
        <is>
          <t>Concluído</t>
        </is>
      </c>
      <c r="V3076" s="14" t="n"/>
      <c r="W3076" s="14" t="n"/>
      <c r="X3076" s="14" t="n"/>
      <c r="Y3076" s="14" t="n"/>
      <c r="Z3076" s="14" t="n"/>
      <c r="AA3076" s="11" t="n"/>
      <c r="AB3076" s="14">
        <f>B3076&amp;"|"&amp;I3076</f>
        <v/>
      </c>
      <c r="AC3076">
        <f>IF($B3076="","","|"&amp;SUBSTITUTE(TRIM(SUBSTITUTE(SUBSTITUTE(SUBSTITUTE(SUBSTITUTE(SUBSTITUTE(SUBSTITUTE(SUBSTITUTE(SUBSTITUTE(SUBSTITUTE(SUBSTITUTE(SUBSTITUTE(SUBSTITUTE(SUBSTITUTE(SUBSTITUTE(TRIM($B3076&amp;""),CHAR(10)," "),CHAR(13)," "),"."," "),";"," "),","," "),"/"," "),"+"," "),"-"," "),"  "," "),"  "," "),"  "," "),"  "," "),"  "," "),"  "," "))," ","|")&amp;"|")</f>
        <v/>
      </c>
      <c r="AD3076">
        <f>TRIM($I3076&amp;"")</f>
        <v/>
      </c>
    </row>
    <row r="3077" ht="36" customHeight="1">
      <c r="A3077" s="9" t="n">
        <v>46216</v>
      </c>
      <c r="B3077" s="14" t="inlineStr">
        <is>
          <t>10247</t>
        </is>
      </c>
      <c r="C3077" s="14" t="inlineStr">
        <is>
          <t>M/C 0721 (BEGE)</t>
        </is>
      </c>
      <c r="D3077" s="14" t="inlineStr">
        <is>
          <t>10 FURADEIRAS</t>
        </is>
      </c>
      <c r="E3077" s="14" t="n">
        <v>30001203</v>
      </c>
      <c r="F3077" s="14" t="inlineStr">
        <is>
          <t>LAT ASSENTO 430X80X18 MDF CAD PE INTEIRO/ MADEIRA</t>
        </is>
      </c>
      <c r="G3077" s="14" t="inlineStr">
        <is>
          <t>10 FURADEIRAS</t>
        </is>
      </c>
      <c r="H3077" s="14" t="inlineStr">
        <is>
          <t>10 FURADEIRAS</t>
        </is>
      </c>
      <c r="I3077" s="9" t="inlineStr">
        <is>
          <t>10 FURADEIRAS</t>
        </is>
      </c>
      <c r="J3077" s="9" t="n">
        <v>724</v>
      </c>
      <c r="K3077" s="14">
        <f>IF($E3077="","",IFERROR(INDEX('01_Cad_Pecas'!$H$2:$H$5000,MATCH($E3077,'01_Cad_Pecas'!$D$2:$D$5000,0)),IFERROR(INDEX('01_Cad_Pecas'!$H$2:$H$5000,MATCH(VALUE($E3077),'01_Cad_Pecas'!$D$2:$D$5000,0)),"")))</f>
        <v/>
      </c>
      <c r="L3077" s="14">
        <f>IF($E3077="","",IFERROR(INDEX('01_Cad_Pecas'!$I$2:$I$5000,MATCH($E3077,'01_Cad_Pecas'!$D$2:$D$5000,0)),IFERROR(INDEX('01_Cad_Pecas'!$I$2:$I$5000,MATCH(VALUE($E3077),'01_Cad_Pecas'!$D$2:$D$5000,0)),"")))</f>
        <v/>
      </c>
      <c r="M3077" s="14">
        <f>IF(OR($J3077="",$L3077=""),"",IF($K3077="",0,$K3077)+$J3077*$L3077)</f>
        <v/>
      </c>
      <c r="N3077" s="14" t="n">
        <v>46216</v>
      </c>
      <c r="O3077" s="14" t="n">
        <v>724</v>
      </c>
      <c r="P3077" s="14" t="n"/>
      <c r="Q3077" s="14" t="n"/>
      <c r="R3077" s="14" t="n"/>
      <c r="S3077" s="14" t="n"/>
      <c r="T3077" s="14">
        <f>IF(OR($J3077="",$O3077=""),"",$O3077/$J3077)</f>
        <v/>
      </c>
      <c r="U3077" s="14" t="inlineStr">
        <is>
          <t>Concluído</t>
        </is>
      </c>
      <c r="V3077" s="14" t="n"/>
      <c r="W3077" s="14" t="n"/>
      <c r="X3077" s="14" t="n"/>
      <c r="Y3077" s="14" t="n"/>
      <c r="Z3077" s="14" t="n"/>
      <c r="AA3077" s="11" t="n"/>
      <c r="AB3077" s="14">
        <f>B3077&amp;"|"&amp;I3077</f>
        <v/>
      </c>
      <c r="AC3077">
        <f>IF($B3077="","","|"&amp;SUBSTITUTE(TRIM(SUBSTITUTE(SUBSTITUTE(SUBSTITUTE(SUBSTITUTE(SUBSTITUTE(SUBSTITUTE(SUBSTITUTE(SUBSTITUTE(SUBSTITUTE(SUBSTITUTE(SUBSTITUTE(SUBSTITUTE(SUBSTITUTE(SUBSTITUTE(TRIM($B3077&amp;""),CHAR(10)," "),CHAR(13)," "),"."," "),";"," "),","," "),"/"," "),"+"," "),"-"," "),"  "," "),"  "," "),"  "," "),"  "," "),"  "," "),"  "," "))," ","|")&amp;"|")</f>
        <v/>
      </c>
      <c r="AD3077">
        <f>TRIM($I3077&amp;"")</f>
        <v/>
      </c>
    </row>
    <row r="3078" ht="36" customHeight="1">
      <c r="A3078" s="9" t="n">
        <v>46216</v>
      </c>
      <c r="B3078" s="14" t="inlineStr">
        <is>
          <t>10247</t>
        </is>
      </c>
      <c r="C3078" s="14" t="inlineStr">
        <is>
          <t>M/C 0721 (BEGE)</t>
        </is>
      </c>
      <c r="D3078" s="14" t="inlineStr">
        <is>
          <t>10 FURADEIRAS</t>
        </is>
      </c>
      <c r="E3078" s="14" t="n">
        <v>30003405</v>
      </c>
      <c r="F3078" s="14" t="inlineStr">
        <is>
          <t>TRAVESSA ASSENTO 360X70X18 MDF - C DAKAR/SANTIAGO</t>
        </is>
      </c>
      <c r="G3078" s="14" t="inlineStr">
        <is>
          <t>10 FURADEIRAS</t>
        </is>
      </c>
      <c r="H3078" s="14" t="inlineStr">
        <is>
          <t>10 FURADEIRAS</t>
        </is>
      </c>
      <c r="I3078" s="9" t="inlineStr">
        <is>
          <t>10 FURADEIRAS</t>
        </is>
      </c>
      <c r="J3078" s="9" t="n">
        <v>1224</v>
      </c>
      <c r="K3078" s="14">
        <f>IF($E3078="","",IFERROR(INDEX('01_Cad_Pecas'!$H$2:$H$5000,MATCH($E3078,'01_Cad_Pecas'!$D$2:$D$5000,0)),IFERROR(INDEX('01_Cad_Pecas'!$H$2:$H$5000,MATCH(VALUE($E3078),'01_Cad_Pecas'!$D$2:$D$5000,0)),"")))</f>
        <v/>
      </c>
      <c r="L3078" s="14">
        <f>IF($E3078="","",IFERROR(INDEX('01_Cad_Pecas'!$I$2:$I$5000,MATCH($E3078,'01_Cad_Pecas'!$D$2:$D$5000,0)),IFERROR(INDEX('01_Cad_Pecas'!$I$2:$I$5000,MATCH(VALUE($E3078),'01_Cad_Pecas'!$D$2:$D$5000,0)),"")))</f>
        <v/>
      </c>
      <c r="M3078" s="14">
        <f>IF(OR($J3078="",$L3078=""),"",IF($K3078="",0,$K3078)+$J3078*$L3078)</f>
        <v/>
      </c>
      <c r="N3078" s="14" t="n">
        <v>46216</v>
      </c>
      <c r="O3078" s="14" t="n">
        <v>1224</v>
      </c>
      <c r="P3078" s="14" t="n"/>
      <c r="Q3078" s="14" t="n"/>
      <c r="R3078" s="14" t="n"/>
      <c r="S3078" s="14" t="n"/>
      <c r="T3078" s="14">
        <f>IF(OR($J3078="",$O3078=""),"",$O3078/$J3078)</f>
        <v/>
      </c>
      <c r="U3078" s="14" t="inlineStr">
        <is>
          <t>Concluído</t>
        </is>
      </c>
      <c r="V3078" s="14" t="n"/>
      <c r="W3078" s="14" t="n"/>
      <c r="X3078" s="14" t="n"/>
      <c r="Y3078" s="14" t="n"/>
      <c r="Z3078" s="14" t="n"/>
      <c r="AA3078" s="11" t="n"/>
      <c r="AB3078" s="14">
        <f>B3078&amp;"|"&amp;I3078</f>
        <v/>
      </c>
      <c r="AC3078">
        <f>IF($B3078="","","|"&amp;SUBSTITUTE(TRIM(SUBSTITUTE(SUBSTITUTE(SUBSTITUTE(SUBSTITUTE(SUBSTITUTE(SUBSTITUTE(SUBSTITUTE(SUBSTITUTE(SUBSTITUTE(SUBSTITUTE(SUBSTITUTE(SUBSTITUTE(SUBSTITUTE(SUBSTITUTE(TRIM($B3078&amp;""),CHAR(10)," "),CHAR(13)," "),"."," "),";"," "),","," "),"/"," "),"+"," "),"-"," "),"  "," "),"  "," "),"  "," "),"  "," "),"  "," "),"  "," "))," ","|")&amp;"|")</f>
        <v/>
      </c>
      <c r="AD3078">
        <f>TRIM($I3078&amp;"")</f>
        <v/>
      </c>
    </row>
    <row r="3079" ht="36" customHeight="1">
      <c r="A3079" s="9" t="n">
        <v>46216</v>
      </c>
      <c r="B3079" s="14" t="inlineStr">
        <is>
          <t>10247</t>
        </is>
      </c>
      <c r="C3079" s="14" t="inlineStr">
        <is>
          <t>M/C 0721 (BEGE)</t>
        </is>
      </c>
      <c r="D3079" s="14" t="inlineStr">
        <is>
          <t>10 FURADEIRAS</t>
        </is>
      </c>
      <c r="E3079" s="14" t="n">
        <v>30006103</v>
      </c>
      <c r="F3079" s="14" t="inlineStr">
        <is>
          <t>TRAVESSA LATERAL 340X70X18 MDF - CAD SANTIAGO NEW</t>
        </is>
      </c>
      <c r="G3079" s="14" t="inlineStr">
        <is>
          <t>10 FURADEIRAS</t>
        </is>
      </c>
      <c r="H3079" s="14" t="inlineStr">
        <is>
          <t>10 FURADEIRAS</t>
        </is>
      </c>
      <c r="I3079" s="9" t="inlineStr">
        <is>
          <t>10 FURADEIRAS</t>
        </is>
      </c>
      <c r="J3079" s="9" t="n">
        <v>1224</v>
      </c>
      <c r="K3079" s="14">
        <f>IF($E3079="","",IFERROR(INDEX('01_Cad_Pecas'!$H$2:$H$5000,MATCH($E3079,'01_Cad_Pecas'!$D$2:$D$5000,0)),IFERROR(INDEX('01_Cad_Pecas'!$H$2:$H$5000,MATCH(VALUE($E3079),'01_Cad_Pecas'!$D$2:$D$5000,0)),"")))</f>
        <v/>
      </c>
      <c r="L3079" s="14">
        <f>IF($E3079="","",IFERROR(INDEX('01_Cad_Pecas'!$I$2:$I$5000,MATCH($E3079,'01_Cad_Pecas'!$D$2:$D$5000,0)),IFERROR(INDEX('01_Cad_Pecas'!$I$2:$I$5000,MATCH(VALUE($E3079),'01_Cad_Pecas'!$D$2:$D$5000,0)),"")))</f>
        <v/>
      </c>
      <c r="M3079" s="14">
        <f>IF(OR($J3079="",$L3079=""),"",IF($K3079="",0,$K3079)+$J3079*$L3079)</f>
        <v/>
      </c>
      <c r="N3079" s="14" t="n">
        <v>46216</v>
      </c>
      <c r="O3079" s="14" t="n">
        <v>1224</v>
      </c>
      <c r="P3079" s="14" t="n"/>
      <c r="Q3079" s="14" t="n"/>
      <c r="R3079" s="14" t="n"/>
      <c r="S3079" s="14" t="n"/>
      <c r="T3079" s="14">
        <f>IF(OR($J3079="",$O3079=""),"",$O3079/$J3079)</f>
        <v/>
      </c>
      <c r="U3079" s="14" t="inlineStr">
        <is>
          <t>Concluído</t>
        </is>
      </c>
      <c r="V3079" s="14" t="n"/>
      <c r="W3079" s="14" t="n"/>
      <c r="X3079" s="14" t="n"/>
      <c r="Y3079" s="14" t="n"/>
      <c r="Z3079" s="14" t="n"/>
      <c r="AA3079" s="11" t="n"/>
      <c r="AB3079" s="14">
        <f>B3079&amp;"|"&amp;I3079</f>
        <v/>
      </c>
      <c r="AC3079">
        <f>IF($B3079="","","|"&amp;SUBSTITUTE(TRIM(SUBSTITUTE(SUBSTITUTE(SUBSTITUTE(SUBSTITUTE(SUBSTITUTE(SUBSTITUTE(SUBSTITUTE(SUBSTITUTE(SUBSTITUTE(SUBSTITUTE(SUBSTITUTE(SUBSTITUTE(SUBSTITUTE(SUBSTITUTE(TRIM($B3079&amp;""),CHAR(10)," "),CHAR(13)," "),"."," "),";"," "),","," "),"/"," "),"+"," "),"-"," "),"  "," "),"  "," "),"  "," "),"  "," "),"  "," "),"  "," "))," ","|")&amp;"|")</f>
        <v/>
      </c>
      <c r="AD3079">
        <f>TRIM($I3079&amp;"")</f>
        <v/>
      </c>
    </row>
    <row r="3080" ht="36" customHeight="1">
      <c r="A3080" s="9" t="n">
        <v>46212</v>
      </c>
      <c r="B3080" s="14" t="inlineStr">
        <is>
          <t>10241</t>
        </is>
      </c>
      <c r="C3080" s="14" t="inlineStr">
        <is>
          <t>M/C 0717 (MARROM)</t>
        </is>
      </c>
      <c r="D3080" s="14" t="inlineStr">
        <is>
          <t>10 FURADEIRAS</t>
        </is>
      </c>
      <c r="E3080" s="14" t="n">
        <v>30001309</v>
      </c>
      <c r="F3080" s="14" t="inlineStr">
        <is>
          <t>TRA CENTR 360X56(911)X25 MDP (14PCS) - PE INTEIRO</t>
        </is>
      </c>
      <c r="G3080" s="14" t="inlineStr">
        <is>
          <t>10 FURADEIRAS</t>
        </is>
      </c>
      <c r="H3080" s="14" t="inlineStr">
        <is>
          <t>10 FURADEIRAS</t>
        </is>
      </c>
      <c r="I3080" s="9" t="inlineStr">
        <is>
          <t>10 FURADEIRAS</t>
        </is>
      </c>
      <c r="J3080" s="9" t="n">
        <v>28</v>
      </c>
      <c r="K3080" s="14">
        <f>IF($E3080="","",IFERROR(INDEX('01_Cad_Pecas'!$H$2:$H$5000,MATCH($E3080,'01_Cad_Pecas'!$D$2:$D$5000,0)),IFERROR(INDEX('01_Cad_Pecas'!$H$2:$H$5000,MATCH(VALUE($E3080),'01_Cad_Pecas'!$D$2:$D$5000,0)),"")))</f>
        <v/>
      </c>
      <c r="L3080" s="14">
        <f>IF($E3080="","",IFERROR(INDEX('01_Cad_Pecas'!$I$2:$I$5000,MATCH($E3080,'01_Cad_Pecas'!$D$2:$D$5000,0)),IFERROR(INDEX('01_Cad_Pecas'!$I$2:$I$5000,MATCH(VALUE($E3080),'01_Cad_Pecas'!$D$2:$D$5000,0)),"")))</f>
        <v/>
      </c>
      <c r="M3080" s="14">
        <f>IF(OR($J3080="",$L3080=""),"",IF($K3080="",0,$K3080)+$J3080*$L3080)</f>
        <v/>
      </c>
      <c r="N3080" s="14" t="n">
        <v>46212</v>
      </c>
      <c r="O3080" s="14" t="n">
        <v>28</v>
      </c>
      <c r="P3080" s="14" t="n"/>
      <c r="Q3080" s="14" t="n"/>
      <c r="R3080" s="14" t="n"/>
      <c r="S3080" s="14" t="n"/>
      <c r="T3080" s="14">
        <f>IF(OR($J3080="",$O3080=""),"",$O3080/$J3080)</f>
        <v/>
      </c>
      <c r="U3080" s="14" t="inlineStr">
        <is>
          <t>Concluído</t>
        </is>
      </c>
      <c r="V3080" s="14" t="n"/>
      <c r="W3080" s="14" t="n"/>
      <c r="X3080" s="14" t="n"/>
      <c r="Y3080" s="14" t="n"/>
      <c r="Z3080" s="14" t="n"/>
      <c r="AA3080" s="11" t="n"/>
      <c r="AB3080" s="14">
        <f>B3080&amp;"|"&amp;I3080</f>
        <v/>
      </c>
      <c r="AC3080">
        <f>IF($B3080="","","|"&amp;SUBSTITUTE(TRIM(SUBSTITUTE(SUBSTITUTE(SUBSTITUTE(SUBSTITUTE(SUBSTITUTE(SUBSTITUTE(SUBSTITUTE(SUBSTITUTE(SUBSTITUTE(SUBSTITUTE(SUBSTITUTE(SUBSTITUTE(SUBSTITUTE(SUBSTITUTE(TRIM($B3080&amp;""),CHAR(10)," "),CHAR(13)," "),"."," "),";"," "),","," "),"/"," "),"+"," "),"-"," "),"  "," "),"  "," "),"  "," "),"  "," "),"  "," "),"  "," "))," ","|")&amp;"|")</f>
        <v/>
      </c>
      <c r="AD3080">
        <f>TRIM($I3080&amp;"")</f>
        <v/>
      </c>
    </row>
    <row r="3081" ht="36" customHeight="1">
      <c r="A3081" s="9" t="n">
        <v>46212</v>
      </c>
      <c r="B3081" s="14" t="inlineStr">
        <is>
          <t>10241</t>
        </is>
      </c>
      <c r="C3081" s="14" t="inlineStr">
        <is>
          <t>M/C 0717 (MARROM)</t>
        </is>
      </c>
      <c r="D3081" s="14" t="inlineStr">
        <is>
          <t>10 FURADEIRAS</t>
        </is>
      </c>
      <c r="E3081" s="14" t="n">
        <v>30001202</v>
      </c>
      <c r="F3081" s="14" t="inlineStr">
        <is>
          <t>PÉ FRONTAL 441X65(911)X25 MDF (16PÇS) - CAD PÉ INT</t>
        </is>
      </c>
      <c r="G3081" s="14" t="inlineStr">
        <is>
          <t>10 FURADEIRAS</t>
        </is>
      </c>
      <c r="H3081" s="14" t="inlineStr">
        <is>
          <t>10 FURADEIRAS</t>
        </is>
      </c>
      <c r="I3081" s="9" t="inlineStr">
        <is>
          <t>10 FURADEIRAS</t>
        </is>
      </c>
      <c r="J3081" s="9" t="n">
        <v>56</v>
      </c>
      <c r="K3081" s="14">
        <f>IF($E3081="","",IFERROR(INDEX('01_Cad_Pecas'!$H$2:$H$5000,MATCH($E3081,'01_Cad_Pecas'!$D$2:$D$5000,0)),IFERROR(INDEX('01_Cad_Pecas'!$H$2:$H$5000,MATCH(VALUE($E3081),'01_Cad_Pecas'!$D$2:$D$5000,0)),"")))</f>
        <v/>
      </c>
      <c r="L3081" s="14">
        <f>IF($E3081="","",IFERROR(INDEX('01_Cad_Pecas'!$I$2:$I$5000,MATCH($E3081,'01_Cad_Pecas'!$D$2:$D$5000,0)),IFERROR(INDEX('01_Cad_Pecas'!$I$2:$I$5000,MATCH(VALUE($E3081),'01_Cad_Pecas'!$D$2:$D$5000,0)),"")))</f>
        <v/>
      </c>
      <c r="M3081" s="14">
        <f>IF(OR($J3081="",$L3081=""),"",IF($K3081="",0,$K3081)+$J3081*$L3081)</f>
        <v/>
      </c>
      <c r="N3081" s="14" t="n">
        <v>46212</v>
      </c>
      <c r="O3081" s="14" t="n">
        <v>56</v>
      </c>
      <c r="P3081" s="14" t="n"/>
      <c r="Q3081" s="14" t="n"/>
      <c r="R3081" s="14" t="n"/>
      <c r="S3081" s="14" t="n"/>
      <c r="T3081" s="14">
        <f>IF(OR($J3081="",$O3081=""),"",$O3081/$J3081)</f>
        <v/>
      </c>
      <c r="U3081" s="14" t="inlineStr">
        <is>
          <t>Concluído</t>
        </is>
      </c>
      <c r="V3081" s="14" t="n"/>
      <c r="W3081" s="14" t="n"/>
      <c r="X3081" s="14" t="n"/>
      <c r="Y3081" s="14" t="n"/>
      <c r="Z3081" s="14" t="n"/>
      <c r="AA3081" s="11" t="n"/>
      <c r="AB3081" s="14">
        <f>B3081&amp;"|"&amp;I3081</f>
        <v/>
      </c>
      <c r="AC3081">
        <f>IF($B3081="","","|"&amp;SUBSTITUTE(TRIM(SUBSTITUTE(SUBSTITUTE(SUBSTITUTE(SUBSTITUTE(SUBSTITUTE(SUBSTITUTE(SUBSTITUTE(SUBSTITUTE(SUBSTITUTE(SUBSTITUTE(SUBSTITUTE(SUBSTITUTE(SUBSTITUTE(SUBSTITUTE(TRIM($B3081&amp;""),CHAR(10)," "),CHAR(13)," "),"."," "),";"," "),","," "),"/"," "),"+"," "),"-"," "),"  "," "),"  "," "),"  "," "),"  "," "),"  "," "),"  "," "))," ","|")&amp;"|")</f>
        <v/>
      </c>
      <c r="AD3081">
        <f>TRIM($I3081&amp;"")</f>
        <v/>
      </c>
    </row>
    <row r="3082" ht="36" customHeight="1">
      <c r="A3082" s="9" t="n">
        <v>46212</v>
      </c>
      <c r="B3082" s="14" t="inlineStr">
        <is>
          <t>10241</t>
        </is>
      </c>
      <c r="C3082" s="14" t="inlineStr">
        <is>
          <t>M/C 0717 (MARROM)</t>
        </is>
      </c>
      <c r="D3082" s="14" t="inlineStr">
        <is>
          <t>10 FURADEIRAS</t>
        </is>
      </c>
      <c r="E3082" s="14" t="n">
        <v>30001301</v>
      </c>
      <c r="F3082" s="14" t="inlineStr">
        <is>
          <t>PE TRASEIRO 920X65(911)X25 MDF (11PCS)- CAD PE INT</t>
        </is>
      </c>
      <c r="G3082" s="14" t="inlineStr">
        <is>
          <t>10 FURADEIRAS</t>
        </is>
      </c>
      <c r="H3082" s="14" t="inlineStr">
        <is>
          <t>10 FURADEIRAS</t>
        </is>
      </c>
      <c r="I3082" s="9" t="inlineStr">
        <is>
          <t>10 FURADEIRAS</t>
        </is>
      </c>
      <c r="J3082" s="9" t="n">
        <v>56</v>
      </c>
      <c r="K3082" s="14">
        <f>IF($E3082="","",IFERROR(INDEX('01_Cad_Pecas'!$H$2:$H$5000,MATCH($E3082,'01_Cad_Pecas'!$D$2:$D$5000,0)),IFERROR(INDEX('01_Cad_Pecas'!$H$2:$H$5000,MATCH(VALUE($E3082),'01_Cad_Pecas'!$D$2:$D$5000,0)),"")))</f>
        <v/>
      </c>
      <c r="L3082" s="14">
        <f>IF($E3082="","",IFERROR(INDEX('01_Cad_Pecas'!$I$2:$I$5000,MATCH($E3082,'01_Cad_Pecas'!$D$2:$D$5000,0)),IFERROR(INDEX('01_Cad_Pecas'!$I$2:$I$5000,MATCH(VALUE($E3082),'01_Cad_Pecas'!$D$2:$D$5000,0)),"")))</f>
        <v/>
      </c>
      <c r="M3082" s="14">
        <f>IF(OR($J3082="",$L3082=""),"",IF($K3082="",0,$K3082)+$J3082*$L3082)</f>
        <v/>
      </c>
      <c r="N3082" s="14" t="n">
        <v>46213</v>
      </c>
      <c r="O3082" s="14" t="n">
        <v>56</v>
      </c>
      <c r="P3082" s="14" t="n"/>
      <c r="Q3082" s="14" t="n"/>
      <c r="R3082" s="14" t="n"/>
      <c r="S3082" s="14" t="n"/>
      <c r="T3082" s="14">
        <f>IF(OR($J3082="",$O3082=""),"",$O3082/$J3082)</f>
        <v/>
      </c>
      <c r="U3082" s="14" t="inlineStr">
        <is>
          <t>Concluído</t>
        </is>
      </c>
      <c r="V3082" s="14" t="n"/>
      <c r="W3082" s="14" t="n"/>
      <c r="X3082" s="14" t="n"/>
      <c r="Y3082" s="14" t="n"/>
      <c r="Z3082" s="14" t="n"/>
      <c r="AA3082" s="11" t="n"/>
      <c r="AB3082" s="14">
        <f>B3082&amp;"|"&amp;I3082</f>
        <v/>
      </c>
      <c r="AC3082">
        <f>IF($B3082="","","|"&amp;SUBSTITUTE(TRIM(SUBSTITUTE(SUBSTITUTE(SUBSTITUTE(SUBSTITUTE(SUBSTITUTE(SUBSTITUTE(SUBSTITUTE(SUBSTITUTE(SUBSTITUTE(SUBSTITUTE(SUBSTITUTE(SUBSTITUTE(SUBSTITUTE(SUBSTITUTE(TRIM($B3082&amp;""),CHAR(10)," "),CHAR(13)," "),"."," "),";"," "),","," "),"/"," "),"+"," "),"-"," "),"  "," "),"  "," "),"  "," "),"  "," "),"  "," "),"  "," "))," ","|")&amp;"|")</f>
        <v/>
      </c>
      <c r="AD3082">
        <f>TRIM($I3082&amp;"")</f>
        <v/>
      </c>
    </row>
    <row r="3083" ht="48" customHeight="1">
      <c r="A3083" s="9" t="n">
        <v>46212</v>
      </c>
      <c r="B3083" s="14" t="inlineStr">
        <is>
          <t>10245</t>
        </is>
      </c>
      <c r="C3083" s="14" t="inlineStr">
        <is>
          <t>M/C 0713 ENCAIXE ESPLANADA (FOLHA AZUL)</t>
        </is>
      </c>
      <c r="D3083" s="14" t="inlineStr">
        <is>
          <t>10 FURADEIRAS</t>
        </is>
      </c>
      <c r="E3083" s="14" t="n">
        <v>30001309</v>
      </c>
      <c r="F3083" s="14" t="inlineStr">
        <is>
          <t>TRA CENTR 360X56(911)X25 MDP (14PCS) - PE INTEIRO</t>
        </is>
      </c>
      <c r="G3083" s="14" t="inlineStr">
        <is>
          <t>10 FURADEIRAS</t>
        </is>
      </c>
      <c r="H3083" s="14" t="inlineStr">
        <is>
          <t>10 FURADEIRAS</t>
        </is>
      </c>
      <c r="I3083" s="9" t="inlineStr">
        <is>
          <t>10 FURADEIRAS</t>
        </is>
      </c>
      <c r="J3083" s="9" t="n">
        <v>30</v>
      </c>
      <c r="K3083" s="14">
        <f>IF($E3083="","",IFERROR(INDEX('01_Cad_Pecas'!$H$2:$H$5000,MATCH($E3083,'01_Cad_Pecas'!$D$2:$D$5000,0)),IFERROR(INDEX('01_Cad_Pecas'!$H$2:$H$5000,MATCH(VALUE($E3083),'01_Cad_Pecas'!$D$2:$D$5000,0)),"")))</f>
        <v/>
      </c>
      <c r="L3083" s="14">
        <f>IF($E3083="","",IFERROR(INDEX('01_Cad_Pecas'!$I$2:$I$5000,MATCH($E3083,'01_Cad_Pecas'!$D$2:$D$5000,0)),IFERROR(INDEX('01_Cad_Pecas'!$I$2:$I$5000,MATCH(VALUE($E3083),'01_Cad_Pecas'!$D$2:$D$5000,0)),"")))</f>
        <v/>
      </c>
      <c r="M3083" s="14">
        <f>IF(OR($J3083="",$L3083=""),"",IF($K3083="",0,$K3083)+$J3083*$L3083)</f>
        <v/>
      </c>
      <c r="N3083" s="14" t="n">
        <v>46213</v>
      </c>
      <c r="O3083" s="14" t="n">
        <v>30</v>
      </c>
      <c r="P3083" s="14" t="n"/>
      <c r="Q3083" s="14" t="n"/>
      <c r="R3083" s="14" t="n"/>
      <c r="S3083" s="14" t="n"/>
      <c r="T3083" s="14">
        <f>IF(OR($J3083="",$O3083=""),"",$O3083/$J3083)</f>
        <v/>
      </c>
      <c r="U3083" s="14" t="inlineStr">
        <is>
          <t>Concluído</t>
        </is>
      </c>
      <c r="V3083" s="14" t="n"/>
      <c r="W3083" s="14" t="n"/>
      <c r="X3083" s="14" t="n"/>
      <c r="Y3083" s="14" t="n"/>
      <c r="Z3083" s="14" t="n"/>
      <c r="AA3083" s="11" t="n"/>
      <c r="AB3083" s="14">
        <f>B3083&amp;"|"&amp;I3083</f>
        <v/>
      </c>
      <c r="AC3083">
        <f>IF($B3083="","","|"&amp;SUBSTITUTE(TRIM(SUBSTITUTE(SUBSTITUTE(SUBSTITUTE(SUBSTITUTE(SUBSTITUTE(SUBSTITUTE(SUBSTITUTE(SUBSTITUTE(SUBSTITUTE(SUBSTITUTE(SUBSTITUTE(SUBSTITUTE(SUBSTITUTE(SUBSTITUTE(TRIM($B3083&amp;""),CHAR(10)," "),CHAR(13)," "),"."," "),";"," "),","," "),"/"," "),"+"," "),"-"," "),"  "," "),"  "," "),"  "," "),"  "," "),"  "," "),"  "," "))," ","|")&amp;"|")</f>
        <v/>
      </c>
      <c r="AD3083">
        <f>TRIM($I3083&amp;"")</f>
        <v/>
      </c>
    </row>
    <row r="3084" ht="48" customHeight="1">
      <c r="A3084" s="9" t="n">
        <v>46212</v>
      </c>
      <c r="B3084" s="14" t="inlineStr">
        <is>
          <t>10245</t>
        </is>
      </c>
      <c r="C3084" s="14" t="inlineStr">
        <is>
          <t>M/C 0713 ENCAIXE ESPLANADA (FOLHA AZUL)</t>
        </is>
      </c>
      <c r="D3084" s="14" t="inlineStr">
        <is>
          <t>10 FURADEIRAS</t>
        </is>
      </c>
      <c r="E3084" s="14" t="n">
        <v>30001202</v>
      </c>
      <c r="F3084" s="14" t="inlineStr">
        <is>
          <t>PÉ FRONTAL 441X65(911)X25 MDF (16PÇS) - CAD PÉ INT</t>
        </is>
      </c>
      <c r="G3084" s="14" t="inlineStr">
        <is>
          <t>10 FURADEIRAS</t>
        </is>
      </c>
      <c r="H3084" s="14" t="inlineStr">
        <is>
          <t>10 FURADEIRAS</t>
        </is>
      </c>
      <c r="I3084" s="9" t="inlineStr">
        <is>
          <t>10 FURADEIRAS</t>
        </is>
      </c>
      <c r="J3084" s="9" t="n">
        <v>60</v>
      </c>
      <c r="K3084" s="14">
        <f>IF($E3084="","",IFERROR(INDEX('01_Cad_Pecas'!$H$2:$H$5000,MATCH($E3084,'01_Cad_Pecas'!$D$2:$D$5000,0)),IFERROR(INDEX('01_Cad_Pecas'!$H$2:$H$5000,MATCH(VALUE($E3084),'01_Cad_Pecas'!$D$2:$D$5000,0)),"")))</f>
        <v/>
      </c>
      <c r="L3084" s="14">
        <f>IF($E3084="","",IFERROR(INDEX('01_Cad_Pecas'!$I$2:$I$5000,MATCH($E3084,'01_Cad_Pecas'!$D$2:$D$5000,0)),IFERROR(INDEX('01_Cad_Pecas'!$I$2:$I$5000,MATCH(VALUE($E3084),'01_Cad_Pecas'!$D$2:$D$5000,0)),"")))</f>
        <v/>
      </c>
      <c r="M3084" s="14">
        <f>IF(OR($J3084="",$L3084=""),"",IF($K3084="",0,$K3084)+$J3084*$L3084)</f>
        <v/>
      </c>
      <c r="N3084" s="14" t="n">
        <v>46213</v>
      </c>
      <c r="O3084" s="14" t="n">
        <v>60</v>
      </c>
      <c r="P3084" s="14" t="n"/>
      <c r="Q3084" s="14" t="n"/>
      <c r="R3084" s="14" t="n"/>
      <c r="S3084" s="14" t="n"/>
      <c r="T3084" s="14">
        <f>IF(OR($J3084="",$O3084=""),"",$O3084/$J3084)</f>
        <v/>
      </c>
      <c r="U3084" s="14" t="inlineStr">
        <is>
          <t>Concluído</t>
        </is>
      </c>
      <c r="V3084" s="14" t="n"/>
      <c r="W3084" s="14" t="n"/>
      <c r="X3084" s="14" t="n"/>
      <c r="Y3084" s="14" t="n"/>
      <c r="Z3084" s="14" t="n"/>
      <c r="AA3084" s="11" t="n"/>
      <c r="AB3084" s="14">
        <f>B3084&amp;"|"&amp;I3084</f>
        <v/>
      </c>
      <c r="AC3084">
        <f>IF($B3084="","","|"&amp;SUBSTITUTE(TRIM(SUBSTITUTE(SUBSTITUTE(SUBSTITUTE(SUBSTITUTE(SUBSTITUTE(SUBSTITUTE(SUBSTITUTE(SUBSTITUTE(SUBSTITUTE(SUBSTITUTE(SUBSTITUTE(SUBSTITUTE(SUBSTITUTE(SUBSTITUTE(TRIM($B3084&amp;""),CHAR(10)," "),CHAR(13)," "),"."," "),";"," "),","," "),"/"," "),"+"," "),"-"," "),"  "," "),"  "," "),"  "," "),"  "," "),"  "," "),"  "," "))," ","|")&amp;"|")</f>
        <v/>
      </c>
      <c r="AD3084">
        <f>TRIM($I3084&amp;"")</f>
        <v/>
      </c>
    </row>
    <row r="3085" ht="48" customHeight="1">
      <c r="A3085" s="9" t="n">
        <v>46212</v>
      </c>
      <c r="B3085" s="14" t="inlineStr">
        <is>
          <t>10245</t>
        </is>
      </c>
      <c r="C3085" s="14" t="inlineStr">
        <is>
          <t>M/C 0713 ENCAIXE ESPLANADA (FOLHA AZUL)</t>
        </is>
      </c>
      <c r="D3085" s="14" t="inlineStr">
        <is>
          <t>10 FURADEIRAS</t>
        </is>
      </c>
      <c r="E3085" s="14" t="n">
        <v>30001301</v>
      </c>
      <c r="F3085" s="14" t="inlineStr">
        <is>
          <t>PE TRASEIRO 920X65(911)X25 MDF (11PCS)- CAD PE INT</t>
        </is>
      </c>
      <c r="G3085" s="14" t="inlineStr">
        <is>
          <t>10 FURADEIRAS</t>
        </is>
      </c>
      <c r="H3085" s="14" t="inlineStr">
        <is>
          <t>10 FURADEIRAS</t>
        </is>
      </c>
      <c r="I3085" s="9" t="inlineStr">
        <is>
          <t>10 FURADEIRAS</t>
        </is>
      </c>
      <c r="J3085" s="9" t="n">
        <v>60</v>
      </c>
      <c r="K3085" s="14">
        <f>IF($E3085="","",IFERROR(INDEX('01_Cad_Pecas'!$H$2:$H$5000,MATCH($E3085,'01_Cad_Pecas'!$D$2:$D$5000,0)),IFERROR(INDEX('01_Cad_Pecas'!$H$2:$H$5000,MATCH(VALUE($E3085),'01_Cad_Pecas'!$D$2:$D$5000,0)),"")))</f>
        <v/>
      </c>
      <c r="L3085" s="14">
        <f>IF($E3085="","",IFERROR(INDEX('01_Cad_Pecas'!$I$2:$I$5000,MATCH($E3085,'01_Cad_Pecas'!$D$2:$D$5000,0)),IFERROR(INDEX('01_Cad_Pecas'!$I$2:$I$5000,MATCH(VALUE($E3085),'01_Cad_Pecas'!$D$2:$D$5000,0)),"")))</f>
        <v/>
      </c>
      <c r="M3085" s="14">
        <f>IF(OR($J3085="",$L3085=""),"",IF($K3085="",0,$K3085)+$J3085*$L3085)</f>
        <v/>
      </c>
      <c r="N3085" s="14" t="n">
        <v>46212</v>
      </c>
      <c r="O3085" s="14" t="n">
        <v>60</v>
      </c>
      <c r="P3085" s="14" t="n"/>
      <c r="Q3085" s="14" t="n"/>
      <c r="R3085" s="14" t="n"/>
      <c r="S3085" s="14" t="n"/>
      <c r="T3085" s="14">
        <f>IF(OR($J3085="",$O3085=""),"",$O3085/$J3085)</f>
        <v/>
      </c>
      <c r="U3085" s="14" t="inlineStr">
        <is>
          <t>Concluído</t>
        </is>
      </c>
      <c r="V3085" s="14" t="n"/>
      <c r="W3085" s="14" t="n"/>
      <c r="X3085" s="14" t="n"/>
      <c r="Y3085" s="14" t="n"/>
      <c r="Z3085" s="14" t="n"/>
      <c r="AA3085" s="11" t="n"/>
      <c r="AB3085" s="14">
        <f>B3085&amp;"|"&amp;I3085</f>
        <v/>
      </c>
      <c r="AC3085">
        <f>IF($B3085="","","|"&amp;SUBSTITUTE(TRIM(SUBSTITUTE(SUBSTITUTE(SUBSTITUTE(SUBSTITUTE(SUBSTITUTE(SUBSTITUTE(SUBSTITUTE(SUBSTITUTE(SUBSTITUTE(SUBSTITUTE(SUBSTITUTE(SUBSTITUTE(SUBSTITUTE(SUBSTITUTE(TRIM($B3085&amp;""),CHAR(10)," "),CHAR(13)," "),"."," "),";"," "),","," "),"/"," "),"+"," "),"-"," "),"  "," "),"  "," "),"  "," "),"  "," "),"  "," "),"  "," "))," ","|")&amp;"|")</f>
        <v/>
      </c>
      <c r="AD3085">
        <f>TRIM($I3085&amp;"")</f>
        <v/>
      </c>
    </row>
    <row r="3086" ht="36" customHeight="1">
      <c r="A3086" s="9" t="n">
        <v>46213</v>
      </c>
      <c r="B3086" s="14" t="inlineStr">
        <is>
          <t>10246</t>
        </is>
      </c>
      <c r="C3086" s="14" t="inlineStr">
        <is>
          <t>M/C 0720 (AMARELO)</t>
        </is>
      </c>
      <c r="D3086" s="14" t="inlineStr">
        <is>
          <t>10 FURADEIRAS</t>
        </is>
      </c>
      <c r="E3086" s="14" t="n">
        <v>30001309</v>
      </c>
      <c r="F3086" s="14" t="inlineStr">
        <is>
          <t>TRA CENTR 360X56(911)X25 MDP (14PCS) - PE INTEIRO</t>
        </is>
      </c>
      <c r="G3086" s="14" t="inlineStr">
        <is>
          <t>10 FURADEIRAS</t>
        </is>
      </c>
      <c r="H3086" s="14" t="inlineStr">
        <is>
          <t>10 FURADEIRAS</t>
        </is>
      </c>
      <c r="I3086" s="9" t="inlineStr">
        <is>
          <t>10 FURADEIRAS</t>
        </is>
      </c>
      <c r="J3086" s="9" t="n">
        <v>1066</v>
      </c>
      <c r="K3086" s="14">
        <f>IF($E3086="","",IFERROR(INDEX('01_Cad_Pecas'!$H$2:$H$5000,MATCH($E3086,'01_Cad_Pecas'!$D$2:$D$5000,0)),IFERROR(INDEX('01_Cad_Pecas'!$H$2:$H$5000,MATCH(VALUE($E3086),'01_Cad_Pecas'!$D$2:$D$5000,0)),"")))</f>
        <v/>
      </c>
      <c r="L3086" s="14">
        <f>IF($E3086="","",IFERROR(INDEX('01_Cad_Pecas'!$I$2:$I$5000,MATCH($E3086,'01_Cad_Pecas'!$D$2:$D$5000,0)),IFERROR(INDEX('01_Cad_Pecas'!$I$2:$I$5000,MATCH(VALUE($E3086),'01_Cad_Pecas'!$D$2:$D$5000,0)),"")))</f>
        <v/>
      </c>
      <c r="M3086" s="14">
        <f>IF(OR($J3086="",$L3086=""),"",IF($K3086="",0,$K3086)+$J3086*$L3086)</f>
        <v/>
      </c>
      <c r="N3086" s="14" t="n">
        <v>46212</v>
      </c>
      <c r="O3086" s="14" t="n">
        <v>1066</v>
      </c>
      <c r="P3086" s="14" t="n"/>
      <c r="Q3086" s="14" t="n"/>
      <c r="R3086" s="14" t="n"/>
      <c r="S3086" s="14" t="n"/>
      <c r="T3086" s="14">
        <f>IF(OR($J3086="",$O3086=""),"",$O3086/$J3086)</f>
        <v/>
      </c>
      <c r="U3086" s="14" t="inlineStr">
        <is>
          <t>Concluído</t>
        </is>
      </c>
      <c r="V3086" s="14" t="n"/>
      <c r="W3086" s="14" t="n"/>
      <c r="X3086" s="14" t="n"/>
      <c r="Y3086" s="14" t="n"/>
      <c r="Z3086" s="14" t="n"/>
      <c r="AA3086" s="11" t="n"/>
      <c r="AB3086" s="14">
        <f>B3086&amp;"|"&amp;I3086</f>
        <v/>
      </c>
      <c r="AC3086">
        <f>IF($B3086="","","|"&amp;SUBSTITUTE(TRIM(SUBSTITUTE(SUBSTITUTE(SUBSTITUTE(SUBSTITUTE(SUBSTITUTE(SUBSTITUTE(SUBSTITUTE(SUBSTITUTE(SUBSTITUTE(SUBSTITUTE(SUBSTITUTE(SUBSTITUTE(SUBSTITUTE(SUBSTITUTE(TRIM($B3086&amp;""),CHAR(10)," "),CHAR(13)," "),"."," "),";"," "),","," "),"/"," "),"+"," "),"-"," "),"  "," "),"  "," "),"  "," "),"  "," "),"  "," "),"  "," "))," ","|")&amp;"|")</f>
        <v/>
      </c>
      <c r="AD3086">
        <f>TRIM($I3086&amp;"")</f>
        <v/>
      </c>
    </row>
    <row r="3087" ht="36" customHeight="1">
      <c r="A3087" s="9" t="n">
        <v>46213</v>
      </c>
      <c r="B3087" s="14" t="inlineStr">
        <is>
          <t>10246</t>
        </is>
      </c>
      <c r="C3087" s="14" t="inlineStr">
        <is>
          <t>M/C 0720 (AMARELO)</t>
        </is>
      </c>
      <c r="D3087" s="14" t="inlineStr">
        <is>
          <t>10 FURADEIRAS</t>
        </is>
      </c>
      <c r="E3087" s="14" t="n">
        <v>30001322</v>
      </c>
      <c r="F3087" s="14" t="inlineStr">
        <is>
          <t>TRA CENT 360X56(911)X25 MDP (14PÇS) - PÉ INT MILÃO</t>
        </is>
      </c>
      <c r="G3087" s="14" t="inlineStr">
        <is>
          <t>10 FURADEIRAS</t>
        </is>
      </c>
      <c r="H3087" s="14" t="inlineStr">
        <is>
          <t>10 FURADEIRAS</t>
        </is>
      </c>
      <c r="I3087" s="9" t="inlineStr">
        <is>
          <t>10 FURADEIRAS</t>
        </is>
      </c>
      <c r="J3087" s="9" t="n">
        <v>50</v>
      </c>
      <c r="K3087" s="14">
        <f>IF($E3087="","",IFERROR(INDEX('01_Cad_Pecas'!$H$2:$H$5000,MATCH($E3087,'01_Cad_Pecas'!$D$2:$D$5000,0)),IFERROR(INDEX('01_Cad_Pecas'!$H$2:$H$5000,MATCH(VALUE($E3087),'01_Cad_Pecas'!$D$2:$D$5000,0)),"")))</f>
        <v/>
      </c>
      <c r="L3087" s="14">
        <f>IF($E3087="","",IFERROR(INDEX('01_Cad_Pecas'!$I$2:$I$5000,MATCH($E3087,'01_Cad_Pecas'!$D$2:$D$5000,0)),IFERROR(INDEX('01_Cad_Pecas'!$I$2:$I$5000,MATCH(VALUE($E3087),'01_Cad_Pecas'!$D$2:$D$5000,0)),"")))</f>
        <v/>
      </c>
      <c r="M3087" s="14">
        <f>IF(OR($J3087="",$L3087=""),"",IF($K3087="",0,$K3087)+$J3087*$L3087)</f>
        <v/>
      </c>
      <c r="N3087" s="14" t="n">
        <v>46212</v>
      </c>
      <c r="O3087" s="14" t="n">
        <v>50</v>
      </c>
      <c r="P3087" s="14" t="n"/>
      <c r="Q3087" s="14" t="n"/>
      <c r="R3087" s="14" t="n"/>
      <c r="S3087" s="14" t="n"/>
      <c r="T3087" s="14">
        <f>IF(OR($J3087="",$O3087=""),"",$O3087/$J3087)</f>
        <v/>
      </c>
      <c r="U3087" s="14" t="inlineStr">
        <is>
          <t>Concluído</t>
        </is>
      </c>
      <c r="V3087" s="14" t="n"/>
      <c r="W3087" s="14" t="n"/>
      <c r="X3087" s="14" t="n"/>
      <c r="Y3087" s="14" t="n"/>
      <c r="Z3087" s="14" t="n"/>
      <c r="AA3087" s="11" t="n"/>
      <c r="AB3087" s="14">
        <f>B3087&amp;"|"&amp;I3087</f>
        <v/>
      </c>
      <c r="AC3087">
        <f>IF($B3087="","","|"&amp;SUBSTITUTE(TRIM(SUBSTITUTE(SUBSTITUTE(SUBSTITUTE(SUBSTITUTE(SUBSTITUTE(SUBSTITUTE(SUBSTITUTE(SUBSTITUTE(SUBSTITUTE(SUBSTITUTE(SUBSTITUTE(SUBSTITUTE(SUBSTITUTE(SUBSTITUTE(TRIM($B3087&amp;""),CHAR(10)," "),CHAR(13)," "),"."," "),";"," "),","," "),"/"," "),"+"," "),"-"," "),"  "," "),"  "," "),"  "," "),"  "," "),"  "," "),"  "," "))," ","|")&amp;"|")</f>
        <v/>
      </c>
      <c r="AD3087">
        <f>TRIM($I3087&amp;"")</f>
        <v/>
      </c>
    </row>
    <row r="3088" ht="36" customHeight="1">
      <c r="A3088" s="9" t="n">
        <v>46213</v>
      </c>
      <c r="B3088" s="14" t="inlineStr">
        <is>
          <t>10246</t>
        </is>
      </c>
      <c r="C3088" s="14" t="inlineStr">
        <is>
          <t>M/C 0720 (AMARELO)</t>
        </is>
      </c>
      <c r="D3088" s="14" t="inlineStr">
        <is>
          <t>10 FURADEIRAS</t>
        </is>
      </c>
      <c r="E3088" s="14" t="n">
        <v>30001201</v>
      </c>
      <c r="F3088" s="14" t="inlineStr">
        <is>
          <t>PE TRASEIRO 980X65(911)X25 MDF (11PCS)- CAD PE INT</t>
        </is>
      </c>
      <c r="G3088" s="14" t="inlineStr">
        <is>
          <t>10 FURADEIRAS</t>
        </is>
      </c>
      <c r="H3088" s="14" t="inlineStr">
        <is>
          <t>10 FURADEIRAS</t>
        </is>
      </c>
      <c r="I3088" s="9" t="inlineStr">
        <is>
          <t>10 FURADEIRAS</t>
        </is>
      </c>
      <c r="J3088" s="9" t="n">
        <v>100</v>
      </c>
      <c r="K3088" s="14">
        <f>IF($E3088="","",IFERROR(INDEX('01_Cad_Pecas'!$H$2:$H$5000,MATCH($E3088,'01_Cad_Pecas'!$D$2:$D$5000,0)),IFERROR(INDEX('01_Cad_Pecas'!$H$2:$H$5000,MATCH(VALUE($E3088),'01_Cad_Pecas'!$D$2:$D$5000,0)),"")))</f>
        <v/>
      </c>
      <c r="L3088" s="14">
        <f>IF($E3088="","",IFERROR(INDEX('01_Cad_Pecas'!$I$2:$I$5000,MATCH($E3088,'01_Cad_Pecas'!$D$2:$D$5000,0)),IFERROR(INDEX('01_Cad_Pecas'!$I$2:$I$5000,MATCH(VALUE($E3088),'01_Cad_Pecas'!$D$2:$D$5000,0)),"")))</f>
        <v/>
      </c>
      <c r="M3088" s="14">
        <f>IF(OR($J3088="",$L3088=""),"",IF($K3088="",0,$K3088)+$J3088*$L3088)</f>
        <v/>
      </c>
      <c r="N3088" s="14" t="n">
        <v>46212</v>
      </c>
      <c r="O3088" s="14" t="n">
        <v>100</v>
      </c>
      <c r="P3088" s="14" t="n"/>
      <c r="Q3088" s="14" t="n"/>
      <c r="R3088" s="14" t="n"/>
      <c r="S3088" s="14" t="n"/>
      <c r="T3088" s="14">
        <f>IF(OR($J3088="",$O3088=""),"",$O3088/$J3088)</f>
        <v/>
      </c>
      <c r="U3088" s="14" t="inlineStr">
        <is>
          <t>Concluído</t>
        </is>
      </c>
      <c r="V3088" s="14" t="n"/>
      <c r="W3088" s="14" t="n"/>
      <c r="X3088" s="14" t="n"/>
      <c r="Y3088" s="14" t="n"/>
      <c r="Z3088" s="14" t="n"/>
      <c r="AA3088" s="11" t="n"/>
      <c r="AB3088" s="14">
        <f>B3088&amp;"|"&amp;I3088</f>
        <v/>
      </c>
      <c r="AC3088">
        <f>IF($B3088="","","|"&amp;SUBSTITUTE(TRIM(SUBSTITUTE(SUBSTITUTE(SUBSTITUTE(SUBSTITUTE(SUBSTITUTE(SUBSTITUTE(SUBSTITUTE(SUBSTITUTE(SUBSTITUTE(SUBSTITUTE(SUBSTITUTE(SUBSTITUTE(SUBSTITUTE(SUBSTITUTE(TRIM($B3088&amp;""),CHAR(10)," "),CHAR(13)," "),"."," "),";"," "),","," "),"/"," "),"+"," "),"-"," "),"  "," "),"  "," "),"  "," "),"  "," "),"  "," "),"  "," "))," ","|")&amp;"|")</f>
        <v/>
      </c>
      <c r="AD3088">
        <f>TRIM($I3088&amp;"")</f>
        <v/>
      </c>
    </row>
    <row r="3089" ht="36" customHeight="1">
      <c r="A3089" s="9" t="n">
        <v>46213</v>
      </c>
      <c r="B3089" s="14" t="inlineStr">
        <is>
          <t>10246</t>
        </is>
      </c>
      <c r="C3089" s="14" t="inlineStr">
        <is>
          <t>M/C 0720 (AMARELO)</t>
        </is>
      </c>
      <c r="D3089" s="14" t="inlineStr">
        <is>
          <t>10 FURADEIRAS</t>
        </is>
      </c>
      <c r="E3089" s="14" t="n">
        <v>30001202</v>
      </c>
      <c r="F3089" s="14" t="inlineStr">
        <is>
          <t>PÉ FRONTAL 441X65(911)X25 MDF (16PÇS) - CAD PÉ INT</t>
        </is>
      </c>
      <c r="G3089" s="14" t="inlineStr">
        <is>
          <t>10 FURADEIRAS</t>
        </is>
      </c>
      <c r="H3089" s="14" t="inlineStr">
        <is>
          <t>10 FURADEIRAS</t>
        </is>
      </c>
      <c r="I3089" s="9" t="inlineStr">
        <is>
          <t>10 FURADEIRAS</t>
        </is>
      </c>
      <c r="J3089" s="9" t="n">
        <v>2232</v>
      </c>
      <c r="K3089" s="14">
        <f>IF($E3089="","",IFERROR(INDEX('01_Cad_Pecas'!$H$2:$H$5000,MATCH($E3089,'01_Cad_Pecas'!$D$2:$D$5000,0)),IFERROR(INDEX('01_Cad_Pecas'!$H$2:$H$5000,MATCH(VALUE($E3089),'01_Cad_Pecas'!$D$2:$D$5000,0)),"")))</f>
        <v/>
      </c>
      <c r="L3089" s="14">
        <f>IF($E3089="","",IFERROR(INDEX('01_Cad_Pecas'!$I$2:$I$5000,MATCH($E3089,'01_Cad_Pecas'!$D$2:$D$5000,0)),IFERROR(INDEX('01_Cad_Pecas'!$I$2:$I$5000,MATCH(VALUE($E3089),'01_Cad_Pecas'!$D$2:$D$5000,0)),"")))</f>
        <v/>
      </c>
      <c r="M3089" s="14">
        <f>IF(OR($J3089="",$L3089=""),"",IF($K3089="",0,$K3089)+$J3089*$L3089)</f>
        <v/>
      </c>
      <c r="N3089" s="14" t="n">
        <v>46212</v>
      </c>
      <c r="O3089" s="14" t="n">
        <v>2232</v>
      </c>
      <c r="P3089" s="14" t="n"/>
      <c r="Q3089" s="14" t="n"/>
      <c r="R3089" s="14" t="n"/>
      <c r="S3089" s="14" t="n"/>
      <c r="T3089" s="14">
        <f>IF(OR($J3089="",$O3089=""),"",$O3089/$J3089)</f>
        <v/>
      </c>
      <c r="U3089" s="14" t="inlineStr">
        <is>
          <t>Concluído</t>
        </is>
      </c>
      <c r="V3089" s="14" t="n"/>
      <c r="W3089" s="14" t="n"/>
      <c r="X3089" s="14" t="n"/>
      <c r="Y3089" s="14" t="n"/>
      <c r="Z3089" s="14" t="n"/>
      <c r="AA3089" s="11" t="n"/>
      <c r="AB3089" s="14">
        <f>B3089&amp;"|"&amp;I3089</f>
        <v/>
      </c>
      <c r="AC3089">
        <f>IF($B3089="","","|"&amp;SUBSTITUTE(TRIM(SUBSTITUTE(SUBSTITUTE(SUBSTITUTE(SUBSTITUTE(SUBSTITUTE(SUBSTITUTE(SUBSTITUTE(SUBSTITUTE(SUBSTITUTE(SUBSTITUTE(SUBSTITUTE(SUBSTITUTE(SUBSTITUTE(SUBSTITUTE(TRIM($B3089&amp;""),CHAR(10)," "),CHAR(13)," "),"."," "),";"," "),","," "),"/"," "),"+"," "),"-"," "),"  "," "),"  "," "),"  "," "),"  "," "),"  "," "),"  "," "))," ","|")&amp;"|")</f>
        <v/>
      </c>
      <c r="AD3089">
        <f>TRIM($I3089&amp;"")</f>
        <v/>
      </c>
    </row>
    <row r="3090" ht="36" customHeight="1">
      <c r="A3090" s="9" t="n">
        <v>46213</v>
      </c>
      <c r="B3090" s="14" t="inlineStr">
        <is>
          <t>10246</t>
        </is>
      </c>
      <c r="C3090" s="14" t="inlineStr">
        <is>
          <t>M/C 0720 (AMARELO)</t>
        </is>
      </c>
      <c r="D3090" s="14" t="inlineStr">
        <is>
          <t>10 FURADEIRAS</t>
        </is>
      </c>
      <c r="E3090" s="14" t="n">
        <v>30001301</v>
      </c>
      <c r="F3090" s="14" t="inlineStr">
        <is>
          <t>PE TRASEIRO 920X65(911)X25 MDF (11PCS)- CAD PE INT</t>
        </is>
      </c>
      <c r="G3090" s="14" t="inlineStr">
        <is>
          <t>10 FURADEIRAS</t>
        </is>
      </c>
      <c r="H3090" s="14" t="inlineStr">
        <is>
          <t>10 FURADEIRAS</t>
        </is>
      </c>
      <c r="I3090" s="9" t="inlineStr">
        <is>
          <t>10 FURADEIRAS</t>
        </is>
      </c>
      <c r="J3090" s="9" t="n">
        <v>2132</v>
      </c>
      <c r="K3090" s="14">
        <f>IF($E3090="","",IFERROR(INDEX('01_Cad_Pecas'!$H$2:$H$5000,MATCH($E3090,'01_Cad_Pecas'!$D$2:$D$5000,0)),IFERROR(INDEX('01_Cad_Pecas'!$H$2:$H$5000,MATCH(VALUE($E3090),'01_Cad_Pecas'!$D$2:$D$5000,0)),"")))</f>
        <v/>
      </c>
      <c r="L3090" s="14">
        <f>IF($E3090="","",IFERROR(INDEX('01_Cad_Pecas'!$I$2:$I$5000,MATCH($E3090,'01_Cad_Pecas'!$D$2:$D$5000,0)),IFERROR(INDEX('01_Cad_Pecas'!$I$2:$I$5000,MATCH(VALUE($E3090),'01_Cad_Pecas'!$D$2:$D$5000,0)),"")))</f>
        <v/>
      </c>
      <c r="M3090" s="14">
        <f>IF(OR($J3090="",$L3090=""),"",IF($K3090="",0,$K3090)+$J3090*$L3090)</f>
        <v/>
      </c>
      <c r="N3090" s="14" t="n">
        <v>46212</v>
      </c>
      <c r="O3090" s="14" t="n">
        <v>2132</v>
      </c>
      <c r="P3090" s="14" t="n"/>
      <c r="Q3090" s="14" t="n"/>
      <c r="R3090" s="14" t="n"/>
      <c r="S3090" s="14" t="n"/>
      <c r="T3090" s="14">
        <f>IF(OR($J3090="",$O3090=""),"",$O3090/$J3090)</f>
        <v/>
      </c>
      <c r="U3090" s="14" t="inlineStr">
        <is>
          <t>Concluído</t>
        </is>
      </c>
      <c r="V3090" s="14" t="n"/>
      <c r="W3090" s="14" t="n"/>
      <c r="X3090" s="14" t="n"/>
      <c r="Y3090" s="14" t="n"/>
      <c r="Z3090" s="14" t="n"/>
      <c r="AA3090" s="11" t="n"/>
      <c r="AB3090" s="14">
        <f>B3090&amp;"|"&amp;I3090</f>
        <v/>
      </c>
      <c r="AC3090">
        <f>IF($B3090="","","|"&amp;SUBSTITUTE(TRIM(SUBSTITUTE(SUBSTITUTE(SUBSTITUTE(SUBSTITUTE(SUBSTITUTE(SUBSTITUTE(SUBSTITUTE(SUBSTITUTE(SUBSTITUTE(SUBSTITUTE(SUBSTITUTE(SUBSTITUTE(SUBSTITUTE(SUBSTITUTE(TRIM($B3090&amp;""),CHAR(10)," "),CHAR(13)," "),"."," "),";"," "),","," "),"/"," "),"+"," "),"-"," "),"  "," "),"  "," "),"  "," "),"  "," "),"  "," "),"  "," "))," ","|")&amp;"|")</f>
        <v/>
      </c>
      <c r="AD3090">
        <f>TRIM($I3090&amp;"")</f>
        <v/>
      </c>
    </row>
    <row r="3091" ht="36" customHeight="1">
      <c r="A3091" s="9" t="n">
        <v>46216</v>
      </c>
      <c r="B3091" s="14" t="inlineStr">
        <is>
          <t>10247</t>
        </is>
      </c>
      <c r="C3091" s="14" t="inlineStr">
        <is>
          <t>M/C 0721 (BEGE)</t>
        </is>
      </c>
      <c r="D3091" s="14" t="inlineStr">
        <is>
          <t>10 FURADEIRAS</t>
        </is>
      </c>
      <c r="E3091" s="14" t="n">
        <v>30001309</v>
      </c>
      <c r="F3091" s="14" t="inlineStr">
        <is>
          <t>TRA CENTR 360X56(911)X25 MDP (14PCS) - PE INTEIRO</t>
        </is>
      </c>
      <c r="G3091" s="14" t="inlineStr">
        <is>
          <t>10 FURADEIRAS</t>
        </is>
      </c>
      <c r="H3091" s="14" t="inlineStr">
        <is>
          <t>10 FURADEIRAS</t>
        </is>
      </c>
      <c r="I3091" s="9" t="inlineStr">
        <is>
          <t>10 FURADEIRAS</t>
        </is>
      </c>
      <c r="J3091" s="9" t="n">
        <v>342</v>
      </c>
      <c r="K3091" s="14">
        <f>IF($E3091="","",IFERROR(INDEX('01_Cad_Pecas'!$H$2:$H$5000,MATCH($E3091,'01_Cad_Pecas'!$D$2:$D$5000,0)),IFERROR(INDEX('01_Cad_Pecas'!$H$2:$H$5000,MATCH(VALUE($E3091),'01_Cad_Pecas'!$D$2:$D$5000,0)),"")))</f>
        <v/>
      </c>
      <c r="L3091" s="14">
        <f>IF($E3091="","",IFERROR(INDEX('01_Cad_Pecas'!$I$2:$I$5000,MATCH($E3091,'01_Cad_Pecas'!$D$2:$D$5000,0)),IFERROR(INDEX('01_Cad_Pecas'!$I$2:$I$5000,MATCH(VALUE($E3091),'01_Cad_Pecas'!$D$2:$D$5000,0)),"")))</f>
        <v/>
      </c>
      <c r="M3091" s="14">
        <f>IF(OR($J3091="",$L3091=""),"",IF($K3091="",0,$K3091)+$J3091*$L3091)</f>
        <v/>
      </c>
      <c r="N3091" s="14" t="n">
        <v>46212</v>
      </c>
      <c r="O3091" s="14" t="n">
        <v>342</v>
      </c>
      <c r="P3091" s="14" t="n"/>
      <c r="Q3091" s="14" t="n"/>
      <c r="R3091" s="14" t="n"/>
      <c r="S3091" s="14" t="n"/>
      <c r="T3091" s="14">
        <f>IF(OR($J3091="",$O3091=""),"",$O3091/$J3091)</f>
        <v/>
      </c>
      <c r="U3091" s="14" t="inlineStr">
        <is>
          <t>Concluído</t>
        </is>
      </c>
      <c r="V3091" s="14" t="n"/>
      <c r="W3091" s="14" t="n"/>
      <c r="X3091" s="14" t="n"/>
      <c r="Y3091" s="14" t="n"/>
      <c r="Z3091" s="14" t="n"/>
      <c r="AA3091" s="11" t="n"/>
      <c r="AB3091" s="14">
        <f>B3091&amp;"|"&amp;I3091</f>
        <v/>
      </c>
      <c r="AC3091">
        <f>IF($B3091="","","|"&amp;SUBSTITUTE(TRIM(SUBSTITUTE(SUBSTITUTE(SUBSTITUTE(SUBSTITUTE(SUBSTITUTE(SUBSTITUTE(SUBSTITUTE(SUBSTITUTE(SUBSTITUTE(SUBSTITUTE(SUBSTITUTE(SUBSTITUTE(SUBSTITUTE(SUBSTITUTE(TRIM($B3091&amp;""),CHAR(10)," "),CHAR(13)," "),"."," "),";"," "),","," "),"/"," "),"+"," "),"-"," "),"  "," "),"  "," "),"  "," "),"  "," "),"  "," "),"  "," "))," ","|")&amp;"|")</f>
        <v/>
      </c>
      <c r="AD3091">
        <f>TRIM($I3091&amp;"")</f>
        <v/>
      </c>
    </row>
    <row r="3092" ht="36" customHeight="1">
      <c r="A3092" s="9" t="n">
        <v>46216</v>
      </c>
      <c r="B3092" s="14" t="inlineStr">
        <is>
          <t>10247</t>
        </is>
      </c>
      <c r="C3092" s="14" t="inlineStr">
        <is>
          <t>M/C 0721 (BEGE)</t>
        </is>
      </c>
      <c r="D3092" s="14" t="inlineStr">
        <is>
          <t>10 FURADEIRAS</t>
        </is>
      </c>
      <c r="E3092" s="14" t="n">
        <v>30001322</v>
      </c>
      <c r="F3092" s="14" t="inlineStr">
        <is>
          <t>TRA CENT 360X56(911)X25 MDP (14PÇS) - PÉ INT MILÃO</t>
        </is>
      </c>
      <c r="G3092" s="14" t="inlineStr">
        <is>
          <t>10 FURADEIRAS</t>
        </is>
      </c>
      <c r="H3092" s="14" t="inlineStr">
        <is>
          <t>10 FURADEIRAS</t>
        </is>
      </c>
      <c r="I3092" s="9" t="inlineStr">
        <is>
          <t>10 FURADEIRAS</t>
        </is>
      </c>
      <c r="J3092" s="9" t="n">
        <v>20</v>
      </c>
      <c r="K3092" s="14">
        <f>IF($E3092="","",IFERROR(INDEX('01_Cad_Pecas'!$H$2:$H$5000,MATCH($E3092,'01_Cad_Pecas'!$D$2:$D$5000,0)),IFERROR(INDEX('01_Cad_Pecas'!$H$2:$H$5000,MATCH(VALUE($E3092),'01_Cad_Pecas'!$D$2:$D$5000,0)),"")))</f>
        <v/>
      </c>
      <c r="L3092" s="14">
        <f>IF($E3092="","",IFERROR(INDEX('01_Cad_Pecas'!$I$2:$I$5000,MATCH($E3092,'01_Cad_Pecas'!$D$2:$D$5000,0)),IFERROR(INDEX('01_Cad_Pecas'!$I$2:$I$5000,MATCH(VALUE($E3092),'01_Cad_Pecas'!$D$2:$D$5000,0)),"")))</f>
        <v/>
      </c>
      <c r="M3092" s="14">
        <f>IF(OR($J3092="",$L3092=""),"",IF($K3092="",0,$K3092)+$J3092*$L3092)</f>
        <v/>
      </c>
      <c r="N3092" s="14" t="n">
        <v>46216</v>
      </c>
      <c r="O3092" s="14" t="n">
        <v>20</v>
      </c>
      <c r="P3092" s="14" t="n"/>
      <c r="Q3092" s="14" t="n"/>
      <c r="R3092" s="14" t="n"/>
      <c r="S3092" s="14" t="n"/>
      <c r="T3092" s="14">
        <f>IF(OR($J3092="",$O3092=""),"",$O3092/$J3092)</f>
        <v/>
      </c>
      <c r="U3092" s="14" t="inlineStr">
        <is>
          <t>Concluído</t>
        </is>
      </c>
      <c r="V3092" s="14" t="n"/>
      <c r="W3092" s="14" t="n"/>
      <c r="X3092" s="14" t="n"/>
      <c r="Y3092" s="14" t="n"/>
      <c r="Z3092" s="14" t="n"/>
      <c r="AA3092" s="11" t="n"/>
      <c r="AB3092" s="14">
        <f>B3092&amp;"|"&amp;I3092</f>
        <v/>
      </c>
      <c r="AC3092">
        <f>IF($B3092="","","|"&amp;SUBSTITUTE(TRIM(SUBSTITUTE(SUBSTITUTE(SUBSTITUTE(SUBSTITUTE(SUBSTITUTE(SUBSTITUTE(SUBSTITUTE(SUBSTITUTE(SUBSTITUTE(SUBSTITUTE(SUBSTITUTE(SUBSTITUTE(SUBSTITUTE(SUBSTITUTE(TRIM($B3092&amp;""),CHAR(10)," "),CHAR(13)," "),"."," "),";"," "),","," "),"/"," "),"+"," "),"-"," "),"  "," "),"  "," "),"  "," "),"  "," "),"  "," "),"  "," "))," ","|")&amp;"|")</f>
        <v/>
      </c>
      <c r="AD3092">
        <f>TRIM($I3092&amp;"")</f>
        <v/>
      </c>
    </row>
    <row r="3093" ht="36" customHeight="1">
      <c r="A3093" s="9" t="n">
        <v>46216</v>
      </c>
      <c r="B3093" s="14" t="inlineStr">
        <is>
          <t>10247</t>
        </is>
      </c>
      <c r="C3093" s="14" t="inlineStr">
        <is>
          <t>M/C 0721 (BEGE)</t>
        </is>
      </c>
      <c r="D3093" s="14" t="inlineStr">
        <is>
          <t>10 FURADEIRAS</t>
        </is>
      </c>
      <c r="E3093" s="14" t="n">
        <v>30001201</v>
      </c>
      <c r="F3093" s="14" t="inlineStr">
        <is>
          <t>PE TRASEIRO 980X65(911)X25 MDF (11PCS)- CAD PE INT</t>
        </is>
      </c>
      <c r="G3093" s="14" t="inlineStr">
        <is>
          <t>10 FURADEIRAS</t>
        </is>
      </c>
      <c r="H3093" s="14" t="inlineStr">
        <is>
          <t>10 FURADEIRAS</t>
        </is>
      </c>
      <c r="I3093" s="9" t="inlineStr">
        <is>
          <t>10 FURADEIRAS</t>
        </is>
      </c>
      <c r="J3093" s="9" t="n">
        <v>40</v>
      </c>
      <c r="K3093" s="14">
        <f>IF($E3093="","",IFERROR(INDEX('01_Cad_Pecas'!$H$2:$H$5000,MATCH($E3093,'01_Cad_Pecas'!$D$2:$D$5000,0)),IFERROR(INDEX('01_Cad_Pecas'!$H$2:$H$5000,MATCH(VALUE($E3093),'01_Cad_Pecas'!$D$2:$D$5000,0)),"")))</f>
        <v/>
      </c>
      <c r="L3093" s="14">
        <f>IF($E3093="","",IFERROR(INDEX('01_Cad_Pecas'!$I$2:$I$5000,MATCH($E3093,'01_Cad_Pecas'!$D$2:$D$5000,0)),IFERROR(INDEX('01_Cad_Pecas'!$I$2:$I$5000,MATCH(VALUE($E3093),'01_Cad_Pecas'!$D$2:$D$5000,0)),"")))</f>
        <v/>
      </c>
      <c r="M3093" s="14">
        <f>IF(OR($J3093="",$L3093=""),"",IF($K3093="",0,$K3093)+$J3093*$L3093)</f>
        <v/>
      </c>
      <c r="N3093" s="14" t="n">
        <v>46216</v>
      </c>
      <c r="O3093" s="14" t="n">
        <v>40</v>
      </c>
      <c r="P3093" s="14" t="n"/>
      <c r="Q3093" s="14" t="n"/>
      <c r="R3093" s="14" t="n"/>
      <c r="S3093" s="14" t="n"/>
      <c r="T3093" s="14">
        <f>IF(OR($J3093="",$O3093=""),"",$O3093/$J3093)</f>
        <v/>
      </c>
      <c r="U3093" s="14" t="inlineStr">
        <is>
          <t>Concluído</t>
        </is>
      </c>
      <c r="V3093" s="14" t="n"/>
      <c r="W3093" s="14" t="n"/>
      <c r="X3093" s="14" t="n"/>
      <c r="Y3093" s="14" t="n"/>
      <c r="Z3093" s="14" t="n"/>
      <c r="AA3093" s="11" t="n"/>
      <c r="AB3093" s="14">
        <f>B3093&amp;"|"&amp;I3093</f>
        <v/>
      </c>
      <c r="AC3093">
        <f>IF($B3093="","","|"&amp;SUBSTITUTE(TRIM(SUBSTITUTE(SUBSTITUTE(SUBSTITUTE(SUBSTITUTE(SUBSTITUTE(SUBSTITUTE(SUBSTITUTE(SUBSTITUTE(SUBSTITUTE(SUBSTITUTE(SUBSTITUTE(SUBSTITUTE(SUBSTITUTE(SUBSTITUTE(TRIM($B3093&amp;""),CHAR(10)," "),CHAR(13)," "),"."," "),";"," "),","," "),"/"," "),"+"," "),"-"," "),"  "," "),"  "," "),"  "," "),"  "," "),"  "," "),"  "," "))," ","|")&amp;"|")</f>
        <v/>
      </c>
      <c r="AD3093">
        <f>TRIM($I3093&amp;"")</f>
        <v/>
      </c>
    </row>
    <row r="3094" ht="36" customHeight="1">
      <c r="A3094" s="9" t="n">
        <v>46216</v>
      </c>
      <c r="B3094" s="14" t="inlineStr">
        <is>
          <t>10247</t>
        </is>
      </c>
      <c r="C3094" s="14" t="inlineStr">
        <is>
          <t>M/C 0721 (BEGE)</t>
        </is>
      </c>
      <c r="D3094" s="14" t="inlineStr">
        <is>
          <t>10 FURADEIRAS</t>
        </is>
      </c>
      <c r="E3094" s="14" t="n">
        <v>30001202</v>
      </c>
      <c r="F3094" s="14" t="inlineStr">
        <is>
          <t>PÉ FRONTAL 441X65(911)X25 MDF (16PÇS) - CAD PÉ INT</t>
        </is>
      </c>
      <c r="G3094" s="14" t="inlineStr">
        <is>
          <t>10 FURADEIRAS</t>
        </is>
      </c>
      <c r="H3094" s="14" t="inlineStr">
        <is>
          <t>10 FURADEIRAS</t>
        </is>
      </c>
      <c r="I3094" s="9" t="inlineStr">
        <is>
          <t>10 FURADEIRAS</t>
        </is>
      </c>
      <c r="J3094" s="9" t="n">
        <v>724</v>
      </c>
      <c r="K3094" s="14">
        <f>IF($E3094="","",IFERROR(INDEX('01_Cad_Pecas'!$H$2:$H$5000,MATCH($E3094,'01_Cad_Pecas'!$D$2:$D$5000,0)),IFERROR(INDEX('01_Cad_Pecas'!$H$2:$H$5000,MATCH(VALUE($E3094),'01_Cad_Pecas'!$D$2:$D$5000,0)),"")))</f>
        <v/>
      </c>
      <c r="L3094" s="14">
        <f>IF($E3094="","",IFERROR(INDEX('01_Cad_Pecas'!$I$2:$I$5000,MATCH($E3094,'01_Cad_Pecas'!$D$2:$D$5000,0)),IFERROR(INDEX('01_Cad_Pecas'!$I$2:$I$5000,MATCH(VALUE($E3094),'01_Cad_Pecas'!$D$2:$D$5000,0)),"")))</f>
        <v/>
      </c>
      <c r="M3094" s="14">
        <f>IF(OR($J3094="",$L3094=""),"",IF($K3094="",0,$K3094)+$J3094*$L3094)</f>
        <v/>
      </c>
      <c r="N3094" s="14" t="n">
        <v>46216</v>
      </c>
      <c r="O3094" s="14" t="n">
        <v>724</v>
      </c>
      <c r="P3094" s="14" t="n"/>
      <c r="Q3094" s="14" t="n"/>
      <c r="R3094" s="14" t="n"/>
      <c r="S3094" s="14" t="n"/>
      <c r="T3094" s="14">
        <f>IF(OR($J3094="",$O3094=""),"",$O3094/$J3094)</f>
        <v/>
      </c>
      <c r="U3094" s="14" t="inlineStr">
        <is>
          <t>Concluído</t>
        </is>
      </c>
      <c r="V3094" s="14" t="n"/>
      <c r="W3094" s="14" t="n"/>
      <c r="X3094" s="14" t="n"/>
      <c r="Y3094" s="14" t="n"/>
      <c r="Z3094" s="14" t="n"/>
      <c r="AA3094" s="11" t="n"/>
      <c r="AB3094" s="14">
        <f>B3094&amp;"|"&amp;I3094</f>
        <v/>
      </c>
      <c r="AC3094">
        <f>IF($B3094="","","|"&amp;SUBSTITUTE(TRIM(SUBSTITUTE(SUBSTITUTE(SUBSTITUTE(SUBSTITUTE(SUBSTITUTE(SUBSTITUTE(SUBSTITUTE(SUBSTITUTE(SUBSTITUTE(SUBSTITUTE(SUBSTITUTE(SUBSTITUTE(SUBSTITUTE(SUBSTITUTE(TRIM($B3094&amp;""),CHAR(10)," "),CHAR(13)," "),"."," "),";"," "),","," "),"/"," "),"+"," "),"-"," "),"  "," "),"  "," "),"  "," "),"  "," "),"  "," "),"  "," "))," ","|")&amp;"|")</f>
        <v/>
      </c>
      <c r="AD3094">
        <f>TRIM($I3094&amp;"")</f>
        <v/>
      </c>
    </row>
    <row r="3095" ht="36" customHeight="1">
      <c r="A3095" s="9" t="n">
        <v>46216</v>
      </c>
      <c r="B3095" s="14" t="inlineStr">
        <is>
          <t>10247</t>
        </is>
      </c>
      <c r="C3095" s="14" t="inlineStr">
        <is>
          <t>M/C 0721 (BEGE)</t>
        </is>
      </c>
      <c r="D3095" s="14" t="inlineStr">
        <is>
          <t>10 FURADEIRAS</t>
        </is>
      </c>
      <c r="E3095" s="14" t="n">
        <v>30001301</v>
      </c>
      <c r="F3095" s="14" t="inlineStr">
        <is>
          <t>PE TRASEIRO 920X65(911)X25 MDF (11PCS)- CAD PE INT</t>
        </is>
      </c>
      <c r="G3095" s="14" t="inlineStr">
        <is>
          <t>10 FURADEIRAS</t>
        </is>
      </c>
      <c r="H3095" s="14" t="inlineStr">
        <is>
          <t>10 FURADEIRAS</t>
        </is>
      </c>
      <c r="I3095" s="9" t="inlineStr">
        <is>
          <t>10 FURADEIRAS</t>
        </is>
      </c>
      <c r="J3095" s="9" t="n">
        <v>684</v>
      </c>
      <c r="K3095" s="14">
        <f>IF($E3095="","",IFERROR(INDEX('01_Cad_Pecas'!$H$2:$H$5000,MATCH($E3095,'01_Cad_Pecas'!$D$2:$D$5000,0)),IFERROR(INDEX('01_Cad_Pecas'!$H$2:$H$5000,MATCH(VALUE($E3095),'01_Cad_Pecas'!$D$2:$D$5000,0)),"")))</f>
        <v/>
      </c>
      <c r="L3095" s="14">
        <f>IF($E3095="","",IFERROR(INDEX('01_Cad_Pecas'!$I$2:$I$5000,MATCH($E3095,'01_Cad_Pecas'!$D$2:$D$5000,0)),IFERROR(INDEX('01_Cad_Pecas'!$I$2:$I$5000,MATCH(VALUE($E3095),'01_Cad_Pecas'!$D$2:$D$5000,0)),"")))</f>
        <v/>
      </c>
      <c r="M3095" s="14">
        <f>IF(OR($J3095="",$L3095=""),"",IF($K3095="",0,$K3095)+$J3095*$L3095)</f>
        <v/>
      </c>
      <c r="N3095" s="14" t="n">
        <v>46212</v>
      </c>
      <c r="O3095" s="14" t="n">
        <v>684</v>
      </c>
      <c r="P3095" s="14" t="n"/>
      <c r="Q3095" s="14" t="n"/>
      <c r="R3095" s="14" t="n"/>
      <c r="S3095" s="14" t="n"/>
      <c r="T3095" s="14">
        <f>IF(OR($J3095="",$O3095=""),"",$O3095/$J3095)</f>
        <v/>
      </c>
      <c r="U3095" s="14" t="inlineStr">
        <is>
          <t>Concluído</t>
        </is>
      </c>
      <c r="V3095" s="14" t="n"/>
      <c r="W3095" s="14" t="n"/>
      <c r="X3095" s="14" t="n"/>
      <c r="Y3095" s="14" t="n"/>
      <c r="Z3095" s="14" t="n"/>
      <c r="AA3095" s="11" t="n"/>
      <c r="AB3095" s="14">
        <f>B3095&amp;"|"&amp;I3095</f>
        <v/>
      </c>
      <c r="AC3095">
        <f>IF($B3095="","","|"&amp;SUBSTITUTE(TRIM(SUBSTITUTE(SUBSTITUTE(SUBSTITUTE(SUBSTITUTE(SUBSTITUTE(SUBSTITUTE(SUBSTITUTE(SUBSTITUTE(SUBSTITUTE(SUBSTITUTE(SUBSTITUTE(SUBSTITUTE(SUBSTITUTE(SUBSTITUTE(TRIM($B3095&amp;""),CHAR(10)," "),CHAR(13)," "),"."," "),";"," "),","," "),"/"," "),"+"," "),"-"," "),"  "," "),"  "," "),"  "," "),"  "," "),"  "," "),"  "," "))," ","|")&amp;"|")</f>
        <v/>
      </c>
      <c r="AD3095">
        <f>TRIM($I3095&amp;"")</f>
        <v/>
      </c>
    </row>
    <row r="3096" ht="36" customHeight="1">
      <c r="A3096" s="9" t="n">
        <v>46226</v>
      </c>
      <c r="B3096" s="14" t="inlineStr">
        <is>
          <t>10235,10232,10233,10234</t>
        </is>
      </c>
      <c r="C3096" s="14" t="inlineStr">
        <is>
          <t>MAD 0731 (ROXO)</t>
        </is>
      </c>
      <c r="D3096" s="14" t="inlineStr">
        <is>
          <t>10 FURADEIRAS</t>
        </is>
      </c>
      <c r="E3096" s="14" t="n">
        <v>20065101</v>
      </c>
      <c r="F3096" s="14" t="inlineStr">
        <is>
          <t>CONTRA TAMPO 780X440X12 MDP - MESA CELTA</t>
        </is>
      </c>
      <c r="G3096" s="14" t="inlineStr">
        <is>
          <t>10 FURADEIRAS</t>
        </is>
      </c>
      <c r="H3096" s="14" t="inlineStr">
        <is>
          <t>10 FURADEIRAS</t>
        </is>
      </c>
      <c r="I3096" s="9" t="inlineStr">
        <is>
          <t>10 FURADEIRAS</t>
        </is>
      </c>
      <c r="J3096" s="9" t="n">
        <v>8</v>
      </c>
      <c r="K3096" s="14">
        <f>IF($E3096="","",IFERROR(INDEX('01_Cad_Pecas'!$H$2:$H$5000,MATCH($E3096,'01_Cad_Pecas'!$D$2:$D$5000,0)),IFERROR(INDEX('01_Cad_Pecas'!$H$2:$H$5000,MATCH(VALUE($E3096),'01_Cad_Pecas'!$D$2:$D$5000,0)),"")))</f>
        <v/>
      </c>
      <c r="L3096" s="14">
        <f>IF($E3096="","",IFERROR(INDEX('01_Cad_Pecas'!$I$2:$I$5000,MATCH($E3096,'01_Cad_Pecas'!$D$2:$D$5000,0)),IFERROR(INDEX('01_Cad_Pecas'!$I$2:$I$5000,MATCH(VALUE($E3096),'01_Cad_Pecas'!$D$2:$D$5000,0)),"")))</f>
        <v/>
      </c>
      <c r="M3096" s="14">
        <f>IF(OR($J3096="",$L3096=""),"",IF($K3096="",0,$K3096)+$J3096*$L3096)</f>
        <v/>
      </c>
      <c r="N3096" s="14" t="n">
        <v>46212</v>
      </c>
      <c r="O3096" s="14" t="n">
        <v>8</v>
      </c>
      <c r="P3096" s="14" t="n"/>
      <c r="Q3096" s="14" t="n"/>
      <c r="R3096" s="14" t="n"/>
      <c r="S3096" s="14" t="n"/>
      <c r="T3096" s="14">
        <f>IF(OR($J3096="",$O3096=""),"",$O3096/$J3096)</f>
        <v/>
      </c>
      <c r="U3096" s="14" t="inlineStr">
        <is>
          <t>Concluído</t>
        </is>
      </c>
      <c r="V3096" s="14" t="n"/>
      <c r="W3096" s="14" t="n"/>
      <c r="X3096" s="14" t="n"/>
      <c r="Y3096" s="14" t="n"/>
      <c r="Z3096" s="14" t="n"/>
      <c r="AA3096" s="11" t="n"/>
      <c r="AB3096" s="14">
        <f>B3096&amp;"|"&amp;I3096</f>
        <v/>
      </c>
      <c r="AC3096">
        <f>IF($B3096="","","|"&amp;SUBSTITUTE(TRIM(SUBSTITUTE(SUBSTITUTE(SUBSTITUTE(SUBSTITUTE(SUBSTITUTE(SUBSTITUTE(SUBSTITUTE(SUBSTITUTE(SUBSTITUTE(SUBSTITUTE(SUBSTITUTE(SUBSTITUTE(SUBSTITUTE(SUBSTITUTE(TRIM($B3096&amp;""),CHAR(10)," "),CHAR(13)," "),"."," "),";"," "),","," "),"/"," "),"+"," "),"-"," "),"  "," "),"  "," "),"  "," "),"  "," "),"  "," "),"  "," "))," ","|")&amp;"|")</f>
        <v/>
      </c>
      <c r="AD3096">
        <f>TRIM($I3096&amp;"")</f>
        <v/>
      </c>
    </row>
    <row r="3097" ht="36" customHeight="1">
      <c r="A3097" s="9" t="n">
        <v>46226</v>
      </c>
      <c r="B3097" s="14" t="inlineStr">
        <is>
          <t>10235,10232,10233,10234</t>
        </is>
      </c>
      <c r="C3097" s="14" t="inlineStr">
        <is>
          <t>MAD 0731 (ROXO)</t>
        </is>
      </c>
      <c r="D3097" s="14" t="inlineStr">
        <is>
          <t>10 FURADEIRAS</t>
        </is>
      </c>
      <c r="E3097" s="14" t="n">
        <v>30005104</v>
      </c>
      <c r="F3097" s="14" t="inlineStr">
        <is>
          <t>ASSENTO 440X440X15 MDP - CADEIRA AMETISTA MADEIRA</t>
        </is>
      </c>
      <c r="G3097" s="14" t="inlineStr">
        <is>
          <t>10 FURADEIRAS</t>
        </is>
      </c>
      <c r="H3097" s="14" t="inlineStr">
        <is>
          <t>10 FURADEIRAS</t>
        </is>
      </c>
      <c r="I3097" s="9" t="inlineStr">
        <is>
          <t>10 FURADEIRAS</t>
        </is>
      </c>
      <c r="J3097" s="9" t="n">
        <v>80</v>
      </c>
      <c r="K3097" s="14">
        <f>IF($E3097="","",IFERROR(INDEX('01_Cad_Pecas'!$H$2:$H$5000,MATCH($E3097,'01_Cad_Pecas'!$D$2:$D$5000,0)),IFERROR(INDEX('01_Cad_Pecas'!$H$2:$H$5000,MATCH(VALUE($E3097),'01_Cad_Pecas'!$D$2:$D$5000,0)),"")))</f>
        <v/>
      </c>
      <c r="L3097" s="14">
        <f>IF($E3097="","",IFERROR(INDEX('01_Cad_Pecas'!$I$2:$I$5000,MATCH($E3097,'01_Cad_Pecas'!$D$2:$D$5000,0)),IFERROR(INDEX('01_Cad_Pecas'!$I$2:$I$5000,MATCH(VALUE($E3097),'01_Cad_Pecas'!$D$2:$D$5000,0)),"")))</f>
        <v/>
      </c>
      <c r="M3097" s="14">
        <f>IF(OR($J3097="",$L3097=""),"",IF($K3097="",0,$K3097)+$J3097*$L3097)</f>
        <v/>
      </c>
      <c r="N3097" s="14" t="n">
        <v>46212</v>
      </c>
      <c r="O3097" s="14" t="n">
        <v>80</v>
      </c>
      <c r="P3097" s="14" t="n"/>
      <c r="Q3097" s="14" t="n"/>
      <c r="R3097" s="14" t="n"/>
      <c r="S3097" s="14" t="n"/>
      <c r="T3097" s="14">
        <f>IF(OR($J3097="",$O3097=""),"",$O3097/$J3097)</f>
        <v/>
      </c>
      <c r="U3097" s="14" t="inlineStr">
        <is>
          <t>Concluído</t>
        </is>
      </c>
      <c r="V3097" s="14" t="n"/>
      <c r="W3097" s="14" t="n"/>
      <c r="X3097" s="14" t="n"/>
      <c r="Y3097" s="14" t="n"/>
      <c r="Z3097" s="14" t="n"/>
      <c r="AA3097" s="11" t="n"/>
      <c r="AB3097" s="14">
        <f>B3097&amp;"|"&amp;I3097</f>
        <v/>
      </c>
      <c r="AC3097">
        <f>IF($B3097="","","|"&amp;SUBSTITUTE(TRIM(SUBSTITUTE(SUBSTITUTE(SUBSTITUTE(SUBSTITUTE(SUBSTITUTE(SUBSTITUTE(SUBSTITUTE(SUBSTITUTE(SUBSTITUTE(SUBSTITUTE(SUBSTITUTE(SUBSTITUTE(SUBSTITUTE(SUBSTITUTE(TRIM($B3097&amp;""),CHAR(10)," "),CHAR(13)," "),"."," "),";"," "),","," "),"/"," "),"+"," "),"-"," "),"  "," "),"  "," "),"  "," "),"  "," "),"  "," "),"  "," "))," ","|")&amp;"|")</f>
        <v/>
      </c>
      <c r="AD3097">
        <f>TRIM($I3097&amp;"")</f>
        <v/>
      </c>
    </row>
    <row r="3098" ht="36" customHeight="1">
      <c r="A3098" s="9" t="n">
        <v>46212</v>
      </c>
      <c r="B3098" s="14" t="inlineStr">
        <is>
          <t>10241</t>
        </is>
      </c>
      <c r="C3098" s="14" t="inlineStr">
        <is>
          <t>M/C 0717 (MARROM)</t>
        </is>
      </c>
      <c r="D3098" s="14" t="inlineStr">
        <is>
          <t>10 FURADEIRAS</t>
        </is>
      </c>
      <c r="E3098" s="14" t="n">
        <v>20052004</v>
      </c>
      <c r="F3098" s="14" t="inlineStr">
        <is>
          <t>(3) APOIO TAMPO 540X386X12 MDP - MESA ATHENAS</t>
        </is>
      </c>
      <c r="G3098" s="14" t="inlineStr">
        <is>
          <t>10 FURADEIRAS</t>
        </is>
      </c>
      <c r="H3098" s="14" t="inlineStr">
        <is>
          <t>10 FURADEIRAS</t>
        </is>
      </c>
      <c r="I3098" s="9" t="inlineStr">
        <is>
          <t>10 FURADEIRAS</t>
        </is>
      </c>
      <c r="J3098" s="9" t="n">
        <v>6</v>
      </c>
      <c r="K3098" s="14">
        <f>IF($E3098="","",IFERROR(INDEX('01_Cad_Pecas'!$H$2:$H$5000,MATCH($E3098,'01_Cad_Pecas'!$D$2:$D$5000,0)),IFERROR(INDEX('01_Cad_Pecas'!$H$2:$H$5000,MATCH(VALUE($E3098),'01_Cad_Pecas'!$D$2:$D$5000,0)),"")))</f>
        <v/>
      </c>
      <c r="L3098" s="14">
        <f>IF($E3098="","",IFERROR(INDEX('01_Cad_Pecas'!$I$2:$I$5000,MATCH($E3098,'01_Cad_Pecas'!$D$2:$D$5000,0)),IFERROR(INDEX('01_Cad_Pecas'!$I$2:$I$5000,MATCH(VALUE($E3098),'01_Cad_Pecas'!$D$2:$D$5000,0)),"")))</f>
        <v/>
      </c>
      <c r="M3098" s="14">
        <f>IF(OR($J3098="",$L3098=""),"",IF($K3098="",0,$K3098)+$J3098*$L3098)</f>
        <v/>
      </c>
      <c r="N3098" s="14" t="n">
        <v>46212</v>
      </c>
      <c r="O3098" s="14" t="n">
        <v>6</v>
      </c>
      <c r="P3098" s="14" t="n"/>
      <c r="Q3098" s="14" t="n"/>
      <c r="R3098" s="14" t="n"/>
      <c r="S3098" s="14" t="n"/>
      <c r="T3098" s="14">
        <f>IF(OR($J3098="",$O3098=""),"",$O3098/$J3098)</f>
        <v/>
      </c>
      <c r="U3098" s="14" t="inlineStr">
        <is>
          <t>Concluído</t>
        </is>
      </c>
      <c r="V3098" s="14" t="n"/>
      <c r="W3098" s="14" t="n"/>
      <c r="X3098" s="14" t="n"/>
      <c r="Y3098" s="14" t="n"/>
      <c r="Z3098" s="14" t="n"/>
      <c r="AA3098" s="11" t="n"/>
      <c r="AB3098" s="14">
        <f>B3098&amp;"|"&amp;I3098</f>
        <v/>
      </c>
      <c r="AC3098">
        <f>IF($B3098="","","|"&amp;SUBSTITUTE(TRIM(SUBSTITUTE(SUBSTITUTE(SUBSTITUTE(SUBSTITUTE(SUBSTITUTE(SUBSTITUTE(SUBSTITUTE(SUBSTITUTE(SUBSTITUTE(SUBSTITUTE(SUBSTITUTE(SUBSTITUTE(SUBSTITUTE(SUBSTITUTE(TRIM($B3098&amp;""),CHAR(10)," "),CHAR(13)," "),"."," "),";"," "),","," "),"/"," "),"+"," "),"-"," "),"  "," "),"  "," "),"  "," "),"  "," "),"  "," "),"  "," "))," ","|")&amp;"|")</f>
        <v/>
      </c>
      <c r="AD3098">
        <f>TRIM($I3098&amp;"")</f>
        <v/>
      </c>
    </row>
    <row r="3099" ht="36" customHeight="1">
      <c r="A3099" s="9" t="n">
        <v>46212</v>
      </c>
      <c r="B3099" s="14" t="inlineStr">
        <is>
          <t>10241</t>
        </is>
      </c>
      <c r="C3099" s="14" t="inlineStr">
        <is>
          <t>M/C 0717 (MARROM)</t>
        </is>
      </c>
      <c r="D3099" s="14" t="inlineStr">
        <is>
          <t>10 FURADEIRAS</t>
        </is>
      </c>
      <c r="E3099" s="14" t="n">
        <v>20052204</v>
      </c>
      <c r="F3099" s="14" t="inlineStr">
        <is>
          <t>(3) APOIO TAMPO 740X440X12 MDP - MESA ATHENAS 1,20</t>
        </is>
      </c>
      <c r="G3099" s="14" t="inlineStr">
        <is>
          <t>10 FURADEIRAS</t>
        </is>
      </c>
      <c r="H3099" s="14" t="inlineStr">
        <is>
          <t>10 FURADEIRAS</t>
        </is>
      </c>
      <c r="I3099" s="9" t="inlineStr">
        <is>
          <t>10 FURADEIRAS</t>
        </is>
      </c>
      <c r="J3099" s="9" t="n">
        <v>1</v>
      </c>
      <c r="K3099" s="14">
        <f>IF($E3099="","",IFERROR(INDEX('01_Cad_Pecas'!$H$2:$H$5000,MATCH($E3099,'01_Cad_Pecas'!$D$2:$D$5000,0)),IFERROR(INDEX('01_Cad_Pecas'!$H$2:$H$5000,MATCH(VALUE($E3099),'01_Cad_Pecas'!$D$2:$D$5000,0)),"")))</f>
        <v/>
      </c>
      <c r="L3099" s="14">
        <f>IF($E3099="","",IFERROR(INDEX('01_Cad_Pecas'!$I$2:$I$5000,MATCH($E3099,'01_Cad_Pecas'!$D$2:$D$5000,0)),IFERROR(INDEX('01_Cad_Pecas'!$I$2:$I$5000,MATCH(VALUE($E3099),'01_Cad_Pecas'!$D$2:$D$5000,0)),"")))</f>
        <v/>
      </c>
      <c r="M3099" s="14">
        <f>IF(OR($J3099="",$L3099=""),"",IF($K3099="",0,$K3099)+$J3099*$L3099)</f>
        <v/>
      </c>
      <c r="N3099" s="14" t="n">
        <v>46212</v>
      </c>
      <c r="O3099" s="14" t="n">
        <v>1</v>
      </c>
      <c r="P3099" s="14" t="n"/>
      <c r="Q3099" s="14" t="n"/>
      <c r="R3099" s="14" t="n"/>
      <c r="S3099" s="14" t="n"/>
      <c r="T3099" s="14">
        <f>IF(OR($J3099="",$O3099=""),"",$O3099/$J3099)</f>
        <v/>
      </c>
      <c r="U3099" s="14" t="inlineStr">
        <is>
          <t>Concluído</t>
        </is>
      </c>
      <c r="V3099" s="14" t="n"/>
      <c r="W3099" s="14" t="n"/>
      <c r="X3099" s="14" t="n"/>
      <c r="Y3099" s="14" t="n"/>
      <c r="Z3099" s="14" t="n"/>
      <c r="AA3099" s="11" t="n"/>
      <c r="AB3099" s="14">
        <f>B3099&amp;"|"&amp;I3099</f>
        <v/>
      </c>
      <c r="AC3099">
        <f>IF($B3099="","","|"&amp;SUBSTITUTE(TRIM(SUBSTITUTE(SUBSTITUTE(SUBSTITUTE(SUBSTITUTE(SUBSTITUTE(SUBSTITUTE(SUBSTITUTE(SUBSTITUTE(SUBSTITUTE(SUBSTITUTE(SUBSTITUTE(SUBSTITUTE(SUBSTITUTE(SUBSTITUTE(TRIM($B3099&amp;""),CHAR(10)," "),CHAR(13)," "),"."," "),";"," "),","," "),"/"," "),"+"," "),"-"," "),"  "," "),"  "," "),"  "," "),"  "," "),"  "," "),"  "," "))," ","|")&amp;"|")</f>
        <v/>
      </c>
      <c r="AD3099">
        <f>TRIM($I3099&amp;"")</f>
        <v/>
      </c>
    </row>
    <row r="3100" ht="36" customHeight="1">
      <c r="A3100" s="9" t="n">
        <v>46212</v>
      </c>
      <c r="B3100" s="14" t="inlineStr">
        <is>
          <t>10241</t>
        </is>
      </c>
      <c r="C3100" s="14" t="inlineStr">
        <is>
          <t>M/C 0717 (MARROM)</t>
        </is>
      </c>
      <c r="D3100" s="14" t="inlineStr">
        <is>
          <t>10 FURADEIRAS</t>
        </is>
      </c>
      <c r="E3100" s="14" t="n">
        <v>20011004</v>
      </c>
      <c r="F3100" s="14" t="inlineStr">
        <is>
          <t>TRAVESSA MAIOR 740X100X15 MDP - MESA MIAMI 0,90</t>
        </is>
      </c>
      <c r="G3100" s="14" t="inlineStr">
        <is>
          <t>10 FURADEIRAS</t>
        </is>
      </c>
      <c r="H3100" s="14" t="inlineStr">
        <is>
          <t>10 FURADEIRAS</t>
        </is>
      </c>
      <c r="I3100" s="9" t="inlineStr">
        <is>
          <t>10 FURADEIRAS</t>
        </is>
      </c>
      <c r="J3100" s="9" t="n">
        <v>6</v>
      </c>
      <c r="K3100" s="14">
        <f>IF($E3100="","",IFERROR(INDEX('01_Cad_Pecas'!$H$2:$H$5000,MATCH($E3100,'01_Cad_Pecas'!$D$2:$D$5000,0)),IFERROR(INDEX('01_Cad_Pecas'!$H$2:$H$5000,MATCH(VALUE($E3100),'01_Cad_Pecas'!$D$2:$D$5000,0)),"")))</f>
        <v/>
      </c>
      <c r="L3100" s="14">
        <f>IF($E3100="","",IFERROR(INDEX('01_Cad_Pecas'!$I$2:$I$5000,MATCH($E3100,'01_Cad_Pecas'!$D$2:$D$5000,0)),IFERROR(INDEX('01_Cad_Pecas'!$I$2:$I$5000,MATCH(VALUE($E3100),'01_Cad_Pecas'!$D$2:$D$5000,0)),"")))</f>
        <v/>
      </c>
      <c r="M3100" s="14">
        <f>IF(OR($J3100="",$L3100=""),"",IF($K3100="",0,$K3100)+$J3100*$L3100)</f>
        <v/>
      </c>
      <c r="N3100" s="14" t="n">
        <v>46212</v>
      </c>
      <c r="O3100" s="14" t="n">
        <v>6</v>
      </c>
      <c r="P3100" s="14" t="n"/>
      <c r="Q3100" s="14" t="n"/>
      <c r="R3100" s="14" t="n"/>
      <c r="S3100" s="14" t="n"/>
      <c r="T3100" s="14">
        <f>IF(OR($J3100="",$O3100=""),"",$O3100/$J3100)</f>
        <v/>
      </c>
      <c r="U3100" s="14" t="inlineStr">
        <is>
          <t>Concluído</t>
        </is>
      </c>
      <c r="V3100" s="14" t="n"/>
      <c r="W3100" s="14" t="n"/>
      <c r="X3100" s="14" t="n"/>
      <c r="Y3100" s="14" t="n"/>
      <c r="Z3100" s="14" t="n"/>
      <c r="AA3100" s="11" t="n"/>
      <c r="AB3100" s="14">
        <f>B3100&amp;"|"&amp;I3100</f>
        <v/>
      </c>
      <c r="AC3100">
        <f>IF($B3100="","","|"&amp;SUBSTITUTE(TRIM(SUBSTITUTE(SUBSTITUTE(SUBSTITUTE(SUBSTITUTE(SUBSTITUTE(SUBSTITUTE(SUBSTITUTE(SUBSTITUTE(SUBSTITUTE(SUBSTITUTE(SUBSTITUTE(SUBSTITUTE(SUBSTITUTE(SUBSTITUTE(TRIM($B3100&amp;""),CHAR(10)," "),CHAR(13)," "),"."," "),";"," "),","," "),"/"," "),"+"," "),"-"," "),"  "," "),"  "," "),"  "," "),"  "," "),"  "," "),"  "," "))," ","|")&amp;"|")</f>
        <v/>
      </c>
      <c r="AD3100">
        <f>TRIM($I3100&amp;"")</f>
        <v/>
      </c>
    </row>
    <row r="3101" ht="36" customHeight="1">
      <c r="A3101" s="9" t="n">
        <v>46212</v>
      </c>
      <c r="B3101" s="14" t="inlineStr">
        <is>
          <t>10241</t>
        </is>
      </c>
      <c r="C3101" s="14" t="inlineStr">
        <is>
          <t>M/C 0717 (MARROM)</t>
        </is>
      </c>
      <c r="D3101" s="14" t="inlineStr">
        <is>
          <t>10 FURADEIRAS</t>
        </is>
      </c>
      <c r="E3101" s="14" t="n">
        <v>20011005</v>
      </c>
      <c r="F3101" s="14" t="inlineStr">
        <is>
          <t>TRAV. MENOR 710X100X15 MDP - MESA MIAMI 0,90</t>
        </is>
      </c>
      <c r="G3101" s="14" t="inlineStr">
        <is>
          <t>10 FURADEIRAS</t>
        </is>
      </c>
      <c r="H3101" s="14" t="inlineStr">
        <is>
          <t>10 FURADEIRAS</t>
        </is>
      </c>
      <c r="I3101" s="9" t="inlineStr">
        <is>
          <t>10 FURADEIRAS</t>
        </is>
      </c>
      <c r="J3101" s="9" t="n">
        <v>6</v>
      </c>
      <c r="K3101" s="14">
        <f>IF($E3101="","",IFERROR(INDEX('01_Cad_Pecas'!$H$2:$H$5000,MATCH($E3101,'01_Cad_Pecas'!$D$2:$D$5000,0)),IFERROR(INDEX('01_Cad_Pecas'!$H$2:$H$5000,MATCH(VALUE($E3101),'01_Cad_Pecas'!$D$2:$D$5000,0)),"")))</f>
        <v/>
      </c>
      <c r="L3101" s="14">
        <f>IF($E3101="","",IFERROR(INDEX('01_Cad_Pecas'!$I$2:$I$5000,MATCH($E3101,'01_Cad_Pecas'!$D$2:$D$5000,0)),IFERROR(INDEX('01_Cad_Pecas'!$I$2:$I$5000,MATCH(VALUE($E3101),'01_Cad_Pecas'!$D$2:$D$5000,0)),"")))</f>
        <v/>
      </c>
      <c r="M3101" s="14">
        <f>IF(OR($J3101="",$L3101=""),"",IF($K3101="",0,$K3101)+$J3101*$L3101)</f>
        <v/>
      </c>
      <c r="N3101" s="14" t="n">
        <v>46212</v>
      </c>
      <c r="O3101" s="14" t="n">
        <v>6</v>
      </c>
      <c r="P3101" s="14" t="n"/>
      <c r="Q3101" s="14" t="n"/>
      <c r="R3101" s="14" t="n"/>
      <c r="S3101" s="14" t="n"/>
      <c r="T3101" s="14">
        <f>IF(OR($J3101="",$O3101=""),"",$O3101/$J3101)</f>
        <v/>
      </c>
      <c r="U3101" s="14" t="inlineStr">
        <is>
          <t>Concluído</t>
        </is>
      </c>
      <c r="V3101" s="14" t="n"/>
      <c r="W3101" s="14" t="n"/>
      <c r="X3101" s="14" t="n"/>
      <c r="Y3101" s="14" t="n"/>
      <c r="Z3101" s="14" t="n"/>
      <c r="AA3101" s="11" t="n"/>
      <c r="AB3101" s="14">
        <f>B3101&amp;"|"&amp;I3101</f>
        <v/>
      </c>
      <c r="AC3101">
        <f>IF($B3101="","","|"&amp;SUBSTITUTE(TRIM(SUBSTITUTE(SUBSTITUTE(SUBSTITUTE(SUBSTITUTE(SUBSTITUTE(SUBSTITUTE(SUBSTITUTE(SUBSTITUTE(SUBSTITUTE(SUBSTITUTE(SUBSTITUTE(SUBSTITUTE(SUBSTITUTE(SUBSTITUTE(TRIM($B3101&amp;""),CHAR(10)," "),CHAR(13)," "),"."," "),";"," "),","," "),"/"," "),"+"," "),"-"," "),"  "," "),"  "," "),"  "," "),"  "," "),"  "," "),"  "," "))," ","|")&amp;"|")</f>
        <v/>
      </c>
      <c r="AD3101">
        <f>TRIM($I3101&amp;"")</f>
        <v/>
      </c>
    </row>
    <row r="3102" ht="36" customHeight="1">
      <c r="A3102" s="9" t="n">
        <v>46212</v>
      </c>
      <c r="B3102" s="14" t="inlineStr">
        <is>
          <t>10241</t>
        </is>
      </c>
      <c r="C3102" s="14" t="inlineStr">
        <is>
          <t>M/C 0717 (MARROM)</t>
        </is>
      </c>
      <c r="D3102" s="14" t="inlineStr">
        <is>
          <t>10 FURADEIRAS</t>
        </is>
      </c>
      <c r="E3102" s="14" t="n">
        <v>20012405</v>
      </c>
      <c r="F3102" s="14" t="inlineStr">
        <is>
          <t>(2) TRAVESSA MAIOR 1030X100X15 MDP-MESA MIAMI 1,20</t>
        </is>
      </c>
      <c r="G3102" s="14" t="inlineStr">
        <is>
          <t>10 FURADEIRAS</t>
        </is>
      </c>
      <c r="H3102" s="14" t="inlineStr">
        <is>
          <t>10 FURADEIRAS</t>
        </is>
      </c>
      <c r="I3102" s="9" t="inlineStr">
        <is>
          <t>10 FURADEIRAS</t>
        </is>
      </c>
      <c r="J3102" s="9" t="n">
        <v>2</v>
      </c>
      <c r="K3102" s="14">
        <f>IF($E3102="","",IFERROR(INDEX('01_Cad_Pecas'!$H$2:$H$5000,MATCH($E3102,'01_Cad_Pecas'!$D$2:$D$5000,0)),IFERROR(INDEX('01_Cad_Pecas'!$H$2:$H$5000,MATCH(VALUE($E3102),'01_Cad_Pecas'!$D$2:$D$5000,0)),"")))</f>
        <v/>
      </c>
      <c r="L3102" s="14">
        <f>IF($E3102="","",IFERROR(INDEX('01_Cad_Pecas'!$I$2:$I$5000,MATCH($E3102,'01_Cad_Pecas'!$D$2:$D$5000,0)),IFERROR(INDEX('01_Cad_Pecas'!$I$2:$I$5000,MATCH(VALUE($E3102),'01_Cad_Pecas'!$D$2:$D$5000,0)),"")))</f>
        <v/>
      </c>
      <c r="M3102" s="14">
        <f>IF(OR($J3102="",$L3102=""),"",IF($K3102="",0,$K3102)+$J3102*$L3102)</f>
        <v/>
      </c>
      <c r="N3102" s="14" t="n">
        <v>46212</v>
      </c>
      <c r="O3102" s="14" t="n">
        <v>2</v>
      </c>
      <c r="P3102" s="14" t="n"/>
      <c r="Q3102" s="14" t="n"/>
      <c r="R3102" s="14" t="n"/>
      <c r="S3102" s="14" t="n"/>
      <c r="T3102" s="14">
        <f>IF(OR($J3102="",$O3102=""),"",$O3102/$J3102)</f>
        <v/>
      </c>
      <c r="U3102" s="14" t="inlineStr">
        <is>
          <t>Concluído</t>
        </is>
      </c>
      <c r="V3102" s="14" t="n"/>
      <c r="W3102" s="14" t="n"/>
      <c r="X3102" s="14" t="n"/>
      <c r="Y3102" s="14" t="n"/>
      <c r="Z3102" s="14" t="n"/>
      <c r="AA3102" s="11" t="n"/>
      <c r="AB3102" s="14">
        <f>B3102&amp;"|"&amp;I3102</f>
        <v/>
      </c>
      <c r="AC3102">
        <f>IF($B3102="","","|"&amp;SUBSTITUTE(TRIM(SUBSTITUTE(SUBSTITUTE(SUBSTITUTE(SUBSTITUTE(SUBSTITUTE(SUBSTITUTE(SUBSTITUTE(SUBSTITUTE(SUBSTITUTE(SUBSTITUTE(SUBSTITUTE(SUBSTITUTE(SUBSTITUTE(SUBSTITUTE(TRIM($B3102&amp;""),CHAR(10)," "),CHAR(13)," "),"."," "),";"," "),","," "),"/"," "),"+"," "),"-"," "),"  "," "),"  "," "),"  "," "),"  "," "),"  "," "),"  "," "))," ","|")&amp;"|")</f>
        <v/>
      </c>
      <c r="AD3102">
        <f>TRIM($I3102&amp;"")</f>
        <v/>
      </c>
    </row>
    <row r="3103" ht="36" customHeight="1">
      <c r="A3103" s="9" t="n">
        <v>46212</v>
      </c>
      <c r="B3103" s="14" t="inlineStr">
        <is>
          <t>10241</t>
        </is>
      </c>
      <c r="C3103" s="14" t="inlineStr">
        <is>
          <t>M/C 0717 (MARROM)</t>
        </is>
      </c>
      <c r="D3103" s="14" t="inlineStr">
        <is>
          <t>10 FURADEIRAS</t>
        </is>
      </c>
      <c r="E3103" s="14" t="n">
        <v>20013107</v>
      </c>
      <c r="F3103" s="14" t="inlineStr">
        <is>
          <t>(3) TRAV.MENOR 610X100X15 MDP-MESA MIAMI 1,37X0,80</t>
        </is>
      </c>
      <c r="G3103" s="14" t="inlineStr">
        <is>
          <t>10 FURADEIRAS</t>
        </is>
      </c>
      <c r="H3103" s="14" t="inlineStr">
        <is>
          <t>10 FURADEIRAS</t>
        </is>
      </c>
      <c r="I3103" s="9" t="inlineStr">
        <is>
          <t>10 FURADEIRAS</t>
        </is>
      </c>
      <c r="J3103" s="9" t="n">
        <v>30</v>
      </c>
      <c r="K3103" s="14">
        <f>IF($E3103="","",IFERROR(INDEX('01_Cad_Pecas'!$H$2:$H$5000,MATCH($E3103,'01_Cad_Pecas'!$D$2:$D$5000,0)),IFERROR(INDEX('01_Cad_Pecas'!$H$2:$H$5000,MATCH(VALUE($E3103),'01_Cad_Pecas'!$D$2:$D$5000,0)),"")))</f>
        <v/>
      </c>
      <c r="L3103" s="14">
        <f>IF($E3103="","",IFERROR(INDEX('01_Cad_Pecas'!$I$2:$I$5000,MATCH($E3103,'01_Cad_Pecas'!$D$2:$D$5000,0)),IFERROR(INDEX('01_Cad_Pecas'!$I$2:$I$5000,MATCH(VALUE($E3103),'01_Cad_Pecas'!$D$2:$D$5000,0)),"")))</f>
        <v/>
      </c>
      <c r="M3103" s="14">
        <f>IF(OR($J3103="",$L3103=""),"",IF($K3103="",0,$K3103)+$J3103*$L3103)</f>
        <v/>
      </c>
      <c r="N3103" s="14" t="n">
        <v>46212</v>
      </c>
      <c r="O3103" s="14" t="n">
        <v>30</v>
      </c>
      <c r="P3103" s="14" t="n"/>
      <c r="Q3103" s="14" t="n"/>
      <c r="R3103" s="14" t="n"/>
      <c r="S3103" s="14" t="n"/>
      <c r="T3103" s="14">
        <f>IF(OR($J3103="",$O3103=""),"",$O3103/$J3103)</f>
        <v/>
      </c>
      <c r="U3103" s="14" t="inlineStr">
        <is>
          <t>Concluído</t>
        </is>
      </c>
      <c r="V3103" s="14" t="n"/>
      <c r="W3103" s="14" t="n"/>
      <c r="X3103" s="14" t="n"/>
      <c r="Y3103" s="14" t="n"/>
      <c r="Z3103" s="14" t="n"/>
      <c r="AA3103" s="11" t="n"/>
      <c r="AB3103" s="14">
        <f>B3103&amp;"|"&amp;I3103</f>
        <v/>
      </c>
      <c r="AC3103">
        <f>IF($B3103="","","|"&amp;SUBSTITUTE(TRIM(SUBSTITUTE(SUBSTITUTE(SUBSTITUTE(SUBSTITUTE(SUBSTITUTE(SUBSTITUTE(SUBSTITUTE(SUBSTITUTE(SUBSTITUTE(SUBSTITUTE(SUBSTITUTE(SUBSTITUTE(SUBSTITUTE(SUBSTITUTE(TRIM($B3103&amp;""),CHAR(10)," "),CHAR(13)," "),"."," "),";"," "),","," "),"/"," "),"+"," "),"-"," "),"  "," "),"  "," "),"  "," "),"  "," "),"  "," "),"  "," "))," ","|")&amp;"|")</f>
        <v/>
      </c>
      <c r="AD3103">
        <f>TRIM($I3103&amp;"")</f>
        <v/>
      </c>
    </row>
    <row r="3104" ht="36" customHeight="1">
      <c r="A3104" s="9" t="n">
        <v>46212</v>
      </c>
      <c r="B3104" s="14" t="inlineStr">
        <is>
          <t>10241</t>
        </is>
      </c>
      <c r="C3104" s="14" t="inlineStr">
        <is>
          <t>M/C 0717 (MARROM)</t>
        </is>
      </c>
      <c r="D3104" s="14" t="inlineStr">
        <is>
          <t>10 FURADEIRAS</t>
        </is>
      </c>
      <c r="E3104" s="14" t="n">
        <v>20016106</v>
      </c>
      <c r="F3104" s="14" t="inlineStr">
        <is>
          <t>(2)TRAV.MAIOR 1442X100X15 MDP-MESA MIAMI 1,60X0,80</t>
        </is>
      </c>
      <c r="G3104" s="14" t="inlineStr">
        <is>
          <t>10 FURADEIRAS</t>
        </is>
      </c>
      <c r="H3104" s="14" t="inlineStr">
        <is>
          <t>10 FURADEIRAS</t>
        </is>
      </c>
      <c r="I3104" s="9" t="inlineStr">
        <is>
          <t>10 FURADEIRAS</t>
        </is>
      </c>
      <c r="J3104" s="9" t="n">
        <v>28</v>
      </c>
      <c r="K3104" s="14">
        <f>IF($E3104="","",IFERROR(INDEX('01_Cad_Pecas'!$H$2:$H$5000,MATCH($E3104,'01_Cad_Pecas'!$D$2:$D$5000,0)),IFERROR(INDEX('01_Cad_Pecas'!$H$2:$H$5000,MATCH(VALUE($E3104),'01_Cad_Pecas'!$D$2:$D$5000,0)),"")))</f>
        <v/>
      </c>
      <c r="L3104" s="14">
        <f>IF($E3104="","",IFERROR(INDEX('01_Cad_Pecas'!$I$2:$I$5000,MATCH($E3104,'01_Cad_Pecas'!$D$2:$D$5000,0)),IFERROR(INDEX('01_Cad_Pecas'!$I$2:$I$5000,MATCH(VALUE($E3104),'01_Cad_Pecas'!$D$2:$D$5000,0)),"")))</f>
        <v/>
      </c>
      <c r="M3104" s="14">
        <f>IF(OR($J3104="",$L3104=""),"",IF($K3104="",0,$K3104)+$J3104*$L3104)</f>
        <v/>
      </c>
      <c r="N3104" s="14" t="n">
        <v>46212</v>
      </c>
      <c r="O3104" s="14" t="n">
        <v>28</v>
      </c>
      <c r="P3104" s="14" t="n"/>
      <c r="Q3104" s="14" t="n"/>
      <c r="R3104" s="14" t="n"/>
      <c r="S3104" s="14" t="n"/>
      <c r="T3104" s="14">
        <f>IF(OR($J3104="",$O3104=""),"",$O3104/$J3104)</f>
        <v/>
      </c>
      <c r="U3104" s="14" t="inlineStr">
        <is>
          <t>Concluído</t>
        </is>
      </c>
      <c r="V3104" s="14" t="n"/>
      <c r="W3104" s="14" t="n"/>
      <c r="X3104" s="14" t="n"/>
      <c r="Y3104" s="14" t="n"/>
      <c r="Z3104" s="14" t="n"/>
      <c r="AA3104" s="11" t="n"/>
      <c r="AB3104" s="14">
        <f>B3104&amp;"|"&amp;I3104</f>
        <v/>
      </c>
      <c r="AC3104">
        <f>IF($B3104="","","|"&amp;SUBSTITUTE(TRIM(SUBSTITUTE(SUBSTITUTE(SUBSTITUTE(SUBSTITUTE(SUBSTITUTE(SUBSTITUTE(SUBSTITUTE(SUBSTITUTE(SUBSTITUTE(SUBSTITUTE(SUBSTITUTE(SUBSTITUTE(SUBSTITUTE(SUBSTITUTE(TRIM($B3104&amp;""),CHAR(10)," "),CHAR(13)," "),"."," "),";"," "),","," "),"/"," "),"+"," "),"-"," "),"  "," "),"  "," "),"  "," "),"  "," "),"  "," "),"  "," "))," ","|")&amp;"|")</f>
        <v/>
      </c>
      <c r="AD3104">
        <f>TRIM($I3104&amp;"")</f>
        <v/>
      </c>
    </row>
    <row r="3105" ht="36" customHeight="1">
      <c r="A3105" s="9" t="n">
        <v>46212</v>
      </c>
      <c r="B3105" s="14" t="inlineStr">
        <is>
          <t>10241</t>
        </is>
      </c>
      <c r="C3105" s="14" t="inlineStr">
        <is>
          <t>M/C 0717 (MARROM)</t>
        </is>
      </c>
      <c r="D3105" s="14" t="inlineStr">
        <is>
          <t>10 FURADEIRAS</t>
        </is>
      </c>
      <c r="E3105" s="14" t="n">
        <v>20031205</v>
      </c>
      <c r="F3105" s="14" t="inlineStr">
        <is>
          <t>(2) TRAV MAIOR 942(952)X100X15 MDP-NOVA YORK 1,20</t>
        </is>
      </c>
      <c r="G3105" s="14" t="inlineStr">
        <is>
          <t>10 FURADEIRAS</t>
        </is>
      </c>
      <c r="H3105" s="14" t="inlineStr">
        <is>
          <t>10 FURADEIRAS</t>
        </is>
      </c>
      <c r="I3105" s="9" t="inlineStr">
        <is>
          <t>10 FURADEIRAS</t>
        </is>
      </c>
      <c r="J3105" s="9" t="n">
        <v>4</v>
      </c>
      <c r="K3105" s="14">
        <f>IF($E3105="","",IFERROR(INDEX('01_Cad_Pecas'!$H$2:$H$5000,MATCH($E3105,'01_Cad_Pecas'!$D$2:$D$5000,0)),IFERROR(INDEX('01_Cad_Pecas'!$H$2:$H$5000,MATCH(VALUE($E3105),'01_Cad_Pecas'!$D$2:$D$5000,0)),"")))</f>
        <v/>
      </c>
      <c r="L3105" s="14">
        <f>IF($E3105="","",IFERROR(INDEX('01_Cad_Pecas'!$I$2:$I$5000,MATCH($E3105,'01_Cad_Pecas'!$D$2:$D$5000,0)),IFERROR(INDEX('01_Cad_Pecas'!$I$2:$I$5000,MATCH(VALUE($E3105),'01_Cad_Pecas'!$D$2:$D$5000,0)),"")))</f>
        <v/>
      </c>
      <c r="M3105" s="14">
        <f>IF(OR($J3105="",$L3105=""),"",IF($K3105="",0,$K3105)+$J3105*$L3105)</f>
        <v/>
      </c>
      <c r="N3105" s="14" t="n">
        <v>46212</v>
      </c>
      <c r="O3105" s="14" t="n">
        <v>4</v>
      </c>
      <c r="P3105" s="14" t="n"/>
      <c r="Q3105" s="14" t="n"/>
      <c r="R3105" s="14" t="n"/>
      <c r="S3105" s="14" t="n"/>
      <c r="T3105" s="14">
        <f>IF(OR($J3105="",$O3105=""),"",$O3105/$J3105)</f>
        <v/>
      </c>
      <c r="U3105" s="14" t="inlineStr">
        <is>
          <t>Concluído</t>
        </is>
      </c>
      <c r="V3105" s="14" t="n"/>
      <c r="W3105" s="14" t="n"/>
      <c r="X3105" s="14" t="n"/>
      <c r="Y3105" s="14" t="n"/>
      <c r="Z3105" s="14" t="n"/>
      <c r="AA3105" s="11" t="n"/>
      <c r="AB3105" s="14">
        <f>B3105&amp;"|"&amp;I3105</f>
        <v/>
      </c>
      <c r="AC3105">
        <f>IF($B3105="","","|"&amp;SUBSTITUTE(TRIM(SUBSTITUTE(SUBSTITUTE(SUBSTITUTE(SUBSTITUTE(SUBSTITUTE(SUBSTITUTE(SUBSTITUTE(SUBSTITUTE(SUBSTITUTE(SUBSTITUTE(SUBSTITUTE(SUBSTITUTE(SUBSTITUTE(SUBSTITUTE(TRIM($B3105&amp;""),CHAR(10)," "),CHAR(13)," "),"."," "),";"," "),","," "),"/"," "),"+"," "),"-"," "),"  "," "),"  "," "),"  "," "),"  "," "),"  "," "),"  "," "))," ","|")&amp;"|")</f>
        <v/>
      </c>
      <c r="AD3105">
        <f>TRIM($I3105&amp;"")</f>
        <v/>
      </c>
    </row>
    <row r="3106" ht="36" customHeight="1">
      <c r="A3106" s="9" t="n">
        <v>46212</v>
      </c>
      <c r="B3106" s="14" t="inlineStr">
        <is>
          <t>10241</t>
        </is>
      </c>
      <c r="C3106" s="14" t="inlineStr">
        <is>
          <t>M/C 0717 (MARROM)</t>
        </is>
      </c>
      <c r="D3106" s="14" t="inlineStr">
        <is>
          <t>10 FURADEIRAS</t>
        </is>
      </c>
      <c r="E3106" s="14" t="n">
        <v>20031206</v>
      </c>
      <c r="F3106" s="14" t="inlineStr">
        <is>
          <t>(3) TRAV MENOR 614(624)X100X15 MDP-NOVA YORK 1,20</t>
        </is>
      </c>
      <c r="G3106" s="14" t="inlineStr">
        <is>
          <t>10 FURADEIRAS</t>
        </is>
      </c>
      <c r="H3106" s="14" t="inlineStr">
        <is>
          <t>10 FURADEIRAS</t>
        </is>
      </c>
      <c r="I3106" s="9" t="inlineStr">
        <is>
          <t>10 FURADEIRAS</t>
        </is>
      </c>
      <c r="J3106" s="9" t="n">
        <v>6</v>
      </c>
      <c r="K3106" s="14">
        <f>IF($E3106="","",IFERROR(INDEX('01_Cad_Pecas'!$H$2:$H$5000,MATCH($E3106,'01_Cad_Pecas'!$D$2:$D$5000,0)),IFERROR(INDEX('01_Cad_Pecas'!$H$2:$H$5000,MATCH(VALUE($E3106),'01_Cad_Pecas'!$D$2:$D$5000,0)),"")))</f>
        <v/>
      </c>
      <c r="L3106" s="14">
        <f>IF($E3106="","",IFERROR(INDEX('01_Cad_Pecas'!$I$2:$I$5000,MATCH($E3106,'01_Cad_Pecas'!$D$2:$D$5000,0)),IFERROR(INDEX('01_Cad_Pecas'!$I$2:$I$5000,MATCH(VALUE($E3106),'01_Cad_Pecas'!$D$2:$D$5000,0)),"")))</f>
        <v/>
      </c>
      <c r="M3106" s="14">
        <f>IF(OR($J3106="",$L3106=""),"",IF($K3106="",0,$K3106)+$J3106*$L3106)</f>
        <v/>
      </c>
      <c r="N3106" s="14" t="n">
        <v>46212</v>
      </c>
      <c r="O3106" s="14" t="n">
        <v>6</v>
      </c>
      <c r="P3106" s="14" t="n"/>
      <c r="Q3106" s="14" t="n"/>
      <c r="R3106" s="14" t="n"/>
      <c r="S3106" s="14" t="n"/>
      <c r="T3106" s="14">
        <f>IF(OR($J3106="",$O3106=""),"",$O3106/$J3106)</f>
        <v/>
      </c>
      <c r="U3106" s="14" t="inlineStr">
        <is>
          <t>Concluído</t>
        </is>
      </c>
      <c r="V3106" s="14" t="n"/>
      <c r="W3106" s="14" t="n"/>
      <c r="X3106" s="14" t="n"/>
      <c r="Y3106" s="14" t="n"/>
      <c r="Z3106" s="14" t="n"/>
      <c r="AA3106" s="11" t="n"/>
      <c r="AB3106" s="14">
        <f>B3106&amp;"|"&amp;I3106</f>
        <v/>
      </c>
      <c r="AC3106">
        <f>IF($B3106="","","|"&amp;SUBSTITUTE(TRIM(SUBSTITUTE(SUBSTITUTE(SUBSTITUTE(SUBSTITUTE(SUBSTITUTE(SUBSTITUTE(SUBSTITUTE(SUBSTITUTE(SUBSTITUTE(SUBSTITUTE(SUBSTITUTE(SUBSTITUTE(SUBSTITUTE(SUBSTITUTE(TRIM($B3106&amp;""),CHAR(10)," "),CHAR(13)," "),"."," "),";"," "),","," "),"/"," "),"+"," "),"-"," "),"  "," "),"  "," "),"  "," "),"  "," "),"  "," "),"  "," "))," ","|")&amp;"|")</f>
        <v/>
      </c>
      <c r="AD3106">
        <f>TRIM($I3106&amp;"")</f>
        <v/>
      </c>
    </row>
    <row r="3107" ht="36" customHeight="1">
      <c r="A3107" s="9" t="n">
        <v>46212</v>
      </c>
      <c r="B3107" s="14" t="inlineStr">
        <is>
          <t>10241</t>
        </is>
      </c>
      <c r="C3107" s="14" t="inlineStr">
        <is>
          <t>M/C 0717 (MARROM)</t>
        </is>
      </c>
      <c r="D3107" s="14" t="inlineStr">
        <is>
          <t>10 FURADEIRAS</t>
        </is>
      </c>
      <c r="E3107" s="14" t="n">
        <v>20031605</v>
      </c>
      <c r="F3107" s="14" t="inlineStr">
        <is>
          <t>(2)TRAV MAIOR 1342(1352)X100X15 MDP-NOVA YORK 1,60</t>
        </is>
      </c>
      <c r="G3107" s="14" t="inlineStr">
        <is>
          <t>10 FURADEIRAS</t>
        </is>
      </c>
      <c r="H3107" s="14" t="inlineStr">
        <is>
          <t>10 FURADEIRAS</t>
        </is>
      </c>
      <c r="I3107" s="9" t="inlineStr">
        <is>
          <t>10 FURADEIRAS</t>
        </is>
      </c>
      <c r="J3107" s="9" t="n">
        <v>2</v>
      </c>
      <c r="K3107" s="14">
        <f>IF($E3107="","",IFERROR(INDEX('01_Cad_Pecas'!$H$2:$H$5000,MATCH($E3107,'01_Cad_Pecas'!$D$2:$D$5000,0)),IFERROR(INDEX('01_Cad_Pecas'!$H$2:$H$5000,MATCH(VALUE($E3107),'01_Cad_Pecas'!$D$2:$D$5000,0)),"")))</f>
        <v/>
      </c>
      <c r="L3107" s="14">
        <f>IF($E3107="","",IFERROR(INDEX('01_Cad_Pecas'!$I$2:$I$5000,MATCH($E3107,'01_Cad_Pecas'!$D$2:$D$5000,0)),IFERROR(INDEX('01_Cad_Pecas'!$I$2:$I$5000,MATCH(VALUE($E3107),'01_Cad_Pecas'!$D$2:$D$5000,0)),"")))</f>
        <v/>
      </c>
      <c r="M3107" s="14">
        <f>IF(OR($J3107="",$L3107=""),"",IF($K3107="",0,$K3107)+$J3107*$L3107)</f>
        <v/>
      </c>
      <c r="N3107" s="14" t="n">
        <v>46212</v>
      </c>
      <c r="O3107" s="14" t="n">
        <v>2</v>
      </c>
      <c r="P3107" s="14" t="n"/>
      <c r="Q3107" s="14" t="n"/>
      <c r="R3107" s="14" t="n"/>
      <c r="S3107" s="14" t="n"/>
      <c r="T3107" s="14">
        <f>IF(OR($J3107="",$O3107=""),"",$O3107/$J3107)</f>
        <v/>
      </c>
      <c r="U3107" s="14" t="inlineStr">
        <is>
          <t>Concluído</t>
        </is>
      </c>
      <c r="V3107" s="14" t="n"/>
      <c r="W3107" s="14" t="n"/>
      <c r="X3107" s="14" t="n"/>
      <c r="Y3107" s="14" t="n"/>
      <c r="Z3107" s="14" t="n"/>
      <c r="AA3107" s="11" t="n"/>
      <c r="AB3107" s="14">
        <f>B3107&amp;"|"&amp;I3107</f>
        <v/>
      </c>
      <c r="AC3107">
        <f>IF($B3107="","","|"&amp;SUBSTITUTE(TRIM(SUBSTITUTE(SUBSTITUTE(SUBSTITUTE(SUBSTITUTE(SUBSTITUTE(SUBSTITUTE(SUBSTITUTE(SUBSTITUTE(SUBSTITUTE(SUBSTITUTE(SUBSTITUTE(SUBSTITUTE(SUBSTITUTE(SUBSTITUTE(TRIM($B3107&amp;""),CHAR(10)," "),CHAR(13)," "),"."," "),";"," "),","," "),"/"," "),"+"," "),"-"," "),"  "," "),"  "," "),"  "," "),"  "," "),"  "," "),"  "," "))," ","|")&amp;"|")</f>
        <v/>
      </c>
      <c r="AD3107">
        <f>TRIM($I3107&amp;"")</f>
        <v/>
      </c>
    </row>
    <row r="3108" ht="36" customHeight="1">
      <c r="A3108" s="9" t="n">
        <v>46212</v>
      </c>
      <c r="B3108" s="14" t="inlineStr">
        <is>
          <t>10241</t>
        </is>
      </c>
      <c r="C3108" s="14" t="inlineStr">
        <is>
          <t>M/C 0717 (MARROM)</t>
        </is>
      </c>
      <c r="D3108" s="14" t="inlineStr">
        <is>
          <t>10 FURADEIRAS</t>
        </is>
      </c>
      <c r="E3108" s="14" t="n">
        <v>30080003</v>
      </c>
      <c r="F3108" s="14" t="inlineStr">
        <is>
          <t>(4)TAMP INTERNO 500X400X15MDP-MESA AMST.1,36X1,36</t>
        </is>
      </c>
      <c r="G3108" s="14" t="inlineStr">
        <is>
          <t>10 FURADEIRAS</t>
        </is>
      </c>
      <c r="H3108" s="14" t="inlineStr">
        <is>
          <t>10 FURADEIRAS</t>
        </is>
      </c>
      <c r="I3108" s="9" t="inlineStr">
        <is>
          <t>10 FURADEIRAS</t>
        </is>
      </c>
      <c r="J3108" s="9" t="n">
        <v>4</v>
      </c>
      <c r="K3108" s="14">
        <f>IF($E3108="","",IFERROR(INDEX('01_Cad_Pecas'!$H$2:$H$5000,MATCH($E3108,'01_Cad_Pecas'!$D$2:$D$5000,0)),IFERROR(INDEX('01_Cad_Pecas'!$H$2:$H$5000,MATCH(VALUE($E3108),'01_Cad_Pecas'!$D$2:$D$5000,0)),"")))</f>
        <v/>
      </c>
      <c r="L3108" s="14">
        <f>IF($E3108="","",IFERROR(INDEX('01_Cad_Pecas'!$I$2:$I$5000,MATCH($E3108,'01_Cad_Pecas'!$D$2:$D$5000,0)),IFERROR(INDEX('01_Cad_Pecas'!$I$2:$I$5000,MATCH(VALUE($E3108),'01_Cad_Pecas'!$D$2:$D$5000,0)),"")))</f>
        <v/>
      </c>
      <c r="M3108" s="14">
        <f>IF(OR($J3108="",$L3108=""),"",IF($K3108="",0,$K3108)+$J3108*$L3108)</f>
        <v/>
      </c>
      <c r="N3108" s="14" t="n">
        <v>46212</v>
      </c>
      <c r="O3108" s="14" t="n">
        <v>4</v>
      </c>
      <c r="P3108" s="14" t="n"/>
      <c r="Q3108" s="14" t="n"/>
      <c r="R3108" s="14" t="n"/>
      <c r="S3108" s="14" t="n"/>
      <c r="T3108" s="14">
        <f>IF(OR($J3108="",$O3108=""),"",$O3108/$J3108)</f>
        <v/>
      </c>
      <c r="U3108" s="14" t="inlineStr">
        <is>
          <t>Concluído</t>
        </is>
      </c>
      <c r="V3108" s="14" t="n"/>
      <c r="W3108" s="14" t="n"/>
      <c r="X3108" s="14" t="n"/>
      <c r="Y3108" s="14" t="n"/>
      <c r="Z3108" s="14" t="n"/>
      <c r="AA3108" s="11" t="n"/>
      <c r="AB3108" s="14">
        <f>B3108&amp;"|"&amp;I3108</f>
        <v/>
      </c>
      <c r="AC3108">
        <f>IF($B3108="","","|"&amp;SUBSTITUTE(TRIM(SUBSTITUTE(SUBSTITUTE(SUBSTITUTE(SUBSTITUTE(SUBSTITUTE(SUBSTITUTE(SUBSTITUTE(SUBSTITUTE(SUBSTITUTE(SUBSTITUTE(SUBSTITUTE(SUBSTITUTE(SUBSTITUTE(SUBSTITUTE(TRIM($B3108&amp;""),CHAR(10)," "),CHAR(13)," "),"."," "),";"," "),","," "),"/"," "),"+"," "),"-"," "),"  "," "),"  "," "),"  "," "),"  "," "),"  "," "),"  "," "))," ","|")&amp;"|")</f>
        <v/>
      </c>
      <c r="AD3108">
        <f>TRIM($I3108&amp;"")</f>
        <v/>
      </c>
    </row>
    <row r="3109" ht="36" customHeight="1">
      <c r="A3109" s="9" t="n">
        <v>46212</v>
      </c>
      <c r="B3109" s="14" t="inlineStr">
        <is>
          <t>10241</t>
        </is>
      </c>
      <c r="C3109" s="14" t="inlineStr">
        <is>
          <t>M/C 0717 (MARROM)</t>
        </is>
      </c>
      <c r="D3109" s="14" t="inlineStr">
        <is>
          <t>10 FURADEIRAS</t>
        </is>
      </c>
      <c r="E3109" s="14" t="n">
        <v>30080004</v>
      </c>
      <c r="F3109" s="14" t="inlineStr">
        <is>
          <t>(6)TRAV. MAIOR 1320X65 (135)X15 MDP-AMST.1,36X1,36</t>
        </is>
      </c>
      <c r="G3109" s="14" t="inlineStr">
        <is>
          <t>10 FURADEIRAS</t>
        </is>
      </c>
      <c r="H3109" s="14" t="inlineStr">
        <is>
          <t>10 FURADEIRAS</t>
        </is>
      </c>
      <c r="I3109" s="9" t="inlineStr">
        <is>
          <t>10 FURADEIRAS</t>
        </is>
      </c>
      <c r="J3109" s="9" t="n">
        <v>8</v>
      </c>
      <c r="K3109" s="14">
        <f>IF($E3109="","",IFERROR(INDEX('01_Cad_Pecas'!$H$2:$H$5000,MATCH($E3109,'01_Cad_Pecas'!$D$2:$D$5000,0)),IFERROR(INDEX('01_Cad_Pecas'!$H$2:$H$5000,MATCH(VALUE($E3109),'01_Cad_Pecas'!$D$2:$D$5000,0)),"")))</f>
        <v/>
      </c>
      <c r="L3109" s="14">
        <f>IF($E3109="","",IFERROR(INDEX('01_Cad_Pecas'!$I$2:$I$5000,MATCH($E3109,'01_Cad_Pecas'!$D$2:$D$5000,0)),IFERROR(INDEX('01_Cad_Pecas'!$I$2:$I$5000,MATCH(VALUE($E3109),'01_Cad_Pecas'!$D$2:$D$5000,0)),"")))</f>
        <v/>
      </c>
      <c r="M3109" s="14">
        <f>IF(OR($J3109="",$L3109=""),"",IF($K3109="",0,$K3109)+$J3109*$L3109)</f>
        <v/>
      </c>
      <c r="N3109" s="14" t="n">
        <v>46212</v>
      </c>
      <c r="O3109" s="14" t="n">
        <v>8</v>
      </c>
      <c r="P3109" s="14" t="n"/>
      <c r="Q3109" s="14" t="n"/>
      <c r="R3109" s="14" t="n"/>
      <c r="S3109" s="14" t="n"/>
      <c r="T3109" s="14">
        <f>IF(OR($J3109="",$O3109=""),"",$O3109/$J3109)</f>
        <v/>
      </c>
      <c r="U3109" s="14" t="inlineStr">
        <is>
          <t>Concluído</t>
        </is>
      </c>
      <c r="V3109" s="14" t="n"/>
      <c r="W3109" s="14" t="n"/>
      <c r="X3109" s="14" t="n"/>
      <c r="Y3109" s="14" t="n"/>
      <c r="Z3109" s="14" t="n"/>
      <c r="AA3109" s="11" t="n"/>
      <c r="AB3109" s="14">
        <f>B3109&amp;"|"&amp;I3109</f>
        <v/>
      </c>
      <c r="AC3109">
        <f>IF($B3109="","","|"&amp;SUBSTITUTE(TRIM(SUBSTITUTE(SUBSTITUTE(SUBSTITUTE(SUBSTITUTE(SUBSTITUTE(SUBSTITUTE(SUBSTITUTE(SUBSTITUTE(SUBSTITUTE(SUBSTITUTE(SUBSTITUTE(SUBSTITUTE(SUBSTITUTE(SUBSTITUTE(TRIM($B3109&amp;""),CHAR(10)," "),CHAR(13)," "),"."," "),";"," "),","," "),"/"," "),"+"," "),"-"," "),"  "," "),"  "," "),"  "," "),"  "," "),"  "," "),"  "," "))," ","|")&amp;"|")</f>
        <v/>
      </c>
      <c r="AD3109">
        <f>TRIM($I3109&amp;"")</f>
        <v/>
      </c>
    </row>
    <row r="3110" ht="36" customHeight="1">
      <c r="A3110" s="9" t="n">
        <v>46212</v>
      </c>
      <c r="B3110" s="14" t="inlineStr">
        <is>
          <t>10241</t>
        </is>
      </c>
      <c r="C3110" s="14" t="inlineStr">
        <is>
          <t>M/C 0717 (MARROM)</t>
        </is>
      </c>
      <c r="D3110" s="14" t="inlineStr">
        <is>
          <t>10 FURADEIRAS</t>
        </is>
      </c>
      <c r="E3110" s="14" t="n">
        <v>30080005</v>
      </c>
      <c r="F3110" s="14" t="inlineStr">
        <is>
          <t>(5) TRAV. MENOR1190X65X15 MDP-MESA AMST.1,36X1,36</t>
        </is>
      </c>
      <c r="G3110" s="14" t="inlineStr">
        <is>
          <t>10 FURADEIRAS</t>
        </is>
      </c>
      <c r="H3110" s="14" t="inlineStr">
        <is>
          <t>10 FURADEIRAS</t>
        </is>
      </c>
      <c r="I3110" s="9" t="inlineStr">
        <is>
          <t>10 FURADEIRAS</t>
        </is>
      </c>
      <c r="J3110" s="9" t="n">
        <v>8</v>
      </c>
      <c r="K3110" s="14">
        <f>IF($E3110="","",IFERROR(INDEX('01_Cad_Pecas'!$H$2:$H$5000,MATCH($E3110,'01_Cad_Pecas'!$D$2:$D$5000,0)),IFERROR(INDEX('01_Cad_Pecas'!$H$2:$H$5000,MATCH(VALUE($E3110),'01_Cad_Pecas'!$D$2:$D$5000,0)),"")))</f>
        <v/>
      </c>
      <c r="L3110" s="14">
        <f>IF($E3110="","",IFERROR(INDEX('01_Cad_Pecas'!$I$2:$I$5000,MATCH($E3110,'01_Cad_Pecas'!$D$2:$D$5000,0)),IFERROR(INDEX('01_Cad_Pecas'!$I$2:$I$5000,MATCH(VALUE($E3110),'01_Cad_Pecas'!$D$2:$D$5000,0)),"")))</f>
        <v/>
      </c>
      <c r="M3110" s="14">
        <f>IF(OR($J3110="",$L3110=""),"",IF($K3110="",0,$K3110)+$J3110*$L3110)</f>
        <v/>
      </c>
      <c r="N3110" s="14" t="n">
        <v>46212</v>
      </c>
      <c r="O3110" s="14" t="n">
        <v>8</v>
      </c>
      <c r="P3110" s="14" t="n"/>
      <c r="Q3110" s="14" t="n"/>
      <c r="R3110" s="14" t="n"/>
      <c r="S3110" s="14" t="n"/>
      <c r="T3110" s="14">
        <f>IF(OR($J3110="",$O3110=""),"",$O3110/$J3110)</f>
        <v/>
      </c>
      <c r="U3110" s="14" t="inlineStr">
        <is>
          <t>Concluído</t>
        </is>
      </c>
      <c r="V3110" s="14" t="n"/>
      <c r="W3110" s="14" t="n"/>
      <c r="X3110" s="14" t="n"/>
      <c r="Y3110" s="14" t="n"/>
      <c r="Z3110" s="14" t="n"/>
      <c r="AA3110" s="11" t="n"/>
      <c r="AB3110" s="14">
        <f>B3110&amp;"|"&amp;I3110</f>
        <v/>
      </c>
      <c r="AC3110">
        <f>IF($B3110="","","|"&amp;SUBSTITUTE(TRIM(SUBSTITUTE(SUBSTITUTE(SUBSTITUTE(SUBSTITUTE(SUBSTITUTE(SUBSTITUTE(SUBSTITUTE(SUBSTITUTE(SUBSTITUTE(SUBSTITUTE(SUBSTITUTE(SUBSTITUTE(SUBSTITUTE(SUBSTITUTE(TRIM($B3110&amp;""),CHAR(10)," "),CHAR(13)," "),"."," "),";"," "),","," "),"/"," "),"+"," "),"-"," "),"  "," "),"  "," "),"  "," "),"  "," "),"  "," "),"  "," "))," ","|")&amp;"|")</f>
        <v/>
      </c>
      <c r="AD3110">
        <f>TRIM($I3110&amp;"")</f>
        <v/>
      </c>
    </row>
    <row r="3111" ht="36" customHeight="1">
      <c r="A3111" s="9" t="n">
        <v>46212</v>
      </c>
      <c r="B3111" s="14" t="inlineStr">
        <is>
          <t>10241</t>
        </is>
      </c>
      <c r="C3111" s="14" t="inlineStr">
        <is>
          <t>M/C 0717 (MARROM)</t>
        </is>
      </c>
      <c r="D3111" s="14" t="inlineStr">
        <is>
          <t>10 FURADEIRAS</t>
        </is>
      </c>
      <c r="E3111" s="14" t="n">
        <v>20019001</v>
      </c>
      <c r="F3111" s="14" t="inlineStr">
        <is>
          <t>(2-4) LATERAL 751X124X12 MDF - MESA SANTIAGO</t>
        </is>
      </c>
      <c r="G3111" s="14" t="inlineStr">
        <is>
          <t>10 FURADEIRAS</t>
        </is>
      </c>
      <c r="H3111" s="14" t="inlineStr">
        <is>
          <t>10 FURADEIRAS</t>
        </is>
      </c>
      <c r="I3111" s="9" t="inlineStr">
        <is>
          <t>10 FURADEIRAS</t>
        </is>
      </c>
      <c r="J3111" s="9" t="n">
        <v>8</v>
      </c>
      <c r="K3111" s="14">
        <f>IF($E3111="","",IFERROR(INDEX('01_Cad_Pecas'!$H$2:$H$5000,MATCH($E3111,'01_Cad_Pecas'!$D$2:$D$5000,0)),IFERROR(INDEX('01_Cad_Pecas'!$H$2:$H$5000,MATCH(VALUE($E3111),'01_Cad_Pecas'!$D$2:$D$5000,0)),"")))</f>
        <v/>
      </c>
      <c r="L3111" s="14">
        <f>IF($E3111="","",IFERROR(INDEX('01_Cad_Pecas'!$I$2:$I$5000,MATCH($E3111,'01_Cad_Pecas'!$D$2:$D$5000,0)),IFERROR(INDEX('01_Cad_Pecas'!$I$2:$I$5000,MATCH(VALUE($E3111),'01_Cad_Pecas'!$D$2:$D$5000,0)),"")))</f>
        <v/>
      </c>
      <c r="M3111" s="14">
        <f>IF(OR($J3111="",$L3111=""),"",IF($K3111="",0,$K3111)+$J3111*$L3111)</f>
        <v/>
      </c>
      <c r="N3111" s="14" t="n">
        <v>46212</v>
      </c>
      <c r="O3111" s="14" t="n">
        <v>8</v>
      </c>
      <c r="P3111" s="14" t="n"/>
      <c r="Q3111" s="14" t="n"/>
      <c r="R3111" s="14" t="n"/>
      <c r="S3111" s="14" t="n"/>
      <c r="T3111" s="14">
        <f>IF(OR($J3111="",$O3111=""),"",$O3111/$J3111)</f>
        <v/>
      </c>
      <c r="U3111" s="14" t="inlineStr">
        <is>
          <t>Concluído</t>
        </is>
      </c>
      <c r="V3111" s="14" t="n"/>
      <c r="W3111" s="14" t="n"/>
      <c r="X3111" s="14" t="n"/>
      <c r="Y3111" s="14" t="n"/>
      <c r="Z3111" s="14" t="n"/>
      <c r="AA3111" s="11" t="n"/>
      <c r="AB3111" s="14">
        <f>B3111&amp;"|"&amp;I3111</f>
        <v/>
      </c>
      <c r="AC3111">
        <f>IF($B3111="","","|"&amp;SUBSTITUTE(TRIM(SUBSTITUTE(SUBSTITUTE(SUBSTITUTE(SUBSTITUTE(SUBSTITUTE(SUBSTITUTE(SUBSTITUTE(SUBSTITUTE(SUBSTITUTE(SUBSTITUTE(SUBSTITUTE(SUBSTITUTE(SUBSTITUTE(SUBSTITUTE(TRIM($B3111&amp;""),CHAR(10)," "),CHAR(13)," "),"."," "),";"," "),","," "),"/"," "),"+"," "),"-"," "),"  "," "),"  "," "),"  "," "),"  "," "),"  "," "),"  "," "))," ","|")&amp;"|")</f>
        <v/>
      </c>
      <c r="AD3111">
        <f>TRIM($I3111&amp;"")</f>
        <v/>
      </c>
    </row>
    <row r="3112" ht="36" customHeight="1">
      <c r="A3112" s="9" t="n">
        <v>46212</v>
      </c>
      <c r="B3112" s="14" t="inlineStr">
        <is>
          <t>10241</t>
        </is>
      </c>
      <c r="C3112" s="14" t="inlineStr">
        <is>
          <t>M/C 0717 (MARROM)</t>
        </is>
      </c>
      <c r="D3112" s="14" t="inlineStr">
        <is>
          <t>10 FURADEIRAS</t>
        </is>
      </c>
      <c r="E3112" s="14" t="n">
        <v>20019002</v>
      </c>
      <c r="F3112" s="14" t="inlineStr">
        <is>
          <t>FUNDO RIPADO 751X446X12 MDF - MESA SANTIAGO</t>
        </is>
      </c>
      <c r="G3112" s="14" t="inlineStr">
        <is>
          <t>10 FURADEIRAS</t>
        </is>
      </c>
      <c r="H3112" s="14" t="inlineStr">
        <is>
          <t>10 FURADEIRAS</t>
        </is>
      </c>
      <c r="I3112" s="9" t="inlineStr">
        <is>
          <t>10 FURADEIRAS</t>
        </is>
      </c>
      <c r="J3112" s="9" t="n">
        <v>8</v>
      </c>
      <c r="K3112" s="14">
        <f>IF($E3112="","",IFERROR(INDEX('01_Cad_Pecas'!$H$2:$H$5000,MATCH($E3112,'01_Cad_Pecas'!$D$2:$D$5000,0)),IFERROR(INDEX('01_Cad_Pecas'!$H$2:$H$5000,MATCH(VALUE($E3112),'01_Cad_Pecas'!$D$2:$D$5000,0)),"")))</f>
        <v/>
      </c>
      <c r="L3112" s="14">
        <f>IF($E3112="","",IFERROR(INDEX('01_Cad_Pecas'!$I$2:$I$5000,MATCH($E3112,'01_Cad_Pecas'!$D$2:$D$5000,0)),IFERROR(INDEX('01_Cad_Pecas'!$I$2:$I$5000,MATCH(VALUE($E3112),'01_Cad_Pecas'!$D$2:$D$5000,0)),"")))</f>
        <v/>
      </c>
      <c r="M3112" s="14">
        <f>IF(OR($J3112="",$L3112=""),"",IF($K3112="",0,$K3112)+$J3112*$L3112)</f>
        <v/>
      </c>
      <c r="N3112" s="14" t="n">
        <v>46212</v>
      </c>
      <c r="O3112" s="14" t="n">
        <v>8</v>
      </c>
      <c r="P3112" s="14" t="n"/>
      <c r="Q3112" s="14" t="n"/>
      <c r="R3112" s="14" t="n"/>
      <c r="S3112" s="14" t="n"/>
      <c r="T3112" s="14">
        <f>IF(OR($J3112="",$O3112=""),"",$O3112/$J3112)</f>
        <v/>
      </c>
      <c r="U3112" s="14" t="inlineStr">
        <is>
          <t>Concluído</t>
        </is>
      </c>
      <c r="V3112" s="14" t="n"/>
      <c r="W3112" s="14" t="n"/>
      <c r="X3112" s="14" t="n"/>
      <c r="Y3112" s="14" t="n"/>
      <c r="Z3112" s="14" t="n"/>
      <c r="AA3112" s="11" t="n"/>
      <c r="AB3112" s="14">
        <f>B3112&amp;"|"&amp;I3112</f>
        <v/>
      </c>
      <c r="AC3112">
        <f>IF($B3112="","","|"&amp;SUBSTITUTE(TRIM(SUBSTITUTE(SUBSTITUTE(SUBSTITUTE(SUBSTITUTE(SUBSTITUTE(SUBSTITUTE(SUBSTITUTE(SUBSTITUTE(SUBSTITUTE(SUBSTITUTE(SUBSTITUTE(SUBSTITUTE(SUBSTITUTE(SUBSTITUTE(TRIM($B3112&amp;""),CHAR(10)," "),CHAR(13)," "),"."," "),";"," "),","," "),"/"," "),"+"," "),"-"," "),"  "," "),"  "," "),"  "," "),"  "," "),"  "," "),"  "," "))," ","|")&amp;"|")</f>
        <v/>
      </c>
      <c r="AD3112">
        <f>TRIM($I3112&amp;"")</f>
        <v/>
      </c>
    </row>
    <row r="3113" ht="36" customHeight="1">
      <c r="A3113" s="9" t="n">
        <v>46212</v>
      </c>
      <c r="B3113" s="14" t="inlineStr">
        <is>
          <t>10241</t>
        </is>
      </c>
      <c r="C3113" s="14" t="inlineStr">
        <is>
          <t>M/C 0717 (MARROM)</t>
        </is>
      </c>
      <c r="D3113" s="14" t="inlineStr">
        <is>
          <t>10 FURADEIRAS</t>
        </is>
      </c>
      <c r="E3113" s="14" t="n">
        <v>20019003</v>
      </c>
      <c r="F3113" s="14" t="inlineStr">
        <is>
          <t>(5) BASE 474X152X12 MDF - MESA SANTIAGO</t>
        </is>
      </c>
      <c r="G3113" s="14" t="inlineStr">
        <is>
          <t>10 FURADEIRAS</t>
        </is>
      </c>
      <c r="H3113" s="14" t="inlineStr">
        <is>
          <t>10 FURADEIRAS</t>
        </is>
      </c>
      <c r="I3113" s="9" t="inlineStr">
        <is>
          <t>10 FURADEIRAS</t>
        </is>
      </c>
      <c r="J3113" s="9" t="n">
        <v>4</v>
      </c>
      <c r="K3113" s="14">
        <f>IF($E3113="","",IFERROR(INDEX('01_Cad_Pecas'!$H$2:$H$5000,MATCH($E3113,'01_Cad_Pecas'!$D$2:$D$5000,0)),IFERROR(INDEX('01_Cad_Pecas'!$H$2:$H$5000,MATCH(VALUE($E3113),'01_Cad_Pecas'!$D$2:$D$5000,0)),"")))</f>
        <v/>
      </c>
      <c r="L3113" s="14">
        <f>IF($E3113="","",IFERROR(INDEX('01_Cad_Pecas'!$I$2:$I$5000,MATCH($E3113,'01_Cad_Pecas'!$D$2:$D$5000,0)),IFERROR(INDEX('01_Cad_Pecas'!$I$2:$I$5000,MATCH(VALUE($E3113),'01_Cad_Pecas'!$D$2:$D$5000,0)),"")))</f>
        <v/>
      </c>
      <c r="M3113" s="14">
        <f>IF(OR($J3113="",$L3113=""),"",IF($K3113="",0,$K3113)+$J3113*$L3113)</f>
        <v/>
      </c>
      <c r="N3113" s="14" t="n">
        <v>46212</v>
      </c>
      <c r="O3113" s="14" t="n">
        <v>4</v>
      </c>
      <c r="P3113" s="14" t="n"/>
      <c r="Q3113" s="14" t="n"/>
      <c r="R3113" s="14" t="n"/>
      <c r="S3113" s="14" t="n"/>
      <c r="T3113" s="14">
        <f>IF(OR($J3113="",$O3113=""),"",$O3113/$J3113)</f>
        <v/>
      </c>
      <c r="U3113" s="14" t="inlineStr">
        <is>
          <t>Concluído</t>
        </is>
      </c>
      <c r="V3113" s="14" t="n"/>
      <c r="W3113" s="14" t="n"/>
      <c r="X3113" s="14" t="n"/>
      <c r="Y3113" s="14" t="n"/>
      <c r="Z3113" s="14" t="n"/>
      <c r="AA3113" s="11" t="n"/>
      <c r="AB3113" s="14">
        <f>B3113&amp;"|"&amp;I3113</f>
        <v/>
      </c>
      <c r="AC3113">
        <f>IF($B3113="","","|"&amp;SUBSTITUTE(TRIM(SUBSTITUTE(SUBSTITUTE(SUBSTITUTE(SUBSTITUTE(SUBSTITUTE(SUBSTITUTE(SUBSTITUTE(SUBSTITUTE(SUBSTITUTE(SUBSTITUTE(SUBSTITUTE(SUBSTITUTE(SUBSTITUTE(SUBSTITUTE(TRIM($B3113&amp;""),CHAR(10)," "),CHAR(13)," "),"."," "),";"," "),","," "),"/"," "),"+"," "),"-"," "),"  "," "),"  "," "),"  "," "),"  "," "),"  "," "),"  "," "))," ","|")&amp;"|")</f>
        <v/>
      </c>
      <c r="AD3113">
        <f>TRIM($I3113&amp;"")</f>
        <v/>
      </c>
    </row>
    <row r="3114" ht="36" customHeight="1">
      <c r="A3114" s="9" t="n">
        <v>46212</v>
      </c>
      <c r="B3114" s="14" t="inlineStr">
        <is>
          <t>10241</t>
        </is>
      </c>
      <c r="C3114" s="14" t="inlineStr">
        <is>
          <t>M/C 0717 (MARROM)</t>
        </is>
      </c>
      <c r="D3114" s="14" t="inlineStr">
        <is>
          <t>10 FURADEIRAS</t>
        </is>
      </c>
      <c r="E3114" s="14" t="n">
        <v>20019004</v>
      </c>
      <c r="F3114" s="14" t="inlineStr">
        <is>
          <t>(3) CONTRATAMPO 540X218X12 MDF - MESA SANTIAGO</t>
        </is>
      </c>
      <c r="G3114" s="14" t="inlineStr">
        <is>
          <t>10 FURADEIRAS</t>
        </is>
      </c>
      <c r="H3114" s="14" t="inlineStr">
        <is>
          <t>10 FURADEIRAS</t>
        </is>
      </c>
      <c r="I3114" s="9" t="inlineStr">
        <is>
          <t>10 FURADEIRAS</t>
        </is>
      </c>
      <c r="J3114" s="9" t="n">
        <v>4</v>
      </c>
      <c r="K3114" s="14">
        <f>IF($E3114="","",IFERROR(INDEX('01_Cad_Pecas'!$H$2:$H$5000,MATCH($E3114,'01_Cad_Pecas'!$D$2:$D$5000,0)),IFERROR(INDEX('01_Cad_Pecas'!$H$2:$H$5000,MATCH(VALUE($E3114),'01_Cad_Pecas'!$D$2:$D$5000,0)),"")))</f>
        <v/>
      </c>
      <c r="L3114" s="14">
        <f>IF($E3114="","",IFERROR(INDEX('01_Cad_Pecas'!$I$2:$I$5000,MATCH($E3114,'01_Cad_Pecas'!$D$2:$D$5000,0)),IFERROR(INDEX('01_Cad_Pecas'!$I$2:$I$5000,MATCH(VALUE($E3114),'01_Cad_Pecas'!$D$2:$D$5000,0)),"")))</f>
        <v/>
      </c>
      <c r="M3114" s="14">
        <f>IF(OR($J3114="",$L3114=""),"",IF($K3114="",0,$K3114)+$J3114*$L3114)</f>
        <v/>
      </c>
      <c r="N3114" s="14" t="n">
        <v>46212</v>
      </c>
      <c r="O3114" s="14" t="n">
        <v>4</v>
      </c>
      <c r="P3114" s="14" t="n"/>
      <c r="Q3114" s="14" t="n"/>
      <c r="R3114" s="14" t="n"/>
      <c r="S3114" s="14" t="n"/>
      <c r="T3114" s="14">
        <f>IF(OR($J3114="",$O3114=""),"",$O3114/$J3114)</f>
        <v/>
      </c>
      <c r="U3114" s="14" t="inlineStr">
        <is>
          <t>Concluído</t>
        </is>
      </c>
      <c r="V3114" s="14" t="n"/>
      <c r="W3114" s="14" t="n"/>
      <c r="X3114" s="14" t="n"/>
      <c r="Y3114" s="14" t="n"/>
      <c r="Z3114" s="14" t="n"/>
      <c r="AA3114" s="11" t="n"/>
      <c r="AB3114" s="14">
        <f>B3114&amp;"|"&amp;I3114</f>
        <v/>
      </c>
      <c r="AC3114">
        <f>IF($B3114="","","|"&amp;SUBSTITUTE(TRIM(SUBSTITUTE(SUBSTITUTE(SUBSTITUTE(SUBSTITUTE(SUBSTITUTE(SUBSTITUTE(SUBSTITUTE(SUBSTITUTE(SUBSTITUTE(SUBSTITUTE(SUBSTITUTE(SUBSTITUTE(SUBSTITUTE(SUBSTITUTE(TRIM($B3114&amp;""),CHAR(10)," "),CHAR(13)," "),"."," "),";"," "),","," "),"/"," "),"+"," "),"-"," "),"  "," "),"  "," "),"  "," "),"  "," "),"  "," "),"  "," "))," ","|")&amp;"|")</f>
        <v/>
      </c>
      <c r="AD3114">
        <f>TRIM($I3114&amp;"")</f>
        <v/>
      </c>
    </row>
    <row r="3115" ht="36" customHeight="1">
      <c r="A3115" s="9" t="n">
        <v>46212</v>
      </c>
      <c r="B3115" s="14" t="inlineStr">
        <is>
          <t>10241</t>
        </is>
      </c>
      <c r="C3115" s="14" t="inlineStr">
        <is>
          <t>M/C 0717 (MARROM)</t>
        </is>
      </c>
      <c r="D3115" s="14" t="inlineStr">
        <is>
          <t>10 FURADEIRAS</t>
        </is>
      </c>
      <c r="E3115" s="14" t="n">
        <v>20019601</v>
      </c>
      <c r="F3115" s="14" t="inlineStr">
        <is>
          <t>(2-5) LATERAL 751X546X12 MDF - MESA SANTIAGO 1,36</t>
        </is>
      </c>
      <c r="G3115" s="14" t="inlineStr">
        <is>
          <t>10 FURADEIRAS</t>
        </is>
      </c>
      <c r="H3115" s="14" t="inlineStr">
        <is>
          <t>10 FURADEIRAS</t>
        </is>
      </c>
      <c r="I3115" s="9" t="inlineStr">
        <is>
          <t>10 FURADEIRAS</t>
        </is>
      </c>
      <c r="J3115" s="9" t="n">
        <v>8</v>
      </c>
      <c r="K3115" s="14">
        <f>IF($E3115="","",IFERROR(INDEX('01_Cad_Pecas'!$H$2:$H$5000,MATCH($E3115,'01_Cad_Pecas'!$D$2:$D$5000,0)),IFERROR(INDEX('01_Cad_Pecas'!$H$2:$H$5000,MATCH(VALUE($E3115),'01_Cad_Pecas'!$D$2:$D$5000,0)),"")))</f>
        <v/>
      </c>
      <c r="L3115" s="14">
        <f>IF($E3115="","",IFERROR(INDEX('01_Cad_Pecas'!$I$2:$I$5000,MATCH($E3115,'01_Cad_Pecas'!$D$2:$D$5000,0)),IFERROR(INDEX('01_Cad_Pecas'!$I$2:$I$5000,MATCH(VALUE($E3115),'01_Cad_Pecas'!$D$2:$D$5000,0)),"")))</f>
        <v/>
      </c>
      <c r="M3115" s="14">
        <f>IF(OR($J3115="",$L3115=""),"",IF($K3115="",0,$K3115)+$J3115*$L3115)</f>
        <v/>
      </c>
      <c r="N3115" s="14" t="n">
        <v>46212</v>
      </c>
      <c r="O3115" s="14" t="n">
        <v>8</v>
      </c>
      <c r="P3115" s="14" t="n"/>
      <c r="Q3115" s="14" t="n"/>
      <c r="R3115" s="14" t="n"/>
      <c r="S3115" s="14" t="n"/>
      <c r="T3115" s="14">
        <f>IF(OR($J3115="",$O3115=""),"",$O3115/$J3115)</f>
        <v/>
      </c>
      <c r="U3115" s="14" t="inlineStr">
        <is>
          <t>Concluído</t>
        </is>
      </c>
      <c r="V3115" s="14" t="n"/>
      <c r="W3115" s="14" t="n"/>
      <c r="X3115" s="14" t="n"/>
      <c r="Y3115" s="14" t="n"/>
      <c r="Z3115" s="14" t="n"/>
      <c r="AA3115" s="11" t="n"/>
      <c r="AB3115" s="14">
        <f>B3115&amp;"|"&amp;I3115</f>
        <v/>
      </c>
      <c r="AC3115">
        <f>IF($B3115="","","|"&amp;SUBSTITUTE(TRIM(SUBSTITUTE(SUBSTITUTE(SUBSTITUTE(SUBSTITUTE(SUBSTITUTE(SUBSTITUTE(SUBSTITUTE(SUBSTITUTE(SUBSTITUTE(SUBSTITUTE(SUBSTITUTE(SUBSTITUTE(SUBSTITUTE(SUBSTITUTE(TRIM($B3115&amp;""),CHAR(10)," "),CHAR(13)," "),"."," "),";"," "),","," "),"/"," "),"+"," "),"-"," "),"  "," "),"  "," "),"  "," "),"  "," "),"  "," "),"  "," "))," ","|")&amp;"|")</f>
        <v/>
      </c>
      <c r="AD3115">
        <f>TRIM($I3115&amp;"")</f>
        <v/>
      </c>
    </row>
    <row r="3116" ht="36" customHeight="1">
      <c r="A3116" s="9" t="n">
        <v>46212</v>
      </c>
      <c r="B3116" s="14" t="inlineStr">
        <is>
          <t>10241</t>
        </is>
      </c>
      <c r="C3116" s="14" t="inlineStr">
        <is>
          <t>M/C 0717 (MARROM)</t>
        </is>
      </c>
      <c r="D3116" s="14" t="inlineStr">
        <is>
          <t>10 FURADEIRAS</t>
        </is>
      </c>
      <c r="E3116" s="14" t="n">
        <v>20019602</v>
      </c>
      <c r="F3116" s="14" t="inlineStr">
        <is>
          <t>FUNDO RIPADO 751X546X12 MDF - MESA SANTIAGO 1,36</t>
        </is>
      </c>
      <c r="G3116" s="14" t="inlineStr">
        <is>
          <t>10 FURADEIRAS</t>
        </is>
      </c>
      <c r="H3116" s="14" t="inlineStr">
        <is>
          <t>10 FURADEIRAS</t>
        </is>
      </c>
      <c r="I3116" s="9" t="inlineStr">
        <is>
          <t>10 FURADEIRAS</t>
        </is>
      </c>
      <c r="J3116" s="9" t="n">
        <v>8</v>
      </c>
      <c r="K3116" s="14">
        <f>IF($E3116="","",IFERROR(INDEX('01_Cad_Pecas'!$H$2:$H$5000,MATCH($E3116,'01_Cad_Pecas'!$D$2:$D$5000,0)),IFERROR(INDEX('01_Cad_Pecas'!$H$2:$H$5000,MATCH(VALUE($E3116),'01_Cad_Pecas'!$D$2:$D$5000,0)),"")))</f>
        <v/>
      </c>
      <c r="L3116" s="14">
        <f>IF($E3116="","",IFERROR(INDEX('01_Cad_Pecas'!$I$2:$I$5000,MATCH($E3116,'01_Cad_Pecas'!$D$2:$D$5000,0)),IFERROR(INDEX('01_Cad_Pecas'!$I$2:$I$5000,MATCH(VALUE($E3116),'01_Cad_Pecas'!$D$2:$D$5000,0)),"")))</f>
        <v/>
      </c>
      <c r="M3116" s="14">
        <f>IF(OR($J3116="",$L3116=""),"",IF($K3116="",0,$K3116)+$J3116*$L3116)</f>
        <v/>
      </c>
      <c r="N3116" s="14" t="n">
        <v>46212</v>
      </c>
      <c r="O3116" s="14" t="n">
        <v>8</v>
      </c>
      <c r="P3116" s="14" t="n"/>
      <c r="Q3116" s="14" t="n"/>
      <c r="R3116" s="14" t="n"/>
      <c r="S3116" s="14" t="n"/>
      <c r="T3116" s="14">
        <f>IF(OR($J3116="",$O3116=""),"",$O3116/$J3116)</f>
        <v/>
      </c>
      <c r="U3116" s="14" t="inlineStr">
        <is>
          <t>Concluído</t>
        </is>
      </c>
      <c r="V3116" s="14" t="n"/>
      <c r="W3116" s="14" t="n"/>
      <c r="X3116" s="14" t="n"/>
      <c r="Y3116" s="14" t="n"/>
      <c r="Z3116" s="14" t="n"/>
      <c r="AA3116" s="11" t="n"/>
      <c r="AB3116" s="14">
        <f>B3116&amp;"|"&amp;I3116</f>
        <v/>
      </c>
      <c r="AC3116">
        <f>IF($B3116="","","|"&amp;SUBSTITUTE(TRIM(SUBSTITUTE(SUBSTITUTE(SUBSTITUTE(SUBSTITUTE(SUBSTITUTE(SUBSTITUTE(SUBSTITUTE(SUBSTITUTE(SUBSTITUTE(SUBSTITUTE(SUBSTITUTE(SUBSTITUTE(SUBSTITUTE(SUBSTITUTE(TRIM($B3116&amp;""),CHAR(10)," "),CHAR(13)," "),"."," "),";"," "),","," "),"/"," "),"+"," "),"-"," "),"  "," "),"  "," "),"  "," "),"  "," "),"  "," "),"  "," "))," ","|")&amp;"|")</f>
        <v/>
      </c>
      <c r="AD3116">
        <f>TRIM($I3116&amp;"")</f>
        <v/>
      </c>
    </row>
    <row r="3117" ht="36" customHeight="1">
      <c r="A3117" s="9" t="n">
        <v>46212</v>
      </c>
      <c r="B3117" s="14" t="inlineStr">
        <is>
          <t>10241</t>
        </is>
      </c>
      <c r="C3117" s="14" t="inlineStr">
        <is>
          <t>M/C 0717 (MARROM)</t>
        </is>
      </c>
      <c r="D3117" s="14" t="inlineStr">
        <is>
          <t>10 FURADEIRAS</t>
        </is>
      </c>
      <c r="E3117" s="14" t="n">
        <v>20019603</v>
      </c>
      <c r="F3117" s="14" t="inlineStr">
        <is>
          <t>(3) BASE 572X572X12 MDF - MESA SANTIAGO 1,36</t>
        </is>
      </c>
      <c r="G3117" s="14" t="inlineStr">
        <is>
          <t>10 FURADEIRAS</t>
        </is>
      </c>
      <c r="H3117" s="14" t="inlineStr">
        <is>
          <t>10 FURADEIRAS</t>
        </is>
      </c>
      <c r="I3117" s="9" t="inlineStr">
        <is>
          <t>10 FURADEIRAS</t>
        </is>
      </c>
      <c r="J3117" s="9" t="n">
        <v>4</v>
      </c>
      <c r="K3117" s="14">
        <f>IF($E3117="","",IFERROR(INDEX('01_Cad_Pecas'!$H$2:$H$5000,MATCH($E3117,'01_Cad_Pecas'!$D$2:$D$5000,0)),IFERROR(INDEX('01_Cad_Pecas'!$H$2:$H$5000,MATCH(VALUE($E3117),'01_Cad_Pecas'!$D$2:$D$5000,0)),"")))</f>
        <v/>
      </c>
      <c r="L3117" s="14">
        <f>IF($E3117="","",IFERROR(INDEX('01_Cad_Pecas'!$I$2:$I$5000,MATCH($E3117,'01_Cad_Pecas'!$D$2:$D$5000,0)),IFERROR(INDEX('01_Cad_Pecas'!$I$2:$I$5000,MATCH(VALUE($E3117),'01_Cad_Pecas'!$D$2:$D$5000,0)),"")))</f>
        <v/>
      </c>
      <c r="M3117" s="14">
        <f>IF(OR($J3117="",$L3117=""),"",IF($K3117="",0,$K3117)+$J3117*$L3117)</f>
        <v/>
      </c>
      <c r="N3117" s="14" t="n">
        <v>46212</v>
      </c>
      <c r="O3117" s="14" t="n">
        <v>4</v>
      </c>
      <c r="P3117" s="14" t="n"/>
      <c r="Q3117" s="14" t="n"/>
      <c r="R3117" s="14" t="n"/>
      <c r="S3117" s="14" t="n"/>
      <c r="T3117" s="14">
        <f>IF(OR($J3117="",$O3117=""),"",$O3117/$J3117)</f>
        <v/>
      </c>
      <c r="U3117" s="14" t="inlineStr">
        <is>
          <t>Concluído</t>
        </is>
      </c>
      <c r="V3117" s="14" t="n"/>
      <c r="W3117" s="14" t="n"/>
      <c r="X3117" s="14" t="n"/>
      <c r="Y3117" s="14" t="n"/>
      <c r="Z3117" s="14" t="n"/>
      <c r="AA3117" s="11" t="n"/>
      <c r="AB3117" s="14">
        <f>B3117&amp;"|"&amp;I3117</f>
        <v/>
      </c>
      <c r="AC3117">
        <f>IF($B3117="","","|"&amp;SUBSTITUTE(TRIM(SUBSTITUTE(SUBSTITUTE(SUBSTITUTE(SUBSTITUTE(SUBSTITUTE(SUBSTITUTE(SUBSTITUTE(SUBSTITUTE(SUBSTITUTE(SUBSTITUTE(SUBSTITUTE(SUBSTITUTE(SUBSTITUTE(SUBSTITUTE(TRIM($B3117&amp;""),CHAR(10)," "),CHAR(13)," "),"."," "),";"," "),","," "),"/"," "),"+"," "),"-"," "),"  "," "),"  "," "),"  "," "),"  "," "),"  "," "),"  "," "))," ","|")&amp;"|")</f>
        <v/>
      </c>
      <c r="AD3117">
        <f>TRIM($I3117&amp;"")</f>
        <v/>
      </c>
    </row>
    <row r="3118" ht="36" customHeight="1">
      <c r="A3118" s="9" t="n">
        <v>46212</v>
      </c>
      <c r="B3118" s="14" t="inlineStr">
        <is>
          <t>10241</t>
        </is>
      </c>
      <c r="C3118" s="14" t="inlineStr">
        <is>
          <t>M/C 0717 (MARROM)</t>
        </is>
      </c>
      <c r="D3118" s="14" t="inlineStr">
        <is>
          <t>10 FURADEIRAS</t>
        </is>
      </c>
      <c r="E3118" s="14" t="n">
        <v>20020002</v>
      </c>
      <c r="F3118" s="14" t="inlineStr">
        <is>
          <t>(2) FECHAMENTO I 1090X295X12 MDF - BASE DUBAI</t>
        </is>
      </c>
      <c r="G3118" s="14" t="inlineStr">
        <is>
          <t>10 FURADEIRAS</t>
        </is>
      </c>
      <c r="H3118" s="14" t="inlineStr">
        <is>
          <t>10 FURADEIRAS</t>
        </is>
      </c>
      <c r="I3118" s="9" t="inlineStr">
        <is>
          <t>10 FURADEIRAS</t>
        </is>
      </c>
      <c r="J3118" s="9" t="n">
        <v>6</v>
      </c>
      <c r="K3118" s="14">
        <f>IF($E3118="","",IFERROR(INDEX('01_Cad_Pecas'!$H$2:$H$5000,MATCH($E3118,'01_Cad_Pecas'!$D$2:$D$5000,0)),IFERROR(INDEX('01_Cad_Pecas'!$H$2:$H$5000,MATCH(VALUE($E3118),'01_Cad_Pecas'!$D$2:$D$5000,0)),"")))</f>
        <v/>
      </c>
      <c r="L3118" s="14">
        <f>IF($E3118="","",IFERROR(INDEX('01_Cad_Pecas'!$I$2:$I$5000,MATCH($E3118,'01_Cad_Pecas'!$D$2:$D$5000,0)),IFERROR(INDEX('01_Cad_Pecas'!$I$2:$I$5000,MATCH(VALUE($E3118),'01_Cad_Pecas'!$D$2:$D$5000,0)),"")))</f>
        <v/>
      </c>
      <c r="M3118" s="14">
        <f>IF(OR($J3118="",$L3118=""),"",IF($K3118="",0,$K3118)+$J3118*$L3118)</f>
        <v/>
      </c>
      <c r="N3118" s="14" t="n">
        <v>46212</v>
      </c>
      <c r="O3118" s="14" t="n">
        <v>6</v>
      </c>
      <c r="P3118" s="14" t="n"/>
      <c r="Q3118" s="14" t="n"/>
      <c r="R3118" s="14" t="n"/>
      <c r="S3118" s="14" t="n"/>
      <c r="T3118" s="14">
        <f>IF(OR($J3118="",$O3118=""),"",$O3118/$J3118)</f>
        <v/>
      </c>
      <c r="U3118" s="14" t="inlineStr">
        <is>
          <t>Concluído</t>
        </is>
      </c>
      <c r="V3118" s="14" t="n"/>
      <c r="W3118" s="14" t="n"/>
      <c r="X3118" s="14" t="n"/>
      <c r="Y3118" s="14" t="n"/>
      <c r="Z3118" s="14" t="n"/>
      <c r="AA3118" s="11" t="n"/>
      <c r="AB3118" s="14">
        <f>B3118&amp;"|"&amp;I3118</f>
        <v/>
      </c>
      <c r="AC3118">
        <f>IF($B3118="","","|"&amp;SUBSTITUTE(TRIM(SUBSTITUTE(SUBSTITUTE(SUBSTITUTE(SUBSTITUTE(SUBSTITUTE(SUBSTITUTE(SUBSTITUTE(SUBSTITUTE(SUBSTITUTE(SUBSTITUTE(SUBSTITUTE(SUBSTITUTE(SUBSTITUTE(SUBSTITUTE(TRIM($B3118&amp;""),CHAR(10)," "),CHAR(13)," "),"."," "),";"," "),","," "),"/"," "),"+"," "),"-"," "),"  "," "),"  "," "),"  "," "),"  "," "),"  "," "),"  "," "))," ","|")&amp;"|")</f>
        <v/>
      </c>
      <c r="AD3118">
        <f>TRIM($I3118&amp;"")</f>
        <v/>
      </c>
    </row>
    <row r="3119" ht="36" customHeight="1">
      <c r="A3119" s="9" t="n">
        <v>46212</v>
      </c>
      <c r="B3119" s="14" t="inlineStr">
        <is>
          <t>10241</t>
        </is>
      </c>
      <c r="C3119" s="14" t="inlineStr">
        <is>
          <t>M/C 0717 (MARROM)</t>
        </is>
      </c>
      <c r="D3119" s="14" t="inlineStr">
        <is>
          <t>10 FURADEIRAS</t>
        </is>
      </c>
      <c r="E3119" s="14" t="n">
        <v>20020003</v>
      </c>
      <c r="F3119" s="14" t="inlineStr">
        <is>
          <t>(3) FECHAMENTO II 600X295X12 MDF - BASE DUBAI</t>
        </is>
      </c>
      <c r="G3119" s="14" t="inlineStr">
        <is>
          <t>10 FURADEIRAS</t>
        </is>
      </c>
      <c r="H3119" s="14" t="inlineStr">
        <is>
          <t>10 FURADEIRAS</t>
        </is>
      </c>
      <c r="I3119" s="9" t="inlineStr">
        <is>
          <t>10 FURADEIRAS</t>
        </is>
      </c>
      <c r="J3119" s="9" t="n">
        <v>6</v>
      </c>
      <c r="K3119" s="14">
        <f>IF($E3119="","",IFERROR(INDEX('01_Cad_Pecas'!$H$2:$H$5000,MATCH($E3119,'01_Cad_Pecas'!$D$2:$D$5000,0)),IFERROR(INDEX('01_Cad_Pecas'!$H$2:$H$5000,MATCH(VALUE($E3119),'01_Cad_Pecas'!$D$2:$D$5000,0)),"")))</f>
        <v/>
      </c>
      <c r="L3119" s="14">
        <f>IF($E3119="","",IFERROR(INDEX('01_Cad_Pecas'!$I$2:$I$5000,MATCH($E3119,'01_Cad_Pecas'!$D$2:$D$5000,0)),IFERROR(INDEX('01_Cad_Pecas'!$I$2:$I$5000,MATCH(VALUE($E3119),'01_Cad_Pecas'!$D$2:$D$5000,0)),"")))</f>
        <v/>
      </c>
      <c r="M3119" s="14">
        <f>IF(OR($J3119="",$L3119=""),"",IF($K3119="",0,$K3119)+$J3119*$L3119)</f>
        <v/>
      </c>
      <c r="N3119" s="14" t="n">
        <v>46212</v>
      </c>
      <c r="O3119" s="14" t="n">
        <v>6</v>
      </c>
      <c r="P3119" s="14" t="n"/>
      <c r="Q3119" s="14" t="n"/>
      <c r="R3119" s="14" t="n"/>
      <c r="S3119" s="14" t="n"/>
      <c r="T3119" s="14">
        <f>IF(OR($J3119="",$O3119=""),"",$O3119/$J3119)</f>
        <v/>
      </c>
      <c r="U3119" s="14" t="inlineStr">
        <is>
          <t>Concluído</t>
        </is>
      </c>
      <c r="V3119" s="14" t="n"/>
      <c r="W3119" s="14" t="n"/>
      <c r="X3119" s="14" t="n"/>
      <c r="Y3119" s="14" t="n"/>
      <c r="Z3119" s="14" t="n"/>
      <c r="AA3119" s="11" t="n"/>
      <c r="AB3119" s="14">
        <f>B3119&amp;"|"&amp;I3119</f>
        <v/>
      </c>
      <c r="AC3119">
        <f>IF($B3119="","","|"&amp;SUBSTITUTE(TRIM(SUBSTITUTE(SUBSTITUTE(SUBSTITUTE(SUBSTITUTE(SUBSTITUTE(SUBSTITUTE(SUBSTITUTE(SUBSTITUTE(SUBSTITUTE(SUBSTITUTE(SUBSTITUTE(SUBSTITUTE(SUBSTITUTE(SUBSTITUTE(TRIM($B3119&amp;""),CHAR(10)," "),CHAR(13)," "),"."," "),";"," "),","," "),"/"," "),"+"," "),"-"," "),"  "," "),"  "," "),"  "," "),"  "," "),"  "," "),"  "," "))," ","|")&amp;"|")</f>
        <v/>
      </c>
      <c r="AD3119">
        <f>TRIM($I3119&amp;"")</f>
        <v/>
      </c>
    </row>
    <row r="3120" ht="36" customHeight="1">
      <c r="A3120" s="9" t="n">
        <v>46212</v>
      </c>
      <c r="B3120" s="14" t="inlineStr">
        <is>
          <t>10241</t>
        </is>
      </c>
      <c r="C3120" s="14" t="inlineStr">
        <is>
          <t>M/C 0717 (MARROM)</t>
        </is>
      </c>
      <c r="D3120" s="14" t="inlineStr">
        <is>
          <t>10 FURADEIRAS</t>
        </is>
      </c>
      <c r="E3120" s="14" t="n">
        <v>20020004</v>
      </c>
      <c r="F3120" s="14" t="inlineStr">
        <is>
          <t>(4) FECHAMENTO III 545X327X12 MDF - BASE DUBAI</t>
        </is>
      </c>
      <c r="G3120" s="14" t="inlineStr">
        <is>
          <t>10 FURADEIRAS</t>
        </is>
      </c>
      <c r="H3120" s="14" t="inlineStr">
        <is>
          <t>10 FURADEIRAS</t>
        </is>
      </c>
      <c r="I3120" s="9" t="inlineStr">
        <is>
          <t>10 FURADEIRAS</t>
        </is>
      </c>
      <c r="J3120" s="9" t="n">
        <v>12</v>
      </c>
      <c r="K3120" s="14">
        <f>IF($E3120="","",IFERROR(INDEX('01_Cad_Pecas'!$H$2:$H$5000,MATCH($E3120,'01_Cad_Pecas'!$D$2:$D$5000,0)),IFERROR(INDEX('01_Cad_Pecas'!$H$2:$H$5000,MATCH(VALUE($E3120),'01_Cad_Pecas'!$D$2:$D$5000,0)),"")))</f>
        <v/>
      </c>
      <c r="L3120" s="14">
        <f>IF($E3120="","",IFERROR(INDEX('01_Cad_Pecas'!$I$2:$I$5000,MATCH($E3120,'01_Cad_Pecas'!$D$2:$D$5000,0)),IFERROR(INDEX('01_Cad_Pecas'!$I$2:$I$5000,MATCH(VALUE($E3120),'01_Cad_Pecas'!$D$2:$D$5000,0)),"")))</f>
        <v/>
      </c>
      <c r="M3120" s="14">
        <f>IF(OR($J3120="",$L3120=""),"",IF($K3120="",0,$K3120)+$J3120*$L3120)</f>
        <v/>
      </c>
      <c r="N3120" s="14" t="n">
        <v>46212</v>
      </c>
      <c r="O3120" s="14" t="n">
        <v>12</v>
      </c>
      <c r="P3120" s="14" t="n"/>
      <c r="Q3120" s="14" t="n"/>
      <c r="R3120" s="14" t="n"/>
      <c r="S3120" s="14" t="n"/>
      <c r="T3120" s="14">
        <f>IF(OR($J3120="",$O3120=""),"",$O3120/$J3120)</f>
        <v/>
      </c>
      <c r="U3120" s="14" t="inlineStr">
        <is>
          <t>Concluído</t>
        </is>
      </c>
      <c r="V3120" s="14" t="n"/>
      <c r="W3120" s="14" t="n"/>
      <c r="X3120" s="14" t="n"/>
      <c r="Y3120" s="14" t="n"/>
      <c r="Z3120" s="14" t="n"/>
      <c r="AA3120" s="11" t="n"/>
      <c r="AB3120" s="14">
        <f>B3120&amp;"|"&amp;I3120</f>
        <v/>
      </c>
      <c r="AC3120">
        <f>IF($B3120="","","|"&amp;SUBSTITUTE(TRIM(SUBSTITUTE(SUBSTITUTE(SUBSTITUTE(SUBSTITUTE(SUBSTITUTE(SUBSTITUTE(SUBSTITUTE(SUBSTITUTE(SUBSTITUTE(SUBSTITUTE(SUBSTITUTE(SUBSTITUTE(SUBSTITUTE(SUBSTITUTE(TRIM($B3120&amp;""),CHAR(10)," "),CHAR(13)," "),"."," "),";"," "),","," "),"/"," "),"+"," "),"-"," "),"  "," "),"  "," "),"  "," "),"  "," "),"  "," "),"  "," "))," ","|")&amp;"|")</f>
        <v/>
      </c>
      <c r="AD3120">
        <f>TRIM($I3120&amp;"")</f>
        <v/>
      </c>
    </row>
    <row r="3121" ht="36" customHeight="1">
      <c r="A3121" s="9" t="n">
        <v>46212</v>
      </c>
      <c r="B3121" s="14" t="inlineStr">
        <is>
          <t>10241</t>
        </is>
      </c>
      <c r="C3121" s="14" t="inlineStr">
        <is>
          <t>M/C 0717 (MARROM)</t>
        </is>
      </c>
      <c r="D3121" s="14" t="inlineStr">
        <is>
          <t>10 FURADEIRAS</t>
        </is>
      </c>
      <c r="E3121" s="14" t="n">
        <v>20020005</v>
      </c>
      <c r="F3121" s="14" t="inlineStr">
        <is>
          <t>(5) FECHAMENTO IV 453X327X12 MDF - BASE DUBAI</t>
        </is>
      </c>
      <c r="G3121" s="14" t="inlineStr">
        <is>
          <t>10 FURADEIRAS</t>
        </is>
      </c>
      <c r="H3121" s="14" t="inlineStr">
        <is>
          <t>10 FURADEIRAS</t>
        </is>
      </c>
      <c r="I3121" s="9" t="inlineStr">
        <is>
          <t>10 FURADEIRAS</t>
        </is>
      </c>
      <c r="J3121" s="9" t="n">
        <v>6</v>
      </c>
      <c r="K3121" s="14">
        <f>IF($E3121="","",IFERROR(INDEX('01_Cad_Pecas'!$H$2:$H$5000,MATCH($E3121,'01_Cad_Pecas'!$D$2:$D$5000,0)),IFERROR(INDEX('01_Cad_Pecas'!$H$2:$H$5000,MATCH(VALUE($E3121),'01_Cad_Pecas'!$D$2:$D$5000,0)),"")))</f>
        <v/>
      </c>
      <c r="L3121" s="14">
        <f>IF($E3121="","",IFERROR(INDEX('01_Cad_Pecas'!$I$2:$I$5000,MATCH($E3121,'01_Cad_Pecas'!$D$2:$D$5000,0)),IFERROR(INDEX('01_Cad_Pecas'!$I$2:$I$5000,MATCH(VALUE($E3121),'01_Cad_Pecas'!$D$2:$D$5000,0)),"")))</f>
        <v/>
      </c>
      <c r="M3121" s="14">
        <f>IF(OR($J3121="",$L3121=""),"",IF($K3121="",0,$K3121)+$J3121*$L3121)</f>
        <v/>
      </c>
      <c r="N3121" s="14" t="n">
        <v>46212</v>
      </c>
      <c r="O3121" s="14" t="n">
        <v>6</v>
      </c>
      <c r="P3121" s="14" t="n"/>
      <c r="Q3121" s="14" t="n"/>
      <c r="R3121" s="14" t="n"/>
      <c r="S3121" s="14" t="n"/>
      <c r="T3121" s="14">
        <f>IF(OR($J3121="",$O3121=""),"",$O3121/$J3121)</f>
        <v/>
      </c>
      <c r="U3121" s="14" t="inlineStr">
        <is>
          <t>Concluído</t>
        </is>
      </c>
      <c r="V3121" s="14" t="n"/>
      <c r="W3121" s="14" t="n"/>
      <c r="X3121" s="14" t="n"/>
      <c r="Y3121" s="14" t="n"/>
      <c r="Z3121" s="14" t="n"/>
      <c r="AA3121" s="11" t="n"/>
      <c r="AB3121" s="14">
        <f>B3121&amp;"|"&amp;I3121</f>
        <v/>
      </c>
      <c r="AC3121">
        <f>IF($B3121="","","|"&amp;SUBSTITUTE(TRIM(SUBSTITUTE(SUBSTITUTE(SUBSTITUTE(SUBSTITUTE(SUBSTITUTE(SUBSTITUTE(SUBSTITUTE(SUBSTITUTE(SUBSTITUTE(SUBSTITUTE(SUBSTITUTE(SUBSTITUTE(SUBSTITUTE(SUBSTITUTE(TRIM($B3121&amp;""),CHAR(10)," "),CHAR(13)," "),"."," "),";"," "),","," "),"/"," "),"+"," "),"-"," "),"  "," "),"  "," "),"  "," "),"  "," "),"  "," "),"  "," "))," ","|")&amp;"|")</f>
        <v/>
      </c>
      <c r="AD3121">
        <f>TRIM($I3121&amp;"")</f>
        <v/>
      </c>
    </row>
    <row r="3122" ht="36" customHeight="1">
      <c r="A3122" s="9" t="n">
        <v>46212</v>
      </c>
      <c r="B3122" s="14" t="inlineStr">
        <is>
          <t>10241</t>
        </is>
      </c>
      <c r="C3122" s="14" t="inlineStr">
        <is>
          <t>M/C 0717 (MARROM)</t>
        </is>
      </c>
      <c r="D3122" s="14" t="inlineStr">
        <is>
          <t>10 FURADEIRAS</t>
        </is>
      </c>
      <c r="E3122" s="14" t="n">
        <v>20013102</v>
      </c>
      <c r="F3122" s="14" t="inlineStr">
        <is>
          <t>(10)PE MAIOR 760X100 (170) X15 MDF-MIAMI 1,37X0,80</t>
        </is>
      </c>
      <c r="G3122" s="14" t="inlineStr">
        <is>
          <t>10 FURADEIRAS</t>
        </is>
      </c>
      <c r="H3122" s="14" t="inlineStr">
        <is>
          <t>10 FURADEIRAS</t>
        </is>
      </c>
      <c r="I3122" s="9" t="inlineStr">
        <is>
          <t>10 FURADEIRAS</t>
        </is>
      </c>
      <c r="J3122" s="9" t="n">
        <v>72</v>
      </c>
      <c r="K3122" s="14">
        <f>IF($E3122="","",IFERROR(INDEX('01_Cad_Pecas'!$H$2:$H$5000,MATCH($E3122,'01_Cad_Pecas'!$D$2:$D$5000,0)),IFERROR(INDEX('01_Cad_Pecas'!$H$2:$H$5000,MATCH(VALUE($E3122),'01_Cad_Pecas'!$D$2:$D$5000,0)),"")))</f>
        <v/>
      </c>
      <c r="L3122" s="14">
        <f>IF($E3122="","",IFERROR(INDEX('01_Cad_Pecas'!$I$2:$I$5000,MATCH($E3122,'01_Cad_Pecas'!$D$2:$D$5000,0)),IFERROR(INDEX('01_Cad_Pecas'!$I$2:$I$5000,MATCH(VALUE($E3122),'01_Cad_Pecas'!$D$2:$D$5000,0)),"")))</f>
        <v/>
      </c>
      <c r="M3122" s="14">
        <f>IF(OR($J3122="",$L3122=""),"",IF($K3122="",0,$K3122)+$J3122*$L3122)</f>
        <v/>
      </c>
      <c r="N3122" s="14" t="n">
        <v>46212</v>
      </c>
      <c r="O3122" s="14" t="n">
        <v>72</v>
      </c>
      <c r="P3122" s="14" t="n"/>
      <c r="Q3122" s="14" t="n"/>
      <c r="R3122" s="14" t="n"/>
      <c r="S3122" s="14" t="n"/>
      <c r="T3122" s="14">
        <f>IF(OR($J3122="",$O3122=""),"",$O3122/$J3122)</f>
        <v/>
      </c>
      <c r="U3122" s="14" t="inlineStr">
        <is>
          <t>Concluído</t>
        </is>
      </c>
      <c r="V3122" s="14" t="n"/>
      <c r="W3122" s="14" t="n"/>
      <c r="X3122" s="14" t="n"/>
      <c r="Y3122" s="14" t="n"/>
      <c r="Z3122" s="14" t="n"/>
      <c r="AA3122" s="11" t="n"/>
      <c r="AB3122" s="14">
        <f>B3122&amp;"|"&amp;I3122</f>
        <v/>
      </c>
      <c r="AC3122">
        <f>IF($B3122="","","|"&amp;SUBSTITUTE(TRIM(SUBSTITUTE(SUBSTITUTE(SUBSTITUTE(SUBSTITUTE(SUBSTITUTE(SUBSTITUTE(SUBSTITUTE(SUBSTITUTE(SUBSTITUTE(SUBSTITUTE(SUBSTITUTE(SUBSTITUTE(SUBSTITUTE(SUBSTITUTE(TRIM($B3122&amp;""),CHAR(10)," "),CHAR(13)," "),"."," "),";"," "),","," "),"/"," "),"+"," "),"-"," "),"  "," "),"  "," "),"  "," "),"  "," "),"  "," "),"  "," "))," ","|")&amp;"|")</f>
        <v/>
      </c>
      <c r="AD3122">
        <f>TRIM($I3122&amp;"")</f>
        <v/>
      </c>
    </row>
    <row r="3123" ht="36" customHeight="1">
      <c r="A3123" s="9" t="n">
        <v>46212</v>
      </c>
      <c r="B3123" s="14" t="inlineStr">
        <is>
          <t>10241</t>
        </is>
      </c>
      <c r="C3123" s="14" t="inlineStr">
        <is>
          <t>M/C 0717 (MARROM)</t>
        </is>
      </c>
      <c r="D3123" s="14" t="inlineStr">
        <is>
          <t>10 FURADEIRAS</t>
        </is>
      </c>
      <c r="E3123" s="14" t="n">
        <v>20013103</v>
      </c>
      <c r="F3123" s="14" t="inlineStr">
        <is>
          <t>(4) PE MENOR 760X85 (135) X15 MDF-MIAMI 1,37X0,80</t>
        </is>
      </c>
      <c r="G3123" s="14" t="inlineStr">
        <is>
          <t>10 FURADEIRAS</t>
        </is>
      </c>
      <c r="H3123" s="14" t="inlineStr">
        <is>
          <t>10 FURADEIRAS</t>
        </is>
      </c>
      <c r="I3123" s="9" t="inlineStr">
        <is>
          <t>10 FURADEIRAS</t>
        </is>
      </c>
      <c r="J3123" s="9" t="n">
        <v>72</v>
      </c>
      <c r="K3123" s="14">
        <f>IF($E3123="","",IFERROR(INDEX('01_Cad_Pecas'!$H$2:$H$5000,MATCH($E3123,'01_Cad_Pecas'!$D$2:$D$5000,0)),IFERROR(INDEX('01_Cad_Pecas'!$H$2:$H$5000,MATCH(VALUE($E3123),'01_Cad_Pecas'!$D$2:$D$5000,0)),"")))</f>
        <v/>
      </c>
      <c r="L3123" s="14">
        <f>IF($E3123="","",IFERROR(INDEX('01_Cad_Pecas'!$I$2:$I$5000,MATCH($E3123,'01_Cad_Pecas'!$D$2:$D$5000,0)),IFERROR(INDEX('01_Cad_Pecas'!$I$2:$I$5000,MATCH(VALUE($E3123),'01_Cad_Pecas'!$D$2:$D$5000,0)),"")))</f>
        <v/>
      </c>
      <c r="M3123" s="14">
        <f>IF(OR($J3123="",$L3123=""),"",IF($K3123="",0,$K3123)+$J3123*$L3123)</f>
        <v/>
      </c>
      <c r="N3123" s="14" t="n">
        <v>46212</v>
      </c>
      <c r="O3123" s="14" t="n">
        <v>72</v>
      </c>
      <c r="P3123" s="14" t="n"/>
      <c r="Q3123" s="14" t="n"/>
      <c r="R3123" s="14" t="n"/>
      <c r="S3123" s="14" t="n"/>
      <c r="T3123" s="14">
        <f>IF(OR($J3123="",$O3123=""),"",$O3123/$J3123)</f>
        <v/>
      </c>
      <c r="U3123" s="14" t="inlineStr">
        <is>
          <t>Concluído</t>
        </is>
      </c>
      <c r="V3123" s="14" t="n"/>
      <c r="W3123" s="14" t="n"/>
      <c r="X3123" s="14" t="n"/>
      <c r="Y3123" s="14" t="n"/>
      <c r="Z3123" s="14" t="n"/>
      <c r="AA3123" s="11" t="n"/>
      <c r="AB3123" s="14">
        <f>B3123&amp;"|"&amp;I3123</f>
        <v/>
      </c>
      <c r="AC3123">
        <f>IF($B3123="","","|"&amp;SUBSTITUTE(TRIM(SUBSTITUTE(SUBSTITUTE(SUBSTITUTE(SUBSTITUTE(SUBSTITUTE(SUBSTITUTE(SUBSTITUTE(SUBSTITUTE(SUBSTITUTE(SUBSTITUTE(SUBSTITUTE(SUBSTITUTE(SUBSTITUTE(SUBSTITUTE(TRIM($B3123&amp;""),CHAR(10)," "),CHAR(13)," "),"."," "),";"," "),","," "),"/"," "),"+"," "),"-"," "),"  "," "),"  "," "),"  "," "),"  "," "),"  "," "),"  "," "))," ","|")&amp;"|")</f>
        <v/>
      </c>
      <c r="AD3123">
        <f>TRIM($I3123&amp;"")</f>
        <v/>
      </c>
    </row>
    <row r="3124" ht="36" customHeight="1">
      <c r="A3124" s="9" t="n">
        <v>46212</v>
      </c>
      <c r="B3124" s="14" t="inlineStr">
        <is>
          <t>10241</t>
        </is>
      </c>
      <c r="C3124" s="14" t="inlineStr">
        <is>
          <t>M/C 0717 (MARROM)</t>
        </is>
      </c>
      <c r="D3124" s="14" t="inlineStr">
        <is>
          <t>10 FURADEIRAS</t>
        </is>
      </c>
      <c r="E3124" s="14" t="n">
        <v>20020001</v>
      </c>
      <c r="F3124" s="14" t="inlineStr">
        <is>
          <t>(1) LATERAL 1180X92X15 MDF - BASE DUBAI</t>
        </is>
      </c>
      <c r="G3124" s="14" t="inlineStr">
        <is>
          <t>10 FURADEIRAS</t>
        </is>
      </c>
      <c r="H3124" s="14" t="inlineStr">
        <is>
          <t>10 FURADEIRAS</t>
        </is>
      </c>
      <c r="I3124" s="9" t="inlineStr">
        <is>
          <t>10 FURADEIRAS</t>
        </is>
      </c>
      <c r="J3124" s="9" t="n">
        <v>24</v>
      </c>
      <c r="K3124" s="14">
        <f>IF($E3124="","",IFERROR(INDEX('01_Cad_Pecas'!$H$2:$H$5000,MATCH($E3124,'01_Cad_Pecas'!$D$2:$D$5000,0)),IFERROR(INDEX('01_Cad_Pecas'!$H$2:$H$5000,MATCH(VALUE($E3124),'01_Cad_Pecas'!$D$2:$D$5000,0)),"")))</f>
        <v/>
      </c>
      <c r="L3124" s="14">
        <f>IF($E3124="","",IFERROR(INDEX('01_Cad_Pecas'!$I$2:$I$5000,MATCH($E3124,'01_Cad_Pecas'!$D$2:$D$5000,0)),IFERROR(INDEX('01_Cad_Pecas'!$I$2:$I$5000,MATCH(VALUE($E3124),'01_Cad_Pecas'!$D$2:$D$5000,0)),"")))</f>
        <v/>
      </c>
      <c r="M3124" s="14">
        <f>IF(OR($J3124="",$L3124=""),"",IF($K3124="",0,$K3124)+$J3124*$L3124)</f>
        <v/>
      </c>
      <c r="N3124" s="14" t="n">
        <v>46212</v>
      </c>
      <c r="O3124" s="14" t="n">
        <v>24</v>
      </c>
      <c r="P3124" s="14" t="n"/>
      <c r="Q3124" s="14" t="n"/>
      <c r="R3124" s="14" t="n"/>
      <c r="S3124" s="14" t="n"/>
      <c r="T3124" s="14">
        <f>IF(OR($J3124="",$O3124=""),"",$O3124/$J3124)</f>
        <v/>
      </c>
      <c r="U3124" s="14" t="inlineStr">
        <is>
          <t>Concluído</t>
        </is>
      </c>
      <c r="V3124" s="14" t="n"/>
      <c r="W3124" s="14" t="n"/>
      <c r="X3124" s="14" t="n"/>
      <c r="Y3124" s="14" t="n"/>
      <c r="Z3124" s="14" t="n"/>
      <c r="AA3124" s="11" t="n"/>
      <c r="AB3124" s="14">
        <f>B3124&amp;"|"&amp;I3124</f>
        <v/>
      </c>
      <c r="AC3124">
        <f>IF($B3124="","","|"&amp;SUBSTITUTE(TRIM(SUBSTITUTE(SUBSTITUTE(SUBSTITUTE(SUBSTITUTE(SUBSTITUTE(SUBSTITUTE(SUBSTITUTE(SUBSTITUTE(SUBSTITUTE(SUBSTITUTE(SUBSTITUTE(SUBSTITUTE(SUBSTITUTE(SUBSTITUTE(TRIM($B3124&amp;""),CHAR(10)," "),CHAR(13)," "),"."," "),";"," "),","," "),"/"," "),"+"," "),"-"," "),"  "," "),"  "," "),"  "," "),"  "," "),"  "," "),"  "," "))," ","|")&amp;"|")</f>
        <v/>
      </c>
      <c r="AD3124">
        <f>TRIM($I3124&amp;"")</f>
        <v/>
      </c>
    </row>
    <row r="3125" ht="36" customHeight="1">
      <c r="A3125" s="9" t="n">
        <v>46212</v>
      </c>
      <c r="B3125" s="14" t="inlineStr">
        <is>
          <t>10241</t>
        </is>
      </c>
      <c r="C3125" s="14" t="inlineStr">
        <is>
          <t>M/C 0717 (MARROM)</t>
        </is>
      </c>
      <c r="D3125" s="14" t="inlineStr">
        <is>
          <t>10 FURADEIRAS</t>
        </is>
      </c>
      <c r="E3125" s="14" t="n">
        <v>20031202</v>
      </c>
      <c r="F3125" s="14" t="inlineStr">
        <is>
          <t>(4) PE MAIOR 800(818)X100(169)X15 MDF - NOVA YORK</t>
        </is>
      </c>
      <c r="G3125" s="14" t="inlineStr">
        <is>
          <t>10 FURADEIRAS</t>
        </is>
      </c>
      <c r="H3125" s="14" t="inlineStr">
        <is>
          <t>10 FURADEIRAS</t>
        </is>
      </c>
      <c r="I3125" s="9" t="inlineStr">
        <is>
          <t>10 FURADEIRAS</t>
        </is>
      </c>
      <c r="J3125" s="9" t="n">
        <v>12</v>
      </c>
      <c r="K3125" s="14">
        <f>IF($E3125="","",IFERROR(INDEX('01_Cad_Pecas'!$H$2:$H$5000,MATCH($E3125,'01_Cad_Pecas'!$D$2:$D$5000,0)),IFERROR(INDEX('01_Cad_Pecas'!$H$2:$H$5000,MATCH(VALUE($E3125),'01_Cad_Pecas'!$D$2:$D$5000,0)),"")))</f>
        <v/>
      </c>
      <c r="L3125" s="14">
        <f>IF($E3125="","",IFERROR(INDEX('01_Cad_Pecas'!$I$2:$I$5000,MATCH($E3125,'01_Cad_Pecas'!$D$2:$D$5000,0)),IFERROR(INDEX('01_Cad_Pecas'!$I$2:$I$5000,MATCH(VALUE($E3125),'01_Cad_Pecas'!$D$2:$D$5000,0)),"")))</f>
        <v/>
      </c>
      <c r="M3125" s="14">
        <f>IF(OR($J3125="",$L3125=""),"",IF($K3125="",0,$K3125)+$J3125*$L3125)</f>
        <v/>
      </c>
      <c r="N3125" s="14" t="n">
        <v>46212</v>
      </c>
      <c r="O3125" s="14" t="n">
        <v>12</v>
      </c>
      <c r="P3125" s="14" t="n"/>
      <c r="Q3125" s="14" t="n"/>
      <c r="R3125" s="14" t="n"/>
      <c r="S3125" s="14" t="n"/>
      <c r="T3125" s="14">
        <f>IF(OR($J3125="",$O3125=""),"",$O3125/$J3125)</f>
        <v/>
      </c>
      <c r="U3125" s="14" t="inlineStr">
        <is>
          <t>Concluído</t>
        </is>
      </c>
      <c r="V3125" s="14" t="n"/>
      <c r="W3125" s="14" t="n"/>
      <c r="X3125" s="14" t="n"/>
      <c r="Y3125" s="14" t="n"/>
      <c r="Z3125" s="14" t="n"/>
      <c r="AA3125" s="11" t="n"/>
      <c r="AB3125" s="14">
        <f>B3125&amp;"|"&amp;I3125</f>
        <v/>
      </c>
      <c r="AC3125">
        <f>IF($B3125="","","|"&amp;SUBSTITUTE(TRIM(SUBSTITUTE(SUBSTITUTE(SUBSTITUTE(SUBSTITUTE(SUBSTITUTE(SUBSTITUTE(SUBSTITUTE(SUBSTITUTE(SUBSTITUTE(SUBSTITUTE(SUBSTITUTE(SUBSTITUTE(SUBSTITUTE(SUBSTITUTE(TRIM($B3125&amp;""),CHAR(10)," "),CHAR(13)," "),"."," "),";"," "),","," "),"/"," "),"+"," "),"-"," "),"  "," "),"  "," "),"  "," "),"  "," "),"  "," "),"  "," "))," ","|")&amp;"|")</f>
        <v/>
      </c>
      <c r="AD3125">
        <f>TRIM($I3125&amp;"")</f>
        <v/>
      </c>
    </row>
    <row r="3126" ht="36" customHeight="1">
      <c r="A3126" s="9" t="n">
        <v>46212</v>
      </c>
      <c r="B3126" s="14" t="inlineStr">
        <is>
          <t>10241</t>
        </is>
      </c>
      <c r="C3126" s="14" t="inlineStr">
        <is>
          <t>M/C 0717 (MARROM)</t>
        </is>
      </c>
      <c r="D3126" s="14" t="inlineStr">
        <is>
          <t>10 FURADEIRAS</t>
        </is>
      </c>
      <c r="E3126" s="14" t="n">
        <v>20031203</v>
      </c>
      <c r="F3126" s="14" t="inlineStr">
        <is>
          <t>(5) PE MENOR 800(818)X84(138)X15 MDF - NOVA YORK</t>
        </is>
      </c>
      <c r="G3126" s="14" t="inlineStr">
        <is>
          <t>10 FURADEIRAS</t>
        </is>
      </c>
      <c r="H3126" s="14" t="inlineStr">
        <is>
          <t>10 FURADEIRAS</t>
        </is>
      </c>
      <c r="I3126" s="9" t="inlineStr">
        <is>
          <t>10 FURADEIRAS</t>
        </is>
      </c>
      <c r="J3126" s="9" t="n">
        <v>12</v>
      </c>
      <c r="K3126" s="14">
        <f>IF($E3126="","",IFERROR(INDEX('01_Cad_Pecas'!$H$2:$H$5000,MATCH($E3126,'01_Cad_Pecas'!$D$2:$D$5000,0)),IFERROR(INDEX('01_Cad_Pecas'!$H$2:$H$5000,MATCH(VALUE($E3126),'01_Cad_Pecas'!$D$2:$D$5000,0)),"")))</f>
        <v/>
      </c>
      <c r="L3126" s="14">
        <f>IF($E3126="","",IFERROR(INDEX('01_Cad_Pecas'!$I$2:$I$5000,MATCH($E3126,'01_Cad_Pecas'!$D$2:$D$5000,0)),IFERROR(INDEX('01_Cad_Pecas'!$I$2:$I$5000,MATCH(VALUE($E3126),'01_Cad_Pecas'!$D$2:$D$5000,0)),"")))</f>
        <v/>
      </c>
      <c r="M3126" s="14">
        <f>IF(OR($J3126="",$L3126=""),"",IF($K3126="",0,$K3126)+$J3126*$L3126)</f>
        <v/>
      </c>
      <c r="N3126" s="14" t="n">
        <v>46212</v>
      </c>
      <c r="O3126" s="14" t="n">
        <v>12</v>
      </c>
      <c r="P3126" s="14" t="n"/>
      <c r="Q3126" s="14" t="n"/>
      <c r="R3126" s="14" t="n"/>
      <c r="S3126" s="14" t="n"/>
      <c r="T3126" s="14">
        <f>IF(OR($J3126="",$O3126=""),"",$O3126/$J3126)</f>
        <v/>
      </c>
      <c r="U3126" s="14" t="inlineStr">
        <is>
          <t>Concluído</t>
        </is>
      </c>
      <c r="V3126" s="14" t="n"/>
      <c r="W3126" s="14" t="n"/>
      <c r="X3126" s="14" t="n"/>
      <c r="Y3126" s="14" t="n"/>
      <c r="Z3126" s="14" t="n"/>
      <c r="AA3126" s="11" t="n"/>
      <c r="AB3126" s="14">
        <f>B3126&amp;"|"&amp;I3126</f>
        <v/>
      </c>
      <c r="AC3126">
        <f>IF($B3126="","","|"&amp;SUBSTITUTE(TRIM(SUBSTITUTE(SUBSTITUTE(SUBSTITUTE(SUBSTITUTE(SUBSTITUTE(SUBSTITUTE(SUBSTITUTE(SUBSTITUTE(SUBSTITUTE(SUBSTITUTE(SUBSTITUTE(SUBSTITUTE(SUBSTITUTE(SUBSTITUTE(TRIM($B3126&amp;""),CHAR(10)," "),CHAR(13)," "),"."," "),";"," "),","," "),"/"," "),"+"," "),"-"," "),"  "," "),"  "," "),"  "," "),"  "," "),"  "," "),"  "," "))," ","|")&amp;"|")</f>
        <v/>
      </c>
      <c r="AD3126">
        <f>TRIM($I3126&amp;"")</f>
        <v/>
      </c>
    </row>
    <row r="3127" ht="36" customHeight="1">
      <c r="A3127" s="9" t="n">
        <v>46212</v>
      </c>
      <c r="B3127" s="14" t="inlineStr">
        <is>
          <t>10241</t>
        </is>
      </c>
      <c r="C3127" s="14" t="inlineStr">
        <is>
          <t>M/C 0717 (MARROM)</t>
        </is>
      </c>
      <c r="D3127" s="14" t="inlineStr">
        <is>
          <t>10 FURADEIRAS</t>
        </is>
      </c>
      <c r="E3127" s="14" t="n">
        <v>30006104</v>
      </c>
      <c r="F3127" s="14" t="inlineStr">
        <is>
          <t>MOLDURA ENCOSTO 445X280X15 MDF - CAD SANTIAGO NEW</t>
        </is>
      </c>
      <c r="G3127" s="14" t="inlineStr">
        <is>
          <t>10 FURADEIRAS</t>
        </is>
      </c>
      <c r="H3127" s="14" t="inlineStr">
        <is>
          <t>10 FURADEIRAS</t>
        </is>
      </c>
      <c r="I3127" s="9" t="inlineStr">
        <is>
          <t>10 FURADEIRAS</t>
        </is>
      </c>
      <c r="J3127" s="9" t="n">
        <v>54</v>
      </c>
      <c r="K3127" s="14">
        <f>IF($E3127="","",IFERROR(INDEX('01_Cad_Pecas'!$H$2:$H$5000,MATCH($E3127,'01_Cad_Pecas'!$D$2:$D$5000,0)),IFERROR(INDEX('01_Cad_Pecas'!$H$2:$H$5000,MATCH(VALUE($E3127),'01_Cad_Pecas'!$D$2:$D$5000,0)),"")))</f>
        <v/>
      </c>
      <c r="L3127" s="14">
        <f>IF($E3127="","",IFERROR(INDEX('01_Cad_Pecas'!$I$2:$I$5000,MATCH($E3127,'01_Cad_Pecas'!$D$2:$D$5000,0)),IFERROR(INDEX('01_Cad_Pecas'!$I$2:$I$5000,MATCH(VALUE($E3127),'01_Cad_Pecas'!$D$2:$D$5000,0)),"")))</f>
        <v/>
      </c>
      <c r="M3127" s="14">
        <f>IF(OR($J3127="",$L3127=""),"",IF($K3127="",0,$K3127)+$J3127*$L3127)</f>
        <v/>
      </c>
      <c r="N3127" s="14" t="n">
        <v>46212</v>
      </c>
      <c r="O3127" s="14" t="n">
        <v>54</v>
      </c>
      <c r="P3127" s="14" t="n"/>
      <c r="Q3127" s="14" t="n"/>
      <c r="R3127" s="14" t="n"/>
      <c r="S3127" s="14" t="n"/>
      <c r="T3127" s="14">
        <f>IF(OR($J3127="",$O3127=""),"",$O3127/$J3127)</f>
        <v/>
      </c>
      <c r="U3127" s="14" t="inlineStr">
        <is>
          <t>Concluído</t>
        </is>
      </c>
      <c r="V3127" s="14" t="n"/>
      <c r="W3127" s="14" t="n"/>
      <c r="X3127" s="14" t="n"/>
      <c r="Y3127" s="14" t="n"/>
      <c r="Z3127" s="14" t="n"/>
      <c r="AA3127" s="11" t="n"/>
      <c r="AB3127" s="14">
        <f>B3127&amp;"|"&amp;I3127</f>
        <v/>
      </c>
      <c r="AC3127">
        <f>IF($B3127="","","|"&amp;SUBSTITUTE(TRIM(SUBSTITUTE(SUBSTITUTE(SUBSTITUTE(SUBSTITUTE(SUBSTITUTE(SUBSTITUTE(SUBSTITUTE(SUBSTITUTE(SUBSTITUTE(SUBSTITUTE(SUBSTITUTE(SUBSTITUTE(SUBSTITUTE(SUBSTITUTE(TRIM($B3127&amp;""),CHAR(10)," "),CHAR(13)," "),"."," "),";"," "),","," "),"/"," "),"+"," "),"-"," "),"  "," "),"  "," "),"  "," "),"  "," "),"  "," "),"  "," "))," ","|")&amp;"|")</f>
        <v/>
      </c>
      <c r="AD3127">
        <f>TRIM($I3127&amp;"")</f>
        <v/>
      </c>
    </row>
    <row r="3128" ht="36" customHeight="1">
      <c r="A3128" s="9" t="n">
        <v>46212</v>
      </c>
      <c r="B3128" s="14" t="inlineStr">
        <is>
          <t>10241</t>
        </is>
      </c>
      <c r="C3128" s="14" t="inlineStr">
        <is>
          <t>M/C 0717 (MARROM)</t>
        </is>
      </c>
      <c r="D3128" s="14" t="inlineStr">
        <is>
          <t>10 FURADEIRAS</t>
        </is>
      </c>
      <c r="E3128" s="14" t="n">
        <v>30008101</v>
      </c>
      <c r="F3128" s="14" t="inlineStr">
        <is>
          <t>ENCOSTO 445X280X15 MDF - CAD CORDOBA</t>
        </is>
      </c>
      <c r="G3128" s="14" t="inlineStr">
        <is>
          <t>10 FURADEIRAS</t>
        </is>
      </c>
      <c r="H3128" s="14" t="inlineStr">
        <is>
          <t>10 FURADEIRAS</t>
        </is>
      </c>
      <c r="I3128" s="9" t="inlineStr">
        <is>
          <t>10 FURADEIRAS</t>
        </is>
      </c>
      <c r="J3128" s="9" t="n">
        <v>6</v>
      </c>
      <c r="K3128" s="14">
        <f>IF($E3128="","",IFERROR(INDEX('01_Cad_Pecas'!$H$2:$H$5000,MATCH($E3128,'01_Cad_Pecas'!$D$2:$D$5000,0)),IFERROR(INDEX('01_Cad_Pecas'!$H$2:$H$5000,MATCH(VALUE($E3128),'01_Cad_Pecas'!$D$2:$D$5000,0)),"")))</f>
        <v/>
      </c>
      <c r="L3128" s="14">
        <f>IF($E3128="","",IFERROR(INDEX('01_Cad_Pecas'!$I$2:$I$5000,MATCH($E3128,'01_Cad_Pecas'!$D$2:$D$5000,0)),IFERROR(INDEX('01_Cad_Pecas'!$I$2:$I$5000,MATCH(VALUE($E3128),'01_Cad_Pecas'!$D$2:$D$5000,0)),"")))</f>
        <v/>
      </c>
      <c r="M3128" s="14">
        <f>IF(OR($J3128="",$L3128=""),"",IF($K3128="",0,$K3128)+$J3128*$L3128)</f>
        <v/>
      </c>
      <c r="N3128" s="14" t="n">
        <v>46212</v>
      </c>
      <c r="O3128" s="14" t="n">
        <v>6</v>
      </c>
      <c r="P3128" s="14" t="n"/>
      <c r="Q3128" s="14" t="n"/>
      <c r="R3128" s="14" t="n"/>
      <c r="S3128" s="14" t="n"/>
      <c r="T3128" s="14">
        <f>IF(OR($J3128="",$O3128=""),"",$O3128/$J3128)</f>
        <v/>
      </c>
      <c r="U3128" s="14" t="inlineStr">
        <is>
          <t>Concluído</t>
        </is>
      </c>
      <c r="V3128" s="14" t="n"/>
      <c r="W3128" s="14" t="n"/>
      <c r="X3128" s="14" t="n"/>
      <c r="Y3128" s="14" t="n"/>
      <c r="Z3128" s="14" t="n"/>
      <c r="AA3128" s="11" t="n"/>
      <c r="AB3128" s="14">
        <f>B3128&amp;"|"&amp;I3128</f>
        <v/>
      </c>
      <c r="AC3128">
        <f>IF($B3128="","","|"&amp;SUBSTITUTE(TRIM(SUBSTITUTE(SUBSTITUTE(SUBSTITUTE(SUBSTITUTE(SUBSTITUTE(SUBSTITUTE(SUBSTITUTE(SUBSTITUTE(SUBSTITUTE(SUBSTITUTE(SUBSTITUTE(SUBSTITUTE(SUBSTITUTE(SUBSTITUTE(TRIM($B3128&amp;""),CHAR(10)," "),CHAR(13)," "),"."," "),";"," "),","," "),"/"," "),"+"," "),"-"," "),"  "," "),"  "," "),"  "," "),"  "," "),"  "," "),"  "," "))," ","|")&amp;"|")</f>
        <v/>
      </c>
      <c r="AD3128">
        <f>TRIM($I3128&amp;"")</f>
        <v/>
      </c>
    </row>
    <row r="3129" ht="36" customHeight="1">
      <c r="A3129" s="9" t="n">
        <v>46212</v>
      </c>
      <c r="B3129" s="14" t="inlineStr">
        <is>
          <t>10241</t>
        </is>
      </c>
      <c r="C3129" s="14" t="inlineStr">
        <is>
          <t>M/C 0717 (MARROM)</t>
        </is>
      </c>
      <c r="D3129" s="14" t="inlineStr">
        <is>
          <t>10 FURADEIRAS</t>
        </is>
      </c>
      <c r="E3129" s="14" t="n">
        <v>20052001</v>
      </c>
      <c r="F3129" s="14" t="inlineStr">
        <is>
          <t>(2-4) TRAVESSA 742X122X25 MDF - MESA ATHENAS</t>
        </is>
      </c>
      <c r="G3129" s="14" t="inlineStr">
        <is>
          <t>10 FURADEIRAS</t>
        </is>
      </c>
      <c r="H3129" s="14" t="inlineStr">
        <is>
          <t>10 FURADEIRAS</t>
        </is>
      </c>
      <c r="I3129" s="9" t="inlineStr">
        <is>
          <t>10 FURADEIRAS</t>
        </is>
      </c>
      <c r="J3129" s="9" t="n">
        <v>28</v>
      </c>
      <c r="K3129" s="14">
        <f>IF($E3129="","",IFERROR(INDEX('01_Cad_Pecas'!$H$2:$H$5000,MATCH($E3129,'01_Cad_Pecas'!$D$2:$D$5000,0)),IFERROR(INDEX('01_Cad_Pecas'!$H$2:$H$5000,MATCH(VALUE($E3129),'01_Cad_Pecas'!$D$2:$D$5000,0)),"")))</f>
        <v/>
      </c>
      <c r="L3129" s="14">
        <f>IF($E3129="","",IFERROR(INDEX('01_Cad_Pecas'!$I$2:$I$5000,MATCH($E3129,'01_Cad_Pecas'!$D$2:$D$5000,0)),IFERROR(INDEX('01_Cad_Pecas'!$I$2:$I$5000,MATCH(VALUE($E3129),'01_Cad_Pecas'!$D$2:$D$5000,0)),"")))</f>
        <v/>
      </c>
      <c r="M3129" s="14">
        <f>IF(OR($J3129="",$L3129=""),"",IF($K3129="",0,$K3129)+$J3129*$L3129)</f>
        <v/>
      </c>
      <c r="N3129" s="14" t="n">
        <v>46212</v>
      </c>
      <c r="O3129" s="14" t="n">
        <v>28</v>
      </c>
      <c r="P3129" s="14" t="n"/>
      <c r="Q3129" s="14" t="n"/>
      <c r="R3129" s="14" t="n"/>
      <c r="S3129" s="14" t="n"/>
      <c r="T3129" s="14">
        <f>IF(OR($J3129="",$O3129=""),"",$O3129/$J3129)</f>
        <v/>
      </c>
      <c r="U3129" s="14" t="inlineStr">
        <is>
          <t>Concluído</t>
        </is>
      </c>
      <c r="V3129" s="14" t="n"/>
      <c r="W3129" s="14" t="n"/>
      <c r="X3129" s="14" t="n"/>
      <c r="Y3129" s="14" t="n"/>
      <c r="Z3129" s="14" t="n"/>
      <c r="AA3129" s="11" t="n"/>
      <c r="AB3129" s="14">
        <f>B3129&amp;"|"&amp;I3129</f>
        <v/>
      </c>
      <c r="AC3129">
        <f>IF($B3129="","","|"&amp;SUBSTITUTE(TRIM(SUBSTITUTE(SUBSTITUTE(SUBSTITUTE(SUBSTITUTE(SUBSTITUTE(SUBSTITUTE(SUBSTITUTE(SUBSTITUTE(SUBSTITUTE(SUBSTITUTE(SUBSTITUTE(SUBSTITUTE(SUBSTITUTE(SUBSTITUTE(TRIM($B3129&amp;""),CHAR(10)," "),CHAR(13)," "),"."," "),";"," "),","," "),"/"," "),"+"," "),"-"," "),"  "," "),"  "," "),"  "," "),"  "," "),"  "," "),"  "," "))," ","|")&amp;"|")</f>
        <v/>
      </c>
      <c r="AD3129">
        <f>TRIM($I3129&amp;"")</f>
        <v/>
      </c>
    </row>
    <row r="3130" ht="36" customHeight="1">
      <c r="A3130" s="9" t="n">
        <v>46212</v>
      </c>
      <c r="B3130" s="14" t="inlineStr">
        <is>
          <t>10241</t>
        </is>
      </c>
      <c r="C3130" s="14" t="inlineStr">
        <is>
          <t>M/C 0717 (MARROM)</t>
        </is>
      </c>
      <c r="D3130" s="14" t="inlineStr">
        <is>
          <t>10 FURADEIRAS</t>
        </is>
      </c>
      <c r="E3130" s="14" t="n">
        <v>20052002</v>
      </c>
      <c r="F3130" s="14" t="inlineStr">
        <is>
          <t>(5) BASE MAIOR 542X124X25 MDF - MESA ATHENAS</t>
        </is>
      </c>
      <c r="G3130" s="14" t="inlineStr">
        <is>
          <t>10 FURADEIRAS</t>
        </is>
      </c>
      <c r="H3130" s="14" t="inlineStr">
        <is>
          <t>10 FURADEIRAS</t>
        </is>
      </c>
      <c r="I3130" s="9" t="inlineStr">
        <is>
          <t>10 FURADEIRAS</t>
        </is>
      </c>
      <c r="J3130" s="9" t="n">
        <v>6</v>
      </c>
      <c r="K3130" s="14">
        <f>IF($E3130="","",IFERROR(INDEX('01_Cad_Pecas'!$H$2:$H$5000,MATCH($E3130,'01_Cad_Pecas'!$D$2:$D$5000,0)),IFERROR(INDEX('01_Cad_Pecas'!$H$2:$H$5000,MATCH(VALUE($E3130),'01_Cad_Pecas'!$D$2:$D$5000,0)),"")))</f>
        <v/>
      </c>
      <c r="L3130" s="14">
        <f>IF($E3130="","",IFERROR(INDEX('01_Cad_Pecas'!$I$2:$I$5000,MATCH($E3130,'01_Cad_Pecas'!$D$2:$D$5000,0)),IFERROR(INDEX('01_Cad_Pecas'!$I$2:$I$5000,MATCH(VALUE($E3130),'01_Cad_Pecas'!$D$2:$D$5000,0)),"")))</f>
        <v/>
      </c>
      <c r="M3130" s="14">
        <f>IF(OR($J3130="",$L3130=""),"",IF($K3130="",0,$K3130)+$J3130*$L3130)</f>
        <v/>
      </c>
      <c r="N3130" s="14" t="n">
        <v>46212</v>
      </c>
      <c r="O3130" s="14" t="n">
        <v>6</v>
      </c>
      <c r="P3130" s="14" t="n"/>
      <c r="Q3130" s="14" t="n"/>
      <c r="R3130" s="14" t="n"/>
      <c r="S3130" s="14" t="n"/>
      <c r="T3130" s="14">
        <f>IF(OR($J3130="",$O3130=""),"",$O3130/$J3130)</f>
        <v/>
      </c>
      <c r="U3130" s="14" t="inlineStr">
        <is>
          <t>Concluído</t>
        </is>
      </c>
      <c r="V3130" s="14" t="n"/>
      <c r="W3130" s="14" t="n"/>
      <c r="X3130" s="14" t="n"/>
      <c r="Y3130" s="14" t="n"/>
      <c r="Z3130" s="14" t="n"/>
      <c r="AA3130" s="11" t="n"/>
      <c r="AB3130" s="14">
        <f>B3130&amp;"|"&amp;I3130</f>
        <v/>
      </c>
      <c r="AC3130">
        <f>IF($B3130="","","|"&amp;SUBSTITUTE(TRIM(SUBSTITUTE(SUBSTITUTE(SUBSTITUTE(SUBSTITUTE(SUBSTITUTE(SUBSTITUTE(SUBSTITUTE(SUBSTITUTE(SUBSTITUTE(SUBSTITUTE(SUBSTITUTE(SUBSTITUTE(SUBSTITUTE(SUBSTITUTE(TRIM($B3130&amp;""),CHAR(10)," "),CHAR(13)," "),"."," "),";"," "),","," "),"/"," "),"+"," "),"-"," "),"  "," "),"  "," "),"  "," "),"  "," "),"  "," "),"  "," "))," ","|")&amp;"|")</f>
        <v/>
      </c>
      <c r="AD3130">
        <f>TRIM($I3130&amp;"")</f>
        <v/>
      </c>
    </row>
    <row r="3131" ht="36" customHeight="1">
      <c r="A3131" s="9" t="n">
        <v>46212</v>
      </c>
      <c r="B3131" s="14" t="inlineStr">
        <is>
          <t>10241</t>
        </is>
      </c>
      <c r="C3131" s="14" t="inlineStr">
        <is>
          <t>M/C 0717 (MARROM)</t>
        </is>
      </c>
      <c r="D3131" s="14" t="inlineStr">
        <is>
          <t>10 FURADEIRAS</t>
        </is>
      </c>
      <c r="E3131" s="14" t="n">
        <v>20052003</v>
      </c>
      <c r="F3131" s="14" t="inlineStr">
        <is>
          <t>(6)BASE MENOR 386 (189)X124X25 MDF - MESA ATHENAS</t>
        </is>
      </c>
      <c r="G3131" s="14" t="inlineStr">
        <is>
          <t>10 FURADEIRAS</t>
        </is>
      </c>
      <c r="H3131" s="14" t="inlineStr">
        <is>
          <t>10 FURADEIRAS</t>
        </is>
      </c>
      <c r="I3131" s="9" t="inlineStr">
        <is>
          <t>10 FURADEIRAS</t>
        </is>
      </c>
      <c r="J3131" s="9" t="n">
        <v>12</v>
      </c>
      <c r="K3131" s="14">
        <f>IF($E3131="","",IFERROR(INDEX('01_Cad_Pecas'!$H$2:$H$5000,MATCH($E3131,'01_Cad_Pecas'!$D$2:$D$5000,0)),IFERROR(INDEX('01_Cad_Pecas'!$H$2:$H$5000,MATCH(VALUE($E3131),'01_Cad_Pecas'!$D$2:$D$5000,0)),"")))</f>
        <v/>
      </c>
      <c r="L3131" s="14">
        <f>IF($E3131="","",IFERROR(INDEX('01_Cad_Pecas'!$I$2:$I$5000,MATCH($E3131,'01_Cad_Pecas'!$D$2:$D$5000,0)),IFERROR(INDEX('01_Cad_Pecas'!$I$2:$I$5000,MATCH(VALUE($E3131),'01_Cad_Pecas'!$D$2:$D$5000,0)),"")))</f>
        <v/>
      </c>
      <c r="M3131" s="14">
        <f>IF(OR($J3131="",$L3131=""),"",IF($K3131="",0,$K3131)+$J3131*$L3131)</f>
        <v/>
      </c>
      <c r="N3131" s="14" t="n">
        <v>46212</v>
      </c>
      <c r="O3131" s="14" t="n">
        <v>12</v>
      </c>
      <c r="P3131" s="14" t="n"/>
      <c r="Q3131" s="14" t="n"/>
      <c r="R3131" s="14" t="n"/>
      <c r="S3131" s="14" t="n"/>
      <c r="T3131" s="14">
        <f>IF(OR($J3131="",$O3131=""),"",$O3131/$J3131)</f>
        <v/>
      </c>
      <c r="U3131" s="14" t="inlineStr">
        <is>
          <t>Concluído</t>
        </is>
      </c>
      <c r="V3131" s="14" t="n"/>
      <c r="W3131" s="14" t="n"/>
      <c r="X3131" s="14" t="n"/>
      <c r="Y3131" s="14" t="n"/>
      <c r="Z3131" s="14" t="n"/>
      <c r="AA3131" s="11" t="n"/>
      <c r="AB3131" s="14">
        <f>B3131&amp;"|"&amp;I3131</f>
        <v/>
      </c>
      <c r="AC3131">
        <f>IF($B3131="","","|"&amp;SUBSTITUTE(TRIM(SUBSTITUTE(SUBSTITUTE(SUBSTITUTE(SUBSTITUTE(SUBSTITUTE(SUBSTITUTE(SUBSTITUTE(SUBSTITUTE(SUBSTITUTE(SUBSTITUTE(SUBSTITUTE(SUBSTITUTE(SUBSTITUTE(SUBSTITUTE(TRIM($B3131&amp;""),CHAR(10)," "),CHAR(13)," "),"."," "),";"," "),","," "),"/"," "),"+"," "),"-"," "),"  "," "),"  "," "),"  "," "),"  "," "),"  "," "),"  "," "))," ","|")&amp;"|")</f>
        <v/>
      </c>
      <c r="AD3131">
        <f>TRIM($I3131&amp;"")</f>
        <v/>
      </c>
    </row>
    <row r="3132" ht="36" customHeight="1">
      <c r="A3132" s="9" t="n">
        <v>46212</v>
      </c>
      <c r="B3132" s="14" t="inlineStr">
        <is>
          <t>10241</t>
        </is>
      </c>
      <c r="C3132" s="14" t="inlineStr">
        <is>
          <t>M/C 0717 (MARROM)</t>
        </is>
      </c>
      <c r="D3132" s="14" t="inlineStr">
        <is>
          <t>10 FURADEIRAS</t>
        </is>
      </c>
      <c r="E3132" s="14" t="n">
        <v>20052202</v>
      </c>
      <c r="F3132" s="14" t="inlineStr">
        <is>
          <t>(5) BASE MAIOR 742X124X25 MDF - MESA ATHENAS 1,20</t>
        </is>
      </c>
      <c r="G3132" s="14" t="inlineStr">
        <is>
          <t>10 FURADEIRAS</t>
        </is>
      </c>
      <c r="H3132" s="14" t="inlineStr">
        <is>
          <t>10 FURADEIRAS</t>
        </is>
      </c>
      <c r="I3132" s="9" t="inlineStr">
        <is>
          <t>10 FURADEIRAS</t>
        </is>
      </c>
      <c r="J3132" s="9" t="n">
        <v>1</v>
      </c>
      <c r="K3132" s="14">
        <f>IF($E3132="","",IFERROR(INDEX('01_Cad_Pecas'!$H$2:$H$5000,MATCH($E3132,'01_Cad_Pecas'!$D$2:$D$5000,0)),IFERROR(INDEX('01_Cad_Pecas'!$H$2:$H$5000,MATCH(VALUE($E3132),'01_Cad_Pecas'!$D$2:$D$5000,0)),"")))</f>
        <v/>
      </c>
      <c r="L3132" s="14">
        <f>IF($E3132="","",IFERROR(INDEX('01_Cad_Pecas'!$I$2:$I$5000,MATCH($E3132,'01_Cad_Pecas'!$D$2:$D$5000,0)),IFERROR(INDEX('01_Cad_Pecas'!$I$2:$I$5000,MATCH(VALUE($E3132),'01_Cad_Pecas'!$D$2:$D$5000,0)),"")))</f>
        <v/>
      </c>
      <c r="M3132" s="14">
        <f>IF(OR($J3132="",$L3132=""),"",IF($K3132="",0,$K3132)+$J3132*$L3132)</f>
        <v/>
      </c>
      <c r="N3132" s="14" t="n">
        <v>46212</v>
      </c>
      <c r="O3132" s="14" t="n">
        <v>1</v>
      </c>
      <c r="P3132" s="14" t="n"/>
      <c r="Q3132" s="14" t="n"/>
      <c r="R3132" s="14" t="n"/>
      <c r="S3132" s="14" t="n"/>
      <c r="T3132" s="14">
        <f>IF(OR($J3132="",$O3132=""),"",$O3132/$J3132)</f>
        <v/>
      </c>
      <c r="U3132" s="14" t="inlineStr">
        <is>
          <t>Concluído</t>
        </is>
      </c>
      <c r="V3132" s="14" t="n"/>
      <c r="W3132" s="14" t="n"/>
      <c r="X3132" s="14" t="n"/>
      <c r="Y3132" s="14" t="n"/>
      <c r="Z3132" s="14" t="n"/>
      <c r="AA3132" s="11" t="n"/>
      <c r="AB3132" s="14">
        <f>B3132&amp;"|"&amp;I3132</f>
        <v/>
      </c>
      <c r="AC3132">
        <f>IF($B3132="","","|"&amp;SUBSTITUTE(TRIM(SUBSTITUTE(SUBSTITUTE(SUBSTITUTE(SUBSTITUTE(SUBSTITUTE(SUBSTITUTE(SUBSTITUTE(SUBSTITUTE(SUBSTITUTE(SUBSTITUTE(SUBSTITUTE(SUBSTITUTE(SUBSTITUTE(SUBSTITUTE(TRIM($B3132&amp;""),CHAR(10)," "),CHAR(13)," "),"."," "),";"," "),","," "),"/"," "),"+"," "),"-"," "),"  "," "),"  "," "),"  "," "),"  "," "),"  "," "),"  "," "))," ","|")&amp;"|")</f>
        <v/>
      </c>
      <c r="AD3132">
        <f>TRIM($I3132&amp;"")</f>
        <v/>
      </c>
    </row>
    <row r="3133" ht="36" customHeight="1">
      <c r="A3133" s="9" t="n">
        <v>46212</v>
      </c>
      <c r="B3133" s="14" t="inlineStr">
        <is>
          <t>10241</t>
        </is>
      </c>
      <c r="C3133" s="14" t="inlineStr">
        <is>
          <t>M/C 0717 (MARROM)</t>
        </is>
      </c>
      <c r="D3133" s="14" t="inlineStr">
        <is>
          <t>10 FURADEIRAS</t>
        </is>
      </c>
      <c r="E3133" s="14" t="n">
        <v>20052203</v>
      </c>
      <c r="F3133" s="14" t="inlineStr">
        <is>
          <t>(6)BASE MENOR 446(220)X124X25 MDF-MESA ATHENAS1,20</t>
        </is>
      </c>
      <c r="G3133" s="14" t="inlineStr">
        <is>
          <t>10 FURADEIRAS</t>
        </is>
      </c>
      <c r="H3133" s="14" t="inlineStr">
        <is>
          <t>10 FURADEIRAS</t>
        </is>
      </c>
      <c r="I3133" s="9" t="inlineStr">
        <is>
          <t>10 FURADEIRAS</t>
        </is>
      </c>
      <c r="J3133" s="9" t="n">
        <v>2</v>
      </c>
      <c r="K3133" s="14">
        <f>IF($E3133="","",IFERROR(INDEX('01_Cad_Pecas'!$H$2:$H$5000,MATCH($E3133,'01_Cad_Pecas'!$D$2:$D$5000,0)),IFERROR(INDEX('01_Cad_Pecas'!$H$2:$H$5000,MATCH(VALUE($E3133),'01_Cad_Pecas'!$D$2:$D$5000,0)),"")))</f>
        <v/>
      </c>
      <c r="L3133" s="14">
        <f>IF($E3133="","",IFERROR(INDEX('01_Cad_Pecas'!$I$2:$I$5000,MATCH($E3133,'01_Cad_Pecas'!$D$2:$D$5000,0)),IFERROR(INDEX('01_Cad_Pecas'!$I$2:$I$5000,MATCH(VALUE($E3133),'01_Cad_Pecas'!$D$2:$D$5000,0)),"")))</f>
        <v/>
      </c>
      <c r="M3133" s="14">
        <f>IF(OR($J3133="",$L3133=""),"",IF($K3133="",0,$K3133)+$J3133*$L3133)</f>
        <v/>
      </c>
      <c r="N3133" s="14" t="n">
        <v>46212</v>
      </c>
      <c r="O3133" s="14" t="n">
        <v>2</v>
      </c>
      <c r="P3133" s="14" t="n"/>
      <c r="Q3133" s="14" t="n"/>
      <c r="R3133" s="14" t="n"/>
      <c r="S3133" s="14" t="n"/>
      <c r="T3133" s="14">
        <f>IF(OR($J3133="",$O3133=""),"",$O3133/$J3133)</f>
        <v/>
      </c>
      <c r="U3133" s="14" t="inlineStr">
        <is>
          <t>Concluído</t>
        </is>
      </c>
      <c r="V3133" s="14" t="n"/>
      <c r="W3133" s="14" t="n"/>
      <c r="X3133" s="14" t="n"/>
      <c r="Y3133" s="14" t="n"/>
      <c r="Z3133" s="14" t="n"/>
      <c r="AA3133" s="11" t="n"/>
      <c r="AB3133" s="14">
        <f>B3133&amp;"|"&amp;I3133</f>
        <v/>
      </c>
      <c r="AC3133">
        <f>IF($B3133="","","|"&amp;SUBSTITUTE(TRIM(SUBSTITUTE(SUBSTITUTE(SUBSTITUTE(SUBSTITUTE(SUBSTITUTE(SUBSTITUTE(SUBSTITUTE(SUBSTITUTE(SUBSTITUTE(SUBSTITUTE(SUBSTITUTE(SUBSTITUTE(SUBSTITUTE(SUBSTITUTE(TRIM($B3133&amp;""),CHAR(10)," "),CHAR(13)," "),"."," "),";"," "),","," "),"/"," "),"+"," "),"-"," "),"  "," "),"  "," "),"  "," "),"  "," "),"  "," "),"  "," "))," ","|")&amp;"|")</f>
        <v/>
      </c>
      <c r="AD3133">
        <f>TRIM($I3133&amp;"")</f>
        <v/>
      </c>
    </row>
    <row r="3134" ht="36" customHeight="1">
      <c r="A3134" s="9" t="n">
        <v>46212</v>
      </c>
      <c r="B3134" s="14" t="inlineStr">
        <is>
          <t>10241</t>
        </is>
      </c>
      <c r="C3134" s="14" t="inlineStr">
        <is>
          <t>M/C 0717 (MARROM)</t>
        </is>
      </c>
      <c r="D3134" s="14" t="inlineStr">
        <is>
          <t>10 FURADEIRAS</t>
        </is>
      </c>
      <c r="E3134" s="14" t="n">
        <v>30009703</v>
      </c>
      <c r="F3134" s="14" t="inlineStr">
        <is>
          <t>ESPALDAR 390X40(911)X25 MDF (24) - CADEIRA GRECIA</t>
        </is>
      </c>
      <c r="G3134" s="14" t="inlineStr">
        <is>
          <t>10 FURADEIRAS</t>
        </is>
      </c>
      <c r="H3134" s="14" t="inlineStr">
        <is>
          <t>10 FURADEIRAS</t>
        </is>
      </c>
      <c r="I3134" s="9" t="inlineStr">
        <is>
          <t>10 FURADEIRAS</t>
        </is>
      </c>
      <c r="J3134" s="9" t="n">
        <v>8</v>
      </c>
      <c r="K3134" s="14">
        <f>IF($E3134="","",IFERROR(INDEX('01_Cad_Pecas'!$H$2:$H$5000,MATCH($E3134,'01_Cad_Pecas'!$D$2:$D$5000,0)),IFERROR(INDEX('01_Cad_Pecas'!$H$2:$H$5000,MATCH(VALUE($E3134),'01_Cad_Pecas'!$D$2:$D$5000,0)),"")))</f>
        <v/>
      </c>
      <c r="L3134" s="14">
        <f>IF($E3134="","",IFERROR(INDEX('01_Cad_Pecas'!$I$2:$I$5000,MATCH($E3134,'01_Cad_Pecas'!$D$2:$D$5000,0)),IFERROR(INDEX('01_Cad_Pecas'!$I$2:$I$5000,MATCH(VALUE($E3134),'01_Cad_Pecas'!$D$2:$D$5000,0)),"")))</f>
        <v/>
      </c>
      <c r="M3134" s="14">
        <f>IF(OR($J3134="",$L3134=""),"",IF($K3134="",0,$K3134)+$J3134*$L3134)</f>
        <v/>
      </c>
      <c r="N3134" s="14" t="n">
        <v>46212</v>
      </c>
      <c r="O3134" s="14" t="n">
        <v>8</v>
      </c>
      <c r="P3134" s="14" t="n"/>
      <c r="Q3134" s="14" t="n"/>
      <c r="R3134" s="14" t="n"/>
      <c r="S3134" s="14" t="n"/>
      <c r="T3134" s="14">
        <f>IF(OR($J3134="",$O3134=""),"",$O3134/$J3134)</f>
        <v/>
      </c>
      <c r="U3134" s="14" t="inlineStr">
        <is>
          <t>Concluído</t>
        </is>
      </c>
      <c r="V3134" s="14" t="n"/>
      <c r="W3134" s="14" t="n"/>
      <c r="X3134" s="14" t="n"/>
      <c r="Y3134" s="14" t="n"/>
      <c r="Z3134" s="14" t="n"/>
      <c r="AA3134" s="11" t="n"/>
      <c r="AB3134" s="14">
        <f>B3134&amp;"|"&amp;I3134</f>
        <v/>
      </c>
      <c r="AC3134">
        <f>IF($B3134="","","|"&amp;SUBSTITUTE(TRIM(SUBSTITUTE(SUBSTITUTE(SUBSTITUTE(SUBSTITUTE(SUBSTITUTE(SUBSTITUTE(SUBSTITUTE(SUBSTITUTE(SUBSTITUTE(SUBSTITUTE(SUBSTITUTE(SUBSTITUTE(SUBSTITUTE(SUBSTITUTE(TRIM($B3134&amp;""),CHAR(10)," "),CHAR(13)," "),"."," "),";"," "),","," "),"/"," "),"+"," "),"-"," "),"  "," "),"  "," "),"  "," "),"  "," "),"  "," "),"  "," "))," ","|")&amp;"|")</f>
        <v/>
      </c>
      <c r="AD3134">
        <f>TRIM($I3134&amp;"")</f>
        <v/>
      </c>
    </row>
    <row r="3135" ht="36" customHeight="1">
      <c r="A3135" s="9" t="n">
        <v>46213</v>
      </c>
      <c r="B3135" s="14" t="inlineStr">
        <is>
          <t>10246</t>
        </is>
      </c>
      <c r="C3135" s="14" t="inlineStr">
        <is>
          <t>M/C 0720 (AMARELO)</t>
        </is>
      </c>
      <c r="D3135" s="14" t="inlineStr">
        <is>
          <t>10 FURADEIRAS</t>
        </is>
      </c>
      <c r="E3135" s="14" t="n">
        <v>30080001</v>
      </c>
      <c r="F3135" s="14" t="inlineStr">
        <is>
          <t>(2) BASE 620X620X12 MDP - MESA ASMT. 1,36X1,36</t>
        </is>
      </c>
      <c r="G3135" s="14" t="inlineStr">
        <is>
          <t>10 FURADEIRAS</t>
        </is>
      </c>
      <c r="H3135" s="14" t="inlineStr">
        <is>
          <t>10 FURADEIRAS</t>
        </is>
      </c>
      <c r="I3135" s="9" t="inlineStr">
        <is>
          <t>10 FURADEIRAS</t>
        </is>
      </c>
      <c r="J3135" s="9" t="n">
        <v>20</v>
      </c>
      <c r="K3135" s="14">
        <f>IF($E3135="","",IFERROR(INDEX('01_Cad_Pecas'!$H$2:$H$5000,MATCH($E3135,'01_Cad_Pecas'!$D$2:$D$5000,0)),IFERROR(INDEX('01_Cad_Pecas'!$H$2:$H$5000,MATCH(VALUE($E3135),'01_Cad_Pecas'!$D$2:$D$5000,0)),"")))</f>
        <v/>
      </c>
      <c r="L3135" s="14">
        <f>IF($E3135="","",IFERROR(INDEX('01_Cad_Pecas'!$I$2:$I$5000,MATCH($E3135,'01_Cad_Pecas'!$D$2:$D$5000,0)),IFERROR(INDEX('01_Cad_Pecas'!$I$2:$I$5000,MATCH(VALUE($E3135),'01_Cad_Pecas'!$D$2:$D$5000,0)),"")))</f>
        <v/>
      </c>
      <c r="M3135" s="14">
        <f>IF(OR($J3135="",$L3135=""),"",IF($K3135="",0,$K3135)+$J3135*$L3135)</f>
        <v/>
      </c>
      <c r="N3135" s="14" t="n">
        <v>46213</v>
      </c>
      <c r="O3135" s="14" t="n">
        <v>20</v>
      </c>
      <c r="P3135" s="14" t="n"/>
      <c r="Q3135" s="14" t="n"/>
      <c r="R3135" s="14" t="n"/>
      <c r="S3135" s="14" t="n"/>
      <c r="T3135" s="14">
        <f>IF(OR($J3135="",$O3135=""),"",$O3135/$J3135)</f>
        <v/>
      </c>
      <c r="U3135" s="14" t="inlineStr">
        <is>
          <t>Concluído</t>
        </is>
      </c>
      <c r="V3135" s="14" t="n"/>
      <c r="W3135" s="14" t="n"/>
      <c r="X3135" s="14" t="n"/>
      <c r="Y3135" s="14" t="n"/>
      <c r="Z3135" s="14" t="n"/>
      <c r="AA3135" s="11" t="n"/>
      <c r="AB3135" s="14">
        <f>B3135&amp;"|"&amp;I3135</f>
        <v/>
      </c>
      <c r="AC3135">
        <f>IF($B3135="","","|"&amp;SUBSTITUTE(TRIM(SUBSTITUTE(SUBSTITUTE(SUBSTITUTE(SUBSTITUTE(SUBSTITUTE(SUBSTITUTE(SUBSTITUTE(SUBSTITUTE(SUBSTITUTE(SUBSTITUTE(SUBSTITUTE(SUBSTITUTE(SUBSTITUTE(SUBSTITUTE(TRIM($B3135&amp;""),CHAR(10)," "),CHAR(13)," "),"."," "),";"," "),","," "),"/"," "),"+"," "),"-"," "),"  "," "),"  "," "),"  "," "),"  "," "),"  "," "),"  "," "))," ","|")&amp;"|")</f>
        <v/>
      </c>
      <c r="AD3135">
        <f>TRIM($I3135&amp;"")</f>
        <v/>
      </c>
    </row>
    <row r="3136" ht="36" customHeight="1">
      <c r="A3136" s="9" t="n">
        <v>46213</v>
      </c>
      <c r="B3136" s="14" t="inlineStr">
        <is>
          <t>10246</t>
        </is>
      </c>
      <c r="C3136" s="14" t="inlineStr">
        <is>
          <t>M/C 0720 (AMARELO)</t>
        </is>
      </c>
      <c r="D3136" s="14" t="inlineStr">
        <is>
          <t>10 FURADEIRAS</t>
        </is>
      </c>
      <c r="E3136" s="14" t="n">
        <v>30080002</v>
      </c>
      <c r="F3136" s="14" t="inlineStr">
        <is>
          <t>(3)LAT. DA BASE 750X565X12 MDP-MESA AMST.1,36X1,36</t>
        </is>
      </c>
      <c r="G3136" s="14" t="inlineStr">
        <is>
          <t>10 FURADEIRAS</t>
        </is>
      </c>
      <c r="H3136" s="14" t="inlineStr">
        <is>
          <t>10 FURADEIRAS</t>
        </is>
      </c>
      <c r="I3136" s="9" t="inlineStr">
        <is>
          <t>10 FURADEIRAS</t>
        </is>
      </c>
      <c r="J3136" s="9" t="n">
        <v>40</v>
      </c>
      <c r="K3136" s="14">
        <f>IF($E3136="","",IFERROR(INDEX('01_Cad_Pecas'!$H$2:$H$5000,MATCH($E3136,'01_Cad_Pecas'!$D$2:$D$5000,0)),IFERROR(INDEX('01_Cad_Pecas'!$H$2:$H$5000,MATCH(VALUE($E3136),'01_Cad_Pecas'!$D$2:$D$5000,0)),"")))</f>
        <v/>
      </c>
      <c r="L3136" s="14">
        <f>IF($E3136="","",IFERROR(INDEX('01_Cad_Pecas'!$I$2:$I$5000,MATCH($E3136,'01_Cad_Pecas'!$D$2:$D$5000,0)),IFERROR(INDEX('01_Cad_Pecas'!$I$2:$I$5000,MATCH(VALUE($E3136),'01_Cad_Pecas'!$D$2:$D$5000,0)),"")))</f>
        <v/>
      </c>
      <c r="M3136" s="14">
        <f>IF(OR($J3136="",$L3136=""),"",IF($K3136="",0,$K3136)+$J3136*$L3136)</f>
        <v/>
      </c>
      <c r="N3136" s="14" t="n">
        <v>46213</v>
      </c>
      <c r="O3136" s="14" t="n">
        <v>40</v>
      </c>
      <c r="P3136" s="14" t="n"/>
      <c r="Q3136" s="14" t="n"/>
      <c r="R3136" s="14" t="n"/>
      <c r="S3136" s="14" t="n"/>
      <c r="T3136" s="14">
        <f>IF(OR($J3136="",$O3136=""),"",$O3136/$J3136)</f>
        <v/>
      </c>
      <c r="U3136" s="14" t="inlineStr">
        <is>
          <t>Concluído</t>
        </is>
      </c>
      <c r="V3136" s="14" t="n"/>
      <c r="W3136" s="14" t="n"/>
      <c r="X3136" s="14" t="n"/>
      <c r="Y3136" s="14" t="n"/>
      <c r="Z3136" s="14" t="n"/>
      <c r="AA3136" s="11" t="n"/>
      <c r="AB3136" s="14">
        <f>B3136&amp;"|"&amp;I3136</f>
        <v/>
      </c>
      <c r="AC3136">
        <f>IF($B3136="","","|"&amp;SUBSTITUTE(TRIM(SUBSTITUTE(SUBSTITUTE(SUBSTITUTE(SUBSTITUTE(SUBSTITUTE(SUBSTITUTE(SUBSTITUTE(SUBSTITUTE(SUBSTITUTE(SUBSTITUTE(SUBSTITUTE(SUBSTITUTE(SUBSTITUTE(SUBSTITUTE(TRIM($B3136&amp;""),CHAR(10)," "),CHAR(13)," "),"."," "),";"," "),","," "),"/"," "),"+"," "),"-"," "),"  "," "),"  "," "),"  "," "),"  "," "),"  "," "),"  "," "))," ","|")&amp;"|")</f>
        <v/>
      </c>
      <c r="AD3136">
        <f>TRIM($I3136&amp;"")</f>
        <v/>
      </c>
    </row>
    <row r="3137" ht="36" customHeight="1">
      <c r="A3137" s="9" t="n">
        <v>46213</v>
      </c>
      <c r="B3137" s="14" t="inlineStr">
        <is>
          <t>10246</t>
        </is>
      </c>
      <c r="C3137" s="14" t="inlineStr">
        <is>
          <t>M/C 0720 (AMARELO)</t>
        </is>
      </c>
      <c r="D3137" s="14" t="inlineStr">
        <is>
          <t>10 FURADEIRAS</t>
        </is>
      </c>
      <c r="E3137" s="14" t="n">
        <v>20012405</v>
      </c>
      <c r="F3137" s="14" t="inlineStr">
        <is>
          <t>(2) TRAVESSA MAIOR 1030X100X15 MDP-MESA MIAMI 1,20</t>
        </is>
      </c>
      <c r="G3137" s="14" t="inlineStr">
        <is>
          <t>10 FURADEIRAS</t>
        </is>
      </c>
      <c r="H3137" s="14" t="inlineStr">
        <is>
          <t>10 FURADEIRAS</t>
        </is>
      </c>
      <c r="I3137" s="9" t="inlineStr">
        <is>
          <t>10 FURADEIRAS</t>
        </is>
      </c>
      <c r="J3137" s="9" t="n">
        <v>280</v>
      </c>
      <c r="K3137" s="14">
        <f>IF($E3137="","",IFERROR(INDEX('01_Cad_Pecas'!$H$2:$H$5000,MATCH($E3137,'01_Cad_Pecas'!$D$2:$D$5000,0)),IFERROR(INDEX('01_Cad_Pecas'!$H$2:$H$5000,MATCH(VALUE($E3137),'01_Cad_Pecas'!$D$2:$D$5000,0)),"")))</f>
        <v/>
      </c>
      <c r="L3137" s="14">
        <f>IF($E3137="","",IFERROR(INDEX('01_Cad_Pecas'!$I$2:$I$5000,MATCH($E3137,'01_Cad_Pecas'!$D$2:$D$5000,0)),IFERROR(INDEX('01_Cad_Pecas'!$I$2:$I$5000,MATCH(VALUE($E3137),'01_Cad_Pecas'!$D$2:$D$5000,0)),"")))</f>
        <v/>
      </c>
      <c r="M3137" s="14">
        <f>IF(OR($J3137="",$L3137=""),"",IF($K3137="",0,$K3137)+$J3137*$L3137)</f>
        <v/>
      </c>
      <c r="N3137" s="14" t="n">
        <v>46213</v>
      </c>
      <c r="O3137" s="14" t="n">
        <v>280</v>
      </c>
      <c r="P3137" s="14" t="n"/>
      <c r="Q3137" s="14" t="n"/>
      <c r="R3137" s="14" t="n"/>
      <c r="S3137" s="14" t="n"/>
      <c r="T3137" s="14">
        <f>IF(OR($J3137="",$O3137=""),"",$O3137/$J3137)</f>
        <v/>
      </c>
      <c r="U3137" s="14" t="inlineStr">
        <is>
          <t>Concluído</t>
        </is>
      </c>
      <c r="V3137" s="14" t="n"/>
      <c r="W3137" s="14" t="n"/>
      <c r="X3137" s="14" t="n"/>
      <c r="Y3137" s="14" t="n"/>
      <c r="Z3137" s="14" t="n"/>
      <c r="AA3137" s="11" t="n"/>
      <c r="AB3137" s="14">
        <f>B3137&amp;"|"&amp;I3137</f>
        <v/>
      </c>
      <c r="AC3137">
        <f>IF($B3137="","","|"&amp;SUBSTITUTE(TRIM(SUBSTITUTE(SUBSTITUTE(SUBSTITUTE(SUBSTITUTE(SUBSTITUTE(SUBSTITUTE(SUBSTITUTE(SUBSTITUTE(SUBSTITUTE(SUBSTITUTE(SUBSTITUTE(SUBSTITUTE(SUBSTITUTE(SUBSTITUTE(TRIM($B3137&amp;""),CHAR(10)," "),CHAR(13)," "),"."," "),";"," "),","," "),"/"," "),"+"," "),"-"," "),"  "," "),"  "," "),"  "," "),"  "," "),"  "," "),"  "," "))," ","|")&amp;"|")</f>
        <v/>
      </c>
      <c r="AD3137">
        <f>TRIM($I3137&amp;"")</f>
        <v/>
      </c>
    </row>
    <row r="3138" ht="36" customHeight="1">
      <c r="A3138" s="9" t="n">
        <v>46213</v>
      </c>
      <c r="B3138" s="14" t="inlineStr">
        <is>
          <t>10246</t>
        </is>
      </c>
      <c r="C3138" s="14" t="inlineStr">
        <is>
          <t>M/C 0720 (AMARELO)</t>
        </is>
      </c>
      <c r="D3138" s="14" t="inlineStr">
        <is>
          <t>10 FURADEIRAS</t>
        </is>
      </c>
      <c r="E3138" s="14" t="n">
        <v>20013107</v>
      </c>
      <c r="F3138" s="14" t="inlineStr">
        <is>
          <t>(3) TRAV.MENOR 610X100X15 MDP-MESA MIAMI 1,37X0,80</t>
        </is>
      </c>
      <c r="G3138" s="14" t="inlineStr">
        <is>
          <t>10 FURADEIRAS</t>
        </is>
      </c>
      <c r="H3138" s="14" t="inlineStr">
        <is>
          <t>10 FURADEIRAS</t>
        </is>
      </c>
      <c r="I3138" s="9" t="inlineStr">
        <is>
          <t>10 FURADEIRAS</t>
        </is>
      </c>
      <c r="J3138" s="9" t="n">
        <v>280</v>
      </c>
      <c r="K3138" s="14">
        <f>IF($E3138="","",IFERROR(INDEX('01_Cad_Pecas'!$H$2:$H$5000,MATCH($E3138,'01_Cad_Pecas'!$D$2:$D$5000,0)),IFERROR(INDEX('01_Cad_Pecas'!$H$2:$H$5000,MATCH(VALUE($E3138),'01_Cad_Pecas'!$D$2:$D$5000,0)),"")))</f>
        <v/>
      </c>
      <c r="L3138" s="14">
        <f>IF($E3138="","",IFERROR(INDEX('01_Cad_Pecas'!$I$2:$I$5000,MATCH($E3138,'01_Cad_Pecas'!$D$2:$D$5000,0)),IFERROR(INDEX('01_Cad_Pecas'!$I$2:$I$5000,MATCH(VALUE($E3138),'01_Cad_Pecas'!$D$2:$D$5000,0)),"")))</f>
        <v/>
      </c>
      <c r="M3138" s="14">
        <f>IF(OR($J3138="",$L3138=""),"",IF($K3138="",0,$K3138)+$J3138*$L3138)</f>
        <v/>
      </c>
      <c r="N3138" s="14" t="n">
        <v>46212</v>
      </c>
      <c r="O3138" s="14" t="n">
        <v>280</v>
      </c>
      <c r="P3138" s="14" t="n"/>
      <c r="Q3138" s="14" t="n"/>
      <c r="R3138" s="14" t="n"/>
      <c r="S3138" s="14" t="n"/>
      <c r="T3138" s="14">
        <f>IF(OR($J3138="",$O3138=""),"",$O3138/$J3138)</f>
        <v/>
      </c>
      <c r="U3138" s="14" t="inlineStr">
        <is>
          <t>Concluído</t>
        </is>
      </c>
      <c r="V3138" s="14" t="n"/>
      <c r="W3138" s="14" t="n"/>
      <c r="X3138" s="14" t="n"/>
      <c r="Y3138" s="14" t="n"/>
      <c r="Z3138" s="14" t="n"/>
      <c r="AA3138" s="11" t="n"/>
      <c r="AB3138" s="14">
        <f>B3138&amp;"|"&amp;I3138</f>
        <v/>
      </c>
      <c r="AC3138">
        <f>IF($B3138="","","|"&amp;SUBSTITUTE(TRIM(SUBSTITUTE(SUBSTITUTE(SUBSTITUTE(SUBSTITUTE(SUBSTITUTE(SUBSTITUTE(SUBSTITUTE(SUBSTITUTE(SUBSTITUTE(SUBSTITUTE(SUBSTITUTE(SUBSTITUTE(SUBSTITUTE(SUBSTITUTE(TRIM($B3138&amp;""),CHAR(10)," "),CHAR(13)," "),"."," "),";"," "),","," "),"/"," "),"+"," "),"-"," "),"  "," "),"  "," "),"  "," "),"  "," "),"  "," "),"  "," "))," ","|")&amp;"|")</f>
        <v/>
      </c>
      <c r="AD3138">
        <f>TRIM($I3138&amp;"")</f>
        <v/>
      </c>
    </row>
    <row r="3139" ht="36" customHeight="1">
      <c r="A3139" s="9" t="n">
        <v>46213</v>
      </c>
      <c r="B3139" s="14" t="inlineStr">
        <is>
          <t>10246</t>
        </is>
      </c>
      <c r="C3139" s="14" t="inlineStr">
        <is>
          <t>M/C 0720 (AMARELO)</t>
        </is>
      </c>
      <c r="D3139" s="14" t="inlineStr">
        <is>
          <t>10 FURADEIRAS</t>
        </is>
      </c>
      <c r="E3139" s="14" t="n">
        <v>30080003</v>
      </c>
      <c r="F3139" s="14" t="inlineStr">
        <is>
          <t>(4)TAMP INTERNO 500X400X15MDP-MESA AMST.1,36X1,36</t>
        </is>
      </c>
      <c r="G3139" s="14" t="inlineStr">
        <is>
          <t>10 FURADEIRAS</t>
        </is>
      </c>
      <c r="H3139" s="14" t="inlineStr">
        <is>
          <t>10 FURADEIRAS</t>
        </is>
      </c>
      <c r="I3139" s="9" t="inlineStr">
        <is>
          <t>10 FURADEIRAS</t>
        </is>
      </c>
      <c r="J3139" s="9" t="n">
        <v>20</v>
      </c>
      <c r="K3139" s="14">
        <f>IF($E3139="","",IFERROR(INDEX('01_Cad_Pecas'!$H$2:$H$5000,MATCH($E3139,'01_Cad_Pecas'!$D$2:$D$5000,0)),IFERROR(INDEX('01_Cad_Pecas'!$H$2:$H$5000,MATCH(VALUE($E3139),'01_Cad_Pecas'!$D$2:$D$5000,0)),"")))</f>
        <v/>
      </c>
      <c r="L3139" s="14">
        <f>IF($E3139="","",IFERROR(INDEX('01_Cad_Pecas'!$I$2:$I$5000,MATCH($E3139,'01_Cad_Pecas'!$D$2:$D$5000,0)),IFERROR(INDEX('01_Cad_Pecas'!$I$2:$I$5000,MATCH(VALUE($E3139),'01_Cad_Pecas'!$D$2:$D$5000,0)),"")))</f>
        <v/>
      </c>
      <c r="M3139" s="14">
        <f>IF(OR($J3139="",$L3139=""),"",IF($K3139="",0,$K3139)+$J3139*$L3139)</f>
        <v/>
      </c>
      <c r="N3139" s="14" t="n">
        <v>46216</v>
      </c>
      <c r="O3139" s="14" t="n">
        <v>20</v>
      </c>
      <c r="P3139" s="14" t="n"/>
      <c r="Q3139" s="14" t="n"/>
      <c r="R3139" s="14" t="n"/>
      <c r="S3139" s="14" t="n"/>
      <c r="T3139" s="14">
        <f>IF(OR($J3139="",$O3139=""),"",$O3139/$J3139)</f>
        <v/>
      </c>
      <c r="U3139" s="14" t="inlineStr">
        <is>
          <t>Concluído</t>
        </is>
      </c>
      <c r="V3139" s="14" t="n"/>
      <c r="W3139" s="14" t="n"/>
      <c r="X3139" s="14" t="n"/>
      <c r="Y3139" s="14" t="n"/>
      <c r="Z3139" s="14" t="n"/>
      <c r="AA3139" s="11" t="n"/>
      <c r="AB3139" s="14">
        <f>B3139&amp;"|"&amp;I3139</f>
        <v/>
      </c>
      <c r="AC3139">
        <f>IF($B3139="","","|"&amp;SUBSTITUTE(TRIM(SUBSTITUTE(SUBSTITUTE(SUBSTITUTE(SUBSTITUTE(SUBSTITUTE(SUBSTITUTE(SUBSTITUTE(SUBSTITUTE(SUBSTITUTE(SUBSTITUTE(SUBSTITUTE(SUBSTITUTE(SUBSTITUTE(SUBSTITUTE(TRIM($B3139&amp;""),CHAR(10)," "),CHAR(13)," "),"."," "),";"," "),","," "),"/"," "),"+"," "),"-"," "),"  "," "),"  "," "),"  "," "),"  "," "),"  "," "),"  "," "))," ","|")&amp;"|")</f>
        <v/>
      </c>
      <c r="AD3139">
        <f>TRIM($I3139&amp;"")</f>
        <v/>
      </c>
    </row>
    <row r="3140" ht="36" customHeight="1">
      <c r="A3140" s="9" t="n">
        <v>46213</v>
      </c>
      <c r="B3140" s="14" t="inlineStr">
        <is>
          <t>10246</t>
        </is>
      </c>
      <c r="C3140" s="14" t="inlineStr">
        <is>
          <t>M/C 0720 (AMARELO)</t>
        </is>
      </c>
      <c r="D3140" s="14" t="inlineStr">
        <is>
          <t>10 FURADEIRAS</t>
        </is>
      </c>
      <c r="E3140" s="14" t="n">
        <v>30080004</v>
      </c>
      <c r="F3140" s="14" t="inlineStr">
        <is>
          <t>(6)TRAV. MAIOR 1320X65 (135)X15 MDP-AMST.1,36X1,36</t>
        </is>
      </c>
      <c r="G3140" s="14" t="inlineStr">
        <is>
          <t>10 FURADEIRAS</t>
        </is>
      </c>
      <c r="H3140" s="14" t="inlineStr">
        <is>
          <t>10 FURADEIRAS</t>
        </is>
      </c>
      <c r="I3140" s="9" t="inlineStr">
        <is>
          <t>10 FURADEIRAS</t>
        </is>
      </c>
      <c r="J3140" s="9" t="n">
        <v>40</v>
      </c>
      <c r="K3140" s="14">
        <f>IF($E3140="","",IFERROR(INDEX('01_Cad_Pecas'!$H$2:$H$5000,MATCH($E3140,'01_Cad_Pecas'!$D$2:$D$5000,0)),IFERROR(INDEX('01_Cad_Pecas'!$H$2:$H$5000,MATCH(VALUE($E3140),'01_Cad_Pecas'!$D$2:$D$5000,0)),"")))</f>
        <v/>
      </c>
      <c r="L3140" s="14">
        <f>IF($E3140="","",IFERROR(INDEX('01_Cad_Pecas'!$I$2:$I$5000,MATCH($E3140,'01_Cad_Pecas'!$D$2:$D$5000,0)),IFERROR(INDEX('01_Cad_Pecas'!$I$2:$I$5000,MATCH(VALUE($E3140),'01_Cad_Pecas'!$D$2:$D$5000,0)),"")))</f>
        <v/>
      </c>
      <c r="M3140" s="14">
        <f>IF(OR($J3140="",$L3140=""),"",IF($K3140="",0,$K3140)+$J3140*$L3140)</f>
        <v/>
      </c>
      <c r="N3140" s="14" t="n">
        <v>46216</v>
      </c>
      <c r="O3140" s="14" t="n">
        <v>40</v>
      </c>
      <c r="P3140" s="14" t="n"/>
      <c r="Q3140" s="14" t="n"/>
      <c r="R3140" s="14" t="n"/>
      <c r="S3140" s="14" t="n"/>
      <c r="T3140" s="14">
        <f>IF(OR($J3140="",$O3140=""),"",$O3140/$J3140)</f>
        <v/>
      </c>
      <c r="U3140" s="14" t="inlineStr">
        <is>
          <t>Concluído</t>
        </is>
      </c>
      <c r="V3140" s="14" t="n"/>
      <c r="W3140" s="14" t="n"/>
      <c r="X3140" s="14" t="n"/>
      <c r="Y3140" s="14" t="n"/>
      <c r="Z3140" s="14" t="n"/>
      <c r="AA3140" s="11" t="n"/>
      <c r="AB3140" s="14">
        <f>B3140&amp;"|"&amp;I3140</f>
        <v/>
      </c>
      <c r="AC3140">
        <f>IF($B3140="","","|"&amp;SUBSTITUTE(TRIM(SUBSTITUTE(SUBSTITUTE(SUBSTITUTE(SUBSTITUTE(SUBSTITUTE(SUBSTITUTE(SUBSTITUTE(SUBSTITUTE(SUBSTITUTE(SUBSTITUTE(SUBSTITUTE(SUBSTITUTE(SUBSTITUTE(SUBSTITUTE(TRIM($B3140&amp;""),CHAR(10)," "),CHAR(13)," "),"."," "),";"," "),","," "),"/"," "),"+"," "),"-"," "),"  "," "),"  "," "),"  "," "),"  "," "),"  "," "),"  "," "))," ","|")&amp;"|")</f>
        <v/>
      </c>
      <c r="AD3140">
        <f>TRIM($I3140&amp;"")</f>
        <v/>
      </c>
    </row>
    <row r="3141" ht="36" customHeight="1">
      <c r="A3141" s="9" t="n">
        <v>46213</v>
      </c>
      <c r="B3141" s="14" t="inlineStr">
        <is>
          <t>10246</t>
        </is>
      </c>
      <c r="C3141" s="14" t="inlineStr">
        <is>
          <t>M/C 0720 (AMARELO)</t>
        </is>
      </c>
      <c r="D3141" s="14" t="inlineStr">
        <is>
          <t>10 FURADEIRAS</t>
        </is>
      </c>
      <c r="E3141" s="14" t="n">
        <v>30080005</v>
      </c>
      <c r="F3141" s="14" t="inlineStr">
        <is>
          <t>(5) TRAV. MENOR1190X65X15 MDP-MESA AMST.1,36X1,36</t>
        </is>
      </c>
      <c r="G3141" s="14" t="inlineStr">
        <is>
          <t>10 FURADEIRAS</t>
        </is>
      </c>
      <c r="H3141" s="14" t="inlineStr">
        <is>
          <t>10 FURADEIRAS</t>
        </is>
      </c>
      <c r="I3141" s="9" t="inlineStr">
        <is>
          <t>10 FURADEIRAS</t>
        </is>
      </c>
      <c r="J3141" s="9" t="n">
        <v>40</v>
      </c>
      <c r="K3141" s="14">
        <f>IF($E3141="","",IFERROR(INDEX('01_Cad_Pecas'!$H$2:$H$5000,MATCH($E3141,'01_Cad_Pecas'!$D$2:$D$5000,0)),IFERROR(INDEX('01_Cad_Pecas'!$H$2:$H$5000,MATCH(VALUE($E3141),'01_Cad_Pecas'!$D$2:$D$5000,0)),"")))</f>
        <v/>
      </c>
      <c r="L3141" s="14">
        <f>IF($E3141="","",IFERROR(INDEX('01_Cad_Pecas'!$I$2:$I$5000,MATCH($E3141,'01_Cad_Pecas'!$D$2:$D$5000,0)),IFERROR(INDEX('01_Cad_Pecas'!$I$2:$I$5000,MATCH(VALUE($E3141),'01_Cad_Pecas'!$D$2:$D$5000,0)),"")))</f>
        <v/>
      </c>
      <c r="M3141" s="14">
        <f>IF(OR($J3141="",$L3141=""),"",IF($K3141="",0,$K3141)+$J3141*$L3141)</f>
        <v/>
      </c>
      <c r="N3141" s="14" t="n">
        <v>46216</v>
      </c>
      <c r="O3141" s="14" t="n">
        <v>40</v>
      </c>
      <c r="P3141" s="14" t="n"/>
      <c r="Q3141" s="14" t="n"/>
      <c r="R3141" s="14" t="n"/>
      <c r="S3141" s="14" t="n"/>
      <c r="T3141" s="14">
        <f>IF(OR($J3141="",$O3141=""),"",$O3141/$J3141)</f>
        <v/>
      </c>
      <c r="U3141" s="14" t="inlineStr">
        <is>
          <t>Concluído</t>
        </is>
      </c>
      <c r="V3141" s="14" t="n"/>
      <c r="W3141" s="14" t="n"/>
      <c r="X3141" s="14" t="n"/>
      <c r="Y3141" s="14" t="n"/>
      <c r="Z3141" s="14" t="n"/>
      <c r="AA3141" s="11" t="n"/>
      <c r="AB3141" s="14">
        <f>B3141&amp;"|"&amp;I3141</f>
        <v/>
      </c>
      <c r="AC3141">
        <f>IF($B3141="","","|"&amp;SUBSTITUTE(TRIM(SUBSTITUTE(SUBSTITUTE(SUBSTITUTE(SUBSTITUTE(SUBSTITUTE(SUBSTITUTE(SUBSTITUTE(SUBSTITUTE(SUBSTITUTE(SUBSTITUTE(SUBSTITUTE(SUBSTITUTE(SUBSTITUTE(SUBSTITUTE(TRIM($B3141&amp;""),CHAR(10)," "),CHAR(13)," "),"."," "),";"," "),","," "),"/"," "),"+"," "),"-"," "),"  "," "),"  "," "),"  "," "),"  "," "),"  "," "),"  "," "))," ","|")&amp;"|")</f>
        <v/>
      </c>
      <c r="AD3141">
        <f>TRIM($I3141&amp;"")</f>
        <v/>
      </c>
    </row>
    <row r="3142" ht="36" customHeight="1">
      <c r="A3142" s="9" t="n">
        <v>46213</v>
      </c>
      <c r="B3142" s="14" t="inlineStr">
        <is>
          <t>10246</t>
        </is>
      </c>
      <c r="C3142" s="14" t="inlineStr">
        <is>
          <t>M/C 0720 (AMARELO)</t>
        </is>
      </c>
      <c r="D3142" s="14" t="inlineStr">
        <is>
          <t>10 FURADEIRAS</t>
        </is>
      </c>
      <c r="E3142" s="14" t="n">
        <v>30080006</v>
      </c>
      <c r="F3142" s="14" t="inlineStr">
        <is>
          <t>(1)LAT. C/FRISO 750X590X12 MDF-MESA AMST.1,36X1,36</t>
        </is>
      </c>
      <c r="G3142" s="14" t="inlineStr">
        <is>
          <t>10 FURADEIRAS</t>
        </is>
      </c>
      <c r="H3142" s="14" t="inlineStr">
        <is>
          <t>10 FURADEIRAS</t>
        </is>
      </c>
      <c r="I3142" s="9" t="inlineStr">
        <is>
          <t>10 FURADEIRAS</t>
        </is>
      </c>
      <c r="J3142" s="9" t="n">
        <v>40</v>
      </c>
      <c r="K3142" s="14">
        <f>IF($E3142="","",IFERROR(INDEX('01_Cad_Pecas'!$H$2:$H$5000,MATCH($E3142,'01_Cad_Pecas'!$D$2:$D$5000,0)),IFERROR(INDEX('01_Cad_Pecas'!$H$2:$H$5000,MATCH(VALUE($E3142),'01_Cad_Pecas'!$D$2:$D$5000,0)),"")))</f>
        <v/>
      </c>
      <c r="L3142" s="14">
        <f>IF($E3142="","",IFERROR(INDEX('01_Cad_Pecas'!$I$2:$I$5000,MATCH($E3142,'01_Cad_Pecas'!$D$2:$D$5000,0)),IFERROR(INDEX('01_Cad_Pecas'!$I$2:$I$5000,MATCH(VALUE($E3142),'01_Cad_Pecas'!$D$2:$D$5000,0)),"")))</f>
        <v/>
      </c>
      <c r="M3142" s="14">
        <f>IF(OR($J3142="",$L3142=""),"",IF($K3142="",0,$K3142)+$J3142*$L3142)</f>
        <v/>
      </c>
      <c r="N3142" s="14" t="n">
        <v>46216</v>
      </c>
      <c r="O3142" s="14" t="n">
        <v>40</v>
      </c>
      <c r="P3142" s="14" t="n"/>
      <c r="Q3142" s="14" t="n"/>
      <c r="R3142" s="14" t="n"/>
      <c r="S3142" s="14" t="n"/>
      <c r="T3142" s="14">
        <f>IF(OR($J3142="",$O3142=""),"",$O3142/$J3142)</f>
        <v/>
      </c>
      <c r="U3142" s="14" t="inlineStr">
        <is>
          <t>Concluído</t>
        </is>
      </c>
      <c r="V3142" s="14" t="n"/>
      <c r="W3142" s="14" t="n"/>
      <c r="X3142" s="14" t="n"/>
      <c r="Y3142" s="14" t="n"/>
      <c r="Z3142" s="14" t="n"/>
      <c r="AA3142" s="11" t="n"/>
      <c r="AB3142" s="14">
        <f>B3142&amp;"|"&amp;I3142</f>
        <v/>
      </c>
      <c r="AC3142">
        <f>IF($B3142="","","|"&amp;SUBSTITUTE(TRIM(SUBSTITUTE(SUBSTITUTE(SUBSTITUTE(SUBSTITUTE(SUBSTITUTE(SUBSTITUTE(SUBSTITUTE(SUBSTITUTE(SUBSTITUTE(SUBSTITUTE(SUBSTITUTE(SUBSTITUTE(SUBSTITUTE(SUBSTITUTE(TRIM($B3142&amp;""),CHAR(10)," "),CHAR(13)," "),"."," "),";"," "),","," "),"/"," "),"+"," "),"-"," "),"  "," "),"  "," "),"  "," "),"  "," "),"  "," "),"  "," "))," ","|")&amp;"|")</f>
        <v/>
      </c>
      <c r="AD3142">
        <f>TRIM($I3142&amp;"")</f>
        <v/>
      </c>
    </row>
    <row r="3143" ht="36" customHeight="1">
      <c r="A3143" s="9" t="n">
        <v>46213</v>
      </c>
      <c r="B3143" s="14" t="inlineStr">
        <is>
          <t>10246</t>
        </is>
      </c>
      <c r="C3143" s="14" t="inlineStr">
        <is>
          <t>M/C 0720 (AMARELO)</t>
        </is>
      </c>
      <c r="D3143" s="14" t="inlineStr">
        <is>
          <t>10 FURADEIRAS</t>
        </is>
      </c>
      <c r="E3143" s="14" t="n">
        <v>20013102</v>
      </c>
      <c r="F3143" s="14" t="inlineStr">
        <is>
          <t>(10)PE MAIOR 760X100 (170) X15 MDF-MIAMI 1,37X0,80</t>
        </is>
      </c>
      <c r="G3143" s="14" t="inlineStr">
        <is>
          <t>10 FURADEIRAS</t>
        </is>
      </c>
      <c r="H3143" s="14" t="inlineStr">
        <is>
          <t>10 FURADEIRAS</t>
        </is>
      </c>
      <c r="I3143" s="9" t="inlineStr">
        <is>
          <t>10 FURADEIRAS</t>
        </is>
      </c>
      <c r="J3143" s="9" t="n">
        <v>560</v>
      </c>
      <c r="K3143" s="14">
        <f>IF($E3143="","",IFERROR(INDEX('01_Cad_Pecas'!$H$2:$H$5000,MATCH($E3143,'01_Cad_Pecas'!$D$2:$D$5000,0)),IFERROR(INDEX('01_Cad_Pecas'!$H$2:$H$5000,MATCH(VALUE($E3143),'01_Cad_Pecas'!$D$2:$D$5000,0)),"")))</f>
        <v/>
      </c>
      <c r="L3143" s="14">
        <f>IF($E3143="","",IFERROR(INDEX('01_Cad_Pecas'!$I$2:$I$5000,MATCH($E3143,'01_Cad_Pecas'!$D$2:$D$5000,0)),IFERROR(INDEX('01_Cad_Pecas'!$I$2:$I$5000,MATCH(VALUE($E3143),'01_Cad_Pecas'!$D$2:$D$5000,0)),"")))</f>
        <v/>
      </c>
      <c r="M3143" s="14">
        <f>IF(OR($J3143="",$L3143=""),"",IF($K3143="",0,$K3143)+$J3143*$L3143)</f>
        <v/>
      </c>
      <c r="N3143" s="14" t="n">
        <v>46216</v>
      </c>
      <c r="O3143" s="14" t="n">
        <v>560</v>
      </c>
      <c r="P3143" s="14" t="n"/>
      <c r="Q3143" s="14" t="n"/>
      <c r="R3143" s="14" t="n"/>
      <c r="S3143" s="14" t="n"/>
      <c r="T3143" s="14">
        <f>IF(OR($J3143="",$O3143=""),"",$O3143/$J3143)</f>
        <v/>
      </c>
      <c r="U3143" s="14" t="inlineStr">
        <is>
          <t>Concluído</t>
        </is>
      </c>
      <c r="V3143" s="14" t="n"/>
      <c r="W3143" s="14" t="n"/>
      <c r="X3143" s="14" t="n"/>
      <c r="Y3143" s="14" t="n"/>
      <c r="Z3143" s="14" t="n"/>
      <c r="AA3143" s="11" t="n"/>
      <c r="AB3143" s="14">
        <f>B3143&amp;"|"&amp;I3143</f>
        <v/>
      </c>
      <c r="AC3143">
        <f>IF($B3143="","","|"&amp;SUBSTITUTE(TRIM(SUBSTITUTE(SUBSTITUTE(SUBSTITUTE(SUBSTITUTE(SUBSTITUTE(SUBSTITUTE(SUBSTITUTE(SUBSTITUTE(SUBSTITUTE(SUBSTITUTE(SUBSTITUTE(SUBSTITUTE(SUBSTITUTE(SUBSTITUTE(TRIM($B3143&amp;""),CHAR(10)," "),CHAR(13)," "),"."," "),";"," "),","," "),"/"," "),"+"," "),"-"," "),"  "," "),"  "," "),"  "," "),"  "," "),"  "," "),"  "," "))," ","|")&amp;"|")</f>
        <v/>
      </c>
      <c r="AD3143">
        <f>TRIM($I3143&amp;"")</f>
        <v/>
      </c>
    </row>
    <row r="3144" ht="36" customHeight="1">
      <c r="A3144" s="9" t="n">
        <v>46213</v>
      </c>
      <c r="B3144" s="14" t="inlineStr">
        <is>
          <t>10246</t>
        </is>
      </c>
      <c r="C3144" s="14" t="inlineStr">
        <is>
          <t>M/C 0720 (AMARELO)</t>
        </is>
      </c>
      <c r="D3144" s="14" t="inlineStr">
        <is>
          <t>10 FURADEIRAS</t>
        </is>
      </c>
      <c r="E3144" s="14" t="n">
        <v>20013103</v>
      </c>
      <c r="F3144" s="14" t="inlineStr">
        <is>
          <t>(4) PE MENOR 760X85 (135) X15 MDF-MIAMI 1,37X0,80</t>
        </is>
      </c>
      <c r="G3144" s="14" t="inlineStr">
        <is>
          <t>10 FURADEIRAS</t>
        </is>
      </c>
      <c r="H3144" s="14" t="inlineStr">
        <is>
          <t>10 FURADEIRAS</t>
        </is>
      </c>
      <c r="I3144" s="9" t="inlineStr">
        <is>
          <t>10 FURADEIRAS</t>
        </is>
      </c>
      <c r="J3144" s="9" t="n">
        <v>560</v>
      </c>
      <c r="K3144" s="14">
        <f>IF($E3144="","",IFERROR(INDEX('01_Cad_Pecas'!$H$2:$H$5000,MATCH($E3144,'01_Cad_Pecas'!$D$2:$D$5000,0)),IFERROR(INDEX('01_Cad_Pecas'!$H$2:$H$5000,MATCH(VALUE($E3144),'01_Cad_Pecas'!$D$2:$D$5000,0)),"")))</f>
        <v/>
      </c>
      <c r="L3144" s="14">
        <f>IF($E3144="","",IFERROR(INDEX('01_Cad_Pecas'!$I$2:$I$5000,MATCH($E3144,'01_Cad_Pecas'!$D$2:$D$5000,0)),IFERROR(INDEX('01_Cad_Pecas'!$I$2:$I$5000,MATCH(VALUE($E3144),'01_Cad_Pecas'!$D$2:$D$5000,0)),"")))</f>
        <v/>
      </c>
      <c r="M3144" s="14">
        <f>IF(OR($J3144="",$L3144=""),"",IF($K3144="",0,$K3144)+$J3144*$L3144)</f>
        <v/>
      </c>
      <c r="N3144" s="14" t="n">
        <v>46216</v>
      </c>
      <c r="O3144" s="14" t="n">
        <v>560</v>
      </c>
      <c r="P3144" s="14" t="n"/>
      <c r="Q3144" s="14" t="n"/>
      <c r="R3144" s="14" t="n"/>
      <c r="S3144" s="14" t="n"/>
      <c r="T3144" s="14">
        <f>IF(OR($J3144="",$O3144=""),"",$O3144/$J3144)</f>
        <v/>
      </c>
      <c r="U3144" s="14" t="inlineStr">
        <is>
          <t>Concluído</t>
        </is>
      </c>
      <c r="V3144" s="14" t="n"/>
      <c r="W3144" s="14" t="n"/>
      <c r="X3144" s="14" t="n"/>
      <c r="Y3144" s="14" t="n"/>
      <c r="Z3144" s="14" t="n"/>
      <c r="AA3144" s="11" t="n"/>
      <c r="AB3144" s="14">
        <f>B3144&amp;"|"&amp;I3144</f>
        <v/>
      </c>
      <c r="AC3144">
        <f>IF($B3144="","","|"&amp;SUBSTITUTE(TRIM(SUBSTITUTE(SUBSTITUTE(SUBSTITUTE(SUBSTITUTE(SUBSTITUTE(SUBSTITUTE(SUBSTITUTE(SUBSTITUTE(SUBSTITUTE(SUBSTITUTE(SUBSTITUTE(SUBSTITUTE(SUBSTITUTE(SUBSTITUTE(TRIM($B3144&amp;""),CHAR(10)," "),CHAR(13)," "),"."," "),";"," "),","," "),"/"," "),"+"," "),"-"," "),"  "," "),"  "," "),"  "," "),"  "," "),"  "," "),"  "," "))," ","|")&amp;"|")</f>
        <v/>
      </c>
      <c r="AD3144">
        <f>TRIM($I3144&amp;"")</f>
        <v/>
      </c>
    </row>
    <row r="3145" ht="36" customHeight="1">
      <c r="A3145" s="9" t="n">
        <v>46213</v>
      </c>
      <c r="B3145" s="14" t="inlineStr">
        <is>
          <t>10246</t>
        </is>
      </c>
      <c r="C3145" s="14" t="inlineStr">
        <is>
          <t>M/C 0720 (AMARELO)</t>
        </is>
      </c>
      <c r="D3145" s="14" t="inlineStr">
        <is>
          <t>10 FURADEIRAS</t>
        </is>
      </c>
      <c r="E3145" s="14" t="n">
        <v>30009703</v>
      </c>
      <c r="F3145" s="14" t="inlineStr">
        <is>
          <t>ESPALDAR 390X40(911)X25 MDF (24) - CADEIRA GRECIA</t>
        </is>
      </c>
      <c r="G3145" s="14" t="inlineStr">
        <is>
          <t>10 FURADEIRAS</t>
        </is>
      </c>
      <c r="H3145" s="14" t="inlineStr">
        <is>
          <t>10 FURADEIRAS</t>
        </is>
      </c>
      <c r="I3145" s="9" t="inlineStr">
        <is>
          <t>10 FURADEIRAS</t>
        </is>
      </c>
      <c r="J3145" s="9" t="n">
        <v>50</v>
      </c>
      <c r="K3145" s="14">
        <f>IF($E3145="","",IFERROR(INDEX('01_Cad_Pecas'!$H$2:$H$5000,MATCH($E3145,'01_Cad_Pecas'!$D$2:$D$5000,0)),IFERROR(INDEX('01_Cad_Pecas'!$H$2:$H$5000,MATCH(VALUE($E3145),'01_Cad_Pecas'!$D$2:$D$5000,0)),"")))</f>
        <v/>
      </c>
      <c r="L3145" s="14">
        <f>IF($E3145="","",IFERROR(INDEX('01_Cad_Pecas'!$I$2:$I$5000,MATCH($E3145,'01_Cad_Pecas'!$D$2:$D$5000,0)),IFERROR(INDEX('01_Cad_Pecas'!$I$2:$I$5000,MATCH(VALUE($E3145),'01_Cad_Pecas'!$D$2:$D$5000,0)),"")))</f>
        <v/>
      </c>
      <c r="M3145" s="14">
        <f>IF(OR($J3145="",$L3145=""),"",IF($K3145="",0,$K3145)+$J3145*$L3145)</f>
        <v/>
      </c>
      <c r="N3145" s="14" t="n">
        <v>46216</v>
      </c>
      <c r="O3145" s="14" t="n">
        <v>50</v>
      </c>
      <c r="P3145" s="14" t="n"/>
      <c r="Q3145" s="14" t="n"/>
      <c r="R3145" s="14" t="n"/>
      <c r="S3145" s="14" t="n"/>
      <c r="T3145" s="14">
        <f>IF(OR($J3145="",$O3145=""),"",$O3145/$J3145)</f>
        <v/>
      </c>
      <c r="U3145" s="14" t="inlineStr">
        <is>
          <t>Concluído</t>
        </is>
      </c>
      <c r="V3145" s="14" t="n"/>
      <c r="W3145" s="14" t="n"/>
      <c r="X3145" s="14" t="n"/>
      <c r="Y3145" s="14" t="n"/>
      <c r="Z3145" s="14" t="n"/>
      <c r="AA3145" s="11" t="n"/>
      <c r="AB3145" s="14">
        <f>B3145&amp;"|"&amp;I3145</f>
        <v/>
      </c>
      <c r="AC3145">
        <f>IF($B3145="","","|"&amp;SUBSTITUTE(TRIM(SUBSTITUTE(SUBSTITUTE(SUBSTITUTE(SUBSTITUTE(SUBSTITUTE(SUBSTITUTE(SUBSTITUTE(SUBSTITUTE(SUBSTITUTE(SUBSTITUTE(SUBSTITUTE(SUBSTITUTE(SUBSTITUTE(SUBSTITUTE(TRIM($B3145&amp;""),CHAR(10)," "),CHAR(13)," "),"."," "),";"," "),","," "),"/"," "),"+"," "),"-"," "),"  "," "),"  "," "),"  "," "),"  "," "),"  "," "),"  "," "))," ","|")&amp;"|")</f>
        <v/>
      </c>
      <c r="AD3145">
        <f>TRIM($I3145&amp;"")</f>
        <v/>
      </c>
    </row>
    <row r="3146" ht="36" customHeight="1">
      <c r="A3146" s="9" t="n">
        <v>46216</v>
      </c>
      <c r="B3146" s="14" t="inlineStr">
        <is>
          <t>10247</t>
        </is>
      </c>
      <c r="C3146" s="14" t="inlineStr">
        <is>
          <t>M/C 0721 (BEGE)</t>
        </is>
      </c>
      <c r="D3146" s="14" t="inlineStr">
        <is>
          <t>10 FURADEIRAS</t>
        </is>
      </c>
      <c r="E3146" s="14" t="n">
        <v>20052004</v>
      </c>
      <c r="F3146" s="14" t="inlineStr">
        <is>
          <t>(3) APOIO TAMPO 540X386X12 MDP - MESA ATHENAS</t>
        </is>
      </c>
      <c r="G3146" s="14" t="inlineStr">
        <is>
          <t>10 FURADEIRAS</t>
        </is>
      </c>
      <c r="H3146" s="14" t="inlineStr">
        <is>
          <t>10 FURADEIRAS</t>
        </is>
      </c>
      <c r="I3146" s="9" t="inlineStr">
        <is>
          <t>10 FURADEIRAS</t>
        </is>
      </c>
      <c r="J3146" s="9" t="n">
        <v>40</v>
      </c>
      <c r="K3146" s="14">
        <f>IF($E3146="","",IFERROR(INDEX('01_Cad_Pecas'!$H$2:$H$5000,MATCH($E3146,'01_Cad_Pecas'!$D$2:$D$5000,0)),IFERROR(INDEX('01_Cad_Pecas'!$H$2:$H$5000,MATCH(VALUE($E3146),'01_Cad_Pecas'!$D$2:$D$5000,0)),"")))</f>
        <v/>
      </c>
      <c r="L3146" s="14">
        <f>IF($E3146="","",IFERROR(INDEX('01_Cad_Pecas'!$I$2:$I$5000,MATCH($E3146,'01_Cad_Pecas'!$D$2:$D$5000,0)),IFERROR(INDEX('01_Cad_Pecas'!$I$2:$I$5000,MATCH(VALUE($E3146),'01_Cad_Pecas'!$D$2:$D$5000,0)),"")))</f>
        <v/>
      </c>
      <c r="M3146" s="14">
        <f>IF(OR($J3146="",$L3146=""),"",IF($K3146="",0,$K3146)+$J3146*$L3146)</f>
        <v/>
      </c>
      <c r="N3146" s="14" t="n">
        <v>46216</v>
      </c>
      <c r="O3146" s="14" t="n">
        <v>40</v>
      </c>
      <c r="P3146" s="14" t="n"/>
      <c r="Q3146" s="14" t="n"/>
      <c r="R3146" s="14" t="n"/>
      <c r="S3146" s="14" t="n"/>
      <c r="T3146" s="14">
        <f>IF(OR($J3146="",$O3146=""),"",$O3146/$J3146)</f>
        <v/>
      </c>
      <c r="U3146" s="14" t="inlineStr">
        <is>
          <t>Concluído</t>
        </is>
      </c>
      <c r="V3146" s="14" t="n"/>
      <c r="W3146" s="14" t="n"/>
      <c r="X3146" s="14" t="n"/>
      <c r="Y3146" s="14" t="n"/>
      <c r="Z3146" s="14" t="n"/>
      <c r="AA3146" s="11" t="n"/>
      <c r="AB3146" s="14">
        <f>B3146&amp;"|"&amp;I3146</f>
        <v/>
      </c>
      <c r="AC3146">
        <f>IF($B3146="","","|"&amp;SUBSTITUTE(TRIM(SUBSTITUTE(SUBSTITUTE(SUBSTITUTE(SUBSTITUTE(SUBSTITUTE(SUBSTITUTE(SUBSTITUTE(SUBSTITUTE(SUBSTITUTE(SUBSTITUTE(SUBSTITUTE(SUBSTITUTE(SUBSTITUTE(SUBSTITUTE(TRIM($B3146&amp;""),CHAR(10)," "),CHAR(13)," "),"."," "),";"," "),","," "),"/"," "),"+"," "),"-"," "),"  "," "),"  "," "),"  "," "),"  "," "),"  "," "),"  "," "))," ","|")&amp;"|")</f>
        <v/>
      </c>
      <c r="AD3146">
        <f>TRIM($I3146&amp;"")</f>
        <v/>
      </c>
    </row>
    <row r="3147" ht="36" customHeight="1">
      <c r="A3147" s="9" t="n">
        <v>46216</v>
      </c>
      <c r="B3147" s="14" t="inlineStr">
        <is>
          <t>10247</t>
        </is>
      </c>
      <c r="C3147" s="14" t="inlineStr">
        <is>
          <t>M/C 0721 (BEGE)</t>
        </is>
      </c>
      <c r="D3147" s="14" t="inlineStr">
        <is>
          <t>10 FURADEIRAS</t>
        </is>
      </c>
      <c r="E3147" s="14" t="n">
        <v>20012405</v>
      </c>
      <c r="F3147" s="14" t="inlineStr">
        <is>
          <t>(2) TRAVESSA MAIOR 1030X100X15 MDP-MESA MIAMI 1,20</t>
        </is>
      </c>
      <c r="G3147" s="14" t="inlineStr">
        <is>
          <t>10 FURADEIRAS</t>
        </is>
      </c>
      <c r="H3147" s="14" t="inlineStr">
        <is>
          <t>10 FURADEIRAS</t>
        </is>
      </c>
      <c r="I3147" s="9" t="inlineStr">
        <is>
          <t>10 FURADEIRAS</t>
        </is>
      </c>
      <c r="J3147" s="9" t="n">
        <v>600</v>
      </c>
      <c r="K3147" s="14">
        <f>IF($E3147="","",IFERROR(INDEX('01_Cad_Pecas'!$H$2:$H$5000,MATCH($E3147,'01_Cad_Pecas'!$D$2:$D$5000,0)),IFERROR(INDEX('01_Cad_Pecas'!$H$2:$H$5000,MATCH(VALUE($E3147),'01_Cad_Pecas'!$D$2:$D$5000,0)),"")))</f>
        <v/>
      </c>
      <c r="L3147" s="14">
        <f>IF($E3147="","",IFERROR(INDEX('01_Cad_Pecas'!$I$2:$I$5000,MATCH($E3147,'01_Cad_Pecas'!$D$2:$D$5000,0)),IFERROR(INDEX('01_Cad_Pecas'!$I$2:$I$5000,MATCH(VALUE($E3147),'01_Cad_Pecas'!$D$2:$D$5000,0)),"")))</f>
        <v/>
      </c>
      <c r="M3147" s="14">
        <f>IF(OR($J3147="",$L3147=""),"",IF($K3147="",0,$K3147)+$J3147*$L3147)</f>
        <v/>
      </c>
      <c r="N3147" s="14" t="n">
        <v>46216</v>
      </c>
      <c r="O3147" s="14" t="n">
        <v>600</v>
      </c>
      <c r="P3147" s="14" t="n"/>
      <c r="Q3147" s="14" t="n"/>
      <c r="R3147" s="14" t="n"/>
      <c r="S3147" s="14" t="n"/>
      <c r="T3147" s="14">
        <f>IF(OR($J3147="",$O3147=""),"",$O3147/$J3147)</f>
        <v/>
      </c>
      <c r="U3147" s="14" t="inlineStr">
        <is>
          <t>Concluído</t>
        </is>
      </c>
      <c r="V3147" s="14" t="n"/>
      <c r="W3147" s="14" t="n"/>
      <c r="X3147" s="14" t="n"/>
      <c r="Y3147" s="14" t="n"/>
      <c r="Z3147" s="14" t="n"/>
      <c r="AA3147" s="11" t="n"/>
      <c r="AB3147" s="14">
        <f>B3147&amp;"|"&amp;I3147</f>
        <v/>
      </c>
      <c r="AC3147">
        <f>IF($B3147="","","|"&amp;SUBSTITUTE(TRIM(SUBSTITUTE(SUBSTITUTE(SUBSTITUTE(SUBSTITUTE(SUBSTITUTE(SUBSTITUTE(SUBSTITUTE(SUBSTITUTE(SUBSTITUTE(SUBSTITUTE(SUBSTITUTE(SUBSTITUTE(SUBSTITUTE(SUBSTITUTE(TRIM($B3147&amp;""),CHAR(10)," "),CHAR(13)," "),"."," "),";"," "),","," "),"/"," "),"+"," "),"-"," "),"  "," "),"  "," "),"  "," "),"  "," "),"  "," "),"  "," "))," ","|")&amp;"|")</f>
        <v/>
      </c>
      <c r="AD3147">
        <f>TRIM($I3147&amp;"")</f>
        <v/>
      </c>
    </row>
    <row r="3148" ht="36" customHeight="1">
      <c r="A3148" s="9" t="n">
        <v>46216</v>
      </c>
      <c r="B3148" s="14" t="inlineStr">
        <is>
          <t>10247</t>
        </is>
      </c>
      <c r="C3148" s="14" t="inlineStr">
        <is>
          <t>M/C 0721 (BEGE)</t>
        </is>
      </c>
      <c r="D3148" s="14" t="inlineStr">
        <is>
          <t>10 FURADEIRAS</t>
        </is>
      </c>
      <c r="E3148" s="14" t="n">
        <v>20013107</v>
      </c>
      <c r="F3148" s="14" t="inlineStr">
        <is>
          <t>(3) TRAV.MENOR 610X100X15 MDP-MESA MIAMI 1,37X0,80</t>
        </is>
      </c>
      <c r="G3148" s="14" t="inlineStr">
        <is>
          <t>10 FURADEIRAS</t>
        </is>
      </c>
      <c r="H3148" s="14" t="inlineStr">
        <is>
          <t>10 FURADEIRAS</t>
        </is>
      </c>
      <c r="I3148" s="9" t="inlineStr">
        <is>
          <t>10 FURADEIRAS</t>
        </is>
      </c>
      <c r="J3148" s="9" t="n">
        <v>600</v>
      </c>
      <c r="K3148" s="14">
        <f>IF($E3148="","",IFERROR(INDEX('01_Cad_Pecas'!$H$2:$H$5000,MATCH($E3148,'01_Cad_Pecas'!$D$2:$D$5000,0)),IFERROR(INDEX('01_Cad_Pecas'!$H$2:$H$5000,MATCH(VALUE($E3148),'01_Cad_Pecas'!$D$2:$D$5000,0)),"")))</f>
        <v/>
      </c>
      <c r="L3148" s="14">
        <f>IF($E3148="","",IFERROR(INDEX('01_Cad_Pecas'!$I$2:$I$5000,MATCH($E3148,'01_Cad_Pecas'!$D$2:$D$5000,0)),IFERROR(INDEX('01_Cad_Pecas'!$I$2:$I$5000,MATCH(VALUE($E3148),'01_Cad_Pecas'!$D$2:$D$5000,0)),"")))</f>
        <v/>
      </c>
      <c r="M3148" s="14">
        <f>IF(OR($J3148="",$L3148=""),"",IF($K3148="",0,$K3148)+$J3148*$L3148)</f>
        <v/>
      </c>
      <c r="N3148" s="14" t="n">
        <v>46216</v>
      </c>
      <c r="O3148" s="14" t="n">
        <v>600</v>
      </c>
      <c r="P3148" s="14" t="n"/>
      <c r="Q3148" s="14" t="n"/>
      <c r="R3148" s="14" t="n"/>
      <c r="S3148" s="14" t="n"/>
      <c r="T3148" s="14">
        <f>IF(OR($J3148="",$O3148=""),"",$O3148/$J3148)</f>
        <v/>
      </c>
      <c r="U3148" s="14" t="inlineStr">
        <is>
          <t>Concluído</t>
        </is>
      </c>
      <c r="V3148" s="14" t="n"/>
      <c r="W3148" s="14" t="n"/>
      <c r="X3148" s="14" t="n"/>
      <c r="Y3148" s="14" t="n"/>
      <c r="Z3148" s="14" t="n"/>
      <c r="AA3148" s="11" t="n"/>
      <c r="AB3148" s="14">
        <f>B3148&amp;"|"&amp;I3148</f>
        <v/>
      </c>
      <c r="AC3148">
        <f>IF($B3148="","","|"&amp;SUBSTITUTE(TRIM(SUBSTITUTE(SUBSTITUTE(SUBSTITUTE(SUBSTITUTE(SUBSTITUTE(SUBSTITUTE(SUBSTITUTE(SUBSTITUTE(SUBSTITUTE(SUBSTITUTE(SUBSTITUTE(SUBSTITUTE(SUBSTITUTE(SUBSTITUTE(TRIM($B3148&amp;""),CHAR(10)," "),CHAR(13)," "),"."," "),";"," "),","," "),"/"," "),"+"," "),"-"," "),"  "," "),"  "," "),"  "," "),"  "," "),"  "," "),"  "," "))," ","|")&amp;"|")</f>
        <v/>
      </c>
      <c r="AD3148">
        <f>TRIM($I3148&amp;"")</f>
        <v/>
      </c>
    </row>
    <row r="3149" ht="36" customHeight="1">
      <c r="A3149" s="9" t="n">
        <v>46216</v>
      </c>
      <c r="B3149" s="14" t="inlineStr">
        <is>
          <t>10247</t>
        </is>
      </c>
      <c r="C3149" s="14" t="inlineStr">
        <is>
          <t>M/C 0721 (BEGE)</t>
        </is>
      </c>
      <c r="D3149" s="14" t="inlineStr">
        <is>
          <t>10 FURADEIRAS</t>
        </is>
      </c>
      <c r="E3149" s="14" t="n">
        <v>30080003</v>
      </c>
      <c r="F3149" s="14" t="inlineStr">
        <is>
          <t>(4)TAMP INTERNO 500X400X15MDP-MESA AMST.1,36X1,36</t>
        </is>
      </c>
      <c r="G3149" s="14" t="inlineStr">
        <is>
          <t>10 FURADEIRAS</t>
        </is>
      </c>
      <c r="H3149" s="14" t="inlineStr">
        <is>
          <t>10 FURADEIRAS</t>
        </is>
      </c>
      <c r="I3149" s="9" t="inlineStr">
        <is>
          <t>10 FURADEIRAS</t>
        </is>
      </c>
      <c r="J3149" s="9" t="n">
        <v>10</v>
      </c>
      <c r="K3149" s="14">
        <f>IF($E3149="","",IFERROR(INDEX('01_Cad_Pecas'!$H$2:$H$5000,MATCH($E3149,'01_Cad_Pecas'!$D$2:$D$5000,0)),IFERROR(INDEX('01_Cad_Pecas'!$H$2:$H$5000,MATCH(VALUE($E3149),'01_Cad_Pecas'!$D$2:$D$5000,0)),"")))</f>
        <v/>
      </c>
      <c r="L3149" s="14">
        <f>IF($E3149="","",IFERROR(INDEX('01_Cad_Pecas'!$I$2:$I$5000,MATCH($E3149,'01_Cad_Pecas'!$D$2:$D$5000,0)),IFERROR(INDEX('01_Cad_Pecas'!$I$2:$I$5000,MATCH(VALUE($E3149),'01_Cad_Pecas'!$D$2:$D$5000,0)),"")))</f>
        <v/>
      </c>
      <c r="M3149" s="14">
        <f>IF(OR($J3149="",$L3149=""),"",IF($K3149="",0,$K3149)+$J3149*$L3149)</f>
        <v/>
      </c>
      <c r="N3149" s="14" t="n">
        <v>46216</v>
      </c>
      <c r="O3149" s="14" t="n">
        <v>10</v>
      </c>
      <c r="P3149" s="14" t="n"/>
      <c r="Q3149" s="14" t="n"/>
      <c r="R3149" s="14" t="n"/>
      <c r="S3149" s="14" t="n"/>
      <c r="T3149" s="14">
        <f>IF(OR($J3149="",$O3149=""),"",$O3149/$J3149)</f>
        <v/>
      </c>
      <c r="U3149" s="14" t="inlineStr">
        <is>
          <t>Concluído</t>
        </is>
      </c>
      <c r="V3149" s="14" t="n"/>
      <c r="W3149" s="14" t="n"/>
      <c r="X3149" s="14" t="n"/>
      <c r="Y3149" s="14" t="n"/>
      <c r="Z3149" s="14" t="n"/>
      <c r="AA3149" s="11" t="n"/>
      <c r="AB3149" s="14">
        <f>B3149&amp;"|"&amp;I3149</f>
        <v/>
      </c>
      <c r="AC3149">
        <f>IF($B3149="","","|"&amp;SUBSTITUTE(TRIM(SUBSTITUTE(SUBSTITUTE(SUBSTITUTE(SUBSTITUTE(SUBSTITUTE(SUBSTITUTE(SUBSTITUTE(SUBSTITUTE(SUBSTITUTE(SUBSTITUTE(SUBSTITUTE(SUBSTITUTE(SUBSTITUTE(SUBSTITUTE(TRIM($B3149&amp;""),CHAR(10)," "),CHAR(13)," "),"."," "),";"," "),","," "),"/"," "),"+"," "),"-"," "),"  "," "),"  "," "),"  "," "),"  "," "),"  "," "),"  "," "))," ","|")&amp;"|")</f>
        <v/>
      </c>
      <c r="AD3149">
        <f>TRIM($I3149&amp;"")</f>
        <v/>
      </c>
    </row>
    <row r="3150" ht="36" customHeight="1">
      <c r="A3150" s="9" t="n">
        <v>46216</v>
      </c>
      <c r="B3150" s="14" t="inlineStr">
        <is>
          <t>10247</t>
        </is>
      </c>
      <c r="C3150" s="14" t="inlineStr">
        <is>
          <t>M/C 0721 (BEGE)</t>
        </is>
      </c>
      <c r="D3150" s="14" t="inlineStr">
        <is>
          <t>10 FURADEIRAS</t>
        </is>
      </c>
      <c r="E3150" s="14" t="n">
        <v>30080004</v>
      </c>
      <c r="F3150" s="14" t="inlineStr">
        <is>
          <t>(6)TRAV. MAIOR 1320X65 (135)X15 MDP-AMST.1,36X1,36</t>
        </is>
      </c>
      <c r="G3150" s="14" t="inlineStr">
        <is>
          <t>10 FURADEIRAS</t>
        </is>
      </c>
      <c r="H3150" s="14" t="inlineStr">
        <is>
          <t>10 FURADEIRAS</t>
        </is>
      </c>
      <c r="I3150" s="9" t="inlineStr">
        <is>
          <t>10 FURADEIRAS</t>
        </is>
      </c>
      <c r="J3150" s="9" t="n">
        <v>20</v>
      </c>
      <c r="K3150" s="14">
        <f>IF($E3150="","",IFERROR(INDEX('01_Cad_Pecas'!$H$2:$H$5000,MATCH($E3150,'01_Cad_Pecas'!$D$2:$D$5000,0)),IFERROR(INDEX('01_Cad_Pecas'!$H$2:$H$5000,MATCH(VALUE($E3150),'01_Cad_Pecas'!$D$2:$D$5000,0)),"")))</f>
        <v/>
      </c>
      <c r="L3150" s="14">
        <f>IF($E3150="","",IFERROR(INDEX('01_Cad_Pecas'!$I$2:$I$5000,MATCH($E3150,'01_Cad_Pecas'!$D$2:$D$5000,0)),IFERROR(INDEX('01_Cad_Pecas'!$I$2:$I$5000,MATCH(VALUE($E3150),'01_Cad_Pecas'!$D$2:$D$5000,0)),"")))</f>
        <v/>
      </c>
      <c r="M3150" s="14">
        <f>IF(OR($J3150="",$L3150=""),"",IF($K3150="",0,$K3150)+$J3150*$L3150)</f>
        <v/>
      </c>
      <c r="N3150" s="14" t="n">
        <v>46216</v>
      </c>
      <c r="O3150" s="14" t="n">
        <v>20</v>
      </c>
      <c r="P3150" s="14" t="n"/>
      <c r="Q3150" s="14" t="n"/>
      <c r="R3150" s="14" t="n"/>
      <c r="S3150" s="14" t="n"/>
      <c r="T3150" s="14">
        <f>IF(OR($J3150="",$O3150=""),"",$O3150/$J3150)</f>
        <v/>
      </c>
      <c r="U3150" s="14" t="inlineStr">
        <is>
          <t>Concluído</t>
        </is>
      </c>
      <c r="V3150" s="14" t="n"/>
      <c r="W3150" s="14" t="n"/>
      <c r="X3150" s="14" t="n"/>
      <c r="Y3150" s="14" t="n"/>
      <c r="Z3150" s="14" t="n"/>
      <c r="AA3150" s="11" t="n"/>
      <c r="AB3150" s="14">
        <f>B3150&amp;"|"&amp;I3150</f>
        <v/>
      </c>
      <c r="AC3150">
        <f>IF($B3150="","","|"&amp;SUBSTITUTE(TRIM(SUBSTITUTE(SUBSTITUTE(SUBSTITUTE(SUBSTITUTE(SUBSTITUTE(SUBSTITUTE(SUBSTITUTE(SUBSTITUTE(SUBSTITUTE(SUBSTITUTE(SUBSTITUTE(SUBSTITUTE(SUBSTITUTE(SUBSTITUTE(TRIM($B3150&amp;""),CHAR(10)," "),CHAR(13)," "),"."," "),";"," "),","," "),"/"," "),"+"," "),"-"," "),"  "," "),"  "," "),"  "," "),"  "," "),"  "," "),"  "," "))," ","|")&amp;"|")</f>
        <v/>
      </c>
      <c r="AD3150">
        <f>TRIM($I3150&amp;"")</f>
        <v/>
      </c>
    </row>
    <row r="3151" ht="36" customHeight="1">
      <c r="A3151" s="9" t="n">
        <v>46216</v>
      </c>
      <c r="B3151" s="14" t="inlineStr">
        <is>
          <t>10247</t>
        </is>
      </c>
      <c r="C3151" s="14" t="inlineStr">
        <is>
          <t>M/C 0721 (BEGE)</t>
        </is>
      </c>
      <c r="D3151" s="14" t="inlineStr">
        <is>
          <t>10 FURADEIRAS</t>
        </is>
      </c>
      <c r="E3151" s="14" t="n">
        <v>30080005</v>
      </c>
      <c r="F3151" s="14" t="inlineStr">
        <is>
          <t>(5) TRAV. MENOR1190X65X15 MDP-MESA AMST.1,36X1,36</t>
        </is>
      </c>
      <c r="G3151" s="14" t="inlineStr">
        <is>
          <t>10 FURADEIRAS</t>
        </is>
      </c>
      <c r="H3151" s="14" t="inlineStr">
        <is>
          <t>10 FURADEIRAS</t>
        </is>
      </c>
      <c r="I3151" s="9" t="inlineStr">
        <is>
          <t>10 FURADEIRAS</t>
        </is>
      </c>
      <c r="J3151" s="9" t="n">
        <v>20</v>
      </c>
      <c r="K3151" s="14">
        <f>IF($E3151="","",IFERROR(INDEX('01_Cad_Pecas'!$H$2:$H$5000,MATCH($E3151,'01_Cad_Pecas'!$D$2:$D$5000,0)),IFERROR(INDEX('01_Cad_Pecas'!$H$2:$H$5000,MATCH(VALUE($E3151),'01_Cad_Pecas'!$D$2:$D$5000,0)),"")))</f>
        <v/>
      </c>
      <c r="L3151" s="14">
        <f>IF($E3151="","",IFERROR(INDEX('01_Cad_Pecas'!$I$2:$I$5000,MATCH($E3151,'01_Cad_Pecas'!$D$2:$D$5000,0)),IFERROR(INDEX('01_Cad_Pecas'!$I$2:$I$5000,MATCH(VALUE($E3151),'01_Cad_Pecas'!$D$2:$D$5000,0)),"")))</f>
        <v/>
      </c>
      <c r="M3151" s="14">
        <f>IF(OR($J3151="",$L3151=""),"",IF($K3151="",0,$K3151)+$J3151*$L3151)</f>
        <v/>
      </c>
      <c r="N3151" s="14" t="n">
        <v>46216</v>
      </c>
      <c r="O3151" s="14" t="n">
        <v>20</v>
      </c>
      <c r="P3151" s="14" t="n"/>
      <c r="Q3151" s="14" t="n"/>
      <c r="R3151" s="14" t="n"/>
      <c r="S3151" s="14" t="n"/>
      <c r="T3151" s="14">
        <f>IF(OR($J3151="",$O3151=""),"",$O3151/$J3151)</f>
        <v/>
      </c>
      <c r="U3151" s="14" t="inlineStr">
        <is>
          <t>Concluído</t>
        </is>
      </c>
      <c r="V3151" s="14" t="n"/>
      <c r="W3151" s="14" t="n"/>
      <c r="X3151" s="14" t="n"/>
      <c r="Y3151" s="14" t="n"/>
      <c r="Z3151" s="14" t="n"/>
      <c r="AA3151" s="11" t="n"/>
      <c r="AB3151" s="14">
        <f>B3151&amp;"|"&amp;I3151</f>
        <v/>
      </c>
      <c r="AC3151">
        <f>IF($B3151="","","|"&amp;SUBSTITUTE(TRIM(SUBSTITUTE(SUBSTITUTE(SUBSTITUTE(SUBSTITUTE(SUBSTITUTE(SUBSTITUTE(SUBSTITUTE(SUBSTITUTE(SUBSTITUTE(SUBSTITUTE(SUBSTITUTE(SUBSTITUTE(SUBSTITUTE(SUBSTITUTE(TRIM($B3151&amp;""),CHAR(10)," "),CHAR(13)," "),"."," "),";"," "),","," "),"/"," "),"+"," "),"-"," "),"  "," "),"  "," "),"  "," "),"  "," "),"  "," "),"  "," "))," ","|")&amp;"|")</f>
        <v/>
      </c>
      <c r="AD3151">
        <f>TRIM($I3151&amp;"")</f>
        <v/>
      </c>
    </row>
    <row r="3152" ht="36" customHeight="1">
      <c r="A3152" s="9" t="n">
        <v>46216</v>
      </c>
      <c r="B3152" s="14" t="inlineStr">
        <is>
          <t>10247</t>
        </is>
      </c>
      <c r="C3152" s="14" t="inlineStr">
        <is>
          <t>M/C 0721 (BEGE)</t>
        </is>
      </c>
      <c r="D3152" s="14" t="inlineStr">
        <is>
          <t>10 FURADEIRAS</t>
        </is>
      </c>
      <c r="E3152" s="14" t="n">
        <v>20019001</v>
      </c>
      <c r="F3152" s="14" t="inlineStr">
        <is>
          <t>(2-4) LATERAL 751X124X12 MDF - MESA SANTIAGO</t>
        </is>
      </c>
      <c r="G3152" s="14" t="inlineStr">
        <is>
          <t>10 FURADEIRAS</t>
        </is>
      </c>
      <c r="H3152" s="14" t="inlineStr">
        <is>
          <t>10 FURADEIRAS</t>
        </is>
      </c>
      <c r="I3152" s="9" t="inlineStr">
        <is>
          <t>10 FURADEIRAS</t>
        </is>
      </c>
      <c r="J3152" s="9" t="n">
        <v>32</v>
      </c>
      <c r="K3152" s="14">
        <f>IF($E3152="","",IFERROR(INDEX('01_Cad_Pecas'!$H$2:$H$5000,MATCH($E3152,'01_Cad_Pecas'!$D$2:$D$5000,0)),IFERROR(INDEX('01_Cad_Pecas'!$H$2:$H$5000,MATCH(VALUE($E3152),'01_Cad_Pecas'!$D$2:$D$5000,0)),"")))</f>
        <v/>
      </c>
      <c r="L3152" s="14">
        <f>IF($E3152="","",IFERROR(INDEX('01_Cad_Pecas'!$I$2:$I$5000,MATCH($E3152,'01_Cad_Pecas'!$D$2:$D$5000,0)),IFERROR(INDEX('01_Cad_Pecas'!$I$2:$I$5000,MATCH(VALUE($E3152),'01_Cad_Pecas'!$D$2:$D$5000,0)),"")))</f>
        <v/>
      </c>
      <c r="M3152" s="14">
        <f>IF(OR($J3152="",$L3152=""),"",IF($K3152="",0,$K3152)+$J3152*$L3152)</f>
        <v/>
      </c>
      <c r="N3152" s="14" t="n">
        <v>46216</v>
      </c>
      <c r="O3152" s="14" t="n">
        <v>32</v>
      </c>
      <c r="P3152" s="14" t="n"/>
      <c r="Q3152" s="14" t="n"/>
      <c r="R3152" s="14" t="n"/>
      <c r="S3152" s="14" t="n"/>
      <c r="T3152" s="14">
        <f>IF(OR($J3152="",$O3152=""),"",$O3152/$J3152)</f>
        <v/>
      </c>
      <c r="U3152" s="14" t="inlineStr">
        <is>
          <t>Concluído</t>
        </is>
      </c>
      <c r="V3152" s="14" t="n"/>
      <c r="W3152" s="14" t="n"/>
      <c r="X3152" s="14" t="n"/>
      <c r="Y3152" s="14" t="n"/>
      <c r="Z3152" s="14" t="n"/>
      <c r="AA3152" s="11" t="n"/>
      <c r="AB3152" s="14">
        <f>B3152&amp;"|"&amp;I3152</f>
        <v/>
      </c>
      <c r="AC3152">
        <f>IF($B3152="","","|"&amp;SUBSTITUTE(TRIM(SUBSTITUTE(SUBSTITUTE(SUBSTITUTE(SUBSTITUTE(SUBSTITUTE(SUBSTITUTE(SUBSTITUTE(SUBSTITUTE(SUBSTITUTE(SUBSTITUTE(SUBSTITUTE(SUBSTITUTE(SUBSTITUTE(SUBSTITUTE(TRIM($B3152&amp;""),CHAR(10)," "),CHAR(13)," "),"."," "),";"," "),","," "),"/"," "),"+"," "),"-"," "),"  "," "),"  "," "),"  "," "),"  "," "),"  "," "),"  "," "))," ","|")&amp;"|")</f>
        <v/>
      </c>
      <c r="AD3152">
        <f>TRIM($I3152&amp;"")</f>
        <v/>
      </c>
    </row>
    <row r="3153" ht="36" customHeight="1">
      <c r="A3153" s="9" t="n">
        <v>46216</v>
      </c>
      <c r="B3153" s="14" t="inlineStr">
        <is>
          <t>10247</t>
        </is>
      </c>
      <c r="C3153" s="14" t="inlineStr">
        <is>
          <t>M/C 0721 (BEGE)</t>
        </is>
      </c>
      <c r="D3153" s="14" t="inlineStr">
        <is>
          <t>10 FURADEIRAS</t>
        </is>
      </c>
      <c r="E3153" s="14" t="n">
        <v>20019002</v>
      </c>
      <c r="F3153" s="14" t="inlineStr">
        <is>
          <t>FUNDO RIPADO 751X446X12 MDF - MESA SANTIAGO</t>
        </is>
      </c>
      <c r="G3153" s="14" t="inlineStr">
        <is>
          <t>10 FURADEIRAS</t>
        </is>
      </c>
      <c r="H3153" s="14" t="inlineStr">
        <is>
          <t>10 FURADEIRAS</t>
        </is>
      </c>
      <c r="I3153" s="9" t="inlineStr">
        <is>
          <t>10 FURADEIRAS</t>
        </is>
      </c>
      <c r="J3153" s="9" t="n">
        <v>32</v>
      </c>
      <c r="K3153" s="14">
        <f>IF($E3153="","",IFERROR(INDEX('01_Cad_Pecas'!$H$2:$H$5000,MATCH($E3153,'01_Cad_Pecas'!$D$2:$D$5000,0)),IFERROR(INDEX('01_Cad_Pecas'!$H$2:$H$5000,MATCH(VALUE($E3153),'01_Cad_Pecas'!$D$2:$D$5000,0)),"")))</f>
        <v/>
      </c>
      <c r="L3153" s="14">
        <f>IF($E3153="","",IFERROR(INDEX('01_Cad_Pecas'!$I$2:$I$5000,MATCH($E3153,'01_Cad_Pecas'!$D$2:$D$5000,0)),IFERROR(INDEX('01_Cad_Pecas'!$I$2:$I$5000,MATCH(VALUE($E3153),'01_Cad_Pecas'!$D$2:$D$5000,0)),"")))</f>
        <v/>
      </c>
      <c r="M3153" s="14">
        <f>IF(OR($J3153="",$L3153=""),"",IF($K3153="",0,$K3153)+$J3153*$L3153)</f>
        <v/>
      </c>
      <c r="N3153" s="14" t="n">
        <v>46216</v>
      </c>
      <c r="O3153" s="14" t="n">
        <v>32</v>
      </c>
      <c r="P3153" s="14" t="n"/>
      <c r="Q3153" s="14" t="n"/>
      <c r="R3153" s="14" t="n"/>
      <c r="S3153" s="14" t="n"/>
      <c r="T3153" s="14">
        <f>IF(OR($J3153="",$O3153=""),"",$O3153/$J3153)</f>
        <v/>
      </c>
      <c r="U3153" s="14" t="inlineStr">
        <is>
          <t>Concluído</t>
        </is>
      </c>
      <c r="V3153" s="14" t="n"/>
      <c r="W3153" s="14" t="n"/>
      <c r="X3153" s="14" t="n"/>
      <c r="Y3153" s="14" t="n"/>
      <c r="Z3153" s="14" t="n"/>
      <c r="AA3153" s="11" t="n"/>
      <c r="AB3153" s="14">
        <f>B3153&amp;"|"&amp;I3153</f>
        <v/>
      </c>
      <c r="AC3153">
        <f>IF($B3153="","","|"&amp;SUBSTITUTE(TRIM(SUBSTITUTE(SUBSTITUTE(SUBSTITUTE(SUBSTITUTE(SUBSTITUTE(SUBSTITUTE(SUBSTITUTE(SUBSTITUTE(SUBSTITUTE(SUBSTITUTE(SUBSTITUTE(SUBSTITUTE(SUBSTITUTE(SUBSTITUTE(TRIM($B3153&amp;""),CHAR(10)," "),CHAR(13)," "),"."," "),";"," "),","," "),"/"," "),"+"," "),"-"," "),"  "," "),"  "," "),"  "," "),"  "," "),"  "," "),"  "," "))," ","|")&amp;"|")</f>
        <v/>
      </c>
      <c r="AD3153">
        <f>TRIM($I3153&amp;"")</f>
        <v/>
      </c>
    </row>
    <row r="3154" ht="36" customHeight="1">
      <c r="A3154" s="9" t="n">
        <v>46216</v>
      </c>
      <c r="B3154" s="14" t="inlineStr">
        <is>
          <t>10247</t>
        </is>
      </c>
      <c r="C3154" s="14" t="inlineStr">
        <is>
          <t>M/C 0721 (BEGE)</t>
        </is>
      </c>
      <c r="D3154" s="14" t="inlineStr">
        <is>
          <t>10 FURADEIRAS</t>
        </is>
      </c>
      <c r="E3154" s="14" t="n">
        <v>20019003</v>
      </c>
      <c r="F3154" s="14" t="inlineStr">
        <is>
          <t>(5) BASE 474X152X12 MDF - MESA SANTIAGO</t>
        </is>
      </c>
      <c r="G3154" s="14" t="inlineStr">
        <is>
          <t>10 FURADEIRAS</t>
        </is>
      </c>
      <c r="H3154" s="14" t="inlineStr">
        <is>
          <t>10 FURADEIRAS</t>
        </is>
      </c>
      <c r="I3154" s="9" t="inlineStr">
        <is>
          <t>10 FURADEIRAS</t>
        </is>
      </c>
      <c r="J3154" s="9" t="n">
        <v>16</v>
      </c>
      <c r="K3154" s="14">
        <f>IF($E3154="","",IFERROR(INDEX('01_Cad_Pecas'!$H$2:$H$5000,MATCH($E3154,'01_Cad_Pecas'!$D$2:$D$5000,0)),IFERROR(INDEX('01_Cad_Pecas'!$H$2:$H$5000,MATCH(VALUE($E3154),'01_Cad_Pecas'!$D$2:$D$5000,0)),"")))</f>
        <v/>
      </c>
      <c r="L3154" s="14">
        <f>IF($E3154="","",IFERROR(INDEX('01_Cad_Pecas'!$I$2:$I$5000,MATCH($E3154,'01_Cad_Pecas'!$D$2:$D$5000,0)),IFERROR(INDEX('01_Cad_Pecas'!$I$2:$I$5000,MATCH(VALUE($E3154),'01_Cad_Pecas'!$D$2:$D$5000,0)),"")))</f>
        <v/>
      </c>
      <c r="M3154" s="14">
        <f>IF(OR($J3154="",$L3154=""),"",IF($K3154="",0,$K3154)+$J3154*$L3154)</f>
        <v/>
      </c>
      <c r="N3154" s="14" t="n">
        <v>46216</v>
      </c>
      <c r="O3154" s="14" t="n">
        <v>16</v>
      </c>
      <c r="P3154" s="14" t="n"/>
      <c r="Q3154" s="14" t="n"/>
      <c r="R3154" s="14" t="n"/>
      <c r="S3154" s="14" t="n"/>
      <c r="T3154" s="14">
        <f>IF(OR($J3154="",$O3154=""),"",$O3154/$J3154)</f>
        <v/>
      </c>
      <c r="U3154" s="14" t="inlineStr">
        <is>
          <t>Concluído</t>
        </is>
      </c>
      <c r="V3154" s="14" t="n"/>
      <c r="W3154" s="14" t="n"/>
      <c r="X3154" s="14" t="n"/>
      <c r="Y3154" s="14" t="n"/>
      <c r="Z3154" s="14" t="n"/>
      <c r="AA3154" s="11" t="n"/>
      <c r="AB3154" s="14">
        <f>B3154&amp;"|"&amp;I3154</f>
        <v/>
      </c>
      <c r="AC3154">
        <f>IF($B3154="","","|"&amp;SUBSTITUTE(TRIM(SUBSTITUTE(SUBSTITUTE(SUBSTITUTE(SUBSTITUTE(SUBSTITUTE(SUBSTITUTE(SUBSTITUTE(SUBSTITUTE(SUBSTITUTE(SUBSTITUTE(SUBSTITUTE(SUBSTITUTE(SUBSTITUTE(SUBSTITUTE(TRIM($B3154&amp;""),CHAR(10)," "),CHAR(13)," "),"."," "),";"," "),","," "),"/"," "),"+"," "),"-"," "),"  "," "),"  "," "),"  "," "),"  "," "),"  "," "),"  "," "))," ","|")&amp;"|")</f>
        <v/>
      </c>
      <c r="AD3154">
        <f>TRIM($I3154&amp;"")</f>
        <v/>
      </c>
    </row>
    <row r="3155" ht="36" customHeight="1">
      <c r="A3155" s="9" t="n">
        <v>46216</v>
      </c>
      <c r="B3155" s="14" t="inlineStr">
        <is>
          <t>10247</t>
        </is>
      </c>
      <c r="C3155" s="14" t="inlineStr">
        <is>
          <t>M/C 0721 (BEGE)</t>
        </is>
      </c>
      <c r="D3155" s="14" t="inlineStr">
        <is>
          <t>10 FURADEIRAS</t>
        </is>
      </c>
      <c r="E3155" s="14" t="n">
        <v>20019004</v>
      </c>
      <c r="F3155" s="14" t="inlineStr">
        <is>
          <t>(3) CONTRATAMPO 540X218X12 MDF - MESA SANTIAGO</t>
        </is>
      </c>
      <c r="G3155" s="14" t="inlineStr">
        <is>
          <t>10 FURADEIRAS</t>
        </is>
      </c>
      <c r="H3155" s="14" t="inlineStr">
        <is>
          <t>10 FURADEIRAS</t>
        </is>
      </c>
      <c r="I3155" s="9" t="inlineStr">
        <is>
          <t>10 FURADEIRAS</t>
        </is>
      </c>
      <c r="J3155" s="9" t="n">
        <v>16</v>
      </c>
      <c r="K3155" s="14">
        <f>IF($E3155="","",IFERROR(INDEX('01_Cad_Pecas'!$H$2:$H$5000,MATCH($E3155,'01_Cad_Pecas'!$D$2:$D$5000,0)),IFERROR(INDEX('01_Cad_Pecas'!$H$2:$H$5000,MATCH(VALUE($E3155),'01_Cad_Pecas'!$D$2:$D$5000,0)),"")))</f>
        <v/>
      </c>
      <c r="L3155" s="14">
        <f>IF($E3155="","",IFERROR(INDEX('01_Cad_Pecas'!$I$2:$I$5000,MATCH($E3155,'01_Cad_Pecas'!$D$2:$D$5000,0)),IFERROR(INDEX('01_Cad_Pecas'!$I$2:$I$5000,MATCH(VALUE($E3155),'01_Cad_Pecas'!$D$2:$D$5000,0)),"")))</f>
        <v/>
      </c>
      <c r="M3155" s="14">
        <f>IF(OR($J3155="",$L3155=""),"",IF($K3155="",0,$K3155)+$J3155*$L3155)</f>
        <v/>
      </c>
      <c r="N3155" s="14" t="n">
        <v>46216</v>
      </c>
      <c r="O3155" s="14" t="n">
        <v>16</v>
      </c>
      <c r="P3155" s="14" t="n"/>
      <c r="Q3155" s="14" t="n"/>
      <c r="R3155" s="14" t="n"/>
      <c r="S3155" s="14" t="n"/>
      <c r="T3155" s="14">
        <f>IF(OR($J3155="",$O3155=""),"",$O3155/$J3155)</f>
        <v/>
      </c>
      <c r="U3155" s="14" t="inlineStr">
        <is>
          <t>Concluído</t>
        </is>
      </c>
      <c r="V3155" s="14" t="n"/>
      <c r="W3155" s="14" t="n"/>
      <c r="X3155" s="14" t="n"/>
      <c r="Y3155" s="14" t="n"/>
      <c r="Z3155" s="14" t="n"/>
      <c r="AA3155" s="11" t="n"/>
      <c r="AB3155" s="14">
        <f>B3155&amp;"|"&amp;I3155</f>
        <v/>
      </c>
      <c r="AC3155">
        <f>IF($B3155="","","|"&amp;SUBSTITUTE(TRIM(SUBSTITUTE(SUBSTITUTE(SUBSTITUTE(SUBSTITUTE(SUBSTITUTE(SUBSTITUTE(SUBSTITUTE(SUBSTITUTE(SUBSTITUTE(SUBSTITUTE(SUBSTITUTE(SUBSTITUTE(SUBSTITUTE(SUBSTITUTE(TRIM($B3155&amp;""),CHAR(10)," "),CHAR(13)," "),"."," "),";"," "),","," "),"/"," "),"+"," "),"-"," "),"  "," "),"  "," "),"  "," "),"  "," "),"  "," "),"  "," "))," ","|")&amp;"|")</f>
        <v/>
      </c>
      <c r="AD3155">
        <f>TRIM($I3155&amp;"")</f>
        <v/>
      </c>
    </row>
    <row r="3156" ht="36" customHeight="1">
      <c r="A3156" s="9" t="n">
        <v>46216</v>
      </c>
      <c r="B3156" s="14" t="inlineStr">
        <is>
          <t>10247</t>
        </is>
      </c>
      <c r="C3156" s="14" t="inlineStr">
        <is>
          <t>M/C 0721 (BEGE)</t>
        </is>
      </c>
      <c r="D3156" s="14" t="inlineStr">
        <is>
          <t>10 FURADEIRAS</t>
        </is>
      </c>
      <c r="E3156" s="14" t="n">
        <v>20019601</v>
      </c>
      <c r="F3156" s="14" t="inlineStr">
        <is>
          <t>(2-5) LATERAL 751X546X12 MDF - MESA SANTIAGO 1,36</t>
        </is>
      </c>
      <c r="G3156" s="14" t="inlineStr">
        <is>
          <t>10 FURADEIRAS</t>
        </is>
      </c>
      <c r="H3156" s="14" t="inlineStr">
        <is>
          <t>10 FURADEIRAS</t>
        </is>
      </c>
      <c r="I3156" s="9" t="inlineStr">
        <is>
          <t>10 FURADEIRAS</t>
        </is>
      </c>
      <c r="J3156" s="9" t="n">
        <v>20</v>
      </c>
      <c r="K3156" s="14">
        <f>IF($E3156="","",IFERROR(INDEX('01_Cad_Pecas'!$H$2:$H$5000,MATCH($E3156,'01_Cad_Pecas'!$D$2:$D$5000,0)),IFERROR(INDEX('01_Cad_Pecas'!$H$2:$H$5000,MATCH(VALUE($E3156),'01_Cad_Pecas'!$D$2:$D$5000,0)),"")))</f>
        <v/>
      </c>
      <c r="L3156" s="14">
        <f>IF($E3156="","",IFERROR(INDEX('01_Cad_Pecas'!$I$2:$I$5000,MATCH($E3156,'01_Cad_Pecas'!$D$2:$D$5000,0)),IFERROR(INDEX('01_Cad_Pecas'!$I$2:$I$5000,MATCH(VALUE($E3156),'01_Cad_Pecas'!$D$2:$D$5000,0)),"")))</f>
        <v/>
      </c>
      <c r="M3156" s="14">
        <f>IF(OR($J3156="",$L3156=""),"",IF($K3156="",0,$K3156)+$J3156*$L3156)</f>
        <v/>
      </c>
      <c r="N3156" s="14" t="n">
        <v>46216</v>
      </c>
      <c r="O3156" s="14" t="n">
        <v>20</v>
      </c>
      <c r="P3156" s="14" t="n"/>
      <c r="Q3156" s="14" t="n"/>
      <c r="R3156" s="14" t="n"/>
      <c r="S3156" s="14" t="n"/>
      <c r="T3156" s="14">
        <f>IF(OR($J3156="",$O3156=""),"",$O3156/$J3156)</f>
        <v/>
      </c>
      <c r="U3156" s="14" t="inlineStr">
        <is>
          <t>Concluído</t>
        </is>
      </c>
      <c r="V3156" s="14" t="n"/>
      <c r="W3156" s="14" t="n"/>
      <c r="X3156" s="14" t="n"/>
      <c r="Y3156" s="14" t="n"/>
      <c r="Z3156" s="14" t="n"/>
      <c r="AA3156" s="11" t="n"/>
      <c r="AB3156" s="14">
        <f>B3156&amp;"|"&amp;I3156</f>
        <v/>
      </c>
      <c r="AC3156">
        <f>IF($B3156="","","|"&amp;SUBSTITUTE(TRIM(SUBSTITUTE(SUBSTITUTE(SUBSTITUTE(SUBSTITUTE(SUBSTITUTE(SUBSTITUTE(SUBSTITUTE(SUBSTITUTE(SUBSTITUTE(SUBSTITUTE(SUBSTITUTE(SUBSTITUTE(SUBSTITUTE(SUBSTITUTE(TRIM($B3156&amp;""),CHAR(10)," "),CHAR(13)," "),"."," "),";"," "),","," "),"/"," "),"+"," "),"-"," "),"  "," "),"  "," "),"  "," "),"  "," "),"  "," "),"  "," "))," ","|")&amp;"|")</f>
        <v/>
      </c>
      <c r="AD3156">
        <f>TRIM($I3156&amp;"")</f>
        <v/>
      </c>
    </row>
    <row r="3157" ht="36" customHeight="1">
      <c r="A3157" s="9" t="n">
        <v>46216</v>
      </c>
      <c r="B3157" s="14" t="inlineStr">
        <is>
          <t>10247</t>
        </is>
      </c>
      <c r="C3157" s="14" t="inlineStr">
        <is>
          <t>M/C 0721 (BEGE)</t>
        </is>
      </c>
      <c r="D3157" s="14" t="inlineStr">
        <is>
          <t>10 FURADEIRAS</t>
        </is>
      </c>
      <c r="E3157" s="14" t="n">
        <v>20019602</v>
      </c>
      <c r="F3157" s="14" t="inlineStr">
        <is>
          <t>FUNDO RIPADO 751X546X12 MDF - MESA SANTIAGO 1,36</t>
        </is>
      </c>
      <c r="G3157" s="14" t="inlineStr">
        <is>
          <t>10 FURADEIRAS</t>
        </is>
      </c>
      <c r="H3157" s="14" t="inlineStr">
        <is>
          <t>10 FURADEIRAS</t>
        </is>
      </c>
      <c r="I3157" s="9" t="inlineStr">
        <is>
          <t>10 FURADEIRAS</t>
        </is>
      </c>
      <c r="J3157" s="9" t="n">
        <v>20</v>
      </c>
      <c r="K3157" s="14">
        <f>IF($E3157="","",IFERROR(INDEX('01_Cad_Pecas'!$H$2:$H$5000,MATCH($E3157,'01_Cad_Pecas'!$D$2:$D$5000,0)),IFERROR(INDEX('01_Cad_Pecas'!$H$2:$H$5000,MATCH(VALUE($E3157),'01_Cad_Pecas'!$D$2:$D$5000,0)),"")))</f>
        <v/>
      </c>
      <c r="L3157" s="14">
        <f>IF($E3157="","",IFERROR(INDEX('01_Cad_Pecas'!$I$2:$I$5000,MATCH($E3157,'01_Cad_Pecas'!$D$2:$D$5000,0)),IFERROR(INDEX('01_Cad_Pecas'!$I$2:$I$5000,MATCH(VALUE($E3157),'01_Cad_Pecas'!$D$2:$D$5000,0)),"")))</f>
        <v/>
      </c>
      <c r="M3157" s="14">
        <f>IF(OR($J3157="",$L3157=""),"",IF($K3157="",0,$K3157)+$J3157*$L3157)</f>
        <v/>
      </c>
      <c r="N3157" s="14" t="n">
        <v>46216</v>
      </c>
      <c r="O3157" s="14" t="n">
        <v>20</v>
      </c>
      <c r="P3157" s="14" t="n"/>
      <c r="Q3157" s="14" t="n"/>
      <c r="R3157" s="14" t="n"/>
      <c r="S3157" s="14" t="n"/>
      <c r="T3157" s="14">
        <f>IF(OR($J3157="",$O3157=""),"",$O3157/$J3157)</f>
        <v/>
      </c>
      <c r="U3157" s="14" t="inlineStr">
        <is>
          <t>Concluído</t>
        </is>
      </c>
      <c r="V3157" s="14" t="n"/>
      <c r="W3157" s="14" t="n"/>
      <c r="X3157" s="14" t="n"/>
      <c r="Y3157" s="14" t="n"/>
      <c r="Z3157" s="14" t="n"/>
      <c r="AA3157" s="11" t="n"/>
      <c r="AB3157" s="14">
        <f>B3157&amp;"|"&amp;I3157</f>
        <v/>
      </c>
      <c r="AC3157">
        <f>IF($B3157="","","|"&amp;SUBSTITUTE(TRIM(SUBSTITUTE(SUBSTITUTE(SUBSTITUTE(SUBSTITUTE(SUBSTITUTE(SUBSTITUTE(SUBSTITUTE(SUBSTITUTE(SUBSTITUTE(SUBSTITUTE(SUBSTITUTE(SUBSTITUTE(SUBSTITUTE(SUBSTITUTE(TRIM($B3157&amp;""),CHAR(10)," "),CHAR(13)," "),"."," "),";"," "),","," "),"/"," "),"+"," "),"-"," "),"  "," "),"  "," "),"  "," "),"  "," "),"  "," "),"  "," "))," ","|")&amp;"|")</f>
        <v/>
      </c>
      <c r="AD3157">
        <f>TRIM($I3157&amp;"")</f>
        <v/>
      </c>
    </row>
    <row r="3158" ht="36" customHeight="1">
      <c r="A3158" s="9" t="n">
        <v>46216</v>
      </c>
      <c r="B3158" s="14" t="inlineStr">
        <is>
          <t>10247</t>
        </is>
      </c>
      <c r="C3158" s="14" t="inlineStr">
        <is>
          <t>M/C 0721 (BEGE)</t>
        </is>
      </c>
      <c r="D3158" s="14" t="inlineStr">
        <is>
          <t>10 FURADEIRAS</t>
        </is>
      </c>
      <c r="E3158" s="14" t="n">
        <v>20019603</v>
      </c>
      <c r="F3158" s="14" t="inlineStr">
        <is>
          <t>(3) BASE 572X572X12 MDF - MESA SANTIAGO 1,36</t>
        </is>
      </c>
      <c r="G3158" s="14" t="inlineStr">
        <is>
          <t>10 FURADEIRAS</t>
        </is>
      </c>
      <c r="H3158" s="14" t="inlineStr">
        <is>
          <t>10 FURADEIRAS</t>
        </is>
      </c>
      <c r="I3158" s="9" t="inlineStr">
        <is>
          <t>10 FURADEIRAS</t>
        </is>
      </c>
      <c r="J3158" s="9" t="n">
        <v>10</v>
      </c>
      <c r="K3158" s="14">
        <f>IF($E3158="","",IFERROR(INDEX('01_Cad_Pecas'!$H$2:$H$5000,MATCH($E3158,'01_Cad_Pecas'!$D$2:$D$5000,0)),IFERROR(INDEX('01_Cad_Pecas'!$H$2:$H$5000,MATCH(VALUE($E3158),'01_Cad_Pecas'!$D$2:$D$5000,0)),"")))</f>
        <v/>
      </c>
      <c r="L3158" s="14">
        <f>IF($E3158="","",IFERROR(INDEX('01_Cad_Pecas'!$I$2:$I$5000,MATCH($E3158,'01_Cad_Pecas'!$D$2:$D$5000,0)),IFERROR(INDEX('01_Cad_Pecas'!$I$2:$I$5000,MATCH(VALUE($E3158),'01_Cad_Pecas'!$D$2:$D$5000,0)),"")))</f>
        <v/>
      </c>
      <c r="M3158" s="14">
        <f>IF(OR($J3158="",$L3158=""),"",IF($K3158="",0,$K3158)+$J3158*$L3158)</f>
        <v/>
      </c>
      <c r="N3158" s="14" t="n">
        <v>46216</v>
      </c>
      <c r="O3158" s="14" t="n">
        <v>10</v>
      </c>
      <c r="P3158" s="14" t="n"/>
      <c r="Q3158" s="14" t="n"/>
      <c r="R3158" s="14" t="n"/>
      <c r="S3158" s="14" t="n"/>
      <c r="T3158" s="14">
        <f>IF(OR($J3158="",$O3158=""),"",$O3158/$J3158)</f>
        <v/>
      </c>
      <c r="U3158" s="14" t="inlineStr">
        <is>
          <t>Concluído</t>
        </is>
      </c>
      <c r="V3158" s="14" t="n"/>
      <c r="W3158" s="14" t="n"/>
      <c r="X3158" s="14" t="n"/>
      <c r="Y3158" s="14" t="n"/>
      <c r="Z3158" s="14" t="n"/>
      <c r="AA3158" s="11" t="n"/>
      <c r="AB3158" s="14">
        <f>B3158&amp;"|"&amp;I3158</f>
        <v/>
      </c>
      <c r="AC3158">
        <f>IF($B3158="","","|"&amp;SUBSTITUTE(TRIM(SUBSTITUTE(SUBSTITUTE(SUBSTITUTE(SUBSTITUTE(SUBSTITUTE(SUBSTITUTE(SUBSTITUTE(SUBSTITUTE(SUBSTITUTE(SUBSTITUTE(SUBSTITUTE(SUBSTITUTE(SUBSTITUTE(SUBSTITUTE(TRIM($B3158&amp;""),CHAR(10)," "),CHAR(13)," "),"."," "),";"," "),","," "),"/"," "),"+"," "),"-"," "),"  "," "),"  "," "),"  "," "),"  "," "),"  "," "),"  "," "))," ","|")&amp;"|")</f>
        <v/>
      </c>
      <c r="AD3158">
        <f>TRIM($I3158&amp;"")</f>
        <v/>
      </c>
    </row>
    <row r="3159" ht="36" customHeight="1">
      <c r="A3159" s="9" t="n">
        <v>46216</v>
      </c>
      <c r="B3159" s="14" t="inlineStr">
        <is>
          <t>10247</t>
        </is>
      </c>
      <c r="C3159" s="14" t="inlineStr">
        <is>
          <t>M/C 0721 (BEGE)</t>
        </is>
      </c>
      <c r="D3159" s="14" t="inlineStr">
        <is>
          <t>10 FURADEIRAS</t>
        </is>
      </c>
      <c r="E3159" s="14" t="n">
        <v>20020002</v>
      </c>
      <c r="F3159" s="14" t="inlineStr">
        <is>
          <t>(2) FECHAMENTO I 1090X295X12 MDF - BASE DUBAI</t>
        </is>
      </c>
      <c r="G3159" s="14" t="inlineStr">
        <is>
          <t>10 FURADEIRAS</t>
        </is>
      </c>
      <c r="H3159" s="14" t="inlineStr">
        <is>
          <t>10 FURADEIRAS</t>
        </is>
      </c>
      <c r="I3159" s="9" t="inlineStr">
        <is>
          <t>10 FURADEIRAS</t>
        </is>
      </c>
      <c r="J3159" s="9" t="n">
        <v>20</v>
      </c>
      <c r="K3159" s="14">
        <f>IF($E3159="","",IFERROR(INDEX('01_Cad_Pecas'!$H$2:$H$5000,MATCH($E3159,'01_Cad_Pecas'!$D$2:$D$5000,0)),IFERROR(INDEX('01_Cad_Pecas'!$H$2:$H$5000,MATCH(VALUE($E3159),'01_Cad_Pecas'!$D$2:$D$5000,0)),"")))</f>
        <v/>
      </c>
      <c r="L3159" s="14">
        <f>IF($E3159="","",IFERROR(INDEX('01_Cad_Pecas'!$I$2:$I$5000,MATCH($E3159,'01_Cad_Pecas'!$D$2:$D$5000,0)),IFERROR(INDEX('01_Cad_Pecas'!$I$2:$I$5000,MATCH(VALUE($E3159),'01_Cad_Pecas'!$D$2:$D$5000,0)),"")))</f>
        <v/>
      </c>
      <c r="M3159" s="14">
        <f>IF(OR($J3159="",$L3159=""),"",IF($K3159="",0,$K3159)+$J3159*$L3159)</f>
        <v/>
      </c>
      <c r="N3159" s="14" t="n">
        <v>46216</v>
      </c>
      <c r="O3159" s="14" t="n">
        <v>20</v>
      </c>
      <c r="P3159" s="14" t="n"/>
      <c r="Q3159" s="14" t="n"/>
      <c r="R3159" s="14" t="n"/>
      <c r="S3159" s="14" t="n"/>
      <c r="T3159" s="14">
        <f>IF(OR($J3159="",$O3159=""),"",$O3159/$J3159)</f>
        <v/>
      </c>
      <c r="U3159" s="14" t="inlineStr">
        <is>
          <t>Concluído</t>
        </is>
      </c>
      <c r="V3159" s="14" t="n"/>
      <c r="W3159" s="14" t="n"/>
      <c r="X3159" s="14" t="n"/>
      <c r="Y3159" s="14" t="n"/>
      <c r="Z3159" s="14" t="n"/>
      <c r="AA3159" s="11" t="n"/>
      <c r="AB3159" s="14">
        <f>B3159&amp;"|"&amp;I3159</f>
        <v/>
      </c>
      <c r="AC3159">
        <f>IF($B3159="","","|"&amp;SUBSTITUTE(TRIM(SUBSTITUTE(SUBSTITUTE(SUBSTITUTE(SUBSTITUTE(SUBSTITUTE(SUBSTITUTE(SUBSTITUTE(SUBSTITUTE(SUBSTITUTE(SUBSTITUTE(SUBSTITUTE(SUBSTITUTE(SUBSTITUTE(SUBSTITUTE(TRIM($B3159&amp;""),CHAR(10)," "),CHAR(13)," "),"."," "),";"," "),","," "),"/"," "),"+"," "),"-"," "),"  "," "),"  "," "),"  "," "),"  "," "),"  "," "),"  "," "))," ","|")&amp;"|")</f>
        <v/>
      </c>
      <c r="AD3159">
        <f>TRIM($I3159&amp;"")</f>
        <v/>
      </c>
    </row>
    <row r="3160" ht="36" customHeight="1">
      <c r="A3160" s="9" t="n">
        <v>46216</v>
      </c>
      <c r="B3160" s="14" t="inlineStr">
        <is>
          <t>10247</t>
        </is>
      </c>
      <c r="C3160" s="14" t="inlineStr">
        <is>
          <t>M/C 0721 (BEGE)</t>
        </is>
      </c>
      <c r="D3160" s="14" t="inlineStr">
        <is>
          <t>10 FURADEIRAS</t>
        </is>
      </c>
      <c r="E3160" s="14" t="n">
        <v>20020003</v>
      </c>
      <c r="F3160" s="14" t="inlineStr">
        <is>
          <t>(3) FECHAMENTO II 600X295X12 MDF - BASE DUBAI</t>
        </is>
      </c>
      <c r="G3160" s="14" t="inlineStr">
        <is>
          <t>10 FURADEIRAS</t>
        </is>
      </c>
      <c r="H3160" s="14" t="inlineStr">
        <is>
          <t>10 FURADEIRAS</t>
        </is>
      </c>
      <c r="I3160" s="9" t="inlineStr">
        <is>
          <t>10 FURADEIRAS</t>
        </is>
      </c>
      <c r="J3160" s="9" t="n">
        <v>20</v>
      </c>
      <c r="K3160" s="14">
        <f>IF($E3160="","",IFERROR(INDEX('01_Cad_Pecas'!$H$2:$H$5000,MATCH($E3160,'01_Cad_Pecas'!$D$2:$D$5000,0)),IFERROR(INDEX('01_Cad_Pecas'!$H$2:$H$5000,MATCH(VALUE($E3160),'01_Cad_Pecas'!$D$2:$D$5000,0)),"")))</f>
        <v/>
      </c>
      <c r="L3160" s="14">
        <f>IF($E3160="","",IFERROR(INDEX('01_Cad_Pecas'!$I$2:$I$5000,MATCH($E3160,'01_Cad_Pecas'!$D$2:$D$5000,0)),IFERROR(INDEX('01_Cad_Pecas'!$I$2:$I$5000,MATCH(VALUE($E3160),'01_Cad_Pecas'!$D$2:$D$5000,0)),"")))</f>
        <v/>
      </c>
      <c r="M3160" s="14">
        <f>IF(OR($J3160="",$L3160=""),"",IF($K3160="",0,$K3160)+$J3160*$L3160)</f>
        <v/>
      </c>
      <c r="N3160" s="14" t="n">
        <v>46216</v>
      </c>
      <c r="O3160" s="14" t="n">
        <v>20</v>
      </c>
      <c r="P3160" s="14" t="n"/>
      <c r="Q3160" s="14" t="n"/>
      <c r="R3160" s="14" t="n"/>
      <c r="S3160" s="14" t="n"/>
      <c r="T3160" s="14">
        <f>IF(OR($J3160="",$O3160=""),"",$O3160/$J3160)</f>
        <v/>
      </c>
      <c r="U3160" s="14" t="inlineStr">
        <is>
          <t>Concluído</t>
        </is>
      </c>
      <c r="V3160" s="14" t="n"/>
      <c r="W3160" s="14" t="n"/>
      <c r="X3160" s="14" t="n"/>
      <c r="Y3160" s="14" t="n"/>
      <c r="Z3160" s="14" t="n"/>
      <c r="AA3160" s="11" t="n"/>
      <c r="AB3160" s="14">
        <f>B3160&amp;"|"&amp;I3160</f>
        <v/>
      </c>
      <c r="AC3160">
        <f>IF($B3160="","","|"&amp;SUBSTITUTE(TRIM(SUBSTITUTE(SUBSTITUTE(SUBSTITUTE(SUBSTITUTE(SUBSTITUTE(SUBSTITUTE(SUBSTITUTE(SUBSTITUTE(SUBSTITUTE(SUBSTITUTE(SUBSTITUTE(SUBSTITUTE(SUBSTITUTE(SUBSTITUTE(TRIM($B3160&amp;""),CHAR(10)," "),CHAR(13)," "),"."," "),";"," "),","," "),"/"," "),"+"," "),"-"," "),"  "," "),"  "," "),"  "," "),"  "," "),"  "," "),"  "," "))," ","|")&amp;"|")</f>
        <v/>
      </c>
      <c r="AD3160">
        <f>TRIM($I3160&amp;"")</f>
        <v/>
      </c>
    </row>
    <row r="3161" ht="36" customHeight="1">
      <c r="A3161" s="9" t="n">
        <v>46216</v>
      </c>
      <c r="B3161" s="14" t="inlineStr">
        <is>
          <t>10247</t>
        </is>
      </c>
      <c r="C3161" s="14" t="inlineStr">
        <is>
          <t>M/C 0721 (BEGE)</t>
        </is>
      </c>
      <c r="D3161" s="14" t="inlineStr">
        <is>
          <t>10 FURADEIRAS</t>
        </is>
      </c>
      <c r="E3161" s="14" t="n">
        <v>20020004</v>
      </c>
      <c r="F3161" s="14" t="inlineStr">
        <is>
          <t>(4) FECHAMENTO III 545X327X12 MDF - BASE DUBAI</t>
        </is>
      </c>
      <c r="G3161" s="14" t="inlineStr">
        <is>
          <t>10 FURADEIRAS</t>
        </is>
      </c>
      <c r="H3161" s="14" t="inlineStr">
        <is>
          <t>10 FURADEIRAS</t>
        </is>
      </c>
      <c r="I3161" s="9" t="inlineStr">
        <is>
          <t>10 FURADEIRAS</t>
        </is>
      </c>
      <c r="J3161" s="9" t="n">
        <v>40</v>
      </c>
      <c r="K3161" s="14">
        <f>IF($E3161="","",IFERROR(INDEX('01_Cad_Pecas'!$H$2:$H$5000,MATCH($E3161,'01_Cad_Pecas'!$D$2:$D$5000,0)),IFERROR(INDEX('01_Cad_Pecas'!$H$2:$H$5000,MATCH(VALUE($E3161),'01_Cad_Pecas'!$D$2:$D$5000,0)),"")))</f>
        <v/>
      </c>
      <c r="L3161" s="14">
        <f>IF($E3161="","",IFERROR(INDEX('01_Cad_Pecas'!$I$2:$I$5000,MATCH($E3161,'01_Cad_Pecas'!$D$2:$D$5000,0)),IFERROR(INDEX('01_Cad_Pecas'!$I$2:$I$5000,MATCH(VALUE($E3161),'01_Cad_Pecas'!$D$2:$D$5000,0)),"")))</f>
        <v/>
      </c>
      <c r="M3161" s="14">
        <f>IF(OR($J3161="",$L3161=""),"",IF($K3161="",0,$K3161)+$J3161*$L3161)</f>
        <v/>
      </c>
      <c r="N3161" s="14" t="n">
        <v>46216</v>
      </c>
      <c r="O3161" s="14" t="n">
        <v>40</v>
      </c>
      <c r="P3161" s="14" t="n"/>
      <c r="Q3161" s="14" t="n"/>
      <c r="R3161" s="14" t="n"/>
      <c r="S3161" s="14" t="n"/>
      <c r="T3161" s="14">
        <f>IF(OR($J3161="",$O3161=""),"",$O3161/$J3161)</f>
        <v/>
      </c>
      <c r="U3161" s="14" t="inlineStr">
        <is>
          <t>Concluído</t>
        </is>
      </c>
      <c r="V3161" s="14" t="n"/>
      <c r="W3161" s="14" t="n"/>
      <c r="X3161" s="14" t="n"/>
      <c r="Y3161" s="14" t="n"/>
      <c r="Z3161" s="14" t="n"/>
      <c r="AA3161" s="11" t="n"/>
      <c r="AB3161" s="14">
        <f>B3161&amp;"|"&amp;I3161</f>
        <v/>
      </c>
      <c r="AC3161">
        <f>IF($B3161="","","|"&amp;SUBSTITUTE(TRIM(SUBSTITUTE(SUBSTITUTE(SUBSTITUTE(SUBSTITUTE(SUBSTITUTE(SUBSTITUTE(SUBSTITUTE(SUBSTITUTE(SUBSTITUTE(SUBSTITUTE(SUBSTITUTE(SUBSTITUTE(SUBSTITUTE(SUBSTITUTE(TRIM($B3161&amp;""),CHAR(10)," "),CHAR(13)," "),"."," "),";"," "),","," "),"/"," "),"+"," "),"-"," "),"  "," "),"  "," "),"  "," "),"  "," "),"  "," "),"  "," "))," ","|")&amp;"|")</f>
        <v/>
      </c>
      <c r="AD3161">
        <f>TRIM($I3161&amp;"")</f>
        <v/>
      </c>
    </row>
    <row r="3162" ht="36" customHeight="1">
      <c r="A3162" s="9" t="n">
        <v>46216</v>
      </c>
      <c r="B3162" s="14" t="inlineStr">
        <is>
          <t>10247</t>
        </is>
      </c>
      <c r="C3162" s="14" t="inlineStr">
        <is>
          <t>M/C 0721 (BEGE)</t>
        </is>
      </c>
      <c r="D3162" s="14" t="inlineStr">
        <is>
          <t>10 FURADEIRAS</t>
        </is>
      </c>
      <c r="E3162" s="14" t="n">
        <v>20020005</v>
      </c>
      <c r="F3162" s="14" t="inlineStr">
        <is>
          <t>(5) FECHAMENTO IV 453X327X12 MDF - BASE DUBAI</t>
        </is>
      </c>
      <c r="G3162" s="14" t="inlineStr">
        <is>
          <t>10 FURADEIRAS</t>
        </is>
      </c>
      <c r="H3162" s="14" t="inlineStr">
        <is>
          <t>10 FURADEIRAS</t>
        </is>
      </c>
      <c r="I3162" s="9" t="inlineStr">
        <is>
          <t>10 FURADEIRAS</t>
        </is>
      </c>
      <c r="J3162" s="9" t="n">
        <v>20</v>
      </c>
      <c r="K3162" s="14">
        <f>IF($E3162="","",IFERROR(INDEX('01_Cad_Pecas'!$H$2:$H$5000,MATCH($E3162,'01_Cad_Pecas'!$D$2:$D$5000,0)),IFERROR(INDEX('01_Cad_Pecas'!$H$2:$H$5000,MATCH(VALUE($E3162),'01_Cad_Pecas'!$D$2:$D$5000,0)),"")))</f>
        <v/>
      </c>
      <c r="L3162" s="14">
        <f>IF($E3162="","",IFERROR(INDEX('01_Cad_Pecas'!$I$2:$I$5000,MATCH($E3162,'01_Cad_Pecas'!$D$2:$D$5000,0)),IFERROR(INDEX('01_Cad_Pecas'!$I$2:$I$5000,MATCH(VALUE($E3162),'01_Cad_Pecas'!$D$2:$D$5000,0)),"")))</f>
        <v/>
      </c>
      <c r="M3162" s="14">
        <f>IF(OR($J3162="",$L3162=""),"",IF($K3162="",0,$K3162)+$J3162*$L3162)</f>
        <v/>
      </c>
      <c r="N3162" s="14" t="n">
        <v>46216</v>
      </c>
      <c r="O3162" s="14" t="n">
        <v>20</v>
      </c>
      <c r="P3162" s="14" t="n"/>
      <c r="Q3162" s="14" t="n"/>
      <c r="R3162" s="14" t="n"/>
      <c r="S3162" s="14" t="n"/>
      <c r="T3162" s="14">
        <f>IF(OR($J3162="",$O3162=""),"",$O3162/$J3162)</f>
        <v/>
      </c>
      <c r="U3162" s="14" t="inlineStr">
        <is>
          <t>Concluído</t>
        </is>
      </c>
      <c r="V3162" s="14" t="n"/>
      <c r="W3162" s="14" t="n"/>
      <c r="X3162" s="14" t="n"/>
      <c r="Y3162" s="14" t="n"/>
      <c r="Z3162" s="14" t="n"/>
      <c r="AA3162" s="11" t="n"/>
      <c r="AB3162" s="14">
        <f>B3162&amp;"|"&amp;I3162</f>
        <v/>
      </c>
      <c r="AC3162">
        <f>IF($B3162="","","|"&amp;SUBSTITUTE(TRIM(SUBSTITUTE(SUBSTITUTE(SUBSTITUTE(SUBSTITUTE(SUBSTITUTE(SUBSTITUTE(SUBSTITUTE(SUBSTITUTE(SUBSTITUTE(SUBSTITUTE(SUBSTITUTE(SUBSTITUTE(SUBSTITUTE(SUBSTITUTE(TRIM($B3162&amp;""),CHAR(10)," "),CHAR(13)," "),"."," "),";"," "),","," "),"/"," "),"+"," "),"-"," "),"  "," "),"  "," "),"  "," "),"  "," "),"  "," "),"  "," "))," ","|")&amp;"|")</f>
        <v/>
      </c>
      <c r="AD3162">
        <f>TRIM($I3162&amp;"")</f>
        <v/>
      </c>
    </row>
    <row r="3163" ht="36" customHeight="1">
      <c r="A3163" s="9" t="n">
        <v>46216</v>
      </c>
      <c r="B3163" s="14" t="inlineStr">
        <is>
          <t>10247</t>
        </is>
      </c>
      <c r="C3163" s="14" t="inlineStr">
        <is>
          <t>M/C 0721 (BEGE)</t>
        </is>
      </c>
      <c r="D3163" s="14" t="inlineStr">
        <is>
          <t>10 FURADEIRAS</t>
        </is>
      </c>
      <c r="E3163" s="14" t="n">
        <v>20013102</v>
      </c>
      <c r="F3163" s="14" t="inlineStr">
        <is>
          <t>(10)PE MAIOR 760X100 (170) X15 MDF-MIAMI 1,37X0,80</t>
        </is>
      </c>
      <c r="G3163" s="14" t="inlineStr">
        <is>
          <t>10 FURADEIRAS</t>
        </is>
      </c>
      <c r="H3163" s="14" t="inlineStr">
        <is>
          <t>10 FURADEIRAS</t>
        </is>
      </c>
      <c r="I3163" s="9" t="inlineStr">
        <is>
          <t>10 FURADEIRAS</t>
        </is>
      </c>
      <c r="J3163" s="9" t="n">
        <v>1200</v>
      </c>
      <c r="K3163" s="14">
        <f>IF($E3163="","",IFERROR(INDEX('01_Cad_Pecas'!$H$2:$H$5000,MATCH($E3163,'01_Cad_Pecas'!$D$2:$D$5000,0)),IFERROR(INDEX('01_Cad_Pecas'!$H$2:$H$5000,MATCH(VALUE($E3163),'01_Cad_Pecas'!$D$2:$D$5000,0)),"")))</f>
        <v/>
      </c>
      <c r="L3163" s="14">
        <f>IF($E3163="","",IFERROR(INDEX('01_Cad_Pecas'!$I$2:$I$5000,MATCH($E3163,'01_Cad_Pecas'!$D$2:$D$5000,0)),IFERROR(INDEX('01_Cad_Pecas'!$I$2:$I$5000,MATCH(VALUE($E3163),'01_Cad_Pecas'!$D$2:$D$5000,0)),"")))</f>
        <v/>
      </c>
      <c r="M3163" s="14">
        <f>IF(OR($J3163="",$L3163=""),"",IF($K3163="",0,$K3163)+$J3163*$L3163)</f>
        <v/>
      </c>
      <c r="N3163" s="14" t="n">
        <v>46216</v>
      </c>
      <c r="O3163" s="14" t="n">
        <v>1200</v>
      </c>
      <c r="P3163" s="14" t="n"/>
      <c r="Q3163" s="14" t="n"/>
      <c r="R3163" s="14" t="n"/>
      <c r="S3163" s="14" t="n"/>
      <c r="T3163" s="14">
        <f>IF(OR($J3163="",$O3163=""),"",$O3163/$J3163)</f>
        <v/>
      </c>
      <c r="U3163" s="14" t="inlineStr">
        <is>
          <t>Concluído</t>
        </is>
      </c>
      <c r="V3163" s="14" t="n"/>
      <c r="W3163" s="14" t="n"/>
      <c r="X3163" s="14" t="n"/>
      <c r="Y3163" s="14" t="n"/>
      <c r="Z3163" s="14" t="n"/>
      <c r="AA3163" s="11" t="n"/>
      <c r="AB3163" s="14">
        <f>B3163&amp;"|"&amp;I3163</f>
        <v/>
      </c>
      <c r="AC3163">
        <f>IF($B3163="","","|"&amp;SUBSTITUTE(TRIM(SUBSTITUTE(SUBSTITUTE(SUBSTITUTE(SUBSTITUTE(SUBSTITUTE(SUBSTITUTE(SUBSTITUTE(SUBSTITUTE(SUBSTITUTE(SUBSTITUTE(SUBSTITUTE(SUBSTITUTE(SUBSTITUTE(SUBSTITUTE(TRIM($B3163&amp;""),CHAR(10)," "),CHAR(13)," "),"."," "),";"," "),","," "),"/"," "),"+"," "),"-"," "),"  "," "),"  "," "),"  "," "),"  "," "),"  "," "),"  "," "))," ","|")&amp;"|")</f>
        <v/>
      </c>
      <c r="AD3163">
        <f>TRIM($I3163&amp;"")</f>
        <v/>
      </c>
    </row>
    <row r="3164" ht="36" customHeight="1">
      <c r="A3164" s="9" t="n">
        <v>46216</v>
      </c>
      <c r="B3164" s="14" t="inlineStr">
        <is>
          <t>10247</t>
        </is>
      </c>
      <c r="C3164" s="14" t="inlineStr">
        <is>
          <t>M/C 0721 (BEGE)</t>
        </is>
      </c>
      <c r="D3164" s="14" t="inlineStr">
        <is>
          <t>10 FURADEIRAS</t>
        </is>
      </c>
      <c r="E3164" s="14" t="n">
        <v>20013103</v>
      </c>
      <c r="F3164" s="14" t="inlineStr">
        <is>
          <t>(4) PE MENOR 760X85 (135) X15 MDF-MIAMI 1,37X0,80</t>
        </is>
      </c>
      <c r="G3164" s="14" t="inlineStr">
        <is>
          <t>10 FURADEIRAS</t>
        </is>
      </c>
      <c r="H3164" s="14" t="inlineStr">
        <is>
          <t>10 FURADEIRAS</t>
        </is>
      </c>
      <c r="I3164" s="9" t="inlineStr">
        <is>
          <t>10 FURADEIRAS</t>
        </is>
      </c>
      <c r="J3164" s="9" t="n">
        <v>1200</v>
      </c>
      <c r="K3164" s="14">
        <f>IF($E3164="","",IFERROR(INDEX('01_Cad_Pecas'!$H$2:$H$5000,MATCH($E3164,'01_Cad_Pecas'!$D$2:$D$5000,0)),IFERROR(INDEX('01_Cad_Pecas'!$H$2:$H$5000,MATCH(VALUE($E3164),'01_Cad_Pecas'!$D$2:$D$5000,0)),"")))</f>
        <v/>
      </c>
      <c r="L3164" s="14">
        <f>IF($E3164="","",IFERROR(INDEX('01_Cad_Pecas'!$I$2:$I$5000,MATCH($E3164,'01_Cad_Pecas'!$D$2:$D$5000,0)),IFERROR(INDEX('01_Cad_Pecas'!$I$2:$I$5000,MATCH(VALUE($E3164),'01_Cad_Pecas'!$D$2:$D$5000,0)),"")))</f>
        <v/>
      </c>
      <c r="M3164" s="14">
        <f>IF(OR($J3164="",$L3164=""),"",IF($K3164="",0,$K3164)+$J3164*$L3164)</f>
        <v/>
      </c>
      <c r="N3164" s="14" t="n">
        <v>46216</v>
      </c>
      <c r="O3164" s="14" t="n">
        <v>1200</v>
      </c>
      <c r="P3164" s="14" t="n"/>
      <c r="Q3164" s="14" t="n"/>
      <c r="R3164" s="14" t="n"/>
      <c r="S3164" s="14" t="n"/>
      <c r="T3164" s="14">
        <f>IF(OR($J3164="",$O3164=""),"",$O3164/$J3164)</f>
        <v/>
      </c>
      <c r="U3164" s="14" t="inlineStr">
        <is>
          <t>Concluído</t>
        </is>
      </c>
      <c r="V3164" s="14" t="n"/>
      <c r="W3164" s="14" t="n"/>
      <c r="X3164" s="14" t="n"/>
      <c r="Y3164" s="14" t="n"/>
      <c r="Z3164" s="14" t="n"/>
      <c r="AA3164" s="11" t="n"/>
      <c r="AB3164" s="14">
        <f>B3164&amp;"|"&amp;I3164</f>
        <v/>
      </c>
      <c r="AC3164">
        <f>IF($B3164="","","|"&amp;SUBSTITUTE(TRIM(SUBSTITUTE(SUBSTITUTE(SUBSTITUTE(SUBSTITUTE(SUBSTITUTE(SUBSTITUTE(SUBSTITUTE(SUBSTITUTE(SUBSTITUTE(SUBSTITUTE(SUBSTITUTE(SUBSTITUTE(SUBSTITUTE(SUBSTITUTE(TRIM($B3164&amp;""),CHAR(10)," "),CHAR(13)," "),"."," "),";"," "),","," "),"/"," "),"+"," "),"-"," "),"  "," "),"  "," "),"  "," "),"  "," "),"  "," "),"  "," "))," ","|")&amp;"|")</f>
        <v/>
      </c>
      <c r="AD3164">
        <f>TRIM($I3164&amp;"")</f>
        <v/>
      </c>
    </row>
    <row r="3165" ht="36" customHeight="1">
      <c r="A3165" s="9" t="n">
        <v>46216</v>
      </c>
      <c r="B3165" s="14" t="inlineStr">
        <is>
          <t>10247</t>
        </is>
      </c>
      <c r="C3165" s="14" t="inlineStr">
        <is>
          <t>M/C 0721 (BEGE)</t>
        </is>
      </c>
      <c r="D3165" s="14" t="inlineStr">
        <is>
          <t>10 FURADEIRAS</t>
        </is>
      </c>
      <c r="E3165" s="14" t="n">
        <v>20020001</v>
      </c>
      <c r="F3165" s="14" t="inlineStr">
        <is>
          <t>(1) LATERAL 1180X92X15 MDF - BASE DUBAI</t>
        </is>
      </c>
      <c r="G3165" s="14" t="inlineStr">
        <is>
          <t>10 FURADEIRAS</t>
        </is>
      </c>
      <c r="H3165" s="14" t="inlineStr">
        <is>
          <t>10 FURADEIRAS</t>
        </is>
      </c>
      <c r="I3165" s="9" t="inlineStr">
        <is>
          <t>10 FURADEIRAS</t>
        </is>
      </c>
      <c r="J3165" s="9" t="n">
        <v>80</v>
      </c>
      <c r="K3165" s="14">
        <f>IF($E3165="","",IFERROR(INDEX('01_Cad_Pecas'!$H$2:$H$5000,MATCH($E3165,'01_Cad_Pecas'!$D$2:$D$5000,0)),IFERROR(INDEX('01_Cad_Pecas'!$H$2:$H$5000,MATCH(VALUE($E3165),'01_Cad_Pecas'!$D$2:$D$5000,0)),"")))</f>
        <v/>
      </c>
      <c r="L3165" s="14">
        <f>IF($E3165="","",IFERROR(INDEX('01_Cad_Pecas'!$I$2:$I$5000,MATCH($E3165,'01_Cad_Pecas'!$D$2:$D$5000,0)),IFERROR(INDEX('01_Cad_Pecas'!$I$2:$I$5000,MATCH(VALUE($E3165),'01_Cad_Pecas'!$D$2:$D$5000,0)),"")))</f>
        <v/>
      </c>
      <c r="M3165" s="14">
        <f>IF(OR($J3165="",$L3165=""),"",IF($K3165="",0,$K3165)+$J3165*$L3165)</f>
        <v/>
      </c>
      <c r="N3165" s="14" t="n">
        <v>46216</v>
      </c>
      <c r="O3165" s="14" t="n">
        <v>80</v>
      </c>
      <c r="P3165" s="14" t="n"/>
      <c r="Q3165" s="14" t="n"/>
      <c r="R3165" s="14" t="n"/>
      <c r="S3165" s="14" t="n"/>
      <c r="T3165" s="14">
        <f>IF(OR($J3165="",$O3165=""),"",$O3165/$J3165)</f>
        <v/>
      </c>
      <c r="U3165" s="14" t="inlineStr">
        <is>
          <t>Concluído</t>
        </is>
      </c>
      <c r="V3165" s="14" t="n"/>
      <c r="W3165" s="14" t="n"/>
      <c r="X3165" s="14" t="n"/>
      <c r="Y3165" s="14" t="n"/>
      <c r="Z3165" s="14" t="n"/>
      <c r="AA3165" s="11" t="n"/>
      <c r="AB3165" s="14">
        <f>B3165&amp;"|"&amp;I3165</f>
        <v/>
      </c>
      <c r="AC3165">
        <f>IF($B3165="","","|"&amp;SUBSTITUTE(TRIM(SUBSTITUTE(SUBSTITUTE(SUBSTITUTE(SUBSTITUTE(SUBSTITUTE(SUBSTITUTE(SUBSTITUTE(SUBSTITUTE(SUBSTITUTE(SUBSTITUTE(SUBSTITUTE(SUBSTITUTE(SUBSTITUTE(SUBSTITUTE(TRIM($B3165&amp;""),CHAR(10)," "),CHAR(13)," "),"."," "),";"," "),","," "),"/"," "),"+"," "),"-"," "),"  "," "),"  "," "),"  "," "),"  "," "),"  "," "),"  "," "))," ","|")&amp;"|")</f>
        <v/>
      </c>
      <c r="AD3165">
        <f>TRIM($I3165&amp;"")</f>
        <v/>
      </c>
    </row>
    <row r="3166" ht="36" customHeight="1">
      <c r="A3166" s="9" t="n">
        <v>46216</v>
      </c>
      <c r="B3166" s="14" t="inlineStr">
        <is>
          <t>10247</t>
        </is>
      </c>
      <c r="C3166" s="14" t="inlineStr">
        <is>
          <t>M/C 0721 (BEGE)</t>
        </is>
      </c>
      <c r="D3166" s="14" t="inlineStr">
        <is>
          <t>10 FURADEIRAS</t>
        </is>
      </c>
      <c r="E3166" s="14" t="n">
        <v>30006104</v>
      </c>
      <c r="F3166" s="14" t="inlineStr">
        <is>
          <t>MOLDURA ENCOSTO 445X280X15 MDF - CAD SANTIAGO NEW</t>
        </is>
      </c>
      <c r="G3166" s="14" t="inlineStr">
        <is>
          <t>10 FURADEIRAS</t>
        </is>
      </c>
      <c r="H3166" s="14" t="inlineStr">
        <is>
          <t>10 FURADEIRAS</t>
        </is>
      </c>
      <c r="I3166" s="9" t="inlineStr">
        <is>
          <t>10 FURADEIRAS</t>
        </is>
      </c>
      <c r="J3166" s="9" t="n">
        <v>612</v>
      </c>
      <c r="K3166" s="14">
        <f>IF($E3166="","",IFERROR(INDEX('01_Cad_Pecas'!$H$2:$H$5000,MATCH($E3166,'01_Cad_Pecas'!$D$2:$D$5000,0)),IFERROR(INDEX('01_Cad_Pecas'!$H$2:$H$5000,MATCH(VALUE($E3166),'01_Cad_Pecas'!$D$2:$D$5000,0)),"")))</f>
        <v/>
      </c>
      <c r="L3166" s="14">
        <f>IF($E3166="","",IFERROR(INDEX('01_Cad_Pecas'!$I$2:$I$5000,MATCH($E3166,'01_Cad_Pecas'!$D$2:$D$5000,0)),IFERROR(INDEX('01_Cad_Pecas'!$I$2:$I$5000,MATCH(VALUE($E3166),'01_Cad_Pecas'!$D$2:$D$5000,0)),"")))</f>
        <v/>
      </c>
      <c r="M3166" s="14">
        <f>IF(OR($J3166="",$L3166=""),"",IF($K3166="",0,$K3166)+$J3166*$L3166)</f>
        <v/>
      </c>
      <c r="N3166" s="14" t="n">
        <v>46216</v>
      </c>
      <c r="O3166" s="14" t="n">
        <v>612</v>
      </c>
      <c r="P3166" s="14" t="n"/>
      <c r="Q3166" s="14" t="n"/>
      <c r="R3166" s="14" t="n"/>
      <c r="S3166" s="14" t="n"/>
      <c r="T3166" s="14">
        <f>IF(OR($J3166="",$O3166=""),"",$O3166/$J3166)</f>
        <v/>
      </c>
      <c r="U3166" s="14" t="inlineStr">
        <is>
          <t>Concluído</t>
        </is>
      </c>
      <c r="V3166" s="14" t="n"/>
      <c r="W3166" s="14" t="n"/>
      <c r="X3166" s="14" t="n"/>
      <c r="Y3166" s="14" t="n"/>
      <c r="Z3166" s="14" t="n"/>
      <c r="AA3166" s="11" t="n"/>
      <c r="AB3166" s="14">
        <f>B3166&amp;"|"&amp;I3166</f>
        <v/>
      </c>
      <c r="AC3166">
        <f>IF($B3166="","","|"&amp;SUBSTITUTE(TRIM(SUBSTITUTE(SUBSTITUTE(SUBSTITUTE(SUBSTITUTE(SUBSTITUTE(SUBSTITUTE(SUBSTITUTE(SUBSTITUTE(SUBSTITUTE(SUBSTITUTE(SUBSTITUTE(SUBSTITUTE(SUBSTITUTE(SUBSTITUTE(TRIM($B3166&amp;""),CHAR(10)," "),CHAR(13)," "),"."," "),";"," "),","," "),"/"," "),"+"," "),"-"," "),"  "," "),"  "," "),"  "," "),"  "," "),"  "," "),"  "," "))," ","|")&amp;"|")</f>
        <v/>
      </c>
      <c r="AD3166">
        <f>TRIM($I3166&amp;"")</f>
        <v/>
      </c>
    </row>
    <row r="3167" ht="36" customHeight="1">
      <c r="A3167" s="9" t="n">
        <v>46216</v>
      </c>
      <c r="B3167" s="14" t="inlineStr">
        <is>
          <t>10247</t>
        </is>
      </c>
      <c r="C3167" s="14" t="inlineStr">
        <is>
          <t>M/C 0721 (BEGE)</t>
        </is>
      </c>
      <c r="D3167" s="14" t="inlineStr">
        <is>
          <t>10 FURADEIRAS</t>
        </is>
      </c>
      <c r="E3167" s="14" t="n">
        <v>20052001</v>
      </c>
      <c r="F3167" s="14" t="inlineStr">
        <is>
          <t>(2-4) TRAVESSA 742X122X25 MDF - MESA ATHENAS</t>
        </is>
      </c>
      <c r="G3167" s="14" t="inlineStr">
        <is>
          <t>10 FURADEIRAS</t>
        </is>
      </c>
      <c r="H3167" s="14" t="inlineStr">
        <is>
          <t>10 FURADEIRAS</t>
        </is>
      </c>
      <c r="I3167" s="9" t="inlineStr">
        <is>
          <t>10 FURADEIRAS</t>
        </is>
      </c>
      <c r="J3167" s="9" t="n">
        <v>160</v>
      </c>
      <c r="K3167" s="14">
        <f>IF($E3167="","",IFERROR(INDEX('01_Cad_Pecas'!$H$2:$H$5000,MATCH($E3167,'01_Cad_Pecas'!$D$2:$D$5000,0)),IFERROR(INDEX('01_Cad_Pecas'!$H$2:$H$5000,MATCH(VALUE($E3167),'01_Cad_Pecas'!$D$2:$D$5000,0)),"")))</f>
        <v/>
      </c>
      <c r="L3167" s="14">
        <f>IF($E3167="","",IFERROR(INDEX('01_Cad_Pecas'!$I$2:$I$5000,MATCH($E3167,'01_Cad_Pecas'!$D$2:$D$5000,0)),IFERROR(INDEX('01_Cad_Pecas'!$I$2:$I$5000,MATCH(VALUE($E3167),'01_Cad_Pecas'!$D$2:$D$5000,0)),"")))</f>
        <v/>
      </c>
      <c r="M3167" s="14">
        <f>IF(OR($J3167="",$L3167=""),"",IF($K3167="",0,$K3167)+$J3167*$L3167)</f>
        <v/>
      </c>
      <c r="N3167" s="14" t="n">
        <v>46216</v>
      </c>
      <c r="O3167" s="14" t="n">
        <v>160</v>
      </c>
      <c r="P3167" s="14" t="n"/>
      <c r="Q3167" s="14" t="n"/>
      <c r="R3167" s="14" t="n"/>
      <c r="S3167" s="14" t="n"/>
      <c r="T3167" s="14">
        <f>IF(OR($J3167="",$O3167=""),"",$O3167/$J3167)</f>
        <v/>
      </c>
      <c r="U3167" s="14" t="inlineStr">
        <is>
          <t>Concluído</t>
        </is>
      </c>
      <c r="V3167" s="14" t="n"/>
      <c r="W3167" s="14" t="n"/>
      <c r="X3167" s="14" t="n"/>
      <c r="Y3167" s="14" t="n"/>
      <c r="Z3167" s="14" t="n"/>
      <c r="AA3167" s="11" t="n"/>
      <c r="AB3167" s="14">
        <f>B3167&amp;"|"&amp;I3167</f>
        <v/>
      </c>
      <c r="AC3167">
        <f>IF($B3167="","","|"&amp;SUBSTITUTE(TRIM(SUBSTITUTE(SUBSTITUTE(SUBSTITUTE(SUBSTITUTE(SUBSTITUTE(SUBSTITUTE(SUBSTITUTE(SUBSTITUTE(SUBSTITUTE(SUBSTITUTE(SUBSTITUTE(SUBSTITUTE(SUBSTITUTE(SUBSTITUTE(TRIM($B3167&amp;""),CHAR(10)," "),CHAR(13)," "),"."," "),";"," "),","," "),"/"," "),"+"," "),"-"," "),"  "," "),"  "," "),"  "," "),"  "," "),"  "," "),"  "," "))," ","|")&amp;"|")</f>
        <v/>
      </c>
      <c r="AD3167">
        <f>TRIM($I3167&amp;"")</f>
        <v/>
      </c>
    </row>
    <row r="3168" ht="36" customHeight="1">
      <c r="A3168" s="9" t="n">
        <v>46216</v>
      </c>
      <c r="B3168" s="14" t="inlineStr">
        <is>
          <t>10247</t>
        </is>
      </c>
      <c r="C3168" s="14" t="inlineStr">
        <is>
          <t>M/C 0721 (BEGE)</t>
        </is>
      </c>
      <c r="D3168" s="14" t="inlineStr">
        <is>
          <t>10 FURADEIRAS</t>
        </is>
      </c>
      <c r="E3168" s="14" t="n">
        <v>20052002</v>
      </c>
      <c r="F3168" s="14" t="inlineStr">
        <is>
          <t>(5) BASE MAIOR 542X124X25 MDF - MESA ATHENAS</t>
        </is>
      </c>
      <c r="G3168" s="14" t="inlineStr">
        <is>
          <t>10 FURADEIRAS</t>
        </is>
      </c>
      <c r="H3168" s="14" t="inlineStr">
        <is>
          <t>10 FURADEIRAS</t>
        </is>
      </c>
      <c r="I3168" s="9" t="inlineStr">
        <is>
          <t>10 FURADEIRAS</t>
        </is>
      </c>
      <c r="J3168" s="9" t="n">
        <v>40</v>
      </c>
      <c r="K3168" s="14">
        <f>IF($E3168="","",IFERROR(INDEX('01_Cad_Pecas'!$H$2:$H$5000,MATCH($E3168,'01_Cad_Pecas'!$D$2:$D$5000,0)),IFERROR(INDEX('01_Cad_Pecas'!$H$2:$H$5000,MATCH(VALUE($E3168),'01_Cad_Pecas'!$D$2:$D$5000,0)),"")))</f>
        <v/>
      </c>
      <c r="L3168" s="14">
        <f>IF($E3168="","",IFERROR(INDEX('01_Cad_Pecas'!$I$2:$I$5000,MATCH($E3168,'01_Cad_Pecas'!$D$2:$D$5000,0)),IFERROR(INDEX('01_Cad_Pecas'!$I$2:$I$5000,MATCH(VALUE($E3168),'01_Cad_Pecas'!$D$2:$D$5000,0)),"")))</f>
        <v/>
      </c>
      <c r="M3168" s="14">
        <f>IF(OR($J3168="",$L3168=""),"",IF($K3168="",0,$K3168)+$J3168*$L3168)</f>
        <v/>
      </c>
      <c r="N3168" s="14" t="n">
        <v>46216</v>
      </c>
      <c r="O3168" s="14" t="n">
        <v>40</v>
      </c>
      <c r="P3168" s="14" t="n"/>
      <c r="Q3168" s="14" t="n"/>
      <c r="R3168" s="14" t="n"/>
      <c r="S3168" s="14" t="n"/>
      <c r="T3168" s="14">
        <f>IF(OR($J3168="",$O3168=""),"",$O3168/$J3168)</f>
        <v/>
      </c>
      <c r="U3168" s="14" t="inlineStr">
        <is>
          <t>Concluído</t>
        </is>
      </c>
      <c r="V3168" s="14" t="n"/>
      <c r="W3168" s="14" t="n"/>
      <c r="X3168" s="14" t="n"/>
      <c r="Y3168" s="14" t="n"/>
      <c r="Z3168" s="14" t="n"/>
      <c r="AA3168" s="11" t="n"/>
      <c r="AB3168" s="14">
        <f>B3168&amp;"|"&amp;I3168</f>
        <v/>
      </c>
      <c r="AC3168">
        <f>IF($B3168="","","|"&amp;SUBSTITUTE(TRIM(SUBSTITUTE(SUBSTITUTE(SUBSTITUTE(SUBSTITUTE(SUBSTITUTE(SUBSTITUTE(SUBSTITUTE(SUBSTITUTE(SUBSTITUTE(SUBSTITUTE(SUBSTITUTE(SUBSTITUTE(SUBSTITUTE(SUBSTITUTE(TRIM($B3168&amp;""),CHAR(10)," "),CHAR(13)," "),"."," "),";"," "),","," "),"/"," "),"+"," "),"-"," "),"  "," "),"  "," "),"  "," "),"  "," "),"  "," "),"  "," "))," ","|")&amp;"|")</f>
        <v/>
      </c>
      <c r="AD3168">
        <f>TRIM($I3168&amp;"")</f>
        <v/>
      </c>
    </row>
    <row r="3169" ht="36" customHeight="1">
      <c r="A3169" s="9" t="n">
        <v>46216</v>
      </c>
      <c r="B3169" s="14" t="inlineStr">
        <is>
          <t>10247</t>
        </is>
      </c>
      <c r="C3169" s="14" t="inlineStr">
        <is>
          <t>M/C 0721 (BEGE)</t>
        </is>
      </c>
      <c r="D3169" s="14" t="inlineStr">
        <is>
          <t>10 FURADEIRAS</t>
        </is>
      </c>
      <c r="E3169" s="14" t="n">
        <v>20052003</v>
      </c>
      <c r="F3169" s="14" t="inlineStr">
        <is>
          <t>(6)BASE MENOR 386 (189)X124X25 MDF - MESA ATHENAS</t>
        </is>
      </c>
      <c r="G3169" s="14" t="inlineStr">
        <is>
          <t>10 FURADEIRAS</t>
        </is>
      </c>
      <c r="H3169" s="14" t="inlineStr">
        <is>
          <t>10 FURADEIRAS</t>
        </is>
      </c>
      <c r="I3169" s="9" t="inlineStr">
        <is>
          <t>10 FURADEIRAS</t>
        </is>
      </c>
      <c r="J3169" s="9" t="n">
        <v>80</v>
      </c>
      <c r="K3169" s="14">
        <f>IF($E3169="","",IFERROR(INDEX('01_Cad_Pecas'!$H$2:$H$5000,MATCH($E3169,'01_Cad_Pecas'!$D$2:$D$5000,0)),IFERROR(INDEX('01_Cad_Pecas'!$H$2:$H$5000,MATCH(VALUE($E3169),'01_Cad_Pecas'!$D$2:$D$5000,0)),"")))</f>
        <v/>
      </c>
      <c r="L3169" s="14">
        <f>IF($E3169="","",IFERROR(INDEX('01_Cad_Pecas'!$I$2:$I$5000,MATCH($E3169,'01_Cad_Pecas'!$D$2:$D$5000,0)),IFERROR(INDEX('01_Cad_Pecas'!$I$2:$I$5000,MATCH(VALUE($E3169),'01_Cad_Pecas'!$D$2:$D$5000,0)),"")))</f>
        <v/>
      </c>
      <c r="M3169" s="14">
        <f>IF(OR($J3169="",$L3169=""),"",IF($K3169="",0,$K3169)+$J3169*$L3169)</f>
        <v/>
      </c>
      <c r="N3169" s="14" t="n">
        <v>46216</v>
      </c>
      <c r="O3169" s="14" t="n">
        <v>80</v>
      </c>
      <c r="P3169" s="14" t="n"/>
      <c r="Q3169" s="14" t="n"/>
      <c r="R3169" s="14" t="n"/>
      <c r="S3169" s="14" t="n"/>
      <c r="T3169" s="14">
        <f>IF(OR($J3169="",$O3169=""),"",$O3169/$J3169)</f>
        <v/>
      </c>
      <c r="U3169" s="14" t="inlineStr">
        <is>
          <t>Concluído</t>
        </is>
      </c>
      <c r="V3169" s="14" t="n"/>
      <c r="W3169" s="14" t="n"/>
      <c r="X3169" s="14" t="n"/>
      <c r="Y3169" s="14" t="n"/>
      <c r="Z3169" s="14" t="n"/>
      <c r="AA3169" s="11" t="n"/>
      <c r="AB3169" s="14">
        <f>B3169&amp;"|"&amp;I3169</f>
        <v/>
      </c>
      <c r="AC3169">
        <f>IF($B3169="","","|"&amp;SUBSTITUTE(TRIM(SUBSTITUTE(SUBSTITUTE(SUBSTITUTE(SUBSTITUTE(SUBSTITUTE(SUBSTITUTE(SUBSTITUTE(SUBSTITUTE(SUBSTITUTE(SUBSTITUTE(SUBSTITUTE(SUBSTITUTE(SUBSTITUTE(SUBSTITUTE(TRIM($B3169&amp;""),CHAR(10)," "),CHAR(13)," "),"."," "),";"," "),","," "),"/"," "),"+"," "),"-"," "),"  "," "),"  "," "),"  "," "),"  "," "),"  "," "),"  "," "))," ","|")&amp;"|")</f>
        <v/>
      </c>
      <c r="AD3169">
        <f>TRIM($I3169&amp;"")</f>
        <v/>
      </c>
    </row>
    <row r="3170" ht="36" customHeight="1">
      <c r="A3170" s="9" t="n">
        <v>46216</v>
      </c>
      <c r="B3170" s="14" t="inlineStr">
        <is>
          <t>10247</t>
        </is>
      </c>
      <c r="C3170" s="14" t="inlineStr">
        <is>
          <t>M/C 0721 (BEGE)</t>
        </is>
      </c>
      <c r="D3170" s="14" t="inlineStr">
        <is>
          <t>10 FURADEIRAS</t>
        </is>
      </c>
      <c r="E3170" s="14" t="n">
        <v>30009703</v>
      </c>
      <c r="F3170" s="14" t="inlineStr">
        <is>
          <t>ESPALDAR 390X40(911)X25 MDF (24) - CADEIRA GRECIA</t>
        </is>
      </c>
      <c r="G3170" s="14" t="inlineStr">
        <is>
          <t>10 FURADEIRAS</t>
        </is>
      </c>
      <c r="H3170" s="14" t="inlineStr">
        <is>
          <t>10 FURADEIRAS</t>
        </is>
      </c>
      <c r="I3170" s="9" t="inlineStr">
        <is>
          <t>10 FURADEIRAS</t>
        </is>
      </c>
      <c r="J3170" s="9" t="n">
        <v>20</v>
      </c>
      <c r="K3170" s="14">
        <f>IF($E3170="","",IFERROR(INDEX('01_Cad_Pecas'!$H$2:$H$5000,MATCH($E3170,'01_Cad_Pecas'!$D$2:$D$5000,0)),IFERROR(INDEX('01_Cad_Pecas'!$H$2:$H$5000,MATCH(VALUE($E3170),'01_Cad_Pecas'!$D$2:$D$5000,0)),"")))</f>
        <v/>
      </c>
      <c r="L3170" s="14">
        <f>IF($E3170="","",IFERROR(INDEX('01_Cad_Pecas'!$I$2:$I$5000,MATCH($E3170,'01_Cad_Pecas'!$D$2:$D$5000,0)),IFERROR(INDEX('01_Cad_Pecas'!$I$2:$I$5000,MATCH(VALUE($E3170),'01_Cad_Pecas'!$D$2:$D$5000,0)),"")))</f>
        <v/>
      </c>
      <c r="M3170" s="14">
        <f>IF(OR($J3170="",$L3170=""),"",IF($K3170="",0,$K3170)+$J3170*$L3170)</f>
        <v/>
      </c>
      <c r="N3170" s="14" t="n">
        <v>46216</v>
      </c>
      <c r="O3170" s="14" t="n">
        <v>20</v>
      </c>
      <c r="P3170" s="14" t="n"/>
      <c r="Q3170" s="14" t="n"/>
      <c r="R3170" s="14" t="n"/>
      <c r="S3170" s="14" t="n"/>
      <c r="T3170" s="14">
        <f>IF(OR($J3170="",$O3170=""),"",$O3170/$J3170)</f>
        <v/>
      </c>
      <c r="U3170" s="14" t="inlineStr">
        <is>
          <t>Concluído</t>
        </is>
      </c>
      <c r="V3170" s="14" t="n"/>
      <c r="W3170" s="14" t="n"/>
      <c r="X3170" s="14" t="n"/>
      <c r="Y3170" s="14" t="n"/>
      <c r="Z3170" s="14" t="n"/>
      <c r="AA3170" s="11" t="n"/>
      <c r="AB3170" s="14">
        <f>B3170&amp;"|"&amp;I3170</f>
        <v/>
      </c>
      <c r="AC3170">
        <f>IF($B3170="","","|"&amp;SUBSTITUTE(TRIM(SUBSTITUTE(SUBSTITUTE(SUBSTITUTE(SUBSTITUTE(SUBSTITUTE(SUBSTITUTE(SUBSTITUTE(SUBSTITUTE(SUBSTITUTE(SUBSTITUTE(SUBSTITUTE(SUBSTITUTE(SUBSTITUTE(SUBSTITUTE(TRIM($B3170&amp;""),CHAR(10)," "),CHAR(13)," "),"."," "),";"," "),","," "),"/"," "),"+"," "),"-"," "),"  "," "),"  "," "),"  "," "),"  "," "),"  "," "),"  "," "))," ","|")&amp;"|")</f>
        <v/>
      </c>
      <c r="AD3170">
        <f>TRIM($I3170&amp;"")</f>
        <v/>
      </c>
    </row>
    <row r="3171" ht="48" customHeight="1">
      <c r="A3171" s="9" t="n">
        <v>46231</v>
      </c>
      <c r="B3171" s="14" t="inlineStr">
        <is>
          <t>10232</t>
        </is>
      </c>
      <c r="C3171" s="14" t="inlineStr">
        <is>
          <t>MAD 0729 (VERDE)</t>
        </is>
      </c>
      <c r="D3171" s="14" t="inlineStr">
        <is>
          <t>33 MONTAGEM CADEIRA</t>
        </is>
      </c>
      <c r="E3171" s="14" t="n">
        <v>30003602</v>
      </c>
      <c r="F3171" s="14" t="inlineStr">
        <is>
          <t>ASSENTO 440X455X12 MDP - CADEIRA PEROLA MADEIRA</t>
        </is>
      </c>
      <c r="G3171" s="14" t="inlineStr">
        <is>
          <t>33 MONTAGEM CADEIRA</t>
        </is>
      </c>
      <c r="H3171" s="14" t="inlineStr">
        <is>
          <t>33 MONTAGEM CADEIRA</t>
        </is>
      </c>
      <c r="I3171" s="9" t="inlineStr">
        <is>
          <t>33 MONTAGEM CADEIRA</t>
        </is>
      </c>
      <c r="J3171" s="9" t="n">
        <v>126</v>
      </c>
      <c r="K3171" s="14">
        <f>IF($E3171="","",IFERROR(INDEX('01_Cad_Pecas'!$H$2:$H$5000,MATCH($E3171,'01_Cad_Pecas'!$D$2:$D$5000,0)),IFERROR(INDEX('01_Cad_Pecas'!$H$2:$H$5000,MATCH(VALUE($E3171),'01_Cad_Pecas'!$D$2:$D$5000,0)),"")))</f>
        <v/>
      </c>
      <c r="L3171" s="14">
        <f>IF($E3171="","",IFERROR(INDEX('01_Cad_Pecas'!$I$2:$I$5000,MATCH($E3171,'01_Cad_Pecas'!$D$2:$D$5000,0)),IFERROR(INDEX('01_Cad_Pecas'!$I$2:$I$5000,MATCH(VALUE($E3171),'01_Cad_Pecas'!$D$2:$D$5000,0)),"")))</f>
        <v/>
      </c>
      <c r="M3171" s="14">
        <f>IF(OR($J3171="",$L3171=""),"",IF($K3171="",0,$K3171)+$J3171*$L3171)</f>
        <v/>
      </c>
      <c r="N3171" s="14" t="n"/>
      <c r="O3171" s="14" t="n"/>
      <c r="P3171" s="14" t="n"/>
      <c r="Q3171" s="14" t="n"/>
      <c r="R3171" s="14" t="n"/>
      <c r="S3171" s="14" t="n"/>
      <c r="T3171" s="14" t="n"/>
      <c r="U3171" s="14" t="n"/>
      <c r="V3171" s="14" t="n"/>
      <c r="W3171" s="14" t="n"/>
      <c r="X3171" s="14" t="n"/>
      <c r="Y3171" s="14" t="n"/>
      <c r="Z3171" s="14" t="n"/>
      <c r="AA3171" s="11" t="n"/>
      <c r="AB3171" s="14">
        <f>B3171&amp;"|"&amp;I3171</f>
        <v/>
      </c>
      <c r="AC3171">
        <f>IF($B3171="","","|"&amp;SUBSTITUTE(TRIM(SUBSTITUTE(SUBSTITUTE(SUBSTITUTE(SUBSTITUTE(SUBSTITUTE(SUBSTITUTE(SUBSTITUTE(SUBSTITUTE(SUBSTITUTE(SUBSTITUTE(SUBSTITUTE(SUBSTITUTE(SUBSTITUTE(SUBSTITUTE(TRIM($B3171&amp;""),CHAR(10)," "),CHAR(13)," "),"."," "),";"," "),","," "),"/"," "),"+"," "),"-"," "),"  "," "),"  "," "),"  "," "),"  "," "),"  "," "),"  "," "))," ","|")&amp;"|")</f>
        <v/>
      </c>
      <c r="AD3171">
        <f>TRIM($I3171&amp;"")</f>
        <v/>
      </c>
    </row>
    <row r="3172" ht="48" customHeight="1">
      <c r="A3172" s="9" t="n">
        <v>46231</v>
      </c>
      <c r="B3172" s="14" t="inlineStr">
        <is>
          <t>10232</t>
        </is>
      </c>
      <c r="C3172" s="14" t="inlineStr">
        <is>
          <t>MAD 0729 (VERDE)</t>
        </is>
      </c>
      <c r="D3172" s="14" t="inlineStr">
        <is>
          <t>33 MONTAGEM CADEIRA</t>
        </is>
      </c>
      <c r="E3172" s="14" t="n">
        <v>30008306</v>
      </c>
      <c r="F3172" s="14" t="inlineStr">
        <is>
          <t>ENCOSTO ESTOFADO - CADEIRA PEROLA MONTADA</t>
        </is>
      </c>
      <c r="G3172" s="14" t="inlineStr">
        <is>
          <t>33 MONTAGEM CADEIRA</t>
        </is>
      </c>
      <c r="H3172" s="14" t="inlineStr">
        <is>
          <t>33 MONTAGEM CADEIRA</t>
        </is>
      </c>
      <c r="I3172" s="9" t="inlineStr">
        <is>
          <t>33 MONTAGEM CADEIRA</t>
        </is>
      </c>
      <c r="J3172" s="9" t="n">
        <v>14</v>
      </c>
      <c r="K3172" s="14">
        <f>IF($E3172="","",IFERROR(INDEX('01_Cad_Pecas'!$H$2:$H$5000,MATCH($E3172,'01_Cad_Pecas'!$D$2:$D$5000,0)),IFERROR(INDEX('01_Cad_Pecas'!$H$2:$H$5000,MATCH(VALUE($E3172),'01_Cad_Pecas'!$D$2:$D$5000,0)),"")))</f>
        <v/>
      </c>
      <c r="L3172" s="14">
        <f>IF($E3172="","",IFERROR(INDEX('01_Cad_Pecas'!$I$2:$I$5000,MATCH($E3172,'01_Cad_Pecas'!$D$2:$D$5000,0)),IFERROR(INDEX('01_Cad_Pecas'!$I$2:$I$5000,MATCH(VALUE($E3172),'01_Cad_Pecas'!$D$2:$D$5000,0)),"")))</f>
        <v/>
      </c>
      <c r="M3172" s="14">
        <f>IF(OR($J3172="",$L3172=""),"",IF($K3172="",0,$K3172)+$J3172*$L3172)</f>
        <v/>
      </c>
      <c r="N3172" s="14" t="n"/>
      <c r="O3172" s="14" t="n"/>
      <c r="P3172" s="14" t="n"/>
      <c r="Q3172" s="14" t="n"/>
      <c r="R3172" s="14" t="n"/>
      <c r="S3172" s="14" t="n"/>
      <c r="T3172" s="14" t="n"/>
      <c r="U3172" s="14" t="n"/>
      <c r="V3172" s="14" t="n"/>
      <c r="W3172" s="14" t="n"/>
      <c r="X3172" s="14" t="n"/>
      <c r="Y3172" s="14" t="n"/>
      <c r="Z3172" s="14" t="n"/>
      <c r="AA3172" s="11" t="n"/>
      <c r="AB3172" s="14">
        <f>B3172&amp;"|"&amp;I3172</f>
        <v/>
      </c>
      <c r="AC3172">
        <f>IF($B3172="","","|"&amp;SUBSTITUTE(TRIM(SUBSTITUTE(SUBSTITUTE(SUBSTITUTE(SUBSTITUTE(SUBSTITUTE(SUBSTITUTE(SUBSTITUTE(SUBSTITUTE(SUBSTITUTE(SUBSTITUTE(SUBSTITUTE(SUBSTITUTE(SUBSTITUTE(SUBSTITUTE(TRIM($B3172&amp;""),CHAR(10)," "),CHAR(13)," "),"."," "),";"," "),","," "),"/"," "),"+"," "),"-"," "),"  "," "),"  "," "),"  "," "),"  "," "),"  "," "),"  "," "))," ","|")&amp;"|")</f>
        <v/>
      </c>
      <c r="AD3172">
        <f>TRIM($I3172&amp;"")</f>
        <v/>
      </c>
    </row>
    <row r="3173" ht="48" customHeight="1">
      <c r="A3173" s="9" t="n">
        <v>46232</v>
      </c>
      <c r="B3173" s="14" t="inlineStr">
        <is>
          <t>10233</t>
        </is>
      </c>
      <c r="C3173" s="14" t="inlineStr">
        <is>
          <t>MAD 0730 (MARROM)</t>
        </is>
      </c>
      <c r="D3173" s="14" t="inlineStr">
        <is>
          <t>33 MONTAGEM CADEIRA</t>
        </is>
      </c>
      <c r="E3173" s="14" t="n">
        <v>30003602</v>
      </c>
      <c r="F3173" s="14" t="inlineStr">
        <is>
          <t>ASSENTO 440X455X12 MDP - CADEIRA PEROLA MADEIRA</t>
        </is>
      </c>
      <c r="G3173" s="14" t="inlineStr">
        <is>
          <t>33 MONTAGEM CADEIRA</t>
        </is>
      </c>
      <c r="H3173" s="14" t="inlineStr">
        <is>
          <t>33 MONTAGEM CADEIRA</t>
        </is>
      </c>
      <c r="I3173" s="9" t="inlineStr">
        <is>
          <t>33 MONTAGEM CADEIRA</t>
        </is>
      </c>
      <c r="J3173" s="9" t="n">
        <v>50</v>
      </c>
      <c r="K3173" s="14">
        <f>IF($E3173="","",IFERROR(INDEX('01_Cad_Pecas'!$H$2:$H$5000,MATCH($E3173,'01_Cad_Pecas'!$D$2:$D$5000,0)),IFERROR(INDEX('01_Cad_Pecas'!$H$2:$H$5000,MATCH(VALUE($E3173),'01_Cad_Pecas'!$D$2:$D$5000,0)),"")))</f>
        <v/>
      </c>
      <c r="L3173" s="14">
        <f>IF($E3173="","",IFERROR(INDEX('01_Cad_Pecas'!$I$2:$I$5000,MATCH($E3173,'01_Cad_Pecas'!$D$2:$D$5000,0)),IFERROR(INDEX('01_Cad_Pecas'!$I$2:$I$5000,MATCH(VALUE($E3173),'01_Cad_Pecas'!$D$2:$D$5000,0)),"")))</f>
        <v/>
      </c>
      <c r="M3173" s="14">
        <f>IF(OR($J3173="",$L3173=""),"",IF($K3173="",0,$K3173)+$J3173*$L3173)</f>
        <v/>
      </c>
      <c r="N3173" s="14" t="n"/>
      <c r="O3173" s="14" t="n"/>
      <c r="P3173" s="14" t="n"/>
      <c r="Q3173" s="14" t="n"/>
      <c r="R3173" s="14" t="n"/>
      <c r="S3173" s="14" t="n"/>
      <c r="T3173" s="14" t="n"/>
      <c r="U3173" s="14" t="n"/>
      <c r="V3173" s="14" t="n"/>
      <c r="W3173" s="14" t="n"/>
      <c r="X3173" s="14" t="n"/>
      <c r="Y3173" s="14" t="n"/>
      <c r="Z3173" s="14" t="n"/>
      <c r="AA3173" s="11" t="n"/>
      <c r="AB3173" s="14">
        <f>B3173&amp;"|"&amp;I3173</f>
        <v/>
      </c>
      <c r="AC3173">
        <f>IF($B3173="","","|"&amp;SUBSTITUTE(TRIM(SUBSTITUTE(SUBSTITUTE(SUBSTITUTE(SUBSTITUTE(SUBSTITUTE(SUBSTITUTE(SUBSTITUTE(SUBSTITUTE(SUBSTITUTE(SUBSTITUTE(SUBSTITUTE(SUBSTITUTE(SUBSTITUTE(SUBSTITUTE(TRIM($B3173&amp;""),CHAR(10)," "),CHAR(13)," "),"."," "),";"," "),","," "),"/"," "),"+"," "),"-"," "),"  "," "),"  "," "),"  "," "),"  "," "),"  "," "),"  "," "))," ","|")&amp;"|")</f>
        <v/>
      </c>
      <c r="AD3173">
        <f>TRIM($I3173&amp;"")</f>
        <v/>
      </c>
    </row>
    <row r="3174" ht="48" customHeight="1">
      <c r="A3174" s="9" t="n">
        <v>46232</v>
      </c>
      <c r="B3174" s="14" t="inlineStr">
        <is>
          <t>10233</t>
        </is>
      </c>
      <c r="C3174" s="14" t="inlineStr">
        <is>
          <t>MAD 0730 (MARROM)</t>
        </is>
      </c>
      <c r="D3174" s="14" t="inlineStr">
        <is>
          <t>33 MONTAGEM CADEIRA</t>
        </is>
      </c>
      <c r="E3174" s="14" t="n">
        <v>30005104</v>
      </c>
      <c r="F3174" s="14" t="inlineStr">
        <is>
          <t>ASSENTO 440X440X15 MDP - CADEIRA AMETISTA MADEIRA</t>
        </is>
      </c>
      <c r="G3174" s="14" t="inlineStr">
        <is>
          <t>33 MONTAGEM CADEIRA</t>
        </is>
      </c>
      <c r="H3174" s="14" t="inlineStr">
        <is>
          <t>33 MONTAGEM CADEIRA</t>
        </is>
      </c>
      <c r="I3174" s="9" t="inlineStr">
        <is>
          <t>33 MONTAGEM CADEIRA</t>
        </is>
      </c>
      <c r="J3174" s="9" t="n">
        <v>80</v>
      </c>
      <c r="K3174" s="14">
        <f>IF($E3174="","",IFERROR(INDEX('01_Cad_Pecas'!$H$2:$H$5000,MATCH($E3174,'01_Cad_Pecas'!$D$2:$D$5000,0)),IFERROR(INDEX('01_Cad_Pecas'!$H$2:$H$5000,MATCH(VALUE($E3174),'01_Cad_Pecas'!$D$2:$D$5000,0)),"")))</f>
        <v/>
      </c>
      <c r="L3174" s="14">
        <f>IF($E3174="","",IFERROR(INDEX('01_Cad_Pecas'!$I$2:$I$5000,MATCH($E3174,'01_Cad_Pecas'!$D$2:$D$5000,0)),IFERROR(INDEX('01_Cad_Pecas'!$I$2:$I$5000,MATCH(VALUE($E3174),'01_Cad_Pecas'!$D$2:$D$5000,0)),"")))</f>
        <v/>
      </c>
      <c r="M3174" s="14">
        <f>IF(OR($J3174="",$L3174=""),"",IF($K3174="",0,$K3174)+$J3174*$L3174)</f>
        <v/>
      </c>
      <c r="N3174" s="14" t="n"/>
      <c r="O3174" s="14" t="n"/>
      <c r="P3174" s="14" t="n"/>
      <c r="Q3174" s="14" t="n"/>
      <c r="R3174" s="14" t="n"/>
      <c r="S3174" s="14" t="n"/>
      <c r="T3174" s="14" t="n"/>
      <c r="U3174" s="14" t="n"/>
      <c r="V3174" s="14" t="n"/>
      <c r="W3174" s="14" t="n"/>
      <c r="X3174" s="14" t="n"/>
      <c r="Y3174" s="14" t="n"/>
      <c r="Z3174" s="14" t="n"/>
      <c r="AA3174" s="11" t="n"/>
      <c r="AB3174" s="14">
        <f>B3174&amp;"|"&amp;I3174</f>
        <v/>
      </c>
      <c r="AC3174">
        <f>IF($B3174="","","|"&amp;SUBSTITUTE(TRIM(SUBSTITUTE(SUBSTITUTE(SUBSTITUTE(SUBSTITUTE(SUBSTITUTE(SUBSTITUTE(SUBSTITUTE(SUBSTITUTE(SUBSTITUTE(SUBSTITUTE(SUBSTITUTE(SUBSTITUTE(SUBSTITUTE(SUBSTITUTE(TRIM($B3174&amp;""),CHAR(10)," "),CHAR(13)," "),"."," "),";"," "),","," "),"/"," "),"+"," "),"-"," "),"  "," "),"  "," "),"  "," "),"  "," "),"  "," "),"  "," "))," ","|")&amp;"|")</f>
        <v/>
      </c>
      <c r="AD3174">
        <f>TRIM($I3174&amp;"")</f>
        <v/>
      </c>
    </row>
    <row r="3175" ht="48" customHeight="1">
      <c r="A3175" s="9" t="n">
        <v>46232</v>
      </c>
      <c r="B3175" s="14" t="inlineStr">
        <is>
          <t>10233</t>
        </is>
      </c>
      <c r="C3175" s="14" t="inlineStr">
        <is>
          <t>MAD 0730 (MARROM)</t>
        </is>
      </c>
      <c r="D3175" s="14" t="inlineStr">
        <is>
          <t>33 MONTAGEM CADEIRA</t>
        </is>
      </c>
      <c r="E3175" s="14" t="n">
        <v>30009108</v>
      </c>
      <c r="F3175" s="14" t="inlineStr">
        <is>
          <t>ENCOSTO ESTOFADO - CADEIRA RUBI MADEIRA</t>
        </is>
      </c>
      <c r="G3175" s="14" t="inlineStr">
        <is>
          <t>33 MONTAGEM CADEIRA</t>
        </is>
      </c>
      <c r="H3175" s="14" t="inlineStr">
        <is>
          <t>33 MONTAGEM CADEIRA</t>
        </is>
      </c>
      <c r="I3175" s="9" t="inlineStr">
        <is>
          <t>33 MONTAGEM CADEIRA</t>
        </is>
      </c>
      <c r="J3175" s="9" t="n">
        <v>80</v>
      </c>
      <c r="K3175" s="14">
        <f>IF($E3175="","",IFERROR(INDEX('01_Cad_Pecas'!$H$2:$H$5000,MATCH($E3175,'01_Cad_Pecas'!$D$2:$D$5000,0)),IFERROR(INDEX('01_Cad_Pecas'!$H$2:$H$5000,MATCH(VALUE($E3175),'01_Cad_Pecas'!$D$2:$D$5000,0)),"")))</f>
        <v/>
      </c>
      <c r="L3175" s="14">
        <f>IF($E3175="","",IFERROR(INDEX('01_Cad_Pecas'!$I$2:$I$5000,MATCH($E3175,'01_Cad_Pecas'!$D$2:$D$5000,0)),IFERROR(INDEX('01_Cad_Pecas'!$I$2:$I$5000,MATCH(VALUE($E3175),'01_Cad_Pecas'!$D$2:$D$5000,0)),"")))</f>
        <v/>
      </c>
      <c r="M3175" s="14">
        <f>IF(OR($J3175="",$L3175=""),"",IF($K3175="",0,$K3175)+$J3175*$L3175)</f>
        <v/>
      </c>
      <c r="N3175" s="14" t="n"/>
      <c r="O3175" s="14" t="n"/>
      <c r="P3175" s="14" t="n"/>
      <c r="Q3175" s="14" t="n"/>
      <c r="R3175" s="14" t="n"/>
      <c r="S3175" s="14" t="n"/>
      <c r="T3175" s="14" t="n"/>
      <c r="U3175" s="14" t="n"/>
      <c r="V3175" s="14" t="n"/>
      <c r="W3175" s="14" t="n"/>
      <c r="X3175" s="14" t="n"/>
      <c r="Y3175" s="14" t="n"/>
      <c r="Z3175" s="14" t="n"/>
      <c r="AA3175" s="11" t="n"/>
      <c r="AB3175" s="14">
        <f>B3175&amp;"|"&amp;I3175</f>
        <v/>
      </c>
      <c r="AC3175">
        <f>IF($B3175="","","|"&amp;SUBSTITUTE(TRIM(SUBSTITUTE(SUBSTITUTE(SUBSTITUTE(SUBSTITUTE(SUBSTITUTE(SUBSTITUTE(SUBSTITUTE(SUBSTITUTE(SUBSTITUTE(SUBSTITUTE(SUBSTITUTE(SUBSTITUTE(SUBSTITUTE(SUBSTITUTE(TRIM($B3175&amp;""),CHAR(10)," "),CHAR(13)," "),"."," "),";"," "),","," "),"/"," "),"+"," "),"-"," "),"  "," "),"  "," "),"  "," "),"  "," "),"  "," "),"  "," "))," ","|")&amp;"|")</f>
        <v/>
      </c>
      <c r="AD3175">
        <f>TRIM($I3175&amp;"")</f>
        <v/>
      </c>
    </row>
    <row r="3176" ht="48" customHeight="1">
      <c r="A3176" s="9" t="n">
        <v>46232</v>
      </c>
      <c r="B3176" s="14" t="inlineStr">
        <is>
          <t>10233</t>
        </is>
      </c>
      <c r="C3176" s="14" t="inlineStr">
        <is>
          <t>MAD 0730 (MARROM)</t>
        </is>
      </c>
      <c r="D3176" s="14" t="inlineStr">
        <is>
          <t>33 MONTAGEM CADEIRA</t>
        </is>
      </c>
      <c r="E3176" s="14" t="n">
        <v>30009101</v>
      </c>
      <c r="F3176" s="14" t="inlineStr">
        <is>
          <t>RIPA TAPEÇARIA 390X20X15 MDF - CAD RUBI MADEIRA</t>
        </is>
      </c>
      <c r="G3176" s="14" t="inlineStr">
        <is>
          <t>33 MONTAGEM CADEIRA</t>
        </is>
      </c>
      <c r="H3176" s="14" t="inlineStr">
        <is>
          <t>33 MONTAGEM CADEIRA</t>
        </is>
      </c>
      <c r="I3176" s="9" t="inlineStr">
        <is>
          <t>33 MONTAGEM CADEIRA</t>
        </is>
      </c>
      <c r="J3176" s="9" t="n">
        <v>80</v>
      </c>
      <c r="K3176" s="14">
        <f>IF($E3176="","",IFERROR(INDEX('01_Cad_Pecas'!$H$2:$H$5000,MATCH($E3176,'01_Cad_Pecas'!$D$2:$D$5000,0)),IFERROR(INDEX('01_Cad_Pecas'!$H$2:$H$5000,MATCH(VALUE($E3176),'01_Cad_Pecas'!$D$2:$D$5000,0)),"")))</f>
        <v/>
      </c>
      <c r="L3176" s="14">
        <f>IF($E3176="","",IFERROR(INDEX('01_Cad_Pecas'!$I$2:$I$5000,MATCH($E3176,'01_Cad_Pecas'!$D$2:$D$5000,0)),IFERROR(INDEX('01_Cad_Pecas'!$I$2:$I$5000,MATCH(VALUE($E3176),'01_Cad_Pecas'!$D$2:$D$5000,0)),"")))</f>
        <v/>
      </c>
      <c r="M3176" s="14">
        <f>IF(OR($J3176="",$L3176=""),"",IF($K3176="",0,$K3176)+$J3176*$L3176)</f>
        <v/>
      </c>
      <c r="N3176" s="14" t="n"/>
      <c r="O3176" s="14" t="n"/>
      <c r="P3176" s="14" t="n"/>
      <c r="Q3176" s="14" t="n"/>
      <c r="R3176" s="14" t="n"/>
      <c r="S3176" s="14" t="n"/>
      <c r="T3176" s="14" t="n"/>
      <c r="U3176" s="14" t="n"/>
      <c r="V3176" s="14" t="n"/>
      <c r="W3176" s="14" t="n"/>
      <c r="X3176" s="14" t="n"/>
      <c r="Y3176" s="14" t="n"/>
      <c r="Z3176" s="14" t="n"/>
      <c r="AA3176" s="11" t="n"/>
      <c r="AB3176" s="14">
        <f>B3176&amp;"|"&amp;I3176</f>
        <v/>
      </c>
      <c r="AC3176">
        <f>IF($B3176="","","|"&amp;SUBSTITUTE(TRIM(SUBSTITUTE(SUBSTITUTE(SUBSTITUTE(SUBSTITUTE(SUBSTITUTE(SUBSTITUTE(SUBSTITUTE(SUBSTITUTE(SUBSTITUTE(SUBSTITUTE(SUBSTITUTE(SUBSTITUTE(SUBSTITUTE(SUBSTITUTE(TRIM($B3176&amp;""),CHAR(10)," "),CHAR(13)," "),"."," "),";"," "),","," "),"/"," "),"+"," "),"-"," "),"  "," "),"  "," "),"  "," "),"  "," "),"  "," "),"  "," "))," ","|")&amp;"|")</f>
        <v/>
      </c>
      <c r="AD3176">
        <f>TRIM($I3176&amp;"")</f>
        <v/>
      </c>
    </row>
    <row r="3177" ht="48" customHeight="1">
      <c r="A3177" s="9" t="n">
        <v>46233</v>
      </c>
      <c r="B3177" s="14" t="inlineStr">
        <is>
          <t>10234</t>
        </is>
      </c>
      <c r="C3177" s="14" t="inlineStr">
        <is>
          <t>MAD 0731 (ROXO)</t>
        </is>
      </c>
      <c r="D3177" s="14" t="inlineStr">
        <is>
          <t>33 MONTAGEM CADEIRA</t>
        </is>
      </c>
      <c r="E3177" s="14" t="n">
        <v>30003602</v>
      </c>
      <c r="F3177" s="14" t="inlineStr">
        <is>
          <t>ASSENTO 440X455X12 MDP - CADEIRA PEROLA MADEIRA</t>
        </is>
      </c>
      <c r="G3177" s="14" t="inlineStr">
        <is>
          <t>33 MONTAGEM CADEIRA</t>
        </is>
      </c>
      <c r="H3177" s="14" t="inlineStr">
        <is>
          <t>33 MONTAGEM CADEIRA</t>
        </is>
      </c>
      <c r="I3177" s="9" t="inlineStr">
        <is>
          <t>33 MONTAGEM CADEIRA</t>
        </is>
      </c>
      <c r="J3177" s="9" t="n">
        <v>110</v>
      </c>
      <c r="K3177" s="14">
        <f>IF($E3177="","",IFERROR(INDEX('01_Cad_Pecas'!$H$2:$H$5000,MATCH($E3177,'01_Cad_Pecas'!$D$2:$D$5000,0)),IFERROR(INDEX('01_Cad_Pecas'!$H$2:$H$5000,MATCH(VALUE($E3177),'01_Cad_Pecas'!$D$2:$D$5000,0)),"")))</f>
        <v/>
      </c>
      <c r="L3177" s="14">
        <f>IF($E3177="","",IFERROR(INDEX('01_Cad_Pecas'!$I$2:$I$5000,MATCH($E3177,'01_Cad_Pecas'!$D$2:$D$5000,0)),IFERROR(INDEX('01_Cad_Pecas'!$I$2:$I$5000,MATCH(VALUE($E3177),'01_Cad_Pecas'!$D$2:$D$5000,0)),"")))</f>
        <v/>
      </c>
      <c r="M3177" s="14">
        <f>IF(OR($J3177="",$L3177=""),"",IF($K3177="",0,$K3177)+$J3177*$L3177)</f>
        <v/>
      </c>
      <c r="N3177" s="14" t="n"/>
      <c r="O3177" s="14" t="n"/>
      <c r="P3177" s="14" t="n"/>
      <c r="Q3177" s="14" t="n"/>
      <c r="R3177" s="14" t="n"/>
      <c r="S3177" s="14" t="n"/>
      <c r="T3177" s="14" t="n"/>
      <c r="U3177" s="14" t="n"/>
      <c r="V3177" s="14" t="n"/>
      <c r="W3177" s="14" t="n"/>
      <c r="X3177" s="14" t="n"/>
      <c r="Y3177" s="14" t="n"/>
      <c r="Z3177" s="14" t="n"/>
      <c r="AA3177" s="11" t="n"/>
      <c r="AB3177" s="14">
        <f>B3177&amp;"|"&amp;I3177</f>
        <v/>
      </c>
      <c r="AC3177">
        <f>IF($B3177="","","|"&amp;SUBSTITUTE(TRIM(SUBSTITUTE(SUBSTITUTE(SUBSTITUTE(SUBSTITUTE(SUBSTITUTE(SUBSTITUTE(SUBSTITUTE(SUBSTITUTE(SUBSTITUTE(SUBSTITUTE(SUBSTITUTE(SUBSTITUTE(SUBSTITUTE(SUBSTITUTE(TRIM($B3177&amp;""),CHAR(10)," "),CHAR(13)," "),"."," "),";"," "),","," "),"/"," "),"+"," "),"-"," "),"  "," "),"  "," "),"  "," "),"  "," "),"  "," "),"  "," "))," ","|")&amp;"|")</f>
        <v/>
      </c>
      <c r="AD3177">
        <f>TRIM($I3177&amp;"")</f>
        <v/>
      </c>
    </row>
    <row r="3178" ht="48" customHeight="1">
      <c r="A3178" s="9" t="n">
        <v>46216</v>
      </c>
      <c r="B3178" s="14" t="inlineStr">
        <is>
          <t>10241</t>
        </is>
      </c>
      <c r="C3178" s="14" t="inlineStr">
        <is>
          <t>M/C 0717 (MARROM)</t>
        </is>
      </c>
      <c r="D3178" s="14" t="inlineStr">
        <is>
          <t>33 MONTAGEM CADEIRA</t>
        </is>
      </c>
      <c r="E3178" s="14" t="n">
        <v>30001213</v>
      </c>
      <c r="F3178" s="14" t="inlineStr">
        <is>
          <t>ASSENTO ESTOFADO - CADEIRA PÉ INTEIRO</t>
        </is>
      </c>
      <c r="G3178" s="14" t="inlineStr">
        <is>
          <t>33 MONTAGEM CADEIRA</t>
        </is>
      </c>
      <c r="H3178" s="14" t="inlineStr">
        <is>
          <t>33 MONTAGEM CADEIRA</t>
        </is>
      </c>
      <c r="I3178" s="9" t="inlineStr">
        <is>
          <t>33 MONTAGEM CADEIRA</t>
        </is>
      </c>
      <c r="J3178" s="9" t="n">
        <v>28</v>
      </c>
      <c r="K3178" s="14">
        <f>IF($E3178="","",IFERROR(INDEX('01_Cad_Pecas'!$H$2:$H$5000,MATCH($E3178,'01_Cad_Pecas'!$D$2:$D$5000,0)),IFERROR(INDEX('01_Cad_Pecas'!$H$2:$H$5000,MATCH(VALUE($E3178),'01_Cad_Pecas'!$D$2:$D$5000,0)),"")))</f>
        <v/>
      </c>
      <c r="L3178" s="14">
        <f>IF($E3178="","",IFERROR(INDEX('01_Cad_Pecas'!$I$2:$I$5000,MATCH($E3178,'01_Cad_Pecas'!$D$2:$D$5000,0)),IFERROR(INDEX('01_Cad_Pecas'!$I$2:$I$5000,MATCH(VALUE($E3178),'01_Cad_Pecas'!$D$2:$D$5000,0)),"")))</f>
        <v/>
      </c>
      <c r="M3178" s="14">
        <f>IF(OR($J3178="",$L3178=""),"",IF($K3178="",0,$K3178)+$J3178*$L3178)</f>
        <v/>
      </c>
      <c r="N3178" s="14" t="n">
        <v>46216</v>
      </c>
      <c r="O3178" s="14" t="n">
        <v>28</v>
      </c>
      <c r="P3178" s="14" t="n"/>
      <c r="Q3178" s="14" t="n"/>
      <c r="R3178" s="14" t="n"/>
      <c r="S3178" s="14" t="n"/>
      <c r="T3178" s="14">
        <f>IF(OR($J3178="",$O3178=""),"",$O3178/$J3178)</f>
        <v/>
      </c>
      <c r="U3178" s="14" t="inlineStr">
        <is>
          <t>Concluído</t>
        </is>
      </c>
      <c r="V3178" s="14" t="n"/>
      <c r="W3178" s="14" t="n"/>
      <c r="X3178" s="14" t="n"/>
      <c r="Y3178" s="14" t="n"/>
      <c r="Z3178" s="14" t="n"/>
      <c r="AA3178" s="11" t="n"/>
      <c r="AB3178" s="14">
        <f>B3178&amp;"|"&amp;I3178</f>
        <v/>
      </c>
      <c r="AC3178">
        <f>IF($B3178="","","|"&amp;SUBSTITUTE(TRIM(SUBSTITUTE(SUBSTITUTE(SUBSTITUTE(SUBSTITUTE(SUBSTITUTE(SUBSTITUTE(SUBSTITUTE(SUBSTITUTE(SUBSTITUTE(SUBSTITUTE(SUBSTITUTE(SUBSTITUTE(SUBSTITUTE(SUBSTITUTE(TRIM($B3178&amp;""),CHAR(10)," "),CHAR(13)," "),"."," "),";"," "),","," "),"/"," "),"+"," "),"-"," "),"  "," "),"  "," "),"  "," "),"  "," "),"  "," "),"  "," "))," ","|")&amp;"|")</f>
        <v/>
      </c>
      <c r="AD3178">
        <f>TRIM($I3178&amp;"")</f>
        <v/>
      </c>
    </row>
    <row r="3179" ht="48" customHeight="1">
      <c r="A3179" s="9" t="n">
        <v>46216</v>
      </c>
      <c r="B3179" s="14" t="inlineStr">
        <is>
          <t>10241</t>
        </is>
      </c>
      <c r="C3179" s="14" t="inlineStr">
        <is>
          <t>M/C 0717 (MARROM)</t>
        </is>
      </c>
      <c r="D3179" s="14" t="inlineStr">
        <is>
          <t>33 MONTAGEM CADEIRA</t>
        </is>
      </c>
      <c r="E3179" s="14" t="n">
        <v>30001312</v>
      </c>
      <c r="F3179" s="14" t="inlineStr">
        <is>
          <t>ENCOSTO ESTOFADO MENOR - CADEIRA PÉ INTEIRO BORD</t>
        </is>
      </c>
      <c r="G3179" s="14" t="inlineStr">
        <is>
          <t>33 MONTAGEM CADEIRA</t>
        </is>
      </c>
      <c r="H3179" s="14" t="inlineStr">
        <is>
          <t>33 MONTAGEM CADEIRA</t>
        </is>
      </c>
      <c r="I3179" s="9" t="inlineStr">
        <is>
          <t>33 MONTAGEM CADEIRA</t>
        </is>
      </c>
      <c r="J3179" s="9" t="n">
        <v>4</v>
      </c>
      <c r="K3179" s="14">
        <f>IF($E3179="","",IFERROR(INDEX('01_Cad_Pecas'!$H$2:$H$5000,MATCH($E3179,'01_Cad_Pecas'!$D$2:$D$5000,0)),IFERROR(INDEX('01_Cad_Pecas'!$H$2:$H$5000,MATCH(VALUE($E3179),'01_Cad_Pecas'!$D$2:$D$5000,0)),"")))</f>
        <v/>
      </c>
      <c r="L3179" s="14">
        <f>IF($E3179="","",IFERROR(INDEX('01_Cad_Pecas'!$I$2:$I$5000,MATCH($E3179,'01_Cad_Pecas'!$D$2:$D$5000,0)),IFERROR(INDEX('01_Cad_Pecas'!$I$2:$I$5000,MATCH(VALUE($E3179),'01_Cad_Pecas'!$D$2:$D$5000,0)),"")))</f>
        <v/>
      </c>
      <c r="M3179" s="14">
        <f>IF(OR($J3179="",$L3179=""),"",IF($K3179="",0,$K3179)+$J3179*$L3179)</f>
        <v/>
      </c>
      <c r="N3179" s="14" t="n">
        <v>46216</v>
      </c>
      <c r="O3179" s="14" t="n">
        <v>4</v>
      </c>
      <c r="P3179" s="14" t="n"/>
      <c r="Q3179" s="14" t="n"/>
      <c r="R3179" s="14" t="n"/>
      <c r="S3179" s="14" t="n"/>
      <c r="T3179" s="14">
        <f>IF(OR($J3179="",$O3179=""),"",$O3179/$J3179)</f>
        <v/>
      </c>
      <c r="U3179" s="14" t="inlineStr">
        <is>
          <t>Concluído</t>
        </is>
      </c>
      <c r="V3179" s="14" t="n"/>
      <c r="W3179" s="14" t="n"/>
      <c r="X3179" s="14" t="n"/>
      <c r="Y3179" s="14" t="n"/>
      <c r="Z3179" s="14" t="n"/>
      <c r="AA3179" s="11" t="n"/>
      <c r="AB3179" s="14">
        <f>B3179&amp;"|"&amp;I3179</f>
        <v/>
      </c>
      <c r="AC3179">
        <f>IF($B3179="","","|"&amp;SUBSTITUTE(TRIM(SUBSTITUTE(SUBSTITUTE(SUBSTITUTE(SUBSTITUTE(SUBSTITUTE(SUBSTITUTE(SUBSTITUTE(SUBSTITUTE(SUBSTITUTE(SUBSTITUTE(SUBSTITUTE(SUBSTITUTE(SUBSTITUTE(SUBSTITUTE(TRIM($B3179&amp;""),CHAR(10)," "),CHAR(13)," "),"."," "),";"," "),","," "),"/"," "),"+"," "),"-"," "),"  "," "),"  "," "),"  "," "),"  "," "),"  "," "),"  "," "))," ","|")&amp;"|")</f>
        <v/>
      </c>
      <c r="AD3179">
        <f>TRIM($I3179&amp;"")</f>
        <v/>
      </c>
    </row>
    <row r="3180" ht="48" customHeight="1">
      <c r="A3180" s="9" t="n">
        <v>46216</v>
      </c>
      <c r="B3180" s="14" t="inlineStr">
        <is>
          <t>10241</t>
        </is>
      </c>
      <c r="C3180" s="14" t="inlineStr">
        <is>
          <t>M/C 0717 (MARROM)</t>
        </is>
      </c>
      <c r="D3180" s="14" t="inlineStr">
        <is>
          <t>33 MONTAGEM CADEIRA</t>
        </is>
      </c>
      <c r="E3180" s="14" t="n">
        <v>30001412</v>
      </c>
      <c r="F3180" s="14" t="inlineStr">
        <is>
          <t>ENCOSTO ESTOFADO MENOR - CADEIRA PÉ INTEIRO</t>
        </is>
      </c>
      <c r="G3180" s="14" t="inlineStr">
        <is>
          <t>33 MONTAGEM CADEIRA</t>
        </is>
      </c>
      <c r="H3180" s="14" t="inlineStr">
        <is>
          <t>33 MONTAGEM CADEIRA</t>
        </is>
      </c>
      <c r="I3180" s="9" t="inlineStr">
        <is>
          <t>33 MONTAGEM CADEIRA</t>
        </is>
      </c>
      <c r="J3180" s="9" t="n">
        <v>16</v>
      </c>
      <c r="K3180" s="14">
        <f>IF($E3180="","",IFERROR(INDEX('01_Cad_Pecas'!$H$2:$H$5000,MATCH($E3180,'01_Cad_Pecas'!$D$2:$D$5000,0)),IFERROR(INDEX('01_Cad_Pecas'!$H$2:$H$5000,MATCH(VALUE($E3180),'01_Cad_Pecas'!$D$2:$D$5000,0)),"")))</f>
        <v/>
      </c>
      <c r="L3180" s="14">
        <f>IF($E3180="","",IFERROR(INDEX('01_Cad_Pecas'!$I$2:$I$5000,MATCH($E3180,'01_Cad_Pecas'!$D$2:$D$5000,0)),IFERROR(INDEX('01_Cad_Pecas'!$I$2:$I$5000,MATCH(VALUE($E3180),'01_Cad_Pecas'!$D$2:$D$5000,0)),"")))</f>
        <v/>
      </c>
      <c r="M3180" s="14">
        <f>IF(OR($J3180="",$L3180=""),"",IF($K3180="",0,$K3180)+$J3180*$L3180)</f>
        <v/>
      </c>
      <c r="N3180" s="14" t="n">
        <v>46216</v>
      </c>
      <c r="O3180" s="14" t="n">
        <v>16</v>
      </c>
      <c r="P3180" s="14" t="n"/>
      <c r="Q3180" s="14" t="n"/>
      <c r="R3180" s="14" t="n"/>
      <c r="S3180" s="14" t="n"/>
      <c r="T3180" s="14">
        <f>IF(OR($J3180="",$O3180=""),"",$O3180/$J3180)</f>
        <v/>
      </c>
      <c r="U3180" s="14" t="inlineStr">
        <is>
          <t>Concluído</t>
        </is>
      </c>
      <c r="V3180" s="14" t="n"/>
      <c r="W3180" s="14" t="n"/>
      <c r="X3180" s="14" t="n"/>
      <c r="Y3180" s="14" t="n"/>
      <c r="Z3180" s="14" t="n"/>
      <c r="AA3180" s="11" t="n"/>
      <c r="AB3180" s="14">
        <f>B3180&amp;"|"&amp;I3180</f>
        <v/>
      </c>
      <c r="AC3180">
        <f>IF($B3180="","","|"&amp;SUBSTITUTE(TRIM(SUBSTITUTE(SUBSTITUTE(SUBSTITUTE(SUBSTITUTE(SUBSTITUTE(SUBSTITUTE(SUBSTITUTE(SUBSTITUTE(SUBSTITUTE(SUBSTITUTE(SUBSTITUTE(SUBSTITUTE(SUBSTITUTE(SUBSTITUTE(TRIM($B3180&amp;""),CHAR(10)," "),CHAR(13)," "),"."," "),";"," "),","," "),"/"," "),"+"," "),"-"," "),"  "," "),"  "," "),"  "," "),"  "," "),"  "," "),"  "," "))," ","|")&amp;"|")</f>
        <v/>
      </c>
      <c r="AD3180">
        <f>TRIM($I3180&amp;"")</f>
        <v/>
      </c>
    </row>
    <row r="3181" ht="48" customHeight="1">
      <c r="A3181" s="9" t="n">
        <v>46216</v>
      </c>
      <c r="B3181" s="14" t="inlineStr">
        <is>
          <t>10241</t>
        </is>
      </c>
      <c r="C3181" s="14" t="inlineStr">
        <is>
          <t>M/C 0717 (MARROM)</t>
        </is>
      </c>
      <c r="D3181" s="14" t="inlineStr">
        <is>
          <t>33 MONTAGEM CADEIRA</t>
        </is>
      </c>
      <c r="E3181" s="14" t="n">
        <v>30003212</v>
      </c>
      <c r="F3181" s="14" t="inlineStr">
        <is>
          <t>ENCOSTO ESTOFADO MENOR - CADEIRA PI NOVA YORK</t>
        </is>
      </c>
      <c r="G3181" s="14" t="inlineStr">
        <is>
          <t>33 MONTAGEM CADEIRA</t>
        </is>
      </c>
      <c r="H3181" s="14" t="inlineStr">
        <is>
          <t>33 MONTAGEM CADEIRA</t>
        </is>
      </c>
      <c r="I3181" s="9" t="inlineStr">
        <is>
          <t>33 MONTAGEM CADEIRA</t>
        </is>
      </c>
      <c r="J3181" s="9" t="n">
        <v>8</v>
      </c>
      <c r="K3181" s="14">
        <f>IF($E3181="","",IFERROR(INDEX('01_Cad_Pecas'!$H$2:$H$5000,MATCH($E3181,'01_Cad_Pecas'!$D$2:$D$5000,0)),IFERROR(INDEX('01_Cad_Pecas'!$H$2:$H$5000,MATCH(VALUE($E3181),'01_Cad_Pecas'!$D$2:$D$5000,0)),"")))</f>
        <v/>
      </c>
      <c r="L3181" s="14">
        <f>IF($E3181="","",IFERROR(INDEX('01_Cad_Pecas'!$I$2:$I$5000,MATCH($E3181,'01_Cad_Pecas'!$D$2:$D$5000,0)),IFERROR(INDEX('01_Cad_Pecas'!$I$2:$I$5000,MATCH(VALUE($E3181),'01_Cad_Pecas'!$D$2:$D$5000,0)),"")))</f>
        <v/>
      </c>
      <c r="M3181" s="14">
        <f>IF(OR($J3181="",$L3181=""),"",IF($K3181="",0,$K3181)+$J3181*$L3181)</f>
        <v/>
      </c>
      <c r="N3181" s="14" t="n">
        <v>46216</v>
      </c>
      <c r="O3181" s="14" t="n">
        <v>8</v>
      </c>
      <c r="P3181" s="14" t="n"/>
      <c r="Q3181" s="14" t="n"/>
      <c r="R3181" s="14" t="n"/>
      <c r="S3181" s="14" t="n"/>
      <c r="T3181" s="14">
        <f>IF(OR($J3181="",$O3181=""),"",$O3181/$J3181)</f>
        <v/>
      </c>
      <c r="U3181" s="14" t="inlineStr">
        <is>
          <t>Concluído</t>
        </is>
      </c>
      <c r="V3181" s="14" t="n"/>
      <c r="W3181" s="14" t="n"/>
      <c r="X3181" s="14" t="n"/>
      <c r="Y3181" s="14" t="n"/>
      <c r="Z3181" s="14" t="n"/>
      <c r="AA3181" s="11" t="n"/>
      <c r="AB3181" s="14">
        <f>B3181&amp;"|"&amp;I3181</f>
        <v/>
      </c>
      <c r="AC3181">
        <f>IF($B3181="","","|"&amp;SUBSTITUTE(TRIM(SUBSTITUTE(SUBSTITUTE(SUBSTITUTE(SUBSTITUTE(SUBSTITUTE(SUBSTITUTE(SUBSTITUTE(SUBSTITUTE(SUBSTITUTE(SUBSTITUTE(SUBSTITUTE(SUBSTITUTE(SUBSTITUTE(SUBSTITUTE(TRIM($B3181&amp;""),CHAR(10)," "),CHAR(13)," "),"."," "),";"," "),","," "),"/"," "),"+"," "),"-"," "),"  "," "),"  "," "),"  "," "),"  "," "),"  "," "),"  "," "))," ","|")&amp;"|")</f>
        <v/>
      </c>
      <c r="AD3181">
        <f>TRIM($I3181&amp;"")</f>
        <v/>
      </c>
    </row>
    <row r="3182" ht="48" customHeight="1">
      <c r="A3182" s="9" t="n">
        <v>46216</v>
      </c>
      <c r="B3182" s="14" t="inlineStr">
        <is>
          <t>10241</t>
        </is>
      </c>
      <c r="C3182" s="14" t="inlineStr">
        <is>
          <t>M/C 0717 (MARROM)</t>
        </is>
      </c>
      <c r="D3182" s="14" t="inlineStr">
        <is>
          <t>33 MONTAGEM CADEIRA</t>
        </is>
      </c>
      <c r="E3182" s="14" t="n">
        <v>30003920</v>
      </c>
      <c r="F3182" s="14" t="inlineStr">
        <is>
          <t>ENCOSTO ESTOFADO - CAD TRENTO</t>
        </is>
      </c>
      <c r="G3182" s="14" t="inlineStr">
        <is>
          <t>33 MONTAGEM CADEIRA</t>
        </is>
      </c>
      <c r="H3182" s="14" t="inlineStr">
        <is>
          <t>33 MONTAGEM CADEIRA</t>
        </is>
      </c>
      <c r="I3182" s="9" t="inlineStr">
        <is>
          <t>33 MONTAGEM CADEIRA</t>
        </is>
      </c>
      <c r="J3182" s="9" t="n">
        <v>16</v>
      </c>
      <c r="K3182" s="14">
        <f>IF($E3182="","",IFERROR(INDEX('01_Cad_Pecas'!$H$2:$H$5000,MATCH($E3182,'01_Cad_Pecas'!$D$2:$D$5000,0)),IFERROR(INDEX('01_Cad_Pecas'!$H$2:$H$5000,MATCH(VALUE($E3182),'01_Cad_Pecas'!$D$2:$D$5000,0)),"")))</f>
        <v/>
      </c>
      <c r="L3182" s="14">
        <f>IF($E3182="","",IFERROR(INDEX('01_Cad_Pecas'!$I$2:$I$5000,MATCH($E3182,'01_Cad_Pecas'!$D$2:$D$5000,0)),IFERROR(INDEX('01_Cad_Pecas'!$I$2:$I$5000,MATCH(VALUE($E3182),'01_Cad_Pecas'!$D$2:$D$5000,0)),"")))</f>
        <v/>
      </c>
      <c r="M3182" s="14">
        <f>IF(OR($J3182="",$L3182=""),"",IF($K3182="",0,$K3182)+$J3182*$L3182)</f>
        <v/>
      </c>
      <c r="N3182" s="14" t="n">
        <v>46216</v>
      </c>
      <c r="O3182" s="14" t="n">
        <v>16</v>
      </c>
      <c r="P3182" s="14" t="n"/>
      <c r="Q3182" s="14" t="n"/>
      <c r="R3182" s="14" t="n"/>
      <c r="S3182" s="14" t="n"/>
      <c r="T3182" s="14">
        <f>IF(OR($J3182="",$O3182=""),"",$O3182/$J3182)</f>
        <v/>
      </c>
      <c r="U3182" s="14" t="inlineStr">
        <is>
          <t>Concluído</t>
        </is>
      </c>
      <c r="V3182" s="14" t="n"/>
      <c r="W3182" s="14" t="n"/>
      <c r="X3182" s="14" t="n"/>
      <c r="Y3182" s="14" t="n"/>
      <c r="Z3182" s="14" t="n"/>
      <c r="AA3182" s="11" t="n"/>
      <c r="AB3182" s="14">
        <f>B3182&amp;"|"&amp;I3182</f>
        <v/>
      </c>
      <c r="AC3182">
        <f>IF($B3182="","","|"&amp;SUBSTITUTE(TRIM(SUBSTITUTE(SUBSTITUTE(SUBSTITUTE(SUBSTITUTE(SUBSTITUTE(SUBSTITUTE(SUBSTITUTE(SUBSTITUTE(SUBSTITUTE(SUBSTITUTE(SUBSTITUTE(SUBSTITUTE(SUBSTITUTE(SUBSTITUTE(TRIM($B3182&amp;""),CHAR(10)," "),CHAR(13)," "),"."," "),";"," "),","," "),"/"," "),"+"," "),"-"," "),"  "," "),"  "," "),"  "," "),"  "," "),"  "," "),"  "," "))," ","|")&amp;"|")</f>
        <v/>
      </c>
      <c r="AD3182">
        <f>TRIM($I3182&amp;"")</f>
        <v/>
      </c>
    </row>
    <row r="3183" ht="48" customHeight="1">
      <c r="A3183" s="9" t="n">
        <v>46213</v>
      </c>
      <c r="B3183" s="14" t="inlineStr">
        <is>
          <t>10245</t>
        </is>
      </c>
      <c r="C3183" s="14" t="inlineStr">
        <is>
          <t>M/C 0713 ENCAIXE ESPLANADA (FOLHA AZUL)</t>
        </is>
      </c>
      <c r="D3183" s="14" t="inlineStr">
        <is>
          <t>33 MONTAGEM CADEIRA</t>
        </is>
      </c>
      <c r="E3183" s="14" t="n">
        <v>30001213</v>
      </c>
      <c r="F3183" s="14" t="inlineStr">
        <is>
          <t>ASSENTO ESTOFADO - CADEIRA PÉ INTEIRO</t>
        </is>
      </c>
      <c r="G3183" s="14" t="inlineStr">
        <is>
          <t>33 MONTAGEM CADEIRA</t>
        </is>
      </c>
      <c r="H3183" s="14" t="inlineStr">
        <is>
          <t>33 MONTAGEM CADEIRA</t>
        </is>
      </c>
      <c r="I3183" s="9" t="inlineStr">
        <is>
          <t>33 MONTAGEM CADEIRA</t>
        </is>
      </c>
      <c r="J3183" s="9" t="n">
        <v>30</v>
      </c>
      <c r="K3183" s="14">
        <f>IF($E3183="","",IFERROR(INDEX('01_Cad_Pecas'!$H$2:$H$5000,MATCH($E3183,'01_Cad_Pecas'!$D$2:$D$5000,0)),IFERROR(INDEX('01_Cad_Pecas'!$H$2:$H$5000,MATCH(VALUE($E3183),'01_Cad_Pecas'!$D$2:$D$5000,0)),"")))</f>
        <v/>
      </c>
      <c r="L3183" s="14">
        <f>IF($E3183="","",IFERROR(INDEX('01_Cad_Pecas'!$I$2:$I$5000,MATCH($E3183,'01_Cad_Pecas'!$D$2:$D$5000,0)),IFERROR(INDEX('01_Cad_Pecas'!$I$2:$I$5000,MATCH(VALUE($E3183),'01_Cad_Pecas'!$D$2:$D$5000,0)),"")))</f>
        <v/>
      </c>
      <c r="M3183" s="14">
        <f>IF(OR($J3183="",$L3183=""),"",IF($K3183="",0,$K3183)+$J3183*$L3183)</f>
        <v/>
      </c>
      <c r="N3183" s="14" t="n">
        <v>46216</v>
      </c>
      <c r="O3183" s="14" t="n">
        <v>30</v>
      </c>
      <c r="P3183" s="14" t="n"/>
      <c r="Q3183" s="14" t="n"/>
      <c r="R3183" s="14" t="n"/>
      <c r="S3183" s="14" t="n"/>
      <c r="T3183" s="14">
        <f>IF(OR($J3183="",$O3183=""),"",$O3183/$J3183)</f>
        <v/>
      </c>
      <c r="U3183" s="14" t="inlineStr">
        <is>
          <t>Concluído</t>
        </is>
      </c>
      <c r="V3183" s="14" t="n"/>
      <c r="W3183" s="14" t="n"/>
      <c r="X3183" s="14" t="n"/>
      <c r="Y3183" s="14" t="n"/>
      <c r="Z3183" s="14" t="n"/>
      <c r="AA3183" s="11" t="n"/>
      <c r="AB3183" s="14">
        <f>B3183&amp;"|"&amp;I3183</f>
        <v/>
      </c>
      <c r="AC3183">
        <f>IF($B3183="","","|"&amp;SUBSTITUTE(TRIM(SUBSTITUTE(SUBSTITUTE(SUBSTITUTE(SUBSTITUTE(SUBSTITUTE(SUBSTITUTE(SUBSTITUTE(SUBSTITUTE(SUBSTITUTE(SUBSTITUTE(SUBSTITUTE(SUBSTITUTE(SUBSTITUTE(SUBSTITUTE(TRIM($B3183&amp;""),CHAR(10)," "),CHAR(13)," "),"."," "),";"," "),","," "),"/"," "),"+"," "),"-"," "),"  "," "),"  "," "),"  "," "),"  "," "),"  "," "),"  "," "))," ","|")&amp;"|")</f>
        <v/>
      </c>
      <c r="AD3183">
        <f>TRIM($I3183&amp;"")</f>
        <v/>
      </c>
    </row>
    <row r="3184" ht="48" customHeight="1">
      <c r="A3184" s="9" t="n">
        <v>46213</v>
      </c>
      <c r="B3184" s="14" t="inlineStr">
        <is>
          <t>10245</t>
        </is>
      </c>
      <c r="C3184" s="14" t="inlineStr">
        <is>
          <t>M/C 0713 ENCAIXE ESPLANADA (FOLHA AZUL)</t>
        </is>
      </c>
      <c r="D3184" s="14" t="inlineStr">
        <is>
          <t>33 MONTAGEM CADEIRA</t>
        </is>
      </c>
      <c r="E3184" s="14" t="n">
        <v>30001412</v>
      </c>
      <c r="F3184" s="14" t="inlineStr">
        <is>
          <t>ENCOSTO ESTOFADO MENOR - CADEIRA PÉ INTEIRO</t>
        </is>
      </c>
      <c r="G3184" s="14" t="inlineStr">
        <is>
          <t>33 MONTAGEM CADEIRA</t>
        </is>
      </c>
      <c r="H3184" s="14" t="inlineStr">
        <is>
          <t>33 MONTAGEM CADEIRA</t>
        </is>
      </c>
      <c r="I3184" s="9" t="inlineStr">
        <is>
          <t>33 MONTAGEM CADEIRA</t>
        </is>
      </c>
      <c r="J3184" s="9" t="n">
        <v>30</v>
      </c>
      <c r="K3184" s="14">
        <f>IF($E3184="","",IFERROR(INDEX('01_Cad_Pecas'!$H$2:$H$5000,MATCH($E3184,'01_Cad_Pecas'!$D$2:$D$5000,0)),IFERROR(INDEX('01_Cad_Pecas'!$H$2:$H$5000,MATCH(VALUE($E3184),'01_Cad_Pecas'!$D$2:$D$5000,0)),"")))</f>
        <v/>
      </c>
      <c r="L3184" s="14">
        <f>IF($E3184="","",IFERROR(INDEX('01_Cad_Pecas'!$I$2:$I$5000,MATCH($E3184,'01_Cad_Pecas'!$D$2:$D$5000,0)),IFERROR(INDEX('01_Cad_Pecas'!$I$2:$I$5000,MATCH(VALUE($E3184),'01_Cad_Pecas'!$D$2:$D$5000,0)),"")))</f>
        <v/>
      </c>
      <c r="M3184" s="14">
        <f>IF(OR($J3184="",$L3184=""),"",IF($K3184="",0,$K3184)+$J3184*$L3184)</f>
        <v/>
      </c>
      <c r="N3184" s="14" t="n">
        <v>46216</v>
      </c>
      <c r="O3184" s="14" t="n">
        <v>30</v>
      </c>
      <c r="P3184" s="14" t="n"/>
      <c r="Q3184" s="14" t="n"/>
      <c r="R3184" s="14" t="n"/>
      <c r="S3184" s="14" t="n"/>
      <c r="T3184" s="14">
        <f>IF(OR($J3184="",$O3184=""),"",$O3184/$J3184)</f>
        <v/>
      </c>
      <c r="U3184" s="14" t="inlineStr">
        <is>
          <t>Concluído</t>
        </is>
      </c>
      <c r="V3184" s="14" t="n"/>
      <c r="W3184" s="14" t="n"/>
      <c r="X3184" s="14" t="n"/>
      <c r="Y3184" s="14" t="n"/>
      <c r="Z3184" s="14" t="n"/>
      <c r="AA3184" s="11" t="n"/>
      <c r="AB3184" s="14">
        <f>B3184&amp;"|"&amp;I3184</f>
        <v/>
      </c>
      <c r="AC3184">
        <f>IF($B3184="","","|"&amp;SUBSTITUTE(TRIM(SUBSTITUTE(SUBSTITUTE(SUBSTITUTE(SUBSTITUTE(SUBSTITUTE(SUBSTITUTE(SUBSTITUTE(SUBSTITUTE(SUBSTITUTE(SUBSTITUTE(SUBSTITUTE(SUBSTITUTE(SUBSTITUTE(SUBSTITUTE(TRIM($B3184&amp;""),CHAR(10)," "),CHAR(13)," "),"."," "),";"," "),","," "),"/"," "),"+"," "),"-"," "),"  "," "),"  "," "),"  "," "),"  "," "),"  "," "),"  "," "))," ","|")&amp;"|")</f>
        <v/>
      </c>
      <c r="AD3184">
        <f>TRIM($I3184&amp;"")</f>
        <v/>
      </c>
    </row>
    <row r="3185" ht="48" customHeight="1">
      <c r="A3185" s="9" t="n">
        <v>46217</v>
      </c>
      <c r="B3185" s="14" t="inlineStr">
        <is>
          <t>10246</t>
        </is>
      </c>
      <c r="C3185" s="14" t="inlineStr">
        <is>
          <t>M/C 0720 (AMARELO)</t>
        </is>
      </c>
      <c r="D3185" s="14" t="inlineStr">
        <is>
          <t>33 MONTAGEM CADEIRA</t>
        </is>
      </c>
      <c r="E3185" s="14" t="n">
        <v>30001322</v>
      </c>
      <c r="F3185" s="14" t="inlineStr">
        <is>
          <t>TRA CENT 360X56(911)X25 MDP (14PÇS) - PÉ INT MILÃO</t>
        </is>
      </c>
      <c r="G3185" s="14" t="inlineStr">
        <is>
          <t>33 MONTAGEM CADEIRA</t>
        </is>
      </c>
      <c r="H3185" s="14" t="inlineStr">
        <is>
          <t>33 MONTAGEM CADEIRA</t>
        </is>
      </c>
      <c r="I3185" s="9" t="inlineStr">
        <is>
          <t>33 MONTAGEM CADEIRA</t>
        </is>
      </c>
      <c r="J3185" s="9" t="n">
        <v>50</v>
      </c>
      <c r="K3185" s="14">
        <f>IF($E3185="","",IFERROR(INDEX('01_Cad_Pecas'!$H$2:$H$5000,MATCH($E3185,'01_Cad_Pecas'!$D$2:$D$5000,0)),IFERROR(INDEX('01_Cad_Pecas'!$H$2:$H$5000,MATCH(VALUE($E3185),'01_Cad_Pecas'!$D$2:$D$5000,0)),"")))</f>
        <v/>
      </c>
      <c r="L3185" s="14">
        <f>IF($E3185="","",IFERROR(INDEX('01_Cad_Pecas'!$I$2:$I$5000,MATCH($E3185,'01_Cad_Pecas'!$D$2:$D$5000,0)),IFERROR(INDEX('01_Cad_Pecas'!$I$2:$I$5000,MATCH(VALUE($E3185),'01_Cad_Pecas'!$D$2:$D$5000,0)),"")))</f>
        <v/>
      </c>
      <c r="M3185" s="14">
        <f>IF(OR($J3185="",$L3185=""),"",IF($K3185="",0,$K3185)+$J3185*$L3185)</f>
        <v/>
      </c>
      <c r="N3185" s="14" t="n">
        <v>46218</v>
      </c>
      <c r="O3185" s="14" t="n">
        <v>50</v>
      </c>
      <c r="P3185" s="14" t="n"/>
      <c r="Q3185" s="14" t="n"/>
      <c r="R3185" s="14" t="n"/>
      <c r="S3185" s="14" t="n"/>
      <c r="T3185" s="14">
        <f>IF(OR($J3185="",$O3185=""),"",$O3185/$J3185)</f>
        <v/>
      </c>
      <c r="U3185" s="14" t="inlineStr">
        <is>
          <t>Concluído</t>
        </is>
      </c>
      <c r="V3185" s="14" t="n"/>
      <c r="W3185" s="14" t="n"/>
      <c r="X3185" s="14" t="n"/>
      <c r="Y3185" s="14" t="n"/>
      <c r="Z3185" s="14" t="n"/>
      <c r="AA3185" s="11" t="n"/>
      <c r="AB3185" s="14">
        <f>B3185&amp;"|"&amp;I3185</f>
        <v/>
      </c>
      <c r="AC3185">
        <f>IF($B3185="","","|"&amp;SUBSTITUTE(TRIM(SUBSTITUTE(SUBSTITUTE(SUBSTITUTE(SUBSTITUTE(SUBSTITUTE(SUBSTITUTE(SUBSTITUTE(SUBSTITUTE(SUBSTITUTE(SUBSTITUTE(SUBSTITUTE(SUBSTITUTE(SUBSTITUTE(SUBSTITUTE(TRIM($B3185&amp;""),CHAR(10)," "),CHAR(13)," "),"."," "),";"," "),","," "),"/"," "),"+"," "),"-"," "),"  "," "),"  "," "),"  "," "),"  "," "),"  "," "),"  "," "))," ","|")&amp;"|")</f>
        <v/>
      </c>
      <c r="AD3185">
        <f>TRIM($I3185&amp;"")</f>
        <v/>
      </c>
    </row>
    <row r="3186" ht="48" customHeight="1">
      <c r="A3186" s="9" t="n">
        <v>46217</v>
      </c>
      <c r="B3186" s="14" t="inlineStr">
        <is>
          <t>10246</t>
        </is>
      </c>
      <c r="C3186" s="14" t="inlineStr">
        <is>
          <t>M/C 0720 (AMARELO)</t>
        </is>
      </c>
      <c r="D3186" s="14" t="inlineStr">
        <is>
          <t>33 MONTAGEM CADEIRA</t>
        </is>
      </c>
      <c r="E3186" s="14" t="n">
        <v>30001213</v>
      </c>
      <c r="F3186" s="14" t="inlineStr">
        <is>
          <t>ASSENTO ESTOFADO - CADEIRA PÉ INTEIRO</t>
        </is>
      </c>
      <c r="G3186" s="14" t="inlineStr">
        <is>
          <t>33 MONTAGEM CADEIRA</t>
        </is>
      </c>
      <c r="H3186" s="14" t="inlineStr">
        <is>
          <t>33 MONTAGEM CADEIRA</t>
        </is>
      </c>
      <c r="I3186" s="9" t="inlineStr">
        <is>
          <t>33 MONTAGEM CADEIRA</t>
        </is>
      </c>
      <c r="J3186" s="9" t="n">
        <v>1116</v>
      </c>
      <c r="K3186" s="14">
        <f>IF($E3186="","",IFERROR(INDEX('01_Cad_Pecas'!$H$2:$H$5000,MATCH($E3186,'01_Cad_Pecas'!$D$2:$D$5000,0)),IFERROR(INDEX('01_Cad_Pecas'!$H$2:$H$5000,MATCH(VALUE($E3186),'01_Cad_Pecas'!$D$2:$D$5000,0)),"")))</f>
        <v/>
      </c>
      <c r="L3186" s="14">
        <f>IF($E3186="","",IFERROR(INDEX('01_Cad_Pecas'!$I$2:$I$5000,MATCH($E3186,'01_Cad_Pecas'!$D$2:$D$5000,0)),IFERROR(INDEX('01_Cad_Pecas'!$I$2:$I$5000,MATCH(VALUE($E3186),'01_Cad_Pecas'!$D$2:$D$5000,0)),"")))</f>
        <v/>
      </c>
      <c r="M3186" s="14">
        <f>IF(OR($J3186="",$L3186=""),"",IF($K3186="",0,$K3186)+$J3186*$L3186)</f>
        <v/>
      </c>
      <c r="N3186" s="14" t="n">
        <v>46218</v>
      </c>
      <c r="O3186" s="14" t="n">
        <v>1116</v>
      </c>
      <c r="P3186" s="14" t="n"/>
      <c r="Q3186" s="14" t="n"/>
      <c r="R3186" s="14" t="n"/>
      <c r="S3186" s="14" t="n"/>
      <c r="T3186" s="14">
        <f>IF(OR($J3186="",$O3186=""),"",$O3186/$J3186)</f>
        <v/>
      </c>
      <c r="U3186" s="14" t="inlineStr">
        <is>
          <t>Concluído</t>
        </is>
      </c>
      <c r="V3186" s="14" t="n"/>
      <c r="W3186" s="14" t="n"/>
      <c r="X3186" s="14" t="n"/>
      <c r="Y3186" s="14" t="n"/>
      <c r="Z3186" s="14" t="n"/>
      <c r="AA3186" s="11" t="n"/>
      <c r="AB3186" s="14">
        <f>B3186&amp;"|"&amp;I3186</f>
        <v/>
      </c>
      <c r="AC3186">
        <f>IF($B3186="","","|"&amp;SUBSTITUTE(TRIM(SUBSTITUTE(SUBSTITUTE(SUBSTITUTE(SUBSTITUTE(SUBSTITUTE(SUBSTITUTE(SUBSTITUTE(SUBSTITUTE(SUBSTITUTE(SUBSTITUTE(SUBSTITUTE(SUBSTITUTE(SUBSTITUTE(SUBSTITUTE(TRIM($B3186&amp;""),CHAR(10)," "),CHAR(13)," "),"."," "),";"," "),","," "),"/"," "),"+"," "),"-"," "),"  "," "),"  "," "),"  "," "),"  "," "),"  "," "),"  "," "))," ","|")&amp;"|")</f>
        <v/>
      </c>
      <c r="AD3186">
        <f>TRIM($I3186&amp;"")</f>
        <v/>
      </c>
    </row>
    <row r="3187" ht="48" customHeight="1">
      <c r="A3187" s="9" t="n">
        <v>46217</v>
      </c>
      <c r="B3187" s="14" t="inlineStr">
        <is>
          <t>10246</t>
        </is>
      </c>
      <c r="C3187" s="14" t="inlineStr">
        <is>
          <t>M/C 0720 (AMARELO)</t>
        </is>
      </c>
      <c r="D3187" s="14" t="inlineStr">
        <is>
          <t>33 MONTAGEM CADEIRA</t>
        </is>
      </c>
      <c r="E3187" s="14" t="n">
        <v>30001320</v>
      </c>
      <c r="F3187" s="14" t="inlineStr">
        <is>
          <t>ENCOSTO ESTOFADO BORD - CADEIRA MILÃO PÉ INTEIRO</t>
        </is>
      </c>
      <c r="G3187" s="14" t="inlineStr">
        <is>
          <t>33 MONTAGEM CADEIRA</t>
        </is>
      </c>
      <c r="H3187" s="14" t="inlineStr">
        <is>
          <t>33 MONTAGEM CADEIRA</t>
        </is>
      </c>
      <c r="I3187" s="9" t="inlineStr">
        <is>
          <t>33 MONTAGEM CADEIRA</t>
        </is>
      </c>
      <c r="J3187" s="9" t="n">
        <v>50</v>
      </c>
      <c r="K3187" s="14">
        <f>IF($E3187="","",IFERROR(INDEX('01_Cad_Pecas'!$H$2:$H$5000,MATCH($E3187,'01_Cad_Pecas'!$D$2:$D$5000,0)),IFERROR(INDEX('01_Cad_Pecas'!$H$2:$H$5000,MATCH(VALUE($E3187),'01_Cad_Pecas'!$D$2:$D$5000,0)),"")))</f>
        <v/>
      </c>
      <c r="L3187" s="14">
        <f>IF($E3187="","",IFERROR(INDEX('01_Cad_Pecas'!$I$2:$I$5000,MATCH($E3187,'01_Cad_Pecas'!$D$2:$D$5000,0)),IFERROR(INDEX('01_Cad_Pecas'!$I$2:$I$5000,MATCH(VALUE($E3187),'01_Cad_Pecas'!$D$2:$D$5000,0)),"")))</f>
        <v/>
      </c>
      <c r="M3187" s="14">
        <f>IF(OR($J3187="",$L3187=""),"",IF($K3187="",0,$K3187)+$J3187*$L3187)</f>
        <v/>
      </c>
      <c r="N3187" s="14" t="n">
        <v>46218</v>
      </c>
      <c r="O3187" s="14" t="n">
        <v>50</v>
      </c>
      <c r="P3187" s="14" t="n"/>
      <c r="Q3187" s="14" t="n"/>
      <c r="R3187" s="14" t="n"/>
      <c r="S3187" s="14" t="n"/>
      <c r="T3187" s="14">
        <f>IF(OR($J3187="",$O3187=""),"",$O3187/$J3187)</f>
        <v/>
      </c>
      <c r="U3187" s="14" t="inlineStr">
        <is>
          <t>Concluído</t>
        </is>
      </c>
      <c r="V3187" s="14" t="n"/>
      <c r="W3187" s="14" t="n"/>
      <c r="X3187" s="14" t="n"/>
      <c r="Y3187" s="14" t="n"/>
      <c r="Z3187" s="14" t="n"/>
      <c r="AA3187" s="11" t="n"/>
      <c r="AB3187" s="14">
        <f>B3187&amp;"|"&amp;I3187</f>
        <v/>
      </c>
      <c r="AC3187">
        <f>IF($B3187="","","|"&amp;SUBSTITUTE(TRIM(SUBSTITUTE(SUBSTITUTE(SUBSTITUTE(SUBSTITUTE(SUBSTITUTE(SUBSTITUTE(SUBSTITUTE(SUBSTITUTE(SUBSTITUTE(SUBSTITUTE(SUBSTITUTE(SUBSTITUTE(SUBSTITUTE(SUBSTITUTE(TRIM($B3187&amp;""),CHAR(10)," "),CHAR(13)," "),"."," "),";"," "),","," "),"/"," "),"+"," "),"-"," "),"  "," "),"  "," "),"  "," "),"  "," "),"  "," "),"  "," "))," ","|")&amp;"|")</f>
        <v/>
      </c>
      <c r="AD3187">
        <f>TRIM($I3187&amp;"")</f>
        <v/>
      </c>
    </row>
    <row r="3188" ht="48" customHeight="1">
      <c r="A3188" s="9" t="n">
        <v>46217</v>
      </c>
      <c r="B3188" s="14" t="inlineStr">
        <is>
          <t>10246</t>
        </is>
      </c>
      <c r="C3188" s="14" t="inlineStr">
        <is>
          <t>M/C 0720 (AMARELO)</t>
        </is>
      </c>
      <c r="D3188" s="14" t="inlineStr">
        <is>
          <t>33 MONTAGEM CADEIRA</t>
        </is>
      </c>
      <c r="E3188" s="14" t="n">
        <v>30001412</v>
      </c>
      <c r="F3188" s="14" t="inlineStr">
        <is>
          <t>ENCOSTO ESTOFADO MENOR - CADEIRA PÉ INTEIRO</t>
        </is>
      </c>
      <c r="G3188" s="14" t="inlineStr">
        <is>
          <t>33 MONTAGEM CADEIRA</t>
        </is>
      </c>
      <c r="H3188" s="14" t="inlineStr">
        <is>
          <t>33 MONTAGEM CADEIRA</t>
        </is>
      </c>
      <c r="I3188" s="9" t="inlineStr">
        <is>
          <t>33 MONTAGEM CADEIRA</t>
        </is>
      </c>
      <c r="J3188" s="9" t="n">
        <v>1066</v>
      </c>
      <c r="K3188" s="14">
        <f>IF($E3188="","",IFERROR(INDEX('01_Cad_Pecas'!$H$2:$H$5000,MATCH($E3188,'01_Cad_Pecas'!$D$2:$D$5000,0)),IFERROR(INDEX('01_Cad_Pecas'!$H$2:$H$5000,MATCH(VALUE($E3188),'01_Cad_Pecas'!$D$2:$D$5000,0)),"")))</f>
        <v/>
      </c>
      <c r="L3188" s="14">
        <f>IF($E3188="","",IFERROR(INDEX('01_Cad_Pecas'!$I$2:$I$5000,MATCH($E3188,'01_Cad_Pecas'!$D$2:$D$5000,0)),IFERROR(INDEX('01_Cad_Pecas'!$I$2:$I$5000,MATCH(VALUE($E3188),'01_Cad_Pecas'!$D$2:$D$5000,0)),"")))</f>
        <v/>
      </c>
      <c r="M3188" s="14">
        <f>IF(OR($J3188="",$L3188=""),"",IF($K3188="",0,$K3188)+$J3188*$L3188)</f>
        <v/>
      </c>
      <c r="N3188" s="14" t="n">
        <v>46218</v>
      </c>
      <c r="O3188" s="14" t="n">
        <v>1066</v>
      </c>
      <c r="P3188" s="14" t="n"/>
      <c r="Q3188" s="14" t="n"/>
      <c r="R3188" s="14" t="n"/>
      <c r="S3188" s="14" t="n"/>
      <c r="T3188" s="14">
        <f>IF(OR($J3188="",$O3188=""),"",$O3188/$J3188)</f>
        <v/>
      </c>
      <c r="U3188" s="14" t="inlineStr">
        <is>
          <t>Concluído</t>
        </is>
      </c>
      <c r="V3188" s="14" t="n"/>
      <c r="W3188" s="14" t="n"/>
      <c r="X3188" s="14" t="n"/>
      <c r="Y3188" s="14" t="n"/>
      <c r="Z3188" s="14" t="n"/>
      <c r="AA3188" s="11" t="n"/>
      <c r="AB3188" s="14">
        <f>B3188&amp;"|"&amp;I3188</f>
        <v/>
      </c>
      <c r="AC3188">
        <f>IF($B3188="","","|"&amp;SUBSTITUTE(TRIM(SUBSTITUTE(SUBSTITUTE(SUBSTITUTE(SUBSTITUTE(SUBSTITUTE(SUBSTITUTE(SUBSTITUTE(SUBSTITUTE(SUBSTITUTE(SUBSTITUTE(SUBSTITUTE(SUBSTITUTE(SUBSTITUTE(SUBSTITUTE(TRIM($B3188&amp;""),CHAR(10)," "),CHAR(13)," "),"."," "),";"," "),","," "),"/"," "),"+"," "),"-"," "),"  "," "),"  "," "),"  "," "),"  "," "),"  "," "),"  "," "))," ","|")&amp;"|")</f>
        <v/>
      </c>
      <c r="AD3188">
        <f>TRIM($I3188&amp;"")</f>
        <v/>
      </c>
    </row>
    <row r="3189" ht="48" customHeight="1">
      <c r="A3189" s="9" t="n">
        <v>46217</v>
      </c>
      <c r="B3189" s="14" t="inlineStr">
        <is>
          <t>10246</t>
        </is>
      </c>
      <c r="C3189" s="14" t="inlineStr">
        <is>
          <t>M/C 0720 (AMARELO)</t>
        </is>
      </c>
      <c r="D3189" s="14" t="inlineStr">
        <is>
          <t>33 MONTAGEM CADEIRA</t>
        </is>
      </c>
      <c r="E3189" s="14" t="n">
        <v>30001201</v>
      </c>
      <c r="F3189" s="14" t="inlineStr">
        <is>
          <t>PE TRASEIRO 980X65(911)X25 MDF (11PCS)- CAD PE INT</t>
        </is>
      </c>
      <c r="G3189" s="14" t="inlineStr">
        <is>
          <t>33 MONTAGEM CADEIRA</t>
        </is>
      </c>
      <c r="H3189" s="14" t="inlineStr">
        <is>
          <t>33 MONTAGEM CADEIRA</t>
        </is>
      </c>
      <c r="I3189" s="9" t="inlineStr">
        <is>
          <t>33 MONTAGEM CADEIRA</t>
        </is>
      </c>
      <c r="J3189" s="9" t="n">
        <v>100</v>
      </c>
      <c r="K3189" s="14">
        <f>IF($E3189="","",IFERROR(INDEX('01_Cad_Pecas'!$H$2:$H$5000,MATCH($E3189,'01_Cad_Pecas'!$D$2:$D$5000,0)),IFERROR(INDEX('01_Cad_Pecas'!$H$2:$H$5000,MATCH(VALUE($E3189),'01_Cad_Pecas'!$D$2:$D$5000,0)),"")))</f>
        <v/>
      </c>
      <c r="L3189" s="14">
        <f>IF($E3189="","",IFERROR(INDEX('01_Cad_Pecas'!$I$2:$I$5000,MATCH($E3189,'01_Cad_Pecas'!$D$2:$D$5000,0)),IFERROR(INDEX('01_Cad_Pecas'!$I$2:$I$5000,MATCH(VALUE($E3189),'01_Cad_Pecas'!$D$2:$D$5000,0)),"")))</f>
        <v/>
      </c>
      <c r="M3189" s="14">
        <f>IF(OR($J3189="",$L3189=""),"",IF($K3189="",0,$K3189)+$J3189*$L3189)</f>
        <v/>
      </c>
      <c r="N3189" s="14" t="n">
        <v>46219</v>
      </c>
      <c r="O3189" s="14" t="n">
        <v>100</v>
      </c>
      <c r="P3189" s="14" t="n"/>
      <c r="Q3189" s="14" t="n"/>
      <c r="R3189" s="14" t="n"/>
      <c r="S3189" s="14" t="n"/>
      <c r="T3189" s="14">
        <f>IF(OR($J3189="",$O3189=""),"",$O3189/$J3189)</f>
        <v/>
      </c>
      <c r="U3189" s="14" t="inlineStr">
        <is>
          <t>Concluído</t>
        </is>
      </c>
      <c r="V3189" s="14" t="n"/>
      <c r="W3189" s="14" t="n"/>
      <c r="X3189" s="14" t="n"/>
      <c r="Y3189" s="14" t="n"/>
      <c r="Z3189" s="14" t="n"/>
      <c r="AA3189" s="11" t="n"/>
      <c r="AB3189" s="14">
        <f>B3189&amp;"|"&amp;I3189</f>
        <v/>
      </c>
      <c r="AC3189">
        <f>IF($B3189="","","|"&amp;SUBSTITUTE(TRIM(SUBSTITUTE(SUBSTITUTE(SUBSTITUTE(SUBSTITUTE(SUBSTITUTE(SUBSTITUTE(SUBSTITUTE(SUBSTITUTE(SUBSTITUTE(SUBSTITUTE(SUBSTITUTE(SUBSTITUTE(SUBSTITUTE(SUBSTITUTE(TRIM($B3189&amp;""),CHAR(10)," "),CHAR(13)," "),"."," "),";"," "),","," "),"/"," "),"+"," "),"-"," "),"  "," "),"  "," "),"  "," "),"  "," "),"  "," "),"  "," "))," ","|")&amp;"|")</f>
        <v/>
      </c>
      <c r="AD3189">
        <f>TRIM($I3189&amp;"")</f>
        <v/>
      </c>
    </row>
    <row r="3190" ht="48" customHeight="1">
      <c r="A3190" s="9" t="n">
        <v>46218</v>
      </c>
      <c r="B3190" s="14" t="inlineStr">
        <is>
          <t>10247</t>
        </is>
      </c>
      <c r="C3190" s="14" t="inlineStr">
        <is>
          <t>M/C 0721 (BEGE)</t>
        </is>
      </c>
      <c r="D3190" s="14" t="inlineStr">
        <is>
          <t>33 MONTAGEM CADEIRA</t>
        </is>
      </c>
      <c r="E3190" s="14" t="n">
        <v>30001322</v>
      </c>
      <c r="F3190" s="14" t="inlineStr">
        <is>
          <t>TRA CENT 360X56(911)X25 MDP (14PÇS) - PÉ INT MILÃO</t>
        </is>
      </c>
      <c r="G3190" s="14" t="inlineStr">
        <is>
          <t>33 MONTAGEM CADEIRA</t>
        </is>
      </c>
      <c r="H3190" s="14" t="inlineStr">
        <is>
          <t>33 MONTAGEM CADEIRA</t>
        </is>
      </c>
      <c r="I3190" s="9" t="inlineStr">
        <is>
          <t>33 MONTAGEM CADEIRA</t>
        </is>
      </c>
      <c r="J3190" s="9" t="n">
        <v>20</v>
      </c>
      <c r="K3190" s="14">
        <f>IF($E3190="","",IFERROR(INDEX('01_Cad_Pecas'!$H$2:$H$5000,MATCH($E3190,'01_Cad_Pecas'!$D$2:$D$5000,0)),IFERROR(INDEX('01_Cad_Pecas'!$H$2:$H$5000,MATCH(VALUE($E3190),'01_Cad_Pecas'!$D$2:$D$5000,0)),"")))</f>
        <v/>
      </c>
      <c r="L3190" s="14">
        <f>IF($E3190="","",IFERROR(INDEX('01_Cad_Pecas'!$I$2:$I$5000,MATCH($E3190,'01_Cad_Pecas'!$D$2:$D$5000,0)),IFERROR(INDEX('01_Cad_Pecas'!$I$2:$I$5000,MATCH(VALUE($E3190),'01_Cad_Pecas'!$D$2:$D$5000,0)),"")))</f>
        <v/>
      </c>
      <c r="M3190" s="14">
        <f>IF(OR($J3190="",$L3190=""),"",IF($K3190="",0,$K3190)+$J3190*$L3190)</f>
        <v/>
      </c>
      <c r="N3190" s="14" t="n">
        <v>46219</v>
      </c>
      <c r="O3190" s="14" t="n">
        <v>20</v>
      </c>
      <c r="P3190" s="14" t="n"/>
      <c r="Q3190" s="14" t="n"/>
      <c r="R3190" s="14" t="n"/>
      <c r="S3190" s="14" t="n"/>
      <c r="T3190" s="14">
        <f>IF(OR($J3190="",$O3190=""),"",$O3190/$J3190)</f>
        <v/>
      </c>
      <c r="U3190" s="14" t="inlineStr">
        <is>
          <t>Concluído</t>
        </is>
      </c>
      <c r="V3190" s="14" t="n"/>
      <c r="W3190" s="14" t="n"/>
      <c r="X3190" s="14" t="n"/>
      <c r="Y3190" s="14" t="n"/>
      <c r="Z3190" s="14" t="n"/>
      <c r="AA3190" s="11" t="n"/>
      <c r="AB3190" s="14">
        <f>B3190&amp;"|"&amp;I3190</f>
        <v/>
      </c>
      <c r="AC3190">
        <f>IF($B3190="","","|"&amp;SUBSTITUTE(TRIM(SUBSTITUTE(SUBSTITUTE(SUBSTITUTE(SUBSTITUTE(SUBSTITUTE(SUBSTITUTE(SUBSTITUTE(SUBSTITUTE(SUBSTITUTE(SUBSTITUTE(SUBSTITUTE(SUBSTITUTE(SUBSTITUTE(SUBSTITUTE(TRIM($B3190&amp;""),CHAR(10)," "),CHAR(13)," "),"."," "),";"," "),","," "),"/"," "),"+"," "),"-"," "),"  "," "),"  "," "),"  "," "),"  "," "),"  "," "),"  "," "))," ","|")&amp;"|")</f>
        <v/>
      </c>
      <c r="AD3190">
        <f>TRIM($I3190&amp;"")</f>
        <v/>
      </c>
    </row>
    <row r="3191" ht="48" customHeight="1">
      <c r="A3191" s="9" t="n">
        <v>46218</v>
      </c>
      <c r="B3191" s="14" t="inlineStr">
        <is>
          <t>10247</t>
        </is>
      </c>
      <c r="C3191" s="14" t="inlineStr">
        <is>
          <t>M/C 0721 (BEGE)</t>
        </is>
      </c>
      <c r="D3191" s="14" t="inlineStr">
        <is>
          <t>33 MONTAGEM CADEIRA</t>
        </is>
      </c>
      <c r="E3191" s="14" t="n">
        <v>30001213</v>
      </c>
      <c r="F3191" s="14" t="inlineStr">
        <is>
          <t>ASSENTO ESTOFADO - CADEIRA PÉ INTEIRO</t>
        </is>
      </c>
      <c r="G3191" s="14" t="inlineStr">
        <is>
          <t>33 MONTAGEM CADEIRA</t>
        </is>
      </c>
      <c r="H3191" s="14" t="inlineStr">
        <is>
          <t>33 MONTAGEM CADEIRA</t>
        </is>
      </c>
      <c r="I3191" s="9" t="inlineStr">
        <is>
          <t>33 MONTAGEM CADEIRA</t>
        </is>
      </c>
      <c r="J3191" s="9" t="n">
        <v>362</v>
      </c>
      <c r="K3191" s="14">
        <f>IF($E3191="","",IFERROR(INDEX('01_Cad_Pecas'!$H$2:$H$5000,MATCH($E3191,'01_Cad_Pecas'!$D$2:$D$5000,0)),IFERROR(INDEX('01_Cad_Pecas'!$H$2:$H$5000,MATCH(VALUE($E3191),'01_Cad_Pecas'!$D$2:$D$5000,0)),"")))</f>
        <v/>
      </c>
      <c r="L3191" s="14">
        <f>IF($E3191="","",IFERROR(INDEX('01_Cad_Pecas'!$I$2:$I$5000,MATCH($E3191,'01_Cad_Pecas'!$D$2:$D$5000,0)),IFERROR(INDEX('01_Cad_Pecas'!$I$2:$I$5000,MATCH(VALUE($E3191),'01_Cad_Pecas'!$D$2:$D$5000,0)),"")))</f>
        <v/>
      </c>
      <c r="M3191" s="14">
        <f>IF(OR($J3191="",$L3191=""),"",IF($K3191="",0,$K3191)+$J3191*$L3191)</f>
        <v/>
      </c>
      <c r="N3191" s="14" t="n">
        <v>46219</v>
      </c>
      <c r="O3191" s="14" t="n">
        <v>362</v>
      </c>
      <c r="P3191" s="14" t="n"/>
      <c r="Q3191" s="14" t="n"/>
      <c r="R3191" s="14" t="n"/>
      <c r="S3191" s="14" t="n"/>
      <c r="T3191" s="14">
        <f>IF(OR($J3191="",$O3191=""),"",$O3191/$J3191)</f>
        <v/>
      </c>
      <c r="U3191" s="14" t="inlineStr">
        <is>
          <t>Concluído</t>
        </is>
      </c>
      <c r="V3191" s="14" t="n"/>
      <c r="W3191" s="14" t="n"/>
      <c r="X3191" s="14" t="n"/>
      <c r="Y3191" s="14" t="n"/>
      <c r="Z3191" s="14" t="n"/>
      <c r="AA3191" s="11" t="n"/>
      <c r="AB3191" s="14">
        <f>B3191&amp;"|"&amp;I3191</f>
        <v/>
      </c>
      <c r="AC3191">
        <f>IF($B3191="","","|"&amp;SUBSTITUTE(TRIM(SUBSTITUTE(SUBSTITUTE(SUBSTITUTE(SUBSTITUTE(SUBSTITUTE(SUBSTITUTE(SUBSTITUTE(SUBSTITUTE(SUBSTITUTE(SUBSTITUTE(SUBSTITUTE(SUBSTITUTE(SUBSTITUTE(SUBSTITUTE(TRIM($B3191&amp;""),CHAR(10)," "),CHAR(13)," "),"."," "),";"," "),","," "),"/"," "),"+"," "),"-"," "),"  "," "),"  "," "),"  "," "),"  "," "),"  "," "),"  "," "))," ","|")&amp;"|")</f>
        <v/>
      </c>
      <c r="AD3191">
        <f>TRIM($I3191&amp;"")</f>
        <v/>
      </c>
    </row>
    <row r="3192" ht="48" customHeight="1">
      <c r="A3192" s="9" t="n">
        <v>46218</v>
      </c>
      <c r="B3192" s="14" t="inlineStr">
        <is>
          <t>10247</t>
        </is>
      </c>
      <c r="C3192" s="14" t="inlineStr">
        <is>
          <t>M/C 0721 (BEGE)</t>
        </is>
      </c>
      <c r="D3192" s="14" t="inlineStr">
        <is>
          <t>33 MONTAGEM CADEIRA</t>
        </is>
      </c>
      <c r="E3192" s="14" t="n">
        <v>30001320</v>
      </c>
      <c r="F3192" s="14" t="inlineStr">
        <is>
          <t>ENCOSTO ESTOFADO BORD - CADEIRA MILÃO PÉ INTEIRO</t>
        </is>
      </c>
      <c r="G3192" s="14" t="inlineStr">
        <is>
          <t>33 MONTAGEM CADEIRA</t>
        </is>
      </c>
      <c r="H3192" s="14" t="inlineStr">
        <is>
          <t>33 MONTAGEM CADEIRA</t>
        </is>
      </c>
      <c r="I3192" s="9" t="inlineStr">
        <is>
          <t>33 MONTAGEM CADEIRA</t>
        </is>
      </c>
      <c r="J3192" s="9" t="n">
        <v>20</v>
      </c>
      <c r="K3192" s="14">
        <f>IF($E3192="","",IFERROR(INDEX('01_Cad_Pecas'!$H$2:$H$5000,MATCH($E3192,'01_Cad_Pecas'!$D$2:$D$5000,0)),IFERROR(INDEX('01_Cad_Pecas'!$H$2:$H$5000,MATCH(VALUE($E3192),'01_Cad_Pecas'!$D$2:$D$5000,0)),"")))</f>
        <v/>
      </c>
      <c r="L3192" s="14">
        <f>IF($E3192="","",IFERROR(INDEX('01_Cad_Pecas'!$I$2:$I$5000,MATCH($E3192,'01_Cad_Pecas'!$D$2:$D$5000,0)),IFERROR(INDEX('01_Cad_Pecas'!$I$2:$I$5000,MATCH(VALUE($E3192),'01_Cad_Pecas'!$D$2:$D$5000,0)),"")))</f>
        <v/>
      </c>
      <c r="M3192" s="14">
        <f>IF(OR($J3192="",$L3192=""),"",IF($K3192="",0,$K3192)+$J3192*$L3192)</f>
        <v/>
      </c>
      <c r="N3192" s="14" t="n"/>
      <c r="O3192" s="14" t="n"/>
      <c r="P3192" s="14" t="n"/>
      <c r="Q3192" s="14" t="n"/>
      <c r="R3192" s="14" t="n"/>
      <c r="S3192" s="14" t="n"/>
      <c r="T3192" s="14" t="n"/>
      <c r="U3192" s="14" t="n"/>
      <c r="V3192" s="14" t="n"/>
      <c r="W3192" s="14" t="n"/>
      <c r="X3192" s="14" t="n"/>
      <c r="Y3192" s="14" t="n"/>
      <c r="Z3192" s="14" t="n"/>
      <c r="AA3192" s="11" t="n"/>
      <c r="AB3192" s="14">
        <f>B3192&amp;"|"&amp;I3192</f>
        <v/>
      </c>
      <c r="AC3192">
        <f>IF($B3192="","","|"&amp;SUBSTITUTE(TRIM(SUBSTITUTE(SUBSTITUTE(SUBSTITUTE(SUBSTITUTE(SUBSTITUTE(SUBSTITUTE(SUBSTITUTE(SUBSTITUTE(SUBSTITUTE(SUBSTITUTE(SUBSTITUTE(SUBSTITUTE(SUBSTITUTE(SUBSTITUTE(TRIM($B3192&amp;""),CHAR(10)," "),CHAR(13)," "),"."," "),";"," "),","," "),"/"," "),"+"," "),"-"," "),"  "," "),"  "," "),"  "," "),"  "," "),"  "," "),"  "," "))," ","|")&amp;"|")</f>
        <v/>
      </c>
      <c r="AD3192">
        <f>TRIM($I3192&amp;"")</f>
        <v/>
      </c>
    </row>
    <row r="3193" ht="48" customHeight="1">
      <c r="A3193" s="9" t="n">
        <v>46218</v>
      </c>
      <c r="B3193" s="14" t="inlineStr">
        <is>
          <t>10247</t>
        </is>
      </c>
      <c r="C3193" s="14" t="inlineStr">
        <is>
          <t>M/C 0721 (BEGE)</t>
        </is>
      </c>
      <c r="D3193" s="14" t="inlineStr">
        <is>
          <t>33 MONTAGEM CADEIRA</t>
        </is>
      </c>
      <c r="E3193" s="14" t="n">
        <v>30001412</v>
      </c>
      <c r="F3193" s="14" t="inlineStr">
        <is>
          <t>ENCOSTO ESTOFADO MENOR - CADEIRA PÉ INTEIRO</t>
        </is>
      </c>
      <c r="G3193" s="14" t="inlineStr">
        <is>
          <t>33 MONTAGEM CADEIRA</t>
        </is>
      </c>
      <c r="H3193" s="14" t="inlineStr">
        <is>
          <t>33 MONTAGEM CADEIRA</t>
        </is>
      </c>
      <c r="I3193" s="9" t="inlineStr">
        <is>
          <t>33 MONTAGEM CADEIRA</t>
        </is>
      </c>
      <c r="J3193" s="9" t="n">
        <v>342</v>
      </c>
      <c r="K3193" s="14">
        <f>IF($E3193="","",IFERROR(INDEX('01_Cad_Pecas'!$H$2:$H$5000,MATCH($E3193,'01_Cad_Pecas'!$D$2:$D$5000,0)),IFERROR(INDEX('01_Cad_Pecas'!$H$2:$H$5000,MATCH(VALUE($E3193),'01_Cad_Pecas'!$D$2:$D$5000,0)),"")))</f>
        <v/>
      </c>
      <c r="L3193" s="14">
        <f>IF($E3193="","",IFERROR(INDEX('01_Cad_Pecas'!$I$2:$I$5000,MATCH($E3193,'01_Cad_Pecas'!$D$2:$D$5000,0)),IFERROR(INDEX('01_Cad_Pecas'!$I$2:$I$5000,MATCH(VALUE($E3193),'01_Cad_Pecas'!$D$2:$D$5000,0)),"")))</f>
        <v/>
      </c>
      <c r="M3193" s="14">
        <f>IF(OR($J3193="",$L3193=""),"",IF($K3193="",0,$K3193)+$J3193*$L3193)</f>
        <v/>
      </c>
      <c r="N3193" s="14" t="n"/>
      <c r="O3193" s="14" t="n"/>
      <c r="P3193" s="14" t="n"/>
      <c r="Q3193" s="14" t="n"/>
      <c r="R3193" s="14" t="n"/>
      <c r="S3193" s="14" t="n"/>
      <c r="T3193" s="14" t="n"/>
      <c r="U3193" s="14" t="n"/>
      <c r="V3193" s="14" t="n"/>
      <c r="W3193" s="14" t="n"/>
      <c r="X3193" s="14" t="n"/>
      <c r="Y3193" s="14" t="n"/>
      <c r="Z3193" s="14" t="n"/>
      <c r="AA3193" s="11" t="n"/>
      <c r="AB3193" s="14">
        <f>B3193&amp;"|"&amp;I3193</f>
        <v/>
      </c>
      <c r="AC3193">
        <f>IF($B3193="","","|"&amp;SUBSTITUTE(TRIM(SUBSTITUTE(SUBSTITUTE(SUBSTITUTE(SUBSTITUTE(SUBSTITUTE(SUBSTITUTE(SUBSTITUTE(SUBSTITUTE(SUBSTITUTE(SUBSTITUTE(SUBSTITUTE(SUBSTITUTE(SUBSTITUTE(SUBSTITUTE(TRIM($B3193&amp;""),CHAR(10)," "),CHAR(13)," "),"."," "),";"," "),","," "),"/"," "),"+"," "),"-"," "),"  "," "),"  "," "),"  "," "),"  "," "),"  "," "),"  "," "))," ","|")&amp;"|")</f>
        <v/>
      </c>
      <c r="AD3193">
        <f>TRIM($I3193&amp;"")</f>
        <v/>
      </c>
    </row>
    <row r="3194" ht="48" customHeight="1">
      <c r="A3194" s="9" t="n">
        <v>46218</v>
      </c>
      <c r="B3194" s="14" t="inlineStr">
        <is>
          <t>10247</t>
        </is>
      </c>
      <c r="C3194" s="14" t="inlineStr">
        <is>
          <t>M/C 0721 (BEGE)</t>
        </is>
      </c>
      <c r="D3194" s="14" t="inlineStr">
        <is>
          <t>33 MONTAGEM CADEIRA</t>
        </is>
      </c>
      <c r="E3194" s="14" t="n">
        <v>30001201</v>
      </c>
      <c r="F3194" s="14" t="inlineStr">
        <is>
          <t>PE TRASEIRO 980X65(911)X25 MDF (11PCS)- CAD PE INT</t>
        </is>
      </c>
      <c r="G3194" s="14" t="inlineStr">
        <is>
          <t>33 MONTAGEM CADEIRA</t>
        </is>
      </c>
      <c r="H3194" s="14" t="inlineStr">
        <is>
          <t>33 MONTAGEM CADEIRA</t>
        </is>
      </c>
      <c r="I3194" s="9" t="inlineStr">
        <is>
          <t>33 MONTAGEM CADEIRA</t>
        </is>
      </c>
      <c r="J3194" s="9" t="n">
        <v>40</v>
      </c>
      <c r="K3194" s="14">
        <f>IF($E3194="","",IFERROR(INDEX('01_Cad_Pecas'!$H$2:$H$5000,MATCH($E3194,'01_Cad_Pecas'!$D$2:$D$5000,0)),IFERROR(INDEX('01_Cad_Pecas'!$H$2:$H$5000,MATCH(VALUE($E3194),'01_Cad_Pecas'!$D$2:$D$5000,0)),"")))</f>
        <v/>
      </c>
      <c r="L3194" s="14">
        <f>IF($E3194="","",IFERROR(INDEX('01_Cad_Pecas'!$I$2:$I$5000,MATCH($E3194,'01_Cad_Pecas'!$D$2:$D$5000,0)),IFERROR(INDEX('01_Cad_Pecas'!$I$2:$I$5000,MATCH(VALUE($E3194),'01_Cad_Pecas'!$D$2:$D$5000,0)),"")))</f>
        <v/>
      </c>
      <c r="M3194" s="14">
        <f>IF(OR($J3194="",$L3194=""),"",IF($K3194="",0,$K3194)+$J3194*$L3194)</f>
        <v/>
      </c>
      <c r="N3194" s="14" t="n"/>
      <c r="O3194" s="14" t="n"/>
      <c r="P3194" s="14" t="n"/>
      <c r="Q3194" s="14" t="n"/>
      <c r="R3194" s="14" t="n"/>
      <c r="S3194" s="14" t="n"/>
      <c r="T3194" s="14" t="n"/>
      <c r="U3194" s="14" t="n"/>
      <c r="V3194" s="14" t="n"/>
      <c r="W3194" s="14" t="n"/>
      <c r="X3194" s="14" t="n"/>
      <c r="Y3194" s="14" t="n"/>
      <c r="Z3194" s="14" t="n"/>
      <c r="AA3194" s="11" t="n"/>
      <c r="AB3194" s="14">
        <f>B3194&amp;"|"&amp;I3194</f>
        <v/>
      </c>
      <c r="AC3194">
        <f>IF($B3194="","","|"&amp;SUBSTITUTE(TRIM(SUBSTITUTE(SUBSTITUTE(SUBSTITUTE(SUBSTITUTE(SUBSTITUTE(SUBSTITUTE(SUBSTITUTE(SUBSTITUTE(SUBSTITUTE(SUBSTITUTE(SUBSTITUTE(SUBSTITUTE(SUBSTITUTE(SUBSTITUTE(TRIM($B3194&amp;""),CHAR(10)," "),CHAR(13)," "),"."," "),";"," "),","," "),"/"," "),"+"," "),"-"," "),"  "," "),"  "," "),"  "," "),"  "," "),"  "," "),"  "," "))," ","|")&amp;"|")</f>
        <v/>
      </c>
      <c r="AD3194">
        <f>TRIM($I3194&amp;"")</f>
        <v/>
      </c>
    </row>
    <row r="3195" ht="60" customHeight="1">
      <c r="A3195" s="9" t="n">
        <v>46226</v>
      </c>
      <c r="B3195" s="14" t="inlineStr">
        <is>
          <t>10235,10232,10233,10234</t>
        </is>
      </c>
      <c r="C3195" s="14" t="inlineStr">
        <is>
          <t>MAD 0729 (MARROM)</t>
        </is>
      </c>
      <c r="D3195" s="14" t="inlineStr">
        <is>
          <t>60 USINAGEM AUTOMATIZADA</t>
        </is>
      </c>
      <c r="E3195" s="14" t="n">
        <v>30008305</v>
      </c>
      <c r="F3195" s="14" t="inlineStr">
        <is>
          <t>ENCOSTO COMPENSADO - CADEIRA PEROLA MONTADA</t>
        </is>
      </c>
      <c r="G3195" s="14" t="inlineStr">
        <is>
          <t>60 USINAGEM AUTOMATIZADA</t>
        </is>
      </c>
      <c r="H3195" s="14" t="inlineStr">
        <is>
          <t>60 USINAGEM AUTOMATIZADA</t>
        </is>
      </c>
      <c r="I3195" s="9" t="inlineStr">
        <is>
          <t>60 USINAGEM AUTOMATIZADA</t>
        </is>
      </c>
      <c r="J3195" s="9" t="n">
        <v>14</v>
      </c>
      <c r="K3195" s="14">
        <f>IF($E3195="","",IFERROR(INDEX('01_Cad_Pecas'!$H$2:$H$5000,MATCH($E3195,'01_Cad_Pecas'!$D$2:$D$5000,0)),IFERROR(INDEX('01_Cad_Pecas'!$H$2:$H$5000,MATCH(VALUE($E3195),'01_Cad_Pecas'!$D$2:$D$5000,0)),"")))</f>
        <v/>
      </c>
      <c r="L3195" s="14">
        <f>IF($E3195="","",IFERROR(INDEX('01_Cad_Pecas'!$I$2:$I$5000,MATCH($E3195,'01_Cad_Pecas'!$D$2:$D$5000,0)),IFERROR(INDEX('01_Cad_Pecas'!$I$2:$I$5000,MATCH(VALUE($E3195),'01_Cad_Pecas'!$D$2:$D$5000,0)),"")))</f>
        <v/>
      </c>
      <c r="M3195" s="14">
        <f>IF(OR($J3195="",$L3195=""),"",IF($K3195="",0,$K3195)+$J3195*$L3195)</f>
        <v/>
      </c>
      <c r="N3195" s="14" t="n"/>
      <c r="O3195" s="14" t="n"/>
      <c r="P3195" s="14" t="n"/>
      <c r="Q3195" s="14" t="n"/>
      <c r="R3195" s="14" t="n"/>
      <c r="S3195" s="14" t="n"/>
      <c r="T3195" s="14" t="n"/>
      <c r="U3195" s="14" t="n"/>
      <c r="V3195" s="14" t="n"/>
      <c r="W3195" s="14" t="n"/>
      <c r="X3195" s="14" t="n"/>
      <c r="Y3195" s="14" t="n"/>
      <c r="Z3195" s="14" t="n"/>
      <c r="AA3195" s="11" t="n"/>
      <c r="AB3195" s="14">
        <f>B3195&amp;"|"&amp;I3195</f>
        <v/>
      </c>
      <c r="AC3195">
        <f>IF($B3195="","","|"&amp;SUBSTITUTE(TRIM(SUBSTITUTE(SUBSTITUTE(SUBSTITUTE(SUBSTITUTE(SUBSTITUTE(SUBSTITUTE(SUBSTITUTE(SUBSTITUTE(SUBSTITUTE(SUBSTITUTE(SUBSTITUTE(SUBSTITUTE(SUBSTITUTE(SUBSTITUTE(TRIM($B3195&amp;""),CHAR(10)," "),CHAR(13)," "),"."," "),";"," "),","," "),"/"," "),"+"," "),"-"," "),"  "," "),"  "," "),"  "," "),"  "," "),"  "," "),"  "," "))," ","|")&amp;"|")</f>
        <v/>
      </c>
      <c r="AD3195">
        <f>TRIM($I3195&amp;"")</f>
        <v/>
      </c>
    </row>
    <row r="3196" ht="60" customHeight="1">
      <c r="A3196" s="9" t="n">
        <v>46226</v>
      </c>
      <c r="B3196" s="14" t="inlineStr">
        <is>
          <t>10235,10232,10233,10234</t>
        </is>
      </c>
      <c r="C3196" s="14" t="inlineStr">
        <is>
          <t>MAD 0729 (MARROM)</t>
        </is>
      </c>
      <c r="D3196" s="14" t="inlineStr">
        <is>
          <t>60 USINAGEM AUTOMATIZADA</t>
        </is>
      </c>
      <c r="E3196" s="14" t="n">
        <v>30005192</v>
      </c>
      <c r="F3196" s="14" t="inlineStr">
        <is>
          <t>TRAVESSA INFERIOR 524X60X30 - CAD AMETISTA</t>
        </is>
      </c>
      <c r="G3196" s="14" t="inlineStr">
        <is>
          <t>60 USINAGEM AUTOMATIZADA</t>
        </is>
      </c>
      <c r="H3196" s="14" t="inlineStr">
        <is>
          <t>60 USINAGEM AUTOMATIZADA</t>
        </is>
      </c>
      <c r="I3196" s="9" t="inlineStr">
        <is>
          <t>60 USINAGEM AUTOMATIZADA</t>
        </is>
      </c>
      <c r="J3196" s="9" t="n">
        <v>80</v>
      </c>
      <c r="K3196" s="14">
        <f>IF($E3196="","",IFERROR(INDEX('01_Cad_Pecas'!$H$2:$H$5000,MATCH($E3196,'01_Cad_Pecas'!$D$2:$D$5000,0)),IFERROR(INDEX('01_Cad_Pecas'!$H$2:$H$5000,MATCH(VALUE($E3196),'01_Cad_Pecas'!$D$2:$D$5000,0)),"")))</f>
        <v/>
      </c>
      <c r="L3196" s="14">
        <f>IF($E3196="","",IFERROR(INDEX('01_Cad_Pecas'!$I$2:$I$5000,MATCH($E3196,'01_Cad_Pecas'!$D$2:$D$5000,0)),IFERROR(INDEX('01_Cad_Pecas'!$I$2:$I$5000,MATCH(VALUE($E3196),'01_Cad_Pecas'!$D$2:$D$5000,0)),"")))</f>
        <v/>
      </c>
      <c r="M3196" s="14">
        <f>IF(OR($J3196="",$L3196=""),"",IF($K3196="",0,$K3196)+$J3196*$L3196)</f>
        <v/>
      </c>
      <c r="N3196" s="14" t="n"/>
      <c r="O3196" s="14" t="n"/>
      <c r="P3196" s="14" t="n"/>
      <c r="Q3196" s="14" t="n"/>
      <c r="R3196" s="14" t="n"/>
      <c r="S3196" s="14" t="n"/>
      <c r="T3196" s="14" t="n"/>
      <c r="U3196" s="14" t="n"/>
      <c r="V3196" s="14" t="n"/>
      <c r="W3196" s="14" t="n"/>
      <c r="X3196" s="14" t="n"/>
      <c r="Y3196" s="14" t="n"/>
      <c r="Z3196" s="14" t="n"/>
      <c r="AA3196" s="11" t="n"/>
      <c r="AB3196" s="14">
        <f>B3196&amp;"|"&amp;I3196</f>
        <v/>
      </c>
      <c r="AC3196">
        <f>IF($B3196="","","|"&amp;SUBSTITUTE(TRIM(SUBSTITUTE(SUBSTITUTE(SUBSTITUTE(SUBSTITUTE(SUBSTITUTE(SUBSTITUTE(SUBSTITUTE(SUBSTITUTE(SUBSTITUTE(SUBSTITUTE(SUBSTITUTE(SUBSTITUTE(SUBSTITUTE(SUBSTITUTE(TRIM($B3196&amp;""),CHAR(10)," "),CHAR(13)," "),"."," "),";"," "),","," "),"/"," "),"+"," "),"-"," "),"  "," "),"  "," "),"  "," "),"  "," "),"  "," "),"  "," "))," ","|")&amp;"|")</f>
        <v/>
      </c>
      <c r="AD3196">
        <f>TRIM($I3196&amp;"")</f>
        <v/>
      </c>
    </row>
    <row r="3197" ht="60" customHeight="1">
      <c r="A3197" s="9" t="n">
        <v>46230</v>
      </c>
      <c r="B3197" s="14" t="inlineStr">
        <is>
          <t>10235,10232,10233,10234</t>
        </is>
      </c>
      <c r="C3197" s="14" t="inlineStr">
        <is>
          <t>MAD 0729 (MARROM)</t>
        </is>
      </c>
      <c r="D3197" s="14" t="inlineStr">
        <is>
          <t>60 USINAGEM AUTOMATIZADA</t>
        </is>
      </c>
      <c r="E3197" s="14" t="n">
        <v>30005193</v>
      </c>
      <c r="F3197" s="14" t="inlineStr">
        <is>
          <t>TRAVESSA SUPERIOR 524X60X30 - CAD AMETISTA</t>
        </is>
      </c>
      <c r="G3197" s="14" t="inlineStr">
        <is>
          <t>60 USINAGEM AUTOMATIZADA</t>
        </is>
      </c>
      <c r="H3197" s="14" t="inlineStr">
        <is>
          <t>60 USINAGEM AUTOMATIZADA</t>
        </is>
      </c>
      <c r="I3197" s="9" t="inlineStr">
        <is>
          <t>60 USINAGEM AUTOMATIZADA</t>
        </is>
      </c>
      <c r="J3197" s="9" t="n">
        <v>80</v>
      </c>
      <c r="K3197" s="14">
        <f>IF($E3197="","",IFERROR(INDEX('01_Cad_Pecas'!$H$2:$H$5000,MATCH($E3197,'01_Cad_Pecas'!$D$2:$D$5000,0)),IFERROR(INDEX('01_Cad_Pecas'!$H$2:$H$5000,MATCH(VALUE($E3197),'01_Cad_Pecas'!$D$2:$D$5000,0)),"")))</f>
        <v/>
      </c>
      <c r="L3197" s="14">
        <f>IF($E3197="","",IFERROR(INDEX('01_Cad_Pecas'!$I$2:$I$5000,MATCH($E3197,'01_Cad_Pecas'!$D$2:$D$5000,0)),IFERROR(INDEX('01_Cad_Pecas'!$I$2:$I$5000,MATCH(VALUE($E3197),'01_Cad_Pecas'!$D$2:$D$5000,0)),"")))</f>
        <v/>
      </c>
      <c r="M3197" s="14">
        <f>IF(OR($J3197="",$L3197=""),"",IF($K3197="",0,$K3197)+$J3197*$L3197)</f>
        <v/>
      </c>
      <c r="N3197" s="14" t="n"/>
      <c r="O3197" s="14" t="n"/>
      <c r="P3197" s="14" t="n"/>
      <c r="Q3197" s="14" t="n"/>
      <c r="R3197" s="14" t="n"/>
      <c r="S3197" s="14" t="n"/>
      <c r="T3197" s="14" t="n"/>
      <c r="U3197" s="14" t="n"/>
      <c r="V3197" s="14" t="n"/>
      <c r="W3197" s="14" t="n"/>
      <c r="X3197" s="14" t="n"/>
      <c r="Y3197" s="14" t="n"/>
      <c r="Z3197" s="14" t="n"/>
      <c r="AA3197" s="11" t="n"/>
      <c r="AB3197" s="14">
        <f>B3197&amp;"|"&amp;I3197</f>
        <v/>
      </c>
      <c r="AC3197">
        <f>IF($B3197="","","|"&amp;SUBSTITUTE(TRIM(SUBSTITUTE(SUBSTITUTE(SUBSTITUTE(SUBSTITUTE(SUBSTITUTE(SUBSTITUTE(SUBSTITUTE(SUBSTITUTE(SUBSTITUTE(SUBSTITUTE(SUBSTITUTE(SUBSTITUTE(SUBSTITUTE(SUBSTITUTE(TRIM($B3197&amp;""),CHAR(10)," "),CHAR(13)," "),"."," "),";"," "),","," "),"/"," "),"+"," "),"-"," "),"  "," "),"  "," "),"  "," "),"  "," "),"  "," "),"  "," "))," ","|")&amp;"|")</f>
        <v/>
      </c>
      <c r="AD3197">
        <f>TRIM($I3197&amp;"")</f>
        <v/>
      </c>
    </row>
    <row r="3198" ht="60" customHeight="1">
      <c r="A3198" s="9" t="n">
        <v>46230</v>
      </c>
      <c r="B3198" s="14" t="inlineStr">
        <is>
          <t>10235,10232,10233,10234</t>
        </is>
      </c>
      <c r="C3198" s="14" t="inlineStr">
        <is>
          <t>MAD 0729 (MARROM)</t>
        </is>
      </c>
      <c r="D3198" s="14" t="inlineStr">
        <is>
          <t>60 USINAGEM AUTOMATIZADA</t>
        </is>
      </c>
      <c r="E3198" s="14" t="n">
        <v>30008301</v>
      </c>
      <c r="F3198" s="14" t="inlineStr">
        <is>
          <t>PE TRASEIRO DIREITO CAD PEROLA MONTADA (775X35X30)</t>
        </is>
      </c>
      <c r="G3198" s="14" t="inlineStr">
        <is>
          <t>60 USINAGEM AUTOMATIZADA</t>
        </is>
      </c>
      <c r="H3198" s="14" t="inlineStr">
        <is>
          <t>60 USINAGEM AUTOMATIZADA</t>
        </is>
      </c>
      <c r="I3198" s="9" t="inlineStr">
        <is>
          <t>60 USINAGEM AUTOMATIZADA</t>
        </is>
      </c>
      <c r="J3198" s="9" t="n">
        <v>14</v>
      </c>
      <c r="K3198" s="14">
        <f>IF($E3198="","",IFERROR(INDEX('01_Cad_Pecas'!$H$2:$H$5000,MATCH($E3198,'01_Cad_Pecas'!$D$2:$D$5000,0)),IFERROR(INDEX('01_Cad_Pecas'!$H$2:$H$5000,MATCH(VALUE($E3198),'01_Cad_Pecas'!$D$2:$D$5000,0)),"")))</f>
        <v/>
      </c>
      <c r="L3198" s="14">
        <f>IF($E3198="","",IFERROR(INDEX('01_Cad_Pecas'!$I$2:$I$5000,MATCH($E3198,'01_Cad_Pecas'!$D$2:$D$5000,0)),IFERROR(INDEX('01_Cad_Pecas'!$I$2:$I$5000,MATCH(VALUE($E3198),'01_Cad_Pecas'!$D$2:$D$5000,0)),"")))</f>
        <v/>
      </c>
      <c r="M3198" s="14">
        <f>IF(OR($J3198="",$L3198=""),"",IF($K3198="",0,$K3198)+$J3198*$L3198)</f>
        <v/>
      </c>
      <c r="N3198" s="14" t="n"/>
      <c r="O3198" s="14" t="n"/>
      <c r="P3198" s="14" t="n"/>
      <c r="Q3198" s="14" t="n"/>
      <c r="R3198" s="14" t="n"/>
      <c r="S3198" s="14" t="n"/>
      <c r="T3198" s="14" t="n"/>
      <c r="U3198" s="14" t="n"/>
      <c r="V3198" s="14" t="n"/>
      <c r="W3198" s="14" t="n"/>
      <c r="X3198" s="14" t="n"/>
      <c r="Y3198" s="14" t="n"/>
      <c r="Z3198" s="14" t="n"/>
      <c r="AA3198" s="11" t="n"/>
      <c r="AB3198" s="14">
        <f>B3198&amp;"|"&amp;I3198</f>
        <v/>
      </c>
      <c r="AC3198">
        <f>IF($B3198="","","|"&amp;SUBSTITUTE(TRIM(SUBSTITUTE(SUBSTITUTE(SUBSTITUTE(SUBSTITUTE(SUBSTITUTE(SUBSTITUTE(SUBSTITUTE(SUBSTITUTE(SUBSTITUTE(SUBSTITUTE(SUBSTITUTE(SUBSTITUTE(SUBSTITUTE(SUBSTITUTE(TRIM($B3198&amp;""),CHAR(10)," "),CHAR(13)," "),"."," "),";"," "),","," "),"/"," "),"+"," "),"-"," "),"  "," "),"  "," "),"  "," "),"  "," "),"  "," "),"  "," "))," ","|")&amp;"|")</f>
        <v/>
      </c>
      <c r="AD3198">
        <f>TRIM($I3198&amp;"")</f>
        <v/>
      </c>
    </row>
    <row r="3199" ht="60" customHeight="1">
      <c r="A3199" s="9" t="n">
        <v>46230</v>
      </c>
      <c r="B3199" s="14" t="inlineStr">
        <is>
          <t>10235,10232,10233,10234</t>
        </is>
      </c>
      <c r="C3199" s="14" t="inlineStr">
        <is>
          <t>MAD 0729 (MARROM)</t>
        </is>
      </c>
      <c r="D3199" s="14" t="inlineStr">
        <is>
          <t>60 USINAGEM AUTOMATIZADA</t>
        </is>
      </c>
      <c r="E3199" s="14" t="n">
        <v>30008302</v>
      </c>
      <c r="F3199" s="14" t="inlineStr">
        <is>
          <t>PE TRASEIRO ESQUERDO CAD PEROLA MONTADA(775X35X30</t>
        </is>
      </c>
      <c r="G3199" s="14" t="inlineStr">
        <is>
          <t>60 USINAGEM AUTOMATIZADA</t>
        </is>
      </c>
      <c r="H3199" s="14" t="inlineStr">
        <is>
          <t>60 USINAGEM AUTOMATIZADA</t>
        </is>
      </c>
      <c r="I3199" s="9" t="inlineStr">
        <is>
          <t>60 USINAGEM AUTOMATIZADA</t>
        </is>
      </c>
      <c r="J3199" s="9" t="n">
        <v>14</v>
      </c>
      <c r="K3199" s="14">
        <f>IF($E3199="","",IFERROR(INDEX('01_Cad_Pecas'!$H$2:$H$5000,MATCH($E3199,'01_Cad_Pecas'!$D$2:$D$5000,0)),IFERROR(INDEX('01_Cad_Pecas'!$H$2:$H$5000,MATCH(VALUE($E3199),'01_Cad_Pecas'!$D$2:$D$5000,0)),"")))</f>
        <v/>
      </c>
      <c r="L3199" s="14">
        <f>IF($E3199="","",IFERROR(INDEX('01_Cad_Pecas'!$I$2:$I$5000,MATCH($E3199,'01_Cad_Pecas'!$D$2:$D$5000,0)),IFERROR(INDEX('01_Cad_Pecas'!$I$2:$I$5000,MATCH(VALUE($E3199),'01_Cad_Pecas'!$D$2:$D$5000,0)),"")))</f>
        <v/>
      </c>
      <c r="M3199" s="14">
        <f>IF(OR($J3199="",$L3199=""),"",IF($K3199="",0,$K3199)+$J3199*$L3199)</f>
        <v/>
      </c>
      <c r="N3199" s="14" t="n"/>
      <c r="O3199" s="14" t="n"/>
      <c r="P3199" s="14" t="n"/>
      <c r="Q3199" s="14" t="n"/>
      <c r="R3199" s="14" t="n"/>
      <c r="S3199" s="14" t="n"/>
      <c r="T3199" s="14" t="n"/>
      <c r="U3199" s="14" t="n"/>
      <c r="V3199" s="14" t="n"/>
      <c r="W3199" s="14" t="n"/>
      <c r="X3199" s="14" t="n"/>
      <c r="Y3199" s="14" t="n"/>
      <c r="Z3199" s="14" t="n"/>
      <c r="AA3199" s="11" t="n"/>
      <c r="AB3199" s="14">
        <f>B3199&amp;"|"&amp;I3199</f>
        <v/>
      </c>
      <c r="AC3199">
        <f>IF($B3199="","","|"&amp;SUBSTITUTE(TRIM(SUBSTITUTE(SUBSTITUTE(SUBSTITUTE(SUBSTITUTE(SUBSTITUTE(SUBSTITUTE(SUBSTITUTE(SUBSTITUTE(SUBSTITUTE(SUBSTITUTE(SUBSTITUTE(SUBSTITUTE(SUBSTITUTE(SUBSTITUTE(TRIM($B3199&amp;""),CHAR(10)," "),CHAR(13)," "),"."," "),";"," "),","," "),"/"," "),"+"," "),"-"," "),"  "," "),"  "," "),"  "," "),"  "," "),"  "," "),"  "," "))," ","|")&amp;"|")</f>
        <v/>
      </c>
      <c r="AD3199">
        <f>TRIM($I3199&amp;"")</f>
        <v/>
      </c>
    </row>
    <row r="3200" ht="60" customHeight="1">
      <c r="A3200" s="9" t="n">
        <v>46230</v>
      </c>
      <c r="B3200" s="14" t="inlineStr">
        <is>
          <t>10235,10232,10233,10234</t>
        </is>
      </c>
      <c r="C3200" s="14" t="inlineStr">
        <is>
          <t>MAD 0729 (MARROM)</t>
        </is>
      </c>
      <c r="D3200" s="14" t="inlineStr">
        <is>
          <t>60 USINAGEM AUTOMATIZADA</t>
        </is>
      </c>
      <c r="E3200" s="14" t="n">
        <v>30008401</v>
      </c>
      <c r="F3200" s="14" t="inlineStr">
        <is>
          <t>PE FRONTAL DIREITO CAD. SAFIRA MONTADA 440X45X35</t>
        </is>
      </c>
      <c r="G3200" s="14" t="inlineStr">
        <is>
          <t>60 USINAGEM AUTOMATIZADA</t>
        </is>
      </c>
      <c r="H3200" s="14" t="inlineStr">
        <is>
          <t>60 USINAGEM AUTOMATIZADA</t>
        </is>
      </c>
      <c r="I3200" s="9" t="inlineStr">
        <is>
          <t>60 USINAGEM AUTOMATIZADA</t>
        </is>
      </c>
      <c r="J3200" s="9" t="n">
        <v>286</v>
      </c>
      <c r="K3200" s="14">
        <f>IF($E3200="","",IFERROR(INDEX('01_Cad_Pecas'!$H$2:$H$5000,MATCH($E3200,'01_Cad_Pecas'!$D$2:$D$5000,0)),IFERROR(INDEX('01_Cad_Pecas'!$H$2:$H$5000,MATCH(VALUE($E3200),'01_Cad_Pecas'!$D$2:$D$5000,0)),"")))</f>
        <v/>
      </c>
      <c r="L3200" s="14">
        <f>IF($E3200="","",IFERROR(INDEX('01_Cad_Pecas'!$I$2:$I$5000,MATCH($E3200,'01_Cad_Pecas'!$D$2:$D$5000,0)),IFERROR(INDEX('01_Cad_Pecas'!$I$2:$I$5000,MATCH(VALUE($E3200),'01_Cad_Pecas'!$D$2:$D$5000,0)),"")))</f>
        <v/>
      </c>
      <c r="M3200" s="14">
        <f>IF(OR($J3200="",$L3200=""),"",IF($K3200="",0,$K3200)+$J3200*$L3200)</f>
        <v/>
      </c>
      <c r="N3200" s="14" t="n"/>
      <c r="O3200" s="14" t="n"/>
      <c r="P3200" s="14" t="n"/>
      <c r="Q3200" s="14" t="n"/>
      <c r="R3200" s="14" t="n"/>
      <c r="S3200" s="14" t="n"/>
      <c r="T3200" s="14" t="n"/>
      <c r="U3200" s="14" t="n"/>
      <c r="V3200" s="14" t="n"/>
      <c r="W3200" s="14" t="n"/>
      <c r="X3200" s="14" t="n"/>
      <c r="Y3200" s="14" t="n"/>
      <c r="Z3200" s="14" t="n"/>
      <c r="AA3200" s="11" t="n"/>
      <c r="AB3200" s="14">
        <f>B3200&amp;"|"&amp;I3200</f>
        <v/>
      </c>
      <c r="AC3200">
        <f>IF($B3200="","","|"&amp;SUBSTITUTE(TRIM(SUBSTITUTE(SUBSTITUTE(SUBSTITUTE(SUBSTITUTE(SUBSTITUTE(SUBSTITUTE(SUBSTITUTE(SUBSTITUTE(SUBSTITUTE(SUBSTITUTE(SUBSTITUTE(SUBSTITUTE(SUBSTITUTE(SUBSTITUTE(TRIM($B3200&amp;""),CHAR(10)," "),CHAR(13)," "),"."," "),";"," "),","," "),"/"," "),"+"," "),"-"," "),"  "," "),"  "," "),"  "," "),"  "," "),"  "," "),"  "," "))," ","|")&amp;"|")</f>
        <v/>
      </c>
      <c r="AD3200">
        <f>TRIM($I3200&amp;"")</f>
        <v/>
      </c>
    </row>
    <row r="3201" ht="60" customHeight="1">
      <c r="A3201" s="9" t="n">
        <v>46230</v>
      </c>
      <c r="B3201" s="14" t="inlineStr">
        <is>
          <t>10235,10232,10233,10234</t>
        </is>
      </c>
      <c r="C3201" s="14" t="inlineStr">
        <is>
          <t>MAD 0729 (MARROM)</t>
        </is>
      </c>
      <c r="D3201" s="14" t="inlineStr">
        <is>
          <t>60 USINAGEM AUTOMATIZADA</t>
        </is>
      </c>
      <c r="E3201" s="14" t="n">
        <v>30008402</v>
      </c>
      <c r="F3201" s="14" t="inlineStr">
        <is>
          <t>PE FRONTAL ESQUERDO CAD. SAFIRA MONTADA 440X45X35</t>
        </is>
      </c>
      <c r="G3201" s="14" t="inlineStr">
        <is>
          <t>60 USINAGEM AUTOMATIZADA</t>
        </is>
      </c>
      <c r="H3201" s="14" t="inlineStr">
        <is>
          <t>60 USINAGEM AUTOMATIZADA</t>
        </is>
      </c>
      <c r="I3201" s="9" t="inlineStr">
        <is>
          <t>60 USINAGEM AUTOMATIZADA</t>
        </is>
      </c>
      <c r="J3201" s="9" t="n">
        <v>286</v>
      </c>
      <c r="K3201" s="14">
        <f>IF($E3201="","",IFERROR(INDEX('01_Cad_Pecas'!$H$2:$H$5000,MATCH($E3201,'01_Cad_Pecas'!$D$2:$D$5000,0)),IFERROR(INDEX('01_Cad_Pecas'!$H$2:$H$5000,MATCH(VALUE($E3201),'01_Cad_Pecas'!$D$2:$D$5000,0)),"")))</f>
        <v/>
      </c>
      <c r="L3201" s="14">
        <f>IF($E3201="","",IFERROR(INDEX('01_Cad_Pecas'!$I$2:$I$5000,MATCH($E3201,'01_Cad_Pecas'!$D$2:$D$5000,0)),IFERROR(INDEX('01_Cad_Pecas'!$I$2:$I$5000,MATCH(VALUE($E3201),'01_Cad_Pecas'!$D$2:$D$5000,0)),"")))</f>
        <v/>
      </c>
      <c r="M3201" s="14">
        <f>IF(OR($J3201="",$L3201=""),"",IF($K3201="",0,$K3201)+$J3201*$L3201)</f>
        <v/>
      </c>
      <c r="N3201" s="14" t="n"/>
      <c r="O3201" s="14" t="n"/>
      <c r="P3201" s="14" t="n"/>
      <c r="Q3201" s="14" t="n"/>
      <c r="R3201" s="14" t="n"/>
      <c r="S3201" s="14" t="n"/>
      <c r="T3201" s="14" t="n"/>
      <c r="U3201" s="14" t="n"/>
      <c r="V3201" s="14" t="n"/>
      <c r="W3201" s="14" t="n"/>
      <c r="X3201" s="14" t="n"/>
      <c r="Y3201" s="14" t="n"/>
      <c r="Z3201" s="14" t="n"/>
      <c r="AA3201" s="11" t="n"/>
      <c r="AB3201" s="14">
        <f>B3201&amp;"|"&amp;I3201</f>
        <v/>
      </c>
      <c r="AC3201">
        <f>IF($B3201="","","|"&amp;SUBSTITUTE(TRIM(SUBSTITUTE(SUBSTITUTE(SUBSTITUTE(SUBSTITUTE(SUBSTITUTE(SUBSTITUTE(SUBSTITUTE(SUBSTITUTE(SUBSTITUTE(SUBSTITUTE(SUBSTITUTE(SUBSTITUTE(SUBSTITUTE(SUBSTITUTE(TRIM($B3201&amp;""),CHAR(10)," "),CHAR(13)," "),"."," "),";"," "),","," "),"/"," "),"+"," "),"-"," "),"  "," "),"  "," "),"  "," "),"  "," "),"  "," "),"  "," "))," ","|")&amp;"|")</f>
        <v/>
      </c>
      <c r="AD3201">
        <f>TRIM($I3201&amp;"")</f>
        <v/>
      </c>
    </row>
    <row r="3202" ht="60" customHeight="1">
      <c r="A3202" s="9" t="n">
        <v>46230</v>
      </c>
      <c r="B3202" s="14" t="inlineStr">
        <is>
          <t>10235,10232,10233,10234</t>
        </is>
      </c>
      <c r="C3202" s="14" t="inlineStr">
        <is>
          <t>MAD 0729 (MARROM)</t>
        </is>
      </c>
      <c r="D3202" s="14" t="inlineStr">
        <is>
          <t>60 USINAGEM AUTOMATIZADA</t>
        </is>
      </c>
      <c r="E3202" s="14" t="n">
        <v>30008403</v>
      </c>
      <c r="F3202" s="14" t="inlineStr">
        <is>
          <t>PE TRASEIRO DIREITO CAD SAFIRA MONTADA (775X35X30)</t>
        </is>
      </c>
      <c r="G3202" s="14" t="inlineStr">
        <is>
          <t>60 USINAGEM AUTOMATIZADA</t>
        </is>
      </c>
      <c r="H3202" s="14" t="inlineStr">
        <is>
          <t>60 USINAGEM AUTOMATIZADA</t>
        </is>
      </c>
      <c r="I3202" s="9" t="inlineStr">
        <is>
          <t>60 USINAGEM AUTOMATIZADA</t>
        </is>
      </c>
      <c r="J3202" s="9" t="n">
        <v>272</v>
      </c>
      <c r="K3202" s="14">
        <f>IF($E3202="","",IFERROR(INDEX('01_Cad_Pecas'!$H$2:$H$5000,MATCH($E3202,'01_Cad_Pecas'!$D$2:$D$5000,0)),IFERROR(INDEX('01_Cad_Pecas'!$H$2:$H$5000,MATCH(VALUE($E3202),'01_Cad_Pecas'!$D$2:$D$5000,0)),"")))</f>
        <v/>
      </c>
      <c r="L3202" s="14">
        <f>IF($E3202="","",IFERROR(INDEX('01_Cad_Pecas'!$I$2:$I$5000,MATCH($E3202,'01_Cad_Pecas'!$D$2:$D$5000,0)),IFERROR(INDEX('01_Cad_Pecas'!$I$2:$I$5000,MATCH(VALUE($E3202),'01_Cad_Pecas'!$D$2:$D$5000,0)),"")))</f>
        <v/>
      </c>
      <c r="M3202" s="14">
        <f>IF(OR($J3202="",$L3202=""),"",IF($K3202="",0,$K3202)+$J3202*$L3202)</f>
        <v/>
      </c>
      <c r="N3202" s="14" t="n"/>
      <c r="O3202" s="14" t="n"/>
      <c r="P3202" s="14" t="n"/>
      <c r="Q3202" s="14" t="n"/>
      <c r="R3202" s="14" t="n"/>
      <c r="S3202" s="14" t="n"/>
      <c r="T3202" s="14" t="n"/>
      <c r="U3202" s="14" t="n"/>
      <c r="V3202" s="14" t="n"/>
      <c r="W3202" s="14" t="n"/>
      <c r="X3202" s="14" t="n"/>
      <c r="Y3202" s="14" t="n"/>
      <c r="Z3202" s="14" t="n"/>
      <c r="AA3202" s="11" t="n"/>
      <c r="AB3202" s="14">
        <f>B3202&amp;"|"&amp;I3202</f>
        <v/>
      </c>
      <c r="AC3202">
        <f>IF($B3202="","","|"&amp;SUBSTITUTE(TRIM(SUBSTITUTE(SUBSTITUTE(SUBSTITUTE(SUBSTITUTE(SUBSTITUTE(SUBSTITUTE(SUBSTITUTE(SUBSTITUTE(SUBSTITUTE(SUBSTITUTE(SUBSTITUTE(SUBSTITUTE(SUBSTITUTE(SUBSTITUTE(TRIM($B3202&amp;""),CHAR(10)," "),CHAR(13)," "),"."," "),";"," "),","," "),"/"," "),"+"," "),"-"," "),"  "," "),"  "," "),"  "," "),"  "," "),"  "," "),"  "," "))," ","|")&amp;"|")</f>
        <v/>
      </c>
      <c r="AD3202">
        <f>TRIM($I3202&amp;"")</f>
        <v/>
      </c>
    </row>
    <row r="3203" ht="60" customHeight="1">
      <c r="A3203" s="9" t="n">
        <v>46230</v>
      </c>
      <c r="B3203" s="14" t="inlineStr">
        <is>
          <t>10235,10232,10233,10234</t>
        </is>
      </c>
      <c r="C3203" s="14" t="inlineStr">
        <is>
          <t>MAD 0729 (MARROM)</t>
        </is>
      </c>
      <c r="D3203" s="14" t="inlineStr">
        <is>
          <t>60 USINAGEM AUTOMATIZADA</t>
        </is>
      </c>
      <c r="E3203" s="14" t="n">
        <v>30008404</v>
      </c>
      <c r="F3203" s="14" t="inlineStr">
        <is>
          <t>PE TRASEIRO ESQUERDO CAD SAFIRA MONTADA(775X35X30)</t>
        </is>
      </c>
      <c r="G3203" s="14" t="inlineStr">
        <is>
          <t>60 USINAGEM AUTOMATIZADA</t>
        </is>
      </c>
      <c r="H3203" s="14" t="inlineStr">
        <is>
          <t>60 USINAGEM AUTOMATIZADA</t>
        </is>
      </c>
      <c r="I3203" s="9" t="inlineStr">
        <is>
          <t>60 USINAGEM AUTOMATIZADA</t>
        </is>
      </c>
      <c r="J3203" s="9" t="n">
        <v>272</v>
      </c>
      <c r="K3203" s="14">
        <f>IF($E3203="","",IFERROR(INDEX('01_Cad_Pecas'!$H$2:$H$5000,MATCH($E3203,'01_Cad_Pecas'!$D$2:$D$5000,0)),IFERROR(INDEX('01_Cad_Pecas'!$H$2:$H$5000,MATCH(VALUE($E3203),'01_Cad_Pecas'!$D$2:$D$5000,0)),"")))</f>
        <v/>
      </c>
      <c r="L3203" s="14">
        <f>IF($E3203="","",IFERROR(INDEX('01_Cad_Pecas'!$I$2:$I$5000,MATCH($E3203,'01_Cad_Pecas'!$D$2:$D$5000,0)),IFERROR(INDEX('01_Cad_Pecas'!$I$2:$I$5000,MATCH(VALUE($E3203),'01_Cad_Pecas'!$D$2:$D$5000,0)),"")))</f>
        <v/>
      </c>
      <c r="M3203" s="14">
        <f>IF(OR($J3203="",$L3203=""),"",IF($K3203="",0,$K3203)+$J3203*$L3203)</f>
        <v/>
      </c>
      <c r="N3203" s="14" t="n"/>
      <c r="O3203" s="14" t="n"/>
      <c r="P3203" s="14" t="n"/>
      <c r="Q3203" s="14" t="n"/>
      <c r="R3203" s="14" t="n"/>
      <c r="S3203" s="14" t="n"/>
      <c r="T3203" s="14" t="n"/>
      <c r="U3203" s="14" t="n"/>
      <c r="V3203" s="14" t="n"/>
      <c r="W3203" s="14" t="n"/>
      <c r="X3203" s="14" t="n"/>
      <c r="Y3203" s="14" t="n"/>
      <c r="Z3203" s="14" t="n"/>
      <c r="AA3203" s="11" t="n"/>
      <c r="AB3203" s="14">
        <f>B3203&amp;"|"&amp;I3203</f>
        <v/>
      </c>
      <c r="AC3203">
        <f>IF($B3203="","","|"&amp;SUBSTITUTE(TRIM(SUBSTITUTE(SUBSTITUTE(SUBSTITUTE(SUBSTITUTE(SUBSTITUTE(SUBSTITUTE(SUBSTITUTE(SUBSTITUTE(SUBSTITUTE(SUBSTITUTE(SUBSTITUTE(SUBSTITUTE(SUBSTITUTE(SUBSTITUTE(TRIM($B3203&amp;""),CHAR(10)," "),CHAR(13)," "),"."," "),";"," "),","," "),"/"," "),"+"," "),"-"," "),"  "," "),"  "," "),"  "," "),"  "," "),"  "," "),"  "," "))," ","|")&amp;"|")</f>
        <v/>
      </c>
      <c r="AD3203">
        <f>TRIM($I3203&amp;"")</f>
        <v/>
      </c>
    </row>
    <row r="3204" ht="60" customHeight="1">
      <c r="A3204" s="9" t="n">
        <v>46212</v>
      </c>
      <c r="B3204" s="14" t="inlineStr">
        <is>
          <t>10241</t>
        </is>
      </c>
      <c r="C3204" s="14" t="inlineStr">
        <is>
          <t>M/C 0717 (MARROM)</t>
        </is>
      </c>
      <c r="D3204" s="14" t="inlineStr">
        <is>
          <t>60 USINAGEM AUTOMATIZADA</t>
        </is>
      </c>
      <c r="E3204" s="14" t="n">
        <v>30003401</v>
      </c>
      <c r="F3204" s="14" t="inlineStr">
        <is>
          <t>PE TRASEIRO 920X30(911)X25 MDF (14PC) ESQ DAKAR</t>
        </is>
      </c>
      <c r="G3204" s="14" t="inlineStr">
        <is>
          <t>60 USINAGEM AUTOMATIZADA</t>
        </is>
      </c>
      <c r="H3204" s="14" t="inlineStr">
        <is>
          <t>60 USINAGEM AUTOMATIZADA</t>
        </is>
      </c>
      <c r="I3204" s="9" t="inlineStr">
        <is>
          <t>60 USINAGEM AUTOMATIZADA</t>
        </is>
      </c>
      <c r="J3204" s="9" t="n">
        <v>60</v>
      </c>
      <c r="K3204" s="14">
        <f>IF($E3204="","",IFERROR(INDEX('01_Cad_Pecas'!$H$2:$H$5000,MATCH($E3204,'01_Cad_Pecas'!$D$2:$D$5000,0)),IFERROR(INDEX('01_Cad_Pecas'!$H$2:$H$5000,MATCH(VALUE($E3204),'01_Cad_Pecas'!$D$2:$D$5000,0)),"")))</f>
        <v/>
      </c>
      <c r="L3204" s="14">
        <f>IF($E3204="","",IFERROR(INDEX('01_Cad_Pecas'!$I$2:$I$5000,MATCH($E3204,'01_Cad_Pecas'!$D$2:$D$5000,0)),IFERROR(INDEX('01_Cad_Pecas'!$I$2:$I$5000,MATCH(VALUE($E3204),'01_Cad_Pecas'!$D$2:$D$5000,0)),"")))</f>
        <v/>
      </c>
      <c r="M3204" s="14">
        <f>IF(OR($J3204="",$L3204=""),"",IF($K3204="",0,$K3204)+$J3204*$L3204)</f>
        <v/>
      </c>
      <c r="N3204" s="14" t="n">
        <v>46212</v>
      </c>
      <c r="O3204" s="14" t="n">
        <v>60</v>
      </c>
      <c r="P3204" s="14" t="n"/>
      <c r="Q3204" s="14" t="n"/>
      <c r="R3204" s="14" t="n"/>
      <c r="S3204" s="14" t="n"/>
      <c r="T3204" s="14">
        <f>IF(OR($J3204="",$O3204=""),"",$O3204/$J3204)</f>
        <v/>
      </c>
      <c r="U3204" s="14" t="inlineStr">
        <is>
          <t>Concluído</t>
        </is>
      </c>
      <c r="V3204" s="14" t="n"/>
      <c r="W3204" s="14" t="n"/>
      <c r="X3204" s="14" t="n"/>
      <c r="Y3204" s="14" t="n"/>
      <c r="Z3204" s="14" t="n"/>
      <c r="AA3204" s="11" t="n"/>
      <c r="AB3204" s="14">
        <f>B3204&amp;"|"&amp;I3204</f>
        <v/>
      </c>
      <c r="AC3204">
        <f>IF($B3204="","","|"&amp;SUBSTITUTE(TRIM(SUBSTITUTE(SUBSTITUTE(SUBSTITUTE(SUBSTITUTE(SUBSTITUTE(SUBSTITUTE(SUBSTITUTE(SUBSTITUTE(SUBSTITUTE(SUBSTITUTE(SUBSTITUTE(SUBSTITUTE(SUBSTITUTE(SUBSTITUTE(TRIM($B3204&amp;""),CHAR(10)," "),CHAR(13)," "),"."," "),";"," "),","," "),"/"," "),"+"," "),"-"," "),"  "," "),"  "," "),"  "," "),"  "," "),"  "," "),"  "," "))," ","|")&amp;"|")</f>
        <v/>
      </c>
      <c r="AD3204">
        <f>TRIM($I3204&amp;"")</f>
        <v/>
      </c>
    </row>
    <row r="3205" ht="60" customHeight="1">
      <c r="A3205" s="9" t="n">
        <v>46212</v>
      </c>
      <c r="B3205" s="14" t="inlineStr">
        <is>
          <t>10241</t>
        </is>
      </c>
      <c r="C3205" s="14" t="inlineStr">
        <is>
          <t>M/C 0717 (MARROM)</t>
        </is>
      </c>
      <c r="D3205" s="14" t="inlineStr">
        <is>
          <t>60 USINAGEM AUTOMATIZADA</t>
        </is>
      </c>
      <c r="E3205" s="14" t="n">
        <v>30003402</v>
      </c>
      <c r="F3205" s="14" t="inlineStr">
        <is>
          <t>PE TRASEIRO 920X30(911)X25 MDF (14PC) DIR DAKAR</t>
        </is>
      </c>
      <c r="G3205" s="14" t="inlineStr">
        <is>
          <t>60 USINAGEM AUTOMATIZADA</t>
        </is>
      </c>
      <c r="H3205" s="14" t="inlineStr">
        <is>
          <t>60 USINAGEM AUTOMATIZADA</t>
        </is>
      </c>
      <c r="I3205" s="9" t="inlineStr">
        <is>
          <t>60 USINAGEM AUTOMATIZADA</t>
        </is>
      </c>
      <c r="J3205" s="9" t="n">
        <v>60</v>
      </c>
      <c r="K3205" s="14">
        <f>IF($E3205="","",IFERROR(INDEX('01_Cad_Pecas'!$H$2:$H$5000,MATCH($E3205,'01_Cad_Pecas'!$D$2:$D$5000,0)),IFERROR(INDEX('01_Cad_Pecas'!$H$2:$H$5000,MATCH(VALUE($E3205),'01_Cad_Pecas'!$D$2:$D$5000,0)),"")))</f>
        <v/>
      </c>
      <c r="L3205" s="14">
        <f>IF($E3205="","",IFERROR(INDEX('01_Cad_Pecas'!$I$2:$I$5000,MATCH($E3205,'01_Cad_Pecas'!$D$2:$D$5000,0)),IFERROR(INDEX('01_Cad_Pecas'!$I$2:$I$5000,MATCH(VALUE($E3205),'01_Cad_Pecas'!$D$2:$D$5000,0)),"")))</f>
        <v/>
      </c>
      <c r="M3205" s="14">
        <f>IF(OR($J3205="",$L3205=""),"",IF($K3205="",0,$K3205)+$J3205*$L3205)</f>
        <v/>
      </c>
      <c r="N3205" s="14" t="n">
        <v>46212</v>
      </c>
      <c r="O3205" s="14" t="n">
        <v>60</v>
      </c>
      <c r="P3205" s="14" t="n"/>
      <c r="Q3205" s="14" t="n"/>
      <c r="R3205" s="14" t="n"/>
      <c r="S3205" s="14" t="n"/>
      <c r="T3205" s="14">
        <f>IF(OR($J3205="",$O3205=""),"",$O3205/$J3205)</f>
        <v/>
      </c>
      <c r="U3205" s="14" t="inlineStr">
        <is>
          <t>Concluído</t>
        </is>
      </c>
      <c r="V3205" s="14" t="n"/>
      <c r="W3205" s="14" t="n"/>
      <c r="X3205" s="14" t="n"/>
      <c r="Y3205" s="14" t="n"/>
      <c r="Z3205" s="14" t="n"/>
      <c r="AA3205" s="11" t="n"/>
      <c r="AB3205" s="14">
        <f>B3205&amp;"|"&amp;I3205</f>
        <v/>
      </c>
      <c r="AC3205">
        <f>IF($B3205="","","|"&amp;SUBSTITUTE(TRIM(SUBSTITUTE(SUBSTITUTE(SUBSTITUTE(SUBSTITUTE(SUBSTITUTE(SUBSTITUTE(SUBSTITUTE(SUBSTITUTE(SUBSTITUTE(SUBSTITUTE(SUBSTITUTE(SUBSTITUTE(SUBSTITUTE(SUBSTITUTE(TRIM($B3205&amp;""),CHAR(10)," "),CHAR(13)," "),"."," "),";"," "),","," "),"/"," "),"+"," "),"-"," "),"  "," "),"  "," "),"  "," "),"  "," "),"  "," "),"  "," "))," ","|")&amp;"|")</f>
        <v/>
      </c>
      <c r="AD3205">
        <f>TRIM($I3205&amp;"")</f>
        <v/>
      </c>
    </row>
    <row r="3206" ht="60" customHeight="1">
      <c r="A3206" s="9" t="n">
        <v>46212</v>
      </c>
      <c r="B3206" s="14" t="inlineStr">
        <is>
          <t>10241</t>
        </is>
      </c>
      <c r="C3206" s="14" t="inlineStr">
        <is>
          <t>M/C 0717 (MARROM)</t>
        </is>
      </c>
      <c r="D3206" s="14" t="inlineStr">
        <is>
          <t>60 USINAGEM AUTOMATIZADA</t>
        </is>
      </c>
      <c r="E3206" s="14" t="n">
        <v>30003901</v>
      </c>
      <c r="F3206" s="14" t="inlineStr">
        <is>
          <t>PE TRASEIRO 920X30(911)X25 MDF (14PC) ESQ TRENTO</t>
        </is>
      </c>
      <c r="G3206" s="14" t="inlineStr">
        <is>
          <t>60 USINAGEM AUTOMATIZADA</t>
        </is>
      </c>
      <c r="H3206" s="14" t="inlineStr">
        <is>
          <t>60 USINAGEM AUTOMATIZADA</t>
        </is>
      </c>
      <c r="I3206" s="9" t="inlineStr">
        <is>
          <t>60 USINAGEM AUTOMATIZADA</t>
        </is>
      </c>
      <c r="J3206" s="9" t="n">
        <v>16</v>
      </c>
      <c r="K3206" s="14">
        <f>IF($E3206="","",IFERROR(INDEX('01_Cad_Pecas'!$H$2:$H$5000,MATCH($E3206,'01_Cad_Pecas'!$D$2:$D$5000,0)),IFERROR(INDEX('01_Cad_Pecas'!$H$2:$H$5000,MATCH(VALUE($E3206),'01_Cad_Pecas'!$D$2:$D$5000,0)),"")))</f>
        <v/>
      </c>
      <c r="L3206" s="14">
        <f>IF($E3206="","",IFERROR(INDEX('01_Cad_Pecas'!$I$2:$I$5000,MATCH($E3206,'01_Cad_Pecas'!$D$2:$D$5000,0)),IFERROR(INDEX('01_Cad_Pecas'!$I$2:$I$5000,MATCH(VALUE($E3206),'01_Cad_Pecas'!$D$2:$D$5000,0)),"")))</f>
        <v/>
      </c>
      <c r="M3206" s="14">
        <f>IF(OR($J3206="",$L3206=""),"",IF($K3206="",0,$K3206)+$J3206*$L3206)</f>
        <v/>
      </c>
      <c r="N3206" s="14" t="n">
        <v>46212</v>
      </c>
      <c r="O3206" s="14" t="n">
        <v>16</v>
      </c>
      <c r="P3206" s="14" t="n"/>
      <c r="Q3206" s="14" t="n"/>
      <c r="R3206" s="14" t="n"/>
      <c r="S3206" s="14" t="n"/>
      <c r="T3206" s="14">
        <f>IF(OR($J3206="",$O3206=""),"",$O3206/$J3206)</f>
        <v/>
      </c>
      <c r="U3206" s="14" t="inlineStr">
        <is>
          <t>Concluído</t>
        </is>
      </c>
      <c r="V3206" s="14" t="n"/>
      <c r="W3206" s="14" t="n"/>
      <c r="X3206" s="14" t="n"/>
      <c r="Y3206" s="14" t="n"/>
      <c r="Z3206" s="14" t="n"/>
      <c r="AA3206" s="11" t="n"/>
      <c r="AB3206" s="14">
        <f>B3206&amp;"|"&amp;I3206</f>
        <v/>
      </c>
      <c r="AC3206">
        <f>IF($B3206="","","|"&amp;SUBSTITUTE(TRIM(SUBSTITUTE(SUBSTITUTE(SUBSTITUTE(SUBSTITUTE(SUBSTITUTE(SUBSTITUTE(SUBSTITUTE(SUBSTITUTE(SUBSTITUTE(SUBSTITUTE(SUBSTITUTE(SUBSTITUTE(SUBSTITUTE(SUBSTITUTE(TRIM($B3206&amp;""),CHAR(10)," "),CHAR(13)," "),"."," "),";"," "),","," "),"/"," "),"+"," "),"-"," "),"  "," "),"  "," "),"  "," "),"  "," "),"  "," "),"  "," "))," ","|")&amp;"|")</f>
        <v/>
      </c>
      <c r="AD3206">
        <f>TRIM($I3206&amp;"")</f>
        <v/>
      </c>
    </row>
    <row r="3207" ht="60" customHeight="1">
      <c r="A3207" s="9" t="n">
        <v>46212</v>
      </c>
      <c r="B3207" s="14" t="inlineStr">
        <is>
          <t>10241</t>
        </is>
      </c>
      <c r="C3207" s="14" t="inlineStr">
        <is>
          <t>M/C 0717 (MARROM)</t>
        </is>
      </c>
      <c r="D3207" s="14" t="inlineStr">
        <is>
          <t>60 USINAGEM AUTOMATIZADA</t>
        </is>
      </c>
      <c r="E3207" s="14" t="n">
        <v>30003902</v>
      </c>
      <c r="F3207" s="14" t="inlineStr">
        <is>
          <t>PE TRASEIRO 920X30(911)X25 MDF (14PC) DIR TRENTO</t>
        </is>
      </c>
      <c r="G3207" s="14" t="inlineStr">
        <is>
          <t>60 USINAGEM AUTOMATIZADA</t>
        </is>
      </c>
      <c r="H3207" s="14" t="inlineStr">
        <is>
          <t>60 USINAGEM AUTOMATIZADA</t>
        </is>
      </c>
      <c r="I3207" s="9" t="inlineStr">
        <is>
          <t>60 USINAGEM AUTOMATIZADA</t>
        </is>
      </c>
      <c r="J3207" s="9" t="n">
        <v>16</v>
      </c>
      <c r="K3207" s="14">
        <f>IF($E3207="","",IFERROR(INDEX('01_Cad_Pecas'!$H$2:$H$5000,MATCH($E3207,'01_Cad_Pecas'!$D$2:$D$5000,0)),IFERROR(INDEX('01_Cad_Pecas'!$H$2:$H$5000,MATCH(VALUE($E3207),'01_Cad_Pecas'!$D$2:$D$5000,0)),"")))</f>
        <v/>
      </c>
      <c r="L3207" s="14">
        <f>IF($E3207="","",IFERROR(INDEX('01_Cad_Pecas'!$I$2:$I$5000,MATCH($E3207,'01_Cad_Pecas'!$D$2:$D$5000,0)),IFERROR(INDEX('01_Cad_Pecas'!$I$2:$I$5000,MATCH(VALUE($E3207),'01_Cad_Pecas'!$D$2:$D$5000,0)),"")))</f>
        <v/>
      </c>
      <c r="M3207" s="14">
        <f>IF(OR($J3207="",$L3207=""),"",IF($K3207="",0,$K3207)+$J3207*$L3207)</f>
        <v/>
      </c>
      <c r="N3207" s="14" t="n">
        <v>46212</v>
      </c>
      <c r="O3207" s="14" t="n">
        <v>16</v>
      </c>
      <c r="P3207" s="14" t="n"/>
      <c r="Q3207" s="14" t="n"/>
      <c r="R3207" s="14" t="n"/>
      <c r="S3207" s="14" t="n"/>
      <c r="T3207" s="14">
        <f>IF(OR($J3207="",$O3207=""),"",$O3207/$J3207)</f>
        <v/>
      </c>
      <c r="U3207" s="14" t="inlineStr">
        <is>
          <t>Concluído</t>
        </is>
      </c>
      <c r="V3207" s="14" t="n"/>
      <c r="W3207" s="14" t="n"/>
      <c r="X3207" s="14" t="n"/>
      <c r="Y3207" s="14" t="n"/>
      <c r="Z3207" s="14" t="n"/>
      <c r="AA3207" s="11" t="n"/>
      <c r="AB3207" s="14">
        <f>B3207&amp;"|"&amp;I3207</f>
        <v/>
      </c>
      <c r="AC3207">
        <f>IF($B3207="","","|"&amp;SUBSTITUTE(TRIM(SUBSTITUTE(SUBSTITUTE(SUBSTITUTE(SUBSTITUTE(SUBSTITUTE(SUBSTITUTE(SUBSTITUTE(SUBSTITUTE(SUBSTITUTE(SUBSTITUTE(SUBSTITUTE(SUBSTITUTE(SUBSTITUTE(SUBSTITUTE(TRIM($B3207&amp;""),CHAR(10)," "),CHAR(13)," "),"."," "),";"," "),","," "),"/"," "),"+"," "),"-"," "),"  "," "),"  "," "),"  "," "),"  "," "),"  "," "),"  "," "))," ","|")&amp;"|")</f>
        <v/>
      </c>
      <c r="AD3207">
        <f>TRIM($I3207&amp;"")</f>
        <v/>
      </c>
    </row>
    <row r="3208" ht="60" customHeight="1">
      <c r="A3208" s="9" t="n">
        <v>46212</v>
      </c>
      <c r="B3208" s="14" t="inlineStr">
        <is>
          <t>10241</t>
        </is>
      </c>
      <c r="C3208" s="14" t="inlineStr">
        <is>
          <t>M/C 0717 (MARROM)</t>
        </is>
      </c>
      <c r="D3208" s="14" t="inlineStr">
        <is>
          <t>60 USINAGEM AUTOMATIZADA</t>
        </is>
      </c>
      <c r="E3208" s="14" t="n">
        <v>30006101</v>
      </c>
      <c r="F3208" s="14" t="inlineStr">
        <is>
          <t>PE TRAS 880X30(911)X25 MDF (13PC) ESQ SANTIAGO NEW</t>
        </is>
      </c>
      <c r="G3208" s="14" t="inlineStr">
        <is>
          <t>60 USINAGEM AUTOMATIZADA</t>
        </is>
      </c>
      <c r="H3208" s="14" t="inlineStr">
        <is>
          <t>60 USINAGEM AUTOMATIZADA</t>
        </is>
      </c>
      <c r="I3208" s="9" t="inlineStr">
        <is>
          <t>60 USINAGEM AUTOMATIZADA</t>
        </is>
      </c>
      <c r="J3208" s="9" t="n">
        <v>60</v>
      </c>
      <c r="K3208" s="14">
        <f>IF($E3208="","",IFERROR(INDEX('01_Cad_Pecas'!$H$2:$H$5000,MATCH($E3208,'01_Cad_Pecas'!$D$2:$D$5000,0)),IFERROR(INDEX('01_Cad_Pecas'!$H$2:$H$5000,MATCH(VALUE($E3208),'01_Cad_Pecas'!$D$2:$D$5000,0)),"")))</f>
        <v/>
      </c>
      <c r="L3208" s="14">
        <f>IF($E3208="","",IFERROR(INDEX('01_Cad_Pecas'!$I$2:$I$5000,MATCH($E3208,'01_Cad_Pecas'!$D$2:$D$5000,0)),IFERROR(INDEX('01_Cad_Pecas'!$I$2:$I$5000,MATCH(VALUE($E3208),'01_Cad_Pecas'!$D$2:$D$5000,0)),"")))</f>
        <v/>
      </c>
      <c r="M3208" s="14">
        <f>IF(OR($J3208="",$L3208=""),"",IF($K3208="",0,$K3208)+$J3208*$L3208)</f>
        <v/>
      </c>
      <c r="N3208" s="14" t="n">
        <v>46212</v>
      </c>
      <c r="O3208" s="14" t="n">
        <v>60</v>
      </c>
      <c r="P3208" s="14" t="n"/>
      <c r="Q3208" s="14" t="n"/>
      <c r="R3208" s="14" t="n"/>
      <c r="S3208" s="14" t="n"/>
      <c r="T3208" s="14">
        <f>IF(OR($J3208="",$O3208=""),"",$O3208/$J3208)</f>
        <v/>
      </c>
      <c r="U3208" s="14" t="inlineStr">
        <is>
          <t>Concluído</t>
        </is>
      </c>
      <c r="V3208" s="14" t="n"/>
      <c r="W3208" s="14" t="n"/>
      <c r="X3208" s="14" t="n"/>
      <c r="Y3208" s="14" t="n"/>
      <c r="Z3208" s="14" t="n"/>
      <c r="AA3208" s="11" t="n"/>
      <c r="AB3208" s="14">
        <f>B3208&amp;"|"&amp;I3208</f>
        <v/>
      </c>
      <c r="AC3208">
        <f>IF($B3208="","","|"&amp;SUBSTITUTE(TRIM(SUBSTITUTE(SUBSTITUTE(SUBSTITUTE(SUBSTITUTE(SUBSTITUTE(SUBSTITUTE(SUBSTITUTE(SUBSTITUTE(SUBSTITUTE(SUBSTITUTE(SUBSTITUTE(SUBSTITUTE(SUBSTITUTE(SUBSTITUTE(TRIM($B3208&amp;""),CHAR(10)," "),CHAR(13)," "),"."," "),";"," "),","," "),"/"," "),"+"," "),"-"," "),"  "," "),"  "," "),"  "," "),"  "," "),"  "," "),"  "," "))," ","|")&amp;"|")</f>
        <v/>
      </c>
      <c r="AD3208">
        <f>TRIM($I3208&amp;"")</f>
        <v/>
      </c>
    </row>
    <row r="3209" ht="60" customHeight="1">
      <c r="A3209" s="9" t="n">
        <v>46212</v>
      </c>
      <c r="B3209" s="14" t="inlineStr">
        <is>
          <t>10241</t>
        </is>
      </c>
      <c r="C3209" s="14" t="inlineStr">
        <is>
          <t>M/C 0717 (MARROM)</t>
        </is>
      </c>
      <c r="D3209" s="14" t="inlineStr">
        <is>
          <t>60 USINAGEM AUTOMATIZADA</t>
        </is>
      </c>
      <c r="E3209" s="14" t="n">
        <v>30006102</v>
      </c>
      <c r="F3209" s="14" t="inlineStr">
        <is>
          <t>PE TRAS 880X30(911)X25 MDF (13PC) DIR SANTIAGO NEW</t>
        </is>
      </c>
      <c r="G3209" s="14" t="inlineStr">
        <is>
          <t>60 USINAGEM AUTOMATIZADA</t>
        </is>
      </c>
      <c r="H3209" s="14" t="inlineStr">
        <is>
          <t>60 USINAGEM AUTOMATIZADA</t>
        </is>
      </c>
      <c r="I3209" s="9" t="inlineStr">
        <is>
          <t>60 USINAGEM AUTOMATIZADA</t>
        </is>
      </c>
      <c r="J3209" s="9" t="n">
        <v>60</v>
      </c>
      <c r="K3209" s="14">
        <f>IF($E3209="","",IFERROR(INDEX('01_Cad_Pecas'!$H$2:$H$5000,MATCH($E3209,'01_Cad_Pecas'!$D$2:$D$5000,0)),IFERROR(INDEX('01_Cad_Pecas'!$H$2:$H$5000,MATCH(VALUE($E3209),'01_Cad_Pecas'!$D$2:$D$5000,0)),"")))</f>
        <v/>
      </c>
      <c r="L3209" s="14">
        <f>IF($E3209="","",IFERROR(INDEX('01_Cad_Pecas'!$I$2:$I$5000,MATCH($E3209,'01_Cad_Pecas'!$D$2:$D$5000,0)),IFERROR(INDEX('01_Cad_Pecas'!$I$2:$I$5000,MATCH(VALUE($E3209),'01_Cad_Pecas'!$D$2:$D$5000,0)),"")))</f>
        <v/>
      </c>
      <c r="M3209" s="14">
        <f>IF(OR($J3209="",$L3209=""),"",IF($K3209="",0,$K3209)+$J3209*$L3209)</f>
        <v/>
      </c>
      <c r="N3209" s="14" t="n">
        <v>46212</v>
      </c>
      <c r="O3209" s="14" t="n">
        <v>60</v>
      </c>
      <c r="P3209" s="14" t="n"/>
      <c r="Q3209" s="14" t="n"/>
      <c r="R3209" s="14" t="n"/>
      <c r="S3209" s="14" t="n"/>
      <c r="T3209" s="14">
        <f>IF(OR($J3209="",$O3209=""),"",$O3209/$J3209)</f>
        <v/>
      </c>
      <c r="U3209" s="14" t="inlineStr">
        <is>
          <t>Concluído</t>
        </is>
      </c>
      <c r="V3209" s="14" t="n"/>
      <c r="W3209" s="14" t="n"/>
      <c r="X3209" s="14" t="n"/>
      <c r="Y3209" s="14" t="n"/>
      <c r="Z3209" s="14" t="n"/>
      <c r="AA3209" s="11" t="n"/>
      <c r="AB3209" s="14">
        <f>B3209&amp;"|"&amp;I3209</f>
        <v/>
      </c>
      <c r="AC3209">
        <f>IF($B3209="","","|"&amp;SUBSTITUTE(TRIM(SUBSTITUTE(SUBSTITUTE(SUBSTITUTE(SUBSTITUTE(SUBSTITUTE(SUBSTITUTE(SUBSTITUTE(SUBSTITUTE(SUBSTITUTE(SUBSTITUTE(SUBSTITUTE(SUBSTITUTE(SUBSTITUTE(SUBSTITUTE(TRIM($B3209&amp;""),CHAR(10)," "),CHAR(13)," "),"."," "),";"," "),","," "),"/"," "),"+"," "),"-"," "),"  "," "),"  "," "),"  "," "),"  "," "),"  "," "),"  "," "))," ","|")&amp;"|")</f>
        <v/>
      </c>
      <c r="AD3209">
        <f>TRIM($I3209&amp;"")</f>
        <v/>
      </c>
    </row>
    <row r="3210" ht="60" customHeight="1">
      <c r="A3210" s="9" t="n">
        <v>46216</v>
      </c>
      <c r="B3210" s="14" t="inlineStr">
        <is>
          <t>10247</t>
        </is>
      </c>
      <c r="C3210" s="14" t="inlineStr">
        <is>
          <t>M/C 0721 (BEGE)</t>
        </is>
      </c>
      <c r="D3210" s="14" t="inlineStr">
        <is>
          <t>60 USINAGEM AUTOMATIZADA</t>
        </is>
      </c>
      <c r="E3210" s="14" t="n">
        <v>30006101</v>
      </c>
      <c r="F3210" s="14" t="inlineStr">
        <is>
          <t>PE TRAS 880X30(911)X25 MDF (13PC) ESQ SANTIAGO NEW</t>
        </is>
      </c>
      <c r="G3210" s="14" t="inlineStr">
        <is>
          <t>60 USINAGEM AUTOMATIZADA</t>
        </is>
      </c>
      <c r="H3210" s="14" t="inlineStr">
        <is>
          <t>60 USINAGEM AUTOMATIZADA</t>
        </is>
      </c>
      <c r="I3210" s="9" t="inlineStr">
        <is>
          <t>60 USINAGEM AUTOMATIZADA</t>
        </is>
      </c>
      <c r="J3210" s="9" t="n">
        <v>612</v>
      </c>
      <c r="K3210" s="14">
        <f>IF($E3210="","",IFERROR(INDEX('01_Cad_Pecas'!$H$2:$H$5000,MATCH($E3210,'01_Cad_Pecas'!$D$2:$D$5000,0)),IFERROR(INDEX('01_Cad_Pecas'!$H$2:$H$5000,MATCH(VALUE($E3210),'01_Cad_Pecas'!$D$2:$D$5000,0)),"")))</f>
        <v/>
      </c>
      <c r="L3210" s="14">
        <f>IF($E3210="","",IFERROR(INDEX('01_Cad_Pecas'!$I$2:$I$5000,MATCH($E3210,'01_Cad_Pecas'!$D$2:$D$5000,0)),IFERROR(INDEX('01_Cad_Pecas'!$I$2:$I$5000,MATCH(VALUE($E3210),'01_Cad_Pecas'!$D$2:$D$5000,0)),"")))</f>
        <v/>
      </c>
      <c r="M3210" s="14">
        <f>IF(OR($J3210="",$L3210=""),"",IF($K3210="",0,$K3210)+$J3210*$L3210)</f>
        <v/>
      </c>
      <c r="N3210" s="14" t="n">
        <v>46216</v>
      </c>
      <c r="O3210" s="14" t="n">
        <v>612</v>
      </c>
      <c r="P3210" s="14" t="n"/>
      <c r="Q3210" s="14" t="n"/>
      <c r="R3210" s="14" t="n"/>
      <c r="S3210" s="14" t="n"/>
      <c r="T3210" s="14">
        <f>IF(OR($J3210="",$O3210=""),"",$O3210/$J3210)</f>
        <v/>
      </c>
      <c r="U3210" s="14" t="inlineStr">
        <is>
          <t>Concluído</t>
        </is>
      </c>
      <c r="V3210" s="14" t="n"/>
      <c r="W3210" s="14" t="n"/>
      <c r="X3210" s="14" t="n"/>
      <c r="Y3210" s="14" t="n"/>
      <c r="Z3210" s="14" t="n"/>
      <c r="AA3210" s="11" t="n"/>
      <c r="AB3210" s="14">
        <f>B3210&amp;"|"&amp;I3210</f>
        <v/>
      </c>
      <c r="AC3210">
        <f>IF($B3210="","","|"&amp;SUBSTITUTE(TRIM(SUBSTITUTE(SUBSTITUTE(SUBSTITUTE(SUBSTITUTE(SUBSTITUTE(SUBSTITUTE(SUBSTITUTE(SUBSTITUTE(SUBSTITUTE(SUBSTITUTE(SUBSTITUTE(SUBSTITUTE(SUBSTITUTE(SUBSTITUTE(TRIM($B3210&amp;""),CHAR(10)," "),CHAR(13)," "),"."," "),";"," "),","," "),"/"," "),"+"," "),"-"," "),"  "," "),"  "," "),"  "," "),"  "," "),"  "," "),"  "," "))," ","|")&amp;"|")</f>
        <v/>
      </c>
      <c r="AD3210">
        <f>TRIM($I3210&amp;"")</f>
        <v/>
      </c>
    </row>
    <row r="3211" ht="60" customHeight="1">
      <c r="A3211" s="9" t="n">
        <v>46216</v>
      </c>
      <c r="B3211" s="14" t="inlineStr">
        <is>
          <t>10247</t>
        </is>
      </c>
      <c r="C3211" s="14" t="inlineStr">
        <is>
          <t>M/C 0721 (BEGE)</t>
        </is>
      </c>
      <c r="D3211" s="14" t="inlineStr">
        <is>
          <t>60 USINAGEM AUTOMATIZADA</t>
        </is>
      </c>
      <c r="E3211" s="14" t="n">
        <v>30006102</v>
      </c>
      <c r="F3211" s="14" t="inlineStr">
        <is>
          <t>PE TRAS 880X30(911)X25 MDF (13PC) DIR SANTIAGO NEW</t>
        </is>
      </c>
      <c r="G3211" s="14" t="inlineStr">
        <is>
          <t>60 USINAGEM AUTOMATIZADA</t>
        </is>
      </c>
      <c r="H3211" s="14" t="inlineStr">
        <is>
          <t>60 USINAGEM AUTOMATIZADA</t>
        </is>
      </c>
      <c r="I3211" s="9" t="inlineStr">
        <is>
          <t>60 USINAGEM AUTOMATIZADA</t>
        </is>
      </c>
      <c r="J3211" s="9" t="n">
        <v>612</v>
      </c>
      <c r="K3211" s="14">
        <f>IF($E3211="","",IFERROR(INDEX('01_Cad_Pecas'!$H$2:$H$5000,MATCH($E3211,'01_Cad_Pecas'!$D$2:$D$5000,0)),IFERROR(INDEX('01_Cad_Pecas'!$H$2:$H$5000,MATCH(VALUE($E3211),'01_Cad_Pecas'!$D$2:$D$5000,0)),"")))</f>
        <v/>
      </c>
      <c r="L3211" s="14">
        <f>IF($E3211="","",IFERROR(INDEX('01_Cad_Pecas'!$I$2:$I$5000,MATCH($E3211,'01_Cad_Pecas'!$D$2:$D$5000,0)),IFERROR(INDEX('01_Cad_Pecas'!$I$2:$I$5000,MATCH(VALUE($E3211),'01_Cad_Pecas'!$D$2:$D$5000,0)),"")))</f>
        <v/>
      </c>
      <c r="M3211" s="14">
        <f>IF(OR($J3211="",$L3211=""),"",IF($K3211="",0,$K3211)+$J3211*$L3211)</f>
        <v/>
      </c>
      <c r="N3211" s="14" t="n">
        <v>46216</v>
      </c>
      <c r="O3211" s="14" t="n">
        <v>612</v>
      </c>
      <c r="P3211" s="14" t="n"/>
      <c r="Q3211" s="14" t="n"/>
      <c r="R3211" s="14" t="n"/>
      <c r="S3211" s="14" t="n"/>
      <c r="T3211" s="14">
        <f>IF(OR($J3211="",$O3211=""),"",$O3211/$J3211)</f>
        <v/>
      </c>
      <c r="U3211" s="14" t="inlineStr">
        <is>
          <t>Concluído</t>
        </is>
      </c>
      <c r="V3211" s="14" t="n"/>
      <c r="W3211" s="14" t="n"/>
      <c r="X3211" s="14" t="n"/>
      <c r="Y3211" s="14" t="n"/>
      <c r="Z3211" s="14" t="n"/>
      <c r="AA3211" s="11" t="n"/>
      <c r="AB3211" s="14">
        <f>B3211&amp;"|"&amp;I3211</f>
        <v/>
      </c>
      <c r="AC3211">
        <f>IF($B3211="","","|"&amp;SUBSTITUTE(TRIM(SUBSTITUTE(SUBSTITUTE(SUBSTITUTE(SUBSTITUTE(SUBSTITUTE(SUBSTITUTE(SUBSTITUTE(SUBSTITUTE(SUBSTITUTE(SUBSTITUTE(SUBSTITUTE(SUBSTITUTE(SUBSTITUTE(SUBSTITUTE(TRIM($B3211&amp;""),CHAR(10)," "),CHAR(13)," "),"."," "),";"," "),","," "),"/"," "),"+"," "),"-"," "),"  "," "),"  "," "),"  "," "),"  "," "),"  "," "),"  "," "))," ","|")&amp;"|")</f>
        <v/>
      </c>
      <c r="AD3211">
        <f>TRIM($I3211&amp;"")</f>
        <v/>
      </c>
    </row>
    <row r="3212" ht="36" customHeight="1">
      <c r="A3212" s="9" t="n">
        <v>46227</v>
      </c>
      <c r="B3212" s="14" t="inlineStr">
        <is>
          <t>10235,10232,10233,10234</t>
        </is>
      </c>
      <c r="C3212" s="14" t="inlineStr">
        <is>
          <t>MAD 0729 (MARROM)</t>
        </is>
      </c>
      <c r="D3212" s="14" t="inlineStr">
        <is>
          <t>36 PINTURA P.U.</t>
        </is>
      </c>
      <c r="E3212" s="14" t="n">
        <v>20021607</v>
      </c>
      <c r="F3212" s="14" t="inlineStr">
        <is>
          <t>TAMPO 1605X905X18 MDF - MESA COM VIDRO</t>
        </is>
      </c>
      <c r="G3212" s="14" t="inlineStr">
        <is>
          <t>36 PINTURA P.U.</t>
        </is>
      </c>
      <c r="H3212" s="14" t="inlineStr">
        <is>
          <t>36 PINTURA P.U.</t>
        </is>
      </c>
      <c r="I3212" s="9" t="inlineStr">
        <is>
          <t>36 PINTURA P.U.</t>
        </is>
      </c>
      <c r="J3212" s="9" t="n">
        <v>23</v>
      </c>
      <c r="K3212" s="14">
        <f>IF($E3212="","",IFERROR(INDEX('01_Cad_Pecas'!$H$2:$H$5000,MATCH($E3212,'01_Cad_Pecas'!$D$2:$D$5000,0)),IFERROR(INDEX('01_Cad_Pecas'!$H$2:$H$5000,MATCH(VALUE($E3212),'01_Cad_Pecas'!$D$2:$D$5000,0)),"")))</f>
        <v/>
      </c>
      <c r="L3212" s="14">
        <f>IF($E3212="","",IFERROR(INDEX('01_Cad_Pecas'!$I$2:$I$5000,MATCH($E3212,'01_Cad_Pecas'!$D$2:$D$5000,0)),IFERROR(INDEX('01_Cad_Pecas'!$I$2:$I$5000,MATCH(VALUE($E3212),'01_Cad_Pecas'!$D$2:$D$5000,0)),"")))</f>
        <v/>
      </c>
      <c r="M3212" s="14">
        <f>IF(OR($J3212="",$L3212=""),"",IF($K3212="",0,$K3212)+$J3212*$L3212)</f>
        <v/>
      </c>
      <c r="N3212" s="14" t="n"/>
      <c r="O3212" s="14" t="n"/>
      <c r="P3212" s="14" t="n"/>
      <c r="Q3212" s="14" t="n"/>
      <c r="R3212" s="14" t="n"/>
      <c r="S3212" s="14" t="n"/>
      <c r="T3212" s="14" t="n"/>
      <c r="U3212" s="14" t="n"/>
      <c r="V3212" s="14" t="n"/>
      <c r="W3212" s="14" t="n"/>
      <c r="X3212" s="14" t="n"/>
      <c r="Y3212" s="14" t="n"/>
      <c r="Z3212" s="14" t="n"/>
      <c r="AA3212" s="11" t="n"/>
      <c r="AB3212" s="14">
        <f>B3212&amp;"|"&amp;I3212</f>
        <v/>
      </c>
      <c r="AC3212">
        <f>IF($B3212="","","|"&amp;SUBSTITUTE(TRIM(SUBSTITUTE(SUBSTITUTE(SUBSTITUTE(SUBSTITUTE(SUBSTITUTE(SUBSTITUTE(SUBSTITUTE(SUBSTITUTE(SUBSTITUTE(SUBSTITUTE(SUBSTITUTE(SUBSTITUTE(SUBSTITUTE(SUBSTITUTE(TRIM($B3212&amp;""),CHAR(10)," "),CHAR(13)," "),"."," "),";"," "),","," "),"/"," "),"+"," "),"-"," "),"  "," "),"  "," "),"  "," "),"  "," "),"  "," "),"  "," "))," ","|")&amp;"|")</f>
        <v/>
      </c>
      <c r="AD3212">
        <f>TRIM($I3212&amp;"")</f>
        <v/>
      </c>
    </row>
    <row r="3213" ht="36" customHeight="1">
      <c r="A3213" s="9" t="n">
        <v>46227</v>
      </c>
      <c r="B3213" s="14" t="inlineStr">
        <is>
          <t>10235,10232,10233,10234</t>
        </is>
      </c>
      <c r="C3213" s="14" t="inlineStr">
        <is>
          <t>MAD 0729 (MARROM)</t>
        </is>
      </c>
      <c r="D3213" s="14" t="inlineStr">
        <is>
          <t>36 PINTURA P.U.</t>
        </is>
      </c>
      <c r="E3213" s="14" t="n">
        <v>20053007</v>
      </c>
      <c r="F3213" s="14" t="inlineStr">
        <is>
          <t>TAMPO REDONDO 1035X1035X18 MDF - MESA COM VIDRO</t>
        </is>
      </c>
      <c r="G3213" s="14" t="inlineStr">
        <is>
          <t>36 PINTURA P.U.</t>
        </is>
      </c>
      <c r="H3213" s="14" t="inlineStr">
        <is>
          <t>36 PINTURA P.U.</t>
        </is>
      </c>
      <c r="I3213" s="9" t="inlineStr">
        <is>
          <t>36 PINTURA P.U.</t>
        </is>
      </c>
      <c r="J3213" s="9" t="n">
        <v>1</v>
      </c>
      <c r="K3213" s="14">
        <f>IF($E3213="","",IFERROR(INDEX('01_Cad_Pecas'!$H$2:$H$5000,MATCH($E3213,'01_Cad_Pecas'!$D$2:$D$5000,0)),IFERROR(INDEX('01_Cad_Pecas'!$H$2:$H$5000,MATCH(VALUE($E3213),'01_Cad_Pecas'!$D$2:$D$5000,0)),"")))</f>
        <v/>
      </c>
      <c r="L3213" s="14">
        <f>IF($E3213="","",IFERROR(INDEX('01_Cad_Pecas'!$I$2:$I$5000,MATCH($E3213,'01_Cad_Pecas'!$D$2:$D$5000,0)),IFERROR(INDEX('01_Cad_Pecas'!$I$2:$I$5000,MATCH(VALUE($E3213),'01_Cad_Pecas'!$D$2:$D$5000,0)),"")))</f>
        <v/>
      </c>
      <c r="M3213" s="14">
        <f>IF(OR($J3213="",$L3213=""),"",IF($K3213="",0,$K3213)+$J3213*$L3213)</f>
        <v/>
      </c>
      <c r="N3213" s="14" t="n"/>
      <c r="O3213" s="14" t="n"/>
      <c r="P3213" s="14" t="n"/>
      <c r="Q3213" s="14" t="n"/>
      <c r="R3213" s="14" t="n"/>
      <c r="S3213" s="14" t="n"/>
      <c r="T3213" s="14" t="n"/>
      <c r="U3213" s="14" t="n"/>
      <c r="V3213" s="14" t="n"/>
      <c r="W3213" s="14" t="n"/>
      <c r="X3213" s="14" t="n"/>
      <c r="Y3213" s="14" t="n"/>
      <c r="Z3213" s="14" t="n"/>
      <c r="AA3213" s="11" t="n"/>
      <c r="AB3213" s="14">
        <f>B3213&amp;"|"&amp;I3213</f>
        <v/>
      </c>
      <c r="AC3213">
        <f>IF($B3213="","","|"&amp;SUBSTITUTE(TRIM(SUBSTITUTE(SUBSTITUTE(SUBSTITUTE(SUBSTITUTE(SUBSTITUTE(SUBSTITUTE(SUBSTITUTE(SUBSTITUTE(SUBSTITUTE(SUBSTITUTE(SUBSTITUTE(SUBSTITUTE(SUBSTITUTE(SUBSTITUTE(TRIM($B3213&amp;""),CHAR(10)," "),CHAR(13)," "),"."," "),";"," "),","," "),"/"," "),"+"," "),"-"," "),"  "," "),"  "," "),"  "," "),"  "," "),"  "," "),"  "," "))," ","|")&amp;"|")</f>
        <v/>
      </c>
      <c r="AD3213">
        <f>TRIM($I3213&amp;"")</f>
        <v/>
      </c>
    </row>
    <row r="3214" ht="36" customHeight="1">
      <c r="A3214" s="9" t="n">
        <v>46227</v>
      </c>
      <c r="B3214" s="14" t="inlineStr">
        <is>
          <t>10235,10232,10233,10234</t>
        </is>
      </c>
      <c r="C3214" s="14" t="inlineStr">
        <is>
          <t>MAD 0729 (MARROM)</t>
        </is>
      </c>
      <c r="D3214" s="14" t="inlineStr">
        <is>
          <t>36 PINTURA P.U.</t>
        </is>
      </c>
      <c r="E3214" s="14" t="n">
        <v>20053207</v>
      </c>
      <c r="F3214" s="14" t="inlineStr">
        <is>
          <t>TAMPO 1205X905X18 MDF - MESA COM VIDRO</t>
        </is>
      </c>
      <c r="G3214" s="14" t="inlineStr">
        <is>
          <t>36 PINTURA P.U.</t>
        </is>
      </c>
      <c r="H3214" s="14" t="inlineStr">
        <is>
          <t>36 PINTURA P.U.</t>
        </is>
      </c>
      <c r="I3214" s="9" t="inlineStr">
        <is>
          <t>36 PINTURA P.U.</t>
        </is>
      </c>
      <c r="J3214" s="9" t="n">
        <v>9</v>
      </c>
      <c r="K3214" s="14">
        <f>IF($E3214="","",IFERROR(INDEX('01_Cad_Pecas'!$H$2:$H$5000,MATCH($E3214,'01_Cad_Pecas'!$D$2:$D$5000,0)),IFERROR(INDEX('01_Cad_Pecas'!$H$2:$H$5000,MATCH(VALUE($E3214),'01_Cad_Pecas'!$D$2:$D$5000,0)),"")))</f>
        <v/>
      </c>
      <c r="L3214" s="14">
        <f>IF($E3214="","",IFERROR(INDEX('01_Cad_Pecas'!$I$2:$I$5000,MATCH($E3214,'01_Cad_Pecas'!$D$2:$D$5000,0)),IFERROR(INDEX('01_Cad_Pecas'!$I$2:$I$5000,MATCH(VALUE($E3214),'01_Cad_Pecas'!$D$2:$D$5000,0)),"")))</f>
        <v/>
      </c>
      <c r="M3214" s="14">
        <f>IF(OR($J3214="",$L3214=""),"",IF($K3214="",0,$K3214)+$J3214*$L3214)</f>
        <v/>
      </c>
      <c r="N3214" s="14" t="n"/>
      <c r="O3214" s="14" t="n"/>
      <c r="P3214" s="14" t="n"/>
      <c r="Q3214" s="14" t="n"/>
      <c r="R3214" s="14" t="n"/>
      <c r="S3214" s="14" t="n"/>
      <c r="T3214" s="14" t="n"/>
      <c r="U3214" s="14" t="n"/>
      <c r="V3214" s="14" t="n"/>
      <c r="W3214" s="14" t="n"/>
      <c r="X3214" s="14" t="n"/>
      <c r="Y3214" s="14" t="n"/>
      <c r="Z3214" s="14" t="n"/>
      <c r="AA3214" s="11" t="n"/>
      <c r="AB3214" s="14">
        <f>B3214&amp;"|"&amp;I3214</f>
        <v/>
      </c>
      <c r="AC3214">
        <f>IF($B3214="","","|"&amp;SUBSTITUTE(TRIM(SUBSTITUTE(SUBSTITUTE(SUBSTITUTE(SUBSTITUTE(SUBSTITUTE(SUBSTITUTE(SUBSTITUTE(SUBSTITUTE(SUBSTITUTE(SUBSTITUTE(SUBSTITUTE(SUBSTITUTE(SUBSTITUTE(SUBSTITUTE(TRIM($B3214&amp;""),CHAR(10)," "),CHAR(13)," "),"."," "),";"," "),","," "),"/"," "),"+"," "),"-"," "),"  "," "),"  "," "),"  "," "),"  "," "),"  "," "),"  "," "))," ","|")&amp;"|")</f>
        <v/>
      </c>
      <c r="AD3214">
        <f>TRIM($I3214&amp;"")</f>
        <v/>
      </c>
    </row>
    <row r="3215" ht="36" customHeight="1">
      <c r="A3215" s="9" t="n">
        <v>46227</v>
      </c>
      <c r="B3215" s="14" t="inlineStr">
        <is>
          <t>10235,10232,10233,10234</t>
        </is>
      </c>
      <c r="C3215" s="14" t="inlineStr">
        <is>
          <t>MAD 0729 (MARROM)</t>
        </is>
      </c>
      <c r="D3215" s="14" t="inlineStr">
        <is>
          <t>36 PINTURA P.U.</t>
        </is>
      </c>
      <c r="E3215" s="14" t="n">
        <v>20053407</v>
      </c>
      <c r="F3215" s="14" t="inlineStr">
        <is>
          <t>TAMPO 1365X905X18 MDF - MESA COM VIDRO</t>
        </is>
      </c>
      <c r="G3215" s="14" t="inlineStr">
        <is>
          <t>36 PINTURA P.U.</t>
        </is>
      </c>
      <c r="H3215" s="14" t="inlineStr">
        <is>
          <t>36 PINTURA P.U.</t>
        </is>
      </c>
      <c r="I3215" s="9" t="inlineStr">
        <is>
          <t>36 PINTURA P.U.</t>
        </is>
      </c>
      <c r="J3215" s="9" t="n">
        <v>3</v>
      </c>
      <c r="K3215" s="14">
        <f>IF($E3215="","",IFERROR(INDEX('01_Cad_Pecas'!$H$2:$H$5000,MATCH($E3215,'01_Cad_Pecas'!$D$2:$D$5000,0)),IFERROR(INDEX('01_Cad_Pecas'!$H$2:$H$5000,MATCH(VALUE($E3215),'01_Cad_Pecas'!$D$2:$D$5000,0)),"")))</f>
        <v/>
      </c>
      <c r="L3215" s="14">
        <f>IF($E3215="","",IFERROR(INDEX('01_Cad_Pecas'!$I$2:$I$5000,MATCH($E3215,'01_Cad_Pecas'!$D$2:$D$5000,0)),IFERROR(INDEX('01_Cad_Pecas'!$I$2:$I$5000,MATCH(VALUE($E3215),'01_Cad_Pecas'!$D$2:$D$5000,0)),"")))</f>
        <v/>
      </c>
      <c r="M3215" s="14">
        <f>IF(OR($J3215="",$L3215=""),"",IF($K3215="",0,$K3215)+$J3215*$L3215)</f>
        <v/>
      </c>
      <c r="N3215" s="14" t="n">
        <v>46219</v>
      </c>
      <c r="O3215" s="14" t="n">
        <v>3</v>
      </c>
      <c r="P3215" s="14" t="n"/>
      <c r="Q3215" s="14" t="n"/>
      <c r="R3215" s="14" t="n"/>
      <c r="S3215" s="14" t="n"/>
      <c r="T3215" s="14">
        <f>IF(OR($J3215="",$O3215=""),"",$O3215/$J3215)</f>
        <v/>
      </c>
      <c r="U3215" s="14" t="inlineStr">
        <is>
          <t>Concluído</t>
        </is>
      </c>
      <c r="V3215" s="14" t="n"/>
      <c r="W3215" s="14" t="n"/>
      <c r="X3215" s="14" t="n"/>
      <c r="Y3215" s="14" t="n"/>
      <c r="Z3215" s="14" t="n"/>
      <c r="AA3215" s="11" t="n"/>
      <c r="AB3215" s="14">
        <f>B3215&amp;"|"&amp;I3215</f>
        <v/>
      </c>
      <c r="AC3215">
        <f>IF($B3215="","","|"&amp;SUBSTITUTE(TRIM(SUBSTITUTE(SUBSTITUTE(SUBSTITUTE(SUBSTITUTE(SUBSTITUTE(SUBSTITUTE(SUBSTITUTE(SUBSTITUTE(SUBSTITUTE(SUBSTITUTE(SUBSTITUTE(SUBSTITUTE(SUBSTITUTE(SUBSTITUTE(TRIM($B3215&amp;""),CHAR(10)," "),CHAR(13)," "),"."," "),";"," "),","," "),"/"," "),"+"," "),"-"," "),"  "," "),"  "," "),"  "," "),"  "," "),"  "," "),"  "," "))," ","|")&amp;"|")</f>
        <v/>
      </c>
      <c r="AD3215">
        <f>TRIM($I3215&amp;"")</f>
        <v/>
      </c>
    </row>
    <row r="3216" ht="36" customHeight="1">
      <c r="A3216" s="9" t="n">
        <v>46227</v>
      </c>
      <c r="B3216" s="14" t="inlineStr">
        <is>
          <t>10235,10232,10233,10234</t>
        </is>
      </c>
      <c r="C3216" s="14" t="inlineStr">
        <is>
          <t>MAD 0729 (MARROM)</t>
        </is>
      </c>
      <c r="D3216" s="14" t="inlineStr">
        <is>
          <t>36 PINTURA P.U.</t>
        </is>
      </c>
      <c r="E3216" s="14" t="n">
        <v>20061312</v>
      </c>
      <c r="F3216" s="14" t="inlineStr">
        <is>
          <t>TAMPO 2000X900X18 MDF - MESA COM VIDRO (RAIO100)</t>
        </is>
      </c>
      <c r="G3216" s="14" t="inlineStr">
        <is>
          <t>36 PINTURA P.U.</t>
        </is>
      </c>
      <c r="H3216" s="14" t="inlineStr">
        <is>
          <t>36 PINTURA P.U.</t>
        </is>
      </c>
      <c r="I3216" s="9" t="inlineStr">
        <is>
          <t>36 PINTURA P.U.</t>
        </is>
      </c>
      <c r="J3216" s="9" t="n">
        <v>25</v>
      </c>
      <c r="K3216" s="14">
        <f>IF($E3216="","",IFERROR(INDEX('01_Cad_Pecas'!$H$2:$H$5000,MATCH($E3216,'01_Cad_Pecas'!$D$2:$D$5000,0)),IFERROR(INDEX('01_Cad_Pecas'!$H$2:$H$5000,MATCH(VALUE($E3216),'01_Cad_Pecas'!$D$2:$D$5000,0)),"")))</f>
        <v/>
      </c>
      <c r="L3216" s="14">
        <f>IF($E3216="","",IFERROR(INDEX('01_Cad_Pecas'!$I$2:$I$5000,MATCH($E3216,'01_Cad_Pecas'!$D$2:$D$5000,0)),IFERROR(INDEX('01_Cad_Pecas'!$I$2:$I$5000,MATCH(VALUE($E3216),'01_Cad_Pecas'!$D$2:$D$5000,0)),"")))</f>
        <v/>
      </c>
      <c r="M3216" s="14">
        <f>IF(OR($J3216="",$L3216=""),"",IF($K3216="",0,$K3216)+$J3216*$L3216)</f>
        <v/>
      </c>
      <c r="N3216" s="14" t="n">
        <v>46219</v>
      </c>
      <c r="O3216" s="14" t="n">
        <v>25</v>
      </c>
      <c r="P3216" s="14" t="n"/>
      <c r="Q3216" s="14" t="n"/>
      <c r="R3216" s="14" t="n"/>
      <c r="S3216" s="14" t="n"/>
      <c r="T3216" s="14">
        <f>IF(OR($J3216="",$O3216=""),"",$O3216/$J3216)</f>
        <v/>
      </c>
      <c r="U3216" s="14" t="inlineStr">
        <is>
          <t>Concluído</t>
        </is>
      </c>
      <c r="V3216" s="14" t="n"/>
      <c r="W3216" s="14" t="n"/>
      <c r="X3216" s="14" t="n"/>
      <c r="Y3216" s="14" t="n"/>
      <c r="Z3216" s="14" t="n"/>
      <c r="AA3216" s="11" t="n"/>
      <c r="AB3216" s="14">
        <f>B3216&amp;"|"&amp;I3216</f>
        <v/>
      </c>
      <c r="AC3216">
        <f>IF($B3216="","","|"&amp;SUBSTITUTE(TRIM(SUBSTITUTE(SUBSTITUTE(SUBSTITUTE(SUBSTITUTE(SUBSTITUTE(SUBSTITUTE(SUBSTITUTE(SUBSTITUTE(SUBSTITUTE(SUBSTITUTE(SUBSTITUTE(SUBSTITUTE(SUBSTITUTE(SUBSTITUTE(TRIM($B3216&amp;""),CHAR(10)," "),CHAR(13)," "),"."," "),";"," "),","," "),"/"," "),"+"," "),"-"," "),"  "," "),"  "," "),"  "," "),"  "," "),"  "," "),"  "," "))," ","|")&amp;"|")</f>
        <v/>
      </c>
      <c r="AD3216">
        <f>TRIM($I3216&amp;"")</f>
        <v/>
      </c>
    </row>
    <row r="3217" ht="36" customHeight="1">
      <c r="A3217" s="9" t="n">
        <v>46227</v>
      </c>
      <c r="B3217" s="14" t="inlineStr">
        <is>
          <t>10235,10232,10233,10234</t>
        </is>
      </c>
      <c r="C3217" s="14" t="inlineStr">
        <is>
          <t>MAD 0729 (MARROM)</t>
        </is>
      </c>
      <c r="D3217" s="14" t="inlineStr">
        <is>
          <t>36 PINTURA P.U.</t>
        </is>
      </c>
      <c r="E3217" s="14" t="n">
        <v>20083212</v>
      </c>
      <c r="F3217" s="14" t="inlineStr">
        <is>
          <t>TAMPO 1365X905X18 MDF - MESA COM VIDRO (RAIO100)</t>
        </is>
      </c>
      <c r="G3217" s="14" t="inlineStr">
        <is>
          <t>36 PINTURA P.U.</t>
        </is>
      </c>
      <c r="H3217" s="14" t="inlineStr">
        <is>
          <t>36 PINTURA P.U.</t>
        </is>
      </c>
      <c r="I3217" s="9" t="inlineStr">
        <is>
          <t>36 PINTURA P.U.</t>
        </is>
      </c>
      <c r="J3217" s="9" t="n">
        <v>2</v>
      </c>
      <c r="K3217" s="14">
        <f>IF($E3217="","",IFERROR(INDEX('01_Cad_Pecas'!$H$2:$H$5000,MATCH($E3217,'01_Cad_Pecas'!$D$2:$D$5000,0)),IFERROR(INDEX('01_Cad_Pecas'!$H$2:$H$5000,MATCH(VALUE($E3217),'01_Cad_Pecas'!$D$2:$D$5000,0)),"")))</f>
        <v/>
      </c>
      <c r="L3217" s="14">
        <f>IF($E3217="","",IFERROR(INDEX('01_Cad_Pecas'!$I$2:$I$5000,MATCH($E3217,'01_Cad_Pecas'!$D$2:$D$5000,0)),IFERROR(INDEX('01_Cad_Pecas'!$I$2:$I$5000,MATCH(VALUE($E3217),'01_Cad_Pecas'!$D$2:$D$5000,0)),"")))</f>
        <v/>
      </c>
      <c r="M3217" s="14">
        <f>IF(OR($J3217="",$L3217=""),"",IF($K3217="",0,$K3217)+$J3217*$L3217)</f>
        <v/>
      </c>
      <c r="N3217" s="14" t="n">
        <v>46219</v>
      </c>
      <c r="O3217" s="14" t="n">
        <v>2</v>
      </c>
      <c r="P3217" s="14" t="n"/>
      <c r="Q3217" s="14" t="n"/>
      <c r="R3217" s="14" t="n"/>
      <c r="S3217" s="14" t="n"/>
      <c r="T3217" s="14">
        <f>IF(OR($J3217="",$O3217=""),"",$O3217/$J3217)</f>
        <v/>
      </c>
      <c r="U3217" s="14" t="inlineStr">
        <is>
          <t>Concluído</t>
        </is>
      </c>
      <c r="V3217" s="14" t="n"/>
      <c r="W3217" s="14" t="n"/>
      <c r="X3217" s="14" t="n"/>
      <c r="Y3217" s="14" t="n"/>
      <c r="Z3217" s="14" t="n"/>
      <c r="AA3217" s="11" t="n"/>
      <c r="AB3217" s="14">
        <f>B3217&amp;"|"&amp;I3217</f>
        <v/>
      </c>
      <c r="AC3217">
        <f>IF($B3217="","","|"&amp;SUBSTITUTE(TRIM(SUBSTITUTE(SUBSTITUTE(SUBSTITUTE(SUBSTITUTE(SUBSTITUTE(SUBSTITUTE(SUBSTITUTE(SUBSTITUTE(SUBSTITUTE(SUBSTITUTE(SUBSTITUTE(SUBSTITUTE(SUBSTITUTE(SUBSTITUTE(TRIM($B3217&amp;""),CHAR(10)," "),CHAR(13)," "),"."," "),";"," "),","," "),"/"," "),"+"," "),"-"," "),"  "," "),"  "," "),"  "," "),"  "," "),"  "," "),"  "," "))," ","|")&amp;"|")</f>
        <v/>
      </c>
      <c r="AD3217">
        <f>TRIM($I3217&amp;"")</f>
        <v/>
      </c>
    </row>
    <row r="3218" ht="36" customHeight="1">
      <c r="A3218" s="9" t="n">
        <v>46227</v>
      </c>
      <c r="B3218" s="14" t="inlineStr">
        <is>
          <t>10235,10232,10233,10234</t>
        </is>
      </c>
      <c r="C3218" s="14" t="inlineStr">
        <is>
          <t>MAD 0729 (MARROM)</t>
        </is>
      </c>
      <c r="D3218" s="14" t="inlineStr">
        <is>
          <t>36 PINTURA P.U.</t>
        </is>
      </c>
      <c r="E3218" s="14" t="n">
        <v>20086212</v>
      </c>
      <c r="F3218" s="14" t="inlineStr">
        <is>
          <t>TAMPO 1605X905X18 MDF - MESA COM VIDRO (RAIO100)</t>
        </is>
      </c>
      <c r="G3218" s="14" t="inlineStr">
        <is>
          <t>36 PINTURA P.U.</t>
        </is>
      </c>
      <c r="H3218" s="14" t="inlineStr">
        <is>
          <t>36 PINTURA P.U.</t>
        </is>
      </c>
      <c r="I3218" s="9" t="inlineStr">
        <is>
          <t>36 PINTURA P.U.</t>
        </is>
      </c>
      <c r="J3218" s="9" t="n">
        <v>12</v>
      </c>
      <c r="K3218" s="14">
        <f>IF($E3218="","",IFERROR(INDEX('01_Cad_Pecas'!$H$2:$H$5000,MATCH($E3218,'01_Cad_Pecas'!$D$2:$D$5000,0)),IFERROR(INDEX('01_Cad_Pecas'!$H$2:$H$5000,MATCH(VALUE($E3218),'01_Cad_Pecas'!$D$2:$D$5000,0)),"")))</f>
        <v/>
      </c>
      <c r="L3218" s="14">
        <f>IF($E3218="","",IFERROR(INDEX('01_Cad_Pecas'!$I$2:$I$5000,MATCH($E3218,'01_Cad_Pecas'!$D$2:$D$5000,0)),IFERROR(INDEX('01_Cad_Pecas'!$I$2:$I$5000,MATCH(VALUE($E3218),'01_Cad_Pecas'!$D$2:$D$5000,0)),"")))</f>
        <v/>
      </c>
      <c r="M3218" s="14">
        <f>IF(OR($J3218="",$L3218=""),"",IF($K3218="",0,$K3218)+$J3218*$L3218)</f>
        <v/>
      </c>
      <c r="N3218" s="14" t="n"/>
      <c r="O3218" s="14" t="n"/>
      <c r="P3218" s="14" t="n"/>
      <c r="Q3218" s="14" t="n"/>
      <c r="R3218" s="14" t="n"/>
      <c r="S3218" s="14" t="n"/>
      <c r="T3218" s="14" t="n"/>
      <c r="U3218" s="14" t="n"/>
      <c r="V3218" s="14" t="n"/>
      <c r="W3218" s="14" t="n"/>
      <c r="X3218" s="14" t="n"/>
      <c r="Y3218" s="14" t="n"/>
      <c r="Z3218" s="14" t="n"/>
      <c r="AA3218" s="11" t="n"/>
      <c r="AB3218" s="14">
        <f>B3218&amp;"|"&amp;I3218</f>
        <v/>
      </c>
      <c r="AC3218">
        <f>IF($B3218="","","|"&amp;SUBSTITUTE(TRIM(SUBSTITUTE(SUBSTITUTE(SUBSTITUTE(SUBSTITUTE(SUBSTITUTE(SUBSTITUTE(SUBSTITUTE(SUBSTITUTE(SUBSTITUTE(SUBSTITUTE(SUBSTITUTE(SUBSTITUTE(SUBSTITUTE(SUBSTITUTE(TRIM($B3218&amp;""),CHAR(10)," "),CHAR(13)," "),"."," "),";"," "),","," "),"/"," "),"+"," "),"-"," "),"  "," "),"  "," "),"  "," "),"  "," "),"  "," "),"  "," "))," ","|")&amp;"|")</f>
        <v/>
      </c>
      <c r="AD3218">
        <f>TRIM($I3218&amp;"")</f>
        <v/>
      </c>
    </row>
    <row r="3219" ht="36" customHeight="1">
      <c r="A3219" s="9" t="n">
        <v>46227</v>
      </c>
      <c r="B3219" s="14" t="inlineStr">
        <is>
          <t>10235,10232,10233,10234</t>
        </is>
      </c>
      <c r="C3219" s="14" t="inlineStr">
        <is>
          <t>MAD 0729 (MARROM)</t>
        </is>
      </c>
      <c r="D3219" s="14" t="inlineStr">
        <is>
          <t>36 PINTURA P.U.</t>
        </is>
      </c>
      <c r="E3219" s="14" t="n">
        <v>20088212</v>
      </c>
      <c r="F3219" s="14" t="inlineStr">
        <is>
          <t>TAMPO 1800X900X18 MDF - MESA COM VIDRO (RAIO100)</t>
        </is>
      </c>
      <c r="G3219" s="14" t="inlineStr">
        <is>
          <t>36 PINTURA P.U.</t>
        </is>
      </c>
      <c r="H3219" s="14" t="inlineStr">
        <is>
          <t>36 PINTURA P.U.</t>
        </is>
      </c>
      <c r="I3219" s="9" t="inlineStr">
        <is>
          <t>36 PINTURA P.U.</t>
        </is>
      </c>
      <c r="J3219" s="9" t="n">
        <v>1</v>
      </c>
      <c r="K3219" s="14">
        <f>IF($E3219="","",IFERROR(INDEX('01_Cad_Pecas'!$H$2:$H$5000,MATCH($E3219,'01_Cad_Pecas'!$D$2:$D$5000,0)),IFERROR(INDEX('01_Cad_Pecas'!$H$2:$H$5000,MATCH(VALUE($E3219),'01_Cad_Pecas'!$D$2:$D$5000,0)),"")))</f>
        <v/>
      </c>
      <c r="L3219" s="14">
        <f>IF($E3219="","",IFERROR(INDEX('01_Cad_Pecas'!$I$2:$I$5000,MATCH($E3219,'01_Cad_Pecas'!$D$2:$D$5000,0)),IFERROR(INDEX('01_Cad_Pecas'!$I$2:$I$5000,MATCH(VALUE($E3219),'01_Cad_Pecas'!$D$2:$D$5000,0)),"")))</f>
        <v/>
      </c>
      <c r="M3219" s="14">
        <f>IF(OR($J3219="",$L3219=""),"",IF($K3219="",0,$K3219)+$J3219*$L3219)</f>
        <v/>
      </c>
      <c r="N3219" s="14" t="n">
        <v>46219</v>
      </c>
      <c r="O3219" s="14" t="n">
        <v>1</v>
      </c>
      <c r="P3219" s="14" t="n"/>
      <c r="Q3219" s="14" t="n"/>
      <c r="R3219" s="14" t="n"/>
      <c r="S3219" s="14" t="n"/>
      <c r="T3219" s="14">
        <f>IF(OR($J3219="",$O3219=""),"",$O3219/$J3219)</f>
        <v/>
      </c>
      <c r="U3219" s="14" t="inlineStr">
        <is>
          <t>Concluído</t>
        </is>
      </c>
      <c r="V3219" s="14" t="n"/>
      <c r="W3219" s="14" t="n"/>
      <c r="X3219" s="14" t="n"/>
      <c r="Y3219" s="14" t="n"/>
      <c r="Z3219" s="14" t="n"/>
      <c r="AA3219" s="11" t="n"/>
      <c r="AB3219" s="14">
        <f>B3219&amp;"|"&amp;I3219</f>
        <v/>
      </c>
      <c r="AC3219">
        <f>IF($B3219="","","|"&amp;SUBSTITUTE(TRIM(SUBSTITUTE(SUBSTITUTE(SUBSTITUTE(SUBSTITUTE(SUBSTITUTE(SUBSTITUTE(SUBSTITUTE(SUBSTITUTE(SUBSTITUTE(SUBSTITUTE(SUBSTITUTE(SUBSTITUTE(SUBSTITUTE(SUBSTITUTE(TRIM($B3219&amp;""),CHAR(10)," "),CHAR(13)," "),"."," "),";"," "),","," "),"/"," "),"+"," "),"-"," "),"  "," "),"  "," "),"  "," "),"  "," "),"  "," "),"  "," "))," ","|")&amp;"|")</f>
        <v/>
      </c>
      <c r="AD3219">
        <f>TRIM($I3219&amp;"")</f>
        <v/>
      </c>
    </row>
    <row r="3220" ht="36" customHeight="1">
      <c r="A3220" s="9" t="n">
        <v>46213</v>
      </c>
      <c r="B3220" s="14" t="inlineStr">
        <is>
          <t>10241</t>
        </is>
      </c>
      <c r="C3220" s="14" t="inlineStr">
        <is>
          <t>M/C 0717 (MARROM)</t>
        </is>
      </c>
      <c r="D3220" s="14" t="inlineStr">
        <is>
          <t>36 PINTURA P.U.</t>
        </is>
      </c>
      <c r="E3220" s="14" t="n">
        <v>30080009</v>
      </c>
      <c r="F3220" s="14" t="inlineStr">
        <is>
          <t>(4) MOLDURA 1360X680X12 MDF - MESA AMST. 1,36X1,36</t>
        </is>
      </c>
      <c r="G3220" s="14" t="inlineStr">
        <is>
          <t>36 PINTURA P.U.</t>
        </is>
      </c>
      <c r="H3220" s="14" t="inlineStr">
        <is>
          <t>36 PINTURA P.U.</t>
        </is>
      </c>
      <c r="I3220" s="9" t="inlineStr">
        <is>
          <t>36 PINTURA P.U.</t>
        </is>
      </c>
      <c r="J3220" s="9" t="n">
        <v>8</v>
      </c>
      <c r="K3220" s="14">
        <f>IF($E3220="","",IFERROR(INDEX('01_Cad_Pecas'!$H$2:$H$5000,MATCH($E3220,'01_Cad_Pecas'!$D$2:$D$5000,0)),IFERROR(INDEX('01_Cad_Pecas'!$H$2:$H$5000,MATCH(VALUE($E3220),'01_Cad_Pecas'!$D$2:$D$5000,0)),"")))</f>
        <v/>
      </c>
      <c r="L3220" s="14">
        <f>IF($E3220="","",IFERROR(INDEX('01_Cad_Pecas'!$I$2:$I$5000,MATCH($E3220,'01_Cad_Pecas'!$D$2:$D$5000,0)),IFERROR(INDEX('01_Cad_Pecas'!$I$2:$I$5000,MATCH(VALUE($E3220),'01_Cad_Pecas'!$D$2:$D$5000,0)),"")))</f>
        <v/>
      </c>
      <c r="M3220" s="14">
        <f>IF(OR($J3220="",$L3220=""),"",IF($K3220="",0,$K3220)+$J3220*$L3220)</f>
        <v/>
      </c>
      <c r="N3220" s="14" t="n">
        <v>46216</v>
      </c>
      <c r="O3220" s="14" t="n">
        <v>8</v>
      </c>
      <c r="P3220" s="14" t="n"/>
      <c r="Q3220" s="14" t="n"/>
      <c r="R3220" s="14" t="n"/>
      <c r="S3220" s="14" t="n"/>
      <c r="T3220" s="14">
        <f>IF(OR($J3220="",$O3220=""),"",$O3220/$J3220)</f>
        <v/>
      </c>
      <c r="U3220" s="14" t="inlineStr">
        <is>
          <t>Concluído</t>
        </is>
      </c>
      <c r="V3220" s="14" t="n"/>
      <c r="W3220" s="14" t="n"/>
      <c r="X3220" s="14" t="n"/>
      <c r="Y3220" s="14" t="n"/>
      <c r="Z3220" s="14" t="n"/>
      <c r="AA3220" s="11" t="n"/>
      <c r="AB3220" s="14">
        <f>B3220&amp;"|"&amp;I3220</f>
        <v/>
      </c>
      <c r="AC3220">
        <f>IF($B3220="","","|"&amp;SUBSTITUTE(TRIM(SUBSTITUTE(SUBSTITUTE(SUBSTITUTE(SUBSTITUTE(SUBSTITUTE(SUBSTITUTE(SUBSTITUTE(SUBSTITUTE(SUBSTITUTE(SUBSTITUTE(SUBSTITUTE(SUBSTITUTE(SUBSTITUTE(SUBSTITUTE(TRIM($B3220&amp;""),CHAR(10)," "),CHAR(13)," "),"."," "),";"," "),","," "),"/"," "),"+"," "),"-"," "),"  "," "),"  "," "),"  "," "),"  "," "),"  "," "),"  "," "))," ","|")&amp;"|")</f>
        <v/>
      </c>
      <c r="AD3220">
        <f>TRIM($I3220&amp;"")</f>
        <v/>
      </c>
    </row>
    <row r="3221" ht="36" customHeight="1">
      <c r="A3221" s="9" t="n">
        <v>46213</v>
      </c>
      <c r="B3221" s="14" t="inlineStr">
        <is>
          <t>10241</t>
        </is>
      </c>
      <c r="C3221" s="14" t="inlineStr">
        <is>
          <t>M/C 0717 (MARROM)</t>
        </is>
      </c>
      <c r="D3221" s="14" t="inlineStr">
        <is>
          <t>36 PINTURA P.U.</t>
        </is>
      </c>
      <c r="E3221" s="14" t="n">
        <v>30081507</v>
      </c>
      <c r="F3221" s="14" t="inlineStr">
        <is>
          <t>(2)PRATO MENOR 582X582X12 MDF-MESA ANCARA /AMSTERD</t>
        </is>
      </c>
      <c r="G3221" s="14" t="inlineStr">
        <is>
          <t>36 PINTURA P.U.</t>
        </is>
      </c>
      <c r="H3221" s="14" t="inlineStr">
        <is>
          <t>36 PINTURA P.U.</t>
        </is>
      </c>
      <c r="I3221" s="9" t="inlineStr">
        <is>
          <t>36 PINTURA P.U.</t>
        </is>
      </c>
      <c r="J3221" s="9" t="n">
        <v>4</v>
      </c>
      <c r="K3221" s="14">
        <f>IF($E3221="","",IFERROR(INDEX('01_Cad_Pecas'!$H$2:$H$5000,MATCH($E3221,'01_Cad_Pecas'!$D$2:$D$5000,0)),IFERROR(INDEX('01_Cad_Pecas'!$H$2:$H$5000,MATCH(VALUE($E3221),'01_Cad_Pecas'!$D$2:$D$5000,0)),"")))</f>
        <v/>
      </c>
      <c r="L3221" s="14">
        <f>IF($E3221="","",IFERROR(INDEX('01_Cad_Pecas'!$I$2:$I$5000,MATCH($E3221,'01_Cad_Pecas'!$D$2:$D$5000,0)),IFERROR(INDEX('01_Cad_Pecas'!$I$2:$I$5000,MATCH(VALUE($E3221),'01_Cad_Pecas'!$D$2:$D$5000,0)),"")))</f>
        <v/>
      </c>
      <c r="M3221" s="14">
        <f>IF(OR($J3221="",$L3221=""),"",IF($K3221="",0,$K3221)+$J3221*$L3221)</f>
        <v/>
      </c>
      <c r="N3221" s="14" t="n">
        <v>46216</v>
      </c>
      <c r="O3221" s="14" t="n">
        <v>4</v>
      </c>
      <c r="P3221" s="14" t="n"/>
      <c r="Q3221" s="14" t="n"/>
      <c r="R3221" s="14" t="n"/>
      <c r="S3221" s="14" t="n"/>
      <c r="T3221" s="14">
        <f>IF(OR($J3221="",$O3221=""),"",$O3221/$J3221)</f>
        <v/>
      </c>
      <c r="U3221" s="14" t="inlineStr">
        <is>
          <t>Concluído</t>
        </is>
      </c>
      <c r="V3221" s="14" t="n"/>
      <c r="W3221" s="14" t="n"/>
      <c r="X3221" s="14" t="n"/>
      <c r="Y3221" s="14" t="n"/>
      <c r="Z3221" s="14" t="n"/>
      <c r="AA3221" s="11" t="n"/>
      <c r="AB3221" s="14">
        <f>B3221&amp;"|"&amp;I3221</f>
        <v/>
      </c>
      <c r="AC3221">
        <f>IF($B3221="","","|"&amp;SUBSTITUTE(TRIM(SUBSTITUTE(SUBSTITUTE(SUBSTITUTE(SUBSTITUTE(SUBSTITUTE(SUBSTITUTE(SUBSTITUTE(SUBSTITUTE(SUBSTITUTE(SUBSTITUTE(SUBSTITUTE(SUBSTITUTE(SUBSTITUTE(SUBSTITUTE(TRIM($B3221&amp;""),CHAR(10)," "),CHAR(13)," "),"."," "),";"," "),","," "),"/"," "),"+"," "),"-"," "),"  "," "),"  "," "),"  "," "),"  "," "),"  "," "),"  "," "))," ","|")&amp;"|")</f>
        <v/>
      </c>
      <c r="AD3221">
        <f>TRIM($I3221&amp;"")</f>
        <v/>
      </c>
    </row>
    <row r="3222" ht="36" customHeight="1">
      <c r="A3222" s="9" t="n">
        <v>46213</v>
      </c>
      <c r="B3222" s="14" t="inlineStr">
        <is>
          <t>10241</t>
        </is>
      </c>
      <c r="C3222" s="14" t="inlineStr">
        <is>
          <t>M/C 0717 (MARROM)</t>
        </is>
      </c>
      <c r="D3222" s="14" t="inlineStr">
        <is>
          <t>36 PINTURA P.U.</t>
        </is>
      </c>
      <c r="E3222" s="14" t="n">
        <v>30081508</v>
      </c>
      <c r="F3222" s="14" t="inlineStr">
        <is>
          <t>(3) PRATO MAIOR 664X664X12 MDF-MESA ANCARA/AMSTERD</t>
        </is>
      </c>
      <c r="G3222" s="14" t="inlineStr">
        <is>
          <t>36 PINTURA P.U.</t>
        </is>
      </c>
      <c r="H3222" s="14" t="inlineStr">
        <is>
          <t>36 PINTURA P.U.</t>
        </is>
      </c>
      <c r="I3222" s="9" t="inlineStr">
        <is>
          <t>36 PINTURA P.U.</t>
        </is>
      </c>
      <c r="J3222" s="9" t="n">
        <v>4</v>
      </c>
      <c r="K3222" s="14">
        <f>IF($E3222="","",IFERROR(INDEX('01_Cad_Pecas'!$H$2:$H$5000,MATCH($E3222,'01_Cad_Pecas'!$D$2:$D$5000,0)),IFERROR(INDEX('01_Cad_Pecas'!$H$2:$H$5000,MATCH(VALUE($E3222),'01_Cad_Pecas'!$D$2:$D$5000,0)),"")))</f>
        <v/>
      </c>
      <c r="L3222" s="14">
        <f>IF($E3222="","",IFERROR(INDEX('01_Cad_Pecas'!$I$2:$I$5000,MATCH($E3222,'01_Cad_Pecas'!$D$2:$D$5000,0)),IFERROR(INDEX('01_Cad_Pecas'!$I$2:$I$5000,MATCH(VALUE($E3222),'01_Cad_Pecas'!$D$2:$D$5000,0)),"")))</f>
        <v/>
      </c>
      <c r="M3222" s="14">
        <f>IF(OR($J3222="",$L3222=""),"",IF($K3222="",0,$K3222)+$J3222*$L3222)</f>
        <v/>
      </c>
      <c r="N3222" s="14" t="n">
        <v>46216</v>
      </c>
      <c r="O3222" s="14" t="n">
        <v>4</v>
      </c>
      <c r="P3222" s="14" t="n"/>
      <c r="Q3222" s="14" t="n"/>
      <c r="R3222" s="14" t="n"/>
      <c r="S3222" s="14" t="n"/>
      <c r="T3222" s="14">
        <f>IF(OR($J3222="",$O3222=""),"",$O3222/$J3222)</f>
        <v/>
      </c>
      <c r="U3222" s="14" t="inlineStr">
        <is>
          <t>Concluído</t>
        </is>
      </c>
      <c r="V3222" s="14" t="n"/>
      <c r="W3222" s="14" t="n"/>
      <c r="X3222" s="14" t="n"/>
      <c r="Y3222" s="14" t="n"/>
      <c r="Z3222" s="14" t="n"/>
      <c r="AA3222" s="11" t="n"/>
      <c r="AB3222" s="14">
        <f>B3222&amp;"|"&amp;I3222</f>
        <v/>
      </c>
      <c r="AC3222">
        <f>IF($B3222="","","|"&amp;SUBSTITUTE(TRIM(SUBSTITUTE(SUBSTITUTE(SUBSTITUTE(SUBSTITUTE(SUBSTITUTE(SUBSTITUTE(SUBSTITUTE(SUBSTITUTE(SUBSTITUTE(SUBSTITUTE(SUBSTITUTE(SUBSTITUTE(SUBSTITUTE(SUBSTITUTE(TRIM($B3222&amp;""),CHAR(10)," "),CHAR(13)," "),"."," "),";"," "),","," "),"/"," "),"+"," "),"-"," "),"  "," "),"  "," "),"  "," "),"  "," "),"  "," "),"  "," "))," ","|")&amp;"|")</f>
        <v/>
      </c>
      <c r="AD3222">
        <f>TRIM($I3222&amp;"")</f>
        <v/>
      </c>
    </row>
    <row r="3223" ht="36" customHeight="1">
      <c r="A3223" s="9" t="n">
        <v>46213</v>
      </c>
      <c r="B3223" s="14" t="inlineStr">
        <is>
          <t>10241</t>
        </is>
      </c>
      <c r="C3223" s="14" t="inlineStr">
        <is>
          <t>M/C 0717 (MARROM)</t>
        </is>
      </c>
      <c r="D3223" s="14" t="inlineStr">
        <is>
          <t>36 PINTURA P.U.</t>
        </is>
      </c>
      <c r="E3223" s="14" t="n">
        <v>20031207</v>
      </c>
      <c r="F3223" s="14" t="inlineStr">
        <is>
          <t>TAMPO 1205X905X15 MDF - MESA COM VIDRO</t>
        </is>
      </c>
      <c r="G3223" s="14" t="inlineStr">
        <is>
          <t>36 PINTURA P.U.</t>
        </is>
      </c>
      <c r="H3223" s="14" t="inlineStr">
        <is>
          <t>36 PINTURA P.U.</t>
        </is>
      </c>
      <c r="I3223" s="9" t="inlineStr">
        <is>
          <t>36 PINTURA P.U.</t>
        </is>
      </c>
      <c r="J3223" s="9" t="n">
        <v>2</v>
      </c>
      <c r="K3223" s="14">
        <f>IF($E3223="","",IFERROR(INDEX('01_Cad_Pecas'!$H$2:$H$5000,MATCH($E3223,'01_Cad_Pecas'!$D$2:$D$5000,0)),IFERROR(INDEX('01_Cad_Pecas'!$H$2:$H$5000,MATCH(VALUE($E3223),'01_Cad_Pecas'!$D$2:$D$5000,0)),"")))</f>
        <v/>
      </c>
      <c r="L3223" s="14">
        <f>IF($E3223="","",IFERROR(INDEX('01_Cad_Pecas'!$I$2:$I$5000,MATCH($E3223,'01_Cad_Pecas'!$D$2:$D$5000,0)),IFERROR(INDEX('01_Cad_Pecas'!$I$2:$I$5000,MATCH(VALUE($E3223),'01_Cad_Pecas'!$D$2:$D$5000,0)),"")))</f>
        <v/>
      </c>
      <c r="M3223" s="14">
        <f>IF(OR($J3223="",$L3223=""),"",IF($K3223="",0,$K3223)+$J3223*$L3223)</f>
        <v/>
      </c>
      <c r="N3223" s="14" t="n">
        <v>46216</v>
      </c>
      <c r="O3223" s="14" t="n">
        <v>2</v>
      </c>
      <c r="P3223" s="14" t="n"/>
      <c r="Q3223" s="14" t="n"/>
      <c r="R3223" s="14" t="n"/>
      <c r="S3223" s="14" t="n"/>
      <c r="T3223" s="14">
        <f>IF(OR($J3223="",$O3223=""),"",$O3223/$J3223)</f>
        <v/>
      </c>
      <c r="U3223" s="14" t="inlineStr">
        <is>
          <t>Concluído</t>
        </is>
      </c>
      <c r="V3223" s="14" t="n"/>
      <c r="W3223" s="14" t="n"/>
      <c r="X3223" s="14" t="n"/>
      <c r="Y3223" s="14" t="n"/>
      <c r="Z3223" s="14" t="n"/>
      <c r="AA3223" s="11" t="n"/>
      <c r="AB3223" s="14">
        <f>B3223&amp;"|"&amp;I3223</f>
        <v/>
      </c>
      <c r="AC3223">
        <f>IF($B3223="","","|"&amp;SUBSTITUTE(TRIM(SUBSTITUTE(SUBSTITUTE(SUBSTITUTE(SUBSTITUTE(SUBSTITUTE(SUBSTITUTE(SUBSTITUTE(SUBSTITUTE(SUBSTITUTE(SUBSTITUTE(SUBSTITUTE(SUBSTITUTE(SUBSTITUTE(SUBSTITUTE(TRIM($B3223&amp;""),CHAR(10)," "),CHAR(13)," "),"."," "),";"," "),","," "),"/"," "),"+"," "),"-"," "),"  "," "),"  "," "),"  "," "),"  "," "),"  "," "),"  "," "))," ","|")&amp;"|")</f>
        <v/>
      </c>
      <c r="AD3223">
        <f>TRIM($I3223&amp;"")</f>
        <v/>
      </c>
    </row>
    <row r="3224" ht="36" customHeight="1">
      <c r="A3224" s="9" t="n">
        <v>46213</v>
      </c>
      <c r="B3224" s="14" t="inlineStr">
        <is>
          <t>10241</t>
        </is>
      </c>
      <c r="C3224" s="14" t="inlineStr">
        <is>
          <t>M/C 0717 (MARROM)</t>
        </is>
      </c>
      <c r="D3224" s="14" t="inlineStr">
        <is>
          <t>36 PINTURA P.U.</t>
        </is>
      </c>
      <c r="E3224" s="14" t="n">
        <v>20031607</v>
      </c>
      <c r="F3224" s="14" t="inlineStr">
        <is>
          <t>TAMPO 1605X905X15 MDF - MESA COM VIDRO</t>
        </is>
      </c>
      <c r="G3224" s="14" t="inlineStr">
        <is>
          <t>36 PINTURA P.U.</t>
        </is>
      </c>
      <c r="H3224" s="14" t="inlineStr">
        <is>
          <t>36 PINTURA P.U.</t>
        </is>
      </c>
      <c r="I3224" s="9" t="inlineStr">
        <is>
          <t>36 PINTURA P.U.</t>
        </is>
      </c>
      <c r="J3224" s="9" t="n">
        <v>1</v>
      </c>
      <c r="K3224" s="14">
        <f>IF($E3224="","",IFERROR(INDEX('01_Cad_Pecas'!$H$2:$H$5000,MATCH($E3224,'01_Cad_Pecas'!$D$2:$D$5000,0)),IFERROR(INDEX('01_Cad_Pecas'!$H$2:$H$5000,MATCH(VALUE($E3224),'01_Cad_Pecas'!$D$2:$D$5000,0)),"")))</f>
        <v/>
      </c>
      <c r="L3224" s="14">
        <f>IF($E3224="","",IFERROR(INDEX('01_Cad_Pecas'!$I$2:$I$5000,MATCH($E3224,'01_Cad_Pecas'!$D$2:$D$5000,0)),IFERROR(INDEX('01_Cad_Pecas'!$I$2:$I$5000,MATCH(VALUE($E3224),'01_Cad_Pecas'!$D$2:$D$5000,0)),"")))</f>
        <v/>
      </c>
      <c r="M3224" s="14">
        <f>IF(OR($J3224="",$L3224=""),"",IF($K3224="",0,$K3224)+$J3224*$L3224)</f>
        <v/>
      </c>
      <c r="N3224" s="14" t="n">
        <v>46216</v>
      </c>
      <c r="O3224" s="14" t="n">
        <v>1</v>
      </c>
      <c r="P3224" s="14" t="n"/>
      <c r="Q3224" s="14" t="n"/>
      <c r="R3224" s="14" t="n"/>
      <c r="S3224" s="14" t="n"/>
      <c r="T3224" s="14">
        <f>IF(OR($J3224="",$O3224=""),"",$O3224/$J3224)</f>
        <v/>
      </c>
      <c r="U3224" s="14" t="inlineStr">
        <is>
          <t>Concluído</t>
        </is>
      </c>
      <c r="V3224" s="14" t="n"/>
      <c r="W3224" s="14" t="n"/>
      <c r="X3224" s="14" t="n"/>
      <c r="Y3224" s="14" t="n"/>
      <c r="Z3224" s="14" t="n"/>
      <c r="AA3224" s="11" t="n"/>
      <c r="AB3224" s="14">
        <f>B3224&amp;"|"&amp;I3224</f>
        <v/>
      </c>
      <c r="AC3224">
        <f>IF($B3224="","","|"&amp;SUBSTITUTE(TRIM(SUBSTITUTE(SUBSTITUTE(SUBSTITUTE(SUBSTITUTE(SUBSTITUTE(SUBSTITUTE(SUBSTITUTE(SUBSTITUTE(SUBSTITUTE(SUBSTITUTE(SUBSTITUTE(SUBSTITUTE(SUBSTITUTE(SUBSTITUTE(TRIM($B3224&amp;""),CHAR(10)," "),CHAR(13)," "),"."," "),";"," "),","," "),"/"," "),"+"," "),"-"," "),"  "," "),"  "," "),"  "," "),"  "," "),"  "," "),"  "," "))," ","|")&amp;"|")</f>
        <v/>
      </c>
      <c r="AD3224">
        <f>TRIM($I3224&amp;"")</f>
        <v/>
      </c>
    </row>
    <row r="3225" ht="36" customHeight="1">
      <c r="A3225" s="9" t="n">
        <v>46213</v>
      </c>
      <c r="B3225" s="14" t="inlineStr">
        <is>
          <t>10241</t>
        </is>
      </c>
      <c r="C3225" s="14" t="inlineStr">
        <is>
          <t>M/C 0717 (MARROM)</t>
        </is>
      </c>
      <c r="D3225" s="14" t="inlineStr">
        <is>
          <t>36 PINTURA P.U.</t>
        </is>
      </c>
      <c r="E3225" s="14" t="n">
        <v>30080008</v>
      </c>
      <c r="F3225" s="14" t="inlineStr">
        <is>
          <t>(1-7) TAMPO 1360X680X15 MDF - MESA AMST. 1,36X1,36</t>
        </is>
      </c>
      <c r="G3225" s="14" t="inlineStr">
        <is>
          <t>36 PINTURA P.U.</t>
        </is>
      </c>
      <c r="H3225" s="14" t="inlineStr">
        <is>
          <t>36 PINTURA P.U.</t>
        </is>
      </c>
      <c r="I3225" s="9" t="inlineStr">
        <is>
          <t>36 PINTURA P.U.</t>
        </is>
      </c>
      <c r="J3225" s="9" t="n">
        <v>8</v>
      </c>
      <c r="K3225" s="14">
        <f>IF($E3225="","",IFERROR(INDEX('01_Cad_Pecas'!$H$2:$H$5000,MATCH($E3225,'01_Cad_Pecas'!$D$2:$D$5000,0)),IFERROR(INDEX('01_Cad_Pecas'!$H$2:$H$5000,MATCH(VALUE($E3225),'01_Cad_Pecas'!$D$2:$D$5000,0)),"")))</f>
        <v/>
      </c>
      <c r="L3225" s="14">
        <f>IF($E3225="","",IFERROR(INDEX('01_Cad_Pecas'!$I$2:$I$5000,MATCH($E3225,'01_Cad_Pecas'!$D$2:$D$5000,0)),IFERROR(INDEX('01_Cad_Pecas'!$I$2:$I$5000,MATCH(VALUE($E3225),'01_Cad_Pecas'!$D$2:$D$5000,0)),"")))</f>
        <v/>
      </c>
      <c r="M3225" s="14">
        <f>IF(OR($J3225="",$L3225=""),"",IF($K3225="",0,$K3225)+$J3225*$L3225)</f>
        <v/>
      </c>
      <c r="N3225" s="14" t="n">
        <v>46216</v>
      </c>
      <c r="O3225" s="14" t="n">
        <v>8</v>
      </c>
      <c r="P3225" s="14" t="n"/>
      <c r="Q3225" s="14" t="n"/>
      <c r="R3225" s="14" t="n"/>
      <c r="S3225" s="14" t="n"/>
      <c r="T3225" s="14">
        <f>IF(OR($J3225="",$O3225=""),"",$O3225/$J3225)</f>
        <v/>
      </c>
      <c r="U3225" s="14" t="inlineStr">
        <is>
          <t>Concluído</t>
        </is>
      </c>
      <c r="V3225" s="14" t="n"/>
      <c r="W3225" s="14" t="n"/>
      <c r="X3225" s="14" t="n"/>
      <c r="Y3225" s="14" t="n"/>
      <c r="Z3225" s="14" t="n"/>
      <c r="AA3225" s="11" t="n"/>
      <c r="AB3225" s="14">
        <f>B3225&amp;"|"&amp;I3225</f>
        <v/>
      </c>
      <c r="AC3225">
        <f>IF($B3225="","","|"&amp;SUBSTITUTE(TRIM(SUBSTITUTE(SUBSTITUTE(SUBSTITUTE(SUBSTITUTE(SUBSTITUTE(SUBSTITUTE(SUBSTITUTE(SUBSTITUTE(SUBSTITUTE(SUBSTITUTE(SUBSTITUTE(SUBSTITUTE(SUBSTITUTE(SUBSTITUTE(TRIM($B3225&amp;""),CHAR(10)," "),CHAR(13)," "),"."," "),";"," "),","," "),"/"," "),"+"," "),"-"," "),"  "," "),"  "," "),"  "," "),"  "," "),"  "," "),"  "," "))," ","|")&amp;"|")</f>
        <v/>
      </c>
      <c r="AD3225">
        <f>TRIM($I3225&amp;"")</f>
        <v/>
      </c>
    </row>
    <row r="3226" ht="36" customHeight="1">
      <c r="A3226" s="9" t="n">
        <v>46213</v>
      </c>
      <c r="B3226" s="14" t="inlineStr">
        <is>
          <t>10241</t>
        </is>
      </c>
      <c r="C3226" s="14" t="inlineStr">
        <is>
          <t>M/C 0717 (MARROM)</t>
        </is>
      </c>
      <c r="D3226" s="14" t="inlineStr">
        <is>
          <t>36 PINTURA P.U.</t>
        </is>
      </c>
      <c r="E3226" s="14" t="n">
        <v>20020507</v>
      </c>
      <c r="F3226" s="14" t="inlineStr">
        <is>
          <t>TAMPO VITREO 1605X905X18 MDF - MESA DUBAI LIGHT</t>
        </is>
      </c>
      <c r="G3226" s="14" t="inlineStr">
        <is>
          <t>36 PINTURA P.U.</t>
        </is>
      </c>
      <c r="H3226" s="14" t="inlineStr">
        <is>
          <t>36 PINTURA P.U.</t>
        </is>
      </c>
      <c r="I3226" s="9" t="inlineStr">
        <is>
          <t>36 PINTURA P.U.</t>
        </is>
      </c>
      <c r="J3226" s="9" t="n">
        <v>1</v>
      </c>
      <c r="K3226" s="14">
        <f>IF($E3226="","",IFERROR(INDEX('01_Cad_Pecas'!$H$2:$H$5000,MATCH($E3226,'01_Cad_Pecas'!$D$2:$D$5000,0)),IFERROR(INDEX('01_Cad_Pecas'!$H$2:$H$5000,MATCH(VALUE($E3226),'01_Cad_Pecas'!$D$2:$D$5000,0)),"")))</f>
        <v/>
      </c>
      <c r="L3226" s="14">
        <f>IF($E3226="","",IFERROR(INDEX('01_Cad_Pecas'!$I$2:$I$5000,MATCH($E3226,'01_Cad_Pecas'!$D$2:$D$5000,0)),IFERROR(INDEX('01_Cad_Pecas'!$I$2:$I$5000,MATCH(VALUE($E3226),'01_Cad_Pecas'!$D$2:$D$5000,0)),"")))</f>
        <v/>
      </c>
      <c r="M3226" s="14">
        <f>IF(OR($J3226="",$L3226=""),"",IF($K3226="",0,$K3226)+$J3226*$L3226)</f>
        <v/>
      </c>
      <c r="N3226" s="14" t="n">
        <v>46216</v>
      </c>
      <c r="O3226" s="14" t="n">
        <v>1</v>
      </c>
      <c r="P3226" s="14" t="n"/>
      <c r="Q3226" s="14" t="n"/>
      <c r="R3226" s="14" t="n"/>
      <c r="S3226" s="14" t="n"/>
      <c r="T3226" s="14">
        <f>IF(OR($J3226="",$O3226=""),"",$O3226/$J3226)</f>
        <v/>
      </c>
      <c r="U3226" s="14" t="inlineStr">
        <is>
          <t>Concluído</t>
        </is>
      </c>
      <c r="V3226" s="14" t="n"/>
      <c r="W3226" s="14" t="n"/>
      <c r="X3226" s="14" t="n"/>
      <c r="Y3226" s="14" t="n"/>
      <c r="Z3226" s="14" t="n"/>
      <c r="AA3226" s="11" t="n"/>
      <c r="AB3226" s="14">
        <f>B3226&amp;"|"&amp;I3226</f>
        <v/>
      </c>
      <c r="AC3226">
        <f>IF($B3226="","","|"&amp;SUBSTITUTE(TRIM(SUBSTITUTE(SUBSTITUTE(SUBSTITUTE(SUBSTITUTE(SUBSTITUTE(SUBSTITUTE(SUBSTITUTE(SUBSTITUTE(SUBSTITUTE(SUBSTITUTE(SUBSTITUTE(SUBSTITUTE(SUBSTITUTE(SUBSTITUTE(TRIM($B3226&amp;""),CHAR(10)," "),CHAR(13)," "),"."," "),";"," "),","," "),"/"," "),"+"," "),"-"," "),"  "," "),"  "," "),"  "," "),"  "," "),"  "," "),"  "," "))," ","|")&amp;"|")</f>
        <v/>
      </c>
      <c r="AD3226">
        <f>TRIM($I3226&amp;"")</f>
        <v/>
      </c>
    </row>
    <row r="3227" ht="36" customHeight="1">
      <c r="A3227" s="9" t="n">
        <v>46213</v>
      </c>
      <c r="B3227" s="14" t="inlineStr">
        <is>
          <t>10241</t>
        </is>
      </c>
      <c r="C3227" s="14" t="inlineStr">
        <is>
          <t>M/C 0717 (MARROM)</t>
        </is>
      </c>
      <c r="D3227" s="14" t="inlineStr">
        <is>
          <t>36 PINTURA P.U.</t>
        </is>
      </c>
      <c r="E3227" s="14" t="n">
        <v>20021607</v>
      </c>
      <c r="F3227" s="14" t="inlineStr">
        <is>
          <t>TAMPO 1605X905X18 MDF - MESA COM VIDRO</t>
        </is>
      </c>
      <c r="G3227" s="14" t="inlineStr">
        <is>
          <t>36 PINTURA P.U.</t>
        </is>
      </c>
      <c r="H3227" s="14" t="inlineStr">
        <is>
          <t>36 PINTURA P.U.</t>
        </is>
      </c>
      <c r="I3227" s="9" t="inlineStr">
        <is>
          <t>36 PINTURA P.U.</t>
        </is>
      </c>
      <c r="J3227" s="9" t="n">
        <v>2</v>
      </c>
      <c r="K3227" s="14">
        <f>IF($E3227="","",IFERROR(INDEX('01_Cad_Pecas'!$H$2:$H$5000,MATCH($E3227,'01_Cad_Pecas'!$D$2:$D$5000,0)),IFERROR(INDEX('01_Cad_Pecas'!$H$2:$H$5000,MATCH(VALUE($E3227),'01_Cad_Pecas'!$D$2:$D$5000,0)),"")))</f>
        <v/>
      </c>
      <c r="L3227" s="14">
        <f>IF($E3227="","",IFERROR(INDEX('01_Cad_Pecas'!$I$2:$I$5000,MATCH($E3227,'01_Cad_Pecas'!$D$2:$D$5000,0)),IFERROR(INDEX('01_Cad_Pecas'!$I$2:$I$5000,MATCH(VALUE($E3227),'01_Cad_Pecas'!$D$2:$D$5000,0)),"")))</f>
        <v/>
      </c>
      <c r="M3227" s="14">
        <f>IF(OR($J3227="",$L3227=""),"",IF($K3227="",0,$K3227)+$J3227*$L3227)</f>
        <v/>
      </c>
      <c r="N3227" s="14" t="n">
        <v>46216</v>
      </c>
      <c r="O3227" s="14" t="n">
        <v>2</v>
      </c>
      <c r="P3227" s="14" t="n"/>
      <c r="Q3227" s="14" t="n"/>
      <c r="R3227" s="14" t="n"/>
      <c r="S3227" s="14" t="n"/>
      <c r="T3227" s="14">
        <f>IF(OR($J3227="",$O3227=""),"",$O3227/$J3227)</f>
        <v/>
      </c>
      <c r="U3227" s="14" t="inlineStr">
        <is>
          <t>Concluído</t>
        </is>
      </c>
      <c r="V3227" s="14" t="n"/>
      <c r="W3227" s="14" t="n"/>
      <c r="X3227" s="14" t="n"/>
      <c r="Y3227" s="14" t="n"/>
      <c r="Z3227" s="14" t="n"/>
      <c r="AA3227" s="11" t="n"/>
      <c r="AB3227" s="14">
        <f>B3227&amp;"|"&amp;I3227</f>
        <v/>
      </c>
      <c r="AC3227">
        <f>IF($B3227="","","|"&amp;SUBSTITUTE(TRIM(SUBSTITUTE(SUBSTITUTE(SUBSTITUTE(SUBSTITUTE(SUBSTITUTE(SUBSTITUTE(SUBSTITUTE(SUBSTITUTE(SUBSTITUTE(SUBSTITUTE(SUBSTITUTE(SUBSTITUTE(SUBSTITUTE(SUBSTITUTE(TRIM($B3227&amp;""),CHAR(10)," "),CHAR(13)," "),"."," "),";"," "),","," "),"/"," "),"+"," "),"-"," "),"  "," "),"  "," "),"  "," "),"  "," "),"  "," "),"  "," "))," ","|")&amp;"|")</f>
        <v/>
      </c>
      <c r="AD3227">
        <f>TRIM($I3227&amp;"")</f>
        <v/>
      </c>
    </row>
    <row r="3228" ht="36" customHeight="1">
      <c r="A3228" s="9" t="n">
        <v>46213</v>
      </c>
      <c r="B3228" s="14" t="inlineStr">
        <is>
          <t>10241</t>
        </is>
      </c>
      <c r="C3228" s="14" t="inlineStr">
        <is>
          <t>M/C 0717 (MARROM)</t>
        </is>
      </c>
      <c r="D3228" s="14" t="inlineStr">
        <is>
          <t>36 PINTURA P.U.</t>
        </is>
      </c>
      <c r="E3228" s="14" t="n">
        <v>20021807</v>
      </c>
      <c r="F3228" s="14" t="inlineStr">
        <is>
          <t>TAMPO 1805X905X18 MDF - MESA COM VIDRO</t>
        </is>
      </c>
      <c r="G3228" s="14" t="inlineStr">
        <is>
          <t>36 PINTURA P.U.</t>
        </is>
      </c>
      <c r="H3228" s="14" t="inlineStr">
        <is>
          <t>36 PINTURA P.U.</t>
        </is>
      </c>
      <c r="I3228" s="9" t="inlineStr">
        <is>
          <t>36 PINTURA P.U.</t>
        </is>
      </c>
      <c r="J3228" s="9" t="n">
        <v>3</v>
      </c>
      <c r="K3228" s="14">
        <f>IF($E3228="","",IFERROR(INDEX('01_Cad_Pecas'!$H$2:$H$5000,MATCH($E3228,'01_Cad_Pecas'!$D$2:$D$5000,0)),IFERROR(INDEX('01_Cad_Pecas'!$H$2:$H$5000,MATCH(VALUE($E3228),'01_Cad_Pecas'!$D$2:$D$5000,0)),"")))</f>
        <v/>
      </c>
      <c r="L3228" s="14">
        <f>IF($E3228="","",IFERROR(INDEX('01_Cad_Pecas'!$I$2:$I$5000,MATCH($E3228,'01_Cad_Pecas'!$D$2:$D$5000,0)),IFERROR(INDEX('01_Cad_Pecas'!$I$2:$I$5000,MATCH(VALUE($E3228),'01_Cad_Pecas'!$D$2:$D$5000,0)),"")))</f>
        <v/>
      </c>
      <c r="M3228" s="14">
        <f>IF(OR($J3228="",$L3228=""),"",IF($K3228="",0,$K3228)+$J3228*$L3228)</f>
        <v/>
      </c>
      <c r="N3228" s="14" t="n">
        <v>46216</v>
      </c>
      <c r="O3228" s="14" t="n">
        <v>3</v>
      </c>
      <c r="P3228" s="14" t="n"/>
      <c r="Q3228" s="14" t="n"/>
      <c r="R3228" s="14" t="n"/>
      <c r="S3228" s="14" t="n"/>
      <c r="T3228" s="14">
        <f>IF(OR($J3228="",$O3228=""),"",$O3228/$J3228)</f>
        <v/>
      </c>
      <c r="U3228" s="14" t="inlineStr">
        <is>
          <t>Concluído</t>
        </is>
      </c>
      <c r="V3228" s="14" t="n"/>
      <c r="W3228" s="14" t="n"/>
      <c r="X3228" s="14" t="n"/>
      <c r="Y3228" s="14" t="n"/>
      <c r="Z3228" s="14" t="n"/>
      <c r="AA3228" s="11" t="n"/>
      <c r="AB3228" s="14">
        <f>B3228&amp;"|"&amp;I3228</f>
        <v/>
      </c>
      <c r="AC3228">
        <f>IF($B3228="","","|"&amp;SUBSTITUTE(TRIM(SUBSTITUTE(SUBSTITUTE(SUBSTITUTE(SUBSTITUTE(SUBSTITUTE(SUBSTITUTE(SUBSTITUTE(SUBSTITUTE(SUBSTITUTE(SUBSTITUTE(SUBSTITUTE(SUBSTITUTE(SUBSTITUTE(SUBSTITUTE(TRIM($B3228&amp;""),CHAR(10)," "),CHAR(13)," "),"."," "),";"," "),","," "),"/"," "),"+"," "),"-"," "),"  "," "),"  "," "),"  "," "),"  "," "),"  "," "),"  "," "))," ","|")&amp;"|")</f>
        <v/>
      </c>
      <c r="AD3228">
        <f>TRIM($I3228&amp;"")</f>
        <v/>
      </c>
    </row>
    <row r="3229" ht="36" customHeight="1">
      <c r="A3229" s="9" t="n">
        <v>46213</v>
      </c>
      <c r="B3229" s="14" t="inlineStr">
        <is>
          <t>10241</t>
        </is>
      </c>
      <c r="C3229" s="14" t="inlineStr">
        <is>
          <t>M/C 0717 (MARROM)</t>
        </is>
      </c>
      <c r="D3229" s="14" t="inlineStr">
        <is>
          <t>36 PINTURA P.U.</t>
        </is>
      </c>
      <c r="E3229" s="14" t="n">
        <v>20051001</v>
      </c>
      <c r="F3229" s="14" t="inlineStr">
        <is>
          <t>TAMPO REDONDO 1035X1035X18 MDF - MESA TURIM LIGHT</t>
        </is>
      </c>
      <c r="G3229" s="14" t="inlineStr">
        <is>
          <t>36 PINTURA P.U.</t>
        </is>
      </c>
      <c r="H3229" s="14" t="inlineStr">
        <is>
          <t>36 PINTURA P.U.</t>
        </is>
      </c>
      <c r="I3229" s="9" t="inlineStr">
        <is>
          <t>36 PINTURA P.U.</t>
        </is>
      </c>
      <c r="J3229" s="9" t="n">
        <v>1</v>
      </c>
      <c r="K3229" s="14">
        <f>IF($E3229="","",IFERROR(INDEX('01_Cad_Pecas'!$H$2:$H$5000,MATCH($E3229,'01_Cad_Pecas'!$D$2:$D$5000,0)),IFERROR(INDEX('01_Cad_Pecas'!$H$2:$H$5000,MATCH(VALUE($E3229),'01_Cad_Pecas'!$D$2:$D$5000,0)),"")))</f>
        <v/>
      </c>
      <c r="L3229" s="14">
        <f>IF($E3229="","",IFERROR(INDEX('01_Cad_Pecas'!$I$2:$I$5000,MATCH($E3229,'01_Cad_Pecas'!$D$2:$D$5000,0)),IFERROR(INDEX('01_Cad_Pecas'!$I$2:$I$5000,MATCH(VALUE($E3229),'01_Cad_Pecas'!$D$2:$D$5000,0)),"")))</f>
        <v/>
      </c>
      <c r="M3229" s="14">
        <f>IF(OR($J3229="",$L3229=""),"",IF($K3229="",0,$K3229)+$J3229*$L3229)</f>
        <v/>
      </c>
      <c r="N3229" s="14" t="n">
        <v>46216</v>
      </c>
      <c r="O3229" s="14" t="n">
        <v>1</v>
      </c>
      <c r="P3229" s="14" t="n"/>
      <c r="Q3229" s="14" t="n"/>
      <c r="R3229" s="14" t="n"/>
      <c r="S3229" s="14" t="n"/>
      <c r="T3229" s="14">
        <f>IF(OR($J3229="",$O3229=""),"",$O3229/$J3229)</f>
        <v/>
      </c>
      <c r="U3229" s="14" t="inlineStr">
        <is>
          <t>Concluído</t>
        </is>
      </c>
      <c r="V3229" s="14" t="n"/>
      <c r="W3229" s="14" t="n"/>
      <c r="X3229" s="14" t="n"/>
      <c r="Y3229" s="14" t="n"/>
      <c r="Z3229" s="14" t="n"/>
      <c r="AA3229" s="11" t="n"/>
      <c r="AB3229" s="14">
        <f>B3229&amp;"|"&amp;I3229</f>
        <v/>
      </c>
      <c r="AC3229">
        <f>IF($B3229="","","|"&amp;SUBSTITUTE(TRIM(SUBSTITUTE(SUBSTITUTE(SUBSTITUTE(SUBSTITUTE(SUBSTITUTE(SUBSTITUTE(SUBSTITUTE(SUBSTITUTE(SUBSTITUTE(SUBSTITUTE(SUBSTITUTE(SUBSTITUTE(SUBSTITUTE(SUBSTITUTE(TRIM($B3229&amp;""),CHAR(10)," "),CHAR(13)," "),"."," "),";"," "),","," "),"/"," "),"+"," "),"-"," "),"  "," "),"  "," "),"  "," "),"  "," "),"  "," "),"  "," "))," ","|")&amp;"|")</f>
        <v/>
      </c>
      <c r="AD3229">
        <f>TRIM($I3229&amp;"")</f>
        <v/>
      </c>
    </row>
    <row r="3230" ht="36" customHeight="1">
      <c r="A3230" s="9" t="n">
        <v>46213</v>
      </c>
      <c r="B3230" s="14" t="inlineStr">
        <is>
          <t>10241</t>
        </is>
      </c>
      <c r="C3230" s="14" t="inlineStr">
        <is>
          <t>M/C 0717 (MARROM)</t>
        </is>
      </c>
      <c r="D3230" s="14" t="inlineStr">
        <is>
          <t>36 PINTURA P.U.</t>
        </is>
      </c>
      <c r="E3230" s="14" t="n">
        <v>20052101</v>
      </c>
      <c r="F3230" s="14" t="inlineStr">
        <is>
          <t>TAMPO VITREO 900X900X18 MDF - MESA ATHENAS</t>
        </is>
      </c>
      <c r="G3230" s="14" t="inlineStr">
        <is>
          <t>36 PINTURA P.U.</t>
        </is>
      </c>
      <c r="H3230" s="14" t="inlineStr">
        <is>
          <t>36 PINTURA P.U.</t>
        </is>
      </c>
      <c r="I3230" s="9" t="inlineStr">
        <is>
          <t>36 PINTURA P.U.</t>
        </is>
      </c>
      <c r="J3230" s="9" t="n">
        <v>1</v>
      </c>
      <c r="K3230" s="14">
        <f>IF($E3230="","",IFERROR(INDEX('01_Cad_Pecas'!$H$2:$H$5000,MATCH($E3230,'01_Cad_Pecas'!$D$2:$D$5000,0)),IFERROR(INDEX('01_Cad_Pecas'!$H$2:$H$5000,MATCH(VALUE($E3230),'01_Cad_Pecas'!$D$2:$D$5000,0)),"")))</f>
        <v/>
      </c>
      <c r="L3230" s="14">
        <f>IF($E3230="","",IFERROR(INDEX('01_Cad_Pecas'!$I$2:$I$5000,MATCH($E3230,'01_Cad_Pecas'!$D$2:$D$5000,0)),IFERROR(INDEX('01_Cad_Pecas'!$I$2:$I$5000,MATCH(VALUE($E3230),'01_Cad_Pecas'!$D$2:$D$5000,0)),"")))</f>
        <v/>
      </c>
      <c r="M3230" s="14">
        <f>IF(OR($J3230="",$L3230=""),"",IF($K3230="",0,$K3230)+$J3230*$L3230)</f>
        <v/>
      </c>
      <c r="N3230" s="14" t="n">
        <v>46216</v>
      </c>
      <c r="O3230" s="14" t="n">
        <v>1</v>
      </c>
      <c r="P3230" s="14" t="n"/>
      <c r="Q3230" s="14" t="n"/>
      <c r="R3230" s="14" t="n"/>
      <c r="S3230" s="14" t="n"/>
      <c r="T3230" s="14">
        <f>IF(OR($J3230="",$O3230=""),"",$O3230/$J3230)</f>
        <v/>
      </c>
      <c r="U3230" s="14" t="inlineStr">
        <is>
          <t>Concluído</t>
        </is>
      </c>
      <c r="V3230" s="14" t="n"/>
      <c r="W3230" s="14" t="n"/>
      <c r="X3230" s="14" t="n"/>
      <c r="Y3230" s="14" t="n"/>
      <c r="Z3230" s="14" t="n"/>
      <c r="AA3230" s="11" t="n"/>
      <c r="AB3230" s="14">
        <f>B3230&amp;"|"&amp;I3230</f>
        <v/>
      </c>
      <c r="AC3230">
        <f>IF($B3230="","","|"&amp;SUBSTITUTE(TRIM(SUBSTITUTE(SUBSTITUTE(SUBSTITUTE(SUBSTITUTE(SUBSTITUTE(SUBSTITUTE(SUBSTITUTE(SUBSTITUTE(SUBSTITUTE(SUBSTITUTE(SUBSTITUTE(SUBSTITUTE(SUBSTITUTE(SUBSTITUTE(TRIM($B3230&amp;""),CHAR(10)," "),CHAR(13)," "),"."," "),";"," "),","," "),"/"," "),"+"," "),"-"," "),"  "," "),"  "," "),"  "," "),"  "," "),"  "," "),"  "," "))," ","|")&amp;"|")</f>
        <v/>
      </c>
      <c r="AD3230">
        <f>TRIM($I3230&amp;"")</f>
        <v/>
      </c>
    </row>
    <row r="3231" ht="36" customHeight="1">
      <c r="A3231" s="9" t="n">
        <v>46213</v>
      </c>
      <c r="B3231" s="14" t="inlineStr">
        <is>
          <t>10241</t>
        </is>
      </c>
      <c r="C3231" s="14" t="inlineStr">
        <is>
          <t>M/C 0717 (MARROM)</t>
        </is>
      </c>
      <c r="D3231" s="14" t="inlineStr">
        <is>
          <t>36 PINTURA P.U.</t>
        </is>
      </c>
      <c r="E3231" s="14" t="n">
        <v>20053007</v>
      </c>
      <c r="F3231" s="14" t="inlineStr">
        <is>
          <t>TAMPO REDONDO 1035X1035X18 MDF - MESA COM VIDRO</t>
        </is>
      </c>
      <c r="G3231" s="14" t="inlineStr">
        <is>
          <t>36 PINTURA P.U.</t>
        </is>
      </c>
      <c r="H3231" s="14" t="inlineStr">
        <is>
          <t>36 PINTURA P.U.</t>
        </is>
      </c>
      <c r="I3231" s="9" t="inlineStr">
        <is>
          <t>36 PINTURA P.U.</t>
        </is>
      </c>
      <c r="J3231" s="9" t="n">
        <v>1</v>
      </c>
      <c r="K3231" s="14">
        <f>IF($E3231="","",IFERROR(INDEX('01_Cad_Pecas'!$H$2:$H$5000,MATCH($E3231,'01_Cad_Pecas'!$D$2:$D$5000,0)),IFERROR(INDEX('01_Cad_Pecas'!$H$2:$H$5000,MATCH(VALUE($E3231),'01_Cad_Pecas'!$D$2:$D$5000,0)),"")))</f>
        <v/>
      </c>
      <c r="L3231" s="14">
        <f>IF($E3231="","",IFERROR(INDEX('01_Cad_Pecas'!$I$2:$I$5000,MATCH($E3231,'01_Cad_Pecas'!$D$2:$D$5000,0)),IFERROR(INDEX('01_Cad_Pecas'!$I$2:$I$5000,MATCH(VALUE($E3231),'01_Cad_Pecas'!$D$2:$D$5000,0)),"")))</f>
        <v/>
      </c>
      <c r="M3231" s="14">
        <f>IF(OR($J3231="",$L3231=""),"",IF($K3231="",0,$K3231)+$J3231*$L3231)</f>
        <v/>
      </c>
      <c r="N3231" s="14" t="n">
        <v>46216</v>
      </c>
      <c r="O3231" s="14" t="n">
        <v>1</v>
      </c>
      <c r="P3231" s="14" t="n"/>
      <c r="Q3231" s="14" t="n"/>
      <c r="R3231" s="14" t="n"/>
      <c r="S3231" s="14" t="n"/>
      <c r="T3231" s="14">
        <f>IF(OR($J3231="",$O3231=""),"",$O3231/$J3231)</f>
        <v/>
      </c>
      <c r="U3231" s="14" t="inlineStr">
        <is>
          <t>Concluído</t>
        </is>
      </c>
      <c r="V3231" s="14" t="n"/>
      <c r="W3231" s="14" t="n"/>
      <c r="X3231" s="14" t="n"/>
      <c r="Y3231" s="14" t="n"/>
      <c r="Z3231" s="14" t="n"/>
      <c r="AA3231" s="11" t="n"/>
      <c r="AB3231" s="14">
        <f>B3231&amp;"|"&amp;I3231</f>
        <v/>
      </c>
      <c r="AC3231">
        <f>IF($B3231="","","|"&amp;SUBSTITUTE(TRIM(SUBSTITUTE(SUBSTITUTE(SUBSTITUTE(SUBSTITUTE(SUBSTITUTE(SUBSTITUTE(SUBSTITUTE(SUBSTITUTE(SUBSTITUTE(SUBSTITUTE(SUBSTITUTE(SUBSTITUTE(SUBSTITUTE(SUBSTITUTE(TRIM($B3231&amp;""),CHAR(10)," "),CHAR(13)," "),"."," "),";"," "),","," "),"/"," "),"+"," "),"-"," "),"  "," "),"  "," "),"  "," "),"  "," "),"  "," "),"  "," "))," ","|")&amp;"|")</f>
        <v/>
      </c>
      <c r="AD3231">
        <f>TRIM($I3231&amp;"")</f>
        <v/>
      </c>
    </row>
    <row r="3232" ht="36" customHeight="1">
      <c r="A3232" s="9" t="n">
        <v>46213</v>
      </c>
      <c r="B3232" s="14" t="inlineStr">
        <is>
          <t>10241</t>
        </is>
      </c>
      <c r="C3232" s="14" t="inlineStr">
        <is>
          <t>M/C 0717 (MARROM)</t>
        </is>
      </c>
      <c r="D3232" s="14" t="inlineStr">
        <is>
          <t>36 PINTURA P.U.</t>
        </is>
      </c>
      <c r="E3232" s="14" t="n">
        <v>20053407</v>
      </c>
      <c r="F3232" s="14" t="inlineStr">
        <is>
          <t>TAMPO 1365X905X18 MDF - MESA COM VIDRO</t>
        </is>
      </c>
      <c r="G3232" s="14" t="inlineStr">
        <is>
          <t>36 PINTURA P.U.</t>
        </is>
      </c>
      <c r="H3232" s="14" t="inlineStr">
        <is>
          <t>36 PINTURA P.U.</t>
        </is>
      </c>
      <c r="I3232" s="9" t="inlineStr">
        <is>
          <t>36 PINTURA P.U.</t>
        </is>
      </c>
      <c r="J3232" s="9" t="n">
        <v>1</v>
      </c>
      <c r="K3232" s="14">
        <f>IF($E3232="","",IFERROR(INDEX('01_Cad_Pecas'!$H$2:$H$5000,MATCH($E3232,'01_Cad_Pecas'!$D$2:$D$5000,0)),IFERROR(INDEX('01_Cad_Pecas'!$H$2:$H$5000,MATCH(VALUE($E3232),'01_Cad_Pecas'!$D$2:$D$5000,0)),"")))</f>
        <v/>
      </c>
      <c r="L3232" s="14">
        <f>IF($E3232="","",IFERROR(INDEX('01_Cad_Pecas'!$I$2:$I$5000,MATCH($E3232,'01_Cad_Pecas'!$D$2:$D$5000,0)),IFERROR(INDEX('01_Cad_Pecas'!$I$2:$I$5000,MATCH(VALUE($E3232),'01_Cad_Pecas'!$D$2:$D$5000,0)),"")))</f>
        <v/>
      </c>
      <c r="M3232" s="14">
        <f>IF(OR($J3232="",$L3232=""),"",IF($K3232="",0,$K3232)+$J3232*$L3232)</f>
        <v/>
      </c>
      <c r="N3232" s="14" t="n">
        <v>46216</v>
      </c>
      <c r="O3232" s="14" t="n">
        <v>1</v>
      </c>
      <c r="P3232" s="14" t="n"/>
      <c r="Q3232" s="14" t="n"/>
      <c r="R3232" s="14" t="n"/>
      <c r="S3232" s="14" t="n"/>
      <c r="T3232" s="14">
        <f>IF(OR($J3232="",$O3232=""),"",$O3232/$J3232)</f>
        <v/>
      </c>
      <c r="U3232" s="14" t="inlineStr">
        <is>
          <t>Concluído</t>
        </is>
      </c>
      <c r="V3232" s="14" t="n"/>
      <c r="W3232" s="14" t="n"/>
      <c r="X3232" s="14" t="n"/>
      <c r="Y3232" s="14" t="n"/>
      <c r="Z3232" s="14" t="n"/>
      <c r="AA3232" s="11" t="n"/>
      <c r="AB3232" s="14">
        <f>B3232&amp;"|"&amp;I3232</f>
        <v/>
      </c>
      <c r="AC3232">
        <f>IF($B3232="","","|"&amp;SUBSTITUTE(TRIM(SUBSTITUTE(SUBSTITUTE(SUBSTITUTE(SUBSTITUTE(SUBSTITUTE(SUBSTITUTE(SUBSTITUTE(SUBSTITUTE(SUBSTITUTE(SUBSTITUTE(SUBSTITUTE(SUBSTITUTE(SUBSTITUTE(SUBSTITUTE(TRIM($B3232&amp;""),CHAR(10)," "),CHAR(13)," "),"."," "),";"," "),","," "),"/"," "),"+"," "),"-"," "),"  "," "),"  "," "),"  "," "),"  "," "),"  "," "),"  "," "))," ","|")&amp;"|")</f>
        <v/>
      </c>
      <c r="AD3232">
        <f>TRIM($I3232&amp;"")</f>
        <v/>
      </c>
    </row>
    <row r="3233" ht="36" customHeight="1">
      <c r="A3233" s="9" t="n">
        <v>46213</v>
      </c>
      <c r="B3233" s="14" t="inlineStr">
        <is>
          <t>10241</t>
        </is>
      </c>
      <c r="C3233" s="14" t="inlineStr">
        <is>
          <t>M/C 0717 (MARROM)</t>
        </is>
      </c>
      <c r="D3233" s="14" t="inlineStr">
        <is>
          <t>36 PINTURA P.U.</t>
        </is>
      </c>
      <c r="E3233" s="14" t="n">
        <v>30006104</v>
      </c>
      <c r="F3233" s="14" t="inlineStr">
        <is>
          <t>MOLDURA ENCOSTO 445X280X15 MDF - CAD SANTIAGO NEW</t>
        </is>
      </c>
      <c r="G3233" s="14" t="inlineStr">
        <is>
          <t>36 PINTURA P.U.</t>
        </is>
      </c>
      <c r="H3233" s="14" t="inlineStr">
        <is>
          <t>36 PINTURA P.U.</t>
        </is>
      </c>
      <c r="I3233" s="9" t="inlineStr">
        <is>
          <t>36 PINTURA P.U.</t>
        </is>
      </c>
      <c r="J3233" s="9" t="n">
        <v>8</v>
      </c>
      <c r="K3233" s="14">
        <f>IF($E3233="","",IFERROR(INDEX('01_Cad_Pecas'!$H$2:$H$5000,MATCH($E3233,'01_Cad_Pecas'!$D$2:$D$5000,0)),IFERROR(INDEX('01_Cad_Pecas'!$H$2:$H$5000,MATCH(VALUE($E3233),'01_Cad_Pecas'!$D$2:$D$5000,0)),"")))</f>
        <v/>
      </c>
      <c r="L3233" s="14">
        <f>IF($E3233="","",IFERROR(INDEX('01_Cad_Pecas'!$I$2:$I$5000,MATCH($E3233,'01_Cad_Pecas'!$D$2:$D$5000,0)),IFERROR(INDEX('01_Cad_Pecas'!$I$2:$I$5000,MATCH(VALUE($E3233),'01_Cad_Pecas'!$D$2:$D$5000,0)),"")))</f>
        <v/>
      </c>
      <c r="M3233" s="14">
        <f>IF(OR($J3233="",$L3233=""),"",IF($K3233="",0,$K3233)+$J3233*$L3233)</f>
        <v/>
      </c>
      <c r="N3233" s="14" t="n">
        <v>46216</v>
      </c>
      <c r="O3233" s="14" t="n">
        <v>8</v>
      </c>
      <c r="P3233" s="14" t="n"/>
      <c r="Q3233" s="14" t="n"/>
      <c r="R3233" s="14" t="n"/>
      <c r="S3233" s="14" t="n"/>
      <c r="T3233" s="14">
        <f>IF(OR($J3233="",$O3233=""),"",$O3233/$J3233)</f>
        <v/>
      </c>
      <c r="U3233" s="14" t="inlineStr">
        <is>
          <t>Concluído</t>
        </is>
      </c>
      <c r="V3233" s="14" t="n"/>
      <c r="W3233" s="14" t="n"/>
      <c r="X3233" s="14" t="n"/>
      <c r="Y3233" s="14" t="n"/>
      <c r="Z3233" s="14" t="n"/>
      <c r="AA3233" s="11" t="n"/>
      <c r="AB3233" s="14">
        <f>B3233&amp;"|"&amp;I3233</f>
        <v/>
      </c>
      <c r="AC3233">
        <f>IF($B3233="","","|"&amp;SUBSTITUTE(TRIM(SUBSTITUTE(SUBSTITUTE(SUBSTITUTE(SUBSTITUTE(SUBSTITUTE(SUBSTITUTE(SUBSTITUTE(SUBSTITUTE(SUBSTITUTE(SUBSTITUTE(SUBSTITUTE(SUBSTITUTE(SUBSTITUTE(SUBSTITUTE(TRIM($B3233&amp;""),CHAR(10)," "),CHAR(13)," "),"."," "),";"," "),","," "),"/"," "),"+"," "),"-"," "),"  "," "),"  "," "),"  "," "),"  "," "),"  "," "),"  "," "))," ","|")&amp;"|")</f>
        <v/>
      </c>
      <c r="AD3233">
        <f>TRIM($I3233&amp;"")</f>
        <v/>
      </c>
    </row>
    <row r="3234" ht="36" customHeight="1">
      <c r="A3234" s="9" t="n">
        <v>46213</v>
      </c>
      <c r="B3234" s="14" t="inlineStr">
        <is>
          <t>10241</t>
        </is>
      </c>
      <c r="C3234" s="14" t="inlineStr">
        <is>
          <t>M/C 0717 (MARROM)</t>
        </is>
      </c>
      <c r="D3234" s="14" t="inlineStr">
        <is>
          <t>36 PINTURA P.U.</t>
        </is>
      </c>
      <c r="E3234" s="14" t="n">
        <v>30001301</v>
      </c>
      <c r="F3234" s="14" t="inlineStr">
        <is>
          <t>PE TRASEIRO 920X65(911)X25 MDF (11PCS)- CAD PE INT</t>
        </is>
      </c>
      <c r="G3234" s="14" t="inlineStr">
        <is>
          <t>36 PINTURA P.U.</t>
        </is>
      </c>
      <c r="H3234" s="14" t="inlineStr">
        <is>
          <t>36 PINTURA P.U.</t>
        </is>
      </c>
      <c r="I3234" s="9" t="inlineStr">
        <is>
          <t>36 PINTURA P.U.</t>
        </is>
      </c>
      <c r="J3234" s="9" t="n">
        <v>40</v>
      </c>
      <c r="K3234" s="14">
        <f>IF($E3234="","",IFERROR(INDEX('01_Cad_Pecas'!$H$2:$H$5000,MATCH($E3234,'01_Cad_Pecas'!$D$2:$D$5000,0)),IFERROR(INDEX('01_Cad_Pecas'!$H$2:$H$5000,MATCH(VALUE($E3234),'01_Cad_Pecas'!$D$2:$D$5000,0)),"")))</f>
        <v/>
      </c>
      <c r="L3234" s="14">
        <f>IF($E3234="","",IFERROR(INDEX('01_Cad_Pecas'!$I$2:$I$5000,MATCH($E3234,'01_Cad_Pecas'!$D$2:$D$5000,0)),IFERROR(INDEX('01_Cad_Pecas'!$I$2:$I$5000,MATCH(VALUE($E3234),'01_Cad_Pecas'!$D$2:$D$5000,0)),"")))</f>
        <v/>
      </c>
      <c r="M3234" s="14">
        <f>IF(OR($J3234="",$L3234=""),"",IF($K3234="",0,$K3234)+$J3234*$L3234)</f>
        <v/>
      </c>
      <c r="N3234" s="14" t="n">
        <v>46216</v>
      </c>
      <c r="O3234" s="14" t="n">
        <v>40</v>
      </c>
      <c r="P3234" s="14" t="n"/>
      <c r="Q3234" s="14" t="n"/>
      <c r="R3234" s="14" t="n"/>
      <c r="S3234" s="14" t="n"/>
      <c r="T3234" s="14">
        <f>IF(OR($J3234="",$O3234=""),"",$O3234/$J3234)</f>
        <v/>
      </c>
      <c r="U3234" s="14" t="inlineStr">
        <is>
          <t>Concluído</t>
        </is>
      </c>
      <c r="V3234" s="14" t="n"/>
      <c r="W3234" s="14" t="n"/>
      <c r="X3234" s="14" t="n"/>
      <c r="Y3234" s="14" t="n"/>
      <c r="Z3234" s="14" t="n"/>
      <c r="AA3234" s="11" t="n"/>
      <c r="AB3234" s="14">
        <f>B3234&amp;"|"&amp;I3234</f>
        <v/>
      </c>
      <c r="AC3234">
        <f>IF($B3234="","","|"&amp;SUBSTITUTE(TRIM(SUBSTITUTE(SUBSTITUTE(SUBSTITUTE(SUBSTITUTE(SUBSTITUTE(SUBSTITUTE(SUBSTITUTE(SUBSTITUTE(SUBSTITUTE(SUBSTITUTE(SUBSTITUTE(SUBSTITUTE(SUBSTITUTE(SUBSTITUTE(TRIM($B3234&amp;""),CHAR(10)," "),CHAR(13)," "),"."," "),";"," "),","," "),"/"," "),"+"," "),"-"," "),"  "," "),"  "," "),"  "," "),"  "," "),"  "," "),"  "," "))," ","|")&amp;"|")</f>
        <v/>
      </c>
      <c r="AD3234">
        <f>TRIM($I3234&amp;"")</f>
        <v/>
      </c>
    </row>
    <row r="3235" ht="36" customHeight="1">
      <c r="A3235" s="9" t="n">
        <v>46213</v>
      </c>
      <c r="B3235" s="14" t="inlineStr">
        <is>
          <t>10241</t>
        </is>
      </c>
      <c r="C3235" s="14" t="inlineStr">
        <is>
          <t>M/C 0717 (MARROM)</t>
        </is>
      </c>
      <c r="D3235" s="14" t="inlineStr">
        <is>
          <t>36 PINTURA P.U.</t>
        </is>
      </c>
      <c r="E3235" s="14" t="n">
        <v>30003401</v>
      </c>
      <c r="F3235" s="14" t="inlineStr">
        <is>
          <t>PE TRASEIRO 920X30(911)X25 MDF (14PC) ESQ DAKAR</t>
        </is>
      </c>
      <c r="G3235" s="14" t="inlineStr">
        <is>
          <t>36 PINTURA P.U.</t>
        </is>
      </c>
      <c r="H3235" s="14" t="inlineStr">
        <is>
          <t>36 PINTURA P.U.</t>
        </is>
      </c>
      <c r="I3235" s="9" t="inlineStr">
        <is>
          <t>36 PINTURA P.U.</t>
        </is>
      </c>
      <c r="J3235" s="9" t="n">
        <v>60</v>
      </c>
      <c r="K3235" s="14">
        <f>IF($E3235="","",IFERROR(INDEX('01_Cad_Pecas'!$H$2:$H$5000,MATCH($E3235,'01_Cad_Pecas'!$D$2:$D$5000,0)),IFERROR(INDEX('01_Cad_Pecas'!$H$2:$H$5000,MATCH(VALUE($E3235),'01_Cad_Pecas'!$D$2:$D$5000,0)),"")))</f>
        <v/>
      </c>
      <c r="L3235" s="14">
        <f>IF($E3235="","",IFERROR(INDEX('01_Cad_Pecas'!$I$2:$I$5000,MATCH($E3235,'01_Cad_Pecas'!$D$2:$D$5000,0)),IFERROR(INDEX('01_Cad_Pecas'!$I$2:$I$5000,MATCH(VALUE($E3235),'01_Cad_Pecas'!$D$2:$D$5000,0)),"")))</f>
        <v/>
      </c>
      <c r="M3235" s="14">
        <f>IF(OR($J3235="",$L3235=""),"",IF($K3235="",0,$K3235)+$J3235*$L3235)</f>
        <v/>
      </c>
      <c r="N3235" s="14" t="n">
        <v>46216</v>
      </c>
      <c r="O3235" s="14" t="n">
        <v>60</v>
      </c>
      <c r="P3235" s="14" t="n"/>
      <c r="Q3235" s="14" t="n"/>
      <c r="R3235" s="14" t="n"/>
      <c r="S3235" s="14" t="n"/>
      <c r="T3235" s="14">
        <f>IF(OR($J3235="",$O3235=""),"",$O3235/$J3235)</f>
        <v/>
      </c>
      <c r="U3235" s="14" t="inlineStr">
        <is>
          <t>Concluído</t>
        </is>
      </c>
      <c r="V3235" s="14" t="n"/>
      <c r="W3235" s="14" t="n"/>
      <c r="X3235" s="14" t="n"/>
      <c r="Y3235" s="14" t="n"/>
      <c r="Z3235" s="14" t="n"/>
      <c r="AA3235" s="11" t="n"/>
      <c r="AB3235" s="14">
        <f>B3235&amp;"|"&amp;I3235</f>
        <v/>
      </c>
      <c r="AC3235">
        <f>IF($B3235="","","|"&amp;SUBSTITUTE(TRIM(SUBSTITUTE(SUBSTITUTE(SUBSTITUTE(SUBSTITUTE(SUBSTITUTE(SUBSTITUTE(SUBSTITUTE(SUBSTITUTE(SUBSTITUTE(SUBSTITUTE(SUBSTITUTE(SUBSTITUTE(SUBSTITUTE(SUBSTITUTE(TRIM($B3235&amp;""),CHAR(10)," "),CHAR(13)," "),"."," "),";"," "),","," "),"/"," "),"+"," "),"-"," "),"  "," "),"  "," "),"  "," "),"  "," "),"  "," "),"  "," "))," ","|")&amp;"|")</f>
        <v/>
      </c>
      <c r="AD3235">
        <f>TRIM($I3235&amp;"")</f>
        <v/>
      </c>
    </row>
    <row r="3236" ht="36" customHeight="1">
      <c r="A3236" s="9" t="n">
        <v>46213</v>
      </c>
      <c r="B3236" s="14" t="inlineStr">
        <is>
          <t>10241</t>
        </is>
      </c>
      <c r="C3236" s="14" t="inlineStr">
        <is>
          <t>M/C 0717 (MARROM)</t>
        </is>
      </c>
      <c r="D3236" s="14" t="inlineStr">
        <is>
          <t>36 PINTURA P.U.</t>
        </is>
      </c>
      <c r="E3236" s="14" t="n">
        <v>30003402</v>
      </c>
      <c r="F3236" s="14" t="inlineStr">
        <is>
          <t>PE TRASEIRO 920X30(911)X25 MDF (14PC) DIR DAKAR</t>
        </is>
      </c>
      <c r="G3236" s="14" t="inlineStr">
        <is>
          <t>36 PINTURA P.U.</t>
        </is>
      </c>
      <c r="H3236" s="14" t="inlineStr">
        <is>
          <t>36 PINTURA P.U.</t>
        </is>
      </c>
      <c r="I3236" s="9" t="inlineStr">
        <is>
          <t>36 PINTURA P.U.</t>
        </is>
      </c>
      <c r="J3236" s="9" t="n">
        <v>60</v>
      </c>
      <c r="K3236" s="14">
        <f>IF($E3236="","",IFERROR(INDEX('01_Cad_Pecas'!$H$2:$H$5000,MATCH($E3236,'01_Cad_Pecas'!$D$2:$D$5000,0)),IFERROR(INDEX('01_Cad_Pecas'!$H$2:$H$5000,MATCH(VALUE($E3236),'01_Cad_Pecas'!$D$2:$D$5000,0)),"")))</f>
        <v/>
      </c>
      <c r="L3236" s="14">
        <f>IF($E3236="","",IFERROR(INDEX('01_Cad_Pecas'!$I$2:$I$5000,MATCH($E3236,'01_Cad_Pecas'!$D$2:$D$5000,0)),IFERROR(INDEX('01_Cad_Pecas'!$I$2:$I$5000,MATCH(VALUE($E3236),'01_Cad_Pecas'!$D$2:$D$5000,0)),"")))</f>
        <v/>
      </c>
      <c r="M3236" s="14">
        <f>IF(OR($J3236="",$L3236=""),"",IF($K3236="",0,$K3236)+$J3236*$L3236)</f>
        <v/>
      </c>
      <c r="N3236" s="14" t="n">
        <v>46216</v>
      </c>
      <c r="O3236" s="14" t="n">
        <v>60</v>
      </c>
      <c r="P3236" s="14" t="n"/>
      <c r="Q3236" s="14" t="n"/>
      <c r="R3236" s="14" t="n"/>
      <c r="S3236" s="14" t="n"/>
      <c r="T3236" s="14">
        <f>IF(OR($J3236="",$O3236=""),"",$O3236/$J3236)</f>
        <v/>
      </c>
      <c r="U3236" s="14" t="inlineStr">
        <is>
          <t>Concluído</t>
        </is>
      </c>
      <c r="V3236" s="14" t="n"/>
      <c r="W3236" s="14" t="n"/>
      <c r="X3236" s="14" t="n"/>
      <c r="Y3236" s="14" t="n"/>
      <c r="Z3236" s="14" t="n"/>
      <c r="AA3236" s="11" t="n"/>
      <c r="AB3236" s="14">
        <f>B3236&amp;"|"&amp;I3236</f>
        <v/>
      </c>
      <c r="AC3236">
        <f>IF($B3236="","","|"&amp;SUBSTITUTE(TRIM(SUBSTITUTE(SUBSTITUTE(SUBSTITUTE(SUBSTITUTE(SUBSTITUTE(SUBSTITUTE(SUBSTITUTE(SUBSTITUTE(SUBSTITUTE(SUBSTITUTE(SUBSTITUTE(SUBSTITUTE(SUBSTITUTE(SUBSTITUTE(TRIM($B3236&amp;""),CHAR(10)," "),CHAR(13)," "),"."," "),";"," "),","," "),"/"," "),"+"," "),"-"," "),"  "," "),"  "," "),"  "," "),"  "," "),"  "," "),"  "," "))," ","|")&amp;"|")</f>
        <v/>
      </c>
      <c r="AD3236">
        <f>TRIM($I3236&amp;"")</f>
        <v/>
      </c>
    </row>
    <row r="3237" ht="36" customHeight="1">
      <c r="A3237" s="9" t="n">
        <v>46213</v>
      </c>
      <c r="B3237" s="14" t="inlineStr">
        <is>
          <t>10241</t>
        </is>
      </c>
      <c r="C3237" s="14" t="inlineStr">
        <is>
          <t>M/C 0717 (MARROM)</t>
        </is>
      </c>
      <c r="D3237" s="14" t="inlineStr">
        <is>
          <t>36 PINTURA P.U.</t>
        </is>
      </c>
      <c r="E3237" s="14" t="n">
        <v>30003901</v>
      </c>
      <c r="F3237" s="14" t="inlineStr">
        <is>
          <t>PE TRASEIRO 920X30(911)X25 MDF (14PC) ESQ TRENTO</t>
        </is>
      </c>
      <c r="G3237" s="14" t="inlineStr">
        <is>
          <t>36 PINTURA P.U.</t>
        </is>
      </c>
      <c r="H3237" s="14" t="inlineStr">
        <is>
          <t>36 PINTURA P.U.</t>
        </is>
      </c>
      <c r="I3237" s="9" t="inlineStr">
        <is>
          <t>36 PINTURA P.U.</t>
        </is>
      </c>
      <c r="J3237" s="9" t="n">
        <v>16</v>
      </c>
      <c r="K3237" s="14">
        <f>IF($E3237="","",IFERROR(INDEX('01_Cad_Pecas'!$H$2:$H$5000,MATCH($E3237,'01_Cad_Pecas'!$D$2:$D$5000,0)),IFERROR(INDEX('01_Cad_Pecas'!$H$2:$H$5000,MATCH(VALUE($E3237),'01_Cad_Pecas'!$D$2:$D$5000,0)),"")))</f>
        <v/>
      </c>
      <c r="L3237" s="14">
        <f>IF($E3237="","",IFERROR(INDEX('01_Cad_Pecas'!$I$2:$I$5000,MATCH($E3237,'01_Cad_Pecas'!$D$2:$D$5000,0)),IFERROR(INDEX('01_Cad_Pecas'!$I$2:$I$5000,MATCH(VALUE($E3237),'01_Cad_Pecas'!$D$2:$D$5000,0)),"")))</f>
        <v/>
      </c>
      <c r="M3237" s="14">
        <f>IF(OR($J3237="",$L3237=""),"",IF($K3237="",0,$K3237)+$J3237*$L3237)</f>
        <v/>
      </c>
      <c r="N3237" s="14" t="n">
        <v>46216</v>
      </c>
      <c r="O3237" s="14" t="n">
        <v>16</v>
      </c>
      <c r="P3237" s="14" t="n"/>
      <c r="Q3237" s="14" t="n"/>
      <c r="R3237" s="14" t="n"/>
      <c r="S3237" s="14" t="n"/>
      <c r="T3237" s="14">
        <f>IF(OR($J3237="",$O3237=""),"",$O3237/$J3237)</f>
        <v/>
      </c>
      <c r="U3237" s="14" t="inlineStr">
        <is>
          <t>Concluído</t>
        </is>
      </c>
      <c r="V3237" s="14" t="n"/>
      <c r="W3237" s="14" t="n"/>
      <c r="X3237" s="14" t="n"/>
      <c r="Y3237" s="14" t="n"/>
      <c r="Z3237" s="14" t="n"/>
      <c r="AA3237" s="11" t="n"/>
      <c r="AB3237" s="14">
        <f>B3237&amp;"|"&amp;I3237</f>
        <v/>
      </c>
      <c r="AC3237">
        <f>IF($B3237="","","|"&amp;SUBSTITUTE(TRIM(SUBSTITUTE(SUBSTITUTE(SUBSTITUTE(SUBSTITUTE(SUBSTITUTE(SUBSTITUTE(SUBSTITUTE(SUBSTITUTE(SUBSTITUTE(SUBSTITUTE(SUBSTITUTE(SUBSTITUTE(SUBSTITUTE(SUBSTITUTE(TRIM($B3237&amp;""),CHAR(10)," "),CHAR(13)," "),"."," "),";"," "),","," "),"/"," "),"+"," "),"-"," "),"  "," "),"  "," "),"  "," "),"  "," "),"  "," "),"  "," "))," ","|")&amp;"|")</f>
        <v/>
      </c>
      <c r="AD3237">
        <f>TRIM($I3237&amp;"")</f>
        <v/>
      </c>
    </row>
    <row r="3238" ht="36" customHeight="1">
      <c r="A3238" s="9" t="n">
        <v>46213</v>
      </c>
      <c r="B3238" s="14" t="inlineStr">
        <is>
          <t>10241</t>
        </is>
      </c>
      <c r="C3238" s="14" t="inlineStr">
        <is>
          <t>M/C 0717 (MARROM)</t>
        </is>
      </c>
      <c r="D3238" s="14" t="inlineStr">
        <is>
          <t>36 PINTURA P.U.</t>
        </is>
      </c>
      <c r="E3238" s="14" t="n">
        <v>30003902</v>
      </c>
      <c r="F3238" s="14" t="inlineStr">
        <is>
          <t>PE TRASEIRO 920X30(911)X25 MDF (14PC) DIR TRENTO</t>
        </is>
      </c>
      <c r="G3238" s="14" t="inlineStr">
        <is>
          <t>36 PINTURA P.U.</t>
        </is>
      </c>
      <c r="H3238" s="14" t="inlineStr">
        <is>
          <t>36 PINTURA P.U.</t>
        </is>
      </c>
      <c r="I3238" s="9" t="inlineStr">
        <is>
          <t>36 PINTURA P.U.</t>
        </is>
      </c>
      <c r="J3238" s="9" t="n">
        <v>16</v>
      </c>
      <c r="K3238" s="14">
        <f>IF($E3238="","",IFERROR(INDEX('01_Cad_Pecas'!$H$2:$H$5000,MATCH($E3238,'01_Cad_Pecas'!$D$2:$D$5000,0)),IFERROR(INDEX('01_Cad_Pecas'!$H$2:$H$5000,MATCH(VALUE($E3238),'01_Cad_Pecas'!$D$2:$D$5000,0)),"")))</f>
        <v/>
      </c>
      <c r="L3238" s="14">
        <f>IF($E3238="","",IFERROR(INDEX('01_Cad_Pecas'!$I$2:$I$5000,MATCH($E3238,'01_Cad_Pecas'!$D$2:$D$5000,0)),IFERROR(INDEX('01_Cad_Pecas'!$I$2:$I$5000,MATCH(VALUE($E3238),'01_Cad_Pecas'!$D$2:$D$5000,0)),"")))</f>
        <v/>
      </c>
      <c r="M3238" s="14">
        <f>IF(OR($J3238="",$L3238=""),"",IF($K3238="",0,$K3238)+$J3238*$L3238)</f>
        <v/>
      </c>
      <c r="N3238" s="14" t="n">
        <v>46216</v>
      </c>
      <c r="O3238" s="14" t="n">
        <v>16</v>
      </c>
      <c r="P3238" s="14" t="n"/>
      <c r="Q3238" s="14" t="n"/>
      <c r="R3238" s="14" t="n"/>
      <c r="S3238" s="14" t="n"/>
      <c r="T3238" s="14">
        <f>IF(OR($J3238="",$O3238=""),"",$O3238/$J3238)</f>
        <v/>
      </c>
      <c r="U3238" s="14" t="inlineStr">
        <is>
          <t>Concluído</t>
        </is>
      </c>
      <c r="V3238" s="14" t="n"/>
      <c r="W3238" s="14" t="n"/>
      <c r="X3238" s="14" t="n"/>
      <c r="Y3238" s="14" t="n"/>
      <c r="Z3238" s="14" t="n"/>
      <c r="AA3238" s="11" t="n"/>
      <c r="AB3238" s="14">
        <f>B3238&amp;"|"&amp;I3238</f>
        <v/>
      </c>
      <c r="AC3238">
        <f>IF($B3238="","","|"&amp;SUBSTITUTE(TRIM(SUBSTITUTE(SUBSTITUTE(SUBSTITUTE(SUBSTITUTE(SUBSTITUTE(SUBSTITUTE(SUBSTITUTE(SUBSTITUTE(SUBSTITUTE(SUBSTITUTE(SUBSTITUTE(SUBSTITUTE(SUBSTITUTE(SUBSTITUTE(TRIM($B3238&amp;""),CHAR(10)," "),CHAR(13)," "),"."," "),";"," "),","," "),"/"," "),"+"," "),"-"," "),"  "," "),"  "," "),"  "," "),"  "," "),"  "," "),"  "," "))," ","|")&amp;"|")</f>
        <v/>
      </c>
      <c r="AD3238">
        <f>TRIM($I3238&amp;"")</f>
        <v/>
      </c>
    </row>
    <row r="3239" ht="36" customHeight="1">
      <c r="A3239" s="9" t="n">
        <v>46213</v>
      </c>
      <c r="B3239" s="14" t="inlineStr">
        <is>
          <t>10241</t>
        </is>
      </c>
      <c r="C3239" s="14" t="inlineStr">
        <is>
          <t>M/C 0717 (MARROM)</t>
        </is>
      </c>
      <c r="D3239" s="14" t="inlineStr">
        <is>
          <t>36 PINTURA P.U.</t>
        </is>
      </c>
      <c r="E3239" s="14" t="n">
        <v>30006101</v>
      </c>
      <c r="F3239" s="14" t="inlineStr">
        <is>
          <t>PE TRAS 880X30(911)X25 MDF (13PC) ESQ SANTIAGO NEW</t>
        </is>
      </c>
      <c r="G3239" s="14" t="inlineStr">
        <is>
          <t>36 PINTURA P.U.</t>
        </is>
      </c>
      <c r="H3239" s="14" t="inlineStr">
        <is>
          <t>36 PINTURA P.U.</t>
        </is>
      </c>
      <c r="I3239" s="9" t="inlineStr">
        <is>
          <t>36 PINTURA P.U.</t>
        </is>
      </c>
      <c r="J3239" s="9" t="n">
        <v>52</v>
      </c>
      <c r="K3239" s="14">
        <f>IF($E3239="","",IFERROR(INDEX('01_Cad_Pecas'!$H$2:$H$5000,MATCH($E3239,'01_Cad_Pecas'!$D$2:$D$5000,0)),IFERROR(INDEX('01_Cad_Pecas'!$H$2:$H$5000,MATCH(VALUE($E3239),'01_Cad_Pecas'!$D$2:$D$5000,0)),"")))</f>
        <v/>
      </c>
      <c r="L3239" s="14">
        <f>IF($E3239="","",IFERROR(INDEX('01_Cad_Pecas'!$I$2:$I$5000,MATCH($E3239,'01_Cad_Pecas'!$D$2:$D$5000,0)),IFERROR(INDEX('01_Cad_Pecas'!$I$2:$I$5000,MATCH(VALUE($E3239),'01_Cad_Pecas'!$D$2:$D$5000,0)),"")))</f>
        <v/>
      </c>
      <c r="M3239" s="14">
        <f>IF(OR($J3239="",$L3239=""),"",IF($K3239="",0,$K3239)+$J3239*$L3239)</f>
        <v/>
      </c>
      <c r="N3239" s="14" t="n">
        <v>46216</v>
      </c>
      <c r="O3239" s="14" t="n">
        <v>52</v>
      </c>
      <c r="P3239" s="14" t="n"/>
      <c r="Q3239" s="14" t="n"/>
      <c r="R3239" s="14" t="n"/>
      <c r="S3239" s="14" t="n"/>
      <c r="T3239" s="14">
        <f>IF(OR($J3239="",$O3239=""),"",$O3239/$J3239)</f>
        <v/>
      </c>
      <c r="U3239" s="14" t="inlineStr">
        <is>
          <t>Concluído</t>
        </is>
      </c>
      <c r="V3239" s="14" t="n"/>
      <c r="W3239" s="14" t="n"/>
      <c r="X3239" s="14" t="n"/>
      <c r="Y3239" s="14" t="n"/>
      <c r="Z3239" s="14" t="n"/>
      <c r="AA3239" s="11" t="n"/>
      <c r="AB3239" s="14">
        <f>B3239&amp;"|"&amp;I3239</f>
        <v/>
      </c>
      <c r="AC3239">
        <f>IF($B3239="","","|"&amp;SUBSTITUTE(TRIM(SUBSTITUTE(SUBSTITUTE(SUBSTITUTE(SUBSTITUTE(SUBSTITUTE(SUBSTITUTE(SUBSTITUTE(SUBSTITUTE(SUBSTITUTE(SUBSTITUTE(SUBSTITUTE(SUBSTITUTE(SUBSTITUTE(SUBSTITUTE(TRIM($B3239&amp;""),CHAR(10)," "),CHAR(13)," "),"."," "),";"," "),","," "),"/"," "),"+"," "),"-"," "),"  "," "),"  "," "),"  "," "),"  "," "),"  "," "),"  "," "))," ","|")&amp;"|")</f>
        <v/>
      </c>
      <c r="AD3239">
        <f>TRIM($I3239&amp;"")</f>
        <v/>
      </c>
    </row>
    <row r="3240" ht="36" customHeight="1">
      <c r="A3240" s="9" t="n">
        <v>46213</v>
      </c>
      <c r="B3240" s="14" t="inlineStr">
        <is>
          <t>10241</t>
        </is>
      </c>
      <c r="C3240" s="14" t="inlineStr">
        <is>
          <t>M/C 0717 (MARROM)</t>
        </is>
      </c>
      <c r="D3240" s="14" t="inlineStr">
        <is>
          <t>36 PINTURA P.U.</t>
        </is>
      </c>
      <c r="E3240" s="14" t="n">
        <v>30006102</v>
      </c>
      <c r="F3240" s="14" t="inlineStr">
        <is>
          <t>PE TRAS 880X30(911)X25 MDF (13PC) DIR SANTIAGO NEW</t>
        </is>
      </c>
      <c r="G3240" s="14" t="inlineStr">
        <is>
          <t>36 PINTURA P.U.</t>
        </is>
      </c>
      <c r="H3240" s="14" t="inlineStr">
        <is>
          <t>36 PINTURA P.U.</t>
        </is>
      </c>
      <c r="I3240" s="9" t="inlineStr">
        <is>
          <t>36 PINTURA P.U.</t>
        </is>
      </c>
      <c r="J3240" s="9" t="n">
        <v>52</v>
      </c>
      <c r="K3240" s="14">
        <f>IF($E3240="","",IFERROR(INDEX('01_Cad_Pecas'!$H$2:$H$5000,MATCH($E3240,'01_Cad_Pecas'!$D$2:$D$5000,0)),IFERROR(INDEX('01_Cad_Pecas'!$H$2:$H$5000,MATCH(VALUE($E3240),'01_Cad_Pecas'!$D$2:$D$5000,0)),"")))</f>
        <v/>
      </c>
      <c r="L3240" s="14">
        <f>IF($E3240="","",IFERROR(INDEX('01_Cad_Pecas'!$I$2:$I$5000,MATCH($E3240,'01_Cad_Pecas'!$D$2:$D$5000,0)),IFERROR(INDEX('01_Cad_Pecas'!$I$2:$I$5000,MATCH(VALUE($E3240),'01_Cad_Pecas'!$D$2:$D$5000,0)),"")))</f>
        <v/>
      </c>
      <c r="M3240" s="14">
        <f>IF(OR($J3240="",$L3240=""),"",IF($K3240="",0,$K3240)+$J3240*$L3240)</f>
        <v/>
      </c>
      <c r="N3240" s="14" t="n">
        <v>46216</v>
      </c>
      <c r="O3240" s="14" t="n">
        <v>52</v>
      </c>
      <c r="P3240" s="14" t="n"/>
      <c r="Q3240" s="14" t="n"/>
      <c r="R3240" s="14" t="n"/>
      <c r="S3240" s="14" t="n"/>
      <c r="T3240" s="14">
        <f>IF(OR($J3240="",$O3240=""),"",$O3240/$J3240)</f>
        <v/>
      </c>
      <c r="U3240" s="14" t="inlineStr">
        <is>
          <t>Concluído</t>
        </is>
      </c>
      <c r="V3240" s="14" t="n"/>
      <c r="W3240" s="14" t="n"/>
      <c r="X3240" s="14" t="n"/>
      <c r="Y3240" s="14" t="n"/>
      <c r="Z3240" s="14" t="n"/>
      <c r="AA3240" s="11" t="n"/>
      <c r="AB3240" s="14">
        <f>B3240&amp;"|"&amp;I3240</f>
        <v/>
      </c>
      <c r="AC3240">
        <f>IF($B3240="","","|"&amp;SUBSTITUTE(TRIM(SUBSTITUTE(SUBSTITUTE(SUBSTITUTE(SUBSTITUTE(SUBSTITUTE(SUBSTITUTE(SUBSTITUTE(SUBSTITUTE(SUBSTITUTE(SUBSTITUTE(SUBSTITUTE(SUBSTITUTE(SUBSTITUTE(SUBSTITUTE(TRIM($B3240&amp;""),CHAR(10)," "),CHAR(13)," "),"."," "),";"," "),","," "),"/"," "),"+"," "),"-"," "),"  "," "),"  "," "),"  "," "),"  "," "),"  "," "),"  "," "))," ","|")&amp;"|")</f>
        <v/>
      </c>
      <c r="AD3240">
        <f>TRIM($I3240&amp;"")</f>
        <v/>
      </c>
    </row>
    <row r="3241" ht="36" customHeight="1">
      <c r="A3241" s="9" t="n">
        <v>46213</v>
      </c>
      <c r="B3241" s="14" t="inlineStr">
        <is>
          <t>10241</t>
        </is>
      </c>
      <c r="C3241" s="14" t="inlineStr">
        <is>
          <t>M/C 0717 (MARROM)</t>
        </is>
      </c>
      <c r="D3241" s="14" t="inlineStr">
        <is>
          <t>36 PINTURA P.U.</t>
        </is>
      </c>
      <c r="E3241" s="14" t="n">
        <v>30009703</v>
      </c>
      <c r="F3241" s="14" t="inlineStr">
        <is>
          <t>ESPALDAR 390X40(911)X25 MDF (24) - CADEIRA GRECIA</t>
        </is>
      </c>
      <c r="G3241" s="14" t="inlineStr">
        <is>
          <t>36 PINTURA P.U.</t>
        </is>
      </c>
      <c r="H3241" s="14" t="inlineStr">
        <is>
          <t>36 PINTURA P.U.</t>
        </is>
      </c>
      <c r="I3241" s="9" t="inlineStr">
        <is>
          <t>36 PINTURA P.U.</t>
        </is>
      </c>
      <c r="J3241" s="9" t="n">
        <v>8</v>
      </c>
      <c r="K3241" s="14">
        <f>IF($E3241="","",IFERROR(INDEX('01_Cad_Pecas'!$H$2:$H$5000,MATCH($E3241,'01_Cad_Pecas'!$D$2:$D$5000,0)),IFERROR(INDEX('01_Cad_Pecas'!$H$2:$H$5000,MATCH(VALUE($E3241),'01_Cad_Pecas'!$D$2:$D$5000,0)),"")))</f>
        <v/>
      </c>
      <c r="L3241" s="14">
        <f>IF($E3241="","",IFERROR(INDEX('01_Cad_Pecas'!$I$2:$I$5000,MATCH($E3241,'01_Cad_Pecas'!$D$2:$D$5000,0)),IFERROR(INDEX('01_Cad_Pecas'!$I$2:$I$5000,MATCH(VALUE($E3241),'01_Cad_Pecas'!$D$2:$D$5000,0)),"")))</f>
        <v/>
      </c>
      <c r="M3241" s="14">
        <f>IF(OR($J3241="",$L3241=""),"",IF($K3241="",0,$K3241)+$J3241*$L3241)</f>
        <v/>
      </c>
      <c r="N3241" s="14" t="n">
        <v>46216</v>
      </c>
      <c r="O3241" s="14" t="n">
        <v>8</v>
      </c>
      <c r="P3241" s="14" t="n"/>
      <c r="Q3241" s="14" t="n"/>
      <c r="R3241" s="14" t="n"/>
      <c r="S3241" s="14" t="n"/>
      <c r="T3241" s="14">
        <f>IF(OR($J3241="",$O3241=""),"",$O3241/$J3241)</f>
        <v/>
      </c>
      <c r="U3241" s="14" t="inlineStr">
        <is>
          <t>Concluído</t>
        </is>
      </c>
      <c r="V3241" s="14" t="n"/>
      <c r="W3241" s="14" t="n"/>
      <c r="X3241" s="14" t="n"/>
      <c r="Y3241" s="14" t="n"/>
      <c r="Z3241" s="14" t="n"/>
      <c r="AA3241" s="11" t="n"/>
      <c r="AB3241" s="14">
        <f>B3241&amp;"|"&amp;I3241</f>
        <v/>
      </c>
      <c r="AC3241">
        <f>IF($B3241="","","|"&amp;SUBSTITUTE(TRIM(SUBSTITUTE(SUBSTITUTE(SUBSTITUTE(SUBSTITUTE(SUBSTITUTE(SUBSTITUTE(SUBSTITUTE(SUBSTITUTE(SUBSTITUTE(SUBSTITUTE(SUBSTITUTE(SUBSTITUTE(SUBSTITUTE(SUBSTITUTE(TRIM($B3241&amp;""),CHAR(10)," "),CHAR(13)," "),"."," "),";"," "),","," "),"/"," "),"+"," "),"-"," "),"  "," "),"  "," "),"  "," "),"  "," "),"  "," "),"  "," "))," ","|")&amp;"|")</f>
        <v/>
      </c>
      <c r="AD3241">
        <f>TRIM($I3241&amp;"")</f>
        <v/>
      </c>
    </row>
    <row r="3242" ht="48" customHeight="1">
      <c r="A3242" s="9" t="n">
        <v>46213</v>
      </c>
      <c r="B3242" s="14" t="inlineStr">
        <is>
          <t>10245</t>
        </is>
      </c>
      <c r="C3242" s="14" t="inlineStr">
        <is>
          <t>M/C 0713 ENCAIXE ESPLANADA (FOLHA AZUL)</t>
        </is>
      </c>
      <c r="D3242" s="14" t="inlineStr">
        <is>
          <t>36 PINTURA P.U.</t>
        </is>
      </c>
      <c r="E3242" s="14" t="n">
        <v>30001301</v>
      </c>
      <c r="F3242" s="14" t="inlineStr">
        <is>
          <t>PE TRASEIRO 920X65(911)X25 MDF (11PCS)- CAD PE INT</t>
        </is>
      </c>
      <c r="G3242" s="14" t="inlineStr">
        <is>
          <t>36 PINTURA P.U.</t>
        </is>
      </c>
      <c r="H3242" s="14" t="inlineStr">
        <is>
          <t>36 PINTURA P.U.</t>
        </is>
      </c>
      <c r="I3242" s="9" t="inlineStr">
        <is>
          <t>36 PINTURA P.U.</t>
        </is>
      </c>
      <c r="J3242" s="9" t="n">
        <v>60</v>
      </c>
      <c r="K3242" s="14">
        <f>IF($E3242="","",IFERROR(INDEX('01_Cad_Pecas'!$H$2:$H$5000,MATCH($E3242,'01_Cad_Pecas'!$D$2:$D$5000,0)),IFERROR(INDEX('01_Cad_Pecas'!$H$2:$H$5000,MATCH(VALUE($E3242),'01_Cad_Pecas'!$D$2:$D$5000,0)),"")))</f>
        <v/>
      </c>
      <c r="L3242" s="14">
        <f>IF($E3242="","",IFERROR(INDEX('01_Cad_Pecas'!$I$2:$I$5000,MATCH($E3242,'01_Cad_Pecas'!$D$2:$D$5000,0)),IFERROR(INDEX('01_Cad_Pecas'!$I$2:$I$5000,MATCH(VALUE($E3242),'01_Cad_Pecas'!$D$2:$D$5000,0)),"")))</f>
        <v/>
      </c>
      <c r="M3242" s="14">
        <f>IF(OR($J3242="",$L3242=""),"",IF($K3242="",0,$K3242)+$J3242*$L3242)</f>
        <v/>
      </c>
      <c r="N3242" s="14" t="n">
        <v>46216</v>
      </c>
      <c r="O3242" s="14" t="n">
        <v>60</v>
      </c>
      <c r="P3242" s="14" t="n"/>
      <c r="Q3242" s="14" t="n"/>
      <c r="R3242" s="14" t="n"/>
      <c r="S3242" s="14" t="n"/>
      <c r="T3242" s="14">
        <f>IF(OR($J3242="",$O3242=""),"",$O3242/$J3242)</f>
        <v/>
      </c>
      <c r="U3242" s="14" t="inlineStr">
        <is>
          <t>Concluído</t>
        </is>
      </c>
      <c r="V3242" s="14" t="n"/>
      <c r="W3242" s="14" t="n"/>
      <c r="X3242" s="14" t="n"/>
      <c r="Y3242" s="14" t="n"/>
      <c r="Z3242" s="14" t="n"/>
      <c r="AA3242" s="11" t="n"/>
      <c r="AB3242" s="14">
        <f>B3242&amp;"|"&amp;I3242</f>
        <v/>
      </c>
      <c r="AC3242">
        <f>IF($B3242="","","|"&amp;SUBSTITUTE(TRIM(SUBSTITUTE(SUBSTITUTE(SUBSTITUTE(SUBSTITUTE(SUBSTITUTE(SUBSTITUTE(SUBSTITUTE(SUBSTITUTE(SUBSTITUTE(SUBSTITUTE(SUBSTITUTE(SUBSTITUTE(SUBSTITUTE(SUBSTITUTE(TRIM($B3242&amp;""),CHAR(10)," "),CHAR(13)," "),"."," "),";"," "),","," "),"/"," "),"+"," "),"-"," "),"  "," "),"  "," "),"  "," "),"  "," "),"  "," "),"  "," "))," ","|")&amp;"|")</f>
        <v/>
      </c>
      <c r="AD3242">
        <f>TRIM($I3242&amp;"")</f>
        <v/>
      </c>
    </row>
    <row r="3243" ht="36" customHeight="1">
      <c r="A3243" s="9" t="n">
        <v>46216</v>
      </c>
      <c r="B3243" s="14" t="inlineStr">
        <is>
          <t>10246</t>
        </is>
      </c>
      <c r="C3243" s="14" t="inlineStr">
        <is>
          <t>M/C 0720 (AMARELO)</t>
        </is>
      </c>
      <c r="D3243" s="14" t="inlineStr">
        <is>
          <t>36 PINTURA P.U.</t>
        </is>
      </c>
      <c r="E3243" s="14" t="n">
        <v>30080009</v>
      </c>
      <c r="F3243" s="14" t="inlineStr">
        <is>
          <t>(4) MOLDURA 1360X680X12 MDF - MESA AMST. 1,36X1,36</t>
        </is>
      </c>
      <c r="G3243" s="14" t="inlineStr">
        <is>
          <t>36 PINTURA P.U.</t>
        </is>
      </c>
      <c r="H3243" s="14" t="inlineStr">
        <is>
          <t>36 PINTURA P.U.</t>
        </is>
      </c>
      <c r="I3243" s="9" t="inlineStr">
        <is>
          <t>36 PINTURA P.U.</t>
        </is>
      </c>
      <c r="J3243" s="9" t="n">
        <v>40</v>
      </c>
      <c r="K3243" s="14">
        <f>IF($E3243="","",IFERROR(INDEX('01_Cad_Pecas'!$H$2:$H$5000,MATCH($E3243,'01_Cad_Pecas'!$D$2:$D$5000,0)),IFERROR(INDEX('01_Cad_Pecas'!$H$2:$H$5000,MATCH(VALUE($E3243),'01_Cad_Pecas'!$D$2:$D$5000,0)),"")))</f>
        <v/>
      </c>
      <c r="L3243" s="14">
        <f>IF($E3243="","",IFERROR(INDEX('01_Cad_Pecas'!$I$2:$I$5000,MATCH($E3243,'01_Cad_Pecas'!$D$2:$D$5000,0)),IFERROR(INDEX('01_Cad_Pecas'!$I$2:$I$5000,MATCH(VALUE($E3243),'01_Cad_Pecas'!$D$2:$D$5000,0)),"")))</f>
        <v/>
      </c>
      <c r="M3243" s="14">
        <f>IF(OR($J3243="",$L3243=""),"",IF($K3243="",0,$K3243)+$J3243*$L3243)</f>
        <v/>
      </c>
      <c r="N3243" s="14" t="n">
        <v>46216</v>
      </c>
      <c r="O3243" s="14" t="n">
        <v>40</v>
      </c>
      <c r="P3243" s="14" t="n"/>
      <c r="Q3243" s="14" t="n"/>
      <c r="R3243" s="14" t="n"/>
      <c r="S3243" s="14" t="n"/>
      <c r="T3243" s="14">
        <f>IF(OR($J3243="",$O3243=""),"",$O3243/$J3243)</f>
        <v/>
      </c>
      <c r="U3243" s="14" t="inlineStr">
        <is>
          <t>Concluído</t>
        </is>
      </c>
      <c r="V3243" s="14" t="n"/>
      <c r="W3243" s="14" t="n"/>
      <c r="X3243" s="14" t="n"/>
      <c r="Y3243" s="14" t="n"/>
      <c r="Z3243" s="14" t="n"/>
      <c r="AA3243" s="11" t="n"/>
      <c r="AB3243" s="14">
        <f>B3243&amp;"|"&amp;I3243</f>
        <v/>
      </c>
      <c r="AC3243">
        <f>IF($B3243="","","|"&amp;SUBSTITUTE(TRIM(SUBSTITUTE(SUBSTITUTE(SUBSTITUTE(SUBSTITUTE(SUBSTITUTE(SUBSTITUTE(SUBSTITUTE(SUBSTITUTE(SUBSTITUTE(SUBSTITUTE(SUBSTITUTE(SUBSTITUTE(SUBSTITUTE(SUBSTITUTE(TRIM($B3243&amp;""),CHAR(10)," "),CHAR(13)," "),"."," "),";"," "),","," "),"/"," "),"+"," "),"-"," "),"  "," "),"  "," "),"  "," "),"  "," "),"  "," "),"  "," "))," ","|")&amp;"|")</f>
        <v/>
      </c>
      <c r="AD3243">
        <f>TRIM($I3243&amp;"")</f>
        <v/>
      </c>
    </row>
    <row r="3244" ht="36" customHeight="1">
      <c r="A3244" s="9" t="n">
        <v>46216</v>
      </c>
      <c r="B3244" s="14" t="inlineStr">
        <is>
          <t>10246</t>
        </is>
      </c>
      <c r="C3244" s="14" t="inlineStr">
        <is>
          <t>M/C 0720 (AMARELO)</t>
        </is>
      </c>
      <c r="D3244" s="14" t="inlineStr">
        <is>
          <t>36 PINTURA P.U.</t>
        </is>
      </c>
      <c r="E3244" s="14" t="n">
        <v>30081507</v>
      </c>
      <c r="F3244" s="14" t="inlineStr">
        <is>
          <t>(2)PRATO MENOR 582X582X12 MDF-MESA ANCARA /AMSTERD</t>
        </is>
      </c>
      <c r="G3244" s="14" t="inlineStr">
        <is>
          <t>36 PINTURA P.U.</t>
        </is>
      </c>
      <c r="H3244" s="14" t="inlineStr">
        <is>
          <t>36 PINTURA P.U.</t>
        </is>
      </c>
      <c r="I3244" s="9" t="inlineStr">
        <is>
          <t>36 PINTURA P.U.</t>
        </is>
      </c>
      <c r="J3244" s="9" t="n">
        <v>20</v>
      </c>
      <c r="K3244" s="14">
        <f>IF($E3244="","",IFERROR(INDEX('01_Cad_Pecas'!$H$2:$H$5000,MATCH($E3244,'01_Cad_Pecas'!$D$2:$D$5000,0)),IFERROR(INDEX('01_Cad_Pecas'!$H$2:$H$5000,MATCH(VALUE($E3244),'01_Cad_Pecas'!$D$2:$D$5000,0)),"")))</f>
        <v/>
      </c>
      <c r="L3244" s="14">
        <f>IF($E3244="","",IFERROR(INDEX('01_Cad_Pecas'!$I$2:$I$5000,MATCH($E3244,'01_Cad_Pecas'!$D$2:$D$5000,0)),IFERROR(INDEX('01_Cad_Pecas'!$I$2:$I$5000,MATCH(VALUE($E3244),'01_Cad_Pecas'!$D$2:$D$5000,0)),"")))</f>
        <v/>
      </c>
      <c r="M3244" s="14">
        <f>IF(OR($J3244="",$L3244=""),"",IF($K3244="",0,$K3244)+$J3244*$L3244)</f>
        <v/>
      </c>
      <c r="N3244" s="14" t="n">
        <v>46218</v>
      </c>
      <c r="O3244" s="14" t="n">
        <v>20</v>
      </c>
      <c r="P3244" s="14" t="n"/>
      <c r="Q3244" s="14" t="n"/>
      <c r="R3244" s="14" t="n"/>
      <c r="S3244" s="14" t="n"/>
      <c r="T3244" s="14">
        <f>IF(OR($J3244="",$O3244=""),"",$O3244/$J3244)</f>
        <v/>
      </c>
      <c r="U3244" s="14" t="inlineStr">
        <is>
          <t>Concluído</t>
        </is>
      </c>
      <c r="V3244" s="14" t="n"/>
      <c r="W3244" s="14" t="n"/>
      <c r="X3244" s="14" t="n"/>
      <c r="Y3244" s="14" t="n"/>
      <c r="Z3244" s="14" t="n"/>
      <c r="AA3244" s="11" t="n"/>
      <c r="AB3244" s="14">
        <f>B3244&amp;"|"&amp;I3244</f>
        <v/>
      </c>
      <c r="AC3244">
        <f>IF($B3244="","","|"&amp;SUBSTITUTE(TRIM(SUBSTITUTE(SUBSTITUTE(SUBSTITUTE(SUBSTITUTE(SUBSTITUTE(SUBSTITUTE(SUBSTITUTE(SUBSTITUTE(SUBSTITUTE(SUBSTITUTE(SUBSTITUTE(SUBSTITUTE(SUBSTITUTE(SUBSTITUTE(TRIM($B3244&amp;""),CHAR(10)," "),CHAR(13)," "),"."," "),";"," "),","," "),"/"," "),"+"," "),"-"," "),"  "," "),"  "," "),"  "," "),"  "," "),"  "," "),"  "," "))," ","|")&amp;"|")</f>
        <v/>
      </c>
      <c r="AD3244">
        <f>TRIM($I3244&amp;"")</f>
        <v/>
      </c>
    </row>
    <row r="3245" ht="36" customHeight="1">
      <c r="A3245" s="9" t="n">
        <v>46216</v>
      </c>
      <c r="B3245" s="14" t="inlineStr">
        <is>
          <t>10246</t>
        </is>
      </c>
      <c r="C3245" s="14" t="inlineStr">
        <is>
          <t>M/C 0720 (AMARELO)</t>
        </is>
      </c>
      <c r="D3245" s="14" t="inlineStr">
        <is>
          <t>36 PINTURA P.U.</t>
        </is>
      </c>
      <c r="E3245" s="14" t="n">
        <v>30081508</v>
      </c>
      <c r="F3245" s="14" t="inlineStr">
        <is>
          <t>(3) PRATO MAIOR 664X664X12 MDF-MESA ANCARA/AMSTERD</t>
        </is>
      </c>
      <c r="G3245" s="14" t="inlineStr">
        <is>
          <t>36 PINTURA P.U.</t>
        </is>
      </c>
      <c r="H3245" s="14" t="inlineStr">
        <is>
          <t>36 PINTURA P.U.</t>
        </is>
      </c>
      <c r="I3245" s="9" t="inlineStr">
        <is>
          <t>36 PINTURA P.U.</t>
        </is>
      </c>
      <c r="J3245" s="9" t="n">
        <v>20</v>
      </c>
      <c r="K3245" s="14">
        <f>IF($E3245="","",IFERROR(INDEX('01_Cad_Pecas'!$H$2:$H$5000,MATCH($E3245,'01_Cad_Pecas'!$D$2:$D$5000,0)),IFERROR(INDEX('01_Cad_Pecas'!$H$2:$H$5000,MATCH(VALUE($E3245),'01_Cad_Pecas'!$D$2:$D$5000,0)),"")))</f>
        <v/>
      </c>
      <c r="L3245" s="14">
        <f>IF($E3245="","",IFERROR(INDEX('01_Cad_Pecas'!$I$2:$I$5000,MATCH($E3245,'01_Cad_Pecas'!$D$2:$D$5000,0)),IFERROR(INDEX('01_Cad_Pecas'!$I$2:$I$5000,MATCH(VALUE($E3245),'01_Cad_Pecas'!$D$2:$D$5000,0)),"")))</f>
        <v/>
      </c>
      <c r="M3245" s="14">
        <f>IF(OR($J3245="",$L3245=""),"",IF($K3245="",0,$K3245)+$J3245*$L3245)</f>
        <v/>
      </c>
      <c r="N3245" s="14" t="n">
        <v>46217</v>
      </c>
      <c r="O3245" s="14" t="n">
        <v>20</v>
      </c>
      <c r="P3245" s="14" t="n"/>
      <c r="Q3245" s="14" t="n"/>
      <c r="R3245" s="14" t="n"/>
      <c r="S3245" s="14" t="n"/>
      <c r="T3245" s="14">
        <f>IF(OR($J3245="",$O3245=""),"",$O3245/$J3245)</f>
        <v/>
      </c>
      <c r="U3245" s="14" t="inlineStr">
        <is>
          <t>Concluído</t>
        </is>
      </c>
      <c r="V3245" s="14" t="n"/>
      <c r="W3245" s="14" t="n"/>
      <c r="X3245" s="14" t="n"/>
      <c r="Y3245" s="14" t="n"/>
      <c r="Z3245" s="14" t="n"/>
      <c r="AA3245" s="11" t="n"/>
      <c r="AB3245" s="14">
        <f>B3245&amp;"|"&amp;I3245</f>
        <v/>
      </c>
      <c r="AC3245">
        <f>IF($B3245="","","|"&amp;SUBSTITUTE(TRIM(SUBSTITUTE(SUBSTITUTE(SUBSTITUTE(SUBSTITUTE(SUBSTITUTE(SUBSTITUTE(SUBSTITUTE(SUBSTITUTE(SUBSTITUTE(SUBSTITUTE(SUBSTITUTE(SUBSTITUTE(SUBSTITUTE(SUBSTITUTE(TRIM($B3245&amp;""),CHAR(10)," "),CHAR(13)," "),"."," "),";"," "),","," "),"/"," "),"+"," "),"-"," "),"  "," "),"  "," "),"  "," "),"  "," "),"  "," "),"  "," "))," ","|")&amp;"|")</f>
        <v/>
      </c>
      <c r="AD3245">
        <f>TRIM($I3245&amp;"")</f>
        <v/>
      </c>
    </row>
    <row r="3246" ht="36" customHeight="1">
      <c r="A3246" s="9" t="n">
        <v>46216</v>
      </c>
      <c r="B3246" s="14" t="inlineStr">
        <is>
          <t>10246</t>
        </is>
      </c>
      <c r="C3246" s="14" t="inlineStr">
        <is>
          <t>M/C 0720 (AMARELO)</t>
        </is>
      </c>
      <c r="D3246" s="14" t="inlineStr">
        <is>
          <t>36 PINTURA P.U.</t>
        </is>
      </c>
      <c r="E3246" s="14" t="n">
        <v>30080008</v>
      </c>
      <c r="F3246" s="14" t="inlineStr">
        <is>
          <t>(1-7) TAMPO 1360X680X15 MDF - MESA AMST. 1,36X1,36</t>
        </is>
      </c>
      <c r="G3246" s="14" t="inlineStr">
        <is>
          <t>36 PINTURA P.U.</t>
        </is>
      </c>
      <c r="H3246" s="14" t="inlineStr">
        <is>
          <t>36 PINTURA P.U.</t>
        </is>
      </c>
      <c r="I3246" s="9" t="inlineStr">
        <is>
          <t>36 PINTURA P.U.</t>
        </is>
      </c>
      <c r="J3246" s="9" t="n">
        <v>40</v>
      </c>
      <c r="K3246" s="14">
        <f>IF($E3246="","",IFERROR(INDEX('01_Cad_Pecas'!$H$2:$H$5000,MATCH($E3246,'01_Cad_Pecas'!$D$2:$D$5000,0)),IFERROR(INDEX('01_Cad_Pecas'!$H$2:$H$5000,MATCH(VALUE($E3246),'01_Cad_Pecas'!$D$2:$D$5000,0)),"")))</f>
        <v/>
      </c>
      <c r="L3246" s="14">
        <f>IF($E3246="","",IFERROR(INDEX('01_Cad_Pecas'!$I$2:$I$5000,MATCH($E3246,'01_Cad_Pecas'!$D$2:$D$5000,0)),IFERROR(INDEX('01_Cad_Pecas'!$I$2:$I$5000,MATCH(VALUE($E3246),'01_Cad_Pecas'!$D$2:$D$5000,0)),"")))</f>
        <v/>
      </c>
      <c r="M3246" s="14">
        <f>IF(OR($J3246="",$L3246=""),"",IF($K3246="",0,$K3246)+$J3246*$L3246)</f>
        <v/>
      </c>
      <c r="N3246" s="14" t="n">
        <v>46216</v>
      </c>
      <c r="O3246" s="14" t="n">
        <v>40</v>
      </c>
      <c r="P3246" s="14" t="n"/>
      <c r="Q3246" s="14" t="n"/>
      <c r="R3246" s="14" t="n"/>
      <c r="S3246" s="14" t="n"/>
      <c r="T3246" s="14">
        <f>IF(OR($J3246="",$O3246=""),"",$O3246/$J3246)</f>
        <v/>
      </c>
      <c r="U3246" s="14" t="inlineStr">
        <is>
          <t>Concluído</t>
        </is>
      </c>
      <c r="V3246" s="14" t="n"/>
      <c r="W3246" s="14" t="n"/>
      <c r="X3246" s="14" t="n"/>
      <c r="Y3246" s="14" t="n"/>
      <c r="Z3246" s="14" t="n"/>
      <c r="AA3246" s="11" t="n"/>
      <c r="AB3246" s="14">
        <f>B3246&amp;"|"&amp;I3246</f>
        <v/>
      </c>
      <c r="AC3246">
        <f>IF($B3246="","","|"&amp;SUBSTITUTE(TRIM(SUBSTITUTE(SUBSTITUTE(SUBSTITUTE(SUBSTITUTE(SUBSTITUTE(SUBSTITUTE(SUBSTITUTE(SUBSTITUTE(SUBSTITUTE(SUBSTITUTE(SUBSTITUTE(SUBSTITUTE(SUBSTITUTE(SUBSTITUTE(TRIM($B3246&amp;""),CHAR(10)," "),CHAR(13)," "),"."," "),";"," "),","," "),"/"," "),"+"," "),"-"," "),"  "," "),"  "," "),"  "," "),"  "," "),"  "," "),"  "," "))," ","|")&amp;"|")</f>
        <v/>
      </c>
      <c r="AD3246">
        <f>TRIM($I3246&amp;"")</f>
        <v/>
      </c>
    </row>
    <row r="3247" ht="36" customHeight="1">
      <c r="A3247" s="9" t="n">
        <v>46216</v>
      </c>
      <c r="B3247" s="14" t="inlineStr">
        <is>
          <t>10246</t>
        </is>
      </c>
      <c r="C3247" s="14" t="inlineStr">
        <is>
          <t>M/C 0720 (AMARELO)</t>
        </is>
      </c>
      <c r="D3247" s="14" t="inlineStr">
        <is>
          <t>36 PINTURA P.U.</t>
        </is>
      </c>
      <c r="E3247" s="14" t="n">
        <v>30001201</v>
      </c>
      <c r="F3247" s="14" t="inlineStr">
        <is>
          <t>PE TRASEIRO 980X65(911)X25 MDF (11PCS)- CAD PE INT</t>
        </is>
      </c>
      <c r="G3247" s="14" t="inlineStr">
        <is>
          <t>36 PINTURA P.U.</t>
        </is>
      </c>
      <c r="H3247" s="14" t="inlineStr">
        <is>
          <t>36 PINTURA P.U.</t>
        </is>
      </c>
      <c r="I3247" s="9" t="inlineStr">
        <is>
          <t>36 PINTURA P.U.</t>
        </is>
      </c>
      <c r="J3247" s="9" t="n">
        <v>100</v>
      </c>
      <c r="K3247" s="14">
        <f>IF($E3247="","",IFERROR(INDEX('01_Cad_Pecas'!$H$2:$H$5000,MATCH($E3247,'01_Cad_Pecas'!$D$2:$D$5000,0)),IFERROR(INDEX('01_Cad_Pecas'!$H$2:$H$5000,MATCH(VALUE($E3247),'01_Cad_Pecas'!$D$2:$D$5000,0)),"")))</f>
        <v/>
      </c>
      <c r="L3247" s="14">
        <f>IF($E3247="","",IFERROR(INDEX('01_Cad_Pecas'!$I$2:$I$5000,MATCH($E3247,'01_Cad_Pecas'!$D$2:$D$5000,0)),IFERROR(INDEX('01_Cad_Pecas'!$I$2:$I$5000,MATCH(VALUE($E3247),'01_Cad_Pecas'!$D$2:$D$5000,0)),"")))</f>
        <v/>
      </c>
      <c r="M3247" s="14">
        <f>IF(OR($J3247="",$L3247=""),"",IF($K3247="",0,$K3247)+$J3247*$L3247)</f>
        <v/>
      </c>
      <c r="N3247" s="14" t="n">
        <v>46216</v>
      </c>
      <c r="O3247" s="14" t="n">
        <v>100</v>
      </c>
      <c r="P3247" s="14" t="n"/>
      <c r="Q3247" s="14" t="n"/>
      <c r="R3247" s="14" t="n"/>
      <c r="S3247" s="14" t="n"/>
      <c r="T3247" s="14">
        <f>IF(OR($J3247="",$O3247=""),"",$O3247/$J3247)</f>
        <v/>
      </c>
      <c r="U3247" s="14" t="inlineStr">
        <is>
          <t>Concluído</t>
        </is>
      </c>
      <c r="V3247" s="14" t="n"/>
      <c r="W3247" s="14" t="n"/>
      <c r="X3247" s="14" t="n"/>
      <c r="Y3247" s="14" t="n"/>
      <c r="Z3247" s="14" t="n"/>
      <c r="AA3247" s="11" t="n"/>
      <c r="AB3247" s="14">
        <f>B3247&amp;"|"&amp;I3247</f>
        <v/>
      </c>
      <c r="AC3247">
        <f>IF($B3247="","","|"&amp;SUBSTITUTE(TRIM(SUBSTITUTE(SUBSTITUTE(SUBSTITUTE(SUBSTITUTE(SUBSTITUTE(SUBSTITUTE(SUBSTITUTE(SUBSTITUTE(SUBSTITUTE(SUBSTITUTE(SUBSTITUTE(SUBSTITUTE(SUBSTITUTE(SUBSTITUTE(TRIM($B3247&amp;""),CHAR(10)," "),CHAR(13)," "),"."," "),";"," "),","," "),"/"," "),"+"," "),"-"," "),"  "," "),"  "," "),"  "," "),"  "," "),"  "," "),"  "," "))," ","|")&amp;"|")</f>
        <v/>
      </c>
      <c r="AD3247">
        <f>TRIM($I3247&amp;"")</f>
        <v/>
      </c>
    </row>
    <row r="3248" ht="36" customHeight="1">
      <c r="A3248" s="9" t="n">
        <v>46216</v>
      </c>
      <c r="B3248" s="14" t="inlineStr">
        <is>
          <t>10246</t>
        </is>
      </c>
      <c r="C3248" s="14" t="inlineStr">
        <is>
          <t>M/C 0720 (AMARELO)</t>
        </is>
      </c>
      <c r="D3248" s="14" t="inlineStr">
        <is>
          <t>36 PINTURA P.U.</t>
        </is>
      </c>
      <c r="E3248" s="14" t="n">
        <v>30001301</v>
      </c>
      <c r="F3248" s="14" t="inlineStr">
        <is>
          <t>PE TRASEIRO 920X65(911)X25 MDF (11PCS)- CAD PE INT</t>
        </is>
      </c>
      <c r="G3248" s="14" t="inlineStr">
        <is>
          <t>36 PINTURA P.U.</t>
        </is>
      </c>
      <c r="H3248" s="14" t="inlineStr">
        <is>
          <t>36 PINTURA P.U.</t>
        </is>
      </c>
      <c r="I3248" s="9" t="inlineStr">
        <is>
          <t>36 PINTURA P.U.</t>
        </is>
      </c>
      <c r="J3248" s="9" t="n">
        <v>920</v>
      </c>
      <c r="K3248" s="14">
        <f>IF($E3248="","",IFERROR(INDEX('01_Cad_Pecas'!$H$2:$H$5000,MATCH($E3248,'01_Cad_Pecas'!$D$2:$D$5000,0)),IFERROR(INDEX('01_Cad_Pecas'!$H$2:$H$5000,MATCH(VALUE($E3248),'01_Cad_Pecas'!$D$2:$D$5000,0)),"")))</f>
        <v/>
      </c>
      <c r="L3248" s="14">
        <f>IF($E3248="","",IFERROR(INDEX('01_Cad_Pecas'!$I$2:$I$5000,MATCH($E3248,'01_Cad_Pecas'!$D$2:$D$5000,0)),IFERROR(INDEX('01_Cad_Pecas'!$I$2:$I$5000,MATCH(VALUE($E3248),'01_Cad_Pecas'!$D$2:$D$5000,0)),"")))</f>
        <v/>
      </c>
      <c r="M3248" s="14">
        <f>IF(OR($J3248="",$L3248=""),"",IF($K3248="",0,$K3248)+$J3248*$L3248)</f>
        <v/>
      </c>
      <c r="N3248" s="14" t="n">
        <v>46216</v>
      </c>
      <c r="O3248" s="14" t="n">
        <v>920</v>
      </c>
      <c r="P3248" s="14" t="n"/>
      <c r="Q3248" s="14" t="n"/>
      <c r="R3248" s="14" t="n"/>
      <c r="S3248" s="14" t="n"/>
      <c r="T3248" s="14">
        <f>IF(OR($J3248="",$O3248=""),"",$O3248/$J3248)</f>
        <v/>
      </c>
      <c r="U3248" s="14" t="inlineStr">
        <is>
          <t>Concluído</t>
        </is>
      </c>
      <c r="V3248" s="14" t="n"/>
      <c r="W3248" s="14" t="n"/>
      <c r="X3248" s="14" t="n"/>
      <c r="Y3248" s="14" t="n"/>
      <c r="Z3248" s="14" t="n"/>
      <c r="AA3248" s="11" t="n"/>
      <c r="AB3248" s="14">
        <f>B3248&amp;"|"&amp;I3248</f>
        <v/>
      </c>
      <c r="AC3248">
        <f>IF($B3248="","","|"&amp;SUBSTITUTE(TRIM(SUBSTITUTE(SUBSTITUTE(SUBSTITUTE(SUBSTITUTE(SUBSTITUTE(SUBSTITUTE(SUBSTITUTE(SUBSTITUTE(SUBSTITUTE(SUBSTITUTE(SUBSTITUTE(SUBSTITUTE(SUBSTITUTE(SUBSTITUTE(TRIM($B3248&amp;""),CHAR(10)," "),CHAR(13)," "),"."," "),";"," "),","," "),"/"," "),"+"," "),"-"," "),"  "," "),"  "," "),"  "," "),"  "," "),"  "," "),"  "," "))," ","|")&amp;"|")</f>
        <v/>
      </c>
      <c r="AD3248">
        <f>TRIM($I3248&amp;"")</f>
        <v/>
      </c>
    </row>
    <row r="3249" ht="36" customHeight="1">
      <c r="A3249" s="9" t="n">
        <v>46216</v>
      </c>
      <c r="B3249" s="14" t="inlineStr">
        <is>
          <t>10246</t>
        </is>
      </c>
      <c r="C3249" s="14" t="inlineStr">
        <is>
          <t>M/C 0720 (AMARELO)</t>
        </is>
      </c>
      <c r="D3249" s="14" t="inlineStr">
        <is>
          <t>36 PINTURA P.U.</t>
        </is>
      </c>
      <c r="E3249" s="14" t="n">
        <v>30009703</v>
      </c>
      <c r="F3249" s="14" t="inlineStr">
        <is>
          <t>ESPALDAR 390X40(911)X25 MDF (24) - CADEIRA GRECIA</t>
        </is>
      </c>
      <c r="G3249" s="14" t="inlineStr">
        <is>
          <t>36 PINTURA P.U.</t>
        </is>
      </c>
      <c r="H3249" s="14" t="inlineStr">
        <is>
          <t>36 PINTURA P.U.</t>
        </is>
      </c>
      <c r="I3249" s="9" t="inlineStr">
        <is>
          <t>36 PINTURA P.U.</t>
        </is>
      </c>
      <c r="J3249" s="9" t="n">
        <v>50</v>
      </c>
      <c r="K3249" s="14">
        <f>IF($E3249="","",IFERROR(INDEX('01_Cad_Pecas'!$H$2:$H$5000,MATCH($E3249,'01_Cad_Pecas'!$D$2:$D$5000,0)),IFERROR(INDEX('01_Cad_Pecas'!$H$2:$H$5000,MATCH(VALUE($E3249),'01_Cad_Pecas'!$D$2:$D$5000,0)),"")))</f>
        <v/>
      </c>
      <c r="L3249" s="14">
        <f>IF($E3249="","",IFERROR(INDEX('01_Cad_Pecas'!$I$2:$I$5000,MATCH($E3249,'01_Cad_Pecas'!$D$2:$D$5000,0)),IFERROR(INDEX('01_Cad_Pecas'!$I$2:$I$5000,MATCH(VALUE($E3249),'01_Cad_Pecas'!$D$2:$D$5000,0)),"")))</f>
        <v/>
      </c>
      <c r="M3249" s="14">
        <f>IF(OR($J3249="",$L3249=""),"",IF($K3249="",0,$K3249)+$J3249*$L3249)</f>
        <v/>
      </c>
      <c r="N3249" s="14" t="n">
        <v>46217</v>
      </c>
      <c r="O3249" s="14" t="n">
        <v>50</v>
      </c>
      <c r="P3249" s="14" t="n"/>
      <c r="Q3249" s="14" t="n"/>
      <c r="R3249" s="14" t="n"/>
      <c r="S3249" s="14" t="n"/>
      <c r="T3249" s="14">
        <f>IF(OR($J3249="",$O3249=""),"",$O3249/$J3249)</f>
        <v/>
      </c>
      <c r="U3249" s="14" t="inlineStr">
        <is>
          <t>Concluído</t>
        </is>
      </c>
      <c r="V3249" s="14" t="n"/>
      <c r="W3249" s="14" t="n"/>
      <c r="X3249" s="14" t="n"/>
      <c r="Y3249" s="14" t="n"/>
      <c r="Z3249" s="14" t="n"/>
      <c r="AA3249" s="11" t="n"/>
      <c r="AB3249" s="14">
        <f>B3249&amp;"|"&amp;I3249</f>
        <v/>
      </c>
      <c r="AC3249">
        <f>IF($B3249="","","|"&amp;SUBSTITUTE(TRIM(SUBSTITUTE(SUBSTITUTE(SUBSTITUTE(SUBSTITUTE(SUBSTITUTE(SUBSTITUTE(SUBSTITUTE(SUBSTITUTE(SUBSTITUTE(SUBSTITUTE(SUBSTITUTE(SUBSTITUTE(SUBSTITUTE(SUBSTITUTE(TRIM($B3249&amp;""),CHAR(10)," "),CHAR(13)," "),"."," "),";"," "),","," "),"/"," "),"+"," "),"-"," "),"  "," "),"  "," "),"  "," "),"  "," "),"  "," "),"  "," "))," ","|")&amp;"|")</f>
        <v/>
      </c>
      <c r="AD3249">
        <f>TRIM($I3249&amp;"")</f>
        <v/>
      </c>
    </row>
    <row r="3250" ht="36" customHeight="1">
      <c r="A3250" s="9" t="n">
        <v>46217</v>
      </c>
      <c r="B3250" s="14" t="inlineStr">
        <is>
          <t>10247</t>
        </is>
      </c>
      <c r="C3250" s="14" t="inlineStr">
        <is>
          <t>M/C 0721 (BEGE)</t>
        </is>
      </c>
      <c r="D3250" s="14" t="inlineStr">
        <is>
          <t>36 PINTURA P.U.</t>
        </is>
      </c>
      <c r="E3250" s="14" t="n">
        <v>30080009</v>
      </c>
      <c r="F3250" s="14" t="inlineStr">
        <is>
          <t>(4) MOLDURA 1360X680X12 MDF - MESA AMST. 1,36X1,36</t>
        </is>
      </c>
      <c r="G3250" s="14" t="inlineStr">
        <is>
          <t>36 PINTURA P.U.</t>
        </is>
      </c>
      <c r="H3250" s="14" t="inlineStr">
        <is>
          <t>36 PINTURA P.U.</t>
        </is>
      </c>
      <c r="I3250" s="9" t="inlineStr">
        <is>
          <t>36 PINTURA P.U.</t>
        </is>
      </c>
      <c r="J3250" s="9" t="n">
        <v>20</v>
      </c>
      <c r="K3250" s="14">
        <f>IF($E3250="","",IFERROR(INDEX('01_Cad_Pecas'!$H$2:$H$5000,MATCH($E3250,'01_Cad_Pecas'!$D$2:$D$5000,0)),IFERROR(INDEX('01_Cad_Pecas'!$H$2:$H$5000,MATCH(VALUE($E3250),'01_Cad_Pecas'!$D$2:$D$5000,0)),"")))</f>
        <v/>
      </c>
      <c r="L3250" s="14">
        <f>IF($E3250="","",IFERROR(INDEX('01_Cad_Pecas'!$I$2:$I$5000,MATCH($E3250,'01_Cad_Pecas'!$D$2:$D$5000,0)),IFERROR(INDEX('01_Cad_Pecas'!$I$2:$I$5000,MATCH(VALUE($E3250),'01_Cad_Pecas'!$D$2:$D$5000,0)),"")))</f>
        <v/>
      </c>
      <c r="M3250" s="14">
        <f>IF(OR($J3250="",$L3250=""),"",IF($K3250="",0,$K3250)+$J3250*$L3250)</f>
        <v/>
      </c>
      <c r="N3250" s="14" t="n">
        <v>46217</v>
      </c>
      <c r="O3250" s="14" t="n">
        <v>20</v>
      </c>
      <c r="P3250" s="14" t="n"/>
      <c r="Q3250" s="14" t="n"/>
      <c r="R3250" s="14" t="n"/>
      <c r="S3250" s="14" t="n"/>
      <c r="T3250" s="14">
        <f>IF(OR($J3250="",$O3250=""),"",$O3250/$J3250)</f>
        <v/>
      </c>
      <c r="U3250" s="14" t="inlineStr">
        <is>
          <t>Concluído</t>
        </is>
      </c>
      <c r="V3250" s="14" t="n"/>
      <c r="W3250" s="14" t="n"/>
      <c r="X3250" s="14" t="n"/>
      <c r="Y3250" s="14" t="n"/>
      <c r="Z3250" s="14" t="n"/>
      <c r="AA3250" s="11" t="n"/>
      <c r="AB3250" s="14">
        <f>B3250&amp;"|"&amp;I3250</f>
        <v/>
      </c>
      <c r="AC3250">
        <f>IF($B3250="","","|"&amp;SUBSTITUTE(TRIM(SUBSTITUTE(SUBSTITUTE(SUBSTITUTE(SUBSTITUTE(SUBSTITUTE(SUBSTITUTE(SUBSTITUTE(SUBSTITUTE(SUBSTITUTE(SUBSTITUTE(SUBSTITUTE(SUBSTITUTE(SUBSTITUTE(SUBSTITUTE(TRIM($B3250&amp;""),CHAR(10)," "),CHAR(13)," "),"."," "),";"," "),","," "),"/"," "),"+"," "),"-"," "),"  "," "),"  "," "),"  "," "),"  "," "),"  "," "),"  "," "))," ","|")&amp;"|")</f>
        <v/>
      </c>
      <c r="AD3250">
        <f>TRIM($I3250&amp;"")</f>
        <v/>
      </c>
    </row>
    <row r="3251" ht="36" customHeight="1">
      <c r="A3251" s="9" t="n">
        <v>46217</v>
      </c>
      <c r="B3251" s="14" t="inlineStr">
        <is>
          <t>10247</t>
        </is>
      </c>
      <c r="C3251" s="14" t="inlineStr">
        <is>
          <t>M/C 0721 (BEGE)</t>
        </is>
      </c>
      <c r="D3251" s="14" t="inlineStr">
        <is>
          <t>36 PINTURA P.U.</t>
        </is>
      </c>
      <c r="E3251" s="14" t="n">
        <v>30081507</v>
      </c>
      <c r="F3251" s="14" t="inlineStr">
        <is>
          <t>(2)PRATO MENOR 582X582X12 MDF-MESA ANCARA /AMSTERD</t>
        </is>
      </c>
      <c r="G3251" s="14" t="inlineStr">
        <is>
          <t>36 PINTURA P.U.</t>
        </is>
      </c>
      <c r="H3251" s="14" t="inlineStr">
        <is>
          <t>36 PINTURA P.U.</t>
        </is>
      </c>
      <c r="I3251" s="9" t="inlineStr">
        <is>
          <t>36 PINTURA P.U.</t>
        </is>
      </c>
      <c r="J3251" s="9" t="n">
        <v>10</v>
      </c>
      <c r="K3251" s="14">
        <f>IF($E3251="","",IFERROR(INDEX('01_Cad_Pecas'!$H$2:$H$5000,MATCH($E3251,'01_Cad_Pecas'!$D$2:$D$5000,0)),IFERROR(INDEX('01_Cad_Pecas'!$H$2:$H$5000,MATCH(VALUE($E3251),'01_Cad_Pecas'!$D$2:$D$5000,0)),"")))</f>
        <v/>
      </c>
      <c r="L3251" s="14">
        <f>IF($E3251="","",IFERROR(INDEX('01_Cad_Pecas'!$I$2:$I$5000,MATCH($E3251,'01_Cad_Pecas'!$D$2:$D$5000,0)),IFERROR(INDEX('01_Cad_Pecas'!$I$2:$I$5000,MATCH(VALUE($E3251),'01_Cad_Pecas'!$D$2:$D$5000,0)),"")))</f>
        <v/>
      </c>
      <c r="M3251" s="14">
        <f>IF(OR($J3251="",$L3251=""),"",IF($K3251="",0,$K3251)+$J3251*$L3251)</f>
        <v/>
      </c>
      <c r="N3251" s="14" t="n">
        <v>46217</v>
      </c>
      <c r="O3251" s="14" t="n">
        <v>10</v>
      </c>
      <c r="P3251" s="14" t="n"/>
      <c r="Q3251" s="14" t="n"/>
      <c r="R3251" s="14" t="n"/>
      <c r="S3251" s="14" t="n"/>
      <c r="T3251" s="14">
        <f>IF(OR($J3251="",$O3251=""),"",$O3251/$J3251)</f>
        <v/>
      </c>
      <c r="U3251" s="14" t="inlineStr">
        <is>
          <t>Concluído</t>
        </is>
      </c>
      <c r="V3251" s="14" t="n"/>
      <c r="W3251" s="14" t="n"/>
      <c r="X3251" s="14" t="n"/>
      <c r="Y3251" s="14" t="n"/>
      <c r="Z3251" s="14" t="n"/>
      <c r="AA3251" s="11" t="n"/>
      <c r="AB3251" s="14">
        <f>B3251&amp;"|"&amp;I3251</f>
        <v/>
      </c>
      <c r="AC3251">
        <f>IF($B3251="","","|"&amp;SUBSTITUTE(TRIM(SUBSTITUTE(SUBSTITUTE(SUBSTITUTE(SUBSTITUTE(SUBSTITUTE(SUBSTITUTE(SUBSTITUTE(SUBSTITUTE(SUBSTITUTE(SUBSTITUTE(SUBSTITUTE(SUBSTITUTE(SUBSTITUTE(SUBSTITUTE(TRIM($B3251&amp;""),CHAR(10)," "),CHAR(13)," "),"."," "),";"," "),","," "),"/"," "),"+"," "),"-"," "),"  "," "),"  "," "),"  "," "),"  "," "),"  "," "),"  "," "))," ","|")&amp;"|")</f>
        <v/>
      </c>
      <c r="AD3251">
        <f>TRIM($I3251&amp;"")</f>
        <v/>
      </c>
    </row>
    <row r="3252" ht="36" customHeight="1">
      <c r="A3252" s="9" t="n">
        <v>46217</v>
      </c>
      <c r="B3252" s="14" t="inlineStr">
        <is>
          <t>10247</t>
        </is>
      </c>
      <c r="C3252" s="14" t="inlineStr">
        <is>
          <t>M/C 0721 (BEGE)</t>
        </is>
      </c>
      <c r="D3252" s="14" t="inlineStr">
        <is>
          <t>36 PINTURA P.U.</t>
        </is>
      </c>
      <c r="E3252" s="14" t="n">
        <v>30081508</v>
      </c>
      <c r="F3252" s="14" t="inlineStr">
        <is>
          <t>(3) PRATO MAIOR 664X664X12 MDF-MESA ANCARA/AMSTERD</t>
        </is>
      </c>
      <c r="G3252" s="14" t="inlineStr">
        <is>
          <t>36 PINTURA P.U.</t>
        </is>
      </c>
      <c r="H3252" s="14" t="inlineStr">
        <is>
          <t>36 PINTURA P.U.</t>
        </is>
      </c>
      <c r="I3252" s="9" t="inlineStr">
        <is>
          <t>36 PINTURA P.U.</t>
        </is>
      </c>
      <c r="J3252" s="9" t="n">
        <v>10</v>
      </c>
      <c r="K3252" s="14">
        <f>IF($E3252="","",IFERROR(INDEX('01_Cad_Pecas'!$H$2:$H$5000,MATCH($E3252,'01_Cad_Pecas'!$D$2:$D$5000,0)),IFERROR(INDEX('01_Cad_Pecas'!$H$2:$H$5000,MATCH(VALUE($E3252),'01_Cad_Pecas'!$D$2:$D$5000,0)),"")))</f>
        <v/>
      </c>
      <c r="L3252" s="14">
        <f>IF($E3252="","",IFERROR(INDEX('01_Cad_Pecas'!$I$2:$I$5000,MATCH($E3252,'01_Cad_Pecas'!$D$2:$D$5000,0)),IFERROR(INDEX('01_Cad_Pecas'!$I$2:$I$5000,MATCH(VALUE($E3252),'01_Cad_Pecas'!$D$2:$D$5000,0)),"")))</f>
        <v/>
      </c>
      <c r="M3252" s="14">
        <f>IF(OR($J3252="",$L3252=""),"",IF($K3252="",0,$K3252)+$J3252*$L3252)</f>
        <v/>
      </c>
      <c r="N3252" s="14" t="n">
        <v>46217</v>
      </c>
      <c r="O3252" s="14" t="n">
        <v>10</v>
      </c>
      <c r="P3252" s="14" t="n"/>
      <c r="Q3252" s="14" t="n"/>
      <c r="R3252" s="14" t="n"/>
      <c r="S3252" s="14" t="n"/>
      <c r="T3252" s="14">
        <f>IF(OR($J3252="",$O3252=""),"",$O3252/$J3252)</f>
        <v/>
      </c>
      <c r="U3252" s="14" t="inlineStr">
        <is>
          <t>Concluído</t>
        </is>
      </c>
      <c r="V3252" s="14" t="n"/>
      <c r="W3252" s="14" t="n"/>
      <c r="X3252" s="14" t="n"/>
      <c r="Y3252" s="14" t="n"/>
      <c r="Z3252" s="14" t="n"/>
      <c r="AA3252" s="11" t="n"/>
      <c r="AB3252" s="14">
        <f>B3252&amp;"|"&amp;I3252</f>
        <v/>
      </c>
      <c r="AC3252">
        <f>IF($B3252="","","|"&amp;SUBSTITUTE(TRIM(SUBSTITUTE(SUBSTITUTE(SUBSTITUTE(SUBSTITUTE(SUBSTITUTE(SUBSTITUTE(SUBSTITUTE(SUBSTITUTE(SUBSTITUTE(SUBSTITUTE(SUBSTITUTE(SUBSTITUTE(SUBSTITUTE(SUBSTITUTE(TRIM($B3252&amp;""),CHAR(10)," "),CHAR(13)," "),"."," "),";"," "),","," "),"/"," "),"+"," "),"-"," "),"  "," "),"  "," "),"  "," "),"  "," "),"  "," "),"  "," "))," ","|")&amp;"|")</f>
        <v/>
      </c>
      <c r="AD3252">
        <f>TRIM($I3252&amp;"")</f>
        <v/>
      </c>
    </row>
    <row r="3253" ht="36" customHeight="1">
      <c r="A3253" s="9" t="n">
        <v>46217</v>
      </c>
      <c r="B3253" s="14" t="inlineStr">
        <is>
          <t>10247</t>
        </is>
      </c>
      <c r="C3253" s="14" t="inlineStr">
        <is>
          <t>M/C 0721 (BEGE)</t>
        </is>
      </c>
      <c r="D3253" s="14" t="inlineStr">
        <is>
          <t>36 PINTURA P.U.</t>
        </is>
      </c>
      <c r="E3253" s="14" t="n">
        <v>30080008</v>
      </c>
      <c r="F3253" s="14" t="inlineStr">
        <is>
          <t>(1-7) TAMPO 1360X680X15 MDF - MESA AMST. 1,36X1,36</t>
        </is>
      </c>
      <c r="G3253" s="14" t="inlineStr">
        <is>
          <t>36 PINTURA P.U.</t>
        </is>
      </c>
      <c r="H3253" s="14" t="inlineStr">
        <is>
          <t>36 PINTURA P.U.</t>
        </is>
      </c>
      <c r="I3253" s="9" t="inlineStr">
        <is>
          <t>36 PINTURA P.U.</t>
        </is>
      </c>
      <c r="J3253" s="9" t="n">
        <v>20</v>
      </c>
      <c r="K3253" s="14">
        <f>IF($E3253="","",IFERROR(INDEX('01_Cad_Pecas'!$H$2:$H$5000,MATCH($E3253,'01_Cad_Pecas'!$D$2:$D$5000,0)),IFERROR(INDEX('01_Cad_Pecas'!$H$2:$H$5000,MATCH(VALUE($E3253),'01_Cad_Pecas'!$D$2:$D$5000,0)),"")))</f>
        <v/>
      </c>
      <c r="L3253" s="14">
        <f>IF($E3253="","",IFERROR(INDEX('01_Cad_Pecas'!$I$2:$I$5000,MATCH($E3253,'01_Cad_Pecas'!$D$2:$D$5000,0)),IFERROR(INDEX('01_Cad_Pecas'!$I$2:$I$5000,MATCH(VALUE($E3253),'01_Cad_Pecas'!$D$2:$D$5000,0)),"")))</f>
        <v/>
      </c>
      <c r="M3253" s="14">
        <f>IF(OR($J3253="",$L3253=""),"",IF($K3253="",0,$K3253)+$J3253*$L3253)</f>
        <v/>
      </c>
      <c r="N3253" s="14" t="n">
        <v>46217</v>
      </c>
      <c r="O3253" s="14" t="n">
        <v>20</v>
      </c>
      <c r="P3253" s="14" t="n"/>
      <c r="Q3253" s="14" t="n"/>
      <c r="R3253" s="14" t="n"/>
      <c r="S3253" s="14" t="n"/>
      <c r="T3253" s="14">
        <f>IF(OR($J3253="",$O3253=""),"",$O3253/$J3253)</f>
        <v/>
      </c>
      <c r="U3253" s="14" t="inlineStr">
        <is>
          <t>Concluído</t>
        </is>
      </c>
      <c r="V3253" s="14" t="n"/>
      <c r="W3253" s="14" t="n"/>
      <c r="X3253" s="14" t="n"/>
      <c r="Y3253" s="14" t="n"/>
      <c r="Z3253" s="14" t="n"/>
      <c r="AA3253" s="11" t="n"/>
      <c r="AB3253" s="14">
        <f>B3253&amp;"|"&amp;I3253</f>
        <v/>
      </c>
      <c r="AC3253">
        <f>IF($B3253="","","|"&amp;SUBSTITUTE(TRIM(SUBSTITUTE(SUBSTITUTE(SUBSTITUTE(SUBSTITUTE(SUBSTITUTE(SUBSTITUTE(SUBSTITUTE(SUBSTITUTE(SUBSTITUTE(SUBSTITUTE(SUBSTITUTE(SUBSTITUTE(SUBSTITUTE(SUBSTITUTE(TRIM($B3253&amp;""),CHAR(10)," "),CHAR(13)," "),"."," "),";"," "),","," "),"/"," "),"+"," "),"-"," "),"  "," "),"  "," "),"  "," "),"  "," "),"  "," "),"  "," "))," ","|")&amp;"|")</f>
        <v/>
      </c>
      <c r="AD3253">
        <f>TRIM($I3253&amp;"")</f>
        <v/>
      </c>
    </row>
    <row r="3254" ht="36" customHeight="1">
      <c r="A3254" s="9" t="n">
        <v>46217</v>
      </c>
      <c r="B3254" s="14" t="inlineStr">
        <is>
          <t>10247</t>
        </is>
      </c>
      <c r="C3254" s="14" t="inlineStr">
        <is>
          <t>M/C 0721 (BEGE)</t>
        </is>
      </c>
      <c r="D3254" s="14" t="inlineStr">
        <is>
          <t>36 PINTURA P.U.</t>
        </is>
      </c>
      <c r="E3254" s="14" t="n">
        <v>20021807</v>
      </c>
      <c r="F3254" s="14" t="inlineStr">
        <is>
          <t>TAMPO 1805X905X18 MDF - MESA COM VIDRO</t>
        </is>
      </c>
      <c r="G3254" s="14" t="inlineStr">
        <is>
          <t>36 PINTURA P.U.</t>
        </is>
      </c>
      <c r="H3254" s="14" t="inlineStr">
        <is>
          <t>36 PINTURA P.U.</t>
        </is>
      </c>
      <c r="I3254" s="9" t="inlineStr">
        <is>
          <t>36 PINTURA P.U.</t>
        </is>
      </c>
      <c r="J3254" s="9" t="n">
        <v>8</v>
      </c>
      <c r="K3254" s="14">
        <f>IF($E3254="","",IFERROR(INDEX('01_Cad_Pecas'!$H$2:$H$5000,MATCH($E3254,'01_Cad_Pecas'!$D$2:$D$5000,0)),IFERROR(INDEX('01_Cad_Pecas'!$H$2:$H$5000,MATCH(VALUE($E3254),'01_Cad_Pecas'!$D$2:$D$5000,0)),"")))</f>
        <v/>
      </c>
      <c r="L3254" s="14">
        <f>IF($E3254="","",IFERROR(INDEX('01_Cad_Pecas'!$I$2:$I$5000,MATCH($E3254,'01_Cad_Pecas'!$D$2:$D$5000,0)),IFERROR(INDEX('01_Cad_Pecas'!$I$2:$I$5000,MATCH(VALUE($E3254),'01_Cad_Pecas'!$D$2:$D$5000,0)),"")))</f>
        <v/>
      </c>
      <c r="M3254" s="14">
        <f>IF(OR($J3254="",$L3254=""),"",IF($K3254="",0,$K3254)+$J3254*$L3254)</f>
        <v/>
      </c>
      <c r="N3254" s="14" t="n">
        <v>46217</v>
      </c>
      <c r="O3254" s="14" t="n">
        <v>8</v>
      </c>
      <c r="P3254" s="14" t="n"/>
      <c r="Q3254" s="14" t="n"/>
      <c r="R3254" s="14" t="n"/>
      <c r="S3254" s="14" t="n"/>
      <c r="T3254" s="14">
        <f>IF(OR($J3254="",$O3254=""),"",$O3254/$J3254)</f>
        <v/>
      </c>
      <c r="U3254" s="14" t="inlineStr">
        <is>
          <t>Concluído</t>
        </is>
      </c>
      <c r="V3254" s="14" t="n"/>
      <c r="W3254" s="14" t="n"/>
      <c r="X3254" s="14" t="n"/>
      <c r="Y3254" s="14" t="n"/>
      <c r="Z3254" s="14" t="n"/>
      <c r="AA3254" s="11" t="n"/>
      <c r="AB3254" s="14">
        <f>B3254&amp;"|"&amp;I3254</f>
        <v/>
      </c>
      <c r="AC3254">
        <f>IF($B3254="","","|"&amp;SUBSTITUTE(TRIM(SUBSTITUTE(SUBSTITUTE(SUBSTITUTE(SUBSTITUTE(SUBSTITUTE(SUBSTITUTE(SUBSTITUTE(SUBSTITUTE(SUBSTITUTE(SUBSTITUTE(SUBSTITUTE(SUBSTITUTE(SUBSTITUTE(SUBSTITUTE(TRIM($B3254&amp;""),CHAR(10)," "),CHAR(13)," "),"."," "),";"," "),","," "),"/"," "),"+"," "),"-"," "),"  "," "),"  "," "),"  "," "),"  "," "),"  "," "),"  "," "))," ","|")&amp;"|")</f>
        <v/>
      </c>
      <c r="AD3254">
        <f>TRIM($I3254&amp;"")</f>
        <v/>
      </c>
    </row>
    <row r="3255" ht="36" customHeight="1">
      <c r="A3255" s="9" t="n">
        <v>46217</v>
      </c>
      <c r="B3255" s="14" t="inlineStr">
        <is>
          <t>10247</t>
        </is>
      </c>
      <c r="C3255" s="14" t="inlineStr">
        <is>
          <t>M/C 0721 (BEGE)</t>
        </is>
      </c>
      <c r="D3255" s="14" t="inlineStr">
        <is>
          <t>36 PINTURA P.U.</t>
        </is>
      </c>
      <c r="E3255" s="14" t="n">
        <v>20052101</v>
      </c>
      <c r="F3255" s="14" t="inlineStr">
        <is>
          <t>TAMPO VITREO 900X900X18 MDF - MESA ATHENAS</t>
        </is>
      </c>
      <c r="G3255" s="14" t="inlineStr">
        <is>
          <t>36 PINTURA P.U.</t>
        </is>
      </c>
      <c r="H3255" s="14" t="inlineStr">
        <is>
          <t>36 PINTURA P.U.</t>
        </is>
      </c>
      <c r="I3255" s="9" t="inlineStr">
        <is>
          <t>36 PINTURA P.U.</t>
        </is>
      </c>
      <c r="J3255" s="9" t="n">
        <v>40</v>
      </c>
      <c r="K3255" s="14">
        <f>IF($E3255="","",IFERROR(INDEX('01_Cad_Pecas'!$H$2:$H$5000,MATCH($E3255,'01_Cad_Pecas'!$D$2:$D$5000,0)),IFERROR(INDEX('01_Cad_Pecas'!$H$2:$H$5000,MATCH(VALUE($E3255),'01_Cad_Pecas'!$D$2:$D$5000,0)),"")))</f>
        <v/>
      </c>
      <c r="L3255" s="14">
        <f>IF($E3255="","",IFERROR(INDEX('01_Cad_Pecas'!$I$2:$I$5000,MATCH($E3255,'01_Cad_Pecas'!$D$2:$D$5000,0)),IFERROR(INDEX('01_Cad_Pecas'!$I$2:$I$5000,MATCH(VALUE($E3255),'01_Cad_Pecas'!$D$2:$D$5000,0)),"")))</f>
        <v/>
      </c>
      <c r="M3255" s="14">
        <f>IF(OR($J3255="",$L3255=""),"",IF($K3255="",0,$K3255)+$J3255*$L3255)</f>
        <v/>
      </c>
      <c r="N3255" s="14" t="n">
        <v>46217</v>
      </c>
      <c r="O3255" s="14" t="n">
        <v>40</v>
      </c>
      <c r="P3255" s="14" t="n"/>
      <c r="Q3255" s="14" t="n"/>
      <c r="R3255" s="14" t="n"/>
      <c r="S3255" s="14" t="n"/>
      <c r="T3255" s="14">
        <f>IF(OR($J3255="",$O3255=""),"",$O3255/$J3255)</f>
        <v/>
      </c>
      <c r="U3255" s="14" t="inlineStr">
        <is>
          <t>Concluído</t>
        </is>
      </c>
      <c r="V3255" s="14" t="n"/>
      <c r="W3255" s="14" t="n"/>
      <c r="X3255" s="14" t="n"/>
      <c r="Y3255" s="14" t="n"/>
      <c r="Z3255" s="14" t="n"/>
      <c r="AA3255" s="11" t="n"/>
      <c r="AB3255" s="14">
        <f>B3255&amp;"|"&amp;I3255</f>
        <v/>
      </c>
      <c r="AC3255">
        <f>IF($B3255="","","|"&amp;SUBSTITUTE(TRIM(SUBSTITUTE(SUBSTITUTE(SUBSTITUTE(SUBSTITUTE(SUBSTITUTE(SUBSTITUTE(SUBSTITUTE(SUBSTITUTE(SUBSTITUTE(SUBSTITUTE(SUBSTITUTE(SUBSTITUTE(SUBSTITUTE(SUBSTITUTE(TRIM($B3255&amp;""),CHAR(10)," "),CHAR(13)," "),"."," "),";"," "),","," "),"/"," "),"+"," "),"-"," "),"  "," "),"  "," "),"  "," "),"  "," "),"  "," "),"  "," "))," ","|")&amp;"|")</f>
        <v/>
      </c>
      <c r="AD3255">
        <f>TRIM($I3255&amp;"")</f>
        <v/>
      </c>
    </row>
    <row r="3256" ht="36" customHeight="1">
      <c r="A3256" s="9" t="n">
        <v>46217</v>
      </c>
      <c r="B3256" s="14" t="inlineStr">
        <is>
          <t>10247</t>
        </is>
      </c>
      <c r="C3256" s="14" t="inlineStr">
        <is>
          <t>M/C 0721 (BEGE)</t>
        </is>
      </c>
      <c r="D3256" s="14" t="inlineStr">
        <is>
          <t>36 PINTURA P.U.</t>
        </is>
      </c>
      <c r="E3256" s="14" t="n">
        <v>20053407</v>
      </c>
      <c r="F3256" s="14" t="inlineStr">
        <is>
          <t>TAMPO 1365X905X18 MDF - MESA COM VIDRO</t>
        </is>
      </c>
      <c r="G3256" s="14" t="inlineStr">
        <is>
          <t>36 PINTURA P.U.</t>
        </is>
      </c>
      <c r="H3256" s="14" t="inlineStr">
        <is>
          <t>36 PINTURA P.U.</t>
        </is>
      </c>
      <c r="I3256" s="9" t="inlineStr">
        <is>
          <t>36 PINTURA P.U.</t>
        </is>
      </c>
      <c r="J3256" s="9" t="n">
        <v>20</v>
      </c>
      <c r="K3256" s="14">
        <f>IF($E3256="","",IFERROR(INDEX('01_Cad_Pecas'!$H$2:$H$5000,MATCH($E3256,'01_Cad_Pecas'!$D$2:$D$5000,0)),IFERROR(INDEX('01_Cad_Pecas'!$H$2:$H$5000,MATCH(VALUE($E3256),'01_Cad_Pecas'!$D$2:$D$5000,0)),"")))</f>
        <v/>
      </c>
      <c r="L3256" s="14">
        <f>IF($E3256="","",IFERROR(INDEX('01_Cad_Pecas'!$I$2:$I$5000,MATCH($E3256,'01_Cad_Pecas'!$D$2:$D$5000,0)),IFERROR(INDEX('01_Cad_Pecas'!$I$2:$I$5000,MATCH(VALUE($E3256),'01_Cad_Pecas'!$D$2:$D$5000,0)),"")))</f>
        <v/>
      </c>
      <c r="M3256" s="14">
        <f>IF(OR($J3256="",$L3256=""),"",IF($K3256="",0,$K3256)+$J3256*$L3256)</f>
        <v/>
      </c>
      <c r="N3256" s="14" t="n">
        <v>46217</v>
      </c>
      <c r="O3256" s="14" t="n">
        <v>20</v>
      </c>
      <c r="P3256" s="14" t="n"/>
      <c r="Q3256" s="14" t="n"/>
      <c r="R3256" s="14" t="n"/>
      <c r="S3256" s="14" t="n"/>
      <c r="T3256" s="14">
        <f>IF(OR($J3256="",$O3256=""),"",$O3256/$J3256)</f>
        <v/>
      </c>
      <c r="U3256" s="14" t="inlineStr">
        <is>
          <t>Concluído</t>
        </is>
      </c>
      <c r="V3256" s="14" t="n"/>
      <c r="W3256" s="14" t="n"/>
      <c r="X3256" s="14" t="n"/>
      <c r="Y3256" s="14" t="n"/>
      <c r="Z3256" s="14" t="n"/>
      <c r="AA3256" s="11" t="n"/>
      <c r="AB3256" s="14">
        <f>B3256&amp;"|"&amp;I3256</f>
        <v/>
      </c>
      <c r="AC3256">
        <f>IF($B3256="","","|"&amp;SUBSTITUTE(TRIM(SUBSTITUTE(SUBSTITUTE(SUBSTITUTE(SUBSTITUTE(SUBSTITUTE(SUBSTITUTE(SUBSTITUTE(SUBSTITUTE(SUBSTITUTE(SUBSTITUTE(SUBSTITUTE(SUBSTITUTE(SUBSTITUTE(SUBSTITUTE(TRIM($B3256&amp;""),CHAR(10)," "),CHAR(13)," "),"."," "),";"," "),","," "),"/"," "),"+"," "),"-"," "),"  "," "),"  "," "),"  "," "),"  "," "),"  "," "),"  "," "))," ","|")&amp;"|")</f>
        <v/>
      </c>
      <c r="AD3256">
        <f>TRIM($I3256&amp;"")</f>
        <v/>
      </c>
    </row>
    <row r="3257" ht="36" customHeight="1">
      <c r="A3257" s="9" t="n">
        <v>46217</v>
      </c>
      <c r="B3257" s="14" t="inlineStr">
        <is>
          <t>10247</t>
        </is>
      </c>
      <c r="C3257" s="14" t="inlineStr">
        <is>
          <t>M/C 0721 (BEGE)</t>
        </is>
      </c>
      <c r="D3257" s="14" t="inlineStr">
        <is>
          <t>36 PINTURA P.U.</t>
        </is>
      </c>
      <c r="E3257" s="14" t="n">
        <v>30006104</v>
      </c>
      <c r="F3257" s="14" t="inlineStr">
        <is>
          <t>MOLDURA ENCOSTO 445X280X15 MDF - CAD SANTIAGO NEW</t>
        </is>
      </c>
      <c r="G3257" s="14" t="inlineStr">
        <is>
          <t>36 PINTURA P.U.</t>
        </is>
      </c>
      <c r="H3257" s="14" t="inlineStr">
        <is>
          <t>36 PINTURA P.U.</t>
        </is>
      </c>
      <c r="I3257" s="9" t="inlineStr">
        <is>
          <t>36 PINTURA P.U.</t>
        </is>
      </c>
      <c r="J3257" s="9" t="n">
        <v>612</v>
      </c>
      <c r="K3257" s="14">
        <f>IF($E3257="","",IFERROR(INDEX('01_Cad_Pecas'!$H$2:$H$5000,MATCH($E3257,'01_Cad_Pecas'!$D$2:$D$5000,0)),IFERROR(INDEX('01_Cad_Pecas'!$H$2:$H$5000,MATCH(VALUE($E3257),'01_Cad_Pecas'!$D$2:$D$5000,0)),"")))</f>
        <v/>
      </c>
      <c r="L3257" s="14">
        <f>IF($E3257="","",IFERROR(INDEX('01_Cad_Pecas'!$I$2:$I$5000,MATCH($E3257,'01_Cad_Pecas'!$D$2:$D$5000,0)),IFERROR(INDEX('01_Cad_Pecas'!$I$2:$I$5000,MATCH(VALUE($E3257),'01_Cad_Pecas'!$D$2:$D$5000,0)),"")))</f>
        <v/>
      </c>
      <c r="M3257" s="14">
        <f>IF(OR($J3257="",$L3257=""),"",IF($K3257="",0,$K3257)+$J3257*$L3257)</f>
        <v/>
      </c>
      <c r="N3257" s="14" t="n">
        <v>46217</v>
      </c>
      <c r="O3257" s="14" t="n">
        <v>612</v>
      </c>
      <c r="P3257" s="14" t="n"/>
      <c r="Q3257" s="14" t="n"/>
      <c r="R3257" s="14" t="n"/>
      <c r="S3257" s="14" t="n"/>
      <c r="T3257" s="14">
        <f>IF(OR($J3257="",$O3257=""),"",$O3257/$J3257)</f>
        <v/>
      </c>
      <c r="U3257" s="14" t="inlineStr">
        <is>
          <t>Concluído</t>
        </is>
      </c>
      <c r="V3257" s="14" t="n"/>
      <c r="W3257" s="14" t="n"/>
      <c r="X3257" s="14" t="n"/>
      <c r="Y3257" s="14" t="n"/>
      <c r="Z3257" s="14" t="n"/>
      <c r="AA3257" s="11" t="n"/>
      <c r="AB3257" s="14">
        <f>B3257&amp;"|"&amp;I3257</f>
        <v/>
      </c>
      <c r="AC3257">
        <f>IF($B3257="","","|"&amp;SUBSTITUTE(TRIM(SUBSTITUTE(SUBSTITUTE(SUBSTITUTE(SUBSTITUTE(SUBSTITUTE(SUBSTITUTE(SUBSTITUTE(SUBSTITUTE(SUBSTITUTE(SUBSTITUTE(SUBSTITUTE(SUBSTITUTE(SUBSTITUTE(SUBSTITUTE(TRIM($B3257&amp;""),CHAR(10)," "),CHAR(13)," "),"."," "),";"," "),","," "),"/"," "),"+"," "),"-"," "),"  "," "),"  "," "),"  "," "),"  "," "),"  "," "),"  "," "))," ","|")&amp;"|")</f>
        <v/>
      </c>
      <c r="AD3257">
        <f>TRIM($I3257&amp;"")</f>
        <v/>
      </c>
    </row>
    <row r="3258" ht="36" customHeight="1">
      <c r="A3258" s="9" t="n">
        <v>46217</v>
      </c>
      <c r="B3258" s="14" t="inlineStr">
        <is>
          <t>10247</t>
        </is>
      </c>
      <c r="C3258" s="14" t="inlineStr">
        <is>
          <t>M/C 0721 (BEGE)</t>
        </is>
      </c>
      <c r="D3258" s="14" t="inlineStr">
        <is>
          <t>36 PINTURA P.U.</t>
        </is>
      </c>
      <c r="E3258" s="14" t="n">
        <v>30001201</v>
      </c>
      <c r="F3258" s="14" t="inlineStr">
        <is>
          <t>PE TRASEIRO 980X65(911)X25 MDF (11PCS)- CAD PE INT</t>
        </is>
      </c>
      <c r="G3258" s="14" t="inlineStr">
        <is>
          <t>36 PINTURA P.U.</t>
        </is>
      </c>
      <c r="H3258" s="14" t="inlineStr">
        <is>
          <t>36 PINTURA P.U.</t>
        </is>
      </c>
      <c r="I3258" s="9" t="inlineStr">
        <is>
          <t>36 PINTURA P.U.</t>
        </is>
      </c>
      <c r="J3258" s="9" t="n">
        <v>40</v>
      </c>
      <c r="K3258" s="14">
        <f>IF($E3258="","",IFERROR(INDEX('01_Cad_Pecas'!$H$2:$H$5000,MATCH($E3258,'01_Cad_Pecas'!$D$2:$D$5000,0)),IFERROR(INDEX('01_Cad_Pecas'!$H$2:$H$5000,MATCH(VALUE($E3258),'01_Cad_Pecas'!$D$2:$D$5000,0)),"")))</f>
        <v/>
      </c>
      <c r="L3258" s="14">
        <f>IF($E3258="","",IFERROR(INDEX('01_Cad_Pecas'!$I$2:$I$5000,MATCH($E3258,'01_Cad_Pecas'!$D$2:$D$5000,0)),IFERROR(INDEX('01_Cad_Pecas'!$I$2:$I$5000,MATCH(VALUE($E3258),'01_Cad_Pecas'!$D$2:$D$5000,0)),"")))</f>
        <v/>
      </c>
      <c r="M3258" s="14">
        <f>IF(OR($J3258="",$L3258=""),"",IF($K3258="",0,$K3258)+$J3258*$L3258)</f>
        <v/>
      </c>
      <c r="N3258" s="14" t="n">
        <v>46217</v>
      </c>
      <c r="O3258" s="14" t="n">
        <v>40</v>
      </c>
      <c r="P3258" s="14" t="n"/>
      <c r="Q3258" s="14" t="n"/>
      <c r="R3258" s="14" t="n"/>
      <c r="S3258" s="14" t="n"/>
      <c r="T3258" s="14">
        <f>IF(OR($J3258="",$O3258=""),"",$O3258/$J3258)</f>
        <v/>
      </c>
      <c r="U3258" s="14" t="inlineStr">
        <is>
          <t>Concluído</t>
        </is>
      </c>
      <c r="V3258" s="14" t="n"/>
      <c r="W3258" s="14" t="n"/>
      <c r="X3258" s="14" t="n"/>
      <c r="Y3258" s="14" t="n"/>
      <c r="Z3258" s="14" t="n"/>
      <c r="AA3258" s="11" t="n"/>
      <c r="AB3258" s="14">
        <f>B3258&amp;"|"&amp;I3258</f>
        <v/>
      </c>
      <c r="AC3258">
        <f>IF($B3258="","","|"&amp;SUBSTITUTE(TRIM(SUBSTITUTE(SUBSTITUTE(SUBSTITUTE(SUBSTITUTE(SUBSTITUTE(SUBSTITUTE(SUBSTITUTE(SUBSTITUTE(SUBSTITUTE(SUBSTITUTE(SUBSTITUTE(SUBSTITUTE(SUBSTITUTE(SUBSTITUTE(TRIM($B3258&amp;""),CHAR(10)," "),CHAR(13)," "),"."," "),";"," "),","," "),"/"," "),"+"," "),"-"," "),"  "," "),"  "," "),"  "," "),"  "," "),"  "," "),"  "," "))," ","|")&amp;"|")</f>
        <v/>
      </c>
      <c r="AD3258">
        <f>TRIM($I3258&amp;"")</f>
        <v/>
      </c>
    </row>
    <row r="3259" ht="36" customHeight="1">
      <c r="A3259" s="9" t="n">
        <v>46217</v>
      </c>
      <c r="B3259" s="14" t="inlineStr">
        <is>
          <t>10247</t>
        </is>
      </c>
      <c r="C3259" s="14" t="inlineStr">
        <is>
          <t>M/C 0721 (BEGE)</t>
        </is>
      </c>
      <c r="D3259" s="14" t="inlineStr">
        <is>
          <t>36 PINTURA P.U.</t>
        </is>
      </c>
      <c r="E3259" s="14" t="n">
        <v>30001301</v>
      </c>
      <c r="F3259" s="14" t="inlineStr">
        <is>
          <t>PE TRASEIRO 920X65(911)X25 MDF (11PCS)- CAD PE INT</t>
        </is>
      </c>
      <c r="G3259" s="14" t="inlineStr">
        <is>
          <t>36 PINTURA P.U.</t>
        </is>
      </c>
      <c r="H3259" s="14" t="inlineStr">
        <is>
          <t>36 PINTURA P.U.</t>
        </is>
      </c>
      <c r="I3259" s="9" t="inlineStr">
        <is>
          <t>36 PINTURA P.U.</t>
        </is>
      </c>
      <c r="J3259" s="9" t="n">
        <v>320</v>
      </c>
      <c r="K3259" s="14">
        <f>IF($E3259="","",IFERROR(INDEX('01_Cad_Pecas'!$H$2:$H$5000,MATCH($E3259,'01_Cad_Pecas'!$D$2:$D$5000,0)),IFERROR(INDEX('01_Cad_Pecas'!$H$2:$H$5000,MATCH(VALUE($E3259),'01_Cad_Pecas'!$D$2:$D$5000,0)),"")))</f>
        <v/>
      </c>
      <c r="L3259" s="14">
        <f>IF($E3259="","",IFERROR(INDEX('01_Cad_Pecas'!$I$2:$I$5000,MATCH($E3259,'01_Cad_Pecas'!$D$2:$D$5000,0)),IFERROR(INDEX('01_Cad_Pecas'!$I$2:$I$5000,MATCH(VALUE($E3259),'01_Cad_Pecas'!$D$2:$D$5000,0)),"")))</f>
        <v/>
      </c>
      <c r="M3259" s="14">
        <f>IF(OR($J3259="",$L3259=""),"",IF($K3259="",0,$K3259)+$J3259*$L3259)</f>
        <v/>
      </c>
      <c r="N3259" s="14" t="n">
        <v>46217</v>
      </c>
      <c r="O3259" s="14" t="n">
        <v>320</v>
      </c>
      <c r="P3259" s="14" t="n"/>
      <c r="Q3259" s="14" t="n"/>
      <c r="R3259" s="14" t="n"/>
      <c r="S3259" s="14" t="n"/>
      <c r="T3259" s="14">
        <f>IF(OR($J3259="",$O3259=""),"",$O3259/$J3259)</f>
        <v/>
      </c>
      <c r="U3259" s="14" t="inlineStr">
        <is>
          <t>Concluído</t>
        </is>
      </c>
      <c r="V3259" s="14" t="n"/>
      <c r="W3259" s="14" t="n"/>
      <c r="X3259" s="14" t="n"/>
      <c r="Y3259" s="14" t="n"/>
      <c r="Z3259" s="14" t="n"/>
      <c r="AA3259" s="11" t="n"/>
      <c r="AB3259" s="14">
        <f>B3259&amp;"|"&amp;I3259</f>
        <v/>
      </c>
      <c r="AC3259">
        <f>IF($B3259="","","|"&amp;SUBSTITUTE(TRIM(SUBSTITUTE(SUBSTITUTE(SUBSTITUTE(SUBSTITUTE(SUBSTITUTE(SUBSTITUTE(SUBSTITUTE(SUBSTITUTE(SUBSTITUTE(SUBSTITUTE(SUBSTITUTE(SUBSTITUTE(SUBSTITUTE(SUBSTITUTE(TRIM($B3259&amp;""),CHAR(10)," "),CHAR(13)," "),"."," "),";"," "),","," "),"/"," "),"+"," "),"-"," "),"  "," "),"  "," "),"  "," "),"  "," "),"  "," "),"  "," "))," ","|")&amp;"|")</f>
        <v/>
      </c>
      <c r="AD3259">
        <f>TRIM($I3259&amp;"")</f>
        <v/>
      </c>
    </row>
    <row r="3260" ht="36" customHeight="1">
      <c r="A3260" s="9" t="n">
        <v>46217</v>
      </c>
      <c r="B3260" s="14" t="inlineStr">
        <is>
          <t>10247</t>
        </is>
      </c>
      <c r="C3260" s="14" t="inlineStr">
        <is>
          <t>M/C 0721 (BEGE)</t>
        </is>
      </c>
      <c r="D3260" s="14" t="inlineStr">
        <is>
          <t>36 PINTURA P.U.</t>
        </is>
      </c>
      <c r="E3260" s="14" t="n">
        <v>30006101</v>
      </c>
      <c r="F3260" s="14" t="inlineStr">
        <is>
          <t>PE TRAS 880X30(911)X25 MDF (13PC) ESQ SANTIAGO NEW</t>
        </is>
      </c>
      <c r="G3260" s="14" t="inlineStr">
        <is>
          <t>36 PINTURA P.U.</t>
        </is>
      </c>
      <c r="H3260" s="14" t="inlineStr">
        <is>
          <t>36 PINTURA P.U.</t>
        </is>
      </c>
      <c r="I3260" s="9" t="inlineStr">
        <is>
          <t>36 PINTURA P.U.</t>
        </is>
      </c>
      <c r="J3260" s="9" t="n">
        <v>612</v>
      </c>
      <c r="K3260" s="14">
        <f>IF($E3260="","",IFERROR(INDEX('01_Cad_Pecas'!$H$2:$H$5000,MATCH($E3260,'01_Cad_Pecas'!$D$2:$D$5000,0)),IFERROR(INDEX('01_Cad_Pecas'!$H$2:$H$5000,MATCH(VALUE($E3260),'01_Cad_Pecas'!$D$2:$D$5000,0)),"")))</f>
        <v/>
      </c>
      <c r="L3260" s="14">
        <f>IF($E3260="","",IFERROR(INDEX('01_Cad_Pecas'!$I$2:$I$5000,MATCH($E3260,'01_Cad_Pecas'!$D$2:$D$5000,0)),IFERROR(INDEX('01_Cad_Pecas'!$I$2:$I$5000,MATCH(VALUE($E3260),'01_Cad_Pecas'!$D$2:$D$5000,0)),"")))</f>
        <v/>
      </c>
      <c r="M3260" s="14">
        <f>IF(OR($J3260="",$L3260=""),"",IF($K3260="",0,$K3260)+$J3260*$L3260)</f>
        <v/>
      </c>
      <c r="N3260" s="14" t="n">
        <v>46218</v>
      </c>
      <c r="O3260" s="14" t="n">
        <v>612</v>
      </c>
      <c r="P3260" s="14" t="n"/>
      <c r="Q3260" s="14" t="n"/>
      <c r="R3260" s="14" t="n"/>
      <c r="S3260" s="14" t="n"/>
      <c r="T3260" s="14">
        <f>IF(OR($J3260="",$O3260=""),"",$O3260/$J3260)</f>
        <v/>
      </c>
      <c r="U3260" s="14" t="inlineStr">
        <is>
          <t>Concluído</t>
        </is>
      </c>
      <c r="V3260" s="14" t="n"/>
      <c r="W3260" s="14" t="n"/>
      <c r="X3260" s="14" t="n"/>
      <c r="Y3260" s="14" t="n"/>
      <c r="Z3260" s="14" t="n"/>
      <c r="AA3260" s="11" t="n"/>
      <c r="AB3260" s="14">
        <f>B3260&amp;"|"&amp;I3260</f>
        <v/>
      </c>
      <c r="AC3260">
        <f>IF($B3260="","","|"&amp;SUBSTITUTE(TRIM(SUBSTITUTE(SUBSTITUTE(SUBSTITUTE(SUBSTITUTE(SUBSTITUTE(SUBSTITUTE(SUBSTITUTE(SUBSTITUTE(SUBSTITUTE(SUBSTITUTE(SUBSTITUTE(SUBSTITUTE(SUBSTITUTE(SUBSTITUTE(TRIM($B3260&amp;""),CHAR(10)," "),CHAR(13)," "),"."," "),";"," "),","," "),"/"," "),"+"," "),"-"," "),"  "," "),"  "," "),"  "," "),"  "," "),"  "," "),"  "," "))," ","|")&amp;"|")</f>
        <v/>
      </c>
      <c r="AD3260">
        <f>TRIM($I3260&amp;"")</f>
        <v/>
      </c>
    </row>
    <row r="3261" ht="36" customHeight="1">
      <c r="A3261" s="9" t="n">
        <v>46217</v>
      </c>
      <c r="B3261" s="14" t="inlineStr">
        <is>
          <t>10247</t>
        </is>
      </c>
      <c r="C3261" s="14" t="inlineStr">
        <is>
          <t>M/C 0721 (BEGE)</t>
        </is>
      </c>
      <c r="D3261" s="14" t="inlineStr">
        <is>
          <t>36 PINTURA P.U.</t>
        </is>
      </c>
      <c r="E3261" s="14" t="n">
        <v>30006102</v>
      </c>
      <c r="F3261" s="14" t="inlineStr">
        <is>
          <t>PE TRAS 880X30(911)X25 MDF (13PC) DIR SANTIAGO NEW</t>
        </is>
      </c>
      <c r="G3261" s="14" t="inlineStr">
        <is>
          <t>36 PINTURA P.U.</t>
        </is>
      </c>
      <c r="H3261" s="14" t="inlineStr">
        <is>
          <t>36 PINTURA P.U.</t>
        </is>
      </c>
      <c r="I3261" s="9" t="inlineStr">
        <is>
          <t>36 PINTURA P.U.</t>
        </is>
      </c>
      <c r="J3261" s="9" t="n">
        <v>612</v>
      </c>
      <c r="K3261" s="14">
        <f>IF($E3261="","",IFERROR(INDEX('01_Cad_Pecas'!$H$2:$H$5000,MATCH($E3261,'01_Cad_Pecas'!$D$2:$D$5000,0)),IFERROR(INDEX('01_Cad_Pecas'!$H$2:$H$5000,MATCH(VALUE($E3261),'01_Cad_Pecas'!$D$2:$D$5000,0)),"")))</f>
        <v/>
      </c>
      <c r="L3261" s="14">
        <f>IF($E3261="","",IFERROR(INDEX('01_Cad_Pecas'!$I$2:$I$5000,MATCH($E3261,'01_Cad_Pecas'!$D$2:$D$5000,0)),IFERROR(INDEX('01_Cad_Pecas'!$I$2:$I$5000,MATCH(VALUE($E3261),'01_Cad_Pecas'!$D$2:$D$5000,0)),"")))</f>
        <v/>
      </c>
      <c r="M3261" s="14">
        <f>IF(OR($J3261="",$L3261=""),"",IF($K3261="",0,$K3261)+$J3261*$L3261)</f>
        <v/>
      </c>
      <c r="N3261" s="14" t="n">
        <v>46218</v>
      </c>
      <c r="O3261" s="14" t="n">
        <v>612</v>
      </c>
      <c r="P3261" s="14" t="n"/>
      <c r="Q3261" s="14" t="n"/>
      <c r="R3261" s="14" t="n"/>
      <c r="S3261" s="14" t="n"/>
      <c r="T3261" s="14">
        <f>IF(OR($J3261="",$O3261=""),"",$O3261/$J3261)</f>
        <v/>
      </c>
      <c r="U3261" s="14" t="inlineStr">
        <is>
          <t>Concluído</t>
        </is>
      </c>
      <c r="V3261" s="14" t="n"/>
      <c r="W3261" s="14" t="n"/>
      <c r="X3261" s="14" t="n"/>
      <c r="Y3261" s="14" t="n"/>
      <c r="Z3261" s="14" t="n"/>
      <c r="AA3261" s="11" t="n"/>
      <c r="AB3261" s="14">
        <f>B3261&amp;"|"&amp;I3261</f>
        <v/>
      </c>
      <c r="AC3261">
        <f>IF($B3261="","","|"&amp;SUBSTITUTE(TRIM(SUBSTITUTE(SUBSTITUTE(SUBSTITUTE(SUBSTITUTE(SUBSTITUTE(SUBSTITUTE(SUBSTITUTE(SUBSTITUTE(SUBSTITUTE(SUBSTITUTE(SUBSTITUTE(SUBSTITUTE(SUBSTITUTE(SUBSTITUTE(TRIM($B3261&amp;""),CHAR(10)," "),CHAR(13)," "),"."," "),";"," "),","," "),"/"," "),"+"," "),"-"," "),"  "," "),"  "," "),"  "," "),"  "," "),"  "," "),"  "," "))," ","|")&amp;"|")</f>
        <v/>
      </c>
      <c r="AD3261">
        <f>TRIM($I3261&amp;"")</f>
        <v/>
      </c>
    </row>
    <row r="3262" ht="36" customHeight="1">
      <c r="A3262" s="9" t="n">
        <v>46217</v>
      </c>
      <c r="B3262" s="14" t="inlineStr">
        <is>
          <t>10247</t>
        </is>
      </c>
      <c r="C3262" s="14" t="inlineStr">
        <is>
          <t>M/C 0721 (BEGE)</t>
        </is>
      </c>
      <c r="D3262" s="14" t="inlineStr">
        <is>
          <t>36 PINTURA P.U.</t>
        </is>
      </c>
      <c r="E3262" s="14" t="n">
        <v>30009703</v>
      </c>
      <c r="F3262" s="14" t="inlineStr">
        <is>
          <t>ESPALDAR 390X40(911)X25 MDF (24) - CADEIRA GRECIA</t>
        </is>
      </c>
      <c r="G3262" s="14" t="inlineStr">
        <is>
          <t>36 PINTURA P.U.</t>
        </is>
      </c>
      <c r="H3262" s="14" t="inlineStr">
        <is>
          <t>36 PINTURA P.U.</t>
        </is>
      </c>
      <c r="I3262" s="9" t="inlineStr">
        <is>
          <t>36 PINTURA P.U.</t>
        </is>
      </c>
      <c r="J3262" s="9" t="n">
        <v>20</v>
      </c>
      <c r="K3262" s="14">
        <f>IF($E3262="","",IFERROR(INDEX('01_Cad_Pecas'!$H$2:$H$5000,MATCH($E3262,'01_Cad_Pecas'!$D$2:$D$5000,0)),IFERROR(INDEX('01_Cad_Pecas'!$H$2:$H$5000,MATCH(VALUE($E3262),'01_Cad_Pecas'!$D$2:$D$5000,0)),"")))</f>
        <v/>
      </c>
      <c r="L3262" s="14">
        <f>IF($E3262="","",IFERROR(INDEX('01_Cad_Pecas'!$I$2:$I$5000,MATCH($E3262,'01_Cad_Pecas'!$D$2:$D$5000,0)),IFERROR(INDEX('01_Cad_Pecas'!$I$2:$I$5000,MATCH(VALUE($E3262),'01_Cad_Pecas'!$D$2:$D$5000,0)),"")))</f>
        <v/>
      </c>
      <c r="M3262" s="14">
        <f>IF(OR($J3262="",$L3262=""),"",IF($K3262="",0,$K3262)+$J3262*$L3262)</f>
        <v/>
      </c>
      <c r="N3262" s="14" t="n">
        <v>46218</v>
      </c>
      <c r="O3262" s="14" t="n">
        <v>20</v>
      </c>
      <c r="P3262" s="14" t="n"/>
      <c r="Q3262" s="14" t="n"/>
      <c r="R3262" s="14" t="n"/>
      <c r="S3262" s="14" t="n"/>
      <c r="T3262" s="14">
        <f>IF(OR($J3262="",$O3262=""),"",$O3262/$J3262)</f>
        <v/>
      </c>
      <c r="U3262" s="14" t="inlineStr">
        <is>
          <t>Concluído</t>
        </is>
      </c>
      <c r="V3262" s="14" t="n"/>
      <c r="W3262" s="14" t="n"/>
      <c r="X3262" s="14" t="n"/>
      <c r="Y3262" s="14" t="n"/>
      <c r="Z3262" s="14" t="n"/>
      <c r="AA3262" s="11" t="n"/>
      <c r="AB3262" s="14">
        <f>B3262&amp;"|"&amp;I3262</f>
        <v/>
      </c>
      <c r="AC3262">
        <f>IF($B3262="","","|"&amp;SUBSTITUTE(TRIM(SUBSTITUTE(SUBSTITUTE(SUBSTITUTE(SUBSTITUTE(SUBSTITUTE(SUBSTITUTE(SUBSTITUTE(SUBSTITUTE(SUBSTITUTE(SUBSTITUTE(SUBSTITUTE(SUBSTITUTE(SUBSTITUTE(SUBSTITUTE(TRIM($B3262&amp;""),CHAR(10)," "),CHAR(13)," "),"."," "),";"," "),","," "),"/"," "),"+"," "),"-"," "),"  "," "),"  "," "),"  "," "),"  "," "),"  "," "),"  "," "))," ","|")&amp;"|")</f>
        <v/>
      </c>
      <c r="AD3262">
        <f>TRIM($I3262&amp;"")</f>
        <v/>
      </c>
    </row>
    <row r="3263" ht="36" customHeight="1">
      <c r="A3263" s="9" t="n">
        <v>46225</v>
      </c>
      <c r="B3263" s="14" t="inlineStr">
        <is>
          <t>10235,10232,10233,10234</t>
        </is>
      </c>
      <c r="C3263" s="14" t="inlineStr">
        <is>
          <t>MAD 0731 (MARROM)</t>
        </is>
      </c>
      <c r="D3263" s="14" t="inlineStr">
        <is>
          <t>46 SECCIONADORA 1</t>
        </is>
      </c>
      <c r="E3263" s="14" t="n">
        <v>20065101</v>
      </c>
      <c r="F3263" s="14" t="inlineStr">
        <is>
          <t>CONTRA TAMPO 780X440X12 MDP - MESA CELTA</t>
        </is>
      </c>
      <c r="G3263" s="14" t="inlineStr">
        <is>
          <t>46 SECCIONADORA 1</t>
        </is>
      </c>
      <c r="H3263" s="14" t="inlineStr">
        <is>
          <t>46 SECCIONADORA 1</t>
        </is>
      </c>
      <c r="I3263" s="9" t="inlineStr">
        <is>
          <t>46 SECCIONADORA 1</t>
        </is>
      </c>
      <c r="J3263" s="9" t="n">
        <v>8</v>
      </c>
      <c r="K3263" s="14">
        <f>IF($E3263="","",IFERROR(INDEX('01_Cad_Pecas'!$H$2:$H$5000,MATCH($E3263,'01_Cad_Pecas'!$D$2:$D$5000,0)),IFERROR(INDEX('01_Cad_Pecas'!$H$2:$H$5000,MATCH(VALUE($E3263),'01_Cad_Pecas'!$D$2:$D$5000,0)),"")))</f>
        <v/>
      </c>
      <c r="L3263" s="14">
        <f>IF($E3263="","",IFERROR(INDEX('01_Cad_Pecas'!$I$2:$I$5000,MATCH($E3263,'01_Cad_Pecas'!$D$2:$D$5000,0)),IFERROR(INDEX('01_Cad_Pecas'!$I$2:$I$5000,MATCH(VALUE($E3263),'01_Cad_Pecas'!$D$2:$D$5000,0)),"")))</f>
        <v/>
      </c>
      <c r="M3263" s="14">
        <f>IF(OR($J3263="",$L3263=""),"",IF($K3263="",0,$K3263)+$J3263*$L3263)</f>
        <v/>
      </c>
      <c r="N3263" s="14" t="n">
        <v>46213</v>
      </c>
      <c r="O3263" s="14" t="n">
        <v>8</v>
      </c>
      <c r="P3263" s="14" t="n"/>
      <c r="Q3263" s="14" t="n"/>
      <c r="R3263" s="14" t="n"/>
      <c r="S3263" s="14" t="n"/>
      <c r="T3263" s="14">
        <f>IF(OR($J3263="",$O3263=""),"",$O3263/$J3263)</f>
        <v/>
      </c>
      <c r="U3263" s="14" t="inlineStr">
        <is>
          <t>Concluído</t>
        </is>
      </c>
      <c r="V3263" s="14" t="n"/>
      <c r="W3263" s="14" t="n"/>
      <c r="X3263" s="14" t="n"/>
      <c r="Y3263" s="14" t="n"/>
      <c r="Z3263" s="14" t="n"/>
      <c r="AA3263" s="11" t="n"/>
      <c r="AB3263" s="14">
        <f>B3263&amp;"|"&amp;I3263</f>
        <v/>
      </c>
      <c r="AC3263">
        <f>IF($B3263="","","|"&amp;SUBSTITUTE(TRIM(SUBSTITUTE(SUBSTITUTE(SUBSTITUTE(SUBSTITUTE(SUBSTITUTE(SUBSTITUTE(SUBSTITUTE(SUBSTITUTE(SUBSTITUTE(SUBSTITUTE(SUBSTITUTE(SUBSTITUTE(SUBSTITUTE(SUBSTITUTE(TRIM($B3263&amp;""),CHAR(10)," "),CHAR(13)," "),"."," "),";"," "),","," "),"/"," "),"+"," "),"-"," "),"  "," "),"  "," "),"  "," "),"  "," "),"  "," "),"  "," "))," ","|")&amp;"|")</f>
        <v/>
      </c>
      <c r="AD3263">
        <f>TRIM($I3263&amp;"")</f>
        <v/>
      </c>
    </row>
    <row r="3264" ht="36" customHeight="1">
      <c r="A3264" s="9" t="n">
        <v>46225</v>
      </c>
      <c r="B3264" s="14" t="inlineStr">
        <is>
          <t>10235,10232,10233,10234</t>
        </is>
      </c>
      <c r="C3264" s="14" t="inlineStr">
        <is>
          <t>MAD 0731 (MARROM)</t>
        </is>
      </c>
      <c r="D3264" s="14" t="inlineStr">
        <is>
          <t>46 SECCIONADORA 1</t>
        </is>
      </c>
      <c r="E3264" s="14" t="n">
        <v>30003602</v>
      </c>
      <c r="F3264" s="14" t="inlineStr">
        <is>
          <t>ASSENTO 440X455X12 MDP - CADEIRA PEROLA MADEIRA</t>
        </is>
      </c>
      <c r="G3264" s="14" t="inlineStr">
        <is>
          <t>46 SECCIONADORA 1</t>
        </is>
      </c>
      <c r="H3264" s="14" t="inlineStr">
        <is>
          <t>46 SECCIONADORA 1</t>
        </is>
      </c>
      <c r="I3264" s="9" t="inlineStr">
        <is>
          <t>46 SECCIONADORA 1</t>
        </is>
      </c>
      <c r="J3264" s="9" t="n">
        <v>286</v>
      </c>
      <c r="K3264" s="14">
        <f>IF($E3264="","",IFERROR(INDEX('01_Cad_Pecas'!$H$2:$H$5000,MATCH($E3264,'01_Cad_Pecas'!$D$2:$D$5000,0)),IFERROR(INDEX('01_Cad_Pecas'!$H$2:$H$5000,MATCH(VALUE($E3264),'01_Cad_Pecas'!$D$2:$D$5000,0)),"")))</f>
        <v/>
      </c>
      <c r="L3264" s="14">
        <f>IF($E3264="","",IFERROR(INDEX('01_Cad_Pecas'!$I$2:$I$5000,MATCH($E3264,'01_Cad_Pecas'!$D$2:$D$5000,0)),IFERROR(INDEX('01_Cad_Pecas'!$I$2:$I$5000,MATCH(VALUE($E3264),'01_Cad_Pecas'!$D$2:$D$5000,0)),"")))</f>
        <v/>
      </c>
      <c r="M3264" s="14">
        <f>IF(OR($J3264="",$L3264=""),"",IF($K3264="",0,$K3264)+$J3264*$L3264)</f>
        <v/>
      </c>
      <c r="N3264" s="14" t="n">
        <v>46213</v>
      </c>
      <c r="O3264" s="14" t="n">
        <v>286</v>
      </c>
      <c r="P3264" s="14" t="n"/>
      <c r="Q3264" s="14" t="n"/>
      <c r="R3264" s="14" t="n"/>
      <c r="S3264" s="14" t="n"/>
      <c r="T3264" s="14">
        <f>IF(OR($J3264="",$O3264=""),"",$O3264/$J3264)</f>
        <v/>
      </c>
      <c r="U3264" s="14" t="inlineStr">
        <is>
          <t>Concluído</t>
        </is>
      </c>
      <c r="V3264" s="14" t="n"/>
      <c r="W3264" s="14" t="n"/>
      <c r="X3264" s="14" t="n"/>
      <c r="Y3264" s="14" t="n"/>
      <c r="Z3264" s="14" t="n"/>
      <c r="AA3264" s="11" t="n"/>
      <c r="AB3264" s="14">
        <f>B3264&amp;"|"&amp;I3264</f>
        <v/>
      </c>
      <c r="AC3264">
        <f>IF($B3264="","","|"&amp;SUBSTITUTE(TRIM(SUBSTITUTE(SUBSTITUTE(SUBSTITUTE(SUBSTITUTE(SUBSTITUTE(SUBSTITUTE(SUBSTITUTE(SUBSTITUTE(SUBSTITUTE(SUBSTITUTE(SUBSTITUTE(SUBSTITUTE(SUBSTITUTE(SUBSTITUTE(TRIM($B3264&amp;""),CHAR(10)," "),CHAR(13)," "),"."," "),";"," "),","," "),"/"," "),"+"," "),"-"," "),"  "," "),"  "," "),"  "," "),"  "," "),"  "," "),"  "," "))," ","|")&amp;"|")</f>
        <v/>
      </c>
      <c r="AD3264">
        <f>TRIM($I3264&amp;"")</f>
        <v/>
      </c>
    </row>
    <row r="3265" ht="36" customHeight="1">
      <c r="A3265" s="9" t="n">
        <v>46225</v>
      </c>
      <c r="B3265" s="14" t="inlineStr">
        <is>
          <t>10235,10232,10233,10234</t>
        </is>
      </c>
      <c r="C3265" s="14" t="inlineStr">
        <is>
          <t>MAD 0731 (MARROM)</t>
        </is>
      </c>
      <c r="D3265" s="14" t="inlineStr">
        <is>
          <t>46 SECCIONADORA 1</t>
        </is>
      </c>
      <c r="E3265" s="14" t="n">
        <v>30005104</v>
      </c>
      <c r="F3265" s="14" t="inlineStr">
        <is>
          <t>ASSENTO 440X440X15 MDP - CADEIRA AMETISTA MADEIRA</t>
        </is>
      </c>
      <c r="G3265" s="14" t="inlineStr">
        <is>
          <t>46 SECCIONADORA 1</t>
        </is>
      </c>
      <c r="H3265" s="14" t="inlineStr">
        <is>
          <t>46 SECCIONADORA 1</t>
        </is>
      </c>
      <c r="I3265" s="9" t="inlineStr">
        <is>
          <t>46 SECCIONADORA 1</t>
        </is>
      </c>
      <c r="J3265" s="9" t="n">
        <v>80</v>
      </c>
      <c r="K3265" s="14">
        <f>IF($E3265="","",IFERROR(INDEX('01_Cad_Pecas'!$H$2:$H$5000,MATCH($E3265,'01_Cad_Pecas'!$D$2:$D$5000,0)),IFERROR(INDEX('01_Cad_Pecas'!$H$2:$H$5000,MATCH(VALUE($E3265),'01_Cad_Pecas'!$D$2:$D$5000,0)),"")))</f>
        <v/>
      </c>
      <c r="L3265" s="14">
        <f>IF($E3265="","",IFERROR(INDEX('01_Cad_Pecas'!$I$2:$I$5000,MATCH($E3265,'01_Cad_Pecas'!$D$2:$D$5000,0)),IFERROR(INDEX('01_Cad_Pecas'!$I$2:$I$5000,MATCH(VALUE($E3265),'01_Cad_Pecas'!$D$2:$D$5000,0)),"")))</f>
        <v/>
      </c>
      <c r="M3265" s="14">
        <f>IF(OR($J3265="",$L3265=""),"",IF($K3265="",0,$K3265)+$J3265*$L3265)</f>
        <v/>
      </c>
      <c r="N3265" s="14" t="n">
        <v>46213</v>
      </c>
      <c r="O3265" s="14" t="n">
        <v>80</v>
      </c>
      <c r="P3265" s="14" t="n"/>
      <c r="Q3265" s="14" t="n"/>
      <c r="R3265" s="14" t="n"/>
      <c r="S3265" s="14" t="n"/>
      <c r="T3265" s="14">
        <f>IF(OR($J3265="",$O3265=""),"",$O3265/$J3265)</f>
        <v/>
      </c>
      <c r="U3265" s="14" t="inlineStr">
        <is>
          <t>Concluído</t>
        </is>
      </c>
      <c r="V3265" s="14" t="n"/>
      <c r="W3265" s="14" t="n"/>
      <c r="X3265" s="14" t="n"/>
      <c r="Y3265" s="14" t="n"/>
      <c r="Z3265" s="14" t="n"/>
      <c r="AA3265" s="11" t="n"/>
      <c r="AB3265" s="14">
        <f>B3265&amp;"|"&amp;I3265</f>
        <v/>
      </c>
      <c r="AC3265">
        <f>IF($B3265="","","|"&amp;SUBSTITUTE(TRIM(SUBSTITUTE(SUBSTITUTE(SUBSTITUTE(SUBSTITUTE(SUBSTITUTE(SUBSTITUTE(SUBSTITUTE(SUBSTITUTE(SUBSTITUTE(SUBSTITUTE(SUBSTITUTE(SUBSTITUTE(SUBSTITUTE(SUBSTITUTE(TRIM($B3265&amp;""),CHAR(10)," "),CHAR(13)," "),"."," "),";"," "),","," "),"/"," "),"+"," "),"-"," "),"  "," "),"  "," "),"  "," "),"  "," "),"  "," "),"  "," "))," ","|")&amp;"|")</f>
        <v/>
      </c>
      <c r="AD3265">
        <f>TRIM($I3265&amp;"")</f>
        <v/>
      </c>
    </row>
    <row r="3266" ht="36" customHeight="1">
      <c r="A3266" s="9" t="n">
        <v>46225</v>
      </c>
      <c r="B3266" s="14" t="inlineStr">
        <is>
          <t>10235,10232,10233,10234</t>
        </is>
      </c>
      <c r="C3266" s="14" t="inlineStr">
        <is>
          <t>MAD 0731 (MARROM)</t>
        </is>
      </c>
      <c r="D3266" s="14" t="inlineStr">
        <is>
          <t>46 SECCIONADORA 1</t>
        </is>
      </c>
      <c r="E3266" s="14" t="n">
        <v>20055212</v>
      </c>
      <c r="F3266" s="14" t="inlineStr">
        <is>
          <t>TRAVESSA MAIOR 960X80X25 MADEIRA - AMBAR 1,20</t>
        </is>
      </c>
      <c r="G3266" s="14" t="inlineStr">
        <is>
          <t>46 SECCIONADORA 1</t>
        </is>
      </c>
      <c r="H3266" s="14" t="inlineStr">
        <is>
          <t>46 SECCIONADORA 1</t>
        </is>
      </c>
      <c r="I3266" s="9" t="inlineStr">
        <is>
          <t>46 SECCIONADORA 1</t>
        </is>
      </c>
      <c r="J3266" s="9" t="n">
        <v>2</v>
      </c>
      <c r="K3266" s="14">
        <f>IF($E3266="","",IFERROR(INDEX('01_Cad_Pecas'!$H$2:$H$5000,MATCH($E3266,'01_Cad_Pecas'!$D$2:$D$5000,0)),IFERROR(INDEX('01_Cad_Pecas'!$H$2:$H$5000,MATCH(VALUE($E3266),'01_Cad_Pecas'!$D$2:$D$5000,0)),"")))</f>
        <v/>
      </c>
      <c r="L3266" s="14">
        <f>IF($E3266="","",IFERROR(INDEX('01_Cad_Pecas'!$I$2:$I$5000,MATCH($E3266,'01_Cad_Pecas'!$D$2:$D$5000,0)),IFERROR(INDEX('01_Cad_Pecas'!$I$2:$I$5000,MATCH(VALUE($E3266),'01_Cad_Pecas'!$D$2:$D$5000,0)),"")))</f>
        <v/>
      </c>
      <c r="M3266" s="14">
        <f>IF(OR($J3266="",$L3266=""),"",IF($K3266="",0,$K3266)+$J3266*$L3266)</f>
        <v/>
      </c>
      <c r="N3266" s="14" t="n">
        <v>46213</v>
      </c>
      <c r="O3266" s="14" t="n">
        <v>2</v>
      </c>
      <c r="P3266" s="14" t="n"/>
      <c r="Q3266" s="14" t="n"/>
      <c r="R3266" s="14" t="n"/>
      <c r="S3266" s="14" t="n"/>
      <c r="T3266" s="14">
        <f>IF(OR($J3266="",$O3266=""),"",$O3266/$J3266)</f>
        <v/>
      </c>
      <c r="U3266" s="14" t="inlineStr">
        <is>
          <t>Concluído</t>
        </is>
      </c>
      <c r="V3266" s="14" t="n"/>
      <c r="W3266" s="14" t="n"/>
      <c r="X3266" s="14" t="n"/>
      <c r="Y3266" s="14" t="n"/>
      <c r="Z3266" s="14" t="n"/>
      <c r="AA3266" s="11" t="n"/>
      <c r="AB3266" s="14">
        <f>B3266&amp;"|"&amp;I3266</f>
        <v/>
      </c>
      <c r="AC3266">
        <f>IF($B3266="","","|"&amp;SUBSTITUTE(TRIM(SUBSTITUTE(SUBSTITUTE(SUBSTITUTE(SUBSTITUTE(SUBSTITUTE(SUBSTITUTE(SUBSTITUTE(SUBSTITUTE(SUBSTITUTE(SUBSTITUTE(SUBSTITUTE(SUBSTITUTE(SUBSTITUTE(SUBSTITUTE(TRIM($B3266&amp;""),CHAR(10)," "),CHAR(13)," "),"."," "),";"," "),","," "),"/"," "),"+"," "),"-"," "),"  "," "),"  "," "),"  "," "),"  "," "),"  "," "),"  "," "))," ","|")&amp;"|")</f>
        <v/>
      </c>
      <c r="AD3266">
        <f>TRIM($I3266&amp;"")</f>
        <v/>
      </c>
    </row>
    <row r="3267" ht="36" customHeight="1">
      <c r="A3267" s="9" t="n">
        <v>46225</v>
      </c>
      <c r="B3267" s="14" t="inlineStr">
        <is>
          <t>10235,10232,10233,10234</t>
        </is>
      </c>
      <c r="C3267" s="14" t="inlineStr">
        <is>
          <t>MAD 0731 (MARROM)</t>
        </is>
      </c>
      <c r="D3267" s="14" t="inlineStr">
        <is>
          <t>46 SECCIONADORA 1</t>
        </is>
      </c>
      <c r="E3267" s="14" t="n">
        <v>30009101</v>
      </c>
      <c r="F3267" s="14" t="inlineStr">
        <is>
          <t>RIPA TAPEÇARIA 390X20X15 MDF - CAD RUBI MADEIRA</t>
        </is>
      </c>
      <c r="G3267" s="14" t="inlineStr">
        <is>
          <t>46 SECCIONADORA 1</t>
        </is>
      </c>
      <c r="H3267" s="14" t="inlineStr">
        <is>
          <t>46 SECCIONADORA 1</t>
        </is>
      </c>
      <c r="I3267" s="9" t="inlineStr">
        <is>
          <t>46 SECCIONADORA 1</t>
        </is>
      </c>
      <c r="J3267" s="9" t="n">
        <v>80</v>
      </c>
      <c r="K3267" s="14">
        <f>IF($E3267="","",IFERROR(INDEX('01_Cad_Pecas'!$H$2:$H$5000,MATCH($E3267,'01_Cad_Pecas'!$D$2:$D$5000,0)),IFERROR(INDEX('01_Cad_Pecas'!$H$2:$H$5000,MATCH(VALUE($E3267),'01_Cad_Pecas'!$D$2:$D$5000,0)),"")))</f>
        <v/>
      </c>
      <c r="L3267" s="14">
        <f>IF($E3267="","",IFERROR(INDEX('01_Cad_Pecas'!$I$2:$I$5000,MATCH($E3267,'01_Cad_Pecas'!$D$2:$D$5000,0)),IFERROR(INDEX('01_Cad_Pecas'!$I$2:$I$5000,MATCH(VALUE($E3267),'01_Cad_Pecas'!$D$2:$D$5000,0)),"")))</f>
        <v/>
      </c>
      <c r="M3267" s="14">
        <f>IF(OR($J3267="",$L3267=""),"",IF($K3267="",0,$K3267)+$J3267*$L3267)</f>
        <v/>
      </c>
      <c r="N3267" s="14" t="n">
        <v>46213</v>
      </c>
      <c r="O3267" s="14" t="n">
        <v>80</v>
      </c>
      <c r="P3267" s="14" t="n"/>
      <c r="Q3267" s="14" t="n"/>
      <c r="R3267" s="14" t="n"/>
      <c r="S3267" s="14" t="n"/>
      <c r="T3267" s="14">
        <f>IF(OR($J3267="",$O3267=""),"",$O3267/$J3267)</f>
        <v/>
      </c>
      <c r="U3267" s="14" t="inlineStr">
        <is>
          <t>Concluído</t>
        </is>
      </c>
      <c r="V3267" s="14" t="n"/>
      <c r="W3267" s="14" t="n"/>
      <c r="X3267" s="14" t="n"/>
      <c r="Y3267" s="14" t="n"/>
      <c r="Z3267" s="14" t="n"/>
      <c r="AA3267" s="11" t="n"/>
      <c r="AB3267" s="14">
        <f>B3267&amp;"|"&amp;I3267</f>
        <v/>
      </c>
      <c r="AC3267">
        <f>IF($B3267="","","|"&amp;SUBSTITUTE(TRIM(SUBSTITUTE(SUBSTITUTE(SUBSTITUTE(SUBSTITUTE(SUBSTITUTE(SUBSTITUTE(SUBSTITUTE(SUBSTITUTE(SUBSTITUTE(SUBSTITUTE(SUBSTITUTE(SUBSTITUTE(SUBSTITUTE(SUBSTITUTE(TRIM($B3267&amp;""),CHAR(10)," "),CHAR(13)," "),"."," "),";"," "),","," "),"/"," "),"+"," "),"-"," "),"  "," "),"  "," "),"  "," "),"  "," "),"  "," "),"  "," "))," ","|")&amp;"|")</f>
        <v/>
      </c>
      <c r="AD3267">
        <f>TRIM($I3267&amp;"")</f>
        <v/>
      </c>
    </row>
    <row r="3268" ht="36" customHeight="1">
      <c r="A3268" s="9" t="n">
        <v>46211</v>
      </c>
      <c r="B3268" s="14" t="inlineStr">
        <is>
          <t>10241</t>
        </is>
      </c>
      <c r="C3268" s="14" t="inlineStr">
        <is>
          <t>M/C 0717 (MARROM)</t>
        </is>
      </c>
      <c r="D3268" s="14" t="inlineStr">
        <is>
          <t>46 SECCIONADORA 1</t>
        </is>
      </c>
      <c r="E3268" s="14" t="n">
        <v>20014005</v>
      </c>
      <c r="F3268" s="14" t="inlineStr">
        <is>
          <t>TAMPO 902X902X12 MDP - MESA DAKAR/MIAMI 0,90</t>
        </is>
      </c>
      <c r="G3268" s="14" t="inlineStr">
        <is>
          <t>46 SECCIONADORA 1</t>
        </is>
      </c>
      <c r="H3268" s="14" t="inlineStr">
        <is>
          <t>46 SECCIONADORA 1</t>
        </is>
      </c>
      <c r="I3268" s="9" t="inlineStr">
        <is>
          <t>46 SECCIONADORA 1</t>
        </is>
      </c>
      <c r="J3268" s="9" t="n">
        <v>3</v>
      </c>
      <c r="K3268" s="14">
        <f>IF($E3268="","",IFERROR(INDEX('01_Cad_Pecas'!$H$2:$H$5000,MATCH($E3268,'01_Cad_Pecas'!$D$2:$D$5000,0)),IFERROR(INDEX('01_Cad_Pecas'!$H$2:$H$5000,MATCH(VALUE($E3268),'01_Cad_Pecas'!$D$2:$D$5000,0)),"")))</f>
        <v/>
      </c>
      <c r="L3268" s="14">
        <f>IF($E3268="","",IFERROR(INDEX('01_Cad_Pecas'!$I$2:$I$5000,MATCH($E3268,'01_Cad_Pecas'!$D$2:$D$5000,0)),IFERROR(INDEX('01_Cad_Pecas'!$I$2:$I$5000,MATCH(VALUE($E3268),'01_Cad_Pecas'!$D$2:$D$5000,0)),"")))</f>
        <v/>
      </c>
      <c r="M3268" s="14">
        <f>IF(OR($J3268="",$L3268=""),"",IF($K3268="",0,$K3268)+$J3268*$L3268)</f>
        <v/>
      </c>
      <c r="N3268" s="14" t="n">
        <v>46211</v>
      </c>
      <c r="O3268" s="14" t="n">
        <v>3</v>
      </c>
      <c r="P3268" s="14" t="n"/>
      <c r="Q3268" s="14" t="n"/>
      <c r="R3268" s="14" t="n"/>
      <c r="S3268" s="14" t="n"/>
      <c r="T3268" s="14">
        <f>IF(OR($J3268="",$O3268=""),"",$O3268/$J3268)</f>
        <v/>
      </c>
      <c r="U3268" s="14" t="inlineStr">
        <is>
          <t>Concluído</t>
        </is>
      </c>
      <c r="V3268" s="14" t="n"/>
      <c r="W3268" s="14" t="n"/>
      <c r="X3268" s="14" t="n"/>
      <c r="Y3268" s="14" t="n"/>
      <c r="Z3268" s="14" t="n"/>
      <c r="AA3268" s="11" t="n"/>
      <c r="AB3268" s="14">
        <f>B3268&amp;"|"&amp;I3268</f>
        <v/>
      </c>
      <c r="AC3268">
        <f>IF($B3268="","","|"&amp;SUBSTITUTE(TRIM(SUBSTITUTE(SUBSTITUTE(SUBSTITUTE(SUBSTITUTE(SUBSTITUTE(SUBSTITUTE(SUBSTITUTE(SUBSTITUTE(SUBSTITUTE(SUBSTITUTE(SUBSTITUTE(SUBSTITUTE(SUBSTITUTE(SUBSTITUTE(TRIM($B3268&amp;""),CHAR(10)," "),CHAR(13)," "),"."," "),";"," "),","," "),"/"," "),"+"," "),"-"," "),"  "," "),"  "," "),"  "," "),"  "," "),"  "," "),"  "," "))," ","|")&amp;"|")</f>
        <v/>
      </c>
      <c r="AD3268">
        <f>TRIM($I3268&amp;"")</f>
        <v/>
      </c>
    </row>
    <row r="3269" ht="36" customHeight="1">
      <c r="A3269" s="9" t="n">
        <v>46211</v>
      </c>
      <c r="B3269" s="14" t="inlineStr">
        <is>
          <t>10241</t>
        </is>
      </c>
      <c r="C3269" s="14" t="inlineStr">
        <is>
          <t>M/C 0717 (MARROM)</t>
        </is>
      </c>
      <c r="D3269" s="14" t="inlineStr">
        <is>
          <t>46 SECCIONADORA 1</t>
        </is>
      </c>
      <c r="E3269" s="14" t="n">
        <v>20014006</v>
      </c>
      <c r="F3269" s="14" t="inlineStr">
        <is>
          <t>ENGRO MAIOR 902X60X12 MDP - MESA DAKAR 0,90</t>
        </is>
      </c>
      <c r="G3269" s="14" t="inlineStr">
        <is>
          <t>46 SECCIONADORA 1</t>
        </is>
      </c>
      <c r="H3269" s="14" t="inlineStr">
        <is>
          <t>46 SECCIONADORA 1</t>
        </is>
      </c>
      <c r="I3269" s="9" t="inlineStr">
        <is>
          <t>46 SECCIONADORA 1</t>
        </is>
      </c>
      <c r="J3269" s="9" t="n">
        <v>6</v>
      </c>
      <c r="K3269" s="14">
        <f>IF($E3269="","",IFERROR(INDEX('01_Cad_Pecas'!$H$2:$H$5000,MATCH($E3269,'01_Cad_Pecas'!$D$2:$D$5000,0)),IFERROR(INDEX('01_Cad_Pecas'!$H$2:$H$5000,MATCH(VALUE($E3269),'01_Cad_Pecas'!$D$2:$D$5000,0)),"")))</f>
        <v/>
      </c>
      <c r="L3269" s="14">
        <f>IF($E3269="","",IFERROR(INDEX('01_Cad_Pecas'!$I$2:$I$5000,MATCH($E3269,'01_Cad_Pecas'!$D$2:$D$5000,0)),IFERROR(INDEX('01_Cad_Pecas'!$I$2:$I$5000,MATCH(VALUE($E3269),'01_Cad_Pecas'!$D$2:$D$5000,0)),"")))</f>
        <v/>
      </c>
      <c r="M3269" s="14">
        <f>IF(OR($J3269="",$L3269=""),"",IF($K3269="",0,$K3269)+$J3269*$L3269)</f>
        <v/>
      </c>
      <c r="N3269" s="14" t="n">
        <v>46211</v>
      </c>
      <c r="O3269" s="14" t="n">
        <v>6</v>
      </c>
      <c r="P3269" s="14" t="n"/>
      <c r="Q3269" s="14" t="n"/>
      <c r="R3269" s="14" t="n"/>
      <c r="S3269" s="14" t="n"/>
      <c r="T3269" s="14">
        <f>IF(OR($J3269="",$O3269=""),"",$O3269/$J3269)</f>
        <v/>
      </c>
      <c r="U3269" s="14" t="inlineStr">
        <is>
          <t>Concluído</t>
        </is>
      </c>
      <c r="V3269" s="14" t="n"/>
      <c r="W3269" s="14" t="n"/>
      <c r="X3269" s="14" t="n"/>
      <c r="Y3269" s="14" t="n"/>
      <c r="Z3269" s="14" t="n"/>
      <c r="AA3269" s="11" t="n"/>
      <c r="AB3269" s="14">
        <f>B3269&amp;"|"&amp;I3269</f>
        <v/>
      </c>
      <c r="AC3269">
        <f>IF($B3269="","","|"&amp;SUBSTITUTE(TRIM(SUBSTITUTE(SUBSTITUTE(SUBSTITUTE(SUBSTITUTE(SUBSTITUTE(SUBSTITUTE(SUBSTITUTE(SUBSTITUTE(SUBSTITUTE(SUBSTITUTE(SUBSTITUTE(SUBSTITUTE(SUBSTITUTE(SUBSTITUTE(TRIM($B3269&amp;""),CHAR(10)," "),CHAR(13)," "),"."," "),";"," "),","," "),"/"," "),"+"," "),"-"," "),"  "," "),"  "," "),"  "," "),"  "," "),"  "," "),"  "," "))," ","|")&amp;"|")</f>
        <v/>
      </c>
      <c r="AD3269">
        <f>TRIM($I3269&amp;"")</f>
        <v/>
      </c>
    </row>
    <row r="3270" ht="36" customHeight="1">
      <c r="A3270" s="9" t="n">
        <v>46211</v>
      </c>
      <c r="B3270" s="14" t="inlineStr">
        <is>
          <t>10241</t>
        </is>
      </c>
      <c r="C3270" s="14" t="inlineStr">
        <is>
          <t>M/C 0717 (MARROM)</t>
        </is>
      </c>
      <c r="D3270" s="14" t="inlineStr">
        <is>
          <t>46 SECCIONADORA 1</t>
        </is>
      </c>
      <c r="E3270" s="14" t="n">
        <v>20014007</v>
      </c>
      <c r="F3270" s="14" t="inlineStr">
        <is>
          <t>ENGRO MENOR 782X60X12 MDP - MESA DAKAR 0,90</t>
        </is>
      </c>
      <c r="G3270" s="14" t="inlineStr">
        <is>
          <t>46 SECCIONADORA 1</t>
        </is>
      </c>
      <c r="H3270" s="14" t="inlineStr">
        <is>
          <t>46 SECCIONADORA 1</t>
        </is>
      </c>
      <c r="I3270" s="9" t="inlineStr">
        <is>
          <t>46 SECCIONADORA 1</t>
        </is>
      </c>
      <c r="J3270" s="9" t="n">
        <v>6</v>
      </c>
      <c r="K3270" s="14">
        <f>IF($E3270="","",IFERROR(INDEX('01_Cad_Pecas'!$H$2:$H$5000,MATCH($E3270,'01_Cad_Pecas'!$D$2:$D$5000,0)),IFERROR(INDEX('01_Cad_Pecas'!$H$2:$H$5000,MATCH(VALUE($E3270),'01_Cad_Pecas'!$D$2:$D$5000,0)),"")))</f>
        <v/>
      </c>
      <c r="L3270" s="14">
        <f>IF($E3270="","",IFERROR(INDEX('01_Cad_Pecas'!$I$2:$I$5000,MATCH($E3270,'01_Cad_Pecas'!$D$2:$D$5000,0)),IFERROR(INDEX('01_Cad_Pecas'!$I$2:$I$5000,MATCH(VALUE($E3270),'01_Cad_Pecas'!$D$2:$D$5000,0)),"")))</f>
        <v/>
      </c>
      <c r="M3270" s="14">
        <f>IF(OR($J3270="",$L3270=""),"",IF($K3270="",0,$K3270)+$J3270*$L3270)</f>
        <v/>
      </c>
      <c r="N3270" s="14" t="n">
        <v>46211</v>
      </c>
      <c r="O3270" s="14" t="n">
        <v>6</v>
      </c>
      <c r="P3270" s="14" t="n"/>
      <c r="Q3270" s="14" t="n"/>
      <c r="R3270" s="14" t="n"/>
      <c r="S3270" s="14" t="n"/>
      <c r="T3270" s="14">
        <f>IF(OR($J3270="",$O3270=""),"",$O3270/$J3270)</f>
        <v/>
      </c>
      <c r="U3270" s="14" t="inlineStr">
        <is>
          <t>Concluído</t>
        </is>
      </c>
      <c r="V3270" s="14" t="n"/>
      <c r="W3270" s="14" t="n"/>
      <c r="X3270" s="14" t="n"/>
      <c r="Y3270" s="14" t="n"/>
      <c r="Z3270" s="14" t="n"/>
      <c r="AA3270" s="11" t="n"/>
      <c r="AB3270" s="14">
        <f>B3270&amp;"|"&amp;I3270</f>
        <v/>
      </c>
      <c r="AC3270">
        <f>IF($B3270="","","|"&amp;SUBSTITUTE(TRIM(SUBSTITUTE(SUBSTITUTE(SUBSTITUTE(SUBSTITUTE(SUBSTITUTE(SUBSTITUTE(SUBSTITUTE(SUBSTITUTE(SUBSTITUTE(SUBSTITUTE(SUBSTITUTE(SUBSTITUTE(SUBSTITUTE(SUBSTITUTE(TRIM($B3270&amp;""),CHAR(10)," "),CHAR(13)," "),"."," "),";"," "),","," "),"/"," "),"+"," "),"-"," "),"  "," "),"  "," "),"  "," "),"  "," "),"  "," "),"  "," "))," ","|")&amp;"|")</f>
        <v/>
      </c>
      <c r="AD3270">
        <f>TRIM($I3270&amp;"")</f>
        <v/>
      </c>
    </row>
    <row r="3271" ht="36" customHeight="1">
      <c r="A3271" s="9" t="n">
        <v>46211</v>
      </c>
      <c r="B3271" s="14" t="inlineStr">
        <is>
          <t>10241</t>
        </is>
      </c>
      <c r="C3271" s="14" t="inlineStr">
        <is>
          <t>M/C 0717 (MARROM)</t>
        </is>
      </c>
      <c r="D3271" s="14" t="inlineStr">
        <is>
          <t>46 SECCIONADORA 1</t>
        </is>
      </c>
      <c r="E3271" s="14" t="n">
        <v>20014107</v>
      </c>
      <c r="F3271" s="14" t="inlineStr">
        <is>
          <t>ENGRO MENOR 802X60X12 MDP - MESA DAKAR</t>
        </is>
      </c>
      <c r="G3271" s="14" t="inlineStr">
        <is>
          <t>46 SECCIONADORA 1</t>
        </is>
      </c>
      <c r="H3271" s="14" t="inlineStr">
        <is>
          <t>46 SECCIONADORA 1</t>
        </is>
      </c>
      <c r="I3271" s="9" t="inlineStr">
        <is>
          <t>46 SECCIONADORA 1</t>
        </is>
      </c>
      <c r="J3271" s="9" t="n">
        <v>30</v>
      </c>
      <c r="K3271" s="14">
        <f>IF($E3271="","",IFERROR(INDEX('01_Cad_Pecas'!$H$2:$H$5000,MATCH($E3271,'01_Cad_Pecas'!$D$2:$D$5000,0)),IFERROR(INDEX('01_Cad_Pecas'!$H$2:$H$5000,MATCH(VALUE($E3271),'01_Cad_Pecas'!$D$2:$D$5000,0)),"")))</f>
        <v/>
      </c>
      <c r="L3271" s="14">
        <f>IF($E3271="","",IFERROR(INDEX('01_Cad_Pecas'!$I$2:$I$5000,MATCH($E3271,'01_Cad_Pecas'!$D$2:$D$5000,0)),IFERROR(INDEX('01_Cad_Pecas'!$I$2:$I$5000,MATCH(VALUE($E3271),'01_Cad_Pecas'!$D$2:$D$5000,0)),"")))</f>
        <v/>
      </c>
      <c r="M3271" s="14">
        <f>IF(OR($J3271="",$L3271=""),"",IF($K3271="",0,$K3271)+$J3271*$L3271)</f>
        <v/>
      </c>
      <c r="N3271" s="14" t="n">
        <v>46211</v>
      </c>
      <c r="O3271" s="14" t="n">
        <v>30</v>
      </c>
      <c r="P3271" s="14" t="n"/>
      <c r="Q3271" s="14" t="n"/>
      <c r="R3271" s="14" t="n"/>
      <c r="S3271" s="14" t="n"/>
      <c r="T3271" s="14">
        <f>IF(OR($J3271="",$O3271=""),"",$O3271/$J3271)</f>
        <v/>
      </c>
      <c r="U3271" s="14" t="inlineStr">
        <is>
          <t>Concluído</t>
        </is>
      </c>
      <c r="V3271" s="14" t="n"/>
      <c r="W3271" s="14" t="n"/>
      <c r="X3271" s="14" t="n"/>
      <c r="Y3271" s="14" t="n"/>
      <c r="Z3271" s="14" t="n"/>
      <c r="AA3271" s="11" t="n"/>
      <c r="AB3271" s="14">
        <f>B3271&amp;"|"&amp;I3271</f>
        <v/>
      </c>
      <c r="AC3271">
        <f>IF($B3271="","","|"&amp;SUBSTITUTE(TRIM(SUBSTITUTE(SUBSTITUTE(SUBSTITUTE(SUBSTITUTE(SUBSTITUTE(SUBSTITUTE(SUBSTITUTE(SUBSTITUTE(SUBSTITUTE(SUBSTITUTE(SUBSTITUTE(SUBSTITUTE(SUBSTITUTE(SUBSTITUTE(TRIM($B3271&amp;""),CHAR(10)," "),CHAR(13)," "),"."," "),";"," "),","," "),"/"," "),"+"," "),"-"," "),"  "," "),"  "," "),"  "," "),"  "," "),"  "," "),"  "," "))," ","|")&amp;"|")</f>
        <v/>
      </c>
      <c r="AD3271">
        <f>TRIM($I3271&amp;"")</f>
        <v/>
      </c>
    </row>
    <row r="3272" ht="36" customHeight="1">
      <c r="A3272" s="9" t="n">
        <v>46211</v>
      </c>
      <c r="B3272" s="14" t="inlineStr">
        <is>
          <t>10241</t>
        </is>
      </c>
      <c r="C3272" s="14" t="inlineStr">
        <is>
          <t>M/C 0717 (MARROM)</t>
        </is>
      </c>
      <c r="D3272" s="14" t="inlineStr">
        <is>
          <t>46 SECCIONADORA 1</t>
        </is>
      </c>
      <c r="E3272" s="14" t="n">
        <v>20014205</v>
      </c>
      <c r="F3272" s="14" t="inlineStr">
        <is>
          <t>(1) TAMPO 1602X802X12 MDP - MESA DAKAR/MIAMI 1,60</t>
        </is>
      </c>
      <c r="G3272" s="14" t="inlineStr">
        <is>
          <t>46 SECCIONADORA 1</t>
        </is>
      </c>
      <c r="H3272" s="14" t="inlineStr">
        <is>
          <t>46 SECCIONADORA 1</t>
        </is>
      </c>
      <c r="I3272" s="9" t="inlineStr">
        <is>
          <t>46 SECCIONADORA 1</t>
        </is>
      </c>
      <c r="J3272" s="9" t="n">
        <v>14</v>
      </c>
      <c r="K3272" s="14">
        <f>IF($E3272="","",IFERROR(INDEX('01_Cad_Pecas'!$H$2:$H$5000,MATCH($E3272,'01_Cad_Pecas'!$D$2:$D$5000,0)),IFERROR(INDEX('01_Cad_Pecas'!$H$2:$H$5000,MATCH(VALUE($E3272),'01_Cad_Pecas'!$D$2:$D$5000,0)),"")))</f>
        <v/>
      </c>
      <c r="L3272" s="14">
        <f>IF($E3272="","",IFERROR(INDEX('01_Cad_Pecas'!$I$2:$I$5000,MATCH($E3272,'01_Cad_Pecas'!$D$2:$D$5000,0)),IFERROR(INDEX('01_Cad_Pecas'!$I$2:$I$5000,MATCH(VALUE($E3272),'01_Cad_Pecas'!$D$2:$D$5000,0)),"")))</f>
        <v/>
      </c>
      <c r="M3272" s="14">
        <f>IF(OR($J3272="",$L3272=""),"",IF($K3272="",0,$K3272)+$J3272*$L3272)</f>
        <v/>
      </c>
      <c r="N3272" s="14" t="n">
        <v>46211</v>
      </c>
      <c r="O3272" s="14" t="n">
        <v>14</v>
      </c>
      <c r="P3272" s="14" t="n"/>
      <c r="Q3272" s="14" t="n"/>
      <c r="R3272" s="14" t="n"/>
      <c r="S3272" s="14" t="n"/>
      <c r="T3272" s="14">
        <f>IF(OR($J3272="",$O3272=""),"",$O3272/$J3272)</f>
        <v/>
      </c>
      <c r="U3272" s="14" t="inlineStr">
        <is>
          <t>Concluído</t>
        </is>
      </c>
      <c r="V3272" s="14" t="n"/>
      <c r="W3272" s="14" t="n"/>
      <c r="X3272" s="14" t="n"/>
      <c r="Y3272" s="14" t="n"/>
      <c r="Z3272" s="14" t="n"/>
      <c r="AA3272" s="11" t="n"/>
      <c r="AB3272" s="14">
        <f>B3272&amp;"|"&amp;I3272</f>
        <v/>
      </c>
      <c r="AC3272">
        <f>IF($B3272="","","|"&amp;SUBSTITUTE(TRIM(SUBSTITUTE(SUBSTITUTE(SUBSTITUTE(SUBSTITUTE(SUBSTITUTE(SUBSTITUTE(SUBSTITUTE(SUBSTITUTE(SUBSTITUTE(SUBSTITUTE(SUBSTITUTE(SUBSTITUTE(SUBSTITUTE(SUBSTITUTE(TRIM($B3272&amp;""),CHAR(10)," "),CHAR(13)," "),"."," "),";"," "),","," "),"/"," "),"+"," "),"-"," "),"  "," "),"  "," "),"  "," "),"  "," "),"  "," "),"  "," "))," ","|")&amp;"|")</f>
        <v/>
      </c>
      <c r="AD3272">
        <f>TRIM($I3272&amp;"")</f>
        <v/>
      </c>
    </row>
    <row r="3273" ht="36" customHeight="1">
      <c r="A3273" s="9" t="n">
        <v>46211</v>
      </c>
      <c r="B3273" s="14" t="inlineStr">
        <is>
          <t>10241</t>
        </is>
      </c>
      <c r="C3273" s="14" t="inlineStr">
        <is>
          <t>M/C 0717 (MARROM)</t>
        </is>
      </c>
      <c r="D3273" s="14" t="inlineStr">
        <is>
          <t>46 SECCIONADORA 1</t>
        </is>
      </c>
      <c r="E3273" s="14" t="n">
        <v>20014206</v>
      </c>
      <c r="F3273" s="14" t="inlineStr">
        <is>
          <t>ENGRO MAIOR 1481X60X12 MDP - MESA DAKAR 1,36</t>
        </is>
      </c>
      <c r="G3273" s="14" t="inlineStr">
        <is>
          <t>46 SECCIONADORA 1</t>
        </is>
      </c>
      <c r="H3273" s="14" t="inlineStr">
        <is>
          <t>46 SECCIONADORA 1</t>
        </is>
      </c>
      <c r="I3273" s="9" t="inlineStr">
        <is>
          <t>46 SECCIONADORA 1</t>
        </is>
      </c>
      <c r="J3273" s="9" t="n">
        <v>28</v>
      </c>
      <c r="K3273" s="14">
        <f>IF($E3273="","",IFERROR(INDEX('01_Cad_Pecas'!$H$2:$H$5000,MATCH($E3273,'01_Cad_Pecas'!$D$2:$D$5000,0)),IFERROR(INDEX('01_Cad_Pecas'!$H$2:$H$5000,MATCH(VALUE($E3273),'01_Cad_Pecas'!$D$2:$D$5000,0)),"")))</f>
        <v/>
      </c>
      <c r="L3273" s="14">
        <f>IF($E3273="","",IFERROR(INDEX('01_Cad_Pecas'!$I$2:$I$5000,MATCH($E3273,'01_Cad_Pecas'!$D$2:$D$5000,0)),IFERROR(INDEX('01_Cad_Pecas'!$I$2:$I$5000,MATCH(VALUE($E3273),'01_Cad_Pecas'!$D$2:$D$5000,0)),"")))</f>
        <v/>
      </c>
      <c r="M3273" s="14">
        <f>IF(OR($J3273="",$L3273=""),"",IF($K3273="",0,$K3273)+$J3273*$L3273)</f>
        <v/>
      </c>
      <c r="N3273" s="14" t="n">
        <v>46211</v>
      </c>
      <c r="O3273" s="14" t="n">
        <v>28</v>
      </c>
      <c r="P3273" s="14" t="n"/>
      <c r="Q3273" s="14" t="n"/>
      <c r="R3273" s="14" t="n"/>
      <c r="S3273" s="14" t="n"/>
      <c r="T3273" s="14">
        <f>IF(OR($J3273="",$O3273=""),"",$O3273/$J3273)</f>
        <v/>
      </c>
      <c r="U3273" s="14" t="inlineStr">
        <is>
          <t>Concluído</t>
        </is>
      </c>
      <c r="V3273" s="14" t="n"/>
      <c r="W3273" s="14" t="n"/>
      <c r="X3273" s="14" t="n"/>
      <c r="Y3273" s="14" t="n"/>
      <c r="Z3273" s="14" t="n"/>
      <c r="AA3273" s="11" t="n"/>
      <c r="AB3273" s="14">
        <f>B3273&amp;"|"&amp;I3273</f>
        <v/>
      </c>
      <c r="AC3273">
        <f>IF($B3273="","","|"&amp;SUBSTITUTE(TRIM(SUBSTITUTE(SUBSTITUTE(SUBSTITUTE(SUBSTITUTE(SUBSTITUTE(SUBSTITUTE(SUBSTITUTE(SUBSTITUTE(SUBSTITUTE(SUBSTITUTE(SUBSTITUTE(SUBSTITUTE(SUBSTITUTE(SUBSTITUTE(TRIM($B3273&amp;""),CHAR(10)," "),CHAR(13)," "),"."," "),";"," "),","," "),"/"," "),"+"," "),"-"," "),"  "," "),"  "," "),"  "," "),"  "," "),"  "," "),"  "," "))," ","|")&amp;"|")</f>
        <v/>
      </c>
      <c r="AD3273">
        <f>TRIM($I3273&amp;"")</f>
        <v/>
      </c>
    </row>
    <row r="3274" ht="36" customHeight="1">
      <c r="A3274" s="9" t="n">
        <v>46211</v>
      </c>
      <c r="B3274" s="14" t="inlineStr">
        <is>
          <t>10241</t>
        </is>
      </c>
      <c r="C3274" s="14" t="inlineStr">
        <is>
          <t>M/C 0717 (MARROM)</t>
        </is>
      </c>
      <c r="D3274" s="14" t="inlineStr">
        <is>
          <t>46 SECCIONADORA 1</t>
        </is>
      </c>
      <c r="E3274" s="14" t="n">
        <v>20014305</v>
      </c>
      <c r="F3274" s="14" t="inlineStr">
        <is>
          <t>(1) TAMPO 1202X802X12 MDP - MESA DAKAR/MIAMI 1,20</t>
        </is>
      </c>
      <c r="G3274" s="14" t="inlineStr">
        <is>
          <t>46 SECCIONADORA 1</t>
        </is>
      </c>
      <c r="H3274" s="14" t="inlineStr">
        <is>
          <t>46 SECCIONADORA 1</t>
        </is>
      </c>
      <c r="I3274" s="9" t="inlineStr">
        <is>
          <t>46 SECCIONADORA 1</t>
        </is>
      </c>
      <c r="J3274" s="9" t="n">
        <v>1</v>
      </c>
      <c r="K3274" s="14">
        <f>IF($E3274="","",IFERROR(INDEX('01_Cad_Pecas'!$H$2:$H$5000,MATCH($E3274,'01_Cad_Pecas'!$D$2:$D$5000,0)),IFERROR(INDEX('01_Cad_Pecas'!$H$2:$H$5000,MATCH(VALUE($E3274),'01_Cad_Pecas'!$D$2:$D$5000,0)),"")))</f>
        <v/>
      </c>
      <c r="L3274" s="14">
        <f>IF($E3274="","",IFERROR(INDEX('01_Cad_Pecas'!$I$2:$I$5000,MATCH($E3274,'01_Cad_Pecas'!$D$2:$D$5000,0)),IFERROR(INDEX('01_Cad_Pecas'!$I$2:$I$5000,MATCH(VALUE($E3274),'01_Cad_Pecas'!$D$2:$D$5000,0)),"")))</f>
        <v/>
      </c>
      <c r="M3274" s="14">
        <f>IF(OR($J3274="",$L3274=""),"",IF($K3274="",0,$K3274)+$J3274*$L3274)</f>
        <v/>
      </c>
      <c r="N3274" s="14" t="n">
        <v>46211</v>
      </c>
      <c r="O3274" s="14" t="n">
        <v>1</v>
      </c>
      <c r="P3274" s="14" t="n"/>
      <c r="Q3274" s="14" t="n"/>
      <c r="R3274" s="14" t="n"/>
      <c r="S3274" s="14" t="n"/>
      <c r="T3274" s="14">
        <f>IF(OR($J3274="",$O3274=""),"",$O3274/$J3274)</f>
        <v/>
      </c>
      <c r="U3274" s="14" t="inlineStr">
        <is>
          <t>Concluído</t>
        </is>
      </c>
      <c r="V3274" s="14" t="n"/>
      <c r="W3274" s="14" t="n"/>
      <c r="X3274" s="14" t="n"/>
      <c r="Y3274" s="14" t="n"/>
      <c r="Z3274" s="14" t="n"/>
      <c r="AA3274" s="11" t="n"/>
      <c r="AB3274" s="14">
        <f>B3274&amp;"|"&amp;I3274</f>
        <v/>
      </c>
      <c r="AC3274">
        <f>IF($B3274="","","|"&amp;SUBSTITUTE(TRIM(SUBSTITUTE(SUBSTITUTE(SUBSTITUTE(SUBSTITUTE(SUBSTITUTE(SUBSTITUTE(SUBSTITUTE(SUBSTITUTE(SUBSTITUTE(SUBSTITUTE(SUBSTITUTE(SUBSTITUTE(SUBSTITUTE(SUBSTITUTE(TRIM($B3274&amp;""),CHAR(10)," "),CHAR(13)," "),"."," "),";"," "),","," "),"/"," "),"+"," "),"-"," "),"  "," "),"  "," "),"  "," "),"  "," "),"  "," "),"  "," "))," ","|")&amp;"|")</f>
        <v/>
      </c>
      <c r="AD3274">
        <f>TRIM($I3274&amp;"")</f>
        <v/>
      </c>
    </row>
    <row r="3275" ht="36" customHeight="1">
      <c r="A3275" s="9" t="n">
        <v>46211</v>
      </c>
      <c r="B3275" s="14" t="inlineStr">
        <is>
          <t>10241</t>
        </is>
      </c>
      <c r="C3275" s="14" t="inlineStr">
        <is>
          <t>M/C 0717 (MARROM)</t>
        </is>
      </c>
      <c r="D3275" s="14" t="inlineStr">
        <is>
          <t>46 SECCIONADORA 1</t>
        </is>
      </c>
      <c r="E3275" s="14" t="n">
        <v>20014306</v>
      </c>
      <c r="F3275" s="14" t="inlineStr">
        <is>
          <t>ENGRO MAIOR 1080X60X12 MDP - MESA DAKAR 1,20</t>
        </is>
      </c>
      <c r="G3275" s="14" t="inlineStr">
        <is>
          <t>46 SECCIONADORA 1</t>
        </is>
      </c>
      <c r="H3275" s="14" t="inlineStr">
        <is>
          <t>46 SECCIONADORA 1</t>
        </is>
      </c>
      <c r="I3275" s="9" t="inlineStr">
        <is>
          <t>46 SECCIONADORA 1</t>
        </is>
      </c>
      <c r="J3275" s="9" t="n">
        <v>2</v>
      </c>
      <c r="K3275" s="14">
        <f>IF($E3275="","",IFERROR(INDEX('01_Cad_Pecas'!$H$2:$H$5000,MATCH($E3275,'01_Cad_Pecas'!$D$2:$D$5000,0)),IFERROR(INDEX('01_Cad_Pecas'!$H$2:$H$5000,MATCH(VALUE($E3275),'01_Cad_Pecas'!$D$2:$D$5000,0)),"")))</f>
        <v/>
      </c>
      <c r="L3275" s="14">
        <f>IF($E3275="","",IFERROR(INDEX('01_Cad_Pecas'!$I$2:$I$5000,MATCH($E3275,'01_Cad_Pecas'!$D$2:$D$5000,0)),IFERROR(INDEX('01_Cad_Pecas'!$I$2:$I$5000,MATCH(VALUE($E3275),'01_Cad_Pecas'!$D$2:$D$5000,0)),"")))</f>
        <v/>
      </c>
      <c r="M3275" s="14">
        <f>IF(OR($J3275="",$L3275=""),"",IF($K3275="",0,$K3275)+$J3275*$L3275)</f>
        <v/>
      </c>
      <c r="N3275" s="14" t="n">
        <v>46211</v>
      </c>
      <c r="O3275" s="14" t="n">
        <v>2</v>
      </c>
      <c r="P3275" s="14" t="n"/>
      <c r="Q3275" s="14" t="n"/>
      <c r="R3275" s="14" t="n"/>
      <c r="S3275" s="14" t="n"/>
      <c r="T3275" s="14">
        <f>IF(OR($J3275="",$O3275=""),"",$O3275/$J3275)</f>
        <v/>
      </c>
      <c r="U3275" s="14" t="inlineStr">
        <is>
          <t>Concluído</t>
        </is>
      </c>
      <c r="V3275" s="14" t="n"/>
      <c r="W3275" s="14" t="n"/>
      <c r="X3275" s="14" t="n"/>
      <c r="Y3275" s="14" t="n"/>
      <c r="Z3275" s="14" t="n"/>
      <c r="AA3275" s="11" t="n"/>
      <c r="AB3275" s="14">
        <f>B3275&amp;"|"&amp;I3275</f>
        <v/>
      </c>
      <c r="AC3275">
        <f>IF($B3275="","","|"&amp;SUBSTITUTE(TRIM(SUBSTITUTE(SUBSTITUTE(SUBSTITUTE(SUBSTITUTE(SUBSTITUTE(SUBSTITUTE(SUBSTITUTE(SUBSTITUTE(SUBSTITUTE(SUBSTITUTE(SUBSTITUTE(SUBSTITUTE(SUBSTITUTE(SUBSTITUTE(TRIM($B3275&amp;""),CHAR(10)," "),CHAR(13)," "),"."," "),";"," "),","," "),"/"," "),"+"," "),"-"," "),"  "," "),"  "," "),"  "," "),"  "," "),"  "," "),"  "," "))," ","|")&amp;"|")</f>
        <v/>
      </c>
      <c r="AD3275">
        <f>TRIM($I3275&amp;"")</f>
        <v/>
      </c>
    </row>
    <row r="3276" ht="36" customHeight="1">
      <c r="A3276" s="9" t="n">
        <v>46211</v>
      </c>
      <c r="B3276" s="14" t="inlineStr">
        <is>
          <t>10241</t>
        </is>
      </c>
      <c r="C3276" s="14" t="inlineStr">
        <is>
          <t>M/C 0717 (MARROM)</t>
        </is>
      </c>
      <c r="D3276" s="14" t="inlineStr">
        <is>
          <t>46 SECCIONADORA 1</t>
        </is>
      </c>
      <c r="E3276" s="14" t="n">
        <v>20052004</v>
      </c>
      <c r="F3276" s="14" t="inlineStr">
        <is>
          <t>(3) APOIO TAMPO 540X386X12 MDP - MESA ATHENAS</t>
        </is>
      </c>
      <c r="G3276" s="14" t="inlineStr">
        <is>
          <t>46 SECCIONADORA 1</t>
        </is>
      </c>
      <c r="H3276" s="14" t="inlineStr">
        <is>
          <t>46 SECCIONADORA 1</t>
        </is>
      </c>
      <c r="I3276" s="9" t="inlineStr">
        <is>
          <t>46 SECCIONADORA 1</t>
        </is>
      </c>
      <c r="J3276" s="9" t="n">
        <v>6</v>
      </c>
      <c r="K3276" s="14">
        <f>IF($E3276="","",IFERROR(INDEX('01_Cad_Pecas'!$H$2:$H$5000,MATCH($E3276,'01_Cad_Pecas'!$D$2:$D$5000,0)),IFERROR(INDEX('01_Cad_Pecas'!$H$2:$H$5000,MATCH(VALUE($E3276),'01_Cad_Pecas'!$D$2:$D$5000,0)),"")))</f>
        <v/>
      </c>
      <c r="L3276" s="14">
        <f>IF($E3276="","",IFERROR(INDEX('01_Cad_Pecas'!$I$2:$I$5000,MATCH($E3276,'01_Cad_Pecas'!$D$2:$D$5000,0)),IFERROR(INDEX('01_Cad_Pecas'!$I$2:$I$5000,MATCH(VALUE($E3276),'01_Cad_Pecas'!$D$2:$D$5000,0)),"")))</f>
        <v/>
      </c>
      <c r="M3276" s="14">
        <f>IF(OR($J3276="",$L3276=""),"",IF($K3276="",0,$K3276)+$J3276*$L3276)</f>
        <v/>
      </c>
      <c r="N3276" s="14" t="n">
        <v>46211</v>
      </c>
      <c r="O3276" s="14" t="n">
        <v>6</v>
      </c>
      <c r="P3276" s="14" t="n"/>
      <c r="Q3276" s="14" t="n"/>
      <c r="R3276" s="14" t="n"/>
      <c r="S3276" s="14" t="n"/>
      <c r="T3276" s="14">
        <f>IF(OR($J3276="",$O3276=""),"",$O3276/$J3276)</f>
        <v/>
      </c>
      <c r="U3276" s="14" t="inlineStr">
        <is>
          <t>Concluído</t>
        </is>
      </c>
      <c r="V3276" s="14" t="n"/>
      <c r="W3276" s="14" t="n"/>
      <c r="X3276" s="14" t="n"/>
      <c r="Y3276" s="14" t="n"/>
      <c r="Z3276" s="14" t="n"/>
      <c r="AA3276" s="11" t="n"/>
      <c r="AB3276" s="14">
        <f>B3276&amp;"|"&amp;I3276</f>
        <v/>
      </c>
      <c r="AC3276">
        <f>IF($B3276="","","|"&amp;SUBSTITUTE(TRIM(SUBSTITUTE(SUBSTITUTE(SUBSTITUTE(SUBSTITUTE(SUBSTITUTE(SUBSTITUTE(SUBSTITUTE(SUBSTITUTE(SUBSTITUTE(SUBSTITUTE(SUBSTITUTE(SUBSTITUTE(SUBSTITUTE(SUBSTITUTE(TRIM($B3276&amp;""),CHAR(10)," "),CHAR(13)," "),"."," "),";"," "),","," "),"/"," "),"+"," "),"-"," "),"  "," "),"  "," "),"  "," "),"  "," "),"  "," "),"  "," "))," ","|")&amp;"|")</f>
        <v/>
      </c>
      <c r="AD3276">
        <f>TRIM($I3276&amp;"")</f>
        <v/>
      </c>
    </row>
    <row r="3277" ht="36" customHeight="1">
      <c r="A3277" s="9" t="n">
        <v>46211</v>
      </c>
      <c r="B3277" s="14" t="inlineStr">
        <is>
          <t>10241</t>
        </is>
      </c>
      <c r="C3277" s="14" t="inlineStr">
        <is>
          <t>M/C 0717 (MARROM)</t>
        </is>
      </c>
      <c r="D3277" s="14" t="inlineStr">
        <is>
          <t>46 SECCIONADORA 1</t>
        </is>
      </c>
      <c r="E3277" s="14" t="n">
        <v>20052204</v>
      </c>
      <c r="F3277" s="14" t="inlineStr">
        <is>
          <t>(3) APOIO TAMPO 740X440X12 MDP - MESA ATHENAS 1,20</t>
        </is>
      </c>
      <c r="G3277" s="14" t="inlineStr">
        <is>
          <t>46 SECCIONADORA 1</t>
        </is>
      </c>
      <c r="H3277" s="14" t="inlineStr">
        <is>
          <t>46 SECCIONADORA 1</t>
        </is>
      </c>
      <c r="I3277" s="9" t="inlineStr">
        <is>
          <t>46 SECCIONADORA 1</t>
        </is>
      </c>
      <c r="J3277" s="9" t="n">
        <v>1</v>
      </c>
      <c r="K3277" s="14">
        <f>IF($E3277="","",IFERROR(INDEX('01_Cad_Pecas'!$H$2:$H$5000,MATCH($E3277,'01_Cad_Pecas'!$D$2:$D$5000,0)),IFERROR(INDEX('01_Cad_Pecas'!$H$2:$H$5000,MATCH(VALUE($E3277),'01_Cad_Pecas'!$D$2:$D$5000,0)),"")))</f>
        <v/>
      </c>
      <c r="L3277" s="14">
        <f>IF($E3277="","",IFERROR(INDEX('01_Cad_Pecas'!$I$2:$I$5000,MATCH($E3277,'01_Cad_Pecas'!$D$2:$D$5000,0)),IFERROR(INDEX('01_Cad_Pecas'!$I$2:$I$5000,MATCH(VALUE($E3277),'01_Cad_Pecas'!$D$2:$D$5000,0)),"")))</f>
        <v/>
      </c>
      <c r="M3277" s="14">
        <f>IF(OR($J3277="",$L3277=""),"",IF($K3277="",0,$K3277)+$J3277*$L3277)</f>
        <v/>
      </c>
      <c r="N3277" s="14" t="n">
        <v>46211</v>
      </c>
      <c r="O3277" s="14" t="n">
        <v>1</v>
      </c>
      <c r="P3277" s="14" t="n"/>
      <c r="Q3277" s="14" t="n"/>
      <c r="R3277" s="14" t="n"/>
      <c r="S3277" s="14" t="n"/>
      <c r="T3277" s="14">
        <f>IF(OR($J3277="",$O3277=""),"",$O3277/$J3277)</f>
        <v/>
      </c>
      <c r="U3277" s="14" t="inlineStr">
        <is>
          <t>Concluído</t>
        </is>
      </c>
      <c r="V3277" s="14" t="n"/>
      <c r="W3277" s="14" t="n"/>
      <c r="X3277" s="14" t="n"/>
      <c r="Y3277" s="14" t="n"/>
      <c r="Z3277" s="14" t="n"/>
      <c r="AA3277" s="11" t="n"/>
      <c r="AB3277" s="14">
        <f>B3277&amp;"|"&amp;I3277</f>
        <v/>
      </c>
      <c r="AC3277">
        <f>IF($B3277="","","|"&amp;SUBSTITUTE(TRIM(SUBSTITUTE(SUBSTITUTE(SUBSTITUTE(SUBSTITUTE(SUBSTITUTE(SUBSTITUTE(SUBSTITUTE(SUBSTITUTE(SUBSTITUTE(SUBSTITUTE(SUBSTITUTE(SUBSTITUTE(SUBSTITUTE(SUBSTITUTE(TRIM($B3277&amp;""),CHAR(10)," "),CHAR(13)," "),"."," "),";"," "),","," "),"/"," "),"+"," "),"-"," "),"  "," "),"  "," "),"  "," "),"  "," "),"  "," "),"  "," "))," ","|")&amp;"|")</f>
        <v/>
      </c>
      <c r="AD3277">
        <f>TRIM($I3277&amp;"")</f>
        <v/>
      </c>
    </row>
    <row r="3278" ht="36" customHeight="1">
      <c r="A3278" s="9" t="n">
        <v>46211</v>
      </c>
      <c r="B3278" s="14" t="inlineStr">
        <is>
          <t>10241</t>
        </is>
      </c>
      <c r="C3278" s="14" t="inlineStr">
        <is>
          <t>M/C 0717 (MARROM)</t>
        </is>
      </c>
      <c r="D3278" s="14" t="inlineStr">
        <is>
          <t>46 SECCIONADORA 1</t>
        </is>
      </c>
      <c r="E3278" s="14" t="n">
        <v>20011004</v>
      </c>
      <c r="F3278" s="14" t="inlineStr">
        <is>
          <t>TRAVESSA MAIOR 740X100X15 MDP - MESA MIAMI 0,90</t>
        </is>
      </c>
      <c r="G3278" s="14" t="inlineStr">
        <is>
          <t>46 SECCIONADORA 1</t>
        </is>
      </c>
      <c r="H3278" s="14" t="inlineStr">
        <is>
          <t>46 SECCIONADORA 1</t>
        </is>
      </c>
      <c r="I3278" s="9" t="inlineStr">
        <is>
          <t>46 SECCIONADORA 1</t>
        </is>
      </c>
      <c r="J3278" s="9" t="n">
        <v>6</v>
      </c>
      <c r="K3278" s="14">
        <f>IF($E3278="","",IFERROR(INDEX('01_Cad_Pecas'!$H$2:$H$5000,MATCH($E3278,'01_Cad_Pecas'!$D$2:$D$5000,0)),IFERROR(INDEX('01_Cad_Pecas'!$H$2:$H$5000,MATCH(VALUE($E3278),'01_Cad_Pecas'!$D$2:$D$5000,0)),"")))</f>
        <v/>
      </c>
      <c r="L3278" s="14">
        <f>IF($E3278="","",IFERROR(INDEX('01_Cad_Pecas'!$I$2:$I$5000,MATCH($E3278,'01_Cad_Pecas'!$D$2:$D$5000,0)),IFERROR(INDEX('01_Cad_Pecas'!$I$2:$I$5000,MATCH(VALUE($E3278),'01_Cad_Pecas'!$D$2:$D$5000,0)),"")))</f>
        <v/>
      </c>
      <c r="M3278" s="14">
        <f>IF(OR($J3278="",$L3278=""),"",IF($K3278="",0,$K3278)+$J3278*$L3278)</f>
        <v/>
      </c>
      <c r="N3278" s="14" t="n">
        <v>46211</v>
      </c>
      <c r="O3278" s="14" t="n">
        <v>6</v>
      </c>
      <c r="P3278" s="14" t="n"/>
      <c r="Q3278" s="14" t="n"/>
      <c r="R3278" s="14" t="n"/>
      <c r="S3278" s="14" t="n"/>
      <c r="T3278" s="14">
        <f>IF(OR($J3278="",$O3278=""),"",$O3278/$J3278)</f>
        <v/>
      </c>
      <c r="U3278" s="14" t="inlineStr">
        <is>
          <t>Concluído</t>
        </is>
      </c>
      <c r="V3278" s="14" t="n"/>
      <c r="W3278" s="14" t="n"/>
      <c r="X3278" s="14" t="n"/>
      <c r="Y3278" s="14" t="n"/>
      <c r="Z3278" s="14" t="n"/>
      <c r="AA3278" s="11" t="n"/>
      <c r="AB3278" s="14">
        <f>B3278&amp;"|"&amp;I3278</f>
        <v/>
      </c>
      <c r="AC3278">
        <f>IF($B3278="","","|"&amp;SUBSTITUTE(TRIM(SUBSTITUTE(SUBSTITUTE(SUBSTITUTE(SUBSTITUTE(SUBSTITUTE(SUBSTITUTE(SUBSTITUTE(SUBSTITUTE(SUBSTITUTE(SUBSTITUTE(SUBSTITUTE(SUBSTITUTE(SUBSTITUTE(SUBSTITUTE(TRIM($B3278&amp;""),CHAR(10)," "),CHAR(13)," "),"."," "),";"," "),","," "),"/"," "),"+"," "),"-"," "),"  "," "),"  "," "),"  "," "),"  "," "),"  "," "),"  "," "))," ","|")&amp;"|")</f>
        <v/>
      </c>
      <c r="AD3278">
        <f>TRIM($I3278&amp;"")</f>
        <v/>
      </c>
    </row>
    <row r="3279" ht="36" customHeight="1">
      <c r="A3279" s="9" t="n">
        <v>46211</v>
      </c>
      <c r="B3279" s="14" t="inlineStr">
        <is>
          <t>10241</t>
        </is>
      </c>
      <c r="C3279" s="14" t="inlineStr">
        <is>
          <t>M/C 0717 (MARROM)</t>
        </is>
      </c>
      <c r="D3279" s="14" t="inlineStr">
        <is>
          <t>46 SECCIONADORA 1</t>
        </is>
      </c>
      <c r="E3279" s="14" t="n">
        <v>20011005</v>
      </c>
      <c r="F3279" s="14" t="inlineStr">
        <is>
          <t>TRAV. MENOR 710X100X15 MDP - MESA MIAMI 0,90</t>
        </is>
      </c>
      <c r="G3279" s="14" t="inlineStr">
        <is>
          <t>46 SECCIONADORA 1</t>
        </is>
      </c>
      <c r="H3279" s="14" t="inlineStr">
        <is>
          <t>46 SECCIONADORA 1</t>
        </is>
      </c>
      <c r="I3279" s="9" t="inlineStr">
        <is>
          <t>46 SECCIONADORA 1</t>
        </is>
      </c>
      <c r="J3279" s="9" t="n">
        <v>6</v>
      </c>
      <c r="K3279" s="14">
        <f>IF($E3279="","",IFERROR(INDEX('01_Cad_Pecas'!$H$2:$H$5000,MATCH($E3279,'01_Cad_Pecas'!$D$2:$D$5000,0)),IFERROR(INDEX('01_Cad_Pecas'!$H$2:$H$5000,MATCH(VALUE($E3279),'01_Cad_Pecas'!$D$2:$D$5000,0)),"")))</f>
        <v/>
      </c>
      <c r="L3279" s="14">
        <f>IF($E3279="","",IFERROR(INDEX('01_Cad_Pecas'!$I$2:$I$5000,MATCH($E3279,'01_Cad_Pecas'!$D$2:$D$5000,0)),IFERROR(INDEX('01_Cad_Pecas'!$I$2:$I$5000,MATCH(VALUE($E3279),'01_Cad_Pecas'!$D$2:$D$5000,0)),"")))</f>
        <v/>
      </c>
      <c r="M3279" s="14">
        <f>IF(OR($J3279="",$L3279=""),"",IF($K3279="",0,$K3279)+$J3279*$L3279)</f>
        <v/>
      </c>
      <c r="N3279" s="14" t="n">
        <v>46211</v>
      </c>
      <c r="O3279" s="14" t="n">
        <v>6</v>
      </c>
      <c r="P3279" s="14" t="n"/>
      <c r="Q3279" s="14" t="n"/>
      <c r="R3279" s="14" t="n"/>
      <c r="S3279" s="14" t="n"/>
      <c r="T3279" s="14">
        <f>IF(OR($J3279="",$O3279=""),"",$O3279/$J3279)</f>
        <v/>
      </c>
      <c r="U3279" s="14" t="inlineStr">
        <is>
          <t>Concluído</t>
        </is>
      </c>
      <c r="V3279" s="14" t="n"/>
      <c r="W3279" s="14" t="n"/>
      <c r="X3279" s="14" t="n"/>
      <c r="Y3279" s="14" t="n"/>
      <c r="Z3279" s="14" t="n"/>
      <c r="AA3279" s="11" t="n"/>
      <c r="AB3279" s="14">
        <f>B3279&amp;"|"&amp;I3279</f>
        <v/>
      </c>
      <c r="AC3279">
        <f>IF($B3279="","","|"&amp;SUBSTITUTE(TRIM(SUBSTITUTE(SUBSTITUTE(SUBSTITUTE(SUBSTITUTE(SUBSTITUTE(SUBSTITUTE(SUBSTITUTE(SUBSTITUTE(SUBSTITUTE(SUBSTITUTE(SUBSTITUTE(SUBSTITUTE(SUBSTITUTE(SUBSTITUTE(TRIM($B3279&amp;""),CHAR(10)," "),CHAR(13)," "),"."," "),";"," "),","," "),"/"," "),"+"," "),"-"," "),"  "," "),"  "," "),"  "," "),"  "," "),"  "," "),"  "," "))," ","|")&amp;"|")</f>
        <v/>
      </c>
      <c r="AD3279">
        <f>TRIM($I3279&amp;"")</f>
        <v/>
      </c>
    </row>
    <row r="3280" ht="36" customHeight="1">
      <c r="A3280" s="9" t="n">
        <v>46211</v>
      </c>
      <c r="B3280" s="14" t="inlineStr">
        <is>
          <t>10241</t>
        </is>
      </c>
      <c r="C3280" s="14" t="inlineStr">
        <is>
          <t>M/C 0717 (MARROM)</t>
        </is>
      </c>
      <c r="D3280" s="14" t="inlineStr">
        <is>
          <t>46 SECCIONADORA 1</t>
        </is>
      </c>
      <c r="E3280" s="14" t="n">
        <v>20012405</v>
      </c>
      <c r="F3280" s="14" t="inlineStr">
        <is>
          <t>(2) TRAVESSA MAIOR 1030X100X15 MDP-MESA MIAMI 1,20</t>
        </is>
      </c>
      <c r="G3280" s="14" t="inlineStr">
        <is>
          <t>46 SECCIONADORA 1</t>
        </is>
      </c>
      <c r="H3280" s="14" t="inlineStr">
        <is>
          <t>46 SECCIONADORA 1</t>
        </is>
      </c>
      <c r="I3280" s="9" t="inlineStr">
        <is>
          <t>46 SECCIONADORA 1</t>
        </is>
      </c>
      <c r="J3280" s="9" t="n">
        <v>2</v>
      </c>
      <c r="K3280" s="14">
        <f>IF($E3280="","",IFERROR(INDEX('01_Cad_Pecas'!$H$2:$H$5000,MATCH($E3280,'01_Cad_Pecas'!$D$2:$D$5000,0)),IFERROR(INDEX('01_Cad_Pecas'!$H$2:$H$5000,MATCH(VALUE($E3280),'01_Cad_Pecas'!$D$2:$D$5000,0)),"")))</f>
        <v/>
      </c>
      <c r="L3280" s="14">
        <f>IF($E3280="","",IFERROR(INDEX('01_Cad_Pecas'!$I$2:$I$5000,MATCH($E3280,'01_Cad_Pecas'!$D$2:$D$5000,0)),IFERROR(INDEX('01_Cad_Pecas'!$I$2:$I$5000,MATCH(VALUE($E3280),'01_Cad_Pecas'!$D$2:$D$5000,0)),"")))</f>
        <v/>
      </c>
      <c r="M3280" s="14">
        <f>IF(OR($J3280="",$L3280=""),"",IF($K3280="",0,$K3280)+$J3280*$L3280)</f>
        <v/>
      </c>
      <c r="N3280" s="14" t="n">
        <v>46211</v>
      </c>
      <c r="O3280" s="14" t="n">
        <v>2</v>
      </c>
      <c r="P3280" s="14" t="n"/>
      <c r="Q3280" s="14" t="n"/>
      <c r="R3280" s="14" t="n"/>
      <c r="S3280" s="14" t="n"/>
      <c r="T3280" s="14">
        <f>IF(OR($J3280="",$O3280=""),"",$O3280/$J3280)</f>
        <v/>
      </c>
      <c r="U3280" s="14" t="inlineStr">
        <is>
          <t>Concluído</t>
        </is>
      </c>
      <c r="V3280" s="14" t="n"/>
      <c r="W3280" s="14" t="n"/>
      <c r="X3280" s="14" t="n"/>
      <c r="Y3280" s="14" t="n"/>
      <c r="Z3280" s="14" t="n"/>
      <c r="AA3280" s="11" t="n"/>
      <c r="AB3280" s="14">
        <f>B3280&amp;"|"&amp;I3280</f>
        <v/>
      </c>
      <c r="AC3280">
        <f>IF($B3280="","","|"&amp;SUBSTITUTE(TRIM(SUBSTITUTE(SUBSTITUTE(SUBSTITUTE(SUBSTITUTE(SUBSTITUTE(SUBSTITUTE(SUBSTITUTE(SUBSTITUTE(SUBSTITUTE(SUBSTITUTE(SUBSTITUTE(SUBSTITUTE(SUBSTITUTE(SUBSTITUTE(TRIM($B3280&amp;""),CHAR(10)," "),CHAR(13)," "),"."," "),";"," "),","," "),"/"," "),"+"," "),"-"," "),"  "," "),"  "," "),"  "," "),"  "," "),"  "," "),"  "," "))," ","|")&amp;"|")</f>
        <v/>
      </c>
      <c r="AD3280">
        <f>TRIM($I3280&amp;"")</f>
        <v/>
      </c>
    </row>
    <row r="3281" ht="36" customHeight="1">
      <c r="A3281" s="9" t="n">
        <v>46211</v>
      </c>
      <c r="B3281" s="14" t="inlineStr">
        <is>
          <t>10241</t>
        </is>
      </c>
      <c r="C3281" s="14" t="inlineStr">
        <is>
          <t>M/C 0717 (MARROM)</t>
        </is>
      </c>
      <c r="D3281" s="14" t="inlineStr">
        <is>
          <t>46 SECCIONADORA 1</t>
        </is>
      </c>
      <c r="E3281" s="14" t="n">
        <v>20013107</v>
      </c>
      <c r="F3281" s="14" t="inlineStr">
        <is>
          <t>(3) TRAV.MENOR 610X100X15 MDP-MESA MIAMI 1,37X0,80</t>
        </is>
      </c>
      <c r="G3281" s="14" t="inlineStr">
        <is>
          <t>46 SECCIONADORA 1</t>
        </is>
      </c>
      <c r="H3281" s="14" t="inlineStr">
        <is>
          <t>46 SECCIONADORA 1</t>
        </is>
      </c>
      <c r="I3281" s="9" t="inlineStr">
        <is>
          <t>46 SECCIONADORA 1</t>
        </is>
      </c>
      <c r="J3281" s="9" t="n">
        <v>30</v>
      </c>
      <c r="K3281" s="14">
        <f>IF($E3281="","",IFERROR(INDEX('01_Cad_Pecas'!$H$2:$H$5000,MATCH($E3281,'01_Cad_Pecas'!$D$2:$D$5000,0)),IFERROR(INDEX('01_Cad_Pecas'!$H$2:$H$5000,MATCH(VALUE($E3281),'01_Cad_Pecas'!$D$2:$D$5000,0)),"")))</f>
        <v/>
      </c>
      <c r="L3281" s="14">
        <f>IF($E3281="","",IFERROR(INDEX('01_Cad_Pecas'!$I$2:$I$5000,MATCH($E3281,'01_Cad_Pecas'!$D$2:$D$5000,0)),IFERROR(INDEX('01_Cad_Pecas'!$I$2:$I$5000,MATCH(VALUE($E3281),'01_Cad_Pecas'!$D$2:$D$5000,0)),"")))</f>
        <v/>
      </c>
      <c r="M3281" s="14">
        <f>IF(OR($J3281="",$L3281=""),"",IF($K3281="",0,$K3281)+$J3281*$L3281)</f>
        <v/>
      </c>
      <c r="N3281" s="14" t="n">
        <v>46211</v>
      </c>
      <c r="O3281" s="14" t="n">
        <v>30</v>
      </c>
      <c r="P3281" s="14" t="n"/>
      <c r="Q3281" s="14" t="n"/>
      <c r="R3281" s="14" t="n"/>
      <c r="S3281" s="14" t="n"/>
      <c r="T3281" s="14">
        <f>IF(OR($J3281="",$O3281=""),"",$O3281/$J3281)</f>
        <v/>
      </c>
      <c r="U3281" s="14" t="inlineStr">
        <is>
          <t>Concluído</t>
        </is>
      </c>
      <c r="V3281" s="14" t="n"/>
      <c r="W3281" s="14" t="n"/>
      <c r="X3281" s="14" t="n"/>
      <c r="Y3281" s="14" t="n"/>
      <c r="Z3281" s="14" t="n"/>
      <c r="AA3281" s="11" t="n"/>
      <c r="AB3281" s="14">
        <f>B3281&amp;"|"&amp;I3281</f>
        <v/>
      </c>
      <c r="AC3281">
        <f>IF($B3281="","","|"&amp;SUBSTITUTE(TRIM(SUBSTITUTE(SUBSTITUTE(SUBSTITUTE(SUBSTITUTE(SUBSTITUTE(SUBSTITUTE(SUBSTITUTE(SUBSTITUTE(SUBSTITUTE(SUBSTITUTE(SUBSTITUTE(SUBSTITUTE(SUBSTITUTE(SUBSTITUTE(TRIM($B3281&amp;""),CHAR(10)," "),CHAR(13)," "),"."," "),";"," "),","," "),"/"," "),"+"," "),"-"," "),"  "," "),"  "," "),"  "," "),"  "," "),"  "," "),"  "," "))," ","|")&amp;"|")</f>
        <v/>
      </c>
      <c r="AD3281">
        <f>TRIM($I3281&amp;"")</f>
        <v/>
      </c>
    </row>
    <row r="3282" ht="36" customHeight="1">
      <c r="A3282" s="9" t="n">
        <v>46211</v>
      </c>
      <c r="B3282" s="14" t="inlineStr">
        <is>
          <t>10241</t>
        </is>
      </c>
      <c r="C3282" s="14" t="inlineStr">
        <is>
          <t>M/C 0717 (MARROM)</t>
        </is>
      </c>
      <c r="D3282" s="14" t="inlineStr">
        <is>
          <t>46 SECCIONADORA 1</t>
        </is>
      </c>
      <c r="E3282" s="14" t="n">
        <v>20016106</v>
      </c>
      <c r="F3282" s="14" t="inlineStr">
        <is>
          <t>(2)TRAV.MAIOR 1442X100X15 MDP-MESA MIAMI 1,60X0,80</t>
        </is>
      </c>
      <c r="G3282" s="14" t="inlineStr">
        <is>
          <t>46 SECCIONADORA 1</t>
        </is>
      </c>
      <c r="H3282" s="14" t="inlineStr">
        <is>
          <t>46 SECCIONADORA 1</t>
        </is>
      </c>
      <c r="I3282" s="9" t="inlineStr">
        <is>
          <t>46 SECCIONADORA 1</t>
        </is>
      </c>
      <c r="J3282" s="9" t="n">
        <v>28</v>
      </c>
      <c r="K3282" s="14">
        <f>IF($E3282="","",IFERROR(INDEX('01_Cad_Pecas'!$H$2:$H$5000,MATCH($E3282,'01_Cad_Pecas'!$D$2:$D$5000,0)),IFERROR(INDEX('01_Cad_Pecas'!$H$2:$H$5000,MATCH(VALUE($E3282),'01_Cad_Pecas'!$D$2:$D$5000,0)),"")))</f>
        <v/>
      </c>
      <c r="L3282" s="14">
        <f>IF($E3282="","",IFERROR(INDEX('01_Cad_Pecas'!$I$2:$I$5000,MATCH($E3282,'01_Cad_Pecas'!$D$2:$D$5000,0)),IFERROR(INDEX('01_Cad_Pecas'!$I$2:$I$5000,MATCH(VALUE($E3282),'01_Cad_Pecas'!$D$2:$D$5000,0)),"")))</f>
        <v/>
      </c>
      <c r="M3282" s="14">
        <f>IF(OR($J3282="",$L3282=""),"",IF($K3282="",0,$K3282)+$J3282*$L3282)</f>
        <v/>
      </c>
      <c r="N3282" s="14" t="n">
        <v>46211</v>
      </c>
      <c r="O3282" s="14" t="n">
        <v>28</v>
      </c>
      <c r="P3282" s="14" t="n"/>
      <c r="Q3282" s="14" t="n"/>
      <c r="R3282" s="14" t="n"/>
      <c r="S3282" s="14" t="n"/>
      <c r="T3282" s="14">
        <f>IF(OR($J3282="",$O3282=""),"",$O3282/$J3282)</f>
        <v/>
      </c>
      <c r="U3282" s="14" t="inlineStr">
        <is>
          <t>Concluído</t>
        </is>
      </c>
      <c r="V3282" s="14" t="n"/>
      <c r="W3282" s="14" t="n"/>
      <c r="X3282" s="14" t="n"/>
      <c r="Y3282" s="14" t="n"/>
      <c r="Z3282" s="14" t="n"/>
      <c r="AA3282" s="11" t="n"/>
      <c r="AB3282" s="14">
        <f>B3282&amp;"|"&amp;I3282</f>
        <v/>
      </c>
      <c r="AC3282">
        <f>IF($B3282="","","|"&amp;SUBSTITUTE(TRIM(SUBSTITUTE(SUBSTITUTE(SUBSTITUTE(SUBSTITUTE(SUBSTITUTE(SUBSTITUTE(SUBSTITUTE(SUBSTITUTE(SUBSTITUTE(SUBSTITUTE(SUBSTITUTE(SUBSTITUTE(SUBSTITUTE(SUBSTITUTE(TRIM($B3282&amp;""),CHAR(10)," "),CHAR(13)," "),"."," "),";"," "),","," "),"/"," "),"+"," "),"-"," "),"  "," "),"  "," "),"  "," "),"  "," "),"  "," "),"  "," "))," ","|")&amp;"|")</f>
        <v/>
      </c>
      <c r="AD3282">
        <f>TRIM($I3282&amp;"")</f>
        <v/>
      </c>
    </row>
    <row r="3283" ht="36" customHeight="1">
      <c r="A3283" s="9" t="n">
        <v>46211</v>
      </c>
      <c r="B3283" s="14" t="inlineStr">
        <is>
          <t>10241</t>
        </is>
      </c>
      <c r="C3283" s="14" t="inlineStr">
        <is>
          <t>M/C 0717 (MARROM)</t>
        </is>
      </c>
      <c r="D3283" s="14" t="inlineStr">
        <is>
          <t>46 SECCIONADORA 1</t>
        </is>
      </c>
      <c r="E3283" s="14" t="n">
        <v>20031205</v>
      </c>
      <c r="F3283" s="14" t="inlineStr">
        <is>
          <t>(2) TRAV MAIOR 942(952)X100X15 MDP-NOVA YORK 1,20</t>
        </is>
      </c>
      <c r="G3283" s="14" t="inlineStr">
        <is>
          <t>46 SECCIONADORA 1</t>
        </is>
      </c>
      <c r="H3283" s="14" t="inlineStr">
        <is>
          <t>46 SECCIONADORA 1</t>
        </is>
      </c>
      <c r="I3283" s="9" t="inlineStr">
        <is>
          <t>46 SECCIONADORA 1</t>
        </is>
      </c>
      <c r="J3283" s="9" t="n">
        <v>4</v>
      </c>
      <c r="K3283" s="14">
        <f>IF($E3283="","",IFERROR(INDEX('01_Cad_Pecas'!$H$2:$H$5000,MATCH($E3283,'01_Cad_Pecas'!$D$2:$D$5000,0)),IFERROR(INDEX('01_Cad_Pecas'!$H$2:$H$5000,MATCH(VALUE($E3283),'01_Cad_Pecas'!$D$2:$D$5000,0)),"")))</f>
        <v/>
      </c>
      <c r="L3283" s="14">
        <f>IF($E3283="","",IFERROR(INDEX('01_Cad_Pecas'!$I$2:$I$5000,MATCH($E3283,'01_Cad_Pecas'!$D$2:$D$5000,0)),IFERROR(INDEX('01_Cad_Pecas'!$I$2:$I$5000,MATCH(VALUE($E3283),'01_Cad_Pecas'!$D$2:$D$5000,0)),"")))</f>
        <v/>
      </c>
      <c r="M3283" s="14">
        <f>IF(OR($J3283="",$L3283=""),"",IF($K3283="",0,$K3283)+$J3283*$L3283)</f>
        <v/>
      </c>
      <c r="N3283" s="14" t="n">
        <v>46211</v>
      </c>
      <c r="O3283" s="14" t="n">
        <v>4</v>
      </c>
      <c r="P3283" s="14" t="n"/>
      <c r="Q3283" s="14" t="n"/>
      <c r="R3283" s="14" t="n"/>
      <c r="S3283" s="14" t="n"/>
      <c r="T3283" s="14">
        <f>IF(OR($J3283="",$O3283=""),"",$O3283/$J3283)</f>
        <v/>
      </c>
      <c r="U3283" s="14" t="inlineStr">
        <is>
          <t>Concluído</t>
        </is>
      </c>
      <c r="V3283" s="14" t="n"/>
      <c r="W3283" s="14" t="n"/>
      <c r="X3283" s="14" t="n"/>
      <c r="Y3283" s="14" t="n"/>
      <c r="Z3283" s="14" t="n"/>
      <c r="AA3283" s="11" t="n"/>
      <c r="AB3283" s="14">
        <f>B3283&amp;"|"&amp;I3283</f>
        <v/>
      </c>
      <c r="AC3283">
        <f>IF($B3283="","","|"&amp;SUBSTITUTE(TRIM(SUBSTITUTE(SUBSTITUTE(SUBSTITUTE(SUBSTITUTE(SUBSTITUTE(SUBSTITUTE(SUBSTITUTE(SUBSTITUTE(SUBSTITUTE(SUBSTITUTE(SUBSTITUTE(SUBSTITUTE(SUBSTITUTE(SUBSTITUTE(TRIM($B3283&amp;""),CHAR(10)," "),CHAR(13)," "),"."," "),";"," "),","," "),"/"," "),"+"," "),"-"," "),"  "," "),"  "," "),"  "," "),"  "," "),"  "," "),"  "," "))," ","|")&amp;"|")</f>
        <v/>
      </c>
      <c r="AD3283">
        <f>TRIM($I3283&amp;"")</f>
        <v/>
      </c>
    </row>
    <row r="3284" ht="36" customHeight="1">
      <c r="A3284" s="9" t="n">
        <v>46211</v>
      </c>
      <c r="B3284" s="14" t="inlineStr">
        <is>
          <t>10241</t>
        </is>
      </c>
      <c r="C3284" s="14" t="inlineStr">
        <is>
          <t>M/C 0717 (MARROM)</t>
        </is>
      </c>
      <c r="D3284" s="14" t="inlineStr">
        <is>
          <t>46 SECCIONADORA 1</t>
        </is>
      </c>
      <c r="E3284" s="14" t="n">
        <v>20031206</v>
      </c>
      <c r="F3284" s="14" t="inlineStr">
        <is>
          <t>(3) TRAV MENOR 614(624)X100X15 MDP-NOVA YORK 1,20</t>
        </is>
      </c>
      <c r="G3284" s="14" t="inlineStr">
        <is>
          <t>46 SECCIONADORA 1</t>
        </is>
      </c>
      <c r="H3284" s="14" t="inlineStr">
        <is>
          <t>46 SECCIONADORA 1</t>
        </is>
      </c>
      <c r="I3284" s="9" t="inlineStr">
        <is>
          <t>46 SECCIONADORA 1</t>
        </is>
      </c>
      <c r="J3284" s="9" t="n">
        <v>6</v>
      </c>
      <c r="K3284" s="14">
        <f>IF($E3284="","",IFERROR(INDEX('01_Cad_Pecas'!$H$2:$H$5000,MATCH($E3284,'01_Cad_Pecas'!$D$2:$D$5000,0)),IFERROR(INDEX('01_Cad_Pecas'!$H$2:$H$5000,MATCH(VALUE($E3284),'01_Cad_Pecas'!$D$2:$D$5000,0)),"")))</f>
        <v/>
      </c>
      <c r="L3284" s="14">
        <f>IF($E3284="","",IFERROR(INDEX('01_Cad_Pecas'!$I$2:$I$5000,MATCH($E3284,'01_Cad_Pecas'!$D$2:$D$5000,0)),IFERROR(INDEX('01_Cad_Pecas'!$I$2:$I$5000,MATCH(VALUE($E3284),'01_Cad_Pecas'!$D$2:$D$5000,0)),"")))</f>
        <v/>
      </c>
      <c r="M3284" s="14">
        <f>IF(OR($J3284="",$L3284=""),"",IF($K3284="",0,$K3284)+$J3284*$L3284)</f>
        <v/>
      </c>
      <c r="N3284" s="14" t="n">
        <v>46211</v>
      </c>
      <c r="O3284" s="14" t="n">
        <v>6</v>
      </c>
      <c r="P3284" s="14" t="n"/>
      <c r="Q3284" s="14" t="n"/>
      <c r="R3284" s="14" t="n"/>
      <c r="S3284" s="14" t="n"/>
      <c r="T3284" s="14">
        <f>IF(OR($J3284="",$O3284=""),"",$O3284/$J3284)</f>
        <v/>
      </c>
      <c r="U3284" s="14" t="inlineStr">
        <is>
          <t>Concluído</t>
        </is>
      </c>
      <c r="V3284" s="14" t="n"/>
      <c r="W3284" s="14" t="n"/>
      <c r="X3284" s="14" t="n"/>
      <c r="Y3284" s="14" t="n"/>
      <c r="Z3284" s="14" t="n"/>
      <c r="AA3284" s="11" t="n"/>
      <c r="AB3284" s="14">
        <f>B3284&amp;"|"&amp;I3284</f>
        <v/>
      </c>
      <c r="AC3284">
        <f>IF($B3284="","","|"&amp;SUBSTITUTE(TRIM(SUBSTITUTE(SUBSTITUTE(SUBSTITUTE(SUBSTITUTE(SUBSTITUTE(SUBSTITUTE(SUBSTITUTE(SUBSTITUTE(SUBSTITUTE(SUBSTITUTE(SUBSTITUTE(SUBSTITUTE(SUBSTITUTE(SUBSTITUTE(TRIM($B3284&amp;""),CHAR(10)," "),CHAR(13)," "),"."," "),";"," "),","," "),"/"," "),"+"," "),"-"," "),"  "," "),"  "," "),"  "," "),"  "," "),"  "," "),"  "," "))," ","|")&amp;"|")</f>
        <v/>
      </c>
      <c r="AD3284">
        <f>TRIM($I3284&amp;"")</f>
        <v/>
      </c>
    </row>
    <row r="3285" ht="36" customHeight="1">
      <c r="A3285" s="9" t="n">
        <v>46211</v>
      </c>
      <c r="B3285" s="14" t="inlineStr">
        <is>
          <t>10241</t>
        </is>
      </c>
      <c r="C3285" s="14" t="inlineStr">
        <is>
          <t>M/C 0717 (MARROM)</t>
        </is>
      </c>
      <c r="D3285" s="14" t="inlineStr">
        <is>
          <t>46 SECCIONADORA 1</t>
        </is>
      </c>
      <c r="E3285" s="14" t="n">
        <v>20031605</v>
      </c>
      <c r="F3285" s="14" t="inlineStr">
        <is>
          <t>(2)TRAV MAIOR 1342(1352)X100X15 MDP-NOVA YORK 1,60</t>
        </is>
      </c>
      <c r="G3285" s="14" t="inlineStr">
        <is>
          <t>46 SECCIONADORA 1</t>
        </is>
      </c>
      <c r="H3285" s="14" t="inlineStr">
        <is>
          <t>46 SECCIONADORA 1</t>
        </is>
      </c>
      <c r="I3285" s="9" t="inlineStr">
        <is>
          <t>46 SECCIONADORA 1</t>
        </is>
      </c>
      <c r="J3285" s="9" t="n">
        <v>2</v>
      </c>
      <c r="K3285" s="14">
        <f>IF($E3285="","",IFERROR(INDEX('01_Cad_Pecas'!$H$2:$H$5000,MATCH($E3285,'01_Cad_Pecas'!$D$2:$D$5000,0)),IFERROR(INDEX('01_Cad_Pecas'!$H$2:$H$5000,MATCH(VALUE($E3285),'01_Cad_Pecas'!$D$2:$D$5000,0)),"")))</f>
        <v/>
      </c>
      <c r="L3285" s="14">
        <f>IF($E3285="","",IFERROR(INDEX('01_Cad_Pecas'!$I$2:$I$5000,MATCH($E3285,'01_Cad_Pecas'!$D$2:$D$5000,0)),IFERROR(INDEX('01_Cad_Pecas'!$I$2:$I$5000,MATCH(VALUE($E3285),'01_Cad_Pecas'!$D$2:$D$5000,0)),"")))</f>
        <v/>
      </c>
      <c r="M3285" s="14">
        <f>IF(OR($J3285="",$L3285=""),"",IF($K3285="",0,$K3285)+$J3285*$L3285)</f>
        <v/>
      </c>
      <c r="N3285" s="14" t="n">
        <v>46211</v>
      </c>
      <c r="O3285" s="14" t="n">
        <v>2</v>
      </c>
      <c r="P3285" s="14" t="n"/>
      <c r="Q3285" s="14" t="n"/>
      <c r="R3285" s="14" t="n"/>
      <c r="S3285" s="14" t="n"/>
      <c r="T3285" s="14">
        <f>IF(OR($J3285="",$O3285=""),"",$O3285/$J3285)</f>
        <v/>
      </c>
      <c r="U3285" s="14" t="inlineStr">
        <is>
          <t>Concluído</t>
        </is>
      </c>
      <c r="V3285" s="14" t="n"/>
      <c r="W3285" s="14" t="n"/>
      <c r="X3285" s="14" t="n"/>
      <c r="Y3285" s="14" t="n"/>
      <c r="Z3285" s="14" t="n"/>
      <c r="AA3285" s="11" t="n"/>
      <c r="AB3285" s="14">
        <f>B3285&amp;"|"&amp;I3285</f>
        <v/>
      </c>
      <c r="AC3285">
        <f>IF($B3285="","","|"&amp;SUBSTITUTE(TRIM(SUBSTITUTE(SUBSTITUTE(SUBSTITUTE(SUBSTITUTE(SUBSTITUTE(SUBSTITUTE(SUBSTITUTE(SUBSTITUTE(SUBSTITUTE(SUBSTITUTE(SUBSTITUTE(SUBSTITUTE(SUBSTITUTE(SUBSTITUTE(TRIM($B3285&amp;""),CHAR(10)," "),CHAR(13)," "),"."," "),";"," "),","," "),"/"," "),"+"," "),"-"," "),"  "," "),"  "," "),"  "," "),"  "," "),"  "," "),"  "," "))," ","|")&amp;"|")</f>
        <v/>
      </c>
      <c r="AD3285">
        <f>TRIM($I3285&amp;"")</f>
        <v/>
      </c>
    </row>
    <row r="3286" ht="36" customHeight="1">
      <c r="A3286" s="9" t="n">
        <v>46211</v>
      </c>
      <c r="B3286" s="14" t="inlineStr">
        <is>
          <t>10241</t>
        </is>
      </c>
      <c r="C3286" s="14" t="inlineStr">
        <is>
          <t>M/C 0717 (MARROM)</t>
        </is>
      </c>
      <c r="D3286" s="14" t="inlineStr">
        <is>
          <t>46 SECCIONADORA 1</t>
        </is>
      </c>
      <c r="E3286" s="14" t="n">
        <v>30001205</v>
      </c>
      <c r="F3286" s="14" t="inlineStr">
        <is>
          <t>TRAV ASSENTO 367X80X15 MDP CAD PE INTEIRO/ MADEIRA</t>
        </is>
      </c>
      <c r="G3286" s="14" t="inlineStr">
        <is>
          <t>46 SECCIONADORA 1</t>
        </is>
      </c>
      <c r="H3286" s="14" t="inlineStr">
        <is>
          <t>46 SECCIONADORA 1</t>
        </is>
      </c>
      <c r="I3286" s="9" t="inlineStr">
        <is>
          <t>46 SECCIONADORA 1</t>
        </is>
      </c>
      <c r="J3286" s="9" t="n">
        <v>28</v>
      </c>
      <c r="K3286" s="14">
        <f>IF($E3286="","",IFERROR(INDEX('01_Cad_Pecas'!$H$2:$H$5000,MATCH($E3286,'01_Cad_Pecas'!$D$2:$D$5000,0)),IFERROR(INDEX('01_Cad_Pecas'!$H$2:$H$5000,MATCH(VALUE($E3286),'01_Cad_Pecas'!$D$2:$D$5000,0)),"")))</f>
        <v/>
      </c>
      <c r="L3286" s="14">
        <f>IF($E3286="","",IFERROR(INDEX('01_Cad_Pecas'!$I$2:$I$5000,MATCH($E3286,'01_Cad_Pecas'!$D$2:$D$5000,0)),IFERROR(INDEX('01_Cad_Pecas'!$I$2:$I$5000,MATCH(VALUE($E3286),'01_Cad_Pecas'!$D$2:$D$5000,0)),"")))</f>
        <v/>
      </c>
      <c r="M3286" s="14">
        <f>IF(OR($J3286="",$L3286=""),"",IF($K3286="",0,$K3286)+$J3286*$L3286)</f>
        <v/>
      </c>
      <c r="N3286" s="14" t="n">
        <v>46211</v>
      </c>
      <c r="O3286" s="14" t="n">
        <v>28</v>
      </c>
      <c r="P3286" s="14" t="n"/>
      <c r="Q3286" s="14" t="n"/>
      <c r="R3286" s="14" t="n"/>
      <c r="S3286" s="14" t="n"/>
      <c r="T3286" s="14">
        <f>IF(OR($J3286="",$O3286=""),"",$O3286/$J3286)</f>
        <v/>
      </c>
      <c r="U3286" s="14" t="inlineStr">
        <is>
          <t>Concluído</t>
        </is>
      </c>
      <c r="V3286" s="14" t="n"/>
      <c r="W3286" s="14" t="n"/>
      <c r="X3286" s="14" t="n"/>
      <c r="Y3286" s="14" t="n"/>
      <c r="Z3286" s="14" t="n"/>
      <c r="AA3286" s="11" t="n"/>
      <c r="AB3286" s="14">
        <f>B3286&amp;"|"&amp;I3286</f>
        <v/>
      </c>
      <c r="AC3286">
        <f>IF($B3286="","","|"&amp;SUBSTITUTE(TRIM(SUBSTITUTE(SUBSTITUTE(SUBSTITUTE(SUBSTITUTE(SUBSTITUTE(SUBSTITUTE(SUBSTITUTE(SUBSTITUTE(SUBSTITUTE(SUBSTITUTE(SUBSTITUTE(SUBSTITUTE(SUBSTITUTE(SUBSTITUTE(TRIM($B3286&amp;""),CHAR(10)," "),CHAR(13)," "),"."," "),";"," "),","," "),"/"," "),"+"," "),"-"," "),"  "," "),"  "," "),"  "," "),"  "," "),"  "," "),"  "," "))," ","|")&amp;"|")</f>
        <v/>
      </c>
      <c r="AD3286">
        <f>TRIM($I3286&amp;"")</f>
        <v/>
      </c>
    </row>
    <row r="3287" ht="36" customHeight="1">
      <c r="A3287" s="9" t="n">
        <v>46211</v>
      </c>
      <c r="B3287" s="14" t="inlineStr">
        <is>
          <t>10241</t>
        </is>
      </c>
      <c r="C3287" s="14" t="inlineStr">
        <is>
          <t>M/C 0717 (MARROM)</t>
        </is>
      </c>
      <c r="D3287" s="14" t="inlineStr">
        <is>
          <t>46 SECCIONADORA 1</t>
        </is>
      </c>
      <c r="E3287" s="14" t="n">
        <v>30001206</v>
      </c>
      <c r="F3287" s="14" t="inlineStr">
        <is>
          <t>TRAVESSA ENCOSTO 360X80X15 MDP CAD PE INTEIRO</t>
        </is>
      </c>
      <c r="G3287" s="14" t="inlineStr">
        <is>
          <t>46 SECCIONADORA 1</t>
        </is>
      </c>
      <c r="H3287" s="14" t="inlineStr">
        <is>
          <t>46 SECCIONADORA 1</t>
        </is>
      </c>
      <c r="I3287" s="9" t="inlineStr">
        <is>
          <t>46 SECCIONADORA 1</t>
        </is>
      </c>
      <c r="J3287" s="9" t="n">
        <v>28</v>
      </c>
      <c r="K3287" s="14">
        <f>IF($E3287="","",IFERROR(INDEX('01_Cad_Pecas'!$H$2:$H$5000,MATCH($E3287,'01_Cad_Pecas'!$D$2:$D$5000,0)),IFERROR(INDEX('01_Cad_Pecas'!$H$2:$H$5000,MATCH(VALUE($E3287),'01_Cad_Pecas'!$D$2:$D$5000,0)),"")))</f>
        <v/>
      </c>
      <c r="L3287" s="14">
        <f>IF($E3287="","",IFERROR(INDEX('01_Cad_Pecas'!$I$2:$I$5000,MATCH($E3287,'01_Cad_Pecas'!$D$2:$D$5000,0)),IFERROR(INDEX('01_Cad_Pecas'!$I$2:$I$5000,MATCH(VALUE($E3287),'01_Cad_Pecas'!$D$2:$D$5000,0)),"")))</f>
        <v/>
      </c>
      <c r="M3287" s="14">
        <f>IF(OR($J3287="",$L3287=""),"",IF($K3287="",0,$K3287)+$J3287*$L3287)</f>
        <v/>
      </c>
      <c r="N3287" s="14" t="n">
        <v>46211</v>
      </c>
      <c r="O3287" s="14" t="n">
        <v>28</v>
      </c>
      <c r="P3287" s="14" t="n"/>
      <c r="Q3287" s="14" t="n"/>
      <c r="R3287" s="14" t="n"/>
      <c r="S3287" s="14" t="n"/>
      <c r="T3287" s="14">
        <f>IF(OR($J3287="",$O3287=""),"",$O3287/$J3287)</f>
        <v/>
      </c>
      <c r="U3287" s="14" t="inlineStr">
        <is>
          <t>Concluído</t>
        </is>
      </c>
      <c r="V3287" s="14" t="n"/>
      <c r="W3287" s="14" t="n"/>
      <c r="X3287" s="14" t="n"/>
      <c r="Y3287" s="14" t="n"/>
      <c r="Z3287" s="14" t="n"/>
      <c r="AA3287" s="11" t="n"/>
      <c r="AB3287" s="14">
        <f>B3287&amp;"|"&amp;I3287</f>
        <v/>
      </c>
      <c r="AC3287">
        <f>IF($B3287="","","|"&amp;SUBSTITUTE(TRIM(SUBSTITUTE(SUBSTITUTE(SUBSTITUTE(SUBSTITUTE(SUBSTITUTE(SUBSTITUTE(SUBSTITUTE(SUBSTITUTE(SUBSTITUTE(SUBSTITUTE(SUBSTITUTE(SUBSTITUTE(SUBSTITUTE(SUBSTITUTE(TRIM($B3287&amp;""),CHAR(10)," "),CHAR(13)," "),"."," "),";"," "),","," "),"/"," "),"+"," "),"-"," "),"  "," "),"  "," "),"  "," "),"  "," "),"  "," "),"  "," "))," ","|")&amp;"|")</f>
        <v/>
      </c>
      <c r="AD3287">
        <f>TRIM($I3287&amp;"")</f>
        <v/>
      </c>
    </row>
    <row r="3288" ht="36" customHeight="1">
      <c r="A3288" s="9" t="n">
        <v>46211</v>
      </c>
      <c r="B3288" s="14" t="inlineStr">
        <is>
          <t>10241</t>
        </is>
      </c>
      <c r="C3288" s="14" t="inlineStr">
        <is>
          <t>M/C 0717 (MARROM)</t>
        </is>
      </c>
      <c r="D3288" s="14" t="inlineStr">
        <is>
          <t>46 SECCIONADORA 1</t>
        </is>
      </c>
      <c r="E3288" s="14" t="n">
        <v>30001207</v>
      </c>
      <c r="F3288" s="14" t="inlineStr">
        <is>
          <t>TRAVESSA 360X62X15 MDP CAD PE INTEIRO</t>
        </is>
      </c>
      <c r="G3288" s="14" t="inlineStr">
        <is>
          <t>46 SECCIONADORA 1</t>
        </is>
      </c>
      <c r="H3288" s="14" t="inlineStr">
        <is>
          <t>46 SECCIONADORA 1</t>
        </is>
      </c>
      <c r="I3288" s="9" t="inlineStr">
        <is>
          <t>46 SECCIONADORA 1</t>
        </is>
      </c>
      <c r="J3288" s="9" t="n">
        <v>28</v>
      </c>
      <c r="K3288" s="14">
        <f>IF($E3288="","",IFERROR(INDEX('01_Cad_Pecas'!$H$2:$H$5000,MATCH($E3288,'01_Cad_Pecas'!$D$2:$D$5000,0)),IFERROR(INDEX('01_Cad_Pecas'!$H$2:$H$5000,MATCH(VALUE($E3288),'01_Cad_Pecas'!$D$2:$D$5000,0)),"")))</f>
        <v/>
      </c>
      <c r="L3288" s="14">
        <f>IF($E3288="","",IFERROR(INDEX('01_Cad_Pecas'!$I$2:$I$5000,MATCH($E3288,'01_Cad_Pecas'!$D$2:$D$5000,0)),IFERROR(INDEX('01_Cad_Pecas'!$I$2:$I$5000,MATCH(VALUE($E3288),'01_Cad_Pecas'!$D$2:$D$5000,0)),"")))</f>
        <v/>
      </c>
      <c r="M3288" s="14">
        <f>IF(OR($J3288="",$L3288=""),"",IF($K3288="",0,$K3288)+$J3288*$L3288)</f>
        <v/>
      </c>
      <c r="N3288" s="14" t="n">
        <v>46211</v>
      </c>
      <c r="O3288" s="14" t="n">
        <v>28</v>
      </c>
      <c r="P3288" s="14" t="n"/>
      <c r="Q3288" s="14" t="n"/>
      <c r="R3288" s="14" t="n"/>
      <c r="S3288" s="14" t="n"/>
      <c r="T3288" s="14">
        <f>IF(OR($J3288="",$O3288=""),"",$O3288/$J3288)</f>
        <v/>
      </c>
      <c r="U3288" s="14" t="inlineStr">
        <is>
          <t>Concluído</t>
        </is>
      </c>
      <c r="V3288" s="14" t="n"/>
      <c r="W3288" s="14" t="n"/>
      <c r="X3288" s="14" t="n"/>
      <c r="Y3288" s="14" t="n"/>
      <c r="Z3288" s="14" t="n"/>
      <c r="AA3288" s="11" t="n"/>
      <c r="AB3288" s="14">
        <f>B3288&amp;"|"&amp;I3288</f>
        <v/>
      </c>
      <c r="AC3288">
        <f>IF($B3288="","","|"&amp;SUBSTITUTE(TRIM(SUBSTITUTE(SUBSTITUTE(SUBSTITUTE(SUBSTITUTE(SUBSTITUTE(SUBSTITUTE(SUBSTITUTE(SUBSTITUTE(SUBSTITUTE(SUBSTITUTE(SUBSTITUTE(SUBSTITUTE(SUBSTITUTE(SUBSTITUTE(TRIM($B3288&amp;""),CHAR(10)," "),CHAR(13)," "),"."," "),";"," "),","," "),"/"," "),"+"," "),"-"," "),"  "," "),"  "," "),"  "," "),"  "," "),"  "," "),"  "," "))," ","|")&amp;"|")</f>
        <v/>
      </c>
      <c r="AD3288">
        <f>TRIM($I3288&amp;"")</f>
        <v/>
      </c>
    </row>
    <row r="3289" ht="36" customHeight="1">
      <c r="A3289" s="9" t="n">
        <v>46211</v>
      </c>
      <c r="B3289" s="14" t="inlineStr">
        <is>
          <t>10241</t>
        </is>
      </c>
      <c r="C3289" s="14" t="inlineStr">
        <is>
          <t>M/C 0717 (MARROM)</t>
        </is>
      </c>
      <c r="D3289" s="14" t="inlineStr">
        <is>
          <t>46 SECCIONADORA 1</t>
        </is>
      </c>
      <c r="E3289" s="14" t="n">
        <v>30003407</v>
      </c>
      <c r="F3289" s="14" t="inlineStr">
        <is>
          <t>TRAVESSA ENCOSTO 360X72X15 MDP - CAD DAKAR</t>
        </is>
      </c>
      <c r="G3289" s="14" t="inlineStr">
        <is>
          <t>46 SECCIONADORA 1</t>
        </is>
      </c>
      <c r="H3289" s="14" t="inlineStr">
        <is>
          <t>46 SECCIONADORA 1</t>
        </is>
      </c>
      <c r="I3289" s="9" t="inlineStr">
        <is>
          <t>46 SECCIONADORA 1</t>
        </is>
      </c>
      <c r="J3289" s="9" t="n">
        <v>180</v>
      </c>
      <c r="K3289" s="14">
        <f>IF($E3289="","",IFERROR(INDEX('01_Cad_Pecas'!$H$2:$H$5000,MATCH($E3289,'01_Cad_Pecas'!$D$2:$D$5000,0)),IFERROR(INDEX('01_Cad_Pecas'!$H$2:$H$5000,MATCH(VALUE($E3289),'01_Cad_Pecas'!$D$2:$D$5000,0)),"")))</f>
        <v/>
      </c>
      <c r="L3289" s="14">
        <f>IF($E3289="","",IFERROR(INDEX('01_Cad_Pecas'!$I$2:$I$5000,MATCH($E3289,'01_Cad_Pecas'!$D$2:$D$5000,0)),IFERROR(INDEX('01_Cad_Pecas'!$I$2:$I$5000,MATCH(VALUE($E3289),'01_Cad_Pecas'!$D$2:$D$5000,0)),"")))</f>
        <v/>
      </c>
      <c r="M3289" s="14">
        <f>IF(OR($J3289="",$L3289=""),"",IF($K3289="",0,$K3289)+$J3289*$L3289)</f>
        <v/>
      </c>
      <c r="N3289" s="14" t="n">
        <v>46211</v>
      </c>
      <c r="O3289" s="14" t="n">
        <v>180</v>
      </c>
      <c r="P3289" s="14" t="n"/>
      <c r="Q3289" s="14" t="n"/>
      <c r="R3289" s="14" t="n"/>
      <c r="S3289" s="14" t="n"/>
      <c r="T3289" s="14">
        <f>IF(OR($J3289="",$O3289=""),"",$O3289/$J3289)</f>
        <v/>
      </c>
      <c r="U3289" s="14" t="inlineStr">
        <is>
          <t>Concluído</t>
        </is>
      </c>
      <c r="V3289" s="14" t="n"/>
      <c r="W3289" s="14" t="n"/>
      <c r="X3289" s="14" t="n"/>
      <c r="Y3289" s="14" t="n"/>
      <c r="Z3289" s="14" t="n"/>
      <c r="AA3289" s="11" t="n"/>
      <c r="AB3289" s="14">
        <f>B3289&amp;"|"&amp;I3289</f>
        <v/>
      </c>
      <c r="AC3289">
        <f>IF($B3289="","","|"&amp;SUBSTITUTE(TRIM(SUBSTITUTE(SUBSTITUTE(SUBSTITUTE(SUBSTITUTE(SUBSTITUTE(SUBSTITUTE(SUBSTITUTE(SUBSTITUTE(SUBSTITUTE(SUBSTITUTE(SUBSTITUTE(SUBSTITUTE(SUBSTITUTE(SUBSTITUTE(TRIM($B3289&amp;""),CHAR(10)," "),CHAR(13)," "),"."," "),";"," "),","," "),"/"," "),"+"," "),"-"," "),"  "," "),"  "," "),"  "," "),"  "," "),"  "," "),"  "," "))," ","|")&amp;"|")</f>
        <v/>
      </c>
      <c r="AD3289">
        <f>TRIM($I3289&amp;"")</f>
        <v/>
      </c>
    </row>
    <row r="3290" ht="36" customHeight="1">
      <c r="A3290" s="9" t="n">
        <v>46211</v>
      </c>
      <c r="B3290" s="14" t="inlineStr">
        <is>
          <t>10241</t>
        </is>
      </c>
      <c r="C3290" s="14" t="inlineStr">
        <is>
          <t>M/C 0717 (MARROM)</t>
        </is>
      </c>
      <c r="D3290" s="14" t="inlineStr">
        <is>
          <t>46 SECCIONADORA 1</t>
        </is>
      </c>
      <c r="E3290" s="14" t="n">
        <v>30003921</v>
      </c>
      <c r="F3290" s="14" t="inlineStr">
        <is>
          <t>TRAV MAIOR ENCOSTO 330X40X15 MDP - CAD TRENTO</t>
        </is>
      </c>
      <c r="G3290" s="14" t="inlineStr">
        <is>
          <t>46 SECCIONADORA 1</t>
        </is>
      </c>
      <c r="H3290" s="14" t="inlineStr">
        <is>
          <t>46 SECCIONADORA 1</t>
        </is>
      </c>
      <c r="I3290" s="9" t="inlineStr">
        <is>
          <t>46 SECCIONADORA 1</t>
        </is>
      </c>
      <c r="J3290" s="9" t="n">
        <v>32</v>
      </c>
      <c r="K3290" s="14">
        <f>IF($E3290="","",IFERROR(INDEX('01_Cad_Pecas'!$H$2:$H$5000,MATCH($E3290,'01_Cad_Pecas'!$D$2:$D$5000,0)),IFERROR(INDEX('01_Cad_Pecas'!$H$2:$H$5000,MATCH(VALUE($E3290),'01_Cad_Pecas'!$D$2:$D$5000,0)),"")))</f>
        <v/>
      </c>
      <c r="L3290" s="14">
        <f>IF($E3290="","",IFERROR(INDEX('01_Cad_Pecas'!$I$2:$I$5000,MATCH($E3290,'01_Cad_Pecas'!$D$2:$D$5000,0)),IFERROR(INDEX('01_Cad_Pecas'!$I$2:$I$5000,MATCH(VALUE($E3290),'01_Cad_Pecas'!$D$2:$D$5000,0)),"")))</f>
        <v/>
      </c>
      <c r="M3290" s="14">
        <f>IF(OR($J3290="",$L3290=""),"",IF($K3290="",0,$K3290)+$J3290*$L3290)</f>
        <v/>
      </c>
      <c r="N3290" s="14" t="n">
        <v>46211</v>
      </c>
      <c r="O3290" s="14" t="n">
        <v>32</v>
      </c>
      <c r="P3290" s="14" t="n"/>
      <c r="Q3290" s="14" t="n"/>
      <c r="R3290" s="14" t="n"/>
      <c r="S3290" s="14" t="n"/>
      <c r="T3290" s="14">
        <f>IF(OR($J3290="",$O3290=""),"",$O3290/$J3290)</f>
        <v/>
      </c>
      <c r="U3290" s="14" t="inlineStr">
        <is>
          <t>Concluído</t>
        </is>
      </c>
      <c r="V3290" s="14" t="n"/>
      <c r="W3290" s="14" t="n"/>
      <c r="X3290" s="14" t="n"/>
      <c r="Y3290" s="14" t="n"/>
      <c r="Z3290" s="14" t="n"/>
      <c r="AA3290" s="11" t="n"/>
      <c r="AB3290" s="14">
        <f>B3290&amp;"|"&amp;I3290</f>
        <v/>
      </c>
      <c r="AC3290">
        <f>IF($B3290="","","|"&amp;SUBSTITUTE(TRIM(SUBSTITUTE(SUBSTITUTE(SUBSTITUTE(SUBSTITUTE(SUBSTITUTE(SUBSTITUTE(SUBSTITUTE(SUBSTITUTE(SUBSTITUTE(SUBSTITUTE(SUBSTITUTE(SUBSTITUTE(SUBSTITUTE(SUBSTITUTE(TRIM($B3290&amp;""),CHAR(10)," "),CHAR(13)," "),"."," "),";"," "),","," "),"/"," "),"+"," "),"-"," "),"  "," "),"  "," "),"  "," "),"  "," "),"  "," "),"  "," "))," ","|")&amp;"|")</f>
        <v/>
      </c>
      <c r="AD3290">
        <f>TRIM($I3290&amp;"")</f>
        <v/>
      </c>
    </row>
    <row r="3291" ht="36" customHeight="1">
      <c r="A3291" s="9" t="n">
        <v>46211</v>
      </c>
      <c r="B3291" s="14" t="inlineStr">
        <is>
          <t>10241</t>
        </is>
      </c>
      <c r="C3291" s="14" t="inlineStr">
        <is>
          <t>M/C 0717 (MARROM)</t>
        </is>
      </c>
      <c r="D3291" s="14" t="inlineStr">
        <is>
          <t>46 SECCIONADORA 1</t>
        </is>
      </c>
      <c r="E3291" s="14" t="n">
        <v>30003922</v>
      </c>
      <c r="F3291" s="14" t="inlineStr">
        <is>
          <t>TRAV MENOR ENCOSTO 260X40X15 MDP - CAD TRENTO</t>
        </is>
      </c>
      <c r="G3291" s="14" t="inlineStr">
        <is>
          <t>46 SECCIONADORA 1</t>
        </is>
      </c>
      <c r="H3291" s="14" t="inlineStr">
        <is>
          <t>46 SECCIONADORA 1</t>
        </is>
      </c>
      <c r="I3291" s="9" t="inlineStr">
        <is>
          <t>46 SECCIONADORA 1</t>
        </is>
      </c>
      <c r="J3291" s="9" t="n">
        <v>32</v>
      </c>
      <c r="K3291" s="14">
        <f>IF($E3291="","",IFERROR(INDEX('01_Cad_Pecas'!$H$2:$H$5000,MATCH($E3291,'01_Cad_Pecas'!$D$2:$D$5000,0)),IFERROR(INDEX('01_Cad_Pecas'!$H$2:$H$5000,MATCH(VALUE($E3291),'01_Cad_Pecas'!$D$2:$D$5000,0)),"")))</f>
        <v/>
      </c>
      <c r="L3291" s="14">
        <f>IF($E3291="","",IFERROR(INDEX('01_Cad_Pecas'!$I$2:$I$5000,MATCH($E3291,'01_Cad_Pecas'!$D$2:$D$5000,0)),IFERROR(INDEX('01_Cad_Pecas'!$I$2:$I$5000,MATCH(VALUE($E3291),'01_Cad_Pecas'!$D$2:$D$5000,0)),"")))</f>
        <v/>
      </c>
      <c r="M3291" s="14">
        <f>IF(OR($J3291="",$L3291=""),"",IF($K3291="",0,$K3291)+$J3291*$L3291)</f>
        <v/>
      </c>
      <c r="N3291" s="14" t="n">
        <v>46211</v>
      </c>
      <c r="O3291" s="14" t="n">
        <v>32</v>
      </c>
      <c r="P3291" s="14" t="n"/>
      <c r="Q3291" s="14" t="n"/>
      <c r="R3291" s="14" t="n"/>
      <c r="S3291" s="14" t="n"/>
      <c r="T3291" s="14">
        <f>IF(OR($J3291="",$O3291=""),"",$O3291/$J3291)</f>
        <v/>
      </c>
      <c r="U3291" s="14" t="inlineStr">
        <is>
          <t>Concluído</t>
        </is>
      </c>
      <c r="V3291" s="14" t="n"/>
      <c r="W3291" s="14" t="n"/>
      <c r="X3291" s="14" t="n"/>
      <c r="Y3291" s="14" t="n"/>
      <c r="Z3291" s="14" t="n"/>
      <c r="AA3291" s="11" t="n"/>
      <c r="AB3291" s="14">
        <f>B3291&amp;"|"&amp;I3291</f>
        <v/>
      </c>
      <c r="AC3291">
        <f>IF($B3291="","","|"&amp;SUBSTITUTE(TRIM(SUBSTITUTE(SUBSTITUTE(SUBSTITUTE(SUBSTITUTE(SUBSTITUTE(SUBSTITUTE(SUBSTITUTE(SUBSTITUTE(SUBSTITUTE(SUBSTITUTE(SUBSTITUTE(SUBSTITUTE(SUBSTITUTE(SUBSTITUTE(TRIM($B3291&amp;""),CHAR(10)," "),CHAR(13)," "),"."," "),";"," "),","," "),"/"," "),"+"," "),"-"," "),"  "," "),"  "," "),"  "," "),"  "," "),"  "," "),"  "," "))," ","|")&amp;"|")</f>
        <v/>
      </c>
      <c r="AD3291">
        <f>TRIM($I3291&amp;"")</f>
        <v/>
      </c>
    </row>
    <row r="3292" ht="36" customHeight="1">
      <c r="A3292" s="9" t="n">
        <v>46211</v>
      </c>
      <c r="B3292" s="14" t="inlineStr">
        <is>
          <t>10241</t>
        </is>
      </c>
      <c r="C3292" s="14" t="inlineStr">
        <is>
          <t>M/C 0717 (MARROM)</t>
        </is>
      </c>
      <c r="D3292" s="14" t="inlineStr">
        <is>
          <t>46 SECCIONADORA 1</t>
        </is>
      </c>
      <c r="E3292" s="14" t="n">
        <v>30080003</v>
      </c>
      <c r="F3292" s="14" t="inlineStr">
        <is>
          <t>(4)TAMP INTERNO 500X400X15MDP-MESA AMST.1,36X1,36</t>
        </is>
      </c>
      <c r="G3292" s="14" t="inlineStr">
        <is>
          <t>46 SECCIONADORA 1</t>
        </is>
      </c>
      <c r="H3292" s="14" t="inlineStr">
        <is>
          <t>46 SECCIONADORA 1</t>
        </is>
      </c>
      <c r="I3292" s="9" t="inlineStr">
        <is>
          <t>46 SECCIONADORA 1</t>
        </is>
      </c>
      <c r="J3292" s="9" t="n">
        <v>4</v>
      </c>
      <c r="K3292" s="14">
        <f>IF($E3292="","",IFERROR(INDEX('01_Cad_Pecas'!$H$2:$H$5000,MATCH($E3292,'01_Cad_Pecas'!$D$2:$D$5000,0)),IFERROR(INDEX('01_Cad_Pecas'!$H$2:$H$5000,MATCH(VALUE($E3292),'01_Cad_Pecas'!$D$2:$D$5000,0)),"")))</f>
        <v/>
      </c>
      <c r="L3292" s="14">
        <f>IF($E3292="","",IFERROR(INDEX('01_Cad_Pecas'!$I$2:$I$5000,MATCH($E3292,'01_Cad_Pecas'!$D$2:$D$5000,0)),IFERROR(INDEX('01_Cad_Pecas'!$I$2:$I$5000,MATCH(VALUE($E3292),'01_Cad_Pecas'!$D$2:$D$5000,0)),"")))</f>
        <v/>
      </c>
      <c r="M3292" s="14">
        <f>IF(OR($J3292="",$L3292=""),"",IF($K3292="",0,$K3292)+$J3292*$L3292)</f>
        <v/>
      </c>
      <c r="N3292" s="14" t="n">
        <v>46211</v>
      </c>
      <c r="O3292" s="14" t="n">
        <v>4</v>
      </c>
      <c r="P3292" s="14" t="n"/>
      <c r="Q3292" s="14" t="n"/>
      <c r="R3292" s="14" t="n"/>
      <c r="S3292" s="14" t="n"/>
      <c r="T3292" s="14">
        <f>IF(OR($J3292="",$O3292=""),"",$O3292/$J3292)</f>
        <v/>
      </c>
      <c r="U3292" s="14" t="inlineStr">
        <is>
          <t>Concluído</t>
        </is>
      </c>
      <c r="V3292" s="14" t="n"/>
      <c r="W3292" s="14" t="n"/>
      <c r="X3292" s="14" t="n"/>
      <c r="Y3292" s="14" t="n"/>
      <c r="Z3292" s="14" t="n"/>
      <c r="AA3292" s="11" t="n"/>
      <c r="AB3292" s="14">
        <f>B3292&amp;"|"&amp;I3292</f>
        <v/>
      </c>
      <c r="AC3292">
        <f>IF($B3292="","","|"&amp;SUBSTITUTE(TRIM(SUBSTITUTE(SUBSTITUTE(SUBSTITUTE(SUBSTITUTE(SUBSTITUTE(SUBSTITUTE(SUBSTITUTE(SUBSTITUTE(SUBSTITUTE(SUBSTITUTE(SUBSTITUTE(SUBSTITUTE(SUBSTITUTE(SUBSTITUTE(TRIM($B3292&amp;""),CHAR(10)," "),CHAR(13)," "),"."," "),";"," "),","," "),"/"," "),"+"," "),"-"," "),"  "," "),"  "," "),"  "," "),"  "," "),"  "," "),"  "," "))," ","|")&amp;"|")</f>
        <v/>
      </c>
      <c r="AD3292">
        <f>TRIM($I3292&amp;"")</f>
        <v/>
      </c>
    </row>
    <row r="3293" ht="36" customHeight="1">
      <c r="A3293" s="9" t="n">
        <v>46211</v>
      </c>
      <c r="B3293" s="14" t="inlineStr">
        <is>
          <t>10241</t>
        </is>
      </c>
      <c r="C3293" s="14" t="inlineStr">
        <is>
          <t>M/C 0717 (MARROM)</t>
        </is>
      </c>
      <c r="D3293" s="14" t="inlineStr">
        <is>
          <t>46 SECCIONADORA 1</t>
        </is>
      </c>
      <c r="E3293" s="14" t="n">
        <v>30080004</v>
      </c>
      <c r="F3293" s="14" t="inlineStr">
        <is>
          <t>(6)TRAV. MAIOR 1320X65 (135)X15 MDP-AMST.1,36X1,36</t>
        </is>
      </c>
      <c r="G3293" s="14" t="inlineStr">
        <is>
          <t>46 SECCIONADORA 1</t>
        </is>
      </c>
      <c r="H3293" s="14" t="inlineStr">
        <is>
          <t>46 SECCIONADORA 1</t>
        </is>
      </c>
      <c r="I3293" s="9" t="inlineStr">
        <is>
          <t>46 SECCIONADORA 1</t>
        </is>
      </c>
      <c r="J3293" s="9" t="n">
        <v>8</v>
      </c>
      <c r="K3293" s="14">
        <f>IF($E3293="","",IFERROR(INDEX('01_Cad_Pecas'!$H$2:$H$5000,MATCH($E3293,'01_Cad_Pecas'!$D$2:$D$5000,0)),IFERROR(INDEX('01_Cad_Pecas'!$H$2:$H$5000,MATCH(VALUE($E3293),'01_Cad_Pecas'!$D$2:$D$5000,0)),"")))</f>
        <v/>
      </c>
      <c r="L3293" s="14">
        <f>IF($E3293="","",IFERROR(INDEX('01_Cad_Pecas'!$I$2:$I$5000,MATCH($E3293,'01_Cad_Pecas'!$D$2:$D$5000,0)),IFERROR(INDEX('01_Cad_Pecas'!$I$2:$I$5000,MATCH(VALUE($E3293),'01_Cad_Pecas'!$D$2:$D$5000,0)),"")))</f>
        <v/>
      </c>
      <c r="M3293" s="14">
        <f>IF(OR($J3293="",$L3293=""),"",IF($K3293="",0,$K3293)+$J3293*$L3293)</f>
        <v/>
      </c>
      <c r="N3293" s="14" t="n">
        <v>46211</v>
      </c>
      <c r="O3293" s="14" t="n">
        <v>8</v>
      </c>
      <c r="P3293" s="14" t="n"/>
      <c r="Q3293" s="14" t="n"/>
      <c r="R3293" s="14" t="n"/>
      <c r="S3293" s="14" t="n"/>
      <c r="T3293" s="14">
        <f>IF(OR($J3293="",$O3293=""),"",$O3293/$J3293)</f>
        <v/>
      </c>
      <c r="U3293" s="14" t="inlineStr">
        <is>
          <t>Concluído</t>
        </is>
      </c>
      <c r="V3293" s="14" t="n"/>
      <c r="W3293" s="14" t="n"/>
      <c r="X3293" s="14" t="n"/>
      <c r="Y3293" s="14" t="n"/>
      <c r="Z3293" s="14" t="n"/>
      <c r="AA3293" s="11" t="n"/>
      <c r="AB3293" s="14">
        <f>B3293&amp;"|"&amp;I3293</f>
        <v/>
      </c>
      <c r="AC3293">
        <f>IF($B3293="","","|"&amp;SUBSTITUTE(TRIM(SUBSTITUTE(SUBSTITUTE(SUBSTITUTE(SUBSTITUTE(SUBSTITUTE(SUBSTITUTE(SUBSTITUTE(SUBSTITUTE(SUBSTITUTE(SUBSTITUTE(SUBSTITUTE(SUBSTITUTE(SUBSTITUTE(SUBSTITUTE(TRIM($B3293&amp;""),CHAR(10)," "),CHAR(13)," "),"."," "),";"," "),","," "),"/"," "),"+"," "),"-"," "),"  "," "),"  "," "),"  "," "),"  "," "),"  "," "),"  "," "))," ","|")&amp;"|")</f>
        <v/>
      </c>
      <c r="AD3293">
        <f>TRIM($I3293&amp;"")</f>
        <v/>
      </c>
    </row>
    <row r="3294" ht="36" customHeight="1">
      <c r="A3294" s="9" t="n">
        <v>46211</v>
      </c>
      <c r="B3294" s="14" t="inlineStr">
        <is>
          <t>10241</t>
        </is>
      </c>
      <c r="C3294" s="14" t="inlineStr">
        <is>
          <t>M/C 0717 (MARROM)</t>
        </is>
      </c>
      <c r="D3294" s="14" t="inlineStr">
        <is>
          <t>46 SECCIONADORA 1</t>
        </is>
      </c>
      <c r="E3294" s="14" t="n">
        <v>30080005</v>
      </c>
      <c r="F3294" s="14" t="inlineStr">
        <is>
          <t>(5) TRAV. MENOR1190X65X15 MDP-MESA AMST.1,36X1,36</t>
        </is>
      </c>
      <c r="G3294" s="14" t="inlineStr">
        <is>
          <t>46 SECCIONADORA 1</t>
        </is>
      </c>
      <c r="H3294" s="14" t="inlineStr">
        <is>
          <t>46 SECCIONADORA 1</t>
        </is>
      </c>
      <c r="I3294" s="9" t="inlineStr">
        <is>
          <t>46 SECCIONADORA 1</t>
        </is>
      </c>
      <c r="J3294" s="9" t="n">
        <v>8</v>
      </c>
      <c r="K3294" s="14">
        <f>IF($E3294="","",IFERROR(INDEX('01_Cad_Pecas'!$H$2:$H$5000,MATCH($E3294,'01_Cad_Pecas'!$D$2:$D$5000,0)),IFERROR(INDEX('01_Cad_Pecas'!$H$2:$H$5000,MATCH(VALUE($E3294),'01_Cad_Pecas'!$D$2:$D$5000,0)),"")))</f>
        <v/>
      </c>
      <c r="L3294" s="14">
        <f>IF($E3294="","",IFERROR(INDEX('01_Cad_Pecas'!$I$2:$I$5000,MATCH($E3294,'01_Cad_Pecas'!$D$2:$D$5000,0)),IFERROR(INDEX('01_Cad_Pecas'!$I$2:$I$5000,MATCH(VALUE($E3294),'01_Cad_Pecas'!$D$2:$D$5000,0)),"")))</f>
        <v/>
      </c>
      <c r="M3294" s="14">
        <f>IF(OR($J3294="",$L3294=""),"",IF($K3294="",0,$K3294)+$J3294*$L3294)</f>
        <v/>
      </c>
      <c r="N3294" s="14" t="n">
        <v>46211</v>
      </c>
      <c r="O3294" s="14" t="n">
        <v>8</v>
      </c>
      <c r="P3294" s="14" t="n"/>
      <c r="Q3294" s="14" t="n"/>
      <c r="R3294" s="14" t="n"/>
      <c r="S3294" s="14" t="n"/>
      <c r="T3294" s="14">
        <f>IF(OR($J3294="",$O3294=""),"",$O3294/$J3294)</f>
        <v/>
      </c>
      <c r="U3294" s="14" t="inlineStr">
        <is>
          <t>Concluído</t>
        </is>
      </c>
      <c r="V3294" s="14" t="n"/>
      <c r="W3294" s="14" t="n"/>
      <c r="X3294" s="14" t="n"/>
      <c r="Y3294" s="14" t="n"/>
      <c r="Z3294" s="14" t="n"/>
      <c r="AA3294" s="11" t="n"/>
      <c r="AB3294" s="14">
        <f>B3294&amp;"|"&amp;I3294</f>
        <v/>
      </c>
      <c r="AC3294">
        <f>IF($B3294="","","|"&amp;SUBSTITUTE(TRIM(SUBSTITUTE(SUBSTITUTE(SUBSTITUTE(SUBSTITUTE(SUBSTITUTE(SUBSTITUTE(SUBSTITUTE(SUBSTITUTE(SUBSTITUTE(SUBSTITUTE(SUBSTITUTE(SUBSTITUTE(SUBSTITUTE(SUBSTITUTE(TRIM($B3294&amp;""),CHAR(10)," "),CHAR(13)," "),"."," "),";"," "),","," "),"/"," "),"+"," "),"-"," "),"  "," "),"  "," "),"  "," "),"  "," "),"  "," "),"  "," "))," ","|")&amp;"|")</f>
        <v/>
      </c>
      <c r="AD3294">
        <f>TRIM($I3294&amp;"")</f>
        <v/>
      </c>
    </row>
    <row r="3295" ht="36" customHeight="1">
      <c r="A3295" s="9" t="n">
        <v>46211</v>
      </c>
      <c r="B3295" s="14" t="inlineStr">
        <is>
          <t>10241</t>
        </is>
      </c>
      <c r="C3295" s="14" t="inlineStr">
        <is>
          <t>M/C 0717 (MARROM)</t>
        </is>
      </c>
      <c r="D3295" s="14" t="inlineStr">
        <is>
          <t>46 SECCIONADORA 1</t>
        </is>
      </c>
      <c r="E3295" s="14" t="n">
        <v>20019001</v>
      </c>
      <c r="F3295" s="14" t="inlineStr">
        <is>
          <t>(2-4) LATERAL 751X124X12 MDF - MESA SANTIAGO</t>
        </is>
      </c>
      <c r="G3295" s="14" t="inlineStr">
        <is>
          <t>46 SECCIONADORA 1</t>
        </is>
      </c>
      <c r="H3295" s="14" t="inlineStr">
        <is>
          <t>46 SECCIONADORA 1</t>
        </is>
      </c>
      <c r="I3295" s="9" t="inlineStr">
        <is>
          <t>46 SECCIONADORA 1</t>
        </is>
      </c>
      <c r="J3295" s="9" t="n">
        <v>8</v>
      </c>
      <c r="K3295" s="14">
        <f>IF($E3295="","",IFERROR(INDEX('01_Cad_Pecas'!$H$2:$H$5000,MATCH($E3295,'01_Cad_Pecas'!$D$2:$D$5000,0)),IFERROR(INDEX('01_Cad_Pecas'!$H$2:$H$5000,MATCH(VALUE($E3295),'01_Cad_Pecas'!$D$2:$D$5000,0)),"")))</f>
        <v/>
      </c>
      <c r="L3295" s="14">
        <f>IF($E3295="","",IFERROR(INDEX('01_Cad_Pecas'!$I$2:$I$5000,MATCH($E3295,'01_Cad_Pecas'!$D$2:$D$5000,0)),IFERROR(INDEX('01_Cad_Pecas'!$I$2:$I$5000,MATCH(VALUE($E3295),'01_Cad_Pecas'!$D$2:$D$5000,0)),"")))</f>
        <v/>
      </c>
      <c r="M3295" s="14">
        <f>IF(OR($J3295="",$L3295=""),"",IF($K3295="",0,$K3295)+$J3295*$L3295)</f>
        <v/>
      </c>
      <c r="N3295" s="14" t="n">
        <v>46211</v>
      </c>
      <c r="O3295" s="14" t="n">
        <v>8</v>
      </c>
      <c r="P3295" s="14" t="n"/>
      <c r="Q3295" s="14" t="n"/>
      <c r="R3295" s="14" t="n"/>
      <c r="S3295" s="14" t="n"/>
      <c r="T3295" s="14">
        <f>IF(OR($J3295="",$O3295=""),"",$O3295/$J3295)</f>
        <v/>
      </c>
      <c r="U3295" s="14" t="inlineStr">
        <is>
          <t>Concluído</t>
        </is>
      </c>
      <c r="V3295" s="14" t="n"/>
      <c r="W3295" s="14" t="n"/>
      <c r="X3295" s="14" t="n"/>
      <c r="Y3295" s="14" t="n"/>
      <c r="Z3295" s="14" t="n"/>
      <c r="AA3295" s="11" t="n"/>
      <c r="AB3295" s="14">
        <f>B3295&amp;"|"&amp;I3295</f>
        <v/>
      </c>
      <c r="AC3295">
        <f>IF($B3295="","","|"&amp;SUBSTITUTE(TRIM(SUBSTITUTE(SUBSTITUTE(SUBSTITUTE(SUBSTITUTE(SUBSTITUTE(SUBSTITUTE(SUBSTITUTE(SUBSTITUTE(SUBSTITUTE(SUBSTITUTE(SUBSTITUTE(SUBSTITUTE(SUBSTITUTE(SUBSTITUTE(TRIM($B3295&amp;""),CHAR(10)," "),CHAR(13)," "),"."," "),";"," "),","," "),"/"," "),"+"," "),"-"," "),"  "," "),"  "," "),"  "," "),"  "," "),"  "," "),"  "," "))," ","|")&amp;"|")</f>
        <v/>
      </c>
      <c r="AD3295">
        <f>TRIM($I3295&amp;"")</f>
        <v/>
      </c>
    </row>
    <row r="3296" ht="36" customHeight="1">
      <c r="A3296" s="9" t="n">
        <v>46211</v>
      </c>
      <c r="B3296" s="14" t="inlineStr">
        <is>
          <t>10241</t>
        </is>
      </c>
      <c r="C3296" s="14" t="inlineStr">
        <is>
          <t>M/C 0717 (MARROM)</t>
        </is>
      </c>
      <c r="D3296" s="14" t="inlineStr">
        <is>
          <t>46 SECCIONADORA 1</t>
        </is>
      </c>
      <c r="E3296" s="14" t="n">
        <v>20019002</v>
      </c>
      <c r="F3296" s="14" t="inlineStr">
        <is>
          <t>FUNDO RIPADO 751X446X12 MDF - MESA SANTIAGO</t>
        </is>
      </c>
      <c r="G3296" s="14" t="inlineStr">
        <is>
          <t>46 SECCIONADORA 1</t>
        </is>
      </c>
      <c r="H3296" s="14" t="inlineStr">
        <is>
          <t>46 SECCIONADORA 1</t>
        </is>
      </c>
      <c r="I3296" s="9" t="inlineStr">
        <is>
          <t>46 SECCIONADORA 1</t>
        </is>
      </c>
      <c r="J3296" s="9" t="n">
        <v>8</v>
      </c>
      <c r="K3296" s="14">
        <f>IF($E3296="","",IFERROR(INDEX('01_Cad_Pecas'!$H$2:$H$5000,MATCH($E3296,'01_Cad_Pecas'!$D$2:$D$5000,0)),IFERROR(INDEX('01_Cad_Pecas'!$H$2:$H$5000,MATCH(VALUE($E3296),'01_Cad_Pecas'!$D$2:$D$5000,0)),"")))</f>
        <v/>
      </c>
      <c r="L3296" s="14">
        <f>IF($E3296="","",IFERROR(INDEX('01_Cad_Pecas'!$I$2:$I$5000,MATCH($E3296,'01_Cad_Pecas'!$D$2:$D$5000,0)),IFERROR(INDEX('01_Cad_Pecas'!$I$2:$I$5000,MATCH(VALUE($E3296),'01_Cad_Pecas'!$D$2:$D$5000,0)),"")))</f>
        <v/>
      </c>
      <c r="M3296" s="14">
        <f>IF(OR($J3296="",$L3296=""),"",IF($K3296="",0,$K3296)+$J3296*$L3296)</f>
        <v/>
      </c>
      <c r="N3296" s="14" t="n">
        <v>46211</v>
      </c>
      <c r="O3296" s="14" t="n">
        <v>8</v>
      </c>
      <c r="P3296" s="14" t="n"/>
      <c r="Q3296" s="14" t="n"/>
      <c r="R3296" s="14" t="n"/>
      <c r="S3296" s="14" t="n"/>
      <c r="T3296" s="14">
        <f>IF(OR($J3296="",$O3296=""),"",$O3296/$J3296)</f>
        <v/>
      </c>
      <c r="U3296" s="14" t="inlineStr">
        <is>
          <t>Concluído</t>
        </is>
      </c>
      <c r="V3296" s="14" t="n"/>
      <c r="W3296" s="14" t="n"/>
      <c r="X3296" s="14" t="n"/>
      <c r="Y3296" s="14" t="n"/>
      <c r="Z3296" s="14" t="n"/>
      <c r="AA3296" s="11" t="n"/>
      <c r="AB3296" s="14">
        <f>B3296&amp;"|"&amp;I3296</f>
        <v/>
      </c>
      <c r="AC3296">
        <f>IF($B3296="","","|"&amp;SUBSTITUTE(TRIM(SUBSTITUTE(SUBSTITUTE(SUBSTITUTE(SUBSTITUTE(SUBSTITUTE(SUBSTITUTE(SUBSTITUTE(SUBSTITUTE(SUBSTITUTE(SUBSTITUTE(SUBSTITUTE(SUBSTITUTE(SUBSTITUTE(SUBSTITUTE(TRIM($B3296&amp;""),CHAR(10)," "),CHAR(13)," "),"."," "),";"," "),","," "),"/"," "),"+"," "),"-"," "),"  "," "),"  "," "),"  "," "),"  "," "),"  "," "),"  "," "))," ","|")&amp;"|")</f>
        <v/>
      </c>
      <c r="AD3296">
        <f>TRIM($I3296&amp;"")</f>
        <v/>
      </c>
    </row>
    <row r="3297" ht="36" customHeight="1">
      <c r="A3297" s="9" t="n">
        <v>46211</v>
      </c>
      <c r="B3297" s="14" t="inlineStr">
        <is>
          <t>10241</t>
        </is>
      </c>
      <c r="C3297" s="14" t="inlineStr">
        <is>
          <t>M/C 0717 (MARROM)</t>
        </is>
      </c>
      <c r="D3297" s="14" t="inlineStr">
        <is>
          <t>46 SECCIONADORA 1</t>
        </is>
      </c>
      <c r="E3297" s="14" t="n">
        <v>20019003</v>
      </c>
      <c r="F3297" s="14" t="inlineStr">
        <is>
          <t>(5) BASE 474X152X12 MDF - MESA SANTIAGO</t>
        </is>
      </c>
      <c r="G3297" s="14" t="inlineStr">
        <is>
          <t>46 SECCIONADORA 1</t>
        </is>
      </c>
      <c r="H3297" s="14" t="inlineStr">
        <is>
          <t>46 SECCIONADORA 1</t>
        </is>
      </c>
      <c r="I3297" s="9" t="inlineStr">
        <is>
          <t>46 SECCIONADORA 1</t>
        </is>
      </c>
      <c r="J3297" s="9" t="n">
        <v>4</v>
      </c>
      <c r="K3297" s="14">
        <f>IF($E3297="","",IFERROR(INDEX('01_Cad_Pecas'!$H$2:$H$5000,MATCH($E3297,'01_Cad_Pecas'!$D$2:$D$5000,0)),IFERROR(INDEX('01_Cad_Pecas'!$H$2:$H$5000,MATCH(VALUE($E3297),'01_Cad_Pecas'!$D$2:$D$5000,0)),"")))</f>
        <v/>
      </c>
      <c r="L3297" s="14">
        <f>IF($E3297="","",IFERROR(INDEX('01_Cad_Pecas'!$I$2:$I$5000,MATCH($E3297,'01_Cad_Pecas'!$D$2:$D$5000,0)),IFERROR(INDEX('01_Cad_Pecas'!$I$2:$I$5000,MATCH(VALUE($E3297),'01_Cad_Pecas'!$D$2:$D$5000,0)),"")))</f>
        <v/>
      </c>
      <c r="M3297" s="14">
        <f>IF(OR($J3297="",$L3297=""),"",IF($K3297="",0,$K3297)+$J3297*$L3297)</f>
        <v/>
      </c>
      <c r="N3297" s="14" t="n">
        <v>46211</v>
      </c>
      <c r="O3297" s="14" t="n">
        <v>4</v>
      </c>
      <c r="P3297" s="14" t="n"/>
      <c r="Q3297" s="14" t="n"/>
      <c r="R3297" s="14" t="n"/>
      <c r="S3297" s="14" t="n"/>
      <c r="T3297" s="14">
        <f>IF(OR($J3297="",$O3297=""),"",$O3297/$J3297)</f>
        <v/>
      </c>
      <c r="U3297" s="14" t="inlineStr">
        <is>
          <t>Concluído</t>
        </is>
      </c>
      <c r="V3297" s="14" t="n"/>
      <c r="W3297" s="14" t="n"/>
      <c r="X3297" s="14" t="n"/>
      <c r="Y3297" s="14" t="n"/>
      <c r="Z3297" s="14" t="n"/>
      <c r="AA3297" s="11" t="n"/>
      <c r="AB3297" s="14">
        <f>B3297&amp;"|"&amp;I3297</f>
        <v/>
      </c>
      <c r="AC3297">
        <f>IF($B3297="","","|"&amp;SUBSTITUTE(TRIM(SUBSTITUTE(SUBSTITUTE(SUBSTITUTE(SUBSTITUTE(SUBSTITUTE(SUBSTITUTE(SUBSTITUTE(SUBSTITUTE(SUBSTITUTE(SUBSTITUTE(SUBSTITUTE(SUBSTITUTE(SUBSTITUTE(SUBSTITUTE(TRIM($B3297&amp;""),CHAR(10)," "),CHAR(13)," "),"."," "),";"," "),","," "),"/"," "),"+"," "),"-"," "),"  "," "),"  "," "),"  "," "),"  "," "),"  "," "),"  "," "))," ","|")&amp;"|")</f>
        <v/>
      </c>
      <c r="AD3297">
        <f>TRIM($I3297&amp;"")</f>
        <v/>
      </c>
    </row>
    <row r="3298" ht="36" customHeight="1">
      <c r="A3298" s="9" t="n">
        <v>46211</v>
      </c>
      <c r="B3298" s="14" t="inlineStr">
        <is>
          <t>10241</t>
        </is>
      </c>
      <c r="C3298" s="14" t="inlineStr">
        <is>
          <t>M/C 0717 (MARROM)</t>
        </is>
      </c>
      <c r="D3298" s="14" t="inlineStr">
        <is>
          <t>46 SECCIONADORA 1</t>
        </is>
      </c>
      <c r="E3298" s="14" t="n">
        <v>20019004</v>
      </c>
      <c r="F3298" s="14" t="inlineStr">
        <is>
          <t>(3) CONTRATAMPO 540X218X12 MDF - MESA SANTIAGO</t>
        </is>
      </c>
      <c r="G3298" s="14" t="inlineStr">
        <is>
          <t>46 SECCIONADORA 1</t>
        </is>
      </c>
      <c r="H3298" s="14" t="inlineStr">
        <is>
          <t>46 SECCIONADORA 1</t>
        </is>
      </c>
      <c r="I3298" s="9" t="inlineStr">
        <is>
          <t>46 SECCIONADORA 1</t>
        </is>
      </c>
      <c r="J3298" s="9" t="n">
        <v>4</v>
      </c>
      <c r="K3298" s="14">
        <f>IF($E3298="","",IFERROR(INDEX('01_Cad_Pecas'!$H$2:$H$5000,MATCH($E3298,'01_Cad_Pecas'!$D$2:$D$5000,0)),IFERROR(INDEX('01_Cad_Pecas'!$H$2:$H$5000,MATCH(VALUE($E3298),'01_Cad_Pecas'!$D$2:$D$5000,0)),"")))</f>
        <v/>
      </c>
      <c r="L3298" s="14">
        <f>IF($E3298="","",IFERROR(INDEX('01_Cad_Pecas'!$I$2:$I$5000,MATCH($E3298,'01_Cad_Pecas'!$D$2:$D$5000,0)),IFERROR(INDEX('01_Cad_Pecas'!$I$2:$I$5000,MATCH(VALUE($E3298),'01_Cad_Pecas'!$D$2:$D$5000,0)),"")))</f>
        <v/>
      </c>
      <c r="M3298" s="14">
        <f>IF(OR($J3298="",$L3298=""),"",IF($K3298="",0,$K3298)+$J3298*$L3298)</f>
        <v/>
      </c>
      <c r="N3298" s="14" t="n">
        <v>46211</v>
      </c>
      <c r="O3298" s="14" t="n">
        <v>4</v>
      </c>
      <c r="P3298" s="14" t="n"/>
      <c r="Q3298" s="14" t="n"/>
      <c r="R3298" s="14" t="n"/>
      <c r="S3298" s="14" t="n"/>
      <c r="T3298" s="14">
        <f>IF(OR($J3298="",$O3298=""),"",$O3298/$J3298)</f>
        <v/>
      </c>
      <c r="U3298" s="14" t="inlineStr">
        <is>
          <t>Concluído</t>
        </is>
      </c>
      <c r="V3298" s="14" t="n"/>
      <c r="W3298" s="14" t="n"/>
      <c r="X3298" s="14" t="n"/>
      <c r="Y3298" s="14" t="n"/>
      <c r="Z3298" s="14" t="n"/>
      <c r="AA3298" s="11" t="n"/>
      <c r="AB3298" s="14">
        <f>B3298&amp;"|"&amp;I3298</f>
        <v/>
      </c>
      <c r="AC3298">
        <f>IF($B3298="","","|"&amp;SUBSTITUTE(TRIM(SUBSTITUTE(SUBSTITUTE(SUBSTITUTE(SUBSTITUTE(SUBSTITUTE(SUBSTITUTE(SUBSTITUTE(SUBSTITUTE(SUBSTITUTE(SUBSTITUTE(SUBSTITUTE(SUBSTITUTE(SUBSTITUTE(SUBSTITUTE(TRIM($B3298&amp;""),CHAR(10)," "),CHAR(13)," "),"."," "),";"," "),","," "),"/"," "),"+"," "),"-"," "),"  "," "),"  "," "),"  "," "),"  "," "),"  "," "),"  "," "))," ","|")&amp;"|")</f>
        <v/>
      </c>
      <c r="AD3298">
        <f>TRIM($I3298&amp;"")</f>
        <v/>
      </c>
    </row>
    <row r="3299" ht="36" customHeight="1">
      <c r="A3299" s="9" t="n">
        <v>46211</v>
      </c>
      <c r="B3299" s="14" t="inlineStr">
        <is>
          <t>10241</t>
        </is>
      </c>
      <c r="C3299" s="14" t="inlineStr">
        <is>
          <t>M/C 0717 (MARROM)</t>
        </is>
      </c>
      <c r="D3299" s="14" t="inlineStr">
        <is>
          <t>46 SECCIONADORA 1</t>
        </is>
      </c>
      <c r="E3299" s="14" t="n">
        <v>20019005</v>
      </c>
      <c r="F3299" s="14" t="inlineStr">
        <is>
          <t>RIPA 751X70X12 MDF - MESA SANTIAGO</t>
        </is>
      </c>
      <c r="G3299" s="14" t="inlineStr">
        <is>
          <t>46 SECCIONADORA 1</t>
        </is>
      </c>
      <c r="H3299" s="14" t="inlineStr">
        <is>
          <t>46 SECCIONADORA 1</t>
        </is>
      </c>
      <c r="I3299" s="9" t="inlineStr">
        <is>
          <t>46 SECCIONADORA 1</t>
        </is>
      </c>
      <c r="J3299" s="9" t="n">
        <v>88</v>
      </c>
      <c r="K3299" s="14">
        <f>IF($E3299="","",IFERROR(INDEX('01_Cad_Pecas'!$H$2:$H$5000,MATCH($E3299,'01_Cad_Pecas'!$D$2:$D$5000,0)),IFERROR(INDEX('01_Cad_Pecas'!$H$2:$H$5000,MATCH(VALUE($E3299),'01_Cad_Pecas'!$D$2:$D$5000,0)),"")))</f>
        <v/>
      </c>
      <c r="L3299" s="14">
        <f>IF($E3299="","",IFERROR(INDEX('01_Cad_Pecas'!$I$2:$I$5000,MATCH($E3299,'01_Cad_Pecas'!$D$2:$D$5000,0)),IFERROR(INDEX('01_Cad_Pecas'!$I$2:$I$5000,MATCH(VALUE($E3299),'01_Cad_Pecas'!$D$2:$D$5000,0)),"")))</f>
        <v/>
      </c>
      <c r="M3299" s="14">
        <f>IF(OR($J3299="",$L3299=""),"",IF($K3299="",0,$K3299)+$J3299*$L3299)</f>
        <v/>
      </c>
      <c r="N3299" s="14" t="n">
        <v>46211</v>
      </c>
      <c r="O3299" s="14" t="n">
        <v>88</v>
      </c>
      <c r="P3299" s="14" t="n"/>
      <c r="Q3299" s="14" t="n"/>
      <c r="R3299" s="14" t="n"/>
      <c r="S3299" s="14" t="n"/>
      <c r="T3299" s="14">
        <f>IF(OR($J3299="",$O3299=""),"",$O3299/$J3299)</f>
        <v/>
      </c>
      <c r="U3299" s="14" t="inlineStr">
        <is>
          <t>Concluído</t>
        </is>
      </c>
      <c r="V3299" s="14" t="n"/>
      <c r="W3299" s="14" t="n"/>
      <c r="X3299" s="14" t="n"/>
      <c r="Y3299" s="14" t="n"/>
      <c r="Z3299" s="14" t="n"/>
      <c r="AA3299" s="11" t="n"/>
      <c r="AB3299" s="14">
        <f>B3299&amp;"|"&amp;I3299</f>
        <v/>
      </c>
      <c r="AC3299">
        <f>IF($B3299="","","|"&amp;SUBSTITUTE(TRIM(SUBSTITUTE(SUBSTITUTE(SUBSTITUTE(SUBSTITUTE(SUBSTITUTE(SUBSTITUTE(SUBSTITUTE(SUBSTITUTE(SUBSTITUTE(SUBSTITUTE(SUBSTITUTE(SUBSTITUTE(SUBSTITUTE(SUBSTITUTE(TRIM($B3299&amp;""),CHAR(10)," "),CHAR(13)," "),"."," "),";"," "),","," "),"/"," "),"+"," "),"-"," "),"  "," "),"  "," "),"  "," "),"  "," "),"  "," "),"  "," "))," ","|")&amp;"|")</f>
        <v/>
      </c>
      <c r="AD3299">
        <f>TRIM($I3299&amp;"")</f>
        <v/>
      </c>
    </row>
    <row r="3300" ht="36" customHeight="1">
      <c r="A3300" s="9" t="n">
        <v>46211</v>
      </c>
      <c r="B3300" s="14" t="inlineStr">
        <is>
          <t>10241</t>
        </is>
      </c>
      <c r="C3300" s="14" t="inlineStr">
        <is>
          <t>M/C 0717 (MARROM)</t>
        </is>
      </c>
      <c r="D3300" s="14" t="inlineStr">
        <is>
          <t>46 SECCIONADORA 1</t>
        </is>
      </c>
      <c r="E3300" s="14" t="n">
        <v>20019601</v>
      </c>
      <c r="F3300" s="14" t="inlineStr">
        <is>
          <t>(2-5) LATERAL 751X546X12 MDF - MESA SANTIAGO 1,36</t>
        </is>
      </c>
      <c r="G3300" s="14" t="inlineStr">
        <is>
          <t>46 SECCIONADORA 1</t>
        </is>
      </c>
      <c r="H3300" s="14" t="inlineStr">
        <is>
          <t>46 SECCIONADORA 1</t>
        </is>
      </c>
      <c r="I3300" s="9" t="inlineStr">
        <is>
          <t>46 SECCIONADORA 1</t>
        </is>
      </c>
      <c r="J3300" s="9" t="n">
        <v>8</v>
      </c>
      <c r="K3300" s="14">
        <f>IF($E3300="","",IFERROR(INDEX('01_Cad_Pecas'!$H$2:$H$5000,MATCH($E3300,'01_Cad_Pecas'!$D$2:$D$5000,0)),IFERROR(INDEX('01_Cad_Pecas'!$H$2:$H$5000,MATCH(VALUE($E3300),'01_Cad_Pecas'!$D$2:$D$5000,0)),"")))</f>
        <v/>
      </c>
      <c r="L3300" s="14">
        <f>IF($E3300="","",IFERROR(INDEX('01_Cad_Pecas'!$I$2:$I$5000,MATCH($E3300,'01_Cad_Pecas'!$D$2:$D$5000,0)),IFERROR(INDEX('01_Cad_Pecas'!$I$2:$I$5000,MATCH(VALUE($E3300),'01_Cad_Pecas'!$D$2:$D$5000,0)),"")))</f>
        <v/>
      </c>
      <c r="M3300" s="14">
        <f>IF(OR($J3300="",$L3300=""),"",IF($K3300="",0,$K3300)+$J3300*$L3300)</f>
        <v/>
      </c>
      <c r="N3300" s="14" t="n">
        <v>46211</v>
      </c>
      <c r="O3300" s="14" t="n">
        <v>8</v>
      </c>
      <c r="P3300" s="14" t="n"/>
      <c r="Q3300" s="14" t="n"/>
      <c r="R3300" s="14" t="n"/>
      <c r="S3300" s="14" t="n"/>
      <c r="T3300" s="14">
        <f>IF(OR($J3300="",$O3300=""),"",$O3300/$J3300)</f>
        <v/>
      </c>
      <c r="U3300" s="14" t="inlineStr">
        <is>
          <t>Concluído</t>
        </is>
      </c>
      <c r="V3300" s="14" t="n"/>
      <c r="W3300" s="14" t="n"/>
      <c r="X3300" s="14" t="n"/>
      <c r="Y3300" s="14" t="n"/>
      <c r="Z3300" s="14" t="n"/>
      <c r="AA3300" s="11" t="n"/>
      <c r="AB3300" s="14">
        <f>B3300&amp;"|"&amp;I3300</f>
        <v/>
      </c>
      <c r="AC3300">
        <f>IF($B3300="","","|"&amp;SUBSTITUTE(TRIM(SUBSTITUTE(SUBSTITUTE(SUBSTITUTE(SUBSTITUTE(SUBSTITUTE(SUBSTITUTE(SUBSTITUTE(SUBSTITUTE(SUBSTITUTE(SUBSTITUTE(SUBSTITUTE(SUBSTITUTE(SUBSTITUTE(SUBSTITUTE(TRIM($B3300&amp;""),CHAR(10)," "),CHAR(13)," "),"."," "),";"," "),","," "),"/"," "),"+"," "),"-"," "),"  "," "),"  "," "),"  "," "),"  "," "),"  "," "),"  "," "))," ","|")&amp;"|")</f>
        <v/>
      </c>
      <c r="AD3300">
        <f>TRIM($I3300&amp;"")</f>
        <v/>
      </c>
    </row>
    <row r="3301" ht="36" customHeight="1">
      <c r="A3301" s="9" t="n">
        <v>46211</v>
      </c>
      <c r="B3301" s="14" t="inlineStr">
        <is>
          <t>10241</t>
        </is>
      </c>
      <c r="C3301" s="14" t="inlineStr">
        <is>
          <t>M/C 0717 (MARROM)</t>
        </is>
      </c>
      <c r="D3301" s="14" t="inlineStr">
        <is>
          <t>46 SECCIONADORA 1</t>
        </is>
      </c>
      <c r="E3301" s="14" t="n">
        <v>20019602</v>
      </c>
      <c r="F3301" s="14" t="inlineStr">
        <is>
          <t>FUNDO RIPADO 751X546X12 MDF - MESA SANTIAGO 1,36</t>
        </is>
      </c>
      <c r="G3301" s="14" t="inlineStr">
        <is>
          <t>46 SECCIONADORA 1</t>
        </is>
      </c>
      <c r="H3301" s="14" t="inlineStr">
        <is>
          <t>46 SECCIONADORA 1</t>
        </is>
      </c>
      <c r="I3301" s="9" t="inlineStr">
        <is>
          <t>46 SECCIONADORA 1</t>
        </is>
      </c>
      <c r="J3301" s="9" t="n">
        <v>8</v>
      </c>
      <c r="K3301" s="14">
        <f>IF($E3301="","",IFERROR(INDEX('01_Cad_Pecas'!$H$2:$H$5000,MATCH($E3301,'01_Cad_Pecas'!$D$2:$D$5000,0)),IFERROR(INDEX('01_Cad_Pecas'!$H$2:$H$5000,MATCH(VALUE($E3301),'01_Cad_Pecas'!$D$2:$D$5000,0)),"")))</f>
        <v/>
      </c>
      <c r="L3301" s="14">
        <f>IF($E3301="","",IFERROR(INDEX('01_Cad_Pecas'!$I$2:$I$5000,MATCH($E3301,'01_Cad_Pecas'!$D$2:$D$5000,0)),IFERROR(INDEX('01_Cad_Pecas'!$I$2:$I$5000,MATCH(VALUE($E3301),'01_Cad_Pecas'!$D$2:$D$5000,0)),"")))</f>
        <v/>
      </c>
      <c r="M3301" s="14">
        <f>IF(OR($J3301="",$L3301=""),"",IF($K3301="",0,$K3301)+$J3301*$L3301)</f>
        <v/>
      </c>
      <c r="N3301" s="14" t="n">
        <v>46211</v>
      </c>
      <c r="O3301" s="14" t="n">
        <v>8</v>
      </c>
      <c r="P3301" s="14" t="n"/>
      <c r="Q3301" s="14" t="n"/>
      <c r="R3301" s="14" t="n"/>
      <c r="S3301" s="14" t="n"/>
      <c r="T3301" s="14">
        <f>IF(OR($J3301="",$O3301=""),"",$O3301/$J3301)</f>
        <v/>
      </c>
      <c r="U3301" s="14" t="inlineStr">
        <is>
          <t>Concluído</t>
        </is>
      </c>
      <c r="V3301" s="14" t="n"/>
      <c r="W3301" s="14" t="n"/>
      <c r="X3301" s="14" t="n"/>
      <c r="Y3301" s="14" t="n"/>
      <c r="Z3301" s="14" t="n"/>
      <c r="AA3301" s="11" t="n"/>
      <c r="AB3301" s="14">
        <f>B3301&amp;"|"&amp;I3301</f>
        <v/>
      </c>
      <c r="AC3301">
        <f>IF($B3301="","","|"&amp;SUBSTITUTE(TRIM(SUBSTITUTE(SUBSTITUTE(SUBSTITUTE(SUBSTITUTE(SUBSTITUTE(SUBSTITUTE(SUBSTITUTE(SUBSTITUTE(SUBSTITUTE(SUBSTITUTE(SUBSTITUTE(SUBSTITUTE(SUBSTITUTE(SUBSTITUTE(TRIM($B3301&amp;""),CHAR(10)," "),CHAR(13)," "),"."," "),";"," "),","," "),"/"," "),"+"," "),"-"," "),"  "," "),"  "," "),"  "," "),"  "," "),"  "," "),"  "," "))," ","|")&amp;"|")</f>
        <v/>
      </c>
      <c r="AD3301">
        <f>TRIM($I3301&amp;"")</f>
        <v/>
      </c>
    </row>
    <row r="3302" ht="36" customHeight="1">
      <c r="A3302" s="9" t="n">
        <v>46211</v>
      </c>
      <c r="B3302" s="14" t="inlineStr">
        <is>
          <t>10241</t>
        </is>
      </c>
      <c r="C3302" s="14" t="inlineStr">
        <is>
          <t>M/C 0717 (MARROM)</t>
        </is>
      </c>
      <c r="D3302" s="14" t="inlineStr">
        <is>
          <t>46 SECCIONADORA 1</t>
        </is>
      </c>
      <c r="E3302" s="14" t="n">
        <v>20019603</v>
      </c>
      <c r="F3302" s="14" t="inlineStr">
        <is>
          <t>(3) BASE 572X572X12 MDF - MESA SANTIAGO 1,36</t>
        </is>
      </c>
      <c r="G3302" s="14" t="inlineStr">
        <is>
          <t>46 SECCIONADORA 1</t>
        </is>
      </c>
      <c r="H3302" s="14" t="inlineStr">
        <is>
          <t>46 SECCIONADORA 1</t>
        </is>
      </c>
      <c r="I3302" s="9" t="inlineStr">
        <is>
          <t>46 SECCIONADORA 1</t>
        </is>
      </c>
      <c r="J3302" s="9" t="n">
        <v>4</v>
      </c>
      <c r="K3302" s="14">
        <f>IF($E3302="","",IFERROR(INDEX('01_Cad_Pecas'!$H$2:$H$5000,MATCH($E3302,'01_Cad_Pecas'!$D$2:$D$5000,0)),IFERROR(INDEX('01_Cad_Pecas'!$H$2:$H$5000,MATCH(VALUE($E3302),'01_Cad_Pecas'!$D$2:$D$5000,0)),"")))</f>
        <v/>
      </c>
      <c r="L3302" s="14">
        <f>IF($E3302="","",IFERROR(INDEX('01_Cad_Pecas'!$I$2:$I$5000,MATCH($E3302,'01_Cad_Pecas'!$D$2:$D$5000,0)),IFERROR(INDEX('01_Cad_Pecas'!$I$2:$I$5000,MATCH(VALUE($E3302),'01_Cad_Pecas'!$D$2:$D$5000,0)),"")))</f>
        <v/>
      </c>
      <c r="M3302" s="14">
        <f>IF(OR($J3302="",$L3302=""),"",IF($K3302="",0,$K3302)+$J3302*$L3302)</f>
        <v/>
      </c>
      <c r="N3302" s="14" t="n">
        <v>46211</v>
      </c>
      <c r="O3302" s="14" t="n">
        <v>4</v>
      </c>
      <c r="P3302" s="14" t="n"/>
      <c r="Q3302" s="14" t="n"/>
      <c r="R3302" s="14" t="n"/>
      <c r="S3302" s="14" t="n"/>
      <c r="T3302" s="14">
        <f>IF(OR($J3302="",$O3302=""),"",$O3302/$J3302)</f>
        <v/>
      </c>
      <c r="U3302" s="14" t="inlineStr">
        <is>
          <t>Concluído</t>
        </is>
      </c>
      <c r="V3302" s="14" t="n"/>
      <c r="W3302" s="14" t="n"/>
      <c r="X3302" s="14" t="n"/>
      <c r="Y3302" s="14" t="n"/>
      <c r="Z3302" s="14" t="n"/>
      <c r="AA3302" s="11" t="n"/>
      <c r="AB3302" s="14">
        <f>B3302&amp;"|"&amp;I3302</f>
        <v/>
      </c>
      <c r="AC3302">
        <f>IF($B3302="","","|"&amp;SUBSTITUTE(TRIM(SUBSTITUTE(SUBSTITUTE(SUBSTITUTE(SUBSTITUTE(SUBSTITUTE(SUBSTITUTE(SUBSTITUTE(SUBSTITUTE(SUBSTITUTE(SUBSTITUTE(SUBSTITUTE(SUBSTITUTE(SUBSTITUTE(SUBSTITUTE(TRIM($B3302&amp;""),CHAR(10)," "),CHAR(13)," "),"."," "),";"," "),","," "),"/"," "),"+"," "),"-"," "),"  "," "),"  "," "),"  "," "),"  "," "),"  "," "),"  "," "))," ","|")&amp;"|")</f>
        <v/>
      </c>
      <c r="AD3302">
        <f>TRIM($I3302&amp;"")</f>
        <v/>
      </c>
    </row>
    <row r="3303" ht="36" customHeight="1">
      <c r="A3303" s="9" t="n">
        <v>46211</v>
      </c>
      <c r="B3303" s="14" t="inlineStr">
        <is>
          <t>10241</t>
        </is>
      </c>
      <c r="C3303" s="14" t="inlineStr">
        <is>
          <t>M/C 0717 (MARROM)</t>
        </is>
      </c>
      <c r="D3303" s="14" t="inlineStr">
        <is>
          <t>46 SECCIONADORA 1</t>
        </is>
      </c>
      <c r="E3303" s="14" t="n">
        <v>20019606</v>
      </c>
      <c r="F3303" s="14" t="inlineStr">
        <is>
          <t>(1-6) LATERAL RIPADA - MESA SANTIAGO 1,36</t>
        </is>
      </c>
      <c r="G3303" s="14" t="inlineStr">
        <is>
          <t>46 SECCIONADORA 1</t>
        </is>
      </c>
      <c r="H3303" s="14" t="inlineStr">
        <is>
          <t>46 SECCIONADORA 1</t>
        </is>
      </c>
      <c r="I3303" s="9" t="inlineStr">
        <is>
          <t>46 SECCIONADORA 1</t>
        </is>
      </c>
      <c r="J3303" s="9" t="n">
        <v>8</v>
      </c>
      <c r="K3303" s="14">
        <f>IF($E3303="","",IFERROR(INDEX('01_Cad_Pecas'!$H$2:$H$5000,MATCH($E3303,'01_Cad_Pecas'!$D$2:$D$5000,0)),IFERROR(INDEX('01_Cad_Pecas'!$H$2:$H$5000,MATCH(VALUE($E3303),'01_Cad_Pecas'!$D$2:$D$5000,0)),"")))</f>
        <v/>
      </c>
      <c r="L3303" s="14">
        <f>IF($E3303="","",IFERROR(INDEX('01_Cad_Pecas'!$I$2:$I$5000,MATCH($E3303,'01_Cad_Pecas'!$D$2:$D$5000,0)),IFERROR(INDEX('01_Cad_Pecas'!$I$2:$I$5000,MATCH(VALUE($E3303),'01_Cad_Pecas'!$D$2:$D$5000,0)),"")))</f>
        <v/>
      </c>
      <c r="M3303" s="14">
        <f>IF(OR($J3303="",$L3303=""),"",IF($K3303="",0,$K3303)+$J3303*$L3303)</f>
        <v/>
      </c>
      <c r="N3303" s="14" t="n">
        <v>46211</v>
      </c>
      <c r="O3303" s="14" t="n">
        <v>8</v>
      </c>
      <c r="P3303" s="14" t="n"/>
      <c r="Q3303" s="14" t="n"/>
      <c r="R3303" s="14" t="n"/>
      <c r="S3303" s="14" t="n"/>
      <c r="T3303" s="14">
        <f>IF(OR($J3303="",$O3303=""),"",$O3303/$J3303)</f>
        <v/>
      </c>
      <c r="U3303" s="14" t="inlineStr">
        <is>
          <t>Concluído</t>
        </is>
      </c>
      <c r="V3303" s="14" t="n"/>
      <c r="W3303" s="14" t="n"/>
      <c r="X3303" s="14" t="n"/>
      <c r="Y3303" s="14" t="n"/>
      <c r="Z3303" s="14" t="n"/>
      <c r="AA3303" s="11" t="n"/>
      <c r="AB3303" s="14">
        <f>B3303&amp;"|"&amp;I3303</f>
        <v/>
      </c>
      <c r="AC3303">
        <f>IF($B3303="","","|"&amp;SUBSTITUTE(TRIM(SUBSTITUTE(SUBSTITUTE(SUBSTITUTE(SUBSTITUTE(SUBSTITUTE(SUBSTITUTE(SUBSTITUTE(SUBSTITUTE(SUBSTITUTE(SUBSTITUTE(SUBSTITUTE(SUBSTITUTE(SUBSTITUTE(SUBSTITUTE(TRIM($B3303&amp;""),CHAR(10)," "),CHAR(13)," "),"."," "),";"," "),","," "),"/"," "),"+"," "),"-"," "),"  "," "),"  "," "),"  "," "),"  "," "),"  "," "),"  "," "))," ","|")&amp;"|")</f>
        <v/>
      </c>
      <c r="AD3303">
        <f>TRIM($I3303&amp;"")</f>
        <v/>
      </c>
    </row>
    <row r="3304" ht="36" customHeight="1">
      <c r="A3304" s="9" t="n">
        <v>46211</v>
      </c>
      <c r="B3304" s="14" t="inlineStr">
        <is>
          <t>10241</t>
        </is>
      </c>
      <c r="C3304" s="14" t="inlineStr">
        <is>
          <t>M/C 0717 (MARROM)</t>
        </is>
      </c>
      <c r="D3304" s="14" t="inlineStr">
        <is>
          <t>46 SECCIONADORA 1</t>
        </is>
      </c>
      <c r="E3304" s="14" t="n">
        <v>20020002</v>
      </c>
      <c r="F3304" s="14" t="inlineStr">
        <is>
          <t>(2) FECHAMENTO I 1090X295X12 MDF - BASE DUBAI</t>
        </is>
      </c>
      <c r="G3304" s="14" t="inlineStr">
        <is>
          <t>46 SECCIONADORA 1</t>
        </is>
      </c>
      <c r="H3304" s="14" t="inlineStr">
        <is>
          <t>46 SECCIONADORA 1</t>
        </is>
      </c>
      <c r="I3304" s="9" t="inlineStr">
        <is>
          <t>46 SECCIONADORA 1</t>
        </is>
      </c>
      <c r="J3304" s="9" t="n">
        <v>6</v>
      </c>
      <c r="K3304" s="14">
        <f>IF($E3304="","",IFERROR(INDEX('01_Cad_Pecas'!$H$2:$H$5000,MATCH($E3304,'01_Cad_Pecas'!$D$2:$D$5000,0)),IFERROR(INDEX('01_Cad_Pecas'!$H$2:$H$5000,MATCH(VALUE($E3304),'01_Cad_Pecas'!$D$2:$D$5000,0)),"")))</f>
        <v/>
      </c>
      <c r="L3304" s="14">
        <f>IF($E3304="","",IFERROR(INDEX('01_Cad_Pecas'!$I$2:$I$5000,MATCH($E3304,'01_Cad_Pecas'!$D$2:$D$5000,0)),IFERROR(INDEX('01_Cad_Pecas'!$I$2:$I$5000,MATCH(VALUE($E3304),'01_Cad_Pecas'!$D$2:$D$5000,0)),"")))</f>
        <v/>
      </c>
      <c r="M3304" s="14">
        <f>IF(OR($J3304="",$L3304=""),"",IF($K3304="",0,$K3304)+$J3304*$L3304)</f>
        <v/>
      </c>
      <c r="N3304" s="14" t="n">
        <v>46211</v>
      </c>
      <c r="O3304" s="14" t="n">
        <v>6</v>
      </c>
      <c r="P3304" s="14" t="n"/>
      <c r="Q3304" s="14" t="n"/>
      <c r="R3304" s="14" t="n"/>
      <c r="S3304" s="14" t="n"/>
      <c r="T3304" s="14">
        <f>IF(OR($J3304="",$O3304=""),"",$O3304/$J3304)</f>
        <v/>
      </c>
      <c r="U3304" s="14" t="inlineStr">
        <is>
          <t>Concluído</t>
        </is>
      </c>
      <c r="V3304" s="14" t="n"/>
      <c r="W3304" s="14" t="n"/>
      <c r="X3304" s="14" t="n"/>
      <c r="Y3304" s="14" t="n"/>
      <c r="Z3304" s="14" t="n"/>
      <c r="AA3304" s="11" t="n"/>
      <c r="AB3304" s="14">
        <f>B3304&amp;"|"&amp;I3304</f>
        <v/>
      </c>
      <c r="AC3304">
        <f>IF($B3304="","","|"&amp;SUBSTITUTE(TRIM(SUBSTITUTE(SUBSTITUTE(SUBSTITUTE(SUBSTITUTE(SUBSTITUTE(SUBSTITUTE(SUBSTITUTE(SUBSTITUTE(SUBSTITUTE(SUBSTITUTE(SUBSTITUTE(SUBSTITUTE(SUBSTITUTE(SUBSTITUTE(TRIM($B3304&amp;""),CHAR(10)," "),CHAR(13)," "),"."," "),";"," "),","," "),"/"," "),"+"," "),"-"," "),"  "," "),"  "," "),"  "," "),"  "," "),"  "," "),"  "," "))," ","|")&amp;"|")</f>
        <v/>
      </c>
      <c r="AD3304">
        <f>TRIM($I3304&amp;"")</f>
        <v/>
      </c>
    </row>
    <row r="3305" ht="36" customHeight="1">
      <c r="A3305" s="9" t="n">
        <v>46211</v>
      </c>
      <c r="B3305" s="14" t="inlineStr">
        <is>
          <t>10241</t>
        </is>
      </c>
      <c r="C3305" s="14" t="inlineStr">
        <is>
          <t>M/C 0717 (MARROM)</t>
        </is>
      </c>
      <c r="D3305" s="14" t="inlineStr">
        <is>
          <t>46 SECCIONADORA 1</t>
        </is>
      </c>
      <c r="E3305" s="14" t="n">
        <v>20020003</v>
      </c>
      <c r="F3305" s="14" t="inlineStr">
        <is>
          <t>(3) FECHAMENTO II 600X295X12 MDF - BASE DUBAI</t>
        </is>
      </c>
      <c r="G3305" s="14" t="inlineStr">
        <is>
          <t>46 SECCIONADORA 1</t>
        </is>
      </c>
      <c r="H3305" s="14" t="inlineStr">
        <is>
          <t>46 SECCIONADORA 1</t>
        </is>
      </c>
      <c r="I3305" s="9" t="inlineStr">
        <is>
          <t>46 SECCIONADORA 1</t>
        </is>
      </c>
      <c r="J3305" s="9" t="n">
        <v>6</v>
      </c>
      <c r="K3305" s="14">
        <f>IF($E3305="","",IFERROR(INDEX('01_Cad_Pecas'!$H$2:$H$5000,MATCH($E3305,'01_Cad_Pecas'!$D$2:$D$5000,0)),IFERROR(INDEX('01_Cad_Pecas'!$H$2:$H$5000,MATCH(VALUE($E3305),'01_Cad_Pecas'!$D$2:$D$5000,0)),"")))</f>
        <v/>
      </c>
      <c r="L3305" s="14">
        <f>IF($E3305="","",IFERROR(INDEX('01_Cad_Pecas'!$I$2:$I$5000,MATCH($E3305,'01_Cad_Pecas'!$D$2:$D$5000,0)),IFERROR(INDEX('01_Cad_Pecas'!$I$2:$I$5000,MATCH(VALUE($E3305),'01_Cad_Pecas'!$D$2:$D$5000,0)),"")))</f>
        <v/>
      </c>
      <c r="M3305" s="14">
        <f>IF(OR($J3305="",$L3305=""),"",IF($K3305="",0,$K3305)+$J3305*$L3305)</f>
        <v/>
      </c>
      <c r="N3305" s="14" t="n">
        <v>46211</v>
      </c>
      <c r="O3305" s="14" t="n">
        <v>6</v>
      </c>
      <c r="P3305" s="14" t="n"/>
      <c r="Q3305" s="14" t="n"/>
      <c r="R3305" s="14" t="n"/>
      <c r="S3305" s="14" t="n"/>
      <c r="T3305" s="14">
        <f>IF(OR($J3305="",$O3305=""),"",$O3305/$J3305)</f>
        <v/>
      </c>
      <c r="U3305" s="14" t="inlineStr">
        <is>
          <t>Concluído</t>
        </is>
      </c>
      <c r="V3305" s="14" t="n"/>
      <c r="W3305" s="14" t="n"/>
      <c r="X3305" s="14" t="n"/>
      <c r="Y3305" s="14" t="n"/>
      <c r="Z3305" s="14" t="n"/>
      <c r="AA3305" s="11" t="n"/>
      <c r="AB3305" s="14">
        <f>B3305&amp;"|"&amp;I3305</f>
        <v/>
      </c>
      <c r="AC3305">
        <f>IF($B3305="","","|"&amp;SUBSTITUTE(TRIM(SUBSTITUTE(SUBSTITUTE(SUBSTITUTE(SUBSTITUTE(SUBSTITUTE(SUBSTITUTE(SUBSTITUTE(SUBSTITUTE(SUBSTITUTE(SUBSTITUTE(SUBSTITUTE(SUBSTITUTE(SUBSTITUTE(SUBSTITUTE(TRIM($B3305&amp;""),CHAR(10)," "),CHAR(13)," "),"."," "),";"," "),","," "),"/"," "),"+"," "),"-"," "),"  "," "),"  "," "),"  "," "),"  "," "),"  "," "),"  "," "))," ","|")&amp;"|")</f>
        <v/>
      </c>
      <c r="AD3305">
        <f>TRIM($I3305&amp;"")</f>
        <v/>
      </c>
    </row>
    <row r="3306" ht="36" customHeight="1">
      <c r="A3306" s="9" t="n">
        <v>46211</v>
      </c>
      <c r="B3306" s="14" t="inlineStr">
        <is>
          <t>10241</t>
        </is>
      </c>
      <c r="C3306" s="14" t="inlineStr">
        <is>
          <t>M/C 0717 (MARROM)</t>
        </is>
      </c>
      <c r="D3306" s="14" t="inlineStr">
        <is>
          <t>46 SECCIONADORA 1</t>
        </is>
      </c>
      <c r="E3306" s="14" t="n">
        <v>20020004</v>
      </c>
      <c r="F3306" s="14" t="inlineStr">
        <is>
          <t>(4) FECHAMENTO III 545X327X12 MDF - BASE DUBAI</t>
        </is>
      </c>
      <c r="G3306" s="14" t="inlineStr">
        <is>
          <t>46 SECCIONADORA 1</t>
        </is>
      </c>
      <c r="H3306" s="14" t="inlineStr">
        <is>
          <t>46 SECCIONADORA 1</t>
        </is>
      </c>
      <c r="I3306" s="9" t="inlineStr">
        <is>
          <t>46 SECCIONADORA 1</t>
        </is>
      </c>
      <c r="J3306" s="9" t="n">
        <v>12</v>
      </c>
      <c r="K3306" s="14">
        <f>IF($E3306="","",IFERROR(INDEX('01_Cad_Pecas'!$H$2:$H$5000,MATCH($E3306,'01_Cad_Pecas'!$D$2:$D$5000,0)),IFERROR(INDEX('01_Cad_Pecas'!$H$2:$H$5000,MATCH(VALUE($E3306),'01_Cad_Pecas'!$D$2:$D$5000,0)),"")))</f>
        <v/>
      </c>
      <c r="L3306" s="14">
        <f>IF($E3306="","",IFERROR(INDEX('01_Cad_Pecas'!$I$2:$I$5000,MATCH($E3306,'01_Cad_Pecas'!$D$2:$D$5000,0)),IFERROR(INDEX('01_Cad_Pecas'!$I$2:$I$5000,MATCH(VALUE($E3306),'01_Cad_Pecas'!$D$2:$D$5000,0)),"")))</f>
        <v/>
      </c>
      <c r="M3306" s="14">
        <f>IF(OR($J3306="",$L3306=""),"",IF($K3306="",0,$K3306)+$J3306*$L3306)</f>
        <v/>
      </c>
      <c r="N3306" s="14" t="n">
        <v>46211</v>
      </c>
      <c r="O3306" s="14" t="n">
        <v>12</v>
      </c>
      <c r="P3306" s="14" t="n"/>
      <c r="Q3306" s="14" t="n"/>
      <c r="R3306" s="14" t="n"/>
      <c r="S3306" s="14" t="n"/>
      <c r="T3306" s="14">
        <f>IF(OR($J3306="",$O3306=""),"",$O3306/$J3306)</f>
        <v/>
      </c>
      <c r="U3306" s="14" t="inlineStr">
        <is>
          <t>Concluído</t>
        </is>
      </c>
      <c r="V3306" s="14" t="n"/>
      <c r="W3306" s="14" t="n"/>
      <c r="X3306" s="14" t="n"/>
      <c r="Y3306" s="14" t="n"/>
      <c r="Z3306" s="14" t="n"/>
      <c r="AA3306" s="11" t="n"/>
      <c r="AB3306" s="14">
        <f>B3306&amp;"|"&amp;I3306</f>
        <v/>
      </c>
      <c r="AC3306">
        <f>IF($B3306="","","|"&amp;SUBSTITUTE(TRIM(SUBSTITUTE(SUBSTITUTE(SUBSTITUTE(SUBSTITUTE(SUBSTITUTE(SUBSTITUTE(SUBSTITUTE(SUBSTITUTE(SUBSTITUTE(SUBSTITUTE(SUBSTITUTE(SUBSTITUTE(SUBSTITUTE(SUBSTITUTE(TRIM($B3306&amp;""),CHAR(10)," "),CHAR(13)," "),"."," "),";"," "),","," "),"/"," "),"+"," "),"-"," "),"  "," "),"  "," "),"  "," "),"  "," "),"  "," "),"  "," "))," ","|")&amp;"|")</f>
        <v/>
      </c>
      <c r="AD3306">
        <f>TRIM($I3306&amp;"")</f>
        <v/>
      </c>
    </row>
    <row r="3307" ht="36" customHeight="1">
      <c r="A3307" s="9" t="n">
        <v>46211</v>
      </c>
      <c r="B3307" s="14" t="inlineStr">
        <is>
          <t>10241</t>
        </is>
      </c>
      <c r="C3307" s="14" t="inlineStr">
        <is>
          <t>M/C 0717 (MARROM)</t>
        </is>
      </c>
      <c r="D3307" s="14" t="inlineStr">
        <is>
          <t>46 SECCIONADORA 1</t>
        </is>
      </c>
      <c r="E3307" s="14" t="n">
        <v>20020005</v>
      </c>
      <c r="F3307" s="14" t="inlineStr">
        <is>
          <t>(5) FECHAMENTO IV 453X327X12 MDF - BASE DUBAI</t>
        </is>
      </c>
      <c r="G3307" s="14" t="inlineStr">
        <is>
          <t>46 SECCIONADORA 1</t>
        </is>
      </c>
      <c r="H3307" s="14" t="inlineStr">
        <is>
          <t>46 SECCIONADORA 1</t>
        </is>
      </c>
      <c r="I3307" s="9" t="inlineStr">
        <is>
          <t>46 SECCIONADORA 1</t>
        </is>
      </c>
      <c r="J3307" s="9" t="n">
        <v>6</v>
      </c>
      <c r="K3307" s="14">
        <f>IF($E3307="","",IFERROR(INDEX('01_Cad_Pecas'!$H$2:$H$5000,MATCH($E3307,'01_Cad_Pecas'!$D$2:$D$5000,0)),IFERROR(INDEX('01_Cad_Pecas'!$H$2:$H$5000,MATCH(VALUE($E3307),'01_Cad_Pecas'!$D$2:$D$5000,0)),"")))</f>
        <v/>
      </c>
      <c r="L3307" s="14">
        <f>IF($E3307="","",IFERROR(INDEX('01_Cad_Pecas'!$I$2:$I$5000,MATCH($E3307,'01_Cad_Pecas'!$D$2:$D$5000,0)),IFERROR(INDEX('01_Cad_Pecas'!$I$2:$I$5000,MATCH(VALUE($E3307),'01_Cad_Pecas'!$D$2:$D$5000,0)),"")))</f>
        <v/>
      </c>
      <c r="M3307" s="14">
        <f>IF(OR($J3307="",$L3307=""),"",IF($K3307="",0,$K3307)+$J3307*$L3307)</f>
        <v/>
      </c>
      <c r="N3307" s="14" t="n">
        <v>46211</v>
      </c>
      <c r="O3307" s="14" t="n">
        <v>6</v>
      </c>
      <c r="P3307" s="14" t="n"/>
      <c r="Q3307" s="14" t="n"/>
      <c r="R3307" s="14" t="n"/>
      <c r="S3307" s="14" t="n"/>
      <c r="T3307" s="14">
        <f>IF(OR($J3307="",$O3307=""),"",$O3307/$J3307)</f>
        <v/>
      </c>
      <c r="U3307" s="14" t="inlineStr">
        <is>
          <t>Concluído</t>
        </is>
      </c>
      <c r="V3307" s="14" t="n"/>
      <c r="W3307" s="14" t="n"/>
      <c r="X3307" s="14" t="n"/>
      <c r="Y3307" s="14" t="n"/>
      <c r="Z3307" s="14" t="n"/>
      <c r="AA3307" s="11" t="n"/>
      <c r="AB3307" s="14">
        <f>B3307&amp;"|"&amp;I3307</f>
        <v/>
      </c>
      <c r="AC3307">
        <f>IF($B3307="","","|"&amp;SUBSTITUTE(TRIM(SUBSTITUTE(SUBSTITUTE(SUBSTITUTE(SUBSTITUTE(SUBSTITUTE(SUBSTITUTE(SUBSTITUTE(SUBSTITUTE(SUBSTITUTE(SUBSTITUTE(SUBSTITUTE(SUBSTITUTE(SUBSTITUTE(SUBSTITUTE(TRIM($B3307&amp;""),CHAR(10)," "),CHAR(13)," "),"."," "),";"," "),","," "),"/"," "),"+"," "),"-"," "),"  "," "),"  "," "),"  "," "),"  "," "),"  "," "),"  "," "))," ","|")&amp;"|")</f>
        <v/>
      </c>
      <c r="AD3307">
        <f>TRIM($I3307&amp;"")</f>
        <v/>
      </c>
    </row>
    <row r="3308" ht="36" customHeight="1">
      <c r="A3308" s="9" t="n">
        <v>46211</v>
      </c>
      <c r="B3308" s="14" t="inlineStr">
        <is>
          <t>10241</t>
        </is>
      </c>
      <c r="C3308" s="14" t="inlineStr">
        <is>
          <t>M/C 0717 (MARROM)</t>
        </is>
      </c>
      <c r="D3308" s="14" t="inlineStr">
        <is>
          <t>46 SECCIONADORA 1</t>
        </is>
      </c>
      <c r="E3308" s="14" t="n">
        <v>20013102</v>
      </c>
      <c r="F3308" s="14" t="inlineStr">
        <is>
          <t>(10)PE MAIOR 760X100 (170) X15 MDF-MIAMI 1,37X0,80</t>
        </is>
      </c>
      <c r="G3308" s="14" t="inlineStr">
        <is>
          <t>46 SECCIONADORA 1</t>
        </is>
      </c>
      <c r="H3308" s="14" t="inlineStr">
        <is>
          <t>46 SECCIONADORA 1</t>
        </is>
      </c>
      <c r="I3308" s="9" t="inlineStr">
        <is>
          <t>46 SECCIONADORA 1</t>
        </is>
      </c>
      <c r="J3308" s="9" t="n">
        <v>72</v>
      </c>
      <c r="K3308" s="14">
        <f>IF($E3308="","",IFERROR(INDEX('01_Cad_Pecas'!$H$2:$H$5000,MATCH($E3308,'01_Cad_Pecas'!$D$2:$D$5000,0)),IFERROR(INDEX('01_Cad_Pecas'!$H$2:$H$5000,MATCH(VALUE($E3308),'01_Cad_Pecas'!$D$2:$D$5000,0)),"")))</f>
        <v/>
      </c>
      <c r="L3308" s="14">
        <f>IF($E3308="","",IFERROR(INDEX('01_Cad_Pecas'!$I$2:$I$5000,MATCH($E3308,'01_Cad_Pecas'!$D$2:$D$5000,0)),IFERROR(INDEX('01_Cad_Pecas'!$I$2:$I$5000,MATCH(VALUE($E3308),'01_Cad_Pecas'!$D$2:$D$5000,0)),"")))</f>
        <v/>
      </c>
      <c r="M3308" s="14">
        <f>IF(OR($J3308="",$L3308=""),"",IF($K3308="",0,$K3308)+$J3308*$L3308)</f>
        <v/>
      </c>
      <c r="N3308" s="14" t="n">
        <v>46211</v>
      </c>
      <c r="O3308" s="14" t="n">
        <v>72</v>
      </c>
      <c r="P3308" s="14" t="n"/>
      <c r="Q3308" s="14" t="n"/>
      <c r="R3308" s="14" t="n"/>
      <c r="S3308" s="14" t="n"/>
      <c r="T3308" s="14">
        <f>IF(OR($J3308="",$O3308=""),"",$O3308/$J3308)</f>
        <v/>
      </c>
      <c r="U3308" s="14" t="inlineStr">
        <is>
          <t>Concluído</t>
        </is>
      </c>
      <c r="V3308" s="14" t="n"/>
      <c r="W3308" s="14" t="n"/>
      <c r="X3308" s="14" t="n"/>
      <c r="Y3308" s="14" t="n"/>
      <c r="Z3308" s="14" t="n"/>
      <c r="AA3308" s="11" t="n"/>
      <c r="AB3308" s="14">
        <f>B3308&amp;"|"&amp;I3308</f>
        <v/>
      </c>
      <c r="AC3308">
        <f>IF($B3308="","","|"&amp;SUBSTITUTE(TRIM(SUBSTITUTE(SUBSTITUTE(SUBSTITUTE(SUBSTITUTE(SUBSTITUTE(SUBSTITUTE(SUBSTITUTE(SUBSTITUTE(SUBSTITUTE(SUBSTITUTE(SUBSTITUTE(SUBSTITUTE(SUBSTITUTE(SUBSTITUTE(TRIM($B3308&amp;""),CHAR(10)," "),CHAR(13)," "),"."," "),";"," "),","," "),"/"," "),"+"," "),"-"," "),"  "," "),"  "," "),"  "," "),"  "," "),"  "," "),"  "," "))," ","|")&amp;"|")</f>
        <v/>
      </c>
      <c r="AD3308">
        <f>TRIM($I3308&amp;"")</f>
        <v/>
      </c>
    </row>
    <row r="3309" ht="36" customHeight="1">
      <c r="A3309" s="9" t="n">
        <v>46211</v>
      </c>
      <c r="B3309" s="14" t="inlineStr">
        <is>
          <t>10241</t>
        </is>
      </c>
      <c r="C3309" s="14" t="inlineStr">
        <is>
          <t>M/C 0717 (MARROM)</t>
        </is>
      </c>
      <c r="D3309" s="14" t="inlineStr">
        <is>
          <t>46 SECCIONADORA 1</t>
        </is>
      </c>
      <c r="E3309" s="14" t="n">
        <v>20013103</v>
      </c>
      <c r="F3309" s="14" t="inlineStr">
        <is>
          <t>(4) PE MENOR 760X85 (135) X15 MDF-MIAMI 1,37X0,80</t>
        </is>
      </c>
      <c r="G3309" s="14" t="inlineStr">
        <is>
          <t>46 SECCIONADORA 1</t>
        </is>
      </c>
      <c r="H3309" s="14" t="inlineStr">
        <is>
          <t>46 SECCIONADORA 1</t>
        </is>
      </c>
      <c r="I3309" s="9" t="inlineStr">
        <is>
          <t>46 SECCIONADORA 1</t>
        </is>
      </c>
      <c r="J3309" s="9" t="n">
        <v>72</v>
      </c>
      <c r="K3309" s="14">
        <f>IF($E3309="","",IFERROR(INDEX('01_Cad_Pecas'!$H$2:$H$5000,MATCH($E3309,'01_Cad_Pecas'!$D$2:$D$5000,0)),IFERROR(INDEX('01_Cad_Pecas'!$H$2:$H$5000,MATCH(VALUE($E3309),'01_Cad_Pecas'!$D$2:$D$5000,0)),"")))</f>
        <v/>
      </c>
      <c r="L3309" s="14">
        <f>IF($E3309="","",IFERROR(INDEX('01_Cad_Pecas'!$I$2:$I$5000,MATCH($E3309,'01_Cad_Pecas'!$D$2:$D$5000,0)),IFERROR(INDEX('01_Cad_Pecas'!$I$2:$I$5000,MATCH(VALUE($E3309),'01_Cad_Pecas'!$D$2:$D$5000,0)),"")))</f>
        <v/>
      </c>
      <c r="M3309" s="14">
        <f>IF(OR($J3309="",$L3309=""),"",IF($K3309="",0,$K3309)+$J3309*$L3309)</f>
        <v/>
      </c>
      <c r="N3309" s="14" t="n">
        <v>46211</v>
      </c>
      <c r="O3309" s="14" t="n">
        <v>72</v>
      </c>
      <c r="P3309" s="14" t="n"/>
      <c r="Q3309" s="14" t="n"/>
      <c r="R3309" s="14" t="n"/>
      <c r="S3309" s="14" t="n"/>
      <c r="T3309" s="14">
        <f>IF(OR($J3309="",$O3309=""),"",$O3309/$J3309)</f>
        <v/>
      </c>
      <c r="U3309" s="14" t="inlineStr">
        <is>
          <t>Concluído</t>
        </is>
      </c>
      <c r="V3309" s="14" t="n"/>
      <c r="W3309" s="14" t="n"/>
      <c r="X3309" s="14" t="n"/>
      <c r="Y3309" s="14" t="n"/>
      <c r="Z3309" s="14" t="n"/>
      <c r="AA3309" s="11" t="n"/>
      <c r="AB3309" s="14">
        <f>B3309&amp;"|"&amp;I3309</f>
        <v/>
      </c>
      <c r="AC3309">
        <f>IF($B3309="","","|"&amp;SUBSTITUTE(TRIM(SUBSTITUTE(SUBSTITUTE(SUBSTITUTE(SUBSTITUTE(SUBSTITUTE(SUBSTITUTE(SUBSTITUTE(SUBSTITUTE(SUBSTITUTE(SUBSTITUTE(SUBSTITUTE(SUBSTITUTE(SUBSTITUTE(SUBSTITUTE(TRIM($B3309&amp;""),CHAR(10)," "),CHAR(13)," "),"."," "),";"," "),","," "),"/"," "),"+"," "),"-"," "),"  "," "),"  "," "),"  "," "),"  "," "),"  "," "),"  "," "))," ","|")&amp;"|")</f>
        <v/>
      </c>
      <c r="AD3309">
        <f>TRIM($I3309&amp;"")</f>
        <v/>
      </c>
    </row>
    <row r="3310" ht="36" customHeight="1">
      <c r="A3310" s="9" t="n">
        <v>46211</v>
      </c>
      <c r="B3310" s="14" t="inlineStr">
        <is>
          <t>10241</t>
        </is>
      </c>
      <c r="C3310" s="14" t="inlineStr">
        <is>
          <t>M/C 0717 (MARROM)</t>
        </is>
      </c>
      <c r="D3310" s="14" t="inlineStr">
        <is>
          <t>46 SECCIONADORA 1</t>
        </is>
      </c>
      <c r="E3310" s="14" t="n">
        <v>20020001</v>
      </c>
      <c r="F3310" s="14" t="inlineStr">
        <is>
          <t>(1) LATERAL 1180X92X15 MDF - BASE DUBAI</t>
        </is>
      </c>
      <c r="G3310" s="14" t="inlineStr">
        <is>
          <t>46 SECCIONADORA 1</t>
        </is>
      </c>
      <c r="H3310" s="14" t="inlineStr">
        <is>
          <t>46 SECCIONADORA 1</t>
        </is>
      </c>
      <c r="I3310" s="9" t="inlineStr">
        <is>
          <t>46 SECCIONADORA 1</t>
        </is>
      </c>
      <c r="J3310" s="9" t="n">
        <v>24</v>
      </c>
      <c r="K3310" s="14">
        <f>IF($E3310="","",IFERROR(INDEX('01_Cad_Pecas'!$H$2:$H$5000,MATCH($E3310,'01_Cad_Pecas'!$D$2:$D$5000,0)),IFERROR(INDEX('01_Cad_Pecas'!$H$2:$H$5000,MATCH(VALUE($E3310),'01_Cad_Pecas'!$D$2:$D$5000,0)),"")))</f>
        <v/>
      </c>
      <c r="L3310" s="14">
        <f>IF($E3310="","",IFERROR(INDEX('01_Cad_Pecas'!$I$2:$I$5000,MATCH($E3310,'01_Cad_Pecas'!$D$2:$D$5000,0)),IFERROR(INDEX('01_Cad_Pecas'!$I$2:$I$5000,MATCH(VALUE($E3310),'01_Cad_Pecas'!$D$2:$D$5000,0)),"")))</f>
        <v/>
      </c>
      <c r="M3310" s="14">
        <f>IF(OR($J3310="",$L3310=""),"",IF($K3310="",0,$K3310)+$J3310*$L3310)</f>
        <v/>
      </c>
      <c r="N3310" s="14" t="n">
        <v>46211</v>
      </c>
      <c r="O3310" s="14" t="n">
        <v>24</v>
      </c>
      <c r="P3310" s="14" t="n"/>
      <c r="Q3310" s="14" t="n"/>
      <c r="R3310" s="14" t="n"/>
      <c r="S3310" s="14" t="n"/>
      <c r="T3310" s="14">
        <f>IF(OR($J3310="",$O3310=""),"",$O3310/$J3310)</f>
        <v/>
      </c>
      <c r="U3310" s="14" t="inlineStr">
        <is>
          <t>Concluído</t>
        </is>
      </c>
      <c r="V3310" s="14" t="n"/>
      <c r="W3310" s="14" t="n"/>
      <c r="X3310" s="14" t="n"/>
      <c r="Y3310" s="14" t="n"/>
      <c r="Z3310" s="14" t="n"/>
      <c r="AA3310" s="11" t="n"/>
      <c r="AB3310" s="14">
        <f>B3310&amp;"|"&amp;I3310</f>
        <v/>
      </c>
      <c r="AC3310">
        <f>IF($B3310="","","|"&amp;SUBSTITUTE(TRIM(SUBSTITUTE(SUBSTITUTE(SUBSTITUTE(SUBSTITUTE(SUBSTITUTE(SUBSTITUTE(SUBSTITUTE(SUBSTITUTE(SUBSTITUTE(SUBSTITUTE(SUBSTITUTE(SUBSTITUTE(SUBSTITUTE(SUBSTITUTE(TRIM($B3310&amp;""),CHAR(10)," "),CHAR(13)," "),"."," "),";"," "),","," "),"/"," "),"+"," "),"-"," "),"  "," "),"  "," "),"  "," "),"  "," "),"  "," "),"  "," "))," ","|")&amp;"|")</f>
        <v/>
      </c>
      <c r="AD3310">
        <f>TRIM($I3310&amp;"")</f>
        <v/>
      </c>
    </row>
    <row r="3311" ht="36" customHeight="1">
      <c r="A3311" s="9" t="n">
        <v>46211</v>
      </c>
      <c r="B3311" s="14" t="inlineStr">
        <is>
          <t>10241</t>
        </is>
      </c>
      <c r="C3311" s="14" t="inlineStr">
        <is>
          <t>M/C 0717 (MARROM)</t>
        </is>
      </c>
      <c r="D3311" s="14" t="inlineStr">
        <is>
          <t>46 SECCIONADORA 1</t>
        </is>
      </c>
      <c r="E3311" s="14" t="n">
        <v>20031202</v>
      </c>
      <c r="F3311" s="14" t="inlineStr">
        <is>
          <t>(4) PE MAIOR 800(818)X100(169)X15 MDF - NOVA YORK</t>
        </is>
      </c>
      <c r="G3311" s="14" t="inlineStr">
        <is>
          <t>46 SECCIONADORA 1</t>
        </is>
      </c>
      <c r="H3311" s="14" t="inlineStr">
        <is>
          <t>46 SECCIONADORA 1</t>
        </is>
      </c>
      <c r="I3311" s="9" t="inlineStr">
        <is>
          <t>46 SECCIONADORA 1</t>
        </is>
      </c>
      <c r="J3311" s="9" t="n">
        <v>12</v>
      </c>
      <c r="K3311" s="14">
        <f>IF($E3311="","",IFERROR(INDEX('01_Cad_Pecas'!$H$2:$H$5000,MATCH($E3311,'01_Cad_Pecas'!$D$2:$D$5000,0)),IFERROR(INDEX('01_Cad_Pecas'!$H$2:$H$5000,MATCH(VALUE($E3311),'01_Cad_Pecas'!$D$2:$D$5000,0)),"")))</f>
        <v/>
      </c>
      <c r="L3311" s="14">
        <f>IF($E3311="","",IFERROR(INDEX('01_Cad_Pecas'!$I$2:$I$5000,MATCH($E3311,'01_Cad_Pecas'!$D$2:$D$5000,0)),IFERROR(INDEX('01_Cad_Pecas'!$I$2:$I$5000,MATCH(VALUE($E3311),'01_Cad_Pecas'!$D$2:$D$5000,0)),"")))</f>
        <v/>
      </c>
      <c r="M3311" s="14">
        <f>IF(OR($J3311="",$L3311=""),"",IF($K3311="",0,$K3311)+$J3311*$L3311)</f>
        <v/>
      </c>
      <c r="N3311" s="14" t="n">
        <v>46211</v>
      </c>
      <c r="O3311" s="14" t="n">
        <v>12</v>
      </c>
      <c r="P3311" s="14" t="n"/>
      <c r="Q3311" s="14" t="n"/>
      <c r="R3311" s="14" t="n"/>
      <c r="S3311" s="14" t="n"/>
      <c r="T3311" s="14">
        <f>IF(OR($J3311="",$O3311=""),"",$O3311/$J3311)</f>
        <v/>
      </c>
      <c r="U3311" s="14" t="inlineStr">
        <is>
          <t>Concluído</t>
        </is>
      </c>
      <c r="V3311" s="14" t="n"/>
      <c r="W3311" s="14" t="n"/>
      <c r="X3311" s="14" t="n"/>
      <c r="Y3311" s="14" t="n"/>
      <c r="Z3311" s="14" t="n"/>
      <c r="AA3311" s="11" t="n"/>
      <c r="AB3311" s="14">
        <f>B3311&amp;"|"&amp;I3311</f>
        <v/>
      </c>
      <c r="AC3311">
        <f>IF($B3311="","","|"&amp;SUBSTITUTE(TRIM(SUBSTITUTE(SUBSTITUTE(SUBSTITUTE(SUBSTITUTE(SUBSTITUTE(SUBSTITUTE(SUBSTITUTE(SUBSTITUTE(SUBSTITUTE(SUBSTITUTE(SUBSTITUTE(SUBSTITUTE(SUBSTITUTE(SUBSTITUTE(TRIM($B3311&amp;""),CHAR(10)," "),CHAR(13)," "),"."," "),";"," "),","," "),"/"," "),"+"," "),"-"," "),"  "," "),"  "," "),"  "," "),"  "," "),"  "," "),"  "," "))," ","|")&amp;"|")</f>
        <v/>
      </c>
      <c r="AD3311">
        <f>TRIM($I3311&amp;"")</f>
        <v/>
      </c>
    </row>
    <row r="3312" ht="36" customHeight="1">
      <c r="A3312" s="9" t="n">
        <v>46211</v>
      </c>
      <c r="B3312" s="14" t="inlineStr">
        <is>
          <t>10241</t>
        </is>
      </c>
      <c r="C3312" s="14" t="inlineStr">
        <is>
          <t>M/C 0717 (MARROM)</t>
        </is>
      </c>
      <c r="D3312" s="14" t="inlineStr">
        <is>
          <t>46 SECCIONADORA 1</t>
        </is>
      </c>
      <c r="E3312" s="14" t="n">
        <v>20031203</v>
      </c>
      <c r="F3312" s="14" t="inlineStr">
        <is>
          <t>(5) PE MENOR 800(818)X84(138)X15 MDF - NOVA YORK</t>
        </is>
      </c>
      <c r="G3312" s="14" t="inlineStr">
        <is>
          <t>46 SECCIONADORA 1</t>
        </is>
      </c>
      <c r="H3312" s="14" t="inlineStr">
        <is>
          <t>46 SECCIONADORA 1</t>
        </is>
      </c>
      <c r="I3312" s="9" t="inlineStr">
        <is>
          <t>46 SECCIONADORA 1</t>
        </is>
      </c>
      <c r="J3312" s="9" t="n">
        <v>12</v>
      </c>
      <c r="K3312" s="14">
        <f>IF($E3312="","",IFERROR(INDEX('01_Cad_Pecas'!$H$2:$H$5000,MATCH($E3312,'01_Cad_Pecas'!$D$2:$D$5000,0)),IFERROR(INDEX('01_Cad_Pecas'!$H$2:$H$5000,MATCH(VALUE($E3312),'01_Cad_Pecas'!$D$2:$D$5000,0)),"")))</f>
        <v/>
      </c>
      <c r="L3312" s="14">
        <f>IF($E3312="","",IFERROR(INDEX('01_Cad_Pecas'!$I$2:$I$5000,MATCH($E3312,'01_Cad_Pecas'!$D$2:$D$5000,0)),IFERROR(INDEX('01_Cad_Pecas'!$I$2:$I$5000,MATCH(VALUE($E3312),'01_Cad_Pecas'!$D$2:$D$5000,0)),"")))</f>
        <v/>
      </c>
      <c r="M3312" s="14">
        <f>IF(OR($J3312="",$L3312=""),"",IF($K3312="",0,$K3312)+$J3312*$L3312)</f>
        <v/>
      </c>
      <c r="N3312" s="14" t="n">
        <v>46211</v>
      </c>
      <c r="O3312" s="14" t="n">
        <v>12</v>
      </c>
      <c r="P3312" s="14" t="n"/>
      <c r="Q3312" s="14" t="n"/>
      <c r="R3312" s="14" t="n"/>
      <c r="S3312" s="14" t="n"/>
      <c r="T3312" s="14">
        <f>IF(OR($J3312="",$O3312=""),"",$O3312/$J3312)</f>
        <v/>
      </c>
      <c r="U3312" s="14" t="inlineStr">
        <is>
          <t>Concluído</t>
        </is>
      </c>
      <c r="V3312" s="14" t="n"/>
      <c r="W3312" s="14" t="n"/>
      <c r="X3312" s="14" t="n"/>
      <c r="Y3312" s="14" t="n"/>
      <c r="Z3312" s="14" t="n"/>
      <c r="AA3312" s="11" t="n"/>
      <c r="AB3312" s="14">
        <f>B3312&amp;"|"&amp;I3312</f>
        <v/>
      </c>
      <c r="AC3312">
        <f>IF($B3312="","","|"&amp;SUBSTITUTE(TRIM(SUBSTITUTE(SUBSTITUTE(SUBSTITUTE(SUBSTITUTE(SUBSTITUTE(SUBSTITUTE(SUBSTITUTE(SUBSTITUTE(SUBSTITUTE(SUBSTITUTE(SUBSTITUTE(SUBSTITUTE(SUBSTITUTE(SUBSTITUTE(TRIM($B3312&amp;""),CHAR(10)," "),CHAR(13)," "),"."," "),";"," "),","," "),"/"," "),"+"," "),"-"," "),"  "," "),"  "," "),"  "," "),"  "," "),"  "," "),"  "," "))," ","|")&amp;"|")</f>
        <v/>
      </c>
      <c r="AD3312">
        <f>TRIM($I3312&amp;"")</f>
        <v/>
      </c>
    </row>
    <row r="3313" ht="36" customHeight="1">
      <c r="A3313" s="9" t="n">
        <v>46211</v>
      </c>
      <c r="B3313" s="14" t="inlineStr">
        <is>
          <t>10241</t>
        </is>
      </c>
      <c r="C3313" s="14" t="inlineStr">
        <is>
          <t>M/C 0717 (MARROM)</t>
        </is>
      </c>
      <c r="D3313" s="14" t="inlineStr">
        <is>
          <t>46 SECCIONADORA 1</t>
        </is>
      </c>
      <c r="E3313" s="14" t="n">
        <v>20031207</v>
      </c>
      <c r="F3313" s="14" t="inlineStr">
        <is>
          <t>TAMPO 1205X905X15 MDF - MESA COM VIDRO</t>
        </is>
      </c>
      <c r="G3313" s="14" t="inlineStr">
        <is>
          <t>46 SECCIONADORA 1</t>
        </is>
      </c>
      <c r="H3313" s="14" t="inlineStr">
        <is>
          <t>46 SECCIONADORA 1</t>
        </is>
      </c>
      <c r="I3313" s="9" t="inlineStr">
        <is>
          <t>46 SECCIONADORA 1</t>
        </is>
      </c>
      <c r="J3313" s="9" t="n">
        <v>2</v>
      </c>
      <c r="K3313" s="14">
        <f>IF($E3313="","",IFERROR(INDEX('01_Cad_Pecas'!$H$2:$H$5000,MATCH($E3313,'01_Cad_Pecas'!$D$2:$D$5000,0)),IFERROR(INDEX('01_Cad_Pecas'!$H$2:$H$5000,MATCH(VALUE($E3313),'01_Cad_Pecas'!$D$2:$D$5000,0)),"")))</f>
        <v/>
      </c>
      <c r="L3313" s="14">
        <f>IF($E3313="","",IFERROR(INDEX('01_Cad_Pecas'!$I$2:$I$5000,MATCH($E3313,'01_Cad_Pecas'!$D$2:$D$5000,0)),IFERROR(INDEX('01_Cad_Pecas'!$I$2:$I$5000,MATCH(VALUE($E3313),'01_Cad_Pecas'!$D$2:$D$5000,0)),"")))</f>
        <v/>
      </c>
      <c r="M3313" s="14">
        <f>IF(OR($J3313="",$L3313=""),"",IF($K3313="",0,$K3313)+$J3313*$L3313)</f>
        <v/>
      </c>
      <c r="N3313" s="14" t="n">
        <v>46211</v>
      </c>
      <c r="O3313" s="14" t="n">
        <v>2</v>
      </c>
      <c r="P3313" s="14" t="n"/>
      <c r="Q3313" s="14" t="n"/>
      <c r="R3313" s="14" t="n"/>
      <c r="S3313" s="14" t="n"/>
      <c r="T3313" s="14">
        <f>IF(OR($J3313="",$O3313=""),"",$O3313/$J3313)</f>
        <v/>
      </c>
      <c r="U3313" s="14" t="inlineStr">
        <is>
          <t>Concluído</t>
        </is>
      </c>
      <c r="V3313" s="14" t="n"/>
      <c r="W3313" s="14" t="n"/>
      <c r="X3313" s="14" t="n"/>
      <c r="Y3313" s="14" t="n"/>
      <c r="Z3313" s="14" t="n"/>
      <c r="AA3313" s="11" t="n"/>
      <c r="AB3313" s="14">
        <f>B3313&amp;"|"&amp;I3313</f>
        <v/>
      </c>
      <c r="AC3313">
        <f>IF($B3313="","","|"&amp;SUBSTITUTE(TRIM(SUBSTITUTE(SUBSTITUTE(SUBSTITUTE(SUBSTITUTE(SUBSTITUTE(SUBSTITUTE(SUBSTITUTE(SUBSTITUTE(SUBSTITUTE(SUBSTITUTE(SUBSTITUTE(SUBSTITUTE(SUBSTITUTE(SUBSTITUTE(TRIM($B3313&amp;""),CHAR(10)," "),CHAR(13)," "),"."," "),";"," "),","," "),"/"," "),"+"," "),"-"," "),"  "," "),"  "," "),"  "," "),"  "," "),"  "," "),"  "," "))," ","|")&amp;"|")</f>
        <v/>
      </c>
      <c r="AD3313">
        <f>TRIM($I3313&amp;"")</f>
        <v/>
      </c>
    </row>
    <row r="3314" ht="36" customHeight="1">
      <c r="A3314" s="9" t="n">
        <v>46211</v>
      </c>
      <c r="B3314" s="14" t="inlineStr">
        <is>
          <t>10241</t>
        </is>
      </c>
      <c r="C3314" s="14" t="inlineStr">
        <is>
          <t>M/C 0717 (MARROM)</t>
        </is>
      </c>
      <c r="D3314" s="14" t="inlineStr">
        <is>
          <t>46 SECCIONADORA 1</t>
        </is>
      </c>
      <c r="E3314" s="14" t="n">
        <v>20031607</v>
      </c>
      <c r="F3314" s="14" t="inlineStr">
        <is>
          <t>TAMPO 1605X905X15 MDF - MESA COM VIDRO</t>
        </is>
      </c>
      <c r="G3314" s="14" t="inlineStr">
        <is>
          <t>46 SECCIONADORA 1</t>
        </is>
      </c>
      <c r="H3314" s="14" t="inlineStr">
        <is>
          <t>46 SECCIONADORA 1</t>
        </is>
      </c>
      <c r="I3314" s="9" t="inlineStr">
        <is>
          <t>46 SECCIONADORA 1</t>
        </is>
      </c>
      <c r="J3314" s="9" t="n">
        <v>1</v>
      </c>
      <c r="K3314" s="14">
        <f>IF($E3314="","",IFERROR(INDEX('01_Cad_Pecas'!$H$2:$H$5000,MATCH($E3314,'01_Cad_Pecas'!$D$2:$D$5000,0)),IFERROR(INDEX('01_Cad_Pecas'!$H$2:$H$5000,MATCH(VALUE($E3314),'01_Cad_Pecas'!$D$2:$D$5000,0)),"")))</f>
        <v/>
      </c>
      <c r="L3314" s="14">
        <f>IF($E3314="","",IFERROR(INDEX('01_Cad_Pecas'!$I$2:$I$5000,MATCH($E3314,'01_Cad_Pecas'!$D$2:$D$5000,0)),IFERROR(INDEX('01_Cad_Pecas'!$I$2:$I$5000,MATCH(VALUE($E3314),'01_Cad_Pecas'!$D$2:$D$5000,0)),"")))</f>
        <v/>
      </c>
      <c r="M3314" s="14">
        <f>IF(OR($J3314="",$L3314=""),"",IF($K3314="",0,$K3314)+$J3314*$L3314)</f>
        <v/>
      </c>
      <c r="N3314" s="14" t="n">
        <v>46211</v>
      </c>
      <c r="O3314" s="14" t="n">
        <v>1</v>
      </c>
      <c r="P3314" s="14" t="n"/>
      <c r="Q3314" s="14" t="n"/>
      <c r="R3314" s="14" t="n"/>
      <c r="S3314" s="14" t="n"/>
      <c r="T3314" s="14">
        <f>IF(OR($J3314="",$O3314=""),"",$O3314/$J3314)</f>
        <v/>
      </c>
      <c r="U3314" s="14" t="inlineStr">
        <is>
          <t>Concluído</t>
        </is>
      </c>
      <c r="V3314" s="14" t="n"/>
      <c r="W3314" s="14" t="n"/>
      <c r="X3314" s="14" t="n"/>
      <c r="Y3314" s="14" t="n"/>
      <c r="Z3314" s="14" t="n"/>
      <c r="AA3314" s="11" t="n"/>
      <c r="AB3314" s="14">
        <f>B3314&amp;"|"&amp;I3314</f>
        <v/>
      </c>
      <c r="AC3314">
        <f>IF($B3314="","","|"&amp;SUBSTITUTE(TRIM(SUBSTITUTE(SUBSTITUTE(SUBSTITUTE(SUBSTITUTE(SUBSTITUTE(SUBSTITUTE(SUBSTITUTE(SUBSTITUTE(SUBSTITUTE(SUBSTITUTE(SUBSTITUTE(SUBSTITUTE(SUBSTITUTE(SUBSTITUTE(TRIM($B3314&amp;""),CHAR(10)," "),CHAR(13)," "),"."," "),";"," "),","," "),"/"," "),"+"," "),"-"," "),"  "," "),"  "," "),"  "," "),"  "," "),"  "," "),"  "," "))," ","|")&amp;"|")</f>
        <v/>
      </c>
      <c r="AD3314">
        <f>TRIM($I3314&amp;"")</f>
        <v/>
      </c>
    </row>
    <row r="3315" ht="36" customHeight="1">
      <c r="A3315" s="9" t="n">
        <v>46211</v>
      </c>
      <c r="B3315" s="14" t="inlineStr">
        <is>
          <t>10241</t>
        </is>
      </c>
      <c r="C3315" s="14" t="inlineStr">
        <is>
          <t>M/C 0717 (MARROM)</t>
        </is>
      </c>
      <c r="D3315" s="14" t="inlineStr">
        <is>
          <t>46 SECCIONADORA 1</t>
        </is>
      </c>
      <c r="E3315" s="14" t="n">
        <v>30008101</v>
      </c>
      <c r="F3315" s="14" t="inlineStr">
        <is>
          <t>ENCOSTO 445X280X15 MDF - CAD CORDOBA</t>
        </is>
      </c>
      <c r="G3315" s="14" t="inlineStr">
        <is>
          <t>46 SECCIONADORA 1</t>
        </is>
      </c>
      <c r="H3315" s="14" t="inlineStr">
        <is>
          <t>46 SECCIONADORA 1</t>
        </is>
      </c>
      <c r="I3315" s="9" t="inlineStr">
        <is>
          <t>46 SECCIONADORA 1</t>
        </is>
      </c>
      <c r="J3315" s="9" t="n">
        <v>6</v>
      </c>
      <c r="K3315" s="14">
        <f>IF($E3315="","",IFERROR(INDEX('01_Cad_Pecas'!$H$2:$H$5000,MATCH($E3315,'01_Cad_Pecas'!$D$2:$D$5000,0)),IFERROR(INDEX('01_Cad_Pecas'!$H$2:$H$5000,MATCH(VALUE($E3315),'01_Cad_Pecas'!$D$2:$D$5000,0)),"")))</f>
        <v/>
      </c>
      <c r="L3315" s="14">
        <f>IF($E3315="","",IFERROR(INDEX('01_Cad_Pecas'!$I$2:$I$5000,MATCH($E3315,'01_Cad_Pecas'!$D$2:$D$5000,0)),IFERROR(INDEX('01_Cad_Pecas'!$I$2:$I$5000,MATCH(VALUE($E3315),'01_Cad_Pecas'!$D$2:$D$5000,0)),"")))</f>
        <v/>
      </c>
      <c r="M3315" s="14">
        <f>IF(OR($J3315="",$L3315=""),"",IF($K3315="",0,$K3315)+$J3315*$L3315)</f>
        <v/>
      </c>
      <c r="N3315" s="14" t="n">
        <v>46211</v>
      </c>
      <c r="O3315" s="14" t="n">
        <v>6</v>
      </c>
      <c r="P3315" s="14" t="n"/>
      <c r="Q3315" s="14" t="n"/>
      <c r="R3315" s="14" t="n"/>
      <c r="S3315" s="14" t="n"/>
      <c r="T3315" s="14">
        <f>IF(OR($J3315="",$O3315=""),"",$O3315/$J3315)</f>
        <v/>
      </c>
      <c r="U3315" s="14" t="inlineStr">
        <is>
          <t>Concluído</t>
        </is>
      </c>
      <c r="V3315" s="14" t="n"/>
      <c r="W3315" s="14" t="n"/>
      <c r="X3315" s="14" t="n"/>
      <c r="Y3315" s="14" t="n"/>
      <c r="Z3315" s="14" t="n"/>
      <c r="AA3315" s="11" t="n"/>
      <c r="AB3315" s="14">
        <f>B3315&amp;"|"&amp;I3315</f>
        <v/>
      </c>
      <c r="AC3315">
        <f>IF($B3315="","","|"&amp;SUBSTITUTE(TRIM(SUBSTITUTE(SUBSTITUTE(SUBSTITUTE(SUBSTITUTE(SUBSTITUTE(SUBSTITUTE(SUBSTITUTE(SUBSTITUTE(SUBSTITUTE(SUBSTITUTE(SUBSTITUTE(SUBSTITUTE(SUBSTITUTE(SUBSTITUTE(TRIM($B3315&amp;""),CHAR(10)," "),CHAR(13)," "),"."," "),";"," "),","," "),"/"," "),"+"," "),"-"," "),"  "," "),"  "," "),"  "," "),"  "," "),"  "," "),"  "," "))," ","|")&amp;"|")</f>
        <v/>
      </c>
      <c r="AD3315">
        <f>TRIM($I3315&amp;"")</f>
        <v/>
      </c>
    </row>
    <row r="3316" ht="36" customHeight="1">
      <c r="A3316" s="9" t="n">
        <v>46211</v>
      </c>
      <c r="B3316" s="14" t="inlineStr">
        <is>
          <t>10241</t>
        </is>
      </c>
      <c r="C3316" s="14" t="inlineStr">
        <is>
          <t>M/C 0717 (MARROM)</t>
        </is>
      </c>
      <c r="D3316" s="14" t="inlineStr">
        <is>
          <t>46 SECCIONADORA 1</t>
        </is>
      </c>
      <c r="E3316" s="14" t="n">
        <v>20052001</v>
      </c>
      <c r="F3316" s="14" t="inlineStr">
        <is>
          <t>(2-4) TRAVESSA 742X122X25 MDF - MESA ATHENAS</t>
        </is>
      </c>
      <c r="G3316" s="14" t="inlineStr">
        <is>
          <t>46 SECCIONADORA 1</t>
        </is>
      </c>
      <c r="H3316" s="14" t="inlineStr">
        <is>
          <t>46 SECCIONADORA 1</t>
        </is>
      </c>
      <c r="I3316" s="9" t="inlineStr">
        <is>
          <t>46 SECCIONADORA 1</t>
        </is>
      </c>
      <c r="J3316" s="9" t="n">
        <v>28</v>
      </c>
      <c r="K3316" s="14">
        <f>IF($E3316="","",IFERROR(INDEX('01_Cad_Pecas'!$H$2:$H$5000,MATCH($E3316,'01_Cad_Pecas'!$D$2:$D$5000,0)),IFERROR(INDEX('01_Cad_Pecas'!$H$2:$H$5000,MATCH(VALUE($E3316),'01_Cad_Pecas'!$D$2:$D$5000,0)),"")))</f>
        <v/>
      </c>
      <c r="L3316" s="14">
        <f>IF($E3316="","",IFERROR(INDEX('01_Cad_Pecas'!$I$2:$I$5000,MATCH($E3316,'01_Cad_Pecas'!$D$2:$D$5000,0)),IFERROR(INDEX('01_Cad_Pecas'!$I$2:$I$5000,MATCH(VALUE($E3316),'01_Cad_Pecas'!$D$2:$D$5000,0)),"")))</f>
        <v/>
      </c>
      <c r="M3316" s="14">
        <f>IF(OR($J3316="",$L3316=""),"",IF($K3316="",0,$K3316)+$J3316*$L3316)</f>
        <v/>
      </c>
      <c r="N3316" s="14" t="n">
        <v>46211</v>
      </c>
      <c r="O3316" s="14" t="n">
        <v>28</v>
      </c>
      <c r="P3316" s="14" t="n"/>
      <c r="Q3316" s="14" t="n"/>
      <c r="R3316" s="14" t="n"/>
      <c r="S3316" s="14" t="n"/>
      <c r="T3316" s="14">
        <f>IF(OR($J3316="",$O3316=""),"",$O3316/$J3316)</f>
        <v/>
      </c>
      <c r="U3316" s="14" t="inlineStr">
        <is>
          <t>Concluído</t>
        </is>
      </c>
      <c r="V3316" s="14" t="n"/>
      <c r="W3316" s="14" t="n"/>
      <c r="X3316" s="14" t="n"/>
      <c r="Y3316" s="14" t="n"/>
      <c r="Z3316" s="14" t="n"/>
      <c r="AA3316" s="11" t="n"/>
      <c r="AB3316" s="14">
        <f>B3316&amp;"|"&amp;I3316</f>
        <v/>
      </c>
      <c r="AC3316">
        <f>IF($B3316="","","|"&amp;SUBSTITUTE(TRIM(SUBSTITUTE(SUBSTITUTE(SUBSTITUTE(SUBSTITUTE(SUBSTITUTE(SUBSTITUTE(SUBSTITUTE(SUBSTITUTE(SUBSTITUTE(SUBSTITUTE(SUBSTITUTE(SUBSTITUTE(SUBSTITUTE(SUBSTITUTE(TRIM($B3316&amp;""),CHAR(10)," "),CHAR(13)," "),"."," "),";"," "),","," "),"/"," "),"+"," "),"-"," "),"  "," "),"  "," "),"  "," "),"  "," "),"  "," "),"  "," "))," ","|")&amp;"|")</f>
        <v/>
      </c>
      <c r="AD3316">
        <f>TRIM($I3316&amp;"")</f>
        <v/>
      </c>
    </row>
    <row r="3317" ht="36" customHeight="1">
      <c r="A3317" s="9" t="n">
        <v>46211</v>
      </c>
      <c r="B3317" s="14" t="inlineStr">
        <is>
          <t>10241</t>
        </is>
      </c>
      <c r="C3317" s="14" t="inlineStr">
        <is>
          <t>M/C 0717 (MARROM)</t>
        </is>
      </c>
      <c r="D3317" s="14" t="inlineStr">
        <is>
          <t>46 SECCIONADORA 1</t>
        </is>
      </c>
      <c r="E3317" s="14" t="n">
        <v>20052002</v>
      </c>
      <c r="F3317" s="14" t="inlineStr">
        <is>
          <t>(5) BASE MAIOR 542X124X25 MDF - MESA ATHENAS</t>
        </is>
      </c>
      <c r="G3317" s="14" t="inlineStr">
        <is>
          <t>46 SECCIONADORA 1</t>
        </is>
      </c>
      <c r="H3317" s="14" t="inlineStr">
        <is>
          <t>46 SECCIONADORA 1</t>
        </is>
      </c>
      <c r="I3317" s="9" t="inlineStr">
        <is>
          <t>46 SECCIONADORA 1</t>
        </is>
      </c>
      <c r="J3317" s="9" t="n">
        <v>6</v>
      </c>
      <c r="K3317" s="14">
        <f>IF($E3317="","",IFERROR(INDEX('01_Cad_Pecas'!$H$2:$H$5000,MATCH($E3317,'01_Cad_Pecas'!$D$2:$D$5000,0)),IFERROR(INDEX('01_Cad_Pecas'!$H$2:$H$5000,MATCH(VALUE($E3317),'01_Cad_Pecas'!$D$2:$D$5000,0)),"")))</f>
        <v/>
      </c>
      <c r="L3317" s="14">
        <f>IF($E3317="","",IFERROR(INDEX('01_Cad_Pecas'!$I$2:$I$5000,MATCH($E3317,'01_Cad_Pecas'!$D$2:$D$5000,0)),IFERROR(INDEX('01_Cad_Pecas'!$I$2:$I$5000,MATCH(VALUE($E3317),'01_Cad_Pecas'!$D$2:$D$5000,0)),"")))</f>
        <v/>
      </c>
      <c r="M3317" s="14">
        <f>IF(OR($J3317="",$L3317=""),"",IF($K3317="",0,$K3317)+$J3317*$L3317)</f>
        <v/>
      </c>
      <c r="N3317" s="14" t="n">
        <v>46211</v>
      </c>
      <c r="O3317" s="14" t="n">
        <v>6</v>
      </c>
      <c r="P3317" s="14" t="n"/>
      <c r="Q3317" s="14" t="n"/>
      <c r="R3317" s="14" t="n"/>
      <c r="S3317" s="14" t="n"/>
      <c r="T3317" s="14">
        <f>IF(OR($J3317="",$O3317=""),"",$O3317/$J3317)</f>
        <v/>
      </c>
      <c r="U3317" s="14" t="inlineStr">
        <is>
          <t>Concluído</t>
        </is>
      </c>
      <c r="V3317" s="14" t="n"/>
      <c r="W3317" s="14" t="n"/>
      <c r="X3317" s="14" t="n"/>
      <c r="Y3317" s="14" t="n"/>
      <c r="Z3317" s="14" t="n"/>
      <c r="AA3317" s="11" t="n"/>
      <c r="AB3317" s="14">
        <f>B3317&amp;"|"&amp;I3317</f>
        <v/>
      </c>
      <c r="AC3317">
        <f>IF($B3317="","","|"&amp;SUBSTITUTE(TRIM(SUBSTITUTE(SUBSTITUTE(SUBSTITUTE(SUBSTITUTE(SUBSTITUTE(SUBSTITUTE(SUBSTITUTE(SUBSTITUTE(SUBSTITUTE(SUBSTITUTE(SUBSTITUTE(SUBSTITUTE(SUBSTITUTE(SUBSTITUTE(TRIM($B3317&amp;""),CHAR(10)," "),CHAR(13)," "),"."," "),";"," "),","," "),"/"," "),"+"," "),"-"," "),"  "," "),"  "," "),"  "," "),"  "," "),"  "," "),"  "," "))," ","|")&amp;"|")</f>
        <v/>
      </c>
      <c r="AD3317">
        <f>TRIM($I3317&amp;"")</f>
        <v/>
      </c>
    </row>
    <row r="3318" ht="36" customHeight="1">
      <c r="A3318" s="9" t="n">
        <v>46211</v>
      </c>
      <c r="B3318" s="14" t="inlineStr">
        <is>
          <t>10241</t>
        </is>
      </c>
      <c r="C3318" s="14" t="inlineStr">
        <is>
          <t>M/C 0717 (MARROM)</t>
        </is>
      </c>
      <c r="D3318" s="14" t="inlineStr">
        <is>
          <t>46 SECCIONADORA 1</t>
        </is>
      </c>
      <c r="E3318" s="14" t="n">
        <v>20052003</v>
      </c>
      <c r="F3318" s="14" t="inlineStr">
        <is>
          <t>(6)BASE MENOR 386 (189)X124X25 MDF - MESA ATHENAS</t>
        </is>
      </c>
      <c r="G3318" s="14" t="inlineStr">
        <is>
          <t>46 SECCIONADORA 1</t>
        </is>
      </c>
      <c r="H3318" s="14" t="inlineStr">
        <is>
          <t>46 SECCIONADORA 1</t>
        </is>
      </c>
      <c r="I3318" s="9" t="inlineStr">
        <is>
          <t>46 SECCIONADORA 1</t>
        </is>
      </c>
      <c r="J3318" s="9" t="n">
        <v>12</v>
      </c>
      <c r="K3318" s="14">
        <f>IF($E3318="","",IFERROR(INDEX('01_Cad_Pecas'!$H$2:$H$5000,MATCH($E3318,'01_Cad_Pecas'!$D$2:$D$5000,0)),IFERROR(INDEX('01_Cad_Pecas'!$H$2:$H$5000,MATCH(VALUE($E3318),'01_Cad_Pecas'!$D$2:$D$5000,0)),"")))</f>
        <v/>
      </c>
      <c r="L3318" s="14">
        <f>IF($E3318="","",IFERROR(INDEX('01_Cad_Pecas'!$I$2:$I$5000,MATCH($E3318,'01_Cad_Pecas'!$D$2:$D$5000,0)),IFERROR(INDEX('01_Cad_Pecas'!$I$2:$I$5000,MATCH(VALUE($E3318),'01_Cad_Pecas'!$D$2:$D$5000,0)),"")))</f>
        <v/>
      </c>
      <c r="M3318" s="14">
        <f>IF(OR($J3318="",$L3318=""),"",IF($K3318="",0,$K3318)+$J3318*$L3318)</f>
        <v/>
      </c>
      <c r="N3318" s="14" t="n">
        <v>46211</v>
      </c>
      <c r="O3318" s="14" t="n">
        <v>12</v>
      </c>
      <c r="P3318" s="14" t="n"/>
      <c r="Q3318" s="14" t="n"/>
      <c r="R3318" s="14" t="n"/>
      <c r="S3318" s="14" t="n"/>
      <c r="T3318" s="14">
        <f>IF(OR($J3318="",$O3318=""),"",$O3318/$J3318)</f>
        <v/>
      </c>
      <c r="U3318" s="14" t="inlineStr">
        <is>
          <t>Concluído</t>
        </is>
      </c>
      <c r="V3318" s="14" t="n"/>
      <c r="W3318" s="14" t="n"/>
      <c r="X3318" s="14" t="n"/>
      <c r="Y3318" s="14" t="n"/>
      <c r="Z3318" s="14" t="n"/>
      <c r="AA3318" s="11" t="n"/>
      <c r="AB3318" s="14">
        <f>B3318&amp;"|"&amp;I3318</f>
        <v/>
      </c>
      <c r="AC3318">
        <f>IF($B3318="","","|"&amp;SUBSTITUTE(TRIM(SUBSTITUTE(SUBSTITUTE(SUBSTITUTE(SUBSTITUTE(SUBSTITUTE(SUBSTITUTE(SUBSTITUTE(SUBSTITUTE(SUBSTITUTE(SUBSTITUTE(SUBSTITUTE(SUBSTITUTE(SUBSTITUTE(SUBSTITUTE(TRIM($B3318&amp;""),CHAR(10)," "),CHAR(13)," "),"."," "),";"," "),","," "),"/"," "),"+"," "),"-"," "),"  "," "),"  "," "),"  "," "),"  "," "),"  "," "),"  "," "))," ","|")&amp;"|")</f>
        <v/>
      </c>
      <c r="AD3318">
        <f>TRIM($I3318&amp;"")</f>
        <v/>
      </c>
    </row>
    <row r="3319" ht="36" customHeight="1">
      <c r="A3319" s="9" t="n">
        <v>46211</v>
      </c>
      <c r="B3319" s="14" t="inlineStr">
        <is>
          <t>10241</t>
        </is>
      </c>
      <c r="C3319" s="14" t="inlineStr">
        <is>
          <t>M/C 0717 (MARROM)</t>
        </is>
      </c>
      <c r="D3319" s="14" t="inlineStr">
        <is>
          <t>46 SECCIONADORA 1</t>
        </is>
      </c>
      <c r="E3319" s="14" t="n">
        <v>20052202</v>
      </c>
      <c r="F3319" s="14" t="inlineStr">
        <is>
          <t>(5) BASE MAIOR 742X124X25 MDF - MESA ATHENAS 1,20</t>
        </is>
      </c>
      <c r="G3319" s="14" t="inlineStr">
        <is>
          <t>46 SECCIONADORA 1</t>
        </is>
      </c>
      <c r="H3319" s="14" t="inlineStr">
        <is>
          <t>46 SECCIONADORA 1</t>
        </is>
      </c>
      <c r="I3319" s="9" t="inlineStr">
        <is>
          <t>46 SECCIONADORA 1</t>
        </is>
      </c>
      <c r="J3319" s="9" t="n">
        <v>1</v>
      </c>
      <c r="K3319" s="14">
        <f>IF($E3319="","",IFERROR(INDEX('01_Cad_Pecas'!$H$2:$H$5000,MATCH($E3319,'01_Cad_Pecas'!$D$2:$D$5000,0)),IFERROR(INDEX('01_Cad_Pecas'!$H$2:$H$5000,MATCH(VALUE($E3319),'01_Cad_Pecas'!$D$2:$D$5000,0)),"")))</f>
        <v/>
      </c>
      <c r="L3319" s="14">
        <f>IF($E3319="","",IFERROR(INDEX('01_Cad_Pecas'!$I$2:$I$5000,MATCH($E3319,'01_Cad_Pecas'!$D$2:$D$5000,0)),IFERROR(INDEX('01_Cad_Pecas'!$I$2:$I$5000,MATCH(VALUE($E3319),'01_Cad_Pecas'!$D$2:$D$5000,0)),"")))</f>
        <v/>
      </c>
      <c r="M3319" s="14">
        <f>IF(OR($J3319="",$L3319=""),"",IF($K3319="",0,$K3319)+$J3319*$L3319)</f>
        <v/>
      </c>
      <c r="N3319" s="14" t="n">
        <v>46211</v>
      </c>
      <c r="O3319" s="14" t="n">
        <v>1</v>
      </c>
      <c r="P3319" s="14" t="n"/>
      <c r="Q3319" s="14" t="n"/>
      <c r="R3319" s="14" t="n"/>
      <c r="S3319" s="14" t="n"/>
      <c r="T3319" s="14">
        <f>IF(OR($J3319="",$O3319=""),"",$O3319/$J3319)</f>
        <v/>
      </c>
      <c r="U3319" s="14" t="inlineStr">
        <is>
          <t>Concluído</t>
        </is>
      </c>
      <c r="V3319" s="14" t="n"/>
      <c r="W3319" s="14" t="n"/>
      <c r="X3319" s="14" t="n"/>
      <c r="Y3319" s="14" t="n"/>
      <c r="Z3319" s="14" t="n"/>
      <c r="AA3319" s="11" t="n"/>
      <c r="AB3319" s="14">
        <f>B3319&amp;"|"&amp;I3319</f>
        <v/>
      </c>
      <c r="AC3319">
        <f>IF($B3319="","","|"&amp;SUBSTITUTE(TRIM(SUBSTITUTE(SUBSTITUTE(SUBSTITUTE(SUBSTITUTE(SUBSTITUTE(SUBSTITUTE(SUBSTITUTE(SUBSTITUTE(SUBSTITUTE(SUBSTITUTE(SUBSTITUTE(SUBSTITUTE(SUBSTITUTE(SUBSTITUTE(TRIM($B3319&amp;""),CHAR(10)," "),CHAR(13)," "),"."," "),";"," "),","," "),"/"," "),"+"," "),"-"," "),"  "," "),"  "," "),"  "," "),"  "," "),"  "," "),"  "," "))," ","|")&amp;"|")</f>
        <v/>
      </c>
      <c r="AD3319">
        <f>TRIM($I3319&amp;"")</f>
        <v/>
      </c>
    </row>
    <row r="3320" ht="36" customHeight="1">
      <c r="A3320" s="9" t="n">
        <v>46211</v>
      </c>
      <c r="B3320" s="14" t="inlineStr">
        <is>
          <t>10241</t>
        </is>
      </c>
      <c r="C3320" s="14" t="inlineStr">
        <is>
          <t>M/C 0717 (MARROM)</t>
        </is>
      </c>
      <c r="D3320" s="14" t="inlineStr">
        <is>
          <t>46 SECCIONADORA 1</t>
        </is>
      </c>
      <c r="E3320" s="14" t="n">
        <v>20052203</v>
      </c>
      <c r="F3320" s="14" t="inlineStr">
        <is>
          <t>(6)BASE MENOR 446(220)X124X25 MDF-MESA ATHENAS1,20</t>
        </is>
      </c>
      <c r="G3320" s="14" t="inlineStr">
        <is>
          <t>46 SECCIONADORA 1</t>
        </is>
      </c>
      <c r="H3320" s="14" t="inlineStr">
        <is>
          <t>46 SECCIONADORA 1</t>
        </is>
      </c>
      <c r="I3320" s="9" t="inlineStr">
        <is>
          <t>46 SECCIONADORA 1</t>
        </is>
      </c>
      <c r="J3320" s="9" t="n">
        <v>2</v>
      </c>
      <c r="K3320" s="14">
        <f>IF($E3320="","",IFERROR(INDEX('01_Cad_Pecas'!$H$2:$H$5000,MATCH($E3320,'01_Cad_Pecas'!$D$2:$D$5000,0)),IFERROR(INDEX('01_Cad_Pecas'!$H$2:$H$5000,MATCH(VALUE($E3320),'01_Cad_Pecas'!$D$2:$D$5000,0)),"")))</f>
        <v/>
      </c>
      <c r="L3320" s="14">
        <f>IF($E3320="","",IFERROR(INDEX('01_Cad_Pecas'!$I$2:$I$5000,MATCH($E3320,'01_Cad_Pecas'!$D$2:$D$5000,0)),IFERROR(INDEX('01_Cad_Pecas'!$I$2:$I$5000,MATCH(VALUE($E3320),'01_Cad_Pecas'!$D$2:$D$5000,0)),"")))</f>
        <v/>
      </c>
      <c r="M3320" s="14">
        <f>IF(OR($J3320="",$L3320=""),"",IF($K3320="",0,$K3320)+$J3320*$L3320)</f>
        <v/>
      </c>
      <c r="N3320" s="14" t="n">
        <v>46211</v>
      </c>
      <c r="O3320" s="14" t="n">
        <v>2</v>
      </c>
      <c r="P3320" s="14" t="n"/>
      <c r="Q3320" s="14" t="n"/>
      <c r="R3320" s="14" t="n"/>
      <c r="S3320" s="14" t="n"/>
      <c r="T3320" s="14">
        <f>IF(OR($J3320="",$O3320=""),"",$O3320/$J3320)</f>
        <v/>
      </c>
      <c r="U3320" s="14" t="inlineStr">
        <is>
          <t>Concluído</t>
        </is>
      </c>
      <c r="V3320" s="14" t="n"/>
      <c r="W3320" s="14" t="n"/>
      <c r="X3320" s="14" t="n"/>
      <c r="Y3320" s="14" t="n"/>
      <c r="Z3320" s="14" t="n"/>
      <c r="AA3320" s="11" t="n"/>
      <c r="AB3320" s="14">
        <f>B3320&amp;"|"&amp;I3320</f>
        <v/>
      </c>
      <c r="AC3320">
        <f>IF($B3320="","","|"&amp;SUBSTITUTE(TRIM(SUBSTITUTE(SUBSTITUTE(SUBSTITUTE(SUBSTITUTE(SUBSTITUTE(SUBSTITUTE(SUBSTITUTE(SUBSTITUTE(SUBSTITUTE(SUBSTITUTE(SUBSTITUTE(SUBSTITUTE(SUBSTITUTE(SUBSTITUTE(TRIM($B3320&amp;""),CHAR(10)," "),CHAR(13)," "),"."," "),";"," "),","," "),"/"," "),"+"," "),"-"," "),"  "," "),"  "," "),"  "," "),"  "," "),"  "," "),"  "," "))," ","|")&amp;"|")</f>
        <v/>
      </c>
      <c r="AD3320">
        <f>TRIM($I3320&amp;"")</f>
        <v/>
      </c>
    </row>
    <row r="3321" ht="48" customHeight="1">
      <c r="A3321" s="9" t="n">
        <v>46211</v>
      </c>
      <c r="B3321" s="14" t="inlineStr">
        <is>
          <t>10245</t>
        </is>
      </c>
      <c r="C3321" s="14" t="inlineStr">
        <is>
          <t>M/C 0713 ENCAIXE ESPLANADA (FOLHA AZUL)</t>
        </is>
      </c>
      <c r="D3321" s="14" t="inlineStr">
        <is>
          <t>46 SECCIONADORA 1</t>
        </is>
      </c>
      <c r="E3321" s="14" t="n">
        <v>30001205</v>
      </c>
      <c r="F3321" s="14" t="inlineStr">
        <is>
          <t>TRAV ASSENTO 367X80X15 MDP CAD PE INTEIRO/ MADEIRA</t>
        </is>
      </c>
      <c r="G3321" s="14" t="inlineStr">
        <is>
          <t>46 SECCIONADORA 1</t>
        </is>
      </c>
      <c r="H3321" s="14" t="inlineStr">
        <is>
          <t>46 SECCIONADORA 1</t>
        </is>
      </c>
      <c r="I3321" s="9" t="inlineStr">
        <is>
          <t>46 SECCIONADORA 1</t>
        </is>
      </c>
      <c r="J3321" s="9" t="n">
        <v>30</v>
      </c>
      <c r="K3321" s="14">
        <f>IF($E3321="","",IFERROR(INDEX('01_Cad_Pecas'!$H$2:$H$5000,MATCH($E3321,'01_Cad_Pecas'!$D$2:$D$5000,0)),IFERROR(INDEX('01_Cad_Pecas'!$H$2:$H$5000,MATCH(VALUE($E3321),'01_Cad_Pecas'!$D$2:$D$5000,0)),"")))</f>
        <v/>
      </c>
      <c r="L3321" s="14">
        <f>IF($E3321="","",IFERROR(INDEX('01_Cad_Pecas'!$I$2:$I$5000,MATCH($E3321,'01_Cad_Pecas'!$D$2:$D$5000,0)),IFERROR(INDEX('01_Cad_Pecas'!$I$2:$I$5000,MATCH(VALUE($E3321),'01_Cad_Pecas'!$D$2:$D$5000,0)),"")))</f>
        <v/>
      </c>
      <c r="M3321" s="14">
        <f>IF(OR($J3321="",$L3321=""),"",IF($K3321="",0,$K3321)+$J3321*$L3321)</f>
        <v/>
      </c>
      <c r="N3321" s="14" t="n">
        <v>46211</v>
      </c>
      <c r="O3321" s="14" t="n">
        <v>30</v>
      </c>
      <c r="P3321" s="14" t="n"/>
      <c r="Q3321" s="14" t="n"/>
      <c r="R3321" s="14" t="n"/>
      <c r="S3321" s="14" t="n"/>
      <c r="T3321" s="14">
        <f>IF(OR($J3321="",$O3321=""),"",$O3321/$J3321)</f>
        <v/>
      </c>
      <c r="U3321" s="14" t="inlineStr">
        <is>
          <t>Concluído</t>
        </is>
      </c>
      <c r="V3321" s="14" t="n"/>
      <c r="W3321" s="14" t="n"/>
      <c r="X3321" s="14" t="n"/>
      <c r="Y3321" s="14" t="n"/>
      <c r="Z3321" s="14" t="n"/>
      <c r="AA3321" s="11" t="n"/>
      <c r="AB3321" s="14">
        <f>B3321&amp;"|"&amp;I3321</f>
        <v/>
      </c>
      <c r="AC3321">
        <f>IF($B3321="","","|"&amp;SUBSTITUTE(TRIM(SUBSTITUTE(SUBSTITUTE(SUBSTITUTE(SUBSTITUTE(SUBSTITUTE(SUBSTITUTE(SUBSTITUTE(SUBSTITUTE(SUBSTITUTE(SUBSTITUTE(SUBSTITUTE(SUBSTITUTE(SUBSTITUTE(SUBSTITUTE(TRIM($B3321&amp;""),CHAR(10)," "),CHAR(13)," "),"."," "),";"," "),","," "),"/"," "),"+"," "),"-"," "),"  "," "),"  "," "),"  "," "),"  "," "),"  "," "),"  "," "))," ","|")&amp;"|")</f>
        <v/>
      </c>
      <c r="AD3321">
        <f>TRIM($I3321&amp;"")</f>
        <v/>
      </c>
    </row>
    <row r="3322" ht="48" customHeight="1">
      <c r="A3322" s="9" t="n">
        <v>46211</v>
      </c>
      <c r="B3322" s="14" t="inlineStr">
        <is>
          <t>10245</t>
        </is>
      </c>
      <c r="C3322" s="14" t="inlineStr">
        <is>
          <t>M/C 0713 ENCAIXE ESPLANADA (FOLHA AZUL)</t>
        </is>
      </c>
      <c r="D3322" s="14" t="inlineStr">
        <is>
          <t>46 SECCIONADORA 1</t>
        </is>
      </c>
      <c r="E3322" s="14" t="n">
        <v>30001206</v>
      </c>
      <c r="F3322" s="14" t="inlineStr">
        <is>
          <t>TRAVESSA ENCOSTO 360X80X15 MDP CAD PE INTEIRO</t>
        </is>
      </c>
      <c r="G3322" s="14" t="inlineStr">
        <is>
          <t>46 SECCIONADORA 1</t>
        </is>
      </c>
      <c r="H3322" s="14" t="inlineStr">
        <is>
          <t>46 SECCIONADORA 1</t>
        </is>
      </c>
      <c r="I3322" s="9" t="inlineStr">
        <is>
          <t>46 SECCIONADORA 1</t>
        </is>
      </c>
      <c r="J3322" s="9" t="n">
        <v>30</v>
      </c>
      <c r="K3322" s="14">
        <f>IF($E3322="","",IFERROR(INDEX('01_Cad_Pecas'!$H$2:$H$5000,MATCH($E3322,'01_Cad_Pecas'!$D$2:$D$5000,0)),IFERROR(INDEX('01_Cad_Pecas'!$H$2:$H$5000,MATCH(VALUE($E3322),'01_Cad_Pecas'!$D$2:$D$5000,0)),"")))</f>
        <v/>
      </c>
      <c r="L3322" s="14">
        <f>IF($E3322="","",IFERROR(INDEX('01_Cad_Pecas'!$I$2:$I$5000,MATCH($E3322,'01_Cad_Pecas'!$D$2:$D$5000,0)),IFERROR(INDEX('01_Cad_Pecas'!$I$2:$I$5000,MATCH(VALUE($E3322),'01_Cad_Pecas'!$D$2:$D$5000,0)),"")))</f>
        <v/>
      </c>
      <c r="M3322" s="14">
        <f>IF(OR($J3322="",$L3322=""),"",IF($K3322="",0,$K3322)+$J3322*$L3322)</f>
        <v/>
      </c>
      <c r="N3322" s="14" t="n">
        <v>46211</v>
      </c>
      <c r="O3322" s="14" t="n">
        <v>30</v>
      </c>
      <c r="P3322" s="14" t="n"/>
      <c r="Q3322" s="14" t="n"/>
      <c r="R3322" s="14" t="n"/>
      <c r="S3322" s="14" t="n"/>
      <c r="T3322" s="14">
        <f>IF(OR($J3322="",$O3322=""),"",$O3322/$J3322)</f>
        <v/>
      </c>
      <c r="U3322" s="14" t="inlineStr">
        <is>
          <t>Concluído</t>
        </is>
      </c>
      <c r="V3322" s="14" t="n"/>
      <c r="W3322" s="14" t="n"/>
      <c r="X3322" s="14" t="n"/>
      <c r="Y3322" s="14" t="n"/>
      <c r="Z3322" s="14" t="n"/>
      <c r="AA3322" s="11" t="n"/>
      <c r="AB3322" s="14">
        <f>B3322&amp;"|"&amp;I3322</f>
        <v/>
      </c>
      <c r="AC3322">
        <f>IF($B3322="","","|"&amp;SUBSTITUTE(TRIM(SUBSTITUTE(SUBSTITUTE(SUBSTITUTE(SUBSTITUTE(SUBSTITUTE(SUBSTITUTE(SUBSTITUTE(SUBSTITUTE(SUBSTITUTE(SUBSTITUTE(SUBSTITUTE(SUBSTITUTE(SUBSTITUTE(SUBSTITUTE(TRIM($B3322&amp;""),CHAR(10)," "),CHAR(13)," "),"."," "),";"," "),","," "),"/"," "),"+"," "),"-"," "),"  "," "),"  "," "),"  "," "),"  "," "),"  "," "),"  "," "))," ","|")&amp;"|")</f>
        <v/>
      </c>
      <c r="AD3322">
        <f>TRIM($I3322&amp;"")</f>
        <v/>
      </c>
    </row>
    <row r="3323" ht="48" customHeight="1">
      <c r="A3323" s="9" t="n">
        <v>46211</v>
      </c>
      <c r="B3323" s="14" t="inlineStr">
        <is>
          <t>10245</t>
        </is>
      </c>
      <c r="C3323" s="14" t="inlineStr">
        <is>
          <t>M/C 0713 ENCAIXE ESPLANADA (FOLHA AZUL)</t>
        </is>
      </c>
      <c r="D3323" s="14" t="inlineStr">
        <is>
          <t>46 SECCIONADORA 1</t>
        </is>
      </c>
      <c r="E3323" s="14" t="n">
        <v>30001207</v>
      </c>
      <c r="F3323" s="14" t="inlineStr">
        <is>
          <t>TRAVESSA 360X62X15 MDP CAD PE INTEIRO</t>
        </is>
      </c>
      <c r="G3323" s="14" t="inlineStr">
        <is>
          <t>46 SECCIONADORA 1</t>
        </is>
      </c>
      <c r="H3323" s="14" t="inlineStr">
        <is>
          <t>46 SECCIONADORA 1</t>
        </is>
      </c>
      <c r="I3323" s="9" t="inlineStr">
        <is>
          <t>46 SECCIONADORA 1</t>
        </is>
      </c>
      <c r="J3323" s="9" t="n">
        <v>30</v>
      </c>
      <c r="K3323" s="14">
        <f>IF($E3323="","",IFERROR(INDEX('01_Cad_Pecas'!$H$2:$H$5000,MATCH($E3323,'01_Cad_Pecas'!$D$2:$D$5000,0)),IFERROR(INDEX('01_Cad_Pecas'!$H$2:$H$5000,MATCH(VALUE($E3323),'01_Cad_Pecas'!$D$2:$D$5000,0)),"")))</f>
        <v/>
      </c>
      <c r="L3323" s="14">
        <f>IF($E3323="","",IFERROR(INDEX('01_Cad_Pecas'!$I$2:$I$5000,MATCH($E3323,'01_Cad_Pecas'!$D$2:$D$5000,0)),IFERROR(INDEX('01_Cad_Pecas'!$I$2:$I$5000,MATCH(VALUE($E3323),'01_Cad_Pecas'!$D$2:$D$5000,0)),"")))</f>
        <v/>
      </c>
      <c r="M3323" s="14">
        <f>IF(OR($J3323="",$L3323=""),"",IF($K3323="",0,$K3323)+$J3323*$L3323)</f>
        <v/>
      </c>
      <c r="N3323" s="14" t="n">
        <v>46211</v>
      </c>
      <c r="O3323" s="14" t="n">
        <v>30</v>
      </c>
      <c r="P3323" s="14" t="n"/>
      <c r="Q3323" s="14" t="n"/>
      <c r="R3323" s="14" t="n"/>
      <c r="S3323" s="14" t="n"/>
      <c r="T3323" s="14">
        <f>IF(OR($J3323="",$O3323=""),"",$O3323/$J3323)</f>
        <v/>
      </c>
      <c r="U3323" s="14" t="inlineStr">
        <is>
          <t>Concluído</t>
        </is>
      </c>
      <c r="V3323" s="14" t="n"/>
      <c r="W3323" s="14" t="n"/>
      <c r="X3323" s="14" t="n"/>
      <c r="Y3323" s="14" t="n"/>
      <c r="Z3323" s="14" t="n"/>
      <c r="AA3323" s="11" t="n"/>
      <c r="AB3323" s="14">
        <f>B3323&amp;"|"&amp;I3323</f>
        <v/>
      </c>
      <c r="AC3323">
        <f>IF($B3323="","","|"&amp;SUBSTITUTE(TRIM(SUBSTITUTE(SUBSTITUTE(SUBSTITUTE(SUBSTITUTE(SUBSTITUTE(SUBSTITUTE(SUBSTITUTE(SUBSTITUTE(SUBSTITUTE(SUBSTITUTE(SUBSTITUTE(SUBSTITUTE(SUBSTITUTE(SUBSTITUTE(TRIM($B3323&amp;""),CHAR(10)," "),CHAR(13)," "),"."," "),";"," "),","," "),"/"," "),"+"," "),"-"," "),"  "," "),"  "," "),"  "," "),"  "," "),"  "," "),"  "," "))," ","|")&amp;"|")</f>
        <v/>
      </c>
      <c r="AD3323">
        <f>TRIM($I3323&amp;"")</f>
        <v/>
      </c>
    </row>
    <row r="3324" ht="36" customHeight="1">
      <c r="A3324" s="9" t="n">
        <v>46212</v>
      </c>
      <c r="B3324" s="14" t="inlineStr">
        <is>
          <t>10246</t>
        </is>
      </c>
      <c r="C3324" s="14" t="inlineStr">
        <is>
          <t>M/C 0720 (AMARELO)</t>
        </is>
      </c>
      <c r="D3324" s="14" t="inlineStr">
        <is>
          <t>46 SECCIONADORA 1</t>
        </is>
      </c>
      <c r="E3324" s="14" t="n">
        <v>20014107</v>
      </c>
      <c r="F3324" s="14" t="inlineStr">
        <is>
          <t>ENGRO MENOR 802X60X12 MDP - MESA DAKAR</t>
        </is>
      </c>
      <c r="G3324" s="14" t="inlineStr">
        <is>
          <t>46 SECCIONADORA 1</t>
        </is>
      </c>
      <c r="H3324" s="14" t="inlineStr">
        <is>
          <t>46 SECCIONADORA 1</t>
        </is>
      </c>
      <c r="I3324" s="9" t="inlineStr">
        <is>
          <t>46 SECCIONADORA 1</t>
        </is>
      </c>
      <c r="J3324" s="9" t="n">
        <v>280</v>
      </c>
      <c r="K3324" s="14">
        <f>IF($E3324="","",IFERROR(INDEX('01_Cad_Pecas'!$H$2:$H$5000,MATCH($E3324,'01_Cad_Pecas'!$D$2:$D$5000,0)),IFERROR(INDEX('01_Cad_Pecas'!$H$2:$H$5000,MATCH(VALUE($E3324),'01_Cad_Pecas'!$D$2:$D$5000,0)),"")))</f>
        <v/>
      </c>
      <c r="L3324" s="14">
        <f>IF($E3324="","",IFERROR(INDEX('01_Cad_Pecas'!$I$2:$I$5000,MATCH($E3324,'01_Cad_Pecas'!$D$2:$D$5000,0)),IFERROR(INDEX('01_Cad_Pecas'!$I$2:$I$5000,MATCH(VALUE($E3324),'01_Cad_Pecas'!$D$2:$D$5000,0)),"")))</f>
        <v/>
      </c>
      <c r="M3324" s="14">
        <f>IF(OR($J3324="",$L3324=""),"",IF($K3324="",0,$K3324)+$J3324*$L3324)</f>
        <v/>
      </c>
      <c r="N3324" s="14" t="n">
        <v>46211</v>
      </c>
      <c r="O3324" s="14" t="n">
        <v>280</v>
      </c>
      <c r="P3324" s="14" t="n"/>
      <c r="Q3324" s="14" t="n"/>
      <c r="R3324" s="14" t="n"/>
      <c r="S3324" s="14" t="n"/>
      <c r="T3324" s="14">
        <f>IF(OR($J3324="",$O3324=""),"",$O3324/$J3324)</f>
        <v/>
      </c>
      <c r="U3324" s="14" t="inlineStr">
        <is>
          <t>Concluído</t>
        </is>
      </c>
      <c r="V3324" s="14" t="n"/>
      <c r="W3324" s="14" t="n"/>
      <c r="X3324" s="14" t="n"/>
      <c r="Y3324" s="14" t="n"/>
      <c r="Z3324" s="14" t="n"/>
      <c r="AA3324" s="11" t="n"/>
      <c r="AB3324" s="14">
        <f>B3324&amp;"|"&amp;I3324</f>
        <v/>
      </c>
      <c r="AC3324">
        <f>IF($B3324="","","|"&amp;SUBSTITUTE(TRIM(SUBSTITUTE(SUBSTITUTE(SUBSTITUTE(SUBSTITUTE(SUBSTITUTE(SUBSTITUTE(SUBSTITUTE(SUBSTITUTE(SUBSTITUTE(SUBSTITUTE(SUBSTITUTE(SUBSTITUTE(SUBSTITUTE(SUBSTITUTE(TRIM($B3324&amp;""),CHAR(10)," "),CHAR(13)," "),"."," "),";"," "),","," "),"/"," "),"+"," "),"-"," "),"  "," "),"  "," "),"  "," "),"  "," "),"  "," "),"  "," "))," ","|")&amp;"|")</f>
        <v/>
      </c>
      <c r="AD3324">
        <f>TRIM($I3324&amp;"")</f>
        <v/>
      </c>
    </row>
    <row r="3325" ht="36" customHeight="1">
      <c r="A3325" s="9" t="n">
        <v>46212</v>
      </c>
      <c r="B3325" s="14" t="inlineStr">
        <is>
          <t>10246</t>
        </is>
      </c>
      <c r="C3325" s="14" t="inlineStr">
        <is>
          <t>M/C 0720 (AMARELO)</t>
        </is>
      </c>
      <c r="D3325" s="14" t="inlineStr">
        <is>
          <t>46 SECCIONADORA 1</t>
        </is>
      </c>
      <c r="E3325" s="14" t="n">
        <v>20014305</v>
      </c>
      <c r="F3325" s="14" t="inlineStr">
        <is>
          <t>(1) TAMPO 1202X802X12 MDP - MESA DAKAR/MIAMI 1,20</t>
        </is>
      </c>
      <c r="G3325" s="14" t="inlineStr">
        <is>
          <t>46 SECCIONADORA 1</t>
        </is>
      </c>
      <c r="H3325" s="14" t="inlineStr">
        <is>
          <t>46 SECCIONADORA 1</t>
        </is>
      </c>
      <c r="I3325" s="9" t="inlineStr">
        <is>
          <t>46 SECCIONADORA 1</t>
        </is>
      </c>
      <c r="J3325" s="9" t="n">
        <v>140</v>
      </c>
      <c r="K3325" s="14">
        <f>IF($E3325="","",IFERROR(INDEX('01_Cad_Pecas'!$H$2:$H$5000,MATCH($E3325,'01_Cad_Pecas'!$D$2:$D$5000,0)),IFERROR(INDEX('01_Cad_Pecas'!$H$2:$H$5000,MATCH(VALUE($E3325),'01_Cad_Pecas'!$D$2:$D$5000,0)),"")))</f>
        <v/>
      </c>
      <c r="L3325" s="14">
        <f>IF($E3325="","",IFERROR(INDEX('01_Cad_Pecas'!$I$2:$I$5000,MATCH($E3325,'01_Cad_Pecas'!$D$2:$D$5000,0)),IFERROR(INDEX('01_Cad_Pecas'!$I$2:$I$5000,MATCH(VALUE($E3325),'01_Cad_Pecas'!$D$2:$D$5000,0)),"")))</f>
        <v/>
      </c>
      <c r="M3325" s="14">
        <f>IF(OR($J3325="",$L3325=""),"",IF($K3325="",0,$K3325)+$J3325*$L3325)</f>
        <v/>
      </c>
      <c r="N3325" s="14" t="n">
        <v>46211</v>
      </c>
      <c r="O3325" s="14" t="n">
        <v>140</v>
      </c>
      <c r="P3325" s="14" t="n"/>
      <c r="Q3325" s="14" t="n"/>
      <c r="R3325" s="14" t="n"/>
      <c r="S3325" s="14" t="n"/>
      <c r="T3325" s="14">
        <f>IF(OR($J3325="",$O3325=""),"",$O3325/$J3325)</f>
        <v/>
      </c>
      <c r="U3325" s="14" t="inlineStr">
        <is>
          <t>Concluído</t>
        </is>
      </c>
      <c r="V3325" s="14" t="n"/>
      <c r="W3325" s="14" t="n"/>
      <c r="X3325" s="14" t="n"/>
      <c r="Y3325" s="14" t="n"/>
      <c r="Z3325" s="14" t="n"/>
      <c r="AA3325" s="11" t="n"/>
      <c r="AB3325" s="14">
        <f>B3325&amp;"|"&amp;I3325</f>
        <v/>
      </c>
      <c r="AC3325">
        <f>IF($B3325="","","|"&amp;SUBSTITUTE(TRIM(SUBSTITUTE(SUBSTITUTE(SUBSTITUTE(SUBSTITUTE(SUBSTITUTE(SUBSTITUTE(SUBSTITUTE(SUBSTITUTE(SUBSTITUTE(SUBSTITUTE(SUBSTITUTE(SUBSTITUTE(SUBSTITUTE(SUBSTITUTE(TRIM($B3325&amp;""),CHAR(10)," "),CHAR(13)," "),"."," "),";"," "),","," "),"/"," "),"+"," "),"-"," "),"  "," "),"  "," "),"  "," "),"  "," "),"  "," "),"  "," "))," ","|")&amp;"|")</f>
        <v/>
      </c>
      <c r="AD3325">
        <f>TRIM($I3325&amp;"")</f>
        <v/>
      </c>
    </row>
    <row r="3326" ht="36" customHeight="1">
      <c r="A3326" s="9" t="n">
        <v>46212</v>
      </c>
      <c r="B3326" s="14" t="inlineStr">
        <is>
          <t>10246</t>
        </is>
      </c>
      <c r="C3326" s="14" t="inlineStr">
        <is>
          <t>M/C 0720 (AMARELO)</t>
        </is>
      </c>
      <c r="D3326" s="14" t="inlineStr">
        <is>
          <t>46 SECCIONADORA 1</t>
        </is>
      </c>
      <c r="E3326" s="14" t="n">
        <v>20014306</v>
      </c>
      <c r="F3326" s="14" t="inlineStr">
        <is>
          <t>ENGRO MAIOR 1080X60X12 MDP - MESA DAKAR 1,20</t>
        </is>
      </c>
      <c r="G3326" s="14" t="inlineStr">
        <is>
          <t>46 SECCIONADORA 1</t>
        </is>
      </c>
      <c r="H3326" s="14" t="inlineStr">
        <is>
          <t>46 SECCIONADORA 1</t>
        </is>
      </c>
      <c r="I3326" s="9" t="inlineStr">
        <is>
          <t>46 SECCIONADORA 1</t>
        </is>
      </c>
      <c r="J3326" s="9" t="n">
        <v>280</v>
      </c>
      <c r="K3326" s="14">
        <f>IF($E3326="","",IFERROR(INDEX('01_Cad_Pecas'!$H$2:$H$5000,MATCH($E3326,'01_Cad_Pecas'!$D$2:$D$5000,0)),IFERROR(INDEX('01_Cad_Pecas'!$H$2:$H$5000,MATCH(VALUE($E3326),'01_Cad_Pecas'!$D$2:$D$5000,0)),"")))</f>
        <v/>
      </c>
      <c r="L3326" s="14">
        <f>IF($E3326="","",IFERROR(INDEX('01_Cad_Pecas'!$I$2:$I$5000,MATCH($E3326,'01_Cad_Pecas'!$D$2:$D$5000,0)),IFERROR(INDEX('01_Cad_Pecas'!$I$2:$I$5000,MATCH(VALUE($E3326),'01_Cad_Pecas'!$D$2:$D$5000,0)),"")))</f>
        <v/>
      </c>
      <c r="M3326" s="14">
        <f>IF(OR($J3326="",$L3326=""),"",IF($K3326="",0,$K3326)+$J3326*$L3326)</f>
        <v/>
      </c>
      <c r="N3326" s="14" t="n">
        <v>46211</v>
      </c>
      <c r="O3326" s="14" t="n">
        <v>280</v>
      </c>
      <c r="P3326" s="14" t="n"/>
      <c r="Q3326" s="14" t="n"/>
      <c r="R3326" s="14" t="n"/>
      <c r="S3326" s="14" t="n"/>
      <c r="T3326" s="14">
        <f>IF(OR($J3326="",$O3326=""),"",$O3326/$J3326)</f>
        <v/>
      </c>
      <c r="U3326" s="14" t="inlineStr">
        <is>
          <t>Concluído</t>
        </is>
      </c>
      <c r="V3326" s="14" t="n"/>
      <c r="W3326" s="14" t="n"/>
      <c r="X3326" s="14" t="n"/>
      <c r="Y3326" s="14" t="n"/>
      <c r="Z3326" s="14" t="n"/>
      <c r="AA3326" s="11" t="n"/>
      <c r="AB3326" s="14">
        <f>B3326&amp;"|"&amp;I3326</f>
        <v/>
      </c>
      <c r="AC3326">
        <f>IF($B3326="","","|"&amp;SUBSTITUTE(TRIM(SUBSTITUTE(SUBSTITUTE(SUBSTITUTE(SUBSTITUTE(SUBSTITUTE(SUBSTITUTE(SUBSTITUTE(SUBSTITUTE(SUBSTITUTE(SUBSTITUTE(SUBSTITUTE(SUBSTITUTE(SUBSTITUTE(SUBSTITUTE(TRIM($B3326&amp;""),CHAR(10)," "),CHAR(13)," "),"."," "),";"," "),","," "),"/"," "),"+"," "),"-"," "),"  "," "),"  "," "),"  "," "),"  "," "),"  "," "),"  "," "))," ","|")&amp;"|")</f>
        <v/>
      </c>
      <c r="AD3326">
        <f>TRIM($I3326&amp;"")</f>
        <v/>
      </c>
    </row>
    <row r="3327" ht="36" customHeight="1">
      <c r="A3327" s="9" t="n">
        <v>46212</v>
      </c>
      <c r="B3327" s="14" t="inlineStr">
        <is>
          <t>10246</t>
        </is>
      </c>
      <c r="C3327" s="14" t="inlineStr">
        <is>
          <t>M/C 0720 (AMARELO)</t>
        </is>
      </c>
      <c r="D3327" s="14" t="inlineStr">
        <is>
          <t>46 SECCIONADORA 1</t>
        </is>
      </c>
      <c r="E3327" s="14" t="n">
        <v>30080001</v>
      </c>
      <c r="F3327" s="14" t="inlineStr">
        <is>
          <t>(2) BASE 620X620X12 MDP - MESA ASMT. 1,36X1,36</t>
        </is>
      </c>
      <c r="G3327" s="14" t="inlineStr">
        <is>
          <t>46 SECCIONADORA 1</t>
        </is>
      </c>
      <c r="H3327" s="14" t="inlineStr">
        <is>
          <t>46 SECCIONADORA 1</t>
        </is>
      </c>
      <c r="I3327" s="9" t="inlineStr">
        <is>
          <t>46 SECCIONADORA 1</t>
        </is>
      </c>
      <c r="J3327" s="9" t="n">
        <v>20</v>
      </c>
      <c r="K3327" s="14">
        <f>IF($E3327="","",IFERROR(INDEX('01_Cad_Pecas'!$H$2:$H$5000,MATCH($E3327,'01_Cad_Pecas'!$D$2:$D$5000,0)),IFERROR(INDEX('01_Cad_Pecas'!$H$2:$H$5000,MATCH(VALUE($E3327),'01_Cad_Pecas'!$D$2:$D$5000,0)),"")))</f>
        <v/>
      </c>
      <c r="L3327" s="14">
        <f>IF($E3327="","",IFERROR(INDEX('01_Cad_Pecas'!$I$2:$I$5000,MATCH($E3327,'01_Cad_Pecas'!$D$2:$D$5000,0)),IFERROR(INDEX('01_Cad_Pecas'!$I$2:$I$5000,MATCH(VALUE($E3327),'01_Cad_Pecas'!$D$2:$D$5000,0)),"")))</f>
        <v/>
      </c>
      <c r="M3327" s="14">
        <f>IF(OR($J3327="",$L3327=""),"",IF($K3327="",0,$K3327)+$J3327*$L3327)</f>
        <v/>
      </c>
      <c r="N3327" s="14" t="n">
        <v>46211</v>
      </c>
      <c r="O3327" s="14" t="n">
        <v>20</v>
      </c>
      <c r="P3327" s="14" t="n"/>
      <c r="Q3327" s="14" t="n"/>
      <c r="R3327" s="14" t="n"/>
      <c r="S3327" s="14" t="n"/>
      <c r="T3327" s="14">
        <f>IF(OR($J3327="",$O3327=""),"",$O3327/$J3327)</f>
        <v/>
      </c>
      <c r="U3327" s="14" t="inlineStr">
        <is>
          <t>Concluído</t>
        </is>
      </c>
      <c r="V3327" s="14" t="n"/>
      <c r="W3327" s="14" t="n"/>
      <c r="X3327" s="14" t="n"/>
      <c r="Y3327" s="14" t="n"/>
      <c r="Z3327" s="14" t="n"/>
      <c r="AA3327" s="11" t="n"/>
      <c r="AB3327" s="14">
        <f>B3327&amp;"|"&amp;I3327</f>
        <v/>
      </c>
      <c r="AC3327">
        <f>IF($B3327="","","|"&amp;SUBSTITUTE(TRIM(SUBSTITUTE(SUBSTITUTE(SUBSTITUTE(SUBSTITUTE(SUBSTITUTE(SUBSTITUTE(SUBSTITUTE(SUBSTITUTE(SUBSTITUTE(SUBSTITUTE(SUBSTITUTE(SUBSTITUTE(SUBSTITUTE(SUBSTITUTE(TRIM($B3327&amp;""),CHAR(10)," "),CHAR(13)," "),"."," "),";"," "),","," "),"/"," "),"+"," "),"-"," "),"  "," "),"  "," "),"  "," "),"  "," "),"  "," "),"  "," "))," ","|")&amp;"|")</f>
        <v/>
      </c>
      <c r="AD3327">
        <f>TRIM($I3327&amp;"")</f>
        <v/>
      </c>
    </row>
    <row r="3328" ht="36" customHeight="1">
      <c r="A3328" s="9" t="n">
        <v>46212</v>
      </c>
      <c r="B3328" s="14" t="inlineStr">
        <is>
          <t>10246</t>
        </is>
      </c>
      <c r="C3328" s="14" t="inlineStr">
        <is>
          <t>M/C 0720 (AMARELO)</t>
        </is>
      </c>
      <c r="D3328" s="14" t="inlineStr">
        <is>
          <t>46 SECCIONADORA 1</t>
        </is>
      </c>
      <c r="E3328" s="14" t="n">
        <v>30080002</v>
      </c>
      <c r="F3328" s="14" t="inlineStr">
        <is>
          <t>(3)LAT. DA BASE 750X565X12 MDP-MESA AMST.1,36X1,36</t>
        </is>
      </c>
      <c r="G3328" s="14" t="inlineStr">
        <is>
          <t>46 SECCIONADORA 1</t>
        </is>
      </c>
      <c r="H3328" s="14" t="inlineStr">
        <is>
          <t>46 SECCIONADORA 1</t>
        </is>
      </c>
      <c r="I3328" s="9" t="inlineStr">
        <is>
          <t>46 SECCIONADORA 1</t>
        </is>
      </c>
      <c r="J3328" s="9" t="n">
        <v>40</v>
      </c>
      <c r="K3328" s="14">
        <f>IF($E3328="","",IFERROR(INDEX('01_Cad_Pecas'!$H$2:$H$5000,MATCH($E3328,'01_Cad_Pecas'!$D$2:$D$5000,0)),IFERROR(INDEX('01_Cad_Pecas'!$H$2:$H$5000,MATCH(VALUE($E3328),'01_Cad_Pecas'!$D$2:$D$5000,0)),"")))</f>
        <v/>
      </c>
      <c r="L3328" s="14">
        <f>IF($E3328="","",IFERROR(INDEX('01_Cad_Pecas'!$I$2:$I$5000,MATCH($E3328,'01_Cad_Pecas'!$D$2:$D$5000,0)),IFERROR(INDEX('01_Cad_Pecas'!$I$2:$I$5000,MATCH(VALUE($E3328),'01_Cad_Pecas'!$D$2:$D$5000,0)),"")))</f>
        <v/>
      </c>
      <c r="M3328" s="14">
        <f>IF(OR($J3328="",$L3328=""),"",IF($K3328="",0,$K3328)+$J3328*$L3328)</f>
        <v/>
      </c>
      <c r="N3328" s="14" t="n">
        <v>46211</v>
      </c>
      <c r="O3328" s="14" t="n">
        <v>40</v>
      </c>
      <c r="P3328" s="14" t="n"/>
      <c r="Q3328" s="14" t="n"/>
      <c r="R3328" s="14" t="n"/>
      <c r="S3328" s="14" t="n"/>
      <c r="T3328" s="14">
        <f>IF(OR($J3328="",$O3328=""),"",$O3328/$J3328)</f>
        <v/>
      </c>
      <c r="U3328" s="14" t="inlineStr">
        <is>
          <t>Concluído</t>
        </is>
      </c>
      <c r="V3328" s="14" t="n"/>
      <c r="W3328" s="14" t="n"/>
      <c r="X3328" s="14" t="n"/>
      <c r="Y3328" s="14" t="n"/>
      <c r="Z3328" s="14" t="n"/>
      <c r="AA3328" s="11" t="n"/>
      <c r="AB3328" s="14">
        <f>B3328&amp;"|"&amp;I3328</f>
        <v/>
      </c>
      <c r="AC3328">
        <f>IF($B3328="","","|"&amp;SUBSTITUTE(TRIM(SUBSTITUTE(SUBSTITUTE(SUBSTITUTE(SUBSTITUTE(SUBSTITUTE(SUBSTITUTE(SUBSTITUTE(SUBSTITUTE(SUBSTITUTE(SUBSTITUTE(SUBSTITUTE(SUBSTITUTE(SUBSTITUTE(SUBSTITUTE(TRIM($B3328&amp;""),CHAR(10)," "),CHAR(13)," "),"."," "),";"," "),","," "),"/"," "),"+"," "),"-"," "),"  "," "),"  "," "),"  "," "),"  "," "),"  "," "),"  "," "))," ","|")&amp;"|")</f>
        <v/>
      </c>
      <c r="AD3328">
        <f>TRIM($I3328&amp;"")</f>
        <v/>
      </c>
    </row>
    <row r="3329" ht="36" customHeight="1">
      <c r="A3329" s="9" t="n">
        <v>46212</v>
      </c>
      <c r="B3329" s="14" t="inlineStr">
        <is>
          <t>10246</t>
        </is>
      </c>
      <c r="C3329" s="14" t="inlineStr">
        <is>
          <t>M/C 0720 (AMARELO)</t>
        </is>
      </c>
      <c r="D3329" s="14" t="inlineStr">
        <is>
          <t>46 SECCIONADORA 1</t>
        </is>
      </c>
      <c r="E3329" s="14" t="n">
        <v>20012405</v>
      </c>
      <c r="F3329" s="14" t="inlineStr">
        <is>
          <t>(2) TRAVESSA MAIOR 1030X100X15 MDP-MESA MIAMI 1,20</t>
        </is>
      </c>
      <c r="G3329" s="14" t="inlineStr">
        <is>
          <t>46 SECCIONADORA 1</t>
        </is>
      </c>
      <c r="H3329" s="14" t="inlineStr">
        <is>
          <t>46 SECCIONADORA 1</t>
        </is>
      </c>
      <c r="I3329" s="9" t="inlineStr">
        <is>
          <t>46 SECCIONADORA 1</t>
        </is>
      </c>
      <c r="J3329" s="9" t="n">
        <v>280</v>
      </c>
      <c r="K3329" s="14">
        <f>IF($E3329="","",IFERROR(INDEX('01_Cad_Pecas'!$H$2:$H$5000,MATCH($E3329,'01_Cad_Pecas'!$D$2:$D$5000,0)),IFERROR(INDEX('01_Cad_Pecas'!$H$2:$H$5000,MATCH(VALUE($E3329),'01_Cad_Pecas'!$D$2:$D$5000,0)),"")))</f>
        <v/>
      </c>
      <c r="L3329" s="14">
        <f>IF($E3329="","",IFERROR(INDEX('01_Cad_Pecas'!$I$2:$I$5000,MATCH($E3329,'01_Cad_Pecas'!$D$2:$D$5000,0)),IFERROR(INDEX('01_Cad_Pecas'!$I$2:$I$5000,MATCH(VALUE($E3329),'01_Cad_Pecas'!$D$2:$D$5000,0)),"")))</f>
        <v/>
      </c>
      <c r="M3329" s="14">
        <f>IF(OR($J3329="",$L3329=""),"",IF($K3329="",0,$K3329)+$J3329*$L3329)</f>
        <v/>
      </c>
      <c r="N3329" s="14" t="n">
        <v>46212</v>
      </c>
      <c r="O3329" s="14" t="n">
        <v>280</v>
      </c>
      <c r="P3329" s="14" t="n"/>
      <c r="Q3329" s="14" t="n"/>
      <c r="R3329" s="14" t="n"/>
      <c r="S3329" s="14" t="n"/>
      <c r="T3329" s="14">
        <f>IF(OR($J3329="",$O3329=""),"",$O3329/$J3329)</f>
        <v/>
      </c>
      <c r="U3329" s="14" t="inlineStr">
        <is>
          <t>Concluído</t>
        </is>
      </c>
      <c r="V3329" s="14" t="n"/>
      <c r="W3329" s="14" t="n"/>
      <c r="X3329" s="14" t="n"/>
      <c r="Y3329" s="14" t="n"/>
      <c r="Z3329" s="14" t="n"/>
      <c r="AA3329" s="11" t="n"/>
      <c r="AB3329" s="14">
        <f>B3329&amp;"|"&amp;I3329</f>
        <v/>
      </c>
      <c r="AC3329">
        <f>IF($B3329="","","|"&amp;SUBSTITUTE(TRIM(SUBSTITUTE(SUBSTITUTE(SUBSTITUTE(SUBSTITUTE(SUBSTITUTE(SUBSTITUTE(SUBSTITUTE(SUBSTITUTE(SUBSTITUTE(SUBSTITUTE(SUBSTITUTE(SUBSTITUTE(SUBSTITUTE(SUBSTITUTE(TRIM($B3329&amp;""),CHAR(10)," "),CHAR(13)," "),"."," "),";"," "),","," "),"/"," "),"+"," "),"-"," "),"  "," "),"  "," "),"  "," "),"  "," "),"  "," "),"  "," "))," ","|")&amp;"|")</f>
        <v/>
      </c>
      <c r="AD3329">
        <f>TRIM($I3329&amp;"")</f>
        <v/>
      </c>
    </row>
    <row r="3330" ht="36" customHeight="1">
      <c r="A3330" s="9" t="n">
        <v>46212</v>
      </c>
      <c r="B3330" s="14" t="inlineStr">
        <is>
          <t>10246</t>
        </is>
      </c>
      <c r="C3330" s="14" t="inlineStr">
        <is>
          <t>M/C 0720 (AMARELO)</t>
        </is>
      </c>
      <c r="D3330" s="14" t="inlineStr">
        <is>
          <t>46 SECCIONADORA 1</t>
        </is>
      </c>
      <c r="E3330" s="14" t="n">
        <v>20013107</v>
      </c>
      <c r="F3330" s="14" t="inlineStr">
        <is>
          <t>(3) TRAV.MENOR 610X100X15 MDP-MESA MIAMI 1,37X0,80</t>
        </is>
      </c>
      <c r="G3330" s="14" t="inlineStr">
        <is>
          <t>46 SECCIONADORA 1</t>
        </is>
      </c>
      <c r="H3330" s="14" t="inlineStr">
        <is>
          <t>46 SECCIONADORA 1</t>
        </is>
      </c>
      <c r="I3330" s="9" t="inlineStr">
        <is>
          <t>46 SECCIONADORA 1</t>
        </is>
      </c>
      <c r="J3330" s="9" t="n">
        <v>280</v>
      </c>
      <c r="K3330" s="14">
        <f>IF($E3330="","",IFERROR(INDEX('01_Cad_Pecas'!$H$2:$H$5000,MATCH($E3330,'01_Cad_Pecas'!$D$2:$D$5000,0)),IFERROR(INDEX('01_Cad_Pecas'!$H$2:$H$5000,MATCH(VALUE($E3330),'01_Cad_Pecas'!$D$2:$D$5000,0)),"")))</f>
        <v/>
      </c>
      <c r="L3330" s="14">
        <f>IF($E3330="","",IFERROR(INDEX('01_Cad_Pecas'!$I$2:$I$5000,MATCH($E3330,'01_Cad_Pecas'!$D$2:$D$5000,0)),IFERROR(INDEX('01_Cad_Pecas'!$I$2:$I$5000,MATCH(VALUE($E3330),'01_Cad_Pecas'!$D$2:$D$5000,0)),"")))</f>
        <v/>
      </c>
      <c r="M3330" s="14">
        <f>IF(OR($J3330="",$L3330=""),"",IF($K3330="",0,$K3330)+$J3330*$L3330)</f>
        <v/>
      </c>
      <c r="N3330" s="14" t="n">
        <v>46212</v>
      </c>
      <c r="O3330" s="14" t="n">
        <v>280</v>
      </c>
      <c r="P3330" s="14" t="n"/>
      <c r="Q3330" s="14" t="n"/>
      <c r="R3330" s="14" t="n"/>
      <c r="S3330" s="14" t="n"/>
      <c r="T3330" s="14">
        <f>IF(OR($J3330="",$O3330=""),"",$O3330/$J3330)</f>
        <v/>
      </c>
      <c r="U3330" s="14" t="inlineStr">
        <is>
          <t>Concluído</t>
        </is>
      </c>
      <c r="V3330" s="14" t="n"/>
      <c r="W3330" s="14" t="n"/>
      <c r="X3330" s="14" t="n"/>
      <c r="Y3330" s="14" t="n"/>
      <c r="Z3330" s="14" t="n"/>
      <c r="AA3330" s="11" t="n"/>
      <c r="AB3330" s="14">
        <f>B3330&amp;"|"&amp;I3330</f>
        <v/>
      </c>
      <c r="AC3330">
        <f>IF($B3330="","","|"&amp;SUBSTITUTE(TRIM(SUBSTITUTE(SUBSTITUTE(SUBSTITUTE(SUBSTITUTE(SUBSTITUTE(SUBSTITUTE(SUBSTITUTE(SUBSTITUTE(SUBSTITUTE(SUBSTITUTE(SUBSTITUTE(SUBSTITUTE(SUBSTITUTE(SUBSTITUTE(TRIM($B3330&amp;""),CHAR(10)," "),CHAR(13)," "),"."," "),";"," "),","," "),"/"," "),"+"," "),"-"," "),"  "," "),"  "," "),"  "," "),"  "," "),"  "," "),"  "," "))," ","|")&amp;"|")</f>
        <v/>
      </c>
      <c r="AD3330">
        <f>TRIM($I3330&amp;"")</f>
        <v/>
      </c>
    </row>
    <row r="3331" ht="36" customHeight="1">
      <c r="A3331" s="9" t="n">
        <v>46212</v>
      </c>
      <c r="B3331" s="14" t="inlineStr">
        <is>
          <t>10246</t>
        </is>
      </c>
      <c r="C3331" s="14" t="inlineStr">
        <is>
          <t>M/C 0720 (AMARELO)</t>
        </is>
      </c>
      <c r="D3331" s="14" t="inlineStr">
        <is>
          <t>46 SECCIONADORA 1</t>
        </is>
      </c>
      <c r="E3331" s="14" t="n">
        <v>30001205</v>
      </c>
      <c r="F3331" s="14" t="inlineStr">
        <is>
          <t>TRAV ASSENTO 367X80X15 MDP CAD PE INTEIRO/ MADEIRA</t>
        </is>
      </c>
      <c r="G3331" s="14" t="inlineStr">
        <is>
          <t>46 SECCIONADORA 1</t>
        </is>
      </c>
      <c r="H3331" s="14" t="inlineStr">
        <is>
          <t>46 SECCIONADORA 1</t>
        </is>
      </c>
      <c r="I3331" s="9" t="inlineStr">
        <is>
          <t>46 SECCIONADORA 1</t>
        </is>
      </c>
      <c r="J3331" s="9" t="n">
        <v>1116</v>
      </c>
      <c r="K3331" s="14">
        <f>IF($E3331="","",IFERROR(INDEX('01_Cad_Pecas'!$H$2:$H$5000,MATCH($E3331,'01_Cad_Pecas'!$D$2:$D$5000,0)),IFERROR(INDEX('01_Cad_Pecas'!$H$2:$H$5000,MATCH(VALUE($E3331),'01_Cad_Pecas'!$D$2:$D$5000,0)),"")))</f>
        <v/>
      </c>
      <c r="L3331" s="14">
        <f>IF($E3331="","",IFERROR(INDEX('01_Cad_Pecas'!$I$2:$I$5000,MATCH($E3331,'01_Cad_Pecas'!$D$2:$D$5000,0)),IFERROR(INDEX('01_Cad_Pecas'!$I$2:$I$5000,MATCH(VALUE($E3331),'01_Cad_Pecas'!$D$2:$D$5000,0)),"")))</f>
        <v/>
      </c>
      <c r="M3331" s="14">
        <f>IF(OR($J3331="",$L3331=""),"",IF($K3331="",0,$K3331)+$J3331*$L3331)</f>
        <v/>
      </c>
      <c r="N3331" s="14" t="n">
        <v>46212</v>
      </c>
      <c r="O3331" s="14" t="n">
        <v>1116</v>
      </c>
      <c r="P3331" s="14" t="n"/>
      <c r="Q3331" s="14" t="n"/>
      <c r="R3331" s="14" t="n"/>
      <c r="S3331" s="14" t="n"/>
      <c r="T3331" s="14">
        <f>IF(OR($J3331="",$O3331=""),"",$O3331/$J3331)</f>
        <v/>
      </c>
      <c r="U3331" s="14" t="inlineStr">
        <is>
          <t>Concluído</t>
        </is>
      </c>
      <c r="V3331" s="14" t="n"/>
      <c r="W3331" s="14" t="n"/>
      <c r="X3331" s="14" t="n"/>
      <c r="Y3331" s="14" t="n"/>
      <c r="Z3331" s="14" t="n"/>
      <c r="AA3331" s="11" t="n"/>
      <c r="AB3331" s="14">
        <f>B3331&amp;"|"&amp;I3331</f>
        <v/>
      </c>
      <c r="AC3331">
        <f>IF($B3331="","","|"&amp;SUBSTITUTE(TRIM(SUBSTITUTE(SUBSTITUTE(SUBSTITUTE(SUBSTITUTE(SUBSTITUTE(SUBSTITUTE(SUBSTITUTE(SUBSTITUTE(SUBSTITUTE(SUBSTITUTE(SUBSTITUTE(SUBSTITUTE(SUBSTITUTE(SUBSTITUTE(TRIM($B3331&amp;""),CHAR(10)," "),CHAR(13)," "),"."," "),";"," "),","," "),"/"," "),"+"," "),"-"," "),"  "," "),"  "," "),"  "," "),"  "," "),"  "," "),"  "," "))," ","|")&amp;"|")</f>
        <v/>
      </c>
      <c r="AD3331">
        <f>TRIM($I3331&amp;"")</f>
        <v/>
      </c>
    </row>
    <row r="3332" ht="36" customHeight="1">
      <c r="A3332" s="9" t="n">
        <v>46212</v>
      </c>
      <c r="B3332" s="14" t="inlineStr">
        <is>
          <t>10246</t>
        </is>
      </c>
      <c r="C3332" s="14" t="inlineStr">
        <is>
          <t>M/C 0720 (AMARELO)</t>
        </is>
      </c>
      <c r="D3332" s="14" t="inlineStr">
        <is>
          <t>46 SECCIONADORA 1</t>
        </is>
      </c>
      <c r="E3332" s="14" t="n">
        <v>30001206</v>
      </c>
      <c r="F3332" s="14" t="inlineStr">
        <is>
          <t>TRAVESSA ENCOSTO 360X80X15 MDP CAD PE INTEIRO</t>
        </is>
      </c>
      <c r="G3332" s="14" t="inlineStr">
        <is>
          <t>46 SECCIONADORA 1</t>
        </is>
      </c>
      <c r="H3332" s="14" t="inlineStr">
        <is>
          <t>46 SECCIONADORA 1</t>
        </is>
      </c>
      <c r="I3332" s="9" t="inlineStr">
        <is>
          <t>46 SECCIONADORA 1</t>
        </is>
      </c>
      <c r="J3332" s="9" t="n">
        <v>1116</v>
      </c>
      <c r="K3332" s="14">
        <f>IF($E3332="","",IFERROR(INDEX('01_Cad_Pecas'!$H$2:$H$5000,MATCH($E3332,'01_Cad_Pecas'!$D$2:$D$5000,0)),IFERROR(INDEX('01_Cad_Pecas'!$H$2:$H$5000,MATCH(VALUE($E3332),'01_Cad_Pecas'!$D$2:$D$5000,0)),"")))</f>
        <v/>
      </c>
      <c r="L3332" s="14">
        <f>IF($E3332="","",IFERROR(INDEX('01_Cad_Pecas'!$I$2:$I$5000,MATCH($E3332,'01_Cad_Pecas'!$D$2:$D$5000,0)),IFERROR(INDEX('01_Cad_Pecas'!$I$2:$I$5000,MATCH(VALUE($E3332),'01_Cad_Pecas'!$D$2:$D$5000,0)),"")))</f>
        <v/>
      </c>
      <c r="M3332" s="14">
        <f>IF(OR($J3332="",$L3332=""),"",IF($K3332="",0,$K3332)+$J3332*$L3332)</f>
        <v/>
      </c>
      <c r="N3332" s="14" t="n">
        <v>46212</v>
      </c>
      <c r="O3332" s="14" t="n">
        <v>1116</v>
      </c>
      <c r="P3332" s="14" t="n"/>
      <c r="Q3332" s="14" t="n"/>
      <c r="R3332" s="14" t="n"/>
      <c r="S3332" s="14" t="n"/>
      <c r="T3332" s="14">
        <f>IF(OR($J3332="",$O3332=""),"",$O3332/$J3332)</f>
        <v/>
      </c>
      <c r="U3332" s="14" t="inlineStr">
        <is>
          <t>Concluído</t>
        </is>
      </c>
      <c r="V3332" s="14" t="n"/>
      <c r="W3332" s="14" t="n"/>
      <c r="X3332" s="14" t="n"/>
      <c r="Y3332" s="14" t="n"/>
      <c r="Z3332" s="14" t="n"/>
      <c r="AA3332" s="11" t="n"/>
      <c r="AB3332" s="14">
        <f>B3332&amp;"|"&amp;I3332</f>
        <v/>
      </c>
      <c r="AC3332">
        <f>IF($B3332="","","|"&amp;SUBSTITUTE(TRIM(SUBSTITUTE(SUBSTITUTE(SUBSTITUTE(SUBSTITUTE(SUBSTITUTE(SUBSTITUTE(SUBSTITUTE(SUBSTITUTE(SUBSTITUTE(SUBSTITUTE(SUBSTITUTE(SUBSTITUTE(SUBSTITUTE(SUBSTITUTE(TRIM($B3332&amp;""),CHAR(10)," "),CHAR(13)," "),"."," "),";"," "),","," "),"/"," "),"+"," "),"-"," "),"  "," "),"  "," "),"  "," "),"  "," "),"  "," "),"  "," "))," ","|")&amp;"|")</f>
        <v/>
      </c>
      <c r="AD3332">
        <f>TRIM($I3332&amp;"")</f>
        <v/>
      </c>
    </row>
    <row r="3333" ht="36" customHeight="1">
      <c r="A3333" s="9" t="n">
        <v>46212</v>
      </c>
      <c r="B3333" s="14" t="inlineStr">
        <is>
          <t>10246</t>
        </is>
      </c>
      <c r="C3333" s="14" t="inlineStr">
        <is>
          <t>M/C 0720 (AMARELO)</t>
        </is>
      </c>
      <c r="D3333" s="14" t="inlineStr">
        <is>
          <t>46 SECCIONADORA 1</t>
        </is>
      </c>
      <c r="E3333" s="14" t="n">
        <v>30001207</v>
      </c>
      <c r="F3333" s="14" t="inlineStr">
        <is>
          <t>TRAVESSA 360X62X15 MDP CAD PE INTEIRO</t>
        </is>
      </c>
      <c r="G3333" s="14" t="inlineStr">
        <is>
          <t>46 SECCIONADORA 1</t>
        </is>
      </c>
      <c r="H3333" s="14" t="inlineStr">
        <is>
          <t>46 SECCIONADORA 1</t>
        </is>
      </c>
      <c r="I3333" s="9" t="inlineStr">
        <is>
          <t>46 SECCIONADORA 1</t>
        </is>
      </c>
      <c r="J3333" s="9" t="n">
        <v>1116</v>
      </c>
      <c r="K3333" s="14">
        <f>IF($E3333="","",IFERROR(INDEX('01_Cad_Pecas'!$H$2:$H$5000,MATCH($E3333,'01_Cad_Pecas'!$D$2:$D$5000,0)),IFERROR(INDEX('01_Cad_Pecas'!$H$2:$H$5000,MATCH(VALUE($E3333),'01_Cad_Pecas'!$D$2:$D$5000,0)),"")))</f>
        <v/>
      </c>
      <c r="L3333" s="14">
        <f>IF($E3333="","",IFERROR(INDEX('01_Cad_Pecas'!$I$2:$I$5000,MATCH($E3333,'01_Cad_Pecas'!$D$2:$D$5000,0)),IFERROR(INDEX('01_Cad_Pecas'!$I$2:$I$5000,MATCH(VALUE($E3333),'01_Cad_Pecas'!$D$2:$D$5000,0)),"")))</f>
        <v/>
      </c>
      <c r="M3333" s="14">
        <f>IF(OR($J3333="",$L3333=""),"",IF($K3333="",0,$K3333)+$J3333*$L3333)</f>
        <v/>
      </c>
      <c r="N3333" s="14" t="n">
        <v>46212</v>
      </c>
      <c r="O3333" s="14" t="n">
        <v>1116</v>
      </c>
      <c r="P3333" s="14" t="n"/>
      <c r="Q3333" s="14" t="n"/>
      <c r="R3333" s="14" t="n"/>
      <c r="S3333" s="14" t="n"/>
      <c r="T3333" s="14">
        <f>IF(OR($J3333="",$O3333=""),"",$O3333/$J3333)</f>
        <v/>
      </c>
      <c r="U3333" s="14" t="inlineStr">
        <is>
          <t>Concluído</t>
        </is>
      </c>
      <c r="V3333" s="14" t="n"/>
      <c r="W3333" s="14" t="n"/>
      <c r="X3333" s="14" t="n"/>
      <c r="Y3333" s="14" t="n"/>
      <c r="Z3333" s="14" t="n"/>
      <c r="AA3333" s="11" t="n"/>
      <c r="AB3333" s="14">
        <f>B3333&amp;"|"&amp;I3333</f>
        <v/>
      </c>
      <c r="AC3333">
        <f>IF($B3333="","","|"&amp;SUBSTITUTE(TRIM(SUBSTITUTE(SUBSTITUTE(SUBSTITUTE(SUBSTITUTE(SUBSTITUTE(SUBSTITUTE(SUBSTITUTE(SUBSTITUTE(SUBSTITUTE(SUBSTITUTE(SUBSTITUTE(SUBSTITUTE(SUBSTITUTE(SUBSTITUTE(TRIM($B3333&amp;""),CHAR(10)," "),CHAR(13)," "),"."," "),";"," "),","," "),"/"," "),"+"," "),"-"," "),"  "," "),"  "," "),"  "," "),"  "," "),"  "," "),"  "," "))," ","|")&amp;"|")</f>
        <v/>
      </c>
      <c r="AD3333">
        <f>TRIM($I3333&amp;"")</f>
        <v/>
      </c>
    </row>
    <row r="3334" ht="36" customHeight="1">
      <c r="A3334" s="9" t="n">
        <v>46212</v>
      </c>
      <c r="B3334" s="14" t="inlineStr">
        <is>
          <t>10246</t>
        </is>
      </c>
      <c r="C3334" s="14" t="inlineStr">
        <is>
          <t>M/C 0720 (AMARELO)</t>
        </is>
      </c>
      <c r="D3334" s="14" t="inlineStr">
        <is>
          <t>46 SECCIONADORA 1</t>
        </is>
      </c>
      <c r="E3334" s="14" t="n">
        <v>30080003</v>
      </c>
      <c r="F3334" s="14" t="inlineStr">
        <is>
          <t>(4)TAMP INTERNO 500X400X15MDP-MESA AMST.1,36X1,36</t>
        </is>
      </c>
      <c r="G3334" s="14" t="inlineStr">
        <is>
          <t>46 SECCIONADORA 1</t>
        </is>
      </c>
      <c r="H3334" s="14" t="inlineStr">
        <is>
          <t>46 SECCIONADORA 1</t>
        </is>
      </c>
      <c r="I3334" s="9" t="inlineStr">
        <is>
          <t>46 SECCIONADORA 1</t>
        </is>
      </c>
      <c r="J3334" s="9" t="n">
        <v>20</v>
      </c>
      <c r="K3334" s="14">
        <f>IF($E3334="","",IFERROR(INDEX('01_Cad_Pecas'!$H$2:$H$5000,MATCH($E3334,'01_Cad_Pecas'!$D$2:$D$5000,0)),IFERROR(INDEX('01_Cad_Pecas'!$H$2:$H$5000,MATCH(VALUE($E3334),'01_Cad_Pecas'!$D$2:$D$5000,0)),"")))</f>
        <v/>
      </c>
      <c r="L3334" s="14">
        <f>IF($E3334="","",IFERROR(INDEX('01_Cad_Pecas'!$I$2:$I$5000,MATCH($E3334,'01_Cad_Pecas'!$D$2:$D$5000,0)),IFERROR(INDEX('01_Cad_Pecas'!$I$2:$I$5000,MATCH(VALUE($E3334),'01_Cad_Pecas'!$D$2:$D$5000,0)),"")))</f>
        <v/>
      </c>
      <c r="M3334" s="14">
        <f>IF(OR($J3334="",$L3334=""),"",IF($K3334="",0,$K3334)+$J3334*$L3334)</f>
        <v/>
      </c>
      <c r="N3334" s="14" t="n">
        <v>46212</v>
      </c>
      <c r="O3334" s="14" t="n">
        <v>20</v>
      </c>
      <c r="P3334" s="14" t="n"/>
      <c r="Q3334" s="14" t="n"/>
      <c r="R3334" s="14" t="n"/>
      <c r="S3334" s="14" t="n"/>
      <c r="T3334" s="14">
        <f>IF(OR($J3334="",$O3334=""),"",$O3334/$J3334)</f>
        <v/>
      </c>
      <c r="U3334" s="14" t="inlineStr">
        <is>
          <t>Concluído</t>
        </is>
      </c>
      <c r="V3334" s="14" t="n"/>
      <c r="W3334" s="14" t="n"/>
      <c r="X3334" s="14" t="n"/>
      <c r="Y3334" s="14" t="n"/>
      <c r="Z3334" s="14" t="n"/>
      <c r="AA3334" s="11" t="n"/>
      <c r="AB3334" s="14">
        <f>B3334&amp;"|"&amp;I3334</f>
        <v/>
      </c>
      <c r="AC3334">
        <f>IF($B3334="","","|"&amp;SUBSTITUTE(TRIM(SUBSTITUTE(SUBSTITUTE(SUBSTITUTE(SUBSTITUTE(SUBSTITUTE(SUBSTITUTE(SUBSTITUTE(SUBSTITUTE(SUBSTITUTE(SUBSTITUTE(SUBSTITUTE(SUBSTITUTE(SUBSTITUTE(SUBSTITUTE(TRIM($B3334&amp;""),CHAR(10)," "),CHAR(13)," "),"."," "),";"," "),","," "),"/"," "),"+"," "),"-"," "),"  "," "),"  "," "),"  "," "),"  "," "),"  "," "),"  "," "))," ","|")&amp;"|")</f>
        <v/>
      </c>
      <c r="AD3334">
        <f>TRIM($I3334&amp;"")</f>
        <v/>
      </c>
    </row>
    <row r="3335" ht="36" customHeight="1">
      <c r="A3335" s="9" t="n">
        <v>46212</v>
      </c>
      <c r="B3335" s="14" t="inlineStr">
        <is>
          <t>10246</t>
        </is>
      </c>
      <c r="C3335" s="14" t="inlineStr">
        <is>
          <t>M/C 0720 (AMARELO)</t>
        </is>
      </c>
      <c r="D3335" s="14" t="inlineStr">
        <is>
          <t>46 SECCIONADORA 1</t>
        </is>
      </c>
      <c r="E3335" s="14" t="n">
        <v>30080004</v>
      </c>
      <c r="F3335" s="14" t="inlineStr">
        <is>
          <t>(6)TRAV. MAIOR 1320X65 (135)X15 MDP-AMST.1,36X1,36</t>
        </is>
      </c>
      <c r="G3335" s="14" t="inlineStr">
        <is>
          <t>46 SECCIONADORA 1</t>
        </is>
      </c>
      <c r="H3335" s="14" t="inlineStr">
        <is>
          <t>46 SECCIONADORA 1</t>
        </is>
      </c>
      <c r="I3335" s="9" t="inlineStr">
        <is>
          <t>46 SECCIONADORA 1</t>
        </is>
      </c>
      <c r="J3335" s="9" t="n">
        <v>40</v>
      </c>
      <c r="K3335" s="14">
        <f>IF($E3335="","",IFERROR(INDEX('01_Cad_Pecas'!$H$2:$H$5000,MATCH($E3335,'01_Cad_Pecas'!$D$2:$D$5000,0)),IFERROR(INDEX('01_Cad_Pecas'!$H$2:$H$5000,MATCH(VALUE($E3335),'01_Cad_Pecas'!$D$2:$D$5000,0)),"")))</f>
        <v/>
      </c>
      <c r="L3335" s="14">
        <f>IF($E3335="","",IFERROR(INDEX('01_Cad_Pecas'!$I$2:$I$5000,MATCH($E3335,'01_Cad_Pecas'!$D$2:$D$5000,0)),IFERROR(INDEX('01_Cad_Pecas'!$I$2:$I$5000,MATCH(VALUE($E3335),'01_Cad_Pecas'!$D$2:$D$5000,0)),"")))</f>
        <v/>
      </c>
      <c r="M3335" s="14">
        <f>IF(OR($J3335="",$L3335=""),"",IF($K3335="",0,$K3335)+$J3335*$L3335)</f>
        <v/>
      </c>
      <c r="N3335" s="14" t="n">
        <v>46212</v>
      </c>
      <c r="O3335" s="14" t="n">
        <v>40</v>
      </c>
      <c r="P3335" s="14" t="n"/>
      <c r="Q3335" s="14" t="n"/>
      <c r="R3335" s="14" t="n"/>
      <c r="S3335" s="14" t="n"/>
      <c r="T3335" s="14">
        <f>IF(OR($J3335="",$O3335=""),"",$O3335/$J3335)</f>
        <v/>
      </c>
      <c r="U3335" s="14" t="inlineStr">
        <is>
          <t>Concluído</t>
        </is>
      </c>
      <c r="V3335" s="14" t="n"/>
      <c r="W3335" s="14" t="n"/>
      <c r="X3335" s="14" t="n"/>
      <c r="Y3335" s="14" t="n"/>
      <c r="Z3335" s="14" t="n"/>
      <c r="AA3335" s="11" t="n"/>
      <c r="AB3335" s="14">
        <f>B3335&amp;"|"&amp;I3335</f>
        <v/>
      </c>
      <c r="AC3335">
        <f>IF($B3335="","","|"&amp;SUBSTITUTE(TRIM(SUBSTITUTE(SUBSTITUTE(SUBSTITUTE(SUBSTITUTE(SUBSTITUTE(SUBSTITUTE(SUBSTITUTE(SUBSTITUTE(SUBSTITUTE(SUBSTITUTE(SUBSTITUTE(SUBSTITUTE(SUBSTITUTE(SUBSTITUTE(TRIM($B3335&amp;""),CHAR(10)," "),CHAR(13)," "),"."," "),";"," "),","," "),"/"," "),"+"," "),"-"," "),"  "," "),"  "," "),"  "," "),"  "," "),"  "," "),"  "," "))," ","|")&amp;"|")</f>
        <v/>
      </c>
      <c r="AD3335">
        <f>TRIM($I3335&amp;"")</f>
        <v/>
      </c>
    </row>
    <row r="3336" ht="36" customHeight="1">
      <c r="A3336" s="9" t="n">
        <v>46212</v>
      </c>
      <c r="B3336" s="14" t="inlineStr">
        <is>
          <t>10246</t>
        </is>
      </c>
      <c r="C3336" s="14" t="inlineStr">
        <is>
          <t>M/C 0720 (AMARELO)</t>
        </is>
      </c>
      <c r="D3336" s="14" t="inlineStr">
        <is>
          <t>46 SECCIONADORA 1</t>
        </is>
      </c>
      <c r="E3336" s="14" t="n">
        <v>30080005</v>
      </c>
      <c r="F3336" s="14" t="inlineStr">
        <is>
          <t>(5) TRAV. MENOR1190X65X15 MDP-MESA AMST.1,36X1,36</t>
        </is>
      </c>
      <c r="G3336" s="14" t="inlineStr">
        <is>
          <t>46 SECCIONADORA 1</t>
        </is>
      </c>
      <c r="H3336" s="14" t="inlineStr">
        <is>
          <t>46 SECCIONADORA 1</t>
        </is>
      </c>
      <c r="I3336" s="9" t="inlineStr">
        <is>
          <t>46 SECCIONADORA 1</t>
        </is>
      </c>
      <c r="J3336" s="9" t="n">
        <v>40</v>
      </c>
      <c r="K3336" s="14">
        <f>IF($E3336="","",IFERROR(INDEX('01_Cad_Pecas'!$H$2:$H$5000,MATCH($E3336,'01_Cad_Pecas'!$D$2:$D$5000,0)),IFERROR(INDEX('01_Cad_Pecas'!$H$2:$H$5000,MATCH(VALUE($E3336),'01_Cad_Pecas'!$D$2:$D$5000,0)),"")))</f>
        <v/>
      </c>
      <c r="L3336" s="14">
        <f>IF($E3336="","",IFERROR(INDEX('01_Cad_Pecas'!$I$2:$I$5000,MATCH($E3336,'01_Cad_Pecas'!$D$2:$D$5000,0)),IFERROR(INDEX('01_Cad_Pecas'!$I$2:$I$5000,MATCH(VALUE($E3336),'01_Cad_Pecas'!$D$2:$D$5000,0)),"")))</f>
        <v/>
      </c>
      <c r="M3336" s="14">
        <f>IF(OR($J3336="",$L3336=""),"",IF($K3336="",0,$K3336)+$J3336*$L3336)</f>
        <v/>
      </c>
      <c r="N3336" s="14" t="n">
        <v>46212</v>
      </c>
      <c r="O3336" s="14" t="n">
        <v>40</v>
      </c>
      <c r="P3336" s="14" t="n"/>
      <c r="Q3336" s="14" t="n"/>
      <c r="R3336" s="14" t="n"/>
      <c r="S3336" s="14" t="n"/>
      <c r="T3336" s="14">
        <f>IF(OR($J3336="",$O3336=""),"",$O3336/$J3336)</f>
        <v/>
      </c>
      <c r="U3336" s="14" t="inlineStr">
        <is>
          <t>Concluído</t>
        </is>
      </c>
      <c r="V3336" s="14" t="n"/>
      <c r="W3336" s="14" t="n"/>
      <c r="X3336" s="14" t="n"/>
      <c r="Y3336" s="14" t="n"/>
      <c r="Z3336" s="14" t="n"/>
      <c r="AA3336" s="11" t="n"/>
      <c r="AB3336" s="14">
        <f>B3336&amp;"|"&amp;I3336</f>
        <v/>
      </c>
      <c r="AC3336">
        <f>IF($B3336="","","|"&amp;SUBSTITUTE(TRIM(SUBSTITUTE(SUBSTITUTE(SUBSTITUTE(SUBSTITUTE(SUBSTITUTE(SUBSTITUTE(SUBSTITUTE(SUBSTITUTE(SUBSTITUTE(SUBSTITUTE(SUBSTITUTE(SUBSTITUTE(SUBSTITUTE(SUBSTITUTE(TRIM($B3336&amp;""),CHAR(10)," "),CHAR(13)," "),"."," "),";"," "),","," "),"/"," "),"+"," "),"-"," "),"  "," "),"  "," "),"  "," "),"  "," "),"  "," "),"  "," "))," ","|")&amp;"|")</f>
        <v/>
      </c>
      <c r="AD3336">
        <f>TRIM($I3336&amp;"")</f>
        <v/>
      </c>
    </row>
    <row r="3337" ht="36" customHeight="1">
      <c r="A3337" s="9" t="n">
        <v>46212</v>
      </c>
      <c r="B3337" s="14" t="inlineStr">
        <is>
          <t>10246</t>
        </is>
      </c>
      <c r="C3337" s="14" t="inlineStr">
        <is>
          <t>M/C 0720 (AMARELO)</t>
        </is>
      </c>
      <c r="D3337" s="14" t="inlineStr">
        <is>
          <t>46 SECCIONADORA 1</t>
        </is>
      </c>
      <c r="E3337" s="14" t="n">
        <v>30080006</v>
      </c>
      <c r="F3337" s="14" t="inlineStr">
        <is>
          <t>(1)LAT. C/FRISO 750X590X12 MDF-MESA AMST.1,36X1,36</t>
        </is>
      </c>
      <c r="G3337" s="14" t="inlineStr">
        <is>
          <t>46 SECCIONADORA 1</t>
        </is>
      </c>
      <c r="H3337" s="14" t="inlineStr">
        <is>
          <t>46 SECCIONADORA 1</t>
        </is>
      </c>
      <c r="I3337" s="9" t="inlineStr">
        <is>
          <t>46 SECCIONADORA 1</t>
        </is>
      </c>
      <c r="J3337" s="9" t="n">
        <v>40</v>
      </c>
      <c r="K3337" s="14">
        <f>IF($E3337="","",IFERROR(INDEX('01_Cad_Pecas'!$H$2:$H$5000,MATCH($E3337,'01_Cad_Pecas'!$D$2:$D$5000,0)),IFERROR(INDEX('01_Cad_Pecas'!$H$2:$H$5000,MATCH(VALUE($E3337),'01_Cad_Pecas'!$D$2:$D$5000,0)),"")))</f>
        <v/>
      </c>
      <c r="L3337" s="14">
        <f>IF($E3337="","",IFERROR(INDEX('01_Cad_Pecas'!$I$2:$I$5000,MATCH($E3337,'01_Cad_Pecas'!$D$2:$D$5000,0)),IFERROR(INDEX('01_Cad_Pecas'!$I$2:$I$5000,MATCH(VALUE($E3337),'01_Cad_Pecas'!$D$2:$D$5000,0)),"")))</f>
        <v/>
      </c>
      <c r="M3337" s="14">
        <f>IF(OR($J3337="",$L3337=""),"",IF($K3337="",0,$K3337)+$J3337*$L3337)</f>
        <v/>
      </c>
      <c r="N3337" s="14" t="n">
        <v>46212</v>
      </c>
      <c r="O3337" s="14" t="n">
        <v>40</v>
      </c>
      <c r="P3337" s="14" t="n"/>
      <c r="Q3337" s="14" t="n"/>
      <c r="R3337" s="14" t="n"/>
      <c r="S3337" s="14" t="n"/>
      <c r="T3337" s="14">
        <f>IF(OR($J3337="",$O3337=""),"",$O3337/$J3337)</f>
        <v/>
      </c>
      <c r="U3337" s="14" t="inlineStr">
        <is>
          <t>Concluído</t>
        </is>
      </c>
      <c r="V3337" s="14" t="n"/>
      <c r="W3337" s="14" t="n"/>
      <c r="X3337" s="14" t="n"/>
      <c r="Y3337" s="14" t="n"/>
      <c r="Z3337" s="14" t="n"/>
      <c r="AA3337" s="11" t="n"/>
      <c r="AB3337" s="14">
        <f>B3337&amp;"|"&amp;I3337</f>
        <v/>
      </c>
      <c r="AC3337">
        <f>IF($B3337="","","|"&amp;SUBSTITUTE(TRIM(SUBSTITUTE(SUBSTITUTE(SUBSTITUTE(SUBSTITUTE(SUBSTITUTE(SUBSTITUTE(SUBSTITUTE(SUBSTITUTE(SUBSTITUTE(SUBSTITUTE(SUBSTITUTE(SUBSTITUTE(SUBSTITUTE(SUBSTITUTE(TRIM($B3337&amp;""),CHAR(10)," "),CHAR(13)," "),"."," "),";"," "),","," "),"/"," "),"+"," "),"-"," "),"  "," "),"  "," "),"  "," "),"  "," "),"  "," "),"  "," "))," ","|")&amp;"|")</f>
        <v/>
      </c>
      <c r="AD3337">
        <f>TRIM($I3337&amp;"")</f>
        <v/>
      </c>
    </row>
    <row r="3338" ht="36" customHeight="1">
      <c r="A3338" s="9" t="n">
        <v>46212</v>
      </c>
      <c r="B3338" s="14" t="inlineStr">
        <is>
          <t>10246</t>
        </is>
      </c>
      <c r="C3338" s="14" t="inlineStr">
        <is>
          <t>M/C 0720 (AMARELO)</t>
        </is>
      </c>
      <c r="D3338" s="14" t="inlineStr">
        <is>
          <t>46 SECCIONADORA 1</t>
        </is>
      </c>
      <c r="E3338" s="14" t="n">
        <v>20013102</v>
      </c>
      <c r="F3338" s="14" t="inlineStr">
        <is>
          <t>(10)PE MAIOR 760X100 (170) X15 MDF-MIAMI 1,37X0,80</t>
        </is>
      </c>
      <c r="G3338" s="14" t="inlineStr">
        <is>
          <t>46 SECCIONADORA 1</t>
        </is>
      </c>
      <c r="H3338" s="14" t="inlineStr">
        <is>
          <t>46 SECCIONADORA 1</t>
        </is>
      </c>
      <c r="I3338" s="9" t="inlineStr">
        <is>
          <t>46 SECCIONADORA 1</t>
        </is>
      </c>
      <c r="J3338" s="9" t="n">
        <v>560</v>
      </c>
      <c r="K3338" s="14">
        <f>IF($E3338="","",IFERROR(INDEX('01_Cad_Pecas'!$H$2:$H$5000,MATCH($E3338,'01_Cad_Pecas'!$D$2:$D$5000,0)),IFERROR(INDEX('01_Cad_Pecas'!$H$2:$H$5000,MATCH(VALUE($E3338),'01_Cad_Pecas'!$D$2:$D$5000,0)),"")))</f>
        <v/>
      </c>
      <c r="L3338" s="14">
        <f>IF($E3338="","",IFERROR(INDEX('01_Cad_Pecas'!$I$2:$I$5000,MATCH($E3338,'01_Cad_Pecas'!$D$2:$D$5000,0)),IFERROR(INDEX('01_Cad_Pecas'!$I$2:$I$5000,MATCH(VALUE($E3338),'01_Cad_Pecas'!$D$2:$D$5000,0)),"")))</f>
        <v/>
      </c>
      <c r="M3338" s="14">
        <f>IF(OR($J3338="",$L3338=""),"",IF($K3338="",0,$K3338)+$J3338*$L3338)</f>
        <v/>
      </c>
      <c r="N3338" s="14" t="n">
        <v>46212</v>
      </c>
      <c r="O3338" s="14" t="n">
        <v>560</v>
      </c>
      <c r="P3338" s="14" t="n"/>
      <c r="Q3338" s="14" t="n"/>
      <c r="R3338" s="14" t="n"/>
      <c r="S3338" s="14" t="n"/>
      <c r="T3338" s="14">
        <f>IF(OR($J3338="",$O3338=""),"",$O3338/$J3338)</f>
        <v/>
      </c>
      <c r="U3338" s="14" t="inlineStr">
        <is>
          <t>Concluído</t>
        </is>
      </c>
      <c r="V3338" s="14" t="n"/>
      <c r="W3338" s="14" t="n"/>
      <c r="X3338" s="14" t="n"/>
      <c r="Y3338" s="14" t="n"/>
      <c r="Z3338" s="14" t="n"/>
      <c r="AA3338" s="11" t="n"/>
      <c r="AB3338" s="14">
        <f>B3338&amp;"|"&amp;I3338</f>
        <v/>
      </c>
      <c r="AC3338">
        <f>IF($B3338="","","|"&amp;SUBSTITUTE(TRIM(SUBSTITUTE(SUBSTITUTE(SUBSTITUTE(SUBSTITUTE(SUBSTITUTE(SUBSTITUTE(SUBSTITUTE(SUBSTITUTE(SUBSTITUTE(SUBSTITUTE(SUBSTITUTE(SUBSTITUTE(SUBSTITUTE(SUBSTITUTE(TRIM($B3338&amp;""),CHAR(10)," "),CHAR(13)," "),"."," "),";"," "),","," "),"/"," "),"+"," "),"-"," "),"  "," "),"  "," "),"  "," "),"  "," "),"  "," "),"  "," "))," ","|")&amp;"|")</f>
        <v/>
      </c>
      <c r="AD3338">
        <f>TRIM($I3338&amp;"")</f>
        <v/>
      </c>
    </row>
    <row r="3339" ht="36" customHeight="1">
      <c r="A3339" s="9" t="n">
        <v>46212</v>
      </c>
      <c r="B3339" s="14" t="inlineStr">
        <is>
          <t>10246</t>
        </is>
      </c>
      <c r="C3339" s="14" t="inlineStr">
        <is>
          <t>M/C 0720 (AMARELO)</t>
        </is>
      </c>
      <c r="D3339" s="14" t="inlineStr">
        <is>
          <t>46 SECCIONADORA 1</t>
        </is>
      </c>
      <c r="E3339" s="14" t="n">
        <v>20013103</v>
      </c>
      <c r="F3339" s="14" t="inlineStr">
        <is>
          <t>(4) PE MENOR 760X85 (135) X15 MDF-MIAMI 1,37X0,80</t>
        </is>
      </c>
      <c r="G3339" s="14" t="inlineStr">
        <is>
          <t>46 SECCIONADORA 1</t>
        </is>
      </c>
      <c r="H3339" s="14" t="inlineStr">
        <is>
          <t>46 SECCIONADORA 1</t>
        </is>
      </c>
      <c r="I3339" s="9" t="inlineStr">
        <is>
          <t>46 SECCIONADORA 1</t>
        </is>
      </c>
      <c r="J3339" s="9" t="n">
        <v>560</v>
      </c>
      <c r="K3339" s="14">
        <f>IF($E3339="","",IFERROR(INDEX('01_Cad_Pecas'!$H$2:$H$5000,MATCH($E3339,'01_Cad_Pecas'!$D$2:$D$5000,0)),IFERROR(INDEX('01_Cad_Pecas'!$H$2:$H$5000,MATCH(VALUE($E3339),'01_Cad_Pecas'!$D$2:$D$5000,0)),"")))</f>
        <v/>
      </c>
      <c r="L3339" s="14">
        <f>IF($E3339="","",IFERROR(INDEX('01_Cad_Pecas'!$I$2:$I$5000,MATCH($E3339,'01_Cad_Pecas'!$D$2:$D$5000,0)),IFERROR(INDEX('01_Cad_Pecas'!$I$2:$I$5000,MATCH(VALUE($E3339),'01_Cad_Pecas'!$D$2:$D$5000,0)),"")))</f>
        <v/>
      </c>
      <c r="M3339" s="14">
        <f>IF(OR($J3339="",$L3339=""),"",IF($K3339="",0,$K3339)+$J3339*$L3339)</f>
        <v/>
      </c>
      <c r="N3339" s="14" t="n">
        <v>46212</v>
      </c>
      <c r="O3339" s="14" t="n">
        <v>560</v>
      </c>
      <c r="P3339" s="14" t="n"/>
      <c r="Q3339" s="14" t="n"/>
      <c r="R3339" s="14" t="n"/>
      <c r="S3339" s="14" t="n"/>
      <c r="T3339" s="14">
        <f>IF(OR($J3339="",$O3339=""),"",$O3339/$J3339)</f>
        <v/>
      </c>
      <c r="U3339" s="14" t="inlineStr">
        <is>
          <t>Concluído</t>
        </is>
      </c>
      <c r="V3339" s="14" t="n"/>
      <c r="W3339" s="14" t="n"/>
      <c r="X3339" s="14" t="n"/>
      <c r="Y3339" s="14" t="n"/>
      <c r="Z3339" s="14" t="n"/>
      <c r="AA3339" s="11" t="n"/>
      <c r="AB3339" s="14">
        <f>B3339&amp;"|"&amp;I3339</f>
        <v/>
      </c>
      <c r="AC3339">
        <f>IF($B3339="","","|"&amp;SUBSTITUTE(TRIM(SUBSTITUTE(SUBSTITUTE(SUBSTITUTE(SUBSTITUTE(SUBSTITUTE(SUBSTITUTE(SUBSTITUTE(SUBSTITUTE(SUBSTITUTE(SUBSTITUTE(SUBSTITUTE(SUBSTITUTE(SUBSTITUTE(SUBSTITUTE(TRIM($B3339&amp;""),CHAR(10)," "),CHAR(13)," "),"."," "),";"," "),","," "),"/"," "),"+"," "),"-"," "),"  "," "),"  "," "),"  "," "),"  "," "),"  "," "),"  "," "))," ","|")&amp;"|")</f>
        <v/>
      </c>
      <c r="AD3339">
        <f>TRIM($I3339&amp;"")</f>
        <v/>
      </c>
    </row>
    <row r="3340" ht="36" customHeight="1">
      <c r="A3340" s="9" t="n">
        <v>46213</v>
      </c>
      <c r="B3340" s="14" t="inlineStr">
        <is>
          <t>10247</t>
        </is>
      </c>
      <c r="C3340" s="14" t="inlineStr">
        <is>
          <t>M/C 0721 (BEGE)</t>
        </is>
      </c>
      <c r="D3340" s="14" t="inlineStr">
        <is>
          <t>46 SECCIONADORA 1</t>
        </is>
      </c>
      <c r="E3340" s="14" t="n">
        <v>20014107</v>
      </c>
      <c r="F3340" s="14" t="inlineStr">
        <is>
          <t>ENGRO MENOR 802X60X12 MDP - MESA DAKAR</t>
        </is>
      </c>
      <c r="G3340" s="14" t="inlineStr">
        <is>
          <t>46 SECCIONADORA 1</t>
        </is>
      </c>
      <c r="H3340" s="14" t="inlineStr">
        <is>
          <t>46 SECCIONADORA 1</t>
        </is>
      </c>
      <c r="I3340" s="9" t="inlineStr">
        <is>
          <t>46 SECCIONADORA 1</t>
        </is>
      </c>
      <c r="J3340" s="9" t="n">
        <v>600</v>
      </c>
      <c r="K3340" s="14">
        <f>IF($E3340="","",IFERROR(INDEX('01_Cad_Pecas'!$H$2:$H$5000,MATCH($E3340,'01_Cad_Pecas'!$D$2:$D$5000,0)),IFERROR(INDEX('01_Cad_Pecas'!$H$2:$H$5000,MATCH(VALUE($E3340),'01_Cad_Pecas'!$D$2:$D$5000,0)),"")))</f>
        <v/>
      </c>
      <c r="L3340" s="14">
        <f>IF($E3340="","",IFERROR(INDEX('01_Cad_Pecas'!$I$2:$I$5000,MATCH($E3340,'01_Cad_Pecas'!$D$2:$D$5000,0)),IFERROR(INDEX('01_Cad_Pecas'!$I$2:$I$5000,MATCH(VALUE($E3340),'01_Cad_Pecas'!$D$2:$D$5000,0)),"")))</f>
        <v/>
      </c>
      <c r="M3340" s="14">
        <f>IF(OR($J3340="",$L3340=""),"",IF($K3340="",0,$K3340)+$J3340*$L3340)</f>
        <v/>
      </c>
      <c r="N3340" s="14" t="n">
        <v>46213</v>
      </c>
      <c r="O3340" s="14" t="n">
        <v>600</v>
      </c>
      <c r="P3340" s="14" t="n"/>
      <c r="Q3340" s="14" t="n"/>
      <c r="R3340" s="14" t="n"/>
      <c r="S3340" s="14" t="n"/>
      <c r="T3340" s="14">
        <f>IF(OR($J3340="",$O3340=""),"",$O3340/$J3340)</f>
        <v/>
      </c>
      <c r="U3340" s="14" t="inlineStr">
        <is>
          <t>Concluído</t>
        </is>
      </c>
      <c r="V3340" s="14" t="n"/>
      <c r="W3340" s="14" t="n"/>
      <c r="X3340" s="14" t="n"/>
      <c r="Y3340" s="14" t="n"/>
      <c r="Z3340" s="14" t="n"/>
      <c r="AA3340" s="11" t="n"/>
      <c r="AB3340" s="14">
        <f>B3340&amp;"|"&amp;I3340</f>
        <v/>
      </c>
      <c r="AC3340">
        <f>IF($B3340="","","|"&amp;SUBSTITUTE(TRIM(SUBSTITUTE(SUBSTITUTE(SUBSTITUTE(SUBSTITUTE(SUBSTITUTE(SUBSTITUTE(SUBSTITUTE(SUBSTITUTE(SUBSTITUTE(SUBSTITUTE(SUBSTITUTE(SUBSTITUTE(SUBSTITUTE(SUBSTITUTE(TRIM($B3340&amp;""),CHAR(10)," "),CHAR(13)," "),"."," "),";"," "),","," "),"/"," "),"+"," "),"-"," "),"  "," "),"  "," "),"  "," "),"  "," "),"  "," "),"  "," "))," ","|")&amp;"|")</f>
        <v/>
      </c>
      <c r="AD3340">
        <f>TRIM($I3340&amp;"")</f>
        <v/>
      </c>
    </row>
    <row r="3341" ht="36" customHeight="1">
      <c r="A3341" s="9" t="n">
        <v>46213</v>
      </c>
      <c r="B3341" s="14" t="inlineStr">
        <is>
          <t>10247</t>
        </is>
      </c>
      <c r="C3341" s="14" t="inlineStr">
        <is>
          <t>M/C 0721 (BEGE)</t>
        </is>
      </c>
      <c r="D3341" s="14" t="inlineStr">
        <is>
          <t>46 SECCIONADORA 1</t>
        </is>
      </c>
      <c r="E3341" s="14" t="n">
        <v>20014305</v>
      </c>
      <c r="F3341" s="14" t="inlineStr">
        <is>
          <t>(1) TAMPO 1202X802X12 MDP - MESA DAKAR/MIAMI 1,20</t>
        </is>
      </c>
      <c r="G3341" s="14" t="inlineStr">
        <is>
          <t>46 SECCIONADORA 1</t>
        </is>
      </c>
      <c r="H3341" s="14" t="inlineStr">
        <is>
          <t>46 SECCIONADORA 1</t>
        </is>
      </c>
      <c r="I3341" s="9" t="inlineStr">
        <is>
          <t>46 SECCIONADORA 1</t>
        </is>
      </c>
      <c r="J3341" s="9" t="n">
        <v>300</v>
      </c>
      <c r="K3341" s="14">
        <f>IF($E3341="","",IFERROR(INDEX('01_Cad_Pecas'!$H$2:$H$5000,MATCH($E3341,'01_Cad_Pecas'!$D$2:$D$5000,0)),IFERROR(INDEX('01_Cad_Pecas'!$H$2:$H$5000,MATCH(VALUE($E3341),'01_Cad_Pecas'!$D$2:$D$5000,0)),"")))</f>
        <v/>
      </c>
      <c r="L3341" s="14">
        <f>IF($E3341="","",IFERROR(INDEX('01_Cad_Pecas'!$I$2:$I$5000,MATCH($E3341,'01_Cad_Pecas'!$D$2:$D$5000,0)),IFERROR(INDEX('01_Cad_Pecas'!$I$2:$I$5000,MATCH(VALUE($E3341),'01_Cad_Pecas'!$D$2:$D$5000,0)),"")))</f>
        <v/>
      </c>
      <c r="M3341" s="14">
        <f>IF(OR($J3341="",$L3341=""),"",IF($K3341="",0,$K3341)+$J3341*$L3341)</f>
        <v/>
      </c>
      <c r="N3341" s="14" t="n">
        <v>46213</v>
      </c>
      <c r="O3341" s="14" t="n">
        <v>300</v>
      </c>
      <c r="P3341" s="14" t="n"/>
      <c r="Q3341" s="14" t="n"/>
      <c r="R3341" s="14" t="n"/>
      <c r="S3341" s="14" t="n"/>
      <c r="T3341" s="14">
        <f>IF(OR($J3341="",$O3341=""),"",$O3341/$J3341)</f>
        <v/>
      </c>
      <c r="U3341" s="14" t="inlineStr">
        <is>
          <t>Concluído</t>
        </is>
      </c>
      <c r="V3341" s="14" t="n"/>
      <c r="W3341" s="14" t="n"/>
      <c r="X3341" s="14" t="n"/>
      <c r="Y3341" s="14" t="n"/>
      <c r="Z3341" s="14" t="n"/>
      <c r="AA3341" s="11" t="n"/>
      <c r="AB3341" s="14">
        <f>B3341&amp;"|"&amp;I3341</f>
        <v/>
      </c>
      <c r="AC3341">
        <f>IF($B3341="","","|"&amp;SUBSTITUTE(TRIM(SUBSTITUTE(SUBSTITUTE(SUBSTITUTE(SUBSTITUTE(SUBSTITUTE(SUBSTITUTE(SUBSTITUTE(SUBSTITUTE(SUBSTITUTE(SUBSTITUTE(SUBSTITUTE(SUBSTITUTE(SUBSTITUTE(SUBSTITUTE(TRIM($B3341&amp;""),CHAR(10)," "),CHAR(13)," "),"."," "),";"," "),","," "),"/"," "),"+"," "),"-"," "),"  "," "),"  "," "),"  "," "),"  "," "),"  "," "),"  "," "))," ","|")&amp;"|")</f>
        <v/>
      </c>
      <c r="AD3341">
        <f>TRIM($I3341&amp;"")</f>
        <v/>
      </c>
    </row>
    <row r="3342" ht="36" customHeight="1">
      <c r="A3342" s="9" t="n">
        <v>46213</v>
      </c>
      <c r="B3342" s="14" t="inlineStr">
        <is>
          <t>10247</t>
        </is>
      </c>
      <c r="C3342" s="14" t="inlineStr">
        <is>
          <t>M/C 0721 (BEGE)</t>
        </is>
      </c>
      <c r="D3342" s="14" t="inlineStr">
        <is>
          <t>46 SECCIONADORA 1</t>
        </is>
      </c>
      <c r="E3342" s="14" t="n">
        <v>20014306</v>
      </c>
      <c r="F3342" s="14" t="inlineStr">
        <is>
          <t>ENGRO MAIOR 1080X60X12 MDP - MESA DAKAR 1,20</t>
        </is>
      </c>
      <c r="G3342" s="14" t="inlineStr">
        <is>
          <t>46 SECCIONADORA 1</t>
        </is>
      </c>
      <c r="H3342" s="14" t="inlineStr">
        <is>
          <t>46 SECCIONADORA 1</t>
        </is>
      </c>
      <c r="I3342" s="9" t="inlineStr">
        <is>
          <t>46 SECCIONADORA 1</t>
        </is>
      </c>
      <c r="J3342" s="9" t="n">
        <v>600</v>
      </c>
      <c r="K3342" s="14">
        <f>IF($E3342="","",IFERROR(INDEX('01_Cad_Pecas'!$H$2:$H$5000,MATCH($E3342,'01_Cad_Pecas'!$D$2:$D$5000,0)),IFERROR(INDEX('01_Cad_Pecas'!$H$2:$H$5000,MATCH(VALUE($E3342),'01_Cad_Pecas'!$D$2:$D$5000,0)),"")))</f>
        <v/>
      </c>
      <c r="L3342" s="14">
        <f>IF($E3342="","",IFERROR(INDEX('01_Cad_Pecas'!$I$2:$I$5000,MATCH($E3342,'01_Cad_Pecas'!$D$2:$D$5000,0)),IFERROR(INDEX('01_Cad_Pecas'!$I$2:$I$5000,MATCH(VALUE($E3342),'01_Cad_Pecas'!$D$2:$D$5000,0)),"")))</f>
        <v/>
      </c>
      <c r="M3342" s="14">
        <f>IF(OR($J3342="",$L3342=""),"",IF($K3342="",0,$K3342)+$J3342*$L3342)</f>
        <v/>
      </c>
      <c r="N3342" s="14" t="n">
        <v>46213</v>
      </c>
      <c r="O3342" s="14" t="n">
        <v>600</v>
      </c>
      <c r="P3342" s="14" t="n"/>
      <c r="Q3342" s="14" t="n"/>
      <c r="R3342" s="14" t="n"/>
      <c r="S3342" s="14" t="n"/>
      <c r="T3342" s="14">
        <f>IF(OR($J3342="",$O3342=""),"",$O3342/$J3342)</f>
        <v/>
      </c>
      <c r="U3342" s="14" t="inlineStr">
        <is>
          <t>Concluído</t>
        </is>
      </c>
      <c r="V3342" s="14" t="n"/>
      <c r="W3342" s="14" t="n"/>
      <c r="X3342" s="14" t="n"/>
      <c r="Y3342" s="14" t="n"/>
      <c r="Z3342" s="14" t="n"/>
      <c r="AA3342" s="11" t="n"/>
      <c r="AB3342" s="14">
        <f>B3342&amp;"|"&amp;I3342</f>
        <v/>
      </c>
      <c r="AC3342">
        <f>IF($B3342="","","|"&amp;SUBSTITUTE(TRIM(SUBSTITUTE(SUBSTITUTE(SUBSTITUTE(SUBSTITUTE(SUBSTITUTE(SUBSTITUTE(SUBSTITUTE(SUBSTITUTE(SUBSTITUTE(SUBSTITUTE(SUBSTITUTE(SUBSTITUTE(SUBSTITUTE(SUBSTITUTE(TRIM($B3342&amp;""),CHAR(10)," "),CHAR(13)," "),"."," "),";"," "),","," "),"/"," "),"+"," "),"-"," "),"  "," "),"  "," "),"  "," "),"  "," "),"  "," "),"  "," "))," ","|")&amp;"|")</f>
        <v/>
      </c>
      <c r="AD3342">
        <f>TRIM($I3342&amp;"")</f>
        <v/>
      </c>
    </row>
    <row r="3343" ht="36" customHeight="1">
      <c r="A3343" s="9" t="n">
        <v>46213</v>
      </c>
      <c r="B3343" s="14" t="inlineStr">
        <is>
          <t>10247</t>
        </is>
      </c>
      <c r="C3343" s="14" t="inlineStr">
        <is>
          <t>M/C 0721 (BEGE)</t>
        </is>
      </c>
      <c r="D3343" s="14" t="inlineStr">
        <is>
          <t>46 SECCIONADORA 1</t>
        </is>
      </c>
      <c r="E3343" s="14" t="n">
        <v>20052004</v>
      </c>
      <c r="F3343" s="14" t="inlineStr">
        <is>
          <t>(3) APOIO TAMPO 540X386X12 MDP - MESA ATHENAS</t>
        </is>
      </c>
      <c r="G3343" s="14" t="inlineStr">
        <is>
          <t>46 SECCIONADORA 1</t>
        </is>
      </c>
      <c r="H3343" s="14" t="inlineStr">
        <is>
          <t>46 SECCIONADORA 1</t>
        </is>
      </c>
      <c r="I3343" s="9" t="inlineStr">
        <is>
          <t>46 SECCIONADORA 1</t>
        </is>
      </c>
      <c r="J3343" s="9" t="n">
        <v>40</v>
      </c>
      <c r="K3343" s="14">
        <f>IF($E3343="","",IFERROR(INDEX('01_Cad_Pecas'!$H$2:$H$5000,MATCH($E3343,'01_Cad_Pecas'!$D$2:$D$5000,0)),IFERROR(INDEX('01_Cad_Pecas'!$H$2:$H$5000,MATCH(VALUE($E3343),'01_Cad_Pecas'!$D$2:$D$5000,0)),"")))</f>
        <v/>
      </c>
      <c r="L3343" s="14">
        <f>IF($E3343="","",IFERROR(INDEX('01_Cad_Pecas'!$I$2:$I$5000,MATCH($E3343,'01_Cad_Pecas'!$D$2:$D$5000,0)),IFERROR(INDEX('01_Cad_Pecas'!$I$2:$I$5000,MATCH(VALUE($E3343),'01_Cad_Pecas'!$D$2:$D$5000,0)),"")))</f>
        <v/>
      </c>
      <c r="M3343" s="14">
        <f>IF(OR($J3343="",$L3343=""),"",IF($K3343="",0,$K3343)+$J3343*$L3343)</f>
        <v/>
      </c>
      <c r="N3343" s="14" t="n">
        <v>46213</v>
      </c>
      <c r="O3343" s="14" t="n">
        <v>40</v>
      </c>
      <c r="P3343" s="14" t="n"/>
      <c r="Q3343" s="14" t="n"/>
      <c r="R3343" s="14" t="n"/>
      <c r="S3343" s="14" t="n"/>
      <c r="T3343" s="14">
        <f>IF(OR($J3343="",$O3343=""),"",$O3343/$J3343)</f>
        <v/>
      </c>
      <c r="U3343" s="14" t="inlineStr">
        <is>
          <t>Concluído</t>
        </is>
      </c>
      <c r="V3343" s="14" t="n"/>
      <c r="W3343" s="14" t="n"/>
      <c r="X3343" s="14" t="n"/>
      <c r="Y3343" s="14" t="n"/>
      <c r="Z3343" s="14" t="n"/>
      <c r="AA3343" s="11" t="n"/>
      <c r="AB3343" s="14">
        <f>B3343&amp;"|"&amp;I3343</f>
        <v/>
      </c>
      <c r="AC3343">
        <f>IF($B3343="","","|"&amp;SUBSTITUTE(TRIM(SUBSTITUTE(SUBSTITUTE(SUBSTITUTE(SUBSTITUTE(SUBSTITUTE(SUBSTITUTE(SUBSTITUTE(SUBSTITUTE(SUBSTITUTE(SUBSTITUTE(SUBSTITUTE(SUBSTITUTE(SUBSTITUTE(SUBSTITUTE(TRIM($B3343&amp;""),CHAR(10)," "),CHAR(13)," "),"."," "),";"," "),","," "),"/"," "),"+"," "),"-"," "),"  "," "),"  "," "),"  "," "),"  "," "),"  "," "),"  "," "))," ","|")&amp;"|")</f>
        <v/>
      </c>
      <c r="AD3343">
        <f>TRIM($I3343&amp;"")</f>
        <v/>
      </c>
    </row>
    <row r="3344" ht="36" customHeight="1">
      <c r="A3344" s="9" t="n">
        <v>46213</v>
      </c>
      <c r="B3344" s="14" t="inlineStr">
        <is>
          <t>10247</t>
        </is>
      </c>
      <c r="C3344" s="14" t="inlineStr">
        <is>
          <t>M/C 0721 (BEGE)</t>
        </is>
      </c>
      <c r="D3344" s="14" t="inlineStr">
        <is>
          <t>46 SECCIONADORA 1</t>
        </is>
      </c>
      <c r="E3344" s="14" t="n">
        <v>20012405</v>
      </c>
      <c r="F3344" s="14" t="inlineStr">
        <is>
          <t>(2) TRAVESSA MAIOR 1030X100X15 MDP-MESA MIAMI 1,20</t>
        </is>
      </c>
      <c r="G3344" s="14" t="inlineStr">
        <is>
          <t>46 SECCIONADORA 1</t>
        </is>
      </c>
      <c r="H3344" s="14" t="inlineStr">
        <is>
          <t>46 SECCIONADORA 1</t>
        </is>
      </c>
      <c r="I3344" s="9" t="inlineStr">
        <is>
          <t>46 SECCIONADORA 1</t>
        </is>
      </c>
      <c r="J3344" s="9" t="n">
        <v>600</v>
      </c>
      <c r="K3344" s="14">
        <f>IF($E3344="","",IFERROR(INDEX('01_Cad_Pecas'!$H$2:$H$5000,MATCH($E3344,'01_Cad_Pecas'!$D$2:$D$5000,0)),IFERROR(INDEX('01_Cad_Pecas'!$H$2:$H$5000,MATCH(VALUE($E3344),'01_Cad_Pecas'!$D$2:$D$5000,0)),"")))</f>
        <v/>
      </c>
      <c r="L3344" s="14">
        <f>IF($E3344="","",IFERROR(INDEX('01_Cad_Pecas'!$I$2:$I$5000,MATCH($E3344,'01_Cad_Pecas'!$D$2:$D$5000,0)),IFERROR(INDEX('01_Cad_Pecas'!$I$2:$I$5000,MATCH(VALUE($E3344),'01_Cad_Pecas'!$D$2:$D$5000,0)),"")))</f>
        <v/>
      </c>
      <c r="M3344" s="14">
        <f>IF(OR($J3344="",$L3344=""),"",IF($K3344="",0,$K3344)+$J3344*$L3344)</f>
        <v/>
      </c>
      <c r="N3344" s="14" t="n">
        <v>46213</v>
      </c>
      <c r="O3344" s="14" t="n">
        <v>600</v>
      </c>
      <c r="P3344" s="14" t="n"/>
      <c r="Q3344" s="14" t="n"/>
      <c r="R3344" s="14" t="n"/>
      <c r="S3344" s="14" t="n"/>
      <c r="T3344" s="14">
        <f>IF(OR($J3344="",$O3344=""),"",$O3344/$J3344)</f>
        <v/>
      </c>
      <c r="U3344" s="14" t="inlineStr">
        <is>
          <t>Concluído</t>
        </is>
      </c>
      <c r="V3344" s="14" t="n"/>
      <c r="W3344" s="14" t="n"/>
      <c r="X3344" s="14" t="n"/>
      <c r="Y3344" s="14" t="n"/>
      <c r="Z3344" s="14" t="n"/>
      <c r="AA3344" s="11" t="n"/>
      <c r="AB3344" s="14">
        <f>B3344&amp;"|"&amp;I3344</f>
        <v/>
      </c>
      <c r="AC3344">
        <f>IF($B3344="","","|"&amp;SUBSTITUTE(TRIM(SUBSTITUTE(SUBSTITUTE(SUBSTITUTE(SUBSTITUTE(SUBSTITUTE(SUBSTITUTE(SUBSTITUTE(SUBSTITUTE(SUBSTITUTE(SUBSTITUTE(SUBSTITUTE(SUBSTITUTE(SUBSTITUTE(SUBSTITUTE(TRIM($B3344&amp;""),CHAR(10)," "),CHAR(13)," "),"."," "),";"," "),","," "),"/"," "),"+"," "),"-"," "),"  "," "),"  "," "),"  "," "),"  "," "),"  "," "),"  "," "))," ","|")&amp;"|")</f>
        <v/>
      </c>
      <c r="AD3344">
        <f>TRIM($I3344&amp;"")</f>
        <v/>
      </c>
    </row>
    <row r="3345" ht="36" customHeight="1">
      <c r="A3345" s="9" t="n">
        <v>46213</v>
      </c>
      <c r="B3345" s="14" t="inlineStr">
        <is>
          <t>10247</t>
        </is>
      </c>
      <c r="C3345" s="14" t="inlineStr">
        <is>
          <t>M/C 0721 (BEGE)</t>
        </is>
      </c>
      <c r="D3345" s="14" t="inlineStr">
        <is>
          <t>46 SECCIONADORA 1</t>
        </is>
      </c>
      <c r="E3345" s="14" t="n">
        <v>20013107</v>
      </c>
      <c r="F3345" s="14" t="inlineStr">
        <is>
          <t>(3) TRAV.MENOR 610X100X15 MDP-MESA MIAMI 1,37X0,80</t>
        </is>
      </c>
      <c r="G3345" s="14" t="inlineStr">
        <is>
          <t>46 SECCIONADORA 1</t>
        </is>
      </c>
      <c r="H3345" s="14" t="inlineStr">
        <is>
          <t>46 SECCIONADORA 1</t>
        </is>
      </c>
      <c r="I3345" s="9" t="inlineStr">
        <is>
          <t>46 SECCIONADORA 1</t>
        </is>
      </c>
      <c r="J3345" s="9" t="n">
        <v>600</v>
      </c>
      <c r="K3345" s="14">
        <f>IF($E3345="","",IFERROR(INDEX('01_Cad_Pecas'!$H$2:$H$5000,MATCH($E3345,'01_Cad_Pecas'!$D$2:$D$5000,0)),IFERROR(INDEX('01_Cad_Pecas'!$H$2:$H$5000,MATCH(VALUE($E3345),'01_Cad_Pecas'!$D$2:$D$5000,0)),"")))</f>
        <v/>
      </c>
      <c r="L3345" s="14">
        <f>IF($E3345="","",IFERROR(INDEX('01_Cad_Pecas'!$I$2:$I$5000,MATCH($E3345,'01_Cad_Pecas'!$D$2:$D$5000,0)),IFERROR(INDEX('01_Cad_Pecas'!$I$2:$I$5000,MATCH(VALUE($E3345),'01_Cad_Pecas'!$D$2:$D$5000,0)),"")))</f>
        <v/>
      </c>
      <c r="M3345" s="14">
        <f>IF(OR($J3345="",$L3345=""),"",IF($K3345="",0,$K3345)+$J3345*$L3345)</f>
        <v/>
      </c>
      <c r="N3345" s="14" t="n">
        <v>46213</v>
      </c>
      <c r="O3345" s="14" t="n">
        <v>600</v>
      </c>
      <c r="P3345" s="14" t="n"/>
      <c r="Q3345" s="14" t="n"/>
      <c r="R3345" s="14" t="n"/>
      <c r="S3345" s="14" t="n"/>
      <c r="T3345" s="14">
        <f>IF(OR($J3345="",$O3345=""),"",$O3345/$J3345)</f>
        <v/>
      </c>
      <c r="U3345" s="14" t="inlineStr">
        <is>
          <t>Concluído</t>
        </is>
      </c>
      <c r="V3345" s="14" t="n"/>
      <c r="W3345" s="14" t="n"/>
      <c r="X3345" s="14" t="n"/>
      <c r="Y3345" s="14" t="n"/>
      <c r="Z3345" s="14" t="n"/>
      <c r="AA3345" s="11" t="n"/>
      <c r="AB3345" s="14">
        <f>B3345&amp;"|"&amp;I3345</f>
        <v/>
      </c>
      <c r="AC3345">
        <f>IF($B3345="","","|"&amp;SUBSTITUTE(TRIM(SUBSTITUTE(SUBSTITUTE(SUBSTITUTE(SUBSTITUTE(SUBSTITUTE(SUBSTITUTE(SUBSTITUTE(SUBSTITUTE(SUBSTITUTE(SUBSTITUTE(SUBSTITUTE(SUBSTITUTE(SUBSTITUTE(SUBSTITUTE(TRIM($B3345&amp;""),CHAR(10)," "),CHAR(13)," "),"."," "),";"," "),","," "),"/"," "),"+"," "),"-"," "),"  "," "),"  "," "),"  "," "),"  "," "),"  "," "),"  "," "))," ","|")&amp;"|")</f>
        <v/>
      </c>
      <c r="AD3345">
        <f>TRIM($I3345&amp;"")</f>
        <v/>
      </c>
    </row>
    <row r="3346" ht="36" customHeight="1">
      <c r="A3346" s="9" t="n">
        <v>46213</v>
      </c>
      <c r="B3346" s="14" t="inlineStr">
        <is>
          <t>10247</t>
        </is>
      </c>
      <c r="C3346" s="14" t="inlineStr">
        <is>
          <t>M/C 0721 (BEGE)</t>
        </is>
      </c>
      <c r="D3346" s="14" t="inlineStr">
        <is>
          <t>46 SECCIONADORA 1</t>
        </is>
      </c>
      <c r="E3346" s="14" t="n">
        <v>30001205</v>
      </c>
      <c r="F3346" s="14" t="inlineStr">
        <is>
          <t>TRAV ASSENTO 367X80X15 MDP CAD PE INTEIRO/ MADEIRA</t>
        </is>
      </c>
      <c r="G3346" s="14" t="inlineStr">
        <is>
          <t>46 SECCIONADORA 1</t>
        </is>
      </c>
      <c r="H3346" s="14" t="inlineStr">
        <is>
          <t>46 SECCIONADORA 1</t>
        </is>
      </c>
      <c r="I3346" s="9" t="inlineStr">
        <is>
          <t>46 SECCIONADORA 1</t>
        </is>
      </c>
      <c r="J3346" s="9" t="n">
        <v>362</v>
      </c>
      <c r="K3346" s="14">
        <f>IF($E3346="","",IFERROR(INDEX('01_Cad_Pecas'!$H$2:$H$5000,MATCH($E3346,'01_Cad_Pecas'!$D$2:$D$5000,0)),IFERROR(INDEX('01_Cad_Pecas'!$H$2:$H$5000,MATCH(VALUE($E3346),'01_Cad_Pecas'!$D$2:$D$5000,0)),"")))</f>
        <v/>
      </c>
      <c r="L3346" s="14">
        <f>IF($E3346="","",IFERROR(INDEX('01_Cad_Pecas'!$I$2:$I$5000,MATCH($E3346,'01_Cad_Pecas'!$D$2:$D$5000,0)),IFERROR(INDEX('01_Cad_Pecas'!$I$2:$I$5000,MATCH(VALUE($E3346),'01_Cad_Pecas'!$D$2:$D$5000,0)),"")))</f>
        <v/>
      </c>
      <c r="M3346" s="14">
        <f>IF(OR($J3346="",$L3346=""),"",IF($K3346="",0,$K3346)+$J3346*$L3346)</f>
        <v/>
      </c>
      <c r="N3346" s="14" t="n">
        <v>46213</v>
      </c>
      <c r="O3346" s="14" t="n">
        <v>362</v>
      </c>
      <c r="P3346" s="14" t="n"/>
      <c r="Q3346" s="14" t="n"/>
      <c r="R3346" s="14" t="n"/>
      <c r="S3346" s="14" t="n"/>
      <c r="T3346" s="14">
        <f>IF(OR($J3346="",$O3346=""),"",$O3346/$J3346)</f>
        <v/>
      </c>
      <c r="U3346" s="14" t="inlineStr">
        <is>
          <t>Concluído</t>
        </is>
      </c>
      <c r="V3346" s="14" t="n"/>
      <c r="W3346" s="14" t="n"/>
      <c r="X3346" s="14" t="n"/>
      <c r="Y3346" s="14" t="n"/>
      <c r="Z3346" s="14" t="n"/>
      <c r="AA3346" s="11" t="n"/>
      <c r="AB3346" s="14">
        <f>B3346&amp;"|"&amp;I3346</f>
        <v/>
      </c>
      <c r="AC3346">
        <f>IF($B3346="","","|"&amp;SUBSTITUTE(TRIM(SUBSTITUTE(SUBSTITUTE(SUBSTITUTE(SUBSTITUTE(SUBSTITUTE(SUBSTITUTE(SUBSTITUTE(SUBSTITUTE(SUBSTITUTE(SUBSTITUTE(SUBSTITUTE(SUBSTITUTE(SUBSTITUTE(SUBSTITUTE(TRIM($B3346&amp;""),CHAR(10)," "),CHAR(13)," "),"."," "),";"," "),","," "),"/"," "),"+"," "),"-"," "),"  "," "),"  "," "),"  "," "),"  "," "),"  "," "),"  "," "))," ","|")&amp;"|")</f>
        <v/>
      </c>
      <c r="AD3346">
        <f>TRIM($I3346&amp;"")</f>
        <v/>
      </c>
    </row>
    <row r="3347" ht="36" customHeight="1">
      <c r="A3347" s="9" t="n">
        <v>46213</v>
      </c>
      <c r="B3347" s="14" t="inlineStr">
        <is>
          <t>10247</t>
        </is>
      </c>
      <c r="C3347" s="14" t="inlineStr">
        <is>
          <t>M/C 0721 (BEGE)</t>
        </is>
      </c>
      <c r="D3347" s="14" t="inlineStr">
        <is>
          <t>46 SECCIONADORA 1</t>
        </is>
      </c>
      <c r="E3347" s="14" t="n">
        <v>30001206</v>
      </c>
      <c r="F3347" s="14" t="inlineStr">
        <is>
          <t>TRAVESSA ENCOSTO 360X80X15 MDP CAD PE INTEIRO</t>
        </is>
      </c>
      <c r="G3347" s="14" t="inlineStr">
        <is>
          <t>46 SECCIONADORA 1</t>
        </is>
      </c>
      <c r="H3347" s="14" t="inlineStr">
        <is>
          <t>46 SECCIONADORA 1</t>
        </is>
      </c>
      <c r="I3347" s="9" t="inlineStr">
        <is>
          <t>46 SECCIONADORA 1</t>
        </is>
      </c>
      <c r="J3347" s="9" t="n">
        <v>362</v>
      </c>
      <c r="K3347" s="14">
        <f>IF($E3347="","",IFERROR(INDEX('01_Cad_Pecas'!$H$2:$H$5000,MATCH($E3347,'01_Cad_Pecas'!$D$2:$D$5000,0)),IFERROR(INDEX('01_Cad_Pecas'!$H$2:$H$5000,MATCH(VALUE($E3347),'01_Cad_Pecas'!$D$2:$D$5000,0)),"")))</f>
        <v/>
      </c>
      <c r="L3347" s="14">
        <f>IF($E3347="","",IFERROR(INDEX('01_Cad_Pecas'!$I$2:$I$5000,MATCH($E3347,'01_Cad_Pecas'!$D$2:$D$5000,0)),IFERROR(INDEX('01_Cad_Pecas'!$I$2:$I$5000,MATCH(VALUE($E3347),'01_Cad_Pecas'!$D$2:$D$5000,0)),"")))</f>
        <v/>
      </c>
      <c r="M3347" s="14">
        <f>IF(OR($J3347="",$L3347=""),"",IF($K3347="",0,$K3347)+$J3347*$L3347)</f>
        <v/>
      </c>
      <c r="N3347" s="14" t="n">
        <v>46213</v>
      </c>
      <c r="O3347" s="14" t="n">
        <v>362</v>
      </c>
      <c r="P3347" s="14" t="n"/>
      <c r="Q3347" s="14" t="n"/>
      <c r="R3347" s="14" t="n"/>
      <c r="S3347" s="14" t="n"/>
      <c r="T3347" s="14">
        <f>IF(OR($J3347="",$O3347=""),"",$O3347/$J3347)</f>
        <v/>
      </c>
      <c r="U3347" s="14" t="inlineStr">
        <is>
          <t>Concluído</t>
        </is>
      </c>
      <c r="V3347" s="14" t="n"/>
      <c r="W3347" s="14" t="n"/>
      <c r="X3347" s="14" t="n"/>
      <c r="Y3347" s="14" t="n"/>
      <c r="Z3347" s="14" t="n"/>
      <c r="AA3347" s="11" t="n"/>
      <c r="AB3347" s="14">
        <f>B3347&amp;"|"&amp;I3347</f>
        <v/>
      </c>
      <c r="AC3347">
        <f>IF($B3347="","","|"&amp;SUBSTITUTE(TRIM(SUBSTITUTE(SUBSTITUTE(SUBSTITUTE(SUBSTITUTE(SUBSTITUTE(SUBSTITUTE(SUBSTITUTE(SUBSTITUTE(SUBSTITUTE(SUBSTITUTE(SUBSTITUTE(SUBSTITUTE(SUBSTITUTE(SUBSTITUTE(TRIM($B3347&amp;""),CHAR(10)," "),CHAR(13)," "),"."," "),";"," "),","," "),"/"," "),"+"," "),"-"," "),"  "," "),"  "," "),"  "," "),"  "," "),"  "," "),"  "," "))," ","|")&amp;"|")</f>
        <v/>
      </c>
      <c r="AD3347">
        <f>TRIM($I3347&amp;"")</f>
        <v/>
      </c>
    </row>
    <row r="3348" ht="36" customHeight="1">
      <c r="A3348" s="9" t="n">
        <v>46213</v>
      </c>
      <c r="B3348" s="14" t="inlineStr">
        <is>
          <t>10247</t>
        </is>
      </c>
      <c r="C3348" s="14" t="inlineStr">
        <is>
          <t>M/C 0721 (BEGE)</t>
        </is>
      </c>
      <c r="D3348" s="14" t="inlineStr">
        <is>
          <t>46 SECCIONADORA 1</t>
        </is>
      </c>
      <c r="E3348" s="14" t="n">
        <v>30001207</v>
      </c>
      <c r="F3348" s="14" t="inlineStr">
        <is>
          <t>TRAVESSA 360X62X15 MDP CAD PE INTEIRO</t>
        </is>
      </c>
      <c r="G3348" s="14" t="inlineStr">
        <is>
          <t>46 SECCIONADORA 1</t>
        </is>
      </c>
      <c r="H3348" s="14" t="inlineStr">
        <is>
          <t>46 SECCIONADORA 1</t>
        </is>
      </c>
      <c r="I3348" s="9" t="inlineStr">
        <is>
          <t>46 SECCIONADORA 1</t>
        </is>
      </c>
      <c r="J3348" s="9" t="n">
        <v>362</v>
      </c>
      <c r="K3348" s="14">
        <f>IF($E3348="","",IFERROR(INDEX('01_Cad_Pecas'!$H$2:$H$5000,MATCH($E3348,'01_Cad_Pecas'!$D$2:$D$5000,0)),IFERROR(INDEX('01_Cad_Pecas'!$H$2:$H$5000,MATCH(VALUE($E3348),'01_Cad_Pecas'!$D$2:$D$5000,0)),"")))</f>
        <v/>
      </c>
      <c r="L3348" s="14">
        <f>IF($E3348="","",IFERROR(INDEX('01_Cad_Pecas'!$I$2:$I$5000,MATCH($E3348,'01_Cad_Pecas'!$D$2:$D$5000,0)),IFERROR(INDEX('01_Cad_Pecas'!$I$2:$I$5000,MATCH(VALUE($E3348),'01_Cad_Pecas'!$D$2:$D$5000,0)),"")))</f>
        <v/>
      </c>
      <c r="M3348" s="14">
        <f>IF(OR($J3348="",$L3348=""),"",IF($K3348="",0,$K3348)+$J3348*$L3348)</f>
        <v/>
      </c>
      <c r="N3348" s="14" t="n">
        <v>46213</v>
      </c>
      <c r="O3348" s="14" t="n">
        <v>362</v>
      </c>
      <c r="P3348" s="14" t="n"/>
      <c r="Q3348" s="14" t="n"/>
      <c r="R3348" s="14" t="n"/>
      <c r="S3348" s="14" t="n"/>
      <c r="T3348" s="14">
        <f>IF(OR($J3348="",$O3348=""),"",$O3348/$J3348)</f>
        <v/>
      </c>
      <c r="U3348" s="14" t="inlineStr">
        <is>
          <t>Concluído</t>
        </is>
      </c>
      <c r="V3348" s="14" t="n"/>
      <c r="W3348" s="14" t="n"/>
      <c r="X3348" s="14" t="n"/>
      <c r="Y3348" s="14" t="n"/>
      <c r="Z3348" s="14" t="n"/>
      <c r="AA3348" s="11" t="n"/>
      <c r="AB3348" s="14">
        <f>B3348&amp;"|"&amp;I3348</f>
        <v/>
      </c>
      <c r="AC3348">
        <f>IF($B3348="","","|"&amp;SUBSTITUTE(TRIM(SUBSTITUTE(SUBSTITUTE(SUBSTITUTE(SUBSTITUTE(SUBSTITUTE(SUBSTITUTE(SUBSTITUTE(SUBSTITUTE(SUBSTITUTE(SUBSTITUTE(SUBSTITUTE(SUBSTITUTE(SUBSTITUTE(SUBSTITUTE(TRIM($B3348&amp;""),CHAR(10)," "),CHAR(13)," "),"."," "),";"," "),","," "),"/"," "),"+"," "),"-"," "),"  "," "),"  "," "),"  "," "),"  "," "),"  "," "),"  "," "))," ","|")&amp;"|")</f>
        <v/>
      </c>
      <c r="AD3348">
        <f>TRIM($I3348&amp;"")</f>
        <v/>
      </c>
    </row>
    <row r="3349" ht="36" customHeight="1">
      <c r="A3349" s="9" t="n">
        <v>46213</v>
      </c>
      <c r="B3349" s="14" t="inlineStr">
        <is>
          <t>10247</t>
        </is>
      </c>
      <c r="C3349" s="14" t="inlineStr">
        <is>
          <t>M/C 0721 (BEGE)</t>
        </is>
      </c>
      <c r="D3349" s="14" t="inlineStr">
        <is>
          <t>46 SECCIONADORA 1</t>
        </is>
      </c>
      <c r="E3349" s="14" t="n">
        <v>30080003</v>
      </c>
      <c r="F3349" s="14" t="inlineStr">
        <is>
          <t>(4)TAMP INTERNO 500X400X15MDP-MESA AMST.1,36X1,36</t>
        </is>
      </c>
      <c r="G3349" s="14" t="inlineStr">
        <is>
          <t>46 SECCIONADORA 1</t>
        </is>
      </c>
      <c r="H3349" s="14" t="inlineStr">
        <is>
          <t>46 SECCIONADORA 1</t>
        </is>
      </c>
      <c r="I3349" s="9" t="inlineStr">
        <is>
          <t>46 SECCIONADORA 1</t>
        </is>
      </c>
      <c r="J3349" s="9" t="n">
        <v>10</v>
      </c>
      <c r="K3349" s="14">
        <f>IF($E3349="","",IFERROR(INDEX('01_Cad_Pecas'!$H$2:$H$5000,MATCH($E3349,'01_Cad_Pecas'!$D$2:$D$5000,0)),IFERROR(INDEX('01_Cad_Pecas'!$H$2:$H$5000,MATCH(VALUE($E3349),'01_Cad_Pecas'!$D$2:$D$5000,0)),"")))</f>
        <v/>
      </c>
      <c r="L3349" s="14">
        <f>IF($E3349="","",IFERROR(INDEX('01_Cad_Pecas'!$I$2:$I$5000,MATCH($E3349,'01_Cad_Pecas'!$D$2:$D$5000,0)),IFERROR(INDEX('01_Cad_Pecas'!$I$2:$I$5000,MATCH(VALUE($E3349),'01_Cad_Pecas'!$D$2:$D$5000,0)),"")))</f>
        <v/>
      </c>
      <c r="M3349" s="14">
        <f>IF(OR($J3349="",$L3349=""),"",IF($K3349="",0,$K3349)+$J3349*$L3349)</f>
        <v/>
      </c>
      <c r="N3349" s="14" t="n">
        <v>46213</v>
      </c>
      <c r="O3349" s="14" t="n">
        <v>10</v>
      </c>
      <c r="P3349" s="14" t="n"/>
      <c r="Q3349" s="14" t="n"/>
      <c r="R3349" s="14" t="n"/>
      <c r="S3349" s="14" t="n"/>
      <c r="T3349" s="14">
        <f>IF(OR($J3349="",$O3349=""),"",$O3349/$J3349)</f>
        <v/>
      </c>
      <c r="U3349" s="14" t="inlineStr">
        <is>
          <t>Concluído</t>
        </is>
      </c>
      <c r="V3349" s="14" t="n"/>
      <c r="W3349" s="14" t="n"/>
      <c r="X3349" s="14" t="n"/>
      <c r="Y3349" s="14" t="n"/>
      <c r="Z3349" s="14" t="n"/>
      <c r="AA3349" s="11" t="n"/>
      <c r="AB3349" s="14">
        <f>B3349&amp;"|"&amp;I3349</f>
        <v/>
      </c>
      <c r="AC3349">
        <f>IF($B3349="","","|"&amp;SUBSTITUTE(TRIM(SUBSTITUTE(SUBSTITUTE(SUBSTITUTE(SUBSTITUTE(SUBSTITUTE(SUBSTITUTE(SUBSTITUTE(SUBSTITUTE(SUBSTITUTE(SUBSTITUTE(SUBSTITUTE(SUBSTITUTE(SUBSTITUTE(SUBSTITUTE(TRIM($B3349&amp;""),CHAR(10)," "),CHAR(13)," "),"."," "),";"," "),","," "),"/"," "),"+"," "),"-"," "),"  "," "),"  "," "),"  "," "),"  "," "),"  "," "),"  "," "))," ","|")&amp;"|")</f>
        <v/>
      </c>
      <c r="AD3349">
        <f>TRIM($I3349&amp;"")</f>
        <v/>
      </c>
    </row>
    <row r="3350" ht="36" customHeight="1">
      <c r="A3350" s="9" t="n">
        <v>46213</v>
      </c>
      <c r="B3350" s="14" t="inlineStr">
        <is>
          <t>10247</t>
        </is>
      </c>
      <c r="C3350" s="14" t="inlineStr">
        <is>
          <t>M/C 0721 (BEGE)</t>
        </is>
      </c>
      <c r="D3350" s="14" t="inlineStr">
        <is>
          <t>46 SECCIONADORA 1</t>
        </is>
      </c>
      <c r="E3350" s="14" t="n">
        <v>30080004</v>
      </c>
      <c r="F3350" s="14" t="inlineStr">
        <is>
          <t>(6)TRAV. MAIOR 1320X65 (135)X15 MDP-AMST.1,36X1,36</t>
        </is>
      </c>
      <c r="G3350" s="14" t="inlineStr">
        <is>
          <t>46 SECCIONADORA 1</t>
        </is>
      </c>
      <c r="H3350" s="14" t="inlineStr">
        <is>
          <t>46 SECCIONADORA 1</t>
        </is>
      </c>
      <c r="I3350" s="9" t="inlineStr">
        <is>
          <t>46 SECCIONADORA 1</t>
        </is>
      </c>
      <c r="J3350" s="9" t="n">
        <v>20</v>
      </c>
      <c r="K3350" s="14">
        <f>IF($E3350="","",IFERROR(INDEX('01_Cad_Pecas'!$H$2:$H$5000,MATCH($E3350,'01_Cad_Pecas'!$D$2:$D$5000,0)),IFERROR(INDEX('01_Cad_Pecas'!$H$2:$H$5000,MATCH(VALUE($E3350),'01_Cad_Pecas'!$D$2:$D$5000,0)),"")))</f>
        <v/>
      </c>
      <c r="L3350" s="14">
        <f>IF($E3350="","",IFERROR(INDEX('01_Cad_Pecas'!$I$2:$I$5000,MATCH($E3350,'01_Cad_Pecas'!$D$2:$D$5000,0)),IFERROR(INDEX('01_Cad_Pecas'!$I$2:$I$5000,MATCH(VALUE($E3350),'01_Cad_Pecas'!$D$2:$D$5000,0)),"")))</f>
        <v/>
      </c>
      <c r="M3350" s="14">
        <f>IF(OR($J3350="",$L3350=""),"",IF($K3350="",0,$K3350)+$J3350*$L3350)</f>
        <v/>
      </c>
      <c r="N3350" s="14" t="n">
        <v>46213</v>
      </c>
      <c r="O3350" s="14" t="n">
        <v>20</v>
      </c>
      <c r="P3350" s="14" t="n"/>
      <c r="Q3350" s="14" t="n"/>
      <c r="R3350" s="14" t="n"/>
      <c r="S3350" s="14" t="n"/>
      <c r="T3350" s="14">
        <f>IF(OR($J3350="",$O3350=""),"",$O3350/$J3350)</f>
        <v/>
      </c>
      <c r="U3350" s="14" t="inlineStr">
        <is>
          <t>Concluído</t>
        </is>
      </c>
      <c r="V3350" s="14" t="n"/>
      <c r="W3350" s="14" t="n"/>
      <c r="X3350" s="14" t="n"/>
      <c r="Y3350" s="14" t="n"/>
      <c r="Z3350" s="14" t="n"/>
      <c r="AA3350" s="11" t="n"/>
      <c r="AB3350" s="14">
        <f>B3350&amp;"|"&amp;I3350</f>
        <v/>
      </c>
      <c r="AC3350">
        <f>IF($B3350="","","|"&amp;SUBSTITUTE(TRIM(SUBSTITUTE(SUBSTITUTE(SUBSTITUTE(SUBSTITUTE(SUBSTITUTE(SUBSTITUTE(SUBSTITUTE(SUBSTITUTE(SUBSTITUTE(SUBSTITUTE(SUBSTITUTE(SUBSTITUTE(SUBSTITUTE(SUBSTITUTE(TRIM($B3350&amp;""),CHAR(10)," "),CHAR(13)," "),"."," "),";"," "),","," "),"/"," "),"+"," "),"-"," "),"  "," "),"  "," "),"  "," "),"  "," "),"  "," "),"  "," "))," ","|")&amp;"|")</f>
        <v/>
      </c>
      <c r="AD3350">
        <f>TRIM($I3350&amp;"")</f>
        <v/>
      </c>
    </row>
    <row r="3351" ht="36" customHeight="1">
      <c r="A3351" s="9" t="n">
        <v>46213</v>
      </c>
      <c r="B3351" s="14" t="inlineStr">
        <is>
          <t>10247</t>
        </is>
      </c>
      <c r="C3351" s="14" t="inlineStr">
        <is>
          <t>M/C 0721 (BEGE)</t>
        </is>
      </c>
      <c r="D3351" s="14" t="inlineStr">
        <is>
          <t>46 SECCIONADORA 1</t>
        </is>
      </c>
      <c r="E3351" s="14" t="n">
        <v>30080005</v>
      </c>
      <c r="F3351" s="14" t="inlineStr">
        <is>
          <t>(5) TRAV. MENOR1190X65X15 MDP-MESA AMST.1,36X1,36</t>
        </is>
      </c>
      <c r="G3351" s="14" t="inlineStr">
        <is>
          <t>46 SECCIONADORA 1</t>
        </is>
      </c>
      <c r="H3351" s="14" t="inlineStr">
        <is>
          <t>46 SECCIONADORA 1</t>
        </is>
      </c>
      <c r="I3351" s="9" t="inlineStr">
        <is>
          <t>46 SECCIONADORA 1</t>
        </is>
      </c>
      <c r="J3351" s="9" t="n">
        <v>20</v>
      </c>
      <c r="K3351" s="14">
        <f>IF($E3351="","",IFERROR(INDEX('01_Cad_Pecas'!$H$2:$H$5000,MATCH($E3351,'01_Cad_Pecas'!$D$2:$D$5000,0)),IFERROR(INDEX('01_Cad_Pecas'!$H$2:$H$5000,MATCH(VALUE($E3351),'01_Cad_Pecas'!$D$2:$D$5000,0)),"")))</f>
        <v/>
      </c>
      <c r="L3351" s="14">
        <f>IF($E3351="","",IFERROR(INDEX('01_Cad_Pecas'!$I$2:$I$5000,MATCH($E3351,'01_Cad_Pecas'!$D$2:$D$5000,0)),IFERROR(INDEX('01_Cad_Pecas'!$I$2:$I$5000,MATCH(VALUE($E3351),'01_Cad_Pecas'!$D$2:$D$5000,0)),"")))</f>
        <v/>
      </c>
      <c r="M3351" s="14">
        <f>IF(OR($J3351="",$L3351=""),"",IF($K3351="",0,$K3351)+$J3351*$L3351)</f>
        <v/>
      </c>
      <c r="N3351" s="14" t="n">
        <v>46213</v>
      </c>
      <c r="O3351" s="14" t="n">
        <v>20</v>
      </c>
      <c r="P3351" s="14" t="n"/>
      <c r="Q3351" s="14" t="n"/>
      <c r="R3351" s="14" t="n"/>
      <c r="S3351" s="14" t="n"/>
      <c r="T3351" s="14">
        <f>IF(OR($J3351="",$O3351=""),"",$O3351/$J3351)</f>
        <v/>
      </c>
      <c r="U3351" s="14" t="inlineStr">
        <is>
          <t>Concluído</t>
        </is>
      </c>
      <c r="V3351" s="14" t="n"/>
      <c r="W3351" s="14" t="n"/>
      <c r="X3351" s="14" t="n"/>
      <c r="Y3351" s="14" t="n"/>
      <c r="Z3351" s="14" t="n"/>
      <c r="AA3351" s="11" t="n"/>
      <c r="AB3351" s="14">
        <f>B3351&amp;"|"&amp;I3351</f>
        <v/>
      </c>
      <c r="AC3351">
        <f>IF($B3351="","","|"&amp;SUBSTITUTE(TRIM(SUBSTITUTE(SUBSTITUTE(SUBSTITUTE(SUBSTITUTE(SUBSTITUTE(SUBSTITUTE(SUBSTITUTE(SUBSTITUTE(SUBSTITUTE(SUBSTITUTE(SUBSTITUTE(SUBSTITUTE(SUBSTITUTE(SUBSTITUTE(TRIM($B3351&amp;""),CHAR(10)," "),CHAR(13)," "),"."," "),";"," "),","," "),"/"," "),"+"," "),"-"," "),"  "," "),"  "," "),"  "," "),"  "," "),"  "," "),"  "," "))," ","|")&amp;"|")</f>
        <v/>
      </c>
      <c r="AD3351">
        <f>TRIM($I3351&amp;"")</f>
        <v/>
      </c>
    </row>
    <row r="3352" ht="36" customHeight="1">
      <c r="A3352" s="9" t="n">
        <v>46213</v>
      </c>
      <c r="B3352" s="14" t="inlineStr">
        <is>
          <t>10247</t>
        </is>
      </c>
      <c r="C3352" s="14" t="inlineStr">
        <is>
          <t>M/C 0721 (BEGE)</t>
        </is>
      </c>
      <c r="D3352" s="14" t="inlineStr">
        <is>
          <t>46 SECCIONADORA 1</t>
        </is>
      </c>
      <c r="E3352" s="14" t="n">
        <v>20019001</v>
      </c>
      <c r="F3352" s="14" t="inlineStr">
        <is>
          <t>(2-4) LATERAL 751X124X12 MDF - MESA SANTIAGO</t>
        </is>
      </c>
      <c r="G3352" s="14" t="inlineStr">
        <is>
          <t>46 SECCIONADORA 1</t>
        </is>
      </c>
      <c r="H3352" s="14" t="inlineStr">
        <is>
          <t>46 SECCIONADORA 1</t>
        </is>
      </c>
      <c r="I3352" s="9" t="inlineStr">
        <is>
          <t>46 SECCIONADORA 1</t>
        </is>
      </c>
      <c r="J3352" s="9" t="n">
        <v>32</v>
      </c>
      <c r="K3352" s="14">
        <f>IF($E3352="","",IFERROR(INDEX('01_Cad_Pecas'!$H$2:$H$5000,MATCH($E3352,'01_Cad_Pecas'!$D$2:$D$5000,0)),IFERROR(INDEX('01_Cad_Pecas'!$H$2:$H$5000,MATCH(VALUE($E3352),'01_Cad_Pecas'!$D$2:$D$5000,0)),"")))</f>
        <v/>
      </c>
      <c r="L3352" s="14">
        <f>IF($E3352="","",IFERROR(INDEX('01_Cad_Pecas'!$I$2:$I$5000,MATCH($E3352,'01_Cad_Pecas'!$D$2:$D$5000,0)),IFERROR(INDEX('01_Cad_Pecas'!$I$2:$I$5000,MATCH(VALUE($E3352),'01_Cad_Pecas'!$D$2:$D$5000,0)),"")))</f>
        <v/>
      </c>
      <c r="M3352" s="14">
        <f>IF(OR($J3352="",$L3352=""),"",IF($K3352="",0,$K3352)+$J3352*$L3352)</f>
        <v/>
      </c>
      <c r="N3352" s="14" t="n">
        <v>46213</v>
      </c>
      <c r="O3352" s="14" t="n">
        <v>32</v>
      </c>
      <c r="P3352" s="14" t="n"/>
      <c r="Q3352" s="14" t="n"/>
      <c r="R3352" s="14" t="n"/>
      <c r="S3352" s="14" t="n"/>
      <c r="T3352" s="14">
        <f>IF(OR($J3352="",$O3352=""),"",$O3352/$J3352)</f>
        <v/>
      </c>
      <c r="U3352" s="14" t="inlineStr">
        <is>
          <t>Concluído</t>
        </is>
      </c>
      <c r="V3352" s="14" t="n"/>
      <c r="W3352" s="14" t="n"/>
      <c r="X3352" s="14" t="n"/>
      <c r="Y3352" s="14" t="n"/>
      <c r="Z3352" s="14" t="n"/>
      <c r="AA3352" s="11" t="n"/>
      <c r="AB3352" s="14">
        <f>B3352&amp;"|"&amp;I3352</f>
        <v/>
      </c>
      <c r="AC3352">
        <f>IF($B3352="","","|"&amp;SUBSTITUTE(TRIM(SUBSTITUTE(SUBSTITUTE(SUBSTITUTE(SUBSTITUTE(SUBSTITUTE(SUBSTITUTE(SUBSTITUTE(SUBSTITUTE(SUBSTITUTE(SUBSTITUTE(SUBSTITUTE(SUBSTITUTE(SUBSTITUTE(SUBSTITUTE(TRIM($B3352&amp;""),CHAR(10)," "),CHAR(13)," "),"."," "),";"," "),","," "),"/"," "),"+"," "),"-"," "),"  "," "),"  "," "),"  "," "),"  "," "),"  "," "),"  "," "))," ","|")&amp;"|")</f>
        <v/>
      </c>
      <c r="AD3352">
        <f>TRIM($I3352&amp;"")</f>
        <v/>
      </c>
    </row>
    <row r="3353" ht="36" customHeight="1">
      <c r="A3353" s="9" t="n">
        <v>46213</v>
      </c>
      <c r="B3353" s="14" t="inlineStr">
        <is>
          <t>10247</t>
        </is>
      </c>
      <c r="C3353" s="14" t="inlineStr">
        <is>
          <t>M/C 0721 (BEGE)</t>
        </is>
      </c>
      <c r="D3353" s="14" t="inlineStr">
        <is>
          <t>46 SECCIONADORA 1</t>
        </is>
      </c>
      <c r="E3353" s="14" t="n">
        <v>20019002</v>
      </c>
      <c r="F3353" s="14" t="inlineStr">
        <is>
          <t>FUNDO RIPADO 751X446X12 MDF - MESA SANTIAGO</t>
        </is>
      </c>
      <c r="G3353" s="14" t="inlineStr">
        <is>
          <t>46 SECCIONADORA 1</t>
        </is>
      </c>
      <c r="H3353" s="14" t="inlineStr">
        <is>
          <t>46 SECCIONADORA 1</t>
        </is>
      </c>
      <c r="I3353" s="9" t="inlineStr">
        <is>
          <t>46 SECCIONADORA 1</t>
        </is>
      </c>
      <c r="J3353" s="9" t="n">
        <v>32</v>
      </c>
      <c r="K3353" s="14">
        <f>IF($E3353="","",IFERROR(INDEX('01_Cad_Pecas'!$H$2:$H$5000,MATCH($E3353,'01_Cad_Pecas'!$D$2:$D$5000,0)),IFERROR(INDEX('01_Cad_Pecas'!$H$2:$H$5000,MATCH(VALUE($E3353),'01_Cad_Pecas'!$D$2:$D$5000,0)),"")))</f>
        <v/>
      </c>
      <c r="L3353" s="14">
        <f>IF($E3353="","",IFERROR(INDEX('01_Cad_Pecas'!$I$2:$I$5000,MATCH($E3353,'01_Cad_Pecas'!$D$2:$D$5000,0)),IFERROR(INDEX('01_Cad_Pecas'!$I$2:$I$5000,MATCH(VALUE($E3353),'01_Cad_Pecas'!$D$2:$D$5000,0)),"")))</f>
        <v/>
      </c>
      <c r="M3353" s="14">
        <f>IF(OR($J3353="",$L3353=""),"",IF($K3353="",0,$K3353)+$J3353*$L3353)</f>
        <v/>
      </c>
      <c r="N3353" s="14" t="n">
        <v>46213</v>
      </c>
      <c r="O3353" s="14" t="n">
        <v>32</v>
      </c>
      <c r="P3353" s="14" t="n"/>
      <c r="Q3353" s="14" t="n"/>
      <c r="R3353" s="14" t="n"/>
      <c r="S3353" s="14" t="n"/>
      <c r="T3353" s="14">
        <f>IF(OR($J3353="",$O3353=""),"",$O3353/$J3353)</f>
        <v/>
      </c>
      <c r="U3353" s="14" t="inlineStr">
        <is>
          <t>Concluído</t>
        </is>
      </c>
      <c r="V3353" s="14" t="n"/>
      <c r="W3353" s="14" t="n"/>
      <c r="X3353" s="14" t="n"/>
      <c r="Y3353" s="14" t="n"/>
      <c r="Z3353" s="14" t="n"/>
      <c r="AA3353" s="11" t="n"/>
      <c r="AB3353" s="14">
        <f>B3353&amp;"|"&amp;I3353</f>
        <v/>
      </c>
      <c r="AC3353">
        <f>IF($B3353="","","|"&amp;SUBSTITUTE(TRIM(SUBSTITUTE(SUBSTITUTE(SUBSTITUTE(SUBSTITUTE(SUBSTITUTE(SUBSTITUTE(SUBSTITUTE(SUBSTITUTE(SUBSTITUTE(SUBSTITUTE(SUBSTITUTE(SUBSTITUTE(SUBSTITUTE(SUBSTITUTE(TRIM($B3353&amp;""),CHAR(10)," "),CHAR(13)," "),"."," "),";"," "),","," "),"/"," "),"+"," "),"-"," "),"  "," "),"  "," "),"  "," "),"  "," "),"  "," "),"  "," "))," ","|")&amp;"|")</f>
        <v/>
      </c>
      <c r="AD3353">
        <f>TRIM($I3353&amp;"")</f>
        <v/>
      </c>
    </row>
    <row r="3354" ht="36" customHeight="1">
      <c r="A3354" s="9" t="n">
        <v>46213</v>
      </c>
      <c r="B3354" s="14" t="inlineStr">
        <is>
          <t>10247</t>
        </is>
      </c>
      <c r="C3354" s="14" t="inlineStr">
        <is>
          <t>M/C 0721 (BEGE)</t>
        </is>
      </c>
      <c r="D3354" s="14" t="inlineStr">
        <is>
          <t>46 SECCIONADORA 1</t>
        </is>
      </c>
      <c r="E3354" s="14" t="n">
        <v>20019003</v>
      </c>
      <c r="F3354" s="14" t="inlineStr">
        <is>
          <t>(5) BASE 474X152X12 MDF - MESA SANTIAGO</t>
        </is>
      </c>
      <c r="G3354" s="14" t="inlineStr">
        <is>
          <t>46 SECCIONADORA 1</t>
        </is>
      </c>
      <c r="H3354" s="14" t="inlineStr">
        <is>
          <t>46 SECCIONADORA 1</t>
        </is>
      </c>
      <c r="I3354" s="9" t="inlineStr">
        <is>
          <t>46 SECCIONADORA 1</t>
        </is>
      </c>
      <c r="J3354" s="9" t="n">
        <v>16</v>
      </c>
      <c r="K3354" s="14">
        <f>IF($E3354="","",IFERROR(INDEX('01_Cad_Pecas'!$H$2:$H$5000,MATCH($E3354,'01_Cad_Pecas'!$D$2:$D$5000,0)),IFERROR(INDEX('01_Cad_Pecas'!$H$2:$H$5000,MATCH(VALUE($E3354),'01_Cad_Pecas'!$D$2:$D$5000,0)),"")))</f>
        <v/>
      </c>
      <c r="L3354" s="14">
        <f>IF($E3354="","",IFERROR(INDEX('01_Cad_Pecas'!$I$2:$I$5000,MATCH($E3354,'01_Cad_Pecas'!$D$2:$D$5000,0)),IFERROR(INDEX('01_Cad_Pecas'!$I$2:$I$5000,MATCH(VALUE($E3354),'01_Cad_Pecas'!$D$2:$D$5000,0)),"")))</f>
        <v/>
      </c>
      <c r="M3354" s="14">
        <f>IF(OR($J3354="",$L3354=""),"",IF($K3354="",0,$K3354)+$J3354*$L3354)</f>
        <v/>
      </c>
      <c r="N3354" s="14" t="n">
        <v>46213</v>
      </c>
      <c r="O3354" s="14" t="n">
        <v>16</v>
      </c>
      <c r="P3354" s="14" t="n"/>
      <c r="Q3354" s="14" t="n"/>
      <c r="R3354" s="14" t="n"/>
      <c r="S3354" s="14" t="n"/>
      <c r="T3354" s="14">
        <f>IF(OR($J3354="",$O3354=""),"",$O3354/$J3354)</f>
        <v/>
      </c>
      <c r="U3354" s="14" t="inlineStr">
        <is>
          <t>Concluído</t>
        </is>
      </c>
      <c r="V3354" s="14" t="n"/>
      <c r="W3354" s="14" t="n"/>
      <c r="X3354" s="14" t="n"/>
      <c r="Y3354" s="14" t="n"/>
      <c r="Z3354" s="14" t="n"/>
      <c r="AA3354" s="11" t="n"/>
      <c r="AB3354" s="14">
        <f>B3354&amp;"|"&amp;I3354</f>
        <v/>
      </c>
      <c r="AC3354">
        <f>IF($B3354="","","|"&amp;SUBSTITUTE(TRIM(SUBSTITUTE(SUBSTITUTE(SUBSTITUTE(SUBSTITUTE(SUBSTITUTE(SUBSTITUTE(SUBSTITUTE(SUBSTITUTE(SUBSTITUTE(SUBSTITUTE(SUBSTITUTE(SUBSTITUTE(SUBSTITUTE(SUBSTITUTE(TRIM($B3354&amp;""),CHAR(10)," "),CHAR(13)," "),"."," "),";"," "),","," "),"/"," "),"+"," "),"-"," "),"  "," "),"  "," "),"  "," "),"  "," "),"  "," "),"  "," "))," ","|")&amp;"|")</f>
        <v/>
      </c>
      <c r="AD3354">
        <f>TRIM($I3354&amp;"")</f>
        <v/>
      </c>
    </row>
    <row r="3355" ht="36" customHeight="1">
      <c r="A3355" s="9" t="n">
        <v>46213</v>
      </c>
      <c r="B3355" s="14" t="inlineStr">
        <is>
          <t>10247</t>
        </is>
      </c>
      <c r="C3355" s="14" t="inlineStr">
        <is>
          <t>M/C 0721 (BEGE)</t>
        </is>
      </c>
      <c r="D3355" s="14" t="inlineStr">
        <is>
          <t>46 SECCIONADORA 1</t>
        </is>
      </c>
      <c r="E3355" s="14" t="n">
        <v>20019004</v>
      </c>
      <c r="F3355" s="14" t="inlineStr">
        <is>
          <t>(3) CONTRATAMPO 540X218X12 MDF - MESA SANTIAGO</t>
        </is>
      </c>
      <c r="G3355" s="14" t="inlineStr">
        <is>
          <t>46 SECCIONADORA 1</t>
        </is>
      </c>
      <c r="H3355" s="14" t="inlineStr">
        <is>
          <t>46 SECCIONADORA 1</t>
        </is>
      </c>
      <c r="I3355" s="9" t="inlineStr">
        <is>
          <t>46 SECCIONADORA 1</t>
        </is>
      </c>
      <c r="J3355" s="9" t="n">
        <v>16</v>
      </c>
      <c r="K3355" s="14">
        <f>IF($E3355="","",IFERROR(INDEX('01_Cad_Pecas'!$H$2:$H$5000,MATCH($E3355,'01_Cad_Pecas'!$D$2:$D$5000,0)),IFERROR(INDEX('01_Cad_Pecas'!$H$2:$H$5000,MATCH(VALUE($E3355),'01_Cad_Pecas'!$D$2:$D$5000,0)),"")))</f>
        <v/>
      </c>
      <c r="L3355" s="14">
        <f>IF($E3355="","",IFERROR(INDEX('01_Cad_Pecas'!$I$2:$I$5000,MATCH($E3355,'01_Cad_Pecas'!$D$2:$D$5000,0)),IFERROR(INDEX('01_Cad_Pecas'!$I$2:$I$5000,MATCH(VALUE($E3355),'01_Cad_Pecas'!$D$2:$D$5000,0)),"")))</f>
        <v/>
      </c>
      <c r="M3355" s="14">
        <f>IF(OR($J3355="",$L3355=""),"",IF($K3355="",0,$K3355)+$J3355*$L3355)</f>
        <v/>
      </c>
      <c r="N3355" s="14" t="n">
        <v>46213</v>
      </c>
      <c r="O3355" s="14" t="n">
        <v>16</v>
      </c>
      <c r="P3355" s="14" t="n"/>
      <c r="Q3355" s="14" t="n"/>
      <c r="R3355" s="14" t="n"/>
      <c r="S3355" s="14" t="n"/>
      <c r="T3355" s="14">
        <f>IF(OR($J3355="",$O3355=""),"",$O3355/$J3355)</f>
        <v/>
      </c>
      <c r="U3355" s="14" t="inlineStr">
        <is>
          <t>Concluído</t>
        </is>
      </c>
      <c r="V3355" s="14" t="n"/>
      <c r="W3355" s="14" t="n"/>
      <c r="X3355" s="14" t="n"/>
      <c r="Y3355" s="14" t="n"/>
      <c r="Z3355" s="14" t="n"/>
      <c r="AA3355" s="11" t="n"/>
      <c r="AB3355" s="14">
        <f>B3355&amp;"|"&amp;I3355</f>
        <v/>
      </c>
      <c r="AC3355">
        <f>IF($B3355="","","|"&amp;SUBSTITUTE(TRIM(SUBSTITUTE(SUBSTITUTE(SUBSTITUTE(SUBSTITUTE(SUBSTITUTE(SUBSTITUTE(SUBSTITUTE(SUBSTITUTE(SUBSTITUTE(SUBSTITUTE(SUBSTITUTE(SUBSTITUTE(SUBSTITUTE(SUBSTITUTE(TRIM($B3355&amp;""),CHAR(10)," "),CHAR(13)," "),"."," "),";"," "),","," "),"/"," "),"+"," "),"-"," "),"  "," "),"  "," "),"  "," "),"  "," "),"  "," "),"  "," "))," ","|")&amp;"|")</f>
        <v/>
      </c>
      <c r="AD3355">
        <f>TRIM($I3355&amp;"")</f>
        <v/>
      </c>
    </row>
    <row r="3356" ht="36" customHeight="1">
      <c r="A3356" s="9" t="n">
        <v>46213</v>
      </c>
      <c r="B3356" s="14" t="inlineStr">
        <is>
          <t>10247</t>
        </is>
      </c>
      <c r="C3356" s="14" t="inlineStr">
        <is>
          <t>M/C 0721 (BEGE)</t>
        </is>
      </c>
      <c r="D3356" s="14" t="inlineStr">
        <is>
          <t>46 SECCIONADORA 1</t>
        </is>
      </c>
      <c r="E3356" s="14" t="n">
        <v>20019005</v>
      </c>
      <c r="F3356" s="14" t="inlineStr">
        <is>
          <t>RIPA 751X70X12 MDF - MESA SANTIAGO</t>
        </is>
      </c>
      <c r="G3356" s="14" t="inlineStr">
        <is>
          <t>46 SECCIONADORA 1</t>
        </is>
      </c>
      <c r="H3356" s="14" t="inlineStr">
        <is>
          <t>46 SECCIONADORA 1</t>
        </is>
      </c>
      <c r="I3356" s="9" t="inlineStr">
        <is>
          <t>46 SECCIONADORA 1</t>
        </is>
      </c>
      <c r="J3356" s="9" t="n">
        <v>280</v>
      </c>
      <c r="K3356" s="14">
        <f>IF($E3356="","",IFERROR(INDEX('01_Cad_Pecas'!$H$2:$H$5000,MATCH($E3356,'01_Cad_Pecas'!$D$2:$D$5000,0)),IFERROR(INDEX('01_Cad_Pecas'!$H$2:$H$5000,MATCH(VALUE($E3356),'01_Cad_Pecas'!$D$2:$D$5000,0)),"")))</f>
        <v/>
      </c>
      <c r="L3356" s="14">
        <f>IF($E3356="","",IFERROR(INDEX('01_Cad_Pecas'!$I$2:$I$5000,MATCH($E3356,'01_Cad_Pecas'!$D$2:$D$5000,0)),IFERROR(INDEX('01_Cad_Pecas'!$I$2:$I$5000,MATCH(VALUE($E3356),'01_Cad_Pecas'!$D$2:$D$5000,0)),"")))</f>
        <v/>
      </c>
      <c r="M3356" s="14">
        <f>IF(OR($J3356="",$L3356=""),"",IF($K3356="",0,$K3356)+$J3356*$L3356)</f>
        <v/>
      </c>
      <c r="N3356" s="14" t="n">
        <v>46213</v>
      </c>
      <c r="O3356" s="14" t="n">
        <v>280</v>
      </c>
      <c r="P3356" s="14" t="n"/>
      <c r="Q3356" s="14" t="n"/>
      <c r="R3356" s="14" t="n"/>
      <c r="S3356" s="14" t="n"/>
      <c r="T3356" s="14">
        <f>IF(OR($J3356="",$O3356=""),"",$O3356/$J3356)</f>
        <v/>
      </c>
      <c r="U3356" s="14" t="inlineStr">
        <is>
          <t>Concluído</t>
        </is>
      </c>
      <c r="V3356" s="14" t="n"/>
      <c r="W3356" s="14" t="n"/>
      <c r="X3356" s="14" t="n"/>
      <c r="Y3356" s="14" t="n"/>
      <c r="Z3356" s="14" t="n"/>
      <c r="AA3356" s="11" t="n"/>
      <c r="AB3356" s="14">
        <f>B3356&amp;"|"&amp;I3356</f>
        <v/>
      </c>
      <c r="AC3356">
        <f>IF($B3356="","","|"&amp;SUBSTITUTE(TRIM(SUBSTITUTE(SUBSTITUTE(SUBSTITUTE(SUBSTITUTE(SUBSTITUTE(SUBSTITUTE(SUBSTITUTE(SUBSTITUTE(SUBSTITUTE(SUBSTITUTE(SUBSTITUTE(SUBSTITUTE(SUBSTITUTE(SUBSTITUTE(TRIM($B3356&amp;""),CHAR(10)," "),CHAR(13)," "),"."," "),";"," "),","," "),"/"," "),"+"," "),"-"," "),"  "," "),"  "," "),"  "," "),"  "," "),"  "," "),"  "," "))," ","|")&amp;"|")</f>
        <v/>
      </c>
      <c r="AD3356">
        <f>TRIM($I3356&amp;"")</f>
        <v/>
      </c>
    </row>
    <row r="3357" ht="36" customHeight="1">
      <c r="A3357" s="9" t="n">
        <v>46213</v>
      </c>
      <c r="B3357" s="14" t="inlineStr">
        <is>
          <t>10247</t>
        </is>
      </c>
      <c r="C3357" s="14" t="inlineStr">
        <is>
          <t>M/C 0721 (BEGE)</t>
        </is>
      </c>
      <c r="D3357" s="14" t="inlineStr">
        <is>
          <t>46 SECCIONADORA 1</t>
        </is>
      </c>
      <c r="E3357" s="14" t="n">
        <v>20019601</v>
      </c>
      <c r="F3357" s="14" t="inlineStr">
        <is>
          <t>(2-5) LATERAL 751X546X12 MDF - MESA SANTIAGO 1,36</t>
        </is>
      </c>
      <c r="G3357" s="14" t="inlineStr">
        <is>
          <t>46 SECCIONADORA 1</t>
        </is>
      </c>
      <c r="H3357" s="14" t="inlineStr">
        <is>
          <t>46 SECCIONADORA 1</t>
        </is>
      </c>
      <c r="I3357" s="9" t="inlineStr">
        <is>
          <t>46 SECCIONADORA 1</t>
        </is>
      </c>
      <c r="J3357" s="9" t="n">
        <v>20</v>
      </c>
      <c r="K3357" s="14">
        <f>IF($E3357="","",IFERROR(INDEX('01_Cad_Pecas'!$H$2:$H$5000,MATCH($E3357,'01_Cad_Pecas'!$D$2:$D$5000,0)),IFERROR(INDEX('01_Cad_Pecas'!$H$2:$H$5000,MATCH(VALUE($E3357),'01_Cad_Pecas'!$D$2:$D$5000,0)),"")))</f>
        <v/>
      </c>
      <c r="L3357" s="14">
        <f>IF($E3357="","",IFERROR(INDEX('01_Cad_Pecas'!$I$2:$I$5000,MATCH($E3357,'01_Cad_Pecas'!$D$2:$D$5000,0)),IFERROR(INDEX('01_Cad_Pecas'!$I$2:$I$5000,MATCH(VALUE($E3357),'01_Cad_Pecas'!$D$2:$D$5000,0)),"")))</f>
        <v/>
      </c>
      <c r="M3357" s="14">
        <f>IF(OR($J3357="",$L3357=""),"",IF($K3357="",0,$K3357)+$J3357*$L3357)</f>
        <v/>
      </c>
      <c r="N3357" s="14" t="n">
        <v>46213</v>
      </c>
      <c r="O3357" s="14" t="n">
        <v>20</v>
      </c>
      <c r="P3357" s="14" t="n"/>
      <c r="Q3357" s="14" t="n"/>
      <c r="R3357" s="14" t="n"/>
      <c r="S3357" s="14" t="n"/>
      <c r="T3357" s="14">
        <f>IF(OR($J3357="",$O3357=""),"",$O3357/$J3357)</f>
        <v/>
      </c>
      <c r="U3357" s="14" t="inlineStr">
        <is>
          <t>Concluído</t>
        </is>
      </c>
      <c r="V3357" s="14" t="n"/>
      <c r="W3357" s="14" t="n"/>
      <c r="X3357" s="14" t="n"/>
      <c r="Y3357" s="14" t="n"/>
      <c r="Z3357" s="14" t="n"/>
      <c r="AA3357" s="11" t="n"/>
      <c r="AB3357" s="14">
        <f>B3357&amp;"|"&amp;I3357</f>
        <v/>
      </c>
      <c r="AC3357">
        <f>IF($B3357="","","|"&amp;SUBSTITUTE(TRIM(SUBSTITUTE(SUBSTITUTE(SUBSTITUTE(SUBSTITUTE(SUBSTITUTE(SUBSTITUTE(SUBSTITUTE(SUBSTITUTE(SUBSTITUTE(SUBSTITUTE(SUBSTITUTE(SUBSTITUTE(SUBSTITUTE(SUBSTITUTE(TRIM($B3357&amp;""),CHAR(10)," "),CHAR(13)," "),"."," "),";"," "),","," "),"/"," "),"+"," "),"-"," "),"  "," "),"  "," "),"  "," "),"  "," "),"  "," "),"  "," "))," ","|")&amp;"|")</f>
        <v/>
      </c>
      <c r="AD3357">
        <f>TRIM($I3357&amp;"")</f>
        <v/>
      </c>
    </row>
    <row r="3358" ht="36" customHeight="1">
      <c r="A3358" s="9" t="n">
        <v>46213</v>
      </c>
      <c r="B3358" s="14" t="inlineStr">
        <is>
          <t>10247</t>
        </is>
      </c>
      <c r="C3358" s="14" t="inlineStr">
        <is>
          <t>M/C 0721 (BEGE)</t>
        </is>
      </c>
      <c r="D3358" s="14" t="inlineStr">
        <is>
          <t>46 SECCIONADORA 1</t>
        </is>
      </c>
      <c r="E3358" s="14" t="n">
        <v>20019602</v>
      </c>
      <c r="F3358" s="14" t="inlineStr">
        <is>
          <t>FUNDO RIPADO 751X546X12 MDF - MESA SANTIAGO 1,36</t>
        </is>
      </c>
      <c r="G3358" s="14" t="inlineStr">
        <is>
          <t>46 SECCIONADORA 1</t>
        </is>
      </c>
      <c r="H3358" s="14" t="inlineStr">
        <is>
          <t>46 SECCIONADORA 1</t>
        </is>
      </c>
      <c r="I3358" s="9" t="inlineStr">
        <is>
          <t>46 SECCIONADORA 1</t>
        </is>
      </c>
      <c r="J3358" s="9" t="n">
        <v>20</v>
      </c>
      <c r="K3358" s="14">
        <f>IF($E3358="","",IFERROR(INDEX('01_Cad_Pecas'!$H$2:$H$5000,MATCH($E3358,'01_Cad_Pecas'!$D$2:$D$5000,0)),IFERROR(INDEX('01_Cad_Pecas'!$H$2:$H$5000,MATCH(VALUE($E3358),'01_Cad_Pecas'!$D$2:$D$5000,0)),"")))</f>
        <v/>
      </c>
      <c r="L3358" s="14">
        <f>IF($E3358="","",IFERROR(INDEX('01_Cad_Pecas'!$I$2:$I$5000,MATCH($E3358,'01_Cad_Pecas'!$D$2:$D$5000,0)),IFERROR(INDEX('01_Cad_Pecas'!$I$2:$I$5000,MATCH(VALUE($E3358),'01_Cad_Pecas'!$D$2:$D$5000,0)),"")))</f>
        <v/>
      </c>
      <c r="M3358" s="14">
        <f>IF(OR($J3358="",$L3358=""),"",IF($K3358="",0,$K3358)+$J3358*$L3358)</f>
        <v/>
      </c>
      <c r="N3358" s="14" t="n">
        <v>46213</v>
      </c>
      <c r="O3358" s="14" t="n">
        <v>20</v>
      </c>
      <c r="P3358" s="14" t="n"/>
      <c r="Q3358" s="14" t="n"/>
      <c r="R3358" s="14" t="n"/>
      <c r="S3358" s="14" t="n"/>
      <c r="T3358" s="14">
        <f>IF(OR($J3358="",$O3358=""),"",$O3358/$J3358)</f>
        <v/>
      </c>
      <c r="U3358" s="14" t="inlineStr">
        <is>
          <t>Concluído</t>
        </is>
      </c>
      <c r="V3358" s="14" t="n"/>
      <c r="W3358" s="14" t="n"/>
      <c r="X3358" s="14" t="n"/>
      <c r="Y3358" s="14" t="n"/>
      <c r="Z3358" s="14" t="n"/>
      <c r="AA3358" s="11" t="n"/>
      <c r="AB3358" s="14">
        <f>B3358&amp;"|"&amp;I3358</f>
        <v/>
      </c>
      <c r="AC3358">
        <f>IF($B3358="","","|"&amp;SUBSTITUTE(TRIM(SUBSTITUTE(SUBSTITUTE(SUBSTITUTE(SUBSTITUTE(SUBSTITUTE(SUBSTITUTE(SUBSTITUTE(SUBSTITUTE(SUBSTITUTE(SUBSTITUTE(SUBSTITUTE(SUBSTITUTE(SUBSTITUTE(SUBSTITUTE(TRIM($B3358&amp;""),CHAR(10)," "),CHAR(13)," "),"."," "),";"," "),","," "),"/"," "),"+"," "),"-"," "),"  "," "),"  "," "),"  "," "),"  "," "),"  "," "),"  "," "))," ","|")&amp;"|")</f>
        <v/>
      </c>
      <c r="AD3358">
        <f>TRIM($I3358&amp;"")</f>
        <v/>
      </c>
    </row>
    <row r="3359" ht="36" customHeight="1">
      <c r="A3359" s="9" t="n">
        <v>46213</v>
      </c>
      <c r="B3359" s="14" t="inlineStr">
        <is>
          <t>10247</t>
        </is>
      </c>
      <c r="C3359" s="14" t="inlineStr">
        <is>
          <t>M/C 0721 (BEGE)</t>
        </is>
      </c>
      <c r="D3359" s="14" t="inlineStr">
        <is>
          <t>46 SECCIONADORA 1</t>
        </is>
      </c>
      <c r="E3359" s="14" t="n">
        <v>20019603</v>
      </c>
      <c r="F3359" s="14" t="inlineStr">
        <is>
          <t>(3) BASE 572X572X12 MDF - MESA SANTIAGO 1,36</t>
        </is>
      </c>
      <c r="G3359" s="14" t="inlineStr">
        <is>
          <t>46 SECCIONADORA 1</t>
        </is>
      </c>
      <c r="H3359" s="14" t="inlineStr">
        <is>
          <t>46 SECCIONADORA 1</t>
        </is>
      </c>
      <c r="I3359" s="9" t="inlineStr">
        <is>
          <t>46 SECCIONADORA 1</t>
        </is>
      </c>
      <c r="J3359" s="9" t="n">
        <v>10</v>
      </c>
      <c r="K3359" s="14">
        <f>IF($E3359="","",IFERROR(INDEX('01_Cad_Pecas'!$H$2:$H$5000,MATCH($E3359,'01_Cad_Pecas'!$D$2:$D$5000,0)),IFERROR(INDEX('01_Cad_Pecas'!$H$2:$H$5000,MATCH(VALUE($E3359),'01_Cad_Pecas'!$D$2:$D$5000,0)),"")))</f>
        <v/>
      </c>
      <c r="L3359" s="14">
        <f>IF($E3359="","",IFERROR(INDEX('01_Cad_Pecas'!$I$2:$I$5000,MATCH($E3359,'01_Cad_Pecas'!$D$2:$D$5000,0)),IFERROR(INDEX('01_Cad_Pecas'!$I$2:$I$5000,MATCH(VALUE($E3359),'01_Cad_Pecas'!$D$2:$D$5000,0)),"")))</f>
        <v/>
      </c>
      <c r="M3359" s="14">
        <f>IF(OR($J3359="",$L3359=""),"",IF($K3359="",0,$K3359)+$J3359*$L3359)</f>
        <v/>
      </c>
      <c r="N3359" s="14" t="n">
        <v>46213</v>
      </c>
      <c r="O3359" s="14" t="n">
        <v>10</v>
      </c>
      <c r="P3359" s="14" t="n"/>
      <c r="Q3359" s="14" t="n"/>
      <c r="R3359" s="14" t="n"/>
      <c r="S3359" s="14" t="n"/>
      <c r="T3359" s="14">
        <f>IF(OR($J3359="",$O3359=""),"",$O3359/$J3359)</f>
        <v/>
      </c>
      <c r="U3359" s="14" t="inlineStr">
        <is>
          <t>Concluído</t>
        </is>
      </c>
      <c r="V3359" s="14" t="n"/>
      <c r="W3359" s="14" t="n"/>
      <c r="X3359" s="14" t="n"/>
      <c r="Y3359" s="14" t="n"/>
      <c r="Z3359" s="14" t="n"/>
      <c r="AA3359" s="11" t="n"/>
      <c r="AB3359" s="14">
        <f>B3359&amp;"|"&amp;I3359</f>
        <v/>
      </c>
      <c r="AC3359">
        <f>IF($B3359="","","|"&amp;SUBSTITUTE(TRIM(SUBSTITUTE(SUBSTITUTE(SUBSTITUTE(SUBSTITUTE(SUBSTITUTE(SUBSTITUTE(SUBSTITUTE(SUBSTITUTE(SUBSTITUTE(SUBSTITUTE(SUBSTITUTE(SUBSTITUTE(SUBSTITUTE(SUBSTITUTE(TRIM($B3359&amp;""),CHAR(10)," "),CHAR(13)," "),"."," "),";"," "),","," "),"/"," "),"+"," "),"-"," "),"  "," "),"  "," "),"  "," "),"  "," "),"  "," "),"  "," "))," ","|")&amp;"|")</f>
        <v/>
      </c>
      <c r="AD3359">
        <f>TRIM($I3359&amp;"")</f>
        <v/>
      </c>
    </row>
    <row r="3360" ht="36" customHeight="1">
      <c r="A3360" s="9" t="n">
        <v>46213</v>
      </c>
      <c r="B3360" s="14" t="inlineStr">
        <is>
          <t>10247</t>
        </is>
      </c>
      <c r="C3360" s="14" t="inlineStr">
        <is>
          <t>M/C 0721 (BEGE)</t>
        </is>
      </c>
      <c r="D3360" s="14" t="inlineStr">
        <is>
          <t>46 SECCIONADORA 1</t>
        </is>
      </c>
      <c r="E3360" s="14" t="n">
        <v>20019606</v>
      </c>
      <c r="F3360" s="14" t="inlineStr">
        <is>
          <t>(1-6) LATERAL RIPADA - MESA SANTIAGO 1,36</t>
        </is>
      </c>
      <c r="G3360" s="14" t="inlineStr">
        <is>
          <t>46 SECCIONADORA 1</t>
        </is>
      </c>
      <c r="H3360" s="14" t="inlineStr">
        <is>
          <t>46 SECCIONADORA 1</t>
        </is>
      </c>
      <c r="I3360" s="9" t="inlineStr">
        <is>
          <t>46 SECCIONADORA 1</t>
        </is>
      </c>
      <c r="J3360" s="9" t="n">
        <v>20</v>
      </c>
      <c r="K3360" s="14">
        <f>IF($E3360="","",IFERROR(INDEX('01_Cad_Pecas'!$H$2:$H$5000,MATCH($E3360,'01_Cad_Pecas'!$D$2:$D$5000,0)),IFERROR(INDEX('01_Cad_Pecas'!$H$2:$H$5000,MATCH(VALUE($E3360),'01_Cad_Pecas'!$D$2:$D$5000,0)),"")))</f>
        <v/>
      </c>
      <c r="L3360" s="14">
        <f>IF($E3360="","",IFERROR(INDEX('01_Cad_Pecas'!$I$2:$I$5000,MATCH($E3360,'01_Cad_Pecas'!$D$2:$D$5000,0)),IFERROR(INDEX('01_Cad_Pecas'!$I$2:$I$5000,MATCH(VALUE($E3360),'01_Cad_Pecas'!$D$2:$D$5000,0)),"")))</f>
        <v/>
      </c>
      <c r="M3360" s="14">
        <f>IF(OR($J3360="",$L3360=""),"",IF($K3360="",0,$K3360)+$J3360*$L3360)</f>
        <v/>
      </c>
      <c r="N3360" s="14" t="n">
        <v>46213</v>
      </c>
      <c r="O3360" s="14" t="n">
        <v>20</v>
      </c>
      <c r="P3360" s="14" t="n"/>
      <c r="Q3360" s="14" t="n"/>
      <c r="R3360" s="14" t="n"/>
      <c r="S3360" s="14" t="n"/>
      <c r="T3360" s="14">
        <f>IF(OR($J3360="",$O3360=""),"",$O3360/$J3360)</f>
        <v/>
      </c>
      <c r="U3360" s="14" t="inlineStr">
        <is>
          <t>Concluído</t>
        </is>
      </c>
      <c r="V3360" s="14" t="n"/>
      <c r="W3360" s="14" t="n"/>
      <c r="X3360" s="14" t="n"/>
      <c r="Y3360" s="14" t="n"/>
      <c r="Z3360" s="14" t="n"/>
      <c r="AA3360" s="11" t="n"/>
      <c r="AB3360" s="14">
        <f>B3360&amp;"|"&amp;I3360</f>
        <v/>
      </c>
      <c r="AC3360">
        <f>IF($B3360="","","|"&amp;SUBSTITUTE(TRIM(SUBSTITUTE(SUBSTITUTE(SUBSTITUTE(SUBSTITUTE(SUBSTITUTE(SUBSTITUTE(SUBSTITUTE(SUBSTITUTE(SUBSTITUTE(SUBSTITUTE(SUBSTITUTE(SUBSTITUTE(SUBSTITUTE(SUBSTITUTE(TRIM($B3360&amp;""),CHAR(10)," "),CHAR(13)," "),"."," "),";"," "),","," "),"/"," "),"+"," "),"-"," "),"  "," "),"  "," "),"  "," "),"  "," "),"  "," "),"  "," "))," ","|")&amp;"|")</f>
        <v/>
      </c>
      <c r="AD3360">
        <f>TRIM($I3360&amp;"")</f>
        <v/>
      </c>
    </row>
    <row r="3361" ht="36" customHeight="1">
      <c r="A3361" s="9" t="n">
        <v>46213</v>
      </c>
      <c r="B3361" s="14" t="inlineStr">
        <is>
          <t>10247</t>
        </is>
      </c>
      <c r="C3361" s="14" t="inlineStr">
        <is>
          <t>M/C 0721 (BEGE)</t>
        </is>
      </c>
      <c r="D3361" s="14" t="inlineStr">
        <is>
          <t>46 SECCIONADORA 1</t>
        </is>
      </c>
      <c r="E3361" s="14" t="n">
        <v>20020002</v>
      </c>
      <c r="F3361" s="14" t="inlineStr">
        <is>
          <t>(2) FECHAMENTO I 1090X295X12 MDF - BASE DUBAI</t>
        </is>
      </c>
      <c r="G3361" s="14" t="inlineStr">
        <is>
          <t>46 SECCIONADORA 1</t>
        </is>
      </c>
      <c r="H3361" s="14" t="inlineStr">
        <is>
          <t>46 SECCIONADORA 1</t>
        </is>
      </c>
      <c r="I3361" s="9" t="inlineStr">
        <is>
          <t>46 SECCIONADORA 1</t>
        </is>
      </c>
      <c r="J3361" s="9" t="n">
        <v>20</v>
      </c>
      <c r="K3361" s="14">
        <f>IF($E3361="","",IFERROR(INDEX('01_Cad_Pecas'!$H$2:$H$5000,MATCH($E3361,'01_Cad_Pecas'!$D$2:$D$5000,0)),IFERROR(INDEX('01_Cad_Pecas'!$H$2:$H$5000,MATCH(VALUE($E3361),'01_Cad_Pecas'!$D$2:$D$5000,0)),"")))</f>
        <v/>
      </c>
      <c r="L3361" s="14">
        <f>IF($E3361="","",IFERROR(INDEX('01_Cad_Pecas'!$I$2:$I$5000,MATCH($E3361,'01_Cad_Pecas'!$D$2:$D$5000,0)),IFERROR(INDEX('01_Cad_Pecas'!$I$2:$I$5000,MATCH(VALUE($E3361),'01_Cad_Pecas'!$D$2:$D$5000,0)),"")))</f>
        <v/>
      </c>
      <c r="M3361" s="14">
        <f>IF(OR($J3361="",$L3361=""),"",IF($K3361="",0,$K3361)+$J3361*$L3361)</f>
        <v/>
      </c>
      <c r="N3361" s="14" t="n">
        <v>46213</v>
      </c>
      <c r="O3361" s="14" t="n">
        <v>20</v>
      </c>
      <c r="P3361" s="14" t="n"/>
      <c r="Q3361" s="14" t="n"/>
      <c r="R3361" s="14" t="n"/>
      <c r="S3361" s="14" t="n"/>
      <c r="T3361" s="14">
        <f>IF(OR($J3361="",$O3361=""),"",$O3361/$J3361)</f>
        <v/>
      </c>
      <c r="U3361" s="14" t="inlineStr">
        <is>
          <t>Concluído</t>
        </is>
      </c>
      <c r="V3361" s="14" t="n"/>
      <c r="W3361" s="14" t="n"/>
      <c r="X3361" s="14" t="n"/>
      <c r="Y3361" s="14" t="n"/>
      <c r="Z3361" s="14" t="n"/>
      <c r="AA3361" s="11" t="n"/>
      <c r="AB3361" s="14">
        <f>B3361&amp;"|"&amp;I3361</f>
        <v/>
      </c>
      <c r="AC3361">
        <f>IF($B3361="","","|"&amp;SUBSTITUTE(TRIM(SUBSTITUTE(SUBSTITUTE(SUBSTITUTE(SUBSTITUTE(SUBSTITUTE(SUBSTITUTE(SUBSTITUTE(SUBSTITUTE(SUBSTITUTE(SUBSTITUTE(SUBSTITUTE(SUBSTITUTE(SUBSTITUTE(SUBSTITUTE(TRIM($B3361&amp;""),CHAR(10)," "),CHAR(13)," "),"."," "),";"," "),","," "),"/"," "),"+"," "),"-"," "),"  "," "),"  "," "),"  "," "),"  "," "),"  "," "),"  "," "))," ","|")&amp;"|")</f>
        <v/>
      </c>
      <c r="AD3361">
        <f>TRIM($I3361&amp;"")</f>
        <v/>
      </c>
    </row>
    <row r="3362" ht="36" customHeight="1">
      <c r="A3362" s="9" t="n">
        <v>46213</v>
      </c>
      <c r="B3362" s="14" t="inlineStr">
        <is>
          <t>10247</t>
        </is>
      </c>
      <c r="C3362" s="14" t="inlineStr">
        <is>
          <t>M/C 0721 (BEGE)</t>
        </is>
      </c>
      <c r="D3362" s="14" t="inlineStr">
        <is>
          <t>46 SECCIONADORA 1</t>
        </is>
      </c>
      <c r="E3362" s="14" t="n">
        <v>20020003</v>
      </c>
      <c r="F3362" s="14" t="inlineStr">
        <is>
          <t>(3) FECHAMENTO II 600X295X12 MDF - BASE DUBAI</t>
        </is>
      </c>
      <c r="G3362" s="14" t="inlineStr">
        <is>
          <t>46 SECCIONADORA 1</t>
        </is>
      </c>
      <c r="H3362" s="14" t="inlineStr">
        <is>
          <t>46 SECCIONADORA 1</t>
        </is>
      </c>
      <c r="I3362" s="9" t="inlineStr">
        <is>
          <t>46 SECCIONADORA 1</t>
        </is>
      </c>
      <c r="J3362" s="9" t="n">
        <v>20</v>
      </c>
      <c r="K3362" s="14">
        <f>IF($E3362="","",IFERROR(INDEX('01_Cad_Pecas'!$H$2:$H$5000,MATCH($E3362,'01_Cad_Pecas'!$D$2:$D$5000,0)),IFERROR(INDEX('01_Cad_Pecas'!$H$2:$H$5000,MATCH(VALUE($E3362),'01_Cad_Pecas'!$D$2:$D$5000,0)),"")))</f>
        <v/>
      </c>
      <c r="L3362" s="14">
        <f>IF($E3362="","",IFERROR(INDEX('01_Cad_Pecas'!$I$2:$I$5000,MATCH($E3362,'01_Cad_Pecas'!$D$2:$D$5000,0)),IFERROR(INDEX('01_Cad_Pecas'!$I$2:$I$5000,MATCH(VALUE($E3362),'01_Cad_Pecas'!$D$2:$D$5000,0)),"")))</f>
        <v/>
      </c>
      <c r="M3362" s="14">
        <f>IF(OR($J3362="",$L3362=""),"",IF($K3362="",0,$K3362)+$J3362*$L3362)</f>
        <v/>
      </c>
      <c r="N3362" s="14" t="n">
        <v>46213</v>
      </c>
      <c r="O3362" s="14" t="n">
        <v>20</v>
      </c>
      <c r="P3362" s="14" t="n"/>
      <c r="Q3362" s="14" t="n"/>
      <c r="R3362" s="14" t="n"/>
      <c r="S3362" s="14" t="n"/>
      <c r="T3362" s="14">
        <f>IF(OR($J3362="",$O3362=""),"",$O3362/$J3362)</f>
        <v/>
      </c>
      <c r="U3362" s="14" t="inlineStr">
        <is>
          <t>Concluído</t>
        </is>
      </c>
      <c r="V3362" s="14" t="n"/>
      <c r="W3362" s="14" t="n"/>
      <c r="X3362" s="14" t="n"/>
      <c r="Y3362" s="14" t="n"/>
      <c r="Z3362" s="14" t="n"/>
      <c r="AA3362" s="11" t="n"/>
      <c r="AB3362" s="14">
        <f>B3362&amp;"|"&amp;I3362</f>
        <v/>
      </c>
      <c r="AC3362">
        <f>IF($B3362="","","|"&amp;SUBSTITUTE(TRIM(SUBSTITUTE(SUBSTITUTE(SUBSTITUTE(SUBSTITUTE(SUBSTITUTE(SUBSTITUTE(SUBSTITUTE(SUBSTITUTE(SUBSTITUTE(SUBSTITUTE(SUBSTITUTE(SUBSTITUTE(SUBSTITUTE(SUBSTITUTE(TRIM($B3362&amp;""),CHAR(10)," "),CHAR(13)," "),"."," "),";"," "),","," "),"/"," "),"+"," "),"-"," "),"  "," "),"  "," "),"  "," "),"  "," "),"  "," "),"  "," "))," ","|")&amp;"|")</f>
        <v/>
      </c>
      <c r="AD3362">
        <f>TRIM($I3362&amp;"")</f>
        <v/>
      </c>
    </row>
    <row r="3363" ht="36" customHeight="1">
      <c r="A3363" s="9" t="n">
        <v>46213</v>
      </c>
      <c r="B3363" s="14" t="inlineStr">
        <is>
          <t>10247</t>
        </is>
      </c>
      <c r="C3363" s="14" t="inlineStr">
        <is>
          <t>M/C 0721 (BEGE)</t>
        </is>
      </c>
      <c r="D3363" s="14" t="inlineStr">
        <is>
          <t>46 SECCIONADORA 1</t>
        </is>
      </c>
      <c r="E3363" s="14" t="n">
        <v>20020004</v>
      </c>
      <c r="F3363" s="14" t="inlineStr">
        <is>
          <t>(4) FECHAMENTO III 545X327X12 MDF - BASE DUBAI</t>
        </is>
      </c>
      <c r="G3363" s="14" t="inlineStr">
        <is>
          <t>46 SECCIONADORA 1</t>
        </is>
      </c>
      <c r="H3363" s="14" t="inlineStr">
        <is>
          <t>46 SECCIONADORA 1</t>
        </is>
      </c>
      <c r="I3363" s="9" t="inlineStr">
        <is>
          <t>46 SECCIONADORA 1</t>
        </is>
      </c>
      <c r="J3363" s="9" t="n">
        <v>40</v>
      </c>
      <c r="K3363" s="14">
        <f>IF($E3363="","",IFERROR(INDEX('01_Cad_Pecas'!$H$2:$H$5000,MATCH($E3363,'01_Cad_Pecas'!$D$2:$D$5000,0)),IFERROR(INDEX('01_Cad_Pecas'!$H$2:$H$5000,MATCH(VALUE($E3363),'01_Cad_Pecas'!$D$2:$D$5000,0)),"")))</f>
        <v/>
      </c>
      <c r="L3363" s="14">
        <f>IF($E3363="","",IFERROR(INDEX('01_Cad_Pecas'!$I$2:$I$5000,MATCH($E3363,'01_Cad_Pecas'!$D$2:$D$5000,0)),IFERROR(INDEX('01_Cad_Pecas'!$I$2:$I$5000,MATCH(VALUE($E3363),'01_Cad_Pecas'!$D$2:$D$5000,0)),"")))</f>
        <v/>
      </c>
      <c r="M3363" s="14">
        <f>IF(OR($J3363="",$L3363=""),"",IF($K3363="",0,$K3363)+$J3363*$L3363)</f>
        <v/>
      </c>
      <c r="N3363" s="14" t="n">
        <v>46213</v>
      </c>
      <c r="O3363" s="14" t="n">
        <v>40</v>
      </c>
      <c r="P3363" s="14" t="n"/>
      <c r="Q3363" s="14" t="n"/>
      <c r="R3363" s="14" t="n"/>
      <c r="S3363" s="14" t="n"/>
      <c r="T3363" s="14">
        <f>IF(OR($J3363="",$O3363=""),"",$O3363/$J3363)</f>
        <v/>
      </c>
      <c r="U3363" s="14" t="inlineStr">
        <is>
          <t>Concluído</t>
        </is>
      </c>
      <c r="V3363" s="14" t="n"/>
      <c r="W3363" s="14" t="n"/>
      <c r="X3363" s="14" t="n"/>
      <c r="Y3363" s="14" t="n"/>
      <c r="Z3363" s="14" t="n"/>
      <c r="AA3363" s="11" t="n"/>
      <c r="AB3363" s="14">
        <f>B3363&amp;"|"&amp;I3363</f>
        <v/>
      </c>
      <c r="AC3363">
        <f>IF($B3363="","","|"&amp;SUBSTITUTE(TRIM(SUBSTITUTE(SUBSTITUTE(SUBSTITUTE(SUBSTITUTE(SUBSTITUTE(SUBSTITUTE(SUBSTITUTE(SUBSTITUTE(SUBSTITUTE(SUBSTITUTE(SUBSTITUTE(SUBSTITUTE(SUBSTITUTE(SUBSTITUTE(TRIM($B3363&amp;""),CHAR(10)," "),CHAR(13)," "),"."," "),";"," "),","," "),"/"," "),"+"," "),"-"," "),"  "," "),"  "," "),"  "," "),"  "," "),"  "," "),"  "," "))," ","|")&amp;"|")</f>
        <v/>
      </c>
      <c r="AD3363">
        <f>TRIM($I3363&amp;"")</f>
        <v/>
      </c>
    </row>
    <row r="3364" ht="36" customHeight="1">
      <c r="A3364" s="9" t="n">
        <v>46213</v>
      </c>
      <c r="B3364" s="14" t="inlineStr">
        <is>
          <t>10247</t>
        </is>
      </c>
      <c r="C3364" s="14" t="inlineStr">
        <is>
          <t>M/C 0721 (BEGE)</t>
        </is>
      </c>
      <c r="D3364" s="14" t="inlineStr">
        <is>
          <t>46 SECCIONADORA 1</t>
        </is>
      </c>
      <c r="E3364" s="14" t="n">
        <v>20020005</v>
      </c>
      <c r="F3364" s="14" t="inlineStr">
        <is>
          <t>(5) FECHAMENTO IV 453X327X12 MDF - BASE DUBAI</t>
        </is>
      </c>
      <c r="G3364" s="14" t="inlineStr">
        <is>
          <t>46 SECCIONADORA 1</t>
        </is>
      </c>
      <c r="H3364" s="14" t="inlineStr">
        <is>
          <t>46 SECCIONADORA 1</t>
        </is>
      </c>
      <c r="I3364" s="9" t="inlineStr">
        <is>
          <t>46 SECCIONADORA 1</t>
        </is>
      </c>
      <c r="J3364" s="9" t="n">
        <v>20</v>
      </c>
      <c r="K3364" s="14">
        <f>IF($E3364="","",IFERROR(INDEX('01_Cad_Pecas'!$H$2:$H$5000,MATCH($E3364,'01_Cad_Pecas'!$D$2:$D$5000,0)),IFERROR(INDEX('01_Cad_Pecas'!$H$2:$H$5000,MATCH(VALUE($E3364),'01_Cad_Pecas'!$D$2:$D$5000,0)),"")))</f>
        <v/>
      </c>
      <c r="L3364" s="14">
        <f>IF($E3364="","",IFERROR(INDEX('01_Cad_Pecas'!$I$2:$I$5000,MATCH($E3364,'01_Cad_Pecas'!$D$2:$D$5000,0)),IFERROR(INDEX('01_Cad_Pecas'!$I$2:$I$5000,MATCH(VALUE($E3364),'01_Cad_Pecas'!$D$2:$D$5000,0)),"")))</f>
        <v/>
      </c>
      <c r="M3364" s="14">
        <f>IF(OR($J3364="",$L3364=""),"",IF($K3364="",0,$K3364)+$J3364*$L3364)</f>
        <v/>
      </c>
      <c r="N3364" s="14" t="n">
        <v>46213</v>
      </c>
      <c r="O3364" s="14" t="n">
        <v>20</v>
      </c>
      <c r="P3364" s="14" t="n"/>
      <c r="Q3364" s="14" t="n"/>
      <c r="R3364" s="14" t="n"/>
      <c r="S3364" s="14" t="n"/>
      <c r="T3364" s="14">
        <f>IF(OR($J3364="",$O3364=""),"",$O3364/$J3364)</f>
        <v/>
      </c>
      <c r="U3364" s="14" t="inlineStr">
        <is>
          <t>Concluído</t>
        </is>
      </c>
      <c r="V3364" s="14" t="n"/>
      <c r="W3364" s="14" t="n"/>
      <c r="X3364" s="14" t="n"/>
      <c r="Y3364" s="14" t="n"/>
      <c r="Z3364" s="14" t="n"/>
      <c r="AA3364" s="11" t="n"/>
      <c r="AB3364" s="14">
        <f>B3364&amp;"|"&amp;I3364</f>
        <v/>
      </c>
      <c r="AC3364">
        <f>IF($B3364="","","|"&amp;SUBSTITUTE(TRIM(SUBSTITUTE(SUBSTITUTE(SUBSTITUTE(SUBSTITUTE(SUBSTITUTE(SUBSTITUTE(SUBSTITUTE(SUBSTITUTE(SUBSTITUTE(SUBSTITUTE(SUBSTITUTE(SUBSTITUTE(SUBSTITUTE(SUBSTITUTE(TRIM($B3364&amp;""),CHAR(10)," "),CHAR(13)," "),"."," "),";"," "),","," "),"/"," "),"+"," "),"-"," "),"  "," "),"  "," "),"  "," "),"  "," "),"  "," "),"  "," "))," ","|")&amp;"|")</f>
        <v/>
      </c>
      <c r="AD3364">
        <f>TRIM($I3364&amp;"")</f>
        <v/>
      </c>
    </row>
    <row r="3365" ht="36" customHeight="1">
      <c r="A3365" s="9" t="n">
        <v>46213</v>
      </c>
      <c r="B3365" s="14" t="inlineStr">
        <is>
          <t>10247</t>
        </is>
      </c>
      <c r="C3365" s="14" t="inlineStr">
        <is>
          <t>M/C 0721 (BEGE)</t>
        </is>
      </c>
      <c r="D3365" s="14" t="inlineStr">
        <is>
          <t>46 SECCIONADORA 1</t>
        </is>
      </c>
      <c r="E3365" s="14" t="n">
        <v>20013102</v>
      </c>
      <c r="F3365" s="14" t="inlineStr">
        <is>
          <t>(10)PE MAIOR 760X100 (170) X15 MDF-MIAMI 1,37X0,80</t>
        </is>
      </c>
      <c r="G3365" s="14" t="inlineStr">
        <is>
          <t>46 SECCIONADORA 1</t>
        </is>
      </c>
      <c r="H3365" s="14" t="inlineStr">
        <is>
          <t>46 SECCIONADORA 1</t>
        </is>
      </c>
      <c r="I3365" s="9" t="inlineStr">
        <is>
          <t>46 SECCIONADORA 1</t>
        </is>
      </c>
      <c r="J3365" s="9" t="n">
        <v>1200</v>
      </c>
      <c r="K3365" s="14">
        <f>IF($E3365="","",IFERROR(INDEX('01_Cad_Pecas'!$H$2:$H$5000,MATCH($E3365,'01_Cad_Pecas'!$D$2:$D$5000,0)),IFERROR(INDEX('01_Cad_Pecas'!$H$2:$H$5000,MATCH(VALUE($E3365),'01_Cad_Pecas'!$D$2:$D$5000,0)),"")))</f>
        <v/>
      </c>
      <c r="L3365" s="14">
        <f>IF($E3365="","",IFERROR(INDEX('01_Cad_Pecas'!$I$2:$I$5000,MATCH($E3365,'01_Cad_Pecas'!$D$2:$D$5000,0)),IFERROR(INDEX('01_Cad_Pecas'!$I$2:$I$5000,MATCH(VALUE($E3365),'01_Cad_Pecas'!$D$2:$D$5000,0)),"")))</f>
        <v/>
      </c>
      <c r="M3365" s="14">
        <f>IF(OR($J3365="",$L3365=""),"",IF($K3365="",0,$K3365)+$J3365*$L3365)</f>
        <v/>
      </c>
      <c r="N3365" s="14" t="n">
        <v>46213</v>
      </c>
      <c r="O3365" s="14" t="n">
        <v>1200</v>
      </c>
      <c r="P3365" s="14" t="n"/>
      <c r="Q3365" s="14" t="n"/>
      <c r="R3365" s="14" t="n"/>
      <c r="S3365" s="14" t="n"/>
      <c r="T3365" s="14">
        <f>IF(OR($J3365="",$O3365=""),"",$O3365/$J3365)</f>
        <v/>
      </c>
      <c r="U3365" s="14" t="inlineStr">
        <is>
          <t>Concluído</t>
        </is>
      </c>
      <c r="V3365" s="14" t="n"/>
      <c r="W3365" s="14" t="n"/>
      <c r="X3365" s="14" t="n"/>
      <c r="Y3365" s="14" t="n"/>
      <c r="Z3365" s="14" t="n"/>
      <c r="AA3365" s="11" t="n"/>
      <c r="AB3365" s="14">
        <f>B3365&amp;"|"&amp;I3365</f>
        <v/>
      </c>
      <c r="AC3365">
        <f>IF($B3365="","","|"&amp;SUBSTITUTE(TRIM(SUBSTITUTE(SUBSTITUTE(SUBSTITUTE(SUBSTITUTE(SUBSTITUTE(SUBSTITUTE(SUBSTITUTE(SUBSTITUTE(SUBSTITUTE(SUBSTITUTE(SUBSTITUTE(SUBSTITUTE(SUBSTITUTE(SUBSTITUTE(TRIM($B3365&amp;""),CHAR(10)," "),CHAR(13)," "),"."," "),";"," "),","," "),"/"," "),"+"," "),"-"," "),"  "," "),"  "," "),"  "," "),"  "," "),"  "," "),"  "," "))," ","|")&amp;"|")</f>
        <v/>
      </c>
      <c r="AD3365">
        <f>TRIM($I3365&amp;"")</f>
        <v/>
      </c>
    </row>
    <row r="3366" ht="36" customHeight="1">
      <c r="A3366" s="9" t="n">
        <v>46213</v>
      </c>
      <c r="B3366" s="14" t="inlineStr">
        <is>
          <t>10247</t>
        </is>
      </c>
      <c r="C3366" s="14" t="inlineStr">
        <is>
          <t>M/C 0721 (BEGE)</t>
        </is>
      </c>
      <c r="D3366" s="14" t="inlineStr">
        <is>
          <t>46 SECCIONADORA 1</t>
        </is>
      </c>
      <c r="E3366" s="14" t="n">
        <v>20013103</v>
      </c>
      <c r="F3366" s="14" t="inlineStr">
        <is>
          <t>(4) PE MENOR 760X85 (135) X15 MDF-MIAMI 1,37X0,80</t>
        </is>
      </c>
      <c r="G3366" s="14" t="inlineStr">
        <is>
          <t>46 SECCIONADORA 1</t>
        </is>
      </c>
      <c r="H3366" s="14" t="inlineStr">
        <is>
          <t>46 SECCIONADORA 1</t>
        </is>
      </c>
      <c r="I3366" s="9" t="inlineStr">
        <is>
          <t>46 SECCIONADORA 1</t>
        </is>
      </c>
      <c r="J3366" s="9" t="n">
        <v>1200</v>
      </c>
      <c r="K3366" s="14">
        <f>IF($E3366="","",IFERROR(INDEX('01_Cad_Pecas'!$H$2:$H$5000,MATCH($E3366,'01_Cad_Pecas'!$D$2:$D$5000,0)),IFERROR(INDEX('01_Cad_Pecas'!$H$2:$H$5000,MATCH(VALUE($E3366),'01_Cad_Pecas'!$D$2:$D$5000,0)),"")))</f>
        <v/>
      </c>
      <c r="L3366" s="14">
        <f>IF($E3366="","",IFERROR(INDEX('01_Cad_Pecas'!$I$2:$I$5000,MATCH($E3366,'01_Cad_Pecas'!$D$2:$D$5000,0)),IFERROR(INDEX('01_Cad_Pecas'!$I$2:$I$5000,MATCH(VALUE($E3366),'01_Cad_Pecas'!$D$2:$D$5000,0)),"")))</f>
        <v/>
      </c>
      <c r="M3366" s="14">
        <f>IF(OR($J3366="",$L3366=""),"",IF($K3366="",0,$K3366)+$J3366*$L3366)</f>
        <v/>
      </c>
      <c r="N3366" s="14" t="n">
        <v>46213</v>
      </c>
      <c r="O3366" s="14" t="n">
        <v>1200</v>
      </c>
      <c r="P3366" s="14" t="n"/>
      <c r="Q3366" s="14" t="n"/>
      <c r="R3366" s="14" t="n"/>
      <c r="S3366" s="14" t="n"/>
      <c r="T3366" s="14">
        <f>IF(OR($J3366="",$O3366=""),"",$O3366/$J3366)</f>
        <v/>
      </c>
      <c r="U3366" s="14" t="inlineStr">
        <is>
          <t>Concluído</t>
        </is>
      </c>
      <c r="V3366" s="14" t="n"/>
      <c r="W3366" s="14" t="n"/>
      <c r="X3366" s="14" t="n"/>
      <c r="Y3366" s="14" t="n"/>
      <c r="Z3366" s="14" t="n"/>
      <c r="AA3366" s="11" t="n"/>
      <c r="AB3366" s="14">
        <f>B3366&amp;"|"&amp;I3366</f>
        <v/>
      </c>
      <c r="AC3366">
        <f>IF($B3366="","","|"&amp;SUBSTITUTE(TRIM(SUBSTITUTE(SUBSTITUTE(SUBSTITUTE(SUBSTITUTE(SUBSTITUTE(SUBSTITUTE(SUBSTITUTE(SUBSTITUTE(SUBSTITUTE(SUBSTITUTE(SUBSTITUTE(SUBSTITUTE(SUBSTITUTE(SUBSTITUTE(TRIM($B3366&amp;""),CHAR(10)," "),CHAR(13)," "),"."," "),";"," "),","," "),"/"," "),"+"," "),"-"," "),"  "," "),"  "," "),"  "," "),"  "," "),"  "," "),"  "," "))," ","|")&amp;"|")</f>
        <v/>
      </c>
      <c r="AD3366">
        <f>TRIM($I3366&amp;"")</f>
        <v/>
      </c>
    </row>
    <row r="3367" ht="36" customHeight="1">
      <c r="A3367" s="9" t="n">
        <v>46213</v>
      </c>
      <c r="B3367" s="14" t="inlineStr">
        <is>
          <t>10247</t>
        </is>
      </c>
      <c r="C3367" s="14" t="inlineStr">
        <is>
          <t>M/C 0721 (BEGE)</t>
        </is>
      </c>
      <c r="D3367" s="14" t="inlineStr">
        <is>
          <t>46 SECCIONADORA 1</t>
        </is>
      </c>
      <c r="E3367" s="14" t="n">
        <v>20020001</v>
      </c>
      <c r="F3367" s="14" t="inlineStr">
        <is>
          <t>(1) LATERAL 1180X92X15 MDF - BASE DUBAI</t>
        </is>
      </c>
      <c r="G3367" s="14" t="inlineStr">
        <is>
          <t>46 SECCIONADORA 1</t>
        </is>
      </c>
      <c r="H3367" s="14" t="inlineStr">
        <is>
          <t>46 SECCIONADORA 1</t>
        </is>
      </c>
      <c r="I3367" s="9" t="inlineStr">
        <is>
          <t>46 SECCIONADORA 1</t>
        </is>
      </c>
      <c r="J3367" s="9" t="n">
        <v>80</v>
      </c>
      <c r="K3367" s="14">
        <f>IF($E3367="","",IFERROR(INDEX('01_Cad_Pecas'!$H$2:$H$5000,MATCH($E3367,'01_Cad_Pecas'!$D$2:$D$5000,0)),IFERROR(INDEX('01_Cad_Pecas'!$H$2:$H$5000,MATCH(VALUE($E3367),'01_Cad_Pecas'!$D$2:$D$5000,0)),"")))</f>
        <v/>
      </c>
      <c r="L3367" s="14">
        <f>IF($E3367="","",IFERROR(INDEX('01_Cad_Pecas'!$I$2:$I$5000,MATCH($E3367,'01_Cad_Pecas'!$D$2:$D$5000,0)),IFERROR(INDEX('01_Cad_Pecas'!$I$2:$I$5000,MATCH(VALUE($E3367),'01_Cad_Pecas'!$D$2:$D$5000,0)),"")))</f>
        <v/>
      </c>
      <c r="M3367" s="14">
        <f>IF(OR($J3367="",$L3367=""),"",IF($K3367="",0,$K3367)+$J3367*$L3367)</f>
        <v/>
      </c>
      <c r="N3367" s="14" t="n">
        <v>46213</v>
      </c>
      <c r="O3367" s="14" t="n">
        <v>80</v>
      </c>
      <c r="P3367" s="14" t="n"/>
      <c r="Q3367" s="14" t="n"/>
      <c r="R3367" s="14" t="n"/>
      <c r="S3367" s="14" t="n"/>
      <c r="T3367" s="14">
        <f>IF(OR($J3367="",$O3367=""),"",$O3367/$J3367)</f>
        <v/>
      </c>
      <c r="U3367" s="14" t="inlineStr">
        <is>
          <t>Concluído</t>
        </is>
      </c>
      <c r="V3367" s="14" t="n"/>
      <c r="W3367" s="14" t="n"/>
      <c r="X3367" s="14" t="n"/>
      <c r="Y3367" s="14" t="n"/>
      <c r="Z3367" s="14" t="n"/>
      <c r="AA3367" s="11" t="n"/>
      <c r="AB3367" s="14">
        <f>B3367&amp;"|"&amp;I3367</f>
        <v/>
      </c>
      <c r="AC3367">
        <f>IF($B3367="","","|"&amp;SUBSTITUTE(TRIM(SUBSTITUTE(SUBSTITUTE(SUBSTITUTE(SUBSTITUTE(SUBSTITUTE(SUBSTITUTE(SUBSTITUTE(SUBSTITUTE(SUBSTITUTE(SUBSTITUTE(SUBSTITUTE(SUBSTITUTE(SUBSTITUTE(SUBSTITUTE(TRIM($B3367&amp;""),CHAR(10)," "),CHAR(13)," "),"."," "),";"," "),","," "),"/"," "),"+"," "),"-"," "),"  "," "),"  "," "),"  "," "),"  "," "),"  "," "),"  "," "))," ","|")&amp;"|")</f>
        <v/>
      </c>
      <c r="AD3367">
        <f>TRIM($I3367&amp;"")</f>
        <v/>
      </c>
    </row>
    <row r="3368" ht="36" customHeight="1">
      <c r="A3368" s="9" t="n">
        <v>46213</v>
      </c>
      <c r="B3368" s="14" t="inlineStr">
        <is>
          <t>10247</t>
        </is>
      </c>
      <c r="C3368" s="14" t="inlineStr">
        <is>
          <t>M/C 0721 (BEGE)</t>
        </is>
      </c>
      <c r="D3368" s="14" t="inlineStr">
        <is>
          <t>46 SECCIONADORA 1</t>
        </is>
      </c>
      <c r="E3368" s="14" t="n">
        <v>20052001</v>
      </c>
      <c r="F3368" s="14" t="inlineStr">
        <is>
          <t>(2-4) TRAVESSA 742X122X25 MDF - MESA ATHENAS</t>
        </is>
      </c>
      <c r="G3368" s="14" t="inlineStr">
        <is>
          <t>46 SECCIONADORA 1</t>
        </is>
      </c>
      <c r="H3368" s="14" t="inlineStr">
        <is>
          <t>46 SECCIONADORA 1</t>
        </is>
      </c>
      <c r="I3368" s="9" t="inlineStr">
        <is>
          <t>46 SECCIONADORA 1</t>
        </is>
      </c>
      <c r="J3368" s="9" t="n">
        <v>160</v>
      </c>
      <c r="K3368" s="14">
        <f>IF($E3368="","",IFERROR(INDEX('01_Cad_Pecas'!$H$2:$H$5000,MATCH($E3368,'01_Cad_Pecas'!$D$2:$D$5000,0)),IFERROR(INDEX('01_Cad_Pecas'!$H$2:$H$5000,MATCH(VALUE($E3368),'01_Cad_Pecas'!$D$2:$D$5000,0)),"")))</f>
        <v/>
      </c>
      <c r="L3368" s="14">
        <f>IF($E3368="","",IFERROR(INDEX('01_Cad_Pecas'!$I$2:$I$5000,MATCH($E3368,'01_Cad_Pecas'!$D$2:$D$5000,0)),IFERROR(INDEX('01_Cad_Pecas'!$I$2:$I$5000,MATCH(VALUE($E3368),'01_Cad_Pecas'!$D$2:$D$5000,0)),"")))</f>
        <v/>
      </c>
      <c r="M3368" s="14">
        <f>IF(OR($J3368="",$L3368=""),"",IF($K3368="",0,$K3368)+$J3368*$L3368)</f>
        <v/>
      </c>
      <c r="N3368" s="14" t="n">
        <v>46213</v>
      </c>
      <c r="O3368" s="14" t="n">
        <v>160</v>
      </c>
      <c r="P3368" s="14" t="n"/>
      <c r="Q3368" s="14" t="n"/>
      <c r="R3368" s="14" t="n"/>
      <c r="S3368" s="14" t="n"/>
      <c r="T3368" s="14">
        <f>IF(OR($J3368="",$O3368=""),"",$O3368/$J3368)</f>
        <v/>
      </c>
      <c r="U3368" s="14" t="inlineStr">
        <is>
          <t>Concluído</t>
        </is>
      </c>
      <c r="V3368" s="14" t="n"/>
      <c r="W3368" s="14" t="n"/>
      <c r="X3368" s="14" t="n"/>
      <c r="Y3368" s="14" t="n"/>
      <c r="Z3368" s="14" t="n"/>
      <c r="AA3368" s="11" t="n"/>
      <c r="AB3368" s="14">
        <f>B3368&amp;"|"&amp;I3368</f>
        <v/>
      </c>
      <c r="AC3368">
        <f>IF($B3368="","","|"&amp;SUBSTITUTE(TRIM(SUBSTITUTE(SUBSTITUTE(SUBSTITUTE(SUBSTITUTE(SUBSTITUTE(SUBSTITUTE(SUBSTITUTE(SUBSTITUTE(SUBSTITUTE(SUBSTITUTE(SUBSTITUTE(SUBSTITUTE(SUBSTITUTE(SUBSTITUTE(TRIM($B3368&amp;""),CHAR(10)," "),CHAR(13)," "),"."," "),";"," "),","," "),"/"," "),"+"," "),"-"," "),"  "," "),"  "," "),"  "," "),"  "," "),"  "," "),"  "," "))," ","|")&amp;"|")</f>
        <v/>
      </c>
      <c r="AD3368">
        <f>TRIM($I3368&amp;"")</f>
        <v/>
      </c>
    </row>
    <row r="3369" ht="36" customHeight="1">
      <c r="A3369" s="9" t="n">
        <v>46213</v>
      </c>
      <c r="B3369" s="14" t="inlineStr">
        <is>
          <t>10247</t>
        </is>
      </c>
      <c r="C3369" s="14" t="inlineStr">
        <is>
          <t>M/C 0721 (BEGE)</t>
        </is>
      </c>
      <c r="D3369" s="14" t="inlineStr">
        <is>
          <t>46 SECCIONADORA 1</t>
        </is>
      </c>
      <c r="E3369" s="14" t="n">
        <v>20052002</v>
      </c>
      <c r="F3369" s="14" t="inlineStr">
        <is>
          <t>(5) BASE MAIOR 542X124X25 MDF - MESA ATHENAS</t>
        </is>
      </c>
      <c r="G3369" s="14" t="inlineStr">
        <is>
          <t>46 SECCIONADORA 1</t>
        </is>
      </c>
      <c r="H3369" s="14" t="inlineStr">
        <is>
          <t>46 SECCIONADORA 1</t>
        </is>
      </c>
      <c r="I3369" s="9" t="inlineStr">
        <is>
          <t>46 SECCIONADORA 1</t>
        </is>
      </c>
      <c r="J3369" s="9" t="n">
        <v>40</v>
      </c>
      <c r="K3369" s="14">
        <f>IF($E3369="","",IFERROR(INDEX('01_Cad_Pecas'!$H$2:$H$5000,MATCH($E3369,'01_Cad_Pecas'!$D$2:$D$5000,0)),IFERROR(INDEX('01_Cad_Pecas'!$H$2:$H$5000,MATCH(VALUE($E3369),'01_Cad_Pecas'!$D$2:$D$5000,0)),"")))</f>
        <v/>
      </c>
      <c r="L3369" s="14">
        <f>IF($E3369="","",IFERROR(INDEX('01_Cad_Pecas'!$I$2:$I$5000,MATCH($E3369,'01_Cad_Pecas'!$D$2:$D$5000,0)),IFERROR(INDEX('01_Cad_Pecas'!$I$2:$I$5000,MATCH(VALUE($E3369),'01_Cad_Pecas'!$D$2:$D$5000,0)),"")))</f>
        <v/>
      </c>
      <c r="M3369" s="14">
        <f>IF(OR($J3369="",$L3369=""),"",IF($K3369="",0,$K3369)+$J3369*$L3369)</f>
        <v/>
      </c>
      <c r="N3369" s="14" t="n">
        <v>46213</v>
      </c>
      <c r="O3369" s="14" t="n">
        <v>40</v>
      </c>
      <c r="P3369" s="14" t="n"/>
      <c r="Q3369" s="14" t="n"/>
      <c r="R3369" s="14" t="n"/>
      <c r="S3369" s="14" t="n"/>
      <c r="T3369" s="14">
        <f>IF(OR($J3369="",$O3369=""),"",$O3369/$J3369)</f>
        <v/>
      </c>
      <c r="U3369" s="14" t="inlineStr">
        <is>
          <t>Concluído</t>
        </is>
      </c>
      <c r="V3369" s="14" t="n"/>
      <c r="W3369" s="14" t="n"/>
      <c r="X3369" s="14" t="n"/>
      <c r="Y3369" s="14" t="n"/>
      <c r="Z3369" s="14" t="n"/>
      <c r="AA3369" s="11" t="n"/>
      <c r="AB3369" s="14">
        <f>B3369&amp;"|"&amp;I3369</f>
        <v/>
      </c>
      <c r="AC3369">
        <f>IF($B3369="","","|"&amp;SUBSTITUTE(TRIM(SUBSTITUTE(SUBSTITUTE(SUBSTITUTE(SUBSTITUTE(SUBSTITUTE(SUBSTITUTE(SUBSTITUTE(SUBSTITUTE(SUBSTITUTE(SUBSTITUTE(SUBSTITUTE(SUBSTITUTE(SUBSTITUTE(SUBSTITUTE(TRIM($B3369&amp;""),CHAR(10)," "),CHAR(13)," "),"."," "),";"," "),","," "),"/"," "),"+"," "),"-"," "),"  "," "),"  "," "),"  "," "),"  "," "),"  "," "),"  "," "))," ","|")&amp;"|")</f>
        <v/>
      </c>
      <c r="AD3369">
        <f>TRIM($I3369&amp;"")</f>
        <v/>
      </c>
    </row>
    <row r="3370" ht="36" customHeight="1">
      <c r="A3370" s="9" t="n">
        <v>46213</v>
      </c>
      <c r="B3370" s="14" t="inlineStr">
        <is>
          <t>10247</t>
        </is>
      </c>
      <c r="C3370" s="14" t="inlineStr">
        <is>
          <t>M/C 0721 (BEGE)</t>
        </is>
      </c>
      <c r="D3370" s="14" t="inlineStr">
        <is>
          <t>46 SECCIONADORA 1</t>
        </is>
      </c>
      <c r="E3370" s="14" t="n">
        <v>20052003</v>
      </c>
      <c r="F3370" s="14" t="inlineStr">
        <is>
          <t>(6)BASE MENOR 386 (189)X124X25 MDF - MESA ATHENAS</t>
        </is>
      </c>
      <c r="G3370" s="14" t="inlineStr">
        <is>
          <t>46 SECCIONADORA 1</t>
        </is>
      </c>
      <c r="H3370" s="14" t="inlineStr">
        <is>
          <t>46 SECCIONADORA 1</t>
        </is>
      </c>
      <c r="I3370" s="9" t="inlineStr">
        <is>
          <t>46 SECCIONADORA 1</t>
        </is>
      </c>
      <c r="J3370" s="9" t="n">
        <v>80</v>
      </c>
      <c r="K3370" s="14">
        <f>IF($E3370="","",IFERROR(INDEX('01_Cad_Pecas'!$H$2:$H$5000,MATCH($E3370,'01_Cad_Pecas'!$D$2:$D$5000,0)),IFERROR(INDEX('01_Cad_Pecas'!$H$2:$H$5000,MATCH(VALUE($E3370),'01_Cad_Pecas'!$D$2:$D$5000,0)),"")))</f>
        <v/>
      </c>
      <c r="L3370" s="14">
        <f>IF($E3370="","",IFERROR(INDEX('01_Cad_Pecas'!$I$2:$I$5000,MATCH($E3370,'01_Cad_Pecas'!$D$2:$D$5000,0)),IFERROR(INDEX('01_Cad_Pecas'!$I$2:$I$5000,MATCH(VALUE($E3370),'01_Cad_Pecas'!$D$2:$D$5000,0)),"")))</f>
        <v/>
      </c>
      <c r="M3370" s="14">
        <f>IF(OR($J3370="",$L3370=""),"",IF($K3370="",0,$K3370)+$J3370*$L3370)</f>
        <v/>
      </c>
      <c r="N3370" s="14" t="n">
        <v>46213</v>
      </c>
      <c r="O3370" s="14" t="n">
        <v>80</v>
      </c>
      <c r="P3370" s="14" t="n"/>
      <c r="Q3370" s="14" t="n"/>
      <c r="R3370" s="14" t="n"/>
      <c r="S3370" s="14" t="n"/>
      <c r="T3370" s="14">
        <f>IF(OR($J3370="",$O3370=""),"",$O3370/$J3370)</f>
        <v/>
      </c>
      <c r="U3370" s="14" t="inlineStr">
        <is>
          <t>Concluído</t>
        </is>
      </c>
      <c r="V3370" s="14" t="n"/>
      <c r="W3370" s="14" t="n"/>
      <c r="X3370" s="14" t="n"/>
      <c r="Y3370" s="14" t="n"/>
      <c r="Z3370" s="14" t="n"/>
      <c r="AA3370" s="11" t="n"/>
      <c r="AB3370" s="14">
        <f>B3370&amp;"|"&amp;I3370</f>
        <v/>
      </c>
      <c r="AC3370">
        <f>IF($B3370="","","|"&amp;SUBSTITUTE(TRIM(SUBSTITUTE(SUBSTITUTE(SUBSTITUTE(SUBSTITUTE(SUBSTITUTE(SUBSTITUTE(SUBSTITUTE(SUBSTITUTE(SUBSTITUTE(SUBSTITUTE(SUBSTITUTE(SUBSTITUTE(SUBSTITUTE(SUBSTITUTE(TRIM($B3370&amp;""),CHAR(10)," "),CHAR(13)," "),"."," "),";"," "),","," "),"/"," "),"+"," "),"-"," "),"  "," "),"  "," "),"  "," "),"  "," "),"  "," "),"  "," "))," ","|")&amp;"|")</f>
        <v/>
      </c>
      <c r="AD3370">
        <f>TRIM($I3370&amp;"")</f>
        <v/>
      </c>
    </row>
    <row r="3371" ht="36" customHeight="1">
      <c r="A3371" s="9" t="n">
        <v>46225</v>
      </c>
      <c r="B3371" s="14" t="inlineStr">
        <is>
          <t>10235,10232,10233,10234</t>
        </is>
      </c>
      <c r="C3371" s="14" t="inlineStr">
        <is>
          <t>MAD 0731 (MARROM)</t>
        </is>
      </c>
      <c r="D3371" s="14" t="inlineStr">
        <is>
          <t>50 SECCIONADORA 2</t>
        </is>
      </c>
      <c r="E3371" s="14" t="n">
        <v>20021607</v>
      </c>
      <c r="F3371" s="14" t="inlineStr">
        <is>
          <t>TAMPO 1605X905X18 MDF - MESA COM VIDRO</t>
        </is>
      </c>
      <c r="G3371" s="14" t="inlineStr">
        <is>
          <t>50 SECCIONADORA 2</t>
        </is>
      </c>
      <c r="H3371" s="14" t="inlineStr">
        <is>
          <t>50 SECCIONADORA 2</t>
        </is>
      </c>
      <c r="I3371" s="9" t="inlineStr">
        <is>
          <t>50 SECCIONADORA 2</t>
        </is>
      </c>
      <c r="J3371" s="9" t="n">
        <v>23</v>
      </c>
      <c r="K3371" s="14">
        <f>IF($E3371="","",IFERROR(INDEX('01_Cad_Pecas'!$H$2:$H$5000,MATCH($E3371,'01_Cad_Pecas'!$D$2:$D$5000,0)),IFERROR(INDEX('01_Cad_Pecas'!$H$2:$H$5000,MATCH(VALUE($E3371),'01_Cad_Pecas'!$D$2:$D$5000,0)),"")))</f>
        <v/>
      </c>
      <c r="L3371" s="14">
        <f>IF($E3371="","",IFERROR(INDEX('01_Cad_Pecas'!$I$2:$I$5000,MATCH($E3371,'01_Cad_Pecas'!$D$2:$D$5000,0)),IFERROR(INDEX('01_Cad_Pecas'!$I$2:$I$5000,MATCH(VALUE($E3371),'01_Cad_Pecas'!$D$2:$D$5000,0)),"")))</f>
        <v/>
      </c>
      <c r="M3371" s="14">
        <f>IF(OR($J3371="",$L3371=""),"",IF($K3371="",0,$K3371)+$J3371*$L3371)</f>
        <v/>
      </c>
      <c r="N3371" s="14" t="n">
        <v>46213</v>
      </c>
      <c r="O3371" s="14" t="n">
        <v>23</v>
      </c>
      <c r="P3371" s="14" t="n"/>
      <c r="Q3371" s="14" t="n"/>
      <c r="R3371" s="14" t="n"/>
      <c r="S3371" s="14" t="n"/>
      <c r="T3371" s="14">
        <f>IF(OR($J3371="",$O3371=""),"",$O3371/$J3371)</f>
        <v/>
      </c>
      <c r="U3371" s="14" t="inlineStr">
        <is>
          <t>Concluído</t>
        </is>
      </c>
      <c r="V3371" s="14" t="n"/>
      <c r="W3371" s="14" t="n"/>
      <c r="X3371" s="14" t="n"/>
      <c r="Y3371" s="14" t="n"/>
      <c r="Z3371" s="14" t="n"/>
      <c r="AA3371" s="11" t="n"/>
      <c r="AB3371" s="14">
        <f>B3371&amp;"|"&amp;I3371</f>
        <v/>
      </c>
      <c r="AC3371">
        <f>IF($B3371="","","|"&amp;SUBSTITUTE(TRIM(SUBSTITUTE(SUBSTITUTE(SUBSTITUTE(SUBSTITUTE(SUBSTITUTE(SUBSTITUTE(SUBSTITUTE(SUBSTITUTE(SUBSTITUTE(SUBSTITUTE(SUBSTITUTE(SUBSTITUTE(SUBSTITUTE(SUBSTITUTE(TRIM($B3371&amp;""),CHAR(10)," "),CHAR(13)," "),"."," "),";"," "),","," "),"/"," "),"+"," "),"-"," "),"  "," "),"  "," "),"  "," "),"  "," "),"  "," "),"  "," "))," ","|")&amp;"|")</f>
        <v/>
      </c>
      <c r="AD3371">
        <f>TRIM($I3371&amp;"")</f>
        <v/>
      </c>
    </row>
    <row r="3372" ht="36" customHeight="1">
      <c r="A3372" s="9" t="n">
        <v>46225</v>
      </c>
      <c r="B3372" s="14" t="inlineStr">
        <is>
          <t>10235,10232,10233,10234</t>
        </is>
      </c>
      <c r="C3372" s="14" t="inlineStr">
        <is>
          <t>MAD 0731 (MARROM)</t>
        </is>
      </c>
      <c r="D3372" s="14" t="inlineStr">
        <is>
          <t>50 SECCIONADORA 2</t>
        </is>
      </c>
      <c r="E3372" s="14" t="n">
        <v>20053007</v>
      </c>
      <c r="F3372" s="14" t="inlineStr">
        <is>
          <t>TAMPO REDONDO 1035X1035X18 MDF - MESA COM VIDRO</t>
        </is>
      </c>
      <c r="G3372" s="14" t="inlineStr">
        <is>
          <t>50 SECCIONADORA 2</t>
        </is>
      </c>
      <c r="H3372" s="14" t="inlineStr">
        <is>
          <t>50 SECCIONADORA 2</t>
        </is>
      </c>
      <c r="I3372" s="9" t="inlineStr">
        <is>
          <t>50 SECCIONADORA 2</t>
        </is>
      </c>
      <c r="J3372" s="9" t="n">
        <v>1</v>
      </c>
      <c r="K3372" s="14">
        <f>IF($E3372="","",IFERROR(INDEX('01_Cad_Pecas'!$H$2:$H$5000,MATCH($E3372,'01_Cad_Pecas'!$D$2:$D$5000,0)),IFERROR(INDEX('01_Cad_Pecas'!$H$2:$H$5000,MATCH(VALUE($E3372),'01_Cad_Pecas'!$D$2:$D$5000,0)),"")))</f>
        <v/>
      </c>
      <c r="L3372" s="14">
        <f>IF($E3372="","",IFERROR(INDEX('01_Cad_Pecas'!$I$2:$I$5000,MATCH($E3372,'01_Cad_Pecas'!$D$2:$D$5000,0)),IFERROR(INDEX('01_Cad_Pecas'!$I$2:$I$5000,MATCH(VALUE($E3372),'01_Cad_Pecas'!$D$2:$D$5000,0)),"")))</f>
        <v/>
      </c>
      <c r="M3372" s="14">
        <f>IF(OR($J3372="",$L3372=""),"",IF($K3372="",0,$K3372)+$J3372*$L3372)</f>
        <v/>
      </c>
      <c r="N3372" s="14" t="n">
        <v>46213</v>
      </c>
      <c r="O3372" s="14" t="n">
        <v>1</v>
      </c>
      <c r="P3372" s="14" t="n"/>
      <c r="Q3372" s="14" t="n"/>
      <c r="R3372" s="14" t="n"/>
      <c r="S3372" s="14" t="n"/>
      <c r="T3372" s="14">
        <f>IF(OR($J3372="",$O3372=""),"",$O3372/$J3372)</f>
        <v/>
      </c>
      <c r="U3372" s="14" t="inlineStr">
        <is>
          <t>Concluído</t>
        </is>
      </c>
      <c r="V3372" s="14" t="n"/>
      <c r="W3372" s="14" t="n"/>
      <c r="X3372" s="14" t="n"/>
      <c r="Y3372" s="14" t="n"/>
      <c r="Z3372" s="14" t="n"/>
      <c r="AA3372" s="11" t="n"/>
      <c r="AB3372" s="14">
        <f>B3372&amp;"|"&amp;I3372</f>
        <v/>
      </c>
      <c r="AC3372">
        <f>IF($B3372="","","|"&amp;SUBSTITUTE(TRIM(SUBSTITUTE(SUBSTITUTE(SUBSTITUTE(SUBSTITUTE(SUBSTITUTE(SUBSTITUTE(SUBSTITUTE(SUBSTITUTE(SUBSTITUTE(SUBSTITUTE(SUBSTITUTE(SUBSTITUTE(SUBSTITUTE(SUBSTITUTE(TRIM($B3372&amp;""),CHAR(10)," "),CHAR(13)," "),"."," "),";"," "),","," "),"/"," "),"+"," "),"-"," "),"  "," "),"  "," "),"  "," "),"  "," "),"  "," "),"  "," "))," ","|")&amp;"|")</f>
        <v/>
      </c>
      <c r="AD3372">
        <f>TRIM($I3372&amp;"")</f>
        <v/>
      </c>
    </row>
    <row r="3373" ht="36" customHeight="1">
      <c r="A3373" s="9" t="n">
        <v>46225</v>
      </c>
      <c r="B3373" s="14" t="inlineStr">
        <is>
          <t>10235,10232,10233,10234</t>
        </is>
      </c>
      <c r="C3373" s="14" t="inlineStr">
        <is>
          <t>MAD 0731 (MARROM)</t>
        </is>
      </c>
      <c r="D3373" s="14" t="inlineStr">
        <is>
          <t>50 SECCIONADORA 2</t>
        </is>
      </c>
      <c r="E3373" s="14" t="n">
        <v>20053207</v>
      </c>
      <c r="F3373" s="14" t="inlineStr">
        <is>
          <t>TAMPO 1205X905X18 MDF - MESA COM VIDRO</t>
        </is>
      </c>
      <c r="G3373" s="14" t="inlineStr">
        <is>
          <t>50 SECCIONADORA 2</t>
        </is>
      </c>
      <c r="H3373" s="14" t="inlineStr">
        <is>
          <t>50 SECCIONADORA 2</t>
        </is>
      </c>
      <c r="I3373" s="9" t="inlineStr">
        <is>
          <t>50 SECCIONADORA 2</t>
        </is>
      </c>
      <c r="J3373" s="9" t="n">
        <v>9</v>
      </c>
      <c r="K3373" s="14">
        <f>IF($E3373="","",IFERROR(INDEX('01_Cad_Pecas'!$H$2:$H$5000,MATCH($E3373,'01_Cad_Pecas'!$D$2:$D$5000,0)),IFERROR(INDEX('01_Cad_Pecas'!$H$2:$H$5000,MATCH(VALUE($E3373),'01_Cad_Pecas'!$D$2:$D$5000,0)),"")))</f>
        <v/>
      </c>
      <c r="L3373" s="14">
        <f>IF($E3373="","",IFERROR(INDEX('01_Cad_Pecas'!$I$2:$I$5000,MATCH($E3373,'01_Cad_Pecas'!$D$2:$D$5000,0)),IFERROR(INDEX('01_Cad_Pecas'!$I$2:$I$5000,MATCH(VALUE($E3373),'01_Cad_Pecas'!$D$2:$D$5000,0)),"")))</f>
        <v/>
      </c>
      <c r="M3373" s="14">
        <f>IF(OR($J3373="",$L3373=""),"",IF($K3373="",0,$K3373)+$J3373*$L3373)</f>
        <v/>
      </c>
      <c r="N3373" s="14" t="n">
        <v>46213</v>
      </c>
      <c r="O3373" s="14" t="n">
        <v>9</v>
      </c>
      <c r="P3373" s="14" t="n"/>
      <c r="Q3373" s="14" t="n"/>
      <c r="R3373" s="14" t="n"/>
      <c r="S3373" s="14" t="n"/>
      <c r="T3373" s="14">
        <f>IF(OR($J3373="",$O3373=""),"",$O3373/$J3373)</f>
        <v/>
      </c>
      <c r="U3373" s="14" t="inlineStr">
        <is>
          <t>Concluído</t>
        </is>
      </c>
      <c r="V3373" s="14" t="n"/>
      <c r="W3373" s="14" t="n"/>
      <c r="X3373" s="14" t="n"/>
      <c r="Y3373" s="14" t="n"/>
      <c r="Z3373" s="14" t="n"/>
      <c r="AA3373" s="11" t="n"/>
      <c r="AB3373" s="14">
        <f>B3373&amp;"|"&amp;I3373</f>
        <v/>
      </c>
      <c r="AC3373">
        <f>IF($B3373="","","|"&amp;SUBSTITUTE(TRIM(SUBSTITUTE(SUBSTITUTE(SUBSTITUTE(SUBSTITUTE(SUBSTITUTE(SUBSTITUTE(SUBSTITUTE(SUBSTITUTE(SUBSTITUTE(SUBSTITUTE(SUBSTITUTE(SUBSTITUTE(SUBSTITUTE(SUBSTITUTE(TRIM($B3373&amp;""),CHAR(10)," "),CHAR(13)," "),"."," "),";"," "),","," "),"/"," "),"+"," "),"-"," "),"  "," "),"  "," "),"  "," "),"  "," "),"  "," "),"  "," "))," ","|")&amp;"|")</f>
        <v/>
      </c>
      <c r="AD3373">
        <f>TRIM($I3373&amp;"")</f>
        <v/>
      </c>
    </row>
    <row r="3374" ht="36" customHeight="1">
      <c r="A3374" s="9" t="n">
        <v>46225</v>
      </c>
      <c r="B3374" s="14" t="inlineStr">
        <is>
          <t>10235,10232,10233,10234</t>
        </is>
      </c>
      <c r="C3374" s="14" t="inlineStr">
        <is>
          <t>MAD 0731 (MARROM)</t>
        </is>
      </c>
      <c r="D3374" s="14" t="inlineStr">
        <is>
          <t>50 SECCIONADORA 2</t>
        </is>
      </c>
      <c r="E3374" s="14" t="n">
        <v>20053407</v>
      </c>
      <c r="F3374" s="14" t="inlineStr">
        <is>
          <t>TAMPO 1365X905X18 MDF - MESA COM VIDRO</t>
        </is>
      </c>
      <c r="G3374" s="14" t="inlineStr">
        <is>
          <t>50 SECCIONADORA 2</t>
        </is>
      </c>
      <c r="H3374" s="14" t="inlineStr">
        <is>
          <t>50 SECCIONADORA 2</t>
        </is>
      </c>
      <c r="I3374" s="9" t="inlineStr">
        <is>
          <t>50 SECCIONADORA 2</t>
        </is>
      </c>
      <c r="J3374" s="9" t="n">
        <v>3</v>
      </c>
      <c r="K3374" s="14">
        <f>IF($E3374="","",IFERROR(INDEX('01_Cad_Pecas'!$H$2:$H$5000,MATCH($E3374,'01_Cad_Pecas'!$D$2:$D$5000,0)),IFERROR(INDEX('01_Cad_Pecas'!$H$2:$H$5000,MATCH(VALUE($E3374),'01_Cad_Pecas'!$D$2:$D$5000,0)),"")))</f>
        <v/>
      </c>
      <c r="L3374" s="14">
        <f>IF($E3374="","",IFERROR(INDEX('01_Cad_Pecas'!$I$2:$I$5000,MATCH($E3374,'01_Cad_Pecas'!$D$2:$D$5000,0)),IFERROR(INDEX('01_Cad_Pecas'!$I$2:$I$5000,MATCH(VALUE($E3374),'01_Cad_Pecas'!$D$2:$D$5000,0)),"")))</f>
        <v/>
      </c>
      <c r="M3374" s="14">
        <f>IF(OR($J3374="",$L3374=""),"",IF($K3374="",0,$K3374)+$J3374*$L3374)</f>
        <v/>
      </c>
      <c r="N3374" s="14" t="n">
        <v>46213</v>
      </c>
      <c r="O3374" s="14" t="n">
        <v>3</v>
      </c>
      <c r="P3374" s="14" t="n"/>
      <c r="Q3374" s="14" t="n"/>
      <c r="R3374" s="14" t="n"/>
      <c r="S3374" s="14" t="n"/>
      <c r="T3374" s="14">
        <f>IF(OR($J3374="",$O3374=""),"",$O3374/$J3374)</f>
        <v/>
      </c>
      <c r="U3374" s="14" t="inlineStr">
        <is>
          <t>Concluído</t>
        </is>
      </c>
      <c r="V3374" s="14" t="n"/>
      <c r="W3374" s="14" t="n"/>
      <c r="X3374" s="14" t="n"/>
      <c r="Y3374" s="14" t="n"/>
      <c r="Z3374" s="14" t="n"/>
      <c r="AA3374" s="11" t="n"/>
      <c r="AB3374" s="14">
        <f>B3374&amp;"|"&amp;I3374</f>
        <v/>
      </c>
      <c r="AC3374">
        <f>IF($B3374="","","|"&amp;SUBSTITUTE(TRIM(SUBSTITUTE(SUBSTITUTE(SUBSTITUTE(SUBSTITUTE(SUBSTITUTE(SUBSTITUTE(SUBSTITUTE(SUBSTITUTE(SUBSTITUTE(SUBSTITUTE(SUBSTITUTE(SUBSTITUTE(SUBSTITUTE(SUBSTITUTE(TRIM($B3374&amp;""),CHAR(10)," "),CHAR(13)," "),"."," "),";"," "),","," "),"/"," "),"+"," "),"-"," "),"  "," "),"  "," "),"  "," "),"  "," "),"  "," "),"  "," "))," ","|")&amp;"|")</f>
        <v/>
      </c>
      <c r="AD3374">
        <f>TRIM($I3374&amp;"")</f>
        <v/>
      </c>
    </row>
    <row r="3375" ht="36" customHeight="1">
      <c r="A3375" s="9" t="n">
        <v>46225</v>
      </c>
      <c r="B3375" s="14" t="inlineStr">
        <is>
          <t>10235,10232,10233,10234</t>
        </is>
      </c>
      <c r="C3375" s="14" t="inlineStr">
        <is>
          <t>MAD 0731 (MARROM)</t>
        </is>
      </c>
      <c r="D3375" s="14" t="inlineStr">
        <is>
          <t>50 SECCIONADORA 2</t>
        </is>
      </c>
      <c r="E3375" s="14" t="n">
        <v>20083212</v>
      </c>
      <c r="F3375" s="14" t="inlineStr">
        <is>
          <t>TAMPO 1365X905X18 MDF - MESA COM VIDRO (RAIO100)</t>
        </is>
      </c>
      <c r="G3375" s="14" t="inlineStr">
        <is>
          <t>50 SECCIONADORA 2</t>
        </is>
      </c>
      <c r="H3375" s="14" t="inlineStr">
        <is>
          <t>50 SECCIONADORA 2</t>
        </is>
      </c>
      <c r="I3375" s="9" t="inlineStr">
        <is>
          <t>50 SECCIONADORA 2</t>
        </is>
      </c>
      <c r="J3375" s="9" t="n">
        <v>2</v>
      </c>
      <c r="K3375" s="14">
        <f>IF($E3375="","",IFERROR(INDEX('01_Cad_Pecas'!$H$2:$H$5000,MATCH($E3375,'01_Cad_Pecas'!$D$2:$D$5000,0)),IFERROR(INDEX('01_Cad_Pecas'!$H$2:$H$5000,MATCH(VALUE($E3375),'01_Cad_Pecas'!$D$2:$D$5000,0)),"")))</f>
        <v/>
      </c>
      <c r="L3375" s="14">
        <f>IF($E3375="","",IFERROR(INDEX('01_Cad_Pecas'!$I$2:$I$5000,MATCH($E3375,'01_Cad_Pecas'!$D$2:$D$5000,0)),IFERROR(INDEX('01_Cad_Pecas'!$I$2:$I$5000,MATCH(VALUE($E3375),'01_Cad_Pecas'!$D$2:$D$5000,0)),"")))</f>
        <v/>
      </c>
      <c r="M3375" s="14">
        <f>IF(OR($J3375="",$L3375=""),"",IF($K3375="",0,$K3375)+$J3375*$L3375)</f>
        <v/>
      </c>
      <c r="N3375" s="14" t="n">
        <v>46213</v>
      </c>
      <c r="O3375" s="14" t="n">
        <v>2</v>
      </c>
      <c r="P3375" s="14" t="n"/>
      <c r="Q3375" s="14" t="n"/>
      <c r="R3375" s="14" t="n"/>
      <c r="S3375" s="14" t="n"/>
      <c r="T3375" s="14">
        <f>IF(OR($J3375="",$O3375=""),"",$O3375/$J3375)</f>
        <v/>
      </c>
      <c r="U3375" s="14" t="inlineStr">
        <is>
          <t>Concluído</t>
        </is>
      </c>
      <c r="V3375" s="14" t="n"/>
      <c r="W3375" s="14" t="n"/>
      <c r="X3375" s="14" t="n"/>
      <c r="Y3375" s="14" t="n"/>
      <c r="Z3375" s="14" t="n"/>
      <c r="AA3375" s="11" t="n"/>
      <c r="AB3375" s="14">
        <f>B3375&amp;"|"&amp;I3375</f>
        <v/>
      </c>
      <c r="AC3375">
        <f>IF($B3375="","","|"&amp;SUBSTITUTE(TRIM(SUBSTITUTE(SUBSTITUTE(SUBSTITUTE(SUBSTITUTE(SUBSTITUTE(SUBSTITUTE(SUBSTITUTE(SUBSTITUTE(SUBSTITUTE(SUBSTITUTE(SUBSTITUTE(SUBSTITUTE(SUBSTITUTE(SUBSTITUTE(TRIM($B3375&amp;""),CHAR(10)," "),CHAR(13)," "),"."," "),";"," "),","," "),"/"," "),"+"," "),"-"," "),"  "," "),"  "," "),"  "," "),"  "," "),"  "," "),"  "," "))," ","|")&amp;"|")</f>
        <v/>
      </c>
      <c r="AD3375">
        <f>TRIM($I3375&amp;"")</f>
        <v/>
      </c>
    </row>
    <row r="3376" ht="36" customHeight="1">
      <c r="A3376" s="9" t="n">
        <v>46225</v>
      </c>
      <c r="B3376" s="14" t="inlineStr">
        <is>
          <t>10235,10232,10233,10234</t>
        </is>
      </c>
      <c r="C3376" s="14" t="inlineStr">
        <is>
          <t>MAD 0731 (MARROM)</t>
        </is>
      </c>
      <c r="D3376" s="14" t="inlineStr">
        <is>
          <t>50 SECCIONADORA 2</t>
        </is>
      </c>
      <c r="E3376" s="14" t="n">
        <v>20086212</v>
      </c>
      <c r="F3376" s="14" t="inlineStr">
        <is>
          <t>TAMPO 1605X905X18 MDF - MESA COM VIDRO (RAIO100)</t>
        </is>
      </c>
      <c r="G3376" s="14" t="inlineStr">
        <is>
          <t>50 SECCIONADORA 2</t>
        </is>
      </c>
      <c r="H3376" s="14" t="inlineStr">
        <is>
          <t>50 SECCIONADORA 2</t>
        </is>
      </c>
      <c r="I3376" s="9" t="inlineStr">
        <is>
          <t>50 SECCIONADORA 2</t>
        </is>
      </c>
      <c r="J3376" s="9" t="n">
        <v>12</v>
      </c>
      <c r="K3376" s="14">
        <f>IF($E3376="","",IFERROR(INDEX('01_Cad_Pecas'!$H$2:$H$5000,MATCH($E3376,'01_Cad_Pecas'!$D$2:$D$5000,0)),IFERROR(INDEX('01_Cad_Pecas'!$H$2:$H$5000,MATCH(VALUE($E3376),'01_Cad_Pecas'!$D$2:$D$5000,0)),"")))</f>
        <v/>
      </c>
      <c r="L3376" s="14">
        <f>IF($E3376="","",IFERROR(INDEX('01_Cad_Pecas'!$I$2:$I$5000,MATCH($E3376,'01_Cad_Pecas'!$D$2:$D$5000,0)),IFERROR(INDEX('01_Cad_Pecas'!$I$2:$I$5000,MATCH(VALUE($E3376),'01_Cad_Pecas'!$D$2:$D$5000,0)),"")))</f>
        <v/>
      </c>
      <c r="M3376" s="14">
        <f>IF(OR($J3376="",$L3376=""),"",IF($K3376="",0,$K3376)+$J3376*$L3376)</f>
        <v/>
      </c>
      <c r="N3376" s="14" t="n">
        <v>46213</v>
      </c>
      <c r="O3376" s="14" t="n">
        <v>12</v>
      </c>
      <c r="P3376" s="14" t="n"/>
      <c r="Q3376" s="14" t="n"/>
      <c r="R3376" s="14" t="n"/>
      <c r="S3376" s="14" t="n"/>
      <c r="T3376" s="14">
        <f>IF(OR($J3376="",$O3376=""),"",$O3376/$J3376)</f>
        <v/>
      </c>
      <c r="U3376" s="14" t="inlineStr">
        <is>
          <t>Concluído</t>
        </is>
      </c>
      <c r="V3376" s="14" t="n"/>
      <c r="W3376" s="14" t="n"/>
      <c r="X3376" s="14" t="n"/>
      <c r="Y3376" s="14" t="n"/>
      <c r="Z3376" s="14" t="n"/>
      <c r="AA3376" s="11" t="n"/>
      <c r="AB3376" s="14">
        <f>B3376&amp;"|"&amp;I3376</f>
        <v/>
      </c>
      <c r="AC3376">
        <f>IF($B3376="","","|"&amp;SUBSTITUTE(TRIM(SUBSTITUTE(SUBSTITUTE(SUBSTITUTE(SUBSTITUTE(SUBSTITUTE(SUBSTITUTE(SUBSTITUTE(SUBSTITUTE(SUBSTITUTE(SUBSTITUTE(SUBSTITUTE(SUBSTITUTE(SUBSTITUTE(SUBSTITUTE(TRIM($B3376&amp;""),CHAR(10)," "),CHAR(13)," "),"."," "),";"," "),","," "),"/"," "),"+"," "),"-"," "),"  "," "),"  "," "),"  "," "),"  "," "),"  "," "),"  "," "))," ","|")&amp;"|")</f>
        <v/>
      </c>
      <c r="AD3376">
        <f>TRIM($I3376&amp;"")</f>
        <v/>
      </c>
    </row>
    <row r="3377" ht="36" customHeight="1">
      <c r="A3377" s="9" t="n">
        <v>46211</v>
      </c>
      <c r="B3377" s="14" t="inlineStr">
        <is>
          <t>10241</t>
        </is>
      </c>
      <c r="C3377" s="14" t="inlineStr">
        <is>
          <t>M/C 0717 (MARROM)</t>
        </is>
      </c>
      <c r="D3377" s="14" t="inlineStr">
        <is>
          <t>50 SECCIONADORA 2</t>
        </is>
      </c>
      <c r="E3377" s="14" t="n">
        <v>30001204</v>
      </c>
      <c r="F3377" s="14" t="inlineStr">
        <is>
          <t>ASSENTO 430X403X09 MDP CAD PE INTEIRO/ MADEIRA</t>
        </is>
      </c>
      <c r="G3377" s="14" t="inlineStr">
        <is>
          <t>50 SECCIONADORA 2</t>
        </is>
      </c>
      <c r="H3377" s="14" t="inlineStr">
        <is>
          <t>50 SECCIONADORA 2</t>
        </is>
      </c>
      <c r="I3377" s="9" t="inlineStr">
        <is>
          <t>50 SECCIONADORA 2</t>
        </is>
      </c>
      <c r="J3377" s="9" t="n">
        <v>28</v>
      </c>
      <c r="K3377" s="14">
        <f>IF($E3377="","",IFERROR(INDEX('01_Cad_Pecas'!$H$2:$H$5000,MATCH($E3377,'01_Cad_Pecas'!$D$2:$D$5000,0)),IFERROR(INDEX('01_Cad_Pecas'!$H$2:$H$5000,MATCH(VALUE($E3377),'01_Cad_Pecas'!$D$2:$D$5000,0)),"")))</f>
        <v/>
      </c>
      <c r="L3377" s="14">
        <f>IF($E3377="","",IFERROR(INDEX('01_Cad_Pecas'!$I$2:$I$5000,MATCH($E3377,'01_Cad_Pecas'!$D$2:$D$5000,0)),IFERROR(INDEX('01_Cad_Pecas'!$I$2:$I$5000,MATCH(VALUE($E3377),'01_Cad_Pecas'!$D$2:$D$5000,0)),"")))</f>
        <v/>
      </c>
      <c r="M3377" s="14">
        <f>IF(OR($J3377="",$L3377=""),"",IF($K3377="",0,$K3377)+$J3377*$L3377)</f>
        <v/>
      </c>
      <c r="N3377" s="14" t="n">
        <v>46212</v>
      </c>
      <c r="O3377" s="14" t="n">
        <v>28</v>
      </c>
      <c r="P3377" s="14" t="n"/>
      <c r="Q3377" s="14" t="n"/>
      <c r="R3377" s="14" t="n"/>
      <c r="S3377" s="14" t="n"/>
      <c r="T3377" s="14">
        <f>IF(OR($J3377="",$O3377=""),"",$O3377/$J3377)</f>
        <v/>
      </c>
      <c r="U3377" s="14" t="inlineStr">
        <is>
          <t>Concluído</t>
        </is>
      </c>
      <c r="V3377" s="14" t="n"/>
      <c r="W3377" s="14" t="n"/>
      <c r="X3377" s="14" t="n"/>
      <c r="Y3377" s="14" t="n"/>
      <c r="Z3377" s="14" t="n"/>
      <c r="AA3377" s="11" t="n"/>
      <c r="AB3377" s="14">
        <f>B3377&amp;"|"&amp;I3377</f>
        <v/>
      </c>
      <c r="AC3377">
        <f>IF($B3377="","","|"&amp;SUBSTITUTE(TRIM(SUBSTITUTE(SUBSTITUTE(SUBSTITUTE(SUBSTITUTE(SUBSTITUTE(SUBSTITUTE(SUBSTITUTE(SUBSTITUTE(SUBSTITUTE(SUBSTITUTE(SUBSTITUTE(SUBSTITUTE(SUBSTITUTE(SUBSTITUTE(TRIM($B3377&amp;""),CHAR(10)," "),CHAR(13)," "),"."," "),";"," "),","," "),"/"," "),"+"," "),"-"," "),"  "," "),"  "," "),"  "," "),"  "," "),"  "," "),"  "," "))," ","|")&amp;"|")</f>
        <v/>
      </c>
      <c r="AD3377">
        <f>TRIM($I3377&amp;"")</f>
        <v/>
      </c>
    </row>
    <row r="3378" ht="36" customHeight="1">
      <c r="A3378" s="9" t="n">
        <v>46211</v>
      </c>
      <c r="B3378" s="14" t="inlineStr">
        <is>
          <t>10241</t>
        </is>
      </c>
      <c r="C3378" s="14" t="inlineStr">
        <is>
          <t>M/C 0717 (MARROM)</t>
        </is>
      </c>
      <c r="D3378" s="14" t="inlineStr">
        <is>
          <t>50 SECCIONADORA 2</t>
        </is>
      </c>
      <c r="E3378" s="14" t="n">
        <v>30003404</v>
      </c>
      <c r="F3378" s="14" t="inlineStr">
        <is>
          <t>ASSENTO 430X403X09 MDP - CAD DAKAR</t>
        </is>
      </c>
      <c r="G3378" s="14" t="inlineStr">
        <is>
          <t>50 SECCIONADORA 2</t>
        </is>
      </c>
      <c r="H3378" s="14" t="inlineStr">
        <is>
          <t>50 SECCIONADORA 2</t>
        </is>
      </c>
      <c r="I3378" s="9" t="inlineStr">
        <is>
          <t>50 SECCIONADORA 2</t>
        </is>
      </c>
      <c r="J3378" s="9" t="n">
        <v>76</v>
      </c>
      <c r="K3378" s="14">
        <f>IF($E3378="","",IFERROR(INDEX('01_Cad_Pecas'!$H$2:$H$5000,MATCH($E3378,'01_Cad_Pecas'!$D$2:$D$5000,0)),IFERROR(INDEX('01_Cad_Pecas'!$H$2:$H$5000,MATCH(VALUE($E3378),'01_Cad_Pecas'!$D$2:$D$5000,0)),"")))</f>
        <v/>
      </c>
      <c r="L3378" s="14">
        <f>IF($E3378="","",IFERROR(INDEX('01_Cad_Pecas'!$I$2:$I$5000,MATCH($E3378,'01_Cad_Pecas'!$D$2:$D$5000,0)),IFERROR(INDEX('01_Cad_Pecas'!$I$2:$I$5000,MATCH(VALUE($E3378),'01_Cad_Pecas'!$D$2:$D$5000,0)),"")))</f>
        <v/>
      </c>
      <c r="M3378" s="14">
        <f>IF(OR($J3378="",$L3378=""),"",IF($K3378="",0,$K3378)+$J3378*$L3378)</f>
        <v/>
      </c>
      <c r="N3378" s="14" t="n">
        <v>46211</v>
      </c>
      <c r="O3378" s="14" t="n">
        <v>76</v>
      </c>
      <c r="P3378" s="14" t="n"/>
      <c r="Q3378" s="14" t="n"/>
      <c r="R3378" s="14" t="n"/>
      <c r="S3378" s="14" t="n"/>
      <c r="T3378" s="14">
        <f>IF(OR($J3378="",$O3378=""),"",$O3378/$J3378)</f>
        <v/>
      </c>
      <c r="U3378" s="14" t="inlineStr">
        <is>
          <t>Concluído</t>
        </is>
      </c>
      <c r="V3378" s="14" t="n"/>
      <c r="W3378" s="14" t="n"/>
      <c r="X3378" s="14" t="n"/>
      <c r="Y3378" s="14" t="n"/>
      <c r="Z3378" s="14" t="n"/>
      <c r="AA3378" s="11" t="n"/>
      <c r="AB3378" s="14">
        <f>B3378&amp;"|"&amp;I3378</f>
        <v/>
      </c>
      <c r="AC3378">
        <f>IF($B3378="","","|"&amp;SUBSTITUTE(TRIM(SUBSTITUTE(SUBSTITUTE(SUBSTITUTE(SUBSTITUTE(SUBSTITUTE(SUBSTITUTE(SUBSTITUTE(SUBSTITUTE(SUBSTITUTE(SUBSTITUTE(SUBSTITUTE(SUBSTITUTE(SUBSTITUTE(SUBSTITUTE(TRIM($B3378&amp;""),CHAR(10)," "),CHAR(13)," "),"."," "),";"," "),","," "),"/"," "),"+"," "),"-"," "),"  "," "),"  "," "),"  "," "),"  "," "),"  "," "),"  "," "))," ","|")&amp;"|")</f>
        <v/>
      </c>
      <c r="AD3378">
        <f>TRIM($I3378&amp;"")</f>
        <v/>
      </c>
    </row>
    <row r="3379" ht="36" customHeight="1">
      <c r="A3379" s="9" t="n">
        <v>46211</v>
      </c>
      <c r="B3379" s="14" t="inlineStr">
        <is>
          <t>10241</t>
        </is>
      </c>
      <c r="C3379" s="14" t="inlineStr">
        <is>
          <t>M/C 0717 (MARROM)</t>
        </is>
      </c>
      <c r="D3379" s="14" t="inlineStr">
        <is>
          <t>50 SECCIONADORA 2</t>
        </is>
      </c>
      <c r="E3379" s="14" t="n">
        <v>30004805</v>
      </c>
      <c r="F3379" s="14" t="inlineStr">
        <is>
          <t>ASSENTO 440X425X09 MDP - CAD SANTIAGO</t>
        </is>
      </c>
      <c r="G3379" s="14" t="inlineStr">
        <is>
          <t>50 SECCIONADORA 2</t>
        </is>
      </c>
      <c r="H3379" s="14" t="inlineStr">
        <is>
          <t>50 SECCIONADORA 2</t>
        </is>
      </c>
      <c r="I3379" s="9" t="inlineStr">
        <is>
          <t>50 SECCIONADORA 2</t>
        </is>
      </c>
      <c r="J3379" s="9" t="n">
        <v>60</v>
      </c>
      <c r="K3379" s="14">
        <f>IF($E3379="","",IFERROR(INDEX('01_Cad_Pecas'!$H$2:$H$5000,MATCH($E3379,'01_Cad_Pecas'!$D$2:$D$5000,0)),IFERROR(INDEX('01_Cad_Pecas'!$H$2:$H$5000,MATCH(VALUE($E3379),'01_Cad_Pecas'!$D$2:$D$5000,0)),"")))</f>
        <v/>
      </c>
      <c r="L3379" s="14">
        <f>IF($E3379="","",IFERROR(INDEX('01_Cad_Pecas'!$I$2:$I$5000,MATCH($E3379,'01_Cad_Pecas'!$D$2:$D$5000,0)),IFERROR(INDEX('01_Cad_Pecas'!$I$2:$I$5000,MATCH(VALUE($E3379),'01_Cad_Pecas'!$D$2:$D$5000,0)),"")))</f>
        <v/>
      </c>
      <c r="M3379" s="14">
        <f>IF(OR($J3379="",$L3379=""),"",IF($K3379="",0,$K3379)+$J3379*$L3379)</f>
        <v/>
      </c>
      <c r="N3379" s="14" t="n">
        <v>46211</v>
      </c>
      <c r="O3379" s="14" t="n">
        <v>60</v>
      </c>
      <c r="P3379" s="14" t="n"/>
      <c r="Q3379" s="14" t="n"/>
      <c r="R3379" s="14" t="n"/>
      <c r="S3379" s="14" t="n"/>
      <c r="T3379" s="14">
        <f>IF(OR($J3379="",$O3379=""),"",$O3379/$J3379)</f>
        <v/>
      </c>
      <c r="U3379" s="14" t="inlineStr">
        <is>
          <t>Concluído</t>
        </is>
      </c>
      <c r="V3379" s="14" t="n"/>
      <c r="W3379" s="14" t="n"/>
      <c r="X3379" s="14" t="n"/>
      <c r="Y3379" s="14" t="n"/>
      <c r="Z3379" s="14" t="n"/>
      <c r="AA3379" s="11" t="n"/>
      <c r="AB3379" s="14">
        <f>B3379&amp;"|"&amp;I3379</f>
        <v/>
      </c>
      <c r="AC3379">
        <f>IF($B3379="","","|"&amp;SUBSTITUTE(TRIM(SUBSTITUTE(SUBSTITUTE(SUBSTITUTE(SUBSTITUTE(SUBSTITUTE(SUBSTITUTE(SUBSTITUTE(SUBSTITUTE(SUBSTITUTE(SUBSTITUTE(SUBSTITUTE(SUBSTITUTE(SUBSTITUTE(SUBSTITUTE(TRIM($B3379&amp;""),CHAR(10)," "),CHAR(13)," "),"."," "),";"," "),","," "),"/"," "),"+"," "),"-"," "),"  "," "),"  "," "),"  "," "),"  "," "),"  "," "),"  "," "))," ","|")&amp;"|")</f>
        <v/>
      </c>
      <c r="AD3379">
        <f>TRIM($I3379&amp;"")</f>
        <v/>
      </c>
    </row>
    <row r="3380" ht="36" customHeight="1">
      <c r="A3380" s="9" t="n">
        <v>46211</v>
      </c>
      <c r="B3380" s="14" t="inlineStr">
        <is>
          <t>10241</t>
        </is>
      </c>
      <c r="C3380" s="14" t="inlineStr">
        <is>
          <t>M/C 0717 (MARROM)</t>
        </is>
      </c>
      <c r="D3380" s="14" t="inlineStr">
        <is>
          <t>50 SECCIONADORA 2</t>
        </is>
      </c>
      <c r="E3380" s="14" t="n">
        <v>30001308</v>
      </c>
      <c r="F3380" s="14" t="inlineStr">
        <is>
          <t>APOIO ESPALDAR 360X40X25 MDP - PE INTEIRO</t>
        </is>
      </c>
      <c r="G3380" s="14" t="inlineStr">
        <is>
          <t>50 SECCIONADORA 2</t>
        </is>
      </c>
      <c r="H3380" s="14" t="inlineStr">
        <is>
          <t>50 SECCIONADORA 2</t>
        </is>
      </c>
      <c r="I3380" s="9" t="inlineStr">
        <is>
          <t>50 SECCIONADORA 2</t>
        </is>
      </c>
      <c r="J3380" s="9" t="n">
        <v>20</v>
      </c>
      <c r="K3380" s="14">
        <f>IF($E3380="","",IFERROR(INDEX('01_Cad_Pecas'!$H$2:$H$5000,MATCH($E3380,'01_Cad_Pecas'!$D$2:$D$5000,0)),IFERROR(INDEX('01_Cad_Pecas'!$H$2:$H$5000,MATCH(VALUE($E3380),'01_Cad_Pecas'!$D$2:$D$5000,0)),"")))</f>
        <v/>
      </c>
      <c r="L3380" s="14">
        <f>IF($E3380="","",IFERROR(INDEX('01_Cad_Pecas'!$I$2:$I$5000,MATCH($E3380,'01_Cad_Pecas'!$D$2:$D$5000,0)),IFERROR(INDEX('01_Cad_Pecas'!$I$2:$I$5000,MATCH(VALUE($E3380),'01_Cad_Pecas'!$D$2:$D$5000,0)),"")))</f>
        <v/>
      </c>
      <c r="M3380" s="14">
        <f>IF(OR($J3380="",$L3380=""),"",IF($K3380="",0,$K3380)+$J3380*$L3380)</f>
        <v/>
      </c>
      <c r="N3380" s="14" t="n">
        <v>46211</v>
      </c>
      <c r="O3380" s="14" t="n">
        <v>20</v>
      </c>
      <c r="P3380" s="14" t="n"/>
      <c r="Q3380" s="14" t="n"/>
      <c r="R3380" s="14" t="n"/>
      <c r="S3380" s="14" t="n"/>
      <c r="T3380" s="14">
        <f>IF(OR($J3380="",$O3380=""),"",$O3380/$J3380)</f>
        <v/>
      </c>
      <c r="U3380" s="14" t="inlineStr">
        <is>
          <t>Concluído</t>
        </is>
      </c>
      <c r="V3380" s="14" t="n"/>
      <c r="W3380" s="14" t="n"/>
      <c r="X3380" s="14" t="n"/>
      <c r="Y3380" s="14" t="n"/>
      <c r="Z3380" s="14" t="n"/>
      <c r="AA3380" s="11" t="n"/>
      <c r="AB3380" s="14">
        <f>B3380&amp;"|"&amp;I3380</f>
        <v/>
      </c>
      <c r="AC3380">
        <f>IF($B3380="","","|"&amp;SUBSTITUTE(TRIM(SUBSTITUTE(SUBSTITUTE(SUBSTITUTE(SUBSTITUTE(SUBSTITUTE(SUBSTITUTE(SUBSTITUTE(SUBSTITUTE(SUBSTITUTE(SUBSTITUTE(SUBSTITUTE(SUBSTITUTE(SUBSTITUTE(SUBSTITUTE(TRIM($B3380&amp;""),CHAR(10)," "),CHAR(13)," "),"."," "),";"," "),","," "),"/"," "),"+"," "),"-"," "),"  "," "),"  "," "),"  "," "),"  "," "),"  "," "),"  "," "))," ","|")&amp;"|")</f>
        <v/>
      </c>
      <c r="AD3380">
        <f>TRIM($I3380&amp;"")</f>
        <v/>
      </c>
    </row>
    <row r="3381" ht="36" customHeight="1">
      <c r="A3381" s="9" t="n">
        <v>46211</v>
      </c>
      <c r="B3381" s="14" t="inlineStr">
        <is>
          <t>10241</t>
        </is>
      </c>
      <c r="C3381" s="14" t="inlineStr">
        <is>
          <t>M/C 0717 (MARROM)</t>
        </is>
      </c>
      <c r="D3381" s="14" t="inlineStr">
        <is>
          <t>50 SECCIONADORA 2</t>
        </is>
      </c>
      <c r="E3381" s="14" t="n">
        <v>30001309</v>
      </c>
      <c r="F3381" s="14" t="inlineStr">
        <is>
          <t>TRA CENTR 360X56(911)X25 MDP (14PCS) - PE INTEIRO</t>
        </is>
      </c>
      <c r="G3381" s="14" t="inlineStr">
        <is>
          <t>50 SECCIONADORA 2</t>
        </is>
      </c>
      <c r="H3381" s="14" t="inlineStr">
        <is>
          <t>50 SECCIONADORA 2</t>
        </is>
      </c>
      <c r="I3381" s="9" t="inlineStr">
        <is>
          <t>50 SECCIONADORA 2</t>
        </is>
      </c>
      <c r="J3381" s="9" t="n">
        <v>28</v>
      </c>
      <c r="K3381" s="14">
        <f>IF($E3381="","",IFERROR(INDEX('01_Cad_Pecas'!$H$2:$H$5000,MATCH($E3381,'01_Cad_Pecas'!$D$2:$D$5000,0)),IFERROR(INDEX('01_Cad_Pecas'!$H$2:$H$5000,MATCH(VALUE($E3381),'01_Cad_Pecas'!$D$2:$D$5000,0)),"")))</f>
        <v/>
      </c>
      <c r="L3381" s="14">
        <f>IF($E3381="","",IFERROR(INDEX('01_Cad_Pecas'!$I$2:$I$5000,MATCH($E3381,'01_Cad_Pecas'!$D$2:$D$5000,0)),IFERROR(INDEX('01_Cad_Pecas'!$I$2:$I$5000,MATCH(VALUE($E3381),'01_Cad_Pecas'!$D$2:$D$5000,0)),"")))</f>
        <v/>
      </c>
      <c r="M3381" s="14">
        <f>IF(OR($J3381="",$L3381=""),"",IF($K3381="",0,$K3381)+$J3381*$L3381)</f>
        <v/>
      </c>
      <c r="N3381" s="14" t="n">
        <v>46211</v>
      </c>
      <c r="O3381" s="14" t="n">
        <v>28</v>
      </c>
      <c r="P3381" s="14" t="n"/>
      <c r="Q3381" s="14" t="n"/>
      <c r="R3381" s="14" t="n"/>
      <c r="S3381" s="14" t="n"/>
      <c r="T3381" s="14">
        <f>IF(OR($J3381="",$O3381=""),"",$O3381/$J3381)</f>
        <v/>
      </c>
      <c r="U3381" s="14" t="inlineStr">
        <is>
          <t>Concluído</t>
        </is>
      </c>
      <c r="V3381" s="14" t="n"/>
      <c r="W3381" s="14" t="n"/>
      <c r="X3381" s="14" t="n"/>
      <c r="Y3381" s="14" t="n"/>
      <c r="Z3381" s="14" t="n"/>
      <c r="AA3381" s="11" t="n"/>
      <c r="AB3381" s="14">
        <f>B3381&amp;"|"&amp;I3381</f>
        <v/>
      </c>
      <c r="AC3381">
        <f>IF($B3381="","","|"&amp;SUBSTITUTE(TRIM(SUBSTITUTE(SUBSTITUTE(SUBSTITUTE(SUBSTITUTE(SUBSTITUTE(SUBSTITUTE(SUBSTITUTE(SUBSTITUTE(SUBSTITUTE(SUBSTITUTE(SUBSTITUTE(SUBSTITUTE(SUBSTITUTE(SUBSTITUTE(TRIM($B3381&amp;""),CHAR(10)," "),CHAR(13)," "),"."," "),";"," "),","," "),"/"," "),"+"," "),"-"," "),"  "," "),"  "," "),"  "," "),"  "," "),"  "," "),"  "," "))," ","|")&amp;"|")</f>
        <v/>
      </c>
      <c r="AD3381">
        <f>TRIM($I3381&amp;"")</f>
        <v/>
      </c>
    </row>
    <row r="3382" ht="36" customHeight="1">
      <c r="A3382" s="9" t="n">
        <v>46211</v>
      </c>
      <c r="B3382" s="14" t="inlineStr">
        <is>
          <t>10241</t>
        </is>
      </c>
      <c r="C3382" s="14" t="inlineStr">
        <is>
          <t>M/C 0717 (MARROM)</t>
        </is>
      </c>
      <c r="D3382" s="14" t="inlineStr">
        <is>
          <t>50 SECCIONADORA 2</t>
        </is>
      </c>
      <c r="E3382" s="14" t="n">
        <v>30001321</v>
      </c>
      <c r="F3382" s="14" t="inlineStr">
        <is>
          <t>APOIO ESPA 360X40(911)X25 MDP (19PÇS) - PÉ INTEIRO</t>
        </is>
      </c>
      <c r="G3382" s="14" t="inlineStr">
        <is>
          <t>50 SECCIONADORA 2</t>
        </is>
      </c>
      <c r="H3382" s="14" t="inlineStr">
        <is>
          <t>50 SECCIONADORA 2</t>
        </is>
      </c>
      <c r="I3382" s="9" t="inlineStr">
        <is>
          <t>50 SECCIONADORA 2</t>
        </is>
      </c>
      <c r="J3382" s="9" t="n">
        <v>8</v>
      </c>
      <c r="K3382" s="14">
        <f>IF($E3382="","",IFERROR(INDEX('01_Cad_Pecas'!$H$2:$H$5000,MATCH($E3382,'01_Cad_Pecas'!$D$2:$D$5000,0)),IFERROR(INDEX('01_Cad_Pecas'!$H$2:$H$5000,MATCH(VALUE($E3382),'01_Cad_Pecas'!$D$2:$D$5000,0)),"")))</f>
        <v/>
      </c>
      <c r="L3382" s="14">
        <f>IF($E3382="","",IFERROR(INDEX('01_Cad_Pecas'!$I$2:$I$5000,MATCH($E3382,'01_Cad_Pecas'!$D$2:$D$5000,0)),IFERROR(INDEX('01_Cad_Pecas'!$I$2:$I$5000,MATCH(VALUE($E3382),'01_Cad_Pecas'!$D$2:$D$5000,0)),"")))</f>
        <v/>
      </c>
      <c r="M3382" s="14">
        <f>IF(OR($J3382="",$L3382=""),"",IF($K3382="",0,$K3382)+$J3382*$L3382)</f>
        <v/>
      </c>
      <c r="N3382" s="14" t="n">
        <v>46211</v>
      </c>
      <c r="O3382" s="14" t="n">
        <v>8</v>
      </c>
      <c r="P3382" s="14" t="n"/>
      <c r="Q3382" s="14" t="n"/>
      <c r="R3382" s="14" t="n"/>
      <c r="S3382" s="14" t="n"/>
      <c r="T3382" s="14">
        <f>IF(OR($J3382="",$O3382=""),"",$O3382/$J3382)</f>
        <v/>
      </c>
      <c r="U3382" s="14" t="inlineStr">
        <is>
          <t>Concluído</t>
        </is>
      </c>
      <c r="V3382" s="14" t="n"/>
      <c r="W3382" s="14" t="n"/>
      <c r="X3382" s="14" t="n"/>
      <c r="Y3382" s="14" t="n"/>
      <c r="Z3382" s="14" t="n"/>
      <c r="AA3382" s="11" t="n"/>
      <c r="AB3382" s="14">
        <f>B3382&amp;"|"&amp;I3382</f>
        <v/>
      </c>
      <c r="AC3382">
        <f>IF($B3382="","","|"&amp;SUBSTITUTE(TRIM(SUBSTITUTE(SUBSTITUTE(SUBSTITUTE(SUBSTITUTE(SUBSTITUTE(SUBSTITUTE(SUBSTITUTE(SUBSTITUTE(SUBSTITUTE(SUBSTITUTE(SUBSTITUTE(SUBSTITUTE(SUBSTITUTE(SUBSTITUTE(TRIM($B3382&amp;""),CHAR(10)," "),CHAR(13)," "),"."," "),";"," "),","," "),"/"," "),"+"," "),"-"," "),"  "," "),"  "," "),"  "," "),"  "," "),"  "," "),"  "," "))," ","|")&amp;"|")</f>
        <v/>
      </c>
      <c r="AD3382">
        <f>TRIM($I3382&amp;"")</f>
        <v/>
      </c>
    </row>
    <row r="3383" ht="36" customHeight="1">
      <c r="A3383" s="9" t="n">
        <v>46211</v>
      </c>
      <c r="B3383" s="14" t="inlineStr">
        <is>
          <t>10241</t>
        </is>
      </c>
      <c r="C3383" s="14" t="inlineStr">
        <is>
          <t>M/C 0717 (MARROM)</t>
        </is>
      </c>
      <c r="D3383" s="14" t="inlineStr">
        <is>
          <t>50 SECCIONADORA 2</t>
        </is>
      </c>
      <c r="E3383" s="14" t="n">
        <v>20020507</v>
      </c>
      <c r="F3383" s="14" t="inlineStr">
        <is>
          <t>TAMPO VITREO 1605X905X18 MDF - MESA DUBAI LIGHT</t>
        </is>
      </c>
      <c r="G3383" s="14" t="inlineStr">
        <is>
          <t>50 SECCIONADORA 2</t>
        </is>
      </c>
      <c r="H3383" s="14" t="inlineStr">
        <is>
          <t>50 SECCIONADORA 2</t>
        </is>
      </c>
      <c r="I3383" s="9" t="inlineStr">
        <is>
          <t>50 SECCIONADORA 2</t>
        </is>
      </c>
      <c r="J3383" s="9" t="n">
        <v>2</v>
      </c>
      <c r="K3383" s="14">
        <f>IF($E3383="","",IFERROR(INDEX('01_Cad_Pecas'!$H$2:$H$5000,MATCH($E3383,'01_Cad_Pecas'!$D$2:$D$5000,0)),IFERROR(INDEX('01_Cad_Pecas'!$H$2:$H$5000,MATCH(VALUE($E3383),'01_Cad_Pecas'!$D$2:$D$5000,0)),"")))</f>
        <v/>
      </c>
      <c r="L3383" s="14">
        <f>IF($E3383="","",IFERROR(INDEX('01_Cad_Pecas'!$I$2:$I$5000,MATCH($E3383,'01_Cad_Pecas'!$D$2:$D$5000,0)),IFERROR(INDEX('01_Cad_Pecas'!$I$2:$I$5000,MATCH(VALUE($E3383),'01_Cad_Pecas'!$D$2:$D$5000,0)),"")))</f>
        <v/>
      </c>
      <c r="M3383" s="14">
        <f>IF(OR($J3383="",$L3383=""),"",IF($K3383="",0,$K3383)+$J3383*$L3383)</f>
        <v/>
      </c>
      <c r="N3383" s="14" t="n">
        <v>46211</v>
      </c>
      <c r="O3383" s="14" t="n">
        <v>2</v>
      </c>
      <c r="P3383" s="14" t="n"/>
      <c r="Q3383" s="14" t="n"/>
      <c r="R3383" s="14" t="n"/>
      <c r="S3383" s="14" t="n"/>
      <c r="T3383" s="14">
        <f>IF(OR($J3383="",$O3383=""),"",$O3383/$J3383)</f>
        <v/>
      </c>
      <c r="U3383" s="14" t="inlineStr">
        <is>
          <t>Concluído</t>
        </is>
      </c>
      <c r="V3383" s="14" t="n"/>
      <c r="W3383" s="14" t="n"/>
      <c r="X3383" s="14" t="n"/>
      <c r="Y3383" s="14" t="n"/>
      <c r="Z3383" s="14" t="n"/>
      <c r="AA3383" s="11" t="n"/>
      <c r="AB3383" s="14">
        <f>B3383&amp;"|"&amp;I3383</f>
        <v/>
      </c>
      <c r="AC3383">
        <f>IF($B3383="","","|"&amp;SUBSTITUTE(TRIM(SUBSTITUTE(SUBSTITUTE(SUBSTITUTE(SUBSTITUTE(SUBSTITUTE(SUBSTITUTE(SUBSTITUTE(SUBSTITUTE(SUBSTITUTE(SUBSTITUTE(SUBSTITUTE(SUBSTITUTE(SUBSTITUTE(SUBSTITUTE(TRIM($B3383&amp;""),CHAR(10)," "),CHAR(13)," "),"."," "),";"," "),","," "),"/"," "),"+"," "),"-"," "),"  "," "),"  "," "),"  "," "),"  "," "),"  "," "),"  "," "))," ","|")&amp;"|")</f>
        <v/>
      </c>
      <c r="AD3383">
        <f>TRIM($I3383&amp;"")</f>
        <v/>
      </c>
    </row>
    <row r="3384" ht="36" customHeight="1">
      <c r="A3384" s="9" t="n">
        <v>46211</v>
      </c>
      <c r="B3384" s="14" t="inlineStr">
        <is>
          <t>10241</t>
        </is>
      </c>
      <c r="C3384" s="14" t="inlineStr">
        <is>
          <t>M/C 0717 (MARROM)</t>
        </is>
      </c>
      <c r="D3384" s="14" t="inlineStr">
        <is>
          <t>50 SECCIONADORA 2</t>
        </is>
      </c>
      <c r="E3384" s="14" t="n">
        <v>20021607</v>
      </c>
      <c r="F3384" s="14" t="inlineStr">
        <is>
          <t>TAMPO 1605X905X18 MDF - MESA COM VIDRO</t>
        </is>
      </c>
      <c r="G3384" s="14" t="inlineStr">
        <is>
          <t>50 SECCIONADORA 2</t>
        </is>
      </c>
      <c r="H3384" s="14" t="inlineStr">
        <is>
          <t>50 SECCIONADORA 2</t>
        </is>
      </c>
      <c r="I3384" s="9" t="inlineStr">
        <is>
          <t>50 SECCIONADORA 2</t>
        </is>
      </c>
      <c r="J3384" s="9" t="n">
        <v>3</v>
      </c>
      <c r="K3384" s="14">
        <f>IF($E3384="","",IFERROR(INDEX('01_Cad_Pecas'!$H$2:$H$5000,MATCH($E3384,'01_Cad_Pecas'!$D$2:$D$5000,0)),IFERROR(INDEX('01_Cad_Pecas'!$H$2:$H$5000,MATCH(VALUE($E3384),'01_Cad_Pecas'!$D$2:$D$5000,0)),"")))</f>
        <v/>
      </c>
      <c r="L3384" s="14">
        <f>IF($E3384="","",IFERROR(INDEX('01_Cad_Pecas'!$I$2:$I$5000,MATCH($E3384,'01_Cad_Pecas'!$D$2:$D$5000,0)),IFERROR(INDEX('01_Cad_Pecas'!$I$2:$I$5000,MATCH(VALUE($E3384),'01_Cad_Pecas'!$D$2:$D$5000,0)),"")))</f>
        <v/>
      </c>
      <c r="M3384" s="14">
        <f>IF(OR($J3384="",$L3384=""),"",IF($K3384="",0,$K3384)+$J3384*$L3384)</f>
        <v/>
      </c>
      <c r="N3384" s="14" t="n">
        <v>46211</v>
      </c>
      <c r="O3384" s="14" t="n">
        <v>3</v>
      </c>
      <c r="P3384" s="14" t="n"/>
      <c r="Q3384" s="14" t="n"/>
      <c r="R3384" s="14" t="n"/>
      <c r="S3384" s="14" t="n"/>
      <c r="T3384" s="14">
        <f>IF(OR($J3384="",$O3384=""),"",$O3384/$J3384)</f>
        <v/>
      </c>
      <c r="U3384" s="14" t="inlineStr">
        <is>
          <t>Concluído</t>
        </is>
      </c>
      <c r="V3384" s="14" t="n"/>
      <c r="W3384" s="14" t="n"/>
      <c r="X3384" s="14" t="n"/>
      <c r="Y3384" s="14" t="n"/>
      <c r="Z3384" s="14" t="n"/>
      <c r="AA3384" s="11" t="n"/>
      <c r="AB3384" s="14">
        <f>B3384&amp;"|"&amp;I3384</f>
        <v/>
      </c>
      <c r="AC3384">
        <f>IF($B3384="","","|"&amp;SUBSTITUTE(TRIM(SUBSTITUTE(SUBSTITUTE(SUBSTITUTE(SUBSTITUTE(SUBSTITUTE(SUBSTITUTE(SUBSTITUTE(SUBSTITUTE(SUBSTITUTE(SUBSTITUTE(SUBSTITUTE(SUBSTITUTE(SUBSTITUTE(SUBSTITUTE(TRIM($B3384&amp;""),CHAR(10)," "),CHAR(13)," "),"."," "),";"," "),","," "),"/"," "),"+"," "),"-"," "),"  "," "),"  "," "),"  "," "),"  "," "),"  "," "),"  "," "))," ","|")&amp;"|")</f>
        <v/>
      </c>
      <c r="AD3384">
        <f>TRIM($I3384&amp;"")</f>
        <v/>
      </c>
    </row>
    <row r="3385" ht="36" customHeight="1">
      <c r="A3385" s="9" t="n">
        <v>46211</v>
      </c>
      <c r="B3385" s="14" t="inlineStr">
        <is>
          <t>10241</t>
        </is>
      </c>
      <c r="C3385" s="14" t="inlineStr">
        <is>
          <t>M/C 0717 (MARROM)</t>
        </is>
      </c>
      <c r="D3385" s="14" t="inlineStr">
        <is>
          <t>50 SECCIONADORA 2</t>
        </is>
      </c>
      <c r="E3385" s="14" t="n">
        <v>20021807</v>
      </c>
      <c r="F3385" s="14" t="inlineStr">
        <is>
          <t>TAMPO 1805X905X18 MDF - MESA COM VIDRO</t>
        </is>
      </c>
      <c r="G3385" s="14" t="inlineStr">
        <is>
          <t>50 SECCIONADORA 2</t>
        </is>
      </c>
      <c r="H3385" s="14" t="inlineStr">
        <is>
          <t>50 SECCIONADORA 2</t>
        </is>
      </c>
      <c r="I3385" s="9" t="inlineStr">
        <is>
          <t>50 SECCIONADORA 2</t>
        </is>
      </c>
      <c r="J3385" s="9" t="n">
        <v>3</v>
      </c>
      <c r="K3385" s="14">
        <f>IF($E3385="","",IFERROR(INDEX('01_Cad_Pecas'!$H$2:$H$5000,MATCH($E3385,'01_Cad_Pecas'!$D$2:$D$5000,0)),IFERROR(INDEX('01_Cad_Pecas'!$H$2:$H$5000,MATCH(VALUE($E3385),'01_Cad_Pecas'!$D$2:$D$5000,0)),"")))</f>
        <v/>
      </c>
      <c r="L3385" s="14">
        <f>IF($E3385="","",IFERROR(INDEX('01_Cad_Pecas'!$I$2:$I$5000,MATCH($E3385,'01_Cad_Pecas'!$D$2:$D$5000,0)),IFERROR(INDEX('01_Cad_Pecas'!$I$2:$I$5000,MATCH(VALUE($E3385),'01_Cad_Pecas'!$D$2:$D$5000,0)),"")))</f>
        <v/>
      </c>
      <c r="M3385" s="14">
        <f>IF(OR($J3385="",$L3385=""),"",IF($K3385="",0,$K3385)+$J3385*$L3385)</f>
        <v/>
      </c>
      <c r="N3385" s="14" t="n">
        <v>46211</v>
      </c>
      <c r="O3385" s="14" t="n">
        <v>3</v>
      </c>
      <c r="P3385" s="14" t="n"/>
      <c r="Q3385" s="14" t="n"/>
      <c r="R3385" s="14" t="n"/>
      <c r="S3385" s="14" t="n"/>
      <c r="T3385" s="14">
        <f>IF(OR($J3385="",$O3385=""),"",$O3385/$J3385)</f>
        <v/>
      </c>
      <c r="U3385" s="14" t="inlineStr">
        <is>
          <t>Concluído</t>
        </is>
      </c>
      <c r="V3385" s="14" t="n"/>
      <c r="W3385" s="14" t="n"/>
      <c r="X3385" s="14" t="n"/>
      <c r="Y3385" s="14" t="n"/>
      <c r="Z3385" s="14" t="n"/>
      <c r="AA3385" s="11" t="n"/>
      <c r="AB3385" s="14">
        <f>B3385&amp;"|"&amp;I3385</f>
        <v/>
      </c>
      <c r="AC3385">
        <f>IF($B3385="","","|"&amp;SUBSTITUTE(TRIM(SUBSTITUTE(SUBSTITUTE(SUBSTITUTE(SUBSTITUTE(SUBSTITUTE(SUBSTITUTE(SUBSTITUTE(SUBSTITUTE(SUBSTITUTE(SUBSTITUTE(SUBSTITUTE(SUBSTITUTE(SUBSTITUTE(SUBSTITUTE(TRIM($B3385&amp;""),CHAR(10)," "),CHAR(13)," "),"."," "),";"," "),","," "),"/"," "),"+"," "),"-"," "),"  "," "),"  "," "),"  "," "),"  "," "),"  "," "),"  "," "))," ","|")&amp;"|")</f>
        <v/>
      </c>
      <c r="AD3385">
        <f>TRIM($I3385&amp;"")</f>
        <v/>
      </c>
    </row>
    <row r="3386" ht="36" customHeight="1">
      <c r="A3386" s="9" t="n">
        <v>46211</v>
      </c>
      <c r="B3386" s="14" t="inlineStr">
        <is>
          <t>10241</t>
        </is>
      </c>
      <c r="C3386" s="14" t="inlineStr">
        <is>
          <t>M/C 0717 (MARROM)</t>
        </is>
      </c>
      <c r="D3386" s="14" t="inlineStr">
        <is>
          <t>50 SECCIONADORA 2</t>
        </is>
      </c>
      <c r="E3386" s="14" t="n">
        <v>20051001</v>
      </c>
      <c r="F3386" s="14" t="inlineStr">
        <is>
          <t>TAMPO REDONDO 1035X1035X18 MDF - MESA TURIM LIGHT</t>
        </is>
      </c>
      <c r="G3386" s="14" t="inlineStr">
        <is>
          <t>50 SECCIONADORA 2</t>
        </is>
      </c>
      <c r="H3386" s="14" t="inlineStr">
        <is>
          <t>50 SECCIONADORA 2</t>
        </is>
      </c>
      <c r="I3386" s="9" t="inlineStr">
        <is>
          <t>50 SECCIONADORA 2</t>
        </is>
      </c>
      <c r="J3386" s="9" t="n">
        <v>3</v>
      </c>
      <c r="K3386" s="14">
        <f>IF($E3386="","",IFERROR(INDEX('01_Cad_Pecas'!$H$2:$H$5000,MATCH($E3386,'01_Cad_Pecas'!$D$2:$D$5000,0)),IFERROR(INDEX('01_Cad_Pecas'!$H$2:$H$5000,MATCH(VALUE($E3386),'01_Cad_Pecas'!$D$2:$D$5000,0)),"")))</f>
        <v/>
      </c>
      <c r="L3386" s="14">
        <f>IF($E3386="","",IFERROR(INDEX('01_Cad_Pecas'!$I$2:$I$5000,MATCH($E3386,'01_Cad_Pecas'!$D$2:$D$5000,0)),IFERROR(INDEX('01_Cad_Pecas'!$I$2:$I$5000,MATCH(VALUE($E3386),'01_Cad_Pecas'!$D$2:$D$5000,0)),"")))</f>
        <v/>
      </c>
      <c r="M3386" s="14">
        <f>IF(OR($J3386="",$L3386=""),"",IF($K3386="",0,$K3386)+$J3386*$L3386)</f>
        <v/>
      </c>
      <c r="N3386" s="14" t="n">
        <v>46211</v>
      </c>
      <c r="O3386" s="14" t="n">
        <v>3</v>
      </c>
      <c r="P3386" s="14" t="n"/>
      <c r="Q3386" s="14" t="n"/>
      <c r="R3386" s="14" t="n"/>
      <c r="S3386" s="14" t="n"/>
      <c r="T3386" s="14">
        <f>IF(OR($J3386="",$O3386=""),"",$O3386/$J3386)</f>
        <v/>
      </c>
      <c r="U3386" s="14" t="inlineStr">
        <is>
          <t>Concluído</t>
        </is>
      </c>
      <c r="V3386" s="14" t="n"/>
      <c r="W3386" s="14" t="n"/>
      <c r="X3386" s="14" t="n"/>
      <c r="Y3386" s="14" t="n"/>
      <c r="Z3386" s="14" t="n"/>
      <c r="AA3386" s="11" t="n"/>
      <c r="AB3386" s="14">
        <f>B3386&amp;"|"&amp;I3386</f>
        <v/>
      </c>
      <c r="AC3386">
        <f>IF($B3386="","","|"&amp;SUBSTITUTE(TRIM(SUBSTITUTE(SUBSTITUTE(SUBSTITUTE(SUBSTITUTE(SUBSTITUTE(SUBSTITUTE(SUBSTITUTE(SUBSTITUTE(SUBSTITUTE(SUBSTITUTE(SUBSTITUTE(SUBSTITUTE(SUBSTITUTE(SUBSTITUTE(TRIM($B3386&amp;""),CHAR(10)," "),CHAR(13)," "),"."," "),";"," "),","," "),"/"," "),"+"," "),"-"," "),"  "," "),"  "," "),"  "," "),"  "," "),"  "," "),"  "," "))," ","|")&amp;"|")</f>
        <v/>
      </c>
      <c r="AD3386">
        <f>TRIM($I3386&amp;"")</f>
        <v/>
      </c>
    </row>
    <row r="3387" ht="36" customHeight="1">
      <c r="A3387" s="9" t="n">
        <v>46211</v>
      </c>
      <c r="B3387" s="14" t="inlineStr">
        <is>
          <t>10241</t>
        </is>
      </c>
      <c r="C3387" s="14" t="inlineStr">
        <is>
          <t>M/C 0717 (MARROM)</t>
        </is>
      </c>
      <c r="D3387" s="14" t="inlineStr">
        <is>
          <t>50 SECCIONADORA 2</t>
        </is>
      </c>
      <c r="E3387" s="14" t="n">
        <v>20053007</v>
      </c>
      <c r="F3387" s="14" t="inlineStr">
        <is>
          <t>TAMPO REDONDO 1035X1035X18 MDF - MESA COM VIDRO</t>
        </is>
      </c>
      <c r="G3387" s="14" t="inlineStr">
        <is>
          <t>50 SECCIONADORA 2</t>
        </is>
      </c>
      <c r="H3387" s="14" t="inlineStr">
        <is>
          <t>50 SECCIONADORA 2</t>
        </is>
      </c>
      <c r="I3387" s="9" t="inlineStr">
        <is>
          <t>50 SECCIONADORA 2</t>
        </is>
      </c>
      <c r="J3387" s="9" t="n">
        <v>2</v>
      </c>
      <c r="K3387" s="14">
        <f>IF($E3387="","",IFERROR(INDEX('01_Cad_Pecas'!$H$2:$H$5000,MATCH($E3387,'01_Cad_Pecas'!$D$2:$D$5000,0)),IFERROR(INDEX('01_Cad_Pecas'!$H$2:$H$5000,MATCH(VALUE($E3387),'01_Cad_Pecas'!$D$2:$D$5000,0)),"")))</f>
        <v/>
      </c>
      <c r="L3387" s="14">
        <f>IF($E3387="","",IFERROR(INDEX('01_Cad_Pecas'!$I$2:$I$5000,MATCH($E3387,'01_Cad_Pecas'!$D$2:$D$5000,0)),IFERROR(INDEX('01_Cad_Pecas'!$I$2:$I$5000,MATCH(VALUE($E3387),'01_Cad_Pecas'!$D$2:$D$5000,0)),"")))</f>
        <v/>
      </c>
      <c r="M3387" s="14">
        <f>IF(OR($J3387="",$L3387=""),"",IF($K3387="",0,$K3387)+$J3387*$L3387)</f>
        <v/>
      </c>
      <c r="N3387" s="14" t="n">
        <v>46211</v>
      </c>
      <c r="O3387" s="14" t="n">
        <v>2</v>
      </c>
      <c r="P3387" s="14" t="n"/>
      <c r="Q3387" s="14" t="n"/>
      <c r="R3387" s="14" t="n"/>
      <c r="S3387" s="14" t="n"/>
      <c r="T3387" s="14">
        <f>IF(OR($J3387="",$O3387=""),"",$O3387/$J3387)</f>
        <v/>
      </c>
      <c r="U3387" s="14" t="inlineStr">
        <is>
          <t>Concluído</t>
        </is>
      </c>
      <c r="V3387" s="14" t="n"/>
      <c r="W3387" s="14" t="n"/>
      <c r="X3387" s="14" t="n"/>
      <c r="Y3387" s="14" t="n"/>
      <c r="Z3387" s="14" t="n"/>
      <c r="AA3387" s="11" t="n"/>
      <c r="AB3387" s="14">
        <f>B3387&amp;"|"&amp;I3387</f>
        <v/>
      </c>
      <c r="AC3387">
        <f>IF($B3387="","","|"&amp;SUBSTITUTE(TRIM(SUBSTITUTE(SUBSTITUTE(SUBSTITUTE(SUBSTITUTE(SUBSTITUTE(SUBSTITUTE(SUBSTITUTE(SUBSTITUTE(SUBSTITUTE(SUBSTITUTE(SUBSTITUTE(SUBSTITUTE(SUBSTITUTE(SUBSTITUTE(TRIM($B3387&amp;""),CHAR(10)," "),CHAR(13)," "),"."," "),";"," "),","," "),"/"," "),"+"," "),"-"," "),"  "," "),"  "," "),"  "," "),"  "," "),"  "," "),"  "," "))," ","|")&amp;"|")</f>
        <v/>
      </c>
      <c r="AD3387">
        <f>TRIM($I3387&amp;"")</f>
        <v/>
      </c>
    </row>
    <row r="3388" ht="36" customHeight="1">
      <c r="A3388" s="9" t="n">
        <v>46211</v>
      </c>
      <c r="B3388" s="14" t="inlineStr">
        <is>
          <t>10241</t>
        </is>
      </c>
      <c r="C3388" s="14" t="inlineStr">
        <is>
          <t>M/C 0717 (MARROM)</t>
        </is>
      </c>
      <c r="D3388" s="14" t="inlineStr">
        <is>
          <t>50 SECCIONADORA 2</t>
        </is>
      </c>
      <c r="E3388" s="14" t="n">
        <v>20053407</v>
      </c>
      <c r="F3388" s="14" t="inlineStr">
        <is>
          <t>TAMPO 1365X905X18 MDF - MESA COM VIDRO</t>
        </is>
      </c>
      <c r="G3388" s="14" t="inlineStr">
        <is>
          <t>50 SECCIONADORA 2</t>
        </is>
      </c>
      <c r="H3388" s="14" t="inlineStr">
        <is>
          <t>50 SECCIONADORA 2</t>
        </is>
      </c>
      <c r="I3388" s="9" t="inlineStr">
        <is>
          <t>50 SECCIONADORA 2</t>
        </is>
      </c>
      <c r="J3388" s="9" t="n">
        <v>1</v>
      </c>
      <c r="K3388" s="14">
        <f>IF($E3388="","",IFERROR(INDEX('01_Cad_Pecas'!$H$2:$H$5000,MATCH($E3388,'01_Cad_Pecas'!$D$2:$D$5000,0)),IFERROR(INDEX('01_Cad_Pecas'!$H$2:$H$5000,MATCH(VALUE($E3388),'01_Cad_Pecas'!$D$2:$D$5000,0)),"")))</f>
        <v/>
      </c>
      <c r="L3388" s="14">
        <f>IF($E3388="","",IFERROR(INDEX('01_Cad_Pecas'!$I$2:$I$5000,MATCH($E3388,'01_Cad_Pecas'!$D$2:$D$5000,0)),IFERROR(INDEX('01_Cad_Pecas'!$I$2:$I$5000,MATCH(VALUE($E3388),'01_Cad_Pecas'!$D$2:$D$5000,0)),"")))</f>
        <v/>
      </c>
      <c r="M3388" s="14">
        <f>IF(OR($J3388="",$L3388=""),"",IF($K3388="",0,$K3388)+$J3388*$L3388)</f>
        <v/>
      </c>
      <c r="N3388" s="14" t="n">
        <v>46211</v>
      </c>
      <c r="O3388" s="14" t="n">
        <v>1</v>
      </c>
      <c r="P3388" s="14" t="n"/>
      <c r="Q3388" s="14" t="n"/>
      <c r="R3388" s="14" t="n"/>
      <c r="S3388" s="14" t="n"/>
      <c r="T3388" s="14">
        <f>IF(OR($J3388="",$O3388=""),"",$O3388/$J3388)</f>
        <v/>
      </c>
      <c r="U3388" s="14" t="inlineStr">
        <is>
          <t>Concluído</t>
        </is>
      </c>
      <c r="V3388" s="14" t="n"/>
      <c r="W3388" s="14" t="n"/>
      <c r="X3388" s="14" t="n"/>
      <c r="Y3388" s="14" t="n"/>
      <c r="Z3388" s="14" t="n"/>
      <c r="AA3388" s="11" t="n"/>
      <c r="AB3388" s="14">
        <f>B3388&amp;"|"&amp;I3388</f>
        <v/>
      </c>
      <c r="AC3388">
        <f>IF($B3388="","","|"&amp;SUBSTITUTE(TRIM(SUBSTITUTE(SUBSTITUTE(SUBSTITUTE(SUBSTITUTE(SUBSTITUTE(SUBSTITUTE(SUBSTITUTE(SUBSTITUTE(SUBSTITUTE(SUBSTITUTE(SUBSTITUTE(SUBSTITUTE(SUBSTITUTE(SUBSTITUTE(TRIM($B3388&amp;""),CHAR(10)," "),CHAR(13)," "),"."," "),";"," "),","," "),"/"," "),"+"," "),"-"," "),"  "," "),"  "," "),"  "," "),"  "," "),"  "," "),"  "," "))," ","|")&amp;"|")</f>
        <v/>
      </c>
      <c r="AD3388">
        <f>TRIM($I3388&amp;"")</f>
        <v/>
      </c>
    </row>
    <row r="3389" ht="36" customHeight="1">
      <c r="A3389" s="9" t="n">
        <v>46211</v>
      </c>
      <c r="B3389" s="14" t="inlineStr">
        <is>
          <t>10241</t>
        </is>
      </c>
      <c r="C3389" s="14" t="inlineStr">
        <is>
          <t>M/C 0717 (MARROM)</t>
        </is>
      </c>
      <c r="D3389" s="14" t="inlineStr">
        <is>
          <t>50 SECCIONADORA 2</t>
        </is>
      </c>
      <c r="E3389" s="14" t="n">
        <v>30001203</v>
      </c>
      <c r="F3389" s="14" t="inlineStr">
        <is>
          <t>LAT ASSENTO 430X80X18 MDF CAD PE INTEIRO/ MADEIRA</t>
        </is>
      </c>
      <c r="G3389" s="14" t="inlineStr">
        <is>
          <t>50 SECCIONADORA 2</t>
        </is>
      </c>
      <c r="H3389" s="14" t="inlineStr">
        <is>
          <t>50 SECCIONADORA 2</t>
        </is>
      </c>
      <c r="I3389" s="9" t="inlineStr">
        <is>
          <t>50 SECCIONADORA 2</t>
        </is>
      </c>
      <c r="J3389" s="9" t="n">
        <v>56</v>
      </c>
      <c r="K3389" s="14">
        <f>IF($E3389="","",IFERROR(INDEX('01_Cad_Pecas'!$H$2:$H$5000,MATCH($E3389,'01_Cad_Pecas'!$D$2:$D$5000,0)),IFERROR(INDEX('01_Cad_Pecas'!$H$2:$H$5000,MATCH(VALUE($E3389),'01_Cad_Pecas'!$D$2:$D$5000,0)),"")))</f>
        <v/>
      </c>
      <c r="L3389" s="14">
        <f>IF($E3389="","",IFERROR(INDEX('01_Cad_Pecas'!$I$2:$I$5000,MATCH($E3389,'01_Cad_Pecas'!$D$2:$D$5000,0)),IFERROR(INDEX('01_Cad_Pecas'!$I$2:$I$5000,MATCH(VALUE($E3389),'01_Cad_Pecas'!$D$2:$D$5000,0)),"")))</f>
        <v/>
      </c>
      <c r="M3389" s="14">
        <f>IF(OR($J3389="",$L3389=""),"",IF($K3389="",0,$K3389)+$J3389*$L3389)</f>
        <v/>
      </c>
      <c r="N3389" s="14" t="n">
        <v>46211</v>
      </c>
      <c r="O3389" s="14" t="n">
        <v>56</v>
      </c>
      <c r="P3389" s="14" t="n"/>
      <c r="Q3389" s="14" t="n"/>
      <c r="R3389" s="14" t="n"/>
      <c r="S3389" s="14" t="n"/>
      <c r="T3389" s="14">
        <f>IF(OR($J3389="",$O3389=""),"",$O3389/$J3389)</f>
        <v/>
      </c>
      <c r="U3389" s="14" t="inlineStr">
        <is>
          <t>Concluído</t>
        </is>
      </c>
      <c r="V3389" s="14" t="n"/>
      <c r="W3389" s="14" t="n"/>
      <c r="X3389" s="14" t="n"/>
      <c r="Y3389" s="14" t="n"/>
      <c r="Z3389" s="14" t="n"/>
      <c r="AA3389" s="11" t="n"/>
      <c r="AB3389" s="14">
        <f>B3389&amp;"|"&amp;I3389</f>
        <v/>
      </c>
      <c r="AC3389">
        <f>IF($B3389="","","|"&amp;SUBSTITUTE(TRIM(SUBSTITUTE(SUBSTITUTE(SUBSTITUTE(SUBSTITUTE(SUBSTITUTE(SUBSTITUTE(SUBSTITUTE(SUBSTITUTE(SUBSTITUTE(SUBSTITUTE(SUBSTITUTE(SUBSTITUTE(SUBSTITUTE(SUBSTITUTE(TRIM($B3389&amp;""),CHAR(10)," "),CHAR(13)," "),"."," "),";"," "),","," "),"/"," "),"+"," "),"-"," "),"  "," "),"  "," "),"  "," "),"  "," "),"  "," "),"  "," "))," ","|")&amp;"|")</f>
        <v/>
      </c>
      <c r="AD3389">
        <f>TRIM($I3389&amp;"")</f>
        <v/>
      </c>
    </row>
    <row r="3390" ht="36" customHeight="1">
      <c r="A3390" s="9" t="n">
        <v>46211</v>
      </c>
      <c r="B3390" s="14" t="inlineStr">
        <is>
          <t>10241</t>
        </is>
      </c>
      <c r="C3390" s="14" t="inlineStr">
        <is>
          <t>M/C 0717 (MARROM)</t>
        </is>
      </c>
      <c r="D3390" s="14" t="inlineStr">
        <is>
          <t>50 SECCIONADORA 2</t>
        </is>
      </c>
      <c r="E3390" s="14" t="n">
        <v>30003403</v>
      </c>
      <c r="F3390" s="14" t="inlineStr">
        <is>
          <t>LATERAL ASSENTO 298X70X18 MDF - DAKAR</t>
        </is>
      </c>
      <c r="G3390" s="14" t="inlineStr">
        <is>
          <t>50 SECCIONADORA 2</t>
        </is>
      </c>
      <c r="H3390" s="14" t="inlineStr">
        <is>
          <t>50 SECCIONADORA 2</t>
        </is>
      </c>
      <c r="I3390" s="9" t="inlineStr">
        <is>
          <t>50 SECCIONADORA 2</t>
        </is>
      </c>
      <c r="J3390" s="9" t="n">
        <v>152</v>
      </c>
      <c r="K3390" s="14">
        <f>IF($E3390="","",IFERROR(INDEX('01_Cad_Pecas'!$H$2:$H$5000,MATCH($E3390,'01_Cad_Pecas'!$D$2:$D$5000,0)),IFERROR(INDEX('01_Cad_Pecas'!$H$2:$H$5000,MATCH(VALUE($E3390),'01_Cad_Pecas'!$D$2:$D$5000,0)),"")))</f>
        <v/>
      </c>
      <c r="L3390" s="14">
        <f>IF($E3390="","",IFERROR(INDEX('01_Cad_Pecas'!$I$2:$I$5000,MATCH($E3390,'01_Cad_Pecas'!$D$2:$D$5000,0)),IFERROR(INDEX('01_Cad_Pecas'!$I$2:$I$5000,MATCH(VALUE($E3390),'01_Cad_Pecas'!$D$2:$D$5000,0)),"")))</f>
        <v/>
      </c>
      <c r="M3390" s="14">
        <f>IF(OR($J3390="",$L3390=""),"",IF($K3390="",0,$K3390)+$J3390*$L3390)</f>
        <v/>
      </c>
      <c r="N3390" s="14" t="n">
        <v>46211</v>
      </c>
      <c r="O3390" s="14" t="n">
        <v>152</v>
      </c>
      <c r="P3390" s="14" t="n"/>
      <c r="Q3390" s="14" t="n"/>
      <c r="R3390" s="14" t="n"/>
      <c r="S3390" s="14" t="n"/>
      <c r="T3390" s="14">
        <f>IF(OR($J3390="",$O3390=""),"",$O3390/$J3390)</f>
        <v/>
      </c>
      <c r="U3390" s="14" t="inlineStr">
        <is>
          <t>Concluído</t>
        </is>
      </c>
      <c r="V3390" s="14" t="n"/>
      <c r="W3390" s="14" t="n"/>
      <c r="X3390" s="14" t="n"/>
      <c r="Y3390" s="14" t="n"/>
      <c r="Z3390" s="14" t="n"/>
      <c r="AA3390" s="11" t="n"/>
      <c r="AB3390" s="14">
        <f>B3390&amp;"|"&amp;I3390</f>
        <v/>
      </c>
      <c r="AC3390">
        <f>IF($B3390="","","|"&amp;SUBSTITUTE(TRIM(SUBSTITUTE(SUBSTITUTE(SUBSTITUTE(SUBSTITUTE(SUBSTITUTE(SUBSTITUTE(SUBSTITUTE(SUBSTITUTE(SUBSTITUTE(SUBSTITUTE(SUBSTITUTE(SUBSTITUTE(SUBSTITUTE(SUBSTITUTE(TRIM($B3390&amp;""),CHAR(10)," "),CHAR(13)," "),"."," "),";"," "),","," "),"/"," "),"+"," "),"-"," "),"  "," "),"  "," "),"  "," "),"  "," "),"  "," "),"  "," "))," ","|")&amp;"|")</f>
        <v/>
      </c>
      <c r="AD3390">
        <f>TRIM($I3390&amp;"")</f>
        <v/>
      </c>
    </row>
    <row r="3391" ht="36" customHeight="1">
      <c r="A3391" s="9" t="n">
        <v>46211</v>
      </c>
      <c r="B3391" s="14" t="inlineStr">
        <is>
          <t>10241</t>
        </is>
      </c>
      <c r="C3391" s="14" t="inlineStr">
        <is>
          <t>M/C 0717 (MARROM)</t>
        </is>
      </c>
      <c r="D3391" s="14" t="inlineStr">
        <is>
          <t>50 SECCIONADORA 2</t>
        </is>
      </c>
      <c r="E3391" s="14" t="n">
        <v>30003405</v>
      </c>
      <c r="F3391" s="14" t="inlineStr">
        <is>
          <t>TRAVESSA ASSENTO 360X70X18 MDF - C DAKAR/SANTIAGO</t>
        </is>
      </c>
      <c r="G3391" s="14" t="inlineStr">
        <is>
          <t>50 SECCIONADORA 2</t>
        </is>
      </c>
      <c r="H3391" s="14" t="inlineStr">
        <is>
          <t>50 SECCIONADORA 2</t>
        </is>
      </c>
      <c r="I3391" s="9" t="inlineStr">
        <is>
          <t>50 SECCIONADORA 2</t>
        </is>
      </c>
      <c r="J3391" s="9" t="n">
        <v>272</v>
      </c>
      <c r="K3391" s="14">
        <f>IF($E3391="","",IFERROR(INDEX('01_Cad_Pecas'!$H$2:$H$5000,MATCH($E3391,'01_Cad_Pecas'!$D$2:$D$5000,0)),IFERROR(INDEX('01_Cad_Pecas'!$H$2:$H$5000,MATCH(VALUE($E3391),'01_Cad_Pecas'!$D$2:$D$5000,0)),"")))</f>
        <v/>
      </c>
      <c r="L3391" s="14">
        <f>IF($E3391="","",IFERROR(INDEX('01_Cad_Pecas'!$I$2:$I$5000,MATCH($E3391,'01_Cad_Pecas'!$D$2:$D$5000,0)),IFERROR(INDEX('01_Cad_Pecas'!$I$2:$I$5000,MATCH(VALUE($E3391),'01_Cad_Pecas'!$D$2:$D$5000,0)),"")))</f>
        <v/>
      </c>
      <c r="M3391" s="14">
        <f>IF(OR($J3391="",$L3391=""),"",IF($K3391="",0,$K3391)+$J3391*$L3391)</f>
        <v/>
      </c>
      <c r="N3391" s="14" t="n">
        <v>46211</v>
      </c>
      <c r="O3391" s="14" t="n">
        <v>272</v>
      </c>
      <c r="P3391" s="14" t="n"/>
      <c r="Q3391" s="14" t="n"/>
      <c r="R3391" s="14" t="n"/>
      <c r="S3391" s="14" t="n"/>
      <c r="T3391" s="14">
        <f>IF(OR($J3391="",$O3391=""),"",$O3391/$J3391)</f>
        <v/>
      </c>
      <c r="U3391" s="14" t="inlineStr">
        <is>
          <t>Concluído</t>
        </is>
      </c>
      <c r="V3391" s="14" t="n"/>
      <c r="W3391" s="14" t="n"/>
      <c r="X3391" s="14" t="n"/>
      <c r="Y3391" s="14" t="n"/>
      <c r="Z3391" s="14" t="n"/>
      <c r="AA3391" s="11" t="n"/>
      <c r="AB3391" s="14">
        <f>B3391&amp;"|"&amp;I3391</f>
        <v/>
      </c>
      <c r="AC3391">
        <f>IF($B3391="","","|"&amp;SUBSTITUTE(TRIM(SUBSTITUTE(SUBSTITUTE(SUBSTITUTE(SUBSTITUTE(SUBSTITUTE(SUBSTITUTE(SUBSTITUTE(SUBSTITUTE(SUBSTITUTE(SUBSTITUTE(SUBSTITUTE(SUBSTITUTE(SUBSTITUTE(SUBSTITUTE(TRIM($B3391&amp;""),CHAR(10)," "),CHAR(13)," "),"."," "),";"," "),","," "),"/"," "),"+"," "),"-"," "),"  "," "),"  "," "),"  "," "),"  "," "),"  "," "),"  "," "))," ","|")&amp;"|")</f>
        <v/>
      </c>
      <c r="AD3391">
        <f>TRIM($I3391&amp;"")</f>
        <v/>
      </c>
    </row>
    <row r="3392" ht="36" customHeight="1">
      <c r="A3392" s="9" t="n">
        <v>46211</v>
      </c>
      <c r="B3392" s="14" t="inlineStr">
        <is>
          <t>10241</t>
        </is>
      </c>
      <c r="C3392" s="14" t="inlineStr">
        <is>
          <t>M/C 0717 (MARROM)</t>
        </is>
      </c>
      <c r="D3392" s="14" t="inlineStr">
        <is>
          <t>50 SECCIONADORA 2</t>
        </is>
      </c>
      <c r="E3392" s="14" t="n">
        <v>30006103</v>
      </c>
      <c r="F3392" s="14" t="inlineStr">
        <is>
          <t>TRAVESSA LATERAL 340X70X18 MDF - CAD SANTIAGO NEW</t>
        </is>
      </c>
      <c r="G3392" s="14" t="inlineStr">
        <is>
          <t>50 SECCIONADORA 2</t>
        </is>
      </c>
      <c r="H3392" s="14" t="inlineStr">
        <is>
          <t>50 SECCIONADORA 2</t>
        </is>
      </c>
      <c r="I3392" s="9" t="inlineStr">
        <is>
          <t>50 SECCIONADORA 2</t>
        </is>
      </c>
      <c r="J3392" s="9" t="n">
        <v>120</v>
      </c>
      <c r="K3392" s="14">
        <f>IF($E3392="","",IFERROR(INDEX('01_Cad_Pecas'!$H$2:$H$5000,MATCH($E3392,'01_Cad_Pecas'!$D$2:$D$5000,0)),IFERROR(INDEX('01_Cad_Pecas'!$H$2:$H$5000,MATCH(VALUE($E3392),'01_Cad_Pecas'!$D$2:$D$5000,0)),"")))</f>
        <v/>
      </c>
      <c r="L3392" s="14">
        <f>IF($E3392="","",IFERROR(INDEX('01_Cad_Pecas'!$I$2:$I$5000,MATCH($E3392,'01_Cad_Pecas'!$D$2:$D$5000,0)),IFERROR(INDEX('01_Cad_Pecas'!$I$2:$I$5000,MATCH(VALUE($E3392),'01_Cad_Pecas'!$D$2:$D$5000,0)),"")))</f>
        <v/>
      </c>
      <c r="M3392" s="14">
        <f>IF(OR($J3392="",$L3392=""),"",IF($K3392="",0,$K3392)+$J3392*$L3392)</f>
        <v/>
      </c>
      <c r="N3392" s="14" t="n">
        <v>46211</v>
      </c>
      <c r="O3392" s="14" t="n">
        <v>120</v>
      </c>
      <c r="P3392" s="14" t="n"/>
      <c r="Q3392" s="14" t="n"/>
      <c r="R3392" s="14" t="n"/>
      <c r="S3392" s="14" t="n"/>
      <c r="T3392" s="14">
        <f>IF(OR($J3392="",$O3392=""),"",$O3392/$J3392)</f>
        <v/>
      </c>
      <c r="U3392" s="14" t="inlineStr">
        <is>
          <t>Concluído</t>
        </is>
      </c>
      <c r="V3392" s="14" t="n"/>
      <c r="W3392" s="14" t="n"/>
      <c r="X3392" s="14" t="n"/>
      <c r="Y3392" s="14" t="n"/>
      <c r="Z3392" s="14" t="n"/>
      <c r="AA3392" s="11" t="n"/>
      <c r="AB3392" s="14">
        <f>B3392&amp;"|"&amp;I3392</f>
        <v/>
      </c>
      <c r="AC3392">
        <f>IF($B3392="","","|"&amp;SUBSTITUTE(TRIM(SUBSTITUTE(SUBSTITUTE(SUBSTITUTE(SUBSTITUTE(SUBSTITUTE(SUBSTITUTE(SUBSTITUTE(SUBSTITUTE(SUBSTITUTE(SUBSTITUTE(SUBSTITUTE(SUBSTITUTE(SUBSTITUTE(SUBSTITUTE(TRIM($B3392&amp;""),CHAR(10)," "),CHAR(13)," "),"."," "),";"," "),","," "),"/"," "),"+"," "),"-"," "),"  "," "),"  "," "),"  "," "),"  "," "),"  "," "),"  "," "))," ","|")&amp;"|")</f>
        <v/>
      </c>
      <c r="AD3392">
        <f>TRIM($I3392&amp;"")</f>
        <v/>
      </c>
    </row>
    <row r="3393" ht="36" customHeight="1">
      <c r="A3393" s="9" t="n">
        <v>46211</v>
      </c>
      <c r="B3393" s="14" t="inlineStr">
        <is>
          <t>10241</t>
        </is>
      </c>
      <c r="C3393" s="14" t="inlineStr">
        <is>
          <t>M/C 0717 (MARROM)</t>
        </is>
      </c>
      <c r="D3393" s="14" t="inlineStr">
        <is>
          <t>50 SECCIONADORA 2</t>
        </is>
      </c>
      <c r="E3393" s="14" t="n">
        <v>20020008</v>
      </c>
      <c r="F3393" s="14" t="inlineStr">
        <is>
          <t>CANTONEIRA EMBALAGEM 350X50X03 MDF - BASE DUBAI</t>
        </is>
      </c>
      <c r="G3393" s="14" t="inlineStr">
        <is>
          <t>50 SECCIONADORA 2</t>
        </is>
      </c>
      <c r="H3393" s="14" t="inlineStr">
        <is>
          <t>50 SECCIONADORA 2</t>
        </is>
      </c>
      <c r="I3393" s="9" t="inlineStr">
        <is>
          <t>50 SECCIONADORA 2</t>
        </is>
      </c>
      <c r="J3393" s="9" t="n">
        <v>12</v>
      </c>
      <c r="K3393" s="14">
        <f>IF($E3393="","",IFERROR(INDEX('01_Cad_Pecas'!$H$2:$H$5000,MATCH($E3393,'01_Cad_Pecas'!$D$2:$D$5000,0)),IFERROR(INDEX('01_Cad_Pecas'!$H$2:$H$5000,MATCH(VALUE($E3393),'01_Cad_Pecas'!$D$2:$D$5000,0)),"")))</f>
        <v/>
      </c>
      <c r="L3393" s="14">
        <f>IF($E3393="","",IFERROR(INDEX('01_Cad_Pecas'!$I$2:$I$5000,MATCH($E3393,'01_Cad_Pecas'!$D$2:$D$5000,0)),IFERROR(INDEX('01_Cad_Pecas'!$I$2:$I$5000,MATCH(VALUE($E3393),'01_Cad_Pecas'!$D$2:$D$5000,0)),"")))</f>
        <v/>
      </c>
      <c r="M3393" s="14">
        <f>IF(OR($J3393="",$L3393=""),"",IF($K3393="",0,$K3393)+$J3393*$L3393)</f>
        <v/>
      </c>
      <c r="N3393" s="14" t="n">
        <v>46211</v>
      </c>
      <c r="O3393" s="14" t="n">
        <v>12</v>
      </c>
      <c r="P3393" s="14" t="n"/>
      <c r="Q3393" s="14" t="n"/>
      <c r="R3393" s="14" t="n"/>
      <c r="S3393" s="14" t="n"/>
      <c r="T3393" s="14">
        <f>IF(OR($J3393="",$O3393=""),"",$O3393/$J3393)</f>
        <v/>
      </c>
      <c r="U3393" s="14" t="inlineStr">
        <is>
          <t>Concluído</t>
        </is>
      </c>
      <c r="V3393" s="14" t="n"/>
      <c r="W3393" s="14" t="n"/>
      <c r="X3393" s="14" t="n"/>
      <c r="Y3393" s="14" t="n"/>
      <c r="Z3393" s="14" t="n"/>
      <c r="AA3393" s="11" t="n"/>
      <c r="AB3393" s="14">
        <f>B3393&amp;"|"&amp;I3393</f>
        <v/>
      </c>
      <c r="AC3393">
        <f>IF($B3393="","","|"&amp;SUBSTITUTE(TRIM(SUBSTITUTE(SUBSTITUTE(SUBSTITUTE(SUBSTITUTE(SUBSTITUTE(SUBSTITUTE(SUBSTITUTE(SUBSTITUTE(SUBSTITUTE(SUBSTITUTE(SUBSTITUTE(SUBSTITUTE(SUBSTITUTE(SUBSTITUTE(TRIM($B3393&amp;""),CHAR(10)," "),CHAR(13)," "),"."," "),";"," "),","," "),"/"," "),"+"," "),"-"," "),"  "," "),"  "," "),"  "," "),"  "," "),"  "," "),"  "," "))," ","|")&amp;"|")</f>
        <v/>
      </c>
      <c r="AD3393">
        <f>TRIM($I3393&amp;"")</f>
        <v/>
      </c>
    </row>
    <row r="3394" ht="36" customHeight="1">
      <c r="A3394" s="9" t="n">
        <v>46211</v>
      </c>
      <c r="B3394" s="14" t="inlineStr">
        <is>
          <t>10241</t>
        </is>
      </c>
      <c r="C3394" s="14" t="inlineStr">
        <is>
          <t>M/C 0717 (MARROM)</t>
        </is>
      </c>
      <c r="D3394" s="14" t="inlineStr">
        <is>
          <t>50 SECCIONADORA 2</t>
        </is>
      </c>
      <c r="E3394" s="14" t="n">
        <v>30001202</v>
      </c>
      <c r="F3394" s="14" t="inlineStr">
        <is>
          <t>PÉ FRONTAL 441X65(911)X25 MDF (16PÇS) - CAD PÉ INT</t>
        </is>
      </c>
      <c r="G3394" s="14" t="inlineStr">
        <is>
          <t>50 SECCIONADORA 2</t>
        </is>
      </c>
      <c r="H3394" s="14" t="inlineStr">
        <is>
          <t>50 SECCIONADORA 2</t>
        </is>
      </c>
      <c r="I3394" s="9" t="inlineStr">
        <is>
          <t>50 SECCIONADORA 2</t>
        </is>
      </c>
      <c r="J3394" s="9" t="n">
        <v>56</v>
      </c>
      <c r="K3394" s="14">
        <f>IF($E3394="","",IFERROR(INDEX('01_Cad_Pecas'!$H$2:$H$5000,MATCH($E3394,'01_Cad_Pecas'!$D$2:$D$5000,0)),IFERROR(INDEX('01_Cad_Pecas'!$H$2:$H$5000,MATCH(VALUE($E3394),'01_Cad_Pecas'!$D$2:$D$5000,0)),"")))</f>
        <v/>
      </c>
      <c r="L3394" s="14">
        <f>IF($E3394="","",IFERROR(INDEX('01_Cad_Pecas'!$I$2:$I$5000,MATCH($E3394,'01_Cad_Pecas'!$D$2:$D$5000,0)),IFERROR(INDEX('01_Cad_Pecas'!$I$2:$I$5000,MATCH(VALUE($E3394),'01_Cad_Pecas'!$D$2:$D$5000,0)),"")))</f>
        <v/>
      </c>
      <c r="M3394" s="14">
        <f>IF(OR($J3394="",$L3394=""),"",IF($K3394="",0,$K3394)+$J3394*$L3394)</f>
        <v/>
      </c>
      <c r="N3394" s="14" t="n">
        <v>46211</v>
      </c>
      <c r="O3394" s="14" t="n">
        <v>56</v>
      </c>
      <c r="P3394" s="14" t="n"/>
      <c r="Q3394" s="14" t="n"/>
      <c r="R3394" s="14" t="n"/>
      <c r="S3394" s="14" t="n"/>
      <c r="T3394" s="14">
        <f>IF(OR($J3394="",$O3394=""),"",$O3394/$J3394)</f>
        <v/>
      </c>
      <c r="U3394" s="14" t="inlineStr">
        <is>
          <t>Concluído</t>
        </is>
      </c>
      <c r="V3394" s="14" t="n"/>
      <c r="W3394" s="14" t="n"/>
      <c r="X3394" s="14" t="n"/>
      <c r="Y3394" s="14" t="n"/>
      <c r="Z3394" s="14" t="n"/>
      <c r="AA3394" s="11" t="n"/>
      <c r="AB3394" s="14">
        <f>B3394&amp;"|"&amp;I3394</f>
        <v/>
      </c>
      <c r="AC3394">
        <f>IF($B3394="","","|"&amp;SUBSTITUTE(TRIM(SUBSTITUTE(SUBSTITUTE(SUBSTITUTE(SUBSTITUTE(SUBSTITUTE(SUBSTITUTE(SUBSTITUTE(SUBSTITUTE(SUBSTITUTE(SUBSTITUTE(SUBSTITUTE(SUBSTITUTE(SUBSTITUTE(SUBSTITUTE(TRIM($B3394&amp;""),CHAR(10)," "),CHAR(13)," "),"."," "),";"," "),","," "),"/"," "),"+"," "),"-"," "),"  "," "),"  "," "),"  "," "),"  "," "),"  "," "),"  "," "))," ","|")&amp;"|")</f>
        <v/>
      </c>
      <c r="AD3394">
        <f>TRIM($I3394&amp;"")</f>
        <v/>
      </c>
    </row>
    <row r="3395" ht="36" customHeight="1">
      <c r="A3395" s="9" t="n">
        <v>46211</v>
      </c>
      <c r="B3395" s="14" t="inlineStr">
        <is>
          <t>10241</t>
        </is>
      </c>
      <c r="C3395" s="14" t="inlineStr">
        <is>
          <t>M/C 0717 (MARROM)</t>
        </is>
      </c>
      <c r="D3395" s="14" t="inlineStr">
        <is>
          <t>50 SECCIONADORA 2</t>
        </is>
      </c>
      <c r="E3395" s="14" t="n">
        <v>30001301</v>
      </c>
      <c r="F3395" s="14" t="inlineStr">
        <is>
          <t>PE TRASEIRO 920X65(911)X25 MDF (11PCS)- CAD PE INT</t>
        </is>
      </c>
      <c r="G3395" s="14" t="inlineStr">
        <is>
          <t>50 SECCIONADORA 2</t>
        </is>
      </c>
      <c r="H3395" s="14" t="inlineStr">
        <is>
          <t>50 SECCIONADORA 2</t>
        </is>
      </c>
      <c r="I3395" s="9" t="inlineStr">
        <is>
          <t>50 SECCIONADORA 2</t>
        </is>
      </c>
      <c r="J3395" s="9" t="n">
        <v>56</v>
      </c>
      <c r="K3395" s="14">
        <f>IF($E3395="","",IFERROR(INDEX('01_Cad_Pecas'!$H$2:$H$5000,MATCH($E3395,'01_Cad_Pecas'!$D$2:$D$5000,0)),IFERROR(INDEX('01_Cad_Pecas'!$H$2:$H$5000,MATCH(VALUE($E3395),'01_Cad_Pecas'!$D$2:$D$5000,0)),"")))</f>
        <v/>
      </c>
      <c r="L3395" s="14">
        <f>IF($E3395="","",IFERROR(INDEX('01_Cad_Pecas'!$I$2:$I$5000,MATCH($E3395,'01_Cad_Pecas'!$D$2:$D$5000,0)),IFERROR(INDEX('01_Cad_Pecas'!$I$2:$I$5000,MATCH(VALUE($E3395),'01_Cad_Pecas'!$D$2:$D$5000,0)),"")))</f>
        <v/>
      </c>
      <c r="M3395" s="14">
        <f>IF(OR($J3395="",$L3395=""),"",IF($K3395="",0,$K3395)+$J3395*$L3395)</f>
        <v/>
      </c>
      <c r="N3395" s="14" t="n">
        <v>46211</v>
      </c>
      <c r="O3395" s="14" t="n">
        <v>56</v>
      </c>
      <c r="P3395" s="14" t="n"/>
      <c r="Q3395" s="14" t="n"/>
      <c r="R3395" s="14" t="n"/>
      <c r="S3395" s="14" t="n"/>
      <c r="T3395" s="14">
        <f>IF(OR($J3395="",$O3395=""),"",$O3395/$J3395)</f>
        <v/>
      </c>
      <c r="U3395" s="14" t="inlineStr">
        <is>
          <t>Concluído</t>
        </is>
      </c>
      <c r="V3395" s="14" t="n"/>
      <c r="W3395" s="14" t="n"/>
      <c r="X3395" s="14" t="n"/>
      <c r="Y3395" s="14" t="n"/>
      <c r="Z3395" s="14" t="n"/>
      <c r="AA3395" s="11" t="n"/>
      <c r="AB3395" s="14">
        <f>B3395&amp;"|"&amp;I3395</f>
        <v/>
      </c>
      <c r="AC3395">
        <f>IF($B3395="","","|"&amp;SUBSTITUTE(TRIM(SUBSTITUTE(SUBSTITUTE(SUBSTITUTE(SUBSTITUTE(SUBSTITUTE(SUBSTITUTE(SUBSTITUTE(SUBSTITUTE(SUBSTITUTE(SUBSTITUTE(SUBSTITUTE(SUBSTITUTE(SUBSTITUTE(SUBSTITUTE(TRIM($B3395&amp;""),CHAR(10)," "),CHAR(13)," "),"."," "),";"," "),","," "),"/"," "),"+"," "),"-"," "),"  "," "),"  "," "),"  "," "),"  "," "),"  "," "),"  "," "))," ","|")&amp;"|")</f>
        <v/>
      </c>
      <c r="AD3395">
        <f>TRIM($I3395&amp;"")</f>
        <v/>
      </c>
    </row>
    <row r="3396" ht="36" customHeight="1">
      <c r="A3396" s="9" t="n">
        <v>46211</v>
      </c>
      <c r="B3396" s="14" t="inlineStr">
        <is>
          <t>10241</t>
        </is>
      </c>
      <c r="C3396" s="14" t="inlineStr">
        <is>
          <t>M/C 0717 (MARROM)</t>
        </is>
      </c>
      <c r="D3396" s="14" t="inlineStr">
        <is>
          <t>50 SECCIONADORA 2</t>
        </is>
      </c>
      <c r="E3396" s="14" t="n">
        <v>30003401</v>
      </c>
      <c r="F3396" s="14" t="inlineStr">
        <is>
          <t>PE TRASEIRO 920X30(911)X25 MDF (14PC) ESQ DAKAR</t>
        </is>
      </c>
      <c r="G3396" s="14" t="inlineStr">
        <is>
          <t>50 SECCIONADORA 2</t>
        </is>
      </c>
      <c r="H3396" s="14" t="inlineStr">
        <is>
          <t>50 SECCIONADORA 2</t>
        </is>
      </c>
      <c r="I3396" s="9" t="inlineStr">
        <is>
          <t>50 SECCIONADORA 2</t>
        </is>
      </c>
      <c r="J3396" s="9" t="n">
        <v>60</v>
      </c>
      <c r="K3396" s="14">
        <f>IF($E3396="","",IFERROR(INDEX('01_Cad_Pecas'!$H$2:$H$5000,MATCH($E3396,'01_Cad_Pecas'!$D$2:$D$5000,0)),IFERROR(INDEX('01_Cad_Pecas'!$H$2:$H$5000,MATCH(VALUE($E3396),'01_Cad_Pecas'!$D$2:$D$5000,0)),"")))</f>
        <v/>
      </c>
      <c r="L3396" s="14">
        <f>IF($E3396="","",IFERROR(INDEX('01_Cad_Pecas'!$I$2:$I$5000,MATCH($E3396,'01_Cad_Pecas'!$D$2:$D$5000,0)),IFERROR(INDEX('01_Cad_Pecas'!$I$2:$I$5000,MATCH(VALUE($E3396),'01_Cad_Pecas'!$D$2:$D$5000,0)),"")))</f>
        <v/>
      </c>
      <c r="M3396" s="14">
        <f>IF(OR($J3396="",$L3396=""),"",IF($K3396="",0,$K3396)+$J3396*$L3396)</f>
        <v/>
      </c>
      <c r="N3396" s="14" t="n">
        <v>46211</v>
      </c>
      <c r="O3396" s="14" t="n">
        <v>60</v>
      </c>
      <c r="P3396" s="14" t="n"/>
      <c r="Q3396" s="14" t="n"/>
      <c r="R3396" s="14" t="n"/>
      <c r="S3396" s="14" t="n"/>
      <c r="T3396" s="14">
        <f>IF(OR($J3396="",$O3396=""),"",$O3396/$J3396)</f>
        <v/>
      </c>
      <c r="U3396" s="14" t="inlineStr">
        <is>
          <t>Concluído</t>
        </is>
      </c>
      <c r="V3396" s="14" t="n"/>
      <c r="W3396" s="14" t="n"/>
      <c r="X3396" s="14" t="n"/>
      <c r="Y3396" s="14" t="n"/>
      <c r="Z3396" s="14" t="n"/>
      <c r="AA3396" s="11" t="n"/>
      <c r="AB3396" s="14">
        <f>B3396&amp;"|"&amp;I3396</f>
        <v/>
      </c>
      <c r="AC3396">
        <f>IF($B3396="","","|"&amp;SUBSTITUTE(TRIM(SUBSTITUTE(SUBSTITUTE(SUBSTITUTE(SUBSTITUTE(SUBSTITUTE(SUBSTITUTE(SUBSTITUTE(SUBSTITUTE(SUBSTITUTE(SUBSTITUTE(SUBSTITUTE(SUBSTITUTE(SUBSTITUTE(SUBSTITUTE(TRIM($B3396&amp;""),CHAR(10)," "),CHAR(13)," "),"."," "),";"," "),","," "),"/"," "),"+"," "),"-"," "),"  "," "),"  "," "),"  "," "),"  "," "),"  "," "),"  "," "))," ","|")&amp;"|")</f>
        <v/>
      </c>
      <c r="AD3396">
        <f>TRIM($I3396&amp;"")</f>
        <v/>
      </c>
    </row>
    <row r="3397" ht="36" customHeight="1">
      <c r="A3397" s="9" t="n">
        <v>46211</v>
      </c>
      <c r="B3397" s="14" t="inlineStr">
        <is>
          <t>10241</t>
        </is>
      </c>
      <c r="C3397" s="14" t="inlineStr">
        <is>
          <t>M/C 0717 (MARROM)</t>
        </is>
      </c>
      <c r="D3397" s="14" t="inlineStr">
        <is>
          <t>50 SECCIONADORA 2</t>
        </is>
      </c>
      <c r="E3397" s="14" t="n">
        <v>30003402</v>
      </c>
      <c r="F3397" s="14" t="inlineStr">
        <is>
          <t>PE TRASEIRO 920X30(911)X25 MDF (14PC) DIR DAKAR</t>
        </is>
      </c>
      <c r="G3397" s="14" t="inlineStr">
        <is>
          <t>50 SECCIONADORA 2</t>
        </is>
      </c>
      <c r="H3397" s="14" t="inlineStr">
        <is>
          <t>50 SECCIONADORA 2</t>
        </is>
      </c>
      <c r="I3397" s="9" t="inlineStr">
        <is>
          <t>50 SECCIONADORA 2</t>
        </is>
      </c>
      <c r="J3397" s="9" t="n">
        <v>60</v>
      </c>
      <c r="K3397" s="14">
        <f>IF($E3397="","",IFERROR(INDEX('01_Cad_Pecas'!$H$2:$H$5000,MATCH($E3397,'01_Cad_Pecas'!$D$2:$D$5000,0)),IFERROR(INDEX('01_Cad_Pecas'!$H$2:$H$5000,MATCH(VALUE($E3397),'01_Cad_Pecas'!$D$2:$D$5000,0)),"")))</f>
        <v/>
      </c>
      <c r="L3397" s="14">
        <f>IF($E3397="","",IFERROR(INDEX('01_Cad_Pecas'!$I$2:$I$5000,MATCH($E3397,'01_Cad_Pecas'!$D$2:$D$5000,0)),IFERROR(INDEX('01_Cad_Pecas'!$I$2:$I$5000,MATCH(VALUE($E3397),'01_Cad_Pecas'!$D$2:$D$5000,0)),"")))</f>
        <v/>
      </c>
      <c r="M3397" s="14">
        <f>IF(OR($J3397="",$L3397=""),"",IF($K3397="",0,$K3397)+$J3397*$L3397)</f>
        <v/>
      </c>
      <c r="N3397" s="14" t="n">
        <v>46211</v>
      </c>
      <c r="O3397" s="14" t="n">
        <v>60</v>
      </c>
      <c r="P3397" s="14" t="n"/>
      <c r="Q3397" s="14" t="n"/>
      <c r="R3397" s="14" t="n"/>
      <c r="S3397" s="14" t="n"/>
      <c r="T3397" s="14">
        <f>IF(OR($J3397="",$O3397=""),"",$O3397/$J3397)</f>
        <v/>
      </c>
      <c r="U3397" s="14" t="inlineStr">
        <is>
          <t>Concluído</t>
        </is>
      </c>
      <c r="V3397" s="14" t="n"/>
      <c r="W3397" s="14" t="n"/>
      <c r="X3397" s="14" t="n"/>
      <c r="Y3397" s="14" t="n"/>
      <c r="Z3397" s="14" t="n"/>
      <c r="AA3397" s="11" t="n"/>
      <c r="AB3397" s="14">
        <f>B3397&amp;"|"&amp;I3397</f>
        <v/>
      </c>
      <c r="AC3397">
        <f>IF($B3397="","","|"&amp;SUBSTITUTE(TRIM(SUBSTITUTE(SUBSTITUTE(SUBSTITUTE(SUBSTITUTE(SUBSTITUTE(SUBSTITUTE(SUBSTITUTE(SUBSTITUTE(SUBSTITUTE(SUBSTITUTE(SUBSTITUTE(SUBSTITUTE(SUBSTITUTE(SUBSTITUTE(TRIM($B3397&amp;""),CHAR(10)," "),CHAR(13)," "),"."," "),";"," "),","," "),"/"," "),"+"," "),"-"," "),"  "," "),"  "," "),"  "," "),"  "," "),"  "," "),"  "," "))," ","|")&amp;"|")</f>
        <v/>
      </c>
      <c r="AD3397">
        <f>TRIM($I3397&amp;"")</f>
        <v/>
      </c>
    </row>
    <row r="3398" ht="36" customHeight="1">
      <c r="A3398" s="9" t="n">
        <v>46211</v>
      </c>
      <c r="B3398" s="14" t="inlineStr">
        <is>
          <t>10241</t>
        </is>
      </c>
      <c r="C3398" s="14" t="inlineStr">
        <is>
          <t>M/C 0717 (MARROM)</t>
        </is>
      </c>
      <c r="D3398" s="14" t="inlineStr">
        <is>
          <t>50 SECCIONADORA 2</t>
        </is>
      </c>
      <c r="E3398" s="14" t="n">
        <v>30003410</v>
      </c>
      <c r="F3398" s="14" t="inlineStr">
        <is>
          <t>PE FRONTAL 430X(108)51X25 MDF (DIREITO)</t>
        </is>
      </c>
      <c r="G3398" s="14" t="inlineStr">
        <is>
          <t>50 SECCIONADORA 2</t>
        </is>
      </c>
      <c r="H3398" s="14" t="inlineStr">
        <is>
          <t>50 SECCIONADORA 2</t>
        </is>
      </c>
      <c r="I3398" s="9" t="inlineStr">
        <is>
          <t>50 SECCIONADORA 2</t>
        </is>
      </c>
      <c r="J3398" s="9" t="n">
        <v>76</v>
      </c>
      <c r="K3398" s="14">
        <f>IF($E3398="","",IFERROR(INDEX('01_Cad_Pecas'!$H$2:$H$5000,MATCH($E3398,'01_Cad_Pecas'!$D$2:$D$5000,0)),IFERROR(INDEX('01_Cad_Pecas'!$H$2:$H$5000,MATCH(VALUE($E3398),'01_Cad_Pecas'!$D$2:$D$5000,0)),"")))</f>
        <v/>
      </c>
      <c r="L3398" s="14">
        <f>IF($E3398="","",IFERROR(INDEX('01_Cad_Pecas'!$I$2:$I$5000,MATCH($E3398,'01_Cad_Pecas'!$D$2:$D$5000,0)),IFERROR(INDEX('01_Cad_Pecas'!$I$2:$I$5000,MATCH(VALUE($E3398),'01_Cad_Pecas'!$D$2:$D$5000,0)),"")))</f>
        <v/>
      </c>
      <c r="M3398" s="14">
        <f>IF(OR($J3398="",$L3398=""),"",IF($K3398="",0,$K3398)+$J3398*$L3398)</f>
        <v/>
      </c>
      <c r="N3398" s="14" t="n">
        <v>46211</v>
      </c>
      <c r="O3398" s="14" t="n">
        <v>76</v>
      </c>
      <c r="P3398" s="14" t="n"/>
      <c r="Q3398" s="14" t="n"/>
      <c r="R3398" s="14" t="n"/>
      <c r="S3398" s="14" t="n"/>
      <c r="T3398" s="14">
        <f>IF(OR($J3398="",$O3398=""),"",$O3398/$J3398)</f>
        <v/>
      </c>
      <c r="U3398" s="14" t="inlineStr">
        <is>
          <t>Concluído</t>
        </is>
      </c>
      <c r="V3398" s="14" t="n"/>
      <c r="W3398" s="14" t="n"/>
      <c r="X3398" s="14" t="n"/>
      <c r="Y3398" s="14" t="n"/>
      <c r="Z3398" s="14" t="n"/>
      <c r="AA3398" s="11" t="n"/>
      <c r="AB3398" s="14">
        <f>B3398&amp;"|"&amp;I3398</f>
        <v/>
      </c>
      <c r="AC3398">
        <f>IF($B3398="","","|"&amp;SUBSTITUTE(TRIM(SUBSTITUTE(SUBSTITUTE(SUBSTITUTE(SUBSTITUTE(SUBSTITUTE(SUBSTITUTE(SUBSTITUTE(SUBSTITUTE(SUBSTITUTE(SUBSTITUTE(SUBSTITUTE(SUBSTITUTE(SUBSTITUTE(SUBSTITUTE(TRIM($B3398&amp;""),CHAR(10)," "),CHAR(13)," "),"."," "),";"," "),","," "),"/"," "),"+"," "),"-"," "),"  "," "),"  "," "),"  "," "),"  "," "),"  "," "),"  "," "))," ","|")&amp;"|")</f>
        <v/>
      </c>
      <c r="AD3398">
        <f>TRIM($I3398&amp;"")</f>
        <v/>
      </c>
    </row>
    <row r="3399" ht="36" customHeight="1">
      <c r="A3399" s="9" t="n">
        <v>46211</v>
      </c>
      <c r="B3399" s="14" t="inlineStr">
        <is>
          <t>10241</t>
        </is>
      </c>
      <c r="C3399" s="14" t="inlineStr">
        <is>
          <t>M/C 0717 (MARROM)</t>
        </is>
      </c>
      <c r="D3399" s="14" t="inlineStr">
        <is>
          <t>50 SECCIONADORA 2</t>
        </is>
      </c>
      <c r="E3399" s="14" t="n">
        <v>30003411</v>
      </c>
      <c r="F3399" s="14" t="inlineStr">
        <is>
          <t>PE FRONTAL 430X(108)51X25 MDF (ESQUERDO)</t>
        </is>
      </c>
      <c r="G3399" s="14" t="inlineStr">
        <is>
          <t>50 SECCIONADORA 2</t>
        </is>
      </c>
      <c r="H3399" s="14" t="inlineStr">
        <is>
          <t>50 SECCIONADORA 2</t>
        </is>
      </c>
      <c r="I3399" s="9" t="inlineStr">
        <is>
          <t>50 SECCIONADORA 2</t>
        </is>
      </c>
      <c r="J3399" s="9" t="n">
        <v>76</v>
      </c>
      <c r="K3399" s="14">
        <f>IF($E3399="","",IFERROR(INDEX('01_Cad_Pecas'!$H$2:$H$5000,MATCH($E3399,'01_Cad_Pecas'!$D$2:$D$5000,0)),IFERROR(INDEX('01_Cad_Pecas'!$H$2:$H$5000,MATCH(VALUE($E3399),'01_Cad_Pecas'!$D$2:$D$5000,0)),"")))</f>
        <v/>
      </c>
      <c r="L3399" s="14">
        <f>IF($E3399="","",IFERROR(INDEX('01_Cad_Pecas'!$I$2:$I$5000,MATCH($E3399,'01_Cad_Pecas'!$D$2:$D$5000,0)),IFERROR(INDEX('01_Cad_Pecas'!$I$2:$I$5000,MATCH(VALUE($E3399),'01_Cad_Pecas'!$D$2:$D$5000,0)),"")))</f>
        <v/>
      </c>
      <c r="M3399" s="14">
        <f>IF(OR($J3399="",$L3399=""),"",IF($K3399="",0,$K3399)+$J3399*$L3399)</f>
        <v/>
      </c>
      <c r="N3399" s="14" t="n">
        <v>46211</v>
      </c>
      <c r="O3399" s="14" t="n">
        <v>76</v>
      </c>
      <c r="P3399" s="14" t="n"/>
      <c r="Q3399" s="14" t="n"/>
      <c r="R3399" s="14" t="n"/>
      <c r="S3399" s="14" t="n"/>
      <c r="T3399" s="14">
        <f>IF(OR($J3399="",$O3399=""),"",$O3399/$J3399)</f>
        <v/>
      </c>
      <c r="U3399" s="14" t="inlineStr">
        <is>
          <t>Concluído</t>
        </is>
      </c>
      <c r="V3399" s="14" t="n"/>
      <c r="W3399" s="14" t="n"/>
      <c r="X3399" s="14" t="n"/>
      <c r="Y3399" s="14" t="n"/>
      <c r="Z3399" s="14" t="n"/>
      <c r="AA3399" s="11" t="n"/>
      <c r="AB3399" s="14">
        <f>B3399&amp;"|"&amp;I3399</f>
        <v/>
      </c>
      <c r="AC3399">
        <f>IF($B3399="","","|"&amp;SUBSTITUTE(TRIM(SUBSTITUTE(SUBSTITUTE(SUBSTITUTE(SUBSTITUTE(SUBSTITUTE(SUBSTITUTE(SUBSTITUTE(SUBSTITUTE(SUBSTITUTE(SUBSTITUTE(SUBSTITUTE(SUBSTITUTE(SUBSTITUTE(SUBSTITUTE(TRIM($B3399&amp;""),CHAR(10)," "),CHAR(13)," "),"."," "),";"," "),","," "),"/"," "),"+"," "),"-"," "),"  "," "),"  "," "),"  "," "),"  "," "),"  "," "),"  "," "))," ","|")&amp;"|")</f>
        <v/>
      </c>
      <c r="AD3399">
        <f>TRIM($I3399&amp;"")</f>
        <v/>
      </c>
    </row>
    <row r="3400" ht="36" customHeight="1">
      <c r="A3400" s="9" t="n">
        <v>46211</v>
      </c>
      <c r="B3400" s="14" t="inlineStr">
        <is>
          <t>10241</t>
        </is>
      </c>
      <c r="C3400" s="14" t="inlineStr">
        <is>
          <t>M/C 0717 (MARROM)</t>
        </is>
      </c>
      <c r="D3400" s="14" t="inlineStr">
        <is>
          <t>50 SECCIONADORA 2</t>
        </is>
      </c>
      <c r="E3400" s="14" t="n">
        <v>30003901</v>
      </c>
      <c r="F3400" s="14" t="inlineStr">
        <is>
          <t>PE TRASEIRO 920X30(911)X25 MDF (14PC) ESQ TRENTO</t>
        </is>
      </c>
      <c r="G3400" s="14" t="inlineStr">
        <is>
          <t>50 SECCIONADORA 2</t>
        </is>
      </c>
      <c r="H3400" s="14" t="inlineStr">
        <is>
          <t>50 SECCIONADORA 2</t>
        </is>
      </c>
      <c r="I3400" s="9" t="inlineStr">
        <is>
          <t>50 SECCIONADORA 2</t>
        </is>
      </c>
      <c r="J3400" s="9" t="n">
        <v>16</v>
      </c>
      <c r="K3400" s="14">
        <f>IF($E3400="","",IFERROR(INDEX('01_Cad_Pecas'!$H$2:$H$5000,MATCH($E3400,'01_Cad_Pecas'!$D$2:$D$5000,0)),IFERROR(INDEX('01_Cad_Pecas'!$H$2:$H$5000,MATCH(VALUE($E3400),'01_Cad_Pecas'!$D$2:$D$5000,0)),"")))</f>
        <v/>
      </c>
      <c r="L3400" s="14">
        <f>IF($E3400="","",IFERROR(INDEX('01_Cad_Pecas'!$I$2:$I$5000,MATCH($E3400,'01_Cad_Pecas'!$D$2:$D$5000,0)),IFERROR(INDEX('01_Cad_Pecas'!$I$2:$I$5000,MATCH(VALUE($E3400),'01_Cad_Pecas'!$D$2:$D$5000,0)),"")))</f>
        <v/>
      </c>
      <c r="M3400" s="14">
        <f>IF(OR($J3400="",$L3400=""),"",IF($K3400="",0,$K3400)+$J3400*$L3400)</f>
        <v/>
      </c>
      <c r="N3400" s="14" t="n">
        <v>46211</v>
      </c>
      <c r="O3400" s="14" t="n">
        <v>16</v>
      </c>
      <c r="P3400" s="14" t="n"/>
      <c r="Q3400" s="14" t="n"/>
      <c r="R3400" s="14" t="n"/>
      <c r="S3400" s="14" t="n"/>
      <c r="T3400" s="14">
        <f>IF(OR($J3400="",$O3400=""),"",$O3400/$J3400)</f>
        <v/>
      </c>
      <c r="U3400" s="14" t="inlineStr">
        <is>
          <t>Concluído</t>
        </is>
      </c>
      <c r="V3400" s="14" t="n"/>
      <c r="W3400" s="14" t="n"/>
      <c r="X3400" s="14" t="n"/>
      <c r="Y3400" s="14" t="n"/>
      <c r="Z3400" s="14" t="n"/>
      <c r="AA3400" s="11" t="n"/>
      <c r="AB3400" s="14">
        <f>B3400&amp;"|"&amp;I3400</f>
        <v/>
      </c>
      <c r="AC3400">
        <f>IF($B3400="","","|"&amp;SUBSTITUTE(TRIM(SUBSTITUTE(SUBSTITUTE(SUBSTITUTE(SUBSTITUTE(SUBSTITUTE(SUBSTITUTE(SUBSTITUTE(SUBSTITUTE(SUBSTITUTE(SUBSTITUTE(SUBSTITUTE(SUBSTITUTE(SUBSTITUTE(SUBSTITUTE(TRIM($B3400&amp;""),CHAR(10)," "),CHAR(13)," "),"."," "),";"," "),","," "),"/"," "),"+"," "),"-"," "),"  "," "),"  "," "),"  "," "),"  "," "),"  "," "),"  "," "))," ","|")&amp;"|")</f>
        <v/>
      </c>
      <c r="AD3400">
        <f>TRIM($I3400&amp;"")</f>
        <v/>
      </c>
    </row>
    <row r="3401" ht="36" customHeight="1">
      <c r="A3401" s="9" t="n">
        <v>46211</v>
      </c>
      <c r="B3401" s="14" t="inlineStr">
        <is>
          <t>10241</t>
        </is>
      </c>
      <c r="C3401" s="14" t="inlineStr">
        <is>
          <t>M/C 0717 (MARROM)</t>
        </is>
      </c>
      <c r="D3401" s="14" t="inlineStr">
        <is>
          <t>50 SECCIONADORA 2</t>
        </is>
      </c>
      <c r="E3401" s="14" t="n">
        <v>30003902</v>
      </c>
      <c r="F3401" s="14" t="inlineStr">
        <is>
          <t>PE TRASEIRO 920X30(911)X25 MDF (14PC) DIR TRENTO</t>
        </is>
      </c>
      <c r="G3401" s="14" t="inlineStr">
        <is>
          <t>50 SECCIONADORA 2</t>
        </is>
      </c>
      <c r="H3401" s="14" t="inlineStr">
        <is>
          <t>50 SECCIONADORA 2</t>
        </is>
      </c>
      <c r="I3401" s="9" t="inlineStr">
        <is>
          <t>50 SECCIONADORA 2</t>
        </is>
      </c>
      <c r="J3401" s="9" t="n">
        <v>16</v>
      </c>
      <c r="K3401" s="14">
        <f>IF($E3401="","",IFERROR(INDEX('01_Cad_Pecas'!$H$2:$H$5000,MATCH($E3401,'01_Cad_Pecas'!$D$2:$D$5000,0)),IFERROR(INDEX('01_Cad_Pecas'!$H$2:$H$5000,MATCH(VALUE($E3401),'01_Cad_Pecas'!$D$2:$D$5000,0)),"")))</f>
        <v/>
      </c>
      <c r="L3401" s="14">
        <f>IF($E3401="","",IFERROR(INDEX('01_Cad_Pecas'!$I$2:$I$5000,MATCH($E3401,'01_Cad_Pecas'!$D$2:$D$5000,0)),IFERROR(INDEX('01_Cad_Pecas'!$I$2:$I$5000,MATCH(VALUE($E3401),'01_Cad_Pecas'!$D$2:$D$5000,0)),"")))</f>
        <v/>
      </c>
      <c r="M3401" s="14">
        <f>IF(OR($J3401="",$L3401=""),"",IF($K3401="",0,$K3401)+$J3401*$L3401)</f>
        <v/>
      </c>
      <c r="N3401" s="14" t="n">
        <v>46211</v>
      </c>
      <c r="O3401" s="14" t="n">
        <v>16</v>
      </c>
      <c r="P3401" s="14" t="n"/>
      <c r="Q3401" s="14" t="n"/>
      <c r="R3401" s="14" t="n"/>
      <c r="S3401" s="14" t="n"/>
      <c r="T3401" s="14">
        <f>IF(OR($J3401="",$O3401=""),"",$O3401/$J3401)</f>
        <v/>
      </c>
      <c r="U3401" s="14" t="inlineStr">
        <is>
          <t>Concluído</t>
        </is>
      </c>
      <c r="V3401" s="14" t="n"/>
      <c r="W3401" s="14" t="n"/>
      <c r="X3401" s="14" t="n"/>
      <c r="Y3401" s="14" t="n"/>
      <c r="Z3401" s="14" t="n"/>
      <c r="AA3401" s="11" t="n"/>
      <c r="AB3401" s="14">
        <f>B3401&amp;"|"&amp;I3401</f>
        <v/>
      </c>
      <c r="AC3401">
        <f>IF($B3401="","","|"&amp;SUBSTITUTE(TRIM(SUBSTITUTE(SUBSTITUTE(SUBSTITUTE(SUBSTITUTE(SUBSTITUTE(SUBSTITUTE(SUBSTITUTE(SUBSTITUTE(SUBSTITUTE(SUBSTITUTE(SUBSTITUTE(SUBSTITUTE(SUBSTITUTE(SUBSTITUTE(TRIM($B3401&amp;""),CHAR(10)," "),CHAR(13)," "),"."," "),";"," "),","," "),"/"," "),"+"," "),"-"," "),"  "," "),"  "," "),"  "," "),"  "," "),"  "," "),"  "," "))," ","|")&amp;"|")</f>
        <v/>
      </c>
      <c r="AD3401">
        <f>TRIM($I3401&amp;"")</f>
        <v/>
      </c>
    </row>
    <row r="3402" ht="36" customHeight="1">
      <c r="A3402" s="9" t="n">
        <v>46211</v>
      </c>
      <c r="B3402" s="14" t="inlineStr">
        <is>
          <t>10241</t>
        </is>
      </c>
      <c r="C3402" s="14" t="inlineStr">
        <is>
          <t>M/C 0717 (MARROM)</t>
        </is>
      </c>
      <c r="D3402" s="14" t="inlineStr">
        <is>
          <t>50 SECCIONADORA 2</t>
        </is>
      </c>
      <c r="E3402" s="14" t="n">
        <v>30006101</v>
      </c>
      <c r="F3402" s="14" t="inlineStr">
        <is>
          <t>PE TRAS 880X30(911)X25 MDF (13PC) ESQ SANTIAGO NEW</t>
        </is>
      </c>
      <c r="G3402" s="14" t="inlineStr">
        <is>
          <t>50 SECCIONADORA 2</t>
        </is>
      </c>
      <c r="H3402" s="14" t="inlineStr">
        <is>
          <t>50 SECCIONADORA 2</t>
        </is>
      </c>
      <c r="I3402" s="9" t="inlineStr">
        <is>
          <t>50 SECCIONADORA 2</t>
        </is>
      </c>
      <c r="J3402" s="9" t="n">
        <v>60</v>
      </c>
      <c r="K3402" s="14">
        <f>IF($E3402="","",IFERROR(INDEX('01_Cad_Pecas'!$H$2:$H$5000,MATCH($E3402,'01_Cad_Pecas'!$D$2:$D$5000,0)),IFERROR(INDEX('01_Cad_Pecas'!$H$2:$H$5000,MATCH(VALUE($E3402),'01_Cad_Pecas'!$D$2:$D$5000,0)),"")))</f>
        <v/>
      </c>
      <c r="L3402" s="14">
        <f>IF($E3402="","",IFERROR(INDEX('01_Cad_Pecas'!$I$2:$I$5000,MATCH($E3402,'01_Cad_Pecas'!$D$2:$D$5000,0)),IFERROR(INDEX('01_Cad_Pecas'!$I$2:$I$5000,MATCH(VALUE($E3402),'01_Cad_Pecas'!$D$2:$D$5000,0)),"")))</f>
        <v/>
      </c>
      <c r="M3402" s="14">
        <f>IF(OR($J3402="",$L3402=""),"",IF($K3402="",0,$K3402)+$J3402*$L3402)</f>
        <v/>
      </c>
      <c r="N3402" s="14" t="n">
        <v>46211</v>
      </c>
      <c r="O3402" s="14" t="n">
        <v>60</v>
      </c>
      <c r="P3402" s="14" t="n"/>
      <c r="Q3402" s="14" t="n"/>
      <c r="R3402" s="14" t="n"/>
      <c r="S3402" s="14" t="n"/>
      <c r="T3402" s="14">
        <f>IF(OR($J3402="",$O3402=""),"",$O3402/$J3402)</f>
        <v/>
      </c>
      <c r="U3402" s="14" t="inlineStr">
        <is>
          <t>Concluído</t>
        </is>
      </c>
      <c r="V3402" s="14" t="n"/>
      <c r="W3402" s="14" t="n"/>
      <c r="X3402" s="14" t="n"/>
      <c r="Y3402" s="14" t="n"/>
      <c r="Z3402" s="14" t="n"/>
      <c r="AA3402" s="11" t="n"/>
      <c r="AB3402" s="14">
        <f>B3402&amp;"|"&amp;I3402</f>
        <v/>
      </c>
      <c r="AC3402">
        <f>IF($B3402="","","|"&amp;SUBSTITUTE(TRIM(SUBSTITUTE(SUBSTITUTE(SUBSTITUTE(SUBSTITUTE(SUBSTITUTE(SUBSTITUTE(SUBSTITUTE(SUBSTITUTE(SUBSTITUTE(SUBSTITUTE(SUBSTITUTE(SUBSTITUTE(SUBSTITUTE(SUBSTITUTE(TRIM($B3402&amp;""),CHAR(10)," "),CHAR(13)," "),"."," "),";"," "),","," "),"/"," "),"+"," "),"-"," "),"  "," "),"  "," "),"  "," "),"  "," "),"  "," "),"  "," "))," ","|")&amp;"|")</f>
        <v/>
      </c>
      <c r="AD3402">
        <f>TRIM($I3402&amp;"")</f>
        <v/>
      </c>
    </row>
    <row r="3403" ht="36" customHeight="1">
      <c r="A3403" s="9" t="n">
        <v>46211</v>
      </c>
      <c r="B3403" s="14" t="inlineStr">
        <is>
          <t>10241</t>
        </is>
      </c>
      <c r="C3403" s="14" t="inlineStr">
        <is>
          <t>M/C 0717 (MARROM)</t>
        </is>
      </c>
      <c r="D3403" s="14" t="inlineStr">
        <is>
          <t>50 SECCIONADORA 2</t>
        </is>
      </c>
      <c r="E3403" s="14" t="n">
        <v>30006102</v>
      </c>
      <c r="F3403" s="14" t="inlineStr">
        <is>
          <t>PE TRAS 880X30(911)X25 MDF (13PC) DIR SANTIAGO NEW</t>
        </is>
      </c>
      <c r="G3403" s="14" t="inlineStr">
        <is>
          <t>50 SECCIONADORA 2</t>
        </is>
      </c>
      <c r="H3403" s="14" t="inlineStr">
        <is>
          <t>50 SECCIONADORA 2</t>
        </is>
      </c>
      <c r="I3403" s="9" t="inlineStr">
        <is>
          <t>50 SECCIONADORA 2</t>
        </is>
      </c>
      <c r="J3403" s="9" t="n">
        <v>60</v>
      </c>
      <c r="K3403" s="14">
        <f>IF($E3403="","",IFERROR(INDEX('01_Cad_Pecas'!$H$2:$H$5000,MATCH($E3403,'01_Cad_Pecas'!$D$2:$D$5000,0)),IFERROR(INDEX('01_Cad_Pecas'!$H$2:$H$5000,MATCH(VALUE($E3403),'01_Cad_Pecas'!$D$2:$D$5000,0)),"")))</f>
        <v/>
      </c>
      <c r="L3403" s="14">
        <f>IF($E3403="","",IFERROR(INDEX('01_Cad_Pecas'!$I$2:$I$5000,MATCH($E3403,'01_Cad_Pecas'!$D$2:$D$5000,0)),IFERROR(INDEX('01_Cad_Pecas'!$I$2:$I$5000,MATCH(VALUE($E3403),'01_Cad_Pecas'!$D$2:$D$5000,0)),"")))</f>
        <v/>
      </c>
      <c r="M3403" s="14">
        <f>IF(OR($J3403="",$L3403=""),"",IF($K3403="",0,$K3403)+$J3403*$L3403)</f>
        <v/>
      </c>
      <c r="N3403" s="14" t="n">
        <v>46211</v>
      </c>
      <c r="O3403" s="14" t="n">
        <v>60</v>
      </c>
      <c r="P3403" s="14" t="n"/>
      <c r="Q3403" s="14" t="n"/>
      <c r="R3403" s="14" t="n"/>
      <c r="S3403" s="14" t="n"/>
      <c r="T3403" s="14">
        <f>IF(OR($J3403="",$O3403=""),"",$O3403/$J3403)</f>
        <v/>
      </c>
      <c r="U3403" s="14" t="inlineStr">
        <is>
          <t>Concluído</t>
        </is>
      </c>
      <c r="V3403" s="14" t="n"/>
      <c r="W3403" s="14" t="n"/>
      <c r="X3403" s="14" t="n"/>
      <c r="Y3403" s="14" t="n"/>
      <c r="Z3403" s="14" t="n"/>
      <c r="AA3403" s="11" t="n"/>
      <c r="AB3403" s="14">
        <f>B3403&amp;"|"&amp;I3403</f>
        <v/>
      </c>
      <c r="AC3403">
        <f>IF($B3403="","","|"&amp;SUBSTITUTE(TRIM(SUBSTITUTE(SUBSTITUTE(SUBSTITUTE(SUBSTITUTE(SUBSTITUTE(SUBSTITUTE(SUBSTITUTE(SUBSTITUTE(SUBSTITUTE(SUBSTITUTE(SUBSTITUTE(SUBSTITUTE(SUBSTITUTE(SUBSTITUTE(TRIM($B3403&amp;""),CHAR(10)," "),CHAR(13)," "),"."," "),";"," "),","," "),"/"," "),"+"," "),"-"," "),"  "," "),"  "," "),"  "," "),"  "," "),"  "," "),"  "," "))," ","|")&amp;"|")</f>
        <v/>
      </c>
      <c r="AD3403">
        <f>TRIM($I3403&amp;"")</f>
        <v/>
      </c>
    </row>
    <row r="3404" ht="36" customHeight="1">
      <c r="A3404" s="9" t="n">
        <v>46211</v>
      </c>
      <c r="B3404" s="14" t="inlineStr">
        <is>
          <t>10241</t>
        </is>
      </c>
      <c r="C3404" s="14" t="inlineStr">
        <is>
          <t>M/C 0717 (MARROM)</t>
        </is>
      </c>
      <c r="D3404" s="14" t="inlineStr">
        <is>
          <t>50 SECCIONADORA 2</t>
        </is>
      </c>
      <c r="E3404" s="14" t="n">
        <v>30006110</v>
      </c>
      <c r="F3404" s="14" t="inlineStr">
        <is>
          <t>PE FRONTAL 430X(108)51X25 MDF (DIR) SANTIAGO NEW</t>
        </is>
      </c>
      <c r="G3404" s="14" t="inlineStr">
        <is>
          <t>50 SECCIONADORA 2</t>
        </is>
      </c>
      <c r="H3404" s="14" t="inlineStr">
        <is>
          <t>50 SECCIONADORA 2</t>
        </is>
      </c>
      <c r="I3404" s="9" t="inlineStr">
        <is>
          <t>50 SECCIONADORA 2</t>
        </is>
      </c>
      <c r="J3404" s="9" t="n">
        <v>60</v>
      </c>
      <c r="K3404" s="14">
        <f>IF($E3404="","",IFERROR(INDEX('01_Cad_Pecas'!$H$2:$H$5000,MATCH($E3404,'01_Cad_Pecas'!$D$2:$D$5000,0)),IFERROR(INDEX('01_Cad_Pecas'!$H$2:$H$5000,MATCH(VALUE($E3404),'01_Cad_Pecas'!$D$2:$D$5000,0)),"")))</f>
        <v/>
      </c>
      <c r="L3404" s="14">
        <f>IF($E3404="","",IFERROR(INDEX('01_Cad_Pecas'!$I$2:$I$5000,MATCH($E3404,'01_Cad_Pecas'!$D$2:$D$5000,0)),IFERROR(INDEX('01_Cad_Pecas'!$I$2:$I$5000,MATCH(VALUE($E3404),'01_Cad_Pecas'!$D$2:$D$5000,0)),"")))</f>
        <v/>
      </c>
      <c r="M3404" s="14">
        <f>IF(OR($J3404="",$L3404=""),"",IF($K3404="",0,$K3404)+$J3404*$L3404)</f>
        <v/>
      </c>
      <c r="N3404" s="14" t="n">
        <v>46211</v>
      </c>
      <c r="O3404" s="14" t="n">
        <v>60</v>
      </c>
      <c r="P3404" s="14" t="n"/>
      <c r="Q3404" s="14" t="n"/>
      <c r="R3404" s="14" t="n"/>
      <c r="S3404" s="14" t="n"/>
      <c r="T3404" s="14">
        <f>IF(OR($J3404="",$O3404=""),"",$O3404/$J3404)</f>
        <v/>
      </c>
      <c r="U3404" s="14" t="inlineStr">
        <is>
          <t>Concluído</t>
        </is>
      </c>
      <c r="V3404" s="14" t="n"/>
      <c r="W3404" s="14" t="n"/>
      <c r="X3404" s="14" t="n"/>
      <c r="Y3404" s="14" t="n"/>
      <c r="Z3404" s="14" t="n"/>
      <c r="AA3404" s="11" t="n"/>
      <c r="AB3404" s="14">
        <f>B3404&amp;"|"&amp;I3404</f>
        <v/>
      </c>
      <c r="AC3404">
        <f>IF($B3404="","","|"&amp;SUBSTITUTE(TRIM(SUBSTITUTE(SUBSTITUTE(SUBSTITUTE(SUBSTITUTE(SUBSTITUTE(SUBSTITUTE(SUBSTITUTE(SUBSTITUTE(SUBSTITUTE(SUBSTITUTE(SUBSTITUTE(SUBSTITUTE(SUBSTITUTE(SUBSTITUTE(TRIM($B3404&amp;""),CHAR(10)," "),CHAR(13)," "),"."," "),";"," "),","," "),"/"," "),"+"," "),"-"," "),"  "," "),"  "," "),"  "," "),"  "," "),"  "," "),"  "," "))," ","|")&amp;"|")</f>
        <v/>
      </c>
      <c r="AD3404">
        <f>TRIM($I3404&amp;"")</f>
        <v/>
      </c>
    </row>
    <row r="3405" ht="36" customHeight="1">
      <c r="A3405" s="9" t="n">
        <v>46211</v>
      </c>
      <c r="B3405" s="14" t="inlineStr">
        <is>
          <t>10241</t>
        </is>
      </c>
      <c r="C3405" s="14" t="inlineStr">
        <is>
          <t>M/C 0717 (MARROM)</t>
        </is>
      </c>
      <c r="D3405" s="14" t="inlineStr">
        <is>
          <t>50 SECCIONADORA 2</t>
        </is>
      </c>
      <c r="E3405" s="14" t="n">
        <v>30006111</v>
      </c>
      <c r="F3405" s="14" t="inlineStr">
        <is>
          <t>PE FRONTAL 430X(108)51X25MDF (ESQRD) SANTIAGO NEW</t>
        </is>
      </c>
      <c r="G3405" s="14" t="inlineStr">
        <is>
          <t>50 SECCIONADORA 2</t>
        </is>
      </c>
      <c r="H3405" s="14" t="inlineStr">
        <is>
          <t>50 SECCIONADORA 2</t>
        </is>
      </c>
      <c r="I3405" s="9" t="inlineStr">
        <is>
          <t>50 SECCIONADORA 2</t>
        </is>
      </c>
      <c r="J3405" s="9" t="n">
        <v>60</v>
      </c>
      <c r="K3405" s="14">
        <f>IF($E3405="","",IFERROR(INDEX('01_Cad_Pecas'!$H$2:$H$5000,MATCH($E3405,'01_Cad_Pecas'!$D$2:$D$5000,0)),IFERROR(INDEX('01_Cad_Pecas'!$H$2:$H$5000,MATCH(VALUE($E3405),'01_Cad_Pecas'!$D$2:$D$5000,0)),"")))</f>
        <v/>
      </c>
      <c r="L3405" s="14">
        <f>IF($E3405="","",IFERROR(INDEX('01_Cad_Pecas'!$I$2:$I$5000,MATCH($E3405,'01_Cad_Pecas'!$D$2:$D$5000,0)),IFERROR(INDEX('01_Cad_Pecas'!$I$2:$I$5000,MATCH(VALUE($E3405),'01_Cad_Pecas'!$D$2:$D$5000,0)),"")))</f>
        <v/>
      </c>
      <c r="M3405" s="14">
        <f>IF(OR($J3405="",$L3405=""),"",IF($K3405="",0,$K3405)+$J3405*$L3405)</f>
        <v/>
      </c>
      <c r="N3405" s="14" t="n">
        <v>46211</v>
      </c>
      <c r="O3405" s="14" t="n">
        <v>60</v>
      </c>
      <c r="P3405" s="14" t="n"/>
      <c r="Q3405" s="14" t="n"/>
      <c r="R3405" s="14" t="n"/>
      <c r="S3405" s="14" t="n"/>
      <c r="T3405" s="14">
        <f>IF(OR($J3405="",$O3405=""),"",$O3405/$J3405)</f>
        <v/>
      </c>
      <c r="U3405" s="14" t="inlineStr">
        <is>
          <t>Concluído</t>
        </is>
      </c>
      <c r="V3405" s="14" t="n"/>
      <c r="W3405" s="14" t="n"/>
      <c r="X3405" s="14" t="n"/>
      <c r="Y3405" s="14" t="n"/>
      <c r="Z3405" s="14" t="n"/>
      <c r="AA3405" s="11" t="n"/>
      <c r="AB3405" s="14">
        <f>B3405&amp;"|"&amp;I3405</f>
        <v/>
      </c>
      <c r="AC3405">
        <f>IF($B3405="","","|"&amp;SUBSTITUTE(TRIM(SUBSTITUTE(SUBSTITUTE(SUBSTITUTE(SUBSTITUTE(SUBSTITUTE(SUBSTITUTE(SUBSTITUTE(SUBSTITUTE(SUBSTITUTE(SUBSTITUTE(SUBSTITUTE(SUBSTITUTE(SUBSTITUTE(SUBSTITUTE(TRIM($B3405&amp;""),CHAR(10)," "),CHAR(13)," "),"."," "),";"," "),","," "),"/"," "),"+"," "),"-"," "),"  "," "),"  "," "),"  "," "),"  "," "),"  "," "),"  "," "))," ","|")&amp;"|")</f>
        <v/>
      </c>
      <c r="AD3405">
        <f>TRIM($I3405&amp;"")</f>
        <v/>
      </c>
    </row>
    <row r="3406" ht="36" customHeight="1">
      <c r="A3406" s="9" t="n">
        <v>46211</v>
      </c>
      <c r="B3406" s="14" t="inlineStr">
        <is>
          <t>10241</t>
        </is>
      </c>
      <c r="C3406" s="14" t="inlineStr">
        <is>
          <t>M/C 0717 (MARROM)</t>
        </is>
      </c>
      <c r="D3406" s="14" t="inlineStr">
        <is>
          <t>50 SECCIONADORA 2</t>
        </is>
      </c>
      <c r="E3406" s="14" t="n">
        <v>30009703</v>
      </c>
      <c r="F3406" s="14" t="inlineStr">
        <is>
          <t>ESPALDAR 390X40(911)X25 MDF (24) - CADEIRA GRECIA</t>
        </is>
      </c>
      <c r="G3406" s="14" t="inlineStr">
        <is>
          <t>50 SECCIONADORA 2</t>
        </is>
      </c>
      <c r="H3406" s="14" t="inlineStr">
        <is>
          <t>50 SECCIONADORA 2</t>
        </is>
      </c>
      <c r="I3406" s="9" t="inlineStr">
        <is>
          <t>50 SECCIONADORA 2</t>
        </is>
      </c>
      <c r="J3406" s="9" t="n">
        <v>8</v>
      </c>
      <c r="K3406" s="14">
        <f>IF($E3406="","",IFERROR(INDEX('01_Cad_Pecas'!$H$2:$H$5000,MATCH($E3406,'01_Cad_Pecas'!$D$2:$D$5000,0)),IFERROR(INDEX('01_Cad_Pecas'!$H$2:$H$5000,MATCH(VALUE($E3406),'01_Cad_Pecas'!$D$2:$D$5000,0)),"")))</f>
        <v/>
      </c>
      <c r="L3406" s="14">
        <f>IF($E3406="","",IFERROR(INDEX('01_Cad_Pecas'!$I$2:$I$5000,MATCH($E3406,'01_Cad_Pecas'!$D$2:$D$5000,0)),IFERROR(INDEX('01_Cad_Pecas'!$I$2:$I$5000,MATCH(VALUE($E3406),'01_Cad_Pecas'!$D$2:$D$5000,0)),"")))</f>
        <v/>
      </c>
      <c r="M3406" s="14">
        <f>IF(OR($J3406="",$L3406=""),"",IF($K3406="",0,$K3406)+$J3406*$L3406)</f>
        <v/>
      </c>
      <c r="N3406" s="14" t="n">
        <v>46211</v>
      </c>
      <c r="O3406" s="14" t="n">
        <v>8</v>
      </c>
      <c r="P3406" s="14" t="n"/>
      <c r="Q3406" s="14" t="n"/>
      <c r="R3406" s="14" t="n"/>
      <c r="S3406" s="14" t="n"/>
      <c r="T3406" s="14">
        <f>IF(OR($J3406="",$O3406=""),"",$O3406/$J3406)</f>
        <v/>
      </c>
      <c r="U3406" s="14" t="inlineStr">
        <is>
          <t>Concluído</t>
        </is>
      </c>
      <c r="V3406" s="14" t="n"/>
      <c r="W3406" s="14" t="n"/>
      <c r="X3406" s="14" t="n"/>
      <c r="Y3406" s="14" t="n"/>
      <c r="Z3406" s="14" t="n"/>
      <c r="AA3406" s="11" t="n"/>
      <c r="AB3406" s="14">
        <f>B3406&amp;"|"&amp;I3406</f>
        <v/>
      </c>
      <c r="AC3406">
        <f>IF($B3406="","","|"&amp;SUBSTITUTE(TRIM(SUBSTITUTE(SUBSTITUTE(SUBSTITUTE(SUBSTITUTE(SUBSTITUTE(SUBSTITUTE(SUBSTITUTE(SUBSTITUTE(SUBSTITUTE(SUBSTITUTE(SUBSTITUTE(SUBSTITUTE(SUBSTITUTE(SUBSTITUTE(TRIM($B3406&amp;""),CHAR(10)," "),CHAR(13)," "),"."," "),";"," "),","," "),"/"," "),"+"," "),"-"," "),"  "," "),"  "," "),"  "," "),"  "," "),"  "," "),"  "," "))," ","|")&amp;"|")</f>
        <v/>
      </c>
      <c r="AD3406">
        <f>TRIM($I3406&amp;"")</f>
        <v/>
      </c>
    </row>
    <row r="3407" ht="48" customHeight="1">
      <c r="A3407" s="9" t="n">
        <v>46211</v>
      </c>
      <c r="B3407" s="14" t="inlineStr">
        <is>
          <t>10245</t>
        </is>
      </c>
      <c r="C3407" s="14" t="inlineStr">
        <is>
          <t>M/C 0713 ENCAIXE ESPLANADA (FOLHA AZUL)</t>
        </is>
      </c>
      <c r="D3407" s="14" t="inlineStr">
        <is>
          <t>50 SECCIONADORA 2</t>
        </is>
      </c>
      <c r="E3407" s="14" t="n">
        <v>30001204</v>
      </c>
      <c r="F3407" s="14" t="inlineStr">
        <is>
          <t>ASSENTO 430X403X09 MDP CAD PE INTEIRO/ MADEIRA</t>
        </is>
      </c>
      <c r="G3407" s="14" t="inlineStr">
        <is>
          <t>50 SECCIONADORA 2</t>
        </is>
      </c>
      <c r="H3407" s="14" t="inlineStr">
        <is>
          <t>50 SECCIONADORA 2</t>
        </is>
      </c>
      <c r="I3407" s="9" t="inlineStr">
        <is>
          <t>50 SECCIONADORA 2</t>
        </is>
      </c>
      <c r="J3407" s="9" t="n">
        <v>30</v>
      </c>
      <c r="K3407" s="14">
        <f>IF($E3407="","",IFERROR(INDEX('01_Cad_Pecas'!$H$2:$H$5000,MATCH($E3407,'01_Cad_Pecas'!$D$2:$D$5000,0)),IFERROR(INDEX('01_Cad_Pecas'!$H$2:$H$5000,MATCH(VALUE($E3407),'01_Cad_Pecas'!$D$2:$D$5000,0)),"")))</f>
        <v/>
      </c>
      <c r="L3407" s="14">
        <f>IF($E3407="","",IFERROR(INDEX('01_Cad_Pecas'!$I$2:$I$5000,MATCH($E3407,'01_Cad_Pecas'!$D$2:$D$5000,0)),IFERROR(INDEX('01_Cad_Pecas'!$I$2:$I$5000,MATCH(VALUE($E3407),'01_Cad_Pecas'!$D$2:$D$5000,0)),"")))</f>
        <v/>
      </c>
      <c r="M3407" s="14">
        <f>IF(OR($J3407="",$L3407=""),"",IF($K3407="",0,$K3407)+$J3407*$L3407)</f>
        <v/>
      </c>
      <c r="N3407" s="14" t="n">
        <v>46211</v>
      </c>
      <c r="O3407" s="14" t="n">
        <v>30</v>
      </c>
      <c r="P3407" s="14" t="n"/>
      <c r="Q3407" s="14" t="n"/>
      <c r="R3407" s="14" t="n"/>
      <c r="S3407" s="14" t="n"/>
      <c r="T3407" s="14">
        <f>IF(OR($J3407="",$O3407=""),"",$O3407/$J3407)</f>
        <v/>
      </c>
      <c r="U3407" s="14" t="inlineStr">
        <is>
          <t>Concluído</t>
        </is>
      </c>
      <c r="V3407" s="14" t="n"/>
      <c r="W3407" s="14" t="n"/>
      <c r="X3407" s="14" t="n"/>
      <c r="Y3407" s="14" t="n"/>
      <c r="Z3407" s="14" t="n"/>
      <c r="AA3407" s="11" t="n"/>
      <c r="AB3407" s="14">
        <f>B3407&amp;"|"&amp;I3407</f>
        <v/>
      </c>
      <c r="AC3407">
        <f>IF($B3407="","","|"&amp;SUBSTITUTE(TRIM(SUBSTITUTE(SUBSTITUTE(SUBSTITUTE(SUBSTITUTE(SUBSTITUTE(SUBSTITUTE(SUBSTITUTE(SUBSTITUTE(SUBSTITUTE(SUBSTITUTE(SUBSTITUTE(SUBSTITUTE(SUBSTITUTE(SUBSTITUTE(TRIM($B3407&amp;""),CHAR(10)," "),CHAR(13)," "),"."," "),";"," "),","," "),"/"," "),"+"," "),"-"," "),"  "," "),"  "," "),"  "," "),"  "," "),"  "," "),"  "," "))," ","|")&amp;"|")</f>
        <v/>
      </c>
      <c r="AD3407">
        <f>TRIM($I3407&amp;"")</f>
        <v/>
      </c>
    </row>
    <row r="3408" ht="48" customHeight="1">
      <c r="A3408" s="9" t="n">
        <v>46211</v>
      </c>
      <c r="B3408" s="14" t="inlineStr">
        <is>
          <t>10245</t>
        </is>
      </c>
      <c r="C3408" s="14" t="inlineStr">
        <is>
          <t>M/C 0713 ENCAIXE ESPLANADA (FOLHA AZUL)</t>
        </is>
      </c>
      <c r="D3408" s="14" t="inlineStr">
        <is>
          <t>50 SECCIONADORA 2</t>
        </is>
      </c>
      <c r="E3408" s="14" t="n">
        <v>30001308</v>
      </c>
      <c r="F3408" s="14" t="inlineStr">
        <is>
          <t>APOIO ESPALDAR 360X40X25 MDP - PE INTEIRO</t>
        </is>
      </c>
      <c r="G3408" s="14" t="inlineStr">
        <is>
          <t>50 SECCIONADORA 2</t>
        </is>
      </c>
      <c r="H3408" s="14" t="inlineStr">
        <is>
          <t>50 SECCIONADORA 2</t>
        </is>
      </c>
      <c r="I3408" s="9" t="inlineStr">
        <is>
          <t>50 SECCIONADORA 2</t>
        </is>
      </c>
      <c r="J3408" s="9" t="n">
        <v>30</v>
      </c>
      <c r="K3408" s="14">
        <f>IF($E3408="","",IFERROR(INDEX('01_Cad_Pecas'!$H$2:$H$5000,MATCH($E3408,'01_Cad_Pecas'!$D$2:$D$5000,0)),IFERROR(INDEX('01_Cad_Pecas'!$H$2:$H$5000,MATCH(VALUE($E3408),'01_Cad_Pecas'!$D$2:$D$5000,0)),"")))</f>
        <v/>
      </c>
      <c r="L3408" s="14">
        <f>IF($E3408="","",IFERROR(INDEX('01_Cad_Pecas'!$I$2:$I$5000,MATCH($E3408,'01_Cad_Pecas'!$D$2:$D$5000,0)),IFERROR(INDEX('01_Cad_Pecas'!$I$2:$I$5000,MATCH(VALUE($E3408),'01_Cad_Pecas'!$D$2:$D$5000,0)),"")))</f>
        <v/>
      </c>
      <c r="M3408" s="14">
        <f>IF(OR($J3408="",$L3408=""),"",IF($K3408="",0,$K3408)+$J3408*$L3408)</f>
        <v/>
      </c>
      <c r="N3408" s="14" t="n">
        <v>46211</v>
      </c>
      <c r="O3408" s="14" t="n">
        <v>30</v>
      </c>
      <c r="P3408" s="14" t="n"/>
      <c r="Q3408" s="14" t="n"/>
      <c r="R3408" s="14" t="n"/>
      <c r="S3408" s="14" t="n"/>
      <c r="T3408" s="14">
        <f>IF(OR($J3408="",$O3408=""),"",$O3408/$J3408)</f>
        <v/>
      </c>
      <c r="U3408" s="14" t="inlineStr">
        <is>
          <t>Concluído</t>
        </is>
      </c>
      <c r="V3408" s="14" t="n"/>
      <c r="W3408" s="14" t="n"/>
      <c r="X3408" s="14" t="n"/>
      <c r="Y3408" s="14" t="n"/>
      <c r="Z3408" s="14" t="n"/>
      <c r="AA3408" s="11" t="n"/>
      <c r="AB3408" s="14">
        <f>B3408&amp;"|"&amp;I3408</f>
        <v/>
      </c>
      <c r="AC3408">
        <f>IF($B3408="","","|"&amp;SUBSTITUTE(TRIM(SUBSTITUTE(SUBSTITUTE(SUBSTITUTE(SUBSTITUTE(SUBSTITUTE(SUBSTITUTE(SUBSTITUTE(SUBSTITUTE(SUBSTITUTE(SUBSTITUTE(SUBSTITUTE(SUBSTITUTE(SUBSTITUTE(SUBSTITUTE(TRIM($B3408&amp;""),CHAR(10)," "),CHAR(13)," "),"."," "),";"," "),","," "),"/"," "),"+"," "),"-"," "),"  "," "),"  "," "),"  "," "),"  "," "),"  "," "),"  "," "))," ","|")&amp;"|")</f>
        <v/>
      </c>
      <c r="AD3408">
        <f>TRIM($I3408&amp;"")</f>
        <v/>
      </c>
    </row>
    <row r="3409" ht="48" customHeight="1">
      <c r="A3409" s="9" t="n">
        <v>46211</v>
      </c>
      <c r="B3409" s="14" t="inlineStr">
        <is>
          <t>10245</t>
        </is>
      </c>
      <c r="C3409" s="14" t="inlineStr">
        <is>
          <t>M/C 0713 ENCAIXE ESPLANADA (FOLHA AZUL)</t>
        </is>
      </c>
      <c r="D3409" s="14" t="inlineStr">
        <is>
          <t>50 SECCIONADORA 2</t>
        </is>
      </c>
      <c r="E3409" s="14" t="n">
        <v>30001309</v>
      </c>
      <c r="F3409" s="14" t="inlineStr">
        <is>
          <t>TRA CENTR 360X56(911)X25 MDP (14PCS) - PE INTEIRO</t>
        </is>
      </c>
      <c r="G3409" s="14" t="inlineStr">
        <is>
          <t>50 SECCIONADORA 2</t>
        </is>
      </c>
      <c r="H3409" s="14" t="inlineStr">
        <is>
          <t>50 SECCIONADORA 2</t>
        </is>
      </c>
      <c r="I3409" s="9" t="inlineStr">
        <is>
          <t>50 SECCIONADORA 2</t>
        </is>
      </c>
      <c r="J3409" s="9" t="n">
        <v>30</v>
      </c>
      <c r="K3409" s="14">
        <f>IF($E3409="","",IFERROR(INDEX('01_Cad_Pecas'!$H$2:$H$5000,MATCH($E3409,'01_Cad_Pecas'!$D$2:$D$5000,0)),IFERROR(INDEX('01_Cad_Pecas'!$H$2:$H$5000,MATCH(VALUE($E3409),'01_Cad_Pecas'!$D$2:$D$5000,0)),"")))</f>
        <v/>
      </c>
      <c r="L3409" s="14">
        <f>IF($E3409="","",IFERROR(INDEX('01_Cad_Pecas'!$I$2:$I$5000,MATCH($E3409,'01_Cad_Pecas'!$D$2:$D$5000,0)),IFERROR(INDEX('01_Cad_Pecas'!$I$2:$I$5000,MATCH(VALUE($E3409),'01_Cad_Pecas'!$D$2:$D$5000,0)),"")))</f>
        <v/>
      </c>
      <c r="M3409" s="14">
        <f>IF(OR($J3409="",$L3409=""),"",IF($K3409="",0,$K3409)+$J3409*$L3409)</f>
        <v/>
      </c>
      <c r="N3409" s="14" t="n">
        <v>46211</v>
      </c>
      <c r="O3409" s="14" t="n">
        <v>30</v>
      </c>
      <c r="P3409" s="14" t="n"/>
      <c r="Q3409" s="14" t="n"/>
      <c r="R3409" s="14" t="n"/>
      <c r="S3409" s="14" t="n"/>
      <c r="T3409" s="14">
        <f>IF(OR($J3409="",$O3409=""),"",$O3409/$J3409)</f>
        <v/>
      </c>
      <c r="U3409" s="14" t="inlineStr">
        <is>
          <t>Concluído</t>
        </is>
      </c>
      <c r="V3409" s="14" t="n"/>
      <c r="W3409" s="14" t="n"/>
      <c r="X3409" s="14" t="n"/>
      <c r="Y3409" s="14" t="n"/>
      <c r="Z3409" s="14" t="n"/>
      <c r="AA3409" s="11" t="n"/>
      <c r="AB3409" s="14">
        <f>B3409&amp;"|"&amp;I3409</f>
        <v/>
      </c>
      <c r="AC3409">
        <f>IF($B3409="","","|"&amp;SUBSTITUTE(TRIM(SUBSTITUTE(SUBSTITUTE(SUBSTITUTE(SUBSTITUTE(SUBSTITUTE(SUBSTITUTE(SUBSTITUTE(SUBSTITUTE(SUBSTITUTE(SUBSTITUTE(SUBSTITUTE(SUBSTITUTE(SUBSTITUTE(SUBSTITUTE(TRIM($B3409&amp;""),CHAR(10)," "),CHAR(13)," "),"."," "),";"," "),","," "),"/"," "),"+"," "),"-"," "),"  "," "),"  "," "),"  "," "),"  "," "),"  "," "),"  "," "))," ","|")&amp;"|")</f>
        <v/>
      </c>
      <c r="AD3409">
        <f>TRIM($I3409&amp;"")</f>
        <v/>
      </c>
    </row>
    <row r="3410" ht="48" customHeight="1">
      <c r="A3410" s="9" t="n">
        <v>46211</v>
      </c>
      <c r="B3410" s="14" t="inlineStr">
        <is>
          <t>10245</t>
        </is>
      </c>
      <c r="C3410" s="14" t="inlineStr">
        <is>
          <t>M/C 0713 ENCAIXE ESPLANADA (FOLHA AZUL)</t>
        </is>
      </c>
      <c r="D3410" s="14" t="inlineStr">
        <is>
          <t>50 SECCIONADORA 2</t>
        </is>
      </c>
      <c r="E3410" s="14" t="n">
        <v>30001203</v>
      </c>
      <c r="F3410" s="14" t="inlineStr">
        <is>
          <t>LAT ASSENTO 430X80X18 MDF CAD PE INTEIRO/ MADEIRA</t>
        </is>
      </c>
      <c r="G3410" s="14" t="inlineStr">
        <is>
          <t>50 SECCIONADORA 2</t>
        </is>
      </c>
      <c r="H3410" s="14" t="inlineStr">
        <is>
          <t>50 SECCIONADORA 2</t>
        </is>
      </c>
      <c r="I3410" s="9" t="inlineStr">
        <is>
          <t>50 SECCIONADORA 2</t>
        </is>
      </c>
      <c r="J3410" s="9" t="n">
        <v>60</v>
      </c>
      <c r="K3410" s="14">
        <f>IF($E3410="","",IFERROR(INDEX('01_Cad_Pecas'!$H$2:$H$5000,MATCH($E3410,'01_Cad_Pecas'!$D$2:$D$5000,0)),IFERROR(INDEX('01_Cad_Pecas'!$H$2:$H$5000,MATCH(VALUE($E3410),'01_Cad_Pecas'!$D$2:$D$5000,0)),"")))</f>
        <v/>
      </c>
      <c r="L3410" s="14">
        <f>IF($E3410="","",IFERROR(INDEX('01_Cad_Pecas'!$I$2:$I$5000,MATCH($E3410,'01_Cad_Pecas'!$D$2:$D$5000,0)),IFERROR(INDEX('01_Cad_Pecas'!$I$2:$I$5000,MATCH(VALUE($E3410),'01_Cad_Pecas'!$D$2:$D$5000,0)),"")))</f>
        <v/>
      </c>
      <c r="M3410" s="14">
        <f>IF(OR($J3410="",$L3410=""),"",IF($K3410="",0,$K3410)+$J3410*$L3410)</f>
        <v/>
      </c>
      <c r="N3410" s="14" t="n">
        <v>46211</v>
      </c>
      <c r="O3410" s="14" t="n">
        <v>60</v>
      </c>
      <c r="P3410" s="14" t="n"/>
      <c r="Q3410" s="14" t="n"/>
      <c r="R3410" s="14" t="n"/>
      <c r="S3410" s="14" t="n"/>
      <c r="T3410" s="14">
        <f>IF(OR($J3410="",$O3410=""),"",$O3410/$J3410)</f>
        <v/>
      </c>
      <c r="U3410" s="14" t="inlineStr">
        <is>
          <t>Concluído</t>
        </is>
      </c>
      <c r="V3410" s="14" t="n"/>
      <c r="W3410" s="14" t="n"/>
      <c r="X3410" s="14" t="n"/>
      <c r="Y3410" s="14" t="n"/>
      <c r="Z3410" s="14" t="n"/>
      <c r="AA3410" s="11" t="n"/>
      <c r="AB3410" s="14">
        <f>B3410&amp;"|"&amp;I3410</f>
        <v/>
      </c>
      <c r="AC3410">
        <f>IF($B3410="","","|"&amp;SUBSTITUTE(TRIM(SUBSTITUTE(SUBSTITUTE(SUBSTITUTE(SUBSTITUTE(SUBSTITUTE(SUBSTITUTE(SUBSTITUTE(SUBSTITUTE(SUBSTITUTE(SUBSTITUTE(SUBSTITUTE(SUBSTITUTE(SUBSTITUTE(SUBSTITUTE(TRIM($B3410&amp;""),CHAR(10)," "),CHAR(13)," "),"."," "),";"," "),","," "),"/"," "),"+"," "),"-"," "),"  "," "),"  "," "),"  "," "),"  "," "),"  "," "),"  "," "))," ","|")&amp;"|")</f>
        <v/>
      </c>
      <c r="AD3410">
        <f>TRIM($I3410&amp;"")</f>
        <v/>
      </c>
    </row>
    <row r="3411" ht="48" customHeight="1">
      <c r="A3411" s="9" t="n">
        <v>46211</v>
      </c>
      <c r="B3411" s="14" t="inlineStr">
        <is>
          <t>10245</t>
        </is>
      </c>
      <c r="C3411" s="14" t="inlineStr">
        <is>
          <t>M/C 0713 ENCAIXE ESPLANADA (FOLHA AZUL)</t>
        </is>
      </c>
      <c r="D3411" s="14" t="inlineStr">
        <is>
          <t>50 SECCIONADORA 2</t>
        </is>
      </c>
      <c r="E3411" s="14" t="n">
        <v>30001202</v>
      </c>
      <c r="F3411" s="14" t="inlineStr">
        <is>
          <t>PÉ FRONTAL 441X65(911)X25 MDF (16PÇS) - CAD PÉ INT</t>
        </is>
      </c>
      <c r="G3411" s="14" t="inlineStr">
        <is>
          <t>50 SECCIONADORA 2</t>
        </is>
      </c>
      <c r="H3411" s="14" t="inlineStr">
        <is>
          <t>50 SECCIONADORA 2</t>
        </is>
      </c>
      <c r="I3411" s="9" t="inlineStr">
        <is>
          <t>50 SECCIONADORA 2</t>
        </is>
      </c>
      <c r="J3411" s="9" t="n">
        <v>60</v>
      </c>
      <c r="K3411" s="14">
        <f>IF($E3411="","",IFERROR(INDEX('01_Cad_Pecas'!$H$2:$H$5000,MATCH($E3411,'01_Cad_Pecas'!$D$2:$D$5000,0)),IFERROR(INDEX('01_Cad_Pecas'!$H$2:$H$5000,MATCH(VALUE($E3411),'01_Cad_Pecas'!$D$2:$D$5000,0)),"")))</f>
        <v/>
      </c>
      <c r="L3411" s="14">
        <f>IF($E3411="","",IFERROR(INDEX('01_Cad_Pecas'!$I$2:$I$5000,MATCH($E3411,'01_Cad_Pecas'!$D$2:$D$5000,0)),IFERROR(INDEX('01_Cad_Pecas'!$I$2:$I$5000,MATCH(VALUE($E3411),'01_Cad_Pecas'!$D$2:$D$5000,0)),"")))</f>
        <v/>
      </c>
      <c r="M3411" s="14">
        <f>IF(OR($J3411="",$L3411=""),"",IF($K3411="",0,$K3411)+$J3411*$L3411)</f>
        <v/>
      </c>
      <c r="N3411" s="14" t="n">
        <v>46211</v>
      </c>
      <c r="O3411" s="14" t="n">
        <v>60</v>
      </c>
      <c r="P3411" s="14" t="n"/>
      <c r="Q3411" s="14" t="n"/>
      <c r="R3411" s="14" t="n"/>
      <c r="S3411" s="14" t="n"/>
      <c r="T3411" s="14">
        <f>IF(OR($J3411="",$O3411=""),"",$O3411/$J3411)</f>
        <v/>
      </c>
      <c r="U3411" s="14" t="inlineStr">
        <is>
          <t>Concluído</t>
        </is>
      </c>
      <c r="V3411" s="14" t="n"/>
      <c r="W3411" s="14" t="n"/>
      <c r="X3411" s="14" t="n"/>
      <c r="Y3411" s="14" t="n"/>
      <c r="Z3411" s="14" t="n"/>
      <c r="AA3411" s="11" t="n"/>
      <c r="AB3411" s="14">
        <f>B3411&amp;"|"&amp;I3411</f>
        <v/>
      </c>
      <c r="AC3411">
        <f>IF($B3411="","","|"&amp;SUBSTITUTE(TRIM(SUBSTITUTE(SUBSTITUTE(SUBSTITUTE(SUBSTITUTE(SUBSTITUTE(SUBSTITUTE(SUBSTITUTE(SUBSTITUTE(SUBSTITUTE(SUBSTITUTE(SUBSTITUTE(SUBSTITUTE(SUBSTITUTE(SUBSTITUTE(TRIM($B3411&amp;""),CHAR(10)," "),CHAR(13)," "),"."," "),";"," "),","," "),"/"," "),"+"," "),"-"," "),"  "," "),"  "," "),"  "," "),"  "," "),"  "," "),"  "," "))," ","|")&amp;"|")</f>
        <v/>
      </c>
      <c r="AD3411">
        <f>TRIM($I3411&amp;"")</f>
        <v/>
      </c>
    </row>
    <row r="3412" ht="48" customHeight="1">
      <c r="A3412" s="9" t="n">
        <v>46211</v>
      </c>
      <c r="B3412" s="14" t="inlineStr">
        <is>
          <t>10245</t>
        </is>
      </c>
      <c r="C3412" s="14" t="inlineStr">
        <is>
          <t>M/C 0713 ENCAIXE ESPLANADA (FOLHA AZUL)</t>
        </is>
      </c>
      <c r="D3412" s="14" t="inlineStr">
        <is>
          <t>50 SECCIONADORA 2</t>
        </is>
      </c>
      <c r="E3412" s="14" t="n">
        <v>30001301</v>
      </c>
      <c r="F3412" s="14" t="inlineStr">
        <is>
          <t>PE TRASEIRO 920X65(911)X25 MDF (11PCS)- CAD PE INT</t>
        </is>
      </c>
      <c r="G3412" s="14" t="inlineStr">
        <is>
          <t>50 SECCIONADORA 2</t>
        </is>
      </c>
      <c r="H3412" s="14" t="inlineStr">
        <is>
          <t>50 SECCIONADORA 2</t>
        </is>
      </c>
      <c r="I3412" s="9" t="inlineStr">
        <is>
          <t>50 SECCIONADORA 2</t>
        </is>
      </c>
      <c r="J3412" s="9" t="n">
        <v>60</v>
      </c>
      <c r="K3412" s="14">
        <f>IF($E3412="","",IFERROR(INDEX('01_Cad_Pecas'!$H$2:$H$5000,MATCH($E3412,'01_Cad_Pecas'!$D$2:$D$5000,0)),IFERROR(INDEX('01_Cad_Pecas'!$H$2:$H$5000,MATCH(VALUE($E3412),'01_Cad_Pecas'!$D$2:$D$5000,0)),"")))</f>
        <v/>
      </c>
      <c r="L3412" s="14">
        <f>IF($E3412="","",IFERROR(INDEX('01_Cad_Pecas'!$I$2:$I$5000,MATCH($E3412,'01_Cad_Pecas'!$D$2:$D$5000,0)),IFERROR(INDEX('01_Cad_Pecas'!$I$2:$I$5000,MATCH(VALUE($E3412),'01_Cad_Pecas'!$D$2:$D$5000,0)),"")))</f>
        <v/>
      </c>
      <c r="M3412" s="14">
        <f>IF(OR($J3412="",$L3412=""),"",IF($K3412="",0,$K3412)+$J3412*$L3412)</f>
        <v/>
      </c>
      <c r="N3412" s="14" t="n">
        <v>46211</v>
      </c>
      <c r="O3412" s="14" t="n">
        <v>60</v>
      </c>
      <c r="P3412" s="14" t="n"/>
      <c r="Q3412" s="14" t="n"/>
      <c r="R3412" s="14" t="n"/>
      <c r="S3412" s="14" t="n"/>
      <c r="T3412" s="14">
        <f>IF(OR($J3412="",$O3412=""),"",$O3412/$J3412)</f>
        <v/>
      </c>
      <c r="U3412" s="14" t="inlineStr">
        <is>
          <t>Concluído</t>
        </is>
      </c>
      <c r="V3412" s="14" t="n"/>
      <c r="W3412" s="14" t="n"/>
      <c r="X3412" s="14" t="n"/>
      <c r="Y3412" s="14" t="n"/>
      <c r="Z3412" s="14" t="n"/>
      <c r="AA3412" s="11" t="n"/>
      <c r="AB3412" s="14">
        <f>B3412&amp;"|"&amp;I3412</f>
        <v/>
      </c>
      <c r="AC3412">
        <f>IF($B3412="","","|"&amp;SUBSTITUTE(TRIM(SUBSTITUTE(SUBSTITUTE(SUBSTITUTE(SUBSTITUTE(SUBSTITUTE(SUBSTITUTE(SUBSTITUTE(SUBSTITUTE(SUBSTITUTE(SUBSTITUTE(SUBSTITUTE(SUBSTITUTE(SUBSTITUTE(SUBSTITUTE(TRIM($B3412&amp;""),CHAR(10)," "),CHAR(13)," "),"."," "),";"," "),","," "),"/"," "),"+"," "),"-"," "),"  "," "),"  "," "),"  "," "),"  "," "),"  "," "),"  "," "))," ","|")&amp;"|")</f>
        <v/>
      </c>
      <c r="AD3412">
        <f>TRIM($I3412&amp;"")</f>
        <v/>
      </c>
    </row>
    <row r="3413" ht="36" customHeight="1">
      <c r="A3413" s="9" t="n">
        <v>46212</v>
      </c>
      <c r="B3413" s="14" t="inlineStr">
        <is>
          <t>10246</t>
        </is>
      </c>
      <c r="C3413" s="14" t="inlineStr">
        <is>
          <t>M/C 0720 (AMARELO)</t>
        </is>
      </c>
      <c r="D3413" s="14" t="inlineStr">
        <is>
          <t>50 SECCIONADORA 2</t>
        </is>
      </c>
      <c r="E3413" s="14" t="n">
        <v>30001204</v>
      </c>
      <c r="F3413" s="14" t="inlineStr">
        <is>
          <t>ASSENTO 430X403X09 MDP CAD PE INTEIRO/ MADEIRA</t>
        </is>
      </c>
      <c r="G3413" s="14" t="inlineStr">
        <is>
          <t>50 SECCIONADORA 2</t>
        </is>
      </c>
      <c r="H3413" s="14" t="inlineStr">
        <is>
          <t>50 SECCIONADORA 2</t>
        </is>
      </c>
      <c r="I3413" s="9" t="inlineStr">
        <is>
          <t>50 SECCIONADORA 2</t>
        </is>
      </c>
      <c r="J3413" s="9" t="n">
        <v>1116</v>
      </c>
      <c r="K3413" s="14">
        <f>IF($E3413="","",IFERROR(INDEX('01_Cad_Pecas'!$H$2:$H$5000,MATCH($E3413,'01_Cad_Pecas'!$D$2:$D$5000,0)),IFERROR(INDEX('01_Cad_Pecas'!$H$2:$H$5000,MATCH(VALUE($E3413),'01_Cad_Pecas'!$D$2:$D$5000,0)),"")))</f>
        <v/>
      </c>
      <c r="L3413" s="14">
        <f>IF($E3413="","",IFERROR(INDEX('01_Cad_Pecas'!$I$2:$I$5000,MATCH($E3413,'01_Cad_Pecas'!$D$2:$D$5000,0)),IFERROR(INDEX('01_Cad_Pecas'!$I$2:$I$5000,MATCH(VALUE($E3413),'01_Cad_Pecas'!$D$2:$D$5000,0)),"")))</f>
        <v/>
      </c>
      <c r="M3413" s="14">
        <f>IF(OR($J3413="",$L3413=""),"",IF($K3413="",0,$K3413)+$J3413*$L3413)</f>
        <v/>
      </c>
      <c r="N3413" s="14" t="n">
        <v>46212</v>
      </c>
      <c r="O3413" s="14" t="n">
        <v>1116</v>
      </c>
      <c r="P3413" s="14" t="n"/>
      <c r="Q3413" s="14" t="n"/>
      <c r="R3413" s="14" t="n"/>
      <c r="S3413" s="14" t="n"/>
      <c r="T3413" s="14">
        <f>IF(OR($J3413="",$O3413=""),"",$O3413/$J3413)</f>
        <v/>
      </c>
      <c r="U3413" s="14" t="inlineStr">
        <is>
          <t>Concluído</t>
        </is>
      </c>
      <c r="V3413" s="14" t="n"/>
      <c r="W3413" s="14" t="n"/>
      <c r="X3413" s="14" t="n"/>
      <c r="Y3413" s="14" t="n"/>
      <c r="Z3413" s="14" t="n"/>
      <c r="AA3413" s="11" t="n"/>
      <c r="AB3413" s="14">
        <f>B3413&amp;"|"&amp;I3413</f>
        <v/>
      </c>
      <c r="AC3413">
        <f>IF($B3413="","","|"&amp;SUBSTITUTE(TRIM(SUBSTITUTE(SUBSTITUTE(SUBSTITUTE(SUBSTITUTE(SUBSTITUTE(SUBSTITUTE(SUBSTITUTE(SUBSTITUTE(SUBSTITUTE(SUBSTITUTE(SUBSTITUTE(SUBSTITUTE(SUBSTITUTE(SUBSTITUTE(TRIM($B3413&amp;""),CHAR(10)," "),CHAR(13)," "),"."," "),";"," "),","," "),"/"," "),"+"," "),"-"," "),"  "," "),"  "," "),"  "," "),"  "," "),"  "," "),"  "," "))," ","|")&amp;"|")</f>
        <v/>
      </c>
      <c r="AD3413">
        <f>TRIM($I3413&amp;"")</f>
        <v/>
      </c>
    </row>
    <row r="3414" ht="36" customHeight="1">
      <c r="A3414" s="9" t="n">
        <v>46212</v>
      </c>
      <c r="B3414" s="14" t="inlineStr">
        <is>
          <t>10246</t>
        </is>
      </c>
      <c r="C3414" s="14" t="inlineStr">
        <is>
          <t>M/C 0720 (AMARELO)</t>
        </is>
      </c>
      <c r="D3414" s="14" t="inlineStr">
        <is>
          <t>50 SECCIONADORA 2</t>
        </is>
      </c>
      <c r="E3414" s="14" t="n">
        <v>30001308</v>
      </c>
      <c r="F3414" s="14" t="inlineStr">
        <is>
          <t>APOIO ESPALDAR 360X40X25 MDP - PE INTEIRO</t>
        </is>
      </c>
      <c r="G3414" s="14" t="inlineStr">
        <is>
          <t>50 SECCIONADORA 2</t>
        </is>
      </c>
      <c r="H3414" s="14" t="inlineStr">
        <is>
          <t>50 SECCIONADORA 2</t>
        </is>
      </c>
      <c r="I3414" s="9" t="inlineStr">
        <is>
          <t>50 SECCIONADORA 2</t>
        </is>
      </c>
      <c r="J3414" s="9" t="n">
        <v>1066</v>
      </c>
      <c r="K3414" s="14">
        <f>IF($E3414="","",IFERROR(INDEX('01_Cad_Pecas'!$H$2:$H$5000,MATCH($E3414,'01_Cad_Pecas'!$D$2:$D$5000,0)),IFERROR(INDEX('01_Cad_Pecas'!$H$2:$H$5000,MATCH(VALUE($E3414),'01_Cad_Pecas'!$D$2:$D$5000,0)),"")))</f>
        <v/>
      </c>
      <c r="L3414" s="14">
        <f>IF($E3414="","",IFERROR(INDEX('01_Cad_Pecas'!$I$2:$I$5000,MATCH($E3414,'01_Cad_Pecas'!$D$2:$D$5000,0)),IFERROR(INDEX('01_Cad_Pecas'!$I$2:$I$5000,MATCH(VALUE($E3414),'01_Cad_Pecas'!$D$2:$D$5000,0)),"")))</f>
        <v/>
      </c>
      <c r="M3414" s="14">
        <f>IF(OR($J3414="",$L3414=""),"",IF($K3414="",0,$K3414)+$J3414*$L3414)</f>
        <v/>
      </c>
      <c r="N3414" s="14" t="n">
        <v>46212</v>
      </c>
      <c r="O3414" s="14" t="n">
        <v>1066</v>
      </c>
      <c r="P3414" s="14" t="n"/>
      <c r="Q3414" s="14" t="n"/>
      <c r="R3414" s="14" t="n"/>
      <c r="S3414" s="14" t="n"/>
      <c r="T3414" s="14">
        <f>IF(OR($J3414="",$O3414=""),"",$O3414/$J3414)</f>
        <v/>
      </c>
      <c r="U3414" s="14" t="inlineStr">
        <is>
          <t>Concluído</t>
        </is>
      </c>
      <c r="V3414" s="14" t="n"/>
      <c r="W3414" s="14" t="n"/>
      <c r="X3414" s="14" t="n"/>
      <c r="Y3414" s="14" t="n"/>
      <c r="Z3414" s="14" t="n"/>
      <c r="AA3414" s="11" t="n"/>
      <c r="AB3414" s="14">
        <f>B3414&amp;"|"&amp;I3414</f>
        <v/>
      </c>
      <c r="AC3414">
        <f>IF($B3414="","","|"&amp;SUBSTITUTE(TRIM(SUBSTITUTE(SUBSTITUTE(SUBSTITUTE(SUBSTITUTE(SUBSTITUTE(SUBSTITUTE(SUBSTITUTE(SUBSTITUTE(SUBSTITUTE(SUBSTITUTE(SUBSTITUTE(SUBSTITUTE(SUBSTITUTE(SUBSTITUTE(TRIM($B3414&amp;""),CHAR(10)," "),CHAR(13)," "),"."," "),";"," "),","," "),"/"," "),"+"," "),"-"," "),"  "," "),"  "," "),"  "," "),"  "," "),"  "," "),"  "," "))," ","|")&amp;"|")</f>
        <v/>
      </c>
      <c r="AD3414">
        <f>TRIM($I3414&amp;"")</f>
        <v/>
      </c>
    </row>
    <row r="3415" ht="36" customHeight="1">
      <c r="A3415" s="9" t="n">
        <v>46212</v>
      </c>
      <c r="B3415" s="14" t="inlineStr">
        <is>
          <t>10246</t>
        </is>
      </c>
      <c r="C3415" s="14" t="inlineStr">
        <is>
          <t>M/C 0720 (AMARELO)</t>
        </is>
      </c>
      <c r="D3415" s="14" t="inlineStr">
        <is>
          <t>50 SECCIONADORA 2</t>
        </is>
      </c>
      <c r="E3415" s="14" t="n">
        <v>30001309</v>
      </c>
      <c r="F3415" s="14" t="inlineStr">
        <is>
          <t>TRA CENTR 360X56(911)X25 MDP (14PCS) - PE INTEIRO</t>
        </is>
      </c>
      <c r="G3415" s="14" t="inlineStr">
        <is>
          <t>50 SECCIONADORA 2</t>
        </is>
      </c>
      <c r="H3415" s="14" t="inlineStr">
        <is>
          <t>50 SECCIONADORA 2</t>
        </is>
      </c>
      <c r="I3415" s="9" t="inlineStr">
        <is>
          <t>50 SECCIONADORA 2</t>
        </is>
      </c>
      <c r="J3415" s="9" t="n">
        <v>1066</v>
      </c>
      <c r="K3415" s="14">
        <f>IF($E3415="","",IFERROR(INDEX('01_Cad_Pecas'!$H$2:$H$5000,MATCH($E3415,'01_Cad_Pecas'!$D$2:$D$5000,0)),IFERROR(INDEX('01_Cad_Pecas'!$H$2:$H$5000,MATCH(VALUE($E3415),'01_Cad_Pecas'!$D$2:$D$5000,0)),"")))</f>
        <v/>
      </c>
      <c r="L3415" s="14">
        <f>IF($E3415="","",IFERROR(INDEX('01_Cad_Pecas'!$I$2:$I$5000,MATCH($E3415,'01_Cad_Pecas'!$D$2:$D$5000,0)),IFERROR(INDEX('01_Cad_Pecas'!$I$2:$I$5000,MATCH(VALUE($E3415),'01_Cad_Pecas'!$D$2:$D$5000,0)),"")))</f>
        <v/>
      </c>
      <c r="M3415" s="14">
        <f>IF(OR($J3415="",$L3415=""),"",IF($K3415="",0,$K3415)+$J3415*$L3415)</f>
        <v/>
      </c>
      <c r="N3415" s="14" t="n">
        <v>46212</v>
      </c>
      <c r="O3415" s="14" t="n">
        <v>1066</v>
      </c>
      <c r="P3415" s="14" t="n"/>
      <c r="Q3415" s="14" t="n"/>
      <c r="R3415" s="14" t="n"/>
      <c r="S3415" s="14" t="n"/>
      <c r="T3415" s="14">
        <f>IF(OR($J3415="",$O3415=""),"",$O3415/$J3415)</f>
        <v/>
      </c>
      <c r="U3415" s="14" t="inlineStr">
        <is>
          <t>Concluído</t>
        </is>
      </c>
      <c r="V3415" s="14" t="n"/>
      <c r="W3415" s="14" t="n"/>
      <c r="X3415" s="14" t="n"/>
      <c r="Y3415" s="14" t="n"/>
      <c r="Z3415" s="14" t="n"/>
      <c r="AA3415" s="11" t="n"/>
      <c r="AB3415" s="14">
        <f>B3415&amp;"|"&amp;I3415</f>
        <v/>
      </c>
      <c r="AC3415">
        <f>IF($B3415="","","|"&amp;SUBSTITUTE(TRIM(SUBSTITUTE(SUBSTITUTE(SUBSTITUTE(SUBSTITUTE(SUBSTITUTE(SUBSTITUTE(SUBSTITUTE(SUBSTITUTE(SUBSTITUTE(SUBSTITUTE(SUBSTITUTE(SUBSTITUTE(SUBSTITUTE(SUBSTITUTE(TRIM($B3415&amp;""),CHAR(10)," "),CHAR(13)," "),"."," "),";"," "),","," "),"/"," "),"+"," "),"-"," "),"  "," "),"  "," "),"  "," "),"  "," "),"  "," "),"  "," "))," ","|")&amp;"|")</f>
        <v/>
      </c>
      <c r="AD3415">
        <f>TRIM($I3415&amp;"")</f>
        <v/>
      </c>
    </row>
    <row r="3416" ht="36" customHeight="1">
      <c r="A3416" s="9" t="n">
        <v>46212</v>
      </c>
      <c r="B3416" s="14" t="inlineStr">
        <is>
          <t>10246</t>
        </is>
      </c>
      <c r="C3416" s="14" t="inlineStr">
        <is>
          <t>M/C 0720 (AMARELO)</t>
        </is>
      </c>
      <c r="D3416" s="14" t="inlineStr">
        <is>
          <t>50 SECCIONADORA 2</t>
        </is>
      </c>
      <c r="E3416" s="14" t="n">
        <v>30001321</v>
      </c>
      <c r="F3416" s="14" t="inlineStr">
        <is>
          <t>APOIO ESPA 360X40(911)X25 MDP (19PÇS) - PÉ INTEIRO</t>
        </is>
      </c>
      <c r="G3416" s="14" t="inlineStr">
        <is>
          <t>50 SECCIONADORA 2</t>
        </is>
      </c>
      <c r="H3416" s="14" t="inlineStr">
        <is>
          <t>50 SECCIONADORA 2</t>
        </is>
      </c>
      <c r="I3416" s="9" t="inlineStr">
        <is>
          <t>50 SECCIONADORA 2</t>
        </is>
      </c>
      <c r="J3416" s="9" t="n">
        <v>50</v>
      </c>
      <c r="K3416" s="14">
        <f>IF($E3416="","",IFERROR(INDEX('01_Cad_Pecas'!$H$2:$H$5000,MATCH($E3416,'01_Cad_Pecas'!$D$2:$D$5000,0)),IFERROR(INDEX('01_Cad_Pecas'!$H$2:$H$5000,MATCH(VALUE($E3416),'01_Cad_Pecas'!$D$2:$D$5000,0)),"")))</f>
        <v/>
      </c>
      <c r="L3416" s="14">
        <f>IF($E3416="","",IFERROR(INDEX('01_Cad_Pecas'!$I$2:$I$5000,MATCH($E3416,'01_Cad_Pecas'!$D$2:$D$5000,0)),IFERROR(INDEX('01_Cad_Pecas'!$I$2:$I$5000,MATCH(VALUE($E3416),'01_Cad_Pecas'!$D$2:$D$5000,0)),"")))</f>
        <v/>
      </c>
      <c r="M3416" s="14">
        <f>IF(OR($J3416="",$L3416=""),"",IF($K3416="",0,$K3416)+$J3416*$L3416)</f>
        <v/>
      </c>
      <c r="N3416" s="14" t="n">
        <v>46212</v>
      </c>
      <c r="O3416" s="14" t="n">
        <v>50</v>
      </c>
      <c r="P3416" s="14" t="n"/>
      <c r="Q3416" s="14" t="n"/>
      <c r="R3416" s="14" t="n"/>
      <c r="S3416" s="14" t="n"/>
      <c r="T3416" s="14">
        <f>IF(OR($J3416="",$O3416=""),"",$O3416/$J3416)</f>
        <v/>
      </c>
      <c r="U3416" s="14" t="inlineStr">
        <is>
          <t>Concluído</t>
        </is>
      </c>
      <c r="V3416" s="14" t="n"/>
      <c r="W3416" s="14" t="n"/>
      <c r="X3416" s="14" t="n"/>
      <c r="Y3416" s="14" t="n"/>
      <c r="Z3416" s="14" t="n"/>
      <c r="AA3416" s="11" t="n"/>
      <c r="AB3416" s="14">
        <f>B3416&amp;"|"&amp;I3416</f>
        <v/>
      </c>
      <c r="AC3416">
        <f>IF($B3416="","","|"&amp;SUBSTITUTE(TRIM(SUBSTITUTE(SUBSTITUTE(SUBSTITUTE(SUBSTITUTE(SUBSTITUTE(SUBSTITUTE(SUBSTITUTE(SUBSTITUTE(SUBSTITUTE(SUBSTITUTE(SUBSTITUTE(SUBSTITUTE(SUBSTITUTE(SUBSTITUTE(TRIM($B3416&amp;""),CHAR(10)," "),CHAR(13)," "),"."," "),";"," "),","," "),"/"," "),"+"," "),"-"," "),"  "," "),"  "," "),"  "," "),"  "," "),"  "," "),"  "," "))," ","|")&amp;"|")</f>
        <v/>
      </c>
      <c r="AD3416">
        <f>TRIM($I3416&amp;"")</f>
        <v/>
      </c>
    </row>
    <row r="3417" ht="36" customHeight="1">
      <c r="A3417" s="9" t="n">
        <v>46212</v>
      </c>
      <c r="B3417" s="14" t="inlineStr">
        <is>
          <t>10246</t>
        </is>
      </c>
      <c r="C3417" s="14" t="inlineStr">
        <is>
          <t>M/C 0720 (AMARELO)</t>
        </is>
      </c>
      <c r="D3417" s="14" t="inlineStr">
        <is>
          <t>50 SECCIONADORA 2</t>
        </is>
      </c>
      <c r="E3417" s="14" t="n">
        <v>30001322</v>
      </c>
      <c r="F3417" s="14" t="inlineStr">
        <is>
          <t>TRA CENT 360X56(911)X25 MDP (14PÇS) - PÉ INT MILÃO</t>
        </is>
      </c>
      <c r="G3417" s="14" t="inlineStr">
        <is>
          <t>50 SECCIONADORA 2</t>
        </is>
      </c>
      <c r="H3417" s="14" t="inlineStr">
        <is>
          <t>50 SECCIONADORA 2</t>
        </is>
      </c>
      <c r="I3417" s="9" t="inlineStr">
        <is>
          <t>50 SECCIONADORA 2</t>
        </is>
      </c>
      <c r="J3417" s="9" t="n">
        <v>50</v>
      </c>
      <c r="K3417" s="14">
        <f>IF($E3417="","",IFERROR(INDEX('01_Cad_Pecas'!$H$2:$H$5000,MATCH($E3417,'01_Cad_Pecas'!$D$2:$D$5000,0)),IFERROR(INDEX('01_Cad_Pecas'!$H$2:$H$5000,MATCH(VALUE($E3417),'01_Cad_Pecas'!$D$2:$D$5000,0)),"")))</f>
        <v/>
      </c>
      <c r="L3417" s="14">
        <f>IF($E3417="","",IFERROR(INDEX('01_Cad_Pecas'!$I$2:$I$5000,MATCH($E3417,'01_Cad_Pecas'!$D$2:$D$5000,0)),IFERROR(INDEX('01_Cad_Pecas'!$I$2:$I$5000,MATCH(VALUE($E3417),'01_Cad_Pecas'!$D$2:$D$5000,0)),"")))</f>
        <v/>
      </c>
      <c r="M3417" s="14">
        <f>IF(OR($J3417="",$L3417=""),"",IF($K3417="",0,$K3417)+$J3417*$L3417)</f>
        <v/>
      </c>
      <c r="N3417" s="14" t="n">
        <v>46212</v>
      </c>
      <c r="O3417" s="14" t="n">
        <v>50</v>
      </c>
      <c r="P3417" s="14" t="n"/>
      <c r="Q3417" s="14" t="n"/>
      <c r="R3417" s="14" t="n"/>
      <c r="S3417" s="14" t="n"/>
      <c r="T3417" s="14">
        <f>IF(OR($J3417="",$O3417=""),"",$O3417/$J3417)</f>
        <v/>
      </c>
      <c r="U3417" s="14" t="inlineStr">
        <is>
          <t>Concluído</t>
        </is>
      </c>
      <c r="V3417" s="14" t="n"/>
      <c r="W3417" s="14" t="n"/>
      <c r="X3417" s="14" t="n"/>
      <c r="Y3417" s="14" t="n"/>
      <c r="Z3417" s="14" t="n"/>
      <c r="AA3417" s="11" t="n"/>
      <c r="AB3417" s="14">
        <f>B3417&amp;"|"&amp;I3417</f>
        <v/>
      </c>
      <c r="AC3417">
        <f>IF($B3417="","","|"&amp;SUBSTITUTE(TRIM(SUBSTITUTE(SUBSTITUTE(SUBSTITUTE(SUBSTITUTE(SUBSTITUTE(SUBSTITUTE(SUBSTITUTE(SUBSTITUTE(SUBSTITUTE(SUBSTITUTE(SUBSTITUTE(SUBSTITUTE(SUBSTITUTE(SUBSTITUTE(TRIM($B3417&amp;""),CHAR(10)," "),CHAR(13)," "),"."," "),";"," "),","," "),"/"," "),"+"," "),"-"," "),"  "," "),"  "," "),"  "," "),"  "," "),"  "," "),"  "," "))," ","|")&amp;"|")</f>
        <v/>
      </c>
      <c r="AD3417">
        <f>TRIM($I3417&amp;"")</f>
        <v/>
      </c>
    </row>
    <row r="3418" ht="36" customHeight="1">
      <c r="A3418" s="9" t="n">
        <v>46212</v>
      </c>
      <c r="B3418" s="14" t="inlineStr">
        <is>
          <t>10246</t>
        </is>
      </c>
      <c r="C3418" s="14" t="inlineStr">
        <is>
          <t>M/C 0720 (AMARELO)</t>
        </is>
      </c>
      <c r="D3418" s="14" t="inlineStr">
        <is>
          <t>50 SECCIONADORA 2</t>
        </is>
      </c>
      <c r="E3418" s="14" t="n">
        <v>30001203</v>
      </c>
      <c r="F3418" s="14" t="inlineStr">
        <is>
          <t>LAT ASSENTO 430X80X18 MDF CAD PE INTEIRO/ MADEIRA</t>
        </is>
      </c>
      <c r="G3418" s="14" t="inlineStr">
        <is>
          <t>50 SECCIONADORA 2</t>
        </is>
      </c>
      <c r="H3418" s="14" t="inlineStr">
        <is>
          <t>50 SECCIONADORA 2</t>
        </is>
      </c>
      <c r="I3418" s="9" t="inlineStr">
        <is>
          <t>50 SECCIONADORA 2</t>
        </is>
      </c>
      <c r="J3418" s="9" t="n">
        <v>2232</v>
      </c>
      <c r="K3418" s="14">
        <f>IF($E3418="","",IFERROR(INDEX('01_Cad_Pecas'!$H$2:$H$5000,MATCH($E3418,'01_Cad_Pecas'!$D$2:$D$5000,0)),IFERROR(INDEX('01_Cad_Pecas'!$H$2:$H$5000,MATCH(VALUE($E3418),'01_Cad_Pecas'!$D$2:$D$5000,0)),"")))</f>
        <v/>
      </c>
      <c r="L3418" s="14">
        <f>IF($E3418="","",IFERROR(INDEX('01_Cad_Pecas'!$I$2:$I$5000,MATCH($E3418,'01_Cad_Pecas'!$D$2:$D$5000,0)),IFERROR(INDEX('01_Cad_Pecas'!$I$2:$I$5000,MATCH(VALUE($E3418),'01_Cad_Pecas'!$D$2:$D$5000,0)),"")))</f>
        <v/>
      </c>
      <c r="M3418" s="14">
        <f>IF(OR($J3418="",$L3418=""),"",IF($K3418="",0,$K3418)+$J3418*$L3418)</f>
        <v/>
      </c>
      <c r="N3418" s="14" t="n">
        <v>46212</v>
      </c>
      <c r="O3418" s="14" t="n">
        <v>2232</v>
      </c>
      <c r="P3418" s="14" t="n"/>
      <c r="Q3418" s="14" t="n"/>
      <c r="R3418" s="14" t="n"/>
      <c r="S3418" s="14" t="n"/>
      <c r="T3418" s="14">
        <f>IF(OR($J3418="",$O3418=""),"",$O3418/$J3418)</f>
        <v/>
      </c>
      <c r="U3418" s="14" t="inlineStr">
        <is>
          <t>Concluído</t>
        </is>
      </c>
      <c r="V3418" s="14" t="n"/>
      <c r="W3418" s="14" t="n"/>
      <c r="X3418" s="14" t="n"/>
      <c r="Y3418" s="14" t="n"/>
      <c r="Z3418" s="14" t="n"/>
      <c r="AA3418" s="11" t="n"/>
      <c r="AB3418" s="14">
        <f>B3418&amp;"|"&amp;I3418</f>
        <v/>
      </c>
      <c r="AC3418">
        <f>IF($B3418="","","|"&amp;SUBSTITUTE(TRIM(SUBSTITUTE(SUBSTITUTE(SUBSTITUTE(SUBSTITUTE(SUBSTITUTE(SUBSTITUTE(SUBSTITUTE(SUBSTITUTE(SUBSTITUTE(SUBSTITUTE(SUBSTITUTE(SUBSTITUTE(SUBSTITUTE(SUBSTITUTE(TRIM($B3418&amp;""),CHAR(10)," "),CHAR(13)," "),"."," "),";"," "),","," "),"/"," "),"+"," "),"-"," "),"  "," "),"  "," "),"  "," "),"  "," "),"  "," "),"  "," "))," ","|")&amp;"|")</f>
        <v/>
      </c>
      <c r="AD3418">
        <f>TRIM($I3418&amp;"")</f>
        <v/>
      </c>
    </row>
    <row r="3419" ht="36" customHeight="1">
      <c r="A3419" s="9" t="n">
        <v>46212</v>
      </c>
      <c r="B3419" s="14" t="inlineStr">
        <is>
          <t>10246</t>
        </is>
      </c>
      <c r="C3419" s="14" t="inlineStr">
        <is>
          <t>M/C 0720 (AMARELO)</t>
        </is>
      </c>
      <c r="D3419" s="14" t="inlineStr">
        <is>
          <t>50 SECCIONADORA 2</t>
        </is>
      </c>
      <c r="E3419" s="14" t="n">
        <v>30001201</v>
      </c>
      <c r="F3419" s="14" t="inlineStr">
        <is>
          <t>PE TRASEIRO 980X65(911)X25 MDF (11PCS)- CAD PE INT</t>
        </is>
      </c>
      <c r="G3419" s="14" t="inlineStr">
        <is>
          <t>50 SECCIONADORA 2</t>
        </is>
      </c>
      <c r="H3419" s="14" t="inlineStr">
        <is>
          <t>50 SECCIONADORA 2</t>
        </is>
      </c>
      <c r="I3419" s="9" t="inlineStr">
        <is>
          <t>50 SECCIONADORA 2</t>
        </is>
      </c>
      <c r="J3419" s="9" t="n">
        <v>100</v>
      </c>
      <c r="K3419" s="14">
        <f>IF($E3419="","",IFERROR(INDEX('01_Cad_Pecas'!$H$2:$H$5000,MATCH($E3419,'01_Cad_Pecas'!$D$2:$D$5000,0)),IFERROR(INDEX('01_Cad_Pecas'!$H$2:$H$5000,MATCH(VALUE($E3419),'01_Cad_Pecas'!$D$2:$D$5000,0)),"")))</f>
        <v/>
      </c>
      <c r="L3419" s="14">
        <f>IF($E3419="","",IFERROR(INDEX('01_Cad_Pecas'!$I$2:$I$5000,MATCH($E3419,'01_Cad_Pecas'!$D$2:$D$5000,0)),IFERROR(INDEX('01_Cad_Pecas'!$I$2:$I$5000,MATCH(VALUE($E3419),'01_Cad_Pecas'!$D$2:$D$5000,0)),"")))</f>
        <v/>
      </c>
      <c r="M3419" s="14">
        <f>IF(OR($J3419="",$L3419=""),"",IF($K3419="",0,$K3419)+$J3419*$L3419)</f>
        <v/>
      </c>
      <c r="N3419" s="14" t="n">
        <v>46212</v>
      </c>
      <c r="O3419" s="14" t="n">
        <v>100</v>
      </c>
      <c r="P3419" s="14" t="n"/>
      <c r="Q3419" s="14" t="n"/>
      <c r="R3419" s="14" t="n"/>
      <c r="S3419" s="14" t="n"/>
      <c r="T3419" s="14">
        <f>IF(OR($J3419="",$O3419=""),"",$O3419/$J3419)</f>
        <v/>
      </c>
      <c r="U3419" s="14" t="inlineStr">
        <is>
          <t>Concluído</t>
        </is>
      </c>
      <c r="V3419" s="14" t="n"/>
      <c r="W3419" s="14" t="n"/>
      <c r="X3419" s="14" t="n"/>
      <c r="Y3419" s="14" t="n"/>
      <c r="Z3419" s="14" t="n"/>
      <c r="AA3419" s="11" t="n"/>
      <c r="AB3419" s="14">
        <f>B3419&amp;"|"&amp;I3419</f>
        <v/>
      </c>
      <c r="AC3419">
        <f>IF($B3419="","","|"&amp;SUBSTITUTE(TRIM(SUBSTITUTE(SUBSTITUTE(SUBSTITUTE(SUBSTITUTE(SUBSTITUTE(SUBSTITUTE(SUBSTITUTE(SUBSTITUTE(SUBSTITUTE(SUBSTITUTE(SUBSTITUTE(SUBSTITUTE(SUBSTITUTE(SUBSTITUTE(TRIM($B3419&amp;""),CHAR(10)," "),CHAR(13)," "),"."," "),";"," "),","," "),"/"," "),"+"," "),"-"," "),"  "," "),"  "," "),"  "," "),"  "," "),"  "," "),"  "," "))," ","|")&amp;"|")</f>
        <v/>
      </c>
      <c r="AD3419">
        <f>TRIM($I3419&amp;"")</f>
        <v/>
      </c>
    </row>
    <row r="3420" ht="36" customHeight="1">
      <c r="A3420" s="9" t="n">
        <v>46212</v>
      </c>
      <c r="B3420" s="14" t="inlineStr">
        <is>
          <t>10246</t>
        </is>
      </c>
      <c r="C3420" s="14" t="inlineStr">
        <is>
          <t>M/C 0720 (AMARELO)</t>
        </is>
      </c>
      <c r="D3420" s="14" t="inlineStr">
        <is>
          <t>50 SECCIONADORA 2</t>
        </is>
      </c>
      <c r="E3420" s="14" t="n">
        <v>30001202</v>
      </c>
      <c r="F3420" s="14" t="inlineStr">
        <is>
          <t>PÉ FRONTAL 441X65(911)X25 MDF (16PÇS) - CAD PÉ INT</t>
        </is>
      </c>
      <c r="G3420" s="14" t="inlineStr">
        <is>
          <t>50 SECCIONADORA 2</t>
        </is>
      </c>
      <c r="H3420" s="14" t="inlineStr">
        <is>
          <t>50 SECCIONADORA 2</t>
        </is>
      </c>
      <c r="I3420" s="9" t="inlineStr">
        <is>
          <t>50 SECCIONADORA 2</t>
        </is>
      </c>
      <c r="J3420" s="9" t="n">
        <v>2232</v>
      </c>
      <c r="K3420" s="14">
        <f>IF($E3420="","",IFERROR(INDEX('01_Cad_Pecas'!$H$2:$H$5000,MATCH($E3420,'01_Cad_Pecas'!$D$2:$D$5000,0)),IFERROR(INDEX('01_Cad_Pecas'!$H$2:$H$5000,MATCH(VALUE($E3420),'01_Cad_Pecas'!$D$2:$D$5000,0)),"")))</f>
        <v/>
      </c>
      <c r="L3420" s="14">
        <f>IF($E3420="","",IFERROR(INDEX('01_Cad_Pecas'!$I$2:$I$5000,MATCH($E3420,'01_Cad_Pecas'!$D$2:$D$5000,0)),IFERROR(INDEX('01_Cad_Pecas'!$I$2:$I$5000,MATCH(VALUE($E3420),'01_Cad_Pecas'!$D$2:$D$5000,0)),"")))</f>
        <v/>
      </c>
      <c r="M3420" s="14">
        <f>IF(OR($J3420="",$L3420=""),"",IF($K3420="",0,$K3420)+$J3420*$L3420)</f>
        <v/>
      </c>
      <c r="N3420" s="14" t="n">
        <v>46212</v>
      </c>
      <c r="O3420" s="14" t="n">
        <v>2232</v>
      </c>
      <c r="P3420" s="14" t="n"/>
      <c r="Q3420" s="14" t="n"/>
      <c r="R3420" s="14" t="n"/>
      <c r="S3420" s="14" t="n"/>
      <c r="T3420" s="14">
        <f>IF(OR($J3420="",$O3420=""),"",$O3420/$J3420)</f>
        <v/>
      </c>
      <c r="U3420" s="14" t="inlineStr">
        <is>
          <t>Concluído</t>
        </is>
      </c>
      <c r="V3420" s="14" t="n"/>
      <c r="W3420" s="14" t="n"/>
      <c r="X3420" s="14" t="n"/>
      <c r="Y3420" s="14" t="n"/>
      <c r="Z3420" s="14" t="n"/>
      <c r="AA3420" s="11" t="n"/>
      <c r="AB3420" s="14">
        <f>B3420&amp;"|"&amp;I3420</f>
        <v/>
      </c>
      <c r="AC3420">
        <f>IF($B3420="","","|"&amp;SUBSTITUTE(TRIM(SUBSTITUTE(SUBSTITUTE(SUBSTITUTE(SUBSTITUTE(SUBSTITUTE(SUBSTITUTE(SUBSTITUTE(SUBSTITUTE(SUBSTITUTE(SUBSTITUTE(SUBSTITUTE(SUBSTITUTE(SUBSTITUTE(SUBSTITUTE(TRIM($B3420&amp;""),CHAR(10)," "),CHAR(13)," "),"."," "),";"," "),","," "),"/"," "),"+"," "),"-"," "),"  "," "),"  "," "),"  "," "),"  "," "),"  "," "),"  "," "))," ","|")&amp;"|")</f>
        <v/>
      </c>
      <c r="AD3420">
        <f>TRIM($I3420&amp;"")</f>
        <v/>
      </c>
    </row>
    <row r="3421" ht="36" customHeight="1">
      <c r="A3421" s="9" t="n">
        <v>46212</v>
      </c>
      <c r="B3421" s="14" t="inlineStr">
        <is>
          <t>10246</t>
        </is>
      </c>
      <c r="C3421" s="14" t="inlineStr">
        <is>
          <t>M/C 0720 (AMARELO)</t>
        </is>
      </c>
      <c r="D3421" s="14" t="inlineStr">
        <is>
          <t>50 SECCIONADORA 2</t>
        </is>
      </c>
      <c r="E3421" s="14" t="n">
        <v>30001301</v>
      </c>
      <c r="F3421" s="14" t="inlineStr">
        <is>
          <t>PE TRASEIRO 920X65(911)X25 MDF (11PCS)- CAD PE INT</t>
        </is>
      </c>
      <c r="G3421" s="14" t="inlineStr">
        <is>
          <t>50 SECCIONADORA 2</t>
        </is>
      </c>
      <c r="H3421" s="14" t="inlineStr">
        <is>
          <t>50 SECCIONADORA 2</t>
        </is>
      </c>
      <c r="I3421" s="9" t="inlineStr">
        <is>
          <t>50 SECCIONADORA 2</t>
        </is>
      </c>
      <c r="J3421" s="9" t="n">
        <v>2132</v>
      </c>
      <c r="K3421" s="14">
        <f>IF($E3421="","",IFERROR(INDEX('01_Cad_Pecas'!$H$2:$H$5000,MATCH($E3421,'01_Cad_Pecas'!$D$2:$D$5000,0)),IFERROR(INDEX('01_Cad_Pecas'!$H$2:$H$5000,MATCH(VALUE($E3421),'01_Cad_Pecas'!$D$2:$D$5000,0)),"")))</f>
        <v/>
      </c>
      <c r="L3421" s="14">
        <f>IF($E3421="","",IFERROR(INDEX('01_Cad_Pecas'!$I$2:$I$5000,MATCH($E3421,'01_Cad_Pecas'!$D$2:$D$5000,0)),IFERROR(INDEX('01_Cad_Pecas'!$I$2:$I$5000,MATCH(VALUE($E3421),'01_Cad_Pecas'!$D$2:$D$5000,0)),"")))</f>
        <v/>
      </c>
      <c r="M3421" s="14">
        <f>IF(OR($J3421="",$L3421=""),"",IF($K3421="",0,$K3421)+$J3421*$L3421)</f>
        <v/>
      </c>
      <c r="N3421" s="14" t="n">
        <v>46212</v>
      </c>
      <c r="O3421" s="14" t="n">
        <v>2132</v>
      </c>
      <c r="P3421" s="14" t="n"/>
      <c r="Q3421" s="14" t="n"/>
      <c r="R3421" s="14" t="n"/>
      <c r="S3421" s="14" t="n"/>
      <c r="T3421" s="14">
        <f>IF(OR($J3421="",$O3421=""),"",$O3421/$J3421)</f>
        <v/>
      </c>
      <c r="U3421" s="14" t="inlineStr">
        <is>
          <t>Concluído</t>
        </is>
      </c>
      <c r="V3421" s="14" t="n"/>
      <c r="W3421" s="14" t="n"/>
      <c r="X3421" s="14" t="n"/>
      <c r="Y3421" s="14" t="n"/>
      <c r="Z3421" s="14" t="n"/>
      <c r="AA3421" s="11" t="n"/>
      <c r="AB3421" s="14">
        <f>B3421&amp;"|"&amp;I3421</f>
        <v/>
      </c>
      <c r="AC3421">
        <f>IF($B3421="","","|"&amp;SUBSTITUTE(TRIM(SUBSTITUTE(SUBSTITUTE(SUBSTITUTE(SUBSTITUTE(SUBSTITUTE(SUBSTITUTE(SUBSTITUTE(SUBSTITUTE(SUBSTITUTE(SUBSTITUTE(SUBSTITUTE(SUBSTITUTE(SUBSTITUTE(SUBSTITUTE(TRIM($B3421&amp;""),CHAR(10)," "),CHAR(13)," "),"."," "),";"," "),","," "),"/"," "),"+"," "),"-"," "),"  "," "),"  "," "),"  "," "),"  "," "),"  "," "),"  "," "))," ","|")&amp;"|")</f>
        <v/>
      </c>
      <c r="AD3421">
        <f>TRIM($I3421&amp;"")</f>
        <v/>
      </c>
    </row>
    <row r="3422" ht="36" customHeight="1">
      <c r="A3422" s="9" t="n">
        <v>46212</v>
      </c>
      <c r="B3422" s="14" t="inlineStr">
        <is>
          <t>10246</t>
        </is>
      </c>
      <c r="C3422" s="14" t="inlineStr">
        <is>
          <t>M/C 0720 (AMARELO)</t>
        </is>
      </c>
      <c r="D3422" s="14" t="inlineStr">
        <is>
          <t>50 SECCIONADORA 2</t>
        </is>
      </c>
      <c r="E3422" s="14" t="n">
        <v>30009703</v>
      </c>
      <c r="F3422" s="14" t="inlineStr">
        <is>
          <t>ESPALDAR 390X40(911)X25 MDF (24) - CADEIRA GRECIA</t>
        </is>
      </c>
      <c r="G3422" s="14" t="inlineStr">
        <is>
          <t>50 SECCIONADORA 2</t>
        </is>
      </c>
      <c r="H3422" s="14" t="inlineStr">
        <is>
          <t>50 SECCIONADORA 2</t>
        </is>
      </c>
      <c r="I3422" s="9" t="inlineStr">
        <is>
          <t>50 SECCIONADORA 2</t>
        </is>
      </c>
      <c r="J3422" s="9" t="n">
        <v>50</v>
      </c>
      <c r="K3422" s="14">
        <f>IF($E3422="","",IFERROR(INDEX('01_Cad_Pecas'!$H$2:$H$5000,MATCH($E3422,'01_Cad_Pecas'!$D$2:$D$5000,0)),IFERROR(INDEX('01_Cad_Pecas'!$H$2:$H$5000,MATCH(VALUE($E3422),'01_Cad_Pecas'!$D$2:$D$5000,0)),"")))</f>
        <v/>
      </c>
      <c r="L3422" s="14">
        <f>IF($E3422="","",IFERROR(INDEX('01_Cad_Pecas'!$I$2:$I$5000,MATCH($E3422,'01_Cad_Pecas'!$D$2:$D$5000,0)),IFERROR(INDEX('01_Cad_Pecas'!$I$2:$I$5000,MATCH(VALUE($E3422),'01_Cad_Pecas'!$D$2:$D$5000,0)),"")))</f>
        <v/>
      </c>
      <c r="M3422" s="14">
        <f>IF(OR($J3422="",$L3422=""),"",IF($K3422="",0,$K3422)+$J3422*$L3422)</f>
        <v/>
      </c>
      <c r="N3422" s="14" t="n">
        <v>46212</v>
      </c>
      <c r="O3422" s="14" t="n">
        <v>50</v>
      </c>
      <c r="P3422" s="14" t="n"/>
      <c r="Q3422" s="14" t="n"/>
      <c r="R3422" s="14" t="n"/>
      <c r="S3422" s="14" t="n"/>
      <c r="T3422" s="14">
        <f>IF(OR($J3422="",$O3422=""),"",$O3422/$J3422)</f>
        <v/>
      </c>
      <c r="U3422" s="14" t="inlineStr">
        <is>
          <t>Concluído</t>
        </is>
      </c>
      <c r="V3422" s="14" t="n"/>
      <c r="W3422" s="14" t="n"/>
      <c r="X3422" s="14" t="n"/>
      <c r="Y3422" s="14" t="n"/>
      <c r="Z3422" s="14" t="n"/>
      <c r="AA3422" s="11" t="n"/>
      <c r="AB3422" s="14">
        <f>B3422&amp;"|"&amp;I3422</f>
        <v/>
      </c>
      <c r="AC3422">
        <f>IF($B3422="","","|"&amp;SUBSTITUTE(TRIM(SUBSTITUTE(SUBSTITUTE(SUBSTITUTE(SUBSTITUTE(SUBSTITUTE(SUBSTITUTE(SUBSTITUTE(SUBSTITUTE(SUBSTITUTE(SUBSTITUTE(SUBSTITUTE(SUBSTITUTE(SUBSTITUTE(SUBSTITUTE(TRIM($B3422&amp;""),CHAR(10)," "),CHAR(13)," "),"."," "),";"," "),","," "),"/"," "),"+"," "),"-"," "),"  "," "),"  "," "),"  "," "),"  "," "),"  "," "),"  "," "))," ","|")&amp;"|")</f>
        <v/>
      </c>
      <c r="AD3422">
        <f>TRIM($I3422&amp;"")</f>
        <v/>
      </c>
    </row>
    <row r="3423" ht="36" customHeight="1">
      <c r="A3423" s="9" t="n">
        <v>46213</v>
      </c>
      <c r="B3423" s="14" t="inlineStr">
        <is>
          <t>10247</t>
        </is>
      </c>
      <c r="C3423" s="14" t="inlineStr">
        <is>
          <t>M/C 0721 (BEGE)</t>
        </is>
      </c>
      <c r="D3423" s="14" t="inlineStr">
        <is>
          <t>50 SECCIONADORA 2</t>
        </is>
      </c>
      <c r="E3423" s="14" t="n">
        <v>30001204</v>
      </c>
      <c r="F3423" s="14" t="inlineStr">
        <is>
          <t>ASSENTO 430X403X09 MDP CAD PE INTEIRO/ MADEIRA</t>
        </is>
      </c>
      <c r="G3423" s="14" t="inlineStr">
        <is>
          <t>50 SECCIONADORA 2</t>
        </is>
      </c>
      <c r="H3423" s="14" t="inlineStr">
        <is>
          <t>50 SECCIONADORA 2</t>
        </is>
      </c>
      <c r="I3423" s="9" t="inlineStr">
        <is>
          <t>50 SECCIONADORA 2</t>
        </is>
      </c>
      <c r="J3423" s="9" t="n">
        <v>362</v>
      </c>
      <c r="K3423" s="14">
        <f>IF($E3423="","",IFERROR(INDEX('01_Cad_Pecas'!$H$2:$H$5000,MATCH($E3423,'01_Cad_Pecas'!$D$2:$D$5000,0)),IFERROR(INDEX('01_Cad_Pecas'!$H$2:$H$5000,MATCH(VALUE($E3423),'01_Cad_Pecas'!$D$2:$D$5000,0)),"")))</f>
        <v/>
      </c>
      <c r="L3423" s="14">
        <f>IF($E3423="","",IFERROR(INDEX('01_Cad_Pecas'!$I$2:$I$5000,MATCH($E3423,'01_Cad_Pecas'!$D$2:$D$5000,0)),IFERROR(INDEX('01_Cad_Pecas'!$I$2:$I$5000,MATCH(VALUE($E3423),'01_Cad_Pecas'!$D$2:$D$5000,0)),"")))</f>
        <v/>
      </c>
      <c r="M3423" s="14">
        <f>IF(OR($J3423="",$L3423=""),"",IF($K3423="",0,$K3423)+$J3423*$L3423)</f>
        <v/>
      </c>
      <c r="N3423" s="14" t="n">
        <v>46213</v>
      </c>
      <c r="O3423" s="14" t="n">
        <v>362</v>
      </c>
      <c r="P3423" s="14" t="n"/>
      <c r="Q3423" s="14" t="n"/>
      <c r="R3423" s="14" t="n"/>
      <c r="S3423" s="14" t="n"/>
      <c r="T3423" s="14">
        <f>IF(OR($J3423="",$O3423=""),"",$O3423/$J3423)</f>
        <v/>
      </c>
      <c r="U3423" s="14" t="inlineStr">
        <is>
          <t>Concluído</t>
        </is>
      </c>
      <c r="V3423" s="14" t="n"/>
      <c r="W3423" s="14" t="n"/>
      <c r="X3423" s="14" t="n"/>
      <c r="Y3423" s="14" t="n"/>
      <c r="Z3423" s="14" t="n"/>
      <c r="AA3423" s="11" t="n"/>
      <c r="AB3423" s="14">
        <f>B3423&amp;"|"&amp;I3423</f>
        <v/>
      </c>
      <c r="AC3423">
        <f>IF($B3423="","","|"&amp;SUBSTITUTE(TRIM(SUBSTITUTE(SUBSTITUTE(SUBSTITUTE(SUBSTITUTE(SUBSTITUTE(SUBSTITUTE(SUBSTITUTE(SUBSTITUTE(SUBSTITUTE(SUBSTITUTE(SUBSTITUTE(SUBSTITUTE(SUBSTITUTE(SUBSTITUTE(TRIM($B3423&amp;""),CHAR(10)," "),CHAR(13)," "),"."," "),";"," "),","," "),"/"," "),"+"," "),"-"," "),"  "," "),"  "," "),"  "," "),"  "," "),"  "," "),"  "," "))," ","|")&amp;"|")</f>
        <v/>
      </c>
      <c r="AD3423">
        <f>TRIM($I3423&amp;"")</f>
        <v/>
      </c>
    </row>
    <row r="3424" ht="36" customHeight="1">
      <c r="A3424" s="9" t="n">
        <v>46213</v>
      </c>
      <c r="B3424" s="14" t="inlineStr">
        <is>
          <t>10247</t>
        </is>
      </c>
      <c r="C3424" s="14" t="inlineStr">
        <is>
          <t>M/C 0721 (BEGE)</t>
        </is>
      </c>
      <c r="D3424" s="14" t="inlineStr">
        <is>
          <t>50 SECCIONADORA 2</t>
        </is>
      </c>
      <c r="E3424" s="14" t="n">
        <v>30004805</v>
      </c>
      <c r="F3424" s="14" t="inlineStr">
        <is>
          <t>ASSENTO 440X425X09 MDP - CAD SANTIAGO</t>
        </is>
      </c>
      <c r="G3424" s="14" t="inlineStr">
        <is>
          <t>50 SECCIONADORA 2</t>
        </is>
      </c>
      <c r="H3424" s="14" t="inlineStr">
        <is>
          <t>50 SECCIONADORA 2</t>
        </is>
      </c>
      <c r="I3424" s="9" t="inlineStr">
        <is>
          <t>50 SECCIONADORA 2</t>
        </is>
      </c>
      <c r="J3424" s="9" t="n">
        <v>612</v>
      </c>
      <c r="K3424" s="14">
        <f>IF($E3424="","",IFERROR(INDEX('01_Cad_Pecas'!$H$2:$H$5000,MATCH($E3424,'01_Cad_Pecas'!$D$2:$D$5000,0)),IFERROR(INDEX('01_Cad_Pecas'!$H$2:$H$5000,MATCH(VALUE($E3424),'01_Cad_Pecas'!$D$2:$D$5000,0)),"")))</f>
        <v/>
      </c>
      <c r="L3424" s="14">
        <f>IF($E3424="","",IFERROR(INDEX('01_Cad_Pecas'!$I$2:$I$5000,MATCH($E3424,'01_Cad_Pecas'!$D$2:$D$5000,0)),IFERROR(INDEX('01_Cad_Pecas'!$I$2:$I$5000,MATCH(VALUE($E3424),'01_Cad_Pecas'!$D$2:$D$5000,0)),"")))</f>
        <v/>
      </c>
      <c r="M3424" s="14">
        <f>IF(OR($J3424="",$L3424=""),"",IF($K3424="",0,$K3424)+$J3424*$L3424)</f>
        <v/>
      </c>
      <c r="N3424" s="14" t="n">
        <v>46213</v>
      </c>
      <c r="O3424" s="14" t="n">
        <v>612</v>
      </c>
      <c r="P3424" s="14" t="n"/>
      <c r="Q3424" s="14" t="n"/>
      <c r="R3424" s="14" t="n"/>
      <c r="S3424" s="14" t="n"/>
      <c r="T3424" s="14">
        <f>IF(OR($J3424="",$O3424=""),"",$O3424/$J3424)</f>
        <v/>
      </c>
      <c r="U3424" s="14" t="inlineStr">
        <is>
          <t>Concluído</t>
        </is>
      </c>
      <c r="V3424" s="14" t="n"/>
      <c r="W3424" s="14" t="n"/>
      <c r="X3424" s="14" t="n"/>
      <c r="Y3424" s="14" t="n"/>
      <c r="Z3424" s="14" t="n"/>
      <c r="AA3424" s="11" t="n"/>
      <c r="AB3424" s="14">
        <f>B3424&amp;"|"&amp;I3424</f>
        <v/>
      </c>
      <c r="AC3424">
        <f>IF($B3424="","","|"&amp;SUBSTITUTE(TRIM(SUBSTITUTE(SUBSTITUTE(SUBSTITUTE(SUBSTITUTE(SUBSTITUTE(SUBSTITUTE(SUBSTITUTE(SUBSTITUTE(SUBSTITUTE(SUBSTITUTE(SUBSTITUTE(SUBSTITUTE(SUBSTITUTE(SUBSTITUTE(TRIM($B3424&amp;""),CHAR(10)," "),CHAR(13)," "),"."," "),";"," "),","," "),"/"," "),"+"," "),"-"," "),"  "," "),"  "," "),"  "," "),"  "," "),"  "," "),"  "," "))," ","|")&amp;"|")</f>
        <v/>
      </c>
      <c r="AD3424">
        <f>TRIM($I3424&amp;"")</f>
        <v/>
      </c>
    </row>
    <row r="3425" ht="36" customHeight="1">
      <c r="A3425" s="9" t="n">
        <v>46213</v>
      </c>
      <c r="B3425" s="14" t="inlineStr">
        <is>
          <t>10247</t>
        </is>
      </c>
      <c r="C3425" s="14" t="inlineStr">
        <is>
          <t>M/C 0721 (BEGE)</t>
        </is>
      </c>
      <c r="D3425" s="14" t="inlineStr">
        <is>
          <t>50 SECCIONADORA 2</t>
        </is>
      </c>
      <c r="E3425" s="14" t="n">
        <v>30001308</v>
      </c>
      <c r="F3425" s="14" t="inlineStr">
        <is>
          <t>APOIO ESPALDAR 360X40X25 MDP - PE INTEIRO</t>
        </is>
      </c>
      <c r="G3425" s="14" t="inlineStr">
        <is>
          <t>50 SECCIONADORA 2</t>
        </is>
      </c>
      <c r="H3425" s="14" t="inlineStr">
        <is>
          <t>50 SECCIONADORA 2</t>
        </is>
      </c>
      <c r="I3425" s="9" t="inlineStr">
        <is>
          <t>50 SECCIONADORA 2</t>
        </is>
      </c>
      <c r="J3425" s="9" t="n">
        <v>342</v>
      </c>
      <c r="K3425" s="14">
        <f>IF($E3425="","",IFERROR(INDEX('01_Cad_Pecas'!$H$2:$H$5000,MATCH($E3425,'01_Cad_Pecas'!$D$2:$D$5000,0)),IFERROR(INDEX('01_Cad_Pecas'!$H$2:$H$5000,MATCH(VALUE($E3425),'01_Cad_Pecas'!$D$2:$D$5000,0)),"")))</f>
        <v/>
      </c>
      <c r="L3425" s="14">
        <f>IF($E3425="","",IFERROR(INDEX('01_Cad_Pecas'!$I$2:$I$5000,MATCH($E3425,'01_Cad_Pecas'!$D$2:$D$5000,0)),IFERROR(INDEX('01_Cad_Pecas'!$I$2:$I$5000,MATCH(VALUE($E3425),'01_Cad_Pecas'!$D$2:$D$5000,0)),"")))</f>
        <v/>
      </c>
      <c r="M3425" s="14">
        <f>IF(OR($J3425="",$L3425=""),"",IF($K3425="",0,$K3425)+$J3425*$L3425)</f>
        <v/>
      </c>
      <c r="N3425" s="14" t="n">
        <v>46213</v>
      </c>
      <c r="O3425" s="14" t="n">
        <v>342</v>
      </c>
      <c r="P3425" s="14" t="n"/>
      <c r="Q3425" s="14" t="n"/>
      <c r="R3425" s="14" t="n"/>
      <c r="S3425" s="14" t="n"/>
      <c r="T3425" s="14">
        <f>IF(OR($J3425="",$O3425=""),"",$O3425/$J3425)</f>
        <v/>
      </c>
      <c r="U3425" s="14" t="inlineStr">
        <is>
          <t>Concluído</t>
        </is>
      </c>
      <c r="V3425" s="14" t="n"/>
      <c r="W3425" s="14" t="n"/>
      <c r="X3425" s="14" t="n"/>
      <c r="Y3425" s="14" t="n"/>
      <c r="Z3425" s="14" t="n"/>
      <c r="AA3425" s="11" t="n"/>
      <c r="AB3425" s="14">
        <f>B3425&amp;"|"&amp;I3425</f>
        <v/>
      </c>
      <c r="AC3425">
        <f>IF($B3425="","","|"&amp;SUBSTITUTE(TRIM(SUBSTITUTE(SUBSTITUTE(SUBSTITUTE(SUBSTITUTE(SUBSTITUTE(SUBSTITUTE(SUBSTITUTE(SUBSTITUTE(SUBSTITUTE(SUBSTITUTE(SUBSTITUTE(SUBSTITUTE(SUBSTITUTE(SUBSTITUTE(TRIM($B3425&amp;""),CHAR(10)," "),CHAR(13)," "),"."," "),";"," "),","," "),"/"," "),"+"," "),"-"," "),"  "," "),"  "," "),"  "," "),"  "," "),"  "," "),"  "," "))," ","|")&amp;"|")</f>
        <v/>
      </c>
      <c r="AD3425">
        <f>TRIM($I3425&amp;"")</f>
        <v/>
      </c>
    </row>
    <row r="3426" ht="36" customHeight="1">
      <c r="A3426" s="9" t="n">
        <v>46213</v>
      </c>
      <c r="B3426" s="14" t="inlineStr">
        <is>
          <t>10247</t>
        </is>
      </c>
      <c r="C3426" s="14" t="inlineStr">
        <is>
          <t>M/C 0721 (BEGE)</t>
        </is>
      </c>
      <c r="D3426" s="14" t="inlineStr">
        <is>
          <t>50 SECCIONADORA 2</t>
        </is>
      </c>
      <c r="E3426" s="14" t="n">
        <v>30001309</v>
      </c>
      <c r="F3426" s="14" t="inlineStr">
        <is>
          <t>TRA CENTR 360X56(911)X25 MDP (14PCS) - PE INTEIRO</t>
        </is>
      </c>
      <c r="G3426" s="14" t="inlineStr">
        <is>
          <t>50 SECCIONADORA 2</t>
        </is>
      </c>
      <c r="H3426" s="14" t="inlineStr">
        <is>
          <t>50 SECCIONADORA 2</t>
        </is>
      </c>
      <c r="I3426" s="9" t="inlineStr">
        <is>
          <t>50 SECCIONADORA 2</t>
        </is>
      </c>
      <c r="J3426" s="9" t="n">
        <v>342</v>
      </c>
      <c r="K3426" s="14">
        <f>IF($E3426="","",IFERROR(INDEX('01_Cad_Pecas'!$H$2:$H$5000,MATCH($E3426,'01_Cad_Pecas'!$D$2:$D$5000,0)),IFERROR(INDEX('01_Cad_Pecas'!$H$2:$H$5000,MATCH(VALUE($E3426),'01_Cad_Pecas'!$D$2:$D$5000,0)),"")))</f>
        <v/>
      </c>
      <c r="L3426" s="14">
        <f>IF($E3426="","",IFERROR(INDEX('01_Cad_Pecas'!$I$2:$I$5000,MATCH($E3426,'01_Cad_Pecas'!$D$2:$D$5000,0)),IFERROR(INDEX('01_Cad_Pecas'!$I$2:$I$5000,MATCH(VALUE($E3426),'01_Cad_Pecas'!$D$2:$D$5000,0)),"")))</f>
        <v/>
      </c>
      <c r="M3426" s="14">
        <f>IF(OR($J3426="",$L3426=""),"",IF($K3426="",0,$K3426)+$J3426*$L3426)</f>
        <v/>
      </c>
      <c r="N3426" s="14" t="n">
        <v>46213</v>
      </c>
      <c r="O3426" s="14" t="n">
        <v>342</v>
      </c>
      <c r="P3426" s="14" t="n"/>
      <c r="Q3426" s="14" t="n"/>
      <c r="R3426" s="14" t="n"/>
      <c r="S3426" s="14" t="n"/>
      <c r="T3426" s="14">
        <f>IF(OR($J3426="",$O3426=""),"",$O3426/$J3426)</f>
        <v/>
      </c>
      <c r="U3426" s="14" t="inlineStr">
        <is>
          <t>Concluído</t>
        </is>
      </c>
      <c r="V3426" s="14" t="n"/>
      <c r="W3426" s="14" t="n"/>
      <c r="X3426" s="14" t="n"/>
      <c r="Y3426" s="14" t="n"/>
      <c r="Z3426" s="14" t="n"/>
      <c r="AA3426" s="11" t="n"/>
      <c r="AB3426" s="14">
        <f>B3426&amp;"|"&amp;I3426</f>
        <v/>
      </c>
      <c r="AC3426">
        <f>IF($B3426="","","|"&amp;SUBSTITUTE(TRIM(SUBSTITUTE(SUBSTITUTE(SUBSTITUTE(SUBSTITUTE(SUBSTITUTE(SUBSTITUTE(SUBSTITUTE(SUBSTITUTE(SUBSTITUTE(SUBSTITUTE(SUBSTITUTE(SUBSTITUTE(SUBSTITUTE(SUBSTITUTE(TRIM($B3426&amp;""),CHAR(10)," "),CHAR(13)," "),"."," "),";"," "),","," "),"/"," "),"+"," "),"-"," "),"  "," "),"  "," "),"  "," "),"  "," "),"  "," "),"  "," "))," ","|")&amp;"|")</f>
        <v/>
      </c>
      <c r="AD3426">
        <f>TRIM($I3426&amp;"")</f>
        <v/>
      </c>
    </row>
    <row r="3427" ht="36" customHeight="1">
      <c r="A3427" s="9" t="n">
        <v>46213</v>
      </c>
      <c r="B3427" s="14" t="inlineStr">
        <is>
          <t>10247</t>
        </is>
      </c>
      <c r="C3427" s="14" t="inlineStr">
        <is>
          <t>M/C 0721 (BEGE)</t>
        </is>
      </c>
      <c r="D3427" s="14" t="inlineStr">
        <is>
          <t>50 SECCIONADORA 2</t>
        </is>
      </c>
      <c r="E3427" s="14" t="n">
        <v>30001321</v>
      </c>
      <c r="F3427" s="14" t="inlineStr">
        <is>
          <t>APOIO ESPA 360X40(911)X25 MDP (19PÇS) - PÉ INTEIRO</t>
        </is>
      </c>
      <c r="G3427" s="14" t="inlineStr">
        <is>
          <t>50 SECCIONADORA 2</t>
        </is>
      </c>
      <c r="H3427" s="14" t="inlineStr">
        <is>
          <t>50 SECCIONADORA 2</t>
        </is>
      </c>
      <c r="I3427" s="9" t="inlineStr">
        <is>
          <t>50 SECCIONADORA 2</t>
        </is>
      </c>
      <c r="J3427" s="9" t="n">
        <v>20</v>
      </c>
      <c r="K3427" s="14">
        <f>IF($E3427="","",IFERROR(INDEX('01_Cad_Pecas'!$H$2:$H$5000,MATCH($E3427,'01_Cad_Pecas'!$D$2:$D$5000,0)),IFERROR(INDEX('01_Cad_Pecas'!$H$2:$H$5000,MATCH(VALUE($E3427),'01_Cad_Pecas'!$D$2:$D$5000,0)),"")))</f>
        <v/>
      </c>
      <c r="L3427" s="14">
        <f>IF($E3427="","",IFERROR(INDEX('01_Cad_Pecas'!$I$2:$I$5000,MATCH($E3427,'01_Cad_Pecas'!$D$2:$D$5000,0)),IFERROR(INDEX('01_Cad_Pecas'!$I$2:$I$5000,MATCH(VALUE($E3427),'01_Cad_Pecas'!$D$2:$D$5000,0)),"")))</f>
        <v/>
      </c>
      <c r="M3427" s="14">
        <f>IF(OR($J3427="",$L3427=""),"",IF($K3427="",0,$K3427)+$J3427*$L3427)</f>
        <v/>
      </c>
      <c r="N3427" s="14" t="n">
        <v>46213</v>
      </c>
      <c r="O3427" s="14" t="n">
        <v>20</v>
      </c>
      <c r="P3427" s="14" t="n"/>
      <c r="Q3427" s="14" t="n"/>
      <c r="R3427" s="14" t="n"/>
      <c r="S3427" s="14" t="n"/>
      <c r="T3427" s="14">
        <f>IF(OR($J3427="",$O3427=""),"",$O3427/$J3427)</f>
        <v/>
      </c>
      <c r="U3427" s="14" t="inlineStr">
        <is>
          <t>Concluído</t>
        </is>
      </c>
      <c r="V3427" s="14" t="n"/>
      <c r="W3427" s="14" t="n"/>
      <c r="X3427" s="14" t="n"/>
      <c r="Y3427" s="14" t="n"/>
      <c r="Z3427" s="14" t="n"/>
      <c r="AA3427" s="11" t="n"/>
      <c r="AB3427" s="14">
        <f>B3427&amp;"|"&amp;I3427</f>
        <v/>
      </c>
      <c r="AC3427">
        <f>IF($B3427="","","|"&amp;SUBSTITUTE(TRIM(SUBSTITUTE(SUBSTITUTE(SUBSTITUTE(SUBSTITUTE(SUBSTITUTE(SUBSTITUTE(SUBSTITUTE(SUBSTITUTE(SUBSTITUTE(SUBSTITUTE(SUBSTITUTE(SUBSTITUTE(SUBSTITUTE(SUBSTITUTE(TRIM($B3427&amp;""),CHAR(10)," "),CHAR(13)," "),"."," "),";"," "),","," "),"/"," "),"+"," "),"-"," "),"  "," "),"  "," "),"  "," "),"  "," "),"  "," "),"  "," "))," ","|")&amp;"|")</f>
        <v/>
      </c>
      <c r="AD3427">
        <f>TRIM($I3427&amp;"")</f>
        <v/>
      </c>
    </row>
    <row r="3428" ht="36" customHeight="1">
      <c r="A3428" s="9" t="n">
        <v>46213</v>
      </c>
      <c r="B3428" s="14" t="inlineStr">
        <is>
          <t>10247</t>
        </is>
      </c>
      <c r="C3428" s="14" t="inlineStr">
        <is>
          <t>M/C 0721 (BEGE)</t>
        </is>
      </c>
      <c r="D3428" s="14" t="inlineStr">
        <is>
          <t>50 SECCIONADORA 2</t>
        </is>
      </c>
      <c r="E3428" s="14" t="n">
        <v>30001322</v>
      </c>
      <c r="F3428" s="14" t="inlineStr">
        <is>
          <t>TRA CENT 360X56(911)X25 MDP (14PÇS) - PÉ INT MILÃO</t>
        </is>
      </c>
      <c r="G3428" s="14" t="inlineStr">
        <is>
          <t>50 SECCIONADORA 2</t>
        </is>
      </c>
      <c r="H3428" s="14" t="inlineStr">
        <is>
          <t>50 SECCIONADORA 2</t>
        </is>
      </c>
      <c r="I3428" s="9" t="inlineStr">
        <is>
          <t>50 SECCIONADORA 2</t>
        </is>
      </c>
      <c r="J3428" s="9" t="n">
        <v>20</v>
      </c>
      <c r="K3428" s="14">
        <f>IF($E3428="","",IFERROR(INDEX('01_Cad_Pecas'!$H$2:$H$5000,MATCH($E3428,'01_Cad_Pecas'!$D$2:$D$5000,0)),IFERROR(INDEX('01_Cad_Pecas'!$H$2:$H$5000,MATCH(VALUE($E3428),'01_Cad_Pecas'!$D$2:$D$5000,0)),"")))</f>
        <v/>
      </c>
      <c r="L3428" s="14">
        <f>IF($E3428="","",IFERROR(INDEX('01_Cad_Pecas'!$I$2:$I$5000,MATCH($E3428,'01_Cad_Pecas'!$D$2:$D$5000,0)),IFERROR(INDEX('01_Cad_Pecas'!$I$2:$I$5000,MATCH(VALUE($E3428),'01_Cad_Pecas'!$D$2:$D$5000,0)),"")))</f>
        <v/>
      </c>
      <c r="M3428" s="14">
        <f>IF(OR($J3428="",$L3428=""),"",IF($K3428="",0,$K3428)+$J3428*$L3428)</f>
        <v/>
      </c>
      <c r="N3428" s="14" t="n">
        <v>46213</v>
      </c>
      <c r="O3428" s="14" t="n">
        <v>20</v>
      </c>
      <c r="P3428" s="14" t="n"/>
      <c r="Q3428" s="14" t="n"/>
      <c r="R3428" s="14" t="n"/>
      <c r="S3428" s="14" t="n"/>
      <c r="T3428" s="14">
        <f>IF(OR($J3428="",$O3428=""),"",$O3428/$J3428)</f>
        <v/>
      </c>
      <c r="U3428" s="14" t="inlineStr">
        <is>
          <t>Concluído</t>
        </is>
      </c>
      <c r="V3428" s="14" t="n"/>
      <c r="W3428" s="14" t="n"/>
      <c r="X3428" s="14" t="n"/>
      <c r="Y3428" s="14" t="n"/>
      <c r="Z3428" s="14" t="n"/>
      <c r="AA3428" s="11" t="n"/>
      <c r="AB3428" s="14">
        <f>B3428&amp;"|"&amp;I3428</f>
        <v/>
      </c>
      <c r="AC3428">
        <f>IF($B3428="","","|"&amp;SUBSTITUTE(TRIM(SUBSTITUTE(SUBSTITUTE(SUBSTITUTE(SUBSTITUTE(SUBSTITUTE(SUBSTITUTE(SUBSTITUTE(SUBSTITUTE(SUBSTITUTE(SUBSTITUTE(SUBSTITUTE(SUBSTITUTE(SUBSTITUTE(SUBSTITUTE(TRIM($B3428&amp;""),CHAR(10)," "),CHAR(13)," "),"."," "),";"," "),","," "),"/"," "),"+"," "),"-"," "),"  "," "),"  "," "),"  "," "),"  "," "),"  "," "),"  "," "))," ","|")&amp;"|")</f>
        <v/>
      </c>
      <c r="AD3428">
        <f>TRIM($I3428&amp;"")</f>
        <v/>
      </c>
    </row>
    <row r="3429" ht="36" customHeight="1">
      <c r="A3429" s="9" t="n">
        <v>46213</v>
      </c>
      <c r="B3429" s="14" t="inlineStr">
        <is>
          <t>10247</t>
        </is>
      </c>
      <c r="C3429" s="14" t="inlineStr">
        <is>
          <t>M/C 0721 (BEGE)</t>
        </is>
      </c>
      <c r="D3429" s="14" t="inlineStr">
        <is>
          <t>50 SECCIONADORA 2</t>
        </is>
      </c>
      <c r="E3429" s="14" t="n">
        <v>20021807</v>
      </c>
      <c r="F3429" s="14" t="inlineStr">
        <is>
          <t>TAMPO 1805X905X18 MDF - MESA COM VIDRO</t>
        </is>
      </c>
      <c r="G3429" s="14" t="inlineStr">
        <is>
          <t>50 SECCIONADORA 2</t>
        </is>
      </c>
      <c r="H3429" s="14" t="inlineStr">
        <is>
          <t>50 SECCIONADORA 2</t>
        </is>
      </c>
      <c r="I3429" s="9" t="inlineStr">
        <is>
          <t>50 SECCIONADORA 2</t>
        </is>
      </c>
      <c r="J3429" s="9" t="n">
        <v>8</v>
      </c>
      <c r="K3429" s="14">
        <f>IF($E3429="","",IFERROR(INDEX('01_Cad_Pecas'!$H$2:$H$5000,MATCH($E3429,'01_Cad_Pecas'!$D$2:$D$5000,0)),IFERROR(INDEX('01_Cad_Pecas'!$H$2:$H$5000,MATCH(VALUE($E3429),'01_Cad_Pecas'!$D$2:$D$5000,0)),"")))</f>
        <v/>
      </c>
      <c r="L3429" s="14">
        <f>IF($E3429="","",IFERROR(INDEX('01_Cad_Pecas'!$I$2:$I$5000,MATCH($E3429,'01_Cad_Pecas'!$D$2:$D$5000,0)),IFERROR(INDEX('01_Cad_Pecas'!$I$2:$I$5000,MATCH(VALUE($E3429),'01_Cad_Pecas'!$D$2:$D$5000,0)),"")))</f>
        <v/>
      </c>
      <c r="M3429" s="14">
        <f>IF(OR($J3429="",$L3429=""),"",IF($K3429="",0,$K3429)+$J3429*$L3429)</f>
        <v/>
      </c>
      <c r="N3429" s="14" t="n">
        <v>46213</v>
      </c>
      <c r="O3429" s="14" t="n">
        <v>8</v>
      </c>
      <c r="P3429" s="14" t="n"/>
      <c r="Q3429" s="14" t="n"/>
      <c r="R3429" s="14" t="n"/>
      <c r="S3429" s="14" t="n"/>
      <c r="T3429" s="14">
        <f>IF(OR($J3429="",$O3429=""),"",$O3429/$J3429)</f>
        <v/>
      </c>
      <c r="U3429" s="14" t="inlineStr">
        <is>
          <t>Concluído</t>
        </is>
      </c>
      <c r="V3429" s="14" t="n"/>
      <c r="W3429" s="14" t="n"/>
      <c r="X3429" s="14" t="n"/>
      <c r="Y3429" s="14" t="n"/>
      <c r="Z3429" s="14" t="n"/>
      <c r="AA3429" s="11" t="n"/>
      <c r="AB3429" s="14">
        <f>B3429&amp;"|"&amp;I3429</f>
        <v/>
      </c>
      <c r="AC3429">
        <f>IF($B3429="","","|"&amp;SUBSTITUTE(TRIM(SUBSTITUTE(SUBSTITUTE(SUBSTITUTE(SUBSTITUTE(SUBSTITUTE(SUBSTITUTE(SUBSTITUTE(SUBSTITUTE(SUBSTITUTE(SUBSTITUTE(SUBSTITUTE(SUBSTITUTE(SUBSTITUTE(SUBSTITUTE(TRIM($B3429&amp;""),CHAR(10)," "),CHAR(13)," "),"."," "),";"," "),","," "),"/"," "),"+"," "),"-"," "),"  "," "),"  "," "),"  "," "),"  "," "),"  "," "),"  "," "))," ","|")&amp;"|")</f>
        <v/>
      </c>
      <c r="AD3429">
        <f>TRIM($I3429&amp;"")</f>
        <v/>
      </c>
    </row>
    <row r="3430" ht="36" customHeight="1">
      <c r="A3430" s="9" t="n">
        <v>46213</v>
      </c>
      <c r="B3430" s="14" t="inlineStr">
        <is>
          <t>10247</t>
        </is>
      </c>
      <c r="C3430" s="14" t="inlineStr">
        <is>
          <t>M/C 0721 (BEGE)</t>
        </is>
      </c>
      <c r="D3430" s="14" t="inlineStr">
        <is>
          <t>50 SECCIONADORA 2</t>
        </is>
      </c>
      <c r="E3430" s="14" t="n">
        <v>20053407</v>
      </c>
      <c r="F3430" s="14" t="inlineStr">
        <is>
          <t>TAMPO 1365X905X18 MDF - MESA COM VIDRO</t>
        </is>
      </c>
      <c r="G3430" s="14" t="inlineStr">
        <is>
          <t>50 SECCIONADORA 2</t>
        </is>
      </c>
      <c r="H3430" s="14" t="inlineStr">
        <is>
          <t>50 SECCIONADORA 2</t>
        </is>
      </c>
      <c r="I3430" s="9" t="inlineStr">
        <is>
          <t>50 SECCIONADORA 2</t>
        </is>
      </c>
      <c r="J3430" s="9" t="n">
        <v>20</v>
      </c>
      <c r="K3430" s="14">
        <f>IF($E3430="","",IFERROR(INDEX('01_Cad_Pecas'!$H$2:$H$5000,MATCH($E3430,'01_Cad_Pecas'!$D$2:$D$5000,0)),IFERROR(INDEX('01_Cad_Pecas'!$H$2:$H$5000,MATCH(VALUE($E3430),'01_Cad_Pecas'!$D$2:$D$5000,0)),"")))</f>
        <v/>
      </c>
      <c r="L3430" s="14">
        <f>IF($E3430="","",IFERROR(INDEX('01_Cad_Pecas'!$I$2:$I$5000,MATCH($E3430,'01_Cad_Pecas'!$D$2:$D$5000,0)),IFERROR(INDEX('01_Cad_Pecas'!$I$2:$I$5000,MATCH(VALUE($E3430),'01_Cad_Pecas'!$D$2:$D$5000,0)),"")))</f>
        <v/>
      </c>
      <c r="M3430" s="14">
        <f>IF(OR($J3430="",$L3430=""),"",IF($K3430="",0,$K3430)+$J3430*$L3430)</f>
        <v/>
      </c>
      <c r="N3430" s="14" t="n">
        <v>46213</v>
      </c>
      <c r="O3430" s="14" t="n">
        <v>20</v>
      </c>
      <c r="P3430" s="14" t="n"/>
      <c r="Q3430" s="14" t="n"/>
      <c r="R3430" s="14" t="n"/>
      <c r="S3430" s="14" t="n"/>
      <c r="T3430" s="14">
        <f>IF(OR($J3430="",$O3430=""),"",$O3430/$J3430)</f>
        <v/>
      </c>
      <c r="U3430" s="14" t="inlineStr">
        <is>
          <t>Concluído</t>
        </is>
      </c>
      <c r="V3430" s="14" t="n"/>
      <c r="W3430" s="14" t="n"/>
      <c r="X3430" s="14" t="n"/>
      <c r="Y3430" s="14" t="n"/>
      <c r="Z3430" s="14" t="n"/>
      <c r="AA3430" s="11" t="n"/>
      <c r="AB3430" s="14">
        <f>B3430&amp;"|"&amp;I3430</f>
        <v/>
      </c>
      <c r="AC3430">
        <f>IF($B3430="","","|"&amp;SUBSTITUTE(TRIM(SUBSTITUTE(SUBSTITUTE(SUBSTITUTE(SUBSTITUTE(SUBSTITUTE(SUBSTITUTE(SUBSTITUTE(SUBSTITUTE(SUBSTITUTE(SUBSTITUTE(SUBSTITUTE(SUBSTITUTE(SUBSTITUTE(SUBSTITUTE(TRIM($B3430&amp;""),CHAR(10)," "),CHAR(13)," "),"."," "),";"," "),","," "),"/"," "),"+"," "),"-"," "),"  "," "),"  "," "),"  "," "),"  "," "),"  "," "),"  "," "))," ","|")&amp;"|")</f>
        <v/>
      </c>
      <c r="AD3430">
        <f>TRIM($I3430&amp;"")</f>
        <v/>
      </c>
    </row>
    <row r="3431" ht="36" customHeight="1">
      <c r="A3431" s="9" t="n">
        <v>46213</v>
      </c>
      <c r="B3431" s="14" t="inlineStr">
        <is>
          <t>10247</t>
        </is>
      </c>
      <c r="C3431" s="14" t="inlineStr">
        <is>
          <t>M/C 0721 (BEGE)</t>
        </is>
      </c>
      <c r="D3431" s="14" t="inlineStr">
        <is>
          <t>50 SECCIONADORA 2</t>
        </is>
      </c>
      <c r="E3431" s="14" t="n">
        <v>30001203</v>
      </c>
      <c r="F3431" s="14" t="inlineStr">
        <is>
          <t>LAT ASSENTO 430X80X18 MDF CAD PE INTEIRO/ MADEIRA</t>
        </is>
      </c>
      <c r="G3431" s="14" t="inlineStr">
        <is>
          <t>50 SECCIONADORA 2</t>
        </is>
      </c>
      <c r="H3431" s="14" t="inlineStr">
        <is>
          <t>50 SECCIONADORA 2</t>
        </is>
      </c>
      <c r="I3431" s="9" t="inlineStr">
        <is>
          <t>50 SECCIONADORA 2</t>
        </is>
      </c>
      <c r="J3431" s="9" t="n">
        <v>724</v>
      </c>
      <c r="K3431" s="14">
        <f>IF($E3431="","",IFERROR(INDEX('01_Cad_Pecas'!$H$2:$H$5000,MATCH($E3431,'01_Cad_Pecas'!$D$2:$D$5000,0)),IFERROR(INDEX('01_Cad_Pecas'!$H$2:$H$5000,MATCH(VALUE($E3431),'01_Cad_Pecas'!$D$2:$D$5000,0)),"")))</f>
        <v/>
      </c>
      <c r="L3431" s="14">
        <f>IF($E3431="","",IFERROR(INDEX('01_Cad_Pecas'!$I$2:$I$5000,MATCH($E3431,'01_Cad_Pecas'!$D$2:$D$5000,0)),IFERROR(INDEX('01_Cad_Pecas'!$I$2:$I$5000,MATCH(VALUE($E3431),'01_Cad_Pecas'!$D$2:$D$5000,0)),"")))</f>
        <v/>
      </c>
      <c r="M3431" s="14">
        <f>IF(OR($J3431="",$L3431=""),"",IF($K3431="",0,$K3431)+$J3431*$L3431)</f>
        <v/>
      </c>
      <c r="N3431" s="14" t="n">
        <v>46213</v>
      </c>
      <c r="O3431" s="14" t="n">
        <v>724</v>
      </c>
      <c r="P3431" s="14" t="n"/>
      <c r="Q3431" s="14" t="n"/>
      <c r="R3431" s="14" t="n"/>
      <c r="S3431" s="14" t="n"/>
      <c r="T3431" s="14">
        <f>IF(OR($J3431="",$O3431=""),"",$O3431/$J3431)</f>
        <v/>
      </c>
      <c r="U3431" s="14" t="inlineStr">
        <is>
          <t>Concluído</t>
        </is>
      </c>
      <c r="V3431" s="14" t="n"/>
      <c r="W3431" s="14" t="n"/>
      <c r="X3431" s="14" t="n"/>
      <c r="Y3431" s="14" t="n"/>
      <c r="Z3431" s="14" t="n"/>
      <c r="AA3431" s="11" t="n"/>
      <c r="AB3431" s="14">
        <f>B3431&amp;"|"&amp;I3431</f>
        <v/>
      </c>
      <c r="AC3431">
        <f>IF($B3431="","","|"&amp;SUBSTITUTE(TRIM(SUBSTITUTE(SUBSTITUTE(SUBSTITUTE(SUBSTITUTE(SUBSTITUTE(SUBSTITUTE(SUBSTITUTE(SUBSTITUTE(SUBSTITUTE(SUBSTITUTE(SUBSTITUTE(SUBSTITUTE(SUBSTITUTE(SUBSTITUTE(TRIM($B3431&amp;""),CHAR(10)," "),CHAR(13)," "),"."," "),";"," "),","," "),"/"," "),"+"," "),"-"," "),"  "," "),"  "," "),"  "," "),"  "," "),"  "," "),"  "," "))," ","|")&amp;"|")</f>
        <v/>
      </c>
      <c r="AD3431">
        <f>TRIM($I3431&amp;"")</f>
        <v/>
      </c>
    </row>
    <row r="3432" ht="36" customHeight="1">
      <c r="A3432" s="9" t="n">
        <v>46213</v>
      </c>
      <c r="B3432" s="14" t="inlineStr">
        <is>
          <t>10247</t>
        </is>
      </c>
      <c r="C3432" s="14" t="inlineStr">
        <is>
          <t>M/C 0721 (BEGE)</t>
        </is>
      </c>
      <c r="D3432" s="14" t="inlineStr">
        <is>
          <t>50 SECCIONADORA 2</t>
        </is>
      </c>
      <c r="E3432" s="14" t="n">
        <v>30003405</v>
      </c>
      <c r="F3432" s="14" t="inlineStr">
        <is>
          <t>TRAVESSA ASSENTO 360X70X18 MDF - C DAKAR/SANTIAGO</t>
        </is>
      </c>
      <c r="G3432" s="14" t="inlineStr">
        <is>
          <t>50 SECCIONADORA 2</t>
        </is>
      </c>
      <c r="H3432" s="14" t="inlineStr">
        <is>
          <t>50 SECCIONADORA 2</t>
        </is>
      </c>
      <c r="I3432" s="9" t="inlineStr">
        <is>
          <t>50 SECCIONADORA 2</t>
        </is>
      </c>
      <c r="J3432" s="9" t="n">
        <v>1224</v>
      </c>
      <c r="K3432" s="14">
        <f>IF($E3432="","",IFERROR(INDEX('01_Cad_Pecas'!$H$2:$H$5000,MATCH($E3432,'01_Cad_Pecas'!$D$2:$D$5000,0)),IFERROR(INDEX('01_Cad_Pecas'!$H$2:$H$5000,MATCH(VALUE($E3432),'01_Cad_Pecas'!$D$2:$D$5000,0)),"")))</f>
        <v/>
      </c>
      <c r="L3432" s="14">
        <f>IF($E3432="","",IFERROR(INDEX('01_Cad_Pecas'!$I$2:$I$5000,MATCH($E3432,'01_Cad_Pecas'!$D$2:$D$5000,0)),IFERROR(INDEX('01_Cad_Pecas'!$I$2:$I$5000,MATCH(VALUE($E3432),'01_Cad_Pecas'!$D$2:$D$5000,0)),"")))</f>
        <v/>
      </c>
      <c r="M3432" s="14">
        <f>IF(OR($J3432="",$L3432=""),"",IF($K3432="",0,$K3432)+$J3432*$L3432)</f>
        <v/>
      </c>
      <c r="N3432" s="14" t="n">
        <v>46213</v>
      </c>
      <c r="O3432" s="14" t="n">
        <v>1224</v>
      </c>
      <c r="P3432" s="14" t="n"/>
      <c r="Q3432" s="14" t="n"/>
      <c r="R3432" s="14" t="n"/>
      <c r="S3432" s="14" t="n"/>
      <c r="T3432" s="14">
        <f>IF(OR($J3432="",$O3432=""),"",$O3432/$J3432)</f>
        <v/>
      </c>
      <c r="U3432" s="14" t="inlineStr">
        <is>
          <t>Concluído</t>
        </is>
      </c>
      <c r="V3432" s="14" t="n"/>
      <c r="W3432" s="14" t="n"/>
      <c r="X3432" s="14" t="n"/>
      <c r="Y3432" s="14" t="n"/>
      <c r="Z3432" s="14" t="n"/>
      <c r="AA3432" s="11" t="n"/>
      <c r="AB3432" s="14">
        <f>B3432&amp;"|"&amp;I3432</f>
        <v/>
      </c>
      <c r="AC3432">
        <f>IF($B3432="","","|"&amp;SUBSTITUTE(TRIM(SUBSTITUTE(SUBSTITUTE(SUBSTITUTE(SUBSTITUTE(SUBSTITUTE(SUBSTITUTE(SUBSTITUTE(SUBSTITUTE(SUBSTITUTE(SUBSTITUTE(SUBSTITUTE(SUBSTITUTE(SUBSTITUTE(SUBSTITUTE(TRIM($B3432&amp;""),CHAR(10)," "),CHAR(13)," "),"."," "),";"," "),","," "),"/"," "),"+"," "),"-"," "),"  "," "),"  "," "),"  "," "),"  "," "),"  "," "),"  "," "))," ","|")&amp;"|")</f>
        <v/>
      </c>
      <c r="AD3432">
        <f>TRIM($I3432&amp;"")</f>
        <v/>
      </c>
    </row>
    <row r="3433" ht="36" customHeight="1">
      <c r="A3433" s="9" t="n">
        <v>46213</v>
      </c>
      <c r="B3433" s="14" t="inlineStr">
        <is>
          <t>10247</t>
        </is>
      </c>
      <c r="C3433" s="14" t="inlineStr">
        <is>
          <t>M/C 0721 (BEGE)</t>
        </is>
      </c>
      <c r="D3433" s="14" t="inlineStr">
        <is>
          <t>50 SECCIONADORA 2</t>
        </is>
      </c>
      <c r="E3433" s="14" t="n">
        <v>30006103</v>
      </c>
      <c r="F3433" s="14" t="inlineStr">
        <is>
          <t>TRAVESSA LATERAL 340X70X18 MDF - CAD SANTIAGO NEW</t>
        </is>
      </c>
      <c r="G3433" s="14" t="inlineStr">
        <is>
          <t>50 SECCIONADORA 2</t>
        </is>
      </c>
      <c r="H3433" s="14" t="inlineStr">
        <is>
          <t>50 SECCIONADORA 2</t>
        </is>
      </c>
      <c r="I3433" s="9" t="inlineStr">
        <is>
          <t>50 SECCIONADORA 2</t>
        </is>
      </c>
      <c r="J3433" s="9" t="n">
        <v>1224</v>
      </c>
      <c r="K3433" s="14">
        <f>IF($E3433="","",IFERROR(INDEX('01_Cad_Pecas'!$H$2:$H$5000,MATCH($E3433,'01_Cad_Pecas'!$D$2:$D$5000,0)),IFERROR(INDEX('01_Cad_Pecas'!$H$2:$H$5000,MATCH(VALUE($E3433),'01_Cad_Pecas'!$D$2:$D$5000,0)),"")))</f>
        <v/>
      </c>
      <c r="L3433" s="14">
        <f>IF($E3433="","",IFERROR(INDEX('01_Cad_Pecas'!$I$2:$I$5000,MATCH($E3433,'01_Cad_Pecas'!$D$2:$D$5000,0)),IFERROR(INDEX('01_Cad_Pecas'!$I$2:$I$5000,MATCH(VALUE($E3433),'01_Cad_Pecas'!$D$2:$D$5000,0)),"")))</f>
        <v/>
      </c>
      <c r="M3433" s="14">
        <f>IF(OR($J3433="",$L3433=""),"",IF($K3433="",0,$K3433)+$J3433*$L3433)</f>
        <v/>
      </c>
      <c r="N3433" s="14" t="n">
        <v>46213</v>
      </c>
      <c r="O3433" s="14" t="n">
        <v>1224</v>
      </c>
      <c r="P3433" s="14" t="n"/>
      <c r="Q3433" s="14" t="n"/>
      <c r="R3433" s="14" t="n"/>
      <c r="S3433" s="14" t="n"/>
      <c r="T3433" s="14">
        <f>IF(OR($J3433="",$O3433=""),"",$O3433/$J3433)</f>
        <v/>
      </c>
      <c r="U3433" s="14" t="inlineStr">
        <is>
          <t>Concluído</t>
        </is>
      </c>
      <c r="V3433" s="14" t="n"/>
      <c r="W3433" s="14" t="n"/>
      <c r="X3433" s="14" t="n"/>
      <c r="Y3433" s="14" t="n"/>
      <c r="Z3433" s="14" t="n"/>
      <c r="AA3433" s="11" t="n"/>
      <c r="AB3433" s="14">
        <f>B3433&amp;"|"&amp;I3433</f>
        <v/>
      </c>
      <c r="AC3433">
        <f>IF($B3433="","","|"&amp;SUBSTITUTE(TRIM(SUBSTITUTE(SUBSTITUTE(SUBSTITUTE(SUBSTITUTE(SUBSTITUTE(SUBSTITUTE(SUBSTITUTE(SUBSTITUTE(SUBSTITUTE(SUBSTITUTE(SUBSTITUTE(SUBSTITUTE(SUBSTITUTE(SUBSTITUTE(TRIM($B3433&amp;""),CHAR(10)," "),CHAR(13)," "),"."," "),";"," "),","," "),"/"," "),"+"," "),"-"," "),"  "," "),"  "," "),"  "," "),"  "," "),"  "," "),"  "," "))," ","|")&amp;"|")</f>
        <v/>
      </c>
      <c r="AD3433">
        <f>TRIM($I3433&amp;"")</f>
        <v/>
      </c>
    </row>
    <row r="3434" ht="36" customHeight="1">
      <c r="A3434" s="9" t="n">
        <v>46213</v>
      </c>
      <c r="B3434" s="14" t="inlineStr">
        <is>
          <t>10247</t>
        </is>
      </c>
      <c r="C3434" s="14" t="inlineStr">
        <is>
          <t>M/C 0721 (BEGE)</t>
        </is>
      </c>
      <c r="D3434" s="14" t="inlineStr">
        <is>
          <t>50 SECCIONADORA 2</t>
        </is>
      </c>
      <c r="E3434" s="14" t="n">
        <v>20020008</v>
      </c>
      <c r="F3434" s="14" t="inlineStr">
        <is>
          <t>CANTONEIRA EMBALAGEM 350X50X03 MDF - BASE DUBAI</t>
        </is>
      </c>
      <c r="G3434" s="14" t="inlineStr">
        <is>
          <t>50 SECCIONADORA 2</t>
        </is>
      </c>
      <c r="H3434" s="14" t="inlineStr">
        <is>
          <t>50 SECCIONADORA 2</t>
        </is>
      </c>
      <c r="I3434" s="9" t="inlineStr">
        <is>
          <t>50 SECCIONADORA 2</t>
        </is>
      </c>
      <c r="J3434" s="9" t="n">
        <v>40</v>
      </c>
      <c r="K3434" s="14">
        <f>IF($E3434="","",IFERROR(INDEX('01_Cad_Pecas'!$H$2:$H$5000,MATCH($E3434,'01_Cad_Pecas'!$D$2:$D$5000,0)),IFERROR(INDEX('01_Cad_Pecas'!$H$2:$H$5000,MATCH(VALUE($E3434),'01_Cad_Pecas'!$D$2:$D$5000,0)),"")))</f>
        <v/>
      </c>
      <c r="L3434" s="14">
        <f>IF($E3434="","",IFERROR(INDEX('01_Cad_Pecas'!$I$2:$I$5000,MATCH($E3434,'01_Cad_Pecas'!$D$2:$D$5000,0)),IFERROR(INDEX('01_Cad_Pecas'!$I$2:$I$5000,MATCH(VALUE($E3434),'01_Cad_Pecas'!$D$2:$D$5000,0)),"")))</f>
        <v/>
      </c>
      <c r="M3434" s="14">
        <f>IF(OR($J3434="",$L3434=""),"",IF($K3434="",0,$K3434)+$J3434*$L3434)</f>
        <v/>
      </c>
      <c r="N3434" s="14" t="n">
        <v>46213</v>
      </c>
      <c r="O3434" s="14" t="n">
        <v>40</v>
      </c>
      <c r="P3434" s="14" t="n"/>
      <c r="Q3434" s="14" t="n"/>
      <c r="R3434" s="14" t="n"/>
      <c r="S3434" s="14" t="n"/>
      <c r="T3434" s="14">
        <f>IF(OR($J3434="",$O3434=""),"",$O3434/$J3434)</f>
        <v/>
      </c>
      <c r="U3434" s="14" t="inlineStr">
        <is>
          <t>Concluído</t>
        </is>
      </c>
      <c r="V3434" s="14" t="n"/>
      <c r="W3434" s="14" t="n"/>
      <c r="X3434" s="14" t="n"/>
      <c r="Y3434" s="14" t="n"/>
      <c r="Z3434" s="14" t="n"/>
      <c r="AA3434" s="11" t="n"/>
      <c r="AB3434" s="14">
        <f>B3434&amp;"|"&amp;I3434</f>
        <v/>
      </c>
      <c r="AC3434">
        <f>IF($B3434="","","|"&amp;SUBSTITUTE(TRIM(SUBSTITUTE(SUBSTITUTE(SUBSTITUTE(SUBSTITUTE(SUBSTITUTE(SUBSTITUTE(SUBSTITUTE(SUBSTITUTE(SUBSTITUTE(SUBSTITUTE(SUBSTITUTE(SUBSTITUTE(SUBSTITUTE(SUBSTITUTE(TRIM($B3434&amp;""),CHAR(10)," "),CHAR(13)," "),"."," "),";"," "),","," "),"/"," "),"+"," "),"-"," "),"  "," "),"  "," "),"  "," "),"  "," "),"  "," "),"  "," "))," ","|")&amp;"|")</f>
        <v/>
      </c>
      <c r="AD3434">
        <f>TRIM($I3434&amp;"")</f>
        <v/>
      </c>
    </row>
    <row r="3435" ht="36" customHeight="1">
      <c r="A3435" s="9" t="n">
        <v>46213</v>
      </c>
      <c r="B3435" s="14" t="inlineStr">
        <is>
          <t>10247</t>
        </is>
      </c>
      <c r="C3435" s="14" t="inlineStr">
        <is>
          <t>M/C 0721 (BEGE)</t>
        </is>
      </c>
      <c r="D3435" s="14" t="inlineStr">
        <is>
          <t>50 SECCIONADORA 2</t>
        </is>
      </c>
      <c r="E3435" s="14" t="n">
        <v>30001201</v>
      </c>
      <c r="F3435" s="14" t="inlineStr">
        <is>
          <t>PE TRASEIRO 980X65(911)X25 MDF (11PCS)- CAD PE INT</t>
        </is>
      </c>
      <c r="G3435" s="14" t="inlineStr">
        <is>
          <t>50 SECCIONADORA 2</t>
        </is>
      </c>
      <c r="H3435" s="14" t="inlineStr">
        <is>
          <t>50 SECCIONADORA 2</t>
        </is>
      </c>
      <c r="I3435" s="9" t="inlineStr">
        <is>
          <t>50 SECCIONADORA 2</t>
        </is>
      </c>
      <c r="J3435" s="9" t="n">
        <v>40</v>
      </c>
      <c r="K3435" s="14">
        <f>IF($E3435="","",IFERROR(INDEX('01_Cad_Pecas'!$H$2:$H$5000,MATCH($E3435,'01_Cad_Pecas'!$D$2:$D$5000,0)),IFERROR(INDEX('01_Cad_Pecas'!$H$2:$H$5000,MATCH(VALUE($E3435),'01_Cad_Pecas'!$D$2:$D$5000,0)),"")))</f>
        <v/>
      </c>
      <c r="L3435" s="14">
        <f>IF($E3435="","",IFERROR(INDEX('01_Cad_Pecas'!$I$2:$I$5000,MATCH($E3435,'01_Cad_Pecas'!$D$2:$D$5000,0)),IFERROR(INDEX('01_Cad_Pecas'!$I$2:$I$5000,MATCH(VALUE($E3435),'01_Cad_Pecas'!$D$2:$D$5000,0)),"")))</f>
        <v/>
      </c>
      <c r="M3435" s="14">
        <f>IF(OR($J3435="",$L3435=""),"",IF($K3435="",0,$K3435)+$J3435*$L3435)</f>
        <v/>
      </c>
      <c r="N3435" s="14" t="n">
        <v>46213</v>
      </c>
      <c r="O3435" s="14" t="n">
        <v>40</v>
      </c>
      <c r="P3435" s="14" t="n"/>
      <c r="Q3435" s="14" t="n"/>
      <c r="R3435" s="14" t="n"/>
      <c r="S3435" s="14" t="n"/>
      <c r="T3435" s="14">
        <f>IF(OR($J3435="",$O3435=""),"",$O3435/$J3435)</f>
        <v/>
      </c>
      <c r="U3435" s="14" t="inlineStr">
        <is>
          <t>Concluído</t>
        </is>
      </c>
      <c r="V3435" s="14" t="n"/>
      <c r="W3435" s="14" t="n"/>
      <c r="X3435" s="14" t="n"/>
      <c r="Y3435" s="14" t="n"/>
      <c r="Z3435" s="14" t="n"/>
      <c r="AA3435" s="11" t="n"/>
      <c r="AB3435" s="14">
        <f>B3435&amp;"|"&amp;I3435</f>
        <v/>
      </c>
      <c r="AC3435">
        <f>IF($B3435="","","|"&amp;SUBSTITUTE(TRIM(SUBSTITUTE(SUBSTITUTE(SUBSTITUTE(SUBSTITUTE(SUBSTITUTE(SUBSTITUTE(SUBSTITUTE(SUBSTITUTE(SUBSTITUTE(SUBSTITUTE(SUBSTITUTE(SUBSTITUTE(SUBSTITUTE(SUBSTITUTE(TRIM($B3435&amp;""),CHAR(10)," "),CHAR(13)," "),"."," "),";"," "),","," "),"/"," "),"+"," "),"-"," "),"  "," "),"  "," "),"  "," "),"  "," "),"  "," "),"  "," "))," ","|")&amp;"|")</f>
        <v/>
      </c>
      <c r="AD3435">
        <f>TRIM($I3435&amp;"")</f>
        <v/>
      </c>
    </row>
    <row r="3436" ht="36" customHeight="1">
      <c r="A3436" s="9" t="n">
        <v>46213</v>
      </c>
      <c r="B3436" s="14" t="inlineStr">
        <is>
          <t>10247</t>
        </is>
      </c>
      <c r="C3436" s="14" t="inlineStr">
        <is>
          <t>M/C 0721 (BEGE)</t>
        </is>
      </c>
      <c r="D3436" s="14" t="inlineStr">
        <is>
          <t>50 SECCIONADORA 2</t>
        </is>
      </c>
      <c r="E3436" s="14" t="n">
        <v>30001202</v>
      </c>
      <c r="F3436" s="14" t="inlineStr">
        <is>
          <t>PÉ FRONTAL 441X65(911)X25 MDF (16PÇS) - CAD PÉ INT</t>
        </is>
      </c>
      <c r="G3436" s="14" t="inlineStr">
        <is>
          <t>50 SECCIONADORA 2</t>
        </is>
      </c>
      <c r="H3436" s="14" t="inlineStr">
        <is>
          <t>50 SECCIONADORA 2</t>
        </is>
      </c>
      <c r="I3436" s="9" t="inlineStr">
        <is>
          <t>50 SECCIONADORA 2</t>
        </is>
      </c>
      <c r="J3436" s="9" t="n">
        <v>724</v>
      </c>
      <c r="K3436" s="14">
        <f>IF($E3436="","",IFERROR(INDEX('01_Cad_Pecas'!$H$2:$H$5000,MATCH($E3436,'01_Cad_Pecas'!$D$2:$D$5000,0)),IFERROR(INDEX('01_Cad_Pecas'!$H$2:$H$5000,MATCH(VALUE($E3436),'01_Cad_Pecas'!$D$2:$D$5000,0)),"")))</f>
        <v/>
      </c>
      <c r="L3436" s="14">
        <f>IF($E3436="","",IFERROR(INDEX('01_Cad_Pecas'!$I$2:$I$5000,MATCH($E3436,'01_Cad_Pecas'!$D$2:$D$5000,0)),IFERROR(INDEX('01_Cad_Pecas'!$I$2:$I$5000,MATCH(VALUE($E3436),'01_Cad_Pecas'!$D$2:$D$5000,0)),"")))</f>
        <v/>
      </c>
      <c r="M3436" s="14">
        <f>IF(OR($J3436="",$L3436=""),"",IF($K3436="",0,$K3436)+$J3436*$L3436)</f>
        <v/>
      </c>
      <c r="N3436" s="14" t="n">
        <v>46213</v>
      </c>
      <c r="O3436" s="14" t="n">
        <v>724</v>
      </c>
      <c r="P3436" s="14" t="n"/>
      <c r="Q3436" s="14" t="n"/>
      <c r="R3436" s="14" t="n"/>
      <c r="S3436" s="14" t="n"/>
      <c r="T3436" s="14">
        <f>IF(OR($J3436="",$O3436=""),"",$O3436/$J3436)</f>
        <v/>
      </c>
      <c r="U3436" s="14" t="inlineStr">
        <is>
          <t>Concluído</t>
        </is>
      </c>
      <c r="V3436" s="14" t="n"/>
      <c r="W3436" s="14" t="n"/>
      <c r="X3436" s="14" t="n"/>
      <c r="Y3436" s="14" t="n"/>
      <c r="Z3436" s="14" t="n"/>
      <c r="AA3436" s="11" t="n"/>
      <c r="AB3436" s="14">
        <f>B3436&amp;"|"&amp;I3436</f>
        <v/>
      </c>
      <c r="AC3436">
        <f>IF($B3436="","","|"&amp;SUBSTITUTE(TRIM(SUBSTITUTE(SUBSTITUTE(SUBSTITUTE(SUBSTITUTE(SUBSTITUTE(SUBSTITUTE(SUBSTITUTE(SUBSTITUTE(SUBSTITUTE(SUBSTITUTE(SUBSTITUTE(SUBSTITUTE(SUBSTITUTE(SUBSTITUTE(TRIM($B3436&amp;""),CHAR(10)," "),CHAR(13)," "),"."," "),";"," "),","," "),"/"," "),"+"," "),"-"," "),"  "," "),"  "," "),"  "," "),"  "," "),"  "," "),"  "," "))," ","|")&amp;"|")</f>
        <v/>
      </c>
      <c r="AD3436">
        <f>TRIM($I3436&amp;"")</f>
        <v/>
      </c>
    </row>
    <row r="3437" ht="36" customHeight="1">
      <c r="A3437" s="9" t="n">
        <v>46213</v>
      </c>
      <c r="B3437" s="14" t="inlineStr">
        <is>
          <t>10247</t>
        </is>
      </c>
      <c r="C3437" s="14" t="inlineStr">
        <is>
          <t>M/C 0721 (BEGE)</t>
        </is>
      </c>
      <c r="D3437" s="14" t="inlineStr">
        <is>
          <t>50 SECCIONADORA 2</t>
        </is>
      </c>
      <c r="E3437" s="14" t="n">
        <v>30001301</v>
      </c>
      <c r="F3437" s="14" t="inlineStr">
        <is>
          <t>PE TRASEIRO 920X65(911)X25 MDF (11PCS)- CAD PE INT</t>
        </is>
      </c>
      <c r="G3437" s="14" t="inlineStr">
        <is>
          <t>50 SECCIONADORA 2</t>
        </is>
      </c>
      <c r="H3437" s="14" t="inlineStr">
        <is>
          <t>50 SECCIONADORA 2</t>
        </is>
      </c>
      <c r="I3437" s="9" t="inlineStr">
        <is>
          <t>50 SECCIONADORA 2</t>
        </is>
      </c>
      <c r="J3437" s="9" t="n">
        <v>684</v>
      </c>
      <c r="K3437" s="14">
        <f>IF($E3437="","",IFERROR(INDEX('01_Cad_Pecas'!$H$2:$H$5000,MATCH($E3437,'01_Cad_Pecas'!$D$2:$D$5000,0)),IFERROR(INDEX('01_Cad_Pecas'!$H$2:$H$5000,MATCH(VALUE($E3437),'01_Cad_Pecas'!$D$2:$D$5000,0)),"")))</f>
        <v/>
      </c>
      <c r="L3437" s="14">
        <f>IF($E3437="","",IFERROR(INDEX('01_Cad_Pecas'!$I$2:$I$5000,MATCH($E3437,'01_Cad_Pecas'!$D$2:$D$5000,0)),IFERROR(INDEX('01_Cad_Pecas'!$I$2:$I$5000,MATCH(VALUE($E3437),'01_Cad_Pecas'!$D$2:$D$5000,0)),"")))</f>
        <v/>
      </c>
      <c r="M3437" s="14">
        <f>IF(OR($J3437="",$L3437=""),"",IF($K3437="",0,$K3437)+$J3437*$L3437)</f>
        <v/>
      </c>
      <c r="N3437" s="14" t="n">
        <v>46213</v>
      </c>
      <c r="O3437" s="14" t="n">
        <v>684</v>
      </c>
      <c r="P3437" s="14" t="n"/>
      <c r="Q3437" s="14" t="n"/>
      <c r="R3437" s="14" t="n"/>
      <c r="S3437" s="14" t="n"/>
      <c r="T3437" s="14">
        <f>IF(OR($J3437="",$O3437=""),"",$O3437/$J3437)</f>
        <v/>
      </c>
      <c r="U3437" s="14" t="inlineStr">
        <is>
          <t>Concluído</t>
        </is>
      </c>
      <c r="V3437" s="14" t="n"/>
      <c r="W3437" s="14" t="n"/>
      <c r="X3437" s="14" t="n"/>
      <c r="Y3437" s="14" t="n"/>
      <c r="Z3437" s="14" t="n"/>
      <c r="AA3437" s="11" t="n"/>
      <c r="AB3437" s="14">
        <f>B3437&amp;"|"&amp;I3437</f>
        <v/>
      </c>
      <c r="AC3437">
        <f>IF($B3437="","","|"&amp;SUBSTITUTE(TRIM(SUBSTITUTE(SUBSTITUTE(SUBSTITUTE(SUBSTITUTE(SUBSTITUTE(SUBSTITUTE(SUBSTITUTE(SUBSTITUTE(SUBSTITUTE(SUBSTITUTE(SUBSTITUTE(SUBSTITUTE(SUBSTITUTE(SUBSTITUTE(TRIM($B3437&amp;""),CHAR(10)," "),CHAR(13)," "),"."," "),";"," "),","," "),"/"," "),"+"," "),"-"," "),"  "," "),"  "," "),"  "," "),"  "," "),"  "," "),"  "," "))," ","|")&amp;"|")</f>
        <v/>
      </c>
      <c r="AD3437">
        <f>TRIM($I3437&amp;"")</f>
        <v/>
      </c>
    </row>
    <row r="3438" ht="36" customHeight="1">
      <c r="A3438" s="9" t="n">
        <v>46213</v>
      </c>
      <c r="B3438" s="14" t="inlineStr">
        <is>
          <t>10247</t>
        </is>
      </c>
      <c r="C3438" s="14" t="inlineStr">
        <is>
          <t>M/C 0721 (BEGE)</t>
        </is>
      </c>
      <c r="D3438" s="14" t="inlineStr">
        <is>
          <t>50 SECCIONADORA 2</t>
        </is>
      </c>
      <c r="E3438" s="14" t="n">
        <v>30006101</v>
      </c>
      <c r="F3438" s="14" t="inlineStr">
        <is>
          <t>PE TRAS 880X30(911)X25 MDF (13PC) ESQ SANTIAGO NEW</t>
        </is>
      </c>
      <c r="G3438" s="14" t="inlineStr">
        <is>
          <t>50 SECCIONADORA 2</t>
        </is>
      </c>
      <c r="H3438" s="14" t="inlineStr">
        <is>
          <t>50 SECCIONADORA 2</t>
        </is>
      </c>
      <c r="I3438" s="9" t="inlineStr">
        <is>
          <t>50 SECCIONADORA 2</t>
        </is>
      </c>
      <c r="J3438" s="9" t="n">
        <v>612</v>
      </c>
      <c r="K3438" s="14">
        <f>IF($E3438="","",IFERROR(INDEX('01_Cad_Pecas'!$H$2:$H$5000,MATCH($E3438,'01_Cad_Pecas'!$D$2:$D$5000,0)),IFERROR(INDEX('01_Cad_Pecas'!$H$2:$H$5000,MATCH(VALUE($E3438),'01_Cad_Pecas'!$D$2:$D$5000,0)),"")))</f>
        <v/>
      </c>
      <c r="L3438" s="14">
        <f>IF($E3438="","",IFERROR(INDEX('01_Cad_Pecas'!$I$2:$I$5000,MATCH($E3438,'01_Cad_Pecas'!$D$2:$D$5000,0)),IFERROR(INDEX('01_Cad_Pecas'!$I$2:$I$5000,MATCH(VALUE($E3438),'01_Cad_Pecas'!$D$2:$D$5000,0)),"")))</f>
        <v/>
      </c>
      <c r="M3438" s="14">
        <f>IF(OR($J3438="",$L3438=""),"",IF($K3438="",0,$K3438)+$J3438*$L3438)</f>
        <v/>
      </c>
      <c r="N3438" s="14" t="n">
        <v>46213</v>
      </c>
      <c r="O3438" s="14" t="n">
        <v>612</v>
      </c>
      <c r="P3438" s="14" t="n"/>
      <c r="Q3438" s="14" t="n"/>
      <c r="R3438" s="14" t="n"/>
      <c r="S3438" s="14" t="n"/>
      <c r="T3438" s="14">
        <f>IF(OR($J3438="",$O3438=""),"",$O3438/$J3438)</f>
        <v/>
      </c>
      <c r="U3438" s="14" t="inlineStr">
        <is>
          <t>Concluído</t>
        </is>
      </c>
      <c r="V3438" s="14" t="n"/>
      <c r="W3438" s="14" t="n"/>
      <c r="X3438" s="14" t="n"/>
      <c r="Y3438" s="14" t="n"/>
      <c r="Z3438" s="14" t="n"/>
      <c r="AA3438" s="11" t="n"/>
      <c r="AB3438" s="14">
        <f>B3438&amp;"|"&amp;I3438</f>
        <v/>
      </c>
      <c r="AC3438">
        <f>IF($B3438="","","|"&amp;SUBSTITUTE(TRIM(SUBSTITUTE(SUBSTITUTE(SUBSTITUTE(SUBSTITUTE(SUBSTITUTE(SUBSTITUTE(SUBSTITUTE(SUBSTITUTE(SUBSTITUTE(SUBSTITUTE(SUBSTITUTE(SUBSTITUTE(SUBSTITUTE(SUBSTITUTE(TRIM($B3438&amp;""),CHAR(10)," "),CHAR(13)," "),"."," "),";"," "),","," "),"/"," "),"+"," "),"-"," "),"  "," "),"  "," "),"  "," "),"  "," "),"  "," "),"  "," "))," ","|")&amp;"|")</f>
        <v/>
      </c>
      <c r="AD3438">
        <f>TRIM($I3438&amp;"")</f>
        <v/>
      </c>
    </row>
    <row r="3439" ht="36" customHeight="1">
      <c r="A3439" s="9" t="n">
        <v>46213</v>
      </c>
      <c r="B3439" s="14" t="inlineStr">
        <is>
          <t>10247</t>
        </is>
      </c>
      <c r="C3439" s="14" t="inlineStr">
        <is>
          <t>M/C 0721 (BEGE)</t>
        </is>
      </c>
      <c r="D3439" s="14" t="inlineStr">
        <is>
          <t>50 SECCIONADORA 2</t>
        </is>
      </c>
      <c r="E3439" s="14" t="n">
        <v>30006102</v>
      </c>
      <c r="F3439" s="14" t="inlineStr">
        <is>
          <t>PE TRAS 880X30(911)X25 MDF (13PC) DIR SANTIAGO NEW</t>
        </is>
      </c>
      <c r="G3439" s="14" t="inlineStr">
        <is>
          <t>50 SECCIONADORA 2</t>
        </is>
      </c>
      <c r="H3439" s="14" t="inlineStr">
        <is>
          <t>50 SECCIONADORA 2</t>
        </is>
      </c>
      <c r="I3439" s="9" t="inlineStr">
        <is>
          <t>50 SECCIONADORA 2</t>
        </is>
      </c>
      <c r="J3439" s="9" t="n">
        <v>612</v>
      </c>
      <c r="K3439" s="14">
        <f>IF($E3439="","",IFERROR(INDEX('01_Cad_Pecas'!$H$2:$H$5000,MATCH($E3439,'01_Cad_Pecas'!$D$2:$D$5000,0)),IFERROR(INDEX('01_Cad_Pecas'!$H$2:$H$5000,MATCH(VALUE($E3439),'01_Cad_Pecas'!$D$2:$D$5000,0)),"")))</f>
        <v/>
      </c>
      <c r="L3439" s="14">
        <f>IF($E3439="","",IFERROR(INDEX('01_Cad_Pecas'!$I$2:$I$5000,MATCH($E3439,'01_Cad_Pecas'!$D$2:$D$5000,0)),IFERROR(INDEX('01_Cad_Pecas'!$I$2:$I$5000,MATCH(VALUE($E3439),'01_Cad_Pecas'!$D$2:$D$5000,0)),"")))</f>
        <v/>
      </c>
      <c r="M3439" s="14">
        <f>IF(OR($J3439="",$L3439=""),"",IF($K3439="",0,$K3439)+$J3439*$L3439)</f>
        <v/>
      </c>
      <c r="N3439" s="14" t="n">
        <v>46213</v>
      </c>
      <c r="O3439" s="14" t="n">
        <v>612</v>
      </c>
      <c r="P3439" s="14" t="n"/>
      <c r="Q3439" s="14" t="n"/>
      <c r="R3439" s="14" t="n"/>
      <c r="S3439" s="14" t="n"/>
      <c r="T3439" s="14">
        <f>IF(OR($J3439="",$O3439=""),"",$O3439/$J3439)</f>
        <v/>
      </c>
      <c r="U3439" s="14" t="inlineStr">
        <is>
          <t>Concluído</t>
        </is>
      </c>
      <c r="V3439" s="14" t="n"/>
      <c r="W3439" s="14" t="n"/>
      <c r="X3439" s="14" t="n"/>
      <c r="Y3439" s="14" t="n"/>
      <c r="Z3439" s="14" t="n"/>
      <c r="AA3439" s="11" t="n"/>
      <c r="AB3439" s="14">
        <f>B3439&amp;"|"&amp;I3439</f>
        <v/>
      </c>
      <c r="AC3439">
        <f>IF($B3439="","","|"&amp;SUBSTITUTE(TRIM(SUBSTITUTE(SUBSTITUTE(SUBSTITUTE(SUBSTITUTE(SUBSTITUTE(SUBSTITUTE(SUBSTITUTE(SUBSTITUTE(SUBSTITUTE(SUBSTITUTE(SUBSTITUTE(SUBSTITUTE(SUBSTITUTE(SUBSTITUTE(TRIM($B3439&amp;""),CHAR(10)," "),CHAR(13)," "),"."," "),";"," "),","," "),"/"," "),"+"," "),"-"," "),"  "," "),"  "," "),"  "," "),"  "," "),"  "," "),"  "," "))," ","|")&amp;"|")</f>
        <v/>
      </c>
      <c r="AD3439">
        <f>TRIM($I3439&amp;"")</f>
        <v/>
      </c>
    </row>
    <row r="3440" ht="36" customHeight="1">
      <c r="A3440" s="9" t="n">
        <v>46213</v>
      </c>
      <c r="B3440" s="14" t="inlineStr">
        <is>
          <t>10247</t>
        </is>
      </c>
      <c r="C3440" s="14" t="inlineStr">
        <is>
          <t>M/C 0721 (BEGE)</t>
        </is>
      </c>
      <c r="D3440" s="14" t="inlineStr">
        <is>
          <t>50 SECCIONADORA 2</t>
        </is>
      </c>
      <c r="E3440" s="14" t="n">
        <v>30006110</v>
      </c>
      <c r="F3440" s="14" t="inlineStr">
        <is>
          <t>PE FRONTAL 430X(108)51X25 MDF (DIR) SANTIAGO NEW</t>
        </is>
      </c>
      <c r="G3440" s="14" t="inlineStr">
        <is>
          <t>50 SECCIONADORA 2</t>
        </is>
      </c>
      <c r="H3440" s="14" t="inlineStr">
        <is>
          <t>50 SECCIONADORA 2</t>
        </is>
      </c>
      <c r="I3440" s="9" t="inlineStr">
        <is>
          <t>50 SECCIONADORA 2</t>
        </is>
      </c>
      <c r="J3440" s="9" t="n">
        <v>612</v>
      </c>
      <c r="K3440" s="14">
        <f>IF($E3440="","",IFERROR(INDEX('01_Cad_Pecas'!$H$2:$H$5000,MATCH($E3440,'01_Cad_Pecas'!$D$2:$D$5000,0)),IFERROR(INDEX('01_Cad_Pecas'!$H$2:$H$5000,MATCH(VALUE($E3440),'01_Cad_Pecas'!$D$2:$D$5000,0)),"")))</f>
        <v/>
      </c>
      <c r="L3440" s="14">
        <f>IF($E3440="","",IFERROR(INDEX('01_Cad_Pecas'!$I$2:$I$5000,MATCH($E3440,'01_Cad_Pecas'!$D$2:$D$5000,0)),IFERROR(INDEX('01_Cad_Pecas'!$I$2:$I$5000,MATCH(VALUE($E3440),'01_Cad_Pecas'!$D$2:$D$5000,0)),"")))</f>
        <v/>
      </c>
      <c r="M3440" s="14">
        <f>IF(OR($J3440="",$L3440=""),"",IF($K3440="",0,$K3440)+$J3440*$L3440)</f>
        <v/>
      </c>
      <c r="N3440" s="14" t="n">
        <v>46213</v>
      </c>
      <c r="O3440" s="14" t="n">
        <v>612</v>
      </c>
      <c r="P3440" s="14" t="n"/>
      <c r="Q3440" s="14" t="n"/>
      <c r="R3440" s="14" t="n"/>
      <c r="S3440" s="14" t="n"/>
      <c r="T3440" s="14">
        <f>IF(OR($J3440="",$O3440=""),"",$O3440/$J3440)</f>
        <v/>
      </c>
      <c r="U3440" s="14" t="inlineStr">
        <is>
          <t>Concluído</t>
        </is>
      </c>
      <c r="V3440" s="14" t="n"/>
      <c r="W3440" s="14" t="n"/>
      <c r="X3440" s="14" t="n"/>
      <c r="Y3440" s="14" t="n"/>
      <c r="Z3440" s="14" t="n"/>
      <c r="AA3440" s="11" t="n"/>
      <c r="AB3440" s="14">
        <f>B3440&amp;"|"&amp;I3440</f>
        <v/>
      </c>
      <c r="AC3440">
        <f>IF($B3440="","","|"&amp;SUBSTITUTE(TRIM(SUBSTITUTE(SUBSTITUTE(SUBSTITUTE(SUBSTITUTE(SUBSTITUTE(SUBSTITUTE(SUBSTITUTE(SUBSTITUTE(SUBSTITUTE(SUBSTITUTE(SUBSTITUTE(SUBSTITUTE(SUBSTITUTE(SUBSTITUTE(TRIM($B3440&amp;""),CHAR(10)," "),CHAR(13)," "),"."," "),";"," "),","," "),"/"," "),"+"," "),"-"," "),"  "," "),"  "," "),"  "," "),"  "," "),"  "," "),"  "," "))," ","|")&amp;"|")</f>
        <v/>
      </c>
      <c r="AD3440">
        <f>TRIM($I3440&amp;"")</f>
        <v/>
      </c>
    </row>
    <row r="3441" ht="36" customHeight="1">
      <c r="A3441" s="9" t="n">
        <v>46213</v>
      </c>
      <c r="B3441" s="14" t="inlineStr">
        <is>
          <t>10247</t>
        </is>
      </c>
      <c r="C3441" s="14" t="inlineStr">
        <is>
          <t>M/C 0721 (BEGE)</t>
        </is>
      </c>
      <c r="D3441" s="14" t="inlineStr">
        <is>
          <t>50 SECCIONADORA 2</t>
        </is>
      </c>
      <c r="E3441" s="14" t="n">
        <v>30006111</v>
      </c>
      <c r="F3441" s="14" t="inlineStr">
        <is>
          <t>PE FRONTAL 430X(108)51X25MDF (ESQRD) SANTIAGO NEW</t>
        </is>
      </c>
      <c r="G3441" s="14" t="inlineStr">
        <is>
          <t>50 SECCIONADORA 2</t>
        </is>
      </c>
      <c r="H3441" s="14" t="inlineStr">
        <is>
          <t>50 SECCIONADORA 2</t>
        </is>
      </c>
      <c r="I3441" s="9" t="inlineStr">
        <is>
          <t>50 SECCIONADORA 2</t>
        </is>
      </c>
      <c r="J3441" s="9" t="n">
        <v>612</v>
      </c>
      <c r="K3441" s="14">
        <f>IF($E3441="","",IFERROR(INDEX('01_Cad_Pecas'!$H$2:$H$5000,MATCH($E3441,'01_Cad_Pecas'!$D$2:$D$5000,0)),IFERROR(INDEX('01_Cad_Pecas'!$H$2:$H$5000,MATCH(VALUE($E3441),'01_Cad_Pecas'!$D$2:$D$5000,0)),"")))</f>
        <v/>
      </c>
      <c r="L3441" s="14">
        <f>IF($E3441="","",IFERROR(INDEX('01_Cad_Pecas'!$I$2:$I$5000,MATCH($E3441,'01_Cad_Pecas'!$D$2:$D$5000,0)),IFERROR(INDEX('01_Cad_Pecas'!$I$2:$I$5000,MATCH(VALUE($E3441),'01_Cad_Pecas'!$D$2:$D$5000,0)),"")))</f>
        <v/>
      </c>
      <c r="M3441" s="14">
        <f>IF(OR($J3441="",$L3441=""),"",IF($K3441="",0,$K3441)+$J3441*$L3441)</f>
        <v/>
      </c>
      <c r="N3441" s="14" t="n">
        <v>46213</v>
      </c>
      <c r="O3441" s="14" t="n">
        <v>612</v>
      </c>
      <c r="P3441" s="14" t="n"/>
      <c r="Q3441" s="14" t="n"/>
      <c r="R3441" s="14" t="n"/>
      <c r="S3441" s="14" t="n"/>
      <c r="T3441" s="14">
        <f>IF(OR($J3441="",$O3441=""),"",$O3441/$J3441)</f>
        <v/>
      </c>
      <c r="U3441" s="14" t="inlineStr">
        <is>
          <t>Concluído</t>
        </is>
      </c>
      <c r="V3441" s="14" t="n"/>
      <c r="W3441" s="14" t="n"/>
      <c r="X3441" s="14" t="n"/>
      <c r="Y3441" s="14" t="n"/>
      <c r="Z3441" s="14" t="n"/>
      <c r="AA3441" s="11" t="n"/>
      <c r="AB3441" s="14">
        <f>B3441&amp;"|"&amp;I3441</f>
        <v/>
      </c>
      <c r="AC3441">
        <f>IF($B3441="","","|"&amp;SUBSTITUTE(TRIM(SUBSTITUTE(SUBSTITUTE(SUBSTITUTE(SUBSTITUTE(SUBSTITUTE(SUBSTITUTE(SUBSTITUTE(SUBSTITUTE(SUBSTITUTE(SUBSTITUTE(SUBSTITUTE(SUBSTITUTE(SUBSTITUTE(SUBSTITUTE(TRIM($B3441&amp;""),CHAR(10)," "),CHAR(13)," "),"."," "),";"," "),","," "),"/"," "),"+"," "),"-"," "),"  "," "),"  "," "),"  "," "),"  "," "),"  "," "),"  "," "))," ","|")&amp;"|")</f>
        <v/>
      </c>
      <c r="AD3441">
        <f>TRIM($I3441&amp;"")</f>
        <v/>
      </c>
    </row>
    <row r="3442" ht="36" customHeight="1">
      <c r="A3442" s="9" t="n">
        <v>46213</v>
      </c>
      <c r="B3442" s="14" t="inlineStr">
        <is>
          <t>10247</t>
        </is>
      </c>
      <c r="C3442" s="14" t="inlineStr">
        <is>
          <t>M/C 0721 (BEGE)</t>
        </is>
      </c>
      <c r="D3442" s="14" t="inlineStr">
        <is>
          <t>50 SECCIONADORA 2</t>
        </is>
      </c>
      <c r="E3442" s="14" t="n">
        <v>30009703</v>
      </c>
      <c r="F3442" s="14" t="inlineStr">
        <is>
          <t>ESPALDAR 390X40(911)X25 MDF (24) - CADEIRA GRECIA</t>
        </is>
      </c>
      <c r="G3442" s="14" t="inlineStr">
        <is>
          <t>50 SECCIONADORA 2</t>
        </is>
      </c>
      <c r="H3442" s="14" t="inlineStr">
        <is>
          <t>50 SECCIONADORA 2</t>
        </is>
      </c>
      <c r="I3442" s="9" t="inlineStr">
        <is>
          <t>50 SECCIONADORA 2</t>
        </is>
      </c>
      <c r="J3442" s="9" t="n">
        <v>20</v>
      </c>
      <c r="K3442" s="14">
        <f>IF($E3442="","",IFERROR(INDEX('01_Cad_Pecas'!$H$2:$H$5000,MATCH($E3442,'01_Cad_Pecas'!$D$2:$D$5000,0)),IFERROR(INDEX('01_Cad_Pecas'!$H$2:$H$5000,MATCH(VALUE($E3442),'01_Cad_Pecas'!$D$2:$D$5000,0)),"")))</f>
        <v/>
      </c>
      <c r="L3442" s="14">
        <f>IF($E3442="","",IFERROR(INDEX('01_Cad_Pecas'!$I$2:$I$5000,MATCH($E3442,'01_Cad_Pecas'!$D$2:$D$5000,0)),IFERROR(INDEX('01_Cad_Pecas'!$I$2:$I$5000,MATCH(VALUE($E3442),'01_Cad_Pecas'!$D$2:$D$5000,0)),"")))</f>
        <v/>
      </c>
      <c r="M3442" s="14">
        <f>IF(OR($J3442="",$L3442=""),"",IF($K3442="",0,$K3442)+$J3442*$L3442)</f>
        <v/>
      </c>
      <c r="N3442" s="14" t="n">
        <v>46213</v>
      </c>
      <c r="O3442" s="14" t="n">
        <v>20</v>
      </c>
      <c r="P3442" s="14" t="n"/>
      <c r="Q3442" s="14" t="n"/>
      <c r="R3442" s="14" t="n"/>
      <c r="S3442" s="14" t="n"/>
      <c r="T3442" s="14">
        <f>IF(OR($J3442="",$O3442=""),"",$O3442/$J3442)</f>
        <v/>
      </c>
      <c r="U3442" s="14" t="inlineStr">
        <is>
          <t>Concluído</t>
        </is>
      </c>
      <c r="V3442" s="14" t="n"/>
      <c r="W3442" s="14" t="n"/>
      <c r="X3442" s="14" t="n"/>
      <c r="Y3442" s="14" t="n"/>
      <c r="Z3442" s="14" t="n"/>
      <c r="AA3442" s="11" t="n"/>
      <c r="AB3442" s="14">
        <f>B3442&amp;"|"&amp;I3442</f>
        <v/>
      </c>
      <c r="AC3442">
        <f>IF($B3442="","","|"&amp;SUBSTITUTE(TRIM(SUBSTITUTE(SUBSTITUTE(SUBSTITUTE(SUBSTITUTE(SUBSTITUTE(SUBSTITUTE(SUBSTITUTE(SUBSTITUTE(SUBSTITUTE(SUBSTITUTE(SUBSTITUTE(SUBSTITUTE(SUBSTITUTE(SUBSTITUTE(TRIM($B3442&amp;""),CHAR(10)," "),CHAR(13)," "),"."," "),";"," "),","," "),"/"," "),"+"," "),"-"," "),"  "," "),"  "," "),"  "," "),"  "," "),"  "," "),"  "," "))," ","|")&amp;"|")</f>
        <v/>
      </c>
      <c r="AD3442">
        <f>TRIM($I3442&amp;"")</f>
        <v/>
      </c>
    </row>
    <row r="3443" ht="60" customHeight="1">
      <c r="A3443" s="9" t="n">
        <v>46212</v>
      </c>
      <c r="B3443" s="14" t="inlineStr">
        <is>
          <t>10241</t>
        </is>
      </c>
      <c r="C3443" s="14" t="inlineStr">
        <is>
          <t>M/C 0717 (MARROM)</t>
        </is>
      </c>
      <c r="D3443" s="14" t="inlineStr">
        <is>
          <t>60 USINAGEM AUTOMATIZADA</t>
        </is>
      </c>
      <c r="E3443" s="14" t="n">
        <v>30001309</v>
      </c>
      <c r="F3443" s="14" t="inlineStr">
        <is>
          <t>TRA CENTR 360X56(911)X25 MDP (14PCS) - PE INTEIRO</t>
        </is>
      </c>
      <c r="G3443" s="14" t="inlineStr">
        <is>
          <t>60 USINAGEM AUTOMATIZADA</t>
        </is>
      </c>
      <c r="H3443" s="14" t="inlineStr">
        <is>
          <t>60 USINAGEM AUTOMATIZADA</t>
        </is>
      </c>
      <c r="I3443" s="9" t="inlineStr">
        <is>
          <t>60 USINAGEM AUTOMATIZADA</t>
        </is>
      </c>
      <c r="J3443" s="9" t="n">
        <v>28</v>
      </c>
      <c r="K3443" s="14">
        <f>IF($E3443="","",IFERROR(INDEX('01_Cad_Pecas'!$H$2:$H$5000,MATCH($E3443,'01_Cad_Pecas'!$D$2:$D$5000,0)),IFERROR(INDEX('01_Cad_Pecas'!$H$2:$H$5000,MATCH(VALUE($E3443),'01_Cad_Pecas'!$D$2:$D$5000,0)),"")))</f>
        <v/>
      </c>
      <c r="L3443" s="14">
        <f>IF($E3443="","",IFERROR(INDEX('01_Cad_Pecas'!$I$2:$I$5000,MATCH($E3443,'01_Cad_Pecas'!$D$2:$D$5000,0)),IFERROR(INDEX('01_Cad_Pecas'!$I$2:$I$5000,MATCH(VALUE($E3443),'01_Cad_Pecas'!$D$2:$D$5000,0)),"")))</f>
        <v/>
      </c>
      <c r="M3443" s="14">
        <f>IF(OR($J3443="",$L3443=""),"",IF($K3443="",0,$K3443)+$J3443*$L3443)</f>
        <v/>
      </c>
      <c r="N3443" s="14" t="n">
        <v>46212</v>
      </c>
      <c r="O3443" s="14" t="n">
        <v>28</v>
      </c>
      <c r="P3443" s="14" t="n"/>
      <c r="Q3443" s="14" t="n"/>
      <c r="R3443" s="14" t="n"/>
      <c r="S3443" s="14" t="n"/>
      <c r="T3443" s="14">
        <f>IF(OR($J3443="",$O3443=""),"",$O3443/$J3443)</f>
        <v/>
      </c>
      <c r="U3443" s="14" t="inlineStr">
        <is>
          <t>Concluído</t>
        </is>
      </c>
      <c r="V3443" s="14" t="n"/>
      <c r="W3443" s="14" t="n"/>
      <c r="X3443" s="14" t="n"/>
      <c r="Y3443" s="14" t="n"/>
      <c r="Z3443" s="14" t="n"/>
      <c r="AA3443" s="11" t="n"/>
      <c r="AB3443" s="14">
        <f>B3443&amp;"|"&amp;I3443</f>
        <v/>
      </c>
      <c r="AC3443">
        <f>IF($B3443="","","|"&amp;SUBSTITUTE(TRIM(SUBSTITUTE(SUBSTITUTE(SUBSTITUTE(SUBSTITUTE(SUBSTITUTE(SUBSTITUTE(SUBSTITUTE(SUBSTITUTE(SUBSTITUTE(SUBSTITUTE(SUBSTITUTE(SUBSTITUTE(SUBSTITUTE(SUBSTITUTE(TRIM($B3443&amp;""),CHAR(10)," "),CHAR(13)," "),"."," "),";"," "),","," "),"/"," "),"+"," "),"-"," "),"  "," "),"  "," "),"  "," "),"  "," "),"  "," "),"  "," "))," ","|")&amp;"|")</f>
        <v/>
      </c>
      <c r="AD3443">
        <f>TRIM($I3443&amp;"")</f>
        <v/>
      </c>
    </row>
    <row r="3444" ht="60" customHeight="1">
      <c r="A3444" s="9" t="n">
        <v>46212</v>
      </c>
      <c r="B3444" s="14" t="inlineStr">
        <is>
          <t>10241</t>
        </is>
      </c>
      <c r="C3444" s="14" t="inlineStr">
        <is>
          <t>M/C 0717 (MARROM)</t>
        </is>
      </c>
      <c r="D3444" s="14" t="inlineStr">
        <is>
          <t>60 USINAGEM AUTOMATIZADA</t>
        </is>
      </c>
      <c r="E3444" s="14" t="n">
        <v>30001321</v>
      </c>
      <c r="F3444" s="14" t="inlineStr">
        <is>
          <t>APOIO ESPA 360X40(911)X25 MDP (19PÇS) - PÉ INTEIRO</t>
        </is>
      </c>
      <c r="G3444" s="14" t="inlineStr">
        <is>
          <t>60 USINAGEM AUTOMATIZADA</t>
        </is>
      </c>
      <c r="H3444" s="14" t="inlineStr">
        <is>
          <t>60 USINAGEM AUTOMATIZADA</t>
        </is>
      </c>
      <c r="I3444" s="9" t="inlineStr">
        <is>
          <t>60 USINAGEM AUTOMATIZADA</t>
        </is>
      </c>
      <c r="J3444" s="9" t="n">
        <v>8</v>
      </c>
      <c r="K3444" s="14">
        <f>IF($E3444="","",IFERROR(INDEX('01_Cad_Pecas'!$H$2:$H$5000,MATCH($E3444,'01_Cad_Pecas'!$D$2:$D$5000,0)),IFERROR(INDEX('01_Cad_Pecas'!$H$2:$H$5000,MATCH(VALUE($E3444),'01_Cad_Pecas'!$D$2:$D$5000,0)),"")))</f>
        <v/>
      </c>
      <c r="L3444" s="14">
        <f>IF($E3444="","",IFERROR(INDEX('01_Cad_Pecas'!$I$2:$I$5000,MATCH($E3444,'01_Cad_Pecas'!$D$2:$D$5000,0)),IFERROR(INDEX('01_Cad_Pecas'!$I$2:$I$5000,MATCH(VALUE($E3444),'01_Cad_Pecas'!$D$2:$D$5000,0)),"")))</f>
        <v/>
      </c>
      <c r="M3444" s="14">
        <f>IF(OR($J3444="",$L3444=""),"",IF($K3444="",0,$K3444)+$J3444*$L3444)</f>
        <v/>
      </c>
      <c r="N3444" s="14" t="n">
        <v>46212</v>
      </c>
      <c r="O3444" s="14" t="n">
        <v>8</v>
      </c>
      <c r="P3444" s="14" t="n"/>
      <c r="Q3444" s="14" t="n"/>
      <c r="R3444" s="14" t="n"/>
      <c r="S3444" s="14" t="n"/>
      <c r="T3444" s="14">
        <f>IF(OR($J3444="",$O3444=""),"",$O3444/$J3444)</f>
        <v/>
      </c>
      <c r="U3444" s="14" t="inlineStr">
        <is>
          <t>Concluído</t>
        </is>
      </c>
      <c r="V3444" s="14" t="n"/>
      <c r="W3444" s="14" t="n"/>
      <c r="X3444" s="14" t="n"/>
      <c r="Y3444" s="14" t="n"/>
      <c r="Z3444" s="14" t="n"/>
      <c r="AA3444" s="11" t="n"/>
      <c r="AB3444" s="14">
        <f>B3444&amp;"|"&amp;I3444</f>
        <v/>
      </c>
      <c r="AC3444">
        <f>IF($B3444="","","|"&amp;SUBSTITUTE(TRIM(SUBSTITUTE(SUBSTITUTE(SUBSTITUTE(SUBSTITUTE(SUBSTITUTE(SUBSTITUTE(SUBSTITUTE(SUBSTITUTE(SUBSTITUTE(SUBSTITUTE(SUBSTITUTE(SUBSTITUTE(SUBSTITUTE(SUBSTITUTE(TRIM($B3444&amp;""),CHAR(10)," "),CHAR(13)," "),"."," "),";"," "),","," "),"/"," "),"+"," "),"-"," "),"  "," "),"  "," "),"  "," "),"  "," "),"  "," "),"  "," "))," ","|")&amp;"|")</f>
        <v/>
      </c>
      <c r="AD3444">
        <f>TRIM($I3444&amp;"")</f>
        <v/>
      </c>
    </row>
    <row r="3445" ht="60" customHeight="1">
      <c r="A3445" s="9" t="n">
        <v>46212</v>
      </c>
      <c r="B3445" s="14" t="inlineStr">
        <is>
          <t>10241</t>
        </is>
      </c>
      <c r="C3445" s="14" t="inlineStr">
        <is>
          <t>M/C 0717 (MARROM)</t>
        </is>
      </c>
      <c r="D3445" s="14" t="inlineStr">
        <is>
          <t>60 USINAGEM AUTOMATIZADA</t>
        </is>
      </c>
      <c r="E3445" s="14" t="n">
        <v>30001301</v>
      </c>
      <c r="F3445" s="14" t="inlineStr">
        <is>
          <t>PE TRASEIRO 920X65(911)X25 MDF (11PCS)- CAD PE INT</t>
        </is>
      </c>
      <c r="G3445" s="14" t="inlineStr">
        <is>
          <t>60 USINAGEM AUTOMATIZADA</t>
        </is>
      </c>
      <c r="H3445" s="14" t="inlineStr">
        <is>
          <t>60 USINAGEM AUTOMATIZADA</t>
        </is>
      </c>
      <c r="I3445" s="9" t="inlineStr">
        <is>
          <t>60 USINAGEM AUTOMATIZADA</t>
        </is>
      </c>
      <c r="J3445" s="9" t="n">
        <v>56</v>
      </c>
      <c r="K3445" s="14">
        <f>IF($E3445="","",IFERROR(INDEX('01_Cad_Pecas'!$H$2:$H$5000,MATCH($E3445,'01_Cad_Pecas'!$D$2:$D$5000,0)),IFERROR(INDEX('01_Cad_Pecas'!$H$2:$H$5000,MATCH(VALUE($E3445),'01_Cad_Pecas'!$D$2:$D$5000,0)),"")))</f>
        <v/>
      </c>
      <c r="L3445" s="14">
        <f>IF($E3445="","",IFERROR(INDEX('01_Cad_Pecas'!$I$2:$I$5000,MATCH($E3445,'01_Cad_Pecas'!$D$2:$D$5000,0)),IFERROR(INDEX('01_Cad_Pecas'!$I$2:$I$5000,MATCH(VALUE($E3445),'01_Cad_Pecas'!$D$2:$D$5000,0)),"")))</f>
        <v/>
      </c>
      <c r="M3445" s="14">
        <f>IF(OR($J3445="",$L3445=""),"",IF($K3445="",0,$K3445)+$J3445*$L3445)</f>
        <v/>
      </c>
      <c r="N3445" s="14" t="n">
        <v>46212</v>
      </c>
      <c r="O3445" s="14" t="n">
        <v>56</v>
      </c>
      <c r="P3445" s="14" t="n"/>
      <c r="Q3445" s="14" t="n"/>
      <c r="R3445" s="14" t="n"/>
      <c r="S3445" s="14" t="n"/>
      <c r="T3445" s="14">
        <f>IF(OR($J3445="",$O3445=""),"",$O3445/$J3445)</f>
        <v/>
      </c>
      <c r="U3445" s="14" t="inlineStr">
        <is>
          <t>Concluído</t>
        </is>
      </c>
      <c r="V3445" s="14" t="n"/>
      <c r="W3445" s="14" t="n"/>
      <c r="X3445" s="14" t="n"/>
      <c r="Y3445" s="14" t="n"/>
      <c r="Z3445" s="14" t="n"/>
      <c r="AA3445" s="11" t="n"/>
      <c r="AB3445" s="14">
        <f>B3445&amp;"|"&amp;I3445</f>
        <v/>
      </c>
      <c r="AC3445">
        <f>IF($B3445="","","|"&amp;SUBSTITUTE(TRIM(SUBSTITUTE(SUBSTITUTE(SUBSTITUTE(SUBSTITUTE(SUBSTITUTE(SUBSTITUTE(SUBSTITUTE(SUBSTITUTE(SUBSTITUTE(SUBSTITUTE(SUBSTITUTE(SUBSTITUTE(SUBSTITUTE(SUBSTITUTE(TRIM($B3445&amp;""),CHAR(10)," "),CHAR(13)," "),"."," "),";"," "),","," "),"/"," "),"+"," "),"-"," "),"  "," "),"  "," "),"  "," "),"  "," "),"  "," "),"  "," "))," ","|")&amp;"|")</f>
        <v/>
      </c>
      <c r="AD3445">
        <f>TRIM($I3445&amp;"")</f>
        <v/>
      </c>
    </row>
    <row r="3446" ht="60" customHeight="1">
      <c r="A3446" s="9" t="n">
        <v>46212</v>
      </c>
      <c r="B3446" s="14" t="inlineStr">
        <is>
          <t>10241</t>
        </is>
      </c>
      <c r="C3446" s="14" t="inlineStr">
        <is>
          <t>M/C 0717 (MARROM)</t>
        </is>
      </c>
      <c r="D3446" s="14" t="inlineStr">
        <is>
          <t>60 USINAGEM AUTOMATIZADA</t>
        </is>
      </c>
      <c r="E3446" s="14" t="n">
        <v>30009703</v>
      </c>
      <c r="F3446" s="14" t="inlineStr">
        <is>
          <t>ESPALDAR 390X40(911)X25 MDF (24) - CADEIRA GRECIA</t>
        </is>
      </c>
      <c r="G3446" s="14" t="inlineStr">
        <is>
          <t>60 USINAGEM AUTOMATIZADA</t>
        </is>
      </c>
      <c r="H3446" s="14" t="inlineStr">
        <is>
          <t>60 USINAGEM AUTOMATIZADA</t>
        </is>
      </c>
      <c r="I3446" s="9" t="inlineStr">
        <is>
          <t>60 USINAGEM AUTOMATIZADA</t>
        </is>
      </c>
      <c r="J3446" s="9" t="n">
        <v>8</v>
      </c>
      <c r="K3446" s="14">
        <f>IF($E3446="","",IFERROR(INDEX('01_Cad_Pecas'!$H$2:$H$5000,MATCH($E3446,'01_Cad_Pecas'!$D$2:$D$5000,0)),IFERROR(INDEX('01_Cad_Pecas'!$H$2:$H$5000,MATCH(VALUE($E3446),'01_Cad_Pecas'!$D$2:$D$5000,0)),"")))</f>
        <v/>
      </c>
      <c r="L3446" s="14">
        <f>IF($E3446="","",IFERROR(INDEX('01_Cad_Pecas'!$I$2:$I$5000,MATCH($E3446,'01_Cad_Pecas'!$D$2:$D$5000,0)),IFERROR(INDEX('01_Cad_Pecas'!$I$2:$I$5000,MATCH(VALUE($E3446),'01_Cad_Pecas'!$D$2:$D$5000,0)),"")))</f>
        <v/>
      </c>
      <c r="M3446" s="14">
        <f>IF(OR($J3446="",$L3446=""),"",IF($K3446="",0,$K3446)+$J3446*$L3446)</f>
        <v/>
      </c>
      <c r="N3446" s="14" t="n">
        <v>46212</v>
      </c>
      <c r="O3446" s="14" t="n">
        <v>8</v>
      </c>
      <c r="P3446" s="14" t="n"/>
      <c r="Q3446" s="14" t="n"/>
      <c r="R3446" s="14" t="n"/>
      <c r="S3446" s="14" t="n"/>
      <c r="T3446" s="14">
        <f>IF(OR($J3446="",$O3446=""),"",$O3446/$J3446)</f>
        <v/>
      </c>
      <c r="U3446" s="14" t="inlineStr">
        <is>
          <t>Concluído</t>
        </is>
      </c>
      <c r="V3446" s="14" t="n"/>
      <c r="W3446" s="14" t="n"/>
      <c r="X3446" s="14" t="n"/>
      <c r="Y3446" s="14" t="n"/>
      <c r="Z3446" s="14" t="n"/>
      <c r="AA3446" s="11" t="n"/>
      <c r="AB3446" s="14">
        <f>B3446&amp;"|"&amp;I3446</f>
        <v/>
      </c>
      <c r="AC3446">
        <f>IF($B3446="","","|"&amp;SUBSTITUTE(TRIM(SUBSTITUTE(SUBSTITUTE(SUBSTITUTE(SUBSTITUTE(SUBSTITUTE(SUBSTITUTE(SUBSTITUTE(SUBSTITUTE(SUBSTITUTE(SUBSTITUTE(SUBSTITUTE(SUBSTITUTE(SUBSTITUTE(SUBSTITUTE(TRIM($B3446&amp;""),CHAR(10)," "),CHAR(13)," "),"."," "),";"," "),","," "),"/"," "),"+"," "),"-"," "),"  "," "),"  "," "),"  "," "),"  "," "),"  "," "),"  "," "))," ","|")&amp;"|")</f>
        <v/>
      </c>
      <c r="AD3446">
        <f>TRIM($I3446&amp;"")</f>
        <v/>
      </c>
    </row>
    <row r="3447" ht="60" customHeight="1">
      <c r="A3447" s="9" t="n">
        <v>46212</v>
      </c>
      <c r="B3447" s="14" t="inlineStr">
        <is>
          <t>10245</t>
        </is>
      </c>
      <c r="C3447" s="14" t="inlineStr">
        <is>
          <t>M/C 0713 ENCAIXE ESPLANADA (FOLHA AZUL)</t>
        </is>
      </c>
      <c r="D3447" s="14" t="inlineStr">
        <is>
          <t>60 USINAGEM AUTOMATIZADA</t>
        </is>
      </c>
      <c r="E3447" s="14" t="n">
        <v>30001309</v>
      </c>
      <c r="F3447" s="14" t="inlineStr">
        <is>
          <t>TRA CENTR 360X56(911)X25 MDP (14PCS) - PE INTEIRO</t>
        </is>
      </c>
      <c r="G3447" s="14" t="inlineStr">
        <is>
          <t>60 USINAGEM AUTOMATIZADA</t>
        </is>
      </c>
      <c r="H3447" s="14" t="inlineStr">
        <is>
          <t>60 USINAGEM AUTOMATIZADA</t>
        </is>
      </c>
      <c r="I3447" s="9" t="inlineStr">
        <is>
          <t>60 USINAGEM AUTOMATIZADA</t>
        </is>
      </c>
      <c r="J3447" s="9" t="n">
        <v>30</v>
      </c>
      <c r="K3447" s="14">
        <f>IF($E3447="","",IFERROR(INDEX('01_Cad_Pecas'!$H$2:$H$5000,MATCH($E3447,'01_Cad_Pecas'!$D$2:$D$5000,0)),IFERROR(INDEX('01_Cad_Pecas'!$H$2:$H$5000,MATCH(VALUE($E3447),'01_Cad_Pecas'!$D$2:$D$5000,0)),"")))</f>
        <v/>
      </c>
      <c r="L3447" s="14">
        <f>IF($E3447="","",IFERROR(INDEX('01_Cad_Pecas'!$I$2:$I$5000,MATCH($E3447,'01_Cad_Pecas'!$D$2:$D$5000,0)),IFERROR(INDEX('01_Cad_Pecas'!$I$2:$I$5000,MATCH(VALUE($E3447),'01_Cad_Pecas'!$D$2:$D$5000,0)),"")))</f>
        <v/>
      </c>
      <c r="M3447" s="14">
        <f>IF(OR($J3447="",$L3447=""),"",IF($K3447="",0,$K3447)+$J3447*$L3447)</f>
        <v/>
      </c>
      <c r="N3447" s="14" t="n">
        <v>46212</v>
      </c>
      <c r="O3447" s="14" t="n">
        <v>30</v>
      </c>
      <c r="P3447" s="14" t="n"/>
      <c r="Q3447" s="14" t="n"/>
      <c r="R3447" s="14" t="n"/>
      <c r="S3447" s="14" t="n"/>
      <c r="T3447" s="14">
        <f>IF(OR($J3447="",$O3447=""),"",$O3447/$J3447)</f>
        <v/>
      </c>
      <c r="U3447" s="14" t="inlineStr">
        <is>
          <t>Concluído</t>
        </is>
      </c>
      <c r="V3447" s="14" t="n"/>
      <c r="W3447" s="14" t="n"/>
      <c r="X3447" s="14" t="n"/>
      <c r="Y3447" s="14" t="n"/>
      <c r="Z3447" s="14" t="n"/>
      <c r="AA3447" s="11" t="n"/>
      <c r="AB3447" s="14">
        <f>B3447&amp;"|"&amp;I3447</f>
        <v/>
      </c>
      <c r="AC3447">
        <f>IF($B3447="","","|"&amp;SUBSTITUTE(TRIM(SUBSTITUTE(SUBSTITUTE(SUBSTITUTE(SUBSTITUTE(SUBSTITUTE(SUBSTITUTE(SUBSTITUTE(SUBSTITUTE(SUBSTITUTE(SUBSTITUTE(SUBSTITUTE(SUBSTITUTE(SUBSTITUTE(SUBSTITUTE(TRIM($B3447&amp;""),CHAR(10)," "),CHAR(13)," "),"."," "),";"," "),","," "),"/"," "),"+"," "),"-"," "),"  "," "),"  "," "),"  "," "),"  "," "),"  "," "),"  "," "))," ","|")&amp;"|")</f>
        <v/>
      </c>
      <c r="AD3447">
        <f>TRIM($I3447&amp;"")</f>
        <v/>
      </c>
    </row>
    <row r="3448" ht="60" customHeight="1">
      <c r="A3448" s="9" t="n">
        <v>46212</v>
      </c>
      <c r="B3448" s="14" t="inlineStr">
        <is>
          <t>10245</t>
        </is>
      </c>
      <c r="C3448" s="14" t="inlineStr">
        <is>
          <t>M/C 0713 ENCAIXE ESPLANADA (FOLHA AZUL)</t>
        </is>
      </c>
      <c r="D3448" s="14" t="inlineStr">
        <is>
          <t>60 USINAGEM AUTOMATIZADA</t>
        </is>
      </c>
      <c r="E3448" s="14" t="n">
        <v>30001301</v>
      </c>
      <c r="F3448" s="14" t="inlineStr">
        <is>
          <t>PE TRASEIRO 920X65(911)X25 MDF (11PCS)- CAD PE INT</t>
        </is>
      </c>
      <c r="G3448" s="14" t="inlineStr">
        <is>
          <t>60 USINAGEM AUTOMATIZADA</t>
        </is>
      </c>
      <c r="H3448" s="14" t="inlineStr">
        <is>
          <t>60 USINAGEM AUTOMATIZADA</t>
        </is>
      </c>
      <c r="I3448" s="9" t="inlineStr">
        <is>
          <t>60 USINAGEM AUTOMATIZADA</t>
        </is>
      </c>
      <c r="J3448" s="9" t="n">
        <v>60</v>
      </c>
      <c r="K3448" s="14">
        <f>IF($E3448="","",IFERROR(INDEX('01_Cad_Pecas'!$H$2:$H$5000,MATCH($E3448,'01_Cad_Pecas'!$D$2:$D$5000,0)),IFERROR(INDEX('01_Cad_Pecas'!$H$2:$H$5000,MATCH(VALUE($E3448),'01_Cad_Pecas'!$D$2:$D$5000,0)),"")))</f>
        <v/>
      </c>
      <c r="L3448" s="14">
        <f>IF($E3448="","",IFERROR(INDEX('01_Cad_Pecas'!$I$2:$I$5000,MATCH($E3448,'01_Cad_Pecas'!$D$2:$D$5000,0)),IFERROR(INDEX('01_Cad_Pecas'!$I$2:$I$5000,MATCH(VALUE($E3448),'01_Cad_Pecas'!$D$2:$D$5000,0)),"")))</f>
        <v/>
      </c>
      <c r="M3448" s="14">
        <f>IF(OR($J3448="",$L3448=""),"",IF($K3448="",0,$K3448)+$J3448*$L3448)</f>
        <v/>
      </c>
      <c r="N3448" s="14" t="n">
        <v>46212</v>
      </c>
      <c r="O3448" s="14" t="n">
        <v>60</v>
      </c>
      <c r="P3448" s="14" t="n"/>
      <c r="Q3448" s="14" t="n"/>
      <c r="R3448" s="14" t="n"/>
      <c r="S3448" s="14" t="n"/>
      <c r="T3448" s="14">
        <f>IF(OR($J3448="",$O3448=""),"",$O3448/$J3448)</f>
        <v/>
      </c>
      <c r="U3448" s="14" t="inlineStr">
        <is>
          <t>Concluído</t>
        </is>
      </c>
      <c r="V3448" s="14" t="n"/>
      <c r="W3448" s="14" t="n"/>
      <c r="X3448" s="14" t="n"/>
      <c r="Y3448" s="14" t="n"/>
      <c r="Z3448" s="14" t="n"/>
      <c r="AA3448" s="11" t="n"/>
      <c r="AB3448" s="14">
        <f>B3448&amp;"|"&amp;I3448</f>
        <v/>
      </c>
      <c r="AC3448">
        <f>IF($B3448="","","|"&amp;SUBSTITUTE(TRIM(SUBSTITUTE(SUBSTITUTE(SUBSTITUTE(SUBSTITUTE(SUBSTITUTE(SUBSTITUTE(SUBSTITUTE(SUBSTITUTE(SUBSTITUTE(SUBSTITUTE(SUBSTITUTE(SUBSTITUTE(SUBSTITUTE(SUBSTITUTE(TRIM($B3448&amp;""),CHAR(10)," "),CHAR(13)," "),"."," "),";"," "),","," "),"/"," "),"+"," "),"-"," "),"  "," "),"  "," "),"  "," "),"  "," "),"  "," "),"  "," "))," ","|")&amp;"|")</f>
        <v/>
      </c>
      <c r="AD3448">
        <f>TRIM($I3448&amp;"")</f>
        <v/>
      </c>
    </row>
    <row r="3449" ht="60" customHeight="1">
      <c r="A3449" s="9" t="n">
        <v>46213</v>
      </c>
      <c r="B3449" s="14" t="inlineStr">
        <is>
          <t>10246</t>
        </is>
      </c>
      <c r="C3449" s="14" t="inlineStr">
        <is>
          <t>M/C 0720 (AMARELO)</t>
        </is>
      </c>
      <c r="D3449" s="14" t="inlineStr">
        <is>
          <t>60 USINAGEM AUTOMATIZADA</t>
        </is>
      </c>
      <c r="E3449" s="14" t="n">
        <v>30001309</v>
      </c>
      <c r="F3449" s="14" t="inlineStr">
        <is>
          <t>TRA CENTR 360X56(911)X25 MDP (14PCS) - PE INTEIRO</t>
        </is>
      </c>
      <c r="G3449" s="14" t="inlineStr">
        <is>
          <t>60 USINAGEM AUTOMATIZADA</t>
        </is>
      </c>
      <c r="H3449" s="14" t="inlineStr">
        <is>
          <t>60 USINAGEM AUTOMATIZADA</t>
        </is>
      </c>
      <c r="I3449" s="9" t="inlineStr">
        <is>
          <t>60 USINAGEM AUTOMATIZADA</t>
        </is>
      </c>
      <c r="J3449" s="9" t="n">
        <v>1066</v>
      </c>
      <c r="K3449" s="14">
        <f>IF($E3449="","",IFERROR(INDEX('01_Cad_Pecas'!$H$2:$H$5000,MATCH($E3449,'01_Cad_Pecas'!$D$2:$D$5000,0)),IFERROR(INDEX('01_Cad_Pecas'!$H$2:$H$5000,MATCH(VALUE($E3449),'01_Cad_Pecas'!$D$2:$D$5000,0)),"")))</f>
        <v/>
      </c>
      <c r="L3449" s="14">
        <f>IF($E3449="","",IFERROR(INDEX('01_Cad_Pecas'!$I$2:$I$5000,MATCH($E3449,'01_Cad_Pecas'!$D$2:$D$5000,0)),IFERROR(INDEX('01_Cad_Pecas'!$I$2:$I$5000,MATCH(VALUE($E3449),'01_Cad_Pecas'!$D$2:$D$5000,0)),"")))</f>
        <v/>
      </c>
      <c r="M3449" s="14">
        <f>IF(OR($J3449="",$L3449=""),"",IF($K3449="",0,$K3449)+$J3449*$L3449)</f>
        <v/>
      </c>
      <c r="N3449" s="14" t="n">
        <v>46212</v>
      </c>
      <c r="O3449" s="14" t="n">
        <v>1066</v>
      </c>
      <c r="P3449" s="14" t="n"/>
      <c r="Q3449" s="14" t="n"/>
      <c r="R3449" s="14" t="n"/>
      <c r="S3449" s="14" t="n"/>
      <c r="T3449" s="14">
        <f>IF(OR($J3449="",$O3449=""),"",$O3449/$J3449)</f>
        <v/>
      </c>
      <c r="U3449" s="14" t="inlineStr">
        <is>
          <t>Concluído</t>
        </is>
      </c>
      <c r="V3449" s="14" t="n"/>
      <c r="W3449" s="14" t="n"/>
      <c r="X3449" s="14" t="n"/>
      <c r="Y3449" s="14" t="n"/>
      <c r="Z3449" s="14" t="n"/>
      <c r="AA3449" s="11" t="n"/>
      <c r="AB3449" s="14">
        <f>B3449&amp;"|"&amp;I3449</f>
        <v/>
      </c>
      <c r="AC3449">
        <f>IF($B3449="","","|"&amp;SUBSTITUTE(TRIM(SUBSTITUTE(SUBSTITUTE(SUBSTITUTE(SUBSTITUTE(SUBSTITUTE(SUBSTITUTE(SUBSTITUTE(SUBSTITUTE(SUBSTITUTE(SUBSTITUTE(SUBSTITUTE(SUBSTITUTE(SUBSTITUTE(SUBSTITUTE(TRIM($B3449&amp;""),CHAR(10)," "),CHAR(13)," "),"."," "),";"," "),","," "),"/"," "),"+"," "),"-"," "),"  "," "),"  "," "),"  "," "),"  "," "),"  "," "),"  "," "))," ","|")&amp;"|")</f>
        <v/>
      </c>
      <c r="AD3449">
        <f>TRIM($I3449&amp;"")</f>
        <v/>
      </c>
    </row>
    <row r="3450" ht="60" customHeight="1">
      <c r="A3450" s="9" t="n">
        <v>46213</v>
      </c>
      <c r="B3450" s="14" t="inlineStr">
        <is>
          <t>10246</t>
        </is>
      </c>
      <c r="C3450" s="14" t="inlineStr">
        <is>
          <t>M/C 0720 (AMARELO)</t>
        </is>
      </c>
      <c r="D3450" s="14" t="inlineStr">
        <is>
          <t>60 USINAGEM AUTOMATIZADA</t>
        </is>
      </c>
      <c r="E3450" s="14" t="n">
        <v>30001321</v>
      </c>
      <c r="F3450" s="14" t="inlineStr">
        <is>
          <t>APOIO ESPA 360X40(911)X25 MDP (19PÇS) - PÉ INTEIRO</t>
        </is>
      </c>
      <c r="G3450" s="14" t="inlineStr">
        <is>
          <t>60 USINAGEM AUTOMATIZADA</t>
        </is>
      </c>
      <c r="H3450" s="14" t="inlineStr">
        <is>
          <t>60 USINAGEM AUTOMATIZADA</t>
        </is>
      </c>
      <c r="I3450" s="9" t="inlineStr">
        <is>
          <t>60 USINAGEM AUTOMATIZADA</t>
        </is>
      </c>
      <c r="J3450" s="9" t="n">
        <v>50</v>
      </c>
      <c r="K3450" s="14">
        <f>IF($E3450="","",IFERROR(INDEX('01_Cad_Pecas'!$H$2:$H$5000,MATCH($E3450,'01_Cad_Pecas'!$D$2:$D$5000,0)),IFERROR(INDEX('01_Cad_Pecas'!$H$2:$H$5000,MATCH(VALUE($E3450),'01_Cad_Pecas'!$D$2:$D$5000,0)),"")))</f>
        <v/>
      </c>
      <c r="L3450" s="14">
        <f>IF($E3450="","",IFERROR(INDEX('01_Cad_Pecas'!$I$2:$I$5000,MATCH($E3450,'01_Cad_Pecas'!$D$2:$D$5000,0)),IFERROR(INDEX('01_Cad_Pecas'!$I$2:$I$5000,MATCH(VALUE($E3450),'01_Cad_Pecas'!$D$2:$D$5000,0)),"")))</f>
        <v/>
      </c>
      <c r="M3450" s="14">
        <f>IF(OR($J3450="",$L3450=""),"",IF($K3450="",0,$K3450)+$J3450*$L3450)</f>
        <v/>
      </c>
      <c r="N3450" s="14" t="n">
        <v>46212</v>
      </c>
      <c r="O3450" s="14" t="n">
        <v>50</v>
      </c>
      <c r="P3450" s="14" t="n"/>
      <c r="Q3450" s="14" t="n"/>
      <c r="R3450" s="14" t="n"/>
      <c r="S3450" s="14" t="n"/>
      <c r="T3450" s="14">
        <f>IF(OR($J3450="",$O3450=""),"",$O3450/$J3450)</f>
        <v/>
      </c>
      <c r="U3450" s="14" t="inlineStr">
        <is>
          <t>Concluído</t>
        </is>
      </c>
      <c r="V3450" s="14" t="n"/>
      <c r="W3450" s="14" t="n"/>
      <c r="X3450" s="14" t="n"/>
      <c r="Y3450" s="14" t="n"/>
      <c r="Z3450" s="14" t="n"/>
      <c r="AA3450" s="11" t="n"/>
      <c r="AB3450" s="14">
        <f>B3450&amp;"|"&amp;I3450</f>
        <v/>
      </c>
      <c r="AC3450">
        <f>IF($B3450="","","|"&amp;SUBSTITUTE(TRIM(SUBSTITUTE(SUBSTITUTE(SUBSTITUTE(SUBSTITUTE(SUBSTITUTE(SUBSTITUTE(SUBSTITUTE(SUBSTITUTE(SUBSTITUTE(SUBSTITUTE(SUBSTITUTE(SUBSTITUTE(SUBSTITUTE(SUBSTITUTE(TRIM($B3450&amp;""),CHAR(10)," "),CHAR(13)," "),"."," "),";"," "),","," "),"/"," "),"+"," "),"-"," "),"  "," "),"  "," "),"  "," "),"  "," "),"  "," "),"  "," "))," ","|")&amp;"|")</f>
        <v/>
      </c>
      <c r="AD3450">
        <f>TRIM($I3450&amp;"")</f>
        <v/>
      </c>
    </row>
    <row r="3451" ht="60" customHeight="1">
      <c r="A3451" s="9" t="n">
        <v>46213</v>
      </c>
      <c r="B3451" s="14" t="inlineStr">
        <is>
          <t>10246</t>
        </is>
      </c>
      <c r="C3451" s="14" t="inlineStr">
        <is>
          <t>M/C 0720 (AMARELO)</t>
        </is>
      </c>
      <c r="D3451" s="14" t="inlineStr">
        <is>
          <t>60 USINAGEM AUTOMATIZADA</t>
        </is>
      </c>
      <c r="E3451" s="14" t="n">
        <v>30001322</v>
      </c>
      <c r="F3451" s="14" t="inlineStr">
        <is>
          <t>TRA CENT 360X56(911)X25 MDP (14PÇS) - PÉ INT MILÃO</t>
        </is>
      </c>
      <c r="G3451" s="14" t="inlineStr">
        <is>
          <t>60 USINAGEM AUTOMATIZADA</t>
        </is>
      </c>
      <c r="H3451" s="14" t="inlineStr">
        <is>
          <t>60 USINAGEM AUTOMATIZADA</t>
        </is>
      </c>
      <c r="I3451" s="9" t="inlineStr">
        <is>
          <t>60 USINAGEM AUTOMATIZADA</t>
        </is>
      </c>
      <c r="J3451" s="9" t="n">
        <v>50</v>
      </c>
      <c r="K3451" s="14">
        <f>IF($E3451="","",IFERROR(INDEX('01_Cad_Pecas'!$H$2:$H$5000,MATCH($E3451,'01_Cad_Pecas'!$D$2:$D$5000,0)),IFERROR(INDEX('01_Cad_Pecas'!$H$2:$H$5000,MATCH(VALUE($E3451),'01_Cad_Pecas'!$D$2:$D$5000,0)),"")))</f>
        <v/>
      </c>
      <c r="L3451" s="14">
        <f>IF($E3451="","",IFERROR(INDEX('01_Cad_Pecas'!$I$2:$I$5000,MATCH($E3451,'01_Cad_Pecas'!$D$2:$D$5000,0)),IFERROR(INDEX('01_Cad_Pecas'!$I$2:$I$5000,MATCH(VALUE($E3451),'01_Cad_Pecas'!$D$2:$D$5000,0)),"")))</f>
        <v/>
      </c>
      <c r="M3451" s="14">
        <f>IF(OR($J3451="",$L3451=""),"",IF($K3451="",0,$K3451)+$J3451*$L3451)</f>
        <v/>
      </c>
      <c r="N3451" s="14" t="n">
        <v>46212</v>
      </c>
      <c r="O3451" s="14" t="n">
        <v>50</v>
      </c>
      <c r="P3451" s="14" t="n"/>
      <c r="Q3451" s="14" t="n"/>
      <c r="R3451" s="14" t="n"/>
      <c r="S3451" s="14" t="n"/>
      <c r="T3451" s="14">
        <f>IF(OR($J3451="",$O3451=""),"",$O3451/$J3451)</f>
        <v/>
      </c>
      <c r="U3451" s="14" t="inlineStr">
        <is>
          <t>Concluído</t>
        </is>
      </c>
      <c r="V3451" s="14" t="n"/>
      <c r="W3451" s="14" t="n"/>
      <c r="X3451" s="14" t="n"/>
      <c r="Y3451" s="14" t="n"/>
      <c r="Z3451" s="14" t="n"/>
      <c r="AA3451" s="11" t="n"/>
      <c r="AB3451" s="14">
        <f>B3451&amp;"|"&amp;I3451</f>
        <v/>
      </c>
      <c r="AC3451">
        <f>IF($B3451="","","|"&amp;SUBSTITUTE(TRIM(SUBSTITUTE(SUBSTITUTE(SUBSTITUTE(SUBSTITUTE(SUBSTITUTE(SUBSTITUTE(SUBSTITUTE(SUBSTITUTE(SUBSTITUTE(SUBSTITUTE(SUBSTITUTE(SUBSTITUTE(SUBSTITUTE(SUBSTITUTE(TRIM($B3451&amp;""),CHAR(10)," "),CHAR(13)," "),"."," "),";"," "),","," "),"/"," "),"+"," "),"-"," "),"  "," "),"  "," "),"  "," "),"  "," "),"  "," "),"  "," "))," ","|")&amp;"|")</f>
        <v/>
      </c>
      <c r="AD3451">
        <f>TRIM($I3451&amp;"")</f>
        <v/>
      </c>
    </row>
    <row r="3452" ht="60" customHeight="1">
      <c r="A3452" s="9" t="n">
        <v>46213</v>
      </c>
      <c r="B3452" s="14" t="inlineStr">
        <is>
          <t>10246</t>
        </is>
      </c>
      <c r="C3452" s="14" t="inlineStr">
        <is>
          <t>M/C 0720 (AMARELO)</t>
        </is>
      </c>
      <c r="D3452" s="14" t="inlineStr">
        <is>
          <t>60 USINAGEM AUTOMATIZADA</t>
        </is>
      </c>
      <c r="E3452" s="14" t="n">
        <v>30001201</v>
      </c>
      <c r="F3452" s="14" t="inlineStr">
        <is>
          <t>PE TRASEIRO 980X65(911)X25 MDF (11PCS)- CAD PE INT</t>
        </is>
      </c>
      <c r="G3452" s="14" t="inlineStr">
        <is>
          <t>60 USINAGEM AUTOMATIZADA</t>
        </is>
      </c>
      <c r="H3452" s="14" t="inlineStr">
        <is>
          <t>60 USINAGEM AUTOMATIZADA</t>
        </is>
      </c>
      <c r="I3452" s="9" t="inlineStr">
        <is>
          <t>60 USINAGEM AUTOMATIZADA</t>
        </is>
      </c>
      <c r="J3452" s="9" t="n">
        <v>100</v>
      </c>
      <c r="K3452" s="14">
        <f>IF($E3452="","",IFERROR(INDEX('01_Cad_Pecas'!$H$2:$H$5000,MATCH($E3452,'01_Cad_Pecas'!$D$2:$D$5000,0)),IFERROR(INDEX('01_Cad_Pecas'!$H$2:$H$5000,MATCH(VALUE($E3452),'01_Cad_Pecas'!$D$2:$D$5000,0)),"")))</f>
        <v/>
      </c>
      <c r="L3452" s="14">
        <f>IF($E3452="","",IFERROR(INDEX('01_Cad_Pecas'!$I$2:$I$5000,MATCH($E3452,'01_Cad_Pecas'!$D$2:$D$5000,0)),IFERROR(INDEX('01_Cad_Pecas'!$I$2:$I$5000,MATCH(VALUE($E3452),'01_Cad_Pecas'!$D$2:$D$5000,0)),"")))</f>
        <v/>
      </c>
      <c r="M3452" s="14">
        <f>IF(OR($J3452="",$L3452=""),"",IF($K3452="",0,$K3452)+$J3452*$L3452)</f>
        <v/>
      </c>
      <c r="N3452" s="14" t="n">
        <v>46212</v>
      </c>
      <c r="O3452" s="14" t="n">
        <v>100</v>
      </c>
      <c r="P3452" s="14" t="n"/>
      <c r="Q3452" s="14" t="n"/>
      <c r="R3452" s="14" t="n"/>
      <c r="S3452" s="14" t="n"/>
      <c r="T3452" s="14">
        <f>IF(OR($J3452="",$O3452=""),"",$O3452/$J3452)</f>
        <v/>
      </c>
      <c r="U3452" s="14" t="inlineStr">
        <is>
          <t>Concluído</t>
        </is>
      </c>
      <c r="V3452" s="14" t="n"/>
      <c r="W3452" s="14" t="n"/>
      <c r="X3452" s="14" t="n"/>
      <c r="Y3452" s="14" t="n"/>
      <c r="Z3452" s="14" t="n"/>
      <c r="AA3452" s="11" t="n"/>
      <c r="AB3452" s="14">
        <f>B3452&amp;"|"&amp;I3452</f>
        <v/>
      </c>
      <c r="AC3452">
        <f>IF($B3452="","","|"&amp;SUBSTITUTE(TRIM(SUBSTITUTE(SUBSTITUTE(SUBSTITUTE(SUBSTITUTE(SUBSTITUTE(SUBSTITUTE(SUBSTITUTE(SUBSTITUTE(SUBSTITUTE(SUBSTITUTE(SUBSTITUTE(SUBSTITUTE(SUBSTITUTE(SUBSTITUTE(TRIM($B3452&amp;""),CHAR(10)," "),CHAR(13)," "),"."," "),";"," "),","," "),"/"," "),"+"," "),"-"," "),"  "," "),"  "," "),"  "," "),"  "," "),"  "," "),"  "," "))," ","|")&amp;"|")</f>
        <v/>
      </c>
      <c r="AD3452">
        <f>TRIM($I3452&amp;"")</f>
        <v/>
      </c>
    </row>
    <row r="3453" ht="60" customHeight="1">
      <c r="A3453" s="9" t="n">
        <v>46213</v>
      </c>
      <c r="B3453" s="14" t="inlineStr">
        <is>
          <t>10246</t>
        </is>
      </c>
      <c r="C3453" s="14" t="inlineStr">
        <is>
          <t>M/C 0720 (AMARELO)</t>
        </is>
      </c>
      <c r="D3453" s="14" t="inlineStr">
        <is>
          <t>60 USINAGEM AUTOMATIZADA</t>
        </is>
      </c>
      <c r="E3453" s="14" t="n">
        <v>30001301</v>
      </c>
      <c r="F3453" s="14" t="inlineStr">
        <is>
          <t>PE TRASEIRO 920X65(911)X25 MDF (11PCS)- CAD PE INT</t>
        </is>
      </c>
      <c r="G3453" s="14" t="inlineStr">
        <is>
          <t>60 USINAGEM AUTOMATIZADA</t>
        </is>
      </c>
      <c r="H3453" s="14" t="inlineStr">
        <is>
          <t>60 USINAGEM AUTOMATIZADA</t>
        </is>
      </c>
      <c r="I3453" s="9" t="inlineStr">
        <is>
          <t>60 USINAGEM AUTOMATIZADA</t>
        </is>
      </c>
      <c r="J3453" s="9" t="n">
        <v>2132</v>
      </c>
      <c r="K3453" s="14">
        <f>IF($E3453="","",IFERROR(INDEX('01_Cad_Pecas'!$H$2:$H$5000,MATCH($E3453,'01_Cad_Pecas'!$D$2:$D$5000,0)),IFERROR(INDEX('01_Cad_Pecas'!$H$2:$H$5000,MATCH(VALUE($E3453),'01_Cad_Pecas'!$D$2:$D$5000,0)),"")))</f>
        <v/>
      </c>
      <c r="L3453" s="14">
        <f>IF($E3453="","",IFERROR(INDEX('01_Cad_Pecas'!$I$2:$I$5000,MATCH($E3453,'01_Cad_Pecas'!$D$2:$D$5000,0)),IFERROR(INDEX('01_Cad_Pecas'!$I$2:$I$5000,MATCH(VALUE($E3453),'01_Cad_Pecas'!$D$2:$D$5000,0)),"")))</f>
        <v/>
      </c>
      <c r="M3453" s="14">
        <f>IF(OR($J3453="",$L3453=""),"",IF($K3453="",0,$K3453)+$J3453*$L3453)</f>
        <v/>
      </c>
      <c r="N3453" s="14" t="n">
        <v>46212</v>
      </c>
      <c r="O3453" s="14" t="n">
        <v>2132</v>
      </c>
      <c r="P3453" s="14" t="n"/>
      <c r="Q3453" s="14" t="n"/>
      <c r="R3453" s="14" t="n"/>
      <c r="S3453" s="14" t="n"/>
      <c r="T3453" s="14">
        <f>IF(OR($J3453="",$O3453=""),"",$O3453/$J3453)</f>
        <v/>
      </c>
      <c r="U3453" s="14" t="inlineStr">
        <is>
          <t>Concluído</t>
        </is>
      </c>
      <c r="V3453" s="14" t="n"/>
      <c r="W3453" s="14" t="n"/>
      <c r="X3453" s="14" t="n"/>
      <c r="Y3453" s="14" t="n"/>
      <c r="Z3453" s="14" t="n"/>
      <c r="AA3453" s="11" t="n"/>
      <c r="AB3453" s="14">
        <f>B3453&amp;"|"&amp;I3453</f>
        <v/>
      </c>
      <c r="AC3453">
        <f>IF($B3453="","","|"&amp;SUBSTITUTE(TRIM(SUBSTITUTE(SUBSTITUTE(SUBSTITUTE(SUBSTITUTE(SUBSTITUTE(SUBSTITUTE(SUBSTITUTE(SUBSTITUTE(SUBSTITUTE(SUBSTITUTE(SUBSTITUTE(SUBSTITUTE(SUBSTITUTE(SUBSTITUTE(TRIM($B3453&amp;""),CHAR(10)," "),CHAR(13)," "),"."," "),";"," "),","," "),"/"," "),"+"," "),"-"," "),"  "," "),"  "," "),"  "," "),"  "," "),"  "," "),"  "," "))," ","|")&amp;"|")</f>
        <v/>
      </c>
      <c r="AD3453">
        <f>TRIM($I3453&amp;"")</f>
        <v/>
      </c>
    </row>
    <row r="3454" ht="60" customHeight="1">
      <c r="A3454" s="9" t="n">
        <v>46213</v>
      </c>
      <c r="B3454" s="14" t="inlineStr">
        <is>
          <t>10246</t>
        </is>
      </c>
      <c r="C3454" s="14" t="inlineStr">
        <is>
          <t>M/C 0720 (AMARELO)</t>
        </is>
      </c>
      <c r="D3454" s="14" t="inlineStr">
        <is>
          <t>60 USINAGEM AUTOMATIZADA</t>
        </is>
      </c>
      <c r="E3454" s="14" t="n">
        <v>30009703</v>
      </c>
      <c r="F3454" s="14" t="inlineStr">
        <is>
          <t>ESPALDAR 390X40(911)X25 MDF (24) - CADEIRA GRECIA</t>
        </is>
      </c>
      <c r="G3454" s="14" t="inlineStr">
        <is>
          <t>60 USINAGEM AUTOMATIZADA</t>
        </is>
      </c>
      <c r="H3454" s="14" t="inlineStr">
        <is>
          <t>60 USINAGEM AUTOMATIZADA</t>
        </is>
      </c>
      <c r="I3454" s="9" t="inlineStr">
        <is>
          <t>60 USINAGEM AUTOMATIZADA</t>
        </is>
      </c>
      <c r="J3454" s="9" t="n">
        <v>50</v>
      </c>
      <c r="K3454" s="14">
        <f>IF($E3454="","",IFERROR(INDEX('01_Cad_Pecas'!$H$2:$H$5000,MATCH($E3454,'01_Cad_Pecas'!$D$2:$D$5000,0)),IFERROR(INDEX('01_Cad_Pecas'!$H$2:$H$5000,MATCH(VALUE($E3454),'01_Cad_Pecas'!$D$2:$D$5000,0)),"")))</f>
        <v/>
      </c>
      <c r="L3454" s="14">
        <f>IF($E3454="","",IFERROR(INDEX('01_Cad_Pecas'!$I$2:$I$5000,MATCH($E3454,'01_Cad_Pecas'!$D$2:$D$5000,0)),IFERROR(INDEX('01_Cad_Pecas'!$I$2:$I$5000,MATCH(VALUE($E3454),'01_Cad_Pecas'!$D$2:$D$5000,0)),"")))</f>
        <v/>
      </c>
      <c r="M3454" s="14">
        <f>IF(OR($J3454="",$L3454=""),"",IF($K3454="",0,$K3454)+$J3454*$L3454)</f>
        <v/>
      </c>
      <c r="N3454" s="14" t="n">
        <v>46212</v>
      </c>
      <c r="O3454" s="14" t="n">
        <v>50</v>
      </c>
      <c r="P3454" s="14" t="n"/>
      <c r="Q3454" s="14" t="n"/>
      <c r="R3454" s="14" t="n"/>
      <c r="S3454" s="14" t="n"/>
      <c r="T3454" s="14">
        <f>IF(OR($J3454="",$O3454=""),"",$O3454/$J3454)</f>
        <v/>
      </c>
      <c r="U3454" s="14" t="inlineStr">
        <is>
          <t>Concluído</t>
        </is>
      </c>
      <c r="V3454" s="14" t="n"/>
      <c r="W3454" s="14" t="n"/>
      <c r="X3454" s="14" t="n"/>
      <c r="Y3454" s="14" t="n"/>
      <c r="Z3454" s="14" t="n"/>
      <c r="AA3454" s="11" t="n"/>
      <c r="AB3454" s="14">
        <f>B3454&amp;"|"&amp;I3454</f>
        <v/>
      </c>
      <c r="AC3454">
        <f>IF($B3454="","","|"&amp;SUBSTITUTE(TRIM(SUBSTITUTE(SUBSTITUTE(SUBSTITUTE(SUBSTITUTE(SUBSTITUTE(SUBSTITUTE(SUBSTITUTE(SUBSTITUTE(SUBSTITUTE(SUBSTITUTE(SUBSTITUTE(SUBSTITUTE(SUBSTITUTE(SUBSTITUTE(TRIM($B3454&amp;""),CHAR(10)," "),CHAR(13)," "),"."," "),";"," "),","," "),"/"," "),"+"," "),"-"," "),"  "," "),"  "," "),"  "," "),"  "," "),"  "," "),"  "," "))," ","|")&amp;"|")</f>
        <v/>
      </c>
      <c r="AD3454">
        <f>TRIM($I3454&amp;"")</f>
        <v/>
      </c>
    </row>
    <row r="3455" ht="60" customHeight="1">
      <c r="A3455" s="9" t="n">
        <v>46216</v>
      </c>
      <c r="B3455" s="14" t="inlineStr">
        <is>
          <t>10247</t>
        </is>
      </c>
      <c r="C3455" s="14" t="inlineStr">
        <is>
          <t>M/C 0721 (BEGE)</t>
        </is>
      </c>
      <c r="D3455" s="14" t="inlineStr">
        <is>
          <t>60 USINAGEM AUTOMATIZADA</t>
        </is>
      </c>
      <c r="E3455" s="14" t="n">
        <v>30001309</v>
      </c>
      <c r="F3455" s="14" t="inlineStr">
        <is>
          <t>TRA CENTR 360X56(911)X25 MDP (14PCS) - PE INTEIRO</t>
        </is>
      </c>
      <c r="G3455" s="14" t="inlineStr">
        <is>
          <t>60 USINAGEM AUTOMATIZADA</t>
        </is>
      </c>
      <c r="H3455" s="14" t="inlineStr">
        <is>
          <t>60 USINAGEM AUTOMATIZADA</t>
        </is>
      </c>
      <c r="I3455" s="9" t="inlineStr">
        <is>
          <t>60 USINAGEM AUTOMATIZADA</t>
        </is>
      </c>
      <c r="J3455" s="9" t="n">
        <v>342</v>
      </c>
      <c r="K3455" s="14">
        <f>IF($E3455="","",IFERROR(INDEX('01_Cad_Pecas'!$H$2:$H$5000,MATCH($E3455,'01_Cad_Pecas'!$D$2:$D$5000,0)),IFERROR(INDEX('01_Cad_Pecas'!$H$2:$H$5000,MATCH(VALUE($E3455),'01_Cad_Pecas'!$D$2:$D$5000,0)),"")))</f>
        <v/>
      </c>
      <c r="L3455" s="14">
        <f>IF($E3455="","",IFERROR(INDEX('01_Cad_Pecas'!$I$2:$I$5000,MATCH($E3455,'01_Cad_Pecas'!$D$2:$D$5000,0)),IFERROR(INDEX('01_Cad_Pecas'!$I$2:$I$5000,MATCH(VALUE($E3455),'01_Cad_Pecas'!$D$2:$D$5000,0)),"")))</f>
        <v/>
      </c>
      <c r="M3455" s="14">
        <f>IF(OR($J3455="",$L3455=""),"",IF($K3455="",0,$K3455)+$J3455*$L3455)</f>
        <v/>
      </c>
      <c r="N3455" s="14" t="n">
        <v>46212</v>
      </c>
      <c r="O3455" s="14" t="n">
        <v>342</v>
      </c>
      <c r="P3455" s="14" t="n"/>
      <c r="Q3455" s="14" t="n"/>
      <c r="R3455" s="14" t="n"/>
      <c r="S3455" s="14" t="n"/>
      <c r="T3455" s="14">
        <f>IF(OR($J3455="",$O3455=""),"",$O3455/$J3455)</f>
        <v/>
      </c>
      <c r="U3455" s="14" t="inlineStr">
        <is>
          <t>Concluído</t>
        </is>
      </c>
      <c r="V3455" s="14" t="n"/>
      <c r="W3455" s="14" t="n"/>
      <c r="X3455" s="14" t="n"/>
      <c r="Y3455" s="14" t="n"/>
      <c r="Z3455" s="14" t="n"/>
      <c r="AA3455" s="11" t="n"/>
      <c r="AB3455" s="14">
        <f>B3455&amp;"|"&amp;I3455</f>
        <v/>
      </c>
      <c r="AC3455">
        <f>IF($B3455="","","|"&amp;SUBSTITUTE(TRIM(SUBSTITUTE(SUBSTITUTE(SUBSTITUTE(SUBSTITUTE(SUBSTITUTE(SUBSTITUTE(SUBSTITUTE(SUBSTITUTE(SUBSTITUTE(SUBSTITUTE(SUBSTITUTE(SUBSTITUTE(SUBSTITUTE(SUBSTITUTE(TRIM($B3455&amp;""),CHAR(10)," "),CHAR(13)," "),"."," "),";"," "),","," "),"/"," "),"+"," "),"-"," "),"  "," "),"  "," "),"  "," "),"  "," "),"  "," "),"  "," "))," ","|")&amp;"|")</f>
        <v/>
      </c>
      <c r="AD3455">
        <f>TRIM($I3455&amp;"")</f>
        <v/>
      </c>
    </row>
    <row r="3456" ht="60" customHeight="1">
      <c r="A3456" s="9" t="n">
        <v>46216</v>
      </c>
      <c r="B3456" s="14" t="inlineStr">
        <is>
          <t>10247</t>
        </is>
      </c>
      <c r="C3456" s="14" t="inlineStr">
        <is>
          <t>M/C 0721 (BEGE)</t>
        </is>
      </c>
      <c r="D3456" s="14" t="inlineStr">
        <is>
          <t>60 USINAGEM AUTOMATIZADA</t>
        </is>
      </c>
      <c r="E3456" s="14" t="n">
        <v>30001321</v>
      </c>
      <c r="F3456" s="14" t="inlineStr">
        <is>
          <t>APOIO ESPA 360X40(911)X25 MDP (19PÇS) - PÉ INTEIRO</t>
        </is>
      </c>
      <c r="G3456" s="14" t="inlineStr">
        <is>
          <t>60 USINAGEM AUTOMATIZADA</t>
        </is>
      </c>
      <c r="H3456" s="14" t="inlineStr">
        <is>
          <t>60 USINAGEM AUTOMATIZADA</t>
        </is>
      </c>
      <c r="I3456" s="9" t="inlineStr">
        <is>
          <t>60 USINAGEM AUTOMATIZADA</t>
        </is>
      </c>
      <c r="J3456" s="9" t="n">
        <v>20</v>
      </c>
      <c r="K3456" s="14">
        <f>IF($E3456="","",IFERROR(INDEX('01_Cad_Pecas'!$H$2:$H$5000,MATCH($E3456,'01_Cad_Pecas'!$D$2:$D$5000,0)),IFERROR(INDEX('01_Cad_Pecas'!$H$2:$H$5000,MATCH(VALUE($E3456),'01_Cad_Pecas'!$D$2:$D$5000,0)),"")))</f>
        <v/>
      </c>
      <c r="L3456" s="14">
        <f>IF($E3456="","",IFERROR(INDEX('01_Cad_Pecas'!$I$2:$I$5000,MATCH($E3456,'01_Cad_Pecas'!$D$2:$D$5000,0)),IFERROR(INDEX('01_Cad_Pecas'!$I$2:$I$5000,MATCH(VALUE($E3456),'01_Cad_Pecas'!$D$2:$D$5000,0)),"")))</f>
        <v/>
      </c>
      <c r="M3456" s="14">
        <f>IF(OR($J3456="",$L3456=""),"",IF($K3456="",0,$K3456)+$J3456*$L3456)</f>
        <v/>
      </c>
      <c r="N3456" s="14" t="n">
        <v>46216</v>
      </c>
      <c r="O3456" s="14" t="n">
        <v>20</v>
      </c>
      <c r="P3456" s="14" t="n"/>
      <c r="Q3456" s="14" t="n"/>
      <c r="R3456" s="14" t="n"/>
      <c r="S3456" s="14" t="n"/>
      <c r="T3456" s="14">
        <f>IF(OR($J3456="",$O3456=""),"",$O3456/$J3456)</f>
        <v/>
      </c>
      <c r="U3456" s="14" t="inlineStr">
        <is>
          <t>Concluído</t>
        </is>
      </c>
      <c r="V3456" s="14" t="n"/>
      <c r="W3456" s="14" t="n"/>
      <c r="X3456" s="14" t="n"/>
      <c r="Y3456" s="14" t="n"/>
      <c r="Z3456" s="14" t="n"/>
      <c r="AA3456" s="11" t="n"/>
      <c r="AB3456" s="14">
        <f>B3456&amp;"|"&amp;I3456</f>
        <v/>
      </c>
      <c r="AC3456">
        <f>IF($B3456="","","|"&amp;SUBSTITUTE(TRIM(SUBSTITUTE(SUBSTITUTE(SUBSTITUTE(SUBSTITUTE(SUBSTITUTE(SUBSTITUTE(SUBSTITUTE(SUBSTITUTE(SUBSTITUTE(SUBSTITUTE(SUBSTITUTE(SUBSTITUTE(SUBSTITUTE(SUBSTITUTE(TRIM($B3456&amp;""),CHAR(10)," "),CHAR(13)," "),"."," "),";"," "),","," "),"/"," "),"+"," "),"-"," "),"  "," "),"  "," "),"  "," "),"  "," "),"  "," "),"  "," "))," ","|")&amp;"|")</f>
        <v/>
      </c>
      <c r="AD3456">
        <f>TRIM($I3456&amp;"")</f>
        <v/>
      </c>
    </row>
    <row r="3457" ht="60" customHeight="1">
      <c r="A3457" s="9" t="n">
        <v>46216</v>
      </c>
      <c r="B3457" s="14" t="inlineStr">
        <is>
          <t>10247</t>
        </is>
      </c>
      <c r="C3457" s="14" t="inlineStr">
        <is>
          <t>M/C 0721 (BEGE)</t>
        </is>
      </c>
      <c r="D3457" s="14" t="inlineStr">
        <is>
          <t>60 USINAGEM AUTOMATIZADA</t>
        </is>
      </c>
      <c r="E3457" s="14" t="n">
        <v>30001322</v>
      </c>
      <c r="F3457" s="14" t="inlineStr">
        <is>
          <t>TRA CENT 360X56(911)X25 MDP (14PÇS) - PÉ INT MILÃO</t>
        </is>
      </c>
      <c r="G3457" s="14" t="inlineStr">
        <is>
          <t>60 USINAGEM AUTOMATIZADA</t>
        </is>
      </c>
      <c r="H3457" s="14" t="inlineStr">
        <is>
          <t>60 USINAGEM AUTOMATIZADA</t>
        </is>
      </c>
      <c r="I3457" s="9" t="inlineStr">
        <is>
          <t>60 USINAGEM AUTOMATIZADA</t>
        </is>
      </c>
      <c r="J3457" s="9" t="n">
        <v>20</v>
      </c>
      <c r="K3457" s="14">
        <f>IF($E3457="","",IFERROR(INDEX('01_Cad_Pecas'!$H$2:$H$5000,MATCH($E3457,'01_Cad_Pecas'!$D$2:$D$5000,0)),IFERROR(INDEX('01_Cad_Pecas'!$H$2:$H$5000,MATCH(VALUE($E3457),'01_Cad_Pecas'!$D$2:$D$5000,0)),"")))</f>
        <v/>
      </c>
      <c r="L3457" s="14">
        <f>IF($E3457="","",IFERROR(INDEX('01_Cad_Pecas'!$I$2:$I$5000,MATCH($E3457,'01_Cad_Pecas'!$D$2:$D$5000,0)),IFERROR(INDEX('01_Cad_Pecas'!$I$2:$I$5000,MATCH(VALUE($E3457),'01_Cad_Pecas'!$D$2:$D$5000,0)),"")))</f>
        <v/>
      </c>
      <c r="M3457" s="14">
        <f>IF(OR($J3457="",$L3457=""),"",IF($K3457="",0,$K3457)+$J3457*$L3457)</f>
        <v/>
      </c>
      <c r="N3457" s="14" t="n">
        <v>46216</v>
      </c>
      <c r="O3457" s="14" t="n">
        <v>20</v>
      </c>
      <c r="P3457" s="14" t="n"/>
      <c r="Q3457" s="14" t="n"/>
      <c r="R3457" s="14" t="n"/>
      <c r="S3457" s="14" t="n"/>
      <c r="T3457" s="14">
        <f>IF(OR($J3457="",$O3457=""),"",$O3457/$J3457)</f>
        <v/>
      </c>
      <c r="U3457" s="14" t="inlineStr">
        <is>
          <t>Concluído</t>
        </is>
      </c>
      <c r="V3457" s="14" t="n"/>
      <c r="W3457" s="14" t="n"/>
      <c r="X3457" s="14" t="n"/>
      <c r="Y3457" s="14" t="n"/>
      <c r="Z3457" s="14" t="n"/>
      <c r="AA3457" s="11" t="n"/>
      <c r="AB3457" s="14">
        <f>B3457&amp;"|"&amp;I3457</f>
        <v/>
      </c>
      <c r="AC3457">
        <f>IF($B3457="","","|"&amp;SUBSTITUTE(TRIM(SUBSTITUTE(SUBSTITUTE(SUBSTITUTE(SUBSTITUTE(SUBSTITUTE(SUBSTITUTE(SUBSTITUTE(SUBSTITUTE(SUBSTITUTE(SUBSTITUTE(SUBSTITUTE(SUBSTITUTE(SUBSTITUTE(SUBSTITUTE(TRIM($B3457&amp;""),CHAR(10)," "),CHAR(13)," "),"."," "),";"," "),","," "),"/"," "),"+"," "),"-"," "),"  "," "),"  "," "),"  "," "),"  "," "),"  "," "),"  "," "))," ","|")&amp;"|")</f>
        <v/>
      </c>
      <c r="AD3457">
        <f>TRIM($I3457&amp;"")</f>
        <v/>
      </c>
    </row>
    <row r="3458" ht="60" customHeight="1">
      <c r="A3458" s="9" t="n">
        <v>46216</v>
      </c>
      <c r="B3458" s="14" t="inlineStr">
        <is>
          <t>10247</t>
        </is>
      </c>
      <c r="C3458" s="14" t="inlineStr">
        <is>
          <t>M/C 0721 (BEGE)</t>
        </is>
      </c>
      <c r="D3458" s="14" t="inlineStr">
        <is>
          <t>60 USINAGEM AUTOMATIZADA</t>
        </is>
      </c>
      <c r="E3458" s="14" t="n">
        <v>30001201</v>
      </c>
      <c r="F3458" s="14" t="inlineStr">
        <is>
          <t>PE TRASEIRO 980X65(911)X25 MDF (11PCS)- CAD PE INT</t>
        </is>
      </c>
      <c r="G3458" s="14" t="inlineStr">
        <is>
          <t>60 USINAGEM AUTOMATIZADA</t>
        </is>
      </c>
      <c r="H3458" s="14" t="inlineStr">
        <is>
          <t>60 USINAGEM AUTOMATIZADA</t>
        </is>
      </c>
      <c r="I3458" s="9" t="inlineStr">
        <is>
          <t>60 USINAGEM AUTOMATIZADA</t>
        </is>
      </c>
      <c r="J3458" s="9" t="n">
        <v>40</v>
      </c>
      <c r="K3458" s="14">
        <f>IF($E3458="","",IFERROR(INDEX('01_Cad_Pecas'!$H$2:$H$5000,MATCH($E3458,'01_Cad_Pecas'!$D$2:$D$5000,0)),IFERROR(INDEX('01_Cad_Pecas'!$H$2:$H$5000,MATCH(VALUE($E3458),'01_Cad_Pecas'!$D$2:$D$5000,0)),"")))</f>
        <v/>
      </c>
      <c r="L3458" s="14">
        <f>IF($E3458="","",IFERROR(INDEX('01_Cad_Pecas'!$I$2:$I$5000,MATCH($E3458,'01_Cad_Pecas'!$D$2:$D$5000,0)),IFERROR(INDEX('01_Cad_Pecas'!$I$2:$I$5000,MATCH(VALUE($E3458),'01_Cad_Pecas'!$D$2:$D$5000,0)),"")))</f>
        <v/>
      </c>
      <c r="M3458" s="14">
        <f>IF(OR($J3458="",$L3458=""),"",IF($K3458="",0,$K3458)+$J3458*$L3458)</f>
        <v/>
      </c>
      <c r="N3458" s="14" t="n">
        <v>46216</v>
      </c>
      <c r="O3458" s="14" t="n">
        <v>40</v>
      </c>
      <c r="P3458" s="14" t="n"/>
      <c r="Q3458" s="14" t="n"/>
      <c r="R3458" s="14" t="n"/>
      <c r="S3458" s="14" t="n"/>
      <c r="T3458" s="14">
        <f>IF(OR($J3458="",$O3458=""),"",$O3458/$J3458)</f>
        <v/>
      </c>
      <c r="U3458" s="14" t="inlineStr">
        <is>
          <t>Concluído</t>
        </is>
      </c>
      <c r="V3458" s="14" t="n"/>
      <c r="W3458" s="14" t="n"/>
      <c r="X3458" s="14" t="n"/>
      <c r="Y3458" s="14" t="n"/>
      <c r="Z3458" s="14" t="n"/>
      <c r="AA3458" s="11" t="n"/>
      <c r="AB3458" s="14">
        <f>B3458&amp;"|"&amp;I3458</f>
        <v/>
      </c>
      <c r="AC3458">
        <f>IF($B3458="","","|"&amp;SUBSTITUTE(TRIM(SUBSTITUTE(SUBSTITUTE(SUBSTITUTE(SUBSTITUTE(SUBSTITUTE(SUBSTITUTE(SUBSTITUTE(SUBSTITUTE(SUBSTITUTE(SUBSTITUTE(SUBSTITUTE(SUBSTITUTE(SUBSTITUTE(SUBSTITUTE(TRIM($B3458&amp;""),CHAR(10)," "),CHAR(13)," "),"."," "),";"," "),","," "),"/"," "),"+"," "),"-"," "),"  "," "),"  "," "),"  "," "),"  "," "),"  "," "),"  "," "))," ","|")&amp;"|")</f>
        <v/>
      </c>
      <c r="AD3458">
        <f>TRIM($I3458&amp;"")</f>
        <v/>
      </c>
    </row>
    <row r="3459" ht="60" customHeight="1">
      <c r="A3459" s="9" t="n">
        <v>46216</v>
      </c>
      <c r="B3459" s="14" t="inlineStr">
        <is>
          <t>10247</t>
        </is>
      </c>
      <c r="C3459" s="14" t="inlineStr">
        <is>
          <t>M/C 0721 (BEGE)</t>
        </is>
      </c>
      <c r="D3459" s="14" t="inlineStr">
        <is>
          <t>60 USINAGEM AUTOMATIZADA</t>
        </is>
      </c>
      <c r="E3459" s="14" t="n">
        <v>30001301</v>
      </c>
      <c r="F3459" s="14" t="inlineStr">
        <is>
          <t>PE TRASEIRO 920X65(911)X25 MDF (11PCS)- CAD PE INT</t>
        </is>
      </c>
      <c r="G3459" s="14" t="inlineStr">
        <is>
          <t>60 USINAGEM AUTOMATIZADA</t>
        </is>
      </c>
      <c r="H3459" s="14" t="inlineStr">
        <is>
          <t>60 USINAGEM AUTOMATIZADA</t>
        </is>
      </c>
      <c r="I3459" s="9" t="inlineStr">
        <is>
          <t>60 USINAGEM AUTOMATIZADA</t>
        </is>
      </c>
      <c r="J3459" s="9" t="n">
        <v>684</v>
      </c>
      <c r="K3459" s="14">
        <f>IF($E3459="","",IFERROR(INDEX('01_Cad_Pecas'!$H$2:$H$5000,MATCH($E3459,'01_Cad_Pecas'!$D$2:$D$5000,0)),IFERROR(INDEX('01_Cad_Pecas'!$H$2:$H$5000,MATCH(VALUE($E3459),'01_Cad_Pecas'!$D$2:$D$5000,0)),"")))</f>
        <v/>
      </c>
      <c r="L3459" s="14">
        <f>IF($E3459="","",IFERROR(INDEX('01_Cad_Pecas'!$I$2:$I$5000,MATCH($E3459,'01_Cad_Pecas'!$D$2:$D$5000,0)),IFERROR(INDEX('01_Cad_Pecas'!$I$2:$I$5000,MATCH(VALUE($E3459),'01_Cad_Pecas'!$D$2:$D$5000,0)),"")))</f>
        <v/>
      </c>
      <c r="M3459" s="14">
        <f>IF(OR($J3459="",$L3459=""),"",IF($K3459="",0,$K3459)+$J3459*$L3459)</f>
        <v/>
      </c>
      <c r="N3459" s="14" t="n">
        <v>46216</v>
      </c>
      <c r="O3459" s="14" t="n">
        <v>684</v>
      </c>
      <c r="P3459" s="14" t="n"/>
      <c r="Q3459" s="14" t="n"/>
      <c r="R3459" s="14" t="n"/>
      <c r="S3459" s="14" t="n"/>
      <c r="T3459" s="14">
        <f>IF(OR($J3459="",$O3459=""),"",$O3459/$J3459)</f>
        <v/>
      </c>
      <c r="U3459" s="14" t="inlineStr">
        <is>
          <t>Concluído</t>
        </is>
      </c>
      <c r="V3459" s="14" t="n"/>
      <c r="W3459" s="14" t="n"/>
      <c r="X3459" s="14" t="n"/>
      <c r="Y3459" s="14" t="n"/>
      <c r="Z3459" s="14" t="n"/>
      <c r="AA3459" s="11" t="n"/>
      <c r="AB3459" s="14">
        <f>B3459&amp;"|"&amp;I3459</f>
        <v/>
      </c>
      <c r="AC3459">
        <f>IF($B3459="","","|"&amp;SUBSTITUTE(TRIM(SUBSTITUTE(SUBSTITUTE(SUBSTITUTE(SUBSTITUTE(SUBSTITUTE(SUBSTITUTE(SUBSTITUTE(SUBSTITUTE(SUBSTITUTE(SUBSTITUTE(SUBSTITUTE(SUBSTITUTE(SUBSTITUTE(SUBSTITUTE(TRIM($B3459&amp;""),CHAR(10)," "),CHAR(13)," "),"."," "),";"," "),","," "),"/"," "),"+"," "),"-"," "),"  "," "),"  "," "),"  "," "),"  "," "),"  "," "),"  "," "))," ","|")&amp;"|")</f>
        <v/>
      </c>
      <c r="AD3459">
        <f>TRIM($I3459&amp;"")</f>
        <v/>
      </c>
    </row>
    <row r="3460" ht="60" customHeight="1">
      <c r="A3460" s="9" t="n">
        <v>46216</v>
      </c>
      <c r="B3460" s="14" t="inlineStr">
        <is>
          <t>10247</t>
        </is>
      </c>
      <c r="C3460" s="14" t="inlineStr">
        <is>
          <t>M/C 0721 (BEGE)</t>
        </is>
      </c>
      <c r="D3460" s="14" t="inlineStr">
        <is>
          <t>60 USINAGEM AUTOMATIZADA</t>
        </is>
      </c>
      <c r="E3460" s="14" t="n">
        <v>30009703</v>
      </c>
      <c r="F3460" s="14" t="inlineStr">
        <is>
          <t>ESPALDAR 390X40(911)X25 MDF (24) - CADEIRA GRECIA</t>
        </is>
      </c>
      <c r="G3460" s="14" t="inlineStr">
        <is>
          <t>60 USINAGEM AUTOMATIZADA</t>
        </is>
      </c>
      <c r="H3460" s="14" t="inlineStr">
        <is>
          <t>60 USINAGEM AUTOMATIZADA</t>
        </is>
      </c>
      <c r="I3460" s="9" t="inlineStr">
        <is>
          <t>60 USINAGEM AUTOMATIZADA</t>
        </is>
      </c>
      <c r="J3460" s="9" t="n">
        <v>20</v>
      </c>
      <c r="K3460" s="14">
        <f>IF($E3460="","",IFERROR(INDEX('01_Cad_Pecas'!$H$2:$H$5000,MATCH($E3460,'01_Cad_Pecas'!$D$2:$D$5000,0)),IFERROR(INDEX('01_Cad_Pecas'!$H$2:$H$5000,MATCH(VALUE($E3460),'01_Cad_Pecas'!$D$2:$D$5000,0)),"")))</f>
        <v/>
      </c>
      <c r="L3460" s="14">
        <f>IF($E3460="","",IFERROR(INDEX('01_Cad_Pecas'!$I$2:$I$5000,MATCH($E3460,'01_Cad_Pecas'!$D$2:$D$5000,0)),IFERROR(INDEX('01_Cad_Pecas'!$I$2:$I$5000,MATCH(VALUE($E3460),'01_Cad_Pecas'!$D$2:$D$5000,0)),"")))</f>
        <v/>
      </c>
      <c r="M3460" s="14">
        <f>IF(OR($J3460="",$L3460=""),"",IF($K3460="",0,$K3460)+$J3460*$L3460)</f>
        <v/>
      </c>
      <c r="N3460" s="14" t="n">
        <v>46216</v>
      </c>
      <c r="O3460" s="14" t="n">
        <v>20</v>
      </c>
      <c r="P3460" s="14" t="n"/>
      <c r="Q3460" s="14" t="n"/>
      <c r="R3460" s="14" t="n"/>
      <c r="S3460" s="14" t="n"/>
      <c r="T3460" s="14">
        <f>IF(OR($J3460="",$O3460=""),"",$O3460/$J3460)</f>
        <v/>
      </c>
      <c r="U3460" s="14" t="inlineStr">
        <is>
          <t>Concluído</t>
        </is>
      </c>
      <c r="V3460" s="14" t="n"/>
      <c r="W3460" s="14" t="n"/>
      <c r="X3460" s="14" t="n"/>
      <c r="Y3460" s="14" t="n"/>
      <c r="Z3460" s="14" t="n"/>
      <c r="AA3460" s="11" t="n"/>
      <c r="AB3460" s="14">
        <f>B3460&amp;"|"&amp;I3460</f>
        <v/>
      </c>
      <c r="AC3460">
        <f>IF($B3460="","","|"&amp;SUBSTITUTE(TRIM(SUBSTITUTE(SUBSTITUTE(SUBSTITUTE(SUBSTITUTE(SUBSTITUTE(SUBSTITUTE(SUBSTITUTE(SUBSTITUTE(SUBSTITUTE(SUBSTITUTE(SUBSTITUTE(SUBSTITUTE(SUBSTITUTE(SUBSTITUTE(TRIM($B3460&amp;""),CHAR(10)," "),CHAR(13)," "),"."," "),";"," "),","," "),"/"," "),"+"," "),"-"," "),"  "," "),"  "," "),"  "," "),"  "," "),"  "," "),"  "," "))," ","|")&amp;"|")</f>
        <v/>
      </c>
      <c r="AD3460">
        <f>TRIM($I3460&amp;"")</f>
        <v/>
      </c>
    </row>
    <row r="3461" ht="36" customHeight="1">
      <c r="A3461" s="9" t="n">
        <v>46230</v>
      </c>
      <c r="B3461" s="14" t="inlineStr">
        <is>
          <t>10232</t>
        </is>
      </c>
      <c r="C3461" s="14" t="inlineStr">
        <is>
          <t>MAD 0729 (VERDE)</t>
        </is>
      </c>
      <c r="D3461" s="14" t="inlineStr">
        <is>
          <t>32 TAPEÇARIA</t>
        </is>
      </c>
      <c r="E3461" s="14" t="n">
        <v>30003609</v>
      </c>
      <c r="F3461" s="14" t="inlineStr">
        <is>
          <t>ASSENTO ESTOFADO - CADEIRA PEROLA MADEIRA</t>
        </is>
      </c>
      <c r="G3461" s="14" t="inlineStr">
        <is>
          <t>32 TAPEÇARIA</t>
        </is>
      </c>
      <c r="H3461" s="14" t="inlineStr">
        <is>
          <t>32 TAPEÇARIA</t>
        </is>
      </c>
      <c r="I3461" s="9" t="inlineStr">
        <is>
          <t>32 TAPEÇARIA</t>
        </is>
      </c>
      <c r="J3461" s="9" t="n">
        <v>126</v>
      </c>
      <c r="K3461" s="14">
        <f>IF($E3461="","",IFERROR(INDEX('01_Cad_Pecas'!$H$2:$H$5000,MATCH($E3461,'01_Cad_Pecas'!$D$2:$D$5000,0)),IFERROR(INDEX('01_Cad_Pecas'!$H$2:$H$5000,MATCH(VALUE($E3461),'01_Cad_Pecas'!$D$2:$D$5000,0)),"")))</f>
        <v/>
      </c>
      <c r="L3461" s="14">
        <f>IF($E3461="","",IFERROR(INDEX('01_Cad_Pecas'!$I$2:$I$5000,MATCH($E3461,'01_Cad_Pecas'!$D$2:$D$5000,0)),IFERROR(INDEX('01_Cad_Pecas'!$I$2:$I$5000,MATCH(VALUE($E3461),'01_Cad_Pecas'!$D$2:$D$5000,0)),"")))</f>
        <v/>
      </c>
      <c r="M3461" s="14">
        <f>IF(OR($J3461="",$L3461=""),"",IF($K3461="",0,$K3461)+$J3461*$L3461)</f>
        <v/>
      </c>
      <c r="N3461" s="14" t="n"/>
      <c r="O3461" s="14" t="n"/>
      <c r="P3461" s="14" t="n"/>
      <c r="Q3461" s="14" t="n"/>
      <c r="R3461" s="14" t="n"/>
      <c r="S3461" s="14" t="n"/>
      <c r="T3461" s="14" t="n"/>
      <c r="U3461" s="14" t="n"/>
      <c r="V3461" s="14" t="n"/>
      <c r="W3461" s="14" t="n"/>
      <c r="X3461" s="14" t="n"/>
      <c r="Y3461" s="14" t="n"/>
      <c r="Z3461" s="14" t="n"/>
      <c r="AA3461" s="11" t="n"/>
      <c r="AB3461" s="14">
        <f>B3461&amp;"|"&amp;I3461</f>
        <v/>
      </c>
      <c r="AC3461">
        <f>IF($B3461="","","|"&amp;SUBSTITUTE(TRIM(SUBSTITUTE(SUBSTITUTE(SUBSTITUTE(SUBSTITUTE(SUBSTITUTE(SUBSTITUTE(SUBSTITUTE(SUBSTITUTE(SUBSTITUTE(SUBSTITUTE(SUBSTITUTE(SUBSTITUTE(SUBSTITUTE(SUBSTITUTE(TRIM($B3461&amp;""),CHAR(10)," "),CHAR(13)," "),"."," "),";"," "),","," "),"/"," "),"+"," "),"-"," "),"  "," "),"  "," "),"  "," "),"  "," "),"  "," "),"  "," "))," ","|")&amp;"|")</f>
        <v/>
      </c>
      <c r="AD3461">
        <f>TRIM($I3461&amp;"")</f>
        <v/>
      </c>
    </row>
    <row r="3462" ht="36" customHeight="1">
      <c r="A3462" s="9" t="n">
        <v>46230</v>
      </c>
      <c r="B3462" s="14" t="inlineStr">
        <is>
          <t>10232</t>
        </is>
      </c>
      <c r="C3462" s="14" t="inlineStr">
        <is>
          <t>MAD 0729 (VERDE)</t>
        </is>
      </c>
      <c r="D3462" s="14" t="inlineStr">
        <is>
          <t>32 TAPEÇARIA</t>
        </is>
      </c>
      <c r="E3462" s="14" t="n">
        <v>30003708</v>
      </c>
      <c r="F3462" s="14" t="inlineStr">
        <is>
          <t>TELINHA ENCOSTO - CADEIRA SAFIRA MADEIRA</t>
        </is>
      </c>
      <c r="G3462" s="14" t="inlineStr">
        <is>
          <t>32 TAPEÇARIA</t>
        </is>
      </c>
      <c r="H3462" s="14" t="inlineStr">
        <is>
          <t>32 TAPEÇARIA</t>
        </is>
      </c>
      <c r="I3462" s="9" t="inlineStr">
        <is>
          <t>32 TAPEÇARIA</t>
        </is>
      </c>
      <c r="J3462" s="9" t="n">
        <v>112</v>
      </c>
      <c r="K3462" s="14">
        <f>IF($E3462="","",IFERROR(INDEX('01_Cad_Pecas'!$H$2:$H$5000,MATCH($E3462,'01_Cad_Pecas'!$D$2:$D$5000,0)),IFERROR(INDEX('01_Cad_Pecas'!$H$2:$H$5000,MATCH(VALUE($E3462),'01_Cad_Pecas'!$D$2:$D$5000,0)),"")))</f>
        <v/>
      </c>
      <c r="L3462" s="14">
        <f>IF($E3462="","",IFERROR(INDEX('01_Cad_Pecas'!$I$2:$I$5000,MATCH($E3462,'01_Cad_Pecas'!$D$2:$D$5000,0)),IFERROR(INDEX('01_Cad_Pecas'!$I$2:$I$5000,MATCH(VALUE($E3462),'01_Cad_Pecas'!$D$2:$D$5000,0)),"")))</f>
        <v/>
      </c>
      <c r="M3462" s="14">
        <f>IF(OR($J3462="",$L3462=""),"",IF($K3462="",0,$K3462)+$J3462*$L3462)</f>
        <v/>
      </c>
      <c r="N3462" s="14" t="n"/>
      <c r="O3462" s="14" t="n"/>
      <c r="P3462" s="14" t="n"/>
      <c r="Q3462" s="14" t="n"/>
      <c r="R3462" s="14" t="n"/>
      <c r="S3462" s="14" t="n"/>
      <c r="T3462" s="14" t="n"/>
      <c r="U3462" s="14" t="n"/>
      <c r="V3462" s="14" t="n"/>
      <c r="W3462" s="14" t="n"/>
      <c r="X3462" s="14" t="n"/>
      <c r="Y3462" s="14" t="n"/>
      <c r="Z3462" s="14" t="n"/>
      <c r="AA3462" s="11" t="n"/>
      <c r="AB3462" s="14">
        <f>B3462&amp;"|"&amp;I3462</f>
        <v/>
      </c>
      <c r="AC3462">
        <f>IF($B3462="","","|"&amp;SUBSTITUTE(TRIM(SUBSTITUTE(SUBSTITUTE(SUBSTITUTE(SUBSTITUTE(SUBSTITUTE(SUBSTITUTE(SUBSTITUTE(SUBSTITUTE(SUBSTITUTE(SUBSTITUTE(SUBSTITUTE(SUBSTITUTE(SUBSTITUTE(SUBSTITUTE(TRIM($B3462&amp;""),CHAR(10)," "),CHAR(13)," "),"."," "),";"," "),","," "),"/"," "),"+"," "),"-"," "),"  "," "),"  "," "),"  "," "),"  "," "),"  "," "),"  "," "))," ","|")&amp;"|")</f>
        <v/>
      </c>
      <c r="AD3462">
        <f>TRIM($I3462&amp;"")</f>
        <v/>
      </c>
    </row>
    <row r="3463" ht="36" customHeight="1">
      <c r="A3463" s="9" t="n">
        <v>46230</v>
      </c>
      <c r="B3463" s="14" t="inlineStr">
        <is>
          <t>10232</t>
        </is>
      </c>
      <c r="C3463" s="14" t="inlineStr">
        <is>
          <t>MAD 0729 (VERDE)</t>
        </is>
      </c>
      <c r="D3463" s="14" t="inlineStr">
        <is>
          <t>32 TAPEÇARIA</t>
        </is>
      </c>
      <c r="E3463" s="14" t="n">
        <v>30008306</v>
      </c>
      <c r="F3463" s="14" t="inlineStr">
        <is>
          <t>ENCOSTO ESTOFADO - CADEIRA PEROLA MONTADA</t>
        </is>
      </c>
      <c r="G3463" s="14" t="inlineStr">
        <is>
          <t>32 TAPEÇARIA</t>
        </is>
      </c>
      <c r="H3463" s="14" t="inlineStr">
        <is>
          <t>32 TAPEÇARIA</t>
        </is>
      </c>
      <c r="I3463" s="9" t="inlineStr">
        <is>
          <t>32 TAPEÇARIA</t>
        </is>
      </c>
      <c r="J3463" s="9" t="n">
        <v>14</v>
      </c>
      <c r="K3463" s="14">
        <f>IF($E3463="","",IFERROR(INDEX('01_Cad_Pecas'!$H$2:$H$5000,MATCH($E3463,'01_Cad_Pecas'!$D$2:$D$5000,0)),IFERROR(INDEX('01_Cad_Pecas'!$H$2:$H$5000,MATCH(VALUE($E3463),'01_Cad_Pecas'!$D$2:$D$5000,0)),"")))</f>
        <v/>
      </c>
      <c r="L3463" s="14">
        <f>IF($E3463="","",IFERROR(INDEX('01_Cad_Pecas'!$I$2:$I$5000,MATCH($E3463,'01_Cad_Pecas'!$D$2:$D$5000,0)),IFERROR(INDEX('01_Cad_Pecas'!$I$2:$I$5000,MATCH(VALUE($E3463),'01_Cad_Pecas'!$D$2:$D$5000,0)),"")))</f>
        <v/>
      </c>
      <c r="M3463" s="14">
        <f>IF(OR($J3463="",$L3463=""),"",IF($K3463="",0,$K3463)+$J3463*$L3463)</f>
        <v/>
      </c>
      <c r="N3463" s="14" t="n"/>
      <c r="O3463" s="14" t="n"/>
      <c r="P3463" s="14" t="n"/>
      <c r="Q3463" s="14" t="n"/>
      <c r="R3463" s="14" t="n"/>
      <c r="S3463" s="14" t="n"/>
      <c r="T3463" s="14" t="n"/>
      <c r="U3463" s="14" t="n"/>
      <c r="V3463" s="14" t="n"/>
      <c r="W3463" s="14" t="n"/>
      <c r="X3463" s="14" t="n"/>
      <c r="Y3463" s="14" t="n"/>
      <c r="Z3463" s="14" t="n"/>
      <c r="AA3463" s="11" t="n"/>
      <c r="AB3463" s="14">
        <f>B3463&amp;"|"&amp;I3463</f>
        <v/>
      </c>
      <c r="AC3463">
        <f>IF($B3463="","","|"&amp;SUBSTITUTE(TRIM(SUBSTITUTE(SUBSTITUTE(SUBSTITUTE(SUBSTITUTE(SUBSTITUTE(SUBSTITUTE(SUBSTITUTE(SUBSTITUTE(SUBSTITUTE(SUBSTITUTE(SUBSTITUTE(SUBSTITUTE(SUBSTITUTE(SUBSTITUTE(TRIM($B3463&amp;""),CHAR(10)," "),CHAR(13)," "),"."," "),";"," "),","," "),"/"," "),"+"," "),"-"," "),"  "," "),"  "," "),"  "," "),"  "," "),"  "," "),"  "," "))," ","|")&amp;"|")</f>
        <v/>
      </c>
      <c r="AD3463">
        <f>TRIM($I3463&amp;"")</f>
        <v/>
      </c>
    </row>
    <row r="3464" ht="36" customHeight="1">
      <c r="A3464" s="9" t="n">
        <v>46232</v>
      </c>
      <c r="B3464" s="14" t="inlineStr">
        <is>
          <t>10233</t>
        </is>
      </c>
      <c r="C3464" s="14" t="inlineStr">
        <is>
          <t>MAD 0730 (MARROM)</t>
        </is>
      </c>
      <c r="D3464" s="14" t="inlineStr">
        <is>
          <t>32 TAPEÇARIA</t>
        </is>
      </c>
      <c r="E3464" s="14" t="n">
        <v>30003609</v>
      </c>
      <c r="F3464" s="14" t="inlineStr">
        <is>
          <t>ASSENTO ESTOFADO - CADEIRA PEROLA MADEIRA</t>
        </is>
      </c>
      <c r="G3464" s="14" t="inlineStr">
        <is>
          <t>32 TAPEÇARIA</t>
        </is>
      </c>
      <c r="H3464" s="14" t="inlineStr">
        <is>
          <t>32 TAPEÇARIA</t>
        </is>
      </c>
      <c r="I3464" s="9" t="inlineStr">
        <is>
          <t>32 TAPEÇARIA</t>
        </is>
      </c>
      <c r="J3464" s="9" t="n">
        <v>50</v>
      </c>
      <c r="K3464" s="14">
        <f>IF($E3464="","",IFERROR(INDEX('01_Cad_Pecas'!$H$2:$H$5000,MATCH($E3464,'01_Cad_Pecas'!$D$2:$D$5000,0)),IFERROR(INDEX('01_Cad_Pecas'!$H$2:$H$5000,MATCH(VALUE($E3464),'01_Cad_Pecas'!$D$2:$D$5000,0)),"")))</f>
        <v/>
      </c>
      <c r="L3464" s="14">
        <f>IF($E3464="","",IFERROR(INDEX('01_Cad_Pecas'!$I$2:$I$5000,MATCH($E3464,'01_Cad_Pecas'!$D$2:$D$5000,0)),IFERROR(INDEX('01_Cad_Pecas'!$I$2:$I$5000,MATCH(VALUE($E3464),'01_Cad_Pecas'!$D$2:$D$5000,0)),"")))</f>
        <v/>
      </c>
      <c r="M3464" s="14">
        <f>IF(OR($J3464="",$L3464=""),"",IF($K3464="",0,$K3464)+$J3464*$L3464)</f>
        <v/>
      </c>
      <c r="N3464" s="14" t="n"/>
      <c r="O3464" s="14" t="n"/>
      <c r="P3464" s="14" t="n"/>
      <c r="Q3464" s="14" t="n"/>
      <c r="R3464" s="14" t="n"/>
      <c r="S3464" s="14" t="n"/>
      <c r="T3464" s="14" t="n"/>
      <c r="U3464" s="14" t="n"/>
      <c r="V3464" s="14" t="n"/>
      <c r="W3464" s="14" t="n"/>
      <c r="X3464" s="14" t="n"/>
      <c r="Y3464" s="14" t="n"/>
      <c r="Z3464" s="14" t="n"/>
      <c r="AA3464" s="11" t="n"/>
      <c r="AB3464" s="14">
        <f>B3464&amp;"|"&amp;I3464</f>
        <v/>
      </c>
      <c r="AC3464">
        <f>IF($B3464="","","|"&amp;SUBSTITUTE(TRIM(SUBSTITUTE(SUBSTITUTE(SUBSTITUTE(SUBSTITUTE(SUBSTITUTE(SUBSTITUTE(SUBSTITUTE(SUBSTITUTE(SUBSTITUTE(SUBSTITUTE(SUBSTITUTE(SUBSTITUTE(SUBSTITUTE(SUBSTITUTE(TRIM($B3464&amp;""),CHAR(10)," "),CHAR(13)," "),"."," "),";"," "),","," "),"/"," "),"+"," "),"-"," "),"  "," "),"  "," "),"  "," "),"  "," "),"  "," "),"  "," "))," ","|")&amp;"|")</f>
        <v/>
      </c>
      <c r="AD3464">
        <f>TRIM($I3464&amp;"")</f>
        <v/>
      </c>
    </row>
    <row r="3465" ht="36" customHeight="1">
      <c r="A3465" s="9" t="n">
        <v>46232</v>
      </c>
      <c r="B3465" s="14" t="inlineStr">
        <is>
          <t>10233</t>
        </is>
      </c>
      <c r="C3465" s="14" t="inlineStr">
        <is>
          <t>MAD 0730 (MARROM)</t>
        </is>
      </c>
      <c r="D3465" s="14" t="inlineStr">
        <is>
          <t>32 TAPEÇARIA</t>
        </is>
      </c>
      <c r="E3465" s="14" t="n">
        <v>30003708</v>
      </c>
      <c r="F3465" s="14" t="inlineStr">
        <is>
          <t>TELINHA ENCOSTO - CADEIRA SAFIRA MADEIRA</t>
        </is>
      </c>
      <c r="G3465" s="14" t="inlineStr">
        <is>
          <t>32 TAPEÇARIA</t>
        </is>
      </c>
      <c r="H3465" s="14" t="inlineStr">
        <is>
          <t>32 TAPEÇARIA</t>
        </is>
      </c>
      <c r="I3465" s="9" t="inlineStr">
        <is>
          <t>32 TAPEÇARIA</t>
        </is>
      </c>
      <c r="J3465" s="9" t="n">
        <v>50</v>
      </c>
      <c r="K3465" s="14">
        <f>IF($E3465="","",IFERROR(INDEX('01_Cad_Pecas'!$H$2:$H$5000,MATCH($E3465,'01_Cad_Pecas'!$D$2:$D$5000,0)),IFERROR(INDEX('01_Cad_Pecas'!$H$2:$H$5000,MATCH(VALUE($E3465),'01_Cad_Pecas'!$D$2:$D$5000,0)),"")))</f>
        <v/>
      </c>
      <c r="L3465" s="14">
        <f>IF($E3465="","",IFERROR(INDEX('01_Cad_Pecas'!$I$2:$I$5000,MATCH($E3465,'01_Cad_Pecas'!$D$2:$D$5000,0)),IFERROR(INDEX('01_Cad_Pecas'!$I$2:$I$5000,MATCH(VALUE($E3465),'01_Cad_Pecas'!$D$2:$D$5000,0)),"")))</f>
        <v/>
      </c>
      <c r="M3465" s="14">
        <f>IF(OR($J3465="",$L3465=""),"",IF($K3465="",0,$K3465)+$J3465*$L3465)</f>
        <v/>
      </c>
      <c r="N3465" s="14" t="n"/>
      <c r="O3465" s="14" t="n"/>
      <c r="P3465" s="14" t="n"/>
      <c r="Q3465" s="14" t="n"/>
      <c r="R3465" s="14" t="n"/>
      <c r="S3465" s="14" t="n"/>
      <c r="T3465" s="14" t="n"/>
      <c r="U3465" s="14" t="n"/>
      <c r="V3465" s="14" t="n"/>
      <c r="W3465" s="14" t="n"/>
      <c r="X3465" s="14" t="n"/>
      <c r="Y3465" s="14" t="n"/>
      <c r="Z3465" s="14" t="n"/>
      <c r="AA3465" s="11" t="n"/>
      <c r="AB3465" s="14">
        <f>B3465&amp;"|"&amp;I3465</f>
        <v/>
      </c>
      <c r="AC3465">
        <f>IF($B3465="","","|"&amp;SUBSTITUTE(TRIM(SUBSTITUTE(SUBSTITUTE(SUBSTITUTE(SUBSTITUTE(SUBSTITUTE(SUBSTITUTE(SUBSTITUTE(SUBSTITUTE(SUBSTITUTE(SUBSTITUTE(SUBSTITUTE(SUBSTITUTE(SUBSTITUTE(SUBSTITUTE(TRIM($B3465&amp;""),CHAR(10)," "),CHAR(13)," "),"."," "),";"," "),","," "),"/"," "),"+"," "),"-"," "),"  "," "),"  "," "),"  "," "),"  "," "),"  "," "),"  "," "))," ","|")&amp;"|")</f>
        <v/>
      </c>
      <c r="AD3465">
        <f>TRIM($I3465&amp;"")</f>
        <v/>
      </c>
    </row>
    <row r="3466" ht="36" customHeight="1">
      <c r="A3466" s="9" t="n">
        <v>46232</v>
      </c>
      <c r="B3466" s="14" t="inlineStr">
        <is>
          <t>10233</t>
        </is>
      </c>
      <c r="C3466" s="14" t="inlineStr">
        <is>
          <t>MAD 0730 (MARROM)</t>
        </is>
      </c>
      <c r="D3466" s="14" t="inlineStr">
        <is>
          <t>32 TAPEÇARIA</t>
        </is>
      </c>
      <c r="E3466" s="14" t="n">
        <v>30009108</v>
      </c>
      <c r="F3466" s="14" t="inlineStr">
        <is>
          <t>ENCOSTO ESTOFADO - CADEIRA RUBI MADEIRA</t>
        </is>
      </c>
      <c r="G3466" s="14" t="inlineStr">
        <is>
          <t>32 TAPEÇARIA</t>
        </is>
      </c>
      <c r="H3466" s="14" t="inlineStr">
        <is>
          <t>32 TAPEÇARIA</t>
        </is>
      </c>
      <c r="I3466" s="9" t="inlineStr">
        <is>
          <t>32 TAPEÇARIA</t>
        </is>
      </c>
      <c r="J3466" s="9" t="n">
        <v>80</v>
      </c>
      <c r="K3466" s="14">
        <f>IF($E3466="","",IFERROR(INDEX('01_Cad_Pecas'!$H$2:$H$5000,MATCH($E3466,'01_Cad_Pecas'!$D$2:$D$5000,0)),IFERROR(INDEX('01_Cad_Pecas'!$H$2:$H$5000,MATCH(VALUE($E3466),'01_Cad_Pecas'!$D$2:$D$5000,0)),"")))</f>
        <v/>
      </c>
      <c r="L3466" s="14">
        <f>IF($E3466="","",IFERROR(INDEX('01_Cad_Pecas'!$I$2:$I$5000,MATCH($E3466,'01_Cad_Pecas'!$D$2:$D$5000,0)),IFERROR(INDEX('01_Cad_Pecas'!$I$2:$I$5000,MATCH(VALUE($E3466),'01_Cad_Pecas'!$D$2:$D$5000,0)),"")))</f>
        <v/>
      </c>
      <c r="M3466" s="14">
        <f>IF(OR($J3466="",$L3466=""),"",IF($K3466="",0,$K3466)+$J3466*$L3466)</f>
        <v/>
      </c>
      <c r="N3466" s="14" t="n"/>
      <c r="O3466" s="14" t="n"/>
      <c r="P3466" s="14" t="n"/>
      <c r="Q3466" s="14" t="n"/>
      <c r="R3466" s="14" t="n"/>
      <c r="S3466" s="14" t="n"/>
      <c r="T3466" s="14" t="n"/>
      <c r="U3466" s="14" t="n"/>
      <c r="V3466" s="14" t="n"/>
      <c r="W3466" s="14" t="n"/>
      <c r="X3466" s="14" t="n"/>
      <c r="Y3466" s="14" t="n"/>
      <c r="Z3466" s="14" t="n"/>
      <c r="AA3466" s="11" t="n"/>
      <c r="AB3466" s="14">
        <f>B3466&amp;"|"&amp;I3466</f>
        <v/>
      </c>
      <c r="AC3466">
        <f>IF($B3466="","","|"&amp;SUBSTITUTE(TRIM(SUBSTITUTE(SUBSTITUTE(SUBSTITUTE(SUBSTITUTE(SUBSTITUTE(SUBSTITUTE(SUBSTITUTE(SUBSTITUTE(SUBSTITUTE(SUBSTITUTE(SUBSTITUTE(SUBSTITUTE(SUBSTITUTE(SUBSTITUTE(TRIM($B3466&amp;""),CHAR(10)," "),CHAR(13)," "),"."," "),";"," "),","," "),"/"," "),"+"," "),"-"," "),"  "," "),"  "," "),"  "," "),"  "," "),"  "," "),"  "," "))," ","|")&amp;"|")</f>
        <v/>
      </c>
      <c r="AD3466">
        <f>TRIM($I3466&amp;"")</f>
        <v/>
      </c>
    </row>
    <row r="3467" ht="36" customHeight="1">
      <c r="A3467" s="9" t="n">
        <v>46233</v>
      </c>
      <c r="B3467" s="14" t="inlineStr">
        <is>
          <t>10234</t>
        </is>
      </c>
      <c r="C3467" s="14" t="inlineStr">
        <is>
          <t>MAD 0731 (ROXO)</t>
        </is>
      </c>
      <c r="D3467" s="14" t="inlineStr">
        <is>
          <t>32 TAPEÇARIA</t>
        </is>
      </c>
      <c r="E3467" s="14" t="n">
        <v>30003609</v>
      </c>
      <c r="F3467" s="14" t="inlineStr">
        <is>
          <t>ASSENTO ESTOFADO - CADEIRA PEROLA MADEIRA</t>
        </is>
      </c>
      <c r="G3467" s="14" t="inlineStr">
        <is>
          <t>32 TAPEÇARIA</t>
        </is>
      </c>
      <c r="H3467" s="14" t="inlineStr">
        <is>
          <t>32 TAPEÇARIA</t>
        </is>
      </c>
      <c r="I3467" s="9" t="inlineStr">
        <is>
          <t>32 TAPEÇARIA</t>
        </is>
      </c>
      <c r="J3467" s="9" t="n">
        <v>110</v>
      </c>
      <c r="K3467" s="14">
        <f>IF($E3467="","",IFERROR(INDEX('01_Cad_Pecas'!$H$2:$H$5000,MATCH($E3467,'01_Cad_Pecas'!$D$2:$D$5000,0)),IFERROR(INDEX('01_Cad_Pecas'!$H$2:$H$5000,MATCH(VALUE($E3467),'01_Cad_Pecas'!$D$2:$D$5000,0)),"")))</f>
        <v/>
      </c>
      <c r="L3467" s="14">
        <f>IF($E3467="","",IFERROR(INDEX('01_Cad_Pecas'!$I$2:$I$5000,MATCH($E3467,'01_Cad_Pecas'!$D$2:$D$5000,0)),IFERROR(INDEX('01_Cad_Pecas'!$I$2:$I$5000,MATCH(VALUE($E3467),'01_Cad_Pecas'!$D$2:$D$5000,0)),"")))</f>
        <v/>
      </c>
      <c r="M3467" s="14">
        <f>IF(OR($J3467="",$L3467=""),"",IF($K3467="",0,$K3467)+$J3467*$L3467)</f>
        <v/>
      </c>
      <c r="N3467" s="14" t="n"/>
      <c r="O3467" s="14" t="n"/>
      <c r="P3467" s="14" t="n"/>
      <c r="Q3467" s="14" t="n"/>
      <c r="R3467" s="14" t="n"/>
      <c r="S3467" s="14" t="n"/>
      <c r="T3467" s="14" t="n"/>
      <c r="U3467" s="14" t="n"/>
      <c r="V3467" s="14" t="n"/>
      <c r="W3467" s="14" t="n"/>
      <c r="X3467" s="14" t="n"/>
      <c r="Y3467" s="14" t="n"/>
      <c r="Z3467" s="14" t="n"/>
      <c r="AA3467" s="11" t="n"/>
      <c r="AB3467" s="14">
        <f>B3467&amp;"|"&amp;I3467</f>
        <v/>
      </c>
      <c r="AC3467">
        <f>IF($B3467="","","|"&amp;SUBSTITUTE(TRIM(SUBSTITUTE(SUBSTITUTE(SUBSTITUTE(SUBSTITUTE(SUBSTITUTE(SUBSTITUTE(SUBSTITUTE(SUBSTITUTE(SUBSTITUTE(SUBSTITUTE(SUBSTITUTE(SUBSTITUTE(SUBSTITUTE(SUBSTITUTE(TRIM($B3467&amp;""),CHAR(10)," "),CHAR(13)," "),"."," "),";"," "),","," "),"/"," "),"+"," "),"-"," "),"  "," "),"  "," "),"  "," "),"  "," "),"  "," "),"  "," "))," ","|")&amp;"|")</f>
        <v/>
      </c>
      <c r="AD3467">
        <f>TRIM($I3467&amp;"")</f>
        <v/>
      </c>
    </row>
    <row r="3468" ht="36" customHeight="1">
      <c r="A3468" s="9" t="n">
        <v>46233</v>
      </c>
      <c r="B3468" s="14" t="inlineStr">
        <is>
          <t>10234</t>
        </is>
      </c>
      <c r="C3468" s="14" t="inlineStr">
        <is>
          <t>MAD 0731 (ROXO)</t>
        </is>
      </c>
      <c r="D3468" s="14" t="inlineStr">
        <is>
          <t>32 TAPEÇARIA</t>
        </is>
      </c>
      <c r="E3468" s="14" t="n">
        <v>30003708</v>
      </c>
      <c r="F3468" s="14" t="inlineStr">
        <is>
          <t>TELINHA ENCOSTO - CADEIRA SAFIRA MADEIRA</t>
        </is>
      </c>
      <c r="G3468" s="14" t="inlineStr">
        <is>
          <t>32 TAPEÇARIA</t>
        </is>
      </c>
      <c r="H3468" s="14" t="inlineStr">
        <is>
          <t>32 TAPEÇARIA</t>
        </is>
      </c>
      <c r="I3468" s="9" t="inlineStr">
        <is>
          <t>32 TAPEÇARIA</t>
        </is>
      </c>
      <c r="J3468" s="9" t="n">
        <v>110</v>
      </c>
      <c r="K3468" s="14">
        <f>IF($E3468="","",IFERROR(INDEX('01_Cad_Pecas'!$H$2:$H$5000,MATCH($E3468,'01_Cad_Pecas'!$D$2:$D$5000,0)),IFERROR(INDEX('01_Cad_Pecas'!$H$2:$H$5000,MATCH(VALUE($E3468),'01_Cad_Pecas'!$D$2:$D$5000,0)),"")))</f>
        <v/>
      </c>
      <c r="L3468" s="14">
        <f>IF($E3468="","",IFERROR(INDEX('01_Cad_Pecas'!$I$2:$I$5000,MATCH($E3468,'01_Cad_Pecas'!$D$2:$D$5000,0)),IFERROR(INDEX('01_Cad_Pecas'!$I$2:$I$5000,MATCH(VALUE($E3468),'01_Cad_Pecas'!$D$2:$D$5000,0)),"")))</f>
        <v/>
      </c>
      <c r="M3468" s="14">
        <f>IF(OR($J3468="",$L3468=""),"",IF($K3468="",0,$K3468)+$J3468*$L3468)</f>
        <v/>
      </c>
      <c r="N3468" s="14" t="n"/>
      <c r="O3468" s="14" t="n"/>
      <c r="P3468" s="14" t="n"/>
      <c r="Q3468" s="14" t="n"/>
      <c r="R3468" s="14" t="n"/>
      <c r="S3468" s="14" t="n"/>
      <c r="T3468" s="14" t="n"/>
      <c r="U3468" s="14" t="n"/>
      <c r="V3468" s="14" t="n"/>
      <c r="W3468" s="14" t="n"/>
      <c r="X3468" s="14" t="n"/>
      <c r="Y3468" s="14" t="n"/>
      <c r="Z3468" s="14" t="n"/>
      <c r="AA3468" s="11" t="n"/>
      <c r="AB3468" s="14">
        <f>B3468&amp;"|"&amp;I3468</f>
        <v/>
      </c>
      <c r="AC3468">
        <f>IF($B3468="","","|"&amp;SUBSTITUTE(TRIM(SUBSTITUTE(SUBSTITUTE(SUBSTITUTE(SUBSTITUTE(SUBSTITUTE(SUBSTITUTE(SUBSTITUTE(SUBSTITUTE(SUBSTITUTE(SUBSTITUTE(SUBSTITUTE(SUBSTITUTE(SUBSTITUTE(SUBSTITUTE(TRIM($B3468&amp;""),CHAR(10)," "),CHAR(13)," "),"."," "),";"," "),","," "),"/"," "),"+"," "),"-"," "),"  "," "),"  "," "),"  "," "),"  "," "),"  "," "),"  "," "))," ","|")&amp;"|")</f>
        <v/>
      </c>
      <c r="AD3468">
        <f>TRIM($I3468&amp;"")</f>
        <v/>
      </c>
    </row>
    <row r="3469" ht="36" customHeight="1">
      <c r="A3469" s="9" t="n">
        <v>46216</v>
      </c>
      <c r="B3469" s="14" t="inlineStr">
        <is>
          <t>10241</t>
        </is>
      </c>
      <c r="C3469" s="14" t="inlineStr">
        <is>
          <t>M/C 0717 (MARROM)</t>
        </is>
      </c>
      <c r="D3469" s="14" t="inlineStr">
        <is>
          <t>32 TAPEÇARIA</t>
        </is>
      </c>
      <c r="E3469" s="14" t="n">
        <v>30001213</v>
      </c>
      <c r="F3469" s="14" t="inlineStr">
        <is>
          <t>ASSENTO ESTOFADO - CADEIRA PÉ INTEIRO</t>
        </is>
      </c>
      <c r="G3469" s="14" t="inlineStr">
        <is>
          <t>32 TAPEÇARIA</t>
        </is>
      </c>
      <c r="H3469" s="14" t="inlineStr">
        <is>
          <t>32 TAPEÇARIA</t>
        </is>
      </c>
      <c r="I3469" s="9" t="inlineStr">
        <is>
          <t>32 TAPEÇARIA</t>
        </is>
      </c>
      <c r="J3469" s="9" t="n">
        <v>28</v>
      </c>
      <c r="K3469" s="14">
        <f>IF($E3469="","",IFERROR(INDEX('01_Cad_Pecas'!$H$2:$H$5000,MATCH($E3469,'01_Cad_Pecas'!$D$2:$D$5000,0)),IFERROR(INDEX('01_Cad_Pecas'!$H$2:$H$5000,MATCH(VALUE($E3469),'01_Cad_Pecas'!$D$2:$D$5000,0)),"")))</f>
        <v/>
      </c>
      <c r="L3469" s="14">
        <f>IF($E3469="","",IFERROR(INDEX('01_Cad_Pecas'!$I$2:$I$5000,MATCH($E3469,'01_Cad_Pecas'!$D$2:$D$5000,0)),IFERROR(INDEX('01_Cad_Pecas'!$I$2:$I$5000,MATCH(VALUE($E3469),'01_Cad_Pecas'!$D$2:$D$5000,0)),"")))</f>
        <v/>
      </c>
      <c r="M3469" s="14">
        <f>IF(OR($J3469="",$L3469=""),"",IF($K3469="",0,$K3469)+$J3469*$L3469)</f>
        <v/>
      </c>
      <c r="N3469" s="14" t="n">
        <v>46217</v>
      </c>
      <c r="O3469" s="14" t="n">
        <v>28</v>
      </c>
      <c r="P3469" s="14" t="n"/>
      <c r="Q3469" s="14" t="n"/>
      <c r="R3469" s="14" t="n"/>
      <c r="S3469" s="14" t="n"/>
      <c r="T3469" s="14">
        <f>IF(OR($J3469="",$O3469=""),"",$O3469/$J3469)</f>
        <v/>
      </c>
      <c r="U3469" s="14" t="inlineStr">
        <is>
          <t>Concluído</t>
        </is>
      </c>
      <c r="V3469" s="14" t="n"/>
      <c r="W3469" s="14" t="n"/>
      <c r="X3469" s="14" t="n"/>
      <c r="Y3469" s="14" t="n"/>
      <c r="Z3469" s="14" t="n"/>
      <c r="AA3469" s="11" t="n"/>
      <c r="AB3469" s="14">
        <f>B3469&amp;"|"&amp;I3469</f>
        <v/>
      </c>
      <c r="AC3469">
        <f>IF($B3469="","","|"&amp;SUBSTITUTE(TRIM(SUBSTITUTE(SUBSTITUTE(SUBSTITUTE(SUBSTITUTE(SUBSTITUTE(SUBSTITUTE(SUBSTITUTE(SUBSTITUTE(SUBSTITUTE(SUBSTITUTE(SUBSTITUTE(SUBSTITUTE(SUBSTITUTE(SUBSTITUTE(TRIM($B3469&amp;""),CHAR(10)," "),CHAR(13)," "),"."," "),";"," "),","," "),"/"," "),"+"," "),"-"," "),"  "," "),"  "," "),"  "," "),"  "," "),"  "," "),"  "," "))," ","|")&amp;"|")</f>
        <v/>
      </c>
      <c r="AD3469">
        <f>TRIM($I3469&amp;"")</f>
        <v/>
      </c>
    </row>
    <row r="3470" ht="36" customHeight="1">
      <c r="A3470" s="9" t="n">
        <v>46216</v>
      </c>
      <c r="B3470" s="14" t="inlineStr">
        <is>
          <t>10241</t>
        </is>
      </c>
      <c r="C3470" s="14" t="inlineStr">
        <is>
          <t>M/C 0717 (MARROM)</t>
        </is>
      </c>
      <c r="D3470" s="14" t="inlineStr">
        <is>
          <t>32 TAPEÇARIA</t>
        </is>
      </c>
      <c r="E3470" s="14" t="n">
        <v>30001312</v>
      </c>
      <c r="F3470" s="14" t="inlineStr">
        <is>
          <t>ENCOSTO ESTOFADO MENOR - CADEIRA PÉ INTEIRO BORD</t>
        </is>
      </c>
      <c r="G3470" s="14" t="inlineStr">
        <is>
          <t>32 TAPEÇARIA</t>
        </is>
      </c>
      <c r="H3470" s="14" t="inlineStr">
        <is>
          <t>32 TAPEÇARIA</t>
        </is>
      </c>
      <c r="I3470" s="9" t="inlineStr">
        <is>
          <t>32 TAPEÇARIA</t>
        </is>
      </c>
      <c r="J3470" s="9" t="n">
        <v>4</v>
      </c>
      <c r="K3470" s="14">
        <f>IF($E3470="","",IFERROR(INDEX('01_Cad_Pecas'!$H$2:$H$5000,MATCH($E3470,'01_Cad_Pecas'!$D$2:$D$5000,0)),IFERROR(INDEX('01_Cad_Pecas'!$H$2:$H$5000,MATCH(VALUE($E3470),'01_Cad_Pecas'!$D$2:$D$5000,0)),"")))</f>
        <v/>
      </c>
      <c r="L3470" s="14">
        <f>IF($E3470="","",IFERROR(INDEX('01_Cad_Pecas'!$I$2:$I$5000,MATCH($E3470,'01_Cad_Pecas'!$D$2:$D$5000,0)),IFERROR(INDEX('01_Cad_Pecas'!$I$2:$I$5000,MATCH(VALUE($E3470),'01_Cad_Pecas'!$D$2:$D$5000,0)),"")))</f>
        <v/>
      </c>
      <c r="M3470" s="14">
        <f>IF(OR($J3470="",$L3470=""),"",IF($K3470="",0,$K3470)+$J3470*$L3470)</f>
        <v/>
      </c>
      <c r="N3470" s="14" t="n">
        <v>46217</v>
      </c>
      <c r="O3470" s="14" t="n">
        <v>4</v>
      </c>
      <c r="P3470" s="14" t="n"/>
      <c r="Q3470" s="14" t="n"/>
      <c r="R3470" s="14" t="n"/>
      <c r="S3470" s="14" t="n"/>
      <c r="T3470" s="14">
        <f>IF(OR($J3470="",$O3470=""),"",$O3470/$J3470)</f>
        <v/>
      </c>
      <c r="U3470" s="14" t="inlineStr">
        <is>
          <t>Concluído</t>
        </is>
      </c>
      <c r="V3470" s="14" t="n"/>
      <c r="W3470" s="14" t="n"/>
      <c r="X3470" s="14" t="n"/>
      <c r="Y3470" s="14" t="n"/>
      <c r="Z3470" s="14" t="n"/>
      <c r="AA3470" s="11" t="n"/>
      <c r="AB3470" s="14">
        <f>B3470&amp;"|"&amp;I3470</f>
        <v/>
      </c>
      <c r="AC3470">
        <f>IF($B3470="","","|"&amp;SUBSTITUTE(TRIM(SUBSTITUTE(SUBSTITUTE(SUBSTITUTE(SUBSTITUTE(SUBSTITUTE(SUBSTITUTE(SUBSTITUTE(SUBSTITUTE(SUBSTITUTE(SUBSTITUTE(SUBSTITUTE(SUBSTITUTE(SUBSTITUTE(SUBSTITUTE(TRIM($B3470&amp;""),CHAR(10)," "),CHAR(13)," "),"."," "),";"," "),","," "),"/"," "),"+"," "),"-"," "),"  "," "),"  "," "),"  "," "),"  "," "),"  "," "),"  "," "))," ","|")&amp;"|")</f>
        <v/>
      </c>
      <c r="AD3470">
        <f>TRIM($I3470&amp;"")</f>
        <v/>
      </c>
    </row>
    <row r="3471" ht="36" customHeight="1">
      <c r="A3471" s="9" t="n">
        <v>46216</v>
      </c>
      <c r="B3471" s="14" t="inlineStr">
        <is>
          <t>10241</t>
        </is>
      </c>
      <c r="C3471" s="14" t="inlineStr">
        <is>
          <t>M/C 0717 (MARROM)</t>
        </is>
      </c>
      <c r="D3471" s="14" t="inlineStr">
        <is>
          <t>32 TAPEÇARIA</t>
        </is>
      </c>
      <c r="E3471" s="14" t="n">
        <v>30001412</v>
      </c>
      <c r="F3471" s="14" t="inlineStr">
        <is>
          <t>ENCOSTO ESTOFADO MENOR - CADEIRA PÉ INTEIRO</t>
        </is>
      </c>
      <c r="G3471" s="14" t="inlineStr">
        <is>
          <t>32 TAPEÇARIA</t>
        </is>
      </c>
      <c r="H3471" s="14" t="inlineStr">
        <is>
          <t>32 TAPEÇARIA</t>
        </is>
      </c>
      <c r="I3471" s="9" t="inlineStr">
        <is>
          <t>32 TAPEÇARIA</t>
        </is>
      </c>
      <c r="J3471" s="9" t="n">
        <v>16</v>
      </c>
      <c r="K3471" s="14">
        <f>IF($E3471="","",IFERROR(INDEX('01_Cad_Pecas'!$H$2:$H$5000,MATCH($E3471,'01_Cad_Pecas'!$D$2:$D$5000,0)),IFERROR(INDEX('01_Cad_Pecas'!$H$2:$H$5000,MATCH(VALUE($E3471),'01_Cad_Pecas'!$D$2:$D$5000,0)),"")))</f>
        <v/>
      </c>
      <c r="L3471" s="14">
        <f>IF($E3471="","",IFERROR(INDEX('01_Cad_Pecas'!$I$2:$I$5000,MATCH($E3471,'01_Cad_Pecas'!$D$2:$D$5000,0)),IFERROR(INDEX('01_Cad_Pecas'!$I$2:$I$5000,MATCH(VALUE($E3471),'01_Cad_Pecas'!$D$2:$D$5000,0)),"")))</f>
        <v/>
      </c>
      <c r="M3471" s="14">
        <f>IF(OR($J3471="",$L3471=""),"",IF($K3471="",0,$K3471)+$J3471*$L3471)</f>
        <v/>
      </c>
      <c r="N3471" s="14" t="n">
        <v>46217</v>
      </c>
      <c r="O3471" s="14" t="n">
        <v>16</v>
      </c>
      <c r="P3471" s="14" t="n"/>
      <c r="Q3471" s="14" t="n"/>
      <c r="R3471" s="14" t="n"/>
      <c r="S3471" s="14" t="n"/>
      <c r="T3471" s="14">
        <f>IF(OR($J3471="",$O3471=""),"",$O3471/$J3471)</f>
        <v/>
      </c>
      <c r="U3471" s="14" t="inlineStr">
        <is>
          <t>Concluído</t>
        </is>
      </c>
      <c r="V3471" s="14" t="n"/>
      <c r="W3471" s="14" t="n"/>
      <c r="X3471" s="14" t="n"/>
      <c r="Y3471" s="14" t="n"/>
      <c r="Z3471" s="14" t="n"/>
      <c r="AA3471" s="11" t="n"/>
      <c r="AB3471" s="14">
        <f>B3471&amp;"|"&amp;I3471</f>
        <v/>
      </c>
      <c r="AC3471">
        <f>IF($B3471="","","|"&amp;SUBSTITUTE(TRIM(SUBSTITUTE(SUBSTITUTE(SUBSTITUTE(SUBSTITUTE(SUBSTITUTE(SUBSTITUTE(SUBSTITUTE(SUBSTITUTE(SUBSTITUTE(SUBSTITUTE(SUBSTITUTE(SUBSTITUTE(SUBSTITUTE(SUBSTITUTE(TRIM($B3471&amp;""),CHAR(10)," "),CHAR(13)," "),"."," "),";"," "),","," "),"/"," "),"+"," "),"-"," "),"  "," "),"  "," "),"  "," "),"  "," "),"  "," "),"  "," "))," ","|")&amp;"|")</f>
        <v/>
      </c>
      <c r="AD3471">
        <f>TRIM($I3471&amp;"")</f>
        <v/>
      </c>
    </row>
    <row r="3472" ht="36" customHeight="1">
      <c r="A3472" s="9" t="n">
        <v>46216</v>
      </c>
      <c r="B3472" s="14" t="inlineStr">
        <is>
          <t>10241</t>
        </is>
      </c>
      <c r="C3472" s="14" t="inlineStr">
        <is>
          <t>M/C 0717 (MARROM)</t>
        </is>
      </c>
      <c r="D3472" s="14" t="inlineStr">
        <is>
          <t>32 TAPEÇARIA</t>
        </is>
      </c>
      <c r="E3472" s="14" t="n">
        <v>30003212</v>
      </c>
      <c r="F3472" s="14" t="inlineStr">
        <is>
          <t>ENCOSTO ESTOFADO MENOR - CADEIRA PI NOVA YORK</t>
        </is>
      </c>
      <c r="G3472" s="14" t="inlineStr">
        <is>
          <t>32 TAPEÇARIA</t>
        </is>
      </c>
      <c r="H3472" s="14" t="inlineStr">
        <is>
          <t>32 TAPEÇARIA</t>
        </is>
      </c>
      <c r="I3472" s="9" t="inlineStr">
        <is>
          <t>32 TAPEÇARIA</t>
        </is>
      </c>
      <c r="J3472" s="9" t="n">
        <v>8</v>
      </c>
      <c r="K3472" s="14">
        <f>IF($E3472="","",IFERROR(INDEX('01_Cad_Pecas'!$H$2:$H$5000,MATCH($E3472,'01_Cad_Pecas'!$D$2:$D$5000,0)),IFERROR(INDEX('01_Cad_Pecas'!$H$2:$H$5000,MATCH(VALUE($E3472),'01_Cad_Pecas'!$D$2:$D$5000,0)),"")))</f>
        <v/>
      </c>
      <c r="L3472" s="14">
        <f>IF($E3472="","",IFERROR(INDEX('01_Cad_Pecas'!$I$2:$I$5000,MATCH($E3472,'01_Cad_Pecas'!$D$2:$D$5000,0)),IFERROR(INDEX('01_Cad_Pecas'!$I$2:$I$5000,MATCH(VALUE($E3472),'01_Cad_Pecas'!$D$2:$D$5000,0)),"")))</f>
        <v/>
      </c>
      <c r="M3472" s="14">
        <f>IF(OR($J3472="",$L3472=""),"",IF($K3472="",0,$K3472)+$J3472*$L3472)</f>
        <v/>
      </c>
      <c r="N3472" s="14" t="n">
        <v>46217</v>
      </c>
      <c r="O3472" s="14" t="n">
        <v>8</v>
      </c>
      <c r="P3472" s="14" t="n"/>
      <c r="Q3472" s="14" t="n"/>
      <c r="R3472" s="14" t="n"/>
      <c r="S3472" s="14" t="n"/>
      <c r="T3472" s="14">
        <f>IF(OR($J3472="",$O3472=""),"",$O3472/$J3472)</f>
        <v/>
      </c>
      <c r="U3472" s="14" t="inlineStr">
        <is>
          <t>Concluído</t>
        </is>
      </c>
      <c r="V3472" s="14" t="n"/>
      <c r="W3472" s="14" t="n"/>
      <c r="X3472" s="14" t="n"/>
      <c r="Y3472" s="14" t="n"/>
      <c r="Z3472" s="14" t="n"/>
      <c r="AA3472" s="11" t="n"/>
      <c r="AB3472" s="14">
        <f>B3472&amp;"|"&amp;I3472</f>
        <v/>
      </c>
      <c r="AC3472">
        <f>IF($B3472="","","|"&amp;SUBSTITUTE(TRIM(SUBSTITUTE(SUBSTITUTE(SUBSTITUTE(SUBSTITUTE(SUBSTITUTE(SUBSTITUTE(SUBSTITUTE(SUBSTITUTE(SUBSTITUTE(SUBSTITUTE(SUBSTITUTE(SUBSTITUTE(SUBSTITUTE(SUBSTITUTE(TRIM($B3472&amp;""),CHAR(10)," "),CHAR(13)," "),"."," "),";"," "),","," "),"/"," "),"+"," "),"-"," "),"  "," "),"  "," "),"  "," "),"  "," "),"  "," "),"  "," "))," ","|")&amp;"|")</f>
        <v/>
      </c>
      <c r="AD3472">
        <f>TRIM($I3472&amp;"")</f>
        <v/>
      </c>
    </row>
    <row r="3473" ht="36" customHeight="1">
      <c r="A3473" s="9" t="n">
        <v>46216</v>
      </c>
      <c r="B3473" s="14" t="inlineStr">
        <is>
          <t>10241</t>
        </is>
      </c>
      <c r="C3473" s="14" t="inlineStr">
        <is>
          <t>M/C 0717 (MARROM)</t>
        </is>
      </c>
      <c r="D3473" s="14" t="inlineStr">
        <is>
          <t>32 TAPEÇARIA</t>
        </is>
      </c>
      <c r="E3473" s="14" t="n">
        <v>30003413</v>
      </c>
      <c r="F3473" s="14" t="inlineStr">
        <is>
          <t>ASSENTO ESTOFADO - CADEIRA DAKAR</t>
        </is>
      </c>
      <c r="G3473" s="14" t="inlineStr">
        <is>
          <t>32 TAPEÇARIA</t>
        </is>
      </c>
      <c r="H3473" s="14" t="inlineStr">
        <is>
          <t>32 TAPEÇARIA</t>
        </is>
      </c>
      <c r="I3473" s="9" t="inlineStr">
        <is>
          <t>32 TAPEÇARIA</t>
        </is>
      </c>
      <c r="J3473" s="9" t="n">
        <v>76</v>
      </c>
      <c r="K3473" s="14">
        <f>IF($E3473="","",IFERROR(INDEX('01_Cad_Pecas'!$H$2:$H$5000,MATCH($E3473,'01_Cad_Pecas'!$D$2:$D$5000,0)),IFERROR(INDEX('01_Cad_Pecas'!$H$2:$H$5000,MATCH(VALUE($E3473),'01_Cad_Pecas'!$D$2:$D$5000,0)),"")))</f>
        <v/>
      </c>
      <c r="L3473" s="14">
        <f>IF($E3473="","",IFERROR(INDEX('01_Cad_Pecas'!$I$2:$I$5000,MATCH($E3473,'01_Cad_Pecas'!$D$2:$D$5000,0)),IFERROR(INDEX('01_Cad_Pecas'!$I$2:$I$5000,MATCH(VALUE($E3473),'01_Cad_Pecas'!$D$2:$D$5000,0)),"")))</f>
        <v/>
      </c>
      <c r="M3473" s="14">
        <f>IF(OR($J3473="",$L3473=""),"",IF($K3473="",0,$K3473)+$J3473*$L3473)</f>
        <v/>
      </c>
      <c r="N3473" s="14" t="n">
        <v>46217</v>
      </c>
      <c r="O3473" s="14" t="n">
        <v>76</v>
      </c>
      <c r="P3473" s="14" t="n"/>
      <c r="Q3473" s="14" t="n"/>
      <c r="R3473" s="14" t="n"/>
      <c r="S3473" s="14" t="n"/>
      <c r="T3473" s="14">
        <f>IF(OR($J3473="",$O3473=""),"",$O3473/$J3473)</f>
        <v/>
      </c>
      <c r="U3473" s="14" t="inlineStr">
        <is>
          <t>Concluído</t>
        </is>
      </c>
      <c r="V3473" s="14" t="n"/>
      <c r="W3473" s="14" t="n"/>
      <c r="X3473" s="14" t="n"/>
      <c r="Y3473" s="14" t="n"/>
      <c r="Z3473" s="14" t="n"/>
      <c r="AA3473" s="11" t="n"/>
      <c r="AB3473" s="14">
        <f>B3473&amp;"|"&amp;I3473</f>
        <v/>
      </c>
      <c r="AC3473">
        <f>IF($B3473="","","|"&amp;SUBSTITUTE(TRIM(SUBSTITUTE(SUBSTITUTE(SUBSTITUTE(SUBSTITUTE(SUBSTITUTE(SUBSTITUTE(SUBSTITUTE(SUBSTITUTE(SUBSTITUTE(SUBSTITUTE(SUBSTITUTE(SUBSTITUTE(SUBSTITUTE(SUBSTITUTE(TRIM($B3473&amp;""),CHAR(10)," "),CHAR(13)," "),"."," "),";"," "),","," "),"/"," "),"+"," "),"-"," "),"  "," "),"  "," "),"  "," "),"  "," "),"  "," "),"  "," "))," ","|")&amp;"|")</f>
        <v/>
      </c>
      <c r="AD3473">
        <f>TRIM($I3473&amp;"")</f>
        <v/>
      </c>
    </row>
    <row r="3474" ht="36" customHeight="1">
      <c r="A3474" s="9" t="n">
        <v>46216</v>
      </c>
      <c r="B3474" s="14" t="inlineStr">
        <is>
          <t>10241</t>
        </is>
      </c>
      <c r="C3474" s="14" t="inlineStr">
        <is>
          <t>M/C 0717 (MARROM)</t>
        </is>
      </c>
      <c r="D3474" s="14" t="inlineStr">
        <is>
          <t>32 TAPEÇARIA</t>
        </is>
      </c>
      <c r="E3474" s="14" t="n">
        <v>30003920</v>
      </c>
      <c r="F3474" s="14" t="inlineStr">
        <is>
          <t>ENCOSTO ESTOFADO - CAD TRENTO</t>
        </is>
      </c>
      <c r="G3474" s="14" t="inlineStr">
        <is>
          <t>32 TAPEÇARIA</t>
        </is>
      </c>
      <c r="H3474" s="14" t="inlineStr">
        <is>
          <t>32 TAPEÇARIA</t>
        </is>
      </c>
      <c r="I3474" s="9" t="inlineStr">
        <is>
          <t>32 TAPEÇARIA</t>
        </is>
      </c>
      <c r="J3474" s="9" t="n">
        <v>16</v>
      </c>
      <c r="K3474" s="14">
        <f>IF($E3474="","",IFERROR(INDEX('01_Cad_Pecas'!$H$2:$H$5000,MATCH($E3474,'01_Cad_Pecas'!$D$2:$D$5000,0)),IFERROR(INDEX('01_Cad_Pecas'!$H$2:$H$5000,MATCH(VALUE($E3474),'01_Cad_Pecas'!$D$2:$D$5000,0)),"")))</f>
        <v/>
      </c>
      <c r="L3474" s="14">
        <f>IF($E3474="","",IFERROR(INDEX('01_Cad_Pecas'!$I$2:$I$5000,MATCH($E3474,'01_Cad_Pecas'!$D$2:$D$5000,0)),IFERROR(INDEX('01_Cad_Pecas'!$I$2:$I$5000,MATCH(VALUE($E3474),'01_Cad_Pecas'!$D$2:$D$5000,0)),"")))</f>
        <v/>
      </c>
      <c r="M3474" s="14">
        <f>IF(OR($J3474="",$L3474=""),"",IF($K3474="",0,$K3474)+$J3474*$L3474)</f>
        <v/>
      </c>
      <c r="N3474" s="14" t="n">
        <v>46217</v>
      </c>
      <c r="O3474" s="14" t="n">
        <v>16</v>
      </c>
      <c r="P3474" s="14" t="n"/>
      <c r="Q3474" s="14" t="n"/>
      <c r="R3474" s="14" t="n"/>
      <c r="S3474" s="14" t="n"/>
      <c r="T3474" s="14">
        <f>IF(OR($J3474="",$O3474=""),"",$O3474/$J3474)</f>
        <v/>
      </c>
      <c r="U3474" s="14" t="inlineStr">
        <is>
          <t>Concluído</t>
        </is>
      </c>
      <c r="V3474" s="14" t="n"/>
      <c r="W3474" s="14" t="n"/>
      <c r="X3474" s="14" t="n"/>
      <c r="Y3474" s="14" t="n"/>
      <c r="Z3474" s="14" t="n"/>
      <c r="AA3474" s="11" t="n"/>
      <c r="AB3474" s="14">
        <f>B3474&amp;"|"&amp;I3474</f>
        <v/>
      </c>
      <c r="AC3474">
        <f>IF($B3474="","","|"&amp;SUBSTITUTE(TRIM(SUBSTITUTE(SUBSTITUTE(SUBSTITUTE(SUBSTITUTE(SUBSTITUTE(SUBSTITUTE(SUBSTITUTE(SUBSTITUTE(SUBSTITUTE(SUBSTITUTE(SUBSTITUTE(SUBSTITUTE(SUBSTITUTE(SUBSTITUTE(TRIM($B3474&amp;""),CHAR(10)," "),CHAR(13)," "),"."," "),";"," "),","," "),"/"," "),"+"," "),"-"," "),"  "," "),"  "," "),"  "," "),"  "," "),"  "," "),"  "," "))," ","|")&amp;"|")</f>
        <v/>
      </c>
      <c r="AD3474">
        <f>TRIM($I3474&amp;"")</f>
        <v/>
      </c>
    </row>
    <row r="3475" ht="36" customHeight="1">
      <c r="A3475" s="9" t="n">
        <v>46216</v>
      </c>
      <c r="B3475" s="14" t="inlineStr">
        <is>
          <t>10241</t>
        </is>
      </c>
      <c r="C3475" s="14" t="inlineStr">
        <is>
          <t>M/C 0717 (MARROM)</t>
        </is>
      </c>
      <c r="D3475" s="14" t="inlineStr">
        <is>
          <t>32 TAPEÇARIA</t>
        </is>
      </c>
      <c r="E3475" s="14" t="n">
        <v>30008105</v>
      </c>
      <c r="F3475" s="14" t="inlineStr">
        <is>
          <t>ENCOSTO TAPECADO CAD. CORDOBA</t>
        </is>
      </c>
      <c r="G3475" s="14" t="inlineStr">
        <is>
          <t>32 TAPEÇARIA</t>
        </is>
      </c>
      <c r="H3475" s="14" t="inlineStr">
        <is>
          <t>32 TAPEÇARIA</t>
        </is>
      </c>
      <c r="I3475" s="9" t="inlineStr">
        <is>
          <t>32 TAPEÇARIA</t>
        </is>
      </c>
      <c r="J3475" s="9" t="n">
        <v>6</v>
      </c>
      <c r="K3475" s="14">
        <f>IF($E3475="","",IFERROR(INDEX('01_Cad_Pecas'!$H$2:$H$5000,MATCH($E3475,'01_Cad_Pecas'!$D$2:$D$5000,0)),IFERROR(INDEX('01_Cad_Pecas'!$H$2:$H$5000,MATCH(VALUE($E3475),'01_Cad_Pecas'!$D$2:$D$5000,0)),"")))</f>
        <v/>
      </c>
      <c r="L3475" s="14">
        <f>IF($E3475="","",IFERROR(INDEX('01_Cad_Pecas'!$I$2:$I$5000,MATCH($E3475,'01_Cad_Pecas'!$D$2:$D$5000,0)),IFERROR(INDEX('01_Cad_Pecas'!$I$2:$I$5000,MATCH(VALUE($E3475),'01_Cad_Pecas'!$D$2:$D$5000,0)),"")))</f>
        <v/>
      </c>
      <c r="M3475" s="14">
        <f>IF(OR($J3475="",$L3475=""),"",IF($K3475="",0,$K3475)+$J3475*$L3475)</f>
        <v/>
      </c>
      <c r="N3475" s="14" t="n">
        <v>46217</v>
      </c>
      <c r="O3475" s="14" t="n">
        <v>6</v>
      </c>
      <c r="P3475" s="14" t="n"/>
      <c r="Q3475" s="14" t="n"/>
      <c r="R3475" s="14" t="n"/>
      <c r="S3475" s="14" t="n"/>
      <c r="T3475" s="14">
        <f>IF(OR($J3475="",$O3475=""),"",$O3475/$J3475)</f>
        <v/>
      </c>
      <c r="U3475" s="14" t="inlineStr">
        <is>
          <t>Concluído</t>
        </is>
      </c>
      <c r="V3475" s="14" t="n"/>
      <c r="W3475" s="14" t="n"/>
      <c r="X3475" s="14" t="n"/>
      <c r="Y3475" s="14" t="n"/>
      <c r="Z3475" s="14" t="n"/>
      <c r="AA3475" s="11" t="n"/>
      <c r="AB3475" s="14">
        <f>B3475&amp;"|"&amp;I3475</f>
        <v/>
      </c>
      <c r="AC3475">
        <f>IF($B3475="","","|"&amp;SUBSTITUTE(TRIM(SUBSTITUTE(SUBSTITUTE(SUBSTITUTE(SUBSTITUTE(SUBSTITUTE(SUBSTITUTE(SUBSTITUTE(SUBSTITUTE(SUBSTITUTE(SUBSTITUTE(SUBSTITUTE(SUBSTITUTE(SUBSTITUTE(SUBSTITUTE(TRIM($B3475&amp;""),CHAR(10)," "),CHAR(13)," "),"."," "),";"," "),","," "),"/"," "),"+"," "),"-"," "),"  "," "),"  "," "),"  "," "),"  "," "),"  "," "),"  "," "))," ","|")&amp;"|")</f>
        <v/>
      </c>
      <c r="AD3475">
        <f>TRIM($I3475&amp;"")</f>
        <v/>
      </c>
    </row>
    <row r="3476" ht="36" customHeight="1">
      <c r="A3476" s="9" t="n">
        <v>46216</v>
      </c>
      <c r="B3476" s="14" t="inlineStr">
        <is>
          <t>10241</t>
        </is>
      </c>
      <c r="C3476" s="14" t="inlineStr">
        <is>
          <t>M/C 0717 (MARROM)</t>
        </is>
      </c>
      <c r="D3476" s="14" t="inlineStr">
        <is>
          <t>32 TAPEÇARIA</t>
        </is>
      </c>
      <c r="E3476" s="14" t="n">
        <v>30004807</v>
      </c>
      <c r="F3476" s="14" t="inlineStr">
        <is>
          <t>ASSENTO ESTOFADO - CAD SANTIAGO</t>
        </is>
      </c>
      <c r="G3476" s="14" t="inlineStr">
        <is>
          <t>32 TAPEÇARIA</t>
        </is>
      </c>
      <c r="H3476" s="14" t="inlineStr">
        <is>
          <t>32 TAPEÇARIA</t>
        </is>
      </c>
      <c r="I3476" s="9" t="inlineStr">
        <is>
          <t>32 TAPEÇARIA</t>
        </is>
      </c>
      <c r="J3476" s="9" t="n">
        <v>54</v>
      </c>
      <c r="K3476" s="14">
        <f>IF($E3476="","",IFERROR(INDEX('01_Cad_Pecas'!$H$2:$H$5000,MATCH($E3476,'01_Cad_Pecas'!$D$2:$D$5000,0)),IFERROR(INDEX('01_Cad_Pecas'!$H$2:$H$5000,MATCH(VALUE($E3476),'01_Cad_Pecas'!$D$2:$D$5000,0)),"")))</f>
        <v/>
      </c>
      <c r="L3476" s="14">
        <f>IF($E3476="","",IFERROR(INDEX('01_Cad_Pecas'!$I$2:$I$5000,MATCH($E3476,'01_Cad_Pecas'!$D$2:$D$5000,0)),IFERROR(INDEX('01_Cad_Pecas'!$I$2:$I$5000,MATCH(VALUE($E3476),'01_Cad_Pecas'!$D$2:$D$5000,0)),"")))</f>
        <v/>
      </c>
      <c r="M3476" s="14">
        <f>IF(OR($J3476="",$L3476=""),"",IF($K3476="",0,$K3476)+$J3476*$L3476)</f>
        <v/>
      </c>
      <c r="N3476" s="14" t="n">
        <v>46217</v>
      </c>
      <c r="O3476" s="14" t="n">
        <v>54</v>
      </c>
      <c r="P3476" s="14" t="n"/>
      <c r="Q3476" s="14" t="n"/>
      <c r="R3476" s="14" t="n"/>
      <c r="S3476" s="14" t="n"/>
      <c r="T3476" s="14">
        <f>IF(OR($J3476="",$O3476=""),"",$O3476/$J3476)</f>
        <v/>
      </c>
      <c r="U3476" s="14" t="inlineStr">
        <is>
          <t>Concluído</t>
        </is>
      </c>
      <c r="V3476" s="14" t="n"/>
      <c r="W3476" s="14" t="n"/>
      <c r="X3476" s="14" t="n"/>
      <c r="Y3476" s="14" t="n"/>
      <c r="Z3476" s="14" t="n"/>
      <c r="AA3476" s="11" t="n"/>
      <c r="AB3476" s="14">
        <f>B3476&amp;"|"&amp;I3476</f>
        <v/>
      </c>
      <c r="AC3476">
        <f>IF($B3476="","","|"&amp;SUBSTITUTE(TRIM(SUBSTITUTE(SUBSTITUTE(SUBSTITUTE(SUBSTITUTE(SUBSTITUTE(SUBSTITUTE(SUBSTITUTE(SUBSTITUTE(SUBSTITUTE(SUBSTITUTE(SUBSTITUTE(SUBSTITUTE(SUBSTITUTE(SUBSTITUTE(TRIM($B3476&amp;""),CHAR(10)," "),CHAR(13)," "),"."," "),";"," "),","," "),"/"," "),"+"," "),"-"," "),"  "," "),"  "," "),"  "," "),"  "," "),"  "," "),"  "," "))," ","|")&amp;"|")</f>
        <v/>
      </c>
      <c r="AD3476">
        <f>TRIM($I3476&amp;"")</f>
        <v/>
      </c>
    </row>
    <row r="3477" ht="36" customHeight="1">
      <c r="A3477" s="9" t="n">
        <v>46216</v>
      </c>
      <c r="B3477" s="14" t="inlineStr">
        <is>
          <t>10241</t>
        </is>
      </c>
      <c r="C3477" s="14" t="inlineStr">
        <is>
          <t>M/C 0717 (MARROM)</t>
        </is>
      </c>
      <c r="D3477" s="14" t="inlineStr">
        <is>
          <t>32 TAPEÇARIA</t>
        </is>
      </c>
      <c r="E3477" s="14" t="n">
        <v>30006106</v>
      </c>
      <c r="F3477" s="14" t="inlineStr">
        <is>
          <t>TELINHA ENCOSTO - CADEIRA SANTIAGO NEW</t>
        </is>
      </c>
      <c r="G3477" s="14" t="inlineStr">
        <is>
          <t>32 TAPEÇARIA</t>
        </is>
      </c>
      <c r="H3477" s="14" t="inlineStr">
        <is>
          <t>32 TAPEÇARIA</t>
        </is>
      </c>
      <c r="I3477" s="9" t="inlineStr">
        <is>
          <t>32 TAPEÇARIA</t>
        </is>
      </c>
      <c r="J3477" s="9" t="n">
        <v>54</v>
      </c>
      <c r="K3477" s="14">
        <f>IF($E3477="","",IFERROR(INDEX('01_Cad_Pecas'!$H$2:$H$5000,MATCH($E3477,'01_Cad_Pecas'!$D$2:$D$5000,0)),IFERROR(INDEX('01_Cad_Pecas'!$H$2:$H$5000,MATCH(VALUE($E3477),'01_Cad_Pecas'!$D$2:$D$5000,0)),"")))</f>
        <v/>
      </c>
      <c r="L3477" s="14">
        <f>IF($E3477="","",IFERROR(INDEX('01_Cad_Pecas'!$I$2:$I$5000,MATCH($E3477,'01_Cad_Pecas'!$D$2:$D$5000,0)),IFERROR(INDEX('01_Cad_Pecas'!$I$2:$I$5000,MATCH(VALUE($E3477),'01_Cad_Pecas'!$D$2:$D$5000,0)),"")))</f>
        <v/>
      </c>
      <c r="M3477" s="14">
        <f>IF(OR($J3477="",$L3477=""),"",IF($K3477="",0,$K3477)+$J3477*$L3477)</f>
        <v/>
      </c>
      <c r="N3477" s="14" t="n">
        <v>46217</v>
      </c>
      <c r="O3477" s="14" t="n">
        <v>54</v>
      </c>
      <c r="P3477" s="14" t="n"/>
      <c r="Q3477" s="14" t="n"/>
      <c r="R3477" s="14" t="n"/>
      <c r="S3477" s="14" t="n"/>
      <c r="T3477" s="14">
        <f>IF(OR($J3477="",$O3477=""),"",$O3477/$J3477)</f>
        <v/>
      </c>
      <c r="U3477" s="14" t="inlineStr">
        <is>
          <t>Concluído</t>
        </is>
      </c>
      <c r="V3477" s="14" t="n"/>
      <c r="W3477" s="14" t="n"/>
      <c r="X3477" s="14" t="n"/>
      <c r="Y3477" s="14" t="n"/>
      <c r="Z3477" s="14" t="n"/>
      <c r="AA3477" s="11" t="n"/>
      <c r="AB3477" s="14">
        <f>B3477&amp;"|"&amp;I3477</f>
        <v/>
      </c>
      <c r="AC3477">
        <f>IF($B3477="","","|"&amp;SUBSTITUTE(TRIM(SUBSTITUTE(SUBSTITUTE(SUBSTITUTE(SUBSTITUTE(SUBSTITUTE(SUBSTITUTE(SUBSTITUTE(SUBSTITUTE(SUBSTITUTE(SUBSTITUTE(SUBSTITUTE(SUBSTITUTE(SUBSTITUTE(SUBSTITUTE(TRIM($B3477&amp;""),CHAR(10)," "),CHAR(13)," "),"."," "),";"," "),","," "),"/"," "),"+"," "),"-"," "),"  "," "),"  "," "),"  "," "),"  "," "),"  "," "),"  "," "))," ","|")&amp;"|")</f>
        <v/>
      </c>
      <c r="AD3477">
        <f>TRIM($I3477&amp;"")</f>
        <v/>
      </c>
    </row>
    <row r="3478" ht="36" customHeight="1">
      <c r="A3478" s="9" t="n">
        <v>46216</v>
      </c>
      <c r="B3478" s="14" t="inlineStr">
        <is>
          <t>10241</t>
        </is>
      </c>
      <c r="C3478" s="14" t="inlineStr">
        <is>
          <t>M/C 0717 (MARROM)</t>
        </is>
      </c>
      <c r="D3478" s="14" t="inlineStr">
        <is>
          <t>32 TAPEÇARIA</t>
        </is>
      </c>
      <c r="E3478" s="14" t="n">
        <v>30008106</v>
      </c>
      <c r="F3478" s="14" t="inlineStr">
        <is>
          <t>ASSENTO ESTOFADO - CADEIRA CORDOBA</t>
        </is>
      </c>
      <c r="G3478" s="14" t="inlineStr">
        <is>
          <t>32 TAPEÇARIA</t>
        </is>
      </c>
      <c r="H3478" s="14" t="inlineStr">
        <is>
          <t>32 TAPEÇARIA</t>
        </is>
      </c>
      <c r="I3478" s="9" t="inlineStr">
        <is>
          <t>32 TAPEÇARIA</t>
        </is>
      </c>
      <c r="J3478" s="9" t="n">
        <v>6</v>
      </c>
      <c r="K3478" s="14">
        <f>IF($E3478="","",IFERROR(INDEX('01_Cad_Pecas'!$H$2:$H$5000,MATCH($E3478,'01_Cad_Pecas'!$D$2:$D$5000,0)),IFERROR(INDEX('01_Cad_Pecas'!$H$2:$H$5000,MATCH(VALUE($E3478),'01_Cad_Pecas'!$D$2:$D$5000,0)),"")))</f>
        <v/>
      </c>
      <c r="L3478" s="14">
        <f>IF($E3478="","",IFERROR(INDEX('01_Cad_Pecas'!$I$2:$I$5000,MATCH($E3478,'01_Cad_Pecas'!$D$2:$D$5000,0)),IFERROR(INDEX('01_Cad_Pecas'!$I$2:$I$5000,MATCH(VALUE($E3478),'01_Cad_Pecas'!$D$2:$D$5000,0)),"")))</f>
        <v/>
      </c>
      <c r="M3478" s="14">
        <f>IF(OR($J3478="",$L3478=""),"",IF($K3478="",0,$K3478)+$J3478*$L3478)</f>
        <v/>
      </c>
      <c r="N3478" s="14" t="n">
        <v>46217</v>
      </c>
      <c r="O3478" s="14" t="n">
        <v>6</v>
      </c>
      <c r="P3478" s="14" t="n"/>
      <c r="Q3478" s="14" t="n"/>
      <c r="R3478" s="14" t="n"/>
      <c r="S3478" s="14" t="n"/>
      <c r="T3478" s="14">
        <f>IF(OR($J3478="",$O3478=""),"",$O3478/$J3478)</f>
        <v/>
      </c>
      <c r="U3478" s="14" t="inlineStr">
        <is>
          <t>Concluído</t>
        </is>
      </c>
      <c r="V3478" s="14" t="n"/>
      <c r="W3478" s="14" t="n"/>
      <c r="X3478" s="14" t="n"/>
      <c r="Y3478" s="14" t="n"/>
      <c r="Z3478" s="14" t="n"/>
      <c r="AA3478" s="11" t="n"/>
      <c r="AB3478" s="14">
        <f>B3478&amp;"|"&amp;I3478</f>
        <v/>
      </c>
      <c r="AC3478">
        <f>IF($B3478="","","|"&amp;SUBSTITUTE(TRIM(SUBSTITUTE(SUBSTITUTE(SUBSTITUTE(SUBSTITUTE(SUBSTITUTE(SUBSTITUTE(SUBSTITUTE(SUBSTITUTE(SUBSTITUTE(SUBSTITUTE(SUBSTITUTE(SUBSTITUTE(SUBSTITUTE(SUBSTITUTE(TRIM($B3478&amp;""),CHAR(10)," "),CHAR(13)," "),"."," "),";"," "),","," "),"/"," "),"+"," "),"-"," "),"  "," "),"  "," "),"  "," "),"  "," "),"  "," "),"  "," "))," ","|")&amp;"|")</f>
        <v/>
      </c>
      <c r="AD3478">
        <f>TRIM($I3478&amp;"")</f>
        <v/>
      </c>
    </row>
    <row r="3479" ht="48" customHeight="1">
      <c r="A3479" s="9" t="n">
        <v>46216</v>
      </c>
      <c r="B3479" s="14" t="inlineStr">
        <is>
          <t>10245</t>
        </is>
      </c>
      <c r="C3479" s="14" t="inlineStr">
        <is>
          <t>M/C 0713 ENCAIXE ESPLANADA (FOLHA AZUL)</t>
        </is>
      </c>
      <c r="D3479" s="14" t="inlineStr">
        <is>
          <t>32 TAPEÇARIA</t>
        </is>
      </c>
      <c r="E3479" s="14" t="n">
        <v>30001213</v>
      </c>
      <c r="F3479" s="14" t="inlineStr">
        <is>
          <t>ASSENTO ESTOFADO - CADEIRA PÉ INTEIRO</t>
        </is>
      </c>
      <c r="G3479" s="14" t="inlineStr">
        <is>
          <t>32 TAPEÇARIA</t>
        </is>
      </c>
      <c r="H3479" s="14" t="inlineStr">
        <is>
          <t>32 TAPEÇARIA</t>
        </is>
      </c>
      <c r="I3479" s="9" t="inlineStr">
        <is>
          <t>32 TAPEÇARIA</t>
        </is>
      </c>
      <c r="J3479" s="9" t="n">
        <v>30</v>
      </c>
      <c r="K3479" s="14">
        <f>IF($E3479="","",IFERROR(INDEX('01_Cad_Pecas'!$H$2:$H$5000,MATCH($E3479,'01_Cad_Pecas'!$D$2:$D$5000,0)),IFERROR(INDEX('01_Cad_Pecas'!$H$2:$H$5000,MATCH(VALUE($E3479),'01_Cad_Pecas'!$D$2:$D$5000,0)),"")))</f>
        <v/>
      </c>
      <c r="L3479" s="14">
        <f>IF($E3479="","",IFERROR(INDEX('01_Cad_Pecas'!$I$2:$I$5000,MATCH($E3479,'01_Cad_Pecas'!$D$2:$D$5000,0)),IFERROR(INDEX('01_Cad_Pecas'!$I$2:$I$5000,MATCH(VALUE($E3479),'01_Cad_Pecas'!$D$2:$D$5000,0)),"")))</f>
        <v/>
      </c>
      <c r="M3479" s="14">
        <f>IF(OR($J3479="",$L3479=""),"",IF($K3479="",0,$K3479)+$J3479*$L3479)</f>
        <v/>
      </c>
      <c r="N3479" s="14" t="n">
        <v>46217</v>
      </c>
      <c r="O3479" s="14" t="n">
        <v>30</v>
      </c>
      <c r="P3479" s="14" t="n"/>
      <c r="Q3479" s="14" t="n"/>
      <c r="R3479" s="14" t="n"/>
      <c r="S3479" s="14" t="n"/>
      <c r="T3479" s="14">
        <f>IF(OR($J3479="",$O3479=""),"",$O3479/$J3479)</f>
        <v/>
      </c>
      <c r="U3479" s="14" t="inlineStr">
        <is>
          <t>Concluído</t>
        </is>
      </c>
      <c r="V3479" s="14" t="n"/>
      <c r="W3479" s="14" t="n"/>
      <c r="X3479" s="14" t="n"/>
      <c r="Y3479" s="14" t="n"/>
      <c r="Z3479" s="14" t="n"/>
      <c r="AA3479" s="11" t="n"/>
      <c r="AB3479" s="14">
        <f>B3479&amp;"|"&amp;I3479</f>
        <v/>
      </c>
      <c r="AC3479">
        <f>IF($B3479="","","|"&amp;SUBSTITUTE(TRIM(SUBSTITUTE(SUBSTITUTE(SUBSTITUTE(SUBSTITUTE(SUBSTITUTE(SUBSTITUTE(SUBSTITUTE(SUBSTITUTE(SUBSTITUTE(SUBSTITUTE(SUBSTITUTE(SUBSTITUTE(SUBSTITUTE(SUBSTITUTE(TRIM($B3479&amp;""),CHAR(10)," "),CHAR(13)," "),"."," "),";"," "),","," "),"/"," "),"+"," "),"-"," "),"  "," "),"  "," "),"  "," "),"  "," "),"  "," "),"  "," "))," ","|")&amp;"|")</f>
        <v/>
      </c>
      <c r="AD3479">
        <f>TRIM($I3479&amp;"")</f>
        <v/>
      </c>
    </row>
    <row r="3480" ht="48" customHeight="1">
      <c r="A3480" s="9" t="n">
        <v>46216</v>
      </c>
      <c r="B3480" s="14" t="inlineStr">
        <is>
          <t>10245</t>
        </is>
      </c>
      <c r="C3480" s="14" t="inlineStr">
        <is>
          <t>M/C 0713 ENCAIXE ESPLANADA (FOLHA AZUL)</t>
        </is>
      </c>
      <c r="D3480" s="14" t="inlineStr">
        <is>
          <t>32 TAPEÇARIA</t>
        </is>
      </c>
      <c r="E3480" s="14" t="n">
        <v>30001412</v>
      </c>
      <c r="F3480" s="14" t="inlineStr">
        <is>
          <t>ENCOSTO ESTOFADO MENOR - CADEIRA PÉ INTEIRO</t>
        </is>
      </c>
      <c r="G3480" s="14" t="inlineStr">
        <is>
          <t>32 TAPEÇARIA</t>
        </is>
      </c>
      <c r="H3480" s="14" t="inlineStr">
        <is>
          <t>32 TAPEÇARIA</t>
        </is>
      </c>
      <c r="I3480" s="9" t="inlineStr">
        <is>
          <t>32 TAPEÇARIA</t>
        </is>
      </c>
      <c r="J3480" s="9" t="n">
        <v>30</v>
      </c>
      <c r="K3480" s="14">
        <f>IF($E3480="","",IFERROR(INDEX('01_Cad_Pecas'!$H$2:$H$5000,MATCH($E3480,'01_Cad_Pecas'!$D$2:$D$5000,0)),IFERROR(INDEX('01_Cad_Pecas'!$H$2:$H$5000,MATCH(VALUE($E3480),'01_Cad_Pecas'!$D$2:$D$5000,0)),"")))</f>
        <v/>
      </c>
      <c r="L3480" s="14">
        <f>IF($E3480="","",IFERROR(INDEX('01_Cad_Pecas'!$I$2:$I$5000,MATCH($E3480,'01_Cad_Pecas'!$D$2:$D$5000,0)),IFERROR(INDEX('01_Cad_Pecas'!$I$2:$I$5000,MATCH(VALUE($E3480),'01_Cad_Pecas'!$D$2:$D$5000,0)),"")))</f>
        <v/>
      </c>
      <c r="M3480" s="14">
        <f>IF(OR($J3480="",$L3480=""),"",IF($K3480="",0,$K3480)+$J3480*$L3480)</f>
        <v/>
      </c>
      <c r="N3480" s="14" t="n">
        <v>46218</v>
      </c>
      <c r="O3480" s="14" t="n">
        <v>30</v>
      </c>
      <c r="P3480" s="14" t="n"/>
      <c r="Q3480" s="14" t="n"/>
      <c r="R3480" s="14" t="n"/>
      <c r="S3480" s="14" t="n"/>
      <c r="T3480" s="14">
        <f>IF(OR($J3480="",$O3480=""),"",$O3480/$J3480)</f>
        <v/>
      </c>
      <c r="U3480" s="14" t="inlineStr">
        <is>
          <t>Concluído</t>
        </is>
      </c>
      <c r="V3480" s="14" t="n"/>
      <c r="W3480" s="14" t="n"/>
      <c r="X3480" s="14" t="n"/>
      <c r="Y3480" s="14" t="n"/>
      <c r="Z3480" s="14" t="n"/>
      <c r="AA3480" s="11" t="n"/>
      <c r="AB3480" s="14">
        <f>B3480&amp;"|"&amp;I3480</f>
        <v/>
      </c>
      <c r="AC3480">
        <f>IF($B3480="","","|"&amp;SUBSTITUTE(TRIM(SUBSTITUTE(SUBSTITUTE(SUBSTITUTE(SUBSTITUTE(SUBSTITUTE(SUBSTITUTE(SUBSTITUTE(SUBSTITUTE(SUBSTITUTE(SUBSTITUTE(SUBSTITUTE(SUBSTITUTE(SUBSTITUTE(SUBSTITUTE(TRIM($B3480&amp;""),CHAR(10)," "),CHAR(13)," "),"."," "),";"," "),","," "),"/"," "),"+"," "),"-"," "),"  "," "),"  "," "),"  "," "),"  "," "),"  "," "),"  "," "))," ","|")&amp;"|")</f>
        <v/>
      </c>
      <c r="AD3480">
        <f>TRIM($I3480&amp;"")</f>
        <v/>
      </c>
    </row>
    <row r="3481" ht="36" customHeight="1">
      <c r="A3481" s="9" t="n">
        <v>46217</v>
      </c>
      <c r="B3481" s="14" t="inlineStr">
        <is>
          <t>10246</t>
        </is>
      </c>
      <c r="C3481" s="14" t="inlineStr">
        <is>
          <t>M/C 0720 (AMARELO)</t>
        </is>
      </c>
      <c r="D3481" s="14" t="inlineStr">
        <is>
          <t>32 TAPEÇARIA</t>
        </is>
      </c>
      <c r="E3481" s="14" t="n">
        <v>30001213</v>
      </c>
      <c r="F3481" s="14" t="inlineStr">
        <is>
          <t>ASSENTO ESTOFADO - CADEIRA PÉ INTEIRO</t>
        </is>
      </c>
      <c r="G3481" s="14" t="inlineStr">
        <is>
          <t>32 TAPEÇARIA</t>
        </is>
      </c>
      <c r="H3481" s="14" t="inlineStr">
        <is>
          <t>32 TAPEÇARIA</t>
        </is>
      </c>
      <c r="I3481" s="9" t="inlineStr">
        <is>
          <t>32 TAPEÇARIA</t>
        </is>
      </c>
      <c r="J3481" s="9" t="n">
        <v>1116</v>
      </c>
      <c r="K3481" s="14">
        <f>IF($E3481="","",IFERROR(INDEX('01_Cad_Pecas'!$H$2:$H$5000,MATCH($E3481,'01_Cad_Pecas'!$D$2:$D$5000,0)),IFERROR(INDEX('01_Cad_Pecas'!$H$2:$H$5000,MATCH(VALUE($E3481),'01_Cad_Pecas'!$D$2:$D$5000,0)),"")))</f>
        <v/>
      </c>
      <c r="L3481" s="14">
        <f>IF($E3481="","",IFERROR(INDEX('01_Cad_Pecas'!$I$2:$I$5000,MATCH($E3481,'01_Cad_Pecas'!$D$2:$D$5000,0)),IFERROR(INDEX('01_Cad_Pecas'!$I$2:$I$5000,MATCH(VALUE($E3481),'01_Cad_Pecas'!$D$2:$D$5000,0)),"")))</f>
        <v/>
      </c>
      <c r="M3481" s="14">
        <f>IF(OR($J3481="",$L3481=""),"",IF($K3481="",0,$K3481)+$J3481*$L3481)</f>
        <v/>
      </c>
      <c r="N3481" s="14" t="n">
        <v>46218</v>
      </c>
      <c r="O3481" s="14" t="n">
        <v>1116</v>
      </c>
      <c r="P3481" s="14" t="n"/>
      <c r="Q3481" s="14" t="n"/>
      <c r="R3481" s="14" t="n"/>
      <c r="S3481" s="14" t="n"/>
      <c r="T3481" s="14">
        <f>IF(OR($J3481="",$O3481=""),"",$O3481/$J3481)</f>
        <v/>
      </c>
      <c r="U3481" s="14" t="inlineStr">
        <is>
          <t>Concluído</t>
        </is>
      </c>
      <c r="V3481" s="14" t="n"/>
      <c r="W3481" s="14" t="n"/>
      <c r="X3481" s="14" t="n"/>
      <c r="Y3481" s="14" t="n"/>
      <c r="Z3481" s="14" t="n"/>
      <c r="AA3481" s="11" t="n"/>
      <c r="AB3481" s="14">
        <f>B3481&amp;"|"&amp;I3481</f>
        <v/>
      </c>
      <c r="AC3481">
        <f>IF($B3481="","","|"&amp;SUBSTITUTE(TRIM(SUBSTITUTE(SUBSTITUTE(SUBSTITUTE(SUBSTITUTE(SUBSTITUTE(SUBSTITUTE(SUBSTITUTE(SUBSTITUTE(SUBSTITUTE(SUBSTITUTE(SUBSTITUTE(SUBSTITUTE(SUBSTITUTE(SUBSTITUTE(TRIM($B3481&amp;""),CHAR(10)," "),CHAR(13)," "),"."," "),";"," "),","," "),"/"," "),"+"," "),"-"," "),"  "," "),"  "," "),"  "," "),"  "," "),"  "," "),"  "," "))," ","|")&amp;"|")</f>
        <v/>
      </c>
      <c r="AD3481">
        <f>TRIM($I3481&amp;"")</f>
        <v/>
      </c>
    </row>
    <row r="3482" ht="36" customHeight="1">
      <c r="A3482" s="9" t="n">
        <v>46217</v>
      </c>
      <c r="B3482" s="14" t="inlineStr">
        <is>
          <t>10246</t>
        </is>
      </c>
      <c r="C3482" s="14" t="inlineStr">
        <is>
          <t>M/C 0720 (AMARELO)</t>
        </is>
      </c>
      <c r="D3482" s="14" t="inlineStr">
        <is>
          <t>32 TAPEÇARIA</t>
        </is>
      </c>
      <c r="E3482" s="14" t="n">
        <v>30001320</v>
      </c>
      <c r="F3482" s="14" t="inlineStr">
        <is>
          <t>ENCOSTO ESTOFADO BORD - CADEIRA MILÃO PÉ INTEIRO</t>
        </is>
      </c>
      <c r="G3482" s="14" t="inlineStr">
        <is>
          <t>32 TAPEÇARIA</t>
        </is>
      </c>
      <c r="H3482" s="14" t="inlineStr">
        <is>
          <t>32 TAPEÇARIA</t>
        </is>
      </c>
      <c r="I3482" s="9" t="inlineStr">
        <is>
          <t>32 TAPEÇARIA</t>
        </is>
      </c>
      <c r="J3482" s="9" t="n">
        <v>50</v>
      </c>
      <c r="K3482" s="14">
        <f>IF($E3482="","",IFERROR(INDEX('01_Cad_Pecas'!$H$2:$H$5000,MATCH($E3482,'01_Cad_Pecas'!$D$2:$D$5000,0)),IFERROR(INDEX('01_Cad_Pecas'!$H$2:$H$5000,MATCH(VALUE($E3482),'01_Cad_Pecas'!$D$2:$D$5000,0)),"")))</f>
        <v/>
      </c>
      <c r="L3482" s="14">
        <f>IF($E3482="","",IFERROR(INDEX('01_Cad_Pecas'!$I$2:$I$5000,MATCH($E3482,'01_Cad_Pecas'!$D$2:$D$5000,0)),IFERROR(INDEX('01_Cad_Pecas'!$I$2:$I$5000,MATCH(VALUE($E3482),'01_Cad_Pecas'!$D$2:$D$5000,0)),"")))</f>
        <v/>
      </c>
      <c r="M3482" s="14">
        <f>IF(OR($J3482="",$L3482=""),"",IF($K3482="",0,$K3482)+$J3482*$L3482)</f>
        <v/>
      </c>
      <c r="N3482" s="14" t="n">
        <v>46218</v>
      </c>
      <c r="O3482" s="14" t="n">
        <v>50</v>
      </c>
      <c r="P3482" s="14" t="n"/>
      <c r="Q3482" s="14" t="n"/>
      <c r="R3482" s="14" t="n"/>
      <c r="S3482" s="14" t="n"/>
      <c r="T3482" s="14">
        <f>IF(OR($J3482="",$O3482=""),"",$O3482/$J3482)</f>
        <v/>
      </c>
      <c r="U3482" s="14" t="inlineStr">
        <is>
          <t>Concluído</t>
        </is>
      </c>
      <c r="V3482" s="14" t="n"/>
      <c r="W3482" s="14" t="n"/>
      <c r="X3482" s="14" t="n"/>
      <c r="Y3482" s="14" t="n"/>
      <c r="Z3482" s="14" t="n"/>
      <c r="AA3482" s="11" t="n"/>
      <c r="AB3482" s="14">
        <f>B3482&amp;"|"&amp;I3482</f>
        <v/>
      </c>
      <c r="AC3482">
        <f>IF($B3482="","","|"&amp;SUBSTITUTE(TRIM(SUBSTITUTE(SUBSTITUTE(SUBSTITUTE(SUBSTITUTE(SUBSTITUTE(SUBSTITUTE(SUBSTITUTE(SUBSTITUTE(SUBSTITUTE(SUBSTITUTE(SUBSTITUTE(SUBSTITUTE(SUBSTITUTE(SUBSTITUTE(TRIM($B3482&amp;""),CHAR(10)," "),CHAR(13)," "),"."," "),";"," "),","," "),"/"," "),"+"," "),"-"," "),"  "," "),"  "," "),"  "," "),"  "," "),"  "," "),"  "," "))," ","|")&amp;"|")</f>
        <v/>
      </c>
      <c r="AD3482">
        <f>TRIM($I3482&amp;"")</f>
        <v/>
      </c>
    </row>
    <row r="3483" ht="36" customHeight="1">
      <c r="A3483" s="9" t="n">
        <v>46217</v>
      </c>
      <c r="B3483" s="14" t="inlineStr">
        <is>
          <t>10246</t>
        </is>
      </c>
      <c r="C3483" s="14" t="inlineStr">
        <is>
          <t>M/C 0720 (AMARELO)</t>
        </is>
      </c>
      <c r="D3483" s="14" t="inlineStr">
        <is>
          <t>32 TAPEÇARIA</t>
        </is>
      </c>
      <c r="E3483" s="14" t="n">
        <v>30001412</v>
      </c>
      <c r="F3483" s="14" t="inlineStr">
        <is>
          <t>ENCOSTO ESTOFADO MENOR - CADEIRA PÉ INTEIRO</t>
        </is>
      </c>
      <c r="G3483" s="14" t="inlineStr">
        <is>
          <t>32 TAPEÇARIA</t>
        </is>
      </c>
      <c r="H3483" s="14" t="inlineStr">
        <is>
          <t>32 TAPEÇARIA</t>
        </is>
      </c>
      <c r="I3483" s="9" t="inlineStr">
        <is>
          <t>32 TAPEÇARIA</t>
        </is>
      </c>
      <c r="J3483" s="9" t="n">
        <v>1066</v>
      </c>
      <c r="K3483" s="14">
        <f>IF($E3483="","",IFERROR(INDEX('01_Cad_Pecas'!$H$2:$H$5000,MATCH($E3483,'01_Cad_Pecas'!$D$2:$D$5000,0)),IFERROR(INDEX('01_Cad_Pecas'!$H$2:$H$5000,MATCH(VALUE($E3483),'01_Cad_Pecas'!$D$2:$D$5000,0)),"")))</f>
        <v/>
      </c>
      <c r="L3483" s="14">
        <f>IF($E3483="","",IFERROR(INDEX('01_Cad_Pecas'!$I$2:$I$5000,MATCH($E3483,'01_Cad_Pecas'!$D$2:$D$5000,0)),IFERROR(INDEX('01_Cad_Pecas'!$I$2:$I$5000,MATCH(VALUE($E3483),'01_Cad_Pecas'!$D$2:$D$5000,0)),"")))</f>
        <v/>
      </c>
      <c r="M3483" s="14">
        <f>IF(OR($J3483="",$L3483=""),"",IF($K3483="",0,$K3483)+$J3483*$L3483)</f>
        <v/>
      </c>
      <c r="N3483" s="14" t="n">
        <v>46218</v>
      </c>
      <c r="O3483" s="14" t="n">
        <v>1066</v>
      </c>
      <c r="P3483" s="14" t="n"/>
      <c r="Q3483" s="14" t="n"/>
      <c r="R3483" s="14" t="n"/>
      <c r="S3483" s="14" t="n"/>
      <c r="T3483" s="14">
        <f>IF(OR($J3483="",$O3483=""),"",$O3483/$J3483)</f>
        <v/>
      </c>
      <c r="U3483" s="14" t="inlineStr">
        <is>
          <t>Concluído</t>
        </is>
      </c>
      <c r="V3483" s="14" t="n"/>
      <c r="W3483" s="14" t="n"/>
      <c r="X3483" s="14" t="n"/>
      <c r="Y3483" s="14" t="n"/>
      <c r="Z3483" s="14" t="n"/>
      <c r="AA3483" s="11" t="n"/>
      <c r="AB3483" s="14">
        <f>B3483&amp;"|"&amp;I3483</f>
        <v/>
      </c>
      <c r="AC3483">
        <f>IF($B3483="","","|"&amp;SUBSTITUTE(TRIM(SUBSTITUTE(SUBSTITUTE(SUBSTITUTE(SUBSTITUTE(SUBSTITUTE(SUBSTITUTE(SUBSTITUTE(SUBSTITUTE(SUBSTITUTE(SUBSTITUTE(SUBSTITUTE(SUBSTITUTE(SUBSTITUTE(SUBSTITUTE(TRIM($B3483&amp;""),CHAR(10)," "),CHAR(13)," "),"."," "),";"," "),","," "),"/"," "),"+"," "),"-"," "),"  "," "),"  "," "),"  "," "),"  "," "),"  "," "),"  "," "))," ","|")&amp;"|")</f>
        <v/>
      </c>
      <c r="AD3483">
        <f>TRIM($I3483&amp;"")</f>
        <v/>
      </c>
    </row>
    <row r="3484" ht="36" customHeight="1">
      <c r="A3484" s="9" t="n">
        <v>46218</v>
      </c>
      <c r="B3484" s="14" t="inlineStr">
        <is>
          <t>10247</t>
        </is>
      </c>
      <c r="C3484" s="14" t="inlineStr">
        <is>
          <t>M/C 0721 (BEGE)</t>
        </is>
      </c>
      <c r="D3484" s="14" t="inlineStr">
        <is>
          <t>32 TAPEÇARIA</t>
        </is>
      </c>
      <c r="E3484" s="14" t="n">
        <v>30001213</v>
      </c>
      <c r="F3484" s="14" t="inlineStr">
        <is>
          <t>ASSENTO ESTOFADO - CADEIRA PÉ INTEIRO</t>
        </is>
      </c>
      <c r="G3484" s="14" t="inlineStr">
        <is>
          <t>32 TAPEÇARIA</t>
        </is>
      </c>
      <c r="H3484" s="14" t="inlineStr">
        <is>
          <t>32 TAPEÇARIA</t>
        </is>
      </c>
      <c r="I3484" s="9" t="inlineStr">
        <is>
          <t>32 TAPEÇARIA</t>
        </is>
      </c>
      <c r="J3484" s="9" t="n">
        <v>362</v>
      </c>
      <c r="K3484" s="14">
        <f>IF($E3484="","",IFERROR(INDEX('01_Cad_Pecas'!$H$2:$H$5000,MATCH($E3484,'01_Cad_Pecas'!$D$2:$D$5000,0)),IFERROR(INDEX('01_Cad_Pecas'!$H$2:$H$5000,MATCH(VALUE($E3484),'01_Cad_Pecas'!$D$2:$D$5000,0)),"")))</f>
        <v/>
      </c>
      <c r="L3484" s="14">
        <f>IF($E3484="","",IFERROR(INDEX('01_Cad_Pecas'!$I$2:$I$5000,MATCH($E3484,'01_Cad_Pecas'!$D$2:$D$5000,0)),IFERROR(INDEX('01_Cad_Pecas'!$I$2:$I$5000,MATCH(VALUE($E3484),'01_Cad_Pecas'!$D$2:$D$5000,0)),"")))</f>
        <v/>
      </c>
      <c r="M3484" s="14">
        <f>IF(OR($J3484="",$L3484=""),"",IF($K3484="",0,$K3484)+$J3484*$L3484)</f>
        <v/>
      </c>
      <c r="N3484" s="14" t="n"/>
      <c r="O3484" s="14" t="n"/>
      <c r="P3484" s="14" t="n"/>
      <c r="Q3484" s="14" t="n"/>
      <c r="R3484" s="14" t="n"/>
      <c r="S3484" s="14" t="n"/>
      <c r="T3484" s="14" t="n"/>
      <c r="U3484" s="14" t="n"/>
      <c r="V3484" s="14" t="n"/>
      <c r="W3484" s="14" t="n"/>
      <c r="X3484" s="14" t="n"/>
      <c r="Y3484" s="14" t="n"/>
      <c r="Z3484" s="14" t="n"/>
      <c r="AA3484" s="11" t="n"/>
      <c r="AB3484" s="14">
        <f>B3484&amp;"|"&amp;I3484</f>
        <v/>
      </c>
      <c r="AC3484">
        <f>IF($B3484="","","|"&amp;SUBSTITUTE(TRIM(SUBSTITUTE(SUBSTITUTE(SUBSTITUTE(SUBSTITUTE(SUBSTITUTE(SUBSTITUTE(SUBSTITUTE(SUBSTITUTE(SUBSTITUTE(SUBSTITUTE(SUBSTITUTE(SUBSTITUTE(SUBSTITUTE(SUBSTITUTE(TRIM($B3484&amp;""),CHAR(10)," "),CHAR(13)," "),"."," "),";"," "),","," "),"/"," "),"+"," "),"-"," "),"  "," "),"  "," "),"  "," "),"  "," "),"  "," "),"  "," "))," ","|")&amp;"|")</f>
        <v/>
      </c>
      <c r="AD3484">
        <f>TRIM($I3484&amp;"")</f>
        <v/>
      </c>
    </row>
    <row r="3485" ht="36" customHeight="1">
      <c r="A3485" s="9" t="n">
        <v>46218</v>
      </c>
      <c r="B3485" s="14" t="inlineStr">
        <is>
          <t>10247</t>
        </is>
      </c>
      <c r="C3485" s="14" t="inlineStr">
        <is>
          <t>M/C 0721 (BEGE)</t>
        </is>
      </c>
      <c r="D3485" s="14" t="inlineStr">
        <is>
          <t>32 TAPEÇARIA</t>
        </is>
      </c>
      <c r="E3485" s="14" t="n">
        <v>30001320</v>
      </c>
      <c r="F3485" s="14" t="inlineStr">
        <is>
          <t>ENCOSTO ESTOFADO BORD - CADEIRA MILÃO PÉ INTEIRO</t>
        </is>
      </c>
      <c r="G3485" s="14" t="inlineStr">
        <is>
          <t>32 TAPEÇARIA</t>
        </is>
      </c>
      <c r="H3485" s="14" t="inlineStr">
        <is>
          <t>32 TAPEÇARIA</t>
        </is>
      </c>
      <c r="I3485" s="9" t="inlineStr">
        <is>
          <t>32 TAPEÇARIA</t>
        </is>
      </c>
      <c r="J3485" s="9" t="n">
        <v>20</v>
      </c>
      <c r="K3485" s="14">
        <f>IF($E3485="","",IFERROR(INDEX('01_Cad_Pecas'!$H$2:$H$5000,MATCH($E3485,'01_Cad_Pecas'!$D$2:$D$5000,0)),IFERROR(INDEX('01_Cad_Pecas'!$H$2:$H$5000,MATCH(VALUE($E3485),'01_Cad_Pecas'!$D$2:$D$5000,0)),"")))</f>
        <v/>
      </c>
      <c r="L3485" s="14">
        <f>IF($E3485="","",IFERROR(INDEX('01_Cad_Pecas'!$I$2:$I$5000,MATCH($E3485,'01_Cad_Pecas'!$D$2:$D$5000,0)),IFERROR(INDEX('01_Cad_Pecas'!$I$2:$I$5000,MATCH(VALUE($E3485),'01_Cad_Pecas'!$D$2:$D$5000,0)),"")))</f>
        <v/>
      </c>
      <c r="M3485" s="14">
        <f>IF(OR($J3485="",$L3485=""),"",IF($K3485="",0,$K3485)+$J3485*$L3485)</f>
        <v/>
      </c>
      <c r="N3485" s="14" t="n"/>
      <c r="O3485" s="14" t="n"/>
      <c r="P3485" s="14" t="n"/>
      <c r="Q3485" s="14" t="n"/>
      <c r="R3485" s="14" t="n"/>
      <c r="S3485" s="14" t="n"/>
      <c r="T3485" s="14" t="n"/>
      <c r="U3485" s="14" t="n"/>
      <c r="V3485" s="14" t="n"/>
      <c r="W3485" s="14" t="n"/>
      <c r="X3485" s="14" t="n"/>
      <c r="Y3485" s="14" t="n"/>
      <c r="Z3485" s="14" t="n"/>
      <c r="AA3485" s="11" t="n"/>
      <c r="AB3485" s="14">
        <f>B3485&amp;"|"&amp;I3485</f>
        <v/>
      </c>
      <c r="AC3485">
        <f>IF($B3485="","","|"&amp;SUBSTITUTE(TRIM(SUBSTITUTE(SUBSTITUTE(SUBSTITUTE(SUBSTITUTE(SUBSTITUTE(SUBSTITUTE(SUBSTITUTE(SUBSTITUTE(SUBSTITUTE(SUBSTITUTE(SUBSTITUTE(SUBSTITUTE(SUBSTITUTE(SUBSTITUTE(TRIM($B3485&amp;""),CHAR(10)," "),CHAR(13)," "),"."," "),";"," "),","," "),"/"," "),"+"," "),"-"," "),"  "," "),"  "," "),"  "," "),"  "," "),"  "," "),"  "," "))," ","|")&amp;"|")</f>
        <v/>
      </c>
      <c r="AD3485">
        <f>TRIM($I3485&amp;"")</f>
        <v/>
      </c>
    </row>
    <row r="3486" ht="36" customHeight="1">
      <c r="A3486" s="9" t="n">
        <v>46218</v>
      </c>
      <c r="B3486" s="14" t="inlineStr">
        <is>
          <t>10247</t>
        </is>
      </c>
      <c r="C3486" s="14" t="inlineStr">
        <is>
          <t>M/C 0721 (BEGE)</t>
        </is>
      </c>
      <c r="D3486" s="14" t="inlineStr">
        <is>
          <t>32 TAPEÇARIA</t>
        </is>
      </c>
      <c r="E3486" s="14" t="n">
        <v>30001412</v>
      </c>
      <c r="F3486" s="14" t="inlineStr">
        <is>
          <t>ENCOSTO ESTOFADO MENOR - CADEIRA PÉ INTEIRO</t>
        </is>
      </c>
      <c r="G3486" s="14" t="inlineStr">
        <is>
          <t>32 TAPEÇARIA</t>
        </is>
      </c>
      <c r="H3486" s="14" t="inlineStr">
        <is>
          <t>32 TAPEÇARIA</t>
        </is>
      </c>
      <c r="I3486" s="9" t="inlineStr">
        <is>
          <t>32 TAPEÇARIA</t>
        </is>
      </c>
      <c r="J3486" s="9" t="n">
        <v>342</v>
      </c>
      <c r="K3486" s="14">
        <f>IF($E3486="","",IFERROR(INDEX('01_Cad_Pecas'!$H$2:$H$5000,MATCH($E3486,'01_Cad_Pecas'!$D$2:$D$5000,0)),IFERROR(INDEX('01_Cad_Pecas'!$H$2:$H$5000,MATCH(VALUE($E3486),'01_Cad_Pecas'!$D$2:$D$5000,0)),"")))</f>
        <v/>
      </c>
      <c r="L3486" s="14">
        <f>IF($E3486="","",IFERROR(INDEX('01_Cad_Pecas'!$I$2:$I$5000,MATCH($E3486,'01_Cad_Pecas'!$D$2:$D$5000,0)),IFERROR(INDEX('01_Cad_Pecas'!$I$2:$I$5000,MATCH(VALUE($E3486),'01_Cad_Pecas'!$D$2:$D$5000,0)),"")))</f>
        <v/>
      </c>
      <c r="M3486" s="14">
        <f>IF(OR($J3486="",$L3486=""),"",IF($K3486="",0,$K3486)+$J3486*$L3486)</f>
        <v/>
      </c>
      <c r="N3486" s="14" t="n"/>
      <c r="O3486" s="14" t="n"/>
      <c r="P3486" s="14" t="n"/>
      <c r="Q3486" s="14" t="n"/>
      <c r="R3486" s="14" t="n"/>
      <c r="S3486" s="14" t="n"/>
      <c r="T3486" s="14" t="n"/>
      <c r="U3486" s="14" t="n"/>
      <c r="V3486" s="14" t="n"/>
      <c r="W3486" s="14" t="n"/>
      <c r="X3486" s="14" t="n"/>
      <c r="Y3486" s="14" t="n"/>
      <c r="Z3486" s="14" t="n"/>
      <c r="AA3486" s="11" t="n"/>
      <c r="AB3486" s="14">
        <f>B3486&amp;"|"&amp;I3486</f>
        <v/>
      </c>
      <c r="AC3486">
        <f>IF($B3486="","","|"&amp;SUBSTITUTE(TRIM(SUBSTITUTE(SUBSTITUTE(SUBSTITUTE(SUBSTITUTE(SUBSTITUTE(SUBSTITUTE(SUBSTITUTE(SUBSTITUTE(SUBSTITUTE(SUBSTITUTE(SUBSTITUTE(SUBSTITUTE(SUBSTITUTE(SUBSTITUTE(TRIM($B3486&amp;""),CHAR(10)," "),CHAR(13)," "),"."," "),";"," "),","," "),"/"," "),"+"," "),"-"," "),"  "," "),"  "," "),"  "," "),"  "," "),"  "," "),"  "," "))," ","|")&amp;"|")</f>
        <v/>
      </c>
      <c r="AD3486">
        <f>TRIM($I3486&amp;"")</f>
        <v/>
      </c>
    </row>
    <row r="3487" ht="36" customHeight="1">
      <c r="A3487" s="9" t="n">
        <v>46218</v>
      </c>
      <c r="B3487" s="14" t="inlineStr">
        <is>
          <t>10247</t>
        </is>
      </c>
      <c r="C3487" s="14" t="inlineStr">
        <is>
          <t>M/C 0721 (BEGE)</t>
        </is>
      </c>
      <c r="D3487" s="14" t="inlineStr">
        <is>
          <t>32 TAPEÇARIA</t>
        </is>
      </c>
      <c r="E3487" s="14" t="n">
        <v>30004807</v>
      </c>
      <c r="F3487" s="14" t="inlineStr">
        <is>
          <t>ASSENTO ESTOFADO - CAD SANTIAGO</t>
        </is>
      </c>
      <c r="G3487" s="14" t="inlineStr">
        <is>
          <t>32 TAPEÇARIA</t>
        </is>
      </c>
      <c r="H3487" s="14" t="inlineStr">
        <is>
          <t>32 TAPEÇARIA</t>
        </is>
      </c>
      <c r="I3487" s="9" t="inlineStr">
        <is>
          <t>32 TAPEÇARIA</t>
        </is>
      </c>
      <c r="J3487" s="9" t="n">
        <v>612</v>
      </c>
      <c r="K3487" s="14">
        <f>IF($E3487="","",IFERROR(INDEX('01_Cad_Pecas'!$H$2:$H$5000,MATCH($E3487,'01_Cad_Pecas'!$D$2:$D$5000,0)),IFERROR(INDEX('01_Cad_Pecas'!$H$2:$H$5000,MATCH(VALUE($E3487),'01_Cad_Pecas'!$D$2:$D$5000,0)),"")))</f>
        <v/>
      </c>
      <c r="L3487" s="14">
        <f>IF($E3487="","",IFERROR(INDEX('01_Cad_Pecas'!$I$2:$I$5000,MATCH($E3487,'01_Cad_Pecas'!$D$2:$D$5000,0)),IFERROR(INDEX('01_Cad_Pecas'!$I$2:$I$5000,MATCH(VALUE($E3487),'01_Cad_Pecas'!$D$2:$D$5000,0)),"")))</f>
        <v/>
      </c>
      <c r="M3487" s="14">
        <f>IF(OR($J3487="",$L3487=""),"",IF($K3487="",0,$K3487)+$J3487*$L3487)</f>
        <v/>
      </c>
      <c r="N3487" s="14" t="n"/>
      <c r="O3487" s="14" t="n"/>
      <c r="P3487" s="14" t="n"/>
      <c r="Q3487" s="14" t="n"/>
      <c r="R3487" s="14" t="n"/>
      <c r="S3487" s="14" t="n"/>
      <c r="T3487" s="14" t="n"/>
      <c r="U3487" s="14" t="n"/>
      <c r="V3487" s="14" t="n"/>
      <c r="W3487" s="14" t="n"/>
      <c r="X3487" s="14" t="n"/>
      <c r="Y3487" s="14" t="n"/>
      <c r="Z3487" s="14" t="n"/>
      <c r="AA3487" s="11" t="n"/>
      <c r="AB3487" s="14">
        <f>B3487&amp;"|"&amp;I3487</f>
        <v/>
      </c>
      <c r="AC3487">
        <f>IF($B3487="","","|"&amp;SUBSTITUTE(TRIM(SUBSTITUTE(SUBSTITUTE(SUBSTITUTE(SUBSTITUTE(SUBSTITUTE(SUBSTITUTE(SUBSTITUTE(SUBSTITUTE(SUBSTITUTE(SUBSTITUTE(SUBSTITUTE(SUBSTITUTE(SUBSTITUTE(SUBSTITUTE(TRIM($B3487&amp;""),CHAR(10)," "),CHAR(13)," "),"."," "),";"," "),","," "),"/"," "),"+"," "),"-"," "),"  "," "),"  "," "),"  "," "),"  "," "),"  "," "),"  "," "))," ","|")&amp;"|")</f>
        <v/>
      </c>
      <c r="AD3487">
        <f>TRIM($I3487&amp;"")</f>
        <v/>
      </c>
    </row>
    <row r="3488" ht="36" customHeight="1">
      <c r="A3488" s="9" t="n">
        <v>46218</v>
      </c>
      <c r="B3488" s="14" t="inlineStr">
        <is>
          <t>10247</t>
        </is>
      </c>
      <c r="C3488" s="14" t="inlineStr">
        <is>
          <t>M/C 0721 (BEGE)</t>
        </is>
      </c>
      <c r="D3488" s="14" t="inlineStr">
        <is>
          <t>32 TAPEÇARIA</t>
        </is>
      </c>
      <c r="E3488" s="14" t="n">
        <v>30006106</v>
      </c>
      <c r="F3488" s="14" t="inlineStr">
        <is>
          <t>TELINHA ENCOSTO - CADEIRA SANTIAGO NEW</t>
        </is>
      </c>
      <c r="G3488" s="14" t="inlineStr">
        <is>
          <t>32 TAPEÇARIA</t>
        </is>
      </c>
      <c r="H3488" s="14" t="inlineStr">
        <is>
          <t>32 TAPEÇARIA</t>
        </is>
      </c>
      <c r="I3488" s="9" t="inlineStr">
        <is>
          <t>32 TAPEÇARIA</t>
        </is>
      </c>
      <c r="J3488" s="9" t="n">
        <v>612</v>
      </c>
      <c r="K3488" s="14">
        <f>IF($E3488="","",IFERROR(INDEX('01_Cad_Pecas'!$H$2:$H$5000,MATCH($E3488,'01_Cad_Pecas'!$D$2:$D$5000,0)),IFERROR(INDEX('01_Cad_Pecas'!$H$2:$H$5000,MATCH(VALUE($E3488),'01_Cad_Pecas'!$D$2:$D$5000,0)),"")))</f>
        <v/>
      </c>
      <c r="L3488" s="14">
        <f>IF($E3488="","",IFERROR(INDEX('01_Cad_Pecas'!$I$2:$I$5000,MATCH($E3488,'01_Cad_Pecas'!$D$2:$D$5000,0)),IFERROR(INDEX('01_Cad_Pecas'!$I$2:$I$5000,MATCH(VALUE($E3488),'01_Cad_Pecas'!$D$2:$D$5000,0)),"")))</f>
        <v/>
      </c>
      <c r="M3488" s="14">
        <f>IF(OR($J3488="",$L3488=""),"",IF($K3488="",0,$K3488)+$J3488*$L3488)</f>
        <v/>
      </c>
      <c r="N3488" s="14" t="n"/>
      <c r="O3488" s="14" t="n"/>
      <c r="P3488" s="14" t="n"/>
      <c r="Q3488" s="14" t="n"/>
      <c r="R3488" s="14" t="n"/>
      <c r="S3488" s="14" t="n"/>
      <c r="T3488" s="14" t="n"/>
      <c r="U3488" s="14" t="n"/>
      <c r="V3488" s="14" t="n"/>
      <c r="W3488" s="14" t="n"/>
      <c r="X3488" s="14" t="n"/>
      <c r="Y3488" s="14" t="n"/>
      <c r="Z3488" s="14" t="n"/>
      <c r="AA3488" s="11" t="n"/>
      <c r="AB3488" s="14">
        <f>B3488&amp;"|"&amp;I3488</f>
        <v/>
      </c>
      <c r="AC3488">
        <f>IF($B3488="","","|"&amp;SUBSTITUTE(TRIM(SUBSTITUTE(SUBSTITUTE(SUBSTITUTE(SUBSTITUTE(SUBSTITUTE(SUBSTITUTE(SUBSTITUTE(SUBSTITUTE(SUBSTITUTE(SUBSTITUTE(SUBSTITUTE(SUBSTITUTE(SUBSTITUTE(SUBSTITUTE(TRIM($B3488&amp;""),CHAR(10)," "),CHAR(13)," "),"."," "),";"," "),","," "),"/"," "),"+"," "),"-"," "),"  "," "),"  "," "),"  "," "),"  "," "),"  "," "),"  "," "))," ","|")&amp;"|")</f>
        <v/>
      </c>
      <c r="AD3488">
        <f>TRIM($I3488&amp;"")</f>
        <v/>
      </c>
    </row>
    <row r="3489" ht="36" customHeight="1">
      <c r="A3489" s="9" t="n">
        <v>46225</v>
      </c>
      <c r="B3489" s="14" t="inlineStr">
        <is>
          <t>10235,10232,10233,10234</t>
        </is>
      </c>
      <c r="C3489" s="14" t="inlineStr">
        <is>
          <t>MAD 0731 (ROXO)</t>
        </is>
      </c>
      <c r="D3489" s="14" t="inlineStr">
        <is>
          <t>11 USINAGEM</t>
        </is>
      </c>
      <c r="E3489" s="14" t="n">
        <v>30003602</v>
      </c>
      <c r="F3489" s="14" t="inlineStr">
        <is>
          <t>ASSENTO 440X455X12 MDP - CADEIRA PEROLA MADEIRA</t>
        </is>
      </c>
      <c r="G3489" s="14" t="inlineStr">
        <is>
          <t>11 USINAGEM</t>
        </is>
      </c>
      <c r="H3489" s="14" t="inlineStr">
        <is>
          <t>11 USINAGEM</t>
        </is>
      </c>
      <c r="I3489" s="9" t="inlineStr">
        <is>
          <t>11 USINAGEM</t>
        </is>
      </c>
      <c r="J3489" s="9" t="n">
        <v>286</v>
      </c>
      <c r="K3489" s="14">
        <f>IF($E3489="","",IFERROR(INDEX('01_Cad_Pecas'!$H$2:$H$5000,MATCH($E3489,'01_Cad_Pecas'!$D$2:$D$5000,0)),IFERROR(INDEX('01_Cad_Pecas'!$H$2:$H$5000,MATCH(VALUE($E3489),'01_Cad_Pecas'!$D$2:$D$5000,0)),"")))</f>
        <v/>
      </c>
      <c r="L3489" s="14">
        <f>IF($E3489="","",IFERROR(INDEX('01_Cad_Pecas'!$I$2:$I$5000,MATCH($E3489,'01_Cad_Pecas'!$D$2:$D$5000,0)),IFERROR(INDEX('01_Cad_Pecas'!$I$2:$I$5000,MATCH(VALUE($E3489),'01_Cad_Pecas'!$D$2:$D$5000,0)),"")))</f>
        <v/>
      </c>
      <c r="M3489" s="14">
        <f>IF(OR($J3489="",$L3489=""),"",IF($K3489="",0,$K3489)+$J3489*$L3489)</f>
        <v/>
      </c>
      <c r="N3489" s="14" t="n"/>
      <c r="O3489" s="14" t="n"/>
      <c r="P3489" s="14" t="n"/>
      <c r="Q3489" s="14" t="n"/>
      <c r="R3489" s="14" t="n"/>
      <c r="S3489" s="14" t="n"/>
      <c r="T3489" s="14" t="n"/>
      <c r="U3489" s="14" t="n"/>
      <c r="V3489" s="14" t="n"/>
      <c r="W3489" s="14" t="n"/>
      <c r="X3489" s="14" t="n"/>
      <c r="Y3489" s="14" t="n"/>
      <c r="Z3489" s="14" t="n"/>
      <c r="AA3489" s="11" t="n"/>
      <c r="AB3489" s="14">
        <f>B3489&amp;"|"&amp;I3489</f>
        <v/>
      </c>
      <c r="AC3489">
        <f>IF($B3489="","","|"&amp;SUBSTITUTE(TRIM(SUBSTITUTE(SUBSTITUTE(SUBSTITUTE(SUBSTITUTE(SUBSTITUTE(SUBSTITUTE(SUBSTITUTE(SUBSTITUTE(SUBSTITUTE(SUBSTITUTE(SUBSTITUTE(SUBSTITUTE(SUBSTITUTE(SUBSTITUTE(TRIM($B3489&amp;""),CHAR(10)," "),CHAR(13)," "),"."," "),";"," "),","," "),"/"," "),"+"," "),"-"," "),"  "," "),"  "," "),"  "," "),"  "," "),"  "," "),"  "," "))," ","|")&amp;"|")</f>
        <v/>
      </c>
      <c r="AD3489">
        <f>TRIM($I3489&amp;"")</f>
        <v/>
      </c>
    </row>
    <row r="3490" ht="36" customHeight="1">
      <c r="A3490" s="9" t="n">
        <v>46225</v>
      </c>
      <c r="B3490" s="14" t="inlineStr">
        <is>
          <t>10235,10232,10233,10234</t>
        </is>
      </c>
      <c r="C3490" s="14" t="inlineStr">
        <is>
          <t>MAD 0731 (ROXO)</t>
        </is>
      </c>
      <c r="D3490" s="14" t="inlineStr">
        <is>
          <t>11 USINAGEM</t>
        </is>
      </c>
      <c r="E3490" s="14" t="n">
        <v>30005104</v>
      </c>
      <c r="F3490" s="14" t="inlineStr">
        <is>
          <t>ASSENTO 440X440X15 MDP - CADEIRA AMETISTA MADEIRA</t>
        </is>
      </c>
      <c r="G3490" s="14" t="inlineStr">
        <is>
          <t>11 USINAGEM</t>
        </is>
      </c>
      <c r="H3490" s="14" t="inlineStr">
        <is>
          <t>11 USINAGEM</t>
        </is>
      </c>
      <c r="I3490" s="9" t="inlineStr">
        <is>
          <t>11 USINAGEM</t>
        </is>
      </c>
      <c r="J3490" s="9" t="n">
        <v>80</v>
      </c>
      <c r="K3490" s="14">
        <f>IF($E3490="","",IFERROR(INDEX('01_Cad_Pecas'!$H$2:$H$5000,MATCH($E3490,'01_Cad_Pecas'!$D$2:$D$5000,0)),IFERROR(INDEX('01_Cad_Pecas'!$H$2:$H$5000,MATCH(VALUE($E3490),'01_Cad_Pecas'!$D$2:$D$5000,0)),"")))</f>
        <v/>
      </c>
      <c r="L3490" s="14">
        <f>IF($E3490="","",IFERROR(INDEX('01_Cad_Pecas'!$I$2:$I$5000,MATCH($E3490,'01_Cad_Pecas'!$D$2:$D$5000,0)),IFERROR(INDEX('01_Cad_Pecas'!$I$2:$I$5000,MATCH(VALUE($E3490),'01_Cad_Pecas'!$D$2:$D$5000,0)),"")))</f>
        <v/>
      </c>
      <c r="M3490" s="14">
        <f>IF(OR($J3490="",$L3490=""),"",IF($K3490="",0,$K3490)+$J3490*$L3490)</f>
        <v/>
      </c>
      <c r="N3490" s="14" t="n"/>
      <c r="O3490" s="14" t="n"/>
      <c r="P3490" s="14" t="n"/>
      <c r="Q3490" s="14" t="n"/>
      <c r="R3490" s="14" t="n"/>
      <c r="S3490" s="14" t="n"/>
      <c r="T3490" s="14" t="n"/>
      <c r="U3490" s="14" t="n"/>
      <c r="V3490" s="14" t="n"/>
      <c r="W3490" s="14" t="n"/>
      <c r="X3490" s="14" t="n"/>
      <c r="Y3490" s="14" t="n"/>
      <c r="Z3490" s="14" t="n"/>
      <c r="AA3490" s="11" t="n"/>
      <c r="AB3490" s="14">
        <f>B3490&amp;"|"&amp;I3490</f>
        <v/>
      </c>
      <c r="AC3490">
        <f>IF($B3490="","","|"&amp;SUBSTITUTE(TRIM(SUBSTITUTE(SUBSTITUTE(SUBSTITUTE(SUBSTITUTE(SUBSTITUTE(SUBSTITUTE(SUBSTITUTE(SUBSTITUTE(SUBSTITUTE(SUBSTITUTE(SUBSTITUTE(SUBSTITUTE(SUBSTITUTE(SUBSTITUTE(TRIM($B3490&amp;""),CHAR(10)," "),CHAR(13)," "),"."," "),";"," "),","," "),"/"," "),"+"," "),"-"," "),"  "," "),"  "," "),"  "," "),"  "," "),"  "," "),"  "," "))," ","|")&amp;"|")</f>
        <v/>
      </c>
      <c r="AD3490">
        <f>TRIM($I3490&amp;"")</f>
        <v/>
      </c>
    </row>
    <row r="3491" ht="36" customHeight="1">
      <c r="A3491" s="9" t="n">
        <v>46225</v>
      </c>
      <c r="B3491" s="14" t="inlineStr">
        <is>
          <t>10235,10232,10233,10234</t>
        </is>
      </c>
      <c r="C3491" s="14" t="inlineStr">
        <is>
          <t>MAD 0731 (ROXO)</t>
        </is>
      </c>
      <c r="D3491" s="14" t="inlineStr">
        <is>
          <t>11 USINAGEM</t>
        </is>
      </c>
      <c r="E3491" s="14" t="n">
        <v>30008305</v>
      </c>
      <c r="F3491" s="14" t="inlineStr">
        <is>
          <t>ENCOSTO COMPENSADO - CADEIRA PEROLA MONTADA</t>
        </is>
      </c>
      <c r="G3491" s="14" t="inlineStr">
        <is>
          <t>11 USINAGEM</t>
        </is>
      </c>
      <c r="H3491" s="14" t="inlineStr">
        <is>
          <t>11 USINAGEM</t>
        </is>
      </c>
      <c r="I3491" s="9" t="inlineStr">
        <is>
          <t>11 USINAGEM</t>
        </is>
      </c>
      <c r="J3491" s="9" t="n">
        <v>14</v>
      </c>
      <c r="K3491" s="14">
        <f>IF($E3491="","",IFERROR(INDEX('01_Cad_Pecas'!$H$2:$H$5000,MATCH($E3491,'01_Cad_Pecas'!$D$2:$D$5000,0)),IFERROR(INDEX('01_Cad_Pecas'!$H$2:$H$5000,MATCH(VALUE($E3491),'01_Cad_Pecas'!$D$2:$D$5000,0)),"")))</f>
        <v/>
      </c>
      <c r="L3491" s="14">
        <f>IF($E3491="","",IFERROR(INDEX('01_Cad_Pecas'!$I$2:$I$5000,MATCH($E3491,'01_Cad_Pecas'!$D$2:$D$5000,0)),IFERROR(INDEX('01_Cad_Pecas'!$I$2:$I$5000,MATCH(VALUE($E3491),'01_Cad_Pecas'!$D$2:$D$5000,0)),"")))</f>
        <v/>
      </c>
      <c r="M3491" s="14">
        <f>IF(OR($J3491="",$L3491=""),"",IF($K3491="",0,$K3491)+$J3491*$L3491)</f>
        <v/>
      </c>
      <c r="N3491" s="14" t="n"/>
      <c r="O3491" s="14" t="n"/>
      <c r="P3491" s="14" t="n"/>
      <c r="Q3491" s="14" t="n"/>
      <c r="R3491" s="14" t="n"/>
      <c r="S3491" s="14" t="n"/>
      <c r="T3491" s="14" t="n"/>
      <c r="U3491" s="14" t="n"/>
      <c r="V3491" s="14" t="n"/>
      <c r="W3491" s="14" t="n"/>
      <c r="X3491" s="14" t="n"/>
      <c r="Y3491" s="14" t="n"/>
      <c r="Z3491" s="14" t="n"/>
      <c r="AA3491" s="11" t="n"/>
      <c r="AB3491" s="14">
        <f>B3491&amp;"|"&amp;I3491</f>
        <v/>
      </c>
      <c r="AC3491">
        <f>IF($B3491="","","|"&amp;SUBSTITUTE(TRIM(SUBSTITUTE(SUBSTITUTE(SUBSTITUTE(SUBSTITUTE(SUBSTITUTE(SUBSTITUTE(SUBSTITUTE(SUBSTITUTE(SUBSTITUTE(SUBSTITUTE(SUBSTITUTE(SUBSTITUTE(SUBSTITUTE(SUBSTITUTE(TRIM($B3491&amp;""),CHAR(10)," "),CHAR(13)," "),"."," "),";"," "),","," "),"/"," "),"+"," "),"-"," "),"  "," "),"  "," "),"  "," "),"  "," "),"  "," "),"  "," "))," ","|")&amp;"|")</f>
        <v/>
      </c>
      <c r="AD3491">
        <f>TRIM($I3491&amp;"")</f>
        <v/>
      </c>
    </row>
    <row r="3492" ht="36" customHeight="1">
      <c r="A3492" s="9" t="n">
        <v>46212</v>
      </c>
      <c r="B3492" s="14" t="inlineStr">
        <is>
          <t>10241</t>
        </is>
      </c>
      <c r="C3492" s="14" t="inlineStr">
        <is>
          <t>M/C 0717 (MARROM)</t>
        </is>
      </c>
      <c r="D3492" s="14" t="inlineStr">
        <is>
          <t>11 USINAGEM</t>
        </is>
      </c>
      <c r="E3492" s="14" t="n">
        <v>30003404</v>
      </c>
      <c r="F3492" s="14" t="inlineStr">
        <is>
          <t>ASSENTO 430X403X09 MDP - CAD DAKAR</t>
        </is>
      </c>
      <c r="G3492" s="14" t="inlineStr">
        <is>
          <t>11 USINAGEM</t>
        </is>
      </c>
      <c r="H3492" s="14" t="inlineStr">
        <is>
          <t>11 USINAGEM</t>
        </is>
      </c>
      <c r="I3492" s="9" t="inlineStr">
        <is>
          <t>11 USINAGEM</t>
        </is>
      </c>
      <c r="J3492" s="9" t="n">
        <v>76</v>
      </c>
      <c r="K3492" s="14">
        <f>IF($E3492="","",IFERROR(INDEX('01_Cad_Pecas'!$H$2:$H$5000,MATCH($E3492,'01_Cad_Pecas'!$D$2:$D$5000,0)),IFERROR(INDEX('01_Cad_Pecas'!$H$2:$H$5000,MATCH(VALUE($E3492),'01_Cad_Pecas'!$D$2:$D$5000,0)),"")))</f>
        <v/>
      </c>
      <c r="L3492" s="14">
        <f>IF($E3492="","",IFERROR(INDEX('01_Cad_Pecas'!$I$2:$I$5000,MATCH($E3492,'01_Cad_Pecas'!$D$2:$D$5000,0)),IFERROR(INDEX('01_Cad_Pecas'!$I$2:$I$5000,MATCH(VALUE($E3492),'01_Cad_Pecas'!$D$2:$D$5000,0)),"")))</f>
        <v/>
      </c>
      <c r="M3492" s="14">
        <f>IF(OR($J3492="",$L3492=""),"",IF($K3492="",0,$K3492)+$J3492*$L3492)</f>
        <v/>
      </c>
      <c r="N3492" s="14" t="n">
        <v>46213</v>
      </c>
      <c r="O3492" s="14" t="n">
        <v>76</v>
      </c>
      <c r="P3492" s="14" t="n"/>
      <c r="Q3492" s="14" t="n"/>
      <c r="R3492" s="14" t="n"/>
      <c r="S3492" s="14" t="n"/>
      <c r="T3492" s="14">
        <f>IF(OR($J3492="",$O3492=""),"",$O3492/$J3492)</f>
        <v/>
      </c>
      <c r="U3492" s="14" t="inlineStr">
        <is>
          <t>Concluído</t>
        </is>
      </c>
      <c r="V3492" s="14" t="n"/>
      <c r="W3492" s="14" t="n"/>
      <c r="X3492" s="14" t="n"/>
      <c r="Y3492" s="14" t="n"/>
      <c r="Z3492" s="14" t="n"/>
      <c r="AA3492" s="11" t="n"/>
      <c r="AB3492" s="14">
        <f>B3492&amp;"|"&amp;I3492</f>
        <v/>
      </c>
      <c r="AC3492">
        <f>IF($B3492="","","|"&amp;SUBSTITUTE(TRIM(SUBSTITUTE(SUBSTITUTE(SUBSTITUTE(SUBSTITUTE(SUBSTITUTE(SUBSTITUTE(SUBSTITUTE(SUBSTITUTE(SUBSTITUTE(SUBSTITUTE(SUBSTITUTE(SUBSTITUTE(SUBSTITUTE(SUBSTITUTE(TRIM($B3492&amp;""),CHAR(10)," "),CHAR(13)," "),"."," "),";"," "),","," "),"/"," "),"+"," "),"-"," "),"  "," "),"  "," "),"  "," "),"  "," "),"  "," "),"  "," "))," ","|")&amp;"|")</f>
        <v/>
      </c>
      <c r="AD3492">
        <f>TRIM($I3492&amp;"")</f>
        <v/>
      </c>
    </row>
    <row r="3493" ht="36" customHeight="1">
      <c r="A3493" s="9" t="n">
        <v>46212</v>
      </c>
      <c r="B3493" s="14" t="inlineStr">
        <is>
          <t>10241</t>
        </is>
      </c>
      <c r="C3493" s="14" t="inlineStr">
        <is>
          <t>M/C 0717 (MARROM)</t>
        </is>
      </c>
      <c r="D3493" s="14" t="inlineStr">
        <is>
          <t>11 USINAGEM</t>
        </is>
      </c>
      <c r="E3493" s="14" t="n">
        <v>30004805</v>
      </c>
      <c r="F3493" s="14" t="inlineStr">
        <is>
          <t>ASSENTO 440X425X09 MDP - CAD SANTIAGO</t>
        </is>
      </c>
      <c r="G3493" s="14" t="inlineStr">
        <is>
          <t>11 USINAGEM</t>
        </is>
      </c>
      <c r="H3493" s="14" t="inlineStr">
        <is>
          <t>11 USINAGEM</t>
        </is>
      </c>
      <c r="I3493" s="9" t="inlineStr">
        <is>
          <t>11 USINAGEM</t>
        </is>
      </c>
      <c r="J3493" s="9" t="n">
        <v>60</v>
      </c>
      <c r="K3493" s="14">
        <f>IF($E3493="","",IFERROR(INDEX('01_Cad_Pecas'!$H$2:$H$5000,MATCH($E3493,'01_Cad_Pecas'!$D$2:$D$5000,0)),IFERROR(INDEX('01_Cad_Pecas'!$H$2:$H$5000,MATCH(VALUE($E3493),'01_Cad_Pecas'!$D$2:$D$5000,0)),"")))</f>
        <v/>
      </c>
      <c r="L3493" s="14">
        <f>IF($E3493="","",IFERROR(INDEX('01_Cad_Pecas'!$I$2:$I$5000,MATCH($E3493,'01_Cad_Pecas'!$D$2:$D$5000,0)),IFERROR(INDEX('01_Cad_Pecas'!$I$2:$I$5000,MATCH(VALUE($E3493),'01_Cad_Pecas'!$D$2:$D$5000,0)),"")))</f>
        <v/>
      </c>
      <c r="M3493" s="14">
        <f>IF(OR($J3493="",$L3493=""),"",IF($K3493="",0,$K3493)+$J3493*$L3493)</f>
        <v/>
      </c>
      <c r="N3493" s="14" t="n">
        <v>46213</v>
      </c>
      <c r="O3493" s="14" t="n">
        <v>60</v>
      </c>
      <c r="P3493" s="14" t="n"/>
      <c r="Q3493" s="14" t="n"/>
      <c r="R3493" s="14" t="n"/>
      <c r="S3493" s="14" t="n"/>
      <c r="T3493" s="14">
        <f>IF(OR($J3493="",$O3493=""),"",$O3493/$J3493)</f>
        <v/>
      </c>
      <c r="U3493" s="14" t="inlineStr">
        <is>
          <t>Concluído</t>
        </is>
      </c>
      <c r="V3493" s="14" t="n"/>
      <c r="W3493" s="14" t="n"/>
      <c r="X3493" s="14" t="n"/>
      <c r="Y3493" s="14" t="n"/>
      <c r="Z3493" s="14" t="n"/>
      <c r="AA3493" s="11" t="n"/>
      <c r="AB3493" s="14">
        <f>B3493&amp;"|"&amp;I3493</f>
        <v/>
      </c>
      <c r="AC3493">
        <f>IF($B3493="","","|"&amp;SUBSTITUTE(TRIM(SUBSTITUTE(SUBSTITUTE(SUBSTITUTE(SUBSTITUTE(SUBSTITUTE(SUBSTITUTE(SUBSTITUTE(SUBSTITUTE(SUBSTITUTE(SUBSTITUTE(SUBSTITUTE(SUBSTITUTE(SUBSTITUTE(SUBSTITUTE(TRIM($B3493&amp;""),CHAR(10)," "),CHAR(13)," "),"."," "),";"," "),","," "),"/"," "),"+"," "),"-"," "),"  "," "),"  "," "),"  "," "),"  "," "),"  "," "),"  "," "))," ","|")&amp;"|")</f>
        <v/>
      </c>
      <c r="AD3493">
        <f>TRIM($I3493&amp;"")</f>
        <v/>
      </c>
    </row>
    <row r="3494" ht="36" customHeight="1">
      <c r="A3494" s="9" t="n">
        <v>46212</v>
      </c>
      <c r="B3494" s="14" t="inlineStr">
        <is>
          <t>10241</t>
        </is>
      </c>
      <c r="C3494" s="14" t="inlineStr">
        <is>
          <t>M/C 0717 (MARROM)</t>
        </is>
      </c>
      <c r="D3494" s="14" t="inlineStr">
        <is>
          <t>11 USINAGEM</t>
        </is>
      </c>
      <c r="E3494" s="14" t="n">
        <v>20014005</v>
      </c>
      <c r="F3494" s="14" t="inlineStr">
        <is>
          <t>TAMPO 902X902X12 MDP - MESA DAKAR/MIAMI 0,90</t>
        </is>
      </c>
      <c r="G3494" s="14" t="inlineStr">
        <is>
          <t>11 USINAGEM</t>
        </is>
      </c>
      <c r="H3494" s="14" t="inlineStr">
        <is>
          <t>11 USINAGEM</t>
        </is>
      </c>
      <c r="I3494" s="9" t="inlineStr">
        <is>
          <t>11 USINAGEM</t>
        </is>
      </c>
      <c r="J3494" s="9" t="n">
        <v>3</v>
      </c>
      <c r="K3494" s="14">
        <f>IF($E3494="","",IFERROR(INDEX('01_Cad_Pecas'!$H$2:$H$5000,MATCH($E3494,'01_Cad_Pecas'!$D$2:$D$5000,0)),IFERROR(INDEX('01_Cad_Pecas'!$H$2:$H$5000,MATCH(VALUE($E3494),'01_Cad_Pecas'!$D$2:$D$5000,0)),"")))</f>
        <v/>
      </c>
      <c r="L3494" s="14">
        <f>IF($E3494="","",IFERROR(INDEX('01_Cad_Pecas'!$I$2:$I$5000,MATCH($E3494,'01_Cad_Pecas'!$D$2:$D$5000,0)),IFERROR(INDEX('01_Cad_Pecas'!$I$2:$I$5000,MATCH(VALUE($E3494),'01_Cad_Pecas'!$D$2:$D$5000,0)),"")))</f>
        <v/>
      </c>
      <c r="M3494" s="14">
        <f>IF(OR($J3494="",$L3494=""),"",IF($K3494="",0,$K3494)+$J3494*$L3494)</f>
        <v/>
      </c>
      <c r="N3494" s="14" t="n">
        <v>46213</v>
      </c>
      <c r="O3494" s="14" t="n">
        <v>3</v>
      </c>
      <c r="P3494" s="14" t="n"/>
      <c r="Q3494" s="14" t="n"/>
      <c r="R3494" s="14" t="n"/>
      <c r="S3494" s="14" t="n"/>
      <c r="T3494" s="14">
        <f>IF(OR($J3494="",$O3494=""),"",$O3494/$J3494)</f>
        <v/>
      </c>
      <c r="U3494" s="14" t="inlineStr">
        <is>
          <t>Concluído</t>
        </is>
      </c>
      <c r="V3494" s="14" t="n"/>
      <c r="W3494" s="14" t="n"/>
      <c r="X3494" s="14" t="n"/>
      <c r="Y3494" s="14" t="n"/>
      <c r="Z3494" s="14" t="n"/>
      <c r="AA3494" s="11" t="n"/>
      <c r="AB3494" s="14">
        <f>B3494&amp;"|"&amp;I3494</f>
        <v/>
      </c>
      <c r="AC3494">
        <f>IF($B3494="","","|"&amp;SUBSTITUTE(TRIM(SUBSTITUTE(SUBSTITUTE(SUBSTITUTE(SUBSTITUTE(SUBSTITUTE(SUBSTITUTE(SUBSTITUTE(SUBSTITUTE(SUBSTITUTE(SUBSTITUTE(SUBSTITUTE(SUBSTITUTE(SUBSTITUTE(SUBSTITUTE(TRIM($B3494&amp;""),CHAR(10)," "),CHAR(13)," "),"."," "),";"," "),","," "),"/"," "),"+"," "),"-"," "),"  "," "),"  "," "),"  "," "),"  "," "),"  "," "),"  "," "))," ","|")&amp;"|")</f>
        <v/>
      </c>
      <c r="AD3494">
        <f>TRIM($I3494&amp;"")</f>
        <v/>
      </c>
    </row>
    <row r="3495" ht="36" customHeight="1">
      <c r="A3495" s="9" t="n">
        <v>46212</v>
      </c>
      <c r="B3495" s="14" t="inlineStr">
        <is>
          <t>10241</t>
        </is>
      </c>
      <c r="C3495" s="14" t="inlineStr">
        <is>
          <t>M/C 0717 (MARROM)</t>
        </is>
      </c>
      <c r="D3495" s="14" t="inlineStr">
        <is>
          <t>11 USINAGEM</t>
        </is>
      </c>
      <c r="E3495" s="14" t="n">
        <v>20014006</v>
      </c>
      <c r="F3495" s="14" t="inlineStr">
        <is>
          <t>ENGRO MAIOR 902X60X12 MDP - MESA DAKAR 0,90</t>
        </is>
      </c>
      <c r="G3495" s="14" t="inlineStr">
        <is>
          <t>11 USINAGEM</t>
        </is>
      </c>
      <c r="H3495" s="14" t="inlineStr">
        <is>
          <t>11 USINAGEM</t>
        </is>
      </c>
      <c r="I3495" s="9" t="inlineStr">
        <is>
          <t>11 USINAGEM</t>
        </is>
      </c>
      <c r="J3495" s="9" t="n">
        <v>6</v>
      </c>
      <c r="K3495" s="14">
        <f>IF($E3495="","",IFERROR(INDEX('01_Cad_Pecas'!$H$2:$H$5000,MATCH($E3495,'01_Cad_Pecas'!$D$2:$D$5000,0)),IFERROR(INDEX('01_Cad_Pecas'!$H$2:$H$5000,MATCH(VALUE($E3495),'01_Cad_Pecas'!$D$2:$D$5000,0)),"")))</f>
        <v/>
      </c>
      <c r="L3495" s="14">
        <f>IF($E3495="","",IFERROR(INDEX('01_Cad_Pecas'!$I$2:$I$5000,MATCH($E3495,'01_Cad_Pecas'!$D$2:$D$5000,0)),IFERROR(INDEX('01_Cad_Pecas'!$I$2:$I$5000,MATCH(VALUE($E3495),'01_Cad_Pecas'!$D$2:$D$5000,0)),"")))</f>
        <v/>
      </c>
      <c r="M3495" s="14">
        <f>IF(OR($J3495="",$L3495=""),"",IF($K3495="",0,$K3495)+$J3495*$L3495)</f>
        <v/>
      </c>
      <c r="N3495" s="14" t="n">
        <v>46213</v>
      </c>
      <c r="O3495" s="14" t="n">
        <v>6</v>
      </c>
      <c r="P3495" s="14" t="n"/>
      <c r="Q3495" s="14" t="n"/>
      <c r="R3495" s="14" t="n"/>
      <c r="S3495" s="14" t="n"/>
      <c r="T3495" s="14">
        <f>IF(OR($J3495="",$O3495=""),"",$O3495/$J3495)</f>
        <v/>
      </c>
      <c r="U3495" s="14" t="inlineStr">
        <is>
          <t>Concluído</t>
        </is>
      </c>
      <c r="V3495" s="14" t="n"/>
      <c r="W3495" s="14" t="n"/>
      <c r="X3495" s="14" t="n"/>
      <c r="Y3495" s="14" t="n"/>
      <c r="Z3495" s="14" t="n"/>
      <c r="AA3495" s="11" t="n"/>
      <c r="AB3495" s="14">
        <f>B3495&amp;"|"&amp;I3495</f>
        <v/>
      </c>
      <c r="AC3495">
        <f>IF($B3495="","","|"&amp;SUBSTITUTE(TRIM(SUBSTITUTE(SUBSTITUTE(SUBSTITUTE(SUBSTITUTE(SUBSTITUTE(SUBSTITUTE(SUBSTITUTE(SUBSTITUTE(SUBSTITUTE(SUBSTITUTE(SUBSTITUTE(SUBSTITUTE(SUBSTITUTE(SUBSTITUTE(TRIM($B3495&amp;""),CHAR(10)," "),CHAR(13)," "),"."," "),";"," "),","," "),"/"," "),"+"," "),"-"," "),"  "," "),"  "," "),"  "," "),"  "," "),"  "," "),"  "," "))," ","|")&amp;"|")</f>
        <v/>
      </c>
      <c r="AD3495">
        <f>TRIM($I3495&amp;"")</f>
        <v/>
      </c>
    </row>
    <row r="3496" ht="36" customHeight="1">
      <c r="A3496" s="9" t="n">
        <v>46212</v>
      </c>
      <c r="B3496" s="14" t="inlineStr">
        <is>
          <t>10241</t>
        </is>
      </c>
      <c r="C3496" s="14" t="inlineStr">
        <is>
          <t>M/C 0717 (MARROM)</t>
        </is>
      </c>
      <c r="D3496" s="14" t="inlineStr">
        <is>
          <t>11 USINAGEM</t>
        </is>
      </c>
      <c r="E3496" s="14" t="n">
        <v>20014007</v>
      </c>
      <c r="F3496" s="14" t="inlineStr">
        <is>
          <t>ENGRO MENOR 782X60X12 MDP - MESA DAKAR 0,90</t>
        </is>
      </c>
      <c r="G3496" s="14" t="inlineStr">
        <is>
          <t>11 USINAGEM</t>
        </is>
      </c>
      <c r="H3496" s="14" t="inlineStr">
        <is>
          <t>11 USINAGEM</t>
        </is>
      </c>
      <c r="I3496" s="9" t="inlineStr">
        <is>
          <t>11 USINAGEM</t>
        </is>
      </c>
      <c r="J3496" s="9" t="n">
        <v>6</v>
      </c>
      <c r="K3496" s="14">
        <f>IF($E3496="","",IFERROR(INDEX('01_Cad_Pecas'!$H$2:$H$5000,MATCH($E3496,'01_Cad_Pecas'!$D$2:$D$5000,0)),IFERROR(INDEX('01_Cad_Pecas'!$H$2:$H$5000,MATCH(VALUE($E3496),'01_Cad_Pecas'!$D$2:$D$5000,0)),"")))</f>
        <v/>
      </c>
      <c r="L3496" s="14">
        <f>IF($E3496="","",IFERROR(INDEX('01_Cad_Pecas'!$I$2:$I$5000,MATCH($E3496,'01_Cad_Pecas'!$D$2:$D$5000,0)),IFERROR(INDEX('01_Cad_Pecas'!$I$2:$I$5000,MATCH(VALUE($E3496),'01_Cad_Pecas'!$D$2:$D$5000,0)),"")))</f>
        <v/>
      </c>
      <c r="M3496" s="14">
        <f>IF(OR($J3496="",$L3496=""),"",IF($K3496="",0,$K3496)+$J3496*$L3496)</f>
        <v/>
      </c>
      <c r="N3496" s="14" t="n">
        <v>46213</v>
      </c>
      <c r="O3496" s="14" t="n">
        <v>6</v>
      </c>
      <c r="P3496" s="14" t="n"/>
      <c r="Q3496" s="14" t="n"/>
      <c r="R3496" s="14" t="n"/>
      <c r="S3496" s="14" t="n"/>
      <c r="T3496" s="14">
        <f>IF(OR($J3496="",$O3496=""),"",$O3496/$J3496)</f>
        <v/>
      </c>
      <c r="U3496" s="14" t="inlineStr">
        <is>
          <t>Concluído</t>
        </is>
      </c>
      <c r="V3496" s="14" t="n"/>
      <c r="W3496" s="14" t="n"/>
      <c r="X3496" s="14" t="n"/>
      <c r="Y3496" s="14" t="n"/>
      <c r="Z3496" s="14" t="n"/>
      <c r="AA3496" s="11" t="n"/>
      <c r="AB3496" s="14">
        <f>B3496&amp;"|"&amp;I3496</f>
        <v/>
      </c>
      <c r="AC3496">
        <f>IF($B3496="","","|"&amp;SUBSTITUTE(TRIM(SUBSTITUTE(SUBSTITUTE(SUBSTITUTE(SUBSTITUTE(SUBSTITUTE(SUBSTITUTE(SUBSTITUTE(SUBSTITUTE(SUBSTITUTE(SUBSTITUTE(SUBSTITUTE(SUBSTITUTE(SUBSTITUTE(SUBSTITUTE(TRIM($B3496&amp;""),CHAR(10)," "),CHAR(13)," "),"."," "),";"," "),","," "),"/"," "),"+"," "),"-"," "),"  "," "),"  "," "),"  "," "),"  "," "),"  "," "),"  "," "))," ","|")&amp;"|")</f>
        <v/>
      </c>
      <c r="AD3496">
        <f>TRIM($I3496&amp;"")</f>
        <v/>
      </c>
    </row>
    <row r="3497" ht="36" customHeight="1">
      <c r="A3497" s="9" t="n">
        <v>46212</v>
      </c>
      <c r="B3497" s="14" t="inlineStr">
        <is>
          <t>10241</t>
        </is>
      </c>
      <c r="C3497" s="14" t="inlineStr">
        <is>
          <t>M/C 0717 (MARROM)</t>
        </is>
      </c>
      <c r="D3497" s="14" t="inlineStr">
        <is>
          <t>11 USINAGEM</t>
        </is>
      </c>
      <c r="E3497" s="14" t="n">
        <v>20014107</v>
      </c>
      <c r="F3497" s="14" t="inlineStr">
        <is>
          <t>ENGRO MENOR 802X60X12 MDP - MESA DAKAR</t>
        </is>
      </c>
      <c r="G3497" s="14" t="inlineStr">
        <is>
          <t>11 USINAGEM</t>
        </is>
      </c>
      <c r="H3497" s="14" t="inlineStr">
        <is>
          <t>11 USINAGEM</t>
        </is>
      </c>
      <c r="I3497" s="9" t="inlineStr">
        <is>
          <t>11 USINAGEM</t>
        </is>
      </c>
      <c r="J3497" s="9" t="n">
        <v>30</v>
      </c>
      <c r="K3497" s="14">
        <f>IF($E3497="","",IFERROR(INDEX('01_Cad_Pecas'!$H$2:$H$5000,MATCH($E3497,'01_Cad_Pecas'!$D$2:$D$5000,0)),IFERROR(INDEX('01_Cad_Pecas'!$H$2:$H$5000,MATCH(VALUE($E3497),'01_Cad_Pecas'!$D$2:$D$5000,0)),"")))</f>
        <v/>
      </c>
      <c r="L3497" s="14">
        <f>IF($E3497="","",IFERROR(INDEX('01_Cad_Pecas'!$I$2:$I$5000,MATCH($E3497,'01_Cad_Pecas'!$D$2:$D$5000,0)),IFERROR(INDEX('01_Cad_Pecas'!$I$2:$I$5000,MATCH(VALUE($E3497),'01_Cad_Pecas'!$D$2:$D$5000,0)),"")))</f>
        <v/>
      </c>
      <c r="M3497" s="14">
        <f>IF(OR($J3497="",$L3497=""),"",IF($K3497="",0,$K3497)+$J3497*$L3497)</f>
        <v/>
      </c>
      <c r="N3497" s="14" t="n">
        <v>46213</v>
      </c>
      <c r="O3497" s="14" t="n">
        <v>30</v>
      </c>
      <c r="P3497" s="14" t="n"/>
      <c r="Q3497" s="14" t="n"/>
      <c r="R3497" s="14" t="n"/>
      <c r="S3497" s="14" t="n"/>
      <c r="T3497" s="14">
        <f>IF(OR($J3497="",$O3497=""),"",$O3497/$J3497)</f>
        <v/>
      </c>
      <c r="U3497" s="14" t="inlineStr">
        <is>
          <t>Concluído</t>
        </is>
      </c>
      <c r="V3497" s="14" t="n"/>
      <c r="W3497" s="14" t="n"/>
      <c r="X3497" s="14" t="n"/>
      <c r="Y3497" s="14" t="n"/>
      <c r="Z3497" s="14" t="n"/>
      <c r="AA3497" s="11" t="n"/>
      <c r="AB3497" s="14">
        <f>B3497&amp;"|"&amp;I3497</f>
        <v/>
      </c>
      <c r="AC3497">
        <f>IF($B3497="","","|"&amp;SUBSTITUTE(TRIM(SUBSTITUTE(SUBSTITUTE(SUBSTITUTE(SUBSTITUTE(SUBSTITUTE(SUBSTITUTE(SUBSTITUTE(SUBSTITUTE(SUBSTITUTE(SUBSTITUTE(SUBSTITUTE(SUBSTITUTE(SUBSTITUTE(SUBSTITUTE(TRIM($B3497&amp;""),CHAR(10)," "),CHAR(13)," "),"."," "),";"," "),","," "),"/"," "),"+"," "),"-"," "),"  "," "),"  "," "),"  "," "),"  "," "),"  "," "),"  "," "))," ","|")&amp;"|")</f>
        <v/>
      </c>
      <c r="AD3497">
        <f>TRIM($I3497&amp;"")</f>
        <v/>
      </c>
    </row>
    <row r="3498" ht="36" customHeight="1">
      <c r="A3498" s="9" t="n">
        <v>46212</v>
      </c>
      <c r="B3498" s="14" t="inlineStr">
        <is>
          <t>10241</t>
        </is>
      </c>
      <c r="C3498" s="14" t="inlineStr">
        <is>
          <t>M/C 0717 (MARROM)</t>
        </is>
      </c>
      <c r="D3498" s="14" t="inlineStr">
        <is>
          <t>11 USINAGEM</t>
        </is>
      </c>
      <c r="E3498" s="14" t="n">
        <v>20014205</v>
      </c>
      <c r="F3498" s="14" t="inlineStr">
        <is>
          <t>(1) TAMPO 1602X802X12 MDP - MESA DAKAR/MIAMI 1,60</t>
        </is>
      </c>
      <c r="G3498" s="14" t="inlineStr">
        <is>
          <t>11 USINAGEM</t>
        </is>
      </c>
      <c r="H3498" s="14" t="inlineStr">
        <is>
          <t>11 USINAGEM</t>
        </is>
      </c>
      <c r="I3498" s="9" t="inlineStr">
        <is>
          <t>11 USINAGEM</t>
        </is>
      </c>
      <c r="J3498" s="9" t="n">
        <v>14</v>
      </c>
      <c r="K3498" s="14">
        <f>IF($E3498="","",IFERROR(INDEX('01_Cad_Pecas'!$H$2:$H$5000,MATCH($E3498,'01_Cad_Pecas'!$D$2:$D$5000,0)),IFERROR(INDEX('01_Cad_Pecas'!$H$2:$H$5000,MATCH(VALUE($E3498),'01_Cad_Pecas'!$D$2:$D$5000,0)),"")))</f>
        <v/>
      </c>
      <c r="L3498" s="14">
        <f>IF($E3498="","",IFERROR(INDEX('01_Cad_Pecas'!$I$2:$I$5000,MATCH($E3498,'01_Cad_Pecas'!$D$2:$D$5000,0)),IFERROR(INDEX('01_Cad_Pecas'!$I$2:$I$5000,MATCH(VALUE($E3498),'01_Cad_Pecas'!$D$2:$D$5000,0)),"")))</f>
        <v/>
      </c>
      <c r="M3498" s="14">
        <f>IF(OR($J3498="",$L3498=""),"",IF($K3498="",0,$K3498)+$J3498*$L3498)</f>
        <v/>
      </c>
      <c r="N3498" s="14" t="n">
        <v>46213</v>
      </c>
      <c r="O3498" s="14" t="n">
        <v>14</v>
      </c>
      <c r="P3498" s="14" t="n"/>
      <c r="Q3498" s="14" t="n"/>
      <c r="R3498" s="14" t="n"/>
      <c r="S3498" s="14" t="n"/>
      <c r="T3498" s="14">
        <f>IF(OR($J3498="",$O3498=""),"",$O3498/$J3498)</f>
        <v/>
      </c>
      <c r="U3498" s="14" t="inlineStr">
        <is>
          <t>Concluído</t>
        </is>
      </c>
      <c r="V3498" s="14" t="n"/>
      <c r="W3498" s="14" t="n"/>
      <c r="X3498" s="14" t="n"/>
      <c r="Y3498" s="14" t="n"/>
      <c r="Z3498" s="14" t="n"/>
      <c r="AA3498" s="11" t="n"/>
      <c r="AB3498" s="14">
        <f>B3498&amp;"|"&amp;I3498</f>
        <v/>
      </c>
      <c r="AC3498">
        <f>IF($B3498="","","|"&amp;SUBSTITUTE(TRIM(SUBSTITUTE(SUBSTITUTE(SUBSTITUTE(SUBSTITUTE(SUBSTITUTE(SUBSTITUTE(SUBSTITUTE(SUBSTITUTE(SUBSTITUTE(SUBSTITUTE(SUBSTITUTE(SUBSTITUTE(SUBSTITUTE(SUBSTITUTE(TRIM($B3498&amp;""),CHAR(10)," "),CHAR(13)," "),"."," "),";"," "),","," "),"/"," "),"+"," "),"-"," "),"  "," "),"  "," "),"  "," "),"  "," "),"  "," "),"  "," "))," ","|")&amp;"|")</f>
        <v/>
      </c>
      <c r="AD3498">
        <f>TRIM($I3498&amp;"")</f>
        <v/>
      </c>
    </row>
    <row r="3499" ht="36" customHeight="1">
      <c r="A3499" s="9" t="n">
        <v>46212</v>
      </c>
      <c r="B3499" s="14" t="inlineStr">
        <is>
          <t>10241</t>
        </is>
      </c>
      <c r="C3499" s="14" t="inlineStr">
        <is>
          <t>M/C 0717 (MARROM)</t>
        </is>
      </c>
      <c r="D3499" s="14" t="inlineStr">
        <is>
          <t>11 USINAGEM</t>
        </is>
      </c>
      <c r="E3499" s="14" t="n">
        <v>20014206</v>
      </c>
      <c r="F3499" s="14" t="inlineStr">
        <is>
          <t>ENGRO MAIOR 1481X60X12 MDP - MESA DAKAR 1,36</t>
        </is>
      </c>
      <c r="G3499" s="14" t="inlineStr">
        <is>
          <t>11 USINAGEM</t>
        </is>
      </c>
      <c r="H3499" s="14" t="inlineStr">
        <is>
          <t>11 USINAGEM</t>
        </is>
      </c>
      <c r="I3499" s="9" t="inlineStr">
        <is>
          <t>11 USINAGEM</t>
        </is>
      </c>
      <c r="J3499" s="9" t="n">
        <v>28</v>
      </c>
      <c r="K3499" s="14">
        <f>IF($E3499="","",IFERROR(INDEX('01_Cad_Pecas'!$H$2:$H$5000,MATCH($E3499,'01_Cad_Pecas'!$D$2:$D$5000,0)),IFERROR(INDEX('01_Cad_Pecas'!$H$2:$H$5000,MATCH(VALUE($E3499),'01_Cad_Pecas'!$D$2:$D$5000,0)),"")))</f>
        <v/>
      </c>
      <c r="L3499" s="14">
        <f>IF($E3499="","",IFERROR(INDEX('01_Cad_Pecas'!$I$2:$I$5000,MATCH($E3499,'01_Cad_Pecas'!$D$2:$D$5000,0)),IFERROR(INDEX('01_Cad_Pecas'!$I$2:$I$5000,MATCH(VALUE($E3499),'01_Cad_Pecas'!$D$2:$D$5000,0)),"")))</f>
        <v/>
      </c>
      <c r="M3499" s="14">
        <f>IF(OR($J3499="",$L3499=""),"",IF($K3499="",0,$K3499)+$J3499*$L3499)</f>
        <v/>
      </c>
      <c r="N3499" s="14" t="n">
        <v>46213</v>
      </c>
      <c r="O3499" s="14" t="n">
        <v>28</v>
      </c>
      <c r="P3499" s="14" t="n"/>
      <c r="Q3499" s="14" t="n"/>
      <c r="R3499" s="14" t="n"/>
      <c r="S3499" s="14" t="n"/>
      <c r="T3499" s="14">
        <f>IF(OR($J3499="",$O3499=""),"",$O3499/$J3499)</f>
        <v/>
      </c>
      <c r="U3499" s="14" t="inlineStr">
        <is>
          <t>Concluído</t>
        </is>
      </c>
      <c r="V3499" s="14" t="n"/>
      <c r="W3499" s="14" t="n"/>
      <c r="X3499" s="14" t="n"/>
      <c r="Y3499" s="14" t="n"/>
      <c r="Z3499" s="14" t="n"/>
      <c r="AA3499" s="11" t="n"/>
      <c r="AB3499" s="14">
        <f>B3499&amp;"|"&amp;I3499</f>
        <v/>
      </c>
      <c r="AC3499">
        <f>IF($B3499="","","|"&amp;SUBSTITUTE(TRIM(SUBSTITUTE(SUBSTITUTE(SUBSTITUTE(SUBSTITUTE(SUBSTITUTE(SUBSTITUTE(SUBSTITUTE(SUBSTITUTE(SUBSTITUTE(SUBSTITUTE(SUBSTITUTE(SUBSTITUTE(SUBSTITUTE(SUBSTITUTE(TRIM($B3499&amp;""),CHAR(10)," "),CHAR(13)," "),"."," "),";"," "),","," "),"/"," "),"+"," "),"-"," "),"  "," "),"  "," "),"  "," "),"  "," "),"  "," "),"  "," "))," ","|")&amp;"|")</f>
        <v/>
      </c>
      <c r="AD3499">
        <f>TRIM($I3499&amp;"")</f>
        <v/>
      </c>
    </row>
    <row r="3500" ht="36" customHeight="1">
      <c r="A3500" s="9" t="n">
        <v>46212</v>
      </c>
      <c r="B3500" s="14" t="inlineStr">
        <is>
          <t>10241</t>
        </is>
      </c>
      <c r="C3500" s="14" t="inlineStr">
        <is>
          <t>M/C 0717 (MARROM)</t>
        </is>
      </c>
      <c r="D3500" s="14" t="inlineStr">
        <is>
          <t>11 USINAGEM</t>
        </is>
      </c>
      <c r="E3500" s="14" t="n">
        <v>20014305</v>
      </c>
      <c r="F3500" s="14" t="inlineStr">
        <is>
          <t>(1) TAMPO 1202X802X12 MDP - MESA DAKAR/MIAMI 1,20</t>
        </is>
      </c>
      <c r="G3500" s="14" t="inlineStr">
        <is>
          <t>11 USINAGEM</t>
        </is>
      </c>
      <c r="H3500" s="14" t="inlineStr">
        <is>
          <t>11 USINAGEM</t>
        </is>
      </c>
      <c r="I3500" s="9" t="inlineStr">
        <is>
          <t>11 USINAGEM</t>
        </is>
      </c>
      <c r="J3500" s="9" t="n">
        <v>1</v>
      </c>
      <c r="K3500" s="14">
        <f>IF($E3500="","",IFERROR(INDEX('01_Cad_Pecas'!$H$2:$H$5000,MATCH($E3500,'01_Cad_Pecas'!$D$2:$D$5000,0)),IFERROR(INDEX('01_Cad_Pecas'!$H$2:$H$5000,MATCH(VALUE($E3500),'01_Cad_Pecas'!$D$2:$D$5000,0)),"")))</f>
        <v/>
      </c>
      <c r="L3500" s="14">
        <f>IF($E3500="","",IFERROR(INDEX('01_Cad_Pecas'!$I$2:$I$5000,MATCH($E3500,'01_Cad_Pecas'!$D$2:$D$5000,0)),IFERROR(INDEX('01_Cad_Pecas'!$I$2:$I$5000,MATCH(VALUE($E3500),'01_Cad_Pecas'!$D$2:$D$5000,0)),"")))</f>
        <v/>
      </c>
      <c r="M3500" s="14">
        <f>IF(OR($J3500="",$L3500=""),"",IF($K3500="",0,$K3500)+$J3500*$L3500)</f>
        <v/>
      </c>
      <c r="N3500" s="14" t="n">
        <v>46213</v>
      </c>
      <c r="O3500" s="14" t="n">
        <v>1</v>
      </c>
      <c r="P3500" s="14" t="n"/>
      <c r="Q3500" s="14" t="n"/>
      <c r="R3500" s="14" t="n"/>
      <c r="S3500" s="14" t="n"/>
      <c r="T3500" s="14">
        <f>IF(OR($J3500="",$O3500=""),"",$O3500/$J3500)</f>
        <v/>
      </c>
      <c r="U3500" s="14" t="inlineStr">
        <is>
          <t>Concluído</t>
        </is>
      </c>
      <c r="V3500" s="14" t="n"/>
      <c r="W3500" s="14" t="n"/>
      <c r="X3500" s="14" t="n"/>
      <c r="Y3500" s="14" t="n"/>
      <c r="Z3500" s="14" t="n"/>
      <c r="AA3500" s="11" t="n"/>
      <c r="AB3500" s="14">
        <f>B3500&amp;"|"&amp;I3500</f>
        <v/>
      </c>
      <c r="AC3500">
        <f>IF($B3500="","","|"&amp;SUBSTITUTE(TRIM(SUBSTITUTE(SUBSTITUTE(SUBSTITUTE(SUBSTITUTE(SUBSTITUTE(SUBSTITUTE(SUBSTITUTE(SUBSTITUTE(SUBSTITUTE(SUBSTITUTE(SUBSTITUTE(SUBSTITUTE(SUBSTITUTE(SUBSTITUTE(TRIM($B3500&amp;""),CHAR(10)," "),CHAR(13)," "),"."," "),";"," "),","," "),"/"," "),"+"," "),"-"," "),"  "," "),"  "," "),"  "," "),"  "," "),"  "," "),"  "," "))," ","|")&amp;"|")</f>
        <v/>
      </c>
      <c r="AD3500">
        <f>TRIM($I3500&amp;"")</f>
        <v/>
      </c>
    </row>
    <row r="3501" ht="36" customHeight="1">
      <c r="A3501" s="9" t="n">
        <v>46212</v>
      </c>
      <c r="B3501" s="14" t="inlineStr">
        <is>
          <t>10241</t>
        </is>
      </c>
      <c r="C3501" s="14" t="inlineStr">
        <is>
          <t>M/C 0717 (MARROM)</t>
        </is>
      </c>
      <c r="D3501" s="14" t="inlineStr">
        <is>
          <t>11 USINAGEM</t>
        </is>
      </c>
      <c r="E3501" s="14" t="n">
        <v>20014306</v>
      </c>
      <c r="F3501" s="14" t="inlineStr">
        <is>
          <t>ENGRO MAIOR 1080X60X12 MDP - MESA DAKAR 1,20</t>
        </is>
      </c>
      <c r="G3501" s="14" t="inlineStr">
        <is>
          <t>11 USINAGEM</t>
        </is>
      </c>
      <c r="H3501" s="14" t="inlineStr">
        <is>
          <t>11 USINAGEM</t>
        </is>
      </c>
      <c r="I3501" s="9" t="inlineStr">
        <is>
          <t>11 USINAGEM</t>
        </is>
      </c>
      <c r="J3501" s="9" t="n">
        <v>2</v>
      </c>
      <c r="K3501" s="14">
        <f>IF($E3501="","",IFERROR(INDEX('01_Cad_Pecas'!$H$2:$H$5000,MATCH($E3501,'01_Cad_Pecas'!$D$2:$D$5000,0)),IFERROR(INDEX('01_Cad_Pecas'!$H$2:$H$5000,MATCH(VALUE($E3501),'01_Cad_Pecas'!$D$2:$D$5000,0)),"")))</f>
        <v/>
      </c>
      <c r="L3501" s="14">
        <f>IF($E3501="","",IFERROR(INDEX('01_Cad_Pecas'!$I$2:$I$5000,MATCH($E3501,'01_Cad_Pecas'!$D$2:$D$5000,0)),IFERROR(INDEX('01_Cad_Pecas'!$I$2:$I$5000,MATCH(VALUE($E3501),'01_Cad_Pecas'!$D$2:$D$5000,0)),"")))</f>
        <v/>
      </c>
      <c r="M3501" s="14">
        <f>IF(OR($J3501="",$L3501=""),"",IF($K3501="",0,$K3501)+$J3501*$L3501)</f>
        <v/>
      </c>
      <c r="N3501" s="14" t="n">
        <v>46213</v>
      </c>
      <c r="O3501" s="14" t="n">
        <v>2</v>
      </c>
      <c r="P3501" s="14" t="n"/>
      <c r="Q3501" s="14" t="n"/>
      <c r="R3501" s="14" t="n"/>
      <c r="S3501" s="14" t="n"/>
      <c r="T3501" s="14">
        <f>IF(OR($J3501="",$O3501=""),"",$O3501/$J3501)</f>
        <v/>
      </c>
      <c r="U3501" s="14" t="inlineStr">
        <is>
          <t>Concluído</t>
        </is>
      </c>
      <c r="V3501" s="14" t="n"/>
      <c r="W3501" s="14" t="n"/>
      <c r="X3501" s="14" t="n"/>
      <c r="Y3501" s="14" t="n"/>
      <c r="Z3501" s="14" t="n"/>
      <c r="AA3501" s="11" t="n"/>
      <c r="AB3501" s="14">
        <f>B3501&amp;"|"&amp;I3501</f>
        <v/>
      </c>
      <c r="AC3501">
        <f>IF($B3501="","","|"&amp;SUBSTITUTE(TRIM(SUBSTITUTE(SUBSTITUTE(SUBSTITUTE(SUBSTITUTE(SUBSTITUTE(SUBSTITUTE(SUBSTITUTE(SUBSTITUTE(SUBSTITUTE(SUBSTITUTE(SUBSTITUTE(SUBSTITUTE(SUBSTITUTE(SUBSTITUTE(TRIM($B3501&amp;""),CHAR(10)," "),CHAR(13)," "),"."," "),";"," "),","," "),"/"," "),"+"," "),"-"," "),"  "," "),"  "," "),"  "," "),"  "," "),"  "," "),"  "," "))," ","|")&amp;"|")</f>
        <v/>
      </c>
      <c r="AD3501">
        <f>TRIM($I3501&amp;"")</f>
        <v/>
      </c>
    </row>
    <row r="3502" ht="36" customHeight="1">
      <c r="A3502" s="9" t="n">
        <v>46212</v>
      </c>
      <c r="B3502" s="14" t="inlineStr">
        <is>
          <t>10241</t>
        </is>
      </c>
      <c r="C3502" s="14" t="inlineStr">
        <is>
          <t>M/C 0717 (MARROM)</t>
        </is>
      </c>
      <c r="D3502" s="14" t="inlineStr">
        <is>
          <t>11 USINAGEM</t>
        </is>
      </c>
      <c r="E3502" s="14" t="n">
        <v>20031205</v>
      </c>
      <c r="F3502" s="14" t="inlineStr">
        <is>
          <t>(2) TRAV MAIOR 942(952)X100X15 MDP-NOVA YORK 1,20</t>
        </is>
      </c>
      <c r="G3502" s="14" t="inlineStr">
        <is>
          <t>11 USINAGEM</t>
        </is>
      </c>
      <c r="H3502" s="14" t="inlineStr">
        <is>
          <t>11 USINAGEM</t>
        </is>
      </c>
      <c r="I3502" s="9" t="inlineStr">
        <is>
          <t>11 USINAGEM</t>
        </is>
      </c>
      <c r="J3502" s="9" t="n">
        <v>4</v>
      </c>
      <c r="K3502" s="14">
        <f>IF($E3502="","",IFERROR(INDEX('01_Cad_Pecas'!$H$2:$H$5000,MATCH($E3502,'01_Cad_Pecas'!$D$2:$D$5000,0)),IFERROR(INDEX('01_Cad_Pecas'!$H$2:$H$5000,MATCH(VALUE($E3502),'01_Cad_Pecas'!$D$2:$D$5000,0)),"")))</f>
        <v/>
      </c>
      <c r="L3502" s="14">
        <f>IF($E3502="","",IFERROR(INDEX('01_Cad_Pecas'!$I$2:$I$5000,MATCH($E3502,'01_Cad_Pecas'!$D$2:$D$5000,0)),IFERROR(INDEX('01_Cad_Pecas'!$I$2:$I$5000,MATCH(VALUE($E3502),'01_Cad_Pecas'!$D$2:$D$5000,0)),"")))</f>
        <v/>
      </c>
      <c r="M3502" s="14">
        <f>IF(OR($J3502="",$L3502=""),"",IF($K3502="",0,$K3502)+$J3502*$L3502)</f>
        <v/>
      </c>
      <c r="N3502" s="14" t="n">
        <v>46213</v>
      </c>
      <c r="O3502" s="14" t="n">
        <v>4</v>
      </c>
      <c r="P3502" s="14" t="n"/>
      <c r="Q3502" s="14" t="n"/>
      <c r="R3502" s="14" t="n"/>
      <c r="S3502" s="14" t="n"/>
      <c r="T3502" s="14">
        <f>IF(OR($J3502="",$O3502=""),"",$O3502/$J3502)</f>
        <v/>
      </c>
      <c r="U3502" s="14" t="inlineStr">
        <is>
          <t>Concluído</t>
        </is>
      </c>
      <c r="V3502" s="14" t="n"/>
      <c r="W3502" s="14" t="n"/>
      <c r="X3502" s="14" t="n"/>
      <c r="Y3502" s="14" t="n"/>
      <c r="Z3502" s="14" t="n"/>
      <c r="AA3502" s="11" t="n"/>
      <c r="AB3502" s="14">
        <f>B3502&amp;"|"&amp;I3502</f>
        <v/>
      </c>
      <c r="AC3502">
        <f>IF($B3502="","","|"&amp;SUBSTITUTE(TRIM(SUBSTITUTE(SUBSTITUTE(SUBSTITUTE(SUBSTITUTE(SUBSTITUTE(SUBSTITUTE(SUBSTITUTE(SUBSTITUTE(SUBSTITUTE(SUBSTITUTE(SUBSTITUTE(SUBSTITUTE(SUBSTITUTE(SUBSTITUTE(TRIM($B3502&amp;""),CHAR(10)," "),CHAR(13)," "),"."," "),";"," "),","," "),"/"," "),"+"," "),"-"," "),"  "," "),"  "," "),"  "," "),"  "," "),"  "," "),"  "," "))," ","|")&amp;"|")</f>
        <v/>
      </c>
      <c r="AD3502">
        <f>TRIM($I3502&amp;"")</f>
        <v/>
      </c>
    </row>
    <row r="3503" ht="36" customHeight="1">
      <c r="A3503" s="9" t="n">
        <v>46212</v>
      </c>
      <c r="B3503" s="14" t="inlineStr">
        <is>
          <t>10241</t>
        </is>
      </c>
      <c r="C3503" s="14" t="inlineStr">
        <is>
          <t>M/C 0717 (MARROM)</t>
        </is>
      </c>
      <c r="D3503" s="14" t="inlineStr">
        <is>
          <t>11 USINAGEM</t>
        </is>
      </c>
      <c r="E3503" s="14" t="n">
        <v>20031206</v>
      </c>
      <c r="F3503" s="14" t="inlineStr">
        <is>
          <t>(3) TRAV MENOR 614(624)X100X15 MDP-NOVA YORK 1,20</t>
        </is>
      </c>
      <c r="G3503" s="14" t="inlineStr">
        <is>
          <t>11 USINAGEM</t>
        </is>
      </c>
      <c r="H3503" s="14" t="inlineStr">
        <is>
          <t>11 USINAGEM</t>
        </is>
      </c>
      <c r="I3503" s="9" t="inlineStr">
        <is>
          <t>11 USINAGEM</t>
        </is>
      </c>
      <c r="J3503" s="9" t="n">
        <v>6</v>
      </c>
      <c r="K3503" s="14">
        <f>IF($E3503="","",IFERROR(INDEX('01_Cad_Pecas'!$H$2:$H$5000,MATCH($E3503,'01_Cad_Pecas'!$D$2:$D$5000,0)),IFERROR(INDEX('01_Cad_Pecas'!$H$2:$H$5000,MATCH(VALUE($E3503),'01_Cad_Pecas'!$D$2:$D$5000,0)),"")))</f>
        <v/>
      </c>
      <c r="L3503" s="14">
        <f>IF($E3503="","",IFERROR(INDEX('01_Cad_Pecas'!$I$2:$I$5000,MATCH($E3503,'01_Cad_Pecas'!$D$2:$D$5000,0)),IFERROR(INDEX('01_Cad_Pecas'!$I$2:$I$5000,MATCH(VALUE($E3503),'01_Cad_Pecas'!$D$2:$D$5000,0)),"")))</f>
        <v/>
      </c>
      <c r="M3503" s="14">
        <f>IF(OR($J3503="",$L3503=""),"",IF($K3503="",0,$K3503)+$J3503*$L3503)</f>
        <v/>
      </c>
      <c r="N3503" s="14" t="n">
        <v>46213</v>
      </c>
      <c r="O3503" s="14" t="n">
        <v>6</v>
      </c>
      <c r="P3503" s="14" t="n"/>
      <c r="Q3503" s="14" t="n"/>
      <c r="R3503" s="14" t="n"/>
      <c r="S3503" s="14" t="n"/>
      <c r="T3503" s="14">
        <f>IF(OR($J3503="",$O3503=""),"",$O3503/$J3503)</f>
        <v/>
      </c>
      <c r="U3503" s="14" t="inlineStr">
        <is>
          <t>Concluído</t>
        </is>
      </c>
      <c r="V3503" s="14" t="n"/>
      <c r="W3503" s="14" t="n"/>
      <c r="X3503" s="14" t="n"/>
      <c r="Y3503" s="14" t="n"/>
      <c r="Z3503" s="14" t="n"/>
      <c r="AA3503" s="11" t="n"/>
      <c r="AB3503" s="14">
        <f>B3503&amp;"|"&amp;I3503</f>
        <v/>
      </c>
      <c r="AC3503">
        <f>IF($B3503="","","|"&amp;SUBSTITUTE(TRIM(SUBSTITUTE(SUBSTITUTE(SUBSTITUTE(SUBSTITUTE(SUBSTITUTE(SUBSTITUTE(SUBSTITUTE(SUBSTITUTE(SUBSTITUTE(SUBSTITUTE(SUBSTITUTE(SUBSTITUTE(SUBSTITUTE(SUBSTITUTE(TRIM($B3503&amp;""),CHAR(10)," "),CHAR(13)," "),"."," "),";"," "),","," "),"/"," "),"+"," "),"-"," "),"  "," "),"  "," "),"  "," "),"  "," "),"  "," "),"  "," "))," ","|")&amp;"|")</f>
        <v/>
      </c>
      <c r="AD3503">
        <f>TRIM($I3503&amp;"")</f>
        <v/>
      </c>
    </row>
    <row r="3504" ht="36" customHeight="1">
      <c r="A3504" s="9" t="n">
        <v>46212</v>
      </c>
      <c r="B3504" s="14" t="inlineStr">
        <is>
          <t>10241</t>
        </is>
      </c>
      <c r="C3504" s="14" t="inlineStr">
        <is>
          <t>M/C 0717 (MARROM)</t>
        </is>
      </c>
      <c r="D3504" s="14" t="inlineStr">
        <is>
          <t>11 USINAGEM</t>
        </is>
      </c>
      <c r="E3504" s="14" t="n">
        <v>20031605</v>
      </c>
      <c r="F3504" s="14" t="inlineStr">
        <is>
          <t>(2)TRAV MAIOR 1342(1352)X100X15 MDP-NOVA YORK 1,60</t>
        </is>
      </c>
      <c r="G3504" s="14" t="inlineStr">
        <is>
          <t>11 USINAGEM</t>
        </is>
      </c>
      <c r="H3504" s="14" t="inlineStr">
        <is>
          <t>11 USINAGEM</t>
        </is>
      </c>
      <c r="I3504" s="9" t="inlineStr">
        <is>
          <t>11 USINAGEM</t>
        </is>
      </c>
      <c r="J3504" s="9" t="n">
        <v>2</v>
      </c>
      <c r="K3504" s="14">
        <f>IF($E3504="","",IFERROR(INDEX('01_Cad_Pecas'!$H$2:$H$5000,MATCH($E3504,'01_Cad_Pecas'!$D$2:$D$5000,0)),IFERROR(INDEX('01_Cad_Pecas'!$H$2:$H$5000,MATCH(VALUE($E3504),'01_Cad_Pecas'!$D$2:$D$5000,0)),"")))</f>
        <v/>
      </c>
      <c r="L3504" s="14">
        <f>IF($E3504="","",IFERROR(INDEX('01_Cad_Pecas'!$I$2:$I$5000,MATCH($E3504,'01_Cad_Pecas'!$D$2:$D$5000,0)),IFERROR(INDEX('01_Cad_Pecas'!$I$2:$I$5000,MATCH(VALUE($E3504),'01_Cad_Pecas'!$D$2:$D$5000,0)),"")))</f>
        <v/>
      </c>
      <c r="M3504" s="14">
        <f>IF(OR($J3504="",$L3504=""),"",IF($K3504="",0,$K3504)+$J3504*$L3504)</f>
        <v/>
      </c>
      <c r="N3504" s="14" t="n">
        <v>46213</v>
      </c>
      <c r="O3504" s="14" t="n">
        <v>2</v>
      </c>
      <c r="P3504" s="14" t="n"/>
      <c r="Q3504" s="14" t="n"/>
      <c r="R3504" s="14" t="n"/>
      <c r="S3504" s="14" t="n"/>
      <c r="T3504" s="14">
        <f>IF(OR($J3504="",$O3504=""),"",$O3504/$J3504)</f>
        <v/>
      </c>
      <c r="U3504" s="14" t="inlineStr">
        <is>
          <t>Concluído</t>
        </is>
      </c>
      <c r="V3504" s="14" t="n"/>
      <c r="W3504" s="14" t="n"/>
      <c r="X3504" s="14" t="n"/>
      <c r="Y3504" s="14" t="n"/>
      <c r="Z3504" s="14" t="n"/>
      <c r="AA3504" s="11" t="n"/>
      <c r="AB3504" s="14">
        <f>B3504&amp;"|"&amp;I3504</f>
        <v/>
      </c>
      <c r="AC3504">
        <f>IF($B3504="","","|"&amp;SUBSTITUTE(TRIM(SUBSTITUTE(SUBSTITUTE(SUBSTITUTE(SUBSTITUTE(SUBSTITUTE(SUBSTITUTE(SUBSTITUTE(SUBSTITUTE(SUBSTITUTE(SUBSTITUTE(SUBSTITUTE(SUBSTITUTE(SUBSTITUTE(SUBSTITUTE(TRIM($B3504&amp;""),CHAR(10)," "),CHAR(13)," "),"."," "),";"," "),","," "),"/"," "),"+"," "),"-"," "),"  "," "),"  "," "),"  "," "),"  "," "),"  "," "),"  "," "))," ","|")&amp;"|")</f>
        <v/>
      </c>
      <c r="AD3504">
        <f>TRIM($I3504&amp;"")</f>
        <v/>
      </c>
    </row>
    <row r="3505" ht="36" customHeight="1">
      <c r="A3505" s="9" t="n">
        <v>46212</v>
      </c>
      <c r="B3505" s="14" t="inlineStr">
        <is>
          <t>10241</t>
        </is>
      </c>
      <c r="C3505" s="14" t="inlineStr">
        <is>
          <t>M/C 0717 (MARROM)</t>
        </is>
      </c>
      <c r="D3505" s="14" t="inlineStr">
        <is>
          <t>11 USINAGEM</t>
        </is>
      </c>
      <c r="E3505" s="14" t="n">
        <v>30080004</v>
      </c>
      <c r="F3505" s="14" t="inlineStr">
        <is>
          <t>(6)TRAV. MAIOR 1320X65 (135)X15 MDP-AMST.1,36X1,36</t>
        </is>
      </c>
      <c r="G3505" s="14" t="inlineStr">
        <is>
          <t>11 USINAGEM</t>
        </is>
      </c>
      <c r="H3505" s="14" t="inlineStr">
        <is>
          <t>11 USINAGEM</t>
        </is>
      </c>
      <c r="I3505" s="9" t="inlineStr">
        <is>
          <t>11 USINAGEM</t>
        </is>
      </c>
      <c r="J3505" s="9" t="n">
        <v>8</v>
      </c>
      <c r="K3505" s="14">
        <f>IF($E3505="","",IFERROR(INDEX('01_Cad_Pecas'!$H$2:$H$5000,MATCH($E3505,'01_Cad_Pecas'!$D$2:$D$5000,0)),IFERROR(INDEX('01_Cad_Pecas'!$H$2:$H$5000,MATCH(VALUE($E3505),'01_Cad_Pecas'!$D$2:$D$5000,0)),"")))</f>
        <v/>
      </c>
      <c r="L3505" s="14">
        <f>IF($E3505="","",IFERROR(INDEX('01_Cad_Pecas'!$I$2:$I$5000,MATCH($E3505,'01_Cad_Pecas'!$D$2:$D$5000,0)),IFERROR(INDEX('01_Cad_Pecas'!$I$2:$I$5000,MATCH(VALUE($E3505),'01_Cad_Pecas'!$D$2:$D$5000,0)),"")))</f>
        <v/>
      </c>
      <c r="M3505" s="14">
        <f>IF(OR($J3505="",$L3505=""),"",IF($K3505="",0,$K3505)+$J3505*$L3505)</f>
        <v/>
      </c>
      <c r="N3505" s="14" t="n">
        <v>46213</v>
      </c>
      <c r="O3505" s="14" t="n">
        <v>8</v>
      </c>
      <c r="P3505" s="14" t="n"/>
      <c r="Q3505" s="14" t="n"/>
      <c r="R3505" s="14" t="n"/>
      <c r="S3505" s="14" t="n"/>
      <c r="T3505" s="14">
        <f>IF(OR($J3505="",$O3505=""),"",$O3505/$J3505)</f>
        <v/>
      </c>
      <c r="U3505" s="14" t="inlineStr">
        <is>
          <t>Concluído</t>
        </is>
      </c>
      <c r="V3505" s="14" t="n"/>
      <c r="W3505" s="14" t="n"/>
      <c r="X3505" s="14" t="n"/>
      <c r="Y3505" s="14" t="n"/>
      <c r="Z3505" s="14" t="n"/>
      <c r="AA3505" s="11" t="n"/>
      <c r="AB3505" s="14">
        <f>B3505&amp;"|"&amp;I3505</f>
        <v/>
      </c>
      <c r="AC3505">
        <f>IF($B3505="","","|"&amp;SUBSTITUTE(TRIM(SUBSTITUTE(SUBSTITUTE(SUBSTITUTE(SUBSTITUTE(SUBSTITUTE(SUBSTITUTE(SUBSTITUTE(SUBSTITUTE(SUBSTITUTE(SUBSTITUTE(SUBSTITUTE(SUBSTITUTE(SUBSTITUTE(SUBSTITUTE(TRIM($B3505&amp;""),CHAR(10)," "),CHAR(13)," "),"."," "),";"," "),","," "),"/"," "),"+"," "),"-"," "),"  "," "),"  "," "),"  "," "),"  "," "),"  "," "),"  "," "))," ","|")&amp;"|")</f>
        <v/>
      </c>
      <c r="AD3505">
        <f>TRIM($I3505&amp;"")</f>
        <v/>
      </c>
    </row>
    <row r="3506" ht="36" customHeight="1">
      <c r="A3506" s="9" t="n">
        <v>46212</v>
      </c>
      <c r="B3506" s="14" t="inlineStr">
        <is>
          <t>10241</t>
        </is>
      </c>
      <c r="C3506" s="14" t="inlineStr">
        <is>
          <t>M/C 0717 (MARROM)</t>
        </is>
      </c>
      <c r="D3506" s="14" t="inlineStr">
        <is>
          <t>11 USINAGEM</t>
        </is>
      </c>
      <c r="E3506" s="14" t="n">
        <v>20019002</v>
      </c>
      <c r="F3506" s="14" t="inlineStr">
        <is>
          <t>FUNDO RIPADO 751X446X12 MDF - MESA SANTIAGO</t>
        </is>
      </c>
      <c r="G3506" s="14" t="inlineStr">
        <is>
          <t>11 USINAGEM</t>
        </is>
      </c>
      <c r="H3506" s="14" t="inlineStr">
        <is>
          <t>11 USINAGEM</t>
        </is>
      </c>
      <c r="I3506" s="9" t="inlineStr">
        <is>
          <t>11 USINAGEM</t>
        </is>
      </c>
      <c r="J3506" s="9" t="n">
        <v>8</v>
      </c>
      <c r="K3506" s="14">
        <f>IF($E3506="","",IFERROR(INDEX('01_Cad_Pecas'!$H$2:$H$5000,MATCH($E3506,'01_Cad_Pecas'!$D$2:$D$5000,0)),IFERROR(INDEX('01_Cad_Pecas'!$H$2:$H$5000,MATCH(VALUE($E3506),'01_Cad_Pecas'!$D$2:$D$5000,0)),"")))</f>
        <v/>
      </c>
      <c r="L3506" s="14">
        <f>IF($E3506="","",IFERROR(INDEX('01_Cad_Pecas'!$I$2:$I$5000,MATCH($E3506,'01_Cad_Pecas'!$D$2:$D$5000,0)),IFERROR(INDEX('01_Cad_Pecas'!$I$2:$I$5000,MATCH(VALUE($E3506),'01_Cad_Pecas'!$D$2:$D$5000,0)),"")))</f>
        <v/>
      </c>
      <c r="M3506" s="14">
        <f>IF(OR($J3506="",$L3506=""),"",IF($K3506="",0,$K3506)+$J3506*$L3506)</f>
        <v/>
      </c>
      <c r="N3506" s="14" t="n">
        <v>46213</v>
      </c>
      <c r="O3506" s="14" t="n">
        <v>8</v>
      </c>
      <c r="P3506" s="14" t="n"/>
      <c r="Q3506" s="14" t="n"/>
      <c r="R3506" s="14" t="n"/>
      <c r="S3506" s="14" t="n"/>
      <c r="T3506" s="14">
        <f>IF(OR($J3506="",$O3506=""),"",$O3506/$J3506)</f>
        <v/>
      </c>
      <c r="U3506" s="14" t="inlineStr">
        <is>
          <t>Concluído</t>
        </is>
      </c>
      <c r="V3506" s="14" t="n"/>
      <c r="W3506" s="14" t="n"/>
      <c r="X3506" s="14" t="n"/>
      <c r="Y3506" s="14" t="n"/>
      <c r="Z3506" s="14" t="n"/>
      <c r="AA3506" s="11" t="n"/>
      <c r="AB3506" s="14">
        <f>B3506&amp;"|"&amp;I3506</f>
        <v/>
      </c>
      <c r="AC3506">
        <f>IF($B3506="","","|"&amp;SUBSTITUTE(TRIM(SUBSTITUTE(SUBSTITUTE(SUBSTITUTE(SUBSTITUTE(SUBSTITUTE(SUBSTITUTE(SUBSTITUTE(SUBSTITUTE(SUBSTITUTE(SUBSTITUTE(SUBSTITUTE(SUBSTITUTE(SUBSTITUTE(SUBSTITUTE(TRIM($B3506&amp;""),CHAR(10)," "),CHAR(13)," "),"."," "),";"," "),","," "),"/"," "),"+"," "),"-"," "),"  "," "),"  "," "),"  "," "),"  "," "),"  "," "),"  "," "))," ","|")&amp;"|")</f>
        <v/>
      </c>
      <c r="AD3506">
        <f>TRIM($I3506&amp;"")</f>
        <v/>
      </c>
    </row>
    <row r="3507" ht="36" customHeight="1">
      <c r="A3507" s="9" t="n">
        <v>46212</v>
      </c>
      <c r="B3507" s="14" t="inlineStr">
        <is>
          <t>10241</t>
        </is>
      </c>
      <c r="C3507" s="14" t="inlineStr">
        <is>
          <t>M/C 0717 (MARROM)</t>
        </is>
      </c>
      <c r="D3507" s="14" t="inlineStr">
        <is>
          <t>11 USINAGEM</t>
        </is>
      </c>
      <c r="E3507" s="14" t="n">
        <v>20019005</v>
      </c>
      <c r="F3507" s="14" t="inlineStr">
        <is>
          <t>RIPA 751X70X12 MDF - MESA SANTIAGO</t>
        </is>
      </c>
      <c r="G3507" s="14" t="inlineStr">
        <is>
          <t>11 USINAGEM</t>
        </is>
      </c>
      <c r="H3507" s="14" t="inlineStr">
        <is>
          <t>11 USINAGEM</t>
        </is>
      </c>
      <c r="I3507" s="9" t="inlineStr">
        <is>
          <t>11 USINAGEM</t>
        </is>
      </c>
      <c r="J3507" s="9" t="n">
        <v>88</v>
      </c>
      <c r="K3507" s="14">
        <f>IF($E3507="","",IFERROR(INDEX('01_Cad_Pecas'!$H$2:$H$5000,MATCH($E3507,'01_Cad_Pecas'!$D$2:$D$5000,0)),IFERROR(INDEX('01_Cad_Pecas'!$H$2:$H$5000,MATCH(VALUE($E3507),'01_Cad_Pecas'!$D$2:$D$5000,0)),"")))</f>
        <v/>
      </c>
      <c r="L3507" s="14">
        <f>IF($E3507="","",IFERROR(INDEX('01_Cad_Pecas'!$I$2:$I$5000,MATCH($E3507,'01_Cad_Pecas'!$D$2:$D$5000,0)),IFERROR(INDEX('01_Cad_Pecas'!$I$2:$I$5000,MATCH(VALUE($E3507),'01_Cad_Pecas'!$D$2:$D$5000,0)),"")))</f>
        <v/>
      </c>
      <c r="M3507" s="14">
        <f>IF(OR($J3507="",$L3507=""),"",IF($K3507="",0,$K3507)+$J3507*$L3507)</f>
        <v/>
      </c>
      <c r="N3507" s="14" t="n">
        <v>46213</v>
      </c>
      <c r="O3507" s="14" t="n">
        <v>88</v>
      </c>
      <c r="P3507" s="14" t="n"/>
      <c r="Q3507" s="14" t="n"/>
      <c r="R3507" s="14" t="n"/>
      <c r="S3507" s="14" t="n"/>
      <c r="T3507" s="14">
        <f>IF(OR($J3507="",$O3507=""),"",$O3507/$J3507)</f>
        <v/>
      </c>
      <c r="U3507" s="14" t="inlineStr">
        <is>
          <t>Concluído</t>
        </is>
      </c>
      <c r="V3507" s="14" t="n"/>
      <c r="W3507" s="14" t="n"/>
      <c r="X3507" s="14" t="n"/>
      <c r="Y3507" s="14" t="n"/>
      <c r="Z3507" s="14" t="n"/>
      <c r="AA3507" s="11" t="n"/>
      <c r="AB3507" s="14">
        <f>B3507&amp;"|"&amp;I3507</f>
        <v/>
      </c>
      <c r="AC3507">
        <f>IF($B3507="","","|"&amp;SUBSTITUTE(TRIM(SUBSTITUTE(SUBSTITUTE(SUBSTITUTE(SUBSTITUTE(SUBSTITUTE(SUBSTITUTE(SUBSTITUTE(SUBSTITUTE(SUBSTITUTE(SUBSTITUTE(SUBSTITUTE(SUBSTITUTE(SUBSTITUTE(SUBSTITUTE(TRIM($B3507&amp;""),CHAR(10)," "),CHAR(13)," "),"."," "),";"," "),","," "),"/"," "),"+"," "),"-"," "),"  "," "),"  "," "),"  "," "),"  "," "),"  "," "),"  "," "))," ","|")&amp;"|")</f>
        <v/>
      </c>
      <c r="AD3507">
        <f>TRIM($I3507&amp;"")</f>
        <v/>
      </c>
    </row>
    <row r="3508" ht="36" customHeight="1">
      <c r="A3508" s="9" t="n">
        <v>46212</v>
      </c>
      <c r="B3508" s="14" t="inlineStr">
        <is>
          <t>10241</t>
        </is>
      </c>
      <c r="C3508" s="14" t="inlineStr">
        <is>
          <t>M/C 0717 (MARROM)</t>
        </is>
      </c>
      <c r="D3508" s="14" t="inlineStr">
        <is>
          <t>11 USINAGEM</t>
        </is>
      </c>
      <c r="E3508" s="14" t="n">
        <v>20019602</v>
      </c>
      <c r="F3508" s="14" t="inlineStr">
        <is>
          <t>FUNDO RIPADO 751X546X12 MDF - MESA SANTIAGO 1,36</t>
        </is>
      </c>
      <c r="G3508" s="14" t="inlineStr">
        <is>
          <t>11 USINAGEM</t>
        </is>
      </c>
      <c r="H3508" s="14" t="inlineStr">
        <is>
          <t>11 USINAGEM</t>
        </is>
      </c>
      <c r="I3508" s="9" t="inlineStr">
        <is>
          <t>11 USINAGEM</t>
        </is>
      </c>
      <c r="J3508" s="9" t="n">
        <v>8</v>
      </c>
      <c r="K3508" s="14">
        <f>IF($E3508="","",IFERROR(INDEX('01_Cad_Pecas'!$H$2:$H$5000,MATCH($E3508,'01_Cad_Pecas'!$D$2:$D$5000,0)),IFERROR(INDEX('01_Cad_Pecas'!$H$2:$H$5000,MATCH(VALUE($E3508),'01_Cad_Pecas'!$D$2:$D$5000,0)),"")))</f>
        <v/>
      </c>
      <c r="L3508" s="14">
        <f>IF($E3508="","",IFERROR(INDEX('01_Cad_Pecas'!$I$2:$I$5000,MATCH($E3508,'01_Cad_Pecas'!$D$2:$D$5000,0)),IFERROR(INDEX('01_Cad_Pecas'!$I$2:$I$5000,MATCH(VALUE($E3508),'01_Cad_Pecas'!$D$2:$D$5000,0)),"")))</f>
        <v/>
      </c>
      <c r="M3508" s="14">
        <f>IF(OR($J3508="",$L3508=""),"",IF($K3508="",0,$K3508)+$J3508*$L3508)</f>
        <v/>
      </c>
      <c r="N3508" s="14" t="n">
        <v>46213</v>
      </c>
      <c r="O3508" s="14" t="n">
        <v>8</v>
      </c>
      <c r="P3508" s="14" t="n"/>
      <c r="Q3508" s="14" t="n"/>
      <c r="R3508" s="14" t="n"/>
      <c r="S3508" s="14" t="n"/>
      <c r="T3508" s="14">
        <f>IF(OR($J3508="",$O3508=""),"",$O3508/$J3508)</f>
        <v/>
      </c>
      <c r="U3508" s="14" t="inlineStr">
        <is>
          <t>Concluído</t>
        </is>
      </c>
      <c r="V3508" s="14" t="n"/>
      <c r="W3508" s="14" t="n"/>
      <c r="X3508" s="14" t="n"/>
      <c r="Y3508" s="14" t="n"/>
      <c r="Z3508" s="14" t="n"/>
      <c r="AA3508" s="11" t="n"/>
      <c r="AB3508" s="14">
        <f>B3508&amp;"|"&amp;I3508</f>
        <v/>
      </c>
      <c r="AC3508">
        <f>IF($B3508="","","|"&amp;SUBSTITUTE(TRIM(SUBSTITUTE(SUBSTITUTE(SUBSTITUTE(SUBSTITUTE(SUBSTITUTE(SUBSTITUTE(SUBSTITUTE(SUBSTITUTE(SUBSTITUTE(SUBSTITUTE(SUBSTITUTE(SUBSTITUTE(SUBSTITUTE(SUBSTITUTE(TRIM($B3508&amp;""),CHAR(10)," "),CHAR(13)," "),"."," "),";"," "),","," "),"/"," "),"+"," "),"-"," "),"  "," "),"  "," "),"  "," "),"  "," "),"  "," "),"  "," "))," ","|")&amp;"|")</f>
        <v/>
      </c>
      <c r="AD3508">
        <f>TRIM($I3508&amp;"")</f>
        <v/>
      </c>
    </row>
    <row r="3509" ht="36" customHeight="1">
      <c r="A3509" s="9" t="n">
        <v>46212</v>
      </c>
      <c r="B3509" s="14" t="inlineStr">
        <is>
          <t>10241</t>
        </is>
      </c>
      <c r="C3509" s="14" t="inlineStr">
        <is>
          <t>M/C 0717 (MARROM)</t>
        </is>
      </c>
      <c r="D3509" s="14" t="inlineStr">
        <is>
          <t>11 USINAGEM</t>
        </is>
      </c>
      <c r="E3509" s="14" t="n">
        <v>20020002</v>
      </c>
      <c r="F3509" s="14" t="inlineStr">
        <is>
          <t>(2) FECHAMENTO I 1090X295X12 MDF - BASE DUBAI</t>
        </is>
      </c>
      <c r="G3509" s="14" t="inlineStr">
        <is>
          <t>11 USINAGEM</t>
        </is>
      </c>
      <c r="H3509" s="14" t="inlineStr">
        <is>
          <t>11 USINAGEM</t>
        </is>
      </c>
      <c r="I3509" s="9" t="inlineStr">
        <is>
          <t>11 USINAGEM</t>
        </is>
      </c>
      <c r="J3509" s="9" t="n">
        <v>6</v>
      </c>
      <c r="K3509" s="14">
        <f>IF($E3509="","",IFERROR(INDEX('01_Cad_Pecas'!$H$2:$H$5000,MATCH($E3509,'01_Cad_Pecas'!$D$2:$D$5000,0)),IFERROR(INDEX('01_Cad_Pecas'!$H$2:$H$5000,MATCH(VALUE($E3509),'01_Cad_Pecas'!$D$2:$D$5000,0)),"")))</f>
        <v/>
      </c>
      <c r="L3509" s="14">
        <f>IF($E3509="","",IFERROR(INDEX('01_Cad_Pecas'!$I$2:$I$5000,MATCH($E3509,'01_Cad_Pecas'!$D$2:$D$5000,0)),IFERROR(INDEX('01_Cad_Pecas'!$I$2:$I$5000,MATCH(VALUE($E3509),'01_Cad_Pecas'!$D$2:$D$5000,0)),"")))</f>
        <v/>
      </c>
      <c r="M3509" s="14">
        <f>IF(OR($J3509="",$L3509=""),"",IF($K3509="",0,$K3509)+$J3509*$L3509)</f>
        <v/>
      </c>
      <c r="N3509" s="14" t="n">
        <v>46213</v>
      </c>
      <c r="O3509" s="14" t="n">
        <v>6</v>
      </c>
      <c r="P3509" s="14" t="n"/>
      <c r="Q3509" s="14" t="n"/>
      <c r="R3509" s="14" t="n"/>
      <c r="S3509" s="14" t="n"/>
      <c r="T3509" s="14">
        <f>IF(OR($J3509="",$O3509=""),"",$O3509/$J3509)</f>
        <v/>
      </c>
      <c r="U3509" s="14" t="inlineStr">
        <is>
          <t>Concluído</t>
        </is>
      </c>
      <c r="V3509" s="14" t="n"/>
      <c r="W3509" s="14" t="n"/>
      <c r="X3509" s="14" t="n"/>
      <c r="Y3509" s="14" t="n"/>
      <c r="Z3509" s="14" t="n"/>
      <c r="AA3509" s="11" t="n"/>
      <c r="AB3509" s="14">
        <f>B3509&amp;"|"&amp;I3509</f>
        <v/>
      </c>
      <c r="AC3509">
        <f>IF($B3509="","","|"&amp;SUBSTITUTE(TRIM(SUBSTITUTE(SUBSTITUTE(SUBSTITUTE(SUBSTITUTE(SUBSTITUTE(SUBSTITUTE(SUBSTITUTE(SUBSTITUTE(SUBSTITUTE(SUBSTITUTE(SUBSTITUTE(SUBSTITUTE(SUBSTITUTE(SUBSTITUTE(TRIM($B3509&amp;""),CHAR(10)," "),CHAR(13)," "),"."," "),";"," "),","," "),"/"," "),"+"," "),"-"," "),"  "," "),"  "," "),"  "," "),"  "," "),"  "," "),"  "," "))," ","|")&amp;"|")</f>
        <v/>
      </c>
      <c r="AD3509">
        <f>TRIM($I3509&amp;"")</f>
        <v/>
      </c>
    </row>
    <row r="3510" ht="36" customHeight="1">
      <c r="A3510" s="9" t="n">
        <v>46212</v>
      </c>
      <c r="B3510" s="14" t="inlineStr">
        <is>
          <t>10241</t>
        </is>
      </c>
      <c r="C3510" s="14" t="inlineStr">
        <is>
          <t>M/C 0717 (MARROM)</t>
        </is>
      </c>
      <c r="D3510" s="14" t="inlineStr">
        <is>
          <t>11 USINAGEM</t>
        </is>
      </c>
      <c r="E3510" s="14" t="n">
        <v>20020003</v>
      </c>
      <c r="F3510" s="14" t="inlineStr">
        <is>
          <t>(3) FECHAMENTO II 600X295X12 MDF - BASE DUBAI</t>
        </is>
      </c>
      <c r="G3510" s="14" t="inlineStr">
        <is>
          <t>11 USINAGEM</t>
        </is>
      </c>
      <c r="H3510" s="14" t="inlineStr">
        <is>
          <t>11 USINAGEM</t>
        </is>
      </c>
      <c r="I3510" s="9" t="inlineStr">
        <is>
          <t>11 USINAGEM</t>
        </is>
      </c>
      <c r="J3510" s="9" t="n">
        <v>6</v>
      </c>
      <c r="K3510" s="14">
        <f>IF($E3510="","",IFERROR(INDEX('01_Cad_Pecas'!$H$2:$H$5000,MATCH($E3510,'01_Cad_Pecas'!$D$2:$D$5000,0)),IFERROR(INDEX('01_Cad_Pecas'!$H$2:$H$5000,MATCH(VALUE($E3510),'01_Cad_Pecas'!$D$2:$D$5000,0)),"")))</f>
        <v/>
      </c>
      <c r="L3510" s="14">
        <f>IF($E3510="","",IFERROR(INDEX('01_Cad_Pecas'!$I$2:$I$5000,MATCH($E3510,'01_Cad_Pecas'!$D$2:$D$5000,0)),IFERROR(INDEX('01_Cad_Pecas'!$I$2:$I$5000,MATCH(VALUE($E3510),'01_Cad_Pecas'!$D$2:$D$5000,0)),"")))</f>
        <v/>
      </c>
      <c r="M3510" s="14">
        <f>IF(OR($J3510="",$L3510=""),"",IF($K3510="",0,$K3510)+$J3510*$L3510)</f>
        <v/>
      </c>
      <c r="N3510" s="14" t="n">
        <v>46213</v>
      </c>
      <c r="O3510" s="14" t="n">
        <v>6</v>
      </c>
      <c r="P3510" s="14" t="n"/>
      <c r="Q3510" s="14" t="n"/>
      <c r="R3510" s="14" t="n"/>
      <c r="S3510" s="14" t="n"/>
      <c r="T3510" s="14">
        <f>IF(OR($J3510="",$O3510=""),"",$O3510/$J3510)</f>
        <v/>
      </c>
      <c r="U3510" s="14" t="inlineStr">
        <is>
          <t>Concluído</t>
        </is>
      </c>
      <c r="V3510" s="14" t="n"/>
      <c r="W3510" s="14" t="n"/>
      <c r="X3510" s="14" t="n"/>
      <c r="Y3510" s="14" t="n"/>
      <c r="Z3510" s="14" t="n"/>
      <c r="AA3510" s="11" t="n"/>
      <c r="AB3510" s="14">
        <f>B3510&amp;"|"&amp;I3510</f>
        <v/>
      </c>
      <c r="AC3510">
        <f>IF($B3510="","","|"&amp;SUBSTITUTE(TRIM(SUBSTITUTE(SUBSTITUTE(SUBSTITUTE(SUBSTITUTE(SUBSTITUTE(SUBSTITUTE(SUBSTITUTE(SUBSTITUTE(SUBSTITUTE(SUBSTITUTE(SUBSTITUTE(SUBSTITUTE(SUBSTITUTE(SUBSTITUTE(TRIM($B3510&amp;""),CHAR(10)," "),CHAR(13)," "),"."," "),";"," "),","," "),"/"," "),"+"," "),"-"," "),"  "," "),"  "," "),"  "," "),"  "," "),"  "," "),"  "," "))," ","|")&amp;"|")</f>
        <v/>
      </c>
      <c r="AD3510">
        <f>TRIM($I3510&amp;"")</f>
        <v/>
      </c>
    </row>
    <row r="3511" ht="36" customHeight="1">
      <c r="A3511" s="9" t="n">
        <v>46212</v>
      </c>
      <c r="B3511" s="14" t="inlineStr">
        <is>
          <t>10241</t>
        </is>
      </c>
      <c r="C3511" s="14" t="inlineStr">
        <is>
          <t>M/C 0717 (MARROM)</t>
        </is>
      </c>
      <c r="D3511" s="14" t="inlineStr">
        <is>
          <t>11 USINAGEM</t>
        </is>
      </c>
      <c r="E3511" s="14" t="n">
        <v>20020004</v>
      </c>
      <c r="F3511" s="14" t="inlineStr">
        <is>
          <t>(4) FECHAMENTO III 545X327X12 MDF - BASE DUBAI</t>
        </is>
      </c>
      <c r="G3511" s="14" t="inlineStr">
        <is>
          <t>11 USINAGEM</t>
        </is>
      </c>
      <c r="H3511" s="14" t="inlineStr">
        <is>
          <t>11 USINAGEM</t>
        </is>
      </c>
      <c r="I3511" s="9" t="inlineStr">
        <is>
          <t>11 USINAGEM</t>
        </is>
      </c>
      <c r="J3511" s="9" t="n">
        <v>12</v>
      </c>
      <c r="K3511" s="14">
        <f>IF($E3511="","",IFERROR(INDEX('01_Cad_Pecas'!$H$2:$H$5000,MATCH($E3511,'01_Cad_Pecas'!$D$2:$D$5000,0)),IFERROR(INDEX('01_Cad_Pecas'!$H$2:$H$5000,MATCH(VALUE($E3511),'01_Cad_Pecas'!$D$2:$D$5000,0)),"")))</f>
        <v/>
      </c>
      <c r="L3511" s="14">
        <f>IF($E3511="","",IFERROR(INDEX('01_Cad_Pecas'!$I$2:$I$5000,MATCH($E3511,'01_Cad_Pecas'!$D$2:$D$5000,0)),IFERROR(INDEX('01_Cad_Pecas'!$I$2:$I$5000,MATCH(VALUE($E3511),'01_Cad_Pecas'!$D$2:$D$5000,0)),"")))</f>
        <v/>
      </c>
      <c r="M3511" s="14">
        <f>IF(OR($J3511="",$L3511=""),"",IF($K3511="",0,$K3511)+$J3511*$L3511)</f>
        <v/>
      </c>
      <c r="N3511" s="14" t="n">
        <v>46213</v>
      </c>
      <c r="O3511" s="14" t="n">
        <v>12</v>
      </c>
      <c r="P3511" s="14" t="n"/>
      <c r="Q3511" s="14" t="n"/>
      <c r="R3511" s="14" t="n"/>
      <c r="S3511" s="14" t="n"/>
      <c r="T3511" s="14">
        <f>IF(OR($J3511="",$O3511=""),"",$O3511/$J3511)</f>
        <v/>
      </c>
      <c r="U3511" s="14" t="inlineStr">
        <is>
          <t>Concluído</t>
        </is>
      </c>
      <c r="V3511" s="14" t="n"/>
      <c r="W3511" s="14" t="n"/>
      <c r="X3511" s="14" t="n"/>
      <c r="Y3511" s="14" t="n"/>
      <c r="Z3511" s="14" t="n"/>
      <c r="AA3511" s="11" t="n"/>
      <c r="AB3511" s="14">
        <f>B3511&amp;"|"&amp;I3511</f>
        <v/>
      </c>
      <c r="AC3511">
        <f>IF($B3511="","","|"&amp;SUBSTITUTE(TRIM(SUBSTITUTE(SUBSTITUTE(SUBSTITUTE(SUBSTITUTE(SUBSTITUTE(SUBSTITUTE(SUBSTITUTE(SUBSTITUTE(SUBSTITUTE(SUBSTITUTE(SUBSTITUTE(SUBSTITUTE(SUBSTITUTE(SUBSTITUTE(TRIM($B3511&amp;""),CHAR(10)," "),CHAR(13)," "),"."," "),";"," "),","," "),"/"," "),"+"," "),"-"," "),"  "," "),"  "," "),"  "," "),"  "," "),"  "," "),"  "," "))," ","|")&amp;"|")</f>
        <v/>
      </c>
      <c r="AD3511">
        <f>TRIM($I3511&amp;"")</f>
        <v/>
      </c>
    </row>
    <row r="3512" ht="36" customHeight="1">
      <c r="A3512" s="9" t="n">
        <v>46212</v>
      </c>
      <c r="B3512" s="14" t="inlineStr">
        <is>
          <t>10241</t>
        </is>
      </c>
      <c r="C3512" s="14" t="inlineStr">
        <is>
          <t>M/C 0717 (MARROM)</t>
        </is>
      </c>
      <c r="D3512" s="14" t="inlineStr">
        <is>
          <t>11 USINAGEM</t>
        </is>
      </c>
      <c r="E3512" s="14" t="n">
        <v>20020005</v>
      </c>
      <c r="F3512" s="14" t="inlineStr">
        <is>
          <t>(5) FECHAMENTO IV 453X327X12 MDF - BASE DUBAI</t>
        </is>
      </c>
      <c r="G3512" s="14" t="inlineStr">
        <is>
          <t>11 USINAGEM</t>
        </is>
      </c>
      <c r="H3512" s="14" t="inlineStr">
        <is>
          <t>11 USINAGEM</t>
        </is>
      </c>
      <c r="I3512" s="9" t="inlineStr">
        <is>
          <t>11 USINAGEM</t>
        </is>
      </c>
      <c r="J3512" s="9" t="n">
        <v>6</v>
      </c>
      <c r="K3512" s="14">
        <f>IF($E3512="","",IFERROR(INDEX('01_Cad_Pecas'!$H$2:$H$5000,MATCH($E3512,'01_Cad_Pecas'!$D$2:$D$5000,0)),IFERROR(INDEX('01_Cad_Pecas'!$H$2:$H$5000,MATCH(VALUE($E3512),'01_Cad_Pecas'!$D$2:$D$5000,0)),"")))</f>
        <v/>
      </c>
      <c r="L3512" s="14">
        <f>IF($E3512="","",IFERROR(INDEX('01_Cad_Pecas'!$I$2:$I$5000,MATCH($E3512,'01_Cad_Pecas'!$D$2:$D$5000,0)),IFERROR(INDEX('01_Cad_Pecas'!$I$2:$I$5000,MATCH(VALUE($E3512),'01_Cad_Pecas'!$D$2:$D$5000,0)),"")))</f>
        <v/>
      </c>
      <c r="M3512" s="14">
        <f>IF(OR($J3512="",$L3512=""),"",IF($K3512="",0,$K3512)+$J3512*$L3512)</f>
        <v/>
      </c>
      <c r="N3512" s="14" t="n">
        <v>46213</v>
      </c>
      <c r="O3512" s="14" t="n">
        <v>6</v>
      </c>
      <c r="P3512" s="14" t="n"/>
      <c r="Q3512" s="14" t="n"/>
      <c r="R3512" s="14" t="n"/>
      <c r="S3512" s="14" t="n"/>
      <c r="T3512" s="14">
        <f>IF(OR($J3512="",$O3512=""),"",$O3512/$J3512)</f>
        <v/>
      </c>
      <c r="U3512" s="14" t="inlineStr">
        <is>
          <t>Concluído</t>
        </is>
      </c>
      <c r="V3512" s="14" t="n"/>
      <c r="W3512" s="14" t="n"/>
      <c r="X3512" s="14" t="n"/>
      <c r="Y3512" s="14" t="n"/>
      <c r="Z3512" s="14" t="n"/>
      <c r="AA3512" s="11" t="n"/>
      <c r="AB3512" s="14">
        <f>B3512&amp;"|"&amp;I3512</f>
        <v/>
      </c>
      <c r="AC3512">
        <f>IF($B3512="","","|"&amp;SUBSTITUTE(TRIM(SUBSTITUTE(SUBSTITUTE(SUBSTITUTE(SUBSTITUTE(SUBSTITUTE(SUBSTITUTE(SUBSTITUTE(SUBSTITUTE(SUBSTITUTE(SUBSTITUTE(SUBSTITUTE(SUBSTITUTE(SUBSTITUTE(SUBSTITUTE(TRIM($B3512&amp;""),CHAR(10)," "),CHAR(13)," "),"."," "),";"," "),","," "),"/"," "),"+"," "),"-"," "),"  "," "),"  "," "),"  "," "),"  "," "),"  "," "),"  "," "))," ","|")&amp;"|")</f>
        <v/>
      </c>
      <c r="AD3512">
        <f>TRIM($I3512&amp;"")</f>
        <v/>
      </c>
    </row>
    <row r="3513" ht="36" customHeight="1">
      <c r="A3513" s="9" t="n">
        <v>46212</v>
      </c>
      <c r="B3513" s="14" t="inlineStr">
        <is>
          <t>10241</t>
        </is>
      </c>
      <c r="C3513" s="14" t="inlineStr">
        <is>
          <t>M/C 0717 (MARROM)</t>
        </is>
      </c>
      <c r="D3513" s="14" t="inlineStr">
        <is>
          <t>11 USINAGEM</t>
        </is>
      </c>
      <c r="E3513" s="14" t="n">
        <v>20013102</v>
      </c>
      <c r="F3513" s="14" t="inlineStr">
        <is>
          <t>(10)PE MAIOR 760X100 (170) X15 MDF-MIAMI 1,37X0,80</t>
        </is>
      </c>
      <c r="G3513" s="14" t="inlineStr">
        <is>
          <t>11 USINAGEM</t>
        </is>
      </c>
      <c r="H3513" s="14" t="inlineStr">
        <is>
          <t>11 USINAGEM</t>
        </is>
      </c>
      <c r="I3513" s="9" t="inlineStr">
        <is>
          <t>11 USINAGEM</t>
        </is>
      </c>
      <c r="J3513" s="9" t="n">
        <v>72</v>
      </c>
      <c r="K3513" s="14">
        <f>IF($E3513="","",IFERROR(INDEX('01_Cad_Pecas'!$H$2:$H$5000,MATCH($E3513,'01_Cad_Pecas'!$D$2:$D$5000,0)),IFERROR(INDEX('01_Cad_Pecas'!$H$2:$H$5000,MATCH(VALUE($E3513),'01_Cad_Pecas'!$D$2:$D$5000,0)),"")))</f>
        <v/>
      </c>
      <c r="L3513" s="14">
        <f>IF($E3513="","",IFERROR(INDEX('01_Cad_Pecas'!$I$2:$I$5000,MATCH($E3513,'01_Cad_Pecas'!$D$2:$D$5000,0)),IFERROR(INDEX('01_Cad_Pecas'!$I$2:$I$5000,MATCH(VALUE($E3513),'01_Cad_Pecas'!$D$2:$D$5000,0)),"")))</f>
        <v/>
      </c>
      <c r="M3513" s="14">
        <f>IF(OR($J3513="",$L3513=""),"",IF($K3513="",0,$K3513)+$J3513*$L3513)</f>
        <v/>
      </c>
      <c r="N3513" s="14" t="n">
        <v>46213</v>
      </c>
      <c r="O3513" s="14" t="n">
        <v>72</v>
      </c>
      <c r="P3513" s="14" t="n"/>
      <c r="Q3513" s="14" t="n"/>
      <c r="R3513" s="14" t="n"/>
      <c r="S3513" s="14" t="n"/>
      <c r="T3513" s="14">
        <f>IF(OR($J3513="",$O3513=""),"",$O3513/$J3513)</f>
        <v/>
      </c>
      <c r="U3513" s="14" t="inlineStr">
        <is>
          <t>Concluído</t>
        </is>
      </c>
      <c r="V3513" s="14" t="n"/>
      <c r="W3513" s="14" t="n"/>
      <c r="X3513" s="14" t="n"/>
      <c r="Y3513" s="14" t="n"/>
      <c r="Z3513" s="14" t="n"/>
      <c r="AA3513" s="11" t="n"/>
      <c r="AB3513" s="14">
        <f>B3513&amp;"|"&amp;I3513</f>
        <v/>
      </c>
      <c r="AC3513">
        <f>IF($B3513="","","|"&amp;SUBSTITUTE(TRIM(SUBSTITUTE(SUBSTITUTE(SUBSTITUTE(SUBSTITUTE(SUBSTITUTE(SUBSTITUTE(SUBSTITUTE(SUBSTITUTE(SUBSTITUTE(SUBSTITUTE(SUBSTITUTE(SUBSTITUTE(SUBSTITUTE(SUBSTITUTE(TRIM($B3513&amp;""),CHAR(10)," "),CHAR(13)," "),"."," "),";"," "),","," "),"/"," "),"+"," "),"-"," "),"  "," "),"  "," "),"  "," "),"  "," "),"  "," "),"  "," "))," ","|")&amp;"|")</f>
        <v/>
      </c>
      <c r="AD3513">
        <f>TRIM($I3513&amp;"")</f>
        <v/>
      </c>
    </row>
    <row r="3514" ht="36" customHeight="1">
      <c r="A3514" s="9" t="n">
        <v>46212</v>
      </c>
      <c r="B3514" s="14" t="inlineStr">
        <is>
          <t>10241</t>
        </is>
      </c>
      <c r="C3514" s="14" t="inlineStr">
        <is>
          <t>M/C 0717 (MARROM)</t>
        </is>
      </c>
      <c r="D3514" s="14" t="inlineStr">
        <is>
          <t>11 USINAGEM</t>
        </is>
      </c>
      <c r="E3514" s="14" t="n">
        <v>20013103</v>
      </c>
      <c r="F3514" s="14" t="inlineStr">
        <is>
          <t>(4) PE MENOR 760X85 (135) X15 MDF-MIAMI 1,37X0,80</t>
        </is>
      </c>
      <c r="G3514" s="14" t="inlineStr">
        <is>
          <t>11 USINAGEM</t>
        </is>
      </c>
      <c r="H3514" s="14" t="inlineStr">
        <is>
          <t>11 USINAGEM</t>
        </is>
      </c>
      <c r="I3514" s="9" t="inlineStr">
        <is>
          <t>11 USINAGEM</t>
        </is>
      </c>
      <c r="J3514" s="9" t="n">
        <v>72</v>
      </c>
      <c r="K3514" s="14">
        <f>IF($E3514="","",IFERROR(INDEX('01_Cad_Pecas'!$H$2:$H$5000,MATCH($E3514,'01_Cad_Pecas'!$D$2:$D$5000,0)),IFERROR(INDEX('01_Cad_Pecas'!$H$2:$H$5000,MATCH(VALUE($E3514),'01_Cad_Pecas'!$D$2:$D$5000,0)),"")))</f>
        <v/>
      </c>
      <c r="L3514" s="14">
        <f>IF($E3514="","",IFERROR(INDEX('01_Cad_Pecas'!$I$2:$I$5000,MATCH($E3514,'01_Cad_Pecas'!$D$2:$D$5000,0)),IFERROR(INDEX('01_Cad_Pecas'!$I$2:$I$5000,MATCH(VALUE($E3514),'01_Cad_Pecas'!$D$2:$D$5000,0)),"")))</f>
        <v/>
      </c>
      <c r="M3514" s="14">
        <f>IF(OR($J3514="",$L3514=""),"",IF($K3514="",0,$K3514)+$J3514*$L3514)</f>
        <v/>
      </c>
      <c r="N3514" s="14" t="n">
        <v>46213</v>
      </c>
      <c r="O3514" s="14" t="n">
        <v>72</v>
      </c>
      <c r="P3514" s="14" t="n"/>
      <c r="Q3514" s="14" t="n"/>
      <c r="R3514" s="14" t="n"/>
      <c r="S3514" s="14" t="n"/>
      <c r="T3514" s="14">
        <f>IF(OR($J3514="",$O3514=""),"",$O3514/$J3514)</f>
        <v/>
      </c>
      <c r="U3514" s="14" t="inlineStr">
        <is>
          <t>Concluído</t>
        </is>
      </c>
      <c r="V3514" s="14" t="n"/>
      <c r="W3514" s="14" t="n"/>
      <c r="X3514" s="14" t="n"/>
      <c r="Y3514" s="14" t="n"/>
      <c r="Z3514" s="14" t="n"/>
      <c r="AA3514" s="11" t="n"/>
      <c r="AB3514" s="14">
        <f>B3514&amp;"|"&amp;I3514</f>
        <v/>
      </c>
      <c r="AC3514">
        <f>IF($B3514="","","|"&amp;SUBSTITUTE(TRIM(SUBSTITUTE(SUBSTITUTE(SUBSTITUTE(SUBSTITUTE(SUBSTITUTE(SUBSTITUTE(SUBSTITUTE(SUBSTITUTE(SUBSTITUTE(SUBSTITUTE(SUBSTITUTE(SUBSTITUTE(SUBSTITUTE(SUBSTITUTE(TRIM($B3514&amp;""),CHAR(10)," "),CHAR(13)," "),"."," "),";"," "),","," "),"/"," "),"+"," "),"-"," "),"  "," "),"  "," "),"  "," "),"  "," "),"  "," "),"  "," "))," ","|")&amp;"|")</f>
        <v/>
      </c>
      <c r="AD3514">
        <f>TRIM($I3514&amp;"")</f>
        <v/>
      </c>
    </row>
    <row r="3515" ht="36" customHeight="1">
      <c r="A3515" s="9" t="n">
        <v>46212</v>
      </c>
      <c r="B3515" s="14" t="inlineStr">
        <is>
          <t>10241</t>
        </is>
      </c>
      <c r="C3515" s="14" t="inlineStr">
        <is>
          <t>M/C 0717 (MARROM)</t>
        </is>
      </c>
      <c r="D3515" s="14" t="inlineStr">
        <is>
          <t>11 USINAGEM</t>
        </is>
      </c>
      <c r="E3515" s="14" t="n">
        <v>20020001</v>
      </c>
      <c r="F3515" s="14" t="inlineStr">
        <is>
          <t>(1) LATERAL 1180X92X15 MDF - BASE DUBAI</t>
        </is>
      </c>
      <c r="G3515" s="14" t="inlineStr">
        <is>
          <t>11 USINAGEM</t>
        </is>
      </c>
      <c r="H3515" s="14" t="inlineStr">
        <is>
          <t>11 USINAGEM</t>
        </is>
      </c>
      <c r="I3515" s="9" t="inlineStr">
        <is>
          <t>11 USINAGEM</t>
        </is>
      </c>
      <c r="J3515" s="9" t="n">
        <v>24</v>
      </c>
      <c r="K3515" s="14">
        <f>IF($E3515="","",IFERROR(INDEX('01_Cad_Pecas'!$H$2:$H$5000,MATCH($E3515,'01_Cad_Pecas'!$D$2:$D$5000,0)),IFERROR(INDEX('01_Cad_Pecas'!$H$2:$H$5000,MATCH(VALUE($E3515),'01_Cad_Pecas'!$D$2:$D$5000,0)),"")))</f>
        <v/>
      </c>
      <c r="L3515" s="14">
        <f>IF($E3515="","",IFERROR(INDEX('01_Cad_Pecas'!$I$2:$I$5000,MATCH($E3515,'01_Cad_Pecas'!$D$2:$D$5000,0)),IFERROR(INDEX('01_Cad_Pecas'!$I$2:$I$5000,MATCH(VALUE($E3515),'01_Cad_Pecas'!$D$2:$D$5000,0)),"")))</f>
        <v/>
      </c>
      <c r="M3515" s="14">
        <f>IF(OR($J3515="",$L3515=""),"",IF($K3515="",0,$K3515)+$J3515*$L3515)</f>
        <v/>
      </c>
      <c r="N3515" s="14" t="n">
        <v>46213</v>
      </c>
      <c r="O3515" s="14" t="n">
        <v>24</v>
      </c>
      <c r="P3515" s="14" t="n"/>
      <c r="Q3515" s="14" t="n"/>
      <c r="R3515" s="14" t="n"/>
      <c r="S3515" s="14" t="n"/>
      <c r="T3515" s="14">
        <f>IF(OR($J3515="",$O3515=""),"",$O3515/$J3515)</f>
        <v/>
      </c>
      <c r="U3515" s="14" t="inlineStr">
        <is>
          <t>Concluído</t>
        </is>
      </c>
      <c r="V3515" s="14" t="n"/>
      <c r="W3515" s="14" t="n"/>
      <c r="X3515" s="14" t="n"/>
      <c r="Y3515" s="14" t="n"/>
      <c r="Z3515" s="14" t="n"/>
      <c r="AA3515" s="11" t="n"/>
      <c r="AB3515" s="14">
        <f>B3515&amp;"|"&amp;I3515</f>
        <v/>
      </c>
      <c r="AC3515">
        <f>IF($B3515="","","|"&amp;SUBSTITUTE(TRIM(SUBSTITUTE(SUBSTITUTE(SUBSTITUTE(SUBSTITUTE(SUBSTITUTE(SUBSTITUTE(SUBSTITUTE(SUBSTITUTE(SUBSTITUTE(SUBSTITUTE(SUBSTITUTE(SUBSTITUTE(SUBSTITUTE(SUBSTITUTE(TRIM($B3515&amp;""),CHAR(10)," "),CHAR(13)," "),"."," "),";"," "),","," "),"/"," "),"+"," "),"-"," "),"  "," "),"  "," "),"  "," "),"  "," "),"  "," "),"  "," "))," ","|")&amp;"|")</f>
        <v/>
      </c>
      <c r="AD3515">
        <f>TRIM($I3515&amp;"")</f>
        <v/>
      </c>
    </row>
    <row r="3516" ht="36" customHeight="1">
      <c r="A3516" s="9" t="n">
        <v>46212</v>
      </c>
      <c r="B3516" s="14" t="inlineStr">
        <is>
          <t>10241</t>
        </is>
      </c>
      <c r="C3516" s="14" t="inlineStr">
        <is>
          <t>M/C 0717 (MARROM)</t>
        </is>
      </c>
      <c r="D3516" s="14" t="inlineStr">
        <is>
          <t>11 USINAGEM</t>
        </is>
      </c>
      <c r="E3516" s="14" t="n">
        <v>20031202</v>
      </c>
      <c r="F3516" s="14" t="inlineStr">
        <is>
          <t>(4) PE MAIOR 800(818)X100(169)X15 MDF - NOVA YORK</t>
        </is>
      </c>
      <c r="G3516" s="14" t="inlineStr">
        <is>
          <t>11 USINAGEM</t>
        </is>
      </c>
      <c r="H3516" s="14" t="inlineStr">
        <is>
          <t>11 USINAGEM</t>
        </is>
      </c>
      <c r="I3516" s="9" t="inlineStr">
        <is>
          <t>11 USINAGEM</t>
        </is>
      </c>
      <c r="J3516" s="9" t="n">
        <v>12</v>
      </c>
      <c r="K3516" s="14">
        <f>IF($E3516="","",IFERROR(INDEX('01_Cad_Pecas'!$H$2:$H$5000,MATCH($E3516,'01_Cad_Pecas'!$D$2:$D$5000,0)),IFERROR(INDEX('01_Cad_Pecas'!$H$2:$H$5000,MATCH(VALUE($E3516),'01_Cad_Pecas'!$D$2:$D$5000,0)),"")))</f>
        <v/>
      </c>
      <c r="L3516" s="14">
        <f>IF($E3516="","",IFERROR(INDEX('01_Cad_Pecas'!$I$2:$I$5000,MATCH($E3516,'01_Cad_Pecas'!$D$2:$D$5000,0)),IFERROR(INDEX('01_Cad_Pecas'!$I$2:$I$5000,MATCH(VALUE($E3516),'01_Cad_Pecas'!$D$2:$D$5000,0)),"")))</f>
        <v/>
      </c>
      <c r="M3516" s="14">
        <f>IF(OR($J3516="",$L3516=""),"",IF($K3516="",0,$K3516)+$J3516*$L3516)</f>
        <v/>
      </c>
      <c r="N3516" s="14" t="n">
        <v>46213</v>
      </c>
      <c r="O3516" s="14" t="n">
        <v>12</v>
      </c>
      <c r="P3516" s="14" t="n"/>
      <c r="Q3516" s="14" t="n"/>
      <c r="R3516" s="14" t="n"/>
      <c r="S3516" s="14" t="n"/>
      <c r="T3516" s="14">
        <f>IF(OR($J3516="",$O3516=""),"",$O3516/$J3516)</f>
        <v/>
      </c>
      <c r="U3516" s="14" t="inlineStr">
        <is>
          <t>Concluído</t>
        </is>
      </c>
      <c r="V3516" s="14" t="n"/>
      <c r="W3516" s="14" t="n"/>
      <c r="X3516" s="14" t="n"/>
      <c r="Y3516" s="14" t="n"/>
      <c r="Z3516" s="14" t="n"/>
      <c r="AA3516" s="11" t="n"/>
      <c r="AB3516" s="14">
        <f>B3516&amp;"|"&amp;I3516</f>
        <v/>
      </c>
      <c r="AC3516">
        <f>IF($B3516="","","|"&amp;SUBSTITUTE(TRIM(SUBSTITUTE(SUBSTITUTE(SUBSTITUTE(SUBSTITUTE(SUBSTITUTE(SUBSTITUTE(SUBSTITUTE(SUBSTITUTE(SUBSTITUTE(SUBSTITUTE(SUBSTITUTE(SUBSTITUTE(SUBSTITUTE(SUBSTITUTE(TRIM($B3516&amp;""),CHAR(10)," "),CHAR(13)," "),"."," "),";"," "),","," "),"/"," "),"+"," "),"-"," "),"  "," "),"  "," "),"  "," "),"  "," "),"  "," "),"  "," "))," ","|")&amp;"|")</f>
        <v/>
      </c>
      <c r="AD3516">
        <f>TRIM($I3516&amp;"")</f>
        <v/>
      </c>
    </row>
    <row r="3517" ht="36" customHeight="1">
      <c r="A3517" s="9" t="n">
        <v>46212</v>
      </c>
      <c r="B3517" s="14" t="inlineStr">
        <is>
          <t>10241</t>
        </is>
      </c>
      <c r="C3517" s="14" t="inlineStr">
        <is>
          <t>M/C 0717 (MARROM)</t>
        </is>
      </c>
      <c r="D3517" s="14" t="inlineStr">
        <is>
          <t>11 USINAGEM</t>
        </is>
      </c>
      <c r="E3517" s="14" t="n">
        <v>20031203</v>
      </c>
      <c r="F3517" s="14" t="inlineStr">
        <is>
          <t>(5) PE MENOR 800(818)X84(138)X15 MDF - NOVA YORK</t>
        </is>
      </c>
      <c r="G3517" s="14" t="inlineStr">
        <is>
          <t>11 USINAGEM</t>
        </is>
      </c>
      <c r="H3517" s="14" t="inlineStr">
        <is>
          <t>11 USINAGEM</t>
        </is>
      </c>
      <c r="I3517" s="9" t="inlineStr">
        <is>
          <t>11 USINAGEM</t>
        </is>
      </c>
      <c r="J3517" s="9" t="n">
        <v>12</v>
      </c>
      <c r="K3517" s="14">
        <f>IF($E3517="","",IFERROR(INDEX('01_Cad_Pecas'!$H$2:$H$5000,MATCH($E3517,'01_Cad_Pecas'!$D$2:$D$5000,0)),IFERROR(INDEX('01_Cad_Pecas'!$H$2:$H$5000,MATCH(VALUE($E3517),'01_Cad_Pecas'!$D$2:$D$5000,0)),"")))</f>
        <v/>
      </c>
      <c r="L3517" s="14">
        <f>IF($E3517="","",IFERROR(INDEX('01_Cad_Pecas'!$I$2:$I$5000,MATCH($E3517,'01_Cad_Pecas'!$D$2:$D$5000,0)),IFERROR(INDEX('01_Cad_Pecas'!$I$2:$I$5000,MATCH(VALUE($E3517),'01_Cad_Pecas'!$D$2:$D$5000,0)),"")))</f>
        <v/>
      </c>
      <c r="M3517" s="14">
        <f>IF(OR($J3517="",$L3517=""),"",IF($K3517="",0,$K3517)+$J3517*$L3517)</f>
        <v/>
      </c>
      <c r="N3517" s="14" t="n">
        <v>46213</v>
      </c>
      <c r="O3517" s="14" t="n">
        <v>12</v>
      </c>
      <c r="P3517" s="14" t="n"/>
      <c r="Q3517" s="14" t="n"/>
      <c r="R3517" s="14" t="n"/>
      <c r="S3517" s="14" t="n"/>
      <c r="T3517" s="14">
        <f>IF(OR($J3517="",$O3517=""),"",$O3517/$J3517)</f>
        <v/>
      </c>
      <c r="U3517" s="14" t="inlineStr">
        <is>
          <t>Concluído</t>
        </is>
      </c>
      <c r="V3517" s="14" t="n"/>
      <c r="W3517" s="14" t="n"/>
      <c r="X3517" s="14" t="n"/>
      <c r="Y3517" s="14" t="n"/>
      <c r="Z3517" s="14" t="n"/>
      <c r="AA3517" s="11" t="n"/>
      <c r="AB3517" s="14">
        <f>B3517&amp;"|"&amp;I3517</f>
        <v/>
      </c>
      <c r="AC3517">
        <f>IF($B3517="","","|"&amp;SUBSTITUTE(TRIM(SUBSTITUTE(SUBSTITUTE(SUBSTITUTE(SUBSTITUTE(SUBSTITUTE(SUBSTITUTE(SUBSTITUTE(SUBSTITUTE(SUBSTITUTE(SUBSTITUTE(SUBSTITUTE(SUBSTITUTE(SUBSTITUTE(SUBSTITUTE(TRIM($B3517&amp;""),CHAR(10)," "),CHAR(13)," "),"."," "),";"," "),","," "),"/"," "),"+"," "),"-"," "),"  "," "),"  "," "),"  "," "),"  "," "),"  "," "),"  "," "))," ","|")&amp;"|")</f>
        <v/>
      </c>
      <c r="AD3517">
        <f>TRIM($I3517&amp;"")</f>
        <v/>
      </c>
    </row>
    <row r="3518" ht="36" customHeight="1">
      <c r="A3518" s="9" t="n">
        <v>46212</v>
      </c>
      <c r="B3518" s="14" t="inlineStr">
        <is>
          <t>10241</t>
        </is>
      </c>
      <c r="C3518" s="14" t="inlineStr">
        <is>
          <t>M/C 0717 (MARROM)</t>
        </is>
      </c>
      <c r="D3518" s="14" t="inlineStr">
        <is>
          <t>11 USINAGEM</t>
        </is>
      </c>
      <c r="E3518" s="14" t="n">
        <v>30008101</v>
      </c>
      <c r="F3518" s="14" t="inlineStr">
        <is>
          <t>ENCOSTO 445X280X15 MDF - CAD CORDOBA</t>
        </is>
      </c>
      <c r="G3518" s="14" t="inlineStr">
        <is>
          <t>11 USINAGEM</t>
        </is>
      </c>
      <c r="H3518" s="14" t="inlineStr">
        <is>
          <t>11 USINAGEM</t>
        </is>
      </c>
      <c r="I3518" s="9" t="inlineStr">
        <is>
          <t>11 USINAGEM</t>
        </is>
      </c>
      <c r="J3518" s="9" t="n">
        <v>6</v>
      </c>
      <c r="K3518" s="14">
        <f>IF($E3518="","",IFERROR(INDEX('01_Cad_Pecas'!$H$2:$H$5000,MATCH($E3518,'01_Cad_Pecas'!$D$2:$D$5000,0)),IFERROR(INDEX('01_Cad_Pecas'!$H$2:$H$5000,MATCH(VALUE($E3518),'01_Cad_Pecas'!$D$2:$D$5000,0)),"")))</f>
        <v/>
      </c>
      <c r="L3518" s="14">
        <f>IF($E3518="","",IFERROR(INDEX('01_Cad_Pecas'!$I$2:$I$5000,MATCH($E3518,'01_Cad_Pecas'!$D$2:$D$5000,0)),IFERROR(INDEX('01_Cad_Pecas'!$I$2:$I$5000,MATCH(VALUE($E3518),'01_Cad_Pecas'!$D$2:$D$5000,0)),"")))</f>
        <v/>
      </c>
      <c r="M3518" s="14">
        <f>IF(OR($J3518="",$L3518=""),"",IF($K3518="",0,$K3518)+$J3518*$L3518)</f>
        <v/>
      </c>
      <c r="N3518" s="14" t="n">
        <v>46213</v>
      </c>
      <c r="O3518" s="14" t="n">
        <v>6</v>
      </c>
      <c r="P3518" s="14" t="n"/>
      <c r="Q3518" s="14" t="n"/>
      <c r="R3518" s="14" t="n"/>
      <c r="S3518" s="14" t="n"/>
      <c r="T3518" s="14">
        <f>IF(OR($J3518="",$O3518=""),"",$O3518/$J3518)</f>
        <v/>
      </c>
      <c r="U3518" s="14" t="inlineStr">
        <is>
          <t>Concluído</t>
        </is>
      </c>
      <c r="V3518" s="14" t="n"/>
      <c r="W3518" s="14" t="n"/>
      <c r="X3518" s="14" t="n"/>
      <c r="Y3518" s="14" t="n"/>
      <c r="Z3518" s="14" t="n"/>
      <c r="AA3518" s="11" t="n"/>
      <c r="AB3518" s="14">
        <f>B3518&amp;"|"&amp;I3518</f>
        <v/>
      </c>
      <c r="AC3518">
        <f>IF($B3518="","","|"&amp;SUBSTITUTE(TRIM(SUBSTITUTE(SUBSTITUTE(SUBSTITUTE(SUBSTITUTE(SUBSTITUTE(SUBSTITUTE(SUBSTITUTE(SUBSTITUTE(SUBSTITUTE(SUBSTITUTE(SUBSTITUTE(SUBSTITUTE(SUBSTITUTE(SUBSTITUTE(TRIM($B3518&amp;""),CHAR(10)," "),CHAR(13)," "),"."," "),";"," "),","," "),"/"," "),"+"," "),"-"," "),"  "," "),"  "," "),"  "," "),"  "," "),"  "," "),"  "," "))," ","|")&amp;"|")</f>
        <v/>
      </c>
      <c r="AD3518">
        <f>TRIM($I3518&amp;"")</f>
        <v/>
      </c>
    </row>
    <row r="3519" ht="36" customHeight="1">
      <c r="A3519" s="9" t="n">
        <v>46212</v>
      </c>
      <c r="B3519" s="14" t="inlineStr">
        <is>
          <t>10241</t>
        </is>
      </c>
      <c r="C3519" s="14" t="inlineStr">
        <is>
          <t>M/C 0717 (MARROM)</t>
        </is>
      </c>
      <c r="D3519" s="14" t="inlineStr">
        <is>
          <t>11 USINAGEM</t>
        </is>
      </c>
      <c r="E3519" s="14" t="n">
        <v>20052001</v>
      </c>
      <c r="F3519" s="14" t="inlineStr">
        <is>
          <t>(2-4) TRAVESSA 742X122X25 MDF - MESA ATHENAS</t>
        </is>
      </c>
      <c r="G3519" s="14" t="inlineStr">
        <is>
          <t>11 USINAGEM</t>
        </is>
      </c>
      <c r="H3519" s="14" t="inlineStr">
        <is>
          <t>11 USINAGEM</t>
        </is>
      </c>
      <c r="I3519" s="9" t="inlineStr">
        <is>
          <t>11 USINAGEM</t>
        </is>
      </c>
      <c r="J3519" s="9" t="n">
        <v>28</v>
      </c>
      <c r="K3519" s="14">
        <f>IF($E3519="","",IFERROR(INDEX('01_Cad_Pecas'!$H$2:$H$5000,MATCH($E3519,'01_Cad_Pecas'!$D$2:$D$5000,0)),IFERROR(INDEX('01_Cad_Pecas'!$H$2:$H$5000,MATCH(VALUE($E3519),'01_Cad_Pecas'!$D$2:$D$5000,0)),"")))</f>
        <v/>
      </c>
      <c r="L3519" s="14">
        <f>IF($E3519="","",IFERROR(INDEX('01_Cad_Pecas'!$I$2:$I$5000,MATCH($E3519,'01_Cad_Pecas'!$D$2:$D$5000,0)),IFERROR(INDEX('01_Cad_Pecas'!$I$2:$I$5000,MATCH(VALUE($E3519),'01_Cad_Pecas'!$D$2:$D$5000,0)),"")))</f>
        <v/>
      </c>
      <c r="M3519" s="14">
        <f>IF(OR($J3519="",$L3519=""),"",IF($K3519="",0,$K3519)+$J3519*$L3519)</f>
        <v/>
      </c>
      <c r="N3519" s="14" t="n">
        <v>46213</v>
      </c>
      <c r="O3519" s="14" t="n">
        <v>28</v>
      </c>
      <c r="P3519" s="14" t="n"/>
      <c r="Q3519" s="14" t="n"/>
      <c r="R3519" s="14" t="n"/>
      <c r="S3519" s="14" t="n"/>
      <c r="T3519" s="14">
        <f>IF(OR($J3519="",$O3519=""),"",$O3519/$J3519)</f>
        <v/>
      </c>
      <c r="U3519" s="14" t="inlineStr">
        <is>
          <t>Concluído</t>
        </is>
      </c>
      <c r="V3519" s="14" t="n"/>
      <c r="W3519" s="14" t="n"/>
      <c r="X3519" s="14" t="n"/>
      <c r="Y3519" s="14" t="n"/>
      <c r="Z3519" s="14" t="n"/>
      <c r="AA3519" s="11" t="n"/>
      <c r="AB3519" s="14">
        <f>B3519&amp;"|"&amp;I3519</f>
        <v/>
      </c>
      <c r="AC3519">
        <f>IF($B3519="","","|"&amp;SUBSTITUTE(TRIM(SUBSTITUTE(SUBSTITUTE(SUBSTITUTE(SUBSTITUTE(SUBSTITUTE(SUBSTITUTE(SUBSTITUTE(SUBSTITUTE(SUBSTITUTE(SUBSTITUTE(SUBSTITUTE(SUBSTITUTE(SUBSTITUTE(SUBSTITUTE(TRIM($B3519&amp;""),CHAR(10)," "),CHAR(13)," "),"."," "),";"," "),","," "),"/"," "),"+"," "),"-"," "),"  "," "),"  "," "),"  "," "),"  "," "),"  "," "),"  "," "))," ","|")&amp;"|")</f>
        <v/>
      </c>
      <c r="AD3519">
        <f>TRIM($I3519&amp;"")</f>
        <v/>
      </c>
    </row>
    <row r="3520" ht="36" customHeight="1">
      <c r="A3520" s="9" t="n">
        <v>46212</v>
      </c>
      <c r="B3520" s="14" t="inlineStr">
        <is>
          <t>10241</t>
        </is>
      </c>
      <c r="C3520" s="14" t="inlineStr">
        <is>
          <t>M/C 0717 (MARROM)</t>
        </is>
      </c>
      <c r="D3520" s="14" t="inlineStr">
        <is>
          <t>11 USINAGEM</t>
        </is>
      </c>
      <c r="E3520" s="14" t="n">
        <v>20052003</v>
      </c>
      <c r="F3520" s="14" t="inlineStr">
        <is>
          <t>(6)BASE MENOR 386 (189)X124X25 MDF - MESA ATHENAS</t>
        </is>
      </c>
      <c r="G3520" s="14" t="inlineStr">
        <is>
          <t>11 USINAGEM</t>
        </is>
      </c>
      <c r="H3520" s="14" t="inlineStr">
        <is>
          <t>11 USINAGEM</t>
        </is>
      </c>
      <c r="I3520" s="9" t="inlineStr">
        <is>
          <t>11 USINAGEM</t>
        </is>
      </c>
      <c r="J3520" s="9" t="n">
        <v>12</v>
      </c>
      <c r="K3520" s="14">
        <f>IF($E3520="","",IFERROR(INDEX('01_Cad_Pecas'!$H$2:$H$5000,MATCH($E3520,'01_Cad_Pecas'!$D$2:$D$5000,0)),IFERROR(INDEX('01_Cad_Pecas'!$H$2:$H$5000,MATCH(VALUE($E3520),'01_Cad_Pecas'!$D$2:$D$5000,0)),"")))</f>
        <v/>
      </c>
      <c r="L3520" s="14">
        <f>IF($E3520="","",IFERROR(INDEX('01_Cad_Pecas'!$I$2:$I$5000,MATCH($E3520,'01_Cad_Pecas'!$D$2:$D$5000,0)),IFERROR(INDEX('01_Cad_Pecas'!$I$2:$I$5000,MATCH(VALUE($E3520),'01_Cad_Pecas'!$D$2:$D$5000,0)),"")))</f>
        <v/>
      </c>
      <c r="M3520" s="14">
        <f>IF(OR($J3520="",$L3520=""),"",IF($K3520="",0,$K3520)+$J3520*$L3520)</f>
        <v/>
      </c>
      <c r="N3520" s="14" t="n">
        <v>46213</v>
      </c>
      <c r="O3520" s="14" t="n">
        <v>12</v>
      </c>
      <c r="P3520" s="14" t="n"/>
      <c r="Q3520" s="14" t="n"/>
      <c r="R3520" s="14" t="n"/>
      <c r="S3520" s="14" t="n"/>
      <c r="T3520" s="14">
        <f>IF(OR($J3520="",$O3520=""),"",$O3520/$J3520)</f>
        <v/>
      </c>
      <c r="U3520" s="14" t="inlineStr">
        <is>
          <t>Concluído</t>
        </is>
      </c>
      <c r="V3520" s="14" t="n"/>
      <c r="W3520" s="14" t="n"/>
      <c r="X3520" s="14" t="n"/>
      <c r="Y3520" s="14" t="n"/>
      <c r="Z3520" s="14" t="n"/>
      <c r="AA3520" s="11" t="n"/>
      <c r="AB3520" s="14">
        <f>B3520&amp;"|"&amp;I3520</f>
        <v/>
      </c>
      <c r="AC3520">
        <f>IF($B3520="","","|"&amp;SUBSTITUTE(TRIM(SUBSTITUTE(SUBSTITUTE(SUBSTITUTE(SUBSTITUTE(SUBSTITUTE(SUBSTITUTE(SUBSTITUTE(SUBSTITUTE(SUBSTITUTE(SUBSTITUTE(SUBSTITUTE(SUBSTITUTE(SUBSTITUTE(SUBSTITUTE(TRIM($B3520&amp;""),CHAR(10)," "),CHAR(13)," "),"."," "),";"," "),","," "),"/"," "),"+"," "),"-"," "),"  "," "),"  "," "),"  "," "),"  "," "),"  "," "),"  "," "))," ","|")&amp;"|")</f>
        <v/>
      </c>
      <c r="AD3520">
        <f>TRIM($I3520&amp;"")</f>
        <v/>
      </c>
    </row>
    <row r="3521" ht="36" customHeight="1">
      <c r="A3521" s="9" t="n">
        <v>46212</v>
      </c>
      <c r="B3521" s="14" t="inlineStr">
        <is>
          <t>10241</t>
        </is>
      </c>
      <c r="C3521" s="14" t="inlineStr">
        <is>
          <t>M/C 0717 (MARROM)</t>
        </is>
      </c>
      <c r="D3521" s="14" t="inlineStr">
        <is>
          <t>11 USINAGEM</t>
        </is>
      </c>
      <c r="E3521" s="14" t="n">
        <v>20052203</v>
      </c>
      <c r="F3521" s="14" t="inlineStr">
        <is>
          <t>(6)BASE MENOR 446(220)X124X25 MDF-MESA ATHENAS1,20</t>
        </is>
      </c>
      <c r="G3521" s="14" t="inlineStr">
        <is>
          <t>11 USINAGEM</t>
        </is>
      </c>
      <c r="H3521" s="14" t="inlineStr">
        <is>
          <t>11 USINAGEM</t>
        </is>
      </c>
      <c r="I3521" s="9" t="inlineStr">
        <is>
          <t>11 USINAGEM</t>
        </is>
      </c>
      <c r="J3521" s="9" t="n">
        <v>2</v>
      </c>
      <c r="K3521" s="14">
        <f>IF($E3521="","",IFERROR(INDEX('01_Cad_Pecas'!$H$2:$H$5000,MATCH($E3521,'01_Cad_Pecas'!$D$2:$D$5000,0)),IFERROR(INDEX('01_Cad_Pecas'!$H$2:$H$5000,MATCH(VALUE($E3521),'01_Cad_Pecas'!$D$2:$D$5000,0)),"")))</f>
        <v/>
      </c>
      <c r="L3521" s="14">
        <f>IF($E3521="","",IFERROR(INDEX('01_Cad_Pecas'!$I$2:$I$5000,MATCH($E3521,'01_Cad_Pecas'!$D$2:$D$5000,0)),IFERROR(INDEX('01_Cad_Pecas'!$I$2:$I$5000,MATCH(VALUE($E3521),'01_Cad_Pecas'!$D$2:$D$5000,0)),"")))</f>
        <v/>
      </c>
      <c r="M3521" s="14">
        <f>IF(OR($J3521="",$L3521=""),"",IF($K3521="",0,$K3521)+$J3521*$L3521)</f>
        <v/>
      </c>
      <c r="N3521" s="14" t="n">
        <v>46213</v>
      </c>
      <c r="O3521" s="14" t="n">
        <v>2</v>
      </c>
      <c r="P3521" s="14" t="n"/>
      <c r="Q3521" s="14" t="n"/>
      <c r="R3521" s="14" t="n"/>
      <c r="S3521" s="14" t="n"/>
      <c r="T3521" s="14">
        <f>IF(OR($J3521="",$O3521=""),"",$O3521/$J3521)</f>
        <v/>
      </c>
      <c r="U3521" s="14" t="inlineStr">
        <is>
          <t>Concluído</t>
        </is>
      </c>
      <c r="V3521" s="14" t="n"/>
      <c r="W3521" s="14" t="n"/>
      <c r="X3521" s="14" t="n"/>
      <c r="Y3521" s="14" t="n"/>
      <c r="Z3521" s="14" t="n"/>
      <c r="AA3521" s="11" t="n"/>
      <c r="AB3521" s="14">
        <f>B3521&amp;"|"&amp;I3521</f>
        <v/>
      </c>
      <c r="AC3521">
        <f>IF($B3521="","","|"&amp;SUBSTITUTE(TRIM(SUBSTITUTE(SUBSTITUTE(SUBSTITUTE(SUBSTITUTE(SUBSTITUTE(SUBSTITUTE(SUBSTITUTE(SUBSTITUTE(SUBSTITUTE(SUBSTITUTE(SUBSTITUTE(SUBSTITUTE(SUBSTITUTE(SUBSTITUTE(TRIM($B3521&amp;""),CHAR(10)," "),CHAR(13)," "),"."," "),";"," "),","," "),"/"," "),"+"," "),"-"," "),"  "," "),"  "," "),"  "," "),"  "," "),"  "," "),"  "," "))," ","|")&amp;"|")</f>
        <v/>
      </c>
      <c r="AD3521">
        <f>TRIM($I3521&amp;"")</f>
        <v/>
      </c>
    </row>
    <row r="3522" ht="36" customHeight="1">
      <c r="A3522" s="9" t="n">
        <v>46212</v>
      </c>
      <c r="B3522" s="14" t="inlineStr">
        <is>
          <t>10241</t>
        </is>
      </c>
      <c r="C3522" s="14" t="inlineStr">
        <is>
          <t>M/C 0717 (MARROM)</t>
        </is>
      </c>
      <c r="D3522" s="14" t="inlineStr">
        <is>
          <t>11 USINAGEM</t>
        </is>
      </c>
      <c r="E3522" s="14" t="n">
        <v>30001202</v>
      </c>
      <c r="F3522" s="14" t="inlineStr">
        <is>
          <t>PÉ FRONTAL 441X65(911)X25 MDF (16PÇS) - CAD PÉ INT</t>
        </is>
      </c>
      <c r="G3522" s="14" t="inlineStr">
        <is>
          <t>11 USINAGEM</t>
        </is>
      </c>
      <c r="H3522" s="14" t="inlineStr">
        <is>
          <t>11 USINAGEM</t>
        </is>
      </c>
      <c r="I3522" s="9" t="inlineStr">
        <is>
          <t>11 USINAGEM</t>
        </is>
      </c>
      <c r="J3522" s="9" t="n">
        <v>56</v>
      </c>
      <c r="K3522" s="14">
        <f>IF($E3522="","",IFERROR(INDEX('01_Cad_Pecas'!$H$2:$H$5000,MATCH($E3522,'01_Cad_Pecas'!$D$2:$D$5000,0)),IFERROR(INDEX('01_Cad_Pecas'!$H$2:$H$5000,MATCH(VALUE($E3522),'01_Cad_Pecas'!$D$2:$D$5000,0)),"")))</f>
        <v/>
      </c>
      <c r="L3522" s="14">
        <f>IF($E3522="","",IFERROR(INDEX('01_Cad_Pecas'!$I$2:$I$5000,MATCH($E3522,'01_Cad_Pecas'!$D$2:$D$5000,0)),IFERROR(INDEX('01_Cad_Pecas'!$I$2:$I$5000,MATCH(VALUE($E3522),'01_Cad_Pecas'!$D$2:$D$5000,0)),"")))</f>
        <v/>
      </c>
      <c r="M3522" s="14">
        <f>IF(OR($J3522="",$L3522=""),"",IF($K3522="",0,$K3522)+$J3522*$L3522)</f>
        <v/>
      </c>
      <c r="N3522" s="14" t="n">
        <v>46213</v>
      </c>
      <c r="O3522" s="14" t="n">
        <v>56</v>
      </c>
      <c r="P3522" s="14" t="n"/>
      <c r="Q3522" s="14" t="n"/>
      <c r="R3522" s="14" t="n"/>
      <c r="S3522" s="14" t="n"/>
      <c r="T3522" s="14">
        <f>IF(OR($J3522="",$O3522=""),"",$O3522/$J3522)</f>
        <v/>
      </c>
      <c r="U3522" s="14" t="inlineStr">
        <is>
          <t>Concluído</t>
        </is>
      </c>
      <c r="V3522" s="14" t="n"/>
      <c r="W3522" s="14" t="n"/>
      <c r="X3522" s="14" t="n"/>
      <c r="Y3522" s="14" t="n"/>
      <c r="Z3522" s="14" t="n"/>
      <c r="AA3522" s="11" t="n"/>
      <c r="AB3522" s="14">
        <f>B3522&amp;"|"&amp;I3522</f>
        <v/>
      </c>
      <c r="AC3522">
        <f>IF($B3522="","","|"&amp;SUBSTITUTE(TRIM(SUBSTITUTE(SUBSTITUTE(SUBSTITUTE(SUBSTITUTE(SUBSTITUTE(SUBSTITUTE(SUBSTITUTE(SUBSTITUTE(SUBSTITUTE(SUBSTITUTE(SUBSTITUTE(SUBSTITUTE(SUBSTITUTE(SUBSTITUTE(TRIM($B3522&amp;""),CHAR(10)," "),CHAR(13)," "),"."," "),";"," "),","," "),"/"," "),"+"," "),"-"," "),"  "," "),"  "," "),"  "," "),"  "," "),"  "," "),"  "," "))," ","|")&amp;"|")</f>
        <v/>
      </c>
      <c r="AD3522">
        <f>TRIM($I3522&amp;"")</f>
        <v/>
      </c>
    </row>
    <row r="3523" ht="36" customHeight="1">
      <c r="A3523" s="9" t="n">
        <v>46212</v>
      </c>
      <c r="B3523" s="14" t="inlineStr">
        <is>
          <t>10241</t>
        </is>
      </c>
      <c r="C3523" s="14" t="inlineStr">
        <is>
          <t>M/C 0717 (MARROM)</t>
        </is>
      </c>
      <c r="D3523" s="14" t="inlineStr">
        <is>
          <t>11 USINAGEM</t>
        </is>
      </c>
      <c r="E3523" s="14" t="n">
        <v>30003410</v>
      </c>
      <c r="F3523" s="14" t="inlineStr">
        <is>
          <t>PE FRONTAL 430X(108)51X25 MDF (DIREITO)</t>
        </is>
      </c>
      <c r="G3523" s="14" t="inlineStr">
        <is>
          <t>11 USINAGEM</t>
        </is>
      </c>
      <c r="H3523" s="14" t="inlineStr">
        <is>
          <t>11 USINAGEM</t>
        </is>
      </c>
      <c r="I3523" s="9" t="inlineStr">
        <is>
          <t>11 USINAGEM</t>
        </is>
      </c>
      <c r="J3523" s="9" t="n">
        <v>76</v>
      </c>
      <c r="K3523" s="14">
        <f>IF($E3523="","",IFERROR(INDEX('01_Cad_Pecas'!$H$2:$H$5000,MATCH($E3523,'01_Cad_Pecas'!$D$2:$D$5000,0)),IFERROR(INDEX('01_Cad_Pecas'!$H$2:$H$5000,MATCH(VALUE($E3523),'01_Cad_Pecas'!$D$2:$D$5000,0)),"")))</f>
        <v/>
      </c>
      <c r="L3523" s="14">
        <f>IF($E3523="","",IFERROR(INDEX('01_Cad_Pecas'!$I$2:$I$5000,MATCH($E3523,'01_Cad_Pecas'!$D$2:$D$5000,0)),IFERROR(INDEX('01_Cad_Pecas'!$I$2:$I$5000,MATCH(VALUE($E3523),'01_Cad_Pecas'!$D$2:$D$5000,0)),"")))</f>
        <v/>
      </c>
      <c r="M3523" s="14">
        <f>IF(OR($J3523="",$L3523=""),"",IF($K3523="",0,$K3523)+$J3523*$L3523)</f>
        <v/>
      </c>
      <c r="N3523" s="14" t="n">
        <v>46213</v>
      </c>
      <c r="O3523" s="14" t="n">
        <v>76</v>
      </c>
      <c r="P3523" s="14" t="n"/>
      <c r="Q3523" s="14" t="n"/>
      <c r="R3523" s="14" t="n"/>
      <c r="S3523" s="14" t="n"/>
      <c r="T3523" s="14">
        <f>IF(OR($J3523="",$O3523=""),"",$O3523/$J3523)</f>
        <v/>
      </c>
      <c r="U3523" s="14" t="inlineStr">
        <is>
          <t>Concluído</t>
        </is>
      </c>
      <c r="V3523" s="14" t="n"/>
      <c r="W3523" s="14" t="n"/>
      <c r="X3523" s="14" t="n"/>
      <c r="Y3523" s="14" t="n"/>
      <c r="Z3523" s="14" t="n"/>
      <c r="AA3523" s="11" t="n"/>
      <c r="AB3523" s="14">
        <f>B3523&amp;"|"&amp;I3523</f>
        <v/>
      </c>
      <c r="AC3523">
        <f>IF($B3523="","","|"&amp;SUBSTITUTE(TRIM(SUBSTITUTE(SUBSTITUTE(SUBSTITUTE(SUBSTITUTE(SUBSTITUTE(SUBSTITUTE(SUBSTITUTE(SUBSTITUTE(SUBSTITUTE(SUBSTITUTE(SUBSTITUTE(SUBSTITUTE(SUBSTITUTE(SUBSTITUTE(TRIM($B3523&amp;""),CHAR(10)," "),CHAR(13)," "),"."," "),";"," "),","," "),"/"," "),"+"," "),"-"," "),"  "," "),"  "," "),"  "," "),"  "," "),"  "," "),"  "," "))," ","|")&amp;"|")</f>
        <v/>
      </c>
      <c r="AD3523">
        <f>TRIM($I3523&amp;"")</f>
        <v/>
      </c>
    </row>
    <row r="3524" ht="36" customHeight="1">
      <c r="A3524" s="9" t="n">
        <v>46212</v>
      </c>
      <c r="B3524" s="14" t="inlineStr">
        <is>
          <t>10241</t>
        </is>
      </c>
      <c r="C3524" s="14" t="inlineStr">
        <is>
          <t>M/C 0717 (MARROM)</t>
        </is>
      </c>
      <c r="D3524" s="14" t="inlineStr">
        <is>
          <t>11 USINAGEM</t>
        </is>
      </c>
      <c r="E3524" s="14" t="n">
        <v>30003411</v>
      </c>
      <c r="F3524" s="14" t="inlineStr">
        <is>
          <t>PE FRONTAL 430X(108)51X25 MDF (ESQUERDO)</t>
        </is>
      </c>
      <c r="G3524" s="14" t="inlineStr">
        <is>
          <t>11 USINAGEM</t>
        </is>
      </c>
      <c r="H3524" s="14" t="inlineStr">
        <is>
          <t>11 USINAGEM</t>
        </is>
      </c>
      <c r="I3524" s="9" t="inlineStr">
        <is>
          <t>11 USINAGEM</t>
        </is>
      </c>
      <c r="J3524" s="9" t="n">
        <v>76</v>
      </c>
      <c r="K3524" s="14">
        <f>IF($E3524="","",IFERROR(INDEX('01_Cad_Pecas'!$H$2:$H$5000,MATCH($E3524,'01_Cad_Pecas'!$D$2:$D$5000,0)),IFERROR(INDEX('01_Cad_Pecas'!$H$2:$H$5000,MATCH(VALUE($E3524),'01_Cad_Pecas'!$D$2:$D$5000,0)),"")))</f>
        <v/>
      </c>
      <c r="L3524" s="14">
        <f>IF($E3524="","",IFERROR(INDEX('01_Cad_Pecas'!$I$2:$I$5000,MATCH($E3524,'01_Cad_Pecas'!$D$2:$D$5000,0)),IFERROR(INDEX('01_Cad_Pecas'!$I$2:$I$5000,MATCH(VALUE($E3524),'01_Cad_Pecas'!$D$2:$D$5000,0)),"")))</f>
        <v/>
      </c>
      <c r="M3524" s="14">
        <f>IF(OR($J3524="",$L3524=""),"",IF($K3524="",0,$K3524)+$J3524*$L3524)</f>
        <v/>
      </c>
      <c r="N3524" s="14" t="n">
        <v>46213</v>
      </c>
      <c r="O3524" s="14" t="n">
        <v>76</v>
      </c>
      <c r="P3524" s="14" t="n"/>
      <c r="Q3524" s="14" t="n"/>
      <c r="R3524" s="14" t="n"/>
      <c r="S3524" s="14" t="n"/>
      <c r="T3524" s="14">
        <f>IF(OR($J3524="",$O3524=""),"",$O3524/$J3524)</f>
        <v/>
      </c>
      <c r="U3524" s="14" t="inlineStr">
        <is>
          <t>Concluído</t>
        </is>
      </c>
      <c r="V3524" s="14" t="n"/>
      <c r="W3524" s="14" t="n"/>
      <c r="X3524" s="14" t="n"/>
      <c r="Y3524" s="14" t="n"/>
      <c r="Z3524" s="14" t="n"/>
      <c r="AA3524" s="11" t="n"/>
      <c r="AB3524" s="14">
        <f>B3524&amp;"|"&amp;I3524</f>
        <v/>
      </c>
      <c r="AC3524">
        <f>IF($B3524="","","|"&amp;SUBSTITUTE(TRIM(SUBSTITUTE(SUBSTITUTE(SUBSTITUTE(SUBSTITUTE(SUBSTITUTE(SUBSTITUTE(SUBSTITUTE(SUBSTITUTE(SUBSTITUTE(SUBSTITUTE(SUBSTITUTE(SUBSTITUTE(SUBSTITUTE(SUBSTITUTE(TRIM($B3524&amp;""),CHAR(10)," "),CHAR(13)," "),"."," "),";"," "),","," "),"/"," "),"+"," "),"-"," "),"  "," "),"  "," "),"  "," "),"  "," "),"  "," "),"  "," "))," ","|")&amp;"|")</f>
        <v/>
      </c>
      <c r="AD3524">
        <f>TRIM($I3524&amp;"")</f>
        <v/>
      </c>
    </row>
    <row r="3525" ht="36" customHeight="1">
      <c r="A3525" s="9" t="n">
        <v>46212</v>
      </c>
      <c r="B3525" s="14" t="inlineStr">
        <is>
          <t>10241</t>
        </is>
      </c>
      <c r="C3525" s="14" t="inlineStr">
        <is>
          <t>M/C 0717 (MARROM)</t>
        </is>
      </c>
      <c r="D3525" s="14" t="inlineStr">
        <is>
          <t>11 USINAGEM</t>
        </is>
      </c>
      <c r="E3525" s="14" t="n">
        <v>30006110</v>
      </c>
      <c r="F3525" s="14" t="inlineStr">
        <is>
          <t>PE FRONTAL 430X(108)51X25 MDF (DIR) SANTIAGO NEW</t>
        </is>
      </c>
      <c r="G3525" s="14" t="inlineStr">
        <is>
          <t>11 USINAGEM</t>
        </is>
      </c>
      <c r="H3525" s="14" t="inlineStr">
        <is>
          <t>11 USINAGEM</t>
        </is>
      </c>
      <c r="I3525" s="9" t="inlineStr">
        <is>
          <t>11 USINAGEM</t>
        </is>
      </c>
      <c r="J3525" s="9" t="n">
        <v>60</v>
      </c>
      <c r="K3525" s="14">
        <f>IF($E3525="","",IFERROR(INDEX('01_Cad_Pecas'!$H$2:$H$5000,MATCH($E3525,'01_Cad_Pecas'!$D$2:$D$5000,0)),IFERROR(INDEX('01_Cad_Pecas'!$H$2:$H$5000,MATCH(VALUE($E3525),'01_Cad_Pecas'!$D$2:$D$5000,0)),"")))</f>
        <v/>
      </c>
      <c r="L3525" s="14">
        <f>IF($E3525="","",IFERROR(INDEX('01_Cad_Pecas'!$I$2:$I$5000,MATCH($E3525,'01_Cad_Pecas'!$D$2:$D$5000,0)),IFERROR(INDEX('01_Cad_Pecas'!$I$2:$I$5000,MATCH(VALUE($E3525),'01_Cad_Pecas'!$D$2:$D$5000,0)),"")))</f>
        <v/>
      </c>
      <c r="M3525" s="14">
        <f>IF(OR($J3525="",$L3525=""),"",IF($K3525="",0,$K3525)+$J3525*$L3525)</f>
        <v/>
      </c>
      <c r="N3525" s="14" t="n">
        <v>46213</v>
      </c>
      <c r="O3525" s="14" t="n">
        <v>60</v>
      </c>
      <c r="P3525" s="14" t="n"/>
      <c r="Q3525" s="14" t="n"/>
      <c r="R3525" s="14" t="n"/>
      <c r="S3525" s="14" t="n"/>
      <c r="T3525" s="14">
        <f>IF(OR($J3525="",$O3525=""),"",$O3525/$J3525)</f>
        <v/>
      </c>
      <c r="U3525" s="14" t="inlineStr">
        <is>
          <t>Concluído</t>
        </is>
      </c>
      <c r="V3525" s="14" t="n"/>
      <c r="W3525" s="14" t="n"/>
      <c r="X3525" s="14" t="n"/>
      <c r="Y3525" s="14" t="n"/>
      <c r="Z3525" s="14" t="n"/>
      <c r="AA3525" s="11" t="n"/>
      <c r="AB3525" s="14">
        <f>B3525&amp;"|"&amp;I3525</f>
        <v/>
      </c>
      <c r="AC3525">
        <f>IF($B3525="","","|"&amp;SUBSTITUTE(TRIM(SUBSTITUTE(SUBSTITUTE(SUBSTITUTE(SUBSTITUTE(SUBSTITUTE(SUBSTITUTE(SUBSTITUTE(SUBSTITUTE(SUBSTITUTE(SUBSTITUTE(SUBSTITUTE(SUBSTITUTE(SUBSTITUTE(SUBSTITUTE(TRIM($B3525&amp;""),CHAR(10)," "),CHAR(13)," "),"."," "),";"," "),","," "),"/"," "),"+"," "),"-"," "),"  "," "),"  "," "),"  "," "),"  "," "),"  "," "),"  "," "))," ","|")&amp;"|")</f>
        <v/>
      </c>
      <c r="AD3525">
        <f>TRIM($I3525&amp;"")</f>
        <v/>
      </c>
    </row>
    <row r="3526" ht="36" customHeight="1">
      <c r="A3526" s="9" t="n">
        <v>46212</v>
      </c>
      <c r="B3526" s="14" t="inlineStr">
        <is>
          <t>10241</t>
        </is>
      </c>
      <c r="C3526" s="14" t="inlineStr">
        <is>
          <t>M/C 0717 (MARROM)</t>
        </is>
      </c>
      <c r="D3526" s="14" t="inlineStr">
        <is>
          <t>11 USINAGEM</t>
        </is>
      </c>
      <c r="E3526" s="14" t="n">
        <v>30006111</v>
      </c>
      <c r="F3526" s="14" t="inlineStr">
        <is>
          <t>PE FRONTAL 430X(108)51X25MDF (ESQRD) SANTIAGO NEW</t>
        </is>
      </c>
      <c r="G3526" s="14" t="inlineStr">
        <is>
          <t>11 USINAGEM</t>
        </is>
      </c>
      <c r="H3526" s="14" t="inlineStr">
        <is>
          <t>11 USINAGEM</t>
        </is>
      </c>
      <c r="I3526" s="9" t="inlineStr">
        <is>
          <t>11 USINAGEM</t>
        </is>
      </c>
      <c r="J3526" s="9" t="n">
        <v>60</v>
      </c>
      <c r="K3526" s="14">
        <f>IF($E3526="","",IFERROR(INDEX('01_Cad_Pecas'!$H$2:$H$5000,MATCH($E3526,'01_Cad_Pecas'!$D$2:$D$5000,0)),IFERROR(INDEX('01_Cad_Pecas'!$H$2:$H$5000,MATCH(VALUE($E3526),'01_Cad_Pecas'!$D$2:$D$5000,0)),"")))</f>
        <v/>
      </c>
      <c r="L3526" s="14">
        <f>IF($E3526="","",IFERROR(INDEX('01_Cad_Pecas'!$I$2:$I$5000,MATCH($E3526,'01_Cad_Pecas'!$D$2:$D$5000,0)),IFERROR(INDEX('01_Cad_Pecas'!$I$2:$I$5000,MATCH(VALUE($E3526),'01_Cad_Pecas'!$D$2:$D$5000,0)),"")))</f>
        <v/>
      </c>
      <c r="M3526" s="14">
        <f>IF(OR($J3526="",$L3526=""),"",IF($K3526="",0,$K3526)+$J3526*$L3526)</f>
        <v/>
      </c>
      <c r="N3526" s="14" t="n">
        <v>46213</v>
      </c>
      <c r="O3526" s="14" t="n">
        <v>60</v>
      </c>
      <c r="P3526" s="14" t="n"/>
      <c r="Q3526" s="14" t="n"/>
      <c r="R3526" s="14" t="n"/>
      <c r="S3526" s="14" t="n"/>
      <c r="T3526" s="14">
        <f>IF(OR($J3526="",$O3526=""),"",$O3526/$J3526)</f>
        <v/>
      </c>
      <c r="U3526" s="14" t="inlineStr">
        <is>
          <t>Concluído</t>
        </is>
      </c>
      <c r="V3526" s="14" t="n"/>
      <c r="W3526" s="14" t="n"/>
      <c r="X3526" s="14" t="n"/>
      <c r="Y3526" s="14" t="n"/>
      <c r="Z3526" s="14" t="n"/>
      <c r="AA3526" s="11" t="n"/>
      <c r="AB3526" s="14">
        <f>B3526&amp;"|"&amp;I3526</f>
        <v/>
      </c>
      <c r="AC3526">
        <f>IF($B3526="","","|"&amp;SUBSTITUTE(TRIM(SUBSTITUTE(SUBSTITUTE(SUBSTITUTE(SUBSTITUTE(SUBSTITUTE(SUBSTITUTE(SUBSTITUTE(SUBSTITUTE(SUBSTITUTE(SUBSTITUTE(SUBSTITUTE(SUBSTITUTE(SUBSTITUTE(SUBSTITUTE(TRIM($B3526&amp;""),CHAR(10)," "),CHAR(13)," "),"."," "),";"," "),","," "),"/"," "),"+"," "),"-"," "),"  "," "),"  "," "),"  "," "),"  "," "),"  "," "),"  "," "))," ","|")&amp;"|")</f>
        <v/>
      </c>
      <c r="AD3526">
        <f>TRIM($I3526&amp;"")</f>
        <v/>
      </c>
    </row>
    <row r="3527" ht="36" customHeight="1">
      <c r="A3527" s="9" t="n">
        <v>46212</v>
      </c>
      <c r="B3527" s="14" t="inlineStr">
        <is>
          <t>10241</t>
        </is>
      </c>
      <c r="C3527" s="14" t="inlineStr">
        <is>
          <t>M/C 0717 (MARROM)</t>
        </is>
      </c>
      <c r="D3527" s="14" t="inlineStr">
        <is>
          <t>11 USINAGEM</t>
        </is>
      </c>
      <c r="E3527" s="14" t="n">
        <v>30009703</v>
      </c>
      <c r="F3527" s="14" t="inlineStr">
        <is>
          <t>ESPALDAR 390X40(911)X25 MDF (24) - CADEIRA GRECIA</t>
        </is>
      </c>
      <c r="G3527" s="14" t="inlineStr">
        <is>
          <t>11 USINAGEM</t>
        </is>
      </c>
      <c r="H3527" s="14" t="inlineStr">
        <is>
          <t>11 USINAGEM</t>
        </is>
      </c>
      <c r="I3527" s="9" t="inlineStr">
        <is>
          <t>11 USINAGEM</t>
        </is>
      </c>
      <c r="J3527" s="9" t="n">
        <v>8</v>
      </c>
      <c r="K3527" s="14">
        <f>IF($E3527="","",IFERROR(INDEX('01_Cad_Pecas'!$H$2:$H$5000,MATCH($E3527,'01_Cad_Pecas'!$D$2:$D$5000,0)),IFERROR(INDEX('01_Cad_Pecas'!$H$2:$H$5000,MATCH(VALUE($E3527),'01_Cad_Pecas'!$D$2:$D$5000,0)),"")))</f>
        <v/>
      </c>
      <c r="L3527" s="14">
        <f>IF($E3527="","",IFERROR(INDEX('01_Cad_Pecas'!$I$2:$I$5000,MATCH($E3527,'01_Cad_Pecas'!$D$2:$D$5000,0)),IFERROR(INDEX('01_Cad_Pecas'!$I$2:$I$5000,MATCH(VALUE($E3527),'01_Cad_Pecas'!$D$2:$D$5000,0)),"")))</f>
        <v/>
      </c>
      <c r="M3527" s="14">
        <f>IF(OR($J3527="",$L3527=""),"",IF($K3527="",0,$K3527)+$J3527*$L3527)</f>
        <v/>
      </c>
      <c r="N3527" s="14" t="n">
        <v>46213</v>
      </c>
      <c r="O3527" s="14" t="n">
        <v>8</v>
      </c>
      <c r="P3527" s="14" t="n"/>
      <c r="Q3527" s="14" t="n"/>
      <c r="R3527" s="14" t="n"/>
      <c r="S3527" s="14" t="n"/>
      <c r="T3527" s="14">
        <f>IF(OR($J3527="",$O3527=""),"",$O3527/$J3527)</f>
        <v/>
      </c>
      <c r="U3527" s="14" t="inlineStr">
        <is>
          <t>Concluído</t>
        </is>
      </c>
      <c r="V3527" s="14" t="n"/>
      <c r="W3527" s="14" t="n"/>
      <c r="X3527" s="14" t="n"/>
      <c r="Y3527" s="14" t="n"/>
      <c r="Z3527" s="14" t="n"/>
      <c r="AA3527" s="11" t="n"/>
      <c r="AB3527" s="14">
        <f>B3527&amp;"|"&amp;I3527</f>
        <v/>
      </c>
      <c r="AC3527">
        <f>IF($B3527="","","|"&amp;SUBSTITUTE(TRIM(SUBSTITUTE(SUBSTITUTE(SUBSTITUTE(SUBSTITUTE(SUBSTITUTE(SUBSTITUTE(SUBSTITUTE(SUBSTITUTE(SUBSTITUTE(SUBSTITUTE(SUBSTITUTE(SUBSTITUTE(SUBSTITUTE(SUBSTITUTE(TRIM($B3527&amp;""),CHAR(10)," "),CHAR(13)," "),"."," "),";"," "),","," "),"/"," "),"+"," "),"-"," "),"  "," "),"  "," "),"  "," "),"  "," "),"  "," "),"  "," "))," ","|")&amp;"|")</f>
        <v/>
      </c>
      <c r="AD3527">
        <f>TRIM($I3527&amp;"")</f>
        <v/>
      </c>
    </row>
    <row r="3528" ht="48" customHeight="1">
      <c r="A3528" s="9" t="n">
        <v>46212</v>
      </c>
      <c r="B3528" s="14" t="inlineStr">
        <is>
          <t>10245</t>
        </is>
      </c>
      <c r="C3528" s="14" t="inlineStr">
        <is>
          <t>M/C 0713 ENCAIXE ESPLANADA (FOLHA AZUL)</t>
        </is>
      </c>
      <c r="D3528" s="14" t="inlineStr">
        <is>
          <t>11 USINAGEM</t>
        </is>
      </c>
      <c r="E3528" s="14" t="n">
        <v>30001202</v>
      </c>
      <c r="F3528" s="14" t="inlineStr">
        <is>
          <t>PÉ FRONTAL 441X65(911)X25 MDF (16PÇS) - CAD PÉ INT</t>
        </is>
      </c>
      <c r="G3528" s="14" t="inlineStr">
        <is>
          <t>11 USINAGEM</t>
        </is>
      </c>
      <c r="H3528" s="14" t="inlineStr">
        <is>
          <t>11 USINAGEM</t>
        </is>
      </c>
      <c r="I3528" s="9" t="inlineStr">
        <is>
          <t>11 USINAGEM</t>
        </is>
      </c>
      <c r="J3528" s="9" t="n">
        <v>60</v>
      </c>
      <c r="K3528" s="14">
        <f>IF($E3528="","",IFERROR(INDEX('01_Cad_Pecas'!$H$2:$H$5000,MATCH($E3528,'01_Cad_Pecas'!$D$2:$D$5000,0)),IFERROR(INDEX('01_Cad_Pecas'!$H$2:$H$5000,MATCH(VALUE($E3528),'01_Cad_Pecas'!$D$2:$D$5000,0)),"")))</f>
        <v/>
      </c>
      <c r="L3528" s="14">
        <f>IF($E3528="","",IFERROR(INDEX('01_Cad_Pecas'!$I$2:$I$5000,MATCH($E3528,'01_Cad_Pecas'!$D$2:$D$5000,0)),IFERROR(INDEX('01_Cad_Pecas'!$I$2:$I$5000,MATCH(VALUE($E3528),'01_Cad_Pecas'!$D$2:$D$5000,0)),"")))</f>
        <v/>
      </c>
      <c r="M3528" s="14">
        <f>IF(OR($J3528="",$L3528=""),"",IF($K3528="",0,$K3528)+$J3528*$L3528)</f>
        <v/>
      </c>
      <c r="N3528" s="14" t="n">
        <v>46213</v>
      </c>
      <c r="O3528" s="14" t="n">
        <v>60</v>
      </c>
      <c r="P3528" s="14" t="n"/>
      <c r="Q3528" s="14" t="n"/>
      <c r="R3528" s="14" t="n"/>
      <c r="S3528" s="14" t="n"/>
      <c r="T3528" s="14">
        <f>IF(OR($J3528="",$O3528=""),"",$O3528/$J3528)</f>
        <v/>
      </c>
      <c r="U3528" s="14" t="inlineStr">
        <is>
          <t>Concluído</t>
        </is>
      </c>
      <c r="V3528" s="14" t="n"/>
      <c r="W3528" s="14" t="n"/>
      <c r="X3528" s="14" t="n"/>
      <c r="Y3528" s="14" t="n"/>
      <c r="Z3528" s="14" t="n"/>
      <c r="AA3528" s="11" t="n"/>
      <c r="AB3528" s="14">
        <f>B3528&amp;"|"&amp;I3528</f>
        <v/>
      </c>
      <c r="AC3528">
        <f>IF($B3528="","","|"&amp;SUBSTITUTE(TRIM(SUBSTITUTE(SUBSTITUTE(SUBSTITUTE(SUBSTITUTE(SUBSTITUTE(SUBSTITUTE(SUBSTITUTE(SUBSTITUTE(SUBSTITUTE(SUBSTITUTE(SUBSTITUTE(SUBSTITUTE(SUBSTITUTE(SUBSTITUTE(TRIM($B3528&amp;""),CHAR(10)," "),CHAR(13)," "),"."," "),";"," "),","," "),"/"," "),"+"," "),"-"," "),"  "," "),"  "," "),"  "," "),"  "," "),"  "," "),"  "," "))," ","|")&amp;"|")</f>
        <v/>
      </c>
      <c r="AD3528">
        <f>TRIM($I3528&amp;"")</f>
        <v/>
      </c>
    </row>
    <row r="3529" ht="36" customHeight="1">
      <c r="A3529" s="9" t="n">
        <v>46213</v>
      </c>
      <c r="B3529" s="14" t="inlineStr">
        <is>
          <t>10246</t>
        </is>
      </c>
      <c r="C3529" s="14" t="inlineStr">
        <is>
          <t>M/C 0720 (AMARELO)</t>
        </is>
      </c>
      <c r="D3529" s="14" t="inlineStr">
        <is>
          <t>11 USINAGEM</t>
        </is>
      </c>
      <c r="E3529" s="14" t="n">
        <v>20014107</v>
      </c>
      <c r="F3529" s="14" t="inlineStr">
        <is>
          <t>ENGRO MENOR 802X60X12 MDP - MESA DAKAR</t>
        </is>
      </c>
      <c r="G3529" s="14" t="inlineStr">
        <is>
          <t>11 USINAGEM</t>
        </is>
      </c>
      <c r="H3529" s="14" t="inlineStr">
        <is>
          <t>11 USINAGEM</t>
        </is>
      </c>
      <c r="I3529" s="9" t="inlineStr">
        <is>
          <t>11 USINAGEM</t>
        </is>
      </c>
      <c r="J3529" s="9" t="n">
        <v>280</v>
      </c>
      <c r="K3529" s="14">
        <f>IF($E3529="","",IFERROR(INDEX('01_Cad_Pecas'!$H$2:$H$5000,MATCH($E3529,'01_Cad_Pecas'!$D$2:$D$5000,0)),IFERROR(INDEX('01_Cad_Pecas'!$H$2:$H$5000,MATCH(VALUE($E3529),'01_Cad_Pecas'!$D$2:$D$5000,0)),"")))</f>
        <v/>
      </c>
      <c r="L3529" s="14">
        <f>IF($E3529="","",IFERROR(INDEX('01_Cad_Pecas'!$I$2:$I$5000,MATCH($E3529,'01_Cad_Pecas'!$D$2:$D$5000,0)),IFERROR(INDEX('01_Cad_Pecas'!$I$2:$I$5000,MATCH(VALUE($E3529),'01_Cad_Pecas'!$D$2:$D$5000,0)),"")))</f>
        <v/>
      </c>
      <c r="M3529" s="14">
        <f>IF(OR($J3529="",$L3529=""),"",IF($K3529="",0,$K3529)+$J3529*$L3529)</f>
        <v/>
      </c>
      <c r="N3529" s="14" t="n">
        <v>46213</v>
      </c>
      <c r="O3529" s="14" t="n">
        <v>280</v>
      </c>
      <c r="P3529" s="14" t="n"/>
      <c r="Q3529" s="14" t="n"/>
      <c r="R3529" s="14" t="n"/>
      <c r="S3529" s="14" t="n"/>
      <c r="T3529" s="14">
        <f>IF(OR($J3529="",$O3529=""),"",$O3529/$J3529)</f>
        <v/>
      </c>
      <c r="U3529" s="14" t="inlineStr">
        <is>
          <t>Concluído</t>
        </is>
      </c>
      <c r="V3529" s="14" t="n"/>
      <c r="W3529" s="14" t="n"/>
      <c r="X3529" s="14" t="n"/>
      <c r="Y3529" s="14" t="n"/>
      <c r="Z3529" s="14" t="n"/>
      <c r="AA3529" s="11" t="n"/>
      <c r="AB3529" s="14">
        <f>B3529&amp;"|"&amp;I3529</f>
        <v/>
      </c>
      <c r="AC3529">
        <f>IF($B3529="","","|"&amp;SUBSTITUTE(TRIM(SUBSTITUTE(SUBSTITUTE(SUBSTITUTE(SUBSTITUTE(SUBSTITUTE(SUBSTITUTE(SUBSTITUTE(SUBSTITUTE(SUBSTITUTE(SUBSTITUTE(SUBSTITUTE(SUBSTITUTE(SUBSTITUTE(SUBSTITUTE(TRIM($B3529&amp;""),CHAR(10)," "),CHAR(13)," "),"."," "),";"," "),","," "),"/"," "),"+"," "),"-"," "),"  "," "),"  "," "),"  "," "),"  "," "),"  "," "),"  "," "))," ","|")&amp;"|")</f>
        <v/>
      </c>
      <c r="AD3529">
        <f>TRIM($I3529&amp;"")</f>
        <v/>
      </c>
    </row>
    <row r="3530" ht="36" customHeight="1">
      <c r="A3530" s="9" t="n">
        <v>46213</v>
      </c>
      <c r="B3530" s="14" t="inlineStr">
        <is>
          <t>10246</t>
        </is>
      </c>
      <c r="C3530" s="14" t="inlineStr">
        <is>
          <t>M/C 0720 (AMARELO)</t>
        </is>
      </c>
      <c r="D3530" s="14" t="inlineStr">
        <is>
          <t>11 USINAGEM</t>
        </is>
      </c>
      <c r="E3530" s="14" t="n">
        <v>20014305</v>
      </c>
      <c r="F3530" s="14" t="inlineStr">
        <is>
          <t>(1) TAMPO 1202X802X12 MDP - MESA DAKAR/MIAMI 1,20</t>
        </is>
      </c>
      <c r="G3530" s="14" t="inlineStr">
        <is>
          <t>11 USINAGEM</t>
        </is>
      </c>
      <c r="H3530" s="14" t="inlineStr">
        <is>
          <t>11 USINAGEM</t>
        </is>
      </c>
      <c r="I3530" s="9" t="inlineStr">
        <is>
          <t>11 USINAGEM</t>
        </is>
      </c>
      <c r="J3530" s="9" t="n">
        <v>140</v>
      </c>
      <c r="K3530" s="14">
        <f>IF($E3530="","",IFERROR(INDEX('01_Cad_Pecas'!$H$2:$H$5000,MATCH($E3530,'01_Cad_Pecas'!$D$2:$D$5000,0)),IFERROR(INDEX('01_Cad_Pecas'!$H$2:$H$5000,MATCH(VALUE($E3530),'01_Cad_Pecas'!$D$2:$D$5000,0)),"")))</f>
        <v/>
      </c>
      <c r="L3530" s="14">
        <f>IF($E3530="","",IFERROR(INDEX('01_Cad_Pecas'!$I$2:$I$5000,MATCH($E3530,'01_Cad_Pecas'!$D$2:$D$5000,0)),IFERROR(INDEX('01_Cad_Pecas'!$I$2:$I$5000,MATCH(VALUE($E3530),'01_Cad_Pecas'!$D$2:$D$5000,0)),"")))</f>
        <v/>
      </c>
      <c r="M3530" s="14">
        <f>IF(OR($J3530="",$L3530=""),"",IF($K3530="",0,$K3530)+$J3530*$L3530)</f>
        <v/>
      </c>
      <c r="N3530" s="14" t="n">
        <v>46213</v>
      </c>
      <c r="O3530" s="14" t="n">
        <v>140</v>
      </c>
      <c r="P3530" s="14" t="n"/>
      <c r="Q3530" s="14" t="n"/>
      <c r="R3530" s="14" t="n"/>
      <c r="S3530" s="14" t="n"/>
      <c r="T3530" s="14">
        <f>IF(OR($J3530="",$O3530=""),"",$O3530/$J3530)</f>
        <v/>
      </c>
      <c r="U3530" s="14" t="inlineStr">
        <is>
          <t>Concluído</t>
        </is>
      </c>
      <c r="V3530" s="14" t="n"/>
      <c r="W3530" s="14" t="n"/>
      <c r="X3530" s="14" t="n"/>
      <c r="Y3530" s="14" t="n"/>
      <c r="Z3530" s="14" t="n"/>
      <c r="AA3530" s="11" t="n"/>
      <c r="AB3530" s="14">
        <f>B3530&amp;"|"&amp;I3530</f>
        <v/>
      </c>
      <c r="AC3530">
        <f>IF($B3530="","","|"&amp;SUBSTITUTE(TRIM(SUBSTITUTE(SUBSTITUTE(SUBSTITUTE(SUBSTITUTE(SUBSTITUTE(SUBSTITUTE(SUBSTITUTE(SUBSTITUTE(SUBSTITUTE(SUBSTITUTE(SUBSTITUTE(SUBSTITUTE(SUBSTITUTE(SUBSTITUTE(TRIM($B3530&amp;""),CHAR(10)," "),CHAR(13)," "),"."," "),";"," "),","," "),"/"," "),"+"," "),"-"," "),"  "," "),"  "," "),"  "," "),"  "," "),"  "," "),"  "," "))," ","|")&amp;"|")</f>
        <v/>
      </c>
      <c r="AD3530">
        <f>TRIM($I3530&amp;"")</f>
        <v/>
      </c>
    </row>
    <row r="3531" ht="36" customHeight="1">
      <c r="A3531" s="9" t="n">
        <v>46213</v>
      </c>
      <c r="B3531" s="14" t="inlineStr">
        <is>
          <t>10246</t>
        </is>
      </c>
      <c r="C3531" s="14" t="inlineStr">
        <is>
          <t>M/C 0720 (AMARELO)</t>
        </is>
      </c>
      <c r="D3531" s="14" t="inlineStr">
        <is>
          <t>11 USINAGEM</t>
        </is>
      </c>
      <c r="E3531" s="14" t="n">
        <v>20014306</v>
      </c>
      <c r="F3531" s="14" t="inlineStr">
        <is>
          <t>ENGRO MAIOR 1080X60X12 MDP - MESA DAKAR 1,20</t>
        </is>
      </c>
      <c r="G3531" s="14" t="inlineStr">
        <is>
          <t>11 USINAGEM</t>
        </is>
      </c>
      <c r="H3531" s="14" t="inlineStr">
        <is>
          <t>11 USINAGEM</t>
        </is>
      </c>
      <c r="I3531" s="9" t="inlineStr">
        <is>
          <t>11 USINAGEM</t>
        </is>
      </c>
      <c r="J3531" s="9" t="n">
        <v>280</v>
      </c>
      <c r="K3531" s="14">
        <f>IF($E3531="","",IFERROR(INDEX('01_Cad_Pecas'!$H$2:$H$5000,MATCH($E3531,'01_Cad_Pecas'!$D$2:$D$5000,0)),IFERROR(INDEX('01_Cad_Pecas'!$H$2:$H$5000,MATCH(VALUE($E3531),'01_Cad_Pecas'!$D$2:$D$5000,0)),"")))</f>
        <v/>
      </c>
      <c r="L3531" s="14">
        <f>IF($E3531="","",IFERROR(INDEX('01_Cad_Pecas'!$I$2:$I$5000,MATCH($E3531,'01_Cad_Pecas'!$D$2:$D$5000,0)),IFERROR(INDEX('01_Cad_Pecas'!$I$2:$I$5000,MATCH(VALUE($E3531),'01_Cad_Pecas'!$D$2:$D$5000,0)),"")))</f>
        <v/>
      </c>
      <c r="M3531" s="14">
        <f>IF(OR($J3531="",$L3531=""),"",IF($K3531="",0,$K3531)+$J3531*$L3531)</f>
        <v/>
      </c>
      <c r="N3531" s="14" t="n">
        <v>46213</v>
      </c>
      <c r="O3531" s="14" t="n">
        <v>280</v>
      </c>
      <c r="P3531" s="14" t="n"/>
      <c r="Q3531" s="14" t="n"/>
      <c r="R3531" s="14" t="n"/>
      <c r="S3531" s="14" t="n"/>
      <c r="T3531" s="14">
        <f>IF(OR($J3531="",$O3531=""),"",$O3531/$J3531)</f>
        <v/>
      </c>
      <c r="U3531" s="14" t="inlineStr">
        <is>
          <t>Concluído</t>
        </is>
      </c>
      <c r="V3531" s="14" t="n"/>
      <c r="W3531" s="14" t="n"/>
      <c r="X3531" s="14" t="n"/>
      <c r="Y3531" s="14" t="n"/>
      <c r="Z3531" s="14" t="n"/>
      <c r="AA3531" s="11" t="n"/>
      <c r="AB3531" s="14">
        <f>B3531&amp;"|"&amp;I3531</f>
        <v/>
      </c>
      <c r="AC3531">
        <f>IF($B3531="","","|"&amp;SUBSTITUTE(TRIM(SUBSTITUTE(SUBSTITUTE(SUBSTITUTE(SUBSTITUTE(SUBSTITUTE(SUBSTITUTE(SUBSTITUTE(SUBSTITUTE(SUBSTITUTE(SUBSTITUTE(SUBSTITUTE(SUBSTITUTE(SUBSTITUTE(SUBSTITUTE(TRIM($B3531&amp;""),CHAR(10)," "),CHAR(13)," "),"."," "),";"," "),","," "),"/"," "),"+"," "),"-"," "),"  "," "),"  "," "),"  "," "),"  "," "),"  "," "),"  "," "))," ","|")&amp;"|")</f>
        <v/>
      </c>
      <c r="AD3531">
        <f>TRIM($I3531&amp;"")</f>
        <v/>
      </c>
    </row>
    <row r="3532" ht="36" customHeight="1">
      <c r="A3532" s="9" t="n">
        <v>46213</v>
      </c>
      <c r="B3532" s="14" t="inlineStr">
        <is>
          <t>10246</t>
        </is>
      </c>
      <c r="C3532" s="14" t="inlineStr">
        <is>
          <t>M/C 0720 (AMARELO)</t>
        </is>
      </c>
      <c r="D3532" s="14" t="inlineStr">
        <is>
          <t>11 USINAGEM</t>
        </is>
      </c>
      <c r="E3532" s="14" t="n">
        <v>30080004</v>
      </c>
      <c r="F3532" s="14" t="inlineStr">
        <is>
          <t>(6)TRAV. MAIOR 1320X65 (135)X15 MDP-AMST.1,36X1,36</t>
        </is>
      </c>
      <c r="G3532" s="14" t="inlineStr">
        <is>
          <t>11 USINAGEM</t>
        </is>
      </c>
      <c r="H3532" s="14" t="inlineStr">
        <is>
          <t>11 USINAGEM</t>
        </is>
      </c>
      <c r="I3532" s="9" t="inlineStr">
        <is>
          <t>11 USINAGEM</t>
        </is>
      </c>
      <c r="J3532" s="9" t="n">
        <v>40</v>
      </c>
      <c r="K3532" s="14">
        <f>IF($E3532="","",IFERROR(INDEX('01_Cad_Pecas'!$H$2:$H$5000,MATCH($E3532,'01_Cad_Pecas'!$D$2:$D$5000,0)),IFERROR(INDEX('01_Cad_Pecas'!$H$2:$H$5000,MATCH(VALUE($E3532),'01_Cad_Pecas'!$D$2:$D$5000,0)),"")))</f>
        <v/>
      </c>
      <c r="L3532" s="14">
        <f>IF($E3532="","",IFERROR(INDEX('01_Cad_Pecas'!$I$2:$I$5000,MATCH($E3532,'01_Cad_Pecas'!$D$2:$D$5000,0)),IFERROR(INDEX('01_Cad_Pecas'!$I$2:$I$5000,MATCH(VALUE($E3532),'01_Cad_Pecas'!$D$2:$D$5000,0)),"")))</f>
        <v/>
      </c>
      <c r="M3532" s="14">
        <f>IF(OR($J3532="",$L3532=""),"",IF($K3532="",0,$K3532)+$J3532*$L3532)</f>
        <v/>
      </c>
      <c r="N3532" s="14" t="n">
        <v>46213</v>
      </c>
      <c r="O3532" s="14" t="n">
        <v>40</v>
      </c>
      <c r="P3532" s="14" t="n"/>
      <c r="Q3532" s="14" t="n"/>
      <c r="R3532" s="14" t="n"/>
      <c r="S3532" s="14" t="n"/>
      <c r="T3532" s="14">
        <f>IF(OR($J3532="",$O3532=""),"",$O3532/$J3532)</f>
        <v/>
      </c>
      <c r="U3532" s="14" t="inlineStr">
        <is>
          <t>Concluído</t>
        </is>
      </c>
      <c r="V3532" s="14" t="n"/>
      <c r="W3532" s="14" t="n"/>
      <c r="X3532" s="14" t="n"/>
      <c r="Y3532" s="14" t="n"/>
      <c r="Z3532" s="14" t="n"/>
      <c r="AA3532" s="11" t="n"/>
      <c r="AB3532" s="14">
        <f>B3532&amp;"|"&amp;I3532</f>
        <v/>
      </c>
      <c r="AC3532">
        <f>IF($B3532="","","|"&amp;SUBSTITUTE(TRIM(SUBSTITUTE(SUBSTITUTE(SUBSTITUTE(SUBSTITUTE(SUBSTITUTE(SUBSTITUTE(SUBSTITUTE(SUBSTITUTE(SUBSTITUTE(SUBSTITUTE(SUBSTITUTE(SUBSTITUTE(SUBSTITUTE(SUBSTITUTE(TRIM($B3532&amp;""),CHAR(10)," "),CHAR(13)," "),"."," "),";"," "),","," "),"/"," "),"+"," "),"-"," "),"  "," "),"  "," "),"  "," "),"  "," "),"  "," "),"  "," "))," ","|")&amp;"|")</f>
        <v/>
      </c>
      <c r="AD3532">
        <f>TRIM($I3532&amp;"")</f>
        <v/>
      </c>
    </row>
    <row r="3533" ht="36" customHeight="1">
      <c r="A3533" s="9" t="n">
        <v>46213</v>
      </c>
      <c r="B3533" s="14" t="inlineStr">
        <is>
          <t>10246</t>
        </is>
      </c>
      <c r="C3533" s="14" t="inlineStr">
        <is>
          <t>M/C 0720 (AMARELO)</t>
        </is>
      </c>
      <c r="D3533" s="14" t="inlineStr">
        <is>
          <t>11 USINAGEM</t>
        </is>
      </c>
      <c r="E3533" s="14" t="n">
        <v>20013102</v>
      </c>
      <c r="F3533" s="14" t="inlineStr">
        <is>
          <t>(10)PE MAIOR 760X100 (170) X15 MDF-MIAMI 1,37X0,80</t>
        </is>
      </c>
      <c r="G3533" s="14" t="inlineStr">
        <is>
          <t>11 USINAGEM</t>
        </is>
      </c>
      <c r="H3533" s="14" t="inlineStr">
        <is>
          <t>11 USINAGEM</t>
        </is>
      </c>
      <c r="I3533" s="9" t="inlineStr">
        <is>
          <t>11 USINAGEM</t>
        </is>
      </c>
      <c r="J3533" s="9" t="n">
        <v>560</v>
      </c>
      <c r="K3533" s="14">
        <f>IF($E3533="","",IFERROR(INDEX('01_Cad_Pecas'!$H$2:$H$5000,MATCH($E3533,'01_Cad_Pecas'!$D$2:$D$5000,0)),IFERROR(INDEX('01_Cad_Pecas'!$H$2:$H$5000,MATCH(VALUE($E3533),'01_Cad_Pecas'!$D$2:$D$5000,0)),"")))</f>
        <v/>
      </c>
      <c r="L3533" s="14">
        <f>IF($E3533="","",IFERROR(INDEX('01_Cad_Pecas'!$I$2:$I$5000,MATCH($E3533,'01_Cad_Pecas'!$D$2:$D$5000,0)),IFERROR(INDEX('01_Cad_Pecas'!$I$2:$I$5000,MATCH(VALUE($E3533),'01_Cad_Pecas'!$D$2:$D$5000,0)),"")))</f>
        <v/>
      </c>
      <c r="M3533" s="14">
        <f>IF(OR($J3533="",$L3533=""),"",IF($K3533="",0,$K3533)+$J3533*$L3533)</f>
        <v/>
      </c>
      <c r="N3533" s="14" t="n">
        <v>46213</v>
      </c>
      <c r="O3533" s="14" t="n">
        <v>560</v>
      </c>
      <c r="P3533" s="14" t="n"/>
      <c r="Q3533" s="14" t="n"/>
      <c r="R3533" s="14" t="n"/>
      <c r="S3533" s="14" t="n"/>
      <c r="T3533" s="14">
        <f>IF(OR($J3533="",$O3533=""),"",$O3533/$J3533)</f>
        <v/>
      </c>
      <c r="U3533" s="14" t="inlineStr">
        <is>
          <t>Concluído</t>
        </is>
      </c>
      <c r="V3533" s="14" t="n"/>
      <c r="W3533" s="14" t="n"/>
      <c r="X3533" s="14" t="n"/>
      <c r="Y3533" s="14" t="n"/>
      <c r="Z3533" s="14" t="n"/>
      <c r="AA3533" s="11" t="n"/>
      <c r="AB3533" s="14">
        <f>B3533&amp;"|"&amp;I3533</f>
        <v/>
      </c>
      <c r="AC3533">
        <f>IF($B3533="","","|"&amp;SUBSTITUTE(TRIM(SUBSTITUTE(SUBSTITUTE(SUBSTITUTE(SUBSTITUTE(SUBSTITUTE(SUBSTITUTE(SUBSTITUTE(SUBSTITUTE(SUBSTITUTE(SUBSTITUTE(SUBSTITUTE(SUBSTITUTE(SUBSTITUTE(SUBSTITUTE(TRIM($B3533&amp;""),CHAR(10)," "),CHAR(13)," "),"."," "),";"," "),","," "),"/"," "),"+"," "),"-"," "),"  "," "),"  "," "),"  "," "),"  "," "),"  "," "),"  "," "))," ","|")&amp;"|")</f>
        <v/>
      </c>
      <c r="AD3533">
        <f>TRIM($I3533&amp;"")</f>
        <v/>
      </c>
    </row>
    <row r="3534" ht="36" customHeight="1">
      <c r="A3534" s="9" t="n">
        <v>46213</v>
      </c>
      <c r="B3534" s="14" t="inlineStr">
        <is>
          <t>10246</t>
        </is>
      </c>
      <c r="C3534" s="14" t="inlineStr">
        <is>
          <t>M/C 0720 (AMARELO)</t>
        </is>
      </c>
      <c r="D3534" s="14" t="inlineStr">
        <is>
          <t>11 USINAGEM</t>
        </is>
      </c>
      <c r="E3534" s="14" t="n">
        <v>20013103</v>
      </c>
      <c r="F3534" s="14" t="inlineStr">
        <is>
          <t>(4) PE MENOR 760X85 (135) X15 MDF-MIAMI 1,37X0,80</t>
        </is>
      </c>
      <c r="G3534" s="14" t="inlineStr">
        <is>
          <t>11 USINAGEM</t>
        </is>
      </c>
      <c r="H3534" s="14" t="inlineStr">
        <is>
          <t>11 USINAGEM</t>
        </is>
      </c>
      <c r="I3534" s="9" t="inlineStr">
        <is>
          <t>11 USINAGEM</t>
        </is>
      </c>
      <c r="J3534" s="9" t="n">
        <v>560</v>
      </c>
      <c r="K3534" s="14">
        <f>IF($E3534="","",IFERROR(INDEX('01_Cad_Pecas'!$H$2:$H$5000,MATCH($E3534,'01_Cad_Pecas'!$D$2:$D$5000,0)),IFERROR(INDEX('01_Cad_Pecas'!$H$2:$H$5000,MATCH(VALUE($E3534),'01_Cad_Pecas'!$D$2:$D$5000,0)),"")))</f>
        <v/>
      </c>
      <c r="L3534" s="14">
        <f>IF($E3534="","",IFERROR(INDEX('01_Cad_Pecas'!$I$2:$I$5000,MATCH($E3534,'01_Cad_Pecas'!$D$2:$D$5000,0)),IFERROR(INDEX('01_Cad_Pecas'!$I$2:$I$5000,MATCH(VALUE($E3534),'01_Cad_Pecas'!$D$2:$D$5000,0)),"")))</f>
        <v/>
      </c>
      <c r="M3534" s="14">
        <f>IF(OR($J3534="",$L3534=""),"",IF($K3534="",0,$K3534)+$J3534*$L3534)</f>
        <v/>
      </c>
      <c r="N3534" s="14" t="n">
        <v>46213</v>
      </c>
      <c r="O3534" s="14" t="n">
        <v>560</v>
      </c>
      <c r="P3534" s="14" t="n"/>
      <c r="Q3534" s="14" t="n"/>
      <c r="R3534" s="14" t="n"/>
      <c r="S3534" s="14" t="n"/>
      <c r="T3534" s="14">
        <f>IF(OR($J3534="",$O3534=""),"",$O3534/$J3534)</f>
        <v/>
      </c>
      <c r="U3534" s="14" t="inlineStr">
        <is>
          <t>Concluído</t>
        </is>
      </c>
      <c r="V3534" s="14" t="n"/>
      <c r="W3534" s="14" t="n"/>
      <c r="X3534" s="14" t="n"/>
      <c r="Y3534" s="14" t="n"/>
      <c r="Z3534" s="14" t="n"/>
      <c r="AA3534" s="11" t="n"/>
      <c r="AB3534" s="14">
        <f>B3534&amp;"|"&amp;I3534</f>
        <v/>
      </c>
      <c r="AC3534">
        <f>IF($B3534="","","|"&amp;SUBSTITUTE(TRIM(SUBSTITUTE(SUBSTITUTE(SUBSTITUTE(SUBSTITUTE(SUBSTITUTE(SUBSTITUTE(SUBSTITUTE(SUBSTITUTE(SUBSTITUTE(SUBSTITUTE(SUBSTITUTE(SUBSTITUTE(SUBSTITUTE(SUBSTITUTE(TRIM($B3534&amp;""),CHAR(10)," "),CHAR(13)," "),"."," "),";"," "),","," "),"/"," "),"+"," "),"-"," "),"  "," "),"  "," "),"  "," "),"  "," "),"  "," "),"  "," "))," ","|")&amp;"|")</f>
        <v/>
      </c>
      <c r="AD3534">
        <f>TRIM($I3534&amp;"")</f>
        <v/>
      </c>
    </row>
    <row r="3535" ht="36" customHeight="1">
      <c r="A3535" s="9" t="n">
        <v>46213</v>
      </c>
      <c r="B3535" s="14" t="inlineStr">
        <is>
          <t>10246</t>
        </is>
      </c>
      <c r="C3535" s="14" t="inlineStr">
        <is>
          <t>M/C 0720 (AMARELO)</t>
        </is>
      </c>
      <c r="D3535" s="14" t="inlineStr">
        <is>
          <t>11 USINAGEM</t>
        </is>
      </c>
      <c r="E3535" s="14" t="n">
        <v>30001202</v>
      </c>
      <c r="F3535" s="14" t="inlineStr">
        <is>
          <t>PÉ FRONTAL 441X65(911)X25 MDF (16PÇS) - CAD PÉ INT</t>
        </is>
      </c>
      <c r="G3535" s="14" t="inlineStr">
        <is>
          <t>11 USINAGEM</t>
        </is>
      </c>
      <c r="H3535" s="14" t="inlineStr">
        <is>
          <t>11 USINAGEM</t>
        </is>
      </c>
      <c r="I3535" s="9" t="inlineStr">
        <is>
          <t>11 USINAGEM</t>
        </is>
      </c>
      <c r="J3535" s="9" t="n">
        <v>2232</v>
      </c>
      <c r="K3535" s="14">
        <f>IF($E3535="","",IFERROR(INDEX('01_Cad_Pecas'!$H$2:$H$5000,MATCH($E3535,'01_Cad_Pecas'!$D$2:$D$5000,0)),IFERROR(INDEX('01_Cad_Pecas'!$H$2:$H$5000,MATCH(VALUE($E3535),'01_Cad_Pecas'!$D$2:$D$5000,0)),"")))</f>
        <v/>
      </c>
      <c r="L3535" s="14">
        <f>IF($E3535="","",IFERROR(INDEX('01_Cad_Pecas'!$I$2:$I$5000,MATCH($E3535,'01_Cad_Pecas'!$D$2:$D$5000,0)),IFERROR(INDEX('01_Cad_Pecas'!$I$2:$I$5000,MATCH(VALUE($E3535),'01_Cad_Pecas'!$D$2:$D$5000,0)),"")))</f>
        <v/>
      </c>
      <c r="M3535" s="14">
        <f>IF(OR($J3535="",$L3535=""),"",IF($K3535="",0,$K3535)+$J3535*$L3535)</f>
        <v/>
      </c>
      <c r="N3535" s="14" t="n">
        <v>46213</v>
      </c>
      <c r="O3535" s="14" t="n">
        <v>2232</v>
      </c>
      <c r="P3535" s="14" t="n"/>
      <c r="Q3535" s="14" t="n"/>
      <c r="R3535" s="14" t="n"/>
      <c r="S3535" s="14" t="n"/>
      <c r="T3535" s="14">
        <f>IF(OR($J3535="",$O3535=""),"",$O3535/$J3535)</f>
        <v/>
      </c>
      <c r="U3535" s="14" t="inlineStr">
        <is>
          <t>Concluído</t>
        </is>
      </c>
      <c r="V3535" s="14" t="n"/>
      <c r="W3535" s="14" t="n"/>
      <c r="X3535" s="14" t="n"/>
      <c r="Y3535" s="14" t="n"/>
      <c r="Z3535" s="14" t="n"/>
      <c r="AA3535" s="11" t="n"/>
      <c r="AB3535" s="14">
        <f>B3535&amp;"|"&amp;I3535</f>
        <v/>
      </c>
      <c r="AC3535">
        <f>IF($B3535="","","|"&amp;SUBSTITUTE(TRIM(SUBSTITUTE(SUBSTITUTE(SUBSTITUTE(SUBSTITUTE(SUBSTITUTE(SUBSTITUTE(SUBSTITUTE(SUBSTITUTE(SUBSTITUTE(SUBSTITUTE(SUBSTITUTE(SUBSTITUTE(SUBSTITUTE(SUBSTITUTE(TRIM($B3535&amp;""),CHAR(10)," "),CHAR(13)," "),"."," "),";"," "),","," "),"/"," "),"+"," "),"-"," "),"  "," "),"  "," "),"  "," "),"  "," "),"  "," "),"  "," "))," ","|")&amp;"|")</f>
        <v/>
      </c>
      <c r="AD3535">
        <f>TRIM($I3535&amp;"")</f>
        <v/>
      </c>
    </row>
    <row r="3536" ht="36" customHeight="1">
      <c r="A3536" s="9" t="n">
        <v>46213</v>
      </c>
      <c r="B3536" s="14" t="inlineStr">
        <is>
          <t>10246</t>
        </is>
      </c>
      <c r="C3536" s="14" t="inlineStr">
        <is>
          <t>M/C 0720 (AMARELO)</t>
        </is>
      </c>
      <c r="D3536" s="14" t="inlineStr">
        <is>
          <t>11 USINAGEM</t>
        </is>
      </c>
      <c r="E3536" s="14" t="n">
        <v>30009703</v>
      </c>
      <c r="F3536" s="14" t="inlineStr">
        <is>
          <t>ESPALDAR 390X40(911)X25 MDF (24) - CADEIRA GRECIA</t>
        </is>
      </c>
      <c r="G3536" s="14" t="inlineStr">
        <is>
          <t>11 USINAGEM</t>
        </is>
      </c>
      <c r="H3536" s="14" t="inlineStr">
        <is>
          <t>11 USINAGEM</t>
        </is>
      </c>
      <c r="I3536" s="9" t="inlineStr">
        <is>
          <t>11 USINAGEM</t>
        </is>
      </c>
      <c r="J3536" s="9" t="n">
        <v>50</v>
      </c>
      <c r="K3536" s="14">
        <f>IF($E3536="","",IFERROR(INDEX('01_Cad_Pecas'!$H$2:$H$5000,MATCH($E3536,'01_Cad_Pecas'!$D$2:$D$5000,0)),IFERROR(INDEX('01_Cad_Pecas'!$H$2:$H$5000,MATCH(VALUE($E3536),'01_Cad_Pecas'!$D$2:$D$5000,0)),"")))</f>
        <v/>
      </c>
      <c r="L3536" s="14">
        <f>IF($E3536="","",IFERROR(INDEX('01_Cad_Pecas'!$I$2:$I$5000,MATCH($E3536,'01_Cad_Pecas'!$D$2:$D$5000,0)),IFERROR(INDEX('01_Cad_Pecas'!$I$2:$I$5000,MATCH(VALUE($E3536),'01_Cad_Pecas'!$D$2:$D$5000,0)),"")))</f>
        <v/>
      </c>
      <c r="M3536" s="14">
        <f>IF(OR($J3536="",$L3536=""),"",IF($K3536="",0,$K3536)+$J3536*$L3536)</f>
        <v/>
      </c>
      <c r="N3536" s="14" t="n">
        <v>46213</v>
      </c>
      <c r="O3536" s="14" t="n">
        <v>50</v>
      </c>
      <c r="P3536" s="14" t="n"/>
      <c r="Q3536" s="14" t="n"/>
      <c r="R3536" s="14" t="n"/>
      <c r="S3536" s="14" t="n"/>
      <c r="T3536" s="14">
        <f>IF(OR($J3536="",$O3536=""),"",$O3536/$J3536)</f>
        <v/>
      </c>
      <c r="U3536" s="14" t="inlineStr">
        <is>
          <t>Concluído</t>
        </is>
      </c>
      <c r="V3536" s="14" t="n"/>
      <c r="W3536" s="14" t="n"/>
      <c r="X3536" s="14" t="n"/>
      <c r="Y3536" s="14" t="n"/>
      <c r="Z3536" s="14" t="n"/>
      <c r="AA3536" s="11" t="n"/>
      <c r="AB3536" s="14">
        <f>B3536&amp;"|"&amp;I3536</f>
        <v/>
      </c>
      <c r="AC3536">
        <f>IF($B3536="","","|"&amp;SUBSTITUTE(TRIM(SUBSTITUTE(SUBSTITUTE(SUBSTITUTE(SUBSTITUTE(SUBSTITUTE(SUBSTITUTE(SUBSTITUTE(SUBSTITUTE(SUBSTITUTE(SUBSTITUTE(SUBSTITUTE(SUBSTITUTE(SUBSTITUTE(SUBSTITUTE(TRIM($B3536&amp;""),CHAR(10)," "),CHAR(13)," "),"."," "),";"," "),","," "),"/"," "),"+"," "),"-"," "),"  "," "),"  "," "),"  "," "),"  "," "),"  "," "),"  "," "))," ","|")&amp;"|")</f>
        <v/>
      </c>
      <c r="AD3536">
        <f>TRIM($I3536&amp;"")</f>
        <v/>
      </c>
    </row>
    <row r="3537" ht="36" customHeight="1">
      <c r="A3537" s="9" t="n">
        <v>46216</v>
      </c>
      <c r="B3537" s="14" t="inlineStr">
        <is>
          <t>10247</t>
        </is>
      </c>
      <c r="C3537" s="14" t="inlineStr">
        <is>
          <t>M/C 0721 (BEGE)</t>
        </is>
      </c>
      <c r="D3537" s="14" t="inlineStr">
        <is>
          <t>11 USINAGEM</t>
        </is>
      </c>
      <c r="E3537" s="14" t="n">
        <v>30004805</v>
      </c>
      <c r="F3537" s="14" t="inlineStr">
        <is>
          <t>ASSENTO 440X425X09 MDP - CAD SANTIAGO</t>
        </is>
      </c>
      <c r="G3537" s="14" t="inlineStr">
        <is>
          <t>11 USINAGEM</t>
        </is>
      </c>
      <c r="H3537" s="14" t="inlineStr">
        <is>
          <t>11 USINAGEM</t>
        </is>
      </c>
      <c r="I3537" s="9" t="inlineStr">
        <is>
          <t>11 USINAGEM</t>
        </is>
      </c>
      <c r="J3537" s="9" t="n">
        <v>612</v>
      </c>
      <c r="K3537" s="14">
        <f>IF($E3537="","",IFERROR(INDEX('01_Cad_Pecas'!$H$2:$H$5000,MATCH($E3537,'01_Cad_Pecas'!$D$2:$D$5000,0)),IFERROR(INDEX('01_Cad_Pecas'!$H$2:$H$5000,MATCH(VALUE($E3537),'01_Cad_Pecas'!$D$2:$D$5000,0)),"")))</f>
        <v/>
      </c>
      <c r="L3537" s="14">
        <f>IF($E3537="","",IFERROR(INDEX('01_Cad_Pecas'!$I$2:$I$5000,MATCH($E3537,'01_Cad_Pecas'!$D$2:$D$5000,0)),IFERROR(INDEX('01_Cad_Pecas'!$I$2:$I$5000,MATCH(VALUE($E3537),'01_Cad_Pecas'!$D$2:$D$5000,0)),"")))</f>
        <v/>
      </c>
      <c r="M3537" s="14">
        <f>IF(OR($J3537="",$L3537=""),"",IF($K3537="",0,$K3537)+$J3537*$L3537)</f>
        <v/>
      </c>
      <c r="N3537" s="14" t="n">
        <v>46216</v>
      </c>
      <c r="O3537" s="14" t="n">
        <v>612</v>
      </c>
      <c r="P3537" s="14" t="n"/>
      <c r="Q3537" s="14" t="n"/>
      <c r="R3537" s="14" t="n"/>
      <c r="S3537" s="14" t="n"/>
      <c r="T3537" s="14">
        <f>IF(OR($J3537="",$O3537=""),"",$O3537/$J3537)</f>
        <v/>
      </c>
      <c r="U3537" s="14" t="inlineStr">
        <is>
          <t>Concluído</t>
        </is>
      </c>
      <c r="V3537" s="14" t="n"/>
      <c r="W3537" s="14" t="n"/>
      <c r="X3537" s="14" t="n"/>
      <c r="Y3537" s="14" t="n"/>
      <c r="Z3537" s="14" t="n"/>
      <c r="AA3537" s="11" t="n"/>
      <c r="AB3537" s="14">
        <f>B3537&amp;"|"&amp;I3537</f>
        <v/>
      </c>
      <c r="AC3537">
        <f>IF($B3537="","","|"&amp;SUBSTITUTE(TRIM(SUBSTITUTE(SUBSTITUTE(SUBSTITUTE(SUBSTITUTE(SUBSTITUTE(SUBSTITUTE(SUBSTITUTE(SUBSTITUTE(SUBSTITUTE(SUBSTITUTE(SUBSTITUTE(SUBSTITUTE(SUBSTITUTE(SUBSTITUTE(TRIM($B3537&amp;""),CHAR(10)," "),CHAR(13)," "),"."," "),";"," "),","," "),"/"," "),"+"," "),"-"," "),"  "," "),"  "," "),"  "," "),"  "," "),"  "," "),"  "," "))," ","|")&amp;"|")</f>
        <v/>
      </c>
      <c r="AD3537">
        <f>TRIM($I3537&amp;"")</f>
        <v/>
      </c>
    </row>
    <row r="3538" ht="36" customHeight="1">
      <c r="A3538" s="9" t="n">
        <v>46216</v>
      </c>
      <c r="B3538" s="14" t="inlineStr">
        <is>
          <t>10247</t>
        </is>
      </c>
      <c r="C3538" s="14" t="inlineStr">
        <is>
          <t>M/C 0721 (BEGE)</t>
        </is>
      </c>
      <c r="D3538" s="14" t="inlineStr">
        <is>
          <t>11 USINAGEM</t>
        </is>
      </c>
      <c r="E3538" s="14" t="n">
        <v>20014107</v>
      </c>
      <c r="F3538" s="14" t="inlineStr">
        <is>
          <t>ENGRO MENOR 802X60X12 MDP - MESA DAKAR</t>
        </is>
      </c>
      <c r="G3538" s="14" t="inlineStr">
        <is>
          <t>11 USINAGEM</t>
        </is>
      </c>
      <c r="H3538" s="14" t="inlineStr">
        <is>
          <t>11 USINAGEM</t>
        </is>
      </c>
      <c r="I3538" s="9" t="inlineStr">
        <is>
          <t>11 USINAGEM</t>
        </is>
      </c>
      <c r="J3538" s="9" t="n">
        <v>600</v>
      </c>
      <c r="K3538" s="14">
        <f>IF($E3538="","",IFERROR(INDEX('01_Cad_Pecas'!$H$2:$H$5000,MATCH($E3538,'01_Cad_Pecas'!$D$2:$D$5000,0)),IFERROR(INDEX('01_Cad_Pecas'!$H$2:$H$5000,MATCH(VALUE($E3538),'01_Cad_Pecas'!$D$2:$D$5000,0)),"")))</f>
        <v/>
      </c>
      <c r="L3538" s="14">
        <f>IF($E3538="","",IFERROR(INDEX('01_Cad_Pecas'!$I$2:$I$5000,MATCH($E3538,'01_Cad_Pecas'!$D$2:$D$5000,0)),IFERROR(INDEX('01_Cad_Pecas'!$I$2:$I$5000,MATCH(VALUE($E3538),'01_Cad_Pecas'!$D$2:$D$5000,0)),"")))</f>
        <v/>
      </c>
      <c r="M3538" s="14">
        <f>IF(OR($J3538="",$L3538=""),"",IF($K3538="",0,$K3538)+$J3538*$L3538)</f>
        <v/>
      </c>
      <c r="N3538" s="14" t="n">
        <v>46216</v>
      </c>
      <c r="O3538" s="14" t="n">
        <v>600</v>
      </c>
      <c r="P3538" s="14" t="n"/>
      <c r="Q3538" s="14" t="n"/>
      <c r="R3538" s="14" t="n"/>
      <c r="S3538" s="14" t="n"/>
      <c r="T3538" s="14">
        <f>IF(OR($J3538="",$O3538=""),"",$O3538/$J3538)</f>
        <v/>
      </c>
      <c r="U3538" s="14" t="inlineStr">
        <is>
          <t>Concluído</t>
        </is>
      </c>
      <c r="V3538" s="14" t="n"/>
      <c r="W3538" s="14" t="n"/>
      <c r="X3538" s="14" t="n"/>
      <c r="Y3538" s="14" t="n"/>
      <c r="Z3538" s="14" t="n"/>
      <c r="AA3538" s="11" t="n"/>
      <c r="AB3538" s="14">
        <f>B3538&amp;"|"&amp;I3538</f>
        <v/>
      </c>
      <c r="AC3538">
        <f>IF($B3538="","","|"&amp;SUBSTITUTE(TRIM(SUBSTITUTE(SUBSTITUTE(SUBSTITUTE(SUBSTITUTE(SUBSTITUTE(SUBSTITUTE(SUBSTITUTE(SUBSTITUTE(SUBSTITUTE(SUBSTITUTE(SUBSTITUTE(SUBSTITUTE(SUBSTITUTE(SUBSTITUTE(TRIM($B3538&amp;""),CHAR(10)," "),CHAR(13)," "),"."," "),";"," "),","," "),"/"," "),"+"," "),"-"," "),"  "," "),"  "," "),"  "," "),"  "," "),"  "," "),"  "," "))," ","|")&amp;"|")</f>
        <v/>
      </c>
      <c r="AD3538">
        <f>TRIM($I3538&amp;"")</f>
        <v/>
      </c>
    </row>
    <row r="3539" ht="36" customHeight="1">
      <c r="A3539" s="9" t="n">
        <v>46216</v>
      </c>
      <c r="B3539" s="14" t="inlineStr">
        <is>
          <t>10247</t>
        </is>
      </c>
      <c r="C3539" s="14" t="inlineStr">
        <is>
          <t>M/C 0721 (BEGE)</t>
        </is>
      </c>
      <c r="D3539" s="14" t="inlineStr">
        <is>
          <t>11 USINAGEM</t>
        </is>
      </c>
      <c r="E3539" s="14" t="n">
        <v>20014305</v>
      </c>
      <c r="F3539" s="14" t="inlineStr">
        <is>
          <t>(1) TAMPO 1202X802X12 MDP - MESA DAKAR/MIAMI 1,20</t>
        </is>
      </c>
      <c r="G3539" s="14" t="inlineStr">
        <is>
          <t>11 USINAGEM</t>
        </is>
      </c>
      <c r="H3539" s="14" t="inlineStr">
        <is>
          <t>11 USINAGEM</t>
        </is>
      </c>
      <c r="I3539" s="9" t="inlineStr">
        <is>
          <t>11 USINAGEM</t>
        </is>
      </c>
      <c r="J3539" s="9" t="n">
        <v>300</v>
      </c>
      <c r="K3539" s="14">
        <f>IF($E3539="","",IFERROR(INDEX('01_Cad_Pecas'!$H$2:$H$5000,MATCH($E3539,'01_Cad_Pecas'!$D$2:$D$5000,0)),IFERROR(INDEX('01_Cad_Pecas'!$H$2:$H$5000,MATCH(VALUE($E3539),'01_Cad_Pecas'!$D$2:$D$5000,0)),"")))</f>
        <v/>
      </c>
      <c r="L3539" s="14">
        <f>IF($E3539="","",IFERROR(INDEX('01_Cad_Pecas'!$I$2:$I$5000,MATCH($E3539,'01_Cad_Pecas'!$D$2:$D$5000,0)),IFERROR(INDEX('01_Cad_Pecas'!$I$2:$I$5000,MATCH(VALUE($E3539),'01_Cad_Pecas'!$D$2:$D$5000,0)),"")))</f>
        <v/>
      </c>
      <c r="M3539" s="14">
        <f>IF(OR($J3539="",$L3539=""),"",IF($K3539="",0,$K3539)+$J3539*$L3539)</f>
        <v/>
      </c>
      <c r="N3539" s="14" t="n">
        <v>46216</v>
      </c>
      <c r="O3539" s="14" t="n">
        <v>300</v>
      </c>
      <c r="P3539" s="14" t="n"/>
      <c r="Q3539" s="14" t="n"/>
      <c r="R3539" s="14" t="n"/>
      <c r="S3539" s="14" t="n"/>
      <c r="T3539" s="14">
        <f>IF(OR($J3539="",$O3539=""),"",$O3539/$J3539)</f>
        <v/>
      </c>
      <c r="U3539" s="14" t="inlineStr">
        <is>
          <t>Concluído</t>
        </is>
      </c>
      <c r="V3539" s="14" t="n"/>
      <c r="W3539" s="14" t="n"/>
      <c r="X3539" s="14" t="n"/>
      <c r="Y3539" s="14" t="n"/>
      <c r="Z3539" s="14" t="n"/>
      <c r="AA3539" s="11" t="n"/>
      <c r="AB3539" s="14">
        <f>B3539&amp;"|"&amp;I3539</f>
        <v/>
      </c>
      <c r="AC3539">
        <f>IF($B3539="","","|"&amp;SUBSTITUTE(TRIM(SUBSTITUTE(SUBSTITUTE(SUBSTITUTE(SUBSTITUTE(SUBSTITUTE(SUBSTITUTE(SUBSTITUTE(SUBSTITUTE(SUBSTITUTE(SUBSTITUTE(SUBSTITUTE(SUBSTITUTE(SUBSTITUTE(SUBSTITUTE(TRIM($B3539&amp;""),CHAR(10)," "),CHAR(13)," "),"."," "),";"," "),","," "),"/"," "),"+"," "),"-"," "),"  "," "),"  "," "),"  "," "),"  "," "),"  "," "),"  "," "))," ","|")&amp;"|")</f>
        <v/>
      </c>
      <c r="AD3539">
        <f>TRIM($I3539&amp;"")</f>
        <v/>
      </c>
    </row>
    <row r="3540" ht="36" customHeight="1">
      <c r="A3540" s="9" t="n">
        <v>46216</v>
      </c>
      <c r="B3540" s="14" t="inlineStr">
        <is>
          <t>10247</t>
        </is>
      </c>
      <c r="C3540" s="14" t="inlineStr">
        <is>
          <t>M/C 0721 (BEGE)</t>
        </is>
      </c>
      <c r="D3540" s="14" t="inlineStr">
        <is>
          <t>11 USINAGEM</t>
        </is>
      </c>
      <c r="E3540" s="14" t="n">
        <v>20014306</v>
      </c>
      <c r="F3540" s="14" t="inlineStr">
        <is>
          <t>ENGRO MAIOR 1080X60X12 MDP - MESA DAKAR 1,20</t>
        </is>
      </c>
      <c r="G3540" s="14" t="inlineStr">
        <is>
          <t>11 USINAGEM</t>
        </is>
      </c>
      <c r="H3540" s="14" t="inlineStr">
        <is>
          <t>11 USINAGEM</t>
        </is>
      </c>
      <c r="I3540" s="9" t="inlineStr">
        <is>
          <t>11 USINAGEM</t>
        </is>
      </c>
      <c r="J3540" s="9" t="n">
        <v>600</v>
      </c>
      <c r="K3540" s="14">
        <f>IF($E3540="","",IFERROR(INDEX('01_Cad_Pecas'!$H$2:$H$5000,MATCH($E3540,'01_Cad_Pecas'!$D$2:$D$5000,0)),IFERROR(INDEX('01_Cad_Pecas'!$H$2:$H$5000,MATCH(VALUE($E3540),'01_Cad_Pecas'!$D$2:$D$5000,0)),"")))</f>
        <v/>
      </c>
      <c r="L3540" s="14">
        <f>IF($E3540="","",IFERROR(INDEX('01_Cad_Pecas'!$I$2:$I$5000,MATCH($E3540,'01_Cad_Pecas'!$D$2:$D$5000,0)),IFERROR(INDEX('01_Cad_Pecas'!$I$2:$I$5000,MATCH(VALUE($E3540),'01_Cad_Pecas'!$D$2:$D$5000,0)),"")))</f>
        <v/>
      </c>
      <c r="M3540" s="14">
        <f>IF(OR($J3540="",$L3540=""),"",IF($K3540="",0,$K3540)+$J3540*$L3540)</f>
        <v/>
      </c>
      <c r="N3540" s="14" t="n">
        <v>46216</v>
      </c>
      <c r="O3540" s="14" t="n">
        <v>600</v>
      </c>
      <c r="P3540" s="14" t="n"/>
      <c r="Q3540" s="14" t="n"/>
      <c r="R3540" s="14" t="n"/>
      <c r="S3540" s="14" t="n"/>
      <c r="T3540" s="14">
        <f>IF(OR($J3540="",$O3540=""),"",$O3540/$J3540)</f>
        <v/>
      </c>
      <c r="U3540" s="14" t="inlineStr">
        <is>
          <t>Concluído</t>
        </is>
      </c>
      <c r="V3540" s="14" t="n"/>
      <c r="W3540" s="14" t="n"/>
      <c r="X3540" s="14" t="n"/>
      <c r="Y3540" s="14" t="n"/>
      <c r="Z3540" s="14" t="n"/>
      <c r="AA3540" s="11" t="n"/>
      <c r="AB3540" s="14">
        <f>B3540&amp;"|"&amp;I3540</f>
        <v/>
      </c>
      <c r="AC3540">
        <f>IF($B3540="","","|"&amp;SUBSTITUTE(TRIM(SUBSTITUTE(SUBSTITUTE(SUBSTITUTE(SUBSTITUTE(SUBSTITUTE(SUBSTITUTE(SUBSTITUTE(SUBSTITUTE(SUBSTITUTE(SUBSTITUTE(SUBSTITUTE(SUBSTITUTE(SUBSTITUTE(SUBSTITUTE(TRIM($B3540&amp;""),CHAR(10)," "),CHAR(13)," "),"."," "),";"," "),","," "),"/"," "),"+"," "),"-"," "),"  "," "),"  "," "),"  "," "),"  "," "),"  "," "),"  "," "))," ","|")&amp;"|")</f>
        <v/>
      </c>
      <c r="AD3540">
        <f>TRIM($I3540&amp;"")</f>
        <v/>
      </c>
    </row>
    <row r="3541" ht="36" customHeight="1">
      <c r="A3541" s="9" t="n">
        <v>46216</v>
      </c>
      <c r="B3541" s="14" t="inlineStr">
        <is>
          <t>10247</t>
        </is>
      </c>
      <c r="C3541" s="14" t="inlineStr">
        <is>
          <t>M/C 0721 (BEGE)</t>
        </is>
      </c>
      <c r="D3541" s="14" t="inlineStr">
        <is>
          <t>11 USINAGEM</t>
        </is>
      </c>
      <c r="E3541" s="14" t="n">
        <v>30080004</v>
      </c>
      <c r="F3541" s="14" t="inlineStr">
        <is>
          <t>(6)TRAV. MAIOR 1320X65 (135)X15 MDP-AMST.1,36X1,36</t>
        </is>
      </c>
      <c r="G3541" s="14" t="inlineStr">
        <is>
          <t>11 USINAGEM</t>
        </is>
      </c>
      <c r="H3541" s="14" t="inlineStr">
        <is>
          <t>11 USINAGEM</t>
        </is>
      </c>
      <c r="I3541" s="9" t="inlineStr">
        <is>
          <t>11 USINAGEM</t>
        </is>
      </c>
      <c r="J3541" s="9" t="n">
        <v>20</v>
      </c>
      <c r="K3541" s="14">
        <f>IF($E3541="","",IFERROR(INDEX('01_Cad_Pecas'!$H$2:$H$5000,MATCH($E3541,'01_Cad_Pecas'!$D$2:$D$5000,0)),IFERROR(INDEX('01_Cad_Pecas'!$H$2:$H$5000,MATCH(VALUE($E3541),'01_Cad_Pecas'!$D$2:$D$5000,0)),"")))</f>
        <v/>
      </c>
      <c r="L3541" s="14">
        <f>IF($E3541="","",IFERROR(INDEX('01_Cad_Pecas'!$I$2:$I$5000,MATCH($E3541,'01_Cad_Pecas'!$D$2:$D$5000,0)),IFERROR(INDEX('01_Cad_Pecas'!$I$2:$I$5000,MATCH(VALUE($E3541),'01_Cad_Pecas'!$D$2:$D$5000,0)),"")))</f>
        <v/>
      </c>
      <c r="M3541" s="14">
        <f>IF(OR($J3541="",$L3541=""),"",IF($K3541="",0,$K3541)+$J3541*$L3541)</f>
        <v/>
      </c>
      <c r="N3541" s="14" t="n">
        <v>46216</v>
      </c>
      <c r="O3541" s="14" t="n">
        <v>20</v>
      </c>
      <c r="P3541" s="14" t="n"/>
      <c r="Q3541" s="14" t="n"/>
      <c r="R3541" s="14" t="n"/>
      <c r="S3541" s="14" t="n"/>
      <c r="T3541" s="14">
        <f>IF(OR($J3541="",$O3541=""),"",$O3541/$J3541)</f>
        <v/>
      </c>
      <c r="U3541" s="14" t="inlineStr">
        <is>
          <t>Concluído</t>
        </is>
      </c>
      <c r="V3541" s="14" t="n"/>
      <c r="W3541" s="14" t="n"/>
      <c r="X3541" s="14" t="n"/>
      <c r="Y3541" s="14" t="n"/>
      <c r="Z3541" s="14" t="n"/>
      <c r="AA3541" s="11" t="n"/>
      <c r="AB3541" s="14">
        <f>B3541&amp;"|"&amp;I3541</f>
        <v/>
      </c>
      <c r="AC3541">
        <f>IF($B3541="","","|"&amp;SUBSTITUTE(TRIM(SUBSTITUTE(SUBSTITUTE(SUBSTITUTE(SUBSTITUTE(SUBSTITUTE(SUBSTITUTE(SUBSTITUTE(SUBSTITUTE(SUBSTITUTE(SUBSTITUTE(SUBSTITUTE(SUBSTITUTE(SUBSTITUTE(SUBSTITUTE(TRIM($B3541&amp;""),CHAR(10)," "),CHAR(13)," "),"."," "),";"," "),","," "),"/"," "),"+"," "),"-"," "),"  "," "),"  "," "),"  "," "),"  "," "),"  "," "),"  "," "))," ","|")&amp;"|")</f>
        <v/>
      </c>
      <c r="AD3541">
        <f>TRIM($I3541&amp;"")</f>
        <v/>
      </c>
    </row>
    <row r="3542" ht="36" customHeight="1">
      <c r="A3542" s="9" t="n">
        <v>46216</v>
      </c>
      <c r="B3542" s="14" t="inlineStr">
        <is>
          <t>10247</t>
        </is>
      </c>
      <c r="C3542" s="14" t="inlineStr">
        <is>
          <t>M/C 0721 (BEGE)</t>
        </is>
      </c>
      <c r="D3542" s="14" t="inlineStr">
        <is>
          <t>11 USINAGEM</t>
        </is>
      </c>
      <c r="E3542" s="14" t="n">
        <v>20019002</v>
      </c>
      <c r="F3542" s="14" t="inlineStr">
        <is>
          <t>FUNDO RIPADO 751X446X12 MDF - MESA SANTIAGO</t>
        </is>
      </c>
      <c r="G3542" s="14" t="inlineStr">
        <is>
          <t>11 USINAGEM</t>
        </is>
      </c>
      <c r="H3542" s="14" t="inlineStr">
        <is>
          <t>11 USINAGEM</t>
        </is>
      </c>
      <c r="I3542" s="9" t="inlineStr">
        <is>
          <t>11 USINAGEM</t>
        </is>
      </c>
      <c r="J3542" s="9" t="n">
        <v>32</v>
      </c>
      <c r="K3542" s="14">
        <f>IF($E3542="","",IFERROR(INDEX('01_Cad_Pecas'!$H$2:$H$5000,MATCH($E3542,'01_Cad_Pecas'!$D$2:$D$5000,0)),IFERROR(INDEX('01_Cad_Pecas'!$H$2:$H$5000,MATCH(VALUE($E3542),'01_Cad_Pecas'!$D$2:$D$5000,0)),"")))</f>
        <v/>
      </c>
      <c r="L3542" s="14">
        <f>IF($E3542="","",IFERROR(INDEX('01_Cad_Pecas'!$I$2:$I$5000,MATCH($E3542,'01_Cad_Pecas'!$D$2:$D$5000,0)),IFERROR(INDEX('01_Cad_Pecas'!$I$2:$I$5000,MATCH(VALUE($E3542),'01_Cad_Pecas'!$D$2:$D$5000,0)),"")))</f>
        <v/>
      </c>
      <c r="M3542" s="14">
        <f>IF(OR($J3542="",$L3542=""),"",IF($K3542="",0,$K3542)+$J3542*$L3542)</f>
        <v/>
      </c>
      <c r="N3542" s="14" t="n">
        <v>46216</v>
      </c>
      <c r="O3542" s="14" t="n">
        <v>32</v>
      </c>
      <c r="P3542" s="14" t="n"/>
      <c r="Q3542" s="14" t="n"/>
      <c r="R3542" s="14" t="n"/>
      <c r="S3542" s="14" t="n"/>
      <c r="T3542" s="14">
        <f>IF(OR($J3542="",$O3542=""),"",$O3542/$J3542)</f>
        <v/>
      </c>
      <c r="U3542" s="14" t="inlineStr">
        <is>
          <t>Concluído</t>
        </is>
      </c>
      <c r="V3542" s="14" t="n"/>
      <c r="W3542" s="14" t="n"/>
      <c r="X3542" s="14" t="n"/>
      <c r="Y3542" s="14" t="n"/>
      <c r="Z3542" s="14" t="n"/>
      <c r="AA3542" s="11" t="n"/>
      <c r="AB3542" s="14">
        <f>B3542&amp;"|"&amp;I3542</f>
        <v/>
      </c>
      <c r="AC3542">
        <f>IF($B3542="","","|"&amp;SUBSTITUTE(TRIM(SUBSTITUTE(SUBSTITUTE(SUBSTITUTE(SUBSTITUTE(SUBSTITUTE(SUBSTITUTE(SUBSTITUTE(SUBSTITUTE(SUBSTITUTE(SUBSTITUTE(SUBSTITUTE(SUBSTITUTE(SUBSTITUTE(SUBSTITUTE(TRIM($B3542&amp;""),CHAR(10)," "),CHAR(13)," "),"."," "),";"," "),","," "),"/"," "),"+"," "),"-"," "),"  "," "),"  "," "),"  "," "),"  "," "),"  "," "),"  "," "))," ","|")&amp;"|")</f>
        <v/>
      </c>
      <c r="AD3542">
        <f>TRIM($I3542&amp;"")</f>
        <v/>
      </c>
    </row>
    <row r="3543" ht="36" customHeight="1">
      <c r="A3543" s="9" t="n">
        <v>46216</v>
      </c>
      <c r="B3543" s="14" t="inlineStr">
        <is>
          <t>10247</t>
        </is>
      </c>
      <c r="C3543" s="14" t="inlineStr">
        <is>
          <t>M/C 0721 (BEGE)</t>
        </is>
      </c>
      <c r="D3543" s="14" t="inlineStr">
        <is>
          <t>11 USINAGEM</t>
        </is>
      </c>
      <c r="E3543" s="14" t="n">
        <v>20019005</v>
      </c>
      <c r="F3543" s="14" t="inlineStr">
        <is>
          <t>RIPA 751X70X12 MDF - MESA SANTIAGO</t>
        </is>
      </c>
      <c r="G3543" s="14" t="inlineStr">
        <is>
          <t>11 USINAGEM</t>
        </is>
      </c>
      <c r="H3543" s="14" t="inlineStr">
        <is>
          <t>11 USINAGEM</t>
        </is>
      </c>
      <c r="I3543" s="9" t="inlineStr">
        <is>
          <t>11 USINAGEM</t>
        </is>
      </c>
      <c r="J3543" s="9" t="n">
        <v>280</v>
      </c>
      <c r="K3543" s="14">
        <f>IF($E3543="","",IFERROR(INDEX('01_Cad_Pecas'!$H$2:$H$5000,MATCH($E3543,'01_Cad_Pecas'!$D$2:$D$5000,0)),IFERROR(INDEX('01_Cad_Pecas'!$H$2:$H$5000,MATCH(VALUE($E3543),'01_Cad_Pecas'!$D$2:$D$5000,0)),"")))</f>
        <v/>
      </c>
      <c r="L3543" s="14">
        <f>IF($E3543="","",IFERROR(INDEX('01_Cad_Pecas'!$I$2:$I$5000,MATCH($E3543,'01_Cad_Pecas'!$D$2:$D$5000,0)),IFERROR(INDEX('01_Cad_Pecas'!$I$2:$I$5000,MATCH(VALUE($E3543),'01_Cad_Pecas'!$D$2:$D$5000,0)),"")))</f>
        <v/>
      </c>
      <c r="M3543" s="14">
        <f>IF(OR($J3543="",$L3543=""),"",IF($K3543="",0,$K3543)+$J3543*$L3543)</f>
        <v/>
      </c>
      <c r="N3543" s="14" t="n">
        <v>46216</v>
      </c>
      <c r="O3543" s="14" t="n">
        <v>280</v>
      </c>
      <c r="P3543" s="14" t="n"/>
      <c r="Q3543" s="14" t="n"/>
      <c r="R3543" s="14" t="n"/>
      <c r="S3543" s="14" t="n"/>
      <c r="T3543" s="14">
        <f>IF(OR($J3543="",$O3543=""),"",$O3543/$J3543)</f>
        <v/>
      </c>
      <c r="U3543" s="14" t="inlineStr">
        <is>
          <t>Concluído</t>
        </is>
      </c>
      <c r="V3543" s="14" t="n"/>
      <c r="W3543" s="14" t="n"/>
      <c r="X3543" s="14" t="n"/>
      <c r="Y3543" s="14" t="n"/>
      <c r="Z3543" s="14" t="n"/>
      <c r="AA3543" s="11" t="n"/>
      <c r="AB3543" s="14">
        <f>B3543&amp;"|"&amp;I3543</f>
        <v/>
      </c>
      <c r="AC3543">
        <f>IF($B3543="","","|"&amp;SUBSTITUTE(TRIM(SUBSTITUTE(SUBSTITUTE(SUBSTITUTE(SUBSTITUTE(SUBSTITUTE(SUBSTITUTE(SUBSTITUTE(SUBSTITUTE(SUBSTITUTE(SUBSTITUTE(SUBSTITUTE(SUBSTITUTE(SUBSTITUTE(SUBSTITUTE(TRIM($B3543&amp;""),CHAR(10)," "),CHAR(13)," "),"."," "),";"," "),","," "),"/"," "),"+"," "),"-"," "),"  "," "),"  "," "),"  "," "),"  "," "),"  "," "),"  "," "))," ","|")&amp;"|")</f>
        <v/>
      </c>
      <c r="AD3543">
        <f>TRIM($I3543&amp;"")</f>
        <v/>
      </c>
    </row>
    <row r="3544" ht="36" customHeight="1">
      <c r="A3544" s="9" t="n">
        <v>46216</v>
      </c>
      <c r="B3544" s="14" t="inlineStr">
        <is>
          <t>10247</t>
        </is>
      </c>
      <c r="C3544" s="14" t="inlineStr">
        <is>
          <t>M/C 0721 (BEGE)</t>
        </is>
      </c>
      <c r="D3544" s="14" t="inlineStr">
        <is>
          <t>11 USINAGEM</t>
        </is>
      </c>
      <c r="E3544" s="14" t="n">
        <v>20019602</v>
      </c>
      <c r="F3544" s="14" t="inlineStr">
        <is>
          <t>FUNDO RIPADO 751X546X12 MDF - MESA SANTIAGO 1,36</t>
        </is>
      </c>
      <c r="G3544" s="14" t="inlineStr">
        <is>
          <t>11 USINAGEM</t>
        </is>
      </c>
      <c r="H3544" s="14" t="inlineStr">
        <is>
          <t>11 USINAGEM</t>
        </is>
      </c>
      <c r="I3544" s="9" t="inlineStr">
        <is>
          <t>11 USINAGEM</t>
        </is>
      </c>
      <c r="J3544" s="9" t="n">
        <v>20</v>
      </c>
      <c r="K3544" s="14">
        <f>IF($E3544="","",IFERROR(INDEX('01_Cad_Pecas'!$H$2:$H$5000,MATCH($E3544,'01_Cad_Pecas'!$D$2:$D$5000,0)),IFERROR(INDEX('01_Cad_Pecas'!$H$2:$H$5000,MATCH(VALUE($E3544),'01_Cad_Pecas'!$D$2:$D$5000,0)),"")))</f>
        <v/>
      </c>
      <c r="L3544" s="14">
        <f>IF($E3544="","",IFERROR(INDEX('01_Cad_Pecas'!$I$2:$I$5000,MATCH($E3544,'01_Cad_Pecas'!$D$2:$D$5000,0)),IFERROR(INDEX('01_Cad_Pecas'!$I$2:$I$5000,MATCH(VALUE($E3544),'01_Cad_Pecas'!$D$2:$D$5000,0)),"")))</f>
        <v/>
      </c>
      <c r="M3544" s="14">
        <f>IF(OR($J3544="",$L3544=""),"",IF($K3544="",0,$K3544)+$J3544*$L3544)</f>
        <v/>
      </c>
      <c r="N3544" s="14" t="n">
        <v>46216</v>
      </c>
      <c r="O3544" s="14" t="n">
        <v>20</v>
      </c>
      <c r="P3544" s="14" t="n"/>
      <c r="Q3544" s="14" t="n"/>
      <c r="R3544" s="14" t="n"/>
      <c r="S3544" s="14" t="n"/>
      <c r="T3544" s="14">
        <f>IF(OR($J3544="",$O3544=""),"",$O3544/$J3544)</f>
        <v/>
      </c>
      <c r="U3544" s="14" t="inlineStr">
        <is>
          <t>Concluído</t>
        </is>
      </c>
      <c r="V3544" s="14" t="n"/>
      <c r="W3544" s="14" t="n"/>
      <c r="X3544" s="14" t="n"/>
      <c r="Y3544" s="14" t="n"/>
      <c r="Z3544" s="14" t="n"/>
      <c r="AA3544" s="11" t="n"/>
      <c r="AB3544" s="14">
        <f>B3544&amp;"|"&amp;I3544</f>
        <v/>
      </c>
      <c r="AC3544">
        <f>IF($B3544="","","|"&amp;SUBSTITUTE(TRIM(SUBSTITUTE(SUBSTITUTE(SUBSTITUTE(SUBSTITUTE(SUBSTITUTE(SUBSTITUTE(SUBSTITUTE(SUBSTITUTE(SUBSTITUTE(SUBSTITUTE(SUBSTITUTE(SUBSTITUTE(SUBSTITUTE(SUBSTITUTE(TRIM($B3544&amp;""),CHAR(10)," "),CHAR(13)," "),"."," "),";"," "),","," "),"/"," "),"+"," "),"-"," "),"  "," "),"  "," "),"  "," "),"  "," "),"  "," "),"  "," "))," ","|")&amp;"|")</f>
        <v/>
      </c>
      <c r="AD3544">
        <f>TRIM($I3544&amp;"")</f>
        <v/>
      </c>
    </row>
    <row r="3545" ht="36" customHeight="1">
      <c r="A3545" s="9" t="n">
        <v>46216</v>
      </c>
      <c r="B3545" s="14" t="inlineStr">
        <is>
          <t>10247</t>
        </is>
      </c>
      <c r="C3545" s="14" t="inlineStr">
        <is>
          <t>M/C 0721 (BEGE)</t>
        </is>
      </c>
      <c r="D3545" s="14" t="inlineStr">
        <is>
          <t>11 USINAGEM</t>
        </is>
      </c>
      <c r="E3545" s="14" t="n">
        <v>20020002</v>
      </c>
      <c r="F3545" s="14" t="inlineStr">
        <is>
          <t>(2) FECHAMENTO I 1090X295X12 MDF - BASE DUBAI</t>
        </is>
      </c>
      <c r="G3545" s="14" t="inlineStr">
        <is>
          <t>11 USINAGEM</t>
        </is>
      </c>
      <c r="H3545" s="14" t="inlineStr">
        <is>
          <t>11 USINAGEM</t>
        </is>
      </c>
      <c r="I3545" s="9" t="inlineStr">
        <is>
          <t>11 USINAGEM</t>
        </is>
      </c>
      <c r="J3545" s="9" t="n">
        <v>20</v>
      </c>
      <c r="K3545" s="14">
        <f>IF($E3545="","",IFERROR(INDEX('01_Cad_Pecas'!$H$2:$H$5000,MATCH($E3545,'01_Cad_Pecas'!$D$2:$D$5000,0)),IFERROR(INDEX('01_Cad_Pecas'!$H$2:$H$5000,MATCH(VALUE($E3545),'01_Cad_Pecas'!$D$2:$D$5000,0)),"")))</f>
        <v/>
      </c>
      <c r="L3545" s="14">
        <f>IF($E3545="","",IFERROR(INDEX('01_Cad_Pecas'!$I$2:$I$5000,MATCH($E3545,'01_Cad_Pecas'!$D$2:$D$5000,0)),IFERROR(INDEX('01_Cad_Pecas'!$I$2:$I$5000,MATCH(VALUE($E3545),'01_Cad_Pecas'!$D$2:$D$5000,0)),"")))</f>
        <v/>
      </c>
      <c r="M3545" s="14">
        <f>IF(OR($J3545="",$L3545=""),"",IF($K3545="",0,$K3545)+$J3545*$L3545)</f>
        <v/>
      </c>
      <c r="N3545" s="14" t="n">
        <v>46216</v>
      </c>
      <c r="O3545" s="14" t="n">
        <v>20</v>
      </c>
      <c r="P3545" s="14" t="n"/>
      <c r="Q3545" s="14" t="n"/>
      <c r="R3545" s="14" t="n"/>
      <c r="S3545" s="14" t="n"/>
      <c r="T3545" s="14">
        <f>IF(OR($J3545="",$O3545=""),"",$O3545/$J3545)</f>
        <v/>
      </c>
      <c r="U3545" s="14" t="inlineStr">
        <is>
          <t>Concluído</t>
        </is>
      </c>
      <c r="V3545" s="14" t="n"/>
      <c r="W3545" s="14" t="n"/>
      <c r="X3545" s="14" t="n"/>
      <c r="Y3545" s="14" t="n"/>
      <c r="Z3545" s="14" t="n"/>
      <c r="AA3545" s="11" t="n"/>
      <c r="AB3545" s="14">
        <f>B3545&amp;"|"&amp;I3545</f>
        <v/>
      </c>
      <c r="AC3545">
        <f>IF($B3545="","","|"&amp;SUBSTITUTE(TRIM(SUBSTITUTE(SUBSTITUTE(SUBSTITUTE(SUBSTITUTE(SUBSTITUTE(SUBSTITUTE(SUBSTITUTE(SUBSTITUTE(SUBSTITUTE(SUBSTITUTE(SUBSTITUTE(SUBSTITUTE(SUBSTITUTE(SUBSTITUTE(TRIM($B3545&amp;""),CHAR(10)," "),CHAR(13)," "),"."," "),";"," "),","," "),"/"," "),"+"," "),"-"," "),"  "," "),"  "," "),"  "," "),"  "," "),"  "," "),"  "," "))," ","|")&amp;"|")</f>
        <v/>
      </c>
      <c r="AD3545">
        <f>TRIM($I3545&amp;"")</f>
        <v/>
      </c>
    </row>
    <row r="3546" ht="36" customHeight="1">
      <c r="A3546" s="9" t="n">
        <v>46216</v>
      </c>
      <c r="B3546" s="14" t="inlineStr">
        <is>
          <t>10247</t>
        </is>
      </c>
      <c r="C3546" s="14" t="inlineStr">
        <is>
          <t>M/C 0721 (BEGE)</t>
        </is>
      </c>
      <c r="D3546" s="14" t="inlineStr">
        <is>
          <t>11 USINAGEM</t>
        </is>
      </c>
      <c r="E3546" s="14" t="n">
        <v>20020003</v>
      </c>
      <c r="F3546" s="14" t="inlineStr">
        <is>
          <t>(3) FECHAMENTO II 600X295X12 MDF - BASE DUBAI</t>
        </is>
      </c>
      <c r="G3546" s="14" t="inlineStr">
        <is>
          <t>11 USINAGEM</t>
        </is>
      </c>
      <c r="H3546" s="14" t="inlineStr">
        <is>
          <t>11 USINAGEM</t>
        </is>
      </c>
      <c r="I3546" s="9" t="inlineStr">
        <is>
          <t>11 USINAGEM</t>
        </is>
      </c>
      <c r="J3546" s="9" t="n">
        <v>20</v>
      </c>
      <c r="K3546" s="14">
        <f>IF($E3546="","",IFERROR(INDEX('01_Cad_Pecas'!$H$2:$H$5000,MATCH($E3546,'01_Cad_Pecas'!$D$2:$D$5000,0)),IFERROR(INDEX('01_Cad_Pecas'!$H$2:$H$5000,MATCH(VALUE($E3546),'01_Cad_Pecas'!$D$2:$D$5000,0)),"")))</f>
        <v/>
      </c>
      <c r="L3546" s="14">
        <f>IF($E3546="","",IFERROR(INDEX('01_Cad_Pecas'!$I$2:$I$5000,MATCH($E3546,'01_Cad_Pecas'!$D$2:$D$5000,0)),IFERROR(INDEX('01_Cad_Pecas'!$I$2:$I$5000,MATCH(VALUE($E3546),'01_Cad_Pecas'!$D$2:$D$5000,0)),"")))</f>
        <v/>
      </c>
      <c r="M3546" s="14">
        <f>IF(OR($J3546="",$L3546=""),"",IF($K3546="",0,$K3546)+$J3546*$L3546)</f>
        <v/>
      </c>
      <c r="N3546" s="14" t="n">
        <v>46216</v>
      </c>
      <c r="O3546" s="14" t="n">
        <v>20</v>
      </c>
      <c r="P3546" s="14" t="n"/>
      <c r="Q3546" s="14" t="n"/>
      <c r="R3546" s="14" t="n"/>
      <c r="S3546" s="14" t="n"/>
      <c r="T3546" s="14">
        <f>IF(OR($J3546="",$O3546=""),"",$O3546/$J3546)</f>
        <v/>
      </c>
      <c r="U3546" s="14" t="inlineStr">
        <is>
          <t>Concluído</t>
        </is>
      </c>
      <c r="V3546" s="14" t="n"/>
      <c r="W3546" s="14" t="n"/>
      <c r="X3546" s="14" t="n"/>
      <c r="Y3546" s="14" t="n"/>
      <c r="Z3546" s="14" t="n"/>
      <c r="AA3546" s="11" t="n"/>
      <c r="AB3546" s="14">
        <f>B3546&amp;"|"&amp;I3546</f>
        <v/>
      </c>
      <c r="AC3546">
        <f>IF($B3546="","","|"&amp;SUBSTITUTE(TRIM(SUBSTITUTE(SUBSTITUTE(SUBSTITUTE(SUBSTITUTE(SUBSTITUTE(SUBSTITUTE(SUBSTITUTE(SUBSTITUTE(SUBSTITUTE(SUBSTITUTE(SUBSTITUTE(SUBSTITUTE(SUBSTITUTE(SUBSTITUTE(TRIM($B3546&amp;""),CHAR(10)," "),CHAR(13)," "),"."," "),";"," "),","," "),"/"," "),"+"," "),"-"," "),"  "," "),"  "," "),"  "," "),"  "," "),"  "," "),"  "," "))," ","|")&amp;"|")</f>
        <v/>
      </c>
      <c r="AD3546">
        <f>TRIM($I3546&amp;"")</f>
        <v/>
      </c>
    </row>
    <row r="3547" ht="36" customHeight="1">
      <c r="A3547" s="9" t="n">
        <v>46216</v>
      </c>
      <c r="B3547" s="14" t="inlineStr">
        <is>
          <t>10247</t>
        </is>
      </c>
      <c r="C3547" s="14" t="inlineStr">
        <is>
          <t>M/C 0721 (BEGE)</t>
        </is>
      </c>
      <c r="D3547" s="14" t="inlineStr">
        <is>
          <t>11 USINAGEM</t>
        </is>
      </c>
      <c r="E3547" s="14" t="n">
        <v>20020004</v>
      </c>
      <c r="F3547" s="14" t="inlineStr">
        <is>
          <t>(4) FECHAMENTO III 545X327X12 MDF - BASE DUBAI</t>
        </is>
      </c>
      <c r="G3547" s="14" t="inlineStr">
        <is>
          <t>11 USINAGEM</t>
        </is>
      </c>
      <c r="H3547" s="14" t="inlineStr">
        <is>
          <t>11 USINAGEM</t>
        </is>
      </c>
      <c r="I3547" s="9" t="inlineStr">
        <is>
          <t>11 USINAGEM</t>
        </is>
      </c>
      <c r="J3547" s="9" t="n">
        <v>40</v>
      </c>
      <c r="K3547" s="14">
        <f>IF($E3547="","",IFERROR(INDEX('01_Cad_Pecas'!$H$2:$H$5000,MATCH($E3547,'01_Cad_Pecas'!$D$2:$D$5000,0)),IFERROR(INDEX('01_Cad_Pecas'!$H$2:$H$5000,MATCH(VALUE($E3547),'01_Cad_Pecas'!$D$2:$D$5000,0)),"")))</f>
        <v/>
      </c>
      <c r="L3547" s="14">
        <f>IF($E3547="","",IFERROR(INDEX('01_Cad_Pecas'!$I$2:$I$5000,MATCH($E3547,'01_Cad_Pecas'!$D$2:$D$5000,0)),IFERROR(INDEX('01_Cad_Pecas'!$I$2:$I$5000,MATCH(VALUE($E3547),'01_Cad_Pecas'!$D$2:$D$5000,0)),"")))</f>
        <v/>
      </c>
      <c r="M3547" s="14">
        <f>IF(OR($J3547="",$L3547=""),"",IF($K3547="",0,$K3547)+$J3547*$L3547)</f>
        <v/>
      </c>
      <c r="N3547" s="14" t="n">
        <v>46216</v>
      </c>
      <c r="O3547" s="14" t="n">
        <v>40</v>
      </c>
      <c r="P3547" s="14" t="n"/>
      <c r="Q3547" s="14" t="n"/>
      <c r="R3547" s="14" t="n"/>
      <c r="S3547" s="14" t="n"/>
      <c r="T3547" s="14">
        <f>IF(OR($J3547="",$O3547=""),"",$O3547/$J3547)</f>
        <v/>
      </c>
      <c r="U3547" s="14" t="inlineStr">
        <is>
          <t>Concluído</t>
        </is>
      </c>
      <c r="V3547" s="14" t="n"/>
      <c r="W3547" s="14" t="n"/>
      <c r="X3547" s="14" t="n"/>
      <c r="Y3547" s="14" t="n"/>
      <c r="Z3547" s="14" t="n"/>
      <c r="AA3547" s="11" t="n"/>
      <c r="AB3547" s="14">
        <f>B3547&amp;"|"&amp;I3547</f>
        <v/>
      </c>
      <c r="AC3547">
        <f>IF($B3547="","","|"&amp;SUBSTITUTE(TRIM(SUBSTITUTE(SUBSTITUTE(SUBSTITUTE(SUBSTITUTE(SUBSTITUTE(SUBSTITUTE(SUBSTITUTE(SUBSTITUTE(SUBSTITUTE(SUBSTITUTE(SUBSTITUTE(SUBSTITUTE(SUBSTITUTE(SUBSTITUTE(TRIM($B3547&amp;""),CHAR(10)," "),CHAR(13)," "),"."," "),";"," "),","," "),"/"," "),"+"," "),"-"," "),"  "," "),"  "," "),"  "," "),"  "," "),"  "," "),"  "," "))," ","|")&amp;"|")</f>
        <v/>
      </c>
      <c r="AD3547">
        <f>TRIM($I3547&amp;"")</f>
        <v/>
      </c>
    </row>
    <row r="3548" ht="36" customHeight="1">
      <c r="A3548" s="9" t="n">
        <v>46216</v>
      </c>
      <c r="B3548" s="14" t="inlineStr">
        <is>
          <t>10247</t>
        </is>
      </c>
      <c r="C3548" s="14" t="inlineStr">
        <is>
          <t>M/C 0721 (BEGE)</t>
        </is>
      </c>
      <c r="D3548" s="14" t="inlineStr">
        <is>
          <t>11 USINAGEM</t>
        </is>
      </c>
      <c r="E3548" s="14" t="n">
        <v>20020005</v>
      </c>
      <c r="F3548" s="14" t="inlineStr">
        <is>
          <t>(5) FECHAMENTO IV 453X327X12 MDF - BASE DUBAI</t>
        </is>
      </c>
      <c r="G3548" s="14" t="inlineStr">
        <is>
          <t>11 USINAGEM</t>
        </is>
      </c>
      <c r="H3548" s="14" t="inlineStr">
        <is>
          <t>11 USINAGEM</t>
        </is>
      </c>
      <c r="I3548" s="9" t="inlineStr">
        <is>
          <t>11 USINAGEM</t>
        </is>
      </c>
      <c r="J3548" s="9" t="n">
        <v>20</v>
      </c>
      <c r="K3548" s="14">
        <f>IF($E3548="","",IFERROR(INDEX('01_Cad_Pecas'!$H$2:$H$5000,MATCH($E3548,'01_Cad_Pecas'!$D$2:$D$5000,0)),IFERROR(INDEX('01_Cad_Pecas'!$H$2:$H$5000,MATCH(VALUE($E3548),'01_Cad_Pecas'!$D$2:$D$5000,0)),"")))</f>
        <v/>
      </c>
      <c r="L3548" s="14">
        <f>IF($E3548="","",IFERROR(INDEX('01_Cad_Pecas'!$I$2:$I$5000,MATCH($E3548,'01_Cad_Pecas'!$D$2:$D$5000,0)),IFERROR(INDEX('01_Cad_Pecas'!$I$2:$I$5000,MATCH(VALUE($E3548),'01_Cad_Pecas'!$D$2:$D$5000,0)),"")))</f>
        <v/>
      </c>
      <c r="M3548" s="14">
        <f>IF(OR($J3548="",$L3548=""),"",IF($K3548="",0,$K3548)+$J3548*$L3548)</f>
        <v/>
      </c>
      <c r="N3548" s="14" t="n">
        <v>46216</v>
      </c>
      <c r="O3548" s="14" t="n">
        <v>20</v>
      </c>
      <c r="P3548" s="14" t="n"/>
      <c r="Q3548" s="14" t="n"/>
      <c r="R3548" s="14" t="n"/>
      <c r="S3548" s="14" t="n"/>
      <c r="T3548" s="14">
        <f>IF(OR($J3548="",$O3548=""),"",$O3548/$J3548)</f>
        <v/>
      </c>
      <c r="U3548" s="14" t="inlineStr">
        <is>
          <t>Concluído</t>
        </is>
      </c>
      <c r="V3548" s="14" t="n"/>
      <c r="W3548" s="14" t="n"/>
      <c r="X3548" s="14" t="n"/>
      <c r="Y3548" s="14" t="n"/>
      <c r="Z3548" s="14" t="n"/>
      <c r="AA3548" s="11" t="n"/>
      <c r="AB3548" s="14">
        <f>B3548&amp;"|"&amp;I3548</f>
        <v/>
      </c>
      <c r="AC3548">
        <f>IF($B3548="","","|"&amp;SUBSTITUTE(TRIM(SUBSTITUTE(SUBSTITUTE(SUBSTITUTE(SUBSTITUTE(SUBSTITUTE(SUBSTITUTE(SUBSTITUTE(SUBSTITUTE(SUBSTITUTE(SUBSTITUTE(SUBSTITUTE(SUBSTITUTE(SUBSTITUTE(SUBSTITUTE(TRIM($B3548&amp;""),CHAR(10)," "),CHAR(13)," "),"."," "),";"," "),","," "),"/"," "),"+"," "),"-"," "),"  "," "),"  "," "),"  "," "),"  "," "),"  "," "),"  "," "))," ","|")&amp;"|")</f>
        <v/>
      </c>
      <c r="AD3548">
        <f>TRIM($I3548&amp;"")</f>
        <v/>
      </c>
    </row>
    <row r="3549" ht="36" customHeight="1">
      <c r="A3549" s="9" t="n">
        <v>46216</v>
      </c>
      <c r="B3549" s="14" t="inlineStr">
        <is>
          <t>10247</t>
        </is>
      </c>
      <c r="C3549" s="14" t="inlineStr">
        <is>
          <t>M/C 0721 (BEGE)</t>
        </is>
      </c>
      <c r="D3549" s="14" t="inlineStr">
        <is>
          <t>11 USINAGEM</t>
        </is>
      </c>
      <c r="E3549" s="14" t="n">
        <v>20013102</v>
      </c>
      <c r="F3549" s="14" t="inlineStr">
        <is>
          <t>(10)PE MAIOR 760X100 (170) X15 MDF-MIAMI 1,37X0,80</t>
        </is>
      </c>
      <c r="G3549" s="14" t="inlineStr">
        <is>
          <t>11 USINAGEM</t>
        </is>
      </c>
      <c r="H3549" s="14" t="inlineStr">
        <is>
          <t>11 USINAGEM</t>
        </is>
      </c>
      <c r="I3549" s="9" t="inlineStr">
        <is>
          <t>11 USINAGEM</t>
        </is>
      </c>
      <c r="J3549" s="9" t="n">
        <v>1200</v>
      </c>
      <c r="K3549" s="14">
        <f>IF($E3549="","",IFERROR(INDEX('01_Cad_Pecas'!$H$2:$H$5000,MATCH($E3549,'01_Cad_Pecas'!$D$2:$D$5000,0)),IFERROR(INDEX('01_Cad_Pecas'!$H$2:$H$5000,MATCH(VALUE($E3549),'01_Cad_Pecas'!$D$2:$D$5000,0)),"")))</f>
        <v/>
      </c>
      <c r="L3549" s="14">
        <f>IF($E3549="","",IFERROR(INDEX('01_Cad_Pecas'!$I$2:$I$5000,MATCH($E3549,'01_Cad_Pecas'!$D$2:$D$5000,0)),IFERROR(INDEX('01_Cad_Pecas'!$I$2:$I$5000,MATCH(VALUE($E3549),'01_Cad_Pecas'!$D$2:$D$5000,0)),"")))</f>
        <v/>
      </c>
      <c r="M3549" s="14">
        <f>IF(OR($J3549="",$L3549=""),"",IF($K3549="",0,$K3549)+$J3549*$L3549)</f>
        <v/>
      </c>
      <c r="N3549" s="14" t="n">
        <v>46216</v>
      </c>
      <c r="O3549" s="14" t="n">
        <v>1200</v>
      </c>
      <c r="P3549" s="14" t="n"/>
      <c r="Q3549" s="14" t="n"/>
      <c r="R3549" s="14" t="n"/>
      <c r="S3549" s="14" t="n"/>
      <c r="T3549" s="14">
        <f>IF(OR($J3549="",$O3549=""),"",$O3549/$J3549)</f>
        <v/>
      </c>
      <c r="U3549" s="14" t="inlineStr">
        <is>
          <t>Concluído</t>
        </is>
      </c>
      <c r="V3549" s="14" t="n"/>
      <c r="W3549" s="14" t="n"/>
      <c r="X3549" s="14" t="n"/>
      <c r="Y3549" s="14" t="n"/>
      <c r="Z3549" s="14" t="n"/>
      <c r="AA3549" s="11" t="n"/>
      <c r="AB3549" s="14">
        <f>B3549&amp;"|"&amp;I3549</f>
        <v/>
      </c>
      <c r="AC3549">
        <f>IF($B3549="","","|"&amp;SUBSTITUTE(TRIM(SUBSTITUTE(SUBSTITUTE(SUBSTITUTE(SUBSTITUTE(SUBSTITUTE(SUBSTITUTE(SUBSTITUTE(SUBSTITUTE(SUBSTITUTE(SUBSTITUTE(SUBSTITUTE(SUBSTITUTE(SUBSTITUTE(SUBSTITUTE(TRIM($B3549&amp;""),CHAR(10)," "),CHAR(13)," "),"."," "),";"," "),","," "),"/"," "),"+"," "),"-"," "),"  "," "),"  "," "),"  "," "),"  "," "),"  "," "),"  "," "))," ","|")&amp;"|")</f>
        <v/>
      </c>
      <c r="AD3549">
        <f>TRIM($I3549&amp;"")</f>
        <v/>
      </c>
    </row>
    <row r="3550" ht="36" customHeight="1">
      <c r="A3550" s="9" t="n">
        <v>46216</v>
      </c>
      <c r="B3550" s="14" t="inlineStr">
        <is>
          <t>10247</t>
        </is>
      </c>
      <c r="C3550" s="14" t="inlineStr">
        <is>
          <t>M/C 0721 (BEGE)</t>
        </is>
      </c>
      <c r="D3550" s="14" t="inlineStr">
        <is>
          <t>11 USINAGEM</t>
        </is>
      </c>
      <c r="E3550" s="14" t="n">
        <v>20013103</v>
      </c>
      <c r="F3550" s="14" t="inlineStr">
        <is>
          <t>(4) PE MENOR 760X85 (135) X15 MDF-MIAMI 1,37X0,80</t>
        </is>
      </c>
      <c r="G3550" s="14" t="inlineStr">
        <is>
          <t>11 USINAGEM</t>
        </is>
      </c>
      <c r="H3550" s="14" t="inlineStr">
        <is>
          <t>11 USINAGEM</t>
        </is>
      </c>
      <c r="I3550" s="9" t="inlineStr">
        <is>
          <t>11 USINAGEM</t>
        </is>
      </c>
      <c r="J3550" s="9" t="n">
        <v>1200</v>
      </c>
      <c r="K3550" s="14">
        <f>IF($E3550="","",IFERROR(INDEX('01_Cad_Pecas'!$H$2:$H$5000,MATCH($E3550,'01_Cad_Pecas'!$D$2:$D$5000,0)),IFERROR(INDEX('01_Cad_Pecas'!$H$2:$H$5000,MATCH(VALUE($E3550),'01_Cad_Pecas'!$D$2:$D$5000,0)),"")))</f>
        <v/>
      </c>
      <c r="L3550" s="14">
        <f>IF($E3550="","",IFERROR(INDEX('01_Cad_Pecas'!$I$2:$I$5000,MATCH($E3550,'01_Cad_Pecas'!$D$2:$D$5000,0)),IFERROR(INDEX('01_Cad_Pecas'!$I$2:$I$5000,MATCH(VALUE($E3550),'01_Cad_Pecas'!$D$2:$D$5000,0)),"")))</f>
        <v/>
      </c>
      <c r="M3550" s="14">
        <f>IF(OR($J3550="",$L3550=""),"",IF($K3550="",0,$K3550)+$J3550*$L3550)</f>
        <v/>
      </c>
      <c r="N3550" s="14" t="n">
        <v>46216</v>
      </c>
      <c r="O3550" s="14" t="n">
        <v>1200</v>
      </c>
      <c r="P3550" s="14" t="n"/>
      <c r="Q3550" s="14" t="n"/>
      <c r="R3550" s="14" t="n"/>
      <c r="S3550" s="14" t="n"/>
      <c r="T3550" s="14">
        <f>IF(OR($J3550="",$O3550=""),"",$O3550/$J3550)</f>
        <v/>
      </c>
      <c r="U3550" s="14" t="inlineStr">
        <is>
          <t>Concluído</t>
        </is>
      </c>
      <c r="V3550" s="14" t="n"/>
      <c r="W3550" s="14" t="n"/>
      <c r="X3550" s="14" t="n"/>
      <c r="Y3550" s="14" t="n"/>
      <c r="Z3550" s="14" t="n"/>
      <c r="AA3550" s="11" t="n"/>
      <c r="AB3550" s="14">
        <f>B3550&amp;"|"&amp;I3550</f>
        <v/>
      </c>
      <c r="AC3550">
        <f>IF($B3550="","","|"&amp;SUBSTITUTE(TRIM(SUBSTITUTE(SUBSTITUTE(SUBSTITUTE(SUBSTITUTE(SUBSTITUTE(SUBSTITUTE(SUBSTITUTE(SUBSTITUTE(SUBSTITUTE(SUBSTITUTE(SUBSTITUTE(SUBSTITUTE(SUBSTITUTE(SUBSTITUTE(TRIM($B3550&amp;""),CHAR(10)," "),CHAR(13)," "),"."," "),";"," "),","," "),"/"," "),"+"," "),"-"," "),"  "," "),"  "," "),"  "," "),"  "," "),"  "," "),"  "," "))," ","|")&amp;"|")</f>
        <v/>
      </c>
      <c r="AD3550">
        <f>TRIM($I3550&amp;"")</f>
        <v/>
      </c>
    </row>
    <row r="3551" ht="36" customHeight="1">
      <c r="A3551" s="9" t="n">
        <v>46216</v>
      </c>
      <c r="B3551" s="14" t="inlineStr">
        <is>
          <t>10247</t>
        </is>
      </c>
      <c r="C3551" s="14" t="inlineStr">
        <is>
          <t>M/C 0721 (BEGE)</t>
        </is>
      </c>
      <c r="D3551" s="14" t="inlineStr">
        <is>
          <t>11 USINAGEM</t>
        </is>
      </c>
      <c r="E3551" s="14" t="n">
        <v>20020001</v>
      </c>
      <c r="F3551" s="14" t="inlineStr">
        <is>
          <t>(1) LATERAL 1180X92X15 MDF - BASE DUBAI</t>
        </is>
      </c>
      <c r="G3551" s="14" t="inlineStr">
        <is>
          <t>11 USINAGEM</t>
        </is>
      </c>
      <c r="H3551" s="14" t="inlineStr">
        <is>
          <t>11 USINAGEM</t>
        </is>
      </c>
      <c r="I3551" s="9" t="inlineStr">
        <is>
          <t>11 USINAGEM</t>
        </is>
      </c>
      <c r="J3551" s="9" t="n">
        <v>80</v>
      </c>
      <c r="K3551" s="14">
        <f>IF($E3551="","",IFERROR(INDEX('01_Cad_Pecas'!$H$2:$H$5000,MATCH($E3551,'01_Cad_Pecas'!$D$2:$D$5000,0)),IFERROR(INDEX('01_Cad_Pecas'!$H$2:$H$5000,MATCH(VALUE($E3551),'01_Cad_Pecas'!$D$2:$D$5000,0)),"")))</f>
        <v/>
      </c>
      <c r="L3551" s="14">
        <f>IF($E3551="","",IFERROR(INDEX('01_Cad_Pecas'!$I$2:$I$5000,MATCH($E3551,'01_Cad_Pecas'!$D$2:$D$5000,0)),IFERROR(INDEX('01_Cad_Pecas'!$I$2:$I$5000,MATCH(VALUE($E3551),'01_Cad_Pecas'!$D$2:$D$5000,0)),"")))</f>
        <v/>
      </c>
      <c r="M3551" s="14">
        <f>IF(OR($J3551="",$L3551=""),"",IF($K3551="",0,$K3551)+$J3551*$L3551)</f>
        <v/>
      </c>
      <c r="N3551" s="14" t="n">
        <v>46216</v>
      </c>
      <c r="O3551" s="14" t="n">
        <v>80</v>
      </c>
      <c r="P3551" s="14" t="n"/>
      <c r="Q3551" s="14" t="n"/>
      <c r="R3551" s="14" t="n"/>
      <c r="S3551" s="14" t="n"/>
      <c r="T3551" s="14">
        <f>IF(OR($J3551="",$O3551=""),"",$O3551/$J3551)</f>
        <v/>
      </c>
      <c r="U3551" s="14" t="inlineStr">
        <is>
          <t>Concluído</t>
        </is>
      </c>
      <c r="V3551" s="14" t="n"/>
      <c r="W3551" s="14" t="n"/>
      <c r="X3551" s="14" t="n"/>
      <c r="Y3551" s="14" t="n"/>
      <c r="Z3551" s="14" t="n"/>
      <c r="AA3551" s="11" t="n"/>
      <c r="AB3551" s="14">
        <f>B3551&amp;"|"&amp;I3551</f>
        <v/>
      </c>
      <c r="AC3551">
        <f>IF($B3551="","","|"&amp;SUBSTITUTE(TRIM(SUBSTITUTE(SUBSTITUTE(SUBSTITUTE(SUBSTITUTE(SUBSTITUTE(SUBSTITUTE(SUBSTITUTE(SUBSTITUTE(SUBSTITUTE(SUBSTITUTE(SUBSTITUTE(SUBSTITUTE(SUBSTITUTE(SUBSTITUTE(TRIM($B3551&amp;""),CHAR(10)," "),CHAR(13)," "),"."," "),";"," "),","," "),"/"," "),"+"," "),"-"," "),"  "," "),"  "," "),"  "," "),"  "," "),"  "," "),"  "," "))," ","|")&amp;"|")</f>
        <v/>
      </c>
      <c r="AD3551">
        <f>TRIM($I3551&amp;"")</f>
        <v/>
      </c>
    </row>
    <row r="3552" ht="36" customHeight="1">
      <c r="A3552" s="9" t="n">
        <v>46216</v>
      </c>
      <c r="B3552" s="14" t="inlineStr">
        <is>
          <t>10247</t>
        </is>
      </c>
      <c r="C3552" s="14" t="inlineStr">
        <is>
          <t>M/C 0721 (BEGE)</t>
        </is>
      </c>
      <c r="D3552" s="14" t="inlineStr">
        <is>
          <t>11 USINAGEM</t>
        </is>
      </c>
      <c r="E3552" s="14" t="n">
        <v>20052001</v>
      </c>
      <c r="F3552" s="14" t="inlineStr">
        <is>
          <t>(2-4) TRAVESSA 742X122X25 MDF - MESA ATHENAS</t>
        </is>
      </c>
      <c r="G3552" s="14" t="inlineStr">
        <is>
          <t>11 USINAGEM</t>
        </is>
      </c>
      <c r="H3552" s="14" t="inlineStr">
        <is>
          <t>11 USINAGEM</t>
        </is>
      </c>
      <c r="I3552" s="9" t="inlineStr">
        <is>
          <t>11 USINAGEM</t>
        </is>
      </c>
      <c r="J3552" s="9" t="n">
        <v>160</v>
      </c>
      <c r="K3552" s="14">
        <f>IF($E3552="","",IFERROR(INDEX('01_Cad_Pecas'!$H$2:$H$5000,MATCH($E3552,'01_Cad_Pecas'!$D$2:$D$5000,0)),IFERROR(INDEX('01_Cad_Pecas'!$H$2:$H$5000,MATCH(VALUE($E3552),'01_Cad_Pecas'!$D$2:$D$5000,0)),"")))</f>
        <v/>
      </c>
      <c r="L3552" s="14">
        <f>IF($E3552="","",IFERROR(INDEX('01_Cad_Pecas'!$I$2:$I$5000,MATCH($E3552,'01_Cad_Pecas'!$D$2:$D$5000,0)),IFERROR(INDEX('01_Cad_Pecas'!$I$2:$I$5000,MATCH(VALUE($E3552),'01_Cad_Pecas'!$D$2:$D$5000,0)),"")))</f>
        <v/>
      </c>
      <c r="M3552" s="14">
        <f>IF(OR($J3552="",$L3552=""),"",IF($K3552="",0,$K3552)+$J3552*$L3552)</f>
        <v/>
      </c>
      <c r="N3552" s="14" t="n">
        <v>46216</v>
      </c>
      <c r="O3552" s="14" t="n">
        <v>160</v>
      </c>
      <c r="P3552" s="14" t="n"/>
      <c r="Q3552" s="14" t="n"/>
      <c r="R3552" s="14" t="n"/>
      <c r="S3552" s="14" t="n"/>
      <c r="T3552" s="14">
        <f>IF(OR($J3552="",$O3552=""),"",$O3552/$J3552)</f>
        <v/>
      </c>
      <c r="U3552" s="14" t="inlineStr">
        <is>
          <t>Concluído</t>
        </is>
      </c>
      <c r="V3552" s="14" t="n"/>
      <c r="W3552" s="14" t="n"/>
      <c r="X3552" s="14" t="n"/>
      <c r="Y3552" s="14" t="n"/>
      <c r="Z3552" s="14" t="n"/>
      <c r="AA3552" s="11" t="n"/>
      <c r="AB3552" s="14">
        <f>B3552&amp;"|"&amp;I3552</f>
        <v/>
      </c>
      <c r="AC3552">
        <f>IF($B3552="","","|"&amp;SUBSTITUTE(TRIM(SUBSTITUTE(SUBSTITUTE(SUBSTITUTE(SUBSTITUTE(SUBSTITUTE(SUBSTITUTE(SUBSTITUTE(SUBSTITUTE(SUBSTITUTE(SUBSTITUTE(SUBSTITUTE(SUBSTITUTE(SUBSTITUTE(SUBSTITUTE(TRIM($B3552&amp;""),CHAR(10)," "),CHAR(13)," "),"."," "),";"," "),","," "),"/"," "),"+"," "),"-"," "),"  "," "),"  "," "),"  "," "),"  "," "),"  "," "),"  "," "))," ","|")&amp;"|")</f>
        <v/>
      </c>
      <c r="AD3552">
        <f>TRIM($I3552&amp;"")</f>
        <v/>
      </c>
    </row>
    <row r="3553" ht="36" customHeight="1">
      <c r="A3553" s="9" t="n">
        <v>46216</v>
      </c>
      <c r="B3553" s="14" t="inlineStr">
        <is>
          <t>10247</t>
        </is>
      </c>
      <c r="C3553" s="14" t="inlineStr">
        <is>
          <t>M/C 0721 (BEGE)</t>
        </is>
      </c>
      <c r="D3553" s="14" t="inlineStr">
        <is>
          <t>11 USINAGEM</t>
        </is>
      </c>
      <c r="E3553" s="14" t="n">
        <v>20052003</v>
      </c>
      <c r="F3553" s="14" t="inlineStr">
        <is>
          <t>(6)BASE MENOR 386 (189)X124X25 MDF - MESA ATHENAS</t>
        </is>
      </c>
      <c r="G3553" s="14" t="inlineStr">
        <is>
          <t>11 USINAGEM</t>
        </is>
      </c>
      <c r="H3553" s="14" t="inlineStr">
        <is>
          <t>11 USINAGEM</t>
        </is>
      </c>
      <c r="I3553" s="9" t="inlineStr">
        <is>
          <t>11 USINAGEM</t>
        </is>
      </c>
      <c r="J3553" s="9" t="n">
        <v>80</v>
      </c>
      <c r="K3553" s="14">
        <f>IF($E3553="","",IFERROR(INDEX('01_Cad_Pecas'!$H$2:$H$5000,MATCH($E3553,'01_Cad_Pecas'!$D$2:$D$5000,0)),IFERROR(INDEX('01_Cad_Pecas'!$H$2:$H$5000,MATCH(VALUE($E3553),'01_Cad_Pecas'!$D$2:$D$5000,0)),"")))</f>
        <v/>
      </c>
      <c r="L3553" s="14">
        <f>IF($E3553="","",IFERROR(INDEX('01_Cad_Pecas'!$I$2:$I$5000,MATCH($E3553,'01_Cad_Pecas'!$D$2:$D$5000,0)),IFERROR(INDEX('01_Cad_Pecas'!$I$2:$I$5000,MATCH(VALUE($E3553),'01_Cad_Pecas'!$D$2:$D$5000,0)),"")))</f>
        <v/>
      </c>
      <c r="M3553" s="14">
        <f>IF(OR($J3553="",$L3553=""),"",IF($K3553="",0,$K3553)+$J3553*$L3553)</f>
        <v/>
      </c>
      <c r="N3553" s="14" t="n">
        <v>46216</v>
      </c>
      <c r="O3553" s="14" t="n">
        <v>80</v>
      </c>
      <c r="P3553" s="14" t="n"/>
      <c r="Q3553" s="14" t="n"/>
      <c r="R3553" s="14" t="n"/>
      <c r="S3553" s="14" t="n"/>
      <c r="T3553" s="14">
        <f>IF(OR($J3553="",$O3553=""),"",$O3553/$J3553)</f>
        <v/>
      </c>
      <c r="U3553" s="14" t="inlineStr">
        <is>
          <t>Concluído</t>
        </is>
      </c>
      <c r="V3553" s="14" t="n"/>
      <c r="W3553" s="14" t="n"/>
      <c r="X3553" s="14" t="n"/>
      <c r="Y3553" s="14" t="n"/>
      <c r="Z3553" s="14" t="n"/>
      <c r="AA3553" s="11" t="n"/>
      <c r="AB3553" s="14">
        <f>B3553&amp;"|"&amp;I3553</f>
        <v/>
      </c>
      <c r="AC3553">
        <f>IF($B3553="","","|"&amp;SUBSTITUTE(TRIM(SUBSTITUTE(SUBSTITUTE(SUBSTITUTE(SUBSTITUTE(SUBSTITUTE(SUBSTITUTE(SUBSTITUTE(SUBSTITUTE(SUBSTITUTE(SUBSTITUTE(SUBSTITUTE(SUBSTITUTE(SUBSTITUTE(SUBSTITUTE(TRIM($B3553&amp;""),CHAR(10)," "),CHAR(13)," "),"."," "),";"," "),","," "),"/"," "),"+"," "),"-"," "),"  "," "),"  "," "),"  "," "),"  "," "),"  "," "),"  "," "))," ","|")&amp;"|")</f>
        <v/>
      </c>
      <c r="AD3553">
        <f>TRIM($I3553&amp;"")</f>
        <v/>
      </c>
    </row>
    <row r="3554" ht="36" customHeight="1">
      <c r="A3554" s="9" t="n">
        <v>46216</v>
      </c>
      <c r="B3554" s="14" t="inlineStr">
        <is>
          <t>10247</t>
        </is>
      </c>
      <c r="C3554" s="14" t="inlineStr">
        <is>
          <t>M/C 0721 (BEGE)</t>
        </is>
      </c>
      <c r="D3554" s="14" t="inlineStr">
        <is>
          <t>11 USINAGEM</t>
        </is>
      </c>
      <c r="E3554" s="14" t="n">
        <v>30001202</v>
      </c>
      <c r="F3554" s="14" t="inlineStr">
        <is>
          <t>PÉ FRONTAL 441X65(911)X25 MDF (16PÇS) - CAD PÉ INT</t>
        </is>
      </c>
      <c r="G3554" s="14" t="inlineStr">
        <is>
          <t>11 USINAGEM</t>
        </is>
      </c>
      <c r="H3554" s="14" t="inlineStr">
        <is>
          <t>11 USINAGEM</t>
        </is>
      </c>
      <c r="I3554" s="9" t="inlineStr">
        <is>
          <t>11 USINAGEM</t>
        </is>
      </c>
      <c r="J3554" s="9" t="n">
        <v>724</v>
      </c>
      <c r="K3554" s="14">
        <f>IF($E3554="","",IFERROR(INDEX('01_Cad_Pecas'!$H$2:$H$5000,MATCH($E3554,'01_Cad_Pecas'!$D$2:$D$5000,0)),IFERROR(INDEX('01_Cad_Pecas'!$H$2:$H$5000,MATCH(VALUE($E3554),'01_Cad_Pecas'!$D$2:$D$5000,0)),"")))</f>
        <v/>
      </c>
      <c r="L3554" s="14">
        <f>IF($E3554="","",IFERROR(INDEX('01_Cad_Pecas'!$I$2:$I$5000,MATCH($E3554,'01_Cad_Pecas'!$D$2:$D$5000,0)),IFERROR(INDEX('01_Cad_Pecas'!$I$2:$I$5000,MATCH(VALUE($E3554),'01_Cad_Pecas'!$D$2:$D$5000,0)),"")))</f>
        <v/>
      </c>
      <c r="M3554" s="14">
        <f>IF(OR($J3554="",$L3554=""),"",IF($K3554="",0,$K3554)+$J3554*$L3554)</f>
        <v/>
      </c>
      <c r="N3554" s="14" t="n">
        <v>46216</v>
      </c>
      <c r="O3554" s="14" t="n">
        <v>724</v>
      </c>
      <c r="P3554" s="14" t="n"/>
      <c r="Q3554" s="14" t="n"/>
      <c r="R3554" s="14" t="n"/>
      <c r="S3554" s="14" t="n"/>
      <c r="T3554" s="14">
        <f>IF(OR($J3554="",$O3554=""),"",$O3554/$J3554)</f>
        <v/>
      </c>
      <c r="U3554" s="14" t="inlineStr">
        <is>
          <t>Concluído</t>
        </is>
      </c>
      <c r="V3554" s="14" t="n"/>
      <c r="W3554" s="14" t="n"/>
      <c r="X3554" s="14" t="n"/>
      <c r="Y3554" s="14" t="n"/>
      <c r="Z3554" s="14" t="n"/>
      <c r="AA3554" s="11" t="n"/>
      <c r="AB3554" s="14">
        <f>B3554&amp;"|"&amp;I3554</f>
        <v/>
      </c>
      <c r="AC3554">
        <f>IF($B3554="","","|"&amp;SUBSTITUTE(TRIM(SUBSTITUTE(SUBSTITUTE(SUBSTITUTE(SUBSTITUTE(SUBSTITUTE(SUBSTITUTE(SUBSTITUTE(SUBSTITUTE(SUBSTITUTE(SUBSTITUTE(SUBSTITUTE(SUBSTITUTE(SUBSTITUTE(SUBSTITUTE(TRIM($B3554&amp;""),CHAR(10)," "),CHAR(13)," "),"."," "),";"," "),","," "),"/"," "),"+"," "),"-"," "),"  "," "),"  "," "),"  "," "),"  "," "),"  "," "),"  "," "))," ","|")&amp;"|")</f>
        <v/>
      </c>
      <c r="AD3554">
        <f>TRIM($I3554&amp;"")</f>
        <v/>
      </c>
    </row>
    <row r="3555" ht="36" customHeight="1">
      <c r="A3555" s="9" t="n">
        <v>46216</v>
      </c>
      <c r="B3555" s="14" t="inlineStr">
        <is>
          <t>10247</t>
        </is>
      </c>
      <c r="C3555" s="14" t="inlineStr">
        <is>
          <t>M/C 0721 (BEGE)</t>
        </is>
      </c>
      <c r="D3555" s="14" t="inlineStr">
        <is>
          <t>11 USINAGEM</t>
        </is>
      </c>
      <c r="E3555" s="14" t="n">
        <v>30006110</v>
      </c>
      <c r="F3555" s="14" t="inlineStr">
        <is>
          <t>PE FRONTAL 430X(108)51X25 MDF (DIR) SANTIAGO NEW</t>
        </is>
      </c>
      <c r="G3555" s="14" t="inlineStr">
        <is>
          <t>11 USINAGEM</t>
        </is>
      </c>
      <c r="H3555" s="14" t="inlineStr">
        <is>
          <t>11 USINAGEM</t>
        </is>
      </c>
      <c r="I3555" s="9" t="inlineStr">
        <is>
          <t>11 USINAGEM</t>
        </is>
      </c>
      <c r="J3555" s="9" t="n">
        <v>612</v>
      </c>
      <c r="K3555" s="14">
        <f>IF($E3555="","",IFERROR(INDEX('01_Cad_Pecas'!$H$2:$H$5000,MATCH($E3555,'01_Cad_Pecas'!$D$2:$D$5000,0)),IFERROR(INDEX('01_Cad_Pecas'!$H$2:$H$5000,MATCH(VALUE($E3555),'01_Cad_Pecas'!$D$2:$D$5000,0)),"")))</f>
        <v/>
      </c>
      <c r="L3555" s="14">
        <f>IF($E3555="","",IFERROR(INDEX('01_Cad_Pecas'!$I$2:$I$5000,MATCH($E3555,'01_Cad_Pecas'!$D$2:$D$5000,0)),IFERROR(INDEX('01_Cad_Pecas'!$I$2:$I$5000,MATCH(VALUE($E3555),'01_Cad_Pecas'!$D$2:$D$5000,0)),"")))</f>
        <v/>
      </c>
      <c r="M3555" s="14">
        <f>IF(OR($J3555="",$L3555=""),"",IF($K3555="",0,$K3555)+$J3555*$L3555)</f>
        <v/>
      </c>
      <c r="N3555" s="14" t="n">
        <v>46216</v>
      </c>
      <c r="O3555" s="14" t="n">
        <v>612</v>
      </c>
      <c r="P3555" s="14" t="n"/>
      <c r="Q3555" s="14" t="n"/>
      <c r="R3555" s="14" t="n"/>
      <c r="S3555" s="14" t="n"/>
      <c r="T3555" s="14">
        <f>IF(OR($J3555="",$O3555=""),"",$O3555/$J3555)</f>
        <v/>
      </c>
      <c r="U3555" s="14" t="inlineStr">
        <is>
          <t>Concluído</t>
        </is>
      </c>
      <c r="V3555" s="14" t="n"/>
      <c r="W3555" s="14" t="n"/>
      <c r="X3555" s="14" t="n"/>
      <c r="Y3555" s="14" t="n"/>
      <c r="Z3555" s="14" t="n"/>
      <c r="AA3555" s="11" t="n"/>
      <c r="AB3555" s="14">
        <f>B3555&amp;"|"&amp;I3555</f>
        <v/>
      </c>
      <c r="AC3555">
        <f>IF($B3555="","","|"&amp;SUBSTITUTE(TRIM(SUBSTITUTE(SUBSTITUTE(SUBSTITUTE(SUBSTITUTE(SUBSTITUTE(SUBSTITUTE(SUBSTITUTE(SUBSTITUTE(SUBSTITUTE(SUBSTITUTE(SUBSTITUTE(SUBSTITUTE(SUBSTITUTE(SUBSTITUTE(TRIM($B3555&amp;""),CHAR(10)," "),CHAR(13)," "),"."," "),";"," "),","," "),"/"," "),"+"," "),"-"," "),"  "," "),"  "," "),"  "," "),"  "," "),"  "," "),"  "," "))," ","|")&amp;"|")</f>
        <v/>
      </c>
      <c r="AD3555">
        <f>TRIM($I3555&amp;"")</f>
        <v/>
      </c>
    </row>
    <row r="3556" ht="36" customHeight="1">
      <c r="A3556" s="9" t="n">
        <v>46216</v>
      </c>
      <c r="B3556" s="14" t="inlineStr">
        <is>
          <t>10247</t>
        </is>
      </c>
      <c r="C3556" s="14" t="inlineStr">
        <is>
          <t>M/C 0721 (BEGE)</t>
        </is>
      </c>
      <c r="D3556" s="14" t="inlineStr">
        <is>
          <t>11 USINAGEM</t>
        </is>
      </c>
      <c r="E3556" s="14" t="n">
        <v>30006111</v>
      </c>
      <c r="F3556" s="14" t="inlineStr">
        <is>
          <t>PE FRONTAL 430X(108)51X25MDF (ESQRD) SANTIAGO NEW</t>
        </is>
      </c>
      <c r="G3556" s="14" t="inlineStr">
        <is>
          <t>11 USINAGEM</t>
        </is>
      </c>
      <c r="H3556" s="14" t="inlineStr">
        <is>
          <t>11 USINAGEM</t>
        </is>
      </c>
      <c r="I3556" s="9" t="inlineStr">
        <is>
          <t>11 USINAGEM</t>
        </is>
      </c>
      <c r="J3556" s="9" t="n">
        <v>612</v>
      </c>
      <c r="K3556" s="14">
        <f>IF($E3556="","",IFERROR(INDEX('01_Cad_Pecas'!$H$2:$H$5000,MATCH($E3556,'01_Cad_Pecas'!$D$2:$D$5000,0)),IFERROR(INDEX('01_Cad_Pecas'!$H$2:$H$5000,MATCH(VALUE($E3556),'01_Cad_Pecas'!$D$2:$D$5000,0)),"")))</f>
        <v/>
      </c>
      <c r="L3556" s="14">
        <f>IF($E3556="","",IFERROR(INDEX('01_Cad_Pecas'!$I$2:$I$5000,MATCH($E3556,'01_Cad_Pecas'!$D$2:$D$5000,0)),IFERROR(INDEX('01_Cad_Pecas'!$I$2:$I$5000,MATCH(VALUE($E3556),'01_Cad_Pecas'!$D$2:$D$5000,0)),"")))</f>
        <v/>
      </c>
      <c r="M3556" s="14">
        <f>IF(OR($J3556="",$L3556=""),"",IF($K3556="",0,$K3556)+$J3556*$L3556)</f>
        <v/>
      </c>
      <c r="N3556" s="14" t="n">
        <v>46216</v>
      </c>
      <c r="O3556" s="14" t="n">
        <v>612</v>
      </c>
      <c r="P3556" s="14" t="n"/>
      <c r="Q3556" s="14" t="n"/>
      <c r="R3556" s="14" t="n"/>
      <c r="S3556" s="14" t="n"/>
      <c r="T3556" s="14">
        <f>IF(OR($J3556="",$O3556=""),"",$O3556/$J3556)</f>
        <v/>
      </c>
      <c r="U3556" s="14" t="inlineStr">
        <is>
          <t>Concluído</t>
        </is>
      </c>
      <c r="V3556" s="14" t="n"/>
      <c r="W3556" s="14" t="n"/>
      <c r="X3556" s="14" t="n"/>
      <c r="Y3556" s="14" t="n"/>
      <c r="Z3556" s="14" t="n"/>
      <c r="AA3556" s="11" t="n"/>
      <c r="AB3556" s="14">
        <f>B3556&amp;"|"&amp;I3556</f>
        <v/>
      </c>
      <c r="AC3556">
        <f>IF($B3556="","","|"&amp;SUBSTITUTE(TRIM(SUBSTITUTE(SUBSTITUTE(SUBSTITUTE(SUBSTITUTE(SUBSTITUTE(SUBSTITUTE(SUBSTITUTE(SUBSTITUTE(SUBSTITUTE(SUBSTITUTE(SUBSTITUTE(SUBSTITUTE(SUBSTITUTE(SUBSTITUTE(TRIM($B3556&amp;""),CHAR(10)," "),CHAR(13)," "),"."," "),";"," "),","," "),"/"," "),"+"," "),"-"," "),"  "," "),"  "," "),"  "," "),"  "," "),"  "," "),"  "," "))," ","|")&amp;"|")</f>
        <v/>
      </c>
      <c r="AD3556">
        <f>TRIM($I3556&amp;"")</f>
        <v/>
      </c>
    </row>
    <row r="3557" ht="36" customHeight="1">
      <c r="A3557" s="9" t="n">
        <v>46216</v>
      </c>
      <c r="B3557" s="14" t="inlineStr">
        <is>
          <t>10247</t>
        </is>
      </c>
      <c r="C3557" s="14" t="inlineStr">
        <is>
          <t>M/C 0721 (BEGE)</t>
        </is>
      </c>
      <c r="D3557" s="14" t="inlineStr">
        <is>
          <t>11 USINAGEM</t>
        </is>
      </c>
      <c r="E3557" s="14" t="n">
        <v>30009703</v>
      </c>
      <c r="F3557" s="14" t="inlineStr">
        <is>
          <t>ESPALDAR 390X40(911)X25 MDF (24) - CADEIRA GRECIA</t>
        </is>
      </c>
      <c r="G3557" s="14" t="inlineStr">
        <is>
          <t>11 USINAGEM</t>
        </is>
      </c>
      <c r="H3557" s="14" t="inlineStr">
        <is>
          <t>11 USINAGEM</t>
        </is>
      </c>
      <c r="I3557" s="9" t="inlineStr">
        <is>
          <t>11 USINAGEM</t>
        </is>
      </c>
      <c r="J3557" s="9" t="n">
        <v>20</v>
      </c>
      <c r="K3557" s="14">
        <f>IF($E3557="","",IFERROR(INDEX('01_Cad_Pecas'!$H$2:$H$5000,MATCH($E3557,'01_Cad_Pecas'!$D$2:$D$5000,0)),IFERROR(INDEX('01_Cad_Pecas'!$H$2:$H$5000,MATCH(VALUE($E3557),'01_Cad_Pecas'!$D$2:$D$5000,0)),"")))</f>
        <v/>
      </c>
      <c r="L3557" s="14">
        <f>IF($E3557="","",IFERROR(INDEX('01_Cad_Pecas'!$I$2:$I$5000,MATCH($E3557,'01_Cad_Pecas'!$D$2:$D$5000,0)),IFERROR(INDEX('01_Cad_Pecas'!$I$2:$I$5000,MATCH(VALUE($E3557),'01_Cad_Pecas'!$D$2:$D$5000,0)),"")))</f>
        <v/>
      </c>
      <c r="M3557" s="14">
        <f>IF(OR($J3557="",$L3557=""),"",IF($K3557="",0,$K3557)+$J3557*$L3557)</f>
        <v/>
      </c>
      <c r="N3557" s="14" t="n">
        <v>46216</v>
      </c>
      <c r="O3557" s="14" t="n">
        <v>20</v>
      </c>
      <c r="P3557" s="14" t="n"/>
      <c r="Q3557" s="14" t="n"/>
      <c r="R3557" s="14" t="n"/>
      <c r="S3557" s="14" t="n"/>
      <c r="T3557" s="14">
        <f>IF(OR($J3557="",$O3557=""),"",$O3557/$J3557)</f>
        <v/>
      </c>
      <c r="U3557" s="14" t="inlineStr">
        <is>
          <t>Concluído</t>
        </is>
      </c>
      <c r="V3557" s="14" t="n"/>
      <c r="W3557" s="14" t="n"/>
      <c r="X3557" s="14" t="n"/>
      <c r="Y3557" s="14" t="n"/>
      <c r="Z3557" s="14" t="n"/>
      <c r="AA3557" s="11" t="n"/>
      <c r="AB3557" s="14">
        <f>B3557&amp;"|"&amp;I3557</f>
        <v/>
      </c>
      <c r="AC3557">
        <f>IF($B3557="","","|"&amp;SUBSTITUTE(TRIM(SUBSTITUTE(SUBSTITUTE(SUBSTITUTE(SUBSTITUTE(SUBSTITUTE(SUBSTITUTE(SUBSTITUTE(SUBSTITUTE(SUBSTITUTE(SUBSTITUTE(SUBSTITUTE(SUBSTITUTE(SUBSTITUTE(SUBSTITUTE(TRIM($B3557&amp;""),CHAR(10)," "),CHAR(13)," "),"."," "),";"," "),","," "),"/"," "),"+"," "),"-"," "),"  "," "),"  "," "),"  "," "),"  "," "),"  "," "),"  "," "))," ","|")&amp;"|")</f>
        <v/>
      </c>
      <c r="AD3557">
        <f>TRIM($I3557&amp;"")</f>
        <v/>
      </c>
    </row>
    <row r="3558" ht="36" customHeight="1">
      <c r="A3558" s="9" t="n">
        <v>46230</v>
      </c>
      <c r="B3558" s="14" t="inlineStr">
        <is>
          <t>10235,10232,10233,10234</t>
        </is>
      </c>
      <c r="C3558" s="14" t="inlineStr">
        <is>
          <t>MAD 0730 (MARROM)</t>
        </is>
      </c>
      <c r="D3558" s="14" t="inlineStr">
        <is>
          <t>6 PINTURA UV</t>
        </is>
      </c>
      <c r="E3558" s="14" t="n">
        <v>20021607</v>
      </c>
      <c r="F3558" s="14" t="inlineStr">
        <is>
          <t>TAMPO 1605X905X18 MDF - MESA COM VIDRO</t>
        </is>
      </c>
      <c r="G3558" s="14" t="inlineStr">
        <is>
          <t>6 PINTURA UV</t>
        </is>
      </c>
      <c r="H3558" s="14" t="inlineStr">
        <is>
          <t>6 PINTURA UV</t>
        </is>
      </c>
      <c r="I3558" s="9" t="inlineStr">
        <is>
          <t>6 PINTURA UV</t>
        </is>
      </c>
      <c r="J3558" s="9" t="n">
        <v>23</v>
      </c>
      <c r="K3558" s="14">
        <f>IF($E3558="","",IFERROR(INDEX('01_Cad_Pecas'!$H$2:$H$5000,MATCH($E3558,'01_Cad_Pecas'!$D$2:$D$5000,0)),IFERROR(INDEX('01_Cad_Pecas'!$H$2:$H$5000,MATCH(VALUE($E3558),'01_Cad_Pecas'!$D$2:$D$5000,0)),"")))</f>
        <v/>
      </c>
      <c r="L3558" s="14">
        <f>IF($E3558="","",IFERROR(INDEX('01_Cad_Pecas'!$I$2:$I$5000,MATCH($E3558,'01_Cad_Pecas'!$D$2:$D$5000,0)),IFERROR(INDEX('01_Cad_Pecas'!$I$2:$I$5000,MATCH(VALUE($E3558),'01_Cad_Pecas'!$D$2:$D$5000,0)),"")))</f>
        <v/>
      </c>
      <c r="M3558" s="14">
        <f>IF(OR($J3558="",$L3558=""),"",IF($K3558="",0,$K3558)+$J3558*$L3558)</f>
        <v/>
      </c>
      <c r="N3558" s="14" t="n"/>
      <c r="O3558" s="14" t="n"/>
      <c r="P3558" s="14" t="n"/>
      <c r="Q3558" s="14" t="n"/>
      <c r="R3558" s="14" t="n"/>
      <c r="S3558" s="14" t="n"/>
      <c r="T3558" s="14" t="n"/>
      <c r="U3558" s="14" t="n"/>
      <c r="V3558" s="14" t="n"/>
      <c r="W3558" s="14" t="n"/>
      <c r="X3558" s="14" t="n"/>
      <c r="Y3558" s="14" t="n"/>
      <c r="Z3558" s="14" t="n"/>
      <c r="AA3558" s="11" t="n"/>
      <c r="AB3558" s="14">
        <f>B3558&amp;"|"&amp;I3558</f>
        <v/>
      </c>
      <c r="AC3558">
        <f>IF($B3558="","","|"&amp;SUBSTITUTE(TRIM(SUBSTITUTE(SUBSTITUTE(SUBSTITUTE(SUBSTITUTE(SUBSTITUTE(SUBSTITUTE(SUBSTITUTE(SUBSTITUTE(SUBSTITUTE(SUBSTITUTE(SUBSTITUTE(SUBSTITUTE(SUBSTITUTE(SUBSTITUTE(TRIM($B3558&amp;""),CHAR(10)," "),CHAR(13)," "),"."," "),";"," "),","," "),"/"," "),"+"," "),"-"," "),"  "," "),"  "," "),"  "," "),"  "," "),"  "," "),"  "," "))," ","|")&amp;"|")</f>
        <v/>
      </c>
      <c r="AD3558">
        <f>TRIM($I3558&amp;"")</f>
        <v/>
      </c>
    </row>
    <row r="3559" ht="36" customHeight="1">
      <c r="A3559" s="9" t="n">
        <v>46230</v>
      </c>
      <c r="B3559" s="14" t="inlineStr">
        <is>
          <t>10235,10232,10233,10234</t>
        </is>
      </c>
      <c r="C3559" s="14" t="inlineStr">
        <is>
          <t>MAD 0730 (MARROM)</t>
        </is>
      </c>
      <c r="D3559" s="14" t="inlineStr">
        <is>
          <t>6 PINTURA UV</t>
        </is>
      </c>
      <c r="E3559" s="14" t="n">
        <v>20053007</v>
      </c>
      <c r="F3559" s="14" t="inlineStr">
        <is>
          <t>TAMPO REDONDO 1035X1035X18 MDF - MESA COM VIDRO</t>
        </is>
      </c>
      <c r="G3559" s="14" t="inlineStr">
        <is>
          <t>6 PINTURA UV</t>
        </is>
      </c>
      <c r="H3559" s="14" t="inlineStr">
        <is>
          <t>6 PINTURA UV</t>
        </is>
      </c>
      <c r="I3559" s="9" t="inlineStr">
        <is>
          <t>6 PINTURA UV</t>
        </is>
      </c>
      <c r="J3559" s="9" t="n">
        <v>1</v>
      </c>
      <c r="K3559" s="14">
        <f>IF($E3559="","",IFERROR(INDEX('01_Cad_Pecas'!$H$2:$H$5000,MATCH($E3559,'01_Cad_Pecas'!$D$2:$D$5000,0)),IFERROR(INDEX('01_Cad_Pecas'!$H$2:$H$5000,MATCH(VALUE($E3559),'01_Cad_Pecas'!$D$2:$D$5000,0)),"")))</f>
        <v/>
      </c>
      <c r="L3559" s="14">
        <f>IF($E3559="","",IFERROR(INDEX('01_Cad_Pecas'!$I$2:$I$5000,MATCH($E3559,'01_Cad_Pecas'!$D$2:$D$5000,0)),IFERROR(INDEX('01_Cad_Pecas'!$I$2:$I$5000,MATCH(VALUE($E3559),'01_Cad_Pecas'!$D$2:$D$5000,0)),"")))</f>
        <v/>
      </c>
      <c r="M3559" s="14">
        <f>IF(OR($J3559="",$L3559=""),"",IF($K3559="",0,$K3559)+$J3559*$L3559)</f>
        <v/>
      </c>
      <c r="N3559" s="14" t="n"/>
      <c r="O3559" s="14" t="n"/>
      <c r="P3559" s="14" t="n"/>
      <c r="Q3559" s="14" t="n"/>
      <c r="R3559" s="14" t="n"/>
      <c r="S3559" s="14" t="n"/>
      <c r="T3559" s="14" t="n"/>
      <c r="U3559" s="14" t="n"/>
      <c r="V3559" s="14" t="n"/>
      <c r="W3559" s="14" t="n"/>
      <c r="X3559" s="14" t="n"/>
      <c r="Y3559" s="14" t="n"/>
      <c r="Z3559" s="14" t="n"/>
      <c r="AA3559" s="11" t="n"/>
      <c r="AB3559" s="14">
        <f>B3559&amp;"|"&amp;I3559</f>
        <v/>
      </c>
      <c r="AC3559">
        <f>IF($B3559="","","|"&amp;SUBSTITUTE(TRIM(SUBSTITUTE(SUBSTITUTE(SUBSTITUTE(SUBSTITUTE(SUBSTITUTE(SUBSTITUTE(SUBSTITUTE(SUBSTITUTE(SUBSTITUTE(SUBSTITUTE(SUBSTITUTE(SUBSTITUTE(SUBSTITUTE(SUBSTITUTE(TRIM($B3559&amp;""),CHAR(10)," "),CHAR(13)," "),"."," "),";"," "),","," "),"/"," "),"+"," "),"-"," "),"  "," "),"  "," "),"  "," "),"  "," "),"  "," "),"  "," "))," ","|")&amp;"|")</f>
        <v/>
      </c>
      <c r="AD3559">
        <f>TRIM($I3559&amp;"")</f>
        <v/>
      </c>
    </row>
    <row r="3560" ht="36" customHeight="1">
      <c r="A3560" s="9" t="n">
        <v>46230</v>
      </c>
      <c r="B3560" s="14" t="inlineStr">
        <is>
          <t>10235,10232,10233,10234</t>
        </is>
      </c>
      <c r="C3560" s="14" t="inlineStr">
        <is>
          <t>MAD 0730 (MARROM)</t>
        </is>
      </c>
      <c r="D3560" s="14" t="inlineStr">
        <is>
          <t>6 PINTURA UV</t>
        </is>
      </c>
      <c r="E3560" s="14" t="n">
        <v>20053207</v>
      </c>
      <c r="F3560" s="14" t="inlineStr">
        <is>
          <t>TAMPO 1205X905X18 MDF - MESA COM VIDRO</t>
        </is>
      </c>
      <c r="G3560" s="14" t="inlineStr">
        <is>
          <t>6 PINTURA UV</t>
        </is>
      </c>
      <c r="H3560" s="14" t="inlineStr">
        <is>
          <t>6 PINTURA UV</t>
        </is>
      </c>
      <c r="I3560" s="9" t="inlineStr">
        <is>
          <t>6 PINTURA UV</t>
        </is>
      </c>
      <c r="J3560" s="9" t="n">
        <v>9</v>
      </c>
      <c r="K3560" s="14">
        <f>IF($E3560="","",IFERROR(INDEX('01_Cad_Pecas'!$H$2:$H$5000,MATCH($E3560,'01_Cad_Pecas'!$D$2:$D$5000,0)),IFERROR(INDEX('01_Cad_Pecas'!$H$2:$H$5000,MATCH(VALUE($E3560),'01_Cad_Pecas'!$D$2:$D$5000,0)),"")))</f>
        <v/>
      </c>
      <c r="L3560" s="14">
        <f>IF($E3560="","",IFERROR(INDEX('01_Cad_Pecas'!$I$2:$I$5000,MATCH($E3560,'01_Cad_Pecas'!$D$2:$D$5000,0)),IFERROR(INDEX('01_Cad_Pecas'!$I$2:$I$5000,MATCH(VALUE($E3560),'01_Cad_Pecas'!$D$2:$D$5000,0)),"")))</f>
        <v/>
      </c>
      <c r="M3560" s="14">
        <f>IF(OR($J3560="",$L3560=""),"",IF($K3560="",0,$K3560)+$J3560*$L3560)</f>
        <v/>
      </c>
      <c r="N3560" s="14" t="n"/>
      <c r="O3560" s="14" t="n"/>
      <c r="P3560" s="14" t="n"/>
      <c r="Q3560" s="14" t="n"/>
      <c r="R3560" s="14" t="n"/>
      <c r="S3560" s="14" t="n"/>
      <c r="T3560" s="14" t="n"/>
      <c r="U3560" s="14" t="n"/>
      <c r="V3560" s="14" t="n"/>
      <c r="W3560" s="14" t="n"/>
      <c r="X3560" s="14" t="n"/>
      <c r="Y3560" s="14" t="n"/>
      <c r="Z3560" s="14" t="n"/>
      <c r="AA3560" s="11" t="n"/>
      <c r="AB3560" s="14">
        <f>B3560&amp;"|"&amp;I3560</f>
        <v/>
      </c>
      <c r="AC3560">
        <f>IF($B3560="","","|"&amp;SUBSTITUTE(TRIM(SUBSTITUTE(SUBSTITUTE(SUBSTITUTE(SUBSTITUTE(SUBSTITUTE(SUBSTITUTE(SUBSTITUTE(SUBSTITUTE(SUBSTITUTE(SUBSTITUTE(SUBSTITUTE(SUBSTITUTE(SUBSTITUTE(SUBSTITUTE(TRIM($B3560&amp;""),CHAR(10)," "),CHAR(13)," "),"."," "),";"," "),","," "),"/"," "),"+"," "),"-"," "),"  "," "),"  "," "),"  "," "),"  "," "),"  "," "),"  "," "))," ","|")&amp;"|")</f>
        <v/>
      </c>
      <c r="AD3560">
        <f>TRIM($I3560&amp;"")</f>
        <v/>
      </c>
    </row>
    <row r="3561" ht="36" customHeight="1">
      <c r="A3561" s="9" t="n">
        <v>46230</v>
      </c>
      <c r="B3561" s="14" t="inlineStr">
        <is>
          <t>10235,10232,10233,10234</t>
        </is>
      </c>
      <c r="C3561" s="14" t="inlineStr">
        <is>
          <t>MAD 0730 (MARROM)</t>
        </is>
      </c>
      <c r="D3561" s="14" t="inlineStr">
        <is>
          <t>6 PINTURA UV</t>
        </is>
      </c>
      <c r="E3561" s="14" t="n">
        <v>20053407</v>
      </c>
      <c r="F3561" s="14" t="inlineStr">
        <is>
          <t>TAMPO 1365X905X18 MDF - MESA COM VIDRO</t>
        </is>
      </c>
      <c r="G3561" s="14" t="inlineStr">
        <is>
          <t>6 PINTURA UV</t>
        </is>
      </c>
      <c r="H3561" s="14" t="inlineStr">
        <is>
          <t>6 PINTURA UV</t>
        </is>
      </c>
      <c r="I3561" s="9" t="inlineStr">
        <is>
          <t>6 PINTURA UV</t>
        </is>
      </c>
      <c r="J3561" s="9" t="n">
        <v>3</v>
      </c>
      <c r="K3561" s="14">
        <f>IF($E3561="","",IFERROR(INDEX('01_Cad_Pecas'!$H$2:$H$5000,MATCH($E3561,'01_Cad_Pecas'!$D$2:$D$5000,0)),IFERROR(INDEX('01_Cad_Pecas'!$H$2:$H$5000,MATCH(VALUE($E3561),'01_Cad_Pecas'!$D$2:$D$5000,0)),"")))</f>
        <v/>
      </c>
      <c r="L3561" s="14">
        <f>IF($E3561="","",IFERROR(INDEX('01_Cad_Pecas'!$I$2:$I$5000,MATCH($E3561,'01_Cad_Pecas'!$D$2:$D$5000,0)),IFERROR(INDEX('01_Cad_Pecas'!$I$2:$I$5000,MATCH(VALUE($E3561),'01_Cad_Pecas'!$D$2:$D$5000,0)),"")))</f>
        <v/>
      </c>
      <c r="M3561" s="14">
        <f>IF(OR($J3561="",$L3561=""),"",IF($K3561="",0,$K3561)+$J3561*$L3561)</f>
        <v/>
      </c>
      <c r="N3561" s="14" t="n"/>
      <c r="O3561" s="14" t="n"/>
      <c r="P3561" s="14" t="n"/>
      <c r="Q3561" s="14" t="n"/>
      <c r="R3561" s="14" t="n"/>
      <c r="S3561" s="14" t="n"/>
      <c r="T3561" s="14" t="n"/>
      <c r="U3561" s="14" t="n"/>
      <c r="V3561" s="14" t="n"/>
      <c r="W3561" s="14" t="n"/>
      <c r="X3561" s="14" t="n"/>
      <c r="Y3561" s="14" t="n"/>
      <c r="Z3561" s="14" t="n"/>
      <c r="AA3561" s="11" t="n"/>
      <c r="AB3561" s="14">
        <f>B3561&amp;"|"&amp;I3561</f>
        <v/>
      </c>
      <c r="AC3561">
        <f>IF($B3561="","","|"&amp;SUBSTITUTE(TRIM(SUBSTITUTE(SUBSTITUTE(SUBSTITUTE(SUBSTITUTE(SUBSTITUTE(SUBSTITUTE(SUBSTITUTE(SUBSTITUTE(SUBSTITUTE(SUBSTITUTE(SUBSTITUTE(SUBSTITUTE(SUBSTITUTE(SUBSTITUTE(TRIM($B3561&amp;""),CHAR(10)," "),CHAR(13)," "),"."," "),";"," "),","," "),"/"," "),"+"," "),"-"," "),"  "," "),"  "," "),"  "," "),"  "," "),"  "," "),"  "," "))," ","|")&amp;"|")</f>
        <v/>
      </c>
      <c r="AD3561">
        <f>TRIM($I3561&amp;"")</f>
        <v/>
      </c>
    </row>
    <row r="3562" ht="36" customHeight="1">
      <c r="A3562" s="9" t="n">
        <v>46230</v>
      </c>
      <c r="B3562" s="14" t="inlineStr">
        <is>
          <t>10235,10232,10233,10234</t>
        </is>
      </c>
      <c r="C3562" s="14" t="inlineStr">
        <is>
          <t>MAD 0730 (MARROM)</t>
        </is>
      </c>
      <c r="D3562" s="14" t="inlineStr">
        <is>
          <t>6 PINTURA UV</t>
        </is>
      </c>
      <c r="E3562" s="14" t="n">
        <v>20061312</v>
      </c>
      <c r="F3562" s="14" t="inlineStr">
        <is>
          <t>TAMPO 2000X900X18 MDF - MESA COM VIDRO (RAIO100)</t>
        </is>
      </c>
      <c r="G3562" s="14" t="inlineStr">
        <is>
          <t>6 PINTURA UV</t>
        </is>
      </c>
      <c r="H3562" s="14" t="inlineStr">
        <is>
          <t>6 PINTURA UV</t>
        </is>
      </c>
      <c r="I3562" s="9" t="inlineStr">
        <is>
          <t>6 PINTURA UV</t>
        </is>
      </c>
      <c r="J3562" s="9" t="n">
        <v>25</v>
      </c>
      <c r="K3562" s="14">
        <f>IF($E3562="","",IFERROR(INDEX('01_Cad_Pecas'!$H$2:$H$5000,MATCH($E3562,'01_Cad_Pecas'!$D$2:$D$5000,0)),IFERROR(INDEX('01_Cad_Pecas'!$H$2:$H$5000,MATCH(VALUE($E3562),'01_Cad_Pecas'!$D$2:$D$5000,0)),"")))</f>
        <v/>
      </c>
      <c r="L3562" s="14">
        <f>IF($E3562="","",IFERROR(INDEX('01_Cad_Pecas'!$I$2:$I$5000,MATCH($E3562,'01_Cad_Pecas'!$D$2:$D$5000,0)),IFERROR(INDEX('01_Cad_Pecas'!$I$2:$I$5000,MATCH(VALUE($E3562),'01_Cad_Pecas'!$D$2:$D$5000,0)),"")))</f>
        <v/>
      </c>
      <c r="M3562" s="14">
        <f>IF(OR($J3562="",$L3562=""),"",IF($K3562="",0,$K3562)+$J3562*$L3562)</f>
        <v/>
      </c>
      <c r="N3562" s="14" t="n"/>
      <c r="O3562" s="14" t="n"/>
      <c r="P3562" s="14" t="n"/>
      <c r="Q3562" s="14" t="n"/>
      <c r="R3562" s="14" t="n"/>
      <c r="S3562" s="14" t="n"/>
      <c r="T3562" s="14" t="n"/>
      <c r="U3562" s="14" t="n"/>
      <c r="V3562" s="14" t="n"/>
      <c r="W3562" s="14" t="n"/>
      <c r="X3562" s="14" t="n"/>
      <c r="Y3562" s="14" t="n"/>
      <c r="Z3562" s="14" t="n"/>
      <c r="AA3562" s="11" t="n"/>
      <c r="AB3562" s="14">
        <f>B3562&amp;"|"&amp;I3562</f>
        <v/>
      </c>
      <c r="AC3562">
        <f>IF($B3562="","","|"&amp;SUBSTITUTE(TRIM(SUBSTITUTE(SUBSTITUTE(SUBSTITUTE(SUBSTITUTE(SUBSTITUTE(SUBSTITUTE(SUBSTITUTE(SUBSTITUTE(SUBSTITUTE(SUBSTITUTE(SUBSTITUTE(SUBSTITUTE(SUBSTITUTE(SUBSTITUTE(TRIM($B3562&amp;""),CHAR(10)," "),CHAR(13)," "),"."," "),";"," "),","," "),"/"," "),"+"," "),"-"," "),"  "," "),"  "," "),"  "," "),"  "," "),"  "," "),"  "," "))," ","|")&amp;"|")</f>
        <v/>
      </c>
      <c r="AD3562">
        <f>TRIM($I3562&amp;"")</f>
        <v/>
      </c>
    </row>
    <row r="3563" ht="36" customHeight="1">
      <c r="A3563" s="9" t="n">
        <v>46230</v>
      </c>
      <c r="B3563" s="14" t="inlineStr">
        <is>
          <t>10235,10232,10233,10234</t>
        </is>
      </c>
      <c r="C3563" s="14" t="inlineStr">
        <is>
          <t>MAD 0730 (MARROM)</t>
        </is>
      </c>
      <c r="D3563" s="14" t="inlineStr">
        <is>
          <t>6 PINTURA UV</t>
        </is>
      </c>
      <c r="E3563" s="14" t="n">
        <v>20083212</v>
      </c>
      <c r="F3563" s="14" t="inlineStr">
        <is>
          <t>TAMPO 1365X905X18 MDF - MESA COM VIDRO (RAIO100)</t>
        </is>
      </c>
      <c r="G3563" s="14" t="inlineStr">
        <is>
          <t>6 PINTURA UV</t>
        </is>
      </c>
      <c r="H3563" s="14" t="inlineStr">
        <is>
          <t>6 PINTURA UV</t>
        </is>
      </c>
      <c r="I3563" s="9" t="inlineStr">
        <is>
          <t>6 PINTURA UV</t>
        </is>
      </c>
      <c r="J3563" s="9" t="n">
        <v>2</v>
      </c>
      <c r="K3563" s="14">
        <f>IF($E3563="","",IFERROR(INDEX('01_Cad_Pecas'!$H$2:$H$5000,MATCH($E3563,'01_Cad_Pecas'!$D$2:$D$5000,0)),IFERROR(INDEX('01_Cad_Pecas'!$H$2:$H$5000,MATCH(VALUE($E3563),'01_Cad_Pecas'!$D$2:$D$5000,0)),"")))</f>
        <v/>
      </c>
      <c r="L3563" s="14">
        <f>IF($E3563="","",IFERROR(INDEX('01_Cad_Pecas'!$I$2:$I$5000,MATCH($E3563,'01_Cad_Pecas'!$D$2:$D$5000,0)),IFERROR(INDEX('01_Cad_Pecas'!$I$2:$I$5000,MATCH(VALUE($E3563),'01_Cad_Pecas'!$D$2:$D$5000,0)),"")))</f>
        <v/>
      </c>
      <c r="M3563" s="14">
        <f>IF(OR($J3563="",$L3563=""),"",IF($K3563="",0,$K3563)+$J3563*$L3563)</f>
        <v/>
      </c>
      <c r="N3563" s="14" t="n"/>
      <c r="O3563" s="14" t="n"/>
      <c r="P3563" s="14" t="n"/>
      <c r="Q3563" s="14" t="n"/>
      <c r="R3563" s="14" t="n"/>
      <c r="S3563" s="14" t="n"/>
      <c r="T3563" s="14" t="n"/>
      <c r="U3563" s="14" t="n"/>
      <c r="V3563" s="14" t="n"/>
      <c r="W3563" s="14" t="n"/>
      <c r="X3563" s="14" t="n"/>
      <c r="Y3563" s="14" t="n"/>
      <c r="Z3563" s="14" t="n"/>
      <c r="AA3563" s="11" t="n"/>
      <c r="AB3563" s="14">
        <f>B3563&amp;"|"&amp;I3563</f>
        <v/>
      </c>
      <c r="AC3563">
        <f>IF($B3563="","","|"&amp;SUBSTITUTE(TRIM(SUBSTITUTE(SUBSTITUTE(SUBSTITUTE(SUBSTITUTE(SUBSTITUTE(SUBSTITUTE(SUBSTITUTE(SUBSTITUTE(SUBSTITUTE(SUBSTITUTE(SUBSTITUTE(SUBSTITUTE(SUBSTITUTE(SUBSTITUTE(TRIM($B3563&amp;""),CHAR(10)," "),CHAR(13)," "),"."," "),";"," "),","," "),"/"," "),"+"," "),"-"," "),"  "," "),"  "," "),"  "," "),"  "," "),"  "," "),"  "," "))," ","|")&amp;"|")</f>
        <v/>
      </c>
      <c r="AD3563">
        <f>TRIM($I3563&amp;"")</f>
        <v/>
      </c>
    </row>
    <row r="3564" ht="36" customHeight="1">
      <c r="A3564" s="9" t="n">
        <v>46230</v>
      </c>
      <c r="B3564" s="14" t="inlineStr">
        <is>
          <t>10235,10232,10233,10234</t>
        </is>
      </c>
      <c r="C3564" s="14" t="inlineStr">
        <is>
          <t>MAD 0730 (MARROM)</t>
        </is>
      </c>
      <c r="D3564" s="14" t="inlineStr">
        <is>
          <t>6 PINTURA UV</t>
        </is>
      </c>
      <c r="E3564" s="14" t="n">
        <v>20086212</v>
      </c>
      <c r="F3564" s="14" t="inlineStr">
        <is>
          <t>TAMPO 1605X905X18 MDF - MESA COM VIDRO (RAIO100)</t>
        </is>
      </c>
      <c r="G3564" s="14" t="inlineStr">
        <is>
          <t>6 PINTURA UV</t>
        </is>
      </c>
      <c r="H3564" s="14" t="inlineStr">
        <is>
          <t>6 PINTURA UV</t>
        </is>
      </c>
      <c r="I3564" s="9" t="inlineStr">
        <is>
          <t>6 PINTURA UV</t>
        </is>
      </c>
      <c r="J3564" s="9" t="n">
        <v>12</v>
      </c>
      <c r="K3564" s="14">
        <f>IF($E3564="","",IFERROR(INDEX('01_Cad_Pecas'!$H$2:$H$5000,MATCH($E3564,'01_Cad_Pecas'!$D$2:$D$5000,0)),IFERROR(INDEX('01_Cad_Pecas'!$H$2:$H$5000,MATCH(VALUE($E3564),'01_Cad_Pecas'!$D$2:$D$5000,0)),"")))</f>
        <v/>
      </c>
      <c r="L3564" s="14">
        <f>IF($E3564="","",IFERROR(INDEX('01_Cad_Pecas'!$I$2:$I$5000,MATCH($E3564,'01_Cad_Pecas'!$D$2:$D$5000,0)),IFERROR(INDEX('01_Cad_Pecas'!$I$2:$I$5000,MATCH(VALUE($E3564),'01_Cad_Pecas'!$D$2:$D$5000,0)),"")))</f>
        <v/>
      </c>
      <c r="M3564" s="14">
        <f>IF(OR($J3564="",$L3564=""),"",IF($K3564="",0,$K3564)+$J3564*$L3564)</f>
        <v/>
      </c>
      <c r="N3564" s="14" t="n"/>
      <c r="O3564" s="14" t="n"/>
      <c r="P3564" s="14" t="n"/>
      <c r="Q3564" s="14" t="n"/>
      <c r="R3564" s="14" t="n"/>
      <c r="S3564" s="14" t="n"/>
      <c r="T3564" s="14" t="n"/>
      <c r="U3564" s="14" t="n"/>
      <c r="V3564" s="14" t="n"/>
      <c r="W3564" s="14" t="n"/>
      <c r="X3564" s="14" t="n"/>
      <c r="Y3564" s="14" t="n"/>
      <c r="Z3564" s="14" t="n"/>
      <c r="AA3564" s="11" t="n"/>
      <c r="AB3564" s="14">
        <f>B3564&amp;"|"&amp;I3564</f>
        <v/>
      </c>
      <c r="AC3564">
        <f>IF($B3564="","","|"&amp;SUBSTITUTE(TRIM(SUBSTITUTE(SUBSTITUTE(SUBSTITUTE(SUBSTITUTE(SUBSTITUTE(SUBSTITUTE(SUBSTITUTE(SUBSTITUTE(SUBSTITUTE(SUBSTITUTE(SUBSTITUTE(SUBSTITUTE(SUBSTITUTE(SUBSTITUTE(TRIM($B3564&amp;""),CHAR(10)," "),CHAR(13)," "),"."," "),";"," "),","," "),"/"," "),"+"," "),"-"," "),"  "," "),"  "," "),"  "," "),"  "," "),"  "," "),"  "," "))," ","|")&amp;"|")</f>
        <v/>
      </c>
      <c r="AD3564">
        <f>TRIM($I3564&amp;"")</f>
        <v/>
      </c>
    </row>
    <row r="3565" ht="36" customHeight="1">
      <c r="A3565" s="9" t="n">
        <v>46230</v>
      </c>
      <c r="B3565" s="14" t="inlineStr">
        <is>
          <t>10235,10232,10233,10234</t>
        </is>
      </c>
      <c r="C3565" s="14" t="inlineStr">
        <is>
          <t>MAD 0730 (MARROM)</t>
        </is>
      </c>
      <c r="D3565" s="14" t="inlineStr">
        <is>
          <t>6 PINTURA UV</t>
        </is>
      </c>
      <c r="E3565" s="14" t="n">
        <v>20088212</v>
      </c>
      <c r="F3565" s="14" t="inlineStr">
        <is>
          <t>TAMPO 1800X900X18 MDF - MESA COM VIDRO (RAIO100)</t>
        </is>
      </c>
      <c r="G3565" s="14" t="inlineStr">
        <is>
          <t>6 PINTURA UV</t>
        </is>
      </c>
      <c r="H3565" s="14" t="inlineStr">
        <is>
          <t>6 PINTURA UV</t>
        </is>
      </c>
      <c r="I3565" s="9" t="inlineStr">
        <is>
          <t>6 PINTURA UV</t>
        </is>
      </c>
      <c r="J3565" s="9" t="n">
        <v>1</v>
      </c>
      <c r="K3565" s="14">
        <f>IF($E3565="","",IFERROR(INDEX('01_Cad_Pecas'!$H$2:$H$5000,MATCH($E3565,'01_Cad_Pecas'!$D$2:$D$5000,0)),IFERROR(INDEX('01_Cad_Pecas'!$H$2:$H$5000,MATCH(VALUE($E3565),'01_Cad_Pecas'!$D$2:$D$5000,0)),"")))</f>
        <v/>
      </c>
      <c r="L3565" s="14">
        <f>IF($E3565="","",IFERROR(INDEX('01_Cad_Pecas'!$I$2:$I$5000,MATCH($E3565,'01_Cad_Pecas'!$D$2:$D$5000,0)),IFERROR(INDEX('01_Cad_Pecas'!$I$2:$I$5000,MATCH(VALUE($E3565),'01_Cad_Pecas'!$D$2:$D$5000,0)),"")))</f>
        <v/>
      </c>
      <c r="M3565" s="14">
        <f>IF(OR($J3565="",$L3565=""),"",IF($K3565="",0,$K3565)+$J3565*$L3565)</f>
        <v/>
      </c>
      <c r="N3565" s="14" t="n"/>
      <c r="O3565" s="14" t="n"/>
      <c r="P3565" s="14" t="n"/>
      <c r="Q3565" s="14" t="n"/>
      <c r="R3565" s="14" t="n"/>
      <c r="S3565" s="14" t="n"/>
      <c r="T3565" s="14" t="n"/>
      <c r="U3565" s="14" t="n"/>
      <c r="V3565" s="14" t="n"/>
      <c r="W3565" s="14" t="n"/>
      <c r="X3565" s="14" t="n"/>
      <c r="Y3565" s="14" t="n"/>
      <c r="Z3565" s="14" t="n"/>
      <c r="AA3565" s="11" t="n"/>
      <c r="AB3565" s="14">
        <f>B3565&amp;"|"&amp;I3565</f>
        <v/>
      </c>
      <c r="AC3565">
        <f>IF($B3565="","","|"&amp;SUBSTITUTE(TRIM(SUBSTITUTE(SUBSTITUTE(SUBSTITUTE(SUBSTITUTE(SUBSTITUTE(SUBSTITUTE(SUBSTITUTE(SUBSTITUTE(SUBSTITUTE(SUBSTITUTE(SUBSTITUTE(SUBSTITUTE(SUBSTITUTE(SUBSTITUTE(TRIM($B3565&amp;""),CHAR(10)," "),CHAR(13)," "),"."," "),";"," "),","," "),"/"," "),"+"," "),"-"," "),"  "," "),"  "," "),"  "," "),"  "," "),"  "," "),"  "," "))," ","|")&amp;"|")</f>
        <v/>
      </c>
      <c r="AD3565">
        <f>TRIM($I3565&amp;"")</f>
        <v/>
      </c>
    </row>
    <row r="3566" ht="24" customHeight="1">
      <c r="A3566" s="9" t="n">
        <v>46216</v>
      </c>
      <c r="B3566" s="14" t="inlineStr">
        <is>
          <t>10241</t>
        </is>
      </c>
      <c r="C3566" s="14" t="inlineStr">
        <is>
          <t>M/C 0717 (MARROM)</t>
        </is>
      </c>
      <c r="D3566" s="14" t="inlineStr">
        <is>
          <t>6 PINTURA UV</t>
        </is>
      </c>
      <c r="E3566" s="14" t="n">
        <v>20014005</v>
      </c>
      <c r="F3566" s="14" t="inlineStr">
        <is>
          <t>TAMPO 902X902X12 MDP - MESA DAKAR/MIAMI 0,90</t>
        </is>
      </c>
      <c r="G3566" s="14" t="inlineStr">
        <is>
          <t>6 PINTURA UV</t>
        </is>
      </c>
      <c r="H3566" s="14" t="inlineStr">
        <is>
          <t>6 PINTURA UV</t>
        </is>
      </c>
      <c r="I3566" s="9" t="inlineStr">
        <is>
          <t>6 PINTURA UV</t>
        </is>
      </c>
      <c r="J3566" s="9" t="n">
        <v>1</v>
      </c>
      <c r="K3566" s="14">
        <f>IF($E3566="","",IFERROR(INDEX('01_Cad_Pecas'!$H$2:$H$5000,MATCH($E3566,'01_Cad_Pecas'!$D$2:$D$5000,0)),IFERROR(INDEX('01_Cad_Pecas'!$H$2:$H$5000,MATCH(VALUE($E3566),'01_Cad_Pecas'!$D$2:$D$5000,0)),"")))</f>
        <v/>
      </c>
      <c r="L3566" s="14">
        <f>IF($E3566="","",IFERROR(INDEX('01_Cad_Pecas'!$I$2:$I$5000,MATCH($E3566,'01_Cad_Pecas'!$D$2:$D$5000,0)),IFERROR(INDEX('01_Cad_Pecas'!$I$2:$I$5000,MATCH(VALUE($E3566),'01_Cad_Pecas'!$D$2:$D$5000,0)),"")))</f>
        <v/>
      </c>
      <c r="M3566" s="14">
        <f>IF(OR($J3566="",$L3566=""),"",IF($K3566="",0,$K3566)+$J3566*$L3566)</f>
        <v/>
      </c>
      <c r="N3566" s="14" t="n">
        <v>46217</v>
      </c>
      <c r="O3566" s="14" t="n">
        <v>1</v>
      </c>
      <c r="P3566" s="14" t="n"/>
      <c r="Q3566" s="14" t="n"/>
      <c r="R3566" s="14" t="n"/>
      <c r="S3566" s="14" t="n"/>
      <c r="T3566" s="14">
        <f>IF(OR($J3566="",$O3566=""),"",$O3566/$J3566)</f>
        <v/>
      </c>
      <c r="U3566" s="14" t="inlineStr">
        <is>
          <t>Concluído</t>
        </is>
      </c>
      <c r="V3566" s="14" t="n"/>
      <c r="W3566" s="14" t="n"/>
      <c r="X3566" s="14" t="n"/>
      <c r="Y3566" s="14" t="n"/>
      <c r="Z3566" s="14" t="n"/>
      <c r="AA3566" s="11" t="n"/>
      <c r="AB3566" s="14">
        <f>B3566&amp;"|"&amp;I3566</f>
        <v/>
      </c>
      <c r="AC3566">
        <f>IF($B3566="","","|"&amp;SUBSTITUTE(TRIM(SUBSTITUTE(SUBSTITUTE(SUBSTITUTE(SUBSTITUTE(SUBSTITUTE(SUBSTITUTE(SUBSTITUTE(SUBSTITUTE(SUBSTITUTE(SUBSTITUTE(SUBSTITUTE(SUBSTITUTE(SUBSTITUTE(SUBSTITUTE(TRIM($B3566&amp;""),CHAR(10)," "),CHAR(13)," "),"."," "),";"," "),","," "),"/"," "),"+"," "),"-"," "),"  "," "),"  "," "),"  "," "),"  "," "),"  "," "),"  "," "))," ","|")&amp;"|")</f>
        <v/>
      </c>
      <c r="AD3566">
        <f>TRIM($I3566&amp;"")</f>
        <v/>
      </c>
    </row>
    <row r="3567" ht="24" customHeight="1">
      <c r="A3567" s="9" t="n">
        <v>46216</v>
      </c>
      <c r="B3567" s="14" t="inlineStr">
        <is>
          <t>10241</t>
        </is>
      </c>
      <c r="C3567" s="14" t="inlineStr">
        <is>
          <t>M/C 0717 (MARROM)</t>
        </is>
      </c>
      <c r="D3567" s="14" t="inlineStr">
        <is>
          <t>6 PINTURA UV</t>
        </is>
      </c>
      <c r="E3567" s="14" t="n">
        <v>20014205</v>
      </c>
      <c r="F3567" s="14" t="inlineStr">
        <is>
          <t>(1) TAMPO 1602X802X12 MDP - MESA DAKAR/MIAMI 1,60</t>
        </is>
      </c>
      <c r="G3567" s="14" t="inlineStr">
        <is>
          <t>6 PINTURA UV</t>
        </is>
      </c>
      <c r="H3567" s="14" t="inlineStr">
        <is>
          <t>6 PINTURA UV</t>
        </is>
      </c>
      <c r="I3567" s="9" t="inlineStr">
        <is>
          <t>6 PINTURA UV</t>
        </is>
      </c>
      <c r="J3567" s="9" t="n">
        <v>14</v>
      </c>
      <c r="K3567" s="14">
        <f>IF($E3567="","",IFERROR(INDEX('01_Cad_Pecas'!$H$2:$H$5000,MATCH($E3567,'01_Cad_Pecas'!$D$2:$D$5000,0)),IFERROR(INDEX('01_Cad_Pecas'!$H$2:$H$5000,MATCH(VALUE($E3567),'01_Cad_Pecas'!$D$2:$D$5000,0)),"")))</f>
        <v/>
      </c>
      <c r="L3567" s="14">
        <f>IF($E3567="","",IFERROR(INDEX('01_Cad_Pecas'!$I$2:$I$5000,MATCH($E3567,'01_Cad_Pecas'!$D$2:$D$5000,0)),IFERROR(INDEX('01_Cad_Pecas'!$I$2:$I$5000,MATCH(VALUE($E3567),'01_Cad_Pecas'!$D$2:$D$5000,0)),"")))</f>
        <v/>
      </c>
      <c r="M3567" s="14">
        <f>IF(OR($J3567="",$L3567=""),"",IF($K3567="",0,$K3567)+$J3567*$L3567)</f>
        <v/>
      </c>
      <c r="N3567" s="14" t="n">
        <v>46217</v>
      </c>
      <c r="O3567" s="14" t="n">
        <v>14</v>
      </c>
      <c r="P3567" s="14" t="n"/>
      <c r="Q3567" s="14" t="n"/>
      <c r="R3567" s="14" t="n"/>
      <c r="S3567" s="14" t="n"/>
      <c r="T3567" s="14">
        <f>IF(OR($J3567="",$O3567=""),"",$O3567/$J3567)</f>
        <v/>
      </c>
      <c r="U3567" s="14" t="inlineStr">
        <is>
          <t>Concluído</t>
        </is>
      </c>
      <c r="V3567" s="14" t="n"/>
      <c r="W3567" s="14" t="n"/>
      <c r="X3567" s="14" t="n"/>
      <c r="Y3567" s="14" t="n"/>
      <c r="Z3567" s="14" t="n"/>
      <c r="AA3567" s="11" t="n"/>
      <c r="AB3567" s="14">
        <f>B3567&amp;"|"&amp;I3567</f>
        <v/>
      </c>
      <c r="AC3567">
        <f>IF($B3567="","","|"&amp;SUBSTITUTE(TRIM(SUBSTITUTE(SUBSTITUTE(SUBSTITUTE(SUBSTITUTE(SUBSTITUTE(SUBSTITUTE(SUBSTITUTE(SUBSTITUTE(SUBSTITUTE(SUBSTITUTE(SUBSTITUTE(SUBSTITUTE(SUBSTITUTE(SUBSTITUTE(TRIM($B3567&amp;""),CHAR(10)," "),CHAR(13)," "),"."," "),";"," "),","," "),"/"," "),"+"," "),"-"," "),"  "," "),"  "," "),"  "," "),"  "," "),"  "," "),"  "," "))," ","|")&amp;"|")</f>
        <v/>
      </c>
      <c r="AD3567">
        <f>TRIM($I3567&amp;"")</f>
        <v/>
      </c>
    </row>
    <row r="3568" ht="24" customHeight="1">
      <c r="A3568" s="9" t="n">
        <v>46216</v>
      </c>
      <c r="B3568" s="14" t="inlineStr">
        <is>
          <t>10241</t>
        </is>
      </c>
      <c r="C3568" s="14" t="inlineStr">
        <is>
          <t>M/C 0717 (MARROM)</t>
        </is>
      </c>
      <c r="D3568" s="14" t="inlineStr">
        <is>
          <t>6 PINTURA UV</t>
        </is>
      </c>
      <c r="E3568" s="14" t="n">
        <v>20014305</v>
      </c>
      <c r="F3568" s="14" t="inlineStr">
        <is>
          <t>(1) TAMPO 1202X802X12 MDP - MESA DAKAR/MIAMI 1,20</t>
        </is>
      </c>
      <c r="G3568" s="14" t="inlineStr">
        <is>
          <t>6 PINTURA UV</t>
        </is>
      </c>
      <c r="H3568" s="14" t="inlineStr">
        <is>
          <t>6 PINTURA UV</t>
        </is>
      </c>
      <c r="I3568" s="9" t="inlineStr">
        <is>
          <t>6 PINTURA UV</t>
        </is>
      </c>
      <c r="J3568" s="9" t="n">
        <v>1</v>
      </c>
      <c r="K3568" s="14">
        <f>IF($E3568="","",IFERROR(INDEX('01_Cad_Pecas'!$H$2:$H$5000,MATCH($E3568,'01_Cad_Pecas'!$D$2:$D$5000,0)),IFERROR(INDEX('01_Cad_Pecas'!$H$2:$H$5000,MATCH(VALUE($E3568),'01_Cad_Pecas'!$D$2:$D$5000,0)),"")))</f>
        <v/>
      </c>
      <c r="L3568" s="14">
        <f>IF($E3568="","",IFERROR(INDEX('01_Cad_Pecas'!$I$2:$I$5000,MATCH($E3568,'01_Cad_Pecas'!$D$2:$D$5000,0)),IFERROR(INDEX('01_Cad_Pecas'!$I$2:$I$5000,MATCH(VALUE($E3568),'01_Cad_Pecas'!$D$2:$D$5000,0)),"")))</f>
        <v/>
      </c>
      <c r="M3568" s="14">
        <f>IF(OR($J3568="",$L3568=""),"",IF($K3568="",0,$K3568)+$J3568*$L3568)</f>
        <v/>
      </c>
      <c r="N3568" s="14" t="n">
        <v>46217</v>
      </c>
      <c r="O3568" s="14" t="n">
        <v>1</v>
      </c>
      <c r="P3568" s="14" t="n"/>
      <c r="Q3568" s="14" t="n"/>
      <c r="R3568" s="14" t="n"/>
      <c r="S3568" s="14" t="n"/>
      <c r="T3568" s="14">
        <f>IF(OR($J3568="",$O3568=""),"",$O3568/$J3568)</f>
        <v/>
      </c>
      <c r="U3568" s="14" t="inlineStr">
        <is>
          <t>Concluído</t>
        </is>
      </c>
      <c r="V3568" s="14" t="n"/>
      <c r="W3568" s="14" t="n"/>
      <c r="X3568" s="14" t="n"/>
      <c r="Y3568" s="14" t="n"/>
      <c r="Z3568" s="14" t="n"/>
      <c r="AA3568" s="11" t="n"/>
      <c r="AB3568" s="14">
        <f>B3568&amp;"|"&amp;I3568</f>
        <v/>
      </c>
      <c r="AC3568">
        <f>IF($B3568="","","|"&amp;SUBSTITUTE(TRIM(SUBSTITUTE(SUBSTITUTE(SUBSTITUTE(SUBSTITUTE(SUBSTITUTE(SUBSTITUTE(SUBSTITUTE(SUBSTITUTE(SUBSTITUTE(SUBSTITUTE(SUBSTITUTE(SUBSTITUTE(SUBSTITUTE(SUBSTITUTE(TRIM($B3568&amp;""),CHAR(10)," "),CHAR(13)," "),"."," "),";"," "),","," "),"/"," "),"+"," "),"-"," "),"  "," "),"  "," "),"  "," "),"  "," "),"  "," "),"  "," "))," ","|")&amp;"|")</f>
        <v/>
      </c>
      <c r="AD3568">
        <f>TRIM($I3568&amp;"")</f>
        <v/>
      </c>
    </row>
    <row r="3569" ht="24" customHeight="1">
      <c r="A3569" s="9" t="n">
        <v>46216</v>
      </c>
      <c r="B3569" s="14" t="inlineStr">
        <is>
          <t>10241</t>
        </is>
      </c>
      <c r="C3569" s="14" t="inlineStr">
        <is>
          <t>M/C 0717 (MARROM)</t>
        </is>
      </c>
      <c r="D3569" s="14" t="inlineStr">
        <is>
          <t>6 PINTURA UV</t>
        </is>
      </c>
      <c r="E3569" s="14" t="n">
        <v>20011004</v>
      </c>
      <c r="F3569" s="14" t="inlineStr">
        <is>
          <t>TRAVESSA MAIOR 740X100X15 MDP - MESA MIAMI 0,90</t>
        </is>
      </c>
      <c r="G3569" s="14" t="inlineStr">
        <is>
          <t>6 PINTURA UV</t>
        </is>
      </c>
      <c r="H3569" s="14" t="inlineStr">
        <is>
          <t>6 PINTURA UV</t>
        </is>
      </c>
      <c r="I3569" s="9" t="inlineStr">
        <is>
          <t>6 PINTURA UV</t>
        </is>
      </c>
      <c r="J3569" s="9" t="n">
        <v>6</v>
      </c>
      <c r="K3569" s="14">
        <f>IF($E3569="","",IFERROR(INDEX('01_Cad_Pecas'!$H$2:$H$5000,MATCH($E3569,'01_Cad_Pecas'!$D$2:$D$5000,0)),IFERROR(INDEX('01_Cad_Pecas'!$H$2:$H$5000,MATCH(VALUE($E3569),'01_Cad_Pecas'!$D$2:$D$5000,0)),"")))</f>
        <v/>
      </c>
      <c r="L3569" s="14">
        <f>IF($E3569="","",IFERROR(INDEX('01_Cad_Pecas'!$I$2:$I$5000,MATCH($E3569,'01_Cad_Pecas'!$D$2:$D$5000,0)),IFERROR(INDEX('01_Cad_Pecas'!$I$2:$I$5000,MATCH(VALUE($E3569),'01_Cad_Pecas'!$D$2:$D$5000,0)),"")))</f>
        <v/>
      </c>
      <c r="M3569" s="14">
        <f>IF(OR($J3569="",$L3569=""),"",IF($K3569="",0,$K3569)+$J3569*$L3569)</f>
        <v/>
      </c>
      <c r="N3569" s="14" t="n">
        <v>46217</v>
      </c>
      <c r="O3569" s="14" t="n">
        <v>6</v>
      </c>
      <c r="P3569" s="14" t="n"/>
      <c r="Q3569" s="14" t="n"/>
      <c r="R3569" s="14" t="n"/>
      <c r="S3569" s="14" t="n"/>
      <c r="T3569" s="14">
        <f>IF(OR($J3569="",$O3569=""),"",$O3569/$J3569)</f>
        <v/>
      </c>
      <c r="U3569" s="14" t="inlineStr">
        <is>
          <t>Concluído</t>
        </is>
      </c>
      <c r="V3569" s="14" t="n"/>
      <c r="W3569" s="14" t="n"/>
      <c r="X3569" s="14" t="n"/>
      <c r="Y3569" s="14" t="n"/>
      <c r="Z3569" s="14" t="n"/>
      <c r="AA3569" s="11" t="n"/>
      <c r="AB3569" s="14">
        <f>B3569&amp;"|"&amp;I3569</f>
        <v/>
      </c>
      <c r="AC3569">
        <f>IF($B3569="","","|"&amp;SUBSTITUTE(TRIM(SUBSTITUTE(SUBSTITUTE(SUBSTITUTE(SUBSTITUTE(SUBSTITUTE(SUBSTITUTE(SUBSTITUTE(SUBSTITUTE(SUBSTITUTE(SUBSTITUTE(SUBSTITUTE(SUBSTITUTE(SUBSTITUTE(SUBSTITUTE(TRIM($B3569&amp;""),CHAR(10)," "),CHAR(13)," "),"."," "),";"," "),","," "),"/"," "),"+"," "),"-"," "),"  "," "),"  "," "),"  "," "),"  "," "),"  "," "),"  "," "))," ","|")&amp;"|")</f>
        <v/>
      </c>
      <c r="AD3569">
        <f>TRIM($I3569&amp;"")</f>
        <v/>
      </c>
    </row>
    <row r="3570" ht="24" customHeight="1">
      <c r="A3570" s="9" t="n">
        <v>46216</v>
      </c>
      <c r="B3570" s="14" t="inlineStr">
        <is>
          <t>10241</t>
        </is>
      </c>
      <c r="C3570" s="14" t="inlineStr">
        <is>
          <t>M/C 0717 (MARROM)</t>
        </is>
      </c>
      <c r="D3570" s="14" t="inlineStr">
        <is>
          <t>6 PINTURA UV</t>
        </is>
      </c>
      <c r="E3570" s="14" t="n">
        <v>20011005</v>
      </c>
      <c r="F3570" s="14" t="inlineStr">
        <is>
          <t>TRAV. MENOR 710X100X15 MDP - MESA MIAMI 0,90</t>
        </is>
      </c>
      <c r="G3570" s="14" t="inlineStr">
        <is>
          <t>6 PINTURA UV</t>
        </is>
      </c>
      <c r="H3570" s="14" t="inlineStr">
        <is>
          <t>6 PINTURA UV</t>
        </is>
      </c>
      <c r="I3570" s="9" t="inlineStr">
        <is>
          <t>6 PINTURA UV</t>
        </is>
      </c>
      <c r="J3570" s="9" t="n">
        <v>6</v>
      </c>
      <c r="K3570" s="14">
        <f>IF($E3570="","",IFERROR(INDEX('01_Cad_Pecas'!$H$2:$H$5000,MATCH($E3570,'01_Cad_Pecas'!$D$2:$D$5000,0)),IFERROR(INDEX('01_Cad_Pecas'!$H$2:$H$5000,MATCH(VALUE($E3570),'01_Cad_Pecas'!$D$2:$D$5000,0)),"")))</f>
        <v/>
      </c>
      <c r="L3570" s="14">
        <f>IF($E3570="","",IFERROR(INDEX('01_Cad_Pecas'!$I$2:$I$5000,MATCH($E3570,'01_Cad_Pecas'!$D$2:$D$5000,0)),IFERROR(INDEX('01_Cad_Pecas'!$I$2:$I$5000,MATCH(VALUE($E3570),'01_Cad_Pecas'!$D$2:$D$5000,0)),"")))</f>
        <v/>
      </c>
      <c r="M3570" s="14">
        <f>IF(OR($J3570="",$L3570=""),"",IF($K3570="",0,$K3570)+$J3570*$L3570)</f>
        <v/>
      </c>
      <c r="N3570" s="14" t="n">
        <v>46217</v>
      </c>
      <c r="O3570" s="14" t="n">
        <v>6</v>
      </c>
      <c r="P3570" s="14" t="n"/>
      <c r="Q3570" s="14" t="n"/>
      <c r="R3570" s="14" t="n"/>
      <c r="S3570" s="14" t="n"/>
      <c r="T3570" s="14">
        <f>IF(OR($J3570="",$O3570=""),"",$O3570/$J3570)</f>
        <v/>
      </c>
      <c r="U3570" s="14" t="inlineStr">
        <is>
          <t>Concluído</t>
        </is>
      </c>
      <c r="V3570" s="14" t="n"/>
      <c r="W3570" s="14" t="n"/>
      <c r="X3570" s="14" t="n"/>
      <c r="Y3570" s="14" t="n"/>
      <c r="Z3570" s="14" t="n"/>
      <c r="AA3570" s="11" t="n"/>
      <c r="AB3570" s="14">
        <f>B3570&amp;"|"&amp;I3570</f>
        <v/>
      </c>
      <c r="AC3570">
        <f>IF($B3570="","","|"&amp;SUBSTITUTE(TRIM(SUBSTITUTE(SUBSTITUTE(SUBSTITUTE(SUBSTITUTE(SUBSTITUTE(SUBSTITUTE(SUBSTITUTE(SUBSTITUTE(SUBSTITUTE(SUBSTITUTE(SUBSTITUTE(SUBSTITUTE(SUBSTITUTE(SUBSTITUTE(TRIM($B3570&amp;""),CHAR(10)," "),CHAR(13)," "),"."," "),";"," "),","," "),"/"," "),"+"," "),"-"," "),"  "," "),"  "," "),"  "," "),"  "," "),"  "," "),"  "," "))," ","|")&amp;"|")</f>
        <v/>
      </c>
      <c r="AD3570">
        <f>TRIM($I3570&amp;"")</f>
        <v/>
      </c>
    </row>
    <row r="3571" ht="24" customHeight="1">
      <c r="A3571" s="9" t="n">
        <v>46216</v>
      </c>
      <c r="B3571" s="14" t="inlineStr">
        <is>
          <t>10241</t>
        </is>
      </c>
      <c r="C3571" s="14" t="inlineStr">
        <is>
          <t>M/C 0717 (MARROM)</t>
        </is>
      </c>
      <c r="D3571" s="14" t="inlineStr">
        <is>
          <t>6 PINTURA UV</t>
        </is>
      </c>
      <c r="E3571" s="14" t="n">
        <v>20012405</v>
      </c>
      <c r="F3571" s="14" t="inlineStr">
        <is>
          <t>(2) TRAVESSA MAIOR 1030X100X15 MDP-MESA MIAMI 1,20</t>
        </is>
      </c>
      <c r="G3571" s="14" t="inlineStr">
        <is>
          <t>6 PINTURA UV</t>
        </is>
      </c>
      <c r="H3571" s="14" t="inlineStr">
        <is>
          <t>6 PINTURA UV</t>
        </is>
      </c>
      <c r="I3571" s="9" t="inlineStr">
        <is>
          <t>6 PINTURA UV</t>
        </is>
      </c>
      <c r="J3571" s="9" t="n">
        <v>2</v>
      </c>
      <c r="K3571" s="14">
        <f>IF($E3571="","",IFERROR(INDEX('01_Cad_Pecas'!$H$2:$H$5000,MATCH($E3571,'01_Cad_Pecas'!$D$2:$D$5000,0)),IFERROR(INDEX('01_Cad_Pecas'!$H$2:$H$5000,MATCH(VALUE($E3571),'01_Cad_Pecas'!$D$2:$D$5000,0)),"")))</f>
        <v/>
      </c>
      <c r="L3571" s="14">
        <f>IF($E3571="","",IFERROR(INDEX('01_Cad_Pecas'!$I$2:$I$5000,MATCH($E3571,'01_Cad_Pecas'!$D$2:$D$5000,0)),IFERROR(INDEX('01_Cad_Pecas'!$I$2:$I$5000,MATCH(VALUE($E3571),'01_Cad_Pecas'!$D$2:$D$5000,0)),"")))</f>
        <v/>
      </c>
      <c r="M3571" s="14">
        <f>IF(OR($J3571="",$L3571=""),"",IF($K3571="",0,$K3571)+$J3571*$L3571)</f>
        <v/>
      </c>
      <c r="N3571" s="14" t="n">
        <v>46217</v>
      </c>
      <c r="O3571" s="14" t="n">
        <v>2</v>
      </c>
      <c r="P3571" s="14" t="n"/>
      <c r="Q3571" s="14" t="n"/>
      <c r="R3571" s="14" t="n"/>
      <c r="S3571" s="14" t="n"/>
      <c r="T3571" s="14">
        <f>IF(OR($J3571="",$O3571=""),"",$O3571/$J3571)</f>
        <v/>
      </c>
      <c r="U3571" s="14" t="inlineStr">
        <is>
          <t>Concluído</t>
        </is>
      </c>
      <c r="V3571" s="14" t="n"/>
      <c r="W3571" s="14" t="n"/>
      <c r="X3571" s="14" t="n"/>
      <c r="Y3571" s="14" t="n"/>
      <c r="Z3571" s="14" t="n"/>
      <c r="AA3571" s="11" t="n"/>
      <c r="AB3571" s="14">
        <f>B3571&amp;"|"&amp;I3571</f>
        <v/>
      </c>
      <c r="AC3571">
        <f>IF($B3571="","","|"&amp;SUBSTITUTE(TRIM(SUBSTITUTE(SUBSTITUTE(SUBSTITUTE(SUBSTITUTE(SUBSTITUTE(SUBSTITUTE(SUBSTITUTE(SUBSTITUTE(SUBSTITUTE(SUBSTITUTE(SUBSTITUTE(SUBSTITUTE(SUBSTITUTE(SUBSTITUTE(TRIM($B3571&amp;""),CHAR(10)," "),CHAR(13)," "),"."," "),";"," "),","," "),"/"," "),"+"," "),"-"," "),"  "," "),"  "," "),"  "," "),"  "," "),"  "," "),"  "," "))," ","|")&amp;"|")</f>
        <v/>
      </c>
      <c r="AD3571">
        <f>TRIM($I3571&amp;"")</f>
        <v/>
      </c>
    </row>
    <row r="3572" ht="24" customHeight="1">
      <c r="A3572" s="9" t="n">
        <v>46216</v>
      </c>
      <c r="B3572" s="14" t="inlineStr">
        <is>
          <t>10241</t>
        </is>
      </c>
      <c r="C3572" s="14" t="inlineStr">
        <is>
          <t>M/C 0717 (MARROM)</t>
        </is>
      </c>
      <c r="D3572" s="14" t="inlineStr">
        <is>
          <t>6 PINTURA UV</t>
        </is>
      </c>
      <c r="E3572" s="14" t="n">
        <v>20013107</v>
      </c>
      <c r="F3572" s="14" t="inlineStr">
        <is>
          <t>(3) TRAV.MENOR 610X100X15 MDP-MESA MIAMI 1,37X0,80</t>
        </is>
      </c>
      <c r="G3572" s="14" t="inlineStr">
        <is>
          <t>6 PINTURA UV</t>
        </is>
      </c>
      <c r="H3572" s="14" t="inlineStr">
        <is>
          <t>6 PINTURA UV</t>
        </is>
      </c>
      <c r="I3572" s="9" t="inlineStr">
        <is>
          <t>6 PINTURA UV</t>
        </is>
      </c>
      <c r="J3572" s="9" t="n">
        <v>2</v>
      </c>
      <c r="K3572" s="14">
        <f>IF($E3572="","",IFERROR(INDEX('01_Cad_Pecas'!$H$2:$H$5000,MATCH($E3572,'01_Cad_Pecas'!$D$2:$D$5000,0)),IFERROR(INDEX('01_Cad_Pecas'!$H$2:$H$5000,MATCH(VALUE($E3572),'01_Cad_Pecas'!$D$2:$D$5000,0)),"")))</f>
        <v/>
      </c>
      <c r="L3572" s="14">
        <f>IF($E3572="","",IFERROR(INDEX('01_Cad_Pecas'!$I$2:$I$5000,MATCH($E3572,'01_Cad_Pecas'!$D$2:$D$5000,0)),IFERROR(INDEX('01_Cad_Pecas'!$I$2:$I$5000,MATCH(VALUE($E3572),'01_Cad_Pecas'!$D$2:$D$5000,0)),"")))</f>
        <v/>
      </c>
      <c r="M3572" s="14">
        <f>IF(OR($J3572="",$L3572=""),"",IF($K3572="",0,$K3572)+$J3572*$L3572)</f>
        <v/>
      </c>
      <c r="N3572" s="14" t="n">
        <v>46217</v>
      </c>
      <c r="O3572" s="14" t="n">
        <v>2</v>
      </c>
      <c r="P3572" s="14" t="n"/>
      <c r="Q3572" s="14" t="n"/>
      <c r="R3572" s="14" t="n"/>
      <c r="S3572" s="14" t="n"/>
      <c r="T3572" s="14">
        <f>IF(OR($J3572="",$O3572=""),"",$O3572/$J3572)</f>
        <v/>
      </c>
      <c r="U3572" s="14" t="inlineStr">
        <is>
          <t>Concluído</t>
        </is>
      </c>
      <c r="V3572" s="14" t="n"/>
      <c r="W3572" s="14" t="n"/>
      <c r="X3572" s="14" t="n"/>
      <c r="Y3572" s="14" t="n"/>
      <c r="Z3572" s="14" t="n"/>
      <c r="AA3572" s="11" t="n"/>
      <c r="AB3572" s="14">
        <f>B3572&amp;"|"&amp;I3572</f>
        <v/>
      </c>
      <c r="AC3572">
        <f>IF($B3572="","","|"&amp;SUBSTITUTE(TRIM(SUBSTITUTE(SUBSTITUTE(SUBSTITUTE(SUBSTITUTE(SUBSTITUTE(SUBSTITUTE(SUBSTITUTE(SUBSTITUTE(SUBSTITUTE(SUBSTITUTE(SUBSTITUTE(SUBSTITUTE(SUBSTITUTE(SUBSTITUTE(TRIM($B3572&amp;""),CHAR(10)," "),CHAR(13)," "),"."," "),";"," "),","," "),"/"," "),"+"," "),"-"," "),"  "," "),"  "," "),"  "," "),"  "," "),"  "," "),"  "," "))," ","|")&amp;"|")</f>
        <v/>
      </c>
      <c r="AD3572">
        <f>TRIM($I3572&amp;"")</f>
        <v/>
      </c>
    </row>
    <row r="3573" ht="24" customHeight="1">
      <c r="A3573" s="9" t="n">
        <v>46216</v>
      </c>
      <c r="B3573" s="14" t="inlineStr">
        <is>
          <t>10241</t>
        </is>
      </c>
      <c r="C3573" s="14" t="inlineStr">
        <is>
          <t>M/C 0717 (MARROM)</t>
        </is>
      </c>
      <c r="D3573" s="14" t="inlineStr">
        <is>
          <t>6 PINTURA UV</t>
        </is>
      </c>
      <c r="E3573" s="14" t="n">
        <v>20016106</v>
      </c>
      <c r="F3573" s="14" t="inlineStr">
        <is>
          <t>(2)TRAV.MAIOR 1442X100X15 MDP-MESA MIAMI 1,60X0,80</t>
        </is>
      </c>
      <c r="G3573" s="14" t="inlineStr">
        <is>
          <t>6 PINTURA UV</t>
        </is>
      </c>
      <c r="H3573" s="14" t="inlineStr">
        <is>
          <t>6 PINTURA UV</t>
        </is>
      </c>
      <c r="I3573" s="9" t="inlineStr">
        <is>
          <t>6 PINTURA UV</t>
        </is>
      </c>
      <c r="J3573" s="9" t="n">
        <v>28</v>
      </c>
      <c r="K3573" s="14">
        <f>IF($E3573="","",IFERROR(INDEX('01_Cad_Pecas'!$H$2:$H$5000,MATCH($E3573,'01_Cad_Pecas'!$D$2:$D$5000,0)),IFERROR(INDEX('01_Cad_Pecas'!$H$2:$H$5000,MATCH(VALUE($E3573),'01_Cad_Pecas'!$D$2:$D$5000,0)),"")))</f>
        <v/>
      </c>
      <c r="L3573" s="14">
        <f>IF($E3573="","",IFERROR(INDEX('01_Cad_Pecas'!$I$2:$I$5000,MATCH($E3573,'01_Cad_Pecas'!$D$2:$D$5000,0)),IFERROR(INDEX('01_Cad_Pecas'!$I$2:$I$5000,MATCH(VALUE($E3573),'01_Cad_Pecas'!$D$2:$D$5000,0)),"")))</f>
        <v/>
      </c>
      <c r="M3573" s="14">
        <f>IF(OR($J3573="",$L3573=""),"",IF($K3573="",0,$K3573)+$J3573*$L3573)</f>
        <v/>
      </c>
      <c r="N3573" s="14" t="n">
        <v>46217</v>
      </c>
      <c r="O3573" s="14" t="n">
        <v>28</v>
      </c>
      <c r="P3573" s="14" t="n"/>
      <c r="Q3573" s="14" t="n"/>
      <c r="R3573" s="14" t="n"/>
      <c r="S3573" s="14" t="n"/>
      <c r="T3573" s="14">
        <f>IF(OR($J3573="",$O3573=""),"",$O3573/$J3573)</f>
        <v/>
      </c>
      <c r="U3573" s="14" t="inlineStr">
        <is>
          <t>Concluído</t>
        </is>
      </c>
      <c r="V3573" s="14" t="n"/>
      <c r="W3573" s="14" t="n"/>
      <c r="X3573" s="14" t="n"/>
      <c r="Y3573" s="14" t="n"/>
      <c r="Z3573" s="14" t="n"/>
      <c r="AA3573" s="11" t="n"/>
      <c r="AB3573" s="14">
        <f>B3573&amp;"|"&amp;I3573</f>
        <v/>
      </c>
      <c r="AC3573">
        <f>IF($B3573="","","|"&amp;SUBSTITUTE(TRIM(SUBSTITUTE(SUBSTITUTE(SUBSTITUTE(SUBSTITUTE(SUBSTITUTE(SUBSTITUTE(SUBSTITUTE(SUBSTITUTE(SUBSTITUTE(SUBSTITUTE(SUBSTITUTE(SUBSTITUTE(SUBSTITUTE(SUBSTITUTE(TRIM($B3573&amp;""),CHAR(10)," "),CHAR(13)," "),"."," "),";"," "),","," "),"/"," "),"+"," "),"-"," "),"  "," "),"  "," "),"  "," "),"  "," "),"  "," "),"  "," "))," ","|")&amp;"|")</f>
        <v/>
      </c>
      <c r="AD3573">
        <f>TRIM($I3573&amp;"")</f>
        <v/>
      </c>
    </row>
    <row r="3574" ht="24" customHeight="1">
      <c r="A3574" s="9" t="n">
        <v>46216</v>
      </c>
      <c r="B3574" s="14" t="inlineStr">
        <is>
          <t>10241</t>
        </is>
      </c>
      <c r="C3574" s="14" t="inlineStr">
        <is>
          <t>M/C 0717 (MARROM)</t>
        </is>
      </c>
      <c r="D3574" s="14" t="inlineStr">
        <is>
          <t>6 PINTURA UV</t>
        </is>
      </c>
      <c r="E3574" s="14" t="n">
        <v>20031205</v>
      </c>
      <c r="F3574" s="14" t="inlineStr">
        <is>
          <t>(2) TRAV MAIOR 942(952)X100X15 MDP-NOVA YORK 1,20</t>
        </is>
      </c>
      <c r="G3574" s="14" t="inlineStr">
        <is>
          <t>6 PINTURA UV</t>
        </is>
      </c>
      <c r="H3574" s="14" t="inlineStr">
        <is>
          <t>6 PINTURA UV</t>
        </is>
      </c>
      <c r="I3574" s="9" t="inlineStr">
        <is>
          <t>6 PINTURA UV</t>
        </is>
      </c>
      <c r="J3574" s="9" t="n">
        <v>4</v>
      </c>
      <c r="K3574" s="14">
        <f>IF($E3574="","",IFERROR(INDEX('01_Cad_Pecas'!$H$2:$H$5000,MATCH($E3574,'01_Cad_Pecas'!$D$2:$D$5000,0)),IFERROR(INDEX('01_Cad_Pecas'!$H$2:$H$5000,MATCH(VALUE($E3574),'01_Cad_Pecas'!$D$2:$D$5000,0)),"")))</f>
        <v/>
      </c>
      <c r="L3574" s="14">
        <f>IF($E3574="","",IFERROR(INDEX('01_Cad_Pecas'!$I$2:$I$5000,MATCH($E3574,'01_Cad_Pecas'!$D$2:$D$5000,0)),IFERROR(INDEX('01_Cad_Pecas'!$I$2:$I$5000,MATCH(VALUE($E3574),'01_Cad_Pecas'!$D$2:$D$5000,0)),"")))</f>
        <v/>
      </c>
      <c r="M3574" s="14">
        <f>IF(OR($J3574="",$L3574=""),"",IF($K3574="",0,$K3574)+$J3574*$L3574)</f>
        <v/>
      </c>
      <c r="N3574" s="14" t="n">
        <v>46217</v>
      </c>
      <c r="O3574" s="14" t="n">
        <v>4</v>
      </c>
      <c r="P3574" s="14" t="n"/>
      <c r="Q3574" s="14" t="n"/>
      <c r="R3574" s="14" t="n"/>
      <c r="S3574" s="14" t="n"/>
      <c r="T3574" s="14">
        <f>IF(OR($J3574="",$O3574=""),"",$O3574/$J3574)</f>
        <v/>
      </c>
      <c r="U3574" s="14" t="inlineStr">
        <is>
          <t>Concluído</t>
        </is>
      </c>
      <c r="V3574" s="14" t="n"/>
      <c r="W3574" s="14" t="n"/>
      <c r="X3574" s="14" t="n"/>
      <c r="Y3574" s="14" t="n"/>
      <c r="Z3574" s="14" t="n"/>
      <c r="AA3574" s="11" t="n"/>
      <c r="AB3574" s="14">
        <f>B3574&amp;"|"&amp;I3574</f>
        <v/>
      </c>
      <c r="AC3574">
        <f>IF($B3574="","","|"&amp;SUBSTITUTE(TRIM(SUBSTITUTE(SUBSTITUTE(SUBSTITUTE(SUBSTITUTE(SUBSTITUTE(SUBSTITUTE(SUBSTITUTE(SUBSTITUTE(SUBSTITUTE(SUBSTITUTE(SUBSTITUTE(SUBSTITUTE(SUBSTITUTE(SUBSTITUTE(TRIM($B3574&amp;""),CHAR(10)," "),CHAR(13)," "),"."," "),";"," "),","," "),"/"," "),"+"," "),"-"," "),"  "," "),"  "," "),"  "," "),"  "," "),"  "," "),"  "," "))," ","|")&amp;"|")</f>
        <v/>
      </c>
      <c r="AD3574">
        <f>TRIM($I3574&amp;"")</f>
        <v/>
      </c>
    </row>
    <row r="3575" ht="24" customHeight="1">
      <c r="A3575" s="9" t="n">
        <v>46216</v>
      </c>
      <c r="B3575" s="14" t="inlineStr">
        <is>
          <t>10241</t>
        </is>
      </c>
      <c r="C3575" s="14" t="inlineStr">
        <is>
          <t>M/C 0717 (MARROM)</t>
        </is>
      </c>
      <c r="D3575" s="14" t="inlineStr">
        <is>
          <t>6 PINTURA UV</t>
        </is>
      </c>
      <c r="E3575" s="14" t="n">
        <v>20031206</v>
      </c>
      <c r="F3575" s="14" t="inlineStr">
        <is>
          <t>(3) TRAV MENOR 614(624)X100X15 MDP-NOVA YORK 1,20</t>
        </is>
      </c>
      <c r="G3575" s="14" t="inlineStr">
        <is>
          <t>6 PINTURA UV</t>
        </is>
      </c>
      <c r="H3575" s="14" t="inlineStr">
        <is>
          <t>6 PINTURA UV</t>
        </is>
      </c>
      <c r="I3575" s="9" t="inlineStr">
        <is>
          <t>6 PINTURA UV</t>
        </is>
      </c>
      <c r="J3575" s="9" t="n">
        <v>4</v>
      </c>
      <c r="K3575" s="14">
        <f>IF($E3575="","",IFERROR(INDEX('01_Cad_Pecas'!$H$2:$H$5000,MATCH($E3575,'01_Cad_Pecas'!$D$2:$D$5000,0)),IFERROR(INDEX('01_Cad_Pecas'!$H$2:$H$5000,MATCH(VALUE($E3575),'01_Cad_Pecas'!$D$2:$D$5000,0)),"")))</f>
        <v/>
      </c>
      <c r="L3575" s="14">
        <f>IF($E3575="","",IFERROR(INDEX('01_Cad_Pecas'!$I$2:$I$5000,MATCH($E3575,'01_Cad_Pecas'!$D$2:$D$5000,0)),IFERROR(INDEX('01_Cad_Pecas'!$I$2:$I$5000,MATCH(VALUE($E3575),'01_Cad_Pecas'!$D$2:$D$5000,0)),"")))</f>
        <v/>
      </c>
      <c r="M3575" s="14">
        <f>IF(OR($J3575="",$L3575=""),"",IF($K3575="",0,$K3575)+$J3575*$L3575)</f>
        <v/>
      </c>
      <c r="N3575" s="14" t="n">
        <v>46217</v>
      </c>
      <c r="O3575" s="14" t="n">
        <v>4</v>
      </c>
      <c r="P3575" s="14" t="n"/>
      <c r="Q3575" s="14" t="n"/>
      <c r="R3575" s="14" t="n"/>
      <c r="S3575" s="14" t="n"/>
      <c r="T3575" s="14">
        <f>IF(OR($J3575="",$O3575=""),"",$O3575/$J3575)</f>
        <v/>
      </c>
      <c r="U3575" s="14" t="inlineStr">
        <is>
          <t>Concluído</t>
        </is>
      </c>
      <c r="V3575" s="14" t="n"/>
      <c r="W3575" s="14" t="n"/>
      <c r="X3575" s="14" t="n"/>
      <c r="Y3575" s="14" t="n"/>
      <c r="Z3575" s="14" t="n"/>
      <c r="AA3575" s="11" t="n"/>
      <c r="AB3575" s="14">
        <f>B3575&amp;"|"&amp;I3575</f>
        <v/>
      </c>
      <c r="AC3575">
        <f>IF($B3575="","","|"&amp;SUBSTITUTE(TRIM(SUBSTITUTE(SUBSTITUTE(SUBSTITUTE(SUBSTITUTE(SUBSTITUTE(SUBSTITUTE(SUBSTITUTE(SUBSTITUTE(SUBSTITUTE(SUBSTITUTE(SUBSTITUTE(SUBSTITUTE(SUBSTITUTE(SUBSTITUTE(TRIM($B3575&amp;""),CHAR(10)," "),CHAR(13)," "),"."," "),";"," "),","," "),"/"," "),"+"," "),"-"," "),"  "," "),"  "," "),"  "," "),"  "," "),"  "," "),"  "," "))," ","|")&amp;"|")</f>
        <v/>
      </c>
      <c r="AD3575">
        <f>TRIM($I3575&amp;"")</f>
        <v/>
      </c>
    </row>
    <row r="3576" ht="24" customHeight="1">
      <c r="A3576" s="9" t="n">
        <v>46216</v>
      </c>
      <c r="B3576" s="14" t="inlineStr">
        <is>
          <t>10241</t>
        </is>
      </c>
      <c r="C3576" s="14" t="inlineStr">
        <is>
          <t>M/C 0717 (MARROM)</t>
        </is>
      </c>
      <c r="D3576" s="14" t="inlineStr">
        <is>
          <t>6 PINTURA UV</t>
        </is>
      </c>
      <c r="E3576" s="14" t="n">
        <v>20031605</v>
      </c>
      <c r="F3576" s="14" t="inlineStr">
        <is>
          <t>(2)TRAV MAIOR 1342(1352)X100X15 MDP-NOVA YORK 1,60</t>
        </is>
      </c>
      <c r="G3576" s="14" t="inlineStr">
        <is>
          <t>6 PINTURA UV</t>
        </is>
      </c>
      <c r="H3576" s="14" t="inlineStr">
        <is>
          <t>6 PINTURA UV</t>
        </is>
      </c>
      <c r="I3576" s="9" t="inlineStr">
        <is>
          <t>6 PINTURA UV</t>
        </is>
      </c>
      <c r="J3576" s="9" t="n">
        <v>2</v>
      </c>
      <c r="K3576" s="14">
        <f>IF($E3576="","",IFERROR(INDEX('01_Cad_Pecas'!$H$2:$H$5000,MATCH($E3576,'01_Cad_Pecas'!$D$2:$D$5000,0)),IFERROR(INDEX('01_Cad_Pecas'!$H$2:$H$5000,MATCH(VALUE($E3576),'01_Cad_Pecas'!$D$2:$D$5000,0)),"")))</f>
        <v/>
      </c>
      <c r="L3576" s="14">
        <f>IF($E3576="","",IFERROR(INDEX('01_Cad_Pecas'!$I$2:$I$5000,MATCH($E3576,'01_Cad_Pecas'!$D$2:$D$5000,0)),IFERROR(INDEX('01_Cad_Pecas'!$I$2:$I$5000,MATCH(VALUE($E3576),'01_Cad_Pecas'!$D$2:$D$5000,0)),"")))</f>
        <v/>
      </c>
      <c r="M3576" s="14">
        <f>IF(OR($J3576="",$L3576=""),"",IF($K3576="",0,$K3576)+$J3576*$L3576)</f>
        <v/>
      </c>
      <c r="N3576" s="14" t="n">
        <v>46217</v>
      </c>
      <c r="O3576" s="14" t="n">
        <v>2</v>
      </c>
      <c r="P3576" s="14" t="n"/>
      <c r="Q3576" s="14" t="n"/>
      <c r="R3576" s="14" t="n"/>
      <c r="S3576" s="14" t="n"/>
      <c r="T3576" s="14">
        <f>IF(OR($J3576="",$O3576=""),"",$O3576/$J3576)</f>
        <v/>
      </c>
      <c r="U3576" s="14" t="inlineStr">
        <is>
          <t>Concluído</t>
        </is>
      </c>
      <c r="V3576" s="14" t="n"/>
      <c r="W3576" s="14" t="n"/>
      <c r="X3576" s="14" t="n"/>
      <c r="Y3576" s="14" t="n"/>
      <c r="Z3576" s="14" t="n"/>
      <c r="AA3576" s="11" t="n"/>
      <c r="AB3576" s="14">
        <f>B3576&amp;"|"&amp;I3576</f>
        <v/>
      </c>
      <c r="AC3576">
        <f>IF($B3576="","","|"&amp;SUBSTITUTE(TRIM(SUBSTITUTE(SUBSTITUTE(SUBSTITUTE(SUBSTITUTE(SUBSTITUTE(SUBSTITUTE(SUBSTITUTE(SUBSTITUTE(SUBSTITUTE(SUBSTITUTE(SUBSTITUTE(SUBSTITUTE(SUBSTITUTE(SUBSTITUTE(TRIM($B3576&amp;""),CHAR(10)," "),CHAR(13)," "),"."," "),";"," "),","," "),"/"," "),"+"," "),"-"," "),"  "," "),"  "," "),"  "," "),"  "," "),"  "," "),"  "," "))," ","|")&amp;"|")</f>
        <v/>
      </c>
      <c r="AD3576">
        <f>TRIM($I3576&amp;"")</f>
        <v/>
      </c>
    </row>
    <row r="3577" ht="24" customHeight="1">
      <c r="A3577" s="9" t="n">
        <v>46216</v>
      </c>
      <c r="B3577" s="14" t="inlineStr">
        <is>
          <t>10241</t>
        </is>
      </c>
      <c r="C3577" s="14" t="inlineStr">
        <is>
          <t>M/C 0717 (MARROM)</t>
        </is>
      </c>
      <c r="D3577" s="14" t="inlineStr">
        <is>
          <t>6 PINTURA UV</t>
        </is>
      </c>
      <c r="E3577" s="14" t="n">
        <v>30003407</v>
      </c>
      <c r="F3577" s="14" t="inlineStr">
        <is>
          <t>TRAVESSA ENCOSTO 360X72X15 MDP - CAD DAKAR</t>
        </is>
      </c>
      <c r="G3577" s="14" t="inlineStr">
        <is>
          <t>6 PINTURA UV</t>
        </is>
      </c>
      <c r="H3577" s="14" t="inlineStr">
        <is>
          <t>6 PINTURA UV</t>
        </is>
      </c>
      <c r="I3577" s="9" t="inlineStr">
        <is>
          <t>6 PINTURA UV</t>
        </is>
      </c>
      <c r="J3577" s="9" t="n">
        <v>180</v>
      </c>
      <c r="K3577" s="14">
        <f>IF($E3577="","",IFERROR(INDEX('01_Cad_Pecas'!$H$2:$H$5000,MATCH($E3577,'01_Cad_Pecas'!$D$2:$D$5000,0)),IFERROR(INDEX('01_Cad_Pecas'!$H$2:$H$5000,MATCH(VALUE($E3577),'01_Cad_Pecas'!$D$2:$D$5000,0)),"")))</f>
        <v/>
      </c>
      <c r="L3577" s="14">
        <f>IF($E3577="","",IFERROR(INDEX('01_Cad_Pecas'!$I$2:$I$5000,MATCH($E3577,'01_Cad_Pecas'!$D$2:$D$5000,0)),IFERROR(INDEX('01_Cad_Pecas'!$I$2:$I$5000,MATCH(VALUE($E3577),'01_Cad_Pecas'!$D$2:$D$5000,0)),"")))</f>
        <v/>
      </c>
      <c r="M3577" s="14">
        <f>IF(OR($J3577="",$L3577=""),"",IF($K3577="",0,$K3577)+$J3577*$L3577)</f>
        <v/>
      </c>
      <c r="N3577" s="14" t="n">
        <v>46217</v>
      </c>
      <c r="O3577" s="14" t="n">
        <v>180</v>
      </c>
      <c r="P3577" s="14" t="n"/>
      <c r="Q3577" s="14" t="n"/>
      <c r="R3577" s="14" t="n"/>
      <c r="S3577" s="14" t="n"/>
      <c r="T3577" s="14">
        <f>IF(OR($J3577="",$O3577=""),"",$O3577/$J3577)</f>
        <v/>
      </c>
      <c r="U3577" s="14" t="inlineStr">
        <is>
          <t>Concluído</t>
        </is>
      </c>
      <c r="V3577" s="14" t="n"/>
      <c r="W3577" s="14" t="n"/>
      <c r="X3577" s="14" t="n"/>
      <c r="Y3577" s="14" t="n"/>
      <c r="Z3577" s="14" t="n"/>
      <c r="AA3577" s="11" t="n"/>
      <c r="AB3577" s="14">
        <f>B3577&amp;"|"&amp;I3577</f>
        <v/>
      </c>
      <c r="AC3577">
        <f>IF($B3577="","","|"&amp;SUBSTITUTE(TRIM(SUBSTITUTE(SUBSTITUTE(SUBSTITUTE(SUBSTITUTE(SUBSTITUTE(SUBSTITUTE(SUBSTITUTE(SUBSTITUTE(SUBSTITUTE(SUBSTITUTE(SUBSTITUTE(SUBSTITUTE(SUBSTITUTE(SUBSTITUTE(TRIM($B3577&amp;""),CHAR(10)," "),CHAR(13)," "),"."," "),";"," "),","," "),"/"," "),"+"," "),"-"," "),"  "," "),"  "," "),"  "," "),"  "," "),"  "," "),"  "," "))," ","|")&amp;"|")</f>
        <v/>
      </c>
      <c r="AD3577">
        <f>TRIM($I3577&amp;"")</f>
        <v/>
      </c>
    </row>
    <row r="3578" ht="24" customHeight="1">
      <c r="A3578" s="9" t="n">
        <v>46216</v>
      </c>
      <c r="B3578" s="14" t="inlineStr">
        <is>
          <t>10241</t>
        </is>
      </c>
      <c r="C3578" s="14" t="inlineStr">
        <is>
          <t>M/C 0717 (MARROM)</t>
        </is>
      </c>
      <c r="D3578" s="14" t="inlineStr">
        <is>
          <t>6 PINTURA UV</t>
        </is>
      </c>
      <c r="E3578" s="14" t="n">
        <v>20019001</v>
      </c>
      <c r="F3578" s="14" t="inlineStr">
        <is>
          <t>(2-4) LATERAL 751X124X12 MDF - MESA SANTIAGO</t>
        </is>
      </c>
      <c r="G3578" s="14" t="inlineStr">
        <is>
          <t>6 PINTURA UV</t>
        </is>
      </c>
      <c r="H3578" s="14" t="inlineStr">
        <is>
          <t>6 PINTURA UV</t>
        </is>
      </c>
      <c r="I3578" s="9" t="inlineStr">
        <is>
          <t>6 PINTURA UV</t>
        </is>
      </c>
      <c r="J3578" s="9" t="n">
        <v>8</v>
      </c>
      <c r="K3578" s="14">
        <f>IF($E3578="","",IFERROR(INDEX('01_Cad_Pecas'!$H$2:$H$5000,MATCH($E3578,'01_Cad_Pecas'!$D$2:$D$5000,0)),IFERROR(INDEX('01_Cad_Pecas'!$H$2:$H$5000,MATCH(VALUE($E3578),'01_Cad_Pecas'!$D$2:$D$5000,0)),"")))</f>
        <v/>
      </c>
      <c r="L3578" s="14">
        <f>IF($E3578="","",IFERROR(INDEX('01_Cad_Pecas'!$I$2:$I$5000,MATCH($E3578,'01_Cad_Pecas'!$D$2:$D$5000,0)),IFERROR(INDEX('01_Cad_Pecas'!$I$2:$I$5000,MATCH(VALUE($E3578),'01_Cad_Pecas'!$D$2:$D$5000,0)),"")))</f>
        <v/>
      </c>
      <c r="M3578" s="14">
        <f>IF(OR($J3578="",$L3578=""),"",IF($K3578="",0,$K3578)+$J3578*$L3578)</f>
        <v/>
      </c>
      <c r="N3578" s="14" t="n">
        <v>46217</v>
      </c>
      <c r="O3578" s="14" t="n">
        <v>8</v>
      </c>
      <c r="P3578" s="14" t="n"/>
      <c r="Q3578" s="14" t="n"/>
      <c r="R3578" s="14" t="n"/>
      <c r="S3578" s="14" t="n"/>
      <c r="T3578" s="14">
        <f>IF(OR($J3578="",$O3578=""),"",$O3578/$J3578)</f>
        <v/>
      </c>
      <c r="U3578" s="14" t="inlineStr">
        <is>
          <t>Concluído</t>
        </is>
      </c>
      <c r="V3578" s="14" t="n"/>
      <c r="W3578" s="14" t="n"/>
      <c r="X3578" s="14" t="n"/>
      <c r="Y3578" s="14" t="n"/>
      <c r="Z3578" s="14" t="n"/>
      <c r="AA3578" s="11" t="n"/>
      <c r="AB3578" s="14">
        <f>B3578&amp;"|"&amp;I3578</f>
        <v/>
      </c>
      <c r="AC3578">
        <f>IF($B3578="","","|"&amp;SUBSTITUTE(TRIM(SUBSTITUTE(SUBSTITUTE(SUBSTITUTE(SUBSTITUTE(SUBSTITUTE(SUBSTITUTE(SUBSTITUTE(SUBSTITUTE(SUBSTITUTE(SUBSTITUTE(SUBSTITUTE(SUBSTITUTE(SUBSTITUTE(SUBSTITUTE(TRIM($B3578&amp;""),CHAR(10)," "),CHAR(13)," "),"."," "),";"," "),","," "),"/"," "),"+"," "),"-"," "),"  "," "),"  "," "),"  "," "),"  "," "),"  "," "),"  "," "))," ","|")&amp;"|")</f>
        <v/>
      </c>
      <c r="AD3578">
        <f>TRIM($I3578&amp;"")</f>
        <v/>
      </c>
    </row>
    <row r="3579" ht="24" customHeight="1">
      <c r="A3579" s="9" t="n">
        <v>46216</v>
      </c>
      <c r="B3579" s="14" t="inlineStr">
        <is>
          <t>10241</t>
        </is>
      </c>
      <c r="C3579" s="14" t="inlineStr">
        <is>
          <t>M/C 0717 (MARROM)</t>
        </is>
      </c>
      <c r="D3579" s="14" t="inlineStr">
        <is>
          <t>6 PINTURA UV</t>
        </is>
      </c>
      <c r="E3579" s="14" t="n">
        <v>20019002</v>
      </c>
      <c r="F3579" s="14" t="inlineStr">
        <is>
          <t>FUNDO RIPADO 751X446X12 MDF - MESA SANTIAGO</t>
        </is>
      </c>
      <c r="G3579" s="14" t="inlineStr">
        <is>
          <t>6 PINTURA UV</t>
        </is>
      </c>
      <c r="H3579" s="14" t="inlineStr">
        <is>
          <t>6 PINTURA UV</t>
        </is>
      </c>
      <c r="I3579" s="9" t="inlineStr">
        <is>
          <t>6 PINTURA UV</t>
        </is>
      </c>
      <c r="J3579" s="9" t="n">
        <v>8</v>
      </c>
      <c r="K3579" s="14">
        <f>IF($E3579="","",IFERROR(INDEX('01_Cad_Pecas'!$H$2:$H$5000,MATCH($E3579,'01_Cad_Pecas'!$D$2:$D$5000,0)),IFERROR(INDEX('01_Cad_Pecas'!$H$2:$H$5000,MATCH(VALUE($E3579),'01_Cad_Pecas'!$D$2:$D$5000,0)),"")))</f>
        <v/>
      </c>
      <c r="L3579" s="14">
        <f>IF($E3579="","",IFERROR(INDEX('01_Cad_Pecas'!$I$2:$I$5000,MATCH($E3579,'01_Cad_Pecas'!$D$2:$D$5000,0)),IFERROR(INDEX('01_Cad_Pecas'!$I$2:$I$5000,MATCH(VALUE($E3579),'01_Cad_Pecas'!$D$2:$D$5000,0)),"")))</f>
        <v/>
      </c>
      <c r="M3579" s="14">
        <f>IF(OR($J3579="",$L3579=""),"",IF($K3579="",0,$K3579)+$J3579*$L3579)</f>
        <v/>
      </c>
      <c r="N3579" s="14" t="n">
        <v>46217</v>
      </c>
      <c r="O3579" s="14" t="n">
        <v>8</v>
      </c>
      <c r="P3579" s="14" t="n"/>
      <c r="Q3579" s="14" t="n"/>
      <c r="R3579" s="14" t="n"/>
      <c r="S3579" s="14" t="n"/>
      <c r="T3579" s="14">
        <f>IF(OR($J3579="",$O3579=""),"",$O3579/$J3579)</f>
        <v/>
      </c>
      <c r="U3579" s="14" t="inlineStr">
        <is>
          <t>Concluído</t>
        </is>
      </c>
      <c r="V3579" s="14" t="n"/>
      <c r="W3579" s="14" t="n"/>
      <c r="X3579" s="14" t="n"/>
      <c r="Y3579" s="14" t="n"/>
      <c r="Z3579" s="14" t="n"/>
      <c r="AA3579" s="11" t="n"/>
      <c r="AB3579" s="14">
        <f>B3579&amp;"|"&amp;I3579</f>
        <v/>
      </c>
      <c r="AC3579">
        <f>IF($B3579="","","|"&amp;SUBSTITUTE(TRIM(SUBSTITUTE(SUBSTITUTE(SUBSTITUTE(SUBSTITUTE(SUBSTITUTE(SUBSTITUTE(SUBSTITUTE(SUBSTITUTE(SUBSTITUTE(SUBSTITUTE(SUBSTITUTE(SUBSTITUTE(SUBSTITUTE(SUBSTITUTE(TRIM($B3579&amp;""),CHAR(10)," "),CHAR(13)," "),"."," "),";"," "),","," "),"/"," "),"+"," "),"-"," "),"  "," "),"  "," "),"  "," "),"  "," "),"  "," "),"  "," "))," ","|")&amp;"|")</f>
        <v/>
      </c>
      <c r="AD3579">
        <f>TRIM($I3579&amp;"")</f>
        <v/>
      </c>
    </row>
    <row r="3580" ht="24" customHeight="1">
      <c r="A3580" s="9" t="n">
        <v>46216</v>
      </c>
      <c r="B3580" s="14" t="inlineStr">
        <is>
          <t>10241</t>
        </is>
      </c>
      <c r="C3580" s="14" t="inlineStr">
        <is>
          <t>M/C 0717 (MARROM)</t>
        </is>
      </c>
      <c r="D3580" s="14" t="inlineStr">
        <is>
          <t>6 PINTURA UV</t>
        </is>
      </c>
      <c r="E3580" s="14" t="n">
        <v>20019003</v>
      </c>
      <c r="F3580" s="14" t="inlineStr">
        <is>
          <t>(5) BASE 474X152X12 MDF - MESA SANTIAGO</t>
        </is>
      </c>
      <c r="G3580" s="14" t="inlineStr">
        <is>
          <t>6 PINTURA UV</t>
        </is>
      </c>
      <c r="H3580" s="14" t="inlineStr">
        <is>
          <t>6 PINTURA UV</t>
        </is>
      </c>
      <c r="I3580" s="9" t="inlineStr">
        <is>
          <t>6 PINTURA UV</t>
        </is>
      </c>
      <c r="J3580" s="9" t="n">
        <v>4</v>
      </c>
      <c r="K3580" s="14">
        <f>IF($E3580="","",IFERROR(INDEX('01_Cad_Pecas'!$H$2:$H$5000,MATCH($E3580,'01_Cad_Pecas'!$D$2:$D$5000,0)),IFERROR(INDEX('01_Cad_Pecas'!$H$2:$H$5000,MATCH(VALUE($E3580),'01_Cad_Pecas'!$D$2:$D$5000,0)),"")))</f>
        <v/>
      </c>
      <c r="L3580" s="14">
        <f>IF($E3580="","",IFERROR(INDEX('01_Cad_Pecas'!$I$2:$I$5000,MATCH($E3580,'01_Cad_Pecas'!$D$2:$D$5000,0)),IFERROR(INDEX('01_Cad_Pecas'!$I$2:$I$5000,MATCH(VALUE($E3580),'01_Cad_Pecas'!$D$2:$D$5000,0)),"")))</f>
        <v/>
      </c>
      <c r="M3580" s="14">
        <f>IF(OR($J3580="",$L3580=""),"",IF($K3580="",0,$K3580)+$J3580*$L3580)</f>
        <v/>
      </c>
      <c r="N3580" s="14" t="n">
        <v>46217</v>
      </c>
      <c r="O3580" s="14" t="n">
        <v>4</v>
      </c>
      <c r="P3580" s="14" t="n"/>
      <c r="Q3580" s="14" t="n"/>
      <c r="R3580" s="14" t="n"/>
      <c r="S3580" s="14" t="n"/>
      <c r="T3580" s="14">
        <f>IF(OR($J3580="",$O3580=""),"",$O3580/$J3580)</f>
        <v/>
      </c>
      <c r="U3580" s="14" t="inlineStr">
        <is>
          <t>Concluído</t>
        </is>
      </c>
      <c r="V3580" s="14" t="n"/>
      <c r="W3580" s="14" t="n"/>
      <c r="X3580" s="14" t="n"/>
      <c r="Y3580" s="14" t="n"/>
      <c r="Z3580" s="14" t="n"/>
      <c r="AA3580" s="11" t="n"/>
      <c r="AB3580" s="14">
        <f>B3580&amp;"|"&amp;I3580</f>
        <v/>
      </c>
      <c r="AC3580">
        <f>IF($B3580="","","|"&amp;SUBSTITUTE(TRIM(SUBSTITUTE(SUBSTITUTE(SUBSTITUTE(SUBSTITUTE(SUBSTITUTE(SUBSTITUTE(SUBSTITUTE(SUBSTITUTE(SUBSTITUTE(SUBSTITUTE(SUBSTITUTE(SUBSTITUTE(SUBSTITUTE(SUBSTITUTE(TRIM($B3580&amp;""),CHAR(10)," "),CHAR(13)," "),"."," "),";"," "),","," "),"/"," "),"+"," "),"-"," "),"  "," "),"  "," "),"  "," "),"  "," "),"  "," "),"  "," "))," ","|")&amp;"|")</f>
        <v/>
      </c>
      <c r="AD3580">
        <f>TRIM($I3580&amp;"")</f>
        <v/>
      </c>
    </row>
    <row r="3581" ht="24" customHeight="1">
      <c r="A3581" s="9" t="n">
        <v>46216</v>
      </c>
      <c r="B3581" s="14" t="inlineStr">
        <is>
          <t>10241</t>
        </is>
      </c>
      <c r="C3581" s="14" t="inlineStr">
        <is>
          <t>M/C 0717 (MARROM)</t>
        </is>
      </c>
      <c r="D3581" s="14" t="inlineStr">
        <is>
          <t>6 PINTURA UV</t>
        </is>
      </c>
      <c r="E3581" s="14" t="n">
        <v>20019005</v>
      </c>
      <c r="F3581" s="14" t="inlineStr">
        <is>
          <t>RIPA 751X70X12 MDF - MESA SANTIAGO</t>
        </is>
      </c>
      <c r="G3581" s="14" t="inlineStr">
        <is>
          <t>6 PINTURA UV</t>
        </is>
      </c>
      <c r="H3581" s="14" t="inlineStr">
        <is>
          <t>6 PINTURA UV</t>
        </is>
      </c>
      <c r="I3581" s="9" t="inlineStr">
        <is>
          <t>6 PINTURA UV</t>
        </is>
      </c>
      <c r="J3581" s="9" t="n">
        <v>88</v>
      </c>
      <c r="K3581" s="14">
        <f>IF($E3581="","",IFERROR(INDEX('01_Cad_Pecas'!$H$2:$H$5000,MATCH($E3581,'01_Cad_Pecas'!$D$2:$D$5000,0)),IFERROR(INDEX('01_Cad_Pecas'!$H$2:$H$5000,MATCH(VALUE($E3581),'01_Cad_Pecas'!$D$2:$D$5000,0)),"")))</f>
        <v/>
      </c>
      <c r="L3581" s="14">
        <f>IF($E3581="","",IFERROR(INDEX('01_Cad_Pecas'!$I$2:$I$5000,MATCH($E3581,'01_Cad_Pecas'!$D$2:$D$5000,0)),IFERROR(INDEX('01_Cad_Pecas'!$I$2:$I$5000,MATCH(VALUE($E3581),'01_Cad_Pecas'!$D$2:$D$5000,0)),"")))</f>
        <v/>
      </c>
      <c r="M3581" s="14">
        <f>IF(OR($J3581="",$L3581=""),"",IF($K3581="",0,$K3581)+$J3581*$L3581)</f>
        <v/>
      </c>
      <c r="N3581" s="14" t="n">
        <v>46217</v>
      </c>
      <c r="O3581" s="14" t="n">
        <v>88</v>
      </c>
      <c r="P3581" s="14" t="n"/>
      <c r="Q3581" s="14" t="n"/>
      <c r="R3581" s="14" t="n"/>
      <c r="S3581" s="14" t="n"/>
      <c r="T3581" s="14">
        <f>IF(OR($J3581="",$O3581=""),"",$O3581/$J3581)</f>
        <v/>
      </c>
      <c r="U3581" s="14" t="inlineStr">
        <is>
          <t>Concluído</t>
        </is>
      </c>
      <c r="V3581" s="14" t="n"/>
      <c r="W3581" s="14" t="n"/>
      <c r="X3581" s="14" t="n"/>
      <c r="Y3581" s="14" t="n"/>
      <c r="Z3581" s="14" t="n"/>
      <c r="AA3581" s="11" t="n"/>
      <c r="AB3581" s="14">
        <f>B3581&amp;"|"&amp;I3581</f>
        <v/>
      </c>
      <c r="AC3581">
        <f>IF($B3581="","","|"&amp;SUBSTITUTE(TRIM(SUBSTITUTE(SUBSTITUTE(SUBSTITUTE(SUBSTITUTE(SUBSTITUTE(SUBSTITUTE(SUBSTITUTE(SUBSTITUTE(SUBSTITUTE(SUBSTITUTE(SUBSTITUTE(SUBSTITUTE(SUBSTITUTE(SUBSTITUTE(TRIM($B3581&amp;""),CHAR(10)," "),CHAR(13)," "),"."," "),";"," "),","," "),"/"," "),"+"," "),"-"," "),"  "," "),"  "," "),"  "," "),"  "," "),"  "," "),"  "," "))," ","|")&amp;"|")</f>
        <v/>
      </c>
      <c r="AD3581">
        <f>TRIM($I3581&amp;"")</f>
        <v/>
      </c>
    </row>
    <row r="3582" ht="24" customHeight="1">
      <c r="A3582" s="9" t="n">
        <v>46216</v>
      </c>
      <c r="B3582" s="14" t="inlineStr">
        <is>
          <t>10241</t>
        </is>
      </c>
      <c r="C3582" s="14" t="inlineStr">
        <is>
          <t>M/C 0717 (MARROM)</t>
        </is>
      </c>
      <c r="D3582" s="14" t="inlineStr">
        <is>
          <t>6 PINTURA UV</t>
        </is>
      </c>
      <c r="E3582" s="14" t="n">
        <v>20019601</v>
      </c>
      <c r="F3582" s="14" t="inlineStr">
        <is>
          <t>(2-5) LATERAL 751X546X12 MDF - MESA SANTIAGO 1,36</t>
        </is>
      </c>
      <c r="G3582" s="14" t="inlineStr">
        <is>
          <t>6 PINTURA UV</t>
        </is>
      </c>
      <c r="H3582" s="14" t="inlineStr">
        <is>
          <t>6 PINTURA UV</t>
        </is>
      </c>
      <c r="I3582" s="9" t="inlineStr">
        <is>
          <t>6 PINTURA UV</t>
        </is>
      </c>
      <c r="J3582" s="9" t="n">
        <v>8</v>
      </c>
      <c r="K3582" s="14">
        <f>IF($E3582="","",IFERROR(INDEX('01_Cad_Pecas'!$H$2:$H$5000,MATCH($E3582,'01_Cad_Pecas'!$D$2:$D$5000,0)),IFERROR(INDEX('01_Cad_Pecas'!$H$2:$H$5000,MATCH(VALUE($E3582),'01_Cad_Pecas'!$D$2:$D$5000,0)),"")))</f>
        <v/>
      </c>
      <c r="L3582" s="14">
        <f>IF($E3582="","",IFERROR(INDEX('01_Cad_Pecas'!$I$2:$I$5000,MATCH($E3582,'01_Cad_Pecas'!$D$2:$D$5000,0)),IFERROR(INDEX('01_Cad_Pecas'!$I$2:$I$5000,MATCH(VALUE($E3582),'01_Cad_Pecas'!$D$2:$D$5000,0)),"")))</f>
        <v/>
      </c>
      <c r="M3582" s="14">
        <f>IF(OR($J3582="",$L3582=""),"",IF($K3582="",0,$K3582)+$J3582*$L3582)</f>
        <v/>
      </c>
      <c r="N3582" s="14" t="n">
        <v>46217</v>
      </c>
      <c r="O3582" s="14" t="n">
        <v>8</v>
      </c>
      <c r="P3582" s="14" t="n"/>
      <c r="Q3582" s="14" t="n"/>
      <c r="R3582" s="14" t="n"/>
      <c r="S3582" s="14" t="n"/>
      <c r="T3582" s="14">
        <f>IF(OR($J3582="",$O3582=""),"",$O3582/$J3582)</f>
        <v/>
      </c>
      <c r="U3582" s="14" t="inlineStr">
        <is>
          <t>Concluído</t>
        </is>
      </c>
      <c r="V3582" s="14" t="n"/>
      <c r="W3582" s="14" t="n"/>
      <c r="X3582" s="14" t="n"/>
      <c r="Y3582" s="14" t="n"/>
      <c r="Z3582" s="14" t="n"/>
      <c r="AA3582" s="11" t="n"/>
      <c r="AB3582" s="14">
        <f>B3582&amp;"|"&amp;I3582</f>
        <v/>
      </c>
      <c r="AC3582">
        <f>IF($B3582="","","|"&amp;SUBSTITUTE(TRIM(SUBSTITUTE(SUBSTITUTE(SUBSTITUTE(SUBSTITUTE(SUBSTITUTE(SUBSTITUTE(SUBSTITUTE(SUBSTITUTE(SUBSTITUTE(SUBSTITUTE(SUBSTITUTE(SUBSTITUTE(SUBSTITUTE(SUBSTITUTE(TRIM($B3582&amp;""),CHAR(10)," "),CHAR(13)," "),"."," "),";"," "),","," "),"/"," "),"+"," "),"-"," "),"  "," "),"  "," "),"  "," "),"  "," "),"  "," "),"  "," "))," ","|")&amp;"|")</f>
        <v/>
      </c>
      <c r="AD3582">
        <f>TRIM($I3582&amp;"")</f>
        <v/>
      </c>
    </row>
    <row r="3583" ht="24" customHeight="1">
      <c r="A3583" s="9" t="n">
        <v>46216</v>
      </c>
      <c r="B3583" s="14" t="inlineStr">
        <is>
          <t>10241</t>
        </is>
      </c>
      <c r="C3583" s="14" t="inlineStr">
        <is>
          <t>M/C 0717 (MARROM)</t>
        </is>
      </c>
      <c r="D3583" s="14" t="inlineStr">
        <is>
          <t>6 PINTURA UV</t>
        </is>
      </c>
      <c r="E3583" s="14" t="n">
        <v>20019602</v>
      </c>
      <c r="F3583" s="14" t="inlineStr">
        <is>
          <t>FUNDO RIPADO 751X546X12 MDF - MESA SANTIAGO 1,36</t>
        </is>
      </c>
      <c r="G3583" s="14" t="inlineStr">
        <is>
          <t>6 PINTURA UV</t>
        </is>
      </c>
      <c r="H3583" s="14" t="inlineStr">
        <is>
          <t>6 PINTURA UV</t>
        </is>
      </c>
      <c r="I3583" s="9" t="inlineStr">
        <is>
          <t>6 PINTURA UV</t>
        </is>
      </c>
      <c r="J3583" s="9" t="n">
        <v>8</v>
      </c>
      <c r="K3583" s="14">
        <f>IF($E3583="","",IFERROR(INDEX('01_Cad_Pecas'!$H$2:$H$5000,MATCH($E3583,'01_Cad_Pecas'!$D$2:$D$5000,0)),IFERROR(INDEX('01_Cad_Pecas'!$H$2:$H$5000,MATCH(VALUE($E3583),'01_Cad_Pecas'!$D$2:$D$5000,0)),"")))</f>
        <v/>
      </c>
      <c r="L3583" s="14">
        <f>IF($E3583="","",IFERROR(INDEX('01_Cad_Pecas'!$I$2:$I$5000,MATCH($E3583,'01_Cad_Pecas'!$D$2:$D$5000,0)),IFERROR(INDEX('01_Cad_Pecas'!$I$2:$I$5000,MATCH(VALUE($E3583),'01_Cad_Pecas'!$D$2:$D$5000,0)),"")))</f>
        <v/>
      </c>
      <c r="M3583" s="14">
        <f>IF(OR($J3583="",$L3583=""),"",IF($K3583="",0,$K3583)+$J3583*$L3583)</f>
        <v/>
      </c>
      <c r="N3583" s="14" t="n">
        <v>46217</v>
      </c>
      <c r="O3583" s="14" t="n">
        <v>8</v>
      </c>
      <c r="P3583" s="14" t="n"/>
      <c r="Q3583" s="14" t="n"/>
      <c r="R3583" s="14" t="n"/>
      <c r="S3583" s="14" t="n"/>
      <c r="T3583" s="14">
        <f>IF(OR($J3583="",$O3583=""),"",$O3583/$J3583)</f>
        <v/>
      </c>
      <c r="U3583" s="14" t="inlineStr">
        <is>
          <t>Concluído</t>
        </is>
      </c>
      <c r="V3583" s="14" t="n"/>
      <c r="W3583" s="14" t="n"/>
      <c r="X3583" s="14" t="n"/>
      <c r="Y3583" s="14" t="n"/>
      <c r="Z3583" s="14" t="n"/>
      <c r="AA3583" s="11" t="n"/>
      <c r="AB3583" s="14">
        <f>B3583&amp;"|"&amp;I3583</f>
        <v/>
      </c>
      <c r="AC3583">
        <f>IF($B3583="","","|"&amp;SUBSTITUTE(TRIM(SUBSTITUTE(SUBSTITUTE(SUBSTITUTE(SUBSTITUTE(SUBSTITUTE(SUBSTITUTE(SUBSTITUTE(SUBSTITUTE(SUBSTITUTE(SUBSTITUTE(SUBSTITUTE(SUBSTITUTE(SUBSTITUTE(SUBSTITUTE(TRIM($B3583&amp;""),CHAR(10)," "),CHAR(13)," "),"."," "),";"," "),","," "),"/"," "),"+"," "),"-"," "),"  "," "),"  "," "),"  "," "),"  "," "),"  "," "),"  "," "))," ","|")&amp;"|")</f>
        <v/>
      </c>
      <c r="AD3583">
        <f>TRIM($I3583&amp;"")</f>
        <v/>
      </c>
    </row>
    <row r="3584" ht="24" customHeight="1">
      <c r="A3584" s="9" t="n">
        <v>46216</v>
      </c>
      <c r="B3584" s="14" t="inlineStr">
        <is>
          <t>10241</t>
        </is>
      </c>
      <c r="C3584" s="14" t="inlineStr">
        <is>
          <t>M/C 0717 (MARROM)</t>
        </is>
      </c>
      <c r="D3584" s="14" t="inlineStr">
        <is>
          <t>6 PINTURA UV</t>
        </is>
      </c>
      <c r="E3584" s="14" t="n">
        <v>20019603</v>
      </c>
      <c r="F3584" s="14" t="inlineStr">
        <is>
          <t>(3) BASE 572X572X12 MDF - MESA SANTIAGO 1,36</t>
        </is>
      </c>
      <c r="G3584" s="14" t="inlineStr">
        <is>
          <t>6 PINTURA UV</t>
        </is>
      </c>
      <c r="H3584" s="14" t="inlineStr">
        <is>
          <t>6 PINTURA UV</t>
        </is>
      </c>
      <c r="I3584" s="9" t="inlineStr">
        <is>
          <t>6 PINTURA UV</t>
        </is>
      </c>
      <c r="J3584" s="9" t="n">
        <v>4</v>
      </c>
      <c r="K3584" s="14">
        <f>IF($E3584="","",IFERROR(INDEX('01_Cad_Pecas'!$H$2:$H$5000,MATCH($E3584,'01_Cad_Pecas'!$D$2:$D$5000,0)),IFERROR(INDEX('01_Cad_Pecas'!$H$2:$H$5000,MATCH(VALUE($E3584),'01_Cad_Pecas'!$D$2:$D$5000,0)),"")))</f>
        <v/>
      </c>
      <c r="L3584" s="14">
        <f>IF($E3584="","",IFERROR(INDEX('01_Cad_Pecas'!$I$2:$I$5000,MATCH($E3584,'01_Cad_Pecas'!$D$2:$D$5000,0)),IFERROR(INDEX('01_Cad_Pecas'!$I$2:$I$5000,MATCH(VALUE($E3584),'01_Cad_Pecas'!$D$2:$D$5000,0)),"")))</f>
        <v/>
      </c>
      <c r="M3584" s="14">
        <f>IF(OR($J3584="",$L3584=""),"",IF($K3584="",0,$K3584)+$J3584*$L3584)</f>
        <v/>
      </c>
      <c r="N3584" s="14" t="n">
        <v>46217</v>
      </c>
      <c r="O3584" s="14" t="n">
        <v>4</v>
      </c>
      <c r="P3584" s="14" t="n"/>
      <c r="Q3584" s="14" t="n"/>
      <c r="R3584" s="14" t="n"/>
      <c r="S3584" s="14" t="n"/>
      <c r="T3584" s="14">
        <f>IF(OR($J3584="",$O3584=""),"",$O3584/$J3584)</f>
        <v/>
      </c>
      <c r="U3584" s="14" t="inlineStr">
        <is>
          <t>Concluído</t>
        </is>
      </c>
      <c r="V3584" s="14" t="n"/>
      <c r="W3584" s="14" t="n"/>
      <c r="X3584" s="14" t="n"/>
      <c r="Y3584" s="14" t="n"/>
      <c r="Z3584" s="14" t="n"/>
      <c r="AA3584" s="11" t="n"/>
      <c r="AB3584" s="14">
        <f>B3584&amp;"|"&amp;I3584</f>
        <v/>
      </c>
      <c r="AC3584">
        <f>IF($B3584="","","|"&amp;SUBSTITUTE(TRIM(SUBSTITUTE(SUBSTITUTE(SUBSTITUTE(SUBSTITUTE(SUBSTITUTE(SUBSTITUTE(SUBSTITUTE(SUBSTITUTE(SUBSTITUTE(SUBSTITUTE(SUBSTITUTE(SUBSTITUTE(SUBSTITUTE(SUBSTITUTE(TRIM($B3584&amp;""),CHAR(10)," "),CHAR(13)," "),"."," "),";"," "),","," "),"/"," "),"+"," "),"-"," "),"  "," "),"  "," "),"  "," "),"  "," "),"  "," "),"  "," "))," ","|")&amp;"|")</f>
        <v/>
      </c>
      <c r="AD3584">
        <f>TRIM($I3584&amp;"")</f>
        <v/>
      </c>
    </row>
    <row r="3585" ht="24" customHeight="1">
      <c r="A3585" s="9" t="n">
        <v>46216</v>
      </c>
      <c r="B3585" s="14" t="inlineStr">
        <is>
          <t>10241</t>
        </is>
      </c>
      <c r="C3585" s="14" t="inlineStr">
        <is>
          <t>M/C 0717 (MARROM)</t>
        </is>
      </c>
      <c r="D3585" s="14" t="inlineStr">
        <is>
          <t>6 PINTURA UV</t>
        </is>
      </c>
      <c r="E3585" s="14" t="n">
        <v>20019606</v>
      </c>
      <c r="F3585" s="14" t="inlineStr">
        <is>
          <t>(1-6) LATERAL RIPADA - MESA SANTIAGO 1,36</t>
        </is>
      </c>
      <c r="G3585" s="14" t="inlineStr">
        <is>
          <t>6 PINTURA UV</t>
        </is>
      </c>
      <c r="H3585" s="14" t="inlineStr">
        <is>
          <t>6 PINTURA UV</t>
        </is>
      </c>
      <c r="I3585" s="9" t="inlineStr">
        <is>
          <t>6 PINTURA UV</t>
        </is>
      </c>
      <c r="J3585" s="9" t="n">
        <v>8</v>
      </c>
      <c r="K3585" s="14">
        <f>IF($E3585="","",IFERROR(INDEX('01_Cad_Pecas'!$H$2:$H$5000,MATCH($E3585,'01_Cad_Pecas'!$D$2:$D$5000,0)),IFERROR(INDEX('01_Cad_Pecas'!$H$2:$H$5000,MATCH(VALUE($E3585),'01_Cad_Pecas'!$D$2:$D$5000,0)),"")))</f>
        <v/>
      </c>
      <c r="L3585" s="14">
        <f>IF($E3585="","",IFERROR(INDEX('01_Cad_Pecas'!$I$2:$I$5000,MATCH($E3585,'01_Cad_Pecas'!$D$2:$D$5000,0)),IFERROR(INDEX('01_Cad_Pecas'!$I$2:$I$5000,MATCH(VALUE($E3585),'01_Cad_Pecas'!$D$2:$D$5000,0)),"")))</f>
        <v/>
      </c>
      <c r="M3585" s="14">
        <f>IF(OR($J3585="",$L3585=""),"",IF($K3585="",0,$K3585)+$J3585*$L3585)</f>
        <v/>
      </c>
      <c r="N3585" s="14" t="n">
        <v>46217</v>
      </c>
      <c r="O3585" s="14" t="n">
        <v>8</v>
      </c>
      <c r="P3585" s="14" t="n"/>
      <c r="Q3585" s="14" t="n"/>
      <c r="R3585" s="14" t="n"/>
      <c r="S3585" s="14" t="n"/>
      <c r="T3585" s="14">
        <f>IF(OR($J3585="",$O3585=""),"",$O3585/$J3585)</f>
        <v/>
      </c>
      <c r="U3585" s="14" t="inlineStr">
        <is>
          <t>Concluído</t>
        </is>
      </c>
      <c r="V3585" s="14" t="n"/>
      <c r="W3585" s="14" t="n"/>
      <c r="X3585" s="14" t="n"/>
      <c r="Y3585" s="14" t="n"/>
      <c r="Z3585" s="14" t="n"/>
      <c r="AA3585" s="11" t="n"/>
      <c r="AB3585" s="14">
        <f>B3585&amp;"|"&amp;I3585</f>
        <v/>
      </c>
      <c r="AC3585">
        <f>IF($B3585="","","|"&amp;SUBSTITUTE(TRIM(SUBSTITUTE(SUBSTITUTE(SUBSTITUTE(SUBSTITUTE(SUBSTITUTE(SUBSTITUTE(SUBSTITUTE(SUBSTITUTE(SUBSTITUTE(SUBSTITUTE(SUBSTITUTE(SUBSTITUTE(SUBSTITUTE(SUBSTITUTE(TRIM($B3585&amp;""),CHAR(10)," "),CHAR(13)," "),"."," "),";"," "),","," "),"/"," "),"+"," "),"-"," "),"  "," "),"  "," "),"  "," "),"  "," "),"  "," "),"  "," "))," ","|")&amp;"|")</f>
        <v/>
      </c>
      <c r="AD3585">
        <f>TRIM($I3585&amp;"")</f>
        <v/>
      </c>
    </row>
    <row r="3586" ht="24" customHeight="1">
      <c r="A3586" s="9" t="n">
        <v>46216</v>
      </c>
      <c r="B3586" s="14" t="inlineStr">
        <is>
          <t>10241</t>
        </is>
      </c>
      <c r="C3586" s="14" t="inlineStr">
        <is>
          <t>M/C 0717 (MARROM)</t>
        </is>
      </c>
      <c r="D3586" s="14" t="inlineStr">
        <is>
          <t>6 PINTURA UV</t>
        </is>
      </c>
      <c r="E3586" s="14" t="n">
        <v>20020002</v>
      </c>
      <c r="F3586" s="14" t="inlineStr">
        <is>
          <t>(2) FECHAMENTO I 1090X295X12 MDF - BASE DUBAI</t>
        </is>
      </c>
      <c r="G3586" s="14" t="inlineStr">
        <is>
          <t>6 PINTURA UV</t>
        </is>
      </c>
      <c r="H3586" s="14" t="inlineStr">
        <is>
          <t>6 PINTURA UV</t>
        </is>
      </c>
      <c r="I3586" s="9" t="inlineStr">
        <is>
          <t>6 PINTURA UV</t>
        </is>
      </c>
      <c r="J3586" s="9" t="n">
        <v>5</v>
      </c>
      <c r="K3586" s="14">
        <f>IF($E3586="","",IFERROR(INDEX('01_Cad_Pecas'!$H$2:$H$5000,MATCH($E3586,'01_Cad_Pecas'!$D$2:$D$5000,0)),IFERROR(INDEX('01_Cad_Pecas'!$H$2:$H$5000,MATCH(VALUE($E3586),'01_Cad_Pecas'!$D$2:$D$5000,0)),"")))</f>
        <v/>
      </c>
      <c r="L3586" s="14">
        <f>IF($E3586="","",IFERROR(INDEX('01_Cad_Pecas'!$I$2:$I$5000,MATCH($E3586,'01_Cad_Pecas'!$D$2:$D$5000,0)),IFERROR(INDEX('01_Cad_Pecas'!$I$2:$I$5000,MATCH(VALUE($E3586),'01_Cad_Pecas'!$D$2:$D$5000,0)),"")))</f>
        <v/>
      </c>
      <c r="M3586" s="14">
        <f>IF(OR($J3586="",$L3586=""),"",IF($K3586="",0,$K3586)+$J3586*$L3586)</f>
        <v/>
      </c>
      <c r="N3586" s="14" t="n">
        <v>46217</v>
      </c>
      <c r="O3586" s="14" t="n">
        <v>5</v>
      </c>
      <c r="P3586" s="14" t="n"/>
      <c r="Q3586" s="14" t="n"/>
      <c r="R3586" s="14" t="n"/>
      <c r="S3586" s="14" t="n"/>
      <c r="T3586" s="14">
        <f>IF(OR($J3586="",$O3586=""),"",$O3586/$J3586)</f>
        <v/>
      </c>
      <c r="U3586" s="14" t="inlineStr">
        <is>
          <t>Concluído</t>
        </is>
      </c>
      <c r="V3586" s="14" t="n"/>
      <c r="W3586" s="14" t="n"/>
      <c r="X3586" s="14" t="n"/>
      <c r="Y3586" s="14" t="n"/>
      <c r="Z3586" s="14" t="n"/>
      <c r="AA3586" s="11" t="n"/>
      <c r="AB3586" s="14">
        <f>B3586&amp;"|"&amp;I3586</f>
        <v/>
      </c>
      <c r="AC3586">
        <f>IF($B3586="","","|"&amp;SUBSTITUTE(TRIM(SUBSTITUTE(SUBSTITUTE(SUBSTITUTE(SUBSTITUTE(SUBSTITUTE(SUBSTITUTE(SUBSTITUTE(SUBSTITUTE(SUBSTITUTE(SUBSTITUTE(SUBSTITUTE(SUBSTITUTE(SUBSTITUTE(SUBSTITUTE(TRIM($B3586&amp;""),CHAR(10)," "),CHAR(13)," "),"."," "),";"," "),","," "),"/"," "),"+"," "),"-"," "),"  "," "),"  "," "),"  "," "),"  "," "),"  "," "),"  "," "))," ","|")&amp;"|")</f>
        <v/>
      </c>
      <c r="AD3586">
        <f>TRIM($I3586&amp;"")</f>
        <v/>
      </c>
    </row>
    <row r="3587" ht="24" customHeight="1">
      <c r="A3587" s="9" t="n">
        <v>46216</v>
      </c>
      <c r="B3587" s="14" t="inlineStr">
        <is>
          <t>10241</t>
        </is>
      </c>
      <c r="C3587" s="14" t="inlineStr">
        <is>
          <t>M/C 0717 (MARROM)</t>
        </is>
      </c>
      <c r="D3587" s="14" t="inlineStr">
        <is>
          <t>6 PINTURA UV</t>
        </is>
      </c>
      <c r="E3587" s="14" t="n">
        <v>20020003</v>
      </c>
      <c r="F3587" s="14" t="inlineStr">
        <is>
          <t>(3) FECHAMENTO II 600X295X12 MDF - BASE DUBAI</t>
        </is>
      </c>
      <c r="G3587" s="14" t="inlineStr">
        <is>
          <t>6 PINTURA UV</t>
        </is>
      </c>
      <c r="H3587" s="14" t="inlineStr">
        <is>
          <t>6 PINTURA UV</t>
        </is>
      </c>
      <c r="I3587" s="9" t="inlineStr">
        <is>
          <t>6 PINTURA UV</t>
        </is>
      </c>
      <c r="J3587" s="9" t="n">
        <v>5</v>
      </c>
      <c r="K3587" s="14">
        <f>IF($E3587="","",IFERROR(INDEX('01_Cad_Pecas'!$H$2:$H$5000,MATCH($E3587,'01_Cad_Pecas'!$D$2:$D$5000,0)),IFERROR(INDEX('01_Cad_Pecas'!$H$2:$H$5000,MATCH(VALUE($E3587),'01_Cad_Pecas'!$D$2:$D$5000,0)),"")))</f>
        <v/>
      </c>
      <c r="L3587" s="14">
        <f>IF($E3587="","",IFERROR(INDEX('01_Cad_Pecas'!$I$2:$I$5000,MATCH($E3587,'01_Cad_Pecas'!$D$2:$D$5000,0)),IFERROR(INDEX('01_Cad_Pecas'!$I$2:$I$5000,MATCH(VALUE($E3587),'01_Cad_Pecas'!$D$2:$D$5000,0)),"")))</f>
        <v/>
      </c>
      <c r="M3587" s="14">
        <f>IF(OR($J3587="",$L3587=""),"",IF($K3587="",0,$K3587)+$J3587*$L3587)</f>
        <v/>
      </c>
      <c r="N3587" s="14" t="n">
        <v>46217</v>
      </c>
      <c r="O3587" s="14" t="n">
        <v>5</v>
      </c>
      <c r="P3587" s="14" t="n"/>
      <c r="Q3587" s="14" t="n"/>
      <c r="R3587" s="14" t="n"/>
      <c r="S3587" s="14" t="n"/>
      <c r="T3587" s="14">
        <f>IF(OR($J3587="",$O3587=""),"",$O3587/$J3587)</f>
        <v/>
      </c>
      <c r="U3587" s="14" t="inlineStr">
        <is>
          <t>Concluído</t>
        </is>
      </c>
      <c r="V3587" s="14" t="n"/>
      <c r="W3587" s="14" t="n"/>
      <c r="X3587" s="14" t="n"/>
      <c r="Y3587" s="14" t="n"/>
      <c r="Z3587" s="14" t="n"/>
      <c r="AA3587" s="11" t="n"/>
      <c r="AB3587" s="14">
        <f>B3587&amp;"|"&amp;I3587</f>
        <v/>
      </c>
      <c r="AC3587">
        <f>IF($B3587="","","|"&amp;SUBSTITUTE(TRIM(SUBSTITUTE(SUBSTITUTE(SUBSTITUTE(SUBSTITUTE(SUBSTITUTE(SUBSTITUTE(SUBSTITUTE(SUBSTITUTE(SUBSTITUTE(SUBSTITUTE(SUBSTITUTE(SUBSTITUTE(SUBSTITUTE(SUBSTITUTE(TRIM($B3587&amp;""),CHAR(10)," "),CHAR(13)," "),"."," "),";"," "),","," "),"/"," "),"+"," "),"-"," "),"  "," "),"  "," "),"  "," "),"  "," "),"  "," "),"  "," "))," ","|")&amp;"|")</f>
        <v/>
      </c>
      <c r="AD3587">
        <f>TRIM($I3587&amp;"")</f>
        <v/>
      </c>
    </row>
    <row r="3588" ht="24" customHeight="1">
      <c r="A3588" s="9" t="n">
        <v>46216</v>
      </c>
      <c r="B3588" s="14" t="inlineStr">
        <is>
          <t>10241</t>
        </is>
      </c>
      <c r="C3588" s="14" t="inlineStr">
        <is>
          <t>M/C 0717 (MARROM)</t>
        </is>
      </c>
      <c r="D3588" s="14" t="inlineStr">
        <is>
          <t>6 PINTURA UV</t>
        </is>
      </c>
      <c r="E3588" s="14" t="n">
        <v>20020004</v>
      </c>
      <c r="F3588" s="14" t="inlineStr">
        <is>
          <t>(4) FECHAMENTO III 545X327X12 MDF - BASE DUBAI</t>
        </is>
      </c>
      <c r="G3588" s="14" t="inlineStr">
        <is>
          <t>6 PINTURA UV</t>
        </is>
      </c>
      <c r="H3588" s="14" t="inlineStr">
        <is>
          <t>6 PINTURA UV</t>
        </is>
      </c>
      <c r="I3588" s="9" t="inlineStr">
        <is>
          <t>6 PINTURA UV</t>
        </is>
      </c>
      <c r="J3588" s="9" t="n">
        <v>10</v>
      </c>
      <c r="K3588" s="14">
        <f>IF($E3588="","",IFERROR(INDEX('01_Cad_Pecas'!$H$2:$H$5000,MATCH($E3588,'01_Cad_Pecas'!$D$2:$D$5000,0)),IFERROR(INDEX('01_Cad_Pecas'!$H$2:$H$5000,MATCH(VALUE($E3588),'01_Cad_Pecas'!$D$2:$D$5000,0)),"")))</f>
        <v/>
      </c>
      <c r="L3588" s="14">
        <f>IF($E3588="","",IFERROR(INDEX('01_Cad_Pecas'!$I$2:$I$5000,MATCH($E3588,'01_Cad_Pecas'!$D$2:$D$5000,0)),IFERROR(INDEX('01_Cad_Pecas'!$I$2:$I$5000,MATCH(VALUE($E3588),'01_Cad_Pecas'!$D$2:$D$5000,0)),"")))</f>
        <v/>
      </c>
      <c r="M3588" s="14">
        <f>IF(OR($J3588="",$L3588=""),"",IF($K3588="",0,$K3588)+$J3588*$L3588)</f>
        <v/>
      </c>
      <c r="N3588" s="14" t="n">
        <v>46217</v>
      </c>
      <c r="O3588" s="14" t="n">
        <v>10</v>
      </c>
      <c r="P3588" s="14" t="n"/>
      <c r="Q3588" s="14" t="n"/>
      <c r="R3588" s="14" t="n"/>
      <c r="S3588" s="14" t="n"/>
      <c r="T3588" s="14">
        <f>IF(OR($J3588="",$O3588=""),"",$O3588/$J3588)</f>
        <v/>
      </c>
      <c r="U3588" s="14" t="inlineStr">
        <is>
          <t>Concluído</t>
        </is>
      </c>
      <c r="V3588" s="14" t="n"/>
      <c r="W3588" s="14" t="n"/>
      <c r="X3588" s="14" t="n"/>
      <c r="Y3588" s="14" t="n"/>
      <c r="Z3588" s="14" t="n"/>
      <c r="AA3588" s="11" t="n"/>
      <c r="AB3588" s="14">
        <f>B3588&amp;"|"&amp;I3588</f>
        <v/>
      </c>
      <c r="AC3588">
        <f>IF($B3588="","","|"&amp;SUBSTITUTE(TRIM(SUBSTITUTE(SUBSTITUTE(SUBSTITUTE(SUBSTITUTE(SUBSTITUTE(SUBSTITUTE(SUBSTITUTE(SUBSTITUTE(SUBSTITUTE(SUBSTITUTE(SUBSTITUTE(SUBSTITUTE(SUBSTITUTE(SUBSTITUTE(TRIM($B3588&amp;""),CHAR(10)," "),CHAR(13)," "),"."," "),";"," "),","," "),"/"," "),"+"," "),"-"," "),"  "," "),"  "," "),"  "," "),"  "," "),"  "," "),"  "," "))," ","|")&amp;"|")</f>
        <v/>
      </c>
      <c r="AD3588">
        <f>TRIM($I3588&amp;"")</f>
        <v/>
      </c>
    </row>
    <row r="3589" ht="24" customHeight="1">
      <c r="A3589" s="9" t="n">
        <v>46216</v>
      </c>
      <c r="B3589" s="14" t="inlineStr">
        <is>
          <t>10241</t>
        </is>
      </c>
      <c r="C3589" s="14" t="inlineStr">
        <is>
          <t>M/C 0717 (MARROM)</t>
        </is>
      </c>
      <c r="D3589" s="14" t="inlineStr">
        <is>
          <t>6 PINTURA UV</t>
        </is>
      </c>
      <c r="E3589" s="14" t="n">
        <v>20020005</v>
      </c>
      <c r="F3589" s="14" t="inlineStr">
        <is>
          <t>(5) FECHAMENTO IV 453X327X12 MDF - BASE DUBAI</t>
        </is>
      </c>
      <c r="G3589" s="14" t="inlineStr">
        <is>
          <t>6 PINTURA UV</t>
        </is>
      </c>
      <c r="H3589" s="14" t="inlineStr">
        <is>
          <t>6 PINTURA UV</t>
        </is>
      </c>
      <c r="I3589" s="9" t="inlineStr">
        <is>
          <t>6 PINTURA UV</t>
        </is>
      </c>
      <c r="J3589" s="9" t="n">
        <v>5</v>
      </c>
      <c r="K3589" s="14">
        <f>IF($E3589="","",IFERROR(INDEX('01_Cad_Pecas'!$H$2:$H$5000,MATCH($E3589,'01_Cad_Pecas'!$D$2:$D$5000,0)),IFERROR(INDEX('01_Cad_Pecas'!$H$2:$H$5000,MATCH(VALUE($E3589),'01_Cad_Pecas'!$D$2:$D$5000,0)),"")))</f>
        <v/>
      </c>
      <c r="L3589" s="14">
        <f>IF($E3589="","",IFERROR(INDEX('01_Cad_Pecas'!$I$2:$I$5000,MATCH($E3589,'01_Cad_Pecas'!$D$2:$D$5000,0)),IFERROR(INDEX('01_Cad_Pecas'!$I$2:$I$5000,MATCH(VALUE($E3589),'01_Cad_Pecas'!$D$2:$D$5000,0)),"")))</f>
        <v/>
      </c>
      <c r="M3589" s="14">
        <f>IF(OR($J3589="",$L3589=""),"",IF($K3589="",0,$K3589)+$J3589*$L3589)</f>
        <v/>
      </c>
      <c r="N3589" s="14" t="n">
        <v>46217</v>
      </c>
      <c r="O3589" s="14" t="n">
        <v>5</v>
      </c>
      <c r="P3589" s="14" t="n"/>
      <c r="Q3589" s="14" t="n"/>
      <c r="R3589" s="14" t="n"/>
      <c r="S3589" s="14" t="n"/>
      <c r="T3589" s="14">
        <f>IF(OR($J3589="",$O3589=""),"",$O3589/$J3589)</f>
        <v/>
      </c>
      <c r="U3589" s="14" t="inlineStr">
        <is>
          <t>Concluído</t>
        </is>
      </c>
      <c r="V3589" s="14" t="n"/>
      <c r="W3589" s="14" t="n"/>
      <c r="X3589" s="14" t="n"/>
      <c r="Y3589" s="14" t="n"/>
      <c r="Z3589" s="14" t="n"/>
      <c r="AA3589" s="11" t="n"/>
      <c r="AB3589" s="14">
        <f>B3589&amp;"|"&amp;I3589</f>
        <v/>
      </c>
      <c r="AC3589">
        <f>IF($B3589="","","|"&amp;SUBSTITUTE(TRIM(SUBSTITUTE(SUBSTITUTE(SUBSTITUTE(SUBSTITUTE(SUBSTITUTE(SUBSTITUTE(SUBSTITUTE(SUBSTITUTE(SUBSTITUTE(SUBSTITUTE(SUBSTITUTE(SUBSTITUTE(SUBSTITUTE(SUBSTITUTE(TRIM($B3589&amp;""),CHAR(10)," "),CHAR(13)," "),"."," "),";"," "),","," "),"/"," "),"+"," "),"-"," "),"  "," "),"  "," "),"  "," "),"  "," "),"  "," "),"  "," "))," ","|")&amp;"|")</f>
        <v/>
      </c>
      <c r="AD3589">
        <f>TRIM($I3589&amp;"")</f>
        <v/>
      </c>
    </row>
    <row r="3590" ht="24" customHeight="1">
      <c r="A3590" s="9" t="n">
        <v>46216</v>
      </c>
      <c r="B3590" s="14" t="inlineStr">
        <is>
          <t>10241</t>
        </is>
      </c>
      <c r="C3590" s="14" t="inlineStr">
        <is>
          <t>M/C 0717 (MARROM)</t>
        </is>
      </c>
      <c r="D3590" s="14" t="inlineStr">
        <is>
          <t>6 PINTURA UV</t>
        </is>
      </c>
      <c r="E3590" s="14" t="n">
        <v>30080009</v>
      </c>
      <c r="F3590" s="14" t="inlineStr">
        <is>
          <t>(4) MOLDURA 1360X680X12 MDF - MESA AMST. 1,36X1,36</t>
        </is>
      </c>
      <c r="G3590" s="14" t="inlineStr">
        <is>
          <t>6 PINTURA UV</t>
        </is>
      </c>
      <c r="H3590" s="14" t="inlineStr">
        <is>
          <t>6 PINTURA UV</t>
        </is>
      </c>
      <c r="I3590" s="9" t="inlineStr">
        <is>
          <t>6 PINTURA UV</t>
        </is>
      </c>
      <c r="J3590" s="9" t="n">
        <v>8</v>
      </c>
      <c r="K3590" s="14">
        <f>IF($E3590="","",IFERROR(INDEX('01_Cad_Pecas'!$H$2:$H$5000,MATCH($E3590,'01_Cad_Pecas'!$D$2:$D$5000,0)),IFERROR(INDEX('01_Cad_Pecas'!$H$2:$H$5000,MATCH(VALUE($E3590),'01_Cad_Pecas'!$D$2:$D$5000,0)),"")))</f>
        <v/>
      </c>
      <c r="L3590" s="14">
        <f>IF($E3590="","",IFERROR(INDEX('01_Cad_Pecas'!$I$2:$I$5000,MATCH($E3590,'01_Cad_Pecas'!$D$2:$D$5000,0)),IFERROR(INDEX('01_Cad_Pecas'!$I$2:$I$5000,MATCH(VALUE($E3590),'01_Cad_Pecas'!$D$2:$D$5000,0)),"")))</f>
        <v/>
      </c>
      <c r="M3590" s="14">
        <f>IF(OR($J3590="",$L3590=""),"",IF($K3590="",0,$K3590)+$J3590*$L3590)</f>
        <v/>
      </c>
      <c r="N3590" s="14" t="n">
        <v>46217</v>
      </c>
      <c r="O3590" s="14" t="n">
        <v>8</v>
      </c>
      <c r="P3590" s="14" t="n"/>
      <c r="Q3590" s="14" t="n"/>
      <c r="R3590" s="14" t="n"/>
      <c r="S3590" s="14" t="n"/>
      <c r="T3590" s="14">
        <f>IF(OR($J3590="",$O3590=""),"",$O3590/$J3590)</f>
        <v/>
      </c>
      <c r="U3590" s="14" t="inlineStr">
        <is>
          <t>Concluído</t>
        </is>
      </c>
      <c r="V3590" s="14" t="n"/>
      <c r="W3590" s="14" t="n"/>
      <c r="X3590" s="14" t="n"/>
      <c r="Y3590" s="14" t="n"/>
      <c r="Z3590" s="14" t="n"/>
      <c r="AA3590" s="11" t="n"/>
      <c r="AB3590" s="14">
        <f>B3590&amp;"|"&amp;I3590</f>
        <v/>
      </c>
      <c r="AC3590">
        <f>IF($B3590="","","|"&amp;SUBSTITUTE(TRIM(SUBSTITUTE(SUBSTITUTE(SUBSTITUTE(SUBSTITUTE(SUBSTITUTE(SUBSTITUTE(SUBSTITUTE(SUBSTITUTE(SUBSTITUTE(SUBSTITUTE(SUBSTITUTE(SUBSTITUTE(SUBSTITUTE(SUBSTITUTE(TRIM($B3590&amp;""),CHAR(10)," "),CHAR(13)," "),"."," "),";"," "),","," "),"/"," "),"+"," "),"-"," "),"  "," "),"  "," "),"  "," "),"  "," "),"  "," "),"  "," "))," ","|")&amp;"|")</f>
        <v/>
      </c>
      <c r="AD3590">
        <f>TRIM($I3590&amp;"")</f>
        <v/>
      </c>
    </row>
    <row r="3591" ht="24" customHeight="1">
      <c r="A3591" s="9" t="n">
        <v>46216</v>
      </c>
      <c r="B3591" s="14" t="inlineStr">
        <is>
          <t>10241</t>
        </is>
      </c>
      <c r="C3591" s="14" t="inlineStr">
        <is>
          <t>M/C 0717 (MARROM)</t>
        </is>
      </c>
      <c r="D3591" s="14" t="inlineStr">
        <is>
          <t>6 PINTURA UV</t>
        </is>
      </c>
      <c r="E3591" s="14" t="n">
        <v>30081507</v>
      </c>
      <c r="F3591" s="14" t="inlineStr">
        <is>
          <t>(2)PRATO MENOR 582X582X12 MDF-MESA ANCARA /AMSTERD</t>
        </is>
      </c>
      <c r="G3591" s="14" t="inlineStr">
        <is>
          <t>6 PINTURA UV</t>
        </is>
      </c>
      <c r="H3591" s="14" t="inlineStr">
        <is>
          <t>6 PINTURA UV</t>
        </is>
      </c>
      <c r="I3591" s="9" t="inlineStr">
        <is>
          <t>6 PINTURA UV</t>
        </is>
      </c>
      <c r="J3591" s="9" t="n">
        <v>4</v>
      </c>
      <c r="K3591" s="14">
        <f>IF($E3591="","",IFERROR(INDEX('01_Cad_Pecas'!$H$2:$H$5000,MATCH($E3591,'01_Cad_Pecas'!$D$2:$D$5000,0)),IFERROR(INDEX('01_Cad_Pecas'!$H$2:$H$5000,MATCH(VALUE($E3591),'01_Cad_Pecas'!$D$2:$D$5000,0)),"")))</f>
        <v/>
      </c>
      <c r="L3591" s="14">
        <f>IF($E3591="","",IFERROR(INDEX('01_Cad_Pecas'!$I$2:$I$5000,MATCH($E3591,'01_Cad_Pecas'!$D$2:$D$5000,0)),IFERROR(INDEX('01_Cad_Pecas'!$I$2:$I$5000,MATCH(VALUE($E3591),'01_Cad_Pecas'!$D$2:$D$5000,0)),"")))</f>
        <v/>
      </c>
      <c r="M3591" s="14">
        <f>IF(OR($J3591="",$L3591=""),"",IF($K3591="",0,$K3591)+$J3591*$L3591)</f>
        <v/>
      </c>
      <c r="N3591" s="14" t="n">
        <v>46217</v>
      </c>
      <c r="O3591" s="14" t="n">
        <v>4</v>
      </c>
      <c r="P3591" s="14" t="n"/>
      <c r="Q3591" s="14" t="n"/>
      <c r="R3591" s="14" t="n"/>
      <c r="S3591" s="14" t="n"/>
      <c r="T3591" s="14">
        <f>IF(OR($J3591="",$O3591=""),"",$O3591/$J3591)</f>
        <v/>
      </c>
      <c r="U3591" s="14" t="inlineStr">
        <is>
          <t>Concluído</t>
        </is>
      </c>
      <c r="V3591" s="14" t="n"/>
      <c r="W3591" s="14" t="n"/>
      <c r="X3591" s="14" t="n"/>
      <c r="Y3591" s="14" t="n"/>
      <c r="Z3591" s="14" t="n"/>
      <c r="AA3591" s="11" t="n"/>
      <c r="AB3591" s="14">
        <f>B3591&amp;"|"&amp;I3591</f>
        <v/>
      </c>
      <c r="AC3591">
        <f>IF($B3591="","","|"&amp;SUBSTITUTE(TRIM(SUBSTITUTE(SUBSTITUTE(SUBSTITUTE(SUBSTITUTE(SUBSTITUTE(SUBSTITUTE(SUBSTITUTE(SUBSTITUTE(SUBSTITUTE(SUBSTITUTE(SUBSTITUTE(SUBSTITUTE(SUBSTITUTE(SUBSTITUTE(TRIM($B3591&amp;""),CHAR(10)," "),CHAR(13)," "),"."," "),";"," "),","," "),"/"," "),"+"," "),"-"," "),"  "," "),"  "," "),"  "," "),"  "," "),"  "," "),"  "," "))," ","|")&amp;"|")</f>
        <v/>
      </c>
      <c r="AD3591">
        <f>TRIM($I3591&amp;"")</f>
        <v/>
      </c>
    </row>
    <row r="3592" ht="24" customHeight="1">
      <c r="A3592" s="9" t="n">
        <v>46216</v>
      </c>
      <c r="B3592" s="14" t="inlineStr">
        <is>
          <t>10241</t>
        </is>
      </c>
      <c r="C3592" s="14" t="inlineStr">
        <is>
          <t>M/C 0717 (MARROM)</t>
        </is>
      </c>
      <c r="D3592" s="14" t="inlineStr">
        <is>
          <t>6 PINTURA UV</t>
        </is>
      </c>
      <c r="E3592" s="14" t="n">
        <v>30081508</v>
      </c>
      <c r="F3592" s="14" t="inlineStr">
        <is>
          <t>(3) PRATO MAIOR 664X664X12 MDF-MESA ANCARA/AMSTERD</t>
        </is>
      </c>
      <c r="G3592" s="14" t="inlineStr">
        <is>
          <t>6 PINTURA UV</t>
        </is>
      </c>
      <c r="H3592" s="14" t="inlineStr">
        <is>
          <t>6 PINTURA UV</t>
        </is>
      </c>
      <c r="I3592" s="9" t="inlineStr">
        <is>
          <t>6 PINTURA UV</t>
        </is>
      </c>
      <c r="J3592" s="9" t="n">
        <v>4</v>
      </c>
      <c r="K3592" s="14">
        <f>IF($E3592="","",IFERROR(INDEX('01_Cad_Pecas'!$H$2:$H$5000,MATCH($E3592,'01_Cad_Pecas'!$D$2:$D$5000,0)),IFERROR(INDEX('01_Cad_Pecas'!$H$2:$H$5000,MATCH(VALUE($E3592),'01_Cad_Pecas'!$D$2:$D$5000,0)),"")))</f>
        <v/>
      </c>
      <c r="L3592" s="14">
        <f>IF($E3592="","",IFERROR(INDEX('01_Cad_Pecas'!$I$2:$I$5000,MATCH($E3592,'01_Cad_Pecas'!$D$2:$D$5000,0)),IFERROR(INDEX('01_Cad_Pecas'!$I$2:$I$5000,MATCH(VALUE($E3592),'01_Cad_Pecas'!$D$2:$D$5000,0)),"")))</f>
        <v/>
      </c>
      <c r="M3592" s="14">
        <f>IF(OR($J3592="",$L3592=""),"",IF($K3592="",0,$K3592)+$J3592*$L3592)</f>
        <v/>
      </c>
      <c r="N3592" s="14" t="n">
        <v>46217</v>
      </c>
      <c r="O3592" s="14" t="n">
        <v>4</v>
      </c>
      <c r="P3592" s="14" t="n"/>
      <c r="Q3592" s="14" t="n"/>
      <c r="R3592" s="14" t="n"/>
      <c r="S3592" s="14" t="n"/>
      <c r="T3592" s="14">
        <f>IF(OR($J3592="",$O3592=""),"",$O3592/$J3592)</f>
        <v/>
      </c>
      <c r="U3592" s="14" t="inlineStr">
        <is>
          <t>Concluído</t>
        </is>
      </c>
      <c r="V3592" s="14" t="n"/>
      <c r="W3592" s="14" t="n"/>
      <c r="X3592" s="14" t="n"/>
      <c r="Y3592" s="14" t="n"/>
      <c r="Z3592" s="14" t="n"/>
      <c r="AA3592" s="11" t="n"/>
      <c r="AB3592" s="14">
        <f>B3592&amp;"|"&amp;I3592</f>
        <v/>
      </c>
      <c r="AC3592">
        <f>IF($B3592="","","|"&amp;SUBSTITUTE(TRIM(SUBSTITUTE(SUBSTITUTE(SUBSTITUTE(SUBSTITUTE(SUBSTITUTE(SUBSTITUTE(SUBSTITUTE(SUBSTITUTE(SUBSTITUTE(SUBSTITUTE(SUBSTITUTE(SUBSTITUTE(SUBSTITUTE(SUBSTITUTE(TRIM($B3592&amp;""),CHAR(10)," "),CHAR(13)," "),"."," "),";"," "),","," "),"/"," "),"+"," "),"-"," "),"  "," "),"  "," "),"  "," "),"  "," "),"  "," "),"  "," "))," ","|")&amp;"|")</f>
        <v/>
      </c>
      <c r="AD3592">
        <f>TRIM($I3592&amp;"")</f>
        <v/>
      </c>
    </row>
    <row r="3593" ht="24" customHeight="1">
      <c r="A3593" s="9" t="n">
        <v>46216</v>
      </c>
      <c r="B3593" s="14" t="inlineStr">
        <is>
          <t>10241</t>
        </is>
      </c>
      <c r="C3593" s="14" t="inlineStr">
        <is>
          <t>M/C 0717 (MARROM)</t>
        </is>
      </c>
      <c r="D3593" s="14" t="inlineStr">
        <is>
          <t>6 PINTURA UV</t>
        </is>
      </c>
      <c r="E3593" s="14" t="n">
        <v>20013102</v>
      </c>
      <c r="F3593" s="14" t="inlineStr">
        <is>
          <t>(10)PE MAIOR 760X100 (170) X15 MDF-MIAMI 1,37X0,80</t>
        </is>
      </c>
      <c r="G3593" s="14" t="inlineStr">
        <is>
          <t>6 PINTURA UV</t>
        </is>
      </c>
      <c r="H3593" s="14" t="inlineStr">
        <is>
          <t>6 PINTURA UV</t>
        </is>
      </c>
      <c r="I3593" s="9" t="inlineStr">
        <is>
          <t>6 PINTURA UV</t>
        </is>
      </c>
      <c r="J3593" s="9" t="n">
        <v>4</v>
      </c>
      <c r="K3593" s="14">
        <f>IF($E3593="","",IFERROR(INDEX('01_Cad_Pecas'!$H$2:$H$5000,MATCH($E3593,'01_Cad_Pecas'!$D$2:$D$5000,0)),IFERROR(INDEX('01_Cad_Pecas'!$H$2:$H$5000,MATCH(VALUE($E3593),'01_Cad_Pecas'!$D$2:$D$5000,0)),"")))</f>
        <v/>
      </c>
      <c r="L3593" s="14">
        <f>IF($E3593="","",IFERROR(INDEX('01_Cad_Pecas'!$I$2:$I$5000,MATCH($E3593,'01_Cad_Pecas'!$D$2:$D$5000,0)),IFERROR(INDEX('01_Cad_Pecas'!$I$2:$I$5000,MATCH(VALUE($E3593),'01_Cad_Pecas'!$D$2:$D$5000,0)),"")))</f>
        <v/>
      </c>
      <c r="M3593" s="14">
        <f>IF(OR($J3593="",$L3593=""),"",IF($K3593="",0,$K3593)+$J3593*$L3593)</f>
        <v/>
      </c>
      <c r="N3593" s="14" t="n">
        <v>46217</v>
      </c>
      <c r="O3593" s="14" t="n">
        <v>4</v>
      </c>
      <c r="P3593" s="14" t="n"/>
      <c r="Q3593" s="14" t="n"/>
      <c r="R3593" s="14" t="n"/>
      <c r="S3593" s="14" t="n"/>
      <c r="T3593" s="14">
        <f>IF(OR($J3593="",$O3593=""),"",$O3593/$J3593)</f>
        <v/>
      </c>
      <c r="U3593" s="14" t="inlineStr">
        <is>
          <t>Concluído</t>
        </is>
      </c>
      <c r="V3593" s="14" t="n"/>
      <c r="W3593" s="14" t="n"/>
      <c r="X3593" s="14" t="n"/>
      <c r="Y3593" s="14" t="n"/>
      <c r="Z3593" s="14" t="n"/>
      <c r="AA3593" s="11" t="n"/>
      <c r="AB3593" s="14">
        <f>B3593&amp;"|"&amp;I3593</f>
        <v/>
      </c>
      <c r="AC3593">
        <f>IF($B3593="","","|"&amp;SUBSTITUTE(TRIM(SUBSTITUTE(SUBSTITUTE(SUBSTITUTE(SUBSTITUTE(SUBSTITUTE(SUBSTITUTE(SUBSTITUTE(SUBSTITUTE(SUBSTITUTE(SUBSTITUTE(SUBSTITUTE(SUBSTITUTE(SUBSTITUTE(SUBSTITUTE(TRIM($B3593&amp;""),CHAR(10)," "),CHAR(13)," "),"."," "),";"," "),","," "),"/"," "),"+"," "),"-"," "),"  "," "),"  "," "),"  "," "),"  "," "),"  "," "),"  "," "))," ","|")&amp;"|")</f>
        <v/>
      </c>
      <c r="AD3593">
        <f>TRIM($I3593&amp;"")</f>
        <v/>
      </c>
    </row>
    <row r="3594" ht="60" customHeight="1">
      <c r="A3594" s="9" t="n">
        <v>46220</v>
      </c>
      <c r="B3594" s="14" t="inlineStr">
        <is>
          <t>10257</t>
        </is>
      </c>
      <c r="C3594" s="14" t="inlineStr">
        <is>
          <t>M/C 0723 (VERMELHO)</t>
        </is>
      </c>
      <c r="D3594" s="14" t="inlineStr">
        <is>
          <t>58 FABRICAÇÃO EMBALAGEM</t>
        </is>
      </c>
      <c r="E3594" s="14" t="n">
        <v>200124131</v>
      </c>
      <c r="F3594" s="14" t="inlineStr">
        <is>
          <t>EMB. MESA MIAMI 1,20 (1240X834X40)</t>
        </is>
      </c>
      <c r="G3594" s="14" t="inlineStr">
        <is>
          <t>58 FABRICAÇÃO EMBALAGEM</t>
        </is>
      </c>
      <c r="H3594" s="14" t="inlineStr">
        <is>
          <t>58 FABRICAÇÃO EMBALAGEM</t>
        </is>
      </c>
      <c r="I3594" s="9" t="inlineStr">
        <is>
          <t>58 FABRICAÇÃO EMBALAGEM</t>
        </is>
      </c>
      <c r="J3594" s="9" t="n">
        <v>40</v>
      </c>
      <c r="K3594" s="14" t="n"/>
      <c r="L3594" s="14" t="n"/>
      <c r="M3594" s="14" t="n"/>
      <c r="N3594" s="14" t="n"/>
      <c r="O3594" s="14" t="n"/>
      <c r="P3594" s="14" t="n"/>
      <c r="Q3594" s="14" t="n"/>
      <c r="R3594" s="14" t="n"/>
      <c r="S3594" s="14" t="n"/>
      <c r="T3594" s="14" t="n"/>
      <c r="U3594" s="14" t="n"/>
      <c r="V3594" s="14" t="n"/>
      <c r="W3594" s="14" t="n"/>
      <c r="X3594" s="14" t="n"/>
      <c r="Y3594" s="14" t="n"/>
      <c r="Z3594" s="14" t="n"/>
      <c r="AA3594" s="11" t="n"/>
      <c r="AB3594" s="14">
        <f>B3594&amp;"|"&amp;I3594</f>
        <v/>
      </c>
      <c r="AC3594">
        <f>IF($B3594="","","|"&amp;SUBSTITUTE(TRIM(SUBSTITUTE(SUBSTITUTE(SUBSTITUTE(SUBSTITUTE(SUBSTITUTE(SUBSTITUTE(SUBSTITUTE(SUBSTITUTE(SUBSTITUTE(SUBSTITUTE(SUBSTITUTE(SUBSTITUTE(SUBSTITUTE(SUBSTITUTE(TRIM($B3594&amp;""),CHAR(10)," "),CHAR(13)," "),"."," "),";"," "),","," "),"/"," "),"+"," "),"-"," "),"  "," "),"  "," "),"  "," "),"  "," "),"  "," "),"  "," "))," ","|")&amp;"|")</f>
        <v/>
      </c>
      <c r="AD3594">
        <f>TRIM($I3594&amp;"")</f>
        <v/>
      </c>
    </row>
    <row r="3595" ht="60" customHeight="1">
      <c r="A3595" s="9" t="n">
        <v>46220</v>
      </c>
      <c r="B3595" s="14" t="inlineStr">
        <is>
          <t>10257</t>
        </is>
      </c>
      <c r="C3595" s="14" t="inlineStr">
        <is>
          <t>M/C 0723 (VERMELHO)</t>
        </is>
      </c>
      <c r="D3595" s="14" t="inlineStr">
        <is>
          <t>58 FABRICAÇÃO EMBALAGEM</t>
        </is>
      </c>
      <c r="E3595" s="14" t="n">
        <v>200140130</v>
      </c>
      <c r="F3595" s="14" t="inlineStr">
        <is>
          <t>EMB. MESA DAKAR 0,90X0,90 (905X840X54) - EMENDADA</t>
        </is>
      </c>
      <c r="G3595" s="14" t="inlineStr">
        <is>
          <t>58 FABRICAÇÃO EMBALAGEM</t>
        </is>
      </c>
      <c r="H3595" s="14" t="inlineStr">
        <is>
          <t>58 FABRICAÇÃO EMBALAGEM</t>
        </is>
      </c>
      <c r="I3595" s="9" t="inlineStr">
        <is>
          <t>58 FABRICAÇÃO EMBALAGEM</t>
        </is>
      </c>
      <c r="J3595" s="9" t="n">
        <v>1</v>
      </c>
      <c r="K3595" s="14" t="n"/>
      <c r="L3595" s="14" t="n"/>
      <c r="M3595" s="14" t="n"/>
      <c r="N3595" s="14" t="n"/>
      <c r="O3595" s="14" t="n"/>
      <c r="P3595" s="14" t="n"/>
      <c r="Q3595" s="14" t="n"/>
      <c r="R3595" s="14" t="n"/>
      <c r="S3595" s="14" t="n"/>
      <c r="T3595" s="14" t="n"/>
      <c r="U3595" s="14" t="n"/>
      <c r="V3595" s="14" t="n"/>
      <c r="W3595" s="14" t="n"/>
      <c r="X3595" s="14" t="n"/>
      <c r="Y3595" s="14" t="n"/>
      <c r="Z3595" s="14" t="n"/>
      <c r="AA3595" s="11" t="n"/>
      <c r="AB3595" s="14">
        <f>B3595&amp;"|"&amp;I3595</f>
        <v/>
      </c>
      <c r="AC3595">
        <f>IF($B3595="","","|"&amp;SUBSTITUTE(TRIM(SUBSTITUTE(SUBSTITUTE(SUBSTITUTE(SUBSTITUTE(SUBSTITUTE(SUBSTITUTE(SUBSTITUTE(SUBSTITUTE(SUBSTITUTE(SUBSTITUTE(SUBSTITUTE(SUBSTITUTE(SUBSTITUTE(SUBSTITUTE(TRIM($B3595&amp;""),CHAR(10)," "),CHAR(13)," "),"."," "),";"," "),","," "),"/"," "),"+"," "),"-"," "),"  "," "),"  "," "),"  "," "),"  "," "),"  "," "),"  "," "))," ","|")&amp;"|")</f>
        <v/>
      </c>
      <c r="AD3595">
        <f>TRIM($I3595&amp;"")</f>
        <v/>
      </c>
    </row>
    <row r="3596" ht="60" customHeight="1">
      <c r="A3596" s="9" t="n">
        <v>46220</v>
      </c>
      <c r="B3596" s="14" t="inlineStr">
        <is>
          <t>10257</t>
        </is>
      </c>
      <c r="C3596" s="14" t="inlineStr">
        <is>
          <t>M/C 0723 (VERMELHO)</t>
        </is>
      </c>
      <c r="D3596" s="14" t="inlineStr">
        <is>
          <t>58 FABRICAÇÃO EMBALAGEM</t>
        </is>
      </c>
      <c r="E3596" s="14" t="n">
        <v>200161130</v>
      </c>
      <c r="F3596" s="14" t="inlineStr">
        <is>
          <t>EMB. MESA MIAMI/DAKAR 1,60 (1635X834X40) EMENDADA</t>
        </is>
      </c>
      <c r="G3596" s="14" t="inlineStr">
        <is>
          <t>58 FABRICAÇÃO EMBALAGEM</t>
        </is>
      </c>
      <c r="H3596" s="14" t="inlineStr">
        <is>
          <t>58 FABRICAÇÃO EMBALAGEM</t>
        </is>
      </c>
      <c r="I3596" s="9" t="inlineStr">
        <is>
          <t>58 FABRICAÇÃO EMBALAGEM</t>
        </is>
      </c>
      <c r="J3596" s="9" t="n">
        <v>30</v>
      </c>
      <c r="K3596" s="14" t="n"/>
      <c r="L3596" s="14" t="n"/>
      <c r="M3596" s="14" t="n"/>
      <c r="N3596" s="14" t="n"/>
      <c r="O3596" s="14" t="n"/>
      <c r="P3596" s="14" t="n"/>
      <c r="Q3596" s="14" t="n"/>
      <c r="R3596" s="14" t="n"/>
      <c r="S3596" s="14" t="n"/>
      <c r="T3596" s="14" t="n"/>
      <c r="U3596" s="14" t="n"/>
      <c r="V3596" s="14" t="n"/>
      <c r="W3596" s="14" t="n"/>
      <c r="X3596" s="14" t="n"/>
      <c r="Y3596" s="14" t="n"/>
      <c r="Z3596" s="14" t="n"/>
      <c r="AA3596" s="11" t="n"/>
      <c r="AB3596" s="14">
        <f>B3596&amp;"|"&amp;I3596</f>
        <v/>
      </c>
      <c r="AC3596">
        <f>IF($B3596="","","|"&amp;SUBSTITUTE(TRIM(SUBSTITUTE(SUBSTITUTE(SUBSTITUTE(SUBSTITUTE(SUBSTITUTE(SUBSTITUTE(SUBSTITUTE(SUBSTITUTE(SUBSTITUTE(SUBSTITUTE(SUBSTITUTE(SUBSTITUTE(SUBSTITUTE(SUBSTITUTE(TRIM($B3596&amp;""),CHAR(10)," "),CHAR(13)," "),"."," "),";"," "),","," "),"/"," "),"+"," "),"-"," "),"  "," "),"  "," "),"  "," "),"  "," "),"  "," "),"  "," "))," ","|")&amp;"|")</f>
        <v/>
      </c>
      <c r="AD3596">
        <f>TRIM($I3596&amp;"")</f>
        <v/>
      </c>
    </row>
    <row r="3597" ht="60" customHeight="1">
      <c r="A3597" s="9" t="n">
        <v>46220</v>
      </c>
      <c r="B3597" s="14" t="inlineStr">
        <is>
          <t>10257</t>
        </is>
      </c>
      <c r="C3597" s="14" t="inlineStr">
        <is>
          <t>M/C 0723 (VERMELHO)</t>
        </is>
      </c>
      <c r="D3597" s="14" t="inlineStr">
        <is>
          <t>58 FABRICAÇÃO EMBALAGEM</t>
        </is>
      </c>
      <c r="E3597" s="14" t="n">
        <v>200170130</v>
      </c>
      <c r="F3597" s="14" t="inlineStr">
        <is>
          <t>EMB. BASE TRENTO 0,90 (804X451X57)</t>
        </is>
      </c>
      <c r="G3597" s="14" t="inlineStr">
        <is>
          <t>58 FABRICAÇÃO EMBALAGEM</t>
        </is>
      </c>
      <c r="H3597" s="14" t="inlineStr">
        <is>
          <t>58 FABRICAÇÃO EMBALAGEM</t>
        </is>
      </c>
      <c r="I3597" s="9" t="inlineStr">
        <is>
          <t>58 FABRICAÇÃO EMBALAGEM</t>
        </is>
      </c>
      <c r="J3597" s="9" t="n">
        <v>2</v>
      </c>
      <c r="K3597" s="14" t="n"/>
      <c r="L3597" s="14" t="n"/>
      <c r="M3597" s="14" t="n"/>
      <c r="N3597" s="14" t="n"/>
      <c r="O3597" s="14" t="n"/>
      <c r="P3597" s="14" t="n"/>
      <c r="Q3597" s="14" t="n"/>
      <c r="R3597" s="14" t="n"/>
      <c r="S3597" s="14" t="n"/>
      <c r="T3597" s="14" t="n"/>
      <c r="U3597" s="14" t="n"/>
      <c r="V3597" s="14" t="n"/>
      <c r="W3597" s="14" t="n"/>
      <c r="X3597" s="14" t="n"/>
      <c r="Y3597" s="14" t="n"/>
      <c r="Z3597" s="14" t="n"/>
      <c r="AA3597" s="11" t="n"/>
      <c r="AB3597" s="14">
        <f>B3597&amp;"|"&amp;I3597</f>
        <v/>
      </c>
      <c r="AC3597">
        <f>IF($B3597="","","|"&amp;SUBSTITUTE(TRIM(SUBSTITUTE(SUBSTITUTE(SUBSTITUTE(SUBSTITUTE(SUBSTITUTE(SUBSTITUTE(SUBSTITUTE(SUBSTITUTE(SUBSTITUTE(SUBSTITUTE(SUBSTITUTE(SUBSTITUTE(SUBSTITUTE(SUBSTITUTE(TRIM($B3597&amp;""),CHAR(10)," "),CHAR(13)," "),"."," "),";"," "),","," "),"/"," "),"+"," "),"-"," "),"  "," "),"  "," "),"  "," "),"  "," "),"  "," "),"  "," "))," ","|")&amp;"|")</f>
        <v/>
      </c>
      <c r="AD3597">
        <f>TRIM($I3597&amp;"")</f>
        <v/>
      </c>
    </row>
    <row r="3598" ht="60" customHeight="1">
      <c r="A3598" s="9" t="n">
        <v>46220</v>
      </c>
      <c r="B3598" s="14" t="inlineStr">
        <is>
          <t>10257</t>
        </is>
      </c>
      <c r="C3598" s="14" t="inlineStr">
        <is>
          <t>M/C 0723 (VERMELHO)</t>
        </is>
      </c>
      <c r="D3598" s="14" t="inlineStr">
        <is>
          <t>58 FABRICAÇÃO EMBALAGEM</t>
        </is>
      </c>
      <c r="E3598" s="14" t="n">
        <v>200190130</v>
      </c>
      <c r="F3598" s="14" t="inlineStr">
        <is>
          <t>EMB. BASE SANTIAGO DUPLA (793X485X140)</t>
        </is>
      </c>
      <c r="G3598" s="14" t="inlineStr">
        <is>
          <t>58 FABRICAÇÃO EMBALAGEM</t>
        </is>
      </c>
      <c r="H3598" s="14" t="inlineStr">
        <is>
          <t>58 FABRICAÇÃO EMBALAGEM</t>
        </is>
      </c>
      <c r="I3598" s="9" t="inlineStr">
        <is>
          <t>58 FABRICAÇÃO EMBALAGEM</t>
        </is>
      </c>
      <c r="J3598" s="9" t="n">
        <v>12</v>
      </c>
      <c r="K3598" s="14" t="n"/>
      <c r="L3598" s="14" t="n"/>
      <c r="M3598" s="14" t="n"/>
      <c r="N3598" s="14" t="n"/>
      <c r="O3598" s="14" t="n"/>
      <c r="P3598" s="14" t="n"/>
      <c r="Q3598" s="14" t="n"/>
      <c r="R3598" s="14" t="n"/>
      <c r="S3598" s="14" t="n"/>
      <c r="T3598" s="14" t="n"/>
      <c r="U3598" s="14" t="n"/>
      <c r="V3598" s="14" t="n"/>
      <c r="W3598" s="14" t="n"/>
      <c r="X3598" s="14" t="n"/>
      <c r="Y3598" s="14" t="n"/>
      <c r="Z3598" s="14" t="n"/>
      <c r="AA3598" s="11" t="n"/>
      <c r="AB3598" s="14">
        <f>B3598&amp;"|"&amp;I3598</f>
        <v/>
      </c>
      <c r="AC3598">
        <f>IF($B3598="","","|"&amp;SUBSTITUTE(TRIM(SUBSTITUTE(SUBSTITUTE(SUBSTITUTE(SUBSTITUTE(SUBSTITUTE(SUBSTITUTE(SUBSTITUTE(SUBSTITUTE(SUBSTITUTE(SUBSTITUTE(SUBSTITUTE(SUBSTITUTE(SUBSTITUTE(SUBSTITUTE(TRIM($B3598&amp;""),CHAR(10)," "),CHAR(13)," "),"."," "),";"," "),","," "),"/"," "),"+"," "),"-"," "),"  "," "),"  "," "),"  "," "),"  "," "),"  "," "),"  "," "))," ","|")&amp;"|")</f>
        <v/>
      </c>
      <c r="AD3598">
        <f>TRIM($I3598&amp;"")</f>
        <v/>
      </c>
    </row>
    <row r="3599" ht="60" customHeight="1">
      <c r="A3599" s="9" t="n">
        <v>46220</v>
      </c>
      <c r="B3599" s="14" t="inlineStr">
        <is>
          <t>10257</t>
        </is>
      </c>
      <c r="C3599" s="14" t="inlineStr">
        <is>
          <t>M/C 0723 (VERMELHO)</t>
        </is>
      </c>
      <c r="D3599" s="14" t="inlineStr">
        <is>
          <t>58 FABRICAÇÃO EMBALAGEM</t>
        </is>
      </c>
      <c r="E3599" s="14" t="n">
        <v>200196130</v>
      </c>
      <c r="F3599" s="14" t="inlineStr">
        <is>
          <t>EMB. BASE SANTIAGO 1,36 (782X586X111)</t>
        </is>
      </c>
      <c r="G3599" s="14" t="inlineStr">
        <is>
          <t>58 FABRICAÇÃO EMBALAGEM</t>
        </is>
      </c>
      <c r="H3599" s="14" t="inlineStr">
        <is>
          <t>58 FABRICAÇÃO EMBALAGEM</t>
        </is>
      </c>
      <c r="I3599" s="9" t="inlineStr">
        <is>
          <t>58 FABRICAÇÃO EMBALAGEM</t>
        </is>
      </c>
      <c r="J3599" s="9" t="n">
        <v>9</v>
      </c>
      <c r="K3599" s="14" t="n"/>
      <c r="L3599" s="14" t="n"/>
      <c r="M3599" s="14" t="n"/>
      <c r="N3599" s="14" t="n"/>
      <c r="O3599" s="14" t="n"/>
      <c r="P3599" s="14" t="n"/>
      <c r="Q3599" s="14" t="n"/>
      <c r="R3599" s="14" t="n"/>
      <c r="S3599" s="14" t="n"/>
      <c r="T3599" s="14" t="n"/>
      <c r="U3599" s="14" t="n"/>
      <c r="V3599" s="14" t="n"/>
      <c r="W3599" s="14" t="n"/>
      <c r="X3599" s="14" t="n"/>
      <c r="Y3599" s="14" t="n"/>
      <c r="Z3599" s="14" t="n"/>
      <c r="AA3599" s="11" t="n"/>
      <c r="AB3599" s="14">
        <f>B3599&amp;"|"&amp;I3599</f>
        <v/>
      </c>
      <c r="AC3599">
        <f>IF($B3599="","","|"&amp;SUBSTITUTE(TRIM(SUBSTITUTE(SUBSTITUTE(SUBSTITUTE(SUBSTITUTE(SUBSTITUTE(SUBSTITUTE(SUBSTITUTE(SUBSTITUTE(SUBSTITUTE(SUBSTITUTE(SUBSTITUTE(SUBSTITUTE(SUBSTITUTE(SUBSTITUTE(TRIM($B3599&amp;""),CHAR(10)," "),CHAR(13)," "),"."," "),";"," "),","," "),"/"," "),"+"," "),"-"," "),"  "," "),"  "," "),"  "," "),"  "," "),"  "," "),"  "," "))," ","|")&amp;"|")</f>
        <v/>
      </c>
      <c r="AD3599">
        <f>TRIM($I3599&amp;"")</f>
        <v/>
      </c>
    </row>
    <row r="3600" ht="60" customHeight="1">
      <c r="A3600" s="9" t="n">
        <v>46220</v>
      </c>
      <c r="B3600" s="14" t="inlineStr">
        <is>
          <t>10257</t>
        </is>
      </c>
      <c r="C3600" s="14" t="inlineStr">
        <is>
          <t>M/C 0723 (VERMELHO)</t>
        </is>
      </c>
      <c r="D3600" s="14" t="inlineStr">
        <is>
          <t>58 FABRICAÇÃO EMBALAGEM</t>
        </is>
      </c>
      <c r="E3600" s="14" t="n">
        <v>200200130</v>
      </c>
      <c r="F3600" s="14" t="inlineStr">
        <is>
          <t>EMB. BASE DUBAI (1190X370X57)</t>
        </is>
      </c>
      <c r="G3600" s="14" t="inlineStr">
        <is>
          <t>58 FABRICAÇÃO EMBALAGEM</t>
        </is>
      </c>
      <c r="H3600" s="14" t="inlineStr">
        <is>
          <t>58 FABRICAÇÃO EMBALAGEM</t>
        </is>
      </c>
      <c r="I3600" s="9" t="inlineStr">
        <is>
          <t>58 FABRICAÇÃO EMBALAGEM</t>
        </is>
      </c>
      <c r="J3600" s="9" t="n">
        <v>12</v>
      </c>
      <c r="K3600" s="14" t="n"/>
      <c r="L3600" s="14" t="n"/>
      <c r="M3600" s="14" t="n"/>
      <c r="N3600" s="14" t="n"/>
      <c r="O3600" s="14" t="n"/>
      <c r="P3600" s="14" t="n"/>
      <c r="Q3600" s="14" t="n"/>
      <c r="R3600" s="14" t="n"/>
      <c r="S3600" s="14" t="n"/>
      <c r="T3600" s="14" t="n"/>
      <c r="U3600" s="14" t="n"/>
      <c r="V3600" s="14" t="n"/>
      <c r="W3600" s="14" t="n"/>
      <c r="X3600" s="14" t="n"/>
      <c r="Y3600" s="14" t="n"/>
      <c r="Z3600" s="14" t="n"/>
      <c r="AA3600" s="11" t="n"/>
      <c r="AB3600" s="14">
        <f>B3600&amp;"|"&amp;I3600</f>
        <v/>
      </c>
      <c r="AC3600">
        <f>IF($B3600="","","|"&amp;SUBSTITUTE(TRIM(SUBSTITUTE(SUBSTITUTE(SUBSTITUTE(SUBSTITUTE(SUBSTITUTE(SUBSTITUTE(SUBSTITUTE(SUBSTITUTE(SUBSTITUTE(SUBSTITUTE(SUBSTITUTE(SUBSTITUTE(SUBSTITUTE(SUBSTITUTE(TRIM($B3600&amp;""),CHAR(10)," "),CHAR(13)," "),"."," "),";"," "),","," "),"/"," "),"+"," "),"-"," "),"  "," "),"  "," "),"  "," "),"  "," "),"  "," "),"  "," "))," ","|")&amp;"|")</f>
        <v/>
      </c>
      <c r="AD3600">
        <f>TRIM($I3600&amp;"")</f>
        <v/>
      </c>
    </row>
    <row r="3601" ht="60" customHeight="1">
      <c r="A3601" s="9" t="n">
        <v>46220</v>
      </c>
      <c r="B3601" s="14" t="inlineStr">
        <is>
          <t>10257</t>
        </is>
      </c>
      <c r="C3601" s="14" t="inlineStr">
        <is>
          <t>M/C 0723 (VERMELHO)</t>
        </is>
      </c>
      <c r="D3601" s="14" t="inlineStr">
        <is>
          <t>58 FABRICAÇÃO EMBALAGEM</t>
        </is>
      </c>
      <c r="E3601" s="14" t="n">
        <v>200273130</v>
      </c>
      <c r="F3601" s="14" t="inlineStr">
        <is>
          <t>EMB. BASE CATEDRAL 1,30 (767X767X80)</t>
        </is>
      </c>
      <c r="G3601" s="14" t="inlineStr">
        <is>
          <t>58 FABRICAÇÃO EMBALAGEM</t>
        </is>
      </c>
      <c r="H3601" s="14" t="inlineStr">
        <is>
          <t>58 FABRICAÇÃO EMBALAGEM</t>
        </is>
      </c>
      <c r="I3601" s="9" t="inlineStr">
        <is>
          <t>58 FABRICAÇÃO EMBALAGEM</t>
        </is>
      </c>
      <c r="J3601" s="9" t="n">
        <v>3</v>
      </c>
      <c r="K3601" s="14" t="n"/>
      <c r="L3601" s="14" t="n"/>
      <c r="M3601" s="14" t="n"/>
      <c r="N3601" s="14" t="n"/>
      <c r="O3601" s="14" t="n"/>
      <c r="P3601" s="14" t="n"/>
      <c r="Q3601" s="14" t="n"/>
      <c r="R3601" s="14" t="n"/>
      <c r="S3601" s="14" t="n"/>
      <c r="T3601" s="14" t="n"/>
      <c r="U3601" s="14" t="n"/>
      <c r="V3601" s="14" t="n"/>
      <c r="W3601" s="14" t="n"/>
      <c r="X3601" s="14" t="n"/>
      <c r="Y3601" s="14" t="n"/>
      <c r="Z3601" s="14" t="n"/>
      <c r="AA3601" s="11" t="n"/>
      <c r="AB3601" s="14">
        <f>B3601&amp;"|"&amp;I3601</f>
        <v/>
      </c>
      <c r="AC3601">
        <f>IF($B3601="","","|"&amp;SUBSTITUTE(TRIM(SUBSTITUTE(SUBSTITUTE(SUBSTITUTE(SUBSTITUTE(SUBSTITUTE(SUBSTITUTE(SUBSTITUTE(SUBSTITUTE(SUBSTITUTE(SUBSTITUTE(SUBSTITUTE(SUBSTITUTE(SUBSTITUTE(SUBSTITUTE(TRIM($B3601&amp;""),CHAR(10)," "),CHAR(13)," "),"."," "),";"," "),","," "),"/"," "),"+"," "),"-"," "),"  "," "),"  "," "),"  "," "),"  "," "),"  "," "),"  "," "))," ","|")&amp;"|")</f>
        <v/>
      </c>
      <c r="AD3601">
        <f>TRIM($I3601&amp;"")</f>
        <v/>
      </c>
    </row>
    <row r="3602" ht="60" customHeight="1">
      <c r="A3602" s="9" t="n">
        <v>46220</v>
      </c>
      <c r="B3602" s="14" t="inlineStr">
        <is>
          <t>10257</t>
        </is>
      </c>
      <c r="C3602" s="14" t="inlineStr">
        <is>
          <t>M/C 0723 (VERMELHO)</t>
        </is>
      </c>
      <c r="D3602" s="14" t="inlineStr">
        <is>
          <t>58 FABRICAÇÃO EMBALAGEM</t>
        </is>
      </c>
      <c r="E3602" s="14" t="n">
        <v>200277130</v>
      </c>
      <c r="F3602" s="14" t="inlineStr">
        <is>
          <t>EMB. BASE CATEDRAL 1,60 (1145X740X75)</t>
        </is>
      </c>
      <c r="G3602" s="14" t="inlineStr">
        <is>
          <t>58 FABRICAÇÃO EMBALAGEM</t>
        </is>
      </c>
      <c r="H3602" s="14" t="inlineStr">
        <is>
          <t>58 FABRICAÇÃO EMBALAGEM</t>
        </is>
      </c>
      <c r="I3602" s="9" t="inlineStr">
        <is>
          <t>58 FABRICAÇÃO EMBALAGEM</t>
        </is>
      </c>
      <c r="J3602" s="9" t="n">
        <v>8</v>
      </c>
      <c r="K3602" s="14" t="n"/>
      <c r="L3602" s="14" t="n"/>
      <c r="M3602" s="14" t="n"/>
      <c r="N3602" s="14" t="n"/>
      <c r="O3602" s="14" t="n"/>
      <c r="P3602" s="14" t="n"/>
      <c r="Q3602" s="14" t="n"/>
      <c r="R3602" s="14" t="n"/>
      <c r="S3602" s="14" t="n"/>
      <c r="T3602" s="14" t="n"/>
      <c r="U3602" s="14" t="n"/>
      <c r="V3602" s="14" t="n"/>
      <c r="W3602" s="14" t="n"/>
      <c r="X3602" s="14" t="n"/>
      <c r="Y3602" s="14" t="n"/>
      <c r="Z3602" s="14" t="n"/>
      <c r="AA3602" s="11" t="n"/>
      <c r="AB3602" s="14">
        <f>B3602&amp;"|"&amp;I3602</f>
        <v/>
      </c>
      <c r="AC3602">
        <f>IF($B3602="","","|"&amp;SUBSTITUTE(TRIM(SUBSTITUTE(SUBSTITUTE(SUBSTITUTE(SUBSTITUTE(SUBSTITUTE(SUBSTITUTE(SUBSTITUTE(SUBSTITUTE(SUBSTITUTE(SUBSTITUTE(SUBSTITUTE(SUBSTITUTE(SUBSTITUTE(SUBSTITUTE(TRIM($B3602&amp;""),CHAR(10)," "),CHAR(13)," "),"."," "),";"," "),","," "),"/"," "),"+"," "),"-"," "),"  "," "),"  "," "),"  "," "),"  "," "),"  "," "),"  "," "))," ","|")&amp;"|")</f>
        <v/>
      </c>
      <c r="AD3602">
        <f>TRIM($I3602&amp;"")</f>
        <v/>
      </c>
    </row>
    <row r="3603" ht="60" customHeight="1">
      <c r="A3603" s="9" t="n">
        <v>46220</v>
      </c>
      <c r="B3603" s="14" t="inlineStr">
        <is>
          <t>10257</t>
        </is>
      </c>
      <c r="C3603" s="14" t="inlineStr">
        <is>
          <t>M/C 0723 (VERMELHO)</t>
        </is>
      </c>
      <c r="D3603" s="14" t="inlineStr">
        <is>
          <t>58 FABRICAÇÃO EMBALAGEM</t>
        </is>
      </c>
      <c r="E3603" s="14" t="n">
        <v>200520130</v>
      </c>
      <c r="F3603" s="14" t="inlineStr">
        <is>
          <t>EMB. BASE MESA ATHENAS VL 01 (760X390X75)</t>
        </is>
      </c>
      <c r="G3603" s="14" t="inlineStr">
        <is>
          <t>58 FABRICAÇÃO EMBALAGEM</t>
        </is>
      </c>
      <c r="H3603" s="14" t="inlineStr">
        <is>
          <t>58 FABRICAÇÃO EMBALAGEM</t>
        </is>
      </c>
      <c r="I3603" s="9" t="inlineStr">
        <is>
          <t>58 FABRICAÇÃO EMBALAGEM</t>
        </is>
      </c>
      <c r="J3603" s="9" t="n">
        <v>54</v>
      </c>
      <c r="K3603" s="14" t="n"/>
      <c r="L3603" s="14" t="n"/>
      <c r="M3603" s="14" t="n"/>
      <c r="N3603" s="14" t="n"/>
      <c r="O3603" s="14" t="n"/>
      <c r="P3603" s="14" t="n"/>
      <c r="Q3603" s="14" t="n"/>
      <c r="R3603" s="14" t="n"/>
      <c r="S3603" s="14" t="n"/>
      <c r="T3603" s="14" t="n"/>
      <c r="U3603" s="14" t="n"/>
      <c r="V3603" s="14" t="n"/>
      <c r="W3603" s="14" t="n"/>
      <c r="X3603" s="14" t="n"/>
      <c r="Y3603" s="14" t="n"/>
      <c r="Z3603" s="14" t="n"/>
      <c r="AA3603" s="11" t="n"/>
      <c r="AB3603" s="14">
        <f>B3603&amp;"|"&amp;I3603</f>
        <v/>
      </c>
      <c r="AC3603">
        <f>IF($B3603="","","|"&amp;SUBSTITUTE(TRIM(SUBSTITUTE(SUBSTITUTE(SUBSTITUTE(SUBSTITUTE(SUBSTITUTE(SUBSTITUTE(SUBSTITUTE(SUBSTITUTE(SUBSTITUTE(SUBSTITUTE(SUBSTITUTE(SUBSTITUTE(SUBSTITUTE(SUBSTITUTE(TRIM($B3603&amp;""),CHAR(10)," "),CHAR(13)," "),"."," "),";"," "),","," "),"/"," "),"+"," "),"-"," "),"  "," "),"  "," "),"  "," "),"  "," "),"  "," "),"  "," "))," ","|")&amp;"|")</f>
        <v/>
      </c>
      <c r="AD3603">
        <f>TRIM($I3603&amp;"")</f>
        <v/>
      </c>
    </row>
    <row r="3604" ht="60" customHeight="1">
      <c r="A3604" s="9" t="n">
        <v>46220</v>
      </c>
      <c r="B3604" s="14" t="inlineStr">
        <is>
          <t>10257</t>
        </is>
      </c>
      <c r="C3604" s="14" t="inlineStr">
        <is>
          <t>M/C 0723 (VERMELHO)</t>
        </is>
      </c>
      <c r="D3604" s="14" t="inlineStr">
        <is>
          <t>58 FABRICAÇÃO EMBALAGEM</t>
        </is>
      </c>
      <c r="E3604" s="14" t="n">
        <v>200522130</v>
      </c>
      <c r="F3604" s="14" t="inlineStr">
        <is>
          <t>EMB. MESA ATHENAS 1,20/1,36 VL 1/2 (764X464X65)</t>
        </is>
      </c>
      <c r="G3604" s="14" t="inlineStr">
        <is>
          <t>58 FABRICAÇÃO EMBALAGEM</t>
        </is>
      </c>
      <c r="H3604" s="14" t="inlineStr">
        <is>
          <t>58 FABRICAÇÃO EMBALAGEM</t>
        </is>
      </c>
      <c r="I3604" s="9" t="inlineStr">
        <is>
          <t>58 FABRICAÇÃO EMBALAGEM</t>
        </is>
      </c>
      <c r="J3604" s="9" t="n">
        <v>1</v>
      </c>
      <c r="K3604" s="14" t="n"/>
      <c r="L3604" s="14" t="n"/>
      <c r="M3604" s="14" t="n"/>
      <c r="N3604" s="14" t="n"/>
      <c r="O3604" s="14" t="n"/>
      <c r="P3604" s="14" t="n"/>
      <c r="Q3604" s="14" t="n"/>
      <c r="R3604" s="14" t="n"/>
      <c r="S3604" s="14" t="n"/>
      <c r="T3604" s="14" t="n"/>
      <c r="U3604" s="14" t="n"/>
      <c r="V3604" s="14" t="n"/>
      <c r="W3604" s="14" t="n"/>
      <c r="X3604" s="14" t="n"/>
      <c r="Y3604" s="14" t="n"/>
      <c r="Z3604" s="14" t="n"/>
      <c r="AA3604" s="11" t="n"/>
      <c r="AB3604" s="14">
        <f>B3604&amp;"|"&amp;I3604</f>
        <v/>
      </c>
      <c r="AC3604">
        <f>IF($B3604="","","|"&amp;SUBSTITUTE(TRIM(SUBSTITUTE(SUBSTITUTE(SUBSTITUTE(SUBSTITUTE(SUBSTITUTE(SUBSTITUTE(SUBSTITUTE(SUBSTITUTE(SUBSTITUTE(SUBSTITUTE(SUBSTITUTE(SUBSTITUTE(SUBSTITUTE(SUBSTITUTE(TRIM($B3604&amp;""),CHAR(10)," "),CHAR(13)," "),"."," "),";"," "),","," "),"/"," "),"+"," "),"-"," "),"  "," "),"  "," "),"  "," "),"  "," "),"  "," "),"  "," "))," ","|")&amp;"|")</f>
        <v/>
      </c>
      <c r="AD3604">
        <f>TRIM($I3604&amp;"")</f>
        <v/>
      </c>
    </row>
    <row r="3605" ht="60" customHeight="1">
      <c r="A3605" s="9" t="n">
        <v>46220</v>
      </c>
      <c r="B3605" s="14" t="inlineStr">
        <is>
          <t>10257</t>
        </is>
      </c>
      <c r="C3605" s="14" t="inlineStr">
        <is>
          <t>M/C 0723 (VERMELHO)</t>
        </is>
      </c>
      <c r="D3605" s="14" t="inlineStr">
        <is>
          <t>58 FABRICAÇÃO EMBALAGEM</t>
        </is>
      </c>
      <c r="E3605" s="14" t="n">
        <v>30002730</v>
      </c>
      <c r="F3605" s="14" t="inlineStr">
        <is>
          <t>PAPELAO CAD VENETO / VIA (980X430X6)</t>
        </is>
      </c>
      <c r="G3605" s="14" t="inlineStr">
        <is>
          <t>58 FABRICAÇÃO EMBALAGEM</t>
        </is>
      </c>
      <c r="H3605" s="14" t="inlineStr">
        <is>
          <t>58 FABRICAÇÃO EMBALAGEM</t>
        </is>
      </c>
      <c r="I3605" s="9" t="inlineStr">
        <is>
          <t>58 FABRICAÇÃO EMBALAGEM</t>
        </is>
      </c>
      <c r="J3605" s="9" t="n">
        <v>24</v>
      </c>
      <c r="K3605" s="14" t="n"/>
      <c r="L3605" s="14" t="n"/>
      <c r="M3605" s="14" t="n"/>
      <c r="N3605" s="14" t="n"/>
      <c r="O3605" s="14" t="n"/>
      <c r="P3605" s="14" t="n"/>
      <c r="Q3605" s="14" t="n"/>
      <c r="R3605" s="14" t="n"/>
      <c r="S3605" s="14" t="n"/>
      <c r="T3605" s="14" t="n"/>
      <c r="U3605" s="14" t="n"/>
      <c r="V3605" s="14" t="n"/>
      <c r="W3605" s="14" t="n"/>
      <c r="X3605" s="14" t="n"/>
      <c r="Y3605" s="14" t="n"/>
      <c r="Z3605" s="14" t="n"/>
      <c r="AA3605" s="11" t="n"/>
      <c r="AB3605" s="14">
        <f>B3605&amp;"|"&amp;I3605</f>
        <v/>
      </c>
      <c r="AC3605">
        <f>IF($B3605="","","|"&amp;SUBSTITUTE(TRIM(SUBSTITUTE(SUBSTITUTE(SUBSTITUTE(SUBSTITUTE(SUBSTITUTE(SUBSTITUTE(SUBSTITUTE(SUBSTITUTE(SUBSTITUTE(SUBSTITUTE(SUBSTITUTE(SUBSTITUTE(SUBSTITUTE(SUBSTITUTE(TRIM($B3605&amp;""),CHAR(10)," "),CHAR(13)," "),"."," "),";"," "),","," "),"/"," "),"+"," "),"-"," "),"  "," "),"  "," "),"  "," "),"  "," "),"  "," "),"  "," "))," ","|")&amp;"|")</f>
        <v/>
      </c>
      <c r="AD3605">
        <f>TRIM($I3605&amp;"")</f>
        <v/>
      </c>
    </row>
    <row r="3606" ht="60" customHeight="1">
      <c r="A3606" s="9" t="n">
        <v>46220</v>
      </c>
      <c r="B3606" s="14" t="inlineStr">
        <is>
          <t>10257</t>
        </is>
      </c>
      <c r="C3606" s="14" t="inlineStr">
        <is>
          <t>M/C 0723 (VERMELHO)</t>
        </is>
      </c>
      <c r="D3606" s="14" t="inlineStr">
        <is>
          <t>58 FABRICAÇÃO EMBALAGEM</t>
        </is>
      </c>
      <c r="E3606" s="14" t="n">
        <v>30003031</v>
      </c>
      <c r="F3606" s="14" t="inlineStr">
        <is>
          <t>EMB. ACESSORIOS CAD PE INTEIRO (530X120X60)</t>
        </is>
      </c>
      <c r="G3606" s="14" t="inlineStr">
        <is>
          <t>58 FABRICAÇÃO EMBALAGEM</t>
        </is>
      </c>
      <c r="H3606" s="14" t="inlineStr">
        <is>
          <t>58 FABRICAÇÃO EMBALAGEM</t>
        </is>
      </c>
      <c r="I3606" s="9" t="inlineStr">
        <is>
          <t>58 FABRICAÇÃO EMBALAGEM</t>
        </is>
      </c>
      <c r="J3606" s="9" t="n">
        <v>183</v>
      </c>
      <c r="K3606" s="14" t="n"/>
      <c r="L3606" s="14" t="n"/>
      <c r="M3606" s="14" t="n"/>
      <c r="N3606" s="14" t="n"/>
      <c r="O3606" s="14" t="n"/>
      <c r="P3606" s="14" t="n"/>
      <c r="Q3606" s="14" t="n"/>
      <c r="R3606" s="14" t="n"/>
      <c r="S3606" s="14" t="n"/>
      <c r="T3606" s="14" t="n"/>
      <c r="U3606" s="14" t="n"/>
      <c r="V3606" s="14" t="n"/>
      <c r="W3606" s="14" t="n"/>
      <c r="X3606" s="14" t="n"/>
      <c r="Y3606" s="14" t="n"/>
      <c r="Z3606" s="14" t="n"/>
      <c r="AA3606" s="11" t="n"/>
      <c r="AB3606" s="14">
        <f>B3606&amp;"|"&amp;I3606</f>
        <v/>
      </c>
      <c r="AC3606">
        <f>IF($B3606="","","|"&amp;SUBSTITUTE(TRIM(SUBSTITUTE(SUBSTITUTE(SUBSTITUTE(SUBSTITUTE(SUBSTITUTE(SUBSTITUTE(SUBSTITUTE(SUBSTITUTE(SUBSTITUTE(SUBSTITUTE(SUBSTITUTE(SUBSTITUTE(SUBSTITUTE(SUBSTITUTE(TRIM($B3606&amp;""),CHAR(10)," "),CHAR(13)," "),"."," "),";"," "),","," "),"/"," "),"+"," "),"-"," "),"  "," "),"  "," "),"  "," "),"  "," "),"  "," "),"  "," "))," ","|")&amp;"|")</f>
        <v/>
      </c>
      <c r="AD3606">
        <f>TRIM($I3606&amp;"")</f>
        <v/>
      </c>
    </row>
    <row r="3607" ht="60" customHeight="1">
      <c r="A3607" s="9" t="n">
        <v>46220</v>
      </c>
      <c r="B3607" s="14" t="inlineStr">
        <is>
          <t>10257</t>
        </is>
      </c>
      <c r="C3607" s="14" t="inlineStr">
        <is>
          <t>M/C 0723 (VERMELHO)</t>
        </is>
      </c>
      <c r="D3607" s="14" t="inlineStr">
        <is>
          <t>58 FABRICAÇÃO EMBALAGEM</t>
        </is>
      </c>
      <c r="E3607" s="14" t="n">
        <v>30003032</v>
      </c>
      <c r="F3607" s="14" t="inlineStr">
        <is>
          <t>PAPELAO TRASEIRO 280X410 - ENCOSTO PE INTEIRO (X3)</t>
        </is>
      </c>
      <c r="G3607" s="14" t="inlineStr">
        <is>
          <t>58 FABRICAÇÃO EMBALAGEM</t>
        </is>
      </c>
      <c r="H3607" s="14" t="inlineStr">
        <is>
          <t>58 FABRICAÇÃO EMBALAGEM</t>
        </is>
      </c>
      <c r="I3607" s="9" t="inlineStr">
        <is>
          <t>58 FABRICAÇÃO EMBALAGEM</t>
        </is>
      </c>
      <c r="J3607" s="9" t="n">
        <v>506</v>
      </c>
      <c r="K3607" s="14" t="n"/>
      <c r="L3607" s="14" t="n"/>
      <c r="M3607" s="14" t="n"/>
      <c r="N3607" s="14" t="n"/>
      <c r="O3607" s="14" t="n"/>
      <c r="P3607" s="14" t="n"/>
      <c r="Q3607" s="14" t="n"/>
      <c r="R3607" s="14" t="n"/>
      <c r="S3607" s="14" t="n"/>
      <c r="T3607" s="14" t="n"/>
      <c r="U3607" s="14" t="n"/>
      <c r="V3607" s="14" t="n"/>
      <c r="W3607" s="14" t="n"/>
      <c r="X3607" s="14" t="n"/>
      <c r="Y3607" s="14" t="n"/>
      <c r="Z3607" s="14" t="n"/>
      <c r="AA3607" s="11" t="n"/>
      <c r="AB3607" s="14">
        <f>B3607&amp;"|"&amp;I3607</f>
        <v/>
      </c>
      <c r="AC3607">
        <f>IF($B3607="","","|"&amp;SUBSTITUTE(TRIM(SUBSTITUTE(SUBSTITUTE(SUBSTITUTE(SUBSTITUTE(SUBSTITUTE(SUBSTITUTE(SUBSTITUTE(SUBSTITUTE(SUBSTITUTE(SUBSTITUTE(SUBSTITUTE(SUBSTITUTE(SUBSTITUTE(SUBSTITUTE(TRIM($B3607&amp;""),CHAR(10)," "),CHAR(13)," "),"."," "),";"," "),","," "),"/"," "),"+"," "),"-"," "),"  "," "),"  "," "),"  "," "),"  "," "),"  "," "),"  "," "))," ","|")&amp;"|")</f>
        <v/>
      </c>
      <c r="AD3607">
        <f>TRIM($I3607&amp;"")</f>
        <v/>
      </c>
    </row>
    <row r="3608" ht="60" customHeight="1">
      <c r="A3608" s="9" t="n">
        <v>46220</v>
      </c>
      <c r="B3608" s="14" t="inlineStr">
        <is>
          <t>10257</t>
        </is>
      </c>
      <c r="C3608" s="14" t="inlineStr">
        <is>
          <t>M/C 0723 (VERMELHO)</t>
        </is>
      </c>
      <c r="D3608" s="14" t="inlineStr">
        <is>
          <t>58 FABRICAÇÃO EMBALAGEM</t>
        </is>
      </c>
      <c r="E3608" s="14" t="n">
        <v>30003033</v>
      </c>
      <c r="F3608" s="14" t="inlineStr">
        <is>
          <t>PAPELAO FRENTE 490X410 - ENCOSTO PE INTEIRO (X3)</t>
        </is>
      </c>
      <c r="G3608" s="14" t="inlineStr">
        <is>
          <t>58 FABRICAÇÃO EMBALAGEM</t>
        </is>
      </c>
      <c r="H3608" s="14" t="inlineStr">
        <is>
          <t>58 FABRICAÇÃO EMBALAGEM</t>
        </is>
      </c>
      <c r="I3608" s="9" t="inlineStr">
        <is>
          <t>58 FABRICAÇÃO EMBALAGEM</t>
        </is>
      </c>
      <c r="J3608" s="9" t="n">
        <v>284</v>
      </c>
      <c r="K3608" s="14" t="n"/>
      <c r="L3608" s="14" t="n"/>
      <c r="M3608" s="14" t="n"/>
      <c r="N3608" s="14" t="n"/>
      <c r="O3608" s="14" t="n"/>
      <c r="P3608" s="14" t="n"/>
      <c r="Q3608" s="14" t="n"/>
      <c r="R3608" s="14" t="n"/>
      <c r="S3608" s="14" t="n"/>
      <c r="T3608" s="14" t="n"/>
      <c r="U3608" s="14" t="n"/>
      <c r="V3608" s="14" t="n"/>
      <c r="W3608" s="14" t="n"/>
      <c r="X3608" s="14" t="n"/>
      <c r="Y3608" s="14" t="n"/>
      <c r="Z3608" s="14" t="n"/>
      <c r="AA3608" s="11" t="n"/>
      <c r="AB3608" s="14">
        <f>B3608&amp;"|"&amp;I3608</f>
        <v/>
      </c>
      <c r="AC3608">
        <f>IF($B3608="","","|"&amp;SUBSTITUTE(TRIM(SUBSTITUTE(SUBSTITUTE(SUBSTITUTE(SUBSTITUTE(SUBSTITUTE(SUBSTITUTE(SUBSTITUTE(SUBSTITUTE(SUBSTITUTE(SUBSTITUTE(SUBSTITUTE(SUBSTITUTE(SUBSTITUTE(SUBSTITUTE(TRIM($B3608&amp;""),CHAR(10)," "),CHAR(13)," "),"."," "),";"," "),","," "),"/"," "),"+"," "),"-"," "),"  "," "),"  "," "),"  "," "),"  "," "),"  "," "),"  "," "))," ","|")&amp;"|")</f>
        <v/>
      </c>
      <c r="AD3608">
        <f>TRIM($I3608&amp;"")</f>
        <v/>
      </c>
    </row>
    <row r="3609" ht="60" customHeight="1">
      <c r="A3609" s="9" t="n">
        <v>46220</v>
      </c>
      <c r="B3609" s="14" t="inlineStr">
        <is>
          <t>10257</t>
        </is>
      </c>
      <c r="C3609" s="14" t="inlineStr">
        <is>
          <t>M/C 0723 (VERMELHO)</t>
        </is>
      </c>
      <c r="D3609" s="14" t="inlineStr">
        <is>
          <t>58 FABRICAÇÃO EMBALAGEM</t>
        </is>
      </c>
      <c r="E3609" s="14" t="n">
        <v>30003035</v>
      </c>
      <c r="F3609" s="14" t="inlineStr">
        <is>
          <t>PAPELAO 555 X 410 - ENCOSTO 980 (X3)</t>
        </is>
      </c>
      <c r="G3609" s="14" t="inlineStr">
        <is>
          <t>58 FABRICAÇÃO EMBALAGEM</t>
        </is>
      </c>
      <c r="H3609" s="14" t="inlineStr">
        <is>
          <t>58 FABRICAÇÃO EMBALAGEM</t>
        </is>
      </c>
      <c r="I3609" s="9" t="inlineStr">
        <is>
          <t>58 FABRICAÇÃO EMBALAGEM</t>
        </is>
      </c>
      <c r="J3609" s="9" t="n">
        <v>12</v>
      </c>
      <c r="K3609" s="14" t="n"/>
      <c r="L3609" s="14" t="n"/>
      <c r="M3609" s="14" t="n"/>
      <c r="N3609" s="14" t="n"/>
      <c r="O3609" s="14" t="n"/>
      <c r="P3609" s="14" t="n"/>
      <c r="Q3609" s="14" t="n"/>
      <c r="R3609" s="14" t="n"/>
      <c r="S3609" s="14" t="n"/>
      <c r="T3609" s="14" t="n"/>
      <c r="U3609" s="14" t="n"/>
      <c r="V3609" s="14" t="n"/>
      <c r="W3609" s="14" t="n"/>
      <c r="X3609" s="14" t="n"/>
      <c r="Y3609" s="14" t="n"/>
      <c r="Z3609" s="14" t="n"/>
      <c r="AA3609" s="11" t="n"/>
      <c r="AB3609" s="14">
        <f>B3609&amp;"|"&amp;I3609</f>
        <v/>
      </c>
      <c r="AC3609">
        <f>IF($B3609="","","|"&amp;SUBSTITUTE(TRIM(SUBSTITUTE(SUBSTITUTE(SUBSTITUTE(SUBSTITUTE(SUBSTITUTE(SUBSTITUTE(SUBSTITUTE(SUBSTITUTE(SUBSTITUTE(SUBSTITUTE(SUBSTITUTE(SUBSTITUTE(SUBSTITUTE(SUBSTITUTE(TRIM($B3609&amp;""),CHAR(10)," "),CHAR(13)," "),"."," "),";"," "),","," "),"/"," "),"+"," "),"-"," "),"  "," "),"  "," "),"  "," "),"  "," "),"  "," "),"  "," "))," ","|")&amp;"|")</f>
        <v/>
      </c>
      <c r="AD3609">
        <f>TRIM($I3609&amp;"")</f>
        <v/>
      </c>
    </row>
    <row r="3610" ht="60" customHeight="1">
      <c r="A3610" s="9" t="n">
        <v>46220</v>
      </c>
      <c r="B3610" s="14" t="inlineStr">
        <is>
          <t>10257</t>
        </is>
      </c>
      <c r="C3610" s="14" t="inlineStr">
        <is>
          <t>M/C 0723 (VERMELHO)</t>
        </is>
      </c>
      <c r="D3610" s="14" t="inlineStr">
        <is>
          <t>58 FABRICAÇÃO EMBALAGEM</t>
        </is>
      </c>
      <c r="E3610" s="14" t="n">
        <v>30003330</v>
      </c>
      <c r="F3610" s="14" t="inlineStr">
        <is>
          <t>EMB. ESPALDAR TOPAZIO (412X65X60)</t>
        </is>
      </c>
      <c r="G3610" s="14" t="inlineStr">
        <is>
          <t>58 FABRICAÇÃO EMBALAGEM</t>
        </is>
      </c>
      <c r="H3610" s="14" t="inlineStr">
        <is>
          <t>58 FABRICAÇÃO EMBALAGEM</t>
        </is>
      </c>
      <c r="I3610" s="9" t="inlineStr">
        <is>
          <t>58 FABRICAÇÃO EMBALAGEM</t>
        </is>
      </c>
      <c r="J3610" s="9" t="n">
        <v>35</v>
      </c>
      <c r="K3610" s="14" t="n"/>
      <c r="L3610" s="14" t="n"/>
      <c r="M3610" s="14" t="n"/>
      <c r="N3610" s="14" t="n"/>
      <c r="O3610" s="14" t="n"/>
      <c r="P3610" s="14" t="n"/>
      <c r="Q3610" s="14" t="n"/>
      <c r="R3610" s="14" t="n"/>
      <c r="S3610" s="14" t="n"/>
      <c r="T3610" s="14" t="n"/>
      <c r="U3610" s="14" t="n"/>
      <c r="V3610" s="14" t="n"/>
      <c r="W3610" s="14" t="n"/>
      <c r="X3610" s="14" t="n"/>
      <c r="Y3610" s="14" t="n"/>
      <c r="Z3610" s="14" t="n"/>
      <c r="AA3610" s="11" t="n"/>
      <c r="AB3610" s="14">
        <f>B3610&amp;"|"&amp;I3610</f>
        <v/>
      </c>
      <c r="AC3610">
        <f>IF($B3610="","","|"&amp;SUBSTITUTE(TRIM(SUBSTITUTE(SUBSTITUTE(SUBSTITUTE(SUBSTITUTE(SUBSTITUTE(SUBSTITUTE(SUBSTITUTE(SUBSTITUTE(SUBSTITUTE(SUBSTITUTE(SUBSTITUTE(SUBSTITUTE(SUBSTITUTE(SUBSTITUTE(TRIM($B3610&amp;""),CHAR(10)," "),CHAR(13)," "),"."," "),";"," "),","," "),"/"," "),"+"," "),"-"," "),"  "," "),"  "," "),"  "," "),"  "," "),"  "," "),"  "," "))," ","|")&amp;"|")</f>
        <v/>
      </c>
      <c r="AD3610">
        <f>TRIM($I3610&amp;"")</f>
        <v/>
      </c>
    </row>
    <row r="3611" ht="60" customHeight="1">
      <c r="A3611" s="9" t="n">
        <v>46220</v>
      </c>
      <c r="B3611" s="14" t="inlineStr">
        <is>
          <t>10257</t>
        </is>
      </c>
      <c r="C3611" s="14" t="inlineStr">
        <is>
          <t>M/C 0723 (VERMELHO)</t>
        </is>
      </c>
      <c r="D3611" s="14" t="inlineStr">
        <is>
          <t>58 FABRICAÇÃO EMBALAGEM</t>
        </is>
      </c>
      <c r="E3611" s="14" t="n">
        <v>30003924</v>
      </c>
      <c r="F3611" s="14" t="inlineStr">
        <is>
          <t>PAPELAO CAD TRENTO (360X260) (X3)</t>
        </is>
      </c>
      <c r="G3611" s="14" t="inlineStr">
        <is>
          <t>58 FABRICAÇÃO EMBALAGEM</t>
        </is>
      </c>
      <c r="H3611" s="14" t="inlineStr">
        <is>
          <t>58 FABRICAÇÃO EMBALAGEM</t>
        </is>
      </c>
      <c r="I3611" s="9" t="inlineStr">
        <is>
          <t>58 FABRICAÇÃO EMBALAGEM</t>
        </is>
      </c>
      <c r="J3611" s="9" t="n">
        <v>32</v>
      </c>
      <c r="K3611" s="14" t="n"/>
      <c r="L3611" s="14" t="n"/>
      <c r="M3611" s="14" t="n"/>
      <c r="N3611" s="14" t="n"/>
      <c r="O3611" s="14" t="n"/>
      <c r="P3611" s="14" t="n"/>
      <c r="Q3611" s="14" t="n"/>
      <c r="R3611" s="14" t="n"/>
      <c r="S3611" s="14" t="n"/>
      <c r="T3611" s="14" t="n"/>
      <c r="U3611" s="14" t="n"/>
      <c r="V3611" s="14" t="n"/>
      <c r="W3611" s="14" t="n"/>
      <c r="X3611" s="14" t="n"/>
      <c r="Y3611" s="14" t="n"/>
      <c r="Z3611" s="14" t="n"/>
      <c r="AA3611" s="11" t="n"/>
      <c r="AB3611" s="14">
        <f>B3611&amp;"|"&amp;I3611</f>
        <v/>
      </c>
      <c r="AC3611">
        <f>IF($B3611="","","|"&amp;SUBSTITUTE(TRIM(SUBSTITUTE(SUBSTITUTE(SUBSTITUTE(SUBSTITUTE(SUBSTITUTE(SUBSTITUTE(SUBSTITUTE(SUBSTITUTE(SUBSTITUTE(SUBSTITUTE(SUBSTITUTE(SUBSTITUTE(SUBSTITUTE(SUBSTITUTE(TRIM($B3611&amp;""),CHAR(10)," "),CHAR(13)," "),"."," "),";"," "),","," "),"/"," "),"+"," "),"-"," "),"  "," "),"  "," "),"  "," "),"  "," "),"  "," "),"  "," "))," ","|")&amp;"|")</f>
        <v/>
      </c>
      <c r="AD3611">
        <f>TRIM($I3611&amp;"")</f>
        <v/>
      </c>
    </row>
    <row r="3612" ht="60" customHeight="1">
      <c r="A3612" s="9" t="n">
        <v>46220</v>
      </c>
      <c r="B3612" s="14" t="inlineStr">
        <is>
          <t>10257</t>
        </is>
      </c>
      <c r="C3612" s="14" t="inlineStr">
        <is>
          <t>M/C 0723 (VERMELHO)</t>
        </is>
      </c>
      <c r="D3612" s="14" t="inlineStr">
        <is>
          <t>58 FABRICAÇÃO EMBALAGEM</t>
        </is>
      </c>
      <c r="E3612" s="14" t="n">
        <v>30003930</v>
      </c>
      <c r="F3612" s="14" t="inlineStr">
        <is>
          <t>EMB. CADEIRAS TRENTO (1055X442X100)</t>
        </is>
      </c>
      <c r="G3612" s="14" t="inlineStr">
        <is>
          <t>58 FABRICAÇÃO EMBALAGEM</t>
        </is>
      </c>
      <c r="H3612" s="14" t="inlineStr">
        <is>
          <t>58 FABRICAÇÃO EMBALAGEM</t>
        </is>
      </c>
      <c r="I3612" s="9" t="inlineStr">
        <is>
          <t>58 FABRICAÇÃO EMBALAGEM</t>
        </is>
      </c>
      <c r="J3612" s="9" t="n">
        <v>8</v>
      </c>
      <c r="K3612" s="14" t="n"/>
      <c r="L3612" s="14" t="n"/>
      <c r="M3612" s="14" t="n"/>
      <c r="N3612" s="14" t="n"/>
      <c r="O3612" s="14" t="n"/>
      <c r="P3612" s="14" t="n"/>
      <c r="Q3612" s="14" t="n"/>
      <c r="R3612" s="14" t="n"/>
      <c r="S3612" s="14" t="n"/>
      <c r="T3612" s="14" t="n"/>
      <c r="U3612" s="14" t="n"/>
      <c r="V3612" s="14" t="n"/>
      <c r="W3612" s="14" t="n"/>
      <c r="X3612" s="14" t="n"/>
      <c r="Y3612" s="14" t="n"/>
      <c r="Z3612" s="14" t="n"/>
      <c r="AA3612" s="11" t="n"/>
      <c r="AB3612" s="14">
        <f>B3612&amp;"|"&amp;I3612</f>
        <v/>
      </c>
      <c r="AC3612">
        <f>IF($B3612="","","|"&amp;SUBSTITUTE(TRIM(SUBSTITUTE(SUBSTITUTE(SUBSTITUTE(SUBSTITUTE(SUBSTITUTE(SUBSTITUTE(SUBSTITUTE(SUBSTITUTE(SUBSTITUTE(SUBSTITUTE(SUBSTITUTE(SUBSTITUTE(SUBSTITUTE(SUBSTITUTE(TRIM($B3612&amp;""),CHAR(10)," "),CHAR(13)," "),"."," "),";"," "),","," "),"/"," "),"+"," "),"-"," "),"  "," "),"  "," "),"  "," "),"  "," "),"  "," "),"  "," "))," ","|")&amp;"|")</f>
        <v/>
      </c>
      <c r="AD3612">
        <f>TRIM($I3612&amp;"")</f>
        <v/>
      </c>
    </row>
    <row r="3613" ht="60" customHeight="1">
      <c r="A3613" s="9" t="n">
        <v>46220</v>
      </c>
      <c r="B3613" s="14" t="inlineStr">
        <is>
          <t>10257</t>
        </is>
      </c>
      <c r="C3613" s="14" t="inlineStr">
        <is>
          <t>M/C 0723 (VERMELHO)</t>
        </is>
      </c>
      <c r="D3613" s="14" t="inlineStr">
        <is>
          <t>58 FABRICAÇÃO EMBALAGEM</t>
        </is>
      </c>
      <c r="E3613" s="14" t="n">
        <v>30003932</v>
      </c>
      <c r="F3613" s="14" t="inlineStr">
        <is>
          <t>EMB. CANTONEIRA CADEIRA TRENTO (502X500X72)</t>
        </is>
      </c>
      <c r="G3613" s="14" t="inlineStr">
        <is>
          <t>58 FABRICAÇÃO EMBALAGEM</t>
        </is>
      </c>
      <c r="H3613" s="14" t="inlineStr">
        <is>
          <t>58 FABRICAÇÃO EMBALAGEM</t>
        </is>
      </c>
      <c r="I3613" s="9" t="inlineStr">
        <is>
          <t>58 FABRICAÇÃO EMBALAGEM</t>
        </is>
      </c>
      <c r="J3613" s="9" t="n">
        <v>8</v>
      </c>
      <c r="K3613" s="14" t="n"/>
      <c r="L3613" s="14" t="n"/>
      <c r="M3613" s="14" t="n"/>
      <c r="N3613" s="14" t="n"/>
      <c r="O3613" s="14" t="n"/>
      <c r="P3613" s="14" t="n"/>
      <c r="Q3613" s="14" t="n"/>
      <c r="R3613" s="14" t="n"/>
      <c r="S3613" s="14" t="n"/>
      <c r="T3613" s="14" t="n"/>
      <c r="U3613" s="14" t="n"/>
      <c r="V3613" s="14" t="n"/>
      <c r="W3613" s="14" t="n"/>
      <c r="X3613" s="14" t="n"/>
      <c r="Y3613" s="14" t="n"/>
      <c r="Z3613" s="14" t="n"/>
      <c r="AA3613" s="11" t="n"/>
      <c r="AB3613" s="14">
        <f>B3613&amp;"|"&amp;I3613</f>
        <v/>
      </c>
      <c r="AC3613">
        <f>IF($B3613="","","|"&amp;SUBSTITUTE(TRIM(SUBSTITUTE(SUBSTITUTE(SUBSTITUTE(SUBSTITUTE(SUBSTITUTE(SUBSTITUTE(SUBSTITUTE(SUBSTITUTE(SUBSTITUTE(SUBSTITUTE(SUBSTITUTE(SUBSTITUTE(SUBSTITUTE(SUBSTITUTE(TRIM($B3613&amp;""),CHAR(10)," "),CHAR(13)," "),"."," "),";"," "),","," "),"/"," "),"+"," "),"-"," "),"  "," "),"  "," "),"  "," "),"  "," "),"  "," "),"  "," "))," ","|")&amp;"|")</f>
        <v/>
      </c>
      <c r="AD3613">
        <f>TRIM($I3613&amp;"")</f>
        <v/>
      </c>
    </row>
    <row r="3614" ht="60" customHeight="1">
      <c r="A3614" s="9" t="n">
        <v>46220</v>
      </c>
      <c r="B3614" s="14" t="inlineStr">
        <is>
          <t>10257</t>
        </is>
      </c>
      <c r="C3614" s="14" t="inlineStr">
        <is>
          <t>M/C 0723 (VERMELHO)</t>
        </is>
      </c>
      <c r="D3614" s="14" t="inlineStr">
        <is>
          <t>58 FABRICAÇÃO EMBALAGEM</t>
        </is>
      </c>
      <c r="E3614" s="14" t="n">
        <v>300048930</v>
      </c>
      <c r="F3614" s="14" t="inlineStr">
        <is>
          <t>EMB. CADEIRA SANTIAGO (935X449X100)</t>
        </is>
      </c>
      <c r="G3614" s="14" t="inlineStr">
        <is>
          <t>58 FABRICAÇÃO EMBALAGEM</t>
        </is>
      </c>
      <c r="H3614" s="14" t="inlineStr">
        <is>
          <t>58 FABRICAÇÃO EMBALAGEM</t>
        </is>
      </c>
      <c r="I3614" s="9" t="inlineStr">
        <is>
          <t>58 FABRICAÇÃO EMBALAGEM</t>
        </is>
      </c>
      <c r="J3614" s="9" t="n">
        <v>193</v>
      </c>
      <c r="K3614" s="14" t="n"/>
      <c r="L3614" s="14" t="n"/>
      <c r="M3614" s="14" t="n"/>
      <c r="N3614" s="14" t="n"/>
      <c r="O3614" s="14" t="n"/>
      <c r="P3614" s="14" t="n"/>
      <c r="Q3614" s="14" t="n"/>
      <c r="R3614" s="14" t="n"/>
      <c r="S3614" s="14" t="n"/>
      <c r="T3614" s="14" t="n"/>
      <c r="U3614" s="14" t="n"/>
      <c r="V3614" s="14" t="n"/>
      <c r="W3614" s="14" t="n"/>
      <c r="X3614" s="14" t="n"/>
      <c r="Y3614" s="14" t="n"/>
      <c r="Z3614" s="14" t="n"/>
      <c r="AA3614" s="11" t="n"/>
      <c r="AB3614" s="14">
        <f>B3614&amp;"|"&amp;I3614</f>
        <v/>
      </c>
      <c r="AC3614">
        <f>IF($B3614="","","|"&amp;SUBSTITUTE(TRIM(SUBSTITUTE(SUBSTITUTE(SUBSTITUTE(SUBSTITUTE(SUBSTITUTE(SUBSTITUTE(SUBSTITUTE(SUBSTITUTE(SUBSTITUTE(SUBSTITUTE(SUBSTITUTE(SUBSTITUTE(SUBSTITUTE(SUBSTITUTE(TRIM($B3614&amp;""),CHAR(10)," "),CHAR(13)," "),"."," "),";"," "),","," "),"/"," "),"+"," "),"-"," "),"  "," "),"  "," "),"  "," "),"  "," "),"  "," "),"  "," "))," ","|")&amp;"|")</f>
        <v/>
      </c>
      <c r="AD3614">
        <f>TRIM($I3614&amp;"")</f>
        <v/>
      </c>
    </row>
    <row r="3615" ht="60" customHeight="1">
      <c r="A3615" s="9" t="n">
        <v>46220</v>
      </c>
      <c r="B3615" s="14" t="inlineStr">
        <is>
          <t>10257</t>
        </is>
      </c>
      <c r="C3615" s="14" t="inlineStr">
        <is>
          <t>M/C 0723 (VERMELHO)</t>
        </is>
      </c>
      <c r="D3615" s="14" t="inlineStr">
        <is>
          <t>58 FABRICAÇÃO EMBALAGEM</t>
        </is>
      </c>
      <c r="E3615" s="14" t="n">
        <v>300048931</v>
      </c>
      <c r="F3615" s="14" t="inlineStr">
        <is>
          <t>EMB. TRAVESSAS CADEIRA SANTIAGO (365X280X35)</t>
        </is>
      </c>
      <c r="G3615" s="14" t="inlineStr">
        <is>
          <t>58 FABRICAÇÃO EMBALAGEM</t>
        </is>
      </c>
      <c r="H3615" s="14" t="inlineStr">
        <is>
          <t>58 FABRICAÇÃO EMBALAGEM</t>
        </is>
      </c>
      <c r="I3615" s="9" t="inlineStr">
        <is>
          <t>58 FABRICAÇÃO EMBALAGEM</t>
        </is>
      </c>
      <c r="J3615" s="9" t="n">
        <v>193</v>
      </c>
      <c r="K3615" s="14" t="n"/>
      <c r="L3615" s="14" t="n"/>
      <c r="M3615" s="14" t="n"/>
      <c r="N3615" s="14" t="n"/>
      <c r="O3615" s="14" t="n"/>
      <c r="P3615" s="14" t="n"/>
      <c r="Q3615" s="14" t="n"/>
      <c r="R3615" s="14" t="n"/>
      <c r="S3615" s="14" t="n"/>
      <c r="T3615" s="14" t="n"/>
      <c r="U3615" s="14" t="n"/>
      <c r="V3615" s="14" t="n"/>
      <c r="W3615" s="14" t="n"/>
      <c r="X3615" s="14" t="n"/>
      <c r="Y3615" s="14" t="n"/>
      <c r="Z3615" s="14" t="n"/>
      <c r="AA3615" s="11" t="n"/>
      <c r="AB3615" s="14">
        <f>B3615&amp;"|"&amp;I3615</f>
        <v/>
      </c>
      <c r="AC3615">
        <f>IF($B3615="","","|"&amp;SUBSTITUTE(TRIM(SUBSTITUTE(SUBSTITUTE(SUBSTITUTE(SUBSTITUTE(SUBSTITUTE(SUBSTITUTE(SUBSTITUTE(SUBSTITUTE(SUBSTITUTE(SUBSTITUTE(SUBSTITUTE(SUBSTITUTE(SUBSTITUTE(SUBSTITUTE(TRIM($B3615&amp;""),CHAR(10)," "),CHAR(13)," "),"."," "),";"," "),","," "),"/"," "),"+"," "),"-"," "),"  "," "),"  "," "),"  "," "),"  "," "),"  "," "),"  "," "))," ","|")&amp;"|")</f>
        <v/>
      </c>
      <c r="AD3615">
        <f>TRIM($I3615&amp;"")</f>
        <v/>
      </c>
    </row>
    <row r="3616" ht="60" customHeight="1">
      <c r="A3616" s="9" t="n">
        <v>46220</v>
      </c>
      <c r="B3616" s="14" t="inlineStr">
        <is>
          <t>10257</t>
        </is>
      </c>
      <c r="C3616" s="14" t="inlineStr">
        <is>
          <t>M/C 0723 (VERMELHO)</t>
        </is>
      </c>
      <c r="D3616" s="14" t="inlineStr">
        <is>
          <t>58 FABRICAÇÃO EMBALAGEM</t>
        </is>
      </c>
      <c r="E3616" s="14" t="n">
        <v>300800230</v>
      </c>
      <c r="F3616" s="14" t="inlineStr">
        <is>
          <t>EMB. AMSTERDAM 1,36 VL2/2 (1408X728X84) EMENDADA</t>
        </is>
      </c>
      <c r="G3616" s="14" t="inlineStr">
        <is>
          <t>58 FABRICAÇÃO EMBALAGEM</t>
        </is>
      </c>
      <c r="H3616" s="14" t="inlineStr">
        <is>
          <t>58 FABRICAÇÃO EMBALAGEM</t>
        </is>
      </c>
      <c r="I3616" s="9" t="inlineStr">
        <is>
          <t>58 FABRICAÇÃO EMBALAGEM</t>
        </is>
      </c>
      <c r="J3616" s="9" t="n">
        <v>10</v>
      </c>
      <c r="K3616" s="14" t="n"/>
      <c r="L3616" s="14" t="n"/>
      <c r="M3616" s="14" t="n"/>
      <c r="N3616" s="14" t="n"/>
      <c r="O3616" s="14" t="n"/>
      <c r="P3616" s="14" t="n"/>
      <c r="Q3616" s="14" t="n"/>
      <c r="R3616" s="14" t="n"/>
      <c r="S3616" s="14" t="n"/>
      <c r="T3616" s="14" t="n"/>
      <c r="U3616" s="14" t="n"/>
      <c r="V3616" s="14" t="n"/>
      <c r="W3616" s="14" t="n"/>
      <c r="X3616" s="14" t="n"/>
      <c r="Y3616" s="14" t="n"/>
      <c r="Z3616" s="14" t="n"/>
      <c r="AA3616" s="11" t="n"/>
      <c r="AB3616" s="14">
        <f>B3616&amp;"|"&amp;I3616</f>
        <v/>
      </c>
      <c r="AC3616">
        <f>IF($B3616="","","|"&amp;SUBSTITUTE(TRIM(SUBSTITUTE(SUBSTITUTE(SUBSTITUTE(SUBSTITUTE(SUBSTITUTE(SUBSTITUTE(SUBSTITUTE(SUBSTITUTE(SUBSTITUTE(SUBSTITUTE(SUBSTITUTE(SUBSTITUTE(SUBSTITUTE(SUBSTITUTE(TRIM($B3616&amp;""),CHAR(10)," "),CHAR(13)," "),"."," "),";"," "),","," "),"/"," "),"+"," "),"-"," "),"  "," "),"  "," "),"  "," "),"  "," "),"  "," "),"  "," "))," ","|")&amp;"|")</f>
        <v/>
      </c>
      <c r="AD3616">
        <f>TRIM($I3616&amp;"")</f>
        <v/>
      </c>
    </row>
    <row r="3617" ht="60" customHeight="1">
      <c r="A3617" s="9" t="n">
        <v>46220</v>
      </c>
      <c r="B3617" s="14" t="inlineStr">
        <is>
          <t>10257</t>
        </is>
      </c>
      <c r="C3617" s="14" t="inlineStr">
        <is>
          <t>M/C 0723 (VERMELHO)</t>
        </is>
      </c>
      <c r="D3617" s="14" t="inlineStr">
        <is>
          <t>58 FABRICAÇÃO EMBALAGEM</t>
        </is>
      </c>
      <c r="E3617" s="14" t="n">
        <v>301260130</v>
      </c>
      <c r="F3617" s="14" t="inlineStr">
        <is>
          <t>EMB. BASE DUBLIN 1,60 (1050X774X62)</t>
        </is>
      </c>
      <c r="G3617" s="14" t="inlineStr">
        <is>
          <t>58 FABRICAÇÃO EMBALAGEM</t>
        </is>
      </c>
      <c r="H3617" s="14" t="inlineStr">
        <is>
          <t>58 FABRICAÇÃO EMBALAGEM</t>
        </is>
      </c>
      <c r="I3617" s="9" t="inlineStr">
        <is>
          <t>58 FABRICAÇÃO EMBALAGEM</t>
        </is>
      </c>
      <c r="J3617" s="9" t="n">
        <v>2</v>
      </c>
      <c r="K3617" s="14" t="n"/>
      <c r="L3617" s="14" t="n"/>
      <c r="M3617" s="14" t="n"/>
      <c r="N3617" s="14" t="n"/>
      <c r="O3617" s="14" t="n"/>
      <c r="P3617" s="14" t="n"/>
      <c r="Q3617" s="14" t="n"/>
      <c r="R3617" s="14" t="n"/>
      <c r="S3617" s="14" t="n"/>
      <c r="T3617" s="14" t="n"/>
      <c r="U3617" s="14" t="n"/>
      <c r="V3617" s="14" t="n"/>
      <c r="W3617" s="14" t="n"/>
      <c r="X3617" s="14" t="n"/>
      <c r="Y3617" s="14" t="n"/>
      <c r="Z3617" s="14" t="n"/>
      <c r="AA3617" s="11" t="n"/>
      <c r="AB3617" s="14">
        <f>B3617&amp;"|"&amp;I3617</f>
        <v/>
      </c>
      <c r="AC3617">
        <f>IF($B3617="","","|"&amp;SUBSTITUTE(TRIM(SUBSTITUTE(SUBSTITUTE(SUBSTITUTE(SUBSTITUTE(SUBSTITUTE(SUBSTITUTE(SUBSTITUTE(SUBSTITUTE(SUBSTITUTE(SUBSTITUTE(SUBSTITUTE(SUBSTITUTE(SUBSTITUTE(SUBSTITUTE(TRIM($B3617&amp;""),CHAR(10)," "),CHAR(13)," "),"."," "),";"," "),","," "),"/"," "),"+"," "),"-"," "),"  "," "),"  "," "),"  "," "),"  "," "),"  "," "),"  "," "))," ","|")&amp;"|")</f>
        <v/>
      </c>
      <c r="AD3617">
        <f>TRIM($I3617&amp;"")</f>
        <v/>
      </c>
    </row>
    <row r="3618" ht="24" customHeight="1">
      <c r="A3618" s="9" t="n">
        <v>46217</v>
      </c>
      <c r="B3618" s="14" t="inlineStr">
        <is>
          <t>10257</t>
        </is>
      </c>
      <c r="C3618" s="14" t="inlineStr">
        <is>
          <t>M/C 0723 (VERMELHO)</t>
        </is>
      </c>
      <c r="D3618" s="14" t="inlineStr">
        <is>
          <t>47 CNC</t>
        </is>
      </c>
      <c r="E3618" s="14" t="n">
        <v>30080009</v>
      </c>
      <c r="F3618" s="14" t="inlineStr">
        <is>
          <t>(4) MOLDURA 1360X680X12 MDF - MESA AMST. 1,36X1,36</t>
        </is>
      </c>
      <c r="G3618" s="14" t="inlineStr">
        <is>
          <t>47 CNC</t>
        </is>
      </c>
      <c r="H3618" s="14" t="inlineStr">
        <is>
          <t>47 CNC</t>
        </is>
      </c>
      <c r="I3618" s="9" t="inlineStr">
        <is>
          <t>47 CNC</t>
        </is>
      </c>
      <c r="J3618" s="9" t="n">
        <v>20</v>
      </c>
      <c r="K3618" s="14" t="n"/>
      <c r="L3618" s="14" t="n"/>
      <c r="M3618" s="14" t="n"/>
      <c r="N3618" s="14" t="n">
        <v>46217</v>
      </c>
      <c r="O3618" s="14" t="n">
        <v>20</v>
      </c>
      <c r="P3618" s="14" t="n"/>
      <c r="Q3618" s="14" t="n"/>
      <c r="R3618" s="14" t="n"/>
      <c r="S3618" s="14" t="n"/>
      <c r="T3618" s="14">
        <f>IF(OR($J3618="",$O3618=""),"",$O3618/$J3618)</f>
        <v/>
      </c>
      <c r="U3618" s="14" t="inlineStr">
        <is>
          <t>Concluído</t>
        </is>
      </c>
      <c r="V3618" s="14" t="n"/>
      <c r="W3618" s="14" t="n"/>
      <c r="X3618" s="14" t="n"/>
      <c r="Y3618" s="14" t="n"/>
      <c r="Z3618" s="14" t="n"/>
      <c r="AA3618" s="11" t="n"/>
      <c r="AB3618" s="14">
        <f>B3618&amp;"|"&amp;I3618</f>
        <v/>
      </c>
      <c r="AC3618">
        <f>IF($B3618="","","|"&amp;SUBSTITUTE(TRIM(SUBSTITUTE(SUBSTITUTE(SUBSTITUTE(SUBSTITUTE(SUBSTITUTE(SUBSTITUTE(SUBSTITUTE(SUBSTITUTE(SUBSTITUTE(SUBSTITUTE(SUBSTITUTE(SUBSTITUTE(SUBSTITUTE(SUBSTITUTE(TRIM($B3618&amp;""),CHAR(10)," "),CHAR(13)," "),"."," "),";"," "),","," "),"/"," "),"+"," "),"-"," "),"  "," "),"  "," "),"  "," "),"  "," "),"  "," "),"  "," "))," ","|")&amp;"|")</f>
        <v/>
      </c>
      <c r="AD3618">
        <f>TRIM($I3618&amp;"")</f>
        <v/>
      </c>
    </row>
    <row r="3619" ht="24" customHeight="1">
      <c r="A3619" s="9" t="n">
        <v>46217</v>
      </c>
      <c r="B3619" s="14" t="inlineStr">
        <is>
          <t>10257</t>
        </is>
      </c>
      <c r="C3619" s="14" t="inlineStr">
        <is>
          <t>M/C 0723 (VERMELHO)</t>
        </is>
      </c>
      <c r="D3619" s="14" t="inlineStr">
        <is>
          <t>47 CNC</t>
        </is>
      </c>
      <c r="E3619" s="14" t="n">
        <v>30081507</v>
      </c>
      <c r="F3619" s="14" t="inlineStr">
        <is>
          <t>(2)PRATO MENOR 582X582X12 MDF-MESA ANCARA /AMSTERD</t>
        </is>
      </c>
      <c r="G3619" s="14" t="inlineStr">
        <is>
          <t>47 CNC</t>
        </is>
      </c>
      <c r="H3619" s="14" t="inlineStr">
        <is>
          <t>47 CNC</t>
        </is>
      </c>
      <c r="I3619" s="9" t="inlineStr">
        <is>
          <t>47 CNC</t>
        </is>
      </c>
      <c r="J3619" s="9" t="n">
        <v>10</v>
      </c>
      <c r="K3619" s="14" t="n"/>
      <c r="L3619" s="14" t="n"/>
      <c r="M3619" s="14" t="n"/>
      <c r="N3619" s="14" t="n">
        <v>46217</v>
      </c>
      <c r="O3619" s="14" t="n">
        <v>10</v>
      </c>
      <c r="P3619" s="14" t="n"/>
      <c r="Q3619" s="14" t="n"/>
      <c r="R3619" s="14" t="n"/>
      <c r="S3619" s="14" t="n"/>
      <c r="T3619" s="14">
        <f>IF(OR($J3619="",$O3619=""),"",$O3619/$J3619)</f>
        <v/>
      </c>
      <c r="U3619" s="14" t="inlineStr">
        <is>
          <t>Concluído</t>
        </is>
      </c>
      <c r="V3619" s="14" t="n"/>
      <c r="W3619" s="14" t="n"/>
      <c r="X3619" s="14" t="n"/>
      <c r="Y3619" s="14" t="n"/>
      <c r="Z3619" s="14" t="n"/>
      <c r="AA3619" s="11" t="n"/>
      <c r="AB3619" s="14">
        <f>B3619&amp;"|"&amp;I3619</f>
        <v/>
      </c>
      <c r="AC3619">
        <f>IF($B3619="","","|"&amp;SUBSTITUTE(TRIM(SUBSTITUTE(SUBSTITUTE(SUBSTITUTE(SUBSTITUTE(SUBSTITUTE(SUBSTITUTE(SUBSTITUTE(SUBSTITUTE(SUBSTITUTE(SUBSTITUTE(SUBSTITUTE(SUBSTITUTE(SUBSTITUTE(SUBSTITUTE(TRIM($B3619&amp;""),CHAR(10)," "),CHAR(13)," "),"."," "),";"," "),","," "),"/"," "),"+"," "),"-"," "),"  "," "),"  "," "),"  "," "),"  "," "),"  "," "),"  "," "))," ","|")&amp;"|")</f>
        <v/>
      </c>
      <c r="AD3619">
        <f>TRIM($I3619&amp;"")</f>
        <v/>
      </c>
    </row>
    <row r="3620" ht="24" customHeight="1">
      <c r="A3620" s="9" t="n">
        <v>46217</v>
      </c>
      <c r="B3620" s="14" t="inlineStr">
        <is>
          <t>10257</t>
        </is>
      </c>
      <c r="C3620" s="14" t="inlineStr">
        <is>
          <t>M/C 0723 (VERMELHO)</t>
        </is>
      </c>
      <c r="D3620" s="14" t="inlineStr">
        <is>
          <t>47 CNC</t>
        </is>
      </c>
      <c r="E3620" s="14" t="n">
        <v>30081508</v>
      </c>
      <c r="F3620" s="14" t="inlineStr">
        <is>
          <t>(3) PRATO MAIOR 664X664X12 MDF-MESA ANCARA/AMSTERD</t>
        </is>
      </c>
      <c r="G3620" s="14" t="inlineStr">
        <is>
          <t>47 CNC</t>
        </is>
      </c>
      <c r="H3620" s="14" t="inlineStr">
        <is>
          <t>47 CNC</t>
        </is>
      </c>
      <c r="I3620" s="9" t="inlineStr">
        <is>
          <t>47 CNC</t>
        </is>
      </c>
      <c r="J3620" s="9" t="n">
        <v>10</v>
      </c>
      <c r="K3620" s="14" t="n"/>
      <c r="L3620" s="14" t="n"/>
      <c r="M3620" s="14" t="n"/>
      <c r="N3620" s="14" t="n">
        <v>46217</v>
      </c>
      <c r="O3620" s="14" t="n">
        <v>10</v>
      </c>
      <c r="P3620" s="14" t="n"/>
      <c r="Q3620" s="14" t="n"/>
      <c r="R3620" s="14" t="n"/>
      <c r="S3620" s="14" t="n"/>
      <c r="T3620" s="14">
        <f>IF(OR($J3620="",$O3620=""),"",$O3620/$J3620)</f>
        <v/>
      </c>
      <c r="U3620" s="14" t="inlineStr">
        <is>
          <t>Concluído</t>
        </is>
      </c>
      <c r="V3620" s="14" t="n"/>
      <c r="W3620" s="14" t="n"/>
      <c r="X3620" s="14" t="n"/>
      <c r="Y3620" s="14" t="n"/>
      <c r="Z3620" s="14" t="n"/>
      <c r="AA3620" s="11" t="n"/>
      <c r="AB3620" s="14">
        <f>B3620&amp;"|"&amp;I3620</f>
        <v/>
      </c>
      <c r="AC3620">
        <f>IF($B3620="","","|"&amp;SUBSTITUTE(TRIM(SUBSTITUTE(SUBSTITUTE(SUBSTITUTE(SUBSTITUTE(SUBSTITUTE(SUBSTITUTE(SUBSTITUTE(SUBSTITUTE(SUBSTITUTE(SUBSTITUTE(SUBSTITUTE(SUBSTITUTE(SUBSTITUTE(SUBSTITUTE(TRIM($B3620&amp;""),CHAR(10)," "),CHAR(13)," "),"."," "),";"," "),","," "),"/"," "),"+"," "),"-"," "),"  "," "),"  "," "),"  "," "),"  "," "),"  "," "),"  "," "))," ","|")&amp;"|")</f>
        <v/>
      </c>
      <c r="AD3620">
        <f>TRIM($I3620&amp;"")</f>
        <v/>
      </c>
    </row>
    <row r="3621" ht="24" customHeight="1">
      <c r="A3621" s="9" t="n">
        <v>46217</v>
      </c>
      <c r="B3621" s="14" t="inlineStr">
        <is>
          <t>10257</t>
        </is>
      </c>
      <c r="C3621" s="14" t="inlineStr">
        <is>
          <t>M/C 0723 (VERMELHO)</t>
        </is>
      </c>
      <c r="D3621" s="14" t="inlineStr">
        <is>
          <t>47 CNC</t>
        </is>
      </c>
      <c r="E3621" s="14" t="n">
        <v>200273101</v>
      </c>
      <c r="F3621" s="14" t="inlineStr">
        <is>
          <t>BASE REDONDA 500X500X18 MDF - MESA CATEDRAL 1,03</t>
        </is>
      </c>
      <c r="G3621" s="14" t="inlineStr">
        <is>
          <t>47 CNC</t>
        </is>
      </c>
      <c r="H3621" s="14" t="inlineStr">
        <is>
          <t>47 CNC</t>
        </is>
      </c>
      <c r="I3621" s="9" t="inlineStr">
        <is>
          <t>47 CNC</t>
        </is>
      </c>
      <c r="J3621" s="9" t="n">
        <v>3</v>
      </c>
      <c r="K3621" s="14" t="n"/>
      <c r="L3621" s="14" t="n"/>
      <c r="M3621" s="14" t="n"/>
      <c r="N3621" s="14" t="n">
        <v>46217</v>
      </c>
      <c r="O3621" s="14" t="n">
        <v>3</v>
      </c>
      <c r="P3621" s="14" t="n"/>
      <c r="Q3621" s="14" t="n"/>
      <c r="R3621" s="14" t="n"/>
      <c r="S3621" s="14" t="n"/>
      <c r="T3621" s="14">
        <f>IF(OR($J3621="",$O3621=""),"",$O3621/$J3621)</f>
        <v/>
      </c>
      <c r="U3621" s="14" t="inlineStr">
        <is>
          <t>Concluído</t>
        </is>
      </c>
      <c r="V3621" s="14" t="n"/>
      <c r="W3621" s="14" t="n"/>
      <c r="X3621" s="14" t="n"/>
      <c r="Y3621" s="14" t="n"/>
      <c r="Z3621" s="14" t="n"/>
      <c r="AA3621" s="11" t="n"/>
      <c r="AB3621" s="14">
        <f>B3621&amp;"|"&amp;I3621</f>
        <v/>
      </c>
      <c r="AC3621">
        <f>IF($B3621="","","|"&amp;SUBSTITUTE(TRIM(SUBSTITUTE(SUBSTITUTE(SUBSTITUTE(SUBSTITUTE(SUBSTITUTE(SUBSTITUTE(SUBSTITUTE(SUBSTITUTE(SUBSTITUTE(SUBSTITUTE(SUBSTITUTE(SUBSTITUTE(SUBSTITUTE(SUBSTITUTE(TRIM($B3621&amp;""),CHAR(10)," "),CHAR(13)," "),"."," "),";"," "),","," "),"/"," "),"+"," "),"-"," "),"  "," "),"  "," "),"  "," "),"  "," "),"  "," "),"  "," "))," ","|")&amp;"|")</f>
        <v/>
      </c>
      <c r="AD3621">
        <f>TRIM($I3621&amp;"")</f>
        <v/>
      </c>
    </row>
    <row r="3622" ht="24" customHeight="1">
      <c r="A3622" s="9" t="n">
        <v>46217</v>
      </c>
      <c r="B3622" s="14" t="inlineStr">
        <is>
          <t>10257</t>
        </is>
      </c>
      <c r="C3622" s="14" t="inlineStr">
        <is>
          <t>M/C 0723 (VERMELHO)</t>
        </is>
      </c>
      <c r="D3622" s="14" t="inlineStr">
        <is>
          <t>47 CNC</t>
        </is>
      </c>
      <c r="E3622" s="14" t="n">
        <v>200273102</v>
      </c>
      <c r="F3622" s="14" t="inlineStr">
        <is>
          <t>CONTRA TAMPO 650X650X18 MDF - MESA CATEDRAL 1,03</t>
        </is>
      </c>
      <c r="G3622" s="14" t="inlineStr">
        <is>
          <t>47 CNC</t>
        </is>
      </c>
      <c r="H3622" s="14" t="inlineStr">
        <is>
          <t>47 CNC</t>
        </is>
      </c>
      <c r="I3622" s="9" t="inlineStr">
        <is>
          <t>47 CNC</t>
        </is>
      </c>
      <c r="J3622" s="9" t="n">
        <v>3</v>
      </c>
      <c r="K3622" s="14" t="n"/>
      <c r="L3622" s="14" t="n"/>
      <c r="M3622" s="14" t="n"/>
      <c r="N3622" s="14" t="n">
        <v>46217</v>
      </c>
      <c r="O3622" s="14" t="n">
        <v>3</v>
      </c>
      <c r="P3622" s="14" t="n"/>
      <c r="Q3622" s="14" t="n"/>
      <c r="R3622" s="14" t="n"/>
      <c r="S3622" s="14" t="n"/>
      <c r="T3622" s="14">
        <f>IF(OR($J3622="",$O3622=""),"",$O3622/$J3622)</f>
        <v/>
      </c>
      <c r="U3622" s="14" t="inlineStr">
        <is>
          <t>Concluído</t>
        </is>
      </c>
      <c r="V3622" s="14" t="n"/>
      <c r="W3622" s="14" t="n"/>
      <c r="X3622" s="14" t="n"/>
      <c r="Y3622" s="14" t="n"/>
      <c r="Z3622" s="14" t="n"/>
      <c r="AA3622" s="11" t="n"/>
      <c r="AB3622" s="14">
        <f>B3622&amp;"|"&amp;I3622</f>
        <v/>
      </c>
      <c r="AC3622">
        <f>IF($B3622="","","|"&amp;SUBSTITUTE(TRIM(SUBSTITUTE(SUBSTITUTE(SUBSTITUTE(SUBSTITUTE(SUBSTITUTE(SUBSTITUTE(SUBSTITUTE(SUBSTITUTE(SUBSTITUTE(SUBSTITUTE(SUBSTITUTE(SUBSTITUTE(SUBSTITUTE(SUBSTITUTE(TRIM($B3622&amp;""),CHAR(10)," "),CHAR(13)," "),"."," "),";"," "),","," "),"/"," "),"+"," "),"-"," "),"  "," "),"  "," "),"  "," "),"  "," "),"  "," "),"  "," "))," ","|")&amp;"|")</f>
        <v/>
      </c>
      <c r="AD3622">
        <f>TRIM($I3622&amp;"")</f>
        <v/>
      </c>
    </row>
    <row r="3623" ht="24" customHeight="1">
      <c r="A3623" s="9" t="n">
        <v>46217</v>
      </c>
      <c r="B3623" s="14" t="inlineStr">
        <is>
          <t>10257</t>
        </is>
      </c>
      <c r="C3623" s="14" t="inlineStr">
        <is>
          <t>M/C 0723 (VERMELHO)</t>
        </is>
      </c>
      <c r="D3623" s="14" t="inlineStr">
        <is>
          <t>47 CNC</t>
        </is>
      </c>
      <c r="E3623" s="14" t="n">
        <v>200277102</v>
      </c>
      <c r="F3623" s="14" t="inlineStr">
        <is>
          <t>BASE 900X450X18 MDF - MESA CATEDRAL II</t>
        </is>
      </c>
      <c r="G3623" s="14" t="inlineStr">
        <is>
          <t>47 CNC</t>
        </is>
      </c>
      <c r="H3623" s="14" t="inlineStr">
        <is>
          <t>47 CNC</t>
        </is>
      </c>
      <c r="I3623" s="9" t="inlineStr">
        <is>
          <t>47 CNC</t>
        </is>
      </c>
      <c r="J3623" s="9" t="n">
        <v>8</v>
      </c>
      <c r="K3623" s="14" t="n"/>
      <c r="L3623" s="14" t="n"/>
      <c r="M3623" s="14" t="n"/>
      <c r="N3623" s="14" t="n">
        <v>46217</v>
      </c>
      <c r="O3623" s="14" t="n">
        <v>8</v>
      </c>
      <c r="P3623" s="14" t="n"/>
      <c r="Q3623" s="14" t="n"/>
      <c r="R3623" s="14" t="n"/>
      <c r="S3623" s="14" t="n"/>
      <c r="T3623" s="14">
        <f>IF(OR($J3623="",$O3623=""),"",$O3623/$J3623)</f>
        <v/>
      </c>
      <c r="U3623" s="14" t="inlineStr">
        <is>
          <t>Concluído</t>
        </is>
      </c>
      <c r="V3623" s="14" t="n"/>
      <c r="W3623" s="14" t="n"/>
      <c r="X3623" s="14" t="n"/>
      <c r="Y3623" s="14" t="n"/>
      <c r="Z3623" s="14" t="n"/>
      <c r="AA3623" s="11" t="n"/>
      <c r="AB3623" s="14">
        <f>B3623&amp;"|"&amp;I3623</f>
        <v/>
      </c>
      <c r="AC3623">
        <f>IF($B3623="","","|"&amp;SUBSTITUTE(TRIM(SUBSTITUTE(SUBSTITUTE(SUBSTITUTE(SUBSTITUTE(SUBSTITUTE(SUBSTITUTE(SUBSTITUTE(SUBSTITUTE(SUBSTITUTE(SUBSTITUTE(SUBSTITUTE(SUBSTITUTE(SUBSTITUTE(SUBSTITUTE(TRIM($B3623&amp;""),CHAR(10)," "),CHAR(13)," "),"."," "),";"," "),","," "),"/"," "),"+"," "),"-"," "),"  "," "),"  "," "),"  "," "),"  "," "),"  "," "),"  "," "))," ","|")&amp;"|")</f>
        <v/>
      </c>
      <c r="AD3623">
        <f>TRIM($I3623&amp;"")</f>
        <v/>
      </c>
    </row>
    <row r="3624" ht="24" customHeight="1">
      <c r="A3624" s="9" t="n">
        <v>46217</v>
      </c>
      <c r="B3624" s="14" t="inlineStr">
        <is>
          <t>10257</t>
        </is>
      </c>
      <c r="C3624" s="14" t="inlineStr">
        <is>
          <t>M/C 0723 (VERMELHO)</t>
        </is>
      </c>
      <c r="D3624" s="14" t="inlineStr">
        <is>
          <t>47 CNC</t>
        </is>
      </c>
      <c r="E3624" s="14" t="n">
        <v>200277103</v>
      </c>
      <c r="F3624" s="14" t="inlineStr">
        <is>
          <t>CONTRA TAMPO 1050X600X18 MDF - MESA CATEDRAL II</t>
        </is>
      </c>
      <c r="G3624" s="14" t="inlineStr">
        <is>
          <t>47 CNC</t>
        </is>
      </c>
      <c r="H3624" s="14" t="inlineStr">
        <is>
          <t>47 CNC</t>
        </is>
      </c>
      <c r="I3624" s="9" t="inlineStr">
        <is>
          <t>47 CNC</t>
        </is>
      </c>
      <c r="J3624" s="9" t="n">
        <v>8</v>
      </c>
      <c r="K3624" s="14" t="n"/>
      <c r="L3624" s="14" t="n"/>
      <c r="M3624" s="14" t="n"/>
      <c r="N3624" s="14" t="n">
        <v>46217</v>
      </c>
      <c r="O3624" s="14" t="n">
        <v>8</v>
      </c>
      <c r="P3624" s="14" t="n"/>
      <c r="Q3624" s="14" t="n"/>
      <c r="R3624" s="14" t="n"/>
      <c r="S3624" s="14" t="n"/>
      <c r="T3624" s="14">
        <f>IF(OR($J3624="",$O3624=""),"",$O3624/$J3624)</f>
        <v/>
      </c>
      <c r="U3624" s="14" t="inlineStr">
        <is>
          <t>Concluído</t>
        </is>
      </c>
      <c r="V3624" s="14" t="n"/>
      <c r="W3624" s="14" t="n"/>
      <c r="X3624" s="14" t="n"/>
      <c r="Y3624" s="14" t="n"/>
      <c r="Z3624" s="14" t="n"/>
      <c r="AA3624" s="11" t="n"/>
      <c r="AB3624" s="14">
        <f>B3624&amp;"|"&amp;I3624</f>
        <v/>
      </c>
      <c r="AC3624">
        <f>IF($B3624="","","|"&amp;SUBSTITUTE(TRIM(SUBSTITUTE(SUBSTITUTE(SUBSTITUTE(SUBSTITUTE(SUBSTITUTE(SUBSTITUTE(SUBSTITUTE(SUBSTITUTE(SUBSTITUTE(SUBSTITUTE(SUBSTITUTE(SUBSTITUTE(SUBSTITUTE(SUBSTITUTE(TRIM($B3624&amp;""),CHAR(10)," "),CHAR(13)," "),"."," "),";"," "),","," "),"/"," "),"+"," "),"-"," "),"  "," "),"  "," "),"  "," "),"  "," "),"  "," "),"  "," "))," ","|")&amp;"|")</f>
        <v/>
      </c>
      <c r="AD3624">
        <f>TRIM($I3624&amp;"")</f>
        <v/>
      </c>
    </row>
    <row r="3625" ht="24" customHeight="1">
      <c r="A3625" s="9" t="n">
        <v>46217</v>
      </c>
      <c r="B3625" s="14" t="inlineStr">
        <is>
          <t>10257</t>
        </is>
      </c>
      <c r="C3625" s="14" t="inlineStr">
        <is>
          <t>M/C 0723 (VERMELHO)</t>
        </is>
      </c>
      <c r="D3625" s="14" t="inlineStr">
        <is>
          <t>47 CNC</t>
        </is>
      </c>
      <c r="E3625" s="14" t="n">
        <v>30080008</v>
      </c>
      <c r="F3625" s="14" t="inlineStr">
        <is>
          <t>(1-7) TAMPO 1360X680X15 MDF - MESA AMST. 1,36X1,36</t>
        </is>
      </c>
      <c r="G3625" s="14" t="inlineStr">
        <is>
          <t>47 CNC</t>
        </is>
      </c>
      <c r="H3625" s="14" t="inlineStr">
        <is>
          <t>47 CNC</t>
        </is>
      </c>
      <c r="I3625" s="9" t="inlineStr">
        <is>
          <t>47 CNC</t>
        </is>
      </c>
      <c r="J3625" s="9" t="n">
        <v>20</v>
      </c>
      <c r="K3625" s="14" t="n"/>
      <c r="L3625" s="14" t="n"/>
      <c r="M3625" s="14" t="n"/>
      <c r="N3625" s="14" t="n">
        <v>46217</v>
      </c>
      <c r="O3625" s="14" t="n">
        <v>20</v>
      </c>
      <c r="P3625" s="14" t="n"/>
      <c r="Q3625" s="14" t="n"/>
      <c r="R3625" s="14" t="n"/>
      <c r="S3625" s="14" t="n"/>
      <c r="T3625" s="14">
        <f>IF(OR($J3625="",$O3625=""),"",$O3625/$J3625)</f>
        <v/>
      </c>
      <c r="U3625" s="14" t="inlineStr">
        <is>
          <t>Concluído</t>
        </is>
      </c>
      <c r="V3625" s="14" t="n"/>
      <c r="W3625" s="14" t="n"/>
      <c r="X3625" s="14" t="n"/>
      <c r="Y3625" s="14" t="n"/>
      <c r="Z3625" s="14" t="n"/>
      <c r="AA3625" s="11" t="n"/>
      <c r="AB3625" s="14">
        <f>B3625&amp;"|"&amp;I3625</f>
        <v/>
      </c>
      <c r="AC3625">
        <f>IF($B3625="","","|"&amp;SUBSTITUTE(TRIM(SUBSTITUTE(SUBSTITUTE(SUBSTITUTE(SUBSTITUTE(SUBSTITUTE(SUBSTITUTE(SUBSTITUTE(SUBSTITUTE(SUBSTITUTE(SUBSTITUTE(SUBSTITUTE(SUBSTITUTE(SUBSTITUTE(SUBSTITUTE(TRIM($B3625&amp;""),CHAR(10)," "),CHAR(13)," "),"."," "),";"," "),","," "),"/"," "),"+"," "),"-"," "),"  "," "),"  "," "),"  "," "),"  "," "),"  "," "),"  "," "))," ","|")&amp;"|")</f>
        <v/>
      </c>
      <c r="AD3625">
        <f>TRIM($I3625&amp;"")</f>
        <v/>
      </c>
    </row>
    <row r="3626" ht="24" customHeight="1">
      <c r="A3626" s="9" t="n">
        <v>46217</v>
      </c>
      <c r="B3626" s="14" t="inlineStr">
        <is>
          <t>10257</t>
        </is>
      </c>
      <c r="C3626" s="14" t="inlineStr">
        <is>
          <t>M/C 0723 (VERMELHO)</t>
        </is>
      </c>
      <c r="D3626" s="14" t="inlineStr">
        <is>
          <t>47 CNC</t>
        </is>
      </c>
      <c r="E3626" s="14" t="n">
        <v>20053101</v>
      </c>
      <c r="F3626" s="14" t="inlineStr">
        <is>
          <t>TAMPO 900X900X18 MDF - MESA COM VIDRO</t>
        </is>
      </c>
      <c r="G3626" s="14" t="inlineStr">
        <is>
          <t>47 CNC</t>
        </is>
      </c>
      <c r="H3626" s="14" t="inlineStr">
        <is>
          <t>47 CNC</t>
        </is>
      </c>
      <c r="I3626" s="9" t="inlineStr">
        <is>
          <t>47 CNC</t>
        </is>
      </c>
      <c r="J3626" s="9" t="n">
        <v>2</v>
      </c>
      <c r="K3626" s="14" t="n"/>
      <c r="L3626" s="14" t="n"/>
      <c r="M3626" s="14" t="n"/>
      <c r="N3626" s="14" t="n">
        <v>46217</v>
      </c>
      <c r="O3626" s="14" t="n">
        <v>2</v>
      </c>
      <c r="P3626" s="14" t="n"/>
      <c r="Q3626" s="14" t="n"/>
      <c r="R3626" s="14" t="n"/>
      <c r="S3626" s="14" t="n"/>
      <c r="T3626" s="14">
        <f>IF(OR($J3626="",$O3626=""),"",$O3626/$J3626)</f>
        <v/>
      </c>
      <c r="U3626" s="14" t="inlineStr">
        <is>
          <t>Concluído</t>
        </is>
      </c>
      <c r="V3626" s="14" t="n"/>
      <c r="W3626" s="14" t="n"/>
      <c r="X3626" s="14" t="n"/>
      <c r="Y3626" s="14" t="n"/>
      <c r="Z3626" s="14" t="n"/>
      <c r="AA3626" s="11" t="n"/>
      <c r="AB3626" s="14">
        <f>B3626&amp;"|"&amp;I3626</f>
        <v/>
      </c>
      <c r="AC3626">
        <f>IF($B3626="","","|"&amp;SUBSTITUTE(TRIM(SUBSTITUTE(SUBSTITUTE(SUBSTITUTE(SUBSTITUTE(SUBSTITUTE(SUBSTITUTE(SUBSTITUTE(SUBSTITUTE(SUBSTITUTE(SUBSTITUTE(SUBSTITUTE(SUBSTITUTE(SUBSTITUTE(SUBSTITUTE(TRIM($B3626&amp;""),CHAR(10)," "),CHAR(13)," "),"."," "),";"," "),","," "),"/"," "),"+"," "),"-"," "),"  "," "),"  "," "),"  "," "),"  "," "),"  "," "),"  "," "))," ","|")&amp;"|")</f>
        <v/>
      </c>
      <c r="AD3626">
        <f>TRIM($I3626&amp;"")</f>
        <v/>
      </c>
    </row>
    <row r="3627" ht="24" customHeight="1">
      <c r="A3627" s="9" t="n">
        <v>46217</v>
      </c>
      <c r="B3627" s="14" t="inlineStr">
        <is>
          <t>10257</t>
        </is>
      </c>
      <c r="C3627" s="14" t="inlineStr">
        <is>
          <t>M/C 0723 (VERMELHO)</t>
        </is>
      </c>
      <c r="D3627" s="14" t="inlineStr">
        <is>
          <t>47 CNC</t>
        </is>
      </c>
      <c r="E3627" s="14" t="n">
        <v>30006104</v>
      </c>
      <c r="F3627" s="14" t="inlineStr">
        <is>
          <t>MOLDURA ENCOSTO 445X280X15 MDF - CAD SANTIAGO NEW</t>
        </is>
      </c>
      <c r="G3627" s="14" t="inlineStr">
        <is>
          <t>47 CNC</t>
        </is>
      </c>
      <c r="H3627" s="14" t="inlineStr">
        <is>
          <t>47 CNC</t>
        </is>
      </c>
      <c r="I3627" s="9" t="inlineStr">
        <is>
          <t>47 CNC</t>
        </is>
      </c>
      <c r="J3627" s="9" t="n">
        <v>386</v>
      </c>
      <c r="K3627" s="14" t="n"/>
      <c r="L3627" s="14" t="n"/>
      <c r="M3627" s="14" t="n"/>
      <c r="N3627" s="14" t="n">
        <v>46217</v>
      </c>
      <c r="O3627" s="14" t="n">
        <v>386</v>
      </c>
      <c r="P3627" s="14" t="n"/>
      <c r="Q3627" s="14" t="n"/>
      <c r="R3627" s="14" t="n"/>
      <c r="S3627" s="14" t="n"/>
      <c r="T3627" s="14">
        <f>IF(OR($J3627="",$O3627=""),"",$O3627/$J3627)</f>
        <v/>
      </c>
      <c r="U3627" s="14" t="inlineStr">
        <is>
          <t>Concluído</t>
        </is>
      </c>
      <c r="V3627" s="14" t="n"/>
      <c r="W3627" s="14" t="n"/>
      <c r="X3627" s="14" t="n"/>
      <c r="Y3627" s="14" t="n"/>
      <c r="Z3627" s="14" t="n"/>
      <c r="AA3627" s="11" t="n"/>
      <c r="AB3627" s="14">
        <f>B3627&amp;"|"&amp;I3627</f>
        <v/>
      </c>
      <c r="AC3627">
        <f>IF($B3627="","","|"&amp;SUBSTITUTE(TRIM(SUBSTITUTE(SUBSTITUTE(SUBSTITUTE(SUBSTITUTE(SUBSTITUTE(SUBSTITUTE(SUBSTITUTE(SUBSTITUTE(SUBSTITUTE(SUBSTITUTE(SUBSTITUTE(SUBSTITUTE(SUBSTITUTE(SUBSTITUTE(TRIM($B3627&amp;""),CHAR(10)," "),CHAR(13)," "),"."," "),";"," "),","," "),"/"," "),"+"," "),"-"," "),"  "," "),"  "," "),"  "," "),"  "," "),"  "," "),"  "," "))," ","|")&amp;"|")</f>
        <v/>
      </c>
      <c r="AD3627">
        <f>TRIM($I3627&amp;"")</f>
        <v/>
      </c>
    </row>
    <row r="3628" ht="24" customHeight="1">
      <c r="A3628" s="9" t="n">
        <v>46217</v>
      </c>
      <c r="B3628" s="14" t="inlineStr">
        <is>
          <t>10257</t>
        </is>
      </c>
      <c r="C3628" s="14" t="inlineStr">
        <is>
          <t>M/C 0723 (VERMELHO)</t>
        </is>
      </c>
      <c r="D3628" s="14" t="inlineStr">
        <is>
          <t>47 CNC</t>
        </is>
      </c>
      <c r="E3628" s="14" t="n">
        <v>30124002</v>
      </c>
      <c r="F3628" s="14" t="inlineStr">
        <is>
          <t>PE MENOR 750X680X25 MDF - BASE DUBLIN</t>
        </is>
      </c>
      <c r="G3628" s="14" t="inlineStr">
        <is>
          <t>47 CNC</t>
        </is>
      </c>
      <c r="H3628" s="14" t="inlineStr">
        <is>
          <t>47 CNC</t>
        </is>
      </c>
      <c r="I3628" s="9" t="inlineStr">
        <is>
          <t>47 CNC</t>
        </is>
      </c>
      <c r="J3628" s="9" t="n">
        <v>2</v>
      </c>
      <c r="K3628" s="14" t="n"/>
      <c r="L3628" s="14" t="n"/>
      <c r="M3628" s="14" t="n"/>
      <c r="N3628" s="14" t="n">
        <v>46217</v>
      </c>
      <c r="O3628" s="14" t="n">
        <v>2</v>
      </c>
      <c r="P3628" s="14" t="n"/>
      <c r="Q3628" s="14" t="n"/>
      <c r="R3628" s="14" t="n"/>
      <c r="S3628" s="14" t="n"/>
      <c r="T3628" s="14">
        <f>IF(OR($J3628="",$O3628=""),"",$O3628/$J3628)</f>
        <v/>
      </c>
      <c r="U3628" s="14" t="inlineStr">
        <is>
          <t>Concluído</t>
        </is>
      </c>
      <c r="V3628" s="14" t="n"/>
      <c r="W3628" s="14" t="n"/>
      <c r="X3628" s="14" t="n"/>
      <c r="Y3628" s="14" t="n"/>
      <c r="Z3628" s="14" t="n"/>
      <c r="AA3628" s="11" t="n"/>
      <c r="AB3628" s="14">
        <f>B3628&amp;"|"&amp;I3628</f>
        <v/>
      </c>
      <c r="AC3628">
        <f>IF($B3628="","","|"&amp;SUBSTITUTE(TRIM(SUBSTITUTE(SUBSTITUTE(SUBSTITUTE(SUBSTITUTE(SUBSTITUTE(SUBSTITUTE(SUBSTITUTE(SUBSTITUTE(SUBSTITUTE(SUBSTITUTE(SUBSTITUTE(SUBSTITUTE(SUBSTITUTE(SUBSTITUTE(TRIM($B3628&amp;""),CHAR(10)," "),CHAR(13)," "),"."," "),";"," "),","," "),"/"," "),"+"," "),"-"," "),"  "," "),"  "," "),"  "," "),"  "," "),"  "," "),"  "," "))," ","|")&amp;"|")</f>
        <v/>
      </c>
      <c r="AD3628">
        <f>TRIM($I3628&amp;"")</f>
        <v/>
      </c>
    </row>
    <row r="3629" ht="24" customHeight="1">
      <c r="A3629" s="9" t="n">
        <v>46217</v>
      </c>
      <c r="B3629" s="14" t="inlineStr">
        <is>
          <t>10257</t>
        </is>
      </c>
      <c r="C3629" s="14" t="inlineStr">
        <is>
          <t>M/C 0723 (VERMELHO)</t>
        </is>
      </c>
      <c r="D3629" s="14" t="inlineStr">
        <is>
          <t>47 CNC</t>
        </is>
      </c>
      <c r="E3629" s="14" t="n">
        <v>30126001</v>
      </c>
      <c r="F3629" s="14" t="inlineStr">
        <is>
          <t>PE MAIOR 1000X750X25 MDF - BASE DUBLIN 1,60</t>
        </is>
      </c>
      <c r="G3629" s="14" t="inlineStr">
        <is>
          <t>47 CNC</t>
        </is>
      </c>
      <c r="H3629" s="14" t="inlineStr">
        <is>
          <t>47 CNC</t>
        </is>
      </c>
      <c r="I3629" s="9" t="inlineStr">
        <is>
          <t>47 CNC</t>
        </is>
      </c>
      <c r="J3629" s="9" t="n">
        <v>2</v>
      </c>
      <c r="K3629" s="14" t="n"/>
      <c r="L3629" s="14" t="n"/>
      <c r="M3629" s="14" t="n"/>
      <c r="N3629" s="14" t="n">
        <v>46217</v>
      </c>
      <c r="O3629" s="14" t="n">
        <v>2</v>
      </c>
      <c r="P3629" s="14" t="n"/>
      <c r="Q3629" s="14" t="n"/>
      <c r="R3629" s="14" t="n"/>
      <c r="S3629" s="14" t="n"/>
      <c r="T3629" s="14">
        <f>IF(OR($J3629="",$O3629=""),"",$O3629/$J3629)</f>
        <v/>
      </c>
      <c r="U3629" s="14" t="inlineStr">
        <is>
          <t>Concluído</t>
        </is>
      </c>
      <c r="V3629" s="14" t="n"/>
      <c r="W3629" s="14" t="n"/>
      <c r="X3629" s="14" t="n"/>
      <c r="Y3629" s="14" t="n"/>
      <c r="Z3629" s="14" t="n"/>
      <c r="AA3629" s="11" t="n"/>
      <c r="AB3629" s="14">
        <f>B3629&amp;"|"&amp;I3629</f>
        <v/>
      </c>
      <c r="AC3629">
        <f>IF($B3629="","","|"&amp;SUBSTITUTE(TRIM(SUBSTITUTE(SUBSTITUTE(SUBSTITUTE(SUBSTITUTE(SUBSTITUTE(SUBSTITUTE(SUBSTITUTE(SUBSTITUTE(SUBSTITUTE(SUBSTITUTE(SUBSTITUTE(SUBSTITUTE(SUBSTITUTE(SUBSTITUTE(TRIM($B3629&amp;""),CHAR(10)," "),CHAR(13)," "),"."," "),";"," "),","," "),"/"," "),"+"," "),"-"," "),"  "," "),"  "," "),"  "," "),"  "," "),"  "," "),"  "," "))," ","|")&amp;"|")</f>
        <v/>
      </c>
      <c r="AD3629">
        <f>TRIM($I3629&amp;"")</f>
        <v/>
      </c>
    </row>
    <row r="3630" ht="24" customHeight="1">
      <c r="A3630" s="9" t="n">
        <v>46217</v>
      </c>
      <c r="B3630" s="14" t="inlineStr">
        <is>
          <t>10257</t>
        </is>
      </c>
      <c r="C3630" s="14" t="inlineStr">
        <is>
          <t>M/C 0723 (VERMELHO)</t>
        </is>
      </c>
      <c r="D3630" s="14" t="inlineStr">
        <is>
          <t>47 CNC</t>
        </is>
      </c>
      <c r="E3630" s="14" t="n">
        <v>2002861</v>
      </c>
      <c r="F3630" s="14" t="inlineStr">
        <is>
          <t>TAMPO OVAL 1600X900X18 - VITREO</t>
        </is>
      </c>
      <c r="G3630" s="14" t="inlineStr">
        <is>
          <t>47 CNC</t>
        </is>
      </c>
      <c r="H3630" s="14" t="inlineStr">
        <is>
          <t>47 CNC</t>
        </is>
      </c>
      <c r="I3630" s="9" t="inlineStr">
        <is>
          <t>47 CNC</t>
        </is>
      </c>
      <c r="J3630" s="9" t="n">
        <v>4</v>
      </c>
      <c r="K3630" s="14" t="n"/>
      <c r="L3630" s="14" t="n"/>
      <c r="M3630" s="14" t="n"/>
      <c r="N3630" s="14" t="n">
        <v>46217</v>
      </c>
      <c r="O3630" s="14" t="n">
        <v>4</v>
      </c>
      <c r="P3630" s="14" t="n"/>
      <c r="Q3630" s="14" t="n"/>
      <c r="R3630" s="14" t="n"/>
      <c r="S3630" s="14" t="n"/>
      <c r="T3630" s="14">
        <f>IF(OR($J3630="",$O3630=""),"",$O3630/$J3630)</f>
        <v/>
      </c>
      <c r="U3630" s="14" t="inlineStr">
        <is>
          <t>Concluído</t>
        </is>
      </c>
      <c r="V3630" s="14" t="n"/>
      <c r="W3630" s="14" t="n"/>
      <c r="X3630" s="14" t="n"/>
      <c r="Y3630" s="14" t="n"/>
      <c r="Z3630" s="14" t="n"/>
      <c r="AA3630" s="11" t="n"/>
      <c r="AB3630" s="14">
        <f>B3630&amp;"|"&amp;I3630</f>
        <v/>
      </c>
      <c r="AC3630">
        <f>IF($B3630="","","|"&amp;SUBSTITUTE(TRIM(SUBSTITUTE(SUBSTITUTE(SUBSTITUTE(SUBSTITUTE(SUBSTITUTE(SUBSTITUTE(SUBSTITUTE(SUBSTITUTE(SUBSTITUTE(SUBSTITUTE(SUBSTITUTE(SUBSTITUTE(SUBSTITUTE(SUBSTITUTE(TRIM($B3630&amp;""),CHAR(10)," "),CHAR(13)," "),"."," "),";"," "),","," "),"/"," "),"+"," "),"-"," "),"  "," "),"  "," "),"  "," "),"  "," "),"  "," "),"  "," "))," ","|")&amp;"|")</f>
        <v/>
      </c>
      <c r="AD3630">
        <f>TRIM($I3630&amp;"")</f>
        <v/>
      </c>
    </row>
    <row r="3631" ht="24" customHeight="1">
      <c r="A3631" s="9" t="n">
        <v>46217</v>
      </c>
      <c r="B3631" s="14" t="inlineStr">
        <is>
          <t>10257</t>
        </is>
      </c>
      <c r="C3631" s="14" t="inlineStr">
        <is>
          <t>M/C 0723 (VERMELHO)</t>
        </is>
      </c>
      <c r="D3631" s="14" t="inlineStr">
        <is>
          <t>47 CNC</t>
        </is>
      </c>
      <c r="E3631" s="14" t="n">
        <v>2002961</v>
      </c>
      <c r="F3631" s="14" t="inlineStr">
        <is>
          <t>TAMPO OVAL 1600X900X18 - C/VIDRO</t>
        </is>
      </c>
      <c r="G3631" s="14" t="inlineStr">
        <is>
          <t>47 CNC</t>
        </is>
      </c>
      <c r="H3631" s="14" t="inlineStr">
        <is>
          <t>47 CNC</t>
        </is>
      </c>
      <c r="I3631" s="9" t="inlineStr">
        <is>
          <t>47 CNC</t>
        </is>
      </c>
      <c r="J3631" s="9" t="n">
        <v>4</v>
      </c>
      <c r="K3631" s="14" t="n"/>
      <c r="L3631" s="14" t="n"/>
      <c r="M3631" s="14" t="n"/>
      <c r="N3631" s="14" t="n">
        <v>46218</v>
      </c>
      <c r="O3631" s="14" t="n">
        <v>4</v>
      </c>
      <c r="P3631" s="14" t="n"/>
      <c r="Q3631" s="14" t="n"/>
      <c r="R3631" s="14" t="n"/>
      <c r="S3631" s="14" t="n"/>
      <c r="T3631" s="14">
        <f>IF(OR($J3631="",$O3631=""),"",$O3631/$J3631)</f>
        <v/>
      </c>
      <c r="U3631" s="14" t="inlineStr">
        <is>
          <t>Concluído</t>
        </is>
      </c>
      <c r="V3631" s="14" t="n"/>
      <c r="W3631" s="14" t="n"/>
      <c r="X3631" s="14" t="n"/>
      <c r="Y3631" s="14" t="n"/>
      <c r="Z3631" s="14" t="n"/>
      <c r="AA3631" s="11" t="n"/>
      <c r="AB3631" s="14">
        <f>B3631&amp;"|"&amp;I3631</f>
        <v/>
      </c>
      <c r="AC3631">
        <f>IF($B3631="","","|"&amp;SUBSTITUTE(TRIM(SUBSTITUTE(SUBSTITUTE(SUBSTITUTE(SUBSTITUTE(SUBSTITUTE(SUBSTITUTE(SUBSTITUTE(SUBSTITUTE(SUBSTITUTE(SUBSTITUTE(SUBSTITUTE(SUBSTITUTE(SUBSTITUTE(SUBSTITUTE(TRIM($B3631&amp;""),CHAR(10)," "),CHAR(13)," "),"."," "),";"," "),","," "),"/"," "),"+"," "),"-"," "),"  "," "),"  "," "),"  "," "),"  "," "),"  "," "),"  "," "))," ","|")&amp;"|")</f>
        <v/>
      </c>
      <c r="AD3631">
        <f>TRIM($I3631&amp;"")</f>
        <v/>
      </c>
    </row>
    <row r="3632" ht="36" customHeight="1">
      <c r="A3632" s="9" t="n">
        <v>46220</v>
      </c>
      <c r="B3632" s="14" t="inlineStr">
        <is>
          <t>10257</t>
        </is>
      </c>
      <c r="C3632" s="14" t="inlineStr">
        <is>
          <t>M/C 0723 (VERMELHO)</t>
        </is>
      </c>
      <c r="D3632" s="14" t="inlineStr">
        <is>
          <t>49 COLA DE ESPUMA</t>
        </is>
      </c>
      <c r="E3632" s="14" t="n">
        <v>30001213</v>
      </c>
      <c r="F3632" s="14" t="inlineStr">
        <is>
          <t>ASSENTO ESTOFADO - CADEIRA PÉ INTEIRO</t>
        </is>
      </c>
      <c r="G3632" s="14" t="inlineStr">
        <is>
          <t>49 COLA DE ESPUMA</t>
        </is>
      </c>
      <c r="H3632" s="14" t="inlineStr">
        <is>
          <t>49 COLA DE ESPUMA</t>
        </is>
      </c>
      <c r="I3632" s="9" t="inlineStr">
        <is>
          <t>49 COLA DE ESPUMA</t>
        </is>
      </c>
      <c r="J3632" s="9" t="n">
        <v>366</v>
      </c>
      <c r="K3632" s="14" t="n"/>
      <c r="L3632" s="14" t="n"/>
      <c r="M3632" s="14" t="n"/>
      <c r="N3632" s="14" t="n"/>
      <c r="O3632" s="14" t="n"/>
      <c r="P3632" s="14" t="n"/>
      <c r="Q3632" s="14" t="n"/>
      <c r="R3632" s="14" t="n"/>
      <c r="S3632" s="14" t="n"/>
      <c r="T3632" s="14" t="n"/>
      <c r="U3632" s="14" t="n"/>
      <c r="V3632" s="14" t="n"/>
      <c r="W3632" s="14" t="n"/>
      <c r="X3632" s="14" t="n"/>
      <c r="Y3632" s="14" t="n"/>
      <c r="Z3632" s="14" t="n"/>
      <c r="AA3632" s="11" t="n"/>
      <c r="AB3632" s="14">
        <f>B3632&amp;"|"&amp;I3632</f>
        <v/>
      </c>
      <c r="AC3632">
        <f>IF($B3632="","","|"&amp;SUBSTITUTE(TRIM(SUBSTITUTE(SUBSTITUTE(SUBSTITUTE(SUBSTITUTE(SUBSTITUTE(SUBSTITUTE(SUBSTITUTE(SUBSTITUTE(SUBSTITUTE(SUBSTITUTE(SUBSTITUTE(SUBSTITUTE(SUBSTITUTE(SUBSTITUTE(TRIM($B3632&amp;""),CHAR(10)," "),CHAR(13)," "),"."," "),";"," "),","," "),"/"," "),"+"," "),"-"," "),"  "," "),"  "," "),"  "," "),"  "," "),"  "," "),"  "," "))," ","|")&amp;"|")</f>
        <v/>
      </c>
      <c r="AD3632">
        <f>TRIM($I3632&amp;"")</f>
        <v/>
      </c>
    </row>
    <row r="3633" ht="36" customHeight="1">
      <c r="A3633" s="9" t="n">
        <v>46220</v>
      </c>
      <c r="B3633" s="14" t="inlineStr">
        <is>
          <t>10257</t>
        </is>
      </c>
      <c r="C3633" s="14" t="inlineStr">
        <is>
          <t>M/C 0723 (VERMELHO)</t>
        </is>
      </c>
      <c r="D3633" s="14" t="inlineStr">
        <is>
          <t>49 COLA DE ESPUMA</t>
        </is>
      </c>
      <c r="E3633" s="14" t="n">
        <v>30001320</v>
      </c>
      <c r="F3633" s="14" t="inlineStr">
        <is>
          <t>ENCOSTO ESTOFADO BORD - CADEIRA MILÃO PÉ INTEIRO</t>
        </is>
      </c>
      <c r="G3633" s="14" t="inlineStr">
        <is>
          <t>49 COLA DE ESPUMA</t>
        </is>
      </c>
      <c r="H3633" s="14" t="inlineStr">
        <is>
          <t>49 COLA DE ESPUMA</t>
        </is>
      </c>
      <c r="I3633" s="9" t="inlineStr">
        <is>
          <t>49 COLA DE ESPUMA</t>
        </is>
      </c>
      <c r="J3633" s="9" t="n">
        <v>70</v>
      </c>
      <c r="K3633" s="14" t="n"/>
      <c r="L3633" s="14" t="n"/>
      <c r="M3633" s="14" t="n"/>
      <c r="N3633" s="14" t="n"/>
      <c r="O3633" s="14" t="n"/>
      <c r="P3633" s="14" t="n"/>
      <c r="Q3633" s="14" t="n"/>
      <c r="R3633" s="14" t="n"/>
      <c r="S3633" s="14" t="n"/>
      <c r="T3633" s="14" t="n"/>
      <c r="U3633" s="14" t="n"/>
      <c r="V3633" s="14" t="n"/>
      <c r="W3633" s="14" t="n"/>
      <c r="X3633" s="14" t="n"/>
      <c r="Y3633" s="14" t="n"/>
      <c r="Z3633" s="14" t="n"/>
      <c r="AA3633" s="11" t="n"/>
      <c r="AB3633" s="14">
        <f>B3633&amp;"|"&amp;I3633</f>
        <v/>
      </c>
      <c r="AC3633">
        <f>IF($B3633="","","|"&amp;SUBSTITUTE(TRIM(SUBSTITUTE(SUBSTITUTE(SUBSTITUTE(SUBSTITUTE(SUBSTITUTE(SUBSTITUTE(SUBSTITUTE(SUBSTITUTE(SUBSTITUTE(SUBSTITUTE(SUBSTITUTE(SUBSTITUTE(SUBSTITUTE(SUBSTITUTE(TRIM($B3633&amp;""),CHAR(10)," "),CHAR(13)," "),"."," "),";"," "),","," "),"/"," "),"+"," "),"-"," "),"  "," "),"  "," "),"  "," "),"  "," "),"  "," "),"  "," "))," ","|")&amp;"|")</f>
        <v/>
      </c>
      <c r="AD3633">
        <f>TRIM($I3633&amp;"")</f>
        <v/>
      </c>
    </row>
    <row r="3634" ht="36" customHeight="1">
      <c r="A3634" s="9" t="n">
        <v>46220</v>
      </c>
      <c r="B3634" s="14" t="inlineStr">
        <is>
          <t>10257</t>
        </is>
      </c>
      <c r="C3634" s="14" t="inlineStr">
        <is>
          <t>M/C 0723 (VERMELHO)</t>
        </is>
      </c>
      <c r="D3634" s="14" t="inlineStr">
        <is>
          <t>49 COLA DE ESPUMA</t>
        </is>
      </c>
      <c r="E3634" s="14" t="n">
        <v>30001412</v>
      </c>
      <c r="F3634" s="14" t="inlineStr">
        <is>
          <t>ENCOSTO ESTOFADO MENOR - CADEIRA PÉ INTEIRO</t>
        </is>
      </c>
      <c r="G3634" s="14" t="inlineStr">
        <is>
          <t>49 COLA DE ESPUMA</t>
        </is>
      </c>
      <c r="H3634" s="14" t="inlineStr">
        <is>
          <t>49 COLA DE ESPUMA</t>
        </is>
      </c>
      <c r="I3634" s="9" t="inlineStr">
        <is>
          <t>49 COLA DE ESPUMA</t>
        </is>
      </c>
      <c r="J3634" s="9" t="n">
        <v>284</v>
      </c>
      <c r="K3634" s="14" t="n"/>
      <c r="L3634" s="14" t="n"/>
      <c r="M3634" s="14" t="n"/>
      <c r="N3634" s="14" t="n"/>
      <c r="O3634" s="14" t="n"/>
      <c r="P3634" s="14" t="n"/>
      <c r="Q3634" s="14" t="n"/>
      <c r="R3634" s="14" t="n"/>
      <c r="S3634" s="14" t="n"/>
      <c r="T3634" s="14" t="n"/>
      <c r="U3634" s="14" t="n"/>
      <c r="V3634" s="14" t="n"/>
      <c r="W3634" s="14" t="n"/>
      <c r="X3634" s="14" t="n"/>
      <c r="Y3634" s="14" t="n"/>
      <c r="Z3634" s="14" t="n"/>
      <c r="AA3634" s="11" t="n"/>
      <c r="AB3634" s="14">
        <f>B3634&amp;"|"&amp;I3634</f>
        <v/>
      </c>
      <c r="AC3634">
        <f>IF($B3634="","","|"&amp;SUBSTITUTE(TRIM(SUBSTITUTE(SUBSTITUTE(SUBSTITUTE(SUBSTITUTE(SUBSTITUTE(SUBSTITUTE(SUBSTITUTE(SUBSTITUTE(SUBSTITUTE(SUBSTITUTE(SUBSTITUTE(SUBSTITUTE(SUBSTITUTE(SUBSTITUTE(TRIM($B3634&amp;""),CHAR(10)," "),CHAR(13)," "),"."," "),";"," "),","," "),"/"," "),"+"," "),"-"," "),"  "," "),"  "," "),"  "," "),"  "," "),"  "," "),"  "," "))," ","|")&amp;"|")</f>
        <v/>
      </c>
      <c r="AD3634">
        <f>TRIM($I3634&amp;"")</f>
        <v/>
      </c>
    </row>
    <row r="3635" ht="36" customHeight="1">
      <c r="A3635" s="9" t="n">
        <v>46220</v>
      </c>
      <c r="B3635" s="14" t="inlineStr">
        <is>
          <t>10257</t>
        </is>
      </c>
      <c r="C3635" s="14" t="inlineStr">
        <is>
          <t>M/C 0723 (VERMELHO)</t>
        </is>
      </c>
      <c r="D3635" s="14" t="inlineStr">
        <is>
          <t>49 COLA DE ESPUMA</t>
        </is>
      </c>
      <c r="E3635" s="14" t="n">
        <v>30003413</v>
      </c>
      <c r="F3635" s="14" t="inlineStr">
        <is>
          <t>ASSENTO ESTOFADO - CADEIRA DAKAR</t>
        </is>
      </c>
      <c r="G3635" s="14" t="inlineStr">
        <is>
          <t>49 COLA DE ESPUMA</t>
        </is>
      </c>
      <c r="H3635" s="14" t="inlineStr">
        <is>
          <t>49 COLA DE ESPUMA</t>
        </is>
      </c>
      <c r="I3635" s="9" t="inlineStr">
        <is>
          <t>49 COLA DE ESPUMA</t>
        </is>
      </c>
      <c r="J3635" s="9" t="n">
        <v>16</v>
      </c>
      <c r="K3635" s="14" t="n"/>
      <c r="L3635" s="14" t="n"/>
      <c r="M3635" s="14" t="n"/>
      <c r="N3635" s="14" t="n"/>
      <c r="O3635" s="14" t="n"/>
      <c r="P3635" s="14" t="n"/>
      <c r="Q3635" s="14" t="n"/>
      <c r="R3635" s="14" t="n"/>
      <c r="S3635" s="14" t="n"/>
      <c r="T3635" s="14" t="n"/>
      <c r="U3635" s="14" t="n"/>
      <c r="V3635" s="14" t="n"/>
      <c r="W3635" s="14" t="n"/>
      <c r="X3635" s="14" t="n"/>
      <c r="Y3635" s="14" t="n"/>
      <c r="Z3635" s="14" t="n"/>
      <c r="AA3635" s="11" t="n"/>
      <c r="AB3635" s="14">
        <f>B3635&amp;"|"&amp;I3635</f>
        <v/>
      </c>
      <c r="AC3635">
        <f>IF($B3635="","","|"&amp;SUBSTITUTE(TRIM(SUBSTITUTE(SUBSTITUTE(SUBSTITUTE(SUBSTITUTE(SUBSTITUTE(SUBSTITUTE(SUBSTITUTE(SUBSTITUTE(SUBSTITUTE(SUBSTITUTE(SUBSTITUTE(SUBSTITUTE(SUBSTITUTE(SUBSTITUTE(TRIM($B3635&amp;""),CHAR(10)," "),CHAR(13)," "),"."," "),";"," "),","," "),"/"," "),"+"," "),"-"," "),"  "," "),"  "," "),"  "," "),"  "," "),"  "," "),"  "," "))," ","|")&amp;"|")</f>
        <v/>
      </c>
      <c r="AD3635">
        <f>TRIM($I3635&amp;"")</f>
        <v/>
      </c>
    </row>
    <row r="3636" ht="36" customHeight="1">
      <c r="A3636" s="9" t="n">
        <v>46220</v>
      </c>
      <c r="B3636" s="14" t="inlineStr">
        <is>
          <t>10257</t>
        </is>
      </c>
      <c r="C3636" s="14" t="inlineStr">
        <is>
          <t>M/C 0723 (VERMELHO)</t>
        </is>
      </c>
      <c r="D3636" s="14" t="inlineStr">
        <is>
          <t>49 COLA DE ESPUMA</t>
        </is>
      </c>
      <c r="E3636" s="14" t="n">
        <v>30003920</v>
      </c>
      <c r="F3636" s="14" t="inlineStr">
        <is>
          <t>ENCOSTO ESTOFADO - CAD TRENTO</t>
        </is>
      </c>
      <c r="G3636" s="14" t="inlineStr">
        <is>
          <t>49 COLA DE ESPUMA</t>
        </is>
      </c>
      <c r="H3636" s="14" t="inlineStr">
        <is>
          <t>49 COLA DE ESPUMA</t>
        </is>
      </c>
      <c r="I3636" s="9" t="inlineStr">
        <is>
          <t>49 COLA DE ESPUMA</t>
        </is>
      </c>
      <c r="J3636" s="9" t="n">
        <v>16</v>
      </c>
      <c r="K3636" s="14" t="n"/>
      <c r="L3636" s="14" t="n"/>
      <c r="M3636" s="14" t="n"/>
      <c r="N3636" s="14" t="n"/>
      <c r="O3636" s="14" t="n"/>
      <c r="P3636" s="14" t="n"/>
      <c r="Q3636" s="14" t="n"/>
      <c r="R3636" s="14" t="n"/>
      <c r="S3636" s="14" t="n"/>
      <c r="T3636" s="14" t="n"/>
      <c r="U3636" s="14" t="n"/>
      <c r="V3636" s="14" t="n"/>
      <c r="W3636" s="14" t="n"/>
      <c r="X3636" s="14" t="n"/>
      <c r="Y3636" s="14" t="n"/>
      <c r="Z3636" s="14" t="n"/>
      <c r="AA3636" s="11" t="n"/>
      <c r="AB3636" s="14">
        <f>B3636&amp;"|"&amp;I3636</f>
        <v/>
      </c>
      <c r="AC3636">
        <f>IF($B3636="","","|"&amp;SUBSTITUTE(TRIM(SUBSTITUTE(SUBSTITUTE(SUBSTITUTE(SUBSTITUTE(SUBSTITUTE(SUBSTITUTE(SUBSTITUTE(SUBSTITUTE(SUBSTITUTE(SUBSTITUTE(SUBSTITUTE(SUBSTITUTE(SUBSTITUTE(SUBSTITUTE(TRIM($B3636&amp;""),CHAR(10)," "),CHAR(13)," "),"."," "),";"," "),","," "),"/"," "),"+"," "),"-"," "),"  "," "),"  "," "),"  "," "),"  "," "),"  "," "),"  "," "))," ","|")&amp;"|")</f>
        <v/>
      </c>
      <c r="AD3636">
        <f>TRIM($I3636&amp;"")</f>
        <v/>
      </c>
    </row>
    <row r="3637" ht="36" customHeight="1">
      <c r="A3637" s="9" t="n">
        <v>46220</v>
      </c>
      <c r="B3637" s="14" t="inlineStr">
        <is>
          <t>10257</t>
        </is>
      </c>
      <c r="C3637" s="14" t="inlineStr">
        <is>
          <t>M/C 0723 (VERMELHO)</t>
        </is>
      </c>
      <c r="D3637" s="14" t="inlineStr">
        <is>
          <t>49 COLA DE ESPUMA</t>
        </is>
      </c>
      <c r="E3637" s="14" t="n">
        <v>30001235</v>
      </c>
      <c r="F3637" s="14" t="inlineStr">
        <is>
          <t>ENCOSTO 680X430X20 D20</t>
        </is>
      </c>
      <c r="G3637" s="14" t="inlineStr">
        <is>
          <t>49 COLA DE ESPUMA</t>
        </is>
      </c>
      <c r="H3637" s="14" t="inlineStr">
        <is>
          <t>49 COLA DE ESPUMA</t>
        </is>
      </c>
      <c r="I3637" s="9" t="inlineStr">
        <is>
          <t>49 COLA DE ESPUMA</t>
        </is>
      </c>
      <c r="J3637" s="9" t="n">
        <v>296</v>
      </c>
      <c r="K3637" s="14" t="n"/>
      <c r="L3637" s="14" t="n"/>
      <c r="M3637" s="14" t="n"/>
      <c r="N3637" s="14" t="n"/>
      <c r="O3637" s="14" t="n"/>
      <c r="P3637" s="14" t="n"/>
      <c r="Q3637" s="14" t="n"/>
      <c r="R3637" s="14" t="n"/>
      <c r="S3637" s="14" t="n"/>
      <c r="T3637" s="14" t="n"/>
      <c r="U3637" s="14" t="n"/>
      <c r="V3637" s="14" t="n"/>
      <c r="W3637" s="14" t="n"/>
      <c r="X3637" s="14" t="n"/>
      <c r="Y3637" s="14" t="n"/>
      <c r="Z3637" s="14" t="n"/>
      <c r="AA3637" s="11" t="n"/>
      <c r="AB3637" s="14">
        <f>B3637&amp;"|"&amp;I3637</f>
        <v/>
      </c>
      <c r="AC3637">
        <f>IF($B3637="","","|"&amp;SUBSTITUTE(TRIM(SUBSTITUTE(SUBSTITUTE(SUBSTITUTE(SUBSTITUTE(SUBSTITUTE(SUBSTITUTE(SUBSTITUTE(SUBSTITUTE(SUBSTITUTE(SUBSTITUTE(SUBSTITUTE(SUBSTITUTE(SUBSTITUTE(SUBSTITUTE(TRIM($B3637&amp;""),CHAR(10)," "),CHAR(13)," "),"."," "),";"," "),","," "),"/"," "),"+"," "),"-"," "),"  "," "),"  "," "),"  "," "),"  "," "),"  "," "),"  "," "))," ","|")&amp;"|")</f>
        <v/>
      </c>
      <c r="AD3637">
        <f>TRIM($I3637&amp;"")</f>
        <v/>
      </c>
    </row>
    <row r="3638" ht="36" customHeight="1">
      <c r="A3638" s="9" t="n">
        <v>46220</v>
      </c>
      <c r="B3638" s="14" t="inlineStr">
        <is>
          <t>10257</t>
        </is>
      </c>
      <c r="C3638" s="14" t="inlineStr">
        <is>
          <t>M/C 0723 (VERMELHO)</t>
        </is>
      </c>
      <c r="D3638" s="14" t="inlineStr">
        <is>
          <t>49 COLA DE ESPUMA</t>
        </is>
      </c>
      <c r="E3638" s="14" t="n">
        <v>30004807</v>
      </c>
      <c r="F3638" s="14" t="inlineStr">
        <is>
          <t>ASSENTO ESTOFADO - CAD SANTIAGO</t>
        </is>
      </c>
      <c r="G3638" s="14" t="inlineStr">
        <is>
          <t>49 COLA DE ESPUMA</t>
        </is>
      </c>
      <c r="H3638" s="14" t="inlineStr">
        <is>
          <t>49 COLA DE ESPUMA</t>
        </is>
      </c>
      <c r="I3638" s="9" t="inlineStr">
        <is>
          <t>49 COLA DE ESPUMA</t>
        </is>
      </c>
      <c r="J3638" s="9" t="n">
        <v>386</v>
      </c>
      <c r="K3638" s="14" t="n"/>
      <c r="L3638" s="14" t="n"/>
      <c r="M3638" s="14" t="n"/>
      <c r="N3638" s="14" t="n">
        <v>46218</v>
      </c>
      <c r="O3638" s="14" t="n">
        <v>386</v>
      </c>
      <c r="P3638" s="14" t="n"/>
      <c r="Q3638" s="14" t="n"/>
      <c r="R3638" s="14" t="n"/>
      <c r="S3638" s="14" t="n"/>
      <c r="T3638" s="14">
        <f>IF(OR($J3638="",$O3638=""),"",$O3638/$J3638)</f>
        <v/>
      </c>
      <c r="U3638" s="14" t="inlineStr">
        <is>
          <t>Concluído</t>
        </is>
      </c>
      <c r="V3638" s="14" t="n"/>
      <c r="W3638" s="14" t="n"/>
      <c r="X3638" s="14" t="n"/>
      <c r="Y3638" s="14" t="n"/>
      <c r="Z3638" s="14" t="n"/>
      <c r="AA3638" s="11" t="n"/>
      <c r="AB3638" s="14">
        <f>B3638&amp;"|"&amp;I3638</f>
        <v/>
      </c>
      <c r="AC3638">
        <f>IF($B3638="","","|"&amp;SUBSTITUTE(TRIM(SUBSTITUTE(SUBSTITUTE(SUBSTITUTE(SUBSTITUTE(SUBSTITUTE(SUBSTITUTE(SUBSTITUTE(SUBSTITUTE(SUBSTITUTE(SUBSTITUTE(SUBSTITUTE(SUBSTITUTE(SUBSTITUTE(SUBSTITUTE(TRIM($B3638&amp;""),CHAR(10)," "),CHAR(13)," "),"."," "),";"," "),","," "),"/"," "),"+"," "),"-"," "),"  "," "),"  "," "),"  "," "),"  "," "),"  "," "),"  "," "))," ","|")&amp;"|")</f>
        <v/>
      </c>
      <c r="AD3638">
        <f>TRIM($I3638&amp;"")</f>
        <v/>
      </c>
    </row>
    <row r="3639" ht="36" customHeight="1">
      <c r="A3639" s="9" t="n">
        <v>46220</v>
      </c>
      <c r="B3639" s="14" t="inlineStr">
        <is>
          <t>10257</t>
        </is>
      </c>
      <c r="C3639" s="14" t="inlineStr">
        <is>
          <t>M/C 0723 (VERMELHO)</t>
        </is>
      </c>
      <c r="D3639" s="14" t="inlineStr">
        <is>
          <t>49 COLA DE ESPUMA</t>
        </is>
      </c>
      <c r="E3639" s="14" t="n">
        <v>30006805</v>
      </c>
      <c r="F3639" s="14" t="inlineStr">
        <is>
          <t>LATERAL ENCOSTO 610X90X10 D13 - CAD GENOVA</t>
        </is>
      </c>
      <c r="G3639" s="14" t="inlineStr">
        <is>
          <t>49 COLA DE ESPUMA</t>
        </is>
      </c>
      <c r="H3639" s="14" t="inlineStr">
        <is>
          <t>49 COLA DE ESPUMA</t>
        </is>
      </c>
      <c r="I3639" s="9" t="inlineStr">
        <is>
          <t>49 COLA DE ESPUMA</t>
        </is>
      </c>
      <c r="J3639" s="9" t="n">
        <v>24</v>
      </c>
      <c r="K3639" s="14" t="n"/>
      <c r="L3639" s="14" t="n"/>
      <c r="M3639" s="14" t="n"/>
      <c r="N3639" s="14" t="n"/>
      <c r="O3639" s="14" t="n"/>
      <c r="P3639" s="14" t="n"/>
      <c r="Q3639" s="14" t="n"/>
      <c r="R3639" s="14" t="n"/>
      <c r="S3639" s="14" t="n"/>
      <c r="T3639" s="14" t="n"/>
      <c r="U3639" s="14" t="n"/>
      <c r="V3639" s="14" t="n"/>
      <c r="W3639" s="14" t="n"/>
      <c r="X3639" s="14" t="n"/>
      <c r="Y3639" s="14" t="n"/>
      <c r="Z3639" s="14" t="n"/>
      <c r="AA3639" s="11" t="n"/>
      <c r="AB3639" s="14">
        <f>B3639&amp;"|"&amp;I3639</f>
        <v/>
      </c>
      <c r="AC3639">
        <f>IF($B3639="","","|"&amp;SUBSTITUTE(TRIM(SUBSTITUTE(SUBSTITUTE(SUBSTITUTE(SUBSTITUTE(SUBSTITUTE(SUBSTITUTE(SUBSTITUTE(SUBSTITUTE(SUBSTITUTE(SUBSTITUTE(SUBSTITUTE(SUBSTITUTE(SUBSTITUTE(SUBSTITUTE(TRIM($B3639&amp;""),CHAR(10)," "),CHAR(13)," "),"."," "),";"," "),","," "),"/"," "),"+"," "),"-"," "),"  "," "),"  "," "),"  "," "),"  "," "),"  "," "),"  "," "))," ","|")&amp;"|")</f>
        <v/>
      </c>
      <c r="AD3639">
        <f>TRIM($I3639&amp;"")</f>
        <v/>
      </c>
    </row>
    <row r="3640" ht="36" customHeight="1">
      <c r="A3640" s="9" t="n">
        <v>46220</v>
      </c>
      <c r="B3640" s="14" t="inlineStr">
        <is>
          <t>10257</t>
        </is>
      </c>
      <c r="C3640" s="14" t="inlineStr">
        <is>
          <t>M/C 0723 (VERMELHO)</t>
        </is>
      </c>
      <c r="D3640" s="14" t="inlineStr">
        <is>
          <t>49 COLA DE ESPUMA</t>
        </is>
      </c>
      <c r="E3640" s="14" t="n">
        <v>30006806</v>
      </c>
      <c r="F3640" s="14" t="inlineStr">
        <is>
          <t>ENCOSTO ESTOFADO - CADEIRA GENOVA</t>
        </is>
      </c>
      <c r="G3640" s="14" t="inlineStr">
        <is>
          <t>49 COLA DE ESPUMA</t>
        </is>
      </c>
      <c r="H3640" s="14" t="inlineStr">
        <is>
          <t>49 COLA DE ESPUMA</t>
        </is>
      </c>
      <c r="I3640" s="9" t="inlineStr">
        <is>
          <t>49 COLA DE ESPUMA</t>
        </is>
      </c>
      <c r="J3640" s="9" t="n">
        <v>12</v>
      </c>
      <c r="K3640" s="14" t="n"/>
      <c r="L3640" s="14" t="n"/>
      <c r="M3640" s="14" t="n"/>
      <c r="N3640" s="14" t="n"/>
      <c r="O3640" s="14" t="n"/>
      <c r="P3640" s="14" t="n"/>
      <c r="Q3640" s="14" t="n"/>
      <c r="R3640" s="14" t="n"/>
      <c r="S3640" s="14" t="n"/>
      <c r="T3640" s="14" t="n"/>
      <c r="U3640" s="14" t="n"/>
      <c r="V3640" s="14" t="n"/>
      <c r="W3640" s="14" t="n"/>
      <c r="X3640" s="14" t="n"/>
      <c r="Y3640" s="14" t="n"/>
      <c r="Z3640" s="14" t="n"/>
      <c r="AA3640" s="11" t="n"/>
      <c r="AB3640" s="14">
        <f>B3640&amp;"|"&amp;I3640</f>
        <v/>
      </c>
      <c r="AC3640">
        <f>IF($B3640="","","|"&amp;SUBSTITUTE(TRIM(SUBSTITUTE(SUBSTITUTE(SUBSTITUTE(SUBSTITUTE(SUBSTITUTE(SUBSTITUTE(SUBSTITUTE(SUBSTITUTE(SUBSTITUTE(SUBSTITUTE(SUBSTITUTE(SUBSTITUTE(SUBSTITUTE(SUBSTITUTE(TRIM($B3640&amp;""),CHAR(10)," "),CHAR(13)," "),"."," "),";"," "),","," "),"/"," "),"+"," "),"-"," "),"  "," "),"  "," "),"  "," "),"  "," "),"  "," "),"  "," "))," ","|")&amp;"|")</f>
        <v/>
      </c>
      <c r="AD3640">
        <f>TRIM($I3640&amp;"")</f>
        <v/>
      </c>
    </row>
    <row r="3641" ht="36" customHeight="1">
      <c r="A3641" s="9" t="n">
        <v>46219</v>
      </c>
      <c r="B3641" s="14" t="inlineStr">
        <is>
          <t>10257</t>
        </is>
      </c>
      <c r="C3641" s="14" t="inlineStr">
        <is>
          <t>M/C 0723 (VERMELHO)</t>
        </is>
      </c>
      <c r="D3641" s="14" t="inlineStr">
        <is>
          <t>9 COLADEIRAS</t>
        </is>
      </c>
      <c r="E3641" s="14" t="n">
        <v>20014005</v>
      </c>
      <c r="F3641" s="14" t="inlineStr">
        <is>
          <t>TAMPO 902X902X12 MDP - MESA DAKAR/MIAMI 0,90</t>
        </is>
      </c>
      <c r="G3641" s="14" t="inlineStr">
        <is>
          <t>9 COLADEIRAS</t>
        </is>
      </c>
      <c r="H3641" s="14" t="inlineStr">
        <is>
          <t>9 COLADEIRAS</t>
        </is>
      </c>
      <c r="I3641" s="9" t="inlineStr">
        <is>
          <t>9 COLADEIRAS</t>
        </is>
      </c>
      <c r="J3641" s="9" t="n">
        <v>1</v>
      </c>
      <c r="K3641" s="14" t="n"/>
      <c r="L3641" s="14" t="n"/>
      <c r="M3641" s="14" t="n"/>
      <c r="N3641" s="14" t="n">
        <v>46218</v>
      </c>
      <c r="O3641" s="14" t="n">
        <v>1</v>
      </c>
      <c r="P3641" s="14" t="n"/>
      <c r="Q3641" s="14" t="n"/>
      <c r="R3641" s="14" t="n"/>
      <c r="S3641" s="14" t="n"/>
      <c r="T3641" s="14">
        <f>IF(OR($J3641="",$O3641=""),"",$O3641/$J3641)</f>
        <v/>
      </c>
      <c r="U3641" s="14" t="inlineStr">
        <is>
          <t>Concluído</t>
        </is>
      </c>
      <c r="V3641" s="14" t="n"/>
      <c r="W3641" s="14" t="n"/>
      <c r="X3641" s="14" t="n"/>
      <c r="Y3641" s="14" t="n"/>
      <c r="Z3641" s="14" t="n"/>
      <c r="AA3641" s="11" t="n"/>
      <c r="AB3641" s="14">
        <f>B3641&amp;"|"&amp;I3641</f>
        <v/>
      </c>
      <c r="AC3641">
        <f>IF($B3641="","","|"&amp;SUBSTITUTE(TRIM(SUBSTITUTE(SUBSTITUTE(SUBSTITUTE(SUBSTITUTE(SUBSTITUTE(SUBSTITUTE(SUBSTITUTE(SUBSTITUTE(SUBSTITUTE(SUBSTITUTE(SUBSTITUTE(SUBSTITUTE(SUBSTITUTE(SUBSTITUTE(TRIM($B3641&amp;""),CHAR(10)," "),CHAR(13)," "),"."," "),";"," "),","," "),"/"," "),"+"," "),"-"," "),"  "," "),"  "," "),"  "," "),"  "," "),"  "," "),"  "," "))," ","|")&amp;"|")</f>
        <v/>
      </c>
      <c r="AD3641">
        <f>TRIM($I3641&amp;"")</f>
        <v/>
      </c>
    </row>
    <row r="3642" ht="36" customHeight="1">
      <c r="A3642" s="9" t="n">
        <v>46219</v>
      </c>
      <c r="B3642" s="14" t="inlineStr">
        <is>
          <t>10257</t>
        </is>
      </c>
      <c r="C3642" s="14" t="inlineStr">
        <is>
          <t>M/C 0723 (VERMELHO)</t>
        </is>
      </c>
      <c r="D3642" s="14" t="inlineStr">
        <is>
          <t>9 COLADEIRAS</t>
        </is>
      </c>
      <c r="E3642" s="14" t="n">
        <v>20014205</v>
      </c>
      <c r="F3642" s="14" t="inlineStr">
        <is>
          <t>(1) TAMPO 1602X802X12 MDP - MESA DAKAR/MIAMI 1,60</t>
        </is>
      </c>
      <c r="G3642" s="14" t="inlineStr">
        <is>
          <t>9 COLADEIRAS</t>
        </is>
      </c>
      <c r="H3642" s="14" t="inlineStr">
        <is>
          <t>9 COLADEIRAS</t>
        </is>
      </c>
      <c r="I3642" s="9" t="inlineStr">
        <is>
          <t>9 COLADEIRAS</t>
        </is>
      </c>
      <c r="J3642" s="9" t="n">
        <v>30</v>
      </c>
      <c r="K3642" s="14" t="n"/>
      <c r="L3642" s="14" t="n"/>
      <c r="M3642" s="14" t="n"/>
      <c r="N3642" s="14" t="n">
        <v>46218</v>
      </c>
      <c r="O3642" s="14" t="n">
        <v>30</v>
      </c>
      <c r="P3642" s="14" t="n"/>
      <c r="Q3642" s="14" t="n"/>
      <c r="R3642" s="14" t="n"/>
      <c r="S3642" s="14" t="n"/>
      <c r="T3642" s="14">
        <f>IF(OR($J3642="",$O3642=""),"",$O3642/$J3642)</f>
        <v/>
      </c>
      <c r="U3642" s="14" t="inlineStr">
        <is>
          <t>Concluído</t>
        </is>
      </c>
      <c r="V3642" s="14" t="n"/>
      <c r="W3642" s="14" t="n"/>
      <c r="X3642" s="14" t="n"/>
      <c r="Y3642" s="14" t="n"/>
      <c r="Z3642" s="14" t="n"/>
      <c r="AA3642" s="11" t="n"/>
      <c r="AB3642" s="14">
        <f>B3642&amp;"|"&amp;I3642</f>
        <v/>
      </c>
      <c r="AC3642">
        <f>IF($B3642="","","|"&amp;SUBSTITUTE(TRIM(SUBSTITUTE(SUBSTITUTE(SUBSTITUTE(SUBSTITUTE(SUBSTITUTE(SUBSTITUTE(SUBSTITUTE(SUBSTITUTE(SUBSTITUTE(SUBSTITUTE(SUBSTITUTE(SUBSTITUTE(SUBSTITUTE(SUBSTITUTE(TRIM($B3642&amp;""),CHAR(10)," "),CHAR(13)," "),"."," "),";"," "),","," "),"/"," "),"+"," "),"-"," "),"  "," "),"  "," "),"  "," "),"  "," "),"  "," "),"  "," "))," ","|")&amp;"|")</f>
        <v/>
      </c>
      <c r="AD3642">
        <f>TRIM($I3642&amp;"")</f>
        <v/>
      </c>
    </row>
    <row r="3643" ht="36" customHeight="1">
      <c r="A3643" s="9" t="n">
        <v>46219</v>
      </c>
      <c r="B3643" s="14" t="inlineStr">
        <is>
          <t>10257</t>
        </is>
      </c>
      <c r="C3643" s="14" t="inlineStr">
        <is>
          <t>M/C 0723 (VERMELHO)</t>
        </is>
      </c>
      <c r="D3643" s="14" t="inlineStr">
        <is>
          <t>9 COLADEIRAS</t>
        </is>
      </c>
      <c r="E3643" s="14" t="n">
        <v>20014305</v>
      </c>
      <c r="F3643" s="14" t="inlineStr">
        <is>
          <t>(1) TAMPO 1202X802X12 MDP - MESA DAKAR/MIAMI 1,20</t>
        </is>
      </c>
      <c r="G3643" s="14" t="inlineStr">
        <is>
          <t>9 COLADEIRAS</t>
        </is>
      </c>
      <c r="H3643" s="14" t="inlineStr">
        <is>
          <t>9 COLADEIRAS</t>
        </is>
      </c>
      <c r="I3643" s="9" t="inlineStr">
        <is>
          <t>9 COLADEIRAS</t>
        </is>
      </c>
      <c r="J3643" s="9" t="n">
        <v>40</v>
      </c>
      <c r="K3643" s="14" t="n"/>
      <c r="L3643" s="14" t="n"/>
      <c r="M3643" s="14" t="n"/>
      <c r="N3643" s="14" t="n">
        <v>46218</v>
      </c>
      <c r="O3643" s="14" t="n">
        <v>40</v>
      </c>
      <c r="P3643" s="14" t="n"/>
      <c r="Q3643" s="14" t="n"/>
      <c r="R3643" s="14" t="n"/>
      <c r="S3643" s="14" t="n"/>
      <c r="T3643" s="14">
        <f>IF(OR($J3643="",$O3643=""),"",$O3643/$J3643)</f>
        <v/>
      </c>
      <c r="U3643" s="14" t="inlineStr">
        <is>
          <t>Concluído</t>
        </is>
      </c>
      <c r="V3643" s="14" t="n"/>
      <c r="W3643" s="14" t="n"/>
      <c r="X3643" s="14" t="n"/>
      <c r="Y3643" s="14" t="n"/>
      <c r="Z3643" s="14" t="n"/>
      <c r="AA3643" s="11" t="n"/>
      <c r="AB3643" s="14">
        <f>B3643&amp;"|"&amp;I3643</f>
        <v/>
      </c>
      <c r="AC3643">
        <f>IF($B3643="","","|"&amp;SUBSTITUTE(TRIM(SUBSTITUTE(SUBSTITUTE(SUBSTITUTE(SUBSTITUTE(SUBSTITUTE(SUBSTITUTE(SUBSTITUTE(SUBSTITUTE(SUBSTITUTE(SUBSTITUTE(SUBSTITUTE(SUBSTITUTE(SUBSTITUTE(SUBSTITUTE(TRIM($B3643&amp;""),CHAR(10)," "),CHAR(13)," "),"."," "),";"," "),","," "),"/"," "),"+"," "),"-"," "),"  "," "),"  "," "),"  "," "),"  "," "),"  "," "),"  "," "))," ","|")&amp;"|")</f>
        <v/>
      </c>
      <c r="AD3643">
        <f>TRIM($I3643&amp;"")</f>
        <v/>
      </c>
    </row>
    <row r="3644" ht="36" customHeight="1">
      <c r="A3644" s="9" t="n">
        <v>46219</v>
      </c>
      <c r="B3644" s="14" t="inlineStr">
        <is>
          <t>10257</t>
        </is>
      </c>
      <c r="C3644" s="14" t="inlineStr">
        <is>
          <t>M/C 0723 (VERMELHO)</t>
        </is>
      </c>
      <c r="D3644" s="14" t="inlineStr">
        <is>
          <t>9 COLADEIRAS</t>
        </is>
      </c>
      <c r="E3644" s="14" t="n">
        <v>30083502</v>
      </c>
      <c r="F3644" s="14" t="inlineStr">
        <is>
          <t>(2) LAT BASE EXTERNA 780X455X12 MDP-MESA TRENTO</t>
        </is>
      </c>
      <c r="G3644" s="14" t="inlineStr">
        <is>
          <t>9 COLADEIRAS</t>
        </is>
      </c>
      <c r="H3644" s="14" t="inlineStr">
        <is>
          <t>9 COLADEIRAS</t>
        </is>
      </c>
      <c r="I3644" s="9" t="inlineStr">
        <is>
          <t>9 COLADEIRAS</t>
        </is>
      </c>
      <c r="J3644" s="9" t="n">
        <v>4</v>
      </c>
      <c r="K3644" s="14" t="n"/>
      <c r="L3644" s="14" t="n"/>
      <c r="M3644" s="14" t="n"/>
      <c r="N3644" s="14" t="n">
        <v>46218</v>
      </c>
      <c r="O3644" s="14" t="n">
        <v>4</v>
      </c>
      <c r="P3644" s="14" t="n"/>
      <c r="Q3644" s="14" t="n"/>
      <c r="R3644" s="14" t="n"/>
      <c r="S3644" s="14" t="n"/>
      <c r="T3644" s="14">
        <f>IF(OR($J3644="",$O3644=""),"",$O3644/$J3644)</f>
        <v/>
      </c>
      <c r="U3644" s="14" t="inlineStr">
        <is>
          <t>Concluído</t>
        </is>
      </c>
      <c r="V3644" s="14" t="n"/>
      <c r="W3644" s="14" t="n"/>
      <c r="X3644" s="14" t="n"/>
      <c r="Y3644" s="14" t="n"/>
      <c r="Z3644" s="14" t="n"/>
      <c r="AA3644" s="11" t="n"/>
      <c r="AB3644" s="14">
        <f>B3644&amp;"|"&amp;I3644</f>
        <v/>
      </c>
      <c r="AC3644">
        <f>IF($B3644="","","|"&amp;SUBSTITUTE(TRIM(SUBSTITUTE(SUBSTITUTE(SUBSTITUTE(SUBSTITUTE(SUBSTITUTE(SUBSTITUTE(SUBSTITUTE(SUBSTITUTE(SUBSTITUTE(SUBSTITUTE(SUBSTITUTE(SUBSTITUTE(SUBSTITUTE(SUBSTITUTE(TRIM($B3644&amp;""),CHAR(10)," "),CHAR(13)," "),"."," "),";"," "),","," "),"/"," "),"+"," "),"-"," "),"  "," "),"  "," "),"  "," "),"  "," "),"  "," "),"  "," "))," ","|")&amp;"|")</f>
        <v/>
      </c>
      <c r="AD3644">
        <f>TRIM($I3644&amp;"")</f>
        <v/>
      </c>
    </row>
    <row r="3645" ht="36" customHeight="1">
      <c r="A3645" s="9" t="n">
        <v>46219</v>
      </c>
      <c r="B3645" s="14" t="inlineStr">
        <is>
          <t>10257</t>
        </is>
      </c>
      <c r="C3645" s="14" t="inlineStr">
        <is>
          <t>M/C 0723 (VERMELHO)</t>
        </is>
      </c>
      <c r="D3645" s="14" t="inlineStr">
        <is>
          <t>9 COLADEIRAS</t>
        </is>
      </c>
      <c r="E3645" s="14" t="n">
        <v>20017010</v>
      </c>
      <c r="F3645" s="14" t="inlineStr">
        <is>
          <t>TAMPO 902X902X15 MDP - MESA TRENTO 0,90</t>
        </is>
      </c>
      <c r="G3645" s="14" t="inlineStr">
        <is>
          <t>9 COLADEIRAS</t>
        </is>
      </c>
      <c r="H3645" s="14" t="inlineStr">
        <is>
          <t>9 COLADEIRAS</t>
        </is>
      </c>
      <c r="I3645" s="9" t="inlineStr">
        <is>
          <t>9 COLADEIRAS</t>
        </is>
      </c>
      <c r="J3645" s="9" t="n">
        <v>2</v>
      </c>
      <c r="K3645" s="14" t="n"/>
      <c r="L3645" s="14" t="n"/>
      <c r="M3645" s="14" t="n"/>
      <c r="N3645" s="14" t="n">
        <v>46218</v>
      </c>
      <c r="O3645" s="14" t="n">
        <v>2</v>
      </c>
      <c r="P3645" s="14" t="n"/>
      <c r="Q3645" s="14" t="n"/>
      <c r="R3645" s="14" t="n"/>
      <c r="S3645" s="14" t="n"/>
      <c r="T3645" s="14">
        <f>IF(OR($J3645="",$O3645=""),"",$O3645/$J3645)</f>
        <v/>
      </c>
      <c r="U3645" s="14" t="inlineStr">
        <is>
          <t>Concluído</t>
        </is>
      </c>
      <c r="V3645" s="14" t="n"/>
      <c r="W3645" s="14" t="n"/>
      <c r="X3645" s="14" t="n"/>
      <c r="Y3645" s="14" t="n"/>
      <c r="Z3645" s="14" t="n"/>
      <c r="AA3645" s="11" t="n"/>
      <c r="AB3645" s="14">
        <f>B3645&amp;"|"&amp;I3645</f>
        <v/>
      </c>
      <c r="AC3645">
        <f>IF($B3645="","","|"&amp;SUBSTITUTE(TRIM(SUBSTITUTE(SUBSTITUTE(SUBSTITUTE(SUBSTITUTE(SUBSTITUTE(SUBSTITUTE(SUBSTITUTE(SUBSTITUTE(SUBSTITUTE(SUBSTITUTE(SUBSTITUTE(SUBSTITUTE(SUBSTITUTE(SUBSTITUTE(TRIM($B3645&amp;""),CHAR(10)," "),CHAR(13)," "),"."," "),";"," "),","," "),"/"," "),"+"," "),"-"," "),"  "," "),"  "," "),"  "," "),"  "," "),"  "," "),"  "," "))," ","|")&amp;"|")</f>
        <v/>
      </c>
      <c r="AD3645">
        <f>TRIM($I3645&amp;"")</f>
        <v/>
      </c>
    </row>
    <row r="3646" ht="36" customHeight="1">
      <c r="A3646" s="9" t="n">
        <v>46219</v>
      </c>
      <c r="B3646" s="14" t="inlineStr">
        <is>
          <t>10257</t>
        </is>
      </c>
      <c r="C3646" s="14" t="inlineStr">
        <is>
          <t>M/C 0723 (VERMELHO)</t>
        </is>
      </c>
      <c r="D3646" s="14" t="inlineStr">
        <is>
          <t>9 COLADEIRAS</t>
        </is>
      </c>
      <c r="E3646" s="14" t="n">
        <v>30080004</v>
      </c>
      <c r="F3646" s="14" t="inlineStr">
        <is>
          <t>(6)TRAV. MAIOR 1320X65 (135)X15 MDP-AMST.1,36X1,36</t>
        </is>
      </c>
      <c r="G3646" s="14" t="inlineStr">
        <is>
          <t>9 COLADEIRAS</t>
        </is>
      </c>
      <c r="H3646" s="14" t="inlineStr">
        <is>
          <t>9 COLADEIRAS</t>
        </is>
      </c>
      <c r="I3646" s="9" t="inlineStr">
        <is>
          <t>9 COLADEIRAS</t>
        </is>
      </c>
      <c r="J3646" s="9" t="n">
        <v>20</v>
      </c>
      <c r="K3646" s="14" t="n"/>
      <c r="L3646" s="14" t="n"/>
      <c r="M3646" s="14" t="n"/>
      <c r="N3646" s="14" t="n">
        <v>46218</v>
      </c>
      <c r="O3646" s="14" t="n">
        <v>20</v>
      </c>
      <c r="P3646" s="14" t="n"/>
      <c r="Q3646" s="14" t="n"/>
      <c r="R3646" s="14" t="n"/>
      <c r="S3646" s="14" t="n"/>
      <c r="T3646" s="14">
        <f>IF(OR($J3646="",$O3646=""),"",$O3646/$J3646)</f>
        <v/>
      </c>
      <c r="U3646" s="14" t="inlineStr">
        <is>
          <t>Concluído</t>
        </is>
      </c>
      <c r="V3646" s="14" t="n"/>
      <c r="W3646" s="14" t="n"/>
      <c r="X3646" s="14" t="n"/>
      <c r="Y3646" s="14" t="n"/>
      <c r="Z3646" s="14" t="n"/>
      <c r="AA3646" s="11" t="n"/>
      <c r="AB3646" s="14">
        <f>B3646&amp;"|"&amp;I3646</f>
        <v/>
      </c>
      <c r="AC3646">
        <f>IF($B3646="","","|"&amp;SUBSTITUTE(TRIM(SUBSTITUTE(SUBSTITUTE(SUBSTITUTE(SUBSTITUTE(SUBSTITUTE(SUBSTITUTE(SUBSTITUTE(SUBSTITUTE(SUBSTITUTE(SUBSTITUTE(SUBSTITUTE(SUBSTITUTE(SUBSTITUTE(SUBSTITUTE(TRIM($B3646&amp;""),CHAR(10)," "),CHAR(13)," "),"."," "),";"," "),","," "),"/"," "),"+"," "),"-"," "),"  "," "),"  "," "),"  "," "),"  "," "),"  "," "),"  "," "))," ","|")&amp;"|")</f>
        <v/>
      </c>
      <c r="AD3646">
        <f>TRIM($I3646&amp;"")</f>
        <v/>
      </c>
    </row>
    <row r="3647" ht="36" customHeight="1">
      <c r="A3647" s="9" t="n">
        <v>46219</v>
      </c>
      <c r="B3647" s="14" t="inlineStr">
        <is>
          <t>10257</t>
        </is>
      </c>
      <c r="C3647" s="14" t="inlineStr">
        <is>
          <t>M/C 0723 (VERMELHO)</t>
        </is>
      </c>
      <c r="D3647" s="14" t="inlineStr">
        <is>
          <t>9 COLADEIRAS</t>
        </is>
      </c>
      <c r="E3647" s="14" t="n">
        <v>30080005</v>
      </c>
      <c r="F3647" s="14" t="inlineStr">
        <is>
          <t>(5) TRAV. MENOR1190X65X15 MDP-MESA AMST.1,36X1,36</t>
        </is>
      </c>
      <c r="G3647" s="14" t="inlineStr">
        <is>
          <t>9 COLADEIRAS</t>
        </is>
      </c>
      <c r="H3647" s="14" t="inlineStr">
        <is>
          <t>9 COLADEIRAS</t>
        </is>
      </c>
      <c r="I3647" s="9" t="inlineStr">
        <is>
          <t>9 COLADEIRAS</t>
        </is>
      </c>
      <c r="J3647" s="9" t="n">
        <v>20</v>
      </c>
      <c r="K3647" s="14" t="n"/>
      <c r="L3647" s="14" t="n"/>
      <c r="M3647" s="14" t="n"/>
      <c r="N3647" s="14" t="n">
        <v>46218</v>
      </c>
      <c r="O3647" s="14" t="n">
        <v>20</v>
      </c>
      <c r="P3647" s="14" t="n"/>
      <c r="Q3647" s="14" t="n"/>
      <c r="R3647" s="14" t="n"/>
      <c r="S3647" s="14" t="n"/>
      <c r="T3647" s="14">
        <f>IF(OR($J3647="",$O3647=""),"",$O3647/$J3647)</f>
        <v/>
      </c>
      <c r="U3647" s="14" t="inlineStr">
        <is>
          <t>Concluído</t>
        </is>
      </c>
      <c r="V3647" s="14" t="n"/>
      <c r="W3647" s="14" t="n"/>
      <c r="X3647" s="14" t="n"/>
      <c r="Y3647" s="14" t="n"/>
      <c r="Z3647" s="14" t="n"/>
      <c r="AA3647" s="11" t="n"/>
      <c r="AB3647" s="14">
        <f>B3647&amp;"|"&amp;I3647</f>
        <v/>
      </c>
      <c r="AC3647">
        <f>IF($B3647="","","|"&amp;SUBSTITUTE(TRIM(SUBSTITUTE(SUBSTITUTE(SUBSTITUTE(SUBSTITUTE(SUBSTITUTE(SUBSTITUTE(SUBSTITUTE(SUBSTITUTE(SUBSTITUTE(SUBSTITUTE(SUBSTITUTE(SUBSTITUTE(SUBSTITUTE(SUBSTITUTE(TRIM($B3647&amp;""),CHAR(10)," "),CHAR(13)," "),"."," "),";"," "),","," "),"/"," "),"+"," "),"-"," "),"  "," "),"  "," "),"  "," "),"  "," "),"  "," "),"  "," "))," ","|")&amp;"|")</f>
        <v/>
      </c>
      <c r="AD3647">
        <f>TRIM($I3647&amp;"")</f>
        <v/>
      </c>
    </row>
    <row r="3648" ht="36" customHeight="1">
      <c r="A3648" s="9" t="n">
        <v>46219</v>
      </c>
      <c r="B3648" s="14" t="inlineStr">
        <is>
          <t>10257</t>
        </is>
      </c>
      <c r="C3648" s="14" t="inlineStr">
        <is>
          <t>M/C 0723 (VERMELHO)</t>
        </is>
      </c>
      <c r="D3648" s="14" t="inlineStr">
        <is>
          <t>9 COLADEIRAS</t>
        </is>
      </c>
      <c r="E3648" s="14" t="n">
        <v>20019003</v>
      </c>
      <c r="F3648" s="14" t="inlineStr">
        <is>
          <t>(5) BASE 474X152X12 MDF - MESA SANTIAGO</t>
        </is>
      </c>
      <c r="G3648" s="14" t="inlineStr">
        <is>
          <t>9 COLADEIRAS</t>
        </is>
      </c>
      <c r="H3648" s="14" t="inlineStr">
        <is>
          <t>9 COLADEIRAS</t>
        </is>
      </c>
      <c r="I3648" s="9" t="inlineStr">
        <is>
          <t>9 COLADEIRAS</t>
        </is>
      </c>
      <c r="J3648" s="9" t="n">
        <v>24</v>
      </c>
      <c r="K3648" s="14" t="n"/>
      <c r="L3648" s="14" t="n"/>
      <c r="M3648" s="14" t="n"/>
      <c r="N3648" s="14" t="n">
        <v>46218</v>
      </c>
      <c r="O3648" s="14" t="n">
        <v>24</v>
      </c>
      <c r="P3648" s="14" t="n"/>
      <c r="Q3648" s="14" t="n"/>
      <c r="R3648" s="14" t="n"/>
      <c r="S3648" s="14" t="n"/>
      <c r="T3648" s="14">
        <f>IF(OR($J3648="",$O3648=""),"",$O3648/$J3648)</f>
        <v/>
      </c>
      <c r="U3648" s="14" t="inlineStr">
        <is>
          <t>Concluído</t>
        </is>
      </c>
      <c r="V3648" s="14" t="n"/>
      <c r="W3648" s="14" t="n"/>
      <c r="X3648" s="14" t="n"/>
      <c r="Y3648" s="14" t="n"/>
      <c r="Z3648" s="14" t="n"/>
      <c r="AA3648" s="11" t="n"/>
      <c r="AB3648" s="14">
        <f>B3648&amp;"|"&amp;I3648</f>
        <v/>
      </c>
      <c r="AC3648">
        <f>IF($B3648="","","|"&amp;SUBSTITUTE(TRIM(SUBSTITUTE(SUBSTITUTE(SUBSTITUTE(SUBSTITUTE(SUBSTITUTE(SUBSTITUTE(SUBSTITUTE(SUBSTITUTE(SUBSTITUTE(SUBSTITUTE(SUBSTITUTE(SUBSTITUTE(SUBSTITUTE(SUBSTITUTE(TRIM($B3648&amp;""),CHAR(10)," "),CHAR(13)," "),"."," "),";"," "),","," "),"/"," "),"+"," "),"-"," "),"  "," "),"  "," "),"  "," "),"  "," "),"  "," "),"  "," "))," ","|")&amp;"|")</f>
        <v/>
      </c>
      <c r="AD3648">
        <f>TRIM($I3648&amp;"")</f>
        <v/>
      </c>
    </row>
    <row r="3649" ht="36" customHeight="1">
      <c r="A3649" s="9" t="n">
        <v>46219</v>
      </c>
      <c r="B3649" s="14" t="inlineStr">
        <is>
          <t>10257</t>
        </is>
      </c>
      <c r="C3649" s="14" t="inlineStr">
        <is>
          <t>M/C 0723 (VERMELHO)</t>
        </is>
      </c>
      <c r="D3649" s="14" t="inlineStr">
        <is>
          <t>9 COLADEIRAS</t>
        </is>
      </c>
      <c r="E3649" s="14" t="n">
        <v>20019005</v>
      </c>
      <c r="F3649" s="14" t="inlineStr">
        <is>
          <t>RIPA 751X70X12 MDF - MESA SANTIAGO</t>
        </is>
      </c>
      <c r="G3649" s="14" t="inlineStr">
        <is>
          <t>9 COLADEIRAS</t>
        </is>
      </c>
      <c r="H3649" s="14" t="inlineStr">
        <is>
          <t>9 COLADEIRAS</t>
        </is>
      </c>
      <c r="I3649" s="9" t="inlineStr">
        <is>
          <t>9 COLADEIRAS</t>
        </is>
      </c>
      <c r="J3649" s="9" t="n">
        <v>348</v>
      </c>
      <c r="K3649" s="14" t="n"/>
      <c r="L3649" s="14" t="n"/>
      <c r="M3649" s="14" t="n"/>
      <c r="N3649" s="14" t="n">
        <v>46218</v>
      </c>
      <c r="O3649" s="14" t="n">
        <v>348</v>
      </c>
      <c r="P3649" s="14" t="n"/>
      <c r="Q3649" s="14" t="n"/>
      <c r="R3649" s="14" t="n"/>
      <c r="S3649" s="14" t="n"/>
      <c r="T3649" s="14">
        <f>IF(OR($J3649="",$O3649=""),"",$O3649/$J3649)</f>
        <v/>
      </c>
      <c r="U3649" s="14" t="inlineStr">
        <is>
          <t>Concluído</t>
        </is>
      </c>
      <c r="V3649" s="14" t="n"/>
      <c r="W3649" s="14" t="n"/>
      <c r="X3649" s="14" t="n"/>
      <c r="Y3649" s="14" t="n"/>
      <c r="Z3649" s="14" t="n"/>
      <c r="AA3649" s="11" t="n"/>
      <c r="AB3649" s="14">
        <f>B3649&amp;"|"&amp;I3649</f>
        <v/>
      </c>
      <c r="AC3649">
        <f>IF($B3649="","","|"&amp;SUBSTITUTE(TRIM(SUBSTITUTE(SUBSTITUTE(SUBSTITUTE(SUBSTITUTE(SUBSTITUTE(SUBSTITUTE(SUBSTITUTE(SUBSTITUTE(SUBSTITUTE(SUBSTITUTE(SUBSTITUTE(SUBSTITUTE(SUBSTITUTE(SUBSTITUTE(TRIM($B3649&amp;""),CHAR(10)," "),CHAR(13)," "),"."," "),";"," "),","," "),"/"," "),"+"," "),"-"," "),"  "," "),"  "," "),"  "," "),"  "," "),"  "," "),"  "," "))," ","|")&amp;"|")</f>
        <v/>
      </c>
      <c r="AD3649">
        <f>TRIM($I3649&amp;"")</f>
        <v/>
      </c>
    </row>
    <row r="3650" ht="36" customHeight="1">
      <c r="A3650" s="9" t="n">
        <v>46219</v>
      </c>
      <c r="B3650" s="14" t="inlineStr">
        <is>
          <t>10257</t>
        </is>
      </c>
      <c r="C3650" s="14" t="inlineStr">
        <is>
          <t>M/C 0723 (VERMELHO)</t>
        </is>
      </c>
      <c r="D3650" s="14" t="inlineStr">
        <is>
          <t>9 COLADEIRAS</t>
        </is>
      </c>
      <c r="E3650" s="14" t="n">
        <v>20019603</v>
      </c>
      <c r="F3650" s="14" t="inlineStr">
        <is>
          <t>(3) BASE 572X572X12 MDF - MESA SANTIAGO 1,36</t>
        </is>
      </c>
      <c r="G3650" s="14" t="inlineStr">
        <is>
          <t>9 COLADEIRAS</t>
        </is>
      </c>
      <c r="H3650" s="14" t="inlineStr">
        <is>
          <t>9 COLADEIRAS</t>
        </is>
      </c>
      <c r="I3650" s="9" t="inlineStr">
        <is>
          <t>9 COLADEIRAS</t>
        </is>
      </c>
      <c r="J3650" s="9" t="n">
        <v>9</v>
      </c>
      <c r="K3650" s="14" t="n"/>
      <c r="L3650" s="14" t="n"/>
      <c r="M3650" s="14" t="n"/>
      <c r="N3650" s="14" t="n">
        <v>46218</v>
      </c>
      <c r="O3650" s="14" t="n">
        <v>9</v>
      </c>
      <c r="P3650" s="14" t="n"/>
      <c r="Q3650" s="14" t="n"/>
      <c r="R3650" s="14" t="n"/>
      <c r="S3650" s="14" t="n"/>
      <c r="T3650" s="14">
        <f>IF(OR($J3650="",$O3650=""),"",$O3650/$J3650)</f>
        <v/>
      </c>
      <c r="U3650" s="14" t="inlineStr">
        <is>
          <t>Concluído</t>
        </is>
      </c>
      <c r="V3650" s="14" t="n"/>
      <c r="W3650" s="14" t="n"/>
      <c r="X3650" s="14" t="n"/>
      <c r="Y3650" s="14" t="n"/>
      <c r="Z3650" s="14" t="n"/>
      <c r="AA3650" s="11" t="n"/>
      <c r="AB3650" s="14">
        <f>B3650&amp;"|"&amp;I3650</f>
        <v/>
      </c>
      <c r="AC3650">
        <f>IF($B3650="","","|"&amp;SUBSTITUTE(TRIM(SUBSTITUTE(SUBSTITUTE(SUBSTITUTE(SUBSTITUTE(SUBSTITUTE(SUBSTITUTE(SUBSTITUTE(SUBSTITUTE(SUBSTITUTE(SUBSTITUTE(SUBSTITUTE(SUBSTITUTE(SUBSTITUTE(SUBSTITUTE(TRIM($B3650&amp;""),CHAR(10)," "),CHAR(13)," "),"."," "),";"," "),","," "),"/"," "),"+"," "),"-"," "),"  "," "),"  "," "),"  "," "),"  "," "),"  "," "),"  "," "))," ","|")&amp;"|")</f>
        <v/>
      </c>
      <c r="AD3650">
        <f>TRIM($I3650&amp;"")</f>
        <v/>
      </c>
    </row>
    <row r="3651" ht="36" customHeight="1">
      <c r="A3651" s="9" t="n">
        <v>46219</v>
      </c>
      <c r="B3651" s="14" t="inlineStr">
        <is>
          <t>10257</t>
        </is>
      </c>
      <c r="C3651" s="14" t="inlineStr">
        <is>
          <t>M/C 0723 (VERMELHO)</t>
        </is>
      </c>
      <c r="D3651" s="14" t="inlineStr">
        <is>
          <t>9 COLADEIRAS</t>
        </is>
      </c>
      <c r="E3651" s="14" t="n">
        <v>20019606</v>
      </c>
      <c r="F3651" s="14" t="inlineStr">
        <is>
          <t>(1-6) LATERAL RIPADA - MESA SANTIAGO 1,36</t>
        </is>
      </c>
      <c r="G3651" s="14" t="inlineStr">
        <is>
          <t>9 COLADEIRAS</t>
        </is>
      </c>
      <c r="H3651" s="14" t="inlineStr">
        <is>
          <t>9 COLADEIRAS</t>
        </is>
      </c>
      <c r="I3651" s="9" t="inlineStr">
        <is>
          <t>9 COLADEIRAS</t>
        </is>
      </c>
      <c r="J3651" s="9" t="n">
        <v>18</v>
      </c>
      <c r="K3651" s="14" t="n"/>
      <c r="L3651" s="14" t="n"/>
      <c r="M3651" s="14" t="n"/>
      <c r="N3651" s="14" t="n">
        <v>46217</v>
      </c>
      <c r="O3651" s="14" t="n">
        <v>18</v>
      </c>
      <c r="P3651" s="14" t="n"/>
      <c r="Q3651" s="14" t="n"/>
      <c r="R3651" s="14" t="n"/>
      <c r="S3651" s="14" t="n"/>
      <c r="T3651" s="14">
        <f>IF(OR($J3651="",$O3651=""),"",$O3651/$J3651)</f>
        <v/>
      </c>
      <c r="U3651" s="14" t="inlineStr">
        <is>
          <t>Concluído</t>
        </is>
      </c>
      <c r="V3651" s="14" t="n"/>
      <c r="W3651" s="14" t="n"/>
      <c r="X3651" s="14" t="n"/>
      <c r="Y3651" s="14" t="n"/>
      <c r="Z3651" s="14" t="n"/>
      <c r="AA3651" s="11" t="n"/>
      <c r="AB3651" s="14">
        <f>B3651&amp;"|"&amp;I3651</f>
        <v/>
      </c>
      <c r="AC3651">
        <f>IF($B3651="","","|"&amp;SUBSTITUTE(TRIM(SUBSTITUTE(SUBSTITUTE(SUBSTITUTE(SUBSTITUTE(SUBSTITUTE(SUBSTITUTE(SUBSTITUTE(SUBSTITUTE(SUBSTITUTE(SUBSTITUTE(SUBSTITUTE(SUBSTITUTE(SUBSTITUTE(SUBSTITUTE(TRIM($B3651&amp;""),CHAR(10)," "),CHAR(13)," "),"."," "),";"," "),","," "),"/"," "),"+"," "),"-"," "),"  "," "),"  "," "),"  "," "),"  "," "),"  "," "),"  "," "))," ","|")&amp;"|")</f>
        <v/>
      </c>
      <c r="AD3651">
        <f>TRIM($I3651&amp;"")</f>
        <v/>
      </c>
    </row>
    <row r="3652" ht="36" customHeight="1">
      <c r="A3652" s="9" t="n">
        <v>46219</v>
      </c>
      <c r="B3652" s="14" t="inlineStr">
        <is>
          <t>10257</t>
        </is>
      </c>
      <c r="C3652" s="14" t="inlineStr">
        <is>
          <t>M/C 0723 (VERMELHO)</t>
        </is>
      </c>
      <c r="D3652" s="14" t="inlineStr">
        <is>
          <t>9 COLADEIRAS</t>
        </is>
      </c>
      <c r="E3652" s="14" t="n">
        <v>20013102</v>
      </c>
      <c r="F3652" s="14" t="inlineStr">
        <is>
          <t>(10)PE MAIOR 760X100 (170) X15 MDF-MIAMI 1,37X0,80</t>
        </is>
      </c>
      <c r="G3652" s="14" t="inlineStr">
        <is>
          <t>9 COLADEIRAS</t>
        </is>
      </c>
      <c r="H3652" s="14" t="inlineStr">
        <is>
          <t>9 COLADEIRAS</t>
        </is>
      </c>
      <c r="I3652" s="9" t="inlineStr">
        <is>
          <t>9 COLADEIRAS</t>
        </is>
      </c>
      <c r="J3652" s="9" t="n">
        <v>80</v>
      </c>
      <c r="K3652" s="14" t="n"/>
      <c r="L3652" s="14" t="n"/>
      <c r="M3652" s="14" t="n"/>
      <c r="N3652" s="14" t="n">
        <v>46217</v>
      </c>
      <c r="O3652" s="14" t="n">
        <v>80</v>
      </c>
      <c r="P3652" s="14" t="n"/>
      <c r="Q3652" s="14" t="n"/>
      <c r="R3652" s="14" t="n"/>
      <c r="S3652" s="14" t="n"/>
      <c r="T3652" s="14">
        <f>IF(OR($J3652="",$O3652=""),"",$O3652/$J3652)</f>
        <v/>
      </c>
      <c r="U3652" s="14" t="inlineStr">
        <is>
          <t>Concluído</t>
        </is>
      </c>
      <c r="V3652" s="14" t="n"/>
      <c r="W3652" s="14" t="n"/>
      <c r="X3652" s="14" t="n"/>
      <c r="Y3652" s="14" t="n"/>
      <c r="Z3652" s="14" t="n"/>
      <c r="AA3652" s="11" t="n"/>
      <c r="AB3652" s="14">
        <f>B3652&amp;"|"&amp;I3652</f>
        <v/>
      </c>
      <c r="AC3652">
        <f>IF($B3652="","","|"&amp;SUBSTITUTE(TRIM(SUBSTITUTE(SUBSTITUTE(SUBSTITUTE(SUBSTITUTE(SUBSTITUTE(SUBSTITUTE(SUBSTITUTE(SUBSTITUTE(SUBSTITUTE(SUBSTITUTE(SUBSTITUTE(SUBSTITUTE(SUBSTITUTE(SUBSTITUTE(TRIM($B3652&amp;""),CHAR(10)," "),CHAR(13)," "),"."," "),";"," "),","," "),"/"," "),"+"," "),"-"," "),"  "," "),"  "," "),"  "," "),"  "," "),"  "," "),"  "," "))," ","|")&amp;"|")</f>
        <v/>
      </c>
      <c r="AD3652">
        <f>TRIM($I3652&amp;"")</f>
        <v/>
      </c>
    </row>
    <row r="3653" ht="36" customHeight="1">
      <c r="A3653" s="9" t="n">
        <v>46219</v>
      </c>
      <c r="B3653" s="14" t="inlineStr">
        <is>
          <t>10257</t>
        </is>
      </c>
      <c r="C3653" s="14" t="inlineStr">
        <is>
          <t>M/C 0723 (VERMELHO)</t>
        </is>
      </c>
      <c r="D3653" s="14" t="inlineStr">
        <is>
          <t>9 COLADEIRAS</t>
        </is>
      </c>
      <c r="E3653" s="14" t="n">
        <v>20013103</v>
      </c>
      <c r="F3653" s="14" t="inlineStr">
        <is>
          <t>(4) PE MENOR 760X85 (135) X15 MDF-MIAMI 1,37X0,80</t>
        </is>
      </c>
      <c r="G3653" s="14" t="inlineStr">
        <is>
          <t>9 COLADEIRAS</t>
        </is>
      </c>
      <c r="H3653" s="14" t="inlineStr">
        <is>
          <t>9 COLADEIRAS</t>
        </is>
      </c>
      <c r="I3653" s="9" t="inlineStr">
        <is>
          <t>9 COLADEIRAS</t>
        </is>
      </c>
      <c r="J3653" s="9" t="n">
        <v>80</v>
      </c>
      <c r="K3653" s="14" t="n"/>
      <c r="L3653" s="14" t="n"/>
      <c r="M3653" s="14" t="n"/>
      <c r="N3653" s="14" t="n">
        <v>46217</v>
      </c>
      <c r="O3653" s="14" t="n">
        <v>80</v>
      </c>
      <c r="P3653" s="14" t="n"/>
      <c r="Q3653" s="14" t="n"/>
      <c r="R3653" s="14" t="n"/>
      <c r="S3653" s="14" t="n"/>
      <c r="T3653" s="14">
        <f>IF(OR($J3653="",$O3653=""),"",$O3653/$J3653)</f>
        <v/>
      </c>
      <c r="U3653" s="14" t="inlineStr">
        <is>
          <t>Concluído</t>
        </is>
      </c>
      <c r="V3653" s="14" t="n"/>
      <c r="W3653" s="14" t="n"/>
      <c r="X3653" s="14" t="n"/>
      <c r="Y3653" s="14" t="n"/>
      <c r="Z3653" s="14" t="n"/>
      <c r="AA3653" s="11" t="n"/>
      <c r="AB3653" s="14">
        <f>B3653&amp;"|"&amp;I3653</f>
        <v/>
      </c>
      <c r="AC3653">
        <f>IF($B3653="","","|"&amp;SUBSTITUTE(TRIM(SUBSTITUTE(SUBSTITUTE(SUBSTITUTE(SUBSTITUTE(SUBSTITUTE(SUBSTITUTE(SUBSTITUTE(SUBSTITUTE(SUBSTITUTE(SUBSTITUTE(SUBSTITUTE(SUBSTITUTE(SUBSTITUTE(SUBSTITUTE(TRIM($B3653&amp;""),CHAR(10)," "),CHAR(13)," "),"."," "),";"," "),","," "),"/"," "),"+"," "),"-"," "),"  "," "),"  "," "),"  "," "),"  "," "),"  "," "),"  "," "))," ","|")&amp;"|")</f>
        <v/>
      </c>
      <c r="AD3653">
        <f>TRIM($I3653&amp;"")</f>
        <v/>
      </c>
    </row>
    <row r="3654" ht="36" customHeight="1">
      <c r="A3654" s="9" t="n">
        <v>46219</v>
      </c>
      <c r="B3654" s="14" t="inlineStr">
        <is>
          <t>10257</t>
        </is>
      </c>
      <c r="C3654" s="14" t="inlineStr">
        <is>
          <t>M/C 0723 (VERMELHO)</t>
        </is>
      </c>
      <c r="D3654" s="14" t="inlineStr">
        <is>
          <t>9 COLADEIRAS</t>
        </is>
      </c>
      <c r="E3654" s="14" t="n">
        <v>20020001</v>
      </c>
      <c r="F3654" s="14" t="inlineStr">
        <is>
          <t>(1) LATERAL 1180X92X15 MDF - BASE DUBAI</t>
        </is>
      </c>
      <c r="G3654" s="14" t="inlineStr">
        <is>
          <t>9 COLADEIRAS</t>
        </is>
      </c>
      <c r="H3654" s="14" t="inlineStr">
        <is>
          <t>9 COLADEIRAS</t>
        </is>
      </c>
      <c r="I3654" s="9" t="inlineStr">
        <is>
          <t>9 COLADEIRAS</t>
        </is>
      </c>
      <c r="J3654" s="9" t="n">
        <v>48</v>
      </c>
      <c r="K3654" s="14" t="n"/>
      <c r="L3654" s="14" t="n"/>
      <c r="M3654" s="14" t="n"/>
      <c r="N3654" s="14" t="n">
        <v>46217</v>
      </c>
      <c r="O3654" s="14" t="n">
        <v>48</v>
      </c>
      <c r="P3654" s="14" t="n"/>
      <c r="Q3654" s="14" t="n"/>
      <c r="R3654" s="14" t="n"/>
      <c r="S3654" s="14" t="n"/>
      <c r="T3654" s="14">
        <f>IF(OR($J3654="",$O3654=""),"",$O3654/$J3654)</f>
        <v/>
      </c>
      <c r="U3654" s="14" t="inlineStr">
        <is>
          <t>Concluído</t>
        </is>
      </c>
      <c r="V3654" s="14" t="n"/>
      <c r="W3654" s="14" t="n"/>
      <c r="X3654" s="14" t="n"/>
      <c r="Y3654" s="14" t="n"/>
      <c r="Z3654" s="14" t="n"/>
      <c r="AA3654" s="11" t="n"/>
      <c r="AB3654" s="14">
        <f>B3654&amp;"|"&amp;I3654</f>
        <v/>
      </c>
      <c r="AC3654">
        <f>IF($B3654="","","|"&amp;SUBSTITUTE(TRIM(SUBSTITUTE(SUBSTITUTE(SUBSTITUTE(SUBSTITUTE(SUBSTITUTE(SUBSTITUTE(SUBSTITUTE(SUBSTITUTE(SUBSTITUTE(SUBSTITUTE(SUBSTITUTE(SUBSTITUTE(SUBSTITUTE(SUBSTITUTE(TRIM($B3654&amp;""),CHAR(10)," "),CHAR(13)," "),"."," "),";"," "),","," "),"/"," "),"+"," "),"-"," "),"  "," "),"  "," "),"  "," "),"  "," "),"  "," "),"  "," "))," ","|")&amp;"|")</f>
        <v/>
      </c>
      <c r="AD3654">
        <f>TRIM($I3654&amp;"")</f>
        <v/>
      </c>
    </row>
    <row r="3655" ht="36" customHeight="1">
      <c r="A3655" s="9" t="n">
        <v>46219</v>
      </c>
      <c r="B3655" s="14" t="inlineStr">
        <is>
          <t>10257</t>
        </is>
      </c>
      <c r="C3655" s="14" t="inlineStr">
        <is>
          <t>M/C 0723 (VERMELHO)</t>
        </is>
      </c>
      <c r="D3655" s="14" t="inlineStr">
        <is>
          <t>9 COLADEIRAS</t>
        </is>
      </c>
      <c r="E3655" s="14" t="n">
        <v>20052001</v>
      </c>
      <c r="F3655" s="14" t="inlineStr">
        <is>
          <t>(2-4) TRAVESSA 742X122X25 MDF - MESA ATHENAS</t>
        </is>
      </c>
      <c r="G3655" s="14" t="inlineStr">
        <is>
          <t>9 COLADEIRAS</t>
        </is>
      </c>
      <c r="H3655" s="14" t="inlineStr">
        <is>
          <t>9 COLADEIRAS</t>
        </is>
      </c>
      <c r="I3655" s="9" t="inlineStr">
        <is>
          <t>9 COLADEIRAS</t>
        </is>
      </c>
      <c r="J3655" s="9" t="n">
        <v>220</v>
      </c>
      <c r="K3655" s="14" t="n"/>
      <c r="L3655" s="14" t="n"/>
      <c r="M3655" s="14" t="n"/>
      <c r="N3655" s="14" t="n">
        <v>46217</v>
      </c>
      <c r="O3655" s="14" t="n">
        <v>220</v>
      </c>
      <c r="P3655" s="14" t="n"/>
      <c r="Q3655" s="14" t="n"/>
      <c r="R3655" s="14" t="n"/>
      <c r="S3655" s="14" t="n"/>
      <c r="T3655" s="14">
        <f>IF(OR($J3655="",$O3655=""),"",$O3655/$J3655)</f>
        <v/>
      </c>
      <c r="U3655" s="14" t="inlineStr">
        <is>
          <t>Concluído</t>
        </is>
      </c>
      <c r="V3655" s="14" t="n"/>
      <c r="W3655" s="14" t="n"/>
      <c r="X3655" s="14" t="n"/>
      <c r="Y3655" s="14" t="n"/>
      <c r="Z3655" s="14" t="n"/>
      <c r="AA3655" s="11" t="n"/>
      <c r="AB3655" s="14">
        <f>B3655&amp;"|"&amp;I3655</f>
        <v/>
      </c>
      <c r="AC3655">
        <f>IF($B3655="","","|"&amp;SUBSTITUTE(TRIM(SUBSTITUTE(SUBSTITUTE(SUBSTITUTE(SUBSTITUTE(SUBSTITUTE(SUBSTITUTE(SUBSTITUTE(SUBSTITUTE(SUBSTITUTE(SUBSTITUTE(SUBSTITUTE(SUBSTITUTE(SUBSTITUTE(SUBSTITUTE(TRIM($B3655&amp;""),CHAR(10)," "),CHAR(13)," "),"."," "),";"," "),","," "),"/"," "),"+"," "),"-"," "),"  "," "),"  "," "),"  "," "),"  "," "),"  "," "),"  "," "))," ","|")&amp;"|")</f>
        <v/>
      </c>
      <c r="AD3655">
        <f>TRIM($I3655&amp;"")</f>
        <v/>
      </c>
    </row>
    <row r="3656" ht="36" customHeight="1">
      <c r="A3656" s="9" t="n">
        <v>46219</v>
      </c>
      <c r="B3656" s="14" t="inlineStr">
        <is>
          <t>10257</t>
        </is>
      </c>
      <c r="C3656" s="14" t="inlineStr">
        <is>
          <t>M/C 0723 (VERMELHO)</t>
        </is>
      </c>
      <c r="D3656" s="14" t="inlineStr">
        <is>
          <t>9 COLADEIRAS</t>
        </is>
      </c>
      <c r="E3656" s="14" t="n">
        <v>20052002</v>
      </c>
      <c r="F3656" s="14" t="inlineStr">
        <is>
          <t>(5) BASE MAIOR 542X124X25 MDF - MESA ATHENAS</t>
        </is>
      </c>
      <c r="G3656" s="14" t="inlineStr">
        <is>
          <t>9 COLADEIRAS</t>
        </is>
      </c>
      <c r="H3656" s="14" t="inlineStr">
        <is>
          <t>9 COLADEIRAS</t>
        </is>
      </c>
      <c r="I3656" s="9" t="inlineStr">
        <is>
          <t>9 COLADEIRAS</t>
        </is>
      </c>
      <c r="J3656" s="9" t="n">
        <v>54</v>
      </c>
      <c r="K3656" s="14" t="n"/>
      <c r="L3656" s="14" t="n"/>
      <c r="M3656" s="14" t="n"/>
      <c r="N3656" s="14" t="n">
        <v>46217</v>
      </c>
      <c r="O3656" s="14" t="n">
        <v>54</v>
      </c>
      <c r="P3656" s="14" t="n"/>
      <c r="Q3656" s="14" t="n"/>
      <c r="R3656" s="14" t="n"/>
      <c r="S3656" s="14" t="n"/>
      <c r="T3656" s="14">
        <f>IF(OR($J3656="",$O3656=""),"",$O3656/$J3656)</f>
        <v/>
      </c>
      <c r="U3656" s="14" t="inlineStr">
        <is>
          <t>Concluído</t>
        </is>
      </c>
      <c r="V3656" s="14" t="n"/>
      <c r="W3656" s="14" t="n"/>
      <c r="X3656" s="14" t="n"/>
      <c r="Y3656" s="14" t="n"/>
      <c r="Z3656" s="14" t="n"/>
      <c r="AA3656" s="11" t="n"/>
      <c r="AB3656" s="14">
        <f>B3656&amp;"|"&amp;I3656</f>
        <v/>
      </c>
      <c r="AC3656">
        <f>IF($B3656="","","|"&amp;SUBSTITUTE(TRIM(SUBSTITUTE(SUBSTITUTE(SUBSTITUTE(SUBSTITUTE(SUBSTITUTE(SUBSTITUTE(SUBSTITUTE(SUBSTITUTE(SUBSTITUTE(SUBSTITUTE(SUBSTITUTE(SUBSTITUTE(SUBSTITUTE(SUBSTITUTE(TRIM($B3656&amp;""),CHAR(10)," "),CHAR(13)," "),"."," "),";"," "),","," "),"/"," "),"+"," "),"-"," "),"  "," "),"  "," "),"  "," "),"  "," "),"  "," "),"  "," "))," ","|")&amp;"|")</f>
        <v/>
      </c>
      <c r="AD3656">
        <f>TRIM($I3656&amp;"")</f>
        <v/>
      </c>
    </row>
    <row r="3657" ht="36" customHeight="1">
      <c r="A3657" s="9" t="n">
        <v>46219</v>
      </c>
      <c r="B3657" s="14" t="inlineStr">
        <is>
          <t>10257</t>
        </is>
      </c>
      <c r="C3657" s="14" t="inlineStr">
        <is>
          <t>M/C 0723 (VERMELHO)</t>
        </is>
      </c>
      <c r="D3657" s="14" t="inlineStr">
        <is>
          <t>9 COLADEIRAS</t>
        </is>
      </c>
      <c r="E3657" s="14" t="n">
        <v>20052003</v>
      </c>
      <c r="F3657" s="14" t="inlineStr">
        <is>
          <t>(6)BASE MENOR 386 (189)X124X25 MDF - MESA ATHENAS</t>
        </is>
      </c>
      <c r="G3657" s="14" t="inlineStr">
        <is>
          <t>9 COLADEIRAS</t>
        </is>
      </c>
      <c r="H3657" s="14" t="inlineStr">
        <is>
          <t>9 COLADEIRAS</t>
        </is>
      </c>
      <c r="I3657" s="9" t="inlineStr">
        <is>
          <t>9 COLADEIRAS</t>
        </is>
      </c>
      <c r="J3657" s="9" t="n">
        <v>108</v>
      </c>
      <c r="K3657" s="14" t="n"/>
      <c r="L3657" s="14" t="n"/>
      <c r="M3657" s="14" t="n"/>
      <c r="N3657" s="14" t="n">
        <v>46217</v>
      </c>
      <c r="O3657" s="14" t="n">
        <v>108</v>
      </c>
      <c r="P3657" s="14" t="n"/>
      <c r="Q3657" s="14" t="n"/>
      <c r="R3657" s="14" t="n"/>
      <c r="S3657" s="14" t="n"/>
      <c r="T3657" s="14">
        <f>IF(OR($J3657="",$O3657=""),"",$O3657/$J3657)</f>
        <v/>
      </c>
      <c r="U3657" s="14" t="inlineStr">
        <is>
          <t>Concluído</t>
        </is>
      </c>
      <c r="V3657" s="14" t="n"/>
      <c r="W3657" s="14" t="n"/>
      <c r="X3657" s="14" t="n"/>
      <c r="Y3657" s="14" t="n"/>
      <c r="Z3657" s="14" t="n"/>
      <c r="AA3657" s="11" t="n"/>
      <c r="AB3657" s="14">
        <f>B3657&amp;"|"&amp;I3657</f>
        <v/>
      </c>
      <c r="AC3657">
        <f>IF($B3657="","","|"&amp;SUBSTITUTE(TRIM(SUBSTITUTE(SUBSTITUTE(SUBSTITUTE(SUBSTITUTE(SUBSTITUTE(SUBSTITUTE(SUBSTITUTE(SUBSTITUTE(SUBSTITUTE(SUBSTITUTE(SUBSTITUTE(SUBSTITUTE(SUBSTITUTE(SUBSTITUTE(TRIM($B3657&amp;""),CHAR(10)," "),CHAR(13)," "),"."," "),";"," "),","," "),"/"," "),"+"," "),"-"," "),"  "," "),"  "," "),"  "," "),"  "," "),"  "," "),"  "," "))," ","|")&amp;"|")</f>
        <v/>
      </c>
      <c r="AD3657">
        <f>TRIM($I3657&amp;"")</f>
        <v/>
      </c>
    </row>
    <row r="3658" ht="36" customHeight="1">
      <c r="A3658" s="9" t="n">
        <v>46219</v>
      </c>
      <c r="B3658" s="14" t="inlineStr">
        <is>
          <t>10257</t>
        </is>
      </c>
      <c r="C3658" s="14" t="inlineStr">
        <is>
          <t>M/C 0723 (VERMELHO)</t>
        </is>
      </c>
      <c r="D3658" s="14" t="inlineStr">
        <is>
          <t>9 COLADEIRAS</t>
        </is>
      </c>
      <c r="E3658" s="14" t="n">
        <v>20052202</v>
      </c>
      <c r="F3658" s="14" t="inlineStr">
        <is>
          <t>(5) BASE MAIOR 742X124X25 MDF - MESA ATHENAS 1,20</t>
        </is>
      </c>
      <c r="G3658" s="14" t="inlineStr">
        <is>
          <t>9 COLADEIRAS</t>
        </is>
      </c>
      <c r="H3658" s="14" t="inlineStr">
        <is>
          <t>9 COLADEIRAS</t>
        </is>
      </c>
      <c r="I3658" s="9" t="inlineStr">
        <is>
          <t>9 COLADEIRAS</t>
        </is>
      </c>
      <c r="J3658" s="9" t="n">
        <v>1</v>
      </c>
      <c r="K3658" s="14" t="n"/>
      <c r="L3658" s="14" t="n"/>
      <c r="M3658" s="14" t="n"/>
      <c r="N3658" s="14" t="n">
        <v>46217</v>
      </c>
      <c r="O3658" s="14" t="n">
        <v>1</v>
      </c>
      <c r="P3658" s="14" t="n"/>
      <c r="Q3658" s="14" t="n"/>
      <c r="R3658" s="14" t="n"/>
      <c r="S3658" s="14" t="n"/>
      <c r="T3658" s="14">
        <f>IF(OR($J3658="",$O3658=""),"",$O3658/$J3658)</f>
        <v/>
      </c>
      <c r="U3658" s="14" t="inlineStr">
        <is>
          <t>Concluído</t>
        </is>
      </c>
      <c r="V3658" s="14" t="n"/>
      <c r="W3658" s="14" t="n"/>
      <c r="X3658" s="14" t="n"/>
      <c r="Y3658" s="14" t="n"/>
      <c r="Z3658" s="14" t="n"/>
      <c r="AA3658" s="11" t="n"/>
      <c r="AB3658" s="14">
        <f>B3658&amp;"|"&amp;I3658</f>
        <v/>
      </c>
      <c r="AC3658">
        <f>IF($B3658="","","|"&amp;SUBSTITUTE(TRIM(SUBSTITUTE(SUBSTITUTE(SUBSTITUTE(SUBSTITUTE(SUBSTITUTE(SUBSTITUTE(SUBSTITUTE(SUBSTITUTE(SUBSTITUTE(SUBSTITUTE(SUBSTITUTE(SUBSTITUTE(SUBSTITUTE(SUBSTITUTE(TRIM($B3658&amp;""),CHAR(10)," "),CHAR(13)," "),"."," "),";"," "),","," "),"/"," "),"+"," "),"-"," "),"  "," "),"  "," "),"  "," "),"  "," "),"  "," "),"  "," "))," ","|")&amp;"|")</f>
        <v/>
      </c>
      <c r="AD3658">
        <f>TRIM($I3658&amp;"")</f>
        <v/>
      </c>
    </row>
    <row r="3659" ht="36" customHeight="1">
      <c r="A3659" s="9" t="n">
        <v>46219</v>
      </c>
      <c r="B3659" s="14" t="inlineStr">
        <is>
          <t>10257</t>
        </is>
      </c>
      <c r="C3659" s="14" t="inlineStr">
        <is>
          <t>M/C 0723 (VERMELHO)</t>
        </is>
      </c>
      <c r="D3659" s="14" t="inlineStr">
        <is>
          <t>9 COLADEIRAS</t>
        </is>
      </c>
      <c r="E3659" s="14" t="n">
        <v>20052203</v>
      </c>
      <c r="F3659" s="14" t="inlineStr">
        <is>
          <t>(6)BASE MENOR 446(220)X124X25 MDF-MESA ATHENAS1,20</t>
        </is>
      </c>
      <c r="G3659" s="14" t="inlineStr">
        <is>
          <t>9 COLADEIRAS</t>
        </is>
      </c>
      <c r="H3659" s="14" t="inlineStr">
        <is>
          <t>9 COLADEIRAS</t>
        </is>
      </c>
      <c r="I3659" s="9" t="inlineStr">
        <is>
          <t>9 COLADEIRAS</t>
        </is>
      </c>
      <c r="J3659" s="9" t="n">
        <v>2</v>
      </c>
      <c r="K3659" s="14" t="n"/>
      <c r="L3659" s="14" t="n"/>
      <c r="M3659" s="14" t="n"/>
      <c r="N3659" s="14" t="n">
        <v>46217</v>
      </c>
      <c r="O3659" s="14" t="n">
        <v>2</v>
      </c>
      <c r="P3659" s="14" t="n"/>
      <c r="Q3659" s="14" t="n"/>
      <c r="R3659" s="14" t="n"/>
      <c r="S3659" s="14" t="n"/>
      <c r="T3659" s="14">
        <f>IF(OR($J3659="",$O3659=""),"",$O3659/$J3659)</f>
        <v/>
      </c>
      <c r="U3659" s="14" t="inlineStr">
        <is>
          <t>Concluído</t>
        </is>
      </c>
      <c r="V3659" s="14" t="n"/>
      <c r="W3659" s="14" t="n"/>
      <c r="X3659" s="14" t="n"/>
      <c r="Y3659" s="14" t="n"/>
      <c r="Z3659" s="14" t="n"/>
      <c r="AA3659" s="11" t="n"/>
      <c r="AB3659" s="14">
        <f>B3659&amp;"|"&amp;I3659</f>
        <v/>
      </c>
      <c r="AC3659">
        <f>IF($B3659="","","|"&amp;SUBSTITUTE(TRIM(SUBSTITUTE(SUBSTITUTE(SUBSTITUTE(SUBSTITUTE(SUBSTITUTE(SUBSTITUTE(SUBSTITUTE(SUBSTITUTE(SUBSTITUTE(SUBSTITUTE(SUBSTITUTE(SUBSTITUTE(SUBSTITUTE(SUBSTITUTE(TRIM($B3659&amp;""),CHAR(10)," "),CHAR(13)," "),"."," "),";"," "),","," "),"/"," "),"+"," "),"-"," "),"  "," "),"  "," "),"  "," "),"  "," "),"  "," "),"  "," "))," ","|")&amp;"|")</f>
        <v/>
      </c>
      <c r="AD3659">
        <f>TRIM($I3659&amp;"")</f>
        <v/>
      </c>
    </row>
    <row r="3660" ht="36" customHeight="1">
      <c r="A3660" s="9" t="n">
        <v>46219</v>
      </c>
      <c r="B3660" s="14" t="inlineStr">
        <is>
          <t>10257</t>
        </is>
      </c>
      <c r="C3660" s="14" t="inlineStr">
        <is>
          <t>M/C 0723 (VERMELHO)</t>
        </is>
      </c>
      <c r="D3660" s="14" t="inlineStr">
        <is>
          <t>9 COLADEIRAS</t>
        </is>
      </c>
      <c r="E3660" s="14" t="n">
        <v>30001202</v>
      </c>
      <c r="F3660" s="14" t="inlineStr">
        <is>
          <t>PÉ FRONTAL 441X65(911)X25 MDF (16PÇS) - CAD PÉ INT</t>
        </is>
      </c>
      <c r="G3660" s="14" t="inlineStr">
        <is>
          <t>9 COLADEIRAS</t>
        </is>
      </c>
      <c r="H3660" s="14" t="inlineStr">
        <is>
          <t>9 COLADEIRAS</t>
        </is>
      </c>
      <c r="I3660" s="9" t="inlineStr">
        <is>
          <t>9 COLADEIRAS</t>
        </is>
      </c>
      <c r="J3660" s="9" t="n">
        <v>304</v>
      </c>
      <c r="K3660" s="14" t="n"/>
      <c r="L3660" s="14" t="n"/>
      <c r="M3660" s="14" t="n"/>
      <c r="N3660" s="14" t="n">
        <v>46217</v>
      </c>
      <c r="O3660" s="14" t="n">
        <v>304</v>
      </c>
      <c r="P3660" s="14" t="n"/>
      <c r="Q3660" s="14" t="n"/>
      <c r="R3660" s="14" t="n"/>
      <c r="S3660" s="14" t="n"/>
      <c r="T3660" s="14">
        <f>IF(OR($J3660="",$O3660=""),"",$O3660/$J3660)</f>
        <v/>
      </c>
      <c r="U3660" s="14" t="inlineStr">
        <is>
          <t>Concluído</t>
        </is>
      </c>
      <c r="V3660" s="14" t="n"/>
      <c r="W3660" s="14" t="n"/>
      <c r="X3660" s="14" t="n"/>
      <c r="Y3660" s="14" t="n"/>
      <c r="Z3660" s="14" t="n"/>
      <c r="AA3660" s="11" t="n"/>
      <c r="AB3660" s="14">
        <f>B3660&amp;"|"&amp;I3660</f>
        <v/>
      </c>
      <c r="AC3660">
        <f>IF($B3660="","","|"&amp;SUBSTITUTE(TRIM(SUBSTITUTE(SUBSTITUTE(SUBSTITUTE(SUBSTITUTE(SUBSTITUTE(SUBSTITUTE(SUBSTITUTE(SUBSTITUTE(SUBSTITUTE(SUBSTITUTE(SUBSTITUTE(SUBSTITUTE(SUBSTITUTE(SUBSTITUTE(TRIM($B3660&amp;""),CHAR(10)," "),CHAR(13)," "),"."," "),";"," "),","," "),"/"," "),"+"," "),"-"," "),"  "," "),"  "," "),"  "," "),"  "," "),"  "," "),"  "," "))," ","|")&amp;"|")</f>
        <v/>
      </c>
      <c r="AD3660">
        <f>TRIM($I3660&amp;"")</f>
        <v/>
      </c>
    </row>
    <row r="3661" ht="36" customHeight="1">
      <c r="A3661" s="9" t="n">
        <v>46219</v>
      </c>
      <c r="B3661" s="14" t="inlineStr">
        <is>
          <t>10257</t>
        </is>
      </c>
      <c r="C3661" s="14" t="inlineStr">
        <is>
          <t>M/C 0723 (VERMELHO)</t>
        </is>
      </c>
      <c r="D3661" s="14" t="inlineStr">
        <is>
          <t>9 COLADEIRAS</t>
        </is>
      </c>
      <c r="E3661" s="14" t="n">
        <v>30003410</v>
      </c>
      <c r="F3661" s="14" t="inlineStr">
        <is>
          <t>PE FRONTAL 430X(108)51X25 MDF (DIREITO)</t>
        </is>
      </c>
      <c r="G3661" s="14" t="inlineStr">
        <is>
          <t>9 COLADEIRAS</t>
        </is>
      </c>
      <c r="H3661" s="14" t="inlineStr">
        <is>
          <t>9 COLADEIRAS</t>
        </is>
      </c>
      <c r="I3661" s="9" t="inlineStr">
        <is>
          <t>9 COLADEIRAS</t>
        </is>
      </c>
      <c r="J3661" s="9" t="n">
        <v>16</v>
      </c>
      <c r="K3661" s="14" t="n"/>
      <c r="L3661" s="14" t="n"/>
      <c r="M3661" s="14" t="n"/>
      <c r="N3661" s="14" t="n">
        <v>46217</v>
      </c>
      <c r="O3661" s="14" t="n">
        <v>16</v>
      </c>
      <c r="P3661" s="14" t="n"/>
      <c r="Q3661" s="14" t="n"/>
      <c r="R3661" s="14" t="n"/>
      <c r="S3661" s="14" t="n"/>
      <c r="T3661" s="14">
        <f>IF(OR($J3661="",$O3661=""),"",$O3661/$J3661)</f>
        <v/>
      </c>
      <c r="U3661" s="14" t="inlineStr">
        <is>
          <t>Concluído</t>
        </is>
      </c>
      <c r="V3661" s="14" t="n"/>
      <c r="W3661" s="14" t="n"/>
      <c r="X3661" s="14" t="n"/>
      <c r="Y3661" s="14" t="n"/>
      <c r="Z3661" s="14" t="n"/>
      <c r="AA3661" s="11" t="n"/>
      <c r="AB3661" s="14">
        <f>B3661&amp;"|"&amp;I3661</f>
        <v/>
      </c>
      <c r="AC3661">
        <f>IF($B3661="","","|"&amp;SUBSTITUTE(TRIM(SUBSTITUTE(SUBSTITUTE(SUBSTITUTE(SUBSTITUTE(SUBSTITUTE(SUBSTITUTE(SUBSTITUTE(SUBSTITUTE(SUBSTITUTE(SUBSTITUTE(SUBSTITUTE(SUBSTITUTE(SUBSTITUTE(SUBSTITUTE(TRIM($B3661&amp;""),CHAR(10)," "),CHAR(13)," "),"."," "),";"," "),","," "),"/"," "),"+"," "),"-"," "),"  "," "),"  "," "),"  "," "),"  "," "),"  "," "),"  "," "))," ","|")&amp;"|")</f>
        <v/>
      </c>
      <c r="AD3661">
        <f>TRIM($I3661&amp;"")</f>
        <v/>
      </c>
    </row>
    <row r="3662" ht="36" customHeight="1">
      <c r="A3662" s="9" t="n">
        <v>46219</v>
      </c>
      <c r="B3662" s="14" t="inlineStr">
        <is>
          <t>10257</t>
        </is>
      </c>
      <c r="C3662" s="14" t="inlineStr">
        <is>
          <t>M/C 0723 (VERMELHO)</t>
        </is>
      </c>
      <c r="D3662" s="14" t="inlineStr">
        <is>
          <t>9 COLADEIRAS</t>
        </is>
      </c>
      <c r="E3662" s="14" t="n">
        <v>30003411</v>
      </c>
      <c r="F3662" s="14" t="inlineStr">
        <is>
          <t>PE FRONTAL 430X(108)51X25 MDF (ESQUERDO)</t>
        </is>
      </c>
      <c r="G3662" s="14" t="inlineStr">
        <is>
          <t>9 COLADEIRAS</t>
        </is>
      </c>
      <c r="H3662" s="14" t="inlineStr">
        <is>
          <t>9 COLADEIRAS</t>
        </is>
      </c>
      <c r="I3662" s="9" t="inlineStr">
        <is>
          <t>9 COLADEIRAS</t>
        </is>
      </c>
      <c r="J3662" s="9" t="n">
        <v>16</v>
      </c>
      <c r="K3662" s="14" t="n"/>
      <c r="L3662" s="14" t="n"/>
      <c r="M3662" s="14" t="n"/>
      <c r="N3662" s="14" t="n">
        <v>46217</v>
      </c>
      <c r="O3662" s="14" t="n">
        <v>16</v>
      </c>
      <c r="P3662" s="14" t="n"/>
      <c r="Q3662" s="14" t="n"/>
      <c r="R3662" s="14" t="n"/>
      <c r="S3662" s="14" t="n"/>
      <c r="T3662" s="14">
        <f>IF(OR($J3662="",$O3662=""),"",$O3662/$J3662)</f>
        <v/>
      </c>
      <c r="U3662" s="14" t="inlineStr">
        <is>
          <t>Concluído</t>
        </is>
      </c>
      <c r="V3662" s="14" t="n"/>
      <c r="W3662" s="14" t="n"/>
      <c r="X3662" s="14" t="n"/>
      <c r="Y3662" s="14" t="n"/>
      <c r="Z3662" s="14" t="n"/>
      <c r="AA3662" s="11" t="n"/>
      <c r="AB3662" s="14">
        <f>B3662&amp;"|"&amp;I3662</f>
        <v/>
      </c>
      <c r="AC3662">
        <f>IF($B3662="","","|"&amp;SUBSTITUTE(TRIM(SUBSTITUTE(SUBSTITUTE(SUBSTITUTE(SUBSTITUTE(SUBSTITUTE(SUBSTITUTE(SUBSTITUTE(SUBSTITUTE(SUBSTITUTE(SUBSTITUTE(SUBSTITUTE(SUBSTITUTE(SUBSTITUTE(SUBSTITUTE(TRIM($B3662&amp;""),CHAR(10)," "),CHAR(13)," "),"."," "),";"," "),","," "),"/"," "),"+"," "),"-"," "),"  "," "),"  "," "),"  "," "),"  "," "),"  "," "),"  "," "))," ","|")&amp;"|")</f>
        <v/>
      </c>
      <c r="AD3662">
        <f>TRIM($I3662&amp;"")</f>
        <v/>
      </c>
    </row>
    <row r="3663" ht="36" customHeight="1">
      <c r="A3663" s="9" t="n">
        <v>46219</v>
      </c>
      <c r="B3663" s="14" t="inlineStr">
        <is>
          <t>10257</t>
        </is>
      </c>
      <c r="C3663" s="14" t="inlineStr">
        <is>
          <t>M/C 0723 (VERMELHO)</t>
        </is>
      </c>
      <c r="D3663" s="14" t="inlineStr">
        <is>
          <t>9 COLADEIRAS</t>
        </is>
      </c>
      <c r="E3663" s="14" t="n">
        <v>30006110</v>
      </c>
      <c r="F3663" s="14" t="inlineStr">
        <is>
          <t>PE FRONTAL 430X(108)51X25 MDF (DIR) SANTIAGO NEW</t>
        </is>
      </c>
      <c r="G3663" s="14" t="inlineStr">
        <is>
          <t>9 COLADEIRAS</t>
        </is>
      </c>
      <c r="H3663" s="14" t="inlineStr">
        <is>
          <t>9 COLADEIRAS</t>
        </is>
      </c>
      <c r="I3663" s="9" t="inlineStr">
        <is>
          <t>9 COLADEIRAS</t>
        </is>
      </c>
      <c r="J3663" s="9" t="n">
        <v>386</v>
      </c>
      <c r="K3663" s="14" t="n"/>
      <c r="L3663" s="14" t="n"/>
      <c r="M3663" s="14" t="n"/>
      <c r="N3663" s="14" t="n">
        <v>46217</v>
      </c>
      <c r="O3663" s="14" t="n">
        <v>386</v>
      </c>
      <c r="P3663" s="14" t="n"/>
      <c r="Q3663" s="14" t="n"/>
      <c r="R3663" s="14" t="n"/>
      <c r="S3663" s="14" t="n"/>
      <c r="T3663" s="14">
        <f>IF(OR($J3663="",$O3663=""),"",$O3663/$J3663)</f>
        <v/>
      </c>
      <c r="U3663" s="14" t="inlineStr">
        <is>
          <t>Concluído</t>
        </is>
      </c>
      <c r="V3663" s="14" t="n"/>
      <c r="W3663" s="14" t="n"/>
      <c r="X3663" s="14" t="n"/>
      <c r="Y3663" s="14" t="n"/>
      <c r="Z3663" s="14" t="n"/>
      <c r="AA3663" s="11" t="n"/>
      <c r="AB3663" s="14">
        <f>B3663&amp;"|"&amp;I3663</f>
        <v/>
      </c>
      <c r="AC3663">
        <f>IF($B3663="","","|"&amp;SUBSTITUTE(TRIM(SUBSTITUTE(SUBSTITUTE(SUBSTITUTE(SUBSTITUTE(SUBSTITUTE(SUBSTITUTE(SUBSTITUTE(SUBSTITUTE(SUBSTITUTE(SUBSTITUTE(SUBSTITUTE(SUBSTITUTE(SUBSTITUTE(SUBSTITUTE(TRIM($B3663&amp;""),CHAR(10)," "),CHAR(13)," "),"."," "),";"," "),","," "),"/"," "),"+"," "),"-"," "),"  "," "),"  "," "),"  "," "),"  "," "),"  "," "),"  "," "))," ","|")&amp;"|")</f>
        <v/>
      </c>
      <c r="AD3663">
        <f>TRIM($I3663&amp;"")</f>
        <v/>
      </c>
    </row>
    <row r="3664" ht="36" customHeight="1">
      <c r="A3664" s="9" t="n">
        <v>46219</v>
      </c>
      <c r="B3664" s="14" t="inlineStr">
        <is>
          <t>10257</t>
        </is>
      </c>
      <c r="C3664" s="14" t="inlineStr">
        <is>
          <t>M/C 0723 (VERMELHO)</t>
        </is>
      </c>
      <c r="D3664" s="14" t="inlineStr">
        <is>
          <t>9 COLADEIRAS</t>
        </is>
      </c>
      <c r="E3664" s="14" t="n">
        <v>30006111</v>
      </c>
      <c r="F3664" s="14" t="inlineStr">
        <is>
          <t>PE FRONTAL 430X(108)51X25MDF (ESQRD) SANTIAGO NEW</t>
        </is>
      </c>
      <c r="G3664" s="14" t="inlineStr">
        <is>
          <t>9 COLADEIRAS</t>
        </is>
      </c>
      <c r="H3664" s="14" t="inlineStr">
        <is>
          <t>9 COLADEIRAS</t>
        </is>
      </c>
      <c r="I3664" s="9" t="inlineStr">
        <is>
          <t>9 COLADEIRAS</t>
        </is>
      </c>
      <c r="J3664" s="9" t="n">
        <v>386</v>
      </c>
      <c r="K3664" s="14" t="n"/>
      <c r="L3664" s="14" t="n"/>
      <c r="M3664" s="14" t="n"/>
      <c r="N3664" s="14" t="n">
        <v>46217</v>
      </c>
      <c r="O3664" s="14" t="n">
        <v>386</v>
      </c>
      <c r="P3664" s="14" t="n"/>
      <c r="Q3664" s="14" t="n"/>
      <c r="R3664" s="14" t="n"/>
      <c r="S3664" s="14" t="n"/>
      <c r="T3664" s="14">
        <f>IF(OR($J3664="",$O3664=""),"",$O3664/$J3664)</f>
        <v/>
      </c>
      <c r="U3664" s="14" t="inlineStr">
        <is>
          <t>Concluído</t>
        </is>
      </c>
      <c r="V3664" s="14" t="n"/>
      <c r="W3664" s="14" t="n"/>
      <c r="X3664" s="14" t="n"/>
      <c r="Y3664" s="14" t="n"/>
      <c r="Z3664" s="14" t="n"/>
      <c r="AA3664" s="11" t="n"/>
      <c r="AB3664" s="14">
        <f>B3664&amp;"|"&amp;I3664</f>
        <v/>
      </c>
      <c r="AC3664">
        <f>IF($B3664="","","|"&amp;SUBSTITUTE(TRIM(SUBSTITUTE(SUBSTITUTE(SUBSTITUTE(SUBSTITUTE(SUBSTITUTE(SUBSTITUTE(SUBSTITUTE(SUBSTITUTE(SUBSTITUTE(SUBSTITUTE(SUBSTITUTE(SUBSTITUTE(SUBSTITUTE(SUBSTITUTE(TRIM($B3664&amp;""),CHAR(10)," "),CHAR(13)," "),"."," "),";"," "),","," "),"/"," "),"+"," "),"-"," "),"  "," "),"  "," "),"  "," "),"  "," "),"  "," "),"  "," "))," ","|")&amp;"|")</f>
        <v/>
      </c>
      <c r="AD3664">
        <f>TRIM($I3664&amp;"")</f>
        <v/>
      </c>
    </row>
    <row r="3665" ht="36" customHeight="1">
      <c r="A3665" s="9" t="n">
        <v>46219</v>
      </c>
      <c r="B3665" s="14" t="inlineStr">
        <is>
          <t>10257</t>
        </is>
      </c>
      <c r="C3665" s="14" t="inlineStr">
        <is>
          <t>M/C 0723 (VERMELHO)</t>
        </is>
      </c>
      <c r="D3665" s="14" t="inlineStr">
        <is>
          <t>9 COLADEIRAS</t>
        </is>
      </c>
      <c r="E3665" s="14" t="n">
        <v>30124002</v>
      </c>
      <c r="F3665" s="14" t="inlineStr">
        <is>
          <t>PE MENOR 750X680X25 MDF - BASE DUBLIN</t>
        </is>
      </c>
      <c r="G3665" s="14" t="inlineStr">
        <is>
          <t>9 COLADEIRAS</t>
        </is>
      </c>
      <c r="H3665" s="14" t="inlineStr">
        <is>
          <t>9 COLADEIRAS</t>
        </is>
      </c>
      <c r="I3665" s="9" t="inlineStr">
        <is>
          <t>9 COLADEIRAS</t>
        </is>
      </c>
      <c r="J3665" s="9" t="n">
        <v>2</v>
      </c>
      <c r="K3665" s="14" t="n"/>
      <c r="L3665" s="14" t="n"/>
      <c r="M3665" s="14" t="n"/>
      <c r="N3665" s="14" t="n">
        <v>46217</v>
      </c>
      <c r="O3665" s="14" t="n">
        <v>2</v>
      </c>
      <c r="P3665" s="14" t="n"/>
      <c r="Q3665" s="14" t="n"/>
      <c r="R3665" s="14" t="n"/>
      <c r="S3665" s="14" t="n"/>
      <c r="T3665" s="14">
        <f>IF(OR($J3665="",$O3665=""),"",$O3665/$J3665)</f>
        <v/>
      </c>
      <c r="U3665" s="14" t="inlineStr">
        <is>
          <t>Concluído</t>
        </is>
      </c>
      <c r="V3665" s="14" t="n"/>
      <c r="W3665" s="14" t="n"/>
      <c r="X3665" s="14" t="n"/>
      <c r="Y3665" s="14" t="n"/>
      <c r="Z3665" s="14" t="n"/>
      <c r="AA3665" s="11" t="n"/>
      <c r="AB3665" s="14">
        <f>B3665&amp;"|"&amp;I3665</f>
        <v/>
      </c>
      <c r="AC3665">
        <f>IF($B3665="","","|"&amp;SUBSTITUTE(TRIM(SUBSTITUTE(SUBSTITUTE(SUBSTITUTE(SUBSTITUTE(SUBSTITUTE(SUBSTITUTE(SUBSTITUTE(SUBSTITUTE(SUBSTITUTE(SUBSTITUTE(SUBSTITUTE(SUBSTITUTE(SUBSTITUTE(SUBSTITUTE(TRIM($B3665&amp;""),CHAR(10)," "),CHAR(13)," "),"."," "),";"," "),","," "),"/"," "),"+"," "),"-"," "),"  "," "),"  "," "),"  "," "),"  "," "),"  "," "),"  "," "))," ","|")&amp;"|")</f>
        <v/>
      </c>
      <c r="AD3665">
        <f>TRIM($I3665&amp;"")</f>
        <v/>
      </c>
    </row>
    <row r="3666" ht="36" customHeight="1">
      <c r="A3666" s="9" t="n">
        <v>46219</v>
      </c>
      <c r="B3666" s="14" t="inlineStr">
        <is>
          <t>10257</t>
        </is>
      </c>
      <c r="C3666" s="14" t="inlineStr">
        <is>
          <t>M/C 0723 (VERMELHO)</t>
        </is>
      </c>
      <c r="D3666" s="14" t="inlineStr">
        <is>
          <t>9 COLADEIRAS</t>
        </is>
      </c>
      <c r="E3666" s="14" t="n">
        <v>30126001</v>
      </c>
      <c r="F3666" s="14" t="inlineStr">
        <is>
          <t>PE MAIOR 1000X750X25 MDF - BASE DUBLIN 1,60</t>
        </is>
      </c>
      <c r="G3666" s="14" t="inlineStr">
        <is>
          <t>9 COLADEIRAS</t>
        </is>
      </c>
      <c r="H3666" s="14" t="inlineStr">
        <is>
          <t>9 COLADEIRAS</t>
        </is>
      </c>
      <c r="I3666" s="9" t="inlineStr">
        <is>
          <t>9 COLADEIRAS</t>
        </is>
      </c>
      <c r="J3666" s="9" t="n">
        <v>2</v>
      </c>
      <c r="K3666" s="14" t="n"/>
      <c r="L3666" s="14" t="n"/>
      <c r="M3666" s="14" t="n"/>
      <c r="N3666" s="14" t="n">
        <v>46217</v>
      </c>
      <c r="O3666" s="14" t="n">
        <v>2</v>
      </c>
      <c r="P3666" s="14" t="n"/>
      <c r="Q3666" s="14" t="n"/>
      <c r="R3666" s="14" t="n"/>
      <c r="S3666" s="14" t="n"/>
      <c r="T3666" s="14">
        <f>IF(OR($J3666="",$O3666=""),"",$O3666/$J3666)</f>
        <v/>
      </c>
      <c r="U3666" s="14" t="inlineStr">
        <is>
          <t>Concluído</t>
        </is>
      </c>
      <c r="V3666" s="14" t="n"/>
      <c r="W3666" s="14" t="n"/>
      <c r="X3666" s="14" t="n"/>
      <c r="Y3666" s="14" t="n"/>
      <c r="Z3666" s="14" t="n"/>
      <c r="AA3666" s="11" t="n"/>
      <c r="AB3666" s="14">
        <f>B3666&amp;"|"&amp;I3666</f>
        <v/>
      </c>
      <c r="AC3666">
        <f>IF($B3666="","","|"&amp;SUBSTITUTE(TRIM(SUBSTITUTE(SUBSTITUTE(SUBSTITUTE(SUBSTITUTE(SUBSTITUTE(SUBSTITUTE(SUBSTITUTE(SUBSTITUTE(SUBSTITUTE(SUBSTITUTE(SUBSTITUTE(SUBSTITUTE(SUBSTITUTE(SUBSTITUTE(TRIM($B3666&amp;""),CHAR(10)," "),CHAR(13)," "),"."," "),";"," "),","," "),"/"," "),"+"," "),"-"," "),"  "," "),"  "," "),"  "," "),"  "," "),"  "," "),"  "," "))," ","|")&amp;"|")</f>
        <v/>
      </c>
      <c r="AD3666">
        <f>TRIM($I3666&amp;"")</f>
        <v/>
      </c>
    </row>
    <row r="3667" ht="36" customHeight="1">
      <c r="A3667" s="9" t="n">
        <v>46218</v>
      </c>
      <c r="B3667" s="14" t="inlineStr">
        <is>
          <t>10257</t>
        </is>
      </c>
      <c r="C3667" s="14" t="inlineStr">
        <is>
          <t>M/C 0723 (VERMELHO)</t>
        </is>
      </c>
      <c r="D3667" s="14" t="inlineStr">
        <is>
          <t>56 COPIADORA</t>
        </is>
      </c>
      <c r="E3667" s="14" t="n">
        <v>20021607</v>
      </c>
      <c r="F3667" s="14" t="inlineStr">
        <is>
          <t>TAMPO 1605X905X18 MDF - MESA COM VIDRO</t>
        </is>
      </c>
      <c r="G3667" s="14" t="inlineStr">
        <is>
          <t>56 COPIADORA</t>
        </is>
      </c>
      <c r="H3667" s="14" t="inlineStr">
        <is>
          <t>56 COPIADORA</t>
        </is>
      </c>
      <c r="I3667" s="9" t="inlineStr">
        <is>
          <t>56 COPIADORA</t>
        </is>
      </c>
      <c r="J3667" s="9" t="n">
        <v>3</v>
      </c>
      <c r="K3667" s="14" t="n"/>
      <c r="L3667" s="14" t="n"/>
      <c r="M3667" s="14" t="n"/>
      <c r="N3667" s="14" t="n">
        <v>46218</v>
      </c>
      <c r="O3667" s="14" t="n">
        <v>3</v>
      </c>
      <c r="P3667" s="14" t="n"/>
      <c r="Q3667" s="14" t="n"/>
      <c r="R3667" s="14" t="n"/>
      <c r="S3667" s="14" t="n"/>
      <c r="T3667" s="14">
        <f>IF(OR($J3667="",$O3667=""),"",$O3667/$J3667)</f>
        <v/>
      </c>
      <c r="U3667" s="14" t="inlineStr">
        <is>
          <t>Concluído</t>
        </is>
      </c>
      <c r="V3667" s="14" t="n"/>
      <c r="W3667" s="14" t="n"/>
      <c r="X3667" s="14" t="n"/>
      <c r="Y3667" s="14" t="n"/>
      <c r="Z3667" s="14" t="n"/>
      <c r="AA3667" s="11" t="n"/>
      <c r="AB3667" s="14">
        <f>B3667&amp;"|"&amp;I3667</f>
        <v/>
      </c>
      <c r="AC3667">
        <f>IF($B3667="","","|"&amp;SUBSTITUTE(TRIM(SUBSTITUTE(SUBSTITUTE(SUBSTITUTE(SUBSTITUTE(SUBSTITUTE(SUBSTITUTE(SUBSTITUTE(SUBSTITUTE(SUBSTITUTE(SUBSTITUTE(SUBSTITUTE(SUBSTITUTE(SUBSTITUTE(SUBSTITUTE(TRIM($B3667&amp;""),CHAR(10)," "),CHAR(13)," "),"."," "),";"," "),","," "),"/"," "),"+"," "),"-"," "),"  "," "),"  "," "),"  "," "),"  "," "),"  "," "),"  "," "))," ","|")&amp;"|")</f>
        <v/>
      </c>
      <c r="AD3667">
        <f>TRIM($I3667&amp;"")</f>
        <v/>
      </c>
    </row>
    <row r="3668" ht="36" customHeight="1">
      <c r="A3668" s="9" t="n">
        <v>46218</v>
      </c>
      <c r="B3668" s="14" t="inlineStr">
        <is>
          <t>10257</t>
        </is>
      </c>
      <c r="C3668" s="14" t="inlineStr">
        <is>
          <t>M/C 0723 (VERMELHO)</t>
        </is>
      </c>
      <c r="D3668" s="14" t="inlineStr">
        <is>
          <t>56 COPIADORA</t>
        </is>
      </c>
      <c r="E3668" s="14" t="n">
        <v>20021807</v>
      </c>
      <c r="F3668" s="14" t="inlineStr">
        <is>
          <t>TAMPO 1805X905X18 MDF - MESA COM VIDRO</t>
        </is>
      </c>
      <c r="G3668" s="14" t="inlineStr">
        <is>
          <t>56 COPIADORA</t>
        </is>
      </c>
      <c r="H3668" s="14" t="inlineStr">
        <is>
          <t>56 COPIADORA</t>
        </is>
      </c>
      <c r="I3668" s="9" t="inlineStr">
        <is>
          <t>56 COPIADORA</t>
        </is>
      </c>
      <c r="J3668" s="9" t="n">
        <v>12</v>
      </c>
      <c r="K3668" s="14" t="n"/>
      <c r="L3668" s="14" t="n"/>
      <c r="M3668" s="14" t="n"/>
      <c r="N3668" s="14" t="n">
        <v>46218</v>
      </c>
      <c r="O3668" s="14" t="n">
        <v>12</v>
      </c>
      <c r="P3668" s="14" t="n"/>
      <c r="Q3668" s="14" t="n"/>
      <c r="R3668" s="14" t="n"/>
      <c r="S3668" s="14" t="n"/>
      <c r="T3668" s="14">
        <f>IF(OR($J3668="",$O3668=""),"",$O3668/$J3668)</f>
        <v/>
      </c>
      <c r="U3668" s="14" t="inlineStr">
        <is>
          <t>Concluído</t>
        </is>
      </c>
      <c r="V3668" s="14" t="n"/>
      <c r="W3668" s="14" t="n"/>
      <c r="X3668" s="14" t="n"/>
      <c r="Y3668" s="14" t="n"/>
      <c r="Z3668" s="14" t="n"/>
      <c r="AA3668" s="11" t="n"/>
      <c r="AB3668" s="14">
        <f>B3668&amp;"|"&amp;I3668</f>
        <v/>
      </c>
      <c r="AC3668">
        <f>IF($B3668="","","|"&amp;SUBSTITUTE(TRIM(SUBSTITUTE(SUBSTITUTE(SUBSTITUTE(SUBSTITUTE(SUBSTITUTE(SUBSTITUTE(SUBSTITUTE(SUBSTITUTE(SUBSTITUTE(SUBSTITUTE(SUBSTITUTE(SUBSTITUTE(SUBSTITUTE(SUBSTITUTE(TRIM($B3668&amp;""),CHAR(10)," "),CHAR(13)," "),"."," "),";"," "),","," "),"/"," "),"+"," "),"-"," "),"  "," "),"  "," "),"  "," "),"  "," "),"  "," "),"  "," "))," ","|")&amp;"|")</f>
        <v/>
      </c>
      <c r="AD3668">
        <f>TRIM($I3668&amp;"")</f>
        <v/>
      </c>
    </row>
    <row r="3669" ht="36" customHeight="1">
      <c r="A3669" s="9" t="n">
        <v>46218</v>
      </c>
      <c r="B3669" s="14" t="inlineStr">
        <is>
          <t>10257</t>
        </is>
      </c>
      <c r="C3669" s="14" t="inlineStr">
        <is>
          <t>M/C 0723 (VERMELHO)</t>
        </is>
      </c>
      <c r="D3669" s="14" t="inlineStr">
        <is>
          <t>56 COPIADORA</t>
        </is>
      </c>
      <c r="E3669" s="14" t="n">
        <v>20053007</v>
      </c>
      <c r="F3669" s="14" t="inlineStr">
        <is>
          <t>TAMPO REDONDO 1035X1035X18 MDF - MESA COM VIDRO</t>
        </is>
      </c>
      <c r="G3669" s="14" t="inlineStr">
        <is>
          <t>56 COPIADORA</t>
        </is>
      </c>
      <c r="H3669" s="14" t="inlineStr">
        <is>
          <t>56 COPIADORA</t>
        </is>
      </c>
      <c r="I3669" s="9" t="inlineStr">
        <is>
          <t>56 COPIADORA</t>
        </is>
      </c>
      <c r="J3669" s="9" t="n">
        <v>4</v>
      </c>
      <c r="K3669" s="14" t="n"/>
      <c r="L3669" s="14" t="n"/>
      <c r="M3669" s="14" t="n"/>
      <c r="N3669" s="14" t="n">
        <v>46218</v>
      </c>
      <c r="O3669" s="14" t="n">
        <v>4</v>
      </c>
      <c r="P3669" s="14" t="n"/>
      <c r="Q3669" s="14" t="n"/>
      <c r="R3669" s="14" t="n"/>
      <c r="S3669" s="14" t="n"/>
      <c r="T3669" s="14">
        <f>IF(OR($J3669="",$O3669=""),"",$O3669/$J3669)</f>
        <v/>
      </c>
      <c r="U3669" s="14" t="inlineStr">
        <is>
          <t>Concluído</t>
        </is>
      </c>
      <c r="V3669" s="14" t="n"/>
      <c r="W3669" s="14" t="n"/>
      <c r="X3669" s="14" t="n"/>
      <c r="Y3669" s="14" t="n"/>
      <c r="Z3669" s="14" t="n"/>
      <c r="AA3669" s="11" t="n"/>
      <c r="AB3669" s="14">
        <f>B3669&amp;"|"&amp;I3669</f>
        <v/>
      </c>
      <c r="AC3669">
        <f>IF($B3669="","","|"&amp;SUBSTITUTE(TRIM(SUBSTITUTE(SUBSTITUTE(SUBSTITUTE(SUBSTITUTE(SUBSTITUTE(SUBSTITUTE(SUBSTITUTE(SUBSTITUTE(SUBSTITUTE(SUBSTITUTE(SUBSTITUTE(SUBSTITUTE(SUBSTITUTE(SUBSTITUTE(TRIM($B3669&amp;""),CHAR(10)," "),CHAR(13)," "),"."," "),";"," "),","," "),"/"," "),"+"," "),"-"," "),"  "," "),"  "," "),"  "," "),"  "," "),"  "," "),"  "," "))," ","|")&amp;"|")</f>
        <v/>
      </c>
      <c r="AD3669">
        <f>TRIM($I3669&amp;"")</f>
        <v/>
      </c>
    </row>
    <row r="3670" ht="36" customHeight="1">
      <c r="A3670" s="9" t="n">
        <v>46218</v>
      </c>
      <c r="B3670" s="14" t="inlineStr">
        <is>
          <t>10257</t>
        </is>
      </c>
      <c r="C3670" s="14" t="inlineStr">
        <is>
          <t>M/C 0723 (VERMELHO)</t>
        </is>
      </c>
      <c r="D3670" s="14" t="inlineStr">
        <is>
          <t>56 COPIADORA</t>
        </is>
      </c>
      <c r="E3670" s="14" t="n">
        <v>20053207</v>
      </c>
      <c r="F3670" s="14" t="inlineStr">
        <is>
          <t>TAMPO 1205X905X18 MDF - MESA COM VIDRO</t>
        </is>
      </c>
      <c r="G3670" s="14" t="inlineStr">
        <is>
          <t>56 COPIADORA</t>
        </is>
      </c>
      <c r="H3670" s="14" t="inlineStr">
        <is>
          <t>56 COPIADORA</t>
        </is>
      </c>
      <c r="I3670" s="9" t="inlineStr">
        <is>
          <t>56 COPIADORA</t>
        </is>
      </c>
      <c r="J3670" s="9" t="n">
        <v>1</v>
      </c>
      <c r="K3670" s="14" t="n"/>
      <c r="L3670" s="14" t="n"/>
      <c r="M3670" s="14" t="n"/>
      <c r="N3670" s="14" t="n">
        <v>46218</v>
      </c>
      <c r="O3670" s="14" t="n">
        <v>1</v>
      </c>
      <c r="P3670" s="14" t="n"/>
      <c r="Q3670" s="14" t="n"/>
      <c r="R3670" s="14" t="n"/>
      <c r="S3670" s="14" t="n"/>
      <c r="T3670" s="14">
        <f>IF(OR($J3670="",$O3670=""),"",$O3670/$J3670)</f>
        <v/>
      </c>
      <c r="U3670" s="14" t="inlineStr">
        <is>
          <t>Concluído</t>
        </is>
      </c>
      <c r="V3670" s="14" t="n"/>
      <c r="W3670" s="14" t="n"/>
      <c r="X3670" s="14" t="n"/>
      <c r="Y3670" s="14" t="n"/>
      <c r="Z3670" s="14" t="n"/>
      <c r="AA3670" s="11" t="n"/>
      <c r="AB3670" s="14">
        <f>B3670&amp;"|"&amp;I3670</f>
        <v/>
      </c>
      <c r="AC3670">
        <f>IF($B3670="","","|"&amp;SUBSTITUTE(TRIM(SUBSTITUTE(SUBSTITUTE(SUBSTITUTE(SUBSTITUTE(SUBSTITUTE(SUBSTITUTE(SUBSTITUTE(SUBSTITUTE(SUBSTITUTE(SUBSTITUTE(SUBSTITUTE(SUBSTITUTE(SUBSTITUTE(SUBSTITUTE(TRIM($B3670&amp;""),CHAR(10)," "),CHAR(13)," "),"."," "),";"," "),","," "),"/"," "),"+"," "),"-"," "),"  "," "),"  "," "),"  "," "),"  "," "),"  "," "),"  "," "))," ","|")&amp;"|")</f>
        <v/>
      </c>
      <c r="AD3670">
        <f>TRIM($I3670&amp;"")</f>
        <v/>
      </c>
    </row>
    <row r="3671" ht="36" customHeight="1">
      <c r="A3671" s="9" t="n">
        <v>46218</v>
      </c>
      <c r="B3671" s="14" t="inlineStr">
        <is>
          <t>10257</t>
        </is>
      </c>
      <c r="C3671" s="14" t="inlineStr">
        <is>
          <t>M/C 0723 (VERMELHO)</t>
        </is>
      </c>
      <c r="D3671" s="14" t="inlineStr">
        <is>
          <t>56 COPIADORA</t>
        </is>
      </c>
      <c r="E3671" s="14" t="n">
        <v>20053407</v>
      </c>
      <c r="F3671" s="14" t="inlineStr">
        <is>
          <t>TAMPO 1365X905X18 MDF - MESA COM VIDRO</t>
        </is>
      </c>
      <c r="G3671" s="14" t="inlineStr">
        <is>
          <t>56 COPIADORA</t>
        </is>
      </c>
      <c r="H3671" s="14" t="inlineStr">
        <is>
          <t>56 COPIADORA</t>
        </is>
      </c>
      <c r="I3671" s="9" t="inlineStr">
        <is>
          <t>56 COPIADORA</t>
        </is>
      </c>
      <c r="J3671" s="9" t="n">
        <v>11</v>
      </c>
      <c r="K3671" s="14" t="n"/>
      <c r="L3671" s="14" t="n"/>
      <c r="M3671" s="14" t="n"/>
      <c r="N3671" s="14" t="n">
        <v>46218</v>
      </c>
      <c r="O3671" s="14" t="n">
        <v>11</v>
      </c>
      <c r="P3671" s="14" t="n"/>
      <c r="Q3671" s="14" t="n"/>
      <c r="R3671" s="14" t="n"/>
      <c r="S3671" s="14" t="n"/>
      <c r="T3671" s="14">
        <f>IF(OR($J3671="",$O3671=""),"",$O3671/$J3671)</f>
        <v/>
      </c>
      <c r="U3671" s="14" t="inlineStr">
        <is>
          <t>Concluído</t>
        </is>
      </c>
      <c r="V3671" s="14" t="n"/>
      <c r="W3671" s="14" t="n"/>
      <c r="X3671" s="14" t="n"/>
      <c r="Y3671" s="14" t="n"/>
      <c r="Z3671" s="14" t="n"/>
      <c r="AA3671" s="11" t="n"/>
      <c r="AB3671" s="14">
        <f>B3671&amp;"|"&amp;I3671</f>
        <v/>
      </c>
      <c r="AC3671">
        <f>IF($B3671="","","|"&amp;SUBSTITUTE(TRIM(SUBSTITUTE(SUBSTITUTE(SUBSTITUTE(SUBSTITUTE(SUBSTITUTE(SUBSTITUTE(SUBSTITUTE(SUBSTITUTE(SUBSTITUTE(SUBSTITUTE(SUBSTITUTE(SUBSTITUTE(SUBSTITUTE(SUBSTITUTE(TRIM($B3671&amp;""),CHAR(10)," "),CHAR(13)," "),"."," "),";"," "),","," "),"/"," "),"+"," "),"-"," "),"  "," "),"  "," "),"  "," "),"  "," "),"  "," "),"  "," "))," ","|")&amp;"|")</f>
        <v/>
      </c>
      <c r="AD3671">
        <f>TRIM($I3671&amp;"")</f>
        <v/>
      </c>
    </row>
    <row r="3672" ht="24" customHeight="1">
      <c r="A3672" s="9" t="n">
        <v>46218</v>
      </c>
      <c r="B3672" s="14" t="inlineStr">
        <is>
          <t>10257</t>
        </is>
      </c>
      <c r="C3672" s="14" t="inlineStr">
        <is>
          <t>M/C 0723 (VERMELHO)</t>
        </is>
      </c>
      <c r="D3672" s="14" t="inlineStr">
        <is>
          <t>34 CORTE DE TECIDO</t>
        </is>
      </c>
      <c r="E3672" s="14" t="n">
        <v>30001101</v>
      </c>
      <c r="F3672" s="14" t="inlineStr">
        <is>
          <t>CAPA ENCOSTO EST - CAD.VENETO/TRIESTE/NY</t>
        </is>
      </c>
      <c r="G3672" s="14" t="inlineStr">
        <is>
          <t>34 CORTE DE TECIDO</t>
        </is>
      </c>
      <c r="H3672" s="14" t="inlineStr">
        <is>
          <t>34 CORTE DE TECIDO</t>
        </is>
      </c>
      <c r="I3672" s="9" t="inlineStr">
        <is>
          <t>34 CORTE DE TECIDO</t>
        </is>
      </c>
      <c r="J3672" s="9" t="n">
        <v>100</v>
      </c>
      <c r="K3672" s="14" t="n"/>
      <c r="L3672" s="14" t="n"/>
      <c r="M3672" s="14" t="n"/>
      <c r="N3672" s="14" t="n">
        <v>46218</v>
      </c>
      <c r="O3672" s="14" t="n">
        <v>100</v>
      </c>
      <c r="P3672" s="14" t="n"/>
      <c r="Q3672" s="14" t="n"/>
      <c r="R3672" s="14" t="n"/>
      <c r="S3672" s="14" t="n"/>
      <c r="T3672" s="14">
        <f>IF(OR($J3672="",$O3672=""),"",$O3672/$J3672)</f>
        <v/>
      </c>
      <c r="U3672" s="14" t="inlineStr">
        <is>
          <t>Concluído</t>
        </is>
      </c>
      <c r="V3672" s="14" t="n"/>
      <c r="W3672" s="14" t="n"/>
      <c r="X3672" s="14" t="n"/>
      <c r="Y3672" s="14" t="n"/>
      <c r="Z3672" s="14" t="n"/>
      <c r="AA3672" s="11" t="n"/>
      <c r="AB3672" s="14">
        <f>B3672&amp;"|"&amp;I3672</f>
        <v/>
      </c>
      <c r="AC3672">
        <f>IF($B3672="","","|"&amp;SUBSTITUTE(TRIM(SUBSTITUTE(SUBSTITUTE(SUBSTITUTE(SUBSTITUTE(SUBSTITUTE(SUBSTITUTE(SUBSTITUTE(SUBSTITUTE(SUBSTITUTE(SUBSTITUTE(SUBSTITUTE(SUBSTITUTE(SUBSTITUTE(SUBSTITUTE(TRIM($B3672&amp;""),CHAR(10)," "),CHAR(13)," "),"."," "),";"," "),","," "),"/"," "),"+"," "),"-"," "),"  "," "),"  "," "),"  "," "),"  "," "),"  "," "),"  "," "))," ","|")&amp;"|")</f>
        <v/>
      </c>
      <c r="AD3672">
        <f>TRIM($I3672&amp;"")</f>
        <v/>
      </c>
    </row>
    <row r="3673" ht="24" customHeight="1">
      <c r="A3673" s="9" t="n">
        <v>46218</v>
      </c>
      <c r="B3673" s="14" t="inlineStr">
        <is>
          <t>10257</t>
        </is>
      </c>
      <c r="C3673" s="14" t="inlineStr">
        <is>
          <t>M/C 0723 (VERMELHO)</t>
        </is>
      </c>
      <c r="D3673" s="14" t="inlineStr">
        <is>
          <t>34 CORTE DE TECIDO</t>
        </is>
      </c>
      <c r="E3673" s="14" t="n">
        <v>30001110</v>
      </c>
      <c r="F3673" s="14" t="inlineStr">
        <is>
          <t>CAPA ASSENTO EST - CAD. VENETO/TRISTE/NY</t>
        </is>
      </c>
      <c r="G3673" s="14" t="inlineStr">
        <is>
          <t>34 CORTE DE TECIDO</t>
        </is>
      </c>
      <c r="H3673" s="14" t="inlineStr">
        <is>
          <t>34 CORTE DE TECIDO</t>
        </is>
      </c>
      <c r="I3673" s="9" t="inlineStr">
        <is>
          <t>34 CORTE DE TECIDO</t>
        </is>
      </c>
      <c r="J3673" s="9" t="n">
        <v>100</v>
      </c>
      <c r="K3673" s="14" t="n"/>
      <c r="L3673" s="14" t="n"/>
      <c r="M3673" s="14" t="n"/>
      <c r="N3673" s="14" t="n">
        <v>46218</v>
      </c>
      <c r="O3673" s="14" t="n">
        <v>100</v>
      </c>
      <c r="P3673" s="14" t="n"/>
      <c r="Q3673" s="14" t="n"/>
      <c r="R3673" s="14" t="n"/>
      <c r="S3673" s="14" t="n"/>
      <c r="T3673" s="14">
        <f>IF(OR($J3673="",$O3673=""),"",$O3673/$J3673)</f>
        <v/>
      </c>
      <c r="U3673" s="14" t="inlineStr">
        <is>
          <t>Concluído</t>
        </is>
      </c>
      <c r="V3673" s="14" t="n"/>
      <c r="W3673" s="14" t="n"/>
      <c r="X3673" s="14" t="n"/>
      <c r="Y3673" s="14" t="n"/>
      <c r="Z3673" s="14" t="n"/>
      <c r="AA3673" s="11" t="n"/>
      <c r="AB3673" s="14">
        <f>B3673&amp;"|"&amp;I3673</f>
        <v/>
      </c>
      <c r="AC3673">
        <f>IF($B3673="","","|"&amp;SUBSTITUTE(TRIM(SUBSTITUTE(SUBSTITUTE(SUBSTITUTE(SUBSTITUTE(SUBSTITUTE(SUBSTITUTE(SUBSTITUTE(SUBSTITUTE(SUBSTITUTE(SUBSTITUTE(SUBSTITUTE(SUBSTITUTE(SUBSTITUTE(SUBSTITUTE(TRIM($B3673&amp;""),CHAR(10)," "),CHAR(13)," "),"."," "),";"," "),","," "),"/"," "),"+"," "),"-"," "),"  "," "),"  "," "),"  "," "),"  "," "),"  "," "),"  "," "))," ","|")&amp;"|")</f>
        <v/>
      </c>
      <c r="AD3673">
        <f>TRIM($I3673&amp;"")</f>
        <v/>
      </c>
    </row>
    <row r="3674" ht="24" customHeight="1">
      <c r="A3674" s="9" t="n">
        <v>46218</v>
      </c>
      <c r="B3674" s="14" t="inlineStr">
        <is>
          <t>10257</t>
        </is>
      </c>
      <c r="C3674" s="14" t="inlineStr">
        <is>
          <t>M/C 0723 (VERMELHO)</t>
        </is>
      </c>
      <c r="D3674" s="14" t="inlineStr">
        <is>
          <t>34 CORTE DE TECIDO</t>
        </is>
      </c>
      <c r="E3674" s="14" t="n">
        <v>30001315</v>
      </c>
      <c r="F3674" s="14" t="inlineStr">
        <is>
          <t>CAPA ASSENTO ESTOF H - CAD. DUB./MIL./GRECIA</t>
        </is>
      </c>
      <c r="G3674" s="14" t="inlineStr">
        <is>
          <t>34 CORTE DE TECIDO</t>
        </is>
      </c>
      <c r="H3674" s="14" t="inlineStr">
        <is>
          <t>34 CORTE DE TECIDO</t>
        </is>
      </c>
      <c r="I3674" s="9" t="inlineStr">
        <is>
          <t>34 CORTE DE TECIDO</t>
        </is>
      </c>
      <c r="J3674" s="9" t="n">
        <v>70</v>
      </c>
      <c r="K3674" s="14" t="n"/>
      <c r="L3674" s="14" t="n"/>
      <c r="M3674" s="14" t="n"/>
      <c r="N3674" s="14" t="n">
        <v>46218</v>
      </c>
      <c r="O3674" s="14" t="n">
        <v>70</v>
      </c>
      <c r="P3674" s="14" t="n"/>
      <c r="Q3674" s="14" t="n"/>
      <c r="R3674" s="14" t="n"/>
      <c r="S3674" s="14" t="n"/>
      <c r="T3674" s="14">
        <f>IF(OR($J3674="",$O3674=""),"",$O3674/$J3674)</f>
        <v/>
      </c>
      <c r="U3674" s="14" t="inlineStr">
        <is>
          <t>Concluído</t>
        </is>
      </c>
      <c r="V3674" s="14" t="n"/>
      <c r="W3674" s="14" t="n"/>
      <c r="X3674" s="14" t="n"/>
      <c r="Y3674" s="14" t="n"/>
      <c r="Z3674" s="14" t="n"/>
      <c r="AA3674" s="11" t="n"/>
      <c r="AB3674" s="14">
        <f>B3674&amp;"|"&amp;I3674</f>
        <v/>
      </c>
      <c r="AC3674">
        <f>IF($B3674="","","|"&amp;SUBSTITUTE(TRIM(SUBSTITUTE(SUBSTITUTE(SUBSTITUTE(SUBSTITUTE(SUBSTITUTE(SUBSTITUTE(SUBSTITUTE(SUBSTITUTE(SUBSTITUTE(SUBSTITUTE(SUBSTITUTE(SUBSTITUTE(SUBSTITUTE(SUBSTITUTE(TRIM($B3674&amp;""),CHAR(10)," "),CHAR(13)," "),"."," "),";"," "),","," "),"/"," "),"+"," "),"-"," "),"  "," "),"  "," "),"  "," "),"  "," "),"  "," "),"  "," "))," ","|")&amp;"|")</f>
        <v/>
      </c>
      <c r="AD3674">
        <f>TRIM($I3674&amp;"")</f>
        <v/>
      </c>
    </row>
    <row r="3675" ht="24" customHeight="1">
      <c r="A3675" s="9" t="n">
        <v>46218</v>
      </c>
      <c r="B3675" s="14" t="inlineStr">
        <is>
          <t>10257</t>
        </is>
      </c>
      <c r="C3675" s="14" t="inlineStr">
        <is>
          <t>M/C 0723 (VERMELHO)</t>
        </is>
      </c>
      <c r="D3675" s="14" t="inlineStr">
        <is>
          <t>34 CORTE DE TECIDO</t>
        </is>
      </c>
      <c r="E3675" s="14" t="n">
        <v>30003111</v>
      </c>
      <c r="F3675" s="14" t="inlineStr">
        <is>
          <t>CAPA ENCOSTO ESTOFADO - CAD. GRECIA</t>
        </is>
      </c>
      <c r="G3675" s="14" t="inlineStr">
        <is>
          <t>34 CORTE DE TECIDO</t>
        </is>
      </c>
      <c r="H3675" s="14" t="inlineStr">
        <is>
          <t>34 CORTE DE TECIDO</t>
        </is>
      </c>
      <c r="I3675" s="9" t="inlineStr">
        <is>
          <t>34 CORTE DE TECIDO</t>
        </is>
      </c>
      <c r="J3675" s="9" t="n">
        <v>70</v>
      </c>
      <c r="K3675" s="14" t="n"/>
      <c r="L3675" s="14" t="n"/>
      <c r="M3675" s="14" t="n"/>
      <c r="N3675" s="14" t="n">
        <v>46218</v>
      </c>
      <c r="O3675" s="14" t="n">
        <v>70</v>
      </c>
      <c r="P3675" s="14" t="n"/>
      <c r="Q3675" s="14" t="n"/>
      <c r="R3675" s="14" t="n"/>
      <c r="S3675" s="14" t="n"/>
      <c r="T3675" s="14">
        <f>IF(OR($J3675="",$O3675=""),"",$O3675/$J3675)</f>
        <v/>
      </c>
      <c r="U3675" s="14" t="inlineStr">
        <is>
          <t>Concluído</t>
        </is>
      </c>
      <c r="V3675" s="14" t="n"/>
      <c r="W3675" s="14" t="n"/>
      <c r="X3675" s="14" t="n"/>
      <c r="Y3675" s="14" t="n"/>
      <c r="Z3675" s="14" t="n"/>
      <c r="AA3675" s="11" t="n"/>
      <c r="AB3675" s="14">
        <f>B3675&amp;"|"&amp;I3675</f>
        <v/>
      </c>
      <c r="AC3675">
        <f>IF($B3675="","","|"&amp;SUBSTITUTE(TRIM(SUBSTITUTE(SUBSTITUTE(SUBSTITUTE(SUBSTITUTE(SUBSTITUTE(SUBSTITUTE(SUBSTITUTE(SUBSTITUTE(SUBSTITUTE(SUBSTITUTE(SUBSTITUTE(SUBSTITUTE(SUBSTITUTE(SUBSTITUTE(TRIM($B3675&amp;""),CHAR(10)," "),CHAR(13)," "),"."," "),";"," "),","," "),"/"," "),"+"," "),"-"," "),"  "," "),"  "," "),"  "," "),"  "," "),"  "," "),"  "," "))," ","|")&amp;"|")</f>
        <v/>
      </c>
      <c r="AD3675">
        <f>TRIM($I3675&amp;"")</f>
        <v/>
      </c>
    </row>
    <row r="3676" ht="24" customHeight="1">
      <c r="A3676" s="9" t="n">
        <v>46218</v>
      </c>
      <c r="B3676" s="14" t="inlineStr">
        <is>
          <t>10257</t>
        </is>
      </c>
      <c r="C3676" s="14" t="inlineStr">
        <is>
          <t>M/C 0723 (VERMELHO)</t>
        </is>
      </c>
      <c r="D3676" s="14" t="inlineStr">
        <is>
          <t>34 CORTE DE TECIDO</t>
        </is>
      </c>
      <c r="E3676" s="14" t="n">
        <v>30003412</v>
      </c>
      <c r="F3676" s="14" t="inlineStr">
        <is>
          <t>CAPA ASSENTO ESTOFADO - CAD. DAKAR</t>
        </is>
      </c>
      <c r="G3676" s="14" t="inlineStr">
        <is>
          <t>34 CORTE DE TECIDO</t>
        </is>
      </c>
      <c r="H3676" s="14" t="inlineStr">
        <is>
          <t>34 CORTE DE TECIDO</t>
        </is>
      </c>
      <c r="I3676" s="9" t="inlineStr">
        <is>
          <t>34 CORTE DE TECIDO</t>
        </is>
      </c>
      <c r="J3676" s="9" t="n">
        <v>16</v>
      </c>
      <c r="K3676" s="14" t="n"/>
      <c r="L3676" s="14" t="n"/>
      <c r="M3676" s="14" t="n"/>
      <c r="N3676" s="14" t="n">
        <v>46218</v>
      </c>
      <c r="O3676" s="14" t="n">
        <v>16</v>
      </c>
      <c r="P3676" s="14" t="n"/>
      <c r="Q3676" s="14" t="n"/>
      <c r="R3676" s="14" t="n"/>
      <c r="S3676" s="14" t="n"/>
      <c r="T3676" s="14">
        <f>IF(OR($J3676="",$O3676=""),"",$O3676/$J3676)</f>
        <v/>
      </c>
      <c r="U3676" s="14" t="inlineStr">
        <is>
          <t>Concluído</t>
        </is>
      </c>
      <c r="V3676" s="14" t="n"/>
      <c r="W3676" s="14" t="n"/>
      <c r="X3676" s="14" t="n"/>
      <c r="Y3676" s="14" t="n"/>
      <c r="Z3676" s="14" t="n"/>
      <c r="AA3676" s="11" t="n"/>
      <c r="AB3676" s="14">
        <f>B3676&amp;"|"&amp;I3676</f>
        <v/>
      </c>
      <c r="AC3676">
        <f>IF($B3676="","","|"&amp;SUBSTITUTE(TRIM(SUBSTITUTE(SUBSTITUTE(SUBSTITUTE(SUBSTITUTE(SUBSTITUTE(SUBSTITUTE(SUBSTITUTE(SUBSTITUTE(SUBSTITUTE(SUBSTITUTE(SUBSTITUTE(SUBSTITUTE(SUBSTITUTE(SUBSTITUTE(TRIM($B3676&amp;""),CHAR(10)," "),CHAR(13)," "),"."," "),";"," "),","," "),"/"," "),"+"," "),"-"," "),"  "," "),"  "," "),"  "," "),"  "," "),"  "," "),"  "," "))," ","|")&amp;"|")</f>
        <v/>
      </c>
      <c r="AD3676">
        <f>TRIM($I3676&amp;"")</f>
        <v/>
      </c>
    </row>
    <row r="3677" ht="24" customHeight="1">
      <c r="A3677" s="9" t="n">
        <v>46218</v>
      </c>
      <c r="B3677" s="14" t="inlineStr">
        <is>
          <t>10257</t>
        </is>
      </c>
      <c r="C3677" s="14" t="inlineStr">
        <is>
          <t>M/C 0723 (VERMELHO)</t>
        </is>
      </c>
      <c r="D3677" s="14" t="inlineStr">
        <is>
          <t>34 CORTE DE TECIDO</t>
        </is>
      </c>
      <c r="E3677" s="14" t="n">
        <v>30003923</v>
      </c>
      <c r="F3677" s="14" t="inlineStr">
        <is>
          <t>CAPA ENCOSTO ESTOFADO - CAD TRENTO</t>
        </is>
      </c>
      <c r="G3677" s="14" t="inlineStr">
        <is>
          <t>34 CORTE DE TECIDO</t>
        </is>
      </c>
      <c r="H3677" s="14" t="inlineStr">
        <is>
          <t>34 CORTE DE TECIDO</t>
        </is>
      </c>
      <c r="I3677" s="9" t="inlineStr">
        <is>
          <t>34 CORTE DE TECIDO</t>
        </is>
      </c>
      <c r="J3677" s="9" t="n">
        <v>16</v>
      </c>
      <c r="K3677" s="14" t="n"/>
      <c r="L3677" s="14" t="n"/>
      <c r="M3677" s="14" t="n"/>
      <c r="N3677" s="14" t="n">
        <v>46218</v>
      </c>
      <c r="O3677" s="14" t="n">
        <v>16</v>
      </c>
      <c r="P3677" s="14" t="n"/>
      <c r="Q3677" s="14" t="n"/>
      <c r="R3677" s="14" t="n"/>
      <c r="S3677" s="14" t="n"/>
      <c r="T3677" s="14">
        <f>IF(OR($J3677="",$O3677=""),"",$O3677/$J3677)</f>
        <v/>
      </c>
      <c r="U3677" s="14" t="inlineStr">
        <is>
          <t>Concluído</t>
        </is>
      </c>
      <c r="V3677" s="14" t="n"/>
      <c r="W3677" s="14" t="n"/>
      <c r="X3677" s="14" t="n"/>
      <c r="Y3677" s="14" t="n"/>
      <c r="Z3677" s="14" t="n"/>
      <c r="AA3677" s="11" t="n"/>
      <c r="AB3677" s="14">
        <f>B3677&amp;"|"&amp;I3677</f>
        <v/>
      </c>
      <c r="AC3677">
        <f>IF($B3677="","","|"&amp;SUBSTITUTE(TRIM(SUBSTITUTE(SUBSTITUTE(SUBSTITUTE(SUBSTITUTE(SUBSTITUTE(SUBSTITUTE(SUBSTITUTE(SUBSTITUTE(SUBSTITUTE(SUBSTITUTE(SUBSTITUTE(SUBSTITUTE(SUBSTITUTE(SUBSTITUTE(TRIM($B3677&amp;""),CHAR(10)," "),CHAR(13)," "),"."," "),";"," "),","," "),"/"," "),"+"," "),"-"," "),"  "," "),"  "," "),"  "," "),"  "," "),"  "," "),"  "," "))," ","|")&amp;"|")</f>
        <v/>
      </c>
      <c r="AD3677">
        <f>TRIM($I3677&amp;"")</f>
        <v/>
      </c>
    </row>
    <row r="3678" ht="24" customHeight="1">
      <c r="A3678" s="9" t="n">
        <v>46218</v>
      </c>
      <c r="B3678" s="14" t="inlineStr">
        <is>
          <t>10257</t>
        </is>
      </c>
      <c r="C3678" s="14" t="inlineStr">
        <is>
          <t>M/C 0723 (VERMELHO)</t>
        </is>
      </c>
      <c r="D3678" s="14" t="inlineStr">
        <is>
          <t>34 CORTE DE TECIDO</t>
        </is>
      </c>
      <c r="E3678" s="14" t="n">
        <v>30003710</v>
      </c>
      <c r="F3678" s="14" t="inlineStr">
        <is>
          <t>FUNDO CADEIRA TNT SERIGRAFADO - 410X410 - MADEIRA</t>
        </is>
      </c>
      <c r="G3678" s="14" t="inlineStr">
        <is>
          <t>34 CORTE DE TECIDO</t>
        </is>
      </c>
      <c r="H3678" s="14" t="inlineStr">
        <is>
          <t>34 CORTE DE TECIDO</t>
        </is>
      </c>
      <c r="I3678" s="9" t="inlineStr">
        <is>
          <t>34 CORTE DE TECIDO</t>
        </is>
      </c>
      <c r="J3678" s="9" t="n">
        <v>386</v>
      </c>
      <c r="K3678" s="14" t="n"/>
      <c r="L3678" s="14" t="n"/>
      <c r="M3678" s="14" t="n"/>
      <c r="N3678" s="14" t="n">
        <v>46218</v>
      </c>
      <c r="O3678" s="14" t="n">
        <v>386</v>
      </c>
      <c r="P3678" s="14" t="n"/>
      <c r="Q3678" s="14" t="n"/>
      <c r="R3678" s="14" t="n"/>
      <c r="S3678" s="14" t="n"/>
      <c r="T3678" s="14">
        <f>IF(OR($J3678="",$O3678=""),"",$O3678/$J3678)</f>
        <v/>
      </c>
      <c r="U3678" s="14" t="inlineStr">
        <is>
          <t>Concluído</t>
        </is>
      </c>
      <c r="V3678" s="14" t="n"/>
      <c r="W3678" s="14" t="n"/>
      <c r="X3678" s="14" t="n"/>
      <c r="Y3678" s="14" t="n"/>
      <c r="Z3678" s="14" t="n"/>
      <c r="AA3678" s="11" t="n"/>
      <c r="AB3678" s="14">
        <f>B3678&amp;"|"&amp;I3678</f>
        <v/>
      </c>
      <c r="AC3678">
        <f>IF($B3678="","","|"&amp;SUBSTITUTE(TRIM(SUBSTITUTE(SUBSTITUTE(SUBSTITUTE(SUBSTITUTE(SUBSTITUTE(SUBSTITUTE(SUBSTITUTE(SUBSTITUTE(SUBSTITUTE(SUBSTITUTE(SUBSTITUTE(SUBSTITUTE(SUBSTITUTE(SUBSTITUTE(TRIM($B3678&amp;""),CHAR(10)," "),CHAR(13)," "),"."," "),";"," "),","," "),"/"," "),"+"," "),"-"," "),"  "," "),"  "," "),"  "," "),"  "," "),"  "," "),"  "," "))," ","|")&amp;"|")</f>
        <v/>
      </c>
      <c r="AD3678">
        <f>TRIM($I3678&amp;"")</f>
        <v/>
      </c>
    </row>
    <row r="3679" ht="24" customHeight="1">
      <c r="A3679" s="9" t="n">
        <v>46218</v>
      </c>
      <c r="B3679" s="14" t="inlineStr">
        <is>
          <t>10257</t>
        </is>
      </c>
      <c r="C3679" s="14" t="inlineStr">
        <is>
          <t>M/C 0723 (VERMELHO)</t>
        </is>
      </c>
      <c r="D3679" s="14" t="inlineStr">
        <is>
          <t>34 CORTE DE TECIDO</t>
        </is>
      </c>
      <c r="E3679" s="14" t="n">
        <v>30004808</v>
      </c>
      <c r="F3679" s="14" t="inlineStr">
        <is>
          <t>CAPA ASSENTO - CAD SANTIAGO</t>
        </is>
      </c>
      <c r="G3679" s="14" t="inlineStr">
        <is>
          <t>34 CORTE DE TECIDO</t>
        </is>
      </c>
      <c r="H3679" s="14" t="inlineStr">
        <is>
          <t>34 CORTE DE TECIDO</t>
        </is>
      </c>
      <c r="I3679" s="9" t="inlineStr">
        <is>
          <t>34 CORTE DE TECIDO</t>
        </is>
      </c>
      <c r="J3679" s="9" t="n">
        <v>230</v>
      </c>
      <c r="K3679" s="14" t="n"/>
      <c r="L3679" s="14" t="n"/>
      <c r="M3679" s="14" t="n"/>
      <c r="N3679" s="14" t="n">
        <v>46218</v>
      </c>
      <c r="O3679" s="14" t="n">
        <v>230</v>
      </c>
      <c r="P3679" s="14" t="n"/>
      <c r="Q3679" s="14" t="n"/>
      <c r="R3679" s="14" t="n"/>
      <c r="S3679" s="14" t="n"/>
      <c r="T3679" s="14">
        <f>IF(OR($J3679="",$O3679=""),"",$O3679/$J3679)</f>
        <v/>
      </c>
      <c r="U3679" s="14" t="inlineStr">
        <is>
          <t>Concluído</t>
        </is>
      </c>
      <c r="V3679" s="14" t="n"/>
      <c r="W3679" s="14" t="n"/>
      <c r="X3679" s="14" t="n"/>
      <c r="Y3679" s="14" t="n"/>
      <c r="Z3679" s="14" t="n"/>
      <c r="AA3679" s="11" t="n"/>
      <c r="AB3679" s="14">
        <f>B3679&amp;"|"&amp;I3679</f>
        <v/>
      </c>
      <c r="AC3679">
        <f>IF($B3679="","","|"&amp;SUBSTITUTE(TRIM(SUBSTITUTE(SUBSTITUTE(SUBSTITUTE(SUBSTITUTE(SUBSTITUTE(SUBSTITUTE(SUBSTITUTE(SUBSTITUTE(SUBSTITUTE(SUBSTITUTE(SUBSTITUTE(SUBSTITUTE(SUBSTITUTE(SUBSTITUTE(TRIM($B3679&amp;""),CHAR(10)," "),CHAR(13)," "),"."," "),";"," "),","," "),"/"," "),"+"," "),"-"," "),"  "," "),"  "," "),"  "," "),"  "," "),"  "," "),"  "," "))," ","|")&amp;"|")</f>
        <v/>
      </c>
      <c r="AD3679">
        <f>TRIM($I3679&amp;"")</f>
        <v/>
      </c>
    </row>
    <row r="3680" ht="24" customHeight="1">
      <c r="A3680" s="9" t="n">
        <v>46218</v>
      </c>
      <c r="B3680" s="14" t="inlineStr">
        <is>
          <t>10257</t>
        </is>
      </c>
      <c r="C3680" s="14" t="inlineStr">
        <is>
          <t>M/C 0723 (VERMELHO)</t>
        </is>
      </c>
      <c r="D3680" s="14" t="inlineStr">
        <is>
          <t>34 CORTE DE TECIDO</t>
        </is>
      </c>
      <c r="E3680" s="14" t="n">
        <v>30004810</v>
      </c>
      <c r="F3680" s="14" t="inlineStr">
        <is>
          <t>FUNDO CADEIRA TNT SERIGRAFADO - 410X360 - MDF</t>
        </is>
      </c>
      <c r="G3680" s="14" t="inlineStr">
        <is>
          <t>34 CORTE DE TECIDO</t>
        </is>
      </c>
      <c r="H3680" s="14" t="inlineStr">
        <is>
          <t>34 CORTE DE TECIDO</t>
        </is>
      </c>
      <c r="I3680" s="9" t="inlineStr">
        <is>
          <t>34 CORTE DE TECIDO</t>
        </is>
      </c>
      <c r="J3680" s="9" t="n">
        <v>382</v>
      </c>
      <c r="K3680" s="14" t="n"/>
      <c r="L3680" s="14" t="n"/>
      <c r="M3680" s="14" t="n"/>
      <c r="N3680" s="14" t="n">
        <v>46218</v>
      </c>
      <c r="O3680" s="14" t="n">
        <v>382</v>
      </c>
      <c r="P3680" s="14" t="n"/>
      <c r="Q3680" s="14" t="n"/>
      <c r="R3680" s="14" t="n"/>
      <c r="S3680" s="14" t="n"/>
      <c r="T3680" s="14">
        <f>IF(OR($J3680="",$O3680=""),"",$O3680/$J3680)</f>
        <v/>
      </c>
      <c r="U3680" s="14" t="inlineStr">
        <is>
          <t>Concluído</t>
        </is>
      </c>
      <c r="V3680" s="14" t="n"/>
      <c r="W3680" s="14" t="n"/>
      <c r="X3680" s="14" t="n"/>
      <c r="Y3680" s="14" t="n"/>
      <c r="Z3680" s="14" t="n"/>
      <c r="AA3680" s="11" t="n"/>
      <c r="AB3680" s="14">
        <f>B3680&amp;"|"&amp;I3680</f>
        <v/>
      </c>
      <c r="AC3680">
        <f>IF($B3680="","","|"&amp;SUBSTITUTE(TRIM(SUBSTITUTE(SUBSTITUTE(SUBSTITUTE(SUBSTITUTE(SUBSTITUTE(SUBSTITUTE(SUBSTITUTE(SUBSTITUTE(SUBSTITUTE(SUBSTITUTE(SUBSTITUTE(SUBSTITUTE(SUBSTITUTE(SUBSTITUTE(TRIM($B3680&amp;""),CHAR(10)," "),CHAR(13)," "),"."," "),";"," "),","," "),"/"," "),"+"," "),"-"," "),"  "," "),"  "," "),"  "," "),"  "," "),"  "," "),"  "," "))," ","|")&amp;"|")</f>
        <v/>
      </c>
      <c r="AD3680">
        <f>TRIM($I3680&amp;"")</f>
        <v/>
      </c>
    </row>
    <row r="3681" ht="24" customHeight="1">
      <c r="A3681" s="9" t="n">
        <v>46218</v>
      </c>
      <c r="B3681" s="14" t="inlineStr">
        <is>
          <t>10257</t>
        </is>
      </c>
      <c r="C3681" s="14" t="inlineStr">
        <is>
          <t>M/C 0723 (VERMELHO)</t>
        </is>
      </c>
      <c r="D3681" s="14" t="inlineStr">
        <is>
          <t>34 CORTE DE TECIDO</t>
        </is>
      </c>
      <c r="E3681" s="14" t="n">
        <v>30006106</v>
      </c>
      <c r="F3681" s="14" t="inlineStr">
        <is>
          <t>TELINHA ENCOSTO - CADEIRA SANTIAGO NEW</t>
        </is>
      </c>
      <c r="G3681" s="14" t="inlineStr">
        <is>
          <t>34 CORTE DE TECIDO</t>
        </is>
      </c>
      <c r="H3681" s="14" t="inlineStr">
        <is>
          <t>34 CORTE DE TECIDO</t>
        </is>
      </c>
      <c r="I3681" s="9" t="inlineStr">
        <is>
          <t>34 CORTE DE TECIDO</t>
        </is>
      </c>
      <c r="J3681" s="9" t="n">
        <v>386</v>
      </c>
      <c r="K3681" s="14" t="n"/>
      <c r="L3681" s="14" t="n"/>
      <c r="M3681" s="14" t="n"/>
      <c r="N3681" s="14" t="n">
        <v>46218</v>
      </c>
      <c r="O3681" s="14" t="n">
        <v>386</v>
      </c>
      <c r="P3681" s="14" t="n"/>
      <c r="Q3681" s="14" t="n"/>
      <c r="R3681" s="14" t="n"/>
      <c r="S3681" s="14" t="n"/>
      <c r="T3681" s="14">
        <f>IF(OR($J3681="",$O3681=""),"",$O3681/$J3681)</f>
        <v/>
      </c>
      <c r="U3681" s="14" t="inlineStr">
        <is>
          <t>Concluído</t>
        </is>
      </c>
      <c r="V3681" s="14" t="n"/>
      <c r="W3681" s="14" t="n"/>
      <c r="X3681" s="14" t="n"/>
      <c r="Y3681" s="14" t="n"/>
      <c r="Z3681" s="14" t="n"/>
      <c r="AA3681" s="11" t="n"/>
      <c r="AB3681" s="14">
        <f>B3681&amp;"|"&amp;I3681</f>
        <v/>
      </c>
      <c r="AC3681">
        <f>IF($B3681="","","|"&amp;SUBSTITUTE(TRIM(SUBSTITUTE(SUBSTITUTE(SUBSTITUTE(SUBSTITUTE(SUBSTITUTE(SUBSTITUTE(SUBSTITUTE(SUBSTITUTE(SUBSTITUTE(SUBSTITUTE(SUBSTITUTE(SUBSTITUTE(SUBSTITUTE(SUBSTITUTE(TRIM($B3681&amp;""),CHAR(10)," "),CHAR(13)," "),"."," "),";"," "),","," "),"/"," "),"+"," "),"-"," "),"  "," "),"  "," "),"  "," "),"  "," "),"  "," "),"  "," "))," ","|")&amp;"|")</f>
        <v/>
      </c>
      <c r="AD3681">
        <f>TRIM($I3681&amp;"")</f>
        <v/>
      </c>
    </row>
    <row r="3682" ht="24" customHeight="1">
      <c r="A3682" s="9" t="n">
        <v>46218</v>
      </c>
      <c r="B3682" s="14" t="inlineStr">
        <is>
          <t>10257</t>
        </is>
      </c>
      <c r="C3682" s="14" t="inlineStr">
        <is>
          <t>M/C 0723 (VERMELHO)</t>
        </is>
      </c>
      <c r="D3682" s="14" t="inlineStr">
        <is>
          <t>34 CORTE DE TECIDO</t>
        </is>
      </c>
      <c r="E3682" s="14" t="n">
        <v>30006807</v>
      </c>
      <c r="F3682" s="14" t="inlineStr">
        <is>
          <t>CAPA ENCOSTO ESTOFADO - CAD. GENOVA</t>
        </is>
      </c>
      <c r="G3682" s="14" t="inlineStr">
        <is>
          <t>34 CORTE DE TECIDO</t>
        </is>
      </c>
      <c r="H3682" s="14" t="inlineStr">
        <is>
          <t>34 CORTE DE TECIDO</t>
        </is>
      </c>
      <c r="I3682" s="9" t="inlineStr">
        <is>
          <t>34 CORTE DE TECIDO</t>
        </is>
      </c>
      <c r="J3682" s="9" t="n">
        <v>12</v>
      </c>
      <c r="K3682" s="14" t="n"/>
      <c r="L3682" s="14" t="n"/>
      <c r="M3682" s="14" t="n"/>
      <c r="N3682" s="14" t="n">
        <v>46218</v>
      </c>
      <c r="O3682" s="14" t="n">
        <v>12</v>
      </c>
      <c r="P3682" s="14" t="n"/>
      <c r="Q3682" s="14" t="n"/>
      <c r="R3682" s="14" t="n"/>
      <c r="S3682" s="14" t="n"/>
      <c r="T3682" s="14">
        <f>IF(OR($J3682="",$O3682=""),"",$O3682/$J3682)</f>
        <v/>
      </c>
      <c r="U3682" s="14" t="inlineStr">
        <is>
          <t>Concluído</t>
        </is>
      </c>
      <c r="V3682" s="14" t="n"/>
      <c r="W3682" s="14" t="n"/>
      <c r="X3682" s="14" t="n"/>
      <c r="Y3682" s="14" t="n"/>
      <c r="Z3682" s="14" t="n"/>
      <c r="AA3682" s="11" t="n"/>
      <c r="AB3682" s="14">
        <f>B3682&amp;"|"&amp;I3682</f>
        <v/>
      </c>
      <c r="AC3682">
        <f>IF($B3682="","","|"&amp;SUBSTITUTE(TRIM(SUBSTITUTE(SUBSTITUTE(SUBSTITUTE(SUBSTITUTE(SUBSTITUTE(SUBSTITUTE(SUBSTITUTE(SUBSTITUTE(SUBSTITUTE(SUBSTITUTE(SUBSTITUTE(SUBSTITUTE(SUBSTITUTE(SUBSTITUTE(TRIM($B3682&amp;""),CHAR(10)," "),CHAR(13)," "),"."," "),";"," "),","," "),"/"," "),"+"," "),"-"," "),"  "," "),"  "," "),"  "," "),"  "," "),"  "," "),"  "," "))," ","|")&amp;"|")</f>
        <v/>
      </c>
      <c r="AD3682">
        <f>TRIM($I3682&amp;"")</f>
        <v/>
      </c>
    </row>
    <row r="3683" ht="24" customHeight="1">
      <c r="A3683" s="9" t="n">
        <v>46218</v>
      </c>
      <c r="B3683" s="14" t="inlineStr">
        <is>
          <t>10257</t>
        </is>
      </c>
      <c r="C3683" s="14" t="inlineStr">
        <is>
          <t>M/C 0723 (VERMELHO)</t>
        </is>
      </c>
      <c r="D3683" s="14" t="inlineStr">
        <is>
          <t>34 CORTE DE TECIDO</t>
        </is>
      </c>
      <c r="E3683" s="14" t="n">
        <v>30006808</v>
      </c>
      <c r="F3683" s="14" t="inlineStr">
        <is>
          <t>CAPA ASSENTO ESTOFADO - CAD. GENOVA</t>
        </is>
      </c>
      <c r="G3683" s="14" t="inlineStr">
        <is>
          <t>34 CORTE DE TECIDO</t>
        </is>
      </c>
      <c r="H3683" s="14" t="inlineStr">
        <is>
          <t>34 CORTE DE TECIDO</t>
        </is>
      </c>
      <c r="I3683" s="9" t="inlineStr">
        <is>
          <t>34 CORTE DE TECIDO</t>
        </is>
      </c>
      <c r="J3683" s="9" t="n">
        <v>12</v>
      </c>
      <c r="K3683" s="14" t="n"/>
      <c r="L3683" s="14" t="n"/>
      <c r="M3683" s="14" t="n"/>
      <c r="N3683" s="14" t="n">
        <v>46218</v>
      </c>
      <c r="O3683" s="14" t="n">
        <v>12</v>
      </c>
      <c r="P3683" s="14" t="n"/>
      <c r="Q3683" s="14" t="n"/>
      <c r="R3683" s="14" t="n"/>
      <c r="S3683" s="14" t="n"/>
      <c r="T3683" s="14">
        <f>IF(OR($J3683="",$O3683=""),"",$O3683/$J3683)</f>
        <v/>
      </c>
      <c r="U3683" s="14" t="inlineStr">
        <is>
          <t>Concluído</t>
        </is>
      </c>
      <c r="V3683" s="14" t="n"/>
      <c r="W3683" s="14" t="n"/>
      <c r="X3683" s="14" t="n"/>
      <c r="Y3683" s="14" t="n"/>
      <c r="Z3683" s="14" t="n"/>
      <c r="AA3683" s="11" t="n"/>
      <c r="AB3683" s="14">
        <f>B3683&amp;"|"&amp;I3683</f>
        <v/>
      </c>
      <c r="AC3683">
        <f>IF($B3683="","","|"&amp;SUBSTITUTE(TRIM(SUBSTITUTE(SUBSTITUTE(SUBSTITUTE(SUBSTITUTE(SUBSTITUTE(SUBSTITUTE(SUBSTITUTE(SUBSTITUTE(SUBSTITUTE(SUBSTITUTE(SUBSTITUTE(SUBSTITUTE(SUBSTITUTE(SUBSTITUTE(TRIM($B3683&amp;""),CHAR(10)," "),CHAR(13)," "),"."," "),";"," "),","," "),"/"," "),"+"," "),"-"," "),"  "," "),"  "," "),"  "," "),"  "," "),"  "," "),"  "," "))," ","|")&amp;"|")</f>
        <v/>
      </c>
      <c r="AD3683">
        <f>TRIM($I3683&amp;"")</f>
        <v/>
      </c>
    </row>
    <row r="3684" ht="24" customHeight="1">
      <c r="A3684" s="9" t="n">
        <v>46218</v>
      </c>
      <c r="B3684" s="14" t="inlineStr">
        <is>
          <t>10257</t>
        </is>
      </c>
      <c r="C3684" s="14" t="inlineStr">
        <is>
          <t>M/C 0723 (VERMELHO)</t>
        </is>
      </c>
      <c r="D3684" s="14" t="inlineStr">
        <is>
          <t>17 COSTURA</t>
        </is>
      </c>
      <c r="E3684" s="14" t="n">
        <v>30001101</v>
      </c>
      <c r="F3684" s="14" t="inlineStr">
        <is>
          <t>CAPA ENCOSTO EST - CAD.VENETO/TRIESTE/NY</t>
        </is>
      </c>
      <c r="G3684" s="14" t="inlineStr">
        <is>
          <t>17 COSTURA</t>
        </is>
      </c>
      <c r="H3684" s="14" t="inlineStr">
        <is>
          <t>17 COSTURA</t>
        </is>
      </c>
      <c r="I3684" s="9" t="inlineStr">
        <is>
          <t>17 COSTURA</t>
        </is>
      </c>
      <c r="J3684" s="9" t="n">
        <v>100</v>
      </c>
      <c r="K3684" s="14" t="n"/>
      <c r="L3684" s="14" t="n"/>
      <c r="M3684" s="14" t="n"/>
      <c r="N3684" s="14" t="n">
        <v>46218</v>
      </c>
      <c r="O3684" s="14" t="n">
        <v>100</v>
      </c>
      <c r="P3684" s="14" t="n"/>
      <c r="Q3684" s="14" t="n"/>
      <c r="R3684" s="14" t="n"/>
      <c r="S3684" s="14" t="n"/>
      <c r="T3684" s="14">
        <f>IF(OR($J3684="",$O3684=""),"",$O3684/$J3684)</f>
        <v/>
      </c>
      <c r="U3684" s="14" t="inlineStr">
        <is>
          <t>Concluído</t>
        </is>
      </c>
      <c r="V3684" s="14" t="n"/>
      <c r="W3684" s="14" t="n"/>
      <c r="X3684" s="14" t="n"/>
      <c r="Y3684" s="14" t="n"/>
      <c r="Z3684" s="14" t="n"/>
      <c r="AA3684" s="11" t="n"/>
      <c r="AB3684" s="14">
        <f>B3684&amp;"|"&amp;I3684</f>
        <v/>
      </c>
      <c r="AC3684">
        <f>IF($B3684="","","|"&amp;SUBSTITUTE(TRIM(SUBSTITUTE(SUBSTITUTE(SUBSTITUTE(SUBSTITUTE(SUBSTITUTE(SUBSTITUTE(SUBSTITUTE(SUBSTITUTE(SUBSTITUTE(SUBSTITUTE(SUBSTITUTE(SUBSTITUTE(SUBSTITUTE(SUBSTITUTE(TRIM($B3684&amp;""),CHAR(10)," "),CHAR(13)," "),"."," "),";"," "),","," "),"/"," "),"+"," "),"-"," "),"  "," "),"  "," "),"  "," "),"  "," "),"  "," "),"  "," "))," ","|")&amp;"|")</f>
        <v/>
      </c>
      <c r="AD3684">
        <f>TRIM($I3684&amp;"")</f>
        <v/>
      </c>
    </row>
    <row r="3685" ht="24" customHeight="1">
      <c r="A3685" s="9" t="n">
        <v>46218</v>
      </c>
      <c r="B3685" s="14" t="inlineStr">
        <is>
          <t>10257</t>
        </is>
      </c>
      <c r="C3685" s="14" t="inlineStr">
        <is>
          <t>M/C 0723 (VERMELHO)</t>
        </is>
      </c>
      <c r="D3685" s="14" t="inlineStr">
        <is>
          <t>17 COSTURA</t>
        </is>
      </c>
      <c r="E3685" s="14" t="n">
        <v>30001110</v>
      </c>
      <c r="F3685" s="14" t="inlineStr">
        <is>
          <t>CAPA ASSENTO EST - CAD. VENETO/TRISTE/NY</t>
        </is>
      </c>
      <c r="G3685" s="14" t="inlineStr">
        <is>
          <t>17 COSTURA</t>
        </is>
      </c>
      <c r="H3685" s="14" t="inlineStr">
        <is>
          <t>17 COSTURA</t>
        </is>
      </c>
      <c r="I3685" s="9" t="inlineStr">
        <is>
          <t>17 COSTURA</t>
        </is>
      </c>
      <c r="J3685" s="9" t="n">
        <v>100</v>
      </c>
      <c r="K3685" s="14" t="n"/>
      <c r="L3685" s="14" t="n"/>
      <c r="M3685" s="14" t="n"/>
      <c r="N3685" s="14" t="n">
        <v>46218</v>
      </c>
      <c r="O3685" s="14" t="n">
        <v>100</v>
      </c>
      <c r="P3685" s="14" t="n"/>
      <c r="Q3685" s="14" t="n"/>
      <c r="R3685" s="14" t="n"/>
      <c r="S3685" s="14" t="n"/>
      <c r="T3685" s="14">
        <f>IF(OR($J3685="",$O3685=""),"",$O3685/$J3685)</f>
        <v/>
      </c>
      <c r="U3685" s="14" t="inlineStr">
        <is>
          <t>Concluído</t>
        </is>
      </c>
      <c r="V3685" s="14" t="n"/>
      <c r="W3685" s="14" t="n"/>
      <c r="X3685" s="14" t="n"/>
      <c r="Y3685" s="14" t="n"/>
      <c r="Z3685" s="14" t="n"/>
      <c r="AA3685" s="11" t="n"/>
      <c r="AB3685" s="14">
        <f>B3685&amp;"|"&amp;I3685</f>
        <v/>
      </c>
      <c r="AC3685">
        <f>IF($B3685="","","|"&amp;SUBSTITUTE(TRIM(SUBSTITUTE(SUBSTITUTE(SUBSTITUTE(SUBSTITUTE(SUBSTITUTE(SUBSTITUTE(SUBSTITUTE(SUBSTITUTE(SUBSTITUTE(SUBSTITUTE(SUBSTITUTE(SUBSTITUTE(SUBSTITUTE(SUBSTITUTE(TRIM($B3685&amp;""),CHAR(10)," "),CHAR(13)," "),"."," "),";"," "),","," "),"/"," "),"+"," "),"-"," "),"  "," "),"  "," "),"  "," "),"  "," "),"  "," "),"  "," "))," ","|")&amp;"|")</f>
        <v/>
      </c>
      <c r="AD3685">
        <f>TRIM($I3685&amp;"")</f>
        <v/>
      </c>
    </row>
    <row r="3686" ht="24" customHeight="1">
      <c r="A3686" s="9" t="n">
        <v>46218</v>
      </c>
      <c r="B3686" s="14" t="inlineStr">
        <is>
          <t>10257</t>
        </is>
      </c>
      <c r="C3686" s="14" t="inlineStr">
        <is>
          <t>M/C 0723 (VERMELHO)</t>
        </is>
      </c>
      <c r="D3686" s="14" t="inlineStr">
        <is>
          <t>17 COSTURA</t>
        </is>
      </c>
      <c r="E3686" s="14" t="n">
        <v>30001315</v>
      </c>
      <c r="F3686" s="14" t="inlineStr">
        <is>
          <t>CAPA ASSENTO ESTOF H - CAD. DUB./MIL./GRECIA</t>
        </is>
      </c>
      <c r="G3686" s="14" t="inlineStr">
        <is>
          <t>17 COSTURA</t>
        </is>
      </c>
      <c r="H3686" s="14" t="inlineStr">
        <is>
          <t>17 COSTURA</t>
        </is>
      </c>
      <c r="I3686" s="9" t="inlineStr">
        <is>
          <t>17 COSTURA</t>
        </is>
      </c>
      <c r="J3686" s="9" t="n">
        <v>70</v>
      </c>
      <c r="K3686" s="14" t="n"/>
      <c r="L3686" s="14" t="n"/>
      <c r="M3686" s="14" t="n"/>
      <c r="N3686" s="14" t="n">
        <v>46218</v>
      </c>
      <c r="O3686" s="14" t="n">
        <v>70</v>
      </c>
      <c r="P3686" s="14" t="n"/>
      <c r="Q3686" s="14" t="n"/>
      <c r="R3686" s="14" t="n"/>
      <c r="S3686" s="14" t="n"/>
      <c r="T3686" s="14">
        <f>IF(OR($J3686="",$O3686=""),"",$O3686/$J3686)</f>
        <v/>
      </c>
      <c r="U3686" s="14" t="inlineStr">
        <is>
          <t>Concluído</t>
        </is>
      </c>
      <c r="V3686" s="14" t="n"/>
      <c r="W3686" s="14" t="n"/>
      <c r="X3686" s="14" t="n"/>
      <c r="Y3686" s="14" t="n"/>
      <c r="Z3686" s="14" t="n"/>
      <c r="AA3686" s="11" t="n"/>
      <c r="AB3686" s="14">
        <f>B3686&amp;"|"&amp;I3686</f>
        <v/>
      </c>
      <c r="AC3686">
        <f>IF($B3686="","","|"&amp;SUBSTITUTE(TRIM(SUBSTITUTE(SUBSTITUTE(SUBSTITUTE(SUBSTITUTE(SUBSTITUTE(SUBSTITUTE(SUBSTITUTE(SUBSTITUTE(SUBSTITUTE(SUBSTITUTE(SUBSTITUTE(SUBSTITUTE(SUBSTITUTE(SUBSTITUTE(TRIM($B3686&amp;""),CHAR(10)," "),CHAR(13)," "),"."," "),";"," "),","," "),"/"," "),"+"," "),"-"," "),"  "," "),"  "," "),"  "," "),"  "," "),"  "," "),"  "," "))," ","|")&amp;"|")</f>
        <v/>
      </c>
      <c r="AD3686">
        <f>TRIM($I3686&amp;"")</f>
        <v/>
      </c>
    </row>
    <row r="3687" ht="24" customHeight="1">
      <c r="A3687" s="9" t="n">
        <v>46218</v>
      </c>
      <c r="B3687" s="14" t="inlineStr">
        <is>
          <t>10257</t>
        </is>
      </c>
      <c r="C3687" s="14" t="inlineStr">
        <is>
          <t>M/C 0723 (VERMELHO)</t>
        </is>
      </c>
      <c r="D3687" s="14" t="inlineStr">
        <is>
          <t>17 COSTURA</t>
        </is>
      </c>
      <c r="E3687" s="14" t="n">
        <v>30003111</v>
      </c>
      <c r="F3687" s="14" t="inlineStr">
        <is>
          <t>CAPA ENCOSTO ESTOFADO - CAD. GRECIA</t>
        </is>
      </c>
      <c r="G3687" s="14" t="inlineStr">
        <is>
          <t>17 COSTURA</t>
        </is>
      </c>
      <c r="H3687" s="14" t="inlineStr">
        <is>
          <t>17 COSTURA</t>
        </is>
      </c>
      <c r="I3687" s="9" t="inlineStr">
        <is>
          <t>17 COSTURA</t>
        </is>
      </c>
      <c r="J3687" s="9" t="n">
        <v>70</v>
      </c>
      <c r="K3687" s="14" t="n"/>
      <c r="L3687" s="14" t="n"/>
      <c r="M3687" s="14" t="n"/>
      <c r="N3687" s="14" t="n">
        <v>46218</v>
      </c>
      <c r="O3687" s="14" t="n">
        <v>70</v>
      </c>
      <c r="P3687" s="14" t="n"/>
      <c r="Q3687" s="14" t="n"/>
      <c r="R3687" s="14" t="n"/>
      <c r="S3687" s="14" t="n"/>
      <c r="T3687" s="14">
        <f>IF(OR($J3687="",$O3687=""),"",$O3687/$J3687)</f>
        <v/>
      </c>
      <c r="U3687" s="14" t="inlineStr">
        <is>
          <t>Concluído</t>
        </is>
      </c>
      <c r="V3687" s="14" t="n"/>
      <c r="W3687" s="14" t="n"/>
      <c r="X3687" s="14" t="n"/>
      <c r="Y3687" s="14" t="n"/>
      <c r="Z3687" s="14" t="n"/>
      <c r="AA3687" s="11" t="n"/>
      <c r="AB3687" s="14">
        <f>B3687&amp;"|"&amp;I3687</f>
        <v/>
      </c>
      <c r="AC3687">
        <f>IF($B3687="","","|"&amp;SUBSTITUTE(TRIM(SUBSTITUTE(SUBSTITUTE(SUBSTITUTE(SUBSTITUTE(SUBSTITUTE(SUBSTITUTE(SUBSTITUTE(SUBSTITUTE(SUBSTITUTE(SUBSTITUTE(SUBSTITUTE(SUBSTITUTE(SUBSTITUTE(SUBSTITUTE(TRIM($B3687&amp;""),CHAR(10)," "),CHAR(13)," "),"."," "),";"," "),","," "),"/"," "),"+"," "),"-"," "),"  "," "),"  "," "),"  "," "),"  "," "),"  "," "),"  "," "))," ","|")&amp;"|")</f>
        <v/>
      </c>
      <c r="AD3687">
        <f>TRIM($I3687&amp;"")</f>
        <v/>
      </c>
    </row>
    <row r="3688" ht="24" customHeight="1">
      <c r="A3688" s="9" t="n">
        <v>46218</v>
      </c>
      <c r="B3688" s="14" t="inlineStr">
        <is>
          <t>10257</t>
        </is>
      </c>
      <c r="C3688" s="14" t="inlineStr">
        <is>
          <t>M/C 0723 (VERMELHO)</t>
        </is>
      </c>
      <c r="D3688" s="14" t="inlineStr">
        <is>
          <t>17 COSTURA</t>
        </is>
      </c>
      <c r="E3688" s="14" t="n">
        <v>30003412</v>
      </c>
      <c r="F3688" s="14" t="inlineStr">
        <is>
          <t>CAPA ASSENTO ESTOFADO - CAD. DAKAR</t>
        </is>
      </c>
      <c r="G3688" s="14" t="inlineStr">
        <is>
          <t>17 COSTURA</t>
        </is>
      </c>
      <c r="H3688" s="14" t="inlineStr">
        <is>
          <t>17 COSTURA</t>
        </is>
      </c>
      <c r="I3688" s="9" t="inlineStr">
        <is>
          <t>17 COSTURA</t>
        </is>
      </c>
      <c r="J3688" s="9" t="n">
        <v>16</v>
      </c>
      <c r="K3688" s="14" t="n"/>
      <c r="L3688" s="14" t="n"/>
      <c r="M3688" s="14" t="n"/>
      <c r="N3688" s="14" t="n">
        <v>46218</v>
      </c>
      <c r="O3688" s="14" t="n">
        <v>16</v>
      </c>
      <c r="P3688" s="14" t="n"/>
      <c r="Q3688" s="14" t="n"/>
      <c r="R3688" s="14" t="n"/>
      <c r="S3688" s="14" t="n"/>
      <c r="T3688" s="14">
        <f>IF(OR($J3688="",$O3688=""),"",$O3688/$J3688)</f>
        <v/>
      </c>
      <c r="U3688" s="14" t="inlineStr">
        <is>
          <t>Concluído</t>
        </is>
      </c>
      <c r="V3688" s="14" t="n"/>
      <c r="W3688" s="14" t="n"/>
      <c r="X3688" s="14" t="n"/>
      <c r="Y3688" s="14" t="n"/>
      <c r="Z3688" s="14" t="n"/>
      <c r="AA3688" s="11" t="n"/>
      <c r="AB3688" s="14">
        <f>B3688&amp;"|"&amp;I3688</f>
        <v/>
      </c>
      <c r="AC3688">
        <f>IF($B3688="","","|"&amp;SUBSTITUTE(TRIM(SUBSTITUTE(SUBSTITUTE(SUBSTITUTE(SUBSTITUTE(SUBSTITUTE(SUBSTITUTE(SUBSTITUTE(SUBSTITUTE(SUBSTITUTE(SUBSTITUTE(SUBSTITUTE(SUBSTITUTE(SUBSTITUTE(SUBSTITUTE(TRIM($B3688&amp;""),CHAR(10)," "),CHAR(13)," "),"."," "),";"," "),","," "),"/"," "),"+"," "),"-"," "),"  "," "),"  "," "),"  "," "),"  "," "),"  "," "),"  "," "))," ","|")&amp;"|")</f>
        <v/>
      </c>
      <c r="AD3688">
        <f>TRIM($I3688&amp;"")</f>
        <v/>
      </c>
    </row>
    <row r="3689" ht="24" customHeight="1">
      <c r="A3689" s="9" t="n">
        <v>46218</v>
      </c>
      <c r="B3689" s="14" t="inlineStr">
        <is>
          <t>10257</t>
        </is>
      </c>
      <c r="C3689" s="14" t="inlineStr">
        <is>
          <t>M/C 0723 (VERMELHO)</t>
        </is>
      </c>
      <c r="D3689" s="14" t="inlineStr">
        <is>
          <t>17 COSTURA</t>
        </is>
      </c>
      <c r="E3689" s="14" t="n">
        <v>30003923</v>
      </c>
      <c r="F3689" s="14" t="inlineStr">
        <is>
          <t>CAPA ENCOSTO ESTOFADO - CAD TRENTO</t>
        </is>
      </c>
      <c r="G3689" s="14" t="inlineStr">
        <is>
          <t>17 COSTURA</t>
        </is>
      </c>
      <c r="H3689" s="14" t="inlineStr">
        <is>
          <t>17 COSTURA</t>
        </is>
      </c>
      <c r="I3689" s="9" t="inlineStr">
        <is>
          <t>17 COSTURA</t>
        </is>
      </c>
      <c r="J3689" s="9" t="n">
        <v>16</v>
      </c>
      <c r="K3689" s="14" t="n"/>
      <c r="L3689" s="14" t="n"/>
      <c r="M3689" s="14" t="n"/>
      <c r="N3689" s="14" t="n">
        <v>46218</v>
      </c>
      <c r="O3689" s="14" t="n">
        <v>16</v>
      </c>
      <c r="P3689" s="14" t="n"/>
      <c r="Q3689" s="14" t="n"/>
      <c r="R3689" s="14" t="n"/>
      <c r="S3689" s="14" t="n"/>
      <c r="T3689" s="14">
        <f>IF(OR($J3689="",$O3689=""),"",$O3689/$J3689)</f>
        <v/>
      </c>
      <c r="U3689" s="14" t="inlineStr">
        <is>
          <t>Concluído</t>
        </is>
      </c>
      <c r="V3689" s="14" t="n"/>
      <c r="W3689" s="14" t="n"/>
      <c r="X3689" s="14" t="n"/>
      <c r="Y3689" s="14" t="n"/>
      <c r="Z3689" s="14" t="n"/>
      <c r="AA3689" s="11" t="n"/>
      <c r="AB3689" s="14">
        <f>B3689&amp;"|"&amp;I3689</f>
        <v/>
      </c>
      <c r="AC3689">
        <f>IF($B3689="","","|"&amp;SUBSTITUTE(TRIM(SUBSTITUTE(SUBSTITUTE(SUBSTITUTE(SUBSTITUTE(SUBSTITUTE(SUBSTITUTE(SUBSTITUTE(SUBSTITUTE(SUBSTITUTE(SUBSTITUTE(SUBSTITUTE(SUBSTITUTE(SUBSTITUTE(SUBSTITUTE(TRIM($B3689&amp;""),CHAR(10)," "),CHAR(13)," "),"."," "),";"," "),","," "),"/"," "),"+"," "),"-"," "),"  "," "),"  "," "),"  "," "),"  "," "),"  "," "),"  "," "))," ","|")&amp;"|")</f>
        <v/>
      </c>
      <c r="AD3689">
        <f>TRIM($I3689&amp;"")</f>
        <v/>
      </c>
    </row>
    <row r="3690" ht="24" customHeight="1">
      <c r="A3690" s="9" t="n">
        <v>46218</v>
      </c>
      <c r="B3690" s="14" t="inlineStr">
        <is>
          <t>10257</t>
        </is>
      </c>
      <c r="C3690" s="14" t="inlineStr">
        <is>
          <t>M/C 0723 (VERMELHO)</t>
        </is>
      </c>
      <c r="D3690" s="14" t="inlineStr">
        <is>
          <t>17 COSTURA</t>
        </is>
      </c>
      <c r="E3690" s="14" t="n">
        <v>30004808</v>
      </c>
      <c r="F3690" s="14" t="inlineStr">
        <is>
          <t>CAPA ASSENTO - CAD SANTIAGO</t>
        </is>
      </c>
      <c r="G3690" s="14" t="inlineStr">
        <is>
          <t>17 COSTURA</t>
        </is>
      </c>
      <c r="H3690" s="14" t="inlineStr">
        <is>
          <t>17 COSTURA</t>
        </is>
      </c>
      <c r="I3690" s="9" t="inlineStr">
        <is>
          <t>17 COSTURA</t>
        </is>
      </c>
      <c r="J3690" s="9" t="n">
        <v>230</v>
      </c>
      <c r="K3690" s="14" t="n"/>
      <c r="L3690" s="14" t="n"/>
      <c r="M3690" s="14" t="n"/>
      <c r="N3690" s="14" t="n">
        <v>46218</v>
      </c>
      <c r="O3690" s="14" t="n">
        <v>230</v>
      </c>
      <c r="P3690" s="14" t="n"/>
      <c r="Q3690" s="14" t="n"/>
      <c r="R3690" s="14" t="n"/>
      <c r="S3690" s="14" t="n"/>
      <c r="T3690" s="14">
        <f>IF(OR($J3690="",$O3690=""),"",$O3690/$J3690)</f>
        <v/>
      </c>
      <c r="U3690" s="14" t="inlineStr">
        <is>
          <t>Concluído</t>
        </is>
      </c>
      <c r="V3690" s="14" t="n"/>
      <c r="W3690" s="14" t="n"/>
      <c r="X3690" s="14" t="n"/>
      <c r="Y3690" s="14" t="n"/>
      <c r="Z3690" s="14" t="n"/>
      <c r="AA3690" s="11" t="n"/>
      <c r="AB3690" s="14">
        <f>B3690&amp;"|"&amp;I3690</f>
        <v/>
      </c>
      <c r="AC3690">
        <f>IF($B3690="","","|"&amp;SUBSTITUTE(TRIM(SUBSTITUTE(SUBSTITUTE(SUBSTITUTE(SUBSTITUTE(SUBSTITUTE(SUBSTITUTE(SUBSTITUTE(SUBSTITUTE(SUBSTITUTE(SUBSTITUTE(SUBSTITUTE(SUBSTITUTE(SUBSTITUTE(SUBSTITUTE(TRIM($B3690&amp;""),CHAR(10)," "),CHAR(13)," "),"."," "),";"," "),","," "),"/"," "),"+"," "),"-"," "),"  "," "),"  "," "),"  "," "),"  "," "),"  "," "),"  "," "))," ","|")&amp;"|")</f>
        <v/>
      </c>
      <c r="AD3690">
        <f>TRIM($I3690&amp;"")</f>
        <v/>
      </c>
    </row>
    <row r="3691" ht="24" customHeight="1">
      <c r="A3691" s="9" t="n">
        <v>46218</v>
      </c>
      <c r="B3691" s="14" t="inlineStr">
        <is>
          <t>10257</t>
        </is>
      </c>
      <c r="C3691" s="14" t="inlineStr">
        <is>
          <t>M/C 0723 (VERMELHO)</t>
        </is>
      </c>
      <c r="D3691" s="14" t="inlineStr">
        <is>
          <t>17 COSTURA</t>
        </is>
      </c>
      <c r="E3691" s="14" t="n">
        <v>30006106</v>
      </c>
      <c r="F3691" s="14" t="inlineStr">
        <is>
          <t>TELINHA ENCOSTO - CADEIRA SANTIAGO NEW</t>
        </is>
      </c>
      <c r="G3691" s="14" t="inlineStr">
        <is>
          <t>17 COSTURA</t>
        </is>
      </c>
      <c r="H3691" s="14" t="inlineStr">
        <is>
          <t>17 COSTURA</t>
        </is>
      </c>
      <c r="I3691" s="9" t="inlineStr">
        <is>
          <t>17 COSTURA</t>
        </is>
      </c>
      <c r="J3691" s="9" t="n">
        <v>386</v>
      </c>
      <c r="K3691" s="14" t="n"/>
      <c r="L3691" s="14" t="n"/>
      <c r="M3691" s="14" t="n"/>
      <c r="N3691" s="14" t="n">
        <v>46218</v>
      </c>
      <c r="O3691" s="14" t="n">
        <v>386</v>
      </c>
      <c r="P3691" s="14" t="n"/>
      <c r="Q3691" s="14" t="n"/>
      <c r="R3691" s="14" t="n"/>
      <c r="S3691" s="14" t="n"/>
      <c r="T3691" s="14">
        <f>IF(OR($J3691="",$O3691=""),"",$O3691/$J3691)</f>
        <v/>
      </c>
      <c r="U3691" s="14" t="inlineStr">
        <is>
          <t>Concluído</t>
        </is>
      </c>
      <c r="V3691" s="14" t="n"/>
      <c r="W3691" s="14" t="n"/>
      <c r="X3691" s="14" t="n"/>
      <c r="Y3691" s="14" t="n"/>
      <c r="Z3691" s="14" t="n"/>
      <c r="AA3691" s="11" t="n"/>
      <c r="AB3691" s="14">
        <f>B3691&amp;"|"&amp;I3691</f>
        <v/>
      </c>
      <c r="AC3691">
        <f>IF($B3691="","","|"&amp;SUBSTITUTE(TRIM(SUBSTITUTE(SUBSTITUTE(SUBSTITUTE(SUBSTITUTE(SUBSTITUTE(SUBSTITUTE(SUBSTITUTE(SUBSTITUTE(SUBSTITUTE(SUBSTITUTE(SUBSTITUTE(SUBSTITUTE(SUBSTITUTE(SUBSTITUTE(TRIM($B3691&amp;""),CHAR(10)," "),CHAR(13)," "),"."," "),";"," "),","," "),"/"," "),"+"," "),"-"," "),"  "," "),"  "," "),"  "," "),"  "," "),"  "," "),"  "," "))," ","|")&amp;"|")</f>
        <v/>
      </c>
      <c r="AD3691">
        <f>TRIM($I3691&amp;"")</f>
        <v/>
      </c>
    </row>
    <row r="3692" ht="24" customHeight="1">
      <c r="A3692" s="9" t="n">
        <v>46218</v>
      </c>
      <c r="B3692" s="14" t="inlineStr">
        <is>
          <t>10257</t>
        </is>
      </c>
      <c r="C3692" s="14" t="inlineStr">
        <is>
          <t>M/C 0723 (VERMELHO)</t>
        </is>
      </c>
      <c r="D3692" s="14" t="inlineStr">
        <is>
          <t>17 COSTURA</t>
        </is>
      </c>
      <c r="E3692" s="14" t="n">
        <v>30006807</v>
      </c>
      <c r="F3692" s="14" t="inlineStr">
        <is>
          <t>CAPA ENCOSTO ESTOFADO - CAD. GENOVA</t>
        </is>
      </c>
      <c r="G3692" s="14" t="inlineStr">
        <is>
          <t>17 COSTURA</t>
        </is>
      </c>
      <c r="H3692" s="14" t="inlineStr">
        <is>
          <t>17 COSTURA</t>
        </is>
      </c>
      <c r="I3692" s="9" t="inlineStr">
        <is>
          <t>17 COSTURA</t>
        </is>
      </c>
      <c r="J3692" s="9" t="n">
        <v>12</v>
      </c>
      <c r="K3692" s="14" t="n"/>
      <c r="L3692" s="14" t="n"/>
      <c r="M3692" s="14" t="n"/>
      <c r="N3692" s="14" t="n">
        <v>46218</v>
      </c>
      <c r="O3692" s="14" t="n">
        <v>12</v>
      </c>
      <c r="P3692" s="14" t="n"/>
      <c r="Q3692" s="14" t="n"/>
      <c r="R3692" s="14" t="n"/>
      <c r="S3692" s="14" t="n"/>
      <c r="T3692" s="14">
        <f>IF(OR($J3692="",$O3692=""),"",$O3692/$J3692)</f>
        <v/>
      </c>
      <c r="U3692" s="14" t="inlineStr">
        <is>
          <t>Concluído</t>
        </is>
      </c>
      <c r="V3692" s="14" t="n"/>
      <c r="W3692" s="14" t="n"/>
      <c r="X3692" s="14" t="n"/>
      <c r="Y3692" s="14" t="n"/>
      <c r="Z3692" s="14" t="n"/>
      <c r="AA3692" s="11" t="n"/>
      <c r="AB3692" s="14">
        <f>B3692&amp;"|"&amp;I3692</f>
        <v/>
      </c>
      <c r="AC3692">
        <f>IF($B3692="","","|"&amp;SUBSTITUTE(TRIM(SUBSTITUTE(SUBSTITUTE(SUBSTITUTE(SUBSTITUTE(SUBSTITUTE(SUBSTITUTE(SUBSTITUTE(SUBSTITUTE(SUBSTITUTE(SUBSTITUTE(SUBSTITUTE(SUBSTITUTE(SUBSTITUTE(SUBSTITUTE(TRIM($B3692&amp;""),CHAR(10)," "),CHAR(13)," "),"."," "),";"," "),","," "),"/"," "),"+"," "),"-"," "),"  "," "),"  "," "),"  "," "),"  "," "),"  "," "),"  "," "))," ","|")&amp;"|")</f>
        <v/>
      </c>
      <c r="AD3692">
        <f>TRIM($I3692&amp;"")</f>
        <v/>
      </c>
    </row>
    <row r="3693" ht="24" customHeight="1">
      <c r="A3693" s="9" t="n">
        <v>46218</v>
      </c>
      <c r="B3693" s="14" t="inlineStr">
        <is>
          <t>10257</t>
        </is>
      </c>
      <c r="C3693" s="14" t="inlineStr">
        <is>
          <t>M/C 0723 (VERMELHO)</t>
        </is>
      </c>
      <c r="D3693" s="14" t="inlineStr">
        <is>
          <t>17 COSTURA</t>
        </is>
      </c>
      <c r="E3693" s="14" t="n">
        <v>30006808</v>
      </c>
      <c r="F3693" s="14" t="inlineStr">
        <is>
          <t>CAPA ASSENTO ESTOFADO - CAD. GENOVA</t>
        </is>
      </c>
      <c r="G3693" s="14" t="inlineStr">
        <is>
          <t>17 COSTURA</t>
        </is>
      </c>
      <c r="H3693" s="14" t="inlineStr">
        <is>
          <t>17 COSTURA</t>
        </is>
      </c>
      <c r="I3693" s="9" t="inlineStr">
        <is>
          <t>17 COSTURA</t>
        </is>
      </c>
      <c r="J3693" s="9" t="n">
        <v>12</v>
      </c>
      <c r="K3693" s="14" t="n"/>
      <c r="L3693" s="14" t="n"/>
      <c r="M3693" s="14" t="n"/>
      <c r="N3693" s="14" t="n">
        <v>46218</v>
      </c>
      <c r="O3693" s="14" t="n">
        <v>12</v>
      </c>
      <c r="P3693" s="14" t="n"/>
      <c r="Q3693" s="14" t="n"/>
      <c r="R3693" s="14" t="n"/>
      <c r="S3693" s="14" t="n"/>
      <c r="T3693" s="14">
        <f>IF(OR($J3693="",$O3693=""),"",$O3693/$J3693)</f>
        <v/>
      </c>
      <c r="U3693" s="14" t="inlineStr">
        <is>
          <t>Concluído</t>
        </is>
      </c>
      <c r="V3693" s="14" t="n"/>
      <c r="W3693" s="14" t="n"/>
      <c r="X3693" s="14" t="n"/>
      <c r="Y3693" s="14" t="n"/>
      <c r="Z3693" s="14" t="n"/>
      <c r="AA3693" s="11" t="n"/>
      <c r="AB3693" s="14">
        <f>B3693&amp;"|"&amp;I3693</f>
        <v/>
      </c>
      <c r="AC3693">
        <f>IF($B3693="","","|"&amp;SUBSTITUTE(TRIM(SUBSTITUTE(SUBSTITUTE(SUBSTITUTE(SUBSTITUTE(SUBSTITUTE(SUBSTITUTE(SUBSTITUTE(SUBSTITUTE(SUBSTITUTE(SUBSTITUTE(SUBSTITUTE(SUBSTITUTE(SUBSTITUTE(SUBSTITUTE(TRIM($B3693&amp;""),CHAR(10)," "),CHAR(13)," "),"."," "),";"," "),","," "),"/"," "),"+"," "),"-"," "),"  "," "),"  "," "),"  "," "),"  "," "),"  "," "),"  "," "))," ","|")&amp;"|")</f>
        <v/>
      </c>
      <c r="AD3693">
        <f>TRIM($I3693&amp;"")</f>
        <v/>
      </c>
    </row>
    <row r="3694" ht="36" customHeight="1">
      <c r="A3694" s="9" t="n">
        <v>46225</v>
      </c>
      <c r="B3694" s="14" t="inlineStr">
        <is>
          <t>10257</t>
        </is>
      </c>
      <c r="C3694" s="14" t="inlineStr">
        <is>
          <t>M/C 0723 (VERMELHO)</t>
        </is>
      </c>
      <c r="D3694" s="14" t="inlineStr">
        <is>
          <t>8 EMBALAGEM</t>
        </is>
      </c>
      <c r="E3694" s="14" t="n">
        <v>200277130</v>
      </c>
      <c r="F3694" s="14" t="inlineStr">
        <is>
          <t>EMB. BASE CATEDRAL 1,60 (1145X740X75)</t>
        </is>
      </c>
      <c r="G3694" s="14" t="inlineStr">
        <is>
          <t>8 EMBALAGEM</t>
        </is>
      </c>
      <c r="H3694" s="14" t="inlineStr">
        <is>
          <t>8 EMBALAGEM</t>
        </is>
      </c>
      <c r="I3694" s="9" t="inlineStr">
        <is>
          <t>8 EMBALAGEM</t>
        </is>
      </c>
      <c r="J3694" s="9" t="n">
        <v>8</v>
      </c>
      <c r="K3694" s="14" t="n"/>
      <c r="L3694" s="14" t="n"/>
      <c r="M3694" s="14" t="n"/>
      <c r="N3694" s="14" t="n"/>
      <c r="O3694" s="14" t="n"/>
      <c r="P3694" s="14" t="n"/>
      <c r="Q3694" s="14" t="n"/>
      <c r="R3694" s="14" t="n"/>
      <c r="S3694" s="14" t="n"/>
      <c r="T3694" s="14" t="n"/>
      <c r="U3694" s="14" t="n"/>
      <c r="V3694" s="14" t="n"/>
      <c r="W3694" s="14" t="n"/>
      <c r="X3694" s="14" t="n"/>
      <c r="Y3694" s="14" t="n"/>
      <c r="Z3694" s="14" t="n"/>
      <c r="AA3694" s="11" t="n"/>
      <c r="AB3694" s="14">
        <f>B3694&amp;"|"&amp;I3694</f>
        <v/>
      </c>
      <c r="AC3694">
        <f>IF($B3694="","","|"&amp;SUBSTITUTE(TRIM(SUBSTITUTE(SUBSTITUTE(SUBSTITUTE(SUBSTITUTE(SUBSTITUTE(SUBSTITUTE(SUBSTITUTE(SUBSTITUTE(SUBSTITUTE(SUBSTITUTE(SUBSTITUTE(SUBSTITUTE(SUBSTITUTE(SUBSTITUTE(TRIM($B3694&amp;""),CHAR(10)," "),CHAR(13)," "),"."," "),";"," "),","," "),"/"," "),"+"," "),"-"," "),"  "," "),"  "," "),"  "," "),"  "," "),"  "," "),"  "," "))," ","|")&amp;"|")</f>
        <v/>
      </c>
      <c r="AD3694">
        <f>TRIM($I3694&amp;"")</f>
        <v/>
      </c>
    </row>
    <row r="3695" ht="36" customHeight="1">
      <c r="A3695" s="9" t="n">
        <v>46225</v>
      </c>
      <c r="B3695" s="14" t="inlineStr">
        <is>
          <t>10257</t>
        </is>
      </c>
      <c r="C3695" s="14" t="inlineStr">
        <is>
          <t>M/C 0723 (VERMELHO)</t>
        </is>
      </c>
      <c r="D3695" s="14" t="inlineStr">
        <is>
          <t>8 EMBALAGEM</t>
        </is>
      </c>
      <c r="E3695" s="14" t="n">
        <v>2001101</v>
      </c>
      <c r="F3695" s="14" t="inlineStr">
        <is>
          <t>MESA MIAMI 0,90X0,90 VOL 1/1</t>
        </is>
      </c>
      <c r="G3695" s="14" t="inlineStr">
        <is>
          <t>8 EMBALAGEM</t>
        </is>
      </c>
      <c r="H3695" s="14" t="inlineStr">
        <is>
          <t>8 EMBALAGEM</t>
        </is>
      </c>
      <c r="I3695" s="9" t="inlineStr">
        <is>
          <t>8 EMBALAGEM</t>
        </is>
      </c>
      <c r="J3695" s="9" t="n">
        <v>1</v>
      </c>
      <c r="K3695" s="14" t="n"/>
      <c r="L3695" s="14" t="n"/>
      <c r="M3695" s="14" t="n"/>
      <c r="N3695" s="14" t="n"/>
      <c r="O3695" s="14" t="n"/>
      <c r="P3695" s="14" t="n"/>
      <c r="Q3695" s="14" t="n"/>
      <c r="R3695" s="14" t="n"/>
      <c r="S3695" s="14" t="n"/>
      <c r="T3695" s="14" t="n"/>
      <c r="U3695" s="14" t="n"/>
      <c r="V3695" s="14" t="n"/>
      <c r="W3695" s="14" t="n"/>
      <c r="X3695" s="14" t="n"/>
      <c r="Y3695" s="14" t="n"/>
      <c r="Z3695" s="14" t="n"/>
      <c r="AA3695" s="11" t="n"/>
      <c r="AB3695" s="14">
        <f>B3695&amp;"|"&amp;I3695</f>
        <v/>
      </c>
      <c r="AC3695">
        <f>IF($B3695="","","|"&amp;SUBSTITUTE(TRIM(SUBSTITUTE(SUBSTITUTE(SUBSTITUTE(SUBSTITUTE(SUBSTITUTE(SUBSTITUTE(SUBSTITUTE(SUBSTITUTE(SUBSTITUTE(SUBSTITUTE(SUBSTITUTE(SUBSTITUTE(SUBSTITUTE(SUBSTITUTE(TRIM($B3695&amp;""),CHAR(10)," "),CHAR(13)," "),"."," "),";"," "),","," "),"/"," "),"+"," "),"-"," "),"  "," "),"  "," "),"  "," "),"  "," "),"  "," "),"  "," "))," ","|")&amp;"|")</f>
        <v/>
      </c>
      <c r="AD3695">
        <f>TRIM($I3695&amp;"")</f>
        <v/>
      </c>
    </row>
    <row r="3696" ht="36" customHeight="1">
      <c r="A3696" s="9" t="n">
        <v>46225</v>
      </c>
      <c r="B3696" s="14" t="inlineStr">
        <is>
          <t>10257</t>
        </is>
      </c>
      <c r="C3696" s="14" t="inlineStr">
        <is>
          <t>M/C 0723 (VERMELHO)</t>
        </is>
      </c>
      <c r="D3696" s="14" t="inlineStr">
        <is>
          <t>8 EMBALAGEM</t>
        </is>
      </c>
      <c r="E3696" s="14" t="n">
        <v>2001241</v>
      </c>
      <c r="F3696" s="14" t="inlineStr">
        <is>
          <t>MESA MIAMI 1,20X0,80 VOL 1/1</t>
        </is>
      </c>
      <c r="G3696" s="14" t="inlineStr">
        <is>
          <t>8 EMBALAGEM</t>
        </is>
      </c>
      <c r="H3696" s="14" t="inlineStr">
        <is>
          <t>8 EMBALAGEM</t>
        </is>
      </c>
      <c r="I3696" s="9" t="inlineStr">
        <is>
          <t>8 EMBALAGEM</t>
        </is>
      </c>
      <c r="J3696" s="9" t="n">
        <v>40</v>
      </c>
      <c r="K3696" s="14" t="n"/>
      <c r="L3696" s="14" t="n"/>
      <c r="M3696" s="14" t="n"/>
      <c r="N3696" s="14" t="n"/>
      <c r="O3696" s="14" t="n"/>
      <c r="P3696" s="14" t="n"/>
      <c r="Q3696" s="14" t="n"/>
      <c r="R3696" s="14" t="n"/>
      <c r="S3696" s="14" t="n"/>
      <c r="T3696" s="14" t="n"/>
      <c r="U3696" s="14" t="n"/>
      <c r="V3696" s="14" t="n"/>
      <c r="W3696" s="14" t="n"/>
      <c r="X3696" s="14" t="n"/>
      <c r="Y3696" s="14" t="n"/>
      <c r="Z3696" s="14" t="n"/>
      <c r="AA3696" s="11" t="n"/>
      <c r="AB3696" s="14">
        <f>B3696&amp;"|"&amp;I3696</f>
        <v/>
      </c>
      <c r="AC3696">
        <f>IF($B3696="","","|"&amp;SUBSTITUTE(TRIM(SUBSTITUTE(SUBSTITUTE(SUBSTITUTE(SUBSTITUTE(SUBSTITUTE(SUBSTITUTE(SUBSTITUTE(SUBSTITUTE(SUBSTITUTE(SUBSTITUTE(SUBSTITUTE(SUBSTITUTE(SUBSTITUTE(SUBSTITUTE(TRIM($B3696&amp;""),CHAR(10)," "),CHAR(13)," "),"."," "),";"," "),","," "),"/"," "),"+"," "),"-"," "),"  "," "),"  "," "),"  "," "),"  "," "),"  "," "),"  "," "))," ","|")&amp;"|")</f>
        <v/>
      </c>
      <c r="AD3696">
        <f>TRIM($I3696&amp;"")</f>
        <v/>
      </c>
    </row>
    <row r="3697" ht="36" customHeight="1">
      <c r="A3697" s="9" t="n">
        <v>46225</v>
      </c>
      <c r="B3697" s="14" t="inlineStr">
        <is>
          <t>10257</t>
        </is>
      </c>
      <c r="C3697" s="14" t="inlineStr">
        <is>
          <t>M/C 0723 (VERMELHO)</t>
        </is>
      </c>
      <c r="D3697" s="14" t="inlineStr">
        <is>
          <t>8 EMBALAGEM</t>
        </is>
      </c>
      <c r="E3697" s="14" t="n">
        <v>2001611</v>
      </c>
      <c r="F3697" s="14" t="inlineStr">
        <is>
          <t>MESA MIAMI 1,60X0,80 VOL 1/1</t>
        </is>
      </c>
      <c r="G3697" s="14" t="inlineStr">
        <is>
          <t>8 EMBALAGEM</t>
        </is>
      </c>
      <c r="H3697" s="14" t="inlineStr">
        <is>
          <t>8 EMBALAGEM</t>
        </is>
      </c>
      <c r="I3697" s="9" t="inlineStr">
        <is>
          <t>8 EMBALAGEM</t>
        </is>
      </c>
      <c r="J3697" s="9" t="n">
        <v>30</v>
      </c>
      <c r="K3697" s="14" t="n"/>
      <c r="L3697" s="14" t="n"/>
      <c r="M3697" s="14" t="n"/>
      <c r="N3697" s="14" t="n"/>
      <c r="O3697" s="14" t="n"/>
      <c r="P3697" s="14" t="n"/>
      <c r="Q3697" s="14" t="n"/>
      <c r="R3697" s="14" t="n"/>
      <c r="S3697" s="14" t="n"/>
      <c r="T3697" s="14" t="n"/>
      <c r="U3697" s="14" t="n"/>
      <c r="V3697" s="14" t="n"/>
      <c r="W3697" s="14" t="n"/>
      <c r="X3697" s="14" t="n"/>
      <c r="Y3697" s="14" t="n"/>
      <c r="Z3697" s="14" t="n"/>
      <c r="AA3697" s="11" t="n"/>
      <c r="AB3697" s="14">
        <f>B3697&amp;"|"&amp;I3697</f>
        <v/>
      </c>
      <c r="AC3697">
        <f>IF($B3697="","","|"&amp;SUBSTITUTE(TRIM(SUBSTITUTE(SUBSTITUTE(SUBSTITUTE(SUBSTITUTE(SUBSTITUTE(SUBSTITUTE(SUBSTITUTE(SUBSTITUTE(SUBSTITUTE(SUBSTITUTE(SUBSTITUTE(SUBSTITUTE(SUBSTITUTE(SUBSTITUTE(TRIM($B3697&amp;""),CHAR(10)," "),CHAR(13)," "),"."," "),";"," "),","," "),"/"," "),"+"," "),"-"," "),"  "," "),"  "," "),"  "," "),"  "," "),"  "," "),"  "," "))," ","|")&amp;"|")</f>
        <v/>
      </c>
      <c r="AD3697">
        <f>TRIM($I3697&amp;"")</f>
        <v/>
      </c>
    </row>
    <row r="3698" ht="36" customHeight="1">
      <c r="A3698" s="9" t="n">
        <v>46225</v>
      </c>
      <c r="B3698" s="14" t="inlineStr">
        <is>
          <t>10257</t>
        </is>
      </c>
      <c r="C3698" s="14" t="inlineStr">
        <is>
          <t>M/C 0723 (VERMELHO)</t>
        </is>
      </c>
      <c r="D3698" s="14" t="inlineStr">
        <is>
          <t>8 EMBALAGEM</t>
        </is>
      </c>
      <c r="E3698" s="14" t="n">
        <v>2001701</v>
      </c>
      <c r="F3698" s="14" t="inlineStr">
        <is>
          <t>BASE TRENTO 0,90X0,90 VOL 1/1</t>
        </is>
      </c>
      <c r="G3698" s="14" t="inlineStr">
        <is>
          <t>8 EMBALAGEM</t>
        </is>
      </c>
      <c r="H3698" s="14" t="inlineStr">
        <is>
          <t>8 EMBALAGEM</t>
        </is>
      </c>
      <c r="I3698" s="9" t="inlineStr">
        <is>
          <t>8 EMBALAGEM</t>
        </is>
      </c>
      <c r="J3698" s="9" t="n">
        <v>2</v>
      </c>
      <c r="K3698" s="14" t="n"/>
      <c r="L3698" s="14" t="n"/>
      <c r="M3698" s="14" t="n"/>
      <c r="N3698" s="14" t="n"/>
      <c r="O3698" s="14" t="n"/>
      <c r="P3698" s="14" t="n"/>
      <c r="Q3698" s="14" t="n"/>
      <c r="R3698" s="14" t="n"/>
      <c r="S3698" s="14" t="n"/>
      <c r="T3698" s="14" t="n"/>
      <c r="U3698" s="14" t="n"/>
      <c r="V3698" s="14" t="n"/>
      <c r="W3698" s="14" t="n"/>
      <c r="X3698" s="14" t="n"/>
      <c r="Y3698" s="14" t="n"/>
      <c r="Z3698" s="14" t="n"/>
      <c r="AA3698" s="11" t="n"/>
      <c r="AB3698" s="14">
        <f>B3698&amp;"|"&amp;I3698</f>
        <v/>
      </c>
      <c r="AC3698">
        <f>IF($B3698="","","|"&amp;SUBSTITUTE(TRIM(SUBSTITUTE(SUBSTITUTE(SUBSTITUTE(SUBSTITUTE(SUBSTITUTE(SUBSTITUTE(SUBSTITUTE(SUBSTITUTE(SUBSTITUTE(SUBSTITUTE(SUBSTITUTE(SUBSTITUTE(SUBSTITUTE(SUBSTITUTE(TRIM($B3698&amp;""),CHAR(10)," "),CHAR(13)," "),"."," "),";"," "),","," "),"/"," "),"+"," "),"-"," "),"  "," "),"  "," "),"  "," "),"  "," "),"  "," "),"  "," "))," ","|")&amp;"|")</f>
        <v/>
      </c>
      <c r="AD3698">
        <f>TRIM($I3698&amp;"")</f>
        <v/>
      </c>
    </row>
    <row r="3699" ht="36" customHeight="1">
      <c r="A3699" s="9" t="n">
        <v>46225</v>
      </c>
      <c r="B3699" s="14" t="inlineStr">
        <is>
          <t>10257</t>
        </is>
      </c>
      <c r="C3699" s="14" t="inlineStr">
        <is>
          <t>M/C 0723 (VERMELHO)</t>
        </is>
      </c>
      <c r="D3699" s="14" t="inlineStr">
        <is>
          <t>8 EMBALAGEM</t>
        </is>
      </c>
      <c r="E3699" s="14" t="n">
        <v>2001702</v>
      </c>
      <c r="F3699" s="14" t="inlineStr">
        <is>
          <t>TAMPO C/ ENGROSSO 0,90X0,90</t>
        </is>
      </c>
      <c r="G3699" s="14" t="inlineStr">
        <is>
          <t>8 EMBALAGEM</t>
        </is>
      </c>
      <c r="H3699" s="14" t="inlineStr">
        <is>
          <t>8 EMBALAGEM</t>
        </is>
      </c>
      <c r="I3699" s="9" t="inlineStr">
        <is>
          <t>8 EMBALAGEM</t>
        </is>
      </c>
      <c r="J3699" s="9" t="n">
        <v>2</v>
      </c>
      <c r="K3699" s="14" t="n"/>
      <c r="L3699" s="14" t="n"/>
      <c r="M3699" s="14" t="n"/>
      <c r="N3699" s="14" t="n"/>
      <c r="O3699" s="14" t="n"/>
      <c r="P3699" s="14" t="n"/>
      <c r="Q3699" s="14" t="n"/>
      <c r="R3699" s="14" t="n"/>
      <c r="S3699" s="14" t="n"/>
      <c r="T3699" s="14" t="n"/>
      <c r="U3699" s="14" t="n"/>
      <c r="V3699" s="14" t="n"/>
      <c r="W3699" s="14" t="n"/>
      <c r="X3699" s="14" t="n"/>
      <c r="Y3699" s="14" t="n"/>
      <c r="Z3699" s="14" t="n"/>
      <c r="AA3699" s="11" t="n"/>
      <c r="AB3699" s="14">
        <f>B3699&amp;"|"&amp;I3699</f>
        <v/>
      </c>
      <c r="AC3699">
        <f>IF($B3699="","","|"&amp;SUBSTITUTE(TRIM(SUBSTITUTE(SUBSTITUTE(SUBSTITUTE(SUBSTITUTE(SUBSTITUTE(SUBSTITUTE(SUBSTITUTE(SUBSTITUTE(SUBSTITUTE(SUBSTITUTE(SUBSTITUTE(SUBSTITUTE(SUBSTITUTE(SUBSTITUTE(TRIM($B3699&amp;""),CHAR(10)," "),CHAR(13)," "),"."," "),";"," "),","," "),"/"," "),"+"," "),"-"," "),"  "," "),"  "," "),"  "," "),"  "," "),"  "," "),"  "," "))," ","|")&amp;"|")</f>
        <v/>
      </c>
      <c r="AD3699">
        <f>TRIM($I3699&amp;"")</f>
        <v/>
      </c>
    </row>
    <row r="3700" ht="36" customHeight="1">
      <c r="A3700" s="9" t="n">
        <v>46225</v>
      </c>
      <c r="B3700" s="14" t="inlineStr">
        <is>
          <t>10257</t>
        </is>
      </c>
      <c r="C3700" s="14" t="inlineStr">
        <is>
          <t>M/C 0723 (VERMELHO)</t>
        </is>
      </c>
      <c r="D3700" s="14" t="inlineStr">
        <is>
          <t>8 EMBALAGEM</t>
        </is>
      </c>
      <c r="E3700" s="14" t="n">
        <v>2001901</v>
      </c>
      <c r="F3700" s="14" t="inlineStr">
        <is>
          <t>BASE SANTIAGO DUPLA</t>
        </is>
      </c>
      <c r="G3700" s="14" t="inlineStr">
        <is>
          <t>8 EMBALAGEM</t>
        </is>
      </c>
      <c r="H3700" s="14" t="inlineStr">
        <is>
          <t>8 EMBALAGEM</t>
        </is>
      </c>
      <c r="I3700" s="9" t="inlineStr">
        <is>
          <t>8 EMBALAGEM</t>
        </is>
      </c>
      <c r="J3700" s="9" t="n">
        <v>12</v>
      </c>
      <c r="K3700" s="14" t="n"/>
      <c r="L3700" s="14" t="n"/>
      <c r="M3700" s="14" t="n"/>
      <c r="N3700" s="14" t="n"/>
      <c r="O3700" s="14" t="n"/>
      <c r="P3700" s="14" t="n"/>
      <c r="Q3700" s="14" t="n"/>
      <c r="R3700" s="14" t="n"/>
      <c r="S3700" s="14" t="n"/>
      <c r="T3700" s="14" t="n"/>
      <c r="U3700" s="14" t="n"/>
      <c r="V3700" s="14" t="n"/>
      <c r="W3700" s="14" t="n"/>
      <c r="X3700" s="14" t="n"/>
      <c r="Y3700" s="14" t="n"/>
      <c r="Z3700" s="14" t="n"/>
      <c r="AA3700" s="11" t="n"/>
      <c r="AB3700" s="14">
        <f>B3700&amp;"|"&amp;I3700</f>
        <v/>
      </c>
      <c r="AC3700">
        <f>IF($B3700="","","|"&amp;SUBSTITUTE(TRIM(SUBSTITUTE(SUBSTITUTE(SUBSTITUTE(SUBSTITUTE(SUBSTITUTE(SUBSTITUTE(SUBSTITUTE(SUBSTITUTE(SUBSTITUTE(SUBSTITUTE(SUBSTITUTE(SUBSTITUTE(SUBSTITUTE(SUBSTITUTE(TRIM($B3700&amp;""),CHAR(10)," "),CHAR(13)," "),"."," "),";"," "),","," "),"/"," "),"+"," "),"-"," "),"  "," "),"  "," "),"  "," "),"  "," "),"  "," "),"  "," "))," ","|")&amp;"|")</f>
        <v/>
      </c>
      <c r="AD3700">
        <f>TRIM($I3700&amp;"")</f>
        <v/>
      </c>
    </row>
    <row r="3701" ht="36" customHeight="1">
      <c r="A3701" s="9" t="n">
        <v>46225</v>
      </c>
      <c r="B3701" s="14" t="inlineStr">
        <is>
          <t>10257</t>
        </is>
      </c>
      <c r="C3701" s="14" t="inlineStr">
        <is>
          <t>M/C 0723 (VERMELHO)</t>
        </is>
      </c>
      <c r="D3701" s="14" t="inlineStr">
        <is>
          <t>8 EMBALAGEM</t>
        </is>
      </c>
      <c r="E3701" s="14" t="n">
        <v>2001961</v>
      </c>
      <c r="F3701" s="14" t="inlineStr">
        <is>
          <t>BASE SANTIAGO QUADRADA</t>
        </is>
      </c>
      <c r="G3701" s="14" t="inlineStr">
        <is>
          <t>8 EMBALAGEM</t>
        </is>
      </c>
      <c r="H3701" s="14" t="inlineStr">
        <is>
          <t>8 EMBALAGEM</t>
        </is>
      </c>
      <c r="I3701" s="9" t="inlineStr">
        <is>
          <t>8 EMBALAGEM</t>
        </is>
      </c>
      <c r="J3701" s="9" t="n">
        <v>9</v>
      </c>
      <c r="K3701" s="14" t="n"/>
      <c r="L3701" s="14" t="n"/>
      <c r="M3701" s="14" t="n"/>
      <c r="N3701" s="14" t="n"/>
      <c r="O3701" s="14" t="n"/>
      <c r="P3701" s="14" t="n"/>
      <c r="Q3701" s="14" t="n"/>
      <c r="R3701" s="14" t="n"/>
      <c r="S3701" s="14" t="n"/>
      <c r="T3701" s="14" t="n"/>
      <c r="U3701" s="14" t="n"/>
      <c r="V3701" s="14" t="n"/>
      <c r="W3701" s="14" t="n"/>
      <c r="X3701" s="14" t="n"/>
      <c r="Y3701" s="14" t="n"/>
      <c r="Z3701" s="14" t="n"/>
      <c r="AA3701" s="11" t="n"/>
      <c r="AB3701" s="14">
        <f>B3701&amp;"|"&amp;I3701</f>
        <v/>
      </c>
      <c r="AC3701">
        <f>IF($B3701="","","|"&amp;SUBSTITUTE(TRIM(SUBSTITUTE(SUBSTITUTE(SUBSTITUTE(SUBSTITUTE(SUBSTITUTE(SUBSTITUTE(SUBSTITUTE(SUBSTITUTE(SUBSTITUTE(SUBSTITUTE(SUBSTITUTE(SUBSTITUTE(SUBSTITUTE(SUBSTITUTE(TRIM($B3701&amp;""),CHAR(10)," "),CHAR(13)," "),"."," "),";"," "),","," "),"/"," "),"+"," "),"-"," "),"  "," "),"  "," "),"  "," "),"  "," "),"  "," "),"  "," "))," ","|")&amp;"|")</f>
        <v/>
      </c>
      <c r="AD3701">
        <f>TRIM($I3701&amp;"")</f>
        <v/>
      </c>
    </row>
    <row r="3702" ht="36" customHeight="1">
      <c r="A3702" s="9" t="n">
        <v>46225</v>
      </c>
      <c r="B3702" s="14" t="inlineStr">
        <is>
          <t>10257</t>
        </is>
      </c>
      <c r="C3702" s="14" t="inlineStr">
        <is>
          <t>M/C 0723 (VERMELHO)</t>
        </is>
      </c>
      <c r="D3702" s="14" t="inlineStr">
        <is>
          <t>8 EMBALAGEM</t>
        </is>
      </c>
      <c r="E3702" s="14" t="n">
        <v>2002001</v>
      </c>
      <c r="F3702" s="14" t="inlineStr">
        <is>
          <t>BASE DUBAI 1,60X0,90 VOL 1/2</t>
        </is>
      </c>
      <c r="G3702" s="14" t="inlineStr">
        <is>
          <t>8 EMBALAGEM</t>
        </is>
      </c>
      <c r="H3702" s="14" t="inlineStr">
        <is>
          <t>8 EMBALAGEM</t>
        </is>
      </c>
      <c r="I3702" s="9" t="inlineStr">
        <is>
          <t>8 EMBALAGEM</t>
        </is>
      </c>
      <c r="J3702" s="9" t="n">
        <v>12</v>
      </c>
      <c r="K3702" s="14" t="n"/>
      <c r="L3702" s="14" t="n"/>
      <c r="M3702" s="14" t="n"/>
      <c r="N3702" s="14" t="n"/>
      <c r="O3702" s="14" t="n"/>
      <c r="P3702" s="14" t="n"/>
      <c r="Q3702" s="14" t="n"/>
      <c r="R3702" s="14" t="n"/>
      <c r="S3702" s="14" t="n"/>
      <c r="T3702" s="14" t="n"/>
      <c r="U3702" s="14" t="n"/>
      <c r="V3702" s="14" t="n"/>
      <c r="W3702" s="14" t="n"/>
      <c r="X3702" s="14" t="n"/>
      <c r="Y3702" s="14" t="n"/>
      <c r="Z3702" s="14" t="n"/>
      <c r="AA3702" s="11" t="n"/>
      <c r="AB3702" s="14">
        <f>B3702&amp;"|"&amp;I3702</f>
        <v/>
      </c>
      <c r="AC3702">
        <f>IF($B3702="","","|"&amp;SUBSTITUTE(TRIM(SUBSTITUTE(SUBSTITUTE(SUBSTITUTE(SUBSTITUTE(SUBSTITUTE(SUBSTITUTE(SUBSTITUTE(SUBSTITUTE(SUBSTITUTE(SUBSTITUTE(SUBSTITUTE(SUBSTITUTE(SUBSTITUTE(SUBSTITUTE(TRIM($B3702&amp;""),CHAR(10)," "),CHAR(13)," "),"."," "),";"," "),","," "),"/"," "),"+"," "),"-"," "),"  "," "),"  "," "),"  "," "),"  "," "),"  "," "),"  "," "))," ","|")&amp;"|")</f>
        <v/>
      </c>
      <c r="AD3702">
        <f>TRIM($I3702&amp;"")</f>
        <v/>
      </c>
    </row>
    <row r="3703" ht="36" customHeight="1">
      <c r="A3703" s="9" t="n">
        <v>46225</v>
      </c>
      <c r="B3703" s="14" t="inlineStr">
        <is>
          <t>10257</t>
        </is>
      </c>
      <c r="C3703" s="14" t="inlineStr">
        <is>
          <t>M/C 0723 (VERMELHO)</t>
        </is>
      </c>
      <c r="D3703" s="14" t="inlineStr">
        <is>
          <t>8 EMBALAGEM</t>
        </is>
      </c>
      <c r="E3703" s="14" t="n">
        <v>2002162</v>
      </c>
      <c r="F3703" s="14" t="inlineStr">
        <is>
          <t>TAMPO C/ VIDRO LIGHT 1600X900X18MM</t>
        </is>
      </c>
      <c r="G3703" s="14" t="inlineStr">
        <is>
          <t>8 EMBALAGEM</t>
        </is>
      </c>
      <c r="H3703" s="14" t="inlineStr">
        <is>
          <t>8 EMBALAGEM</t>
        </is>
      </c>
      <c r="I3703" s="9" t="inlineStr">
        <is>
          <t>8 EMBALAGEM</t>
        </is>
      </c>
      <c r="J3703" s="9" t="n">
        <v>3</v>
      </c>
      <c r="K3703" s="14" t="n"/>
      <c r="L3703" s="14" t="n"/>
      <c r="M3703" s="14" t="n"/>
      <c r="N3703" s="14" t="n"/>
      <c r="O3703" s="14" t="n"/>
      <c r="P3703" s="14" t="n"/>
      <c r="Q3703" s="14" t="n"/>
      <c r="R3703" s="14" t="n"/>
      <c r="S3703" s="14" t="n"/>
      <c r="T3703" s="14" t="n"/>
      <c r="U3703" s="14" t="n"/>
      <c r="V3703" s="14" t="n"/>
      <c r="W3703" s="14" t="n"/>
      <c r="X3703" s="14" t="n"/>
      <c r="Y3703" s="14" t="n"/>
      <c r="Z3703" s="14" t="n"/>
      <c r="AA3703" s="11" t="n"/>
      <c r="AB3703" s="14">
        <f>B3703&amp;"|"&amp;I3703</f>
        <v/>
      </c>
      <c r="AC3703">
        <f>IF($B3703="","","|"&amp;SUBSTITUTE(TRIM(SUBSTITUTE(SUBSTITUTE(SUBSTITUTE(SUBSTITUTE(SUBSTITUTE(SUBSTITUTE(SUBSTITUTE(SUBSTITUTE(SUBSTITUTE(SUBSTITUTE(SUBSTITUTE(SUBSTITUTE(SUBSTITUTE(SUBSTITUTE(TRIM($B3703&amp;""),CHAR(10)," "),CHAR(13)," "),"."," "),";"," "),","," "),"/"," "),"+"," "),"-"," "),"  "," "),"  "," "),"  "," "),"  "," "),"  "," "),"  "," "))," ","|")&amp;"|")</f>
        <v/>
      </c>
      <c r="AD3703">
        <f>TRIM($I3703&amp;"")</f>
        <v/>
      </c>
    </row>
    <row r="3704" ht="36" customHeight="1">
      <c r="A3704" s="9" t="n">
        <v>46225</v>
      </c>
      <c r="B3704" s="14" t="inlineStr">
        <is>
          <t>10257</t>
        </is>
      </c>
      <c r="C3704" s="14" t="inlineStr">
        <is>
          <t>M/C 0723 (VERMELHO)</t>
        </is>
      </c>
      <c r="D3704" s="14" t="inlineStr">
        <is>
          <t>8 EMBALAGEM</t>
        </is>
      </c>
      <c r="E3704" s="14" t="n">
        <v>2002182</v>
      </c>
      <c r="F3704" s="14" t="inlineStr">
        <is>
          <t>TAMPO C/ VIDRO LIGHT 1800X900X18MM</t>
        </is>
      </c>
      <c r="G3704" s="14" t="inlineStr">
        <is>
          <t>8 EMBALAGEM</t>
        </is>
      </c>
      <c r="H3704" s="14" t="inlineStr">
        <is>
          <t>8 EMBALAGEM</t>
        </is>
      </c>
      <c r="I3704" s="9" t="inlineStr">
        <is>
          <t>8 EMBALAGEM</t>
        </is>
      </c>
      <c r="J3704" s="9" t="n">
        <v>12</v>
      </c>
      <c r="K3704" s="14" t="n"/>
      <c r="L3704" s="14" t="n"/>
      <c r="M3704" s="14" t="n"/>
      <c r="N3704" s="14" t="n"/>
      <c r="O3704" s="14" t="n"/>
      <c r="P3704" s="14" t="n"/>
      <c r="Q3704" s="14" t="n"/>
      <c r="R3704" s="14" t="n"/>
      <c r="S3704" s="14" t="n"/>
      <c r="T3704" s="14" t="n"/>
      <c r="U3704" s="14" t="n"/>
      <c r="V3704" s="14" t="n"/>
      <c r="W3704" s="14" t="n"/>
      <c r="X3704" s="14" t="n"/>
      <c r="Y3704" s="14" t="n"/>
      <c r="Z3704" s="14" t="n"/>
      <c r="AA3704" s="11" t="n"/>
      <c r="AB3704" s="14">
        <f>B3704&amp;"|"&amp;I3704</f>
        <v/>
      </c>
      <c r="AC3704">
        <f>IF($B3704="","","|"&amp;SUBSTITUTE(TRIM(SUBSTITUTE(SUBSTITUTE(SUBSTITUTE(SUBSTITUTE(SUBSTITUTE(SUBSTITUTE(SUBSTITUTE(SUBSTITUTE(SUBSTITUTE(SUBSTITUTE(SUBSTITUTE(SUBSTITUTE(SUBSTITUTE(SUBSTITUTE(TRIM($B3704&amp;""),CHAR(10)," "),CHAR(13)," "),"."," "),";"," "),","," "),"/"," "),"+"," "),"-"," "),"  "," "),"  "," "),"  "," "),"  "," "),"  "," "),"  "," "))," ","|")&amp;"|")</f>
        <v/>
      </c>
      <c r="AD3704">
        <f>TRIM($I3704&amp;"")</f>
        <v/>
      </c>
    </row>
    <row r="3705" ht="36" customHeight="1">
      <c r="A3705" s="9" t="n">
        <v>46225</v>
      </c>
      <c r="B3705" s="14" t="inlineStr">
        <is>
          <t>10257</t>
        </is>
      </c>
      <c r="C3705" s="14" t="inlineStr">
        <is>
          <t>M/C 0723 (VERMELHO)</t>
        </is>
      </c>
      <c r="D3705" s="14" t="inlineStr">
        <is>
          <t>8 EMBALAGEM</t>
        </is>
      </c>
      <c r="E3705" s="14" t="n">
        <v>2005221</v>
      </c>
      <c r="F3705" s="14" t="inlineStr">
        <is>
          <t>BASE MESA ATHENAS 1,20 / 1,35 VOL 1/2</t>
        </is>
      </c>
      <c r="G3705" s="14" t="inlineStr">
        <is>
          <t>8 EMBALAGEM</t>
        </is>
      </c>
      <c r="H3705" s="14" t="inlineStr">
        <is>
          <t>8 EMBALAGEM</t>
        </is>
      </c>
      <c r="I3705" s="9" t="inlineStr">
        <is>
          <t>8 EMBALAGEM</t>
        </is>
      </c>
      <c r="J3705" s="9" t="n">
        <v>1</v>
      </c>
      <c r="K3705" s="14" t="n"/>
      <c r="L3705" s="14" t="n"/>
      <c r="M3705" s="14" t="n"/>
      <c r="N3705" s="14" t="n"/>
      <c r="O3705" s="14" t="n"/>
      <c r="P3705" s="14" t="n"/>
      <c r="Q3705" s="14" t="n"/>
      <c r="R3705" s="14" t="n"/>
      <c r="S3705" s="14" t="n"/>
      <c r="T3705" s="14" t="n"/>
      <c r="U3705" s="14" t="n"/>
      <c r="V3705" s="14" t="n"/>
      <c r="W3705" s="14" t="n"/>
      <c r="X3705" s="14" t="n"/>
      <c r="Y3705" s="14" t="n"/>
      <c r="Z3705" s="14" t="n"/>
      <c r="AA3705" s="11" t="n"/>
      <c r="AB3705" s="14">
        <f>B3705&amp;"|"&amp;I3705</f>
        <v/>
      </c>
      <c r="AC3705">
        <f>IF($B3705="","","|"&amp;SUBSTITUTE(TRIM(SUBSTITUTE(SUBSTITUTE(SUBSTITUTE(SUBSTITUTE(SUBSTITUTE(SUBSTITUTE(SUBSTITUTE(SUBSTITUTE(SUBSTITUTE(SUBSTITUTE(SUBSTITUTE(SUBSTITUTE(SUBSTITUTE(SUBSTITUTE(TRIM($B3705&amp;""),CHAR(10)," "),CHAR(13)," "),"."," "),";"," "),","," "),"/"," "),"+"," "),"-"," "),"  "," "),"  "," "),"  "," "),"  "," "),"  "," "),"  "," "))," ","|")&amp;"|")</f>
        <v/>
      </c>
      <c r="AD3705">
        <f>TRIM($I3705&amp;"")</f>
        <v/>
      </c>
    </row>
    <row r="3706" ht="36" customHeight="1">
      <c r="A3706" s="9" t="n">
        <v>46225</v>
      </c>
      <c r="B3706" s="14" t="inlineStr">
        <is>
          <t>10257</t>
        </is>
      </c>
      <c r="C3706" s="14" t="inlineStr">
        <is>
          <t>M/C 0723 (VERMELHO)</t>
        </is>
      </c>
      <c r="D3706" s="14" t="inlineStr">
        <is>
          <t>8 EMBALAGEM</t>
        </is>
      </c>
      <c r="E3706" s="14" t="n">
        <v>2005302</v>
      </c>
      <c r="F3706" s="14" t="inlineStr">
        <is>
          <t>TAMPO REDONDO C/ VIDRO LIGHT 1030X1030X18</t>
        </is>
      </c>
      <c r="G3706" s="14" t="inlineStr">
        <is>
          <t>8 EMBALAGEM</t>
        </is>
      </c>
      <c r="H3706" s="14" t="inlineStr">
        <is>
          <t>8 EMBALAGEM</t>
        </is>
      </c>
      <c r="I3706" s="9" t="inlineStr">
        <is>
          <t>8 EMBALAGEM</t>
        </is>
      </c>
      <c r="J3706" s="9" t="n">
        <v>4</v>
      </c>
      <c r="K3706" s="14" t="n"/>
      <c r="L3706" s="14" t="n"/>
      <c r="M3706" s="14" t="n"/>
      <c r="N3706" s="14" t="n"/>
      <c r="O3706" s="14" t="n"/>
      <c r="P3706" s="14" t="n"/>
      <c r="Q3706" s="14" t="n"/>
      <c r="R3706" s="14" t="n"/>
      <c r="S3706" s="14" t="n"/>
      <c r="T3706" s="14" t="n"/>
      <c r="U3706" s="14" t="n"/>
      <c r="V3706" s="14" t="n"/>
      <c r="W3706" s="14" t="n"/>
      <c r="X3706" s="14" t="n"/>
      <c r="Y3706" s="14" t="n"/>
      <c r="Z3706" s="14" t="n"/>
      <c r="AA3706" s="11" t="n"/>
      <c r="AB3706" s="14">
        <f>B3706&amp;"|"&amp;I3706</f>
        <v/>
      </c>
      <c r="AC3706">
        <f>IF($B3706="","","|"&amp;SUBSTITUTE(TRIM(SUBSTITUTE(SUBSTITUTE(SUBSTITUTE(SUBSTITUTE(SUBSTITUTE(SUBSTITUTE(SUBSTITUTE(SUBSTITUTE(SUBSTITUTE(SUBSTITUTE(SUBSTITUTE(SUBSTITUTE(SUBSTITUTE(SUBSTITUTE(TRIM($B3706&amp;""),CHAR(10)," "),CHAR(13)," "),"."," "),";"," "),","," "),"/"," "),"+"," "),"-"," "),"  "," "),"  "," "),"  "," "),"  "," "),"  "," "),"  "," "))," ","|")&amp;"|")</f>
        <v/>
      </c>
      <c r="AD3706">
        <f>TRIM($I3706&amp;"")</f>
        <v/>
      </c>
    </row>
    <row r="3707" ht="36" customHeight="1">
      <c r="A3707" s="9" t="n">
        <v>46225</v>
      </c>
      <c r="B3707" s="14" t="inlineStr">
        <is>
          <t>10257</t>
        </is>
      </c>
      <c r="C3707" s="14" t="inlineStr">
        <is>
          <t>M/C 0723 (VERMELHO)</t>
        </is>
      </c>
      <c r="D3707" s="14" t="inlineStr">
        <is>
          <t>8 EMBALAGEM</t>
        </is>
      </c>
      <c r="E3707" s="14" t="n">
        <v>2005312</v>
      </c>
      <c r="F3707" s="14" t="inlineStr">
        <is>
          <t>TAMPO C/ VIDRO LIGHT 900X900X18MM</t>
        </is>
      </c>
      <c r="G3707" s="14" t="inlineStr">
        <is>
          <t>8 EMBALAGEM</t>
        </is>
      </c>
      <c r="H3707" s="14" t="inlineStr">
        <is>
          <t>8 EMBALAGEM</t>
        </is>
      </c>
      <c r="I3707" s="9" t="inlineStr">
        <is>
          <t>8 EMBALAGEM</t>
        </is>
      </c>
      <c r="J3707" s="9" t="n">
        <v>2</v>
      </c>
      <c r="K3707" s="14" t="n"/>
      <c r="L3707" s="14" t="n"/>
      <c r="M3707" s="14" t="n"/>
      <c r="N3707" s="14" t="n"/>
      <c r="O3707" s="14" t="n"/>
      <c r="P3707" s="14" t="n"/>
      <c r="Q3707" s="14" t="n"/>
      <c r="R3707" s="14" t="n"/>
      <c r="S3707" s="14" t="n"/>
      <c r="T3707" s="14" t="n"/>
      <c r="U3707" s="14" t="n"/>
      <c r="V3707" s="14" t="n"/>
      <c r="W3707" s="14" t="n"/>
      <c r="X3707" s="14" t="n"/>
      <c r="Y3707" s="14" t="n"/>
      <c r="Z3707" s="14" t="n"/>
      <c r="AA3707" s="11" t="n"/>
      <c r="AB3707" s="14">
        <f>B3707&amp;"|"&amp;I3707</f>
        <v/>
      </c>
      <c r="AC3707">
        <f>IF($B3707="","","|"&amp;SUBSTITUTE(TRIM(SUBSTITUTE(SUBSTITUTE(SUBSTITUTE(SUBSTITUTE(SUBSTITUTE(SUBSTITUTE(SUBSTITUTE(SUBSTITUTE(SUBSTITUTE(SUBSTITUTE(SUBSTITUTE(SUBSTITUTE(SUBSTITUTE(SUBSTITUTE(TRIM($B3707&amp;""),CHAR(10)," "),CHAR(13)," "),"."," "),";"," "),","," "),"/"," "),"+"," "),"-"," "),"  "," "),"  "," "),"  "," "),"  "," "),"  "," "),"  "," "))," ","|")&amp;"|")</f>
        <v/>
      </c>
      <c r="AD3707">
        <f>TRIM($I3707&amp;"")</f>
        <v/>
      </c>
    </row>
    <row r="3708" ht="36" customHeight="1">
      <c r="A3708" s="9" t="n">
        <v>46225</v>
      </c>
      <c r="B3708" s="14" t="inlineStr">
        <is>
          <t>10257</t>
        </is>
      </c>
      <c r="C3708" s="14" t="inlineStr">
        <is>
          <t>M/C 0723 (VERMELHO)</t>
        </is>
      </c>
      <c r="D3708" s="14" t="inlineStr">
        <is>
          <t>8 EMBALAGEM</t>
        </is>
      </c>
      <c r="E3708" s="14" t="n">
        <v>2005322</v>
      </c>
      <c r="F3708" s="14" t="inlineStr">
        <is>
          <t>TAMPO C/ VIDRO LIGHT 1200X900X18MM</t>
        </is>
      </c>
      <c r="G3708" s="14" t="inlineStr">
        <is>
          <t>8 EMBALAGEM</t>
        </is>
      </c>
      <c r="H3708" s="14" t="inlineStr">
        <is>
          <t>8 EMBALAGEM</t>
        </is>
      </c>
      <c r="I3708" s="9" t="inlineStr">
        <is>
          <t>8 EMBALAGEM</t>
        </is>
      </c>
      <c r="J3708" s="9" t="n">
        <v>1</v>
      </c>
      <c r="K3708" s="14" t="n"/>
      <c r="L3708" s="14" t="n"/>
      <c r="M3708" s="14" t="n"/>
      <c r="N3708" s="14" t="n"/>
      <c r="O3708" s="14" t="n"/>
      <c r="P3708" s="14" t="n"/>
      <c r="Q3708" s="14" t="n"/>
      <c r="R3708" s="14" t="n"/>
      <c r="S3708" s="14" t="n"/>
      <c r="T3708" s="14" t="n"/>
      <c r="U3708" s="14" t="n"/>
      <c r="V3708" s="14" t="n"/>
      <c r="W3708" s="14" t="n"/>
      <c r="X3708" s="14" t="n"/>
      <c r="Y3708" s="14" t="n"/>
      <c r="Z3708" s="14" t="n"/>
      <c r="AA3708" s="11" t="n"/>
      <c r="AB3708" s="14">
        <f>B3708&amp;"|"&amp;I3708</f>
        <v/>
      </c>
      <c r="AC3708">
        <f>IF($B3708="","","|"&amp;SUBSTITUTE(TRIM(SUBSTITUTE(SUBSTITUTE(SUBSTITUTE(SUBSTITUTE(SUBSTITUTE(SUBSTITUTE(SUBSTITUTE(SUBSTITUTE(SUBSTITUTE(SUBSTITUTE(SUBSTITUTE(SUBSTITUTE(SUBSTITUTE(SUBSTITUTE(TRIM($B3708&amp;""),CHAR(10)," "),CHAR(13)," "),"."," "),";"," "),","," "),"/"," "),"+"," "),"-"," "),"  "," "),"  "," "),"  "," "),"  "," "),"  "," "),"  "," "))," ","|")&amp;"|")</f>
        <v/>
      </c>
      <c r="AD3708">
        <f>TRIM($I3708&amp;"")</f>
        <v/>
      </c>
    </row>
    <row r="3709" ht="36" customHeight="1">
      <c r="A3709" s="9" t="n">
        <v>46225</v>
      </c>
      <c r="B3709" s="14" t="inlineStr">
        <is>
          <t>10257</t>
        </is>
      </c>
      <c r="C3709" s="14" t="inlineStr">
        <is>
          <t>M/C 0723 (VERMELHO)</t>
        </is>
      </c>
      <c r="D3709" s="14" t="inlineStr">
        <is>
          <t>8 EMBALAGEM</t>
        </is>
      </c>
      <c r="E3709" s="14" t="n">
        <v>2005342</v>
      </c>
      <c r="F3709" s="14" t="inlineStr">
        <is>
          <t>TAMPO C/ VIDRO LIGHT 1360X900X18MM</t>
        </is>
      </c>
      <c r="G3709" s="14" t="inlineStr">
        <is>
          <t>8 EMBALAGEM</t>
        </is>
      </c>
      <c r="H3709" s="14" t="inlineStr">
        <is>
          <t>8 EMBALAGEM</t>
        </is>
      </c>
      <c r="I3709" s="9" t="inlineStr">
        <is>
          <t>8 EMBALAGEM</t>
        </is>
      </c>
      <c r="J3709" s="9" t="n">
        <v>11</v>
      </c>
      <c r="K3709" s="14" t="n"/>
      <c r="L3709" s="14" t="n"/>
      <c r="M3709" s="14" t="n"/>
      <c r="N3709" s="14" t="n"/>
      <c r="O3709" s="14" t="n"/>
      <c r="P3709" s="14" t="n"/>
      <c r="Q3709" s="14" t="n"/>
      <c r="R3709" s="14" t="n"/>
      <c r="S3709" s="14" t="n"/>
      <c r="T3709" s="14" t="n"/>
      <c r="U3709" s="14" t="n"/>
      <c r="V3709" s="14" t="n"/>
      <c r="W3709" s="14" t="n"/>
      <c r="X3709" s="14" t="n"/>
      <c r="Y3709" s="14" t="n"/>
      <c r="Z3709" s="14" t="n"/>
      <c r="AA3709" s="11" t="n"/>
      <c r="AB3709" s="14">
        <f>B3709&amp;"|"&amp;I3709</f>
        <v/>
      </c>
      <c r="AC3709">
        <f>IF($B3709="","","|"&amp;SUBSTITUTE(TRIM(SUBSTITUTE(SUBSTITUTE(SUBSTITUTE(SUBSTITUTE(SUBSTITUTE(SUBSTITUTE(SUBSTITUTE(SUBSTITUTE(SUBSTITUTE(SUBSTITUTE(SUBSTITUTE(SUBSTITUTE(SUBSTITUTE(SUBSTITUTE(TRIM($B3709&amp;""),CHAR(10)," "),CHAR(13)," "),"."," "),";"," "),","," "),"/"," "),"+"," "),"-"," "),"  "," "),"  "," "),"  "," "),"  "," "),"  "," "),"  "," "))," ","|")&amp;"|")</f>
        <v/>
      </c>
      <c r="AD3709">
        <f>TRIM($I3709&amp;"")</f>
        <v/>
      </c>
    </row>
    <row r="3710" ht="36" customHeight="1">
      <c r="A3710" s="9" t="n">
        <v>46225</v>
      </c>
      <c r="B3710" s="14" t="inlineStr">
        <is>
          <t>10257</t>
        </is>
      </c>
      <c r="C3710" s="14" t="inlineStr">
        <is>
          <t>M/C 0723 (VERMELHO)</t>
        </is>
      </c>
      <c r="D3710" s="14" t="inlineStr">
        <is>
          <t>8 EMBALAGEM</t>
        </is>
      </c>
      <c r="E3710" s="14" t="n">
        <v>300024</v>
      </c>
      <c r="F3710" s="14" t="inlineStr">
        <is>
          <t>CADEIRA TRIESTE 920</t>
        </is>
      </c>
      <c r="G3710" s="14" t="inlineStr">
        <is>
          <t>8 EMBALAGEM</t>
        </is>
      </c>
      <c r="H3710" s="14" t="inlineStr">
        <is>
          <t>8 EMBALAGEM</t>
        </is>
      </c>
      <c r="I3710" s="9" t="inlineStr">
        <is>
          <t>8 EMBALAGEM</t>
        </is>
      </c>
      <c r="J3710" s="9" t="n">
        <v>284</v>
      </c>
      <c r="K3710" s="14" t="n"/>
      <c r="L3710" s="14" t="n"/>
      <c r="M3710" s="14" t="n"/>
      <c r="N3710" s="14" t="n"/>
      <c r="O3710" s="14" t="n"/>
      <c r="P3710" s="14" t="n"/>
      <c r="Q3710" s="14" t="n"/>
      <c r="R3710" s="14" t="n"/>
      <c r="S3710" s="14" t="n"/>
      <c r="T3710" s="14" t="n"/>
      <c r="U3710" s="14" t="n"/>
      <c r="V3710" s="14" t="n"/>
      <c r="W3710" s="14" t="n"/>
      <c r="X3710" s="14" t="n"/>
      <c r="Y3710" s="14" t="n"/>
      <c r="Z3710" s="14" t="n"/>
      <c r="AA3710" s="11" t="n"/>
      <c r="AB3710" s="14">
        <f>B3710&amp;"|"&amp;I3710</f>
        <v/>
      </c>
      <c r="AC3710">
        <f>IF($B3710="","","|"&amp;SUBSTITUTE(TRIM(SUBSTITUTE(SUBSTITUTE(SUBSTITUTE(SUBSTITUTE(SUBSTITUTE(SUBSTITUTE(SUBSTITUTE(SUBSTITUTE(SUBSTITUTE(SUBSTITUTE(SUBSTITUTE(SUBSTITUTE(SUBSTITUTE(SUBSTITUTE(TRIM($B3710&amp;""),CHAR(10)," "),CHAR(13)," "),"."," "),";"," "),","," "),"/"," "),"+"," "),"-"," "),"  "," "),"  "," "),"  "," "),"  "," "),"  "," "),"  "," "))," ","|")&amp;"|")</f>
        <v/>
      </c>
      <c r="AD3710">
        <f>TRIM($I3710&amp;"")</f>
        <v/>
      </c>
    </row>
    <row r="3711" ht="36" customHeight="1">
      <c r="A3711" s="9" t="n">
        <v>46225</v>
      </c>
      <c r="B3711" s="14" t="inlineStr">
        <is>
          <t>10257</t>
        </is>
      </c>
      <c r="C3711" s="14" t="inlineStr">
        <is>
          <t>M/C 0723 (VERMELHO)</t>
        </is>
      </c>
      <c r="D3711" s="14" t="inlineStr">
        <is>
          <t>8 EMBALAGEM</t>
        </is>
      </c>
      <c r="E3711" s="14" t="n">
        <v>300031</v>
      </c>
      <c r="F3711" s="14" t="inlineStr">
        <is>
          <t>CADEIRA GRECIA 980 - ESPLANADA</t>
        </is>
      </c>
      <c r="G3711" s="14" t="inlineStr">
        <is>
          <t>8 EMBALAGEM</t>
        </is>
      </c>
      <c r="H3711" s="14" t="inlineStr">
        <is>
          <t>8 EMBALAGEM</t>
        </is>
      </c>
      <c r="I3711" s="9" t="inlineStr">
        <is>
          <t>8 EMBALAGEM</t>
        </is>
      </c>
      <c r="J3711" s="9" t="n">
        <v>70</v>
      </c>
      <c r="K3711" s="14" t="n"/>
      <c r="L3711" s="14" t="n"/>
      <c r="M3711" s="14" t="n"/>
      <c r="N3711" s="14" t="n"/>
      <c r="O3711" s="14" t="n"/>
      <c r="P3711" s="14" t="n"/>
      <c r="Q3711" s="14" t="n"/>
      <c r="R3711" s="14" t="n"/>
      <c r="S3711" s="14" t="n"/>
      <c r="T3711" s="14" t="n"/>
      <c r="U3711" s="14" t="n"/>
      <c r="V3711" s="14" t="n"/>
      <c r="W3711" s="14" t="n"/>
      <c r="X3711" s="14" t="n"/>
      <c r="Y3711" s="14" t="n"/>
      <c r="Z3711" s="14" t="n"/>
      <c r="AA3711" s="11" t="n"/>
      <c r="AB3711" s="14">
        <f>B3711&amp;"|"&amp;I3711</f>
        <v/>
      </c>
      <c r="AC3711">
        <f>IF($B3711="","","|"&amp;SUBSTITUTE(TRIM(SUBSTITUTE(SUBSTITUTE(SUBSTITUTE(SUBSTITUTE(SUBSTITUTE(SUBSTITUTE(SUBSTITUTE(SUBSTITUTE(SUBSTITUTE(SUBSTITUTE(SUBSTITUTE(SUBSTITUTE(SUBSTITUTE(SUBSTITUTE(TRIM($B3711&amp;""),CHAR(10)," "),CHAR(13)," "),"."," "),";"," "),","," "),"/"," "),"+"," "),"-"," "),"  "," "),"  "," "),"  "," "),"  "," "),"  "," "),"  "," "))," ","|")&amp;"|")</f>
        <v/>
      </c>
      <c r="AD3711">
        <f>TRIM($I3711&amp;"")</f>
        <v/>
      </c>
    </row>
    <row r="3712" ht="36" customHeight="1">
      <c r="A3712" s="9" t="n">
        <v>46225</v>
      </c>
      <c r="B3712" s="14" t="inlineStr">
        <is>
          <t>10257</t>
        </is>
      </c>
      <c r="C3712" s="14" t="inlineStr">
        <is>
          <t>M/C 0723 (VERMELHO)</t>
        </is>
      </c>
      <c r="D3712" s="14" t="inlineStr">
        <is>
          <t>8 EMBALAGEM</t>
        </is>
      </c>
      <c r="E3712" s="14" t="n">
        <v>300039</v>
      </c>
      <c r="F3712" s="14" t="inlineStr">
        <is>
          <t>CADEIRA TRENTO</t>
        </is>
      </c>
      <c r="G3712" s="14" t="inlineStr">
        <is>
          <t>8 EMBALAGEM</t>
        </is>
      </c>
      <c r="H3712" s="14" t="inlineStr">
        <is>
          <t>8 EMBALAGEM</t>
        </is>
      </c>
      <c r="I3712" s="9" t="inlineStr">
        <is>
          <t>8 EMBALAGEM</t>
        </is>
      </c>
      <c r="J3712" s="9" t="n">
        <v>16</v>
      </c>
      <c r="K3712" s="14" t="n"/>
      <c r="L3712" s="14" t="n"/>
      <c r="M3712" s="14" t="n"/>
      <c r="N3712" s="14" t="n"/>
      <c r="O3712" s="14" t="n"/>
      <c r="P3712" s="14" t="n"/>
      <c r="Q3712" s="14" t="n"/>
      <c r="R3712" s="14" t="n"/>
      <c r="S3712" s="14" t="n"/>
      <c r="T3712" s="14" t="n"/>
      <c r="U3712" s="14" t="n"/>
      <c r="V3712" s="14" t="n"/>
      <c r="W3712" s="14" t="n"/>
      <c r="X3712" s="14" t="n"/>
      <c r="Y3712" s="14" t="n"/>
      <c r="Z3712" s="14" t="n"/>
      <c r="AA3712" s="11" t="n"/>
      <c r="AB3712" s="14">
        <f>B3712&amp;"|"&amp;I3712</f>
        <v/>
      </c>
      <c r="AC3712">
        <f>IF($B3712="","","|"&amp;SUBSTITUTE(TRIM(SUBSTITUTE(SUBSTITUTE(SUBSTITUTE(SUBSTITUTE(SUBSTITUTE(SUBSTITUTE(SUBSTITUTE(SUBSTITUTE(SUBSTITUTE(SUBSTITUTE(SUBSTITUTE(SUBSTITUTE(SUBSTITUTE(SUBSTITUTE(TRIM($B3712&amp;""),CHAR(10)," "),CHAR(13)," "),"."," "),";"," "),","," "),"/"," "),"+"," "),"-"," "),"  "," "),"  "," "),"  "," "),"  "," "),"  "," "),"  "," "))," ","|")&amp;"|")</f>
        <v/>
      </c>
      <c r="AD3712">
        <f>TRIM($I3712&amp;"")</f>
        <v/>
      </c>
    </row>
    <row r="3713" ht="36" customHeight="1">
      <c r="A3713" s="9" t="n">
        <v>46225</v>
      </c>
      <c r="B3713" s="14" t="inlineStr">
        <is>
          <t>10257</t>
        </is>
      </c>
      <c r="C3713" s="14" t="inlineStr">
        <is>
          <t>M/C 0723 (VERMELHO)</t>
        </is>
      </c>
      <c r="D3713" s="14" t="inlineStr">
        <is>
          <t>8 EMBALAGEM</t>
        </is>
      </c>
      <c r="E3713" s="14" t="n">
        <v>300048</v>
      </c>
      <c r="F3713" s="14" t="inlineStr">
        <is>
          <t>CADEIRA SANTIAGO</t>
        </is>
      </c>
      <c r="G3713" s="14" t="inlineStr">
        <is>
          <t>8 EMBALAGEM</t>
        </is>
      </c>
      <c r="H3713" s="14" t="inlineStr">
        <is>
          <t>8 EMBALAGEM</t>
        </is>
      </c>
      <c r="I3713" s="9" t="inlineStr">
        <is>
          <t>8 EMBALAGEM</t>
        </is>
      </c>
      <c r="J3713" s="9" t="n">
        <v>386</v>
      </c>
      <c r="K3713" s="14" t="n"/>
      <c r="L3713" s="14" t="n"/>
      <c r="M3713" s="14" t="n"/>
      <c r="N3713" s="14" t="n"/>
      <c r="O3713" s="14" t="n"/>
      <c r="P3713" s="14" t="n"/>
      <c r="Q3713" s="14" t="n"/>
      <c r="R3713" s="14" t="n"/>
      <c r="S3713" s="14" t="n"/>
      <c r="T3713" s="14" t="n"/>
      <c r="U3713" s="14" t="n"/>
      <c r="V3713" s="14" t="n"/>
      <c r="W3713" s="14" t="n"/>
      <c r="X3713" s="14" t="n"/>
      <c r="Y3713" s="14" t="n"/>
      <c r="Z3713" s="14" t="n"/>
      <c r="AA3713" s="11" t="n"/>
      <c r="AB3713" s="14">
        <f>B3713&amp;"|"&amp;I3713</f>
        <v/>
      </c>
      <c r="AC3713">
        <f>IF($B3713="","","|"&amp;SUBSTITUTE(TRIM(SUBSTITUTE(SUBSTITUTE(SUBSTITUTE(SUBSTITUTE(SUBSTITUTE(SUBSTITUTE(SUBSTITUTE(SUBSTITUTE(SUBSTITUTE(SUBSTITUTE(SUBSTITUTE(SUBSTITUTE(SUBSTITUTE(SUBSTITUTE(TRIM($B3713&amp;""),CHAR(10)," "),CHAR(13)," "),"."," "),";"," "),","," "),"/"," "),"+"," "),"-"," "),"  "," "),"  "," "),"  "," "),"  "," "),"  "," "),"  "," "))," ","|")&amp;"|")</f>
        <v/>
      </c>
      <c r="AD3713">
        <f>TRIM($I3713&amp;"")</f>
        <v/>
      </c>
    </row>
    <row r="3714" ht="36" customHeight="1">
      <c r="A3714" s="9" t="n">
        <v>46225</v>
      </c>
      <c r="B3714" s="14" t="inlineStr">
        <is>
          <t>10257</t>
        </is>
      </c>
      <c r="C3714" s="14" t="inlineStr">
        <is>
          <t>M/C 0723 (VERMELHO)</t>
        </is>
      </c>
      <c r="D3714" s="14" t="inlineStr">
        <is>
          <t>8 EMBALAGEM</t>
        </is>
      </c>
      <c r="E3714" s="14" t="n">
        <v>3008002</v>
      </c>
      <c r="F3714" s="14" t="inlineStr">
        <is>
          <t>TAMPO C/ PRATO GIRATORIO 1,36 X 1,36</t>
        </is>
      </c>
      <c r="G3714" s="14" t="inlineStr">
        <is>
          <t>8 EMBALAGEM</t>
        </is>
      </c>
      <c r="H3714" s="14" t="inlineStr">
        <is>
          <t>8 EMBALAGEM</t>
        </is>
      </c>
      <c r="I3714" s="9" t="inlineStr">
        <is>
          <t>8 EMBALAGEM</t>
        </is>
      </c>
      <c r="J3714" s="9" t="n">
        <v>10</v>
      </c>
      <c r="K3714" s="14" t="n"/>
      <c r="L3714" s="14" t="n"/>
      <c r="M3714" s="14" t="n"/>
      <c r="N3714" s="14" t="n"/>
      <c r="O3714" s="14" t="n"/>
      <c r="P3714" s="14" t="n"/>
      <c r="Q3714" s="14" t="n"/>
      <c r="R3714" s="14" t="n"/>
      <c r="S3714" s="14" t="n"/>
      <c r="T3714" s="14" t="n"/>
      <c r="U3714" s="14" t="n"/>
      <c r="V3714" s="14" t="n"/>
      <c r="W3714" s="14" t="n"/>
      <c r="X3714" s="14" t="n"/>
      <c r="Y3714" s="14" t="n"/>
      <c r="Z3714" s="14" t="n"/>
      <c r="AA3714" s="11" t="n"/>
      <c r="AB3714" s="14">
        <f>B3714&amp;"|"&amp;I3714</f>
        <v/>
      </c>
      <c r="AC3714">
        <f>IF($B3714="","","|"&amp;SUBSTITUTE(TRIM(SUBSTITUTE(SUBSTITUTE(SUBSTITUTE(SUBSTITUTE(SUBSTITUTE(SUBSTITUTE(SUBSTITUTE(SUBSTITUTE(SUBSTITUTE(SUBSTITUTE(SUBSTITUTE(SUBSTITUTE(SUBSTITUTE(SUBSTITUTE(TRIM($B3714&amp;""),CHAR(10)," "),CHAR(13)," "),"."," "),";"," "),","," "),"/"," "),"+"," "),"-"," "),"  "," "),"  "," "),"  "," "),"  "," "),"  "," "),"  "," "))," ","|")&amp;"|")</f>
        <v/>
      </c>
      <c r="AD3714">
        <f>TRIM($I3714&amp;"")</f>
        <v/>
      </c>
    </row>
    <row r="3715" ht="36" customHeight="1">
      <c r="A3715" s="9" t="n">
        <v>46225</v>
      </c>
      <c r="B3715" s="14" t="inlineStr">
        <is>
          <t>10257</t>
        </is>
      </c>
      <c r="C3715" s="14" t="inlineStr">
        <is>
          <t>M/C 0723 (VERMELHO)</t>
        </is>
      </c>
      <c r="D3715" s="14" t="inlineStr">
        <is>
          <t>8 EMBALAGEM</t>
        </is>
      </c>
      <c r="E3715" s="14" t="n">
        <v>3012601</v>
      </c>
      <c r="F3715" s="14" t="inlineStr">
        <is>
          <t>BASE DUBLIN 1,60X0,90 VOL 1/2</t>
        </is>
      </c>
      <c r="G3715" s="14" t="inlineStr">
        <is>
          <t>8 EMBALAGEM</t>
        </is>
      </c>
      <c r="H3715" s="14" t="inlineStr">
        <is>
          <t>8 EMBALAGEM</t>
        </is>
      </c>
      <c r="I3715" s="9" t="inlineStr">
        <is>
          <t>8 EMBALAGEM</t>
        </is>
      </c>
      <c r="J3715" s="9" t="n">
        <v>2</v>
      </c>
      <c r="K3715" s="14" t="n"/>
      <c r="L3715" s="14" t="n"/>
      <c r="M3715" s="14" t="n"/>
      <c r="N3715" s="14" t="n"/>
      <c r="O3715" s="14" t="n"/>
      <c r="P3715" s="14" t="n"/>
      <c r="Q3715" s="14" t="n"/>
      <c r="R3715" s="14" t="n"/>
      <c r="S3715" s="14" t="n"/>
      <c r="T3715" s="14" t="n"/>
      <c r="U3715" s="14" t="n"/>
      <c r="V3715" s="14" t="n"/>
      <c r="W3715" s="14" t="n"/>
      <c r="X3715" s="14" t="n"/>
      <c r="Y3715" s="14" t="n"/>
      <c r="Z3715" s="14" t="n"/>
      <c r="AA3715" s="11" t="n"/>
      <c r="AB3715" s="14">
        <f>B3715&amp;"|"&amp;I3715</f>
        <v/>
      </c>
      <c r="AC3715">
        <f>IF($B3715="","","|"&amp;SUBSTITUTE(TRIM(SUBSTITUTE(SUBSTITUTE(SUBSTITUTE(SUBSTITUTE(SUBSTITUTE(SUBSTITUTE(SUBSTITUTE(SUBSTITUTE(SUBSTITUTE(SUBSTITUTE(SUBSTITUTE(SUBSTITUTE(SUBSTITUTE(SUBSTITUTE(TRIM($B3715&amp;""),CHAR(10)," "),CHAR(13)," "),"."," "),";"," "),","," "),"/"," "),"+"," "),"-"," "),"  "," "),"  "," "),"  "," "),"  "," "),"  "," "),"  "," "))," ","|")&amp;"|")</f>
        <v/>
      </c>
      <c r="AD3715">
        <f>TRIM($I3715&amp;"")</f>
        <v/>
      </c>
    </row>
    <row r="3716" ht="36" customHeight="1">
      <c r="A3716" s="9" t="n">
        <v>46218</v>
      </c>
      <c r="B3716" s="14" t="inlineStr">
        <is>
          <t>10257</t>
        </is>
      </c>
      <c r="C3716" s="14" t="inlineStr">
        <is>
          <t>M/C 0723 (VERMELHO)</t>
        </is>
      </c>
      <c r="D3716" s="14" t="inlineStr">
        <is>
          <t>10 FURADEIRAS</t>
        </is>
      </c>
      <c r="E3716" s="14" t="n">
        <v>30003410</v>
      </c>
      <c r="F3716" s="14" t="inlineStr">
        <is>
          <t>PE FRONTAL 430X(108)51X25 MDF (DIREITO)</t>
        </is>
      </c>
      <c r="G3716" s="14" t="inlineStr">
        <is>
          <t>10 FURADEIRAS</t>
        </is>
      </c>
      <c r="H3716" s="14" t="inlineStr">
        <is>
          <t>10 FURADEIRAS</t>
        </is>
      </c>
      <c r="I3716" s="9" t="inlineStr">
        <is>
          <t>10 FURADEIRAS</t>
        </is>
      </c>
      <c r="J3716" s="9" t="n">
        <v>16</v>
      </c>
      <c r="K3716" s="14" t="n"/>
      <c r="L3716" s="14" t="n"/>
      <c r="M3716" s="14" t="n"/>
      <c r="N3716" s="14" t="n">
        <v>46217</v>
      </c>
      <c r="O3716" s="14" t="n">
        <v>16</v>
      </c>
      <c r="P3716" s="14" t="n"/>
      <c r="Q3716" s="14" t="n"/>
      <c r="R3716" s="14" t="n"/>
      <c r="S3716" s="14" t="n"/>
      <c r="T3716" s="14">
        <f>IF(OR($J3716="",$O3716=""),"",$O3716/$J3716)</f>
        <v/>
      </c>
      <c r="U3716" s="14" t="inlineStr">
        <is>
          <t>Concluído</t>
        </is>
      </c>
      <c r="V3716" s="14" t="n"/>
      <c r="W3716" s="14" t="n"/>
      <c r="X3716" s="14" t="n"/>
      <c r="Y3716" s="14" t="n"/>
      <c r="Z3716" s="14" t="n"/>
      <c r="AA3716" s="11" t="n"/>
      <c r="AB3716" s="14">
        <f>B3716&amp;"|"&amp;I3716</f>
        <v/>
      </c>
      <c r="AC3716">
        <f>IF($B3716="","","|"&amp;SUBSTITUTE(TRIM(SUBSTITUTE(SUBSTITUTE(SUBSTITUTE(SUBSTITUTE(SUBSTITUTE(SUBSTITUTE(SUBSTITUTE(SUBSTITUTE(SUBSTITUTE(SUBSTITUTE(SUBSTITUTE(SUBSTITUTE(SUBSTITUTE(SUBSTITUTE(TRIM($B3716&amp;""),CHAR(10)," "),CHAR(13)," "),"."," "),";"," "),","," "),"/"," "),"+"," "),"-"," "),"  "," "),"  "," "),"  "," "),"  "," "),"  "," "),"  "," "))," ","|")&amp;"|")</f>
        <v/>
      </c>
      <c r="AD3716">
        <f>TRIM($I3716&amp;"")</f>
        <v/>
      </c>
    </row>
    <row r="3717" ht="36" customHeight="1">
      <c r="A3717" s="9" t="n">
        <v>46218</v>
      </c>
      <c r="B3717" s="14" t="inlineStr">
        <is>
          <t>10257</t>
        </is>
      </c>
      <c r="C3717" s="14" t="inlineStr">
        <is>
          <t>M/C 0723 (VERMELHO)</t>
        </is>
      </c>
      <c r="D3717" s="14" t="inlineStr">
        <is>
          <t>10 FURADEIRAS</t>
        </is>
      </c>
      <c r="E3717" s="14" t="n">
        <v>30003411</v>
      </c>
      <c r="F3717" s="14" t="inlineStr">
        <is>
          <t>PE FRONTAL 430X(108)51X25 MDF (ESQUERDO)</t>
        </is>
      </c>
      <c r="G3717" s="14" t="inlineStr">
        <is>
          <t>10 FURADEIRAS</t>
        </is>
      </c>
      <c r="H3717" s="14" t="inlineStr">
        <is>
          <t>10 FURADEIRAS</t>
        </is>
      </c>
      <c r="I3717" s="9" t="inlineStr">
        <is>
          <t>10 FURADEIRAS</t>
        </is>
      </c>
      <c r="J3717" s="9" t="n">
        <v>16</v>
      </c>
      <c r="K3717" s="14" t="n"/>
      <c r="L3717" s="14" t="n"/>
      <c r="M3717" s="14" t="n"/>
      <c r="N3717" s="14" t="n">
        <v>46217</v>
      </c>
      <c r="O3717" s="14" t="n">
        <v>16</v>
      </c>
      <c r="P3717" s="14" t="n"/>
      <c r="Q3717" s="14" t="n"/>
      <c r="R3717" s="14" t="n"/>
      <c r="S3717" s="14" t="n"/>
      <c r="T3717" s="14">
        <f>IF(OR($J3717="",$O3717=""),"",$O3717/$J3717)</f>
        <v/>
      </c>
      <c r="U3717" s="14" t="inlineStr">
        <is>
          <t>Concluído</t>
        </is>
      </c>
      <c r="V3717" s="14" t="n"/>
      <c r="W3717" s="14" t="n"/>
      <c r="X3717" s="14" t="n"/>
      <c r="Y3717" s="14" t="n"/>
      <c r="Z3717" s="14" t="n"/>
      <c r="AA3717" s="11" t="n"/>
      <c r="AB3717" s="14">
        <f>B3717&amp;"|"&amp;I3717</f>
        <v/>
      </c>
      <c r="AC3717">
        <f>IF($B3717="","","|"&amp;SUBSTITUTE(TRIM(SUBSTITUTE(SUBSTITUTE(SUBSTITUTE(SUBSTITUTE(SUBSTITUTE(SUBSTITUTE(SUBSTITUTE(SUBSTITUTE(SUBSTITUTE(SUBSTITUTE(SUBSTITUTE(SUBSTITUTE(SUBSTITUTE(SUBSTITUTE(TRIM($B3717&amp;""),CHAR(10)," "),CHAR(13)," "),"."," "),";"," "),","," "),"/"," "),"+"," "),"-"," "),"  "," "),"  "," "),"  "," "),"  "," "),"  "," "),"  "," "))," ","|")&amp;"|")</f>
        <v/>
      </c>
      <c r="AD3717">
        <f>TRIM($I3717&amp;"")</f>
        <v/>
      </c>
    </row>
    <row r="3718" ht="36" customHeight="1">
      <c r="A3718" s="9" t="n">
        <v>46218</v>
      </c>
      <c r="B3718" s="14" t="inlineStr">
        <is>
          <t>10257</t>
        </is>
      </c>
      <c r="C3718" s="14" t="inlineStr">
        <is>
          <t>M/C 0723 (VERMELHO)</t>
        </is>
      </c>
      <c r="D3718" s="14" t="inlineStr">
        <is>
          <t>10 FURADEIRAS</t>
        </is>
      </c>
      <c r="E3718" s="14" t="n">
        <v>30006110</v>
      </c>
      <c r="F3718" s="14" t="inlineStr">
        <is>
          <t>PE FRONTAL 430X(108)51X25 MDF (DIR) SANTIAGO NEW</t>
        </is>
      </c>
      <c r="G3718" s="14" t="inlineStr">
        <is>
          <t>10 FURADEIRAS</t>
        </is>
      </c>
      <c r="H3718" s="14" t="inlineStr">
        <is>
          <t>10 FURADEIRAS</t>
        </is>
      </c>
      <c r="I3718" s="9" t="inlineStr">
        <is>
          <t>10 FURADEIRAS</t>
        </is>
      </c>
      <c r="J3718" s="9" t="n">
        <v>386</v>
      </c>
      <c r="K3718" s="14" t="n"/>
      <c r="L3718" s="14" t="n"/>
      <c r="M3718" s="14" t="n"/>
      <c r="N3718" s="14" t="n">
        <v>46217</v>
      </c>
      <c r="O3718" s="14" t="n">
        <v>386</v>
      </c>
      <c r="P3718" s="14" t="n"/>
      <c r="Q3718" s="14" t="n"/>
      <c r="R3718" s="14" t="n"/>
      <c r="S3718" s="14" t="n"/>
      <c r="T3718" s="14">
        <f>IF(OR($J3718="",$O3718=""),"",$O3718/$J3718)</f>
        <v/>
      </c>
      <c r="U3718" s="14" t="inlineStr">
        <is>
          <t>Concluído</t>
        </is>
      </c>
      <c r="V3718" s="14" t="n"/>
      <c r="W3718" s="14" t="n"/>
      <c r="X3718" s="14" t="n"/>
      <c r="Y3718" s="14" t="n"/>
      <c r="Z3718" s="14" t="n"/>
      <c r="AA3718" s="11" t="n"/>
      <c r="AB3718" s="14">
        <f>B3718&amp;"|"&amp;I3718</f>
        <v/>
      </c>
      <c r="AC3718">
        <f>IF($B3718="","","|"&amp;SUBSTITUTE(TRIM(SUBSTITUTE(SUBSTITUTE(SUBSTITUTE(SUBSTITUTE(SUBSTITUTE(SUBSTITUTE(SUBSTITUTE(SUBSTITUTE(SUBSTITUTE(SUBSTITUTE(SUBSTITUTE(SUBSTITUTE(SUBSTITUTE(SUBSTITUTE(TRIM($B3718&amp;""),CHAR(10)," "),CHAR(13)," "),"."," "),";"," "),","," "),"/"," "),"+"," "),"-"," "),"  "," "),"  "," "),"  "," "),"  "," "),"  "," "),"  "," "))," ","|")&amp;"|")</f>
        <v/>
      </c>
      <c r="AD3718">
        <f>TRIM($I3718&amp;"")</f>
        <v/>
      </c>
    </row>
    <row r="3719" ht="36" customHeight="1">
      <c r="A3719" s="9" t="n">
        <v>46218</v>
      </c>
      <c r="B3719" s="14" t="inlineStr">
        <is>
          <t>10257</t>
        </is>
      </c>
      <c r="C3719" s="14" t="inlineStr">
        <is>
          <t>M/C 0723 (VERMELHO)</t>
        </is>
      </c>
      <c r="D3719" s="14" t="inlineStr">
        <is>
          <t>10 FURADEIRAS</t>
        </is>
      </c>
      <c r="E3719" s="14" t="n">
        <v>30006111</v>
      </c>
      <c r="F3719" s="14" t="inlineStr">
        <is>
          <t>PE FRONTAL 430X(108)51X25MDF (ESQRD) SANTIAGO NEW</t>
        </is>
      </c>
      <c r="G3719" s="14" t="inlineStr">
        <is>
          <t>10 FURADEIRAS</t>
        </is>
      </c>
      <c r="H3719" s="14" t="inlineStr">
        <is>
          <t>10 FURADEIRAS</t>
        </is>
      </c>
      <c r="I3719" s="9" t="inlineStr">
        <is>
          <t>10 FURADEIRAS</t>
        </is>
      </c>
      <c r="J3719" s="9" t="n">
        <v>386</v>
      </c>
      <c r="K3719" s="14" t="n"/>
      <c r="L3719" s="14" t="n"/>
      <c r="M3719" s="14" t="n"/>
      <c r="N3719" s="14" t="n">
        <v>46217</v>
      </c>
      <c r="O3719" s="14" t="n">
        <v>386</v>
      </c>
      <c r="P3719" s="14" t="n"/>
      <c r="Q3719" s="14" t="n"/>
      <c r="R3719" s="14" t="n"/>
      <c r="S3719" s="14" t="n"/>
      <c r="T3719" s="14">
        <f>IF(OR($J3719="",$O3719=""),"",$O3719/$J3719)</f>
        <v/>
      </c>
      <c r="U3719" s="14" t="inlineStr">
        <is>
          <t>Concluído</t>
        </is>
      </c>
      <c r="V3719" s="14" t="n"/>
      <c r="W3719" s="14" t="n"/>
      <c r="X3719" s="14" t="n"/>
      <c r="Y3719" s="14" t="n"/>
      <c r="Z3719" s="14" t="n"/>
      <c r="AA3719" s="11" t="n"/>
      <c r="AB3719" s="14">
        <f>B3719&amp;"|"&amp;I3719</f>
        <v/>
      </c>
      <c r="AC3719">
        <f>IF($B3719="","","|"&amp;SUBSTITUTE(TRIM(SUBSTITUTE(SUBSTITUTE(SUBSTITUTE(SUBSTITUTE(SUBSTITUTE(SUBSTITUTE(SUBSTITUTE(SUBSTITUTE(SUBSTITUTE(SUBSTITUTE(SUBSTITUTE(SUBSTITUTE(SUBSTITUTE(SUBSTITUTE(TRIM($B3719&amp;""),CHAR(10)," "),CHAR(13)," "),"."," "),";"," "),","," "),"/"," "),"+"," "),"-"," "),"  "," "),"  "," "),"  "," "),"  "," "),"  "," "),"  "," "))," ","|")&amp;"|")</f>
        <v/>
      </c>
      <c r="AD3719">
        <f>TRIM($I3719&amp;"")</f>
        <v/>
      </c>
    </row>
    <row r="3720" ht="36" customHeight="1">
      <c r="A3720" s="9" t="n">
        <v>46218</v>
      </c>
      <c r="B3720" s="14" t="inlineStr">
        <is>
          <t>10257</t>
        </is>
      </c>
      <c r="C3720" s="14" t="inlineStr">
        <is>
          <t>M/C 0723 (VERMELHO)</t>
        </is>
      </c>
      <c r="D3720" s="14" t="inlineStr">
        <is>
          <t>10 FURADEIRAS</t>
        </is>
      </c>
      <c r="E3720" s="14" t="n">
        <v>30001206</v>
      </c>
      <c r="F3720" s="14" t="inlineStr">
        <is>
          <t>TRAVESSA ENCOSTO 360X80X15 MDP CAD PE INTEIRO</t>
        </is>
      </c>
      <c r="G3720" s="14" t="inlineStr">
        <is>
          <t>10 FURADEIRAS</t>
        </is>
      </c>
      <c r="H3720" s="14" t="inlineStr">
        <is>
          <t>10 FURADEIRAS</t>
        </is>
      </c>
      <c r="I3720" s="9" t="inlineStr">
        <is>
          <t>10 FURADEIRAS</t>
        </is>
      </c>
      <c r="J3720" s="9" t="n">
        <v>366</v>
      </c>
      <c r="K3720" s="14" t="n"/>
      <c r="L3720" s="14" t="n"/>
      <c r="M3720" s="14" t="n"/>
      <c r="N3720" s="14" t="n">
        <v>46217</v>
      </c>
      <c r="O3720" s="14" t="n">
        <v>366</v>
      </c>
      <c r="P3720" s="14" t="n"/>
      <c r="Q3720" s="14" t="n"/>
      <c r="R3720" s="14" t="n"/>
      <c r="S3720" s="14" t="n"/>
      <c r="T3720" s="14">
        <f>IF(OR($J3720="",$O3720=""),"",$O3720/$J3720)</f>
        <v/>
      </c>
      <c r="U3720" s="14" t="inlineStr">
        <is>
          <t>Concluído</t>
        </is>
      </c>
      <c r="V3720" s="14" t="n"/>
      <c r="W3720" s="14" t="n"/>
      <c r="X3720" s="14" t="n"/>
      <c r="Y3720" s="14" t="n"/>
      <c r="Z3720" s="14" t="n"/>
      <c r="AA3720" s="11" t="n"/>
      <c r="AB3720" s="14">
        <f>B3720&amp;"|"&amp;I3720</f>
        <v/>
      </c>
      <c r="AC3720">
        <f>IF($B3720="","","|"&amp;SUBSTITUTE(TRIM(SUBSTITUTE(SUBSTITUTE(SUBSTITUTE(SUBSTITUTE(SUBSTITUTE(SUBSTITUTE(SUBSTITUTE(SUBSTITUTE(SUBSTITUTE(SUBSTITUTE(SUBSTITUTE(SUBSTITUTE(SUBSTITUTE(SUBSTITUTE(TRIM($B3720&amp;""),CHAR(10)," "),CHAR(13)," "),"."," "),";"," "),","," "),"/"," "),"+"," "),"-"," "),"  "," "),"  "," "),"  "," "),"  "," "),"  "," "),"  "," "))," ","|")&amp;"|")</f>
        <v/>
      </c>
      <c r="AD3720">
        <f>TRIM($I3720&amp;"")</f>
        <v/>
      </c>
    </row>
    <row r="3721" ht="36" customHeight="1">
      <c r="A3721" s="9" t="n">
        <v>46218</v>
      </c>
      <c r="B3721" s="14" t="inlineStr">
        <is>
          <t>10257</t>
        </is>
      </c>
      <c r="C3721" s="14" t="inlineStr">
        <is>
          <t>M/C 0723 (VERMELHO)</t>
        </is>
      </c>
      <c r="D3721" s="14" t="inlineStr">
        <is>
          <t>10 FURADEIRAS</t>
        </is>
      </c>
      <c r="E3721" s="14" t="n">
        <v>30001207</v>
      </c>
      <c r="F3721" s="14" t="inlineStr">
        <is>
          <t>TRAVESSA 360X62X15 MDP CAD PE INTEIRO</t>
        </is>
      </c>
      <c r="G3721" s="14" t="inlineStr">
        <is>
          <t>10 FURADEIRAS</t>
        </is>
      </c>
      <c r="H3721" s="14" t="inlineStr">
        <is>
          <t>10 FURADEIRAS</t>
        </is>
      </c>
      <c r="I3721" s="9" t="inlineStr">
        <is>
          <t>10 FURADEIRAS</t>
        </is>
      </c>
      <c r="J3721" s="9" t="n">
        <v>354</v>
      </c>
      <c r="K3721" s="14" t="n"/>
      <c r="L3721" s="14" t="n"/>
      <c r="M3721" s="14" t="n"/>
      <c r="N3721" s="14" t="n">
        <v>46217</v>
      </c>
      <c r="O3721" s="14" t="n">
        <v>354</v>
      </c>
      <c r="P3721" s="14" t="n"/>
      <c r="Q3721" s="14" t="n"/>
      <c r="R3721" s="14" t="n"/>
      <c r="S3721" s="14" t="n"/>
      <c r="T3721" s="14">
        <f>IF(OR($J3721="",$O3721=""),"",$O3721/$J3721)</f>
        <v/>
      </c>
      <c r="U3721" s="14" t="inlineStr">
        <is>
          <t>Concluído</t>
        </is>
      </c>
      <c r="V3721" s="14" t="n"/>
      <c r="W3721" s="14" t="n"/>
      <c r="X3721" s="14" t="n"/>
      <c r="Y3721" s="14" t="n"/>
      <c r="Z3721" s="14" t="n"/>
      <c r="AA3721" s="11" t="n"/>
      <c r="AB3721" s="14">
        <f>B3721&amp;"|"&amp;I3721</f>
        <v/>
      </c>
      <c r="AC3721">
        <f>IF($B3721="","","|"&amp;SUBSTITUTE(TRIM(SUBSTITUTE(SUBSTITUTE(SUBSTITUTE(SUBSTITUTE(SUBSTITUTE(SUBSTITUTE(SUBSTITUTE(SUBSTITUTE(SUBSTITUTE(SUBSTITUTE(SUBSTITUTE(SUBSTITUTE(SUBSTITUTE(SUBSTITUTE(TRIM($B3721&amp;""),CHAR(10)," "),CHAR(13)," "),"."," "),";"," "),","," "),"/"," "),"+"," "),"-"," "),"  "," "),"  "," "),"  "," "),"  "," "),"  "," "),"  "," "))," ","|")&amp;"|")</f>
        <v/>
      </c>
      <c r="AD3721">
        <f>TRIM($I3721&amp;"")</f>
        <v/>
      </c>
    </row>
    <row r="3722" ht="36" customHeight="1">
      <c r="A3722" s="9" t="n">
        <v>46218</v>
      </c>
      <c r="B3722" s="14" t="inlineStr">
        <is>
          <t>10257</t>
        </is>
      </c>
      <c r="C3722" s="14" t="inlineStr">
        <is>
          <t>M/C 0723 (VERMELHO)</t>
        </is>
      </c>
      <c r="D3722" s="14" t="inlineStr">
        <is>
          <t>10 FURADEIRAS</t>
        </is>
      </c>
      <c r="E3722" s="14" t="n">
        <v>30003922</v>
      </c>
      <c r="F3722" s="14" t="inlineStr">
        <is>
          <t>TRAV MENOR ENCOSTO 260X40X15 MDP - CAD TRENTO</t>
        </is>
      </c>
      <c r="G3722" s="14" t="inlineStr">
        <is>
          <t>10 FURADEIRAS</t>
        </is>
      </c>
      <c r="H3722" s="14" t="inlineStr">
        <is>
          <t>10 FURADEIRAS</t>
        </is>
      </c>
      <c r="I3722" s="9" t="inlineStr">
        <is>
          <t>10 FURADEIRAS</t>
        </is>
      </c>
      <c r="J3722" s="9" t="n">
        <v>32</v>
      </c>
      <c r="K3722" s="14" t="n"/>
      <c r="L3722" s="14" t="n"/>
      <c r="M3722" s="14" t="n"/>
      <c r="N3722" s="14" t="n">
        <v>46217</v>
      </c>
      <c r="O3722" s="14" t="n">
        <v>32</v>
      </c>
      <c r="P3722" s="14" t="n"/>
      <c r="Q3722" s="14" t="n"/>
      <c r="R3722" s="14" t="n"/>
      <c r="S3722" s="14" t="n"/>
      <c r="T3722" s="14">
        <f>IF(OR($J3722="",$O3722=""),"",$O3722/$J3722)</f>
        <v/>
      </c>
      <c r="U3722" s="14" t="inlineStr">
        <is>
          <t>Concluído</t>
        </is>
      </c>
      <c r="V3722" s="14" t="n"/>
      <c r="W3722" s="14" t="n"/>
      <c r="X3722" s="14" t="n"/>
      <c r="Y3722" s="14" t="n"/>
      <c r="Z3722" s="14" t="n"/>
      <c r="AA3722" s="11" t="n"/>
      <c r="AB3722" s="14">
        <f>B3722&amp;"|"&amp;I3722</f>
        <v/>
      </c>
      <c r="AC3722">
        <f>IF($B3722="","","|"&amp;SUBSTITUTE(TRIM(SUBSTITUTE(SUBSTITUTE(SUBSTITUTE(SUBSTITUTE(SUBSTITUTE(SUBSTITUTE(SUBSTITUTE(SUBSTITUTE(SUBSTITUTE(SUBSTITUTE(SUBSTITUTE(SUBSTITUTE(SUBSTITUTE(SUBSTITUTE(TRIM($B3722&amp;""),CHAR(10)," "),CHAR(13)," "),"."," "),";"," "),","," "),"/"," "),"+"," "),"-"," "),"  "," "),"  "," "),"  "," "),"  "," "),"  "," "),"  "," "))," ","|")&amp;"|")</f>
        <v/>
      </c>
      <c r="AD3722">
        <f>TRIM($I3722&amp;"")</f>
        <v/>
      </c>
    </row>
    <row r="3723" ht="36" customHeight="1">
      <c r="A3723" s="9" t="n">
        <v>46218</v>
      </c>
      <c r="B3723" s="14" t="inlineStr">
        <is>
          <t>10257</t>
        </is>
      </c>
      <c r="C3723" s="14" t="inlineStr">
        <is>
          <t>M/C 0723 (VERMELHO)</t>
        </is>
      </c>
      <c r="D3723" s="14" t="inlineStr">
        <is>
          <t>10 FURADEIRAS</t>
        </is>
      </c>
      <c r="E3723" s="14" t="n">
        <v>30001203</v>
      </c>
      <c r="F3723" s="14" t="inlineStr">
        <is>
          <t>LAT ASSENTO 430X80X18 MDF CAD PE INTEIRO/ MADEIRA</t>
        </is>
      </c>
      <c r="G3723" s="14" t="inlineStr">
        <is>
          <t>10 FURADEIRAS</t>
        </is>
      </c>
      <c r="H3723" s="14" t="inlineStr">
        <is>
          <t>10 FURADEIRAS</t>
        </is>
      </c>
      <c r="I3723" s="9" t="inlineStr">
        <is>
          <t>10 FURADEIRAS</t>
        </is>
      </c>
      <c r="J3723" s="9" t="n">
        <v>732</v>
      </c>
      <c r="K3723" s="14" t="n"/>
      <c r="L3723" s="14" t="n"/>
      <c r="M3723" s="14" t="n"/>
      <c r="N3723" s="14" t="n">
        <v>46217</v>
      </c>
      <c r="O3723" s="14" t="n">
        <v>732</v>
      </c>
      <c r="P3723" s="14" t="n"/>
      <c r="Q3723" s="14" t="n"/>
      <c r="R3723" s="14" t="n"/>
      <c r="S3723" s="14" t="n"/>
      <c r="T3723" s="14">
        <f>IF(OR($J3723="",$O3723=""),"",$O3723/$J3723)</f>
        <v/>
      </c>
      <c r="U3723" s="14" t="inlineStr">
        <is>
          <t>Concluído</t>
        </is>
      </c>
      <c r="V3723" s="14" t="n"/>
      <c r="W3723" s="14" t="n"/>
      <c r="X3723" s="14" t="n"/>
      <c r="Y3723" s="14" t="n"/>
      <c r="Z3723" s="14" t="n"/>
      <c r="AA3723" s="11" t="n"/>
      <c r="AB3723" s="14">
        <f>B3723&amp;"|"&amp;I3723</f>
        <v/>
      </c>
      <c r="AC3723">
        <f>IF($B3723="","","|"&amp;SUBSTITUTE(TRIM(SUBSTITUTE(SUBSTITUTE(SUBSTITUTE(SUBSTITUTE(SUBSTITUTE(SUBSTITUTE(SUBSTITUTE(SUBSTITUTE(SUBSTITUTE(SUBSTITUTE(SUBSTITUTE(SUBSTITUTE(SUBSTITUTE(SUBSTITUTE(TRIM($B3723&amp;""),CHAR(10)," "),CHAR(13)," "),"."," "),";"," "),","," "),"/"," "),"+"," "),"-"," "),"  "," "),"  "," "),"  "," "),"  "," "),"  "," "),"  "," "))," ","|")&amp;"|")</f>
        <v/>
      </c>
      <c r="AD3723">
        <f>TRIM($I3723&amp;"")</f>
        <v/>
      </c>
    </row>
    <row r="3724" ht="36" customHeight="1">
      <c r="A3724" s="9" t="n">
        <v>46218</v>
      </c>
      <c r="B3724" s="14" t="inlineStr">
        <is>
          <t>10257</t>
        </is>
      </c>
      <c r="C3724" s="14" t="inlineStr">
        <is>
          <t>M/C 0723 (VERMELHO)</t>
        </is>
      </c>
      <c r="D3724" s="14" t="inlineStr">
        <is>
          <t>10 FURADEIRAS</t>
        </is>
      </c>
      <c r="E3724" s="14" t="n">
        <v>30003403</v>
      </c>
      <c r="F3724" s="14" t="inlineStr">
        <is>
          <t>LATERAL ASSENTO 298X70X18 MDF - DAKAR</t>
        </is>
      </c>
      <c r="G3724" s="14" t="inlineStr">
        <is>
          <t>10 FURADEIRAS</t>
        </is>
      </c>
      <c r="H3724" s="14" t="inlineStr">
        <is>
          <t>10 FURADEIRAS</t>
        </is>
      </c>
      <c r="I3724" s="9" t="inlineStr">
        <is>
          <t>10 FURADEIRAS</t>
        </is>
      </c>
      <c r="J3724" s="9" t="n">
        <v>32</v>
      </c>
      <c r="K3724" s="14" t="n"/>
      <c r="L3724" s="14" t="n"/>
      <c r="M3724" s="14" t="n"/>
      <c r="N3724" s="14" t="n">
        <v>46217</v>
      </c>
      <c r="O3724" s="14" t="n">
        <v>32</v>
      </c>
      <c r="P3724" s="14" t="n"/>
      <c r="Q3724" s="14" t="n"/>
      <c r="R3724" s="14" t="n"/>
      <c r="S3724" s="14" t="n"/>
      <c r="T3724" s="14">
        <f>IF(OR($J3724="",$O3724=""),"",$O3724/$J3724)</f>
        <v/>
      </c>
      <c r="U3724" s="14" t="inlineStr">
        <is>
          <t>Concluído</t>
        </is>
      </c>
      <c r="V3724" s="14" t="n"/>
      <c r="W3724" s="14" t="n"/>
      <c r="X3724" s="14" t="n"/>
      <c r="Y3724" s="14" t="n"/>
      <c r="Z3724" s="14" t="n"/>
      <c r="AA3724" s="11" t="n"/>
      <c r="AB3724" s="14">
        <f>B3724&amp;"|"&amp;I3724</f>
        <v/>
      </c>
      <c r="AC3724">
        <f>IF($B3724="","","|"&amp;SUBSTITUTE(TRIM(SUBSTITUTE(SUBSTITUTE(SUBSTITUTE(SUBSTITUTE(SUBSTITUTE(SUBSTITUTE(SUBSTITUTE(SUBSTITUTE(SUBSTITUTE(SUBSTITUTE(SUBSTITUTE(SUBSTITUTE(SUBSTITUTE(SUBSTITUTE(TRIM($B3724&amp;""),CHAR(10)," "),CHAR(13)," "),"."," "),";"," "),","," "),"/"," "),"+"," "),"-"," "),"  "," "),"  "," "),"  "," "),"  "," "),"  "," "),"  "," "))," ","|")&amp;"|")</f>
        <v/>
      </c>
      <c r="AD3724">
        <f>TRIM($I3724&amp;"")</f>
        <v/>
      </c>
    </row>
    <row r="3725" ht="36" customHeight="1">
      <c r="A3725" s="9" t="n">
        <v>46218</v>
      </c>
      <c r="B3725" s="14" t="inlineStr">
        <is>
          <t>10257</t>
        </is>
      </c>
      <c r="C3725" s="14" t="inlineStr">
        <is>
          <t>M/C 0723 (VERMELHO)</t>
        </is>
      </c>
      <c r="D3725" s="14" t="inlineStr">
        <is>
          <t>10 FURADEIRAS</t>
        </is>
      </c>
      <c r="E3725" s="14" t="n">
        <v>30003405</v>
      </c>
      <c r="F3725" s="14" t="inlineStr">
        <is>
          <t>TRAVESSA ASSENTO 360X70X18 MDF - C DAKAR/SANTIAGO</t>
        </is>
      </c>
      <c r="G3725" s="14" t="inlineStr">
        <is>
          <t>10 FURADEIRAS</t>
        </is>
      </c>
      <c r="H3725" s="14" t="inlineStr">
        <is>
          <t>10 FURADEIRAS</t>
        </is>
      </c>
      <c r="I3725" s="9" t="inlineStr">
        <is>
          <t>10 FURADEIRAS</t>
        </is>
      </c>
      <c r="J3725" s="9" t="n">
        <v>804</v>
      </c>
      <c r="K3725" s="14" t="n"/>
      <c r="L3725" s="14" t="n"/>
      <c r="M3725" s="14" t="n"/>
      <c r="N3725" s="14" t="n">
        <v>46217</v>
      </c>
      <c r="O3725" s="14" t="n">
        <v>804</v>
      </c>
      <c r="P3725" s="14" t="n"/>
      <c r="Q3725" s="14" t="n"/>
      <c r="R3725" s="14" t="n"/>
      <c r="S3725" s="14" t="n"/>
      <c r="T3725" s="14">
        <f>IF(OR($J3725="",$O3725=""),"",$O3725/$J3725)</f>
        <v/>
      </c>
      <c r="U3725" s="14" t="inlineStr">
        <is>
          <t>Concluído</t>
        </is>
      </c>
      <c r="V3725" s="14" t="n"/>
      <c r="W3725" s="14" t="n"/>
      <c r="X3725" s="14" t="n"/>
      <c r="Y3725" s="14" t="n"/>
      <c r="Z3725" s="14" t="n"/>
      <c r="AA3725" s="11" t="n"/>
      <c r="AB3725" s="14">
        <f>B3725&amp;"|"&amp;I3725</f>
        <v/>
      </c>
      <c r="AC3725">
        <f>IF($B3725="","","|"&amp;SUBSTITUTE(TRIM(SUBSTITUTE(SUBSTITUTE(SUBSTITUTE(SUBSTITUTE(SUBSTITUTE(SUBSTITUTE(SUBSTITUTE(SUBSTITUTE(SUBSTITUTE(SUBSTITUTE(SUBSTITUTE(SUBSTITUTE(SUBSTITUTE(SUBSTITUTE(TRIM($B3725&amp;""),CHAR(10)," "),CHAR(13)," "),"."," "),";"," "),","," "),"/"," "),"+"," "),"-"," "),"  "," "),"  "," "),"  "," "),"  "," "),"  "," "),"  "," "))," ","|")&amp;"|")</f>
        <v/>
      </c>
      <c r="AD3725">
        <f>TRIM($I3725&amp;"")</f>
        <v/>
      </c>
    </row>
    <row r="3726" ht="36" customHeight="1">
      <c r="A3726" s="9" t="n">
        <v>46218</v>
      </c>
      <c r="B3726" s="14" t="inlineStr">
        <is>
          <t>10257</t>
        </is>
      </c>
      <c r="C3726" s="14" t="inlineStr">
        <is>
          <t>M/C 0723 (VERMELHO)</t>
        </is>
      </c>
      <c r="D3726" s="14" t="inlineStr">
        <is>
          <t>10 FURADEIRAS</t>
        </is>
      </c>
      <c r="E3726" s="14" t="n">
        <v>30006103</v>
      </c>
      <c r="F3726" s="14" t="inlineStr">
        <is>
          <t>TRAVESSA LATERAL 340X70X18 MDF - CAD SANTIAGO NEW</t>
        </is>
      </c>
      <c r="G3726" s="14" t="inlineStr">
        <is>
          <t>10 FURADEIRAS</t>
        </is>
      </c>
      <c r="H3726" s="14" t="inlineStr">
        <is>
          <t>10 FURADEIRAS</t>
        </is>
      </c>
      <c r="I3726" s="9" t="inlineStr">
        <is>
          <t>10 FURADEIRAS</t>
        </is>
      </c>
      <c r="J3726" s="9" t="n">
        <v>772</v>
      </c>
      <c r="K3726" s="14" t="n"/>
      <c r="L3726" s="14" t="n"/>
      <c r="M3726" s="14" t="n"/>
      <c r="N3726" s="14" t="n">
        <v>46217</v>
      </c>
      <c r="O3726" s="14" t="n">
        <v>772</v>
      </c>
      <c r="P3726" s="14" t="n"/>
      <c r="Q3726" s="14" t="n"/>
      <c r="R3726" s="14" t="n"/>
      <c r="S3726" s="14" t="n"/>
      <c r="T3726" s="14">
        <f>IF(OR($J3726="",$O3726=""),"",$O3726/$J3726)</f>
        <v/>
      </c>
      <c r="U3726" s="14" t="inlineStr">
        <is>
          <t>Concluído</t>
        </is>
      </c>
      <c r="V3726" s="14" t="n"/>
      <c r="W3726" s="14" t="n"/>
      <c r="X3726" s="14" t="n"/>
      <c r="Y3726" s="14" t="n"/>
      <c r="Z3726" s="14" t="n"/>
      <c r="AA3726" s="11" t="n"/>
      <c r="AB3726" s="14">
        <f>B3726&amp;"|"&amp;I3726</f>
        <v/>
      </c>
      <c r="AC3726">
        <f>IF($B3726="","","|"&amp;SUBSTITUTE(TRIM(SUBSTITUTE(SUBSTITUTE(SUBSTITUTE(SUBSTITUTE(SUBSTITUTE(SUBSTITUTE(SUBSTITUTE(SUBSTITUTE(SUBSTITUTE(SUBSTITUTE(SUBSTITUTE(SUBSTITUTE(SUBSTITUTE(SUBSTITUTE(TRIM($B3726&amp;""),CHAR(10)," "),CHAR(13)," "),"."," "),";"," "),","," "),"/"," "),"+"," "),"-"," "),"  "," "),"  "," "),"  "," "),"  "," "),"  "," "),"  "," "))," ","|")&amp;"|")</f>
        <v/>
      </c>
      <c r="AD3726">
        <f>TRIM($I3726&amp;"")</f>
        <v/>
      </c>
    </row>
    <row r="3727" ht="36" customHeight="1">
      <c r="A3727" s="9" t="n">
        <v>46218</v>
      </c>
      <c r="B3727" s="14" t="inlineStr">
        <is>
          <t>10257</t>
        </is>
      </c>
      <c r="C3727" s="14" t="inlineStr">
        <is>
          <t>M/C 0723 (VERMELHO)</t>
        </is>
      </c>
      <c r="D3727" s="14" t="inlineStr">
        <is>
          <t>10 FURADEIRAS</t>
        </is>
      </c>
      <c r="E3727" s="14" t="n">
        <v>30006802</v>
      </c>
      <c r="F3727" s="14" t="inlineStr">
        <is>
          <t>TRAV SUPERIOR 360X55X25 MDP - CAD GENOVA</t>
        </is>
      </c>
      <c r="G3727" s="14" t="inlineStr">
        <is>
          <t>10 FURADEIRAS</t>
        </is>
      </c>
      <c r="H3727" s="14" t="inlineStr">
        <is>
          <t>10 FURADEIRAS</t>
        </is>
      </c>
      <c r="I3727" s="9" t="inlineStr">
        <is>
          <t>10 FURADEIRAS</t>
        </is>
      </c>
      <c r="J3727" s="9" t="n">
        <v>12</v>
      </c>
      <c r="K3727" s="14" t="n"/>
      <c r="L3727" s="14" t="n"/>
      <c r="M3727" s="14" t="n"/>
      <c r="N3727" s="14" t="n">
        <v>46217</v>
      </c>
      <c r="O3727" s="14" t="n">
        <v>12</v>
      </c>
      <c r="P3727" s="14" t="n"/>
      <c r="Q3727" s="14" t="n"/>
      <c r="R3727" s="14" t="n"/>
      <c r="S3727" s="14" t="n"/>
      <c r="T3727" s="14">
        <f>IF(OR($J3727="",$O3727=""),"",$O3727/$J3727)</f>
        <v/>
      </c>
      <c r="U3727" s="14" t="inlineStr">
        <is>
          <t>Concluído</t>
        </is>
      </c>
      <c r="V3727" s="14" t="n"/>
      <c r="W3727" s="14" t="n"/>
      <c r="X3727" s="14" t="n"/>
      <c r="Y3727" s="14" t="n"/>
      <c r="Z3727" s="14" t="n"/>
      <c r="AA3727" s="11" t="n"/>
      <c r="AB3727" s="14">
        <f>B3727&amp;"|"&amp;I3727</f>
        <v/>
      </c>
      <c r="AC3727">
        <f>IF($B3727="","","|"&amp;SUBSTITUTE(TRIM(SUBSTITUTE(SUBSTITUTE(SUBSTITUTE(SUBSTITUTE(SUBSTITUTE(SUBSTITUTE(SUBSTITUTE(SUBSTITUTE(SUBSTITUTE(SUBSTITUTE(SUBSTITUTE(SUBSTITUTE(SUBSTITUTE(SUBSTITUTE(TRIM($B3727&amp;""),CHAR(10)," "),CHAR(13)," "),"."," "),";"," "),","," "),"/"," "),"+"," "),"-"," "),"  "," "),"  "," "),"  "," "),"  "," "),"  "," "),"  "," "))," ","|")&amp;"|")</f>
        <v/>
      </c>
      <c r="AD3727">
        <f>TRIM($I3727&amp;"")</f>
        <v/>
      </c>
    </row>
    <row r="3728" ht="36" customHeight="1">
      <c r="A3728" s="9" t="n">
        <v>46218</v>
      </c>
      <c r="B3728" s="14" t="inlineStr">
        <is>
          <t>10257</t>
        </is>
      </c>
      <c r="C3728" s="14" t="inlineStr">
        <is>
          <t>M/C 0723 (VERMELHO)</t>
        </is>
      </c>
      <c r="D3728" s="14" t="inlineStr">
        <is>
          <t>10 FURADEIRAS</t>
        </is>
      </c>
      <c r="E3728" s="14" t="n">
        <v>30006803</v>
      </c>
      <c r="F3728" s="14" t="inlineStr">
        <is>
          <t>TRAV CENTRAL 360X70X25 MDP - CAD GENOVA</t>
        </is>
      </c>
      <c r="G3728" s="14" t="inlineStr">
        <is>
          <t>10 FURADEIRAS</t>
        </is>
      </c>
      <c r="H3728" s="14" t="inlineStr">
        <is>
          <t>10 FURADEIRAS</t>
        </is>
      </c>
      <c r="I3728" s="9" t="inlineStr">
        <is>
          <t>10 FURADEIRAS</t>
        </is>
      </c>
      <c r="J3728" s="9" t="n">
        <v>12</v>
      </c>
      <c r="K3728" s="14" t="n"/>
      <c r="L3728" s="14" t="n"/>
      <c r="M3728" s="14" t="n"/>
      <c r="N3728" s="14" t="n">
        <v>46217</v>
      </c>
      <c r="O3728" s="14" t="n">
        <v>12</v>
      </c>
      <c r="P3728" s="14" t="n"/>
      <c r="Q3728" s="14" t="n"/>
      <c r="R3728" s="14" t="n"/>
      <c r="S3728" s="14" t="n"/>
      <c r="T3728" s="14">
        <f>IF(OR($J3728="",$O3728=""),"",$O3728/$J3728)</f>
        <v/>
      </c>
      <c r="U3728" s="14" t="inlineStr">
        <is>
          <t>Concluído</t>
        </is>
      </c>
      <c r="V3728" s="14" t="n"/>
      <c r="W3728" s="14" t="n"/>
      <c r="X3728" s="14" t="n"/>
      <c r="Y3728" s="14" t="n"/>
      <c r="Z3728" s="14" t="n"/>
      <c r="AA3728" s="11" t="n"/>
      <c r="AB3728" s="14">
        <f>B3728&amp;"|"&amp;I3728</f>
        <v/>
      </c>
      <c r="AC3728">
        <f>IF($B3728="","","|"&amp;SUBSTITUTE(TRIM(SUBSTITUTE(SUBSTITUTE(SUBSTITUTE(SUBSTITUTE(SUBSTITUTE(SUBSTITUTE(SUBSTITUTE(SUBSTITUTE(SUBSTITUTE(SUBSTITUTE(SUBSTITUTE(SUBSTITUTE(SUBSTITUTE(SUBSTITUTE(TRIM($B3728&amp;""),CHAR(10)," "),CHAR(13)," "),"."," "),";"," "),","," "),"/"," "),"+"," "),"-"," "),"  "," "),"  "," "),"  "," "),"  "," "),"  "," "),"  "," "))," ","|")&amp;"|")</f>
        <v/>
      </c>
      <c r="AD3728">
        <f>TRIM($I3728&amp;"")</f>
        <v/>
      </c>
    </row>
    <row r="3729" ht="36" customHeight="1">
      <c r="A3729" s="9" t="n">
        <v>46218</v>
      </c>
      <c r="B3729" s="14" t="inlineStr">
        <is>
          <t>10257</t>
        </is>
      </c>
      <c r="C3729" s="14" t="inlineStr">
        <is>
          <t>M/C 0723 (VERMELHO)</t>
        </is>
      </c>
      <c r="D3729" s="14" t="inlineStr">
        <is>
          <t>10 FURADEIRAS</t>
        </is>
      </c>
      <c r="E3729" s="14" t="n">
        <v>30006804</v>
      </c>
      <c r="F3729" s="14" t="inlineStr">
        <is>
          <t>TRAV INFERIOR 360X87X15 MDP - CAD GENOVA</t>
        </is>
      </c>
      <c r="G3729" s="14" t="inlineStr">
        <is>
          <t>10 FURADEIRAS</t>
        </is>
      </c>
      <c r="H3729" s="14" t="inlineStr">
        <is>
          <t>10 FURADEIRAS</t>
        </is>
      </c>
      <c r="I3729" s="9" t="inlineStr">
        <is>
          <t>10 FURADEIRAS</t>
        </is>
      </c>
      <c r="J3729" s="9" t="n">
        <v>12</v>
      </c>
      <c r="K3729" s="14" t="n"/>
      <c r="L3729" s="14" t="n"/>
      <c r="M3729" s="14" t="n"/>
      <c r="N3729" s="14" t="n">
        <v>46217</v>
      </c>
      <c r="O3729" s="14" t="n">
        <v>12</v>
      </c>
      <c r="P3729" s="14" t="n"/>
      <c r="Q3729" s="14" t="n"/>
      <c r="R3729" s="14" t="n"/>
      <c r="S3729" s="14" t="n"/>
      <c r="T3729" s="14">
        <f>IF(OR($J3729="",$O3729=""),"",$O3729/$J3729)</f>
        <v/>
      </c>
      <c r="U3729" s="14" t="inlineStr">
        <is>
          <t>Concluído</t>
        </is>
      </c>
      <c r="V3729" s="14" t="n"/>
      <c r="W3729" s="14" t="n"/>
      <c r="X3729" s="14" t="n"/>
      <c r="Y3729" s="14" t="n"/>
      <c r="Z3729" s="14" t="n"/>
      <c r="AA3729" s="11" t="n"/>
      <c r="AB3729" s="14">
        <f>B3729&amp;"|"&amp;I3729</f>
        <v/>
      </c>
      <c r="AC3729">
        <f>IF($B3729="","","|"&amp;SUBSTITUTE(TRIM(SUBSTITUTE(SUBSTITUTE(SUBSTITUTE(SUBSTITUTE(SUBSTITUTE(SUBSTITUTE(SUBSTITUTE(SUBSTITUTE(SUBSTITUTE(SUBSTITUTE(SUBSTITUTE(SUBSTITUTE(SUBSTITUTE(SUBSTITUTE(TRIM($B3729&amp;""),CHAR(10)," "),CHAR(13)," "),"."," "),";"," "),","," "),"/"," "),"+"," "),"-"," "),"  "," "),"  "," "),"  "," "),"  "," "),"  "," "),"  "," "))," ","|")&amp;"|")</f>
        <v/>
      </c>
      <c r="AD3729">
        <f>TRIM($I3729&amp;"")</f>
        <v/>
      </c>
    </row>
    <row r="3730" ht="36" customHeight="1">
      <c r="A3730" s="9" t="n">
        <v>46218</v>
      </c>
      <c r="B3730" s="14" t="inlineStr">
        <is>
          <t>10257</t>
        </is>
      </c>
      <c r="C3730" s="14" t="inlineStr">
        <is>
          <t>M/C 0723 (VERMELHO)</t>
        </is>
      </c>
      <c r="D3730" s="14" t="inlineStr">
        <is>
          <t>10 FURADEIRAS</t>
        </is>
      </c>
      <c r="E3730" s="14" t="n">
        <v>30001309</v>
      </c>
      <c r="F3730" s="14" t="inlineStr">
        <is>
          <t>TRA CENTR 360X56(911)X25 MDP (14PCS) - PE INTEIRO</t>
        </is>
      </c>
      <c r="G3730" s="14" t="inlineStr">
        <is>
          <t>10 FURADEIRAS</t>
        </is>
      </c>
      <c r="H3730" s="14" t="inlineStr">
        <is>
          <t>10 FURADEIRAS</t>
        </is>
      </c>
      <c r="I3730" s="9" t="inlineStr">
        <is>
          <t>10 FURADEIRAS</t>
        </is>
      </c>
      <c r="J3730" s="9" t="n">
        <v>284</v>
      </c>
      <c r="K3730" s="14" t="n"/>
      <c r="L3730" s="14" t="n"/>
      <c r="M3730" s="14" t="n"/>
      <c r="N3730" s="14" t="n">
        <v>46217</v>
      </c>
      <c r="O3730" s="14" t="n">
        <v>284</v>
      </c>
      <c r="P3730" s="14" t="n"/>
      <c r="Q3730" s="14" t="n"/>
      <c r="R3730" s="14" t="n"/>
      <c r="S3730" s="14" t="n"/>
      <c r="T3730" s="14">
        <f>IF(OR($J3730="",$O3730=""),"",$O3730/$J3730)</f>
        <v/>
      </c>
      <c r="U3730" s="14" t="inlineStr">
        <is>
          <t>Concluído</t>
        </is>
      </c>
      <c r="V3730" s="14" t="n"/>
      <c r="W3730" s="14" t="n"/>
      <c r="X3730" s="14" t="n"/>
      <c r="Y3730" s="14" t="n"/>
      <c r="Z3730" s="14" t="n"/>
      <c r="AA3730" s="11" t="n"/>
      <c r="AB3730" s="14">
        <f>B3730&amp;"|"&amp;I3730</f>
        <v/>
      </c>
      <c r="AC3730">
        <f>IF($B3730="","","|"&amp;SUBSTITUTE(TRIM(SUBSTITUTE(SUBSTITUTE(SUBSTITUTE(SUBSTITUTE(SUBSTITUTE(SUBSTITUTE(SUBSTITUTE(SUBSTITUTE(SUBSTITUTE(SUBSTITUTE(SUBSTITUTE(SUBSTITUTE(SUBSTITUTE(SUBSTITUTE(TRIM($B3730&amp;""),CHAR(10)," "),CHAR(13)," "),"."," "),";"," "),","," "),"/"," "),"+"," "),"-"," "),"  "," "),"  "," "),"  "," "),"  "," "),"  "," "),"  "," "))," ","|")&amp;"|")</f>
        <v/>
      </c>
      <c r="AD3730">
        <f>TRIM($I3730&amp;"")</f>
        <v/>
      </c>
    </row>
    <row r="3731" ht="36" customHeight="1">
      <c r="A3731" s="9" t="n">
        <v>46218</v>
      </c>
      <c r="B3731" s="14" t="inlineStr">
        <is>
          <t>10257</t>
        </is>
      </c>
      <c r="C3731" s="14" t="inlineStr">
        <is>
          <t>M/C 0723 (VERMELHO)</t>
        </is>
      </c>
      <c r="D3731" s="14" t="inlineStr">
        <is>
          <t>10 FURADEIRAS</t>
        </is>
      </c>
      <c r="E3731" s="14" t="n">
        <v>30001322</v>
      </c>
      <c r="F3731" s="14" t="inlineStr">
        <is>
          <t>TRA CENT 360X56(911)X25 MDP (14PÇS) - PÉ INT MILÃO</t>
        </is>
      </c>
      <c r="G3731" s="14" t="inlineStr">
        <is>
          <t>10 FURADEIRAS</t>
        </is>
      </c>
      <c r="H3731" s="14" t="inlineStr">
        <is>
          <t>10 FURADEIRAS</t>
        </is>
      </c>
      <c r="I3731" s="9" t="inlineStr">
        <is>
          <t>10 FURADEIRAS</t>
        </is>
      </c>
      <c r="J3731" s="9" t="n">
        <v>70</v>
      </c>
      <c r="K3731" s="14" t="n"/>
      <c r="L3731" s="14" t="n"/>
      <c r="M3731" s="14" t="n"/>
      <c r="N3731" s="14" t="n">
        <v>46217</v>
      </c>
      <c r="O3731" s="14" t="n">
        <v>70</v>
      </c>
      <c r="P3731" s="14" t="n"/>
      <c r="Q3731" s="14" t="n"/>
      <c r="R3731" s="14" t="n"/>
      <c r="S3731" s="14" t="n"/>
      <c r="T3731" s="14">
        <f>IF(OR($J3731="",$O3731=""),"",$O3731/$J3731)</f>
        <v/>
      </c>
      <c r="U3731" s="14" t="inlineStr">
        <is>
          <t>Concluído</t>
        </is>
      </c>
      <c r="V3731" s="14" t="n"/>
      <c r="W3731" s="14" t="n"/>
      <c r="X3731" s="14" t="n"/>
      <c r="Y3731" s="14" t="n"/>
      <c r="Z3731" s="14" t="n"/>
      <c r="AA3731" s="11" t="n"/>
      <c r="AB3731" s="14">
        <f>B3731&amp;"|"&amp;I3731</f>
        <v/>
      </c>
      <c r="AC3731">
        <f>IF($B3731="","","|"&amp;SUBSTITUTE(TRIM(SUBSTITUTE(SUBSTITUTE(SUBSTITUTE(SUBSTITUTE(SUBSTITUTE(SUBSTITUTE(SUBSTITUTE(SUBSTITUTE(SUBSTITUTE(SUBSTITUTE(SUBSTITUTE(SUBSTITUTE(SUBSTITUTE(SUBSTITUTE(TRIM($B3731&amp;""),CHAR(10)," "),CHAR(13)," "),"."," "),";"," "),","," "),"/"," "),"+"," "),"-"," "),"  "," "),"  "," "),"  "," "),"  "," "),"  "," "),"  "," "))," ","|")&amp;"|")</f>
        <v/>
      </c>
      <c r="AD3731">
        <f>TRIM($I3731&amp;"")</f>
        <v/>
      </c>
    </row>
    <row r="3732" ht="36" customHeight="1">
      <c r="A3732" s="9" t="n">
        <v>46218</v>
      </c>
      <c r="B3732" s="14" t="inlineStr">
        <is>
          <t>10257</t>
        </is>
      </c>
      <c r="C3732" s="14" t="inlineStr">
        <is>
          <t>M/C 0723 (VERMELHO)</t>
        </is>
      </c>
      <c r="D3732" s="14" t="inlineStr">
        <is>
          <t>10 FURADEIRAS</t>
        </is>
      </c>
      <c r="E3732" s="14" t="n">
        <v>30001201</v>
      </c>
      <c r="F3732" s="14" t="inlineStr">
        <is>
          <t>PE TRASEIRO 980X65(911)X25 MDF (11PCS)- CAD PE INT</t>
        </is>
      </c>
      <c r="G3732" s="14" t="inlineStr">
        <is>
          <t>10 FURADEIRAS</t>
        </is>
      </c>
      <c r="H3732" s="14" t="inlineStr">
        <is>
          <t>10 FURADEIRAS</t>
        </is>
      </c>
      <c r="I3732" s="9" t="inlineStr">
        <is>
          <t>10 FURADEIRAS</t>
        </is>
      </c>
      <c r="J3732" s="9" t="n">
        <v>140</v>
      </c>
      <c r="K3732" s="14" t="n"/>
      <c r="L3732" s="14" t="n"/>
      <c r="M3732" s="14" t="n"/>
      <c r="N3732" s="14" t="n">
        <v>46217</v>
      </c>
      <c r="O3732" s="14" t="n">
        <v>140</v>
      </c>
      <c r="P3732" s="14" t="n"/>
      <c r="Q3732" s="14" t="n"/>
      <c r="R3732" s="14" t="n"/>
      <c r="S3732" s="14" t="n"/>
      <c r="T3732" s="14">
        <f>IF(OR($J3732="",$O3732=""),"",$O3732/$J3732)</f>
        <v/>
      </c>
      <c r="U3732" s="14" t="inlineStr">
        <is>
          <t>Concluído</t>
        </is>
      </c>
      <c r="V3732" s="14" t="n"/>
      <c r="W3732" s="14" t="n"/>
      <c r="X3732" s="14" t="n"/>
      <c r="Y3732" s="14" t="n"/>
      <c r="Z3732" s="14" t="n"/>
      <c r="AA3732" s="11" t="n"/>
      <c r="AB3732" s="14">
        <f>B3732&amp;"|"&amp;I3732</f>
        <v/>
      </c>
      <c r="AC3732">
        <f>IF($B3732="","","|"&amp;SUBSTITUTE(TRIM(SUBSTITUTE(SUBSTITUTE(SUBSTITUTE(SUBSTITUTE(SUBSTITUTE(SUBSTITUTE(SUBSTITUTE(SUBSTITUTE(SUBSTITUTE(SUBSTITUTE(SUBSTITUTE(SUBSTITUTE(SUBSTITUTE(SUBSTITUTE(TRIM($B3732&amp;""),CHAR(10)," "),CHAR(13)," "),"."," "),";"," "),","," "),"/"," "),"+"," "),"-"," "),"  "," "),"  "," "),"  "," "),"  "," "),"  "," "),"  "," "))," ","|")&amp;"|")</f>
        <v/>
      </c>
      <c r="AD3732">
        <f>TRIM($I3732&amp;"")</f>
        <v/>
      </c>
    </row>
    <row r="3733" ht="36" customHeight="1">
      <c r="A3733" s="9" t="n">
        <v>46218</v>
      </c>
      <c r="B3733" s="14" t="inlineStr">
        <is>
          <t>10257</t>
        </is>
      </c>
      <c r="C3733" s="14" t="inlineStr">
        <is>
          <t>M/C 0723 (VERMELHO)</t>
        </is>
      </c>
      <c r="D3733" s="14" t="inlineStr">
        <is>
          <t>10 FURADEIRAS</t>
        </is>
      </c>
      <c r="E3733" s="14" t="n">
        <v>30001202</v>
      </c>
      <c r="F3733" s="14" t="inlineStr">
        <is>
          <t>PÉ FRONTAL 441X65(911)X25 MDF (16PÇS) - CAD PÉ INT</t>
        </is>
      </c>
      <c r="G3733" s="14" t="inlineStr">
        <is>
          <t>10 FURADEIRAS</t>
        </is>
      </c>
      <c r="H3733" s="14" t="inlineStr">
        <is>
          <t>10 FURADEIRAS</t>
        </is>
      </c>
      <c r="I3733" s="9" t="inlineStr">
        <is>
          <t>10 FURADEIRAS</t>
        </is>
      </c>
      <c r="J3733" s="9" t="n">
        <v>732</v>
      </c>
      <c r="K3733" s="14" t="n"/>
      <c r="L3733" s="14" t="n"/>
      <c r="M3733" s="14" t="n"/>
      <c r="N3733" s="14" t="n">
        <v>46217</v>
      </c>
      <c r="O3733" s="14" t="n">
        <v>732</v>
      </c>
      <c r="P3733" s="14" t="n"/>
      <c r="Q3733" s="14" t="n"/>
      <c r="R3733" s="14" t="n"/>
      <c r="S3733" s="14" t="n"/>
      <c r="T3733" s="14">
        <f>IF(OR($J3733="",$O3733=""),"",$O3733/$J3733)</f>
        <v/>
      </c>
      <c r="U3733" s="14" t="inlineStr">
        <is>
          <t>Concluído</t>
        </is>
      </c>
      <c r="V3733" s="14" t="n"/>
      <c r="W3733" s="14" t="n"/>
      <c r="X3733" s="14" t="n"/>
      <c r="Y3733" s="14" t="n"/>
      <c r="Z3733" s="14" t="n"/>
      <c r="AA3733" s="11" t="n"/>
      <c r="AB3733" s="14">
        <f>B3733&amp;"|"&amp;I3733</f>
        <v/>
      </c>
      <c r="AC3733">
        <f>IF($B3733="","","|"&amp;SUBSTITUTE(TRIM(SUBSTITUTE(SUBSTITUTE(SUBSTITUTE(SUBSTITUTE(SUBSTITUTE(SUBSTITUTE(SUBSTITUTE(SUBSTITUTE(SUBSTITUTE(SUBSTITUTE(SUBSTITUTE(SUBSTITUTE(SUBSTITUTE(SUBSTITUTE(TRIM($B3733&amp;""),CHAR(10)," "),CHAR(13)," "),"."," "),";"," "),","," "),"/"," "),"+"," "),"-"," "),"  "," "),"  "," "),"  "," "),"  "," "),"  "," "),"  "," "))," ","|")&amp;"|")</f>
        <v/>
      </c>
      <c r="AD3733">
        <f>TRIM($I3733&amp;"")</f>
        <v/>
      </c>
    </row>
    <row r="3734" ht="36" customHeight="1">
      <c r="A3734" s="9" t="n">
        <v>46218</v>
      </c>
      <c r="B3734" s="14" t="inlineStr">
        <is>
          <t>10257</t>
        </is>
      </c>
      <c r="C3734" s="14" t="inlineStr">
        <is>
          <t>M/C 0723 (VERMELHO)</t>
        </is>
      </c>
      <c r="D3734" s="14" t="inlineStr">
        <is>
          <t>10 FURADEIRAS</t>
        </is>
      </c>
      <c r="E3734" s="14" t="n">
        <v>30001301</v>
      </c>
      <c r="F3734" s="14" t="inlineStr">
        <is>
          <t>PE TRASEIRO 920X65(911)X25 MDF (11PCS)- CAD PE INT</t>
        </is>
      </c>
      <c r="G3734" s="14" t="inlineStr">
        <is>
          <t>10 FURADEIRAS</t>
        </is>
      </c>
      <c r="H3734" s="14" t="inlineStr">
        <is>
          <t>10 FURADEIRAS</t>
        </is>
      </c>
      <c r="I3734" s="9" t="inlineStr">
        <is>
          <t>10 FURADEIRAS</t>
        </is>
      </c>
      <c r="J3734" s="9" t="n">
        <v>568</v>
      </c>
      <c r="K3734" s="14" t="n"/>
      <c r="L3734" s="14" t="n"/>
      <c r="M3734" s="14" t="n"/>
      <c r="N3734" s="14" t="n">
        <v>46217</v>
      </c>
      <c r="O3734" s="14" t="n">
        <v>568</v>
      </c>
      <c r="P3734" s="14" t="n"/>
      <c r="Q3734" s="14" t="n"/>
      <c r="R3734" s="14" t="n"/>
      <c r="S3734" s="14" t="n"/>
      <c r="T3734" s="14">
        <f>IF(OR($J3734="",$O3734=""),"",$O3734/$J3734)</f>
        <v/>
      </c>
      <c r="U3734" s="14" t="inlineStr">
        <is>
          <t>Concluído</t>
        </is>
      </c>
      <c r="V3734" s="14" t="n"/>
      <c r="W3734" s="14" t="n"/>
      <c r="X3734" s="14" t="n"/>
      <c r="Y3734" s="14" t="n"/>
      <c r="Z3734" s="14" t="n"/>
      <c r="AA3734" s="11" t="n"/>
      <c r="AB3734" s="14">
        <f>B3734&amp;"|"&amp;I3734</f>
        <v/>
      </c>
      <c r="AC3734">
        <f>IF($B3734="","","|"&amp;SUBSTITUTE(TRIM(SUBSTITUTE(SUBSTITUTE(SUBSTITUTE(SUBSTITUTE(SUBSTITUTE(SUBSTITUTE(SUBSTITUTE(SUBSTITUTE(SUBSTITUTE(SUBSTITUTE(SUBSTITUTE(SUBSTITUTE(SUBSTITUTE(SUBSTITUTE(TRIM($B3734&amp;""),CHAR(10)," "),CHAR(13)," "),"."," "),";"," "),","," "),"/"," "),"+"," "),"-"," "),"  "," "),"  "," "),"  "," "),"  "," "),"  "," "),"  "," "))," ","|")&amp;"|")</f>
        <v/>
      </c>
      <c r="AD3734">
        <f>TRIM($I3734&amp;"")</f>
        <v/>
      </c>
    </row>
    <row r="3735" ht="36" customHeight="1">
      <c r="A3735" s="9" t="n">
        <v>46218</v>
      </c>
      <c r="B3735" s="14" t="inlineStr">
        <is>
          <t>10257</t>
        </is>
      </c>
      <c r="C3735" s="14" t="inlineStr">
        <is>
          <t>M/C 0723 (VERMELHO)</t>
        </is>
      </c>
      <c r="D3735" s="14" t="inlineStr">
        <is>
          <t>10 FURADEIRAS</t>
        </is>
      </c>
      <c r="E3735" s="14" t="n">
        <v>30006801</v>
      </c>
      <c r="F3735" s="14" t="inlineStr">
        <is>
          <t>PE TRASEIRO 980X94(911)X25 MDF (8PCS)- CAD GENOVA</t>
        </is>
      </c>
      <c r="G3735" s="14" t="inlineStr">
        <is>
          <t>10 FURADEIRAS</t>
        </is>
      </c>
      <c r="H3735" s="14" t="inlineStr">
        <is>
          <t>10 FURADEIRAS</t>
        </is>
      </c>
      <c r="I3735" s="9" t="inlineStr">
        <is>
          <t>10 FURADEIRAS</t>
        </is>
      </c>
      <c r="J3735" s="9" t="n">
        <v>24</v>
      </c>
      <c r="K3735" s="14" t="n"/>
      <c r="L3735" s="14" t="n"/>
      <c r="M3735" s="14" t="n"/>
      <c r="N3735" s="14" t="n">
        <v>46218</v>
      </c>
      <c r="O3735" s="14" t="n">
        <v>24</v>
      </c>
      <c r="P3735" s="14" t="n"/>
      <c r="Q3735" s="14" t="n"/>
      <c r="R3735" s="14" t="n"/>
      <c r="S3735" s="14" t="n"/>
      <c r="T3735" s="14">
        <f>IF(OR($J3735="",$O3735=""),"",$O3735/$J3735)</f>
        <v/>
      </c>
      <c r="U3735" s="14" t="inlineStr">
        <is>
          <t>Concluído</t>
        </is>
      </c>
      <c r="V3735" s="14" t="n"/>
      <c r="W3735" s="14" t="n"/>
      <c r="X3735" s="14" t="n"/>
      <c r="Y3735" s="14" t="n"/>
      <c r="Z3735" s="14" t="n"/>
      <c r="AA3735" s="11" t="n"/>
      <c r="AB3735" s="14">
        <f>B3735&amp;"|"&amp;I3735</f>
        <v/>
      </c>
      <c r="AC3735">
        <f>IF($B3735="","","|"&amp;SUBSTITUTE(TRIM(SUBSTITUTE(SUBSTITUTE(SUBSTITUTE(SUBSTITUTE(SUBSTITUTE(SUBSTITUTE(SUBSTITUTE(SUBSTITUTE(SUBSTITUTE(SUBSTITUTE(SUBSTITUTE(SUBSTITUTE(SUBSTITUTE(SUBSTITUTE(TRIM($B3735&amp;""),CHAR(10)," "),CHAR(13)," "),"."," "),";"," "),","," "),"/"," "),"+"," "),"-"," "),"  "," "),"  "," "),"  "," "),"  "," "),"  "," "),"  "," "))," ","|")&amp;"|")</f>
        <v/>
      </c>
      <c r="AD3735">
        <f>TRIM($I3735&amp;"")</f>
        <v/>
      </c>
    </row>
    <row r="3736" ht="36" customHeight="1">
      <c r="A3736" s="9" t="n">
        <v>46218</v>
      </c>
      <c r="B3736" s="14" t="inlineStr">
        <is>
          <t>10257</t>
        </is>
      </c>
      <c r="C3736" s="14" t="inlineStr">
        <is>
          <t>M/C 0723 (VERMELHO)</t>
        </is>
      </c>
      <c r="D3736" s="14" t="inlineStr">
        <is>
          <t>10 FURADEIRAS</t>
        </is>
      </c>
      <c r="E3736" s="14" t="n">
        <v>20052004</v>
      </c>
      <c r="F3736" s="14" t="inlineStr">
        <is>
          <t>(3) APOIO TAMPO 540X386X12 MDP - MESA ATHENAS</t>
        </is>
      </c>
      <c r="G3736" s="14" t="inlineStr">
        <is>
          <t>10 FURADEIRAS</t>
        </is>
      </c>
      <c r="H3736" s="14" t="inlineStr">
        <is>
          <t>10 FURADEIRAS</t>
        </is>
      </c>
      <c r="I3736" s="9" t="inlineStr">
        <is>
          <t>10 FURADEIRAS</t>
        </is>
      </c>
      <c r="J3736" s="9" t="n">
        <v>54</v>
      </c>
      <c r="K3736" s="14" t="n"/>
      <c r="L3736" s="14" t="n"/>
      <c r="M3736" s="14" t="n"/>
      <c r="N3736" s="14" t="n">
        <v>46218</v>
      </c>
      <c r="O3736" s="14" t="n">
        <v>54</v>
      </c>
      <c r="P3736" s="14" t="n"/>
      <c r="Q3736" s="14" t="n"/>
      <c r="R3736" s="14" t="n"/>
      <c r="S3736" s="14" t="n"/>
      <c r="T3736" s="14">
        <f>IF(OR($J3736="",$O3736=""),"",$O3736/$J3736)</f>
        <v/>
      </c>
      <c r="U3736" s="14" t="inlineStr">
        <is>
          <t>Concluído</t>
        </is>
      </c>
      <c r="V3736" s="14" t="n"/>
      <c r="W3736" s="14" t="n"/>
      <c r="X3736" s="14" t="n"/>
      <c r="Y3736" s="14" t="n"/>
      <c r="Z3736" s="14" t="n"/>
      <c r="AA3736" s="11" t="n"/>
      <c r="AB3736" s="14">
        <f>B3736&amp;"|"&amp;I3736</f>
        <v/>
      </c>
      <c r="AC3736">
        <f>IF($B3736="","","|"&amp;SUBSTITUTE(TRIM(SUBSTITUTE(SUBSTITUTE(SUBSTITUTE(SUBSTITUTE(SUBSTITUTE(SUBSTITUTE(SUBSTITUTE(SUBSTITUTE(SUBSTITUTE(SUBSTITUTE(SUBSTITUTE(SUBSTITUTE(SUBSTITUTE(SUBSTITUTE(TRIM($B3736&amp;""),CHAR(10)," "),CHAR(13)," "),"."," "),";"," "),","," "),"/"," "),"+"," "),"-"," "),"  "," "),"  "," "),"  "," "),"  "," "),"  "," "),"  "," "))," ","|")&amp;"|")</f>
        <v/>
      </c>
      <c r="AD3736">
        <f>TRIM($I3736&amp;"")</f>
        <v/>
      </c>
    </row>
    <row r="3737" ht="36" customHeight="1">
      <c r="A3737" s="9" t="n">
        <v>46218</v>
      </c>
      <c r="B3737" s="14" t="inlineStr">
        <is>
          <t>10257</t>
        </is>
      </c>
      <c r="C3737" s="14" t="inlineStr">
        <is>
          <t>M/C 0723 (VERMELHO)</t>
        </is>
      </c>
      <c r="D3737" s="14" t="inlineStr">
        <is>
          <t>10 FURADEIRAS</t>
        </is>
      </c>
      <c r="E3737" s="14" t="n">
        <v>20052204</v>
      </c>
      <c r="F3737" s="14" t="inlineStr">
        <is>
          <t>(3) APOIO TAMPO 740X440X12 MDP - MESA ATHENAS 1,20</t>
        </is>
      </c>
      <c r="G3737" s="14" t="inlineStr">
        <is>
          <t>10 FURADEIRAS</t>
        </is>
      </c>
      <c r="H3737" s="14" t="inlineStr">
        <is>
          <t>10 FURADEIRAS</t>
        </is>
      </c>
      <c r="I3737" s="9" t="inlineStr">
        <is>
          <t>10 FURADEIRAS</t>
        </is>
      </c>
      <c r="J3737" s="9" t="n">
        <v>1</v>
      </c>
      <c r="K3737" s="14" t="n"/>
      <c r="L3737" s="14" t="n"/>
      <c r="M3737" s="14" t="n"/>
      <c r="N3737" s="14" t="n">
        <v>46218</v>
      </c>
      <c r="O3737" s="14" t="n">
        <v>1</v>
      </c>
      <c r="P3737" s="14" t="n"/>
      <c r="Q3737" s="14" t="n"/>
      <c r="R3737" s="14" t="n"/>
      <c r="S3737" s="14" t="n"/>
      <c r="T3737" s="14">
        <f>IF(OR($J3737="",$O3737=""),"",$O3737/$J3737)</f>
        <v/>
      </c>
      <c r="U3737" s="14" t="inlineStr">
        <is>
          <t>Concluído</t>
        </is>
      </c>
      <c r="V3737" s="14" t="n"/>
      <c r="W3737" s="14" t="n"/>
      <c r="X3737" s="14" t="n"/>
      <c r="Y3737" s="14" t="n"/>
      <c r="Z3737" s="14" t="n"/>
      <c r="AA3737" s="11" t="n"/>
      <c r="AB3737" s="14">
        <f>B3737&amp;"|"&amp;I3737</f>
        <v/>
      </c>
      <c r="AC3737">
        <f>IF($B3737="","","|"&amp;SUBSTITUTE(TRIM(SUBSTITUTE(SUBSTITUTE(SUBSTITUTE(SUBSTITUTE(SUBSTITUTE(SUBSTITUTE(SUBSTITUTE(SUBSTITUTE(SUBSTITUTE(SUBSTITUTE(SUBSTITUTE(SUBSTITUTE(SUBSTITUTE(SUBSTITUTE(TRIM($B3737&amp;""),CHAR(10)," "),CHAR(13)," "),"."," "),";"," "),","," "),"/"," "),"+"," "),"-"," "),"  "," "),"  "," "),"  "," "),"  "," "),"  "," "),"  "," "))," ","|")&amp;"|")</f>
        <v/>
      </c>
      <c r="AD3737">
        <f>TRIM($I3737&amp;"")</f>
        <v/>
      </c>
    </row>
    <row r="3738" ht="36" customHeight="1">
      <c r="A3738" s="9" t="n">
        <v>46218</v>
      </c>
      <c r="B3738" s="14" t="inlineStr">
        <is>
          <t>10257</t>
        </is>
      </c>
      <c r="C3738" s="14" t="inlineStr">
        <is>
          <t>M/C 0723 (VERMELHO)</t>
        </is>
      </c>
      <c r="D3738" s="14" t="inlineStr">
        <is>
          <t>10 FURADEIRAS</t>
        </is>
      </c>
      <c r="E3738" s="14" t="n">
        <v>30083502</v>
      </c>
      <c r="F3738" s="14" t="inlineStr">
        <is>
          <t>(2) LAT BASE EXTERNA 780X455X12 MDP-MESA TRENTO</t>
        </is>
      </c>
      <c r="G3738" s="14" t="inlineStr">
        <is>
          <t>10 FURADEIRAS</t>
        </is>
      </c>
      <c r="H3738" s="14" t="inlineStr">
        <is>
          <t>10 FURADEIRAS</t>
        </is>
      </c>
      <c r="I3738" s="9" t="inlineStr">
        <is>
          <t>10 FURADEIRAS</t>
        </is>
      </c>
      <c r="J3738" s="9" t="n">
        <v>4</v>
      </c>
      <c r="K3738" s="14" t="n"/>
      <c r="L3738" s="14" t="n"/>
      <c r="M3738" s="14" t="n"/>
      <c r="N3738" s="14" t="n">
        <v>46218</v>
      </c>
      <c r="O3738" s="14" t="n">
        <v>4</v>
      </c>
      <c r="P3738" s="14" t="n"/>
      <c r="Q3738" s="14" t="n"/>
      <c r="R3738" s="14" t="n"/>
      <c r="S3738" s="14" t="n"/>
      <c r="T3738" s="14">
        <f>IF(OR($J3738="",$O3738=""),"",$O3738/$J3738)</f>
        <v/>
      </c>
      <c r="U3738" s="14" t="inlineStr">
        <is>
          <t>Concluído</t>
        </is>
      </c>
      <c r="V3738" s="14" t="n"/>
      <c r="W3738" s="14" t="n"/>
      <c r="X3738" s="14" t="n"/>
      <c r="Y3738" s="14" t="n"/>
      <c r="Z3738" s="14" t="n"/>
      <c r="AA3738" s="11" t="n"/>
      <c r="AB3738" s="14">
        <f>B3738&amp;"|"&amp;I3738</f>
        <v/>
      </c>
      <c r="AC3738">
        <f>IF($B3738="","","|"&amp;SUBSTITUTE(TRIM(SUBSTITUTE(SUBSTITUTE(SUBSTITUTE(SUBSTITUTE(SUBSTITUTE(SUBSTITUTE(SUBSTITUTE(SUBSTITUTE(SUBSTITUTE(SUBSTITUTE(SUBSTITUTE(SUBSTITUTE(SUBSTITUTE(SUBSTITUTE(TRIM($B3738&amp;""),CHAR(10)," "),CHAR(13)," "),"."," "),";"," "),","," "),"/"," "),"+"," "),"-"," "),"  "," "),"  "," "),"  "," "),"  "," "),"  "," "),"  "," "))," ","|")&amp;"|")</f>
        <v/>
      </c>
      <c r="AD3738">
        <f>TRIM($I3738&amp;"")</f>
        <v/>
      </c>
    </row>
    <row r="3739" ht="36" customHeight="1">
      <c r="A3739" s="9" t="n">
        <v>46218</v>
      </c>
      <c r="B3739" s="14" t="inlineStr">
        <is>
          <t>10257</t>
        </is>
      </c>
      <c r="C3739" s="14" t="inlineStr">
        <is>
          <t>M/C 0723 (VERMELHO)</t>
        </is>
      </c>
      <c r="D3739" s="14" t="inlineStr">
        <is>
          <t>10 FURADEIRAS</t>
        </is>
      </c>
      <c r="E3739" s="14" t="n">
        <v>30126003</v>
      </c>
      <c r="F3739" s="14" t="inlineStr">
        <is>
          <t>APOIO TAMPO 905X452X12 MDP - BASE DUBLIN 1,60</t>
        </is>
      </c>
      <c r="G3739" s="14" t="inlineStr">
        <is>
          <t>10 FURADEIRAS</t>
        </is>
      </c>
      <c r="H3739" s="14" t="inlineStr">
        <is>
          <t>10 FURADEIRAS</t>
        </is>
      </c>
      <c r="I3739" s="9" t="inlineStr">
        <is>
          <t>10 FURADEIRAS</t>
        </is>
      </c>
      <c r="J3739" s="9" t="n">
        <v>2</v>
      </c>
      <c r="K3739" s="14" t="n"/>
      <c r="L3739" s="14" t="n"/>
      <c r="M3739" s="14" t="n"/>
      <c r="N3739" s="14" t="n">
        <v>46218</v>
      </c>
      <c r="O3739" s="14" t="n">
        <v>2</v>
      </c>
      <c r="P3739" s="14" t="n"/>
      <c r="Q3739" s="14" t="n"/>
      <c r="R3739" s="14" t="n"/>
      <c r="S3739" s="14" t="n"/>
      <c r="T3739" s="14">
        <f>IF(OR($J3739="",$O3739=""),"",$O3739/$J3739)</f>
        <v/>
      </c>
      <c r="U3739" s="14" t="inlineStr">
        <is>
          <t>Concluído</t>
        </is>
      </c>
      <c r="V3739" s="14" t="n"/>
      <c r="W3739" s="14" t="n"/>
      <c r="X3739" s="14" t="n"/>
      <c r="Y3739" s="14" t="n"/>
      <c r="Z3739" s="14" t="n"/>
      <c r="AA3739" s="11" t="n"/>
      <c r="AB3739" s="14">
        <f>B3739&amp;"|"&amp;I3739</f>
        <v/>
      </c>
      <c r="AC3739">
        <f>IF($B3739="","","|"&amp;SUBSTITUTE(TRIM(SUBSTITUTE(SUBSTITUTE(SUBSTITUTE(SUBSTITUTE(SUBSTITUTE(SUBSTITUTE(SUBSTITUTE(SUBSTITUTE(SUBSTITUTE(SUBSTITUTE(SUBSTITUTE(SUBSTITUTE(SUBSTITUTE(SUBSTITUTE(TRIM($B3739&amp;""),CHAR(10)," "),CHAR(13)," "),"."," "),";"," "),","," "),"/"," "),"+"," "),"-"," "),"  "," "),"  "," "),"  "," "),"  "," "),"  "," "),"  "," "))," ","|")&amp;"|")</f>
        <v/>
      </c>
      <c r="AD3739">
        <f>TRIM($I3739&amp;"")</f>
        <v/>
      </c>
    </row>
    <row r="3740" ht="36" customHeight="1">
      <c r="A3740" s="9" t="n">
        <v>46218</v>
      </c>
      <c r="B3740" s="14" t="inlineStr">
        <is>
          <t>10257</t>
        </is>
      </c>
      <c r="C3740" s="14" t="inlineStr">
        <is>
          <t>M/C 0723 (VERMELHO)</t>
        </is>
      </c>
      <c r="D3740" s="14" t="inlineStr">
        <is>
          <t>10 FURADEIRAS</t>
        </is>
      </c>
      <c r="E3740" s="14" t="n">
        <v>20011004</v>
      </c>
      <c r="F3740" s="14" t="inlineStr">
        <is>
          <t>TRAVESSA MAIOR 740X100X15 MDP - MESA MIAMI 0,90</t>
        </is>
      </c>
      <c r="G3740" s="14" t="inlineStr">
        <is>
          <t>10 FURADEIRAS</t>
        </is>
      </c>
      <c r="H3740" s="14" t="inlineStr">
        <is>
          <t>10 FURADEIRAS</t>
        </is>
      </c>
      <c r="I3740" s="9" t="inlineStr">
        <is>
          <t>10 FURADEIRAS</t>
        </is>
      </c>
      <c r="J3740" s="9" t="n">
        <v>2</v>
      </c>
      <c r="K3740" s="14" t="n"/>
      <c r="L3740" s="14" t="n"/>
      <c r="M3740" s="14" t="n"/>
      <c r="N3740" s="14" t="n">
        <v>46218</v>
      </c>
      <c r="O3740" s="14" t="n">
        <v>2</v>
      </c>
      <c r="P3740" s="14" t="n"/>
      <c r="Q3740" s="14" t="n"/>
      <c r="R3740" s="14" t="n"/>
      <c r="S3740" s="14" t="n"/>
      <c r="T3740" s="14">
        <f>IF(OR($J3740="",$O3740=""),"",$O3740/$J3740)</f>
        <v/>
      </c>
      <c r="U3740" s="14" t="inlineStr">
        <is>
          <t>Concluído</t>
        </is>
      </c>
      <c r="V3740" s="14" t="n"/>
      <c r="W3740" s="14" t="n"/>
      <c r="X3740" s="14" t="n"/>
      <c r="Y3740" s="14" t="n"/>
      <c r="Z3740" s="14" t="n"/>
      <c r="AA3740" s="11" t="n"/>
      <c r="AB3740" s="14">
        <f>B3740&amp;"|"&amp;I3740</f>
        <v/>
      </c>
      <c r="AC3740">
        <f>IF($B3740="","","|"&amp;SUBSTITUTE(TRIM(SUBSTITUTE(SUBSTITUTE(SUBSTITUTE(SUBSTITUTE(SUBSTITUTE(SUBSTITUTE(SUBSTITUTE(SUBSTITUTE(SUBSTITUTE(SUBSTITUTE(SUBSTITUTE(SUBSTITUTE(SUBSTITUTE(SUBSTITUTE(TRIM($B3740&amp;""),CHAR(10)," "),CHAR(13)," "),"."," "),";"," "),","," "),"/"," "),"+"," "),"-"," "),"  "," "),"  "," "),"  "," "),"  "," "),"  "," "),"  "," "))," ","|")&amp;"|")</f>
        <v/>
      </c>
      <c r="AD3740">
        <f>TRIM($I3740&amp;"")</f>
        <v/>
      </c>
    </row>
    <row r="3741" ht="36" customHeight="1">
      <c r="A3741" s="9" t="n">
        <v>46218</v>
      </c>
      <c r="B3741" s="14" t="inlineStr">
        <is>
          <t>10257</t>
        </is>
      </c>
      <c r="C3741" s="14" t="inlineStr">
        <is>
          <t>M/C 0723 (VERMELHO)</t>
        </is>
      </c>
      <c r="D3741" s="14" t="inlineStr">
        <is>
          <t>10 FURADEIRAS</t>
        </is>
      </c>
      <c r="E3741" s="14" t="n">
        <v>20011005</v>
      </c>
      <c r="F3741" s="14" t="inlineStr">
        <is>
          <t>TRAV. MENOR 710X100X15 MDP - MESA MIAMI 0,90</t>
        </is>
      </c>
      <c r="G3741" s="14" t="inlineStr">
        <is>
          <t>10 FURADEIRAS</t>
        </is>
      </c>
      <c r="H3741" s="14" t="inlineStr">
        <is>
          <t>10 FURADEIRAS</t>
        </is>
      </c>
      <c r="I3741" s="9" t="inlineStr">
        <is>
          <t>10 FURADEIRAS</t>
        </is>
      </c>
      <c r="J3741" s="9" t="n">
        <v>2</v>
      </c>
      <c r="K3741" s="14" t="n"/>
      <c r="L3741" s="14" t="n"/>
      <c r="M3741" s="14" t="n"/>
      <c r="N3741" s="14" t="n">
        <v>46218</v>
      </c>
      <c r="O3741" s="14" t="n">
        <v>2</v>
      </c>
      <c r="P3741" s="14" t="n"/>
      <c r="Q3741" s="14" t="n"/>
      <c r="R3741" s="14" t="n"/>
      <c r="S3741" s="14" t="n"/>
      <c r="T3741" s="14">
        <f>IF(OR($J3741="",$O3741=""),"",$O3741/$J3741)</f>
        <v/>
      </c>
      <c r="U3741" s="14" t="inlineStr">
        <is>
          <t>Concluído</t>
        </is>
      </c>
      <c r="V3741" s="14" t="n"/>
      <c r="W3741" s="14" t="n"/>
      <c r="X3741" s="14" t="n"/>
      <c r="Y3741" s="14" t="n"/>
      <c r="Z3741" s="14" t="n"/>
      <c r="AA3741" s="11" t="n"/>
      <c r="AB3741" s="14">
        <f>B3741&amp;"|"&amp;I3741</f>
        <v/>
      </c>
      <c r="AC3741">
        <f>IF($B3741="","","|"&amp;SUBSTITUTE(TRIM(SUBSTITUTE(SUBSTITUTE(SUBSTITUTE(SUBSTITUTE(SUBSTITUTE(SUBSTITUTE(SUBSTITUTE(SUBSTITUTE(SUBSTITUTE(SUBSTITUTE(SUBSTITUTE(SUBSTITUTE(SUBSTITUTE(SUBSTITUTE(TRIM($B3741&amp;""),CHAR(10)," "),CHAR(13)," "),"."," "),";"," "),","," "),"/"," "),"+"," "),"-"," "),"  "," "),"  "," "),"  "," "),"  "," "),"  "," "),"  "," "))," ","|")&amp;"|")</f>
        <v/>
      </c>
      <c r="AD3741">
        <f>TRIM($I3741&amp;"")</f>
        <v/>
      </c>
    </row>
    <row r="3742" ht="36" customHeight="1">
      <c r="A3742" s="9" t="n">
        <v>46218</v>
      </c>
      <c r="B3742" s="14" t="inlineStr">
        <is>
          <t>10257</t>
        </is>
      </c>
      <c r="C3742" s="14" t="inlineStr">
        <is>
          <t>M/C 0723 (VERMELHO)</t>
        </is>
      </c>
      <c r="D3742" s="14" t="inlineStr">
        <is>
          <t>10 FURADEIRAS</t>
        </is>
      </c>
      <c r="E3742" s="14" t="n">
        <v>20012405</v>
      </c>
      <c r="F3742" s="14" t="inlineStr">
        <is>
          <t>(2) TRAVESSA MAIOR 1030X100X15 MDP-MESA MIAMI 1,20</t>
        </is>
      </c>
      <c r="G3742" s="14" t="inlineStr">
        <is>
          <t>10 FURADEIRAS</t>
        </is>
      </c>
      <c r="H3742" s="14" t="inlineStr">
        <is>
          <t>10 FURADEIRAS</t>
        </is>
      </c>
      <c r="I3742" s="9" t="inlineStr">
        <is>
          <t>10 FURADEIRAS</t>
        </is>
      </c>
      <c r="J3742" s="9" t="n">
        <v>80</v>
      </c>
      <c r="K3742" s="14" t="n"/>
      <c r="L3742" s="14" t="n"/>
      <c r="M3742" s="14" t="n"/>
      <c r="N3742" s="14" t="n">
        <v>46218</v>
      </c>
      <c r="O3742" s="14" t="n">
        <v>80</v>
      </c>
      <c r="P3742" s="14" t="n"/>
      <c r="Q3742" s="14" t="n"/>
      <c r="R3742" s="14" t="n"/>
      <c r="S3742" s="14" t="n"/>
      <c r="T3742" s="14">
        <f>IF(OR($J3742="",$O3742=""),"",$O3742/$J3742)</f>
        <v/>
      </c>
      <c r="U3742" s="14" t="inlineStr">
        <is>
          <t>Concluído</t>
        </is>
      </c>
      <c r="V3742" s="14" t="n"/>
      <c r="W3742" s="14" t="n"/>
      <c r="X3742" s="14" t="n"/>
      <c r="Y3742" s="14" t="n"/>
      <c r="Z3742" s="14" t="n"/>
      <c r="AA3742" s="11" t="n"/>
      <c r="AB3742" s="14">
        <f>B3742&amp;"|"&amp;I3742</f>
        <v/>
      </c>
      <c r="AC3742">
        <f>IF($B3742="","","|"&amp;SUBSTITUTE(TRIM(SUBSTITUTE(SUBSTITUTE(SUBSTITUTE(SUBSTITUTE(SUBSTITUTE(SUBSTITUTE(SUBSTITUTE(SUBSTITUTE(SUBSTITUTE(SUBSTITUTE(SUBSTITUTE(SUBSTITUTE(SUBSTITUTE(SUBSTITUTE(TRIM($B3742&amp;""),CHAR(10)," "),CHAR(13)," "),"."," "),";"," "),","," "),"/"," "),"+"," "),"-"," "),"  "," "),"  "," "),"  "," "),"  "," "),"  "," "),"  "," "))," ","|")&amp;"|")</f>
        <v/>
      </c>
      <c r="AD3742">
        <f>TRIM($I3742&amp;"")</f>
        <v/>
      </c>
    </row>
    <row r="3743" ht="36" customHeight="1">
      <c r="A3743" s="9" t="n">
        <v>46218</v>
      </c>
      <c r="B3743" s="14" t="inlineStr">
        <is>
          <t>10257</t>
        </is>
      </c>
      <c r="C3743" s="14" t="inlineStr">
        <is>
          <t>M/C 0723 (VERMELHO)</t>
        </is>
      </c>
      <c r="D3743" s="14" t="inlineStr">
        <is>
          <t>10 FURADEIRAS</t>
        </is>
      </c>
      <c r="E3743" s="14" t="n">
        <v>20013107</v>
      </c>
      <c r="F3743" s="14" t="inlineStr">
        <is>
          <t>(3) TRAV.MENOR 610X100X15 MDP-MESA MIAMI 1,37X0,80</t>
        </is>
      </c>
      <c r="G3743" s="14" t="inlineStr">
        <is>
          <t>10 FURADEIRAS</t>
        </is>
      </c>
      <c r="H3743" s="14" t="inlineStr">
        <is>
          <t>10 FURADEIRAS</t>
        </is>
      </c>
      <c r="I3743" s="9" t="inlineStr">
        <is>
          <t>10 FURADEIRAS</t>
        </is>
      </c>
      <c r="J3743" s="9" t="n">
        <v>140</v>
      </c>
      <c r="K3743" s="14" t="n"/>
      <c r="L3743" s="14" t="n"/>
      <c r="M3743" s="14" t="n"/>
      <c r="N3743" s="14" t="n">
        <v>46218</v>
      </c>
      <c r="O3743" s="14" t="n">
        <v>140</v>
      </c>
      <c r="P3743" s="14" t="n"/>
      <c r="Q3743" s="14" t="n"/>
      <c r="R3743" s="14" t="n"/>
      <c r="S3743" s="14" t="n"/>
      <c r="T3743" s="14">
        <f>IF(OR($J3743="",$O3743=""),"",$O3743/$J3743)</f>
        <v/>
      </c>
      <c r="U3743" s="14" t="inlineStr">
        <is>
          <t>Concluído</t>
        </is>
      </c>
      <c r="V3743" s="14" t="n"/>
      <c r="W3743" s="14" t="n"/>
      <c r="X3743" s="14" t="n"/>
      <c r="Y3743" s="14" t="n"/>
      <c r="Z3743" s="14" t="n"/>
      <c r="AA3743" s="11" t="n"/>
      <c r="AB3743" s="14">
        <f>B3743&amp;"|"&amp;I3743</f>
        <v/>
      </c>
      <c r="AC3743">
        <f>IF($B3743="","","|"&amp;SUBSTITUTE(TRIM(SUBSTITUTE(SUBSTITUTE(SUBSTITUTE(SUBSTITUTE(SUBSTITUTE(SUBSTITUTE(SUBSTITUTE(SUBSTITUTE(SUBSTITUTE(SUBSTITUTE(SUBSTITUTE(SUBSTITUTE(SUBSTITUTE(SUBSTITUTE(TRIM($B3743&amp;""),CHAR(10)," "),CHAR(13)," "),"."," "),";"," "),","," "),"/"," "),"+"," "),"-"," "),"  "," "),"  "," "),"  "," "),"  "," "),"  "," "),"  "," "))," ","|")&amp;"|")</f>
        <v/>
      </c>
      <c r="AD3743">
        <f>TRIM($I3743&amp;"")</f>
        <v/>
      </c>
    </row>
    <row r="3744" ht="36" customHeight="1">
      <c r="A3744" s="9" t="n">
        <v>46218</v>
      </c>
      <c r="B3744" s="14" t="inlineStr">
        <is>
          <t>10257</t>
        </is>
      </c>
      <c r="C3744" s="14" t="inlineStr">
        <is>
          <t>M/C 0723 (VERMELHO)</t>
        </is>
      </c>
      <c r="D3744" s="14" t="inlineStr">
        <is>
          <t>10 FURADEIRAS</t>
        </is>
      </c>
      <c r="E3744" s="14" t="n">
        <v>20016106</v>
      </c>
      <c r="F3744" s="14" t="inlineStr">
        <is>
          <t>(2)TRAV.MAIOR 1442X100X15 MDP-MESA MIAMI 1,60X0,80</t>
        </is>
      </c>
      <c r="G3744" s="14" t="inlineStr">
        <is>
          <t>10 FURADEIRAS</t>
        </is>
      </c>
      <c r="H3744" s="14" t="inlineStr">
        <is>
          <t>10 FURADEIRAS</t>
        </is>
      </c>
      <c r="I3744" s="9" t="inlineStr">
        <is>
          <t>10 FURADEIRAS</t>
        </is>
      </c>
      <c r="J3744" s="9" t="n">
        <v>60</v>
      </c>
      <c r="K3744" s="14" t="n"/>
      <c r="L3744" s="14" t="n"/>
      <c r="M3744" s="14" t="n"/>
      <c r="N3744" s="14" t="n">
        <v>46218</v>
      </c>
      <c r="O3744" s="14" t="n">
        <v>60</v>
      </c>
      <c r="P3744" s="14" t="n"/>
      <c r="Q3744" s="14" t="n"/>
      <c r="R3744" s="14" t="n"/>
      <c r="S3744" s="14" t="n"/>
      <c r="T3744" s="14">
        <f>IF(OR($J3744="",$O3744=""),"",$O3744/$J3744)</f>
        <v/>
      </c>
      <c r="U3744" s="14" t="inlineStr">
        <is>
          <t>Concluído</t>
        </is>
      </c>
      <c r="V3744" s="14" t="n"/>
      <c r="W3744" s="14" t="n"/>
      <c r="X3744" s="14" t="n"/>
      <c r="Y3744" s="14" t="n"/>
      <c r="Z3744" s="14" t="n"/>
      <c r="AA3744" s="11" t="n"/>
      <c r="AB3744" s="14">
        <f>B3744&amp;"|"&amp;I3744</f>
        <v/>
      </c>
      <c r="AC3744">
        <f>IF($B3744="","","|"&amp;SUBSTITUTE(TRIM(SUBSTITUTE(SUBSTITUTE(SUBSTITUTE(SUBSTITUTE(SUBSTITUTE(SUBSTITUTE(SUBSTITUTE(SUBSTITUTE(SUBSTITUTE(SUBSTITUTE(SUBSTITUTE(SUBSTITUTE(SUBSTITUTE(SUBSTITUTE(TRIM($B3744&amp;""),CHAR(10)," "),CHAR(13)," "),"."," "),";"," "),","," "),"/"," "),"+"," "),"-"," "),"  "," "),"  "," "),"  "," "),"  "," "),"  "," "),"  "," "))," ","|")&amp;"|")</f>
        <v/>
      </c>
      <c r="AD3744">
        <f>TRIM($I3744&amp;"")</f>
        <v/>
      </c>
    </row>
    <row r="3745" ht="36" customHeight="1">
      <c r="A3745" s="9" t="n">
        <v>46218</v>
      </c>
      <c r="B3745" s="14" t="inlineStr">
        <is>
          <t>10257</t>
        </is>
      </c>
      <c r="C3745" s="14" t="inlineStr">
        <is>
          <t>M/C 0723 (VERMELHO)</t>
        </is>
      </c>
      <c r="D3745" s="14" t="inlineStr">
        <is>
          <t>10 FURADEIRAS</t>
        </is>
      </c>
      <c r="E3745" s="14" t="n">
        <v>30080003</v>
      </c>
      <c r="F3745" s="14" t="inlineStr">
        <is>
          <t>(4)TAMP INTERNO 500X400X15MDP-MESA AMST.1,36X1,36</t>
        </is>
      </c>
      <c r="G3745" s="14" t="inlineStr">
        <is>
          <t>10 FURADEIRAS</t>
        </is>
      </c>
      <c r="H3745" s="14" t="inlineStr">
        <is>
          <t>10 FURADEIRAS</t>
        </is>
      </c>
      <c r="I3745" s="9" t="inlineStr">
        <is>
          <t>10 FURADEIRAS</t>
        </is>
      </c>
      <c r="J3745" s="9" t="n">
        <v>9</v>
      </c>
      <c r="K3745" s="14" t="n"/>
      <c r="L3745" s="14" t="n"/>
      <c r="M3745" s="14" t="n"/>
      <c r="N3745" s="14" t="n">
        <v>46218</v>
      </c>
      <c r="O3745" s="14" t="n">
        <v>9</v>
      </c>
      <c r="P3745" s="14" t="n"/>
      <c r="Q3745" s="14" t="n"/>
      <c r="R3745" s="14" t="n"/>
      <c r="S3745" s="14" t="n"/>
      <c r="T3745" s="14">
        <f>IF(OR($J3745="",$O3745=""),"",$O3745/$J3745)</f>
        <v/>
      </c>
      <c r="U3745" s="14" t="inlineStr">
        <is>
          <t>Concluído</t>
        </is>
      </c>
      <c r="V3745" s="14" t="n"/>
      <c r="W3745" s="14" t="n"/>
      <c r="X3745" s="14" t="n"/>
      <c r="Y3745" s="14" t="n"/>
      <c r="Z3745" s="14" t="n"/>
      <c r="AA3745" s="11" t="n"/>
      <c r="AB3745" s="14">
        <f>B3745&amp;"|"&amp;I3745</f>
        <v/>
      </c>
      <c r="AC3745">
        <f>IF($B3745="","","|"&amp;SUBSTITUTE(TRIM(SUBSTITUTE(SUBSTITUTE(SUBSTITUTE(SUBSTITUTE(SUBSTITUTE(SUBSTITUTE(SUBSTITUTE(SUBSTITUTE(SUBSTITUTE(SUBSTITUTE(SUBSTITUTE(SUBSTITUTE(SUBSTITUTE(SUBSTITUTE(TRIM($B3745&amp;""),CHAR(10)," "),CHAR(13)," "),"."," "),";"," "),","," "),"/"," "),"+"," "),"-"," "),"  "," "),"  "," "),"  "," "),"  "," "),"  "," "),"  "," "))," ","|")&amp;"|")</f>
        <v/>
      </c>
      <c r="AD3745">
        <f>TRIM($I3745&amp;"")</f>
        <v/>
      </c>
    </row>
    <row r="3746" ht="36" customHeight="1">
      <c r="A3746" s="9" t="n">
        <v>46218</v>
      </c>
      <c r="B3746" s="14" t="inlineStr">
        <is>
          <t>10257</t>
        </is>
      </c>
      <c r="C3746" s="14" t="inlineStr">
        <is>
          <t>M/C 0723 (VERMELHO)</t>
        </is>
      </c>
      <c r="D3746" s="14" t="inlineStr">
        <is>
          <t>10 FURADEIRAS</t>
        </is>
      </c>
      <c r="E3746" s="14" t="n">
        <v>30080004</v>
      </c>
      <c r="F3746" s="14" t="inlineStr">
        <is>
          <t>(6)TRAV. MAIOR 1320X65 (135)X15 MDP-AMST.1,36X1,36</t>
        </is>
      </c>
      <c r="G3746" s="14" t="inlineStr">
        <is>
          <t>10 FURADEIRAS</t>
        </is>
      </c>
      <c r="H3746" s="14" t="inlineStr">
        <is>
          <t>10 FURADEIRAS</t>
        </is>
      </c>
      <c r="I3746" s="9" t="inlineStr">
        <is>
          <t>10 FURADEIRAS</t>
        </is>
      </c>
      <c r="J3746" s="9" t="n">
        <v>20</v>
      </c>
      <c r="K3746" s="14" t="n"/>
      <c r="L3746" s="14" t="n"/>
      <c r="M3746" s="14" t="n"/>
      <c r="N3746" s="14" t="n">
        <v>46218</v>
      </c>
      <c r="O3746" s="14" t="n">
        <v>20</v>
      </c>
      <c r="P3746" s="14" t="n"/>
      <c r="Q3746" s="14" t="n"/>
      <c r="R3746" s="14" t="n"/>
      <c r="S3746" s="14" t="n"/>
      <c r="T3746" s="14">
        <f>IF(OR($J3746="",$O3746=""),"",$O3746/$J3746)</f>
        <v/>
      </c>
      <c r="U3746" s="14" t="inlineStr">
        <is>
          <t>Concluído</t>
        </is>
      </c>
      <c r="V3746" s="14" t="n"/>
      <c r="W3746" s="14" t="n"/>
      <c r="X3746" s="14" t="n"/>
      <c r="Y3746" s="14" t="n"/>
      <c r="Z3746" s="14" t="n"/>
      <c r="AA3746" s="11" t="n"/>
      <c r="AB3746" s="14">
        <f>B3746&amp;"|"&amp;I3746</f>
        <v/>
      </c>
      <c r="AC3746">
        <f>IF($B3746="","","|"&amp;SUBSTITUTE(TRIM(SUBSTITUTE(SUBSTITUTE(SUBSTITUTE(SUBSTITUTE(SUBSTITUTE(SUBSTITUTE(SUBSTITUTE(SUBSTITUTE(SUBSTITUTE(SUBSTITUTE(SUBSTITUTE(SUBSTITUTE(SUBSTITUTE(SUBSTITUTE(TRIM($B3746&amp;""),CHAR(10)," "),CHAR(13)," "),"."," "),";"," "),","," "),"/"," "),"+"," "),"-"," "),"  "," "),"  "," "),"  "," "),"  "," "),"  "," "),"  "," "))," ","|")&amp;"|")</f>
        <v/>
      </c>
      <c r="AD3746">
        <f>TRIM($I3746&amp;"")</f>
        <v/>
      </c>
    </row>
    <row r="3747" ht="36" customHeight="1">
      <c r="A3747" s="9" t="n">
        <v>46218</v>
      </c>
      <c r="B3747" s="14" t="inlineStr">
        <is>
          <t>10257</t>
        </is>
      </c>
      <c r="C3747" s="14" t="inlineStr">
        <is>
          <t>M/C 0723 (VERMELHO)</t>
        </is>
      </c>
      <c r="D3747" s="14" t="inlineStr">
        <is>
          <t>10 FURADEIRAS</t>
        </is>
      </c>
      <c r="E3747" s="14" t="n">
        <v>30080005</v>
      </c>
      <c r="F3747" s="14" t="inlineStr">
        <is>
          <t>(5) TRAV. MENOR1190X65X15 MDP-MESA AMST.1,36X1,36</t>
        </is>
      </c>
      <c r="G3747" s="14" t="inlineStr">
        <is>
          <t>10 FURADEIRAS</t>
        </is>
      </c>
      <c r="H3747" s="14" t="inlineStr">
        <is>
          <t>10 FURADEIRAS</t>
        </is>
      </c>
      <c r="I3747" s="9" t="inlineStr">
        <is>
          <t>10 FURADEIRAS</t>
        </is>
      </c>
      <c r="J3747" s="9" t="n">
        <v>20</v>
      </c>
      <c r="K3747" s="14" t="n"/>
      <c r="L3747" s="14" t="n"/>
      <c r="M3747" s="14" t="n"/>
      <c r="N3747" s="14" t="n">
        <v>46218</v>
      </c>
      <c r="O3747" s="14" t="n">
        <v>20</v>
      </c>
      <c r="P3747" s="14" t="n"/>
      <c r="Q3747" s="14" t="n"/>
      <c r="R3747" s="14" t="n"/>
      <c r="S3747" s="14" t="n"/>
      <c r="T3747" s="14">
        <f>IF(OR($J3747="",$O3747=""),"",$O3747/$J3747)</f>
        <v/>
      </c>
      <c r="U3747" s="14" t="inlineStr">
        <is>
          <t>Concluído</t>
        </is>
      </c>
      <c r="V3747" s="14" t="n"/>
      <c r="W3747" s="14" t="n"/>
      <c r="X3747" s="14" t="n"/>
      <c r="Y3747" s="14" t="n"/>
      <c r="Z3747" s="14" t="n"/>
      <c r="AA3747" s="11" t="n"/>
      <c r="AB3747" s="14">
        <f>B3747&amp;"|"&amp;I3747</f>
        <v/>
      </c>
      <c r="AC3747">
        <f>IF($B3747="","","|"&amp;SUBSTITUTE(TRIM(SUBSTITUTE(SUBSTITUTE(SUBSTITUTE(SUBSTITUTE(SUBSTITUTE(SUBSTITUTE(SUBSTITUTE(SUBSTITUTE(SUBSTITUTE(SUBSTITUTE(SUBSTITUTE(SUBSTITUTE(SUBSTITUTE(SUBSTITUTE(TRIM($B3747&amp;""),CHAR(10)," "),CHAR(13)," "),"."," "),";"," "),","," "),"/"," "),"+"," "),"-"," "),"  "," "),"  "," "),"  "," "),"  "," "),"  "," "),"  "," "))," ","|")&amp;"|")</f>
        <v/>
      </c>
      <c r="AD3747">
        <f>TRIM($I3747&amp;"")</f>
        <v/>
      </c>
    </row>
    <row r="3748" ht="36" customHeight="1">
      <c r="A3748" s="9" t="n">
        <v>46218</v>
      </c>
      <c r="B3748" s="14" t="inlineStr">
        <is>
          <t>10257</t>
        </is>
      </c>
      <c r="C3748" s="14" t="inlineStr">
        <is>
          <t>M/C 0723 (VERMELHO)</t>
        </is>
      </c>
      <c r="D3748" s="14" t="inlineStr">
        <is>
          <t>10 FURADEIRAS</t>
        </is>
      </c>
      <c r="E3748" s="14" t="n">
        <v>30083002</v>
      </c>
      <c r="F3748" s="14" t="inlineStr">
        <is>
          <t>(4) LAT BAS INTERNA 780X455X15 MDP-MES TRENTO 0,90</t>
        </is>
      </c>
      <c r="G3748" s="14" t="inlineStr">
        <is>
          <t>10 FURADEIRAS</t>
        </is>
      </c>
      <c r="H3748" s="14" t="inlineStr">
        <is>
          <t>10 FURADEIRAS</t>
        </is>
      </c>
      <c r="I3748" s="9" t="inlineStr">
        <is>
          <t>10 FURADEIRAS</t>
        </is>
      </c>
      <c r="J3748" s="9" t="n">
        <v>4</v>
      </c>
      <c r="K3748" s="14" t="n"/>
      <c r="L3748" s="14" t="n"/>
      <c r="M3748" s="14" t="n"/>
      <c r="N3748" s="14" t="n">
        <v>46218</v>
      </c>
      <c r="O3748" s="14" t="n">
        <v>4</v>
      </c>
      <c r="P3748" s="14" t="n"/>
      <c r="Q3748" s="14" t="n"/>
      <c r="R3748" s="14" t="n"/>
      <c r="S3748" s="14" t="n"/>
      <c r="T3748" s="14">
        <f>IF(OR($J3748="",$O3748=""),"",$O3748/$J3748)</f>
        <v/>
      </c>
      <c r="U3748" s="14" t="inlineStr">
        <is>
          <t>Concluído</t>
        </is>
      </c>
      <c r="V3748" s="14" t="n"/>
      <c r="W3748" s="14" t="n"/>
      <c r="X3748" s="14" t="n"/>
      <c r="Y3748" s="14" t="n"/>
      <c r="Z3748" s="14" t="n"/>
      <c r="AA3748" s="11" t="n"/>
      <c r="AB3748" s="14">
        <f>B3748&amp;"|"&amp;I3748</f>
        <v/>
      </c>
      <c r="AC3748">
        <f>IF($B3748="","","|"&amp;SUBSTITUTE(TRIM(SUBSTITUTE(SUBSTITUTE(SUBSTITUTE(SUBSTITUTE(SUBSTITUTE(SUBSTITUTE(SUBSTITUTE(SUBSTITUTE(SUBSTITUTE(SUBSTITUTE(SUBSTITUTE(SUBSTITUTE(SUBSTITUTE(SUBSTITUTE(TRIM($B3748&amp;""),CHAR(10)," "),CHAR(13)," "),"."," "),";"," "),","," "),"/"," "),"+"," "),"-"," "),"  "," "),"  "," "),"  "," "),"  "," "),"  "," "),"  "," "))," ","|")&amp;"|")</f>
        <v/>
      </c>
      <c r="AD3748">
        <f>TRIM($I3748&amp;"")</f>
        <v/>
      </c>
    </row>
    <row r="3749" ht="36" customHeight="1">
      <c r="A3749" s="9" t="n">
        <v>46218</v>
      </c>
      <c r="B3749" s="14" t="inlineStr">
        <is>
          <t>10257</t>
        </is>
      </c>
      <c r="C3749" s="14" t="inlineStr">
        <is>
          <t>M/C 0723 (VERMELHO)</t>
        </is>
      </c>
      <c r="D3749" s="14" t="inlineStr">
        <is>
          <t>10 FURADEIRAS</t>
        </is>
      </c>
      <c r="E3749" s="14" t="n">
        <v>20019001</v>
      </c>
      <c r="F3749" s="14" t="inlineStr">
        <is>
          <t>(2-4) LATERAL 751X124X12 MDF - MESA SANTIAGO</t>
        </is>
      </c>
      <c r="G3749" s="14" t="inlineStr">
        <is>
          <t>10 FURADEIRAS</t>
        </is>
      </c>
      <c r="H3749" s="14" t="inlineStr">
        <is>
          <t>10 FURADEIRAS</t>
        </is>
      </c>
      <c r="I3749" s="9" t="inlineStr">
        <is>
          <t>10 FURADEIRAS</t>
        </is>
      </c>
      <c r="J3749" s="9" t="n">
        <v>48</v>
      </c>
      <c r="K3749" s="14" t="n"/>
      <c r="L3749" s="14" t="n"/>
      <c r="M3749" s="14" t="n"/>
      <c r="N3749" s="14" t="n">
        <v>46218</v>
      </c>
      <c r="O3749" s="14" t="n">
        <v>48</v>
      </c>
      <c r="P3749" s="14" t="n"/>
      <c r="Q3749" s="14" t="n"/>
      <c r="R3749" s="14" t="n"/>
      <c r="S3749" s="14" t="n"/>
      <c r="T3749" s="14">
        <f>IF(OR($J3749="",$O3749=""),"",$O3749/$J3749)</f>
        <v/>
      </c>
      <c r="U3749" s="14" t="inlineStr">
        <is>
          <t>Concluído</t>
        </is>
      </c>
      <c r="V3749" s="14" t="n"/>
      <c r="W3749" s="14" t="n"/>
      <c r="X3749" s="14" t="n"/>
      <c r="Y3749" s="14" t="n"/>
      <c r="Z3749" s="14" t="n"/>
      <c r="AA3749" s="11" t="n"/>
      <c r="AB3749" s="14">
        <f>B3749&amp;"|"&amp;I3749</f>
        <v/>
      </c>
      <c r="AC3749">
        <f>IF($B3749="","","|"&amp;SUBSTITUTE(TRIM(SUBSTITUTE(SUBSTITUTE(SUBSTITUTE(SUBSTITUTE(SUBSTITUTE(SUBSTITUTE(SUBSTITUTE(SUBSTITUTE(SUBSTITUTE(SUBSTITUTE(SUBSTITUTE(SUBSTITUTE(SUBSTITUTE(SUBSTITUTE(TRIM($B3749&amp;""),CHAR(10)," "),CHAR(13)," "),"."," "),";"," "),","," "),"/"," "),"+"," "),"-"," "),"  "," "),"  "," "),"  "," "),"  "," "),"  "," "),"  "," "))," ","|")&amp;"|")</f>
        <v/>
      </c>
      <c r="AD3749">
        <f>TRIM($I3749&amp;"")</f>
        <v/>
      </c>
    </row>
    <row r="3750" ht="36" customHeight="1">
      <c r="A3750" s="9" t="n">
        <v>46218</v>
      </c>
      <c r="B3750" s="14" t="inlineStr">
        <is>
          <t>10257</t>
        </is>
      </c>
      <c r="C3750" s="14" t="inlineStr">
        <is>
          <t>M/C 0723 (VERMELHO)</t>
        </is>
      </c>
      <c r="D3750" s="14" t="inlineStr">
        <is>
          <t>10 FURADEIRAS</t>
        </is>
      </c>
      <c r="E3750" s="14" t="n">
        <v>20019002</v>
      </c>
      <c r="F3750" s="14" t="inlineStr">
        <is>
          <t>FUNDO RIPADO 751X446X12 MDF - MESA SANTIAGO</t>
        </is>
      </c>
      <c r="G3750" s="14" t="inlineStr">
        <is>
          <t>10 FURADEIRAS</t>
        </is>
      </c>
      <c r="H3750" s="14" t="inlineStr">
        <is>
          <t>10 FURADEIRAS</t>
        </is>
      </c>
      <c r="I3750" s="9" t="inlineStr">
        <is>
          <t>10 FURADEIRAS</t>
        </is>
      </c>
      <c r="J3750" s="9" t="n">
        <v>48</v>
      </c>
      <c r="K3750" s="14" t="n"/>
      <c r="L3750" s="14" t="n"/>
      <c r="M3750" s="14" t="n"/>
      <c r="N3750" s="14" t="n">
        <v>46218</v>
      </c>
      <c r="O3750" s="14" t="n">
        <v>48</v>
      </c>
      <c r="P3750" s="14" t="n"/>
      <c r="Q3750" s="14" t="n"/>
      <c r="R3750" s="14" t="n"/>
      <c r="S3750" s="14" t="n"/>
      <c r="T3750" s="14">
        <f>IF(OR($J3750="",$O3750=""),"",$O3750/$J3750)</f>
        <v/>
      </c>
      <c r="U3750" s="14" t="inlineStr">
        <is>
          <t>Concluído</t>
        </is>
      </c>
      <c r="V3750" s="14" t="n"/>
      <c r="W3750" s="14" t="n"/>
      <c r="X3750" s="14" t="n"/>
      <c r="Y3750" s="14" t="n"/>
      <c r="Z3750" s="14" t="n"/>
      <c r="AA3750" s="11" t="n"/>
      <c r="AB3750" s="14">
        <f>B3750&amp;"|"&amp;I3750</f>
        <v/>
      </c>
      <c r="AC3750">
        <f>IF($B3750="","","|"&amp;SUBSTITUTE(TRIM(SUBSTITUTE(SUBSTITUTE(SUBSTITUTE(SUBSTITUTE(SUBSTITUTE(SUBSTITUTE(SUBSTITUTE(SUBSTITUTE(SUBSTITUTE(SUBSTITUTE(SUBSTITUTE(SUBSTITUTE(SUBSTITUTE(SUBSTITUTE(TRIM($B3750&amp;""),CHAR(10)," "),CHAR(13)," "),"."," "),";"," "),","," "),"/"," "),"+"," "),"-"," "),"  "," "),"  "," "),"  "," "),"  "," "),"  "," "),"  "," "))," ","|")&amp;"|")</f>
        <v/>
      </c>
      <c r="AD3750">
        <f>TRIM($I3750&amp;"")</f>
        <v/>
      </c>
    </row>
    <row r="3751" ht="36" customHeight="1">
      <c r="A3751" s="9" t="n">
        <v>46218</v>
      </c>
      <c r="B3751" s="14" t="inlineStr">
        <is>
          <t>10257</t>
        </is>
      </c>
      <c r="C3751" s="14" t="inlineStr">
        <is>
          <t>M/C 0723 (VERMELHO)</t>
        </is>
      </c>
      <c r="D3751" s="14" t="inlineStr">
        <is>
          <t>10 FURADEIRAS</t>
        </is>
      </c>
      <c r="E3751" s="14" t="n">
        <v>20019003</v>
      </c>
      <c r="F3751" s="14" t="inlineStr">
        <is>
          <t>(5) BASE 474X152X12 MDF - MESA SANTIAGO</t>
        </is>
      </c>
      <c r="G3751" s="14" t="inlineStr">
        <is>
          <t>10 FURADEIRAS</t>
        </is>
      </c>
      <c r="H3751" s="14" t="inlineStr">
        <is>
          <t>10 FURADEIRAS</t>
        </is>
      </c>
      <c r="I3751" s="9" t="inlineStr">
        <is>
          <t>10 FURADEIRAS</t>
        </is>
      </c>
      <c r="J3751" s="9" t="n">
        <v>24</v>
      </c>
      <c r="K3751" s="14" t="n"/>
      <c r="L3751" s="14" t="n"/>
      <c r="M3751" s="14" t="n"/>
      <c r="N3751" s="14" t="n">
        <v>46218</v>
      </c>
      <c r="O3751" s="14" t="n">
        <v>24</v>
      </c>
      <c r="P3751" s="14" t="n"/>
      <c r="Q3751" s="14" t="n"/>
      <c r="R3751" s="14" t="n"/>
      <c r="S3751" s="14" t="n"/>
      <c r="T3751" s="14">
        <f>IF(OR($J3751="",$O3751=""),"",$O3751/$J3751)</f>
        <v/>
      </c>
      <c r="U3751" s="14" t="inlineStr">
        <is>
          <t>Concluído</t>
        </is>
      </c>
      <c r="V3751" s="14" t="n"/>
      <c r="W3751" s="14" t="n"/>
      <c r="X3751" s="14" t="n"/>
      <c r="Y3751" s="14" t="n"/>
      <c r="Z3751" s="14" t="n"/>
      <c r="AA3751" s="11" t="n"/>
      <c r="AB3751" s="14">
        <f>B3751&amp;"|"&amp;I3751</f>
        <v/>
      </c>
      <c r="AC3751">
        <f>IF($B3751="","","|"&amp;SUBSTITUTE(TRIM(SUBSTITUTE(SUBSTITUTE(SUBSTITUTE(SUBSTITUTE(SUBSTITUTE(SUBSTITUTE(SUBSTITUTE(SUBSTITUTE(SUBSTITUTE(SUBSTITUTE(SUBSTITUTE(SUBSTITUTE(SUBSTITUTE(SUBSTITUTE(TRIM($B3751&amp;""),CHAR(10)," "),CHAR(13)," "),"."," "),";"," "),","," "),"/"," "),"+"," "),"-"," "),"  "," "),"  "," "),"  "," "),"  "," "),"  "," "),"  "," "))," ","|")&amp;"|")</f>
        <v/>
      </c>
      <c r="AD3751">
        <f>TRIM($I3751&amp;"")</f>
        <v/>
      </c>
    </row>
    <row r="3752" ht="36" customHeight="1">
      <c r="A3752" s="9" t="n">
        <v>46218</v>
      </c>
      <c r="B3752" s="14" t="inlineStr">
        <is>
          <t>10257</t>
        </is>
      </c>
      <c r="C3752" s="14" t="inlineStr">
        <is>
          <t>M/C 0723 (VERMELHO)</t>
        </is>
      </c>
      <c r="D3752" s="14" t="inlineStr">
        <is>
          <t>10 FURADEIRAS</t>
        </is>
      </c>
      <c r="E3752" s="14" t="n">
        <v>20019004</v>
      </c>
      <c r="F3752" s="14" t="inlineStr">
        <is>
          <t>(3) CONTRATAMPO 540X218X12 MDF - MESA SANTIAGO</t>
        </is>
      </c>
      <c r="G3752" s="14" t="inlineStr">
        <is>
          <t>10 FURADEIRAS</t>
        </is>
      </c>
      <c r="H3752" s="14" t="inlineStr">
        <is>
          <t>10 FURADEIRAS</t>
        </is>
      </c>
      <c r="I3752" s="9" t="inlineStr">
        <is>
          <t>10 FURADEIRAS</t>
        </is>
      </c>
      <c r="J3752" s="9" t="n">
        <v>24</v>
      </c>
      <c r="K3752" s="14" t="n"/>
      <c r="L3752" s="14" t="n"/>
      <c r="M3752" s="14" t="n"/>
      <c r="N3752" s="14" t="n">
        <v>46218</v>
      </c>
      <c r="O3752" s="14" t="n">
        <v>24</v>
      </c>
      <c r="P3752" s="14" t="n"/>
      <c r="Q3752" s="14" t="n"/>
      <c r="R3752" s="14" t="n"/>
      <c r="S3752" s="14" t="n"/>
      <c r="T3752" s="14">
        <f>IF(OR($J3752="",$O3752=""),"",$O3752/$J3752)</f>
        <v/>
      </c>
      <c r="U3752" s="14" t="inlineStr">
        <is>
          <t>Concluído</t>
        </is>
      </c>
      <c r="V3752" s="14" t="n"/>
      <c r="W3752" s="14" t="n"/>
      <c r="X3752" s="14" t="n"/>
      <c r="Y3752" s="14" t="n"/>
      <c r="Z3752" s="14" t="n"/>
      <c r="AA3752" s="11" t="n"/>
      <c r="AB3752" s="14">
        <f>B3752&amp;"|"&amp;I3752</f>
        <v/>
      </c>
      <c r="AC3752">
        <f>IF($B3752="","","|"&amp;SUBSTITUTE(TRIM(SUBSTITUTE(SUBSTITUTE(SUBSTITUTE(SUBSTITUTE(SUBSTITUTE(SUBSTITUTE(SUBSTITUTE(SUBSTITUTE(SUBSTITUTE(SUBSTITUTE(SUBSTITUTE(SUBSTITUTE(SUBSTITUTE(SUBSTITUTE(TRIM($B3752&amp;""),CHAR(10)," "),CHAR(13)," "),"."," "),";"," "),","," "),"/"," "),"+"," "),"-"," "),"  "," "),"  "," "),"  "," "),"  "," "),"  "," "),"  "," "))," ","|")&amp;"|")</f>
        <v/>
      </c>
      <c r="AD3752">
        <f>TRIM($I3752&amp;"")</f>
        <v/>
      </c>
    </row>
    <row r="3753" ht="36" customHeight="1">
      <c r="A3753" s="9" t="n">
        <v>46218</v>
      </c>
      <c r="B3753" s="14" t="inlineStr">
        <is>
          <t>10257</t>
        </is>
      </c>
      <c r="C3753" s="14" t="inlineStr">
        <is>
          <t>M/C 0723 (VERMELHO)</t>
        </is>
      </c>
      <c r="D3753" s="14" t="inlineStr">
        <is>
          <t>10 FURADEIRAS</t>
        </is>
      </c>
      <c r="E3753" s="14" t="n">
        <v>20019601</v>
      </c>
      <c r="F3753" s="14" t="inlineStr">
        <is>
          <t>(2-5) LATERAL 751X546X12 MDF - MESA SANTIAGO 1,36</t>
        </is>
      </c>
      <c r="G3753" s="14" t="inlineStr">
        <is>
          <t>10 FURADEIRAS</t>
        </is>
      </c>
      <c r="H3753" s="14" t="inlineStr">
        <is>
          <t>10 FURADEIRAS</t>
        </is>
      </c>
      <c r="I3753" s="9" t="inlineStr">
        <is>
          <t>10 FURADEIRAS</t>
        </is>
      </c>
      <c r="J3753" s="9" t="n">
        <v>18</v>
      </c>
      <c r="K3753" s="14" t="n"/>
      <c r="L3753" s="14" t="n"/>
      <c r="M3753" s="14" t="n"/>
      <c r="N3753" s="14" t="n">
        <v>46218</v>
      </c>
      <c r="O3753" s="14" t="n">
        <v>18</v>
      </c>
      <c r="P3753" s="14" t="n"/>
      <c r="Q3753" s="14" t="n"/>
      <c r="R3753" s="14" t="n"/>
      <c r="S3753" s="14" t="n"/>
      <c r="T3753" s="14">
        <f>IF(OR($J3753="",$O3753=""),"",$O3753/$J3753)</f>
        <v/>
      </c>
      <c r="U3753" s="14" t="inlineStr">
        <is>
          <t>Concluído</t>
        </is>
      </c>
      <c r="V3753" s="14" t="n"/>
      <c r="W3753" s="14" t="n"/>
      <c r="X3753" s="14" t="n"/>
      <c r="Y3753" s="14" t="n"/>
      <c r="Z3753" s="14" t="n"/>
      <c r="AA3753" s="11" t="n"/>
      <c r="AB3753" s="14">
        <f>B3753&amp;"|"&amp;I3753</f>
        <v/>
      </c>
      <c r="AC3753">
        <f>IF($B3753="","","|"&amp;SUBSTITUTE(TRIM(SUBSTITUTE(SUBSTITUTE(SUBSTITUTE(SUBSTITUTE(SUBSTITUTE(SUBSTITUTE(SUBSTITUTE(SUBSTITUTE(SUBSTITUTE(SUBSTITUTE(SUBSTITUTE(SUBSTITUTE(SUBSTITUTE(SUBSTITUTE(TRIM($B3753&amp;""),CHAR(10)," "),CHAR(13)," "),"."," "),";"," "),","," "),"/"," "),"+"," "),"-"," "),"  "," "),"  "," "),"  "," "),"  "," "),"  "," "),"  "," "))," ","|")&amp;"|")</f>
        <v/>
      </c>
      <c r="AD3753">
        <f>TRIM($I3753&amp;"")</f>
        <v/>
      </c>
    </row>
    <row r="3754" ht="36" customHeight="1">
      <c r="A3754" s="9" t="n">
        <v>46218</v>
      </c>
      <c r="B3754" s="14" t="inlineStr">
        <is>
          <t>10257</t>
        </is>
      </c>
      <c r="C3754" s="14" t="inlineStr">
        <is>
          <t>M/C 0723 (VERMELHO)</t>
        </is>
      </c>
      <c r="D3754" s="14" t="inlineStr">
        <is>
          <t>10 FURADEIRAS</t>
        </is>
      </c>
      <c r="E3754" s="14" t="n">
        <v>20019602</v>
      </c>
      <c r="F3754" s="14" t="inlineStr">
        <is>
          <t>FUNDO RIPADO 751X546X12 MDF - MESA SANTIAGO 1,36</t>
        </is>
      </c>
      <c r="G3754" s="14" t="inlineStr">
        <is>
          <t>10 FURADEIRAS</t>
        </is>
      </c>
      <c r="H3754" s="14" t="inlineStr">
        <is>
          <t>10 FURADEIRAS</t>
        </is>
      </c>
      <c r="I3754" s="9" t="inlineStr">
        <is>
          <t>10 FURADEIRAS</t>
        </is>
      </c>
      <c r="J3754" s="9" t="n">
        <v>18</v>
      </c>
      <c r="K3754" s="14" t="n"/>
      <c r="L3754" s="14" t="n"/>
      <c r="M3754" s="14" t="n"/>
      <c r="N3754" s="14" t="n">
        <v>46218</v>
      </c>
      <c r="O3754" s="14" t="n">
        <v>18</v>
      </c>
      <c r="P3754" s="14" t="n"/>
      <c r="Q3754" s="14" t="n"/>
      <c r="R3754" s="14" t="n"/>
      <c r="S3754" s="14" t="n"/>
      <c r="T3754" s="14">
        <f>IF(OR($J3754="",$O3754=""),"",$O3754/$J3754)</f>
        <v/>
      </c>
      <c r="U3754" s="14" t="inlineStr">
        <is>
          <t>Concluído</t>
        </is>
      </c>
      <c r="V3754" s="14" t="n"/>
      <c r="W3754" s="14" t="n"/>
      <c r="X3754" s="14" t="n"/>
      <c r="Y3754" s="14" t="n"/>
      <c r="Z3754" s="14" t="n"/>
      <c r="AA3754" s="11" t="n"/>
      <c r="AB3754" s="14">
        <f>B3754&amp;"|"&amp;I3754</f>
        <v/>
      </c>
      <c r="AC3754">
        <f>IF($B3754="","","|"&amp;SUBSTITUTE(TRIM(SUBSTITUTE(SUBSTITUTE(SUBSTITUTE(SUBSTITUTE(SUBSTITUTE(SUBSTITUTE(SUBSTITUTE(SUBSTITUTE(SUBSTITUTE(SUBSTITUTE(SUBSTITUTE(SUBSTITUTE(SUBSTITUTE(SUBSTITUTE(TRIM($B3754&amp;""),CHAR(10)," "),CHAR(13)," "),"."," "),";"," "),","," "),"/"," "),"+"," "),"-"," "),"  "," "),"  "," "),"  "," "),"  "," "),"  "," "),"  "," "))," ","|")&amp;"|")</f>
        <v/>
      </c>
      <c r="AD3754">
        <f>TRIM($I3754&amp;"")</f>
        <v/>
      </c>
    </row>
    <row r="3755" ht="36" customHeight="1">
      <c r="A3755" s="9" t="n">
        <v>46218</v>
      </c>
      <c r="B3755" s="14" t="inlineStr">
        <is>
          <t>10257</t>
        </is>
      </c>
      <c r="C3755" s="14" t="inlineStr">
        <is>
          <t>M/C 0723 (VERMELHO)</t>
        </is>
      </c>
      <c r="D3755" s="14" t="inlineStr">
        <is>
          <t>10 FURADEIRAS</t>
        </is>
      </c>
      <c r="E3755" s="14" t="n">
        <v>20019603</v>
      </c>
      <c r="F3755" s="14" t="inlineStr">
        <is>
          <t>(3) BASE 572X572X12 MDF - MESA SANTIAGO 1,36</t>
        </is>
      </c>
      <c r="G3755" s="14" t="inlineStr">
        <is>
          <t>10 FURADEIRAS</t>
        </is>
      </c>
      <c r="H3755" s="14" t="inlineStr">
        <is>
          <t>10 FURADEIRAS</t>
        </is>
      </c>
      <c r="I3755" s="9" t="inlineStr">
        <is>
          <t>10 FURADEIRAS</t>
        </is>
      </c>
      <c r="J3755" s="9" t="n">
        <v>9</v>
      </c>
      <c r="K3755" s="14" t="n"/>
      <c r="L3755" s="14" t="n"/>
      <c r="M3755" s="14" t="n"/>
      <c r="N3755" s="14" t="n">
        <v>46218</v>
      </c>
      <c r="O3755" s="14" t="n">
        <v>9</v>
      </c>
      <c r="P3755" s="14" t="n"/>
      <c r="Q3755" s="14" t="n"/>
      <c r="R3755" s="14" t="n"/>
      <c r="S3755" s="14" t="n"/>
      <c r="T3755" s="14">
        <f>IF(OR($J3755="",$O3755=""),"",$O3755/$J3755)</f>
        <v/>
      </c>
      <c r="U3755" s="14" t="inlineStr">
        <is>
          <t>Concluído</t>
        </is>
      </c>
      <c r="V3755" s="14" t="n"/>
      <c r="W3755" s="14" t="n"/>
      <c r="X3755" s="14" t="n"/>
      <c r="Y3755" s="14" t="n"/>
      <c r="Z3755" s="14" t="n"/>
      <c r="AA3755" s="11" t="n"/>
      <c r="AB3755" s="14">
        <f>B3755&amp;"|"&amp;I3755</f>
        <v/>
      </c>
      <c r="AC3755">
        <f>IF($B3755="","","|"&amp;SUBSTITUTE(TRIM(SUBSTITUTE(SUBSTITUTE(SUBSTITUTE(SUBSTITUTE(SUBSTITUTE(SUBSTITUTE(SUBSTITUTE(SUBSTITUTE(SUBSTITUTE(SUBSTITUTE(SUBSTITUTE(SUBSTITUTE(SUBSTITUTE(SUBSTITUTE(TRIM($B3755&amp;""),CHAR(10)," "),CHAR(13)," "),"."," "),";"," "),","," "),"/"," "),"+"," "),"-"," "),"  "," "),"  "," "),"  "," "),"  "," "),"  "," "),"  "," "))," ","|")&amp;"|")</f>
        <v/>
      </c>
      <c r="AD3755">
        <f>TRIM($I3755&amp;"")</f>
        <v/>
      </c>
    </row>
    <row r="3756" ht="36" customHeight="1">
      <c r="A3756" s="9" t="n">
        <v>46218</v>
      </c>
      <c r="B3756" s="14" t="inlineStr">
        <is>
          <t>10257</t>
        </is>
      </c>
      <c r="C3756" s="14" t="inlineStr">
        <is>
          <t>M/C 0723 (VERMELHO)</t>
        </is>
      </c>
      <c r="D3756" s="14" t="inlineStr">
        <is>
          <t>10 FURADEIRAS</t>
        </is>
      </c>
      <c r="E3756" s="14" t="n">
        <v>20020002</v>
      </c>
      <c r="F3756" s="14" t="inlineStr">
        <is>
          <t>(2) FECHAMENTO I 1090X295X12 MDF - BASE DUBAI</t>
        </is>
      </c>
      <c r="G3756" s="14" t="inlineStr">
        <is>
          <t>10 FURADEIRAS</t>
        </is>
      </c>
      <c r="H3756" s="14" t="inlineStr">
        <is>
          <t>10 FURADEIRAS</t>
        </is>
      </c>
      <c r="I3756" s="9" t="inlineStr">
        <is>
          <t>10 FURADEIRAS</t>
        </is>
      </c>
      <c r="J3756" s="9" t="n">
        <v>12</v>
      </c>
      <c r="K3756" s="14" t="n"/>
      <c r="L3756" s="14" t="n"/>
      <c r="M3756" s="14" t="n"/>
      <c r="N3756" s="14" t="n">
        <v>46218</v>
      </c>
      <c r="O3756" s="14" t="n">
        <v>12</v>
      </c>
      <c r="P3756" s="14" t="n"/>
      <c r="Q3756" s="14" t="n"/>
      <c r="R3756" s="14" t="n"/>
      <c r="S3756" s="14" t="n"/>
      <c r="T3756" s="14">
        <f>IF(OR($J3756="",$O3756=""),"",$O3756/$J3756)</f>
        <v/>
      </c>
      <c r="U3756" s="14" t="inlineStr">
        <is>
          <t>Concluído</t>
        </is>
      </c>
      <c r="V3756" s="14" t="n"/>
      <c r="W3756" s="14" t="n"/>
      <c r="X3756" s="14" t="n"/>
      <c r="Y3756" s="14" t="n"/>
      <c r="Z3756" s="14" t="n"/>
      <c r="AA3756" s="11" t="n"/>
      <c r="AB3756" s="14">
        <f>B3756&amp;"|"&amp;I3756</f>
        <v/>
      </c>
      <c r="AC3756">
        <f>IF($B3756="","","|"&amp;SUBSTITUTE(TRIM(SUBSTITUTE(SUBSTITUTE(SUBSTITUTE(SUBSTITUTE(SUBSTITUTE(SUBSTITUTE(SUBSTITUTE(SUBSTITUTE(SUBSTITUTE(SUBSTITUTE(SUBSTITUTE(SUBSTITUTE(SUBSTITUTE(SUBSTITUTE(TRIM($B3756&amp;""),CHAR(10)," "),CHAR(13)," "),"."," "),";"," "),","," "),"/"," "),"+"," "),"-"," "),"  "," "),"  "," "),"  "," "),"  "," "),"  "," "),"  "," "))," ","|")&amp;"|")</f>
        <v/>
      </c>
      <c r="AD3756">
        <f>TRIM($I3756&amp;"")</f>
        <v/>
      </c>
    </row>
    <row r="3757" ht="36" customHeight="1">
      <c r="A3757" s="9" t="n">
        <v>46218</v>
      </c>
      <c r="B3757" s="14" t="inlineStr">
        <is>
          <t>10257</t>
        </is>
      </c>
      <c r="C3757" s="14" t="inlineStr">
        <is>
          <t>M/C 0723 (VERMELHO)</t>
        </is>
      </c>
      <c r="D3757" s="14" t="inlineStr">
        <is>
          <t>10 FURADEIRAS</t>
        </is>
      </c>
      <c r="E3757" s="14" t="n">
        <v>20020003</v>
      </c>
      <c r="F3757" s="14" t="inlineStr">
        <is>
          <t>(3) FECHAMENTO II 600X295X12 MDF - BASE DUBAI</t>
        </is>
      </c>
      <c r="G3757" s="14" t="inlineStr">
        <is>
          <t>10 FURADEIRAS</t>
        </is>
      </c>
      <c r="H3757" s="14" t="inlineStr">
        <is>
          <t>10 FURADEIRAS</t>
        </is>
      </c>
      <c r="I3757" s="9" t="inlineStr">
        <is>
          <t>10 FURADEIRAS</t>
        </is>
      </c>
      <c r="J3757" s="9" t="n">
        <v>12</v>
      </c>
      <c r="K3757" s="14" t="n"/>
      <c r="L3757" s="14" t="n"/>
      <c r="M3757" s="14" t="n"/>
      <c r="N3757" s="14" t="n">
        <v>46218</v>
      </c>
      <c r="O3757" s="14" t="n">
        <v>12</v>
      </c>
      <c r="P3757" s="14" t="n"/>
      <c r="Q3757" s="14" t="n"/>
      <c r="R3757" s="14" t="n"/>
      <c r="S3757" s="14" t="n"/>
      <c r="T3757" s="14">
        <f>IF(OR($J3757="",$O3757=""),"",$O3757/$J3757)</f>
        <v/>
      </c>
      <c r="U3757" s="14" t="inlineStr">
        <is>
          <t>Concluído</t>
        </is>
      </c>
      <c r="V3757" s="14" t="n"/>
      <c r="W3757" s="14" t="n"/>
      <c r="X3757" s="14" t="n"/>
      <c r="Y3757" s="14" t="n"/>
      <c r="Z3757" s="14" t="n"/>
      <c r="AA3757" s="11" t="n"/>
      <c r="AB3757" s="14">
        <f>B3757&amp;"|"&amp;I3757</f>
        <v/>
      </c>
      <c r="AC3757">
        <f>IF($B3757="","","|"&amp;SUBSTITUTE(TRIM(SUBSTITUTE(SUBSTITUTE(SUBSTITUTE(SUBSTITUTE(SUBSTITUTE(SUBSTITUTE(SUBSTITUTE(SUBSTITUTE(SUBSTITUTE(SUBSTITUTE(SUBSTITUTE(SUBSTITUTE(SUBSTITUTE(SUBSTITUTE(TRIM($B3757&amp;""),CHAR(10)," "),CHAR(13)," "),"."," "),";"," "),","," "),"/"," "),"+"," "),"-"," "),"  "," "),"  "," "),"  "," "),"  "," "),"  "," "),"  "," "))," ","|")&amp;"|")</f>
        <v/>
      </c>
      <c r="AD3757">
        <f>TRIM($I3757&amp;"")</f>
        <v/>
      </c>
    </row>
    <row r="3758" ht="36" customHeight="1">
      <c r="A3758" s="9" t="n">
        <v>46218</v>
      </c>
      <c r="B3758" s="14" t="inlineStr">
        <is>
          <t>10257</t>
        </is>
      </c>
      <c r="C3758" s="14" t="inlineStr">
        <is>
          <t>M/C 0723 (VERMELHO)</t>
        </is>
      </c>
      <c r="D3758" s="14" t="inlineStr">
        <is>
          <t>10 FURADEIRAS</t>
        </is>
      </c>
      <c r="E3758" s="14" t="n">
        <v>20020004</v>
      </c>
      <c r="F3758" s="14" t="inlineStr">
        <is>
          <t>(4) FECHAMENTO III 545X327X12 MDF - BASE DUBAI</t>
        </is>
      </c>
      <c r="G3758" s="14" t="inlineStr">
        <is>
          <t>10 FURADEIRAS</t>
        </is>
      </c>
      <c r="H3758" s="14" t="inlineStr">
        <is>
          <t>10 FURADEIRAS</t>
        </is>
      </c>
      <c r="I3758" s="9" t="inlineStr">
        <is>
          <t>10 FURADEIRAS</t>
        </is>
      </c>
      <c r="J3758" s="9" t="n">
        <v>24</v>
      </c>
      <c r="K3758" s="14" t="n"/>
      <c r="L3758" s="14" t="n"/>
      <c r="M3758" s="14" t="n"/>
      <c r="N3758" s="14" t="n">
        <v>46218</v>
      </c>
      <c r="O3758" s="14" t="n">
        <v>24</v>
      </c>
      <c r="P3758" s="14" t="n"/>
      <c r="Q3758" s="14" t="n"/>
      <c r="R3758" s="14" t="n"/>
      <c r="S3758" s="14" t="n"/>
      <c r="T3758" s="14">
        <f>IF(OR($J3758="",$O3758=""),"",$O3758/$J3758)</f>
        <v/>
      </c>
      <c r="U3758" s="14" t="inlineStr">
        <is>
          <t>Concluído</t>
        </is>
      </c>
      <c r="V3758" s="14" t="n"/>
      <c r="W3758" s="14" t="n"/>
      <c r="X3758" s="14" t="n"/>
      <c r="Y3758" s="14" t="n"/>
      <c r="Z3758" s="14" t="n"/>
      <c r="AA3758" s="11" t="n"/>
      <c r="AB3758" s="14">
        <f>B3758&amp;"|"&amp;I3758</f>
        <v/>
      </c>
      <c r="AC3758">
        <f>IF($B3758="","","|"&amp;SUBSTITUTE(TRIM(SUBSTITUTE(SUBSTITUTE(SUBSTITUTE(SUBSTITUTE(SUBSTITUTE(SUBSTITUTE(SUBSTITUTE(SUBSTITUTE(SUBSTITUTE(SUBSTITUTE(SUBSTITUTE(SUBSTITUTE(SUBSTITUTE(SUBSTITUTE(TRIM($B3758&amp;""),CHAR(10)," "),CHAR(13)," "),"."," "),";"," "),","," "),"/"," "),"+"," "),"-"," "),"  "," "),"  "," "),"  "," "),"  "," "),"  "," "),"  "," "))," ","|")&amp;"|")</f>
        <v/>
      </c>
      <c r="AD3758">
        <f>TRIM($I3758&amp;"")</f>
        <v/>
      </c>
    </row>
    <row r="3759" ht="36" customHeight="1">
      <c r="A3759" s="9" t="n">
        <v>46218</v>
      </c>
      <c r="B3759" s="14" t="inlineStr">
        <is>
          <t>10257</t>
        </is>
      </c>
      <c r="C3759" s="14" t="inlineStr">
        <is>
          <t>M/C 0723 (VERMELHO)</t>
        </is>
      </c>
      <c r="D3759" s="14" t="inlineStr">
        <is>
          <t>10 FURADEIRAS</t>
        </is>
      </c>
      <c r="E3759" s="14" t="n">
        <v>20020005</v>
      </c>
      <c r="F3759" s="14" t="inlineStr">
        <is>
          <t>(5) FECHAMENTO IV 453X327X12 MDF - BASE DUBAI</t>
        </is>
      </c>
      <c r="G3759" s="14" t="inlineStr">
        <is>
          <t>10 FURADEIRAS</t>
        </is>
      </c>
      <c r="H3759" s="14" t="inlineStr">
        <is>
          <t>10 FURADEIRAS</t>
        </is>
      </c>
      <c r="I3759" s="9" t="inlineStr">
        <is>
          <t>10 FURADEIRAS</t>
        </is>
      </c>
      <c r="J3759" s="9" t="n">
        <v>12</v>
      </c>
      <c r="K3759" s="14" t="n"/>
      <c r="L3759" s="14" t="n"/>
      <c r="M3759" s="14" t="n"/>
      <c r="N3759" s="14" t="n">
        <v>46218</v>
      </c>
      <c r="O3759" s="14" t="n">
        <v>12</v>
      </c>
      <c r="P3759" s="14" t="n"/>
      <c r="Q3759" s="14" t="n"/>
      <c r="R3759" s="14" t="n"/>
      <c r="S3759" s="14" t="n"/>
      <c r="T3759" s="14">
        <f>IF(OR($J3759="",$O3759=""),"",$O3759/$J3759)</f>
        <v/>
      </c>
      <c r="U3759" s="14" t="inlineStr">
        <is>
          <t>Concluído</t>
        </is>
      </c>
      <c r="V3759" s="14" t="n"/>
      <c r="W3759" s="14" t="n"/>
      <c r="X3759" s="14" t="n"/>
      <c r="Y3759" s="14" t="n"/>
      <c r="Z3759" s="14" t="n"/>
      <c r="AA3759" s="11" t="n"/>
      <c r="AB3759" s="14">
        <f>B3759&amp;"|"&amp;I3759</f>
        <v/>
      </c>
      <c r="AC3759">
        <f>IF($B3759="","","|"&amp;SUBSTITUTE(TRIM(SUBSTITUTE(SUBSTITUTE(SUBSTITUTE(SUBSTITUTE(SUBSTITUTE(SUBSTITUTE(SUBSTITUTE(SUBSTITUTE(SUBSTITUTE(SUBSTITUTE(SUBSTITUTE(SUBSTITUTE(SUBSTITUTE(SUBSTITUTE(TRIM($B3759&amp;""),CHAR(10)," "),CHAR(13)," "),"."," "),";"," "),","," "),"/"," "),"+"," "),"-"," "),"  "," "),"  "," "),"  "," "),"  "," "),"  "," "),"  "," "))," ","|")&amp;"|")</f>
        <v/>
      </c>
      <c r="AD3759">
        <f>TRIM($I3759&amp;"")</f>
        <v/>
      </c>
    </row>
    <row r="3760" ht="36" customHeight="1">
      <c r="A3760" s="9" t="n">
        <v>46218</v>
      </c>
      <c r="B3760" s="14" t="inlineStr">
        <is>
          <t>10257</t>
        </is>
      </c>
      <c r="C3760" s="14" t="inlineStr">
        <is>
          <t>M/C 0723 (VERMELHO)</t>
        </is>
      </c>
      <c r="D3760" s="14" t="inlineStr">
        <is>
          <t>10 FURADEIRAS</t>
        </is>
      </c>
      <c r="E3760" s="14" t="n">
        <v>20013102</v>
      </c>
      <c r="F3760" s="14" t="inlineStr">
        <is>
          <t>(10)PE MAIOR 760X100 (170) X15 MDF-MIAMI 1,37X0,80</t>
        </is>
      </c>
      <c r="G3760" s="14" t="inlineStr">
        <is>
          <t>10 FURADEIRAS</t>
        </is>
      </c>
      <c r="H3760" s="14" t="inlineStr">
        <is>
          <t>10 FURADEIRAS</t>
        </is>
      </c>
      <c r="I3760" s="9" t="inlineStr">
        <is>
          <t>10 FURADEIRAS</t>
        </is>
      </c>
      <c r="J3760" s="9" t="n">
        <v>284</v>
      </c>
      <c r="K3760" s="14" t="n"/>
      <c r="L3760" s="14" t="n"/>
      <c r="M3760" s="14" t="n"/>
      <c r="N3760" s="14" t="n">
        <v>46218</v>
      </c>
      <c r="O3760" s="14" t="n">
        <v>284</v>
      </c>
      <c r="P3760" s="14" t="n"/>
      <c r="Q3760" s="14" t="n"/>
      <c r="R3760" s="14" t="n"/>
      <c r="S3760" s="14" t="n"/>
      <c r="T3760" s="14">
        <f>IF(OR($J3760="",$O3760=""),"",$O3760/$J3760)</f>
        <v/>
      </c>
      <c r="U3760" s="14" t="inlineStr">
        <is>
          <t>Concluído</t>
        </is>
      </c>
      <c r="V3760" s="14" t="n"/>
      <c r="W3760" s="14" t="n"/>
      <c r="X3760" s="14" t="n"/>
      <c r="Y3760" s="14" t="n"/>
      <c r="Z3760" s="14" t="n"/>
      <c r="AA3760" s="11" t="n"/>
      <c r="AB3760" s="14">
        <f>B3760&amp;"|"&amp;I3760</f>
        <v/>
      </c>
      <c r="AC3760">
        <f>IF($B3760="","","|"&amp;SUBSTITUTE(TRIM(SUBSTITUTE(SUBSTITUTE(SUBSTITUTE(SUBSTITUTE(SUBSTITUTE(SUBSTITUTE(SUBSTITUTE(SUBSTITUTE(SUBSTITUTE(SUBSTITUTE(SUBSTITUTE(SUBSTITUTE(SUBSTITUTE(SUBSTITUTE(TRIM($B3760&amp;""),CHAR(10)," "),CHAR(13)," "),"."," "),";"," "),","," "),"/"," "),"+"," "),"-"," "),"  "," "),"  "," "),"  "," "),"  "," "),"  "," "),"  "," "))," ","|")&amp;"|")</f>
        <v/>
      </c>
      <c r="AD3760">
        <f>TRIM($I3760&amp;"")</f>
        <v/>
      </c>
    </row>
    <row r="3761" ht="36" customHeight="1">
      <c r="A3761" s="9" t="n">
        <v>46218</v>
      </c>
      <c r="B3761" s="14" t="inlineStr">
        <is>
          <t>10257</t>
        </is>
      </c>
      <c r="C3761" s="14" t="inlineStr">
        <is>
          <t>M/C 0723 (VERMELHO)</t>
        </is>
      </c>
      <c r="D3761" s="14" t="inlineStr">
        <is>
          <t>10 FURADEIRAS</t>
        </is>
      </c>
      <c r="E3761" s="14" t="n">
        <v>20013103</v>
      </c>
      <c r="F3761" s="14" t="inlineStr">
        <is>
          <t>(4) PE MENOR 760X85 (135) X15 MDF-MIAMI 1,37X0,80</t>
        </is>
      </c>
      <c r="G3761" s="14" t="inlineStr">
        <is>
          <t>10 FURADEIRAS</t>
        </is>
      </c>
      <c r="H3761" s="14" t="inlineStr">
        <is>
          <t>10 FURADEIRAS</t>
        </is>
      </c>
      <c r="I3761" s="9" t="inlineStr">
        <is>
          <t>10 FURADEIRAS</t>
        </is>
      </c>
      <c r="J3761" s="9" t="n">
        <v>284</v>
      </c>
      <c r="K3761" s="14" t="n"/>
      <c r="L3761" s="14" t="n"/>
      <c r="M3761" s="14" t="n"/>
      <c r="N3761" s="14" t="n">
        <v>46218</v>
      </c>
      <c r="O3761" s="14" t="n">
        <v>284</v>
      </c>
      <c r="P3761" s="14" t="n"/>
      <c r="Q3761" s="14" t="n"/>
      <c r="R3761" s="14" t="n"/>
      <c r="S3761" s="14" t="n"/>
      <c r="T3761" s="14">
        <f>IF(OR($J3761="",$O3761=""),"",$O3761/$J3761)</f>
        <v/>
      </c>
      <c r="U3761" s="14" t="inlineStr">
        <is>
          <t>Concluído</t>
        </is>
      </c>
      <c r="V3761" s="14" t="n"/>
      <c r="W3761" s="14" t="n"/>
      <c r="X3761" s="14" t="n"/>
      <c r="Y3761" s="14" t="n"/>
      <c r="Z3761" s="14" t="n"/>
      <c r="AA3761" s="11" t="n"/>
      <c r="AB3761" s="14">
        <f>B3761&amp;"|"&amp;I3761</f>
        <v/>
      </c>
      <c r="AC3761">
        <f>IF($B3761="","","|"&amp;SUBSTITUTE(TRIM(SUBSTITUTE(SUBSTITUTE(SUBSTITUTE(SUBSTITUTE(SUBSTITUTE(SUBSTITUTE(SUBSTITUTE(SUBSTITUTE(SUBSTITUTE(SUBSTITUTE(SUBSTITUTE(SUBSTITUTE(SUBSTITUTE(SUBSTITUTE(TRIM($B3761&amp;""),CHAR(10)," "),CHAR(13)," "),"."," "),";"," "),","," "),"/"," "),"+"," "),"-"," "),"  "," "),"  "," "),"  "," "),"  "," "),"  "," "),"  "," "))," ","|")&amp;"|")</f>
        <v/>
      </c>
      <c r="AD3761">
        <f>TRIM($I3761&amp;"")</f>
        <v/>
      </c>
    </row>
    <row r="3762" ht="36" customHeight="1">
      <c r="A3762" s="9" t="n">
        <v>46218</v>
      </c>
      <c r="B3762" s="14" t="inlineStr">
        <is>
          <t>10257</t>
        </is>
      </c>
      <c r="C3762" s="14" t="inlineStr">
        <is>
          <t>M/C 0723 (VERMELHO)</t>
        </is>
      </c>
      <c r="D3762" s="14" t="inlineStr">
        <is>
          <t>10 FURADEIRAS</t>
        </is>
      </c>
      <c r="E3762" s="14" t="n">
        <v>20020001</v>
      </c>
      <c r="F3762" s="14" t="inlineStr">
        <is>
          <t>(1) LATERAL 1180X92X15 MDF - BASE DUBAI</t>
        </is>
      </c>
      <c r="G3762" s="14" t="inlineStr">
        <is>
          <t>10 FURADEIRAS</t>
        </is>
      </c>
      <c r="H3762" s="14" t="inlineStr">
        <is>
          <t>10 FURADEIRAS</t>
        </is>
      </c>
      <c r="I3762" s="9" t="inlineStr">
        <is>
          <t>10 FURADEIRAS</t>
        </is>
      </c>
      <c r="J3762" s="9" t="n">
        <v>48</v>
      </c>
      <c r="K3762" s="14" t="n"/>
      <c r="L3762" s="14" t="n"/>
      <c r="M3762" s="14" t="n"/>
      <c r="N3762" s="14" t="n">
        <v>46218</v>
      </c>
      <c r="O3762" s="14" t="n">
        <v>48</v>
      </c>
      <c r="P3762" s="14" t="n"/>
      <c r="Q3762" s="14" t="n"/>
      <c r="R3762" s="14" t="n"/>
      <c r="S3762" s="14" t="n"/>
      <c r="T3762" s="14">
        <f>IF(OR($J3762="",$O3762=""),"",$O3762/$J3762)</f>
        <v/>
      </c>
      <c r="U3762" s="14" t="inlineStr">
        <is>
          <t>Concluído</t>
        </is>
      </c>
      <c r="V3762" s="14" t="n"/>
      <c r="W3762" s="14" t="n"/>
      <c r="X3762" s="14" t="n"/>
      <c r="Y3762" s="14" t="n"/>
      <c r="Z3762" s="14" t="n"/>
      <c r="AA3762" s="11" t="n"/>
      <c r="AB3762" s="14">
        <f>B3762&amp;"|"&amp;I3762</f>
        <v/>
      </c>
      <c r="AC3762">
        <f>IF($B3762="","","|"&amp;SUBSTITUTE(TRIM(SUBSTITUTE(SUBSTITUTE(SUBSTITUTE(SUBSTITUTE(SUBSTITUTE(SUBSTITUTE(SUBSTITUTE(SUBSTITUTE(SUBSTITUTE(SUBSTITUTE(SUBSTITUTE(SUBSTITUTE(SUBSTITUTE(SUBSTITUTE(TRIM($B3762&amp;""),CHAR(10)," "),CHAR(13)," "),"."," "),";"," "),","," "),"/"," "),"+"," "),"-"," "),"  "," "),"  "," "),"  "," "),"  "," "),"  "," "),"  "," "))," ","|")&amp;"|")</f>
        <v/>
      </c>
      <c r="AD3762">
        <f>TRIM($I3762&amp;"")</f>
        <v/>
      </c>
    </row>
    <row r="3763" ht="36" customHeight="1">
      <c r="A3763" s="9" t="n">
        <v>46218</v>
      </c>
      <c r="B3763" s="14" t="inlineStr">
        <is>
          <t>10257</t>
        </is>
      </c>
      <c r="C3763" s="14" t="inlineStr">
        <is>
          <t>M/C 0723 (VERMELHO)</t>
        </is>
      </c>
      <c r="D3763" s="14" t="inlineStr">
        <is>
          <t>10 FURADEIRAS</t>
        </is>
      </c>
      <c r="E3763" s="14" t="n">
        <v>200277101</v>
      </c>
      <c r="F3763" s="14" t="inlineStr">
        <is>
          <t>PE 730X120(660)X18 (4PCS) MDF - MESA CATEDRAL II</t>
        </is>
      </c>
      <c r="G3763" s="14" t="inlineStr">
        <is>
          <t>10 FURADEIRAS</t>
        </is>
      </c>
      <c r="H3763" s="14" t="inlineStr">
        <is>
          <t>10 FURADEIRAS</t>
        </is>
      </c>
      <c r="I3763" s="9" t="inlineStr">
        <is>
          <t>10 FURADEIRAS</t>
        </is>
      </c>
      <c r="J3763" s="9" t="n">
        <v>158</v>
      </c>
      <c r="K3763" s="14" t="n"/>
      <c r="L3763" s="14" t="n"/>
      <c r="M3763" s="14" t="n"/>
      <c r="N3763" s="14" t="n">
        <v>46218</v>
      </c>
      <c r="O3763" s="14" t="n">
        <v>158</v>
      </c>
      <c r="P3763" s="14" t="n"/>
      <c r="Q3763" s="14" t="n"/>
      <c r="R3763" s="14" t="n"/>
      <c r="S3763" s="14" t="n"/>
      <c r="T3763" s="14">
        <f>IF(OR($J3763="",$O3763=""),"",$O3763/$J3763)</f>
        <v/>
      </c>
      <c r="U3763" s="14" t="inlineStr">
        <is>
          <t>Concluído</t>
        </is>
      </c>
      <c r="V3763" s="14" t="n"/>
      <c r="W3763" s="14" t="n"/>
      <c r="X3763" s="14" t="n"/>
      <c r="Y3763" s="14" t="n"/>
      <c r="Z3763" s="14" t="n"/>
      <c r="AA3763" s="11" t="n"/>
      <c r="AB3763" s="14">
        <f>B3763&amp;"|"&amp;I3763</f>
        <v/>
      </c>
      <c r="AC3763">
        <f>IF($B3763="","","|"&amp;SUBSTITUTE(TRIM(SUBSTITUTE(SUBSTITUTE(SUBSTITUTE(SUBSTITUTE(SUBSTITUTE(SUBSTITUTE(SUBSTITUTE(SUBSTITUTE(SUBSTITUTE(SUBSTITUTE(SUBSTITUTE(SUBSTITUTE(SUBSTITUTE(SUBSTITUTE(TRIM($B3763&amp;""),CHAR(10)," "),CHAR(13)," "),"."," "),";"," "),","," "),"/"," "),"+"," "),"-"," "),"  "," "),"  "," "),"  "," "),"  "," "),"  "," "),"  "," "))," ","|")&amp;"|")</f>
        <v/>
      </c>
      <c r="AD3763">
        <f>TRIM($I3763&amp;"")</f>
        <v/>
      </c>
    </row>
    <row r="3764" ht="36" customHeight="1">
      <c r="A3764" s="9" t="n">
        <v>46218</v>
      </c>
      <c r="B3764" s="14" t="inlineStr">
        <is>
          <t>10257</t>
        </is>
      </c>
      <c r="C3764" s="14" t="inlineStr">
        <is>
          <t>M/C 0723 (VERMELHO)</t>
        </is>
      </c>
      <c r="D3764" s="14" t="inlineStr">
        <is>
          <t>10 FURADEIRAS</t>
        </is>
      </c>
      <c r="E3764" s="14" t="n">
        <v>30006104</v>
      </c>
      <c r="F3764" s="14" t="inlineStr">
        <is>
          <t>MOLDURA ENCOSTO 445X280X15 MDF - CAD SANTIAGO NEW</t>
        </is>
      </c>
      <c r="G3764" s="14" t="inlineStr">
        <is>
          <t>10 FURADEIRAS</t>
        </is>
      </c>
      <c r="H3764" s="14" t="inlineStr">
        <is>
          <t>10 FURADEIRAS</t>
        </is>
      </c>
      <c r="I3764" s="9" t="inlineStr">
        <is>
          <t>10 FURADEIRAS</t>
        </is>
      </c>
      <c r="J3764" s="9" t="n">
        <v>386</v>
      </c>
      <c r="K3764" s="14" t="n"/>
      <c r="L3764" s="14" t="n"/>
      <c r="M3764" s="14" t="n"/>
      <c r="N3764" s="14" t="n">
        <v>46218</v>
      </c>
      <c r="O3764" s="14" t="n">
        <v>386</v>
      </c>
      <c r="P3764" s="14" t="n"/>
      <c r="Q3764" s="14" t="n"/>
      <c r="R3764" s="14" t="n"/>
      <c r="S3764" s="14" t="n"/>
      <c r="T3764" s="14">
        <f>IF(OR($J3764="",$O3764=""),"",$O3764/$J3764)</f>
        <v/>
      </c>
      <c r="U3764" s="14" t="inlineStr">
        <is>
          <t>Concluído</t>
        </is>
      </c>
      <c r="V3764" s="14" t="n"/>
      <c r="W3764" s="14" t="n"/>
      <c r="X3764" s="14" t="n"/>
      <c r="Y3764" s="14" t="n"/>
      <c r="Z3764" s="14" t="n"/>
      <c r="AA3764" s="11" t="n"/>
      <c r="AB3764" s="14">
        <f>B3764&amp;"|"&amp;I3764</f>
        <v/>
      </c>
      <c r="AC3764">
        <f>IF($B3764="","","|"&amp;SUBSTITUTE(TRIM(SUBSTITUTE(SUBSTITUTE(SUBSTITUTE(SUBSTITUTE(SUBSTITUTE(SUBSTITUTE(SUBSTITUTE(SUBSTITUTE(SUBSTITUTE(SUBSTITUTE(SUBSTITUTE(SUBSTITUTE(SUBSTITUTE(SUBSTITUTE(TRIM($B3764&amp;""),CHAR(10)," "),CHAR(13)," "),"."," "),";"," "),","," "),"/"," "),"+"," "),"-"," "),"  "," "),"  "," "),"  "," "),"  "," "),"  "," "),"  "," "))," ","|")&amp;"|")</f>
        <v/>
      </c>
      <c r="AD3764">
        <f>TRIM($I3764&amp;"")</f>
        <v/>
      </c>
    </row>
    <row r="3765" ht="36" customHeight="1">
      <c r="A3765" s="9" t="n">
        <v>46218</v>
      </c>
      <c r="B3765" s="14" t="inlineStr">
        <is>
          <t>10257</t>
        </is>
      </c>
      <c r="C3765" s="14" t="inlineStr">
        <is>
          <t>M/C 0723 (VERMELHO)</t>
        </is>
      </c>
      <c r="D3765" s="14" t="inlineStr">
        <is>
          <t>10 FURADEIRAS</t>
        </is>
      </c>
      <c r="E3765" s="14" t="n">
        <v>20052001</v>
      </c>
      <c r="F3765" s="14" t="inlineStr">
        <is>
          <t>(2-4) TRAVESSA 742X122X25 MDF - MESA ATHENAS</t>
        </is>
      </c>
      <c r="G3765" s="14" t="inlineStr">
        <is>
          <t>10 FURADEIRAS</t>
        </is>
      </c>
      <c r="H3765" s="14" t="inlineStr">
        <is>
          <t>10 FURADEIRAS</t>
        </is>
      </c>
      <c r="I3765" s="9" t="inlineStr">
        <is>
          <t>10 FURADEIRAS</t>
        </is>
      </c>
      <c r="J3765" s="9" t="n">
        <v>220</v>
      </c>
      <c r="K3765" s="14" t="n"/>
      <c r="L3765" s="14" t="n"/>
      <c r="M3765" s="14" t="n"/>
      <c r="N3765" s="14" t="n">
        <v>46218</v>
      </c>
      <c r="O3765" s="14" t="n">
        <v>220</v>
      </c>
      <c r="P3765" s="14" t="n"/>
      <c r="Q3765" s="14" t="n"/>
      <c r="R3765" s="14" t="n"/>
      <c r="S3765" s="14" t="n"/>
      <c r="T3765" s="14">
        <f>IF(OR($J3765="",$O3765=""),"",$O3765/$J3765)</f>
        <v/>
      </c>
      <c r="U3765" s="14" t="inlineStr">
        <is>
          <t>Concluído</t>
        </is>
      </c>
      <c r="V3765" s="14" t="n"/>
      <c r="W3765" s="14" t="n"/>
      <c r="X3765" s="14" t="n"/>
      <c r="Y3765" s="14" t="n"/>
      <c r="Z3765" s="14" t="n"/>
      <c r="AA3765" s="11" t="n"/>
      <c r="AB3765" s="14">
        <f>B3765&amp;"|"&amp;I3765</f>
        <v/>
      </c>
      <c r="AC3765">
        <f>IF($B3765="","","|"&amp;SUBSTITUTE(TRIM(SUBSTITUTE(SUBSTITUTE(SUBSTITUTE(SUBSTITUTE(SUBSTITUTE(SUBSTITUTE(SUBSTITUTE(SUBSTITUTE(SUBSTITUTE(SUBSTITUTE(SUBSTITUTE(SUBSTITUTE(SUBSTITUTE(SUBSTITUTE(TRIM($B3765&amp;""),CHAR(10)," "),CHAR(13)," "),"."," "),";"," "),","," "),"/"," "),"+"," "),"-"," "),"  "," "),"  "," "),"  "," "),"  "," "),"  "," "),"  "," "))," ","|")&amp;"|")</f>
        <v/>
      </c>
      <c r="AD3765">
        <f>TRIM($I3765&amp;"")</f>
        <v/>
      </c>
    </row>
    <row r="3766" ht="36" customHeight="1">
      <c r="A3766" s="9" t="n">
        <v>46218</v>
      </c>
      <c r="B3766" s="14" t="inlineStr">
        <is>
          <t>10257</t>
        </is>
      </c>
      <c r="C3766" s="14" t="inlineStr">
        <is>
          <t>M/C 0723 (VERMELHO)</t>
        </is>
      </c>
      <c r="D3766" s="14" t="inlineStr">
        <is>
          <t>10 FURADEIRAS</t>
        </is>
      </c>
      <c r="E3766" s="14" t="n">
        <v>20052002</v>
      </c>
      <c r="F3766" s="14" t="inlineStr">
        <is>
          <t>(5) BASE MAIOR 542X124X25 MDF - MESA ATHENAS</t>
        </is>
      </c>
      <c r="G3766" s="14" t="inlineStr">
        <is>
          <t>10 FURADEIRAS</t>
        </is>
      </c>
      <c r="H3766" s="14" t="inlineStr">
        <is>
          <t>10 FURADEIRAS</t>
        </is>
      </c>
      <c r="I3766" s="9" t="inlineStr">
        <is>
          <t>10 FURADEIRAS</t>
        </is>
      </c>
      <c r="J3766" s="9" t="n">
        <v>54</v>
      </c>
      <c r="K3766" s="14" t="n"/>
      <c r="L3766" s="14" t="n"/>
      <c r="M3766" s="14" t="n"/>
      <c r="N3766" s="14" t="n">
        <v>46218</v>
      </c>
      <c r="O3766" s="14" t="n">
        <v>54</v>
      </c>
      <c r="P3766" s="14" t="n"/>
      <c r="Q3766" s="14" t="n"/>
      <c r="R3766" s="14" t="n"/>
      <c r="S3766" s="14" t="n"/>
      <c r="T3766" s="14">
        <f>IF(OR($J3766="",$O3766=""),"",$O3766/$J3766)</f>
        <v/>
      </c>
      <c r="U3766" s="14" t="inlineStr">
        <is>
          <t>Concluído</t>
        </is>
      </c>
      <c r="V3766" s="14" t="n"/>
      <c r="W3766" s="14" t="n"/>
      <c r="X3766" s="14" t="n"/>
      <c r="Y3766" s="14" t="n"/>
      <c r="Z3766" s="14" t="n"/>
      <c r="AA3766" s="11" t="n"/>
      <c r="AB3766" s="14">
        <f>B3766&amp;"|"&amp;I3766</f>
        <v/>
      </c>
      <c r="AC3766">
        <f>IF($B3766="","","|"&amp;SUBSTITUTE(TRIM(SUBSTITUTE(SUBSTITUTE(SUBSTITUTE(SUBSTITUTE(SUBSTITUTE(SUBSTITUTE(SUBSTITUTE(SUBSTITUTE(SUBSTITUTE(SUBSTITUTE(SUBSTITUTE(SUBSTITUTE(SUBSTITUTE(SUBSTITUTE(TRIM($B3766&amp;""),CHAR(10)," "),CHAR(13)," "),"."," "),";"," "),","," "),"/"," "),"+"," "),"-"," "),"  "," "),"  "," "),"  "," "),"  "," "),"  "," "),"  "," "))," ","|")&amp;"|")</f>
        <v/>
      </c>
      <c r="AD3766">
        <f>TRIM($I3766&amp;"")</f>
        <v/>
      </c>
    </row>
    <row r="3767" ht="36" customHeight="1">
      <c r="A3767" s="9" t="n">
        <v>46218</v>
      </c>
      <c r="B3767" s="14" t="inlineStr">
        <is>
          <t>10257</t>
        </is>
      </c>
      <c r="C3767" s="14" t="inlineStr">
        <is>
          <t>M/C 0723 (VERMELHO)</t>
        </is>
      </c>
      <c r="D3767" s="14" t="inlineStr">
        <is>
          <t>10 FURADEIRAS</t>
        </is>
      </c>
      <c r="E3767" s="14" t="n">
        <v>20052003</v>
      </c>
      <c r="F3767" s="14" t="inlineStr">
        <is>
          <t>(6)BASE MENOR 386 (189)X124X25 MDF - MESA ATHENAS</t>
        </is>
      </c>
      <c r="G3767" s="14" t="inlineStr">
        <is>
          <t>10 FURADEIRAS</t>
        </is>
      </c>
      <c r="H3767" s="14" t="inlineStr">
        <is>
          <t>10 FURADEIRAS</t>
        </is>
      </c>
      <c r="I3767" s="9" t="inlineStr">
        <is>
          <t>10 FURADEIRAS</t>
        </is>
      </c>
      <c r="J3767" s="9" t="n">
        <v>108</v>
      </c>
      <c r="K3767" s="14" t="n"/>
      <c r="L3767" s="14" t="n"/>
      <c r="M3767" s="14" t="n"/>
      <c r="N3767" s="14" t="n">
        <v>46218</v>
      </c>
      <c r="O3767" s="14" t="n">
        <v>108</v>
      </c>
      <c r="P3767" s="14" t="n"/>
      <c r="Q3767" s="14" t="n"/>
      <c r="R3767" s="14" t="n"/>
      <c r="S3767" s="14" t="n"/>
      <c r="T3767" s="14">
        <f>IF(OR($J3767="",$O3767=""),"",$O3767/$J3767)</f>
        <v/>
      </c>
      <c r="U3767" s="14" t="inlineStr">
        <is>
          <t>Concluído</t>
        </is>
      </c>
      <c r="V3767" s="14" t="n"/>
      <c r="W3767" s="14" t="n"/>
      <c r="X3767" s="14" t="n"/>
      <c r="Y3767" s="14" t="n"/>
      <c r="Z3767" s="14" t="n"/>
      <c r="AA3767" s="11" t="n"/>
      <c r="AB3767" s="14">
        <f>B3767&amp;"|"&amp;I3767</f>
        <v/>
      </c>
      <c r="AC3767">
        <f>IF($B3767="","","|"&amp;SUBSTITUTE(TRIM(SUBSTITUTE(SUBSTITUTE(SUBSTITUTE(SUBSTITUTE(SUBSTITUTE(SUBSTITUTE(SUBSTITUTE(SUBSTITUTE(SUBSTITUTE(SUBSTITUTE(SUBSTITUTE(SUBSTITUTE(SUBSTITUTE(SUBSTITUTE(TRIM($B3767&amp;""),CHAR(10)," "),CHAR(13)," "),"."," "),";"," "),","," "),"/"," "),"+"," "),"-"," "),"  "," "),"  "," "),"  "," "),"  "," "),"  "," "),"  "," "))," ","|")&amp;"|")</f>
        <v/>
      </c>
      <c r="AD3767">
        <f>TRIM($I3767&amp;"")</f>
        <v/>
      </c>
    </row>
    <row r="3768" ht="36" customHeight="1">
      <c r="A3768" s="9" t="n">
        <v>46218</v>
      </c>
      <c r="B3768" s="14" t="inlineStr">
        <is>
          <t>10257</t>
        </is>
      </c>
      <c r="C3768" s="14" t="inlineStr">
        <is>
          <t>M/C 0723 (VERMELHO)</t>
        </is>
      </c>
      <c r="D3768" s="14" t="inlineStr">
        <is>
          <t>10 FURADEIRAS</t>
        </is>
      </c>
      <c r="E3768" s="14" t="n">
        <v>20052202</v>
      </c>
      <c r="F3768" s="14" t="inlineStr">
        <is>
          <t>(5) BASE MAIOR 742X124X25 MDF - MESA ATHENAS 1,20</t>
        </is>
      </c>
      <c r="G3768" s="14" t="inlineStr">
        <is>
          <t>10 FURADEIRAS</t>
        </is>
      </c>
      <c r="H3768" s="14" t="inlineStr">
        <is>
          <t>10 FURADEIRAS</t>
        </is>
      </c>
      <c r="I3768" s="9" t="inlineStr">
        <is>
          <t>10 FURADEIRAS</t>
        </is>
      </c>
      <c r="J3768" s="9" t="n">
        <v>1</v>
      </c>
      <c r="K3768" s="14" t="n"/>
      <c r="L3768" s="14" t="n"/>
      <c r="M3768" s="14" t="n"/>
      <c r="N3768" s="14" t="n">
        <v>46218</v>
      </c>
      <c r="O3768" s="14" t="n">
        <v>1</v>
      </c>
      <c r="P3768" s="14" t="n"/>
      <c r="Q3768" s="14" t="n"/>
      <c r="R3768" s="14" t="n"/>
      <c r="S3768" s="14" t="n"/>
      <c r="T3768" s="14">
        <f>IF(OR($J3768="",$O3768=""),"",$O3768/$J3768)</f>
        <v/>
      </c>
      <c r="U3768" s="14" t="inlineStr">
        <is>
          <t>Concluído</t>
        </is>
      </c>
      <c r="V3768" s="14" t="n"/>
      <c r="W3768" s="14" t="n"/>
      <c r="X3768" s="14" t="n"/>
      <c r="Y3768" s="14" t="n"/>
      <c r="Z3768" s="14" t="n"/>
      <c r="AA3768" s="11" t="n"/>
      <c r="AB3768" s="14">
        <f>B3768&amp;"|"&amp;I3768</f>
        <v/>
      </c>
      <c r="AC3768">
        <f>IF($B3768="","","|"&amp;SUBSTITUTE(TRIM(SUBSTITUTE(SUBSTITUTE(SUBSTITUTE(SUBSTITUTE(SUBSTITUTE(SUBSTITUTE(SUBSTITUTE(SUBSTITUTE(SUBSTITUTE(SUBSTITUTE(SUBSTITUTE(SUBSTITUTE(SUBSTITUTE(SUBSTITUTE(TRIM($B3768&amp;""),CHAR(10)," "),CHAR(13)," "),"."," "),";"," "),","," "),"/"," "),"+"," "),"-"," "),"  "," "),"  "," "),"  "," "),"  "," "),"  "," "),"  "," "))," ","|")&amp;"|")</f>
        <v/>
      </c>
      <c r="AD3768">
        <f>TRIM($I3768&amp;"")</f>
        <v/>
      </c>
    </row>
    <row r="3769" ht="36" customHeight="1">
      <c r="A3769" s="9" t="n">
        <v>46218</v>
      </c>
      <c r="B3769" s="14" t="inlineStr">
        <is>
          <t>10257</t>
        </is>
      </c>
      <c r="C3769" s="14" t="inlineStr">
        <is>
          <t>M/C 0723 (VERMELHO)</t>
        </is>
      </c>
      <c r="D3769" s="14" t="inlineStr">
        <is>
          <t>10 FURADEIRAS</t>
        </is>
      </c>
      <c r="E3769" s="14" t="n">
        <v>20052203</v>
      </c>
      <c r="F3769" s="14" t="inlineStr">
        <is>
          <t>(6)BASE MENOR 446(220)X124X25 MDF-MESA ATHENAS1,20</t>
        </is>
      </c>
      <c r="G3769" s="14" t="inlineStr">
        <is>
          <t>10 FURADEIRAS</t>
        </is>
      </c>
      <c r="H3769" s="14" t="inlineStr">
        <is>
          <t>10 FURADEIRAS</t>
        </is>
      </c>
      <c r="I3769" s="9" t="inlineStr">
        <is>
          <t>10 FURADEIRAS</t>
        </is>
      </c>
      <c r="J3769" s="9" t="n">
        <v>2</v>
      </c>
      <c r="K3769" s="14" t="n"/>
      <c r="L3769" s="14" t="n"/>
      <c r="M3769" s="14" t="n"/>
      <c r="N3769" s="14" t="n">
        <v>46218</v>
      </c>
      <c r="O3769" s="14" t="n">
        <v>2</v>
      </c>
      <c r="P3769" s="14" t="n"/>
      <c r="Q3769" s="14" t="n"/>
      <c r="R3769" s="14" t="n"/>
      <c r="S3769" s="14" t="n"/>
      <c r="T3769" s="14">
        <f>IF(OR($J3769="",$O3769=""),"",$O3769/$J3769)</f>
        <v/>
      </c>
      <c r="U3769" s="14" t="inlineStr">
        <is>
          <t>Concluído</t>
        </is>
      </c>
      <c r="V3769" s="14" t="n"/>
      <c r="W3769" s="14" t="n"/>
      <c r="X3769" s="14" t="n"/>
      <c r="Y3769" s="14" t="n"/>
      <c r="Z3769" s="14" t="n"/>
      <c r="AA3769" s="11" t="n"/>
      <c r="AB3769" s="14">
        <f>B3769&amp;"|"&amp;I3769</f>
        <v/>
      </c>
      <c r="AC3769">
        <f>IF($B3769="","","|"&amp;SUBSTITUTE(TRIM(SUBSTITUTE(SUBSTITUTE(SUBSTITUTE(SUBSTITUTE(SUBSTITUTE(SUBSTITUTE(SUBSTITUTE(SUBSTITUTE(SUBSTITUTE(SUBSTITUTE(SUBSTITUTE(SUBSTITUTE(SUBSTITUTE(SUBSTITUTE(TRIM($B3769&amp;""),CHAR(10)," "),CHAR(13)," "),"."," "),";"," "),","," "),"/"," "),"+"," "),"-"," "),"  "," "),"  "," "),"  "," "),"  "," "),"  "," "),"  "," "))," ","|")&amp;"|")</f>
        <v/>
      </c>
      <c r="AD3769">
        <f>TRIM($I3769&amp;"")</f>
        <v/>
      </c>
    </row>
    <row r="3770" ht="36" customHeight="1">
      <c r="A3770" s="9" t="n">
        <v>46218</v>
      </c>
      <c r="B3770" s="14" t="inlineStr">
        <is>
          <t>10257</t>
        </is>
      </c>
      <c r="C3770" s="14" t="inlineStr">
        <is>
          <t>M/C 0723 (VERMELHO)</t>
        </is>
      </c>
      <c r="D3770" s="14" t="inlineStr">
        <is>
          <t>10 FURADEIRAS</t>
        </is>
      </c>
      <c r="E3770" s="14" t="n">
        <v>30009703</v>
      </c>
      <c r="F3770" s="14" t="inlineStr">
        <is>
          <t>ESPALDAR 390X40(911)X25 MDF (24) - CADEIRA GRECIA</t>
        </is>
      </c>
      <c r="G3770" s="14" t="inlineStr">
        <is>
          <t>10 FURADEIRAS</t>
        </is>
      </c>
      <c r="H3770" s="14" t="inlineStr">
        <is>
          <t>10 FURADEIRAS</t>
        </is>
      </c>
      <c r="I3770" s="9" t="inlineStr">
        <is>
          <t>10 FURADEIRAS</t>
        </is>
      </c>
      <c r="J3770" s="9" t="n">
        <v>70</v>
      </c>
      <c r="K3770" s="14" t="n"/>
      <c r="L3770" s="14" t="n"/>
      <c r="M3770" s="14" t="n"/>
      <c r="N3770" s="14" t="n">
        <v>46218</v>
      </c>
      <c r="O3770" s="14" t="n">
        <v>70</v>
      </c>
      <c r="P3770" s="14" t="n"/>
      <c r="Q3770" s="14" t="n"/>
      <c r="R3770" s="14" t="n"/>
      <c r="S3770" s="14" t="n"/>
      <c r="T3770" s="14">
        <f>IF(OR($J3770="",$O3770=""),"",$O3770/$J3770)</f>
        <v/>
      </c>
      <c r="U3770" s="14" t="inlineStr">
        <is>
          <t>Concluído</t>
        </is>
      </c>
      <c r="V3770" s="14" t="n"/>
      <c r="W3770" s="14" t="n"/>
      <c r="X3770" s="14" t="n"/>
      <c r="Y3770" s="14" t="n"/>
      <c r="Z3770" s="14" t="n"/>
      <c r="AA3770" s="11" t="n"/>
      <c r="AB3770" s="14">
        <f>B3770&amp;"|"&amp;I3770</f>
        <v/>
      </c>
      <c r="AC3770">
        <f>IF($B3770="","","|"&amp;SUBSTITUTE(TRIM(SUBSTITUTE(SUBSTITUTE(SUBSTITUTE(SUBSTITUTE(SUBSTITUTE(SUBSTITUTE(SUBSTITUTE(SUBSTITUTE(SUBSTITUTE(SUBSTITUTE(SUBSTITUTE(SUBSTITUTE(SUBSTITUTE(SUBSTITUTE(TRIM($B3770&amp;""),CHAR(10)," "),CHAR(13)," "),"."," "),";"," "),","," "),"/"," "),"+"," "),"-"," "),"  "," "),"  "," "),"  "," "),"  "," "),"  "," "),"  "," "))," ","|")&amp;"|")</f>
        <v/>
      </c>
      <c r="AD3770">
        <f>TRIM($I3770&amp;"")</f>
        <v/>
      </c>
    </row>
    <row r="3771" ht="36" customHeight="1">
      <c r="A3771" s="9" t="n">
        <v>46218</v>
      </c>
      <c r="B3771" s="14" t="inlineStr">
        <is>
          <t>10257</t>
        </is>
      </c>
      <c r="C3771" s="14" t="inlineStr">
        <is>
          <t>M/C 0723 (VERMELHO)</t>
        </is>
      </c>
      <c r="D3771" s="14" t="inlineStr">
        <is>
          <t>10 FURADEIRAS</t>
        </is>
      </c>
      <c r="E3771" s="14" t="n">
        <v>30124002</v>
      </c>
      <c r="F3771" s="14" t="inlineStr">
        <is>
          <t>PE MENOR 750X680X25 MDF - BASE DUBLIN</t>
        </is>
      </c>
      <c r="G3771" s="14" t="inlineStr">
        <is>
          <t>10 FURADEIRAS</t>
        </is>
      </c>
      <c r="H3771" s="14" t="inlineStr">
        <is>
          <t>10 FURADEIRAS</t>
        </is>
      </c>
      <c r="I3771" s="9" t="inlineStr">
        <is>
          <t>10 FURADEIRAS</t>
        </is>
      </c>
      <c r="J3771" s="9" t="n">
        <v>2</v>
      </c>
      <c r="K3771" s="14" t="n"/>
      <c r="L3771" s="14" t="n"/>
      <c r="M3771" s="14" t="n"/>
      <c r="N3771" s="14" t="n">
        <v>46218</v>
      </c>
      <c r="O3771" s="14" t="n">
        <v>2</v>
      </c>
      <c r="P3771" s="14" t="n"/>
      <c r="Q3771" s="14" t="n"/>
      <c r="R3771" s="14" t="n"/>
      <c r="S3771" s="14" t="n"/>
      <c r="T3771" s="14">
        <f>IF(OR($J3771="",$O3771=""),"",$O3771/$J3771)</f>
        <v/>
      </c>
      <c r="U3771" s="14" t="inlineStr">
        <is>
          <t>Concluído</t>
        </is>
      </c>
      <c r="V3771" s="14" t="n"/>
      <c r="W3771" s="14" t="n"/>
      <c r="X3771" s="14" t="n"/>
      <c r="Y3771" s="14" t="n"/>
      <c r="Z3771" s="14" t="n"/>
      <c r="AA3771" s="11" t="n"/>
      <c r="AB3771" s="14">
        <f>B3771&amp;"|"&amp;I3771</f>
        <v/>
      </c>
      <c r="AC3771">
        <f>IF($B3771="","","|"&amp;SUBSTITUTE(TRIM(SUBSTITUTE(SUBSTITUTE(SUBSTITUTE(SUBSTITUTE(SUBSTITUTE(SUBSTITUTE(SUBSTITUTE(SUBSTITUTE(SUBSTITUTE(SUBSTITUTE(SUBSTITUTE(SUBSTITUTE(SUBSTITUTE(SUBSTITUTE(TRIM($B3771&amp;""),CHAR(10)," "),CHAR(13)," "),"."," "),";"," "),","," "),"/"," "),"+"," "),"-"," "),"  "," "),"  "," "),"  "," "),"  "," "),"  "," "),"  "," "))," ","|")&amp;"|")</f>
        <v/>
      </c>
      <c r="AD3771">
        <f>TRIM($I3771&amp;"")</f>
        <v/>
      </c>
    </row>
    <row r="3772" ht="36" customHeight="1">
      <c r="A3772" s="9" t="n">
        <v>46218</v>
      </c>
      <c r="B3772" s="14" t="inlineStr">
        <is>
          <t>10257</t>
        </is>
      </c>
      <c r="C3772" s="14" t="inlineStr">
        <is>
          <t>M/C 0723 (VERMELHO)</t>
        </is>
      </c>
      <c r="D3772" s="14" t="inlineStr">
        <is>
          <t>10 FURADEIRAS</t>
        </is>
      </c>
      <c r="E3772" s="14" t="n">
        <v>30126001</v>
      </c>
      <c r="F3772" s="14" t="inlineStr">
        <is>
          <t>PE MAIOR 1000X750X25 MDF - BASE DUBLIN 1,60</t>
        </is>
      </c>
      <c r="G3772" s="14" t="inlineStr">
        <is>
          <t>10 FURADEIRAS</t>
        </is>
      </c>
      <c r="H3772" s="14" t="inlineStr">
        <is>
          <t>10 FURADEIRAS</t>
        </is>
      </c>
      <c r="I3772" s="9" t="inlineStr">
        <is>
          <t>10 FURADEIRAS</t>
        </is>
      </c>
      <c r="J3772" s="9" t="n">
        <v>2</v>
      </c>
      <c r="K3772" s="14" t="n"/>
      <c r="L3772" s="14" t="n"/>
      <c r="M3772" s="14" t="n"/>
      <c r="N3772" s="14" t="n">
        <v>46218</v>
      </c>
      <c r="O3772" s="14" t="n">
        <v>2</v>
      </c>
      <c r="P3772" s="14" t="n"/>
      <c r="Q3772" s="14" t="n"/>
      <c r="R3772" s="14" t="n"/>
      <c r="S3772" s="14" t="n"/>
      <c r="T3772" s="14">
        <f>IF(OR($J3772="",$O3772=""),"",$O3772/$J3772)</f>
        <v/>
      </c>
      <c r="U3772" s="14" t="inlineStr">
        <is>
          <t>Concluído</t>
        </is>
      </c>
      <c r="V3772" s="14" t="n"/>
      <c r="W3772" s="14" t="n"/>
      <c r="X3772" s="14" t="n"/>
      <c r="Y3772" s="14" t="n"/>
      <c r="Z3772" s="14" t="n"/>
      <c r="AA3772" s="11" t="n"/>
      <c r="AB3772" s="14">
        <f>B3772&amp;"|"&amp;I3772</f>
        <v/>
      </c>
      <c r="AC3772">
        <f>IF($B3772="","","|"&amp;SUBSTITUTE(TRIM(SUBSTITUTE(SUBSTITUTE(SUBSTITUTE(SUBSTITUTE(SUBSTITUTE(SUBSTITUTE(SUBSTITUTE(SUBSTITUTE(SUBSTITUTE(SUBSTITUTE(SUBSTITUTE(SUBSTITUTE(SUBSTITUTE(SUBSTITUTE(TRIM($B3772&amp;""),CHAR(10)," "),CHAR(13)," "),"."," "),";"," "),","," "),"/"," "),"+"," "),"-"," "),"  "," "),"  "," "),"  "," "),"  "," "),"  "," "),"  "," "))," ","|")&amp;"|")</f>
        <v/>
      </c>
      <c r="AD3772">
        <f>TRIM($I3772&amp;"")</f>
        <v/>
      </c>
    </row>
    <row r="3773" ht="48" customHeight="1">
      <c r="A3773" s="9" t="n">
        <v>46220</v>
      </c>
      <c r="B3773" s="14" t="inlineStr">
        <is>
          <t>10257</t>
        </is>
      </c>
      <c r="C3773" s="14" t="inlineStr">
        <is>
          <t>M/C 0723 (VERMELHO)</t>
        </is>
      </c>
      <c r="D3773" s="14" t="inlineStr">
        <is>
          <t>33 MONTAGEM CADEIRA</t>
        </is>
      </c>
      <c r="E3773" s="14" t="n">
        <v>30001322</v>
      </c>
      <c r="F3773" s="14" t="inlineStr">
        <is>
          <t>TRA CENT 360X56(911)X25 MDP (14PÇS) - PÉ INT MILÃO</t>
        </is>
      </c>
      <c r="G3773" s="14" t="inlineStr">
        <is>
          <t>33 MONTAGEM CADEIRA</t>
        </is>
      </c>
      <c r="H3773" s="14" t="inlineStr">
        <is>
          <t>33 MONTAGEM CADEIRA</t>
        </is>
      </c>
      <c r="I3773" s="9" t="inlineStr">
        <is>
          <t>33 MONTAGEM CADEIRA</t>
        </is>
      </c>
      <c r="J3773" s="9" t="n">
        <v>70</v>
      </c>
      <c r="K3773" s="14" t="n"/>
      <c r="L3773" s="14" t="n"/>
      <c r="M3773" s="14" t="n"/>
      <c r="N3773" s="14" t="n"/>
      <c r="O3773" s="14" t="n"/>
      <c r="P3773" s="14" t="n"/>
      <c r="Q3773" s="14" t="n"/>
      <c r="R3773" s="14" t="n"/>
      <c r="S3773" s="14" t="n"/>
      <c r="T3773" s="14" t="n"/>
      <c r="U3773" s="14" t="n"/>
      <c r="V3773" s="14" t="n"/>
      <c r="W3773" s="14" t="n"/>
      <c r="X3773" s="14" t="n"/>
      <c r="Y3773" s="14" t="n"/>
      <c r="Z3773" s="14" t="n"/>
      <c r="AA3773" s="11" t="n"/>
      <c r="AB3773" s="14">
        <f>B3773&amp;"|"&amp;I3773</f>
        <v/>
      </c>
      <c r="AC3773">
        <f>IF($B3773="","","|"&amp;SUBSTITUTE(TRIM(SUBSTITUTE(SUBSTITUTE(SUBSTITUTE(SUBSTITUTE(SUBSTITUTE(SUBSTITUTE(SUBSTITUTE(SUBSTITUTE(SUBSTITUTE(SUBSTITUTE(SUBSTITUTE(SUBSTITUTE(SUBSTITUTE(SUBSTITUTE(TRIM($B3773&amp;""),CHAR(10)," "),CHAR(13)," "),"."," "),";"," "),","," "),"/"," "),"+"," "),"-"," "),"  "," "),"  "," "),"  "," "),"  "," "),"  "," "),"  "," "))," ","|")&amp;"|")</f>
        <v/>
      </c>
      <c r="AD3773">
        <f>TRIM($I3773&amp;"")</f>
        <v/>
      </c>
    </row>
    <row r="3774" ht="48" customHeight="1">
      <c r="A3774" s="9" t="n">
        <v>46220</v>
      </c>
      <c r="B3774" s="14" t="inlineStr">
        <is>
          <t>10257</t>
        </is>
      </c>
      <c r="C3774" s="14" t="inlineStr">
        <is>
          <t>M/C 0723 (VERMELHO)</t>
        </is>
      </c>
      <c r="D3774" s="14" t="inlineStr">
        <is>
          <t>33 MONTAGEM CADEIRA</t>
        </is>
      </c>
      <c r="E3774" s="14" t="n">
        <v>30001213</v>
      </c>
      <c r="F3774" s="14" t="inlineStr">
        <is>
          <t>ASSENTO ESTOFADO - CADEIRA PÉ INTEIRO</t>
        </is>
      </c>
      <c r="G3774" s="14" t="inlineStr">
        <is>
          <t>33 MONTAGEM CADEIRA</t>
        </is>
      </c>
      <c r="H3774" s="14" t="inlineStr">
        <is>
          <t>33 MONTAGEM CADEIRA</t>
        </is>
      </c>
      <c r="I3774" s="9" t="inlineStr">
        <is>
          <t>33 MONTAGEM CADEIRA</t>
        </is>
      </c>
      <c r="J3774" s="9" t="n">
        <v>366</v>
      </c>
      <c r="K3774" s="14" t="n"/>
      <c r="L3774" s="14" t="n"/>
      <c r="M3774" s="14" t="n"/>
      <c r="N3774" s="14" t="n"/>
      <c r="O3774" s="14" t="n"/>
      <c r="P3774" s="14" t="n"/>
      <c r="Q3774" s="14" t="n"/>
      <c r="R3774" s="14" t="n"/>
      <c r="S3774" s="14" t="n"/>
      <c r="T3774" s="14" t="n"/>
      <c r="U3774" s="14" t="n"/>
      <c r="V3774" s="14" t="n"/>
      <c r="W3774" s="14" t="n"/>
      <c r="X3774" s="14" t="n"/>
      <c r="Y3774" s="14" t="n"/>
      <c r="Z3774" s="14" t="n"/>
      <c r="AA3774" s="11" t="n"/>
      <c r="AB3774" s="14">
        <f>B3774&amp;"|"&amp;I3774</f>
        <v/>
      </c>
      <c r="AC3774">
        <f>IF($B3774="","","|"&amp;SUBSTITUTE(TRIM(SUBSTITUTE(SUBSTITUTE(SUBSTITUTE(SUBSTITUTE(SUBSTITUTE(SUBSTITUTE(SUBSTITUTE(SUBSTITUTE(SUBSTITUTE(SUBSTITUTE(SUBSTITUTE(SUBSTITUTE(SUBSTITUTE(SUBSTITUTE(TRIM($B3774&amp;""),CHAR(10)," "),CHAR(13)," "),"."," "),";"," "),","," "),"/"," "),"+"," "),"-"," "),"  "," "),"  "," "),"  "," "),"  "," "),"  "," "),"  "," "))," ","|")&amp;"|")</f>
        <v/>
      </c>
      <c r="AD3774">
        <f>TRIM($I3774&amp;"")</f>
        <v/>
      </c>
    </row>
    <row r="3775" ht="48" customHeight="1">
      <c r="A3775" s="9" t="n">
        <v>46220</v>
      </c>
      <c r="B3775" s="14" t="inlineStr">
        <is>
          <t>10257</t>
        </is>
      </c>
      <c r="C3775" s="14" t="inlineStr">
        <is>
          <t>M/C 0723 (VERMELHO)</t>
        </is>
      </c>
      <c r="D3775" s="14" t="inlineStr">
        <is>
          <t>33 MONTAGEM CADEIRA</t>
        </is>
      </c>
      <c r="E3775" s="14" t="n">
        <v>30001320</v>
      </c>
      <c r="F3775" s="14" t="inlineStr">
        <is>
          <t>ENCOSTO ESTOFADO BORD - CADEIRA MILÃO PÉ INTEIRO</t>
        </is>
      </c>
      <c r="G3775" s="14" t="inlineStr">
        <is>
          <t>33 MONTAGEM CADEIRA</t>
        </is>
      </c>
      <c r="H3775" s="14" t="inlineStr">
        <is>
          <t>33 MONTAGEM CADEIRA</t>
        </is>
      </c>
      <c r="I3775" s="9" t="inlineStr">
        <is>
          <t>33 MONTAGEM CADEIRA</t>
        </is>
      </c>
      <c r="J3775" s="9" t="n">
        <v>70</v>
      </c>
      <c r="K3775" s="14" t="n"/>
      <c r="L3775" s="14" t="n"/>
      <c r="M3775" s="14" t="n"/>
      <c r="N3775" s="14" t="n"/>
      <c r="O3775" s="14" t="n"/>
      <c r="P3775" s="14" t="n"/>
      <c r="Q3775" s="14" t="n"/>
      <c r="R3775" s="14" t="n"/>
      <c r="S3775" s="14" t="n"/>
      <c r="T3775" s="14" t="n"/>
      <c r="U3775" s="14" t="n"/>
      <c r="V3775" s="14" t="n"/>
      <c r="W3775" s="14" t="n"/>
      <c r="X3775" s="14" t="n"/>
      <c r="Y3775" s="14" t="n"/>
      <c r="Z3775" s="14" t="n"/>
      <c r="AA3775" s="11" t="n"/>
      <c r="AB3775" s="14">
        <f>B3775&amp;"|"&amp;I3775</f>
        <v/>
      </c>
      <c r="AC3775">
        <f>IF($B3775="","","|"&amp;SUBSTITUTE(TRIM(SUBSTITUTE(SUBSTITUTE(SUBSTITUTE(SUBSTITUTE(SUBSTITUTE(SUBSTITUTE(SUBSTITUTE(SUBSTITUTE(SUBSTITUTE(SUBSTITUTE(SUBSTITUTE(SUBSTITUTE(SUBSTITUTE(SUBSTITUTE(TRIM($B3775&amp;""),CHAR(10)," "),CHAR(13)," "),"."," "),";"," "),","," "),"/"," "),"+"," "),"-"," "),"  "," "),"  "," "),"  "," "),"  "," "),"  "," "),"  "," "))," ","|")&amp;"|")</f>
        <v/>
      </c>
      <c r="AD3775">
        <f>TRIM($I3775&amp;"")</f>
        <v/>
      </c>
    </row>
    <row r="3776" ht="48" customHeight="1">
      <c r="A3776" s="9" t="n">
        <v>46220</v>
      </c>
      <c r="B3776" s="14" t="inlineStr">
        <is>
          <t>10257</t>
        </is>
      </c>
      <c r="C3776" s="14" t="inlineStr">
        <is>
          <t>M/C 0723 (VERMELHO)</t>
        </is>
      </c>
      <c r="D3776" s="14" t="inlineStr">
        <is>
          <t>33 MONTAGEM CADEIRA</t>
        </is>
      </c>
      <c r="E3776" s="14" t="n">
        <v>30001412</v>
      </c>
      <c r="F3776" s="14" t="inlineStr">
        <is>
          <t>ENCOSTO ESTOFADO MENOR - CADEIRA PÉ INTEIRO</t>
        </is>
      </c>
      <c r="G3776" s="14" t="inlineStr">
        <is>
          <t>33 MONTAGEM CADEIRA</t>
        </is>
      </c>
      <c r="H3776" s="14" t="inlineStr">
        <is>
          <t>33 MONTAGEM CADEIRA</t>
        </is>
      </c>
      <c r="I3776" s="9" t="inlineStr">
        <is>
          <t>33 MONTAGEM CADEIRA</t>
        </is>
      </c>
      <c r="J3776" s="9" t="n">
        <v>284</v>
      </c>
      <c r="K3776" s="14" t="n"/>
      <c r="L3776" s="14" t="n"/>
      <c r="M3776" s="14" t="n"/>
      <c r="N3776" s="14" t="n"/>
      <c r="O3776" s="14" t="n"/>
      <c r="P3776" s="14" t="n"/>
      <c r="Q3776" s="14" t="n"/>
      <c r="R3776" s="14" t="n"/>
      <c r="S3776" s="14" t="n"/>
      <c r="T3776" s="14" t="n"/>
      <c r="U3776" s="14" t="n"/>
      <c r="V3776" s="14" t="n"/>
      <c r="W3776" s="14" t="n"/>
      <c r="X3776" s="14" t="n"/>
      <c r="Y3776" s="14" t="n"/>
      <c r="Z3776" s="14" t="n"/>
      <c r="AA3776" s="11" t="n"/>
      <c r="AB3776" s="14">
        <f>B3776&amp;"|"&amp;I3776</f>
        <v/>
      </c>
      <c r="AC3776">
        <f>IF($B3776="","","|"&amp;SUBSTITUTE(TRIM(SUBSTITUTE(SUBSTITUTE(SUBSTITUTE(SUBSTITUTE(SUBSTITUTE(SUBSTITUTE(SUBSTITUTE(SUBSTITUTE(SUBSTITUTE(SUBSTITUTE(SUBSTITUTE(SUBSTITUTE(SUBSTITUTE(SUBSTITUTE(TRIM($B3776&amp;""),CHAR(10)," "),CHAR(13)," "),"."," "),";"," "),","," "),"/"," "),"+"," "),"-"," "),"  "," "),"  "," "),"  "," "),"  "," "),"  "," "),"  "," "))," ","|")&amp;"|")</f>
        <v/>
      </c>
      <c r="AD3776">
        <f>TRIM($I3776&amp;"")</f>
        <v/>
      </c>
    </row>
    <row r="3777" ht="48" customHeight="1">
      <c r="A3777" s="9" t="n">
        <v>46220</v>
      </c>
      <c r="B3777" s="14" t="inlineStr">
        <is>
          <t>10257</t>
        </is>
      </c>
      <c r="C3777" s="14" t="inlineStr">
        <is>
          <t>M/C 0723 (VERMELHO)</t>
        </is>
      </c>
      <c r="D3777" s="14" t="inlineStr">
        <is>
          <t>33 MONTAGEM CADEIRA</t>
        </is>
      </c>
      <c r="E3777" s="14" t="n">
        <v>30003920</v>
      </c>
      <c r="F3777" s="14" t="inlineStr">
        <is>
          <t>ENCOSTO ESTOFADO - CAD TRENTO</t>
        </is>
      </c>
      <c r="G3777" s="14" t="inlineStr">
        <is>
          <t>33 MONTAGEM CADEIRA</t>
        </is>
      </c>
      <c r="H3777" s="14" t="inlineStr">
        <is>
          <t>33 MONTAGEM CADEIRA</t>
        </is>
      </c>
      <c r="I3777" s="9" t="inlineStr">
        <is>
          <t>33 MONTAGEM CADEIRA</t>
        </is>
      </c>
      <c r="J3777" s="9" t="n">
        <v>16</v>
      </c>
      <c r="K3777" s="14" t="n"/>
      <c r="L3777" s="14" t="n"/>
      <c r="M3777" s="14" t="n"/>
      <c r="N3777" s="14" t="n"/>
      <c r="O3777" s="14" t="n"/>
      <c r="P3777" s="14" t="n"/>
      <c r="Q3777" s="14" t="n"/>
      <c r="R3777" s="14" t="n"/>
      <c r="S3777" s="14" t="n"/>
      <c r="T3777" s="14" t="n"/>
      <c r="U3777" s="14" t="n"/>
      <c r="V3777" s="14" t="n"/>
      <c r="W3777" s="14" t="n"/>
      <c r="X3777" s="14" t="n"/>
      <c r="Y3777" s="14" t="n"/>
      <c r="Z3777" s="14" t="n"/>
      <c r="AA3777" s="11" t="n"/>
      <c r="AB3777" s="14">
        <f>B3777&amp;"|"&amp;I3777</f>
        <v/>
      </c>
      <c r="AC3777">
        <f>IF($B3777="","","|"&amp;SUBSTITUTE(TRIM(SUBSTITUTE(SUBSTITUTE(SUBSTITUTE(SUBSTITUTE(SUBSTITUTE(SUBSTITUTE(SUBSTITUTE(SUBSTITUTE(SUBSTITUTE(SUBSTITUTE(SUBSTITUTE(SUBSTITUTE(SUBSTITUTE(SUBSTITUTE(TRIM($B3777&amp;""),CHAR(10)," "),CHAR(13)," "),"."," "),";"," "),","," "),"/"," "),"+"," "),"-"," "),"  "," "),"  "," "),"  "," "),"  "," "),"  "," "),"  "," "))," ","|")&amp;"|")</f>
        <v/>
      </c>
      <c r="AD3777">
        <f>TRIM($I3777&amp;"")</f>
        <v/>
      </c>
    </row>
    <row r="3778" ht="48" customHeight="1">
      <c r="A3778" s="9" t="n">
        <v>46220</v>
      </c>
      <c r="B3778" s="14" t="inlineStr">
        <is>
          <t>10257</t>
        </is>
      </c>
      <c r="C3778" s="14" t="inlineStr">
        <is>
          <t>M/C 0723 (VERMELHO)</t>
        </is>
      </c>
      <c r="D3778" s="14" t="inlineStr">
        <is>
          <t>33 MONTAGEM CADEIRA</t>
        </is>
      </c>
      <c r="E3778" s="14" t="n">
        <v>30001201</v>
      </c>
      <c r="F3778" s="14" t="inlineStr">
        <is>
          <t>PE TRASEIRO 980X65(911)X25 MDF (11PCS)- CAD PE INT</t>
        </is>
      </c>
      <c r="G3778" s="14" t="inlineStr">
        <is>
          <t>33 MONTAGEM CADEIRA</t>
        </is>
      </c>
      <c r="H3778" s="14" t="inlineStr">
        <is>
          <t>33 MONTAGEM CADEIRA</t>
        </is>
      </c>
      <c r="I3778" s="9" t="inlineStr">
        <is>
          <t>33 MONTAGEM CADEIRA</t>
        </is>
      </c>
      <c r="J3778" s="9" t="n">
        <v>140</v>
      </c>
      <c r="K3778" s="14" t="n"/>
      <c r="L3778" s="14" t="n"/>
      <c r="M3778" s="14" t="n"/>
      <c r="N3778" s="14" t="n"/>
      <c r="O3778" s="14" t="n"/>
      <c r="P3778" s="14" t="n"/>
      <c r="Q3778" s="14" t="n"/>
      <c r="R3778" s="14" t="n"/>
      <c r="S3778" s="14" t="n"/>
      <c r="T3778" s="14" t="n"/>
      <c r="U3778" s="14" t="n"/>
      <c r="V3778" s="14" t="n"/>
      <c r="W3778" s="14" t="n"/>
      <c r="X3778" s="14" t="n"/>
      <c r="Y3778" s="14" t="n"/>
      <c r="Z3778" s="14" t="n"/>
      <c r="AA3778" s="11" t="n"/>
      <c r="AB3778" s="14">
        <f>B3778&amp;"|"&amp;I3778</f>
        <v/>
      </c>
      <c r="AC3778">
        <f>IF($B3778="","","|"&amp;SUBSTITUTE(TRIM(SUBSTITUTE(SUBSTITUTE(SUBSTITUTE(SUBSTITUTE(SUBSTITUTE(SUBSTITUTE(SUBSTITUTE(SUBSTITUTE(SUBSTITUTE(SUBSTITUTE(SUBSTITUTE(SUBSTITUTE(SUBSTITUTE(SUBSTITUTE(TRIM($B3778&amp;""),CHAR(10)," "),CHAR(13)," "),"."," "),";"," "),","," "),"/"," "),"+"," "),"-"," "),"  "," "),"  "," "),"  "," "),"  "," "),"  "," "),"  "," "))," ","|")&amp;"|")</f>
        <v/>
      </c>
      <c r="AD3778">
        <f>TRIM($I3778&amp;"")</f>
        <v/>
      </c>
    </row>
    <row r="3779" ht="48" customHeight="1">
      <c r="A3779" s="9" t="n">
        <v>46220</v>
      </c>
      <c r="B3779" s="14" t="inlineStr">
        <is>
          <t>10257</t>
        </is>
      </c>
      <c r="C3779" s="14" t="inlineStr">
        <is>
          <t>M/C 0723 (VERMELHO)</t>
        </is>
      </c>
      <c r="D3779" s="14" t="inlineStr">
        <is>
          <t>33 MONTAGEM CADEIRA</t>
        </is>
      </c>
      <c r="E3779" s="14" t="n">
        <v>30006801</v>
      </c>
      <c r="F3779" s="14" t="inlineStr">
        <is>
          <t>PE TRASEIRO 980X94(911)X25 MDF (8PCS)- CAD GENOVA</t>
        </is>
      </c>
      <c r="G3779" s="14" t="inlineStr">
        <is>
          <t>33 MONTAGEM CADEIRA</t>
        </is>
      </c>
      <c r="H3779" s="14" t="inlineStr">
        <is>
          <t>33 MONTAGEM CADEIRA</t>
        </is>
      </c>
      <c r="I3779" s="9" t="inlineStr">
        <is>
          <t>33 MONTAGEM CADEIRA</t>
        </is>
      </c>
      <c r="J3779" s="9" t="n">
        <v>24</v>
      </c>
      <c r="K3779" s="14" t="n"/>
      <c r="L3779" s="14" t="n"/>
      <c r="M3779" s="14" t="n"/>
      <c r="N3779" s="14" t="n"/>
      <c r="O3779" s="14" t="n"/>
      <c r="P3779" s="14" t="n"/>
      <c r="Q3779" s="14" t="n"/>
      <c r="R3779" s="14" t="n"/>
      <c r="S3779" s="14" t="n"/>
      <c r="T3779" s="14" t="n"/>
      <c r="U3779" s="14" t="n"/>
      <c r="V3779" s="14" t="n"/>
      <c r="W3779" s="14" t="n"/>
      <c r="X3779" s="14" t="n"/>
      <c r="Y3779" s="14" t="n"/>
      <c r="Z3779" s="14" t="n"/>
      <c r="AA3779" s="11" t="n"/>
      <c r="AB3779" s="14">
        <f>B3779&amp;"|"&amp;I3779</f>
        <v/>
      </c>
      <c r="AC3779">
        <f>IF($B3779="","","|"&amp;SUBSTITUTE(TRIM(SUBSTITUTE(SUBSTITUTE(SUBSTITUTE(SUBSTITUTE(SUBSTITUTE(SUBSTITUTE(SUBSTITUTE(SUBSTITUTE(SUBSTITUTE(SUBSTITUTE(SUBSTITUTE(SUBSTITUTE(SUBSTITUTE(SUBSTITUTE(TRIM($B3779&amp;""),CHAR(10)," "),CHAR(13)," "),"."," "),";"," "),","," "),"/"," "),"+"," "),"-"," "),"  "," "),"  "," "),"  "," "),"  "," "),"  "," "),"  "," "))," ","|")&amp;"|")</f>
        <v/>
      </c>
      <c r="AD3779">
        <f>TRIM($I3779&amp;"")</f>
        <v/>
      </c>
    </row>
    <row r="3780" ht="48" customHeight="1">
      <c r="A3780" s="9" t="n">
        <v>46220</v>
      </c>
      <c r="B3780" s="14" t="inlineStr">
        <is>
          <t>10257</t>
        </is>
      </c>
      <c r="C3780" s="14" t="inlineStr">
        <is>
          <t>M/C 0723 (VERMELHO)</t>
        </is>
      </c>
      <c r="D3780" s="14" t="inlineStr">
        <is>
          <t>33 MONTAGEM CADEIRA</t>
        </is>
      </c>
      <c r="E3780" s="14" t="n">
        <v>30006806</v>
      </c>
      <c r="F3780" s="14" t="inlineStr">
        <is>
          <t>ENCOSTO ESTOFADO - CADEIRA GENOVA</t>
        </is>
      </c>
      <c r="G3780" s="14" t="inlineStr">
        <is>
          <t>33 MONTAGEM CADEIRA</t>
        </is>
      </c>
      <c r="H3780" s="14" t="inlineStr">
        <is>
          <t>33 MONTAGEM CADEIRA</t>
        </is>
      </c>
      <c r="I3780" s="9" t="inlineStr">
        <is>
          <t>33 MONTAGEM CADEIRA</t>
        </is>
      </c>
      <c r="J3780" s="9" t="n">
        <v>12</v>
      </c>
      <c r="K3780" s="14" t="n"/>
      <c r="L3780" s="14" t="n"/>
      <c r="M3780" s="14" t="n"/>
      <c r="N3780" s="14" t="n"/>
      <c r="O3780" s="14" t="n"/>
      <c r="P3780" s="14" t="n"/>
      <c r="Q3780" s="14" t="n"/>
      <c r="R3780" s="14" t="n"/>
      <c r="S3780" s="14" t="n"/>
      <c r="T3780" s="14" t="n"/>
      <c r="U3780" s="14" t="n"/>
      <c r="V3780" s="14" t="n"/>
      <c r="W3780" s="14" t="n"/>
      <c r="X3780" s="14" t="n"/>
      <c r="Y3780" s="14" t="n"/>
      <c r="Z3780" s="14" t="n"/>
      <c r="AA3780" s="11" t="n"/>
      <c r="AB3780" s="14">
        <f>B3780&amp;"|"&amp;I3780</f>
        <v/>
      </c>
      <c r="AC3780">
        <f>IF($B3780="","","|"&amp;SUBSTITUTE(TRIM(SUBSTITUTE(SUBSTITUTE(SUBSTITUTE(SUBSTITUTE(SUBSTITUTE(SUBSTITUTE(SUBSTITUTE(SUBSTITUTE(SUBSTITUTE(SUBSTITUTE(SUBSTITUTE(SUBSTITUTE(SUBSTITUTE(SUBSTITUTE(TRIM($B3780&amp;""),CHAR(10)," "),CHAR(13)," "),"."," "),";"," "),","," "),"/"," "),"+"," "),"-"," "),"  "," "),"  "," "),"  "," "),"  "," "),"  "," "),"  "," "))," ","|")&amp;"|")</f>
        <v/>
      </c>
      <c r="AD3780">
        <f>TRIM($I3780&amp;"")</f>
        <v/>
      </c>
    </row>
    <row r="3781" ht="60" customHeight="1">
      <c r="A3781" s="9" t="n">
        <v>46218</v>
      </c>
      <c r="B3781" s="14" t="inlineStr">
        <is>
          <t>10257</t>
        </is>
      </c>
      <c r="C3781" s="14" t="inlineStr">
        <is>
          <t>M/C 0723 (VERMELHO)</t>
        </is>
      </c>
      <c r="D3781" s="14" t="inlineStr">
        <is>
          <t>60 USINAGEM AUTOMATIZADA</t>
        </is>
      </c>
      <c r="E3781" s="14" t="n">
        <v>30003901</v>
      </c>
      <c r="F3781" s="14" t="inlineStr">
        <is>
          <t>PE TRASEIRO 920X30(911)X25 MDF (14PC) ESQ TRENTO</t>
        </is>
      </c>
      <c r="G3781" s="14" t="inlineStr">
        <is>
          <t>60 USINAGEM AUTOMATIZADA</t>
        </is>
      </c>
      <c r="H3781" s="14" t="inlineStr">
        <is>
          <t>60 USINAGEM AUTOMATIZADA</t>
        </is>
      </c>
      <c r="I3781" s="9" t="inlineStr">
        <is>
          <t>60 USINAGEM AUTOMATIZADA</t>
        </is>
      </c>
      <c r="J3781" s="9" t="n">
        <v>16</v>
      </c>
      <c r="K3781" s="14" t="n"/>
      <c r="L3781" s="14" t="n"/>
      <c r="M3781" s="14" t="n"/>
      <c r="N3781" s="14" t="n">
        <v>46218</v>
      </c>
      <c r="O3781" s="14" t="n">
        <v>16</v>
      </c>
      <c r="P3781" s="14" t="n"/>
      <c r="Q3781" s="14" t="n"/>
      <c r="R3781" s="14" t="n"/>
      <c r="S3781" s="14" t="n"/>
      <c r="T3781" s="14">
        <f>IF(OR($J3781="",$O3781=""),"",$O3781/$J3781)</f>
        <v/>
      </c>
      <c r="U3781" s="14" t="inlineStr">
        <is>
          <t>Concluído</t>
        </is>
      </c>
      <c r="V3781" s="14" t="n"/>
      <c r="W3781" s="14" t="n"/>
      <c r="X3781" s="14" t="n"/>
      <c r="Y3781" s="14" t="n"/>
      <c r="Z3781" s="14" t="n"/>
      <c r="AA3781" s="11" t="n"/>
      <c r="AB3781" s="14">
        <f>B3781&amp;"|"&amp;I3781</f>
        <v/>
      </c>
      <c r="AC3781">
        <f>IF($B3781="","","|"&amp;SUBSTITUTE(TRIM(SUBSTITUTE(SUBSTITUTE(SUBSTITUTE(SUBSTITUTE(SUBSTITUTE(SUBSTITUTE(SUBSTITUTE(SUBSTITUTE(SUBSTITUTE(SUBSTITUTE(SUBSTITUTE(SUBSTITUTE(SUBSTITUTE(SUBSTITUTE(TRIM($B3781&amp;""),CHAR(10)," "),CHAR(13)," "),"."," "),";"," "),","," "),"/"," "),"+"," "),"-"," "),"  "," "),"  "," "),"  "," "),"  "," "),"  "," "),"  "," "))," ","|")&amp;"|")</f>
        <v/>
      </c>
      <c r="AD3781">
        <f>TRIM($I3781&amp;"")</f>
        <v/>
      </c>
    </row>
    <row r="3782" ht="60" customHeight="1">
      <c r="A3782" s="9" t="n">
        <v>46218</v>
      </c>
      <c r="B3782" s="14" t="inlineStr">
        <is>
          <t>10257</t>
        </is>
      </c>
      <c r="C3782" s="14" t="inlineStr">
        <is>
          <t>M/C 0723 (VERMELHO)</t>
        </is>
      </c>
      <c r="D3782" s="14" t="inlineStr">
        <is>
          <t>60 USINAGEM AUTOMATIZADA</t>
        </is>
      </c>
      <c r="E3782" s="14" t="n">
        <v>30003902</v>
      </c>
      <c r="F3782" s="14" t="inlineStr">
        <is>
          <t>PE TRASEIRO 920X30(911)X25 MDF (14PC) DIR TRENTO</t>
        </is>
      </c>
      <c r="G3782" s="14" t="inlineStr">
        <is>
          <t>60 USINAGEM AUTOMATIZADA</t>
        </is>
      </c>
      <c r="H3782" s="14" t="inlineStr">
        <is>
          <t>60 USINAGEM AUTOMATIZADA</t>
        </is>
      </c>
      <c r="I3782" s="9" t="inlineStr">
        <is>
          <t>60 USINAGEM AUTOMATIZADA</t>
        </is>
      </c>
      <c r="J3782" s="9" t="n">
        <v>16</v>
      </c>
      <c r="K3782" s="14" t="n"/>
      <c r="L3782" s="14" t="n"/>
      <c r="M3782" s="14" t="n"/>
      <c r="N3782" s="14" t="n">
        <v>46218</v>
      </c>
      <c r="O3782" s="14" t="n">
        <v>16</v>
      </c>
      <c r="P3782" s="14" t="n"/>
      <c r="Q3782" s="14" t="n"/>
      <c r="R3782" s="14" t="n"/>
      <c r="S3782" s="14" t="n"/>
      <c r="T3782" s="14">
        <f>IF(OR($J3782="",$O3782=""),"",$O3782/$J3782)</f>
        <v/>
      </c>
      <c r="U3782" s="14" t="inlineStr">
        <is>
          <t>Concluído</t>
        </is>
      </c>
      <c r="V3782" s="14" t="n"/>
      <c r="W3782" s="14" t="n"/>
      <c r="X3782" s="14" t="n"/>
      <c r="Y3782" s="14" t="n"/>
      <c r="Z3782" s="14" t="n"/>
      <c r="AA3782" s="11" t="n"/>
      <c r="AB3782" s="14">
        <f>B3782&amp;"|"&amp;I3782</f>
        <v/>
      </c>
      <c r="AC3782">
        <f>IF($B3782="","","|"&amp;SUBSTITUTE(TRIM(SUBSTITUTE(SUBSTITUTE(SUBSTITUTE(SUBSTITUTE(SUBSTITUTE(SUBSTITUTE(SUBSTITUTE(SUBSTITUTE(SUBSTITUTE(SUBSTITUTE(SUBSTITUTE(SUBSTITUTE(SUBSTITUTE(SUBSTITUTE(TRIM($B3782&amp;""),CHAR(10)," "),CHAR(13)," "),"."," "),";"," "),","," "),"/"," "),"+"," "),"-"," "),"  "," "),"  "," "),"  "," "),"  "," "),"  "," "),"  "," "))," ","|")&amp;"|")</f>
        <v/>
      </c>
      <c r="AD3782">
        <f>TRIM($I3782&amp;"")</f>
        <v/>
      </c>
    </row>
    <row r="3783" ht="60" customHeight="1">
      <c r="A3783" s="9" t="n">
        <v>46218</v>
      </c>
      <c r="B3783" s="14" t="inlineStr">
        <is>
          <t>10257</t>
        </is>
      </c>
      <c r="C3783" s="14" t="inlineStr">
        <is>
          <t>M/C 0723 (VERMELHO)</t>
        </is>
      </c>
      <c r="D3783" s="14" t="inlineStr">
        <is>
          <t>60 USINAGEM AUTOMATIZADA</t>
        </is>
      </c>
      <c r="E3783" s="14" t="n">
        <v>30006101</v>
      </c>
      <c r="F3783" s="14" t="inlineStr">
        <is>
          <t>PE TRAS 880X30(911)X25 MDF (13PC) ESQ SANTIAGO NEW</t>
        </is>
      </c>
      <c r="G3783" s="14" t="inlineStr">
        <is>
          <t>60 USINAGEM AUTOMATIZADA</t>
        </is>
      </c>
      <c r="H3783" s="14" t="inlineStr">
        <is>
          <t>60 USINAGEM AUTOMATIZADA</t>
        </is>
      </c>
      <c r="I3783" s="9" t="inlineStr">
        <is>
          <t>60 USINAGEM AUTOMATIZADA</t>
        </is>
      </c>
      <c r="J3783" s="9" t="n">
        <v>386</v>
      </c>
      <c r="K3783" s="14" t="n"/>
      <c r="L3783" s="14" t="n"/>
      <c r="M3783" s="14" t="n"/>
      <c r="N3783" s="14" t="n">
        <v>46218</v>
      </c>
      <c r="O3783" s="14" t="n">
        <v>386</v>
      </c>
      <c r="P3783" s="14" t="n"/>
      <c r="Q3783" s="14" t="n"/>
      <c r="R3783" s="14" t="n"/>
      <c r="S3783" s="14" t="n"/>
      <c r="T3783" s="14">
        <f>IF(OR($J3783="",$O3783=""),"",$O3783/$J3783)</f>
        <v/>
      </c>
      <c r="U3783" s="14" t="inlineStr">
        <is>
          <t>Concluído</t>
        </is>
      </c>
      <c r="V3783" s="14" t="n"/>
      <c r="W3783" s="14" t="n"/>
      <c r="X3783" s="14" t="n"/>
      <c r="Y3783" s="14" t="n"/>
      <c r="Z3783" s="14" t="n"/>
      <c r="AA3783" s="11" t="n"/>
      <c r="AB3783" s="14">
        <f>B3783&amp;"|"&amp;I3783</f>
        <v/>
      </c>
      <c r="AC3783">
        <f>IF($B3783="","","|"&amp;SUBSTITUTE(TRIM(SUBSTITUTE(SUBSTITUTE(SUBSTITUTE(SUBSTITUTE(SUBSTITUTE(SUBSTITUTE(SUBSTITUTE(SUBSTITUTE(SUBSTITUTE(SUBSTITUTE(SUBSTITUTE(SUBSTITUTE(SUBSTITUTE(SUBSTITUTE(TRIM($B3783&amp;""),CHAR(10)," "),CHAR(13)," "),"."," "),";"," "),","," "),"/"," "),"+"," "),"-"," "),"  "," "),"  "," "),"  "," "),"  "," "),"  "," "),"  "," "))," ","|")&amp;"|")</f>
        <v/>
      </c>
      <c r="AD3783">
        <f>TRIM($I3783&amp;"")</f>
        <v/>
      </c>
    </row>
    <row r="3784" ht="60" customHeight="1">
      <c r="A3784" s="9" t="n">
        <v>46218</v>
      </c>
      <c r="B3784" s="14" t="inlineStr">
        <is>
          <t>10257</t>
        </is>
      </c>
      <c r="C3784" s="14" t="inlineStr">
        <is>
          <t>M/C 0723 (VERMELHO)</t>
        </is>
      </c>
      <c r="D3784" s="14" t="inlineStr">
        <is>
          <t>60 USINAGEM AUTOMATIZADA</t>
        </is>
      </c>
      <c r="E3784" s="14" t="n">
        <v>30006102</v>
      </c>
      <c r="F3784" s="14" t="inlineStr">
        <is>
          <t>PE TRAS 880X30(911)X25 MDF (13PC) DIR SANTIAGO NEW</t>
        </is>
      </c>
      <c r="G3784" s="14" t="inlineStr">
        <is>
          <t>60 USINAGEM AUTOMATIZADA</t>
        </is>
      </c>
      <c r="H3784" s="14" t="inlineStr">
        <is>
          <t>60 USINAGEM AUTOMATIZADA</t>
        </is>
      </c>
      <c r="I3784" s="9" t="inlineStr">
        <is>
          <t>60 USINAGEM AUTOMATIZADA</t>
        </is>
      </c>
      <c r="J3784" s="9" t="n">
        <v>386</v>
      </c>
      <c r="K3784" s="14" t="n"/>
      <c r="L3784" s="14" t="n"/>
      <c r="M3784" s="14" t="n"/>
      <c r="N3784" s="14" t="n">
        <v>46218</v>
      </c>
      <c r="O3784" s="14" t="n">
        <v>386</v>
      </c>
      <c r="P3784" s="14" t="n"/>
      <c r="Q3784" s="14" t="n"/>
      <c r="R3784" s="14" t="n"/>
      <c r="S3784" s="14" t="n"/>
      <c r="T3784" s="14">
        <f>IF(OR($J3784="",$O3784=""),"",$O3784/$J3784)</f>
        <v/>
      </c>
      <c r="U3784" s="14" t="inlineStr">
        <is>
          <t>Concluído</t>
        </is>
      </c>
      <c r="V3784" s="14" t="n"/>
      <c r="W3784" s="14" t="n"/>
      <c r="X3784" s="14" t="n"/>
      <c r="Y3784" s="14" t="n"/>
      <c r="Z3784" s="14" t="n"/>
      <c r="AA3784" s="11" t="n"/>
      <c r="AB3784" s="14">
        <f>B3784&amp;"|"&amp;I3784</f>
        <v/>
      </c>
      <c r="AC3784">
        <f>IF($B3784="","","|"&amp;SUBSTITUTE(TRIM(SUBSTITUTE(SUBSTITUTE(SUBSTITUTE(SUBSTITUTE(SUBSTITUTE(SUBSTITUTE(SUBSTITUTE(SUBSTITUTE(SUBSTITUTE(SUBSTITUTE(SUBSTITUTE(SUBSTITUTE(SUBSTITUTE(SUBSTITUTE(TRIM($B3784&amp;""),CHAR(10)," "),CHAR(13)," "),"."," "),";"," "),","," "),"/"," "),"+"," "),"-"," "),"  "," "),"  "," "),"  "," "),"  "," "),"  "," "),"  "," "))," ","|")&amp;"|")</f>
        <v/>
      </c>
      <c r="AD3784">
        <f>TRIM($I3784&amp;"")</f>
        <v/>
      </c>
    </row>
    <row r="3785" ht="36" customHeight="1">
      <c r="A3785" s="9" t="n">
        <v>46219</v>
      </c>
      <c r="B3785" s="14" t="inlineStr">
        <is>
          <t>10257</t>
        </is>
      </c>
      <c r="C3785" s="14" t="inlineStr">
        <is>
          <t>M/C 0723 (VERMELHO)</t>
        </is>
      </c>
      <c r="D3785" s="14" t="inlineStr">
        <is>
          <t>36 PINTURA P.U.</t>
        </is>
      </c>
      <c r="E3785" s="14" t="n">
        <v>30080009</v>
      </c>
      <c r="F3785" s="14" t="inlineStr">
        <is>
          <t>(4) MOLDURA 1360X680X12 MDF - MESA AMST. 1,36X1,36</t>
        </is>
      </c>
      <c r="G3785" s="14" t="inlineStr">
        <is>
          <t>36 PINTURA P.U.</t>
        </is>
      </c>
      <c r="H3785" s="14" t="inlineStr">
        <is>
          <t>36 PINTURA P.U.</t>
        </is>
      </c>
      <c r="I3785" s="9" t="inlineStr">
        <is>
          <t>36 PINTURA P.U.</t>
        </is>
      </c>
      <c r="J3785" s="9" t="n">
        <v>20</v>
      </c>
      <c r="K3785" s="14" t="n"/>
      <c r="L3785" s="14" t="n"/>
      <c r="M3785" s="14" t="n"/>
      <c r="N3785" s="14" t="n">
        <v>46218</v>
      </c>
      <c r="O3785" s="14" t="n">
        <v>20</v>
      </c>
      <c r="P3785" s="14" t="n"/>
      <c r="Q3785" s="14" t="n"/>
      <c r="R3785" s="14" t="n"/>
      <c r="S3785" s="14" t="n"/>
      <c r="T3785" s="14">
        <f>IF(OR($J3785="",$O3785=""),"",$O3785/$J3785)</f>
        <v/>
      </c>
      <c r="U3785" s="14" t="inlineStr">
        <is>
          <t>Concluído</t>
        </is>
      </c>
      <c r="V3785" s="14" t="n"/>
      <c r="W3785" s="14" t="n"/>
      <c r="X3785" s="14" t="n"/>
      <c r="Y3785" s="14" t="n"/>
      <c r="Z3785" s="14" t="n"/>
      <c r="AA3785" s="11" t="n"/>
      <c r="AB3785" s="14">
        <f>B3785&amp;"|"&amp;I3785</f>
        <v/>
      </c>
      <c r="AC3785">
        <f>IF($B3785="","","|"&amp;SUBSTITUTE(TRIM(SUBSTITUTE(SUBSTITUTE(SUBSTITUTE(SUBSTITUTE(SUBSTITUTE(SUBSTITUTE(SUBSTITUTE(SUBSTITUTE(SUBSTITUTE(SUBSTITUTE(SUBSTITUTE(SUBSTITUTE(SUBSTITUTE(SUBSTITUTE(TRIM($B3785&amp;""),CHAR(10)," "),CHAR(13)," "),"."," "),";"," "),","," "),"/"," "),"+"," "),"-"," "),"  "," "),"  "," "),"  "," "),"  "," "),"  "," "),"  "," "))," ","|")&amp;"|")</f>
        <v/>
      </c>
      <c r="AD3785">
        <f>TRIM($I3785&amp;"")</f>
        <v/>
      </c>
    </row>
    <row r="3786" ht="36" customHeight="1">
      <c r="A3786" s="9" t="n">
        <v>46219</v>
      </c>
      <c r="B3786" s="14" t="inlineStr">
        <is>
          <t>10257</t>
        </is>
      </c>
      <c r="C3786" s="14" t="inlineStr">
        <is>
          <t>M/C 0723 (VERMELHO)</t>
        </is>
      </c>
      <c r="D3786" s="14" t="inlineStr">
        <is>
          <t>36 PINTURA P.U.</t>
        </is>
      </c>
      <c r="E3786" s="14" t="n">
        <v>30081507</v>
      </c>
      <c r="F3786" s="14" t="inlineStr">
        <is>
          <t>(2)PRATO MENOR 582X582X12 MDF-MESA ANCARA /AMSTERD</t>
        </is>
      </c>
      <c r="G3786" s="14" t="inlineStr">
        <is>
          <t>36 PINTURA P.U.</t>
        </is>
      </c>
      <c r="H3786" s="14" t="inlineStr">
        <is>
          <t>36 PINTURA P.U.</t>
        </is>
      </c>
      <c r="I3786" s="9" t="inlineStr">
        <is>
          <t>36 PINTURA P.U.</t>
        </is>
      </c>
      <c r="J3786" s="9" t="n">
        <v>10</v>
      </c>
      <c r="K3786" s="14" t="n"/>
      <c r="L3786" s="14" t="n"/>
      <c r="M3786" s="14" t="n"/>
      <c r="N3786" s="14" t="n">
        <v>46218</v>
      </c>
      <c r="O3786" s="14" t="n">
        <v>10</v>
      </c>
      <c r="P3786" s="14" t="n"/>
      <c r="Q3786" s="14" t="n"/>
      <c r="R3786" s="14" t="n"/>
      <c r="S3786" s="14" t="n"/>
      <c r="T3786" s="14">
        <f>IF(OR($J3786="",$O3786=""),"",$O3786/$J3786)</f>
        <v/>
      </c>
      <c r="U3786" s="14" t="inlineStr">
        <is>
          <t>Concluído</t>
        </is>
      </c>
      <c r="V3786" s="14" t="n"/>
      <c r="W3786" s="14" t="n"/>
      <c r="X3786" s="14" t="n"/>
      <c r="Y3786" s="14" t="n"/>
      <c r="Z3786" s="14" t="n"/>
      <c r="AA3786" s="11" t="n"/>
      <c r="AB3786" s="14">
        <f>B3786&amp;"|"&amp;I3786</f>
        <v/>
      </c>
      <c r="AC3786">
        <f>IF($B3786="","","|"&amp;SUBSTITUTE(TRIM(SUBSTITUTE(SUBSTITUTE(SUBSTITUTE(SUBSTITUTE(SUBSTITUTE(SUBSTITUTE(SUBSTITUTE(SUBSTITUTE(SUBSTITUTE(SUBSTITUTE(SUBSTITUTE(SUBSTITUTE(SUBSTITUTE(SUBSTITUTE(TRIM($B3786&amp;""),CHAR(10)," "),CHAR(13)," "),"."," "),";"," "),","," "),"/"," "),"+"," "),"-"," "),"  "," "),"  "," "),"  "," "),"  "," "),"  "," "),"  "," "))," ","|")&amp;"|")</f>
        <v/>
      </c>
      <c r="AD3786">
        <f>TRIM($I3786&amp;"")</f>
        <v/>
      </c>
    </row>
    <row r="3787" ht="36" customHeight="1">
      <c r="A3787" s="9" t="n">
        <v>46219</v>
      </c>
      <c r="B3787" s="14" t="inlineStr">
        <is>
          <t>10257</t>
        </is>
      </c>
      <c r="C3787" s="14" t="inlineStr">
        <is>
          <t>M/C 0723 (VERMELHO)</t>
        </is>
      </c>
      <c r="D3787" s="14" t="inlineStr">
        <is>
          <t>36 PINTURA P.U.</t>
        </is>
      </c>
      <c r="E3787" s="14" t="n">
        <v>30081508</v>
      </c>
      <c r="F3787" s="14" t="inlineStr">
        <is>
          <t>(3) PRATO MAIOR 664X664X12 MDF-MESA ANCARA/AMSTERD</t>
        </is>
      </c>
      <c r="G3787" s="14" t="inlineStr">
        <is>
          <t>36 PINTURA P.U.</t>
        </is>
      </c>
      <c r="H3787" s="14" t="inlineStr">
        <is>
          <t>36 PINTURA P.U.</t>
        </is>
      </c>
      <c r="I3787" s="9" t="inlineStr">
        <is>
          <t>36 PINTURA P.U.</t>
        </is>
      </c>
      <c r="J3787" s="9" t="n">
        <v>10</v>
      </c>
      <c r="K3787" s="14" t="n"/>
      <c r="L3787" s="14" t="n"/>
      <c r="M3787" s="14" t="n"/>
      <c r="N3787" s="14" t="n">
        <v>46218</v>
      </c>
      <c r="O3787" s="14" t="n">
        <v>10</v>
      </c>
      <c r="P3787" s="14" t="n"/>
      <c r="Q3787" s="14" t="n"/>
      <c r="R3787" s="14" t="n"/>
      <c r="S3787" s="14" t="n"/>
      <c r="T3787" s="14">
        <f>IF(OR($J3787="",$O3787=""),"",$O3787/$J3787)</f>
        <v/>
      </c>
      <c r="U3787" s="14" t="inlineStr">
        <is>
          <t>Concluído</t>
        </is>
      </c>
      <c r="V3787" s="14" t="n"/>
      <c r="W3787" s="14" t="n"/>
      <c r="X3787" s="14" t="n"/>
      <c r="Y3787" s="14" t="n"/>
      <c r="Z3787" s="14" t="n"/>
      <c r="AA3787" s="11" t="n"/>
      <c r="AB3787" s="14">
        <f>B3787&amp;"|"&amp;I3787</f>
        <v/>
      </c>
      <c r="AC3787">
        <f>IF($B3787="","","|"&amp;SUBSTITUTE(TRIM(SUBSTITUTE(SUBSTITUTE(SUBSTITUTE(SUBSTITUTE(SUBSTITUTE(SUBSTITUTE(SUBSTITUTE(SUBSTITUTE(SUBSTITUTE(SUBSTITUTE(SUBSTITUTE(SUBSTITUTE(SUBSTITUTE(SUBSTITUTE(TRIM($B3787&amp;""),CHAR(10)," "),CHAR(13)," "),"."," "),";"," "),","," "),"/"," "),"+"," "),"-"," "),"  "," "),"  "," "),"  "," "),"  "," "),"  "," "),"  "," "))," ","|")&amp;"|")</f>
        <v/>
      </c>
      <c r="AD3787">
        <f>TRIM($I3787&amp;"")</f>
        <v/>
      </c>
    </row>
    <row r="3788" ht="36" customHeight="1">
      <c r="A3788" s="9" t="n">
        <v>46219</v>
      </c>
      <c r="B3788" s="14" t="inlineStr">
        <is>
          <t>10257</t>
        </is>
      </c>
      <c r="C3788" s="14" t="inlineStr">
        <is>
          <t>M/C 0723 (VERMELHO)</t>
        </is>
      </c>
      <c r="D3788" s="14" t="inlineStr">
        <is>
          <t>36 PINTURA P.U.</t>
        </is>
      </c>
      <c r="E3788" s="14" t="n">
        <v>200273101</v>
      </c>
      <c r="F3788" s="14" t="inlineStr">
        <is>
          <t>BASE REDONDA 500X500X18 MDF - MESA CATEDRAL 1,03</t>
        </is>
      </c>
      <c r="G3788" s="14" t="inlineStr">
        <is>
          <t>36 PINTURA P.U.</t>
        </is>
      </c>
      <c r="H3788" s="14" t="inlineStr">
        <is>
          <t>36 PINTURA P.U.</t>
        </is>
      </c>
      <c r="I3788" s="9" t="inlineStr">
        <is>
          <t>36 PINTURA P.U.</t>
        </is>
      </c>
      <c r="J3788" s="9" t="n">
        <v>3</v>
      </c>
      <c r="K3788" s="14" t="n"/>
      <c r="L3788" s="14" t="n"/>
      <c r="M3788" s="14" t="n"/>
      <c r="N3788" s="14" t="n">
        <v>46218</v>
      </c>
      <c r="O3788" s="14" t="n">
        <v>3</v>
      </c>
      <c r="P3788" s="14" t="n"/>
      <c r="Q3788" s="14" t="n"/>
      <c r="R3788" s="14" t="n"/>
      <c r="S3788" s="14" t="n"/>
      <c r="T3788" s="14">
        <f>IF(OR($J3788="",$O3788=""),"",$O3788/$J3788)</f>
        <v/>
      </c>
      <c r="U3788" s="14" t="inlineStr">
        <is>
          <t>Concluído</t>
        </is>
      </c>
      <c r="V3788" s="14" t="n"/>
      <c r="W3788" s="14" t="n"/>
      <c r="X3788" s="14" t="n"/>
      <c r="Y3788" s="14" t="n"/>
      <c r="Z3788" s="14" t="n"/>
      <c r="AA3788" s="11" t="n"/>
      <c r="AB3788" s="14">
        <f>B3788&amp;"|"&amp;I3788</f>
        <v/>
      </c>
      <c r="AC3788">
        <f>IF($B3788="","","|"&amp;SUBSTITUTE(TRIM(SUBSTITUTE(SUBSTITUTE(SUBSTITUTE(SUBSTITUTE(SUBSTITUTE(SUBSTITUTE(SUBSTITUTE(SUBSTITUTE(SUBSTITUTE(SUBSTITUTE(SUBSTITUTE(SUBSTITUTE(SUBSTITUTE(SUBSTITUTE(TRIM($B3788&amp;""),CHAR(10)," "),CHAR(13)," "),"."," "),";"," "),","," "),"/"," "),"+"," "),"-"," "),"  "," "),"  "," "),"  "," "),"  "," "),"  "," "),"  "," "))," ","|")&amp;"|")</f>
        <v/>
      </c>
      <c r="AD3788">
        <f>TRIM($I3788&amp;"")</f>
        <v/>
      </c>
    </row>
    <row r="3789" ht="36" customHeight="1">
      <c r="A3789" s="9" t="n">
        <v>46219</v>
      </c>
      <c r="B3789" s="14" t="inlineStr">
        <is>
          <t>10257</t>
        </is>
      </c>
      <c r="C3789" s="14" t="inlineStr">
        <is>
          <t>M/C 0723 (VERMELHO)</t>
        </is>
      </c>
      <c r="D3789" s="14" t="inlineStr">
        <is>
          <t>36 PINTURA P.U.</t>
        </is>
      </c>
      <c r="E3789" s="14" t="n">
        <v>200277101</v>
      </c>
      <c r="F3789" s="14" t="inlineStr">
        <is>
          <t>PE 730X120(660)X18 (4PCS) MDF - MESA CATEDRAL II</t>
        </is>
      </c>
      <c r="G3789" s="14" t="inlineStr">
        <is>
          <t>36 PINTURA P.U.</t>
        </is>
      </c>
      <c r="H3789" s="14" t="inlineStr">
        <is>
          <t>36 PINTURA P.U.</t>
        </is>
      </c>
      <c r="I3789" s="9" t="inlineStr">
        <is>
          <t>36 PINTURA P.U.</t>
        </is>
      </c>
      <c r="J3789" s="9" t="n">
        <v>158</v>
      </c>
      <c r="K3789" s="14" t="n"/>
      <c r="L3789" s="14" t="n"/>
      <c r="M3789" s="14" t="n"/>
      <c r="N3789" s="14" t="n">
        <v>46219</v>
      </c>
      <c r="O3789" s="14" t="n">
        <v>158</v>
      </c>
      <c r="P3789" s="14" t="n"/>
      <c r="Q3789" s="14" t="n"/>
      <c r="R3789" s="14" t="n"/>
      <c r="S3789" s="14" t="n"/>
      <c r="T3789" s="14">
        <f>IF(OR($J3789="",$O3789=""),"",$O3789/$J3789)</f>
        <v/>
      </c>
      <c r="U3789" s="14" t="inlineStr">
        <is>
          <t>Concluído</t>
        </is>
      </c>
      <c r="V3789" s="14" t="n"/>
      <c r="W3789" s="14" t="n"/>
      <c r="X3789" s="14" t="n"/>
      <c r="Y3789" s="14" t="n"/>
      <c r="Z3789" s="14" t="n"/>
      <c r="AA3789" s="11" t="n"/>
      <c r="AB3789" s="14">
        <f>B3789&amp;"|"&amp;I3789</f>
        <v/>
      </c>
      <c r="AC3789">
        <f>IF($B3789="","","|"&amp;SUBSTITUTE(TRIM(SUBSTITUTE(SUBSTITUTE(SUBSTITUTE(SUBSTITUTE(SUBSTITUTE(SUBSTITUTE(SUBSTITUTE(SUBSTITUTE(SUBSTITUTE(SUBSTITUTE(SUBSTITUTE(SUBSTITUTE(SUBSTITUTE(SUBSTITUTE(TRIM($B3789&amp;""),CHAR(10)," "),CHAR(13)," "),"."," "),";"," "),","," "),"/"," "),"+"," "),"-"," "),"  "," "),"  "," "),"  "," "),"  "," "),"  "," "),"  "," "))," ","|")&amp;"|")</f>
        <v/>
      </c>
      <c r="AD3789">
        <f>TRIM($I3789&amp;"")</f>
        <v/>
      </c>
    </row>
    <row r="3790" ht="36" customHeight="1">
      <c r="A3790" s="9" t="n">
        <v>46219</v>
      </c>
      <c r="B3790" s="14" t="inlineStr">
        <is>
          <t>10257</t>
        </is>
      </c>
      <c r="C3790" s="14" t="inlineStr">
        <is>
          <t>M/C 0723 (VERMELHO)</t>
        </is>
      </c>
      <c r="D3790" s="14" t="inlineStr">
        <is>
          <t>36 PINTURA P.U.</t>
        </is>
      </c>
      <c r="E3790" s="14" t="n">
        <v>200277102</v>
      </c>
      <c r="F3790" s="14" t="inlineStr">
        <is>
          <t>BASE 900X450X18 MDF - MESA CATEDRAL II</t>
        </is>
      </c>
      <c r="G3790" s="14" t="inlineStr">
        <is>
          <t>36 PINTURA P.U.</t>
        </is>
      </c>
      <c r="H3790" s="14" t="inlineStr">
        <is>
          <t>36 PINTURA P.U.</t>
        </is>
      </c>
      <c r="I3790" s="9" t="inlineStr">
        <is>
          <t>36 PINTURA P.U.</t>
        </is>
      </c>
      <c r="J3790" s="9" t="n">
        <v>8</v>
      </c>
      <c r="K3790" s="14" t="n"/>
      <c r="L3790" s="14" t="n"/>
      <c r="M3790" s="14" t="n"/>
      <c r="N3790" s="14" t="n">
        <v>46218</v>
      </c>
      <c r="O3790" s="14" t="n">
        <v>8</v>
      </c>
      <c r="P3790" s="14" t="n"/>
      <c r="Q3790" s="14" t="n"/>
      <c r="R3790" s="14" t="n"/>
      <c r="S3790" s="14" t="n"/>
      <c r="T3790" s="14">
        <f>IF(OR($J3790="",$O3790=""),"",$O3790/$J3790)</f>
        <v/>
      </c>
      <c r="U3790" s="14" t="inlineStr">
        <is>
          <t>Concluído</t>
        </is>
      </c>
      <c r="V3790" s="14" t="n"/>
      <c r="W3790" s="14" t="n"/>
      <c r="X3790" s="14" t="n"/>
      <c r="Y3790" s="14" t="n"/>
      <c r="Z3790" s="14" t="n"/>
      <c r="AA3790" s="11" t="n"/>
      <c r="AB3790" s="14">
        <f>B3790&amp;"|"&amp;I3790</f>
        <v/>
      </c>
      <c r="AC3790">
        <f>IF($B3790="","","|"&amp;SUBSTITUTE(TRIM(SUBSTITUTE(SUBSTITUTE(SUBSTITUTE(SUBSTITUTE(SUBSTITUTE(SUBSTITUTE(SUBSTITUTE(SUBSTITUTE(SUBSTITUTE(SUBSTITUTE(SUBSTITUTE(SUBSTITUTE(SUBSTITUTE(SUBSTITUTE(TRIM($B3790&amp;""),CHAR(10)," "),CHAR(13)," "),"."," "),";"," "),","," "),"/"," "),"+"," "),"-"," "),"  "," "),"  "," "),"  "," "),"  "," "),"  "," "),"  "," "))," ","|")&amp;"|")</f>
        <v/>
      </c>
      <c r="AD3790">
        <f>TRIM($I3790&amp;"")</f>
        <v/>
      </c>
    </row>
    <row r="3791" ht="36" customHeight="1">
      <c r="A3791" s="9" t="n">
        <v>46219</v>
      </c>
      <c r="B3791" s="14" t="inlineStr">
        <is>
          <t>10257</t>
        </is>
      </c>
      <c r="C3791" s="14" t="inlineStr">
        <is>
          <t>M/C 0723 (VERMELHO)</t>
        </is>
      </c>
      <c r="D3791" s="14" t="inlineStr">
        <is>
          <t>36 PINTURA P.U.</t>
        </is>
      </c>
      <c r="E3791" s="14" t="n">
        <v>30080008</v>
      </c>
      <c r="F3791" s="14" t="inlineStr">
        <is>
          <t>(1-7) TAMPO 1360X680X15 MDF - MESA AMST. 1,36X1,36</t>
        </is>
      </c>
      <c r="G3791" s="14" t="inlineStr">
        <is>
          <t>36 PINTURA P.U.</t>
        </is>
      </c>
      <c r="H3791" s="14" t="inlineStr">
        <is>
          <t>36 PINTURA P.U.</t>
        </is>
      </c>
      <c r="I3791" s="9" t="inlineStr">
        <is>
          <t>36 PINTURA P.U.</t>
        </is>
      </c>
      <c r="J3791" s="9" t="n">
        <v>20</v>
      </c>
      <c r="K3791" s="14" t="n"/>
      <c r="L3791" s="14" t="n"/>
      <c r="M3791" s="14" t="n"/>
      <c r="N3791" s="14" t="n">
        <v>46218</v>
      </c>
      <c r="O3791" s="14" t="n">
        <v>20</v>
      </c>
      <c r="P3791" s="14" t="n"/>
      <c r="Q3791" s="14" t="n"/>
      <c r="R3791" s="14" t="n"/>
      <c r="S3791" s="14" t="n"/>
      <c r="T3791" s="14">
        <f>IF(OR($J3791="",$O3791=""),"",$O3791/$J3791)</f>
        <v/>
      </c>
      <c r="U3791" s="14" t="inlineStr">
        <is>
          <t>Concluído</t>
        </is>
      </c>
      <c r="V3791" s="14" t="n"/>
      <c r="W3791" s="14" t="n"/>
      <c r="X3791" s="14" t="n"/>
      <c r="Y3791" s="14" t="n"/>
      <c r="Z3791" s="14" t="n"/>
      <c r="AA3791" s="11" t="n"/>
      <c r="AB3791" s="14">
        <f>B3791&amp;"|"&amp;I3791</f>
        <v/>
      </c>
      <c r="AC3791">
        <f>IF($B3791="","","|"&amp;SUBSTITUTE(TRIM(SUBSTITUTE(SUBSTITUTE(SUBSTITUTE(SUBSTITUTE(SUBSTITUTE(SUBSTITUTE(SUBSTITUTE(SUBSTITUTE(SUBSTITUTE(SUBSTITUTE(SUBSTITUTE(SUBSTITUTE(SUBSTITUTE(SUBSTITUTE(TRIM($B3791&amp;""),CHAR(10)," "),CHAR(13)," "),"."," "),";"," "),","," "),"/"," "),"+"," "),"-"," "),"  "," "),"  "," "),"  "," "),"  "," "),"  "," "),"  "," "))," ","|")&amp;"|")</f>
        <v/>
      </c>
      <c r="AD3791">
        <f>TRIM($I3791&amp;"")</f>
        <v/>
      </c>
    </row>
    <row r="3792" ht="36" customHeight="1">
      <c r="A3792" s="9" t="n">
        <v>46219</v>
      </c>
      <c r="B3792" s="14" t="inlineStr">
        <is>
          <t>10257</t>
        </is>
      </c>
      <c r="C3792" s="14" t="inlineStr">
        <is>
          <t>M/C 0723 (VERMELHO)</t>
        </is>
      </c>
      <c r="D3792" s="14" t="inlineStr">
        <is>
          <t>36 PINTURA P.U.</t>
        </is>
      </c>
      <c r="E3792" s="14" t="n">
        <v>20021607</v>
      </c>
      <c r="F3792" s="14" t="inlineStr">
        <is>
          <t>TAMPO 1605X905X18 MDF - MESA COM VIDRO</t>
        </is>
      </c>
      <c r="G3792" s="14" t="inlineStr">
        <is>
          <t>36 PINTURA P.U.</t>
        </is>
      </c>
      <c r="H3792" s="14" t="inlineStr">
        <is>
          <t>36 PINTURA P.U.</t>
        </is>
      </c>
      <c r="I3792" s="9" t="inlineStr">
        <is>
          <t>36 PINTURA P.U.</t>
        </is>
      </c>
      <c r="J3792" s="9" t="n">
        <v>2</v>
      </c>
      <c r="K3792" s="14" t="n"/>
      <c r="L3792" s="14" t="n"/>
      <c r="M3792" s="14" t="n"/>
      <c r="N3792" s="14" t="n">
        <v>46218</v>
      </c>
      <c r="O3792" s="14" t="n">
        <v>2</v>
      </c>
      <c r="P3792" s="14" t="n"/>
      <c r="Q3792" s="14" t="n"/>
      <c r="R3792" s="14" t="n"/>
      <c r="S3792" s="14" t="n"/>
      <c r="T3792" s="14">
        <f>IF(OR($J3792="",$O3792=""),"",$O3792/$J3792)</f>
        <v/>
      </c>
      <c r="U3792" s="14" t="inlineStr">
        <is>
          <t>Concluído</t>
        </is>
      </c>
      <c r="V3792" s="14" t="n"/>
      <c r="W3792" s="14" t="n"/>
      <c r="X3792" s="14" t="n"/>
      <c r="Y3792" s="14" t="n"/>
      <c r="Z3792" s="14" t="n"/>
      <c r="AA3792" s="11" t="n"/>
      <c r="AB3792" s="14">
        <f>B3792&amp;"|"&amp;I3792</f>
        <v/>
      </c>
      <c r="AC3792">
        <f>IF($B3792="","","|"&amp;SUBSTITUTE(TRIM(SUBSTITUTE(SUBSTITUTE(SUBSTITUTE(SUBSTITUTE(SUBSTITUTE(SUBSTITUTE(SUBSTITUTE(SUBSTITUTE(SUBSTITUTE(SUBSTITUTE(SUBSTITUTE(SUBSTITUTE(SUBSTITUTE(SUBSTITUTE(TRIM($B3792&amp;""),CHAR(10)," "),CHAR(13)," "),"."," "),";"," "),","," "),"/"," "),"+"," "),"-"," "),"  "," "),"  "," "),"  "," "),"  "," "),"  "," "),"  "," "))," ","|")&amp;"|")</f>
        <v/>
      </c>
      <c r="AD3792">
        <f>TRIM($I3792&amp;"")</f>
        <v/>
      </c>
    </row>
    <row r="3793" ht="36" customHeight="1">
      <c r="A3793" s="9" t="n">
        <v>46219</v>
      </c>
      <c r="B3793" s="14" t="inlineStr">
        <is>
          <t>10257</t>
        </is>
      </c>
      <c r="C3793" s="14" t="inlineStr">
        <is>
          <t>M/C 0723 (VERMELHO)</t>
        </is>
      </c>
      <c r="D3793" s="14" t="inlineStr">
        <is>
          <t>36 PINTURA P.U.</t>
        </is>
      </c>
      <c r="E3793" s="14" t="n">
        <v>20021807</v>
      </c>
      <c r="F3793" s="14" t="inlineStr">
        <is>
          <t>TAMPO 1805X905X18 MDF - MESA COM VIDRO</t>
        </is>
      </c>
      <c r="G3793" s="14" t="inlineStr">
        <is>
          <t>36 PINTURA P.U.</t>
        </is>
      </c>
      <c r="H3793" s="14" t="inlineStr">
        <is>
          <t>36 PINTURA P.U.</t>
        </is>
      </c>
      <c r="I3793" s="9" t="inlineStr">
        <is>
          <t>36 PINTURA P.U.</t>
        </is>
      </c>
      <c r="J3793" s="9" t="n">
        <v>12</v>
      </c>
      <c r="K3793" s="14" t="n"/>
      <c r="L3793" s="14" t="n"/>
      <c r="M3793" s="14" t="n"/>
      <c r="N3793" s="14" t="n">
        <v>46219</v>
      </c>
      <c r="O3793" s="14" t="n">
        <v>12</v>
      </c>
      <c r="P3793" s="14" t="n"/>
      <c r="Q3793" s="14" t="n"/>
      <c r="R3793" s="14" t="n"/>
      <c r="S3793" s="14" t="n"/>
      <c r="T3793" s="14">
        <f>IF(OR($J3793="",$O3793=""),"",$O3793/$J3793)</f>
        <v/>
      </c>
      <c r="U3793" s="14" t="inlineStr">
        <is>
          <t>Concluído</t>
        </is>
      </c>
      <c r="V3793" s="14" t="n"/>
      <c r="W3793" s="14" t="n"/>
      <c r="X3793" s="14" t="n"/>
      <c r="Y3793" s="14" t="n"/>
      <c r="Z3793" s="14" t="n"/>
      <c r="AA3793" s="11" t="n"/>
      <c r="AB3793" s="14">
        <f>B3793&amp;"|"&amp;I3793</f>
        <v/>
      </c>
      <c r="AC3793">
        <f>IF($B3793="","","|"&amp;SUBSTITUTE(TRIM(SUBSTITUTE(SUBSTITUTE(SUBSTITUTE(SUBSTITUTE(SUBSTITUTE(SUBSTITUTE(SUBSTITUTE(SUBSTITUTE(SUBSTITUTE(SUBSTITUTE(SUBSTITUTE(SUBSTITUTE(SUBSTITUTE(SUBSTITUTE(TRIM($B3793&amp;""),CHAR(10)," "),CHAR(13)," "),"."," "),";"," "),","," "),"/"," "),"+"," "),"-"," "),"  "," "),"  "," "),"  "," "),"  "," "),"  "," "),"  "," "))," ","|")&amp;"|")</f>
        <v/>
      </c>
      <c r="AD3793">
        <f>TRIM($I3793&amp;"")</f>
        <v/>
      </c>
    </row>
    <row r="3794" ht="36" customHeight="1">
      <c r="A3794" s="9" t="n">
        <v>46219</v>
      </c>
      <c r="B3794" s="14" t="inlineStr">
        <is>
          <t>10257</t>
        </is>
      </c>
      <c r="C3794" s="14" t="inlineStr">
        <is>
          <t>M/C 0723 (VERMELHO)</t>
        </is>
      </c>
      <c r="D3794" s="14" t="inlineStr">
        <is>
          <t>36 PINTURA P.U.</t>
        </is>
      </c>
      <c r="E3794" s="14" t="n">
        <v>20053007</v>
      </c>
      <c r="F3794" s="14" t="inlineStr">
        <is>
          <t>TAMPO REDONDO 1035X1035X18 MDF - MESA COM VIDRO</t>
        </is>
      </c>
      <c r="G3794" s="14" t="inlineStr">
        <is>
          <t>36 PINTURA P.U.</t>
        </is>
      </c>
      <c r="H3794" s="14" t="inlineStr">
        <is>
          <t>36 PINTURA P.U.</t>
        </is>
      </c>
      <c r="I3794" s="9" t="inlineStr">
        <is>
          <t>36 PINTURA P.U.</t>
        </is>
      </c>
      <c r="J3794" s="9" t="n">
        <v>4</v>
      </c>
      <c r="K3794" s="14" t="n"/>
      <c r="L3794" s="14" t="n"/>
      <c r="M3794" s="14" t="n"/>
      <c r="N3794" s="14" t="n">
        <v>46218</v>
      </c>
      <c r="O3794" s="14" t="n">
        <v>4</v>
      </c>
      <c r="P3794" s="14" t="n"/>
      <c r="Q3794" s="14" t="n"/>
      <c r="R3794" s="14" t="n"/>
      <c r="S3794" s="14" t="n"/>
      <c r="T3794" s="14">
        <f>IF(OR($J3794="",$O3794=""),"",$O3794/$J3794)</f>
        <v/>
      </c>
      <c r="U3794" s="14" t="inlineStr">
        <is>
          <t>Concluído</t>
        </is>
      </c>
      <c r="V3794" s="14" t="n"/>
      <c r="W3794" s="14" t="n"/>
      <c r="X3794" s="14" t="n"/>
      <c r="Y3794" s="14" t="n"/>
      <c r="Z3794" s="14" t="n"/>
      <c r="AA3794" s="11" t="n"/>
      <c r="AB3794" s="14">
        <f>B3794&amp;"|"&amp;I3794</f>
        <v/>
      </c>
      <c r="AC3794">
        <f>IF($B3794="","","|"&amp;SUBSTITUTE(TRIM(SUBSTITUTE(SUBSTITUTE(SUBSTITUTE(SUBSTITUTE(SUBSTITUTE(SUBSTITUTE(SUBSTITUTE(SUBSTITUTE(SUBSTITUTE(SUBSTITUTE(SUBSTITUTE(SUBSTITUTE(SUBSTITUTE(SUBSTITUTE(TRIM($B3794&amp;""),CHAR(10)," "),CHAR(13)," "),"."," "),";"," "),","," "),"/"," "),"+"," "),"-"," "),"  "," "),"  "," "),"  "," "),"  "," "),"  "," "),"  "," "))," ","|")&amp;"|")</f>
        <v/>
      </c>
      <c r="AD3794">
        <f>TRIM($I3794&amp;"")</f>
        <v/>
      </c>
    </row>
    <row r="3795" ht="36" customHeight="1">
      <c r="A3795" s="9" t="n">
        <v>46219</v>
      </c>
      <c r="B3795" s="14" t="inlineStr">
        <is>
          <t>10257</t>
        </is>
      </c>
      <c r="C3795" s="14" t="inlineStr">
        <is>
          <t>M/C 0723 (VERMELHO)</t>
        </is>
      </c>
      <c r="D3795" s="14" t="inlineStr">
        <is>
          <t>36 PINTURA P.U.</t>
        </is>
      </c>
      <c r="E3795" s="14" t="n">
        <v>20053101</v>
      </c>
      <c r="F3795" s="14" t="inlineStr">
        <is>
          <t>TAMPO 900X900X18 MDF - MESA COM VIDRO</t>
        </is>
      </c>
      <c r="G3795" s="14" t="inlineStr">
        <is>
          <t>36 PINTURA P.U.</t>
        </is>
      </c>
      <c r="H3795" s="14" t="inlineStr">
        <is>
          <t>36 PINTURA P.U.</t>
        </is>
      </c>
      <c r="I3795" s="9" t="inlineStr">
        <is>
          <t>36 PINTURA P.U.</t>
        </is>
      </c>
      <c r="J3795" s="9" t="n">
        <v>2</v>
      </c>
      <c r="K3795" s="14" t="n"/>
      <c r="L3795" s="14" t="n"/>
      <c r="M3795" s="14" t="n"/>
      <c r="N3795" s="14" t="n">
        <v>46219</v>
      </c>
      <c r="O3795" s="14" t="n">
        <v>2</v>
      </c>
      <c r="P3795" s="14" t="n"/>
      <c r="Q3795" s="14" t="n"/>
      <c r="R3795" s="14" t="n"/>
      <c r="S3795" s="14" t="n"/>
      <c r="T3795" s="14">
        <f>IF(OR($J3795="",$O3795=""),"",$O3795/$J3795)</f>
        <v/>
      </c>
      <c r="U3795" s="14" t="inlineStr">
        <is>
          <t>Concluído</t>
        </is>
      </c>
      <c r="V3795" s="14" t="n"/>
      <c r="W3795" s="14" t="n"/>
      <c r="X3795" s="14" t="n"/>
      <c r="Y3795" s="14" t="n"/>
      <c r="Z3795" s="14" t="n"/>
      <c r="AA3795" s="11" t="n"/>
      <c r="AB3795" s="14">
        <f>B3795&amp;"|"&amp;I3795</f>
        <v/>
      </c>
      <c r="AC3795">
        <f>IF($B3795="","","|"&amp;SUBSTITUTE(TRIM(SUBSTITUTE(SUBSTITUTE(SUBSTITUTE(SUBSTITUTE(SUBSTITUTE(SUBSTITUTE(SUBSTITUTE(SUBSTITUTE(SUBSTITUTE(SUBSTITUTE(SUBSTITUTE(SUBSTITUTE(SUBSTITUTE(SUBSTITUTE(TRIM($B3795&amp;""),CHAR(10)," "),CHAR(13)," "),"."," "),";"," "),","," "),"/"," "),"+"," "),"-"," "),"  "," "),"  "," "),"  "," "),"  "," "),"  "," "),"  "," "))," ","|")&amp;"|")</f>
        <v/>
      </c>
      <c r="AD3795">
        <f>TRIM($I3795&amp;"")</f>
        <v/>
      </c>
    </row>
    <row r="3796" ht="36" customHeight="1">
      <c r="A3796" s="9" t="n">
        <v>46219</v>
      </c>
      <c r="B3796" s="14" t="inlineStr">
        <is>
          <t>10257</t>
        </is>
      </c>
      <c r="C3796" s="14" t="inlineStr">
        <is>
          <t>M/C 0723 (VERMELHO)</t>
        </is>
      </c>
      <c r="D3796" s="14" t="inlineStr">
        <is>
          <t>36 PINTURA P.U.</t>
        </is>
      </c>
      <c r="E3796" s="14" t="n">
        <v>20053207</v>
      </c>
      <c r="F3796" s="14" t="inlineStr">
        <is>
          <t>TAMPO 1205X905X18 MDF - MESA COM VIDRO</t>
        </is>
      </c>
      <c r="G3796" s="14" t="inlineStr">
        <is>
          <t>36 PINTURA P.U.</t>
        </is>
      </c>
      <c r="H3796" s="14" t="inlineStr">
        <is>
          <t>36 PINTURA P.U.</t>
        </is>
      </c>
      <c r="I3796" s="9" t="inlineStr">
        <is>
          <t>36 PINTURA P.U.</t>
        </is>
      </c>
      <c r="J3796" s="9" t="n">
        <v>1</v>
      </c>
      <c r="K3796" s="14" t="n"/>
      <c r="L3796" s="14" t="n"/>
      <c r="M3796" s="14" t="n"/>
      <c r="N3796" s="14" t="n">
        <v>46219</v>
      </c>
      <c r="O3796" s="14" t="n">
        <v>1</v>
      </c>
      <c r="P3796" s="14" t="n"/>
      <c r="Q3796" s="14" t="n"/>
      <c r="R3796" s="14" t="n"/>
      <c r="S3796" s="14" t="n"/>
      <c r="T3796" s="14">
        <f>IF(OR($J3796="",$O3796=""),"",$O3796/$J3796)</f>
        <v/>
      </c>
      <c r="U3796" s="14" t="inlineStr">
        <is>
          <t>Concluído</t>
        </is>
      </c>
      <c r="V3796" s="14" t="n"/>
      <c r="W3796" s="14" t="n"/>
      <c r="X3796" s="14" t="n"/>
      <c r="Y3796" s="14" t="n"/>
      <c r="Z3796" s="14" t="n"/>
      <c r="AA3796" s="11" t="n"/>
      <c r="AB3796" s="14">
        <f>B3796&amp;"|"&amp;I3796</f>
        <v/>
      </c>
      <c r="AC3796">
        <f>IF($B3796="","","|"&amp;SUBSTITUTE(TRIM(SUBSTITUTE(SUBSTITUTE(SUBSTITUTE(SUBSTITUTE(SUBSTITUTE(SUBSTITUTE(SUBSTITUTE(SUBSTITUTE(SUBSTITUTE(SUBSTITUTE(SUBSTITUTE(SUBSTITUTE(SUBSTITUTE(SUBSTITUTE(TRIM($B3796&amp;""),CHAR(10)," "),CHAR(13)," "),"."," "),";"," "),","," "),"/"," "),"+"," "),"-"," "),"  "," "),"  "," "),"  "," "),"  "," "),"  "," "),"  "," "))," ","|")&amp;"|")</f>
        <v/>
      </c>
      <c r="AD3796">
        <f>TRIM($I3796&amp;"")</f>
        <v/>
      </c>
    </row>
    <row r="3797" ht="36" customHeight="1">
      <c r="A3797" s="9" t="n">
        <v>46219</v>
      </c>
      <c r="B3797" s="14" t="inlineStr">
        <is>
          <t>10257</t>
        </is>
      </c>
      <c r="C3797" s="14" t="inlineStr">
        <is>
          <t>M/C 0723 (VERMELHO)</t>
        </is>
      </c>
      <c r="D3797" s="14" t="inlineStr">
        <is>
          <t>36 PINTURA P.U.</t>
        </is>
      </c>
      <c r="E3797" s="14" t="n">
        <v>20053407</v>
      </c>
      <c r="F3797" s="14" t="inlineStr">
        <is>
          <t>TAMPO 1365X905X18 MDF - MESA COM VIDRO</t>
        </is>
      </c>
      <c r="G3797" s="14" t="inlineStr">
        <is>
          <t>36 PINTURA P.U.</t>
        </is>
      </c>
      <c r="H3797" s="14" t="inlineStr">
        <is>
          <t>36 PINTURA P.U.</t>
        </is>
      </c>
      <c r="I3797" s="9" t="inlineStr">
        <is>
          <t>36 PINTURA P.U.</t>
        </is>
      </c>
      <c r="J3797" s="9" t="n">
        <v>11</v>
      </c>
      <c r="K3797" s="14" t="n"/>
      <c r="L3797" s="14" t="n"/>
      <c r="M3797" s="14" t="n"/>
      <c r="N3797" s="14" t="n">
        <v>46219</v>
      </c>
      <c r="O3797" s="14" t="n">
        <v>11</v>
      </c>
      <c r="P3797" s="14" t="n"/>
      <c r="Q3797" s="14" t="n"/>
      <c r="R3797" s="14" t="n"/>
      <c r="S3797" s="14" t="n"/>
      <c r="T3797" s="14">
        <f>IF(OR($J3797="",$O3797=""),"",$O3797/$J3797)</f>
        <v/>
      </c>
      <c r="U3797" s="14" t="inlineStr">
        <is>
          <t>Concluído</t>
        </is>
      </c>
      <c r="V3797" s="14" t="n"/>
      <c r="W3797" s="14" t="n"/>
      <c r="X3797" s="14" t="n"/>
      <c r="Y3797" s="14" t="n"/>
      <c r="Z3797" s="14" t="n"/>
      <c r="AA3797" s="11" t="n"/>
      <c r="AB3797" s="14">
        <f>B3797&amp;"|"&amp;I3797</f>
        <v/>
      </c>
      <c r="AC3797">
        <f>IF($B3797="","","|"&amp;SUBSTITUTE(TRIM(SUBSTITUTE(SUBSTITUTE(SUBSTITUTE(SUBSTITUTE(SUBSTITUTE(SUBSTITUTE(SUBSTITUTE(SUBSTITUTE(SUBSTITUTE(SUBSTITUTE(SUBSTITUTE(SUBSTITUTE(SUBSTITUTE(SUBSTITUTE(TRIM($B3797&amp;""),CHAR(10)," "),CHAR(13)," "),"."," "),";"," "),","," "),"/"," "),"+"," "),"-"," "),"  "," "),"  "," "),"  "," "),"  "," "),"  "," "),"  "," "))," ","|")&amp;"|")</f>
        <v/>
      </c>
      <c r="AD3797">
        <f>TRIM($I3797&amp;"")</f>
        <v/>
      </c>
    </row>
    <row r="3798" ht="36" customHeight="1">
      <c r="A3798" s="9" t="n">
        <v>46219</v>
      </c>
      <c r="B3798" s="14" t="inlineStr">
        <is>
          <t>10257</t>
        </is>
      </c>
      <c r="C3798" s="14" t="inlineStr">
        <is>
          <t>M/C 0723 (VERMELHO)</t>
        </is>
      </c>
      <c r="D3798" s="14" t="inlineStr">
        <is>
          <t>36 PINTURA P.U.</t>
        </is>
      </c>
      <c r="E3798" s="14" t="n">
        <v>30006104</v>
      </c>
      <c r="F3798" s="14" t="inlineStr">
        <is>
          <t>MOLDURA ENCOSTO 445X280X15 MDF - CAD SANTIAGO NEW</t>
        </is>
      </c>
      <c r="G3798" s="14" t="inlineStr">
        <is>
          <t>36 PINTURA P.U.</t>
        </is>
      </c>
      <c r="H3798" s="14" t="inlineStr">
        <is>
          <t>36 PINTURA P.U.</t>
        </is>
      </c>
      <c r="I3798" s="9" t="inlineStr">
        <is>
          <t>36 PINTURA P.U.</t>
        </is>
      </c>
      <c r="J3798" s="9" t="n">
        <v>386</v>
      </c>
      <c r="K3798" s="14" t="n"/>
      <c r="L3798" s="14" t="n"/>
      <c r="M3798" s="14" t="n"/>
      <c r="N3798" s="14" t="n">
        <v>46219</v>
      </c>
      <c r="O3798" s="14" t="n">
        <v>386</v>
      </c>
      <c r="P3798" s="14" t="n"/>
      <c r="Q3798" s="14" t="n"/>
      <c r="R3798" s="14" t="n"/>
      <c r="S3798" s="14" t="n"/>
      <c r="T3798" s="14">
        <f>IF(OR($J3798="",$O3798=""),"",$O3798/$J3798)</f>
        <v/>
      </c>
      <c r="U3798" s="14" t="inlineStr">
        <is>
          <t>Concluído</t>
        </is>
      </c>
      <c r="V3798" s="14" t="n"/>
      <c r="W3798" s="14" t="n"/>
      <c r="X3798" s="14" t="n"/>
      <c r="Y3798" s="14" t="n"/>
      <c r="Z3798" s="14" t="n"/>
      <c r="AA3798" s="11" t="n"/>
      <c r="AB3798" s="14">
        <f>B3798&amp;"|"&amp;I3798</f>
        <v/>
      </c>
      <c r="AC3798">
        <f>IF($B3798="","","|"&amp;SUBSTITUTE(TRIM(SUBSTITUTE(SUBSTITUTE(SUBSTITUTE(SUBSTITUTE(SUBSTITUTE(SUBSTITUTE(SUBSTITUTE(SUBSTITUTE(SUBSTITUTE(SUBSTITUTE(SUBSTITUTE(SUBSTITUTE(SUBSTITUTE(SUBSTITUTE(TRIM($B3798&amp;""),CHAR(10)," "),CHAR(13)," "),"."," "),";"," "),","," "),"/"," "),"+"," "),"-"," "),"  "," "),"  "," "),"  "," "),"  "," "),"  "," "),"  "," "))," ","|")&amp;"|")</f>
        <v/>
      </c>
      <c r="AD3798">
        <f>TRIM($I3798&amp;"")</f>
        <v/>
      </c>
    </row>
    <row r="3799" ht="36" customHeight="1">
      <c r="A3799" s="9" t="n">
        <v>46219</v>
      </c>
      <c r="B3799" s="14" t="inlineStr">
        <is>
          <t>10257</t>
        </is>
      </c>
      <c r="C3799" s="14" t="inlineStr">
        <is>
          <t>M/C 0723 (VERMELHO)</t>
        </is>
      </c>
      <c r="D3799" s="14" t="inlineStr">
        <is>
          <t>36 PINTURA P.U.</t>
        </is>
      </c>
      <c r="E3799" s="14" t="n">
        <v>30001201</v>
      </c>
      <c r="F3799" s="14" t="inlineStr">
        <is>
          <t>PE TRASEIRO 980X65(911)X25 MDF (11PCS)- CAD PE INT</t>
        </is>
      </c>
      <c r="G3799" s="14" t="inlineStr">
        <is>
          <t>36 PINTURA P.U.</t>
        </is>
      </c>
      <c r="H3799" s="14" t="inlineStr">
        <is>
          <t>36 PINTURA P.U.</t>
        </is>
      </c>
      <c r="I3799" s="9" t="inlineStr">
        <is>
          <t>36 PINTURA P.U.</t>
        </is>
      </c>
      <c r="J3799" s="9" t="n">
        <v>140</v>
      </c>
      <c r="K3799" s="14" t="n"/>
      <c r="L3799" s="14" t="n"/>
      <c r="M3799" s="14" t="n"/>
      <c r="N3799" s="14" t="n">
        <v>46219</v>
      </c>
      <c r="O3799" s="14" t="n">
        <v>140</v>
      </c>
      <c r="P3799" s="14" t="n"/>
      <c r="Q3799" s="14" t="n"/>
      <c r="R3799" s="14" t="n"/>
      <c r="S3799" s="14" t="n"/>
      <c r="T3799" s="14">
        <f>IF(OR($J3799="",$O3799=""),"",$O3799/$J3799)</f>
        <v/>
      </c>
      <c r="U3799" s="14" t="inlineStr">
        <is>
          <t>Concluído</t>
        </is>
      </c>
      <c r="V3799" s="14" t="n"/>
      <c r="W3799" s="14" t="n"/>
      <c r="X3799" s="14" t="n"/>
      <c r="Y3799" s="14" t="n"/>
      <c r="Z3799" s="14" t="n"/>
      <c r="AA3799" s="11" t="n"/>
      <c r="AB3799" s="14">
        <f>B3799&amp;"|"&amp;I3799</f>
        <v/>
      </c>
      <c r="AC3799">
        <f>IF($B3799="","","|"&amp;SUBSTITUTE(TRIM(SUBSTITUTE(SUBSTITUTE(SUBSTITUTE(SUBSTITUTE(SUBSTITUTE(SUBSTITUTE(SUBSTITUTE(SUBSTITUTE(SUBSTITUTE(SUBSTITUTE(SUBSTITUTE(SUBSTITUTE(SUBSTITUTE(SUBSTITUTE(TRIM($B3799&amp;""),CHAR(10)," "),CHAR(13)," "),"."," "),";"," "),","," "),"/"," "),"+"," "),"-"," "),"  "," "),"  "," "),"  "," "),"  "," "),"  "," "),"  "," "))," ","|")&amp;"|")</f>
        <v/>
      </c>
      <c r="AD3799">
        <f>TRIM($I3799&amp;"")</f>
        <v/>
      </c>
    </row>
    <row r="3800" ht="36" customHeight="1">
      <c r="A3800" s="9" t="n">
        <v>46219</v>
      </c>
      <c r="B3800" s="14" t="inlineStr">
        <is>
          <t>10257</t>
        </is>
      </c>
      <c r="C3800" s="14" t="inlineStr">
        <is>
          <t>M/C 0723 (VERMELHO)</t>
        </is>
      </c>
      <c r="D3800" s="14" t="inlineStr">
        <is>
          <t>36 PINTURA P.U.</t>
        </is>
      </c>
      <c r="E3800" s="14" t="n">
        <v>30001301</v>
      </c>
      <c r="F3800" s="14" t="inlineStr">
        <is>
          <t>PE TRASEIRO 920X65(911)X25 MDF (11PCS)- CAD PE INT</t>
        </is>
      </c>
      <c r="G3800" s="14" t="inlineStr">
        <is>
          <t>36 PINTURA P.U.</t>
        </is>
      </c>
      <c r="H3800" s="14" t="inlineStr">
        <is>
          <t>36 PINTURA P.U.</t>
        </is>
      </c>
      <c r="I3800" s="9" t="inlineStr">
        <is>
          <t>36 PINTURA P.U.</t>
        </is>
      </c>
      <c r="J3800" s="9" t="n">
        <v>140</v>
      </c>
      <c r="K3800" s="14" t="n"/>
      <c r="L3800" s="14" t="n"/>
      <c r="M3800" s="14" t="n"/>
      <c r="N3800" s="14" t="n">
        <v>46219</v>
      </c>
      <c r="O3800" s="14" t="n">
        <v>140</v>
      </c>
      <c r="P3800" s="14" t="n"/>
      <c r="Q3800" s="14" t="n"/>
      <c r="R3800" s="14" t="n"/>
      <c r="S3800" s="14" t="n"/>
      <c r="T3800" s="14">
        <f>IF(OR($J3800="",$O3800=""),"",$O3800/$J3800)</f>
        <v/>
      </c>
      <c r="U3800" s="14" t="inlineStr">
        <is>
          <t>Concluído</t>
        </is>
      </c>
      <c r="V3800" s="14" t="n"/>
      <c r="W3800" s="14" t="n"/>
      <c r="X3800" s="14" t="n"/>
      <c r="Y3800" s="14" t="n"/>
      <c r="Z3800" s="14" t="n"/>
      <c r="AA3800" s="11" t="n"/>
      <c r="AB3800" s="14">
        <f>B3800&amp;"|"&amp;I3800</f>
        <v/>
      </c>
      <c r="AC3800">
        <f>IF($B3800="","","|"&amp;SUBSTITUTE(TRIM(SUBSTITUTE(SUBSTITUTE(SUBSTITUTE(SUBSTITUTE(SUBSTITUTE(SUBSTITUTE(SUBSTITUTE(SUBSTITUTE(SUBSTITUTE(SUBSTITUTE(SUBSTITUTE(SUBSTITUTE(SUBSTITUTE(SUBSTITUTE(TRIM($B3800&amp;""),CHAR(10)," "),CHAR(13)," "),"."," "),";"," "),","," "),"/"," "),"+"," "),"-"," "),"  "," "),"  "," "),"  "," "),"  "," "),"  "," "),"  "," "))," ","|")&amp;"|")</f>
        <v/>
      </c>
      <c r="AD3800">
        <f>TRIM($I3800&amp;"")</f>
        <v/>
      </c>
    </row>
    <row r="3801" ht="36" customHeight="1">
      <c r="A3801" s="9" t="n">
        <v>46219</v>
      </c>
      <c r="B3801" s="14" t="inlineStr">
        <is>
          <t>10257</t>
        </is>
      </c>
      <c r="C3801" s="14" t="inlineStr">
        <is>
          <t>M/C 0723 (VERMELHO)</t>
        </is>
      </c>
      <c r="D3801" s="14" t="inlineStr">
        <is>
          <t>36 PINTURA P.U.</t>
        </is>
      </c>
      <c r="E3801" s="14" t="n">
        <v>30003901</v>
      </c>
      <c r="F3801" s="14" t="inlineStr">
        <is>
          <t>PE TRASEIRO 920X30(911)X25 MDF (14PC) ESQ TRENTO</t>
        </is>
      </c>
      <c r="G3801" s="14" t="inlineStr">
        <is>
          <t>36 PINTURA P.U.</t>
        </is>
      </c>
      <c r="H3801" s="14" t="inlineStr">
        <is>
          <t>36 PINTURA P.U.</t>
        </is>
      </c>
      <c r="I3801" s="9" t="inlineStr">
        <is>
          <t>36 PINTURA P.U.</t>
        </is>
      </c>
      <c r="J3801" s="9" t="n">
        <v>16</v>
      </c>
      <c r="K3801" s="14" t="n"/>
      <c r="L3801" s="14" t="n"/>
      <c r="M3801" s="14" t="n"/>
      <c r="N3801" s="14" t="n">
        <v>46219</v>
      </c>
      <c r="O3801" s="14" t="n">
        <v>16</v>
      </c>
      <c r="P3801" s="14" t="n"/>
      <c r="Q3801" s="14" t="n"/>
      <c r="R3801" s="14" t="n"/>
      <c r="S3801" s="14" t="n"/>
      <c r="T3801" s="14">
        <f>IF(OR($J3801="",$O3801=""),"",$O3801/$J3801)</f>
        <v/>
      </c>
      <c r="U3801" s="14" t="inlineStr">
        <is>
          <t>Concluído</t>
        </is>
      </c>
      <c r="V3801" s="14" t="n"/>
      <c r="W3801" s="14" t="n"/>
      <c r="X3801" s="14" t="n"/>
      <c r="Y3801" s="14" t="n"/>
      <c r="Z3801" s="14" t="n"/>
      <c r="AA3801" s="11" t="n"/>
      <c r="AB3801" s="14">
        <f>B3801&amp;"|"&amp;I3801</f>
        <v/>
      </c>
      <c r="AC3801">
        <f>IF($B3801="","","|"&amp;SUBSTITUTE(TRIM(SUBSTITUTE(SUBSTITUTE(SUBSTITUTE(SUBSTITUTE(SUBSTITUTE(SUBSTITUTE(SUBSTITUTE(SUBSTITUTE(SUBSTITUTE(SUBSTITUTE(SUBSTITUTE(SUBSTITUTE(SUBSTITUTE(SUBSTITUTE(TRIM($B3801&amp;""),CHAR(10)," "),CHAR(13)," "),"."," "),";"," "),","," "),"/"," "),"+"," "),"-"," "),"  "," "),"  "," "),"  "," "),"  "," "),"  "," "),"  "," "))," ","|")&amp;"|")</f>
        <v/>
      </c>
      <c r="AD3801">
        <f>TRIM($I3801&amp;"")</f>
        <v/>
      </c>
    </row>
    <row r="3802" ht="36" customHeight="1">
      <c r="A3802" s="9" t="n">
        <v>46219</v>
      </c>
      <c r="B3802" s="14" t="inlineStr">
        <is>
          <t>10257</t>
        </is>
      </c>
      <c r="C3802" s="14" t="inlineStr">
        <is>
          <t>M/C 0723 (VERMELHO)</t>
        </is>
      </c>
      <c r="D3802" s="14" t="inlineStr">
        <is>
          <t>36 PINTURA P.U.</t>
        </is>
      </c>
      <c r="E3802" s="14" t="n">
        <v>30003902</v>
      </c>
      <c r="F3802" s="14" t="inlineStr">
        <is>
          <t>PE TRASEIRO 920X30(911)X25 MDF (14PC) DIR TRENTO</t>
        </is>
      </c>
      <c r="G3802" s="14" t="inlineStr">
        <is>
          <t>36 PINTURA P.U.</t>
        </is>
      </c>
      <c r="H3802" s="14" t="inlineStr">
        <is>
          <t>36 PINTURA P.U.</t>
        </is>
      </c>
      <c r="I3802" s="9" t="inlineStr">
        <is>
          <t>36 PINTURA P.U.</t>
        </is>
      </c>
      <c r="J3802" s="9" t="n">
        <v>16</v>
      </c>
      <c r="K3802" s="14" t="n"/>
      <c r="L3802" s="14" t="n"/>
      <c r="M3802" s="14" t="n"/>
      <c r="N3802" s="14" t="n">
        <v>46219</v>
      </c>
      <c r="O3802" s="14" t="n">
        <v>16</v>
      </c>
      <c r="P3802" s="14" t="n"/>
      <c r="Q3802" s="14" t="n"/>
      <c r="R3802" s="14" t="n"/>
      <c r="S3802" s="14" t="n"/>
      <c r="T3802" s="14">
        <f>IF(OR($J3802="",$O3802=""),"",$O3802/$J3802)</f>
        <v/>
      </c>
      <c r="U3802" s="14" t="inlineStr">
        <is>
          <t>Concluído</t>
        </is>
      </c>
      <c r="V3802" s="14" t="n"/>
      <c r="W3802" s="14" t="n"/>
      <c r="X3802" s="14" t="n"/>
      <c r="Y3802" s="14" t="n"/>
      <c r="Z3802" s="14" t="n"/>
      <c r="AA3802" s="11" t="n"/>
      <c r="AB3802" s="14">
        <f>B3802&amp;"|"&amp;I3802</f>
        <v/>
      </c>
      <c r="AC3802">
        <f>IF($B3802="","","|"&amp;SUBSTITUTE(TRIM(SUBSTITUTE(SUBSTITUTE(SUBSTITUTE(SUBSTITUTE(SUBSTITUTE(SUBSTITUTE(SUBSTITUTE(SUBSTITUTE(SUBSTITUTE(SUBSTITUTE(SUBSTITUTE(SUBSTITUTE(SUBSTITUTE(SUBSTITUTE(TRIM($B3802&amp;""),CHAR(10)," "),CHAR(13)," "),"."," "),";"," "),","," "),"/"," "),"+"," "),"-"," "),"  "," "),"  "," "),"  "," "),"  "," "),"  "," "),"  "," "))," ","|")&amp;"|")</f>
        <v/>
      </c>
      <c r="AD3802">
        <f>TRIM($I3802&amp;"")</f>
        <v/>
      </c>
    </row>
    <row r="3803" ht="36" customHeight="1">
      <c r="A3803" s="9" t="n">
        <v>46219</v>
      </c>
      <c r="B3803" s="14" t="inlineStr">
        <is>
          <t>10257</t>
        </is>
      </c>
      <c r="C3803" s="14" t="inlineStr">
        <is>
          <t>M/C 0723 (VERMELHO)</t>
        </is>
      </c>
      <c r="D3803" s="14" t="inlineStr">
        <is>
          <t>36 PINTURA P.U.</t>
        </is>
      </c>
      <c r="E3803" s="14" t="n">
        <v>30006101</v>
      </c>
      <c r="F3803" s="14" t="inlineStr">
        <is>
          <t>PE TRAS 880X30(911)X25 MDF (13PC) ESQ SANTIAGO NEW</t>
        </is>
      </c>
      <c r="G3803" s="14" t="inlineStr">
        <is>
          <t>36 PINTURA P.U.</t>
        </is>
      </c>
      <c r="H3803" s="14" t="inlineStr">
        <is>
          <t>36 PINTURA P.U.</t>
        </is>
      </c>
      <c r="I3803" s="9" t="inlineStr">
        <is>
          <t>36 PINTURA P.U.</t>
        </is>
      </c>
      <c r="J3803" s="9" t="n">
        <v>386</v>
      </c>
      <c r="K3803" s="14" t="n"/>
      <c r="L3803" s="14" t="n"/>
      <c r="M3803" s="14" t="n"/>
      <c r="N3803" s="14" t="n">
        <v>46219</v>
      </c>
      <c r="O3803" s="14" t="n">
        <v>386</v>
      </c>
      <c r="P3803" s="14" t="n"/>
      <c r="Q3803" s="14" t="n"/>
      <c r="R3803" s="14" t="n"/>
      <c r="S3803" s="14" t="n"/>
      <c r="T3803" s="14">
        <f>IF(OR($J3803="",$O3803=""),"",$O3803/$J3803)</f>
        <v/>
      </c>
      <c r="U3803" s="14" t="inlineStr">
        <is>
          <t>Concluído</t>
        </is>
      </c>
      <c r="V3803" s="14" t="n"/>
      <c r="W3803" s="14" t="n"/>
      <c r="X3803" s="14" t="n"/>
      <c r="Y3803" s="14" t="n"/>
      <c r="Z3803" s="14" t="n"/>
      <c r="AA3803" s="11" t="n"/>
      <c r="AB3803" s="14">
        <f>B3803&amp;"|"&amp;I3803</f>
        <v/>
      </c>
      <c r="AC3803">
        <f>IF($B3803="","","|"&amp;SUBSTITUTE(TRIM(SUBSTITUTE(SUBSTITUTE(SUBSTITUTE(SUBSTITUTE(SUBSTITUTE(SUBSTITUTE(SUBSTITUTE(SUBSTITUTE(SUBSTITUTE(SUBSTITUTE(SUBSTITUTE(SUBSTITUTE(SUBSTITUTE(SUBSTITUTE(TRIM($B3803&amp;""),CHAR(10)," "),CHAR(13)," "),"."," "),";"," "),","," "),"/"," "),"+"," "),"-"," "),"  "," "),"  "," "),"  "," "),"  "," "),"  "," "),"  "," "))," ","|")&amp;"|")</f>
        <v/>
      </c>
      <c r="AD3803">
        <f>TRIM($I3803&amp;"")</f>
        <v/>
      </c>
    </row>
    <row r="3804" ht="36" customHeight="1">
      <c r="A3804" s="9" t="n">
        <v>46219</v>
      </c>
      <c r="B3804" s="14" t="inlineStr">
        <is>
          <t>10257</t>
        </is>
      </c>
      <c r="C3804" s="14" t="inlineStr">
        <is>
          <t>M/C 0723 (VERMELHO)</t>
        </is>
      </c>
      <c r="D3804" s="14" t="inlineStr">
        <is>
          <t>36 PINTURA P.U.</t>
        </is>
      </c>
      <c r="E3804" s="14" t="n">
        <v>30006102</v>
      </c>
      <c r="F3804" s="14" t="inlineStr">
        <is>
          <t>PE TRAS 880X30(911)X25 MDF (13PC) DIR SANTIAGO NEW</t>
        </is>
      </c>
      <c r="G3804" s="14" t="inlineStr">
        <is>
          <t>36 PINTURA P.U.</t>
        </is>
      </c>
      <c r="H3804" s="14" t="inlineStr">
        <is>
          <t>36 PINTURA P.U.</t>
        </is>
      </c>
      <c r="I3804" s="9" t="inlineStr">
        <is>
          <t>36 PINTURA P.U.</t>
        </is>
      </c>
      <c r="J3804" s="9" t="n">
        <v>386</v>
      </c>
      <c r="K3804" s="14" t="n"/>
      <c r="L3804" s="14" t="n"/>
      <c r="M3804" s="14" t="n"/>
      <c r="N3804" s="14" t="n">
        <v>46219</v>
      </c>
      <c r="O3804" s="14" t="n">
        <v>386</v>
      </c>
      <c r="P3804" s="14" t="n"/>
      <c r="Q3804" s="14" t="n"/>
      <c r="R3804" s="14" t="n"/>
      <c r="S3804" s="14" t="n"/>
      <c r="T3804" s="14">
        <f>IF(OR($J3804="",$O3804=""),"",$O3804/$J3804)</f>
        <v/>
      </c>
      <c r="U3804" s="14" t="inlineStr">
        <is>
          <t>Concluído</t>
        </is>
      </c>
      <c r="V3804" s="14" t="n"/>
      <c r="W3804" s="14" t="n"/>
      <c r="X3804" s="14" t="n"/>
      <c r="Y3804" s="14" t="n"/>
      <c r="Z3804" s="14" t="n"/>
      <c r="AA3804" s="11" t="n"/>
      <c r="AB3804" s="14">
        <f>B3804&amp;"|"&amp;I3804</f>
        <v/>
      </c>
      <c r="AC3804">
        <f>IF($B3804="","","|"&amp;SUBSTITUTE(TRIM(SUBSTITUTE(SUBSTITUTE(SUBSTITUTE(SUBSTITUTE(SUBSTITUTE(SUBSTITUTE(SUBSTITUTE(SUBSTITUTE(SUBSTITUTE(SUBSTITUTE(SUBSTITUTE(SUBSTITUTE(SUBSTITUTE(SUBSTITUTE(TRIM($B3804&amp;""),CHAR(10)," "),CHAR(13)," "),"."," "),";"," "),","," "),"/"," "),"+"," "),"-"," "),"  "," "),"  "," "),"  "," "),"  "," "),"  "," "),"  "," "))," ","|")&amp;"|")</f>
        <v/>
      </c>
      <c r="AD3804">
        <f>TRIM($I3804&amp;"")</f>
        <v/>
      </c>
    </row>
    <row r="3805" ht="36" customHeight="1">
      <c r="A3805" s="9" t="n">
        <v>46219</v>
      </c>
      <c r="B3805" s="14" t="inlineStr">
        <is>
          <t>10257</t>
        </is>
      </c>
      <c r="C3805" s="14" t="inlineStr">
        <is>
          <t>M/C 0723 (VERMELHO)</t>
        </is>
      </c>
      <c r="D3805" s="14" t="inlineStr">
        <is>
          <t>36 PINTURA P.U.</t>
        </is>
      </c>
      <c r="E3805" s="14" t="n">
        <v>30006801</v>
      </c>
      <c r="F3805" s="14" t="inlineStr">
        <is>
          <t>PE TRASEIRO 980X94(911)X25 MDF (8PCS)- CAD GENOVA</t>
        </is>
      </c>
      <c r="G3805" s="14" t="inlineStr">
        <is>
          <t>36 PINTURA P.U.</t>
        </is>
      </c>
      <c r="H3805" s="14" t="inlineStr">
        <is>
          <t>36 PINTURA P.U.</t>
        </is>
      </c>
      <c r="I3805" s="9" t="inlineStr">
        <is>
          <t>36 PINTURA P.U.</t>
        </is>
      </c>
      <c r="J3805" s="9" t="n">
        <v>24</v>
      </c>
      <c r="K3805" s="14" t="n"/>
      <c r="L3805" s="14" t="n"/>
      <c r="M3805" s="14" t="n"/>
      <c r="N3805" s="14" t="n">
        <v>46219</v>
      </c>
      <c r="O3805" s="14" t="n">
        <v>24</v>
      </c>
      <c r="P3805" s="14" t="n"/>
      <c r="Q3805" s="14" t="n"/>
      <c r="R3805" s="14" t="n"/>
      <c r="S3805" s="14" t="n"/>
      <c r="T3805" s="14">
        <f>IF(OR($J3805="",$O3805=""),"",$O3805/$J3805)</f>
        <v/>
      </c>
      <c r="U3805" s="14" t="inlineStr">
        <is>
          <t>Concluído</t>
        </is>
      </c>
      <c r="V3805" s="14" t="n"/>
      <c r="W3805" s="14" t="n"/>
      <c r="X3805" s="14" t="n"/>
      <c r="Y3805" s="14" t="n"/>
      <c r="Z3805" s="14" t="n"/>
      <c r="AA3805" s="11" t="n"/>
      <c r="AB3805" s="14">
        <f>B3805&amp;"|"&amp;I3805</f>
        <v/>
      </c>
      <c r="AC3805">
        <f>IF($B3805="","","|"&amp;SUBSTITUTE(TRIM(SUBSTITUTE(SUBSTITUTE(SUBSTITUTE(SUBSTITUTE(SUBSTITUTE(SUBSTITUTE(SUBSTITUTE(SUBSTITUTE(SUBSTITUTE(SUBSTITUTE(SUBSTITUTE(SUBSTITUTE(SUBSTITUTE(SUBSTITUTE(TRIM($B3805&amp;""),CHAR(10)," "),CHAR(13)," "),"."," "),";"," "),","," "),"/"," "),"+"," "),"-"," "),"  "," "),"  "," "),"  "," "),"  "," "),"  "," "),"  "," "))," ","|")&amp;"|")</f>
        <v/>
      </c>
      <c r="AD3805">
        <f>TRIM($I3805&amp;"")</f>
        <v/>
      </c>
    </row>
    <row r="3806" ht="36" customHeight="1">
      <c r="A3806" s="9" t="n">
        <v>46219</v>
      </c>
      <c r="B3806" s="14" t="inlineStr">
        <is>
          <t>10257</t>
        </is>
      </c>
      <c r="C3806" s="14" t="inlineStr">
        <is>
          <t>M/C 0723 (VERMELHO)</t>
        </is>
      </c>
      <c r="D3806" s="14" t="inlineStr">
        <is>
          <t>36 PINTURA P.U.</t>
        </is>
      </c>
      <c r="E3806" s="14" t="n">
        <v>30009703</v>
      </c>
      <c r="F3806" s="14" t="inlineStr">
        <is>
          <t>ESPALDAR 390X40(911)X25 MDF (24) - CADEIRA GRECIA</t>
        </is>
      </c>
      <c r="G3806" s="14" t="inlineStr">
        <is>
          <t>36 PINTURA P.U.</t>
        </is>
      </c>
      <c r="H3806" s="14" t="inlineStr">
        <is>
          <t>36 PINTURA P.U.</t>
        </is>
      </c>
      <c r="I3806" s="9" t="inlineStr">
        <is>
          <t>36 PINTURA P.U.</t>
        </is>
      </c>
      <c r="J3806" s="9" t="n">
        <v>70</v>
      </c>
      <c r="K3806" s="14" t="n"/>
      <c r="L3806" s="14" t="n"/>
      <c r="M3806" s="14" t="n"/>
      <c r="N3806" s="14" t="n">
        <v>46219</v>
      </c>
      <c r="O3806" s="14" t="n">
        <v>70</v>
      </c>
      <c r="P3806" s="14" t="n"/>
      <c r="Q3806" s="14" t="n"/>
      <c r="R3806" s="14" t="n"/>
      <c r="S3806" s="14" t="n"/>
      <c r="T3806" s="14">
        <f>IF(OR($J3806="",$O3806=""),"",$O3806/$J3806)</f>
        <v/>
      </c>
      <c r="U3806" s="14" t="inlineStr">
        <is>
          <t>Concluído</t>
        </is>
      </c>
      <c r="V3806" s="14" t="n"/>
      <c r="W3806" s="14" t="n"/>
      <c r="X3806" s="14" t="n"/>
      <c r="Y3806" s="14" t="n"/>
      <c r="Z3806" s="14" t="n"/>
      <c r="AA3806" s="11" t="n"/>
      <c r="AB3806" s="14">
        <f>B3806&amp;"|"&amp;I3806</f>
        <v/>
      </c>
      <c r="AC3806">
        <f>IF($B3806="","","|"&amp;SUBSTITUTE(TRIM(SUBSTITUTE(SUBSTITUTE(SUBSTITUTE(SUBSTITUTE(SUBSTITUTE(SUBSTITUTE(SUBSTITUTE(SUBSTITUTE(SUBSTITUTE(SUBSTITUTE(SUBSTITUTE(SUBSTITUTE(SUBSTITUTE(SUBSTITUTE(TRIM($B3806&amp;""),CHAR(10)," "),CHAR(13)," "),"."," "),";"," "),","," "),"/"," "),"+"," "),"-"," "),"  "," "),"  "," "),"  "," "),"  "," "),"  "," "),"  "," "))," ","|")&amp;"|")</f>
        <v/>
      </c>
      <c r="AD3806">
        <f>TRIM($I3806&amp;"")</f>
        <v/>
      </c>
    </row>
    <row r="3807" ht="36" customHeight="1">
      <c r="A3807" s="9" t="n">
        <v>46219</v>
      </c>
      <c r="B3807" s="14" t="inlineStr">
        <is>
          <t>10257</t>
        </is>
      </c>
      <c r="C3807" s="14" t="inlineStr">
        <is>
          <t>M/C 0723 (VERMELHO)</t>
        </is>
      </c>
      <c r="D3807" s="14" t="inlineStr">
        <is>
          <t>36 PINTURA P.U.</t>
        </is>
      </c>
      <c r="E3807" s="14" t="n">
        <v>2002861</v>
      </c>
      <c r="F3807" s="14" t="inlineStr">
        <is>
          <t>TAMPO OVAL 1600X900X18 - VITREO</t>
        </is>
      </c>
      <c r="G3807" s="14" t="inlineStr">
        <is>
          <t>36 PINTURA P.U.</t>
        </is>
      </c>
      <c r="H3807" s="14" t="inlineStr">
        <is>
          <t>36 PINTURA P.U.</t>
        </is>
      </c>
      <c r="I3807" s="9" t="inlineStr">
        <is>
          <t>36 PINTURA P.U.</t>
        </is>
      </c>
      <c r="J3807" s="9" t="n">
        <v>4</v>
      </c>
      <c r="K3807" s="14" t="n"/>
      <c r="L3807" s="14" t="n"/>
      <c r="M3807" s="14" t="n"/>
      <c r="N3807" s="14" t="n">
        <v>46219</v>
      </c>
      <c r="O3807" s="14" t="n">
        <v>4</v>
      </c>
      <c r="P3807" s="14" t="n"/>
      <c r="Q3807" s="14" t="n"/>
      <c r="R3807" s="14" t="n"/>
      <c r="S3807" s="14" t="n"/>
      <c r="T3807" s="14">
        <f>IF(OR($J3807="",$O3807=""),"",$O3807/$J3807)</f>
        <v/>
      </c>
      <c r="U3807" s="14" t="inlineStr">
        <is>
          <t>Concluído</t>
        </is>
      </c>
      <c r="V3807" s="14" t="n"/>
      <c r="W3807" s="14" t="n"/>
      <c r="X3807" s="14" t="n"/>
      <c r="Y3807" s="14" t="n"/>
      <c r="Z3807" s="14" t="n"/>
      <c r="AA3807" s="11" t="n"/>
      <c r="AB3807" s="14">
        <f>B3807&amp;"|"&amp;I3807</f>
        <v/>
      </c>
      <c r="AC3807">
        <f>IF($B3807="","","|"&amp;SUBSTITUTE(TRIM(SUBSTITUTE(SUBSTITUTE(SUBSTITUTE(SUBSTITUTE(SUBSTITUTE(SUBSTITUTE(SUBSTITUTE(SUBSTITUTE(SUBSTITUTE(SUBSTITUTE(SUBSTITUTE(SUBSTITUTE(SUBSTITUTE(SUBSTITUTE(TRIM($B3807&amp;""),CHAR(10)," "),CHAR(13)," "),"."," "),";"," "),","," "),"/"," "),"+"," "),"-"," "),"  "," "),"  "," "),"  "," "),"  "," "),"  "," "),"  "," "))," ","|")&amp;"|")</f>
        <v/>
      </c>
      <c r="AD3807">
        <f>TRIM($I3807&amp;"")</f>
        <v/>
      </c>
    </row>
    <row r="3808" ht="36" customHeight="1">
      <c r="A3808" s="9" t="n">
        <v>46219</v>
      </c>
      <c r="B3808" s="14" t="inlineStr">
        <is>
          <t>10257</t>
        </is>
      </c>
      <c r="C3808" s="14" t="inlineStr">
        <is>
          <t>M/C 0723 (VERMELHO)</t>
        </is>
      </c>
      <c r="D3808" s="14" t="inlineStr">
        <is>
          <t>36 PINTURA P.U.</t>
        </is>
      </c>
      <c r="E3808" s="14" t="n">
        <v>2002961</v>
      </c>
      <c r="F3808" s="14" t="inlineStr">
        <is>
          <t>TAMPO OVAL 1600X900X18 - C/VIDRO</t>
        </is>
      </c>
      <c r="G3808" s="14" t="inlineStr">
        <is>
          <t>36 PINTURA P.U.</t>
        </is>
      </c>
      <c r="H3808" s="14" t="inlineStr">
        <is>
          <t>36 PINTURA P.U.</t>
        </is>
      </c>
      <c r="I3808" s="9" t="inlineStr">
        <is>
          <t>36 PINTURA P.U.</t>
        </is>
      </c>
      <c r="J3808" s="9" t="n">
        <v>4</v>
      </c>
      <c r="K3808" s="14" t="n"/>
      <c r="L3808" s="14" t="n"/>
      <c r="M3808" s="14" t="n"/>
      <c r="N3808" s="14" t="n">
        <v>46219</v>
      </c>
      <c r="O3808" s="14" t="n">
        <v>4</v>
      </c>
      <c r="P3808" s="14" t="n"/>
      <c r="Q3808" s="14" t="n"/>
      <c r="R3808" s="14" t="n"/>
      <c r="S3808" s="14" t="n"/>
      <c r="T3808" s="14">
        <f>IF(OR($J3808="",$O3808=""),"",$O3808/$J3808)</f>
        <v/>
      </c>
      <c r="U3808" s="14" t="inlineStr">
        <is>
          <t>Concluído</t>
        </is>
      </c>
      <c r="V3808" s="14" t="n"/>
      <c r="W3808" s="14" t="n"/>
      <c r="X3808" s="14" t="n"/>
      <c r="Y3808" s="14" t="n"/>
      <c r="Z3808" s="14" t="n"/>
      <c r="AA3808" s="11" t="n"/>
      <c r="AB3808" s="14">
        <f>B3808&amp;"|"&amp;I3808</f>
        <v/>
      </c>
      <c r="AC3808">
        <f>IF($B3808="","","|"&amp;SUBSTITUTE(TRIM(SUBSTITUTE(SUBSTITUTE(SUBSTITUTE(SUBSTITUTE(SUBSTITUTE(SUBSTITUTE(SUBSTITUTE(SUBSTITUTE(SUBSTITUTE(SUBSTITUTE(SUBSTITUTE(SUBSTITUTE(SUBSTITUTE(SUBSTITUTE(TRIM($B3808&amp;""),CHAR(10)," "),CHAR(13)," "),"."," "),";"," "),","," "),"/"," "),"+"," "),"-"," "),"  "," "),"  "," "),"  "," "),"  "," "),"  "," "),"  "," "))," ","|")&amp;"|")</f>
        <v/>
      </c>
      <c r="AD3808">
        <f>TRIM($I3808&amp;"")</f>
        <v/>
      </c>
    </row>
    <row r="3809" ht="36" customHeight="1">
      <c r="A3809" s="9" t="n">
        <v>46217</v>
      </c>
      <c r="B3809" s="14" t="inlineStr">
        <is>
          <t>10257</t>
        </is>
      </c>
      <c r="C3809" s="14" t="inlineStr">
        <is>
          <t>M/C 0723 (VERMELHO)</t>
        </is>
      </c>
      <c r="D3809" s="14" t="inlineStr">
        <is>
          <t>46 SECCIONADORA 1</t>
        </is>
      </c>
      <c r="E3809" s="14" t="n">
        <v>20014005</v>
      </c>
      <c r="F3809" s="14" t="inlineStr">
        <is>
          <t>TAMPO 902X902X12 MDP - MESA DAKAR/MIAMI 0,90</t>
        </is>
      </c>
      <c r="G3809" s="14" t="inlineStr">
        <is>
          <t>46 SECCIONADORA 1</t>
        </is>
      </c>
      <c r="H3809" s="14" t="inlineStr">
        <is>
          <t>46 SECCIONADORA 1</t>
        </is>
      </c>
      <c r="I3809" s="9" t="inlineStr">
        <is>
          <t>46 SECCIONADORA 1</t>
        </is>
      </c>
      <c r="J3809" s="9" t="n">
        <v>1</v>
      </c>
      <c r="K3809" s="14" t="n"/>
      <c r="L3809" s="14" t="n"/>
      <c r="M3809" s="14" t="n"/>
      <c r="N3809" s="14" t="n">
        <v>46218</v>
      </c>
      <c r="O3809" s="14" t="n">
        <v>1</v>
      </c>
      <c r="P3809" s="14" t="n"/>
      <c r="Q3809" s="14" t="n"/>
      <c r="R3809" s="14" t="n"/>
      <c r="S3809" s="14" t="n"/>
      <c r="T3809" s="14">
        <f>IF(OR($J3809="",$O3809=""),"",$O3809/$J3809)</f>
        <v/>
      </c>
      <c r="U3809" s="14" t="inlineStr">
        <is>
          <t>Concluído</t>
        </is>
      </c>
      <c r="V3809" s="14" t="n"/>
      <c r="W3809" s="14" t="n"/>
      <c r="X3809" s="14" t="n"/>
      <c r="Y3809" s="14" t="n"/>
      <c r="Z3809" s="14" t="n"/>
      <c r="AA3809" s="11" t="n"/>
      <c r="AB3809" s="14">
        <f>B3809&amp;"|"&amp;I3809</f>
        <v/>
      </c>
      <c r="AC3809">
        <f>IF($B3809="","","|"&amp;SUBSTITUTE(TRIM(SUBSTITUTE(SUBSTITUTE(SUBSTITUTE(SUBSTITUTE(SUBSTITUTE(SUBSTITUTE(SUBSTITUTE(SUBSTITUTE(SUBSTITUTE(SUBSTITUTE(SUBSTITUTE(SUBSTITUTE(SUBSTITUTE(SUBSTITUTE(TRIM($B3809&amp;""),CHAR(10)," "),CHAR(13)," "),"."," "),";"," "),","," "),"/"," "),"+"," "),"-"," "),"  "," "),"  "," "),"  "," "),"  "," "),"  "," "),"  "," "))," ","|")&amp;"|")</f>
        <v/>
      </c>
      <c r="AD3809">
        <f>TRIM($I3809&amp;"")</f>
        <v/>
      </c>
    </row>
    <row r="3810" ht="36" customHeight="1">
      <c r="A3810" s="9" t="n">
        <v>46217</v>
      </c>
      <c r="B3810" s="14" t="inlineStr">
        <is>
          <t>10257</t>
        </is>
      </c>
      <c r="C3810" s="14" t="inlineStr">
        <is>
          <t>M/C 0723 (VERMELHO)</t>
        </is>
      </c>
      <c r="D3810" s="14" t="inlineStr">
        <is>
          <t>46 SECCIONADORA 1</t>
        </is>
      </c>
      <c r="E3810" s="14" t="n">
        <v>20014006</v>
      </c>
      <c r="F3810" s="14" t="inlineStr">
        <is>
          <t>ENGRO MAIOR 902X60X12 MDP - MESA DAKAR 0,90</t>
        </is>
      </c>
      <c r="G3810" s="14" t="inlineStr">
        <is>
          <t>46 SECCIONADORA 1</t>
        </is>
      </c>
      <c r="H3810" s="14" t="inlineStr">
        <is>
          <t>46 SECCIONADORA 1</t>
        </is>
      </c>
      <c r="I3810" s="9" t="inlineStr">
        <is>
          <t>46 SECCIONADORA 1</t>
        </is>
      </c>
      <c r="J3810" s="9" t="n">
        <v>6</v>
      </c>
      <c r="K3810" s="14" t="n"/>
      <c r="L3810" s="14" t="n"/>
      <c r="M3810" s="14" t="n"/>
      <c r="N3810" s="14" t="n">
        <v>46218</v>
      </c>
      <c r="O3810" s="14" t="n">
        <v>6</v>
      </c>
      <c r="P3810" s="14" t="n"/>
      <c r="Q3810" s="14" t="n"/>
      <c r="R3810" s="14" t="n"/>
      <c r="S3810" s="14" t="n"/>
      <c r="T3810" s="14">
        <f>IF(OR($J3810="",$O3810=""),"",$O3810/$J3810)</f>
        <v/>
      </c>
      <c r="U3810" s="14" t="inlineStr">
        <is>
          <t>Concluído</t>
        </is>
      </c>
      <c r="V3810" s="14" t="n"/>
      <c r="W3810" s="14" t="n"/>
      <c r="X3810" s="14" t="n"/>
      <c r="Y3810" s="14" t="n"/>
      <c r="Z3810" s="14" t="n"/>
      <c r="AA3810" s="11" t="n"/>
      <c r="AB3810" s="14">
        <f>B3810&amp;"|"&amp;I3810</f>
        <v/>
      </c>
      <c r="AC3810">
        <f>IF($B3810="","","|"&amp;SUBSTITUTE(TRIM(SUBSTITUTE(SUBSTITUTE(SUBSTITUTE(SUBSTITUTE(SUBSTITUTE(SUBSTITUTE(SUBSTITUTE(SUBSTITUTE(SUBSTITUTE(SUBSTITUTE(SUBSTITUTE(SUBSTITUTE(SUBSTITUTE(SUBSTITUTE(TRIM($B3810&amp;""),CHAR(10)," "),CHAR(13)," "),"."," "),";"," "),","," "),"/"," "),"+"," "),"-"," "),"  "," "),"  "," "),"  "," "),"  "," "),"  "," "),"  "," "))," ","|")&amp;"|")</f>
        <v/>
      </c>
      <c r="AD3810">
        <f>TRIM($I3810&amp;"")</f>
        <v/>
      </c>
    </row>
    <row r="3811" ht="36" customHeight="1">
      <c r="A3811" s="9" t="n">
        <v>46217</v>
      </c>
      <c r="B3811" s="14" t="inlineStr">
        <is>
          <t>10257</t>
        </is>
      </c>
      <c r="C3811" s="14" t="inlineStr">
        <is>
          <t>M/C 0723 (VERMELHO)</t>
        </is>
      </c>
      <c r="D3811" s="14" t="inlineStr">
        <is>
          <t>46 SECCIONADORA 1</t>
        </is>
      </c>
      <c r="E3811" s="14" t="n">
        <v>20014007</v>
      </c>
      <c r="F3811" s="14" t="inlineStr">
        <is>
          <t>ENGRO MENOR 782X60X12 MDP - MESA DAKAR 0,90</t>
        </is>
      </c>
      <c r="G3811" s="14" t="inlineStr">
        <is>
          <t>46 SECCIONADORA 1</t>
        </is>
      </c>
      <c r="H3811" s="14" t="inlineStr">
        <is>
          <t>46 SECCIONADORA 1</t>
        </is>
      </c>
      <c r="I3811" s="9" t="inlineStr">
        <is>
          <t>46 SECCIONADORA 1</t>
        </is>
      </c>
      <c r="J3811" s="9" t="n">
        <v>6</v>
      </c>
      <c r="K3811" s="14" t="n"/>
      <c r="L3811" s="14" t="n"/>
      <c r="M3811" s="14" t="n"/>
      <c r="N3811" s="14" t="n">
        <v>46218</v>
      </c>
      <c r="O3811" s="14" t="n">
        <v>6</v>
      </c>
      <c r="P3811" s="14" t="n"/>
      <c r="Q3811" s="14" t="n"/>
      <c r="R3811" s="14" t="n"/>
      <c r="S3811" s="14" t="n"/>
      <c r="T3811" s="14">
        <f>IF(OR($J3811="",$O3811=""),"",$O3811/$J3811)</f>
        <v/>
      </c>
      <c r="U3811" s="14" t="inlineStr">
        <is>
          <t>Concluído</t>
        </is>
      </c>
      <c r="V3811" s="14" t="n"/>
      <c r="W3811" s="14" t="n"/>
      <c r="X3811" s="14" t="n"/>
      <c r="Y3811" s="14" t="n"/>
      <c r="Z3811" s="14" t="n"/>
      <c r="AA3811" s="11" t="n"/>
      <c r="AB3811" s="14">
        <f>B3811&amp;"|"&amp;I3811</f>
        <v/>
      </c>
      <c r="AC3811">
        <f>IF($B3811="","","|"&amp;SUBSTITUTE(TRIM(SUBSTITUTE(SUBSTITUTE(SUBSTITUTE(SUBSTITUTE(SUBSTITUTE(SUBSTITUTE(SUBSTITUTE(SUBSTITUTE(SUBSTITUTE(SUBSTITUTE(SUBSTITUTE(SUBSTITUTE(SUBSTITUTE(SUBSTITUTE(TRIM($B3811&amp;""),CHAR(10)," "),CHAR(13)," "),"."," "),";"," "),","," "),"/"," "),"+"," "),"-"," "),"  "," "),"  "," "),"  "," "),"  "," "),"  "," "),"  "," "))," ","|")&amp;"|")</f>
        <v/>
      </c>
      <c r="AD3811">
        <f>TRIM($I3811&amp;"")</f>
        <v/>
      </c>
    </row>
    <row r="3812" ht="36" customHeight="1">
      <c r="A3812" s="9" t="n">
        <v>46217</v>
      </c>
      <c r="B3812" s="14" t="inlineStr">
        <is>
          <t>10257</t>
        </is>
      </c>
      <c r="C3812" s="14" t="inlineStr">
        <is>
          <t>M/C 0723 (VERMELHO)</t>
        </is>
      </c>
      <c r="D3812" s="14" t="inlineStr">
        <is>
          <t>46 SECCIONADORA 1</t>
        </is>
      </c>
      <c r="E3812" s="14" t="n">
        <v>20014107</v>
      </c>
      <c r="F3812" s="14" t="inlineStr">
        <is>
          <t>ENGRO MENOR 802X60X12 MDP - MESA DAKAR</t>
        </is>
      </c>
      <c r="G3812" s="14" t="inlineStr">
        <is>
          <t>46 SECCIONADORA 1</t>
        </is>
      </c>
      <c r="H3812" s="14" t="inlineStr">
        <is>
          <t>46 SECCIONADORA 1</t>
        </is>
      </c>
      <c r="I3812" s="9" t="inlineStr">
        <is>
          <t>46 SECCIONADORA 1</t>
        </is>
      </c>
      <c r="J3812" s="9" t="n">
        <v>140</v>
      </c>
      <c r="K3812" s="14" t="n"/>
      <c r="L3812" s="14" t="n"/>
      <c r="M3812" s="14" t="n"/>
      <c r="N3812" s="14" t="n">
        <v>46218</v>
      </c>
      <c r="O3812" s="14" t="n">
        <v>140</v>
      </c>
      <c r="P3812" s="14" t="n"/>
      <c r="Q3812" s="14" t="n"/>
      <c r="R3812" s="14" t="n"/>
      <c r="S3812" s="14" t="n"/>
      <c r="T3812" s="14">
        <f>IF(OR($J3812="",$O3812=""),"",$O3812/$J3812)</f>
        <v/>
      </c>
      <c r="U3812" s="14" t="inlineStr">
        <is>
          <t>Concluído</t>
        </is>
      </c>
      <c r="V3812" s="14" t="n"/>
      <c r="W3812" s="14" t="n"/>
      <c r="X3812" s="14" t="n"/>
      <c r="Y3812" s="14" t="n"/>
      <c r="Z3812" s="14" t="n"/>
      <c r="AA3812" s="11" t="n"/>
      <c r="AB3812" s="14">
        <f>B3812&amp;"|"&amp;I3812</f>
        <v/>
      </c>
      <c r="AC3812">
        <f>IF($B3812="","","|"&amp;SUBSTITUTE(TRIM(SUBSTITUTE(SUBSTITUTE(SUBSTITUTE(SUBSTITUTE(SUBSTITUTE(SUBSTITUTE(SUBSTITUTE(SUBSTITUTE(SUBSTITUTE(SUBSTITUTE(SUBSTITUTE(SUBSTITUTE(SUBSTITUTE(SUBSTITUTE(TRIM($B3812&amp;""),CHAR(10)," "),CHAR(13)," "),"."," "),";"," "),","," "),"/"," "),"+"," "),"-"," "),"  "," "),"  "," "),"  "," "),"  "," "),"  "," "),"  "," "))," ","|")&amp;"|")</f>
        <v/>
      </c>
      <c r="AD3812">
        <f>TRIM($I3812&amp;"")</f>
        <v/>
      </c>
    </row>
    <row r="3813" ht="36" customHeight="1">
      <c r="A3813" s="9" t="n">
        <v>46217</v>
      </c>
      <c r="B3813" s="14" t="inlineStr">
        <is>
          <t>10257</t>
        </is>
      </c>
      <c r="C3813" s="14" t="inlineStr">
        <is>
          <t>M/C 0723 (VERMELHO)</t>
        </is>
      </c>
      <c r="D3813" s="14" t="inlineStr">
        <is>
          <t>46 SECCIONADORA 1</t>
        </is>
      </c>
      <c r="E3813" s="14" t="n">
        <v>20014205</v>
      </c>
      <c r="F3813" s="14" t="inlineStr">
        <is>
          <t>(1) TAMPO 1602X802X12 MDP - MESA DAKAR/MIAMI 1,60</t>
        </is>
      </c>
      <c r="G3813" s="14" t="inlineStr">
        <is>
          <t>46 SECCIONADORA 1</t>
        </is>
      </c>
      <c r="H3813" s="14" t="inlineStr">
        <is>
          <t>46 SECCIONADORA 1</t>
        </is>
      </c>
      <c r="I3813" s="9" t="inlineStr">
        <is>
          <t>46 SECCIONADORA 1</t>
        </is>
      </c>
      <c r="J3813" s="9" t="n">
        <v>30</v>
      </c>
      <c r="K3813" s="14" t="n"/>
      <c r="L3813" s="14" t="n"/>
      <c r="M3813" s="14" t="n"/>
      <c r="N3813" s="14" t="n">
        <v>46218</v>
      </c>
      <c r="O3813" s="14" t="n">
        <v>30</v>
      </c>
      <c r="P3813" s="14" t="n"/>
      <c r="Q3813" s="14" t="n"/>
      <c r="R3813" s="14" t="n"/>
      <c r="S3813" s="14" t="n"/>
      <c r="T3813" s="14">
        <f>IF(OR($J3813="",$O3813=""),"",$O3813/$J3813)</f>
        <v/>
      </c>
      <c r="U3813" s="14" t="inlineStr">
        <is>
          <t>Concluído</t>
        </is>
      </c>
      <c r="V3813" s="14" t="n"/>
      <c r="W3813" s="14" t="n"/>
      <c r="X3813" s="14" t="n"/>
      <c r="Y3813" s="14" t="n"/>
      <c r="Z3813" s="14" t="n"/>
      <c r="AA3813" s="11" t="n"/>
      <c r="AB3813" s="14">
        <f>B3813&amp;"|"&amp;I3813</f>
        <v/>
      </c>
      <c r="AC3813">
        <f>IF($B3813="","","|"&amp;SUBSTITUTE(TRIM(SUBSTITUTE(SUBSTITUTE(SUBSTITUTE(SUBSTITUTE(SUBSTITUTE(SUBSTITUTE(SUBSTITUTE(SUBSTITUTE(SUBSTITUTE(SUBSTITUTE(SUBSTITUTE(SUBSTITUTE(SUBSTITUTE(SUBSTITUTE(TRIM($B3813&amp;""),CHAR(10)," "),CHAR(13)," "),"."," "),";"," "),","," "),"/"," "),"+"," "),"-"," "),"  "," "),"  "," "),"  "," "),"  "," "),"  "," "),"  "," "))," ","|")&amp;"|")</f>
        <v/>
      </c>
      <c r="AD3813">
        <f>TRIM($I3813&amp;"")</f>
        <v/>
      </c>
    </row>
    <row r="3814" ht="36" customHeight="1">
      <c r="A3814" s="9" t="n">
        <v>46217</v>
      </c>
      <c r="B3814" s="14" t="inlineStr">
        <is>
          <t>10257</t>
        </is>
      </c>
      <c r="C3814" s="14" t="inlineStr">
        <is>
          <t>M/C 0723 (VERMELHO)</t>
        </is>
      </c>
      <c r="D3814" s="14" t="inlineStr">
        <is>
          <t>46 SECCIONADORA 1</t>
        </is>
      </c>
      <c r="E3814" s="14" t="n">
        <v>20014206</v>
      </c>
      <c r="F3814" s="14" t="inlineStr">
        <is>
          <t>ENGRO MAIOR 1481X60X12 MDP - MESA DAKAR 1,36</t>
        </is>
      </c>
      <c r="G3814" s="14" t="inlineStr">
        <is>
          <t>46 SECCIONADORA 1</t>
        </is>
      </c>
      <c r="H3814" s="14" t="inlineStr">
        <is>
          <t>46 SECCIONADORA 1</t>
        </is>
      </c>
      <c r="I3814" s="9" t="inlineStr">
        <is>
          <t>46 SECCIONADORA 1</t>
        </is>
      </c>
      <c r="J3814" s="9" t="n">
        <v>60</v>
      </c>
      <c r="K3814" s="14" t="n"/>
      <c r="L3814" s="14" t="n"/>
      <c r="M3814" s="14" t="n"/>
      <c r="N3814" s="14" t="n">
        <v>46218</v>
      </c>
      <c r="O3814" s="14" t="n">
        <v>60</v>
      </c>
      <c r="P3814" s="14" t="n"/>
      <c r="Q3814" s="14" t="n"/>
      <c r="R3814" s="14" t="n"/>
      <c r="S3814" s="14" t="n"/>
      <c r="T3814" s="14">
        <f>IF(OR($J3814="",$O3814=""),"",$O3814/$J3814)</f>
        <v/>
      </c>
      <c r="U3814" s="14" t="inlineStr">
        <is>
          <t>Concluído</t>
        </is>
      </c>
      <c r="V3814" s="14" t="n"/>
      <c r="W3814" s="14" t="n"/>
      <c r="X3814" s="14" t="n"/>
      <c r="Y3814" s="14" t="n"/>
      <c r="Z3814" s="14" t="n"/>
      <c r="AA3814" s="11" t="n"/>
      <c r="AB3814" s="14">
        <f>B3814&amp;"|"&amp;I3814</f>
        <v/>
      </c>
      <c r="AC3814">
        <f>IF($B3814="","","|"&amp;SUBSTITUTE(TRIM(SUBSTITUTE(SUBSTITUTE(SUBSTITUTE(SUBSTITUTE(SUBSTITUTE(SUBSTITUTE(SUBSTITUTE(SUBSTITUTE(SUBSTITUTE(SUBSTITUTE(SUBSTITUTE(SUBSTITUTE(SUBSTITUTE(SUBSTITUTE(TRIM($B3814&amp;""),CHAR(10)," "),CHAR(13)," "),"."," "),";"," "),","," "),"/"," "),"+"," "),"-"," "),"  "," "),"  "," "),"  "," "),"  "," "),"  "," "),"  "," "))," ","|")&amp;"|")</f>
        <v/>
      </c>
      <c r="AD3814">
        <f>TRIM($I3814&amp;"")</f>
        <v/>
      </c>
    </row>
    <row r="3815" ht="36" customHeight="1">
      <c r="A3815" s="9" t="n">
        <v>46217</v>
      </c>
      <c r="B3815" s="14" t="inlineStr">
        <is>
          <t>10257</t>
        </is>
      </c>
      <c r="C3815" s="14" t="inlineStr">
        <is>
          <t>M/C 0723 (VERMELHO)</t>
        </is>
      </c>
      <c r="D3815" s="14" t="inlineStr">
        <is>
          <t>46 SECCIONADORA 1</t>
        </is>
      </c>
      <c r="E3815" s="14" t="n">
        <v>20014305</v>
      </c>
      <c r="F3815" s="14" t="inlineStr">
        <is>
          <t>(1) TAMPO 1202X802X12 MDP - MESA DAKAR/MIAMI 1,20</t>
        </is>
      </c>
      <c r="G3815" s="14" t="inlineStr">
        <is>
          <t>46 SECCIONADORA 1</t>
        </is>
      </c>
      <c r="H3815" s="14" t="inlineStr">
        <is>
          <t>46 SECCIONADORA 1</t>
        </is>
      </c>
      <c r="I3815" s="9" t="inlineStr">
        <is>
          <t>46 SECCIONADORA 1</t>
        </is>
      </c>
      <c r="J3815" s="9" t="n">
        <v>40</v>
      </c>
      <c r="K3815" s="14" t="n"/>
      <c r="L3815" s="14" t="n"/>
      <c r="M3815" s="14" t="n"/>
      <c r="N3815" s="14" t="n">
        <v>46218</v>
      </c>
      <c r="O3815" s="14" t="n">
        <v>40</v>
      </c>
      <c r="P3815" s="14" t="n"/>
      <c r="Q3815" s="14" t="n"/>
      <c r="R3815" s="14" t="n"/>
      <c r="S3815" s="14" t="n"/>
      <c r="T3815" s="14">
        <f>IF(OR($J3815="",$O3815=""),"",$O3815/$J3815)</f>
        <v/>
      </c>
      <c r="U3815" s="14" t="inlineStr">
        <is>
          <t>Concluído</t>
        </is>
      </c>
      <c r="V3815" s="14" t="n"/>
      <c r="W3815" s="14" t="n"/>
      <c r="X3815" s="14" t="n"/>
      <c r="Y3815" s="14" t="n"/>
      <c r="Z3815" s="14" t="n"/>
      <c r="AA3815" s="11" t="n"/>
      <c r="AB3815" s="14">
        <f>B3815&amp;"|"&amp;I3815</f>
        <v/>
      </c>
      <c r="AC3815">
        <f>IF($B3815="","","|"&amp;SUBSTITUTE(TRIM(SUBSTITUTE(SUBSTITUTE(SUBSTITUTE(SUBSTITUTE(SUBSTITUTE(SUBSTITUTE(SUBSTITUTE(SUBSTITUTE(SUBSTITUTE(SUBSTITUTE(SUBSTITUTE(SUBSTITUTE(SUBSTITUTE(SUBSTITUTE(TRIM($B3815&amp;""),CHAR(10)," "),CHAR(13)," "),"."," "),";"," "),","," "),"/"," "),"+"," "),"-"," "),"  "," "),"  "," "),"  "," "),"  "," "),"  "," "),"  "," "))," ","|")&amp;"|")</f>
        <v/>
      </c>
      <c r="AD3815">
        <f>TRIM($I3815&amp;"")</f>
        <v/>
      </c>
    </row>
    <row r="3816" ht="36" customHeight="1">
      <c r="A3816" s="9" t="n">
        <v>46217</v>
      </c>
      <c r="B3816" s="14" t="inlineStr">
        <is>
          <t>10257</t>
        </is>
      </c>
      <c r="C3816" s="14" t="inlineStr">
        <is>
          <t>M/C 0723 (VERMELHO)</t>
        </is>
      </c>
      <c r="D3816" s="14" t="inlineStr">
        <is>
          <t>46 SECCIONADORA 1</t>
        </is>
      </c>
      <c r="E3816" s="14" t="n">
        <v>20014306</v>
      </c>
      <c r="F3816" s="14" t="inlineStr">
        <is>
          <t>ENGRO MAIOR 1080X60X12 MDP - MESA DAKAR 1,20</t>
        </is>
      </c>
      <c r="G3816" s="14" t="inlineStr">
        <is>
          <t>46 SECCIONADORA 1</t>
        </is>
      </c>
      <c r="H3816" s="14" t="inlineStr">
        <is>
          <t>46 SECCIONADORA 1</t>
        </is>
      </c>
      <c r="I3816" s="9" t="inlineStr">
        <is>
          <t>46 SECCIONADORA 1</t>
        </is>
      </c>
      <c r="J3816" s="9" t="n">
        <v>80</v>
      </c>
      <c r="K3816" s="14" t="n"/>
      <c r="L3816" s="14" t="n"/>
      <c r="M3816" s="14" t="n"/>
      <c r="N3816" s="14" t="n">
        <v>46218</v>
      </c>
      <c r="O3816" s="14" t="n">
        <v>80</v>
      </c>
      <c r="P3816" s="14" t="n"/>
      <c r="Q3816" s="14" t="n"/>
      <c r="R3816" s="14" t="n"/>
      <c r="S3816" s="14" t="n"/>
      <c r="T3816" s="14">
        <f>IF(OR($J3816="",$O3816=""),"",$O3816/$J3816)</f>
        <v/>
      </c>
      <c r="U3816" s="14" t="inlineStr">
        <is>
          <t>Concluído</t>
        </is>
      </c>
      <c r="V3816" s="14" t="n"/>
      <c r="W3816" s="14" t="n"/>
      <c r="X3816" s="14" t="n"/>
      <c r="Y3816" s="14" t="n"/>
      <c r="Z3816" s="14" t="n"/>
      <c r="AA3816" s="11" t="n"/>
      <c r="AB3816" s="14">
        <f>B3816&amp;"|"&amp;I3816</f>
        <v/>
      </c>
      <c r="AC3816">
        <f>IF($B3816="","","|"&amp;SUBSTITUTE(TRIM(SUBSTITUTE(SUBSTITUTE(SUBSTITUTE(SUBSTITUTE(SUBSTITUTE(SUBSTITUTE(SUBSTITUTE(SUBSTITUTE(SUBSTITUTE(SUBSTITUTE(SUBSTITUTE(SUBSTITUTE(SUBSTITUTE(SUBSTITUTE(TRIM($B3816&amp;""),CHAR(10)," "),CHAR(13)," "),"."," "),";"," "),","," "),"/"," "),"+"," "),"-"," "),"  "," "),"  "," "),"  "," "),"  "," "),"  "," "),"  "," "))," ","|")&amp;"|")</f>
        <v/>
      </c>
      <c r="AD3816">
        <f>TRIM($I3816&amp;"")</f>
        <v/>
      </c>
    </row>
    <row r="3817" ht="36" customHeight="1">
      <c r="A3817" s="9" t="n">
        <v>46217</v>
      </c>
      <c r="B3817" s="14" t="inlineStr">
        <is>
          <t>10257</t>
        </is>
      </c>
      <c r="C3817" s="14" t="inlineStr">
        <is>
          <t>M/C 0723 (VERMELHO)</t>
        </is>
      </c>
      <c r="D3817" s="14" t="inlineStr">
        <is>
          <t>46 SECCIONADORA 1</t>
        </is>
      </c>
      <c r="E3817" s="14" t="n">
        <v>20052004</v>
      </c>
      <c r="F3817" s="14" t="inlineStr">
        <is>
          <t>(3) APOIO TAMPO 540X386X12 MDP - MESA ATHENAS</t>
        </is>
      </c>
      <c r="G3817" s="14" t="inlineStr">
        <is>
          <t>46 SECCIONADORA 1</t>
        </is>
      </c>
      <c r="H3817" s="14" t="inlineStr">
        <is>
          <t>46 SECCIONADORA 1</t>
        </is>
      </c>
      <c r="I3817" s="9" t="inlineStr">
        <is>
          <t>46 SECCIONADORA 1</t>
        </is>
      </c>
      <c r="J3817" s="9" t="n">
        <v>54</v>
      </c>
      <c r="K3817" s="14" t="n"/>
      <c r="L3817" s="14" t="n"/>
      <c r="M3817" s="14" t="n"/>
      <c r="N3817" s="14" t="n">
        <v>46218</v>
      </c>
      <c r="O3817" s="14" t="n">
        <v>54</v>
      </c>
      <c r="P3817" s="14" t="n"/>
      <c r="Q3817" s="14" t="n"/>
      <c r="R3817" s="14" t="n"/>
      <c r="S3817" s="14" t="n"/>
      <c r="T3817" s="14">
        <f>IF(OR($J3817="",$O3817=""),"",$O3817/$J3817)</f>
        <v/>
      </c>
      <c r="U3817" s="14" t="inlineStr">
        <is>
          <t>Concluído</t>
        </is>
      </c>
      <c r="V3817" s="14" t="n"/>
      <c r="W3817" s="14" t="n"/>
      <c r="X3817" s="14" t="n"/>
      <c r="Y3817" s="14" t="n"/>
      <c r="Z3817" s="14" t="n"/>
      <c r="AA3817" s="11" t="n"/>
      <c r="AB3817" s="14">
        <f>B3817&amp;"|"&amp;I3817</f>
        <v/>
      </c>
      <c r="AC3817">
        <f>IF($B3817="","","|"&amp;SUBSTITUTE(TRIM(SUBSTITUTE(SUBSTITUTE(SUBSTITUTE(SUBSTITUTE(SUBSTITUTE(SUBSTITUTE(SUBSTITUTE(SUBSTITUTE(SUBSTITUTE(SUBSTITUTE(SUBSTITUTE(SUBSTITUTE(SUBSTITUTE(SUBSTITUTE(TRIM($B3817&amp;""),CHAR(10)," "),CHAR(13)," "),"."," "),";"," "),","," "),"/"," "),"+"," "),"-"," "),"  "," "),"  "," "),"  "," "),"  "," "),"  "," "),"  "," "))," ","|")&amp;"|")</f>
        <v/>
      </c>
      <c r="AD3817">
        <f>TRIM($I3817&amp;"")</f>
        <v/>
      </c>
    </row>
    <row r="3818" ht="36" customHeight="1">
      <c r="A3818" s="9" t="n">
        <v>46217</v>
      </c>
      <c r="B3818" s="14" t="inlineStr">
        <is>
          <t>10257</t>
        </is>
      </c>
      <c r="C3818" s="14" t="inlineStr">
        <is>
          <t>M/C 0723 (VERMELHO)</t>
        </is>
      </c>
      <c r="D3818" s="14" t="inlineStr">
        <is>
          <t>46 SECCIONADORA 1</t>
        </is>
      </c>
      <c r="E3818" s="14" t="n">
        <v>20052204</v>
      </c>
      <c r="F3818" s="14" t="inlineStr">
        <is>
          <t>(3) APOIO TAMPO 740X440X12 MDP - MESA ATHENAS 1,20</t>
        </is>
      </c>
      <c r="G3818" s="14" t="inlineStr">
        <is>
          <t>46 SECCIONADORA 1</t>
        </is>
      </c>
      <c r="H3818" s="14" t="inlineStr">
        <is>
          <t>46 SECCIONADORA 1</t>
        </is>
      </c>
      <c r="I3818" s="9" t="inlineStr">
        <is>
          <t>46 SECCIONADORA 1</t>
        </is>
      </c>
      <c r="J3818" s="9" t="n">
        <v>1</v>
      </c>
      <c r="K3818" s="14" t="n"/>
      <c r="L3818" s="14" t="n"/>
      <c r="M3818" s="14" t="n"/>
      <c r="N3818" s="14" t="n">
        <v>46218</v>
      </c>
      <c r="O3818" s="14" t="n">
        <v>1</v>
      </c>
      <c r="P3818" s="14" t="n"/>
      <c r="Q3818" s="14" t="n"/>
      <c r="R3818" s="14" t="n"/>
      <c r="S3818" s="14" t="n"/>
      <c r="T3818" s="14">
        <f>IF(OR($J3818="",$O3818=""),"",$O3818/$J3818)</f>
        <v/>
      </c>
      <c r="U3818" s="14" t="inlineStr">
        <is>
          <t>Concluído</t>
        </is>
      </c>
      <c r="V3818" s="14" t="n"/>
      <c r="W3818" s="14" t="n"/>
      <c r="X3818" s="14" t="n"/>
      <c r="Y3818" s="14" t="n"/>
      <c r="Z3818" s="14" t="n"/>
      <c r="AA3818" s="11" t="n"/>
      <c r="AB3818" s="14">
        <f>B3818&amp;"|"&amp;I3818</f>
        <v/>
      </c>
      <c r="AC3818">
        <f>IF($B3818="","","|"&amp;SUBSTITUTE(TRIM(SUBSTITUTE(SUBSTITUTE(SUBSTITUTE(SUBSTITUTE(SUBSTITUTE(SUBSTITUTE(SUBSTITUTE(SUBSTITUTE(SUBSTITUTE(SUBSTITUTE(SUBSTITUTE(SUBSTITUTE(SUBSTITUTE(SUBSTITUTE(TRIM($B3818&amp;""),CHAR(10)," "),CHAR(13)," "),"."," "),";"," "),","," "),"/"," "),"+"," "),"-"," "),"  "," "),"  "," "),"  "," "),"  "," "),"  "," "),"  "," "))," ","|")&amp;"|")</f>
        <v/>
      </c>
      <c r="AD3818">
        <f>TRIM($I3818&amp;"")</f>
        <v/>
      </c>
    </row>
    <row r="3819" ht="36" customHeight="1">
      <c r="A3819" s="9" t="n">
        <v>46217</v>
      </c>
      <c r="B3819" s="14" t="inlineStr">
        <is>
          <t>10257</t>
        </is>
      </c>
      <c r="C3819" s="14" t="inlineStr">
        <is>
          <t>M/C 0723 (VERMELHO)</t>
        </is>
      </c>
      <c r="D3819" s="14" t="inlineStr">
        <is>
          <t>46 SECCIONADORA 1</t>
        </is>
      </c>
      <c r="E3819" s="14" t="n">
        <v>30083502</v>
      </c>
      <c r="F3819" s="14" t="inlineStr">
        <is>
          <t>(2) LAT BASE EXTERNA 780X455X12 MDP-MESA TRENTO</t>
        </is>
      </c>
      <c r="G3819" s="14" t="inlineStr">
        <is>
          <t>46 SECCIONADORA 1</t>
        </is>
      </c>
      <c r="H3819" s="14" t="inlineStr">
        <is>
          <t>46 SECCIONADORA 1</t>
        </is>
      </c>
      <c r="I3819" s="9" t="inlineStr">
        <is>
          <t>46 SECCIONADORA 1</t>
        </is>
      </c>
      <c r="J3819" s="9" t="n">
        <v>4</v>
      </c>
      <c r="K3819" s="14" t="n"/>
      <c r="L3819" s="14" t="n"/>
      <c r="M3819" s="14" t="n"/>
      <c r="N3819" s="14" t="n">
        <v>46218</v>
      </c>
      <c r="O3819" s="14" t="n">
        <v>4</v>
      </c>
      <c r="P3819" s="14" t="n"/>
      <c r="Q3819" s="14" t="n"/>
      <c r="R3819" s="14" t="n"/>
      <c r="S3819" s="14" t="n"/>
      <c r="T3819" s="14">
        <f>IF(OR($J3819="",$O3819=""),"",$O3819/$J3819)</f>
        <v/>
      </c>
      <c r="U3819" s="14" t="inlineStr">
        <is>
          <t>Concluído</t>
        </is>
      </c>
      <c r="V3819" s="14" t="n"/>
      <c r="W3819" s="14" t="n"/>
      <c r="X3819" s="14" t="n"/>
      <c r="Y3819" s="14" t="n"/>
      <c r="Z3819" s="14" t="n"/>
      <c r="AA3819" s="11" t="n"/>
      <c r="AB3819" s="14">
        <f>B3819&amp;"|"&amp;I3819</f>
        <v/>
      </c>
      <c r="AC3819">
        <f>IF($B3819="","","|"&amp;SUBSTITUTE(TRIM(SUBSTITUTE(SUBSTITUTE(SUBSTITUTE(SUBSTITUTE(SUBSTITUTE(SUBSTITUTE(SUBSTITUTE(SUBSTITUTE(SUBSTITUTE(SUBSTITUTE(SUBSTITUTE(SUBSTITUTE(SUBSTITUTE(SUBSTITUTE(TRIM($B3819&amp;""),CHAR(10)," "),CHAR(13)," "),"."," "),";"," "),","," "),"/"," "),"+"," "),"-"," "),"  "," "),"  "," "),"  "," "),"  "," "),"  "," "),"  "," "))," ","|")&amp;"|")</f>
        <v/>
      </c>
      <c r="AD3819">
        <f>TRIM($I3819&amp;"")</f>
        <v/>
      </c>
    </row>
    <row r="3820" ht="36" customHeight="1">
      <c r="A3820" s="9" t="n">
        <v>46217</v>
      </c>
      <c r="B3820" s="14" t="inlineStr">
        <is>
          <t>10257</t>
        </is>
      </c>
      <c r="C3820" s="14" t="inlineStr">
        <is>
          <t>M/C 0723 (VERMELHO)</t>
        </is>
      </c>
      <c r="D3820" s="14" t="inlineStr">
        <is>
          <t>46 SECCIONADORA 1</t>
        </is>
      </c>
      <c r="E3820" s="14" t="n">
        <v>30126003</v>
      </c>
      <c r="F3820" s="14" t="inlineStr">
        <is>
          <t>APOIO TAMPO 905X452X12 MDP - BASE DUBLIN 1,60</t>
        </is>
      </c>
      <c r="G3820" s="14" t="inlineStr">
        <is>
          <t>46 SECCIONADORA 1</t>
        </is>
      </c>
      <c r="H3820" s="14" t="inlineStr">
        <is>
          <t>46 SECCIONADORA 1</t>
        </is>
      </c>
      <c r="I3820" s="9" t="inlineStr">
        <is>
          <t>46 SECCIONADORA 1</t>
        </is>
      </c>
      <c r="J3820" s="9" t="n">
        <v>2</v>
      </c>
      <c r="K3820" s="14" t="n"/>
      <c r="L3820" s="14" t="n"/>
      <c r="M3820" s="14" t="n"/>
      <c r="N3820" s="14" t="n">
        <v>46218</v>
      </c>
      <c r="O3820" s="14" t="n">
        <v>2</v>
      </c>
      <c r="P3820" s="14" t="n"/>
      <c r="Q3820" s="14" t="n"/>
      <c r="R3820" s="14" t="n"/>
      <c r="S3820" s="14" t="n"/>
      <c r="T3820" s="14">
        <f>IF(OR($J3820="",$O3820=""),"",$O3820/$J3820)</f>
        <v/>
      </c>
      <c r="U3820" s="14" t="inlineStr">
        <is>
          <t>Concluído</t>
        </is>
      </c>
      <c r="V3820" s="14" t="n"/>
      <c r="W3820" s="14" t="n"/>
      <c r="X3820" s="14" t="n"/>
      <c r="Y3820" s="14" t="n"/>
      <c r="Z3820" s="14" t="n"/>
      <c r="AA3820" s="11" t="n"/>
      <c r="AB3820" s="14">
        <f>B3820&amp;"|"&amp;I3820</f>
        <v/>
      </c>
      <c r="AC3820">
        <f>IF($B3820="","","|"&amp;SUBSTITUTE(TRIM(SUBSTITUTE(SUBSTITUTE(SUBSTITUTE(SUBSTITUTE(SUBSTITUTE(SUBSTITUTE(SUBSTITUTE(SUBSTITUTE(SUBSTITUTE(SUBSTITUTE(SUBSTITUTE(SUBSTITUTE(SUBSTITUTE(SUBSTITUTE(TRIM($B3820&amp;""),CHAR(10)," "),CHAR(13)," "),"."," "),";"," "),","," "),"/"," "),"+"," "),"-"," "),"  "," "),"  "," "),"  "," "),"  "," "),"  "," "),"  "," "))," ","|")&amp;"|")</f>
        <v/>
      </c>
      <c r="AD3820">
        <f>TRIM($I3820&amp;"")</f>
        <v/>
      </c>
    </row>
    <row r="3821" ht="36" customHeight="1">
      <c r="A3821" s="9" t="n">
        <v>46217</v>
      </c>
      <c r="B3821" s="14" t="inlineStr">
        <is>
          <t>10257</t>
        </is>
      </c>
      <c r="C3821" s="14" t="inlineStr">
        <is>
          <t>M/C 0723 (VERMELHO)</t>
        </is>
      </c>
      <c r="D3821" s="14" t="inlineStr">
        <is>
          <t>46 SECCIONADORA 1</t>
        </is>
      </c>
      <c r="E3821" s="14" t="n">
        <v>20011004</v>
      </c>
      <c r="F3821" s="14" t="inlineStr">
        <is>
          <t>TRAVESSA MAIOR 740X100X15 MDP - MESA MIAMI 0,90</t>
        </is>
      </c>
      <c r="G3821" s="14" t="inlineStr">
        <is>
          <t>46 SECCIONADORA 1</t>
        </is>
      </c>
      <c r="H3821" s="14" t="inlineStr">
        <is>
          <t>46 SECCIONADORA 1</t>
        </is>
      </c>
      <c r="I3821" s="9" t="inlineStr">
        <is>
          <t>46 SECCIONADORA 1</t>
        </is>
      </c>
      <c r="J3821" s="9" t="n">
        <v>2</v>
      </c>
      <c r="K3821" s="14" t="n"/>
      <c r="L3821" s="14" t="n"/>
      <c r="M3821" s="14" t="n"/>
      <c r="N3821" s="14" t="n">
        <v>46218</v>
      </c>
      <c r="O3821" s="14" t="n">
        <v>2</v>
      </c>
      <c r="P3821" s="14" t="n"/>
      <c r="Q3821" s="14" t="n"/>
      <c r="R3821" s="14" t="n"/>
      <c r="S3821" s="14" t="n"/>
      <c r="T3821" s="14">
        <f>IF(OR($J3821="",$O3821=""),"",$O3821/$J3821)</f>
        <v/>
      </c>
      <c r="U3821" s="14" t="inlineStr">
        <is>
          <t>Concluído</t>
        </is>
      </c>
      <c r="V3821" s="14" t="n"/>
      <c r="W3821" s="14" t="n"/>
      <c r="X3821" s="14" t="n"/>
      <c r="Y3821" s="14" t="n"/>
      <c r="Z3821" s="14" t="n"/>
      <c r="AA3821" s="11" t="n"/>
      <c r="AB3821" s="14">
        <f>B3821&amp;"|"&amp;I3821</f>
        <v/>
      </c>
      <c r="AC3821">
        <f>IF($B3821="","","|"&amp;SUBSTITUTE(TRIM(SUBSTITUTE(SUBSTITUTE(SUBSTITUTE(SUBSTITUTE(SUBSTITUTE(SUBSTITUTE(SUBSTITUTE(SUBSTITUTE(SUBSTITUTE(SUBSTITUTE(SUBSTITUTE(SUBSTITUTE(SUBSTITUTE(SUBSTITUTE(TRIM($B3821&amp;""),CHAR(10)," "),CHAR(13)," "),"."," "),";"," "),","," "),"/"," "),"+"," "),"-"," "),"  "," "),"  "," "),"  "," "),"  "," "),"  "," "),"  "," "))," ","|")&amp;"|")</f>
        <v/>
      </c>
      <c r="AD3821">
        <f>TRIM($I3821&amp;"")</f>
        <v/>
      </c>
    </row>
    <row r="3822" ht="36" customHeight="1">
      <c r="A3822" s="9" t="n">
        <v>46217</v>
      </c>
      <c r="B3822" s="14" t="inlineStr">
        <is>
          <t>10257</t>
        </is>
      </c>
      <c r="C3822" s="14" t="inlineStr">
        <is>
          <t>M/C 0723 (VERMELHO)</t>
        </is>
      </c>
      <c r="D3822" s="14" t="inlineStr">
        <is>
          <t>46 SECCIONADORA 1</t>
        </is>
      </c>
      <c r="E3822" s="14" t="n">
        <v>20011005</v>
      </c>
      <c r="F3822" s="14" t="inlineStr">
        <is>
          <t>TRAV. MENOR 710X100X15 MDP - MESA MIAMI 0,90</t>
        </is>
      </c>
      <c r="G3822" s="14" t="inlineStr">
        <is>
          <t>46 SECCIONADORA 1</t>
        </is>
      </c>
      <c r="H3822" s="14" t="inlineStr">
        <is>
          <t>46 SECCIONADORA 1</t>
        </is>
      </c>
      <c r="I3822" s="9" t="inlineStr">
        <is>
          <t>46 SECCIONADORA 1</t>
        </is>
      </c>
      <c r="J3822" s="9" t="n">
        <v>2</v>
      </c>
      <c r="K3822" s="14" t="n"/>
      <c r="L3822" s="14" t="n"/>
      <c r="M3822" s="14" t="n"/>
      <c r="N3822" s="14" t="n">
        <v>46218</v>
      </c>
      <c r="O3822" s="14" t="n">
        <v>2</v>
      </c>
      <c r="P3822" s="14" t="n"/>
      <c r="Q3822" s="14" t="n"/>
      <c r="R3822" s="14" t="n"/>
      <c r="S3822" s="14" t="n"/>
      <c r="T3822" s="14">
        <f>IF(OR($J3822="",$O3822=""),"",$O3822/$J3822)</f>
        <v/>
      </c>
      <c r="U3822" s="14" t="inlineStr">
        <is>
          <t>Concluído</t>
        </is>
      </c>
      <c r="V3822" s="14" t="n"/>
      <c r="W3822" s="14" t="n"/>
      <c r="X3822" s="14" t="n"/>
      <c r="Y3822" s="14" t="n"/>
      <c r="Z3822" s="14" t="n"/>
      <c r="AA3822" s="11" t="n"/>
      <c r="AB3822" s="14">
        <f>B3822&amp;"|"&amp;I3822</f>
        <v/>
      </c>
      <c r="AC3822">
        <f>IF($B3822="","","|"&amp;SUBSTITUTE(TRIM(SUBSTITUTE(SUBSTITUTE(SUBSTITUTE(SUBSTITUTE(SUBSTITUTE(SUBSTITUTE(SUBSTITUTE(SUBSTITUTE(SUBSTITUTE(SUBSTITUTE(SUBSTITUTE(SUBSTITUTE(SUBSTITUTE(SUBSTITUTE(TRIM($B3822&amp;""),CHAR(10)," "),CHAR(13)," "),"."," "),";"," "),","," "),"/"," "),"+"," "),"-"," "),"  "," "),"  "," "),"  "," "),"  "," "),"  "," "),"  "," "))," ","|")&amp;"|")</f>
        <v/>
      </c>
      <c r="AD3822">
        <f>TRIM($I3822&amp;"")</f>
        <v/>
      </c>
    </row>
    <row r="3823" ht="36" customHeight="1">
      <c r="A3823" s="9" t="n">
        <v>46217</v>
      </c>
      <c r="B3823" s="14" t="inlineStr">
        <is>
          <t>10257</t>
        </is>
      </c>
      <c r="C3823" s="14" t="inlineStr">
        <is>
          <t>M/C 0723 (VERMELHO)</t>
        </is>
      </c>
      <c r="D3823" s="14" t="inlineStr">
        <is>
          <t>46 SECCIONADORA 1</t>
        </is>
      </c>
      <c r="E3823" s="14" t="n">
        <v>20012405</v>
      </c>
      <c r="F3823" s="14" t="inlineStr">
        <is>
          <t>(2) TRAVESSA MAIOR 1030X100X15 MDP-MESA MIAMI 1,20</t>
        </is>
      </c>
      <c r="G3823" s="14" t="inlineStr">
        <is>
          <t>46 SECCIONADORA 1</t>
        </is>
      </c>
      <c r="H3823" s="14" t="inlineStr">
        <is>
          <t>46 SECCIONADORA 1</t>
        </is>
      </c>
      <c r="I3823" s="9" t="inlineStr">
        <is>
          <t>46 SECCIONADORA 1</t>
        </is>
      </c>
      <c r="J3823" s="9" t="n">
        <v>80</v>
      </c>
      <c r="K3823" s="14" t="n"/>
      <c r="L3823" s="14" t="n"/>
      <c r="M3823" s="14" t="n"/>
      <c r="N3823" s="14" t="n">
        <v>46218</v>
      </c>
      <c r="O3823" s="14" t="n">
        <v>80</v>
      </c>
      <c r="P3823" s="14" t="n"/>
      <c r="Q3823" s="14" t="n"/>
      <c r="R3823" s="14" t="n"/>
      <c r="S3823" s="14" t="n"/>
      <c r="T3823" s="14">
        <f>IF(OR($J3823="",$O3823=""),"",$O3823/$J3823)</f>
        <v/>
      </c>
      <c r="U3823" s="14" t="inlineStr">
        <is>
          <t>Concluído</t>
        </is>
      </c>
      <c r="V3823" s="14" t="n"/>
      <c r="W3823" s="14" t="n"/>
      <c r="X3823" s="14" t="n"/>
      <c r="Y3823" s="14" t="n"/>
      <c r="Z3823" s="14" t="n"/>
      <c r="AA3823" s="11" t="n"/>
      <c r="AB3823" s="14">
        <f>B3823&amp;"|"&amp;I3823</f>
        <v/>
      </c>
      <c r="AC3823">
        <f>IF($B3823="","","|"&amp;SUBSTITUTE(TRIM(SUBSTITUTE(SUBSTITUTE(SUBSTITUTE(SUBSTITUTE(SUBSTITUTE(SUBSTITUTE(SUBSTITUTE(SUBSTITUTE(SUBSTITUTE(SUBSTITUTE(SUBSTITUTE(SUBSTITUTE(SUBSTITUTE(SUBSTITUTE(TRIM($B3823&amp;""),CHAR(10)," "),CHAR(13)," "),"."," "),";"," "),","," "),"/"," "),"+"," "),"-"," "),"  "," "),"  "," "),"  "," "),"  "," "),"  "," "),"  "," "))," ","|")&amp;"|")</f>
        <v/>
      </c>
      <c r="AD3823">
        <f>TRIM($I3823&amp;"")</f>
        <v/>
      </c>
    </row>
    <row r="3824" ht="36" customHeight="1">
      <c r="A3824" s="9" t="n">
        <v>46217</v>
      </c>
      <c r="B3824" s="14" t="inlineStr">
        <is>
          <t>10257</t>
        </is>
      </c>
      <c r="C3824" s="14" t="inlineStr">
        <is>
          <t>M/C 0723 (VERMELHO)</t>
        </is>
      </c>
      <c r="D3824" s="14" t="inlineStr">
        <is>
          <t>46 SECCIONADORA 1</t>
        </is>
      </c>
      <c r="E3824" s="14" t="n">
        <v>20013107</v>
      </c>
      <c r="F3824" s="14" t="inlineStr">
        <is>
          <t>(3) TRAV.MENOR 610X100X15 MDP-MESA MIAMI 1,37X0,80</t>
        </is>
      </c>
      <c r="G3824" s="14" t="inlineStr">
        <is>
          <t>46 SECCIONADORA 1</t>
        </is>
      </c>
      <c r="H3824" s="14" t="inlineStr">
        <is>
          <t>46 SECCIONADORA 1</t>
        </is>
      </c>
      <c r="I3824" s="9" t="inlineStr">
        <is>
          <t>46 SECCIONADORA 1</t>
        </is>
      </c>
      <c r="J3824" s="9" t="n">
        <v>140</v>
      </c>
      <c r="K3824" s="14" t="n"/>
      <c r="L3824" s="14" t="n"/>
      <c r="M3824" s="14" t="n"/>
      <c r="N3824" s="14" t="n">
        <v>46218</v>
      </c>
      <c r="O3824" s="14" t="n">
        <v>140</v>
      </c>
      <c r="P3824" s="14" t="n"/>
      <c r="Q3824" s="14" t="n"/>
      <c r="R3824" s="14" t="n"/>
      <c r="S3824" s="14" t="n"/>
      <c r="T3824" s="14">
        <f>IF(OR($J3824="",$O3824=""),"",$O3824/$J3824)</f>
        <v/>
      </c>
      <c r="U3824" s="14" t="inlineStr">
        <is>
          <t>Concluído</t>
        </is>
      </c>
      <c r="V3824" s="14" t="n"/>
      <c r="W3824" s="14" t="n"/>
      <c r="X3824" s="14" t="n"/>
      <c r="Y3824" s="14" t="n"/>
      <c r="Z3824" s="14" t="n"/>
      <c r="AA3824" s="11" t="n"/>
      <c r="AB3824" s="14">
        <f>B3824&amp;"|"&amp;I3824</f>
        <v/>
      </c>
      <c r="AC3824">
        <f>IF($B3824="","","|"&amp;SUBSTITUTE(TRIM(SUBSTITUTE(SUBSTITUTE(SUBSTITUTE(SUBSTITUTE(SUBSTITUTE(SUBSTITUTE(SUBSTITUTE(SUBSTITUTE(SUBSTITUTE(SUBSTITUTE(SUBSTITUTE(SUBSTITUTE(SUBSTITUTE(SUBSTITUTE(TRIM($B3824&amp;""),CHAR(10)," "),CHAR(13)," "),"."," "),";"," "),","," "),"/"," "),"+"," "),"-"," "),"  "," "),"  "," "),"  "," "),"  "," "),"  "," "),"  "," "))," ","|")&amp;"|")</f>
        <v/>
      </c>
      <c r="AD3824">
        <f>TRIM($I3824&amp;"")</f>
        <v/>
      </c>
    </row>
    <row r="3825" ht="36" customHeight="1">
      <c r="A3825" s="9" t="n">
        <v>46217</v>
      </c>
      <c r="B3825" s="14" t="inlineStr">
        <is>
          <t>10257</t>
        </is>
      </c>
      <c r="C3825" s="14" t="inlineStr">
        <is>
          <t>M/C 0723 (VERMELHO)</t>
        </is>
      </c>
      <c r="D3825" s="14" t="inlineStr">
        <is>
          <t>46 SECCIONADORA 1</t>
        </is>
      </c>
      <c r="E3825" s="14" t="n">
        <v>20016106</v>
      </c>
      <c r="F3825" s="14" t="inlineStr">
        <is>
          <t>(2)TRAV.MAIOR 1442X100X15 MDP-MESA MIAMI 1,60X0,80</t>
        </is>
      </c>
      <c r="G3825" s="14" t="inlineStr">
        <is>
          <t>46 SECCIONADORA 1</t>
        </is>
      </c>
      <c r="H3825" s="14" t="inlineStr">
        <is>
          <t>46 SECCIONADORA 1</t>
        </is>
      </c>
      <c r="I3825" s="9" t="inlineStr">
        <is>
          <t>46 SECCIONADORA 1</t>
        </is>
      </c>
      <c r="J3825" s="9" t="n">
        <v>60</v>
      </c>
      <c r="K3825" s="14" t="n"/>
      <c r="L3825" s="14" t="n"/>
      <c r="M3825" s="14" t="n"/>
      <c r="N3825" s="14" t="n">
        <v>46218</v>
      </c>
      <c r="O3825" s="14" t="n">
        <v>60</v>
      </c>
      <c r="P3825" s="14" t="n"/>
      <c r="Q3825" s="14" t="n"/>
      <c r="R3825" s="14" t="n"/>
      <c r="S3825" s="14" t="n"/>
      <c r="T3825" s="14">
        <f>IF(OR($J3825="",$O3825=""),"",$O3825/$J3825)</f>
        <v/>
      </c>
      <c r="U3825" s="14" t="inlineStr">
        <is>
          <t>Concluído</t>
        </is>
      </c>
      <c r="V3825" s="14" t="n"/>
      <c r="W3825" s="14" t="n"/>
      <c r="X3825" s="14" t="n"/>
      <c r="Y3825" s="14" t="n"/>
      <c r="Z3825" s="14" t="n"/>
      <c r="AA3825" s="11" t="n"/>
      <c r="AB3825" s="14">
        <f>B3825&amp;"|"&amp;I3825</f>
        <v/>
      </c>
      <c r="AC3825">
        <f>IF($B3825="","","|"&amp;SUBSTITUTE(TRIM(SUBSTITUTE(SUBSTITUTE(SUBSTITUTE(SUBSTITUTE(SUBSTITUTE(SUBSTITUTE(SUBSTITUTE(SUBSTITUTE(SUBSTITUTE(SUBSTITUTE(SUBSTITUTE(SUBSTITUTE(SUBSTITUTE(SUBSTITUTE(TRIM($B3825&amp;""),CHAR(10)," "),CHAR(13)," "),"."," "),";"," "),","," "),"/"," "),"+"," "),"-"," "),"  "," "),"  "," "),"  "," "),"  "," "),"  "," "),"  "," "))," ","|")&amp;"|")</f>
        <v/>
      </c>
      <c r="AD3825">
        <f>TRIM($I3825&amp;"")</f>
        <v/>
      </c>
    </row>
    <row r="3826" ht="36" customHeight="1">
      <c r="A3826" s="9" t="n">
        <v>46217</v>
      </c>
      <c r="B3826" s="14" t="inlineStr">
        <is>
          <t>10257</t>
        </is>
      </c>
      <c r="C3826" s="14" t="inlineStr">
        <is>
          <t>M/C 0723 (VERMELHO)</t>
        </is>
      </c>
      <c r="D3826" s="14" t="inlineStr">
        <is>
          <t>46 SECCIONADORA 1</t>
        </is>
      </c>
      <c r="E3826" s="14" t="n">
        <v>20017010</v>
      </c>
      <c r="F3826" s="14" t="inlineStr">
        <is>
          <t>TAMPO 902X902X15 MDP - MESA TRENTO 0,90</t>
        </is>
      </c>
      <c r="G3826" s="14" t="inlineStr">
        <is>
          <t>46 SECCIONADORA 1</t>
        </is>
      </c>
      <c r="H3826" s="14" t="inlineStr">
        <is>
          <t>46 SECCIONADORA 1</t>
        </is>
      </c>
      <c r="I3826" s="9" t="inlineStr">
        <is>
          <t>46 SECCIONADORA 1</t>
        </is>
      </c>
      <c r="J3826" s="9" t="n">
        <v>2</v>
      </c>
      <c r="K3826" s="14" t="n"/>
      <c r="L3826" s="14" t="n"/>
      <c r="M3826" s="14" t="n"/>
      <c r="N3826" s="14" t="n">
        <v>46218</v>
      </c>
      <c r="O3826" s="14" t="n">
        <v>2</v>
      </c>
      <c r="P3826" s="14" t="n"/>
      <c r="Q3826" s="14" t="n"/>
      <c r="R3826" s="14" t="n"/>
      <c r="S3826" s="14" t="n"/>
      <c r="T3826" s="14">
        <f>IF(OR($J3826="",$O3826=""),"",$O3826/$J3826)</f>
        <v/>
      </c>
      <c r="U3826" s="14" t="inlineStr">
        <is>
          <t>Concluído</t>
        </is>
      </c>
      <c r="V3826" s="14" t="n"/>
      <c r="W3826" s="14" t="n"/>
      <c r="X3826" s="14" t="n"/>
      <c r="Y3826" s="14" t="n"/>
      <c r="Z3826" s="14" t="n"/>
      <c r="AA3826" s="11" t="n"/>
      <c r="AB3826" s="14">
        <f>B3826&amp;"|"&amp;I3826</f>
        <v/>
      </c>
      <c r="AC3826">
        <f>IF($B3826="","","|"&amp;SUBSTITUTE(TRIM(SUBSTITUTE(SUBSTITUTE(SUBSTITUTE(SUBSTITUTE(SUBSTITUTE(SUBSTITUTE(SUBSTITUTE(SUBSTITUTE(SUBSTITUTE(SUBSTITUTE(SUBSTITUTE(SUBSTITUTE(SUBSTITUTE(SUBSTITUTE(TRIM($B3826&amp;""),CHAR(10)," "),CHAR(13)," "),"."," "),";"," "),","," "),"/"," "),"+"," "),"-"," "),"  "," "),"  "," "),"  "," "),"  "," "),"  "," "),"  "," "))," ","|")&amp;"|")</f>
        <v/>
      </c>
      <c r="AD3826">
        <f>TRIM($I3826&amp;"")</f>
        <v/>
      </c>
    </row>
    <row r="3827" ht="36" customHeight="1">
      <c r="A3827" s="9" t="n">
        <v>46217</v>
      </c>
      <c r="B3827" s="14" t="inlineStr">
        <is>
          <t>10257</t>
        </is>
      </c>
      <c r="C3827" s="14" t="inlineStr">
        <is>
          <t>M/C 0723 (VERMELHO)</t>
        </is>
      </c>
      <c r="D3827" s="14" t="inlineStr">
        <is>
          <t>46 SECCIONADORA 1</t>
        </is>
      </c>
      <c r="E3827" s="14" t="n">
        <v>30001205</v>
      </c>
      <c r="F3827" s="14" t="inlineStr">
        <is>
          <t>TRAV ASSENTO 367X80X15 MDP CAD PE INTEIRO/ MADEIRA</t>
        </is>
      </c>
      <c r="G3827" s="14" t="inlineStr">
        <is>
          <t>46 SECCIONADORA 1</t>
        </is>
      </c>
      <c r="H3827" s="14" t="inlineStr">
        <is>
          <t>46 SECCIONADORA 1</t>
        </is>
      </c>
      <c r="I3827" s="9" t="inlineStr">
        <is>
          <t>46 SECCIONADORA 1</t>
        </is>
      </c>
      <c r="J3827" s="9" t="n">
        <v>366</v>
      </c>
      <c r="K3827" s="14" t="n"/>
      <c r="L3827" s="14" t="n"/>
      <c r="M3827" s="14" t="n"/>
      <c r="N3827" s="14" t="n">
        <v>46218</v>
      </c>
      <c r="O3827" s="14" t="n">
        <v>366</v>
      </c>
      <c r="P3827" s="14" t="n"/>
      <c r="Q3827" s="14" t="n"/>
      <c r="R3827" s="14" t="n"/>
      <c r="S3827" s="14" t="n"/>
      <c r="T3827" s="14">
        <f>IF(OR($J3827="",$O3827=""),"",$O3827/$J3827)</f>
        <v/>
      </c>
      <c r="U3827" s="14" t="inlineStr">
        <is>
          <t>Concluído</t>
        </is>
      </c>
      <c r="V3827" s="14" t="n"/>
      <c r="W3827" s="14" t="n"/>
      <c r="X3827" s="14" t="n"/>
      <c r="Y3827" s="14" t="n"/>
      <c r="Z3827" s="14" t="n"/>
      <c r="AA3827" s="11" t="n"/>
      <c r="AB3827" s="14">
        <f>B3827&amp;"|"&amp;I3827</f>
        <v/>
      </c>
      <c r="AC3827">
        <f>IF($B3827="","","|"&amp;SUBSTITUTE(TRIM(SUBSTITUTE(SUBSTITUTE(SUBSTITUTE(SUBSTITUTE(SUBSTITUTE(SUBSTITUTE(SUBSTITUTE(SUBSTITUTE(SUBSTITUTE(SUBSTITUTE(SUBSTITUTE(SUBSTITUTE(SUBSTITUTE(SUBSTITUTE(TRIM($B3827&amp;""),CHAR(10)," "),CHAR(13)," "),"."," "),";"," "),","," "),"/"," "),"+"," "),"-"," "),"  "," "),"  "," "),"  "," "),"  "," "),"  "," "),"  "," "))," ","|")&amp;"|")</f>
        <v/>
      </c>
      <c r="AD3827">
        <f>TRIM($I3827&amp;"")</f>
        <v/>
      </c>
    </row>
    <row r="3828" ht="36" customHeight="1">
      <c r="A3828" s="9" t="n">
        <v>46217</v>
      </c>
      <c r="B3828" s="14" t="inlineStr">
        <is>
          <t>10257</t>
        </is>
      </c>
      <c r="C3828" s="14" t="inlineStr">
        <is>
          <t>M/C 0723 (VERMELHO)</t>
        </is>
      </c>
      <c r="D3828" s="14" t="inlineStr">
        <is>
          <t>46 SECCIONADORA 1</t>
        </is>
      </c>
      <c r="E3828" s="14" t="n">
        <v>30001206</v>
      </c>
      <c r="F3828" s="14" t="inlineStr">
        <is>
          <t>TRAVESSA ENCOSTO 360X80X15 MDP CAD PE INTEIRO</t>
        </is>
      </c>
      <c r="G3828" s="14" t="inlineStr">
        <is>
          <t>46 SECCIONADORA 1</t>
        </is>
      </c>
      <c r="H3828" s="14" t="inlineStr">
        <is>
          <t>46 SECCIONADORA 1</t>
        </is>
      </c>
      <c r="I3828" s="9" t="inlineStr">
        <is>
          <t>46 SECCIONADORA 1</t>
        </is>
      </c>
      <c r="J3828" s="9" t="n">
        <v>366</v>
      </c>
      <c r="K3828" s="14" t="n"/>
      <c r="L3828" s="14" t="n"/>
      <c r="M3828" s="14" t="n"/>
      <c r="N3828" s="14" t="n">
        <v>46218</v>
      </c>
      <c r="O3828" s="14" t="n">
        <v>366</v>
      </c>
      <c r="P3828" s="14" t="n"/>
      <c r="Q3828" s="14" t="n"/>
      <c r="R3828" s="14" t="n"/>
      <c r="S3828" s="14" t="n"/>
      <c r="T3828" s="14">
        <f>IF(OR($J3828="",$O3828=""),"",$O3828/$J3828)</f>
        <v/>
      </c>
      <c r="U3828" s="14" t="inlineStr">
        <is>
          <t>Concluído</t>
        </is>
      </c>
      <c r="V3828" s="14" t="n"/>
      <c r="W3828" s="14" t="n"/>
      <c r="X3828" s="14" t="n"/>
      <c r="Y3828" s="14" t="n"/>
      <c r="Z3828" s="14" t="n"/>
      <c r="AA3828" s="11" t="n"/>
      <c r="AB3828" s="14">
        <f>B3828&amp;"|"&amp;I3828</f>
        <v/>
      </c>
      <c r="AC3828">
        <f>IF($B3828="","","|"&amp;SUBSTITUTE(TRIM(SUBSTITUTE(SUBSTITUTE(SUBSTITUTE(SUBSTITUTE(SUBSTITUTE(SUBSTITUTE(SUBSTITUTE(SUBSTITUTE(SUBSTITUTE(SUBSTITUTE(SUBSTITUTE(SUBSTITUTE(SUBSTITUTE(SUBSTITUTE(TRIM($B3828&amp;""),CHAR(10)," "),CHAR(13)," "),"."," "),";"," "),","," "),"/"," "),"+"," "),"-"," "),"  "," "),"  "," "),"  "," "),"  "," "),"  "," "),"  "," "))," ","|")&amp;"|")</f>
        <v/>
      </c>
      <c r="AD3828">
        <f>TRIM($I3828&amp;"")</f>
        <v/>
      </c>
    </row>
    <row r="3829" ht="36" customHeight="1">
      <c r="A3829" s="9" t="n">
        <v>46217</v>
      </c>
      <c r="B3829" s="14" t="inlineStr">
        <is>
          <t>10257</t>
        </is>
      </c>
      <c r="C3829" s="14" t="inlineStr">
        <is>
          <t>M/C 0723 (VERMELHO)</t>
        </is>
      </c>
      <c r="D3829" s="14" t="inlineStr">
        <is>
          <t>46 SECCIONADORA 1</t>
        </is>
      </c>
      <c r="E3829" s="14" t="n">
        <v>30001207</v>
      </c>
      <c r="F3829" s="14" t="inlineStr">
        <is>
          <t>TRAVESSA 360X62X15 MDP CAD PE INTEIRO</t>
        </is>
      </c>
      <c r="G3829" s="14" t="inlineStr">
        <is>
          <t>46 SECCIONADORA 1</t>
        </is>
      </c>
      <c r="H3829" s="14" t="inlineStr">
        <is>
          <t>46 SECCIONADORA 1</t>
        </is>
      </c>
      <c r="I3829" s="9" t="inlineStr">
        <is>
          <t>46 SECCIONADORA 1</t>
        </is>
      </c>
      <c r="J3829" s="9" t="n">
        <v>354</v>
      </c>
      <c r="K3829" s="14" t="n"/>
      <c r="L3829" s="14" t="n"/>
      <c r="M3829" s="14" t="n"/>
      <c r="N3829" s="14" t="n">
        <v>46218</v>
      </c>
      <c r="O3829" s="14" t="n">
        <v>354</v>
      </c>
      <c r="P3829" s="14" t="n"/>
      <c r="Q3829" s="14" t="n"/>
      <c r="R3829" s="14" t="n"/>
      <c r="S3829" s="14" t="n"/>
      <c r="T3829" s="14">
        <f>IF(OR($J3829="",$O3829=""),"",$O3829/$J3829)</f>
        <v/>
      </c>
      <c r="U3829" s="14" t="inlineStr">
        <is>
          <t>Concluído</t>
        </is>
      </c>
      <c r="V3829" s="14" t="n"/>
      <c r="W3829" s="14" t="n"/>
      <c r="X3829" s="14" t="n"/>
      <c r="Y3829" s="14" t="n"/>
      <c r="Z3829" s="14" t="n"/>
      <c r="AA3829" s="11" t="n"/>
      <c r="AB3829" s="14">
        <f>B3829&amp;"|"&amp;I3829</f>
        <v/>
      </c>
      <c r="AC3829">
        <f>IF($B3829="","","|"&amp;SUBSTITUTE(TRIM(SUBSTITUTE(SUBSTITUTE(SUBSTITUTE(SUBSTITUTE(SUBSTITUTE(SUBSTITUTE(SUBSTITUTE(SUBSTITUTE(SUBSTITUTE(SUBSTITUTE(SUBSTITUTE(SUBSTITUTE(SUBSTITUTE(SUBSTITUTE(TRIM($B3829&amp;""),CHAR(10)," "),CHAR(13)," "),"."," "),";"," "),","," "),"/"," "),"+"," "),"-"," "),"  "," "),"  "," "),"  "," "),"  "," "),"  "," "),"  "," "))," ","|")&amp;"|")</f>
        <v/>
      </c>
      <c r="AD3829">
        <f>TRIM($I3829&amp;"")</f>
        <v/>
      </c>
    </row>
    <row r="3830" ht="36" customHeight="1">
      <c r="A3830" s="9" t="n">
        <v>46217</v>
      </c>
      <c r="B3830" s="14" t="inlineStr">
        <is>
          <t>10257</t>
        </is>
      </c>
      <c r="C3830" s="14" t="inlineStr">
        <is>
          <t>M/C 0723 (VERMELHO)</t>
        </is>
      </c>
      <c r="D3830" s="14" t="inlineStr">
        <is>
          <t>46 SECCIONADORA 1</t>
        </is>
      </c>
      <c r="E3830" s="14" t="n">
        <v>30003921</v>
      </c>
      <c r="F3830" s="14" t="inlineStr">
        <is>
          <t>TRAV MAIOR ENCOSTO 330X40X15 MDP - CAD TRENTO</t>
        </is>
      </c>
      <c r="G3830" s="14" t="inlineStr">
        <is>
          <t>46 SECCIONADORA 1</t>
        </is>
      </c>
      <c r="H3830" s="14" t="inlineStr">
        <is>
          <t>46 SECCIONADORA 1</t>
        </is>
      </c>
      <c r="I3830" s="9" t="inlineStr">
        <is>
          <t>46 SECCIONADORA 1</t>
        </is>
      </c>
      <c r="J3830" s="9" t="n">
        <v>32</v>
      </c>
      <c r="K3830" s="14" t="n"/>
      <c r="L3830" s="14" t="n"/>
      <c r="M3830" s="14" t="n"/>
      <c r="N3830" s="14" t="n">
        <v>46218</v>
      </c>
      <c r="O3830" s="14" t="n">
        <v>32</v>
      </c>
      <c r="P3830" s="14" t="n"/>
      <c r="Q3830" s="14" t="n"/>
      <c r="R3830" s="14" t="n"/>
      <c r="S3830" s="14" t="n"/>
      <c r="T3830" s="14">
        <f>IF(OR($J3830="",$O3830=""),"",$O3830/$J3830)</f>
        <v/>
      </c>
      <c r="U3830" s="14" t="inlineStr">
        <is>
          <t>Concluído</t>
        </is>
      </c>
      <c r="V3830" s="14" t="n"/>
      <c r="W3830" s="14" t="n"/>
      <c r="X3830" s="14" t="n"/>
      <c r="Y3830" s="14" t="n"/>
      <c r="Z3830" s="14" t="n"/>
      <c r="AA3830" s="11" t="n"/>
      <c r="AB3830" s="14">
        <f>B3830&amp;"|"&amp;I3830</f>
        <v/>
      </c>
      <c r="AC3830">
        <f>IF($B3830="","","|"&amp;SUBSTITUTE(TRIM(SUBSTITUTE(SUBSTITUTE(SUBSTITUTE(SUBSTITUTE(SUBSTITUTE(SUBSTITUTE(SUBSTITUTE(SUBSTITUTE(SUBSTITUTE(SUBSTITUTE(SUBSTITUTE(SUBSTITUTE(SUBSTITUTE(SUBSTITUTE(TRIM($B3830&amp;""),CHAR(10)," "),CHAR(13)," "),"."," "),";"," "),","," "),"/"," "),"+"," "),"-"," "),"  "," "),"  "," "),"  "," "),"  "," "),"  "," "),"  "," "))," ","|")&amp;"|")</f>
        <v/>
      </c>
      <c r="AD3830">
        <f>TRIM($I3830&amp;"")</f>
        <v/>
      </c>
    </row>
    <row r="3831" ht="36" customHeight="1">
      <c r="A3831" s="9" t="n">
        <v>46217</v>
      </c>
      <c r="B3831" s="14" t="inlineStr">
        <is>
          <t>10257</t>
        </is>
      </c>
      <c r="C3831" s="14" t="inlineStr">
        <is>
          <t>M/C 0723 (VERMELHO)</t>
        </is>
      </c>
      <c r="D3831" s="14" t="inlineStr">
        <is>
          <t>46 SECCIONADORA 1</t>
        </is>
      </c>
      <c r="E3831" s="14" t="n">
        <v>30003922</v>
      </c>
      <c r="F3831" s="14" t="inlineStr">
        <is>
          <t>TRAV MENOR ENCOSTO 260X40X15 MDP - CAD TRENTO</t>
        </is>
      </c>
      <c r="G3831" s="14" t="inlineStr">
        <is>
          <t>46 SECCIONADORA 1</t>
        </is>
      </c>
      <c r="H3831" s="14" t="inlineStr">
        <is>
          <t>46 SECCIONADORA 1</t>
        </is>
      </c>
      <c r="I3831" s="9" t="inlineStr">
        <is>
          <t>46 SECCIONADORA 1</t>
        </is>
      </c>
      <c r="J3831" s="9" t="n">
        <v>32</v>
      </c>
      <c r="K3831" s="14" t="n"/>
      <c r="L3831" s="14" t="n"/>
      <c r="M3831" s="14" t="n"/>
      <c r="N3831" s="14" t="n">
        <v>46218</v>
      </c>
      <c r="O3831" s="14" t="n">
        <v>32</v>
      </c>
      <c r="P3831" s="14" t="n"/>
      <c r="Q3831" s="14" t="n"/>
      <c r="R3831" s="14" t="n"/>
      <c r="S3831" s="14" t="n"/>
      <c r="T3831" s="14">
        <f>IF(OR($J3831="",$O3831=""),"",$O3831/$J3831)</f>
        <v/>
      </c>
      <c r="U3831" s="14" t="inlineStr">
        <is>
          <t>Concluído</t>
        </is>
      </c>
      <c r="V3831" s="14" t="n"/>
      <c r="W3831" s="14" t="n"/>
      <c r="X3831" s="14" t="n"/>
      <c r="Y3831" s="14" t="n"/>
      <c r="Z3831" s="14" t="n"/>
      <c r="AA3831" s="11" t="n"/>
      <c r="AB3831" s="14">
        <f>B3831&amp;"|"&amp;I3831</f>
        <v/>
      </c>
      <c r="AC3831">
        <f>IF($B3831="","","|"&amp;SUBSTITUTE(TRIM(SUBSTITUTE(SUBSTITUTE(SUBSTITUTE(SUBSTITUTE(SUBSTITUTE(SUBSTITUTE(SUBSTITUTE(SUBSTITUTE(SUBSTITUTE(SUBSTITUTE(SUBSTITUTE(SUBSTITUTE(SUBSTITUTE(SUBSTITUTE(TRIM($B3831&amp;""),CHAR(10)," "),CHAR(13)," "),"."," "),";"," "),","," "),"/"," "),"+"," "),"-"," "),"  "," "),"  "," "),"  "," "),"  "," "),"  "," "),"  "," "))," ","|")&amp;"|")</f>
        <v/>
      </c>
      <c r="AD3831">
        <f>TRIM($I3831&amp;"")</f>
        <v/>
      </c>
    </row>
    <row r="3832" ht="36" customHeight="1">
      <c r="A3832" s="9" t="n">
        <v>46217</v>
      </c>
      <c r="B3832" s="14" t="inlineStr">
        <is>
          <t>10257</t>
        </is>
      </c>
      <c r="C3832" s="14" t="inlineStr">
        <is>
          <t>M/C 0723 (VERMELHO)</t>
        </is>
      </c>
      <c r="D3832" s="14" t="inlineStr">
        <is>
          <t>46 SECCIONADORA 1</t>
        </is>
      </c>
      <c r="E3832" s="14" t="n">
        <v>30080003</v>
      </c>
      <c r="F3832" s="14" t="inlineStr">
        <is>
          <t>(4)TAMP INTERNO 500X400X15MDP-MESA AMST.1,36X1,36</t>
        </is>
      </c>
      <c r="G3832" s="14" t="inlineStr">
        <is>
          <t>46 SECCIONADORA 1</t>
        </is>
      </c>
      <c r="H3832" s="14" t="inlineStr">
        <is>
          <t>46 SECCIONADORA 1</t>
        </is>
      </c>
      <c r="I3832" s="9" t="inlineStr">
        <is>
          <t>46 SECCIONADORA 1</t>
        </is>
      </c>
      <c r="J3832" s="9" t="n">
        <v>9</v>
      </c>
      <c r="K3832" s="14" t="n"/>
      <c r="L3832" s="14" t="n"/>
      <c r="M3832" s="14" t="n"/>
      <c r="N3832" s="14" t="n">
        <v>46218</v>
      </c>
      <c r="O3832" s="14" t="n">
        <v>9</v>
      </c>
      <c r="P3832" s="14" t="n"/>
      <c r="Q3832" s="14" t="n"/>
      <c r="R3832" s="14" t="n"/>
      <c r="S3832" s="14" t="n"/>
      <c r="T3832" s="14">
        <f>IF(OR($J3832="",$O3832=""),"",$O3832/$J3832)</f>
        <v/>
      </c>
      <c r="U3832" s="14" t="inlineStr">
        <is>
          <t>Concluído</t>
        </is>
      </c>
      <c r="V3832" s="14" t="n"/>
      <c r="W3832" s="14" t="n"/>
      <c r="X3832" s="14" t="n"/>
      <c r="Y3832" s="14" t="n"/>
      <c r="Z3832" s="14" t="n"/>
      <c r="AA3832" s="11" t="n"/>
      <c r="AB3832" s="14">
        <f>B3832&amp;"|"&amp;I3832</f>
        <v/>
      </c>
      <c r="AC3832">
        <f>IF($B3832="","","|"&amp;SUBSTITUTE(TRIM(SUBSTITUTE(SUBSTITUTE(SUBSTITUTE(SUBSTITUTE(SUBSTITUTE(SUBSTITUTE(SUBSTITUTE(SUBSTITUTE(SUBSTITUTE(SUBSTITUTE(SUBSTITUTE(SUBSTITUTE(SUBSTITUTE(SUBSTITUTE(TRIM($B3832&amp;""),CHAR(10)," "),CHAR(13)," "),"."," "),";"," "),","," "),"/"," "),"+"," "),"-"," "),"  "," "),"  "," "),"  "," "),"  "," "),"  "," "),"  "," "))," ","|")&amp;"|")</f>
        <v/>
      </c>
      <c r="AD3832">
        <f>TRIM($I3832&amp;"")</f>
        <v/>
      </c>
    </row>
    <row r="3833" ht="36" customHeight="1">
      <c r="A3833" s="9" t="n">
        <v>46217</v>
      </c>
      <c r="B3833" s="14" t="inlineStr">
        <is>
          <t>10257</t>
        </is>
      </c>
      <c r="C3833" s="14" t="inlineStr">
        <is>
          <t>M/C 0723 (VERMELHO)</t>
        </is>
      </c>
      <c r="D3833" s="14" t="inlineStr">
        <is>
          <t>46 SECCIONADORA 1</t>
        </is>
      </c>
      <c r="E3833" s="14" t="n">
        <v>30080004</v>
      </c>
      <c r="F3833" s="14" t="inlineStr">
        <is>
          <t>(6)TRAV. MAIOR 1320X65 (135)X15 MDP-AMST.1,36X1,36</t>
        </is>
      </c>
      <c r="G3833" s="14" t="inlineStr">
        <is>
          <t>46 SECCIONADORA 1</t>
        </is>
      </c>
      <c r="H3833" s="14" t="inlineStr">
        <is>
          <t>46 SECCIONADORA 1</t>
        </is>
      </c>
      <c r="I3833" s="9" t="inlineStr">
        <is>
          <t>46 SECCIONADORA 1</t>
        </is>
      </c>
      <c r="J3833" s="9" t="n">
        <v>20</v>
      </c>
      <c r="K3833" s="14" t="n"/>
      <c r="L3833" s="14" t="n"/>
      <c r="M3833" s="14" t="n"/>
      <c r="N3833" s="14" t="n">
        <v>46218</v>
      </c>
      <c r="O3833" s="14" t="n">
        <v>20</v>
      </c>
      <c r="P3833" s="14" t="n"/>
      <c r="Q3833" s="14" t="n"/>
      <c r="R3833" s="14" t="n"/>
      <c r="S3833" s="14" t="n"/>
      <c r="T3833" s="14">
        <f>IF(OR($J3833="",$O3833=""),"",$O3833/$J3833)</f>
        <v/>
      </c>
      <c r="U3833" s="14" t="inlineStr">
        <is>
          <t>Concluído</t>
        </is>
      </c>
      <c r="V3833" s="14" t="n"/>
      <c r="W3833" s="14" t="n"/>
      <c r="X3833" s="14" t="n"/>
      <c r="Y3833" s="14" t="n"/>
      <c r="Z3833" s="14" t="n"/>
      <c r="AA3833" s="11" t="n"/>
      <c r="AB3833" s="14">
        <f>B3833&amp;"|"&amp;I3833</f>
        <v/>
      </c>
      <c r="AC3833">
        <f>IF($B3833="","","|"&amp;SUBSTITUTE(TRIM(SUBSTITUTE(SUBSTITUTE(SUBSTITUTE(SUBSTITUTE(SUBSTITUTE(SUBSTITUTE(SUBSTITUTE(SUBSTITUTE(SUBSTITUTE(SUBSTITUTE(SUBSTITUTE(SUBSTITUTE(SUBSTITUTE(SUBSTITUTE(TRIM($B3833&amp;""),CHAR(10)," "),CHAR(13)," "),"."," "),";"," "),","," "),"/"," "),"+"," "),"-"," "),"  "," "),"  "," "),"  "," "),"  "," "),"  "," "),"  "," "))," ","|")&amp;"|")</f>
        <v/>
      </c>
      <c r="AD3833">
        <f>TRIM($I3833&amp;"")</f>
        <v/>
      </c>
    </row>
    <row r="3834" ht="36" customHeight="1">
      <c r="A3834" s="9" t="n">
        <v>46217</v>
      </c>
      <c r="B3834" s="14" t="inlineStr">
        <is>
          <t>10257</t>
        </is>
      </c>
      <c r="C3834" s="14" t="inlineStr">
        <is>
          <t>M/C 0723 (VERMELHO)</t>
        </is>
      </c>
      <c r="D3834" s="14" t="inlineStr">
        <is>
          <t>46 SECCIONADORA 1</t>
        </is>
      </c>
      <c r="E3834" s="14" t="n">
        <v>30080005</v>
      </c>
      <c r="F3834" s="14" t="inlineStr">
        <is>
          <t>(5) TRAV. MENOR1190X65X15 MDP-MESA AMST.1,36X1,36</t>
        </is>
      </c>
      <c r="G3834" s="14" t="inlineStr">
        <is>
          <t>46 SECCIONADORA 1</t>
        </is>
      </c>
      <c r="H3834" s="14" t="inlineStr">
        <is>
          <t>46 SECCIONADORA 1</t>
        </is>
      </c>
      <c r="I3834" s="9" t="inlineStr">
        <is>
          <t>46 SECCIONADORA 1</t>
        </is>
      </c>
      <c r="J3834" s="9" t="n">
        <v>20</v>
      </c>
      <c r="K3834" s="14" t="n"/>
      <c r="L3834" s="14" t="n"/>
      <c r="M3834" s="14" t="n"/>
      <c r="N3834" s="14" t="n">
        <v>46218</v>
      </c>
      <c r="O3834" s="14" t="n">
        <v>20</v>
      </c>
      <c r="P3834" s="14" t="n"/>
      <c r="Q3834" s="14" t="n"/>
      <c r="R3834" s="14" t="n"/>
      <c r="S3834" s="14" t="n"/>
      <c r="T3834" s="14">
        <f>IF(OR($J3834="",$O3834=""),"",$O3834/$J3834)</f>
        <v/>
      </c>
      <c r="U3834" s="14" t="inlineStr">
        <is>
          <t>Concluído</t>
        </is>
      </c>
      <c r="V3834" s="14" t="n"/>
      <c r="W3834" s="14" t="n"/>
      <c r="X3834" s="14" t="n"/>
      <c r="Y3834" s="14" t="n"/>
      <c r="Z3834" s="14" t="n"/>
      <c r="AA3834" s="11" t="n"/>
      <c r="AB3834" s="14">
        <f>B3834&amp;"|"&amp;I3834</f>
        <v/>
      </c>
      <c r="AC3834">
        <f>IF($B3834="","","|"&amp;SUBSTITUTE(TRIM(SUBSTITUTE(SUBSTITUTE(SUBSTITUTE(SUBSTITUTE(SUBSTITUTE(SUBSTITUTE(SUBSTITUTE(SUBSTITUTE(SUBSTITUTE(SUBSTITUTE(SUBSTITUTE(SUBSTITUTE(SUBSTITUTE(SUBSTITUTE(TRIM($B3834&amp;""),CHAR(10)," "),CHAR(13)," "),"."," "),";"," "),","," "),"/"," "),"+"," "),"-"," "),"  "," "),"  "," "),"  "," "),"  "," "),"  "," "),"  "," "))," ","|")&amp;"|")</f>
        <v/>
      </c>
      <c r="AD3834">
        <f>TRIM($I3834&amp;"")</f>
        <v/>
      </c>
    </row>
    <row r="3835" ht="36" customHeight="1">
      <c r="A3835" s="9" t="n">
        <v>46217</v>
      </c>
      <c r="B3835" s="14" t="inlineStr">
        <is>
          <t>10257</t>
        </is>
      </c>
      <c r="C3835" s="14" t="inlineStr">
        <is>
          <t>M/C 0723 (VERMELHO)</t>
        </is>
      </c>
      <c r="D3835" s="14" t="inlineStr">
        <is>
          <t>46 SECCIONADORA 1</t>
        </is>
      </c>
      <c r="E3835" s="14" t="n">
        <v>30083002</v>
      </c>
      <c r="F3835" s="14" t="inlineStr">
        <is>
          <t>(4) LAT BAS INTERNA 780X455X15 MDP-MES TRENTO 0,90</t>
        </is>
      </c>
      <c r="G3835" s="14" t="inlineStr">
        <is>
          <t>46 SECCIONADORA 1</t>
        </is>
      </c>
      <c r="H3835" s="14" t="inlineStr">
        <is>
          <t>46 SECCIONADORA 1</t>
        </is>
      </c>
      <c r="I3835" s="9" t="inlineStr">
        <is>
          <t>46 SECCIONADORA 1</t>
        </is>
      </c>
      <c r="J3835" s="9" t="n">
        <v>4</v>
      </c>
      <c r="K3835" s="14" t="n"/>
      <c r="L3835" s="14" t="n"/>
      <c r="M3835" s="14" t="n"/>
      <c r="N3835" s="14" t="n">
        <v>46218</v>
      </c>
      <c r="O3835" s="14" t="n">
        <v>4</v>
      </c>
      <c r="P3835" s="14" t="n"/>
      <c r="Q3835" s="14" t="n"/>
      <c r="R3835" s="14" t="n"/>
      <c r="S3835" s="14" t="n"/>
      <c r="T3835" s="14">
        <f>IF(OR($J3835="",$O3835=""),"",$O3835/$J3835)</f>
        <v/>
      </c>
      <c r="U3835" s="14" t="inlineStr">
        <is>
          <t>Concluído</t>
        </is>
      </c>
      <c r="V3835" s="14" t="n"/>
      <c r="W3835" s="14" t="n"/>
      <c r="X3835" s="14" t="n"/>
      <c r="Y3835" s="14" t="n"/>
      <c r="Z3835" s="14" t="n"/>
      <c r="AA3835" s="11" t="n"/>
      <c r="AB3835" s="14">
        <f>B3835&amp;"|"&amp;I3835</f>
        <v/>
      </c>
      <c r="AC3835">
        <f>IF($B3835="","","|"&amp;SUBSTITUTE(TRIM(SUBSTITUTE(SUBSTITUTE(SUBSTITUTE(SUBSTITUTE(SUBSTITUTE(SUBSTITUTE(SUBSTITUTE(SUBSTITUTE(SUBSTITUTE(SUBSTITUTE(SUBSTITUTE(SUBSTITUTE(SUBSTITUTE(SUBSTITUTE(TRIM($B3835&amp;""),CHAR(10)," "),CHAR(13)," "),"."," "),";"," "),","," "),"/"," "),"+"," "),"-"," "),"  "," "),"  "," "),"  "," "),"  "," "),"  "," "),"  "," "))," ","|")&amp;"|")</f>
        <v/>
      </c>
      <c r="AD3835">
        <f>TRIM($I3835&amp;"")</f>
        <v/>
      </c>
    </row>
    <row r="3836" ht="36" customHeight="1">
      <c r="A3836" s="9" t="n">
        <v>46217</v>
      </c>
      <c r="B3836" s="14" t="inlineStr">
        <is>
          <t>10257</t>
        </is>
      </c>
      <c r="C3836" s="14" t="inlineStr">
        <is>
          <t>M/C 0723 (VERMELHO)</t>
        </is>
      </c>
      <c r="D3836" s="14" t="inlineStr">
        <is>
          <t>46 SECCIONADORA 1</t>
        </is>
      </c>
      <c r="E3836" s="14" t="n">
        <v>20019001</v>
      </c>
      <c r="F3836" s="14" t="inlineStr">
        <is>
          <t>(2-4) LATERAL 751X124X12 MDF - MESA SANTIAGO</t>
        </is>
      </c>
      <c r="G3836" s="14" t="inlineStr">
        <is>
          <t>46 SECCIONADORA 1</t>
        </is>
      </c>
      <c r="H3836" s="14" t="inlineStr">
        <is>
          <t>46 SECCIONADORA 1</t>
        </is>
      </c>
      <c r="I3836" s="9" t="inlineStr">
        <is>
          <t>46 SECCIONADORA 1</t>
        </is>
      </c>
      <c r="J3836" s="9" t="n">
        <v>48</v>
      </c>
      <c r="K3836" s="14" t="n"/>
      <c r="L3836" s="14" t="n"/>
      <c r="M3836" s="14" t="n"/>
      <c r="N3836" s="14" t="n">
        <v>46218</v>
      </c>
      <c r="O3836" s="14" t="n">
        <v>48</v>
      </c>
      <c r="P3836" s="14" t="n"/>
      <c r="Q3836" s="14" t="n"/>
      <c r="R3836" s="14" t="n"/>
      <c r="S3836" s="14" t="n"/>
      <c r="T3836" s="14">
        <f>IF(OR($J3836="",$O3836=""),"",$O3836/$J3836)</f>
        <v/>
      </c>
      <c r="U3836" s="14" t="inlineStr">
        <is>
          <t>Concluído</t>
        </is>
      </c>
      <c r="V3836" s="14" t="n"/>
      <c r="W3836" s="14" t="n"/>
      <c r="X3836" s="14" t="n"/>
      <c r="Y3836" s="14" t="n"/>
      <c r="Z3836" s="14" t="n"/>
      <c r="AA3836" s="11" t="n"/>
      <c r="AB3836" s="14">
        <f>B3836&amp;"|"&amp;I3836</f>
        <v/>
      </c>
      <c r="AC3836">
        <f>IF($B3836="","","|"&amp;SUBSTITUTE(TRIM(SUBSTITUTE(SUBSTITUTE(SUBSTITUTE(SUBSTITUTE(SUBSTITUTE(SUBSTITUTE(SUBSTITUTE(SUBSTITUTE(SUBSTITUTE(SUBSTITUTE(SUBSTITUTE(SUBSTITUTE(SUBSTITUTE(SUBSTITUTE(TRIM($B3836&amp;""),CHAR(10)," "),CHAR(13)," "),"."," "),";"," "),","," "),"/"," "),"+"," "),"-"," "),"  "," "),"  "," "),"  "," "),"  "," "),"  "," "),"  "," "))," ","|")&amp;"|")</f>
        <v/>
      </c>
      <c r="AD3836">
        <f>TRIM($I3836&amp;"")</f>
        <v/>
      </c>
    </row>
    <row r="3837" ht="36" customHeight="1">
      <c r="A3837" s="9" t="n">
        <v>46217</v>
      </c>
      <c r="B3837" s="14" t="inlineStr">
        <is>
          <t>10257</t>
        </is>
      </c>
      <c r="C3837" s="14" t="inlineStr">
        <is>
          <t>M/C 0723 (VERMELHO)</t>
        </is>
      </c>
      <c r="D3837" s="14" t="inlineStr">
        <is>
          <t>46 SECCIONADORA 1</t>
        </is>
      </c>
      <c r="E3837" s="14" t="n">
        <v>20019002</v>
      </c>
      <c r="F3837" s="14" t="inlineStr">
        <is>
          <t>FUNDO RIPADO 751X446X12 MDF - MESA SANTIAGO</t>
        </is>
      </c>
      <c r="G3837" s="14" t="inlineStr">
        <is>
          <t>46 SECCIONADORA 1</t>
        </is>
      </c>
      <c r="H3837" s="14" t="inlineStr">
        <is>
          <t>46 SECCIONADORA 1</t>
        </is>
      </c>
      <c r="I3837" s="9" t="inlineStr">
        <is>
          <t>46 SECCIONADORA 1</t>
        </is>
      </c>
      <c r="J3837" s="9" t="n">
        <v>48</v>
      </c>
      <c r="K3837" s="14" t="n"/>
      <c r="L3837" s="14" t="n"/>
      <c r="M3837" s="14" t="n"/>
      <c r="N3837" s="14" t="n">
        <v>46218</v>
      </c>
      <c r="O3837" s="14" t="n">
        <v>48</v>
      </c>
      <c r="P3837" s="14" t="n"/>
      <c r="Q3837" s="14" t="n"/>
      <c r="R3837" s="14" t="n"/>
      <c r="S3837" s="14" t="n"/>
      <c r="T3837" s="14">
        <f>IF(OR($J3837="",$O3837=""),"",$O3837/$J3837)</f>
        <v/>
      </c>
      <c r="U3837" s="14" t="inlineStr">
        <is>
          <t>Concluído</t>
        </is>
      </c>
      <c r="V3837" s="14" t="n"/>
      <c r="W3837" s="14" t="n"/>
      <c r="X3837" s="14" t="n"/>
      <c r="Y3837" s="14" t="n"/>
      <c r="Z3837" s="14" t="n"/>
      <c r="AA3837" s="11" t="n"/>
      <c r="AB3837" s="14">
        <f>B3837&amp;"|"&amp;I3837</f>
        <v/>
      </c>
      <c r="AC3837">
        <f>IF($B3837="","","|"&amp;SUBSTITUTE(TRIM(SUBSTITUTE(SUBSTITUTE(SUBSTITUTE(SUBSTITUTE(SUBSTITUTE(SUBSTITUTE(SUBSTITUTE(SUBSTITUTE(SUBSTITUTE(SUBSTITUTE(SUBSTITUTE(SUBSTITUTE(SUBSTITUTE(SUBSTITUTE(TRIM($B3837&amp;""),CHAR(10)," "),CHAR(13)," "),"."," "),";"," "),","," "),"/"," "),"+"," "),"-"," "),"  "," "),"  "," "),"  "," "),"  "," "),"  "," "),"  "," "))," ","|")&amp;"|")</f>
        <v/>
      </c>
      <c r="AD3837">
        <f>TRIM($I3837&amp;"")</f>
        <v/>
      </c>
    </row>
    <row r="3838" ht="36" customHeight="1">
      <c r="A3838" s="9" t="n">
        <v>46217</v>
      </c>
      <c r="B3838" s="14" t="inlineStr">
        <is>
          <t>10257</t>
        </is>
      </c>
      <c r="C3838" s="14" t="inlineStr">
        <is>
          <t>M/C 0723 (VERMELHO)</t>
        </is>
      </c>
      <c r="D3838" s="14" t="inlineStr">
        <is>
          <t>46 SECCIONADORA 1</t>
        </is>
      </c>
      <c r="E3838" s="14" t="n">
        <v>20019003</v>
      </c>
      <c r="F3838" s="14" t="inlineStr">
        <is>
          <t>(5) BASE 474X152X12 MDF - MESA SANTIAGO</t>
        </is>
      </c>
      <c r="G3838" s="14" t="inlineStr">
        <is>
          <t>46 SECCIONADORA 1</t>
        </is>
      </c>
      <c r="H3838" s="14" t="inlineStr">
        <is>
          <t>46 SECCIONADORA 1</t>
        </is>
      </c>
      <c r="I3838" s="9" t="inlineStr">
        <is>
          <t>46 SECCIONADORA 1</t>
        </is>
      </c>
      <c r="J3838" s="9" t="n">
        <v>24</v>
      </c>
      <c r="K3838" s="14" t="n"/>
      <c r="L3838" s="14" t="n"/>
      <c r="M3838" s="14" t="n"/>
      <c r="N3838" s="14" t="n">
        <v>46218</v>
      </c>
      <c r="O3838" s="14" t="n">
        <v>24</v>
      </c>
      <c r="P3838" s="14" t="n"/>
      <c r="Q3838" s="14" t="n"/>
      <c r="R3838" s="14" t="n"/>
      <c r="S3838" s="14" t="n"/>
      <c r="T3838" s="14">
        <f>IF(OR($J3838="",$O3838=""),"",$O3838/$J3838)</f>
        <v/>
      </c>
      <c r="U3838" s="14" t="inlineStr">
        <is>
          <t>Concluído</t>
        </is>
      </c>
      <c r="V3838" s="14" t="n"/>
      <c r="W3838" s="14" t="n"/>
      <c r="X3838" s="14" t="n"/>
      <c r="Y3838" s="14" t="n"/>
      <c r="Z3838" s="14" t="n"/>
      <c r="AA3838" s="11" t="n"/>
      <c r="AB3838" s="14">
        <f>B3838&amp;"|"&amp;I3838</f>
        <v/>
      </c>
      <c r="AC3838">
        <f>IF($B3838="","","|"&amp;SUBSTITUTE(TRIM(SUBSTITUTE(SUBSTITUTE(SUBSTITUTE(SUBSTITUTE(SUBSTITUTE(SUBSTITUTE(SUBSTITUTE(SUBSTITUTE(SUBSTITUTE(SUBSTITUTE(SUBSTITUTE(SUBSTITUTE(SUBSTITUTE(SUBSTITUTE(TRIM($B3838&amp;""),CHAR(10)," "),CHAR(13)," "),"."," "),";"," "),","," "),"/"," "),"+"," "),"-"," "),"  "," "),"  "," "),"  "," "),"  "," "),"  "," "),"  "," "))," ","|")&amp;"|")</f>
        <v/>
      </c>
      <c r="AD3838">
        <f>TRIM($I3838&amp;"")</f>
        <v/>
      </c>
    </row>
    <row r="3839" ht="36" customHeight="1">
      <c r="A3839" s="9" t="n">
        <v>46217</v>
      </c>
      <c r="B3839" s="14" t="inlineStr">
        <is>
          <t>10257</t>
        </is>
      </c>
      <c r="C3839" s="14" t="inlineStr">
        <is>
          <t>M/C 0723 (VERMELHO)</t>
        </is>
      </c>
      <c r="D3839" s="14" t="inlineStr">
        <is>
          <t>46 SECCIONADORA 1</t>
        </is>
      </c>
      <c r="E3839" s="14" t="n">
        <v>20019004</v>
      </c>
      <c r="F3839" s="14" t="inlineStr">
        <is>
          <t>(3) CONTRATAMPO 540X218X12 MDF - MESA SANTIAGO</t>
        </is>
      </c>
      <c r="G3839" s="14" t="inlineStr">
        <is>
          <t>46 SECCIONADORA 1</t>
        </is>
      </c>
      <c r="H3839" s="14" t="inlineStr">
        <is>
          <t>46 SECCIONADORA 1</t>
        </is>
      </c>
      <c r="I3839" s="9" t="inlineStr">
        <is>
          <t>46 SECCIONADORA 1</t>
        </is>
      </c>
      <c r="J3839" s="9" t="n">
        <v>24</v>
      </c>
      <c r="K3839" s="14" t="n"/>
      <c r="L3839" s="14" t="n"/>
      <c r="M3839" s="14" t="n"/>
      <c r="N3839" s="14" t="n">
        <v>46218</v>
      </c>
      <c r="O3839" s="14" t="n">
        <v>24</v>
      </c>
      <c r="P3839" s="14" t="n"/>
      <c r="Q3839" s="14" t="n"/>
      <c r="R3839" s="14" t="n"/>
      <c r="S3839" s="14" t="n"/>
      <c r="T3839" s="14">
        <f>IF(OR($J3839="",$O3839=""),"",$O3839/$J3839)</f>
        <v/>
      </c>
      <c r="U3839" s="14" t="inlineStr">
        <is>
          <t>Concluído</t>
        </is>
      </c>
      <c r="V3839" s="14" t="n"/>
      <c r="W3839" s="14" t="n"/>
      <c r="X3839" s="14" t="n"/>
      <c r="Y3839" s="14" t="n"/>
      <c r="Z3839" s="14" t="n"/>
      <c r="AA3839" s="11" t="n"/>
      <c r="AB3839" s="14">
        <f>B3839&amp;"|"&amp;I3839</f>
        <v/>
      </c>
      <c r="AC3839">
        <f>IF($B3839="","","|"&amp;SUBSTITUTE(TRIM(SUBSTITUTE(SUBSTITUTE(SUBSTITUTE(SUBSTITUTE(SUBSTITUTE(SUBSTITUTE(SUBSTITUTE(SUBSTITUTE(SUBSTITUTE(SUBSTITUTE(SUBSTITUTE(SUBSTITUTE(SUBSTITUTE(SUBSTITUTE(TRIM($B3839&amp;""),CHAR(10)," "),CHAR(13)," "),"."," "),";"," "),","," "),"/"," "),"+"," "),"-"," "),"  "," "),"  "," "),"  "," "),"  "," "),"  "," "),"  "," "))," ","|")&amp;"|")</f>
        <v/>
      </c>
      <c r="AD3839">
        <f>TRIM($I3839&amp;"")</f>
        <v/>
      </c>
    </row>
    <row r="3840" ht="36" customHeight="1">
      <c r="A3840" s="9" t="n">
        <v>46217</v>
      </c>
      <c r="B3840" s="14" t="inlineStr">
        <is>
          <t>10257</t>
        </is>
      </c>
      <c r="C3840" s="14" t="inlineStr">
        <is>
          <t>M/C 0723 (VERMELHO)</t>
        </is>
      </c>
      <c r="D3840" s="14" t="inlineStr">
        <is>
          <t>46 SECCIONADORA 1</t>
        </is>
      </c>
      <c r="E3840" s="14" t="n">
        <v>20019005</v>
      </c>
      <c r="F3840" s="14" t="inlineStr">
        <is>
          <t>RIPA 751X70X12 MDF - MESA SANTIAGO</t>
        </is>
      </c>
      <c r="G3840" s="14" t="inlineStr">
        <is>
          <t>46 SECCIONADORA 1</t>
        </is>
      </c>
      <c r="H3840" s="14" t="inlineStr">
        <is>
          <t>46 SECCIONADORA 1</t>
        </is>
      </c>
      <c r="I3840" s="9" t="inlineStr">
        <is>
          <t>46 SECCIONADORA 1</t>
        </is>
      </c>
      <c r="J3840" s="9" t="n">
        <v>348</v>
      </c>
      <c r="K3840" s="14" t="n"/>
      <c r="L3840" s="14" t="n"/>
      <c r="M3840" s="14" t="n"/>
      <c r="N3840" s="14" t="n">
        <v>46218</v>
      </c>
      <c r="O3840" s="14" t="n">
        <v>348</v>
      </c>
      <c r="P3840" s="14" t="n"/>
      <c r="Q3840" s="14" t="n"/>
      <c r="R3840" s="14" t="n"/>
      <c r="S3840" s="14" t="n"/>
      <c r="T3840" s="14">
        <f>IF(OR($J3840="",$O3840=""),"",$O3840/$J3840)</f>
        <v/>
      </c>
      <c r="U3840" s="14" t="inlineStr">
        <is>
          <t>Concluído</t>
        </is>
      </c>
      <c r="V3840" s="14" t="n"/>
      <c r="W3840" s="14" t="n"/>
      <c r="X3840" s="14" t="n"/>
      <c r="Y3840" s="14" t="n"/>
      <c r="Z3840" s="14" t="n"/>
      <c r="AA3840" s="11" t="n"/>
      <c r="AB3840" s="14">
        <f>B3840&amp;"|"&amp;I3840</f>
        <v/>
      </c>
      <c r="AC3840">
        <f>IF($B3840="","","|"&amp;SUBSTITUTE(TRIM(SUBSTITUTE(SUBSTITUTE(SUBSTITUTE(SUBSTITUTE(SUBSTITUTE(SUBSTITUTE(SUBSTITUTE(SUBSTITUTE(SUBSTITUTE(SUBSTITUTE(SUBSTITUTE(SUBSTITUTE(SUBSTITUTE(SUBSTITUTE(TRIM($B3840&amp;""),CHAR(10)," "),CHAR(13)," "),"."," "),";"," "),","," "),"/"," "),"+"," "),"-"," "),"  "," "),"  "," "),"  "," "),"  "," "),"  "," "),"  "," "))," ","|")&amp;"|")</f>
        <v/>
      </c>
      <c r="AD3840">
        <f>TRIM($I3840&amp;"")</f>
        <v/>
      </c>
    </row>
    <row r="3841" ht="36" customHeight="1">
      <c r="A3841" s="9" t="n">
        <v>46217</v>
      </c>
      <c r="B3841" s="14" t="inlineStr">
        <is>
          <t>10257</t>
        </is>
      </c>
      <c r="C3841" s="14" t="inlineStr">
        <is>
          <t>M/C 0723 (VERMELHO)</t>
        </is>
      </c>
      <c r="D3841" s="14" t="inlineStr">
        <is>
          <t>46 SECCIONADORA 1</t>
        </is>
      </c>
      <c r="E3841" s="14" t="n">
        <v>20019601</v>
      </c>
      <c r="F3841" s="14" t="inlineStr">
        <is>
          <t>(2-5) LATERAL 751X546X12 MDF - MESA SANTIAGO 1,36</t>
        </is>
      </c>
      <c r="G3841" s="14" t="inlineStr">
        <is>
          <t>46 SECCIONADORA 1</t>
        </is>
      </c>
      <c r="H3841" s="14" t="inlineStr">
        <is>
          <t>46 SECCIONADORA 1</t>
        </is>
      </c>
      <c r="I3841" s="9" t="inlineStr">
        <is>
          <t>46 SECCIONADORA 1</t>
        </is>
      </c>
      <c r="J3841" s="9" t="n">
        <v>18</v>
      </c>
      <c r="K3841" s="14" t="n"/>
      <c r="L3841" s="14" t="n"/>
      <c r="M3841" s="14" t="n"/>
      <c r="N3841" s="14" t="n">
        <v>46218</v>
      </c>
      <c r="O3841" s="14" t="n">
        <v>18</v>
      </c>
      <c r="P3841" s="14" t="n"/>
      <c r="Q3841" s="14" t="n"/>
      <c r="R3841" s="14" t="n"/>
      <c r="S3841" s="14" t="n"/>
      <c r="T3841" s="14">
        <f>IF(OR($J3841="",$O3841=""),"",$O3841/$J3841)</f>
        <v/>
      </c>
      <c r="U3841" s="14" t="inlineStr">
        <is>
          <t>Concluído</t>
        </is>
      </c>
      <c r="V3841" s="14" t="n"/>
      <c r="W3841" s="14" t="n"/>
      <c r="X3841" s="14" t="n"/>
      <c r="Y3841" s="14" t="n"/>
      <c r="Z3841" s="14" t="n"/>
      <c r="AA3841" s="11" t="n"/>
      <c r="AB3841" s="14">
        <f>B3841&amp;"|"&amp;I3841</f>
        <v/>
      </c>
      <c r="AC3841">
        <f>IF($B3841="","","|"&amp;SUBSTITUTE(TRIM(SUBSTITUTE(SUBSTITUTE(SUBSTITUTE(SUBSTITUTE(SUBSTITUTE(SUBSTITUTE(SUBSTITUTE(SUBSTITUTE(SUBSTITUTE(SUBSTITUTE(SUBSTITUTE(SUBSTITUTE(SUBSTITUTE(SUBSTITUTE(TRIM($B3841&amp;""),CHAR(10)," "),CHAR(13)," "),"."," "),";"," "),","," "),"/"," "),"+"," "),"-"," "),"  "," "),"  "," "),"  "," "),"  "," "),"  "," "),"  "," "))," ","|")&amp;"|")</f>
        <v/>
      </c>
      <c r="AD3841">
        <f>TRIM($I3841&amp;"")</f>
        <v/>
      </c>
    </row>
    <row r="3842" ht="36" customHeight="1">
      <c r="A3842" s="9" t="n">
        <v>46217</v>
      </c>
      <c r="B3842" s="14" t="inlineStr">
        <is>
          <t>10257</t>
        </is>
      </c>
      <c r="C3842" s="14" t="inlineStr">
        <is>
          <t>M/C 0723 (VERMELHO)</t>
        </is>
      </c>
      <c r="D3842" s="14" t="inlineStr">
        <is>
          <t>46 SECCIONADORA 1</t>
        </is>
      </c>
      <c r="E3842" s="14" t="n">
        <v>20019602</v>
      </c>
      <c r="F3842" s="14" t="inlineStr">
        <is>
          <t>FUNDO RIPADO 751X546X12 MDF - MESA SANTIAGO 1,36</t>
        </is>
      </c>
      <c r="G3842" s="14" t="inlineStr">
        <is>
          <t>46 SECCIONADORA 1</t>
        </is>
      </c>
      <c r="H3842" s="14" t="inlineStr">
        <is>
          <t>46 SECCIONADORA 1</t>
        </is>
      </c>
      <c r="I3842" s="9" t="inlineStr">
        <is>
          <t>46 SECCIONADORA 1</t>
        </is>
      </c>
      <c r="J3842" s="9" t="n">
        <v>18</v>
      </c>
      <c r="K3842" s="14" t="n"/>
      <c r="L3842" s="14" t="n"/>
      <c r="M3842" s="14" t="n"/>
      <c r="N3842" s="14" t="n">
        <v>46218</v>
      </c>
      <c r="O3842" s="14" t="n">
        <v>18</v>
      </c>
      <c r="P3842" s="14" t="n"/>
      <c r="Q3842" s="14" t="n"/>
      <c r="R3842" s="14" t="n"/>
      <c r="S3842" s="14" t="n"/>
      <c r="T3842" s="14">
        <f>IF(OR($J3842="",$O3842=""),"",$O3842/$J3842)</f>
        <v/>
      </c>
      <c r="U3842" s="14" t="inlineStr">
        <is>
          <t>Concluído</t>
        </is>
      </c>
      <c r="V3842" s="14" t="n"/>
      <c r="W3842" s="14" t="n"/>
      <c r="X3842" s="14" t="n"/>
      <c r="Y3842" s="14" t="n"/>
      <c r="Z3842" s="14" t="n"/>
      <c r="AA3842" s="11" t="n"/>
      <c r="AB3842" s="14">
        <f>B3842&amp;"|"&amp;I3842</f>
        <v/>
      </c>
      <c r="AC3842">
        <f>IF($B3842="","","|"&amp;SUBSTITUTE(TRIM(SUBSTITUTE(SUBSTITUTE(SUBSTITUTE(SUBSTITUTE(SUBSTITUTE(SUBSTITUTE(SUBSTITUTE(SUBSTITUTE(SUBSTITUTE(SUBSTITUTE(SUBSTITUTE(SUBSTITUTE(SUBSTITUTE(SUBSTITUTE(TRIM($B3842&amp;""),CHAR(10)," "),CHAR(13)," "),"."," "),";"," "),","," "),"/"," "),"+"," "),"-"," "),"  "," "),"  "," "),"  "," "),"  "," "),"  "," "),"  "," "))," ","|")&amp;"|")</f>
        <v/>
      </c>
      <c r="AD3842">
        <f>TRIM($I3842&amp;"")</f>
        <v/>
      </c>
    </row>
    <row r="3843" ht="36" customHeight="1">
      <c r="A3843" s="9" t="n">
        <v>46217</v>
      </c>
      <c r="B3843" s="14" t="inlineStr">
        <is>
          <t>10257</t>
        </is>
      </c>
      <c r="C3843" s="14" t="inlineStr">
        <is>
          <t>M/C 0723 (VERMELHO)</t>
        </is>
      </c>
      <c r="D3843" s="14" t="inlineStr">
        <is>
          <t>46 SECCIONADORA 1</t>
        </is>
      </c>
      <c r="E3843" s="14" t="n">
        <v>20019603</v>
      </c>
      <c r="F3843" s="14" t="inlineStr">
        <is>
          <t>(3) BASE 572X572X12 MDF - MESA SANTIAGO 1,36</t>
        </is>
      </c>
      <c r="G3843" s="14" t="inlineStr">
        <is>
          <t>46 SECCIONADORA 1</t>
        </is>
      </c>
      <c r="H3843" s="14" t="inlineStr">
        <is>
          <t>46 SECCIONADORA 1</t>
        </is>
      </c>
      <c r="I3843" s="9" t="inlineStr">
        <is>
          <t>46 SECCIONADORA 1</t>
        </is>
      </c>
      <c r="J3843" s="9" t="n">
        <v>9</v>
      </c>
      <c r="K3843" s="14" t="n"/>
      <c r="L3843" s="14" t="n"/>
      <c r="M3843" s="14" t="n"/>
      <c r="N3843" s="14" t="n">
        <v>46218</v>
      </c>
      <c r="O3843" s="14" t="n">
        <v>9</v>
      </c>
      <c r="P3843" s="14" t="n"/>
      <c r="Q3843" s="14" t="n"/>
      <c r="R3843" s="14" t="n"/>
      <c r="S3843" s="14" t="n"/>
      <c r="T3843" s="14">
        <f>IF(OR($J3843="",$O3843=""),"",$O3843/$J3843)</f>
        <v/>
      </c>
      <c r="U3843" s="14" t="inlineStr">
        <is>
          <t>Concluído</t>
        </is>
      </c>
      <c r="V3843" s="14" t="n"/>
      <c r="W3843" s="14" t="n"/>
      <c r="X3843" s="14" t="n"/>
      <c r="Y3843" s="14" t="n"/>
      <c r="Z3843" s="14" t="n"/>
      <c r="AA3843" s="11" t="n"/>
      <c r="AB3843" s="14">
        <f>B3843&amp;"|"&amp;I3843</f>
        <v/>
      </c>
      <c r="AC3843">
        <f>IF($B3843="","","|"&amp;SUBSTITUTE(TRIM(SUBSTITUTE(SUBSTITUTE(SUBSTITUTE(SUBSTITUTE(SUBSTITUTE(SUBSTITUTE(SUBSTITUTE(SUBSTITUTE(SUBSTITUTE(SUBSTITUTE(SUBSTITUTE(SUBSTITUTE(SUBSTITUTE(SUBSTITUTE(TRIM($B3843&amp;""),CHAR(10)," "),CHAR(13)," "),"."," "),";"," "),","," "),"/"," "),"+"," "),"-"," "),"  "," "),"  "," "),"  "," "),"  "," "),"  "," "),"  "," "))," ","|")&amp;"|")</f>
        <v/>
      </c>
      <c r="AD3843">
        <f>TRIM($I3843&amp;"")</f>
        <v/>
      </c>
    </row>
    <row r="3844" ht="36" customHeight="1">
      <c r="A3844" s="9" t="n">
        <v>46217</v>
      </c>
      <c r="B3844" s="14" t="inlineStr">
        <is>
          <t>10257</t>
        </is>
      </c>
      <c r="C3844" s="14" t="inlineStr">
        <is>
          <t>M/C 0723 (VERMELHO)</t>
        </is>
      </c>
      <c r="D3844" s="14" t="inlineStr">
        <is>
          <t>46 SECCIONADORA 1</t>
        </is>
      </c>
      <c r="E3844" s="14" t="n">
        <v>20019606</v>
      </c>
      <c r="F3844" s="14" t="inlineStr">
        <is>
          <t>(1-6) LATERAL RIPADA - MESA SANTIAGO 1,36</t>
        </is>
      </c>
      <c r="G3844" s="14" t="inlineStr">
        <is>
          <t>46 SECCIONADORA 1</t>
        </is>
      </c>
      <c r="H3844" s="14" t="inlineStr">
        <is>
          <t>46 SECCIONADORA 1</t>
        </is>
      </c>
      <c r="I3844" s="9" t="inlineStr">
        <is>
          <t>46 SECCIONADORA 1</t>
        </is>
      </c>
      <c r="J3844" s="9" t="n">
        <v>18</v>
      </c>
      <c r="K3844" s="14" t="n"/>
      <c r="L3844" s="14" t="n"/>
      <c r="M3844" s="14" t="n"/>
      <c r="N3844" s="14" t="n">
        <v>46218</v>
      </c>
      <c r="O3844" s="14" t="n">
        <v>18</v>
      </c>
      <c r="P3844" s="14" t="n"/>
      <c r="Q3844" s="14" t="n"/>
      <c r="R3844" s="14" t="n"/>
      <c r="S3844" s="14" t="n"/>
      <c r="T3844" s="14">
        <f>IF(OR($J3844="",$O3844=""),"",$O3844/$J3844)</f>
        <v/>
      </c>
      <c r="U3844" s="14" t="inlineStr">
        <is>
          <t>Concluído</t>
        </is>
      </c>
      <c r="V3844" s="14" t="n"/>
      <c r="W3844" s="14" t="n"/>
      <c r="X3844" s="14" t="n"/>
      <c r="Y3844" s="14" t="n"/>
      <c r="Z3844" s="14" t="n"/>
      <c r="AA3844" s="11" t="n"/>
      <c r="AB3844" s="14">
        <f>B3844&amp;"|"&amp;I3844</f>
        <v/>
      </c>
      <c r="AC3844">
        <f>IF($B3844="","","|"&amp;SUBSTITUTE(TRIM(SUBSTITUTE(SUBSTITUTE(SUBSTITUTE(SUBSTITUTE(SUBSTITUTE(SUBSTITUTE(SUBSTITUTE(SUBSTITUTE(SUBSTITUTE(SUBSTITUTE(SUBSTITUTE(SUBSTITUTE(SUBSTITUTE(SUBSTITUTE(TRIM($B3844&amp;""),CHAR(10)," "),CHAR(13)," "),"."," "),";"," "),","," "),"/"," "),"+"," "),"-"," "),"  "," "),"  "," "),"  "," "),"  "," "),"  "," "),"  "," "))," ","|")&amp;"|")</f>
        <v/>
      </c>
      <c r="AD3844">
        <f>TRIM($I3844&amp;"")</f>
        <v/>
      </c>
    </row>
    <row r="3845" ht="36" customHeight="1">
      <c r="A3845" s="9" t="n">
        <v>46217</v>
      </c>
      <c r="B3845" s="14" t="inlineStr">
        <is>
          <t>10257</t>
        </is>
      </c>
      <c r="C3845" s="14" t="inlineStr">
        <is>
          <t>M/C 0723 (VERMELHO)</t>
        </is>
      </c>
      <c r="D3845" s="14" t="inlineStr">
        <is>
          <t>46 SECCIONADORA 1</t>
        </is>
      </c>
      <c r="E3845" s="14" t="n">
        <v>20020002</v>
      </c>
      <c r="F3845" s="14" t="inlineStr">
        <is>
          <t>(2) FECHAMENTO I 1090X295X12 MDF - BASE DUBAI</t>
        </is>
      </c>
      <c r="G3845" s="14" t="inlineStr">
        <is>
          <t>46 SECCIONADORA 1</t>
        </is>
      </c>
      <c r="H3845" s="14" t="inlineStr">
        <is>
          <t>46 SECCIONADORA 1</t>
        </is>
      </c>
      <c r="I3845" s="9" t="inlineStr">
        <is>
          <t>46 SECCIONADORA 1</t>
        </is>
      </c>
      <c r="J3845" s="9" t="n">
        <v>12</v>
      </c>
      <c r="K3845" s="14" t="n"/>
      <c r="L3845" s="14" t="n"/>
      <c r="M3845" s="14" t="n"/>
      <c r="N3845" s="14" t="n">
        <v>46218</v>
      </c>
      <c r="O3845" s="14" t="n">
        <v>12</v>
      </c>
      <c r="P3845" s="14" t="n"/>
      <c r="Q3845" s="14" t="n"/>
      <c r="R3845" s="14" t="n"/>
      <c r="S3845" s="14" t="n"/>
      <c r="T3845" s="14">
        <f>IF(OR($J3845="",$O3845=""),"",$O3845/$J3845)</f>
        <v/>
      </c>
      <c r="U3845" s="14" t="inlineStr">
        <is>
          <t>Concluído</t>
        </is>
      </c>
      <c r="V3845" s="14" t="n"/>
      <c r="W3845" s="14" t="n"/>
      <c r="X3845" s="14" t="n"/>
      <c r="Y3845" s="14" t="n"/>
      <c r="Z3845" s="14" t="n"/>
      <c r="AA3845" s="11" t="n"/>
      <c r="AB3845" s="14">
        <f>B3845&amp;"|"&amp;I3845</f>
        <v/>
      </c>
      <c r="AC3845">
        <f>IF($B3845="","","|"&amp;SUBSTITUTE(TRIM(SUBSTITUTE(SUBSTITUTE(SUBSTITUTE(SUBSTITUTE(SUBSTITUTE(SUBSTITUTE(SUBSTITUTE(SUBSTITUTE(SUBSTITUTE(SUBSTITUTE(SUBSTITUTE(SUBSTITUTE(SUBSTITUTE(SUBSTITUTE(TRIM($B3845&amp;""),CHAR(10)," "),CHAR(13)," "),"."," "),";"," "),","," "),"/"," "),"+"," "),"-"," "),"  "," "),"  "," "),"  "," "),"  "," "),"  "," "),"  "," "))," ","|")&amp;"|")</f>
        <v/>
      </c>
      <c r="AD3845">
        <f>TRIM($I3845&amp;"")</f>
        <v/>
      </c>
    </row>
    <row r="3846" ht="36" customHeight="1">
      <c r="A3846" s="9" t="n">
        <v>46217</v>
      </c>
      <c r="B3846" s="14" t="inlineStr">
        <is>
          <t>10257</t>
        </is>
      </c>
      <c r="C3846" s="14" t="inlineStr">
        <is>
          <t>M/C 0723 (VERMELHO)</t>
        </is>
      </c>
      <c r="D3846" s="14" t="inlineStr">
        <is>
          <t>46 SECCIONADORA 1</t>
        </is>
      </c>
      <c r="E3846" s="14" t="n">
        <v>20020003</v>
      </c>
      <c r="F3846" s="14" t="inlineStr">
        <is>
          <t>(3) FECHAMENTO II 600X295X12 MDF - BASE DUBAI</t>
        </is>
      </c>
      <c r="G3846" s="14" t="inlineStr">
        <is>
          <t>46 SECCIONADORA 1</t>
        </is>
      </c>
      <c r="H3846" s="14" t="inlineStr">
        <is>
          <t>46 SECCIONADORA 1</t>
        </is>
      </c>
      <c r="I3846" s="9" t="inlineStr">
        <is>
          <t>46 SECCIONADORA 1</t>
        </is>
      </c>
      <c r="J3846" s="9" t="n">
        <v>12</v>
      </c>
      <c r="K3846" s="14" t="n"/>
      <c r="L3846" s="14" t="n"/>
      <c r="M3846" s="14" t="n"/>
      <c r="N3846" s="14" t="n">
        <v>46218</v>
      </c>
      <c r="O3846" s="14" t="n">
        <v>12</v>
      </c>
      <c r="P3846" s="14" t="n"/>
      <c r="Q3846" s="14" t="n"/>
      <c r="R3846" s="14" t="n"/>
      <c r="S3846" s="14" t="n"/>
      <c r="T3846" s="14">
        <f>IF(OR($J3846="",$O3846=""),"",$O3846/$J3846)</f>
        <v/>
      </c>
      <c r="U3846" s="14" t="inlineStr">
        <is>
          <t>Concluído</t>
        </is>
      </c>
      <c r="V3846" s="14" t="n"/>
      <c r="W3846" s="14" t="n"/>
      <c r="X3846" s="14" t="n"/>
      <c r="Y3846" s="14" t="n"/>
      <c r="Z3846" s="14" t="n"/>
      <c r="AA3846" s="11" t="n"/>
      <c r="AB3846" s="14">
        <f>B3846&amp;"|"&amp;I3846</f>
        <v/>
      </c>
      <c r="AC3846">
        <f>IF($B3846="","","|"&amp;SUBSTITUTE(TRIM(SUBSTITUTE(SUBSTITUTE(SUBSTITUTE(SUBSTITUTE(SUBSTITUTE(SUBSTITUTE(SUBSTITUTE(SUBSTITUTE(SUBSTITUTE(SUBSTITUTE(SUBSTITUTE(SUBSTITUTE(SUBSTITUTE(SUBSTITUTE(TRIM($B3846&amp;""),CHAR(10)," "),CHAR(13)," "),"."," "),";"," "),","," "),"/"," "),"+"," "),"-"," "),"  "," "),"  "," "),"  "," "),"  "," "),"  "," "),"  "," "))," ","|")&amp;"|")</f>
        <v/>
      </c>
      <c r="AD3846">
        <f>TRIM($I3846&amp;"")</f>
        <v/>
      </c>
    </row>
    <row r="3847" ht="36" customHeight="1">
      <c r="A3847" s="9" t="n">
        <v>46217</v>
      </c>
      <c r="B3847" s="14" t="inlineStr">
        <is>
          <t>10257</t>
        </is>
      </c>
      <c r="C3847" s="14" t="inlineStr">
        <is>
          <t>M/C 0723 (VERMELHO)</t>
        </is>
      </c>
      <c r="D3847" s="14" t="inlineStr">
        <is>
          <t>46 SECCIONADORA 1</t>
        </is>
      </c>
      <c r="E3847" s="14" t="n">
        <v>20020004</v>
      </c>
      <c r="F3847" s="14" t="inlineStr">
        <is>
          <t>(4) FECHAMENTO III 545X327X12 MDF - BASE DUBAI</t>
        </is>
      </c>
      <c r="G3847" s="14" t="inlineStr">
        <is>
          <t>46 SECCIONADORA 1</t>
        </is>
      </c>
      <c r="H3847" s="14" t="inlineStr">
        <is>
          <t>46 SECCIONADORA 1</t>
        </is>
      </c>
      <c r="I3847" s="9" t="inlineStr">
        <is>
          <t>46 SECCIONADORA 1</t>
        </is>
      </c>
      <c r="J3847" s="9" t="n">
        <v>24</v>
      </c>
      <c r="K3847" s="14" t="n"/>
      <c r="L3847" s="14" t="n"/>
      <c r="M3847" s="14" t="n"/>
      <c r="N3847" s="14" t="n">
        <v>46218</v>
      </c>
      <c r="O3847" s="14" t="n">
        <v>24</v>
      </c>
      <c r="P3847" s="14" t="n"/>
      <c r="Q3847" s="14" t="n"/>
      <c r="R3847" s="14" t="n"/>
      <c r="S3847" s="14" t="n"/>
      <c r="T3847" s="14">
        <f>IF(OR($J3847="",$O3847=""),"",$O3847/$J3847)</f>
        <v/>
      </c>
      <c r="U3847" s="14" t="inlineStr">
        <is>
          <t>Concluído</t>
        </is>
      </c>
      <c r="V3847" s="14" t="n"/>
      <c r="W3847" s="14" t="n"/>
      <c r="X3847" s="14" t="n"/>
      <c r="Y3847" s="14" t="n"/>
      <c r="Z3847" s="14" t="n"/>
      <c r="AA3847" s="11" t="n"/>
      <c r="AB3847" s="14">
        <f>B3847&amp;"|"&amp;I3847</f>
        <v/>
      </c>
      <c r="AC3847">
        <f>IF($B3847="","","|"&amp;SUBSTITUTE(TRIM(SUBSTITUTE(SUBSTITUTE(SUBSTITUTE(SUBSTITUTE(SUBSTITUTE(SUBSTITUTE(SUBSTITUTE(SUBSTITUTE(SUBSTITUTE(SUBSTITUTE(SUBSTITUTE(SUBSTITUTE(SUBSTITUTE(SUBSTITUTE(TRIM($B3847&amp;""),CHAR(10)," "),CHAR(13)," "),"."," "),";"," "),","," "),"/"," "),"+"," "),"-"," "),"  "," "),"  "," "),"  "," "),"  "," "),"  "," "),"  "," "))," ","|")&amp;"|")</f>
        <v/>
      </c>
      <c r="AD3847">
        <f>TRIM($I3847&amp;"")</f>
        <v/>
      </c>
    </row>
    <row r="3848" ht="36" customHeight="1">
      <c r="A3848" s="9" t="n">
        <v>46217</v>
      </c>
      <c r="B3848" s="14" t="inlineStr">
        <is>
          <t>10257</t>
        </is>
      </c>
      <c r="C3848" s="14" t="inlineStr">
        <is>
          <t>M/C 0723 (VERMELHO)</t>
        </is>
      </c>
      <c r="D3848" s="14" t="inlineStr">
        <is>
          <t>46 SECCIONADORA 1</t>
        </is>
      </c>
      <c r="E3848" s="14" t="n">
        <v>20020005</v>
      </c>
      <c r="F3848" s="14" t="inlineStr">
        <is>
          <t>(5) FECHAMENTO IV 453X327X12 MDF - BASE DUBAI</t>
        </is>
      </c>
      <c r="G3848" s="14" t="inlineStr">
        <is>
          <t>46 SECCIONADORA 1</t>
        </is>
      </c>
      <c r="H3848" s="14" t="inlineStr">
        <is>
          <t>46 SECCIONADORA 1</t>
        </is>
      </c>
      <c r="I3848" s="9" t="inlineStr">
        <is>
          <t>46 SECCIONADORA 1</t>
        </is>
      </c>
      <c r="J3848" s="9" t="n">
        <v>12</v>
      </c>
      <c r="K3848" s="14" t="n"/>
      <c r="L3848" s="14" t="n"/>
      <c r="M3848" s="14" t="n"/>
      <c r="N3848" s="14" t="n">
        <v>46218</v>
      </c>
      <c r="O3848" s="14" t="n">
        <v>12</v>
      </c>
      <c r="P3848" s="14" t="n"/>
      <c r="Q3848" s="14" t="n"/>
      <c r="R3848" s="14" t="n"/>
      <c r="S3848" s="14" t="n"/>
      <c r="T3848" s="14">
        <f>IF(OR($J3848="",$O3848=""),"",$O3848/$J3848)</f>
        <v/>
      </c>
      <c r="U3848" s="14" t="inlineStr">
        <is>
          <t>Concluído</t>
        </is>
      </c>
      <c r="V3848" s="14" t="n"/>
      <c r="W3848" s="14" t="n"/>
      <c r="X3848" s="14" t="n"/>
      <c r="Y3848" s="14" t="n"/>
      <c r="Z3848" s="14" t="n"/>
      <c r="AA3848" s="11" t="n"/>
      <c r="AB3848" s="14">
        <f>B3848&amp;"|"&amp;I3848</f>
        <v/>
      </c>
      <c r="AC3848">
        <f>IF($B3848="","","|"&amp;SUBSTITUTE(TRIM(SUBSTITUTE(SUBSTITUTE(SUBSTITUTE(SUBSTITUTE(SUBSTITUTE(SUBSTITUTE(SUBSTITUTE(SUBSTITUTE(SUBSTITUTE(SUBSTITUTE(SUBSTITUTE(SUBSTITUTE(SUBSTITUTE(SUBSTITUTE(TRIM($B3848&amp;""),CHAR(10)," "),CHAR(13)," "),"."," "),";"," "),","," "),"/"," "),"+"," "),"-"," "),"  "," "),"  "," "),"  "," "),"  "," "),"  "," "),"  "," "))," ","|")&amp;"|")</f>
        <v/>
      </c>
      <c r="AD3848">
        <f>TRIM($I3848&amp;"")</f>
        <v/>
      </c>
    </row>
    <row r="3849" ht="36" customHeight="1">
      <c r="A3849" s="9" t="n">
        <v>46217</v>
      </c>
      <c r="B3849" s="14" t="inlineStr">
        <is>
          <t>10257</t>
        </is>
      </c>
      <c r="C3849" s="14" t="inlineStr">
        <is>
          <t>M/C 0723 (VERMELHO)</t>
        </is>
      </c>
      <c r="D3849" s="14" t="inlineStr">
        <is>
          <t>46 SECCIONADORA 1</t>
        </is>
      </c>
      <c r="E3849" s="14" t="n">
        <v>20013102</v>
      </c>
      <c r="F3849" s="14" t="inlineStr">
        <is>
          <t>(10)PE MAIOR 760X100 (170) X15 MDF-MIAMI 1,37X0,80</t>
        </is>
      </c>
      <c r="G3849" s="14" t="inlineStr">
        <is>
          <t>46 SECCIONADORA 1</t>
        </is>
      </c>
      <c r="H3849" s="14" t="inlineStr">
        <is>
          <t>46 SECCIONADORA 1</t>
        </is>
      </c>
      <c r="I3849" s="9" t="inlineStr">
        <is>
          <t>46 SECCIONADORA 1</t>
        </is>
      </c>
      <c r="J3849" s="9" t="n">
        <v>284</v>
      </c>
      <c r="K3849" s="14" t="n"/>
      <c r="L3849" s="14" t="n"/>
      <c r="M3849" s="14" t="n"/>
      <c r="N3849" s="14" t="n">
        <v>46218</v>
      </c>
      <c r="O3849" s="14" t="n">
        <v>284</v>
      </c>
      <c r="P3849" s="14" t="n"/>
      <c r="Q3849" s="14" t="n"/>
      <c r="R3849" s="14" t="n"/>
      <c r="S3849" s="14" t="n"/>
      <c r="T3849" s="14">
        <f>IF(OR($J3849="",$O3849=""),"",$O3849/$J3849)</f>
        <v/>
      </c>
      <c r="U3849" s="14" t="inlineStr">
        <is>
          <t>Concluído</t>
        </is>
      </c>
      <c r="V3849" s="14" t="n"/>
      <c r="W3849" s="14" t="n"/>
      <c r="X3849" s="14" t="n"/>
      <c r="Y3849" s="14" t="n"/>
      <c r="Z3849" s="14" t="n"/>
      <c r="AA3849" s="11" t="n"/>
      <c r="AB3849" s="14">
        <f>B3849&amp;"|"&amp;I3849</f>
        <v/>
      </c>
      <c r="AC3849">
        <f>IF($B3849="","","|"&amp;SUBSTITUTE(TRIM(SUBSTITUTE(SUBSTITUTE(SUBSTITUTE(SUBSTITUTE(SUBSTITUTE(SUBSTITUTE(SUBSTITUTE(SUBSTITUTE(SUBSTITUTE(SUBSTITUTE(SUBSTITUTE(SUBSTITUTE(SUBSTITUTE(SUBSTITUTE(TRIM($B3849&amp;""),CHAR(10)," "),CHAR(13)," "),"."," "),";"," "),","," "),"/"," "),"+"," "),"-"," "),"  "," "),"  "," "),"  "," "),"  "," "),"  "," "),"  "," "))," ","|")&amp;"|")</f>
        <v/>
      </c>
      <c r="AD3849">
        <f>TRIM($I3849&amp;"")</f>
        <v/>
      </c>
    </row>
    <row r="3850" ht="36" customHeight="1">
      <c r="A3850" s="9" t="n">
        <v>46217</v>
      </c>
      <c r="B3850" s="14" t="inlineStr">
        <is>
          <t>10257</t>
        </is>
      </c>
      <c r="C3850" s="14" t="inlineStr">
        <is>
          <t>M/C 0723 (VERMELHO)</t>
        </is>
      </c>
      <c r="D3850" s="14" t="inlineStr">
        <is>
          <t>46 SECCIONADORA 1</t>
        </is>
      </c>
      <c r="E3850" s="14" t="n">
        <v>20013103</v>
      </c>
      <c r="F3850" s="14" t="inlineStr">
        <is>
          <t>(4) PE MENOR 760X85 (135) X15 MDF-MIAMI 1,37X0,80</t>
        </is>
      </c>
      <c r="G3850" s="14" t="inlineStr">
        <is>
          <t>46 SECCIONADORA 1</t>
        </is>
      </c>
      <c r="H3850" s="14" t="inlineStr">
        <is>
          <t>46 SECCIONADORA 1</t>
        </is>
      </c>
      <c r="I3850" s="9" t="inlineStr">
        <is>
          <t>46 SECCIONADORA 1</t>
        </is>
      </c>
      <c r="J3850" s="9" t="n">
        <v>284</v>
      </c>
      <c r="K3850" s="14" t="n"/>
      <c r="L3850" s="14" t="n"/>
      <c r="M3850" s="14" t="n"/>
      <c r="N3850" s="14" t="n">
        <v>46218</v>
      </c>
      <c r="O3850" s="14" t="n">
        <v>284</v>
      </c>
      <c r="P3850" s="14" t="n"/>
      <c r="Q3850" s="14" t="n"/>
      <c r="R3850" s="14" t="n"/>
      <c r="S3850" s="14" t="n"/>
      <c r="T3850" s="14">
        <f>IF(OR($J3850="",$O3850=""),"",$O3850/$J3850)</f>
        <v/>
      </c>
      <c r="U3850" s="14" t="inlineStr">
        <is>
          <t>Concluído</t>
        </is>
      </c>
      <c r="V3850" s="14" t="n"/>
      <c r="W3850" s="14" t="n"/>
      <c r="X3850" s="14" t="n"/>
      <c r="Y3850" s="14" t="n"/>
      <c r="Z3850" s="14" t="n"/>
      <c r="AA3850" s="11" t="n"/>
      <c r="AB3850" s="14">
        <f>B3850&amp;"|"&amp;I3850</f>
        <v/>
      </c>
      <c r="AC3850">
        <f>IF($B3850="","","|"&amp;SUBSTITUTE(TRIM(SUBSTITUTE(SUBSTITUTE(SUBSTITUTE(SUBSTITUTE(SUBSTITUTE(SUBSTITUTE(SUBSTITUTE(SUBSTITUTE(SUBSTITUTE(SUBSTITUTE(SUBSTITUTE(SUBSTITUTE(SUBSTITUTE(SUBSTITUTE(TRIM($B3850&amp;""),CHAR(10)," "),CHAR(13)," "),"."," "),";"," "),","," "),"/"," "),"+"," "),"-"," "),"  "," "),"  "," "),"  "," "),"  "," "),"  "," "),"  "," "))," ","|")&amp;"|")</f>
        <v/>
      </c>
      <c r="AD3850">
        <f>TRIM($I3850&amp;"")</f>
        <v/>
      </c>
    </row>
    <row r="3851" ht="36" customHeight="1">
      <c r="A3851" s="9" t="n">
        <v>46217</v>
      </c>
      <c r="B3851" s="14" t="inlineStr">
        <is>
          <t>10257</t>
        </is>
      </c>
      <c r="C3851" s="14" t="inlineStr">
        <is>
          <t>M/C 0723 (VERMELHO)</t>
        </is>
      </c>
      <c r="D3851" s="14" t="inlineStr">
        <is>
          <t>46 SECCIONADORA 1</t>
        </is>
      </c>
      <c r="E3851" s="14" t="n">
        <v>20020001</v>
      </c>
      <c r="F3851" s="14" t="inlineStr">
        <is>
          <t>(1) LATERAL 1180X92X15 MDF - BASE DUBAI</t>
        </is>
      </c>
      <c r="G3851" s="14" t="inlineStr">
        <is>
          <t>46 SECCIONADORA 1</t>
        </is>
      </c>
      <c r="H3851" s="14" t="inlineStr">
        <is>
          <t>46 SECCIONADORA 1</t>
        </is>
      </c>
      <c r="I3851" s="9" t="inlineStr">
        <is>
          <t>46 SECCIONADORA 1</t>
        </is>
      </c>
      <c r="J3851" s="9" t="n">
        <v>48</v>
      </c>
      <c r="K3851" s="14" t="n"/>
      <c r="L3851" s="14" t="n"/>
      <c r="M3851" s="14" t="n"/>
      <c r="N3851" s="14" t="n">
        <v>46218</v>
      </c>
      <c r="O3851" s="14" t="n">
        <v>48</v>
      </c>
      <c r="P3851" s="14" t="n"/>
      <c r="Q3851" s="14" t="n"/>
      <c r="R3851" s="14" t="n"/>
      <c r="S3851" s="14" t="n"/>
      <c r="T3851" s="14">
        <f>IF(OR($J3851="",$O3851=""),"",$O3851/$J3851)</f>
        <v/>
      </c>
      <c r="U3851" s="14" t="inlineStr">
        <is>
          <t>Concluído</t>
        </is>
      </c>
      <c r="V3851" s="14" t="n"/>
      <c r="W3851" s="14" t="n"/>
      <c r="X3851" s="14" t="n"/>
      <c r="Y3851" s="14" t="n"/>
      <c r="Z3851" s="14" t="n"/>
      <c r="AA3851" s="11" t="n"/>
      <c r="AB3851" s="14">
        <f>B3851&amp;"|"&amp;I3851</f>
        <v/>
      </c>
      <c r="AC3851">
        <f>IF($B3851="","","|"&amp;SUBSTITUTE(TRIM(SUBSTITUTE(SUBSTITUTE(SUBSTITUTE(SUBSTITUTE(SUBSTITUTE(SUBSTITUTE(SUBSTITUTE(SUBSTITUTE(SUBSTITUTE(SUBSTITUTE(SUBSTITUTE(SUBSTITUTE(SUBSTITUTE(SUBSTITUTE(TRIM($B3851&amp;""),CHAR(10)," "),CHAR(13)," "),"."," "),";"," "),","," "),"/"," "),"+"," "),"-"," "),"  "," "),"  "," "),"  "," "),"  "," "),"  "," "),"  "," "))," ","|")&amp;"|")</f>
        <v/>
      </c>
      <c r="AD3851">
        <f>TRIM($I3851&amp;"")</f>
        <v/>
      </c>
    </row>
    <row r="3852" ht="36" customHeight="1">
      <c r="A3852" s="9" t="n">
        <v>46217</v>
      </c>
      <c r="B3852" s="14" t="inlineStr">
        <is>
          <t>10257</t>
        </is>
      </c>
      <c r="C3852" s="14" t="inlineStr">
        <is>
          <t>M/C 0723 (VERMELHO)</t>
        </is>
      </c>
      <c r="D3852" s="14" t="inlineStr">
        <is>
          <t>46 SECCIONADORA 1</t>
        </is>
      </c>
      <c r="E3852" s="14" t="n">
        <v>20052001</v>
      </c>
      <c r="F3852" s="14" t="inlineStr">
        <is>
          <t>(2-4) TRAVESSA 742X122X25 MDF - MESA ATHENAS</t>
        </is>
      </c>
      <c r="G3852" s="14" t="inlineStr">
        <is>
          <t>46 SECCIONADORA 1</t>
        </is>
      </c>
      <c r="H3852" s="14" t="inlineStr">
        <is>
          <t>46 SECCIONADORA 1</t>
        </is>
      </c>
      <c r="I3852" s="9" t="inlineStr">
        <is>
          <t>46 SECCIONADORA 1</t>
        </is>
      </c>
      <c r="J3852" s="9" t="n">
        <v>220</v>
      </c>
      <c r="K3852" s="14" t="n"/>
      <c r="L3852" s="14" t="n"/>
      <c r="M3852" s="14" t="n"/>
      <c r="N3852" s="14" t="n">
        <v>46218</v>
      </c>
      <c r="O3852" s="14" t="n">
        <v>220</v>
      </c>
      <c r="P3852" s="14" t="n"/>
      <c r="Q3852" s="14" t="n"/>
      <c r="R3852" s="14" t="n"/>
      <c r="S3852" s="14" t="n"/>
      <c r="T3852" s="14">
        <f>IF(OR($J3852="",$O3852=""),"",$O3852/$J3852)</f>
        <v/>
      </c>
      <c r="U3852" s="14" t="inlineStr">
        <is>
          <t>Concluído</t>
        </is>
      </c>
      <c r="V3852" s="14" t="n"/>
      <c r="W3852" s="14" t="n"/>
      <c r="X3852" s="14" t="n"/>
      <c r="Y3852" s="14" t="n"/>
      <c r="Z3852" s="14" t="n"/>
      <c r="AA3852" s="11" t="n"/>
      <c r="AB3852" s="14">
        <f>B3852&amp;"|"&amp;I3852</f>
        <v/>
      </c>
      <c r="AC3852">
        <f>IF($B3852="","","|"&amp;SUBSTITUTE(TRIM(SUBSTITUTE(SUBSTITUTE(SUBSTITUTE(SUBSTITUTE(SUBSTITUTE(SUBSTITUTE(SUBSTITUTE(SUBSTITUTE(SUBSTITUTE(SUBSTITUTE(SUBSTITUTE(SUBSTITUTE(SUBSTITUTE(SUBSTITUTE(TRIM($B3852&amp;""),CHAR(10)," "),CHAR(13)," "),"."," "),";"," "),","," "),"/"," "),"+"," "),"-"," "),"  "," "),"  "," "),"  "," "),"  "," "),"  "," "),"  "," "))," ","|")&amp;"|")</f>
        <v/>
      </c>
      <c r="AD3852">
        <f>TRIM($I3852&amp;"")</f>
        <v/>
      </c>
    </row>
    <row r="3853" ht="36" customHeight="1">
      <c r="A3853" s="9" t="n">
        <v>46217</v>
      </c>
      <c r="B3853" s="14" t="inlineStr">
        <is>
          <t>10257</t>
        </is>
      </c>
      <c r="C3853" s="14" t="inlineStr">
        <is>
          <t>M/C 0723 (VERMELHO)</t>
        </is>
      </c>
      <c r="D3853" s="14" t="inlineStr">
        <is>
          <t>46 SECCIONADORA 1</t>
        </is>
      </c>
      <c r="E3853" s="14" t="n">
        <v>20052002</v>
      </c>
      <c r="F3853" s="14" t="inlineStr">
        <is>
          <t>(5) BASE MAIOR 542X124X25 MDF - MESA ATHENAS</t>
        </is>
      </c>
      <c r="G3853" s="14" t="inlineStr">
        <is>
          <t>46 SECCIONADORA 1</t>
        </is>
      </c>
      <c r="H3853" s="14" t="inlineStr">
        <is>
          <t>46 SECCIONADORA 1</t>
        </is>
      </c>
      <c r="I3853" s="9" t="inlineStr">
        <is>
          <t>46 SECCIONADORA 1</t>
        </is>
      </c>
      <c r="J3853" s="9" t="n">
        <v>54</v>
      </c>
      <c r="K3853" s="14" t="n"/>
      <c r="L3853" s="14" t="n"/>
      <c r="M3853" s="14" t="n"/>
      <c r="N3853" s="14" t="n">
        <v>46218</v>
      </c>
      <c r="O3853" s="14" t="n">
        <v>54</v>
      </c>
      <c r="P3853" s="14" t="n"/>
      <c r="Q3853" s="14" t="n"/>
      <c r="R3853" s="14" t="n"/>
      <c r="S3853" s="14" t="n"/>
      <c r="T3853" s="14">
        <f>IF(OR($J3853="",$O3853=""),"",$O3853/$J3853)</f>
        <v/>
      </c>
      <c r="U3853" s="14" t="inlineStr">
        <is>
          <t>Concluído</t>
        </is>
      </c>
      <c r="V3853" s="14" t="n"/>
      <c r="W3853" s="14" t="n"/>
      <c r="X3853" s="14" t="n"/>
      <c r="Y3853" s="14" t="n"/>
      <c r="Z3853" s="14" t="n"/>
      <c r="AA3853" s="11" t="n"/>
      <c r="AB3853" s="14">
        <f>B3853&amp;"|"&amp;I3853</f>
        <v/>
      </c>
      <c r="AC3853">
        <f>IF($B3853="","","|"&amp;SUBSTITUTE(TRIM(SUBSTITUTE(SUBSTITUTE(SUBSTITUTE(SUBSTITUTE(SUBSTITUTE(SUBSTITUTE(SUBSTITUTE(SUBSTITUTE(SUBSTITUTE(SUBSTITUTE(SUBSTITUTE(SUBSTITUTE(SUBSTITUTE(SUBSTITUTE(TRIM($B3853&amp;""),CHAR(10)," "),CHAR(13)," "),"."," "),";"," "),","," "),"/"," "),"+"," "),"-"," "),"  "," "),"  "," "),"  "," "),"  "," "),"  "," "),"  "," "))," ","|")&amp;"|")</f>
        <v/>
      </c>
      <c r="AD3853">
        <f>TRIM($I3853&amp;"")</f>
        <v/>
      </c>
    </row>
    <row r="3854" ht="36" customHeight="1">
      <c r="A3854" s="9" t="n">
        <v>46217</v>
      </c>
      <c r="B3854" s="14" t="inlineStr">
        <is>
          <t>10257</t>
        </is>
      </c>
      <c r="C3854" s="14" t="inlineStr">
        <is>
          <t>M/C 0723 (VERMELHO)</t>
        </is>
      </c>
      <c r="D3854" s="14" t="inlineStr">
        <is>
          <t>46 SECCIONADORA 1</t>
        </is>
      </c>
      <c r="E3854" s="14" t="n">
        <v>20052003</v>
      </c>
      <c r="F3854" s="14" t="inlineStr">
        <is>
          <t>(6)BASE MENOR 386 (189)X124X25 MDF - MESA ATHENAS</t>
        </is>
      </c>
      <c r="G3854" s="14" t="inlineStr">
        <is>
          <t>46 SECCIONADORA 1</t>
        </is>
      </c>
      <c r="H3854" s="14" t="inlineStr">
        <is>
          <t>46 SECCIONADORA 1</t>
        </is>
      </c>
      <c r="I3854" s="9" t="inlineStr">
        <is>
          <t>46 SECCIONADORA 1</t>
        </is>
      </c>
      <c r="J3854" s="9" t="n">
        <v>108</v>
      </c>
      <c r="K3854" s="14" t="n"/>
      <c r="L3854" s="14" t="n"/>
      <c r="M3854" s="14" t="n"/>
      <c r="N3854" s="14" t="n">
        <v>46218</v>
      </c>
      <c r="O3854" s="14" t="n">
        <v>108</v>
      </c>
      <c r="P3854" s="14" t="n"/>
      <c r="Q3854" s="14" t="n"/>
      <c r="R3854" s="14" t="n"/>
      <c r="S3854" s="14" t="n"/>
      <c r="T3854" s="14">
        <f>IF(OR($J3854="",$O3854=""),"",$O3854/$J3854)</f>
        <v/>
      </c>
      <c r="U3854" s="14" t="inlineStr">
        <is>
          <t>Concluído</t>
        </is>
      </c>
      <c r="V3854" s="14" t="n"/>
      <c r="W3854" s="14" t="n"/>
      <c r="X3854" s="14" t="n"/>
      <c r="Y3854" s="14" t="n"/>
      <c r="Z3854" s="14" t="n"/>
      <c r="AA3854" s="11" t="n"/>
      <c r="AB3854" s="14">
        <f>B3854&amp;"|"&amp;I3854</f>
        <v/>
      </c>
      <c r="AC3854">
        <f>IF($B3854="","","|"&amp;SUBSTITUTE(TRIM(SUBSTITUTE(SUBSTITUTE(SUBSTITUTE(SUBSTITUTE(SUBSTITUTE(SUBSTITUTE(SUBSTITUTE(SUBSTITUTE(SUBSTITUTE(SUBSTITUTE(SUBSTITUTE(SUBSTITUTE(SUBSTITUTE(SUBSTITUTE(TRIM($B3854&amp;""),CHAR(10)," "),CHAR(13)," "),"."," "),";"," "),","," "),"/"," "),"+"," "),"-"," "),"  "," "),"  "," "),"  "," "),"  "," "),"  "," "),"  "," "))," ","|")&amp;"|")</f>
        <v/>
      </c>
      <c r="AD3854">
        <f>TRIM($I3854&amp;"")</f>
        <v/>
      </c>
    </row>
    <row r="3855" ht="36" customHeight="1">
      <c r="A3855" s="9" t="n">
        <v>46217</v>
      </c>
      <c r="B3855" s="14" t="inlineStr">
        <is>
          <t>10257</t>
        </is>
      </c>
      <c r="C3855" s="14" t="inlineStr">
        <is>
          <t>M/C 0723 (VERMELHO)</t>
        </is>
      </c>
      <c r="D3855" s="14" t="inlineStr">
        <is>
          <t>46 SECCIONADORA 1</t>
        </is>
      </c>
      <c r="E3855" s="14" t="n">
        <v>20052202</v>
      </c>
      <c r="F3855" s="14" t="inlineStr">
        <is>
          <t>(5) BASE MAIOR 742X124X25 MDF - MESA ATHENAS 1,20</t>
        </is>
      </c>
      <c r="G3855" s="14" t="inlineStr">
        <is>
          <t>46 SECCIONADORA 1</t>
        </is>
      </c>
      <c r="H3855" s="14" t="inlineStr">
        <is>
          <t>46 SECCIONADORA 1</t>
        </is>
      </c>
      <c r="I3855" s="9" t="inlineStr">
        <is>
          <t>46 SECCIONADORA 1</t>
        </is>
      </c>
      <c r="J3855" s="9" t="n">
        <v>1</v>
      </c>
      <c r="K3855" s="14" t="n"/>
      <c r="L3855" s="14" t="n"/>
      <c r="M3855" s="14" t="n"/>
      <c r="N3855" s="14" t="n">
        <v>46218</v>
      </c>
      <c r="O3855" s="14" t="n">
        <v>1</v>
      </c>
      <c r="P3855" s="14" t="n"/>
      <c r="Q3855" s="14" t="n"/>
      <c r="R3855" s="14" t="n"/>
      <c r="S3855" s="14" t="n"/>
      <c r="T3855" s="14">
        <f>IF(OR($J3855="",$O3855=""),"",$O3855/$J3855)</f>
        <v/>
      </c>
      <c r="U3855" s="14" t="inlineStr">
        <is>
          <t>Concluído</t>
        </is>
      </c>
      <c r="V3855" s="14" t="n"/>
      <c r="W3855" s="14" t="n"/>
      <c r="X3855" s="14" t="n"/>
      <c r="Y3855" s="14" t="n"/>
      <c r="Z3855" s="14" t="n"/>
      <c r="AA3855" s="11" t="n"/>
      <c r="AB3855" s="14">
        <f>B3855&amp;"|"&amp;I3855</f>
        <v/>
      </c>
      <c r="AC3855">
        <f>IF($B3855="","","|"&amp;SUBSTITUTE(TRIM(SUBSTITUTE(SUBSTITUTE(SUBSTITUTE(SUBSTITUTE(SUBSTITUTE(SUBSTITUTE(SUBSTITUTE(SUBSTITUTE(SUBSTITUTE(SUBSTITUTE(SUBSTITUTE(SUBSTITUTE(SUBSTITUTE(SUBSTITUTE(TRIM($B3855&amp;""),CHAR(10)," "),CHAR(13)," "),"."," "),";"," "),","," "),"/"," "),"+"," "),"-"," "),"  "," "),"  "," "),"  "," "),"  "," "),"  "," "),"  "," "))," ","|")&amp;"|")</f>
        <v/>
      </c>
      <c r="AD3855">
        <f>TRIM($I3855&amp;"")</f>
        <v/>
      </c>
    </row>
    <row r="3856" ht="36" customHeight="1">
      <c r="A3856" s="9" t="n">
        <v>46217</v>
      </c>
      <c r="B3856" s="14" t="inlineStr">
        <is>
          <t>10257</t>
        </is>
      </c>
      <c r="C3856" s="14" t="inlineStr">
        <is>
          <t>M/C 0723 (VERMELHO)</t>
        </is>
      </c>
      <c r="D3856" s="14" t="inlineStr">
        <is>
          <t>46 SECCIONADORA 1</t>
        </is>
      </c>
      <c r="E3856" s="14" t="n">
        <v>20052203</v>
      </c>
      <c r="F3856" s="14" t="inlineStr">
        <is>
          <t>(6)BASE MENOR 446(220)X124X25 MDF-MESA ATHENAS1,20</t>
        </is>
      </c>
      <c r="G3856" s="14" t="inlineStr">
        <is>
          <t>46 SECCIONADORA 1</t>
        </is>
      </c>
      <c r="H3856" s="14" t="inlineStr">
        <is>
          <t>46 SECCIONADORA 1</t>
        </is>
      </c>
      <c r="I3856" s="9" t="inlineStr">
        <is>
          <t>46 SECCIONADORA 1</t>
        </is>
      </c>
      <c r="J3856" s="9" t="n">
        <v>2</v>
      </c>
      <c r="K3856" s="14" t="n"/>
      <c r="L3856" s="14" t="n"/>
      <c r="M3856" s="14" t="n"/>
      <c r="N3856" s="14" t="n">
        <v>46218</v>
      </c>
      <c r="O3856" s="14" t="n">
        <v>2</v>
      </c>
      <c r="P3856" s="14" t="n"/>
      <c r="Q3856" s="14" t="n"/>
      <c r="R3856" s="14" t="n"/>
      <c r="S3856" s="14" t="n"/>
      <c r="T3856" s="14">
        <f>IF(OR($J3856="",$O3856=""),"",$O3856/$J3856)</f>
        <v/>
      </c>
      <c r="U3856" s="14" t="inlineStr">
        <is>
          <t>Concluído</t>
        </is>
      </c>
      <c r="V3856" s="14" t="n"/>
      <c r="W3856" s="14" t="n"/>
      <c r="X3856" s="14" t="n"/>
      <c r="Y3856" s="14" t="n"/>
      <c r="Z3856" s="14" t="n"/>
      <c r="AA3856" s="11" t="n"/>
      <c r="AB3856" s="14">
        <f>B3856&amp;"|"&amp;I3856</f>
        <v/>
      </c>
      <c r="AC3856">
        <f>IF($B3856="","","|"&amp;SUBSTITUTE(TRIM(SUBSTITUTE(SUBSTITUTE(SUBSTITUTE(SUBSTITUTE(SUBSTITUTE(SUBSTITUTE(SUBSTITUTE(SUBSTITUTE(SUBSTITUTE(SUBSTITUTE(SUBSTITUTE(SUBSTITUTE(SUBSTITUTE(SUBSTITUTE(TRIM($B3856&amp;""),CHAR(10)," "),CHAR(13)," "),"."," "),";"," "),","," "),"/"," "),"+"," "),"-"," "),"  "," "),"  "," "),"  "," "),"  "," "),"  "," "),"  "," "))," ","|")&amp;"|")</f>
        <v/>
      </c>
      <c r="AD3856">
        <f>TRIM($I3856&amp;"")</f>
        <v/>
      </c>
    </row>
    <row r="3857" ht="36" customHeight="1">
      <c r="A3857" s="9" t="n">
        <v>46217</v>
      </c>
      <c r="B3857" s="14" t="inlineStr">
        <is>
          <t>10257</t>
        </is>
      </c>
      <c r="C3857" s="14" t="inlineStr">
        <is>
          <t>M/C 0723 (VERMELHO)</t>
        </is>
      </c>
      <c r="D3857" s="14" t="inlineStr">
        <is>
          <t>46 SECCIONADORA 1</t>
        </is>
      </c>
      <c r="E3857" s="14" t="n">
        <v>30006804</v>
      </c>
      <c r="F3857" s="14" t="inlineStr">
        <is>
          <t>TRAV INFERIOR 360X87X15 MDP - CAD GENOVA</t>
        </is>
      </c>
      <c r="G3857" s="14" t="inlineStr">
        <is>
          <t>46 SECCIONADORA 1</t>
        </is>
      </c>
      <c r="H3857" s="14" t="inlineStr">
        <is>
          <t>46 SECCIONADORA 1</t>
        </is>
      </c>
      <c r="I3857" s="9" t="inlineStr">
        <is>
          <t>46 SECCIONADORA 1</t>
        </is>
      </c>
      <c r="J3857" s="9" t="n">
        <v>12</v>
      </c>
      <c r="K3857" s="14" t="n"/>
      <c r="L3857" s="14" t="n"/>
      <c r="M3857" s="14" t="n"/>
      <c r="N3857" s="14" t="n">
        <v>46218</v>
      </c>
      <c r="O3857" s="14" t="n">
        <v>12</v>
      </c>
      <c r="P3857" s="14" t="n"/>
      <c r="Q3857" s="14" t="n"/>
      <c r="R3857" s="14" t="n"/>
      <c r="S3857" s="14" t="n"/>
      <c r="T3857" s="14">
        <f>IF(OR($J3857="",$O3857=""),"",$O3857/$J3857)</f>
        <v/>
      </c>
      <c r="U3857" s="14" t="inlineStr">
        <is>
          <t>Concluído</t>
        </is>
      </c>
      <c r="V3857" s="14" t="n"/>
      <c r="W3857" s="14" t="n"/>
      <c r="X3857" s="14" t="n"/>
      <c r="Y3857" s="14" t="n"/>
      <c r="Z3857" s="14" t="n"/>
      <c r="AA3857" s="11" t="n"/>
      <c r="AB3857" s="14">
        <f>B3857&amp;"|"&amp;I3857</f>
        <v/>
      </c>
      <c r="AC3857">
        <f>IF($B3857="","","|"&amp;SUBSTITUTE(TRIM(SUBSTITUTE(SUBSTITUTE(SUBSTITUTE(SUBSTITUTE(SUBSTITUTE(SUBSTITUTE(SUBSTITUTE(SUBSTITUTE(SUBSTITUTE(SUBSTITUTE(SUBSTITUTE(SUBSTITUTE(SUBSTITUTE(SUBSTITUTE(TRIM($B3857&amp;""),CHAR(10)," "),CHAR(13)," "),"."," "),";"," "),","," "),"/"," "),"+"," "),"-"," "),"  "," "),"  "," "),"  "," "),"  "," "),"  "," "),"  "," "))," ","|")&amp;"|")</f>
        <v/>
      </c>
      <c r="AD3857">
        <f>TRIM($I3857&amp;"")</f>
        <v/>
      </c>
    </row>
    <row r="3858" ht="36" customHeight="1">
      <c r="A3858" s="9" t="n">
        <v>46217</v>
      </c>
      <c r="B3858" s="14" t="inlineStr">
        <is>
          <t>10257</t>
        </is>
      </c>
      <c r="C3858" s="14" t="inlineStr">
        <is>
          <t>M/C 0723 (VERMELHO)</t>
        </is>
      </c>
      <c r="D3858" s="14" t="inlineStr">
        <is>
          <t>50 SECCIONADORA 2</t>
        </is>
      </c>
      <c r="E3858" s="14" t="n">
        <v>30001204</v>
      </c>
      <c r="F3858" s="14" t="inlineStr">
        <is>
          <t>ASSENTO 430X403X09 MDP CAD PE INTEIRO/ MADEIRA</t>
        </is>
      </c>
      <c r="G3858" s="14" t="inlineStr">
        <is>
          <t>50 SECCIONADORA 2</t>
        </is>
      </c>
      <c r="H3858" s="14" t="inlineStr">
        <is>
          <t>50 SECCIONADORA 2</t>
        </is>
      </c>
      <c r="I3858" s="9" t="inlineStr">
        <is>
          <t>50 SECCIONADORA 2</t>
        </is>
      </c>
      <c r="J3858" s="9" t="n">
        <v>366</v>
      </c>
      <c r="K3858" s="14" t="n"/>
      <c r="L3858" s="14" t="n"/>
      <c r="M3858" s="14" t="n"/>
      <c r="N3858" s="14" t="n">
        <v>46218</v>
      </c>
      <c r="O3858" s="14" t="n">
        <v>366</v>
      </c>
      <c r="P3858" s="14" t="n"/>
      <c r="Q3858" s="14" t="n"/>
      <c r="R3858" s="14" t="n"/>
      <c r="S3858" s="14" t="n"/>
      <c r="T3858" s="14">
        <f>IF(OR($J3858="",$O3858=""),"",$O3858/$J3858)</f>
        <v/>
      </c>
      <c r="U3858" s="14" t="inlineStr">
        <is>
          <t>Concluído</t>
        </is>
      </c>
      <c r="V3858" s="14" t="n"/>
      <c r="W3858" s="14" t="n"/>
      <c r="X3858" s="14" t="n"/>
      <c r="Y3858" s="14" t="n"/>
      <c r="Z3858" s="14" t="n"/>
      <c r="AA3858" s="11" t="n"/>
      <c r="AB3858" s="14">
        <f>B3858&amp;"|"&amp;I3858</f>
        <v/>
      </c>
      <c r="AC3858">
        <f>IF($B3858="","","|"&amp;SUBSTITUTE(TRIM(SUBSTITUTE(SUBSTITUTE(SUBSTITUTE(SUBSTITUTE(SUBSTITUTE(SUBSTITUTE(SUBSTITUTE(SUBSTITUTE(SUBSTITUTE(SUBSTITUTE(SUBSTITUTE(SUBSTITUTE(SUBSTITUTE(SUBSTITUTE(TRIM($B3858&amp;""),CHAR(10)," "),CHAR(13)," "),"."," "),";"," "),","," "),"/"," "),"+"," "),"-"," "),"  "," "),"  "," "),"  "," "),"  "," "),"  "," "),"  "," "))," ","|")&amp;"|")</f>
        <v/>
      </c>
      <c r="AD3858">
        <f>TRIM($I3858&amp;"")</f>
        <v/>
      </c>
    </row>
    <row r="3859" ht="36" customHeight="1">
      <c r="A3859" s="9" t="n">
        <v>46217</v>
      </c>
      <c r="B3859" s="14" t="inlineStr">
        <is>
          <t>10257</t>
        </is>
      </c>
      <c r="C3859" s="14" t="inlineStr">
        <is>
          <t>M/C 0723 (VERMELHO)</t>
        </is>
      </c>
      <c r="D3859" s="14" t="inlineStr">
        <is>
          <t>50 SECCIONADORA 2</t>
        </is>
      </c>
      <c r="E3859" s="14" t="n">
        <v>30003404</v>
      </c>
      <c r="F3859" s="14" t="inlineStr">
        <is>
          <t>ASSENTO 430X403X09 MDP - CAD DAKAR</t>
        </is>
      </c>
      <c r="G3859" s="14" t="inlineStr">
        <is>
          <t>50 SECCIONADORA 2</t>
        </is>
      </c>
      <c r="H3859" s="14" t="inlineStr">
        <is>
          <t>50 SECCIONADORA 2</t>
        </is>
      </c>
      <c r="I3859" s="9" t="inlineStr">
        <is>
          <t>50 SECCIONADORA 2</t>
        </is>
      </c>
      <c r="J3859" s="9" t="n">
        <v>16</v>
      </c>
      <c r="K3859" s="14" t="n"/>
      <c r="L3859" s="14" t="n"/>
      <c r="M3859" s="14" t="n"/>
      <c r="N3859" s="14" t="n">
        <v>46218</v>
      </c>
      <c r="O3859" s="14" t="n">
        <v>16</v>
      </c>
      <c r="P3859" s="14" t="n"/>
      <c r="Q3859" s="14" t="n"/>
      <c r="R3859" s="14" t="n"/>
      <c r="S3859" s="14" t="n"/>
      <c r="T3859" s="14">
        <f>IF(OR($J3859="",$O3859=""),"",$O3859/$J3859)</f>
        <v/>
      </c>
      <c r="U3859" s="14" t="inlineStr">
        <is>
          <t>Concluído</t>
        </is>
      </c>
      <c r="V3859" s="14" t="n"/>
      <c r="W3859" s="14" t="n"/>
      <c r="X3859" s="14" t="n"/>
      <c r="Y3859" s="14" t="n"/>
      <c r="Z3859" s="14" t="n"/>
      <c r="AA3859" s="11" t="n"/>
      <c r="AB3859" s="14">
        <f>B3859&amp;"|"&amp;I3859</f>
        <v/>
      </c>
      <c r="AC3859">
        <f>IF($B3859="","","|"&amp;SUBSTITUTE(TRIM(SUBSTITUTE(SUBSTITUTE(SUBSTITUTE(SUBSTITUTE(SUBSTITUTE(SUBSTITUTE(SUBSTITUTE(SUBSTITUTE(SUBSTITUTE(SUBSTITUTE(SUBSTITUTE(SUBSTITUTE(SUBSTITUTE(SUBSTITUTE(TRIM($B3859&amp;""),CHAR(10)," "),CHAR(13)," "),"."," "),";"," "),","," "),"/"," "),"+"," "),"-"," "),"  "," "),"  "," "),"  "," "),"  "," "),"  "," "),"  "," "))," ","|")&amp;"|")</f>
        <v/>
      </c>
      <c r="AD3859">
        <f>TRIM($I3859&amp;"")</f>
        <v/>
      </c>
    </row>
    <row r="3860" ht="36" customHeight="1">
      <c r="A3860" s="9" t="n">
        <v>46217</v>
      </c>
      <c r="B3860" s="14" t="inlineStr">
        <is>
          <t>10257</t>
        </is>
      </c>
      <c r="C3860" s="14" t="inlineStr">
        <is>
          <t>M/C 0723 (VERMELHO)</t>
        </is>
      </c>
      <c r="D3860" s="14" t="inlineStr">
        <is>
          <t>50 SECCIONADORA 2</t>
        </is>
      </c>
      <c r="E3860" s="14" t="n">
        <v>30004805</v>
      </c>
      <c r="F3860" s="14" t="inlineStr">
        <is>
          <t>ASSENTO 440X425X09 MDP - CAD SANTIAGO</t>
        </is>
      </c>
      <c r="G3860" s="14" t="inlineStr">
        <is>
          <t>50 SECCIONADORA 2</t>
        </is>
      </c>
      <c r="H3860" s="14" t="inlineStr">
        <is>
          <t>50 SECCIONADORA 2</t>
        </is>
      </c>
      <c r="I3860" s="9" t="inlineStr">
        <is>
          <t>50 SECCIONADORA 2</t>
        </is>
      </c>
      <c r="J3860" s="9" t="n">
        <v>386</v>
      </c>
      <c r="K3860" s="14" t="n"/>
      <c r="L3860" s="14" t="n"/>
      <c r="M3860" s="14" t="n"/>
      <c r="N3860" s="14" t="n">
        <v>46218</v>
      </c>
      <c r="O3860" s="14" t="n">
        <v>386</v>
      </c>
      <c r="P3860" s="14" t="n"/>
      <c r="Q3860" s="14" t="n"/>
      <c r="R3860" s="14" t="n"/>
      <c r="S3860" s="14" t="n"/>
      <c r="T3860" s="14">
        <f>IF(OR($J3860="",$O3860=""),"",$O3860/$J3860)</f>
        <v/>
      </c>
      <c r="U3860" s="14" t="inlineStr">
        <is>
          <t>Concluído</t>
        </is>
      </c>
      <c r="V3860" s="14" t="n"/>
      <c r="W3860" s="14" t="n"/>
      <c r="X3860" s="14" t="n"/>
      <c r="Y3860" s="14" t="n"/>
      <c r="Z3860" s="14" t="n"/>
      <c r="AA3860" s="11" t="n"/>
      <c r="AB3860" s="14">
        <f>B3860&amp;"|"&amp;I3860</f>
        <v/>
      </c>
      <c r="AC3860">
        <f>IF($B3860="","","|"&amp;SUBSTITUTE(TRIM(SUBSTITUTE(SUBSTITUTE(SUBSTITUTE(SUBSTITUTE(SUBSTITUTE(SUBSTITUTE(SUBSTITUTE(SUBSTITUTE(SUBSTITUTE(SUBSTITUTE(SUBSTITUTE(SUBSTITUTE(SUBSTITUTE(SUBSTITUTE(TRIM($B3860&amp;""),CHAR(10)," "),CHAR(13)," "),"."," "),";"," "),","," "),"/"," "),"+"," "),"-"," "),"  "," "),"  "," "),"  "," "),"  "," "),"  "," "),"  "," "))," ","|")&amp;"|")</f>
        <v/>
      </c>
      <c r="AD3860">
        <f>TRIM($I3860&amp;"")</f>
        <v/>
      </c>
    </row>
    <row r="3861" ht="36" customHeight="1">
      <c r="A3861" s="9" t="n">
        <v>46217</v>
      </c>
      <c r="B3861" s="14" t="inlineStr">
        <is>
          <t>10257</t>
        </is>
      </c>
      <c r="C3861" s="14" t="inlineStr">
        <is>
          <t>M/C 0723 (VERMELHO)</t>
        </is>
      </c>
      <c r="D3861" s="14" t="inlineStr">
        <is>
          <t>50 SECCIONADORA 2</t>
        </is>
      </c>
      <c r="E3861" s="14" t="n">
        <v>30001308</v>
      </c>
      <c r="F3861" s="14" t="inlineStr">
        <is>
          <t>APOIO ESPALDAR 360X40X25 MDP - PE INTEIRO</t>
        </is>
      </c>
      <c r="G3861" s="14" t="inlineStr">
        <is>
          <t>50 SECCIONADORA 2</t>
        </is>
      </c>
      <c r="H3861" s="14" t="inlineStr">
        <is>
          <t>50 SECCIONADORA 2</t>
        </is>
      </c>
      <c r="I3861" s="9" t="inlineStr">
        <is>
          <t>50 SECCIONADORA 2</t>
        </is>
      </c>
      <c r="J3861" s="9" t="n">
        <v>284</v>
      </c>
      <c r="K3861" s="14" t="n"/>
      <c r="L3861" s="14" t="n"/>
      <c r="M3861" s="14" t="n"/>
      <c r="N3861" s="14" t="n">
        <v>46218</v>
      </c>
      <c r="O3861" s="14" t="n">
        <v>284</v>
      </c>
      <c r="P3861" s="14" t="n"/>
      <c r="Q3861" s="14" t="n"/>
      <c r="R3861" s="14" t="n"/>
      <c r="S3861" s="14" t="n"/>
      <c r="T3861" s="14">
        <f>IF(OR($J3861="",$O3861=""),"",$O3861/$J3861)</f>
        <v/>
      </c>
      <c r="U3861" s="14" t="inlineStr">
        <is>
          <t>Concluído</t>
        </is>
      </c>
      <c r="V3861" s="14" t="n"/>
      <c r="W3861" s="14" t="n"/>
      <c r="X3861" s="14" t="n"/>
      <c r="Y3861" s="14" t="n"/>
      <c r="Z3861" s="14" t="n"/>
      <c r="AA3861" s="11" t="n"/>
      <c r="AB3861" s="14">
        <f>B3861&amp;"|"&amp;I3861</f>
        <v/>
      </c>
      <c r="AC3861">
        <f>IF($B3861="","","|"&amp;SUBSTITUTE(TRIM(SUBSTITUTE(SUBSTITUTE(SUBSTITUTE(SUBSTITUTE(SUBSTITUTE(SUBSTITUTE(SUBSTITUTE(SUBSTITUTE(SUBSTITUTE(SUBSTITUTE(SUBSTITUTE(SUBSTITUTE(SUBSTITUTE(SUBSTITUTE(TRIM($B3861&amp;""),CHAR(10)," "),CHAR(13)," "),"."," "),";"," "),","," "),"/"," "),"+"," "),"-"," "),"  "," "),"  "," "),"  "," "),"  "," "),"  "," "),"  "," "))," ","|")&amp;"|")</f>
        <v/>
      </c>
      <c r="AD3861">
        <f>TRIM($I3861&amp;"")</f>
        <v/>
      </c>
    </row>
    <row r="3862" ht="36" customHeight="1">
      <c r="A3862" s="9" t="n">
        <v>46217</v>
      </c>
      <c r="B3862" s="14" t="inlineStr">
        <is>
          <t>10257</t>
        </is>
      </c>
      <c r="C3862" s="14" t="inlineStr">
        <is>
          <t>M/C 0723 (VERMELHO)</t>
        </is>
      </c>
      <c r="D3862" s="14" t="inlineStr">
        <is>
          <t>50 SECCIONADORA 2</t>
        </is>
      </c>
      <c r="E3862" s="14" t="n">
        <v>30001309</v>
      </c>
      <c r="F3862" s="14" t="inlineStr">
        <is>
          <t>TRA CENTR 360X56(911)X25 MDP (14PCS) - PE INTEIRO</t>
        </is>
      </c>
      <c r="G3862" s="14" t="inlineStr">
        <is>
          <t>50 SECCIONADORA 2</t>
        </is>
      </c>
      <c r="H3862" s="14" t="inlineStr">
        <is>
          <t>50 SECCIONADORA 2</t>
        </is>
      </c>
      <c r="I3862" s="9" t="inlineStr">
        <is>
          <t>50 SECCIONADORA 2</t>
        </is>
      </c>
      <c r="J3862" s="9" t="n">
        <v>284</v>
      </c>
      <c r="K3862" s="14" t="n"/>
      <c r="L3862" s="14" t="n"/>
      <c r="M3862" s="14" t="n"/>
      <c r="N3862" s="14" t="n">
        <v>46218</v>
      </c>
      <c r="O3862" s="14" t="n">
        <v>284</v>
      </c>
      <c r="P3862" s="14" t="n"/>
      <c r="Q3862" s="14" t="n"/>
      <c r="R3862" s="14" t="n"/>
      <c r="S3862" s="14" t="n"/>
      <c r="T3862" s="14">
        <f>IF(OR($J3862="",$O3862=""),"",$O3862/$J3862)</f>
        <v/>
      </c>
      <c r="U3862" s="14" t="inlineStr">
        <is>
          <t>Concluído</t>
        </is>
      </c>
      <c r="V3862" s="14" t="n"/>
      <c r="W3862" s="14" t="n"/>
      <c r="X3862" s="14" t="n"/>
      <c r="Y3862" s="14" t="n"/>
      <c r="Z3862" s="14" t="n"/>
      <c r="AA3862" s="11" t="n"/>
      <c r="AB3862" s="14">
        <f>B3862&amp;"|"&amp;I3862</f>
        <v/>
      </c>
      <c r="AC3862">
        <f>IF($B3862="","","|"&amp;SUBSTITUTE(TRIM(SUBSTITUTE(SUBSTITUTE(SUBSTITUTE(SUBSTITUTE(SUBSTITUTE(SUBSTITUTE(SUBSTITUTE(SUBSTITUTE(SUBSTITUTE(SUBSTITUTE(SUBSTITUTE(SUBSTITUTE(SUBSTITUTE(SUBSTITUTE(TRIM($B3862&amp;""),CHAR(10)," "),CHAR(13)," "),"."," "),";"," "),","," "),"/"," "),"+"," "),"-"," "),"  "," "),"  "," "),"  "," "),"  "," "),"  "," "),"  "," "))," ","|")&amp;"|")</f>
        <v/>
      </c>
      <c r="AD3862">
        <f>TRIM($I3862&amp;"")</f>
        <v/>
      </c>
    </row>
    <row r="3863" ht="36" customHeight="1">
      <c r="A3863" s="9" t="n">
        <v>46217</v>
      </c>
      <c r="B3863" s="14" t="inlineStr">
        <is>
          <t>10257</t>
        </is>
      </c>
      <c r="C3863" s="14" t="inlineStr">
        <is>
          <t>M/C 0723 (VERMELHO)</t>
        </is>
      </c>
      <c r="D3863" s="14" t="inlineStr">
        <is>
          <t>50 SECCIONADORA 2</t>
        </is>
      </c>
      <c r="E3863" s="14" t="n">
        <v>30001321</v>
      </c>
      <c r="F3863" s="14" t="inlineStr">
        <is>
          <t>APOIO ESPA 360X40(911)X25 MDP (19PÇS) - PÉ INTEIRO</t>
        </is>
      </c>
      <c r="G3863" s="14" t="inlineStr">
        <is>
          <t>50 SECCIONADORA 2</t>
        </is>
      </c>
      <c r="H3863" s="14" t="inlineStr">
        <is>
          <t>50 SECCIONADORA 2</t>
        </is>
      </c>
      <c r="I3863" s="9" t="inlineStr">
        <is>
          <t>50 SECCIONADORA 2</t>
        </is>
      </c>
      <c r="J3863" s="9" t="n">
        <v>70</v>
      </c>
      <c r="K3863" s="14" t="n"/>
      <c r="L3863" s="14" t="n"/>
      <c r="M3863" s="14" t="n"/>
      <c r="N3863" s="14" t="n">
        <v>46218</v>
      </c>
      <c r="O3863" s="14" t="n">
        <v>70</v>
      </c>
      <c r="P3863" s="14" t="n"/>
      <c r="Q3863" s="14" t="n"/>
      <c r="R3863" s="14" t="n"/>
      <c r="S3863" s="14" t="n"/>
      <c r="T3863" s="14">
        <f>IF(OR($J3863="",$O3863=""),"",$O3863/$J3863)</f>
        <v/>
      </c>
      <c r="U3863" s="14" t="inlineStr">
        <is>
          <t>Concluído</t>
        </is>
      </c>
      <c r="V3863" s="14" t="n"/>
      <c r="W3863" s="14" t="n"/>
      <c r="X3863" s="14" t="n"/>
      <c r="Y3863" s="14" t="n"/>
      <c r="Z3863" s="14" t="n"/>
      <c r="AA3863" s="11" t="n"/>
      <c r="AB3863" s="14">
        <f>B3863&amp;"|"&amp;I3863</f>
        <v/>
      </c>
      <c r="AC3863">
        <f>IF($B3863="","","|"&amp;SUBSTITUTE(TRIM(SUBSTITUTE(SUBSTITUTE(SUBSTITUTE(SUBSTITUTE(SUBSTITUTE(SUBSTITUTE(SUBSTITUTE(SUBSTITUTE(SUBSTITUTE(SUBSTITUTE(SUBSTITUTE(SUBSTITUTE(SUBSTITUTE(SUBSTITUTE(TRIM($B3863&amp;""),CHAR(10)," "),CHAR(13)," "),"."," "),";"," "),","," "),"/"," "),"+"," "),"-"," "),"  "," "),"  "," "),"  "," "),"  "," "),"  "," "),"  "," "))," ","|")&amp;"|")</f>
        <v/>
      </c>
      <c r="AD3863">
        <f>TRIM($I3863&amp;"")</f>
        <v/>
      </c>
    </row>
    <row r="3864" ht="36" customHeight="1">
      <c r="A3864" s="9" t="n">
        <v>46217</v>
      </c>
      <c r="B3864" s="14" t="inlineStr">
        <is>
          <t>10257</t>
        </is>
      </c>
      <c r="C3864" s="14" t="inlineStr">
        <is>
          <t>M/C 0723 (VERMELHO)</t>
        </is>
      </c>
      <c r="D3864" s="14" t="inlineStr">
        <is>
          <t>50 SECCIONADORA 2</t>
        </is>
      </c>
      <c r="E3864" s="14" t="n">
        <v>30001322</v>
      </c>
      <c r="F3864" s="14" t="inlineStr">
        <is>
          <t>TRA CENT 360X56(911)X25 MDP (14PÇS) - PÉ INT MILÃO</t>
        </is>
      </c>
      <c r="G3864" s="14" t="inlineStr">
        <is>
          <t>50 SECCIONADORA 2</t>
        </is>
      </c>
      <c r="H3864" s="14" t="inlineStr">
        <is>
          <t>50 SECCIONADORA 2</t>
        </is>
      </c>
      <c r="I3864" s="9" t="inlineStr">
        <is>
          <t>50 SECCIONADORA 2</t>
        </is>
      </c>
      <c r="J3864" s="9" t="n">
        <v>70</v>
      </c>
      <c r="K3864" s="14" t="n"/>
      <c r="L3864" s="14" t="n"/>
      <c r="M3864" s="14" t="n"/>
      <c r="N3864" s="14" t="n">
        <v>46218</v>
      </c>
      <c r="O3864" s="14" t="n">
        <v>70</v>
      </c>
      <c r="P3864" s="14" t="n"/>
      <c r="Q3864" s="14" t="n"/>
      <c r="R3864" s="14" t="n"/>
      <c r="S3864" s="14" t="n"/>
      <c r="T3864" s="14">
        <f>IF(OR($J3864="",$O3864=""),"",$O3864/$J3864)</f>
        <v/>
      </c>
      <c r="U3864" s="14" t="inlineStr">
        <is>
          <t>Concluído</t>
        </is>
      </c>
      <c r="V3864" s="14" t="n"/>
      <c r="W3864" s="14" t="n"/>
      <c r="X3864" s="14" t="n"/>
      <c r="Y3864" s="14" t="n"/>
      <c r="Z3864" s="14" t="n"/>
      <c r="AA3864" s="11" t="n"/>
      <c r="AB3864" s="14">
        <f>B3864&amp;"|"&amp;I3864</f>
        <v/>
      </c>
      <c r="AC3864">
        <f>IF($B3864="","","|"&amp;SUBSTITUTE(TRIM(SUBSTITUTE(SUBSTITUTE(SUBSTITUTE(SUBSTITUTE(SUBSTITUTE(SUBSTITUTE(SUBSTITUTE(SUBSTITUTE(SUBSTITUTE(SUBSTITUTE(SUBSTITUTE(SUBSTITUTE(SUBSTITUTE(SUBSTITUTE(TRIM($B3864&amp;""),CHAR(10)," "),CHAR(13)," "),"."," "),";"," "),","," "),"/"," "),"+"," "),"-"," "),"  "," "),"  "," "),"  "," "),"  "," "),"  "," "),"  "," "))," ","|")&amp;"|")</f>
        <v/>
      </c>
      <c r="AD3864">
        <f>TRIM($I3864&amp;"")</f>
        <v/>
      </c>
    </row>
    <row r="3865" ht="36" customHeight="1">
      <c r="A3865" s="9" t="n">
        <v>46217</v>
      </c>
      <c r="B3865" s="14" t="inlineStr">
        <is>
          <t>10257</t>
        </is>
      </c>
      <c r="C3865" s="14" t="inlineStr">
        <is>
          <t>M/C 0723 (VERMELHO)</t>
        </is>
      </c>
      <c r="D3865" s="14" t="inlineStr">
        <is>
          <t>50 SECCIONADORA 2</t>
        </is>
      </c>
      <c r="E3865" s="14" t="n">
        <v>200277101</v>
      </c>
      <c r="F3865" s="14" t="inlineStr">
        <is>
          <t>PE 730X120(660)X18 (4PCS) MDF - MESA CATEDRAL II</t>
        </is>
      </c>
      <c r="G3865" s="14" t="inlineStr">
        <is>
          <t>50 SECCIONADORA 2</t>
        </is>
      </c>
      <c r="H3865" s="14" t="inlineStr">
        <is>
          <t>50 SECCIONADORA 2</t>
        </is>
      </c>
      <c r="I3865" s="9" t="inlineStr">
        <is>
          <t>50 SECCIONADORA 2</t>
        </is>
      </c>
      <c r="J3865" s="9" t="n">
        <v>158</v>
      </c>
      <c r="K3865" s="14" t="n"/>
      <c r="L3865" s="14" t="n"/>
      <c r="M3865" s="14" t="n"/>
      <c r="N3865" s="14" t="n">
        <v>46218</v>
      </c>
      <c r="O3865" s="14" t="n">
        <v>158</v>
      </c>
      <c r="P3865" s="14" t="n"/>
      <c r="Q3865" s="14" t="n"/>
      <c r="R3865" s="14" t="n"/>
      <c r="S3865" s="14" t="n"/>
      <c r="T3865" s="14">
        <f>IF(OR($J3865="",$O3865=""),"",$O3865/$J3865)</f>
        <v/>
      </c>
      <c r="U3865" s="14" t="inlineStr">
        <is>
          <t>Concluído</t>
        </is>
      </c>
      <c r="V3865" s="14" t="n"/>
      <c r="W3865" s="14" t="n"/>
      <c r="X3865" s="14" t="n"/>
      <c r="Y3865" s="14" t="n"/>
      <c r="Z3865" s="14" t="n"/>
      <c r="AA3865" s="11" t="n"/>
      <c r="AB3865" s="14">
        <f>B3865&amp;"|"&amp;I3865</f>
        <v/>
      </c>
      <c r="AC3865">
        <f>IF($B3865="","","|"&amp;SUBSTITUTE(TRIM(SUBSTITUTE(SUBSTITUTE(SUBSTITUTE(SUBSTITUTE(SUBSTITUTE(SUBSTITUTE(SUBSTITUTE(SUBSTITUTE(SUBSTITUTE(SUBSTITUTE(SUBSTITUTE(SUBSTITUTE(SUBSTITUTE(SUBSTITUTE(TRIM($B3865&amp;""),CHAR(10)," "),CHAR(13)," "),"."," "),";"," "),","," "),"/"," "),"+"," "),"-"," "),"  "," "),"  "," "),"  "," "),"  "," "),"  "," "),"  "," "))," ","|")&amp;"|")</f>
        <v/>
      </c>
      <c r="AD3865">
        <f>TRIM($I3865&amp;"")</f>
        <v/>
      </c>
    </row>
    <row r="3866" ht="36" customHeight="1">
      <c r="A3866" s="9" t="n">
        <v>46217</v>
      </c>
      <c r="B3866" s="14" t="inlineStr">
        <is>
          <t>10257</t>
        </is>
      </c>
      <c r="C3866" s="14" t="inlineStr">
        <is>
          <t>M/C 0723 (VERMELHO)</t>
        </is>
      </c>
      <c r="D3866" s="14" t="inlineStr">
        <is>
          <t>50 SECCIONADORA 2</t>
        </is>
      </c>
      <c r="E3866" s="14" t="n">
        <v>20021607</v>
      </c>
      <c r="F3866" s="14" t="inlineStr">
        <is>
          <t>TAMPO 1605X905X18 MDF - MESA COM VIDRO</t>
        </is>
      </c>
      <c r="G3866" s="14" t="inlineStr">
        <is>
          <t>50 SECCIONADORA 2</t>
        </is>
      </c>
      <c r="H3866" s="14" t="inlineStr">
        <is>
          <t>50 SECCIONADORA 2</t>
        </is>
      </c>
      <c r="I3866" s="9" t="inlineStr">
        <is>
          <t>50 SECCIONADORA 2</t>
        </is>
      </c>
      <c r="J3866" s="9" t="n">
        <v>3</v>
      </c>
      <c r="K3866" s="14" t="n"/>
      <c r="L3866" s="14" t="n"/>
      <c r="M3866" s="14" t="n"/>
      <c r="N3866" s="14" t="n">
        <v>46218</v>
      </c>
      <c r="O3866" s="14" t="n">
        <v>3</v>
      </c>
      <c r="P3866" s="14" t="n"/>
      <c r="Q3866" s="14" t="n"/>
      <c r="R3866" s="14" t="n"/>
      <c r="S3866" s="14" t="n"/>
      <c r="T3866" s="14">
        <f>IF(OR($J3866="",$O3866=""),"",$O3866/$J3866)</f>
        <v/>
      </c>
      <c r="U3866" s="14" t="inlineStr">
        <is>
          <t>Concluído</t>
        </is>
      </c>
      <c r="V3866" s="14" t="n"/>
      <c r="W3866" s="14" t="n"/>
      <c r="X3866" s="14" t="n"/>
      <c r="Y3866" s="14" t="n"/>
      <c r="Z3866" s="14" t="n"/>
      <c r="AA3866" s="11" t="n"/>
      <c r="AB3866" s="14">
        <f>B3866&amp;"|"&amp;I3866</f>
        <v/>
      </c>
      <c r="AC3866">
        <f>IF($B3866="","","|"&amp;SUBSTITUTE(TRIM(SUBSTITUTE(SUBSTITUTE(SUBSTITUTE(SUBSTITUTE(SUBSTITUTE(SUBSTITUTE(SUBSTITUTE(SUBSTITUTE(SUBSTITUTE(SUBSTITUTE(SUBSTITUTE(SUBSTITUTE(SUBSTITUTE(SUBSTITUTE(TRIM($B3866&amp;""),CHAR(10)," "),CHAR(13)," "),"."," "),";"," "),","," "),"/"," "),"+"," "),"-"," "),"  "," "),"  "," "),"  "," "),"  "," "),"  "," "),"  "," "))," ","|")&amp;"|")</f>
        <v/>
      </c>
      <c r="AD3866">
        <f>TRIM($I3866&amp;"")</f>
        <v/>
      </c>
    </row>
    <row r="3867" ht="36" customHeight="1">
      <c r="A3867" s="9" t="n">
        <v>46217</v>
      </c>
      <c r="B3867" s="14" t="inlineStr">
        <is>
          <t>10257</t>
        </is>
      </c>
      <c r="C3867" s="14" t="inlineStr">
        <is>
          <t>M/C 0723 (VERMELHO)</t>
        </is>
      </c>
      <c r="D3867" s="14" t="inlineStr">
        <is>
          <t>50 SECCIONADORA 2</t>
        </is>
      </c>
      <c r="E3867" s="14" t="n">
        <v>20021807</v>
      </c>
      <c r="F3867" s="14" t="inlineStr">
        <is>
          <t>TAMPO 1805X905X18 MDF - MESA COM VIDRO</t>
        </is>
      </c>
      <c r="G3867" s="14" t="inlineStr">
        <is>
          <t>50 SECCIONADORA 2</t>
        </is>
      </c>
      <c r="H3867" s="14" t="inlineStr">
        <is>
          <t>50 SECCIONADORA 2</t>
        </is>
      </c>
      <c r="I3867" s="9" t="inlineStr">
        <is>
          <t>50 SECCIONADORA 2</t>
        </is>
      </c>
      <c r="J3867" s="9" t="n">
        <v>12</v>
      </c>
      <c r="K3867" s="14" t="n"/>
      <c r="L3867" s="14" t="n"/>
      <c r="M3867" s="14" t="n"/>
      <c r="N3867" s="14" t="n">
        <v>46218</v>
      </c>
      <c r="O3867" s="14" t="n">
        <v>12</v>
      </c>
      <c r="P3867" s="14" t="n"/>
      <c r="Q3867" s="14" t="n"/>
      <c r="R3867" s="14" t="n"/>
      <c r="S3867" s="14" t="n"/>
      <c r="T3867" s="14">
        <f>IF(OR($J3867="",$O3867=""),"",$O3867/$J3867)</f>
        <v/>
      </c>
      <c r="U3867" s="14" t="inlineStr">
        <is>
          <t>Concluído</t>
        </is>
      </c>
      <c r="V3867" s="14" t="n"/>
      <c r="W3867" s="14" t="n"/>
      <c r="X3867" s="14" t="n"/>
      <c r="Y3867" s="14" t="n"/>
      <c r="Z3867" s="14" t="n"/>
      <c r="AA3867" s="11" t="n"/>
      <c r="AB3867" s="14">
        <f>B3867&amp;"|"&amp;I3867</f>
        <v/>
      </c>
      <c r="AC3867">
        <f>IF($B3867="","","|"&amp;SUBSTITUTE(TRIM(SUBSTITUTE(SUBSTITUTE(SUBSTITUTE(SUBSTITUTE(SUBSTITUTE(SUBSTITUTE(SUBSTITUTE(SUBSTITUTE(SUBSTITUTE(SUBSTITUTE(SUBSTITUTE(SUBSTITUTE(SUBSTITUTE(SUBSTITUTE(TRIM($B3867&amp;""),CHAR(10)," "),CHAR(13)," "),"."," "),";"," "),","," "),"/"," "),"+"," "),"-"," "),"  "," "),"  "," "),"  "," "),"  "," "),"  "," "),"  "," "))," ","|")&amp;"|")</f>
        <v/>
      </c>
      <c r="AD3867">
        <f>TRIM($I3867&amp;"")</f>
        <v/>
      </c>
    </row>
    <row r="3868" ht="36" customHeight="1">
      <c r="A3868" s="9" t="n">
        <v>46217</v>
      </c>
      <c r="B3868" s="14" t="inlineStr">
        <is>
          <t>10257</t>
        </is>
      </c>
      <c r="C3868" s="14" t="inlineStr">
        <is>
          <t>M/C 0723 (VERMELHO)</t>
        </is>
      </c>
      <c r="D3868" s="14" t="inlineStr">
        <is>
          <t>50 SECCIONADORA 2</t>
        </is>
      </c>
      <c r="E3868" s="14" t="n">
        <v>20053007</v>
      </c>
      <c r="F3868" s="14" t="inlineStr">
        <is>
          <t>TAMPO REDONDO 1035X1035X18 MDF - MESA COM VIDRO</t>
        </is>
      </c>
      <c r="G3868" s="14" t="inlineStr">
        <is>
          <t>50 SECCIONADORA 2</t>
        </is>
      </c>
      <c r="H3868" s="14" t="inlineStr">
        <is>
          <t>50 SECCIONADORA 2</t>
        </is>
      </c>
      <c r="I3868" s="9" t="inlineStr">
        <is>
          <t>50 SECCIONADORA 2</t>
        </is>
      </c>
      <c r="J3868" s="9" t="n">
        <v>4</v>
      </c>
      <c r="K3868" s="14" t="n"/>
      <c r="L3868" s="14" t="n"/>
      <c r="M3868" s="14" t="n"/>
      <c r="N3868" s="14" t="n">
        <v>46218</v>
      </c>
      <c r="O3868" s="14" t="n">
        <v>4</v>
      </c>
      <c r="P3868" s="14" t="n"/>
      <c r="Q3868" s="14" t="n"/>
      <c r="R3868" s="14" t="n"/>
      <c r="S3868" s="14" t="n"/>
      <c r="T3868" s="14">
        <f>IF(OR($J3868="",$O3868=""),"",$O3868/$J3868)</f>
        <v/>
      </c>
      <c r="U3868" s="14" t="inlineStr">
        <is>
          <t>Concluído</t>
        </is>
      </c>
      <c r="V3868" s="14" t="n"/>
      <c r="W3868" s="14" t="n"/>
      <c r="X3868" s="14" t="n"/>
      <c r="Y3868" s="14" t="n"/>
      <c r="Z3868" s="14" t="n"/>
      <c r="AA3868" s="11" t="n"/>
      <c r="AB3868" s="14">
        <f>B3868&amp;"|"&amp;I3868</f>
        <v/>
      </c>
      <c r="AC3868">
        <f>IF($B3868="","","|"&amp;SUBSTITUTE(TRIM(SUBSTITUTE(SUBSTITUTE(SUBSTITUTE(SUBSTITUTE(SUBSTITUTE(SUBSTITUTE(SUBSTITUTE(SUBSTITUTE(SUBSTITUTE(SUBSTITUTE(SUBSTITUTE(SUBSTITUTE(SUBSTITUTE(SUBSTITUTE(TRIM($B3868&amp;""),CHAR(10)," "),CHAR(13)," "),"."," "),";"," "),","," "),"/"," "),"+"," "),"-"," "),"  "," "),"  "," "),"  "," "),"  "," "),"  "," "),"  "," "))," ","|")&amp;"|")</f>
        <v/>
      </c>
      <c r="AD3868">
        <f>TRIM($I3868&amp;"")</f>
        <v/>
      </c>
    </row>
    <row r="3869" ht="36" customHeight="1">
      <c r="A3869" s="9" t="n">
        <v>46217</v>
      </c>
      <c r="B3869" s="14" t="inlineStr">
        <is>
          <t>10257</t>
        </is>
      </c>
      <c r="C3869" s="14" t="inlineStr">
        <is>
          <t>M/C 0723 (VERMELHO)</t>
        </is>
      </c>
      <c r="D3869" s="14" t="inlineStr">
        <is>
          <t>50 SECCIONADORA 2</t>
        </is>
      </c>
      <c r="E3869" s="14" t="n">
        <v>20053207</v>
      </c>
      <c r="F3869" s="14" t="inlineStr">
        <is>
          <t>TAMPO 1205X905X18 MDF - MESA COM VIDRO</t>
        </is>
      </c>
      <c r="G3869" s="14" t="inlineStr">
        <is>
          <t>50 SECCIONADORA 2</t>
        </is>
      </c>
      <c r="H3869" s="14" t="inlineStr">
        <is>
          <t>50 SECCIONADORA 2</t>
        </is>
      </c>
      <c r="I3869" s="9" t="inlineStr">
        <is>
          <t>50 SECCIONADORA 2</t>
        </is>
      </c>
      <c r="J3869" s="9" t="n">
        <v>1</v>
      </c>
      <c r="K3869" s="14" t="n"/>
      <c r="L3869" s="14" t="n"/>
      <c r="M3869" s="14" t="n"/>
      <c r="N3869" s="14" t="n">
        <v>46218</v>
      </c>
      <c r="O3869" s="14" t="n">
        <v>1</v>
      </c>
      <c r="P3869" s="14" t="n"/>
      <c r="Q3869" s="14" t="n"/>
      <c r="R3869" s="14" t="n"/>
      <c r="S3869" s="14" t="n"/>
      <c r="T3869" s="14">
        <f>IF(OR($J3869="",$O3869=""),"",$O3869/$J3869)</f>
        <v/>
      </c>
      <c r="U3869" s="14" t="inlineStr">
        <is>
          <t>Concluído</t>
        </is>
      </c>
      <c r="V3869" s="14" t="n"/>
      <c r="W3869" s="14" t="n"/>
      <c r="X3869" s="14" t="n"/>
      <c r="Y3869" s="14" t="n"/>
      <c r="Z3869" s="14" t="n"/>
      <c r="AA3869" s="11" t="n"/>
      <c r="AB3869" s="14">
        <f>B3869&amp;"|"&amp;I3869</f>
        <v/>
      </c>
      <c r="AC3869">
        <f>IF($B3869="","","|"&amp;SUBSTITUTE(TRIM(SUBSTITUTE(SUBSTITUTE(SUBSTITUTE(SUBSTITUTE(SUBSTITUTE(SUBSTITUTE(SUBSTITUTE(SUBSTITUTE(SUBSTITUTE(SUBSTITUTE(SUBSTITUTE(SUBSTITUTE(SUBSTITUTE(SUBSTITUTE(TRIM($B3869&amp;""),CHAR(10)," "),CHAR(13)," "),"."," "),";"," "),","," "),"/"," "),"+"," "),"-"," "),"  "," "),"  "," "),"  "," "),"  "," "),"  "," "),"  "," "))," ","|")&amp;"|")</f>
        <v/>
      </c>
      <c r="AD3869">
        <f>TRIM($I3869&amp;"")</f>
        <v/>
      </c>
    </row>
    <row r="3870" ht="36" customHeight="1">
      <c r="A3870" s="9" t="n">
        <v>46217</v>
      </c>
      <c r="B3870" s="14" t="inlineStr">
        <is>
          <t>10257</t>
        </is>
      </c>
      <c r="C3870" s="14" t="inlineStr">
        <is>
          <t>M/C 0723 (VERMELHO)</t>
        </is>
      </c>
      <c r="D3870" s="14" t="inlineStr">
        <is>
          <t>50 SECCIONADORA 2</t>
        </is>
      </c>
      <c r="E3870" s="14" t="n">
        <v>20053407</v>
      </c>
      <c r="F3870" s="14" t="inlineStr">
        <is>
          <t>TAMPO 1365X905X18 MDF - MESA COM VIDRO</t>
        </is>
      </c>
      <c r="G3870" s="14" t="inlineStr">
        <is>
          <t>50 SECCIONADORA 2</t>
        </is>
      </c>
      <c r="H3870" s="14" t="inlineStr">
        <is>
          <t>50 SECCIONADORA 2</t>
        </is>
      </c>
      <c r="I3870" s="9" t="inlineStr">
        <is>
          <t>50 SECCIONADORA 2</t>
        </is>
      </c>
      <c r="J3870" s="9" t="n">
        <v>11</v>
      </c>
      <c r="K3870" s="14" t="n"/>
      <c r="L3870" s="14" t="n"/>
      <c r="M3870" s="14" t="n"/>
      <c r="N3870" s="14" t="n">
        <v>46218</v>
      </c>
      <c r="O3870" s="14" t="n">
        <v>11</v>
      </c>
      <c r="P3870" s="14" t="n"/>
      <c r="Q3870" s="14" t="n"/>
      <c r="R3870" s="14" t="n"/>
      <c r="S3870" s="14" t="n"/>
      <c r="T3870" s="14">
        <f>IF(OR($J3870="",$O3870=""),"",$O3870/$J3870)</f>
        <v/>
      </c>
      <c r="U3870" s="14" t="inlineStr">
        <is>
          <t>Concluído</t>
        </is>
      </c>
      <c r="V3870" s="14" t="n"/>
      <c r="W3870" s="14" t="n"/>
      <c r="X3870" s="14" t="n"/>
      <c r="Y3870" s="14" t="n"/>
      <c r="Z3870" s="14" t="n"/>
      <c r="AA3870" s="11" t="n"/>
      <c r="AB3870" s="14">
        <f>B3870&amp;"|"&amp;I3870</f>
        <v/>
      </c>
      <c r="AC3870">
        <f>IF($B3870="","","|"&amp;SUBSTITUTE(TRIM(SUBSTITUTE(SUBSTITUTE(SUBSTITUTE(SUBSTITUTE(SUBSTITUTE(SUBSTITUTE(SUBSTITUTE(SUBSTITUTE(SUBSTITUTE(SUBSTITUTE(SUBSTITUTE(SUBSTITUTE(SUBSTITUTE(SUBSTITUTE(TRIM($B3870&amp;""),CHAR(10)," "),CHAR(13)," "),"."," "),";"," "),","," "),"/"," "),"+"," "),"-"," "),"  "," "),"  "," "),"  "," "),"  "," "),"  "," "),"  "," "))," ","|")&amp;"|")</f>
        <v/>
      </c>
      <c r="AD3870">
        <f>TRIM($I3870&amp;"")</f>
        <v/>
      </c>
    </row>
    <row r="3871" ht="36" customHeight="1">
      <c r="A3871" s="9" t="n">
        <v>46217</v>
      </c>
      <c r="B3871" s="14" t="inlineStr">
        <is>
          <t>10257</t>
        </is>
      </c>
      <c r="C3871" s="14" t="inlineStr">
        <is>
          <t>M/C 0723 (VERMELHO)</t>
        </is>
      </c>
      <c r="D3871" s="14" t="inlineStr">
        <is>
          <t>50 SECCIONADORA 2</t>
        </is>
      </c>
      <c r="E3871" s="14" t="n">
        <v>30001203</v>
      </c>
      <c r="F3871" s="14" t="inlineStr">
        <is>
          <t>LAT ASSENTO 430X80X18 MDF CAD PE INTEIRO/ MADEIRA</t>
        </is>
      </c>
      <c r="G3871" s="14" t="inlineStr">
        <is>
          <t>50 SECCIONADORA 2</t>
        </is>
      </c>
      <c r="H3871" s="14" t="inlineStr">
        <is>
          <t>50 SECCIONADORA 2</t>
        </is>
      </c>
      <c r="I3871" s="9" t="inlineStr">
        <is>
          <t>50 SECCIONADORA 2</t>
        </is>
      </c>
      <c r="J3871" s="9" t="n">
        <v>732</v>
      </c>
      <c r="K3871" s="14" t="n"/>
      <c r="L3871" s="14" t="n"/>
      <c r="M3871" s="14" t="n"/>
      <c r="N3871" s="14" t="n">
        <v>46218</v>
      </c>
      <c r="O3871" s="14" t="n">
        <v>732</v>
      </c>
      <c r="P3871" s="14" t="n"/>
      <c r="Q3871" s="14" t="n"/>
      <c r="R3871" s="14" t="n"/>
      <c r="S3871" s="14" t="n"/>
      <c r="T3871" s="14">
        <f>IF(OR($J3871="",$O3871=""),"",$O3871/$J3871)</f>
        <v/>
      </c>
      <c r="U3871" s="14" t="inlineStr">
        <is>
          <t>Concluído</t>
        </is>
      </c>
      <c r="V3871" s="14" t="n"/>
      <c r="W3871" s="14" t="n"/>
      <c r="X3871" s="14" t="n"/>
      <c r="Y3871" s="14" t="n"/>
      <c r="Z3871" s="14" t="n"/>
      <c r="AA3871" s="11" t="n"/>
      <c r="AB3871" s="14">
        <f>B3871&amp;"|"&amp;I3871</f>
        <v/>
      </c>
      <c r="AC3871">
        <f>IF($B3871="","","|"&amp;SUBSTITUTE(TRIM(SUBSTITUTE(SUBSTITUTE(SUBSTITUTE(SUBSTITUTE(SUBSTITUTE(SUBSTITUTE(SUBSTITUTE(SUBSTITUTE(SUBSTITUTE(SUBSTITUTE(SUBSTITUTE(SUBSTITUTE(SUBSTITUTE(SUBSTITUTE(TRIM($B3871&amp;""),CHAR(10)," "),CHAR(13)," "),"."," "),";"," "),","," "),"/"," "),"+"," "),"-"," "),"  "," "),"  "," "),"  "," "),"  "," "),"  "," "),"  "," "))," ","|")&amp;"|")</f>
        <v/>
      </c>
      <c r="AD3871">
        <f>TRIM($I3871&amp;"")</f>
        <v/>
      </c>
    </row>
    <row r="3872" ht="36" customHeight="1">
      <c r="A3872" s="9" t="n">
        <v>46217</v>
      </c>
      <c r="B3872" s="14" t="inlineStr">
        <is>
          <t>10257</t>
        </is>
      </c>
      <c r="C3872" s="14" t="inlineStr">
        <is>
          <t>M/C 0723 (VERMELHO)</t>
        </is>
      </c>
      <c r="D3872" s="14" t="inlineStr">
        <is>
          <t>50 SECCIONADORA 2</t>
        </is>
      </c>
      <c r="E3872" s="14" t="n">
        <v>30003403</v>
      </c>
      <c r="F3872" s="14" t="inlineStr">
        <is>
          <t>LATERAL ASSENTO 298X70X18 MDF - DAKAR</t>
        </is>
      </c>
      <c r="G3872" s="14" t="inlineStr">
        <is>
          <t>50 SECCIONADORA 2</t>
        </is>
      </c>
      <c r="H3872" s="14" t="inlineStr">
        <is>
          <t>50 SECCIONADORA 2</t>
        </is>
      </c>
      <c r="I3872" s="9" t="inlineStr">
        <is>
          <t>50 SECCIONADORA 2</t>
        </is>
      </c>
      <c r="J3872" s="9" t="n">
        <v>32</v>
      </c>
      <c r="K3872" s="14" t="n"/>
      <c r="L3872" s="14" t="n"/>
      <c r="M3872" s="14" t="n"/>
      <c r="N3872" s="14" t="n">
        <v>46218</v>
      </c>
      <c r="O3872" s="14" t="n">
        <v>32</v>
      </c>
      <c r="P3872" s="14" t="n"/>
      <c r="Q3872" s="14" t="n"/>
      <c r="R3872" s="14" t="n"/>
      <c r="S3872" s="14" t="n"/>
      <c r="T3872" s="14">
        <f>IF(OR($J3872="",$O3872=""),"",$O3872/$J3872)</f>
        <v/>
      </c>
      <c r="U3872" s="14" t="inlineStr">
        <is>
          <t>Concluído</t>
        </is>
      </c>
      <c r="V3872" s="14" t="n"/>
      <c r="W3872" s="14" t="n"/>
      <c r="X3872" s="14" t="n"/>
      <c r="Y3872" s="14" t="n"/>
      <c r="Z3872" s="14" t="n"/>
      <c r="AA3872" s="11" t="n"/>
      <c r="AB3872" s="14">
        <f>B3872&amp;"|"&amp;I3872</f>
        <v/>
      </c>
      <c r="AC3872">
        <f>IF($B3872="","","|"&amp;SUBSTITUTE(TRIM(SUBSTITUTE(SUBSTITUTE(SUBSTITUTE(SUBSTITUTE(SUBSTITUTE(SUBSTITUTE(SUBSTITUTE(SUBSTITUTE(SUBSTITUTE(SUBSTITUTE(SUBSTITUTE(SUBSTITUTE(SUBSTITUTE(SUBSTITUTE(TRIM($B3872&amp;""),CHAR(10)," "),CHAR(13)," "),"."," "),";"," "),","," "),"/"," "),"+"," "),"-"," "),"  "," "),"  "," "),"  "," "),"  "," "),"  "," "),"  "," "))," ","|")&amp;"|")</f>
        <v/>
      </c>
      <c r="AD3872">
        <f>TRIM($I3872&amp;"")</f>
        <v/>
      </c>
    </row>
    <row r="3873" ht="36" customHeight="1">
      <c r="A3873" s="9" t="n">
        <v>46217</v>
      </c>
      <c r="B3873" s="14" t="inlineStr">
        <is>
          <t>10257</t>
        </is>
      </c>
      <c r="C3873" s="14" t="inlineStr">
        <is>
          <t>M/C 0723 (VERMELHO)</t>
        </is>
      </c>
      <c r="D3873" s="14" t="inlineStr">
        <is>
          <t>50 SECCIONADORA 2</t>
        </is>
      </c>
      <c r="E3873" s="14" t="n">
        <v>30003405</v>
      </c>
      <c r="F3873" s="14" t="inlineStr">
        <is>
          <t>TRAVESSA ASSENTO 360X70X18 MDF - C DAKAR/SANTIAGO</t>
        </is>
      </c>
      <c r="G3873" s="14" t="inlineStr">
        <is>
          <t>50 SECCIONADORA 2</t>
        </is>
      </c>
      <c r="H3873" s="14" t="inlineStr">
        <is>
          <t>50 SECCIONADORA 2</t>
        </is>
      </c>
      <c r="I3873" s="9" t="inlineStr">
        <is>
          <t>50 SECCIONADORA 2</t>
        </is>
      </c>
      <c r="J3873" s="9" t="n">
        <v>804</v>
      </c>
      <c r="K3873" s="14" t="n"/>
      <c r="L3873" s="14" t="n"/>
      <c r="M3873" s="14" t="n"/>
      <c r="N3873" s="14" t="n">
        <v>46218</v>
      </c>
      <c r="O3873" s="14" t="n">
        <v>804</v>
      </c>
      <c r="P3873" s="14" t="n"/>
      <c r="Q3873" s="14" t="n"/>
      <c r="R3873" s="14" t="n"/>
      <c r="S3873" s="14" t="n"/>
      <c r="T3873" s="14">
        <f>IF(OR($J3873="",$O3873=""),"",$O3873/$J3873)</f>
        <v/>
      </c>
      <c r="U3873" s="14" t="inlineStr">
        <is>
          <t>Concluído</t>
        </is>
      </c>
      <c r="V3873" s="14" t="n"/>
      <c r="W3873" s="14" t="n"/>
      <c r="X3873" s="14" t="n"/>
      <c r="Y3873" s="14" t="n"/>
      <c r="Z3873" s="14" t="n"/>
      <c r="AA3873" s="11" t="n"/>
      <c r="AB3873" s="14">
        <f>B3873&amp;"|"&amp;I3873</f>
        <v/>
      </c>
      <c r="AC3873">
        <f>IF($B3873="","","|"&amp;SUBSTITUTE(TRIM(SUBSTITUTE(SUBSTITUTE(SUBSTITUTE(SUBSTITUTE(SUBSTITUTE(SUBSTITUTE(SUBSTITUTE(SUBSTITUTE(SUBSTITUTE(SUBSTITUTE(SUBSTITUTE(SUBSTITUTE(SUBSTITUTE(SUBSTITUTE(TRIM($B3873&amp;""),CHAR(10)," "),CHAR(13)," "),"."," "),";"," "),","," "),"/"," "),"+"," "),"-"," "),"  "," "),"  "," "),"  "," "),"  "," "),"  "," "),"  "," "))," ","|")&amp;"|")</f>
        <v/>
      </c>
      <c r="AD3873">
        <f>TRIM($I3873&amp;"")</f>
        <v/>
      </c>
    </row>
    <row r="3874" ht="36" customHeight="1">
      <c r="A3874" s="9" t="n">
        <v>46217</v>
      </c>
      <c r="B3874" s="14" t="inlineStr">
        <is>
          <t>10257</t>
        </is>
      </c>
      <c r="C3874" s="14" t="inlineStr">
        <is>
          <t>M/C 0723 (VERMELHO)</t>
        </is>
      </c>
      <c r="D3874" s="14" t="inlineStr">
        <is>
          <t>50 SECCIONADORA 2</t>
        </is>
      </c>
      <c r="E3874" s="14" t="n">
        <v>30006103</v>
      </c>
      <c r="F3874" s="14" t="inlineStr">
        <is>
          <t>TRAVESSA LATERAL 340X70X18 MDF - CAD SANTIAGO NEW</t>
        </is>
      </c>
      <c r="G3874" s="14" t="inlineStr">
        <is>
          <t>50 SECCIONADORA 2</t>
        </is>
      </c>
      <c r="H3874" s="14" t="inlineStr">
        <is>
          <t>50 SECCIONADORA 2</t>
        </is>
      </c>
      <c r="I3874" s="9" t="inlineStr">
        <is>
          <t>50 SECCIONADORA 2</t>
        </is>
      </c>
      <c r="J3874" s="9" t="n">
        <v>772</v>
      </c>
      <c r="K3874" s="14" t="n"/>
      <c r="L3874" s="14" t="n"/>
      <c r="M3874" s="14" t="n"/>
      <c r="N3874" s="14" t="n">
        <v>46218</v>
      </c>
      <c r="O3874" s="14" t="n">
        <v>772</v>
      </c>
      <c r="P3874" s="14" t="n"/>
      <c r="Q3874" s="14" t="n"/>
      <c r="R3874" s="14" t="n"/>
      <c r="S3874" s="14" t="n"/>
      <c r="T3874" s="14">
        <f>IF(OR($J3874="",$O3874=""),"",$O3874/$J3874)</f>
        <v/>
      </c>
      <c r="U3874" s="14" t="inlineStr">
        <is>
          <t>Concluído</t>
        </is>
      </c>
      <c r="V3874" s="14" t="n"/>
      <c r="W3874" s="14" t="n"/>
      <c r="X3874" s="14" t="n"/>
      <c r="Y3874" s="14" t="n"/>
      <c r="Z3874" s="14" t="n"/>
      <c r="AA3874" s="11" t="n"/>
      <c r="AB3874" s="14">
        <f>B3874&amp;"|"&amp;I3874</f>
        <v/>
      </c>
      <c r="AC3874">
        <f>IF($B3874="","","|"&amp;SUBSTITUTE(TRIM(SUBSTITUTE(SUBSTITUTE(SUBSTITUTE(SUBSTITUTE(SUBSTITUTE(SUBSTITUTE(SUBSTITUTE(SUBSTITUTE(SUBSTITUTE(SUBSTITUTE(SUBSTITUTE(SUBSTITUTE(SUBSTITUTE(SUBSTITUTE(TRIM($B3874&amp;""),CHAR(10)," "),CHAR(13)," "),"."," "),";"," "),","," "),"/"," "),"+"," "),"-"," "),"  "," "),"  "," "),"  "," "),"  "," "),"  "," "),"  "," "))," ","|")&amp;"|")</f>
        <v/>
      </c>
      <c r="AD3874">
        <f>TRIM($I3874&amp;"")</f>
        <v/>
      </c>
    </row>
    <row r="3875" ht="36" customHeight="1">
      <c r="A3875" s="9" t="n">
        <v>46217</v>
      </c>
      <c r="B3875" s="14" t="inlineStr">
        <is>
          <t>10257</t>
        </is>
      </c>
      <c r="C3875" s="14" t="inlineStr">
        <is>
          <t>M/C 0723 (VERMELHO)</t>
        </is>
      </c>
      <c r="D3875" s="14" t="inlineStr">
        <is>
          <t>50 SECCIONADORA 2</t>
        </is>
      </c>
      <c r="E3875" s="14" t="n">
        <v>20020008</v>
      </c>
      <c r="F3875" s="14" t="inlineStr">
        <is>
          <t>CANTONEIRA EMBALAGEM 350X50X03 MDF - BASE DUBAI</t>
        </is>
      </c>
      <c r="G3875" s="14" t="inlineStr">
        <is>
          <t>50 SECCIONADORA 2</t>
        </is>
      </c>
      <c r="H3875" s="14" t="inlineStr">
        <is>
          <t>50 SECCIONADORA 2</t>
        </is>
      </c>
      <c r="I3875" s="9" t="inlineStr">
        <is>
          <t>50 SECCIONADORA 2</t>
        </is>
      </c>
      <c r="J3875" s="9" t="n">
        <v>24</v>
      </c>
      <c r="K3875" s="14" t="n"/>
      <c r="L3875" s="14" t="n"/>
      <c r="M3875" s="14" t="n"/>
      <c r="N3875" s="14" t="n">
        <v>46218</v>
      </c>
      <c r="O3875" s="14" t="n">
        <v>24</v>
      </c>
      <c r="P3875" s="14" t="n"/>
      <c r="Q3875" s="14" t="n"/>
      <c r="R3875" s="14" t="n"/>
      <c r="S3875" s="14" t="n"/>
      <c r="T3875" s="14">
        <f>IF(OR($J3875="",$O3875=""),"",$O3875/$J3875)</f>
        <v/>
      </c>
      <c r="U3875" s="14" t="inlineStr">
        <is>
          <t>Concluído</t>
        </is>
      </c>
      <c r="V3875" s="14" t="n"/>
      <c r="W3875" s="14" t="n"/>
      <c r="X3875" s="14" t="n"/>
      <c r="Y3875" s="14" t="n"/>
      <c r="Z3875" s="14" t="n"/>
      <c r="AA3875" s="11" t="n"/>
      <c r="AB3875" s="14">
        <f>B3875&amp;"|"&amp;I3875</f>
        <v/>
      </c>
      <c r="AC3875">
        <f>IF($B3875="","","|"&amp;SUBSTITUTE(TRIM(SUBSTITUTE(SUBSTITUTE(SUBSTITUTE(SUBSTITUTE(SUBSTITUTE(SUBSTITUTE(SUBSTITUTE(SUBSTITUTE(SUBSTITUTE(SUBSTITUTE(SUBSTITUTE(SUBSTITUTE(SUBSTITUTE(SUBSTITUTE(TRIM($B3875&amp;""),CHAR(10)," "),CHAR(13)," "),"."," "),";"," "),","," "),"/"," "),"+"," "),"-"," "),"  "," "),"  "," "),"  "," "),"  "," "),"  "," "),"  "," "))," ","|")&amp;"|")</f>
        <v/>
      </c>
      <c r="AD3875">
        <f>TRIM($I3875&amp;"")</f>
        <v/>
      </c>
    </row>
    <row r="3876" ht="36" customHeight="1">
      <c r="A3876" s="9" t="n">
        <v>46217</v>
      </c>
      <c r="B3876" s="14" t="inlineStr">
        <is>
          <t>10257</t>
        </is>
      </c>
      <c r="C3876" s="14" t="inlineStr">
        <is>
          <t>M/C 0723 (VERMELHO)</t>
        </is>
      </c>
      <c r="D3876" s="14" t="inlineStr">
        <is>
          <t>50 SECCIONADORA 2</t>
        </is>
      </c>
      <c r="E3876" s="14" t="n">
        <v>30001201</v>
      </c>
      <c r="F3876" s="14" t="inlineStr">
        <is>
          <t>PE TRASEIRO 980X65(911)X25 MDF (11PCS)- CAD PE INT</t>
        </is>
      </c>
      <c r="G3876" s="14" t="inlineStr">
        <is>
          <t>50 SECCIONADORA 2</t>
        </is>
      </c>
      <c r="H3876" s="14" t="inlineStr">
        <is>
          <t>50 SECCIONADORA 2</t>
        </is>
      </c>
      <c r="I3876" s="9" t="inlineStr">
        <is>
          <t>50 SECCIONADORA 2</t>
        </is>
      </c>
      <c r="J3876" s="9" t="n">
        <v>140</v>
      </c>
      <c r="K3876" s="14" t="n"/>
      <c r="L3876" s="14" t="n"/>
      <c r="M3876" s="14" t="n"/>
      <c r="N3876" s="14" t="n">
        <v>46218</v>
      </c>
      <c r="O3876" s="14" t="n">
        <v>140</v>
      </c>
      <c r="P3876" s="14" t="n"/>
      <c r="Q3876" s="14" t="n"/>
      <c r="R3876" s="14" t="n"/>
      <c r="S3876" s="14" t="n"/>
      <c r="T3876" s="14">
        <f>IF(OR($J3876="",$O3876=""),"",$O3876/$J3876)</f>
        <v/>
      </c>
      <c r="U3876" s="14" t="inlineStr">
        <is>
          <t>Concluído</t>
        </is>
      </c>
      <c r="V3876" s="14" t="n"/>
      <c r="W3876" s="14" t="n"/>
      <c r="X3876" s="14" t="n"/>
      <c r="Y3876" s="14" t="n"/>
      <c r="Z3876" s="14" t="n"/>
      <c r="AA3876" s="11" t="n"/>
      <c r="AB3876" s="14">
        <f>B3876&amp;"|"&amp;I3876</f>
        <v/>
      </c>
      <c r="AC3876">
        <f>IF($B3876="","","|"&amp;SUBSTITUTE(TRIM(SUBSTITUTE(SUBSTITUTE(SUBSTITUTE(SUBSTITUTE(SUBSTITUTE(SUBSTITUTE(SUBSTITUTE(SUBSTITUTE(SUBSTITUTE(SUBSTITUTE(SUBSTITUTE(SUBSTITUTE(SUBSTITUTE(SUBSTITUTE(TRIM($B3876&amp;""),CHAR(10)," "),CHAR(13)," "),"."," "),";"," "),","," "),"/"," "),"+"," "),"-"," "),"  "," "),"  "," "),"  "," "),"  "," "),"  "," "),"  "," "))," ","|")&amp;"|")</f>
        <v/>
      </c>
      <c r="AD3876">
        <f>TRIM($I3876&amp;"")</f>
        <v/>
      </c>
    </row>
    <row r="3877" ht="36" customHeight="1">
      <c r="A3877" s="9" t="n">
        <v>46217</v>
      </c>
      <c r="B3877" s="14" t="inlineStr">
        <is>
          <t>10257</t>
        </is>
      </c>
      <c r="C3877" s="14" t="inlineStr">
        <is>
          <t>M/C 0723 (VERMELHO)</t>
        </is>
      </c>
      <c r="D3877" s="14" t="inlineStr">
        <is>
          <t>50 SECCIONADORA 2</t>
        </is>
      </c>
      <c r="E3877" s="14" t="n">
        <v>30001202</v>
      </c>
      <c r="F3877" s="14" t="inlineStr">
        <is>
          <t>PÉ FRONTAL 441X65(911)X25 MDF (16PÇS) - CAD PÉ INT</t>
        </is>
      </c>
      <c r="G3877" s="14" t="inlineStr">
        <is>
          <t>50 SECCIONADORA 2</t>
        </is>
      </c>
      <c r="H3877" s="14" t="inlineStr">
        <is>
          <t>50 SECCIONADORA 2</t>
        </is>
      </c>
      <c r="I3877" s="9" t="inlineStr">
        <is>
          <t>50 SECCIONADORA 2</t>
        </is>
      </c>
      <c r="J3877" s="9" t="n">
        <v>732</v>
      </c>
      <c r="K3877" s="14" t="n"/>
      <c r="L3877" s="14" t="n"/>
      <c r="M3877" s="14" t="n"/>
      <c r="N3877" s="14" t="n">
        <v>46218</v>
      </c>
      <c r="O3877" s="14" t="n">
        <v>732</v>
      </c>
      <c r="P3877" s="14" t="n"/>
      <c r="Q3877" s="14" t="n"/>
      <c r="R3877" s="14" t="n"/>
      <c r="S3877" s="14" t="n"/>
      <c r="T3877" s="14">
        <f>IF(OR($J3877="",$O3877=""),"",$O3877/$J3877)</f>
        <v/>
      </c>
      <c r="U3877" s="14" t="inlineStr">
        <is>
          <t>Concluído</t>
        </is>
      </c>
      <c r="V3877" s="14" t="n"/>
      <c r="W3877" s="14" t="n"/>
      <c r="X3877" s="14" t="n"/>
      <c r="Y3877" s="14" t="n"/>
      <c r="Z3877" s="14" t="n"/>
      <c r="AA3877" s="11" t="n"/>
      <c r="AB3877" s="14">
        <f>B3877&amp;"|"&amp;I3877</f>
        <v/>
      </c>
      <c r="AC3877">
        <f>IF($B3877="","","|"&amp;SUBSTITUTE(TRIM(SUBSTITUTE(SUBSTITUTE(SUBSTITUTE(SUBSTITUTE(SUBSTITUTE(SUBSTITUTE(SUBSTITUTE(SUBSTITUTE(SUBSTITUTE(SUBSTITUTE(SUBSTITUTE(SUBSTITUTE(SUBSTITUTE(SUBSTITUTE(TRIM($B3877&amp;""),CHAR(10)," "),CHAR(13)," "),"."," "),";"," "),","," "),"/"," "),"+"," "),"-"," "),"  "," "),"  "," "),"  "," "),"  "," "),"  "," "),"  "," "))," ","|")&amp;"|")</f>
        <v/>
      </c>
      <c r="AD3877">
        <f>TRIM($I3877&amp;"")</f>
        <v/>
      </c>
    </row>
    <row r="3878" ht="36" customHeight="1">
      <c r="A3878" s="9" t="n">
        <v>46217</v>
      </c>
      <c r="B3878" s="14" t="inlineStr">
        <is>
          <t>10257</t>
        </is>
      </c>
      <c r="C3878" s="14" t="inlineStr">
        <is>
          <t>M/C 0723 (VERMELHO)</t>
        </is>
      </c>
      <c r="D3878" s="14" t="inlineStr">
        <is>
          <t>50 SECCIONADORA 2</t>
        </is>
      </c>
      <c r="E3878" s="14" t="n">
        <v>30001301</v>
      </c>
      <c r="F3878" s="14" t="inlineStr">
        <is>
          <t>PE TRASEIRO 920X65(911)X25 MDF (11PCS)- CAD PE INT</t>
        </is>
      </c>
      <c r="G3878" s="14" t="inlineStr">
        <is>
          <t>50 SECCIONADORA 2</t>
        </is>
      </c>
      <c r="H3878" s="14" t="inlineStr">
        <is>
          <t>50 SECCIONADORA 2</t>
        </is>
      </c>
      <c r="I3878" s="9" t="inlineStr">
        <is>
          <t>50 SECCIONADORA 2</t>
        </is>
      </c>
      <c r="J3878" s="9" t="n">
        <v>568</v>
      </c>
      <c r="K3878" s="14" t="n"/>
      <c r="L3878" s="14" t="n"/>
      <c r="M3878" s="14" t="n"/>
      <c r="N3878" s="14" t="n">
        <v>46218</v>
      </c>
      <c r="O3878" s="14" t="n">
        <v>568</v>
      </c>
      <c r="P3878" s="14" t="n"/>
      <c r="Q3878" s="14" t="n"/>
      <c r="R3878" s="14" t="n"/>
      <c r="S3878" s="14" t="n"/>
      <c r="T3878" s="14">
        <f>IF(OR($J3878="",$O3878=""),"",$O3878/$J3878)</f>
        <v/>
      </c>
      <c r="U3878" s="14" t="inlineStr">
        <is>
          <t>Concluído</t>
        </is>
      </c>
      <c r="V3878" s="14" t="n"/>
      <c r="W3878" s="14" t="n"/>
      <c r="X3878" s="14" t="n"/>
      <c r="Y3878" s="14" t="n"/>
      <c r="Z3878" s="14" t="n"/>
      <c r="AA3878" s="11" t="n"/>
      <c r="AB3878" s="14">
        <f>B3878&amp;"|"&amp;I3878</f>
        <v/>
      </c>
      <c r="AC3878">
        <f>IF($B3878="","","|"&amp;SUBSTITUTE(TRIM(SUBSTITUTE(SUBSTITUTE(SUBSTITUTE(SUBSTITUTE(SUBSTITUTE(SUBSTITUTE(SUBSTITUTE(SUBSTITUTE(SUBSTITUTE(SUBSTITUTE(SUBSTITUTE(SUBSTITUTE(SUBSTITUTE(SUBSTITUTE(TRIM($B3878&amp;""),CHAR(10)," "),CHAR(13)," "),"."," "),";"," "),","," "),"/"," "),"+"," "),"-"," "),"  "," "),"  "," "),"  "," "),"  "," "),"  "," "),"  "," "))," ","|")&amp;"|")</f>
        <v/>
      </c>
      <c r="AD3878">
        <f>TRIM($I3878&amp;"")</f>
        <v/>
      </c>
    </row>
    <row r="3879" ht="36" customHeight="1">
      <c r="A3879" s="9" t="n">
        <v>46217</v>
      </c>
      <c r="B3879" s="14" t="inlineStr">
        <is>
          <t>10257</t>
        </is>
      </c>
      <c r="C3879" s="14" t="inlineStr">
        <is>
          <t>M/C 0723 (VERMELHO)</t>
        </is>
      </c>
      <c r="D3879" s="14" t="inlineStr">
        <is>
          <t>50 SECCIONADORA 2</t>
        </is>
      </c>
      <c r="E3879" s="14" t="n">
        <v>30003410</v>
      </c>
      <c r="F3879" s="14" t="inlineStr">
        <is>
          <t>PE FRONTAL 430X(108)51X25 MDF (DIREITO)</t>
        </is>
      </c>
      <c r="G3879" s="14" t="inlineStr">
        <is>
          <t>50 SECCIONADORA 2</t>
        </is>
      </c>
      <c r="H3879" s="14" t="inlineStr">
        <is>
          <t>50 SECCIONADORA 2</t>
        </is>
      </c>
      <c r="I3879" s="9" t="inlineStr">
        <is>
          <t>50 SECCIONADORA 2</t>
        </is>
      </c>
      <c r="J3879" s="9" t="n">
        <v>16</v>
      </c>
      <c r="K3879" s="14" t="n"/>
      <c r="L3879" s="14" t="n"/>
      <c r="M3879" s="14" t="n"/>
      <c r="N3879" s="14" t="n">
        <v>46218</v>
      </c>
      <c r="O3879" s="14" t="n">
        <v>16</v>
      </c>
      <c r="P3879" s="14" t="n"/>
      <c r="Q3879" s="14" t="n"/>
      <c r="R3879" s="14" t="n"/>
      <c r="S3879" s="14" t="n"/>
      <c r="T3879" s="14">
        <f>IF(OR($J3879="",$O3879=""),"",$O3879/$J3879)</f>
        <v/>
      </c>
      <c r="U3879" s="14" t="inlineStr">
        <is>
          <t>Concluído</t>
        </is>
      </c>
      <c r="V3879" s="14" t="n"/>
      <c r="W3879" s="14" t="n"/>
      <c r="X3879" s="14" t="n"/>
      <c r="Y3879" s="14" t="n"/>
      <c r="Z3879" s="14" t="n"/>
      <c r="AA3879" s="11" t="n"/>
      <c r="AB3879" s="14">
        <f>B3879&amp;"|"&amp;I3879</f>
        <v/>
      </c>
      <c r="AC3879">
        <f>IF($B3879="","","|"&amp;SUBSTITUTE(TRIM(SUBSTITUTE(SUBSTITUTE(SUBSTITUTE(SUBSTITUTE(SUBSTITUTE(SUBSTITUTE(SUBSTITUTE(SUBSTITUTE(SUBSTITUTE(SUBSTITUTE(SUBSTITUTE(SUBSTITUTE(SUBSTITUTE(SUBSTITUTE(TRIM($B3879&amp;""),CHAR(10)," "),CHAR(13)," "),"."," "),";"," "),","," "),"/"," "),"+"," "),"-"," "),"  "," "),"  "," "),"  "," "),"  "," "),"  "," "),"  "," "))," ","|")&amp;"|")</f>
        <v/>
      </c>
      <c r="AD3879">
        <f>TRIM($I3879&amp;"")</f>
        <v/>
      </c>
    </row>
    <row r="3880" ht="36" customHeight="1">
      <c r="A3880" s="9" t="n">
        <v>46217</v>
      </c>
      <c r="B3880" s="14" t="inlineStr">
        <is>
          <t>10257</t>
        </is>
      </c>
      <c r="C3880" s="14" t="inlineStr">
        <is>
          <t>M/C 0723 (VERMELHO)</t>
        </is>
      </c>
      <c r="D3880" s="14" t="inlineStr">
        <is>
          <t>50 SECCIONADORA 2</t>
        </is>
      </c>
      <c r="E3880" s="14" t="n">
        <v>30003411</v>
      </c>
      <c r="F3880" s="14" t="inlineStr">
        <is>
          <t>PE FRONTAL 430X(108)51X25 MDF (ESQUERDO)</t>
        </is>
      </c>
      <c r="G3880" s="14" t="inlineStr">
        <is>
          <t>50 SECCIONADORA 2</t>
        </is>
      </c>
      <c r="H3880" s="14" t="inlineStr">
        <is>
          <t>50 SECCIONADORA 2</t>
        </is>
      </c>
      <c r="I3880" s="9" t="inlineStr">
        <is>
          <t>50 SECCIONADORA 2</t>
        </is>
      </c>
      <c r="J3880" s="9" t="n">
        <v>16</v>
      </c>
      <c r="K3880" s="14" t="n"/>
      <c r="L3880" s="14" t="n"/>
      <c r="M3880" s="14" t="n"/>
      <c r="N3880" s="14" t="n">
        <v>46218</v>
      </c>
      <c r="O3880" s="14" t="n">
        <v>16</v>
      </c>
      <c r="P3880" s="14" t="n"/>
      <c r="Q3880" s="14" t="n"/>
      <c r="R3880" s="14" t="n"/>
      <c r="S3880" s="14" t="n"/>
      <c r="T3880" s="14">
        <f>IF(OR($J3880="",$O3880=""),"",$O3880/$J3880)</f>
        <v/>
      </c>
      <c r="U3880" s="14" t="inlineStr">
        <is>
          <t>Concluído</t>
        </is>
      </c>
      <c r="V3880" s="14" t="n"/>
      <c r="W3880" s="14" t="n"/>
      <c r="X3880" s="14" t="n"/>
      <c r="Y3880" s="14" t="n"/>
      <c r="Z3880" s="14" t="n"/>
      <c r="AA3880" s="11" t="n"/>
      <c r="AB3880" s="14">
        <f>B3880&amp;"|"&amp;I3880</f>
        <v/>
      </c>
      <c r="AC3880">
        <f>IF($B3880="","","|"&amp;SUBSTITUTE(TRIM(SUBSTITUTE(SUBSTITUTE(SUBSTITUTE(SUBSTITUTE(SUBSTITUTE(SUBSTITUTE(SUBSTITUTE(SUBSTITUTE(SUBSTITUTE(SUBSTITUTE(SUBSTITUTE(SUBSTITUTE(SUBSTITUTE(SUBSTITUTE(TRIM($B3880&amp;""),CHAR(10)," "),CHAR(13)," "),"."," "),";"," "),","," "),"/"," "),"+"," "),"-"," "),"  "," "),"  "," "),"  "," "),"  "," "),"  "," "),"  "," "))," ","|")&amp;"|")</f>
        <v/>
      </c>
      <c r="AD3880">
        <f>TRIM($I3880&amp;"")</f>
        <v/>
      </c>
    </row>
    <row r="3881" ht="36" customHeight="1">
      <c r="A3881" s="9" t="n">
        <v>46217</v>
      </c>
      <c r="B3881" s="14" t="inlineStr">
        <is>
          <t>10257</t>
        </is>
      </c>
      <c r="C3881" s="14" t="inlineStr">
        <is>
          <t>M/C 0723 (VERMELHO)</t>
        </is>
      </c>
      <c r="D3881" s="14" t="inlineStr">
        <is>
          <t>50 SECCIONADORA 2</t>
        </is>
      </c>
      <c r="E3881" s="14" t="n">
        <v>30003901</v>
      </c>
      <c r="F3881" s="14" t="inlineStr">
        <is>
          <t>PE TRASEIRO 920X30(911)X25 MDF (14PC) ESQ TRENTO</t>
        </is>
      </c>
      <c r="G3881" s="14" t="inlineStr">
        <is>
          <t>50 SECCIONADORA 2</t>
        </is>
      </c>
      <c r="H3881" s="14" t="inlineStr">
        <is>
          <t>50 SECCIONADORA 2</t>
        </is>
      </c>
      <c r="I3881" s="9" t="inlineStr">
        <is>
          <t>50 SECCIONADORA 2</t>
        </is>
      </c>
      <c r="J3881" s="9" t="n">
        <v>16</v>
      </c>
      <c r="K3881" s="14" t="n"/>
      <c r="L3881" s="14" t="n"/>
      <c r="M3881" s="14" t="n"/>
      <c r="N3881" s="14" t="n">
        <v>46218</v>
      </c>
      <c r="O3881" s="14" t="n">
        <v>16</v>
      </c>
      <c r="P3881" s="14" t="n"/>
      <c r="Q3881" s="14" t="n"/>
      <c r="R3881" s="14" t="n"/>
      <c r="S3881" s="14" t="n"/>
      <c r="T3881" s="14">
        <f>IF(OR($J3881="",$O3881=""),"",$O3881/$J3881)</f>
        <v/>
      </c>
      <c r="U3881" s="14" t="inlineStr">
        <is>
          <t>Concluído</t>
        </is>
      </c>
      <c r="V3881" s="14" t="n"/>
      <c r="W3881" s="14" t="n"/>
      <c r="X3881" s="14" t="n"/>
      <c r="Y3881" s="14" t="n"/>
      <c r="Z3881" s="14" t="n"/>
      <c r="AA3881" s="11" t="n"/>
      <c r="AB3881" s="14">
        <f>B3881&amp;"|"&amp;I3881</f>
        <v/>
      </c>
      <c r="AC3881">
        <f>IF($B3881="","","|"&amp;SUBSTITUTE(TRIM(SUBSTITUTE(SUBSTITUTE(SUBSTITUTE(SUBSTITUTE(SUBSTITUTE(SUBSTITUTE(SUBSTITUTE(SUBSTITUTE(SUBSTITUTE(SUBSTITUTE(SUBSTITUTE(SUBSTITUTE(SUBSTITUTE(SUBSTITUTE(TRIM($B3881&amp;""),CHAR(10)," "),CHAR(13)," "),"."," "),";"," "),","," "),"/"," "),"+"," "),"-"," "),"  "," "),"  "," "),"  "," "),"  "," "),"  "," "),"  "," "))," ","|")&amp;"|")</f>
        <v/>
      </c>
      <c r="AD3881">
        <f>TRIM($I3881&amp;"")</f>
        <v/>
      </c>
    </row>
    <row r="3882" ht="36" customHeight="1">
      <c r="A3882" s="9" t="n">
        <v>46217</v>
      </c>
      <c r="B3882" s="14" t="inlineStr">
        <is>
          <t>10257</t>
        </is>
      </c>
      <c r="C3882" s="14" t="inlineStr">
        <is>
          <t>M/C 0723 (VERMELHO)</t>
        </is>
      </c>
      <c r="D3882" s="14" t="inlineStr">
        <is>
          <t>50 SECCIONADORA 2</t>
        </is>
      </c>
      <c r="E3882" s="14" t="n">
        <v>30003902</v>
      </c>
      <c r="F3882" s="14" t="inlineStr">
        <is>
          <t>PE TRASEIRO 920X30(911)X25 MDF (14PC) DIR TRENTO</t>
        </is>
      </c>
      <c r="G3882" s="14" t="inlineStr">
        <is>
          <t>50 SECCIONADORA 2</t>
        </is>
      </c>
      <c r="H3882" s="14" t="inlineStr">
        <is>
          <t>50 SECCIONADORA 2</t>
        </is>
      </c>
      <c r="I3882" s="9" t="inlineStr">
        <is>
          <t>50 SECCIONADORA 2</t>
        </is>
      </c>
      <c r="J3882" s="9" t="n">
        <v>16</v>
      </c>
      <c r="K3882" s="14" t="n"/>
      <c r="L3882" s="14" t="n"/>
      <c r="M3882" s="14" t="n"/>
      <c r="N3882" s="14" t="n">
        <v>46218</v>
      </c>
      <c r="O3882" s="14" t="n">
        <v>16</v>
      </c>
      <c r="P3882" s="14" t="n"/>
      <c r="Q3882" s="14" t="n"/>
      <c r="R3882" s="14" t="n"/>
      <c r="S3882" s="14" t="n"/>
      <c r="T3882" s="14">
        <f>IF(OR($J3882="",$O3882=""),"",$O3882/$J3882)</f>
        <v/>
      </c>
      <c r="U3882" s="14" t="inlineStr">
        <is>
          <t>Concluído</t>
        </is>
      </c>
      <c r="V3882" s="14" t="n"/>
      <c r="W3882" s="14" t="n"/>
      <c r="X3882" s="14" t="n"/>
      <c r="Y3882" s="14" t="n"/>
      <c r="Z3882" s="14" t="n"/>
      <c r="AA3882" s="11" t="n"/>
      <c r="AB3882" s="14">
        <f>B3882&amp;"|"&amp;I3882</f>
        <v/>
      </c>
      <c r="AC3882">
        <f>IF($B3882="","","|"&amp;SUBSTITUTE(TRIM(SUBSTITUTE(SUBSTITUTE(SUBSTITUTE(SUBSTITUTE(SUBSTITUTE(SUBSTITUTE(SUBSTITUTE(SUBSTITUTE(SUBSTITUTE(SUBSTITUTE(SUBSTITUTE(SUBSTITUTE(SUBSTITUTE(SUBSTITUTE(TRIM($B3882&amp;""),CHAR(10)," "),CHAR(13)," "),"."," "),";"," "),","," "),"/"," "),"+"," "),"-"," "),"  "," "),"  "," "),"  "," "),"  "," "),"  "," "),"  "," "))," ","|")&amp;"|")</f>
        <v/>
      </c>
      <c r="AD3882">
        <f>TRIM($I3882&amp;"")</f>
        <v/>
      </c>
    </row>
    <row r="3883" ht="36" customHeight="1">
      <c r="A3883" s="9" t="n">
        <v>46217</v>
      </c>
      <c r="B3883" s="14" t="inlineStr">
        <is>
          <t>10257</t>
        </is>
      </c>
      <c r="C3883" s="14" t="inlineStr">
        <is>
          <t>M/C 0723 (VERMELHO)</t>
        </is>
      </c>
      <c r="D3883" s="14" t="inlineStr">
        <is>
          <t>50 SECCIONADORA 2</t>
        </is>
      </c>
      <c r="E3883" s="14" t="n">
        <v>30006101</v>
      </c>
      <c r="F3883" s="14" t="inlineStr">
        <is>
          <t>PE TRAS 880X30(911)X25 MDF (13PC) ESQ SANTIAGO NEW</t>
        </is>
      </c>
      <c r="G3883" s="14" t="inlineStr">
        <is>
          <t>50 SECCIONADORA 2</t>
        </is>
      </c>
      <c r="H3883" s="14" t="inlineStr">
        <is>
          <t>50 SECCIONADORA 2</t>
        </is>
      </c>
      <c r="I3883" s="9" t="inlineStr">
        <is>
          <t>50 SECCIONADORA 2</t>
        </is>
      </c>
      <c r="J3883" s="9" t="n">
        <v>386</v>
      </c>
      <c r="K3883" s="14" t="n"/>
      <c r="L3883" s="14" t="n"/>
      <c r="M3883" s="14" t="n"/>
      <c r="N3883" s="14" t="n">
        <v>46218</v>
      </c>
      <c r="O3883" s="14" t="n">
        <v>386</v>
      </c>
      <c r="P3883" s="14" t="n"/>
      <c r="Q3883" s="14" t="n"/>
      <c r="R3883" s="14" t="n"/>
      <c r="S3883" s="14" t="n"/>
      <c r="T3883" s="14">
        <f>IF(OR($J3883="",$O3883=""),"",$O3883/$J3883)</f>
        <v/>
      </c>
      <c r="U3883" s="14" t="inlineStr">
        <is>
          <t>Concluído</t>
        </is>
      </c>
      <c r="V3883" s="14" t="n"/>
      <c r="W3883" s="14" t="n"/>
      <c r="X3883" s="14" t="n"/>
      <c r="Y3883" s="14" t="n"/>
      <c r="Z3883" s="14" t="n"/>
      <c r="AA3883" s="11" t="n"/>
      <c r="AB3883" s="14">
        <f>B3883&amp;"|"&amp;I3883</f>
        <v/>
      </c>
      <c r="AC3883">
        <f>IF($B3883="","","|"&amp;SUBSTITUTE(TRIM(SUBSTITUTE(SUBSTITUTE(SUBSTITUTE(SUBSTITUTE(SUBSTITUTE(SUBSTITUTE(SUBSTITUTE(SUBSTITUTE(SUBSTITUTE(SUBSTITUTE(SUBSTITUTE(SUBSTITUTE(SUBSTITUTE(SUBSTITUTE(TRIM($B3883&amp;""),CHAR(10)," "),CHAR(13)," "),"."," "),";"," "),","," "),"/"," "),"+"," "),"-"," "),"  "," "),"  "," "),"  "," "),"  "," "),"  "," "),"  "," "))," ","|")&amp;"|")</f>
        <v/>
      </c>
      <c r="AD3883">
        <f>TRIM($I3883&amp;"")</f>
        <v/>
      </c>
    </row>
    <row r="3884" ht="36" customHeight="1">
      <c r="A3884" s="9" t="n">
        <v>46217</v>
      </c>
      <c r="B3884" s="14" t="inlineStr">
        <is>
          <t>10257</t>
        </is>
      </c>
      <c r="C3884" s="14" t="inlineStr">
        <is>
          <t>M/C 0723 (VERMELHO)</t>
        </is>
      </c>
      <c r="D3884" s="14" t="inlineStr">
        <is>
          <t>50 SECCIONADORA 2</t>
        </is>
      </c>
      <c r="E3884" s="14" t="n">
        <v>30006102</v>
      </c>
      <c r="F3884" s="14" t="inlineStr">
        <is>
          <t>PE TRAS 880X30(911)X25 MDF (13PC) DIR SANTIAGO NEW</t>
        </is>
      </c>
      <c r="G3884" s="14" t="inlineStr">
        <is>
          <t>50 SECCIONADORA 2</t>
        </is>
      </c>
      <c r="H3884" s="14" t="inlineStr">
        <is>
          <t>50 SECCIONADORA 2</t>
        </is>
      </c>
      <c r="I3884" s="9" t="inlineStr">
        <is>
          <t>50 SECCIONADORA 2</t>
        </is>
      </c>
      <c r="J3884" s="9" t="n">
        <v>386</v>
      </c>
      <c r="K3884" s="14" t="n"/>
      <c r="L3884" s="14" t="n"/>
      <c r="M3884" s="14" t="n"/>
      <c r="N3884" s="14" t="n">
        <v>46218</v>
      </c>
      <c r="O3884" s="14" t="n">
        <v>386</v>
      </c>
      <c r="P3884" s="14" t="n"/>
      <c r="Q3884" s="14" t="n"/>
      <c r="R3884" s="14" t="n"/>
      <c r="S3884" s="14" t="n"/>
      <c r="T3884" s="14">
        <f>IF(OR($J3884="",$O3884=""),"",$O3884/$J3884)</f>
        <v/>
      </c>
      <c r="U3884" s="14" t="inlineStr">
        <is>
          <t>Concluído</t>
        </is>
      </c>
      <c r="V3884" s="14" t="n"/>
      <c r="W3884" s="14" t="n"/>
      <c r="X3884" s="14" t="n"/>
      <c r="Y3884" s="14" t="n"/>
      <c r="Z3884" s="14" t="n"/>
      <c r="AA3884" s="11" t="n"/>
      <c r="AB3884" s="14">
        <f>B3884&amp;"|"&amp;I3884</f>
        <v/>
      </c>
      <c r="AC3884">
        <f>IF($B3884="","","|"&amp;SUBSTITUTE(TRIM(SUBSTITUTE(SUBSTITUTE(SUBSTITUTE(SUBSTITUTE(SUBSTITUTE(SUBSTITUTE(SUBSTITUTE(SUBSTITUTE(SUBSTITUTE(SUBSTITUTE(SUBSTITUTE(SUBSTITUTE(SUBSTITUTE(SUBSTITUTE(TRIM($B3884&amp;""),CHAR(10)," "),CHAR(13)," "),"."," "),";"," "),","," "),"/"," "),"+"," "),"-"," "),"  "," "),"  "," "),"  "," "),"  "," "),"  "," "),"  "," "))," ","|")&amp;"|")</f>
        <v/>
      </c>
      <c r="AD3884">
        <f>TRIM($I3884&amp;"")</f>
        <v/>
      </c>
    </row>
    <row r="3885" ht="36" customHeight="1">
      <c r="A3885" s="9" t="n">
        <v>46217</v>
      </c>
      <c r="B3885" s="14" t="inlineStr">
        <is>
          <t>10257</t>
        </is>
      </c>
      <c r="C3885" s="14" t="inlineStr">
        <is>
          <t>M/C 0723 (VERMELHO)</t>
        </is>
      </c>
      <c r="D3885" s="14" t="inlineStr">
        <is>
          <t>50 SECCIONADORA 2</t>
        </is>
      </c>
      <c r="E3885" s="14" t="n">
        <v>30006110</v>
      </c>
      <c r="F3885" s="14" t="inlineStr">
        <is>
          <t>PE FRONTAL 430X(108)51X25 MDF (DIR) SANTIAGO NEW</t>
        </is>
      </c>
      <c r="G3885" s="14" t="inlineStr">
        <is>
          <t>50 SECCIONADORA 2</t>
        </is>
      </c>
      <c r="H3885" s="14" t="inlineStr">
        <is>
          <t>50 SECCIONADORA 2</t>
        </is>
      </c>
      <c r="I3885" s="9" t="inlineStr">
        <is>
          <t>50 SECCIONADORA 2</t>
        </is>
      </c>
      <c r="J3885" s="9" t="n">
        <v>386</v>
      </c>
      <c r="K3885" s="14" t="n"/>
      <c r="L3885" s="14" t="n"/>
      <c r="M3885" s="14" t="n"/>
      <c r="N3885" s="14" t="n">
        <v>46218</v>
      </c>
      <c r="O3885" s="14" t="n">
        <v>386</v>
      </c>
      <c r="P3885" s="14" t="n"/>
      <c r="Q3885" s="14" t="n"/>
      <c r="R3885" s="14" t="n"/>
      <c r="S3885" s="14" t="n"/>
      <c r="T3885" s="14">
        <f>IF(OR($J3885="",$O3885=""),"",$O3885/$J3885)</f>
        <v/>
      </c>
      <c r="U3885" s="14" t="inlineStr">
        <is>
          <t>Concluído</t>
        </is>
      </c>
      <c r="V3885" s="14" t="n"/>
      <c r="W3885" s="14" t="n"/>
      <c r="X3885" s="14" t="n"/>
      <c r="Y3885" s="14" t="n"/>
      <c r="Z3885" s="14" t="n"/>
      <c r="AA3885" s="11" t="n"/>
      <c r="AB3885" s="14">
        <f>B3885&amp;"|"&amp;I3885</f>
        <v/>
      </c>
      <c r="AC3885">
        <f>IF($B3885="","","|"&amp;SUBSTITUTE(TRIM(SUBSTITUTE(SUBSTITUTE(SUBSTITUTE(SUBSTITUTE(SUBSTITUTE(SUBSTITUTE(SUBSTITUTE(SUBSTITUTE(SUBSTITUTE(SUBSTITUTE(SUBSTITUTE(SUBSTITUTE(SUBSTITUTE(SUBSTITUTE(TRIM($B3885&amp;""),CHAR(10)," "),CHAR(13)," "),"."," "),";"," "),","," "),"/"," "),"+"," "),"-"," "),"  "," "),"  "," "),"  "," "),"  "," "),"  "," "),"  "," "))," ","|")&amp;"|")</f>
        <v/>
      </c>
      <c r="AD3885">
        <f>TRIM($I3885&amp;"")</f>
        <v/>
      </c>
    </row>
    <row r="3886" ht="36" customHeight="1">
      <c r="A3886" s="9" t="n">
        <v>46217</v>
      </c>
      <c r="B3886" s="14" t="inlineStr">
        <is>
          <t>10257</t>
        </is>
      </c>
      <c r="C3886" s="14" t="inlineStr">
        <is>
          <t>M/C 0723 (VERMELHO)</t>
        </is>
      </c>
      <c r="D3886" s="14" t="inlineStr">
        <is>
          <t>50 SECCIONADORA 2</t>
        </is>
      </c>
      <c r="E3886" s="14" t="n">
        <v>30006111</v>
      </c>
      <c r="F3886" s="14" t="inlineStr">
        <is>
          <t>PE FRONTAL 430X(108)51X25MDF (ESQRD) SANTIAGO NEW</t>
        </is>
      </c>
      <c r="G3886" s="14" t="inlineStr">
        <is>
          <t>50 SECCIONADORA 2</t>
        </is>
      </c>
      <c r="H3886" s="14" t="inlineStr">
        <is>
          <t>50 SECCIONADORA 2</t>
        </is>
      </c>
      <c r="I3886" s="9" t="inlineStr">
        <is>
          <t>50 SECCIONADORA 2</t>
        </is>
      </c>
      <c r="J3886" s="9" t="n">
        <v>386</v>
      </c>
      <c r="K3886" s="14" t="n"/>
      <c r="L3886" s="14" t="n"/>
      <c r="M3886" s="14" t="n"/>
      <c r="N3886" s="14" t="n">
        <v>46218</v>
      </c>
      <c r="O3886" s="14" t="n">
        <v>386</v>
      </c>
      <c r="P3886" s="14" t="n"/>
      <c r="Q3886" s="14" t="n"/>
      <c r="R3886" s="14" t="n"/>
      <c r="S3886" s="14" t="n"/>
      <c r="T3886" s="14">
        <f>IF(OR($J3886="",$O3886=""),"",$O3886/$J3886)</f>
        <v/>
      </c>
      <c r="U3886" s="14" t="inlineStr">
        <is>
          <t>Concluído</t>
        </is>
      </c>
      <c r="V3886" s="14" t="n"/>
      <c r="W3886" s="14" t="n"/>
      <c r="X3886" s="14" t="n"/>
      <c r="Y3886" s="14" t="n"/>
      <c r="Z3886" s="14" t="n"/>
      <c r="AA3886" s="11" t="n"/>
      <c r="AB3886" s="14">
        <f>B3886&amp;"|"&amp;I3886</f>
        <v/>
      </c>
      <c r="AC3886">
        <f>IF($B3886="","","|"&amp;SUBSTITUTE(TRIM(SUBSTITUTE(SUBSTITUTE(SUBSTITUTE(SUBSTITUTE(SUBSTITUTE(SUBSTITUTE(SUBSTITUTE(SUBSTITUTE(SUBSTITUTE(SUBSTITUTE(SUBSTITUTE(SUBSTITUTE(SUBSTITUTE(SUBSTITUTE(TRIM($B3886&amp;""),CHAR(10)," "),CHAR(13)," "),"."," "),";"," "),","," "),"/"," "),"+"," "),"-"," "),"  "," "),"  "," "),"  "," "),"  "," "),"  "," "),"  "," "))," ","|")&amp;"|")</f>
        <v/>
      </c>
      <c r="AD3886">
        <f>TRIM($I3886&amp;"")</f>
        <v/>
      </c>
    </row>
    <row r="3887" ht="36" customHeight="1">
      <c r="A3887" s="9" t="n">
        <v>46217</v>
      </c>
      <c r="B3887" s="14" t="inlineStr">
        <is>
          <t>10257</t>
        </is>
      </c>
      <c r="C3887" s="14" t="inlineStr">
        <is>
          <t>M/C 0723 (VERMELHO)</t>
        </is>
      </c>
      <c r="D3887" s="14" t="inlineStr">
        <is>
          <t>50 SECCIONADORA 2</t>
        </is>
      </c>
      <c r="E3887" s="14" t="n">
        <v>30006801</v>
      </c>
      <c r="F3887" s="14" t="inlineStr">
        <is>
          <t>PE TRASEIRO 980X94(911)X25 MDF (8PCS)- CAD GENOVA</t>
        </is>
      </c>
      <c r="G3887" s="14" t="inlineStr">
        <is>
          <t>50 SECCIONADORA 2</t>
        </is>
      </c>
      <c r="H3887" s="14" t="inlineStr">
        <is>
          <t>50 SECCIONADORA 2</t>
        </is>
      </c>
      <c r="I3887" s="9" t="inlineStr">
        <is>
          <t>50 SECCIONADORA 2</t>
        </is>
      </c>
      <c r="J3887" s="9" t="n">
        <v>24</v>
      </c>
      <c r="K3887" s="14" t="n"/>
      <c r="L3887" s="14" t="n"/>
      <c r="M3887" s="14" t="n"/>
      <c r="N3887" s="14" t="n">
        <v>46218</v>
      </c>
      <c r="O3887" s="14" t="n">
        <v>24</v>
      </c>
      <c r="P3887" s="14" t="n"/>
      <c r="Q3887" s="14" t="n"/>
      <c r="R3887" s="14" t="n"/>
      <c r="S3887" s="14" t="n"/>
      <c r="T3887" s="14">
        <f>IF(OR($J3887="",$O3887=""),"",$O3887/$J3887)</f>
        <v/>
      </c>
      <c r="U3887" s="14" t="inlineStr">
        <is>
          <t>Concluído</t>
        </is>
      </c>
      <c r="V3887" s="14" t="n"/>
      <c r="W3887" s="14" t="n"/>
      <c r="X3887" s="14" t="n"/>
      <c r="Y3887" s="14" t="n"/>
      <c r="Z3887" s="14" t="n"/>
      <c r="AA3887" s="11" t="n"/>
      <c r="AB3887" s="14">
        <f>B3887&amp;"|"&amp;I3887</f>
        <v/>
      </c>
      <c r="AC3887">
        <f>IF($B3887="","","|"&amp;SUBSTITUTE(TRIM(SUBSTITUTE(SUBSTITUTE(SUBSTITUTE(SUBSTITUTE(SUBSTITUTE(SUBSTITUTE(SUBSTITUTE(SUBSTITUTE(SUBSTITUTE(SUBSTITUTE(SUBSTITUTE(SUBSTITUTE(SUBSTITUTE(SUBSTITUTE(TRIM($B3887&amp;""),CHAR(10)," "),CHAR(13)," "),"."," "),";"," "),","," "),"/"," "),"+"," "),"-"," "),"  "," "),"  "," "),"  "," "),"  "," "),"  "," "),"  "," "))," ","|")&amp;"|")</f>
        <v/>
      </c>
      <c r="AD3887">
        <f>TRIM($I3887&amp;"")</f>
        <v/>
      </c>
    </row>
    <row r="3888" ht="36" customHeight="1">
      <c r="A3888" s="9" t="n">
        <v>46217</v>
      </c>
      <c r="B3888" s="14" t="inlineStr">
        <is>
          <t>10257</t>
        </is>
      </c>
      <c r="C3888" s="14" t="inlineStr">
        <is>
          <t>M/C 0723 (VERMELHO)</t>
        </is>
      </c>
      <c r="D3888" s="14" t="inlineStr">
        <is>
          <t>50 SECCIONADORA 2</t>
        </is>
      </c>
      <c r="E3888" s="14" t="n">
        <v>30006802</v>
      </c>
      <c r="F3888" s="14" t="inlineStr">
        <is>
          <t>TRAV SUPERIOR 360X55X25 MDP - CAD GENOVA</t>
        </is>
      </c>
      <c r="G3888" s="14" t="inlineStr">
        <is>
          <t>50 SECCIONADORA 2</t>
        </is>
      </c>
      <c r="H3888" s="14" t="inlineStr">
        <is>
          <t>50 SECCIONADORA 2</t>
        </is>
      </c>
      <c r="I3888" s="9" t="inlineStr">
        <is>
          <t>50 SECCIONADORA 2</t>
        </is>
      </c>
      <c r="J3888" s="9" t="n">
        <v>12</v>
      </c>
      <c r="K3888" s="14" t="n"/>
      <c r="L3888" s="14" t="n"/>
      <c r="M3888" s="14" t="n"/>
      <c r="N3888" s="14" t="n">
        <v>46218</v>
      </c>
      <c r="O3888" s="14" t="n">
        <v>12</v>
      </c>
      <c r="P3888" s="14" t="n"/>
      <c r="Q3888" s="14" t="n"/>
      <c r="R3888" s="14" t="n"/>
      <c r="S3888" s="14" t="n"/>
      <c r="T3888" s="14">
        <f>IF(OR($J3888="",$O3888=""),"",$O3888/$J3888)</f>
        <v/>
      </c>
      <c r="U3888" s="14" t="inlineStr">
        <is>
          <t>Concluído</t>
        </is>
      </c>
      <c r="V3888" s="14" t="n"/>
      <c r="W3888" s="14" t="n"/>
      <c r="X3888" s="14" t="n"/>
      <c r="Y3888" s="14" t="n"/>
      <c r="Z3888" s="14" t="n"/>
      <c r="AA3888" s="11" t="n"/>
      <c r="AB3888" s="14">
        <f>B3888&amp;"|"&amp;I3888</f>
        <v/>
      </c>
      <c r="AC3888">
        <f>IF($B3888="","","|"&amp;SUBSTITUTE(TRIM(SUBSTITUTE(SUBSTITUTE(SUBSTITUTE(SUBSTITUTE(SUBSTITUTE(SUBSTITUTE(SUBSTITUTE(SUBSTITUTE(SUBSTITUTE(SUBSTITUTE(SUBSTITUTE(SUBSTITUTE(SUBSTITUTE(SUBSTITUTE(TRIM($B3888&amp;""),CHAR(10)," "),CHAR(13)," "),"."," "),";"," "),","," "),"/"," "),"+"," "),"-"," "),"  "," "),"  "," "),"  "," "),"  "," "),"  "," "),"  "," "))," ","|")&amp;"|")</f>
        <v/>
      </c>
      <c r="AD3888">
        <f>TRIM($I3888&amp;"")</f>
        <v/>
      </c>
    </row>
    <row r="3889" ht="36" customHeight="1">
      <c r="A3889" s="9" t="n">
        <v>46217</v>
      </c>
      <c r="B3889" s="14" t="inlineStr">
        <is>
          <t>10257</t>
        </is>
      </c>
      <c r="C3889" s="14" t="inlineStr">
        <is>
          <t>M/C 0723 (VERMELHO)</t>
        </is>
      </c>
      <c r="D3889" s="14" t="inlineStr">
        <is>
          <t>50 SECCIONADORA 2</t>
        </is>
      </c>
      <c r="E3889" s="14" t="n">
        <v>30006803</v>
      </c>
      <c r="F3889" s="14" t="inlineStr">
        <is>
          <t>TRAV CENTRAL 360X70X25 MDP - CAD GENOVA</t>
        </is>
      </c>
      <c r="G3889" s="14" t="inlineStr">
        <is>
          <t>50 SECCIONADORA 2</t>
        </is>
      </c>
      <c r="H3889" s="14" t="inlineStr">
        <is>
          <t>50 SECCIONADORA 2</t>
        </is>
      </c>
      <c r="I3889" s="9" t="inlineStr">
        <is>
          <t>50 SECCIONADORA 2</t>
        </is>
      </c>
      <c r="J3889" s="9" t="n">
        <v>12</v>
      </c>
      <c r="K3889" s="14" t="n"/>
      <c r="L3889" s="14" t="n"/>
      <c r="M3889" s="14" t="n"/>
      <c r="N3889" s="14" t="n">
        <v>46218</v>
      </c>
      <c r="O3889" s="14" t="n">
        <v>12</v>
      </c>
      <c r="P3889" s="14" t="n"/>
      <c r="Q3889" s="14" t="n"/>
      <c r="R3889" s="14" t="n"/>
      <c r="S3889" s="14" t="n"/>
      <c r="T3889" s="14">
        <f>IF(OR($J3889="",$O3889=""),"",$O3889/$J3889)</f>
        <v/>
      </c>
      <c r="U3889" s="14" t="inlineStr">
        <is>
          <t>Concluído</t>
        </is>
      </c>
      <c r="V3889" s="14" t="n"/>
      <c r="W3889" s="14" t="n"/>
      <c r="X3889" s="14" t="n"/>
      <c r="Y3889" s="14" t="n"/>
      <c r="Z3889" s="14" t="n"/>
      <c r="AA3889" s="11" t="n"/>
      <c r="AB3889" s="14">
        <f>B3889&amp;"|"&amp;I3889</f>
        <v/>
      </c>
      <c r="AC3889">
        <f>IF($B3889="","","|"&amp;SUBSTITUTE(TRIM(SUBSTITUTE(SUBSTITUTE(SUBSTITUTE(SUBSTITUTE(SUBSTITUTE(SUBSTITUTE(SUBSTITUTE(SUBSTITUTE(SUBSTITUTE(SUBSTITUTE(SUBSTITUTE(SUBSTITUTE(SUBSTITUTE(SUBSTITUTE(TRIM($B3889&amp;""),CHAR(10)," "),CHAR(13)," "),"."," "),";"," "),","," "),"/"," "),"+"," "),"-"," "),"  "," "),"  "," "),"  "," "),"  "," "),"  "," "),"  "," "))," ","|")&amp;"|")</f>
        <v/>
      </c>
      <c r="AD3889">
        <f>TRIM($I3889&amp;"")</f>
        <v/>
      </c>
    </row>
    <row r="3890" ht="36" customHeight="1">
      <c r="A3890" s="9" t="n">
        <v>46217</v>
      </c>
      <c r="B3890" s="14" t="inlineStr">
        <is>
          <t>10257</t>
        </is>
      </c>
      <c r="C3890" s="14" t="inlineStr">
        <is>
          <t>M/C 0723 (VERMELHO)</t>
        </is>
      </c>
      <c r="D3890" s="14" t="inlineStr">
        <is>
          <t>50 SECCIONADORA 2</t>
        </is>
      </c>
      <c r="E3890" s="14" t="n">
        <v>30009703</v>
      </c>
      <c r="F3890" s="14" t="inlineStr">
        <is>
          <t>ESPALDAR 390X40(911)X25 MDF (24) - CADEIRA GRECIA</t>
        </is>
      </c>
      <c r="G3890" s="14" t="inlineStr">
        <is>
          <t>50 SECCIONADORA 2</t>
        </is>
      </c>
      <c r="H3890" s="14" t="inlineStr">
        <is>
          <t>50 SECCIONADORA 2</t>
        </is>
      </c>
      <c r="I3890" s="9" t="inlineStr">
        <is>
          <t>50 SECCIONADORA 2</t>
        </is>
      </c>
      <c r="J3890" s="9" t="n">
        <v>70</v>
      </c>
      <c r="K3890" s="14" t="n"/>
      <c r="L3890" s="14" t="n"/>
      <c r="M3890" s="14" t="n"/>
      <c r="N3890" s="14" t="n">
        <v>46218</v>
      </c>
      <c r="O3890" s="14" t="n">
        <v>70</v>
      </c>
      <c r="P3890" s="14" t="n"/>
      <c r="Q3890" s="14" t="n"/>
      <c r="R3890" s="14" t="n"/>
      <c r="S3890" s="14" t="n"/>
      <c r="T3890" s="14">
        <f>IF(OR($J3890="",$O3890=""),"",$O3890/$J3890)</f>
        <v/>
      </c>
      <c r="U3890" s="14" t="inlineStr">
        <is>
          <t>Concluído</t>
        </is>
      </c>
      <c r="V3890" s="14" t="n"/>
      <c r="W3890" s="14" t="n"/>
      <c r="X3890" s="14" t="n"/>
      <c r="Y3890" s="14" t="n"/>
      <c r="Z3890" s="14" t="n"/>
      <c r="AA3890" s="11" t="n"/>
      <c r="AB3890" s="14">
        <f>B3890&amp;"|"&amp;I3890</f>
        <v/>
      </c>
      <c r="AC3890">
        <f>IF($B3890="","","|"&amp;SUBSTITUTE(TRIM(SUBSTITUTE(SUBSTITUTE(SUBSTITUTE(SUBSTITUTE(SUBSTITUTE(SUBSTITUTE(SUBSTITUTE(SUBSTITUTE(SUBSTITUTE(SUBSTITUTE(SUBSTITUTE(SUBSTITUTE(SUBSTITUTE(SUBSTITUTE(TRIM($B3890&amp;""),CHAR(10)," "),CHAR(13)," "),"."," "),";"," "),","," "),"/"," "),"+"," "),"-"," "),"  "," "),"  "," "),"  "," "),"  "," "),"  "," "),"  "," "))," ","|")&amp;"|")</f>
        <v/>
      </c>
      <c r="AD3890">
        <f>TRIM($I3890&amp;"")</f>
        <v/>
      </c>
    </row>
    <row r="3891" ht="60" customHeight="1">
      <c r="A3891" s="9" t="n">
        <v>46218</v>
      </c>
      <c r="B3891" s="14" t="inlineStr">
        <is>
          <t>10257</t>
        </is>
      </c>
      <c r="C3891" s="14" t="inlineStr">
        <is>
          <t>M/C 0723 (VERMELHO)</t>
        </is>
      </c>
      <c r="D3891" s="14" t="inlineStr">
        <is>
          <t>60 USINAGEM AUTOMATIZADA</t>
        </is>
      </c>
      <c r="E3891" s="14" t="n">
        <v>30001309</v>
      </c>
      <c r="F3891" s="14" t="inlineStr">
        <is>
          <t>TRA CENTR 360X56(911)X25 MDP (14PCS) - PE INTEIRO</t>
        </is>
      </c>
      <c r="G3891" s="14" t="inlineStr">
        <is>
          <t>60 USINAGEM AUTOMATIZADA</t>
        </is>
      </c>
      <c r="H3891" s="14" t="inlineStr">
        <is>
          <t>60 USINAGEM AUTOMATIZADA</t>
        </is>
      </c>
      <c r="I3891" s="9" t="inlineStr">
        <is>
          <t>60 USINAGEM AUTOMATIZADA</t>
        </is>
      </c>
      <c r="J3891" s="9" t="n">
        <v>284</v>
      </c>
      <c r="K3891" s="14" t="n"/>
      <c r="L3891" s="14" t="n"/>
      <c r="M3891" s="14" t="n"/>
      <c r="N3891" s="14" t="n">
        <v>46218</v>
      </c>
      <c r="O3891" s="14" t="n">
        <v>284</v>
      </c>
      <c r="P3891" s="14" t="n"/>
      <c r="Q3891" s="14" t="n"/>
      <c r="R3891" s="14" t="n"/>
      <c r="S3891" s="14" t="n"/>
      <c r="T3891" s="14">
        <f>IF(OR($J3891="",$O3891=""),"",$O3891/$J3891)</f>
        <v/>
      </c>
      <c r="U3891" s="14" t="inlineStr">
        <is>
          <t>Concluído</t>
        </is>
      </c>
      <c r="V3891" s="14" t="n"/>
      <c r="W3891" s="14" t="n"/>
      <c r="X3891" s="14" t="n"/>
      <c r="Y3891" s="14" t="n"/>
      <c r="Z3891" s="14" t="n"/>
      <c r="AA3891" s="11" t="n"/>
      <c r="AB3891" s="14">
        <f>B3891&amp;"|"&amp;I3891</f>
        <v/>
      </c>
      <c r="AC3891">
        <f>IF($B3891="","","|"&amp;SUBSTITUTE(TRIM(SUBSTITUTE(SUBSTITUTE(SUBSTITUTE(SUBSTITUTE(SUBSTITUTE(SUBSTITUTE(SUBSTITUTE(SUBSTITUTE(SUBSTITUTE(SUBSTITUTE(SUBSTITUTE(SUBSTITUTE(SUBSTITUTE(SUBSTITUTE(TRIM($B3891&amp;""),CHAR(10)," "),CHAR(13)," "),"."," "),";"," "),","," "),"/"," "),"+"," "),"-"," "),"  "," "),"  "," "),"  "," "),"  "," "),"  "," "),"  "," "))," ","|")&amp;"|")</f>
        <v/>
      </c>
      <c r="AD3891">
        <f>TRIM($I3891&amp;"")</f>
        <v/>
      </c>
    </row>
    <row r="3892" ht="60" customHeight="1">
      <c r="A3892" s="9" t="n">
        <v>46218</v>
      </c>
      <c r="B3892" s="14" t="inlineStr">
        <is>
          <t>10257</t>
        </is>
      </c>
      <c r="C3892" s="14" t="inlineStr">
        <is>
          <t>M/C 0723 (VERMELHO)</t>
        </is>
      </c>
      <c r="D3892" s="14" t="inlineStr">
        <is>
          <t>60 USINAGEM AUTOMATIZADA</t>
        </is>
      </c>
      <c r="E3892" s="14" t="n">
        <v>30001321</v>
      </c>
      <c r="F3892" s="14" t="inlineStr">
        <is>
          <t>APOIO ESPA 360X40(911)X25 MDP (19PÇS) - PÉ INTEIRO</t>
        </is>
      </c>
      <c r="G3892" s="14" t="inlineStr">
        <is>
          <t>60 USINAGEM AUTOMATIZADA</t>
        </is>
      </c>
      <c r="H3892" s="14" t="inlineStr">
        <is>
          <t>60 USINAGEM AUTOMATIZADA</t>
        </is>
      </c>
      <c r="I3892" s="9" t="inlineStr">
        <is>
          <t>60 USINAGEM AUTOMATIZADA</t>
        </is>
      </c>
      <c r="J3892" s="9" t="n">
        <v>70</v>
      </c>
      <c r="K3892" s="14" t="n"/>
      <c r="L3892" s="14" t="n"/>
      <c r="M3892" s="14" t="n"/>
      <c r="N3892" s="14" t="n">
        <v>46218</v>
      </c>
      <c r="O3892" s="14" t="n">
        <v>70</v>
      </c>
      <c r="P3892" s="14" t="n"/>
      <c r="Q3892" s="14" t="n"/>
      <c r="R3892" s="14" t="n"/>
      <c r="S3892" s="14" t="n"/>
      <c r="T3892" s="14">
        <f>IF(OR($J3892="",$O3892=""),"",$O3892/$J3892)</f>
        <v/>
      </c>
      <c r="U3892" s="14" t="inlineStr">
        <is>
          <t>Concluído</t>
        </is>
      </c>
      <c r="V3892" s="14" t="n"/>
      <c r="W3892" s="14" t="n"/>
      <c r="X3892" s="14" t="n"/>
      <c r="Y3892" s="14" t="n"/>
      <c r="Z3892" s="14" t="n"/>
      <c r="AA3892" s="11" t="n"/>
      <c r="AB3892" s="14">
        <f>B3892&amp;"|"&amp;I3892</f>
        <v/>
      </c>
      <c r="AC3892">
        <f>IF($B3892="","","|"&amp;SUBSTITUTE(TRIM(SUBSTITUTE(SUBSTITUTE(SUBSTITUTE(SUBSTITUTE(SUBSTITUTE(SUBSTITUTE(SUBSTITUTE(SUBSTITUTE(SUBSTITUTE(SUBSTITUTE(SUBSTITUTE(SUBSTITUTE(SUBSTITUTE(SUBSTITUTE(TRIM($B3892&amp;""),CHAR(10)," "),CHAR(13)," "),"."," "),";"," "),","," "),"/"," "),"+"," "),"-"," "),"  "," "),"  "," "),"  "," "),"  "," "),"  "," "),"  "," "))," ","|")&amp;"|")</f>
        <v/>
      </c>
      <c r="AD3892">
        <f>TRIM($I3892&amp;"")</f>
        <v/>
      </c>
    </row>
    <row r="3893" ht="60" customHeight="1">
      <c r="A3893" s="9" t="n">
        <v>46218</v>
      </c>
      <c r="B3893" s="14" t="inlineStr">
        <is>
          <t>10257</t>
        </is>
      </c>
      <c r="C3893" s="14" t="inlineStr">
        <is>
          <t>M/C 0723 (VERMELHO)</t>
        </is>
      </c>
      <c r="D3893" s="14" t="inlineStr">
        <is>
          <t>60 USINAGEM AUTOMATIZADA</t>
        </is>
      </c>
      <c r="E3893" s="14" t="n">
        <v>30001322</v>
      </c>
      <c r="F3893" s="14" t="inlineStr">
        <is>
          <t>TRA CENT 360X56(911)X25 MDP (14PÇS) - PÉ INT MILÃO</t>
        </is>
      </c>
      <c r="G3893" s="14" t="inlineStr">
        <is>
          <t>60 USINAGEM AUTOMATIZADA</t>
        </is>
      </c>
      <c r="H3893" s="14" t="inlineStr">
        <is>
          <t>60 USINAGEM AUTOMATIZADA</t>
        </is>
      </c>
      <c r="I3893" s="9" t="inlineStr">
        <is>
          <t>60 USINAGEM AUTOMATIZADA</t>
        </is>
      </c>
      <c r="J3893" s="9" t="n">
        <v>70</v>
      </c>
      <c r="K3893" s="14" t="n"/>
      <c r="L3893" s="14" t="n"/>
      <c r="M3893" s="14" t="n"/>
      <c r="N3893" s="14" t="n">
        <v>46218</v>
      </c>
      <c r="O3893" s="14" t="n">
        <v>70</v>
      </c>
      <c r="P3893" s="14" t="n"/>
      <c r="Q3893" s="14" t="n"/>
      <c r="R3893" s="14" t="n"/>
      <c r="S3893" s="14" t="n"/>
      <c r="T3893" s="14">
        <f>IF(OR($J3893="",$O3893=""),"",$O3893/$J3893)</f>
        <v/>
      </c>
      <c r="U3893" s="14" t="inlineStr">
        <is>
          <t>Concluído</t>
        </is>
      </c>
      <c r="V3893" s="14" t="n"/>
      <c r="W3893" s="14" t="n"/>
      <c r="X3893" s="14" t="n"/>
      <c r="Y3893" s="14" t="n"/>
      <c r="Z3893" s="14" t="n"/>
      <c r="AA3893" s="11" t="n"/>
      <c r="AB3893" s="14">
        <f>B3893&amp;"|"&amp;I3893</f>
        <v/>
      </c>
      <c r="AC3893">
        <f>IF($B3893="","","|"&amp;SUBSTITUTE(TRIM(SUBSTITUTE(SUBSTITUTE(SUBSTITUTE(SUBSTITUTE(SUBSTITUTE(SUBSTITUTE(SUBSTITUTE(SUBSTITUTE(SUBSTITUTE(SUBSTITUTE(SUBSTITUTE(SUBSTITUTE(SUBSTITUTE(SUBSTITUTE(TRIM($B3893&amp;""),CHAR(10)," "),CHAR(13)," "),"."," "),";"," "),","," "),"/"," "),"+"," "),"-"," "),"  "," "),"  "," "),"  "," "),"  "," "),"  "," "),"  "," "))," ","|")&amp;"|")</f>
        <v/>
      </c>
      <c r="AD3893">
        <f>TRIM($I3893&amp;"")</f>
        <v/>
      </c>
    </row>
    <row r="3894" ht="60" customHeight="1">
      <c r="A3894" s="9" t="n">
        <v>46218</v>
      </c>
      <c r="B3894" s="14" t="inlineStr">
        <is>
          <t>10257</t>
        </is>
      </c>
      <c r="C3894" s="14" t="inlineStr">
        <is>
          <t>M/C 0723 (VERMELHO)</t>
        </is>
      </c>
      <c r="D3894" s="14" t="inlineStr">
        <is>
          <t>60 USINAGEM AUTOMATIZADA</t>
        </is>
      </c>
      <c r="E3894" s="14" t="n">
        <v>200277101</v>
      </c>
      <c r="F3894" s="14" t="inlineStr">
        <is>
          <t>PE 730X120(660)X18 (4PCS) MDF - MESA CATEDRAL II</t>
        </is>
      </c>
      <c r="G3894" s="14" t="inlineStr">
        <is>
          <t>60 USINAGEM AUTOMATIZADA</t>
        </is>
      </c>
      <c r="H3894" s="14" t="inlineStr">
        <is>
          <t>60 USINAGEM AUTOMATIZADA</t>
        </is>
      </c>
      <c r="I3894" s="9" t="inlineStr">
        <is>
          <t>60 USINAGEM AUTOMATIZADA</t>
        </is>
      </c>
      <c r="J3894" s="9" t="n">
        <v>158</v>
      </c>
      <c r="K3894" s="14" t="n"/>
      <c r="L3894" s="14" t="n"/>
      <c r="M3894" s="14" t="n"/>
      <c r="N3894" s="14" t="n">
        <v>46218</v>
      </c>
      <c r="O3894" s="14" t="n">
        <v>158</v>
      </c>
      <c r="P3894" s="14" t="n"/>
      <c r="Q3894" s="14" t="n"/>
      <c r="R3894" s="14" t="n"/>
      <c r="S3894" s="14" t="n"/>
      <c r="T3894" s="14">
        <f>IF(OR($J3894="",$O3894=""),"",$O3894/$J3894)</f>
        <v/>
      </c>
      <c r="U3894" s="14" t="inlineStr">
        <is>
          <t>Concluído</t>
        </is>
      </c>
      <c r="V3894" s="14" t="n"/>
      <c r="W3894" s="14" t="n"/>
      <c r="X3894" s="14" t="n"/>
      <c r="Y3894" s="14" t="n"/>
      <c r="Z3894" s="14" t="n"/>
      <c r="AA3894" s="11" t="n"/>
      <c r="AB3894" s="14">
        <f>B3894&amp;"|"&amp;I3894</f>
        <v/>
      </c>
      <c r="AC3894">
        <f>IF($B3894="","","|"&amp;SUBSTITUTE(TRIM(SUBSTITUTE(SUBSTITUTE(SUBSTITUTE(SUBSTITUTE(SUBSTITUTE(SUBSTITUTE(SUBSTITUTE(SUBSTITUTE(SUBSTITUTE(SUBSTITUTE(SUBSTITUTE(SUBSTITUTE(SUBSTITUTE(SUBSTITUTE(TRIM($B3894&amp;""),CHAR(10)," "),CHAR(13)," "),"."," "),";"," "),","," "),"/"," "),"+"," "),"-"," "),"  "," "),"  "," "),"  "," "),"  "," "),"  "," "),"  "," "))," ","|")&amp;"|")</f>
        <v/>
      </c>
      <c r="AD3894">
        <f>TRIM($I3894&amp;"")</f>
        <v/>
      </c>
    </row>
    <row r="3895" ht="60" customHeight="1">
      <c r="A3895" s="9" t="n">
        <v>46218</v>
      </c>
      <c r="B3895" s="14" t="inlineStr">
        <is>
          <t>10257</t>
        </is>
      </c>
      <c r="C3895" s="14" t="inlineStr">
        <is>
          <t>M/C 0723 (VERMELHO)</t>
        </is>
      </c>
      <c r="D3895" s="14" t="inlineStr">
        <is>
          <t>60 USINAGEM AUTOMATIZADA</t>
        </is>
      </c>
      <c r="E3895" s="14" t="n">
        <v>30001201</v>
      </c>
      <c r="F3895" s="14" t="inlineStr">
        <is>
          <t>PE TRASEIRO 980X65(911)X25 MDF (11PCS)- CAD PE INT</t>
        </is>
      </c>
      <c r="G3895" s="14" t="inlineStr">
        <is>
          <t>60 USINAGEM AUTOMATIZADA</t>
        </is>
      </c>
      <c r="H3895" s="14" t="inlineStr">
        <is>
          <t>60 USINAGEM AUTOMATIZADA</t>
        </is>
      </c>
      <c r="I3895" s="9" t="inlineStr">
        <is>
          <t>60 USINAGEM AUTOMATIZADA</t>
        </is>
      </c>
      <c r="J3895" s="9" t="n">
        <v>140</v>
      </c>
      <c r="K3895" s="14" t="n"/>
      <c r="L3895" s="14" t="n"/>
      <c r="M3895" s="14" t="n"/>
      <c r="N3895" s="14" t="n">
        <v>46218</v>
      </c>
      <c r="O3895" s="14" t="n">
        <v>140</v>
      </c>
      <c r="P3895" s="14" t="n"/>
      <c r="Q3895" s="14" t="n"/>
      <c r="R3895" s="14" t="n"/>
      <c r="S3895" s="14" t="n"/>
      <c r="T3895" s="14">
        <f>IF(OR($J3895="",$O3895=""),"",$O3895/$J3895)</f>
        <v/>
      </c>
      <c r="U3895" s="14" t="inlineStr">
        <is>
          <t>Concluído</t>
        </is>
      </c>
      <c r="V3895" s="14" t="n"/>
      <c r="W3895" s="14" t="n"/>
      <c r="X3895" s="14" t="n"/>
      <c r="Y3895" s="14" t="n"/>
      <c r="Z3895" s="14" t="n"/>
      <c r="AA3895" s="11" t="n"/>
      <c r="AB3895" s="14">
        <f>B3895&amp;"|"&amp;I3895</f>
        <v/>
      </c>
      <c r="AC3895">
        <f>IF($B3895="","","|"&amp;SUBSTITUTE(TRIM(SUBSTITUTE(SUBSTITUTE(SUBSTITUTE(SUBSTITUTE(SUBSTITUTE(SUBSTITUTE(SUBSTITUTE(SUBSTITUTE(SUBSTITUTE(SUBSTITUTE(SUBSTITUTE(SUBSTITUTE(SUBSTITUTE(SUBSTITUTE(TRIM($B3895&amp;""),CHAR(10)," "),CHAR(13)," "),"."," "),";"," "),","," "),"/"," "),"+"," "),"-"," "),"  "," "),"  "," "),"  "," "),"  "," "),"  "," "),"  "," "))," ","|")&amp;"|")</f>
        <v/>
      </c>
      <c r="AD3895">
        <f>TRIM($I3895&amp;"")</f>
        <v/>
      </c>
    </row>
    <row r="3896" ht="60" customHeight="1">
      <c r="A3896" s="9" t="n">
        <v>46218</v>
      </c>
      <c r="B3896" s="14" t="inlineStr">
        <is>
          <t>10257</t>
        </is>
      </c>
      <c r="C3896" s="14" t="inlineStr">
        <is>
          <t>M/C 0723 (VERMELHO)</t>
        </is>
      </c>
      <c r="D3896" s="14" t="inlineStr">
        <is>
          <t>60 USINAGEM AUTOMATIZADA</t>
        </is>
      </c>
      <c r="E3896" s="14" t="n">
        <v>30001301</v>
      </c>
      <c r="F3896" s="14" t="inlineStr">
        <is>
          <t>PE TRASEIRO 920X65(911)X25 MDF (11PCS)- CAD PE INT</t>
        </is>
      </c>
      <c r="G3896" s="14" t="inlineStr">
        <is>
          <t>60 USINAGEM AUTOMATIZADA</t>
        </is>
      </c>
      <c r="H3896" s="14" t="inlineStr">
        <is>
          <t>60 USINAGEM AUTOMATIZADA</t>
        </is>
      </c>
      <c r="I3896" s="9" t="inlineStr">
        <is>
          <t>60 USINAGEM AUTOMATIZADA</t>
        </is>
      </c>
      <c r="J3896" s="9" t="n">
        <v>568</v>
      </c>
      <c r="K3896" s="14" t="n"/>
      <c r="L3896" s="14" t="n"/>
      <c r="M3896" s="14" t="n"/>
      <c r="N3896" s="14" t="n">
        <v>46218</v>
      </c>
      <c r="O3896" s="14" t="n">
        <v>568</v>
      </c>
      <c r="P3896" s="14" t="n"/>
      <c r="Q3896" s="14" t="n"/>
      <c r="R3896" s="14" t="n"/>
      <c r="S3896" s="14" t="n"/>
      <c r="T3896" s="14">
        <f>IF(OR($J3896="",$O3896=""),"",$O3896/$J3896)</f>
        <v/>
      </c>
      <c r="U3896" s="14" t="inlineStr">
        <is>
          <t>Concluído</t>
        </is>
      </c>
      <c r="V3896" s="14" t="n"/>
      <c r="W3896" s="14" t="n"/>
      <c r="X3896" s="14" t="n"/>
      <c r="Y3896" s="14" t="n"/>
      <c r="Z3896" s="14" t="n"/>
      <c r="AA3896" s="11" t="n"/>
      <c r="AB3896" s="14">
        <f>B3896&amp;"|"&amp;I3896</f>
        <v/>
      </c>
      <c r="AC3896">
        <f>IF($B3896="","","|"&amp;SUBSTITUTE(TRIM(SUBSTITUTE(SUBSTITUTE(SUBSTITUTE(SUBSTITUTE(SUBSTITUTE(SUBSTITUTE(SUBSTITUTE(SUBSTITUTE(SUBSTITUTE(SUBSTITUTE(SUBSTITUTE(SUBSTITUTE(SUBSTITUTE(SUBSTITUTE(TRIM($B3896&amp;""),CHAR(10)," "),CHAR(13)," "),"."," "),";"," "),","," "),"/"," "),"+"," "),"-"," "),"  "," "),"  "," "),"  "," "),"  "," "),"  "," "),"  "," "))," ","|")&amp;"|")</f>
        <v/>
      </c>
      <c r="AD3896">
        <f>TRIM($I3896&amp;"")</f>
        <v/>
      </c>
    </row>
    <row r="3897" ht="60" customHeight="1">
      <c r="A3897" s="9" t="n">
        <v>46218</v>
      </c>
      <c r="B3897" s="14" t="inlineStr">
        <is>
          <t>10257</t>
        </is>
      </c>
      <c r="C3897" s="14" t="inlineStr">
        <is>
          <t>M/C 0723 (VERMELHO)</t>
        </is>
      </c>
      <c r="D3897" s="14" t="inlineStr">
        <is>
          <t>60 USINAGEM AUTOMATIZADA</t>
        </is>
      </c>
      <c r="E3897" s="14" t="n">
        <v>30006801</v>
      </c>
      <c r="F3897" s="14" t="inlineStr">
        <is>
          <t>PE TRASEIRO 980X94(911)X25 MDF (8PCS)- CAD GENOVA</t>
        </is>
      </c>
      <c r="G3897" s="14" t="inlineStr">
        <is>
          <t>60 USINAGEM AUTOMATIZADA</t>
        </is>
      </c>
      <c r="H3897" s="14" t="inlineStr">
        <is>
          <t>60 USINAGEM AUTOMATIZADA</t>
        </is>
      </c>
      <c r="I3897" s="9" t="inlineStr">
        <is>
          <t>60 USINAGEM AUTOMATIZADA</t>
        </is>
      </c>
      <c r="J3897" s="9" t="n">
        <v>24</v>
      </c>
      <c r="K3897" s="14" t="n"/>
      <c r="L3897" s="14" t="n"/>
      <c r="M3897" s="14" t="n"/>
      <c r="N3897" s="14" t="n">
        <v>46218</v>
      </c>
      <c r="O3897" s="14" t="n">
        <v>24</v>
      </c>
      <c r="P3897" s="14" t="n"/>
      <c r="Q3897" s="14" t="n"/>
      <c r="R3897" s="14" t="n"/>
      <c r="S3897" s="14" t="n"/>
      <c r="T3897" s="14">
        <f>IF(OR($J3897="",$O3897=""),"",$O3897/$J3897)</f>
        <v/>
      </c>
      <c r="U3897" s="14" t="inlineStr">
        <is>
          <t>Concluído</t>
        </is>
      </c>
      <c r="V3897" s="14" t="n"/>
      <c r="W3897" s="14" t="n"/>
      <c r="X3897" s="14" t="n"/>
      <c r="Y3897" s="14" t="n"/>
      <c r="Z3897" s="14" t="n"/>
      <c r="AA3897" s="11" t="n"/>
      <c r="AB3897" s="14">
        <f>B3897&amp;"|"&amp;I3897</f>
        <v/>
      </c>
      <c r="AC3897">
        <f>IF($B3897="","","|"&amp;SUBSTITUTE(TRIM(SUBSTITUTE(SUBSTITUTE(SUBSTITUTE(SUBSTITUTE(SUBSTITUTE(SUBSTITUTE(SUBSTITUTE(SUBSTITUTE(SUBSTITUTE(SUBSTITUTE(SUBSTITUTE(SUBSTITUTE(SUBSTITUTE(SUBSTITUTE(TRIM($B3897&amp;""),CHAR(10)," "),CHAR(13)," "),"."," "),";"," "),","," "),"/"," "),"+"," "),"-"," "),"  "," "),"  "," "),"  "," "),"  "," "),"  "," "),"  "," "))," ","|")&amp;"|")</f>
        <v/>
      </c>
      <c r="AD3897">
        <f>TRIM($I3897&amp;"")</f>
        <v/>
      </c>
    </row>
    <row r="3898" ht="60" customHeight="1">
      <c r="A3898" s="9" t="n">
        <v>46218</v>
      </c>
      <c r="B3898" s="14" t="inlineStr">
        <is>
          <t>10257</t>
        </is>
      </c>
      <c r="C3898" s="14" t="inlineStr">
        <is>
          <t>M/C 0723 (VERMELHO)</t>
        </is>
      </c>
      <c r="D3898" s="14" t="inlineStr">
        <is>
          <t>60 USINAGEM AUTOMATIZADA</t>
        </is>
      </c>
      <c r="E3898" s="14" t="n">
        <v>30009703</v>
      </c>
      <c r="F3898" s="14" t="inlineStr">
        <is>
          <t>ESPALDAR 390X40(911)X25 MDF (24) - CADEIRA GRECIA</t>
        </is>
      </c>
      <c r="G3898" s="14" t="inlineStr">
        <is>
          <t>60 USINAGEM AUTOMATIZADA</t>
        </is>
      </c>
      <c r="H3898" s="14" t="inlineStr">
        <is>
          <t>60 USINAGEM AUTOMATIZADA</t>
        </is>
      </c>
      <c r="I3898" s="9" t="inlineStr">
        <is>
          <t>60 USINAGEM AUTOMATIZADA</t>
        </is>
      </c>
      <c r="J3898" s="9" t="n">
        <v>70</v>
      </c>
      <c r="K3898" s="14" t="n"/>
      <c r="L3898" s="14" t="n"/>
      <c r="M3898" s="14" t="n"/>
      <c r="N3898" s="14" t="n">
        <v>46218</v>
      </c>
      <c r="O3898" s="14" t="n">
        <v>70</v>
      </c>
      <c r="P3898" s="14" t="n"/>
      <c r="Q3898" s="14" t="n"/>
      <c r="R3898" s="14" t="n"/>
      <c r="S3898" s="14" t="n"/>
      <c r="T3898" s="14">
        <f>IF(OR($J3898="",$O3898=""),"",$O3898/$J3898)</f>
        <v/>
      </c>
      <c r="U3898" s="14" t="inlineStr">
        <is>
          <t>Concluído</t>
        </is>
      </c>
      <c r="V3898" s="14" t="n"/>
      <c r="W3898" s="14" t="n"/>
      <c r="X3898" s="14" t="n"/>
      <c r="Y3898" s="14" t="n"/>
      <c r="Z3898" s="14" t="n"/>
      <c r="AA3898" s="11" t="n"/>
      <c r="AB3898" s="14">
        <f>B3898&amp;"|"&amp;I3898</f>
        <v/>
      </c>
      <c r="AC3898">
        <f>IF($B3898="","","|"&amp;SUBSTITUTE(TRIM(SUBSTITUTE(SUBSTITUTE(SUBSTITUTE(SUBSTITUTE(SUBSTITUTE(SUBSTITUTE(SUBSTITUTE(SUBSTITUTE(SUBSTITUTE(SUBSTITUTE(SUBSTITUTE(SUBSTITUTE(SUBSTITUTE(SUBSTITUTE(TRIM($B3898&amp;""),CHAR(10)," "),CHAR(13)," "),"."," "),";"," "),","," "),"/"," "),"+"," "),"-"," "),"  "," "),"  "," "),"  "," "),"  "," "),"  "," "),"  "," "))," ","|")&amp;"|")</f>
        <v/>
      </c>
      <c r="AD3898">
        <f>TRIM($I3898&amp;"")</f>
        <v/>
      </c>
    </row>
    <row r="3899" ht="36" customHeight="1">
      <c r="A3899" s="9" t="n">
        <v>46220</v>
      </c>
      <c r="B3899" s="14" t="inlineStr">
        <is>
          <t>10257</t>
        </is>
      </c>
      <c r="C3899" s="14" t="inlineStr">
        <is>
          <t>M/C 0723 (VERMELHO)</t>
        </is>
      </c>
      <c r="D3899" s="14" t="inlineStr">
        <is>
          <t>32 TAPEÇARIA</t>
        </is>
      </c>
      <c r="E3899" s="14" t="n">
        <v>30001213</v>
      </c>
      <c r="F3899" s="14" t="inlineStr">
        <is>
          <t>ASSENTO ESTOFADO - CADEIRA PÉ INTEIRO</t>
        </is>
      </c>
      <c r="G3899" s="14" t="inlineStr">
        <is>
          <t>32 TAPEÇARIA</t>
        </is>
      </c>
      <c r="H3899" s="14" t="inlineStr">
        <is>
          <t>32 TAPEÇARIA</t>
        </is>
      </c>
      <c r="I3899" s="9" t="inlineStr">
        <is>
          <t>32 TAPEÇARIA</t>
        </is>
      </c>
      <c r="J3899" s="9" t="n">
        <v>366</v>
      </c>
      <c r="K3899" s="14" t="n"/>
      <c r="L3899" s="14" t="n"/>
      <c r="M3899" s="14" t="n"/>
      <c r="N3899" s="14" t="n"/>
      <c r="O3899" s="14" t="n"/>
      <c r="P3899" s="14" t="n"/>
      <c r="Q3899" s="14" t="n"/>
      <c r="R3899" s="14" t="n"/>
      <c r="S3899" s="14" t="n"/>
      <c r="T3899" s="14" t="n"/>
      <c r="U3899" s="14" t="n"/>
      <c r="V3899" s="14" t="n"/>
      <c r="W3899" s="14" t="n"/>
      <c r="X3899" s="14" t="n"/>
      <c r="Y3899" s="14" t="n"/>
      <c r="Z3899" s="14" t="n"/>
      <c r="AA3899" s="11" t="n"/>
      <c r="AB3899" s="14">
        <f>B3899&amp;"|"&amp;I3899</f>
        <v/>
      </c>
      <c r="AC3899">
        <f>IF($B3899="","","|"&amp;SUBSTITUTE(TRIM(SUBSTITUTE(SUBSTITUTE(SUBSTITUTE(SUBSTITUTE(SUBSTITUTE(SUBSTITUTE(SUBSTITUTE(SUBSTITUTE(SUBSTITUTE(SUBSTITUTE(SUBSTITUTE(SUBSTITUTE(SUBSTITUTE(SUBSTITUTE(TRIM($B3899&amp;""),CHAR(10)," "),CHAR(13)," "),"."," "),";"," "),","," "),"/"," "),"+"," "),"-"," "),"  "," "),"  "," "),"  "," "),"  "," "),"  "," "),"  "," "))," ","|")&amp;"|")</f>
        <v/>
      </c>
      <c r="AD3899">
        <f>TRIM($I3899&amp;"")</f>
        <v/>
      </c>
    </row>
    <row r="3900" ht="36" customHeight="1">
      <c r="A3900" s="9" t="n">
        <v>46220</v>
      </c>
      <c r="B3900" s="14" t="inlineStr">
        <is>
          <t>10257</t>
        </is>
      </c>
      <c r="C3900" s="14" t="inlineStr">
        <is>
          <t>M/C 0723 (VERMELHO)</t>
        </is>
      </c>
      <c r="D3900" s="14" t="inlineStr">
        <is>
          <t>32 TAPEÇARIA</t>
        </is>
      </c>
      <c r="E3900" s="14" t="n">
        <v>30001320</v>
      </c>
      <c r="F3900" s="14" t="inlineStr">
        <is>
          <t>ENCOSTO ESTOFADO BORD - CADEIRA MILÃO PÉ INTEIRO</t>
        </is>
      </c>
      <c r="G3900" s="14" t="inlineStr">
        <is>
          <t>32 TAPEÇARIA</t>
        </is>
      </c>
      <c r="H3900" s="14" t="inlineStr">
        <is>
          <t>32 TAPEÇARIA</t>
        </is>
      </c>
      <c r="I3900" s="9" t="inlineStr">
        <is>
          <t>32 TAPEÇARIA</t>
        </is>
      </c>
      <c r="J3900" s="9" t="n">
        <v>70</v>
      </c>
      <c r="K3900" s="14" t="n"/>
      <c r="L3900" s="14" t="n"/>
      <c r="M3900" s="14" t="n"/>
      <c r="N3900" s="14" t="n"/>
      <c r="O3900" s="14" t="n"/>
      <c r="P3900" s="14" t="n"/>
      <c r="Q3900" s="14" t="n"/>
      <c r="R3900" s="14" t="n"/>
      <c r="S3900" s="14" t="n"/>
      <c r="T3900" s="14" t="n"/>
      <c r="U3900" s="14" t="n"/>
      <c r="V3900" s="14" t="n"/>
      <c r="W3900" s="14" t="n"/>
      <c r="X3900" s="14" t="n"/>
      <c r="Y3900" s="14" t="n"/>
      <c r="Z3900" s="14" t="n"/>
      <c r="AA3900" s="11" t="n"/>
      <c r="AB3900" s="14">
        <f>B3900&amp;"|"&amp;I3900</f>
        <v/>
      </c>
      <c r="AC3900">
        <f>IF($B3900="","","|"&amp;SUBSTITUTE(TRIM(SUBSTITUTE(SUBSTITUTE(SUBSTITUTE(SUBSTITUTE(SUBSTITUTE(SUBSTITUTE(SUBSTITUTE(SUBSTITUTE(SUBSTITUTE(SUBSTITUTE(SUBSTITUTE(SUBSTITUTE(SUBSTITUTE(SUBSTITUTE(TRIM($B3900&amp;""),CHAR(10)," "),CHAR(13)," "),"."," "),";"," "),","," "),"/"," "),"+"," "),"-"," "),"  "," "),"  "," "),"  "," "),"  "," "),"  "," "),"  "," "))," ","|")&amp;"|")</f>
        <v/>
      </c>
      <c r="AD3900">
        <f>TRIM($I3900&amp;"")</f>
        <v/>
      </c>
    </row>
    <row r="3901" ht="36" customHeight="1">
      <c r="A3901" s="9" t="n">
        <v>46220</v>
      </c>
      <c r="B3901" s="14" t="inlineStr">
        <is>
          <t>10257</t>
        </is>
      </c>
      <c r="C3901" s="14" t="inlineStr">
        <is>
          <t>M/C 0723 (VERMELHO)</t>
        </is>
      </c>
      <c r="D3901" s="14" t="inlineStr">
        <is>
          <t>32 TAPEÇARIA</t>
        </is>
      </c>
      <c r="E3901" s="14" t="n">
        <v>30001412</v>
      </c>
      <c r="F3901" s="14" t="inlineStr">
        <is>
          <t>ENCOSTO ESTOFADO MENOR - CADEIRA PÉ INTEIRO</t>
        </is>
      </c>
      <c r="G3901" s="14" t="inlineStr">
        <is>
          <t>32 TAPEÇARIA</t>
        </is>
      </c>
      <c r="H3901" s="14" t="inlineStr">
        <is>
          <t>32 TAPEÇARIA</t>
        </is>
      </c>
      <c r="I3901" s="9" t="inlineStr">
        <is>
          <t>32 TAPEÇARIA</t>
        </is>
      </c>
      <c r="J3901" s="9" t="n">
        <v>284</v>
      </c>
      <c r="K3901" s="14" t="n"/>
      <c r="L3901" s="14" t="n"/>
      <c r="M3901" s="14" t="n"/>
      <c r="N3901" s="14" t="n"/>
      <c r="O3901" s="14" t="n"/>
      <c r="P3901" s="14" t="n"/>
      <c r="Q3901" s="14" t="n"/>
      <c r="R3901" s="14" t="n"/>
      <c r="S3901" s="14" t="n"/>
      <c r="T3901" s="14" t="n"/>
      <c r="U3901" s="14" t="n"/>
      <c r="V3901" s="14" t="n"/>
      <c r="W3901" s="14" t="n"/>
      <c r="X3901" s="14" t="n"/>
      <c r="Y3901" s="14" t="n"/>
      <c r="Z3901" s="14" t="n"/>
      <c r="AA3901" s="11" t="n"/>
      <c r="AB3901" s="14">
        <f>B3901&amp;"|"&amp;I3901</f>
        <v/>
      </c>
      <c r="AC3901">
        <f>IF($B3901="","","|"&amp;SUBSTITUTE(TRIM(SUBSTITUTE(SUBSTITUTE(SUBSTITUTE(SUBSTITUTE(SUBSTITUTE(SUBSTITUTE(SUBSTITUTE(SUBSTITUTE(SUBSTITUTE(SUBSTITUTE(SUBSTITUTE(SUBSTITUTE(SUBSTITUTE(SUBSTITUTE(TRIM($B3901&amp;""),CHAR(10)," "),CHAR(13)," "),"."," "),";"," "),","," "),"/"," "),"+"," "),"-"," "),"  "," "),"  "," "),"  "," "),"  "," "),"  "," "),"  "," "))," ","|")&amp;"|")</f>
        <v/>
      </c>
      <c r="AD3901">
        <f>TRIM($I3901&amp;"")</f>
        <v/>
      </c>
    </row>
    <row r="3902" ht="36" customHeight="1">
      <c r="A3902" s="9" t="n">
        <v>46220</v>
      </c>
      <c r="B3902" s="14" t="inlineStr">
        <is>
          <t>10257</t>
        </is>
      </c>
      <c r="C3902" s="14" t="inlineStr">
        <is>
          <t>M/C 0723 (VERMELHO)</t>
        </is>
      </c>
      <c r="D3902" s="14" t="inlineStr">
        <is>
          <t>32 TAPEÇARIA</t>
        </is>
      </c>
      <c r="E3902" s="14" t="n">
        <v>30003413</v>
      </c>
      <c r="F3902" s="14" t="inlineStr">
        <is>
          <t>ASSENTO ESTOFADO - CADEIRA DAKAR</t>
        </is>
      </c>
      <c r="G3902" s="14" t="inlineStr">
        <is>
          <t>32 TAPEÇARIA</t>
        </is>
      </c>
      <c r="H3902" s="14" t="inlineStr">
        <is>
          <t>32 TAPEÇARIA</t>
        </is>
      </c>
      <c r="I3902" s="9" t="inlineStr">
        <is>
          <t>32 TAPEÇARIA</t>
        </is>
      </c>
      <c r="J3902" s="9" t="n">
        <v>16</v>
      </c>
      <c r="K3902" s="14" t="n"/>
      <c r="L3902" s="14" t="n"/>
      <c r="M3902" s="14" t="n"/>
      <c r="N3902" s="14" t="n"/>
      <c r="O3902" s="14" t="n"/>
      <c r="P3902" s="14" t="n"/>
      <c r="Q3902" s="14" t="n"/>
      <c r="R3902" s="14" t="n"/>
      <c r="S3902" s="14" t="n"/>
      <c r="T3902" s="14" t="n"/>
      <c r="U3902" s="14" t="n"/>
      <c r="V3902" s="14" t="n"/>
      <c r="W3902" s="14" t="n"/>
      <c r="X3902" s="14" t="n"/>
      <c r="Y3902" s="14" t="n"/>
      <c r="Z3902" s="14" t="n"/>
      <c r="AA3902" s="11" t="n"/>
      <c r="AB3902" s="14">
        <f>B3902&amp;"|"&amp;I3902</f>
        <v/>
      </c>
      <c r="AC3902">
        <f>IF($B3902="","","|"&amp;SUBSTITUTE(TRIM(SUBSTITUTE(SUBSTITUTE(SUBSTITUTE(SUBSTITUTE(SUBSTITUTE(SUBSTITUTE(SUBSTITUTE(SUBSTITUTE(SUBSTITUTE(SUBSTITUTE(SUBSTITUTE(SUBSTITUTE(SUBSTITUTE(SUBSTITUTE(TRIM($B3902&amp;""),CHAR(10)," "),CHAR(13)," "),"."," "),";"," "),","," "),"/"," "),"+"," "),"-"," "),"  "," "),"  "," "),"  "," "),"  "," "),"  "," "),"  "," "))," ","|")&amp;"|")</f>
        <v/>
      </c>
      <c r="AD3902">
        <f>TRIM($I3902&amp;"")</f>
        <v/>
      </c>
    </row>
    <row r="3903" ht="36" customHeight="1">
      <c r="A3903" s="9" t="n">
        <v>46220</v>
      </c>
      <c r="B3903" s="14" t="inlineStr">
        <is>
          <t>10257</t>
        </is>
      </c>
      <c r="C3903" s="14" t="inlineStr">
        <is>
          <t>M/C 0723 (VERMELHO)</t>
        </is>
      </c>
      <c r="D3903" s="14" t="inlineStr">
        <is>
          <t>32 TAPEÇARIA</t>
        </is>
      </c>
      <c r="E3903" s="14" t="n">
        <v>30003920</v>
      </c>
      <c r="F3903" s="14" t="inlineStr">
        <is>
          <t>ENCOSTO ESTOFADO - CAD TRENTO</t>
        </is>
      </c>
      <c r="G3903" s="14" t="inlineStr">
        <is>
          <t>32 TAPEÇARIA</t>
        </is>
      </c>
      <c r="H3903" s="14" t="inlineStr">
        <is>
          <t>32 TAPEÇARIA</t>
        </is>
      </c>
      <c r="I3903" s="9" t="inlineStr">
        <is>
          <t>32 TAPEÇARIA</t>
        </is>
      </c>
      <c r="J3903" s="9" t="n">
        <v>16</v>
      </c>
      <c r="K3903" s="14" t="n"/>
      <c r="L3903" s="14" t="n"/>
      <c r="M3903" s="14" t="n"/>
      <c r="N3903" s="14" t="n"/>
      <c r="O3903" s="14" t="n"/>
      <c r="P3903" s="14" t="n"/>
      <c r="Q3903" s="14" t="n"/>
      <c r="R3903" s="14" t="n"/>
      <c r="S3903" s="14" t="n"/>
      <c r="T3903" s="14" t="n"/>
      <c r="U3903" s="14" t="n"/>
      <c r="V3903" s="14" t="n"/>
      <c r="W3903" s="14" t="n"/>
      <c r="X3903" s="14" t="n"/>
      <c r="Y3903" s="14" t="n"/>
      <c r="Z3903" s="14" t="n"/>
      <c r="AA3903" s="11" t="n"/>
      <c r="AB3903" s="14">
        <f>B3903&amp;"|"&amp;I3903</f>
        <v/>
      </c>
      <c r="AC3903">
        <f>IF($B3903="","","|"&amp;SUBSTITUTE(TRIM(SUBSTITUTE(SUBSTITUTE(SUBSTITUTE(SUBSTITUTE(SUBSTITUTE(SUBSTITUTE(SUBSTITUTE(SUBSTITUTE(SUBSTITUTE(SUBSTITUTE(SUBSTITUTE(SUBSTITUTE(SUBSTITUTE(SUBSTITUTE(TRIM($B3903&amp;""),CHAR(10)," "),CHAR(13)," "),"."," "),";"," "),","," "),"/"," "),"+"," "),"-"," "),"  "," "),"  "," "),"  "," "),"  "," "),"  "," "),"  "," "))," ","|")&amp;"|")</f>
        <v/>
      </c>
      <c r="AD3903">
        <f>TRIM($I3903&amp;"")</f>
        <v/>
      </c>
    </row>
    <row r="3904" ht="36" customHeight="1">
      <c r="A3904" s="9" t="n">
        <v>46220</v>
      </c>
      <c r="B3904" s="14" t="inlineStr">
        <is>
          <t>10257</t>
        </is>
      </c>
      <c r="C3904" s="14" t="inlineStr">
        <is>
          <t>M/C 0723 (VERMELHO)</t>
        </is>
      </c>
      <c r="D3904" s="14" t="inlineStr">
        <is>
          <t>32 TAPEÇARIA</t>
        </is>
      </c>
      <c r="E3904" s="14" t="n">
        <v>30004807</v>
      </c>
      <c r="F3904" s="14" t="inlineStr">
        <is>
          <t>ASSENTO ESTOFADO - CAD SANTIAGO</t>
        </is>
      </c>
      <c r="G3904" s="14" t="inlineStr">
        <is>
          <t>32 TAPEÇARIA</t>
        </is>
      </c>
      <c r="H3904" s="14" t="inlineStr">
        <is>
          <t>32 TAPEÇARIA</t>
        </is>
      </c>
      <c r="I3904" s="9" t="inlineStr">
        <is>
          <t>32 TAPEÇARIA</t>
        </is>
      </c>
      <c r="J3904" s="9" t="n">
        <v>386</v>
      </c>
      <c r="K3904" s="14" t="n"/>
      <c r="L3904" s="14" t="n"/>
      <c r="M3904" s="14" t="n"/>
      <c r="N3904" s="14" t="n">
        <v>46219</v>
      </c>
      <c r="O3904" s="14" t="n">
        <v>386</v>
      </c>
      <c r="P3904" s="14" t="n"/>
      <c r="Q3904" s="14" t="n"/>
      <c r="R3904" s="14" t="n"/>
      <c r="S3904" s="14" t="n"/>
      <c r="T3904" s="14">
        <f>IF(OR($J3904="",$O3904=""),"",$O3904/$J3904)</f>
        <v/>
      </c>
      <c r="U3904" s="14" t="inlineStr">
        <is>
          <t>Concluído</t>
        </is>
      </c>
      <c r="V3904" s="14" t="n"/>
      <c r="W3904" s="14" t="n"/>
      <c r="X3904" s="14" t="n"/>
      <c r="Y3904" s="14" t="n"/>
      <c r="Z3904" s="14" t="n"/>
      <c r="AA3904" s="11" t="n"/>
      <c r="AB3904" s="14">
        <f>B3904&amp;"|"&amp;I3904</f>
        <v/>
      </c>
      <c r="AC3904">
        <f>IF($B3904="","","|"&amp;SUBSTITUTE(TRIM(SUBSTITUTE(SUBSTITUTE(SUBSTITUTE(SUBSTITUTE(SUBSTITUTE(SUBSTITUTE(SUBSTITUTE(SUBSTITUTE(SUBSTITUTE(SUBSTITUTE(SUBSTITUTE(SUBSTITUTE(SUBSTITUTE(SUBSTITUTE(TRIM($B3904&amp;""),CHAR(10)," "),CHAR(13)," "),"."," "),";"," "),","," "),"/"," "),"+"," "),"-"," "),"  "," "),"  "," "),"  "," "),"  "," "),"  "," "),"  "," "))," ","|")&amp;"|")</f>
        <v/>
      </c>
      <c r="AD3904">
        <f>TRIM($I3904&amp;"")</f>
        <v/>
      </c>
    </row>
    <row r="3905" ht="36" customHeight="1">
      <c r="A3905" s="9" t="n">
        <v>46220</v>
      </c>
      <c r="B3905" s="14" t="inlineStr">
        <is>
          <t>10257</t>
        </is>
      </c>
      <c r="C3905" s="14" t="inlineStr">
        <is>
          <t>M/C 0723 (VERMELHO)</t>
        </is>
      </c>
      <c r="D3905" s="14" t="inlineStr">
        <is>
          <t>32 TAPEÇARIA</t>
        </is>
      </c>
      <c r="E3905" s="14" t="n">
        <v>30006106</v>
      </c>
      <c r="F3905" s="14" t="inlineStr">
        <is>
          <t>TELINHA ENCOSTO - CADEIRA SANTIAGO NEW</t>
        </is>
      </c>
      <c r="G3905" s="14" t="inlineStr">
        <is>
          <t>32 TAPEÇARIA</t>
        </is>
      </c>
      <c r="H3905" s="14" t="inlineStr">
        <is>
          <t>32 TAPEÇARIA</t>
        </is>
      </c>
      <c r="I3905" s="9" t="inlineStr">
        <is>
          <t>32 TAPEÇARIA</t>
        </is>
      </c>
      <c r="J3905" s="9" t="n">
        <v>386</v>
      </c>
      <c r="K3905" s="14" t="n"/>
      <c r="L3905" s="14" t="n"/>
      <c r="M3905" s="14" t="n"/>
      <c r="N3905" s="14" t="n"/>
      <c r="O3905" s="14" t="n"/>
      <c r="P3905" s="14" t="n"/>
      <c r="Q3905" s="14" t="n"/>
      <c r="R3905" s="14" t="n"/>
      <c r="S3905" s="14" t="n"/>
      <c r="T3905" s="14" t="n"/>
      <c r="U3905" s="14" t="n"/>
      <c r="V3905" s="14" t="n"/>
      <c r="W3905" s="14" t="n"/>
      <c r="X3905" s="14" t="n"/>
      <c r="Y3905" s="14" t="n"/>
      <c r="Z3905" s="14" t="n"/>
      <c r="AA3905" s="11" t="n"/>
      <c r="AB3905" s="14">
        <f>B3905&amp;"|"&amp;I3905</f>
        <v/>
      </c>
      <c r="AC3905">
        <f>IF($B3905="","","|"&amp;SUBSTITUTE(TRIM(SUBSTITUTE(SUBSTITUTE(SUBSTITUTE(SUBSTITUTE(SUBSTITUTE(SUBSTITUTE(SUBSTITUTE(SUBSTITUTE(SUBSTITUTE(SUBSTITUTE(SUBSTITUTE(SUBSTITUTE(SUBSTITUTE(SUBSTITUTE(TRIM($B3905&amp;""),CHAR(10)," "),CHAR(13)," "),"."," "),";"," "),","," "),"/"," "),"+"," "),"-"," "),"  "," "),"  "," "),"  "," "),"  "," "),"  "," "),"  "," "))," ","|")&amp;"|")</f>
        <v/>
      </c>
      <c r="AD3905">
        <f>TRIM($I3905&amp;"")</f>
        <v/>
      </c>
    </row>
    <row r="3906" ht="36" customHeight="1">
      <c r="A3906" s="9" t="n">
        <v>46220</v>
      </c>
      <c r="B3906" s="14" t="inlineStr">
        <is>
          <t>10257</t>
        </is>
      </c>
      <c r="C3906" s="14" t="inlineStr">
        <is>
          <t>M/C 0723 (VERMELHO)</t>
        </is>
      </c>
      <c r="D3906" s="14" t="inlineStr">
        <is>
          <t>32 TAPEÇARIA</t>
        </is>
      </c>
      <c r="E3906" s="14" t="n">
        <v>30006806</v>
      </c>
      <c r="F3906" s="14" t="inlineStr">
        <is>
          <t>ENCOSTO ESTOFADO - CADEIRA GENOVA</t>
        </is>
      </c>
      <c r="G3906" s="14" t="inlineStr">
        <is>
          <t>32 TAPEÇARIA</t>
        </is>
      </c>
      <c r="H3906" s="14" t="inlineStr">
        <is>
          <t>32 TAPEÇARIA</t>
        </is>
      </c>
      <c r="I3906" s="9" t="inlineStr">
        <is>
          <t>32 TAPEÇARIA</t>
        </is>
      </c>
      <c r="J3906" s="9" t="n">
        <v>12</v>
      </c>
      <c r="K3906" s="14" t="n"/>
      <c r="L3906" s="14" t="n"/>
      <c r="M3906" s="14" t="n"/>
      <c r="N3906" s="14" t="n"/>
      <c r="O3906" s="14" t="n"/>
      <c r="P3906" s="14" t="n"/>
      <c r="Q3906" s="14" t="n"/>
      <c r="R3906" s="14" t="n"/>
      <c r="S3906" s="14" t="n"/>
      <c r="T3906" s="14" t="n"/>
      <c r="U3906" s="14" t="n"/>
      <c r="V3906" s="14" t="n"/>
      <c r="W3906" s="14" t="n"/>
      <c r="X3906" s="14" t="n"/>
      <c r="Y3906" s="14" t="n"/>
      <c r="Z3906" s="14" t="n"/>
      <c r="AA3906" s="11" t="n"/>
      <c r="AB3906" s="14">
        <f>B3906&amp;"|"&amp;I3906</f>
        <v/>
      </c>
      <c r="AC3906">
        <f>IF($B3906="","","|"&amp;SUBSTITUTE(TRIM(SUBSTITUTE(SUBSTITUTE(SUBSTITUTE(SUBSTITUTE(SUBSTITUTE(SUBSTITUTE(SUBSTITUTE(SUBSTITUTE(SUBSTITUTE(SUBSTITUTE(SUBSTITUTE(SUBSTITUTE(SUBSTITUTE(SUBSTITUTE(TRIM($B3906&amp;""),CHAR(10)," "),CHAR(13)," "),"."," "),";"," "),","," "),"/"," "),"+"," "),"-"," "),"  "," "),"  "," "),"  "," "),"  "," "),"  "," "),"  "," "))," ","|")&amp;"|")</f>
        <v/>
      </c>
      <c r="AD3906">
        <f>TRIM($I3906&amp;"")</f>
        <v/>
      </c>
    </row>
    <row r="3907" ht="36" customHeight="1">
      <c r="A3907" s="9" t="n">
        <v>46218</v>
      </c>
      <c r="B3907" s="14" t="inlineStr">
        <is>
          <t>10257</t>
        </is>
      </c>
      <c r="C3907" s="14" t="inlineStr">
        <is>
          <t>M/C 0723 (VERMELHO)</t>
        </is>
      </c>
      <c r="D3907" s="14" t="inlineStr">
        <is>
          <t>11 USINAGEM</t>
        </is>
      </c>
      <c r="E3907" s="14" t="n">
        <v>30003404</v>
      </c>
      <c r="F3907" s="14" t="inlineStr">
        <is>
          <t>ASSENTO 430X403X09 MDP - CAD DAKAR</t>
        </is>
      </c>
      <c r="G3907" s="14" t="inlineStr">
        <is>
          <t>11 USINAGEM</t>
        </is>
      </c>
      <c r="H3907" s="14" t="inlineStr">
        <is>
          <t>11 USINAGEM</t>
        </is>
      </c>
      <c r="I3907" s="9" t="inlineStr">
        <is>
          <t>11 USINAGEM</t>
        </is>
      </c>
      <c r="J3907" s="9" t="n">
        <v>16</v>
      </c>
      <c r="K3907" s="14" t="n"/>
      <c r="L3907" s="14" t="n"/>
      <c r="M3907" s="14" t="n"/>
      <c r="N3907" s="14" t="n">
        <v>46217</v>
      </c>
      <c r="O3907" s="14" t="n">
        <v>16</v>
      </c>
      <c r="P3907" s="14" t="n"/>
      <c r="Q3907" s="14" t="n"/>
      <c r="R3907" s="14" t="n"/>
      <c r="S3907" s="14" t="n"/>
      <c r="T3907" s="14">
        <f>IF(OR($J3907="",$O3907=""),"",$O3907/$J3907)</f>
        <v/>
      </c>
      <c r="U3907" s="14" t="inlineStr">
        <is>
          <t>Concluído</t>
        </is>
      </c>
      <c r="V3907" s="14" t="n"/>
      <c r="W3907" s="14" t="n"/>
      <c r="X3907" s="14" t="n"/>
      <c r="Y3907" s="14" t="n"/>
      <c r="Z3907" s="14" t="n"/>
      <c r="AA3907" s="11" t="n"/>
      <c r="AB3907" s="14">
        <f>B3907&amp;"|"&amp;I3907</f>
        <v/>
      </c>
      <c r="AC3907">
        <f>IF($B3907="","","|"&amp;SUBSTITUTE(TRIM(SUBSTITUTE(SUBSTITUTE(SUBSTITUTE(SUBSTITUTE(SUBSTITUTE(SUBSTITUTE(SUBSTITUTE(SUBSTITUTE(SUBSTITUTE(SUBSTITUTE(SUBSTITUTE(SUBSTITUTE(SUBSTITUTE(SUBSTITUTE(TRIM($B3907&amp;""),CHAR(10)," "),CHAR(13)," "),"."," "),";"," "),","," "),"/"," "),"+"," "),"-"," "),"  "," "),"  "," "),"  "," "),"  "," "),"  "," "),"  "," "))," ","|")&amp;"|")</f>
        <v/>
      </c>
      <c r="AD3907">
        <f>TRIM($I3907&amp;"")</f>
        <v/>
      </c>
    </row>
    <row r="3908" ht="36" customHeight="1">
      <c r="A3908" s="9" t="n">
        <v>46218</v>
      </c>
      <c r="B3908" s="14" t="inlineStr">
        <is>
          <t>10257</t>
        </is>
      </c>
      <c r="C3908" s="14" t="inlineStr">
        <is>
          <t>M/C 0723 (VERMELHO)</t>
        </is>
      </c>
      <c r="D3908" s="14" t="inlineStr">
        <is>
          <t>11 USINAGEM</t>
        </is>
      </c>
      <c r="E3908" s="14" t="n">
        <v>30004805</v>
      </c>
      <c r="F3908" s="14" t="inlineStr">
        <is>
          <t>ASSENTO 440X425X09 MDP - CAD SANTIAGO</t>
        </is>
      </c>
      <c r="G3908" s="14" t="inlineStr">
        <is>
          <t>11 USINAGEM</t>
        </is>
      </c>
      <c r="H3908" s="14" t="inlineStr">
        <is>
          <t>11 USINAGEM</t>
        </is>
      </c>
      <c r="I3908" s="9" t="inlineStr">
        <is>
          <t>11 USINAGEM</t>
        </is>
      </c>
      <c r="J3908" s="9" t="n">
        <v>386</v>
      </c>
      <c r="K3908" s="14" t="n"/>
      <c r="L3908" s="14" t="n"/>
      <c r="M3908" s="14" t="n"/>
      <c r="N3908" s="14" t="n">
        <v>46216</v>
      </c>
      <c r="O3908" s="14" t="n">
        <v>386</v>
      </c>
      <c r="P3908" s="14" t="n"/>
      <c r="Q3908" s="14" t="n"/>
      <c r="R3908" s="14" t="n"/>
      <c r="S3908" s="14" t="n"/>
      <c r="T3908" s="14">
        <f>IF(OR($J3908="",$O3908=""),"",$O3908/$J3908)</f>
        <v/>
      </c>
      <c r="U3908" s="14" t="inlineStr">
        <is>
          <t>Concluído</t>
        </is>
      </c>
      <c r="V3908" s="14" t="n"/>
      <c r="W3908" s="14" t="n"/>
      <c r="X3908" s="14" t="n"/>
      <c r="Y3908" s="14" t="n"/>
      <c r="Z3908" s="14" t="n"/>
      <c r="AA3908" s="11" t="n"/>
      <c r="AB3908" s="14">
        <f>B3908&amp;"|"&amp;I3908</f>
        <v/>
      </c>
      <c r="AC3908">
        <f>IF($B3908="","","|"&amp;SUBSTITUTE(TRIM(SUBSTITUTE(SUBSTITUTE(SUBSTITUTE(SUBSTITUTE(SUBSTITUTE(SUBSTITUTE(SUBSTITUTE(SUBSTITUTE(SUBSTITUTE(SUBSTITUTE(SUBSTITUTE(SUBSTITUTE(SUBSTITUTE(SUBSTITUTE(TRIM($B3908&amp;""),CHAR(10)," "),CHAR(13)," "),"."," "),";"," "),","," "),"/"," "),"+"," "),"-"," "),"  "," "),"  "," "),"  "," "),"  "," "),"  "," "),"  "," "))," ","|")&amp;"|")</f>
        <v/>
      </c>
      <c r="AD3908">
        <f>TRIM($I3908&amp;"")</f>
        <v/>
      </c>
    </row>
    <row r="3909" ht="36" customHeight="1">
      <c r="A3909" s="9" t="n">
        <v>46218</v>
      </c>
      <c r="B3909" s="14" t="inlineStr">
        <is>
          <t>10257</t>
        </is>
      </c>
      <c r="C3909" s="14" t="inlineStr">
        <is>
          <t>M/C 0723 (VERMELHO)</t>
        </is>
      </c>
      <c r="D3909" s="14" t="inlineStr">
        <is>
          <t>11 USINAGEM</t>
        </is>
      </c>
      <c r="E3909" s="14" t="n">
        <v>20014005</v>
      </c>
      <c r="F3909" s="14" t="inlineStr">
        <is>
          <t>TAMPO 902X902X12 MDP - MESA DAKAR/MIAMI 0,90</t>
        </is>
      </c>
      <c r="G3909" s="14" t="inlineStr">
        <is>
          <t>11 USINAGEM</t>
        </is>
      </c>
      <c r="H3909" s="14" t="inlineStr">
        <is>
          <t>11 USINAGEM</t>
        </is>
      </c>
      <c r="I3909" s="9" t="inlineStr">
        <is>
          <t>11 USINAGEM</t>
        </is>
      </c>
      <c r="J3909" s="9" t="n">
        <v>1</v>
      </c>
      <c r="K3909" s="14" t="n"/>
      <c r="L3909" s="14" t="n"/>
      <c r="M3909" s="14" t="n"/>
      <c r="N3909" s="14" t="n">
        <v>46218</v>
      </c>
      <c r="O3909" s="14" t="n">
        <v>1</v>
      </c>
      <c r="P3909" s="14" t="n"/>
      <c r="Q3909" s="14" t="n"/>
      <c r="R3909" s="14" t="n"/>
      <c r="S3909" s="14" t="n"/>
      <c r="T3909" s="14">
        <f>IF(OR($J3909="",$O3909=""),"",$O3909/$J3909)</f>
        <v/>
      </c>
      <c r="U3909" s="14" t="inlineStr">
        <is>
          <t>Concluído</t>
        </is>
      </c>
      <c r="V3909" s="14" t="n"/>
      <c r="W3909" s="14" t="n"/>
      <c r="X3909" s="14" t="n"/>
      <c r="Y3909" s="14" t="n"/>
      <c r="Z3909" s="14" t="n"/>
      <c r="AA3909" s="11" t="n"/>
      <c r="AB3909" s="14">
        <f>B3909&amp;"|"&amp;I3909</f>
        <v/>
      </c>
      <c r="AC3909">
        <f>IF($B3909="","","|"&amp;SUBSTITUTE(TRIM(SUBSTITUTE(SUBSTITUTE(SUBSTITUTE(SUBSTITUTE(SUBSTITUTE(SUBSTITUTE(SUBSTITUTE(SUBSTITUTE(SUBSTITUTE(SUBSTITUTE(SUBSTITUTE(SUBSTITUTE(SUBSTITUTE(SUBSTITUTE(TRIM($B3909&amp;""),CHAR(10)," "),CHAR(13)," "),"."," "),";"," "),","," "),"/"," "),"+"," "),"-"," "),"  "," "),"  "," "),"  "," "),"  "," "),"  "," "),"  "," "))," ","|")&amp;"|")</f>
        <v/>
      </c>
      <c r="AD3909">
        <f>TRIM($I3909&amp;"")</f>
        <v/>
      </c>
    </row>
    <row r="3910" ht="36" customHeight="1">
      <c r="A3910" s="9" t="n">
        <v>46218</v>
      </c>
      <c r="B3910" s="14" t="inlineStr">
        <is>
          <t>10257</t>
        </is>
      </c>
      <c r="C3910" s="14" t="inlineStr">
        <is>
          <t>M/C 0723 (VERMELHO)</t>
        </is>
      </c>
      <c r="D3910" s="14" t="inlineStr">
        <is>
          <t>11 USINAGEM</t>
        </is>
      </c>
      <c r="E3910" s="14" t="n">
        <v>20014006</v>
      </c>
      <c r="F3910" s="14" t="inlineStr">
        <is>
          <t>ENGRO MAIOR 902X60X12 MDP - MESA DAKAR 0,90</t>
        </is>
      </c>
      <c r="G3910" s="14" t="inlineStr">
        <is>
          <t>11 USINAGEM</t>
        </is>
      </c>
      <c r="H3910" s="14" t="inlineStr">
        <is>
          <t>11 USINAGEM</t>
        </is>
      </c>
      <c r="I3910" s="9" t="inlineStr">
        <is>
          <t>11 USINAGEM</t>
        </is>
      </c>
      <c r="J3910" s="9" t="n">
        <v>6</v>
      </c>
      <c r="K3910" s="14" t="n"/>
      <c r="L3910" s="14" t="n"/>
      <c r="M3910" s="14" t="n"/>
      <c r="N3910" s="14" t="n">
        <v>46218</v>
      </c>
      <c r="O3910" s="14" t="n">
        <v>6</v>
      </c>
      <c r="P3910" s="14" t="n"/>
      <c r="Q3910" s="14" t="n"/>
      <c r="R3910" s="14" t="n"/>
      <c r="S3910" s="14" t="n"/>
      <c r="T3910" s="14">
        <f>IF(OR($J3910="",$O3910=""),"",$O3910/$J3910)</f>
        <v/>
      </c>
      <c r="U3910" s="14" t="inlineStr">
        <is>
          <t>Concluído</t>
        </is>
      </c>
      <c r="V3910" s="14" t="n"/>
      <c r="W3910" s="14" t="n"/>
      <c r="X3910" s="14" t="n"/>
      <c r="Y3910" s="14" t="n"/>
      <c r="Z3910" s="14" t="n"/>
      <c r="AA3910" s="11" t="n"/>
      <c r="AB3910" s="14">
        <f>B3910&amp;"|"&amp;I3910</f>
        <v/>
      </c>
      <c r="AC3910">
        <f>IF($B3910="","","|"&amp;SUBSTITUTE(TRIM(SUBSTITUTE(SUBSTITUTE(SUBSTITUTE(SUBSTITUTE(SUBSTITUTE(SUBSTITUTE(SUBSTITUTE(SUBSTITUTE(SUBSTITUTE(SUBSTITUTE(SUBSTITUTE(SUBSTITUTE(SUBSTITUTE(SUBSTITUTE(TRIM($B3910&amp;""),CHAR(10)," "),CHAR(13)," "),"."," "),";"," "),","," "),"/"," "),"+"," "),"-"," "),"  "," "),"  "," "),"  "," "),"  "," "),"  "," "),"  "," "))," ","|")&amp;"|")</f>
        <v/>
      </c>
      <c r="AD3910">
        <f>TRIM($I3910&amp;"")</f>
        <v/>
      </c>
    </row>
    <row r="3911" ht="36" customHeight="1">
      <c r="A3911" s="9" t="n">
        <v>46218</v>
      </c>
      <c r="B3911" s="14" t="inlineStr">
        <is>
          <t>10257</t>
        </is>
      </c>
      <c r="C3911" s="14" t="inlineStr">
        <is>
          <t>M/C 0723 (VERMELHO)</t>
        </is>
      </c>
      <c r="D3911" s="14" t="inlineStr">
        <is>
          <t>11 USINAGEM</t>
        </is>
      </c>
      <c r="E3911" s="14" t="n">
        <v>20014007</v>
      </c>
      <c r="F3911" s="14" t="inlineStr">
        <is>
          <t>ENGRO MENOR 782X60X12 MDP - MESA DAKAR 0,90</t>
        </is>
      </c>
      <c r="G3911" s="14" t="inlineStr">
        <is>
          <t>11 USINAGEM</t>
        </is>
      </c>
      <c r="H3911" s="14" t="inlineStr">
        <is>
          <t>11 USINAGEM</t>
        </is>
      </c>
      <c r="I3911" s="9" t="inlineStr">
        <is>
          <t>11 USINAGEM</t>
        </is>
      </c>
      <c r="J3911" s="9" t="n">
        <v>6</v>
      </c>
      <c r="K3911" s="14" t="n"/>
      <c r="L3911" s="14" t="n"/>
      <c r="M3911" s="14" t="n"/>
      <c r="N3911" s="14" t="n">
        <v>46218</v>
      </c>
      <c r="O3911" s="14" t="n">
        <v>6</v>
      </c>
      <c r="P3911" s="14" t="n"/>
      <c r="Q3911" s="14" t="n"/>
      <c r="R3911" s="14" t="n"/>
      <c r="S3911" s="14" t="n"/>
      <c r="T3911" s="14">
        <f>IF(OR($J3911="",$O3911=""),"",$O3911/$J3911)</f>
        <v/>
      </c>
      <c r="U3911" s="14" t="inlineStr">
        <is>
          <t>Concluído</t>
        </is>
      </c>
      <c r="V3911" s="14" t="n"/>
      <c r="W3911" s="14" t="n"/>
      <c r="X3911" s="14" t="n"/>
      <c r="Y3911" s="14" t="n"/>
      <c r="Z3911" s="14" t="n"/>
      <c r="AA3911" s="11" t="n"/>
      <c r="AB3911" s="14">
        <f>B3911&amp;"|"&amp;I3911</f>
        <v/>
      </c>
      <c r="AC3911">
        <f>IF($B3911="","","|"&amp;SUBSTITUTE(TRIM(SUBSTITUTE(SUBSTITUTE(SUBSTITUTE(SUBSTITUTE(SUBSTITUTE(SUBSTITUTE(SUBSTITUTE(SUBSTITUTE(SUBSTITUTE(SUBSTITUTE(SUBSTITUTE(SUBSTITUTE(SUBSTITUTE(SUBSTITUTE(TRIM($B3911&amp;""),CHAR(10)," "),CHAR(13)," "),"."," "),";"," "),","," "),"/"," "),"+"," "),"-"," "),"  "," "),"  "," "),"  "," "),"  "," "),"  "," "),"  "," "))," ","|")&amp;"|")</f>
        <v/>
      </c>
      <c r="AD3911">
        <f>TRIM($I3911&amp;"")</f>
        <v/>
      </c>
    </row>
    <row r="3912" ht="36" customHeight="1">
      <c r="A3912" s="9" t="n">
        <v>46218</v>
      </c>
      <c r="B3912" s="14" t="inlineStr">
        <is>
          <t>10257</t>
        </is>
      </c>
      <c r="C3912" s="14" t="inlineStr">
        <is>
          <t>M/C 0723 (VERMELHO)</t>
        </is>
      </c>
      <c r="D3912" s="14" t="inlineStr">
        <is>
          <t>11 USINAGEM</t>
        </is>
      </c>
      <c r="E3912" s="14" t="n">
        <v>20014107</v>
      </c>
      <c r="F3912" s="14" t="inlineStr">
        <is>
          <t>ENGRO MENOR 802X60X12 MDP - MESA DAKAR</t>
        </is>
      </c>
      <c r="G3912" s="14" t="inlineStr">
        <is>
          <t>11 USINAGEM</t>
        </is>
      </c>
      <c r="H3912" s="14" t="inlineStr">
        <is>
          <t>11 USINAGEM</t>
        </is>
      </c>
      <c r="I3912" s="9" t="inlineStr">
        <is>
          <t>11 USINAGEM</t>
        </is>
      </c>
      <c r="J3912" s="9" t="n">
        <v>140</v>
      </c>
      <c r="K3912" s="14" t="n"/>
      <c r="L3912" s="14" t="n"/>
      <c r="M3912" s="14" t="n"/>
      <c r="N3912" s="14" t="n">
        <v>46218</v>
      </c>
      <c r="O3912" s="14" t="n">
        <v>140</v>
      </c>
      <c r="P3912" s="14" t="n"/>
      <c r="Q3912" s="14" t="n"/>
      <c r="R3912" s="14" t="n"/>
      <c r="S3912" s="14" t="n"/>
      <c r="T3912" s="14">
        <f>IF(OR($J3912="",$O3912=""),"",$O3912/$J3912)</f>
        <v/>
      </c>
      <c r="U3912" s="14" t="inlineStr">
        <is>
          <t>Concluído</t>
        </is>
      </c>
      <c r="V3912" s="14" t="n"/>
      <c r="W3912" s="14" t="n"/>
      <c r="X3912" s="14" t="n"/>
      <c r="Y3912" s="14" t="n"/>
      <c r="Z3912" s="14" t="n"/>
      <c r="AA3912" s="11" t="n"/>
      <c r="AB3912" s="14">
        <f>B3912&amp;"|"&amp;I3912</f>
        <v/>
      </c>
      <c r="AC3912">
        <f>IF($B3912="","","|"&amp;SUBSTITUTE(TRIM(SUBSTITUTE(SUBSTITUTE(SUBSTITUTE(SUBSTITUTE(SUBSTITUTE(SUBSTITUTE(SUBSTITUTE(SUBSTITUTE(SUBSTITUTE(SUBSTITUTE(SUBSTITUTE(SUBSTITUTE(SUBSTITUTE(SUBSTITUTE(TRIM($B3912&amp;""),CHAR(10)," "),CHAR(13)," "),"."," "),";"," "),","," "),"/"," "),"+"," "),"-"," "),"  "," "),"  "," "),"  "," "),"  "," "),"  "," "),"  "," "))," ","|")&amp;"|")</f>
        <v/>
      </c>
      <c r="AD3912">
        <f>TRIM($I3912&amp;"")</f>
        <v/>
      </c>
    </row>
    <row r="3913" ht="36" customHeight="1">
      <c r="A3913" s="9" t="n">
        <v>46218</v>
      </c>
      <c r="B3913" s="14" t="inlineStr">
        <is>
          <t>10257</t>
        </is>
      </c>
      <c r="C3913" s="14" t="inlineStr">
        <is>
          <t>M/C 0723 (VERMELHO)</t>
        </is>
      </c>
      <c r="D3913" s="14" t="inlineStr">
        <is>
          <t>11 USINAGEM</t>
        </is>
      </c>
      <c r="E3913" s="14" t="n">
        <v>20014205</v>
      </c>
      <c r="F3913" s="14" t="inlineStr">
        <is>
          <t>(1) TAMPO 1602X802X12 MDP - MESA DAKAR/MIAMI 1,60</t>
        </is>
      </c>
      <c r="G3913" s="14" t="inlineStr">
        <is>
          <t>11 USINAGEM</t>
        </is>
      </c>
      <c r="H3913" s="14" t="inlineStr">
        <is>
          <t>11 USINAGEM</t>
        </is>
      </c>
      <c r="I3913" s="9" t="inlineStr">
        <is>
          <t>11 USINAGEM</t>
        </is>
      </c>
      <c r="J3913" s="9" t="n">
        <v>30</v>
      </c>
      <c r="K3913" s="14" t="n"/>
      <c r="L3913" s="14" t="n"/>
      <c r="M3913" s="14" t="n"/>
      <c r="N3913" s="14" t="n">
        <v>46218</v>
      </c>
      <c r="O3913" s="14" t="n">
        <v>30</v>
      </c>
      <c r="P3913" s="14" t="n"/>
      <c r="Q3913" s="14" t="n"/>
      <c r="R3913" s="14" t="n"/>
      <c r="S3913" s="14" t="n"/>
      <c r="T3913" s="14">
        <f>IF(OR($J3913="",$O3913=""),"",$O3913/$J3913)</f>
        <v/>
      </c>
      <c r="U3913" s="14" t="inlineStr">
        <is>
          <t>Concluído</t>
        </is>
      </c>
      <c r="V3913" s="14" t="n"/>
      <c r="W3913" s="14" t="n"/>
      <c r="X3913" s="14" t="n"/>
      <c r="Y3913" s="14" t="n"/>
      <c r="Z3913" s="14" t="n"/>
      <c r="AA3913" s="11" t="n"/>
      <c r="AB3913" s="14">
        <f>B3913&amp;"|"&amp;I3913</f>
        <v/>
      </c>
      <c r="AC3913">
        <f>IF($B3913="","","|"&amp;SUBSTITUTE(TRIM(SUBSTITUTE(SUBSTITUTE(SUBSTITUTE(SUBSTITUTE(SUBSTITUTE(SUBSTITUTE(SUBSTITUTE(SUBSTITUTE(SUBSTITUTE(SUBSTITUTE(SUBSTITUTE(SUBSTITUTE(SUBSTITUTE(SUBSTITUTE(TRIM($B3913&amp;""),CHAR(10)," "),CHAR(13)," "),"."," "),";"," "),","," "),"/"," "),"+"," "),"-"," "),"  "," "),"  "," "),"  "," "),"  "," "),"  "," "),"  "," "))," ","|")&amp;"|")</f>
        <v/>
      </c>
      <c r="AD3913">
        <f>TRIM($I3913&amp;"")</f>
        <v/>
      </c>
    </row>
    <row r="3914" ht="36" customHeight="1">
      <c r="A3914" s="9" t="n">
        <v>46218</v>
      </c>
      <c r="B3914" s="14" t="inlineStr">
        <is>
          <t>10257</t>
        </is>
      </c>
      <c r="C3914" s="14" t="inlineStr">
        <is>
          <t>M/C 0723 (VERMELHO)</t>
        </is>
      </c>
      <c r="D3914" s="14" t="inlineStr">
        <is>
          <t>11 USINAGEM</t>
        </is>
      </c>
      <c r="E3914" s="14" t="n">
        <v>20014206</v>
      </c>
      <c r="F3914" s="14" t="inlineStr">
        <is>
          <t>ENGRO MAIOR 1481X60X12 MDP - MESA DAKAR 1,36</t>
        </is>
      </c>
      <c r="G3914" s="14" t="inlineStr">
        <is>
          <t>11 USINAGEM</t>
        </is>
      </c>
      <c r="H3914" s="14" t="inlineStr">
        <is>
          <t>11 USINAGEM</t>
        </is>
      </c>
      <c r="I3914" s="9" t="inlineStr">
        <is>
          <t>11 USINAGEM</t>
        </is>
      </c>
      <c r="J3914" s="9" t="n">
        <v>60</v>
      </c>
      <c r="K3914" s="14" t="n"/>
      <c r="L3914" s="14" t="n"/>
      <c r="M3914" s="14" t="n"/>
      <c r="N3914" s="14" t="n">
        <v>46219</v>
      </c>
      <c r="O3914" s="14" t="n">
        <v>60</v>
      </c>
      <c r="P3914" s="14" t="n"/>
      <c r="Q3914" s="14" t="n"/>
      <c r="R3914" s="14" t="n"/>
      <c r="S3914" s="14" t="n"/>
      <c r="T3914" s="14">
        <f>IF(OR($J3914="",$O3914=""),"",$O3914/$J3914)</f>
        <v/>
      </c>
      <c r="U3914" s="14" t="inlineStr">
        <is>
          <t>Concluído</t>
        </is>
      </c>
      <c r="V3914" s="14" t="n"/>
      <c r="W3914" s="14" t="n"/>
      <c r="X3914" s="14" t="n"/>
      <c r="Y3914" s="14" t="n"/>
      <c r="Z3914" s="14" t="n"/>
      <c r="AA3914" s="11" t="n"/>
      <c r="AB3914" s="14">
        <f>B3914&amp;"|"&amp;I3914</f>
        <v/>
      </c>
      <c r="AC3914">
        <f>IF($B3914="","","|"&amp;SUBSTITUTE(TRIM(SUBSTITUTE(SUBSTITUTE(SUBSTITUTE(SUBSTITUTE(SUBSTITUTE(SUBSTITUTE(SUBSTITUTE(SUBSTITUTE(SUBSTITUTE(SUBSTITUTE(SUBSTITUTE(SUBSTITUTE(SUBSTITUTE(SUBSTITUTE(TRIM($B3914&amp;""),CHAR(10)," "),CHAR(13)," "),"."," "),";"," "),","," "),"/"," "),"+"," "),"-"," "),"  "," "),"  "," "),"  "," "),"  "," "),"  "," "),"  "," "))," ","|")&amp;"|")</f>
        <v/>
      </c>
      <c r="AD3914">
        <f>TRIM($I3914&amp;"")</f>
        <v/>
      </c>
    </row>
    <row r="3915" ht="36" customHeight="1">
      <c r="A3915" s="9" t="n">
        <v>46218</v>
      </c>
      <c r="B3915" s="14" t="inlineStr">
        <is>
          <t>10257</t>
        </is>
      </c>
      <c r="C3915" s="14" t="inlineStr">
        <is>
          <t>M/C 0723 (VERMELHO)</t>
        </is>
      </c>
      <c r="D3915" s="14" t="inlineStr">
        <is>
          <t>11 USINAGEM</t>
        </is>
      </c>
      <c r="E3915" s="14" t="n">
        <v>20014305</v>
      </c>
      <c r="F3915" s="14" t="inlineStr">
        <is>
          <t>(1) TAMPO 1202X802X12 MDP - MESA DAKAR/MIAMI 1,20</t>
        </is>
      </c>
      <c r="G3915" s="14" t="inlineStr">
        <is>
          <t>11 USINAGEM</t>
        </is>
      </c>
      <c r="H3915" s="14" t="inlineStr">
        <is>
          <t>11 USINAGEM</t>
        </is>
      </c>
      <c r="I3915" s="9" t="inlineStr">
        <is>
          <t>11 USINAGEM</t>
        </is>
      </c>
      <c r="J3915" s="9" t="n">
        <v>40</v>
      </c>
      <c r="K3915" s="14" t="n"/>
      <c r="L3915" s="14" t="n"/>
      <c r="M3915" s="14" t="n"/>
      <c r="N3915" s="14" t="n">
        <v>46217</v>
      </c>
      <c r="O3915" s="14" t="n">
        <v>40</v>
      </c>
      <c r="P3915" s="14" t="n"/>
      <c r="Q3915" s="14" t="n"/>
      <c r="R3915" s="14" t="n"/>
      <c r="S3915" s="14" t="n"/>
      <c r="T3915" s="14">
        <f>IF(OR($J3915="",$O3915=""),"",$O3915/$J3915)</f>
        <v/>
      </c>
      <c r="U3915" s="14" t="inlineStr">
        <is>
          <t>Concluído</t>
        </is>
      </c>
      <c r="V3915" s="14" t="n"/>
      <c r="W3915" s="14" t="n"/>
      <c r="X3915" s="14" t="n"/>
      <c r="Y3915" s="14" t="n"/>
      <c r="Z3915" s="14" t="n"/>
      <c r="AA3915" s="11" t="n"/>
      <c r="AB3915" s="14">
        <f>B3915&amp;"|"&amp;I3915</f>
        <v/>
      </c>
      <c r="AC3915">
        <f>IF($B3915="","","|"&amp;SUBSTITUTE(TRIM(SUBSTITUTE(SUBSTITUTE(SUBSTITUTE(SUBSTITUTE(SUBSTITUTE(SUBSTITUTE(SUBSTITUTE(SUBSTITUTE(SUBSTITUTE(SUBSTITUTE(SUBSTITUTE(SUBSTITUTE(SUBSTITUTE(SUBSTITUTE(TRIM($B3915&amp;""),CHAR(10)," "),CHAR(13)," "),"."," "),";"," "),","," "),"/"," "),"+"," "),"-"," "),"  "," "),"  "," "),"  "," "),"  "," "),"  "," "),"  "," "))," ","|")&amp;"|")</f>
        <v/>
      </c>
      <c r="AD3915">
        <f>TRIM($I3915&amp;"")</f>
        <v/>
      </c>
    </row>
    <row r="3916" ht="36" customHeight="1">
      <c r="A3916" s="9" t="n">
        <v>46218</v>
      </c>
      <c r="B3916" s="14" t="inlineStr">
        <is>
          <t>10257</t>
        </is>
      </c>
      <c r="C3916" s="14" t="inlineStr">
        <is>
          <t>M/C 0723 (VERMELHO)</t>
        </is>
      </c>
      <c r="D3916" s="14" t="inlineStr">
        <is>
          <t>11 USINAGEM</t>
        </is>
      </c>
      <c r="E3916" s="14" t="n">
        <v>20014306</v>
      </c>
      <c r="F3916" s="14" t="inlineStr">
        <is>
          <t>ENGRO MAIOR 1080X60X12 MDP - MESA DAKAR 1,20</t>
        </is>
      </c>
      <c r="G3916" s="14" t="inlineStr">
        <is>
          <t>11 USINAGEM</t>
        </is>
      </c>
      <c r="H3916" s="14" t="inlineStr">
        <is>
          <t>11 USINAGEM</t>
        </is>
      </c>
      <c r="I3916" s="9" t="inlineStr">
        <is>
          <t>11 USINAGEM</t>
        </is>
      </c>
      <c r="J3916" s="9" t="n">
        <v>80</v>
      </c>
      <c r="K3916" s="14" t="n"/>
      <c r="L3916" s="14" t="n"/>
      <c r="M3916" s="14" t="n"/>
      <c r="N3916" s="14" t="n">
        <v>46217</v>
      </c>
      <c r="O3916" s="14" t="n">
        <v>80</v>
      </c>
      <c r="P3916" s="14" t="n"/>
      <c r="Q3916" s="14" t="n"/>
      <c r="R3916" s="14" t="n"/>
      <c r="S3916" s="14" t="n"/>
      <c r="T3916" s="14">
        <f>IF(OR($J3916="",$O3916=""),"",$O3916/$J3916)</f>
        <v/>
      </c>
      <c r="U3916" s="14" t="inlineStr">
        <is>
          <t>Concluído</t>
        </is>
      </c>
      <c r="V3916" s="14" t="n"/>
      <c r="W3916" s="14" t="n"/>
      <c r="X3916" s="14" t="n"/>
      <c r="Y3916" s="14" t="n"/>
      <c r="Z3916" s="14" t="n"/>
      <c r="AA3916" s="11" t="n"/>
      <c r="AB3916" s="14">
        <f>B3916&amp;"|"&amp;I3916</f>
        <v/>
      </c>
      <c r="AC3916">
        <f>IF($B3916="","","|"&amp;SUBSTITUTE(TRIM(SUBSTITUTE(SUBSTITUTE(SUBSTITUTE(SUBSTITUTE(SUBSTITUTE(SUBSTITUTE(SUBSTITUTE(SUBSTITUTE(SUBSTITUTE(SUBSTITUTE(SUBSTITUTE(SUBSTITUTE(SUBSTITUTE(SUBSTITUTE(TRIM($B3916&amp;""),CHAR(10)," "),CHAR(13)," "),"."," "),";"," "),","," "),"/"," "),"+"," "),"-"," "),"  "," "),"  "," "),"  "," "),"  "," "),"  "," "),"  "," "))," ","|")&amp;"|")</f>
        <v/>
      </c>
      <c r="AD3916">
        <f>TRIM($I3916&amp;"")</f>
        <v/>
      </c>
    </row>
    <row r="3917" ht="36" customHeight="1">
      <c r="A3917" s="9" t="n">
        <v>46218</v>
      </c>
      <c r="B3917" s="14" t="inlineStr">
        <is>
          <t>10257</t>
        </is>
      </c>
      <c r="C3917" s="14" t="inlineStr">
        <is>
          <t>M/C 0723 (VERMELHO)</t>
        </is>
      </c>
      <c r="D3917" s="14" t="inlineStr">
        <is>
          <t>11 USINAGEM</t>
        </is>
      </c>
      <c r="E3917" s="14" t="n">
        <v>30083502</v>
      </c>
      <c r="F3917" s="14" t="inlineStr">
        <is>
          <t>(2) LAT BASE EXTERNA 780X455X12 MDP-MESA TRENTO</t>
        </is>
      </c>
      <c r="G3917" s="14" t="inlineStr">
        <is>
          <t>11 USINAGEM</t>
        </is>
      </c>
      <c r="H3917" s="14" t="inlineStr">
        <is>
          <t>11 USINAGEM</t>
        </is>
      </c>
      <c r="I3917" s="9" t="inlineStr">
        <is>
          <t>11 USINAGEM</t>
        </is>
      </c>
      <c r="J3917" s="9" t="n">
        <v>4</v>
      </c>
      <c r="K3917" s="14" t="n"/>
      <c r="L3917" s="14" t="n"/>
      <c r="M3917" s="14" t="n"/>
      <c r="N3917" s="14" t="n">
        <v>46218</v>
      </c>
      <c r="O3917" s="14" t="n">
        <v>4</v>
      </c>
      <c r="P3917" s="14" t="n"/>
      <c r="Q3917" s="14" t="n"/>
      <c r="R3917" s="14" t="n"/>
      <c r="S3917" s="14" t="n"/>
      <c r="T3917" s="14">
        <f>IF(OR($J3917="",$O3917=""),"",$O3917/$J3917)</f>
        <v/>
      </c>
      <c r="U3917" s="14" t="inlineStr">
        <is>
          <t>Concluído</t>
        </is>
      </c>
      <c r="V3917" s="14" t="n"/>
      <c r="W3917" s="14" t="n"/>
      <c r="X3917" s="14" t="n"/>
      <c r="Y3917" s="14" t="n"/>
      <c r="Z3917" s="14" t="n"/>
      <c r="AA3917" s="11" t="n"/>
      <c r="AB3917" s="14">
        <f>B3917&amp;"|"&amp;I3917</f>
        <v/>
      </c>
      <c r="AC3917">
        <f>IF($B3917="","","|"&amp;SUBSTITUTE(TRIM(SUBSTITUTE(SUBSTITUTE(SUBSTITUTE(SUBSTITUTE(SUBSTITUTE(SUBSTITUTE(SUBSTITUTE(SUBSTITUTE(SUBSTITUTE(SUBSTITUTE(SUBSTITUTE(SUBSTITUTE(SUBSTITUTE(SUBSTITUTE(TRIM($B3917&amp;""),CHAR(10)," "),CHAR(13)," "),"."," "),";"," "),","," "),"/"," "),"+"," "),"-"," "),"  "," "),"  "," "),"  "," "),"  "," "),"  "," "),"  "," "))," ","|")&amp;"|")</f>
        <v/>
      </c>
      <c r="AD3917">
        <f>TRIM($I3917&amp;"")</f>
        <v/>
      </c>
    </row>
    <row r="3918" ht="36" customHeight="1">
      <c r="A3918" s="9" t="n">
        <v>46218</v>
      </c>
      <c r="B3918" s="14" t="inlineStr">
        <is>
          <t>10257</t>
        </is>
      </c>
      <c r="C3918" s="14" t="inlineStr">
        <is>
          <t>M/C 0723 (VERMELHO)</t>
        </is>
      </c>
      <c r="D3918" s="14" t="inlineStr">
        <is>
          <t>11 USINAGEM</t>
        </is>
      </c>
      <c r="E3918" s="14" t="n">
        <v>20017010</v>
      </c>
      <c r="F3918" s="14" t="inlineStr">
        <is>
          <t>TAMPO 902X902X15 MDP - MESA TRENTO 0,90</t>
        </is>
      </c>
      <c r="G3918" s="14" t="inlineStr">
        <is>
          <t>11 USINAGEM</t>
        </is>
      </c>
      <c r="H3918" s="14" t="inlineStr">
        <is>
          <t>11 USINAGEM</t>
        </is>
      </c>
      <c r="I3918" s="9" t="inlineStr">
        <is>
          <t>11 USINAGEM</t>
        </is>
      </c>
      <c r="J3918" s="9" t="n">
        <v>2</v>
      </c>
      <c r="K3918" s="14" t="n"/>
      <c r="L3918" s="14" t="n"/>
      <c r="M3918" s="14" t="n"/>
      <c r="N3918" s="14" t="n">
        <v>46218</v>
      </c>
      <c r="O3918" s="14" t="n">
        <v>2</v>
      </c>
      <c r="P3918" s="14" t="n"/>
      <c r="Q3918" s="14" t="n"/>
      <c r="R3918" s="14" t="n"/>
      <c r="S3918" s="14" t="n"/>
      <c r="T3918" s="14">
        <f>IF(OR($J3918="",$O3918=""),"",$O3918/$J3918)</f>
        <v/>
      </c>
      <c r="U3918" s="14" t="inlineStr">
        <is>
          <t>Concluído</t>
        </is>
      </c>
      <c r="V3918" s="14" t="n"/>
      <c r="W3918" s="14" t="n"/>
      <c r="X3918" s="14" t="n"/>
      <c r="Y3918" s="14" t="n"/>
      <c r="Z3918" s="14" t="n"/>
      <c r="AA3918" s="11" t="n"/>
      <c r="AB3918" s="14">
        <f>B3918&amp;"|"&amp;I3918</f>
        <v/>
      </c>
      <c r="AC3918">
        <f>IF($B3918="","","|"&amp;SUBSTITUTE(TRIM(SUBSTITUTE(SUBSTITUTE(SUBSTITUTE(SUBSTITUTE(SUBSTITUTE(SUBSTITUTE(SUBSTITUTE(SUBSTITUTE(SUBSTITUTE(SUBSTITUTE(SUBSTITUTE(SUBSTITUTE(SUBSTITUTE(SUBSTITUTE(TRIM($B3918&amp;""),CHAR(10)," "),CHAR(13)," "),"."," "),";"," "),","," "),"/"," "),"+"," "),"-"," "),"  "," "),"  "," "),"  "," "),"  "," "),"  "," "),"  "," "))," ","|")&amp;"|")</f>
        <v/>
      </c>
      <c r="AD3918">
        <f>TRIM($I3918&amp;"")</f>
        <v/>
      </c>
    </row>
    <row r="3919" ht="36" customHeight="1">
      <c r="A3919" s="9" t="n">
        <v>46218</v>
      </c>
      <c r="B3919" s="14" t="inlineStr">
        <is>
          <t>10257</t>
        </is>
      </c>
      <c r="C3919" s="14" t="inlineStr">
        <is>
          <t>M/C 0723 (VERMELHO)</t>
        </is>
      </c>
      <c r="D3919" s="14" t="inlineStr">
        <is>
          <t>11 USINAGEM</t>
        </is>
      </c>
      <c r="E3919" s="14" t="n">
        <v>30080004</v>
      </c>
      <c r="F3919" s="14" t="inlineStr">
        <is>
          <t>(6)TRAV. MAIOR 1320X65 (135)X15 MDP-AMST.1,36X1,36</t>
        </is>
      </c>
      <c r="G3919" s="14" t="inlineStr">
        <is>
          <t>11 USINAGEM</t>
        </is>
      </c>
      <c r="H3919" s="14" t="inlineStr">
        <is>
          <t>11 USINAGEM</t>
        </is>
      </c>
      <c r="I3919" s="9" t="inlineStr">
        <is>
          <t>11 USINAGEM</t>
        </is>
      </c>
      <c r="J3919" s="9" t="n">
        <v>20</v>
      </c>
      <c r="K3919" s="14" t="n"/>
      <c r="L3919" s="14" t="n"/>
      <c r="M3919" s="14" t="n"/>
      <c r="N3919" s="14" t="n">
        <v>46218</v>
      </c>
      <c r="O3919" s="14" t="n">
        <v>20</v>
      </c>
      <c r="P3919" s="14" t="n"/>
      <c r="Q3919" s="14" t="n"/>
      <c r="R3919" s="14" t="n"/>
      <c r="S3919" s="14" t="n"/>
      <c r="T3919" s="14">
        <f>IF(OR($J3919="",$O3919=""),"",$O3919/$J3919)</f>
        <v/>
      </c>
      <c r="U3919" s="14" t="inlineStr">
        <is>
          <t>Concluído</t>
        </is>
      </c>
      <c r="V3919" s="14" t="n"/>
      <c r="W3919" s="14" t="n"/>
      <c r="X3919" s="14" t="n"/>
      <c r="Y3919" s="14" t="n"/>
      <c r="Z3919" s="14" t="n"/>
      <c r="AA3919" s="11" t="n"/>
      <c r="AB3919" s="14">
        <f>B3919&amp;"|"&amp;I3919</f>
        <v/>
      </c>
      <c r="AC3919">
        <f>IF($B3919="","","|"&amp;SUBSTITUTE(TRIM(SUBSTITUTE(SUBSTITUTE(SUBSTITUTE(SUBSTITUTE(SUBSTITUTE(SUBSTITUTE(SUBSTITUTE(SUBSTITUTE(SUBSTITUTE(SUBSTITUTE(SUBSTITUTE(SUBSTITUTE(SUBSTITUTE(SUBSTITUTE(TRIM($B3919&amp;""),CHAR(10)," "),CHAR(13)," "),"."," "),";"," "),","," "),"/"," "),"+"," "),"-"," "),"  "," "),"  "," "),"  "," "),"  "," "),"  "," "),"  "," "))," ","|")&amp;"|")</f>
        <v/>
      </c>
      <c r="AD3919">
        <f>TRIM($I3919&amp;"")</f>
        <v/>
      </c>
    </row>
    <row r="3920" ht="36" customHeight="1">
      <c r="A3920" s="9" t="n">
        <v>46218</v>
      </c>
      <c r="B3920" s="14" t="inlineStr">
        <is>
          <t>10257</t>
        </is>
      </c>
      <c r="C3920" s="14" t="inlineStr">
        <is>
          <t>M/C 0723 (VERMELHO)</t>
        </is>
      </c>
      <c r="D3920" s="14" t="inlineStr">
        <is>
          <t>11 USINAGEM</t>
        </is>
      </c>
      <c r="E3920" s="14" t="n">
        <v>30083002</v>
      </c>
      <c r="F3920" s="14" t="inlineStr">
        <is>
          <t>(4) LAT BAS INTERNA 780X455X15 MDP-MES TRENTO 0,90</t>
        </is>
      </c>
      <c r="G3920" s="14" t="inlineStr">
        <is>
          <t>11 USINAGEM</t>
        </is>
      </c>
      <c r="H3920" s="14" t="inlineStr">
        <is>
          <t>11 USINAGEM</t>
        </is>
      </c>
      <c r="I3920" s="9" t="inlineStr">
        <is>
          <t>11 USINAGEM</t>
        </is>
      </c>
      <c r="J3920" s="9" t="n">
        <v>4</v>
      </c>
      <c r="K3920" s="14" t="n"/>
      <c r="L3920" s="14" t="n"/>
      <c r="M3920" s="14" t="n"/>
      <c r="N3920" s="14" t="n">
        <v>46219</v>
      </c>
      <c r="O3920" s="14" t="n">
        <v>4</v>
      </c>
      <c r="P3920" s="14" t="n"/>
      <c r="Q3920" s="14" t="n"/>
      <c r="R3920" s="14" t="n"/>
      <c r="S3920" s="14" t="n"/>
      <c r="T3920" s="14">
        <f>IF(OR($J3920="",$O3920=""),"",$O3920/$J3920)</f>
        <v/>
      </c>
      <c r="U3920" s="14" t="inlineStr">
        <is>
          <t>Concluído</t>
        </is>
      </c>
      <c r="V3920" s="14" t="n"/>
      <c r="W3920" s="14" t="n"/>
      <c r="X3920" s="14" t="n"/>
      <c r="Y3920" s="14" t="n"/>
      <c r="Z3920" s="14" t="n"/>
      <c r="AA3920" s="11" t="n"/>
      <c r="AB3920" s="14">
        <f>B3920&amp;"|"&amp;I3920</f>
        <v/>
      </c>
      <c r="AC3920">
        <f>IF($B3920="","","|"&amp;SUBSTITUTE(TRIM(SUBSTITUTE(SUBSTITUTE(SUBSTITUTE(SUBSTITUTE(SUBSTITUTE(SUBSTITUTE(SUBSTITUTE(SUBSTITUTE(SUBSTITUTE(SUBSTITUTE(SUBSTITUTE(SUBSTITUTE(SUBSTITUTE(SUBSTITUTE(TRIM($B3920&amp;""),CHAR(10)," "),CHAR(13)," "),"."," "),";"," "),","," "),"/"," "),"+"," "),"-"," "),"  "," "),"  "," "),"  "," "),"  "," "),"  "," "),"  "," "))," ","|")&amp;"|")</f>
        <v/>
      </c>
      <c r="AD3920">
        <f>TRIM($I3920&amp;"")</f>
        <v/>
      </c>
    </row>
    <row r="3921" ht="36" customHeight="1">
      <c r="A3921" s="9" t="n">
        <v>46218</v>
      </c>
      <c r="B3921" s="14" t="inlineStr">
        <is>
          <t>10257</t>
        </is>
      </c>
      <c r="C3921" s="14" t="inlineStr">
        <is>
          <t>M/C 0723 (VERMELHO)</t>
        </is>
      </c>
      <c r="D3921" s="14" t="inlineStr">
        <is>
          <t>11 USINAGEM</t>
        </is>
      </c>
      <c r="E3921" s="14" t="n">
        <v>20019002</v>
      </c>
      <c r="F3921" s="14" t="inlineStr">
        <is>
          <t>FUNDO RIPADO 751X446X12 MDF - MESA SANTIAGO</t>
        </is>
      </c>
      <c r="G3921" s="14" t="inlineStr">
        <is>
          <t>11 USINAGEM</t>
        </is>
      </c>
      <c r="H3921" s="14" t="inlineStr">
        <is>
          <t>11 USINAGEM</t>
        </is>
      </c>
      <c r="I3921" s="9" t="inlineStr">
        <is>
          <t>11 USINAGEM</t>
        </is>
      </c>
      <c r="J3921" s="9" t="n">
        <v>48</v>
      </c>
      <c r="K3921" s="14" t="n"/>
      <c r="L3921" s="14" t="n"/>
      <c r="M3921" s="14" t="n"/>
      <c r="N3921" s="14" t="n">
        <v>46219</v>
      </c>
      <c r="O3921" s="14" t="n">
        <v>48</v>
      </c>
      <c r="P3921" s="14" t="n"/>
      <c r="Q3921" s="14" t="n"/>
      <c r="R3921" s="14" t="n"/>
      <c r="S3921" s="14" t="n"/>
      <c r="T3921" s="14">
        <f>IF(OR($J3921="",$O3921=""),"",$O3921/$J3921)</f>
        <v/>
      </c>
      <c r="U3921" s="14" t="inlineStr">
        <is>
          <t>Concluído</t>
        </is>
      </c>
      <c r="V3921" s="14" t="n"/>
      <c r="W3921" s="14" t="n"/>
      <c r="X3921" s="14" t="n"/>
      <c r="Y3921" s="14" t="n"/>
      <c r="Z3921" s="14" t="n"/>
      <c r="AA3921" s="11" t="n"/>
      <c r="AB3921" s="14">
        <f>B3921&amp;"|"&amp;I3921</f>
        <v/>
      </c>
      <c r="AC3921">
        <f>IF($B3921="","","|"&amp;SUBSTITUTE(TRIM(SUBSTITUTE(SUBSTITUTE(SUBSTITUTE(SUBSTITUTE(SUBSTITUTE(SUBSTITUTE(SUBSTITUTE(SUBSTITUTE(SUBSTITUTE(SUBSTITUTE(SUBSTITUTE(SUBSTITUTE(SUBSTITUTE(SUBSTITUTE(TRIM($B3921&amp;""),CHAR(10)," "),CHAR(13)," "),"."," "),";"," "),","," "),"/"," "),"+"," "),"-"," "),"  "," "),"  "," "),"  "," "),"  "," "),"  "," "),"  "," "))," ","|")&amp;"|")</f>
        <v/>
      </c>
      <c r="AD3921">
        <f>TRIM($I3921&amp;"")</f>
        <v/>
      </c>
    </row>
    <row r="3922" ht="36" customHeight="1">
      <c r="A3922" s="9" t="n">
        <v>46218</v>
      </c>
      <c r="B3922" s="14" t="inlineStr">
        <is>
          <t>10257</t>
        </is>
      </c>
      <c r="C3922" s="14" t="inlineStr">
        <is>
          <t>M/C 0723 (VERMELHO)</t>
        </is>
      </c>
      <c r="D3922" s="14" t="inlineStr">
        <is>
          <t>11 USINAGEM</t>
        </is>
      </c>
      <c r="E3922" s="14" t="n">
        <v>20019005</v>
      </c>
      <c r="F3922" s="14" t="inlineStr">
        <is>
          <t>RIPA 751X70X12 MDF - MESA SANTIAGO</t>
        </is>
      </c>
      <c r="G3922" s="14" t="inlineStr">
        <is>
          <t>11 USINAGEM</t>
        </is>
      </c>
      <c r="H3922" s="14" t="inlineStr">
        <is>
          <t>11 USINAGEM</t>
        </is>
      </c>
      <c r="I3922" s="9" t="inlineStr">
        <is>
          <t>11 USINAGEM</t>
        </is>
      </c>
      <c r="J3922" s="9" t="n">
        <v>348</v>
      </c>
      <c r="K3922" s="14" t="n"/>
      <c r="L3922" s="14" t="n"/>
      <c r="M3922" s="14" t="n"/>
      <c r="N3922" s="14" t="n">
        <v>46218</v>
      </c>
      <c r="O3922" s="14" t="n">
        <v>348</v>
      </c>
      <c r="P3922" s="14" t="n"/>
      <c r="Q3922" s="14" t="n"/>
      <c r="R3922" s="14" t="n"/>
      <c r="S3922" s="14" t="n"/>
      <c r="T3922" s="14">
        <f>IF(OR($J3922="",$O3922=""),"",$O3922/$J3922)</f>
        <v/>
      </c>
      <c r="U3922" s="14" t="inlineStr">
        <is>
          <t>Concluído</t>
        </is>
      </c>
      <c r="V3922" s="14" t="n"/>
      <c r="W3922" s="14" t="n"/>
      <c r="X3922" s="14" t="n"/>
      <c r="Y3922" s="14" t="n"/>
      <c r="Z3922" s="14" t="n"/>
      <c r="AA3922" s="11" t="n"/>
      <c r="AB3922" s="14">
        <f>B3922&amp;"|"&amp;I3922</f>
        <v/>
      </c>
      <c r="AC3922">
        <f>IF($B3922="","","|"&amp;SUBSTITUTE(TRIM(SUBSTITUTE(SUBSTITUTE(SUBSTITUTE(SUBSTITUTE(SUBSTITUTE(SUBSTITUTE(SUBSTITUTE(SUBSTITUTE(SUBSTITUTE(SUBSTITUTE(SUBSTITUTE(SUBSTITUTE(SUBSTITUTE(SUBSTITUTE(TRIM($B3922&amp;""),CHAR(10)," "),CHAR(13)," "),"."," "),";"," "),","," "),"/"," "),"+"," "),"-"," "),"  "," "),"  "," "),"  "," "),"  "," "),"  "," "),"  "," "))," ","|")&amp;"|")</f>
        <v/>
      </c>
      <c r="AD3922">
        <f>TRIM($I3922&amp;"")</f>
        <v/>
      </c>
    </row>
    <row r="3923" ht="36" customHeight="1">
      <c r="A3923" s="9" t="n">
        <v>46218</v>
      </c>
      <c r="B3923" s="14" t="inlineStr">
        <is>
          <t>10257</t>
        </is>
      </c>
      <c r="C3923" s="14" t="inlineStr">
        <is>
          <t>M/C 0723 (VERMELHO)</t>
        </is>
      </c>
      <c r="D3923" s="14" t="inlineStr">
        <is>
          <t>11 USINAGEM</t>
        </is>
      </c>
      <c r="E3923" s="14" t="n">
        <v>20019602</v>
      </c>
      <c r="F3923" s="14" t="inlineStr">
        <is>
          <t>FUNDO RIPADO 751X546X12 MDF - MESA SANTIAGO 1,36</t>
        </is>
      </c>
      <c r="G3923" s="14" t="inlineStr">
        <is>
          <t>11 USINAGEM</t>
        </is>
      </c>
      <c r="H3923" s="14" t="inlineStr">
        <is>
          <t>11 USINAGEM</t>
        </is>
      </c>
      <c r="I3923" s="9" t="inlineStr">
        <is>
          <t>11 USINAGEM</t>
        </is>
      </c>
      <c r="J3923" s="9" t="n">
        <v>18</v>
      </c>
      <c r="K3923" s="14" t="n"/>
      <c r="L3923" s="14" t="n"/>
      <c r="M3923" s="14" t="n"/>
      <c r="N3923" s="14" t="n">
        <v>46217</v>
      </c>
      <c r="O3923" s="14" t="n">
        <v>18</v>
      </c>
      <c r="P3923" s="14" t="n"/>
      <c r="Q3923" s="14" t="n"/>
      <c r="R3923" s="14" t="n"/>
      <c r="S3923" s="14" t="n"/>
      <c r="T3923" s="14">
        <f>IF(OR($J3923="",$O3923=""),"",$O3923/$J3923)</f>
        <v/>
      </c>
      <c r="U3923" s="14" t="inlineStr">
        <is>
          <t>Concluído</t>
        </is>
      </c>
      <c r="V3923" s="14" t="n"/>
      <c r="W3923" s="14" t="n"/>
      <c r="X3923" s="14" t="n"/>
      <c r="Y3923" s="14" t="n"/>
      <c r="Z3923" s="14" t="n"/>
      <c r="AA3923" s="11" t="n"/>
      <c r="AB3923" s="14">
        <f>B3923&amp;"|"&amp;I3923</f>
        <v/>
      </c>
      <c r="AC3923">
        <f>IF($B3923="","","|"&amp;SUBSTITUTE(TRIM(SUBSTITUTE(SUBSTITUTE(SUBSTITUTE(SUBSTITUTE(SUBSTITUTE(SUBSTITUTE(SUBSTITUTE(SUBSTITUTE(SUBSTITUTE(SUBSTITUTE(SUBSTITUTE(SUBSTITUTE(SUBSTITUTE(SUBSTITUTE(TRIM($B3923&amp;""),CHAR(10)," "),CHAR(13)," "),"."," "),";"," "),","," "),"/"," "),"+"," "),"-"," "),"  "," "),"  "," "),"  "," "),"  "," "),"  "," "),"  "," "))," ","|")&amp;"|")</f>
        <v/>
      </c>
      <c r="AD3923">
        <f>TRIM($I3923&amp;"")</f>
        <v/>
      </c>
    </row>
    <row r="3924" ht="36" customHeight="1">
      <c r="A3924" s="9" t="n">
        <v>46218</v>
      </c>
      <c r="B3924" s="14" t="inlineStr">
        <is>
          <t>10257</t>
        </is>
      </c>
      <c r="C3924" s="14" t="inlineStr">
        <is>
          <t>M/C 0723 (VERMELHO)</t>
        </is>
      </c>
      <c r="D3924" s="14" t="inlineStr">
        <is>
          <t>11 USINAGEM</t>
        </is>
      </c>
      <c r="E3924" s="14" t="n">
        <v>20020002</v>
      </c>
      <c r="F3924" s="14" t="inlineStr">
        <is>
          <t>(2) FECHAMENTO I 1090X295X12 MDF - BASE DUBAI</t>
        </is>
      </c>
      <c r="G3924" s="14" t="inlineStr">
        <is>
          <t>11 USINAGEM</t>
        </is>
      </c>
      <c r="H3924" s="14" t="inlineStr">
        <is>
          <t>11 USINAGEM</t>
        </is>
      </c>
      <c r="I3924" s="9" t="inlineStr">
        <is>
          <t>11 USINAGEM</t>
        </is>
      </c>
      <c r="J3924" s="9" t="n">
        <v>12</v>
      </c>
      <c r="K3924" s="14" t="n"/>
      <c r="L3924" s="14" t="n"/>
      <c r="M3924" s="14" t="n"/>
      <c r="N3924" s="14" t="n">
        <v>46217</v>
      </c>
      <c r="O3924" s="14" t="n">
        <v>12</v>
      </c>
      <c r="P3924" s="14" t="n"/>
      <c r="Q3924" s="14" t="n"/>
      <c r="R3924" s="14" t="n"/>
      <c r="S3924" s="14" t="n"/>
      <c r="T3924" s="14">
        <f>IF(OR($J3924="",$O3924=""),"",$O3924/$J3924)</f>
        <v/>
      </c>
      <c r="U3924" s="14" t="inlineStr">
        <is>
          <t>Concluído</t>
        </is>
      </c>
      <c r="V3924" s="14" t="n"/>
      <c r="W3924" s="14" t="n"/>
      <c r="X3924" s="14" t="n"/>
      <c r="Y3924" s="14" t="n"/>
      <c r="Z3924" s="14" t="n"/>
      <c r="AA3924" s="11" t="n"/>
      <c r="AB3924" s="14">
        <f>B3924&amp;"|"&amp;I3924</f>
        <v/>
      </c>
      <c r="AC3924">
        <f>IF($B3924="","","|"&amp;SUBSTITUTE(TRIM(SUBSTITUTE(SUBSTITUTE(SUBSTITUTE(SUBSTITUTE(SUBSTITUTE(SUBSTITUTE(SUBSTITUTE(SUBSTITUTE(SUBSTITUTE(SUBSTITUTE(SUBSTITUTE(SUBSTITUTE(SUBSTITUTE(SUBSTITUTE(TRIM($B3924&amp;""),CHAR(10)," "),CHAR(13)," "),"."," "),";"," "),","," "),"/"," "),"+"," "),"-"," "),"  "," "),"  "," "),"  "," "),"  "," "),"  "," "),"  "," "))," ","|")&amp;"|")</f>
        <v/>
      </c>
      <c r="AD3924">
        <f>TRIM($I3924&amp;"")</f>
        <v/>
      </c>
    </row>
    <row r="3925" ht="36" customHeight="1">
      <c r="A3925" s="9" t="n">
        <v>46218</v>
      </c>
      <c r="B3925" s="14" t="inlineStr">
        <is>
          <t>10257</t>
        </is>
      </c>
      <c r="C3925" s="14" t="inlineStr">
        <is>
          <t>M/C 0723 (VERMELHO)</t>
        </is>
      </c>
      <c r="D3925" s="14" t="inlineStr">
        <is>
          <t>11 USINAGEM</t>
        </is>
      </c>
      <c r="E3925" s="14" t="n">
        <v>20020003</v>
      </c>
      <c r="F3925" s="14" t="inlineStr">
        <is>
          <t>(3) FECHAMENTO II 600X295X12 MDF - BASE DUBAI</t>
        </is>
      </c>
      <c r="G3925" s="14" t="inlineStr">
        <is>
          <t>11 USINAGEM</t>
        </is>
      </c>
      <c r="H3925" s="14" t="inlineStr">
        <is>
          <t>11 USINAGEM</t>
        </is>
      </c>
      <c r="I3925" s="9" t="inlineStr">
        <is>
          <t>11 USINAGEM</t>
        </is>
      </c>
      <c r="J3925" s="9" t="n">
        <v>12</v>
      </c>
      <c r="K3925" s="14" t="n"/>
      <c r="L3925" s="14" t="n"/>
      <c r="M3925" s="14" t="n"/>
      <c r="N3925" s="14" t="n">
        <v>46217</v>
      </c>
      <c r="O3925" s="14" t="n">
        <v>12</v>
      </c>
      <c r="P3925" s="14" t="n"/>
      <c r="Q3925" s="14" t="n"/>
      <c r="R3925" s="14" t="n"/>
      <c r="S3925" s="14" t="n"/>
      <c r="T3925" s="14">
        <f>IF(OR($J3925="",$O3925=""),"",$O3925/$J3925)</f>
        <v/>
      </c>
      <c r="U3925" s="14" t="inlineStr">
        <is>
          <t>Concluído</t>
        </is>
      </c>
      <c r="V3925" s="14" t="n"/>
      <c r="W3925" s="14" t="n"/>
      <c r="X3925" s="14" t="n"/>
      <c r="Y3925" s="14" t="n"/>
      <c r="Z3925" s="14" t="n"/>
      <c r="AA3925" s="11" t="n"/>
      <c r="AB3925" s="14">
        <f>B3925&amp;"|"&amp;I3925</f>
        <v/>
      </c>
      <c r="AC3925">
        <f>IF($B3925="","","|"&amp;SUBSTITUTE(TRIM(SUBSTITUTE(SUBSTITUTE(SUBSTITUTE(SUBSTITUTE(SUBSTITUTE(SUBSTITUTE(SUBSTITUTE(SUBSTITUTE(SUBSTITUTE(SUBSTITUTE(SUBSTITUTE(SUBSTITUTE(SUBSTITUTE(SUBSTITUTE(TRIM($B3925&amp;""),CHAR(10)," "),CHAR(13)," "),"."," "),";"," "),","," "),"/"," "),"+"," "),"-"," "),"  "," "),"  "," "),"  "," "),"  "," "),"  "," "),"  "," "))," ","|")&amp;"|")</f>
        <v/>
      </c>
      <c r="AD3925">
        <f>TRIM($I3925&amp;"")</f>
        <v/>
      </c>
    </row>
    <row r="3926" ht="36" customHeight="1">
      <c r="A3926" s="9" t="n">
        <v>46218</v>
      </c>
      <c r="B3926" s="14" t="inlineStr">
        <is>
          <t>10257</t>
        </is>
      </c>
      <c r="C3926" s="14" t="inlineStr">
        <is>
          <t>M/C 0723 (VERMELHO)</t>
        </is>
      </c>
      <c r="D3926" s="14" t="inlineStr">
        <is>
          <t>11 USINAGEM</t>
        </is>
      </c>
      <c r="E3926" s="14" t="n">
        <v>20020004</v>
      </c>
      <c r="F3926" s="14" t="inlineStr">
        <is>
          <t>(4) FECHAMENTO III 545X327X12 MDF - BASE DUBAI</t>
        </is>
      </c>
      <c r="G3926" s="14" t="inlineStr">
        <is>
          <t>11 USINAGEM</t>
        </is>
      </c>
      <c r="H3926" s="14" t="inlineStr">
        <is>
          <t>11 USINAGEM</t>
        </is>
      </c>
      <c r="I3926" s="9" t="inlineStr">
        <is>
          <t>11 USINAGEM</t>
        </is>
      </c>
      <c r="J3926" s="9" t="n">
        <v>24</v>
      </c>
      <c r="K3926" s="14" t="n"/>
      <c r="L3926" s="14" t="n"/>
      <c r="M3926" s="14" t="n"/>
      <c r="N3926" s="14" t="n">
        <v>46217</v>
      </c>
      <c r="O3926" s="14" t="n">
        <v>24</v>
      </c>
      <c r="P3926" s="14" t="n"/>
      <c r="Q3926" s="14" t="n"/>
      <c r="R3926" s="14" t="n"/>
      <c r="S3926" s="14" t="n"/>
      <c r="T3926" s="14">
        <f>IF(OR($J3926="",$O3926=""),"",$O3926/$J3926)</f>
        <v/>
      </c>
      <c r="U3926" s="14" t="inlineStr">
        <is>
          <t>Concluído</t>
        </is>
      </c>
      <c r="V3926" s="14" t="n"/>
      <c r="W3926" s="14" t="n"/>
      <c r="X3926" s="14" t="n"/>
      <c r="Y3926" s="14" t="n"/>
      <c r="Z3926" s="14" t="n"/>
      <c r="AA3926" s="11" t="n"/>
      <c r="AB3926" s="14">
        <f>B3926&amp;"|"&amp;I3926</f>
        <v/>
      </c>
      <c r="AC3926">
        <f>IF($B3926="","","|"&amp;SUBSTITUTE(TRIM(SUBSTITUTE(SUBSTITUTE(SUBSTITUTE(SUBSTITUTE(SUBSTITUTE(SUBSTITUTE(SUBSTITUTE(SUBSTITUTE(SUBSTITUTE(SUBSTITUTE(SUBSTITUTE(SUBSTITUTE(SUBSTITUTE(SUBSTITUTE(TRIM($B3926&amp;""),CHAR(10)," "),CHAR(13)," "),"."," "),";"," "),","," "),"/"," "),"+"," "),"-"," "),"  "," "),"  "," "),"  "," "),"  "," "),"  "," "),"  "," "))," ","|")&amp;"|")</f>
        <v/>
      </c>
      <c r="AD3926">
        <f>TRIM($I3926&amp;"")</f>
        <v/>
      </c>
    </row>
    <row r="3927" ht="36" customHeight="1">
      <c r="A3927" s="9" t="n">
        <v>46218</v>
      </c>
      <c r="B3927" s="14" t="inlineStr">
        <is>
          <t>10257</t>
        </is>
      </c>
      <c r="C3927" s="14" t="inlineStr">
        <is>
          <t>M/C 0723 (VERMELHO)</t>
        </is>
      </c>
      <c r="D3927" s="14" t="inlineStr">
        <is>
          <t>11 USINAGEM</t>
        </is>
      </c>
      <c r="E3927" s="14" t="n">
        <v>20020005</v>
      </c>
      <c r="F3927" s="14" t="inlineStr">
        <is>
          <t>(5) FECHAMENTO IV 453X327X12 MDF - BASE DUBAI</t>
        </is>
      </c>
      <c r="G3927" s="14" t="inlineStr">
        <is>
          <t>11 USINAGEM</t>
        </is>
      </c>
      <c r="H3927" s="14" t="inlineStr">
        <is>
          <t>11 USINAGEM</t>
        </is>
      </c>
      <c r="I3927" s="9" t="inlineStr">
        <is>
          <t>11 USINAGEM</t>
        </is>
      </c>
      <c r="J3927" s="9" t="n">
        <v>12</v>
      </c>
      <c r="K3927" s="14" t="n"/>
      <c r="L3927" s="14" t="n"/>
      <c r="M3927" s="14" t="n"/>
      <c r="N3927" s="14" t="n">
        <v>46217</v>
      </c>
      <c r="O3927" s="14" t="n">
        <v>12</v>
      </c>
      <c r="P3927" s="14" t="n"/>
      <c r="Q3927" s="14" t="n"/>
      <c r="R3927" s="14" t="n"/>
      <c r="S3927" s="14" t="n"/>
      <c r="T3927" s="14">
        <f>IF(OR($J3927="",$O3927=""),"",$O3927/$J3927)</f>
        <v/>
      </c>
      <c r="U3927" s="14" t="inlineStr">
        <is>
          <t>Concluído</t>
        </is>
      </c>
      <c r="V3927" s="14" t="n"/>
      <c r="W3927" s="14" t="n"/>
      <c r="X3927" s="14" t="n"/>
      <c r="Y3927" s="14" t="n"/>
      <c r="Z3927" s="14" t="n"/>
      <c r="AA3927" s="11" t="n"/>
      <c r="AB3927" s="14">
        <f>B3927&amp;"|"&amp;I3927</f>
        <v/>
      </c>
      <c r="AC3927">
        <f>IF($B3927="","","|"&amp;SUBSTITUTE(TRIM(SUBSTITUTE(SUBSTITUTE(SUBSTITUTE(SUBSTITUTE(SUBSTITUTE(SUBSTITUTE(SUBSTITUTE(SUBSTITUTE(SUBSTITUTE(SUBSTITUTE(SUBSTITUTE(SUBSTITUTE(SUBSTITUTE(SUBSTITUTE(TRIM($B3927&amp;""),CHAR(10)," "),CHAR(13)," "),"."," "),";"," "),","," "),"/"," "),"+"," "),"-"," "),"  "," "),"  "," "),"  "," "),"  "," "),"  "," "),"  "," "))," ","|")&amp;"|")</f>
        <v/>
      </c>
      <c r="AD3927">
        <f>TRIM($I3927&amp;"")</f>
        <v/>
      </c>
    </row>
    <row r="3928" ht="36" customHeight="1">
      <c r="A3928" s="9" t="n">
        <v>46218</v>
      </c>
      <c r="B3928" s="14" t="inlineStr">
        <is>
          <t>10257</t>
        </is>
      </c>
      <c r="C3928" s="14" t="inlineStr">
        <is>
          <t>M/C 0723 (VERMELHO)</t>
        </is>
      </c>
      <c r="D3928" s="14" t="inlineStr">
        <is>
          <t>11 USINAGEM</t>
        </is>
      </c>
      <c r="E3928" s="14" t="n">
        <v>20013102</v>
      </c>
      <c r="F3928" s="14" t="inlineStr">
        <is>
          <t>(10)PE MAIOR 760X100 (170) X15 MDF-MIAMI 1,37X0,80</t>
        </is>
      </c>
      <c r="G3928" s="14" t="inlineStr">
        <is>
          <t>11 USINAGEM</t>
        </is>
      </c>
      <c r="H3928" s="14" t="inlineStr">
        <is>
          <t>11 USINAGEM</t>
        </is>
      </c>
      <c r="I3928" s="9" t="inlineStr">
        <is>
          <t>11 USINAGEM</t>
        </is>
      </c>
      <c r="J3928" s="9" t="n">
        <v>284</v>
      </c>
      <c r="K3928" s="14" t="n"/>
      <c r="L3928" s="14" t="n"/>
      <c r="M3928" s="14" t="n"/>
      <c r="N3928" s="14" t="n">
        <v>46217</v>
      </c>
      <c r="O3928" s="14" t="n">
        <v>284</v>
      </c>
      <c r="P3928" s="14" t="n"/>
      <c r="Q3928" s="14" t="n"/>
      <c r="R3928" s="14" t="n"/>
      <c r="S3928" s="14" t="n"/>
      <c r="T3928" s="14">
        <f>IF(OR($J3928="",$O3928=""),"",$O3928/$J3928)</f>
        <v/>
      </c>
      <c r="U3928" s="14" t="inlineStr">
        <is>
          <t>Concluído</t>
        </is>
      </c>
      <c r="V3928" s="14" t="n"/>
      <c r="W3928" s="14" t="n"/>
      <c r="X3928" s="14" t="n"/>
      <c r="Y3928" s="14" t="n"/>
      <c r="Z3928" s="14" t="n"/>
      <c r="AA3928" s="11" t="n"/>
      <c r="AB3928" s="14">
        <f>B3928&amp;"|"&amp;I3928</f>
        <v/>
      </c>
      <c r="AC3928">
        <f>IF($B3928="","","|"&amp;SUBSTITUTE(TRIM(SUBSTITUTE(SUBSTITUTE(SUBSTITUTE(SUBSTITUTE(SUBSTITUTE(SUBSTITUTE(SUBSTITUTE(SUBSTITUTE(SUBSTITUTE(SUBSTITUTE(SUBSTITUTE(SUBSTITUTE(SUBSTITUTE(SUBSTITUTE(TRIM($B3928&amp;""),CHAR(10)," "),CHAR(13)," "),"."," "),";"," "),","," "),"/"," "),"+"," "),"-"," "),"  "," "),"  "," "),"  "," "),"  "," "),"  "," "),"  "," "))," ","|")&amp;"|")</f>
        <v/>
      </c>
      <c r="AD3928">
        <f>TRIM($I3928&amp;"")</f>
        <v/>
      </c>
    </row>
    <row r="3929" ht="36" customHeight="1">
      <c r="A3929" s="9" t="n">
        <v>46218</v>
      </c>
      <c r="B3929" s="14" t="inlineStr">
        <is>
          <t>10257</t>
        </is>
      </c>
      <c r="C3929" s="14" t="inlineStr">
        <is>
          <t>M/C 0723 (VERMELHO)</t>
        </is>
      </c>
      <c r="D3929" s="14" t="inlineStr">
        <is>
          <t>11 USINAGEM</t>
        </is>
      </c>
      <c r="E3929" s="14" t="n">
        <v>20013103</v>
      </c>
      <c r="F3929" s="14" t="inlineStr">
        <is>
          <t>(4) PE MENOR 760X85 (135) X15 MDF-MIAMI 1,37X0,80</t>
        </is>
      </c>
      <c r="G3929" s="14" t="inlineStr">
        <is>
          <t>11 USINAGEM</t>
        </is>
      </c>
      <c r="H3929" s="14" t="inlineStr">
        <is>
          <t>11 USINAGEM</t>
        </is>
      </c>
      <c r="I3929" s="9" t="inlineStr">
        <is>
          <t>11 USINAGEM</t>
        </is>
      </c>
      <c r="J3929" s="9" t="n">
        <v>284</v>
      </c>
      <c r="K3929" s="14" t="n"/>
      <c r="L3929" s="14" t="n"/>
      <c r="M3929" s="14" t="n"/>
      <c r="N3929" s="14" t="n">
        <v>46217</v>
      </c>
      <c r="O3929" s="14" t="n">
        <v>284</v>
      </c>
      <c r="P3929" s="14" t="n"/>
      <c r="Q3929" s="14" t="n"/>
      <c r="R3929" s="14" t="n"/>
      <c r="S3929" s="14" t="n"/>
      <c r="T3929" s="14">
        <f>IF(OR($J3929="",$O3929=""),"",$O3929/$J3929)</f>
        <v/>
      </c>
      <c r="U3929" s="14" t="inlineStr">
        <is>
          <t>Concluído</t>
        </is>
      </c>
      <c r="V3929" s="14" t="n"/>
      <c r="W3929" s="14" t="n"/>
      <c r="X3929" s="14" t="n"/>
      <c r="Y3929" s="14" t="n"/>
      <c r="Z3929" s="14" t="n"/>
      <c r="AA3929" s="11" t="n"/>
      <c r="AB3929" s="14">
        <f>B3929&amp;"|"&amp;I3929</f>
        <v/>
      </c>
      <c r="AC3929">
        <f>IF($B3929="","","|"&amp;SUBSTITUTE(TRIM(SUBSTITUTE(SUBSTITUTE(SUBSTITUTE(SUBSTITUTE(SUBSTITUTE(SUBSTITUTE(SUBSTITUTE(SUBSTITUTE(SUBSTITUTE(SUBSTITUTE(SUBSTITUTE(SUBSTITUTE(SUBSTITUTE(SUBSTITUTE(TRIM($B3929&amp;""),CHAR(10)," "),CHAR(13)," "),"."," "),";"," "),","," "),"/"," "),"+"," "),"-"," "),"  "," "),"  "," "),"  "," "),"  "," "),"  "," "),"  "," "))," ","|")&amp;"|")</f>
        <v/>
      </c>
      <c r="AD3929">
        <f>TRIM($I3929&amp;"")</f>
        <v/>
      </c>
    </row>
    <row r="3930" ht="36" customHeight="1">
      <c r="A3930" s="9" t="n">
        <v>46218</v>
      </c>
      <c r="B3930" s="14" t="inlineStr">
        <is>
          <t>10257</t>
        </is>
      </c>
      <c r="C3930" s="14" t="inlineStr">
        <is>
          <t>M/C 0723 (VERMELHO)</t>
        </is>
      </c>
      <c r="D3930" s="14" t="inlineStr">
        <is>
          <t>11 USINAGEM</t>
        </is>
      </c>
      <c r="E3930" s="14" t="n">
        <v>20020001</v>
      </c>
      <c r="F3930" s="14" t="inlineStr">
        <is>
          <t>(1) LATERAL 1180X92X15 MDF - BASE DUBAI</t>
        </is>
      </c>
      <c r="G3930" s="14" t="inlineStr">
        <is>
          <t>11 USINAGEM</t>
        </is>
      </c>
      <c r="H3930" s="14" t="inlineStr">
        <is>
          <t>11 USINAGEM</t>
        </is>
      </c>
      <c r="I3930" s="9" t="inlineStr">
        <is>
          <t>11 USINAGEM</t>
        </is>
      </c>
      <c r="J3930" s="9" t="n">
        <v>48</v>
      </c>
      <c r="K3930" s="14" t="n"/>
      <c r="L3930" s="14" t="n"/>
      <c r="M3930" s="14" t="n"/>
      <c r="N3930" s="14" t="n">
        <v>46217</v>
      </c>
      <c r="O3930" s="14" t="n">
        <v>48</v>
      </c>
      <c r="P3930" s="14" t="n"/>
      <c r="Q3930" s="14" t="n"/>
      <c r="R3930" s="14" t="n"/>
      <c r="S3930" s="14" t="n"/>
      <c r="T3930" s="14">
        <f>IF(OR($J3930="",$O3930=""),"",$O3930/$J3930)</f>
        <v/>
      </c>
      <c r="U3930" s="14" t="inlineStr">
        <is>
          <t>Concluído</t>
        </is>
      </c>
      <c r="V3930" s="14" t="n"/>
      <c r="W3930" s="14" t="n"/>
      <c r="X3930" s="14" t="n"/>
      <c r="Y3930" s="14" t="n"/>
      <c r="Z3930" s="14" t="n"/>
      <c r="AA3930" s="11" t="n"/>
      <c r="AB3930" s="14">
        <f>B3930&amp;"|"&amp;I3930</f>
        <v/>
      </c>
      <c r="AC3930">
        <f>IF($B3930="","","|"&amp;SUBSTITUTE(TRIM(SUBSTITUTE(SUBSTITUTE(SUBSTITUTE(SUBSTITUTE(SUBSTITUTE(SUBSTITUTE(SUBSTITUTE(SUBSTITUTE(SUBSTITUTE(SUBSTITUTE(SUBSTITUTE(SUBSTITUTE(SUBSTITUTE(SUBSTITUTE(TRIM($B3930&amp;""),CHAR(10)," "),CHAR(13)," "),"."," "),";"," "),","," "),"/"," "),"+"," "),"-"," "),"  "," "),"  "," "),"  "," "),"  "," "),"  "," "),"  "," "))," ","|")&amp;"|")</f>
        <v/>
      </c>
      <c r="AD3930">
        <f>TRIM($I3930&amp;"")</f>
        <v/>
      </c>
    </row>
    <row r="3931" ht="36" customHeight="1">
      <c r="A3931" s="9" t="n">
        <v>46218</v>
      </c>
      <c r="B3931" s="14" t="inlineStr">
        <is>
          <t>10257</t>
        </is>
      </c>
      <c r="C3931" s="14" t="inlineStr">
        <is>
          <t>M/C 0723 (VERMELHO)</t>
        </is>
      </c>
      <c r="D3931" s="14" t="inlineStr">
        <is>
          <t>11 USINAGEM</t>
        </is>
      </c>
      <c r="E3931" s="14" t="n">
        <v>20052001</v>
      </c>
      <c r="F3931" s="14" t="inlineStr">
        <is>
          <t>(2-4) TRAVESSA 742X122X25 MDF - MESA ATHENAS</t>
        </is>
      </c>
      <c r="G3931" s="14" t="inlineStr">
        <is>
          <t>11 USINAGEM</t>
        </is>
      </c>
      <c r="H3931" s="14" t="inlineStr">
        <is>
          <t>11 USINAGEM</t>
        </is>
      </c>
      <c r="I3931" s="9" t="inlineStr">
        <is>
          <t>11 USINAGEM</t>
        </is>
      </c>
      <c r="J3931" s="9" t="n">
        <v>220</v>
      </c>
      <c r="K3931" s="14" t="n"/>
      <c r="L3931" s="14" t="n"/>
      <c r="M3931" s="14" t="n"/>
      <c r="N3931" s="14" t="n">
        <v>46217</v>
      </c>
      <c r="O3931" s="14" t="n">
        <v>220</v>
      </c>
      <c r="P3931" s="14" t="n"/>
      <c r="Q3931" s="14" t="n"/>
      <c r="R3931" s="14" t="n"/>
      <c r="S3931" s="14" t="n"/>
      <c r="T3931" s="14">
        <f>IF(OR($J3931="",$O3931=""),"",$O3931/$J3931)</f>
        <v/>
      </c>
      <c r="U3931" s="14" t="inlineStr">
        <is>
          <t>Concluído</t>
        </is>
      </c>
      <c r="V3931" s="14" t="n"/>
      <c r="W3931" s="14" t="n"/>
      <c r="X3931" s="14" t="n"/>
      <c r="Y3931" s="14" t="n"/>
      <c r="Z3931" s="14" t="n"/>
      <c r="AA3931" s="11" t="n"/>
      <c r="AB3931" s="14">
        <f>B3931&amp;"|"&amp;I3931</f>
        <v/>
      </c>
      <c r="AC3931">
        <f>IF($B3931="","","|"&amp;SUBSTITUTE(TRIM(SUBSTITUTE(SUBSTITUTE(SUBSTITUTE(SUBSTITUTE(SUBSTITUTE(SUBSTITUTE(SUBSTITUTE(SUBSTITUTE(SUBSTITUTE(SUBSTITUTE(SUBSTITUTE(SUBSTITUTE(SUBSTITUTE(SUBSTITUTE(TRIM($B3931&amp;""),CHAR(10)," "),CHAR(13)," "),"."," "),";"," "),","," "),"/"," "),"+"," "),"-"," "),"  "," "),"  "," "),"  "," "),"  "," "),"  "," "),"  "," "))," ","|")&amp;"|")</f>
        <v/>
      </c>
      <c r="AD3931">
        <f>TRIM($I3931&amp;"")</f>
        <v/>
      </c>
    </row>
    <row r="3932" ht="36" customHeight="1">
      <c r="A3932" s="9" t="n">
        <v>46218</v>
      </c>
      <c r="B3932" s="14" t="inlineStr">
        <is>
          <t>10257</t>
        </is>
      </c>
      <c r="C3932" s="14" t="inlineStr">
        <is>
          <t>M/C 0723 (VERMELHO)</t>
        </is>
      </c>
      <c r="D3932" s="14" t="inlineStr">
        <is>
          <t>11 USINAGEM</t>
        </is>
      </c>
      <c r="E3932" s="14" t="n">
        <v>20052003</v>
      </c>
      <c r="F3932" s="14" t="inlineStr">
        <is>
          <t>(6)BASE MENOR 386 (189)X124X25 MDF - MESA ATHENAS</t>
        </is>
      </c>
      <c r="G3932" s="14" t="inlineStr">
        <is>
          <t>11 USINAGEM</t>
        </is>
      </c>
      <c r="H3932" s="14" t="inlineStr">
        <is>
          <t>11 USINAGEM</t>
        </is>
      </c>
      <c r="I3932" s="9" t="inlineStr">
        <is>
          <t>11 USINAGEM</t>
        </is>
      </c>
      <c r="J3932" s="9" t="n">
        <v>108</v>
      </c>
      <c r="K3932" s="14" t="n"/>
      <c r="L3932" s="14" t="n"/>
      <c r="M3932" s="14" t="n"/>
      <c r="N3932" s="14" t="n">
        <v>46217</v>
      </c>
      <c r="O3932" s="14" t="n">
        <v>108</v>
      </c>
      <c r="P3932" s="14" t="n"/>
      <c r="Q3932" s="14" t="n"/>
      <c r="R3932" s="14" t="n"/>
      <c r="S3932" s="14" t="n"/>
      <c r="T3932" s="14">
        <f>IF(OR($J3932="",$O3932=""),"",$O3932/$J3932)</f>
        <v/>
      </c>
      <c r="U3932" s="14" t="inlineStr">
        <is>
          <t>Concluído</t>
        </is>
      </c>
      <c r="V3932" s="14" t="n"/>
      <c r="W3932" s="14" t="n"/>
      <c r="X3932" s="14" t="n"/>
      <c r="Y3932" s="14" t="n"/>
      <c r="Z3932" s="14" t="n"/>
      <c r="AA3932" s="11" t="n"/>
      <c r="AB3932" s="14">
        <f>B3932&amp;"|"&amp;I3932</f>
        <v/>
      </c>
      <c r="AC3932">
        <f>IF($B3932="","","|"&amp;SUBSTITUTE(TRIM(SUBSTITUTE(SUBSTITUTE(SUBSTITUTE(SUBSTITUTE(SUBSTITUTE(SUBSTITUTE(SUBSTITUTE(SUBSTITUTE(SUBSTITUTE(SUBSTITUTE(SUBSTITUTE(SUBSTITUTE(SUBSTITUTE(SUBSTITUTE(TRIM($B3932&amp;""),CHAR(10)," "),CHAR(13)," "),"."," "),";"," "),","," "),"/"," "),"+"," "),"-"," "),"  "," "),"  "," "),"  "," "),"  "," "),"  "," "),"  "," "))," ","|")&amp;"|")</f>
        <v/>
      </c>
      <c r="AD3932">
        <f>TRIM($I3932&amp;"")</f>
        <v/>
      </c>
    </row>
    <row r="3933" ht="36" customHeight="1">
      <c r="A3933" s="9" t="n">
        <v>46218</v>
      </c>
      <c r="B3933" s="14" t="inlineStr">
        <is>
          <t>10257</t>
        </is>
      </c>
      <c r="C3933" s="14" t="inlineStr">
        <is>
          <t>M/C 0723 (VERMELHO)</t>
        </is>
      </c>
      <c r="D3933" s="14" t="inlineStr">
        <is>
          <t>11 USINAGEM</t>
        </is>
      </c>
      <c r="E3933" s="14" t="n">
        <v>20052203</v>
      </c>
      <c r="F3933" s="14" t="inlineStr">
        <is>
          <t>(6)BASE MENOR 446(220)X124X25 MDF-MESA ATHENAS1,20</t>
        </is>
      </c>
      <c r="G3933" s="14" t="inlineStr">
        <is>
          <t>11 USINAGEM</t>
        </is>
      </c>
      <c r="H3933" s="14" t="inlineStr">
        <is>
          <t>11 USINAGEM</t>
        </is>
      </c>
      <c r="I3933" s="9" t="inlineStr">
        <is>
          <t>11 USINAGEM</t>
        </is>
      </c>
      <c r="J3933" s="9" t="n">
        <v>2</v>
      </c>
      <c r="K3933" s="14" t="n"/>
      <c r="L3933" s="14" t="n"/>
      <c r="M3933" s="14" t="n"/>
      <c r="N3933" s="14" t="n">
        <v>46217</v>
      </c>
      <c r="O3933" s="14" t="n">
        <v>2</v>
      </c>
      <c r="P3933" s="14" t="n"/>
      <c r="Q3933" s="14" t="n"/>
      <c r="R3933" s="14" t="n"/>
      <c r="S3933" s="14" t="n"/>
      <c r="T3933" s="14">
        <f>IF(OR($J3933="",$O3933=""),"",$O3933/$J3933)</f>
        <v/>
      </c>
      <c r="U3933" s="14" t="inlineStr">
        <is>
          <t>Concluído</t>
        </is>
      </c>
      <c r="V3933" s="14" t="n"/>
      <c r="W3933" s="14" t="n"/>
      <c r="X3933" s="14" t="n"/>
      <c r="Y3933" s="14" t="n"/>
      <c r="Z3933" s="14" t="n"/>
      <c r="AA3933" s="11" t="n"/>
      <c r="AB3933" s="14">
        <f>B3933&amp;"|"&amp;I3933</f>
        <v/>
      </c>
      <c r="AC3933">
        <f>IF($B3933="","","|"&amp;SUBSTITUTE(TRIM(SUBSTITUTE(SUBSTITUTE(SUBSTITUTE(SUBSTITUTE(SUBSTITUTE(SUBSTITUTE(SUBSTITUTE(SUBSTITUTE(SUBSTITUTE(SUBSTITUTE(SUBSTITUTE(SUBSTITUTE(SUBSTITUTE(SUBSTITUTE(TRIM($B3933&amp;""),CHAR(10)," "),CHAR(13)," "),"."," "),";"," "),","," "),"/"," "),"+"," "),"-"," "),"  "," "),"  "," "),"  "," "),"  "," "),"  "," "),"  "," "))," ","|")&amp;"|")</f>
        <v/>
      </c>
      <c r="AD3933">
        <f>TRIM($I3933&amp;"")</f>
        <v/>
      </c>
    </row>
    <row r="3934" ht="36" customHeight="1">
      <c r="A3934" s="9" t="n">
        <v>46218</v>
      </c>
      <c r="B3934" s="14" t="inlineStr">
        <is>
          <t>10257</t>
        </is>
      </c>
      <c r="C3934" s="14" t="inlineStr">
        <is>
          <t>M/C 0723 (VERMELHO)</t>
        </is>
      </c>
      <c r="D3934" s="14" t="inlineStr">
        <is>
          <t>11 USINAGEM</t>
        </is>
      </c>
      <c r="E3934" s="14" t="n">
        <v>30001202</v>
      </c>
      <c r="F3934" s="14" t="inlineStr">
        <is>
          <t>PÉ FRONTAL 441X65(911)X25 MDF (16PÇS) - CAD PÉ INT</t>
        </is>
      </c>
      <c r="G3934" s="14" t="inlineStr">
        <is>
          <t>11 USINAGEM</t>
        </is>
      </c>
      <c r="H3934" s="14" t="inlineStr">
        <is>
          <t>11 USINAGEM</t>
        </is>
      </c>
      <c r="I3934" s="9" t="inlineStr">
        <is>
          <t>11 USINAGEM</t>
        </is>
      </c>
      <c r="J3934" s="9" t="n">
        <v>732</v>
      </c>
      <c r="K3934" s="14" t="n"/>
      <c r="L3934" s="14" t="n"/>
      <c r="M3934" s="14" t="n"/>
      <c r="N3934" s="14" t="n">
        <v>46217</v>
      </c>
      <c r="O3934" s="14" t="n">
        <v>732</v>
      </c>
      <c r="P3934" s="14" t="n"/>
      <c r="Q3934" s="14" t="n"/>
      <c r="R3934" s="14" t="n"/>
      <c r="S3934" s="14" t="n"/>
      <c r="T3934" s="14">
        <f>IF(OR($J3934="",$O3934=""),"",$O3934/$J3934)</f>
        <v/>
      </c>
      <c r="U3934" s="14" t="inlineStr">
        <is>
          <t>Concluído</t>
        </is>
      </c>
      <c r="V3934" s="14" t="n"/>
      <c r="W3934" s="14" t="n"/>
      <c r="X3934" s="14" t="n"/>
      <c r="Y3934" s="14" t="n"/>
      <c r="Z3934" s="14" t="n"/>
      <c r="AA3934" s="11" t="n"/>
      <c r="AB3934" s="14">
        <f>B3934&amp;"|"&amp;I3934</f>
        <v/>
      </c>
      <c r="AC3934">
        <f>IF($B3934="","","|"&amp;SUBSTITUTE(TRIM(SUBSTITUTE(SUBSTITUTE(SUBSTITUTE(SUBSTITUTE(SUBSTITUTE(SUBSTITUTE(SUBSTITUTE(SUBSTITUTE(SUBSTITUTE(SUBSTITUTE(SUBSTITUTE(SUBSTITUTE(SUBSTITUTE(SUBSTITUTE(TRIM($B3934&amp;""),CHAR(10)," "),CHAR(13)," "),"."," "),";"," "),","," "),"/"," "),"+"," "),"-"," "),"  "," "),"  "," "),"  "," "),"  "," "),"  "," "),"  "," "))," ","|")&amp;"|")</f>
        <v/>
      </c>
      <c r="AD3934">
        <f>TRIM($I3934&amp;"")</f>
        <v/>
      </c>
    </row>
    <row r="3935" ht="36" customHeight="1">
      <c r="A3935" s="9" t="n">
        <v>46218</v>
      </c>
      <c r="B3935" s="14" t="inlineStr">
        <is>
          <t>10257</t>
        </is>
      </c>
      <c r="C3935" s="14" t="inlineStr">
        <is>
          <t>M/C 0723 (VERMELHO)</t>
        </is>
      </c>
      <c r="D3935" s="14" t="inlineStr">
        <is>
          <t>11 USINAGEM</t>
        </is>
      </c>
      <c r="E3935" s="14" t="n">
        <v>30003410</v>
      </c>
      <c r="F3935" s="14" t="inlineStr">
        <is>
          <t>PE FRONTAL 430X(108)51X25 MDF (DIREITO)</t>
        </is>
      </c>
      <c r="G3935" s="14" t="inlineStr">
        <is>
          <t>11 USINAGEM</t>
        </is>
      </c>
      <c r="H3935" s="14" t="inlineStr">
        <is>
          <t>11 USINAGEM</t>
        </is>
      </c>
      <c r="I3935" s="9" t="inlineStr">
        <is>
          <t>11 USINAGEM</t>
        </is>
      </c>
      <c r="J3935" s="9" t="n">
        <v>16</v>
      </c>
      <c r="K3935" s="14" t="n"/>
      <c r="L3935" s="14" t="n"/>
      <c r="M3935" s="14" t="n"/>
      <c r="N3935" s="14" t="n">
        <v>46217</v>
      </c>
      <c r="O3935" s="14" t="n">
        <v>16</v>
      </c>
      <c r="P3935" s="14" t="n"/>
      <c r="Q3935" s="14" t="n"/>
      <c r="R3935" s="14" t="n"/>
      <c r="S3935" s="14" t="n"/>
      <c r="T3935" s="14">
        <f>IF(OR($J3935="",$O3935=""),"",$O3935/$J3935)</f>
        <v/>
      </c>
      <c r="U3935" s="14" t="inlineStr">
        <is>
          <t>Concluído</t>
        </is>
      </c>
      <c r="V3935" s="14" t="n"/>
      <c r="W3935" s="14" t="n"/>
      <c r="X3935" s="14" t="n"/>
      <c r="Y3935" s="14" t="n"/>
      <c r="Z3935" s="14" t="n"/>
      <c r="AA3935" s="11" t="n"/>
      <c r="AB3935" s="14">
        <f>B3935&amp;"|"&amp;I3935</f>
        <v/>
      </c>
      <c r="AC3935">
        <f>IF($B3935="","","|"&amp;SUBSTITUTE(TRIM(SUBSTITUTE(SUBSTITUTE(SUBSTITUTE(SUBSTITUTE(SUBSTITUTE(SUBSTITUTE(SUBSTITUTE(SUBSTITUTE(SUBSTITUTE(SUBSTITUTE(SUBSTITUTE(SUBSTITUTE(SUBSTITUTE(SUBSTITUTE(TRIM($B3935&amp;""),CHAR(10)," "),CHAR(13)," "),"."," "),";"," "),","," "),"/"," "),"+"," "),"-"," "),"  "," "),"  "," "),"  "," "),"  "," "),"  "," "),"  "," "))," ","|")&amp;"|")</f>
        <v/>
      </c>
      <c r="AD3935">
        <f>TRIM($I3935&amp;"")</f>
        <v/>
      </c>
    </row>
    <row r="3936" ht="36" customHeight="1">
      <c r="A3936" s="9" t="n">
        <v>46218</v>
      </c>
      <c r="B3936" s="14" t="inlineStr">
        <is>
          <t>10257</t>
        </is>
      </c>
      <c r="C3936" s="14" t="inlineStr">
        <is>
          <t>M/C 0723 (VERMELHO)</t>
        </is>
      </c>
      <c r="D3936" s="14" t="inlineStr">
        <is>
          <t>11 USINAGEM</t>
        </is>
      </c>
      <c r="E3936" s="14" t="n">
        <v>30003411</v>
      </c>
      <c r="F3936" s="14" t="inlineStr">
        <is>
          <t>PE FRONTAL 430X(108)51X25 MDF (ESQUERDO)</t>
        </is>
      </c>
      <c r="G3936" s="14" t="inlineStr">
        <is>
          <t>11 USINAGEM</t>
        </is>
      </c>
      <c r="H3936" s="14" t="inlineStr">
        <is>
          <t>11 USINAGEM</t>
        </is>
      </c>
      <c r="I3936" s="9" t="inlineStr">
        <is>
          <t>11 USINAGEM</t>
        </is>
      </c>
      <c r="J3936" s="9" t="n">
        <v>16</v>
      </c>
      <c r="K3936" s="14" t="n"/>
      <c r="L3936" s="14" t="n"/>
      <c r="M3936" s="14" t="n"/>
      <c r="N3936" s="14" t="n">
        <v>46217</v>
      </c>
      <c r="O3936" s="14" t="n">
        <v>16</v>
      </c>
      <c r="P3936" s="14" t="n"/>
      <c r="Q3936" s="14" t="n"/>
      <c r="R3936" s="14" t="n"/>
      <c r="S3936" s="14" t="n"/>
      <c r="T3936" s="14">
        <f>IF(OR($J3936="",$O3936=""),"",$O3936/$J3936)</f>
        <v/>
      </c>
      <c r="U3936" s="14" t="inlineStr">
        <is>
          <t>Concluído</t>
        </is>
      </c>
      <c r="V3936" s="14" t="n"/>
      <c r="W3936" s="14" t="n"/>
      <c r="X3936" s="14" t="n"/>
      <c r="Y3936" s="14" t="n"/>
      <c r="Z3936" s="14" t="n"/>
      <c r="AA3936" s="11" t="n"/>
      <c r="AB3936" s="14">
        <f>B3936&amp;"|"&amp;I3936</f>
        <v/>
      </c>
      <c r="AC3936">
        <f>IF($B3936="","","|"&amp;SUBSTITUTE(TRIM(SUBSTITUTE(SUBSTITUTE(SUBSTITUTE(SUBSTITUTE(SUBSTITUTE(SUBSTITUTE(SUBSTITUTE(SUBSTITUTE(SUBSTITUTE(SUBSTITUTE(SUBSTITUTE(SUBSTITUTE(SUBSTITUTE(SUBSTITUTE(TRIM($B3936&amp;""),CHAR(10)," "),CHAR(13)," "),"."," "),";"," "),","," "),"/"," "),"+"," "),"-"," "),"  "," "),"  "," "),"  "," "),"  "," "),"  "," "),"  "," "))," ","|")&amp;"|")</f>
        <v/>
      </c>
      <c r="AD3936">
        <f>TRIM($I3936&amp;"")</f>
        <v/>
      </c>
    </row>
    <row r="3937" ht="36" customHeight="1">
      <c r="A3937" s="9" t="n">
        <v>46218</v>
      </c>
      <c r="B3937" s="14" t="inlineStr">
        <is>
          <t>10257</t>
        </is>
      </c>
      <c r="C3937" s="14" t="inlineStr">
        <is>
          <t>M/C 0723 (VERMELHO)</t>
        </is>
      </c>
      <c r="D3937" s="14" t="inlineStr">
        <is>
          <t>11 USINAGEM</t>
        </is>
      </c>
      <c r="E3937" s="14" t="n">
        <v>30006110</v>
      </c>
      <c r="F3937" s="14" t="inlineStr">
        <is>
          <t>PE FRONTAL 430X(108)51X25 MDF (DIR) SANTIAGO NEW</t>
        </is>
      </c>
      <c r="G3937" s="14" t="inlineStr">
        <is>
          <t>11 USINAGEM</t>
        </is>
      </c>
      <c r="H3937" s="14" t="inlineStr">
        <is>
          <t>11 USINAGEM</t>
        </is>
      </c>
      <c r="I3937" s="9" t="inlineStr">
        <is>
          <t>11 USINAGEM</t>
        </is>
      </c>
      <c r="J3937" s="9" t="n">
        <v>386</v>
      </c>
      <c r="K3937" s="14" t="n"/>
      <c r="L3937" s="14" t="n"/>
      <c r="M3937" s="14" t="n"/>
      <c r="N3937" s="14" t="n">
        <v>46217</v>
      </c>
      <c r="O3937" s="14" t="n">
        <v>386</v>
      </c>
      <c r="P3937" s="14" t="n"/>
      <c r="Q3937" s="14" t="n"/>
      <c r="R3937" s="14" t="n"/>
      <c r="S3937" s="14" t="n"/>
      <c r="T3937" s="14">
        <f>IF(OR($J3937="",$O3937=""),"",$O3937/$J3937)</f>
        <v/>
      </c>
      <c r="U3937" s="14" t="inlineStr">
        <is>
          <t>Concluído</t>
        </is>
      </c>
      <c r="V3937" s="14" t="n"/>
      <c r="W3937" s="14" t="n"/>
      <c r="X3937" s="14" t="n"/>
      <c r="Y3937" s="14" t="n"/>
      <c r="Z3937" s="14" t="n"/>
      <c r="AA3937" s="11" t="n"/>
      <c r="AB3937" s="14">
        <f>B3937&amp;"|"&amp;I3937</f>
        <v/>
      </c>
      <c r="AC3937">
        <f>IF($B3937="","","|"&amp;SUBSTITUTE(TRIM(SUBSTITUTE(SUBSTITUTE(SUBSTITUTE(SUBSTITUTE(SUBSTITUTE(SUBSTITUTE(SUBSTITUTE(SUBSTITUTE(SUBSTITUTE(SUBSTITUTE(SUBSTITUTE(SUBSTITUTE(SUBSTITUTE(SUBSTITUTE(TRIM($B3937&amp;""),CHAR(10)," "),CHAR(13)," "),"."," "),";"," "),","," "),"/"," "),"+"," "),"-"," "),"  "," "),"  "," "),"  "," "),"  "," "),"  "," "),"  "," "))," ","|")&amp;"|")</f>
        <v/>
      </c>
      <c r="AD3937">
        <f>TRIM($I3937&amp;"")</f>
        <v/>
      </c>
    </row>
    <row r="3938" ht="36" customHeight="1">
      <c r="A3938" s="9" t="n">
        <v>46218</v>
      </c>
      <c r="B3938" s="14" t="inlineStr">
        <is>
          <t>10257</t>
        </is>
      </c>
      <c r="C3938" s="14" t="inlineStr">
        <is>
          <t>M/C 0723 (VERMELHO)</t>
        </is>
      </c>
      <c r="D3938" s="14" t="inlineStr">
        <is>
          <t>11 USINAGEM</t>
        </is>
      </c>
      <c r="E3938" s="14" t="n">
        <v>30006111</v>
      </c>
      <c r="F3938" s="14" t="inlineStr">
        <is>
          <t>PE FRONTAL 430X(108)51X25MDF (ESQRD) SANTIAGO NEW</t>
        </is>
      </c>
      <c r="G3938" s="14" t="inlineStr">
        <is>
          <t>11 USINAGEM</t>
        </is>
      </c>
      <c r="H3938" s="14" t="inlineStr">
        <is>
          <t>11 USINAGEM</t>
        </is>
      </c>
      <c r="I3938" s="9" t="inlineStr">
        <is>
          <t>11 USINAGEM</t>
        </is>
      </c>
      <c r="J3938" s="9" t="n">
        <v>386</v>
      </c>
      <c r="K3938" s="14" t="n"/>
      <c r="L3938" s="14" t="n"/>
      <c r="M3938" s="14" t="n"/>
      <c r="N3938" s="14" t="n">
        <v>46217</v>
      </c>
      <c r="O3938" s="14" t="n">
        <v>386</v>
      </c>
      <c r="P3938" s="14" t="n"/>
      <c r="Q3938" s="14" t="n"/>
      <c r="R3938" s="14" t="n"/>
      <c r="S3938" s="14" t="n"/>
      <c r="T3938" s="14">
        <f>IF(OR($J3938="",$O3938=""),"",$O3938/$J3938)</f>
        <v/>
      </c>
      <c r="U3938" s="14" t="inlineStr">
        <is>
          <t>Concluído</t>
        </is>
      </c>
      <c r="V3938" s="14" t="n"/>
      <c r="W3938" s="14" t="n"/>
      <c r="X3938" s="14" t="n"/>
      <c r="Y3938" s="14" t="n"/>
      <c r="Z3938" s="14" t="n"/>
      <c r="AA3938" s="11" t="n"/>
      <c r="AB3938" s="14">
        <f>B3938&amp;"|"&amp;I3938</f>
        <v/>
      </c>
      <c r="AC3938">
        <f>IF($B3938="","","|"&amp;SUBSTITUTE(TRIM(SUBSTITUTE(SUBSTITUTE(SUBSTITUTE(SUBSTITUTE(SUBSTITUTE(SUBSTITUTE(SUBSTITUTE(SUBSTITUTE(SUBSTITUTE(SUBSTITUTE(SUBSTITUTE(SUBSTITUTE(SUBSTITUTE(SUBSTITUTE(TRIM($B3938&amp;""),CHAR(10)," "),CHAR(13)," "),"."," "),";"," "),","," "),"/"," "),"+"," "),"-"," "),"  "," "),"  "," "),"  "," "),"  "," "),"  "," "),"  "," "))," ","|")&amp;"|")</f>
        <v/>
      </c>
      <c r="AD3938">
        <f>TRIM($I3938&amp;"")</f>
        <v/>
      </c>
    </row>
    <row r="3939" ht="36" customHeight="1">
      <c r="A3939" s="9" t="n">
        <v>46218</v>
      </c>
      <c r="B3939" s="14" t="inlineStr">
        <is>
          <t>10257</t>
        </is>
      </c>
      <c r="C3939" s="14" t="inlineStr">
        <is>
          <t>M/C 0723 (VERMELHO)</t>
        </is>
      </c>
      <c r="D3939" s="14" t="inlineStr">
        <is>
          <t>11 USINAGEM</t>
        </is>
      </c>
      <c r="E3939" s="14" t="n">
        <v>30009703</v>
      </c>
      <c r="F3939" s="14" t="inlineStr">
        <is>
          <t>ESPALDAR 390X40(911)X25 MDF (24) - CADEIRA GRECIA</t>
        </is>
      </c>
      <c r="G3939" s="14" t="inlineStr">
        <is>
          <t>11 USINAGEM</t>
        </is>
      </c>
      <c r="H3939" s="14" t="inlineStr">
        <is>
          <t>11 USINAGEM</t>
        </is>
      </c>
      <c r="I3939" s="9" t="inlineStr">
        <is>
          <t>11 USINAGEM</t>
        </is>
      </c>
      <c r="J3939" s="9" t="n">
        <v>70</v>
      </c>
      <c r="K3939" s="14" t="n"/>
      <c r="L3939" s="14" t="n"/>
      <c r="M3939" s="14" t="n"/>
      <c r="N3939" s="14" t="n">
        <v>46217</v>
      </c>
      <c r="O3939" s="14" t="n">
        <v>70</v>
      </c>
      <c r="P3939" s="14" t="n"/>
      <c r="Q3939" s="14" t="n"/>
      <c r="R3939" s="14" t="n"/>
      <c r="S3939" s="14" t="n"/>
      <c r="T3939" s="14">
        <f>IF(OR($J3939="",$O3939=""),"",$O3939/$J3939)</f>
        <v/>
      </c>
      <c r="U3939" s="14" t="inlineStr">
        <is>
          <t>Concluído</t>
        </is>
      </c>
      <c r="V3939" s="14" t="n"/>
      <c r="W3939" s="14" t="n"/>
      <c r="X3939" s="14" t="n"/>
      <c r="Y3939" s="14" t="n"/>
      <c r="Z3939" s="14" t="n"/>
      <c r="AA3939" s="11" t="n"/>
      <c r="AB3939" s="14">
        <f>B3939&amp;"|"&amp;I3939</f>
        <v/>
      </c>
      <c r="AC3939">
        <f>IF($B3939="","","|"&amp;SUBSTITUTE(TRIM(SUBSTITUTE(SUBSTITUTE(SUBSTITUTE(SUBSTITUTE(SUBSTITUTE(SUBSTITUTE(SUBSTITUTE(SUBSTITUTE(SUBSTITUTE(SUBSTITUTE(SUBSTITUTE(SUBSTITUTE(SUBSTITUTE(SUBSTITUTE(TRIM($B3939&amp;""),CHAR(10)," "),CHAR(13)," "),"."," "),";"," "),","," "),"/"," "),"+"," "),"-"," "),"  "," "),"  "," "),"  "," "),"  "," "),"  "," "),"  "," "))," ","|")&amp;"|")</f>
        <v/>
      </c>
      <c r="AD3939">
        <f>TRIM($I3939&amp;"")</f>
        <v/>
      </c>
    </row>
    <row r="3940" ht="24" customHeight="1">
      <c r="A3940" s="9" t="n">
        <v>46220</v>
      </c>
      <c r="B3940" s="14" t="inlineStr">
        <is>
          <t>10257</t>
        </is>
      </c>
      <c r="C3940" s="14" t="inlineStr">
        <is>
          <t>M/C 0723 (VERMELHO)</t>
        </is>
      </c>
      <c r="D3940" s="14" t="inlineStr">
        <is>
          <t>6 PINTURA UV</t>
        </is>
      </c>
      <c r="E3940" s="14" t="n">
        <v>20014005</v>
      </c>
      <c r="F3940" s="14" t="inlineStr">
        <is>
          <t>TAMPO 902X902X12 MDP - MESA DAKAR/MIAMI 0,90</t>
        </is>
      </c>
      <c r="G3940" s="14" t="inlineStr">
        <is>
          <t>6 PINTURA UV</t>
        </is>
      </c>
      <c r="H3940" s="14" t="inlineStr">
        <is>
          <t>6 PINTURA UV</t>
        </is>
      </c>
      <c r="I3940" s="9" t="inlineStr">
        <is>
          <t>6 PINTURA UV</t>
        </is>
      </c>
      <c r="J3940" s="9" t="n">
        <v>1</v>
      </c>
      <c r="K3940" s="14" t="n"/>
      <c r="L3940" s="14" t="n"/>
      <c r="M3940" s="14" t="n"/>
      <c r="N3940" s="14" t="n">
        <v>46217</v>
      </c>
      <c r="O3940" s="14" t="n">
        <v>1</v>
      </c>
      <c r="P3940" s="14" t="n"/>
      <c r="Q3940" s="14" t="n"/>
      <c r="R3940" s="14" t="n"/>
      <c r="S3940" s="14" t="n"/>
      <c r="T3940" s="14">
        <f>IF(OR($J3940="",$O3940=""),"",$O3940/$J3940)</f>
        <v/>
      </c>
      <c r="U3940" s="14" t="inlineStr">
        <is>
          <t>Concluído</t>
        </is>
      </c>
      <c r="V3940" s="14" t="n"/>
      <c r="W3940" s="14" t="n"/>
      <c r="X3940" s="14" t="n"/>
      <c r="Y3940" s="14" t="n"/>
      <c r="Z3940" s="14" t="n"/>
      <c r="AA3940" s="11" t="n"/>
      <c r="AB3940" s="14">
        <f>B3940&amp;"|"&amp;I3940</f>
        <v/>
      </c>
      <c r="AC3940">
        <f>IF($B3940="","","|"&amp;SUBSTITUTE(TRIM(SUBSTITUTE(SUBSTITUTE(SUBSTITUTE(SUBSTITUTE(SUBSTITUTE(SUBSTITUTE(SUBSTITUTE(SUBSTITUTE(SUBSTITUTE(SUBSTITUTE(SUBSTITUTE(SUBSTITUTE(SUBSTITUTE(SUBSTITUTE(TRIM($B3940&amp;""),CHAR(10)," "),CHAR(13)," "),"."," "),";"," "),","," "),"/"," "),"+"," "),"-"," "),"  "," "),"  "," "),"  "," "),"  "," "),"  "," "),"  "," "))," ","|")&amp;"|")</f>
        <v/>
      </c>
      <c r="AD3940">
        <f>TRIM($I3940&amp;"")</f>
        <v/>
      </c>
    </row>
    <row r="3941" ht="24" customHeight="1">
      <c r="A3941" s="9" t="n">
        <v>46220</v>
      </c>
      <c r="B3941" s="14" t="inlineStr">
        <is>
          <t>10257</t>
        </is>
      </c>
      <c r="C3941" s="14" t="inlineStr">
        <is>
          <t>M/C 0723 (VERMELHO)</t>
        </is>
      </c>
      <c r="D3941" s="14" t="inlineStr">
        <is>
          <t>6 PINTURA UV</t>
        </is>
      </c>
      <c r="E3941" s="14" t="n">
        <v>20014205</v>
      </c>
      <c r="F3941" s="14" t="inlineStr">
        <is>
          <t>(1) TAMPO 1602X802X12 MDP - MESA DAKAR/MIAMI 1,60</t>
        </is>
      </c>
      <c r="G3941" s="14" t="inlineStr">
        <is>
          <t>6 PINTURA UV</t>
        </is>
      </c>
      <c r="H3941" s="14" t="inlineStr">
        <is>
          <t>6 PINTURA UV</t>
        </is>
      </c>
      <c r="I3941" s="9" t="inlineStr">
        <is>
          <t>6 PINTURA UV</t>
        </is>
      </c>
      <c r="J3941" s="9" t="n">
        <v>30</v>
      </c>
      <c r="K3941" s="14" t="n"/>
      <c r="L3941" s="14" t="n"/>
      <c r="M3941" s="14" t="n"/>
      <c r="N3941" s="14" t="n">
        <v>46217</v>
      </c>
      <c r="O3941" s="14" t="n">
        <v>30</v>
      </c>
      <c r="P3941" s="14" t="n"/>
      <c r="Q3941" s="14" t="n"/>
      <c r="R3941" s="14" t="n"/>
      <c r="S3941" s="14" t="n"/>
      <c r="T3941" s="14">
        <f>IF(OR($J3941="",$O3941=""),"",$O3941/$J3941)</f>
        <v/>
      </c>
      <c r="U3941" s="14" t="inlineStr">
        <is>
          <t>Concluído</t>
        </is>
      </c>
      <c r="V3941" s="14" t="n"/>
      <c r="W3941" s="14" t="n"/>
      <c r="X3941" s="14" t="n"/>
      <c r="Y3941" s="14" t="n"/>
      <c r="Z3941" s="14" t="n"/>
      <c r="AA3941" s="11" t="n"/>
      <c r="AB3941" s="14">
        <f>B3941&amp;"|"&amp;I3941</f>
        <v/>
      </c>
      <c r="AC3941">
        <f>IF($B3941="","","|"&amp;SUBSTITUTE(TRIM(SUBSTITUTE(SUBSTITUTE(SUBSTITUTE(SUBSTITUTE(SUBSTITUTE(SUBSTITUTE(SUBSTITUTE(SUBSTITUTE(SUBSTITUTE(SUBSTITUTE(SUBSTITUTE(SUBSTITUTE(SUBSTITUTE(SUBSTITUTE(TRIM($B3941&amp;""),CHAR(10)," "),CHAR(13)," "),"."," "),";"," "),","," "),"/"," "),"+"," "),"-"," "),"  "," "),"  "," "),"  "," "),"  "," "),"  "," "),"  "," "))," ","|")&amp;"|")</f>
        <v/>
      </c>
      <c r="AD3941">
        <f>TRIM($I3941&amp;"")</f>
        <v/>
      </c>
    </row>
    <row r="3942" ht="24" customHeight="1">
      <c r="A3942" s="9" t="n">
        <v>46220</v>
      </c>
      <c r="B3942" s="14" t="inlineStr">
        <is>
          <t>10257</t>
        </is>
      </c>
      <c r="C3942" s="14" t="inlineStr">
        <is>
          <t>M/C 0723 (VERMELHO)</t>
        </is>
      </c>
      <c r="D3942" s="14" t="inlineStr">
        <is>
          <t>6 PINTURA UV</t>
        </is>
      </c>
      <c r="E3942" s="14" t="n">
        <v>20014305</v>
      </c>
      <c r="F3942" s="14" t="inlineStr">
        <is>
          <t>(1) TAMPO 1202X802X12 MDP - MESA DAKAR/MIAMI 1,20</t>
        </is>
      </c>
      <c r="G3942" s="14" t="inlineStr">
        <is>
          <t>6 PINTURA UV</t>
        </is>
      </c>
      <c r="H3942" s="14" t="inlineStr">
        <is>
          <t>6 PINTURA UV</t>
        </is>
      </c>
      <c r="I3942" s="9" t="inlineStr">
        <is>
          <t>6 PINTURA UV</t>
        </is>
      </c>
      <c r="J3942" s="9" t="n">
        <v>40</v>
      </c>
      <c r="K3942" s="14" t="n"/>
      <c r="L3942" s="14" t="n"/>
      <c r="M3942" s="14" t="n"/>
      <c r="N3942" s="14" t="n">
        <v>46217</v>
      </c>
      <c r="O3942" s="14" t="n">
        <v>40</v>
      </c>
      <c r="P3942" s="14" t="n"/>
      <c r="Q3942" s="14" t="n"/>
      <c r="R3942" s="14" t="n"/>
      <c r="S3942" s="14" t="n"/>
      <c r="T3942" s="14">
        <f>IF(OR($J3942="",$O3942=""),"",$O3942/$J3942)</f>
        <v/>
      </c>
      <c r="U3942" s="14" t="inlineStr">
        <is>
          <t>Concluído</t>
        </is>
      </c>
      <c r="V3942" s="14" t="n"/>
      <c r="W3942" s="14" t="n"/>
      <c r="X3942" s="14" t="n"/>
      <c r="Y3942" s="14" t="n"/>
      <c r="Z3942" s="14" t="n"/>
      <c r="AA3942" s="11" t="n"/>
      <c r="AB3942" s="14">
        <f>B3942&amp;"|"&amp;I3942</f>
        <v/>
      </c>
      <c r="AC3942">
        <f>IF($B3942="","","|"&amp;SUBSTITUTE(TRIM(SUBSTITUTE(SUBSTITUTE(SUBSTITUTE(SUBSTITUTE(SUBSTITUTE(SUBSTITUTE(SUBSTITUTE(SUBSTITUTE(SUBSTITUTE(SUBSTITUTE(SUBSTITUTE(SUBSTITUTE(SUBSTITUTE(SUBSTITUTE(TRIM($B3942&amp;""),CHAR(10)," "),CHAR(13)," "),"."," "),";"," "),","," "),"/"," "),"+"," "),"-"," "),"  "," "),"  "," "),"  "," "),"  "," "),"  "," "),"  "," "))," ","|")&amp;"|")</f>
        <v/>
      </c>
      <c r="AD3942">
        <f>TRIM($I3942&amp;"")</f>
        <v/>
      </c>
    </row>
    <row r="3943" ht="24" customHeight="1">
      <c r="A3943" s="9" t="n">
        <v>46220</v>
      </c>
      <c r="B3943" s="14" t="inlineStr">
        <is>
          <t>10257</t>
        </is>
      </c>
      <c r="C3943" s="14" t="inlineStr">
        <is>
          <t>M/C 0723 (VERMELHO)</t>
        </is>
      </c>
      <c r="D3943" s="14" t="inlineStr">
        <is>
          <t>6 PINTURA UV</t>
        </is>
      </c>
      <c r="E3943" s="14" t="n">
        <v>30083502</v>
      </c>
      <c r="F3943" s="14" t="inlineStr">
        <is>
          <t>(2) LAT BASE EXTERNA 780X455X12 MDP-MESA TRENTO</t>
        </is>
      </c>
      <c r="G3943" s="14" t="inlineStr">
        <is>
          <t>6 PINTURA UV</t>
        </is>
      </c>
      <c r="H3943" s="14" t="inlineStr">
        <is>
          <t>6 PINTURA UV</t>
        </is>
      </c>
      <c r="I3943" s="9" t="inlineStr">
        <is>
          <t>6 PINTURA UV</t>
        </is>
      </c>
      <c r="J3943" s="9" t="n">
        <v>4</v>
      </c>
      <c r="K3943" s="14" t="n"/>
      <c r="L3943" s="14" t="n"/>
      <c r="M3943" s="14" t="n"/>
      <c r="N3943" s="14" t="n"/>
      <c r="O3943" s="14" t="n"/>
      <c r="P3943" s="14" t="n"/>
      <c r="Q3943" s="14" t="n"/>
      <c r="R3943" s="14" t="n"/>
      <c r="S3943" s="14" t="n"/>
      <c r="T3943" s="14" t="n"/>
      <c r="U3943" s="14" t="n"/>
      <c r="V3943" s="14" t="n"/>
      <c r="W3943" s="14" t="n"/>
      <c r="X3943" s="14" t="n"/>
      <c r="Y3943" s="14" t="n"/>
      <c r="Z3943" s="14" t="n"/>
      <c r="AA3943" s="11" t="n"/>
      <c r="AB3943" s="14">
        <f>B3943&amp;"|"&amp;I3943</f>
        <v/>
      </c>
      <c r="AC3943">
        <f>IF($B3943="","","|"&amp;SUBSTITUTE(TRIM(SUBSTITUTE(SUBSTITUTE(SUBSTITUTE(SUBSTITUTE(SUBSTITUTE(SUBSTITUTE(SUBSTITUTE(SUBSTITUTE(SUBSTITUTE(SUBSTITUTE(SUBSTITUTE(SUBSTITUTE(SUBSTITUTE(SUBSTITUTE(TRIM($B3943&amp;""),CHAR(10)," "),CHAR(13)," "),"."," "),";"," "),","," "),"/"," "),"+"," "),"-"," "),"  "," "),"  "," "),"  "," "),"  "," "),"  "," "),"  "," "))," ","|")&amp;"|")</f>
        <v/>
      </c>
      <c r="AD3943">
        <f>TRIM($I3943&amp;"")</f>
        <v/>
      </c>
    </row>
    <row r="3944" ht="24" customHeight="1">
      <c r="A3944" s="9" t="n">
        <v>46220</v>
      </c>
      <c r="B3944" s="14" t="inlineStr">
        <is>
          <t>10257</t>
        </is>
      </c>
      <c r="C3944" s="14" t="inlineStr">
        <is>
          <t>M/C 0723 (VERMELHO)</t>
        </is>
      </c>
      <c r="D3944" s="14" t="inlineStr">
        <is>
          <t>6 PINTURA UV</t>
        </is>
      </c>
      <c r="E3944" s="14" t="n">
        <v>20011004</v>
      </c>
      <c r="F3944" s="14" t="inlineStr">
        <is>
          <t>TRAVESSA MAIOR 740X100X15 MDP - MESA MIAMI 0,90</t>
        </is>
      </c>
      <c r="G3944" s="14" t="inlineStr">
        <is>
          <t>6 PINTURA UV</t>
        </is>
      </c>
      <c r="H3944" s="14" t="inlineStr">
        <is>
          <t>6 PINTURA UV</t>
        </is>
      </c>
      <c r="I3944" s="9" t="inlineStr">
        <is>
          <t>6 PINTURA UV</t>
        </is>
      </c>
      <c r="J3944" s="9" t="n">
        <v>2</v>
      </c>
      <c r="K3944" s="14" t="n"/>
      <c r="L3944" s="14" t="n"/>
      <c r="M3944" s="14" t="n"/>
      <c r="N3944" s="14" t="n"/>
      <c r="O3944" s="14" t="n"/>
      <c r="P3944" s="14" t="n"/>
      <c r="Q3944" s="14" t="n"/>
      <c r="R3944" s="14" t="n"/>
      <c r="S3944" s="14" t="n"/>
      <c r="T3944" s="14" t="n"/>
      <c r="U3944" s="14" t="n"/>
      <c r="V3944" s="14" t="n"/>
      <c r="W3944" s="14" t="n"/>
      <c r="X3944" s="14" t="n"/>
      <c r="Y3944" s="14" t="n"/>
      <c r="Z3944" s="14" t="n"/>
      <c r="AA3944" s="11" t="n"/>
      <c r="AB3944" s="14">
        <f>B3944&amp;"|"&amp;I3944</f>
        <v/>
      </c>
      <c r="AC3944">
        <f>IF($B3944="","","|"&amp;SUBSTITUTE(TRIM(SUBSTITUTE(SUBSTITUTE(SUBSTITUTE(SUBSTITUTE(SUBSTITUTE(SUBSTITUTE(SUBSTITUTE(SUBSTITUTE(SUBSTITUTE(SUBSTITUTE(SUBSTITUTE(SUBSTITUTE(SUBSTITUTE(SUBSTITUTE(TRIM($B3944&amp;""),CHAR(10)," "),CHAR(13)," "),"."," "),";"," "),","," "),"/"," "),"+"," "),"-"," "),"  "," "),"  "," "),"  "," "),"  "," "),"  "," "),"  "," "))," ","|")&amp;"|")</f>
        <v/>
      </c>
      <c r="AD3944">
        <f>TRIM($I3944&amp;"")</f>
        <v/>
      </c>
    </row>
    <row r="3945" ht="24" customHeight="1">
      <c r="A3945" s="9" t="n">
        <v>46220</v>
      </c>
      <c r="B3945" s="14" t="inlineStr">
        <is>
          <t>10257</t>
        </is>
      </c>
      <c r="C3945" s="14" t="inlineStr">
        <is>
          <t>M/C 0723 (VERMELHO)</t>
        </is>
      </c>
      <c r="D3945" s="14" t="inlineStr">
        <is>
          <t>6 PINTURA UV</t>
        </is>
      </c>
      <c r="E3945" s="14" t="n">
        <v>20011005</v>
      </c>
      <c r="F3945" s="14" t="inlineStr">
        <is>
          <t>TRAV. MENOR 710X100X15 MDP - MESA MIAMI 0,90</t>
        </is>
      </c>
      <c r="G3945" s="14" t="inlineStr">
        <is>
          <t>6 PINTURA UV</t>
        </is>
      </c>
      <c r="H3945" s="14" t="inlineStr">
        <is>
          <t>6 PINTURA UV</t>
        </is>
      </c>
      <c r="I3945" s="9" t="inlineStr">
        <is>
          <t>6 PINTURA UV</t>
        </is>
      </c>
      <c r="J3945" s="9" t="n">
        <v>2</v>
      </c>
      <c r="K3945" s="14" t="n"/>
      <c r="L3945" s="14" t="n"/>
      <c r="M3945" s="14" t="n"/>
      <c r="N3945" s="14" t="n"/>
      <c r="O3945" s="14" t="n"/>
      <c r="P3945" s="14" t="n"/>
      <c r="Q3945" s="14" t="n"/>
      <c r="R3945" s="14" t="n"/>
      <c r="S3945" s="14" t="n"/>
      <c r="T3945" s="14" t="n"/>
      <c r="U3945" s="14" t="n"/>
      <c r="V3945" s="14" t="n"/>
      <c r="W3945" s="14" t="n"/>
      <c r="X3945" s="14" t="n"/>
      <c r="Y3945" s="14" t="n"/>
      <c r="Z3945" s="14" t="n"/>
      <c r="AA3945" s="11" t="n"/>
      <c r="AB3945" s="14">
        <f>B3945&amp;"|"&amp;I3945</f>
        <v/>
      </c>
      <c r="AC3945">
        <f>IF($B3945="","","|"&amp;SUBSTITUTE(TRIM(SUBSTITUTE(SUBSTITUTE(SUBSTITUTE(SUBSTITUTE(SUBSTITUTE(SUBSTITUTE(SUBSTITUTE(SUBSTITUTE(SUBSTITUTE(SUBSTITUTE(SUBSTITUTE(SUBSTITUTE(SUBSTITUTE(SUBSTITUTE(TRIM($B3945&amp;""),CHAR(10)," "),CHAR(13)," "),"."," "),";"," "),","," "),"/"," "),"+"," "),"-"," "),"  "," "),"  "," "),"  "," "),"  "," "),"  "," "),"  "," "))," ","|")&amp;"|")</f>
        <v/>
      </c>
      <c r="AD3945">
        <f>TRIM($I3945&amp;"")</f>
        <v/>
      </c>
    </row>
    <row r="3946" ht="24" customHeight="1">
      <c r="A3946" s="9" t="n">
        <v>46220</v>
      </c>
      <c r="B3946" s="14" t="inlineStr">
        <is>
          <t>10257</t>
        </is>
      </c>
      <c r="C3946" s="14" t="inlineStr">
        <is>
          <t>M/C 0723 (VERMELHO)</t>
        </is>
      </c>
      <c r="D3946" s="14" t="inlineStr">
        <is>
          <t>6 PINTURA UV</t>
        </is>
      </c>
      <c r="E3946" s="14" t="n">
        <v>20012405</v>
      </c>
      <c r="F3946" s="14" t="inlineStr">
        <is>
          <t>(2) TRAVESSA MAIOR 1030X100X15 MDP-MESA MIAMI 1,20</t>
        </is>
      </c>
      <c r="G3946" s="14" t="inlineStr">
        <is>
          <t>6 PINTURA UV</t>
        </is>
      </c>
      <c r="H3946" s="14" t="inlineStr">
        <is>
          <t>6 PINTURA UV</t>
        </is>
      </c>
      <c r="I3946" s="9" t="inlineStr">
        <is>
          <t>6 PINTURA UV</t>
        </is>
      </c>
      <c r="J3946" s="9" t="n">
        <v>80</v>
      </c>
      <c r="K3946" s="14" t="n"/>
      <c r="L3946" s="14" t="n"/>
      <c r="M3946" s="14" t="n"/>
      <c r="N3946" s="14" t="n"/>
      <c r="O3946" s="14" t="n"/>
      <c r="P3946" s="14" t="n"/>
      <c r="Q3946" s="14" t="n"/>
      <c r="R3946" s="14" t="n"/>
      <c r="S3946" s="14" t="n"/>
      <c r="T3946" s="14" t="n"/>
      <c r="U3946" s="14" t="n"/>
      <c r="V3946" s="14" t="n"/>
      <c r="W3946" s="14" t="n"/>
      <c r="X3946" s="14" t="n"/>
      <c r="Y3946" s="14" t="n"/>
      <c r="Z3946" s="14" t="n"/>
      <c r="AA3946" s="11" t="n"/>
      <c r="AB3946" s="14">
        <f>B3946&amp;"|"&amp;I3946</f>
        <v/>
      </c>
      <c r="AC3946">
        <f>IF($B3946="","","|"&amp;SUBSTITUTE(TRIM(SUBSTITUTE(SUBSTITUTE(SUBSTITUTE(SUBSTITUTE(SUBSTITUTE(SUBSTITUTE(SUBSTITUTE(SUBSTITUTE(SUBSTITUTE(SUBSTITUTE(SUBSTITUTE(SUBSTITUTE(SUBSTITUTE(SUBSTITUTE(TRIM($B3946&amp;""),CHAR(10)," "),CHAR(13)," "),"."," "),";"," "),","," "),"/"," "),"+"," "),"-"," "),"  "," "),"  "," "),"  "," "),"  "," "),"  "," "),"  "," "))," ","|")&amp;"|")</f>
        <v/>
      </c>
      <c r="AD3946">
        <f>TRIM($I3946&amp;"")</f>
        <v/>
      </c>
    </row>
    <row r="3947" ht="24" customHeight="1">
      <c r="A3947" s="9" t="n">
        <v>46220</v>
      </c>
      <c r="B3947" s="14" t="inlineStr">
        <is>
          <t>10257</t>
        </is>
      </c>
      <c r="C3947" s="14" t="inlineStr">
        <is>
          <t>M/C 0723 (VERMELHO)</t>
        </is>
      </c>
      <c r="D3947" s="14" t="inlineStr">
        <is>
          <t>6 PINTURA UV</t>
        </is>
      </c>
      <c r="E3947" s="14" t="n">
        <v>20013107</v>
      </c>
      <c r="F3947" s="14" t="inlineStr">
        <is>
          <t>(3) TRAV.MENOR 610X100X15 MDP-MESA MIAMI 1,37X0,80</t>
        </is>
      </c>
      <c r="G3947" s="14" t="inlineStr">
        <is>
          <t>6 PINTURA UV</t>
        </is>
      </c>
      <c r="H3947" s="14" t="inlineStr">
        <is>
          <t>6 PINTURA UV</t>
        </is>
      </c>
      <c r="I3947" s="9" t="inlineStr">
        <is>
          <t>6 PINTURA UV</t>
        </is>
      </c>
      <c r="J3947" s="9" t="n">
        <v>40</v>
      </c>
      <c r="K3947" s="14" t="n"/>
      <c r="L3947" s="14" t="n"/>
      <c r="M3947" s="14" t="n"/>
      <c r="N3947" s="14" t="n"/>
      <c r="O3947" s="14" t="n"/>
      <c r="P3947" s="14" t="n"/>
      <c r="Q3947" s="14" t="n"/>
      <c r="R3947" s="14" t="n"/>
      <c r="S3947" s="14" t="n"/>
      <c r="T3947" s="14" t="n"/>
      <c r="U3947" s="14" t="n"/>
      <c r="V3947" s="14" t="n"/>
      <c r="W3947" s="14" t="n"/>
      <c r="X3947" s="14" t="n"/>
      <c r="Y3947" s="14" t="n"/>
      <c r="Z3947" s="14" t="n"/>
      <c r="AA3947" s="11" t="n"/>
      <c r="AB3947" s="14">
        <f>B3947&amp;"|"&amp;I3947</f>
        <v/>
      </c>
      <c r="AC3947">
        <f>IF($B3947="","","|"&amp;SUBSTITUTE(TRIM(SUBSTITUTE(SUBSTITUTE(SUBSTITUTE(SUBSTITUTE(SUBSTITUTE(SUBSTITUTE(SUBSTITUTE(SUBSTITUTE(SUBSTITUTE(SUBSTITUTE(SUBSTITUTE(SUBSTITUTE(SUBSTITUTE(SUBSTITUTE(TRIM($B3947&amp;""),CHAR(10)," "),CHAR(13)," "),"."," "),";"," "),","," "),"/"," "),"+"," "),"-"," "),"  "," "),"  "," "),"  "," "),"  "," "),"  "," "),"  "," "))," ","|")&amp;"|")</f>
        <v/>
      </c>
      <c r="AD3947">
        <f>TRIM($I3947&amp;"")</f>
        <v/>
      </c>
    </row>
    <row r="3948" ht="24" customHeight="1">
      <c r="A3948" s="9" t="n">
        <v>46220</v>
      </c>
      <c r="B3948" s="14" t="inlineStr">
        <is>
          <t>10257</t>
        </is>
      </c>
      <c r="C3948" s="14" t="inlineStr">
        <is>
          <t>M/C 0723 (VERMELHO)</t>
        </is>
      </c>
      <c r="D3948" s="14" t="inlineStr">
        <is>
          <t>6 PINTURA UV</t>
        </is>
      </c>
      <c r="E3948" s="14" t="n">
        <v>20016106</v>
      </c>
      <c r="F3948" s="14" t="inlineStr">
        <is>
          <t>(2)TRAV.MAIOR 1442X100X15 MDP-MESA MIAMI 1,60X0,80</t>
        </is>
      </c>
      <c r="G3948" s="14" t="inlineStr">
        <is>
          <t>6 PINTURA UV</t>
        </is>
      </c>
      <c r="H3948" s="14" t="inlineStr">
        <is>
          <t>6 PINTURA UV</t>
        </is>
      </c>
      <c r="I3948" s="9" t="inlineStr">
        <is>
          <t>6 PINTURA UV</t>
        </is>
      </c>
      <c r="J3948" s="9" t="n">
        <v>20</v>
      </c>
      <c r="K3948" s="14" t="n"/>
      <c r="L3948" s="14" t="n"/>
      <c r="M3948" s="14" t="n"/>
      <c r="N3948" s="14" t="n"/>
      <c r="O3948" s="14" t="n"/>
      <c r="P3948" s="14" t="n"/>
      <c r="Q3948" s="14" t="n"/>
      <c r="R3948" s="14" t="n"/>
      <c r="S3948" s="14" t="n"/>
      <c r="T3948" s="14" t="n"/>
      <c r="U3948" s="14" t="n"/>
      <c r="V3948" s="14" t="n"/>
      <c r="W3948" s="14" t="n"/>
      <c r="X3948" s="14" t="n"/>
      <c r="Y3948" s="14" t="n"/>
      <c r="Z3948" s="14" t="n"/>
      <c r="AA3948" s="11" t="n"/>
      <c r="AB3948" s="14">
        <f>B3948&amp;"|"&amp;I3948</f>
        <v/>
      </c>
      <c r="AC3948">
        <f>IF($B3948="","","|"&amp;SUBSTITUTE(TRIM(SUBSTITUTE(SUBSTITUTE(SUBSTITUTE(SUBSTITUTE(SUBSTITUTE(SUBSTITUTE(SUBSTITUTE(SUBSTITUTE(SUBSTITUTE(SUBSTITUTE(SUBSTITUTE(SUBSTITUTE(SUBSTITUTE(SUBSTITUTE(TRIM($B3948&amp;""),CHAR(10)," "),CHAR(13)," "),"."," "),";"," "),","," "),"/"," "),"+"," "),"-"," "),"  "," "),"  "," "),"  "," "),"  "," "),"  "," "),"  "," "))," ","|")&amp;"|")</f>
        <v/>
      </c>
      <c r="AD3948">
        <f>TRIM($I3948&amp;"")</f>
        <v/>
      </c>
    </row>
    <row r="3949" ht="24" customHeight="1">
      <c r="A3949" s="9" t="n">
        <v>46220</v>
      </c>
      <c r="B3949" s="14" t="inlineStr">
        <is>
          <t>10257</t>
        </is>
      </c>
      <c r="C3949" s="14" t="inlineStr">
        <is>
          <t>M/C 0723 (VERMELHO)</t>
        </is>
      </c>
      <c r="D3949" s="14" t="inlineStr">
        <is>
          <t>6 PINTURA UV</t>
        </is>
      </c>
      <c r="E3949" s="14" t="n">
        <v>20017010</v>
      </c>
      <c r="F3949" s="14" t="inlineStr">
        <is>
          <t>TAMPO 902X902X15 MDP - MESA TRENTO 0,90</t>
        </is>
      </c>
      <c r="G3949" s="14" t="inlineStr">
        <is>
          <t>6 PINTURA UV</t>
        </is>
      </c>
      <c r="H3949" s="14" t="inlineStr">
        <is>
          <t>6 PINTURA UV</t>
        </is>
      </c>
      <c r="I3949" s="9" t="inlineStr">
        <is>
          <t>6 PINTURA UV</t>
        </is>
      </c>
      <c r="J3949" s="9" t="n">
        <v>2</v>
      </c>
      <c r="K3949" s="14" t="n"/>
      <c r="L3949" s="14" t="n"/>
      <c r="M3949" s="14" t="n"/>
      <c r="N3949" s="14" t="n"/>
      <c r="O3949" s="14" t="n"/>
      <c r="P3949" s="14" t="n"/>
      <c r="Q3949" s="14" t="n"/>
      <c r="R3949" s="14" t="n"/>
      <c r="S3949" s="14" t="n"/>
      <c r="T3949" s="14" t="n"/>
      <c r="U3949" s="14" t="n"/>
      <c r="V3949" s="14" t="n"/>
      <c r="W3949" s="14" t="n"/>
      <c r="X3949" s="14" t="n"/>
      <c r="Y3949" s="14" t="n"/>
      <c r="Z3949" s="14" t="n"/>
      <c r="AA3949" s="11" t="n"/>
      <c r="AB3949" s="14">
        <f>B3949&amp;"|"&amp;I3949</f>
        <v/>
      </c>
      <c r="AC3949">
        <f>IF($B3949="","","|"&amp;SUBSTITUTE(TRIM(SUBSTITUTE(SUBSTITUTE(SUBSTITUTE(SUBSTITUTE(SUBSTITUTE(SUBSTITUTE(SUBSTITUTE(SUBSTITUTE(SUBSTITUTE(SUBSTITUTE(SUBSTITUTE(SUBSTITUTE(SUBSTITUTE(SUBSTITUTE(TRIM($B3949&amp;""),CHAR(10)," "),CHAR(13)," "),"."," "),";"," "),","," "),"/"," "),"+"," "),"-"," "),"  "," "),"  "," "),"  "," "),"  "," "),"  "," "),"  "," "))," ","|")&amp;"|")</f>
        <v/>
      </c>
      <c r="AD3949">
        <f>TRIM($I3949&amp;"")</f>
        <v/>
      </c>
    </row>
    <row r="3950" ht="24" customHeight="1">
      <c r="A3950" s="9" t="n">
        <v>46220</v>
      </c>
      <c r="B3950" s="14" t="inlineStr">
        <is>
          <t>10257</t>
        </is>
      </c>
      <c r="C3950" s="14" t="inlineStr">
        <is>
          <t>M/C 0723 (VERMELHO)</t>
        </is>
      </c>
      <c r="D3950" s="14" t="inlineStr">
        <is>
          <t>6 PINTURA UV</t>
        </is>
      </c>
      <c r="E3950" s="14" t="n">
        <v>30083002</v>
      </c>
      <c r="F3950" s="14" t="inlineStr">
        <is>
          <t>(4) LAT BAS INTERNA 780X455X15 MDP-MES TRENTO 0,90</t>
        </is>
      </c>
      <c r="G3950" s="14" t="inlineStr">
        <is>
          <t>6 PINTURA UV</t>
        </is>
      </c>
      <c r="H3950" s="14" t="inlineStr">
        <is>
          <t>6 PINTURA UV</t>
        </is>
      </c>
      <c r="I3950" s="9" t="inlineStr">
        <is>
          <t>6 PINTURA UV</t>
        </is>
      </c>
      <c r="J3950" s="9" t="n">
        <v>4</v>
      </c>
      <c r="K3950" s="14" t="n"/>
      <c r="L3950" s="14" t="n"/>
      <c r="M3950" s="14" t="n"/>
      <c r="N3950" s="14" t="n"/>
      <c r="O3950" s="14" t="n"/>
      <c r="P3950" s="14" t="n"/>
      <c r="Q3950" s="14" t="n"/>
      <c r="R3950" s="14" t="n"/>
      <c r="S3950" s="14" t="n"/>
      <c r="T3950" s="14" t="n"/>
      <c r="U3950" s="14" t="n"/>
      <c r="V3950" s="14" t="n"/>
      <c r="W3950" s="14" t="n"/>
      <c r="X3950" s="14" t="n"/>
      <c r="Y3950" s="14" t="n"/>
      <c r="Z3950" s="14" t="n"/>
      <c r="AA3950" s="11" t="n"/>
      <c r="AB3950" s="14">
        <f>B3950&amp;"|"&amp;I3950</f>
        <v/>
      </c>
      <c r="AC3950">
        <f>IF($B3950="","","|"&amp;SUBSTITUTE(TRIM(SUBSTITUTE(SUBSTITUTE(SUBSTITUTE(SUBSTITUTE(SUBSTITUTE(SUBSTITUTE(SUBSTITUTE(SUBSTITUTE(SUBSTITUTE(SUBSTITUTE(SUBSTITUTE(SUBSTITUTE(SUBSTITUTE(SUBSTITUTE(TRIM($B3950&amp;""),CHAR(10)," "),CHAR(13)," "),"."," "),";"," "),","," "),"/"," "),"+"," "),"-"," "),"  "," "),"  "," "),"  "," "),"  "," "),"  "," "),"  "," "))," ","|")&amp;"|")</f>
        <v/>
      </c>
      <c r="AD3950">
        <f>TRIM($I3950&amp;"")</f>
        <v/>
      </c>
    </row>
    <row r="3951" ht="24" customHeight="1">
      <c r="A3951" s="9" t="n">
        <v>46220</v>
      </c>
      <c r="B3951" s="14" t="inlineStr">
        <is>
          <t>10257</t>
        </is>
      </c>
      <c r="C3951" s="14" t="inlineStr">
        <is>
          <t>M/C 0723 (VERMELHO)</t>
        </is>
      </c>
      <c r="D3951" s="14" t="inlineStr">
        <is>
          <t>6 PINTURA UV</t>
        </is>
      </c>
      <c r="E3951" s="14" t="n">
        <v>20019001</v>
      </c>
      <c r="F3951" s="14" t="inlineStr">
        <is>
          <t>(2-4) LATERAL 751X124X12 MDF - MESA SANTIAGO</t>
        </is>
      </c>
      <c r="G3951" s="14" t="inlineStr">
        <is>
          <t>6 PINTURA UV</t>
        </is>
      </c>
      <c r="H3951" s="14" t="inlineStr">
        <is>
          <t>6 PINTURA UV</t>
        </is>
      </c>
      <c r="I3951" s="9" t="inlineStr">
        <is>
          <t>6 PINTURA UV</t>
        </is>
      </c>
      <c r="J3951" s="9" t="n">
        <v>48</v>
      </c>
      <c r="K3951" s="14" t="n"/>
      <c r="L3951" s="14" t="n"/>
      <c r="M3951" s="14" t="n"/>
      <c r="N3951" s="14" t="n"/>
      <c r="O3951" s="14" t="n"/>
      <c r="P3951" s="14" t="n"/>
      <c r="Q3951" s="14" t="n"/>
      <c r="R3951" s="14" t="n"/>
      <c r="S3951" s="14" t="n"/>
      <c r="T3951" s="14" t="n"/>
      <c r="U3951" s="14" t="n"/>
      <c r="V3951" s="14" t="n"/>
      <c r="W3951" s="14" t="n"/>
      <c r="X3951" s="14" t="n"/>
      <c r="Y3951" s="14" t="n"/>
      <c r="Z3951" s="14" t="n"/>
      <c r="AA3951" s="11" t="n"/>
      <c r="AB3951" s="14">
        <f>B3951&amp;"|"&amp;I3951</f>
        <v/>
      </c>
      <c r="AC3951">
        <f>IF($B3951="","","|"&amp;SUBSTITUTE(TRIM(SUBSTITUTE(SUBSTITUTE(SUBSTITUTE(SUBSTITUTE(SUBSTITUTE(SUBSTITUTE(SUBSTITUTE(SUBSTITUTE(SUBSTITUTE(SUBSTITUTE(SUBSTITUTE(SUBSTITUTE(SUBSTITUTE(SUBSTITUTE(TRIM($B3951&amp;""),CHAR(10)," "),CHAR(13)," "),"."," "),";"," "),","," "),"/"," "),"+"," "),"-"," "),"  "," "),"  "," "),"  "," "),"  "," "),"  "," "),"  "," "))," ","|")&amp;"|")</f>
        <v/>
      </c>
      <c r="AD3951">
        <f>TRIM($I3951&amp;"")</f>
        <v/>
      </c>
    </row>
    <row r="3952" ht="24" customHeight="1">
      <c r="A3952" s="9" t="n">
        <v>46220</v>
      </c>
      <c r="B3952" s="14" t="inlineStr">
        <is>
          <t>10257</t>
        </is>
      </c>
      <c r="C3952" s="14" t="inlineStr">
        <is>
          <t>M/C 0723 (VERMELHO)</t>
        </is>
      </c>
      <c r="D3952" s="14" t="inlineStr">
        <is>
          <t>6 PINTURA UV</t>
        </is>
      </c>
      <c r="E3952" s="14" t="n">
        <v>20019002</v>
      </c>
      <c r="F3952" s="14" t="inlineStr">
        <is>
          <t>FUNDO RIPADO 751X446X12 MDF - MESA SANTIAGO</t>
        </is>
      </c>
      <c r="G3952" s="14" t="inlineStr">
        <is>
          <t>6 PINTURA UV</t>
        </is>
      </c>
      <c r="H3952" s="14" t="inlineStr">
        <is>
          <t>6 PINTURA UV</t>
        </is>
      </c>
      <c r="I3952" s="9" t="inlineStr">
        <is>
          <t>6 PINTURA UV</t>
        </is>
      </c>
      <c r="J3952" s="9" t="n">
        <v>48</v>
      </c>
      <c r="K3952" s="14" t="n"/>
      <c r="L3952" s="14" t="n"/>
      <c r="M3952" s="14" t="n"/>
      <c r="N3952" s="14" t="n"/>
      <c r="O3952" s="14" t="n"/>
      <c r="P3952" s="14" t="n"/>
      <c r="Q3952" s="14" t="n"/>
      <c r="R3952" s="14" t="n"/>
      <c r="S3952" s="14" t="n"/>
      <c r="T3952" s="14" t="n"/>
      <c r="U3952" s="14" t="n"/>
      <c r="V3952" s="14" t="n"/>
      <c r="W3952" s="14" t="n"/>
      <c r="X3952" s="14" t="n"/>
      <c r="Y3952" s="14" t="n"/>
      <c r="Z3952" s="14" t="n"/>
      <c r="AA3952" s="11" t="n"/>
      <c r="AB3952" s="14">
        <f>B3952&amp;"|"&amp;I3952</f>
        <v/>
      </c>
      <c r="AC3952">
        <f>IF($B3952="","","|"&amp;SUBSTITUTE(TRIM(SUBSTITUTE(SUBSTITUTE(SUBSTITUTE(SUBSTITUTE(SUBSTITUTE(SUBSTITUTE(SUBSTITUTE(SUBSTITUTE(SUBSTITUTE(SUBSTITUTE(SUBSTITUTE(SUBSTITUTE(SUBSTITUTE(SUBSTITUTE(TRIM($B3952&amp;""),CHAR(10)," "),CHAR(13)," "),"."," "),";"," "),","," "),"/"," "),"+"," "),"-"," "),"  "," "),"  "," "),"  "," "),"  "," "),"  "," "),"  "," "))," ","|")&amp;"|")</f>
        <v/>
      </c>
      <c r="AD3952">
        <f>TRIM($I3952&amp;"")</f>
        <v/>
      </c>
    </row>
    <row r="3953" ht="24" customHeight="1">
      <c r="A3953" s="9" t="n">
        <v>46220</v>
      </c>
      <c r="B3953" s="14" t="inlineStr">
        <is>
          <t>10257</t>
        </is>
      </c>
      <c r="C3953" s="14" t="inlineStr">
        <is>
          <t>M/C 0723 (VERMELHO)</t>
        </is>
      </c>
      <c r="D3953" s="14" t="inlineStr">
        <is>
          <t>6 PINTURA UV</t>
        </is>
      </c>
      <c r="E3953" s="14" t="n">
        <v>20019003</v>
      </c>
      <c r="F3953" s="14" t="inlineStr">
        <is>
          <t>(5) BASE 474X152X12 MDF - MESA SANTIAGO</t>
        </is>
      </c>
      <c r="G3953" s="14" t="inlineStr">
        <is>
          <t>6 PINTURA UV</t>
        </is>
      </c>
      <c r="H3953" s="14" t="inlineStr">
        <is>
          <t>6 PINTURA UV</t>
        </is>
      </c>
      <c r="I3953" s="9" t="inlineStr">
        <is>
          <t>6 PINTURA UV</t>
        </is>
      </c>
      <c r="J3953" s="9" t="n">
        <v>24</v>
      </c>
      <c r="K3953" s="14" t="n"/>
      <c r="L3953" s="14" t="n"/>
      <c r="M3953" s="14" t="n"/>
      <c r="N3953" s="14" t="n"/>
      <c r="O3953" s="14" t="n"/>
      <c r="P3953" s="14" t="n"/>
      <c r="Q3953" s="14" t="n"/>
      <c r="R3953" s="14" t="n"/>
      <c r="S3953" s="14" t="n"/>
      <c r="T3953" s="14" t="n"/>
      <c r="U3953" s="14" t="n"/>
      <c r="V3953" s="14" t="n"/>
      <c r="W3953" s="14" t="n"/>
      <c r="X3953" s="14" t="n"/>
      <c r="Y3953" s="14" t="n"/>
      <c r="Z3953" s="14" t="n"/>
      <c r="AA3953" s="11" t="n"/>
      <c r="AB3953" s="14">
        <f>B3953&amp;"|"&amp;I3953</f>
        <v/>
      </c>
      <c r="AC3953">
        <f>IF($B3953="","","|"&amp;SUBSTITUTE(TRIM(SUBSTITUTE(SUBSTITUTE(SUBSTITUTE(SUBSTITUTE(SUBSTITUTE(SUBSTITUTE(SUBSTITUTE(SUBSTITUTE(SUBSTITUTE(SUBSTITUTE(SUBSTITUTE(SUBSTITUTE(SUBSTITUTE(SUBSTITUTE(TRIM($B3953&amp;""),CHAR(10)," "),CHAR(13)," "),"."," "),";"," "),","," "),"/"," "),"+"," "),"-"," "),"  "," "),"  "," "),"  "," "),"  "," "),"  "," "),"  "," "))," ","|")&amp;"|")</f>
        <v/>
      </c>
      <c r="AD3953">
        <f>TRIM($I3953&amp;"")</f>
        <v/>
      </c>
    </row>
    <row r="3954" ht="24" customHeight="1">
      <c r="A3954" s="9" t="n">
        <v>46220</v>
      </c>
      <c r="B3954" s="14" t="inlineStr">
        <is>
          <t>10257</t>
        </is>
      </c>
      <c r="C3954" s="14" t="inlineStr">
        <is>
          <t>M/C 0723 (VERMELHO)</t>
        </is>
      </c>
      <c r="D3954" s="14" t="inlineStr">
        <is>
          <t>6 PINTURA UV</t>
        </is>
      </c>
      <c r="E3954" s="14" t="n">
        <v>20019005</v>
      </c>
      <c r="F3954" s="14" t="inlineStr">
        <is>
          <t>RIPA 751X70X12 MDF - MESA SANTIAGO</t>
        </is>
      </c>
      <c r="G3954" s="14" t="inlineStr">
        <is>
          <t>6 PINTURA UV</t>
        </is>
      </c>
      <c r="H3954" s="14" t="inlineStr">
        <is>
          <t>6 PINTURA UV</t>
        </is>
      </c>
      <c r="I3954" s="9" t="inlineStr">
        <is>
          <t>6 PINTURA UV</t>
        </is>
      </c>
      <c r="J3954" s="9" t="n">
        <v>348</v>
      </c>
      <c r="K3954" s="14" t="n"/>
      <c r="L3954" s="14" t="n"/>
      <c r="M3954" s="14" t="n"/>
      <c r="N3954" s="14" t="n"/>
      <c r="O3954" s="14" t="n"/>
      <c r="P3954" s="14" t="n"/>
      <c r="Q3954" s="14" t="n"/>
      <c r="R3954" s="14" t="n"/>
      <c r="S3954" s="14" t="n"/>
      <c r="T3954" s="14" t="n"/>
      <c r="U3954" s="14" t="n"/>
      <c r="V3954" s="14" t="n"/>
      <c r="W3954" s="14" t="n"/>
      <c r="X3954" s="14" t="n"/>
      <c r="Y3954" s="14" t="n"/>
      <c r="Z3954" s="14" t="n"/>
      <c r="AA3954" s="11" t="n"/>
      <c r="AB3954" s="14">
        <f>B3954&amp;"|"&amp;I3954</f>
        <v/>
      </c>
      <c r="AC3954">
        <f>IF($B3954="","","|"&amp;SUBSTITUTE(TRIM(SUBSTITUTE(SUBSTITUTE(SUBSTITUTE(SUBSTITUTE(SUBSTITUTE(SUBSTITUTE(SUBSTITUTE(SUBSTITUTE(SUBSTITUTE(SUBSTITUTE(SUBSTITUTE(SUBSTITUTE(SUBSTITUTE(SUBSTITUTE(TRIM($B3954&amp;""),CHAR(10)," "),CHAR(13)," "),"."," "),";"," "),","," "),"/"," "),"+"," "),"-"," "),"  "," "),"  "," "),"  "," "),"  "," "),"  "," "),"  "," "))," ","|")&amp;"|")</f>
        <v/>
      </c>
      <c r="AD3954">
        <f>TRIM($I3954&amp;"")</f>
        <v/>
      </c>
    </row>
    <row r="3955" ht="24" customHeight="1">
      <c r="A3955" s="9" t="n">
        <v>46220</v>
      </c>
      <c r="B3955" s="14" t="inlineStr">
        <is>
          <t>10257</t>
        </is>
      </c>
      <c r="C3955" s="14" t="inlineStr">
        <is>
          <t>M/C 0723 (VERMELHO)</t>
        </is>
      </c>
      <c r="D3955" s="14" t="inlineStr">
        <is>
          <t>6 PINTURA UV</t>
        </is>
      </c>
      <c r="E3955" s="14" t="n">
        <v>20019601</v>
      </c>
      <c r="F3955" s="14" t="inlineStr">
        <is>
          <t>(2-5) LATERAL 751X546X12 MDF - MESA SANTIAGO 1,36</t>
        </is>
      </c>
      <c r="G3955" s="14" t="inlineStr">
        <is>
          <t>6 PINTURA UV</t>
        </is>
      </c>
      <c r="H3955" s="14" t="inlineStr">
        <is>
          <t>6 PINTURA UV</t>
        </is>
      </c>
      <c r="I3955" s="9" t="inlineStr">
        <is>
          <t>6 PINTURA UV</t>
        </is>
      </c>
      <c r="J3955" s="9" t="n">
        <v>18</v>
      </c>
      <c r="K3955" s="14" t="n"/>
      <c r="L3955" s="14" t="n"/>
      <c r="M3955" s="14" t="n"/>
      <c r="N3955" s="14" t="n"/>
      <c r="O3955" s="14" t="n"/>
      <c r="P3955" s="14" t="n"/>
      <c r="Q3955" s="14" t="n"/>
      <c r="R3955" s="14" t="n"/>
      <c r="S3955" s="14" t="n"/>
      <c r="T3955" s="14" t="n"/>
      <c r="U3955" s="14" t="n"/>
      <c r="V3955" s="14" t="n"/>
      <c r="W3955" s="14" t="n"/>
      <c r="X3955" s="14" t="n"/>
      <c r="Y3955" s="14" t="n"/>
      <c r="Z3955" s="14" t="n"/>
      <c r="AA3955" s="11" t="n"/>
      <c r="AB3955" s="14">
        <f>B3955&amp;"|"&amp;I3955</f>
        <v/>
      </c>
      <c r="AC3955">
        <f>IF($B3955="","","|"&amp;SUBSTITUTE(TRIM(SUBSTITUTE(SUBSTITUTE(SUBSTITUTE(SUBSTITUTE(SUBSTITUTE(SUBSTITUTE(SUBSTITUTE(SUBSTITUTE(SUBSTITUTE(SUBSTITUTE(SUBSTITUTE(SUBSTITUTE(SUBSTITUTE(SUBSTITUTE(TRIM($B3955&amp;""),CHAR(10)," "),CHAR(13)," "),"."," "),";"," "),","," "),"/"," "),"+"," "),"-"," "),"  "," "),"  "," "),"  "," "),"  "," "),"  "," "),"  "," "))," ","|")&amp;"|")</f>
        <v/>
      </c>
      <c r="AD3955">
        <f>TRIM($I3955&amp;"")</f>
        <v/>
      </c>
    </row>
    <row r="3956" ht="24" customHeight="1">
      <c r="A3956" s="9" t="n">
        <v>46220</v>
      </c>
      <c r="B3956" s="14" t="inlineStr">
        <is>
          <t>10257</t>
        </is>
      </c>
      <c r="C3956" s="14" t="inlineStr">
        <is>
          <t>M/C 0723 (VERMELHO)</t>
        </is>
      </c>
      <c r="D3956" s="14" t="inlineStr">
        <is>
          <t>6 PINTURA UV</t>
        </is>
      </c>
      <c r="E3956" s="14" t="n">
        <v>20019602</v>
      </c>
      <c r="F3956" s="14" t="inlineStr">
        <is>
          <t>FUNDO RIPADO 751X546X12 MDF - MESA SANTIAGO 1,36</t>
        </is>
      </c>
      <c r="G3956" s="14" t="inlineStr">
        <is>
          <t>6 PINTURA UV</t>
        </is>
      </c>
      <c r="H3956" s="14" t="inlineStr">
        <is>
          <t>6 PINTURA UV</t>
        </is>
      </c>
      <c r="I3956" s="9" t="inlineStr">
        <is>
          <t>6 PINTURA UV</t>
        </is>
      </c>
      <c r="J3956" s="9" t="n">
        <v>18</v>
      </c>
      <c r="K3956" s="14" t="n"/>
      <c r="L3956" s="14" t="n"/>
      <c r="M3956" s="14" t="n"/>
      <c r="N3956" s="14" t="n"/>
      <c r="O3956" s="14" t="n"/>
      <c r="P3956" s="14" t="n"/>
      <c r="Q3956" s="14" t="n"/>
      <c r="R3956" s="14" t="n"/>
      <c r="S3956" s="14" t="n"/>
      <c r="T3956" s="14" t="n"/>
      <c r="U3956" s="14" t="n"/>
      <c r="V3956" s="14" t="n"/>
      <c r="W3956" s="14" t="n"/>
      <c r="X3956" s="14" t="n"/>
      <c r="Y3956" s="14" t="n"/>
      <c r="Z3956" s="14" t="n"/>
      <c r="AA3956" s="11" t="n"/>
      <c r="AB3956" s="14">
        <f>B3956&amp;"|"&amp;I3956</f>
        <v/>
      </c>
      <c r="AC3956">
        <f>IF($B3956="","","|"&amp;SUBSTITUTE(TRIM(SUBSTITUTE(SUBSTITUTE(SUBSTITUTE(SUBSTITUTE(SUBSTITUTE(SUBSTITUTE(SUBSTITUTE(SUBSTITUTE(SUBSTITUTE(SUBSTITUTE(SUBSTITUTE(SUBSTITUTE(SUBSTITUTE(SUBSTITUTE(TRIM($B3956&amp;""),CHAR(10)," "),CHAR(13)," "),"."," "),";"," "),","," "),"/"," "),"+"," "),"-"," "),"  "," "),"  "," "),"  "," "),"  "," "),"  "," "),"  "," "))," ","|")&amp;"|")</f>
        <v/>
      </c>
      <c r="AD3956">
        <f>TRIM($I3956&amp;"")</f>
        <v/>
      </c>
    </row>
    <row r="3957" ht="24" customHeight="1">
      <c r="A3957" s="9" t="n">
        <v>46220</v>
      </c>
      <c r="B3957" s="14" t="inlineStr">
        <is>
          <t>10257</t>
        </is>
      </c>
      <c r="C3957" s="14" t="inlineStr">
        <is>
          <t>M/C 0723 (VERMELHO)</t>
        </is>
      </c>
      <c r="D3957" s="14" t="inlineStr">
        <is>
          <t>6 PINTURA UV</t>
        </is>
      </c>
      <c r="E3957" s="14" t="n">
        <v>20019603</v>
      </c>
      <c r="F3957" s="14" t="inlineStr">
        <is>
          <t>(3) BASE 572X572X12 MDF - MESA SANTIAGO 1,36</t>
        </is>
      </c>
      <c r="G3957" s="14" t="inlineStr">
        <is>
          <t>6 PINTURA UV</t>
        </is>
      </c>
      <c r="H3957" s="14" t="inlineStr">
        <is>
          <t>6 PINTURA UV</t>
        </is>
      </c>
      <c r="I3957" s="9" t="inlineStr">
        <is>
          <t>6 PINTURA UV</t>
        </is>
      </c>
      <c r="J3957" s="9" t="n">
        <v>9</v>
      </c>
      <c r="K3957" s="14" t="n"/>
      <c r="L3957" s="14" t="n"/>
      <c r="M3957" s="14" t="n"/>
      <c r="N3957" s="14" t="n"/>
      <c r="O3957" s="14" t="n"/>
      <c r="P3957" s="14" t="n"/>
      <c r="Q3957" s="14" t="n"/>
      <c r="R3957" s="14" t="n"/>
      <c r="S3957" s="14" t="n"/>
      <c r="T3957" s="14" t="n"/>
      <c r="U3957" s="14" t="n"/>
      <c r="V3957" s="14" t="n"/>
      <c r="W3957" s="14" t="n"/>
      <c r="X3957" s="14" t="n"/>
      <c r="Y3957" s="14" t="n"/>
      <c r="Z3957" s="14" t="n"/>
      <c r="AA3957" s="11" t="n"/>
      <c r="AB3957" s="14">
        <f>B3957&amp;"|"&amp;I3957</f>
        <v/>
      </c>
      <c r="AC3957">
        <f>IF($B3957="","","|"&amp;SUBSTITUTE(TRIM(SUBSTITUTE(SUBSTITUTE(SUBSTITUTE(SUBSTITUTE(SUBSTITUTE(SUBSTITUTE(SUBSTITUTE(SUBSTITUTE(SUBSTITUTE(SUBSTITUTE(SUBSTITUTE(SUBSTITUTE(SUBSTITUTE(SUBSTITUTE(TRIM($B3957&amp;""),CHAR(10)," "),CHAR(13)," "),"."," "),";"," "),","," "),"/"," "),"+"," "),"-"," "),"  "," "),"  "," "),"  "," "),"  "," "),"  "," "),"  "," "))," ","|")&amp;"|")</f>
        <v/>
      </c>
      <c r="AD3957">
        <f>TRIM($I3957&amp;"")</f>
        <v/>
      </c>
    </row>
    <row r="3958" ht="24" customHeight="1">
      <c r="A3958" s="9" t="n">
        <v>46220</v>
      </c>
      <c r="B3958" s="14" t="inlineStr">
        <is>
          <t>10257</t>
        </is>
      </c>
      <c r="C3958" s="14" t="inlineStr">
        <is>
          <t>M/C 0723 (VERMELHO)</t>
        </is>
      </c>
      <c r="D3958" s="14" t="inlineStr">
        <is>
          <t>6 PINTURA UV</t>
        </is>
      </c>
      <c r="E3958" s="14" t="n">
        <v>20019606</v>
      </c>
      <c r="F3958" s="14" t="inlineStr">
        <is>
          <t>(1-6) LATERAL RIPADA - MESA SANTIAGO 1,36</t>
        </is>
      </c>
      <c r="G3958" s="14" t="inlineStr">
        <is>
          <t>6 PINTURA UV</t>
        </is>
      </c>
      <c r="H3958" s="14" t="inlineStr">
        <is>
          <t>6 PINTURA UV</t>
        </is>
      </c>
      <c r="I3958" s="9" t="inlineStr">
        <is>
          <t>6 PINTURA UV</t>
        </is>
      </c>
      <c r="J3958" s="9" t="n">
        <v>18</v>
      </c>
      <c r="K3958" s="14" t="n"/>
      <c r="L3958" s="14" t="n"/>
      <c r="M3958" s="14" t="n"/>
      <c r="N3958" s="14" t="n"/>
      <c r="O3958" s="14" t="n"/>
      <c r="P3958" s="14" t="n"/>
      <c r="Q3958" s="14" t="n"/>
      <c r="R3958" s="14" t="n"/>
      <c r="S3958" s="14" t="n"/>
      <c r="T3958" s="14" t="n"/>
      <c r="U3958" s="14" t="n"/>
      <c r="V3958" s="14" t="n"/>
      <c r="W3958" s="14" t="n"/>
      <c r="X3958" s="14" t="n"/>
      <c r="Y3958" s="14" t="n"/>
      <c r="Z3958" s="14" t="n"/>
      <c r="AA3958" s="11" t="n"/>
      <c r="AB3958" s="14">
        <f>B3958&amp;"|"&amp;I3958</f>
        <v/>
      </c>
      <c r="AC3958">
        <f>IF($B3958="","","|"&amp;SUBSTITUTE(TRIM(SUBSTITUTE(SUBSTITUTE(SUBSTITUTE(SUBSTITUTE(SUBSTITUTE(SUBSTITUTE(SUBSTITUTE(SUBSTITUTE(SUBSTITUTE(SUBSTITUTE(SUBSTITUTE(SUBSTITUTE(SUBSTITUTE(SUBSTITUTE(TRIM($B3958&amp;""),CHAR(10)," "),CHAR(13)," "),"."," "),";"," "),","," "),"/"," "),"+"," "),"-"," "),"  "," "),"  "," "),"  "," "),"  "," "),"  "," "),"  "," "))," ","|")&amp;"|")</f>
        <v/>
      </c>
      <c r="AD3958">
        <f>TRIM($I3958&amp;"")</f>
        <v/>
      </c>
    </row>
    <row r="3959" ht="24" customHeight="1">
      <c r="A3959" s="9" t="n">
        <v>46220</v>
      </c>
      <c r="B3959" s="14" t="inlineStr">
        <is>
          <t>10257</t>
        </is>
      </c>
      <c r="C3959" s="14" t="inlineStr">
        <is>
          <t>M/C 0723 (VERMELHO)</t>
        </is>
      </c>
      <c r="D3959" s="14" t="inlineStr">
        <is>
          <t>6 PINTURA UV</t>
        </is>
      </c>
      <c r="E3959" s="14" t="n">
        <v>20020002</v>
      </c>
      <c r="F3959" s="14" t="inlineStr">
        <is>
          <t>(2) FECHAMENTO I 1090X295X12 MDF - BASE DUBAI</t>
        </is>
      </c>
      <c r="G3959" s="14" t="inlineStr">
        <is>
          <t>6 PINTURA UV</t>
        </is>
      </c>
      <c r="H3959" s="14" t="inlineStr">
        <is>
          <t>6 PINTURA UV</t>
        </is>
      </c>
      <c r="I3959" s="9" t="inlineStr">
        <is>
          <t>6 PINTURA UV</t>
        </is>
      </c>
      <c r="J3959" s="9" t="n">
        <v>12</v>
      </c>
      <c r="K3959" s="14" t="n"/>
      <c r="L3959" s="14" t="n"/>
      <c r="M3959" s="14" t="n"/>
      <c r="N3959" s="14" t="n"/>
      <c r="O3959" s="14" t="n"/>
      <c r="P3959" s="14" t="n"/>
      <c r="Q3959" s="14" t="n"/>
      <c r="R3959" s="14" t="n"/>
      <c r="S3959" s="14" t="n"/>
      <c r="T3959" s="14" t="n"/>
      <c r="U3959" s="14" t="n"/>
      <c r="V3959" s="14" t="n"/>
      <c r="W3959" s="14" t="n"/>
      <c r="X3959" s="14" t="n"/>
      <c r="Y3959" s="14" t="n"/>
      <c r="Z3959" s="14" t="n"/>
      <c r="AA3959" s="11" t="n"/>
      <c r="AB3959" s="14">
        <f>B3959&amp;"|"&amp;I3959</f>
        <v/>
      </c>
      <c r="AC3959">
        <f>IF($B3959="","","|"&amp;SUBSTITUTE(TRIM(SUBSTITUTE(SUBSTITUTE(SUBSTITUTE(SUBSTITUTE(SUBSTITUTE(SUBSTITUTE(SUBSTITUTE(SUBSTITUTE(SUBSTITUTE(SUBSTITUTE(SUBSTITUTE(SUBSTITUTE(SUBSTITUTE(SUBSTITUTE(TRIM($B3959&amp;""),CHAR(10)," "),CHAR(13)," "),"."," "),";"," "),","," "),"/"," "),"+"," "),"-"," "),"  "," "),"  "," "),"  "," "),"  "," "),"  "," "),"  "," "))," ","|")&amp;"|")</f>
        <v/>
      </c>
      <c r="AD3959">
        <f>TRIM($I3959&amp;"")</f>
        <v/>
      </c>
    </row>
    <row r="3960" ht="24" customHeight="1">
      <c r="A3960" s="9" t="n">
        <v>46220</v>
      </c>
      <c r="B3960" s="14" t="inlineStr">
        <is>
          <t>10257</t>
        </is>
      </c>
      <c r="C3960" s="14" t="inlineStr">
        <is>
          <t>M/C 0723 (VERMELHO)</t>
        </is>
      </c>
      <c r="D3960" s="14" t="inlineStr">
        <is>
          <t>6 PINTURA UV</t>
        </is>
      </c>
      <c r="E3960" s="14" t="n">
        <v>20020003</v>
      </c>
      <c r="F3960" s="14" t="inlineStr">
        <is>
          <t>(3) FECHAMENTO II 600X295X12 MDF - BASE DUBAI</t>
        </is>
      </c>
      <c r="G3960" s="14" t="inlineStr">
        <is>
          <t>6 PINTURA UV</t>
        </is>
      </c>
      <c r="H3960" s="14" t="inlineStr">
        <is>
          <t>6 PINTURA UV</t>
        </is>
      </c>
      <c r="I3960" s="9" t="inlineStr">
        <is>
          <t>6 PINTURA UV</t>
        </is>
      </c>
      <c r="J3960" s="9" t="n">
        <v>12</v>
      </c>
      <c r="K3960" s="14" t="n"/>
      <c r="L3960" s="14" t="n"/>
      <c r="M3960" s="14" t="n"/>
      <c r="N3960" s="14" t="n"/>
      <c r="O3960" s="14" t="n"/>
      <c r="P3960" s="14" t="n"/>
      <c r="Q3960" s="14" t="n"/>
      <c r="R3960" s="14" t="n"/>
      <c r="S3960" s="14" t="n"/>
      <c r="T3960" s="14" t="n"/>
      <c r="U3960" s="14" t="n"/>
      <c r="V3960" s="14" t="n"/>
      <c r="W3960" s="14" t="n"/>
      <c r="X3960" s="14" t="n"/>
      <c r="Y3960" s="14" t="n"/>
      <c r="Z3960" s="14" t="n"/>
      <c r="AA3960" s="11" t="n"/>
      <c r="AB3960" s="14">
        <f>B3960&amp;"|"&amp;I3960</f>
        <v/>
      </c>
      <c r="AC3960">
        <f>IF($B3960="","","|"&amp;SUBSTITUTE(TRIM(SUBSTITUTE(SUBSTITUTE(SUBSTITUTE(SUBSTITUTE(SUBSTITUTE(SUBSTITUTE(SUBSTITUTE(SUBSTITUTE(SUBSTITUTE(SUBSTITUTE(SUBSTITUTE(SUBSTITUTE(SUBSTITUTE(SUBSTITUTE(TRIM($B3960&amp;""),CHAR(10)," "),CHAR(13)," "),"."," "),";"," "),","," "),"/"," "),"+"," "),"-"," "),"  "," "),"  "," "),"  "," "),"  "," "),"  "," "),"  "," "))," ","|")&amp;"|")</f>
        <v/>
      </c>
      <c r="AD3960">
        <f>TRIM($I3960&amp;"")</f>
        <v/>
      </c>
    </row>
    <row r="3961" ht="24" customHeight="1">
      <c r="A3961" s="9" t="n">
        <v>46220</v>
      </c>
      <c r="B3961" s="14" t="inlineStr">
        <is>
          <t>10257</t>
        </is>
      </c>
      <c r="C3961" s="14" t="inlineStr">
        <is>
          <t>M/C 0723 (VERMELHO)</t>
        </is>
      </c>
      <c r="D3961" s="14" t="inlineStr">
        <is>
          <t>6 PINTURA UV</t>
        </is>
      </c>
      <c r="E3961" s="14" t="n">
        <v>20020004</v>
      </c>
      <c r="F3961" s="14" t="inlineStr">
        <is>
          <t>(4) FECHAMENTO III 545X327X12 MDF - BASE DUBAI</t>
        </is>
      </c>
      <c r="G3961" s="14" t="inlineStr">
        <is>
          <t>6 PINTURA UV</t>
        </is>
      </c>
      <c r="H3961" s="14" t="inlineStr">
        <is>
          <t>6 PINTURA UV</t>
        </is>
      </c>
      <c r="I3961" s="9" t="inlineStr">
        <is>
          <t>6 PINTURA UV</t>
        </is>
      </c>
      <c r="J3961" s="9" t="n">
        <v>24</v>
      </c>
      <c r="K3961" s="14" t="n"/>
      <c r="L3961" s="14" t="n"/>
      <c r="M3961" s="14" t="n"/>
      <c r="N3961" s="14" t="n"/>
      <c r="O3961" s="14" t="n"/>
      <c r="P3961" s="14" t="n"/>
      <c r="Q3961" s="14" t="n"/>
      <c r="R3961" s="14" t="n"/>
      <c r="S3961" s="14" t="n"/>
      <c r="T3961" s="14" t="n"/>
      <c r="U3961" s="14" t="n"/>
      <c r="V3961" s="14" t="n"/>
      <c r="W3961" s="14" t="n"/>
      <c r="X3961" s="14" t="n"/>
      <c r="Y3961" s="14" t="n"/>
      <c r="Z3961" s="14" t="n"/>
      <c r="AA3961" s="11" t="n"/>
      <c r="AB3961" s="14">
        <f>B3961&amp;"|"&amp;I3961</f>
        <v/>
      </c>
      <c r="AC3961">
        <f>IF($B3961="","","|"&amp;SUBSTITUTE(TRIM(SUBSTITUTE(SUBSTITUTE(SUBSTITUTE(SUBSTITUTE(SUBSTITUTE(SUBSTITUTE(SUBSTITUTE(SUBSTITUTE(SUBSTITUTE(SUBSTITUTE(SUBSTITUTE(SUBSTITUTE(SUBSTITUTE(SUBSTITUTE(TRIM($B3961&amp;""),CHAR(10)," "),CHAR(13)," "),"."," "),";"," "),","," "),"/"," "),"+"," "),"-"," "),"  "," "),"  "," "),"  "," "),"  "," "),"  "," "),"  "," "))," ","|")&amp;"|")</f>
        <v/>
      </c>
      <c r="AD3961">
        <f>TRIM($I3961&amp;"")</f>
        <v/>
      </c>
    </row>
    <row r="3962" ht="24" customHeight="1">
      <c r="A3962" s="9" t="n">
        <v>46220</v>
      </c>
      <c r="B3962" s="14" t="inlineStr">
        <is>
          <t>10257</t>
        </is>
      </c>
      <c r="C3962" s="14" t="inlineStr">
        <is>
          <t>M/C 0723 (VERMELHO)</t>
        </is>
      </c>
      <c r="D3962" s="14" t="inlineStr">
        <is>
          <t>6 PINTURA UV</t>
        </is>
      </c>
      <c r="E3962" s="14" t="n">
        <v>20020005</v>
      </c>
      <c r="F3962" s="14" t="inlineStr">
        <is>
          <t>(5) FECHAMENTO IV 453X327X12 MDF - BASE DUBAI</t>
        </is>
      </c>
      <c r="G3962" s="14" t="inlineStr">
        <is>
          <t>6 PINTURA UV</t>
        </is>
      </c>
      <c r="H3962" s="14" t="inlineStr">
        <is>
          <t>6 PINTURA UV</t>
        </is>
      </c>
      <c r="I3962" s="9" t="inlineStr">
        <is>
          <t>6 PINTURA UV</t>
        </is>
      </c>
      <c r="J3962" s="9" t="n">
        <v>12</v>
      </c>
      <c r="K3962" s="14" t="n"/>
      <c r="L3962" s="14" t="n"/>
      <c r="M3962" s="14" t="n"/>
      <c r="N3962" s="14" t="n"/>
      <c r="O3962" s="14" t="n"/>
      <c r="P3962" s="14" t="n"/>
      <c r="Q3962" s="14" t="n"/>
      <c r="R3962" s="14" t="n"/>
      <c r="S3962" s="14" t="n"/>
      <c r="T3962" s="14" t="n"/>
      <c r="U3962" s="14" t="n"/>
      <c r="V3962" s="14" t="n"/>
      <c r="W3962" s="14" t="n"/>
      <c r="X3962" s="14" t="n"/>
      <c r="Y3962" s="14" t="n"/>
      <c r="Z3962" s="14" t="n"/>
      <c r="AA3962" s="11" t="n"/>
      <c r="AB3962" s="14">
        <f>B3962&amp;"|"&amp;I3962</f>
        <v/>
      </c>
      <c r="AC3962">
        <f>IF($B3962="","","|"&amp;SUBSTITUTE(TRIM(SUBSTITUTE(SUBSTITUTE(SUBSTITUTE(SUBSTITUTE(SUBSTITUTE(SUBSTITUTE(SUBSTITUTE(SUBSTITUTE(SUBSTITUTE(SUBSTITUTE(SUBSTITUTE(SUBSTITUTE(SUBSTITUTE(SUBSTITUTE(TRIM($B3962&amp;""),CHAR(10)," "),CHAR(13)," "),"."," "),";"," "),","," "),"/"," "),"+"," "),"-"," "),"  "," "),"  "," "),"  "," "),"  "," "),"  "," "),"  "," "))," ","|")&amp;"|")</f>
        <v/>
      </c>
      <c r="AD3962">
        <f>TRIM($I3962&amp;"")</f>
        <v/>
      </c>
    </row>
    <row r="3963" ht="24" customHeight="1">
      <c r="A3963" s="9" t="n">
        <v>46220</v>
      </c>
      <c r="B3963" s="14" t="inlineStr">
        <is>
          <t>10257</t>
        </is>
      </c>
      <c r="C3963" s="14" t="inlineStr">
        <is>
          <t>M/C 0723 (VERMELHO)</t>
        </is>
      </c>
      <c r="D3963" s="14" t="inlineStr">
        <is>
          <t>6 PINTURA UV</t>
        </is>
      </c>
      <c r="E3963" s="14" t="n">
        <v>30080009</v>
      </c>
      <c r="F3963" s="14" t="inlineStr">
        <is>
          <t>(4) MOLDURA 1360X680X12 MDF - MESA AMST. 1,36X1,36</t>
        </is>
      </c>
      <c r="G3963" s="14" t="inlineStr">
        <is>
          <t>6 PINTURA UV</t>
        </is>
      </c>
      <c r="H3963" s="14" t="inlineStr">
        <is>
          <t>6 PINTURA UV</t>
        </is>
      </c>
      <c r="I3963" s="9" t="inlineStr">
        <is>
          <t>6 PINTURA UV</t>
        </is>
      </c>
      <c r="J3963" s="9" t="n">
        <v>20</v>
      </c>
      <c r="K3963" s="14" t="n"/>
      <c r="L3963" s="14" t="n"/>
      <c r="M3963" s="14" t="n"/>
      <c r="N3963" s="14" t="n"/>
      <c r="O3963" s="14" t="n"/>
      <c r="P3963" s="14" t="n"/>
      <c r="Q3963" s="14" t="n"/>
      <c r="R3963" s="14" t="n"/>
      <c r="S3963" s="14" t="n"/>
      <c r="T3963" s="14" t="n"/>
      <c r="U3963" s="14" t="n"/>
      <c r="V3963" s="14" t="n"/>
      <c r="W3963" s="14" t="n"/>
      <c r="X3963" s="14" t="n"/>
      <c r="Y3963" s="14" t="n"/>
      <c r="Z3963" s="14" t="n"/>
      <c r="AA3963" s="11" t="n"/>
      <c r="AB3963" s="14">
        <f>B3963&amp;"|"&amp;I3963</f>
        <v/>
      </c>
      <c r="AC3963">
        <f>IF($B3963="","","|"&amp;SUBSTITUTE(TRIM(SUBSTITUTE(SUBSTITUTE(SUBSTITUTE(SUBSTITUTE(SUBSTITUTE(SUBSTITUTE(SUBSTITUTE(SUBSTITUTE(SUBSTITUTE(SUBSTITUTE(SUBSTITUTE(SUBSTITUTE(SUBSTITUTE(SUBSTITUTE(TRIM($B3963&amp;""),CHAR(10)," "),CHAR(13)," "),"."," "),";"," "),","," "),"/"," "),"+"," "),"-"," "),"  "," "),"  "," "),"  "," "),"  "," "),"  "," "),"  "," "))," ","|")&amp;"|")</f>
        <v/>
      </c>
      <c r="AD3963">
        <f>TRIM($I3963&amp;"")</f>
        <v/>
      </c>
    </row>
    <row r="3964" ht="24" customHeight="1">
      <c r="A3964" s="9" t="n">
        <v>46220</v>
      </c>
      <c r="B3964" s="14" t="inlineStr">
        <is>
          <t>10257</t>
        </is>
      </c>
      <c r="C3964" s="14" t="inlineStr">
        <is>
          <t>M/C 0723 (VERMELHO)</t>
        </is>
      </c>
      <c r="D3964" s="14" t="inlineStr">
        <is>
          <t>6 PINTURA UV</t>
        </is>
      </c>
      <c r="E3964" s="14" t="n">
        <v>30081507</v>
      </c>
      <c r="F3964" s="14" t="inlineStr">
        <is>
          <t>(2)PRATO MENOR 582X582X12 MDF-MESA ANCARA /AMSTERD</t>
        </is>
      </c>
      <c r="G3964" s="14" t="inlineStr">
        <is>
          <t>6 PINTURA UV</t>
        </is>
      </c>
      <c r="H3964" s="14" t="inlineStr">
        <is>
          <t>6 PINTURA UV</t>
        </is>
      </c>
      <c r="I3964" s="9" t="inlineStr">
        <is>
          <t>6 PINTURA UV</t>
        </is>
      </c>
      <c r="J3964" s="9" t="n">
        <v>10</v>
      </c>
      <c r="K3964" s="14" t="n"/>
      <c r="L3964" s="14" t="n"/>
      <c r="M3964" s="14" t="n"/>
      <c r="N3964" s="14" t="n"/>
      <c r="O3964" s="14" t="n"/>
      <c r="P3964" s="14" t="n"/>
      <c r="Q3964" s="14" t="n"/>
      <c r="R3964" s="14" t="n"/>
      <c r="S3964" s="14" t="n"/>
      <c r="T3964" s="14" t="n"/>
      <c r="U3964" s="14" t="n"/>
      <c r="V3964" s="14" t="n"/>
      <c r="W3964" s="14" t="n"/>
      <c r="X3964" s="14" t="n"/>
      <c r="Y3964" s="14" t="n"/>
      <c r="Z3964" s="14" t="n"/>
      <c r="AA3964" s="11" t="n"/>
      <c r="AB3964" s="14">
        <f>B3964&amp;"|"&amp;I3964</f>
        <v/>
      </c>
      <c r="AC3964">
        <f>IF($B3964="","","|"&amp;SUBSTITUTE(TRIM(SUBSTITUTE(SUBSTITUTE(SUBSTITUTE(SUBSTITUTE(SUBSTITUTE(SUBSTITUTE(SUBSTITUTE(SUBSTITUTE(SUBSTITUTE(SUBSTITUTE(SUBSTITUTE(SUBSTITUTE(SUBSTITUTE(SUBSTITUTE(TRIM($B3964&amp;""),CHAR(10)," "),CHAR(13)," "),"."," "),";"," "),","," "),"/"," "),"+"," "),"-"," "),"  "," "),"  "," "),"  "," "),"  "," "),"  "," "),"  "," "))," ","|")&amp;"|")</f>
        <v/>
      </c>
      <c r="AD3964">
        <f>TRIM($I3964&amp;"")</f>
        <v/>
      </c>
    </row>
    <row r="3965" ht="24" customHeight="1">
      <c r="A3965" s="9" t="n">
        <v>46220</v>
      </c>
      <c r="B3965" s="14" t="inlineStr">
        <is>
          <t>10257</t>
        </is>
      </c>
      <c r="C3965" s="14" t="inlineStr">
        <is>
          <t>M/C 0723 (VERMELHO)</t>
        </is>
      </c>
      <c r="D3965" s="14" t="inlineStr">
        <is>
          <t>6 PINTURA UV</t>
        </is>
      </c>
      <c r="E3965" s="14" t="n">
        <v>30081508</v>
      </c>
      <c r="F3965" s="14" t="inlineStr">
        <is>
          <t>(3) PRATO MAIOR 664X664X12 MDF-MESA ANCARA/AMSTERD</t>
        </is>
      </c>
      <c r="G3965" s="14" t="inlineStr">
        <is>
          <t>6 PINTURA UV</t>
        </is>
      </c>
      <c r="H3965" s="14" t="inlineStr">
        <is>
          <t>6 PINTURA UV</t>
        </is>
      </c>
      <c r="I3965" s="9" t="inlineStr">
        <is>
          <t>6 PINTURA UV</t>
        </is>
      </c>
      <c r="J3965" s="9" t="n">
        <v>10</v>
      </c>
      <c r="K3965" s="14" t="n"/>
      <c r="L3965" s="14" t="n"/>
      <c r="M3965" s="14" t="n"/>
      <c r="N3965" s="14" t="n"/>
      <c r="O3965" s="14" t="n"/>
      <c r="P3965" s="14" t="n"/>
      <c r="Q3965" s="14" t="n"/>
      <c r="R3965" s="14" t="n"/>
      <c r="S3965" s="14" t="n"/>
      <c r="T3965" s="14" t="n"/>
      <c r="U3965" s="14" t="n"/>
      <c r="V3965" s="14" t="n"/>
      <c r="W3965" s="14" t="n"/>
      <c r="X3965" s="14" t="n"/>
      <c r="Y3965" s="14" t="n"/>
      <c r="Z3965" s="14" t="n"/>
      <c r="AA3965" s="11" t="n"/>
      <c r="AB3965" s="14">
        <f>B3965&amp;"|"&amp;I3965</f>
        <v/>
      </c>
      <c r="AC3965">
        <f>IF($B3965="","","|"&amp;SUBSTITUTE(TRIM(SUBSTITUTE(SUBSTITUTE(SUBSTITUTE(SUBSTITUTE(SUBSTITUTE(SUBSTITUTE(SUBSTITUTE(SUBSTITUTE(SUBSTITUTE(SUBSTITUTE(SUBSTITUTE(SUBSTITUTE(SUBSTITUTE(SUBSTITUTE(TRIM($B3965&amp;""),CHAR(10)," "),CHAR(13)," "),"."," "),";"," "),","," "),"/"," "),"+"," "),"-"," "),"  "," "),"  "," "),"  "," "),"  "," "),"  "," "),"  "," "))," ","|")&amp;"|")</f>
        <v/>
      </c>
      <c r="AD3965">
        <f>TRIM($I3965&amp;"")</f>
        <v/>
      </c>
    </row>
    <row r="3966" ht="24" customHeight="1">
      <c r="A3966" s="9" t="n">
        <v>46220</v>
      </c>
      <c r="B3966" s="14" t="inlineStr">
        <is>
          <t>10257</t>
        </is>
      </c>
      <c r="C3966" s="14" t="inlineStr">
        <is>
          <t>M/C 0723 (VERMELHO)</t>
        </is>
      </c>
      <c r="D3966" s="14" t="inlineStr">
        <is>
          <t>6 PINTURA UV</t>
        </is>
      </c>
      <c r="E3966" s="14" t="n">
        <v>20013102</v>
      </c>
      <c r="F3966" s="14" t="inlineStr">
        <is>
          <t>(10)PE MAIOR 760X100 (170) X15 MDF-MIAMI 1,37X0,80</t>
        </is>
      </c>
      <c r="G3966" s="14" t="inlineStr">
        <is>
          <t>6 PINTURA UV</t>
        </is>
      </c>
      <c r="H3966" s="14" t="inlineStr">
        <is>
          <t>6 PINTURA UV</t>
        </is>
      </c>
      <c r="I3966" s="9" t="inlineStr">
        <is>
          <t>6 PINTURA UV</t>
        </is>
      </c>
      <c r="J3966" s="9" t="n">
        <v>204</v>
      </c>
      <c r="K3966" s="14" t="n"/>
      <c r="L3966" s="14" t="n"/>
      <c r="M3966" s="14" t="n"/>
      <c r="N3966" s="14" t="n"/>
      <c r="O3966" s="14" t="n"/>
      <c r="P3966" s="14" t="n"/>
      <c r="Q3966" s="14" t="n"/>
      <c r="R3966" s="14" t="n"/>
      <c r="S3966" s="14" t="n"/>
      <c r="T3966" s="14" t="n"/>
      <c r="U3966" s="14" t="n"/>
      <c r="V3966" s="14" t="n"/>
      <c r="W3966" s="14" t="n"/>
      <c r="X3966" s="14" t="n"/>
      <c r="Y3966" s="14" t="n"/>
      <c r="Z3966" s="14" t="n"/>
      <c r="AA3966" s="11" t="n"/>
      <c r="AB3966" s="14">
        <f>B3966&amp;"|"&amp;I3966</f>
        <v/>
      </c>
      <c r="AC3966">
        <f>IF($B3966="","","|"&amp;SUBSTITUTE(TRIM(SUBSTITUTE(SUBSTITUTE(SUBSTITUTE(SUBSTITUTE(SUBSTITUTE(SUBSTITUTE(SUBSTITUTE(SUBSTITUTE(SUBSTITUTE(SUBSTITUTE(SUBSTITUTE(SUBSTITUTE(SUBSTITUTE(SUBSTITUTE(TRIM($B3966&amp;""),CHAR(10)," "),CHAR(13)," "),"."," "),";"," "),","," "),"/"," "),"+"," "),"-"," "),"  "," "),"  "," "),"  "," "),"  "," "),"  "," "),"  "," "))," ","|")&amp;"|")</f>
        <v/>
      </c>
      <c r="AD3966">
        <f>TRIM($I3966&amp;"")</f>
        <v/>
      </c>
    </row>
    <row r="3967" ht="24" customHeight="1">
      <c r="A3967" s="9" t="n">
        <v>46220</v>
      </c>
      <c r="B3967" s="14" t="inlineStr">
        <is>
          <t>10257</t>
        </is>
      </c>
      <c r="C3967" s="14" t="inlineStr">
        <is>
          <t>M/C 0723 (VERMELHO)</t>
        </is>
      </c>
      <c r="D3967" s="14" t="inlineStr">
        <is>
          <t>6 PINTURA UV</t>
        </is>
      </c>
      <c r="E3967" s="14" t="n">
        <v>20013103</v>
      </c>
      <c r="F3967" s="14" t="inlineStr">
        <is>
          <t>(4) PE MENOR 760X85 (135) X15 MDF-MIAMI 1,37X0,80</t>
        </is>
      </c>
      <c r="G3967" s="14" t="inlineStr">
        <is>
          <t>6 PINTURA UV</t>
        </is>
      </c>
      <c r="H3967" s="14" t="inlineStr">
        <is>
          <t>6 PINTURA UV</t>
        </is>
      </c>
      <c r="I3967" s="9" t="inlineStr">
        <is>
          <t>6 PINTURA UV</t>
        </is>
      </c>
      <c r="J3967" s="9" t="n">
        <v>80</v>
      </c>
      <c r="K3967" s="14" t="n"/>
      <c r="L3967" s="14" t="n"/>
      <c r="M3967" s="14" t="n"/>
      <c r="N3967" s="14" t="n"/>
      <c r="O3967" s="14" t="n"/>
      <c r="P3967" s="14" t="n"/>
      <c r="Q3967" s="14" t="n"/>
      <c r="R3967" s="14" t="n"/>
      <c r="S3967" s="14" t="n"/>
      <c r="T3967" s="14" t="n"/>
      <c r="U3967" s="14" t="n"/>
      <c r="V3967" s="14" t="n"/>
      <c r="W3967" s="14" t="n"/>
      <c r="X3967" s="14" t="n"/>
      <c r="Y3967" s="14" t="n"/>
      <c r="Z3967" s="14" t="n"/>
      <c r="AA3967" s="11" t="n"/>
      <c r="AB3967" s="14">
        <f>B3967&amp;"|"&amp;I3967</f>
        <v/>
      </c>
      <c r="AC3967">
        <f>IF($B3967="","","|"&amp;SUBSTITUTE(TRIM(SUBSTITUTE(SUBSTITUTE(SUBSTITUTE(SUBSTITUTE(SUBSTITUTE(SUBSTITUTE(SUBSTITUTE(SUBSTITUTE(SUBSTITUTE(SUBSTITUTE(SUBSTITUTE(SUBSTITUTE(SUBSTITUTE(SUBSTITUTE(TRIM($B3967&amp;""),CHAR(10)," "),CHAR(13)," "),"."," "),";"," "),","," "),"/"," "),"+"," "),"-"," "),"  "," "),"  "," "),"  "," "),"  "," "),"  "," "),"  "," "))," ","|")&amp;"|")</f>
        <v/>
      </c>
      <c r="AD3967">
        <f>TRIM($I3967&amp;"")</f>
        <v/>
      </c>
    </row>
    <row r="3968" ht="24" customHeight="1">
      <c r="A3968" s="9" t="n">
        <v>46220</v>
      </c>
      <c r="B3968" s="14" t="inlineStr">
        <is>
          <t>10257</t>
        </is>
      </c>
      <c r="C3968" s="14" t="inlineStr">
        <is>
          <t>M/C 0723 (VERMELHO)</t>
        </is>
      </c>
      <c r="D3968" s="14" t="inlineStr">
        <is>
          <t>6 PINTURA UV</t>
        </is>
      </c>
      <c r="E3968" s="14" t="n">
        <v>20020001</v>
      </c>
      <c r="F3968" s="14" t="inlineStr">
        <is>
          <t>(1) LATERAL 1180X92X15 MDF - BASE DUBAI</t>
        </is>
      </c>
      <c r="G3968" s="14" t="inlineStr">
        <is>
          <t>6 PINTURA UV</t>
        </is>
      </c>
      <c r="H3968" s="14" t="inlineStr">
        <is>
          <t>6 PINTURA UV</t>
        </is>
      </c>
      <c r="I3968" s="9" t="inlineStr">
        <is>
          <t>6 PINTURA UV</t>
        </is>
      </c>
      <c r="J3968" s="9" t="n">
        <v>48</v>
      </c>
      <c r="K3968" s="14" t="n"/>
      <c r="L3968" s="14" t="n"/>
      <c r="M3968" s="14" t="n"/>
      <c r="N3968" s="14" t="n"/>
      <c r="O3968" s="14" t="n"/>
      <c r="P3968" s="14" t="n"/>
      <c r="Q3968" s="14" t="n"/>
      <c r="R3968" s="14" t="n"/>
      <c r="S3968" s="14" t="n"/>
      <c r="T3968" s="14" t="n"/>
      <c r="U3968" s="14" t="n"/>
      <c r="V3968" s="14" t="n"/>
      <c r="W3968" s="14" t="n"/>
      <c r="X3968" s="14" t="n"/>
      <c r="Y3968" s="14" t="n"/>
      <c r="Z3968" s="14" t="n"/>
      <c r="AA3968" s="11" t="n"/>
      <c r="AB3968" s="14">
        <f>B3968&amp;"|"&amp;I3968</f>
        <v/>
      </c>
      <c r="AC3968">
        <f>IF($B3968="","","|"&amp;SUBSTITUTE(TRIM(SUBSTITUTE(SUBSTITUTE(SUBSTITUTE(SUBSTITUTE(SUBSTITUTE(SUBSTITUTE(SUBSTITUTE(SUBSTITUTE(SUBSTITUTE(SUBSTITUTE(SUBSTITUTE(SUBSTITUTE(SUBSTITUTE(SUBSTITUTE(TRIM($B3968&amp;""),CHAR(10)," "),CHAR(13)," "),"."," "),";"," "),","," "),"/"," "),"+"," "),"-"," "),"  "," "),"  "," "),"  "," "),"  "," "),"  "," "),"  "," "))," ","|")&amp;"|")</f>
        <v/>
      </c>
      <c r="AD3968">
        <f>TRIM($I3968&amp;"")</f>
        <v/>
      </c>
    </row>
    <row r="3969" ht="24" customHeight="1">
      <c r="A3969" s="9" t="n">
        <v>46220</v>
      </c>
      <c r="B3969" s="14" t="inlineStr">
        <is>
          <t>10257</t>
        </is>
      </c>
      <c r="C3969" s="14" t="inlineStr">
        <is>
          <t>M/C 0723 (VERMELHO)</t>
        </is>
      </c>
      <c r="D3969" s="14" t="inlineStr">
        <is>
          <t>6 PINTURA UV</t>
        </is>
      </c>
      <c r="E3969" s="14" t="n">
        <v>200273101</v>
      </c>
      <c r="F3969" s="14" t="inlineStr">
        <is>
          <t>BASE REDONDA 500X500X18 MDF - MESA CATEDRAL 1,03</t>
        </is>
      </c>
      <c r="G3969" s="14" t="inlineStr">
        <is>
          <t>6 PINTURA UV</t>
        </is>
      </c>
      <c r="H3969" s="14" t="inlineStr">
        <is>
          <t>6 PINTURA UV</t>
        </is>
      </c>
      <c r="I3969" s="9" t="inlineStr">
        <is>
          <t>6 PINTURA UV</t>
        </is>
      </c>
      <c r="J3969" s="9" t="n">
        <v>3</v>
      </c>
      <c r="K3969" s="14" t="n"/>
      <c r="L3969" s="14" t="n"/>
      <c r="M3969" s="14" t="n"/>
      <c r="N3969" s="14" t="n"/>
      <c r="O3969" s="14" t="n"/>
      <c r="P3969" s="14" t="n"/>
      <c r="Q3969" s="14" t="n"/>
      <c r="R3969" s="14" t="n"/>
      <c r="S3969" s="14" t="n"/>
      <c r="T3969" s="14" t="n"/>
      <c r="U3969" s="14" t="n"/>
      <c r="V3969" s="14" t="n"/>
      <c r="W3969" s="14" t="n"/>
      <c r="X3969" s="14" t="n"/>
      <c r="Y3969" s="14" t="n"/>
      <c r="Z3969" s="14" t="n"/>
      <c r="AA3969" s="11" t="n"/>
      <c r="AB3969" s="14">
        <f>B3969&amp;"|"&amp;I3969</f>
        <v/>
      </c>
      <c r="AC3969">
        <f>IF($B3969="","","|"&amp;SUBSTITUTE(TRIM(SUBSTITUTE(SUBSTITUTE(SUBSTITUTE(SUBSTITUTE(SUBSTITUTE(SUBSTITUTE(SUBSTITUTE(SUBSTITUTE(SUBSTITUTE(SUBSTITUTE(SUBSTITUTE(SUBSTITUTE(SUBSTITUTE(SUBSTITUTE(TRIM($B3969&amp;""),CHAR(10)," "),CHAR(13)," "),"."," "),";"," "),","," "),"/"," "),"+"," "),"-"," "),"  "," "),"  "," "),"  "," "),"  "," "),"  "," "),"  "," "))," ","|")&amp;"|")</f>
        <v/>
      </c>
      <c r="AD3969">
        <f>TRIM($I3969&amp;"")</f>
        <v/>
      </c>
    </row>
    <row r="3970" ht="24" customHeight="1">
      <c r="A3970" s="9" t="n">
        <v>46220</v>
      </c>
      <c r="B3970" s="14" t="inlineStr">
        <is>
          <t>10257</t>
        </is>
      </c>
      <c r="C3970" s="14" t="inlineStr">
        <is>
          <t>M/C 0723 (VERMELHO)</t>
        </is>
      </c>
      <c r="D3970" s="14" t="inlineStr">
        <is>
          <t>6 PINTURA UV</t>
        </is>
      </c>
      <c r="E3970" s="14" t="n">
        <v>200277101</v>
      </c>
      <c r="F3970" s="14" t="inlineStr">
        <is>
          <t>PE 730X120(660)X18 (4PCS) MDF - MESA CATEDRAL II</t>
        </is>
      </c>
      <c r="G3970" s="14" t="inlineStr">
        <is>
          <t>6 PINTURA UV</t>
        </is>
      </c>
      <c r="H3970" s="14" t="inlineStr">
        <is>
          <t>6 PINTURA UV</t>
        </is>
      </c>
      <c r="I3970" s="9" t="inlineStr">
        <is>
          <t>6 PINTURA UV</t>
        </is>
      </c>
      <c r="J3970" s="9" t="n">
        <v>158</v>
      </c>
      <c r="K3970" s="14" t="n"/>
      <c r="L3970" s="14" t="n"/>
      <c r="M3970" s="14" t="n"/>
      <c r="N3970" s="14" t="n"/>
      <c r="O3970" s="14" t="n"/>
      <c r="P3970" s="14" t="n"/>
      <c r="Q3970" s="14" t="n"/>
      <c r="R3970" s="14" t="n"/>
      <c r="S3970" s="14" t="n"/>
      <c r="T3970" s="14" t="n"/>
      <c r="U3970" s="14" t="n"/>
      <c r="V3970" s="14" t="n"/>
      <c r="W3970" s="14" t="n"/>
      <c r="X3970" s="14" t="n"/>
      <c r="Y3970" s="14" t="n"/>
      <c r="Z3970" s="14" t="n"/>
      <c r="AA3970" s="11" t="n"/>
      <c r="AB3970" s="14">
        <f>B3970&amp;"|"&amp;I3970</f>
        <v/>
      </c>
      <c r="AC3970">
        <f>IF($B3970="","","|"&amp;SUBSTITUTE(TRIM(SUBSTITUTE(SUBSTITUTE(SUBSTITUTE(SUBSTITUTE(SUBSTITUTE(SUBSTITUTE(SUBSTITUTE(SUBSTITUTE(SUBSTITUTE(SUBSTITUTE(SUBSTITUTE(SUBSTITUTE(SUBSTITUTE(SUBSTITUTE(TRIM($B3970&amp;""),CHAR(10)," "),CHAR(13)," "),"."," "),";"," "),","," "),"/"," "),"+"," "),"-"," "),"  "," "),"  "," "),"  "," "),"  "," "),"  "," "),"  "," "))," ","|")&amp;"|")</f>
        <v/>
      </c>
      <c r="AD3970">
        <f>TRIM($I3970&amp;"")</f>
        <v/>
      </c>
    </row>
    <row r="3971" ht="24" customHeight="1">
      <c r="A3971" s="9" t="n">
        <v>46220</v>
      </c>
      <c r="B3971" s="14" t="inlineStr">
        <is>
          <t>10257</t>
        </is>
      </c>
      <c r="C3971" s="14" t="inlineStr">
        <is>
          <t>M/C 0723 (VERMELHO)</t>
        </is>
      </c>
      <c r="D3971" s="14" t="inlineStr">
        <is>
          <t>6 PINTURA UV</t>
        </is>
      </c>
      <c r="E3971" s="14" t="n">
        <v>200277102</v>
      </c>
      <c r="F3971" s="14" t="inlineStr">
        <is>
          <t>BASE 900X450X18 MDF - MESA CATEDRAL II</t>
        </is>
      </c>
      <c r="G3971" s="14" t="inlineStr">
        <is>
          <t>6 PINTURA UV</t>
        </is>
      </c>
      <c r="H3971" s="14" t="inlineStr">
        <is>
          <t>6 PINTURA UV</t>
        </is>
      </c>
      <c r="I3971" s="9" t="inlineStr">
        <is>
          <t>6 PINTURA UV</t>
        </is>
      </c>
      <c r="J3971" s="9" t="n">
        <v>8</v>
      </c>
      <c r="K3971" s="14" t="n"/>
      <c r="L3971" s="14" t="n"/>
      <c r="M3971" s="14" t="n"/>
      <c r="N3971" s="14" t="n"/>
      <c r="O3971" s="14" t="n"/>
      <c r="P3971" s="14" t="n"/>
      <c r="Q3971" s="14" t="n"/>
      <c r="R3971" s="14" t="n"/>
      <c r="S3971" s="14" t="n"/>
      <c r="T3971" s="14" t="n"/>
      <c r="U3971" s="14" t="n"/>
      <c r="V3971" s="14" t="n"/>
      <c r="W3971" s="14" t="n"/>
      <c r="X3971" s="14" t="n"/>
      <c r="Y3971" s="14" t="n"/>
      <c r="Z3971" s="14" t="n"/>
      <c r="AA3971" s="11" t="n"/>
      <c r="AB3971" s="14">
        <f>B3971&amp;"|"&amp;I3971</f>
        <v/>
      </c>
      <c r="AC3971">
        <f>IF($B3971="","","|"&amp;SUBSTITUTE(TRIM(SUBSTITUTE(SUBSTITUTE(SUBSTITUTE(SUBSTITUTE(SUBSTITUTE(SUBSTITUTE(SUBSTITUTE(SUBSTITUTE(SUBSTITUTE(SUBSTITUTE(SUBSTITUTE(SUBSTITUTE(SUBSTITUTE(SUBSTITUTE(TRIM($B3971&amp;""),CHAR(10)," "),CHAR(13)," "),"."," "),";"," "),","," "),"/"," "),"+"," "),"-"," "),"  "," "),"  "," "),"  "," "),"  "," "),"  "," "),"  "," "))," ","|")&amp;"|")</f>
        <v/>
      </c>
      <c r="AD3971">
        <f>TRIM($I3971&amp;"")</f>
        <v/>
      </c>
    </row>
    <row r="3972" ht="60" customHeight="1">
      <c r="A3972" s="9" t="n">
        <v>46223</v>
      </c>
      <c r="B3972" s="14" t="inlineStr">
        <is>
          <t>10264</t>
        </is>
      </c>
      <c r="C3972" s="14" t="inlineStr">
        <is>
          <t>M/C 0724 (VERDE)</t>
        </is>
      </c>
      <c r="D3972" s="14" t="inlineStr">
        <is>
          <t>58 FABRICAÇÃO EMBALAGEM</t>
        </is>
      </c>
      <c r="E3972" s="14" t="n">
        <v>200196130</v>
      </c>
      <c r="F3972" s="14" t="inlineStr">
        <is>
          <t>EMB. BASE SANTIAGO 1,36 (782X586X111)</t>
        </is>
      </c>
      <c r="G3972" s="14" t="inlineStr">
        <is>
          <t>58 FABRICAÇÃO EMBALAGEM</t>
        </is>
      </c>
      <c r="H3972" s="14" t="inlineStr">
        <is>
          <t>58 FABRICAÇÃO EMBALAGEM</t>
        </is>
      </c>
      <c r="I3972" s="9" t="inlineStr">
        <is>
          <t>58 FABRICAÇÃO EMBALAGEM</t>
        </is>
      </c>
      <c r="J3972" s="9" t="n">
        <v>6</v>
      </c>
      <c r="K3972" s="14" t="n"/>
      <c r="L3972" s="14" t="n"/>
      <c r="M3972" s="14" t="n"/>
      <c r="N3972" s="14" t="n"/>
      <c r="O3972" s="14" t="n"/>
      <c r="P3972" s="14" t="n"/>
      <c r="Q3972" s="14" t="n"/>
      <c r="R3972" s="14" t="n"/>
      <c r="S3972" s="14" t="n"/>
      <c r="T3972" s="14" t="n"/>
      <c r="U3972" s="14" t="n"/>
      <c r="V3972" s="14" t="n"/>
      <c r="W3972" s="14" t="n"/>
      <c r="X3972" s="14" t="n"/>
      <c r="Y3972" s="14" t="n"/>
      <c r="Z3972" s="14" t="n"/>
      <c r="AA3972" s="11" t="n"/>
      <c r="AB3972" s="14">
        <f>B3972&amp;"|"&amp;I3972</f>
        <v/>
      </c>
      <c r="AC3972">
        <f>IF($B3972="","","|"&amp;SUBSTITUTE(TRIM(SUBSTITUTE(SUBSTITUTE(SUBSTITUTE(SUBSTITUTE(SUBSTITUTE(SUBSTITUTE(SUBSTITUTE(SUBSTITUTE(SUBSTITUTE(SUBSTITUTE(SUBSTITUTE(SUBSTITUTE(SUBSTITUTE(SUBSTITUTE(TRIM($B3972&amp;""),CHAR(10)," "),CHAR(13)," "),"."," "),";"," "),","," "),"/"," "),"+"," "),"-"," "),"  "," "),"  "," "),"  "," "),"  "," "),"  "," "),"  "," "))," ","|")&amp;"|")</f>
        <v/>
      </c>
      <c r="AD3972">
        <f>TRIM($I3972&amp;"")</f>
        <v/>
      </c>
    </row>
    <row r="3973" ht="60" customHeight="1">
      <c r="A3973" s="9" t="n">
        <v>46223</v>
      </c>
      <c r="B3973" s="14" t="inlineStr">
        <is>
          <t>10264</t>
        </is>
      </c>
      <c r="C3973" s="14" t="inlineStr">
        <is>
          <t>M/C 0724 (VERDE)</t>
        </is>
      </c>
      <c r="D3973" s="14" t="inlineStr">
        <is>
          <t>58 FABRICAÇÃO EMBALAGEM</t>
        </is>
      </c>
      <c r="E3973" s="14" t="n">
        <v>200200130</v>
      </c>
      <c r="F3973" s="14" t="inlineStr">
        <is>
          <t>EMB. BASE DUBAI (1190X370X57)</t>
        </is>
      </c>
      <c r="G3973" s="14" t="inlineStr">
        <is>
          <t>58 FABRICAÇÃO EMBALAGEM</t>
        </is>
      </c>
      <c r="H3973" s="14" t="inlineStr">
        <is>
          <t>58 FABRICAÇÃO EMBALAGEM</t>
        </is>
      </c>
      <c r="I3973" s="9" t="inlineStr">
        <is>
          <t>58 FABRICAÇÃO EMBALAGEM</t>
        </is>
      </c>
      <c r="J3973" s="9" t="n">
        <v>1</v>
      </c>
      <c r="K3973" s="14" t="n"/>
      <c r="L3973" s="14" t="n"/>
      <c r="M3973" s="14" t="n"/>
      <c r="N3973" s="14" t="n"/>
      <c r="O3973" s="14" t="n"/>
      <c r="P3973" s="14" t="n"/>
      <c r="Q3973" s="14" t="n"/>
      <c r="R3973" s="14" t="n"/>
      <c r="S3973" s="14" t="n"/>
      <c r="T3973" s="14" t="n"/>
      <c r="U3973" s="14" t="n"/>
      <c r="V3973" s="14" t="n"/>
      <c r="W3973" s="14" t="n"/>
      <c r="X3973" s="14" t="n"/>
      <c r="Y3973" s="14" t="n"/>
      <c r="Z3973" s="14" t="n"/>
      <c r="AA3973" s="11" t="n"/>
      <c r="AB3973" s="14">
        <f>B3973&amp;"|"&amp;I3973</f>
        <v/>
      </c>
      <c r="AC3973">
        <f>IF($B3973="","","|"&amp;SUBSTITUTE(TRIM(SUBSTITUTE(SUBSTITUTE(SUBSTITUTE(SUBSTITUTE(SUBSTITUTE(SUBSTITUTE(SUBSTITUTE(SUBSTITUTE(SUBSTITUTE(SUBSTITUTE(SUBSTITUTE(SUBSTITUTE(SUBSTITUTE(SUBSTITUTE(TRIM($B3973&amp;""),CHAR(10)," "),CHAR(13)," "),"."," "),";"," "),","," "),"/"," "),"+"," "),"-"," "),"  "," "),"  "," "),"  "," "),"  "," "),"  "," "),"  "," "))," ","|")&amp;"|")</f>
        <v/>
      </c>
      <c r="AD3973">
        <f>TRIM($I3973&amp;"")</f>
        <v/>
      </c>
    </row>
    <row r="3974" ht="60" customHeight="1">
      <c r="A3974" s="9" t="n">
        <v>46223</v>
      </c>
      <c r="B3974" s="14" t="inlineStr">
        <is>
          <t>10264</t>
        </is>
      </c>
      <c r="C3974" s="14" t="inlineStr">
        <is>
          <t>M/C 0724 (VERDE)</t>
        </is>
      </c>
      <c r="D3974" s="14" t="inlineStr">
        <is>
          <t>58 FABRICAÇÃO EMBALAGEM</t>
        </is>
      </c>
      <c r="E3974" s="14" t="n">
        <v>200520130</v>
      </c>
      <c r="F3974" s="14" t="inlineStr">
        <is>
          <t>EMB. BASE MESA ATHENAS VL 01 (760X390X75)</t>
        </is>
      </c>
      <c r="G3974" s="14" t="inlineStr">
        <is>
          <t>58 FABRICAÇÃO EMBALAGEM</t>
        </is>
      </c>
      <c r="H3974" s="14" t="inlineStr">
        <is>
          <t>58 FABRICAÇÃO EMBALAGEM</t>
        </is>
      </c>
      <c r="I3974" s="9" t="inlineStr">
        <is>
          <t>58 FABRICAÇÃO EMBALAGEM</t>
        </is>
      </c>
      <c r="J3974" s="9" t="n">
        <v>3</v>
      </c>
      <c r="K3974" s="14" t="n"/>
      <c r="L3974" s="14" t="n"/>
      <c r="M3974" s="14" t="n"/>
      <c r="N3974" s="14" t="n"/>
      <c r="O3974" s="14" t="n"/>
      <c r="P3974" s="14" t="n"/>
      <c r="Q3974" s="14" t="n"/>
      <c r="R3974" s="14" t="n"/>
      <c r="S3974" s="14" t="n"/>
      <c r="T3974" s="14" t="n"/>
      <c r="U3974" s="14" t="n"/>
      <c r="V3974" s="14" t="n"/>
      <c r="W3974" s="14" t="n"/>
      <c r="X3974" s="14" t="n"/>
      <c r="Y3974" s="14" t="n"/>
      <c r="Z3974" s="14" t="n"/>
      <c r="AA3974" s="11" t="n"/>
      <c r="AB3974" s="14">
        <f>B3974&amp;"|"&amp;I3974</f>
        <v/>
      </c>
      <c r="AC3974">
        <f>IF($B3974="","","|"&amp;SUBSTITUTE(TRIM(SUBSTITUTE(SUBSTITUTE(SUBSTITUTE(SUBSTITUTE(SUBSTITUTE(SUBSTITUTE(SUBSTITUTE(SUBSTITUTE(SUBSTITUTE(SUBSTITUTE(SUBSTITUTE(SUBSTITUTE(SUBSTITUTE(SUBSTITUTE(TRIM($B3974&amp;""),CHAR(10)," "),CHAR(13)," "),"."," "),";"," "),","," "),"/"," "),"+"," "),"-"," "),"  "," "),"  "," "),"  "," "),"  "," "),"  "," "),"  "," "))," ","|")&amp;"|")</f>
        <v/>
      </c>
      <c r="AD3974">
        <f>TRIM($I3974&amp;"")</f>
        <v/>
      </c>
    </row>
    <row r="3975" ht="60" customHeight="1">
      <c r="A3975" s="9" t="n">
        <v>46223</v>
      </c>
      <c r="B3975" s="14" t="inlineStr">
        <is>
          <t>10264</t>
        </is>
      </c>
      <c r="C3975" s="14" t="inlineStr">
        <is>
          <t>M/C 0724 (VERDE)</t>
        </is>
      </c>
      <c r="D3975" s="14" t="inlineStr">
        <is>
          <t>58 FABRICAÇÃO EMBALAGEM</t>
        </is>
      </c>
      <c r="E3975" s="14" t="n">
        <v>200522130</v>
      </c>
      <c r="F3975" s="14" t="inlineStr">
        <is>
          <t>EMB. MESA ATHENAS 1,20/1,36 VL 1/2 (764X464X65)</t>
        </is>
      </c>
      <c r="G3975" s="14" t="inlineStr">
        <is>
          <t>58 FABRICAÇÃO EMBALAGEM</t>
        </is>
      </c>
      <c r="H3975" s="14" t="inlineStr">
        <is>
          <t>58 FABRICAÇÃO EMBALAGEM</t>
        </is>
      </c>
      <c r="I3975" s="9" t="inlineStr">
        <is>
          <t>58 FABRICAÇÃO EMBALAGEM</t>
        </is>
      </c>
      <c r="J3975" s="9" t="n">
        <v>1</v>
      </c>
      <c r="K3975" s="14" t="n"/>
      <c r="L3975" s="14" t="n"/>
      <c r="M3975" s="14" t="n"/>
      <c r="N3975" s="14" t="n"/>
      <c r="O3975" s="14" t="n"/>
      <c r="P3975" s="14" t="n"/>
      <c r="Q3975" s="14" t="n"/>
      <c r="R3975" s="14" t="n"/>
      <c r="S3975" s="14" t="n"/>
      <c r="T3975" s="14" t="n"/>
      <c r="U3975" s="14" t="n"/>
      <c r="V3975" s="14" t="n"/>
      <c r="W3975" s="14" t="n"/>
      <c r="X3975" s="14" t="n"/>
      <c r="Y3975" s="14" t="n"/>
      <c r="Z3975" s="14" t="n"/>
      <c r="AA3975" s="11" t="n"/>
      <c r="AB3975" s="14">
        <f>B3975&amp;"|"&amp;I3975</f>
        <v/>
      </c>
      <c r="AC3975">
        <f>IF($B3975="","","|"&amp;SUBSTITUTE(TRIM(SUBSTITUTE(SUBSTITUTE(SUBSTITUTE(SUBSTITUTE(SUBSTITUTE(SUBSTITUTE(SUBSTITUTE(SUBSTITUTE(SUBSTITUTE(SUBSTITUTE(SUBSTITUTE(SUBSTITUTE(SUBSTITUTE(SUBSTITUTE(TRIM($B3975&amp;""),CHAR(10)," "),CHAR(13)," "),"."," "),";"," "),","," "),"/"," "),"+"," "),"-"," "),"  "," "),"  "," "),"  "," "),"  "," "),"  "," "),"  "," "))," ","|")&amp;"|")</f>
        <v/>
      </c>
      <c r="AD3975">
        <f>TRIM($I3975&amp;"")</f>
        <v/>
      </c>
    </row>
    <row r="3976" ht="60" customHeight="1">
      <c r="A3976" s="9" t="n">
        <v>46223</v>
      </c>
      <c r="B3976" s="14" t="inlineStr">
        <is>
          <t>10264</t>
        </is>
      </c>
      <c r="C3976" s="14" t="inlineStr">
        <is>
          <t>M/C 0724 (VERDE)</t>
        </is>
      </c>
      <c r="D3976" s="14" t="inlineStr">
        <is>
          <t>58 FABRICAÇÃO EMBALAGEM</t>
        </is>
      </c>
      <c r="E3976" s="14" t="n">
        <v>30003031</v>
      </c>
      <c r="F3976" s="14" t="inlineStr">
        <is>
          <t>EMB. ACESSORIOS CAD PE INTEIRO (530X120X60)</t>
        </is>
      </c>
      <c r="G3976" s="14" t="inlineStr">
        <is>
          <t>58 FABRICAÇÃO EMBALAGEM</t>
        </is>
      </c>
      <c r="H3976" s="14" t="inlineStr">
        <is>
          <t>58 FABRICAÇÃO EMBALAGEM</t>
        </is>
      </c>
      <c r="I3976" s="9" t="inlineStr">
        <is>
          <t>58 FABRICAÇÃO EMBALAGEM</t>
        </is>
      </c>
      <c r="J3976" s="9" t="n">
        <v>10</v>
      </c>
      <c r="K3976" s="14" t="n"/>
      <c r="L3976" s="14" t="n"/>
      <c r="M3976" s="14" t="n"/>
      <c r="N3976" s="14" t="n"/>
      <c r="O3976" s="14" t="n"/>
      <c r="P3976" s="14" t="n"/>
      <c r="Q3976" s="14" t="n"/>
      <c r="R3976" s="14" t="n"/>
      <c r="S3976" s="14" t="n"/>
      <c r="T3976" s="14" t="n"/>
      <c r="U3976" s="14" t="n"/>
      <c r="V3976" s="14" t="n"/>
      <c r="W3976" s="14" t="n"/>
      <c r="X3976" s="14" t="n"/>
      <c r="Y3976" s="14" t="n"/>
      <c r="Z3976" s="14" t="n"/>
      <c r="AA3976" s="11" t="n"/>
      <c r="AB3976" s="14">
        <f>B3976&amp;"|"&amp;I3976</f>
        <v/>
      </c>
      <c r="AC3976">
        <f>IF($B3976="","","|"&amp;SUBSTITUTE(TRIM(SUBSTITUTE(SUBSTITUTE(SUBSTITUTE(SUBSTITUTE(SUBSTITUTE(SUBSTITUTE(SUBSTITUTE(SUBSTITUTE(SUBSTITUTE(SUBSTITUTE(SUBSTITUTE(SUBSTITUTE(SUBSTITUTE(SUBSTITUTE(TRIM($B3976&amp;""),CHAR(10)," "),CHAR(13)," "),"."," "),";"," "),","," "),"/"," "),"+"," "),"-"," "),"  "," "),"  "," "),"  "," "),"  "," "),"  "," "),"  "," "))," ","|")&amp;"|")</f>
        <v/>
      </c>
      <c r="AD3976">
        <f>TRIM($I3976&amp;"")</f>
        <v/>
      </c>
    </row>
    <row r="3977" ht="60" customHeight="1">
      <c r="A3977" s="9" t="n">
        <v>46223</v>
      </c>
      <c r="B3977" s="14" t="inlineStr">
        <is>
          <t>10264</t>
        </is>
      </c>
      <c r="C3977" s="14" t="inlineStr">
        <is>
          <t>M/C 0724 (VERDE)</t>
        </is>
      </c>
      <c r="D3977" s="14" t="inlineStr">
        <is>
          <t>58 FABRICAÇÃO EMBALAGEM</t>
        </is>
      </c>
      <c r="E3977" s="14" t="n">
        <v>30003032</v>
      </c>
      <c r="F3977" s="14" t="inlineStr">
        <is>
          <t>PAPELAO TRASEIRO 280X410 - ENCOSTO PE INTEIRO (X3)</t>
        </is>
      </c>
      <c r="G3977" s="14" t="inlineStr">
        <is>
          <t>58 FABRICAÇÃO EMBALAGEM</t>
        </is>
      </c>
      <c r="H3977" s="14" t="inlineStr">
        <is>
          <t>58 FABRICAÇÃO EMBALAGEM</t>
        </is>
      </c>
      <c r="I3977" s="9" t="inlineStr">
        <is>
          <t>58 FABRICAÇÃO EMBALAGEM</t>
        </is>
      </c>
      <c r="J3977" s="9" t="n">
        <v>16</v>
      </c>
      <c r="K3977" s="14" t="n"/>
      <c r="L3977" s="14" t="n"/>
      <c r="M3977" s="14" t="n"/>
      <c r="N3977" s="14" t="n"/>
      <c r="O3977" s="14" t="n"/>
      <c r="P3977" s="14" t="n"/>
      <c r="Q3977" s="14" t="n"/>
      <c r="R3977" s="14" t="n"/>
      <c r="S3977" s="14" t="n"/>
      <c r="T3977" s="14" t="n"/>
      <c r="U3977" s="14" t="n"/>
      <c r="V3977" s="14" t="n"/>
      <c r="W3977" s="14" t="n"/>
      <c r="X3977" s="14" t="n"/>
      <c r="Y3977" s="14" t="n"/>
      <c r="Z3977" s="14" t="n"/>
      <c r="AA3977" s="11" t="n"/>
      <c r="AB3977" s="14">
        <f>B3977&amp;"|"&amp;I3977</f>
        <v/>
      </c>
      <c r="AC3977">
        <f>IF($B3977="","","|"&amp;SUBSTITUTE(TRIM(SUBSTITUTE(SUBSTITUTE(SUBSTITUTE(SUBSTITUTE(SUBSTITUTE(SUBSTITUTE(SUBSTITUTE(SUBSTITUTE(SUBSTITUTE(SUBSTITUTE(SUBSTITUTE(SUBSTITUTE(SUBSTITUTE(SUBSTITUTE(TRIM($B3977&amp;""),CHAR(10)," "),CHAR(13)," "),"."," "),";"," "),","," "),"/"," "),"+"," "),"-"," "),"  "," "),"  "," "),"  "," "),"  "," "),"  "," "),"  "," "))," ","|")&amp;"|")</f>
        <v/>
      </c>
      <c r="AD3977">
        <f>TRIM($I3977&amp;"")</f>
        <v/>
      </c>
    </row>
    <row r="3978" ht="60" customHeight="1">
      <c r="A3978" s="9" t="n">
        <v>46223</v>
      </c>
      <c r="B3978" s="14" t="inlineStr">
        <is>
          <t>10264</t>
        </is>
      </c>
      <c r="C3978" s="14" t="inlineStr">
        <is>
          <t>M/C 0724 (VERDE)</t>
        </is>
      </c>
      <c r="D3978" s="14" t="inlineStr">
        <is>
          <t>58 FABRICAÇÃO EMBALAGEM</t>
        </is>
      </c>
      <c r="E3978" s="14" t="n">
        <v>30003033</v>
      </c>
      <c r="F3978" s="14" t="inlineStr">
        <is>
          <t>PAPELAO FRENTE 490X410 - ENCOSTO PE INTEIRO (X3)</t>
        </is>
      </c>
      <c r="G3978" s="14" t="inlineStr">
        <is>
          <t>58 FABRICAÇÃO EMBALAGEM</t>
        </is>
      </c>
      <c r="H3978" s="14" t="inlineStr">
        <is>
          <t>58 FABRICAÇÃO EMBALAGEM</t>
        </is>
      </c>
      <c r="I3978" s="9" t="inlineStr">
        <is>
          <t>58 FABRICAÇÃO EMBALAGEM</t>
        </is>
      </c>
      <c r="J3978" s="9" t="n">
        <v>16</v>
      </c>
      <c r="K3978" s="14" t="n"/>
      <c r="L3978" s="14" t="n"/>
      <c r="M3978" s="14" t="n"/>
      <c r="N3978" s="14" t="n"/>
      <c r="O3978" s="14" t="n"/>
      <c r="P3978" s="14" t="n"/>
      <c r="Q3978" s="14" t="n"/>
      <c r="R3978" s="14" t="n"/>
      <c r="S3978" s="14" t="n"/>
      <c r="T3978" s="14" t="n"/>
      <c r="U3978" s="14" t="n"/>
      <c r="V3978" s="14" t="n"/>
      <c r="W3978" s="14" t="n"/>
      <c r="X3978" s="14" t="n"/>
      <c r="Y3978" s="14" t="n"/>
      <c r="Z3978" s="14" t="n"/>
      <c r="AA3978" s="11" t="n"/>
      <c r="AB3978" s="14">
        <f>B3978&amp;"|"&amp;I3978</f>
        <v/>
      </c>
      <c r="AC3978">
        <f>IF($B3978="","","|"&amp;SUBSTITUTE(TRIM(SUBSTITUTE(SUBSTITUTE(SUBSTITUTE(SUBSTITUTE(SUBSTITUTE(SUBSTITUTE(SUBSTITUTE(SUBSTITUTE(SUBSTITUTE(SUBSTITUTE(SUBSTITUTE(SUBSTITUTE(SUBSTITUTE(SUBSTITUTE(TRIM($B3978&amp;""),CHAR(10)," "),CHAR(13)," "),"."," "),";"," "),","," "),"/"," "),"+"," "),"-"," "),"  "," "),"  "," "),"  "," "),"  "," "),"  "," "),"  "," "))," ","|")&amp;"|")</f>
        <v/>
      </c>
      <c r="AD3978">
        <f>TRIM($I3978&amp;"")</f>
        <v/>
      </c>
    </row>
    <row r="3979" ht="60" customHeight="1">
      <c r="A3979" s="9" t="n">
        <v>46223</v>
      </c>
      <c r="B3979" s="14" t="inlineStr">
        <is>
          <t>10264</t>
        </is>
      </c>
      <c r="C3979" s="14" t="inlineStr">
        <is>
          <t>M/C 0724 (VERDE)</t>
        </is>
      </c>
      <c r="D3979" s="14" t="inlineStr">
        <is>
          <t>58 FABRICAÇÃO EMBALAGEM</t>
        </is>
      </c>
      <c r="E3979" s="14" t="n">
        <v>30003034</v>
      </c>
      <c r="F3979" s="14" t="inlineStr">
        <is>
          <t>PAPELAO 410 X 180 - ENCOSTO 980 (X7)</t>
        </is>
      </c>
      <c r="G3979" s="14" t="inlineStr">
        <is>
          <t>58 FABRICAÇÃO EMBALAGEM</t>
        </is>
      </c>
      <c r="H3979" s="14" t="inlineStr">
        <is>
          <t>58 FABRICAÇÃO EMBALAGEM</t>
        </is>
      </c>
      <c r="I3979" s="9" t="inlineStr">
        <is>
          <t>58 FABRICAÇÃO EMBALAGEM</t>
        </is>
      </c>
      <c r="J3979" s="9" t="n">
        <v>4</v>
      </c>
      <c r="K3979" s="14" t="n"/>
      <c r="L3979" s="14" t="n"/>
      <c r="M3979" s="14" t="n"/>
      <c r="N3979" s="14" t="n"/>
      <c r="O3979" s="14" t="n"/>
      <c r="P3979" s="14" t="n"/>
      <c r="Q3979" s="14" t="n"/>
      <c r="R3979" s="14" t="n"/>
      <c r="S3979" s="14" t="n"/>
      <c r="T3979" s="14" t="n"/>
      <c r="U3979" s="14" t="n"/>
      <c r="V3979" s="14" t="n"/>
      <c r="W3979" s="14" t="n"/>
      <c r="X3979" s="14" t="n"/>
      <c r="Y3979" s="14" t="n"/>
      <c r="Z3979" s="14" t="n"/>
      <c r="AA3979" s="11" t="n"/>
      <c r="AB3979" s="14">
        <f>B3979&amp;"|"&amp;I3979</f>
        <v/>
      </c>
      <c r="AC3979">
        <f>IF($B3979="","","|"&amp;SUBSTITUTE(TRIM(SUBSTITUTE(SUBSTITUTE(SUBSTITUTE(SUBSTITUTE(SUBSTITUTE(SUBSTITUTE(SUBSTITUTE(SUBSTITUTE(SUBSTITUTE(SUBSTITUTE(SUBSTITUTE(SUBSTITUTE(SUBSTITUTE(SUBSTITUTE(TRIM($B3979&amp;""),CHAR(10)," "),CHAR(13)," "),"."," "),";"," "),","," "),"/"," "),"+"," "),"-"," "),"  "," "),"  "," "),"  "," "),"  "," "),"  "," "),"  "," "))," ","|")&amp;"|")</f>
        <v/>
      </c>
      <c r="AD3979">
        <f>TRIM($I3979&amp;"")</f>
        <v/>
      </c>
    </row>
    <row r="3980" ht="60" customHeight="1">
      <c r="A3980" s="9" t="n">
        <v>46223</v>
      </c>
      <c r="B3980" s="14" t="inlineStr">
        <is>
          <t>10264</t>
        </is>
      </c>
      <c r="C3980" s="14" t="inlineStr">
        <is>
          <t>M/C 0724 (VERDE)</t>
        </is>
      </c>
      <c r="D3980" s="14" t="inlineStr">
        <is>
          <t>58 FABRICAÇÃO EMBALAGEM</t>
        </is>
      </c>
      <c r="E3980" s="14" t="n">
        <v>300048930</v>
      </c>
      <c r="F3980" s="14" t="inlineStr">
        <is>
          <t>EMB. CADEIRA SANTIAGO (935X449X100)</t>
        </is>
      </c>
      <c r="G3980" s="14" t="inlineStr">
        <is>
          <t>58 FABRICAÇÃO EMBALAGEM</t>
        </is>
      </c>
      <c r="H3980" s="14" t="inlineStr">
        <is>
          <t>58 FABRICAÇÃO EMBALAGEM</t>
        </is>
      </c>
      <c r="I3980" s="9" t="inlineStr">
        <is>
          <t>58 FABRICAÇÃO EMBALAGEM</t>
        </is>
      </c>
      <c r="J3980" s="9" t="n">
        <v>365</v>
      </c>
      <c r="K3980" s="14" t="n"/>
      <c r="L3980" s="14" t="n"/>
      <c r="M3980" s="14" t="n"/>
      <c r="N3980" s="14" t="n"/>
      <c r="O3980" s="14" t="n"/>
      <c r="P3980" s="14" t="n"/>
      <c r="Q3980" s="14" t="n"/>
      <c r="R3980" s="14" t="n"/>
      <c r="S3980" s="14" t="n"/>
      <c r="T3980" s="14" t="n"/>
      <c r="U3980" s="14" t="n"/>
      <c r="V3980" s="14" t="n"/>
      <c r="W3980" s="14" t="n"/>
      <c r="X3980" s="14" t="n"/>
      <c r="Y3980" s="14" t="n"/>
      <c r="Z3980" s="14" t="n"/>
      <c r="AA3980" s="11" t="n"/>
      <c r="AB3980" s="14">
        <f>B3980&amp;"|"&amp;I3980</f>
        <v/>
      </c>
      <c r="AC3980">
        <f>IF($B3980="","","|"&amp;SUBSTITUTE(TRIM(SUBSTITUTE(SUBSTITUTE(SUBSTITUTE(SUBSTITUTE(SUBSTITUTE(SUBSTITUTE(SUBSTITUTE(SUBSTITUTE(SUBSTITUTE(SUBSTITUTE(SUBSTITUTE(SUBSTITUTE(SUBSTITUTE(SUBSTITUTE(TRIM($B3980&amp;""),CHAR(10)," "),CHAR(13)," "),"."," "),";"," "),","," "),"/"," "),"+"," "),"-"," "),"  "," "),"  "," "),"  "," "),"  "," "),"  "," "),"  "," "))," ","|")&amp;"|")</f>
        <v/>
      </c>
      <c r="AD3980">
        <f>TRIM($I3980&amp;"")</f>
        <v/>
      </c>
    </row>
    <row r="3981" ht="60" customHeight="1">
      <c r="A3981" s="9" t="n">
        <v>46223</v>
      </c>
      <c r="B3981" s="14" t="inlineStr">
        <is>
          <t>10264</t>
        </is>
      </c>
      <c r="C3981" s="14" t="inlineStr">
        <is>
          <t>M/C 0724 (VERDE)</t>
        </is>
      </c>
      <c r="D3981" s="14" t="inlineStr">
        <is>
          <t>58 FABRICAÇÃO EMBALAGEM</t>
        </is>
      </c>
      <c r="E3981" s="14" t="n">
        <v>300048931</v>
      </c>
      <c r="F3981" s="14" t="inlineStr">
        <is>
          <t>EMB. TRAVESSAS CADEIRA SANTIAGO (365X280X35)</t>
        </is>
      </c>
      <c r="G3981" s="14" t="inlineStr">
        <is>
          <t>58 FABRICAÇÃO EMBALAGEM</t>
        </is>
      </c>
      <c r="H3981" s="14" t="inlineStr">
        <is>
          <t>58 FABRICAÇÃO EMBALAGEM</t>
        </is>
      </c>
      <c r="I3981" s="9" t="inlineStr">
        <is>
          <t>58 FABRICAÇÃO EMBALAGEM</t>
        </is>
      </c>
      <c r="J3981" s="9" t="n">
        <v>365</v>
      </c>
      <c r="K3981" s="14" t="n"/>
      <c r="L3981" s="14" t="n"/>
      <c r="M3981" s="14" t="n"/>
      <c r="N3981" s="14" t="n"/>
      <c r="O3981" s="14" t="n"/>
      <c r="P3981" s="14" t="n"/>
      <c r="Q3981" s="14" t="n"/>
      <c r="R3981" s="14" t="n"/>
      <c r="S3981" s="14" t="n"/>
      <c r="T3981" s="14" t="n"/>
      <c r="U3981" s="14" t="n"/>
      <c r="V3981" s="14" t="n"/>
      <c r="W3981" s="14" t="n"/>
      <c r="X3981" s="14" t="n"/>
      <c r="Y3981" s="14" t="n"/>
      <c r="Z3981" s="14" t="n"/>
      <c r="AA3981" s="11" t="n"/>
      <c r="AB3981" s="14">
        <f>B3981&amp;"|"&amp;I3981</f>
        <v/>
      </c>
      <c r="AC3981">
        <f>IF($B3981="","","|"&amp;SUBSTITUTE(TRIM(SUBSTITUTE(SUBSTITUTE(SUBSTITUTE(SUBSTITUTE(SUBSTITUTE(SUBSTITUTE(SUBSTITUTE(SUBSTITUTE(SUBSTITUTE(SUBSTITUTE(SUBSTITUTE(SUBSTITUTE(SUBSTITUTE(SUBSTITUTE(TRIM($B3981&amp;""),CHAR(10)," "),CHAR(13)," "),"."," "),";"," "),","," "),"/"," "),"+"," "),"-"," "),"  "," "),"  "," "),"  "," "),"  "," "),"  "," "),"  "," "))," ","|")&amp;"|")</f>
        <v/>
      </c>
      <c r="AD3981">
        <f>TRIM($I3981&amp;"")</f>
        <v/>
      </c>
    </row>
    <row r="3982" ht="60" customHeight="1">
      <c r="A3982" s="9" t="n">
        <v>46223</v>
      </c>
      <c r="B3982" s="14" t="inlineStr">
        <is>
          <t>10264</t>
        </is>
      </c>
      <c r="C3982" s="14" t="inlineStr">
        <is>
          <t>M/C 0724 (VERDE)</t>
        </is>
      </c>
      <c r="D3982" s="14" t="inlineStr">
        <is>
          <t>58 FABRICAÇÃO EMBALAGEM</t>
        </is>
      </c>
      <c r="E3982" s="14" t="n">
        <v>300800230</v>
      </c>
      <c r="F3982" s="14" t="inlineStr">
        <is>
          <t>EMB. AMSTERDAM 1,36 VL2/2 (1408X728X84) EMENDADA</t>
        </is>
      </c>
      <c r="G3982" s="14" t="inlineStr">
        <is>
          <t>58 FABRICAÇÃO EMBALAGEM</t>
        </is>
      </c>
      <c r="H3982" s="14" t="inlineStr">
        <is>
          <t>58 FABRICAÇÃO EMBALAGEM</t>
        </is>
      </c>
      <c r="I3982" s="9" t="inlineStr">
        <is>
          <t>58 FABRICAÇÃO EMBALAGEM</t>
        </is>
      </c>
      <c r="J3982" s="9" t="n">
        <v>6</v>
      </c>
      <c r="K3982" s="14" t="n"/>
      <c r="L3982" s="14" t="n"/>
      <c r="M3982" s="14" t="n"/>
      <c r="N3982" s="14" t="n"/>
      <c r="O3982" s="14" t="n"/>
      <c r="P3982" s="14" t="n"/>
      <c r="Q3982" s="14" t="n"/>
      <c r="R3982" s="14" t="n"/>
      <c r="S3982" s="14" t="n"/>
      <c r="T3982" s="14" t="n"/>
      <c r="U3982" s="14" t="n"/>
      <c r="V3982" s="14" t="n"/>
      <c r="W3982" s="14" t="n"/>
      <c r="X3982" s="14" t="n"/>
      <c r="Y3982" s="14" t="n"/>
      <c r="Z3982" s="14" t="n"/>
      <c r="AA3982" s="11" t="n"/>
      <c r="AB3982" s="14">
        <f>B3982&amp;"|"&amp;I3982</f>
        <v/>
      </c>
      <c r="AC3982">
        <f>IF($B3982="","","|"&amp;SUBSTITUTE(TRIM(SUBSTITUTE(SUBSTITUTE(SUBSTITUTE(SUBSTITUTE(SUBSTITUTE(SUBSTITUTE(SUBSTITUTE(SUBSTITUTE(SUBSTITUTE(SUBSTITUTE(SUBSTITUTE(SUBSTITUTE(SUBSTITUTE(SUBSTITUTE(TRIM($B3982&amp;""),CHAR(10)," "),CHAR(13)," "),"."," "),";"," "),","," "),"/"," "),"+"," "),"-"," "),"  "," "),"  "," "),"  "," "),"  "," "),"  "," "),"  "," "))," ","|")&amp;"|")</f>
        <v/>
      </c>
      <c r="AD3982">
        <f>TRIM($I3982&amp;"")</f>
        <v/>
      </c>
    </row>
    <row r="3983" ht="60" customHeight="1">
      <c r="A3983" s="9" t="n">
        <v>46223</v>
      </c>
      <c r="B3983" s="14" t="inlineStr">
        <is>
          <t>10264</t>
        </is>
      </c>
      <c r="C3983" s="14" t="inlineStr">
        <is>
          <t>M/C 0724 (VERDE)</t>
        </is>
      </c>
      <c r="D3983" s="14" t="inlineStr">
        <is>
          <t>58 FABRICAÇÃO EMBALAGEM</t>
        </is>
      </c>
      <c r="E3983" s="14" t="n">
        <v>301260130</v>
      </c>
      <c r="F3983" s="14" t="inlineStr">
        <is>
          <t>EMB. BASE DUBLIN 1,60 (1050X774X62)</t>
        </is>
      </c>
      <c r="G3983" s="14" t="inlineStr">
        <is>
          <t>58 FABRICAÇÃO EMBALAGEM</t>
        </is>
      </c>
      <c r="H3983" s="14" t="inlineStr">
        <is>
          <t>58 FABRICAÇÃO EMBALAGEM</t>
        </is>
      </c>
      <c r="I3983" s="9" t="inlineStr">
        <is>
          <t>58 FABRICAÇÃO EMBALAGEM</t>
        </is>
      </c>
      <c r="J3983" s="9" t="n">
        <v>1</v>
      </c>
      <c r="K3983" s="14" t="n"/>
      <c r="L3983" s="14" t="n"/>
      <c r="M3983" s="14" t="n"/>
      <c r="N3983" s="14" t="n"/>
      <c r="O3983" s="14" t="n"/>
      <c r="P3983" s="14" t="n"/>
      <c r="Q3983" s="14" t="n"/>
      <c r="R3983" s="14" t="n"/>
      <c r="S3983" s="14" t="n"/>
      <c r="T3983" s="14" t="n"/>
      <c r="U3983" s="14" t="n"/>
      <c r="V3983" s="14" t="n"/>
      <c r="W3983" s="14" t="n"/>
      <c r="X3983" s="14" t="n"/>
      <c r="Y3983" s="14" t="n"/>
      <c r="Z3983" s="14" t="n"/>
      <c r="AA3983" s="11" t="n"/>
      <c r="AB3983" s="14">
        <f>B3983&amp;"|"&amp;I3983</f>
        <v/>
      </c>
      <c r="AC3983">
        <f>IF($B3983="","","|"&amp;SUBSTITUTE(TRIM(SUBSTITUTE(SUBSTITUTE(SUBSTITUTE(SUBSTITUTE(SUBSTITUTE(SUBSTITUTE(SUBSTITUTE(SUBSTITUTE(SUBSTITUTE(SUBSTITUTE(SUBSTITUTE(SUBSTITUTE(SUBSTITUTE(SUBSTITUTE(TRIM($B3983&amp;""),CHAR(10)," "),CHAR(13)," "),"."," "),";"," "),","," "),"/"," "),"+"," "),"-"," "),"  "," "),"  "," "),"  "," "),"  "," "),"  "," "),"  "," "))," ","|")&amp;"|")</f>
        <v/>
      </c>
      <c r="AD3983">
        <f>TRIM($I3983&amp;"")</f>
        <v/>
      </c>
    </row>
    <row r="3984" ht="60" customHeight="1">
      <c r="A3984" s="9" t="n">
        <v>46223</v>
      </c>
      <c r="B3984" s="14" t="inlineStr">
        <is>
          <t>10266,10265</t>
        </is>
      </c>
      <c r="C3984" s="14" t="inlineStr">
        <is>
          <t>M/C 0727 (MARROM)</t>
        </is>
      </c>
      <c r="D3984" s="14" t="inlineStr">
        <is>
          <t>58 FABRICAÇÃO EMBALAGEM</t>
        </is>
      </c>
      <c r="E3984" s="14" t="n">
        <v>200124131</v>
      </c>
      <c r="F3984" s="14" t="inlineStr">
        <is>
          <t>EMB. MESA MIAMI 1,20 (1240X834X40)</t>
        </is>
      </c>
      <c r="G3984" s="14" t="inlineStr">
        <is>
          <t>58 FABRICAÇÃO EMBALAGEM</t>
        </is>
      </c>
      <c r="H3984" s="14" t="inlineStr">
        <is>
          <t>58 FABRICAÇÃO EMBALAGEM</t>
        </is>
      </c>
      <c r="I3984" s="9" t="inlineStr">
        <is>
          <t>58 FABRICAÇÃO EMBALAGEM</t>
        </is>
      </c>
      <c r="J3984" s="9" t="n">
        <v>280</v>
      </c>
      <c r="K3984" s="14" t="n"/>
      <c r="L3984" s="14" t="n"/>
      <c r="M3984" s="14" t="n"/>
      <c r="N3984" s="14" t="n"/>
      <c r="O3984" s="14" t="n"/>
      <c r="P3984" s="14" t="n"/>
      <c r="Q3984" s="14" t="n"/>
      <c r="R3984" s="14" t="n"/>
      <c r="S3984" s="14" t="n"/>
      <c r="T3984" s="14" t="n"/>
      <c r="U3984" s="14" t="n"/>
      <c r="V3984" s="14" t="n"/>
      <c r="W3984" s="14" t="n"/>
      <c r="X3984" s="14" t="n"/>
      <c r="Y3984" s="14" t="n"/>
      <c r="Z3984" s="14" t="n"/>
      <c r="AA3984" s="11" t="n"/>
      <c r="AB3984" s="14">
        <f>B3984&amp;"|"&amp;I3984</f>
        <v/>
      </c>
      <c r="AC3984">
        <f>IF($B3984="","","|"&amp;SUBSTITUTE(TRIM(SUBSTITUTE(SUBSTITUTE(SUBSTITUTE(SUBSTITUTE(SUBSTITUTE(SUBSTITUTE(SUBSTITUTE(SUBSTITUTE(SUBSTITUTE(SUBSTITUTE(SUBSTITUTE(SUBSTITUTE(SUBSTITUTE(SUBSTITUTE(TRIM($B3984&amp;""),CHAR(10)," "),CHAR(13)," "),"."," "),";"," "),","," "),"/"," "),"+"," "),"-"," "),"  "," "),"  "," "),"  "," "),"  "," "),"  "," "),"  "," "))," ","|")&amp;"|")</f>
        <v/>
      </c>
      <c r="AD3984">
        <f>TRIM($I3984&amp;"")</f>
        <v/>
      </c>
    </row>
    <row r="3985" ht="60" customHeight="1">
      <c r="A3985" s="9" t="n">
        <v>46223</v>
      </c>
      <c r="B3985" s="14" t="inlineStr">
        <is>
          <t>10266,10265</t>
        </is>
      </c>
      <c r="C3985" s="14" t="inlineStr">
        <is>
          <t>M/C 0727 (MARROM)</t>
        </is>
      </c>
      <c r="D3985" s="14" t="inlineStr">
        <is>
          <t>58 FABRICAÇÃO EMBALAGEM</t>
        </is>
      </c>
      <c r="E3985" s="14" t="n">
        <v>200161130</v>
      </c>
      <c r="F3985" s="14" t="inlineStr">
        <is>
          <t>EMB. MESA MIAMI/DAKAR 1,60 (1635X834X40) EMENDADA</t>
        </is>
      </c>
      <c r="G3985" s="14" t="inlineStr">
        <is>
          <t>58 FABRICAÇÃO EMBALAGEM</t>
        </is>
      </c>
      <c r="H3985" s="14" t="inlineStr">
        <is>
          <t>58 FABRICAÇÃO EMBALAGEM</t>
        </is>
      </c>
      <c r="I3985" s="9" t="inlineStr">
        <is>
          <t>58 FABRICAÇÃO EMBALAGEM</t>
        </is>
      </c>
      <c r="J3985" s="9" t="n">
        <v>40</v>
      </c>
      <c r="K3985" s="14" t="n"/>
      <c r="L3985" s="14" t="n"/>
      <c r="M3985" s="14" t="n"/>
      <c r="N3985" s="14" t="n"/>
      <c r="O3985" s="14" t="n"/>
      <c r="P3985" s="14" t="n"/>
      <c r="Q3985" s="14" t="n"/>
      <c r="R3985" s="14" t="n"/>
      <c r="S3985" s="14" t="n"/>
      <c r="T3985" s="14" t="n"/>
      <c r="U3985" s="14" t="n"/>
      <c r="V3985" s="14" t="n"/>
      <c r="W3985" s="14" t="n"/>
      <c r="X3985" s="14" t="n"/>
      <c r="Y3985" s="14" t="n"/>
      <c r="Z3985" s="14" t="n"/>
      <c r="AA3985" s="11" t="n"/>
      <c r="AB3985" s="14">
        <f>B3985&amp;"|"&amp;I3985</f>
        <v/>
      </c>
      <c r="AC3985">
        <f>IF($B3985="","","|"&amp;SUBSTITUTE(TRIM(SUBSTITUTE(SUBSTITUTE(SUBSTITUTE(SUBSTITUTE(SUBSTITUTE(SUBSTITUTE(SUBSTITUTE(SUBSTITUTE(SUBSTITUTE(SUBSTITUTE(SUBSTITUTE(SUBSTITUTE(SUBSTITUTE(SUBSTITUTE(TRIM($B3985&amp;""),CHAR(10)," "),CHAR(13)," "),"."," "),";"," "),","," "),"/"," "),"+"," "),"-"," "),"  "," "),"  "," "),"  "," "),"  "," "),"  "," "),"  "," "))," ","|")&amp;"|")</f>
        <v/>
      </c>
      <c r="AD3985">
        <f>TRIM($I3985&amp;"")</f>
        <v/>
      </c>
    </row>
    <row r="3986" ht="60" customHeight="1">
      <c r="A3986" s="9" t="n">
        <v>46223</v>
      </c>
      <c r="B3986" s="14" t="inlineStr">
        <is>
          <t>10266,10265</t>
        </is>
      </c>
      <c r="C3986" s="14" t="inlineStr">
        <is>
          <t>M/C 0727 (MARROM)</t>
        </is>
      </c>
      <c r="D3986" s="14" t="inlineStr">
        <is>
          <t>58 FABRICAÇÃO EMBALAGEM</t>
        </is>
      </c>
      <c r="E3986" s="14" t="n">
        <v>200196130</v>
      </c>
      <c r="F3986" s="14" t="inlineStr">
        <is>
          <t>EMB. BASE SANTIAGO 1,36 (782X586X111)</t>
        </is>
      </c>
      <c r="G3986" s="14" t="inlineStr">
        <is>
          <t>58 FABRICAÇÃO EMBALAGEM</t>
        </is>
      </c>
      <c r="H3986" s="14" t="inlineStr">
        <is>
          <t>58 FABRICAÇÃO EMBALAGEM</t>
        </is>
      </c>
      <c r="I3986" s="9" t="inlineStr">
        <is>
          <t>58 FABRICAÇÃO EMBALAGEM</t>
        </is>
      </c>
      <c r="J3986" s="9" t="n">
        <v>30</v>
      </c>
      <c r="K3986" s="14" t="n"/>
      <c r="L3986" s="14" t="n"/>
      <c r="M3986" s="14" t="n"/>
      <c r="N3986" s="14" t="n"/>
      <c r="O3986" s="14" t="n"/>
      <c r="P3986" s="14" t="n"/>
      <c r="Q3986" s="14" t="n"/>
      <c r="R3986" s="14" t="n"/>
      <c r="S3986" s="14" t="n"/>
      <c r="T3986" s="14" t="n"/>
      <c r="U3986" s="14" t="n"/>
      <c r="V3986" s="14" t="n"/>
      <c r="W3986" s="14" t="n"/>
      <c r="X3986" s="14" t="n"/>
      <c r="Y3986" s="14" t="n"/>
      <c r="Z3986" s="14" t="n"/>
      <c r="AA3986" s="11" t="n"/>
      <c r="AB3986" s="14">
        <f>B3986&amp;"|"&amp;I3986</f>
        <v/>
      </c>
      <c r="AC3986">
        <f>IF($B3986="","","|"&amp;SUBSTITUTE(TRIM(SUBSTITUTE(SUBSTITUTE(SUBSTITUTE(SUBSTITUTE(SUBSTITUTE(SUBSTITUTE(SUBSTITUTE(SUBSTITUTE(SUBSTITUTE(SUBSTITUTE(SUBSTITUTE(SUBSTITUTE(SUBSTITUTE(SUBSTITUTE(TRIM($B3986&amp;""),CHAR(10)," "),CHAR(13)," "),"."," "),";"," "),","," "),"/"," "),"+"," "),"-"," "),"  "," "),"  "," "),"  "," "),"  "," "),"  "," "),"  "," "))," ","|")&amp;"|")</f>
        <v/>
      </c>
      <c r="AD3986">
        <f>TRIM($I3986&amp;"")</f>
        <v/>
      </c>
    </row>
    <row r="3987" ht="60" customHeight="1">
      <c r="A3987" s="9" t="n">
        <v>46223</v>
      </c>
      <c r="B3987" s="14" t="inlineStr">
        <is>
          <t>10266,10265</t>
        </is>
      </c>
      <c r="C3987" s="14" t="inlineStr">
        <is>
          <t>M/C 0727 (MARROM)</t>
        </is>
      </c>
      <c r="D3987" s="14" t="inlineStr">
        <is>
          <t>58 FABRICAÇÃO EMBALAGEM</t>
        </is>
      </c>
      <c r="E3987" s="14" t="n">
        <v>200200130</v>
      </c>
      <c r="F3987" s="14" t="inlineStr">
        <is>
          <t>EMB. BASE DUBAI (1190X370X57)</t>
        </is>
      </c>
      <c r="G3987" s="14" t="inlineStr">
        <is>
          <t>58 FABRICAÇÃO EMBALAGEM</t>
        </is>
      </c>
      <c r="H3987" s="14" t="inlineStr">
        <is>
          <t>58 FABRICAÇÃO EMBALAGEM</t>
        </is>
      </c>
      <c r="I3987" s="9" t="inlineStr">
        <is>
          <t>58 FABRICAÇÃO EMBALAGEM</t>
        </is>
      </c>
      <c r="J3987" s="9" t="n">
        <v>2</v>
      </c>
      <c r="K3987" s="14" t="n"/>
      <c r="L3987" s="14" t="n"/>
      <c r="M3987" s="14" t="n"/>
      <c r="N3987" s="14" t="n"/>
      <c r="O3987" s="14" t="n"/>
      <c r="P3987" s="14" t="n"/>
      <c r="Q3987" s="14" t="n"/>
      <c r="R3987" s="14" t="n"/>
      <c r="S3987" s="14" t="n"/>
      <c r="T3987" s="14" t="n"/>
      <c r="U3987" s="14" t="n"/>
      <c r="V3987" s="14" t="n"/>
      <c r="W3987" s="14" t="n"/>
      <c r="X3987" s="14" t="n"/>
      <c r="Y3987" s="14" t="n"/>
      <c r="Z3987" s="14" t="n"/>
      <c r="AA3987" s="11" t="n"/>
      <c r="AB3987" s="14">
        <f>B3987&amp;"|"&amp;I3987</f>
        <v/>
      </c>
      <c r="AC3987">
        <f>IF($B3987="","","|"&amp;SUBSTITUTE(TRIM(SUBSTITUTE(SUBSTITUTE(SUBSTITUTE(SUBSTITUTE(SUBSTITUTE(SUBSTITUTE(SUBSTITUTE(SUBSTITUTE(SUBSTITUTE(SUBSTITUTE(SUBSTITUTE(SUBSTITUTE(SUBSTITUTE(SUBSTITUTE(TRIM($B3987&amp;""),CHAR(10)," "),CHAR(13)," "),"."," "),";"," "),","," "),"/"," "),"+"," "),"-"," "),"  "," "),"  "," "),"  "," "),"  "," "),"  "," "),"  "," "))," ","|")&amp;"|")</f>
        <v/>
      </c>
      <c r="AD3987">
        <f>TRIM($I3987&amp;"")</f>
        <v/>
      </c>
    </row>
    <row r="3988" ht="60" customHeight="1">
      <c r="A3988" s="9" t="n">
        <v>46223</v>
      </c>
      <c r="B3988" s="14" t="inlineStr">
        <is>
          <t>10266,10265</t>
        </is>
      </c>
      <c r="C3988" s="14" t="inlineStr">
        <is>
          <t>M/C 0727 (MARROM)</t>
        </is>
      </c>
      <c r="D3988" s="14" t="inlineStr">
        <is>
          <t>58 FABRICAÇÃO EMBALAGEM</t>
        </is>
      </c>
      <c r="E3988" s="14" t="n">
        <v>200520130</v>
      </c>
      <c r="F3988" s="14" t="inlineStr">
        <is>
          <t>EMB. BASE MESA ATHENAS VL 01 (760X390X75)</t>
        </is>
      </c>
      <c r="G3988" s="14" t="inlineStr">
        <is>
          <t>58 FABRICAÇÃO EMBALAGEM</t>
        </is>
      </c>
      <c r="H3988" s="14" t="inlineStr">
        <is>
          <t>58 FABRICAÇÃO EMBALAGEM</t>
        </is>
      </c>
      <c r="I3988" s="9" t="inlineStr">
        <is>
          <t>58 FABRICAÇÃO EMBALAGEM</t>
        </is>
      </c>
      <c r="J3988" s="9" t="n">
        <v>30</v>
      </c>
      <c r="K3988" s="14" t="n"/>
      <c r="L3988" s="14" t="n"/>
      <c r="M3988" s="14" t="n"/>
      <c r="N3988" s="14" t="n"/>
      <c r="O3988" s="14" t="n"/>
      <c r="P3988" s="14" t="n"/>
      <c r="Q3988" s="14" t="n"/>
      <c r="R3988" s="14" t="n"/>
      <c r="S3988" s="14" t="n"/>
      <c r="T3988" s="14" t="n"/>
      <c r="U3988" s="14" t="n"/>
      <c r="V3988" s="14" t="n"/>
      <c r="W3988" s="14" t="n"/>
      <c r="X3988" s="14" t="n"/>
      <c r="Y3988" s="14" t="n"/>
      <c r="Z3988" s="14" t="n"/>
      <c r="AA3988" s="11" t="n"/>
      <c r="AB3988" s="14">
        <f>B3988&amp;"|"&amp;I3988</f>
        <v/>
      </c>
      <c r="AC3988">
        <f>IF($B3988="","","|"&amp;SUBSTITUTE(TRIM(SUBSTITUTE(SUBSTITUTE(SUBSTITUTE(SUBSTITUTE(SUBSTITUTE(SUBSTITUTE(SUBSTITUTE(SUBSTITUTE(SUBSTITUTE(SUBSTITUTE(SUBSTITUTE(SUBSTITUTE(SUBSTITUTE(SUBSTITUTE(TRIM($B3988&amp;""),CHAR(10)," "),CHAR(13)," "),"."," "),";"," "),","," "),"/"," "),"+"," "),"-"," "),"  "," "),"  "," "),"  "," "),"  "," "),"  "," "),"  "," "))," ","|")&amp;"|")</f>
        <v/>
      </c>
      <c r="AD3988">
        <f>TRIM($I3988&amp;"")</f>
        <v/>
      </c>
    </row>
    <row r="3989" ht="60" customHeight="1">
      <c r="A3989" s="9" t="n">
        <v>46223</v>
      </c>
      <c r="B3989" s="14" t="inlineStr">
        <is>
          <t>10266,10265</t>
        </is>
      </c>
      <c r="C3989" s="14" t="inlineStr">
        <is>
          <t>M/C 0727 (MARROM)</t>
        </is>
      </c>
      <c r="D3989" s="14" t="inlineStr">
        <is>
          <t>58 FABRICAÇÃO EMBALAGEM</t>
        </is>
      </c>
      <c r="E3989" s="14" t="n">
        <v>30003031</v>
      </c>
      <c r="F3989" s="14" t="inlineStr">
        <is>
          <t>EMB. ACESSORIOS CAD PE INTEIRO (530X120X60)</t>
        </is>
      </c>
      <c r="G3989" s="14" t="inlineStr">
        <is>
          <t>58 FABRICAÇÃO EMBALAGEM</t>
        </is>
      </c>
      <c r="H3989" s="14" t="inlineStr">
        <is>
          <t>58 FABRICAÇÃO EMBALAGEM</t>
        </is>
      </c>
      <c r="I3989" s="9" t="inlineStr">
        <is>
          <t>58 FABRICAÇÃO EMBALAGEM</t>
        </is>
      </c>
      <c r="J3989" s="9" t="n">
        <v>225</v>
      </c>
      <c r="K3989" s="14" t="n"/>
      <c r="L3989" s="14" t="n"/>
      <c r="M3989" s="14" t="n"/>
      <c r="N3989" s="14" t="n"/>
      <c r="O3989" s="14" t="n"/>
      <c r="P3989" s="14" t="n"/>
      <c r="Q3989" s="14" t="n"/>
      <c r="R3989" s="14" t="n"/>
      <c r="S3989" s="14" t="n"/>
      <c r="T3989" s="14" t="n"/>
      <c r="U3989" s="14" t="n"/>
      <c r="V3989" s="14" t="n"/>
      <c r="W3989" s="14" t="n"/>
      <c r="X3989" s="14" t="n"/>
      <c r="Y3989" s="14" t="n"/>
      <c r="Z3989" s="14" t="n"/>
      <c r="AA3989" s="11" t="n"/>
      <c r="AB3989" s="14">
        <f>B3989&amp;"|"&amp;I3989</f>
        <v/>
      </c>
      <c r="AC3989">
        <f>IF($B3989="","","|"&amp;SUBSTITUTE(TRIM(SUBSTITUTE(SUBSTITUTE(SUBSTITUTE(SUBSTITUTE(SUBSTITUTE(SUBSTITUTE(SUBSTITUTE(SUBSTITUTE(SUBSTITUTE(SUBSTITUTE(SUBSTITUTE(SUBSTITUTE(SUBSTITUTE(SUBSTITUTE(TRIM($B3989&amp;""),CHAR(10)," "),CHAR(13)," "),"."," "),";"," "),","," "),"/"," "),"+"," "),"-"," "),"  "," "),"  "," "),"  "," "),"  "," "),"  "," "),"  "," "))," ","|")&amp;"|")</f>
        <v/>
      </c>
      <c r="AD3989">
        <f>TRIM($I3989&amp;"")</f>
        <v/>
      </c>
    </row>
    <row r="3990" ht="60" customHeight="1">
      <c r="A3990" s="9" t="n">
        <v>46223</v>
      </c>
      <c r="B3990" s="14" t="inlineStr">
        <is>
          <t>10266,10265</t>
        </is>
      </c>
      <c r="C3990" s="14" t="inlineStr">
        <is>
          <t>M/C 0727 (MARROM)</t>
        </is>
      </c>
      <c r="D3990" s="14" t="inlineStr">
        <is>
          <t>58 FABRICAÇÃO EMBALAGEM</t>
        </is>
      </c>
      <c r="E3990" s="14" t="n">
        <v>30003032</v>
      </c>
      <c r="F3990" s="14" t="inlineStr">
        <is>
          <t>PAPELAO TRASEIRO 280X410 - ENCOSTO PE INTEIRO (X3)</t>
        </is>
      </c>
      <c r="G3990" s="14" t="inlineStr">
        <is>
          <t>58 FABRICAÇÃO EMBALAGEM</t>
        </is>
      </c>
      <c r="H3990" s="14" t="inlineStr">
        <is>
          <t>58 FABRICAÇÃO EMBALAGEM</t>
        </is>
      </c>
      <c r="I3990" s="9" t="inlineStr">
        <is>
          <t>58 FABRICAÇÃO EMBALAGEM</t>
        </is>
      </c>
      <c r="J3990" s="9" t="n">
        <v>450</v>
      </c>
      <c r="K3990" s="14" t="n"/>
      <c r="L3990" s="14" t="n"/>
      <c r="M3990" s="14" t="n"/>
      <c r="N3990" s="14" t="n"/>
      <c r="O3990" s="14" t="n"/>
      <c r="P3990" s="14" t="n"/>
      <c r="Q3990" s="14" t="n"/>
      <c r="R3990" s="14" t="n"/>
      <c r="S3990" s="14" t="n"/>
      <c r="T3990" s="14" t="n"/>
      <c r="U3990" s="14" t="n"/>
      <c r="V3990" s="14" t="n"/>
      <c r="W3990" s="14" t="n"/>
      <c r="X3990" s="14" t="n"/>
      <c r="Y3990" s="14" t="n"/>
      <c r="Z3990" s="14" t="n"/>
      <c r="AA3990" s="11" t="n"/>
      <c r="AB3990" s="14">
        <f>B3990&amp;"|"&amp;I3990</f>
        <v/>
      </c>
      <c r="AC3990">
        <f>IF($B3990="","","|"&amp;SUBSTITUTE(TRIM(SUBSTITUTE(SUBSTITUTE(SUBSTITUTE(SUBSTITUTE(SUBSTITUTE(SUBSTITUTE(SUBSTITUTE(SUBSTITUTE(SUBSTITUTE(SUBSTITUTE(SUBSTITUTE(SUBSTITUTE(SUBSTITUTE(SUBSTITUTE(TRIM($B3990&amp;""),CHAR(10)," "),CHAR(13)," "),"."," "),";"," "),","," "),"/"," "),"+"," "),"-"," "),"  "," "),"  "," "),"  "," "),"  "," "),"  "," "),"  "," "))," ","|")&amp;"|")</f>
        <v/>
      </c>
      <c r="AD3990">
        <f>TRIM($I3990&amp;"")</f>
        <v/>
      </c>
    </row>
    <row r="3991" ht="60" customHeight="1">
      <c r="A3991" s="9" t="n">
        <v>46223</v>
      </c>
      <c r="B3991" s="14" t="inlineStr">
        <is>
          <t>10266,10265</t>
        </is>
      </c>
      <c r="C3991" s="14" t="inlineStr">
        <is>
          <t>M/C 0727 (MARROM)</t>
        </is>
      </c>
      <c r="D3991" s="14" t="inlineStr">
        <is>
          <t>58 FABRICAÇÃO EMBALAGEM</t>
        </is>
      </c>
      <c r="E3991" s="14" t="n">
        <v>30003033</v>
      </c>
      <c r="F3991" s="14" t="inlineStr">
        <is>
          <t>PAPELAO FRENTE 490X410 - ENCOSTO PE INTEIRO (X3)</t>
        </is>
      </c>
      <c r="G3991" s="14" t="inlineStr">
        <is>
          <t>58 FABRICAÇÃO EMBALAGEM</t>
        </is>
      </c>
      <c r="H3991" s="14" t="inlineStr">
        <is>
          <t>58 FABRICAÇÃO EMBALAGEM</t>
        </is>
      </c>
      <c r="I3991" s="9" t="inlineStr">
        <is>
          <t>58 FABRICAÇÃO EMBALAGEM</t>
        </is>
      </c>
      <c r="J3991" s="9" t="n">
        <v>450</v>
      </c>
      <c r="K3991" s="14" t="n"/>
      <c r="L3991" s="14" t="n"/>
      <c r="M3991" s="14" t="n"/>
      <c r="N3991" s="14" t="n"/>
      <c r="O3991" s="14" t="n"/>
      <c r="P3991" s="14" t="n"/>
      <c r="Q3991" s="14" t="n"/>
      <c r="R3991" s="14" t="n"/>
      <c r="S3991" s="14" t="n"/>
      <c r="T3991" s="14" t="n"/>
      <c r="U3991" s="14" t="n"/>
      <c r="V3991" s="14" t="n"/>
      <c r="W3991" s="14" t="n"/>
      <c r="X3991" s="14" t="n"/>
      <c r="Y3991" s="14" t="n"/>
      <c r="Z3991" s="14" t="n"/>
      <c r="AA3991" s="11" t="n"/>
      <c r="AB3991" s="14">
        <f>B3991&amp;"|"&amp;I3991</f>
        <v/>
      </c>
      <c r="AC3991">
        <f>IF($B3991="","","|"&amp;SUBSTITUTE(TRIM(SUBSTITUTE(SUBSTITUTE(SUBSTITUTE(SUBSTITUTE(SUBSTITUTE(SUBSTITUTE(SUBSTITUTE(SUBSTITUTE(SUBSTITUTE(SUBSTITUTE(SUBSTITUTE(SUBSTITUTE(SUBSTITUTE(SUBSTITUTE(TRIM($B3991&amp;""),CHAR(10)," "),CHAR(13)," "),"."," "),";"," "),","," "),"/"," "),"+"," "),"-"," "),"  "," "),"  "," "),"  "," "),"  "," "),"  "," "),"  "," "))," ","|")&amp;"|")</f>
        <v/>
      </c>
      <c r="AD3991">
        <f>TRIM($I3991&amp;"")</f>
        <v/>
      </c>
    </row>
    <row r="3992" ht="60" customHeight="1">
      <c r="A3992" s="9" t="n">
        <v>46223</v>
      </c>
      <c r="B3992" s="14" t="inlineStr">
        <is>
          <t>10266,10265</t>
        </is>
      </c>
      <c r="C3992" s="14" t="inlineStr">
        <is>
          <t>M/C 0727 (MARROM)</t>
        </is>
      </c>
      <c r="D3992" s="14" t="inlineStr">
        <is>
          <t>58 FABRICAÇÃO EMBALAGEM</t>
        </is>
      </c>
      <c r="E3992" s="14" t="n">
        <v>300048930</v>
      </c>
      <c r="F3992" s="14" t="inlineStr">
        <is>
          <t>EMB. CADEIRA SANTIAGO (935X449X100)</t>
        </is>
      </c>
      <c r="G3992" s="14" t="inlineStr">
        <is>
          <t>58 FABRICAÇÃO EMBALAGEM</t>
        </is>
      </c>
      <c r="H3992" s="14" t="inlineStr">
        <is>
          <t>58 FABRICAÇÃO EMBALAGEM</t>
        </is>
      </c>
      <c r="I3992" s="9" t="inlineStr">
        <is>
          <t>58 FABRICAÇÃO EMBALAGEM</t>
        </is>
      </c>
      <c r="J3992" s="9" t="n">
        <v>63</v>
      </c>
      <c r="K3992" s="14" t="n"/>
      <c r="L3992" s="14" t="n"/>
      <c r="M3992" s="14" t="n"/>
      <c r="N3992" s="14" t="n"/>
      <c r="O3992" s="14" t="n"/>
      <c r="P3992" s="14" t="n"/>
      <c r="Q3992" s="14" t="n"/>
      <c r="R3992" s="14" t="n"/>
      <c r="S3992" s="14" t="n"/>
      <c r="T3992" s="14" t="n"/>
      <c r="U3992" s="14" t="n"/>
      <c r="V3992" s="14" t="n"/>
      <c r="W3992" s="14" t="n"/>
      <c r="X3992" s="14" t="n"/>
      <c r="Y3992" s="14" t="n"/>
      <c r="Z3992" s="14" t="n"/>
      <c r="AA3992" s="11" t="n"/>
      <c r="AB3992" s="14">
        <f>B3992&amp;"|"&amp;I3992</f>
        <v/>
      </c>
      <c r="AC3992">
        <f>IF($B3992="","","|"&amp;SUBSTITUTE(TRIM(SUBSTITUTE(SUBSTITUTE(SUBSTITUTE(SUBSTITUTE(SUBSTITUTE(SUBSTITUTE(SUBSTITUTE(SUBSTITUTE(SUBSTITUTE(SUBSTITUTE(SUBSTITUTE(SUBSTITUTE(SUBSTITUTE(SUBSTITUTE(TRIM($B3992&amp;""),CHAR(10)," "),CHAR(13)," "),"."," "),";"," "),","," "),"/"," "),"+"," "),"-"," "),"  "," "),"  "," "),"  "," "),"  "," "),"  "," "),"  "," "))," ","|")&amp;"|")</f>
        <v/>
      </c>
      <c r="AD3992">
        <f>TRIM($I3992&amp;"")</f>
        <v/>
      </c>
    </row>
    <row r="3993" ht="60" customHeight="1">
      <c r="A3993" s="9" t="n">
        <v>46223</v>
      </c>
      <c r="B3993" s="14" t="inlineStr">
        <is>
          <t>10266,10265</t>
        </is>
      </c>
      <c r="C3993" s="14" t="inlineStr">
        <is>
          <t>M/C 0727 (MARROM)</t>
        </is>
      </c>
      <c r="D3993" s="14" t="inlineStr">
        <is>
          <t>58 FABRICAÇÃO EMBALAGEM</t>
        </is>
      </c>
      <c r="E3993" s="14" t="n">
        <v>300048931</v>
      </c>
      <c r="F3993" s="14" t="inlineStr">
        <is>
          <t>EMB. TRAVESSAS CADEIRA SANTIAGO (365X280X35)</t>
        </is>
      </c>
      <c r="G3993" s="14" t="inlineStr">
        <is>
          <t>58 FABRICAÇÃO EMBALAGEM</t>
        </is>
      </c>
      <c r="H3993" s="14" t="inlineStr">
        <is>
          <t>58 FABRICAÇÃO EMBALAGEM</t>
        </is>
      </c>
      <c r="I3993" s="9" t="inlineStr">
        <is>
          <t>58 FABRICAÇÃO EMBALAGEM</t>
        </is>
      </c>
      <c r="J3993" s="9" t="n">
        <v>63</v>
      </c>
      <c r="K3993" s="14" t="n"/>
      <c r="L3993" s="14" t="n"/>
      <c r="M3993" s="14" t="n"/>
      <c r="N3993" s="14" t="n"/>
      <c r="O3993" s="14" t="n"/>
      <c r="P3993" s="14" t="n"/>
      <c r="Q3993" s="14" t="n"/>
      <c r="R3993" s="14" t="n"/>
      <c r="S3993" s="14" t="n"/>
      <c r="T3993" s="14" t="n"/>
      <c r="U3993" s="14" t="n"/>
      <c r="V3993" s="14" t="n"/>
      <c r="W3993" s="14" t="n"/>
      <c r="X3993" s="14" t="n"/>
      <c r="Y3993" s="14" t="n"/>
      <c r="Z3993" s="14" t="n"/>
      <c r="AA3993" s="11" t="n"/>
      <c r="AB3993" s="14">
        <f>B3993&amp;"|"&amp;I3993</f>
        <v/>
      </c>
      <c r="AC3993">
        <f>IF($B3993="","","|"&amp;SUBSTITUTE(TRIM(SUBSTITUTE(SUBSTITUTE(SUBSTITUTE(SUBSTITUTE(SUBSTITUTE(SUBSTITUTE(SUBSTITUTE(SUBSTITUTE(SUBSTITUTE(SUBSTITUTE(SUBSTITUTE(SUBSTITUTE(SUBSTITUTE(SUBSTITUTE(TRIM($B3993&amp;""),CHAR(10)," "),CHAR(13)," "),"."," "),";"," "),","," "),"/"," "),"+"," "),"-"," "),"  "," "),"  "," "),"  "," "),"  "," "),"  "," "),"  "," "))," ","|")&amp;"|")</f>
        <v/>
      </c>
      <c r="AD3993">
        <f>TRIM($I3993&amp;"")</f>
        <v/>
      </c>
    </row>
    <row r="3994" ht="60" customHeight="1">
      <c r="A3994" s="9" t="n">
        <v>46223</v>
      </c>
      <c r="B3994" s="14" t="inlineStr">
        <is>
          <t>10266,10265</t>
        </is>
      </c>
      <c r="C3994" s="14" t="inlineStr">
        <is>
          <t>M/C 0727 (MARROM)</t>
        </is>
      </c>
      <c r="D3994" s="14" t="inlineStr">
        <is>
          <t>58 FABRICAÇÃO EMBALAGEM</t>
        </is>
      </c>
      <c r="E3994" s="14" t="n">
        <v>300800230</v>
      </c>
      <c r="F3994" s="14" t="inlineStr">
        <is>
          <t>EMB. AMSTERDAM 1,36 VL2/2 (1408X728X84) EMENDADA</t>
        </is>
      </c>
      <c r="G3994" s="14" t="inlineStr">
        <is>
          <t>58 FABRICAÇÃO EMBALAGEM</t>
        </is>
      </c>
      <c r="H3994" s="14" t="inlineStr">
        <is>
          <t>58 FABRICAÇÃO EMBALAGEM</t>
        </is>
      </c>
      <c r="I3994" s="9" t="inlineStr">
        <is>
          <t>58 FABRICAÇÃO EMBALAGEM</t>
        </is>
      </c>
      <c r="J3994" s="9" t="n">
        <v>30</v>
      </c>
      <c r="K3994" s="14" t="n"/>
      <c r="L3994" s="14" t="n"/>
      <c r="M3994" s="14" t="n"/>
      <c r="N3994" s="14" t="n"/>
      <c r="O3994" s="14" t="n"/>
      <c r="P3994" s="14" t="n"/>
      <c r="Q3994" s="14" t="n"/>
      <c r="R3994" s="14" t="n"/>
      <c r="S3994" s="14" t="n"/>
      <c r="T3994" s="14" t="n"/>
      <c r="U3994" s="14" t="n"/>
      <c r="V3994" s="14" t="n"/>
      <c r="W3994" s="14" t="n"/>
      <c r="X3994" s="14" t="n"/>
      <c r="Y3994" s="14" t="n"/>
      <c r="Z3994" s="14" t="n"/>
      <c r="AA3994" s="11" t="n"/>
      <c r="AB3994" s="14">
        <f>B3994&amp;"|"&amp;I3994</f>
        <v/>
      </c>
      <c r="AC3994">
        <f>IF($B3994="","","|"&amp;SUBSTITUTE(TRIM(SUBSTITUTE(SUBSTITUTE(SUBSTITUTE(SUBSTITUTE(SUBSTITUTE(SUBSTITUTE(SUBSTITUTE(SUBSTITUTE(SUBSTITUTE(SUBSTITUTE(SUBSTITUTE(SUBSTITUTE(SUBSTITUTE(SUBSTITUTE(TRIM($B3994&amp;""),CHAR(10)," "),CHAR(13)," "),"."," "),";"," "),","," "),"/"," "),"+"," "),"-"," "),"  "," "),"  "," "),"  "," "),"  "," "),"  "," "),"  "," "))," ","|")&amp;"|")</f>
        <v/>
      </c>
      <c r="AD3994">
        <f>TRIM($I3994&amp;"")</f>
        <v/>
      </c>
    </row>
    <row r="3995" ht="24" customHeight="1">
      <c r="A3995" s="9" t="n">
        <v>46218</v>
      </c>
      <c r="B3995" s="14" t="inlineStr">
        <is>
          <t>10264</t>
        </is>
      </c>
      <c r="C3995" s="14" t="inlineStr">
        <is>
          <t>M/C 0724 (VERDE)</t>
        </is>
      </c>
      <c r="D3995" s="14" t="inlineStr">
        <is>
          <t>47 CNC</t>
        </is>
      </c>
      <c r="E3995" s="14" t="n">
        <v>30080009</v>
      </c>
      <c r="F3995" s="14" t="inlineStr">
        <is>
          <t>(4) MOLDURA 1360X680X12 MDF - MESA AMST. 1,36X1,36</t>
        </is>
      </c>
      <c r="G3995" s="14" t="inlineStr">
        <is>
          <t>47 CNC</t>
        </is>
      </c>
      <c r="H3995" s="14" t="inlineStr">
        <is>
          <t>47 CNC</t>
        </is>
      </c>
      <c r="I3995" s="9" t="inlineStr">
        <is>
          <t>47 CNC</t>
        </is>
      </c>
      <c r="J3995" s="9" t="n">
        <v>12</v>
      </c>
      <c r="K3995" s="14" t="n"/>
      <c r="L3995" s="14" t="n"/>
      <c r="M3995" s="14" t="n"/>
      <c r="N3995" s="14" t="n">
        <v>46218</v>
      </c>
      <c r="O3995" s="14" t="n">
        <v>12</v>
      </c>
      <c r="P3995" s="14" t="n"/>
      <c r="Q3995" s="14" t="n"/>
      <c r="R3995" s="14" t="n"/>
      <c r="S3995" s="14" t="n"/>
      <c r="T3995" s="14">
        <f>IF(OR($J3995="",$O3995=""),"",$O3995/$J3995)</f>
        <v/>
      </c>
      <c r="U3995" s="14" t="inlineStr">
        <is>
          <t>Concluído</t>
        </is>
      </c>
      <c r="V3995" s="14" t="n"/>
      <c r="W3995" s="14" t="n"/>
      <c r="X3995" s="14" t="n"/>
      <c r="Y3995" s="14" t="n"/>
      <c r="Z3995" s="14" t="n"/>
      <c r="AA3995" s="11" t="n"/>
      <c r="AB3995" s="14">
        <f>B3995&amp;"|"&amp;I3995</f>
        <v/>
      </c>
      <c r="AC3995">
        <f>IF($B3995="","","|"&amp;SUBSTITUTE(TRIM(SUBSTITUTE(SUBSTITUTE(SUBSTITUTE(SUBSTITUTE(SUBSTITUTE(SUBSTITUTE(SUBSTITUTE(SUBSTITUTE(SUBSTITUTE(SUBSTITUTE(SUBSTITUTE(SUBSTITUTE(SUBSTITUTE(SUBSTITUTE(TRIM($B3995&amp;""),CHAR(10)," "),CHAR(13)," "),"."," "),";"," "),","," "),"/"," "),"+"," "),"-"," "),"  "," "),"  "," "),"  "," "),"  "," "),"  "," "),"  "," "))," ","|")&amp;"|")</f>
        <v/>
      </c>
      <c r="AD3995">
        <f>TRIM($I3995&amp;"")</f>
        <v/>
      </c>
    </row>
    <row r="3996" ht="24" customHeight="1">
      <c r="A3996" s="9" t="n">
        <v>46218</v>
      </c>
      <c r="B3996" s="14" t="inlineStr">
        <is>
          <t>10264</t>
        </is>
      </c>
      <c r="C3996" s="14" t="inlineStr">
        <is>
          <t>M/C 0724 (VERDE)</t>
        </is>
      </c>
      <c r="D3996" s="14" t="inlineStr">
        <is>
          <t>47 CNC</t>
        </is>
      </c>
      <c r="E3996" s="14" t="n">
        <v>30081507</v>
      </c>
      <c r="F3996" s="14" t="inlineStr">
        <is>
          <t>(2)PRATO MENOR 582X582X12 MDF-MESA ANCARA /AMSTERD</t>
        </is>
      </c>
      <c r="G3996" s="14" t="inlineStr">
        <is>
          <t>47 CNC</t>
        </is>
      </c>
      <c r="H3996" s="14" t="inlineStr">
        <is>
          <t>47 CNC</t>
        </is>
      </c>
      <c r="I3996" s="9" t="inlineStr">
        <is>
          <t>47 CNC</t>
        </is>
      </c>
      <c r="J3996" s="9" t="n">
        <v>6</v>
      </c>
      <c r="K3996" s="14" t="n"/>
      <c r="L3996" s="14" t="n"/>
      <c r="M3996" s="14" t="n"/>
      <c r="N3996" s="14" t="n">
        <v>46218</v>
      </c>
      <c r="O3996" s="14" t="n">
        <v>6</v>
      </c>
      <c r="P3996" s="14" t="n"/>
      <c r="Q3996" s="14" t="n"/>
      <c r="R3996" s="14" t="n"/>
      <c r="S3996" s="14" t="n"/>
      <c r="T3996" s="14">
        <f>IF(OR($J3996="",$O3996=""),"",$O3996/$J3996)</f>
        <v/>
      </c>
      <c r="U3996" s="14" t="inlineStr">
        <is>
          <t>Concluído</t>
        </is>
      </c>
      <c r="V3996" s="14" t="n"/>
      <c r="W3996" s="14" t="n"/>
      <c r="X3996" s="14" t="n"/>
      <c r="Y3996" s="14" t="n"/>
      <c r="Z3996" s="14" t="n"/>
      <c r="AA3996" s="11" t="n"/>
      <c r="AB3996" s="14">
        <f>B3996&amp;"|"&amp;I3996</f>
        <v/>
      </c>
      <c r="AC3996">
        <f>IF($B3996="","","|"&amp;SUBSTITUTE(TRIM(SUBSTITUTE(SUBSTITUTE(SUBSTITUTE(SUBSTITUTE(SUBSTITUTE(SUBSTITUTE(SUBSTITUTE(SUBSTITUTE(SUBSTITUTE(SUBSTITUTE(SUBSTITUTE(SUBSTITUTE(SUBSTITUTE(SUBSTITUTE(TRIM($B3996&amp;""),CHAR(10)," "),CHAR(13)," "),"."," "),";"," "),","," "),"/"," "),"+"," "),"-"," "),"  "," "),"  "," "),"  "," "),"  "," "),"  "," "),"  "," "))," ","|")&amp;"|")</f>
        <v/>
      </c>
      <c r="AD3996">
        <f>TRIM($I3996&amp;"")</f>
        <v/>
      </c>
    </row>
    <row r="3997" ht="24" customHeight="1">
      <c r="A3997" s="9" t="n">
        <v>46218</v>
      </c>
      <c r="B3997" s="14" t="inlineStr">
        <is>
          <t>10264</t>
        </is>
      </c>
      <c r="C3997" s="14" t="inlineStr">
        <is>
          <t>M/C 0724 (VERDE)</t>
        </is>
      </c>
      <c r="D3997" s="14" t="inlineStr">
        <is>
          <t>47 CNC</t>
        </is>
      </c>
      <c r="E3997" s="14" t="n">
        <v>30081508</v>
      </c>
      <c r="F3997" s="14" t="inlineStr">
        <is>
          <t>(3) PRATO MAIOR 664X664X12 MDF-MESA ANCARA/AMSTERD</t>
        </is>
      </c>
      <c r="G3997" s="14" t="inlineStr">
        <is>
          <t>47 CNC</t>
        </is>
      </c>
      <c r="H3997" s="14" t="inlineStr">
        <is>
          <t>47 CNC</t>
        </is>
      </c>
      <c r="I3997" s="9" t="inlineStr">
        <is>
          <t>47 CNC</t>
        </is>
      </c>
      <c r="J3997" s="9" t="n">
        <v>6</v>
      </c>
      <c r="K3997" s="14" t="n"/>
      <c r="L3997" s="14" t="n"/>
      <c r="M3997" s="14" t="n"/>
      <c r="N3997" s="14" t="n">
        <v>46218</v>
      </c>
      <c r="O3997" s="14" t="n">
        <v>6</v>
      </c>
      <c r="P3997" s="14" t="n"/>
      <c r="Q3997" s="14" t="n"/>
      <c r="R3997" s="14" t="n"/>
      <c r="S3997" s="14" t="n"/>
      <c r="T3997" s="14">
        <f>IF(OR($J3997="",$O3997=""),"",$O3997/$J3997)</f>
        <v/>
      </c>
      <c r="U3997" s="14" t="inlineStr">
        <is>
          <t>Concluído</t>
        </is>
      </c>
      <c r="V3997" s="14" t="n"/>
      <c r="W3997" s="14" t="n"/>
      <c r="X3997" s="14" t="n"/>
      <c r="Y3997" s="14" t="n"/>
      <c r="Z3997" s="14" t="n"/>
      <c r="AA3997" s="11" t="n"/>
      <c r="AB3997" s="14">
        <f>B3997&amp;"|"&amp;I3997</f>
        <v/>
      </c>
      <c r="AC3997">
        <f>IF($B3997="","","|"&amp;SUBSTITUTE(TRIM(SUBSTITUTE(SUBSTITUTE(SUBSTITUTE(SUBSTITUTE(SUBSTITUTE(SUBSTITUTE(SUBSTITUTE(SUBSTITUTE(SUBSTITUTE(SUBSTITUTE(SUBSTITUTE(SUBSTITUTE(SUBSTITUTE(SUBSTITUTE(TRIM($B3997&amp;""),CHAR(10)," "),CHAR(13)," "),"."," "),";"," "),","," "),"/"," "),"+"," "),"-"," "),"  "," "),"  "," "),"  "," "),"  "," "),"  "," "),"  "," "))," ","|")&amp;"|")</f>
        <v/>
      </c>
      <c r="AD3997">
        <f>TRIM($I3997&amp;"")</f>
        <v/>
      </c>
    </row>
    <row r="3998" ht="24" customHeight="1">
      <c r="A3998" s="9" t="n">
        <v>46218</v>
      </c>
      <c r="B3998" s="14" t="inlineStr">
        <is>
          <t>10264</t>
        </is>
      </c>
      <c r="C3998" s="14" t="inlineStr">
        <is>
          <t>M/C 0724 (VERDE)</t>
        </is>
      </c>
      <c r="D3998" s="14" t="inlineStr">
        <is>
          <t>47 CNC</t>
        </is>
      </c>
      <c r="E3998" s="14" t="n">
        <v>30080008</v>
      </c>
      <c r="F3998" s="14" t="inlineStr">
        <is>
          <t>(1-7) TAMPO 1360X680X15 MDF - MESA AMST. 1,36X1,36</t>
        </is>
      </c>
      <c r="G3998" s="14" t="inlineStr">
        <is>
          <t>47 CNC</t>
        </is>
      </c>
      <c r="H3998" s="14" t="inlineStr">
        <is>
          <t>47 CNC</t>
        </is>
      </c>
      <c r="I3998" s="9" t="inlineStr">
        <is>
          <t>47 CNC</t>
        </is>
      </c>
      <c r="J3998" s="9" t="n">
        <v>12</v>
      </c>
      <c r="K3998" s="14" t="n"/>
      <c r="L3998" s="14" t="n"/>
      <c r="M3998" s="14" t="n"/>
      <c r="N3998" s="14" t="n">
        <v>46218</v>
      </c>
      <c r="O3998" s="14" t="n">
        <v>12</v>
      </c>
      <c r="P3998" s="14" t="n"/>
      <c r="Q3998" s="14" t="n"/>
      <c r="R3998" s="14" t="n"/>
      <c r="S3998" s="14" t="n"/>
      <c r="T3998" s="14">
        <f>IF(OR($J3998="",$O3998=""),"",$O3998/$J3998)</f>
        <v/>
      </c>
      <c r="U3998" s="14" t="inlineStr">
        <is>
          <t>Concluído</t>
        </is>
      </c>
      <c r="V3998" s="14" t="n"/>
      <c r="W3998" s="14" t="n"/>
      <c r="X3998" s="14" t="n"/>
      <c r="Y3998" s="14" t="n"/>
      <c r="Z3998" s="14" t="n"/>
      <c r="AA3998" s="11" t="n"/>
      <c r="AB3998" s="14">
        <f>B3998&amp;"|"&amp;I3998</f>
        <v/>
      </c>
      <c r="AC3998">
        <f>IF($B3998="","","|"&amp;SUBSTITUTE(TRIM(SUBSTITUTE(SUBSTITUTE(SUBSTITUTE(SUBSTITUTE(SUBSTITUTE(SUBSTITUTE(SUBSTITUTE(SUBSTITUTE(SUBSTITUTE(SUBSTITUTE(SUBSTITUTE(SUBSTITUTE(SUBSTITUTE(SUBSTITUTE(TRIM($B3998&amp;""),CHAR(10)," "),CHAR(13)," "),"."," "),";"," "),","," "),"/"," "),"+"," "),"-"," "),"  "," "),"  "," "),"  "," "),"  "," "),"  "," "),"  "," "))," ","|")&amp;"|")</f>
        <v/>
      </c>
      <c r="AD3998">
        <f>TRIM($I3998&amp;"")</f>
        <v/>
      </c>
    </row>
    <row r="3999" ht="24" customHeight="1">
      <c r="A3999" s="9" t="n">
        <v>46218</v>
      </c>
      <c r="B3999" s="14" t="inlineStr">
        <is>
          <t>10264</t>
        </is>
      </c>
      <c r="C3999" s="14" t="inlineStr">
        <is>
          <t>M/C 0724 (VERDE)</t>
        </is>
      </c>
      <c r="D3999" s="14" t="inlineStr">
        <is>
          <t>47 CNC</t>
        </is>
      </c>
      <c r="E3999" s="14" t="n">
        <v>30006104</v>
      </c>
      <c r="F3999" s="14" t="inlineStr">
        <is>
          <t>MOLDURA ENCOSTO 445X280X15 MDF - CAD SANTIAGO NEW</t>
        </is>
      </c>
      <c r="G3999" s="14" t="inlineStr">
        <is>
          <t>47 CNC</t>
        </is>
      </c>
      <c r="H3999" s="14" t="inlineStr">
        <is>
          <t>47 CNC</t>
        </is>
      </c>
      <c r="I3999" s="9" t="inlineStr">
        <is>
          <t>47 CNC</t>
        </is>
      </c>
      <c r="J3999" s="9" t="n">
        <v>730</v>
      </c>
      <c r="K3999" s="14" t="n"/>
      <c r="L3999" s="14" t="n"/>
      <c r="M3999" s="14" t="n"/>
      <c r="N3999" s="14" t="n">
        <v>46218</v>
      </c>
      <c r="O3999" s="14" t="n">
        <v>730</v>
      </c>
      <c r="P3999" s="14" t="n"/>
      <c r="Q3999" s="14" t="n"/>
      <c r="R3999" s="14" t="n"/>
      <c r="S3999" s="14" t="n"/>
      <c r="T3999" s="14">
        <f>IF(OR($J3999="",$O3999=""),"",$O3999/$J3999)</f>
        <v/>
      </c>
      <c r="U3999" s="14" t="inlineStr">
        <is>
          <t>Concluído</t>
        </is>
      </c>
      <c r="V3999" s="14" t="n"/>
      <c r="W3999" s="14" t="n"/>
      <c r="X3999" s="14" t="n"/>
      <c r="Y3999" s="14" t="n"/>
      <c r="Z3999" s="14" t="n"/>
      <c r="AA3999" s="11" t="n"/>
      <c r="AB3999" s="14">
        <f>B3999&amp;"|"&amp;I3999</f>
        <v/>
      </c>
      <c r="AC3999">
        <f>IF($B3999="","","|"&amp;SUBSTITUTE(TRIM(SUBSTITUTE(SUBSTITUTE(SUBSTITUTE(SUBSTITUTE(SUBSTITUTE(SUBSTITUTE(SUBSTITUTE(SUBSTITUTE(SUBSTITUTE(SUBSTITUTE(SUBSTITUTE(SUBSTITUTE(SUBSTITUTE(SUBSTITUTE(TRIM($B3999&amp;""),CHAR(10)," "),CHAR(13)," "),"."," "),";"," "),","," "),"/"," "),"+"," "),"-"," "),"  "," "),"  "," "),"  "," "),"  "," "),"  "," "),"  "," "))," ","|")&amp;"|")</f>
        <v/>
      </c>
      <c r="AD3999">
        <f>TRIM($I3999&amp;"")</f>
        <v/>
      </c>
    </row>
    <row r="4000">
      <c r="A4000" s="9" t="n">
        <v>46218</v>
      </c>
      <c r="B4000" s="14" t="inlineStr">
        <is>
          <t>10264</t>
        </is>
      </c>
      <c r="C4000" s="14" t="inlineStr">
        <is>
          <t>M/C 0724 (VERDE)</t>
        </is>
      </c>
      <c r="D4000" s="14" t="inlineStr">
        <is>
          <t>47 CNC</t>
        </is>
      </c>
      <c r="E4000" s="14" t="n">
        <v>30124002</v>
      </c>
      <c r="F4000" s="14" t="inlineStr">
        <is>
          <t>PE MENOR 750X680X25 MDF - BASE DUBLIN</t>
        </is>
      </c>
      <c r="G4000" s="14" t="inlineStr">
        <is>
          <t>47 CNC</t>
        </is>
      </c>
      <c r="H4000" s="14" t="inlineStr">
        <is>
          <t>47 CNC</t>
        </is>
      </c>
      <c r="I4000" s="9" t="inlineStr">
        <is>
          <t>47 CNC</t>
        </is>
      </c>
      <c r="J4000" s="9" t="n">
        <v>1</v>
      </c>
      <c r="K4000" s="14" t="n"/>
      <c r="L4000" s="14" t="n"/>
      <c r="M4000" s="14" t="n"/>
      <c r="N4000" s="14" t="n">
        <v>46218</v>
      </c>
      <c r="O4000" s="14" t="n">
        <v>1</v>
      </c>
      <c r="P4000" s="14" t="n"/>
      <c r="Q4000" s="14" t="n"/>
      <c r="R4000" s="14" t="n"/>
      <c r="S4000" s="14" t="n"/>
      <c r="T4000" s="14">
        <f>IF(OR($J4000="",$O4000=""),"",$O4000/$J4000)</f>
        <v/>
      </c>
      <c r="U4000" s="14" t="inlineStr">
        <is>
          <t>Concluído</t>
        </is>
      </c>
      <c r="V4000" s="14" t="n"/>
      <c r="W4000" s="14" t="n"/>
      <c r="X4000" s="14" t="n"/>
      <c r="Y4000" s="14" t="n"/>
      <c r="Z4000" s="14" t="n"/>
      <c r="AA4000" s="11" t="n"/>
      <c r="AB4000" s="14">
        <f>B4000&amp;"|"&amp;I4000</f>
        <v/>
      </c>
      <c r="AC4000">
        <f>IF($B4000="","","|"&amp;SUBSTITUTE(TRIM(SUBSTITUTE(SUBSTITUTE(SUBSTITUTE(SUBSTITUTE(SUBSTITUTE(SUBSTITUTE(SUBSTITUTE(SUBSTITUTE(SUBSTITUTE(SUBSTITUTE(SUBSTITUTE(SUBSTITUTE(SUBSTITUTE(SUBSTITUTE(TRIM($B4000&amp;""),CHAR(10)," "),CHAR(13)," "),"."," "),";"," "),","," "),"/"," "),"+"," "),"-"," "),"  "," "),"  "," "),"  "," "),"  "," "),"  "," "),"  "," "))," ","|")&amp;"|")</f>
        <v/>
      </c>
      <c r="AD4000">
        <f>TRIM($I4000&amp;"")</f>
        <v/>
      </c>
    </row>
    <row r="4001" ht="24" customHeight="1">
      <c r="A4001" s="9" t="n">
        <v>46218</v>
      </c>
      <c r="B4001" s="14" t="inlineStr">
        <is>
          <t>10264</t>
        </is>
      </c>
      <c r="C4001" s="14" t="inlineStr">
        <is>
          <t>M/C 0724 (VERDE)</t>
        </is>
      </c>
      <c r="D4001" s="14" t="inlineStr">
        <is>
          <t>47 CNC</t>
        </is>
      </c>
      <c r="E4001" s="14" t="n">
        <v>30126001</v>
      </c>
      <c r="F4001" s="14" t="inlineStr">
        <is>
          <t>PE MAIOR 1000X750X25 MDF - BASE DUBLIN 1,60</t>
        </is>
      </c>
      <c r="G4001" s="14" t="inlineStr">
        <is>
          <t>47 CNC</t>
        </is>
      </c>
      <c r="H4001" s="14" t="inlineStr">
        <is>
          <t>47 CNC</t>
        </is>
      </c>
      <c r="I4001" s="9" t="inlineStr">
        <is>
          <t>47 CNC</t>
        </is>
      </c>
      <c r="J4001" s="9" t="n">
        <v>1</v>
      </c>
      <c r="K4001" s="14" t="n"/>
      <c r="L4001" s="14" t="n"/>
      <c r="M4001" s="14" t="n"/>
      <c r="N4001" s="14" t="n">
        <v>46218</v>
      </c>
      <c r="O4001" s="14" t="n">
        <v>1</v>
      </c>
      <c r="P4001" s="14" t="n"/>
      <c r="Q4001" s="14" t="n"/>
      <c r="R4001" s="14" t="n"/>
      <c r="S4001" s="14" t="n"/>
      <c r="T4001" s="14">
        <f>IF(OR($J4001="",$O4001=""),"",$O4001/$J4001)</f>
        <v/>
      </c>
      <c r="U4001" s="14" t="inlineStr">
        <is>
          <t>Concluído</t>
        </is>
      </c>
      <c r="V4001" s="14" t="n"/>
      <c r="W4001" s="14" t="n"/>
      <c r="X4001" s="14" t="n"/>
      <c r="Y4001" s="14" t="n"/>
      <c r="Z4001" s="14" t="n"/>
      <c r="AA4001" s="11" t="n"/>
      <c r="AB4001" s="14">
        <f>B4001&amp;"|"&amp;I4001</f>
        <v/>
      </c>
      <c r="AC4001">
        <f>IF($B4001="","","|"&amp;SUBSTITUTE(TRIM(SUBSTITUTE(SUBSTITUTE(SUBSTITUTE(SUBSTITUTE(SUBSTITUTE(SUBSTITUTE(SUBSTITUTE(SUBSTITUTE(SUBSTITUTE(SUBSTITUTE(SUBSTITUTE(SUBSTITUTE(SUBSTITUTE(SUBSTITUTE(TRIM($B4001&amp;""),CHAR(10)," "),CHAR(13)," "),"."," "),";"," "),","," "),"/"," "),"+"," "),"-"," "),"  "," "),"  "," "),"  "," "),"  "," "),"  "," "),"  "," "))," ","|")&amp;"|")</f>
        <v/>
      </c>
      <c r="AD4001">
        <f>TRIM($I4001&amp;"")</f>
        <v/>
      </c>
    </row>
    <row r="4002" ht="24" customHeight="1">
      <c r="A4002" s="9" t="n">
        <v>46218</v>
      </c>
      <c r="B4002" s="14" t="inlineStr">
        <is>
          <t>10266,10265</t>
        </is>
      </c>
      <c r="C4002" s="14" t="inlineStr">
        <is>
          <t>M/C 0727 (MARROM)</t>
        </is>
      </c>
      <c r="D4002" s="14" t="inlineStr">
        <is>
          <t>47 CNC</t>
        </is>
      </c>
      <c r="E4002" s="14" t="n">
        <v>30080009</v>
      </c>
      <c r="F4002" s="14" t="inlineStr">
        <is>
          <t>(4) MOLDURA 1360X680X12 MDF - MESA AMST. 1,36X1,36</t>
        </is>
      </c>
      <c r="G4002" s="14" t="inlineStr">
        <is>
          <t>47 CNC</t>
        </is>
      </c>
      <c r="H4002" s="14" t="inlineStr">
        <is>
          <t>47 CNC</t>
        </is>
      </c>
      <c r="I4002" s="9" t="inlineStr">
        <is>
          <t>47 CNC</t>
        </is>
      </c>
      <c r="J4002" s="9" t="n">
        <v>60</v>
      </c>
      <c r="K4002" s="14" t="n"/>
      <c r="L4002" s="14" t="n"/>
      <c r="M4002" s="14" t="n"/>
      <c r="N4002" s="14" t="n">
        <v>46218</v>
      </c>
      <c r="O4002" s="14" t="n">
        <v>60</v>
      </c>
      <c r="P4002" s="14" t="n"/>
      <c r="Q4002" s="14" t="n"/>
      <c r="R4002" s="14" t="n"/>
      <c r="S4002" s="14" t="n"/>
      <c r="T4002" s="14">
        <f>IF(OR($J4002="",$O4002=""),"",$O4002/$J4002)</f>
        <v/>
      </c>
      <c r="U4002" s="14" t="inlineStr">
        <is>
          <t>Concluído</t>
        </is>
      </c>
      <c r="V4002" s="14" t="n"/>
      <c r="W4002" s="14" t="n"/>
      <c r="X4002" s="14" t="n"/>
      <c r="Y4002" s="14" t="n"/>
      <c r="Z4002" s="14" t="n"/>
      <c r="AA4002" s="11" t="n"/>
      <c r="AB4002" s="14">
        <f>B4002&amp;"|"&amp;I4002</f>
        <v/>
      </c>
      <c r="AC4002">
        <f>IF($B4002="","","|"&amp;SUBSTITUTE(TRIM(SUBSTITUTE(SUBSTITUTE(SUBSTITUTE(SUBSTITUTE(SUBSTITUTE(SUBSTITUTE(SUBSTITUTE(SUBSTITUTE(SUBSTITUTE(SUBSTITUTE(SUBSTITUTE(SUBSTITUTE(SUBSTITUTE(SUBSTITUTE(TRIM($B4002&amp;""),CHAR(10)," "),CHAR(13)," "),"."," "),";"," "),","," "),"/"," "),"+"," "),"-"," "),"  "," "),"  "," "),"  "," "),"  "," "),"  "," "),"  "," "))," ","|")&amp;"|")</f>
        <v/>
      </c>
      <c r="AD4002">
        <f>TRIM($I4002&amp;"")</f>
        <v/>
      </c>
    </row>
    <row r="4003" ht="24" customHeight="1">
      <c r="A4003" s="9" t="n">
        <v>46218</v>
      </c>
      <c r="B4003" s="14" t="inlineStr">
        <is>
          <t>10266,10265</t>
        </is>
      </c>
      <c r="C4003" s="14" t="inlineStr">
        <is>
          <t>M/C 0727 (MARROM)</t>
        </is>
      </c>
      <c r="D4003" s="14" t="inlineStr">
        <is>
          <t>47 CNC</t>
        </is>
      </c>
      <c r="E4003" s="14" t="n">
        <v>30081507</v>
      </c>
      <c r="F4003" s="14" t="inlineStr">
        <is>
          <t>(2)PRATO MENOR 582X582X12 MDF-MESA ANCARA /AMSTERD</t>
        </is>
      </c>
      <c r="G4003" s="14" t="inlineStr">
        <is>
          <t>47 CNC</t>
        </is>
      </c>
      <c r="H4003" s="14" t="inlineStr">
        <is>
          <t>47 CNC</t>
        </is>
      </c>
      <c r="I4003" s="9" t="inlineStr">
        <is>
          <t>47 CNC</t>
        </is>
      </c>
      <c r="J4003" s="9" t="n">
        <v>30</v>
      </c>
      <c r="K4003" s="14" t="n"/>
      <c r="L4003" s="14" t="n"/>
      <c r="M4003" s="14" t="n"/>
      <c r="N4003" s="14" t="n">
        <v>46218</v>
      </c>
      <c r="O4003" s="14" t="n">
        <v>30</v>
      </c>
      <c r="P4003" s="14" t="n"/>
      <c r="Q4003" s="14" t="n"/>
      <c r="R4003" s="14" t="n"/>
      <c r="S4003" s="14" t="n"/>
      <c r="T4003" s="14">
        <f>IF(OR($J4003="",$O4003=""),"",$O4003/$J4003)</f>
        <v/>
      </c>
      <c r="U4003" s="14" t="inlineStr">
        <is>
          <t>Concluído</t>
        </is>
      </c>
      <c r="V4003" s="14" t="n"/>
      <c r="W4003" s="14" t="n"/>
      <c r="X4003" s="14" t="n"/>
      <c r="Y4003" s="14" t="n"/>
      <c r="Z4003" s="14" t="n"/>
      <c r="AA4003" s="11" t="n"/>
      <c r="AB4003" s="14">
        <f>B4003&amp;"|"&amp;I4003</f>
        <v/>
      </c>
      <c r="AC4003">
        <f>IF($B4003="","","|"&amp;SUBSTITUTE(TRIM(SUBSTITUTE(SUBSTITUTE(SUBSTITUTE(SUBSTITUTE(SUBSTITUTE(SUBSTITUTE(SUBSTITUTE(SUBSTITUTE(SUBSTITUTE(SUBSTITUTE(SUBSTITUTE(SUBSTITUTE(SUBSTITUTE(SUBSTITUTE(TRIM($B4003&amp;""),CHAR(10)," "),CHAR(13)," "),"."," "),";"," "),","," "),"/"," "),"+"," "),"-"," "),"  "," "),"  "," "),"  "," "),"  "," "),"  "," "),"  "," "))," ","|")&amp;"|")</f>
        <v/>
      </c>
      <c r="AD4003">
        <f>TRIM($I4003&amp;"")</f>
        <v/>
      </c>
    </row>
    <row r="4004" ht="24" customHeight="1">
      <c r="A4004" s="9" t="n">
        <v>46218</v>
      </c>
      <c r="B4004" s="14" t="inlineStr">
        <is>
          <t>10266,10265</t>
        </is>
      </c>
      <c r="C4004" s="14" t="inlineStr">
        <is>
          <t>M/C 0727 (MARROM)</t>
        </is>
      </c>
      <c r="D4004" s="14" t="inlineStr">
        <is>
          <t>47 CNC</t>
        </is>
      </c>
      <c r="E4004" s="14" t="n">
        <v>30081508</v>
      </c>
      <c r="F4004" s="14" t="inlineStr">
        <is>
          <t>(3) PRATO MAIOR 664X664X12 MDF-MESA ANCARA/AMSTERD</t>
        </is>
      </c>
      <c r="G4004" s="14" t="inlineStr">
        <is>
          <t>47 CNC</t>
        </is>
      </c>
      <c r="H4004" s="14" t="inlineStr">
        <is>
          <t>47 CNC</t>
        </is>
      </c>
      <c r="I4004" s="9" t="inlineStr">
        <is>
          <t>47 CNC</t>
        </is>
      </c>
      <c r="J4004" s="9" t="n">
        <v>30</v>
      </c>
      <c r="K4004" s="14" t="n"/>
      <c r="L4004" s="14" t="n"/>
      <c r="M4004" s="14" t="n"/>
      <c r="N4004" s="14" t="n">
        <v>46218</v>
      </c>
      <c r="O4004" s="14" t="n">
        <v>30</v>
      </c>
      <c r="P4004" s="14" t="n"/>
      <c r="Q4004" s="14" t="n"/>
      <c r="R4004" s="14" t="n"/>
      <c r="S4004" s="14" t="n"/>
      <c r="T4004" s="14">
        <f>IF(OR($J4004="",$O4004=""),"",$O4004/$J4004)</f>
        <v/>
      </c>
      <c r="U4004" s="14" t="inlineStr">
        <is>
          <t>Concluído</t>
        </is>
      </c>
      <c r="V4004" s="14" t="n"/>
      <c r="W4004" s="14" t="n"/>
      <c r="X4004" s="14" t="n"/>
      <c r="Y4004" s="14" t="n"/>
      <c r="Z4004" s="14" t="n"/>
      <c r="AA4004" s="11" t="n"/>
      <c r="AB4004" s="14">
        <f>B4004&amp;"|"&amp;I4004</f>
        <v/>
      </c>
      <c r="AC4004">
        <f>IF($B4004="","","|"&amp;SUBSTITUTE(TRIM(SUBSTITUTE(SUBSTITUTE(SUBSTITUTE(SUBSTITUTE(SUBSTITUTE(SUBSTITUTE(SUBSTITUTE(SUBSTITUTE(SUBSTITUTE(SUBSTITUTE(SUBSTITUTE(SUBSTITUTE(SUBSTITUTE(SUBSTITUTE(TRIM($B4004&amp;""),CHAR(10)," "),CHAR(13)," "),"."," "),";"," "),","," "),"/"," "),"+"," "),"-"," "),"  "," "),"  "," "),"  "," "),"  "," "),"  "," "),"  "," "))," ","|")&amp;"|")</f>
        <v/>
      </c>
      <c r="AD4004">
        <f>TRIM($I4004&amp;"")</f>
        <v/>
      </c>
    </row>
    <row r="4005" ht="24" customHeight="1">
      <c r="A4005" s="9" t="n">
        <v>46218</v>
      </c>
      <c r="B4005" s="14" t="inlineStr">
        <is>
          <t>10266,10265</t>
        </is>
      </c>
      <c r="C4005" s="14" t="inlineStr">
        <is>
          <t>M/C 0727 (MARROM)</t>
        </is>
      </c>
      <c r="D4005" s="14" t="inlineStr">
        <is>
          <t>47 CNC</t>
        </is>
      </c>
      <c r="E4005" s="14" t="n">
        <v>30080008</v>
      </c>
      <c r="F4005" s="14" t="inlineStr">
        <is>
          <t>(1-7) TAMPO 1360X680X15 MDF - MESA AMST. 1,36X1,36</t>
        </is>
      </c>
      <c r="G4005" s="14" t="inlineStr">
        <is>
          <t>47 CNC</t>
        </is>
      </c>
      <c r="H4005" s="14" t="inlineStr">
        <is>
          <t>47 CNC</t>
        </is>
      </c>
      <c r="I4005" s="9" t="inlineStr">
        <is>
          <t>47 CNC</t>
        </is>
      </c>
      <c r="J4005" s="9" t="n">
        <v>60</v>
      </c>
      <c r="K4005" s="14" t="n"/>
      <c r="L4005" s="14" t="n"/>
      <c r="M4005" s="14" t="n"/>
      <c r="N4005" s="14" t="n">
        <v>46218</v>
      </c>
      <c r="O4005" s="14" t="n">
        <v>60</v>
      </c>
      <c r="P4005" s="14" t="n"/>
      <c r="Q4005" s="14" t="n"/>
      <c r="R4005" s="14" t="n"/>
      <c r="S4005" s="14" t="n"/>
      <c r="T4005" s="14">
        <f>IF(OR($J4005="",$O4005=""),"",$O4005/$J4005)</f>
        <v/>
      </c>
      <c r="U4005" s="14" t="inlineStr">
        <is>
          <t>Concluído</t>
        </is>
      </c>
      <c r="V4005" s="14" t="n"/>
      <c r="W4005" s="14" t="n"/>
      <c r="X4005" s="14" t="n"/>
      <c r="Y4005" s="14" t="n"/>
      <c r="Z4005" s="14" t="n"/>
      <c r="AA4005" s="11" t="n"/>
      <c r="AB4005" s="14">
        <f>B4005&amp;"|"&amp;I4005</f>
        <v/>
      </c>
      <c r="AC4005">
        <f>IF($B4005="","","|"&amp;SUBSTITUTE(TRIM(SUBSTITUTE(SUBSTITUTE(SUBSTITUTE(SUBSTITUTE(SUBSTITUTE(SUBSTITUTE(SUBSTITUTE(SUBSTITUTE(SUBSTITUTE(SUBSTITUTE(SUBSTITUTE(SUBSTITUTE(SUBSTITUTE(SUBSTITUTE(TRIM($B4005&amp;""),CHAR(10)," "),CHAR(13)," "),"."," "),";"," "),","," "),"/"," "),"+"," "),"-"," "),"  "," "),"  "," "),"  "," "),"  "," "),"  "," "),"  "," "))," ","|")&amp;"|")</f>
        <v/>
      </c>
      <c r="AD4005">
        <f>TRIM($I4005&amp;"")</f>
        <v/>
      </c>
    </row>
    <row r="4006" ht="24" customHeight="1">
      <c r="A4006" s="9" t="n">
        <v>46218</v>
      </c>
      <c r="B4006" s="14" t="inlineStr">
        <is>
          <t>10266,10265</t>
        </is>
      </c>
      <c r="C4006" s="14" t="inlineStr">
        <is>
          <t>M/C 0727 (MARROM)</t>
        </is>
      </c>
      <c r="D4006" s="14" t="inlineStr">
        <is>
          <t>47 CNC</t>
        </is>
      </c>
      <c r="E4006" s="14" t="n">
        <v>30006104</v>
      </c>
      <c r="F4006" s="14" t="inlineStr">
        <is>
          <t>MOLDURA ENCOSTO 445X280X15 MDF - CAD SANTIAGO NEW</t>
        </is>
      </c>
      <c r="G4006" s="14" t="inlineStr">
        <is>
          <t>47 CNC</t>
        </is>
      </c>
      <c r="H4006" s="14" t="inlineStr">
        <is>
          <t>47 CNC</t>
        </is>
      </c>
      <c r="I4006" s="9" t="inlineStr">
        <is>
          <t>47 CNC</t>
        </is>
      </c>
      <c r="J4006" s="9" t="n">
        <v>126</v>
      </c>
      <c r="K4006" s="14" t="n"/>
      <c r="L4006" s="14" t="n"/>
      <c r="M4006" s="14" t="n"/>
      <c r="N4006" s="14" t="n">
        <v>46218</v>
      </c>
      <c r="O4006" s="14" t="n">
        <v>126</v>
      </c>
      <c r="P4006" s="14" t="n"/>
      <c r="Q4006" s="14" t="n"/>
      <c r="R4006" s="14" t="n"/>
      <c r="S4006" s="14" t="n"/>
      <c r="T4006" s="14">
        <f>IF(OR($J4006="",$O4006=""),"",$O4006/$J4006)</f>
        <v/>
      </c>
      <c r="U4006" s="14" t="inlineStr">
        <is>
          <t>Concluído</t>
        </is>
      </c>
      <c r="V4006" s="14" t="n"/>
      <c r="W4006" s="14" t="n"/>
      <c r="X4006" s="14" t="n"/>
      <c r="Y4006" s="14" t="n"/>
      <c r="Z4006" s="14" t="n"/>
      <c r="AA4006" s="11" t="n"/>
      <c r="AB4006" s="14">
        <f>B4006&amp;"|"&amp;I4006</f>
        <v/>
      </c>
      <c r="AC4006">
        <f>IF($B4006="","","|"&amp;SUBSTITUTE(TRIM(SUBSTITUTE(SUBSTITUTE(SUBSTITUTE(SUBSTITUTE(SUBSTITUTE(SUBSTITUTE(SUBSTITUTE(SUBSTITUTE(SUBSTITUTE(SUBSTITUTE(SUBSTITUTE(SUBSTITUTE(SUBSTITUTE(SUBSTITUTE(TRIM($B4006&amp;""),CHAR(10)," "),CHAR(13)," "),"."," "),";"," "),","," "),"/"," "),"+"," "),"-"," "),"  "," "),"  "," "),"  "," "),"  "," "),"  "," "),"  "," "))," ","|")&amp;"|")</f>
        <v/>
      </c>
      <c r="AD4006">
        <f>TRIM($I4006&amp;"")</f>
        <v/>
      </c>
    </row>
    <row r="4007" ht="36" customHeight="1">
      <c r="A4007" s="9" t="n">
        <v>46223</v>
      </c>
      <c r="B4007" s="14" t="inlineStr">
        <is>
          <t>10264</t>
        </is>
      </c>
      <c r="C4007" s="14" t="inlineStr">
        <is>
          <t>M/C 0724 (VERDE)</t>
        </is>
      </c>
      <c r="D4007" s="14" t="inlineStr">
        <is>
          <t>49 COLA DE ESPUMA</t>
        </is>
      </c>
      <c r="E4007" s="14" t="n">
        <v>30001212</v>
      </c>
      <c r="F4007" s="14" t="inlineStr">
        <is>
          <t>ENCOSTO ESTOFADO - CADEIRA DUBAI PÉ INTEIRO</t>
        </is>
      </c>
      <c r="G4007" s="14" t="inlineStr">
        <is>
          <t>49 COLA DE ESPUMA</t>
        </is>
      </c>
      <c r="H4007" s="14" t="inlineStr">
        <is>
          <t>49 COLA DE ESPUMA</t>
        </is>
      </c>
      <c r="I4007" s="9" t="inlineStr">
        <is>
          <t>49 COLA DE ESPUMA</t>
        </is>
      </c>
      <c r="J4007" s="9" t="n">
        <v>4</v>
      </c>
      <c r="K4007" s="14" t="n"/>
      <c r="L4007" s="14" t="n"/>
      <c r="M4007" s="14" t="n"/>
      <c r="N4007" s="14" t="n"/>
      <c r="O4007" s="14" t="n"/>
      <c r="P4007" s="14" t="n"/>
      <c r="Q4007" s="14" t="n"/>
      <c r="R4007" s="14" t="n"/>
      <c r="S4007" s="14" t="n"/>
      <c r="T4007" s="14" t="n"/>
      <c r="U4007" s="14" t="n"/>
      <c r="V4007" s="14" t="n"/>
      <c r="W4007" s="14" t="n"/>
      <c r="X4007" s="14" t="n"/>
      <c r="Y4007" s="14" t="n"/>
      <c r="Z4007" s="14" t="n"/>
      <c r="AA4007" s="11" t="n"/>
      <c r="AB4007" s="14">
        <f>B4007&amp;"|"&amp;I4007</f>
        <v/>
      </c>
      <c r="AC4007">
        <f>IF($B4007="","","|"&amp;SUBSTITUTE(TRIM(SUBSTITUTE(SUBSTITUTE(SUBSTITUTE(SUBSTITUTE(SUBSTITUTE(SUBSTITUTE(SUBSTITUTE(SUBSTITUTE(SUBSTITUTE(SUBSTITUTE(SUBSTITUTE(SUBSTITUTE(SUBSTITUTE(SUBSTITUTE(TRIM($B4007&amp;""),CHAR(10)," "),CHAR(13)," "),"."," "),";"," "),","," "),"/"," "),"+"," "),"-"," "),"  "," "),"  "," "),"  "," "),"  "," "),"  "," "),"  "," "))," ","|")&amp;"|")</f>
        <v/>
      </c>
      <c r="AD4007">
        <f>TRIM($I4007&amp;"")</f>
        <v/>
      </c>
    </row>
    <row r="4008" ht="36" customHeight="1">
      <c r="A4008" s="9" t="n">
        <v>46223</v>
      </c>
      <c r="B4008" s="14" t="inlineStr">
        <is>
          <t>10264</t>
        </is>
      </c>
      <c r="C4008" s="14" t="inlineStr">
        <is>
          <t>M/C 0724 (VERDE)</t>
        </is>
      </c>
      <c r="D4008" s="14" t="inlineStr">
        <is>
          <t>49 COLA DE ESPUMA</t>
        </is>
      </c>
      <c r="E4008" s="14" t="n">
        <v>30001213</v>
      </c>
      <c r="F4008" s="14" t="inlineStr">
        <is>
          <t>ASSENTO ESTOFADO - CADEIRA PÉ INTEIRO</t>
        </is>
      </c>
      <c r="G4008" s="14" t="inlineStr">
        <is>
          <t>49 COLA DE ESPUMA</t>
        </is>
      </c>
      <c r="H4008" s="14" t="inlineStr">
        <is>
          <t>49 COLA DE ESPUMA</t>
        </is>
      </c>
      <c r="I4008" s="9" t="inlineStr">
        <is>
          <t>49 COLA DE ESPUMA</t>
        </is>
      </c>
      <c r="J4008" s="9" t="n">
        <v>20</v>
      </c>
      <c r="K4008" s="14" t="n"/>
      <c r="L4008" s="14" t="n"/>
      <c r="M4008" s="14" t="n"/>
      <c r="N4008" s="14" t="n"/>
      <c r="O4008" s="14" t="n"/>
      <c r="P4008" s="14" t="n"/>
      <c r="Q4008" s="14" t="n"/>
      <c r="R4008" s="14" t="n"/>
      <c r="S4008" s="14" t="n"/>
      <c r="T4008" s="14" t="n"/>
      <c r="U4008" s="14" t="n"/>
      <c r="V4008" s="14" t="n"/>
      <c r="W4008" s="14" t="n"/>
      <c r="X4008" s="14" t="n"/>
      <c r="Y4008" s="14" t="n"/>
      <c r="Z4008" s="14" t="n"/>
      <c r="AA4008" s="11" t="n"/>
      <c r="AB4008" s="14">
        <f>B4008&amp;"|"&amp;I4008</f>
        <v/>
      </c>
      <c r="AC4008">
        <f>IF($B4008="","","|"&amp;SUBSTITUTE(TRIM(SUBSTITUTE(SUBSTITUTE(SUBSTITUTE(SUBSTITUTE(SUBSTITUTE(SUBSTITUTE(SUBSTITUTE(SUBSTITUTE(SUBSTITUTE(SUBSTITUTE(SUBSTITUTE(SUBSTITUTE(SUBSTITUTE(SUBSTITUTE(TRIM($B4008&amp;""),CHAR(10)," "),CHAR(13)," "),"."," "),";"," "),","," "),"/"," "),"+"," "),"-"," "),"  "," "),"  "," "),"  "," "),"  "," "),"  "," "),"  "," "))," ","|")&amp;"|")</f>
        <v/>
      </c>
      <c r="AD4008">
        <f>TRIM($I4008&amp;"")</f>
        <v/>
      </c>
    </row>
    <row r="4009" ht="36" customHeight="1">
      <c r="A4009" s="9" t="n">
        <v>46223</v>
      </c>
      <c r="B4009" s="14" t="inlineStr">
        <is>
          <t>10264</t>
        </is>
      </c>
      <c r="C4009" s="14" t="inlineStr">
        <is>
          <t>M/C 0724 (VERDE)</t>
        </is>
      </c>
      <c r="D4009" s="14" t="inlineStr">
        <is>
          <t>49 COLA DE ESPUMA</t>
        </is>
      </c>
      <c r="E4009" s="14" t="n">
        <v>30001412</v>
      </c>
      <c r="F4009" s="14" t="inlineStr">
        <is>
          <t>ENCOSTO ESTOFADO MENOR - CADEIRA PÉ INTEIRO</t>
        </is>
      </c>
      <c r="G4009" s="14" t="inlineStr">
        <is>
          <t>49 COLA DE ESPUMA</t>
        </is>
      </c>
      <c r="H4009" s="14" t="inlineStr">
        <is>
          <t>49 COLA DE ESPUMA</t>
        </is>
      </c>
      <c r="I4009" s="9" t="inlineStr">
        <is>
          <t>49 COLA DE ESPUMA</t>
        </is>
      </c>
      <c r="J4009" s="9" t="n">
        <v>16</v>
      </c>
      <c r="K4009" s="14" t="n"/>
      <c r="L4009" s="14" t="n"/>
      <c r="M4009" s="14" t="n"/>
      <c r="N4009" s="14" t="n"/>
      <c r="O4009" s="14" t="n"/>
      <c r="P4009" s="14" t="n"/>
      <c r="Q4009" s="14" t="n"/>
      <c r="R4009" s="14" t="n"/>
      <c r="S4009" s="14" t="n"/>
      <c r="T4009" s="14" t="n"/>
      <c r="U4009" s="14" t="n"/>
      <c r="V4009" s="14" t="n"/>
      <c r="W4009" s="14" t="n"/>
      <c r="X4009" s="14" t="n"/>
      <c r="Y4009" s="14" t="n"/>
      <c r="Z4009" s="14" t="n"/>
      <c r="AA4009" s="11" t="n"/>
      <c r="AB4009" s="14">
        <f>B4009&amp;"|"&amp;I4009</f>
        <v/>
      </c>
      <c r="AC4009">
        <f>IF($B4009="","","|"&amp;SUBSTITUTE(TRIM(SUBSTITUTE(SUBSTITUTE(SUBSTITUTE(SUBSTITUTE(SUBSTITUTE(SUBSTITUTE(SUBSTITUTE(SUBSTITUTE(SUBSTITUTE(SUBSTITUTE(SUBSTITUTE(SUBSTITUTE(SUBSTITUTE(SUBSTITUTE(TRIM($B4009&amp;""),CHAR(10)," "),CHAR(13)," "),"."," "),";"," "),","," "),"/"," "),"+"," "),"-"," "),"  "," "),"  "," "),"  "," "),"  "," "),"  "," "),"  "," "))," ","|")&amp;"|")</f>
        <v/>
      </c>
      <c r="AD4009">
        <f>TRIM($I4009&amp;"")</f>
        <v/>
      </c>
    </row>
    <row r="4010" ht="36" customHeight="1">
      <c r="A4010" s="9" t="n">
        <v>46223</v>
      </c>
      <c r="B4010" s="14" t="inlineStr">
        <is>
          <t>10264</t>
        </is>
      </c>
      <c r="C4010" s="14" t="inlineStr">
        <is>
          <t>M/C 0724 (VERDE)</t>
        </is>
      </c>
      <c r="D4010" s="14" t="inlineStr">
        <is>
          <t>49 COLA DE ESPUMA</t>
        </is>
      </c>
      <c r="E4010" s="14" t="n">
        <v>30001235</v>
      </c>
      <c r="F4010" s="14" t="inlineStr">
        <is>
          <t>ENCOSTO 680X430X20 D20</t>
        </is>
      </c>
      <c r="G4010" s="14" t="inlineStr">
        <is>
          <t>49 COLA DE ESPUMA</t>
        </is>
      </c>
      <c r="H4010" s="14" t="inlineStr">
        <is>
          <t>49 COLA DE ESPUMA</t>
        </is>
      </c>
      <c r="I4010" s="9" t="inlineStr">
        <is>
          <t>49 COLA DE ESPUMA</t>
        </is>
      </c>
      <c r="J4010" s="9" t="n">
        <v>20</v>
      </c>
      <c r="K4010" s="14" t="n"/>
      <c r="L4010" s="14" t="n"/>
      <c r="M4010" s="14" t="n"/>
      <c r="N4010" s="14" t="n"/>
      <c r="O4010" s="14" t="n"/>
      <c r="P4010" s="14" t="n"/>
      <c r="Q4010" s="14" t="n"/>
      <c r="R4010" s="14" t="n"/>
      <c r="S4010" s="14" t="n"/>
      <c r="T4010" s="14" t="n"/>
      <c r="U4010" s="14" t="n"/>
      <c r="V4010" s="14" t="n"/>
      <c r="W4010" s="14" t="n"/>
      <c r="X4010" s="14" t="n"/>
      <c r="Y4010" s="14" t="n"/>
      <c r="Z4010" s="14" t="n"/>
      <c r="AA4010" s="11" t="n"/>
      <c r="AB4010" s="14">
        <f>B4010&amp;"|"&amp;I4010</f>
        <v/>
      </c>
      <c r="AC4010">
        <f>IF($B4010="","","|"&amp;SUBSTITUTE(TRIM(SUBSTITUTE(SUBSTITUTE(SUBSTITUTE(SUBSTITUTE(SUBSTITUTE(SUBSTITUTE(SUBSTITUTE(SUBSTITUTE(SUBSTITUTE(SUBSTITUTE(SUBSTITUTE(SUBSTITUTE(SUBSTITUTE(SUBSTITUTE(TRIM($B4010&amp;""),CHAR(10)," "),CHAR(13)," "),"."," "),";"," "),","," "),"/"," "),"+"," "),"-"," "),"  "," "),"  "," "),"  "," "),"  "," "),"  "," "),"  "," "))," ","|")&amp;"|")</f>
        <v/>
      </c>
      <c r="AD4010">
        <f>TRIM($I4010&amp;"")</f>
        <v/>
      </c>
    </row>
    <row r="4011" ht="36" customHeight="1">
      <c r="A4011" s="9" t="n">
        <v>46223</v>
      </c>
      <c r="B4011" s="14" t="inlineStr">
        <is>
          <t>10264</t>
        </is>
      </c>
      <c r="C4011" s="14" t="inlineStr">
        <is>
          <t>M/C 0724 (VERDE)</t>
        </is>
      </c>
      <c r="D4011" s="14" t="inlineStr">
        <is>
          <t>49 COLA DE ESPUMA</t>
        </is>
      </c>
      <c r="E4011" s="14" t="n">
        <v>30004807</v>
      </c>
      <c r="F4011" s="14" t="inlineStr">
        <is>
          <t>ASSENTO ESTOFADO - CAD SANTIAGO</t>
        </is>
      </c>
      <c r="G4011" s="14" t="inlineStr">
        <is>
          <t>49 COLA DE ESPUMA</t>
        </is>
      </c>
      <c r="H4011" s="14" t="inlineStr">
        <is>
          <t>49 COLA DE ESPUMA</t>
        </is>
      </c>
      <c r="I4011" s="9" t="inlineStr">
        <is>
          <t>49 COLA DE ESPUMA</t>
        </is>
      </c>
      <c r="J4011" s="9" t="n">
        <v>730</v>
      </c>
      <c r="K4011" s="14" t="n"/>
      <c r="L4011" s="14" t="n"/>
      <c r="M4011" s="14" t="n"/>
      <c r="N4011" s="14" t="n"/>
      <c r="O4011" s="14" t="n"/>
      <c r="P4011" s="14" t="n"/>
      <c r="Q4011" s="14" t="n"/>
      <c r="R4011" s="14" t="n"/>
      <c r="S4011" s="14" t="n"/>
      <c r="T4011" s="14" t="n"/>
      <c r="U4011" s="14" t="n"/>
      <c r="V4011" s="14" t="n"/>
      <c r="W4011" s="14" t="n"/>
      <c r="X4011" s="14" t="n"/>
      <c r="Y4011" s="14" t="n"/>
      <c r="Z4011" s="14" t="n"/>
      <c r="AA4011" s="11" t="n"/>
      <c r="AB4011" s="14">
        <f>B4011&amp;"|"&amp;I4011</f>
        <v/>
      </c>
      <c r="AC4011">
        <f>IF($B4011="","","|"&amp;SUBSTITUTE(TRIM(SUBSTITUTE(SUBSTITUTE(SUBSTITUTE(SUBSTITUTE(SUBSTITUTE(SUBSTITUTE(SUBSTITUTE(SUBSTITUTE(SUBSTITUTE(SUBSTITUTE(SUBSTITUTE(SUBSTITUTE(SUBSTITUTE(SUBSTITUTE(TRIM($B4011&amp;""),CHAR(10)," "),CHAR(13)," "),"."," "),";"," "),","," "),"/"," "),"+"," "),"-"," "),"  "," "),"  "," "),"  "," "),"  "," "),"  "," "),"  "," "))," ","|")&amp;"|")</f>
        <v/>
      </c>
      <c r="AD4011">
        <f>TRIM($I4011&amp;"")</f>
        <v/>
      </c>
    </row>
    <row r="4012" ht="36" customHeight="1">
      <c r="A4012" s="9" t="n">
        <v>46223</v>
      </c>
      <c r="B4012" s="14" t="inlineStr">
        <is>
          <t>10266,10265</t>
        </is>
      </c>
      <c r="C4012" s="14" t="inlineStr">
        <is>
          <t>M/C 0727 (MARROM)</t>
        </is>
      </c>
      <c r="D4012" s="14" t="inlineStr">
        <is>
          <t>49 COLA DE ESPUMA</t>
        </is>
      </c>
      <c r="E4012" s="14" t="n">
        <v>30001213</v>
      </c>
      <c r="F4012" s="14" t="inlineStr">
        <is>
          <t>ASSENTO ESTOFADO - CADEIRA PÉ INTEIRO</t>
        </is>
      </c>
      <c r="G4012" s="14" t="inlineStr">
        <is>
          <t>49 COLA DE ESPUMA</t>
        </is>
      </c>
      <c r="H4012" s="14" t="inlineStr">
        <is>
          <t>49 COLA DE ESPUMA</t>
        </is>
      </c>
      <c r="I4012" s="9" t="inlineStr">
        <is>
          <t>49 COLA DE ESPUMA</t>
        </is>
      </c>
      <c r="J4012" s="9" t="n">
        <v>450</v>
      </c>
      <c r="K4012" s="14" t="n"/>
      <c r="L4012" s="14" t="n"/>
      <c r="M4012" s="14" t="n"/>
      <c r="N4012" s="14" t="n"/>
      <c r="O4012" s="14" t="n"/>
      <c r="P4012" s="14" t="n"/>
      <c r="Q4012" s="14" t="n"/>
      <c r="R4012" s="14" t="n"/>
      <c r="S4012" s="14" t="n"/>
      <c r="T4012" s="14" t="n"/>
      <c r="U4012" s="14" t="n"/>
      <c r="V4012" s="14" t="n"/>
      <c r="W4012" s="14" t="n"/>
      <c r="X4012" s="14" t="n"/>
      <c r="Y4012" s="14" t="n"/>
      <c r="Z4012" s="14" t="n"/>
      <c r="AA4012" s="11" t="n"/>
      <c r="AB4012" s="14">
        <f>B4012&amp;"|"&amp;I4012</f>
        <v/>
      </c>
      <c r="AC4012">
        <f>IF($B4012="","","|"&amp;SUBSTITUTE(TRIM(SUBSTITUTE(SUBSTITUTE(SUBSTITUTE(SUBSTITUTE(SUBSTITUTE(SUBSTITUTE(SUBSTITUTE(SUBSTITUTE(SUBSTITUTE(SUBSTITUTE(SUBSTITUTE(SUBSTITUTE(SUBSTITUTE(SUBSTITUTE(TRIM($B4012&amp;""),CHAR(10)," "),CHAR(13)," "),"."," "),";"," "),","," "),"/"," "),"+"," "),"-"," "),"  "," "),"  "," "),"  "," "),"  "," "),"  "," "),"  "," "))," ","|")&amp;"|")</f>
        <v/>
      </c>
      <c r="AD4012">
        <f>TRIM($I4012&amp;"")</f>
        <v/>
      </c>
    </row>
    <row r="4013" ht="36" customHeight="1">
      <c r="A4013" s="9" t="n">
        <v>46223</v>
      </c>
      <c r="B4013" s="14" t="inlineStr">
        <is>
          <t>10266,10265</t>
        </is>
      </c>
      <c r="C4013" s="14" t="inlineStr">
        <is>
          <t>M/C 0727 (MARROM)</t>
        </is>
      </c>
      <c r="D4013" s="14" t="inlineStr">
        <is>
          <t>49 COLA DE ESPUMA</t>
        </is>
      </c>
      <c r="E4013" s="14" t="n">
        <v>30001412</v>
      </c>
      <c r="F4013" s="14" t="inlineStr">
        <is>
          <t>ENCOSTO ESTOFADO MENOR - CADEIRA PÉ INTEIRO</t>
        </is>
      </c>
      <c r="G4013" s="14" t="inlineStr">
        <is>
          <t>49 COLA DE ESPUMA</t>
        </is>
      </c>
      <c r="H4013" s="14" t="inlineStr">
        <is>
          <t>49 COLA DE ESPUMA</t>
        </is>
      </c>
      <c r="I4013" s="9" t="inlineStr">
        <is>
          <t>49 COLA DE ESPUMA</t>
        </is>
      </c>
      <c r="J4013" s="9" t="n">
        <v>450</v>
      </c>
      <c r="K4013" s="14" t="n"/>
      <c r="L4013" s="14" t="n"/>
      <c r="M4013" s="14" t="n"/>
      <c r="N4013" s="14" t="n"/>
      <c r="O4013" s="14" t="n"/>
      <c r="P4013" s="14" t="n"/>
      <c r="Q4013" s="14" t="n"/>
      <c r="R4013" s="14" t="n"/>
      <c r="S4013" s="14" t="n"/>
      <c r="T4013" s="14" t="n"/>
      <c r="U4013" s="14" t="n"/>
      <c r="V4013" s="14" t="n"/>
      <c r="W4013" s="14" t="n"/>
      <c r="X4013" s="14" t="n"/>
      <c r="Y4013" s="14" t="n"/>
      <c r="Z4013" s="14" t="n"/>
      <c r="AA4013" s="11" t="n"/>
      <c r="AB4013" s="14">
        <f>B4013&amp;"|"&amp;I4013</f>
        <v/>
      </c>
      <c r="AC4013">
        <f>IF($B4013="","","|"&amp;SUBSTITUTE(TRIM(SUBSTITUTE(SUBSTITUTE(SUBSTITUTE(SUBSTITUTE(SUBSTITUTE(SUBSTITUTE(SUBSTITUTE(SUBSTITUTE(SUBSTITUTE(SUBSTITUTE(SUBSTITUTE(SUBSTITUTE(SUBSTITUTE(SUBSTITUTE(TRIM($B4013&amp;""),CHAR(10)," "),CHAR(13)," "),"."," "),";"," "),","," "),"/"," "),"+"," "),"-"," "),"  "," "),"  "," "),"  "," "),"  "," "),"  "," "),"  "," "))," ","|")&amp;"|")</f>
        <v/>
      </c>
      <c r="AD4013">
        <f>TRIM($I4013&amp;"")</f>
        <v/>
      </c>
    </row>
    <row r="4014" ht="36" customHeight="1">
      <c r="A4014" s="9" t="n">
        <v>46223</v>
      </c>
      <c r="B4014" s="14" t="inlineStr">
        <is>
          <t>10266,10265</t>
        </is>
      </c>
      <c r="C4014" s="14" t="inlineStr">
        <is>
          <t>M/C 0727 (MARROM)</t>
        </is>
      </c>
      <c r="D4014" s="14" t="inlineStr">
        <is>
          <t>49 COLA DE ESPUMA</t>
        </is>
      </c>
      <c r="E4014" s="14" t="n">
        <v>30001235</v>
      </c>
      <c r="F4014" s="14" t="inlineStr">
        <is>
          <t>ENCOSTO 680X430X20 D20</t>
        </is>
      </c>
      <c r="G4014" s="14" t="inlineStr">
        <is>
          <t>49 COLA DE ESPUMA</t>
        </is>
      </c>
      <c r="H4014" s="14" t="inlineStr">
        <is>
          <t>49 COLA DE ESPUMA</t>
        </is>
      </c>
      <c r="I4014" s="9" t="inlineStr">
        <is>
          <t>49 COLA DE ESPUMA</t>
        </is>
      </c>
      <c r="J4014" s="9" t="n">
        <v>450</v>
      </c>
      <c r="K4014" s="14" t="n"/>
      <c r="L4014" s="14" t="n"/>
      <c r="M4014" s="14" t="n"/>
      <c r="N4014" s="14" t="n"/>
      <c r="O4014" s="14" t="n"/>
      <c r="P4014" s="14" t="n"/>
      <c r="Q4014" s="14" t="n"/>
      <c r="R4014" s="14" t="n"/>
      <c r="S4014" s="14" t="n"/>
      <c r="T4014" s="14" t="n"/>
      <c r="U4014" s="14" t="n"/>
      <c r="V4014" s="14" t="n"/>
      <c r="W4014" s="14" t="n"/>
      <c r="X4014" s="14" t="n"/>
      <c r="Y4014" s="14" t="n"/>
      <c r="Z4014" s="14" t="n"/>
      <c r="AA4014" s="11" t="n"/>
      <c r="AB4014" s="14">
        <f>B4014&amp;"|"&amp;I4014</f>
        <v/>
      </c>
      <c r="AC4014">
        <f>IF($B4014="","","|"&amp;SUBSTITUTE(TRIM(SUBSTITUTE(SUBSTITUTE(SUBSTITUTE(SUBSTITUTE(SUBSTITUTE(SUBSTITUTE(SUBSTITUTE(SUBSTITUTE(SUBSTITUTE(SUBSTITUTE(SUBSTITUTE(SUBSTITUTE(SUBSTITUTE(SUBSTITUTE(TRIM($B4014&amp;""),CHAR(10)," "),CHAR(13)," "),"."," "),";"," "),","," "),"/"," "),"+"," "),"-"," "),"  "," "),"  "," "),"  "," "),"  "," "),"  "," "),"  "," "))," ","|")&amp;"|")</f>
        <v/>
      </c>
      <c r="AD4014">
        <f>TRIM($I4014&amp;"")</f>
        <v/>
      </c>
    </row>
    <row r="4015" ht="36" customHeight="1">
      <c r="A4015" s="9" t="n">
        <v>46223</v>
      </c>
      <c r="B4015" s="14" t="inlineStr">
        <is>
          <t>10266,10265</t>
        </is>
      </c>
      <c r="C4015" s="14" t="inlineStr">
        <is>
          <t>M/C 0727 (MARROM)</t>
        </is>
      </c>
      <c r="D4015" s="14" t="inlineStr">
        <is>
          <t>49 COLA DE ESPUMA</t>
        </is>
      </c>
      <c r="E4015" s="14" t="n">
        <v>30004807</v>
      </c>
      <c r="F4015" s="14" t="inlineStr">
        <is>
          <t>ASSENTO ESTOFADO - CAD SANTIAGO</t>
        </is>
      </c>
      <c r="G4015" s="14" t="inlineStr">
        <is>
          <t>49 COLA DE ESPUMA</t>
        </is>
      </c>
      <c r="H4015" s="14" t="inlineStr">
        <is>
          <t>49 COLA DE ESPUMA</t>
        </is>
      </c>
      <c r="I4015" s="9" t="inlineStr">
        <is>
          <t>49 COLA DE ESPUMA</t>
        </is>
      </c>
      <c r="J4015" s="9" t="n">
        <v>126</v>
      </c>
      <c r="K4015" s="14" t="n"/>
      <c r="L4015" s="14" t="n"/>
      <c r="M4015" s="14" t="n"/>
      <c r="N4015" s="14" t="n"/>
      <c r="O4015" s="14" t="n"/>
      <c r="P4015" s="14" t="n"/>
      <c r="Q4015" s="14" t="n"/>
      <c r="R4015" s="14" t="n"/>
      <c r="S4015" s="14" t="n"/>
      <c r="T4015" s="14" t="n"/>
      <c r="U4015" s="14" t="n"/>
      <c r="V4015" s="14" t="n"/>
      <c r="W4015" s="14" t="n"/>
      <c r="X4015" s="14" t="n"/>
      <c r="Y4015" s="14" t="n"/>
      <c r="Z4015" s="14" t="n"/>
      <c r="AA4015" s="11" t="n"/>
      <c r="AB4015" s="14">
        <f>B4015&amp;"|"&amp;I4015</f>
        <v/>
      </c>
      <c r="AC4015">
        <f>IF($B4015="","","|"&amp;SUBSTITUTE(TRIM(SUBSTITUTE(SUBSTITUTE(SUBSTITUTE(SUBSTITUTE(SUBSTITUTE(SUBSTITUTE(SUBSTITUTE(SUBSTITUTE(SUBSTITUTE(SUBSTITUTE(SUBSTITUTE(SUBSTITUTE(SUBSTITUTE(SUBSTITUTE(TRIM($B4015&amp;""),CHAR(10)," "),CHAR(13)," "),"."," "),";"," "),","," "),"/"," "),"+"," "),"-"," "),"  "," "),"  "," "),"  "," "),"  "," "),"  "," "),"  "," "))," ","|")&amp;"|")</f>
        <v/>
      </c>
      <c r="AD4015">
        <f>TRIM($I4015&amp;"")</f>
        <v/>
      </c>
    </row>
    <row r="4016" ht="36" customHeight="1">
      <c r="A4016" s="9" t="n">
        <v>46223</v>
      </c>
      <c r="B4016" s="14" t="inlineStr">
        <is>
          <t>10269</t>
        </is>
      </c>
      <c r="C4016" s="14" t="inlineStr">
        <is>
          <t>M/C 0723 - DEMONSTRAÇÃO MATEUS</t>
        </is>
      </c>
      <c r="D4016" s="14" t="inlineStr">
        <is>
          <t>49 COLA DE ESPUMA</t>
        </is>
      </c>
      <c r="E4016" s="14" t="n">
        <v>30001213</v>
      </c>
      <c r="F4016" s="14" t="inlineStr">
        <is>
          <t>ASSENTO ESTOFADO - CADEIRA PÉ INTEIRO</t>
        </is>
      </c>
      <c r="G4016" s="14" t="inlineStr">
        <is>
          <t>49 COLA DE ESPUMA</t>
        </is>
      </c>
      <c r="H4016" s="14" t="inlineStr">
        <is>
          <t>49 COLA DE ESPUMA</t>
        </is>
      </c>
      <c r="I4016" s="9" t="inlineStr">
        <is>
          <t>49 COLA DE ESPUMA</t>
        </is>
      </c>
      <c r="J4016" s="9" t="n">
        <v>6</v>
      </c>
      <c r="K4016" s="14" t="n"/>
      <c r="L4016" s="14" t="n"/>
      <c r="M4016" s="14" t="n"/>
      <c r="N4016" s="14" t="n"/>
      <c r="O4016" s="14" t="n"/>
      <c r="P4016" s="14" t="n"/>
      <c r="Q4016" s="14" t="n"/>
      <c r="R4016" s="14" t="n"/>
      <c r="S4016" s="14" t="n"/>
      <c r="T4016" s="14" t="n"/>
      <c r="U4016" s="14" t="n"/>
      <c r="V4016" s="14" t="n"/>
      <c r="W4016" s="14" t="n"/>
      <c r="X4016" s="14" t="n"/>
      <c r="Y4016" s="14" t="n"/>
      <c r="Z4016" s="14" t="n"/>
      <c r="AA4016" s="11" t="n"/>
      <c r="AB4016" s="14">
        <f>B4016&amp;"|"&amp;I4016</f>
        <v/>
      </c>
      <c r="AC4016">
        <f>IF($B4016="","","|"&amp;SUBSTITUTE(TRIM(SUBSTITUTE(SUBSTITUTE(SUBSTITUTE(SUBSTITUTE(SUBSTITUTE(SUBSTITUTE(SUBSTITUTE(SUBSTITUTE(SUBSTITUTE(SUBSTITUTE(SUBSTITUTE(SUBSTITUTE(SUBSTITUTE(SUBSTITUTE(TRIM($B4016&amp;""),CHAR(10)," "),CHAR(13)," "),"."," "),";"," "),","," "),"/"," "),"+"," "),"-"," "),"  "," "),"  "," "),"  "," "),"  "," "),"  "," "),"  "," "))," ","|")&amp;"|")</f>
        <v/>
      </c>
      <c r="AD4016">
        <f>TRIM($I4016&amp;"")</f>
        <v/>
      </c>
    </row>
    <row r="4017" ht="36" customHeight="1">
      <c r="A4017" s="9" t="n">
        <v>46223</v>
      </c>
      <c r="B4017" s="14" t="inlineStr">
        <is>
          <t>10269</t>
        </is>
      </c>
      <c r="C4017" s="14" t="inlineStr">
        <is>
          <t>M/C 0723 - DEMONSTRAÇÃO MATEUS</t>
        </is>
      </c>
      <c r="D4017" s="14" t="inlineStr">
        <is>
          <t>49 COLA DE ESPUMA</t>
        </is>
      </c>
      <c r="E4017" s="14" t="n">
        <v>30001235</v>
      </c>
      <c r="F4017" s="14" t="inlineStr">
        <is>
          <t>ENCOSTO 680X430X20 D20</t>
        </is>
      </c>
      <c r="G4017" s="14" t="inlineStr">
        <is>
          <t>49 COLA DE ESPUMA</t>
        </is>
      </c>
      <c r="H4017" s="14" t="inlineStr">
        <is>
          <t>49 COLA DE ESPUMA</t>
        </is>
      </c>
      <c r="I4017" s="9" t="inlineStr">
        <is>
          <t>49 COLA DE ESPUMA</t>
        </is>
      </c>
      <c r="J4017" s="9" t="n">
        <v>6</v>
      </c>
      <c r="K4017" s="14" t="n"/>
      <c r="L4017" s="14" t="n"/>
      <c r="M4017" s="14" t="n"/>
      <c r="N4017" s="14" t="n"/>
      <c r="O4017" s="14" t="n"/>
      <c r="P4017" s="14" t="n"/>
      <c r="Q4017" s="14" t="n"/>
      <c r="R4017" s="14" t="n"/>
      <c r="S4017" s="14" t="n"/>
      <c r="T4017" s="14" t="n"/>
      <c r="U4017" s="14" t="n"/>
      <c r="V4017" s="14" t="n"/>
      <c r="W4017" s="14" t="n"/>
      <c r="X4017" s="14" t="n"/>
      <c r="Y4017" s="14" t="n"/>
      <c r="Z4017" s="14" t="n"/>
      <c r="AA4017" s="11" t="n"/>
      <c r="AB4017" s="14">
        <f>B4017&amp;"|"&amp;I4017</f>
        <v/>
      </c>
      <c r="AC4017">
        <f>IF($B4017="","","|"&amp;SUBSTITUTE(TRIM(SUBSTITUTE(SUBSTITUTE(SUBSTITUTE(SUBSTITUTE(SUBSTITUTE(SUBSTITUTE(SUBSTITUTE(SUBSTITUTE(SUBSTITUTE(SUBSTITUTE(SUBSTITUTE(SUBSTITUTE(SUBSTITUTE(SUBSTITUTE(TRIM($B4017&amp;""),CHAR(10)," "),CHAR(13)," "),"."," "),";"," "),","," "),"/"," "),"+"," "),"-"," "),"  "," "),"  "," "),"  "," "),"  "," "),"  "," "),"  "," "))," ","|")&amp;"|")</f>
        <v/>
      </c>
      <c r="AD4017">
        <f>TRIM($I4017&amp;"")</f>
        <v/>
      </c>
    </row>
    <row r="4018" ht="36" customHeight="1">
      <c r="A4018" s="9" t="n">
        <v>46223</v>
      </c>
      <c r="B4018" s="14" t="inlineStr">
        <is>
          <t>10269</t>
        </is>
      </c>
      <c r="C4018" s="14" t="inlineStr">
        <is>
          <t>M/C 0723 - DEMONSTRAÇÃO MATEUS</t>
        </is>
      </c>
      <c r="D4018" s="14" t="inlineStr">
        <is>
          <t>49 COLA DE ESPUMA</t>
        </is>
      </c>
      <c r="E4018" s="14" t="n">
        <v>30006805</v>
      </c>
      <c r="F4018" s="14" t="inlineStr">
        <is>
          <t>LATERAL ENCOSTO 610X90X10 D13 - CAD GENOVA</t>
        </is>
      </c>
      <c r="G4018" s="14" t="inlineStr">
        <is>
          <t>49 COLA DE ESPUMA</t>
        </is>
      </c>
      <c r="H4018" s="14" t="inlineStr">
        <is>
          <t>49 COLA DE ESPUMA</t>
        </is>
      </c>
      <c r="I4018" s="9" t="inlineStr">
        <is>
          <t>49 COLA DE ESPUMA</t>
        </is>
      </c>
      <c r="J4018" s="9" t="n">
        <v>12</v>
      </c>
      <c r="K4018" s="14" t="n"/>
      <c r="L4018" s="14" t="n"/>
      <c r="M4018" s="14" t="n"/>
      <c r="N4018" s="14" t="n"/>
      <c r="O4018" s="14" t="n"/>
      <c r="P4018" s="14" t="n"/>
      <c r="Q4018" s="14" t="n"/>
      <c r="R4018" s="14" t="n"/>
      <c r="S4018" s="14" t="n"/>
      <c r="T4018" s="14" t="n"/>
      <c r="U4018" s="14" t="n"/>
      <c r="V4018" s="14" t="n"/>
      <c r="W4018" s="14" t="n"/>
      <c r="X4018" s="14" t="n"/>
      <c r="Y4018" s="14" t="n"/>
      <c r="Z4018" s="14" t="n"/>
      <c r="AA4018" s="11" t="n"/>
      <c r="AB4018" s="14">
        <f>B4018&amp;"|"&amp;I4018</f>
        <v/>
      </c>
      <c r="AC4018">
        <f>IF($B4018="","","|"&amp;SUBSTITUTE(TRIM(SUBSTITUTE(SUBSTITUTE(SUBSTITUTE(SUBSTITUTE(SUBSTITUTE(SUBSTITUTE(SUBSTITUTE(SUBSTITUTE(SUBSTITUTE(SUBSTITUTE(SUBSTITUTE(SUBSTITUTE(SUBSTITUTE(SUBSTITUTE(TRIM($B4018&amp;""),CHAR(10)," "),CHAR(13)," "),"."," "),";"," "),","," "),"/"," "),"+"," "),"-"," "),"  "," "),"  "," "),"  "," "),"  "," "),"  "," "),"  "," "))," ","|")&amp;"|")</f>
        <v/>
      </c>
      <c r="AD4018">
        <f>TRIM($I4018&amp;"")</f>
        <v/>
      </c>
    </row>
    <row r="4019" ht="36" customHeight="1">
      <c r="A4019" s="9" t="n">
        <v>46223</v>
      </c>
      <c r="B4019" s="14" t="inlineStr">
        <is>
          <t>10269</t>
        </is>
      </c>
      <c r="C4019" s="14" t="inlineStr">
        <is>
          <t>M/C 0723 - DEMONSTRAÇÃO MATEUS</t>
        </is>
      </c>
      <c r="D4019" s="14" t="inlineStr">
        <is>
          <t>49 COLA DE ESPUMA</t>
        </is>
      </c>
      <c r="E4019" s="14" t="n">
        <v>30006806</v>
      </c>
      <c r="F4019" s="14" t="inlineStr">
        <is>
          <t>ENCOSTO ESTOFADO - CADEIRA GENOVA</t>
        </is>
      </c>
      <c r="G4019" s="14" t="inlineStr">
        <is>
          <t>49 COLA DE ESPUMA</t>
        </is>
      </c>
      <c r="H4019" s="14" t="inlineStr">
        <is>
          <t>49 COLA DE ESPUMA</t>
        </is>
      </c>
      <c r="I4019" s="9" t="inlineStr">
        <is>
          <t>49 COLA DE ESPUMA</t>
        </is>
      </c>
      <c r="J4019" s="9" t="n">
        <v>6</v>
      </c>
      <c r="K4019" s="14" t="n"/>
      <c r="L4019" s="14" t="n"/>
      <c r="M4019" s="14" t="n"/>
      <c r="N4019" s="14" t="n"/>
      <c r="O4019" s="14" t="n"/>
      <c r="P4019" s="14" t="n"/>
      <c r="Q4019" s="14" t="n"/>
      <c r="R4019" s="14" t="n"/>
      <c r="S4019" s="14" t="n"/>
      <c r="T4019" s="14" t="n"/>
      <c r="U4019" s="14" t="n"/>
      <c r="V4019" s="14" t="n"/>
      <c r="W4019" s="14" t="n"/>
      <c r="X4019" s="14" t="n"/>
      <c r="Y4019" s="14" t="n"/>
      <c r="Z4019" s="14" t="n"/>
      <c r="AA4019" s="11" t="n"/>
      <c r="AB4019" s="14">
        <f>B4019&amp;"|"&amp;I4019</f>
        <v/>
      </c>
      <c r="AC4019">
        <f>IF($B4019="","","|"&amp;SUBSTITUTE(TRIM(SUBSTITUTE(SUBSTITUTE(SUBSTITUTE(SUBSTITUTE(SUBSTITUTE(SUBSTITUTE(SUBSTITUTE(SUBSTITUTE(SUBSTITUTE(SUBSTITUTE(SUBSTITUTE(SUBSTITUTE(SUBSTITUTE(SUBSTITUTE(TRIM($B4019&amp;""),CHAR(10)," "),CHAR(13)," "),"."," "),";"," "),","," "),"/"," "),"+"," "),"-"," "),"  "," "),"  "," "),"  "," "),"  "," "),"  "," "),"  "," "))," ","|")&amp;"|")</f>
        <v/>
      </c>
      <c r="AD4019">
        <f>TRIM($I4019&amp;"")</f>
        <v/>
      </c>
    </row>
    <row r="4020" ht="36" customHeight="1">
      <c r="A4020" s="9" t="n">
        <v>46220</v>
      </c>
      <c r="B4020" s="14" t="inlineStr">
        <is>
          <t>10264</t>
        </is>
      </c>
      <c r="C4020" s="14" t="inlineStr">
        <is>
          <t>M/C 0724 (VERDE)</t>
        </is>
      </c>
      <c r="D4020" s="14" t="inlineStr">
        <is>
          <t>9 COLADEIRAS</t>
        </is>
      </c>
      <c r="E4020" s="14" t="n">
        <v>30080004</v>
      </c>
      <c r="F4020" s="14" t="inlineStr">
        <is>
          <t>(6)TRAV. MAIOR 1320X65 (135)X15 MDP-AMST.1,36X1,36</t>
        </is>
      </c>
      <c r="G4020" s="14" t="inlineStr">
        <is>
          <t>9 COLADEIRAS</t>
        </is>
      </c>
      <c r="H4020" s="14" t="inlineStr">
        <is>
          <t>9 COLADEIRAS</t>
        </is>
      </c>
      <c r="I4020" s="9" t="inlineStr">
        <is>
          <t>9 COLADEIRAS</t>
        </is>
      </c>
      <c r="J4020" s="9" t="n">
        <v>2</v>
      </c>
      <c r="K4020" s="14" t="n"/>
      <c r="L4020" s="14" t="n"/>
      <c r="M4020" s="14" t="n"/>
      <c r="N4020" s="14" t="n">
        <v>46219</v>
      </c>
      <c r="O4020" s="14" t="n">
        <v>2</v>
      </c>
      <c r="P4020" s="14" t="n"/>
      <c r="Q4020" s="14" t="n"/>
      <c r="R4020" s="14" t="n"/>
      <c r="S4020" s="14" t="n"/>
      <c r="T4020" s="14">
        <f>IF(OR($J4020="",$O4020=""),"",$O4020/$J4020)</f>
        <v/>
      </c>
      <c r="U4020" s="14" t="inlineStr">
        <is>
          <t>Concluído</t>
        </is>
      </c>
      <c r="V4020" s="14" t="n"/>
      <c r="W4020" s="14" t="n"/>
      <c r="X4020" s="14" t="n"/>
      <c r="Y4020" s="14" t="n"/>
      <c r="Z4020" s="14" t="n"/>
      <c r="AA4020" s="11" t="n"/>
      <c r="AB4020" s="14">
        <f>B4020&amp;"|"&amp;I4020</f>
        <v/>
      </c>
      <c r="AC4020">
        <f>IF($B4020="","","|"&amp;SUBSTITUTE(TRIM(SUBSTITUTE(SUBSTITUTE(SUBSTITUTE(SUBSTITUTE(SUBSTITUTE(SUBSTITUTE(SUBSTITUTE(SUBSTITUTE(SUBSTITUTE(SUBSTITUTE(SUBSTITUTE(SUBSTITUTE(SUBSTITUTE(SUBSTITUTE(TRIM($B4020&amp;""),CHAR(10)," "),CHAR(13)," "),"."," "),";"," "),","," "),"/"," "),"+"," "),"-"," "),"  "," "),"  "," "),"  "," "),"  "," "),"  "," "),"  "," "))," ","|")&amp;"|")</f>
        <v/>
      </c>
      <c r="AD4020">
        <f>TRIM($I4020&amp;"")</f>
        <v/>
      </c>
    </row>
    <row r="4021" ht="36" customHeight="1">
      <c r="A4021" s="9" t="n">
        <v>46220</v>
      </c>
      <c r="B4021" s="14" t="inlineStr">
        <is>
          <t>10264</t>
        </is>
      </c>
      <c r="C4021" s="14" t="inlineStr">
        <is>
          <t>M/C 0724 (VERDE)</t>
        </is>
      </c>
      <c r="D4021" s="14" t="inlineStr">
        <is>
          <t>9 COLADEIRAS</t>
        </is>
      </c>
      <c r="E4021" s="14" t="n">
        <v>30080005</v>
      </c>
      <c r="F4021" s="14" t="inlineStr">
        <is>
          <t>(5) TRAV. MENOR1190X65X15 MDP-MESA AMST.1,36X1,36</t>
        </is>
      </c>
      <c r="G4021" s="14" t="inlineStr">
        <is>
          <t>9 COLADEIRAS</t>
        </is>
      </c>
      <c r="H4021" s="14" t="inlineStr">
        <is>
          <t>9 COLADEIRAS</t>
        </is>
      </c>
      <c r="I4021" s="9" t="inlineStr">
        <is>
          <t>9 COLADEIRAS</t>
        </is>
      </c>
      <c r="J4021" s="9" t="n">
        <v>10</v>
      </c>
      <c r="K4021" s="14" t="n"/>
      <c r="L4021" s="14" t="n"/>
      <c r="M4021" s="14" t="n"/>
      <c r="N4021" s="14" t="n">
        <v>46219</v>
      </c>
      <c r="O4021" s="14" t="n">
        <v>10</v>
      </c>
      <c r="P4021" s="14" t="n"/>
      <c r="Q4021" s="14" t="n"/>
      <c r="R4021" s="14" t="n"/>
      <c r="S4021" s="14" t="n"/>
      <c r="T4021" s="14">
        <f>IF(OR($J4021="",$O4021=""),"",$O4021/$J4021)</f>
        <v/>
      </c>
      <c r="U4021" s="14" t="inlineStr">
        <is>
          <t>Concluído</t>
        </is>
      </c>
      <c r="V4021" s="14" t="n"/>
      <c r="W4021" s="14" t="n"/>
      <c r="X4021" s="14" t="n"/>
      <c r="Y4021" s="14" t="n"/>
      <c r="Z4021" s="14" t="n"/>
      <c r="AA4021" s="11" t="n"/>
      <c r="AB4021" s="14">
        <f>B4021&amp;"|"&amp;I4021</f>
        <v/>
      </c>
      <c r="AC4021">
        <f>IF($B4021="","","|"&amp;SUBSTITUTE(TRIM(SUBSTITUTE(SUBSTITUTE(SUBSTITUTE(SUBSTITUTE(SUBSTITUTE(SUBSTITUTE(SUBSTITUTE(SUBSTITUTE(SUBSTITUTE(SUBSTITUTE(SUBSTITUTE(SUBSTITUTE(SUBSTITUTE(SUBSTITUTE(TRIM($B4021&amp;""),CHAR(10)," "),CHAR(13)," "),"."," "),";"," "),","," "),"/"," "),"+"," "),"-"," "),"  "," "),"  "," "),"  "," "),"  "," "),"  "," "),"  "," "))," ","|")&amp;"|")</f>
        <v/>
      </c>
      <c r="AD4021">
        <f>TRIM($I4021&amp;"")</f>
        <v/>
      </c>
    </row>
    <row r="4022" ht="36" customHeight="1">
      <c r="A4022" s="9" t="n">
        <v>46220</v>
      </c>
      <c r="B4022" s="14" t="inlineStr">
        <is>
          <t>10264</t>
        </is>
      </c>
      <c r="C4022" s="14" t="inlineStr">
        <is>
          <t>M/C 0724 (VERDE)</t>
        </is>
      </c>
      <c r="D4022" s="14" t="inlineStr">
        <is>
          <t>9 COLADEIRAS</t>
        </is>
      </c>
      <c r="E4022" s="14" t="n">
        <v>20019005</v>
      </c>
      <c r="F4022" s="14" t="inlineStr">
        <is>
          <t>RIPA 751X70X12 MDF - MESA SANTIAGO</t>
        </is>
      </c>
      <c r="G4022" s="14" t="inlineStr">
        <is>
          <t>9 COLADEIRAS</t>
        </is>
      </c>
      <c r="H4022" s="14" t="inlineStr">
        <is>
          <t>9 COLADEIRAS</t>
        </is>
      </c>
      <c r="I4022" s="9" t="inlineStr">
        <is>
          <t>9 COLADEIRAS</t>
        </is>
      </c>
      <c r="J4022" s="9" t="n">
        <v>72</v>
      </c>
      <c r="K4022" s="14" t="n"/>
      <c r="L4022" s="14" t="n"/>
      <c r="M4022" s="14" t="n"/>
      <c r="N4022" s="14" t="n">
        <v>46219</v>
      </c>
      <c r="O4022" s="14" t="n">
        <v>72</v>
      </c>
      <c r="P4022" s="14" t="n"/>
      <c r="Q4022" s="14" t="n"/>
      <c r="R4022" s="14" t="n"/>
      <c r="S4022" s="14" t="n"/>
      <c r="T4022" s="14">
        <f>IF(OR($J4022="",$O4022=""),"",$O4022/$J4022)</f>
        <v/>
      </c>
      <c r="U4022" s="14" t="inlineStr">
        <is>
          <t>Concluído</t>
        </is>
      </c>
      <c r="V4022" s="14" t="n"/>
      <c r="W4022" s="14" t="n"/>
      <c r="X4022" s="14" t="n"/>
      <c r="Y4022" s="14" t="n"/>
      <c r="Z4022" s="14" t="n"/>
      <c r="AA4022" s="11" t="n"/>
      <c r="AB4022" s="14">
        <f>B4022&amp;"|"&amp;I4022</f>
        <v/>
      </c>
      <c r="AC4022">
        <f>IF($B4022="","","|"&amp;SUBSTITUTE(TRIM(SUBSTITUTE(SUBSTITUTE(SUBSTITUTE(SUBSTITUTE(SUBSTITUTE(SUBSTITUTE(SUBSTITUTE(SUBSTITUTE(SUBSTITUTE(SUBSTITUTE(SUBSTITUTE(SUBSTITUTE(SUBSTITUTE(SUBSTITUTE(TRIM($B4022&amp;""),CHAR(10)," "),CHAR(13)," "),"."," "),";"," "),","," "),"/"," "),"+"," "),"-"," "),"  "," "),"  "," "),"  "," "),"  "," "),"  "," "),"  "," "))," ","|")&amp;"|")</f>
        <v/>
      </c>
      <c r="AD4022">
        <f>TRIM($I4022&amp;"")</f>
        <v/>
      </c>
    </row>
    <row r="4023" ht="36" customHeight="1">
      <c r="A4023" s="9" t="n">
        <v>46220</v>
      </c>
      <c r="B4023" s="14" t="inlineStr">
        <is>
          <t>10264</t>
        </is>
      </c>
      <c r="C4023" s="14" t="inlineStr">
        <is>
          <t>M/C 0724 (VERDE)</t>
        </is>
      </c>
      <c r="D4023" s="14" t="inlineStr">
        <is>
          <t>9 COLADEIRAS</t>
        </is>
      </c>
      <c r="E4023" s="14" t="n">
        <v>20019603</v>
      </c>
      <c r="F4023" s="14" t="inlineStr">
        <is>
          <t>(3) BASE 572X572X12 MDF - MESA SANTIAGO 1,36</t>
        </is>
      </c>
      <c r="G4023" s="14" t="inlineStr">
        <is>
          <t>9 COLADEIRAS</t>
        </is>
      </c>
      <c r="H4023" s="14" t="inlineStr">
        <is>
          <t>9 COLADEIRAS</t>
        </is>
      </c>
      <c r="I4023" s="9" t="inlineStr">
        <is>
          <t>9 COLADEIRAS</t>
        </is>
      </c>
      <c r="J4023" s="9" t="n">
        <v>6</v>
      </c>
      <c r="K4023" s="14" t="n"/>
      <c r="L4023" s="14" t="n"/>
      <c r="M4023" s="14" t="n"/>
      <c r="N4023" s="14" t="n">
        <v>46219</v>
      </c>
      <c r="O4023" s="14" t="n">
        <v>6</v>
      </c>
      <c r="P4023" s="14" t="n"/>
      <c r="Q4023" s="14" t="n"/>
      <c r="R4023" s="14" t="n"/>
      <c r="S4023" s="14" t="n"/>
      <c r="T4023" s="14">
        <f>IF(OR($J4023="",$O4023=""),"",$O4023/$J4023)</f>
        <v/>
      </c>
      <c r="U4023" s="14" t="inlineStr">
        <is>
          <t>Concluído</t>
        </is>
      </c>
      <c r="V4023" s="14" t="n"/>
      <c r="W4023" s="14" t="n"/>
      <c r="X4023" s="14" t="n"/>
      <c r="Y4023" s="14" t="n"/>
      <c r="Z4023" s="14" t="n"/>
      <c r="AA4023" s="11" t="n"/>
      <c r="AB4023" s="14">
        <f>B4023&amp;"|"&amp;I4023</f>
        <v/>
      </c>
      <c r="AC4023">
        <f>IF($B4023="","","|"&amp;SUBSTITUTE(TRIM(SUBSTITUTE(SUBSTITUTE(SUBSTITUTE(SUBSTITUTE(SUBSTITUTE(SUBSTITUTE(SUBSTITUTE(SUBSTITUTE(SUBSTITUTE(SUBSTITUTE(SUBSTITUTE(SUBSTITUTE(SUBSTITUTE(SUBSTITUTE(TRIM($B4023&amp;""),CHAR(10)," "),CHAR(13)," "),"."," "),";"," "),","," "),"/"," "),"+"," "),"-"," "),"  "," "),"  "," "),"  "," "),"  "," "),"  "," "),"  "," "))," ","|")&amp;"|")</f>
        <v/>
      </c>
      <c r="AD4023">
        <f>TRIM($I4023&amp;"")</f>
        <v/>
      </c>
    </row>
    <row r="4024" ht="36" customHeight="1">
      <c r="A4024" s="9" t="n">
        <v>46220</v>
      </c>
      <c r="B4024" s="14" t="inlineStr">
        <is>
          <t>10264</t>
        </is>
      </c>
      <c r="C4024" s="14" t="inlineStr">
        <is>
          <t>M/C 0724 (VERDE)</t>
        </is>
      </c>
      <c r="D4024" s="14" t="inlineStr">
        <is>
          <t>9 COLADEIRAS</t>
        </is>
      </c>
      <c r="E4024" s="14" t="n">
        <v>20019606</v>
      </c>
      <c r="F4024" s="14" t="inlineStr">
        <is>
          <t>(1-6) LATERAL RIPADA - MESA SANTIAGO 1,36</t>
        </is>
      </c>
      <c r="G4024" s="14" t="inlineStr">
        <is>
          <t>9 COLADEIRAS</t>
        </is>
      </c>
      <c r="H4024" s="14" t="inlineStr">
        <is>
          <t>9 COLADEIRAS</t>
        </is>
      </c>
      <c r="I4024" s="9" t="inlineStr">
        <is>
          <t>9 COLADEIRAS</t>
        </is>
      </c>
      <c r="J4024" s="9" t="n">
        <v>12</v>
      </c>
      <c r="K4024" s="14" t="n"/>
      <c r="L4024" s="14" t="n"/>
      <c r="M4024" s="14" t="n"/>
      <c r="N4024" s="14" t="n">
        <v>46219</v>
      </c>
      <c r="O4024" s="14" t="n">
        <v>12</v>
      </c>
      <c r="P4024" s="14" t="n"/>
      <c r="Q4024" s="14" t="n"/>
      <c r="R4024" s="14" t="n"/>
      <c r="S4024" s="14" t="n"/>
      <c r="T4024" s="14">
        <f>IF(OR($J4024="",$O4024=""),"",$O4024/$J4024)</f>
        <v/>
      </c>
      <c r="U4024" s="14" t="inlineStr">
        <is>
          <t>Concluído</t>
        </is>
      </c>
      <c r="V4024" s="14" t="n"/>
      <c r="W4024" s="14" t="n"/>
      <c r="X4024" s="14" t="n"/>
      <c r="Y4024" s="14" t="n"/>
      <c r="Z4024" s="14" t="n"/>
      <c r="AA4024" s="11" t="n"/>
      <c r="AB4024" s="14">
        <f>B4024&amp;"|"&amp;I4024</f>
        <v/>
      </c>
      <c r="AC4024">
        <f>IF($B4024="","","|"&amp;SUBSTITUTE(TRIM(SUBSTITUTE(SUBSTITUTE(SUBSTITUTE(SUBSTITUTE(SUBSTITUTE(SUBSTITUTE(SUBSTITUTE(SUBSTITUTE(SUBSTITUTE(SUBSTITUTE(SUBSTITUTE(SUBSTITUTE(SUBSTITUTE(SUBSTITUTE(TRIM($B4024&amp;""),CHAR(10)," "),CHAR(13)," "),"."," "),";"," "),","," "),"/"," "),"+"," "),"-"," "),"  "," "),"  "," "),"  "," "),"  "," "),"  "," "),"  "," "))," ","|")&amp;"|")</f>
        <v/>
      </c>
      <c r="AD4024">
        <f>TRIM($I4024&amp;"")</f>
        <v/>
      </c>
    </row>
    <row r="4025" ht="36" customHeight="1">
      <c r="A4025" s="9" t="n">
        <v>46220</v>
      </c>
      <c r="B4025" s="14" t="inlineStr">
        <is>
          <t>10264</t>
        </is>
      </c>
      <c r="C4025" s="14" t="inlineStr">
        <is>
          <t>M/C 0724 (VERDE)</t>
        </is>
      </c>
      <c r="D4025" s="14" t="inlineStr">
        <is>
          <t>9 COLADEIRAS</t>
        </is>
      </c>
      <c r="E4025" s="14" t="n">
        <v>20020001</v>
      </c>
      <c r="F4025" s="14" t="inlineStr">
        <is>
          <t>(1) LATERAL 1180X92X15 MDF - BASE DUBAI</t>
        </is>
      </c>
      <c r="G4025" s="14" t="inlineStr">
        <is>
          <t>9 COLADEIRAS</t>
        </is>
      </c>
      <c r="H4025" s="14" t="inlineStr">
        <is>
          <t>9 COLADEIRAS</t>
        </is>
      </c>
      <c r="I4025" s="9" t="inlineStr">
        <is>
          <t>9 COLADEIRAS</t>
        </is>
      </c>
      <c r="J4025" s="9" t="n">
        <v>4</v>
      </c>
      <c r="K4025" s="14" t="n"/>
      <c r="L4025" s="14" t="n"/>
      <c r="M4025" s="14" t="n"/>
      <c r="N4025" s="14" t="n">
        <v>46219</v>
      </c>
      <c r="O4025" s="14" t="n">
        <v>4</v>
      </c>
      <c r="P4025" s="14" t="n"/>
      <c r="Q4025" s="14" t="n"/>
      <c r="R4025" s="14" t="n"/>
      <c r="S4025" s="14" t="n"/>
      <c r="T4025" s="14">
        <f>IF(OR($J4025="",$O4025=""),"",$O4025/$J4025)</f>
        <v/>
      </c>
      <c r="U4025" s="14" t="inlineStr">
        <is>
          <t>Concluído</t>
        </is>
      </c>
      <c r="V4025" s="14" t="n"/>
      <c r="W4025" s="14" t="n"/>
      <c r="X4025" s="14" t="n"/>
      <c r="Y4025" s="14" t="n"/>
      <c r="Z4025" s="14" t="n"/>
      <c r="AA4025" s="11" t="n"/>
      <c r="AB4025" s="14">
        <f>B4025&amp;"|"&amp;I4025</f>
        <v/>
      </c>
      <c r="AC4025">
        <f>IF($B4025="","","|"&amp;SUBSTITUTE(TRIM(SUBSTITUTE(SUBSTITUTE(SUBSTITUTE(SUBSTITUTE(SUBSTITUTE(SUBSTITUTE(SUBSTITUTE(SUBSTITUTE(SUBSTITUTE(SUBSTITUTE(SUBSTITUTE(SUBSTITUTE(SUBSTITUTE(SUBSTITUTE(TRIM($B4025&amp;""),CHAR(10)," "),CHAR(13)," "),"."," "),";"," "),","," "),"/"," "),"+"," "),"-"," "),"  "," "),"  "," "),"  "," "),"  "," "),"  "," "),"  "," "))," ","|")&amp;"|")</f>
        <v/>
      </c>
      <c r="AD4025">
        <f>TRIM($I4025&amp;"")</f>
        <v/>
      </c>
    </row>
    <row r="4026" ht="36" customHeight="1">
      <c r="A4026" s="9" t="n">
        <v>46220</v>
      </c>
      <c r="B4026" s="14" t="inlineStr">
        <is>
          <t>10264</t>
        </is>
      </c>
      <c r="C4026" s="14" t="inlineStr">
        <is>
          <t>M/C 0724 (VERDE)</t>
        </is>
      </c>
      <c r="D4026" s="14" t="inlineStr">
        <is>
          <t>9 COLADEIRAS</t>
        </is>
      </c>
      <c r="E4026" s="14" t="n">
        <v>20052001</v>
      </c>
      <c r="F4026" s="14" t="inlineStr">
        <is>
          <t>(2-4) TRAVESSA 742X122X25 MDF - MESA ATHENAS</t>
        </is>
      </c>
      <c r="G4026" s="14" t="inlineStr">
        <is>
          <t>9 COLADEIRAS</t>
        </is>
      </c>
      <c r="H4026" s="14" t="inlineStr">
        <is>
          <t>9 COLADEIRAS</t>
        </is>
      </c>
      <c r="I4026" s="9" t="inlineStr">
        <is>
          <t>9 COLADEIRAS</t>
        </is>
      </c>
      <c r="J4026" s="9" t="n">
        <v>16</v>
      </c>
      <c r="K4026" s="14" t="n"/>
      <c r="L4026" s="14" t="n"/>
      <c r="M4026" s="14" t="n"/>
      <c r="N4026" s="14" t="n">
        <v>46219</v>
      </c>
      <c r="O4026" s="14" t="n">
        <v>16</v>
      </c>
      <c r="P4026" s="14" t="n"/>
      <c r="Q4026" s="14" t="n"/>
      <c r="R4026" s="14" t="n"/>
      <c r="S4026" s="14" t="n"/>
      <c r="T4026" s="14">
        <f>IF(OR($J4026="",$O4026=""),"",$O4026/$J4026)</f>
        <v/>
      </c>
      <c r="U4026" s="14" t="inlineStr">
        <is>
          <t>Concluído</t>
        </is>
      </c>
      <c r="V4026" s="14" t="n"/>
      <c r="W4026" s="14" t="n"/>
      <c r="X4026" s="14" t="n"/>
      <c r="Y4026" s="14" t="n"/>
      <c r="Z4026" s="14" t="n"/>
      <c r="AA4026" s="11" t="n"/>
      <c r="AB4026" s="14">
        <f>B4026&amp;"|"&amp;I4026</f>
        <v/>
      </c>
      <c r="AC4026">
        <f>IF($B4026="","","|"&amp;SUBSTITUTE(TRIM(SUBSTITUTE(SUBSTITUTE(SUBSTITUTE(SUBSTITUTE(SUBSTITUTE(SUBSTITUTE(SUBSTITUTE(SUBSTITUTE(SUBSTITUTE(SUBSTITUTE(SUBSTITUTE(SUBSTITUTE(SUBSTITUTE(SUBSTITUTE(TRIM($B4026&amp;""),CHAR(10)," "),CHAR(13)," "),"."," "),";"," "),","," "),"/"," "),"+"," "),"-"," "),"  "," "),"  "," "),"  "," "),"  "," "),"  "," "),"  "," "))," ","|")&amp;"|")</f>
        <v/>
      </c>
      <c r="AD4026">
        <f>TRIM($I4026&amp;"")</f>
        <v/>
      </c>
    </row>
    <row r="4027" ht="36" customHeight="1">
      <c r="A4027" s="9" t="n">
        <v>46220</v>
      </c>
      <c r="B4027" s="14" t="inlineStr">
        <is>
          <t>10264</t>
        </is>
      </c>
      <c r="C4027" s="14" t="inlineStr">
        <is>
          <t>M/C 0724 (VERDE)</t>
        </is>
      </c>
      <c r="D4027" s="14" t="inlineStr">
        <is>
          <t>9 COLADEIRAS</t>
        </is>
      </c>
      <c r="E4027" s="14" t="n">
        <v>20052002</v>
      </c>
      <c r="F4027" s="14" t="inlineStr">
        <is>
          <t>(5) BASE MAIOR 542X124X25 MDF - MESA ATHENAS</t>
        </is>
      </c>
      <c r="G4027" s="14" t="inlineStr">
        <is>
          <t>9 COLADEIRAS</t>
        </is>
      </c>
      <c r="H4027" s="14" t="inlineStr">
        <is>
          <t>9 COLADEIRAS</t>
        </is>
      </c>
      <c r="I4027" s="9" t="inlineStr">
        <is>
          <t>9 COLADEIRAS</t>
        </is>
      </c>
      <c r="J4027" s="9" t="n">
        <v>3</v>
      </c>
      <c r="K4027" s="14" t="n"/>
      <c r="L4027" s="14" t="n"/>
      <c r="M4027" s="14" t="n"/>
      <c r="N4027" s="14" t="n">
        <v>46219</v>
      </c>
      <c r="O4027" s="14" t="n">
        <v>3</v>
      </c>
      <c r="P4027" s="14" t="n"/>
      <c r="Q4027" s="14" t="n"/>
      <c r="R4027" s="14" t="n"/>
      <c r="S4027" s="14" t="n"/>
      <c r="T4027" s="14">
        <f>IF(OR($J4027="",$O4027=""),"",$O4027/$J4027)</f>
        <v/>
      </c>
      <c r="U4027" s="14" t="inlineStr">
        <is>
          <t>Concluído</t>
        </is>
      </c>
      <c r="V4027" s="14" t="n"/>
      <c r="W4027" s="14" t="n"/>
      <c r="X4027" s="14" t="n"/>
      <c r="Y4027" s="14" t="n"/>
      <c r="Z4027" s="14" t="n"/>
      <c r="AA4027" s="11" t="n"/>
      <c r="AB4027" s="14">
        <f>B4027&amp;"|"&amp;I4027</f>
        <v/>
      </c>
      <c r="AC4027">
        <f>IF($B4027="","","|"&amp;SUBSTITUTE(TRIM(SUBSTITUTE(SUBSTITUTE(SUBSTITUTE(SUBSTITUTE(SUBSTITUTE(SUBSTITUTE(SUBSTITUTE(SUBSTITUTE(SUBSTITUTE(SUBSTITUTE(SUBSTITUTE(SUBSTITUTE(SUBSTITUTE(SUBSTITUTE(TRIM($B4027&amp;""),CHAR(10)," "),CHAR(13)," "),"."," "),";"," "),","," "),"/"," "),"+"," "),"-"," "),"  "," "),"  "," "),"  "," "),"  "," "),"  "," "),"  "," "))," ","|")&amp;"|")</f>
        <v/>
      </c>
      <c r="AD4027">
        <f>TRIM($I4027&amp;"")</f>
        <v/>
      </c>
    </row>
    <row r="4028" ht="36" customHeight="1">
      <c r="A4028" s="9" t="n">
        <v>46220</v>
      </c>
      <c r="B4028" s="14" t="inlineStr">
        <is>
          <t>10264</t>
        </is>
      </c>
      <c r="C4028" s="14" t="inlineStr">
        <is>
          <t>M/C 0724 (VERDE)</t>
        </is>
      </c>
      <c r="D4028" s="14" t="inlineStr">
        <is>
          <t>9 COLADEIRAS</t>
        </is>
      </c>
      <c r="E4028" s="14" t="n">
        <v>20052003</v>
      </c>
      <c r="F4028" s="14" t="inlineStr">
        <is>
          <t>(6)BASE MENOR 386 (189)X124X25 MDF - MESA ATHENAS</t>
        </is>
      </c>
      <c r="G4028" s="14" t="inlineStr">
        <is>
          <t>9 COLADEIRAS</t>
        </is>
      </c>
      <c r="H4028" s="14" t="inlineStr">
        <is>
          <t>9 COLADEIRAS</t>
        </is>
      </c>
      <c r="I4028" s="9" t="inlineStr">
        <is>
          <t>9 COLADEIRAS</t>
        </is>
      </c>
      <c r="J4028" s="9" t="n">
        <v>6</v>
      </c>
      <c r="K4028" s="14" t="n"/>
      <c r="L4028" s="14" t="n"/>
      <c r="M4028" s="14" t="n"/>
      <c r="N4028" s="14" t="n">
        <v>46219</v>
      </c>
      <c r="O4028" s="14" t="n">
        <v>6</v>
      </c>
      <c r="P4028" s="14" t="n"/>
      <c r="Q4028" s="14" t="n"/>
      <c r="R4028" s="14" t="n"/>
      <c r="S4028" s="14" t="n"/>
      <c r="T4028" s="14">
        <f>IF(OR($J4028="",$O4028=""),"",$O4028/$J4028)</f>
        <v/>
      </c>
      <c r="U4028" s="14" t="inlineStr">
        <is>
          <t>Concluído</t>
        </is>
      </c>
      <c r="V4028" s="14" t="n"/>
      <c r="W4028" s="14" t="n"/>
      <c r="X4028" s="14" t="n"/>
      <c r="Y4028" s="14" t="n"/>
      <c r="Z4028" s="14" t="n"/>
      <c r="AA4028" s="11" t="n"/>
      <c r="AB4028" s="14">
        <f>B4028&amp;"|"&amp;I4028</f>
        <v/>
      </c>
      <c r="AC4028">
        <f>IF($B4028="","","|"&amp;SUBSTITUTE(TRIM(SUBSTITUTE(SUBSTITUTE(SUBSTITUTE(SUBSTITUTE(SUBSTITUTE(SUBSTITUTE(SUBSTITUTE(SUBSTITUTE(SUBSTITUTE(SUBSTITUTE(SUBSTITUTE(SUBSTITUTE(SUBSTITUTE(SUBSTITUTE(TRIM($B4028&amp;""),CHAR(10)," "),CHAR(13)," "),"."," "),";"," "),","," "),"/"," "),"+"," "),"-"," "),"  "," "),"  "," "),"  "," "),"  "," "),"  "," "),"  "," "))," ","|")&amp;"|")</f>
        <v/>
      </c>
      <c r="AD4028">
        <f>TRIM($I4028&amp;"")</f>
        <v/>
      </c>
    </row>
    <row r="4029" ht="36" customHeight="1">
      <c r="A4029" s="9" t="n">
        <v>46220</v>
      </c>
      <c r="B4029" s="14" t="inlineStr">
        <is>
          <t>10264</t>
        </is>
      </c>
      <c r="C4029" s="14" t="inlineStr">
        <is>
          <t>M/C 0724 (VERDE)</t>
        </is>
      </c>
      <c r="D4029" s="14" t="inlineStr">
        <is>
          <t>9 COLADEIRAS</t>
        </is>
      </c>
      <c r="E4029" s="14" t="n">
        <v>20052202</v>
      </c>
      <c r="F4029" s="14" t="inlineStr">
        <is>
          <t>(5) BASE MAIOR 742X124X25 MDF - MESA ATHENAS 1,20</t>
        </is>
      </c>
      <c r="G4029" s="14" t="inlineStr">
        <is>
          <t>9 COLADEIRAS</t>
        </is>
      </c>
      <c r="H4029" s="14" t="inlineStr">
        <is>
          <t>9 COLADEIRAS</t>
        </is>
      </c>
      <c r="I4029" s="9" t="inlineStr">
        <is>
          <t>9 COLADEIRAS</t>
        </is>
      </c>
      <c r="J4029" s="9" t="n">
        <v>1</v>
      </c>
      <c r="K4029" s="14" t="n"/>
      <c r="L4029" s="14" t="n"/>
      <c r="M4029" s="14" t="n"/>
      <c r="N4029" s="14" t="n">
        <v>46219</v>
      </c>
      <c r="O4029" s="14" t="n">
        <v>1</v>
      </c>
      <c r="P4029" s="14" t="n"/>
      <c r="Q4029" s="14" t="n"/>
      <c r="R4029" s="14" t="n"/>
      <c r="S4029" s="14" t="n"/>
      <c r="T4029" s="14">
        <f>IF(OR($J4029="",$O4029=""),"",$O4029/$J4029)</f>
        <v/>
      </c>
      <c r="U4029" s="14" t="inlineStr">
        <is>
          <t>Concluído</t>
        </is>
      </c>
      <c r="V4029" s="14" t="n"/>
      <c r="W4029" s="14" t="n"/>
      <c r="X4029" s="14" t="n"/>
      <c r="Y4029" s="14" t="n"/>
      <c r="Z4029" s="14" t="n"/>
      <c r="AA4029" s="11" t="n"/>
      <c r="AB4029" s="14">
        <f>B4029&amp;"|"&amp;I4029</f>
        <v/>
      </c>
      <c r="AC4029">
        <f>IF($B4029="","","|"&amp;SUBSTITUTE(TRIM(SUBSTITUTE(SUBSTITUTE(SUBSTITUTE(SUBSTITUTE(SUBSTITUTE(SUBSTITUTE(SUBSTITUTE(SUBSTITUTE(SUBSTITUTE(SUBSTITUTE(SUBSTITUTE(SUBSTITUTE(SUBSTITUTE(SUBSTITUTE(TRIM($B4029&amp;""),CHAR(10)," "),CHAR(13)," "),"."," "),";"," "),","," "),"/"," "),"+"," "),"-"," "),"  "," "),"  "," "),"  "," "),"  "," "),"  "," "),"  "," "))," ","|")&amp;"|")</f>
        <v/>
      </c>
      <c r="AD4029">
        <f>TRIM($I4029&amp;"")</f>
        <v/>
      </c>
    </row>
    <row r="4030" ht="36" customHeight="1">
      <c r="A4030" s="9" t="n">
        <v>46220</v>
      </c>
      <c r="B4030" s="14" t="inlineStr">
        <is>
          <t>10264</t>
        </is>
      </c>
      <c r="C4030" s="14" t="inlineStr">
        <is>
          <t>M/C 0724 (VERDE)</t>
        </is>
      </c>
      <c r="D4030" s="14" t="inlineStr">
        <is>
          <t>9 COLADEIRAS</t>
        </is>
      </c>
      <c r="E4030" s="14" t="n">
        <v>20052203</v>
      </c>
      <c r="F4030" s="14" t="inlineStr">
        <is>
          <t>(6)BASE MENOR 446(220)X124X25 MDF-MESA ATHENAS1,20</t>
        </is>
      </c>
      <c r="G4030" s="14" t="inlineStr">
        <is>
          <t>9 COLADEIRAS</t>
        </is>
      </c>
      <c r="H4030" s="14" t="inlineStr">
        <is>
          <t>9 COLADEIRAS</t>
        </is>
      </c>
      <c r="I4030" s="9" t="inlineStr">
        <is>
          <t>9 COLADEIRAS</t>
        </is>
      </c>
      <c r="J4030" s="9" t="n">
        <v>2</v>
      </c>
      <c r="K4030" s="14" t="n"/>
      <c r="L4030" s="14" t="n"/>
      <c r="M4030" s="14" t="n"/>
      <c r="N4030" s="14" t="n">
        <v>46219</v>
      </c>
      <c r="O4030" s="14" t="n">
        <v>2</v>
      </c>
      <c r="P4030" s="14" t="n"/>
      <c r="Q4030" s="14" t="n"/>
      <c r="R4030" s="14" t="n"/>
      <c r="S4030" s="14" t="n"/>
      <c r="T4030" s="14">
        <f>IF(OR($J4030="",$O4030=""),"",$O4030/$J4030)</f>
        <v/>
      </c>
      <c r="U4030" s="14" t="inlineStr">
        <is>
          <t>Concluído</t>
        </is>
      </c>
      <c r="V4030" s="14" t="n"/>
      <c r="W4030" s="14" t="n"/>
      <c r="X4030" s="14" t="n"/>
      <c r="Y4030" s="14" t="n"/>
      <c r="Z4030" s="14" t="n"/>
      <c r="AA4030" s="11" t="n"/>
      <c r="AB4030" s="14">
        <f>B4030&amp;"|"&amp;I4030</f>
        <v/>
      </c>
      <c r="AC4030">
        <f>IF($B4030="","","|"&amp;SUBSTITUTE(TRIM(SUBSTITUTE(SUBSTITUTE(SUBSTITUTE(SUBSTITUTE(SUBSTITUTE(SUBSTITUTE(SUBSTITUTE(SUBSTITUTE(SUBSTITUTE(SUBSTITUTE(SUBSTITUTE(SUBSTITUTE(SUBSTITUTE(SUBSTITUTE(TRIM($B4030&amp;""),CHAR(10)," "),CHAR(13)," "),"."," "),";"," "),","," "),"/"," "),"+"," "),"-"," "),"  "," "),"  "," "),"  "," "),"  "," "),"  "," "),"  "," "))," ","|")&amp;"|")</f>
        <v/>
      </c>
      <c r="AD4030">
        <f>TRIM($I4030&amp;"")</f>
        <v/>
      </c>
    </row>
    <row r="4031" ht="36" customHeight="1">
      <c r="A4031" s="9" t="n">
        <v>46220</v>
      </c>
      <c r="B4031" s="14" t="inlineStr">
        <is>
          <t>10264</t>
        </is>
      </c>
      <c r="C4031" s="14" t="inlineStr">
        <is>
          <t>M/C 0724 (VERDE)</t>
        </is>
      </c>
      <c r="D4031" s="14" t="inlineStr">
        <is>
          <t>9 COLADEIRAS</t>
        </is>
      </c>
      <c r="E4031" s="14" t="n">
        <v>30001202</v>
      </c>
      <c r="F4031" s="14" t="inlineStr">
        <is>
          <t>PÉ FRONTAL 441X65(911)X25 MDF (16PÇS) - CAD PÉ INT</t>
        </is>
      </c>
      <c r="G4031" s="14" t="inlineStr">
        <is>
          <t>9 COLADEIRAS</t>
        </is>
      </c>
      <c r="H4031" s="14" t="inlineStr">
        <is>
          <t>9 COLADEIRAS</t>
        </is>
      </c>
      <c r="I4031" s="9" t="inlineStr">
        <is>
          <t>9 COLADEIRAS</t>
        </is>
      </c>
      <c r="J4031" s="9" t="n">
        <v>40</v>
      </c>
      <c r="K4031" s="14" t="n"/>
      <c r="L4031" s="14" t="n"/>
      <c r="M4031" s="14" t="n"/>
      <c r="N4031" s="14" t="n">
        <v>46219</v>
      </c>
      <c r="O4031" s="14" t="n">
        <v>40</v>
      </c>
      <c r="P4031" s="14" t="n"/>
      <c r="Q4031" s="14" t="n"/>
      <c r="R4031" s="14" t="n"/>
      <c r="S4031" s="14" t="n"/>
      <c r="T4031" s="14">
        <f>IF(OR($J4031="",$O4031=""),"",$O4031/$J4031)</f>
        <v/>
      </c>
      <c r="U4031" s="14" t="inlineStr">
        <is>
          <t>Concluído</t>
        </is>
      </c>
      <c r="V4031" s="14" t="n"/>
      <c r="W4031" s="14" t="n"/>
      <c r="X4031" s="14" t="n"/>
      <c r="Y4031" s="14" t="n"/>
      <c r="Z4031" s="14" t="n"/>
      <c r="AA4031" s="11" t="n"/>
      <c r="AB4031" s="14">
        <f>B4031&amp;"|"&amp;I4031</f>
        <v/>
      </c>
      <c r="AC4031">
        <f>IF($B4031="","","|"&amp;SUBSTITUTE(TRIM(SUBSTITUTE(SUBSTITUTE(SUBSTITUTE(SUBSTITUTE(SUBSTITUTE(SUBSTITUTE(SUBSTITUTE(SUBSTITUTE(SUBSTITUTE(SUBSTITUTE(SUBSTITUTE(SUBSTITUTE(SUBSTITUTE(SUBSTITUTE(TRIM($B4031&amp;""),CHAR(10)," "),CHAR(13)," "),"."," "),";"," "),","," "),"/"," "),"+"," "),"-"," "),"  "," "),"  "," "),"  "," "),"  "," "),"  "," "),"  "," "))," ","|")&amp;"|")</f>
        <v/>
      </c>
      <c r="AD4031">
        <f>TRIM($I4031&amp;"")</f>
        <v/>
      </c>
    </row>
    <row r="4032" ht="36" customHeight="1">
      <c r="A4032" s="9" t="n">
        <v>46220</v>
      </c>
      <c r="B4032" s="14" t="inlineStr">
        <is>
          <t>10264</t>
        </is>
      </c>
      <c r="C4032" s="14" t="inlineStr">
        <is>
          <t>M/C 0724 (VERDE)</t>
        </is>
      </c>
      <c r="D4032" s="14" t="inlineStr">
        <is>
          <t>9 COLADEIRAS</t>
        </is>
      </c>
      <c r="E4032" s="14" t="n">
        <v>30006110</v>
      </c>
      <c r="F4032" s="14" t="inlineStr">
        <is>
          <t>PE FRONTAL 430X(108)51X25 MDF (DIR) SANTIAGO NEW</t>
        </is>
      </c>
      <c r="G4032" s="14" t="inlineStr">
        <is>
          <t>9 COLADEIRAS</t>
        </is>
      </c>
      <c r="H4032" s="14" t="inlineStr">
        <is>
          <t>9 COLADEIRAS</t>
        </is>
      </c>
      <c r="I4032" s="9" t="inlineStr">
        <is>
          <t>9 COLADEIRAS</t>
        </is>
      </c>
      <c r="J4032" s="9" t="n">
        <v>730</v>
      </c>
      <c r="K4032" s="14" t="n"/>
      <c r="L4032" s="14" t="n"/>
      <c r="M4032" s="14" t="n"/>
      <c r="N4032" s="14" t="n">
        <v>46219</v>
      </c>
      <c r="O4032" s="14" t="n">
        <v>730</v>
      </c>
      <c r="P4032" s="14" t="n"/>
      <c r="Q4032" s="14" t="n"/>
      <c r="R4032" s="14" t="n"/>
      <c r="S4032" s="14" t="n"/>
      <c r="T4032" s="14">
        <f>IF(OR($J4032="",$O4032=""),"",$O4032/$J4032)</f>
        <v/>
      </c>
      <c r="U4032" s="14" t="inlineStr">
        <is>
          <t>Concluído</t>
        </is>
      </c>
      <c r="V4032" s="14" t="n"/>
      <c r="W4032" s="14" t="n"/>
      <c r="X4032" s="14" t="n"/>
      <c r="Y4032" s="14" t="n"/>
      <c r="Z4032" s="14" t="n"/>
      <c r="AA4032" s="11" t="n"/>
      <c r="AB4032" s="14">
        <f>B4032&amp;"|"&amp;I4032</f>
        <v/>
      </c>
      <c r="AC4032">
        <f>IF($B4032="","","|"&amp;SUBSTITUTE(TRIM(SUBSTITUTE(SUBSTITUTE(SUBSTITUTE(SUBSTITUTE(SUBSTITUTE(SUBSTITUTE(SUBSTITUTE(SUBSTITUTE(SUBSTITUTE(SUBSTITUTE(SUBSTITUTE(SUBSTITUTE(SUBSTITUTE(SUBSTITUTE(TRIM($B4032&amp;""),CHAR(10)," "),CHAR(13)," "),"."," "),";"," "),","," "),"/"," "),"+"," "),"-"," "),"  "," "),"  "," "),"  "," "),"  "," "),"  "," "),"  "," "))," ","|")&amp;"|")</f>
        <v/>
      </c>
      <c r="AD4032">
        <f>TRIM($I4032&amp;"")</f>
        <v/>
      </c>
    </row>
    <row r="4033" ht="36" customHeight="1">
      <c r="A4033" s="9" t="n">
        <v>46220</v>
      </c>
      <c r="B4033" s="14" t="inlineStr">
        <is>
          <t>10264</t>
        </is>
      </c>
      <c r="C4033" s="14" t="inlineStr">
        <is>
          <t>M/C 0724 (VERDE)</t>
        </is>
      </c>
      <c r="D4033" s="14" t="inlineStr">
        <is>
          <t>9 COLADEIRAS</t>
        </is>
      </c>
      <c r="E4033" s="14" t="n">
        <v>30006111</v>
      </c>
      <c r="F4033" s="14" t="inlineStr">
        <is>
          <t>PE FRONTAL 430X(108)51X25MDF (ESQRD) SANTIAGO NEW</t>
        </is>
      </c>
      <c r="G4033" s="14" t="inlineStr">
        <is>
          <t>9 COLADEIRAS</t>
        </is>
      </c>
      <c r="H4033" s="14" t="inlineStr">
        <is>
          <t>9 COLADEIRAS</t>
        </is>
      </c>
      <c r="I4033" s="9" t="inlineStr">
        <is>
          <t>9 COLADEIRAS</t>
        </is>
      </c>
      <c r="J4033" s="9" t="n">
        <v>730</v>
      </c>
      <c r="K4033" s="14" t="n"/>
      <c r="L4033" s="14" t="n"/>
      <c r="M4033" s="14" t="n"/>
      <c r="N4033" s="14" t="n">
        <v>46219</v>
      </c>
      <c r="O4033" s="14" t="n">
        <v>730</v>
      </c>
      <c r="P4033" s="14" t="n"/>
      <c r="Q4033" s="14" t="n"/>
      <c r="R4033" s="14" t="n"/>
      <c r="S4033" s="14" t="n"/>
      <c r="T4033" s="14">
        <f>IF(OR($J4033="",$O4033=""),"",$O4033/$J4033)</f>
        <v/>
      </c>
      <c r="U4033" s="14" t="inlineStr">
        <is>
          <t>Concluído</t>
        </is>
      </c>
      <c r="V4033" s="14" t="n"/>
      <c r="W4033" s="14" t="n"/>
      <c r="X4033" s="14" t="n"/>
      <c r="Y4033" s="14" t="n"/>
      <c r="Z4033" s="14" t="n"/>
      <c r="AA4033" s="11" t="n"/>
      <c r="AB4033" s="14">
        <f>B4033&amp;"|"&amp;I4033</f>
        <v/>
      </c>
      <c r="AC4033">
        <f>IF($B4033="","","|"&amp;SUBSTITUTE(TRIM(SUBSTITUTE(SUBSTITUTE(SUBSTITUTE(SUBSTITUTE(SUBSTITUTE(SUBSTITUTE(SUBSTITUTE(SUBSTITUTE(SUBSTITUTE(SUBSTITUTE(SUBSTITUTE(SUBSTITUTE(SUBSTITUTE(SUBSTITUTE(TRIM($B4033&amp;""),CHAR(10)," "),CHAR(13)," "),"."," "),";"," "),","," "),"/"," "),"+"," "),"-"," "),"  "," "),"  "," "),"  "," "),"  "," "),"  "," "),"  "," "))," ","|")&amp;"|")</f>
        <v/>
      </c>
      <c r="AD4033">
        <f>TRIM($I4033&amp;"")</f>
        <v/>
      </c>
    </row>
    <row r="4034" ht="36" customHeight="1">
      <c r="A4034" s="9" t="n">
        <v>46220</v>
      </c>
      <c r="B4034" s="14" t="inlineStr">
        <is>
          <t>10264</t>
        </is>
      </c>
      <c r="C4034" s="14" t="inlineStr">
        <is>
          <t>M/C 0724 (VERDE)</t>
        </is>
      </c>
      <c r="D4034" s="14" t="inlineStr">
        <is>
          <t>9 COLADEIRAS</t>
        </is>
      </c>
      <c r="E4034" s="14" t="n">
        <v>30124002</v>
      </c>
      <c r="F4034" s="14" t="inlineStr">
        <is>
          <t>PE MENOR 750X680X25 MDF - BASE DUBLIN</t>
        </is>
      </c>
      <c r="G4034" s="14" t="inlineStr">
        <is>
          <t>9 COLADEIRAS</t>
        </is>
      </c>
      <c r="H4034" s="14" t="inlineStr">
        <is>
          <t>9 COLADEIRAS</t>
        </is>
      </c>
      <c r="I4034" s="9" t="inlineStr">
        <is>
          <t>9 COLADEIRAS</t>
        </is>
      </c>
      <c r="J4034" s="9" t="n">
        <v>1</v>
      </c>
      <c r="K4034" s="14" t="n"/>
      <c r="L4034" s="14" t="n"/>
      <c r="M4034" s="14" t="n"/>
      <c r="N4034" s="14" t="n"/>
      <c r="O4034" s="14" t="n"/>
      <c r="P4034" s="14" t="n"/>
      <c r="Q4034" s="14" t="n"/>
      <c r="R4034" s="14" t="n"/>
      <c r="S4034" s="14" t="n"/>
      <c r="T4034" s="14" t="n"/>
      <c r="U4034" s="14" t="n"/>
      <c r="V4034" s="14" t="n"/>
      <c r="W4034" s="14" t="n"/>
      <c r="X4034" s="14" t="n"/>
      <c r="Y4034" s="14" t="n"/>
      <c r="Z4034" s="14" t="n"/>
      <c r="AA4034" s="11" t="n"/>
      <c r="AB4034" s="14">
        <f>B4034&amp;"|"&amp;I4034</f>
        <v/>
      </c>
      <c r="AC4034">
        <f>IF($B4034="","","|"&amp;SUBSTITUTE(TRIM(SUBSTITUTE(SUBSTITUTE(SUBSTITUTE(SUBSTITUTE(SUBSTITUTE(SUBSTITUTE(SUBSTITUTE(SUBSTITUTE(SUBSTITUTE(SUBSTITUTE(SUBSTITUTE(SUBSTITUTE(SUBSTITUTE(SUBSTITUTE(TRIM($B4034&amp;""),CHAR(10)," "),CHAR(13)," "),"."," "),";"," "),","," "),"/"," "),"+"," "),"-"," "),"  "," "),"  "," "),"  "," "),"  "," "),"  "," "),"  "," "))," ","|")&amp;"|")</f>
        <v/>
      </c>
      <c r="AD4034">
        <f>TRIM($I4034&amp;"")</f>
        <v/>
      </c>
    </row>
    <row r="4035" ht="36" customHeight="1">
      <c r="A4035" s="9" t="n">
        <v>46220</v>
      </c>
      <c r="B4035" s="14" t="inlineStr">
        <is>
          <t>10264</t>
        </is>
      </c>
      <c r="C4035" s="14" t="inlineStr">
        <is>
          <t>M/C 0724 (VERDE)</t>
        </is>
      </c>
      <c r="D4035" s="14" t="inlineStr">
        <is>
          <t>9 COLADEIRAS</t>
        </is>
      </c>
      <c r="E4035" s="14" t="n">
        <v>30126001</v>
      </c>
      <c r="F4035" s="14" t="inlineStr">
        <is>
          <t>PE MAIOR 1000X750X25 MDF - BASE DUBLIN 1,60</t>
        </is>
      </c>
      <c r="G4035" s="14" t="inlineStr">
        <is>
          <t>9 COLADEIRAS</t>
        </is>
      </c>
      <c r="H4035" s="14" t="inlineStr">
        <is>
          <t>9 COLADEIRAS</t>
        </is>
      </c>
      <c r="I4035" s="9" t="inlineStr">
        <is>
          <t>9 COLADEIRAS</t>
        </is>
      </c>
      <c r="J4035" s="9" t="n">
        <v>1</v>
      </c>
      <c r="K4035" s="14" t="n"/>
      <c r="L4035" s="14" t="n"/>
      <c r="M4035" s="14" t="n"/>
      <c r="N4035" s="14" t="n"/>
      <c r="O4035" s="14" t="n"/>
      <c r="P4035" s="14" t="n"/>
      <c r="Q4035" s="14" t="n"/>
      <c r="R4035" s="14" t="n"/>
      <c r="S4035" s="14" t="n"/>
      <c r="T4035" s="14" t="n"/>
      <c r="U4035" s="14" t="n"/>
      <c r="V4035" s="14" t="n"/>
      <c r="W4035" s="14" t="n"/>
      <c r="X4035" s="14" t="n"/>
      <c r="Y4035" s="14" t="n"/>
      <c r="Z4035" s="14" t="n"/>
      <c r="AA4035" s="11" t="n"/>
      <c r="AB4035" s="14">
        <f>B4035&amp;"|"&amp;I4035</f>
        <v/>
      </c>
      <c r="AC4035">
        <f>IF($B4035="","","|"&amp;SUBSTITUTE(TRIM(SUBSTITUTE(SUBSTITUTE(SUBSTITUTE(SUBSTITUTE(SUBSTITUTE(SUBSTITUTE(SUBSTITUTE(SUBSTITUTE(SUBSTITUTE(SUBSTITUTE(SUBSTITUTE(SUBSTITUTE(SUBSTITUTE(SUBSTITUTE(TRIM($B4035&amp;""),CHAR(10)," "),CHAR(13)," "),"."," "),";"," "),","," "),"/"," "),"+"," "),"-"," "),"  "," "),"  "," "),"  "," "),"  "," "),"  "," "),"  "," "))," ","|")&amp;"|")</f>
        <v/>
      </c>
      <c r="AD4035">
        <f>TRIM($I4035&amp;"")</f>
        <v/>
      </c>
    </row>
    <row r="4036" ht="36" customHeight="1">
      <c r="A4036" s="9" t="n">
        <v>46220</v>
      </c>
      <c r="B4036" s="14" t="inlineStr">
        <is>
          <t>10266,10265</t>
        </is>
      </c>
      <c r="C4036" s="14" t="inlineStr">
        <is>
          <t>M/C 0727 (MARROM)</t>
        </is>
      </c>
      <c r="D4036" s="14" t="inlineStr">
        <is>
          <t>9 COLADEIRAS</t>
        </is>
      </c>
      <c r="E4036" s="14" t="n">
        <v>20014205</v>
      </c>
      <c r="F4036" s="14" t="inlineStr">
        <is>
          <t>(1) TAMPO 1602X802X12 MDP - MESA DAKAR/MIAMI 1,60</t>
        </is>
      </c>
      <c r="G4036" s="14" t="inlineStr">
        <is>
          <t>9 COLADEIRAS</t>
        </is>
      </c>
      <c r="H4036" s="14" t="inlineStr">
        <is>
          <t>9 COLADEIRAS</t>
        </is>
      </c>
      <c r="I4036" s="9" t="inlineStr">
        <is>
          <t>9 COLADEIRAS</t>
        </is>
      </c>
      <c r="J4036" s="9" t="n">
        <v>40</v>
      </c>
      <c r="K4036" s="14" t="n"/>
      <c r="L4036" s="14" t="n"/>
      <c r="M4036" s="14" t="n"/>
      <c r="N4036" s="14" t="n">
        <v>46219</v>
      </c>
      <c r="O4036" s="14" t="n">
        <v>40</v>
      </c>
      <c r="P4036" s="14" t="n"/>
      <c r="Q4036" s="14" t="n"/>
      <c r="R4036" s="14" t="n"/>
      <c r="S4036" s="14" t="n"/>
      <c r="T4036" s="14">
        <f>IF(OR($J4036="",$O4036=""),"",$O4036/$J4036)</f>
        <v/>
      </c>
      <c r="U4036" s="14" t="inlineStr">
        <is>
          <t>Concluído</t>
        </is>
      </c>
      <c r="V4036" s="14" t="n"/>
      <c r="W4036" s="14" t="n"/>
      <c r="X4036" s="14" t="n"/>
      <c r="Y4036" s="14" t="n"/>
      <c r="Z4036" s="14" t="n"/>
      <c r="AA4036" s="11" t="n"/>
      <c r="AB4036" s="14">
        <f>B4036&amp;"|"&amp;I4036</f>
        <v/>
      </c>
      <c r="AC4036">
        <f>IF($B4036="","","|"&amp;SUBSTITUTE(TRIM(SUBSTITUTE(SUBSTITUTE(SUBSTITUTE(SUBSTITUTE(SUBSTITUTE(SUBSTITUTE(SUBSTITUTE(SUBSTITUTE(SUBSTITUTE(SUBSTITUTE(SUBSTITUTE(SUBSTITUTE(SUBSTITUTE(SUBSTITUTE(TRIM($B4036&amp;""),CHAR(10)," "),CHAR(13)," "),"."," "),";"," "),","," "),"/"," "),"+"," "),"-"," "),"  "," "),"  "," "),"  "," "),"  "," "),"  "," "),"  "," "))," ","|")&amp;"|")</f>
        <v/>
      </c>
      <c r="AD4036">
        <f>TRIM($I4036&amp;"")</f>
        <v/>
      </c>
    </row>
    <row r="4037" ht="36" customHeight="1">
      <c r="A4037" s="9" t="n">
        <v>46220</v>
      </c>
      <c r="B4037" s="14" t="inlineStr">
        <is>
          <t>10266,10265</t>
        </is>
      </c>
      <c r="C4037" s="14" t="inlineStr">
        <is>
          <t>M/C 0727 (MARROM)</t>
        </is>
      </c>
      <c r="D4037" s="14" t="inlineStr">
        <is>
          <t>9 COLADEIRAS</t>
        </is>
      </c>
      <c r="E4037" s="14" t="n">
        <v>20014305</v>
      </c>
      <c r="F4037" s="14" t="inlineStr">
        <is>
          <t>(1) TAMPO 1202X802X12 MDP - MESA DAKAR/MIAMI 1,20</t>
        </is>
      </c>
      <c r="G4037" s="14" t="inlineStr">
        <is>
          <t>9 COLADEIRAS</t>
        </is>
      </c>
      <c r="H4037" s="14" t="inlineStr">
        <is>
          <t>9 COLADEIRAS</t>
        </is>
      </c>
      <c r="I4037" s="9" t="inlineStr">
        <is>
          <t>9 COLADEIRAS</t>
        </is>
      </c>
      <c r="J4037" s="9" t="n">
        <v>280</v>
      </c>
      <c r="K4037" s="14" t="n"/>
      <c r="L4037" s="14" t="n"/>
      <c r="M4037" s="14" t="n"/>
      <c r="N4037" s="14" t="n">
        <v>46219</v>
      </c>
      <c r="O4037" s="14" t="n">
        <v>280</v>
      </c>
      <c r="P4037" s="14" t="n"/>
      <c r="Q4037" s="14" t="n"/>
      <c r="R4037" s="14" t="n"/>
      <c r="S4037" s="14" t="n"/>
      <c r="T4037" s="14">
        <f>IF(OR($J4037="",$O4037=""),"",$O4037/$J4037)</f>
        <v/>
      </c>
      <c r="U4037" s="14" t="inlineStr">
        <is>
          <t>Concluído</t>
        </is>
      </c>
      <c r="V4037" s="14" t="n"/>
      <c r="W4037" s="14" t="n"/>
      <c r="X4037" s="14" t="n"/>
      <c r="Y4037" s="14" t="n"/>
      <c r="Z4037" s="14" t="n"/>
      <c r="AA4037" s="11" t="n"/>
      <c r="AB4037" s="14">
        <f>B4037&amp;"|"&amp;I4037</f>
        <v/>
      </c>
      <c r="AC4037">
        <f>IF($B4037="","","|"&amp;SUBSTITUTE(TRIM(SUBSTITUTE(SUBSTITUTE(SUBSTITUTE(SUBSTITUTE(SUBSTITUTE(SUBSTITUTE(SUBSTITUTE(SUBSTITUTE(SUBSTITUTE(SUBSTITUTE(SUBSTITUTE(SUBSTITUTE(SUBSTITUTE(SUBSTITUTE(TRIM($B4037&amp;""),CHAR(10)," "),CHAR(13)," "),"."," "),";"," "),","," "),"/"," "),"+"," "),"-"," "),"  "," "),"  "," "),"  "," "),"  "," "),"  "," "),"  "," "))," ","|")&amp;"|")</f>
        <v/>
      </c>
      <c r="AD4037">
        <f>TRIM($I4037&amp;"")</f>
        <v/>
      </c>
    </row>
    <row r="4038" ht="36" customHeight="1">
      <c r="A4038" s="9" t="n">
        <v>46220</v>
      </c>
      <c r="B4038" s="14" t="inlineStr">
        <is>
          <t>10266,10265</t>
        </is>
      </c>
      <c r="C4038" s="14" t="inlineStr">
        <is>
          <t>M/C 0727 (MARROM)</t>
        </is>
      </c>
      <c r="D4038" s="14" t="inlineStr">
        <is>
          <t>9 COLADEIRAS</t>
        </is>
      </c>
      <c r="E4038" s="14" t="n">
        <v>30080004</v>
      </c>
      <c r="F4038" s="14" t="inlineStr">
        <is>
          <t>(6)TRAV. MAIOR 1320X65 (135)X15 MDP-AMST.1,36X1,36</t>
        </is>
      </c>
      <c r="G4038" s="14" t="inlineStr">
        <is>
          <t>9 COLADEIRAS</t>
        </is>
      </c>
      <c r="H4038" s="14" t="inlineStr">
        <is>
          <t>9 COLADEIRAS</t>
        </is>
      </c>
      <c r="I4038" s="9" t="inlineStr">
        <is>
          <t>9 COLADEIRAS</t>
        </is>
      </c>
      <c r="J4038" s="9" t="n">
        <v>60</v>
      </c>
      <c r="K4038" s="14" t="n"/>
      <c r="L4038" s="14" t="n"/>
      <c r="M4038" s="14" t="n"/>
      <c r="N4038" s="14" t="n">
        <v>46219</v>
      </c>
      <c r="O4038" s="14" t="n">
        <v>60</v>
      </c>
      <c r="P4038" s="14" t="n"/>
      <c r="Q4038" s="14" t="n"/>
      <c r="R4038" s="14" t="n"/>
      <c r="S4038" s="14" t="n"/>
      <c r="T4038" s="14">
        <f>IF(OR($J4038="",$O4038=""),"",$O4038/$J4038)</f>
        <v/>
      </c>
      <c r="U4038" s="14" t="inlineStr">
        <is>
          <t>Concluído</t>
        </is>
      </c>
      <c r="V4038" s="14" t="n"/>
      <c r="W4038" s="14" t="n"/>
      <c r="X4038" s="14" t="n"/>
      <c r="Y4038" s="14" t="n"/>
      <c r="Z4038" s="14" t="n"/>
      <c r="AA4038" s="11" t="n"/>
      <c r="AB4038" s="14">
        <f>B4038&amp;"|"&amp;I4038</f>
        <v/>
      </c>
      <c r="AC4038">
        <f>IF($B4038="","","|"&amp;SUBSTITUTE(TRIM(SUBSTITUTE(SUBSTITUTE(SUBSTITUTE(SUBSTITUTE(SUBSTITUTE(SUBSTITUTE(SUBSTITUTE(SUBSTITUTE(SUBSTITUTE(SUBSTITUTE(SUBSTITUTE(SUBSTITUTE(SUBSTITUTE(SUBSTITUTE(TRIM($B4038&amp;""),CHAR(10)," "),CHAR(13)," "),"."," "),";"," "),","," "),"/"," "),"+"," "),"-"," "),"  "," "),"  "," "),"  "," "),"  "," "),"  "," "),"  "," "))," ","|")&amp;"|")</f>
        <v/>
      </c>
      <c r="AD4038">
        <f>TRIM($I4038&amp;"")</f>
        <v/>
      </c>
    </row>
    <row r="4039" ht="36" customHeight="1">
      <c r="A4039" s="9" t="n">
        <v>46220</v>
      </c>
      <c r="B4039" s="14" t="inlineStr">
        <is>
          <t>10266,10265</t>
        </is>
      </c>
      <c r="C4039" s="14" t="inlineStr">
        <is>
          <t>M/C 0727 (MARROM)</t>
        </is>
      </c>
      <c r="D4039" s="14" t="inlineStr">
        <is>
          <t>9 COLADEIRAS</t>
        </is>
      </c>
      <c r="E4039" s="14" t="n">
        <v>30080005</v>
      </c>
      <c r="F4039" s="14" t="inlineStr">
        <is>
          <t>(5) TRAV. MENOR1190X65X15 MDP-MESA AMST.1,36X1,36</t>
        </is>
      </c>
      <c r="G4039" s="14" t="inlineStr">
        <is>
          <t>9 COLADEIRAS</t>
        </is>
      </c>
      <c r="H4039" s="14" t="inlineStr">
        <is>
          <t>9 COLADEIRAS</t>
        </is>
      </c>
      <c r="I4039" s="9" t="inlineStr">
        <is>
          <t>9 COLADEIRAS</t>
        </is>
      </c>
      <c r="J4039" s="9" t="n">
        <v>60</v>
      </c>
      <c r="K4039" s="14" t="n"/>
      <c r="L4039" s="14" t="n"/>
      <c r="M4039" s="14" t="n"/>
      <c r="N4039" s="14" t="n">
        <v>46219</v>
      </c>
      <c r="O4039" s="14" t="n">
        <v>60</v>
      </c>
      <c r="P4039" s="14" t="n"/>
      <c r="Q4039" s="14" t="n"/>
      <c r="R4039" s="14" t="n"/>
      <c r="S4039" s="14" t="n"/>
      <c r="T4039" s="14">
        <f>IF(OR($J4039="",$O4039=""),"",$O4039/$J4039)</f>
        <v/>
      </c>
      <c r="U4039" s="14" t="inlineStr">
        <is>
          <t>Concluído</t>
        </is>
      </c>
      <c r="V4039" s="14" t="n"/>
      <c r="W4039" s="14" t="n"/>
      <c r="X4039" s="14" t="n"/>
      <c r="Y4039" s="14" t="n"/>
      <c r="Z4039" s="14" t="n"/>
      <c r="AA4039" s="11" t="n"/>
      <c r="AB4039" s="14">
        <f>B4039&amp;"|"&amp;I4039</f>
        <v/>
      </c>
      <c r="AC4039">
        <f>IF($B4039="","","|"&amp;SUBSTITUTE(TRIM(SUBSTITUTE(SUBSTITUTE(SUBSTITUTE(SUBSTITUTE(SUBSTITUTE(SUBSTITUTE(SUBSTITUTE(SUBSTITUTE(SUBSTITUTE(SUBSTITUTE(SUBSTITUTE(SUBSTITUTE(SUBSTITUTE(SUBSTITUTE(TRIM($B4039&amp;""),CHAR(10)," "),CHAR(13)," "),"."," "),";"," "),","," "),"/"," "),"+"," "),"-"," "),"  "," "),"  "," "),"  "," "),"  "," "),"  "," "),"  "," "))," ","|")&amp;"|")</f>
        <v/>
      </c>
      <c r="AD4039">
        <f>TRIM($I4039&amp;"")</f>
        <v/>
      </c>
    </row>
    <row r="4040" ht="36" customHeight="1">
      <c r="A4040" s="9" t="n">
        <v>46220</v>
      </c>
      <c r="B4040" s="14" t="inlineStr">
        <is>
          <t>10266,10265</t>
        </is>
      </c>
      <c r="C4040" s="14" t="inlineStr">
        <is>
          <t>M/C 0727 (MARROM)</t>
        </is>
      </c>
      <c r="D4040" s="14" t="inlineStr">
        <is>
          <t>9 COLADEIRAS</t>
        </is>
      </c>
      <c r="E4040" s="14" t="n">
        <v>20019005</v>
      </c>
      <c r="F4040" s="14" t="inlineStr">
        <is>
          <t>RIPA 751X70X12 MDF - MESA SANTIAGO</t>
        </is>
      </c>
      <c r="G4040" s="14" t="inlineStr">
        <is>
          <t>9 COLADEIRAS</t>
        </is>
      </c>
      <c r="H4040" s="14" t="inlineStr">
        <is>
          <t>9 COLADEIRAS</t>
        </is>
      </c>
      <c r="I4040" s="9" t="inlineStr">
        <is>
          <t>9 COLADEIRAS</t>
        </is>
      </c>
      <c r="J4040" s="9" t="n">
        <v>360</v>
      </c>
      <c r="K4040" s="14" t="n"/>
      <c r="L4040" s="14" t="n"/>
      <c r="M4040" s="14" t="n"/>
      <c r="N4040" s="14" t="n">
        <v>46219</v>
      </c>
      <c r="O4040" s="14" t="n">
        <v>360</v>
      </c>
      <c r="P4040" s="14" t="n"/>
      <c r="Q4040" s="14" t="n"/>
      <c r="R4040" s="14" t="n"/>
      <c r="S4040" s="14" t="n"/>
      <c r="T4040" s="14">
        <f>IF(OR($J4040="",$O4040=""),"",$O4040/$J4040)</f>
        <v/>
      </c>
      <c r="U4040" s="14" t="inlineStr">
        <is>
          <t>Concluído</t>
        </is>
      </c>
      <c r="V4040" s="14" t="n"/>
      <c r="W4040" s="14" t="n"/>
      <c r="X4040" s="14" t="n"/>
      <c r="Y4040" s="14" t="n"/>
      <c r="Z4040" s="14" t="n"/>
      <c r="AA4040" s="11" t="n"/>
      <c r="AB4040" s="14">
        <f>B4040&amp;"|"&amp;I4040</f>
        <v/>
      </c>
      <c r="AC4040">
        <f>IF($B4040="","","|"&amp;SUBSTITUTE(TRIM(SUBSTITUTE(SUBSTITUTE(SUBSTITUTE(SUBSTITUTE(SUBSTITUTE(SUBSTITUTE(SUBSTITUTE(SUBSTITUTE(SUBSTITUTE(SUBSTITUTE(SUBSTITUTE(SUBSTITUTE(SUBSTITUTE(SUBSTITUTE(TRIM($B4040&amp;""),CHAR(10)," "),CHAR(13)," "),"."," "),";"," "),","," "),"/"," "),"+"," "),"-"," "),"  "," "),"  "," "),"  "," "),"  "," "),"  "," "),"  "," "))," ","|")&amp;"|")</f>
        <v/>
      </c>
      <c r="AD4040">
        <f>TRIM($I4040&amp;"")</f>
        <v/>
      </c>
    </row>
    <row r="4041" ht="36" customHeight="1">
      <c r="A4041" s="9" t="n">
        <v>46220</v>
      </c>
      <c r="B4041" s="14" t="inlineStr">
        <is>
          <t>10266,10265</t>
        </is>
      </c>
      <c r="C4041" s="14" t="inlineStr">
        <is>
          <t>M/C 0727 (MARROM)</t>
        </is>
      </c>
      <c r="D4041" s="14" t="inlineStr">
        <is>
          <t>9 COLADEIRAS</t>
        </is>
      </c>
      <c r="E4041" s="14" t="n">
        <v>20019603</v>
      </c>
      <c r="F4041" s="14" t="inlineStr">
        <is>
          <t>(3) BASE 572X572X12 MDF - MESA SANTIAGO 1,36</t>
        </is>
      </c>
      <c r="G4041" s="14" t="inlineStr">
        <is>
          <t>9 COLADEIRAS</t>
        </is>
      </c>
      <c r="H4041" s="14" t="inlineStr">
        <is>
          <t>9 COLADEIRAS</t>
        </is>
      </c>
      <c r="I4041" s="9" t="inlineStr">
        <is>
          <t>9 COLADEIRAS</t>
        </is>
      </c>
      <c r="J4041" s="9" t="n">
        <v>30</v>
      </c>
      <c r="K4041" s="14" t="n"/>
      <c r="L4041" s="14" t="n"/>
      <c r="M4041" s="14" t="n"/>
      <c r="N4041" s="14" t="n">
        <v>46219</v>
      </c>
      <c r="O4041" s="14" t="n">
        <v>30</v>
      </c>
      <c r="P4041" s="14" t="n"/>
      <c r="Q4041" s="14" t="n"/>
      <c r="R4041" s="14" t="n"/>
      <c r="S4041" s="14" t="n"/>
      <c r="T4041" s="14">
        <f>IF(OR($J4041="",$O4041=""),"",$O4041/$J4041)</f>
        <v/>
      </c>
      <c r="U4041" s="14" t="inlineStr">
        <is>
          <t>Concluído</t>
        </is>
      </c>
      <c r="V4041" s="14" t="n"/>
      <c r="W4041" s="14" t="n"/>
      <c r="X4041" s="14" t="n"/>
      <c r="Y4041" s="14" t="n"/>
      <c r="Z4041" s="14" t="n"/>
      <c r="AA4041" s="11" t="n"/>
      <c r="AB4041" s="14">
        <f>B4041&amp;"|"&amp;I4041</f>
        <v/>
      </c>
      <c r="AC4041">
        <f>IF($B4041="","","|"&amp;SUBSTITUTE(TRIM(SUBSTITUTE(SUBSTITUTE(SUBSTITUTE(SUBSTITUTE(SUBSTITUTE(SUBSTITUTE(SUBSTITUTE(SUBSTITUTE(SUBSTITUTE(SUBSTITUTE(SUBSTITUTE(SUBSTITUTE(SUBSTITUTE(SUBSTITUTE(TRIM($B4041&amp;""),CHAR(10)," "),CHAR(13)," "),"."," "),";"," "),","," "),"/"," "),"+"," "),"-"," "),"  "," "),"  "," "),"  "," "),"  "," "),"  "," "),"  "," "))," ","|")&amp;"|")</f>
        <v/>
      </c>
      <c r="AD4041">
        <f>TRIM($I4041&amp;"")</f>
        <v/>
      </c>
    </row>
    <row r="4042" ht="36" customHeight="1">
      <c r="A4042" s="9" t="n">
        <v>46220</v>
      </c>
      <c r="B4042" s="14" t="inlineStr">
        <is>
          <t>10266,10265</t>
        </is>
      </c>
      <c r="C4042" s="14" t="inlineStr">
        <is>
          <t>M/C 0727 (MARROM)</t>
        </is>
      </c>
      <c r="D4042" s="14" t="inlineStr">
        <is>
          <t>9 COLADEIRAS</t>
        </is>
      </c>
      <c r="E4042" s="14" t="n">
        <v>20019606</v>
      </c>
      <c r="F4042" s="14" t="inlineStr">
        <is>
          <t>(1-6) LATERAL RIPADA - MESA SANTIAGO 1,36</t>
        </is>
      </c>
      <c r="G4042" s="14" t="inlineStr">
        <is>
          <t>9 COLADEIRAS</t>
        </is>
      </c>
      <c r="H4042" s="14" t="inlineStr">
        <is>
          <t>9 COLADEIRAS</t>
        </is>
      </c>
      <c r="I4042" s="9" t="inlineStr">
        <is>
          <t>9 COLADEIRAS</t>
        </is>
      </c>
      <c r="J4042" s="9" t="n">
        <v>60</v>
      </c>
      <c r="K4042" s="14" t="n"/>
      <c r="L4042" s="14" t="n"/>
      <c r="M4042" s="14" t="n"/>
      <c r="N4042" s="14" t="n">
        <v>46219</v>
      </c>
      <c r="O4042" s="14" t="n">
        <v>60</v>
      </c>
      <c r="P4042" s="14" t="n"/>
      <c r="Q4042" s="14" t="n"/>
      <c r="R4042" s="14" t="n"/>
      <c r="S4042" s="14" t="n"/>
      <c r="T4042" s="14">
        <f>IF(OR($J4042="",$O4042=""),"",$O4042/$J4042)</f>
        <v/>
      </c>
      <c r="U4042" s="14" t="inlineStr">
        <is>
          <t>Concluído</t>
        </is>
      </c>
      <c r="V4042" s="14" t="n"/>
      <c r="W4042" s="14" t="n"/>
      <c r="X4042" s="14" t="n"/>
      <c r="Y4042" s="14" t="n"/>
      <c r="Z4042" s="14" t="n"/>
      <c r="AA4042" s="11" t="n"/>
      <c r="AB4042" s="14">
        <f>B4042&amp;"|"&amp;I4042</f>
        <v/>
      </c>
      <c r="AC4042">
        <f>IF($B4042="","","|"&amp;SUBSTITUTE(TRIM(SUBSTITUTE(SUBSTITUTE(SUBSTITUTE(SUBSTITUTE(SUBSTITUTE(SUBSTITUTE(SUBSTITUTE(SUBSTITUTE(SUBSTITUTE(SUBSTITUTE(SUBSTITUTE(SUBSTITUTE(SUBSTITUTE(SUBSTITUTE(TRIM($B4042&amp;""),CHAR(10)," "),CHAR(13)," "),"."," "),";"," "),","," "),"/"," "),"+"," "),"-"," "),"  "," "),"  "," "),"  "," "),"  "," "),"  "," "),"  "," "))," ","|")&amp;"|")</f>
        <v/>
      </c>
      <c r="AD4042">
        <f>TRIM($I4042&amp;"")</f>
        <v/>
      </c>
    </row>
    <row r="4043" ht="36" customHeight="1">
      <c r="A4043" s="9" t="n">
        <v>46220</v>
      </c>
      <c r="B4043" s="14" t="inlineStr">
        <is>
          <t>10266,10265</t>
        </is>
      </c>
      <c r="C4043" s="14" t="inlineStr">
        <is>
          <t>M/C 0727 (MARROM)</t>
        </is>
      </c>
      <c r="D4043" s="14" t="inlineStr">
        <is>
          <t>9 COLADEIRAS</t>
        </is>
      </c>
      <c r="E4043" s="14" t="n">
        <v>20013102</v>
      </c>
      <c r="F4043" s="14" t="inlineStr">
        <is>
          <t>(10)PE MAIOR 760X100 (170) X15 MDF-MIAMI 1,37X0,80</t>
        </is>
      </c>
      <c r="G4043" s="14" t="inlineStr">
        <is>
          <t>9 COLADEIRAS</t>
        </is>
      </c>
      <c r="H4043" s="14" t="inlineStr">
        <is>
          <t>9 COLADEIRAS</t>
        </is>
      </c>
      <c r="I4043" s="9" t="inlineStr">
        <is>
          <t>9 COLADEIRAS</t>
        </is>
      </c>
      <c r="J4043" s="9" t="n">
        <v>840</v>
      </c>
      <c r="K4043" s="14" t="n"/>
      <c r="L4043" s="14" t="n"/>
      <c r="M4043" s="14" t="n"/>
      <c r="N4043" s="14" t="n"/>
      <c r="O4043" s="14" t="n"/>
      <c r="P4043" s="14" t="n"/>
      <c r="Q4043" s="14" t="n"/>
      <c r="R4043" s="14" t="n"/>
      <c r="S4043" s="14" t="n"/>
      <c r="T4043" s="14" t="n"/>
      <c r="U4043" s="14" t="n"/>
      <c r="V4043" s="14" t="n"/>
      <c r="W4043" s="14" t="n"/>
      <c r="X4043" s="14" t="n"/>
      <c r="Y4043" s="14" t="n"/>
      <c r="Z4043" s="14" t="n"/>
      <c r="AA4043" s="11" t="n"/>
      <c r="AB4043" s="14">
        <f>B4043&amp;"|"&amp;I4043</f>
        <v/>
      </c>
      <c r="AC4043">
        <f>IF($B4043="","","|"&amp;SUBSTITUTE(TRIM(SUBSTITUTE(SUBSTITUTE(SUBSTITUTE(SUBSTITUTE(SUBSTITUTE(SUBSTITUTE(SUBSTITUTE(SUBSTITUTE(SUBSTITUTE(SUBSTITUTE(SUBSTITUTE(SUBSTITUTE(SUBSTITUTE(SUBSTITUTE(TRIM($B4043&amp;""),CHAR(10)," "),CHAR(13)," "),"."," "),";"," "),","," "),"/"," "),"+"," "),"-"," "),"  "," "),"  "," "),"  "," "),"  "," "),"  "," "),"  "," "))," ","|")&amp;"|")</f>
        <v/>
      </c>
      <c r="AD4043">
        <f>TRIM($I4043&amp;"")</f>
        <v/>
      </c>
    </row>
    <row r="4044" ht="36" customHeight="1">
      <c r="A4044" s="9" t="n">
        <v>46220</v>
      </c>
      <c r="B4044" s="14" t="inlineStr">
        <is>
          <t>10266,10265</t>
        </is>
      </c>
      <c r="C4044" s="14" t="inlineStr">
        <is>
          <t>M/C 0727 (MARROM)</t>
        </is>
      </c>
      <c r="D4044" s="14" t="inlineStr">
        <is>
          <t>9 COLADEIRAS</t>
        </is>
      </c>
      <c r="E4044" s="14" t="n">
        <v>20013103</v>
      </c>
      <c r="F4044" s="14" t="inlineStr">
        <is>
          <t>(4) PE MENOR 760X85 (135) X15 MDF-MIAMI 1,37X0,80</t>
        </is>
      </c>
      <c r="G4044" s="14" t="inlineStr">
        <is>
          <t>9 COLADEIRAS</t>
        </is>
      </c>
      <c r="H4044" s="14" t="inlineStr">
        <is>
          <t>9 COLADEIRAS</t>
        </is>
      </c>
      <c r="I4044" s="9" t="inlineStr">
        <is>
          <t>9 COLADEIRAS</t>
        </is>
      </c>
      <c r="J4044" s="9" t="n">
        <v>840</v>
      </c>
      <c r="K4044" s="14" t="n"/>
      <c r="L4044" s="14" t="n"/>
      <c r="M4044" s="14" t="n"/>
      <c r="N4044" s="14" t="n"/>
      <c r="O4044" s="14" t="n"/>
      <c r="P4044" s="14" t="n"/>
      <c r="Q4044" s="14" t="n"/>
      <c r="R4044" s="14" t="n"/>
      <c r="S4044" s="14" t="n"/>
      <c r="T4044" s="14" t="n"/>
      <c r="U4044" s="14" t="n"/>
      <c r="V4044" s="14" t="n"/>
      <c r="W4044" s="14" t="n"/>
      <c r="X4044" s="14" t="n"/>
      <c r="Y4044" s="14" t="n"/>
      <c r="Z4044" s="14" t="n"/>
      <c r="AA4044" s="11" t="n"/>
      <c r="AB4044" s="14">
        <f>B4044&amp;"|"&amp;I4044</f>
        <v/>
      </c>
      <c r="AC4044">
        <f>IF($B4044="","","|"&amp;SUBSTITUTE(TRIM(SUBSTITUTE(SUBSTITUTE(SUBSTITUTE(SUBSTITUTE(SUBSTITUTE(SUBSTITUTE(SUBSTITUTE(SUBSTITUTE(SUBSTITUTE(SUBSTITUTE(SUBSTITUTE(SUBSTITUTE(SUBSTITUTE(SUBSTITUTE(TRIM($B4044&amp;""),CHAR(10)," "),CHAR(13)," "),"."," "),";"," "),","," "),"/"," "),"+"," "),"-"," "),"  "," "),"  "," "),"  "," "),"  "," "),"  "," "),"  "," "))," ","|")&amp;"|")</f>
        <v/>
      </c>
      <c r="AD4044">
        <f>TRIM($I4044&amp;"")</f>
        <v/>
      </c>
    </row>
    <row r="4045" ht="36" customHeight="1">
      <c r="A4045" s="9" t="n">
        <v>46220</v>
      </c>
      <c r="B4045" s="14" t="inlineStr">
        <is>
          <t>10266,10265</t>
        </is>
      </c>
      <c r="C4045" s="14" t="inlineStr">
        <is>
          <t>M/C 0727 (MARROM)</t>
        </is>
      </c>
      <c r="D4045" s="14" t="inlineStr">
        <is>
          <t>9 COLADEIRAS</t>
        </is>
      </c>
      <c r="E4045" s="14" t="n">
        <v>20020001</v>
      </c>
      <c r="F4045" s="14" t="inlineStr">
        <is>
          <t>(1) LATERAL 1180X92X15 MDF - BASE DUBAI</t>
        </is>
      </c>
      <c r="G4045" s="14" t="inlineStr">
        <is>
          <t>9 COLADEIRAS</t>
        </is>
      </c>
      <c r="H4045" s="14" t="inlineStr">
        <is>
          <t>9 COLADEIRAS</t>
        </is>
      </c>
      <c r="I4045" s="9" t="inlineStr">
        <is>
          <t>9 COLADEIRAS</t>
        </is>
      </c>
      <c r="J4045" s="9" t="n">
        <v>8</v>
      </c>
      <c r="K4045" s="14" t="n"/>
      <c r="L4045" s="14" t="n"/>
      <c r="M4045" s="14" t="n"/>
      <c r="N4045" s="14" t="n">
        <v>46219</v>
      </c>
      <c r="O4045" s="14" t="n">
        <v>8</v>
      </c>
      <c r="P4045" s="14" t="n"/>
      <c r="Q4045" s="14" t="n"/>
      <c r="R4045" s="14" t="n"/>
      <c r="S4045" s="14" t="n"/>
      <c r="T4045" s="14">
        <f>IF(OR($J4045="",$O4045=""),"",$O4045/$J4045)</f>
        <v/>
      </c>
      <c r="U4045" s="14" t="inlineStr">
        <is>
          <t>Concluído</t>
        </is>
      </c>
      <c r="V4045" s="14" t="n"/>
      <c r="W4045" s="14" t="n"/>
      <c r="X4045" s="14" t="n"/>
      <c r="Y4045" s="14" t="n"/>
      <c r="Z4045" s="14" t="n"/>
      <c r="AA4045" s="11" t="n"/>
      <c r="AB4045" s="14">
        <f>B4045&amp;"|"&amp;I4045</f>
        <v/>
      </c>
      <c r="AC4045">
        <f>IF($B4045="","","|"&amp;SUBSTITUTE(TRIM(SUBSTITUTE(SUBSTITUTE(SUBSTITUTE(SUBSTITUTE(SUBSTITUTE(SUBSTITUTE(SUBSTITUTE(SUBSTITUTE(SUBSTITUTE(SUBSTITUTE(SUBSTITUTE(SUBSTITUTE(SUBSTITUTE(SUBSTITUTE(TRIM($B4045&amp;""),CHAR(10)," "),CHAR(13)," "),"."," "),";"," "),","," "),"/"," "),"+"," "),"-"," "),"  "," "),"  "," "),"  "," "),"  "," "),"  "," "),"  "," "))," ","|")&amp;"|")</f>
        <v/>
      </c>
      <c r="AD4045">
        <f>TRIM($I4045&amp;"")</f>
        <v/>
      </c>
    </row>
    <row r="4046" ht="36" customHeight="1">
      <c r="A4046" s="9" t="n">
        <v>46220</v>
      </c>
      <c r="B4046" s="14" t="inlineStr">
        <is>
          <t>10266,10265</t>
        </is>
      </c>
      <c r="C4046" s="14" t="inlineStr">
        <is>
          <t>M/C 0727 (MARROM)</t>
        </is>
      </c>
      <c r="D4046" s="14" t="inlineStr">
        <is>
          <t>9 COLADEIRAS</t>
        </is>
      </c>
      <c r="E4046" s="14" t="n">
        <v>20052001</v>
      </c>
      <c r="F4046" s="14" t="inlineStr">
        <is>
          <t>(2-4) TRAVESSA 742X122X25 MDF - MESA ATHENAS</t>
        </is>
      </c>
      <c r="G4046" s="14" t="inlineStr">
        <is>
          <t>9 COLADEIRAS</t>
        </is>
      </c>
      <c r="H4046" s="14" t="inlineStr">
        <is>
          <t>9 COLADEIRAS</t>
        </is>
      </c>
      <c r="I4046" s="9" t="inlineStr">
        <is>
          <t>9 COLADEIRAS</t>
        </is>
      </c>
      <c r="J4046" s="9" t="n">
        <v>120</v>
      </c>
      <c r="K4046" s="14" t="n"/>
      <c r="L4046" s="14" t="n"/>
      <c r="M4046" s="14" t="n"/>
      <c r="N4046" s="14" t="n">
        <v>46219</v>
      </c>
      <c r="O4046" s="14" t="n">
        <v>120</v>
      </c>
      <c r="P4046" s="14" t="n"/>
      <c r="Q4046" s="14" t="n"/>
      <c r="R4046" s="14" t="n"/>
      <c r="S4046" s="14" t="n"/>
      <c r="T4046" s="14">
        <f>IF(OR($J4046="",$O4046=""),"",$O4046/$J4046)</f>
        <v/>
      </c>
      <c r="U4046" s="14" t="inlineStr">
        <is>
          <t>Concluído</t>
        </is>
      </c>
      <c r="V4046" s="14" t="n"/>
      <c r="W4046" s="14" t="n"/>
      <c r="X4046" s="14" t="n"/>
      <c r="Y4046" s="14" t="n"/>
      <c r="Z4046" s="14" t="n"/>
      <c r="AA4046" s="11" t="n"/>
      <c r="AB4046" s="14">
        <f>B4046&amp;"|"&amp;I4046</f>
        <v/>
      </c>
      <c r="AC4046">
        <f>IF($B4046="","","|"&amp;SUBSTITUTE(TRIM(SUBSTITUTE(SUBSTITUTE(SUBSTITUTE(SUBSTITUTE(SUBSTITUTE(SUBSTITUTE(SUBSTITUTE(SUBSTITUTE(SUBSTITUTE(SUBSTITUTE(SUBSTITUTE(SUBSTITUTE(SUBSTITUTE(SUBSTITUTE(TRIM($B4046&amp;""),CHAR(10)," "),CHAR(13)," "),"."," "),";"," "),","," "),"/"," "),"+"," "),"-"," "),"  "," "),"  "," "),"  "," "),"  "," "),"  "," "),"  "," "))," ","|")&amp;"|")</f>
        <v/>
      </c>
      <c r="AD4046">
        <f>TRIM($I4046&amp;"")</f>
        <v/>
      </c>
    </row>
    <row r="4047" ht="36" customHeight="1">
      <c r="A4047" s="9" t="n">
        <v>46220</v>
      </c>
      <c r="B4047" s="14" t="inlineStr">
        <is>
          <t>10266,10265</t>
        </is>
      </c>
      <c r="C4047" s="14" t="inlineStr">
        <is>
          <t>M/C 0727 (MARROM)</t>
        </is>
      </c>
      <c r="D4047" s="14" t="inlineStr">
        <is>
          <t>9 COLADEIRAS</t>
        </is>
      </c>
      <c r="E4047" s="14" t="n">
        <v>20052002</v>
      </c>
      <c r="F4047" s="14" t="inlineStr">
        <is>
          <t>(5) BASE MAIOR 542X124X25 MDF - MESA ATHENAS</t>
        </is>
      </c>
      <c r="G4047" s="14" t="inlineStr">
        <is>
          <t>9 COLADEIRAS</t>
        </is>
      </c>
      <c r="H4047" s="14" t="inlineStr">
        <is>
          <t>9 COLADEIRAS</t>
        </is>
      </c>
      <c r="I4047" s="9" t="inlineStr">
        <is>
          <t>9 COLADEIRAS</t>
        </is>
      </c>
      <c r="J4047" s="9" t="n">
        <v>30</v>
      </c>
      <c r="K4047" s="14" t="n"/>
      <c r="L4047" s="14" t="n"/>
      <c r="M4047" s="14" t="n"/>
      <c r="N4047" s="14" t="n">
        <v>46219</v>
      </c>
      <c r="O4047" s="14" t="n">
        <v>30</v>
      </c>
      <c r="P4047" s="14" t="n"/>
      <c r="Q4047" s="14" t="n"/>
      <c r="R4047" s="14" t="n"/>
      <c r="S4047" s="14" t="n"/>
      <c r="T4047" s="14">
        <f>IF(OR($J4047="",$O4047=""),"",$O4047/$J4047)</f>
        <v/>
      </c>
      <c r="U4047" s="14" t="inlineStr">
        <is>
          <t>Concluído</t>
        </is>
      </c>
      <c r="V4047" s="14" t="n"/>
      <c r="W4047" s="14" t="n"/>
      <c r="X4047" s="14" t="n"/>
      <c r="Y4047" s="14" t="n"/>
      <c r="Z4047" s="14" t="n"/>
      <c r="AA4047" s="11" t="n"/>
      <c r="AB4047" s="14">
        <f>B4047&amp;"|"&amp;I4047</f>
        <v/>
      </c>
      <c r="AC4047">
        <f>IF($B4047="","","|"&amp;SUBSTITUTE(TRIM(SUBSTITUTE(SUBSTITUTE(SUBSTITUTE(SUBSTITUTE(SUBSTITUTE(SUBSTITUTE(SUBSTITUTE(SUBSTITUTE(SUBSTITUTE(SUBSTITUTE(SUBSTITUTE(SUBSTITUTE(SUBSTITUTE(SUBSTITUTE(TRIM($B4047&amp;""),CHAR(10)," "),CHAR(13)," "),"."," "),";"," "),","," "),"/"," "),"+"," "),"-"," "),"  "," "),"  "," "),"  "," "),"  "," "),"  "," "),"  "," "))," ","|")&amp;"|")</f>
        <v/>
      </c>
      <c r="AD4047">
        <f>TRIM($I4047&amp;"")</f>
        <v/>
      </c>
    </row>
    <row r="4048" ht="36" customHeight="1">
      <c r="A4048" s="9" t="n">
        <v>46220</v>
      </c>
      <c r="B4048" s="14" t="inlineStr">
        <is>
          <t>10266,10265</t>
        </is>
      </c>
      <c r="C4048" s="14" t="inlineStr">
        <is>
          <t>M/C 0727 (MARROM)</t>
        </is>
      </c>
      <c r="D4048" s="14" t="inlineStr">
        <is>
          <t>9 COLADEIRAS</t>
        </is>
      </c>
      <c r="E4048" s="14" t="n">
        <v>20052003</v>
      </c>
      <c r="F4048" s="14" t="inlineStr">
        <is>
          <t>(6)BASE MENOR 386 (189)X124X25 MDF - MESA ATHENAS</t>
        </is>
      </c>
      <c r="G4048" s="14" t="inlineStr">
        <is>
          <t>9 COLADEIRAS</t>
        </is>
      </c>
      <c r="H4048" s="14" t="inlineStr">
        <is>
          <t>9 COLADEIRAS</t>
        </is>
      </c>
      <c r="I4048" s="9" t="inlineStr">
        <is>
          <t>9 COLADEIRAS</t>
        </is>
      </c>
      <c r="J4048" s="9" t="n">
        <v>60</v>
      </c>
      <c r="K4048" s="14" t="n"/>
      <c r="L4048" s="14" t="n"/>
      <c r="M4048" s="14" t="n"/>
      <c r="N4048" s="14" t="n">
        <v>46219</v>
      </c>
      <c r="O4048" s="14" t="n">
        <v>60</v>
      </c>
      <c r="P4048" s="14" t="n"/>
      <c r="Q4048" s="14" t="n"/>
      <c r="R4048" s="14" t="n"/>
      <c r="S4048" s="14" t="n"/>
      <c r="T4048" s="14">
        <f>IF(OR($J4048="",$O4048=""),"",$O4048/$J4048)</f>
        <v/>
      </c>
      <c r="U4048" s="14" t="inlineStr">
        <is>
          <t>Concluído</t>
        </is>
      </c>
      <c r="V4048" s="14" t="n"/>
      <c r="W4048" s="14" t="n"/>
      <c r="X4048" s="14" t="n"/>
      <c r="Y4048" s="14" t="n"/>
      <c r="Z4048" s="14" t="n"/>
      <c r="AA4048" s="11" t="n"/>
      <c r="AB4048" s="14">
        <f>B4048&amp;"|"&amp;I4048</f>
        <v/>
      </c>
      <c r="AC4048">
        <f>IF($B4048="","","|"&amp;SUBSTITUTE(TRIM(SUBSTITUTE(SUBSTITUTE(SUBSTITUTE(SUBSTITUTE(SUBSTITUTE(SUBSTITUTE(SUBSTITUTE(SUBSTITUTE(SUBSTITUTE(SUBSTITUTE(SUBSTITUTE(SUBSTITUTE(SUBSTITUTE(SUBSTITUTE(TRIM($B4048&amp;""),CHAR(10)," "),CHAR(13)," "),"."," "),";"," "),","," "),"/"," "),"+"," "),"-"," "),"  "," "),"  "," "),"  "," "),"  "," "),"  "," "),"  "," "))," ","|")&amp;"|")</f>
        <v/>
      </c>
      <c r="AD4048">
        <f>TRIM($I4048&amp;"")</f>
        <v/>
      </c>
    </row>
    <row r="4049" ht="36" customHeight="1">
      <c r="A4049" s="9" t="n">
        <v>46220</v>
      </c>
      <c r="B4049" s="14" t="inlineStr">
        <is>
          <t>10266,10265</t>
        </is>
      </c>
      <c r="C4049" s="14" t="inlineStr">
        <is>
          <t>M/C 0727 (MARROM)</t>
        </is>
      </c>
      <c r="D4049" s="14" t="inlineStr">
        <is>
          <t>9 COLADEIRAS</t>
        </is>
      </c>
      <c r="E4049" s="14" t="n">
        <v>30001202</v>
      </c>
      <c r="F4049" s="14" t="inlineStr">
        <is>
          <t>PÉ FRONTAL 441X65(911)X25 MDF (16PÇS) - CAD PÉ INT</t>
        </is>
      </c>
      <c r="G4049" s="14" t="inlineStr">
        <is>
          <t>9 COLADEIRAS</t>
        </is>
      </c>
      <c r="H4049" s="14" t="inlineStr">
        <is>
          <t>9 COLADEIRAS</t>
        </is>
      </c>
      <c r="I4049" s="9" t="inlineStr">
        <is>
          <t>9 COLADEIRAS</t>
        </is>
      </c>
      <c r="J4049" s="9" t="n">
        <v>340</v>
      </c>
      <c r="K4049" s="14" t="n"/>
      <c r="L4049" s="14" t="n"/>
      <c r="M4049" s="14" t="n"/>
      <c r="N4049" s="14" t="n">
        <v>46219</v>
      </c>
      <c r="O4049" s="14" t="n">
        <v>340</v>
      </c>
      <c r="P4049" s="14" t="n"/>
      <c r="Q4049" s="14" t="n"/>
      <c r="R4049" s="14" t="n"/>
      <c r="S4049" s="14" t="n"/>
      <c r="T4049" s="14">
        <f>IF(OR($J4049="",$O4049=""),"",$O4049/$J4049)</f>
        <v/>
      </c>
      <c r="U4049" s="14" t="inlineStr">
        <is>
          <t>Concluído</t>
        </is>
      </c>
      <c r="V4049" s="14" t="n"/>
      <c r="W4049" s="14" t="n"/>
      <c r="X4049" s="14" t="n"/>
      <c r="Y4049" s="14" t="n"/>
      <c r="Z4049" s="14" t="n"/>
      <c r="AA4049" s="11" t="n"/>
      <c r="AB4049" s="14">
        <f>B4049&amp;"|"&amp;I4049</f>
        <v/>
      </c>
      <c r="AC4049">
        <f>IF($B4049="","","|"&amp;SUBSTITUTE(TRIM(SUBSTITUTE(SUBSTITUTE(SUBSTITUTE(SUBSTITUTE(SUBSTITUTE(SUBSTITUTE(SUBSTITUTE(SUBSTITUTE(SUBSTITUTE(SUBSTITUTE(SUBSTITUTE(SUBSTITUTE(SUBSTITUTE(SUBSTITUTE(TRIM($B4049&amp;""),CHAR(10)," "),CHAR(13)," "),"."," "),";"," "),","," "),"/"," "),"+"," "),"-"," "),"  "," "),"  "," "),"  "," "),"  "," "),"  "," "),"  "," "))," ","|")&amp;"|")</f>
        <v/>
      </c>
      <c r="AD4049">
        <f>TRIM($I4049&amp;"")</f>
        <v/>
      </c>
    </row>
    <row r="4050" ht="36" customHeight="1">
      <c r="A4050" s="9" t="n">
        <v>46220</v>
      </c>
      <c r="B4050" s="14" t="inlineStr">
        <is>
          <t>10266,10265</t>
        </is>
      </c>
      <c r="C4050" s="14" t="inlineStr">
        <is>
          <t>M/C 0727 (MARROM)</t>
        </is>
      </c>
      <c r="D4050" s="14" t="inlineStr">
        <is>
          <t>9 COLADEIRAS</t>
        </is>
      </c>
      <c r="E4050" s="14" t="n">
        <v>30006110</v>
      </c>
      <c r="F4050" s="14" t="inlineStr">
        <is>
          <t>PE FRONTAL 430X(108)51X25 MDF (DIR) SANTIAGO NEW</t>
        </is>
      </c>
      <c r="G4050" s="14" t="inlineStr">
        <is>
          <t>9 COLADEIRAS</t>
        </is>
      </c>
      <c r="H4050" s="14" t="inlineStr">
        <is>
          <t>9 COLADEIRAS</t>
        </is>
      </c>
      <c r="I4050" s="9" t="inlineStr">
        <is>
          <t>9 COLADEIRAS</t>
        </is>
      </c>
      <c r="J4050" s="9" t="n">
        <v>120</v>
      </c>
      <c r="K4050" s="14" t="n"/>
      <c r="L4050" s="14" t="n"/>
      <c r="M4050" s="14" t="n"/>
      <c r="N4050" s="14" t="n">
        <v>46219</v>
      </c>
      <c r="O4050" s="14" t="n">
        <v>120</v>
      </c>
      <c r="P4050" s="14" t="n"/>
      <c r="Q4050" s="14" t="n"/>
      <c r="R4050" s="14" t="n"/>
      <c r="S4050" s="14" t="n"/>
      <c r="T4050" s="14">
        <f>IF(OR($J4050="",$O4050=""),"",$O4050/$J4050)</f>
        <v/>
      </c>
      <c r="U4050" s="14" t="inlineStr">
        <is>
          <t>Concluído</t>
        </is>
      </c>
      <c r="V4050" s="14" t="n"/>
      <c r="W4050" s="14" t="n"/>
      <c r="X4050" s="14" t="n"/>
      <c r="Y4050" s="14" t="n"/>
      <c r="Z4050" s="14" t="n"/>
      <c r="AA4050" s="11" t="n"/>
      <c r="AB4050" s="14">
        <f>B4050&amp;"|"&amp;I4050</f>
        <v/>
      </c>
      <c r="AC4050">
        <f>IF($B4050="","","|"&amp;SUBSTITUTE(TRIM(SUBSTITUTE(SUBSTITUTE(SUBSTITUTE(SUBSTITUTE(SUBSTITUTE(SUBSTITUTE(SUBSTITUTE(SUBSTITUTE(SUBSTITUTE(SUBSTITUTE(SUBSTITUTE(SUBSTITUTE(SUBSTITUTE(SUBSTITUTE(TRIM($B4050&amp;""),CHAR(10)," "),CHAR(13)," "),"."," "),";"," "),","," "),"/"," "),"+"," "),"-"," "),"  "," "),"  "," "),"  "," "),"  "," "),"  "," "),"  "," "))," ","|")&amp;"|")</f>
        <v/>
      </c>
      <c r="AD4050">
        <f>TRIM($I4050&amp;"")</f>
        <v/>
      </c>
    </row>
    <row r="4051" ht="36" customHeight="1">
      <c r="A4051" s="9" t="n">
        <v>46220</v>
      </c>
      <c r="B4051" s="14" t="inlineStr">
        <is>
          <t>10266,10265</t>
        </is>
      </c>
      <c r="C4051" s="14" t="inlineStr">
        <is>
          <t>M/C 0727 (MARROM)</t>
        </is>
      </c>
      <c r="D4051" s="14" t="inlineStr">
        <is>
          <t>9 COLADEIRAS</t>
        </is>
      </c>
      <c r="E4051" s="14" t="n">
        <v>30006111</v>
      </c>
      <c r="F4051" s="14" t="inlineStr">
        <is>
          <t>PE FRONTAL 430X(108)51X25MDF (ESQRD) SANTIAGO NEW</t>
        </is>
      </c>
      <c r="G4051" s="14" t="inlineStr">
        <is>
          <t>9 COLADEIRAS</t>
        </is>
      </c>
      <c r="H4051" s="14" t="inlineStr">
        <is>
          <t>9 COLADEIRAS</t>
        </is>
      </c>
      <c r="I4051" s="9" t="inlineStr">
        <is>
          <t>9 COLADEIRAS</t>
        </is>
      </c>
      <c r="J4051" s="9" t="n">
        <v>120</v>
      </c>
      <c r="K4051" s="14" t="n"/>
      <c r="L4051" s="14" t="n"/>
      <c r="M4051" s="14" t="n"/>
      <c r="N4051" s="14" t="n">
        <v>46219</v>
      </c>
      <c r="O4051" s="14" t="n">
        <v>120</v>
      </c>
      <c r="P4051" s="14" t="n"/>
      <c r="Q4051" s="14" t="n"/>
      <c r="R4051" s="14" t="n"/>
      <c r="S4051" s="14" t="n"/>
      <c r="T4051" s="14">
        <f>IF(OR($J4051="",$O4051=""),"",$O4051/$J4051)</f>
        <v/>
      </c>
      <c r="U4051" s="14" t="inlineStr">
        <is>
          <t>Concluído</t>
        </is>
      </c>
      <c r="V4051" s="14" t="n"/>
      <c r="W4051" s="14" t="n"/>
      <c r="X4051" s="14" t="n"/>
      <c r="Y4051" s="14" t="n"/>
      <c r="Z4051" s="14" t="n"/>
      <c r="AA4051" s="11" t="n"/>
      <c r="AB4051" s="14">
        <f>B4051&amp;"|"&amp;I4051</f>
        <v/>
      </c>
      <c r="AC4051">
        <f>IF($B4051="","","|"&amp;SUBSTITUTE(TRIM(SUBSTITUTE(SUBSTITUTE(SUBSTITUTE(SUBSTITUTE(SUBSTITUTE(SUBSTITUTE(SUBSTITUTE(SUBSTITUTE(SUBSTITUTE(SUBSTITUTE(SUBSTITUTE(SUBSTITUTE(SUBSTITUTE(SUBSTITUTE(TRIM($B4051&amp;""),CHAR(10)," "),CHAR(13)," "),"."," "),";"," "),","," "),"/"," "),"+"," "),"-"," "),"  "," "),"  "," "),"  "," "),"  "," "),"  "," "),"  "," "))," ","|")&amp;"|")</f>
        <v/>
      </c>
      <c r="AD4051">
        <f>TRIM($I4051&amp;"")</f>
        <v/>
      </c>
    </row>
    <row r="4052" ht="36" customHeight="1">
      <c r="A4052" s="9" t="n">
        <v>46220</v>
      </c>
      <c r="B4052" s="14" t="inlineStr">
        <is>
          <t>10269</t>
        </is>
      </c>
      <c r="C4052" s="14" t="inlineStr">
        <is>
          <t>M/C 0723 - DEMONSTRAÇÃO MATEUS</t>
        </is>
      </c>
      <c r="D4052" s="14" t="inlineStr">
        <is>
          <t>9 COLADEIRAS</t>
        </is>
      </c>
      <c r="E4052" s="14" t="n">
        <v>10050003</v>
      </c>
      <c r="F4052" s="14" t="inlineStr">
        <is>
          <t>TOPO CAIXOTE MALAGA - 414X387X15 MDP</t>
        </is>
      </c>
      <c r="G4052" s="14" t="inlineStr">
        <is>
          <t>9 COLADEIRAS</t>
        </is>
      </c>
      <c r="H4052" s="14" t="inlineStr">
        <is>
          <t>9 COLADEIRAS</t>
        </is>
      </c>
      <c r="I4052" s="9" t="inlineStr">
        <is>
          <t>9 COLADEIRAS</t>
        </is>
      </c>
      <c r="J4052" s="9" t="n">
        <v>1</v>
      </c>
      <c r="K4052" s="14" t="n"/>
      <c r="L4052" s="14" t="n"/>
      <c r="M4052" s="14" t="n"/>
      <c r="N4052" s="14" t="n"/>
      <c r="O4052" s="14" t="n"/>
      <c r="P4052" s="14" t="n"/>
      <c r="Q4052" s="14" t="n"/>
      <c r="R4052" s="14" t="n"/>
      <c r="S4052" s="14" t="n"/>
      <c r="T4052" s="14" t="n"/>
      <c r="U4052" s="14" t="n"/>
      <c r="V4052" s="14" t="n"/>
      <c r="W4052" s="14" t="n"/>
      <c r="X4052" s="14" t="n"/>
      <c r="Y4052" s="14" t="n"/>
      <c r="Z4052" s="14" t="n"/>
      <c r="AA4052" s="11" t="n"/>
      <c r="AB4052" s="14">
        <f>B4052&amp;"|"&amp;I4052</f>
        <v/>
      </c>
      <c r="AC4052">
        <f>IF($B4052="","","|"&amp;SUBSTITUTE(TRIM(SUBSTITUTE(SUBSTITUTE(SUBSTITUTE(SUBSTITUTE(SUBSTITUTE(SUBSTITUTE(SUBSTITUTE(SUBSTITUTE(SUBSTITUTE(SUBSTITUTE(SUBSTITUTE(SUBSTITUTE(SUBSTITUTE(SUBSTITUTE(TRIM($B4052&amp;""),CHAR(10)," "),CHAR(13)," "),"."," "),";"," "),","," "),"/"," "),"+"," "),"-"," "),"  "," "),"  "," "),"  "," "),"  "," "),"  "," "),"  "," "))," ","|")&amp;"|")</f>
        <v/>
      </c>
      <c r="AD4052">
        <f>TRIM($I4052&amp;"")</f>
        <v/>
      </c>
    </row>
    <row r="4053" ht="36" customHeight="1">
      <c r="A4053" s="9" t="n">
        <v>46220</v>
      </c>
      <c r="B4053" s="14" t="inlineStr">
        <is>
          <t>10269</t>
        </is>
      </c>
      <c r="C4053" s="14" t="inlineStr">
        <is>
          <t>M/C 0723 - DEMONSTRAÇÃO MATEUS</t>
        </is>
      </c>
      <c r="D4053" s="14" t="inlineStr">
        <is>
          <t>9 COLADEIRAS</t>
        </is>
      </c>
      <c r="E4053" s="14" t="n">
        <v>10050004</v>
      </c>
      <c r="F4053" s="14" t="inlineStr">
        <is>
          <t>LATERAL DIREITA CAIXOTE MALAGA - 412X385X15 MDP</t>
        </is>
      </c>
      <c r="G4053" s="14" t="inlineStr">
        <is>
          <t>9 COLADEIRAS</t>
        </is>
      </c>
      <c r="H4053" s="14" t="inlineStr">
        <is>
          <t>9 COLADEIRAS</t>
        </is>
      </c>
      <c r="I4053" s="9" t="inlineStr">
        <is>
          <t>9 COLADEIRAS</t>
        </is>
      </c>
      <c r="J4053" s="9" t="n">
        <v>1</v>
      </c>
      <c r="K4053" s="14" t="n"/>
      <c r="L4053" s="14" t="n"/>
      <c r="M4053" s="14" t="n"/>
      <c r="N4053" s="14" t="n"/>
      <c r="O4053" s="14" t="n"/>
      <c r="P4053" s="14" t="n"/>
      <c r="Q4053" s="14" t="n"/>
      <c r="R4053" s="14" t="n"/>
      <c r="S4053" s="14" t="n"/>
      <c r="T4053" s="14" t="n"/>
      <c r="U4053" s="14" t="n"/>
      <c r="V4053" s="14" t="n"/>
      <c r="W4053" s="14" t="n"/>
      <c r="X4053" s="14" t="n"/>
      <c r="Y4053" s="14" t="n"/>
      <c r="Z4053" s="14" t="n"/>
      <c r="AA4053" s="11" t="n"/>
      <c r="AB4053" s="14">
        <f>B4053&amp;"|"&amp;I4053</f>
        <v/>
      </c>
      <c r="AC4053">
        <f>IF($B4053="","","|"&amp;SUBSTITUTE(TRIM(SUBSTITUTE(SUBSTITUTE(SUBSTITUTE(SUBSTITUTE(SUBSTITUTE(SUBSTITUTE(SUBSTITUTE(SUBSTITUTE(SUBSTITUTE(SUBSTITUTE(SUBSTITUTE(SUBSTITUTE(SUBSTITUTE(SUBSTITUTE(TRIM($B4053&amp;""),CHAR(10)," "),CHAR(13)," "),"."," "),";"," "),","," "),"/"," "),"+"," "),"-"," "),"  "," "),"  "," "),"  "," "),"  "," "),"  "," "),"  "," "))," ","|")&amp;"|")</f>
        <v/>
      </c>
      <c r="AD4053">
        <f>TRIM($I4053&amp;"")</f>
        <v/>
      </c>
    </row>
    <row r="4054" ht="36" customHeight="1">
      <c r="A4054" s="9" t="n">
        <v>46220</v>
      </c>
      <c r="B4054" s="14" t="inlineStr">
        <is>
          <t>10269</t>
        </is>
      </c>
      <c r="C4054" s="14" t="inlineStr">
        <is>
          <t>M/C 0723 - DEMONSTRAÇÃO MATEUS</t>
        </is>
      </c>
      <c r="D4054" s="14" t="inlineStr">
        <is>
          <t>9 COLADEIRAS</t>
        </is>
      </c>
      <c r="E4054" s="14" t="n">
        <v>10050005</v>
      </c>
      <c r="F4054" s="14" t="inlineStr">
        <is>
          <t>LATERAL ESQUERDA CAIXOTE MALAGA - 412X385X15 MDP</t>
        </is>
      </c>
      <c r="G4054" s="14" t="inlineStr">
        <is>
          <t>9 COLADEIRAS</t>
        </is>
      </c>
      <c r="H4054" s="14" t="inlineStr">
        <is>
          <t>9 COLADEIRAS</t>
        </is>
      </c>
      <c r="I4054" s="9" t="inlineStr">
        <is>
          <t>9 COLADEIRAS</t>
        </is>
      </c>
      <c r="J4054" s="9" t="n">
        <v>1</v>
      </c>
      <c r="K4054" s="14" t="n"/>
      <c r="L4054" s="14" t="n"/>
      <c r="M4054" s="14" t="n"/>
      <c r="N4054" s="14" t="n"/>
      <c r="O4054" s="14" t="n"/>
      <c r="P4054" s="14" t="n"/>
      <c r="Q4054" s="14" t="n"/>
      <c r="R4054" s="14" t="n"/>
      <c r="S4054" s="14" t="n"/>
      <c r="T4054" s="14" t="n"/>
      <c r="U4054" s="14" t="n"/>
      <c r="V4054" s="14" t="n"/>
      <c r="W4054" s="14" t="n"/>
      <c r="X4054" s="14" t="n"/>
      <c r="Y4054" s="14" t="n"/>
      <c r="Z4054" s="14" t="n"/>
      <c r="AA4054" s="11" t="n"/>
      <c r="AB4054" s="14">
        <f>B4054&amp;"|"&amp;I4054</f>
        <v/>
      </c>
      <c r="AC4054">
        <f>IF($B4054="","","|"&amp;SUBSTITUTE(TRIM(SUBSTITUTE(SUBSTITUTE(SUBSTITUTE(SUBSTITUTE(SUBSTITUTE(SUBSTITUTE(SUBSTITUTE(SUBSTITUTE(SUBSTITUTE(SUBSTITUTE(SUBSTITUTE(SUBSTITUTE(SUBSTITUTE(SUBSTITUTE(TRIM($B4054&amp;""),CHAR(10)," "),CHAR(13)," "),"."," "),";"," "),","," "),"/"," "),"+"," "),"-"," "),"  "," "),"  "," "),"  "," "),"  "," "),"  "," "),"  "," "))," ","|")&amp;"|")</f>
        <v/>
      </c>
      <c r="AD4054">
        <f>TRIM($I4054&amp;"")</f>
        <v/>
      </c>
    </row>
    <row r="4055" ht="36" customHeight="1">
      <c r="A4055" s="9" t="n">
        <v>46220</v>
      </c>
      <c r="B4055" s="14" t="inlineStr">
        <is>
          <t>10269</t>
        </is>
      </c>
      <c r="C4055" s="14" t="inlineStr">
        <is>
          <t>M/C 0723 - DEMONSTRAÇÃO MATEUS</t>
        </is>
      </c>
      <c r="D4055" s="14" t="inlineStr">
        <is>
          <t>9 COLADEIRAS</t>
        </is>
      </c>
      <c r="E4055" s="14" t="n">
        <v>10050006</v>
      </c>
      <c r="F4055" s="14" t="inlineStr">
        <is>
          <t>BASE CAIXOTE MALAGA - 385X384X15 MDP</t>
        </is>
      </c>
      <c r="G4055" s="14" t="inlineStr">
        <is>
          <t>9 COLADEIRAS</t>
        </is>
      </c>
      <c r="H4055" s="14" t="inlineStr">
        <is>
          <t>9 COLADEIRAS</t>
        </is>
      </c>
      <c r="I4055" s="9" t="inlineStr">
        <is>
          <t>9 COLADEIRAS</t>
        </is>
      </c>
      <c r="J4055" s="9" t="n">
        <v>1</v>
      </c>
      <c r="K4055" s="14" t="n"/>
      <c r="L4055" s="14" t="n"/>
      <c r="M4055" s="14" t="n"/>
      <c r="N4055" s="14" t="n"/>
      <c r="O4055" s="14" t="n"/>
      <c r="P4055" s="14" t="n"/>
      <c r="Q4055" s="14" t="n"/>
      <c r="R4055" s="14" t="n"/>
      <c r="S4055" s="14" t="n"/>
      <c r="T4055" s="14" t="n"/>
      <c r="U4055" s="14" t="n"/>
      <c r="V4055" s="14" t="n"/>
      <c r="W4055" s="14" t="n"/>
      <c r="X4055" s="14" t="n"/>
      <c r="Y4055" s="14" t="n"/>
      <c r="Z4055" s="14" t="n"/>
      <c r="AA4055" s="11" t="n"/>
      <c r="AB4055" s="14">
        <f>B4055&amp;"|"&amp;I4055</f>
        <v/>
      </c>
      <c r="AC4055">
        <f>IF($B4055="","","|"&amp;SUBSTITUTE(TRIM(SUBSTITUTE(SUBSTITUTE(SUBSTITUTE(SUBSTITUTE(SUBSTITUTE(SUBSTITUTE(SUBSTITUTE(SUBSTITUTE(SUBSTITUTE(SUBSTITUTE(SUBSTITUTE(SUBSTITUTE(SUBSTITUTE(SUBSTITUTE(TRIM($B4055&amp;""),CHAR(10)," "),CHAR(13)," "),"."," "),";"," "),","," "),"/"," "),"+"," "),"-"," "),"  "," "),"  "," "),"  "," "),"  "," "),"  "," "),"  "," "))," ","|")&amp;"|")</f>
        <v/>
      </c>
      <c r="AD4055">
        <f>TRIM($I4055&amp;"")</f>
        <v/>
      </c>
    </row>
    <row r="4056" ht="36" customHeight="1">
      <c r="A4056" s="9" t="n">
        <v>46220</v>
      </c>
      <c r="B4056" s="14" t="inlineStr">
        <is>
          <t>10269</t>
        </is>
      </c>
      <c r="C4056" s="14" t="inlineStr">
        <is>
          <t>M/C 0723 - DEMONSTRAÇÃO MATEUS</t>
        </is>
      </c>
      <c r="D4056" s="14" t="inlineStr">
        <is>
          <t>9 COLADEIRAS</t>
        </is>
      </c>
      <c r="E4056" s="14" t="n">
        <v>10050011</v>
      </c>
      <c r="F4056" s="14" t="inlineStr">
        <is>
          <t>FRENTE GAVETA MALAGA - 408X204X15 MDP</t>
        </is>
      </c>
      <c r="G4056" s="14" t="inlineStr">
        <is>
          <t>9 COLADEIRAS</t>
        </is>
      </c>
      <c r="H4056" s="14" t="inlineStr">
        <is>
          <t>9 COLADEIRAS</t>
        </is>
      </c>
      <c r="I4056" s="9" t="inlineStr">
        <is>
          <t>9 COLADEIRAS</t>
        </is>
      </c>
      <c r="J4056" s="9" t="n">
        <v>2</v>
      </c>
      <c r="K4056" s="14" t="n"/>
      <c r="L4056" s="14" t="n"/>
      <c r="M4056" s="14" t="n"/>
      <c r="N4056" s="14" t="n"/>
      <c r="O4056" s="14" t="n"/>
      <c r="P4056" s="14" t="n"/>
      <c r="Q4056" s="14" t="n"/>
      <c r="R4056" s="14" t="n"/>
      <c r="S4056" s="14" t="n"/>
      <c r="T4056" s="14" t="n"/>
      <c r="U4056" s="14" t="n"/>
      <c r="V4056" s="14" t="n"/>
      <c r="W4056" s="14" t="n"/>
      <c r="X4056" s="14" t="n"/>
      <c r="Y4056" s="14" t="n"/>
      <c r="Z4056" s="14" t="n"/>
      <c r="AA4056" s="11" t="n"/>
      <c r="AB4056" s="14">
        <f>B4056&amp;"|"&amp;I4056</f>
        <v/>
      </c>
      <c r="AC4056">
        <f>IF($B4056="","","|"&amp;SUBSTITUTE(TRIM(SUBSTITUTE(SUBSTITUTE(SUBSTITUTE(SUBSTITUTE(SUBSTITUTE(SUBSTITUTE(SUBSTITUTE(SUBSTITUTE(SUBSTITUTE(SUBSTITUTE(SUBSTITUTE(SUBSTITUTE(SUBSTITUTE(SUBSTITUTE(TRIM($B4056&amp;""),CHAR(10)," "),CHAR(13)," "),"."," "),";"," "),","," "),"/"," "),"+"," "),"-"," "),"  "," "),"  "," "),"  "," "),"  "," "),"  "," "),"  "," "))," ","|")&amp;"|")</f>
        <v/>
      </c>
      <c r="AD4056">
        <f>TRIM($I4056&amp;"")</f>
        <v/>
      </c>
    </row>
    <row r="4057" ht="36" customHeight="1">
      <c r="A4057" s="9" t="n">
        <v>46220</v>
      </c>
      <c r="B4057" s="14" t="inlineStr">
        <is>
          <t>10269</t>
        </is>
      </c>
      <c r="C4057" s="14" t="inlineStr">
        <is>
          <t>M/C 0723 - DEMONSTRAÇÃO MATEUS</t>
        </is>
      </c>
      <c r="D4057" s="14" t="inlineStr">
        <is>
          <t>9 COLADEIRAS</t>
        </is>
      </c>
      <c r="E4057" s="14" t="n">
        <v>200306101</v>
      </c>
      <c r="F4057" s="14" t="inlineStr">
        <is>
          <t>PE 790(800)X100X50 MDP - MESA GENOVA</t>
        </is>
      </c>
      <c r="G4057" s="14" t="inlineStr">
        <is>
          <t>9 COLADEIRAS</t>
        </is>
      </c>
      <c r="H4057" s="14" t="inlineStr">
        <is>
          <t>9 COLADEIRAS</t>
        </is>
      </c>
      <c r="I4057" s="9" t="inlineStr">
        <is>
          <t>9 COLADEIRAS</t>
        </is>
      </c>
      <c r="J4057" s="9" t="n">
        <v>4</v>
      </c>
      <c r="K4057" s="14" t="n"/>
      <c r="L4057" s="14" t="n"/>
      <c r="M4057" s="14" t="n"/>
      <c r="N4057" s="14" t="n"/>
      <c r="O4057" s="14" t="n"/>
      <c r="P4057" s="14" t="n"/>
      <c r="Q4057" s="14" t="n"/>
      <c r="R4057" s="14" t="n"/>
      <c r="S4057" s="14" t="n"/>
      <c r="T4057" s="14" t="n"/>
      <c r="U4057" s="14" t="n"/>
      <c r="V4057" s="14" t="n"/>
      <c r="W4057" s="14" t="n"/>
      <c r="X4057" s="14" t="n"/>
      <c r="Y4057" s="14" t="n"/>
      <c r="Z4057" s="14" t="n"/>
      <c r="AA4057" s="11" t="n"/>
      <c r="AB4057" s="14">
        <f>B4057&amp;"|"&amp;I4057</f>
        <v/>
      </c>
      <c r="AC4057">
        <f>IF($B4057="","","|"&amp;SUBSTITUTE(TRIM(SUBSTITUTE(SUBSTITUTE(SUBSTITUTE(SUBSTITUTE(SUBSTITUTE(SUBSTITUTE(SUBSTITUTE(SUBSTITUTE(SUBSTITUTE(SUBSTITUTE(SUBSTITUTE(SUBSTITUTE(SUBSTITUTE(SUBSTITUTE(TRIM($B4057&amp;""),CHAR(10)," "),CHAR(13)," "),"."," "),";"," "),","," "),"/"," "),"+"," "),"-"," "),"  "," "),"  "," "),"  "," "),"  "," "),"  "," "),"  "," "))," ","|")&amp;"|")</f>
        <v/>
      </c>
      <c r="AD4057">
        <f>TRIM($I4057&amp;"")</f>
        <v/>
      </c>
    </row>
    <row r="4058" ht="36" customHeight="1">
      <c r="A4058" s="9" t="n">
        <v>46220</v>
      </c>
      <c r="B4058" s="14" t="inlineStr">
        <is>
          <t>10269</t>
        </is>
      </c>
      <c r="C4058" s="14" t="inlineStr">
        <is>
          <t>M/C 0723 - DEMONSTRAÇÃO MATEUS</t>
        </is>
      </c>
      <c r="D4058" s="14" t="inlineStr">
        <is>
          <t>9 COLADEIRAS</t>
        </is>
      </c>
      <c r="E4058" s="14" t="n">
        <v>200306102</v>
      </c>
      <c r="F4058" s="14" t="inlineStr">
        <is>
          <t>BASE DOS PES 634(653)X95X50 MDP - MESA GENOVA</t>
        </is>
      </c>
      <c r="G4058" s="14" t="inlineStr">
        <is>
          <t>9 COLADEIRAS</t>
        </is>
      </c>
      <c r="H4058" s="14" t="inlineStr">
        <is>
          <t>9 COLADEIRAS</t>
        </is>
      </c>
      <c r="I4058" s="9" t="inlineStr">
        <is>
          <t>9 COLADEIRAS</t>
        </is>
      </c>
      <c r="J4058" s="9" t="n">
        <v>2</v>
      </c>
      <c r="K4058" s="14" t="n"/>
      <c r="L4058" s="14" t="n"/>
      <c r="M4058" s="14" t="n"/>
      <c r="N4058" s="14" t="n"/>
      <c r="O4058" s="14" t="n"/>
      <c r="P4058" s="14" t="n"/>
      <c r="Q4058" s="14" t="n"/>
      <c r="R4058" s="14" t="n"/>
      <c r="S4058" s="14" t="n"/>
      <c r="T4058" s="14" t="n"/>
      <c r="U4058" s="14" t="n"/>
      <c r="V4058" s="14" t="n"/>
      <c r="W4058" s="14" t="n"/>
      <c r="X4058" s="14" t="n"/>
      <c r="Y4058" s="14" t="n"/>
      <c r="Z4058" s="14" t="n"/>
      <c r="AA4058" s="11" t="n"/>
      <c r="AB4058" s="14">
        <f>B4058&amp;"|"&amp;I4058</f>
        <v/>
      </c>
      <c r="AC4058">
        <f>IF($B4058="","","|"&amp;SUBSTITUTE(TRIM(SUBSTITUTE(SUBSTITUTE(SUBSTITUTE(SUBSTITUTE(SUBSTITUTE(SUBSTITUTE(SUBSTITUTE(SUBSTITUTE(SUBSTITUTE(SUBSTITUTE(SUBSTITUTE(SUBSTITUTE(SUBSTITUTE(SUBSTITUTE(TRIM($B4058&amp;""),CHAR(10)," "),CHAR(13)," "),"."," "),";"," "),","," "),"/"," "),"+"," "),"-"," "),"  "," "),"  "," "),"  "," "),"  "," "),"  "," "),"  "," "))," ","|")&amp;"|")</f>
        <v/>
      </c>
      <c r="AD4058">
        <f>TRIM($I4058&amp;"")</f>
        <v/>
      </c>
    </row>
    <row r="4059" ht="36" customHeight="1">
      <c r="A4059" s="9" t="n">
        <v>46220</v>
      </c>
      <c r="B4059" s="14" t="inlineStr">
        <is>
          <t>10269</t>
        </is>
      </c>
      <c r="C4059" s="14" t="inlineStr">
        <is>
          <t>M/C 0723 - DEMONSTRAÇÃO MATEUS</t>
        </is>
      </c>
      <c r="D4059" s="14" t="inlineStr">
        <is>
          <t>9 COLADEIRAS</t>
        </is>
      </c>
      <c r="E4059" s="14" t="n">
        <v>200306205</v>
      </c>
      <c r="F4059" s="14" t="inlineStr">
        <is>
          <t>TAMPO MTD 1600X900X45 MDF-TAMPO C/ENGROS R100 C/VD</t>
        </is>
      </c>
      <c r="G4059" s="14" t="inlineStr">
        <is>
          <t>9 COLADEIRAS</t>
        </is>
      </c>
      <c r="H4059" s="14" t="inlineStr">
        <is>
          <t>9 COLADEIRAS</t>
        </is>
      </c>
      <c r="I4059" s="9" t="inlineStr">
        <is>
          <t>9 COLADEIRAS</t>
        </is>
      </c>
      <c r="J4059" s="9" t="n">
        <v>1</v>
      </c>
      <c r="K4059" s="14" t="n"/>
      <c r="L4059" s="14" t="n"/>
      <c r="M4059" s="14" t="n"/>
      <c r="N4059" s="14" t="n"/>
      <c r="O4059" s="14" t="n"/>
      <c r="P4059" s="14" t="n"/>
      <c r="Q4059" s="14" t="n"/>
      <c r="R4059" s="14" t="n"/>
      <c r="S4059" s="14" t="n"/>
      <c r="T4059" s="14" t="n"/>
      <c r="U4059" s="14" t="n"/>
      <c r="V4059" s="14" t="n"/>
      <c r="W4059" s="14" t="n"/>
      <c r="X4059" s="14" t="n"/>
      <c r="Y4059" s="14" t="n"/>
      <c r="Z4059" s="14" t="n"/>
      <c r="AA4059" s="11" t="n"/>
      <c r="AB4059" s="14">
        <f>B4059&amp;"|"&amp;I4059</f>
        <v/>
      </c>
      <c r="AC4059">
        <f>IF($B4059="","","|"&amp;SUBSTITUTE(TRIM(SUBSTITUTE(SUBSTITUTE(SUBSTITUTE(SUBSTITUTE(SUBSTITUTE(SUBSTITUTE(SUBSTITUTE(SUBSTITUTE(SUBSTITUTE(SUBSTITUTE(SUBSTITUTE(SUBSTITUTE(SUBSTITUTE(SUBSTITUTE(TRIM($B4059&amp;""),CHAR(10)," "),CHAR(13)," "),"."," "),";"," "),","," "),"/"," "),"+"," "),"-"," "),"  "," "),"  "," "),"  "," "),"  "," "),"  "," "),"  "," "))," ","|")&amp;"|")</f>
        <v/>
      </c>
      <c r="AD4059">
        <f>TRIM($I4059&amp;"")</f>
        <v/>
      </c>
    </row>
    <row r="4060" ht="36" customHeight="1">
      <c r="A4060" s="9" t="n">
        <v>46220</v>
      </c>
      <c r="B4060" s="14" t="inlineStr">
        <is>
          <t>10269</t>
        </is>
      </c>
      <c r="C4060" s="14" t="inlineStr">
        <is>
          <t>M/C 0723 - DEMONSTRAÇÃO MATEUS</t>
        </is>
      </c>
      <c r="D4060" s="14" t="inlineStr">
        <is>
          <t>9 COLADEIRAS</t>
        </is>
      </c>
      <c r="E4060" s="14" t="n">
        <v>10050001</v>
      </c>
      <c r="F4060" s="14" t="inlineStr">
        <is>
          <t>TOPO MOLDURA MALAGA - 452X390X15 MDP</t>
        </is>
      </c>
      <c r="G4060" s="14" t="inlineStr">
        <is>
          <t>9 COLADEIRAS</t>
        </is>
      </c>
      <c r="H4060" s="14" t="inlineStr">
        <is>
          <t>9 COLADEIRAS</t>
        </is>
      </c>
      <c r="I4060" s="9" t="inlineStr">
        <is>
          <t>9 COLADEIRAS</t>
        </is>
      </c>
      <c r="J4060" s="9" t="n">
        <v>2</v>
      </c>
      <c r="K4060" s="14" t="n"/>
      <c r="L4060" s="14" t="n"/>
      <c r="M4060" s="14" t="n"/>
      <c r="N4060" s="14" t="n"/>
      <c r="O4060" s="14" t="n"/>
      <c r="P4060" s="14" t="n"/>
      <c r="Q4060" s="14" t="n"/>
      <c r="R4060" s="14" t="n"/>
      <c r="S4060" s="14" t="n"/>
      <c r="T4060" s="14" t="n"/>
      <c r="U4060" s="14" t="n"/>
      <c r="V4060" s="14" t="n"/>
      <c r="W4060" s="14" t="n"/>
      <c r="X4060" s="14" t="n"/>
      <c r="Y4060" s="14" t="n"/>
      <c r="Z4060" s="14" t="n"/>
      <c r="AA4060" s="11" t="n"/>
      <c r="AB4060" s="14">
        <f>B4060&amp;"|"&amp;I4060</f>
        <v/>
      </c>
      <c r="AC4060">
        <f>IF($B4060="","","|"&amp;SUBSTITUTE(TRIM(SUBSTITUTE(SUBSTITUTE(SUBSTITUTE(SUBSTITUTE(SUBSTITUTE(SUBSTITUTE(SUBSTITUTE(SUBSTITUTE(SUBSTITUTE(SUBSTITUTE(SUBSTITUTE(SUBSTITUTE(SUBSTITUTE(SUBSTITUTE(TRIM($B4060&amp;""),CHAR(10)," "),CHAR(13)," "),"."," "),";"," "),","," "),"/"," "),"+"," "),"-"," "),"  "," "),"  "," "),"  "," "),"  "," "),"  "," "),"  "," "))," ","|")&amp;"|")</f>
        <v/>
      </c>
      <c r="AD4060">
        <f>TRIM($I4060&amp;"")</f>
        <v/>
      </c>
    </row>
    <row r="4061" ht="36" customHeight="1">
      <c r="A4061" s="9" t="n">
        <v>46220</v>
      </c>
      <c r="B4061" s="14" t="inlineStr">
        <is>
          <t>10269</t>
        </is>
      </c>
      <c r="C4061" s="14" t="inlineStr">
        <is>
          <t>M/C 0723 - DEMONSTRAÇÃO MATEUS</t>
        </is>
      </c>
      <c r="D4061" s="14" t="inlineStr">
        <is>
          <t>9 COLADEIRAS</t>
        </is>
      </c>
      <c r="E4061" s="14" t="n">
        <v>10050002</v>
      </c>
      <c r="F4061" s="14" t="inlineStr">
        <is>
          <t>LATERAL MOLDURA MALAGA - 550X385X15 MDP</t>
        </is>
      </c>
      <c r="G4061" s="14" t="inlineStr">
        <is>
          <t>9 COLADEIRAS</t>
        </is>
      </c>
      <c r="H4061" s="14" t="inlineStr">
        <is>
          <t>9 COLADEIRAS</t>
        </is>
      </c>
      <c r="I4061" s="9" t="inlineStr">
        <is>
          <t>9 COLADEIRAS</t>
        </is>
      </c>
      <c r="J4061" s="9" t="n">
        <v>4</v>
      </c>
      <c r="K4061" s="14" t="n"/>
      <c r="L4061" s="14" t="n"/>
      <c r="M4061" s="14" t="n"/>
      <c r="N4061" s="14" t="n"/>
      <c r="O4061" s="14" t="n"/>
      <c r="P4061" s="14" t="n"/>
      <c r="Q4061" s="14" t="n"/>
      <c r="R4061" s="14" t="n"/>
      <c r="S4061" s="14" t="n"/>
      <c r="T4061" s="14" t="n"/>
      <c r="U4061" s="14" t="n"/>
      <c r="V4061" s="14" t="n"/>
      <c r="W4061" s="14" t="n"/>
      <c r="X4061" s="14" t="n"/>
      <c r="Y4061" s="14" t="n"/>
      <c r="Z4061" s="14" t="n"/>
      <c r="AA4061" s="11" t="n"/>
      <c r="AB4061" s="14">
        <f>B4061&amp;"|"&amp;I4061</f>
        <v/>
      </c>
      <c r="AC4061">
        <f>IF($B4061="","","|"&amp;SUBSTITUTE(TRIM(SUBSTITUTE(SUBSTITUTE(SUBSTITUTE(SUBSTITUTE(SUBSTITUTE(SUBSTITUTE(SUBSTITUTE(SUBSTITUTE(SUBSTITUTE(SUBSTITUTE(SUBSTITUTE(SUBSTITUTE(SUBSTITUTE(SUBSTITUTE(TRIM($B4061&amp;""),CHAR(10)," "),CHAR(13)," "),"."," "),";"," "),","," "),"/"," "),"+"," "),"-"," "),"  "," "),"  "," "),"  "," "),"  "," "),"  "," "),"  "," "))," ","|")&amp;"|")</f>
        <v/>
      </c>
      <c r="AD4061">
        <f>TRIM($I4061&amp;"")</f>
        <v/>
      </c>
    </row>
    <row r="4062" ht="36" customHeight="1">
      <c r="A4062" s="9" t="n">
        <v>46220</v>
      </c>
      <c r="B4062" s="14" t="inlineStr">
        <is>
          <t>10269</t>
        </is>
      </c>
      <c r="C4062" s="14" t="inlineStr">
        <is>
          <t>M/C 0723 - DEMONSTRAÇÃO MATEUS</t>
        </is>
      </c>
      <c r="D4062" s="14" t="inlineStr">
        <is>
          <t>9 COLADEIRAS</t>
        </is>
      </c>
      <c r="E4062" s="14" t="n">
        <v>30001202</v>
      </c>
      <c r="F4062" s="14" t="inlineStr">
        <is>
          <t>PÉ FRONTAL 441X65(911)X25 MDF (16PÇS) - CAD PÉ INT</t>
        </is>
      </c>
      <c r="G4062" s="14" t="inlineStr">
        <is>
          <t>9 COLADEIRAS</t>
        </is>
      </c>
      <c r="H4062" s="14" t="inlineStr">
        <is>
          <t>9 COLADEIRAS</t>
        </is>
      </c>
      <c r="I4062" s="9" t="inlineStr">
        <is>
          <t>9 COLADEIRAS</t>
        </is>
      </c>
      <c r="J4062" s="9" t="n">
        <v>12</v>
      </c>
      <c r="K4062" s="14" t="n"/>
      <c r="L4062" s="14" t="n"/>
      <c r="M4062" s="14" t="n"/>
      <c r="N4062" s="14" t="n"/>
      <c r="O4062" s="14" t="n"/>
      <c r="P4062" s="14" t="n"/>
      <c r="Q4062" s="14" t="n"/>
      <c r="R4062" s="14" t="n"/>
      <c r="S4062" s="14" t="n"/>
      <c r="T4062" s="14" t="n"/>
      <c r="U4062" s="14" t="n"/>
      <c r="V4062" s="14" t="n"/>
      <c r="W4062" s="14" t="n"/>
      <c r="X4062" s="14" t="n"/>
      <c r="Y4062" s="14" t="n"/>
      <c r="Z4062" s="14" t="n"/>
      <c r="AA4062" s="11" t="n"/>
      <c r="AB4062" s="14">
        <f>B4062&amp;"|"&amp;I4062</f>
        <v/>
      </c>
      <c r="AC4062">
        <f>IF($B4062="","","|"&amp;SUBSTITUTE(TRIM(SUBSTITUTE(SUBSTITUTE(SUBSTITUTE(SUBSTITUTE(SUBSTITUTE(SUBSTITUTE(SUBSTITUTE(SUBSTITUTE(SUBSTITUTE(SUBSTITUTE(SUBSTITUTE(SUBSTITUTE(SUBSTITUTE(SUBSTITUTE(TRIM($B4062&amp;""),CHAR(10)," "),CHAR(13)," "),"."," "),";"," "),","," "),"/"," "),"+"," "),"-"," "),"  "," "),"  "," "),"  "," "),"  "," "),"  "," "),"  "," "))," ","|")&amp;"|")</f>
        <v/>
      </c>
      <c r="AD4062">
        <f>TRIM($I4062&amp;"")</f>
        <v/>
      </c>
    </row>
    <row r="4063" ht="36" customHeight="1">
      <c r="A4063" s="9" t="n">
        <v>46219</v>
      </c>
      <c r="B4063" s="14" t="inlineStr">
        <is>
          <t>10264</t>
        </is>
      </c>
      <c r="C4063" s="14" t="inlineStr">
        <is>
          <t>M/C 0724 (VERDE)</t>
        </is>
      </c>
      <c r="D4063" s="14" t="inlineStr">
        <is>
          <t>56 COPIADORA</t>
        </is>
      </c>
      <c r="E4063" s="14" t="n">
        <v>20021607</v>
      </c>
      <c r="F4063" s="14" t="inlineStr">
        <is>
          <t>TAMPO 1605X905X18 MDF - MESA COM VIDRO</t>
        </is>
      </c>
      <c r="G4063" s="14" t="inlineStr">
        <is>
          <t>56 COPIADORA</t>
        </is>
      </c>
      <c r="H4063" s="14" t="inlineStr">
        <is>
          <t>56 COPIADORA</t>
        </is>
      </c>
      <c r="I4063" s="9" t="inlineStr">
        <is>
          <t>56 COPIADORA</t>
        </is>
      </c>
      <c r="J4063" s="9" t="n">
        <v>3</v>
      </c>
      <c r="K4063" s="14" t="n"/>
      <c r="L4063" s="14" t="n"/>
      <c r="M4063" s="14" t="n"/>
      <c r="N4063" s="14" t="n">
        <v>46218</v>
      </c>
      <c r="O4063" s="14" t="n">
        <v>3</v>
      </c>
      <c r="P4063" s="14" t="n"/>
      <c r="Q4063" s="14" t="n"/>
      <c r="R4063" s="14" t="n"/>
      <c r="S4063" s="14" t="n"/>
      <c r="T4063" s="14">
        <f>IF(OR($J4063="",$O4063=""),"",$O4063/$J4063)</f>
        <v/>
      </c>
      <c r="U4063" s="14" t="inlineStr">
        <is>
          <t>Concluído</t>
        </is>
      </c>
      <c r="V4063" s="14" t="n"/>
      <c r="W4063" s="14" t="n"/>
      <c r="X4063" s="14" t="n"/>
      <c r="Y4063" s="14" t="n"/>
      <c r="Z4063" s="14" t="n"/>
      <c r="AA4063" s="11" t="n"/>
      <c r="AB4063" s="14">
        <f>B4063&amp;"|"&amp;I4063</f>
        <v/>
      </c>
      <c r="AC4063">
        <f>IF($B4063="","","|"&amp;SUBSTITUTE(TRIM(SUBSTITUTE(SUBSTITUTE(SUBSTITUTE(SUBSTITUTE(SUBSTITUTE(SUBSTITUTE(SUBSTITUTE(SUBSTITUTE(SUBSTITUTE(SUBSTITUTE(SUBSTITUTE(SUBSTITUTE(SUBSTITUTE(SUBSTITUTE(TRIM($B4063&amp;""),CHAR(10)," "),CHAR(13)," "),"."," "),";"," "),","," "),"/"," "),"+"," "),"-"," "),"  "," "),"  "," "),"  "," "),"  "," "),"  "," "),"  "," "))," ","|")&amp;"|")</f>
        <v/>
      </c>
      <c r="AD4063">
        <f>TRIM($I4063&amp;"")</f>
        <v/>
      </c>
    </row>
    <row r="4064" ht="36" customHeight="1">
      <c r="A4064" s="9" t="n">
        <v>46219</v>
      </c>
      <c r="B4064" s="14" t="inlineStr">
        <is>
          <t>10264</t>
        </is>
      </c>
      <c r="C4064" s="14" t="inlineStr">
        <is>
          <t>M/C 0724 (VERDE)</t>
        </is>
      </c>
      <c r="D4064" s="14" t="inlineStr">
        <is>
          <t>56 COPIADORA</t>
        </is>
      </c>
      <c r="E4064" s="14" t="n">
        <v>20052201</v>
      </c>
      <c r="F4064" s="14" t="inlineStr">
        <is>
          <t>TAMPO VITREO 1205X905X18 MDF-MESA ATHENAS</t>
        </is>
      </c>
      <c r="G4064" s="14" t="inlineStr">
        <is>
          <t>56 COPIADORA</t>
        </is>
      </c>
      <c r="H4064" s="14" t="inlineStr">
        <is>
          <t>56 COPIADORA</t>
        </is>
      </c>
      <c r="I4064" s="9" t="inlineStr">
        <is>
          <t>56 COPIADORA</t>
        </is>
      </c>
      <c r="J4064" s="9" t="n">
        <v>1</v>
      </c>
      <c r="K4064" s="14" t="n"/>
      <c r="L4064" s="14" t="n"/>
      <c r="M4064" s="14" t="n"/>
      <c r="N4064" s="14" t="n">
        <v>46218</v>
      </c>
      <c r="O4064" s="14" t="n">
        <v>1</v>
      </c>
      <c r="P4064" s="14" t="n"/>
      <c r="Q4064" s="14" t="n"/>
      <c r="R4064" s="14" t="n"/>
      <c r="S4064" s="14" t="n"/>
      <c r="T4064" s="14">
        <f>IF(OR($J4064="",$O4064=""),"",$O4064/$J4064)</f>
        <v/>
      </c>
      <c r="U4064" s="14" t="inlineStr">
        <is>
          <t>Concluído</t>
        </is>
      </c>
      <c r="V4064" s="14" t="n"/>
      <c r="W4064" s="14" t="n"/>
      <c r="X4064" s="14" t="n"/>
      <c r="Y4064" s="14" t="n"/>
      <c r="Z4064" s="14" t="n"/>
      <c r="AA4064" s="11" t="n"/>
      <c r="AB4064" s="14">
        <f>B4064&amp;"|"&amp;I4064</f>
        <v/>
      </c>
      <c r="AC4064">
        <f>IF($B4064="","","|"&amp;SUBSTITUTE(TRIM(SUBSTITUTE(SUBSTITUTE(SUBSTITUTE(SUBSTITUTE(SUBSTITUTE(SUBSTITUTE(SUBSTITUTE(SUBSTITUTE(SUBSTITUTE(SUBSTITUTE(SUBSTITUTE(SUBSTITUTE(SUBSTITUTE(SUBSTITUTE(TRIM($B4064&amp;""),CHAR(10)," "),CHAR(13)," "),"."," "),";"," "),","," "),"/"," "),"+"," "),"-"," "),"  "," "),"  "," "),"  "," "),"  "," "),"  "," "),"  "," "))," ","|")&amp;"|")</f>
        <v/>
      </c>
      <c r="AD4064">
        <f>TRIM($I4064&amp;"")</f>
        <v/>
      </c>
    </row>
    <row r="4065" ht="36" customHeight="1">
      <c r="A4065" s="9" t="n">
        <v>46219</v>
      </c>
      <c r="B4065" s="14" t="inlineStr">
        <is>
          <t>10264</t>
        </is>
      </c>
      <c r="C4065" s="14" t="inlineStr">
        <is>
          <t>M/C 0724 (VERDE)</t>
        </is>
      </c>
      <c r="D4065" s="14" t="inlineStr">
        <is>
          <t>56 COPIADORA</t>
        </is>
      </c>
      <c r="E4065" s="14" t="n">
        <v>20053407</v>
      </c>
      <c r="F4065" s="14" t="inlineStr">
        <is>
          <t>TAMPO 1365X905X18 MDF - MESA COM VIDRO</t>
        </is>
      </c>
      <c r="G4065" s="14" t="inlineStr">
        <is>
          <t>56 COPIADORA</t>
        </is>
      </c>
      <c r="H4065" s="14" t="inlineStr">
        <is>
          <t>56 COPIADORA</t>
        </is>
      </c>
      <c r="I4065" s="9" t="inlineStr">
        <is>
          <t>56 COPIADORA</t>
        </is>
      </c>
      <c r="J4065" s="9" t="n">
        <v>1</v>
      </c>
      <c r="K4065" s="14" t="n"/>
      <c r="L4065" s="14" t="n"/>
      <c r="M4065" s="14" t="n"/>
      <c r="N4065" s="14" t="n">
        <v>46218</v>
      </c>
      <c r="O4065" s="14" t="n">
        <v>1</v>
      </c>
      <c r="P4065" s="14" t="n"/>
      <c r="Q4065" s="14" t="n"/>
      <c r="R4065" s="14" t="n"/>
      <c r="S4065" s="14" t="n"/>
      <c r="T4065" s="14">
        <f>IF(OR($J4065="",$O4065=""),"",$O4065/$J4065)</f>
        <v/>
      </c>
      <c r="U4065" s="14" t="inlineStr">
        <is>
          <t>Concluído</t>
        </is>
      </c>
      <c r="V4065" s="14" t="n"/>
      <c r="W4065" s="14" t="n"/>
      <c r="X4065" s="14" t="n"/>
      <c r="Y4065" s="14" t="n"/>
      <c r="Z4065" s="14" t="n"/>
      <c r="AA4065" s="11" t="n"/>
      <c r="AB4065" s="14">
        <f>B4065&amp;"|"&amp;I4065</f>
        <v/>
      </c>
      <c r="AC4065">
        <f>IF($B4065="","","|"&amp;SUBSTITUTE(TRIM(SUBSTITUTE(SUBSTITUTE(SUBSTITUTE(SUBSTITUTE(SUBSTITUTE(SUBSTITUTE(SUBSTITUTE(SUBSTITUTE(SUBSTITUTE(SUBSTITUTE(SUBSTITUTE(SUBSTITUTE(SUBSTITUTE(SUBSTITUTE(TRIM($B4065&amp;""),CHAR(10)," "),CHAR(13)," "),"."," "),";"," "),","," "),"/"," "),"+"," "),"-"," "),"  "," "),"  "," "),"  "," "),"  "," "),"  "," "),"  "," "))," ","|")&amp;"|")</f>
        <v/>
      </c>
      <c r="AD4065">
        <f>TRIM($I4065&amp;"")</f>
        <v/>
      </c>
    </row>
    <row r="4066" ht="36" customHeight="1">
      <c r="A4066" s="9" t="n">
        <v>46219</v>
      </c>
      <c r="B4066" s="14" t="inlineStr">
        <is>
          <t>10266,10265</t>
        </is>
      </c>
      <c r="C4066" s="14" t="inlineStr">
        <is>
          <t>M/C 0727 (MARROM)</t>
        </is>
      </c>
      <c r="D4066" s="14" t="inlineStr">
        <is>
          <t>56 COPIADORA</t>
        </is>
      </c>
      <c r="E4066" s="14" t="n">
        <v>20051001</v>
      </c>
      <c r="F4066" s="14" t="inlineStr">
        <is>
          <t>TAMPO REDONDO 1035X1035X18 MDF - MESA TURIM LIGHT</t>
        </is>
      </c>
      <c r="G4066" s="14" t="inlineStr">
        <is>
          <t>56 COPIADORA</t>
        </is>
      </c>
      <c r="H4066" s="14" t="inlineStr">
        <is>
          <t>56 COPIADORA</t>
        </is>
      </c>
      <c r="I4066" s="9" t="inlineStr">
        <is>
          <t>56 COPIADORA</t>
        </is>
      </c>
      <c r="J4066" s="9" t="n">
        <v>13</v>
      </c>
      <c r="K4066" s="14" t="n"/>
      <c r="L4066" s="14" t="n"/>
      <c r="M4066" s="14" t="n"/>
      <c r="N4066" s="14" t="n">
        <v>46218</v>
      </c>
      <c r="O4066" s="14" t="n">
        <v>13</v>
      </c>
      <c r="P4066" s="14" t="n"/>
      <c r="Q4066" s="14" t="n"/>
      <c r="R4066" s="14" t="n"/>
      <c r="S4066" s="14" t="n"/>
      <c r="T4066" s="14">
        <f>IF(OR($J4066="",$O4066=""),"",$O4066/$J4066)</f>
        <v/>
      </c>
      <c r="U4066" s="14" t="inlineStr">
        <is>
          <t>Concluído</t>
        </is>
      </c>
      <c r="V4066" s="14" t="n"/>
      <c r="W4066" s="14" t="n"/>
      <c r="X4066" s="14" t="n"/>
      <c r="Y4066" s="14" t="n"/>
      <c r="Z4066" s="14" t="n"/>
      <c r="AA4066" s="11" t="n"/>
      <c r="AB4066" s="14">
        <f>B4066&amp;"|"&amp;I4066</f>
        <v/>
      </c>
      <c r="AC4066">
        <f>IF($B4066="","","|"&amp;SUBSTITUTE(TRIM(SUBSTITUTE(SUBSTITUTE(SUBSTITUTE(SUBSTITUTE(SUBSTITUTE(SUBSTITUTE(SUBSTITUTE(SUBSTITUTE(SUBSTITUTE(SUBSTITUTE(SUBSTITUTE(SUBSTITUTE(SUBSTITUTE(SUBSTITUTE(TRIM($B4066&amp;""),CHAR(10)," "),CHAR(13)," "),"."," "),";"," "),","," "),"/"," "),"+"," "),"-"," "),"  "," "),"  "," "),"  "," "),"  "," "),"  "," "),"  "," "))," ","|")&amp;"|")</f>
        <v/>
      </c>
      <c r="AD4066">
        <f>TRIM($I4066&amp;"")</f>
        <v/>
      </c>
    </row>
    <row r="4067" ht="36" customHeight="1">
      <c r="A4067" s="9" t="n">
        <v>46219</v>
      </c>
      <c r="B4067" s="14" t="inlineStr">
        <is>
          <t>10269</t>
        </is>
      </c>
      <c r="C4067" s="14" t="inlineStr">
        <is>
          <t>M/C 0723 - DEMONSTRAÇÃO MATEUS</t>
        </is>
      </c>
      <c r="D4067" s="14" t="inlineStr">
        <is>
          <t>56 COPIADORA</t>
        </is>
      </c>
      <c r="E4067" s="14" t="n">
        <v>200306205</v>
      </c>
      <c r="F4067" s="14" t="inlineStr">
        <is>
          <t>TAMPO MTD 1600X900X45 MDF-TAMPO C/ENGROS R100 C/VD</t>
        </is>
      </c>
      <c r="G4067" s="14" t="inlineStr">
        <is>
          <t>56 COPIADORA</t>
        </is>
      </c>
      <c r="H4067" s="14" t="inlineStr">
        <is>
          <t>56 COPIADORA</t>
        </is>
      </c>
      <c r="I4067" s="9" t="inlineStr">
        <is>
          <t>56 COPIADORA</t>
        </is>
      </c>
      <c r="J4067" s="9" t="n">
        <v>1</v>
      </c>
      <c r="K4067" s="14" t="n"/>
      <c r="L4067" s="14" t="n"/>
      <c r="M4067" s="14" t="n"/>
      <c r="N4067" s="14" t="n">
        <v>46218</v>
      </c>
      <c r="O4067" s="14" t="n">
        <v>1</v>
      </c>
      <c r="P4067" s="14" t="n"/>
      <c r="Q4067" s="14" t="n"/>
      <c r="R4067" s="14" t="n"/>
      <c r="S4067" s="14" t="n"/>
      <c r="T4067" s="14">
        <f>IF(OR($J4067="",$O4067=""),"",$O4067/$J4067)</f>
        <v/>
      </c>
      <c r="U4067" s="14" t="inlineStr">
        <is>
          <t>Concluído</t>
        </is>
      </c>
      <c r="V4067" s="14" t="n"/>
      <c r="W4067" s="14" t="n"/>
      <c r="X4067" s="14" t="n"/>
      <c r="Y4067" s="14" t="n"/>
      <c r="Z4067" s="14" t="n"/>
      <c r="AA4067" s="11" t="n"/>
      <c r="AB4067" s="14">
        <f>B4067&amp;"|"&amp;I4067</f>
        <v/>
      </c>
      <c r="AC4067">
        <f>IF($B4067="","","|"&amp;SUBSTITUTE(TRIM(SUBSTITUTE(SUBSTITUTE(SUBSTITUTE(SUBSTITUTE(SUBSTITUTE(SUBSTITUTE(SUBSTITUTE(SUBSTITUTE(SUBSTITUTE(SUBSTITUTE(SUBSTITUTE(SUBSTITUTE(SUBSTITUTE(SUBSTITUTE(TRIM($B4067&amp;""),CHAR(10)," "),CHAR(13)," "),"."," "),";"," "),","," "),"/"," "),"+"," "),"-"," "),"  "," "),"  "," "),"  "," "),"  "," "),"  "," "),"  "," "))," ","|")&amp;"|")</f>
        <v/>
      </c>
      <c r="AD4067">
        <f>TRIM($I4067&amp;"")</f>
        <v/>
      </c>
    </row>
    <row r="4068" ht="36" customHeight="1">
      <c r="A4068" s="9" t="n">
        <v>46219</v>
      </c>
      <c r="B4068" s="14" t="inlineStr">
        <is>
          <t>10264,10266,10265</t>
        </is>
      </c>
      <c r="C4068" s="14" t="inlineStr">
        <is>
          <t>M/C 0724 (VERDE)</t>
        </is>
      </c>
      <c r="D4068" s="14" t="inlineStr">
        <is>
          <t>34 CORTE DE TECIDO</t>
        </is>
      </c>
      <c r="E4068" s="14" t="n">
        <v>30001101</v>
      </c>
      <c r="F4068" s="14" t="inlineStr">
        <is>
          <t>CAPA ENCOSTO EST - CAD.VENETO/TRIESTE/NY</t>
        </is>
      </c>
      <c r="G4068" s="14" t="inlineStr">
        <is>
          <t>34 CORTE DE TECIDO</t>
        </is>
      </c>
      <c r="H4068" s="14" t="inlineStr">
        <is>
          <t>34 CORTE DE TECIDO</t>
        </is>
      </c>
      <c r="I4068" s="9" t="inlineStr">
        <is>
          <t>34 CORTE DE TECIDO</t>
        </is>
      </c>
      <c r="J4068" s="9" t="n">
        <v>100</v>
      </c>
      <c r="K4068" s="14" t="n"/>
      <c r="L4068" s="14" t="n"/>
      <c r="M4068" s="14" t="n"/>
      <c r="N4068" s="14" t="n"/>
      <c r="O4068" s="14" t="n"/>
      <c r="P4068" s="14" t="n"/>
      <c r="Q4068" s="14" t="n"/>
      <c r="R4068" s="14" t="n"/>
      <c r="S4068" s="14" t="n"/>
      <c r="T4068" s="14" t="n"/>
      <c r="U4068" s="14" t="n"/>
      <c r="V4068" s="14" t="n"/>
      <c r="W4068" s="14" t="n"/>
      <c r="X4068" s="14" t="n"/>
      <c r="Y4068" s="14" t="n"/>
      <c r="Z4068" s="14" t="n"/>
      <c r="AA4068" s="11" t="n"/>
      <c r="AB4068" s="14">
        <f>B4068&amp;"|"&amp;I4068</f>
        <v/>
      </c>
      <c r="AC4068">
        <f>IF($B4068="","","|"&amp;SUBSTITUTE(TRIM(SUBSTITUTE(SUBSTITUTE(SUBSTITUTE(SUBSTITUTE(SUBSTITUTE(SUBSTITUTE(SUBSTITUTE(SUBSTITUTE(SUBSTITUTE(SUBSTITUTE(SUBSTITUTE(SUBSTITUTE(SUBSTITUTE(SUBSTITUTE(TRIM($B4068&amp;""),CHAR(10)," "),CHAR(13)," "),"."," "),";"," "),","," "),"/"," "),"+"," "),"-"," "),"  "," "),"  "," "),"  "," "),"  "," "),"  "," "),"  "," "))," ","|")&amp;"|")</f>
        <v/>
      </c>
      <c r="AD4068">
        <f>TRIM($I4068&amp;"")</f>
        <v/>
      </c>
    </row>
    <row r="4069" ht="36" customHeight="1">
      <c r="A4069" s="9" t="n">
        <v>46219</v>
      </c>
      <c r="B4069" s="14" t="inlineStr">
        <is>
          <t>10264,10266,10265</t>
        </is>
      </c>
      <c r="C4069" s="14" t="inlineStr">
        <is>
          <t>M/C 0724 (VERDE)</t>
        </is>
      </c>
      <c r="D4069" s="14" t="inlineStr">
        <is>
          <t>34 CORTE DE TECIDO</t>
        </is>
      </c>
      <c r="E4069" s="14" t="n">
        <v>30001110</v>
      </c>
      <c r="F4069" s="14" t="inlineStr">
        <is>
          <t>CAPA ASSENTO EST - CAD. VENETO/TRISTE/NY</t>
        </is>
      </c>
      <c r="G4069" s="14" t="inlineStr">
        <is>
          <t>34 CORTE DE TECIDO</t>
        </is>
      </c>
      <c r="H4069" s="14" t="inlineStr">
        <is>
          <t>34 CORTE DE TECIDO</t>
        </is>
      </c>
      <c r="I4069" s="9" t="inlineStr">
        <is>
          <t>34 CORTE DE TECIDO</t>
        </is>
      </c>
      <c r="J4069" s="9" t="n">
        <v>100</v>
      </c>
      <c r="K4069" s="14" t="n"/>
      <c r="L4069" s="14" t="n"/>
      <c r="M4069" s="14" t="n"/>
      <c r="N4069" s="14" t="n"/>
      <c r="O4069" s="14" t="n"/>
      <c r="P4069" s="14" t="n"/>
      <c r="Q4069" s="14" t="n"/>
      <c r="R4069" s="14" t="n"/>
      <c r="S4069" s="14" t="n"/>
      <c r="T4069" s="14" t="n"/>
      <c r="U4069" s="14" t="n"/>
      <c r="V4069" s="14" t="n"/>
      <c r="W4069" s="14" t="n"/>
      <c r="X4069" s="14" t="n"/>
      <c r="Y4069" s="14" t="n"/>
      <c r="Z4069" s="14" t="n"/>
      <c r="AA4069" s="11" t="n"/>
      <c r="AB4069" s="14">
        <f>B4069&amp;"|"&amp;I4069</f>
        <v/>
      </c>
      <c r="AC4069">
        <f>IF($B4069="","","|"&amp;SUBSTITUTE(TRIM(SUBSTITUTE(SUBSTITUTE(SUBSTITUTE(SUBSTITUTE(SUBSTITUTE(SUBSTITUTE(SUBSTITUTE(SUBSTITUTE(SUBSTITUTE(SUBSTITUTE(SUBSTITUTE(SUBSTITUTE(SUBSTITUTE(SUBSTITUTE(TRIM($B4069&amp;""),CHAR(10)," "),CHAR(13)," "),"."," "),";"," "),","," "),"/"," "),"+"," "),"-"," "),"  "," "),"  "," "),"  "," "),"  "," "),"  "," "),"  "," "))," ","|")&amp;"|")</f>
        <v/>
      </c>
      <c r="AD4069">
        <f>TRIM($I4069&amp;"")</f>
        <v/>
      </c>
    </row>
    <row r="4070" ht="36" customHeight="1">
      <c r="A4070" s="9" t="n">
        <v>46219</v>
      </c>
      <c r="B4070" s="14" t="inlineStr">
        <is>
          <t>10264,10266,10265</t>
        </is>
      </c>
      <c r="C4070" s="14" t="inlineStr">
        <is>
          <t>M/C 0724 (VERDE)</t>
        </is>
      </c>
      <c r="D4070" s="14" t="inlineStr">
        <is>
          <t>34 CORTE DE TECIDO</t>
        </is>
      </c>
      <c r="E4070" s="14" t="n">
        <v>30001211</v>
      </c>
      <c r="F4070" s="14" t="inlineStr">
        <is>
          <t>CAPA ENCOSTO ESTOFADO - CAD. DUBAI PÉ INTEIRO</t>
        </is>
      </c>
      <c r="G4070" s="14" t="inlineStr">
        <is>
          <t>34 CORTE DE TECIDO</t>
        </is>
      </c>
      <c r="H4070" s="14" t="inlineStr">
        <is>
          <t>34 CORTE DE TECIDO</t>
        </is>
      </c>
      <c r="I4070" s="9" t="inlineStr">
        <is>
          <t>34 CORTE DE TECIDO</t>
        </is>
      </c>
      <c r="J4070" s="9" t="n">
        <v>4</v>
      </c>
      <c r="K4070" s="14" t="n"/>
      <c r="L4070" s="14" t="n"/>
      <c r="M4070" s="14" t="n"/>
      <c r="N4070" s="14" t="n"/>
      <c r="O4070" s="14" t="n"/>
      <c r="P4070" s="14" t="n"/>
      <c r="Q4070" s="14" t="n"/>
      <c r="R4070" s="14" t="n"/>
      <c r="S4070" s="14" t="n"/>
      <c r="T4070" s="14" t="n"/>
      <c r="U4070" s="14" t="n"/>
      <c r="V4070" s="14" t="n"/>
      <c r="W4070" s="14" t="n"/>
      <c r="X4070" s="14" t="n"/>
      <c r="Y4070" s="14" t="n"/>
      <c r="Z4070" s="14" t="n"/>
      <c r="AA4070" s="11" t="n"/>
      <c r="AB4070" s="14">
        <f>B4070&amp;"|"&amp;I4070</f>
        <v/>
      </c>
      <c r="AC4070">
        <f>IF($B4070="","","|"&amp;SUBSTITUTE(TRIM(SUBSTITUTE(SUBSTITUTE(SUBSTITUTE(SUBSTITUTE(SUBSTITUTE(SUBSTITUTE(SUBSTITUTE(SUBSTITUTE(SUBSTITUTE(SUBSTITUTE(SUBSTITUTE(SUBSTITUTE(SUBSTITUTE(SUBSTITUTE(TRIM($B4070&amp;""),CHAR(10)," "),CHAR(13)," "),"."," "),";"," "),","," "),"/"," "),"+"," "),"-"," "),"  "," "),"  "," "),"  "," "),"  "," "),"  "," "),"  "," "))," ","|")&amp;"|")</f>
        <v/>
      </c>
      <c r="AD4070">
        <f>TRIM($I4070&amp;"")</f>
        <v/>
      </c>
    </row>
    <row r="4071" ht="36" customHeight="1">
      <c r="A4071" s="9" t="n">
        <v>46219</v>
      </c>
      <c r="B4071" s="14" t="inlineStr">
        <is>
          <t>10264,10266,10265</t>
        </is>
      </c>
      <c r="C4071" s="14" t="inlineStr">
        <is>
          <t>M/C 0724 (VERDE)</t>
        </is>
      </c>
      <c r="D4071" s="14" t="inlineStr">
        <is>
          <t>34 CORTE DE TECIDO</t>
        </is>
      </c>
      <c r="E4071" s="14" t="n">
        <v>30001315</v>
      </c>
      <c r="F4071" s="14" t="inlineStr">
        <is>
          <t>CAPA ASSENTO ESTOF H - CAD. DUB./MIL./GRECIA</t>
        </is>
      </c>
      <c r="G4071" s="14" t="inlineStr">
        <is>
          <t>34 CORTE DE TECIDO</t>
        </is>
      </c>
      <c r="H4071" s="14" t="inlineStr">
        <is>
          <t>34 CORTE DE TECIDO</t>
        </is>
      </c>
      <c r="I4071" s="9" t="inlineStr">
        <is>
          <t>34 CORTE DE TECIDO</t>
        </is>
      </c>
      <c r="J4071" s="9" t="n">
        <v>4</v>
      </c>
      <c r="K4071" s="14" t="n"/>
      <c r="L4071" s="14" t="n"/>
      <c r="M4071" s="14" t="n"/>
      <c r="N4071" s="14" t="n"/>
      <c r="O4071" s="14" t="n"/>
      <c r="P4071" s="14" t="n"/>
      <c r="Q4071" s="14" t="n"/>
      <c r="R4071" s="14" t="n"/>
      <c r="S4071" s="14" t="n"/>
      <c r="T4071" s="14" t="n"/>
      <c r="U4071" s="14" t="n"/>
      <c r="V4071" s="14" t="n"/>
      <c r="W4071" s="14" t="n"/>
      <c r="X4071" s="14" t="n"/>
      <c r="Y4071" s="14" t="n"/>
      <c r="Z4071" s="14" t="n"/>
      <c r="AA4071" s="11" t="n"/>
      <c r="AB4071" s="14">
        <f>B4071&amp;"|"&amp;I4071</f>
        <v/>
      </c>
      <c r="AC4071">
        <f>IF($B4071="","","|"&amp;SUBSTITUTE(TRIM(SUBSTITUTE(SUBSTITUTE(SUBSTITUTE(SUBSTITUTE(SUBSTITUTE(SUBSTITUTE(SUBSTITUTE(SUBSTITUTE(SUBSTITUTE(SUBSTITUTE(SUBSTITUTE(SUBSTITUTE(SUBSTITUTE(SUBSTITUTE(TRIM($B4071&amp;""),CHAR(10)," "),CHAR(13)," "),"."," "),";"," "),","," "),"/"," "),"+"," "),"-"," "),"  "," "),"  "," "),"  "," "),"  "," "),"  "," "),"  "," "))," ","|")&amp;"|")</f>
        <v/>
      </c>
      <c r="AD4071">
        <f>TRIM($I4071&amp;"")</f>
        <v/>
      </c>
    </row>
    <row r="4072" ht="36" customHeight="1">
      <c r="A4072" s="9" t="n">
        <v>46219</v>
      </c>
      <c r="B4072" s="14" t="inlineStr">
        <is>
          <t>10264,10266,10265</t>
        </is>
      </c>
      <c r="C4072" s="14" t="inlineStr">
        <is>
          <t>M/C 0724 (VERDE)</t>
        </is>
      </c>
      <c r="D4072" s="14" t="inlineStr">
        <is>
          <t>34 CORTE DE TECIDO</t>
        </is>
      </c>
      <c r="E4072" s="14" t="n">
        <v>30001401</v>
      </c>
      <c r="F4072" s="14" t="inlineStr">
        <is>
          <t>CAPA ENCOSTO ESTOFADO - CAD. PADUA PÉ INTEIRO</t>
        </is>
      </c>
      <c r="G4072" s="14" t="inlineStr">
        <is>
          <t>34 CORTE DE TECIDO</t>
        </is>
      </c>
      <c r="H4072" s="14" t="inlineStr">
        <is>
          <t>34 CORTE DE TECIDO</t>
        </is>
      </c>
      <c r="I4072" s="9" t="inlineStr">
        <is>
          <t>34 CORTE DE TECIDO</t>
        </is>
      </c>
      <c r="J4072" s="9" t="n">
        <v>4</v>
      </c>
      <c r="K4072" s="14" t="n"/>
      <c r="L4072" s="14" t="n"/>
      <c r="M4072" s="14" t="n"/>
      <c r="N4072" s="14" t="n"/>
      <c r="O4072" s="14" t="n"/>
      <c r="P4072" s="14" t="n"/>
      <c r="Q4072" s="14" t="n"/>
      <c r="R4072" s="14" t="n"/>
      <c r="S4072" s="14" t="n"/>
      <c r="T4072" s="14" t="n"/>
      <c r="U4072" s="14" t="n"/>
      <c r="V4072" s="14" t="n"/>
      <c r="W4072" s="14" t="n"/>
      <c r="X4072" s="14" t="n"/>
      <c r="Y4072" s="14" t="n"/>
      <c r="Z4072" s="14" t="n"/>
      <c r="AA4072" s="11" t="n"/>
      <c r="AB4072" s="14">
        <f>B4072&amp;"|"&amp;I4072</f>
        <v/>
      </c>
      <c r="AC4072">
        <f>IF($B4072="","","|"&amp;SUBSTITUTE(TRIM(SUBSTITUTE(SUBSTITUTE(SUBSTITUTE(SUBSTITUTE(SUBSTITUTE(SUBSTITUTE(SUBSTITUTE(SUBSTITUTE(SUBSTITUTE(SUBSTITUTE(SUBSTITUTE(SUBSTITUTE(SUBSTITUTE(SUBSTITUTE(TRIM($B4072&amp;""),CHAR(10)," "),CHAR(13)," "),"."," "),";"," "),","," "),"/"," "),"+"," "),"-"," "),"  "," "),"  "," "),"  "," "),"  "," "),"  "," "),"  "," "))," ","|")&amp;"|")</f>
        <v/>
      </c>
      <c r="AD4072">
        <f>TRIM($I4072&amp;"")</f>
        <v/>
      </c>
    </row>
    <row r="4073" ht="36" customHeight="1">
      <c r="A4073" s="9" t="n">
        <v>46219</v>
      </c>
      <c r="B4073" s="14" t="inlineStr">
        <is>
          <t>10264,10266,10265</t>
        </is>
      </c>
      <c r="C4073" s="14" t="inlineStr">
        <is>
          <t>M/C 0724 (VERDE)</t>
        </is>
      </c>
      <c r="D4073" s="14" t="inlineStr">
        <is>
          <t>34 CORTE DE TECIDO</t>
        </is>
      </c>
      <c r="E4073" s="14" t="n">
        <v>30001410</v>
      </c>
      <c r="F4073" s="14" t="inlineStr">
        <is>
          <t>CAPA ASSENTO ESTOFADO - CAD. PADUA PÉ INTEIRO</t>
        </is>
      </c>
      <c r="G4073" s="14" t="inlineStr">
        <is>
          <t>34 CORTE DE TECIDO</t>
        </is>
      </c>
      <c r="H4073" s="14" t="inlineStr">
        <is>
          <t>34 CORTE DE TECIDO</t>
        </is>
      </c>
      <c r="I4073" s="9" t="inlineStr">
        <is>
          <t>34 CORTE DE TECIDO</t>
        </is>
      </c>
      <c r="J4073" s="9" t="n">
        <v>4</v>
      </c>
      <c r="K4073" s="14" t="n"/>
      <c r="L4073" s="14" t="n"/>
      <c r="M4073" s="14" t="n"/>
      <c r="N4073" s="14" t="n"/>
      <c r="O4073" s="14" t="n"/>
      <c r="P4073" s="14" t="n"/>
      <c r="Q4073" s="14" t="n"/>
      <c r="R4073" s="14" t="n"/>
      <c r="S4073" s="14" t="n"/>
      <c r="T4073" s="14" t="n"/>
      <c r="U4073" s="14" t="n"/>
      <c r="V4073" s="14" t="n"/>
      <c r="W4073" s="14" t="n"/>
      <c r="X4073" s="14" t="n"/>
      <c r="Y4073" s="14" t="n"/>
      <c r="Z4073" s="14" t="n"/>
      <c r="AA4073" s="11" t="n"/>
      <c r="AB4073" s="14">
        <f>B4073&amp;"|"&amp;I4073</f>
        <v/>
      </c>
      <c r="AC4073">
        <f>IF($B4073="","","|"&amp;SUBSTITUTE(TRIM(SUBSTITUTE(SUBSTITUTE(SUBSTITUTE(SUBSTITUTE(SUBSTITUTE(SUBSTITUTE(SUBSTITUTE(SUBSTITUTE(SUBSTITUTE(SUBSTITUTE(SUBSTITUTE(SUBSTITUTE(SUBSTITUTE(SUBSTITUTE(TRIM($B4073&amp;""),CHAR(10)," "),CHAR(13)," "),"."," "),";"," "),","," "),"/"," "),"+"," "),"-"," "),"  "," "),"  "," "),"  "," "),"  "," "),"  "," "),"  "," "))," ","|")&amp;"|")</f>
        <v/>
      </c>
      <c r="AD4073">
        <f>TRIM($I4073&amp;"")</f>
        <v/>
      </c>
    </row>
    <row r="4074" ht="36" customHeight="1">
      <c r="A4074" s="9" t="n">
        <v>46219</v>
      </c>
      <c r="B4074" s="14" t="inlineStr">
        <is>
          <t>10264,10266,10265</t>
        </is>
      </c>
      <c r="C4074" s="14" t="inlineStr">
        <is>
          <t>M/C 0724 (VERDE)</t>
        </is>
      </c>
      <c r="D4074" s="14" t="inlineStr">
        <is>
          <t>34 CORTE DE TECIDO</t>
        </is>
      </c>
      <c r="E4074" s="14" t="n">
        <v>30003710</v>
      </c>
      <c r="F4074" s="14" t="inlineStr">
        <is>
          <t>FUNDO CADEIRA TNT SERIGRAFADO - 410X410 - MADEIRA</t>
        </is>
      </c>
      <c r="G4074" s="14" t="inlineStr">
        <is>
          <t>34 CORTE DE TECIDO</t>
        </is>
      </c>
      <c r="H4074" s="14" t="inlineStr">
        <is>
          <t>34 CORTE DE TECIDO</t>
        </is>
      </c>
      <c r="I4074" s="9" t="inlineStr">
        <is>
          <t>34 CORTE DE TECIDO</t>
        </is>
      </c>
      <c r="J4074" s="9" t="n">
        <v>856</v>
      </c>
      <c r="K4074" s="14" t="n"/>
      <c r="L4074" s="14" t="n"/>
      <c r="M4074" s="14" t="n"/>
      <c r="N4074" s="14" t="n"/>
      <c r="O4074" s="14" t="n"/>
      <c r="P4074" s="14" t="n"/>
      <c r="Q4074" s="14" t="n"/>
      <c r="R4074" s="14" t="n"/>
      <c r="S4074" s="14" t="n"/>
      <c r="T4074" s="14" t="n"/>
      <c r="U4074" s="14" t="n"/>
      <c r="V4074" s="14" t="n"/>
      <c r="W4074" s="14" t="n"/>
      <c r="X4074" s="14" t="n"/>
      <c r="Y4074" s="14" t="n"/>
      <c r="Z4074" s="14" t="n"/>
      <c r="AA4074" s="11" t="n"/>
      <c r="AB4074" s="14">
        <f>B4074&amp;"|"&amp;I4074</f>
        <v/>
      </c>
      <c r="AC4074">
        <f>IF($B4074="","","|"&amp;SUBSTITUTE(TRIM(SUBSTITUTE(SUBSTITUTE(SUBSTITUTE(SUBSTITUTE(SUBSTITUTE(SUBSTITUTE(SUBSTITUTE(SUBSTITUTE(SUBSTITUTE(SUBSTITUTE(SUBSTITUTE(SUBSTITUTE(SUBSTITUTE(SUBSTITUTE(TRIM($B4074&amp;""),CHAR(10)," "),CHAR(13)," "),"."," "),";"," "),","," "),"/"," "),"+"," "),"-"," "),"  "," "),"  "," "),"  "," "),"  "," "),"  "," "),"  "," "))," ","|")&amp;"|")</f>
        <v/>
      </c>
      <c r="AD4074">
        <f>TRIM($I4074&amp;"")</f>
        <v/>
      </c>
    </row>
    <row r="4075" ht="36" customHeight="1">
      <c r="A4075" s="9" t="n">
        <v>46219</v>
      </c>
      <c r="B4075" s="14" t="inlineStr">
        <is>
          <t>10264,10266,10265</t>
        </is>
      </c>
      <c r="C4075" s="14" t="inlineStr">
        <is>
          <t>M/C 0724 (VERDE)</t>
        </is>
      </c>
      <c r="D4075" s="14" t="inlineStr">
        <is>
          <t>34 CORTE DE TECIDO</t>
        </is>
      </c>
      <c r="E4075" s="14" t="n">
        <v>30004808</v>
      </c>
      <c r="F4075" s="14" t="inlineStr">
        <is>
          <t>CAPA ASSENTO - CAD SANTIAGO</t>
        </is>
      </c>
      <c r="G4075" s="14" t="inlineStr">
        <is>
          <t>34 CORTE DE TECIDO</t>
        </is>
      </c>
      <c r="H4075" s="14" t="inlineStr">
        <is>
          <t>34 CORTE DE TECIDO</t>
        </is>
      </c>
      <c r="I4075" s="9" t="inlineStr">
        <is>
          <t>34 CORTE DE TECIDO</t>
        </is>
      </c>
      <c r="J4075" s="9" t="n">
        <v>152</v>
      </c>
      <c r="K4075" s="14" t="n"/>
      <c r="L4075" s="14" t="n"/>
      <c r="M4075" s="14" t="n"/>
      <c r="N4075" s="14" t="n"/>
      <c r="O4075" s="14" t="n"/>
      <c r="P4075" s="14" t="n"/>
      <c r="Q4075" s="14" t="n"/>
      <c r="R4075" s="14" t="n"/>
      <c r="S4075" s="14" t="n"/>
      <c r="T4075" s="14" t="n"/>
      <c r="U4075" s="14" t="n"/>
      <c r="V4075" s="14" t="n"/>
      <c r="W4075" s="14" t="n"/>
      <c r="X4075" s="14" t="n"/>
      <c r="Y4075" s="14" t="n"/>
      <c r="Z4075" s="14" t="n"/>
      <c r="AA4075" s="11" t="n"/>
      <c r="AB4075" s="14">
        <f>B4075&amp;"|"&amp;I4075</f>
        <v/>
      </c>
      <c r="AC4075">
        <f>IF($B4075="","","|"&amp;SUBSTITUTE(TRIM(SUBSTITUTE(SUBSTITUTE(SUBSTITUTE(SUBSTITUTE(SUBSTITUTE(SUBSTITUTE(SUBSTITUTE(SUBSTITUTE(SUBSTITUTE(SUBSTITUTE(SUBSTITUTE(SUBSTITUTE(SUBSTITUTE(SUBSTITUTE(TRIM($B4075&amp;""),CHAR(10)," "),CHAR(13)," "),"."," "),";"," "),","," "),"/"," "),"+"," "),"-"," "),"  "," "),"  "," "),"  "," "),"  "," "),"  "," "),"  "," "))," ","|")&amp;"|")</f>
        <v/>
      </c>
      <c r="AD4075">
        <f>TRIM($I4075&amp;"")</f>
        <v/>
      </c>
    </row>
    <row r="4076" ht="36" customHeight="1">
      <c r="A4076" s="9" t="n">
        <v>46219</v>
      </c>
      <c r="B4076" s="14" t="inlineStr">
        <is>
          <t>10264,10266,10265</t>
        </is>
      </c>
      <c r="C4076" s="14" t="inlineStr">
        <is>
          <t>M/C 0724 (VERDE)</t>
        </is>
      </c>
      <c r="D4076" s="14" t="inlineStr">
        <is>
          <t>34 CORTE DE TECIDO</t>
        </is>
      </c>
      <c r="E4076" s="14" t="n">
        <v>30004810</v>
      </c>
      <c r="F4076" s="14" t="inlineStr">
        <is>
          <t>FUNDO CADEIRA TNT SERIGRAFADO - 410X360 - MDF</t>
        </is>
      </c>
      <c r="G4076" s="14" t="inlineStr">
        <is>
          <t>34 CORTE DE TECIDO</t>
        </is>
      </c>
      <c r="H4076" s="14" t="inlineStr">
        <is>
          <t>34 CORTE DE TECIDO</t>
        </is>
      </c>
      <c r="I4076" s="9" t="inlineStr">
        <is>
          <t>34 CORTE DE TECIDO</t>
        </is>
      </c>
      <c r="J4076" s="9" t="n">
        <v>470</v>
      </c>
      <c r="K4076" s="14" t="n"/>
      <c r="L4076" s="14" t="n"/>
      <c r="M4076" s="14" t="n"/>
      <c r="N4076" s="14" t="n"/>
      <c r="O4076" s="14" t="n"/>
      <c r="P4076" s="14" t="n"/>
      <c r="Q4076" s="14" t="n"/>
      <c r="R4076" s="14" t="n"/>
      <c r="S4076" s="14" t="n"/>
      <c r="T4076" s="14" t="n"/>
      <c r="U4076" s="14" t="n"/>
      <c r="V4076" s="14" t="n"/>
      <c r="W4076" s="14" t="n"/>
      <c r="X4076" s="14" t="n"/>
      <c r="Y4076" s="14" t="n"/>
      <c r="Z4076" s="14" t="n"/>
      <c r="AA4076" s="11" t="n"/>
      <c r="AB4076" s="14">
        <f>B4076&amp;"|"&amp;I4076</f>
        <v/>
      </c>
      <c r="AC4076">
        <f>IF($B4076="","","|"&amp;SUBSTITUTE(TRIM(SUBSTITUTE(SUBSTITUTE(SUBSTITUTE(SUBSTITUTE(SUBSTITUTE(SUBSTITUTE(SUBSTITUTE(SUBSTITUTE(SUBSTITUTE(SUBSTITUTE(SUBSTITUTE(SUBSTITUTE(SUBSTITUTE(SUBSTITUTE(TRIM($B4076&amp;""),CHAR(10)," "),CHAR(13)," "),"."," "),";"," "),","," "),"/"," "),"+"," "),"-"," "),"  "," "),"  "," "),"  "," "),"  "," "),"  "," "),"  "," "))," ","|")&amp;"|")</f>
        <v/>
      </c>
      <c r="AD4076">
        <f>TRIM($I4076&amp;"")</f>
        <v/>
      </c>
    </row>
    <row r="4077" ht="36" customHeight="1">
      <c r="A4077" s="9" t="n">
        <v>46219</v>
      </c>
      <c r="B4077" s="14" t="inlineStr">
        <is>
          <t>10264,10266,10265</t>
        </is>
      </c>
      <c r="C4077" s="14" t="inlineStr">
        <is>
          <t>M/C 0724 (VERDE)</t>
        </is>
      </c>
      <c r="D4077" s="14" t="inlineStr">
        <is>
          <t>34 CORTE DE TECIDO</t>
        </is>
      </c>
      <c r="E4077" s="14" t="n">
        <v>30006106</v>
      </c>
      <c r="F4077" s="14" t="inlineStr">
        <is>
          <t>TELINHA ENCOSTO - CADEIRA SANTIAGO NEW</t>
        </is>
      </c>
      <c r="G4077" s="14" t="inlineStr">
        <is>
          <t>34 CORTE DE TECIDO</t>
        </is>
      </c>
      <c r="H4077" s="14" t="inlineStr">
        <is>
          <t>34 CORTE DE TECIDO</t>
        </is>
      </c>
      <c r="I4077" s="9" t="inlineStr">
        <is>
          <t>34 CORTE DE TECIDO</t>
        </is>
      </c>
      <c r="J4077" s="9" t="n">
        <v>6</v>
      </c>
      <c r="K4077" s="14" t="n"/>
      <c r="L4077" s="14" t="n"/>
      <c r="M4077" s="14" t="n"/>
      <c r="N4077" s="14" t="n"/>
      <c r="O4077" s="14" t="n"/>
      <c r="P4077" s="14" t="n"/>
      <c r="Q4077" s="14" t="n"/>
      <c r="R4077" s="14" t="n"/>
      <c r="S4077" s="14" t="n"/>
      <c r="T4077" s="14" t="n"/>
      <c r="U4077" s="14" t="n"/>
      <c r="V4077" s="14" t="n"/>
      <c r="W4077" s="14" t="n"/>
      <c r="X4077" s="14" t="n"/>
      <c r="Y4077" s="14" t="n"/>
      <c r="Z4077" s="14" t="n"/>
      <c r="AA4077" s="11" t="n"/>
      <c r="AB4077" s="14">
        <f>B4077&amp;"|"&amp;I4077</f>
        <v/>
      </c>
      <c r="AC4077">
        <f>IF($B4077="","","|"&amp;SUBSTITUTE(TRIM(SUBSTITUTE(SUBSTITUTE(SUBSTITUTE(SUBSTITUTE(SUBSTITUTE(SUBSTITUTE(SUBSTITUTE(SUBSTITUTE(SUBSTITUTE(SUBSTITUTE(SUBSTITUTE(SUBSTITUTE(SUBSTITUTE(SUBSTITUTE(TRIM($B4077&amp;""),CHAR(10)," "),CHAR(13)," "),"."," "),";"," "),","," "),"/"," "),"+"," "),"-"," "),"  "," "),"  "," "),"  "," "),"  "," "),"  "," "),"  "," "))," ","|")&amp;"|")</f>
        <v/>
      </c>
      <c r="AD4077">
        <f>TRIM($I4077&amp;"")</f>
        <v/>
      </c>
    </row>
    <row r="4078" ht="36" customHeight="1">
      <c r="A4078" s="9" t="n">
        <v>46219</v>
      </c>
      <c r="B4078" s="14" t="inlineStr">
        <is>
          <t>10269</t>
        </is>
      </c>
      <c r="C4078" s="14" t="inlineStr">
        <is>
          <t>M/C 0723 - DEMONSTRAÇÃO MATEUS</t>
        </is>
      </c>
      <c r="D4078" s="14" t="inlineStr">
        <is>
          <t>34 CORTE DE TECIDO</t>
        </is>
      </c>
      <c r="E4078" s="14" t="n">
        <v>30004810</v>
      </c>
      <c r="F4078" s="14" t="inlineStr">
        <is>
          <t>FUNDO CADEIRA TNT SERIGRAFADO - 410X360 - MDF</t>
        </is>
      </c>
      <c r="G4078" s="14" t="inlineStr">
        <is>
          <t>34 CORTE DE TECIDO</t>
        </is>
      </c>
      <c r="H4078" s="14" t="inlineStr">
        <is>
          <t>34 CORTE DE TECIDO</t>
        </is>
      </c>
      <c r="I4078" s="9" t="inlineStr">
        <is>
          <t>34 CORTE DE TECIDO</t>
        </is>
      </c>
      <c r="J4078" s="9" t="n">
        <v>6</v>
      </c>
      <c r="K4078" s="14" t="n"/>
      <c r="L4078" s="14" t="n"/>
      <c r="M4078" s="14" t="n"/>
      <c r="N4078" s="14" t="n"/>
      <c r="O4078" s="14" t="n"/>
      <c r="P4078" s="14" t="n"/>
      <c r="Q4078" s="14" t="n"/>
      <c r="R4078" s="14" t="n"/>
      <c r="S4078" s="14" t="n"/>
      <c r="T4078" s="14" t="n"/>
      <c r="U4078" s="14" t="n"/>
      <c r="V4078" s="14" t="n"/>
      <c r="W4078" s="14" t="n"/>
      <c r="X4078" s="14" t="n"/>
      <c r="Y4078" s="14" t="n"/>
      <c r="Z4078" s="14" t="n"/>
      <c r="AA4078" s="11" t="n"/>
      <c r="AB4078" s="14">
        <f>B4078&amp;"|"&amp;I4078</f>
        <v/>
      </c>
      <c r="AC4078">
        <f>IF($B4078="","","|"&amp;SUBSTITUTE(TRIM(SUBSTITUTE(SUBSTITUTE(SUBSTITUTE(SUBSTITUTE(SUBSTITUTE(SUBSTITUTE(SUBSTITUTE(SUBSTITUTE(SUBSTITUTE(SUBSTITUTE(SUBSTITUTE(SUBSTITUTE(SUBSTITUTE(SUBSTITUTE(TRIM($B4078&amp;""),CHAR(10)," "),CHAR(13)," "),"."," "),";"," "),","," "),"/"," "),"+"," "),"-"," "),"  "," "),"  "," "),"  "," "),"  "," "),"  "," "),"  "," "))," ","|")&amp;"|")</f>
        <v/>
      </c>
      <c r="AD4078">
        <f>TRIM($I4078&amp;"")</f>
        <v/>
      </c>
    </row>
    <row r="4079" ht="36" customHeight="1">
      <c r="A4079" s="9" t="n">
        <v>46219</v>
      </c>
      <c r="B4079" s="14" t="inlineStr">
        <is>
          <t>10269</t>
        </is>
      </c>
      <c r="C4079" s="14" t="inlineStr">
        <is>
          <t>M/C 0723 - DEMONSTRAÇÃO MATEUS</t>
        </is>
      </c>
      <c r="D4079" s="14" t="inlineStr">
        <is>
          <t>34 CORTE DE TECIDO</t>
        </is>
      </c>
      <c r="E4079" s="14" t="n">
        <v>30006807</v>
      </c>
      <c r="F4079" s="14" t="inlineStr">
        <is>
          <t>CAPA ENCOSTO ESTOFADO - CAD. GENOVA</t>
        </is>
      </c>
      <c r="G4079" s="14" t="inlineStr">
        <is>
          <t>34 CORTE DE TECIDO</t>
        </is>
      </c>
      <c r="H4079" s="14" t="inlineStr">
        <is>
          <t>34 CORTE DE TECIDO</t>
        </is>
      </c>
      <c r="I4079" s="9" t="inlineStr">
        <is>
          <t>34 CORTE DE TECIDO</t>
        </is>
      </c>
      <c r="J4079" s="9" t="n">
        <v>6</v>
      </c>
      <c r="K4079" s="14" t="n"/>
      <c r="L4079" s="14" t="n"/>
      <c r="M4079" s="14" t="n"/>
      <c r="N4079" s="14" t="n"/>
      <c r="O4079" s="14" t="n"/>
      <c r="P4079" s="14" t="n"/>
      <c r="Q4079" s="14" t="n"/>
      <c r="R4079" s="14" t="n"/>
      <c r="S4079" s="14" t="n"/>
      <c r="T4079" s="14" t="n"/>
      <c r="U4079" s="14" t="n"/>
      <c r="V4079" s="14" t="n"/>
      <c r="W4079" s="14" t="n"/>
      <c r="X4079" s="14" t="n"/>
      <c r="Y4079" s="14" t="n"/>
      <c r="Z4079" s="14" t="n"/>
      <c r="AA4079" s="11" t="n"/>
      <c r="AB4079" s="14">
        <f>B4079&amp;"|"&amp;I4079</f>
        <v/>
      </c>
      <c r="AC4079">
        <f>IF($B4079="","","|"&amp;SUBSTITUTE(TRIM(SUBSTITUTE(SUBSTITUTE(SUBSTITUTE(SUBSTITUTE(SUBSTITUTE(SUBSTITUTE(SUBSTITUTE(SUBSTITUTE(SUBSTITUTE(SUBSTITUTE(SUBSTITUTE(SUBSTITUTE(SUBSTITUTE(SUBSTITUTE(TRIM($B4079&amp;""),CHAR(10)," "),CHAR(13)," "),"."," "),";"," "),","," "),"/"," "),"+"," "),"-"," "),"  "," "),"  "," "),"  "," "),"  "," "),"  "," "),"  "," "))," ","|")&amp;"|")</f>
        <v/>
      </c>
      <c r="AD4079">
        <f>TRIM($I4079&amp;"")</f>
        <v/>
      </c>
    </row>
    <row r="4080" ht="36" customHeight="1">
      <c r="A4080" s="9" t="n">
        <v>46219</v>
      </c>
      <c r="B4080" s="14" t="inlineStr">
        <is>
          <t>10269</t>
        </is>
      </c>
      <c r="C4080" s="14" t="inlineStr">
        <is>
          <t>M/C 0723 - DEMONSTRAÇÃO MATEUS</t>
        </is>
      </c>
      <c r="D4080" s="14" t="inlineStr">
        <is>
          <t>34 CORTE DE TECIDO</t>
        </is>
      </c>
      <c r="E4080" s="14" t="n">
        <v>30006808</v>
      </c>
      <c r="F4080" s="14" t="inlineStr">
        <is>
          <t>CAPA ASSENTO ESTOFADO - CAD. GENOVA</t>
        </is>
      </c>
      <c r="G4080" s="14" t="inlineStr">
        <is>
          <t>34 CORTE DE TECIDO</t>
        </is>
      </c>
      <c r="H4080" s="14" t="inlineStr">
        <is>
          <t>34 CORTE DE TECIDO</t>
        </is>
      </c>
      <c r="I4080" s="9" t="inlineStr">
        <is>
          <t>34 CORTE DE TECIDO</t>
        </is>
      </c>
      <c r="J4080" s="9" t="n">
        <v>6</v>
      </c>
      <c r="K4080" s="14" t="n"/>
      <c r="L4080" s="14" t="n"/>
      <c r="M4080" s="14" t="n"/>
      <c r="N4080" s="14" t="n"/>
      <c r="O4080" s="14" t="n"/>
      <c r="P4080" s="14" t="n"/>
      <c r="Q4080" s="14" t="n"/>
      <c r="R4080" s="14" t="n"/>
      <c r="S4080" s="14" t="n"/>
      <c r="T4080" s="14" t="n"/>
      <c r="U4080" s="14" t="n"/>
      <c r="V4080" s="14" t="n"/>
      <c r="W4080" s="14" t="n"/>
      <c r="X4080" s="14" t="n"/>
      <c r="Y4080" s="14" t="n"/>
      <c r="Z4080" s="14" t="n"/>
      <c r="AA4080" s="11" t="n"/>
      <c r="AB4080" s="14">
        <f>B4080&amp;"|"&amp;I4080</f>
        <v/>
      </c>
      <c r="AC4080">
        <f>IF($B4080="","","|"&amp;SUBSTITUTE(TRIM(SUBSTITUTE(SUBSTITUTE(SUBSTITUTE(SUBSTITUTE(SUBSTITUTE(SUBSTITUTE(SUBSTITUTE(SUBSTITUTE(SUBSTITUTE(SUBSTITUTE(SUBSTITUTE(SUBSTITUTE(SUBSTITUTE(SUBSTITUTE(TRIM($B4080&amp;""),CHAR(10)," "),CHAR(13)," "),"."," "),";"," "),","," "),"/"," "),"+"," "),"-"," "),"  "," "),"  "," "),"  "," "),"  "," "),"  "," "),"  "," "))," ","|")&amp;"|")</f>
        <v/>
      </c>
      <c r="AD4080">
        <f>TRIM($I4080&amp;"")</f>
        <v/>
      </c>
    </row>
    <row r="4081" ht="24" customHeight="1">
      <c r="A4081" s="9" t="n">
        <v>46219</v>
      </c>
      <c r="B4081" s="14" t="inlineStr">
        <is>
          <t>10264</t>
        </is>
      </c>
      <c r="C4081" s="14" t="inlineStr">
        <is>
          <t>M/C 0724 (VERDE)</t>
        </is>
      </c>
      <c r="D4081" s="14" t="inlineStr">
        <is>
          <t>17 COSTURA</t>
        </is>
      </c>
      <c r="E4081" s="14" t="n">
        <v>30001211</v>
      </c>
      <c r="F4081" s="14" t="inlineStr">
        <is>
          <t>CAPA ENCOSTO ESTOFADO - CAD. DUBAI PÉ INTEIRO</t>
        </is>
      </c>
      <c r="G4081" s="14" t="inlineStr">
        <is>
          <t>17 COSTURA</t>
        </is>
      </c>
      <c r="H4081" s="14" t="inlineStr">
        <is>
          <t>17 COSTURA</t>
        </is>
      </c>
      <c r="I4081" s="9" t="inlineStr">
        <is>
          <t>17 COSTURA</t>
        </is>
      </c>
      <c r="J4081" s="9" t="n">
        <v>4</v>
      </c>
      <c r="K4081" s="14" t="n"/>
      <c r="L4081" s="14" t="n"/>
      <c r="M4081" s="14" t="n"/>
      <c r="N4081" s="14" t="n"/>
      <c r="O4081" s="14" t="n"/>
      <c r="P4081" s="14" t="n"/>
      <c r="Q4081" s="14" t="n"/>
      <c r="R4081" s="14" t="n"/>
      <c r="S4081" s="14" t="n"/>
      <c r="T4081" s="14" t="n"/>
      <c r="U4081" s="14" t="n"/>
      <c r="V4081" s="14" t="n"/>
      <c r="W4081" s="14" t="n"/>
      <c r="X4081" s="14" t="n"/>
      <c r="Y4081" s="14" t="n"/>
      <c r="Z4081" s="14" t="n"/>
      <c r="AA4081" s="11" t="n"/>
      <c r="AB4081" s="14">
        <f>B4081&amp;"|"&amp;I4081</f>
        <v/>
      </c>
      <c r="AC4081">
        <f>IF($B4081="","","|"&amp;SUBSTITUTE(TRIM(SUBSTITUTE(SUBSTITUTE(SUBSTITUTE(SUBSTITUTE(SUBSTITUTE(SUBSTITUTE(SUBSTITUTE(SUBSTITUTE(SUBSTITUTE(SUBSTITUTE(SUBSTITUTE(SUBSTITUTE(SUBSTITUTE(SUBSTITUTE(TRIM($B4081&amp;""),CHAR(10)," "),CHAR(13)," "),"."," "),";"," "),","," "),"/"," "),"+"," "),"-"," "),"  "," "),"  "," "),"  "," "),"  "," "),"  "," "),"  "," "))," ","|")&amp;"|")</f>
        <v/>
      </c>
      <c r="AD4081">
        <f>TRIM($I4081&amp;"")</f>
        <v/>
      </c>
    </row>
    <row r="4082" ht="24" customHeight="1">
      <c r="A4082" s="9" t="n">
        <v>46219</v>
      </c>
      <c r="B4082" s="14" t="inlineStr">
        <is>
          <t>10264</t>
        </is>
      </c>
      <c r="C4082" s="14" t="inlineStr">
        <is>
          <t>M/C 0724 (VERDE)</t>
        </is>
      </c>
      <c r="D4082" s="14" t="inlineStr">
        <is>
          <t>17 COSTURA</t>
        </is>
      </c>
      <c r="E4082" s="14" t="n">
        <v>30001315</v>
      </c>
      <c r="F4082" s="14" t="inlineStr">
        <is>
          <t>CAPA ASSENTO ESTOF H - CAD. DUB./MIL./GRECIA</t>
        </is>
      </c>
      <c r="G4082" s="14" t="inlineStr">
        <is>
          <t>17 COSTURA</t>
        </is>
      </c>
      <c r="H4082" s="14" t="inlineStr">
        <is>
          <t>17 COSTURA</t>
        </is>
      </c>
      <c r="I4082" s="9" t="inlineStr">
        <is>
          <t>17 COSTURA</t>
        </is>
      </c>
      <c r="J4082" s="9" t="n">
        <v>4</v>
      </c>
      <c r="K4082" s="14" t="n"/>
      <c r="L4082" s="14" t="n"/>
      <c r="M4082" s="14" t="n"/>
      <c r="N4082" s="14" t="n"/>
      <c r="O4082" s="14" t="n"/>
      <c r="P4082" s="14" t="n"/>
      <c r="Q4082" s="14" t="n"/>
      <c r="R4082" s="14" t="n"/>
      <c r="S4082" s="14" t="n"/>
      <c r="T4082" s="14" t="n"/>
      <c r="U4082" s="14" t="n"/>
      <c r="V4082" s="14" t="n"/>
      <c r="W4082" s="14" t="n"/>
      <c r="X4082" s="14" t="n"/>
      <c r="Y4082" s="14" t="n"/>
      <c r="Z4082" s="14" t="n"/>
      <c r="AA4082" s="11" t="n"/>
      <c r="AB4082" s="14">
        <f>B4082&amp;"|"&amp;I4082</f>
        <v/>
      </c>
      <c r="AC4082">
        <f>IF($B4082="","","|"&amp;SUBSTITUTE(TRIM(SUBSTITUTE(SUBSTITUTE(SUBSTITUTE(SUBSTITUTE(SUBSTITUTE(SUBSTITUTE(SUBSTITUTE(SUBSTITUTE(SUBSTITUTE(SUBSTITUTE(SUBSTITUTE(SUBSTITUTE(SUBSTITUTE(SUBSTITUTE(TRIM($B4082&amp;""),CHAR(10)," "),CHAR(13)," "),"."," "),";"," "),","," "),"/"," "),"+"," "),"-"," "),"  "," "),"  "," "),"  "," "),"  "," "),"  "," "),"  "," "))," ","|")&amp;"|")</f>
        <v/>
      </c>
      <c r="AD4082">
        <f>TRIM($I4082&amp;"")</f>
        <v/>
      </c>
    </row>
    <row r="4083" ht="24" customHeight="1">
      <c r="A4083" s="9" t="n">
        <v>46219</v>
      </c>
      <c r="B4083" s="14" t="inlineStr">
        <is>
          <t>10264</t>
        </is>
      </c>
      <c r="C4083" s="14" t="inlineStr">
        <is>
          <t>M/C 0724 (VERDE)</t>
        </is>
      </c>
      <c r="D4083" s="14" t="inlineStr">
        <is>
          <t>17 COSTURA</t>
        </is>
      </c>
      <c r="E4083" s="14" t="n">
        <v>30001401</v>
      </c>
      <c r="F4083" s="14" t="inlineStr">
        <is>
          <t>CAPA ENCOSTO ESTOFADO - CAD. PADUA PÉ INTEIRO</t>
        </is>
      </c>
      <c r="G4083" s="14" t="inlineStr">
        <is>
          <t>17 COSTURA</t>
        </is>
      </c>
      <c r="H4083" s="14" t="inlineStr">
        <is>
          <t>17 COSTURA</t>
        </is>
      </c>
      <c r="I4083" s="9" t="inlineStr">
        <is>
          <t>17 COSTURA</t>
        </is>
      </c>
      <c r="J4083" s="9" t="n">
        <v>4</v>
      </c>
      <c r="K4083" s="14" t="n"/>
      <c r="L4083" s="14" t="n"/>
      <c r="M4083" s="14" t="n"/>
      <c r="N4083" s="14" t="n"/>
      <c r="O4083" s="14" t="n"/>
      <c r="P4083" s="14" t="n"/>
      <c r="Q4083" s="14" t="n"/>
      <c r="R4083" s="14" t="n"/>
      <c r="S4083" s="14" t="n"/>
      <c r="T4083" s="14" t="n"/>
      <c r="U4083" s="14" t="n"/>
      <c r="V4083" s="14" t="n"/>
      <c r="W4083" s="14" t="n"/>
      <c r="X4083" s="14" t="n"/>
      <c r="Y4083" s="14" t="n"/>
      <c r="Z4083" s="14" t="n"/>
      <c r="AA4083" s="11" t="n"/>
      <c r="AB4083" s="14">
        <f>B4083&amp;"|"&amp;I4083</f>
        <v/>
      </c>
      <c r="AC4083">
        <f>IF($B4083="","","|"&amp;SUBSTITUTE(TRIM(SUBSTITUTE(SUBSTITUTE(SUBSTITUTE(SUBSTITUTE(SUBSTITUTE(SUBSTITUTE(SUBSTITUTE(SUBSTITUTE(SUBSTITUTE(SUBSTITUTE(SUBSTITUTE(SUBSTITUTE(SUBSTITUTE(SUBSTITUTE(TRIM($B4083&amp;""),CHAR(10)," "),CHAR(13)," "),"."," "),";"," "),","," "),"/"," "),"+"," "),"-"," "),"  "," "),"  "," "),"  "," "),"  "," "),"  "," "),"  "," "))," ","|")&amp;"|")</f>
        <v/>
      </c>
      <c r="AD4083">
        <f>TRIM($I4083&amp;"")</f>
        <v/>
      </c>
    </row>
    <row r="4084" ht="24" customHeight="1">
      <c r="A4084" s="9" t="n">
        <v>46219</v>
      </c>
      <c r="B4084" s="14" t="inlineStr">
        <is>
          <t>10264</t>
        </is>
      </c>
      <c r="C4084" s="14" t="inlineStr">
        <is>
          <t>M/C 0724 (VERDE)</t>
        </is>
      </c>
      <c r="D4084" s="14" t="inlineStr">
        <is>
          <t>17 COSTURA</t>
        </is>
      </c>
      <c r="E4084" s="14" t="n">
        <v>30001410</v>
      </c>
      <c r="F4084" s="14" t="inlineStr">
        <is>
          <t>CAPA ASSENTO ESTOFADO - CAD. PADUA PÉ INTEIRO</t>
        </is>
      </c>
      <c r="G4084" s="14" t="inlineStr">
        <is>
          <t>17 COSTURA</t>
        </is>
      </c>
      <c r="H4084" s="14" t="inlineStr">
        <is>
          <t>17 COSTURA</t>
        </is>
      </c>
      <c r="I4084" s="9" t="inlineStr">
        <is>
          <t>17 COSTURA</t>
        </is>
      </c>
      <c r="J4084" s="9" t="n">
        <v>4</v>
      </c>
      <c r="K4084" s="14" t="n"/>
      <c r="L4084" s="14" t="n"/>
      <c r="M4084" s="14" t="n"/>
      <c r="N4084" s="14" t="n"/>
      <c r="O4084" s="14" t="n"/>
      <c r="P4084" s="14" t="n"/>
      <c r="Q4084" s="14" t="n"/>
      <c r="R4084" s="14" t="n"/>
      <c r="S4084" s="14" t="n"/>
      <c r="T4084" s="14" t="n"/>
      <c r="U4084" s="14" t="n"/>
      <c r="V4084" s="14" t="n"/>
      <c r="W4084" s="14" t="n"/>
      <c r="X4084" s="14" t="n"/>
      <c r="Y4084" s="14" t="n"/>
      <c r="Z4084" s="14" t="n"/>
      <c r="AA4084" s="11" t="n"/>
      <c r="AB4084" s="14">
        <f>B4084&amp;"|"&amp;I4084</f>
        <v/>
      </c>
      <c r="AC4084">
        <f>IF($B4084="","","|"&amp;SUBSTITUTE(TRIM(SUBSTITUTE(SUBSTITUTE(SUBSTITUTE(SUBSTITUTE(SUBSTITUTE(SUBSTITUTE(SUBSTITUTE(SUBSTITUTE(SUBSTITUTE(SUBSTITUTE(SUBSTITUTE(SUBSTITUTE(SUBSTITUTE(SUBSTITUTE(TRIM($B4084&amp;""),CHAR(10)," "),CHAR(13)," "),"."," "),";"," "),","," "),"/"," "),"+"," "),"-"," "),"  "," "),"  "," "),"  "," "),"  "," "),"  "," "),"  "," "))," ","|")&amp;"|")</f>
        <v/>
      </c>
      <c r="AD4084">
        <f>TRIM($I4084&amp;"")</f>
        <v/>
      </c>
    </row>
    <row r="4085" ht="24" customHeight="1">
      <c r="A4085" s="9" t="n">
        <v>46219</v>
      </c>
      <c r="B4085" s="14" t="inlineStr">
        <is>
          <t>10264</t>
        </is>
      </c>
      <c r="C4085" s="14" t="inlineStr">
        <is>
          <t>M/C 0724 (VERDE)</t>
        </is>
      </c>
      <c r="D4085" s="14" t="inlineStr">
        <is>
          <t>17 COSTURA</t>
        </is>
      </c>
      <c r="E4085" s="14" t="n">
        <v>30004808</v>
      </c>
      <c r="F4085" s="14" t="inlineStr">
        <is>
          <t>CAPA ASSENTO - CAD SANTIAGO</t>
        </is>
      </c>
      <c r="G4085" s="14" t="inlineStr">
        <is>
          <t>17 COSTURA</t>
        </is>
      </c>
      <c r="H4085" s="14" t="inlineStr">
        <is>
          <t>17 COSTURA</t>
        </is>
      </c>
      <c r="I4085" s="9" t="inlineStr">
        <is>
          <t>17 COSTURA</t>
        </is>
      </c>
      <c r="J4085" s="9" t="n">
        <v>32</v>
      </c>
      <c r="K4085" s="14" t="n"/>
      <c r="L4085" s="14" t="n"/>
      <c r="M4085" s="14" t="n"/>
      <c r="N4085" s="14" t="n"/>
      <c r="O4085" s="14" t="n"/>
      <c r="P4085" s="14" t="n"/>
      <c r="Q4085" s="14" t="n"/>
      <c r="R4085" s="14" t="n"/>
      <c r="S4085" s="14" t="n"/>
      <c r="T4085" s="14" t="n"/>
      <c r="U4085" s="14" t="n"/>
      <c r="V4085" s="14" t="n"/>
      <c r="W4085" s="14" t="n"/>
      <c r="X4085" s="14" t="n"/>
      <c r="Y4085" s="14" t="n"/>
      <c r="Z4085" s="14" t="n"/>
      <c r="AA4085" s="11" t="n"/>
      <c r="AB4085" s="14">
        <f>B4085&amp;"|"&amp;I4085</f>
        <v/>
      </c>
      <c r="AC4085">
        <f>IF($B4085="","","|"&amp;SUBSTITUTE(TRIM(SUBSTITUTE(SUBSTITUTE(SUBSTITUTE(SUBSTITUTE(SUBSTITUTE(SUBSTITUTE(SUBSTITUTE(SUBSTITUTE(SUBSTITUTE(SUBSTITUTE(SUBSTITUTE(SUBSTITUTE(SUBSTITUTE(SUBSTITUTE(TRIM($B4085&amp;""),CHAR(10)," "),CHAR(13)," "),"."," "),";"," "),","," "),"/"," "),"+"," "),"-"," "),"  "," "),"  "," "),"  "," "),"  "," "),"  "," "),"  "," "))," ","|")&amp;"|")</f>
        <v/>
      </c>
      <c r="AD4085">
        <f>TRIM($I4085&amp;"")</f>
        <v/>
      </c>
    </row>
    <row r="4086" ht="24" customHeight="1">
      <c r="A4086" s="9" t="n">
        <v>46219</v>
      </c>
      <c r="B4086" s="14" t="inlineStr">
        <is>
          <t>10264</t>
        </is>
      </c>
      <c r="C4086" s="14" t="inlineStr">
        <is>
          <t>M/C 0724 (VERDE)</t>
        </is>
      </c>
      <c r="D4086" s="14" t="inlineStr">
        <is>
          <t>17 COSTURA</t>
        </is>
      </c>
      <c r="E4086" s="14" t="n">
        <v>30006106</v>
      </c>
      <c r="F4086" s="14" t="inlineStr">
        <is>
          <t>TELINHA ENCOSTO - CADEIRA SANTIAGO NEW</t>
        </is>
      </c>
      <c r="G4086" s="14" t="inlineStr">
        <is>
          <t>17 COSTURA</t>
        </is>
      </c>
      <c r="H4086" s="14" t="inlineStr">
        <is>
          <t>17 COSTURA</t>
        </is>
      </c>
      <c r="I4086" s="9" t="inlineStr">
        <is>
          <t>17 COSTURA</t>
        </is>
      </c>
      <c r="J4086" s="9" t="n">
        <v>730</v>
      </c>
      <c r="K4086" s="14" t="n"/>
      <c r="L4086" s="14" t="n"/>
      <c r="M4086" s="14" t="n"/>
      <c r="N4086" s="14" t="n"/>
      <c r="O4086" s="14" t="n"/>
      <c r="P4086" s="14" t="n"/>
      <c r="Q4086" s="14" t="n"/>
      <c r="R4086" s="14" t="n"/>
      <c r="S4086" s="14" t="n"/>
      <c r="T4086" s="14" t="n"/>
      <c r="U4086" s="14" t="n"/>
      <c r="V4086" s="14" t="n"/>
      <c r="W4086" s="14" t="n"/>
      <c r="X4086" s="14" t="n"/>
      <c r="Y4086" s="14" t="n"/>
      <c r="Z4086" s="14" t="n"/>
      <c r="AA4086" s="11" t="n"/>
      <c r="AB4086" s="14">
        <f>B4086&amp;"|"&amp;I4086</f>
        <v/>
      </c>
      <c r="AC4086">
        <f>IF($B4086="","","|"&amp;SUBSTITUTE(TRIM(SUBSTITUTE(SUBSTITUTE(SUBSTITUTE(SUBSTITUTE(SUBSTITUTE(SUBSTITUTE(SUBSTITUTE(SUBSTITUTE(SUBSTITUTE(SUBSTITUTE(SUBSTITUTE(SUBSTITUTE(SUBSTITUTE(SUBSTITUTE(TRIM($B4086&amp;""),CHAR(10)," "),CHAR(13)," "),"."," "),";"," "),","," "),"/"," "),"+"," "),"-"," "),"  "," "),"  "," "),"  "," "),"  "," "),"  "," "),"  "," "))," ","|")&amp;"|")</f>
        <v/>
      </c>
      <c r="AD4086">
        <f>TRIM($I4086&amp;"")</f>
        <v/>
      </c>
    </row>
    <row r="4087" ht="24" customHeight="1">
      <c r="A4087" s="9" t="n">
        <v>46219</v>
      </c>
      <c r="B4087" s="14" t="inlineStr">
        <is>
          <t>10266,10265</t>
        </is>
      </c>
      <c r="C4087" s="14" t="inlineStr">
        <is>
          <t>M/C 0727 (MARROM)</t>
        </is>
      </c>
      <c r="D4087" s="14" t="inlineStr">
        <is>
          <t>17 COSTURA</t>
        </is>
      </c>
      <c r="E4087" s="14" t="n">
        <v>30001101</v>
      </c>
      <c r="F4087" s="14" t="inlineStr">
        <is>
          <t>CAPA ENCOSTO EST - CAD.VENETO/TRIESTE/NY</t>
        </is>
      </c>
      <c r="G4087" s="14" t="inlineStr">
        <is>
          <t>17 COSTURA</t>
        </is>
      </c>
      <c r="H4087" s="14" t="inlineStr">
        <is>
          <t>17 COSTURA</t>
        </is>
      </c>
      <c r="I4087" s="9" t="inlineStr">
        <is>
          <t>17 COSTURA</t>
        </is>
      </c>
      <c r="J4087" s="9" t="n">
        <v>100</v>
      </c>
      <c r="K4087" s="14" t="n"/>
      <c r="L4087" s="14" t="n"/>
      <c r="M4087" s="14" t="n"/>
      <c r="N4087" s="14" t="n"/>
      <c r="O4087" s="14" t="n"/>
      <c r="P4087" s="14" t="n"/>
      <c r="Q4087" s="14" t="n"/>
      <c r="R4087" s="14" t="n"/>
      <c r="S4087" s="14" t="n"/>
      <c r="T4087" s="14" t="n"/>
      <c r="U4087" s="14" t="n"/>
      <c r="V4087" s="14" t="n"/>
      <c r="W4087" s="14" t="n"/>
      <c r="X4087" s="14" t="n"/>
      <c r="Y4087" s="14" t="n"/>
      <c r="Z4087" s="14" t="n"/>
      <c r="AA4087" s="11" t="n"/>
      <c r="AB4087" s="14">
        <f>B4087&amp;"|"&amp;I4087</f>
        <v/>
      </c>
      <c r="AC4087">
        <f>IF($B4087="","","|"&amp;SUBSTITUTE(TRIM(SUBSTITUTE(SUBSTITUTE(SUBSTITUTE(SUBSTITUTE(SUBSTITUTE(SUBSTITUTE(SUBSTITUTE(SUBSTITUTE(SUBSTITUTE(SUBSTITUTE(SUBSTITUTE(SUBSTITUTE(SUBSTITUTE(SUBSTITUTE(TRIM($B4087&amp;""),CHAR(10)," "),CHAR(13)," "),"."," "),";"," "),","," "),"/"," "),"+"," "),"-"," "),"  "," "),"  "," "),"  "," "),"  "," "),"  "," "),"  "," "))," ","|")&amp;"|")</f>
        <v/>
      </c>
      <c r="AD4087">
        <f>TRIM($I4087&amp;"")</f>
        <v/>
      </c>
    </row>
    <row r="4088" ht="24" customHeight="1">
      <c r="A4088" s="9" t="n">
        <v>46219</v>
      </c>
      <c r="B4088" s="14" t="inlineStr">
        <is>
          <t>10266,10265</t>
        </is>
      </c>
      <c r="C4088" s="14" t="inlineStr">
        <is>
          <t>M/C 0727 (MARROM)</t>
        </is>
      </c>
      <c r="D4088" s="14" t="inlineStr">
        <is>
          <t>17 COSTURA</t>
        </is>
      </c>
      <c r="E4088" s="14" t="n">
        <v>30001110</v>
      </c>
      <c r="F4088" s="14" t="inlineStr">
        <is>
          <t>CAPA ASSENTO EST - CAD. VENETO/TRISTE/NY</t>
        </is>
      </c>
      <c r="G4088" s="14" t="inlineStr">
        <is>
          <t>17 COSTURA</t>
        </is>
      </c>
      <c r="H4088" s="14" t="inlineStr">
        <is>
          <t>17 COSTURA</t>
        </is>
      </c>
      <c r="I4088" s="9" t="inlineStr">
        <is>
          <t>17 COSTURA</t>
        </is>
      </c>
      <c r="J4088" s="9" t="n">
        <v>100</v>
      </c>
      <c r="K4088" s="14" t="n"/>
      <c r="L4088" s="14" t="n"/>
      <c r="M4088" s="14" t="n"/>
      <c r="N4088" s="14" t="n"/>
      <c r="O4088" s="14" t="n"/>
      <c r="P4088" s="14" t="n"/>
      <c r="Q4088" s="14" t="n"/>
      <c r="R4088" s="14" t="n"/>
      <c r="S4088" s="14" t="n"/>
      <c r="T4088" s="14" t="n"/>
      <c r="U4088" s="14" t="n"/>
      <c r="V4088" s="14" t="n"/>
      <c r="W4088" s="14" t="n"/>
      <c r="X4088" s="14" t="n"/>
      <c r="Y4088" s="14" t="n"/>
      <c r="Z4088" s="14" t="n"/>
      <c r="AA4088" s="11" t="n"/>
      <c r="AB4088" s="14">
        <f>B4088&amp;"|"&amp;I4088</f>
        <v/>
      </c>
      <c r="AC4088">
        <f>IF($B4088="","","|"&amp;SUBSTITUTE(TRIM(SUBSTITUTE(SUBSTITUTE(SUBSTITUTE(SUBSTITUTE(SUBSTITUTE(SUBSTITUTE(SUBSTITUTE(SUBSTITUTE(SUBSTITUTE(SUBSTITUTE(SUBSTITUTE(SUBSTITUTE(SUBSTITUTE(SUBSTITUTE(TRIM($B4088&amp;""),CHAR(10)," "),CHAR(13)," "),"."," "),";"," "),","," "),"/"," "),"+"," "),"-"," "),"  "," "),"  "," "),"  "," "),"  "," "),"  "," "),"  "," "))," ","|")&amp;"|")</f>
        <v/>
      </c>
      <c r="AD4088">
        <f>TRIM($I4088&amp;"")</f>
        <v/>
      </c>
    </row>
    <row r="4089" ht="24" customHeight="1">
      <c r="A4089" s="9" t="n">
        <v>46219</v>
      </c>
      <c r="B4089" s="14" t="inlineStr">
        <is>
          <t>10266,10265</t>
        </is>
      </c>
      <c r="C4089" s="14" t="inlineStr">
        <is>
          <t>M/C 0727 (MARROM)</t>
        </is>
      </c>
      <c r="D4089" s="14" t="inlineStr">
        <is>
          <t>17 COSTURA</t>
        </is>
      </c>
      <c r="E4089" s="14" t="n">
        <v>30004808</v>
      </c>
      <c r="F4089" s="14" t="inlineStr">
        <is>
          <t>CAPA ASSENTO - CAD SANTIAGO</t>
        </is>
      </c>
      <c r="G4089" s="14" t="inlineStr">
        <is>
          <t>17 COSTURA</t>
        </is>
      </c>
      <c r="H4089" s="14" t="inlineStr">
        <is>
          <t>17 COSTURA</t>
        </is>
      </c>
      <c r="I4089" s="9" t="inlineStr">
        <is>
          <t>17 COSTURA</t>
        </is>
      </c>
      <c r="J4089" s="9" t="n">
        <v>120</v>
      </c>
      <c r="K4089" s="14" t="n"/>
      <c r="L4089" s="14" t="n"/>
      <c r="M4089" s="14" t="n"/>
      <c r="N4089" s="14" t="n"/>
      <c r="O4089" s="14" t="n"/>
      <c r="P4089" s="14" t="n"/>
      <c r="Q4089" s="14" t="n"/>
      <c r="R4089" s="14" t="n"/>
      <c r="S4089" s="14" t="n"/>
      <c r="T4089" s="14" t="n"/>
      <c r="U4089" s="14" t="n"/>
      <c r="V4089" s="14" t="n"/>
      <c r="W4089" s="14" t="n"/>
      <c r="X4089" s="14" t="n"/>
      <c r="Y4089" s="14" t="n"/>
      <c r="Z4089" s="14" t="n"/>
      <c r="AA4089" s="11" t="n"/>
      <c r="AB4089" s="14">
        <f>B4089&amp;"|"&amp;I4089</f>
        <v/>
      </c>
      <c r="AC4089">
        <f>IF($B4089="","","|"&amp;SUBSTITUTE(TRIM(SUBSTITUTE(SUBSTITUTE(SUBSTITUTE(SUBSTITUTE(SUBSTITUTE(SUBSTITUTE(SUBSTITUTE(SUBSTITUTE(SUBSTITUTE(SUBSTITUTE(SUBSTITUTE(SUBSTITUTE(SUBSTITUTE(SUBSTITUTE(TRIM($B4089&amp;""),CHAR(10)," "),CHAR(13)," "),"."," "),";"," "),","," "),"/"," "),"+"," "),"-"," "),"  "," "),"  "," "),"  "," "),"  "," "),"  "," "),"  "," "))," ","|")&amp;"|")</f>
        <v/>
      </c>
      <c r="AD4089">
        <f>TRIM($I4089&amp;"")</f>
        <v/>
      </c>
    </row>
    <row r="4090" ht="24" customHeight="1">
      <c r="A4090" s="9" t="n">
        <v>46219</v>
      </c>
      <c r="B4090" s="14" t="inlineStr">
        <is>
          <t>10266,10265</t>
        </is>
      </c>
      <c r="C4090" s="14" t="inlineStr">
        <is>
          <t>M/C 0727 (MARROM)</t>
        </is>
      </c>
      <c r="D4090" s="14" t="inlineStr">
        <is>
          <t>17 COSTURA</t>
        </is>
      </c>
      <c r="E4090" s="14" t="n">
        <v>30006106</v>
      </c>
      <c r="F4090" s="14" t="inlineStr">
        <is>
          <t>TELINHA ENCOSTO - CADEIRA SANTIAGO NEW</t>
        </is>
      </c>
      <c r="G4090" s="14" t="inlineStr">
        <is>
          <t>17 COSTURA</t>
        </is>
      </c>
      <c r="H4090" s="14" t="inlineStr">
        <is>
          <t>17 COSTURA</t>
        </is>
      </c>
      <c r="I4090" s="9" t="inlineStr">
        <is>
          <t>17 COSTURA</t>
        </is>
      </c>
      <c r="J4090" s="9" t="n">
        <v>6</v>
      </c>
      <c r="K4090" s="14" t="n"/>
      <c r="L4090" s="14" t="n"/>
      <c r="M4090" s="14" t="n"/>
      <c r="N4090" s="14" t="n"/>
      <c r="O4090" s="14" t="n"/>
      <c r="P4090" s="14" t="n"/>
      <c r="Q4090" s="14" t="n"/>
      <c r="R4090" s="14" t="n"/>
      <c r="S4090" s="14" t="n"/>
      <c r="T4090" s="14" t="n"/>
      <c r="U4090" s="14" t="n"/>
      <c r="V4090" s="14" t="n"/>
      <c r="W4090" s="14" t="n"/>
      <c r="X4090" s="14" t="n"/>
      <c r="Y4090" s="14" t="n"/>
      <c r="Z4090" s="14" t="n"/>
      <c r="AA4090" s="11" t="n"/>
      <c r="AB4090" s="14">
        <f>B4090&amp;"|"&amp;I4090</f>
        <v/>
      </c>
      <c r="AC4090">
        <f>IF($B4090="","","|"&amp;SUBSTITUTE(TRIM(SUBSTITUTE(SUBSTITUTE(SUBSTITUTE(SUBSTITUTE(SUBSTITUTE(SUBSTITUTE(SUBSTITUTE(SUBSTITUTE(SUBSTITUTE(SUBSTITUTE(SUBSTITUTE(SUBSTITUTE(SUBSTITUTE(SUBSTITUTE(TRIM($B4090&amp;""),CHAR(10)," "),CHAR(13)," "),"."," "),";"," "),","," "),"/"," "),"+"," "),"-"," "),"  "," "),"  "," "),"  "," "),"  "," "),"  "," "),"  "," "))," ","|")&amp;"|")</f>
        <v/>
      </c>
      <c r="AD4090">
        <f>TRIM($I4090&amp;"")</f>
        <v/>
      </c>
    </row>
    <row r="4091" ht="36" customHeight="1">
      <c r="A4091" s="9" t="n">
        <v>46219</v>
      </c>
      <c r="B4091" s="14" t="inlineStr">
        <is>
          <t>10269</t>
        </is>
      </c>
      <c r="C4091" s="14" t="inlineStr">
        <is>
          <t>M/C 0723 - DEMONSTRAÇÃO MATEUS</t>
        </is>
      </c>
      <c r="D4091" s="14" t="inlineStr">
        <is>
          <t>17 COSTURA</t>
        </is>
      </c>
      <c r="E4091" s="14" t="n">
        <v>30006807</v>
      </c>
      <c r="F4091" s="14" t="inlineStr">
        <is>
          <t>CAPA ENCOSTO ESTOFADO - CAD. GENOVA</t>
        </is>
      </c>
      <c r="G4091" s="14" t="inlineStr">
        <is>
          <t>17 COSTURA</t>
        </is>
      </c>
      <c r="H4091" s="14" t="inlineStr">
        <is>
          <t>17 COSTURA</t>
        </is>
      </c>
      <c r="I4091" s="9" t="inlineStr">
        <is>
          <t>17 COSTURA</t>
        </is>
      </c>
      <c r="J4091" s="9" t="n">
        <v>6</v>
      </c>
      <c r="K4091" s="14" t="n"/>
      <c r="L4091" s="14" t="n"/>
      <c r="M4091" s="14" t="n"/>
      <c r="N4091" s="14" t="n"/>
      <c r="O4091" s="14" t="n"/>
      <c r="P4091" s="14" t="n"/>
      <c r="Q4091" s="14" t="n"/>
      <c r="R4091" s="14" t="n"/>
      <c r="S4091" s="14" t="n"/>
      <c r="T4091" s="14" t="n"/>
      <c r="U4091" s="14" t="n"/>
      <c r="V4091" s="14" t="n"/>
      <c r="W4091" s="14" t="n"/>
      <c r="X4091" s="14" t="n"/>
      <c r="Y4091" s="14" t="n"/>
      <c r="Z4091" s="14" t="n"/>
      <c r="AA4091" s="11" t="n"/>
      <c r="AB4091" s="14">
        <f>B4091&amp;"|"&amp;I4091</f>
        <v/>
      </c>
      <c r="AC4091">
        <f>IF($B4091="","","|"&amp;SUBSTITUTE(TRIM(SUBSTITUTE(SUBSTITUTE(SUBSTITUTE(SUBSTITUTE(SUBSTITUTE(SUBSTITUTE(SUBSTITUTE(SUBSTITUTE(SUBSTITUTE(SUBSTITUTE(SUBSTITUTE(SUBSTITUTE(SUBSTITUTE(SUBSTITUTE(TRIM($B4091&amp;""),CHAR(10)," "),CHAR(13)," "),"."," "),";"," "),","," "),"/"," "),"+"," "),"-"," "),"  "," "),"  "," "),"  "," "),"  "," "),"  "," "),"  "," "))," ","|")&amp;"|")</f>
        <v/>
      </c>
      <c r="AD4091">
        <f>TRIM($I4091&amp;"")</f>
        <v/>
      </c>
    </row>
    <row r="4092" ht="36" customHeight="1">
      <c r="A4092" s="9" t="n">
        <v>46219</v>
      </c>
      <c r="B4092" s="14" t="inlineStr">
        <is>
          <t>10269</t>
        </is>
      </c>
      <c r="C4092" s="14" t="inlineStr">
        <is>
          <t>M/C 0723 - DEMONSTRAÇÃO MATEUS</t>
        </is>
      </c>
      <c r="D4092" s="14" t="inlineStr">
        <is>
          <t>17 COSTURA</t>
        </is>
      </c>
      <c r="E4092" s="14" t="n">
        <v>30006808</v>
      </c>
      <c r="F4092" s="14" t="inlineStr">
        <is>
          <t>CAPA ASSENTO ESTOFADO - CAD. GENOVA</t>
        </is>
      </c>
      <c r="G4092" s="14" t="inlineStr">
        <is>
          <t>17 COSTURA</t>
        </is>
      </c>
      <c r="H4092" s="14" t="inlineStr">
        <is>
          <t>17 COSTURA</t>
        </is>
      </c>
      <c r="I4092" s="9" t="inlineStr">
        <is>
          <t>17 COSTURA</t>
        </is>
      </c>
      <c r="J4092" s="9" t="n">
        <v>6</v>
      </c>
      <c r="K4092" s="14" t="n"/>
      <c r="L4092" s="14" t="n"/>
      <c r="M4092" s="14" t="n"/>
      <c r="N4092" s="14" t="n"/>
      <c r="O4092" s="14" t="n"/>
      <c r="P4092" s="14" t="n"/>
      <c r="Q4092" s="14" t="n"/>
      <c r="R4092" s="14" t="n"/>
      <c r="S4092" s="14" t="n"/>
      <c r="T4092" s="14" t="n"/>
      <c r="U4092" s="14" t="n"/>
      <c r="V4092" s="14" t="n"/>
      <c r="W4092" s="14" t="n"/>
      <c r="X4092" s="14" t="n"/>
      <c r="Y4092" s="14" t="n"/>
      <c r="Z4092" s="14" t="n"/>
      <c r="AA4092" s="11" t="n"/>
      <c r="AB4092" s="14">
        <f>B4092&amp;"|"&amp;I4092</f>
        <v/>
      </c>
      <c r="AC4092">
        <f>IF($B4092="","","|"&amp;SUBSTITUTE(TRIM(SUBSTITUTE(SUBSTITUTE(SUBSTITUTE(SUBSTITUTE(SUBSTITUTE(SUBSTITUTE(SUBSTITUTE(SUBSTITUTE(SUBSTITUTE(SUBSTITUTE(SUBSTITUTE(SUBSTITUTE(SUBSTITUTE(SUBSTITUTE(TRIM($B4092&amp;""),CHAR(10)," "),CHAR(13)," "),"."," "),";"," "),","," "),"/"," "),"+"," "),"-"," "),"  "," "),"  "," "),"  "," "),"  "," "),"  "," "),"  "," "))," ","|")&amp;"|")</f>
        <v/>
      </c>
      <c r="AD4092">
        <f>TRIM($I4092&amp;"")</f>
        <v/>
      </c>
    </row>
    <row r="4093" ht="36" customHeight="1">
      <c r="A4093" s="9" t="n">
        <v>46226</v>
      </c>
      <c r="B4093" s="14" t="inlineStr">
        <is>
          <t>10264</t>
        </is>
      </c>
      <c r="C4093" s="14" t="inlineStr">
        <is>
          <t>M/C 0724 (VERDE)</t>
        </is>
      </c>
      <c r="D4093" s="14" t="inlineStr">
        <is>
          <t>8 EMBALAGEM</t>
        </is>
      </c>
      <c r="E4093" s="14" t="n">
        <v>2001961</v>
      </c>
      <c r="F4093" s="14" t="inlineStr">
        <is>
          <t>BASE SANTIAGO QUADRADA</t>
        </is>
      </c>
      <c r="G4093" s="14" t="inlineStr">
        <is>
          <t>8 EMBALAGEM</t>
        </is>
      </c>
      <c r="H4093" s="14" t="inlineStr">
        <is>
          <t>8 EMBALAGEM</t>
        </is>
      </c>
      <c r="I4093" s="9" t="inlineStr">
        <is>
          <t>8 EMBALAGEM</t>
        </is>
      </c>
      <c r="J4093" s="9" t="n">
        <v>6</v>
      </c>
      <c r="K4093" s="14" t="n"/>
      <c r="L4093" s="14" t="n"/>
      <c r="M4093" s="14" t="n"/>
      <c r="N4093" s="14" t="n"/>
      <c r="O4093" s="14" t="n"/>
      <c r="P4093" s="14" t="n"/>
      <c r="Q4093" s="14" t="n"/>
      <c r="R4093" s="14" t="n"/>
      <c r="S4093" s="14" t="n"/>
      <c r="T4093" s="14" t="n"/>
      <c r="U4093" s="14" t="n"/>
      <c r="V4093" s="14" t="n"/>
      <c r="W4093" s="14" t="n"/>
      <c r="X4093" s="14" t="n"/>
      <c r="Y4093" s="14" t="n"/>
      <c r="Z4093" s="14" t="n"/>
      <c r="AA4093" s="11" t="n"/>
      <c r="AB4093" s="14">
        <f>B4093&amp;"|"&amp;I4093</f>
        <v/>
      </c>
      <c r="AC4093">
        <f>IF($B4093="","","|"&amp;SUBSTITUTE(TRIM(SUBSTITUTE(SUBSTITUTE(SUBSTITUTE(SUBSTITUTE(SUBSTITUTE(SUBSTITUTE(SUBSTITUTE(SUBSTITUTE(SUBSTITUTE(SUBSTITUTE(SUBSTITUTE(SUBSTITUTE(SUBSTITUTE(SUBSTITUTE(TRIM($B4093&amp;""),CHAR(10)," "),CHAR(13)," "),"."," "),";"," "),","," "),"/"," "),"+"," "),"-"," "),"  "," "),"  "," "),"  "," "),"  "," "),"  "," "),"  "," "))," ","|")&amp;"|")</f>
        <v/>
      </c>
      <c r="AD4093">
        <f>TRIM($I4093&amp;"")</f>
        <v/>
      </c>
    </row>
    <row r="4094" ht="36" customHeight="1">
      <c r="A4094" s="9" t="n">
        <v>46226</v>
      </c>
      <c r="B4094" s="14" t="inlineStr">
        <is>
          <t>10264</t>
        </is>
      </c>
      <c r="C4094" s="14" t="inlineStr">
        <is>
          <t>M/C 0724 (VERDE)</t>
        </is>
      </c>
      <c r="D4094" s="14" t="inlineStr">
        <is>
          <t>8 EMBALAGEM</t>
        </is>
      </c>
      <c r="E4094" s="14" t="n">
        <v>2002001</v>
      </c>
      <c r="F4094" s="14" t="inlineStr">
        <is>
          <t>BASE DUBAI 1,60X0,90 VOL 1/2</t>
        </is>
      </c>
      <c r="G4094" s="14" t="inlineStr">
        <is>
          <t>8 EMBALAGEM</t>
        </is>
      </c>
      <c r="H4094" s="14" t="inlineStr">
        <is>
          <t>8 EMBALAGEM</t>
        </is>
      </c>
      <c r="I4094" s="9" t="inlineStr">
        <is>
          <t>8 EMBALAGEM</t>
        </is>
      </c>
      <c r="J4094" s="9" t="n">
        <v>1</v>
      </c>
      <c r="K4094" s="14" t="n"/>
      <c r="L4094" s="14" t="n"/>
      <c r="M4094" s="14" t="n"/>
      <c r="N4094" s="14" t="n"/>
      <c r="O4094" s="14" t="n"/>
      <c r="P4094" s="14" t="n"/>
      <c r="Q4094" s="14" t="n"/>
      <c r="R4094" s="14" t="n"/>
      <c r="S4094" s="14" t="n"/>
      <c r="T4094" s="14" t="n"/>
      <c r="U4094" s="14" t="n"/>
      <c r="V4094" s="14" t="n"/>
      <c r="W4094" s="14" t="n"/>
      <c r="X4094" s="14" t="n"/>
      <c r="Y4094" s="14" t="n"/>
      <c r="Z4094" s="14" t="n"/>
      <c r="AA4094" s="11" t="n"/>
      <c r="AB4094" s="14">
        <f>B4094&amp;"|"&amp;I4094</f>
        <v/>
      </c>
      <c r="AC4094">
        <f>IF($B4094="","","|"&amp;SUBSTITUTE(TRIM(SUBSTITUTE(SUBSTITUTE(SUBSTITUTE(SUBSTITUTE(SUBSTITUTE(SUBSTITUTE(SUBSTITUTE(SUBSTITUTE(SUBSTITUTE(SUBSTITUTE(SUBSTITUTE(SUBSTITUTE(SUBSTITUTE(SUBSTITUTE(TRIM($B4094&amp;""),CHAR(10)," "),CHAR(13)," "),"."," "),";"," "),","," "),"/"," "),"+"," "),"-"," "),"  "," "),"  "," "),"  "," "),"  "," "),"  "," "),"  "," "))," ","|")&amp;"|")</f>
        <v/>
      </c>
      <c r="AD4094">
        <f>TRIM($I4094&amp;"")</f>
        <v/>
      </c>
    </row>
    <row r="4095" ht="36" customHeight="1">
      <c r="A4095" s="9" t="n">
        <v>46226</v>
      </c>
      <c r="B4095" s="14" t="inlineStr">
        <is>
          <t>10264</t>
        </is>
      </c>
      <c r="C4095" s="14" t="inlineStr">
        <is>
          <t>M/C 0724 (VERDE)</t>
        </is>
      </c>
      <c r="D4095" s="14" t="inlineStr">
        <is>
          <t>8 EMBALAGEM</t>
        </is>
      </c>
      <c r="E4095" s="14" t="n">
        <v>2002162</v>
      </c>
      <c r="F4095" s="14" t="inlineStr">
        <is>
          <t>TAMPO C/ VIDRO LIGHT 1600X900X18MM</t>
        </is>
      </c>
      <c r="G4095" s="14" t="inlineStr">
        <is>
          <t>8 EMBALAGEM</t>
        </is>
      </c>
      <c r="H4095" s="14" t="inlineStr">
        <is>
          <t>8 EMBALAGEM</t>
        </is>
      </c>
      <c r="I4095" s="9" t="inlineStr">
        <is>
          <t>8 EMBALAGEM</t>
        </is>
      </c>
      <c r="J4095" s="9" t="n">
        <v>3</v>
      </c>
      <c r="K4095" s="14" t="n"/>
      <c r="L4095" s="14" t="n"/>
      <c r="M4095" s="14" t="n"/>
      <c r="N4095" s="14" t="n"/>
      <c r="O4095" s="14" t="n"/>
      <c r="P4095" s="14" t="n"/>
      <c r="Q4095" s="14" t="n"/>
      <c r="R4095" s="14" t="n"/>
      <c r="S4095" s="14" t="n"/>
      <c r="T4095" s="14" t="n"/>
      <c r="U4095" s="14" t="n"/>
      <c r="V4095" s="14" t="n"/>
      <c r="W4095" s="14" t="n"/>
      <c r="X4095" s="14" t="n"/>
      <c r="Y4095" s="14" t="n"/>
      <c r="Z4095" s="14" t="n"/>
      <c r="AA4095" s="11" t="n"/>
      <c r="AB4095" s="14">
        <f>B4095&amp;"|"&amp;I4095</f>
        <v/>
      </c>
      <c r="AC4095">
        <f>IF($B4095="","","|"&amp;SUBSTITUTE(TRIM(SUBSTITUTE(SUBSTITUTE(SUBSTITUTE(SUBSTITUTE(SUBSTITUTE(SUBSTITUTE(SUBSTITUTE(SUBSTITUTE(SUBSTITUTE(SUBSTITUTE(SUBSTITUTE(SUBSTITUTE(SUBSTITUTE(SUBSTITUTE(TRIM($B4095&amp;""),CHAR(10)," "),CHAR(13)," "),"."," "),";"," "),","," "),"/"," "),"+"," "),"-"," "),"  "," "),"  "," "),"  "," "),"  "," "),"  "," "),"  "," "))," ","|")&amp;"|")</f>
        <v/>
      </c>
      <c r="AD4095">
        <f>TRIM($I4095&amp;"")</f>
        <v/>
      </c>
    </row>
    <row r="4096" ht="36" customHeight="1">
      <c r="A4096" s="9" t="n">
        <v>46226</v>
      </c>
      <c r="B4096" s="14" t="inlineStr">
        <is>
          <t>10264</t>
        </is>
      </c>
      <c r="C4096" s="14" t="inlineStr">
        <is>
          <t>M/C 0724 (VERDE)</t>
        </is>
      </c>
      <c r="D4096" s="14" t="inlineStr">
        <is>
          <t>8 EMBALAGEM</t>
        </is>
      </c>
      <c r="E4096" s="14" t="n">
        <v>2005221</v>
      </c>
      <c r="F4096" s="14" t="inlineStr">
        <is>
          <t>BASE MESA ATHENAS 1,20 / 1,35 VOL 1/2</t>
        </is>
      </c>
      <c r="G4096" s="14" t="inlineStr">
        <is>
          <t>8 EMBALAGEM</t>
        </is>
      </c>
      <c r="H4096" s="14" t="inlineStr">
        <is>
          <t>8 EMBALAGEM</t>
        </is>
      </c>
      <c r="I4096" s="9" t="inlineStr">
        <is>
          <t>8 EMBALAGEM</t>
        </is>
      </c>
      <c r="J4096" s="9" t="n">
        <v>1</v>
      </c>
      <c r="K4096" s="14" t="n"/>
      <c r="L4096" s="14" t="n"/>
      <c r="M4096" s="14" t="n"/>
      <c r="N4096" s="14" t="n"/>
      <c r="O4096" s="14" t="n"/>
      <c r="P4096" s="14" t="n"/>
      <c r="Q4096" s="14" t="n"/>
      <c r="R4096" s="14" t="n"/>
      <c r="S4096" s="14" t="n"/>
      <c r="T4096" s="14" t="n"/>
      <c r="U4096" s="14" t="n"/>
      <c r="V4096" s="14" t="n"/>
      <c r="W4096" s="14" t="n"/>
      <c r="X4096" s="14" t="n"/>
      <c r="Y4096" s="14" t="n"/>
      <c r="Z4096" s="14" t="n"/>
      <c r="AA4096" s="11" t="n"/>
      <c r="AB4096" s="14">
        <f>B4096&amp;"|"&amp;I4096</f>
        <v/>
      </c>
      <c r="AC4096">
        <f>IF($B4096="","","|"&amp;SUBSTITUTE(TRIM(SUBSTITUTE(SUBSTITUTE(SUBSTITUTE(SUBSTITUTE(SUBSTITUTE(SUBSTITUTE(SUBSTITUTE(SUBSTITUTE(SUBSTITUTE(SUBSTITUTE(SUBSTITUTE(SUBSTITUTE(SUBSTITUTE(SUBSTITUTE(TRIM($B4096&amp;""),CHAR(10)," "),CHAR(13)," "),"."," "),";"," "),","," "),"/"," "),"+"," "),"-"," "),"  "," "),"  "," "),"  "," "),"  "," "),"  "," "),"  "," "))," ","|")&amp;"|")</f>
        <v/>
      </c>
      <c r="AD4096">
        <f>TRIM($I4096&amp;"")</f>
        <v/>
      </c>
    </row>
    <row r="4097" ht="36" customHeight="1">
      <c r="A4097" s="9" t="n">
        <v>46226</v>
      </c>
      <c r="B4097" s="14" t="inlineStr">
        <is>
          <t>10264</t>
        </is>
      </c>
      <c r="C4097" s="14" t="inlineStr">
        <is>
          <t>M/C 0724 (VERDE)</t>
        </is>
      </c>
      <c r="D4097" s="14" t="inlineStr">
        <is>
          <t>8 EMBALAGEM</t>
        </is>
      </c>
      <c r="E4097" s="14" t="n">
        <v>2005222</v>
      </c>
      <c r="F4097" s="14" t="inlineStr">
        <is>
          <t>TAMPO LIGHT 1200X900X18 - VITREO</t>
        </is>
      </c>
      <c r="G4097" s="14" t="inlineStr">
        <is>
          <t>8 EMBALAGEM</t>
        </is>
      </c>
      <c r="H4097" s="14" t="inlineStr">
        <is>
          <t>8 EMBALAGEM</t>
        </is>
      </c>
      <c r="I4097" s="9" t="inlineStr">
        <is>
          <t>8 EMBALAGEM</t>
        </is>
      </c>
      <c r="J4097" s="9" t="n">
        <v>1</v>
      </c>
      <c r="K4097" s="14" t="n"/>
      <c r="L4097" s="14" t="n"/>
      <c r="M4097" s="14" t="n"/>
      <c r="N4097" s="14" t="n"/>
      <c r="O4097" s="14" t="n"/>
      <c r="P4097" s="14" t="n"/>
      <c r="Q4097" s="14" t="n"/>
      <c r="R4097" s="14" t="n"/>
      <c r="S4097" s="14" t="n"/>
      <c r="T4097" s="14" t="n"/>
      <c r="U4097" s="14" t="n"/>
      <c r="V4097" s="14" t="n"/>
      <c r="W4097" s="14" t="n"/>
      <c r="X4097" s="14" t="n"/>
      <c r="Y4097" s="14" t="n"/>
      <c r="Z4097" s="14" t="n"/>
      <c r="AA4097" s="11" t="n"/>
      <c r="AB4097" s="14">
        <f>B4097&amp;"|"&amp;I4097</f>
        <v/>
      </c>
      <c r="AC4097">
        <f>IF($B4097="","","|"&amp;SUBSTITUTE(TRIM(SUBSTITUTE(SUBSTITUTE(SUBSTITUTE(SUBSTITUTE(SUBSTITUTE(SUBSTITUTE(SUBSTITUTE(SUBSTITUTE(SUBSTITUTE(SUBSTITUTE(SUBSTITUTE(SUBSTITUTE(SUBSTITUTE(SUBSTITUTE(TRIM($B4097&amp;""),CHAR(10)," "),CHAR(13)," "),"."," "),";"," "),","," "),"/"," "),"+"," "),"-"," "),"  "," "),"  "," "),"  "," "),"  "," "),"  "," "),"  "," "))," ","|")&amp;"|")</f>
        <v/>
      </c>
      <c r="AD4097">
        <f>TRIM($I4097&amp;"")</f>
        <v/>
      </c>
    </row>
    <row r="4098" ht="36" customHeight="1">
      <c r="A4098" s="9" t="n">
        <v>46226</v>
      </c>
      <c r="B4098" s="14" t="inlineStr">
        <is>
          <t>10264</t>
        </is>
      </c>
      <c r="C4098" s="14" t="inlineStr">
        <is>
          <t>M/C 0724 (VERDE)</t>
        </is>
      </c>
      <c r="D4098" s="14" t="inlineStr">
        <is>
          <t>8 EMBALAGEM</t>
        </is>
      </c>
      <c r="E4098" s="14" t="n">
        <v>2005342</v>
      </c>
      <c r="F4098" s="14" t="inlineStr">
        <is>
          <t>TAMPO C/ VIDRO LIGHT 1360X900X18MM</t>
        </is>
      </c>
      <c r="G4098" s="14" t="inlineStr">
        <is>
          <t>8 EMBALAGEM</t>
        </is>
      </c>
      <c r="H4098" s="14" t="inlineStr">
        <is>
          <t>8 EMBALAGEM</t>
        </is>
      </c>
      <c r="I4098" s="9" t="inlineStr">
        <is>
          <t>8 EMBALAGEM</t>
        </is>
      </c>
      <c r="J4098" s="9" t="n">
        <v>1</v>
      </c>
      <c r="K4098" s="14" t="n"/>
      <c r="L4098" s="14" t="n"/>
      <c r="M4098" s="14" t="n"/>
      <c r="N4098" s="14" t="n"/>
      <c r="O4098" s="14" t="n"/>
      <c r="P4098" s="14" t="n"/>
      <c r="Q4098" s="14" t="n"/>
      <c r="R4098" s="14" t="n"/>
      <c r="S4098" s="14" t="n"/>
      <c r="T4098" s="14" t="n"/>
      <c r="U4098" s="14" t="n"/>
      <c r="V4098" s="14" t="n"/>
      <c r="W4098" s="14" t="n"/>
      <c r="X4098" s="14" t="n"/>
      <c r="Y4098" s="14" t="n"/>
      <c r="Z4098" s="14" t="n"/>
      <c r="AA4098" s="11" t="n"/>
      <c r="AB4098" s="14">
        <f>B4098&amp;"|"&amp;I4098</f>
        <v/>
      </c>
      <c r="AC4098">
        <f>IF($B4098="","","|"&amp;SUBSTITUTE(TRIM(SUBSTITUTE(SUBSTITUTE(SUBSTITUTE(SUBSTITUTE(SUBSTITUTE(SUBSTITUTE(SUBSTITUTE(SUBSTITUTE(SUBSTITUTE(SUBSTITUTE(SUBSTITUTE(SUBSTITUTE(SUBSTITUTE(SUBSTITUTE(TRIM($B4098&amp;""),CHAR(10)," "),CHAR(13)," "),"."," "),";"," "),","," "),"/"," "),"+"," "),"-"," "),"  "," "),"  "," "),"  "," "),"  "," "),"  "," "),"  "," "))," ","|")&amp;"|")</f>
        <v/>
      </c>
      <c r="AD4098">
        <f>TRIM($I4098&amp;"")</f>
        <v/>
      </c>
    </row>
    <row r="4099" ht="36" customHeight="1">
      <c r="A4099" s="9" t="n">
        <v>46226</v>
      </c>
      <c r="B4099" s="14" t="inlineStr">
        <is>
          <t>10264</t>
        </is>
      </c>
      <c r="C4099" s="14" t="inlineStr">
        <is>
          <t>M/C 0724 (VERDE)</t>
        </is>
      </c>
      <c r="D4099" s="14" t="inlineStr">
        <is>
          <t>8 EMBALAGEM</t>
        </is>
      </c>
      <c r="E4099" s="14" t="n">
        <v>300012</v>
      </c>
      <c r="F4099" s="14" t="inlineStr">
        <is>
          <t>CADEIRA DUBAI 980</t>
        </is>
      </c>
      <c r="G4099" s="14" t="inlineStr">
        <is>
          <t>8 EMBALAGEM</t>
        </is>
      </c>
      <c r="H4099" s="14" t="inlineStr">
        <is>
          <t>8 EMBALAGEM</t>
        </is>
      </c>
      <c r="I4099" s="9" t="inlineStr">
        <is>
          <t>8 EMBALAGEM</t>
        </is>
      </c>
      <c r="J4099" s="9" t="n">
        <v>4</v>
      </c>
      <c r="K4099" s="14" t="n"/>
      <c r="L4099" s="14" t="n"/>
      <c r="M4099" s="14" t="n"/>
      <c r="N4099" s="14" t="n"/>
      <c r="O4099" s="14" t="n"/>
      <c r="P4099" s="14" t="n"/>
      <c r="Q4099" s="14" t="n"/>
      <c r="R4099" s="14" t="n"/>
      <c r="S4099" s="14" t="n"/>
      <c r="T4099" s="14" t="n"/>
      <c r="U4099" s="14" t="n"/>
      <c r="V4099" s="14" t="n"/>
      <c r="W4099" s="14" t="n"/>
      <c r="X4099" s="14" t="n"/>
      <c r="Y4099" s="14" t="n"/>
      <c r="Z4099" s="14" t="n"/>
      <c r="AA4099" s="11" t="n"/>
      <c r="AB4099" s="14">
        <f>B4099&amp;"|"&amp;I4099</f>
        <v/>
      </c>
      <c r="AC4099">
        <f>IF($B4099="","","|"&amp;SUBSTITUTE(TRIM(SUBSTITUTE(SUBSTITUTE(SUBSTITUTE(SUBSTITUTE(SUBSTITUTE(SUBSTITUTE(SUBSTITUTE(SUBSTITUTE(SUBSTITUTE(SUBSTITUTE(SUBSTITUTE(SUBSTITUTE(SUBSTITUTE(SUBSTITUTE(TRIM($B4099&amp;""),CHAR(10)," "),CHAR(13)," "),"."," "),";"," "),","," "),"/"," "),"+"," "),"-"," "),"  "," "),"  "," "),"  "," "),"  "," "),"  "," "),"  "," "))," ","|")&amp;"|")</f>
        <v/>
      </c>
      <c r="AD4099">
        <f>TRIM($I4099&amp;"")</f>
        <v/>
      </c>
    </row>
    <row r="4100" ht="36" customHeight="1">
      <c r="A4100" s="9" t="n">
        <v>46226</v>
      </c>
      <c r="B4100" s="14" t="inlineStr">
        <is>
          <t>10264</t>
        </is>
      </c>
      <c r="C4100" s="14" t="inlineStr">
        <is>
          <t>M/C 0724 (VERDE)</t>
        </is>
      </c>
      <c r="D4100" s="14" t="inlineStr">
        <is>
          <t>8 EMBALAGEM</t>
        </is>
      </c>
      <c r="E4100" s="14" t="n">
        <v>300014</v>
      </c>
      <c r="F4100" s="14" t="inlineStr">
        <is>
          <t>CADEIRA PADUA 920</t>
        </is>
      </c>
      <c r="G4100" s="14" t="inlineStr">
        <is>
          <t>8 EMBALAGEM</t>
        </is>
      </c>
      <c r="H4100" s="14" t="inlineStr">
        <is>
          <t>8 EMBALAGEM</t>
        </is>
      </c>
      <c r="I4100" s="9" t="inlineStr">
        <is>
          <t>8 EMBALAGEM</t>
        </is>
      </c>
      <c r="J4100" s="9" t="n">
        <v>16</v>
      </c>
      <c r="K4100" s="14" t="n"/>
      <c r="L4100" s="14" t="n"/>
      <c r="M4100" s="14" t="n"/>
      <c r="N4100" s="14" t="n"/>
      <c r="O4100" s="14" t="n"/>
      <c r="P4100" s="14" t="n"/>
      <c r="Q4100" s="14" t="n"/>
      <c r="R4100" s="14" t="n"/>
      <c r="S4100" s="14" t="n"/>
      <c r="T4100" s="14" t="n"/>
      <c r="U4100" s="14" t="n"/>
      <c r="V4100" s="14" t="n"/>
      <c r="W4100" s="14" t="n"/>
      <c r="X4100" s="14" t="n"/>
      <c r="Y4100" s="14" t="n"/>
      <c r="Z4100" s="14" t="n"/>
      <c r="AA4100" s="11" t="n"/>
      <c r="AB4100" s="14">
        <f>B4100&amp;"|"&amp;I4100</f>
        <v/>
      </c>
      <c r="AC4100">
        <f>IF($B4100="","","|"&amp;SUBSTITUTE(TRIM(SUBSTITUTE(SUBSTITUTE(SUBSTITUTE(SUBSTITUTE(SUBSTITUTE(SUBSTITUTE(SUBSTITUTE(SUBSTITUTE(SUBSTITUTE(SUBSTITUTE(SUBSTITUTE(SUBSTITUTE(SUBSTITUTE(SUBSTITUTE(TRIM($B4100&amp;""),CHAR(10)," "),CHAR(13)," "),"."," "),";"," "),","," "),"/"," "),"+"," "),"-"," "),"  "," "),"  "," "),"  "," "),"  "," "),"  "," "),"  "," "))," ","|")&amp;"|")</f>
        <v/>
      </c>
      <c r="AD4100">
        <f>TRIM($I4100&amp;"")</f>
        <v/>
      </c>
    </row>
    <row r="4101" ht="36" customHeight="1">
      <c r="A4101" s="9" t="n">
        <v>46226</v>
      </c>
      <c r="B4101" s="14" t="inlineStr">
        <is>
          <t>10264</t>
        </is>
      </c>
      <c r="C4101" s="14" t="inlineStr">
        <is>
          <t>M/C 0724 (VERDE)</t>
        </is>
      </c>
      <c r="D4101" s="14" t="inlineStr">
        <is>
          <t>8 EMBALAGEM</t>
        </is>
      </c>
      <c r="E4101" s="14" t="n">
        <v>300048</v>
      </c>
      <c r="F4101" s="14" t="inlineStr">
        <is>
          <t>CADEIRA SANTIAGO</t>
        </is>
      </c>
      <c r="G4101" s="14" t="inlineStr">
        <is>
          <t>8 EMBALAGEM</t>
        </is>
      </c>
      <c r="H4101" s="14" t="inlineStr">
        <is>
          <t>8 EMBALAGEM</t>
        </is>
      </c>
      <c r="I4101" s="9" t="inlineStr">
        <is>
          <t>8 EMBALAGEM</t>
        </is>
      </c>
      <c r="J4101" s="9" t="n">
        <v>730</v>
      </c>
      <c r="K4101" s="14" t="n"/>
      <c r="L4101" s="14" t="n"/>
      <c r="M4101" s="14" t="n"/>
      <c r="N4101" s="14" t="n"/>
      <c r="O4101" s="14" t="n"/>
      <c r="P4101" s="14" t="n"/>
      <c r="Q4101" s="14" t="n"/>
      <c r="R4101" s="14" t="n"/>
      <c r="S4101" s="14" t="n"/>
      <c r="T4101" s="14" t="n"/>
      <c r="U4101" s="14" t="n"/>
      <c r="V4101" s="14" t="n"/>
      <c r="W4101" s="14" t="n"/>
      <c r="X4101" s="14" t="n"/>
      <c r="Y4101" s="14" t="n"/>
      <c r="Z4101" s="14" t="n"/>
      <c r="AA4101" s="11" t="n"/>
      <c r="AB4101" s="14">
        <f>B4101&amp;"|"&amp;I4101</f>
        <v/>
      </c>
      <c r="AC4101">
        <f>IF($B4101="","","|"&amp;SUBSTITUTE(TRIM(SUBSTITUTE(SUBSTITUTE(SUBSTITUTE(SUBSTITUTE(SUBSTITUTE(SUBSTITUTE(SUBSTITUTE(SUBSTITUTE(SUBSTITUTE(SUBSTITUTE(SUBSTITUTE(SUBSTITUTE(SUBSTITUTE(SUBSTITUTE(TRIM($B4101&amp;""),CHAR(10)," "),CHAR(13)," "),"."," "),";"," "),","," "),"/"," "),"+"," "),"-"," "),"  "," "),"  "," "),"  "," "),"  "," "),"  "," "),"  "," "))," ","|")&amp;"|")</f>
        <v/>
      </c>
      <c r="AD4101">
        <f>TRIM($I4101&amp;"")</f>
        <v/>
      </c>
    </row>
    <row r="4102" ht="36" customHeight="1">
      <c r="A4102" s="9" t="n">
        <v>46226</v>
      </c>
      <c r="B4102" s="14" t="inlineStr">
        <is>
          <t>10264</t>
        </is>
      </c>
      <c r="C4102" s="14" t="inlineStr">
        <is>
          <t>M/C 0724 (VERDE)</t>
        </is>
      </c>
      <c r="D4102" s="14" t="inlineStr">
        <is>
          <t>8 EMBALAGEM</t>
        </is>
      </c>
      <c r="E4102" s="14" t="n">
        <v>3008002</v>
      </c>
      <c r="F4102" s="14" t="inlineStr">
        <is>
          <t>TAMPO C/ PRATO GIRATORIO 1,36 X 1,36</t>
        </is>
      </c>
      <c r="G4102" s="14" t="inlineStr">
        <is>
          <t>8 EMBALAGEM</t>
        </is>
      </c>
      <c r="H4102" s="14" t="inlineStr">
        <is>
          <t>8 EMBALAGEM</t>
        </is>
      </c>
      <c r="I4102" s="9" t="inlineStr">
        <is>
          <t>8 EMBALAGEM</t>
        </is>
      </c>
      <c r="J4102" s="9" t="n">
        <v>6</v>
      </c>
      <c r="K4102" s="14" t="n"/>
      <c r="L4102" s="14" t="n"/>
      <c r="M4102" s="14" t="n"/>
      <c r="N4102" s="14" t="n"/>
      <c r="O4102" s="14" t="n"/>
      <c r="P4102" s="14" t="n"/>
      <c r="Q4102" s="14" t="n"/>
      <c r="R4102" s="14" t="n"/>
      <c r="S4102" s="14" t="n"/>
      <c r="T4102" s="14" t="n"/>
      <c r="U4102" s="14" t="n"/>
      <c r="V4102" s="14" t="n"/>
      <c r="W4102" s="14" t="n"/>
      <c r="X4102" s="14" t="n"/>
      <c r="Y4102" s="14" t="n"/>
      <c r="Z4102" s="14" t="n"/>
      <c r="AA4102" s="11" t="n"/>
      <c r="AB4102" s="14">
        <f>B4102&amp;"|"&amp;I4102</f>
        <v/>
      </c>
      <c r="AC4102">
        <f>IF($B4102="","","|"&amp;SUBSTITUTE(TRIM(SUBSTITUTE(SUBSTITUTE(SUBSTITUTE(SUBSTITUTE(SUBSTITUTE(SUBSTITUTE(SUBSTITUTE(SUBSTITUTE(SUBSTITUTE(SUBSTITUTE(SUBSTITUTE(SUBSTITUTE(SUBSTITUTE(SUBSTITUTE(TRIM($B4102&amp;""),CHAR(10)," "),CHAR(13)," "),"."," "),";"," "),","," "),"/"," "),"+"," "),"-"," "),"  "," "),"  "," "),"  "," "),"  "," "),"  "," "),"  "," "))," ","|")&amp;"|")</f>
        <v/>
      </c>
      <c r="AD4102">
        <f>TRIM($I4102&amp;"")</f>
        <v/>
      </c>
    </row>
    <row r="4103" ht="36" customHeight="1">
      <c r="A4103" s="9" t="n">
        <v>46226</v>
      </c>
      <c r="B4103" s="14" t="inlineStr">
        <is>
          <t>10264</t>
        </is>
      </c>
      <c r="C4103" s="14" t="inlineStr">
        <is>
          <t>M/C 0724 (VERDE)</t>
        </is>
      </c>
      <c r="D4103" s="14" t="inlineStr">
        <is>
          <t>8 EMBALAGEM</t>
        </is>
      </c>
      <c r="E4103" s="14" t="n">
        <v>3012601</v>
      </c>
      <c r="F4103" s="14" t="inlineStr">
        <is>
          <t>BASE DUBLIN 1,60X0,90 VOL 1/2</t>
        </is>
      </c>
      <c r="G4103" s="14" t="inlineStr">
        <is>
          <t>8 EMBALAGEM</t>
        </is>
      </c>
      <c r="H4103" s="14" t="inlineStr">
        <is>
          <t>8 EMBALAGEM</t>
        </is>
      </c>
      <c r="I4103" s="9" t="inlineStr">
        <is>
          <t>8 EMBALAGEM</t>
        </is>
      </c>
      <c r="J4103" s="9" t="n">
        <v>1</v>
      </c>
      <c r="K4103" s="14" t="n"/>
      <c r="L4103" s="14" t="n"/>
      <c r="M4103" s="14" t="n"/>
      <c r="N4103" s="14" t="n"/>
      <c r="O4103" s="14" t="n"/>
      <c r="P4103" s="14" t="n"/>
      <c r="Q4103" s="14" t="n"/>
      <c r="R4103" s="14" t="n"/>
      <c r="S4103" s="14" t="n"/>
      <c r="T4103" s="14" t="n"/>
      <c r="U4103" s="14" t="n"/>
      <c r="V4103" s="14" t="n"/>
      <c r="W4103" s="14" t="n"/>
      <c r="X4103" s="14" t="n"/>
      <c r="Y4103" s="14" t="n"/>
      <c r="Z4103" s="14" t="n"/>
      <c r="AA4103" s="11" t="n"/>
      <c r="AB4103" s="14">
        <f>B4103&amp;"|"&amp;I4103</f>
        <v/>
      </c>
      <c r="AC4103">
        <f>IF($B4103="","","|"&amp;SUBSTITUTE(TRIM(SUBSTITUTE(SUBSTITUTE(SUBSTITUTE(SUBSTITUTE(SUBSTITUTE(SUBSTITUTE(SUBSTITUTE(SUBSTITUTE(SUBSTITUTE(SUBSTITUTE(SUBSTITUTE(SUBSTITUTE(SUBSTITUTE(SUBSTITUTE(TRIM($B4103&amp;""),CHAR(10)," "),CHAR(13)," "),"."," "),";"," "),","," "),"/"," "),"+"," "),"-"," "),"  "," "),"  "," "),"  "," "),"  "," "),"  "," "),"  "," "))," ","|")&amp;"|")</f>
        <v/>
      </c>
      <c r="AD4103">
        <f>TRIM($I4103&amp;"")</f>
        <v/>
      </c>
    </row>
    <row r="4104" ht="36" customHeight="1">
      <c r="A4104" s="9" t="n">
        <v>46226</v>
      </c>
      <c r="B4104" s="14" t="inlineStr">
        <is>
          <t>10266,10265</t>
        </is>
      </c>
      <c r="C4104" s="14" t="inlineStr">
        <is>
          <t>M/C 0727 (MARROM)</t>
        </is>
      </c>
      <c r="D4104" s="14" t="inlineStr">
        <is>
          <t>8 EMBALAGEM</t>
        </is>
      </c>
      <c r="E4104" s="14" t="n">
        <v>2001241</v>
      </c>
      <c r="F4104" s="14" t="inlineStr">
        <is>
          <t>MESA MIAMI 1,20X0,80 VOL 1/1</t>
        </is>
      </c>
      <c r="G4104" s="14" t="inlineStr">
        <is>
          <t>8 EMBALAGEM</t>
        </is>
      </c>
      <c r="H4104" s="14" t="inlineStr">
        <is>
          <t>8 EMBALAGEM</t>
        </is>
      </c>
      <c r="I4104" s="9" t="inlineStr">
        <is>
          <t>8 EMBALAGEM</t>
        </is>
      </c>
      <c r="J4104" s="9" t="n">
        <v>280</v>
      </c>
      <c r="K4104" s="14" t="n"/>
      <c r="L4104" s="14" t="n"/>
      <c r="M4104" s="14" t="n"/>
      <c r="N4104" s="14" t="n"/>
      <c r="O4104" s="14" t="n"/>
      <c r="P4104" s="14" t="n"/>
      <c r="Q4104" s="14" t="n"/>
      <c r="R4104" s="14" t="n"/>
      <c r="S4104" s="14" t="n"/>
      <c r="T4104" s="14" t="n"/>
      <c r="U4104" s="14" t="n"/>
      <c r="V4104" s="14" t="n"/>
      <c r="W4104" s="14" t="n"/>
      <c r="X4104" s="14" t="n"/>
      <c r="Y4104" s="14" t="n"/>
      <c r="Z4104" s="14" t="n"/>
      <c r="AA4104" s="11" t="n"/>
      <c r="AB4104" s="14">
        <f>B4104&amp;"|"&amp;I4104</f>
        <v/>
      </c>
      <c r="AC4104">
        <f>IF($B4104="","","|"&amp;SUBSTITUTE(TRIM(SUBSTITUTE(SUBSTITUTE(SUBSTITUTE(SUBSTITUTE(SUBSTITUTE(SUBSTITUTE(SUBSTITUTE(SUBSTITUTE(SUBSTITUTE(SUBSTITUTE(SUBSTITUTE(SUBSTITUTE(SUBSTITUTE(SUBSTITUTE(TRIM($B4104&amp;""),CHAR(10)," "),CHAR(13)," "),"."," "),";"," "),","," "),"/"," "),"+"," "),"-"," "),"  "," "),"  "," "),"  "," "),"  "," "),"  "," "),"  "," "))," ","|")&amp;"|")</f>
        <v/>
      </c>
      <c r="AD4104">
        <f>TRIM($I4104&amp;"")</f>
        <v/>
      </c>
    </row>
    <row r="4105" ht="36" customHeight="1">
      <c r="A4105" s="9" t="n">
        <v>46226</v>
      </c>
      <c r="B4105" s="14" t="inlineStr">
        <is>
          <t>10266,10265</t>
        </is>
      </c>
      <c r="C4105" s="14" t="inlineStr">
        <is>
          <t>M/C 0727 (MARROM)</t>
        </is>
      </c>
      <c r="D4105" s="14" t="inlineStr">
        <is>
          <t>8 EMBALAGEM</t>
        </is>
      </c>
      <c r="E4105" s="14" t="n">
        <v>2001611</v>
      </c>
      <c r="F4105" s="14" t="inlineStr">
        <is>
          <t>MESA MIAMI 1,60X0,80 VOL 1/1</t>
        </is>
      </c>
      <c r="G4105" s="14" t="inlineStr">
        <is>
          <t>8 EMBALAGEM</t>
        </is>
      </c>
      <c r="H4105" s="14" t="inlineStr">
        <is>
          <t>8 EMBALAGEM</t>
        </is>
      </c>
      <c r="I4105" s="9" t="inlineStr">
        <is>
          <t>8 EMBALAGEM</t>
        </is>
      </c>
      <c r="J4105" s="9" t="n">
        <v>40</v>
      </c>
      <c r="K4105" s="14" t="n"/>
      <c r="L4105" s="14" t="n"/>
      <c r="M4105" s="14" t="n"/>
      <c r="N4105" s="14" t="n"/>
      <c r="O4105" s="14" t="n"/>
      <c r="P4105" s="14" t="n"/>
      <c r="Q4105" s="14" t="n"/>
      <c r="R4105" s="14" t="n"/>
      <c r="S4105" s="14" t="n"/>
      <c r="T4105" s="14" t="n"/>
      <c r="U4105" s="14" t="n"/>
      <c r="V4105" s="14" t="n"/>
      <c r="W4105" s="14" t="n"/>
      <c r="X4105" s="14" t="n"/>
      <c r="Y4105" s="14" t="n"/>
      <c r="Z4105" s="14" t="n"/>
      <c r="AA4105" s="11" t="n"/>
      <c r="AB4105" s="14">
        <f>B4105&amp;"|"&amp;I4105</f>
        <v/>
      </c>
      <c r="AC4105">
        <f>IF($B4105="","","|"&amp;SUBSTITUTE(TRIM(SUBSTITUTE(SUBSTITUTE(SUBSTITUTE(SUBSTITUTE(SUBSTITUTE(SUBSTITUTE(SUBSTITUTE(SUBSTITUTE(SUBSTITUTE(SUBSTITUTE(SUBSTITUTE(SUBSTITUTE(SUBSTITUTE(SUBSTITUTE(TRIM($B4105&amp;""),CHAR(10)," "),CHAR(13)," "),"."," "),";"," "),","," "),"/"," "),"+"," "),"-"," "),"  "," "),"  "," "),"  "," "),"  "," "),"  "," "),"  "," "))," ","|")&amp;"|")</f>
        <v/>
      </c>
      <c r="AD4105">
        <f>TRIM($I4105&amp;"")</f>
        <v/>
      </c>
    </row>
    <row r="4106" ht="36" customHeight="1">
      <c r="A4106" s="9" t="n">
        <v>46226</v>
      </c>
      <c r="B4106" s="14" t="inlineStr">
        <is>
          <t>10266,10265</t>
        </is>
      </c>
      <c r="C4106" s="14" t="inlineStr">
        <is>
          <t>M/C 0727 (MARROM)</t>
        </is>
      </c>
      <c r="D4106" s="14" t="inlineStr">
        <is>
          <t>8 EMBALAGEM</t>
        </is>
      </c>
      <c r="E4106" s="14" t="n">
        <v>2001961</v>
      </c>
      <c r="F4106" s="14" t="inlineStr">
        <is>
          <t>BASE SANTIAGO QUADRADA</t>
        </is>
      </c>
      <c r="G4106" s="14" t="inlineStr">
        <is>
          <t>8 EMBALAGEM</t>
        </is>
      </c>
      <c r="H4106" s="14" t="inlineStr">
        <is>
          <t>8 EMBALAGEM</t>
        </is>
      </c>
      <c r="I4106" s="9" t="inlineStr">
        <is>
          <t>8 EMBALAGEM</t>
        </is>
      </c>
      <c r="J4106" s="9" t="n">
        <v>30</v>
      </c>
      <c r="K4106" s="14" t="n"/>
      <c r="L4106" s="14" t="n"/>
      <c r="M4106" s="14" t="n"/>
      <c r="N4106" s="14" t="n"/>
      <c r="O4106" s="14" t="n"/>
      <c r="P4106" s="14" t="n"/>
      <c r="Q4106" s="14" t="n"/>
      <c r="R4106" s="14" t="n"/>
      <c r="S4106" s="14" t="n"/>
      <c r="T4106" s="14" t="n"/>
      <c r="U4106" s="14" t="n"/>
      <c r="V4106" s="14" t="n"/>
      <c r="W4106" s="14" t="n"/>
      <c r="X4106" s="14" t="n"/>
      <c r="Y4106" s="14" t="n"/>
      <c r="Z4106" s="14" t="n"/>
      <c r="AA4106" s="11" t="n"/>
      <c r="AB4106" s="14">
        <f>B4106&amp;"|"&amp;I4106</f>
        <v/>
      </c>
      <c r="AC4106">
        <f>IF($B4106="","","|"&amp;SUBSTITUTE(TRIM(SUBSTITUTE(SUBSTITUTE(SUBSTITUTE(SUBSTITUTE(SUBSTITUTE(SUBSTITUTE(SUBSTITUTE(SUBSTITUTE(SUBSTITUTE(SUBSTITUTE(SUBSTITUTE(SUBSTITUTE(SUBSTITUTE(SUBSTITUTE(TRIM($B4106&amp;""),CHAR(10)," "),CHAR(13)," "),"."," "),";"," "),","," "),"/"," "),"+"," "),"-"," "),"  "," "),"  "," "),"  "," "),"  "," "),"  "," "),"  "," "))," ","|")&amp;"|")</f>
        <v/>
      </c>
      <c r="AD4106">
        <f>TRIM($I4106&amp;"")</f>
        <v/>
      </c>
    </row>
    <row r="4107" ht="36" customHeight="1">
      <c r="A4107" s="9" t="n">
        <v>46226</v>
      </c>
      <c r="B4107" s="14" t="inlineStr">
        <is>
          <t>10266,10265</t>
        </is>
      </c>
      <c r="C4107" s="14" t="inlineStr">
        <is>
          <t>M/C 0727 (MARROM)</t>
        </is>
      </c>
      <c r="D4107" s="14" t="inlineStr">
        <is>
          <t>8 EMBALAGEM</t>
        </is>
      </c>
      <c r="E4107" s="14" t="n">
        <v>2002001</v>
      </c>
      <c r="F4107" s="14" t="inlineStr">
        <is>
          <t>BASE DUBAI 1,60X0,90 VOL 1/2</t>
        </is>
      </c>
      <c r="G4107" s="14" t="inlineStr">
        <is>
          <t>8 EMBALAGEM</t>
        </is>
      </c>
      <c r="H4107" s="14" t="inlineStr">
        <is>
          <t>8 EMBALAGEM</t>
        </is>
      </c>
      <c r="I4107" s="9" t="inlineStr">
        <is>
          <t>8 EMBALAGEM</t>
        </is>
      </c>
      <c r="J4107" s="9" t="n">
        <v>2</v>
      </c>
      <c r="K4107" s="14" t="n"/>
      <c r="L4107" s="14" t="n"/>
      <c r="M4107" s="14" t="n"/>
      <c r="N4107" s="14" t="n"/>
      <c r="O4107" s="14" t="n"/>
      <c r="P4107" s="14" t="n"/>
      <c r="Q4107" s="14" t="n"/>
      <c r="R4107" s="14" t="n"/>
      <c r="S4107" s="14" t="n"/>
      <c r="T4107" s="14" t="n"/>
      <c r="U4107" s="14" t="n"/>
      <c r="V4107" s="14" t="n"/>
      <c r="W4107" s="14" t="n"/>
      <c r="X4107" s="14" t="n"/>
      <c r="Y4107" s="14" t="n"/>
      <c r="Z4107" s="14" t="n"/>
      <c r="AA4107" s="11" t="n"/>
      <c r="AB4107" s="14">
        <f>B4107&amp;"|"&amp;I4107</f>
        <v/>
      </c>
      <c r="AC4107">
        <f>IF($B4107="","","|"&amp;SUBSTITUTE(TRIM(SUBSTITUTE(SUBSTITUTE(SUBSTITUTE(SUBSTITUTE(SUBSTITUTE(SUBSTITUTE(SUBSTITUTE(SUBSTITUTE(SUBSTITUTE(SUBSTITUTE(SUBSTITUTE(SUBSTITUTE(SUBSTITUTE(SUBSTITUTE(TRIM($B4107&amp;""),CHAR(10)," "),CHAR(13)," "),"."," "),";"," "),","," "),"/"," "),"+"," "),"-"," "),"  "," "),"  "," "),"  "," "),"  "," "),"  "," "),"  "," "))," ","|")&amp;"|")</f>
        <v/>
      </c>
      <c r="AD4107">
        <f>TRIM($I4107&amp;"")</f>
        <v/>
      </c>
    </row>
    <row r="4108" ht="36" customHeight="1">
      <c r="A4108" s="9" t="n">
        <v>46226</v>
      </c>
      <c r="B4108" s="14" t="inlineStr">
        <is>
          <t>10266,10265</t>
        </is>
      </c>
      <c r="C4108" s="14" t="inlineStr">
        <is>
          <t>M/C 0727 (MARROM)</t>
        </is>
      </c>
      <c r="D4108" s="14" t="inlineStr">
        <is>
          <t>8 EMBALAGEM</t>
        </is>
      </c>
      <c r="E4108" s="14" t="n">
        <v>2005102</v>
      </c>
      <c r="F4108" s="14" t="inlineStr">
        <is>
          <t>TAMPO REDONDO LIGHT 1030X1030X18 - VITREO</t>
        </is>
      </c>
      <c r="G4108" s="14" t="inlineStr">
        <is>
          <t>8 EMBALAGEM</t>
        </is>
      </c>
      <c r="H4108" s="14" t="inlineStr">
        <is>
          <t>8 EMBALAGEM</t>
        </is>
      </c>
      <c r="I4108" s="9" t="inlineStr">
        <is>
          <t>8 EMBALAGEM</t>
        </is>
      </c>
      <c r="J4108" s="9" t="n">
        <v>13</v>
      </c>
      <c r="K4108" s="14" t="n"/>
      <c r="L4108" s="14" t="n"/>
      <c r="M4108" s="14" t="n"/>
      <c r="N4108" s="14" t="n"/>
      <c r="O4108" s="14" t="n"/>
      <c r="P4108" s="14" t="n"/>
      <c r="Q4108" s="14" t="n"/>
      <c r="R4108" s="14" t="n"/>
      <c r="S4108" s="14" t="n"/>
      <c r="T4108" s="14" t="n"/>
      <c r="U4108" s="14" t="n"/>
      <c r="V4108" s="14" t="n"/>
      <c r="W4108" s="14" t="n"/>
      <c r="X4108" s="14" t="n"/>
      <c r="Y4108" s="14" t="n"/>
      <c r="Z4108" s="14" t="n"/>
      <c r="AA4108" s="11" t="n"/>
      <c r="AB4108" s="14">
        <f>B4108&amp;"|"&amp;I4108</f>
        <v/>
      </c>
      <c r="AC4108">
        <f>IF($B4108="","","|"&amp;SUBSTITUTE(TRIM(SUBSTITUTE(SUBSTITUTE(SUBSTITUTE(SUBSTITUTE(SUBSTITUTE(SUBSTITUTE(SUBSTITUTE(SUBSTITUTE(SUBSTITUTE(SUBSTITUTE(SUBSTITUTE(SUBSTITUTE(SUBSTITUTE(SUBSTITUTE(TRIM($B4108&amp;""),CHAR(10)," "),CHAR(13)," "),"."," "),";"," "),","," "),"/"," "),"+"," "),"-"," "),"  "," "),"  "," "),"  "," "),"  "," "),"  "," "),"  "," "))," ","|")&amp;"|")</f>
        <v/>
      </c>
      <c r="AD4108">
        <f>TRIM($I4108&amp;"")</f>
        <v/>
      </c>
    </row>
    <row r="4109" ht="36" customHeight="1">
      <c r="A4109" s="9" t="n">
        <v>46226</v>
      </c>
      <c r="B4109" s="14" t="inlineStr">
        <is>
          <t>10266,10265</t>
        </is>
      </c>
      <c r="C4109" s="14" t="inlineStr">
        <is>
          <t>M/C 0727 (MARROM)</t>
        </is>
      </c>
      <c r="D4109" s="14" t="inlineStr">
        <is>
          <t>8 EMBALAGEM</t>
        </is>
      </c>
      <c r="E4109" s="14" t="n">
        <v>300024</v>
      </c>
      <c r="F4109" s="14" t="inlineStr">
        <is>
          <t>CADEIRA TRIESTE 920</t>
        </is>
      </c>
      <c r="G4109" s="14" t="inlineStr">
        <is>
          <t>8 EMBALAGEM</t>
        </is>
      </c>
      <c r="H4109" s="14" t="inlineStr">
        <is>
          <t>8 EMBALAGEM</t>
        </is>
      </c>
      <c r="I4109" s="9" t="inlineStr">
        <is>
          <t>8 EMBALAGEM</t>
        </is>
      </c>
      <c r="J4109" s="9" t="n">
        <v>450</v>
      </c>
      <c r="K4109" s="14" t="n"/>
      <c r="L4109" s="14" t="n"/>
      <c r="M4109" s="14" t="n"/>
      <c r="N4109" s="14" t="n"/>
      <c r="O4109" s="14" t="n"/>
      <c r="P4109" s="14" t="n"/>
      <c r="Q4109" s="14" t="n"/>
      <c r="R4109" s="14" t="n"/>
      <c r="S4109" s="14" t="n"/>
      <c r="T4109" s="14" t="n"/>
      <c r="U4109" s="14" t="n"/>
      <c r="V4109" s="14" t="n"/>
      <c r="W4109" s="14" t="n"/>
      <c r="X4109" s="14" t="n"/>
      <c r="Y4109" s="14" t="n"/>
      <c r="Z4109" s="14" t="n"/>
      <c r="AA4109" s="11" t="n"/>
      <c r="AB4109" s="14">
        <f>B4109&amp;"|"&amp;I4109</f>
        <v/>
      </c>
      <c r="AC4109">
        <f>IF($B4109="","","|"&amp;SUBSTITUTE(TRIM(SUBSTITUTE(SUBSTITUTE(SUBSTITUTE(SUBSTITUTE(SUBSTITUTE(SUBSTITUTE(SUBSTITUTE(SUBSTITUTE(SUBSTITUTE(SUBSTITUTE(SUBSTITUTE(SUBSTITUTE(SUBSTITUTE(SUBSTITUTE(TRIM($B4109&amp;""),CHAR(10)," "),CHAR(13)," "),"."," "),";"," "),","," "),"/"," "),"+"," "),"-"," "),"  "," "),"  "," "),"  "," "),"  "," "),"  "," "),"  "," "))," ","|")&amp;"|")</f>
        <v/>
      </c>
      <c r="AD4109">
        <f>TRIM($I4109&amp;"")</f>
        <v/>
      </c>
    </row>
    <row r="4110" ht="36" customHeight="1">
      <c r="A4110" s="9" t="n">
        <v>46226</v>
      </c>
      <c r="B4110" s="14" t="inlineStr">
        <is>
          <t>10266,10265</t>
        </is>
      </c>
      <c r="C4110" s="14" t="inlineStr">
        <is>
          <t>M/C 0727 (MARROM)</t>
        </is>
      </c>
      <c r="D4110" s="14" t="inlineStr">
        <is>
          <t>8 EMBALAGEM</t>
        </is>
      </c>
      <c r="E4110" s="14" t="n">
        <v>300048</v>
      </c>
      <c r="F4110" s="14" t="inlineStr">
        <is>
          <t>CADEIRA SANTIAGO</t>
        </is>
      </c>
      <c r="G4110" s="14" t="inlineStr">
        <is>
          <t>8 EMBALAGEM</t>
        </is>
      </c>
      <c r="H4110" s="14" t="inlineStr">
        <is>
          <t>8 EMBALAGEM</t>
        </is>
      </c>
      <c r="I4110" s="9" t="inlineStr">
        <is>
          <t>8 EMBALAGEM</t>
        </is>
      </c>
      <c r="J4110" s="9" t="n">
        <v>126</v>
      </c>
      <c r="K4110" s="14" t="n"/>
      <c r="L4110" s="14" t="n"/>
      <c r="M4110" s="14" t="n"/>
      <c r="N4110" s="14" t="n"/>
      <c r="O4110" s="14" t="n"/>
      <c r="P4110" s="14" t="n"/>
      <c r="Q4110" s="14" t="n"/>
      <c r="R4110" s="14" t="n"/>
      <c r="S4110" s="14" t="n"/>
      <c r="T4110" s="14" t="n"/>
      <c r="U4110" s="14" t="n"/>
      <c r="V4110" s="14" t="n"/>
      <c r="W4110" s="14" t="n"/>
      <c r="X4110" s="14" t="n"/>
      <c r="Y4110" s="14" t="n"/>
      <c r="Z4110" s="14" t="n"/>
      <c r="AA4110" s="11" t="n"/>
      <c r="AB4110" s="14">
        <f>B4110&amp;"|"&amp;I4110</f>
        <v/>
      </c>
      <c r="AC4110">
        <f>IF($B4110="","","|"&amp;SUBSTITUTE(TRIM(SUBSTITUTE(SUBSTITUTE(SUBSTITUTE(SUBSTITUTE(SUBSTITUTE(SUBSTITUTE(SUBSTITUTE(SUBSTITUTE(SUBSTITUTE(SUBSTITUTE(SUBSTITUTE(SUBSTITUTE(SUBSTITUTE(SUBSTITUTE(TRIM($B4110&amp;""),CHAR(10)," "),CHAR(13)," "),"."," "),";"," "),","," "),"/"," "),"+"," "),"-"," "),"  "," "),"  "," "),"  "," "),"  "," "),"  "," "),"  "," "))," ","|")&amp;"|")</f>
        <v/>
      </c>
      <c r="AD4110">
        <f>TRIM($I4110&amp;"")</f>
        <v/>
      </c>
    </row>
    <row r="4111" ht="36" customHeight="1">
      <c r="A4111" s="9" t="n">
        <v>46226</v>
      </c>
      <c r="B4111" s="14" t="inlineStr">
        <is>
          <t>10266,10265</t>
        </is>
      </c>
      <c r="C4111" s="14" t="inlineStr">
        <is>
          <t>M/C 0727 (MARROM)</t>
        </is>
      </c>
      <c r="D4111" s="14" t="inlineStr">
        <is>
          <t>8 EMBALAGEM</t>
        </is>
      </c>
      <c r="E4111" s="14" t="n">
        <v>3008002</v>
      </c>
      <c r="F4111" s="14" t="inlineStr">
        <is>
          <t>TAMPO C/ PRATO GIRATORIO 1,36 X 1,36</t>
        </is>
      </c>
      <c r="G4111" s="14" t="inlineStr">
        <is>
          <t>8 EMBALAGEM</t>
        </is>
      </c>
      <c r="H4111" s="14" t="inlineStr">
        <is>
          <t>8 EMBALAGEM</t>
        </is>
      </c>
      <c r="I4111" s="9" t="inlineStr">
        <is>
          <t>8 EMBALAGEM</t>
        </is>
      </c>
      <c r="J4111" s="9" t="n">
        <v>30</v>
      </c>
      <c r="K4111" s="14" t="n"/>
      <c r="L4111" s="14" t="n"/>
      <c r="M4111" s="14" t="n"/>
      <c r="N4111" s="14" t="n"/>
      <c r="O4111" s="14" t="n"/>
      <c r="P4111" s="14" t="n"/>
      <c r="Q4111" s="14" t="n"/>
      <c r="R4111" s="14" t="n"/>
      <c r="S4111" s="14" t="n"/>
      <c r="T4111" s="14" t="n"/>
      <c r="U4111" s="14" t="n"/>
      <c r="V4111" s="14" t="n"/>
      <c r="W4111" s="14" t="n"/>
      <c r="X4111" s="14" t="n"/>
      <c r="Y4111" s="14" t="n"/>
      <c r="Z4111" s="14" t="n"/>
      <c r="AA4111" s="11" t="n"/>
      <c r="AB4111" s="14">
        <f>B4111&amp;"|"&amp;I4111</f>
        <v/>
      </c>
      <c r="AC4111">
        <f>IF($B4111="","","|"&amp;SUBSTITUTE(TRIM(SUBSTITUTE(SUBSTITUTE(SUBSTITUTE(SUBSTITUTE(SUBSTITUTE(SUBSTITUTE(SUBSTITUTE(SUBSTITUTE(SUBSTITUTE(SUBSTITUTE(SUBSTITUTE(SUBSTITUTE(SUBSTITUTE(SUBSTITUTE(TRIM($B4111&amp;""),CHAR(10)," "),CHAR(13)," "),"."," "),";"," "),","," "),"/"," "),"+"," "),"-"," "),"  "," "),"  "," "),"  "," "),"  "," "),"  "," "),"  "," "))," ","|")&amp;"|")</f>
        <v/>
      </c>
      <c r="AD4111">
        <f>TRIM($I4111&amp;"")</f>
        <v/>
      </c>
    </row>
    <row r="4112" ht="36" customHeight="1">
      <c r="A4112" s="9" t="n">
        <v>46226</v>
      </c>
      <c r="B4112" s="14" t="inlineStr">
        <is>
          <t>10269</t>
        </is>
      </c>
      <c r="C4112" s="14" t="inlineStr">
        <is>
          <t>M/C 0723 - DEMONSTRAÇÃO MATEUS</t>
        </is>
      </c>
      <c r="D4112" s="14" t="inlineStr">
        <is>
          <t>8 EMBALAGEM</t>
        </is>
      </c>
      <c r="E4112" s="14" t="n">
        <v>200306101</v>
      </c>
      <c r="F4112" s="14" t="inlineStr">
        <is>
          <t>PE 790(800)X100X50 MDP - MESA GENOVA</t>
        </is>
      </c>
      <c r="G4112" s="14" t="inlineStr">
        <is>
          <t>8 EMBALAGEM</t>
        </is>
      </c>
      <c r="H4112" s="14" t="inlineStr">
        <is>
          <t>8 EMBALAGEM</t>
        </is>
      </c>
      <c r="I4112" s="9" t="inlineStr">
        <is>
          <t>8 EMBALAGEM</t>
        </is>
      </c>
      <c r="J4112" s="9" t="n">
        <v>4</v>
      </c>
      <c r="K4112" s="14" t="n"/>
      <c r="L4112" s="14" t="n"/>
      <c r="M4112" s="14" t="n"/>
      <c r="N4112" s="14" t="n"/>
      <c r="O4112" s="14" t="n"/>
      <c r="P4112" s="14" t="n"/>
      <c r="Q4112" s="14" t="n"/>
      <c r="R4112" s="14" t="n"/>
      <c r="S4112" s="14" t="n"/>
      <c r="T4112" s="14" t="n"/>
      <c r="U4112" s="14" t="n"/>
      <c r="V4112" s="14" t="n"/>
      <c r="W4112" s="14" t="n"/>
      <c r="X4112" s="14" t="n"/>
      <c r="Y4112" s="14" t="n"/>
      <c r="Z4112" s="14" t="n"/>
      <c r="AA4112" s="11" t="n"/>
      <c r="AB4112" s="14">
        <f>B4112&amp;"|"&amp;I4112</f>
        <v/>
      </c>
      <c r="AC4112">
        <f>IF($B4112="","","|"&amp;SUBSTITUTE(TRIM(SUBSTITUTE(SUBSTITUTE(SUBSTITUTE(SUBSTITUTE(SUBSTITUTE(SUBSTITUTE(SUBSTITUTE(SUBSTITUTE(SUBSTITUTE(SUBSTITUTE(SUBSTITUTE(SUBSTITUTE(SUBSTITUTE(SUBSTITUTE(TRIM($B4112&amp;""),CHAR(10)," "),CHAR(13)," "),"."," "),";"," "),","," "),"/"," "),"+"," "),"-"," "),"  "," "),"  "," "),"  "," "),"  "," "),"  "," "),"  "," "))," ","|")&amp;"|")</f>
        <v/>
      </c>
      <c r="AD4112">
        <f>TRIM($I4112&amp;"")</f>
        <v/>
      </c>
    </row>
    <row r="4113" ht="36" customHeight="1">
      <c r="A4113" s="9" t="n">
        <v>46226</v>
      </c>
      <c r="B4113" s="14" t="inlineStr">
        <is>
          <t>10269</t>
        </is>
      </c>
      <c r="C4113" s="14" t="inlineStr">
        <is>
          <t>M/C 0723 - DEMONSTRAÇÃO MATEUS</t>
        </is>
      </c>
      <c r="D4113" s="14" t="inlineStr">
        <is>
          <t>8 EMBALAGEM</t>
        </is>
      </c>
      <c r="E4113" s="14" t="n">
        <v>200306102</v>
      </c>
      <c r="F4113" s="14" t="inlineStr">
        <is>
          <t>BASE DOS PES 634(653)X95X50 MDP - MESA GENOVA</t>
        </is>
      </c>
      <c r="G4113" s="14" t="inlineStr">
        <is>
          <t>8 EMBALAGEM</t>
        </is>
      </c>
      <c r="H4113" s="14" t="inlineStr">
        <is>
          <t>8 EMBALAGEM</t>
        </is>
      </c>
      <c r="I4113" s="9" t="inlineStr">
        <is>
          <t>8 EMBALAGEM</t>
        </is>
      </c>
      <c r="J4113" s="9" t="n">
        <v>2</v>
      </c>
      <c r="K4113" s="14" t="n"/>
      <c r="L4113" s="14" t="n"/>
      <c r="M4113" s="14" t="n"/>
      <c r="N4113" s="14" t="n"/>
      <c r="O4113" s="14" t="n"/>
      <c r="P4113" s="14" t="n"/>
      <c r="Q4113" s="14" t="n"/>
      <c r="R4113" s="14" t="n"/>
      <c r="S4113" s="14" t="n"/>
      <c r="T4113" s="14" t="n"/>
      <c r="U4113" s="14" t="n"/>
      <c r="V4113" s="14" t="n"/>
      <c r="W4113" s="14" t="n"/>
      <c r="X4113" s="14" t="n"/>
      <c r="Y4113" s="14" t="n"/>
      <c r="Z4113" s="14" t="n"/>
      <c r="AA4113" s="11" t="n"/>
      <c r="AB4113" s="14">
        <f>B4113&amp;"|"&amp;I4113</f>
        <v/>
      </c>
      <c r="AC4113">
        <f>IF($B4113="","","|"&amp;SUBSTITUTE(TRIM(SUBSTITUTE(SUBSTITUTE(SUBSTITUTE(SUBSTITUTE(SUBSTITUTE(SUBSTITUTE(SUBSTITUTE(SUBSTITUTE(SUBSTITUTE(SUBSTITUTE(SUBSTITUTE(SUBSTITUTE(SUBSTITUTE(SUBSTITUTE(TRIM($B4113&amp;""),CHAR(10)," "),CHAR(13)," "),"."," "),";"," "),","," "),"/"," "),"+"," "),"-"," "),"  "," "),"  "," "),"  "," "),"  "," "),"  "," "),"  "," "))," ","|")&amp;"|")</f>
        <v/>
      </c>
      <c r="AD4113">
        <f>TRIM($I4113&amp;"")</f>
        <v/>
      </c>
    </row>
    <row r="4114" ht="36" customHeight="1">
      <c r="A4114" s="9" t="n">
        <v>46226</v>
      </c>
      <c r="B4114" s="14" t="inlineStr">
        <is>
          <t>10269</t>
        </is>
      </c>
      <c r="C4114" s="14" t="inlineStr">
        <is>
          <t>M/C 0723 - DEMONSTRAÇÃO MATEUS</t>
        </is>
      </c>
      <c r="D4114" s="14" t="inlineStr">
        <is>
          <t>8 EMBALAGEM</t>
        </is>
      </c>
      <c r="E4114" s="14" t="n">
        <v>200306103</v>
      </c>
      <c r="F4114" s="14" t="inlineStr">
        <is>
          <t>TRAVESSA MENOR 393X120X18 MDF - MESA GENOVA</t>
        </is>
      </c>
      <c r="G4114" s="14" t="inlineStr">
        <is>
          <t>8 EMBALAGEM</t>
        </is>
      </c>
      <c r="H4114" s="14" t="inlineStr">
        <is>
          <t>8 EMBALAGEM</t>
        </is>
      </c>
      <c r="I4114" s="9" t="inlineStr">
        <is>
          <t>8 EMBALAGEM</t>
        </is>
      </c>
      <c r="J4114" s="9" t="n">
        <v>2</v>
      </c>
      <c r="K4114" s="14" t="n"/>
      <c r="L4114" s="14" t="n"/>
      <c r="M4114" s="14" t="n"/>
      <c r="N4114" s="14" t="n"/>
      <c r="O4114" s="14" t="n"/>
      <c r="P4114" s="14" t="n"/>
      <c r="Q4114" s="14" t="n"/>
      <c r="R4114" s="14" t="n"/>
      <c r="S4114" s="14" t="n"/>
      <c r="T4114" s="14" t="n"/>
      <c r="U4114" s="14" t="n"/>
      <c r="V4114" s="14" t="n"/>
      <c r="W4114" s="14" t="n"/>
      <c r="X4114" s="14" t="n"/>
      <c r="Y4114" s="14" t="n"/>
      <c r="Z4114" s="14" t="n"/>
      <c r="AA4114" s="11" t="n"/>
      <c r="AB4114" s="14">
        <f>B4114&amp;"|"&amp;I4114</f>
        <v/>
      </c>
      <c r="AC4114">
        <f>IF($B4114="","","|"&amp;SUBSTITUTE(TRIM(SUBSTITUTE(SUBSTITUTE(SUBSTITUTE(SUBSTITUTE(SUBSTITUTE(SUBSTITUTE(SUBSTITUTE(SUBSTITUTE(SUBSTITUTE(SUBSTITUTE(SUBSTITUTE(SUBSTITUTE(SUBSTITUTE(SUBSTITUTE(TRIM($B4114&amp;""),CHAR(10)," "),CHAR(13)," "),"."," "),";"," "),","," "),"/"," "),"+"," "),"-"," "),"  "," "),"  "," "),"  "," "),"  "," "),"  "," "),"  "," "))," ","|")&amp;"|")</f>
        <v/>
      </c>
      <c r="AD4114">
        <f>TRIM($I4114&amp;"")</f>
        <v/>
      </c>
    </row>
    <row r="4115" ht="36" customHeight="1">
      <c r="A4115" s="9" t="n">
        <v>46226</v>
      </c>
      <c r="B4115" s="14" t="inlineStr">
        <is>
          <t>10269</t>
        </is>
      </c>
      <c r="C4115" s="14" t="inlineStr">
        <is>
          <t>M/C 0723 - DEMONSTRAÇÃO MATEUS</t>
        </is>
      </c>
      <c r="D4115" s="14" t="inlineStr">
        <is>
          <t>8 EMBALAGEM</t>
        </is>
      </c>
      <c r="E4115" s="14" t="n">
        <v>200306104</v>
      </c>
      <c r="F4115" s="14" t="inlineStr">
        <is>
          <t>TRAVESSA MAIOR 1000X120X18 MDF - MESA GENOVA</t>
        </is>
      </c>
      <c r="G4115" s="14" t="inlineStr">
        <is>
          <t>8 EMBALAGEM</t>
        </is>
      </c>
      <c r="H4115" s="14" t="inlineStr">
        <is>
          <t>8 EMBALAGEM</t>
        </is>
      </c>
      <c r="I4115" s="9" t="inlineStr">
        <is>
          <t>8 EMBALAGEM</t>
        </is>
      </c>
      <c r="J4115" s="9" t="n">
        <v>2</v>
      </c>
      <c r="K4115" s="14" t="n"/>
      <c r="L4115" s="14" t="n"/>
      <c r="M4115" s="14" t="n"/>
      <c r="N4115" s="14" t="n"/>
      <c r="O4115" s="14" t="n"/>
      <c r="P4115" s="14" t="n"/>
      <c r="Q4115" s="14" t="n"/>
      <c r="R4115" s="14" t="n"/>
      <c r="S4115" s="14" t="n"/>
      <c r="T4115" s="14" t="n"/>
      <c r="U4115" s="14" t="n"/>
      <c r="V4115" s="14" t="n"/>
      <c r="W4115" s="14" t="n"/>
      <c r="X4115" s="14" t="n"/>
      <c r="Y4115" s="14" t="n"/>
      <c r="Z4115" s="14" t="n"/>
      <c r="AA4115" s="11" t="n"/>
      <c r="AB4115" s="14">
        <f>B4115&amp;"|"&amp;I4115</f>
        <v/>
      </c>
      <c r="AC4115">
        <f>IF($B4115="","","|"&amp;SUBSTITUTE(TRIM(SUBSTITUTE(SUBSTITUTE(SUBSTITUTE(SUBSTITUTE(SUBSTITUTE(SUBSTITUTE(SUBSTITUTE(SUBSTITUTE(SUBSTITUTE(SUBSTITUTE(SUBSTITUTE(SUBSTITUTE(SUBSTITUTE(SUBSTITUTE(TRIM($B4115&amp;""),CHAR(10)," "),CHAR(13)," "),"."," "),";"," "),","," "),"/"," "),"+"," "),"-"," "),"  "," "),"  "," "),"  "," "),"  "," "),"  "," "),"  "," "))," ","|")&amp;"|")</f>
        <v/>
      </c>
      <c r="AD4115">
        <f>TRIM($I4115&amp;"")</f>
        <v/>
      </c>
    </row>
    <row r="4116" ht="36" customHeight="1">
      <c r="A4116" s="9" t="n">
        <v>46226</v>
      </c>
      <c r="B4116" s="14" t="inlineStr">
        <is>
          <t>10269</t>
        </is>
      </c>
      <c r="C4116" s="14" t="inlineStr">
        <is>
          <t>M/C 0723 - DEMONSTRAÇÃO MATEUS</t>
        </is>
      </c>
      <c r="D4116" s="14" t="inlineStr">
        <is>
          <t>8 EMBALAGEM</t>
        </is>
      </c>
      <c r="E4116" s="14" t="n">
        <v>200306205</v>
      </c>
      <c r="F4116" s="14" t="inlineStr">
        <is>
          <t>TAMPO MTD 1600X900X45 MDF-TAMPO C/ENGROS R100 C/VD</t>
        </is>
      </c>
      <c r="G4116" s="14" t="inlineStr">
        <is>
          <t>8 EMBALAGEM</t>
        </is>
      </c>
      <c r="H4116" s="14" t="inlineStr">
        <is>
          <t>8 EMBALAGEM</t>
        </is>
      </c>
      <c r="I4116" s="9" t="inlineStr">
        <is>
          <t>8 EMBALAGEM</t>
        </is>
      </c>
      <c r="J4116" s="9" t="n">
        <v>1</v>
      </c>
      <c r="K4116" s="14" t="n"/>
      <c r="L4116" s="14" t="n"/>
      <c r="M4116" s="14" t="n"/>
      <c r="N4116" s="14" t="n"/>
      <c r="O4116" s="14" t="n"/>
      <c r="P4116" s="14" t="n"/>
      <c r="Q4116" s="14" t="n"/>
      <c r="R4116" s="14" t="n"/>
      <c r="S4116" s="14" t="n"/>
      <c r="T4116" s="14" t="n"/>
      <c r="U4116" s="14" t="n"/>
      <c r="V4116" s="14" t="n"/>
      <c r="W4116" s="14" t="n"/>
      <c r="X4116" s="14" t="n"/>
      <c r="Y4116" s="14" t="n"/>
      <c r="Z4116" s="14" t="n"/>
      <c r="AA4116" s="11" t="n"/>
      <c r="AB4116" s="14">
        <f>B4116&amp;"|"&amp;I4116</f>
        <v/>
      </c>
      <c r="AC4116">
        <f>IF($B4116="","","|"&amp;SUBSTITUTE(TRIM(SUBSTITUTE(SUBSTITUTE(SUBSTITUTE(SUBSTITUTE(SUBSTITUTE(SUBSTITUTE(SUBSTITUTE(SUBSTITUTE(SUBSTITUTE(SUBSTITUTE(SUBSTITUTE(SUBSTITUTE(SUBSTITUTE(SUBSTITUTE(TRIM($B4116&amp;""),CHAR(10)," "),CHAR(13)," "),"."," "),";"," "),","," "),"/"," "),"+"," "),"-"," "),"  "," "),"  "," "),"  "," "),"  "," "),"  "," "),"  "," "))," ","|")&amp;"|")</f>
        <v/>
      </c>
      <c r="AD4116">
        <f>TRIM($I4116&amp;"")</f>
        <v/>
      </c>
    </row>
    <row r="4117" ht="36" customHeight="1">
      <c r="A4117" s="9" t="n">
        <v>46226</v>
      </c>
      <c r="B4117" s="14" t="inlineStr">
        <is>
          <t>10269</t>
        </is>
      </c>
      <c r="C4117" s="14" t="inlineStr">
        <is>
          <t>M/C 0723 - DEMONSTRAÇÃO MATEUS</t>
        </is>
      </c>
      <c r="D4117" s="14" t="inlineStr">
        <is>
          <t>8 EMBALAGEM</t>
        </is>
      </c>
      <c r="E4117" s="14" t="n">
        <v>1005009</v>
      </c>
      <c r="F4117" s="14" t="inlineStr">
        <is>
          <t>MESA DE CABECEIRA MALAGA</t>
        </is>
      </c>
      <c r="G4117" s="14" t="inlineStr">
        <is>
          <t>8 EMBALAGEM</t>
        </is>
      </c>
      <c r="H4117" s="14" t="inlineStr">
        <is>
          <t>8 EMBALAGEM</t>
        </is>
      </c>
      <c r="I4117" s="9" t="inlineStr">
        <is>
          <t>8 EMBALAGEM</t>
        </is>
      </c>
      <c r="J4117" s="9" t="n">
        <v>2</v>
      </c>
      <c r="K4117" s="14" t="n"/>
      <c r="L4117" s="14" t="n"/>
      <c r="M4117" s="14" t="n"/>
      <c r="N4117" s="14" t="n"/>
      <c r="O4117" s="14" t="n"/>
      <c r="P4117" s="14" t="n"/>
      <c r="Q4117" s="14" t="n"/>
      <c r="R4117" s="14" t="n"/>
      <c r="S4117" s="14" t="n"/>
      <c r="T4117" s="14" t="n"/>
      <c r="U4117" s="14" t="n"/>
      <c r="V4117" s="14" t="n"/>
      <c r="W4117" s="14" t="n"/>
      <c r="X4117" s="14" t="n"/>
      <c r="Y4117" s="14" t="n"/>
      <c r="Z4117" s="14" t="n"/>
      <c r="AA4117" s="11" t="n"/>
      <c r="AB4117" s="14">
        <f>B4117&amp;"|"&amp;I4117</f>
        <v/>
      </c>
      <c r="AC4117">
        <f>IF($B4117="","","|"&amp;SUBSTITUTE(TRIM(SUBSTITUTE(SUBSTITUTE(SUBSTITUTE(SUBSTITUTE(SUBSTITUTE(SUBSTITUTE(SUBSTITUTE(SUBSTITUTE(SUBSTITUTE(SUBSTITUTE(SUBSTITUTE(SUBSTITUTE(SUBSTITUTE(SUBSTITUTE(TRIM($B4117&amp;""),CHAR(10)," "),CHAR(13)," "),"."," "),";"," "),","," "),"/"," "),"+"," "),"-"," "),"  "," "),"  "," "),"  "," "),"  "," "),"  "," "),"  "," "))," ","|")&amp;"|")</f>
        <v/>
      </c>
      <c r="AD4117">
        <f>TRIM($I4117&amp;"")</f>
        <v/>
      </c>
    </row>
    <row r="4118" ht="36" customHeight="1">
      <c r="A4118" s="9" t="n">
        <v>46219</v>
      </c>
      <c r="B4118" s="14" t="inlineStr">
        <is>
          <t>10264</t>
        </is>
      </c>
      <c r="C4118" s="14" t="inlineStr">
        <is>
          <t>M/C 0724 (VERDE)</t>
        </is>
      </c>
      <c r="D4118" s="14" t="inlineStr">
        <is>
          <t>10 FURADEIRAS</t>
        </is>
      </c>
      <c r="E4118" s="14" t="n">
        <v>30006110</v>
      </c>
      <c r="F4118" s="14" t="inlineStr">
        <is>
          <t>PE FRONTAL 430X(108)51X25 MDF (DIR) SANTIAGO NEW</t>
        </is>
      </c>
      <c r="G4118" s="14" t="inlineStr">
        <is>
          <t>10 FURADEIRAS</t>
        </is>
      </c>
      <c r="H4118" s="14" t="inlineStr">
        <is>
          <t>10 FURADEIRAS</t>
        </is>
      </c>
      <c r="I4118" s="9" t="inlineStr">
        <is>
          <t>10 FURADEIRAS</t>
        </is>
      </c>
      <c r="J4118" s="9" t="n">
        <v>730</v>
      </c>
      <c r="K4118" s="14" t="n"/>
      <c r="L4118" s="14" t="n"/>
      <c r="M4118" s="14" t="n"/>
      <c r="N4118" s="14" t="n">
        <v>46218</v>
      </c>
      <c r="O4118" s="14" t="n">
        <v>730</v>
      </c>
      <c r="P4118" s="14" t="n"/>
      <c r="Q4118" s="14" t="n"/>
      <c r="R4118" s="14" t="n"/>
      <c r="S4118" s="14" t="n"/>
      <c r="T4118" s="14">
        <f>IF(OR($J4118="",$O4118=""),"",$O4118/$J4118)</f>
        <v/>
      </c>
      <c r="U4118" s="14" t="inlineStr">
        <is>
          <t>Concluído</t>
        </is>
      </c>
      <c r="V4118" s="14" t="n"/>
      <c r="W4118" s="14" t="n"/>
      <c r="X4118" s="14" t="n"/>
      <c r="Y4118" s="14" t="n"/>
      <c r="Z4118" s="14" t="n"/>
      <c r="AA4118" s="11" t="n"/>
      <c r="AB4118" s="14">
        <f>B4118&amp;"|"&amp;I4118</f>
        <v/>
      </c>
      <c r="AC4118">
        <f>IF($B4118="","","|"&amp;SUBSTITUTE(TRIM(SUBSTITUTE(SUBSTITUTE(SUBSTITUTE(SUBSTITUTE(SUBSTITUTE(SUBSTITUTE(SUBSTITUTE(SUBSTITUTE(SUBSTITUTE(SUBSTITUTE(SUBSTITUTE(SUBSTITUTE(SUBSTITUTE(SUBSTITUTE(TRIM($B4118&amp;""),CHAR(10)," "),CHAR(13)," "),"."," "),";"," "),","," "),"/"," "),"+"," "),"-"," "),"  "," "),"  "," "),"  "," "),"  "," "),"  "," "),"  "," "))," ","|")&amp;"|")</f>
        <v/>
      </c>
      <c r="AD4118">
        <f>TRIM($I4118&amp;"")</f>
        <v/>
      </c>
    </row>
    <row r="4119" ht="36" customHeight="1">
      <c r="A4119" s="9" t="n">
        <v>46219</v>
      </c>
      <c r="B4119" s="14" t="inlineStr">
        <is>
          <t>10264</t>
        </is>
      </c>
      <c r="C4119" s="14" t="inlineStr">
        <is>
          <t>M/C 0724 (VERDE)</t>
        </is>
      </c>
      <c r="D4119" s="14" t="inlineStr">
        <is>
          <t>10 FURADEIRAS</t>
        </is>
      </c>
      <c r="E4119" s="14" t="n">
        <v>30006111</v>
      </c>
      <c r="F4119" s="14" t="inlineStr">
        <is>
          <t>PE FRONTAL 430X(108)51X25MDF (ESQRD) SANTIAGO NEW</t>
        </is>
      </c>
      <c r="G4119" s="14" t="inlineStr">
        <is>
          <t>10 FURADEIRAS</t>
        </is>
      </c>
      <c r="H4119" s="14" t="inlineStr">
        <is>
          <t>10 FURADEIRAS</t>
        </is>
      </c>
      <c r="I4119" s="9" t="inlineStr">
        <is>
          <t>10 FURADEIRAS</t>
        </is>
      </c>
      <c r="J4119" s="9" t="n">
        <v>730</v>
      </c>
      <c r="K4119" s="14" t="n"/>
      <c r="L4119" s="14" t="n"/>
      <c r="M4119" s="14" t="n"/>
      <c r="N4119" s="14" t="n">
        <v>46218</v>
      </c>
      <c r="O4119" s="14" t="n">
        <v>730</v>
      </c>
      <c r="P4119" s="14" t="n"/>
      <c r="Q4119" s="14" t="n"/>
      <c r="R4119" s="14" t="n"/>
      <c r="S4119" s="14" t="n"/>
      <c r="T4119" s="14">
        <f>IF(OR($J4119="",$O4119=""),"",$O4119/$J4119)</f>
        <v/>
      </c>
      <c r="U4119" s="14" t="inlineStr">
        <is>
          <t>Concluído</t>
        </is>
      </c>
      <c r="V4119" s="14" t="n"/>
      <c r="W4119" s="14" t="n"/>
      <c r="X4119" s="14" t="n"/>
      <c r="Y4119" s="14" t="n"/>
      <c r="Z4119" s="14" t="n"/>
      <c r="AA4119" s="11" t="n"/>
      <c r="AB4119" s="14">
        <f>B4119&amp;"|"&amp;I4119</f>
        <v/>
      </c>
      <c r="AC4119">
        <f>IF($B4119="","","|"&amp;SUBSTITUTE(TRIM(SUBSTITUTE(SUBSTITUTE(SUBSTITUTE(SUBSTITUTE(SUBSTITUTE(SUBSTITUTE(SUBSTITUTE(SUBSTITUTE(SUBSTITUTE(SUBSTITUTE(SUBSTITUTE(SUBSTITUTE(SUBSTITUTE(SUBSTITUTE(TRIM($B4119&amp;""),CHAR(10)," "),CHAR(13)," "),"."," "),";"," "),","," "),"/"," "),"+"," "),"-"," "),"  "," "),"  "," "),"  "," "),"  "," "),"  "," "),"  "," "))," ","|")&amp;"|")</f>
        <v/>
      </c>
      <c r="AD4119">
        <f>TRIM($I4119&amp;"")</f>
        <v/>
      </c>
    </row>
    <row r="4120" ht="36" customHeight="1">
      <c r="A4120" s="9" t="n">
        <v>46219</v>
      </c>
      <c r="B4120" s="14" t="inlineStr">
        <is>
          <t>10266,10265</t>
        </is>
      </c>
      <c r="C4120" s="14" t="inlineStr">
        <is>
          <t>M/C 0727 (MARROM)</t>
        </is>
      </c>
      <c r="D4120" s="14" t="inlineStr">
        <is>
          <t>10 FURADEIRAS</t>
        </is>
      </c>
      <c r="E4120" s="14" t="n">
        <v>30006110</v>
      </c>
      <c r="F4120" s="14" t="inlineStr">
        <is>
          <t>PE FRONTAL 430X(108)51X25 MDF (DIR) SANTIAGO NEW</t>
        </is>
      </c>
      <c r="G4120" s="14" t="inlineStr">
        <is>
          <t>10 FURADEIRAS</t>
        </is>
      </c>
      <c r="H4120" s="14" t="inlineStr">
        <is>
          <t>10 FURADEIRAS</t>
        </is>
      </c>
      <c r="I4120" s="9" t="inlineStr">
        <is>
          <t>10 FURADEIRAS</t>
        </is>
      </c>
      <c r="J4120" s="9" t="n">
        <v>126</v>
      </c>
      <c r="K4120" s="14" t="n"/>
      <c r="L4120" s="14" t="n"/>
      <c r="M4120" s="14" t="n"/>
      <c r="N4120" s="14" t="n">
        <v>46218</v>
      </c>
      <c r="O4120" s="14" t="n">
        <v>126</v>
      </c>
      <c r="P4120" s="14" t="n"/>
      <c r="Q4120" s="14" t="n"/>
      <c r="R4120" s="14" t="n"/>
      <c r="S4120" s="14" t="n"/>
      <c r="T4120" s="14">
        <f>IF(OR($J4120="",$O4120=""),"",$O4120/$J4120)</f>
        <v/>
      </c>
      <c r="U4120" s="14" t="inlineStr">
        <is>
          <t>Concluído</t>
        </is>
      </c>
      <c r="V4120" s="14" t="n"/>
      <c r="W4120" s="14" t="n"/>
      <c r="X4120" s="14" t="n"/>
      <c r="Y4120" s="14" t="n"/>
      <c r="Z4120" s="14" t="n"/>
      <c r="AA4120" s="11" t="n"/>
      <c r="AB4120" s="14">
        <f>B4120&amp;"|"&amp;I4120</f>
        <v/>
      </c>
      <c r="AC4120">
        <f>IF($B4120="","","|"&amp;SUBSTITUTE(TRIM(SUBSTITUTE(SUBSTITUTE(SUBSTITUTE(SUBSTITUTE(SUBSTITUTE(SUBSTITUTE(SUBSTITUTE(SUBSTITUTE(SUBSTITUTE(SUBSTITUTE(SUBSTITUTE(SUBSTITUTE(SUBSTITUTE(SUBSTITUTE(TRIM($B4120&amp;""),CHAR(10)," "),CHAR(13)," "),"."," "),";"," "),","," "),"/"," "),"+"," "),"-"," "),"  "," "),"  "," "),"  "," "),"  "," "),"  "," "),"  "," "))," ","|")&amp;"|")</f>
        <v/>
      </c>
      <c r="AD4120">
        <f>TRIM($I4120&amp;"")</f>
        <v/>
      </c>
    </row>
    <row r="4121" ht="36" customHeight="1">
      <c r="A4121" s="9" t="n">
        <v>46219</v>
      </c>
      <c r="B4121" s="14" t="inlineStr">
        <is>
          <t>10266,10265</t>
        </is>
      </c>
      <c r="C4121" s="14" t="inlineStr">
        <is>
          <t>M/C 0727 (MARROM)</t>
        </is>
      </c>
      <c r="D4121" s="14" t="inlineStr">
        <is>
          <t>10 FURADEIRAS</t>
        </is>
      </c>
      <c r="E4121" s="14" t="n">
        <v>30006111</v>
      </c>
      <c r="F4121" s="14" t="inlineStr">
        <is>
          <t>PE FRONTAL 430X(108)51X25MDF (ESQRD) SANTIAGO NEW</t>
        </is>
      </c>
      <c r="G4121" s="14" t="inlineStr">
        <is>
          <t>10 FURADEIRAS</t>
        </is>
      </c>
      <c r="H4121" s="14" t="inlineStr">
        <is>
          <t>10 FURADEIRAS</t>
        </is>
      </c>
      <c r="I4121" s="9" t="inlineStr">
        <is>
          <t>10 FURADEIRAS</t>
        </is>
      </c>
      <c r="J4121" s="9" t="n">
        <v>126</v>
      </c>
      <c r="K4121" s="14" t="n"/>
      <c r="L4121" s="14" t="n"/>
      <c r="M4121" s="14" t="n"/>
      <c r="N4121" s="14" t="n">
        <v>46218</v>
      </c>
      <c r="O4121" s="14" t="n">
        <v>126</v>
      </c>
      <c r="P4121" s="14" t="n"/>
      <c r="Q4121" s="14" t="n"/>
      <c r="R4121" s="14" t="n"/>
      <c r="S4121" s="14" t="n"/>
      <c r="T4121" s="14">
        <f>IF(OR($J4121="",$O4121=""),"",$O4121/$J4121)</f>
        <v/>
      </c>
      <c r="U4121" s="14" t="inlineStr">
        <is>
          <t>Concluído</t>
        </is>
      </c>
      <c r="V4121" s="14" t="n"/>
      <c r="W4121" s="14" t="n"/>
      <c r="X4121" s="14" t="n"/>
      <c r="Y4121" s="14" t="n"/>
      <c r="Z4121" s="14" t="n"/>
      <c r="AA4121" s="11" t="n"/>
      <c r="AB4121" s="14">
        <f>B4121&amp;"|"&amp;I4121</f>
        <v/>
      </c>
      <c r="AC4121">
        <f>IF($B4121="","","|"&amp;SUBSTITUTE(TRIM(SUBSTITUTE(SUBSTITUTE(SUBSTITUTE(SUBSTITUTE(SUBSTITUTE(SUBSTITUTE(SUBSTITUTE(SUBSTITUTE(SUBSTITUTE(SUBSTITUTE(SUBSTITUTE(SUBSTITUTE(SUBSTITUTE(SUBSTITUTE(TRIM($B4121&amp;""),CHAR(10)," "),CHAR(13)," "),"."," "),";"," "),","," "),"/"," "),"+"," "),"-"," "),"  "," "),"  "," "),"  "," "),"  "," "),"  "," "),"  "," "))," ","|")&amp;"|")</f>
        <v/>
      </c>
      <c r="AD4121">
        <f>TRIM($I4121&amp;"")</f>
        <v/>
      </c>
    </row>
    <row r="4122" ht="36" customHeight="1">
      <c r="A4122" s="9" t="n">
        <v>46219</v>
      </c>
      <c r="B4122" s="14" t="inlineStr">
        <is>
          <t>10264</t>
        </is>
      </c>
      <c r="C4122" s="14" t="inlineStr">
        <is>
          <t>M/C 0724 (VERDE)</t>
        </is>
      </c>
      <c r="D4122" s="14" t="inlineStr">
        <is>
          <t>10 FURADEIRAS</t>
        </is>
      </c>
      <c r="E4122" s="14" t="n">
        <v>30001206</v>
      </c>
      <c r="F4122" s="14" t="inlineStr">
        <is>
          <t>TRAVESSA ENCOSTO 360X80X15 MDP CAD PE INTEIRO</t>
        </is>
      </c>
      <c r="G4122" s="14" t="inlineStr">
        <is>
          <t>10 FURADEIRAS</t>
        </is>
      </c>
      <c r="H4122" s="14" t="inlineStr">
        <is>
          <t>10 FURADEIRAS</t>
        </is>
      </c>
      <c r="I4122" s="9" t="inlineStr">
        <is>
          <t>10 FURADEIRAS</t>
        </is>
      </c>
      <c r="J4122" s="9" t="n">
        <v>20</v>
      </c>
      <c r="K4122" s="14" t="n"/>
      <c r="L4122" s="14" t="n"/>
      <c r="M4122" s="14" t="n"/>
      <c r="N4122" s="14" t="n">
        <v>46218</v>
      </c>
      <c r="O4122" s="14" t="n">
        <v>20</v>
      </c>
      <c r="P4122" s="14" t="n"/>
      <c r="Q4122" s="14" t="n"/>
      <c r="R4122" s="14" t="n"/>
      <c r="S4122" s="14" t="n"/>
      <c r="T4122" s="14">
        <f>IF(OR($J4122="",$O4122=""),"",$O4122/$J4122)</f>
        <v/>
      </c>
      <c r="U4122" s="14" t="inlineStr">
        <is>
          <t>Concluído</t>
        </is>
      </c>
      <c r="V4122" s="14" t="n"/>
      <c r="W4122" s="14" t="n"/>
      <c r="X4122" s="14" t="n"/>
      <c r="Y4122" s="14" t="n"/>
      <c r="Z4122" s="14" t="n"/>
      <c r="AA4122" s="11" t="n"/>
      <c r="AB4122" s="14">
        <f>B4122&amp;"|"&amp;I4122</f>
        <v/>
      </c>
      <c r="AC4122">
        <f>IF($B4122="","","|"&amp;SUBSTITUTE(TRIM(SUBSTITUTE(SUBSTITUTE(SUBSTITUTE(SUBSTITUTE(SUBSTITUTE(SUBSTITUTE(SUBSTITUTE(SUBSTITUTE(SUBSTITUTE(SUBSTITUTE(SUBSTITUTE(SUBSTITUTE(SUBSTITUTE(SUBSTITUTE(TRIM($B4122&amp;""),CHAR(10)," "),CHAR(13)," "),"."," "),";"," "),","," "),"/"," "),"+"," "),"-"," "),"  "," "),"  "," "),"  "," "),"  "," "),"  "," "),"  "," "))," ","|")&amp;"|")</f>
        <v/>
      </c>
      <c r="AD4122">
        <f>TRIM($I4122&amp;"")</f>
        <v/>
      </c>
    </row>
    <row r="4123" ht="36" customHeight="1">
      <c r="A4123" s="9" t="n">
        <v>46219</v>
      </c>
      <c r="B4123" s="14" t="inlineStr">
        <is>
          <t>10264</t>
        </is>
      </c>
      <c r="C4123" s="14" t="inlineStr">
        <is>
          <t>M/C 0724 (VERDE)</t>
        </is>
      </c>
      <c r="D4123" s="14" t="inlineStr">
        <is>
          <t>10 FURADEIRAS</t>
        </is>
      </c>
      <c r="E4123" s="14" t="n">
        <v>30001207</v>
      </c>
      <c r="F4123" s="14" t="inlineStr">
        <is>
          <t>TRAVESSA 360X62X15 MDP CAD PE INTEIRO</t>
        </is>
      </c>
      <c r="G4123" s="14" t="inlineStr">
        <is>
          <t>10 FURADEIRAS</t>
        </is>
      </c>
      <c r="H4123" s="14" t="inlineStr">
        <is>
          <t>10 FURADEIRAS</t>
        </is>
      </c>
      <c r="I4123" s="9" t="inlineStr">
        <is>
          <t>10 FURADEIRAS</t>
        </is>
      </c>
      <c r="J4123" s="9" t="n">
        <v>24</v>
      </c>
      <c r="K4123" s="14" t="n"/>
      <c r="L4123" s="14" t="n"/>
      <c r="M4123" s="14" t="n"/>
      <c r="N4123" s="14" t="n">
        <v>46218</v>
      </c>
      <c r="O4123" s="14" t="n">
        <v>24</v>
      </c>
      <c r="P4123" s="14" t="n"/>
      <c r="Q4123" s="14" t="n"/>
      <c r="R4123" s="14" t="n"/>
      <c r="S4123" s="14" t="n"/>
      <c r="T4123" s="14">
        <f>IF(OR($J4123="",$O4123=""),"",$O4123/$J4123)</f>
        <v/>
      </c>
      <c r="U4123" s="14" t="inlineStr">
        <is>
          <t>Concluído</t>
        </is>
      </c>
      <c r="V4123" s="14" t="n"/>
      <c r="W4123" s="14" t="n"/>
      <c r="X4123" s="14" t="n"/>
      <c r="Y4123" s="14" t="n"/>
      <c r="Z4123" s="14" t="n"/>
      <c r="AA4123" s="11" t="n"/>
      <c r="AB4123" s="14">
        <f>B4123&amp;"|"&amp;I4123</f>
        <v/>
      </c>
      <c r="AC4123">
        <f>IF($B4123="","","|"&amp;SUBSTITUTE(TRIM(SUBSTITUTE(SUBSTITUTE(SUBSTITUTE(SUBSTITUTE(SUBSTITUTE(SUBSTITUTE(SUBSTITUTE(SUBSTITUTE(SUBSTITUTE(SUBSTITUTE(SUBSTITUTE(SUBSTITUTE(SUBSTITUTE(SUBSTITUTE(TRIM($B4123&amp;""),CHAR(10)," "),CHAR(13)," "),"."," "),";"," "),","," "),"/"," "),"+"," "),"-"," "),"  "," "),"  "," "),"  "," "),"  "," "),"  "," "),"  "," "))," ","|")&amp;"|")</f>
        <v/>
      </c>
      <c r="AD4123">
        <f>TRIM($I4123&amp;"")</f>
        <v/>
      </c>
    </row>
    <row r="4124" ht="36" customHeight="1">
      <c r="A4124" s="9" t="n">
        <v>46219</v>
      </c>
      <c r="B4124" s="14" t="inlineStr">
        <is>
          <t>10264</t>
        </is>
      </c>
      <c r="C4124" s="14" t="inlineStr">
        <is>
          <t>M/C 0724 (VERDE)</t>
        </is>
      </c>
      <c r="D4124" s="14" t="inlineStr">
        <is>
          <t>10 FURADEIRAS</t>
        </is>
      </c>
      <c r="E4124" s="14" t="n">
        <v>30001203</v>
      </c>
      <c r="F4124" s="14" t="inlineStr">
        <is>
          <t>LAT ASSENTO 430X80X18 MDF CAD PE INTEIRO/ MADEIRA</t>
        </is>
      </c>
      <c r="G4124" s="14" t="inlineStr">
        <is>
          <t>10 FURADEIRAS</t>
        </is>
      </c>
      <c r="H4124" s="14" t="inlineStr">
        <is>
          <t>10 FURADEIRAS</t>
        </is>
      </c>
      <c r="I4124" s="9" t="inlineStr">
        <is>
          <t>10 FURADEIRAS</t>
        </is>
      </c>
      <c r="J4124" s="9" t="n">
        <v>40</v>
      </c>
      <c r="K4124" s="14" t="n"/>
      <c r="L4124" s="14" t="n"/>
      <c r="M4124" s="14" t="n"/>
      <c r="N4124" s="14" t="n">
        <v>46218</v>
      </c>
      <c r="O4124" s="14" t="n">
        <v>40</v>
      </c>
      <c r="P4124" s="14" t="n"/>
      <c r="Q4124" s="14" t="n"/>
      <c r="R4124" s="14" t="n"/>
      <c r="S4124" s="14" t="n"/>
      <c r="T4124" s="14">
        <f>IF(OR($J4124="",$O4124=""),"",$O4124/$J4124)</f>
        <v/>
      </c>
      <c r="U4124" s="14" t="inlineStr">
        <is>
          <t>Concluído</t>
        </is>
      </c>
      <c r="V4124" s="14" t="n"/>
      <c r="W4124" s="14" t="n"/>
      <c r="X4124" s="14" t="n"/>
      <c r="Y4124" s="14" t="n"/>
      <c r="Z4124" s="14" t="n"/>
      <c r="AA4124" s="11" t="n"/>
      <c r="AB4124" s="14">
        <f>B4124&amp;"|"&amp;I4124</f>
        <v/>
      </c>
      <c r="AC4124">
        <f>IF($B4124="","","|"&amp;SUBSTITUTE(TRIM(SUBSTITUTE(SUBSTITUTE(SUBSTITUTE(SUBSTITUTE(SUBSTITUTE(SUBSTITUTE(SUBSTITUTE(SUBSTITUTE(SUBSTITUTE(SUBSTITUTE(SUBSTITUTE(SUBSTITUTE(SUBSTITUTE(SUBSTITUTE(TRIM($B4124&amp;""),CHAR(10)," "),CHAR(13)," "),"."," "),";"," "),","," "),"/"," "),"+"," "),"-"," "),"  "," "),"  "," "),"  "," "),"  "," "),"  "," "),"  "," "))," ","|")&amp;"|")</f>
        <v/>
      </c>
      <c r="AD4124">
        <f>TRIM($I4124&amp;"")</f>
        <v/>
      </c>
    </row>
    <row r="4125" ht="36" customHeight="1">
      <c r="A4125" s="9" t="n">
        <v>46219</v>
      </c>
      <c r="B4125" s="14" t="inlineStr">
        <is>
          <t>10264</t>
        </is>
      </c>
      <c r="C4125" s="14" t="inlineStr">
        <is>
          <t>M/C 0724 (VERDE)</t>
        </is>
      </c>
      <c r="D4125" s="14" t="inlineStr">
        <is>
          <t>10 FURADEIRAS</t>
        </is>
      </c>
      <c r="E4125" s="14" t="n">
        <v>30003405</v>
      </c>
      <c r="F4125" s="14" t="inlineStr">
        <is>
          <t>TRAVESSA ASSENTO 360X70X18 MDF - C DAKAR/SANTIAGO</t>
        </is>
      </c>
      <c r="G4125" s="14" t="inlineStr">
        <is>
          <t>10 FURADEIRAS</t>
        </is>
      </c>
      <c r="H4125" s="14" t="inlineStr">
        <is>
          <t>10 FURADEIRAS</t>
        </is>
      </c>
      <c r="I4125" s="9" t="inlineStr">
        <is>
          <t>10 FURADEIRAS</t>
        </is>
      </c>
      <c r="J4125" s="9" t="n">
        <v>1460</v>
      </c>
      <c r="K4125" s="14" t="n"/>
      <c r="L4125" s="14" t="n"/>
      <c r="M4125" s="14" t="n"/>
      <c r="N4125" s="14" t="n">
        <v>46218</v>
      </c>
      <c r="O4125" s="14" t="n">
        <v>1460</v>
      </c>
      <c r="P4125" s="14" t="n"/>
      <c r="Q4125" s="14" t="n"/>
      <c r="R4125" s="14" t="n"/>
      <c r="S4125" s="14" t="n"/>
      <c r="T4125" s="14">
        <f>IF(OR($J4125="",$O4125=""),"",$O4125/$J4125)</f>
        <v/>
      </c>
      <c r="U4125" s="14" t="inlineStr">
        <is>
          <t>Concluído</t>
        </is>
      </c>
      <c r="V4125" s="14" t="n"/>
      <c r="W4125" s="14" t="n"/>
      <c r="X4125" s="14" t="n"/>
      <c r="Y4125" s="14" t="n"/>
      <c r="Z4125" s="14" t="n"/>
      <c r="AA4125" s="11" t="n"/>
      <c r="AB4125" s="14">
        <f>B4125&amp;"|"&amp;I4125</f>
        <v/>
      </c>
      <c r="AC4125">
        <f>IF($B4125="","","|"&amp;SUBSTITUTE(TRIM(SUBSTITUTE(SUBSTITUTE(SUBSTITUTE(SUBSTITUTE(SUBSTITUTE(SUBSTITUTE(SUBSTITUTE(SUBSTITUTE(SUBSTITUTE(SUBSTITUTE(SUBSTITUTE(SUBSTITUTE(SUBSTITUTE(SUBSTITUTE(TRIM($B4125&amp;""),CHAR(10)," "),CHAR(13)," "),"."," "),";"," "),","," "),"/"," "),"+"," "),"-"," "),"  "," "),"  "," "),"  "," "),"  "," "),"  "," "),"  "," "))," ","|")&amp;"|")</f>
        <v/>
      </c>
      <c r="AD4125">
        <f>TRIM($I4125&amp;"")</f>
        <v/>
      </c>
    </row>
    <row r="4126" ht="36" customHeight="1">
      <c r="A4126" s="9" t="n">
        <v>46219</v>
      </c>
      <c r="B4126" s="14" t="inlineStr">
        <is>
          <t>10264</t>
        </is>
      </c>
      <c r="C4126" s="14" t="inlineStr">
        <is>
          <t>M/C 0724 (VERDE)</t>
        </is>
      </c>
      <c r="D4126" s="14" t="inlineStr">
        <is>
          <t>10 FURADEIRAS</t>
        </is>
      </c>
      <c r="E4126" s="14" t="n">
        <v>30006103</v>
      </c>
      <c r="F4126" s="14" t="inlineStr">
        <is>
          <t>TRAVESSA LATERAL 340X70X18 MDF - CAD SANTIAGO NEW</t>
        </is>
      </c>
      <c r="G4126" s="14" t="inlineStr">
        <is>
          <t>10 FURADEIRAS</t>
        </is>
      </c>
      <c r="H4126" s="14" t="inlineStr">
        <is>
          <t>10 FURADEIRAS</t>
        </is>
      </c>
      <c r="I4126" s="9" t="inlineStr">
        <is>
          <t>10 FURADEIRAS</t>
        </is>
      </c>
      <c r="J4126" s="9" t="n">
        <v>1460</v>
      </c>
      <c r="K4126" s="14" t="n"/>
      <c r="L4126" s="14" t="n"/>
      <c r="M4126" s="14" t="n"/>
      <c r="N4126" s="14" t="n">
        <v>46218</v>
      </c>
      <c r="O4126" s="14" t="n">
        <v>1460</v>
      </c>
      <c r="P4126" s="14" t="n"/>
      <c r="Q4126" s="14" t="n"/>
      <c r="R4126" s="14" t="n"/>
      <c r="S4126" s="14" t="n"/>
      <c r="T4126" s="14">
        <f>IF(OR($J4126="",$O4126=""),"",$O4126/$J4126)</f>
        <v/>
      </c>
      <c r="U4126" s="14" t="inlineStr">
        <is>
          <t>Concluído</t>
        </is>
      </c>
      <c r="V4126" s="14" t="n"/>
      <c r="W4126" s="14" t="n"/>
      <c r="X4126" s="14" t="n"/>
      <c r="Y4126" s="14" t="n"/>
      <c r="Z4126" s="14" t="n"/>
      <c r="AA4126" s="11" t="n"/>
      <c r="AB4126" s="14">
        <f>B4126&amp;"|"&amp;I4126</f>
        <v/>
      </c>
      <c r="AC4126">
        <f>IF($B4126="","","|"&amp;SUBSTITUTE(TRIM(SUBSTITUTE(SUBSTITUTE(SUBSTITUTE(SUBSTITUTE(SUBSTITUTE(SUBSTITUTE(SUBSTITUTE(SUBSTITUTE(SUBSTITUTE(SUBSTITUTE(SUBSTITUTE(SUBSTITUTE(SUBSTITUTE(SUBSTITUTE(TRIM($B4126&amp;""),CHAR(10)," "),CHAR(13)," "),"."," "),";"," "),","," "),"/"," "),"+"," "),"-"," "),"  "," "),"  "," "),"  "," "),"  "," "),"  "," "),"  "," "))," ","|")&amp;"|")</f>
        <v/>
      </c>
      <c r="AD4126">
        <f>TRIM($I4126&amp;"")</f>
        <v/>
      </c>
    </row>
    <row r="4127" ht="36" customHeight="1">
      <c r="A4127" s="9" t="n">
        <v>46219</v>
      </c>
      <c r="B4127" s="14" t="inlineStr">
        <is>
          <t>10266,10265</t>
        </is>
      </c>
      <c r="C4127" s="14" t="inlineStr">
        <is>
          <t>M/C 0727 (MARROM)</t>
        </is>
      </c>
      <c r="D4127" s="14" t="inlineStr">
        <is>
          <t>10 FURADEIRAS</t>
        </is>
      </c>
      <c r="E4127" s="14" t="n">
        <v>30001206</v>
      </c>
      <c r="F4127" s="14" t="inlineStr">
        <is>
          <t>TRAVESSA ENCOSTO 360X80X15 MDP CAD PE INTEIRO</t>
        </is>
      </c>
      <c r="G4127" s="14" t="inlineStr">
        <is>
          <t>10 FURADEIRAS</t>
        </is>
      </c>
      <c r="H4127" s="14" t="inlineStr">
        <is>
          <t>10 FURADEIRAS</t>
        </is>
      </c>
      <c r="I4127" s="9" t="inlineStr">
        <is>
          <t>10 FURADEIRAS</t>
        </is>
      </c>
      <c r="J4127" s="9" t="n">
        <v>450</v>
      </c>
      <c r="K4127" s="14" t="n"/>
      <c r="L4127" s="14" t="n"/>
      <c r="M4127" s="14" t="n"/>
      <c r="N4127" s="14" t="n">
        <v>46218</v>
      </c>
      <c r="O4127" s="14" t="n">
        <v>450</v>
      </c>
      <c r="P4127" s="14" t="n"/>
      <c r="Q4127" s="14" t="n"/>
      <c r="R4127" s="14" t="n"/>
      <c r="S4127" s="14" t="n"/>
      <c r="T4127" s="14">
        <f>IF(OR($J4127="",$O4127=""),"",$O4127/$J4127)</f>
        <v/>
      </c>
      <c r="U4127" s="14" t="inlineStr">
        <is>
          <t>Concluído</t>
        </is>
      </c>
      <c r="V4127" s="14" t="n"/>
      <c r="W4127" s="14" t="n"/>
      <c r="X4127" s="14" t="n"/>
      <c r="Y4127" s="14" t="n"/>
      <c r="Z4127" s="14" t="n"/>
      <c r="AA4127" s="11" t="n"/>
      <c r="AB4127" s="14">
        <f>B4127&amp;"|"&amp;I4127</f>
        <v/>
      </c>
      <c r="AC4127">
        <f>IF($B4127="","","|"&amp;SUBSTITUTE(TRIM(SUBSTITUTE(SUBSTITUTE(SUBSTITUTE(SUBSTITUTE(SUBSTITUTE(SUBSTITUTE(SUBSTITUTE(SUBSTITUTE(SUBSTITUTE(SUBSTITUTE(SUBSTITUTE(SUBSTITUTE(SUBSTITUTE(SUBSTITUTE(TRIM($B4127&amp;""),CHAR(10)," "),CHAR(13)," "),"."," "),";"," "),","," "),"/"," "),"+"," "),"-"," "),"  "," "),"  "," "),"  "," "),"  "," "),"  "," "),"  "," "))," ","|")&amp;"|")</f>
        <v/>
      </c>
      <c r="AD4127">
        <f>TRIM($I4127&amp;"")</f>
        <v/>
      </c>
    </row>
    <row r="4128" ht="36" customHeight="1">
      <c r="A4128" s="9" t="n">
        <v>46219</v>
      </c>
      <c r="B4128" s="14" t="inlineStr">
        <is>
          <t>10266,10265</t>
        </is>
      </c>
      <c r="C4128" s="14" t="inlineStr">
        <is>
          <t>M/C 0727 (MARROM)</t>
        </is>
      </c>
      <c r="D4128" s="14" t="inlineStr">
        <is>
          <t>10 FURADEIRAS</t>
        </is>
      </c>
      <c r="E4128" s="14" t="n">
        <v>30001207</v>
      </c>
      <c r="F4128" s="14" t="inlineStr">
        <is>
          <t>TRAVESSA 360X62X15 MDP CAD PE INTEIRO</t>
        </is>
      </c>
      <c r="G4128" s="14" t="inlineStr">
        <is>
          <t>10 FURADEIRAS</t>
        </is>
      </c>
      <c r="H4128" s="14" t="inlineStr">
        <is>
          <t>10 FURADEIRAS</t>
        </is>
      </c>
      <c r="I4128" s="9" t="inlineStr">
        <is>
          <t>10 FURADEIRAS</t>
        </is>
      </c>
      <c r="J4128" s="9" t="n">
        <v>450</v>
      </c>
      <c r="K4128" s="14" t="n"/>
      <c r="L4128" s="14" t="n"/>
      <c r="M4128" s="14" t="n"/>
      <c r="N4128" s="14" t="n">
        <v>46218</v>
      </c>
      <c r="O4128" s="14" t="n">
        <v>450</v>
      </c>
      <c r="P4128" s="14" t="n"/>
      <c r="Q4128" s="14" t="n"/>
      <c r="R4128" s="14" t="n"/>
      <c r="S4128" s="14" t="n"/>
      <c r="T4128" s="14">
        <f>IF(OR($J4128="",$O4128=""),"",$O4128/$J4128)</f>
        <v/>
      </c>
      <c r="U4128" s="14" t="inlineStr">
        <is>
          <t>Concluído</t>
        </is>
      </c>
      <c r="V4128" s="14" t="n"/>
      <c r="W4128" s="14" t="n"/>
      <c r="X4128" s="14" t="n"/>
      <c r="Y4128" s="14" t="n"/>
      <c r="Z4128" s="14" t="n"/>
      <c r="AA4128" s="11" t="n"/>
      <c r="AB4128" s="14">
        <f>B4128&amp;"|"&amp;I4128</f>
        <v/>
      </c>
      <c r="AC4128">
        <f>IF($B4128="","","|"&amp;SUBSTITUTE(TRIM(SUBSTITUTE(SUBSTITUTE(SUBSTITUTE(SUBSTITUTE(SUBSTITUTE(SUBSTITUTE(SUBSTITUTE(SUBSTITUTE(SUBSTITUTE(SUBSTITUTE(SUBSTITUTE(SUBSTITUTE(SUBSTITUTE(SUBSTITUTE(TRIM($B4128&amp;""),CHAR(10)," "),CHAR(13)," "),"."," "),";"," "),","," "),"/"," "),"+"," "),"-"," "),"  "," "),"  "," "),"  "," "),"  "," "),"  "," "),"  "," "))," ","|")&amp;"|")</f>
        <v/>
      </c>
      <c r="AD4128">
        <f>TRIM($I4128&amp;"")</f>
        <v/>
      </c>
    </row>
    <row r="4129" ht="36" customHeight="1">
      <c r="A4129" s="9" t="n">
        <v>46219</v>
      </c>
      <c r="B4129" s="14" t="inlineStr">
        <is>
          <t>10266,10265</t>
        </is>
      </c>
      <c r="C4129" s="14" t="inlineStr">
        <is>
          <t>M/C 0727 (MARROM)</t>
        </is>
      </c>
      <c r="D4129" s="14" t="inlineStr">
        <is>
          <t>10 FURADEIRAS</t>
        </is>
      </c>
      <c r="E4129" s="14" t="n">
        <v>30001203</v>
      </c>
      <c r="F4129" s="14" t="inlineStr">
        <is>
          <t>LAT ASSENTO 430X80X18 MDF CAD PE INTEIRO/ MADEIRA</t>
        </is>
      </c>
      <c r="G4129" s="14" t="inlineStr">
        <is>
          <t>10 FURADEIRAS</t>
        </is>
      </c>
      <c r="H4129" s="14" t="inlineStr">
        <is>
          <t>10 FURADEIRAS</t>
        </is>
      </c>
      <c r="I4129" s="9" t="inlineStr">
        <is>
          <t>10 FURADEIRAS</t>
        </is>
      </c>
      <c r="J4129" s="9" t="n">
        <v>900</v>
      </c>
      <c r="K4129" s="14" t="n"/>
      <c r="L4129" s="14" t="n"/>
      <c r="M4129" s="14" t="n"/>
      <c r="N4129" s="14" t="n">
        <v>46218</v>
      </c>
      <c r="O4129" s="14" t="n">
        <v>900</v>
      </c>
      <c r="P4129" s="14" t="n"/>
      <c r="Q4129" s="14" t="n"/>
      <c r="R4129" s="14" t="n"/>
      <c r="S4129" s="14" t="n"/>
      <c r="T4129" s="14">
        <f>IF(OR($J4129="",$O4129=""),"",$O4129/$J4129)</f>
        <v/>
      </c>
      <c r="U4129" s="14" t="inlineStr">
        <is>
          <t>Concluído</t>
        </is>
      </c>
      <c r="V4129" s="14" t="n"/>
      <c r="W4129" s="14" t="n"/>
      <c r="X4129" s="14" t="n"/>
      <c r="Y4129" s="14" t="n"/>
      <c r="Z4129" s="14" t="n"/>
      <c r="AA4129" s="11" t="n"/>
      <c r="AB4129" s="14">
        <f>B4129&amp;"|"&amp;I4129</f>
        <v/>
      </c>
      <c r="AC4129">
        <f>IF($B4129="","","|"&amp;SUBSTITUTE(TRIM(SUBSTITUTE(SUBSTITUTE(SUBSTITUTE(SUBSTITUTE(SUBSTITUTE(SUBSTITUTE(SUBSTITUTE(SUBSTITUTE(SUBSTITUTE(SUBSTITUTE(SUBSTITUTE(SUBSTITUTE(SUBSTITUTE(SUBSTITUTE(TRIM($B4129&amp;""),CHAR(10)," "),CHAR(13)," "),"."," "),";"," "),","," "),"/"," "),"+"," "),"-"," "),"  "," "),"  "," "),"  "," "),"  "," "),"  "," "),"  "," "))," ","|")&amp;"|")</f>
        <v/>
      </c>
      <c r="AD4129">
        <f>TRIM($I4129&amp;"")</f>
        <v/>
      </c>
    </row>
    <row r="4130" ht="36" customHeight="1">
      <c r="A4130" s="9" t="n">
        <v>46219</v>
      </c>
      <c r="B4130" s="14" t="inlineStr">
        <is>
          <t>10266,10265</t>
        </is>
      </c>
      <c r="C4130" s="14" t="inlineStr">
        <is>
          <t>M/C 0727 (MARROM)</t>
        </is>
      </c>
      <c r="D4130" s="14" t="inlineStr">
        <is>
          <t>10 FURADEIRAS</t>
        </is>
      </c>
      <c r="E4130" s="14" t="n">
        <v>30003405</v>
      </c>
      <c r="F4130" s="14" t="inlineStr">
        <is>
          <t>TRAVESSA ASSENTO 360X70X18 MDF - C DAKAR/SANTIAGO</t>
        </is>
      </c>
      <c r="G4130" s="14" t="inlineStr">
        <is>
          <t>10 FURADEIRAS</t>
        </is>
      </c>
      <c r="H4130" s="14" t="inlineStr">
        <is>
          <t>10 FURADEIRAS</t>
        </is>
      </c>
      <c r="I4130" s="9" t="inlineStr">
        <is>
          <t>10 FURADEIRAS</t>
        </is>
      </c>
      <c r="J4130" s="9" t="n">
        <v>252</v>
      </c>
      <c r="K4130" s="14" t="n"/>
      <c r="L4130" s="14" t="n"/>
      <c r="M4130" s="14" t="n"/>
      <c r="N4130" s="14" t="n">
        <v>46218</v>
      </c>
      <c r="O4130" s="14" t="n">
        <v>252</v>
      </c>
      <c r="P4130" s="14" t="n"/>
      <c r="Q4130" s="14" t="n"/>
      <c r="R4130" s="14" t="n"/>
      <c r="S4130" s="14" t="n"/>
      <c r="T4130" s="14">
        <f>IF(OR($J4130="",$O4130=""),"",$O4130/$J4130)</f>
        <v/>
      </c>
      <c r="U4130" s="14" t="inlineStr">
        <is>
          <t>Concluído</t>
        </is>
      </c>
      <c r="V4130" s="14" t="n"/>
      <c r="W4130" s="14" t="n"/>
      <c r="X4130" s="14" t="n"/>
      <c r="Y4130" s="14" t="n"/>
      <c r="Z4130" s="14" t="n"/>
      <c r="AA4130" s="11" t="n"/>
      <c r="AB4130" s="14">
        <f>B4130&amp;"|"&amp;I4130</f>
        <v/>
      </c>
      <c r="AC4130">
        <f>IF($B4130="","","|"&amp;SUBSTITUTE(TRIM(SUBSTITUTE(SUBSTITUTE(SUBSTITUTE(SUBSTITUTE(SUBSTITUTE(SUBSTITUTE(SUBSTITUTE(SUBSTITUTE(SUBSTITUTE(SUBSTITUTE(SUBSTITUTE(SUBSTITUTE(SUBSTITUTE(SUBSTITUTE(TRIM($B4130&amp;""),CHAR(10)," "),CHAR(13)," "),"."," "),";"," "),","," "),"/"," "),"+"," "),"-"," "),"  "," "),"  "," "),"  "," "),"  "," "),"  "," "),"  "," "))," ","|")&amp;"|")</f>
        <v/>
      </c>
      <c r="AD4130">
        <f>TRIM($I4130&amp;"")</f>
        <v/>
      </c>
    </row>
    <row r="4131" ht="36" customHeight="1">
      <c r="A4131" s="9" t="n">
        <v>46219</v>
      </c>
      <c r="B4131" s="14" t="inlineStr">
        <is>
          <t>10266,10265</t>
        </is>
      </c>
      <c r="C4131" s="14" t="inlineStr">
        <is>
          <t>M/C 0727 (MARROM)</t>
        </is>
      </c>
      <c r="D4131" s="14" t="inlineStr">
        <is>
          <t>10 FURADEIRAS</t>
        </is>
      </c>
      <c r="E4131" s="14" t="n">
        <v>30006103</v>
      </c>
      <c r="F4131" s="14" t="inlineStr">
        <is>
          <t>TRAVESSA LATERAL 340X70X18 MDF - CAD SANTIAGO NEW</t>
        </is>
      </c>
      <c r="G4131" s="14" t="inlineStr">
        <is>
          <t>10 FURADEIRAS</t>
        </is>
      </c>
      <c r="H4131" s="14" t="inlineStr">
        <is>
          <t>10 FURADEIRAS</t>
        </is>
      </c>
      <c r="I4131" s="9" t="inlineStr">
        <is>
          <t>10 FURADEIRAS</t>
        </is>
      </c>
      <c r="J4131" s="9" t="n">
        <v>252</v>
      </c>
      <c r="K4131" s="14" t="n"/>
      <c r="L4131" s="14" t="n"/>
      <c r="M4131" s="14" t="n"/>
      <c r="N4131" s="14" t="n">
        <v>46218</v>
      </c>
      <c r="O4131" s="14" t="n">
        <v>252</v>
      </c>
      <c r="P4131" s="14" t="n"/>
      <c r="Q4131" s="14" t="n"/>
      <c r="R4131" s="14" t="n"/>
      <c r="S4131" s="14" t="n"/>
      <c r="T4131" s="14">
        <f>IF(OR($J4131="",$O4131=""),"",$O4131/$J4131)</f>
        <v/>
      </c>
      <c r="U4131" s="14" t="inlineStr">
        <is>
          <t>Concluído</t>
        </is>
      </c>
      <c r="V4131" s="14" t="n"/>
      <c r="W4131" s="14" t="n"/>
      <c r="X4131" s="14" t="n"/>
      <c r="Y4131" s="14" t="n"/>
      <c r="Z4131" s="14" t="n"/>
      <c r="AA4131" s="11" t="n"/>
      <c r="AB4131" s="14">
        <f>B4131&amp;"|"&amp;I4131</f>
        <v/>
      </c>
      <c r="AC4131">
        <f>IF($B4131="","","|"&amp;SUBSTITUTE(TRIM(SUBSTITUTE(SUBSTITUTE(SUBSTITUTE(SUBSTITUTE(SUBSTITUTE(SUBSTITUTE(SUBSTITUTE(SUBSTITUTE(SUBSTITUTE(SUBSTITUTE(SUBSTITUTE(SUBSTITUTE(SUBSTITUTE(SUBSTITUTE(TRIM($B4131&amp;""),CHAR(10)," "),CHAR(13)," "),"."," "),";"," "),","," "),"/"," "),"+"," "),"-"," "),"  "," "),"  "," "),"  "," "),"  "," "),"  "," "),"  "," "))," ","|")&amp;"|")</f>
        <v/>
      </c>
      <c r="AD4131">
        <f>TRIM($I4131&amp;"")</f>
        <v/>
      </c>
    </row>
    <row r="4132" ht="36" customHeight="1">
      <c r="A4132" s="9" t="n">
        <v>46219</v>
      </c>
      <c r="B4132" s="14" t="inlineStr">
        <is>
          <t>10269</t>
        </is>
      </c>
      <c r="C4132" s="14" t="inlineStr">
        <is>
          <t>M/C 0723 - DEMONSTRAÇÃO MATEUS</t>
        </is>
      </c>
      <c r="D4132" s="14" t="inlineStr">
        <is>
          <t>10 FURADEIRAS</t>
        </is>
      </c>
      <c r="E4132" s="14" t="n">
        <v>30001206</v>
      </c>
      <c r="F4132" s="14" t="inlineStr">
        <is>
          <t>TRAVESSA ENCOSTO 360X80X15 MDP CAD PE INTEIRO</t>
        </is>
      </c>
      <c r="G4132" s="14" t="inlineStr">
        <is>
          <t>10 FURADEIRAS</t>
        </is>
      </c>
      <c r="H4132" s="14" t="inlineStr">
        <is>
          <t>10 FURADEIRAS</t>
        </is>
      </c>
      <c r="I4132" s="9" t="inlineStr">
        <is>
          <t>10 FURADEIRAS</t>
        </is>
      </c>
      <c r="J4132" s="9" t="n">
        <v>6</v>
      </c>
      <c r="K4132" s="14" t="n"/>
      <c r="L4132" s="14" t="n"/>
      <c r="M4132" s="14" t="n"/>
      <c r="N4132" s="14" t="n">
        <v>46218</v>
      </c>
      <c r="O4132" s="14" t="n">
        <v>6</v>
      </c>
      <c r="P4132" s="14" t="n"/>
      <c r="Q4132" s="14" t="n"/>
      <c r="R4132" s="14" t="n"/>
      <c r="S4132" s="14" t="n"/>
      <c r="T4132" s="14">
        <f>IF(OR($J4132="",$O4132=""),"",$O4132/$J4132)</f>
        <v/>
      </c>
      <c r="U4132" s="14" t="inlineStr">
        <is>
          <t>Concluído</t>
        </is>
      </c>
      <c r="V4132" s="14" t="n"/>
      <c r="W4132" s="14" t="n"/>
      <c r="X4132" s="14" t="n"/>
      <c r="Y4132" s="14" t="n"/>
      <c r="Z4132" s="14" t="n"/>
      <c r="AA4132" s="11" t="n"/>
      <c r="AB4132" s="14">
        <f>B4132&amp;"|"&amp;I4132</f>
        <v/>
      </c>
      <c r="AC4132">
        <f>IF($B4132="","","|"&amp;SUBSTITUTE(TRIM(SUBSTITUTE(SUBSTITUTE(SUBSTITUTE(SUBSTITUTE(SUBSTITUTE(SUBSTITUTE(SUBSTITUTE(SUBSTITUTE(SUBSTITUTE(SUBSTITUTE(SUBSTITUTE(SUBSTITUTE(SUBSTITUTE(SUBSTITUTE(TRIM($B4132&amp;""),CHAR(10)," "),CHAR(13)," "),"."," "),";"," "),","," "),"/"," "),"+"," "),"-"," "),"  "," "),"  "," "),"  "," "),"  "," "),"  "," "),"  "," "))," ","|")&amp;"|")</f>
        <v/>
      </c>
      <c r="AD4132">
        <f>TRIM($I4132&amp;"")</f>
        <v/>
      </c>
    </row>
    <row r="4133" ht="36" customHeight="1">
      <c r="A4133" s="9" t="n">
        <v>46219</v>
      </c>
      <c r="B4133" s="14" t="inlineStr">
        <is>
          <t>10269</t>
        </is>
      </c>
      <c r="C4133" s="14" t="inlineStr">
        <is>
          <t>M/C 0723 - DEMONSTRAÇÃO MATEUS</t>
        </is>
      </c>
      <c r="D4133" s="14" t="inlineStr">
        <is>
          <t>10 FURADEIRAS</t>
        </is>
      </c>
      <c r="E4133" s="14" t="n">
        <v>30001203</v>
      </c>
      <c r="F4133" s="14" t="inlineStr">
        <is>
          <t>LAT ASSENTO 430X80X18 MDF CAD PE INTEIRO/ MADEIRA</t>
        </is>
      </c>
      <c r="G4133" s="14" t="inlineStr">
        <is>
          <t>10 FURADEIRAS</t>
        </is>
      </c>
      <c r="H4133" s="14" t="inlineStr">
        <is>
          <t>10 FURADEIRAS</t>
        </is>
      </c>
      <c r="I4133" s="9" t="inlineStr">
        <is>
          <t>10 FURADEIRAS</t>
        </is>
      </c>
      <c r="J4133" s="9" t="n">
        <v>12</v>
      </c>
      <c r="K4133" s="14" t="n"/>
      <c r="L4133" s="14" t="n"/>
      <c r="M4133" s="14" t="n"/>
      <c r="N4133" s="14" t="n">
        <v>46218</v>
      </c>
      <c r="O4133" s="14" t="n">
        <v>12</v>
      </c>
      <c r="P4133" s="14" t="n"/>
      <c r="Q4133" s="14" t="n"/>
      <c r="R4133" s="14" t="n"/>
      <c r="S4133" s="14" t="n"/>
      <c r="T4133" s="14">
        <f>IF(OR($J4133="",$O4133=""),"",$O4133/$J4133)</f>
        <v/>
      </c>
      <c r="U4133" s="14" t="inlineStr">
        <is>
          <t>Concluído</t>
        </is>
      </c>
      <c r="V4133" s="14" t="n"/>
      <c r="W4133" s="14" t="n"/>
      <c r="X4133" s="14" t="n"/>
      <c r="Y4133" s="14" t="n"/>
      <c r="Z4133" s="14" t="n"/>
      <c r="AA4133" s="11" t="n"/>
      <c r="AB4133" s="14">
        <f>B4133&amp;"|"&amp;I4133</f>
        <v/>
      </c>
      <c r="AC4133">
        <f>IF($B4133="","","|"&amp;SUBSTITUTE(TRIM(SUBSTITUTE(SUBSTITUTE(SUBSTITUTE(SUBSTITUTE(SUBSTITUTE(SUBSTITUTE(SUBSTITUTE(SUBSTITUTE(SUBSTITUTE(SUBSTITUTE(SUBSTITUTE(SUBSTITUTE(SUBSTITUTE(SUBSTITUTE(TRIM($B4133&amp;""),CHAR(10)," "),CHAR(13)," "),"."," "),";"," "),","," "),"/"," "),"+"," "),"-"," "),"  "," "),"  "," "),"  "," "),"  "," "),"  "," "),"  "," "))," ","|")&amp;"|")</f>
        <v/>
      </c>
      <c r="AD4133">
        <f>TRIM($I4133&amp;"")</f>
        <v/>
      </c>
    </row>
    <row r="4134" ht="36" customHeight="1">
      <c r="A4134" s="9" t="n">
        <v>46219</v>
      </c>
      <c r="B4134" s="14" t="inlineStr">
        <is>
          <t>10269</t>
        </is>
      </c>
      <c r="C4134" s="14" t="inlineStr">
        <is>
          <t>M/C 0723 - DEMONSTRAÇÃO MATEUS</t>
        </is>
      </c>
      <c r="D4134" s="14" t="inlineStr">
        <is>
          <t>10 FURADEIRAS</t>
        </is>
      </c>
      <c r="E4134" s="14" t="n">
        <v>30006802</v>
      </c>
      <c r="F4134" s="14" t="inlineStr">
        <is>
          <t>TRAV SUPERIOR 360X55X25 MDP - CAD GENOVA</t>
        </is>
      </c>
      <c r="G4134" s="14" t="inlineStr">
        <is>
          <t>10 FURADEIRAS</t>
        </is>
      </c>
      <c r="H4134" s="14" t="inlineStr">
        <is>
          <t>10 FURADEIRAS</t>
        </is>
      </c>
      <c r="I4134" s="9" t="inlineStr">
        <is>
          <t>10 FURADEIRAS</t>
        </is>
      </c>
      <c r="J4134" s="9" t="n">
        <v>6</v>
      </c>
      <c r="K4134" s="14" t="n"/>
      <c r="L4134" s="14" t="n"/>
      <c r="M4134" s="14" t="n"/>
      <c r="N4134" s="14" t="n">
        <v>46218</v>
      </c>
      <c r="O4134" s="14" t="n">
        <v>6</v>
      </c>
      <c r="P4134" s="14" t="n"/>
      <c r="Q4134" s="14" t="n"/>
      <c r="R4134" s="14" t="n"/>
      <c r="S4134" s="14" t="n"/>
      <c r="T4134" s="14">
        <f>IF(OR($J4134="",$O4134=""),"",$O4134/$J4134)</f>
        <v/>
      </c>
      <c r="U4134" s="14" t="inlineStr">
        <is>
          <t>Concluído</t>
        </is>
      </c>
      <c r="V4134" s="14" t="n"/>
      <c r="W4134" s="14" t="n"/>
      <c r="X4134" s="14" t="n"/>
      <c r="Y4134" s="14" t="n"/>
      <c r="Z4134" s="14" t="n"/>
      <c r="AA4134" s="11" t="n"/>
      <c r="AB4134" s="14">
        <f>B4134&amp;"|"&amp;I4134</f>
        <v/>
      </c>
      <c r="AC4134">
        <f>IF($B4134="","","|"&amp;SUBSTITUTE(TRIM(SUBSTITUTE(SUBSTITUTE(SUBSTITUTE(SUBSTITUTE(SUBSTITUTE(SUBSTITUTE(SUBSTITUTE(SUBSTITUTE(SUBSTITUTE(SUBSTITUTE(SUBSTITUTE(SUBSTITUTE(SUBSTITUTE(SUBSTITUTE(TRIM($B4134&amp;""),CHAR(10)," "),CHAR(13)," "),"."," "),";"," "),","," "),"/"," "),"+"," "),"-"," "),"  "," "),"  "," "),"  "," "),"  "," "),"  "," "),"  "," "))," ","|")&amp;"|")</f>
        <v/>
      </c>
      <c r="AD4134">
        <f>TRIM($I4134&amp;"")</f>
        <v/>
      </c>
    </row>
    <row r="4135" ht="36" customHeight="1">
      <c r="A4135" s="9" t="n">
        <v>46219</v>
      </c>
      <c r="B4135" s="14" t="inlineStr">
        <is>
          <t>10269</t>
        </is>
      </c>
      <c r="C4135" s="14" t="inlineStr">
        <is>
          <t>M/C 0723 - DEMONSTRAÇÃO MATEUS</t>
        </is>
      </c>
      <c r="D4135" s="14" t="inlineStr">
        <is>
          <t>10 FURADEIRAS</t>
        </is>
      </c>
      <c r="E4135" s="14" t="n">
        <v>30006803</v>
      </c>
      <c r="F4135" s="14" t="inlineStr">
        <is>
          <t>TRAV CENTRAL 360X70X25 MDP - CAD GENOVA</t>
        </is>
      </c>
      <c r="G4135" s="14" t="inlineStr">
        <is>
          <t>10 FURADEIRAS</t>
        </is>
      </c>
      <c r="H4135" s="14" t="inlineStr">
        <is>
          <t>10 FURADEIRAS</t>
        </is>
      </c>
      <c r="I4135" s="9" t="inlineStr">
        <is>
          <t>10 FURADEIRAS</t>
        </is>
      </c>
      <c r="J4135" s="9" t="n">
        <v>6</v>
      </c>
      <c r="K4135" s="14" t="n"/>
      <c r="L4135" s="14" t="n"/>
      <c r="M4135" s="14" t="n"/>
      <c r="N4135" s="14" t="n">
        <v>46218</v>
      </c>
      <c r="O4135" s="14" t="n">
        <v>6</v>
      </c>
      <c r="P4135" s="14" t="n"/>
      <c r="Q4135" s="14" t="n"/>
      <c r="R4135" s="14" t="n"/>
      <c r="S4135" s="14" t="n"/>
      <c r="T4135" s="14">
        <f>IF(OR($J4135="",$O4135=""),"",$O4135/$J4135)</f>
        <v/>
      </c>
      <c r="U4135" s="14" t="inlineStr">
        <is>
          <t>Concluído</t>
        </is>
      </c>
      <c r="V4135" s="14" t="n"/>
      <c r="W4135" s="14" t="n"/>
      <c r="X4135" s="14" t="n"/>
      <c r="Y4135" s="14" t="n"/>
      <c r="Z4135" s="14" t="n"/>
      <c r="AA4135" s="11" t="n"/>
      <c r="AB4135" s="14">
        <f>B4135&amp;"|"&amp;I4135</f>
        <v/>
      </c>
      <c r="AC4135">
        <f>IF($B4135="","","|"&amp;SUBSTITUTE(TRIM(SUBSTITUTE(SUBSTITUTE(SUBSTITUTE(SUBSTITUTE(SUBSTITUTE(SUBSTITUTE(SUBSTITUTE(SUBSTITUTE(SUBSTITUTE(SUBSTITUTE(SUBSTITUTE(SUBSTITUTE(SUBSTITUTE(SUBSTITUTE(TRIM($B4135&amp;""),CHAR(10)," "),CHAR(13)," "),"."," "),";"," "),","," "),"/"," "),"+"," "),"-"," "),"  "," "),"  "," "),"  "," "),"  "," "),"  "," "),"  "," "))," ","|")&amp;"|")</f>
        <v/>
      </c>
      <c r="AD4135">
        <f>TRIM($I4135&amp;"")</f>
        <v/>
      </c>
    </row>
    <row r="4136" ht="36" customHeight="1">
      <c r="A4136" s="9" t="n">
        <v>46219</v>
      </c>
      <c r="B4136" s="14" t="inlineStr">
        <is>
          <t>10269</t>
        </is>
      </c>
      <c r="C4136" s="14" t="inlineStr">
        <is>
          <t>M/C 0723 - DEMONSTRAÇÃO MATEUS</t>
        </is>
      </c>
      <c r="D4136" s="14" t="inlineStr">
        <is>
          <t>10 FURADEIRAS</t>
        </is>
      </c>
      <c r="E4136" s="14" t="n">
        <v>30006804</v>
      </c>
      <c r="F4136" s="14" t="inlineStr">
        <is>
          <t>TRAV INFERIOR 360X87X15 MDP - CAD GENOVA</t>
        </is>
      </c>
      <c r="G4136" s="14" t="inlineStr">
        <is>
          <t>10 FURADEIRAS</t>
        </is>
      </c>
      <c r="H4136" s="14" t="inlineStr">
        <is>
          <t>10 FURADEIRAS</t>
        </is>
      </c>
      <c r="I4136" s="9" t="inlineStr">
        <is>
          <t>10 FURADEIRAS</t>
        </is>
      </c>
      <c r="J4136" s="9" t="n">
        <v>6</v>
      </c>
      <c r="K4136" s="14" t="n"/>
      <c r="L4136" s="14" t="n"/>
      <c r="M4136" s="14" t="n"/>
      <c r="N4136" s="14" t="n">
        <v>46218</v>
      </c>
      <c r="O4136" s="14" t="n">
        <v>6</v>
      </c>
      <c r="P4136" s="14" t="n"/>
      <c r="Q4136" s="14" t="n"/>
      <c r="R4136" s="14" t="n"/>
      <c r="S4136" s="14" t="n"/>
      <c r="T4136" s="14">
        <f>IF(OR($J4136="",$O4136=""),"",$O4136/$J4136)</f>
        <v/>
      </c>
      <c r="U4136" s="14" t="inlineStr">
        <is>
          <t>Concluído</t>
        </is>
      </c>
      <c r="V4136" s="14" t="n"/>
      <c r="W4136" s="14" t="n"/>
      <c r="X4136" s="14" t="n"/>
      <c r="Y4136" s="14" t="n"/>
      <c r="Z4136" s="14" t="n"/>
      <c r="AA4136" s="11" t="n"/>
      <c r="AB4136" s="14">
        <f>B4136&amp;"|"&amp;I4136</f>
        <v/>
      </c>
      <c r="AC4136">
        <f>IF($B4136="","","|"&amp;SUBSTITUTE(TRIM(SUBSTITUTE(SUBSTITUTE(SUBSTITUTE(SUBSTITUTE(SUBSTITUTE(SUBSTITUTE(SUBSTITUTE(SUBSTITUTE(SUBSTITUTE(SUBSTITUTE(SUBSTITUTE(SUBSTITUTE(SUBSTITUTE(SUBSTITUTE(TRIM($B4136&amp;""),CHAR(10)," "),CHAR(13)," "),"."," "),";"," "),","," "),"/"," "),"+"," "),"-"," "),"  "," "),"  "," "),"  "," "),"  "," "),"  "," "),"  "," "))," ","|")&amp;"|")</f>
        <v/>
      </c>
      <c r="AD4136">
        <f>TRIM($I4136&amp;"")</f>
        <v/>
      </c>
    </row>
    <row r="4137" ht="36" customHeight="1">
      <c r="A4137" s="9" t="n">
        <v>46219</v>
      </c>
      <c r="B4137" s="14" t="inlineStr">
        <is>
          <t>10264</t>
        </is>
      </c>
      <c r="C4137" s="14" t="inlineStr">
        <is>
          <t>M/C 0724 (VERDE)</t>
        </is>
      </c>
      <c r="D4137" s="14" t="inlineStr">
        <is>
          <t>10 FURADEIRAS</t>
        </is>
      </c>
      <c r="E4137" s="14" t="n">
        <v>30001309</v>
      </c>
      <c r="F4137" s="14" t="inlineStr">
        <is>
          <t>TRA CENTR 360X56(911)X25 MDP (14PCS) - PE INTEIRO</t>
        </is>
      </c>
      <c r="G4137" s="14" t="inlineStr">
        <is>
          <t>10 FURADEIRAS</t>
        </is>
      </c>
      <c r="H4137" s="14" t="inlineStr">
        <is>
          <t>10 FURADEIRAS</t>
        </is>
      </c>
      <c r="I4137" s="9" t="inlineStr">
        <is>
          <t>10 FURADEIRAS</t>
        </is>
      </c>
      <c r="J4137" s="9" t="n">
        <v>16</v>
      </c>
      <c r="K4137" s="14" t="n"/>
      <c r="L4137" s="14" t="n"/>
      <c r="M4137" s="14" t="n"/>
      <c r="N4137" s="14" t="n">
        <v>46218</v>
      </c>
      <c r="O4137" s="14" t="n">
        <v>16</v>
      </c>
      <c r="P4137" s="14" t="n"/>
      <c r="Q4137" s="14" t="n"/>
      <c r="R4137" s="14" t="n"/>
      <c r="S4137" s="14" t="n"/>
      <c r="T4137" s="14">
        <f>IF(OR($J4137="",$O4137=""),"",$O4137/$J4137)</f>
        <v/>
      </c>
      <c r="U4137" s="14" t="inlineStr">
        <is>
          <t>Concluído</t>
        </is>
      </c>
      <c r="V4137" s="14" t="n"/>
      <c r="W4137" s="14" t="n"/>
      <c r="X4137" s="14" t="n"/>
      <c r="Y4137" s="14" t="n"/>
      <c r="Z4137" s="14" t="n"/>
      <c r="AA4137" s="11" t="n"/>
      <c r="AB4137" s="14">
        <f>B4137&amp;"|"&amp;I4137</f>
        <v/>
      </c>
      <c r="AC4137">
        <f>IF($B4137="","","|"&amp;SUBSTITUTE(TRIM(SUBSTITUTE(SUBSTITUTE(SUBSTITUTE(SUBSTITUTE(SUBSTITUTE(SUBSTITUTE(SUBSTITUTE(SUBSTITUTE(SUBSTITUTE(SUBSTITUTE(SUBSTITUTE(SUBSTITUTE(SUBSTITUTE(SUBSTITUTE(TRIM($B4137&amp;""),CHAR(10)," "),CHAR(13)," "),"."," "),";"," "),","," "),"/"," "),"+"," "),"-"," "),"  "," "),"  "," "),"  "," "),"  "," "),"  "," "),"  "," "))," ","|")&amp;"|")</f>
        <v/>
      </c>
      <c r="AD4137">
        <f>TRIM($I4137&amp;"")</f>
        <v/>
      </c>
    </row>
    <row r="4138" ht="36" customHeight="1">
      <c r="A4138" s="9" t="n">
        <v>46219</v>
      </c>
      <c r="B4138" s="14" t="inlineStr">
        <is>
          <t>10264</t>
        </is>
      </c>
      <c r="C4138" s="14" t="inlineStr">
        <is>
          <t>M/C 0724 (VERDE)</t>
        </is>
      </c>
      <c r="D4138" s="14" t="inlineStr">
        <is>
          <t>10 FURADEIRAS</t>
        </is>
      </c>
      <c r="E4138" s="14" t="n">
        <v>30001201</v>
      </c>
      <c r="F4138" s="14" t="inlineStr">
        <is>
          <t>PE TRASEIRO 980X65(911)X25 MDF (11PCS)- CAD PE INT</t>
        </is>
      </c>
      <c r="G4138" s="14" t="inlineStr">
        <is>
          <t>10 FURADEIRAS</t>
        </is>
      </c>
      <c r="H4138" s="14" t="inlineStr">
        <is>
          <t>10 FURADEIRAS</t>
        </is>
      </c>
      <c r="I4138" s="9" t="inlineStr">
        <is>
          <t>10 FURADEIRAS</t>
        </is>
      </c>
      <c r="J4138" s="9" t="n">
        <v>8</v>
      </c>
      <c r="K4138" s="14" t="n"/>
      <c r="L4138" s="14" t="n"/>
      <c r="M4138" s="14" t="n"/>
      <c r="N4138" s="14" t="n">
        <v>46218</v>
      </c>
      <c r="O4138" s="14" t="n">
        <v>8</v>
      </c>
      <c r="P4138" s="14" t="n"/>
      <c r="Q4138" s="14" t="n"/>
      <c r="R4138" s="14" t="n"/>
      <c r="S4138" s="14" t="n"/>
      <c r="T4138" s="14">
        <f>IF(OR($J4138="",$O4138=""),"",$O4138/$J4138)</f>
        <v/>
      </c>
      <c r="U4138" s="14" t="inlineStr">
        <is>
          <t>Concluído</t>
        </is>
      </c>
      <c r="V4138" s="14" t="n"/>
      <c r="W4138" s="14" t="n"/>
      <c r="X4138" s="14" t="n"/>
      <c r="Y4138" s="14" t="n"/>
      <c r="Z4138" s="14" t="n"/>
      <c r="AA4138" s="11" t="n"/>
      <c r="AB4138" s="14">
        <f>B4138&amp;"|"&amp;I4138</f>
        <v/>
      </c>
      <c r="AC4138">
        <f>IF($B4138="","","|"&amp;SUBSTITUTE(TRIM(SUBSTITUTE(SUBSTITUTE(SUBSTITUTE(SUBSTITUTE(SUBSTITUTE(SUBSTITUTE(SUBSTITUTE(SUBSTITUTE(SUBSTITUTE(SUBSTITUTE(SUBSTITUTE(SUBSTITUTE(SUBSTITUTE(SUBSTITUTE(TRIM($B4138&amp;""),CHAR(10)," "),CHAR(13)," "),"."," "),";"," "),","," "),"/"," "),"+"," "),"-"," "),"  "," "),"  "," "),"  "," "),"  "," "),"  "," "),"  "," "))," ","|")&amp;"|")</f>
        <v/>
      </c>
      <c r="AD4138">
        <f>TRIM($I4138&amp;"")</f>
        <v/>
      </c>
    </row>
    <row r="4139" ht="36" customHeight="1">
      <c r="A4139" s="9" t="n">
        <v>46219</v>
      </c>
      <c r="B4139" s="14" t="inlineStr">
        <is>
          <t>10264</t>
        </is>
      </c>
      <c r="C4139" s="14" t="inlineStr">
        <is>
          <t>M/C 0724 (VERDE)</t>
        </is>
      </c>
      <c r="D4139" s="14" t="inlineStr">
        <is>
          <t>10 FURADEIRAS</t>
        </is>
      </c>
      <c r="E4139" s="14" t="n">
        <v>30001202</v>
      </c>
      <c r="F4139" s="14" t="inlineStr">
        <is>
          <t>PÉ FRONTAL 441X65(911)X25 MDF (16PÇS) - CAD PÉ INT</t>
        </is>
      </c>
      <c r="G4139" s="14" t="inlineStr">
        <is>
          <t>10 FURADEIRAS</t>
        </is>
      </c>
      <c r="H4139" s="14" t="inlineStr">
        <is>
          <t>10 FURADEIRAS</t>
        </is>
      </c>
      <c r="I4139" s="9" t="inlineStr">
        <is>
          <t>10 FURADEIRAS</t>
        </is>
      </c>
      <c r="J4139" s="9" t="n">
        <v>40</v>
      </c>
      <c r="K4139" s="14" t="n"/>
      <c r="L4139" s="14" t="n"/>
      <c r="M4139" s="14" t="n"/>
      <c r="N4139" s="14" t="n">
        <v>46218</v>
      </c>
      <c r="O4139" s="14" t="n">
        <v>40</v>
      </c>
      <c r="P4139" s="14" t="n"/>
      <c r="Q4139" s="14" t="n"/>
      <c r="R4139" s="14" t="n"/>
      <c r="S4139" s="14" t="n"/>
      <c r="T4139" s="14">
        <f>IF(OR($J4139="",$O4139=""),"",$O4139/$J4139)</f>
        <v/>
      </c>
      <c r="U4139" s="14" t="inlineStr">
        <is>
          <t>Concluído</t>
        </is>
      </c>
      <c r="V4139" s="14" t="n"/>
      <c r="W4139" s="14" t="n"/>
      <c r="X4139" s="14" t="n"/>
      <c r="Y4139" s="14" t="n"/>
      <c r="Z4139" s="14" t="n"/>
      <c r="AA4139" s="11" t="n"/>
      <c r="AB4139" s="14">
        <f>B4139&amp;"|"&amp;I4139</f>
        <v/>
      </c>
      <c r="AC4139">
        <f>IF($B4139="","","|"&amp;SUBSTITUTE(TRIM(SUBSTITUTE(SUBSTITUTE(SUBSTITUTE(SUBSTITUTE(SUBSTITUTE(SUBSTITUTE(SUBSTITUTE(SUBSTITUTE(SUBSTITUTE(SUBSTITUTE(SUBSTITUTE(SUBSTITUTE(SUBSTITUTE(SUBSTITUTE(TRIM($B4139&amp;""),CHAR(10)," "),CHAR(13)," "),"."," "),";"," "),","," "),"/"," "),"+"," "),"-"," "),"  "," "),"  "," "),"  "," "),"  "," "),"  "," "),"  "," "))," ","|")&amp;"|")</f>
        <v/>
      </c>
      <c r="AD4139">
        <f>TRIM($I4139&amp;"")</f>
        <v/>
      </c>
    </row>
    <row r="4140" ht="36" customHeight="1">
      <c r="A4140" s="9" t="n">
        <v>46219</v>
      </c>
      <c r="B4140" s="14" t="inlineStr">
        <is>
          <t>10264</t>
        </is>
      </c>
      <c r="C4140" s="14" t="inlineStr">
        <is>
          <t>M/C 0724 (VERDE)</t>
        </is>
      </c>
      <c r="D4140" s="14" t="inlineStr">
        <is>
          <t>10 FURADEIRAS</t>
        </is>
      </c>
      <c r="E4140" s="14" t="n">
        <v>30001301</v>
      </c>
      <c r="F4140" s="14" t="inlineStr">
        <is>
          <t>PE TRASEIRO 920X65(911)X25 MDF (11PCS)- CAD PE INT</t>
        </is>
      </c>
      <c r="G4140" s="14" t="inlineStr">
        <is>
          <t>10 FURADEIRAS</t>
        </is>
      </c>
      <c r="H4140" s="14" t="inlineStr">
        <is>
          <t>10 FURADEIRAS</t>
        </is>
      </c>
      <c r="I4140" s="9" t="inlineStr">
        <is>
          <t>10 FURADEIRAS</t>
        </is>
      </c>
      <c r="J4140" s="9" t="n">
        <v>32</v>
      </c>
      <c r="K4140" s="14" t="n"/>
      <c r="L4140" s="14" t="n"/>
      <c r="M4140" s="14" t="n"/>
      <c r="N4140" s="14" t="n">
        <v>46218</v>
      </c>
      <c r="O4140" s="14" t="n">
        <v>32</v>
      </c>
      <c r="P4140" s="14" t="n"/>
      <c r="Q4140" s="14" t="n"/>
      <c r="R4140" s="14" t="n"/>
      <c r="S4140" s="14" t="n"/>
      <c r="T4140" s="14">
        <f>IF(OR($J4140="",$O4140=""),"",$O4140/$J4140)</f>
        <v/>
      </c>
      <c r="U4140" s="14" t="inlineStr">
        <is>
          <t>Concluído</t>
        </is>
      </c>
      <c r="V4140" s="14" t="n"/>
      <c r="W4140" s="14" t="n"/>
      <c r="X4140" s="14" t="n"/>
      <c r="Y4140" s="14" t="n"/>
      <c r="Z4140" s="14" t="n"/>
      <c r="AA4140" s="11" t="n"/>
      <c r="AB4140" s="14">
        <f>B4140&amp;"|"&amp;I4140</f>
        <v/>
      </c>
      <c r="AC4140">
        <f>IF($B4140="","","|"&amp;SUBSTITUTE(TRIM(SUBSTITUTE(SUBSTITUTE(SUBSTITUTE(SUBSTITUTE(SUBSTITUTE(SUBSTITUTE(SUBSTITUTE(SUBSTITUTE(SUBSTITUTE(SUBSTITUTE(SUBSTITUTE(SUBSTITUTE(SUBSTITUTE(SUBSTITUTE(TRIM($B4140&amp;""),CHAR(10)," "),CHAR(13)," "),"."," "),";"," "),","," "),"/"," "),"+"," "),"-"," "),"  "," "),"  "," "),"  "," "),"  "," "),"  "," "),"  "," "))," ","|")&amp;"|")</f>
        <v/>
      </c>
      <c r="AD4140">
        <f>TRIM($I4140&amp;"")</f>
        <v/>
      </c>
    </row>
    <row r="4141" ht="36" customHeight="1">
      <c r="A4141" s="9" t="n">
        <v>46219</v>
      </c>
      <c r="B4141" s="14" t="inlineStr">
        <is>
          <t>10266,10265</t>
        </is>
      </c>
      <c r="C4141" s="14" t="inlineStr">
        <is>
          <t>M/C 0727 (MARROM)</t>
        </is>
      </c>
      <c r="D4141" s="14" t="inlineStr">
        <is>
          <t>10 FURADEIRAS</t>
        </is>
      </c>
      <c r="E4141" s="14" t="n">
        <v>30001309</v>
      </c>
      <c r="F4141" s="14" t="inlineStr">
        <is>
          <t>TRA CENTR 360X56(911)X25 MDP (14PCS) - PE INTEIRO</t>
        </is>
      </c>
      <c r="G4141" s="14" t="inlineStr">
        <is>
          <t>10 FURADEIRAS</t>
        </is>
      </c>
      <c r="H4141" s="14" t="inlineStr">
        <is>
          <t>10 FURADEIRAS</t>
        </is>
      </c>
      <c r="I4141" s="9" t="inlineStr">
        <is>
          <t>10 FURADEIRAS</t>
        </is>
      </c>
      <c r="J4141" s="9" t="n">
        <v>450</v>
      </c>
      <c r="K4141" s="14" t="n"/>
      <c r="L4141" s="14" t="n"/>
      <c r="M4141" s="14" t="n"/>
      <c r="N4141" s="14" t="n">
        <v>46218</v>
      </c>
      <c r="O4141" s="14" t="n">
        <v>450</v>
      </c>
      <c r="P4141" s="14" t="n"/>
      <c r="Q4141" s="14" t="n"/>
      <c r="R4141" s="14" t="n"/>
      <c r="S4141" s="14" t="n"/>
      <c r="T4141" s="14">
        <f>IF(OR($J4141="",$O4141=""),"",$O4141/$J4141)</f>
        <v/>
      </c>
      <c r="U4141" s="14" t="inlineStr">
        <is>
          <t>Concluído</t>
        </is>
      </c>
      <c r="V4141" s="14" t="n"/>
      <c r="W4141" s="14" t="n"/>
      <c r="X4141" s="14" t="n"/>
      <c r="Y4141" s="14" t="n"/>
      <c r="Z4141" s="14" t="n"/>
      <c r="AA4141" s="11" t="n"/>
      <c r="AB4141" s="14">
        <f>B4141&amp;"|"&amp;I4141</f>
        <v/>
      </c>
      <c r="AC4141">
        <f>IF($B4141="","","|"&amp;SUBSTITUTE(TRIM(SUBSTITUTE(SUBSTITUTE(SUBSTITUTE(SUBSTITUTE(SUBSTITUTE(SUBSTITUTE(SUBSTITUTE(SUBSTITUTE(SUBSTITUTE(SUBSTITUTE(SUBSTITUTE(SUBSTITUTE(SUBSTITUTE(SUBSTITUTE(TRIM($B4141&amp;""),CHAR(10)," "),CHAR(13)," "),"."," "),";"," "),","," "),"/"," "),"+"," "),"-"," "),"  "," "),"  "," "),"  "," "),"  "," "),"  "," "),"  "," "))," ","|")&amp;"|")</f>
        <v/>
      </c>
      <c r="AD4141">
        <f>TRIM($I4141&amp;"")</f>
        <v/>
      </c>
    </row>
    <row r="4142" ht="36" customHeight="1">
      <c r="A4142" s="9" t="n">
        <v>46219</v>
      </c>
      <c r="B4142" s="14" t="inlineStr">
        <is>
          <t>10266,10265</t>
        </is>
      </c>
      <c r="C4142" s="14" t="inlineStr">
        <is>
          <t>M/C 0727 (MARROM)</t>
        </is>
      </c>
      <c r="D4142" s="14" t="inlineStr">
        <is>
          <t>10 FURADEIRAS</t>
        </is>
      </c>
      <c r="E4142" s="14" t="n">
        <v>30001202</v>
      </c>
      <c r="F4142" s="14" t="inlineStr">
        <is>
          <t>PÉ FRONTAL 441X65(911)X25 MDF (16PÇS) - CAD PÉ INT</t>
        </is>
      </c>
      <c r="G4142" s="14" t="inlineStr">
        <is>
          <t>10 FURADEIRAS</t>
        </is>
      </c>
      <c r="H4142" s="14" t="inlineStr">
        <is>
          <t>10 FURADEIRAS</t>
        </is>
      </c>
      <c r="I4142" s="9" t="inlineStr">
        <is>
          <t>10 FURADEIRAS</t>
        </is>
      </c>
      <c r="J4142" s="9" t="n">
        <v>900</v>
      </c>
      <c r="K4142" s="14" t="n"/>
      <c r="L4142" s="14" t="n"/>
      <c r="M4142" s="14" t="n"/>
      <c r="N4142" s="14" t="n">
        <v>46218</v>
      </c>
      <c r="O4142" s="14" t="n">
        <v>900</v>
      </c>
      <c r="P4142" s="14" t="n"/>
      <c r="Q4142" s="14" t="n"/>
      <c r="R4142" s="14" t="n"/>
      <c r="S4142" s="14" t="n"/>
      <c r="T4142" s="14">
        <f>IF(OR($J4142="",$O4142=""),"",$O4142/$J4142)</f>
        <v/>
      </c>
      <c r="U4142" s="14" t="inlineStr">
        <is>
          <t>Concluído</t>
        </is>
      </c>
      <c r="V4142" s="14" t="n"/>
      <c r="W4142" s="14" t="n"/>
      <c r="X4142" s="14" t="n"/>
      <c r="Y4142" s="14" t="n"/>
      <c r="Z4142" s="14" t="n"/>
      <c r="AA4142" s="11" t="n"/>
      <c r="AB4142" s="14">
        <f>B4142&amp;"|"&amp;I4142</f>
        <v/>
      </c>
      <c r="AC4142">
        <f>IF($B4142="","","|"&amp;SUBSTITUTE(TRIM(SUBSTITUTE(SUBSTITUTE(SUBSTITUTE(SUBSTITUTE(SUBSTITUTE(SUBSTITUTE(SUBSTITUTE(SUBSTITUTE(SUBSTITUTE(SUBSTITUTE(SUBSTITUTE(SUBSTITUTE(SUBSTITUTE(SUBSTITUTE(TRIM($B4142&amp;""),CHAR(10)," "),CHAR(13)," "),"."," "),";"," "),","," "),"/"," "),"+"," "),"-"," "),"  "," "),"  "," "),"  "," "),"  "," "),"  "," "),"  "," "))," ","|")&amp;"|")</f>
        <v/>
      </c>
      <c r="AD4142">
        <f>TRIM($I4142&amp;"")</f>
        <v/>
      </c>
    </row>
    <row r="4143" ht="36" customHeight="1">
      <c r="A4143" s="9" t="n">
        <v>46219</v>
      </c>
      <c r="B4143" s="14" t="inlineStr">
        <is>
          <t>10266,10265</t>
        </is>
      </c>
      <c r="C4143" s="14" t="inlineStr">
        <is>
          <t>M/C 0727 (MARROM)</t>
        </is>
      </c>
      <c r="D4143" s="14" t="inlineStr">
        <is>
          <t>10 FURADEIRAS</t>
        </is>
      </c>
      <c r="E4143" s="14" t="n">
        <v>30001301</v>
      </c>
      <c r="F4143" s="14" t="inlineStr">
        <is>
          <t>PE TRASEIRO 920X65(911)X25 MDF (11PCS)- CAD PE INT</t>
        </is>
      </c>
      <c r="G4143" s="14" t="inlineStr">
        <is>
          <t>10 FURADEIRAS</t>
        </is>
      </c>
      <c r="H4143" s="14" t="inlineStr">
        <is>
          <t>10 FURADEIRAS</t>
        </is>
      </c>
      <c r="I4143" s="9" t="inlineStr">
        <is>
          <t>10 FURADEIRAS</t>
        </is>
      </c>
      <c r="J4143" s="9" t="n">
        <v>900</v>
      </c>
      <c r="K4143" s="14" t="n"/>
      <c r="L4143" s="14" t="n"/>
      <c r="M4143" s="14" t="n"/>
      <c r="N4143" s="14" t="n">
        <v>46218</v>
      </c>
      <c r="O4143" s="14" t="n">
        <v>900</v>
      </c>
      <c r="P4143" s="14" t="n"/>
      <c r="Q4143" s="14" t="n"/>
      <c r="R4143" s="14" t="n"/>
      <c r="S4143" s="14" t="n"/>
      <c r="T4143" s="14">
        <f>IF(OR($J4143="",$O4143=""),"",$O4143/$J4143)</f>
        <v/>
      </c>
      <c r="U4143" s="14" t="inlineStr">
        <is>
          <t>Concluído</t>
        </is>
      </c>
      <c r="V4143" s="14" t="n"/>
      <c r="W4143" s="14" t="n"/>
      <c r="X4143" s="14" t="n"/>
      <c r="Y4143" s="14" t="n"/>
      <c r="Z4143" s="14" t="n"/>
      <c r="AA4143" s="11" t="n"/>
      <c r="AB4143" s="14">
        <f>B4143&amp;"|"&amp;I4143</f>
        <v/>
      </c>
      <c r="AC4143">
        <f>IF($B4143="","","|"&amp;SUBSTITUTE(TRIM(SUBSTITUTE(SUBSTITUTE(SUBSTITUTE(SUBSTITUTE(SUBSTITUTE(SUBSTITUTE(SUBSTITUTE(SUBSTITUTE(SUBSTITUTE(SUBSTITUTE(SUBSTITUTE(SUBSTITUTE(SUBSTITUTE(SUBSTITUTE(TRIM($B4143&amp;""),CHAR(10)," "),CHAR(13)," "),"."," "),";"," "),","," "),"/"," "),"+"," "),"-"," "),"  "," "),"  "," "),"  "," "),"  "," "),"  "," "),"  "," "))," ","|")&amp;"|")</f>
        <v/>
      </c>
      <c r="AD4143">
        <f>TRIM($I4143&amp;"")</f>
        <v/>
      </c>
    </row>
    <row r="4144" ht="36" customHeight="1">
      <c r="A4144" s="9" t="n">
        <v>46219</v>
      </c>
      <c r="B4144" s="14" t="inlineStr">
        <is>
          <t>10269</t>
        </is>
      </c>
      <c r="C4144" s="14" t="inlineStr">
        <is>
          <t>M/C 0723 - DEMONSTRAÇÃO MATEUS</t>
        </is>
      </c>
      <c r="D4144" s="14" t="inlineStr">
        <is>
          <t>10 FURADEIRAS</t>
        </is>
      </c>
      <c r="E4144" s="14" t="n">
        <v>30001202</v>
      </c>
      <c r="F4144" s="14" t="inlineStr">
        <is>
          <t>PÉ FRONTAL 441X65(911)X25 MDF (16PÇS) - CAD PÉ INT</t>
        </is>
      </c>
      <c r="G4144" s="14" t="inlineStr">
        <is>
          <t>10 FURADEIRAS</t>
        </is>
      </c>
      <c r="H4144" s="14" t="inlineStr">
        <is>
          <t>10 FURADEIRAS</t>
        </is>
      </c>
      <c r="I4144" s="9" t="inlineStr">
        <is>
          <t>10 FURADEIRAS</t>
        </is>
      </c>
      <c r="J4144" s="9" t="n">
        <v>12</v>
      </c>
      <c r="K4144" s="14" t="n"/>
      <c r="L4144" s="14" t="n"/>
      <c r="M4144" s="14" t="n"/>
      <c r="N4144" s="14" t="n"/>
      <c r="O4144" s="14" t="n"/>
      <c r="P4144" s="14" t="n"/>
      <c r="Q4144" s="14" t="n"/>
      <c r="R4144" s="14" t="n"/>
      <c r="S4144" s="14" t="n"/>
      <c r="T4144" s="14" t="n"/>
      <c r="U4144" s="14" t="n"/>
      <c r="V4144" s="14" t="n"/>
      <c r="W4144" s="14" t="n"/>
      <c r="X4144" s="14" t="n"/>
      <c r="Y4144" s="14" t="n"/>
      <c r="Z4144" s="14" t="n"/>
      <c r="AA4144" s="11" t="n"/>
      <c r="AB4144" s="14">
        <f>B4144&amp;"|"&amp;I4144</f>
        <v/>
      </c>
      <c r="AC4144">
        <f>IF($B4144="","","|"&amp;SUBSTITUTE(TRIM(SUBSTITUTE(SUBSTITUTE(SUBSTITUTE(SUBSTITUTE(SUBSTITUTE(SUBSTITUTE(SUBSTITUTE(SUBSTITUTE(SUBSTITUTE(SUBSTITUTE(SUBSTITUTE(SUBSTITUTE(SUBSTITUTE(SUBSTITUTE(TRIM($B4144&amp;""),CHAR(10)," "),CHAR(13)," "),"."," "),";"," "),","," "),"/"," "),"+"," "),"-"," "),"  "," "),"  "," "),"  "," "),"  "," "),"  "," "),"  "," "))," ","|")&amp;"|")</f>
        <v/>
      </c>
      <c r="AD4144">
        <f>TRIM($I4144&amp;"")</f>
        <v/>
      </c>
    </row>
    <row r="4145" ht="36" customHeight="1">
      <c r="A4145" s="9" t="n">
        <v>46219</v>
      </c>
      <c r="B4145" s="14" t="inlineStr">
        <is>
          <t>10269</t>
        </is>
      </c>
      <c r="C4145" s="14" t="inlineStr">
        <is>
          <t>M/C 0723 - DEMONSTRAÇÃO MATEUS</t>
        </is>
      </c>
      <c r="D4145" s="14" t="inlineStr">
        <is>
          <t>10 FURADEIRAS</t>
        </is>
      </c>
      <c r="E4145" s="14" t="n">
        <v>30006801</v>
      </c>
      <c r="F4145" s="14" t="inlineStr">
        <is>
          <t>PE TRASEIRO 980X94(911)X25 MDF (8PCS)- CAD GENOVA</t>
        </is>
      </c>
      <c r="G4145" s="14" t="inlineStr">
        <is>
          <t>10 FURADEIRAS</t>
        </is>
      </c>
      <c r="H4145" s="14" t="inlineStr">
        <is>
          <t>10 FURADEIRAS</t>
        </is>
      </c>
      <c r="I4145" s="9" t="inlineStr">
        <is>
          <t>10 FURADEIRAS</t>
        </is>
      </c>
      <c r="J4145" s="9" t="n">
        <v>12</v>
      </c>
      <c r="K4145" s="14" t="n"/>
      <c r="L4145" s="14" t="n"/>
      <c r="M4145" s="14" t="n"/>
      <c r="N4145" s="14" t="n"/>
      <c r="O4145" s="14" t="n"/>
      <c r="P4145" s="14" t="n"/>
      <c r="Q4145" s="14" t="n"/>
      <c r="R4145" s="14" t="n"/>
      <c r="S4145" s="14" t="n"/>
      <c r="T4145" s="14" t="n"/>
      <c r="U4145" s="14" t="n"/>
      <c r="V4145" s="14" t="n"/>
      <c r="W4145" s="14" t="n"/>
      <c r="X4145" s="14" t="n"/>
      <c r="Y4145" s="14" t="n"/>
      <c r="Z4145" s="14" t="n"/>
      <c r="AA4145" s="11" t="n"/>
      <c r="AB4145" s="14">
        <f>B4145&amp;"|"&amp;I4145</f>
        <v/>
      </c>
      <c r="AC4145">
        <f>IF($B4145="","","|"&amp;SUBSTITUTE(TRIM(SUBSTITUTE(SUBSTITUTE(SUBSTITUTE(SUBSTITUTE(SUBSTITUTE(SUBSTITUTE(SUBSTITUTE(SUBSTITUTE(SUBSTITUTE(SUBSTITUTE(SUBSTITUTE(SUBSTITUTE(SUBSTITUTE(SUBSTITUTE(TRIM($B4145&amp;""),CHAR(10)," "),CHAR(13)," "),"."," "),";"," "),","," "),"/"," "),"+"," "),"-"," "),"  "," "),"  "," "),"  "," "),"  "," "),"  "," "),"  "," "))," ","|")&amp;"|")</f>
        <v/>
      </c>
      <c r="AD4145">
        <f>TRIM($I4145&amp;"")</f>
        <v/>
      </c>
    </row>
    <row r="4146" ht="36" customHeight="1">
      <c r="A4146" s="9" t="n">
        <v>46219</v>
      </c>
      <c r="B4146" s="14" t="inlineStr">
        <is>
          <t>10264</t>
        </is>
      </c>
      <c r="C4146" s="14" t="inlineStr">
        <is>
          <t>M/C 0724 (VERDE)</t>
        </is>
      </c>
      <c r="D4146" s="14" t="inlineStr">
        <is>
          <t>10 FURADEIRAS</t>
        </is>
      </c>
      <c r="E4146" s="14" t="n">
        <v>20052004</v>
      </c>
      <c r="F4146" s="14" t="inlineStr">
        <is>
          <t>(3) APOIO TAMPO 540X386X12 MDP - MESA ATHENAS</t>
        </is>
      </c>
      <c r="G4146" s="14" t="inlineStr">
        <is>
          <t>10 FURADEIRAS</t>
        </is>
      </c>
      <c r="H4146" s="14" t="inlineStr">
        <is>
          <t>10 FURADEIRAS</t>
        </is>
      </c>
      <c r="I4146" s="9" t="inlineStr">
        <is>
          <t>10 FURADEIRAS</t>
        </is>
      </c>
      <c r="J4146" s="9" t="n">
        <v>3</v>
      </c>
      <c r="K4146" s="14" t="n"/>
      <c r="L4146" s="14" t="n"/>
      <c r="M4146" s="14" t="n"/>
      <c r="N4146" s="14" t="n">
        <v>46218</v>
      </c>
      <c r="O4146" s="14" t="n">
        <v>3</v>
      </c>
      <c r="P4146" s="14" t="n"/>
      <c r="Q4146" s="14" t="n"/>
      <c r="R4146" s="14" t="n"/>
      <c r="S4146" s="14" t="n"/>
      <c r="T4146" s="14">
        <f>IF(OR($J4146="",$O4146=""),"",$O4146/$J4146)</f>
        <v/>
      </c>
      <c r="U4146" s="14" t="inlineStr">
        <is>
          <t>Concluído</t>
        </is>
      </c>
      <c r="V4146" s="14" t="n"/>
      <c r="W4146" s="14" t="n"/>
      <c r="X4146" s="14" t="n"/>
      <c r="Y4146" s="14" t="n"/>
      <c r="Z4146" s="14" t="n"/>
      <c r="AA4146" s="11" t="n"/>
      <c r="AB4146" s="14">
        <f>B4146&amp;"|"&amp;I4146</f>
        <v/>
      </c>
      <c r="AC4146">
        <f>IF($B4146="","","|"&amp;SUBSTITUTE(TRIM(SUBSTITUTE(SUBSTITUTE(SUBSTITUTE(SUBSTITUTE(SUBSTITUTE(SUBSTITUTE(SUBSTITUTE(SUBSTITUTE(SUBSTITUTE(SUBSTITUTE(SUBSTITUTE(SUBSTITUTE(SUBSTITUTE(SUBSTITUTE(TRIM($B4146&amp;""),CHAR(10)," "),CHAR(13)," "),"."," "),";"," "),","," "),"/"," "),"+"," "),"-"," "),"  "," "),"  "," "),"  "," "),"  "," "),"  "," "),"  "," "))," ","|")&amp;"|")</f>
        <v/>
      </c>
      <c r="AD4146">
        <f>TRIM($I4146&amp;"")</f>
        <v/>
      </c>
    </row>
    <row r="4147" ht="36" customHeight="1">
      <c r="A4147" s="9" t="n">
        <v>46219</v>
      </c>
      <c r="B4147" s="14" t="inlineStr">
        <is>
          <t>10264</t>
        </is>
      </c>
      <c r="C4147" s="14" t="inlineStr">
        <is>
          <t>M/C 0724 (VERDE)</t>
        </is>
      </c>
      <c r="D4147" s="14" t="inlineStr">
        <is>
          <t>10 FURADEIRAS</t>
        </is>
      </c>
      <c r="E4147" s="14" t="n">
        <v>20052204</v>
      </c>
      <c r="F4147" s="14" t="inlineStr">
        <is>
          <t>(3) APOIO TAMPO 740X440X12 MDP - MESA ATHENAS 1,20</t>
        </is>
      </c>
      <c r="G4147" s="14" t="inlineStr">
        <is>
          <t>10 FURADEIRAS</t>
        </is>
      </c>
      <c r="H4147" s="14" t="inlineStr">
        <is>
          <t>10 FURADEIRAS</t>
        </is>
      </c>
      <c r="I4147" s="9" t="inlineStr">
        <is>
          <t>10 FURADEIRAS</t>
        </is>
      </c>
      <c r="J4147" s="9" t="n">
        <v>1</v>
      </c>
      <c r="K4147" s="14" t="n"/>
      <c r="L4147" s="14" t="n"/>
      <c r="M4147" s="14" t="n"/>
      <c r="N4147" s="14" t="n">
        <v>46218</v>
      </c>
      <c r="O4147" s="14" t="n">
        <v>1</v>
      </c>
      <c r="P4147" s="14" t="n"/>
      <c r="Q4147" s="14" t="n"/>
      <c r="R4147" s="14" t="n"/>
      <c r="S4147" s="14" t="n"/>
      <c r="T4147" s="14">
        <f>IF(OR($J4147="",$O4147=""),"",$O4147/$J4147)</f>
        <v/>
      </c>
      <c r="U4147" s="14" t="inlineStr">
        <is>
          <t>Concluído</t>
        </is>
      </c>
      <c r="V4147" s="14" t="n"/>
      <c r="W4147" s="14" t="n"/>
      <c r="X4147" s="14" t="n"/>
      <c r="Y4147" s="14" t="n"/>
      <c r="Z4147" s="14" t="n"/>
      <c r="AA4147" s="11" t="n"/>
      <c r="AB4147" s="14">
        <f>B4147&amp;"|"&amp;I4147</f>
        <v/>
      </c>
      <c r="AC4147">
        <f>IF($B4147="","","|"&amp;SUBSTITUTE(TRIM(SUBSTITUTE(SUBSTITUTE(SUBSTITUTE(SUBSTITUTE(SUBSTITUTE(SUBSTITUTE(SUBSTITUTE(SUBSTITUTE(SUBSTITUTE(SUBSTITUTE(SUBSTITUTE(SUBSTITUTE(SUBSTITUTE(SUBSTITUTE(TRIM($B4147&amp;""),CHAR(10)," "),CHAR(13)," "),"."," "),";"," "),","," "),"/"," "),"+"," "),"-"," "),"  "," "),"  "," "),"  "," "),"  "," "),"  "," "),"  "," "))," ","|")&amp;"|")</f>
        <v/>
      </c>
      <c r="AD4147">
        <f>TRIM($I4147&amp;"")</f>
        <v/>
      </c>
    </row>
    <row r="4148" ht="36" customHeight="1">
      <c r="A4148" s="9" t="n">
        <v>46219</v>
      </c>
      <c r="B4148" s="14" t="inlineStr">
        <is>
          <t>10264</t>
        </is>
      </c>
      <c r="C4148" s="14" t="inlineStr">
        <is>
          <t>M/C 0724 (VERDE)</t>
        </is>
      </c>
      <c r="D4148" s="14" t="inlineStr">
        <is>
          <t>10 FURADEIRAS</t>
        </is>
      </c>
      <c r="E4148" s="14" t="n">
        <v>30126003</v>
      </c>
      <c r="F4148" s="14" t="inlineStr">
        <is>
          <t>APOIO TAMPO 905X452X12 MDP - BASE DUBLIN 1,60</t>
        </is>
      </c>
      <c r="G4148" s="14" t="inlineStr">
        <is>
          <t>10 FURADEIRAS</t>
        </is>
      </c>
      <c r="H4148" s="14" t="inlineStr">
        <is>
          <t>10 FURADEIRAS</t>
        </is>
      </c>
      <c r="I4148" s="9" t="inlineStr">
        <is>
          <t>10 FURADEIRAS</t>
        </is>
      </c>
      <c r="J4148" s="9" t="n">
        <v>1</v>
      </c>
      <c r="K4148" s="14" t="n"/>
      <c r="L4148" s="14" t="n"/>
      <c r="M4148" s="14" t="n"/>
      <c r="N4148" s="14" t="n">
        <v>46218</v>
      </c>
      <c r="O4148" s="14" t="n">
        <v>1</v>
      </c>
      <c r="P4148" s="14" t="n"/>
      <c r="Q4148" s="14" t="n"/>
      <c r="R4148" s="14" t="n"/>
      <c r="S4148" s="14" t="n"/>
      <c r="T4148" s="14">
        <f>IF(OR($J4148="",$O4148=""),"",$O4148/$J4148)</f>
        <v/>
      </c>
      <c r="U4148" s="14" t="inlineStr">
        <is>
          <t>Concluído</t>
        </is>
      </c>
      <c r="V4148" s="14" t="n"/>
      <c r="W4148" s="14" t="n"/>
      <c r="X4148" s="14" t="n"/>
      <c r="Y4148" s="14" t="n"/>
      <c r="Z4148" s="14" t="n"/>
      <c r="AA4148" s="11" t="n"/>
      <c r="AB4148" s="14">
        <f>B4148&amp;"|"&amp;I4148</f>
        <v/>
      </c>
      <c r="AC4148">
        <f>IF($B4148="","","|"&amp;SUBSTITUTE(TRIM(SUBSTITUTE(SUBSTITUTE(SUBSTITUTE(SUBSTITUTE(SUBSTITUTE(SUBSTITUTE(SUBSTITUTE(SUBSTITUTE(SUBSTITUTE(SUBSTITUTE(SUBSTITUTE(SUBSTITUTE(SUBSTITUTE(SUBSTITUTE(TRIM($B4148&amp;""),CHAR(10)," "),CHAR(13)," "),"."," "),";"," "),","," "),"/"," "),"+"," "),"-"," "),"  "," "),"  "," "),"  "," "),"  "," "),"  "," "),"  "," "))," ","|")&amp;"|")</f>
        <v/>
      </c>
      <c r="AD4148">
        <f>TRIM($I4148&amp;"")</f>
        <v/>
      </c>
    </row>
    <row r="4149" ht="36" customHeight="1">
      <c r="A4149" s="9" t="n">
        <v>46219</v>
      </c>
      <c r="B4149" s="14" t="inlineStr">
        <is>
          <t>10264</t>
        </is>
      </c>
      <c r="C4149" s="14" t="inlineStr">
        <is>
          <t>M/C 0724 (VERDE)</t>
        </is>
      </c>
      <c r="D4149" s="14" t="inlineStr">
        <is>
          <t>10 FURADEIRAS</t>
        </is>
      </c>
      <c r="E4149" s="14" t="n">
        <v>30080003</v>
      </c>
      <c r="F4149" s="14" t="inlineStr">
        <is>
          <t>(4)TAMP INTERNO 500X400X15MDP-MESA AMST.1,36X1,36</t>
        </is>
      </c>
      <c r="G4149" s="14" t="inlineStr">
        <is>
          <t>10 FURADEIRAS</t>
        </is>
      </c>
      <c r="H4149" s="14" t="inlineStr">
        <is>
          <t>10 FURADEIRAS</t>
        </is>
      </c>
      <c r="I4149" s="9" t="inlineStr">
        <is>
          <t>10 FURADEIRAS</t>
        </is>
      </c>
      <c r="J4149" s="9" t="n">
        <v>6</v>
      </c>
      <c r="K4149" s="14" t="n"/>
      <c r="L4149" s="14" t="n"/>
      <c r="M4149" s="14" t="n"/>
      <c r="N4149" s="14" t="n">
        <v>46218</v>
      </c>
      <c r="O4149" s="14" t="n">
        <v>6</v>
      </c>
      <c r="P4149" s="14" t="n"/>
      <c r="Q4149" s="14" t="n"/>
      <c r="R4149" s="14" t="n"/>
      <c r="S4149" s="14" t="n"/>
      <c r="T4149" s="14">
        <f>IF(OR($J4149="",$O4149=""),"",$O4149/$J4149)</f>
        <v/>
      </c>
      <c r="U4149" s="14" t="inlineStr">
        <is>
          <t>Concluído</t>
        </is>
      </c>
      <c r="V4149" s="14" t="n"/>
      <c r="W4149" s="14" t="n"/>
      <c r="X4149" s="14" t="n"/>
      <c r="Y4149" s="14" t="n"/>
      <c r="Z4149" s="14" t="n"/>
      <c r="AA4149" s="11" t="n"/>
      <c r="AB4149" s="14">
        <f>B4149&amp;"|"&amp;I4149</f>
        <v/>
      </c>
      <c r="AC4149">
        <f>IF($B4149="","","|"&amp;SUBSTITUTE(TRIM(SUBSTITUTE(SUBSTITUTE(SUBSTITUTE(SUBSTITUTE(SUBSTITUTE(SUBSTITUTE(SUBSTITUTE(SUBSTITUTE(SUBSTITUTE(SUBSTITUTE(SUBSTITUTE(SUBSTITUTE(SUBSTITUTE(SUBSTITUTE(TRIM($B4149&amp;""),CHAR(10)," "),CHAR(13)," "),"."," "),";"," "),","," "),"/"," "),"+"," "),"-"," "),"  "," "),"  "," "),"  "," "),"  "," "),"  "," "),"  "," "))," ","|")&amp;"|")</f>
        <v/>
      </c>
      <c r="AD4149">
        <f>TRIM($I4149&amp;"")</f>
        <v/>
      </c>
    </row>
    <row r="4150" ht="36" customHeight="1">
      <c r="A4150" s="9" t="n">
        <v>46219</v>
      </c>
      <c r="B4150" s="14" t="inlineStr">
        <is>
          <t>10264</t>
        </is>
      </c>
      <c r="C4150" s="14" t="inlineStr">
        <is>
          <t>M/C 0724 (VERDE)</t>
        </is>
      </c>
      <c r="D4150" s="14" t="inlineStr">
        <is>
          <t>10 FURADEIRAS</t>
        </is>
      </c>
      <c r="E4150" s="14" t="n">
        <v>30080004</v>
      </c>
      <c r="F4150" s="14" t="inlineStr">
        <is>
          <t>(6)TRAV. MAIOR 1320X65 (135)X15 MDP-AMST.1,36X1,36</t>
        </is>
      </c>
      <c r="G4150" s="14" t="inlineStr">
        <is>
          <t>10 FURADEIRAS</t>
        </is>
      </c>
      <c r="H4150" s="14" t="inlineStr">
        <is>
          <t>10 FURADEIRAS</t>
        </is>
      </c>
      <c r="I4150" s="9" t="inlineStr">
        <is>
          <t>10 FURADEIRAS</t>
        </is>
      </c>
      <c r="J4150" s="9" t="n">
        <v>12</v>
      </c>
      <c r="K4150" s="14" t="n"/>
      <c r="L4150" s="14" t="n"/>
      <c r="M4150" s="14" t="n"/>
      <c r="N4150" s="14" t="n">
        <v>46219</v>
      </c>
      <c r="O4150" s="14" t="n">
        <v>12</v>
      </c>
      <c r="P4150" s="14" t="n"/>
      <c r="Q4150" s="14" t="n"/>
      <c r="R4150" s="14" t="n"/>
      <c r="S4150" s="14" t="n"/>
      <c r="T4150" s="14">
        <f>IF(OR($J4150="",$O4150=""),"",$O4150/$J4150)</f>
        <v/>
      </c>
      <c r="U4150" s="14" t="inlineStr">
        <is>
          <t>Concluído</t>
        </is>
      </c>
      <c r="V4150" s="14" t="n"/>
      <c r="W4150" s="14" t="n"/>
      <c r="X4150" s="14" t="n"/>
      <c r="Y4150" s="14" t="n"/>
      <c r="Z4150" s="14" t="n"/>
      <c r="AA4150" s="11" t="n"/>
      <c r="AB4150" s="14">
        <f>B4150&amp;"|"&amp;I4150</f>
        <v/>
      </c>
      <c r="AC4150">
        <f>IF($B4150="","","|"&amp;SUBSTITUTE(TRIM(SUBSTITUTE(SUBSTITUTE(SUBSTITUTE(SUBSTITUTE(SUBSTITUTE(SUBSTITUTE(SUBSTITUTE(SUBSTITUTE(SUBSTITUTE(SUBSTITUTE(SUBSTITUTE(SUBSTITUTE(SUBSTITUTE(SUBSTITUTE(TRIM($B4150&amp;""),CHAR(10)," "),CHAR(13)," "),"."," "),";"," "),","," "),"/"," "),"+"," "),"-"," "),"  "," "),"  "," "),"  "," "),"  "," "),"  "," "),"  "," "))," ","|")&amp;"|")</f>
        <v/>
      </c>
      <c r="AD4150">
        <f>TRIM($I4150&amp;"")</f>
        <v/>
      </c>
    </row>
    <row r="4151" ht="36" customHeight="1">
      <c r="A4151" s="9" t="n">
        <v>46219</v>
      </c>
      <c r="B4151" s="14" t="inlineStr">
        <is>
          <t>10264</t>
        </is>
      </c>
      <c r="C4151" s="14" t="inlineStr">
        <is>
          <t>M/C 0724 (VERDE)</t>
        </is>
      </c>
      <c r="D4151" s="14" t="inlineStr">
        <is>
          <t>10 FURADEIRAS</t>
        </is>
      </c>
      <c r="E4151" s="14" t="n">
        <v>30080005</v>
      </c>
      <c r="F4151" s="14" t="inlineStr">
        <is>
          <t>(5) TRAV. MENOR1190X65X15 MDP-MESA AMST.1,36X1,36</t>
        </is>
      </c>
      <c r="G4151" s="14" t="inlineStr">
        <is>
          <t>10 FURADEIRAS</t>
        </is>
      </c>
      <c r="H4151" s="14" t="inlineStr">
        <is>
          <t>10 FURADEIRAS</t>
        </is>
      </c>
      <c r="I4151" s="9" t="inlineStr">
        <is>
          <t>10 FURADEIRAS</t>
        </is>
      </c>
      <c r="J4151" s="9" t="n">
        <v>12</v>
      </c>
      <c r="K4151" s="14" t="n"/>
      <c r="L4151" s="14" t="n"/>
      <c r="M4151" s="14" t="n"/>
      <c r="N4151" s="14" t="n">
        <v>46219</v>
      </c>
      <c r="O4151" s="14" t="n">
        <v>12</v>
      </c>
      <c r="P4151" s="14" t="n"/>
      <c r="Q4151" s="14" t="n"/>
      <c r="R4151" s="14" t="n"/>
      <c r="S4151" s="14" t="n"/>
      <c r="T4151" s="14">
        <f>IF(OR($J4151="",$O4151=""),"",$O4151/$J4151)</f>
        <v/>
      </c>
      <c r="U4151" s="14" t="inlineStr">
        <is>
          <t>Concluído</t>
        </is>
      </c>
      <c r="V4151" s="14" t="n"/>
      <c r="W4151" s="14" t="n"/>
      <c r="X4151" s="14" t="n"/>
      <c r="Y4151" s="14" t="n"/>
      <c r="Z4151" s="14" t="n"/>
      <c r="AA4151" s="11" t="n"/>
      <c r="AB4151" s="14">
        <f>B4151&amp;"|"&amp;I4151</f>
        <v/>
      </c>
      <c r="AC4151">
        <f>IF($B4151="","","|"&amp;SUBSTITUTE(TRIM(SUBSTITUTE(SUBSTITUTE(SUBSTITUTE(SUBSTITUTE(SUBSTITUTE(SUBSTITUTE(SUBSTITUTE(SUBSTITUTE(SUBSTITUTE(SUBSTITUTE(SUBSTITUTE(SUBSTITUTE(SUBSTITUTE(SUBSTITUTE(TRIM($B4151&amp;""),CHAR(10)," "),CHAR(13)," "),"."," "),";"," "),","," "),"/"," "),"+"," "),"-"," "),"  "," "),"  "," "),"  "," "),"  "," "),"  "," "),"  "," "))," ","|")&amp;"|")</f>
        <v/>
      </c>
      <c r="AD4151">
        <f>TRIM($I4151&amp;"")</f>
        <v/>
      </c>
    </row>
    <row r="4152" ht="36" customHeight="1">
      <c r="A4152" s="9" t="n">
        <v>46219</v>
      </c>
      <c r="B4152" s="14" t="inlineStr">
        <is>
          <t>10264</t>
        </is>
      </c>
      <c r="C4152" s="14" t="inlineStr">
        <is>
          <t>M/C 0724 (VERDE)</t>
        </is>
      </c>
      <c r="D4152" s="14" t="inlineStr">
        <is>
          <t>10 FURADEIRAS</t>
        </is>
      </c>
      <c r="E4152" s="14" t="n">
        <v>20019601</v>
      </c>
      <c r="F4152" s="14" t="inlineStr">
        <is>
          <t>(2-5) LATERAL 751X546X12 MDF - MESA SANTIAGO 1,36</t>
        </is>
      </c>
      <c r="G4152" s="14" t="inlineStr">
        <is>
          <t>10 FURADEIRAS</t>
        </is>
      </c>
      <c r="H4152" s="14" t="inlineStr">
        <is>
          <t>10 FURADEIRAS</t>
        </is>
      </c>
      <c r="I4152" s="9" t="inlineStr">
        <is>
          <t>10 FURADEIRAS</t>
        </is>
      </c>
      <c r="J4152" s="9" t="n">
        <v>12</v>
      </c>
      <c r="K4152" s="14" t="n"/>
      <c r="L4152" s="14" t="n"/>
      <c r="M4152" s="14" t="n"/>
      <c r="N4152" s="14" t="n">
        <v>46219</v>
      </c>
      <c r="O4152" s="14" t="n">
        <v>12</v>
      </c>
      <c r="P4152" s="14" t="n"/>
      <c r="Q4152" s="14" t="n"/>
      <c r="R4152" s="14" t="n"/>
      <c r="S4152" s="14" t="n"/>
      <c r="T4152" s="14">
        <f>IF(OR($J4152="",$O4152=""),"",$O4152/$J4152)</f>
        <v/>
      </c>
      <c r="U4152" s="14" t="inlineStr">
        <is>
          <t>Concluído</t>
        </is>
      </c>
      <c r="V4152" s="14" t="n"/>
      <c r="W4152" s="14" t="n"/>
      <c r="X4152" s="14" t="n"/>
      <c r="Y4152" s="14" t="n"/>
      <c r="Z4152" s="14" t="n"/>
      <c r="AA4152" s="11" t="n"/>
      <c r="AB4152" s="14">
        <f>B4152&amp;"|"&amp;I4152</f>
        <v/>
      </c>
      <c r="AC4152">
        <f>IF($B4152="","","|"&amp;SUBSTITUTE(TRIM(SUBSTITUTE(SUBSTITUTE(SUBSTITUTE(SUBSTITUTE(SUBSTITUTE(SUBSTITUTE(SUBSTITUTE(SUBSTITUTE(SUBSTITUTE(SUBSTITUTE(SUBSTITUTE(SUBSTITUTE(SUBSTITUTE(SUBSTITUTE(TRIM($B4152&amp;""),CHAR(10)," "),CHAR(13)," "),"."," "),";"," "),","," "),"/"," "),"+"," "),"-"," "),"  "," "),"  "," "),"  "," "),"  "," "),"  "," "),"  "," "))," ","|")&amp;"|")</f>
        <v/>
      </c>
      <c r="AD4152">
        <f>TRIM($I4152&amp;"")</f>
        <v/>
      </c>
    </row>
    <row r="4153" ht="36" customHeight="1">
      <c r="A4153" s="9" t="n">
        <v>46219</v>
      </c>
      <c r="B4153" s="14" t="inlineStr">
        <is>
          <t>10264</t>
        </is>
      </c>
      <c r="C4153" s="14" t="inlineStr">
        <is>
          <t>M/C 0724 (VERDE)</t>
        </is>
      </c>
      <c r="D4153" s="14" t="inlineStr">
        <is>
          <t>10 FURADEIRAS</t>
        </is>
      </c>
      <c r="E4153" s="14" t="n">
        <v>20019602</v>
      </c>
      <c r="F4153" s="14" t="inlineStr">
        <is>
          <t>FUNDO RIPADO 751X546X12 MDF - MESA SANTIAGO 1,36</t>
        </is>
      </c>
      <c r="G4153" s="14" t="inlineStr">
        <is>
          <t>10 FURADEIRAS</t>
        </is>
      </c>
      <c r="H4153" s="14" t="inlineStr">
        <is>
          <t>10 FURADEIRAS</t>
        </is>
      </c>
      <c r="I4153" s="9" t="inlineStr">
        <is>
          <t>10 FURADEIRAS</t>
        </is>
      </c>
      <c r="J4153" s="9" t="n">
        <v>12</v>
      </c>
      <c r="K4153" s="14" t="n"/>
      <c r="L4153" s="14" t="n"/>
      <c r="M4153" s="14" t="n"/>
      <c r="N4153" s="14" t="n">
        <v>46219</v>
      </c>
      <c r="O4153" s="14" t="n">
        <v>12</v>
      </c>
      <c r="P4153" s="14" t="n"/>
      <c r="Q4153" s="14" t="n"/>
      <c r="R4153" s="14" t="n"/>
      <c r="S4153" s="14" t="n"/>
      <c r="T4153" s="14">
        <f>IF(OR($J4153="",$O4153=""),"",$O4153/$J4153)</f>
        <v/>
      </c>
      <c r="U4153" s="14" t="inlineStr">
        <is>
          <t>Concluído</t>
        </is>
      </c>
      <c r="V4153" s="14" t="n"/>
      <c r="W4153" s="14" t="n"/>
      <c r="X4153" s="14" t="n"/>
      <c r="Y4153" s="14" t="n"/>
      <c r="Z4153" s="14" t="n"/>
      <c r="AA4153" s="11" t="n"/>
      <c r="AB4153" s="14">
        <f>B4153&amp;"|"&amp;I4153</f>
        <v/>
      </c>
      <c r="AC4153">
        <f>IF($B4153="","","|"&amp;SUBSTITUTE(TRIM(SUBSTITUTE(SUBSTITUTE(SUBSTITUTE(SUBSTITUTE(SUBSTITUTE(SUBSTITUTE(SUBSTITUTE(SUBSTITUTE(SUBSTITUTE(SUBSTITUTE(SUBSTITUTE(SUBSTITUTE(SUBSTITUTE(SUBSTITUTE(TRIM($B4153&amp;""),CHAR(10)," "),CHAR(13)," "),"."," "),";"," "),","," "),"/"," "),"+"," "),"-"," "),"  "," "),"  "," "),"  "," "),"  "," "),"  "," "),"  "," "))," ","|")&amp;"|")</f>
        <v/>
      </c>
      <c r="AD4153">
        <f>TRIM($I4153&amp;"")</f>
        <v/>
      </c>
    </row>
    <row r="4154" ht="36" customHeight="1">
      <c r="A4154" s="9" t="n">
        <v>46219</v>
      </c>
      <c r="B4154" s="14" t="inlineStr">
        <is>
          <t>10264</t>
        </is>
      </c>
      <c r="C4154" s="14" t="inlineStr">
        <is>
          <t>M/C 0724 (VERDE)</t>
        </is>
      </c>
      <c r="D4154" s="14" t="inlineStr">
        <is>
          <t>10 FURADEIRAS</t>
        </is>
      </c>
      <c r="E4154" s="14" t="n">
        <v>20019603</v>
      </c>
      <c r="F4154" s="14" t="inlineStr">
        <is>
          <t>(3) BASE 572X572X12 MDF - MESA SANTIAGO 1,36</t>
        </is>
      </c>
      <c r="G4154" s="14" t="inlineStr">
        <is>
          <t>10 FURADEIRAS</t>
        </is>
      </c>
      <c r="H4154" s="14" t="inlineStr">
        <is>
          <t>10 FURADEIRAS</t>
        </is>
      </c>
      <c r="I4154" s="9" t="inlineStr">
        <is>
          <t>10 FURADEIRAS</t>
        </is>
      </c>
      <c r="J4154" s="9" t="n">
        <v>6</v>
      </c>
      <c r="K4154" s="14" t="n"/>
      <c r="L4154" s="14" t="n"/>
      <c r="M4154" s="14" t="n"/>
      <c r="N4154" s="14" t="n">
        <v>46219</v>
      </c>
      <c r="O4154" s="14" t="n">
        <v>6</v>
      </c>
      <c r="P4154" s="14" t="n"/>
      <c r="Q4154" s="14" t="n"/>
      <c r="R4154" s="14" t="n"/>
      <c r="S4154" s="14" t="n"/>
      <c r="T4154" s="14">
        <f>IF(OR($J4154="",$O4154=""),"",$O4154/$J4154)</f>
        <v/>
      </c>
      <c r="U4154" s="14" t="inlineStr">
        <is>
          <t>Concluído</t>
        </is>
      </c>
      <c r="V4154" s="14" t="n"/>
      <c r="W4154" s="14" t="n"/>
      <c r="X4154" s="14" t="n"/>
      <c r="Y4154" s="14" t="n"/>
      <c r="Z4154" s="14" t="n"/>
      <c r="AA4154" s="11" t="n"/>
      <c r="AB4154" s="14">
        <f>B4154&amp;"|"&amp;I4154</f>
        <v/>
      </c>
      <c r="AC4154">
        <f>IF($B4154="","","|"&amp;SUBSTITUTE(TRIM(SUBSTITUTE(SUBSTITUTE(SUBSTITUTE(SUBSTITUTE(SUBSTITUTE(SUBSTITUTE(SUBSTITUTE(SUBSTITUTE(SUBSTITUTE(SUBSTITUTE(SUBSTITUTE(SUBSTITUTE(SUBSTITUTE(SUBSTITUTE(TRIM($B4154&amp;""),CHAR(10)," "),CHAR(13)," "),"."," "),";"," "),","," "),"/"," "),"+"," "),"-"," "),"  "," "),"  "," "),"  "," "),"  "," "),"  "," "),"  "," "))," ","|")&amp;"|")</f>
        <v/>
      </c>
      <c r="AD4154">
        <f>TRIM($I4154&amp;"")</f>
        <v/>
      </c>
    </row>
    <row r="4155" ht="36" customHeight="1">
      <c r="A4155" s="9" t="n">
        <v>46219</v>
      </c>
      <c r="B4155" s="14" t="inlineStr">
        <is>
          <t>10264</t>
        </is>
      </c>
      <c r="C4155" s="14" t="inlineStr">
        <is>
          <t>M/C 0724 (VERDE)</t>
        </is>
      </c>
      <c r="D4155" s="14" t="inlineStr">
        <is>
          <t>10 FURADEIRAS</t>
        </is>
      </c>
      <c r="E4155" s="14" t="n">
        <v>20020002</v>
      </c>
      <c r="F4155" s="14" t="inlineStr">
        <is>
          <t>(2) FECHAMENTO I 1090X295X12 MDF - BASE DUBAI</t>
        </is>
      </c>
      <c r="G4155" s="14" t="inlineStr">
        <is>
          <t>10 FURADEIRAS</t>
        </is>
      </c>
      <c r="H4155" s="14" t="inlineStr">
        <is>
          <t>10 FURADEIRAS</t>
        </is>
      </c>
      <c r="I4155" s="9" t="inlineStr">
        <is>
          <t>10 FURADEIRAS</t>
        </is>
      </c>
      <c r="J4155" s="9" t="n">
        <v>1</v>
      </c>
      <c r="K4155" s="14" t="n"/>
      <c r="L4155" s="14" t="n"/>
      <c r="M4155" s="14" t="n"/>
      <c r="N4155" s="14" t="n">
        <v>46219</v>
      </c>
      <c r="O4155" s="14" t="n">
        <v>1</v>
      </c>
      <c r="P4155" s="14" t="n"/>
      <c r="Q4155" s="14" t="n"/>
      <c r="R4155" s="14" t="n"/>
      <c r="S4155" s="14" t="n"/>
      <c r="T4155" s="14">
        <f>IF(OR($J4155="",$O4155=""),"",$O4155/$J4155)</f>
        <v/>
      </c>
      <c r="U4155" s="14" t="inlineStr">
        <is>
          <t>Concluído</t>
        </is>
      </c>
      <c r="V4155" s="14" t="n"/>
      <c r="W4155" s="14" t="n"/>
      <c r="X4155" s="14" t="n"/>
      <c r="Y4155" s="14" t="n"/>
      <c r="Z4155" s="14" t="n"/>
      <c r="AA4155" s="11" t="n"/>
      <c r="AB4155" s="14">
        <f>B4155&amp;"|"&amp;I4155</f>
        <v/>
      </c>
      <c r="AC4155">
        <f>IF($B4155="","","|"&amp;SUBSTITUTE(TRIM(SUBSTITUTE(SUBSTITUTE(SUBSTITUTE(SUBSTITUTE(SUBSTITUTE(SUBSTITUTE(SUBSTITUTE(SUBSTITUTE(SUBSTITUTE(SUBSTITUTE(SUBSTITUTE(SUBSTITUTE(SUBSTITUTE(SUBSTITUTE(TRIM($B4155&amp;""),CHAR(10)," "),CHAR(13)," "),"."," "),";"," "),","," "),"/"," "),"+"," "),"-"," "),"  "," "),"  "," "),"  "," "),"  "," "),"  "," "),"  "," "))," ","|")&amp;"|")</f>
        <v/>
      </c>
      <c r="AD4155">
        <f>TRIM($I4155&amp;"")</f>
        <v/>
      </c>
    </row>
    <row r="4156" ht="36" customHeight="1">
      <c r="A4156" s="9" t="n">
        <v>46219</v>
      </c>
      <c r="B4156" s="14" t="inlineStr">
        <is>
          <t>10264</t>
        </is>
      </c>
      <c r="C4156" s="14" t="inlineStr">
        <is>
          <t>M/C 0724 (VERDE)</t>
        </is>
      </c>
      <c r="D4156" s="14" t="inlineStr">
        <is>
          <t>10 FURADEIRAS</t>
        </is>
      </c>
      <c r="E4156" s="14" t="n">
        <v>20020003</v>
      </c>
      <c r="F4156" s="14" t="inlineStr">
        <is>
          <t>(3) FECHAMENTO II 600X295X12 MDF - BASE DUBAI</t>
        </is>
      </c>
      <c r="G4156" s="14" t="inlineStr">
        <is>
          <t>10 FURADEIRAS</t>
        </is>
      </c>
      <c r="H4156" s="14" t="inlineStr">
        <is>
          <t>10 FURADEIRAS</t>
        </is>
      </c>
      <c r="I4156" s="9" t="inlineStr">
        <is>
          <t>10 FURADEIRAS</t>
        </is>
      </c>
      <c r="J4156" s="9" t="n">
        <v>1</v>
      </c>
      <c r="K4156" s="14" t="n"/>
      <c r="L4156" s="14" t="n"/>
      <c r="M4156" s="14" t="n"/>
      <c r="N4156" s="14" t="n">
        <v>46219</v>
      </c>
      <c r="O4156" s="14" t="n">
        <v>1</v>
      </c>
      <c r="P4156" s="14" t="n"/>
      <c r="Q4156" s="14" t="n"/>
      <c r="R4156" s="14" t="n"/>
      <c r="S4156" s="14" t="n"/>
      <c r="T4156" s="14">
        <f>IF(OR($J4156="",$O4156=""),"",$O4156/$J4156)</f>
        <v/>
      </c>
      <c r="U4156" s="14" t="inlineStr">
        <is>
          <t>Concluído</t>
        </is>
      </c>
      <c r="V4156" s="14" t="n"/>
      <c r="W4156" s="14" t="n"/>
      <c r="X4156" s="14" t="n"/>
      <c r="Y4156" s="14" t="n"/>
      <c r="Z4156" s="14" t="n"/>
      <c r="AA4156" s="11" t="n"/>
      <c r="AB4156" s="14">
        <f>B4156&amp;"|"&amp;I4156</f>
        <v/>
      </c>
      <c r="AC4156">
        <f>IF($B4156="","","|"&amp;SUBSTITUTE(TRIM(SUBSTITUTE(SUBSTITUTE(SUBSTITUTE(SUBSTITUTE(SUBSTITUTE(SUBSTITUTE(SUBSTITUTE(SUBSTITUTE(SUBSTITUTE(SUBSTITUTE(SUBSTITUTE(SUBSTITUTE(SUBSTITUTE(SUBSTITUTE(TRIM($B4156&amp;""),CHAR(10)," "),CHAR(13)," "),"."," "),";"," "),","," "),"/"," "),"+"," "),"-"," "),"  "," "),"  "," "),"  "," "),"  "," "),"  "," "),"  "," "))," ","|")&amp;"|")</f>
        <v/>
      </c>
      <c r="AD4156">
        <f>TRIM($I4156&amp;"")</f>
        <v/>
      </c>
    </row>
    <row r="4157" ht="36" customHeight="1">
      <c r="A4157" s="9" t="n">
        <v>46219</v>
      </c>
      <c r="B4157" s="14" t="inlineStr">
        <is>
          <t>10264</t>
        </is>
      </c>
      <c r="C4157" s="14" t="inlineStr">
        <is>
          <t>M/C 0724 (VERDE)</t>
        </is>
      </c>
      <c r="D4157" s="14" t="inlineStr">
        <is>
          <t>10 FURADEIRAS</t>
        </is>
      </c>
      <c r="E4157" s="14" t="n">
        <v>20020004</v>
      </c>
      <c r="F4157" s="14" t="inlineStr">
        <is>
          <t>(4) FECHAMENTO III 545X327X12 MDF - BASE DUBAI</t>
        </is>
      </c>
      <c r="G4157" s="14" t="inlineStr">
        <is>
          <t>10 FURADEIRAS</t>
        </is>
      </c>
      <c r="H4157" s="14" t="inlineStr">
        <is>
          <t>10 FURADEIRAS</t>
        </is>
      </c>
      <c r="I4157" s="9" t="inlineStr">
        <is>
          <t>10 FURADEIRAS</t>
        </is>
      </c>
      <c r="J4157" s="9" t="n">
        <v>2</v>
      </c>
      <c r="K4157" s="14" t="n"/>
      <c r="L4157" s="14" t="n"/>
      <c r="M4157" s="14" t="n"/>
      <c r="N4157" s="14" t="n">
        <v>46219</v>
      </c>
      <c r="O4157" s="14" t="n">
        <v>2</v>
      </c>
      <c r="P4157" s="14" t="n"/>
      <c r="Q4157" s="14" t="n"/>
      <c r="R4157" s="14" t="n"/>
      <c r="S4157" s="14" t="n"/>
      <c r="T4157" s="14">
        <f>IF(OR($J4157="",$O4157=""),"",$O4157/$J4157)</f>
        <v/>
      </c>
      <c r="U4157" s="14" t="inlineStr">
        <is>
          <t>Concluído</t>
        </is>
      </c>
      <c r="V4157" s="14" t="n"/>
      <c r="W4157" s="14" t="n"/>
      <c r="X4157" s="14" t="n"/>
      <c r="Y4157" s="14" t="n"/>
      <c r="Z4157" s="14" t="n"/>
      <c r="AA4157" s="11" t="n"/>
      <c r="AB4157" s="14">
        <f>B4157&amp;"|"&amp;I4157</f>
        <v/>
      </c>
      <c r="AC4157">
        <f>IF($B4157="","","|"&amp;SUBSTITUTE(TRIM(SUBSTITUTE(SUBSTITUTE(SUBSTITUTE(SUBSTITUTE(SUBSTITUTE(SUBSTITUTE(SUBSTITUTE(SUBSTITUTE(SUBSTITUTE(SUBSTITUTE(SUBSTITUTE(SUBSTITUTE(SUBSTITUTE(SUBSTITUTE(TRIM($B4157&amp;""),CHAR(10)," "),CHAR(13)," "),"."," "),";"," "),","," "),"/"," "),"+"," "),"-"," "),"  "," "),"  "," "),"  "," "),"  "," "),"  "," "),"  "," "))," ","|")&amp;"|")</f>
        <v/>
      </c>
      <c r="AD4157">
        <f>TRIM($I4157&amp;"")</f>
        <v/>
      </c>
    </row>
    <row r="4158" ht="36" customHeight="1">
      <c r="A4158" s="9" t="n">
        <v>46219</v>
      </c>
      <c r="B4158" s="14" t="inlineStr">
        <is>
          <t>10264</t>
        </is>
      </c>
      <c r="C4158" s="14" t="inlineStr">
        <is>
          <t>M/C 0724 (VERDE)</t>
        </is>
      </c>
      <c r="D4158" s="14" t="inlineStr">
        <is>
          <t>10 FURADEIRAS</t>
        </is>
      </c>
      <c r="E4158" s="14" t="n">
        <v>20020005</v>
      </c>
      <c r="F4158" s="14" t="inlineStr">
        <is>
          <t>(5) FECHAMENTO IV 453X327X12 MDF - BASE DUBAI</t>
        </is>
      </c>
      <c r="G4158" s="14" t="inlineStr">
        <is>
          <t>10 FURADEIRAS</t>
        </is>
      </c>
      <c r="H4158" s="14" t="inlineStr">
        <is>
          <t>10 FURADEIRAS</t>
        </is>
      </c>
      <c r="I4158" s="9" t="inlineStr">
        <is>
          <t>10 FURADEIRAS</t>
        </is>
      </c>
      <c r="J4158" s="9" t="n">
        <v>1</v>
      </c>
      <c r="K4158" s="14" t="n"/>
      <c r="L4158" s="14" t="n"/>
      <c r="M4158" s="14" t="n"/>
      <c r="N4158" s="14" t="n">
        <v>46219</v>
      </c>
      <c r="O4158" s="14" t="n">
        <v>1</v>
      </c>
      <c r="P4158" s="14" t="n"/>
      <c r="Q4158" s="14" t="n"/>
      <c r="R4158" s="14" t="n"/>
      <c r="S4158" s="14" t="n"/>
      <c r="T4158" s="14">
        <f>IF(OR($J4158="",$O4158=""),"",$O4158/$J4158)</f>
        <v/>
      </c>
      <c r="U4158" s="14" t="inlineStr">
        <is>
          <t>Concluído</t>
        </is>
      </c>
      <c r="V4158" s="14" t="n"/>
      <c r="W4158" s="14" t="n"/>
      <c r="X4158" s="14" t="n"/>
      <c r="Y4158" s="14" t="n"/>
      <c r="Z4158" s="14" t="n"/>
      <c r="AA4158" s="11" t="n"/>
      <c r="AB4158" s="14">
        <f>B4158&amp;"|"&amp;I4158</f>
        <v/>
      </c>
      <c r="AC4158">
        <f>IF($B4158="","","|"&amp;SUBSTITUTE(TRIM(SUBSTITUTE(SUBSTITUTE(SUBSTITUTE(SUBSTITUTE(SUBSTITUTE(SUBSTITUTE(SUBSTITUTE(SUBSTITUTE(SUBSTITUTE(SUBSTITUTE(SUBSTITUTE(SUBSTITUTE(SUBSTITUTE(SUBSTITUTE(TRIM($B4158&amp;""),CHAR(10)," "),CHAR(13)," "),"."," "),";"," "),","," "),"/"," "),"+"," "),"-"," "),"  "," "),"  "," "),"  "," "),"  "," "),"  "," "),"  "," "))," ","|")&amp;"|")</f>
        <v/>
      </c>
      <c r="AD4158">
        <f>TRIM($I4158&amp;"")</f>
        <v/>
      </c>
    </row>
    <row r="4159" ht="36" customHeight="1">
      <c r="A4159" s="9" t="n">
        <v>46219</v>
      </c>
      <c r="B4159" s="14" t="inlineStr">
        <is>
          <t>10264</t>
        </is>
      </c>
      <c r="C4159" s="14" t="inlineStr">
        <is>
          <t>M/C 0724 (VERDE)</t>
        </is>
      </c>
      <c r="D4159" s="14" t="inlineStr">
        <is>
          <t>10 FURADEIRAS</t>
        </is>
      </c>
      <c r="E4159" s="14" t="n">
        <v>20020001</v>
      </c>
      <c r="F4159" s="14" t="inlineStr">
        <is>
          <t>(1) LATERAL 1180X92X15 MDF - BASE DUBAI</t>
        </is>
      </c>
      <c r="G4159" s="14" t="inlineStr">
        <is>
          <t>10 FURADEIRAS</t>
        </is>
      </c>
      <c r="H4159" s="14" t="inlineStr">
        <is>
          <t>10 FURADEIRAS</t>
        </is>
      </c>
      <c r="I4159" s="9" t="inlineStr">
        <is>
          <t>10 FURADEIRAS</t>
        </is>
      </c>
      <c r="J4159" s="9" t="n">
        <v>4</v>
      </c>
      <c r="K4159" s="14" t="n"/>
      <c r="L4159" s="14" t="n"/>
      <c r="M4159" s="14" t="n"/>
      <c r="N4159" s="14" t="n">
        <v>46219</v>
      </c>
      <c r="O4159" s="14" t="n">
        <v>4</v>
      </c>
      <c r="P4159" s="14" t="n"/>
      <c r="Q4159" s="14" t="n"/>
      <c r="R4159" s="14" t="n"/>
      <c r="S4159" s="14" t="n"/>
      <c r="T4159" s="14">
        <f>IF(OR($J4159="",$O4159=""),"",$O4159/$J4159)</f>
        <v/>
      </c>
      <c r="U4159" s="14" t="inlineStr">
        <is>
          <t>Concluído</t>
        </is>
      </c>
      <c r="V4159" s="14" t="n"/>
      <c r="W4159" s="14" t="n"/>
      <c r="X4159" s="14" t="n"/>
      <c r="Y4159" s="14" t="n"/>
      <c r="Z4159" s="14" t="n"/>
      <c r="AA4159" s="11" t="n"/>
      <c r="AB4159" s="14">
        <f>B4159&amp;"|"&amp;I4159</f>
        <v/>
      </c>
      <c r="AC4159">
        <f>IF($B4159="","","|"&amp;SUBSTITUTE(TRIM(SUBSTITUTE(SUBSTITUTE(SUBSTITUTE(SUBSTITUTE(SUBSTITUTE(SUBSTITUTE(SUBSTITUTE(SUBSTITUTE(SUBSTITUTE(SUBSTITUTE(SUBSTITUTE(SUBSTITUTE(SUBSTITUTE(SUBSTITUTE(TRIM($B4159&amp;""),CHAR(10)," "),CHAR(13)," "),"."," "),";"," "),","," "),"/"," "),"+"," "),"-"," "),"  "," "),"  "," "),"  "," "),"  "," "),"  "," "),"  "," "))," ","|")&amp;"|")</f>
        <v/>
      </c>
      <c r="AD4159">
        <f>TRIM($I4159&amp;"")</f>
        <v/>
      </c>
    </row>
    <row r="4160" ht="36" customHeight="1">
      <c r="A4160" s="9" t="n">
        <v>46219</v>
      </c>
      <c r="B4160" s="14" t="inlineStr">
        <is>
          <t>10264</t>
        </is>
      </c>
      <c r="C4160" s="14" t="inlineStr">
        <is>
          <t>M/C 0724 (VERDE)</t>
        </is>
      </c>
      <c r="D4160" s="14" t="inlineStr">
        <is>
          <t>10 FURADEIRAS</t>
        </is>
      </c>
      <c r="E4160" s="14" t="n">
        <v>30006104</v>
      </c>
      <c r="F4160" s="14" t="inlineStr">
        <is>
          <t>MOLDURA ENCOSTO 445X280X15 MDF - CAD SANTIAGO NEW</t>
        </is>
      </c>
      <c r="G4160" s="14" t="inlineStr">
        <is>
          <t>10 FURADEIRAS</t>
        </is>
      </c>
      <c r="H4160" s="14" t="inlineStr">
        <is>
          <t>10 FURADEIRAS</t>
        </is>
      </c>
      <c r="I4160" s="9" t="inlineStr">
        <is>
          <t>10 FURADEIRAS</t>
        </is>
      </c>
      <c r="J4160" s="9" t="n">
        <v>730</v>
      </c>
      <c r="K4160" s="14" t="n"/>
      <c r="L4160" s="14" t="n"/>
      <c r="M4160" s="14" t="n"/>
      <c r="N4160" s="14" t="n">
        <v>46219</v>
      </c>
      <c r="O4160" s="14" t="n">
        <v>730</v>
      </c>
      <c r="P4160" s="14" t="n"/>
      <c r="Q4160" s="14" t="n"/>
      <c r="R4160" s="14" t="n"/>
      <c r="S4160" s="14" t="n"/>
      <c r="T4160" s="14">
        <f>IF(OR($J4160="",$O4160=""),"",$O4160/$J4160)</f>
        <v/>
      </c>
      <c r="U4160" s="14" t="inlineStr">
        <is>
          <t>Concluído</t>
        </is>
      </c>
      <c r="V4160" s="14" t="n"/>
      <c r="W4160" s="14" t="n"/>
      <c r="X4160" s="14" t="n"/>
      <c r="Y4160" s="14" t="n"/>
      <c r="Z4160" s="14" t="n"/>
      <c r="AA4160" s="11" t="n"/>
      <c r="AB4160" s="14">
        <f>B4160&amp;"|"&amp;I4160</f>
        <v/>
      </c>
      <c r="AC4160">
        <f>IF($B4160="","","|"&amp;SUBSTITUTE(TRIM(SUBSTITUTE(SUBSTITUTE(SUBSTITUTE(SUBSTITUTE(SUBSTITUTE(SUBSTITUTE(SUBSTITUTE(SUBSTITUTE(SUBSTITUTE(SUBSTITUTE(SUBSTITUTE(SUBSTITUTE(SUBSTITUTE(SUBSTITUTE(TRIM($B4160&amp;""),CHAR(10)," "),CHAR(13)," "),"."," "),";"," "),","," "),"/"," "),"+"," "),"-"," "),"  "," "),"  "," "),"  "," "),"  "," "),"  "," "),"  "," "))," ","|")&amp;"|")</f>
        <v/>
      </c>
      <c r="AD4160">
        <f>TRIM($I4160&amp;"")</f>
        <v/>
      </c>
    </row>
    <row r="4161" ht="36" customHeight="1">
      <c r="A4161" s="9" t="n">
        <v>46219</v>
      </c>
      <c r="B4161" s="14" t="inlineStr">
        <is>
          <t>10264</t>
        </is>
      </c>
      <c r="C4161" s="14" t="inlineStr">
        <is>
          <t>M/C 0724 (VERDE)</t>
        </is>
      </c>
      <c r="D4161" s="14" t="inlineStr">
        <is>
          <t>10 FURADEIRAS</t>
        </is>
      </c>
      <c r="E4161" s="14" t="n">
        <v>20052001</v>
      </c>
      <c r="F4161" s="14" t="inlineStr">
        <is>
          <t>(2-4) TRAVESSA 742X122X25 MDF - MESA ATHENAS</t>
        </is>
      </c>
      <c r="G4161" s="14" t="inlineStr">
        <is>
          <t>10 FURADEIRAS</t>
        </is>
      </c>
      <c r="H4161" s="14" t="inlineStr">
        <is>
          <t>10 FURADEIRAS</t>
        </is>
      </c>
      <c r="I4161" s="9" t="inlineStr">
        <is>
          <t>10 FURADEIRAS</t>
        </is>
      </c>
      <c r="J4161" s="9" t="n">
        <v>16</v>
      </c>
      <c r="K4161" s="14" t="n"/>
      <c r="L4161" s="14" t="n"/>
      <c r="M4161" s="14" t="n"/>
      <c r="N4161" s="14" t="n">
        <v>46219</v>
      </c>
      <c r="O4161" s="14" t="n">
        <v>16</v>
      </c>
      <c r="P4161" s="14" t="n"/>
      <c r="Q4161" s="14" t="n"/>
      <c r="R4161" s="14" t="n"/>
      <c r="S4161" s="14" t="n"/>
      <c r="T4161" s="14">
        <f>IF(OR($J4161="",$O4161=""),"",$O4161/$J4161)</f>
        <v/>
      </c>
      <c r="U4161" s="14" t="inlineStr">
        <is>
          <t>Concluído</t>
        </is>
      </c>
      <c r="V4161" s="14" t="n"/>
      <c r="W4161" s="14" t="n"/>
      <c r="X4161" s="14" t="n"/>
      <c r="Y4161" s="14" t="n"/>
      <c r="Z4161" s="14" t="n"/>
      <c r="AA4161" s="11" t="n"/>
      <c r="AB4161" s="14">
        <f>B4161&amp;"|"&amp;I4161</f>
        <v/>
      </c>
      <c r="AC4161">
        <f>IF($B4161="","","|"&amp;SUBSTITUTE(TRIM(SUBSTITUTE(SUBSTITUTE(SUBSTITUTE(SUBSTITUTE(SUBSTITUTE(SUBSTITUTE(SUBSTITUTE(SUBSTITUTE(SUBSTITUTE(SUBSTITUTE(SUBSTITUTE(SUBSTITUTE(SUBSTITUTE(SUBSTITUTE(TRIM($B4161&amp;""),CHAR(10)," "),CHAR(13)," "),"."," "),";"," "),","," "),"/"," "),"+"," "),"-"," "),"  "," "),"  "," "),"  "," "),"  "," "),"  "," "),"  "," "))," ","|")&amp;"|")</f>
        <v/>
      </c>
      <c r="AD4161">
        <f>TRIM($I4161&amp;"")</f>
        <v/>
      </c>
    </row>
    <row r="4162" ht="36" customHeight="1">
      <c r="A4162" s="9" t="n">
        <v>46219</v>
      </c>
      <c r="B4162" s="14" t="inlineStr">
        <is>
          <t>10264</t>
        </is>
      </c>
      <c r="C4162" s="14" t="inlineStr">
        <is>
          <t>M/C 0724 (VERDE)</t>
        </is>
      </c>
      <c r="D4162" s="14" t="inlineStr">
        <is>
          <t>10 FURADEIRAS</t>
        </is>
      </c>
      <c r="E4162" s="14" t="n">
        <v>20052002</v>
      </c>
      <c r="F4162" s="14" t="inlineStr">
        <is>
          <t>(5) BASE MAIOR 542X124X25 MDF - MESA ATHENAS</t>
        </is>
      </c>
      <c r="G4162" s="14" t="inlineStr">
        <is>
          <t>10 FURADEIRAS</t>
        </is>
      </c>
      <c r="H4162" s="14" t="inlineStr">
        <is>
          <t>10 FURADEIRAS</t>
        </is>
      </c>
      <c r="I4162" s="9" t="inlineStr">
        <is>
          <t>10 FURADEIRAS</t>
        </is>
      </c>
      <c r="J4162" s="9" t="n">
        <v>3</v>
      </c>
      <c r="K4162" s="14" t="n"/>
      <c r="L4162" s="14" t="n"/>
      <c r="M4162" s="14" t="n"/>
      <c r="N4162" s="14" t="n">
        <v>46219</v>
      </c>
      <c r="O4162" s="14" t="n">
        <v>3</v>
      </c>
      <c r="P4162" s="14" t="n"/>
      <c r="Q4162" s="14" t="n"/>
      <c r="R4162" s="14" t="n"/>
      <c r="S4162" s="14" t="n"/>
      <c r="T4162" s="14">
        <f>IF(OR($J4162="",$O4162=""),"",$O4162/$J4162)</f>
        <v/>
      </c>
      <c r="U4162" s="14" t="inlineStr">
        <is>
          <t>Concluído</t>
        </is>
      </c>
      <c r="V4162" s="14" t="n"/>
      <c r="W4162" s="14" t="n"/>
      <c r="X4162" s="14" t="n"/>
      <c r="Y4162" s="14" t="n"/>
      <c r="Z4162" s="14" t="n"/>
      <c r="AA4162" s="11" t="n"/>
      <c r="AB4162" s="14">
        <f>B4162&amp;"|"&amp;I4162</f>
        <v/>
      </c>
      <c r="AC4162">
        <f>IF($B4162="","","|"&amp;SUBSTITUTE(TRIM(SUBSTITUTE(SUBSTITUTE(SUBSTITUTE(SUBSTITUTE(SUBSTITUTE(SUBSTITUTE(SUBSTITUTE(SUBSTITUTE(SUBSTITUTE(SUBSTITUTE(SUBSTITUTE(SUBSTITUTE(SUBSTITUTE(SUBSTITUTE(TRIM($B4162&amp;""),CHAR(10)," "),CHAR(13)," "),"."," "),";"," "),","," "),"/"," "),"+"," "),"-"," "),"  "," "),"  "," "),"  "," "),"  "," "),"  "," "),"  "," "))," ","|")&amp;"|")</f>
        <v/>
      </c>
      <c r="AD4162">
        <f>TRIM($I4162&amp;"")</f>
        <v/>
      </c>
    </row>
    <row r="4163" ht="36" customHeight="1">
      <c r="A4163" s="9" t="n">
        <v>46219</v>
      </c>
      <c r="B4163" s="14" t="inlineStr">
        <is>
          <t>10264</t>
        </is>
      </c>
      <c r="C4163" s="14" t="inlineStr">
        <is>
          <t>M/C 0724 (VERDE)</t>
        </is>
      </c>
      <c r="D4163" s="14" t="inlineStr">
        <is>
          <t>10 FURADEIRAS</t>
        </is>
      </c>
      <c r="E4163" s="14" t="n">
        <v>20052003</v>
      </c>
      <c r="F4163" s="14" t="inlineStr">
        <is>
          <t>(6)BASE MENOR 386 (189)X124X25 MDF - MESA ATHENAS</t>
        </is>
      </c>
      <c r="G4163" s="14" t="inlineStr">
        <is>
          <t>10 FURADEIRAS</t>
        </is>
      </c>
      <c r="H4163" s="14" t="inlineStr">
        <is>
          <t>10 FURADEIRAS</t>
        </is>
      </c>
      <c r="I4163" s="9" t="inlineStr">
        <is>
          <t>10 FURADEIRAS</t>
        </is>
      </c>
      <c r="J4163" s="9" t="n">
        <v>6</v>
      </c>
      <c r="K4163" s="14" t="n"/>
      <c r="L4163" s="14" t="n"/>
      <c r="M4163" s="14" t="n"/>
      <c r="N4163" s="14" t="n">
        <v>46219</v>
      </c>
      <c r="O4163" s="14" t="n">
        <v>6</v>
      </c>
      <c r="P4163" s="14" t="n"/>
      <c r="Q4163" s="14" t="n"/>
      <c r="R4163" s="14" t="n"/>
      <c r="S4163" s="14" t="n"/>
      <c r="T4163" s="14">
        <f>IF(OR($J4163="",$O4163=""),"",$O4163/$J4163)</f>
        <v/>
      </c>
      <c r="U4163" s="14" t="inlineStr">
        <is>
          <t>Concluído</t>
        </is>
      </c>
      <c r="V4163" s="14" t="n"/>
      <c r="W4163" s="14" t="n"/>
      <c r="X4163" s="14" t="n"/>
      <c r="Y4163" s="14" t="n"/>
      <c r="Z4163" s="14" t="n"/>
      <c r="AA4163" s="11" t="n"/>
      <c r="AB4163" s="14">
        <f>B4163&amp;"|"&amp;I4163</f>
        <v/>
      </c>
      <c r="AC4163">
        <f>IF($B4163="","","|"&amp;SUBSTITUTE(TRIM(SUBSTITUTE(SUBSTITUTE(SUBSTITUTE(SUBSTITUTE(SUBSTITUTE(SUBSTITUTE(SUBSTITUTE(SUBSTITUTE(SUBSTITUTE(SUBSTITUTE(SUBSTITUTE(SUBSTITUTE(SUBSTITUTE(SUBSTITUTE(TRIM($B4163&amp;""),CHAR(10)," "),CHAR(13)," "),"."," "),";"," "),","," "),"/"," "),"+"," "),"-"," "),"  "," "),"  "," "),"  "," "),"  "," "),"  "," "),"  "," "))," ","|")&amp;"|")</f>
        <v/>
      </c>
      <c r="AD4163">
        <f>TRIM($I4163&amp;"")</f>
        <v/>
      </c>
    </row>
    <row r="4164" ht="36" customHeight="1">
      <c r="A4164" s="9" t="n">
        <v>46219</v>
      </c>
      <c r="B4164" s="14" t="inlineStr">
        <is>
          <t>10264</t>
        </is>
      </c>
      <c r="C4164" s="14" t="inlineStr">
        <is>
          <t>M/C 0724 (VERDE)</t>
        </is>
      </c>
      <c r="D4164" s="14" t="inlineStr">
        <is>
          <t>10 FURADEIRAS</t>
        </is>
      </c>
      <c r="E4164" s="14" t="n">
        <v>20052202</v>
      </c>
      <c r="F4164" s="14" t="inlineStr">
        <is>
          <t>(5) BASE MAIOR 742X124X25 MDF - MESA ATHENAS 1,20</t>
        </is>
      </c>
      <c r="G4164" s="14" t="inlineStr">
        <is>
          <t>10 FURADEIRAS</t>
        </is>
      </c>
      <c r="H4164" s="14" t="inlineStr">
        <is>
          <t>10 FURADEIRAS</t>
        </is>
      </c>
      <c r="I4164" s="9" t="inlineStr">
        <is>
          <t>10 FURADEIRAS</t>
        </is>
      </c>
      <c r="J4164" s="9" t="n">
        <v>1</v>
      </c>
      <c r="K4164" s="14" t="n"/>
      <c r="L4164" s="14" t="n"/>
      <c r="M4164" s="14" t="n"/>
      <c r="N4164" s="14" t="n">
        <v>46219</v>
      </c>
      <c r="O4164" s="14" t="n">
        <v>1</v>
      </c>
      <c r="P4164" s="14" t="n"/>
      <c r="Q4164" s="14" t="n"/>
      <c r="R4164" s="14" t="n"/>
      <c r="S4164" s="14" t="n"/>
      <c r="T4164" s="14">
        <f>IF(OR($J4164="",$O4164=""),"",$O4164/$J4164)</f>
        <v/>
      </c>
      <c r="U4164" s="14" t="inlineStr">
        <is>
          <t>Concluído</t>
        </is>
      </c>
      <c r="V4164" s="14" t="n"/>
      <c r="W4164" s="14" t="n"/>
      <c r="X4164" s="14" t="n"/>
      <c r="Y4164" s="14" t="n"/>
      <c r="Z4164" s="14" t="n"/>
      <c r="AA4164" s="11" t="n"/>
      <c r="AB4164" s="14">
        <f>B4164&amp;"|"&amp;I4164</f>
        <v/>
      </c>
      <c r="AC4164">
        <f>IF($B4164="","","|"&amp;SUBSTITUTE(TRIM(SUBSTITUTE(SUBSTITUTE(SUBSTITUTE(SUBSTITUTE(SUBSTITUTE(SUBSTITUTE(SUBSTITUTE(SUBSTITUTE(SUBSTITUTE(SUBSTITUTE(SUBSTITUTE(SUBSTITUTE(SUBSTITUTE(SUBSTITUTE(TRIM($B4164&amp;""),CHAR(10)," "),CHAR(13)," "),"."," "),";"," "),","," "),"/"," "),"+"," "),"-"," "),"  "," "),"  "," "),"  "," "),"  "," "),"  "," "),"  "," "))," ","|")&amp;"|")</f>
        <v/>
      </c>
      <c r="AD4164">
        <f>TRIM($I4164&amp;"")</f>
        <v/>
      </c>
    </row>
    <row r="4165" ht="36" customHeight="1">
      <c r="A4165" s="9" t="n">
        <v>46219</v>
      </c>
      <c r="B4165" s="14" t="inlineStr">
        <is>
          <t>10264</t>
        </is>
      </c>
      <c r="C4165" s="14" t="inlineStr">
        <is>
          <t>M/C 0724 (VERDE)</t>
        </is>
      </c>
      <c r="D4165" s="14" t="inlineStr">
        <is>
          <t>10 FURADEIRAS</t>
        </is>
      </c>
      <c r="E4165" s="14" t="n">
        <v>20052203</v>
      </c>
      <c r="F4165" s="14" t="inlineStr">
        <is>
          <t>(6)BASE MENOR 446(220)X124X25 MDF-MESA ATHENAS1,20</t>
        </is>
      </c>
      <c r="G4165" s="14" t="inlineStr">
        <is>
          <t>10 FURADEIRAS</t>
        </is>
      </c>
      <c r="H4165" s="14" t="inlineStr">
        <is>
          <t>10 FURADEIRAS</t>
        </is>
      </c>
      <c r="I4165" s="9" t="inlineStr">
        <is>
          <t>10 FURADEIRAS</t>
        </is>
      </c>
      <c r="J4165" s="9" t="n">
        <v>2</v>
      </c>
      <c r="K4165" s="14" t="n"/>
      <c r="L4165" s="14" t="n"/>
      <c r="M4165" s="14" t="n"/>
      <c r="N4165" s="14" t="n">
        <v>46219</v>
      </c>
      <c r="O4165" s="14" t="n">
        <v>2</v>
      </c>
      <c r="P4165" s="14" t="n"/>
      <c r="Q4165" s="14" t="n"/>
      <c r="R4165" s="14" t="n"/>
      <c r="S4165" s="14" t="n"/>
      <c r="T4165" s="14">
        <f>IF(OR($J4165="",$O4165=""),"",$O4165/$J4165)</f>
        <v/>
      </c>
      <c r="U4165" s="14" t="inlineStr">
        <is>
          <t>Concluído</t>
        </is>
      </c>
      <c r="V4165" s="14" t="n"/>
      <c r="W4165" s="14" t="n"/>
      <c r="X4165" s="14" t="n"/>
      <c r="Y4165" s="14" t="n"/>
      <c r="Z4165" s="14" t="n"/>
      <c r="AA4165" s="11" t="n"/>
      <c r="AB4165" s="14">
        <f>B4165&amp;"|"&amp;I4165</f>
        <v/>
      </c>
      <c r="AC4165">
        <f>IF($B4165="","","|"&amp;SUBSTITUTE(TRIM(SUBSTITUTE(SUBSTITUTE(SUBSTITUTE(SUBSTITUTE(SUBSTITUTE(SUBSTITUTE(SUBSTITUTE(SUBSTITUTE(SUBSTITUTE(SUBSTITUTE(SUBSTITUTE(SUBSTITUTE(SUBSTITUTE(SUBSTITUTE(TRIM($B4165&amp;""),CHAR(10)," "),CHAR(13)," "),"."," "),";"," "),","," "),"/"," "),"+"," "),"-"," "),"  "," "),"  "," "),"  "," "),"  "," "),"  "," "),"  "," "))," ","|")&amp;"|")</f>
        <v/>
      </c>
      <c r="AD4165">
        <f>TRIM($I4165&amp;"")</f>
        <v/>
      </c>
    </row>
    <row r="4166" ht="36" customHeight="1">
      <c r="A4166" s="9" t="n">
        <v>46219</v>
      </c>
      <c r="B4166" s="14" t="inlineStr">
        <is>
          <t>10264</t>
        </is>
      </c>
      <c r="C4166" s="14" t="inlineStr">
        <is>
          <t>M/C 0724 (VERDE)</t>
        </is>
      </c>
      <c r="D4166" s="14" t="inlineStr">
        <is>
          <t>10 FURADEIRAS</t>
        </is>
      </c>
      <c r="E4166" s="14" t="n">
        <v>30124002</v>
      </c>
      <c r="F4166" s="14" t="inlineStr">
        <is>
          <t>PE MENOR 750X680X25 MDF - BASE DUBLIN</t>
        </is>
      </c>
      <c r="G4166" s="14" t="inlineStr">
        <is>
          <t>10 FURADEIRAS</t>
        </is>
      </c>
      <c r="H4166" s="14" t="inlineStr">
        <is>
          <t>10 FURADEIRAS</t>
        </is>
      </c>
      <c r="I4166" s="9" t="inlineStr">
        <is>
          <t>10 FURADEIRAS</t>
        </is>
      </c>
      <c r="J4166" s="9" t="n">
        <v>1</v>
      </c>
      <c r="K4166" s="14" t="n"/>
      <c r="L4166" s="14" t="n"/>
      <c r="M4166" s="14" t="n"/>
      <c r="N4166" s="14" t="n">
        <v>46219</v>
      </c>
      <c r="O4166" s="14" t="n">
        <v>1</v>
      </c>
      <c r="P4166" s="14" t="n"/>
      <c r="Q4166" s="14" t="n"/>
      <c r="R4166" s="14" t="n"/>
      <c r="S4166" s="14" t="n"/>
      <c r="T4166" s="14">
        <f>IF(OR($J4166="",$O4166=""),"",$O4166/$J4166)</f>
        <v/>
      </c>
      <c r="U4166" s="14" t="inlineStr">
        <is>
          <t>Concluído</t>
        </is>
      </c>
      <c r="V4166" s="14" t="n"/>
      <c r="W4166" s="14" t="n"/>
      <c r="X4166" s="14" t="n"/>
      <c r="Y4166" s="14" t="n"/>
      <c r="Z4166" s="14" t="n"/>
      <c r="AA4166" s="11" t="n"/>
      <c r="AB4166" s="14">
        <f>B4166&amp;"|"&amp;I4166</f>
        <v/>
      </c>
      <c r="AC4166">
        <f>IF($B4166="","","|"&amp;SUBSTITUTE(TRIM(SUBSTITUTE(SUBSTITUTE(SUBSTITUTE(SUBSTITUTE(SUBSTITUTE(SUBSTITUTE(SUBSTITUTE(SUBSTITUTE(SUBSTITUTE(SUBSTITUTE(SUBSTITUTE(SUBSTITUTE(SUBSTITUTE(SUBSTITUTE(TRIM($B4166&amp;""),CHAR(10)," "),CHAR(13)," "),"."," "),";"," "),","," "),"/"," "),"+"," "),"-"," "),"  "," "),"  "," "),"  "," "),"  "," "),"  "," "),"  "," "))," ","|")&amp;"|")</f>
        <v/>
      </c>
      <c r="AD4166">
        <f>TRIM($I4166&amp;"")</f>
        <v/>
      </c>
    </row>
    <row r="4167" ht="36" customHeight="1">
      <c r="A4167" s="9" t="n">
        <v>46219</v>
      </c>
      <c r="B4167" s="14" t="inlineStr">
        <is>
          <t>10264</t>
        </is>
      </c>
      <c r="C4167" s="14" t="inlineStr">
        <is>
          <t>M/C 0724 (VERDE)</t>
        </is>
      </c>
      <c r="D4167" s="14" t="inlineStr">
        <is>
          <t>10 FURADEIRAS</t>
        </is>
      </c>
      <c r="E4167" s="14" t="n">
        <v>30126001</v>
      </c>
      <c r="F4167" s="14" t="inlineStr">
        <is>
          <t>PE MAIOR 1000X750X25 MDF - BASE DUBLIN 1,60</t>
        </is>
      </c>
      <c r="G4167" s="14" t="inlineStr">
        <is>
          <t>10 FURADEIRAS</t>
        </is>
      </c>
      <c r="H4167" s="14" t="inlineStr">
        <is>
          <t>10 FURADEIRAS</t>
        </is>
      </c>
      <c r="I4167" s="9" t="inlineStr">
        <is>
          <t>10 FURADEIRAS</t>
        </is>
      </c>
      <c r="J4167" s="9" t="n">
        <v>1</v>
      </c>
      <c r="K4167" s="14" t="n"/>
      <c r="L4167" s="14" t="n"/>
      <c r="M4167" s="14" t="n"/>
      <c r="N4167" s="14" t="n">
        <v>46219</v>
      </c>
      <c r="O4167" s="14" t="n">
        <v>1</v>
      </c>
      <c r="P4167" s="14" t="n"/>
      <c r="Q4167" s="14" t="n"/>
      <c r="R4167" s="14" t="n"/>
      <c r="S4167" s="14" t="n"/>
      <c r="T4167" s="14">
        <f>IF(OR($J4167="",$O4167=""),"",$O4167/$J4167)</f>
        <v/>
      </c>
      <c r="U4167" s="14" t="inlineStr">
        <is>
          <t>Concluído</t>
        </is>
      </c>
      <c r="V4167" s="14" t="n"/>
      <c r="W4167" s="14" t="n"/>
      <c r="X4167" s="14" t="n"/>
      <c r="Y4167" s="14" t="n"/>
      <c r="Z4167" s="14" t="n"/>
      <c r="AA4167" s="11" t="n"/>
      <c r="AB4167" s="14">
        <f>B4167&amp;"|"&amp;I4167</f>
        <v/>
      </c>
      <c r="AC4167">
        <f>IF($B4167="","","|"&amp;SUBSTITUTE(TRIM(SUBSTITUTE(SUBSTITUTE(SUBSTITUTE(SUBSTITUTE(SUBSTITUTE(SUBSTITUTE(SUBSTITUTE(SUBSTITUTE(SUBSTITUTE(SUBSTITUTE(SUBSTITUTE(SUBSTITUTE(SUBSTITUTE(SUBSTITUTE(TRIM($B4167&amp;""),CHAR(10)," "),CHAR(13)," "),"."," "),";"," "),","," "),"/"," "),"+"," "),"-"," "),"  "," "),"  "," "),"  "," "),"  "," "),"  "," "),"  "," "))," ","|")&amp;"|")</f>
        <v/>
      </c>
      <c r="AD4167">
        <f>TRIM($I4167&amp;"")</f>
        <v/>
      </c>
    </row>
    <row r="4168" ht="36" customHeight="1">
      <c r="A4168" s="9" t="n">
        <v>46219</v>
      </c>
      <c r="B4168" s="14" t="inlineStr">
        <is>
          <t>10266,10265</t>
        </is>
      </c>
      <c r="C4168" s="14" t="inlineStr">
        <is>
          <t>M/C 0727 (MARROM)</t>
        </is>
      </c>
      <c r="D4168" s="14" t="inlineStr">
        <is>
          <t>10 FURADEIRAS</t>
        </is>
      </c>
      <c r="E4168" s="14" t="n">
        <v>20052004</v>
      </c>
      <c r="F4168" s="14" t="inlineStr">
        <is>
          <t>(3) APOIO TAMPO 540X386X12 MDP - MESA ATHENAS</t>
        </is>
      </c>
      <c r="G4168" s="14" t="inlineStr">
        <is>
          <t>10 FURADEIRAS</t>
        </is>
      </c>
      <c r="H4168" s="14" t="inlineStr">
        <is>
          <t>10 FURADEIRAS</t>
        </is>
      </c>
      <c r="I4168" s="9" t="inlineStr">
        <is>
          <t>10 FURADEIRAS</t>
        </is>
      </c>
      <c r="J4168" s="9" t="n">
        <v>30</v>
      </c>
      <c r="K4168" s="14" t="n"/>
      <c r="L4168" s="14" t="n"/>
      <c r="M4168" s="14" t="n"/>
      <c r="N4168" s="14" t="n">
        <v>46219</v>
      </c>
      <c r="O4168" s="14" t="n">
        <v>30</v>
      </c>
      <c r="P4168" s="14" t="n"/>
      <c r="Q4168" s="14" t="n"/>
      <c r="R4168" s="14" t="n"/>
      <c r="S4168" s="14" t="n"/>
      <c r="T4168" s="14">
        <f>IF(OR($J4168="",$O4168=""),"",$O4168/$J4168)</f>
        <v/>
      </c>
      <c r="U4168" s="14" t="inlineStr">
        <is>
          <t>Concluído</t>
        </is>
      </c>
      <c r="V4168" s="14" t="n"/>
      <c r="W4168" s="14" t="n"/>
      <c r="X4168" s="14" t="n"/>
      <c r="Y4168" s="14" t="n"/>
      <c r="Z4168" s="14" t="n"/>
      <c r="AA4168" s="11" t="n"/>
      <c r="AB4168" s="14">
        <f>B4168&amp;"|"&amp;I4168</f>
        <v/>
      </c>
      <c r="AC4168">
        <f>IF($B4168="","","|"&amp;SUBSTITUTE(TRIM(SUBSTITUTE(SUBSTITUTE(SUBSTITUTE(SUBSTITUTE(SUBSTITUTE(SUBSTITUTE(SUBSTITUTE(SUBSTITUTE(SUBSTITUTE(SUBSTITUTE(SUBSTITUTE(SUBSTITUTE(SUBSTITUTE(SUBSTITUTE(TRIM($B4168&amp;""),CHAR(10)," "),CHAR(13)," "),"."," "),";"," "),","," "),"/"," "),"+"," "),"-"," "),"  "," "),"  "," "),"  "," "),"  "," "),"  "," "),"  "," "))," ","|")&amp;"|")</f>
        <v/>
      </c>
      <c r="AD4168">
        <f>TRIM($I4168&amp;"")</f>
        <v/>
      </c>
    </row>
    <row r="4169" ht="36" customHeight="1">
      <c r="A4169" s="9" t="n">
        <v>46219</v>
      </c>
      <c r="B4169" s="14" t="inlineStr">
        <is>
          <t>10266,10265</t>
        </is>
      </c>
      <c r="C4169" s="14" t="inlineStr">
        <is>
          <t>M/C 0727 (MARROM)</t>
        </is>
      </c>
      <c r="D4169" s="14" t="inlineStr">
        <is>
          <t>10 FURADEIRAS</t>
        </is>
      </c>
      <c r="E4169" s="14" t="n">
        <v>20012405</v>
      </c>
      <c r="F4169" s="14" t="inlineStr">
        <is>
          <t>(2) TRAVESSA MAIOR 1030X100X15 MDP-MESA MIAMI 1,20</t>
        </is>
      </c>
      <c r="G4169" s="14" t="inlineStr">
        <is>
          <t>10 FURADEIRAS</t>
        </is>
      </c>
      <c r="H4169" s="14" t="inlineStr">
        <is>
          <t>10 FURADEIRAS</t>
        </is>
      </c>
      <c r="I4169" s="9" t="inlineStr">
        <is>
          <t>10 FURADEIRAS</t>
        </is>
      </c>
      <c r="J4169" s="9" t="n">
        <v>560</v>
      </c>
      <c r="K4169" s="14" t="n"/>
      <c r="L4169" s="14" t="n"/>
      <c r="M4169" s="14" t="n"/>
      <c r="N4169" s="14" t="n">
        <v>46219</v>
      </c>
      <c r="O4169" s="14" t="n">
        <v>560</v>
      </c>
      <c r="P4169" s="14" t="n"/>
      <c r="Q4169" s="14" t="n"/>
      <c r="R4169" s="14" t="n"/>
      <c r="S4169" s="14" t="n"/>
      <c r="T4169" s="14">
        <f>IF(OR($J4169="",$O4169=""),"",$O4169/$J4169)</f>
        <v/>
      </c>
      <c r="U4169" s="14" t="inlineStr">
        <is>
          <t>Concluído</t>
        </is>
      </c>
      <c r="V4169" s="14" t="n"/>
      <c r="W4169" s="14" t="n"/>
      <c r="X4169" s="14" t="n"/>
      <c r="Y4169" s="14" t="n"/>
      <c r="Z4169" s="14" t="n"/>
      <c r="AA4169" s="11" t="n"/>
      <c r="AB4169" s="14">
        <f>B4169&amp;"|"&amp;I4169</f>
        <v/>
      </c>
      <c r="AC4169">
        <f>IF($B4169="","","|"&amp;SUBSTITUTE(TRIM(SUBSTITUTE(SUBSTITUTE(SUBSTITUTE(SUBSTITUTE(SUBSTITUTE(SUBSTITUTE(SUBSTITUTE(SUBSTITUTE(SUBSTITUTE(SUBSTITUTE(SUBSTITUTE(SUBSTITUTE(SUBSTITUTE(SUBSTITUTE(TRIM($B4169&amp;""),CHAR(10)," "),CHAR(13)," "),"."," "),";"," "),","," "),"/"," "),"+"," "),"-"," "),"  "," "),"  "," "),"  "," "),"  "," "),"  "," "),"  "," "))," ","|")&amp;"|")</f>
        <v/>
      </c>
      <c r="AD4169">
        <f>TRIM($I4169&amp;"")</f>
        <v/>
      </c>
    </row>
    <row r="4170" ht="36" customHeight="1">
      <c r="A4170" s="9" t="n">
        <v>46219</v>
      </c>
      <c r="B4170" s="14" t="inlineStr">
        <is>
          <t>10266,10265</t>
        </is>
      </c>
      <c r="C4170" s="14" t="inlineStr">
        <is>
          <t>M/C 0727 (MARROM)</t>
        </is>
      </c>
      <c r="D4170" s="14" t="inlineStr">
        <is>
          <t>10 FURADEIRAS</t>
        </is>
      </c>
      <c r="E4170" s="14" t="n">
        <v>20013107</v>
      </c>
      <c r="F4170" s="14" t="inlineStr">
        <is>
          <t>(3) TRAV.MENOR 610X100X15 MDP-MESA MIAMI 1,37X0,80</t>
        </is>
      </c>
      <c r="G4170" s="14" t="inlineStr">
        <is>
          <t>10 FURADEIRAS</t>
        </is>
      </c>
      <c r="H4170" s="14" t="inlineStr">
        <is>
          <t>10 FURADEIRAS</t>
        </is>
      </c>
      <c r="I4170" s="9" t="inlineStr">
        <is>
          <t>10 FURADEIRAS</t>
        </is>
      </c>
      <c r="J4170" s="9" t="n">
        <v>640</v>
      </c>
      <c r="K4170" s="14" t="n"/>
      <c r="L4170" s="14" t="n"/>
      <c r="M4170" s="14" t="n"/>
      <c r="N4170" s="14" t="n">
        <v>46219</v>
      </c>
      <c r="O4170" s="14" t="n">
        <v>640</v>
      </c>
      <c r="P4170" s="14" t="n"/>
      <c r="Q4170" s="14" t="n"/>
      <c r="R4170" s="14" t="n"/>
      <c r="S4170" s="14" t="n"/>
      <c r="T4170" s="14">
        <f>IF(OR($J4170="",$O4170=""),"",$O4170/$J4170)</f>
        <v/>
      </c>
      <c r="U4170" s="14" t="inlineStr">
        <is>
          <t>Concluído</t>
        </is>
      </c>
      <c r="V4170" s="14" t="n"/>
      <c r="W4170" s="14" t="n"/>
      <c r="X4170" s="14" t="n"/>
      <c r="Y4170" s="14" t="n"/>
      <c r="Z4170" s="14" t="n"/>
      <c r="AA4170" s="11" t="n"/>
      <c r="AB4170" s="14">
        <f>B4170&amp;"|"&amp;I4170</f>
        <v/>
      </c>
      <c r="AC4170">
        <f>IF($B4170="","","|"&amp;SUBSTITUTE(TRIM(SUBSTITUTE(SUBSTITUTE(SUBSTITUTE(SUBSTITUTE(SUBSTITUTE(SUBSTITUTE(SUBSTITUTE(SUBSTITUTE(SUBSTITUTE(SUBSTITUTE(SUBSTITUTE(SUBSTITUTE(SUBSTITUTE(SUBSTITUTE(TRIM($B4170&amp;""),CHAR(10)," "),CHAR(13)," "),"."," "),";"," "),","," "),"/"," "),"+"," "),"-"," "),"  "," "),"  "," "),"  "," "),"  "," "),"  "," "),"  "," "))," ","|")&amp;"|")</f>
        <v/>
      </c>
      <c r="AD4170">
        <f>TRIM($I4170&amp;"")</f>
        <v/>
      </c>
    </row>
    <row r="4171" ht="36" customHeight="1">
      <c r="A4171" s="9" t="n">
        <v>46219</v>
      </c>
      <c r="B4171" s="14" t="inlineStr">
        <is>
          <t>10266,10265</t>
        </is>
      </c>
      <c r="C4171" s="14" t="inlineStr">
        <is>
          <t>M/C 0727 (MARROM)</t>
        </is>
      </c>
      <c r="D4171" s="14" t="inlineStr">
        <is>
          <t>10 FURADEIRAS</t>
        </is>
      </c>
      <c r="E4171" s="14" t="n">
        <v>20016106</v>
      </c>
      <c r="F4171" s="14" t="inlineStr">
        <is>
          <t>(2)TRAV.MAIOR 1442X100X15 MDP-MESA MIAMI 1,60X0,80</t>
        </is>
      </c>
      <c r="G4171" s="14" t="inlineStr">
        <is>
          <t>10 FURADEIRAS</t>
        </is>
      </c>
      <c r="H4171" s="14" t="inlineStr">
        <is>
          <t>10 FURADEIRAS</t>
        </is>
      </c>
      <c r="I4171" s="9" t="inlineStr">
        <is>
          <t>10 FURADEIRAS</t>
        </is>
      </c>
      <c r="J4171" s="9" t="n">
        <v>80</v>
      </c>
      <c r="K4171" s="14" t="n"/>
      <c r="L4171" s="14" t="n"/>
      <c r="M4171" s="14" t="n"/>
      <c r="N4171" s="14" t="n">
        <v>46219</v>
      </c>
      <c r="O4171" s="14" t="n">
        <v>80</v>
      </c>
      <c r="P4171" s="14" t="n"/>
      <c r="Q4171" s="14" t="n"/>
      <c r="R4171" s="14" t="n"/>
      <c r="S4171" s="14" t="n"/>
      <c r="T4171" s="14">
        <f>IF(OR($J4171="",$O4171=""),"",$O4171/$J4171)</f>
        <v/>
      </c>
      <c r="U4171" s="14" t="inlineStr">
        <is>
          <t>Concluído</t>
        </is>
      </c>
      <c r="V4171" s="14" t="n"/>
      <c r="W4171" s="14" t="n"/>
      <c r="X4171" s="14" t="n"/>
      <c r="Y4171" s="14" t="n"/>
      <c r="Z4171" s="14" t="n"/>
      <c r="AA4171" s="11" t="n"/>
      <c r="AB4171" s="14">
        <f>B4171&amp;"|"&amp;I4171</f>
        <v/>
      </c>
      <c r="AC4171">
        <f>IF($B4171="","","|"&amp;SUBSTITUTE(TRIM(SUBSTITUTE(SUBSTITUTE(SUBSTITUTE(SUBSTITUTE(SUBSTITUTE(SUBSTITUTE(SUBSTITUTE(SUBSTITUTE(SUBSTITUTE(SUBSTITUTE(SUBSTITUTE(SUBSTITUTE(SUBSTITUTE(SUBSTITUTE(TRIM($B4171&amp;""),CHAR(10)," "),CHAR(13)," "),"."," "),";"," "),","," "),"/"," "),"+"," "),"-"," "),"  "," "),"  "," "),"  "," "),"  "," "),"  "," "),"  "," "))," ","|")&amp;"|")</f>
        <v/>
      </c>
      <c r="AD4171">
        <f>TRIM($I4171&amp;"")</f>
        <v/>
      </c>
    </row>
    <row r="4172" ht="36" customHeight="1">
      <c r="A4172" s="9" t="n">
        <v>46219</v>
      </c>
      <c r="B4172" s="14" t="inlineStr">
        <is>
          <t>10266,10265</t>
        </is>
      </c>
      <c r="C4172" s="14" t="inlineStr">
        <is>
          <t>M/C 0727 (MARROM)</t>
        </is>
      </c>
      <c r="D4172" s="14" t="inlineStr">
        <is>
          <t>10 FURADEIRAS</t>
        </is>
      </c>
      <c r="E4172" s="14" t="n">
        <v>30080003</v>
      </c>
      <c r="F4172" s="14" t="inlineStr">
        <is>
          <t>(4)TAMP INTERNO 500X400X15MDP-MESA AMST.1,36X1,36</t>
        </is>
      </c>
      <c r="G4172" s="14" t="inlineStr">
        <is>
          <t>10 FURADEIRAS</t>
        </is>
      </c>
      <c r="H4172" s="14" t="inlineStr">
        <is>
          <t>10 FURADEIRAS</t>
        </is>
      </c>
      <c r="I4172" s="9" t="inlineStr">
        <is>
          <t>10 FURADEIRAS</t>
        </is>
      </c>
      <c r="J4172" s="9" t="n">
        <v>30</v>
      </c>
      <c r="K4172" s="14" t="n"/>
      <c r="L4172" s="14" t="n"/>
      <c r="M4172" s="14" t="n"/>
      <c r="N4172" s="14" t="n">
        <v>46219</v>
      </c>
      <c r="O4172" s="14" t="n">
        <v>30</v>
      </c>
      <c r="P4172" s="14" t="n"/>
      <c r="Q4172" s="14" t="n"/>
      <c r="R4172" s="14" t="n"/>
      <c r="S4172" s="14" t="n"/>
      <c r="T4172" s="14">
        <f>IF(OR($J4172="",$O4172=""),"",$O4172/$J4172)</f>
        <v/>
      </c>
      <c r="U4172" s="14" t="inlineStr">
        <is>
          <t>Concluído</t>
        </is>
      </c>
      <c r="V4172" s="14" t="n"/>
      <c r="W4172" s="14" t="n"/>
      <c r="X4172" s="14" t="n"/>
      <c r="Y4172" s="14" t="n"/>
      <c r="Z4172" s="14" t="n"/>
      <c r="AA4172" s="11" t="n"/>
      <c r="AB4172" s="14">
        <f>B4172&amp;"|"&amp;I4172</f>
        <v/>
      </c>
      <c r="AC4172">
        <f>IF($B4172="","","|"&amp;SUBSTITUTE(TRIM(SUBSTITUTE(SUBSTITUTE(SUBSTITUTE(SUBSTITUTE(SUBSTITUTE(SUBSTITUTE(SUBSTITUTE(SUBSTITUTE(SUBSTITUTE(SUBSTITUTE(SUBSTITUTE(SUBSTITUTE(SUBSTITUTE(SUBSTITUTE(TRIM($B4172&amp;""),CHAR(10)," "),CHAR(13)," "),"."," "),";"," "),","," "),"/"," "),"+"," "),"-"," "),"  "," "),"  "," "),"  "," "),"  "," "),"  "," "),"  "," "))," ","|")&amp;"|")</f>
        <v/>
      </c>
      <c r="AD4172">
        <f>TRIM($I4172&amp;"")</f>
        <v/>
      </c>
    </row>
    <row r="4173" ht="36" customHeight="1">
      <c r="A4173" s="9" t="n">
        <v>46219</v>
      </c>
      <c r="B4173" s="14" t="inlineStr">
        <is>
          <t>10266,10265</t>
        </is>
      </c>
      <c r="C4173" s="14" t="inlineStr">
        <is>
          <t>M/C 0727 (MARROM)</t>
        </is>
      </c>
      <c r="D4173" s="14" t="inlineStr">
        <is>
          <t>10 FURADEIRAS</t>
        </is>
      </c>
      <c r="E4173" s="14" t="n">
        <v>30080004</v>
      </c>
      <c r="F4173" s="14" t="inlineStr">
        <is>
          <t>(6)TRAV. MAIOR 1320X65 (135)X15 MDP-AMST.1,36X1,36</t>
        </is>
      </c>
      <c r="G4173" s="14" t="inlineStr">
        <is>
          <t>10 FURADEIRAS</t>
        </is>
      </c>
      <c r="H4173" s="14" t="inlineStr">
        <is>
          <t>10 FURADEIRAS</t>
        </is>
      </c>
      <c r="I4173" s="9" t="inlineStr">
        <is>
          <t>10 FURADEIRAS</t>
        </is>
      </c>
      <c r="J4173" s="9" t="n">
        <v>60</v>
      </c>
      <c r="K4173" s="14" t="n"/>
      <c r="L4173" s="14" t="n"/>
      <c r="M4173" s="14" t="n"/>
      <c r="N4173" s="14" t="n">
        <v>46219</v>
      </c>
      <c r="O4173" s="14" t="n">
        <v>60</v>
      </c>
      <c r="P4173" s="14" t="n"/>
      <c r="Q4173" s="14" t="n"/>
      <c r="R4173" s="14" t="n"/>
      <c r="S4173" s="14" t="n"/>
      <c r="T4173" s="14">
        <f>IF(OR($J4173="",$O4173=""),"",$O4173/$J4173)</f>
        <v/>
      </c>
      <c r="U4173" s="14" t="inlineStr">
        <is>
          <t>Concluído</t>
        </is>
      </c>
      <c r="V4173" s="14" t="n"/>
      <c r="W4173" s="14" t="n"/>
      <c r="X4173" s="14" t="n"/>
      <c r="Y4173" s="14" t="n"/>
      <c r="Z4173" s="14" t="n"/>
      <c r="AA4173" s="11" t="n"/>
      <c r="AB4173" s="14">
        <f>B4173&amp;"|"&amp;I4173</f>
        <v/>
      </c>
      <c r="AC4173">
        <f>IF($B4173="","","|"&amp;SUBSTITUTE(TRIM(SUBSTITUTE(SUBSTITUTE(SUBSTITUTE(SUBSTITUTE(SUBSTITUTE(SUBSTITUTE(SUBSTITUTE(SUBSTITUTE(SUBSTITUTE(SUBSTITUTE(SUBSTITUTE(SUBSTITUTE(SUBSTITUTE(SUBSTITUTE(TRIM($B4173&amp;""),CHAR(10)," "),CHAR(13)," "),"."," "),";"," "),","," "),"/"," "),"+"," "),"-"," "),"  "," "),"  "," "),"  "," "),"  "," "),"  "," "),"  "," "))," ","|")&amp;"|")</f>
        <v/>
      </c>
      <c r="AD4173">
        <f>TRIM($I4173&amp;"")</f>
        <v/>
      </c>
    </row>
    <row r="4174" ht="36" customHeight="1">
      <c r="A4174" s="9" t="n">
        <v>46219</v>
      </c>
      <c r="B4174" s="14" t="inlineStr">
        <is>
          <t>10266,10265</t>
        </is>
      </c>
      <c r="C4174" s="14" t="inlineStr">
        <is>
          <t>M/C 0727 (MARROM)</t>
        </is>
      </c>
      <c r="D4174" s="14" t="inlineStr">
        <is>
          <t>10 FURADEIRAS</t>
        </is>
      </c>
      <c r="E4174" s="14" t="n">
        <v>30080005</v>
      </c>
      <c r="F4174" s="14" t="inlineStr">
        <is>
          <t>(5) TRAV. MENOR1190X65X15 MDP-MESA AMST.1,36X1,36</t>
        </is>
      </c>
      <c r="G4174" s="14" t="inlineStr">
        <is>
          <t>10 FURADEIRAS</t>
        </is>
      </c>
      <c r="H4174" s="14" t="inlineStr">
        <is>
          <t>10 FURADEIRAS</t>
        </is>
      </c>
      <c r="I4174" s="9" t="inlineStr">
        <is>
          <t>10 FURADEIRAS</t>
        </is>
      </c>
      <c r="J4174" s="9" t="n">
        <v>60</v>
      </c>
      <c r="K4174" s="14" t="n"/>
      <c r="L4174" s="14" t="n"/>
      <c r="M4174" s="14" t="n"/>
      <c r="N4174" s="14" t="n">
        <v>46219</v>
      </c>
      <c r="O4174" s="14" t="n">
        <v>60</v>
      </c>
      <c r="P4174" s="14" t="n"/>
      <c r="Q4174" s="14" t="n"/>
      <c r="R4174" s="14" t="n"/>
      <c r="S4174" s="14" t="n"/>
      <c r="T4174" s="14">
        <f>IF(OR($J4174="",$O4174=""),"",$O4174/$J4174)</f>
        <v/>
      </c>
      <c r="U4174" s="14" t="inlineStr">
        <is>
          <t>Concluído</t>
        </is>
      </c>
      <c r="V4174" s="14" t="n"/>
      <c r="W4174" s="14" t="n"/>
      <c r="X4174" s="14" t="n"/>
      <c r="Y4174" s="14" t="n"/>
      <c r="Z4174" s="14" t="n"/>
      <c r="AA4174" s="11" t="n"/>
      <c r="AB4174" s="14">
        <f>B4174&amp;"|"&amp;I4174</f>
        <v/>
      </c>
      <c r="AC4174">
        <f>IF($B4174="","","|"&amp;SUBSTITUTE(TRIM(SUBSTITUTE(SUBSTITUTE(SUBSTITUTE(SUBSTITUTE(SUBSTITUTE(SUBSTITUTE(SUBSTITUTE(SUBSTITUTE(SUBSTITUTE(SUBSTITUTE(SUBSTITUTE(SUBSTITUTE(SUBSTITUTE(SUBSTITUTE(TRIM($B4174&amp;""),CHAR(10)," "),CHAR(13)," "),"."," "),";"," "),","," "),"/"," "),"+"," "),"-"," "),"  "," "),"  "," "),"  "," "),"  "," "),"  "," "),"  "," "))," ","|")&amp;"|")</f>
        <v/>
      </c>
      <c r="AD4174">
        <f>TRIM($I4174&amp;"")</f>
        <v/>
      </c>
    </row>
    <row r="4175" ht="36" customHeight="1">
      <c r="A4175" s="9" t="n">
        <v>46219</v>
      </c>
      <c r="B4175" s="14" t="inlineStr">
        <is>
          <t>10266,10265</t>
        </is>
      </c>
      <c r="C4175" s="14" t="inlineStr">
        <is>
          <t>M/C 0727 (MARROM)</t>
        </is>
      </c>
      <c r="D4175" s="14" t="inlineStr">
        <is>
          <t>10 FURADEIRAS</t>
        </is>
      </c>
      <c r="E4175" s="14" t="n">
        <v>20019601</v>
      </c>
      <c r="F4175" s="14" t="inlineStr">
        <is>
          <t>(2-5) LATERAL 751X546X12 MDF - MESA SANTIAGO 1,36</t>
        </is>
      </c>
      <c r="G4175" s="14" t="inlineStr">
        <is>
          <t>10 FURADEIRAS</t>
        </is>
      </c>
      <c r="H4175" s="14" t="inlineStr">
        <is>
          <t>10 FURADEIRAS</t>
        </is>
      </c>
      <c r="I4175" s="9" t="inlineStr">
        <is>
          <t>10 FURADEIRAS</t>
        </is>
      </c>
      <c r="J4175" s="9" t="n">
        <v>60</v>
      </c>
      <c r="K4175" s="14" t="n"/>
      <c r="L4175" s="14" t="n"/>
      <c r="M4175" s="14" t="n"/>
      <c r="N4175" s="14" t="n">
        <v>46219</v>
      </c>
      <c r="O4175" s="14" t="n">
        <v>60</v>
      </c>
      <c r="P4175" s="14" t="n"/>
      <c r="Q4175" s="14" t="n"/>
      <c r="R4175" s="14" t="n"/>
      <c r="S4175" s="14" t="n"/>
      <c r="T4175" s="14">
        <f>IF(OR($J4175="",$O4175=""),"",$O4175/$J4175)</f>
        <v/>
      </c>
      <c r="U4175" s="14" t="inlineStr">
        <is>
          <t>Concluído</t>
        </is>
      </c>
      <c r="V4175" s="14" t="n"/>
      <c r="W4175" s="14" t="n"/>
      <c r="X4175" s="14" t="n"/>
      <c r="Y4175" s="14" t="n"/>
      <c r="Z4175" s="14" t="n"/>
      <c r="AA4175" s="11" t="n"/>
      <c r="AB4175" s="14">
        <f>B4175&amp;"|"&amp;I4175</f>
        <v/>
      </c>
      <c r="AC4175">
        <f>IF($B4175="","","|"&amp;SUBSTITUTE(TRIM(SUBSTITUTE(SUBSTITUTE(SUBSTITUTE(SUBSTITUTE(SUBSTITUTE(SUBSTITUTE(SUBSTITUTE(SUBSTITUTE(SUBSTITUTE(SUBSTITUTE(SUBSTITUTE(SUBSTITUTE(SUBSTITUTE(SUBSTITUTE(TRIM($B4175&amp;""),CHAR(10)," "),CHAR(13)," "),"."," "),";"," "),","," "),"/"," "),"+"," "),"-"," "),"  "," "),"  "," "),"  "," "),"  "," "),"  "," "),"  "," "))," ","|")&amp;"|")</f>
        <v/>
      </c>
      <c r="AD4175">
        <f>TRIM($I4175&amp;"")</f>
        <v/>
      </c>
    </row>
    <row r="4176" ht="36" customHeight="1">
      <c r="A4176" s="9" t="n">
        <v>46219</v>
      </c>
      <c r="B4176" s="14" t="inlineStr">
        <is>
          <t>10266,10265</t>
        </is>
      </c>
      <c r="C4176" s="14" t="inlineStr">
        <is>
          <t>M/C 0727 (MARROM)</t>
        </is>
      </c>
      <c r="D4176" s="14" t="inlineStr">
        <is>
          <t>10 FURADEIRAS</t>
        </is>
      </c>
      <c r="E4176" s="14" t="n">
        <v>20019602</v>
      </c>
      <c r="F4176" s="14" t="inlineStr">
        <is>
          <t>FUNDO RIPADO 751X546X12 MDF - MESA SANTIAGO 1,36</t>
        </is>
      </c>
      <c r="G4176" s="14" t="inlineStr">
        <is>
          <t>10 FURADEIRAS</t>
        </is>
      </c>
      <c r="H4176" s="14" t="inlineStr">
        <is>
          <t>10 FURADEIRAS</t>
        </is>
      </c>
      <c r="I4176" s="9" t="inlineStr">
        <is>
          <t>10 FURADEIRAS</t>
        </is>
      </c>
      <c r="J4176" s="9" t="n">
        <v>60</v>
      </c>
      <c r="K4176" s="14" t="n"/>
      <c r="L4176" s="14" t="n"/>
      <c r="M4176" s="14" t="n"/>
      <c r="N4176" s="14" t="n">
        <v>46219</v>
      </c>
      <c r="O4176" s="14" t="n">
        <v>60</v>
      </c>
      <c r="P4176" s="14" t="n"/>
      <c r="Q4176" s="14" t="n"/>
      <c r="R4176" s="14" t="n"/>
      <c r="S4176" s="14" t="n"/>
      <c r="T4176" s="14">
        <f>IF(OR($J4176="",$O4176=""),"",$O4176/$J4176)</f>
        <v/>
      </c>
      <c r="U4176" s="14" t="inlineStr">
        <is>
          <t>Concluído</t>
        </is>
      </c>
      <c r="V4176" s="14" t="n"/>
      <c r="W4176" s="14" t="n"/>
      <c r="X4176" s="14" t="n"/>
      <c r="Y4176" s="14" t="n"/>
      <c r="Z4176" s="14" t="n"/>
      <c r="AA4176" s="11" t="n"/>
      <c r="AB4176" s="14">
        <f>B4176&amp;"|"&amp;I4176</f>
        <v/>
      </c>
      <c r="AC4176">
        <f>IF($B4176="","","|"&amp;SUBSTITUTE(TRIM(SUBSTITUTE(SUBSTITUTE(SUBSTITUTE(SUBSTITUTE(SUBSTITUTE(SUBSTITUTE(SUBSTITUTE(SUBSTITUTE(SUBSTITUTE(SUBSTITUTE(SUBSTITUTE(SUBSTITUTE(SUBSTITUTE(SUBSTITUTE(TRIM($B4176&amp;""),CHAR(10)," "),CHAR(13)," "),"."," "),";"," "),","," "),"/"," "),"+"," "),"-"," "),"  "," "),"  "," "),"  "," "),"  "," "),"  "," "),"  "," "))," ","|")&amp;"|")</f>
        <v/>
      </c>
      <c r="AD4176">
        <f>TRIM($I4176&amp;"")</f>
        <v/>
      </c>
    </row>
    <row r="4177" ht="36" customHeight="1">
      <c r="A4177" s="9" t="n">
        <v>46219</v>
      </c>
      <c r="B4177" s="14" t="inlineStr">
        <is>
          <t>10266,10265</t>
        </is>
      </c>
      <c r="C4177" s="14" t="inlineStr">
        <is>
          <t>M/C 0727 (MARROM)</t>
        </is>
      </c>
      <c r="D4177" s="14" t="inlineStr">
        <is>
          <t>10 FURADEIRAS</t>
        </is>
      </c>
      <c r="E4177" s="14" t="n">
        <v>20019603</v>
      </c>
      <c r="F4177" s="14" t="inlineStr">
        <is>
          <t>(3) BASE 572X572X12 MDF - MESA SANTIAGO 1,36</t>
        </is>
      </c>
      <c r="G4177" s="14" t="inlineStr">
        <is>
          <t>10 FURADEIRAS</t>
        </is>
      </c>
      <c r="H4177" s="14" t="inlineStr">
        <is>
          <t>10 FURADEIRAS</t>
        </is>
      </c>
      <c r="I4177" s="9" t="inlineStr">
        <is>
          <t>10 FURADEIRAS</t>
        </is>
      </c>
      <c r="J4177" s="9" t="n">
        <v>30</v>
      </c>
      <c r="K4177" s="14" t="n"/>
      <c r="L4177" s="14" t="n"/>
      <c r="M4177" s="14" t="n"/>
      <c r="N4177" s="14" t="n">
        <v>46219</v>
      </c>
      <c r="O4177" s="14" t="n">
        <v>30</v>
      </c>
      <c r="P4177" s="14" t="n"/>
      <c r="Q4177" s="14" t="n"/>
      <c r="R4177" s="14" t="n"/>
      <c r="S4177" s="14" t="n"/>
      <c r="T4177" s="14">
        <f>IF(OR($J4177="",$O4177=""),"",$O4177/$J4177)</f>
        <v/>
      </c>
      <c r="U4177" s="14" t="inlineStr">
        <is>
          <t>Concluído</t>
        </is>
      </c>
      <c r="V4177" s="14" t="n"/>
      <c r="W4177" s="14" t="n"/>
      <c r="X4177" s="14" t="n"/>
      <c r="Y4177" s="14" t="n"/>
      <c r="Z4177" s="14" t="n"/>
      <c r="AA4177" s="11" t="n"/>
      <c r="AB4177" s="14">
        <f>B4177&amp;"|"&amp;I4177</f>
        <v/>
      </c>
      <c r="AC4177">
        <f>IF($B4177="","","|"&amp;SUBSTITUTE(TRIM(SUBSTITUTE(SUBSTITUTE(SUBSTITUTE(SUBSTITUTE(SUBSTITUTE(SUBSTITUTE(SUBSTITUTE(SUBSTITUTE(SUBSTITUTE(SUBSTITUTE(SUBSTITUTE(SUBSTITUTE(SUBSTITUTE(SUBSTITUTE(TRIM($B4177&amp;""),CHAR(10)," "),CHAR(13)," "),"."," "),";"," "),","," "),"/"," "),"+"," "),"-"," "),"  "," "),"  "," "),"  "," "),"  "," "),"  "," "),"  "," "))," ","|")&amp;"|")</f>
        <v/>
      </c>
      <c r="AD4177">
        <f>TRIM($I4177&amp;"")</f>
        <v/>
      </c>
    </row>
    <row r="4178" ht="36" customHeight="1">
      <c r="A4178" s="9" t="n">
        <v>46219</v>
      </c>
      <c r="B4178" s="14" t="inlineStr">
        <is>
          <t>10266,10265</t>
        </is>
      </c>
      <c r="C4178" s="14" t="inlineStr">
        <is>
          <t>M/C 0727 (MARROM)</t>
        </is>
      </c>
      <c r="D4178" s="14" t="inlineStr">
        <is>
          <t>10 FURADEIRAS</t>
        </is>
      </c>
      <c r="E4178" s="14" t="n">
        <v>20020002</v>
      </c>
      <c r="F4178" s="14" t="inlineStr">
        <is>
          <t>(2) FECHAMENTO I 1090X295X12 MDF - BASE DUBAI</t>
        </is>
      </c>
      <c r="G4178" s="14" t="inlineStr">
        <is>
          <t>10 FURADEIRAS</t>
        </is>
      </c>
      <c r="H4178" s="14" t="inlineStr">
        <is>
          <t>10 FURADEIRAS</t>
        </is>
      </c>
      <c r="I4178" s="9" t="inlineStr">
        <is>
          <t>10 FURADEIRAS</t>
        </is>
      </c>
      <c r="J4178" s="9" t="n">
        <v>2</v>
      </c>
      <c r="K4178" s="14" t="n"/>
      <c r="L4178" s="14" t="n"/>
      <c r="M4178" s="14" t="n"/>
      <c r="N4178" s="14" t="n">
        <v>46219</v>
      </c>
      <c r="O4178" s="14" t="n">
        <v>2</v>
      </c>
      <c r="P4178" s="14" t="n"/>
      <c r="Q4178" s="14" t="n"/>
      <c r="R4178" s="14" t="n"/>
      <c r="S4178" s="14" t="n"/>
      <c r="T4178" s="14">
        <f>IF(OR($J4178="",$O4178=""),"",$O4178/$J4178)</f>
        <v/>
      </c>
      <c r="U4178" s="14" t="inlineStr">
        <is>
          <t>Concluído</t>
        </is>
      </c>
      <c r="V4178" s="14" t="n"/>
      <c r="W4178" s="14" t="n"/>
      <c r="X4178" s="14" t="n"/>
      <c r="Y4178" s="14" t="n"/>
      <c r="Z4178" s="14" t="n"/>
      <c r="AA4178" s="11" t="n"/>
      <c r="AB4178" s="14">
        <f>B4178&amp;"|"&amp;I4178</f>
        <v/>
      </c>
      <c r="AC4178">
        <f>IF($B4178="","","|"&amp;SUBSTITUTE(TRIM(SUBSTITUTE(SUBSTITUTE(SUBSTITUTE(SUBSTITUTE(SUBSTITUTE(SUBSTITUTE(SUBSTITUTE(SUBSTITUTE(SUBSTITUTE(SUBSTITUTE(SUBSTITUTE(SUBSTITUTE(SUBSTITUTE(SUBSTITUTE(TRIM($B4178&amp;""),CHAR(10)," "),CHAR(13)," "),"."," "),";"," "),","," "),"/"," "),"+"," "),"-"," "),"  "," "),"  "," "),"  "," "),"  "," "),"  "," "),"  "," "))," ","|")&amp;"|")</f>
        <v/>
      </c>
      <c r="AD4178">
        <f>TRIM($I4178&amp;"")</f>
        <v/>
      </c>
    </row>
    <row r="4179" ht="36" customHeight="1">
      <c r="A4179" s="9" t="n">
        <v>46219</v>
      </c>
      <c r="B4179" s="14" t="inlineStr">
        <is>
          <t>10266,10265</t>
        </is>
      </c>
      <c r="C4179" s="14" t="inlineStr">
        <is>
          <t>M/C 0727 (MARROM)</t>
        </is>
      </c>
      <c r="D4179" s="14" t="inlineStr">
        <is>
          <t>10 FURADEIRAS</t>
        </is>
      </c>
      <c r="E4179" s="14" t="n">
        <v>20020003</v>
      </c>
      <c r="F4179" s="14" t="inlineStr">
        <is>
          <t>(3) FECHAMENTO II 600X295X12 MDF - BASE DUBAI</t>
        </is>
      </c>
      <c r="G4179" s="14" t="inlineStr">
        <is>
          <t>10 FURADEIRAS</t>
        </is>
      </c>
      <c r="H4179" s="14" t="inlineStr">
        <is>
          <t>10 FURADEIRAS</t>
        </is>
      </c>
      <c r="I4179" s="9" t="inlineStr">
        <is>
          <t>10 FURADEIRAS</t>
        </is>
      </c>
      <c r="J4179" s="9" t="n">
        <v>2</v>
      </c>
      <c r="K4179" s="14" t="n"/>
      <c r="L4179" s="14" t="n"/>
      <c r="M4179" s="14" t="n"/>
      <c r="N4179" s="14" t="n">
        <v>46219</v>
      </c>
      <c r="O4179" s="14" t="n">
        <v>2</v>
      </c>
      <c r="P4179" s="14" t="n"/>
      <c r="Q4179" s="14" t="n"/>
      <c r="R4179" s="14" t="n"/>
      <c r="S4179" s="14" t="n"/>
      <c r="T4179" s="14">
        <f>IF(OR($J4179="",$O4179=""),"",$O4179/$J4179)</f>
        <v/>
      </c>
      <c r="U4179" s="14" t="inlineStr">
        <is>
          <t>Concluído</t>
        </is>
      </c>
      <c r="V4179" s="14" t="n"/>
      <c r="W4179" s="14" t="n"/>
      <c r="X4179" s="14" t="n"/>
      <c r="Y4179" s="14" t="n"/>
      <c r="Z4179" s="14" t="n"/>
      <c r="AA4179" s="11" t="n"/>
      <c r="AB4179" s="14">
        <f>B4179&amp;"|"&amp;I4179</f>
        <v/>
      </c>
      <c r="AC4179">
        <f>IF($B4179="","","|"&amp;SUBSTITUTE(TRIM(SUBSTITUTE(SUBSTITUTE(SUBSTITUTE(SUBSTITUTE(SUBSTITUTE(SUBSTITUTE(SUBSTITUTE(SUBSTITUTE(SUBSTITUTE(SUBSTITUTE(SUBSTITUTE(SUBSTITUTE(SUBSTITUTE(SUBSTITUTE(TRIM($B4179&amp;""),CHAR(10)," "),CHAR(13)," "),"."," "),";"," "),","," "),"/"," "),"+"," "),"-"," "),"  "," "),"  "," "),"  "," "),"  "," "),"  "," "),"  "," "))," ","|")&amp;"|")</f>
        <v/>
      </c>
      <c r="AD4179">
        <f>TRIM($I4179&amp;"")</f>
        <v/>
      </c>
    </row>
    <row r="4180" ht="36" customHeight="1">
      <c r="A4180" s="9" t="n">
        <v>46219</v>
      </c>
      <c r="B4180" s="14" t="inlineStr">
        <is>
          <t>10266,10265</t>
        </is>
      </c>
      <c r="C4180" s="14" t="inlineStr">
        <is>
          <t>M/C 0727 (MARROM)</t>
        </is>
      </c>
      <c r="D4180" s="14" t="inlineStr">
        <is>
          <t>10 FURADEIRAS</t>
        </is>
      </c>
      <c r="E4180" s="14" t="n">
        <v>20020004</v>
      </c>
      <c r="F4180" s="14" t="inlineStr">
        <is>
          <t>(4) FECHAMENTO III 545X327X12 MDF - BASE DUBAI</t>
        </is>
      </c>
      <c r="G4180" s="14" t="inlineStr">
        <is>
          <t>10 FURADEIRAS</t>
        </is>
      </c>
      <c r="H4180" s="14" t="inlineStr">
        <is>
          <t>10 FURADEIRAS</t>
        </is>
      </c>
      <c r="I4180" s="9" t="inlineStr">
        <is>
          <t>10 FURADEIRAS</t>
        </is>
      </c>
      <c r="J4180" s="9" t="n">
        <v>4</v>
      </c>
      <c r="K4180" s="14" t="n"/>
      <c r="L4180" s="14" t="n"/>
      <c r="M4180" s="14" t="n"/>
      <c r="N4180" s="14" t="n">
        <v>46219</v>
      </c>
      <c r="O4180" s="14" t="n">
        <v>4</v>
      </c>
      <c r="P4180" s="14" t="n"/>
      <c r="Q4180" s="14" t="n"/>
      <c r="R4180" s="14" t="n"/>
      <c r="S4180" s="14" t="n"/>
      <c r="T4180" s="14">
        <f>IF(OR($J4180="",$O4180=""),"",$O4180/$J4180)</f>
        <v/>
      </c>
      <c r="U4180" s="14" t="inlineStr">
        <is>
          <t>Concluído</t>
        </is>
      </c>
      <c r="V4180" s="14" t="n"/>
      <c r="W4180" s="14" t="n"/>
      <c r="X4180" s="14" t="n"/>
      <c r="Y4180" s="14" t="n"/>
      <c r="Z4180" s="14" t="n"/>
      <c r="AA4180" s="11" t="n"/>
      <c r="AB4180" s="14">
        <f>B4180&amp;"|"&amp;I4180</f>
        <v/>
      </c>
      <c r="AC4180">
        <f>IF($B4180="","","|"&amp;SUBSTITUTE(TRIM(SUBSTITUTE(SUBSTITUTE(SUBSTITUTE(SUBSTITUTE(SUBSTITUTE(SUBSTITUTE(SUBSTITUTE(SUBSTITUTE(SUBSTITUTE(SUBSTITUTE(SUBSTITUTE(SUBSTITUTE(SUBSTITUTE(SUBSTITUTE(TRIM($B4180&amp;""),CHAR(10)," "),CHAR(13)," "),"."," "),";"," "),","," "),"/"," "),"+"," "),"-"," "),"  "," "),"  "," "),"  "," "),"  "," "),"  "," "),"  "," "))," ","|")&amp;"|")</f>
        <v/>
      </c>
      <c r="AD4180">
        <f>TRIM($I4180&amp;"")</f>
        <v/>
      </c>
    </row>
    <row r="4181" ht="36" customHeight="1">
      <c r="A4181" s="9" t="n">
        <v>46219</v>
      </c>
      <c r="B4181" s="14" t="inlineStr">
        <is>
          <t>10266,10265</t>
        </is>
      </c>
      <c r="C4181" s="14" t="inlineStr">
        <is>
          <t>M/C 0727 (MARROM)</t>
        </is>
      </c>
      <c r="D4181" s="14" t="inlineStr">
        <is>
          <t>10 FURADEIRAS</t>
        </is>
      </c>
      <c r="E4181" s="14" t="n">
        <v>20020005</v>
      </c>
      <c r="F4181" s="14" t="inlineStr">
        <is>
          <t>(5) FECHAMENTO IV 453X327X12 MDF - BASE DUBAI</t>
        </is>
      </c>
      <c r="G4181" s="14" t="inlineStr">
        <is>
          <t>10 FURADEIRAS</t>
        </is>
      </c>
      <c r="H4181" s="14" t="inlineStr">
        <is>
          <t>10 FURADEIRAS</t>
        </is>
      </c>
      <c r="I4181" s="9" t="inlineStr">
        <is>
          <t>10 FURADEIRAS</t>
        </is>
      </c>
      <c r="J4181" s="9" t="n">
        <v>2</v>
      </c>
      <c r="K4181" s="14" t="n"/>
      <c r="L4181" s="14" t="n"/>
      <c r="M4181" s="14" t="n"/>
      <c r="N4181" s="14" t="n">
        <v>46219</v>
      </c>
      <c r="O4181" s="14" t="n">
        <v>2</v>
      </c>
      <c r="P4181" s="14" t="n"/>
      <c r="Q4181" s="14" t="n"/>
      <c r="R4181" s="14" t="n"/>
      <c r="S4181" s="14" t="n"/>
      <c r="T4181" s="14">
        <f>IF(OR($J4181="",$O4181=""),"",$O4181/$J4181)</f>
        <v/>
      </c>
      <c r="U4181" s="14" t="inlineStr">
        <is>
          <t>Concluído</t>
        </is>
      </c>
      <c r="V4181" s="14" t="n"/>
      <c r="W4181" s="14" t="n"/>
      <c r="X4181" s="14" t="n"/>
      <c r="Y4181" s="14" t="n"/>
      <c r="Z4181" s="14" t="n"/>
      <c r="AA4181" s="11" t="n"/>
      <c r="AB4181" s="14">
        <f>B4181&amp;"|"&amp;I4181</f>
        <v/>
      </c>
      <c r="AC4181">
        <f>IF($B4181="","","|"&amp;SUBSTITUTE(TRIM(SUBSTITUTE(SUBSTITUTE(SUBSTITUTE(SUBSTITUTE(SUBSTITUTE(SUBSTITUTE(SUBSTITUTE(SUBSTITUTE(SUBSTITUTE(SUBSTITUTE(SUBSTITUTE(SUBSTITUTE(SUBSTITUTE(SUBSTITUTE(TRIM($B4181&amp;""),CHAR(10)," "),CHAR(13)," "),"."," "),";"," "),","," "),"/"," "),"+"," "),"-"," "),"  "," "),"  "," "),"  "," "),"  "," "),"  "," "),"  "," "))," ","|")&amp;"|")</f>
        <v/>
      </c>
      <c r="AD4181">
        <f>TRIM($I4181&amp;"")</f>
        <v/>
      </c>
    </row>
    <row r="4182" ht="36" customHeight="1">
      <c r="A4182" s="9" t="n">
        <v>46219</v>
      </c>
      <c r="B4182" s="14" t="inlineStr">
        <is>
          <t>10266,10265</t>
        </is>
      </c>
      <c r="C4182" s="14" t="inlineStr">
        <is>
          <t>M/C 0727 (MARROM)</t>
        </is>
      </c>
      <c r="D4182" s="14" t="inlineStr">
        <is>
          <t>10 FURADEIRAS</t>
        </is>
      </c>
      <c r="E4182" s="14" t="n">
        <v>20013102</v>
      </c>
      <c r="F4182" s="14" t="inlineStr">
        <is>
          <t>(10)PE MAIOR 760X100 (170) X15 MDF-MIAMI 1,37X0,80</t>
        </is>
      </c>
      <c r="G4182" s="14" t="inlineStr">
        <is>
          <t>10 FURADEIRAS</t>
        </is>
      </c>
      <c r="H4182" s="14" t="inlineStr">
        <is>
          <t>10 FURADEIRAS</t>
        </is>
      </c>
      <c r="I4182" s="9" t="inlineStr">
        <is>
          <t>10 FURADEIRAS</t>
        </is>
      </c>
      <c r="J4182" s="9" t="n">
        <v>1280</v>
      </c>
      <c r="K4182" s="14" t="n"/>
      <c r="L4182" s="14" t="n"/>
      <c r="M4182" s="14" t="n"/>
      <c r="N4182" s="14" t="n">
        <v>46219</v>
      </c>
      <c r="O4182" s="14" t="n">
        <v>1280</v>
      </c>
      <c r="P4182" s="14" t="n"/>
      <c r="Q4182" s="14" t="n"/>
      <c r="R4182" s="14" t="n"/>
      <c r="S4182" s="14" t="n"/>
      <c r="T4182" s="14">
        <f>IF(OR($J4182="",$O4182=""),"",$O4182/$J4182)</f>
        <v/>
      </c>
      <c r="U4182" s="14" t="inlineStr">
        <is>
          <t>Concluído</t>
        </is>
      </c>
      <c r="V4182" s="14" t="n"/>
      <c r="W4182" s="14" t="n"/>
      <c r="X4182" s="14" t="n"/>
      <c r="Y4182" s="14" t="n"/>
      <c r="Z4182" s="14" t="n"/>
      <c r="AA4182" s="11" t="n"/>
      <c r="AB4182" s="14">
        <f>B4182&amp;"|"&amp;I4182</f>
        <v/>
      </c>
      <c r="AC4182">
        <f>IF($B4182="","","|"&amp;SUBSTITUTE(TRIM(SUBSTITUTE(SUBSTITUTE(SUBSTITUTE(SUBSTITUTE(SUBSTITUTE(SUBSTITUTE(SUBSTITUTE(SUBSTITUTE(SUBSTITUTE(SUBSTITUTE(SUBSTITUTE(SUBSTITUTE(SUBSTITUTE(SUBSTITUTE(TRIM($B4182&amp;""),CHAR(10)," "),CHAR(13)," "),"."," "),";"," "),","," "),"/"," "),"+"," "),"-"," "),"  "," "),"  "," "),"  "," "),"  "," "),"  "," "),"  "," "))," ","|")&amp;"|")</f>
        <v/>
      </c>
      <c r="AD4182">
        <f>TRIM($I4182&amp;"")</f>
        <v/>
      </c>
    </row>
    <row r="4183" ht="36" customHeight="1">
      <c r="A4183" s="9" t="n">
        <v>46219</v>
      </c>
      <c r="B4183" s="14" t="inlineStr">
        <is>
          <t>10266,10265</t>
        </is>
      </c>
      <c r="C4183" s="14" t="inlineStr">
        <is>
          <t>M/C 0727 (MARROM)</t>
        </is>
      </c>
      <c r="D4183" s="14" t="inlineStr">
        <is>
          <t>10 FURADEIRAS</t>
        </is>
      </c>
      <c r="E4183" s="14" t="n">
        <v>20013103</v>
      </c>
      <c r="F4183" s="14" t="inlineStr">
        <is>
          <t>(4) PE MENOR 760X85 (135) X15 MDF-MIAMI 1,37X0,80</t>
        </is>
      </c>
      <c r="G4183" s="14" t="inlineStr">
        <is>
          <t>10 FURADEIRAS</t>
        </is>
      </c>
      <c r="H4183" s="14" t="inlineStr">
        <is>
          <t>10 FURADEIRAS</t>
        </is>
      </c>
      <c r="I4183" s="9" t="inlineStr">
        <is>
          <t>10 FURADEIRAS</t>
        </is>
      </c>
      <c r="J4183" s="9" t="n">
        <v>1280</v>
      </c>
      <c r="K4183" s="14" t="n"/>
      <c r="L4183" s="14" t="n"/>
      <c r="M4183" s="14" t="n"/>
      <c r="N4183" s="14" t="n">
        <v>46219</v>
      </c>
      <c r="O4183" s="14" t="n">
        <v>1280</v>
      </c>
      <c r="P4183" s="14" t="n"/>
      <c r="Q4183" s="14" t="n"/>
      <c r="R4183" s="14" t="n"/>
      <c r="S4183" s="14" t="n"/>
      <c r="T4183" s="14">
        <f>IF(OR($J4183="",$O4183=""),"",$O4183/$J4183)</f>
        <v/>
      </c>
      <c r="U4183" s="14" t="inlineStr">
        <is>
          <t>Concluído</t>
        </is>
      </c>
      <c r="V4183" s="14" t="n"/>
      <c r="W4183" s="14" t="n"/>
      <c r="X4183" s="14" t="n"/>
      <c r="Y4183" s="14" t="n"/>
      <c r="Z4183" s="14" t="n"/>
      <c r="AA4183" s="11" t="n"/>
      <c r="AB4183" s="14">
        <f>B4183&amp;"|"&amp;I4183</f>
        <v/>
      </c>
      <c r="AC4183">
        <f>IF($B4183="","","|"&amp;SUBSTITUTE(TRIM(SUBSTITUTE(SUBSTITUTE(SUBSTITUTE(SUBSTITUTE(SUBSTITUTE(SUBSTITUTE(SUBSTITUTE(SUBSTITUTE(SUBSTITUTE(SUBSTITUTE(SUBSTITUTE(SUBSTITUTE(SUBSTITUTE(SUBSTITUTE(TRIM($B4183&amp;""),CHAR(10)," "),CHAR(13)," "),"."," "),";"," "),","," "),"/"," "),"+"," "),"-"," "),"  "," "),"  "," "),"  "," "),"  "," "),"  "," "),"  "," "))," ","|")&amp;"|")</f>
        <v/>
      </c>
      <c r="AD4183">
        <f>TRIM($I4183&amp;"")</f>
        <v/>
      </c>
    </row>
    <row r="4184" ht="36" customHeight="1">
      <c r="A4184" s="9" t="n">
        <v>46219</v>
      </c>
      <c r="B4184" s="14" t="inlineStr">
        <is>
          <t>10266,10265</t>
        </is>
      </c>
      <c r="C4184" s="14" t="inlineStr">
        <is>
          <t>M/C 0727 (MARROM)</t>
        </is>
      </c>
      <c r="D4184" s="14" t="inlineStr">
        <is>
          <t>10 FURADEIRAS</t>
        </is>
      </c>
      <c r="E4184" s="14" t="n">
        <v>20020001</v>
      </c>
      <c r="F4184" s="14" t="inlineStr">
        <is>
          <t>(1) LATERAL 1180X92X15 MDF - BASE DUBAI</t>
        </is>
      </c>
      <c r="G4184" s="14" t="inlineStr">
        <is>
          <t>10 FURADEIRAS</t>
        </is>
      </c>
      <c r="H4184" s="14" t="inlineStr">
        <is>
          <t>10 FURADEIRAS</t>
        </is>
      </c>
      <c r="I4184" s="9" t="inlineStr">
        <is>
          <t>10 FURADEIRAS</t>
        </is>
      </c>
      <c r="J4184" s="9" t="n">
        <v>8</v>
      </c>
      <c r="K4184" s="14" t="n"/>
      <c r="L4184" s="14" t="n"/>
      <c r="M4184" s="14" t="n"/>
      <c r="N4184" s="14" t="n">
        <v>46219</v>
      </c>
      <c r="O4184" s="14" t="n">
        <v>8</v>
      </c>
      <c r="P4184" s="14" t="n"/>
      <c r="Q4184" s="14" t="n"/>
      <c r="R4184" s="14" t="n"/>
      <c r="S4184" s="14" t="n"/>
      <c r="T4184" s="14">
        <f>IF(OR($J4184="",$O4184=""),"",$O4184/$J4184)</f>
        <v/>
      </c>
      <c r="U4184" s="14" t="inlineStr">
        <is>
          <t>Concluído</t>
        </is>
      </c>
      <c r="V4184" s="14" t="n"/>
      <c r="W4184" s="14" t="n"/>
      <c r="X4184" s="14" t="n"/>
      <c r="Y4184" s="14" t="n"/>
      <c r="Z4184" s="14" t="n"/>
      <c r="AA4184" s="11" t="n"/>
      <c r="AB4184" s="14">
        <f>B4184&amp;"|"&amp;I4184</f>
        <v/>
      </c>
      <c r="AC4184">
        <f>IF($B4184="","","|"&amp;SUBSTITUTE(TRIM(SUBSTITUTE(SUBSTITUTE(SUBSTITUTE(SUBSTITUTE(SUBSTITUTE(SUBSTITUTE(SUBSTITUTE(SUBSTITUTE(SUBSTITUTE(SUBSTITUTE(SUBSTITUTE(SUBSTITUTE(SUBSTITUTE(SUBSTITUTE(TRIM($B4184&amp;""),CHAR(10)," "),CHAR(13)," "),"."," "),";"," "),","," "),"/"," "),"+"," "),"-"," "),"  "," "),"  "," "),"  "," "),"  "," "),"  "," "),"  "," "))," ","|")&amp;"|")</f>
        <v/>
      </c>
      <c r="AD4184">
        <f>TRIM($I4184&amp;"")</f>
        <v/>
      </c>
    </row>
    <row r="4185" ht="36" customHeight="1">
      <c r="A4185" s="9" t="n">
        <v>46219</v>
      </c>
      <c r="B4185" s="14" t="inlineStr">
        <is>
          <t>10266,10265</t>
        </is>
      </c>
      <c r="C4185" s="14" t="inlineStr">
        <is>
          <t>M/C 0727 (MARROM)</t>
        </is>
      </c>
      <c r="D4185" s="14" t="inlineStr">
        <is>
          <t>10 FURADEIRAS</t>
        </is>
      </c>
      <c r="E4185" s="14" t="n">
        <v>30006104</v>
      </c>
      <c r="F4185" s="14" t="inlineStr">
        <is>
          <t>MOLDURA ENCOSTO 445X280X15 MDF - CAD SANTIAGO NEW</t>
        </is>
      </c>
      <c r="G4185" s="14" t="inlineStr">
        <is>
          <t>10 FURADEIRAS</t>
        </is>
      </c>
      <c r="H4185" s="14" t="inlineStr">
        <is>
          <t>10 FURADEIRAS</t>
        </is>
      </c>
      <c r="I4185" s="9" t="inlineStr">
        <is>
          <t>10 FURADEIRAS</t>
        </is>
      </c>
      <c r="J4185" s="9" t="n">
        <v>126</v>
      </c>
      <c r="K4185" s="14" t="n"/>
      <c r="L4185" s="14" t="n"/>
      <c r="M4185" s="14" t="n"/>
      <c r="N4185" s="14" t="n">
        <v>46219</v>
      </c>
      <c r="O4185" s="14" t="n">
        <v>126</v>
      </c>
      <c r="P4185" s="14" t="n"/>
      <c r="Q4185" s="14" t="n"/>
      <c r="R4185" s="14" t="n"/>
      <c r="S4185" s="14" t="n"/>
      <c r="T4185" s="14">
        <f>IF(OR($J4185="",$O4185=""),"",$O4185/$J4185)</f>
        <v/>
      </c>
      <c r="U4185" s="14" t="inlineStr">
        <is>
          <t>Concluído</t>
        </is>
      </c>
      <c r="V4185" s="14" t="n"/>
      <c r="W4185" s="14" t="n"/>
      <c r="X4185" s="14" t="n"/>
      <c r="Y4185" s="14" t="n"/>
      <c r="Z4185" s="14" t="n"/>
      <c r="AA4185" s="11" t="n"/>
      <c r="AB4185" s="14">
        <f>B4185&amp;"|"&amp;I4185</f>
        <v/>
      </c>
      <c r="AC4185">
        <f>IF($B4185="","","|"&amp;SUBSTITUTE(TRIM(SUBSTITUTE(SUBSTITUTE(SUBSTITUTE(SUBSTITUTE(SUBSTITUTE(SUBSTITUTE(SUBSTITUTE(SUBSTITUTE(SUBSTITUTE(SUBSTITUTE(SUBSTITUTE(SUBSTITUTE(SUBSTITUTE(SUBSTITUTE(TRIM($B4185&amp;""),CHAR(10)," "),CHAR(13)," "),"."," "),";"," "),","," "),"/"," "),"+"," "),"-"," "),"  "," "),"  "," "),"  "," "),"  "," "),"  "," "),"  "," "))," ","|")&amp;"|")</f>
        <v/>
      </c>
      <c r="AD4185">
        <f>TRIM($I4185&amp;"")</f>
        <v/>
      </c>
    </row>
    <row r="4186" ht="36" customHeight="1">
      <c r="A4186" s="9" t="n">
        <v>46219</v>
      </c>
      <c r="B4186" s="14" t="inlineStr">
        <is>
          <t>10266,10265</t>
        </is>
      </c>
      <c r="C4186" s="14" t="inlineStr">
        <is>
          <t>M/C 0727 (MARROM)</t>
        </is>
      </c>
      <c r="D4186" s="14" t="inlineStr">
        <is>
          <t>10 FURADEIRAS</t>
        </is>
      </c>
      <c r="E4186" s="14" t="n">
        <v>20052001</v>
      </c>
      <c r="F4186" s="14" t="inlineStr">
        <is>
          <t>(2-4) TRAVESSA 742X122X25 MDF - MESA ATHENAS</t>
        </is>
      </c>
      <c r="G4186" s="14" t="inlineStr">
        <is>
          <t>10 FURADEIRAS</t>
        </is>
      </c>
      <c r="H4186" s="14" t="inlineStr">
        <is>
          <t>10 FURADEIRAS</t>
        </is>
      </c>
      <c r="I4186" s="9" t="inlineStr">
        <is>
          <t>10 FURADEIRAS</t>
        </is>
      </c>
      <c r="J4186" s="9" t="n">
        <v>120</v>
      </c>
      <c r="K4186" s="14" t="n"/>
      <c r="L4186" s="14" t="n"/>
      <c r="M4186" s="14" t="n"/>
      <c r="N4186" s="14" t="n">
        <v>46219</v>
      </c>
      <c r="O4186" s="14" t="n">
        <v>120</v>
      </c>
      <c r="P4186" s="14" t="n"/>
      <c r="Q4186" s="14" t="n"/>
      <c r="R4186" s="14" t="n"/>
      <c r="S4186" s="14" t="n"/>
      <c r="T4186" s="14">
        <f>IF(OR($J4186="",$O4186=""),"",$O4186/$J4186)</f>
        <v/>
      </c>
      <c r="U4186" s="14" t="inlineStr">
        <is>
          <t>Concluído</t>
        </is>
      </c>
      <c r="V4186" s="14" t="n"/>
      <c r="W4186" s="14" t="n"/>
      <c r="X4186" s="14" t="n"/>
      <c r="Y4186" s="14" t="n"/>
      <c r="Z4186" s="14" t="n"/>
      <c r="AA4186" s="11" t="n"/>
      <c r="AB4186" s="14">
        <f>B4186&amp;"|"&amp;I4186</f>
        <v/>
      </c>
      <c r="AC4186">
        <f>IF($B4186="","","|"&amp;SUBSTITUTE(TRIM(SUBSTITUTE(SUBSTITUTE(SUBSTITUTE(SUBSTITUTE(SUBSTITUTE(SUBSTITUTE(SUBSTITUTE(SUBSTITUTE(SUBSTITUTE(SUBSTITUTE(SUBSTITUTE(SUBSTITUTE(SUBSTITUTE(SUBSTITUTE(TRIM($B4186&amp;""),CHAR(10)," "),CHAR(13)," "),"."," "),";"," "),","," "),"/"," "),"+"," "),"-"," "),"  "," "),"  "," "),"  "," "),"  "," "),"  "," "),"  "," "))," ","|")&amp;"|")</f>
        <v/>
      </c>
      <c r="AD4186">
        <f>TRIM($I4186&amp;"")</f>
        <v/>
      </c>
    </row>
    <row r="4187" ht="36" customHeight="1">
      <c r="A4187" s="9" t="n">
        <v>46219</v>
      </c>
      <c r="B4187" s="14" t="inlineStr">
        <is>
          <t>10266,10265</t>
        </is>
      </c>
      <c r="C4187" s="14" t="inlineStr">
        <is>
          <t>M/C 0727 (MARROM)</t>
        </is>
      </c>
      <c r="D4187" s="14" t="inlineStr">
        <is>
          <t>10 FURADEIRAS</t>
        </is>
      </c>
      <c r="E4187" s="14" t="n">
        <v>20052002</v>
      </c>
      <c r="F4187" s="14" t="inlineStr">
        <is>
          <t>(5) BASE MAIOR 542X124X25 MDF - MESA ATHENAS</t>
        </is>
      </c>
      <c r="G4187" s="14" t="inlineStr">
        <is>
          <t>10 FURADEIRAS</t>
        </is>
      </c>
      <c r="H4187" s="14" t="inlineStr">
        <is>
          <t>10 FURADEIRAS</t>
        </is>
      </c>
      <c r="I4187" s="9" t="inlineStr">
        <is>
          <t>10 FURADEIRAS</t>
        </is>
      </c>
      <c r="J4187" s="9" t="n">
        <v>30</v>
      </c>
      <c r="K4187" s="14" t="n"/>
      <c r="L4187" s="14" t="n"/>
      <c r="M4187" s="14" t="n"/>
      <c r="N4187" s="14" t="n">
        <v>46219</v>
      </c>
      <c r="O4187" s="14" t="n">
        <v>30</v>
      </c>
      <c r="P4187" s="14" t="n"/>
      <c r="Q4187" s="14" t="n"/>
      <c r="R4187" s="14" t="n"/>
      <c r="S4187" s="14" t="n"/>
      <c r="T4187" s="14">
        <f>IF(OR($J4187="",$O4187=""),"",$O4187/$J4187)</f>
        <v/>
      </c>
      <c r="U4187" s="14" t="inlineStr">
        <is>
          <t>Concluído</t>
        </is>
      </c>
      <c r="V4187" s="14" t="n"/>
      <c r="W4187" s="14" t="n"/>
      <c r="X4187" s="14" t="n"/>
      <c r="Y4187" s="14" t="n"/>
      <c r="Z4187" s="14" t="n"/>
      <c r="AA4187" s="11" t="n"/>
      <c r="AB4187" s="14">
        <f>B4187&amp;"|"&amp;I4187</f>
        <v/>
      </c>
      <c r="AC4187">
        <f>IF($B4187="","","|"&amp;SUBSTITUTE(TRIM(SUBSTITUTE(SUBSTITUTE(SUBSTITUTE(SUBSTITUTE(SUBSTITUTE(SUBSTITUTE(SUBSTITUTE(SUBSTITUTE(SUBSTITUTE(SUBSTITUTE(SUBSTITUTE(SUBSTITUTE(SUBSTITUTE(SUBSTITUTE(TRIM($B4187&amp;""),CHAR(10)," "),CHAR(13)," "),"."," "),";"," "),","," "),"/"," "),"+"," "),"-"," "),"  "," "),"  "," "),"  "," "),"  "," "),"  "," "),"  "," "))," ","|")&amp;"|")</f>
        <v/>
      </c>
      <c r="AD4187">
        <f>TRIM($I4187&amp;"")</f>
        <v/>
      </c>
    </row>
    <row r="4188" ht="36" customHeight="1">
      <c r="A4188" s="9" t="n">
        <v>46219</v>
      </c>
      <c r="B4188" s="14" t="inlineStr">
        <is>
          <t>10266,10265</t>
        </is>
      </c>
      <c r="C4188" s="14" t="inlineStr">
        <is>
          <t>M/C 0727 (MARROM)</t>
        </is>
      </c>
      <c r="D4188" s="14" t="inlineStr">
        <is>
          <t>10 FURADEIRAS</t>
        </is>
      </c>
      <c r="E4188" s="14" t="n">
        <v>20052003</v>
      </c>
      <c r="F4188" s="14" t="inlineStr">
        <is>
          <t>(6)BASE MENOR 386 (189)X124X25 MDF - MESA ATHENAS</t>
        </is>
      </c>
      <c r="G4188" s="14" t="inlineStr">
        <is>
          <t>10 FURADEIRAS</t>
        </is>
      </c>
      <c r="H4188" s="14" t="inlineStr">
        <is>
          <t>10 FURADEIRAS</t>
        </is>
      </c>
      <c r="I4188" s="9" t="inlineStr">
        <is>
          <t>10 FURADEIRAS</t>
        </is>
      </c>
      <c r="J4188" s="9" t="n">
        <v>60</v>
      </c>
      <c r="K4188" s="14" t="n"/>
      <c r="L4188" s="14" t="n"/>
      <c r="M4188" s="14" t="n"/>
      <c r="N4188" s="14" t="n">
        <v>46219</v>
      </c>
      <c r="O4188" s="14" t="n">
        <v>60</v>
      </c>
      <c r="P4188" s="14" t="n"/>
      <c r="Q4188" s="14" t="n"/>
      <c r="R4188" s="14" t="n"/>
      <c r="S4188" s="14" t="n"/>
      <c r="T4188" s="14">
        <f>IF(OR($J4188="",$O4188=""),"",$O4188/$J4188)</f>
        <v/>
      </c>
      <c r="U4188" s="14" t="inlineStr">
        <is>
          <t>Concluído</t>
        </is>
      </c>
      <c r="V4188" s="14" t="n"/>
      <c r="W4188" s="14" t="n"/>
      <c r="X4188" s="14" t="n"/>
      <c r="Y4188" s="14" t="n"/>
      <c r="Z4188" s="14" t="n"/>
      <c r="AA4188" s="11" t="n"/>
      <c r="AB4188" s="14">
        <f>B4188&amp;"|"&amp;I4188</f>
        <v/>
      </c>
      <c r="AC4188">
        <f>IF($B4188="","","|"&amp;SUBSTITUTE(TRIM(SUBSTITUTE(SUBSTITUTE(SUBSTITUTE(SUBSTITUTE(SUBSTITUTE(SUBSTITUTE(SUBSTITUTE(SUBSTITUTE(SUBSTITUTE(SUBSTITUTE(SUBSTITUTE(SUBSTITUTE(SUBSTITUTE(SUBSTITUTE(TRIM($B4188&amp;""),CHAR(10)," "),CHAR(13)," "),"."," "),";"," "),","," "),"/"," "),"+"," "),"-"," "),"  "," "),"  "," "),"  "," "),"  "," "),"  "," "),"  "," "))," ","|")&amp;"|")</f>
        <v/>
      </c>
      <c r="AD4188">
        <f>TRIM($I4188&amp;"")</f>
        <v/>
      </c>
    </row>
    <row r="4189" ht="36" customHeight="1">
      <c r="A4189" s="9" t="n">
        <v>46219</v>
      </c>
      <c r="B4189" s="14" t="inlineStr">
        <is>
          <t>10269</t>
        </is>
      </c>
      <c r="C4189" s="14" t="inlineStr">
        <is>
          <t>M/C 0723 - DEMONSTRAÇÃO MATEUS</t>
        </is>
      </c>
      <c r="D4189" s="14" t="inlineStr">
        <is>
          <t>10 FURADEIRAS</t>
        </is>
      </c>
      <c r="E4189" s="14" t="n">
        <v>10050003</v>
      </c>
      <c r="F4189" s="14" t="inlineStr">
        <is>
          <t>TOPO CAIXOTE MALAGA - 414X387X15 MDP</t>
        </is>
      </c>
      <c r="G4189" s="14" t="inlineStr">
        <is>
          <t>10 FURADEIRAS</t>
        </is>
      </c>
      <c r="H4189" s="14" t="inlineStr">
        <is>
          <t>10 FURADEIRAS</t>
        </is>
      </c>
      <c r="I4189" s="9" t="inlineStr">
        <is>
          <t>10 FURADEIRAS</t>
        </is>
      </c>
      <c r="J4189" s="9" t="n">
        <v>2</v>
      </c>
      <c r="K4189" s="14" t="n"/>
      <c r="L4189" s="14" t="n"/>
      <c r="M4189" s="14" t="n"/>
      <c r="N4189" s="14" t="n"/>
      <c r="O4189" s="14" t="n"/>
      <c r="P4189" s="14" t="n"/>
      <c r="Q4189" s="14" t="n"/>
      <c r="R4189" s="14" t="n"/>
      <c r="S4189" s="14" t="n"/>
      <c r="T4189" s="14" t="n"/>
      <c r="U4189" s="14" t="n"/>
      <c r="V4189" s="14" t="n"/>
      <c r="W4189" s="14" t="n"/>
      <c r="X4189" s="14" t="n"/>
      <c r="Y4189" s="14" t="n"/>
      <c r="Z4189" s="14" t="n"/>
      <c r="AA4189" s="11" t="n"/>
      <c r="AB4189" s="14">
        <f>B4189&amp;"|"&amp;I4189</f>
        <v/>
      </c>
      <c r="AC4189">
        <f>IF($B4189="","","|"&amp;SUBSTITUTE(TRIM(SUBSTITUTE(SUBSTITUTE(SUBSTITUTE(SUBSTITUTE(SUBSTITUTE(SUBSTITUTE(SUBSTITUTE(SUBSTITUTE(SUBSTITUTE(SUBSTITUTE(SUBSTITUTE(SUBSTITUTE(SUBSTITUTE(SUBSTITUTE(TRIM($B4189&amp;""),CHAR(10)," "),CHAR(13)," "),"."," "),";"," "),","," "),"/"," "),"+"," "),"-"," "),"  "," "),"  "," "),"  "," "),"  "," "),"  "," "),"  "," "))," ","|")&amp;"|")</f>
        <v/>
      </c>
      <c r="AD4189">
        <f>TRIM($I4189&amp;"")</f>
        <v/>
      </c>
    </row>
    <row r="4190" ht="36" customHeight="1">
      <c r="A4190" s="9" t="n">
        <v>46219</v>
      </c>
      <c r="B4190" s="14" t="inlineStr">
        <is>
          <t>10269</t>
        </is>
      </c>
      <c r="C4190" s="14" t="inlineStr">
        <is>
          <t>M/C 0723 - DEMONSTRAÇÃO MATEUS</t>
        </is>
      </c>
      <c r="D4190" s="14" t="inlineStr">
        <is>
          <t>10 FURADEIRAS</t>
        </is>
      </c>
      <c r="E4190" s="14" t="n">
        <v>10050004</v>
      </c>
      <c r="F4190" s="14" t="inlineStr">
        <is>
          <t>LATERAL DIREITA CAIXOTE MALAGA - 412X385X15 MDP</t>
        </is>
      </c>
      <c r="G4190" s="14" t="inlineStr">
        <is>
          <t>10 FURADEIRAS</t>
        </is>
      </c>
      <c r="H4190" s="14" t="inlineStr">
        <is>
          <t>10 FURADEIRAS</t>
        </is>
      </c>
      <c r="I4190" s="9" t="inlineStr">
        <is>
          <t>10 FURADEIRAS</t>
        </is>
      </c>
      <c r="J4190" s="9" t="n">
        <v>2</v>
      </c>
      <c r="K4190" s="14" t="n"/>
      <c r="L4190" s="14" t="n"/>
      <c r="M4190" s="14" t="n"/>
      <c r="N4190" s="14" t="n"/>
      <c r="O4190" s="14" t="n"/>
      <c r="P4190" s="14" t="n"/>
      <c r="Q4190" s="14" t="n"/>
      <c r="R4190" s="14" t="n"/>
      <c r="S4190" s="14" t="n"/>
      <c r="T4190" s="14" t="n"/>
      <c r="U4190" s="14" t="n"/>
      <c r="V4190" s="14" t="n"/>
      <c r="W4190" s="14" t="n"/>
      <c r="X4190" s="14" t="n"/>
      <c r="Y4190" s="14" t="n"/>
      <c r="Z4190" s="14" t="n"/>
      <c r="AA4190" s="11" t="n"/>
      <c r="AB4190" s="14">
        <f>B4190&amp;"|"&amp;I4190</f>
        <v/>
      </c>
      <c r="AC4190">
        <f>IF($B4190="","","|"&amp;SUBSTITUTE(TRIM(SUBSTITUTE(SUBSTITUTE(SUBSTITUTE(SUBSTITUTE(SUBSTITUTE(SUBSTITUTE(SUBSTITUTE(SUBSTITUTE(SUBSTITUTE(SUBSTITUTE(SUBSTITUTE(SUBSTITUTE(SUBSTITUTE(SUBSTITUTE(TRIM($B4190&amp;""),CHAR(10)," "),CHAR(13)," "),"."," "),";"," "),","," "),"/"," "),"+"," "),"-"," "),"  "," "),"  "," "),"  "," "),"  "," "),"  "," "),"  "," "))," ","|")&amp;"|")</f>
        <v/>
      </c>
      <c r="AD4190">
        <f>TRIM($I4190&amp;"")</f>
        <v/>
      </c>
    </row>
    <row r="4191" ht="36" customHeight="1">
      <c r="A4191" s="9" t="n">
        <v>46219</v>
      </c>
      <c r="B4191" s="14" t="inlineStr">
        <is>
          <t>10269</t>
        </is>
      </c>
      <c r="C4191" s="14" t="inlineStr">
        <is>
          <t>M/C 0723 - DEMONSTRAÇÃO MATEUS</t>
        </is>
      </c>
      <c r="D4191" s="14" t="inlineStr">
        <is>
          <t>10 FURADEIRAS</t>
        </is>
      </c>
      <c r="E4191" s="14" t="n">
        <v>10050005</v>
      </c>
      <c r="F4191" s="14" t="inlineStr">
        <is>
          <t>LATERAL ESQUERDA CAIXOTE MALAGA - 412X385X15 MDP</t>
        </is>
      </c>
      <c r="G4191" s="14" t="inlineStr">
        <is>
          <t>10 FURADEIRAS</t>
        </is>
      </c>
      <c r="H4191" s="14" t="inlineStr">
        <is>
          <t>10 FURADEIRAS</t>
        </is>
      </c>
      <c r="I4191" s="9" t="inlineStr">
        <is>
          <t>10 FURADEIRAS</t>
        </is>
      </c>
      <c r="J4191" s="9" t="n">
        <v>2</v>
      </c>
      <c r="K4191" s="14" t="n"/>
      <c r="L4191" s="14" t="n"/>
      <c r="M4191" s="14" t="n"/>
      <c r="N4191" s="14" t="n"/>
      <c r="O4191" s="14" t="n"/>
      <c r="P4191" s="14" t="n"/>
      <c r="Q4191" s="14" t="n"/>
      <c r="R4191" s="14" t="n"/>
      <c r="S4191" s="14" t="n"/>
      <c r="T4191" s="14" t="n"/>
      <c r="U4191" s="14" t="n"/>
      <c r="V4191" s="14" t="n"/>
      <c r="W4191" s="14" t="n"/>
      <c r="X4191" s="14" t="n"/>
      <c r="Y4191" s="14" t="n"/>
      <c r="Z4191" s="14" t="n"/>
      <c r="AA4191" s="11" t="n"/>
      <c r="AB4191" s="14">
        <f>B4191&amp;"|"&amp;I4191</f>
        <v/>
      </c>
      <c r="AC4191">
        <f>IF($B4191="","","|"&amp;SUBSTITUTE(TRIM(SUBSTITUTE(SUBSTITUTE(SUBSTITUTE(SUBSTITUTE(SUBSTITUTE(SUBSTITUTE(SUBSTITUTE(SUBSTITUTE(SUBSTITUTE(SUBSTITUTE(SUBSTITUTE(SUBSTITUTE(SUBSTITUTE(SUBSTITUTE(TRIM($B4191&amp;""),CHAR(10)," "),CHAR(13)," "),"."," "),";"," "),","," "),"/"," "),"+"," "),"-"," "),"  "," "),"  "," "),"  "," "),"  "," "),"  "," "),"  "," "))," ","|")&amp;"|")</f>
        <v/>
      </c>
      <c r="AD4191">
        <f>TRIM($I4191&amp;"")</f>
        <v/>
      </c>
    </row>
    <row r="4192" ht="36" customHeight="1">
      <c r="A4192" s="9" t="n">
        <v>46219</v>
      </c>
      <c r="B4192" s="14" t="inlineStr">
        <is>
          <t>10269</t>
        </is>
      </c>
      <c r="C4192" s="14" t="inlineStr">
        <is>
          <t>M/C 0723 - DEMONSTRAÇÃO MATEUS</t>
        </is>
      </c>
      <c r="D4192" s="14" t="inlineStr">
        <is>
          <t>10 FURADEIRAS</t>
        </is>
      </c>
      <c r="E4192" s="14" t="n">
        <v>10050006</v>
      </c>
      <c r="F4192" s="14" t="inlineStr">
        <is>
          <t>BASE CAIXOTE MALAGA - 385X384X15 MDP</t>
        </is>
      </c>
      <c r="G4192" s="14" t="inlineStr">
        <is>
          <t>10 FURADEIRAS</t>
        </is>
      </c>
      <c r="H4192" s="14" t="inlineStr">
        <is>
          <t>10 FURADEIRAS</t>
        </is>
      </c>
      <c r="I4192" s="9" t="inlineStr">
        <is>
          <t>10 FURADEIRAS</t>
        </is>
      </c>
      <c r="J4192" s="9" t="n">
        <v>2</v>
      </c>
      <c r="K4192" s="14" t="n"/>
      <c r="L4192" s="14" t="n"/>
      <c r="M4192" s="14" t="n"/>
      <c r="N4192" s="14" t="n"/>
      <c r="O4192" s="14" t="n"/>
      <c r="P4192" s="14" t="n"/>
      <c r="Q4192" s="14" t="n"/>
      <c r="R4192" s="14" t="n"/>
      <c r="S4192" s="14" t="n"/>
      <c r="T4192" s="14" t="n"/>
      <c r="U4192" s="14" t="n"/>
      <c r="V4192" s="14" t="n"/>
      <c r="W4192" s="14" t="n"/>
      <c r="X4192" s="14" t="n"/>
      <c r="Y4192" s="14" t="n"/>
      <c r="Z4192" s="14" t="n"/>
      <c r="AA4192" s="11" t="n"/>
      <c r="AB4192" s="14">
        <f>B4192&amp;"|"&amp;I4192</f>
        <v/>
      </c>
      <c r="AC4192">
        <f>IF($B4192="","","|"&amp;SUBSTITUTE(TRIM(SUBSTITUTE(SUBSTITUTE(SUBSTITUTE(SUBSTITUTE(SUBSTITUTE(SUBSTITUTE(SUBSTITUTE(SUBSTITUTE(SUBSTITUTE(SUBSTITUTE(SUBSTITUTE(SUBSTITUTE(SUBSTITUTE(SUBSTITUTE(TRIM($B4192&amp;""),CHAR(10)," "),CHAR(13)," "),"."," "),";"," "),","," "),"/"," "),"+"," "),"-"," "),"  "," "),"  "," "),"  "," "),"  "," "),"  "," "),"  "," "))," ","|")&amp;"|")</f>
        <v/>
      </c>
      <c r="AD4192">
        <f>TRIM($I4192&amp;"")</f>
        <v/>
      </c>
    </row>
    <row r="4193" ht="36" customHeight="1">
      <c r="A4193" s="9" t="n">
        <v>46219</v>
      </c>
      <c r="B4193" s="14" t="inlineStr">
        <is>
          <t>10269</t>
        </is>
      </c>
      <c r="C4193" s="14" t="inlineStr">
        <is>
          <t>M/C 0723 - DEMONSTRAÇÃO MATEUS</t>
        </is>
      </c>
      <c r="D4193" s="14" t="inlineStr">
        <is>
          <t>10 FURADEIRAS</t>
        </is>
      </c>
      <c r="E4193" s="14" t="n">
        <v>10050011</v>
      </c>
      <c r="F4193" s="14" t="inlineStr">
        <is>
          <t>FRENTE GAVETA MALAGA - 408X204X15 MDP</t>
        </is>
      </c>
      <c r="G4193" s="14" t="inlineStr">
        <is>
          <t>10 FURADEIRAS</t>
        </is>
      </c>
      <c r="H4193" s="14" t="inlineStr">
        <is>
          <t>10 FURADEIRAS</t>
        </is>
      </c>
      <c r="I4193" s="9" t="inlineStr">
        <is>
          <t>10 FURADEIRAS</t>
        </is>
      </c>
      <c r="J4193" s="9" t="n">
        <v>4</v>
      </c>
      <c r="K4193" s="14" t="n"/>
      <c r="L4193" s="14" t="n"/>
      <c r="M4193" s="14" t="n"/>
      <c r="N4193" s="14" t="n"/>
      <c r="O4193" s="14" t="n"/>
      <c r="P4193" s="14" t="n"/>
      <c r="Q4193" s="14" t="n"/>
      <c r="R4193" s="14" t="n"/>
      <c r="S4193" s="14" t="n"/>
      <c r="T4193" s="14" t="n"/>
      <c r="U4193" s="14" t="n"/>
      <c r="V4193" s="14" t="n"/>
      <c r="W4193" s="14" t="n"/>
      <c r="X4193" s="14" t="n"/>
      <c r="Y4193" s="14" t="n"/>
      <c r="Z4193" s="14" t="n"/>
      <c r="AA4193" s="11" t="n"/>
      <c r="AB4193" s="14">
        <f>B4193&amp;"|"&amp;I4193</f>
        <v/>
      </c>
      <c r="AC4193">
        <f>IF($B4193="","","|"&amp;SUBSTITUTE(TRIM(SUBSTITUTE(SUBSTITUTE(SUBSTITUTE(SUBSTITUTE(SUBSTITUTE(SUBSTITUTE(SUBSTITUTE(SUBSTITUTE(SUBSTITUTE(SUBSTITUTE(SUBSTITUTE(SUBSTITUTE(SUBSTITUTE(SUBSTITUTE(TRIM($B4193&amp;""),CHAR(10)," "),CHAR(13)," "),"."," "),";"," "),","," "),"/"," "),"+"," "),"-"," "),"  "," "),"  "," "),"  "," "),"  "," "),"  "," "),"  "," "))," ","|")&amp;"|")</f>
        <v/>
      </c>
      <c r="AD4193">
        <f>TRIM($I4193&amp;"")</f>
        <v/>
      </c>
    </row>
    <row r="4194" ht="36" customHeight="1">
      <c r="A4194" s="9" t="n">
        <v>46219</v>
      </c>
      <c r="B4194" s="14" t="inlineStr">
        <is>
          <t>10269</t>
        </is>
      </c>
      <c r="C4194" s="14" t="inlineStr">
        <is>
          <t>M/C 0723 - DEMONSTRAÇÃO MATEUS</t>
        </is>
      </c>
      <c r="D4194" s="14" t="inlineStr">
        <is>
          <t>10 FURADEIRAS</t>
        </is>
      </c>
      <c r="E4194" s="14" t="n">
        <v>200306104</v>
      </c>
      <c r="F4194" s="14" t="inlineStr">
        <is>
          <t>TRAVESSA MAIOR 1000X120X18 MDF - MESA GENOVA</t>
        </is>
      </c>
      <c r="G4194" s="14" t="inlineStr">
        <is>
          <t>10 FURADEIRAS</t>
        </is>
      </c>
      <c r="H4194" s="14" t="inlineStr">
        <is>
          <t>10 FURADEIRAS</t>
        </is>
      </c>
      <c r="I4194" s="9" t="inlineStr">
        <is>
          <t>10 FURADEIRAS</t>
        </is>
      </c>
      <c r="J4194" s="9" t="n">
        <v>2</v>
      </c>
      <c r="K4194" s="14" t="n"/>
      <c r="L4194" s="14" t="n"/>
      <c r="M4194" s="14" t="n"/>
      <c r="N4194" s="14" t="n"/>
      <c r="O4194" s="14" t="n"/>
      <c r="P4194" s="14" t="n"/>
      <c r="Q4194" s="14" t="n"/>
      <c r="R4194" s="14" t="n"/>
      <c r="S4194" s="14" t="n"/>
      <c r="T4194" s="14" t="n"/>
      <c r="U4194" s="14" t="n"/>
      <c r="V4194" s="14" t="n"/>
      <c r="W4194" s="14" t="n"/>
      <c r="X4194" s="14" t="n"/>
      <c r="Y4194" s="14" t="n"/>
      <c r="Z4194" s="14" t="n"/>
      <c r="AA4194" s="11" t="n"/>
      <c r="AB4194" s="14">
        <f>B4194&amp;"|"&amp;I4194</f>
        <v/>
      </c>
      <c r="AC4194">
        <f>IF($B4194="","","|"&amp;SUBSTITUTE(TRIM(SUBSTITUTE(SUBSTITUTE(SUBSTITUTE(SUBSTITUTE(SUBSTITUTE(SUBSTITUTE(SUBSTITUTE(SUBSTITUTE(SUBSTITUTE(SUBSTITUTE(SUBSTITUTE(SUBSTITUTE(SUBSTITUTE(SUBSTITUTE(TRIM($B4194&amp;""),CHAR(10)," "),CHAR(13)," "),"."," "),";"," "),","," "),"/"," "),"+"," "),"-"," "),"  "," "),"  "," "),"  "," "),"  "," "),"  "," "),"  "," "))," ","|")&amp;"|")</f>
        <v/>
      </c>
      <c r="AD4194">
        <f>TRIM($I4194&amp;"")</f>
        <v/>
      </c>
    </row>
    <row r="4195" ht="36" customHeight="1">
      <c r="A4195" s="9" t="n">
        <v>46219</v>
      </c>
      <c r="B4195" s="14" t="inlineStr">
        <is>
          <t>10269</t>
        </is>
      </c>
      <c r="C4195" s="14" t="inlineStr">
        <is>
          <t>M/C 0723 - DEMONSTRAÇÃO MATEUS</t>
        </is>
      </c>
      <c r="D4195" s="14" t="inlineStr">
        <is>
          <t>10 FURADEIRAS</t>
        </is>
      </c>
      <c r="E4195" s="14" t="n">
        <v>10050001</v>
      </c>
      <c r="F4195" s="14" t="inlineStr">
        <is>
          <t>TOPO MOLDURA MALAGA - 452X390X15 MDP</t>
        </is>
      </c>
      <c r="G4195" s="14" t="inlineStr">
        <is>
          <t>10 FURADEIRAS</t>
        </is>
      </c>
      <c r="H4195" s="14" t="inlineStr">
        <is>
          <t>10 FURADEIRAS</t>
        </is>
      </c>
      <c r="I4195" s="9" t="inlineStr">
        <is>
          <t>10 FURADEIRAS</t>
        </is>
      </c>
      <c r="J4195" s="9" t="n">
        <v>2</v>
      </c>
      <c r="K4195" s="14" t="n"/>
      <c r="L4195" s="14" t="n"/>
      <c r="M4195" s="14" t="n"/>
      <c r="N4195" s="14" t="n"/>
      <c r="O4195" s="14" t="n"/>
      <c r="P4195" s="14" t="n"/>
      <c r="Q4195" s="14" t="n"/>
      <c r="R4195" s="14" t="n"/>
      <c r="S4195" s="14" t="n"/>
      <c r="T4195" s="14" t="n"/>
      <c r="U4195" s="14" t="n"/>
      <c r="V4195" s="14" t="n"/>
      <c r="W4195" s="14" t="n"/>
      <c r="X4195" s="14" t="n"/>
      <c r="Y4195" s="14" t="n"/>
      <c r="Z4195" s="14" t="n"/>
      <c r="AA4195" s="11" t="n"/>
      <c r="AB4195" s="14">
        <f>B4195&amp;"|"&amp;I4195</f>
        <v/>
      </c>
      <c r="AC4195">
        <f>IF($B4195="","","|"&amp;SUBSTITUTE(TRIM(SUBSTITUTE(SUBSTITUTE(SUBSTITUTE(SUBSTITUTE(SUBSTITUTE(SUBSTITUTE(SUBSTITUTE(SUBSTITUTE(SUBSTITUTE(SUBSTITUTE(SUBSTITUTE(SUBSTITUTE(SUBSTITUTE(SUBSTITUTE(TRIM($B4195&amp;""),CHAR(10)," "),CHAR(13)," "),"."," "),";"," "),","," "),"/"," "),"+"," "),"-"," "),"  "," "),"  "," "),"  "," "),"  "," "),"  "," "),"  "," "))," ","|")&amp;"|")</f>
        <v/>
      </c>
      <c r="AD4195">
        <f>TRIM($I4195&amp;"")</f>
        <v/>
      </c>
    </row>
    <row r="4196" ht="36" customHeight="1">
      <c r="A4196" s="9" t="n">
        <v>46219</v>
      </c>
      <c r="B4196" s="14" t="inlineStr">
        <is>
          <t>10269</t>
        </is>
      </c>
      <c r="C4196" s="14" t="inlineStr">
        <is>
          <t>M/C 0723 - DEMONSTRAÇÃO MATEUS</t>
        </is>
      </c>
      <c r="D4196" s="14" t="inlineStr">
        <is>
          <t>10 FURADEIRAS</t>
        </is>
      </c>
      <c r="E4196" s="14" t="n">
        <v>10050002</v>
      </c>
      <c r="F4196" s="14" t="inlineStr">
        <is>
          <t>LATERAL MOLDURA MALAGA - 550X385X15 MDP</t>
        </is>
      </c>
      <c r="G4196" s="14" t="inlineStr">
        <is>
          <t>10 FURADEIRAS</t>
        </is>
      </c>
      <c r="H4196" s="14" t="inlineStr">
        <is>
          <t>10 FURADEIRAS</t>
        </is>
      </c>
      <c r="I4196" s="9" t="inlineStr">
        <is>
          <t>10 FURADEIRAS</t>
        </is>
      </c>
      <c r="J4196" s="9" t="n">
        <v>4</v>
      </c>
      <c r="K4196" s="14" t="n"/>
      <c r="L4196" s="14" t="n"/>
      <c r="M4196" s="14" t="n"/>
      <c r="N4196" s="14" t="n"/>
      <c r="O4196" s="14" t="n"/>
      <c r="P4196" s="14" t="n"/>
      <c r="Q4196" s="14" t="n"/>
      <c r="R4196" s="14" t="n"/>
      <c r="S4196" s="14" t="n"/>
      <c r="T4196" s="14" t="n"/>
      <c r="U4196" s="14" t="n"/>
      <c r="V4196" s="14" t="n"/>
      <c r="W4196" s="14" t="n"/>
      <c r="X4196" s="14" t="n"/>
      <c r="Y4196" s="14" t="n"/>
      <c r="Z4196" s="14" t="n"/>
      <c r="AA4196" s="11" t="n"/>
      <c r="AB4196" s="14">
        <f>B4196&amp;"|"&amp;I4196</f>
        <v/>
      </c>
      <c r="AC4196">
        <f>IF($B4196="","","|"&amp;SUBSTITUTE(TRIM(SUBSTITUTE(SUBSTITUTE(SUBSTITUTE(SUBSTITUTE(SUBSTITUTE(SUBSTITUTE(SUBSTITUTE(SUBSTITUTE(SUBSTITUTE(SUBSTITUTE(SUBSTITUTE(SUBSTITUTE(SUBSTITUTE(SUBSTITUTE(TRIM($B4196&amp;""),CHAR(10)," "),CHAR(13)," "),"."," "),";"," "),","," "),"/"," "),"+"," "),"-"," "),"  "," "),"  "," "),"  "," "),"  "," "),"  "," "),"  "," "))," ","|")&amp;"|")</f>
        <v/>
      </c>
      <c r="AD4196">
        <f>TRIM($I4196&amp;"")</f>
        <v/>
      </c>
    </row>
    <row r="4197" ht="48" customHeight="1">
      <c r="A4197" s="9" t="n">
        <v>46223</v>
      </c>
      <c r="B4197" s="14" t="inlineStr">
        <is>
          <t>10264</t>
        </is>
      </c>
      <c r="C4197" s="14" t="inlineStr">
        <is>
          <t>M/C 0724 (VERDE)</t>
        </is>
      </c>
      <c r="D4197" s="14" t="inlineStr">
        <is>
          <t>33 MONTAGEM CADEIRA</t>
        </is>
      </c>
      <c r="E4197" s="14" t="n">
        <v>30001212</v>
      </c>
      <c r="F4197" s="14" t="inlineStr">
        <is>
          <t>ENCOSTO ESTOFADO - CADEIRA DUBAI PÉ INTEIRO</t>
        </is>
      </c>
      <c r="G4197" s="14" t="inlineStr">
        <is>
          <t>33 MONTAGEM CADEIRA</t>
        </is>
      </c>
      <c r="H4197" s="14" t="inlineStr">
        <is>
          <t>33 MONTAGEM CADEIRA</t>
        </is>
      </c>
      <c r="I4197" s="9" t="inlineStr">
        <is>
          <t>33 MONTAGEM CADEIRA</t>
        </is>
      </c>
      <c r="J4197" s="9" t="n">
        <v>4</v>
      </c>
      <c r="K4197" s="14" t="n"/>
      <c r="L4197" s="14" t="n"/>
      <c r="M4197" s="14" t="n"/>
      <c r="N4197" s="14" t="n"/>
      <c r="O4197" s="14" t="n"/>
      <c r="P4197" s="14" t="n"/>
      <c r="Q4197" s="14" t="n"/>
      <c r="R4197" s="14" t="n"/>
      <c r="S4197" s="14" t="n"/>
      <c r="T4197" s="14" t="n"/>
      <c r="U4197" s="14" t="n"/>
      <c r="V4197" s="14" t="n"/>
      <c r="W4197" s="14" t="n"/>
      <c r="X4197" s="14" t="n"/>
      <c r="Y4197" s="14" t="n"/>
      <c r="Z4197" s="14" t="n"/>
      <c r="AA4197" s="11" t="n"/>
      <c r="AB4197" s="14">
        <f>B4197&amp;"|"&amp;I4197</f>
        <v/>
      </c>
      <c r="AC4197">
        <f>IF($B4197="","","|"&amp;SUBSTITUTE(TRIM(SUBSTITUTE(SUBSTITUTE(SUBSTITUTE(SUBSTITUTE(SUBSTITUTE(SUBSTITUTE(SUBSTITUTE(SUBSTITUTE(SUBSTITUTE(SUBSTITUTE(SUBSTITUTE(SUBSTITUTE(SUBSTITUTE(SUBSTITUTE(TRIM($B4197&amp;""),CHAR(10)," "),CHAR(13)," "),"."," "),";"," "),","," "),"/"," "),"+"," "),"-"," "),"  "," "),"  "," "),"  "," "),"  "," "),"  "," "),"  "," "))," ","|")&amp;"|")</f>
        <v/>
      </c>
      <c r="AD4197">
        <f>TRIM($I4197&amp;"")</f>
        <v/>
      </c>
    </row>
    <row r="4198" ht="48" customHeight="1">
      <c r="A4198" s="9" t="n">
        <v>46223</v>
      </c>
      <c r="B4198" s="14" t="inlineStr">
        <is>
          <t>10264</t>
        </is>
      </c>
      <c r="C4198" s="14" t="inlineStr">
        <is>
          <t>M/C 0724 (VERDE)</t>
        </is>
      </c>
      <c r="D4198" s="14" t="inlineStr">
        <is>
          <t>33 MONTAGEM CADEIRA</t>
        </is>
      </c>
      <c r="E4198" s="14" t="n">
        <v>30001213</v>
      </c>
      <c r="F4198" s="14" t="inlineStr">
        <is>
          <t>ASSENTO ESTOFADO - CADEIRA PÉ INTEIRO</t>
        </is>
      </c>
      <c r="G4198" s="14" t="inlineStr">
        <is>
          <t>33 MONTAGEM CADEIRA</t>
        </is>
      </c>
      <c r="H4198" s="14" t="inlineStr">
        <is>
          <t>33 MONTAGEM CADEIRA</t>
        </is>
      </c>
      <c r="I4198" s="9" t="inlineStr">
        <is>
          <t>33 MONTAGEM CADEIRA</t>
        </is>
      </c>
      <c r="J4198" s="9" t="n">
        <v>20</v>
      </c>
      <c r="K4198" s="14" t="n"/>
      <c r="L4198" s="14" t="n"/>
      <c r="M4198" s="14" t="n"/>
      <c r="N4198" s="14" t="n"/>
      <c r="O4198" s="14" t="n"/>
      <c r="P4198" s="14" t="n"/>
      <c r="Q4198" s="14" t="n"/>
      <c r="R4198" s="14" t="n"/>
      <c r="S4198" s="14" t="n"/>
      <c r="T4198" s="14" t="n"/>
      <c r="U4198" s="14" t="n"/>
      <c r="V4198" s="14" t="n"/>
      <c r="W4198" s="14" t="n"/>
      <c r="X4198" s="14" t="n"/>
      <c r="Y4198" s="14" t="n"/>
      <c r="Z4198" s="14" t="n"/>
      <c r="AA4198" s="11" t="n"/>
      <c r="AB4198" s="14">
        <f>B4198&amp;"|"&amp;I4198</f>
        <v/>
      </c>
      <c r="AC4198">
        <f>IF($B4198="","","|"&amp;SUBSTITUTE(TRIM(SUBSTITUTE(SUBSTITUTE(SUBSTITUTE(SUBSTITUTE(SUBSTITUTE(SUBSTITUTE(SUBSTITUTE(SUBSTITUTE(SUBSTITUTE(SUBSTITUTE(SUBSTITUTE(SUBSTITUTE(SUBSTITUTE(SUBSTITUTE(TRIM($B4198&amp;""),CHAR(10)," "),CHAR(13)," "),"."," "),";"," "),","," "),"/"," "),"+"," "),"-"," "),"  "," "),"  "," "),"  "," "),"  "," "),"  "," "),"  "," "))," ","|")&amp;"|")</f>
        <v/>
      </c>
      <c r="AD4198">
        <f>TRIM($I4198&amp;"")</f>
        <v/>
      </c>
    </row>
    <row r="4199" ht="48" customHeight="1">
      <c r="A4199" s="9" t="n">
        <v>46223</v>
      </c>
      <c r="B4199" s="14" t="inlineStr">
        <is>
          <t>10264</t>
        </is>
      </c>
      <c r="C4199" s="14" t="inlineStr">
        <is>
          <t>M/C 0724 (VERDE)</t>
        </is>
      </c>
      <c r="D4199" s="14" t="inlineStr">
        <is>
          <t>33 MONTAGEM CADEIRA</t>
        </is>
      </c>
      <c r="E4199" s="14" t="n">
        <v>30001412</v>
      </c>
      <c r="F4199" s="14" t="inlineStr">
        <is>
          <t>ENCOSTO ESTOFADO MENOR - CADEIRA PÉ INTEIRO</t>
        </is>
      </c>
      <c r="G4199" s="14" t="inlineStr">
        <is>
          <t>33 MONTAGEM CADEIRA</t>
        </is>
      </c>
      <c r="H4199" s="14" t="inlineStr">
        <is>
          <t>33 MONTAGEM CADEIRA</t>
        </is>
      </c>
      <c r="I4199" s="9" t="inlineStr">
        <is>
          <t>33 MONTAGEM CADEIRA</t>
        </is>
      </c>
      <c r="J4199" s="9" t="n">
        <v>16</v>
      </c>
      <c r="K4199" s="14" t="n"/>
      <c r="L4199" s="14" t="n"/>
      <c r="M4199" s="14" t="n"/>
      <c r="N4199" s="14" t="n"/>
      <c r="O4199" s="14" t="n"/>
      <c r="P4199" s="14" t="n"/>
      <c r="Q4199" s="14" t="n"/>
      <c r="R4199" s="14" t="n"/>
      <c r="S4199" s="14" t="n"/>
      <c r="T4199" s="14" t="n"/>
      <c r="U4199" s="14" t="n"/>
      <c r="V4199" s="14" t="n"/>
      <c r="W4199" s="14" t="n"/>
      <c r="X4199" s="14" t="n"/>
      <c r="Y4199" s="14" t="n"/>
      <c r="Z4199" s="14" t="n"/>
      <c r="AA4199" s="11" t="n"/>
      <c r="AB4199" s="14">
        <f>B4199&amp;"|"&amp;I4199</f>
        <v/>
      </c>
      <c r="AC4199">
        <f>IF($B4199="","","|"&amp;SUBSTITUTE(TRIM(SUBSTITUTE(SUBSTITUTE(SUBSTITUTE(SUBSTITUTE(SUBSTITUTE(SUBSTITUTE(SUBSTITUTE(SUBSTITUTE(SUBSTITUTE(SUBSTITUTE(SUBSTITUTE(SUBSTITUTE(SUBSTITUTE(SUBSTITUTE(TRIM($B4199&amp;""),CHAR(10)," "),CHAR(13)," "),"."," "),";"," "),","," "),"/"," "),"+"," "),"-"," "),"  "," "),"  "," "),"  "," "),"  "," "),"  "," "),"  "," "))," ","|")&amp;"|")</f>
        <v/>
      </c>
      <c r="AD4199">
        <f>TRIM($I4199&amp;"")</f>
        <v/>
      </c>
    </row>
    <row r="4200" ht="48" customHeight="1">
      <c r="A4200" s="9" t="n">
        <v>46223</v>
      </c>
      <c r="B4200" s="14" t="inlineStr">
        <is>
          <t>10266,10265</t>
        </is>
      </c>
      <c r="C4200" s="14" t="inlineStr">
        <is>
          <t>M/C 0727 (MARROM)</t>
        </is>
      </c>
      <c r="D4200" s="14" t="inlineStr">
        <is>
          <t>33 MONTAGEM CADEIRA</t>
        </is>
      </c>
      <c r="E4200" s="14" t="n">
        <v>30001213</v>
      </c>
      <c r="F4200" s="14" t="inlineStr">
        <is>
          <t>ASSENTO ESTOFADO - CADEIRA PÉ INTEIRO</t>
        </is>
      </c>
      <c r="G4200" s="14" t="inlineStr">
        <is>
          <t>33 MONTAGEM CADEIRA</t>
        </is>
      </c>
      <c r="H4200" s="14" t="inlineStr">
        <is>
          <t>33 MONTAGEM CADEIRA</t>
        </is>
      </c>
      <c r="I4200" s="9" t="inlineStr">
        <is>
          <t>33 MONTAGEM CADEIRA</t>
        </is>
      </c>
      <c r="J4200" s="9" t="n">
        <v>450</v>
      </c>
      <c r="K4200" s="14" t="n"/>
      <c r="L4200" s="14" t="n"/>
      <c r="M4200" s="14" t="n"/>
      <c r="N4200" s="14" t="n"/>
      <c r="O4200" s="14" t="n"/>
      <c r="P4200" s="14" t="n"/>
      <c r="Q4200" s="14" t="n"/>
      <c r="R4200" s="14" t="n"/>
      <c r="S4200" s="14" t="n"/>
      <c r="T4200" s="14" t="n"/>
      <c r="U4200" s="14" t="n"/>
      <c r="V4200" s="14" t="n"/>
      <c r="W4200" s="14" t="n"/>
      <c r="X4200" s="14" t="n"/>
      <c r="Y4200" s="14" t="n"/>
      <c r="Z4200" s="14" t="n"/>
      <c r="AA4200" s="11" t="n"/>
      <c r="AB4200" s="14">
        <f>B4200&amp;"|"&amp;I4200</f>
        <v/>
      </c>
      <c r="AC4200">
        <f>IF($B4200="","","|"&amp;SUBSTITUTE(TRIM(SUBSTITUTE(SUBSTITUTE(SUBSTITUTE(SUBSTITUTE(SUBSTITUTE(SUBSTITUTE(SUBSTITUTE(SUBSTITUTE(SUBSTITUTE(SUBSTITUTE(SUBSTITUTE(SUBSTITUTE(SUBSTITUTE(SUBSTITUTE(TRIM($B4200&amp;""),CHAR(10)," "),CHAR(13)," "),"."," "),";"," "),","," "),"/"," "),"+"," "),"-"," "),"  "," "),"  "," "),"  "," "),"  "," "),"  "," "),"  "," "))," ","|")&amp;"|")</f>
        <v/>
      </c>
      <c r="AD4200">
        <f>TRIM($I4200&amp;"")</f>
        <v/>
      </c>
    </row>
    <row r="4201" ht="48" customHeight="1">
      <c r="A4201" s="9" t="n">
        <v>46223</v>
      </c>
      <c r="B4201" s="14" t="inlineStr">
        <is>
          <t>10266,10265</t>
        </is>
      </c>
      <c r="C4201" s="14" t="inlineStr">
        <is>
          <t>M/C 0727 (MARROM)</t>
        </is>
      </c>
      <c r="D4201" s="14" t="inlineStr">
        <is>
          <t>33 MONTAGEM CADEIRA</t>
        </is>
      </c>
      <c r="E4201" s="14" t="n">
        <v>30001412</v>
      </c>
      <c r="F4201" s="14" t="inlineStr">
        <is>
          <t>ENCOSTO ESTOFADO MENOR - CADEIRA PÉ INTEIRO</t>
        </is>
      </c>
      <c r="G4201" s="14" t="inlineStr">
        <is>
          <t>33 MONTAGEM CADEIRA</t>
        </is>
      </c>
      <c r="H4201" s="14" t="inlineStr">
        <is>
          <t>33 MONTAGEM CADEIRA</t>
        </is>
      </c>
      <c r="I4201" s="9" t="inlineStr">
        <is>
          <t>33 MONTAGEM CADEIRA</t>
        </is>
      </c>
      <c r="J4201" s="9" t="n">
        <v>450</v>
      </c>
      <c r="K4201" s="14" t="n"/>
      <c r="L4201" s="14" t="n"/>
      <c r="M4201" s="14" t="n"/>
      <c r="N4201" s="14" t="n"/>
      <c r="O4201" s="14" t="n"/>
      <c r="P4201" s="14" t="n"/>
      <c r="Q4201" s="14" t="n"/>
      <c r="R4201" s="14" t="n"/>
      <c r="S4201" s="14" t="n"/>
      <c r="T4201" s="14" t="n"/>
      <c r="U4201" s="14" t="n"/>
      <c r="V4201" s="14" t="n"/>
      <c r="W4201" s="14" t="n"/>
      <c r="X4201" s="14" t="n"/>
      <c r="Y4201" s="14" t="n"/>
      <c r="Z4201" s="14" t="n"/>
      <c r="AA4201" s="11" t="n"/>
      <c r="AB4201" s="14">
        <f>B4201&amp;"|"&amp;I4201</f>
        <v/>
      </c>
      <c r="AC4201">
        <f>IF($B4201="","","|"&amp;SUBSTITUTE(TRIM(SUBSTITUTE(SUBSTITUTE(SUBSTITUTE(SUBSTITUTE(SUBSTITUTE(SUBSTITUTE(SUBSTITUTE(SUBSTITUTE(SUBSTITUTE(SUBSTITUTE(SUBSTITUTE(SUBSTITUTE(SUBSTITUTE(SUBSTITUTE(TRIM($B4201&amp;""),CHAR(10)," "),CHAR(13)," "),"."," "),";"," "),","," "),"/"," "),"+"," "),"-"," "),"  "," "),"  "," "),"  "," "),"  "," "),"  "," "),"  "," "))," ","|")&amp;"|")</f>
        <v/>
      </c>
      <c r="AD4201">
        <f>TRIM($I4201&amp;"")</f>
        <v/>
      </c>
    </row>
    <row r="4202" ht="48" customHeight="1">
      <c r="A4202" s="9" t="n">
        <v>46223</v>
      </c>
      <c r="B4202" s="14" t="inlineStr">
        <is>
          <t>10269</t>
        </is>
      </c>
      <c r="C4202" s="14" t="inlineStr">
        <is>
          <t>M/C 0723 - DEMONSTRAÇÃO MATEUS</t>
        </is>
      </c>
      <c r="D4202" s="14" t="inlineStr">
        <is>
          <t>33 MONTAGEM CADEIRA</t>
        </is>
      </c>
      <c r="E4202" s="14" t="n">
        <v>30001213</v>
      </c>
      <c r="F4202" s="14" t="inlineStr">
        <is>
          <t>ASSENTO ESTOFADO - CADEIRA PÉ INTEIRO</t>
        </is>
      </c>
      <c r="G4202" s="14" t="inlineStr">
        <is>
          <t>33 MONTAGEM CADEIRA</t>
        </is>
      </c>
      <c r="H4202" s="14" t="inlineStr">
        <is>
          <t>33 MONTAGEM CADEIRA</t>
        </is>
      </c>
      <c r="I4202" s="9" t="inlineStr">
        <is>
          <t>33 MONTAGEM CADEIRA</t>
        </is>
      </c>
      <c r="J4202" s="9" t="n">
        <v>6</v>
      </c>
      <c r="K4202" s="14" t="n"/>
      <c r="L4202" s="14" t="n"/>
      <c r="M4202" s="14" t="n"/>
      <c r="N4202" s="14" t="n"/>
      <c r="O4202" s="14" t="n"/>
      <c r="P4202" s="14" t="n"/>
      <c r="Q4202" s="14" t="n"/>
      <c r="R4202" s="14" t="n"/>
      <c r="S4202" s="14" t="n"/>
      <c r="T4202" s="14" t="n"/>
      <c r="U4202" s="14" t="n"/>
      <c r="V4202" s="14" t="n"/>
      <c r="W4202" s="14" t="n"/>
      <c r="X4202" s="14" t="n"/>
      <c r="Y4202" s="14" t="n"/>
      <c r="Z4202" s="14" t="n"/>
      <c r="AA4202" s="11" t="n"/>
      <c r="AB4202" s="14">
        <f>B4202&amp;"|"&amp;I4202</f>
        <v/>
      </c>
      <c r="AC4202">
        <f>IF($B4202="","","|"&amp;SUBSTITUTE(TRIM(SUBSTITUTE(SUBSTITUTE(SUBSTITUTE(SUBSTITUTE(SUBSTITUTE(SUBSTITUTE(SUBSTITUTE(SUBSTITUTE(SUBSTITUTE(SUBSTITUTE(SUBSTITUTE(SUBSTITUTE(SUBSTITUTE(SUBSTITUTE(TRIM($B4202&amp;""),CHAR(10)," "),CHAR(13)," "),"."," "),";"," "),","," "),"/"," "),"+"," "),"-"," "),"  "," "),"  "," "),"  "," "),"  "," "),"  "," "),"  "," "))," ","|")&amp;"|")</f>
        <v/>
      </c>
      <c r="AD4202">
        <f>TRIM($I4202&amp;"")</f>
        <v/>
      </c>
    </row>
    <row r="4203" ht="48" customHeight="1">
      <c r="A4203" s="9" t="n">
        <v>46223</v>
      </c>
      <c r="B4203" s="14" t="inlineStr">
        <is>
          <t>10269</t>
        </is>
      </c>
      <c r="C4203" s="14" t="inlineStr">
        <is>
          <t>M/C 0723 - DEMONSTRAÇÃO MATEUS</t>
        </is>
      </c>
      <c r="D4203" s="14" t="inlineStr">
        <is>
          <t>33 MONTAGEM CADEIRA</t>
        </is>
      </c>
      <c r="E4203" s="14" t="n">
        <v>30006801</v>
      </c>
      <c r="F4203" s="14" t="inlineStr">
        <is>
          <t>PE TRASEIRO 980X94(911)X25 MDF (8PCS)- CAD GENOVA</t>
        </is>
      </c>
      <c r="G4203" s="14" t="inlineStr">
        <is>
          <t>33 MONTAGEM CADEIRA</t>
        </is>
      </c>
      <c r="H4203" s="14" t="inlineStr">
        <is>
          <t>33 MONTAGEM CADEIRA</t>
        </is>
      </c>
      <c r="I4203" s="9" t="inlineStr">
        <is>
          <t>33 MONTAGEM CADEIRA</t>
        </is>
      </c>
      <c r="J4203" s="9" t="n">
        <v>12</v>
      </c>
      <c r="K4203" s="14" t="n"/>
      <c r="L4203" s="14" t="n"/>
      <c r="M4203" s="14" t="n"/>
      <c r="N4203" s="14" t="n"/>
      <c r="O4203" s="14" t="n"/>
      <c r="P4203" s="14" t="n"/>
      <c r="Q4203" s="14" t="n"/>
      <c r="R4203" s="14" t="n"/>
      <c r="S4203" s="14" t="n"/>
      <c r="T4203" s="14" t="n"/>
      <c r="U4203" s="14" t="n"/>
      <c r="V4203" s="14" t="n"/>
      <c r="W4203" s="14" t="n"/>
      <c r="X4203" s="14" t="n"/>
      <c r="Y4203" s="14" t="n"/>
      <c r="Z4203" s="14" t="n"/>
      <c r="AA4203" s="11" t="n"/>
      <c r="AB4203" s="14">
        <f>B4203&amp;"|"&amp;I4203</f>
        <v/>
      </c>
      <c r="AC4203">
        <f>IF($B4203="","","|"&amp;SUBSTITUTE(TRIM(SUBSTITUTE(SUBSTITUTE(SUBSTITUTE(SUBSTITUTE(SUBSTITUTE(SUBSTITUTE(SUBSTITUTE(SUBSTITUTE(SUBSTITUTE(SUBSTITUTE(SUBSTITUTE(SUBSTITUTE(SUBSTITUTE(SUBSTITUTE(TRIM($B4203&amp;""),CHAR(10)," "),CHAR(13)," "),"."," "),";"," "),","," "),"/"," "),"+"," "),"-"," "),"  "," "),"  "," "),"  "," "),"  "," "),"  "," "),"  "," "))," ","|")&amp;"|")</f>
        <v/>
      </c>
      <c r="AD4203">
        <f>TRIM($I4203&amp;"")</f>
        <v/>
      </c>
    </row>
    <row r="4204" ht="48" customHeight="1">
      <c r="A4204" s="9" t="n">
        <v>46223</v>
      </c>
      <c r="B4204" s="14" t="inlineStr">
        <is>
          <t>10269</t>
        </is>
      </c>
      <c r="C4204" s="14" t="inlineStr">
        <is>
          <t>M/C 0723 - DEMONSTRAÇÃO MATEUS</t>
        </is>
      </c>
      <c r="D4204" s="14" t="inlineStr">
        <is>
          <t>33 MONTAGEM CADEIRA</t>
        </is>
      </c>
      <c r="E4204" s="14" t="n">
        <v>30006806</v>
      </c>
      <c r="F4204" s="14" t="inlineStr">
        <is>
          <t>ENCOSTO ESTOFADO - CADEIRA GENOVA</t>
        </is>
      </c>
      <c r="G4204" s="14" t="inlineStr">
        <is>
          <t>33 MONTAGEM CADEIRA</t>
        </is>
      </c>
      <c r="H4204" s="14" t="inlineStr">
        <is>
          <t>33 MONTAGEM CADEIRA</t>
        </is>
      </c>
      <c r="I4204" s="9" t="inlineStr">
        <is>
          <t>33 MONTAGEM CADEIRA</t>
        </is>
      </c>
      <c r="J4204" s="9" t="n">
        <v>6</v>
      </c>
      <c r="K4204" s="14" t="n"/>
      <c r="L4204" s="14" t="n"/>
      <c r="M4204" s="14" t="n"/>
      <c r="N4204" s="14" t="n"/>
      <c r="O4204" s="14" t="n"/>
      <c r="P4204" s="14" t="n"/>
      <c r="Q4204" s="14" t="n"/>
      <c r="R4204" s="14" t="n"/>
      <c r="S4204" s="14" t="n"/>
      <c r="T4204" s="14" t="n"/>
      <c r="U4204" s="14" t="n"/>
      <c r="V4204" s="14" t="n"/>
      <c r="W4204" s="14" t="n"/>
      <c r="X4204" s="14" t="n"/>
      <c r="Y4204" s="14" t="n"/>
      <c r="Z4204" s="14" t="n"/>
      <c r="AA4204" s="11" t="n"/>
      <c r="AB4204" s="14">
        <f>B4204&amp;"|"&amp;I4204</f>
        <v/>
      </c>
      <c r="AC4204">
        <f>IF($B4204="","","|"&amp;SUBSTITUTE(TRIM(SUBSTITUTE(SUBSTITUTE(SUBSTITUTE(SUBSTITUTE(SUBSTITUTE(SUBSTITUTE(SUBSTITUTE(SUBSTITUTE(SUBSTITUTE(SUBSTITUTE(SUBSTITUTE(SUBSTITUTE(SUBSTITUTE(SUBSTITUTE(TRIM($B4204&amp;""),CHAR(10)," "),CHAR(13)," "),"."," "),";"," "),","," "),"/"," "),"+"," "),"-"," "),"  "," "),"  "," "),"  "," "),"  "," "),"  "," "),"  "," "))," ","|")&amp;"|")</f>
        <v/>
      </c>
      <c r="AD4204">
        <f>TRIM($I4204&amp;"")</f>
        <v/>
      </c>
    </row>
    <row r="4205" ht="60" customHeight="1">
      <c r="A4205" s="9" t="n">
        <v>46219</v>
      </c>
      <c r="B4205" s="14" t="inlineStr">
        <is>
          <t>10264</t>
        </is>
      </c>
      <c r="C4205" s="14" t="inlineStr">
        <is>
          <t>M/C 0724 (VERDE)</t>
        </is>
      </c>
      <c r="D4205" s="14" t="inlineStr">
        <is>
          <t>60 USINAGEM AUTOMATIZADA</t>
        </is>
      </c>
      <c r="E4205" s="14" t="n">
        <v>30006101</v>
      </c>
      <c r="F4205" s="14" t="inlineStr">
        <is>
          <t>PE TRAS 880X30(911)X25 MDF (13PC) ESQ SANTIAGO NEW</t>
        </is>
      </c>
      <c r="G4205" s="14" t="inlineStr">
        <is>
          <t>60 USINAGEM AUTOMATIZADA</t>
        </is>
      </c>
      <c r="H4205" s="14" t="inlineStr">
        <is>
          <t>60 USINAGEM AUTOMATIZADA</t>
        </is>
      </c>
      <c r="I4205" s="9" t="inlineStr">
        <is>
          <t>60 USINAGEM AUTOMATIZADA</t>
        </is>
      </c>
      <c r="J4205" s="9" t="n">
        <v>730</v>
      </c>
      <c r="K4205" s="14" t="n"/>
      <c r="L4205" s="14" t="n"/>
      <c r="M4205" s="14" t="n"/>
      <c r="N4205" s="14" t="n">
        <v>46219</v>
      </c>
      <c r="O4205" s="14" t="n">
        <v>730</v>
      </c>
      <c r="P4205" s="14" t="n"/>
      <c r="Q4205" s="14" t="n"/>
      <c r="R4205" s="14" t="n"/>
      <c r="S4205" s="14" t="n"/>
      <c r="T4205" s="14">
        <f>IF(OR($J4205="",$O4205=""),"",$O4205/$J4205)</f>
        <v/>
      </c>
      <c r="U4205" s="14" t="inlineStr">
        <is>
          <t>Concluído</t>
        </is>
      </c>
      <c r="V4205" s="14" t="n"/>
      <c r="W4205" s="14" t="n"/>
      <c r="X4205" s="14" t="n"/>
      <c r="Y4205" s="14" t="n"/>
      <c r="Z4205" s="14" t="n"/>
      <c r="AA4205" s="11" t="n"/>
      <c r="AB4205" s="14">
        <f>B4205&amp;"|"&amp;I4205</f>
        <v/>
      </c>
      <c r="AC4205">
        <f>IF($B4205="","","|"&amp;SUBSTITUTE(TRIM(SUBSTITUTE(SUBSTITUTE(SUBSTITUTE(SUBSTITUTE(SUBSTITUTE(SUBSTITUTE(SUBSTITUTE(SUBSTITUTE(SUBSTITUTE(SUBSTITUTE(SUBSTITUTE(SUBSTITUTE(SUBSTITUTE(SUBSTITUTE(TRIM($B4205&amp;""),CHAR(10)," "),CHAR(13)," "),"."," "),";"," "),","," "),"/"," "),"+"," "),"-"," "),"  "," "),"  "," "),"  "," "),"  "," "),"  "," "),"  "," "))," ","|")&amp;"|")</f>
        <v/>
      </c>
      <c r="AD4205">
        <f>TRIM($I4205&amp;"")</f>
        <v/>
      </c>
    </row>
    <row r="4206" ht="60" customHeight="1">
      <c r="A4206" s="9" t="n">
        <v>46219</v>
      </c>
      <c r="B4206" s="14" t="inlineStr">
        <is>
          <t>10264</t>
        </is>
      </c>
      <c r="C4206" s="14" t="inlineStr">
        <is>
          <t>M/C 0724 (VERDE)</t>
        </is>
      </c>
      <c r="D4206" s="14" t="inlineStr">
        <is>
          <t>60 USINAGEM AUTOMATIZADA</t>
        </is>
      </c>
      <c r="E4206" s="14" t="n">
        <v>30006102</v>
      </c>
      <c r="F4206" s="14" t="inlineStr">
        <is>
          <t>PE TRAS 880X30(911)X25 MDF (13PC) DIR SANTIAGO NEW</t>
        </is>
      </c>
      <c r="G4206" s="14" t="inlineStr">
        <is>
          <t>60 USINAGEM AUTOMATIZADA</t>
        </is>
      </c>
      <c r="H4206" s="14" t="inlineStr">
        <is>
          <t>60 USINAGEM AUTOMATIZADA</t>
        </is>
      </c>
      <c r="I4206" s="9" t="inlineStr">
        <is>
          <t>60 USINAGEM AUTOMATIZADA</t>
        </is>
      </c>
      <c r="J4206" s="9" t="n">
        <v>730</v>
      </c>
      <c r="K4206" s="14" t="n"/>
      <c r="L4206" s="14" t="n"/>
      <c r="M4206" s="14" t="n"/>
      <c r="N4206" s="14" t="n">
        <v>46219</v>
      </c>
      <c r="O4206" s="14" t="n">
        <v>730</v>
      </c>
      <c r="P4206" s="14" t="n"/>
      <c r="Q4206" s="14" t="n"/>
      <c r="R4206" s="14" t="n"/>
      <c r="S4206" s="14" t="n"/>
      <c r="T4206" s="14">
        <f>IF(OR($J4206="",$O4206=""),"",$O4206/$J4206)</f>
        <v/>
      </c>
      <c r="U4206" s="14" t="inlineStr">
        <is>
          <t>Concluído</t>
        </is>
      </c>
      <c r="V4206" s="14" t="n"/>
      <c r="W4206" s="14" t="n"/>
      <c r="X4206" s="14" t="n"/>
      <c r="Y4206" s="14" t="n"/>
      <c r="Z4206" s="14" t="n"/>
      <c r="AA4206" s="11" t="n"/>
      <c r="AB4206" s="14">
        <f>B4206&amp;"|"&amp;I4206</f>
        <v/>
      </c>
      <c r="AC4206">
        <f>IF($B4206="","","|"&amp;SUBSTITUTE(TRIM(SUBSTITUTE(SUBSTITUTE(SUBSTITUTE(SUBSTITUTE(SUBSTITUTE(SUBSTITUTE(SUBSTITUTE(SUBSTITUTE(SUBSTITUTE(SUBSTITUTE(SUBSTITUTE(SUBSTITUTE(SUBSTITUTE(SUBSTITUTE(TRIM($B4206&amp;""),CHAR(10)," "),CHAR(13)," "),"."," "),";"," "),","," "),"/"," "),"+"," "),"-"," "),"  "," "),"  "," "),"  "," "),"  "," "),"  "," "),"  "," "))," ","|")&amp;"|")</f>
        <v/>
      </c>
      <c r="AD4206">
        <f>TRIM($I4206&amp;"")</f>
        <v/>
      </c>
    </row>
    <row r="4207" ht="60" customHeight="1">
      <c r="A4207" s="9" t="n">
        <v>46219</v>
      </c>
      <c r="B4207" s="14" t="inlineStr">
        <is>
          <t>10266,10265</t>
        </is>
      </c>
      <c r="C4207" s="14" t="inlineStr">
        <is>
          <t>M/C 0727 (MARROM)</t>
        </is>
      </c>
      <c r="D4207" s="14" t="inlineStr">
        <is>
          <t>60 USINAGEM AUTOMATIZADA</t>
        </is>
      </c>
      <c r="E4207" s="14" t="n">
        <v>30006101</v>
      </c>
      <c r="F4207" s="14" t="inlineStr">
        <is>
          <t>PE TRAS 880X30(911)X25 MDF (13PC) ESQ SANTIAGO NEW</t>
        </is>
      </c>
      <c r="G4207" s="14" t="inlineStr">
        <is>
          <t>60 USINAGEM AUTOMATIZADA</t>
        </is>
      </c>
      <c r="H4207" s="14" t="inlineStr">
        <is>
          <t>60 USINAGEM AUTOMATIZADA</t>
        </is>
      </c>
      <c r="I4207" s="9" t="inlineStr">
        <is>
          <t>60 USINAGEM AUTOMATIZADA</t>
        </is>
      </c>
      <c r="J4207" s="9" t="n">
        <v>126</v>
      </c>
      <c r="K4207" s="14" t="n"/>
      <c r="L4207" s="14" t="n"/>
      <c r="M4207" s="14" t="n"/>
      <c r="N4207" s="14" t="n"/>
      <c r="O4207" s="14" t="n"/>
      <c r="P4207" s="14" t="n"/>
      <c r="Q4207" s="14" t="n"/>
      <c r="R4207" s="14" t="n"/>
      <c r="S4207" s="14" t="n"/>
      <c r="T4207" s="14" t="n"/>
      <c r="U4207" s="14" t="n"/>
      <c r="V4207" s="14" t="n"/>
      <c r="W4207" s="14" t="n"/>
      <c r="X4207" s="14" t="n"/>
      <c r="Y4207" s="14" t="n"/>
      <c r="Z4207" s="14" t="n"/>
      <c r="AA4207" s="11" t="n"/>
      <c r="AB4207" s="14">
        <f>B4207&amp;"|"&amp;I4207</f>
        <v/>
      </c>
      <c r="AC4207">
        <f>IF($B4207="","","|"&amp;SUBSTITUTE(TRIM(SUBSTITUTE(SUBSTITUTE(SUBSTITUTE(SUBSTITUTE(SUBSTITUTE(SUBSTITUTE(SUBSTITUTE(SUBSTITUTE(SUBSTITUTE(SUBSTITUTE(SUBSTITUTE(SUBSTITUTE(SUBSTITUTE(SUBSTITUTE(TRIM($B4207&amp;""),CHAR(10)," "),CHAR(13)," "),"."," "),";"," "),","," "),"/"," "),"+"," "),"-"," "),"  "," "),"  "," "),"  "," "),"  "," "),"  "," "),"  "," "))," ","|")&amp;"|")</f>
        <v/>
      </c>
      <c r="AD4207">
        <f>TRIM($I4207&amp;"")</f>
        <v/>
      </c>
    </row>
    <row r="4208" ht="60" customHeight="1">
      <c r="A4208" s="9" t="n">
        <v>46219</v>
      </c>
      <c r="B4208" s="14" t="inlineStr">
        <is>
          <t>10266,10265</t>
        </is>
      </c>
      <c r="C4208" s="14" t="inlineStr">
        <is>
          <t>M/C 0727 (MARROM)</t>
        </is>
      </c>
      <c r="D4208" s="14" t="inlineStr">
        <is>
          <t>60 USINAGEM AUTOMATIZADA</t>
        </is>
      </c>
      <c r="E4208" s="14" t="n">
        <v>30006102</v>
      </c>
      <c r="F4208" s="14" t="inlineStr">
        <is>
          <t>PE TRAS 880X30(911)X25 MDF (13PC) DIR SANTIAGO NEW</t>
        </is>
      </c>
      <c r="G4208" s="14" t="inlineStr">
        <is>
          <t>60 USINAGEM AUTOMATIZADA</t>
        </is>
      </c>
      <c r="H4208" s="14" t="inlineStr">
        <is>
          <t>60 USINAGEM AUTOMATIZADA</t>
        </is>
      </c>
      <c r="I4208" s="9" t="inlineStr">
        <is>
          <t>60 USINAGEM AUTOMATIZADA</t>
        </is>
      </c>
      <c r="J4208" s="9" t="n">
        <v>126</v>
      </c>
      <c r="K4208" s="14" t="n"/>
      <c r="L4208" s="14" t="n"/>
      <c r="M4208" s="14" t="n"/>
      <c r="N4208" s="14" t="n"/>
      <c r="O4208" s="14" t="n"/>
      <c r="P4208" s="14" t="n"/>
      <c r="Q4208" s="14" t="n"/>
      <c r="R4208" s="14" t="n"/>
      <c r="S4208" s="14" t="n"/>
      <c r="T4208" s="14" t="n"/>
      <c r="U4208" s="14" t="n"/>
      <c r="V4208" s="14" t="n"/>
      <c r="W4208" s="14" t="n"/>
      <c r="X4208" s="14" t="n"/>
      <c r="Y4208" s="14" t="n"/>
      <c r="Z4208" s="14" t="n"/>
      <c r="AA4208" s="11" t="n"/>
      <c r="AB4208" s="14">
        <f>B4208&amp;"|"&amp;I4208</f>
        <v/>
      </c>
      <c r="AC4208">
        <f>IF($B4208="","","|"&amp;SUBSTITUTE(TRIM(SUBSTITUTE(SUBSTITUTE(SUBSTITUTE(SUBSTITUTE(SUBSTITUTE(SUBSTITUTE(SUBSTITUTE(SUBSTITUTE(SUBSTITUTE(SUBSTITUTE(SUBSTITUTE(SUBSTITUTE(SUBSTITUTE(SUBSTITUTE(TRIM($B4208&amp;""),CHAR(10)," "),CHAR(13)," "),"."," "),";"," "),","," "),"/"," "),"+"," "),"-"," "),"  "," "),"  "," "),"  "," "),"  "," "),"  "," "),"  "," "))," ","|")&amp;"|")</f>
        <v/>
      </c>
      <c r="AD4208">
        <f>TRIM($I4208&amp;"")</f>
        <v/>
      </c>
    </row>
    <row r="4209" ht="60" customHeight="1">
      <c r="A4209" s="9" t="n">
        <v>46219</v>
      </c>
      <c r="B4209" s="14" t="inlineStr">
        <is>
          <t>10269</t>
        </is>
      </c>
      <c r="C4209" s="14" t="inlineStr">
        <is>
          <t>M/C 0723 - DEMONSTRAÇÃO MATEUS</t>
        </is>
      </c>
      <c r="D4209" s="14" t="inlineStr">
        <is>
          <t>60 USINAGEM AUTOMATIZADA</t>
        </is>
      </c>
      <c r="E4209" s="14" t="n">
        <v>200306101</v>
      </c>
      <c r="F4209" s="14" t="inlineStr">
        <is>
          <t>PE 790(800)X100X50 MDP - MESA GENOVA</t>
        </is>
      </c>
      <c r="G4209" s="14" t="inlineStr">
        <is>
          <t>60 USINAGEM AUTOMATIZADA</t>
        </is>
      </c>
      <c r="H4209" s="14" t="inlineStr">
        <is>
          <t>60 USINAGEM AUTOMATIZADA</t>
        </is>
      </c>
      <c r="I4209" s="9" t="inlineStr">
        <is>
          <t>60 USINAGEM AUTOMATIZADA</t>
        </is>
      </c>
      <c r="J4209" s="9" t="n">
        <v>4</v>
      </c>
      <c r="K4209" s="14" t="n"/>
      <c r="L4209" s="14" t="n"/>
      <c r="M4209" s="14" t="n"/>
      <c r="N4209" s="14" t="n"/>
      <c r="O4209" s="14" t="n"/>
      <c r="P4209" s="14" t="n"/>
      <c r="Q4209" s="14" t="n"/>
      <c r="R4209" s="14" t="n"/>
      <c r="S4209" s="14" t="n"/>
      <c r="T4209" s="14" t="n"/>
      <c r="U4209" s="14" t="n"/>
      <c r="V4209" s="14" t="n"/>
      <c r="W4209" s="14" t="n"/>
      <c r="X4209" s="14" t="n"/>
      <c r="Y4209" s="14" t="n"/>
      <c r="Z4209" s="14" t="n"/>
      <c r="AA4209" s="11" t="n"/>
      <c r="AB4209" s="14">
        <f>B4209&amp;"|"&amp;I4209</f>
        <v/>
      </c>
      <c r="AC4209">
        <f>IF($B4209="","","|"&amp;SUBSTITUTE(TRIM(SUBSTITUTE(SUBSTITUTE(SUBSTITUTE(SUBSTITUTE(SUBSTITUTE(SUBSTITUTE(SUBSTITUTE(SUBSTITUTE(SUBSTITUTE(SUBSTITUTE(SUBSTITUTE(SUBSTITUTE(SUBSTITUTE(SUBSTITUTE(TRIM($B4209&amp;""),CHAR(10)," "),CHAR(13)," "),"."," "),";"," "),","," "),"/"," "),"+"," "),"-"," "),"  "," "),"  "," "),"  "," "),"  "," "),"  "," "),"  "," "))," ","|")&amp;"|")</f>
        <v/>
      </c>
      <c r="AD4209">
        <f>TRIM($I4209&amp;"")</f>
        <v/>
      </c>
    </row>
    <row r="4210" ht="60" customHeight="1">
      <c r="A4210" s="9" t="n">
        <v>46219</v>
      </c>
      <c r="B4210" s="14" t="inlineStr">
        <is>
          <t>10269</t>
        </is>
      </c>
      <c r="C4210" s="14" t="inlineStr">
        <is>
          <t>M/C 0723 - DEMONSTRAÇÃO MATEUS</t>
        </is>
      </c>
      <c r="D4210" s="14" t="inlineStr">
        <is>
          <t>60 USINAGEM AUTOMATIZADA</t>
        </is>
      </c>
      <c r="E4210" s="14" t="n">
        <v>200306102</v>
      </c>
      <c r="F4210" s="14" t="inlineStr">
        <is>
          <t>BASE DOS PES 634(653)X95X50 MDP - MESA GENOVA</t>
        </is>
      </c>
      <c r="G4210" s="14" t="inlineStr">
        <is>
          <t>60 USINAGEM AUTOMATIZADA</t>
        </is>
      </c>
      <c r="H4210" s="14" t="inlineStr">
        <is>
          <t>60 USINAGEM AUTOMATIZADA</t>
        </is>
      </c>
      <c r="I4210" s="9" t="inlineStr">
        <is>
          <t>60 USINAGEM AUTOMATIZADA</t>
        </is>
      </c>
      <c r="J4210" s="9" t="n">
        <v>2</v>
      </c>
      <c r="K4210" s="14" t="n"/>
      <c r="L4210" s="14" t="n"/>
      <c r="M4210" s="14" t="n"/>
      <c r="N4210" s="14" t="n"/>
      <c r="O4210" s="14" t="n"/>
      <c r="P4210" s="14" t="n"/>
      <c r="Q4210" s="14" t="n"/>
      <c r="R4210" s="14" t="n"/>
      <c r="S4210" s="14" t="n"/>
      <c r="T4210" s="14" t="n"/>
      <c r="U4210" s="14" t="n"/>
      <c r="V4210" s="14" t="n"/>
      <c r="W4210" s="14" t="n"/>
      <c r="X4210" s="14" t="n"/>
      <c r="Y4210" s="14" t="n"/>
      <c r="Z4210" s="14" t="n"/>
      <c r="AA4210" s="11" t="n"/>
      <c r="AB4210" s="14">
        <f>B4210&amp;"|"&amp;I4210</f>
        <v/>
      </c>
      <c r="AC4210">
        <f>IF($B4210="","","|"&amp;SUBSTITUTE(TRIM(SUBSTITUTE(SUBSTITUTE(SUBSTITUTE(SUBSTITUTE(SUBSTITUTE(SUBSTITUTE(SUBSTITUTE(SUBSTITUTE(SUBSTITUTE(SUBSTITUTE(SUBSTITUTE(SUBSTITUTE(SUBSTITUTE(SUBSTITUTE(TRIM($B4210&amp;""),CHAR(10)," "),CHAR(13)," "),"."," "),";"," "),","," "),"/"," "),"+"," "),"-"," "),"  "," "),"  "," "),"  "," "),"  "," "),"  "," "),"  "," "))," ","|")&amp;"|")</f>
        <v/>
      </c>
      <c r="AD4210">
        <f>TRIM($I4210&amp;"")</f>
        <v/>
      </c>
    </row>
    <row r="4211" ht="60" customHeight="1">
      <c r="A4211" s="9" t="n">
        <v>46219</v>
      </c>
      <c r="B4211" s="14" t="inlineStr">
        <is>
          <t>10269</t>
        </is>
      </c>
      <c r="C4211" s="14" t="inlineStr">
        <is>
          <t>M/C 0723 - DEMONSTRAÇÃO MATEUS</t>
        </is>
      </c>
      <c r="D4211" s="14" t="inlineStr">
        <is>
          <t>60 USINAGEM AUTOMATIZADA</t>
        </is>
      </c>
      <c r="E4211" s="14" t="n">
        <v>200306103</v>
      </c>
      <c r="F4211" s="14" t="inlineStr">
        <is>
          <t>TRAVESSA MENOR 393X120X18 MDF - MESA GENOVA</t>
        </is>
      </c>
      <c r="G4211" s="14" t="inlineStr">
        <is>
          <t>60 USINAGEM AUTOMATIZADA</t>
        </is>
      </c>
      <c r="H4211" s="14" t="inlineStr">
        <is>
          <t>60 USINAGEM AUTOMATIZADA</t>
        </is>
      </c>
      <c r="I4211" s="9" t="inlineStr">
        <is>
          <t>60 USINAGEM AUTOMATIZADA</t>
        </is>
      </c>
      <c r="J4211" s="9" t="n">
        <v>2</v>
      </c>
      <c r="K4211" s="14" t="n"/>
      <c r="L4211" s="14" t="n"/>
      <c r="M4211" s="14" t="n"/>
      <c r="N4211" s="14" t="n"/>
      <c r="O4211" s="14" t="n"/>
      <c r="P4211" s="14" t="n"/>
      <c r="Q4211" s="14" t="n"/>
      <c r="R4211" s="14" t="n"/>
      <c r="S4211" s="14" t="n"/>
      <c r="T4211" s="14" t="n"/>
      <c r="U4211" s="14" t="n"/>
      <c r="V4211" s="14" t="n"/>
      <c r="W4211" s="14" t="n"/>
      <c r="X4211" s="14" t="n"/>
      <c r="Y4211" s="14" t="n"/>
      <c r="Z4211" s="14" t="n"/>
      <c r="AA4211" s="11" t="n"/>
      <c r="AB4211" s="14">
        <f>B4211&amp;"|"&amp;I4211</f>
        <v/>
      </c>
      <c r="AC4211">
        <f>IF($B4211="","","|"&amp;SUBSTITUTE(TRIM(SUBSTITUTE(SUBSTITUTE(SUBSTITUTE(SUBSTITUTE(SUBSTITUTE(SUBSTITUTE(SUBSTITUTE(SUBSTITUTE(SUBSTITUTE(SUBSTITUTE(SUBSTITUTE(SUBSTITUTE(SUBSTITUTE(SUBSTITUTE(TRIM($B4211&amp;""),CHAR(10)," "),CHAR(13)," "),"."," "),";"," "),","," "),"/"," "),"+"," "),"-"," "),"  "," "),"  "," "),"  "," "),"  "," "),"  "," "),"  "," "))," ","|")&amp;"|")</f>
        <v/>
      </c>
      <c r="AD4211">
        <f>TRIM($I4211&amp;"")</f>
        <v/>
      </c>
    </row>
    <row r="4212" ht="36" customHeight="1">
      <c r="A4212" s="9" t="n">
        <v>46220</v>
      </c>
      <c r="B4212" s="14" t="inlineStr">
        <is>
          <t>10264</t>
        </is>
      </c>
      <c r="C4212" s="14" t="inlineStr">
        <is>
          <t>M/C 0724 (VERDE)</t>
        </is>
      </c>
      <c r="D4212" s="14" t="inlineStr">
        <is>
          <t>36 PINTURA P.U.</t>
        </is>
      </c>
      <c r="E4212" s="14" t="n">
        <v>30080009</v>
      </c>
      <c r="F4212" s="14" t="inlineStr">
        <is>
          <t>(4) MOLDURA 1360X680X12 MDF - MESA AMST. 1,36X1,36</t>
        </is>
      </c>
      <c r="G4212" s="14" t="inlineStr">
        <is>
          <t>36 PINTURA P.U.</t>
        </is>
      </c>
      <c r="H4212" s="14" t="inlineStr">
        <is>
          <t>36 PINTURA P.U.</t>
        </is>
      </c>
      <c r="I4212" s="9" t="inlineStr">
        <is>
          <t>36 PINTURA P.U.</t>
        </is>
      </c>
      <c r="J4212" s="9" t="n">
        <v>10</v>
      </c>
      <c r="K4212" s="14" t="n"/>
      <c r="L4212" s="14" t="n"/>
      <c r="M4212" s="14" t="n"/>
      <c r="N4212" s="14" t="n"/>
      <c r="O4212" s="14" t="n"/>
      <c r="P4212" s="14" t="n"/>
      <c r="Q4212" s="14" t="n"/>
      <c r="R4212" s="14" t="n"/>
      <c r="S4212" s="14" t="n"/>
      <c r="T4212" s="14" t="n"/>
      <c r="U4212" s="14" t="n"/>
      <c r="V4212" s="14" t="n"/>
      <c r="W4212" s="14" t="n"/>
      <c r="X4212" s="14" t="n"/>
      <c r="Y4212" s="14" t="n"/>
      <c r="Z4212" s="14" t="n"/>
      <c r="AA4212" s="11" t="n"/>
      <c r="AB4212" s="14">
        <f>B4212&amp;"|"&amp;I4212</f>
        <v/>
      </c>
      <c r="AC4212">
        <f>IF($B4212="","","|"&amp;SUBSTITUTE(TRIM(SUBSTITUTE(SUBSTITUTE(SUBSTITUTE(SUBSTITUTE(SUBSTITUTE(SUBSTITUTE(SUBSTITUTE(SUBSTITUTE(SUBSTITUTE(SUBSTITUTE(SUBSTITUTE(SUBSTITUTE(SUBSTITUTE(SUBSTITUTE(TRIM($B4212&amp;""),CHAR(10)," "),CHAR(13)," "),"."," "),";"," "),","," "),"/"," "),"+"," "),"-"," "),"  "," "),"  "," "),"  "," "),"  "," "),"  "," "),"  "," "))," ","|")&amp;"|")</f>
        <v/>
      </c>
      <c r="AD4212">
        <f>TRIM($I4212&amp;"")</f>
        <v/>
      </c>
    </row>
    <row r="4213" ht="36" customHeight="1">
      <c r="A4213" s="9" t="n">
        <v>46220</v>
      </c>
      <c r="B4213" s="14" t="inlineStr">
        <is>
          <t>10264</t>
        </is>
      </c>
      <c r="C4213" s="14" t="inlineStr">
        <is>
          <t>M/C 0724 (VERDE)</t>
        </is>
      </c>
      <c r="D4213" s="14" t="inlineStr">
        <is>
          <t>36 PINTURA P.U.</t>
        </is>
      </c>
      <c r="E4213" s="14" t="n">
        <v>30081507</v>
      </c>
      <c r="F4213" s="14" t="inlineStr">
        <is>
          <t>(2)PRATO MENOR 582X582X12 MDF-MESA ANCARA /AMSTERD</t>
        </is>
      </c>
      <c r="G4213" s="14" t="inlineStr">
        <is>
          <t>36 PINTURA P.U.</t>
        </is>
      </c>
      <c r="H4213" s="14" t="inlineStr">
        <is>
          <t>36 PINTURA P.U.</t>
        </is>
      </c>
      <c r="I4213" s="9" t="inlineStr">
        <is>
          <t>36 PINTURA P.U.</t>
        </is>
      </c>
      <c r="J4213" s="9" t="n">
        <v>5</v>
      </c>
      <c r="K4213" s="14" t="n"/>
      <c r="L4213" s="14" t="n"/>
      <c r="M4213" s="14" t="n"/>
      <c r="N4213" s="14" t="n"/>
      <c r="O4213" s="14" t="n"/>
      <c r="P4213" s="14" t="n"/>
      <c r="Q4213" s="14" t="n"/>
      <c r="R4213" s="14" t="n"/>
      <c r="S4213" s="14" t="n"/>
      <c r="T4213" s="14" t="n"/>
      <c r="U4213" s="14" t="n"/>
      <c r="V4213" s="14" t="n"/>
      <c r="W4213" s="14" t="n"/>
      <c r="X4213" s="14" t="n"/>
      <c r="Y4213" s="14" t="n"/>
      <c r="Z4213" s="14" t="n"/>
      <c r="AA4213" s="11" t="n"/>
      <c r="AB4213" s="14">
        <f>B4213&amp;"|"&amp;I4213</f>
        <v/>
      </c>
      <c r="AC4213">
        <f>IF($B4213="","","|"&amp;SUBSTITUTE(TRIM(SUBSTITUTE(SUBSTITUTE(SUBSTITUTE(SUBSTITUTE(SUBSTITUTE(SUBSTITUTE(SUBSTITUTE(SUBSTITUTE(SUBSTITUTE(SUBSTITUTE(SUBSTITUTE(SUBSTITUTE(SUBSTITUTE(SUBSTITUTE(TRIM($B4213&amp;""),CHAR(10)," "),CHAR(13)," "),"."," "),";"," "),","," "),"/"," "),"+"," "),"-"," "),"  "," "),"  "," "),"  "," "),"  "," "),"  "," "),"  "," "))," ","|")&amp;"|")</f>
        <v/>
      </c>
      <c r="AD4213">
        <f>TRIM($I4213&amp;"")</f>
        <v/>
      </c>
    </row>
    <row r="4214" ht="36" customHeight="1">
      <c r="A4214" s="9" t="n">
        <v>46220</v>
      </c>
      <c r="B4214" s="14" t="inlineStr">
        <is>
          <t>10264</t>
        </is>
      </c>
      <c r="C4214" s="14" t="inlineStr">
        <is>
          <t>M/C 0724 (VERDE)</t>
        </is>
      </c>
      <c r="D4214" s="14" t="inlineStr">
        <is>
          <t>36 PINTURA P.U.</t>
        </is>
      </c>
      <c r="E4214" s="14" t="n">
        <v>30081508</v>
      </c>
      <c r="F4214" s="14" t="inlineStr">
        <is>
          <t>(3) PRATO MAIOR 664X664X12 MDF-MESA ANCARA/AMSTERD</t>
        </is>
      </c>
      <c r="G4214" s="14" t="inlineStr">
        <is>
          <t>36 PINTURA P.U.</t>
        </is>
      </c>
      <c r="H4214" s="14" t="inlineStr">
        <is>
          <t>36 PINTURA P.U.</t>
        </is>
      </c>
      <c r="I4214" s="9" t="inlineStr">
        <is>
          <t>36 PINTURA P.U.</t>
        </is>
      </c>
      <c r="J4214" s="9" t="n">
        <v>1</v>
      </c>
      <c r="K4214" s="14" t="n"/>
      <c r="L4214" s="14" t="n"/>
      <c r="M4214" s="14" t="n"/>
      <c r="N4214" s="14" t="n"/>
      <c r="O4214" s="14" t="n"/>
      <c r="P4214" s="14" t="n"/>
      <c r="Q4214" s="14" t="n"/>
      <c r="R4214" s="14" t="n"/>
      <c r="S4214" s="14" t="n"/>
      <c r="T4214" s="14" t="n"/>
      <c r="U4214" s="14" t="n"/>
      <c r="V4214" s="14" t="n"/>
      <c r="W4214" s="14" t="n"/>
      <c r="X4214" s="14" t="n"/>
      <c r="Y4214" s="14" t="n"/>
      <c r="Z4214" s="14" t="n"/>
      <c r="AA4214" s="11" t="n"/>
      <c r="AB4214" s="14">
        <f>B4214&amp;"|"&amp;I4214</f>
        <v/>
      </c>
      <c r="AC4214">
        <f>IF($B4214="","","|"&amp;SUBSTITUTE(TRIM(SUBSTITUTE(SUBSTITUTE(SUBSTITUTE(SUBSTITUTE(SUBSTITUTE(SUBSTITUTE(SUBSTITUTE(SUBSTITUTE(SUBSTITUTE(SUBSTITUTE(SUBSTITUTE(SUBSTITUTE(SUBSTITUTE(SUBSTITUTE(TRIM($B4214&amp;""),CHAR(10)," "),CHAR(13)," "),"."," "),";"," "),","," "),"/"," "),"+"," "),"-"," "),"  "," "),"  "," "),"  "," "),"  "," "),"  "," "),"  "," "))," ","|")&amp;"|")</f>
        <v/>
      </c>
      <c r="AD4214">
        <f>TRIM($I4214&amp;"")</f>
        <v/>
      </c>
    </row>
    <row r="4215" ht="36" customHeight="1">
      <c r="A4215" s="9" t="n">
        <v>46220</v>
      </c>
      <c r="B4215" s="14" t="inlineStr">
        <is>
          <t>10264</t>
        </is>
      </c>
      <c r="C4215" s="14" t="inlineStr">
        <is>
          <t>M/C 0724 (VERDE)</t>
        </is>
      </c>
      <c r="D4215" s="14" t="inlineStr">
        <is>
          <t>36 PINTURA P.U.</t>
        </is>
      </c>
      <c r="E4215" s="14" t="n">
        <v>30080008</v>
      </c>
      <c r="F4215" s="14" t="inlineStr">
        <is>
          <t>(1-7) TAMPO 1360X680X15 MDF - MESA AMST. 1,36X1,36</t>
        </is>
      </c>
      <c r="G4215" s="14" t="inlineStr">
        <is>
          <t>36 PINTURA P.U.</t>
        </is>
      </c>
      <c r="H4215" s="14" t="inlineStr">
        <is>
          <t>36 PINTURA P.U.</t>
        </is>
      </c>
      <c r="I4215" s="9" t="inlineStr">
        <is>
          <t>36 PINTURA P.U.</t>
        </is>
      </c>
      <c r="J4215" s="9" t="n">
        <v>10</v>
      </c>
      <c r="K4215" s="14" t="n"/>
      <c r="L4215" s="14" t="n"/>
      <c r="M4215" s="14" t="n"/>
      <c r="N4215" s="14" t="n"/>
      <c r="O4215" s="14" t="n"/>
      <c r="P4215" s="14" t="n"/>
      <c r="Q4215" s="14" t="n"/>
      <c r="R4215" s="14" t="n"/>
      <c r="S4215" s="14" t="n"/>
      <c r="T4215" s="14" t="n"/>
      <c r="U4215" s="14" t="n"/>
      <c r="V4215" s="14" t="n"/>
      <c r="W4215" s="14" t="n"/>
      <c r="X4215" s="14" t="n"/>
      <c r="Y4215" s="14" t="n"/>
      <c r="Z4215" s="14" t="n"/>
      <c r="AA4215" s="11" t="n"/>
      <c r="AB4215" s="14">
        <f>B4215&amp;"|"&amp;I4215</f>
        <v/>
      </c>
      <c r="AC4215">
        <f>IF($B4215="","","|"&amp;SUBSTITUTE(TRIM(SUBSTITUTE(SUBSTITUTE(SUBSTITUTE(SUBSTITUTE(SUBSTITUTE(SUBSTITUTE(SUBSTITUTE(SUBSTITUTE(SUBSTITUTE(SUBSTITUTE(SUBSTITUTE(SUBSTITUTE(SUBSTITUTE(SUBSTITUTE(TRIM($B4215&amp;""),CHAR(10)," "),CHAR(13)," "),"."," "),";"," "),","," "),"/"," "),"+"," "),"-"," "),"  "," "),"  "," "),"  "," "),"  "," "),"  "," "),"  "," "))," ","|")&amp;"|")</f>
        <v/>
      </c>
      <c r="AD4215">
        <f>TRIM($I4215&amp;"")</f>
        <v/>
      </c>
    </row>
    <row r="4216" ht="36" customHeight="1">
      <c r="A4216" s="9" t="n">
        <v>46220</v>
      </c>
      <c r="B4216" s="14" t="inlineStr">
        <is>
          <t>10264</t>
        </is>
      </c>
      <c r="C4216" s="14" t="inlineStr">
        <is>
          <t>M/C 0724 (VERDE)</t>
        </is>
      </c>
      <c r="D4216" s="14" t="inlineStr">
        <is>
          <t>36 PINTURA P.U.</t>
        </is>
      </c>
      <c r="E4216" s="14" t="n">
        <v>20021607</v>
      </c>
      <c r="F4216" s="14" t="inlineStr">
        <is>
          <t>TAMPO 1605X905X18 MDF - MESA COM VIDRO</t>
        </is>
      </c>
      <c r="G4216" s="14" t="inlineStr">
        <is>
          <t>36 PINTURA P.U.</t>
        </is>
      </c>
      <c r="H4216" s="14" t="inlineStr">
        <is>
          <t>36 PINTURA P.U.</t>
        </is>
      </c>
      <c r="I4216" s="9" t="inlineStr">
        <is>
          <t>36 PINTURA P.U.</t>
        </is>
      </c>
      <c r="J4216" s="9" t="n">
        <v>3</v>
      </c>
      <c r="K4216" s="14" t="n"/>
      <c r="L4216" s="14" t="n"/>
      <c r="M4216" s="14" t="n"/>
      <c r="N4216" s="14" t="n"/>
      <c r="O4216" s="14" t="n"/>
      <c r="P4216" s="14" t="n"/>
      <c r="Q4216" s="14" t="n"/>
      <c r="R4216" s="14" t="n"/>
      <c r="S4216" s="14" t="n"/>
      <c r="T4216" s="14" t="n"/>
      <c r="U4216" s="14" t="n"/>
      <c r="V4216" s="14" t="n"/>
      <c r="W4216" s="14" t="n"/>
      <c r="X4216" s="14" t="n"/>
      <c r="Y4216" s="14" t="n"/>
      <c r="Z4216" s="14" t="n"/>
      <c r="AA4216" s="11" t="n"/>
      <c r="AB4216" s="14">
        <f>B4216&amp;"|"&amp;I4216</f>
        <v/>
      </c>
      <c r="AC4216">
        <f>IF($B4216="","","|"&amp;SUBSTITUTE(TRIM(SUBSTITUTE(SUBSTITUTE(SUBSTITUTE(SUBSTITUTE(SUBSTITUTE(SUBSTITUTE(SUBSTITUTE(SUBSTITUTE(SUBSTITUTE(SUBSTITUTE(SUBSTITUTE(SUBSTITUTE(SUBSTITUTE(SUBSTITUTE(TRIM($B4216&amp;""),CHAR(10)," "),CHAR(13)," "),"."," "),";"," "),","," "),"/"," "),"+"," "),"-"," "),"  "," "),"  "," "),"  "," "),"  "," "),"  "," "),"  "," "))," ","|")&amp;"|")</f>
        <v/>
      </c>
      <c r="AD4216">
        <f>TRIM($I4216&amp;"")</f>
        <v/>
      </c>
    </row>
    <row r="4217" ht="36" customHeight="1">
      <c r="A4217" s="9" t="n">
        <v>46220</v>
      </c>
      <c r="B4217" s="14" t="inlineStr">
        <is>
          <t>10264</t>
        </is>
      </c>
      <c r="C4217" s="14" t="inlineStr">
        <is>
          <t>M/C 0724 (VERDE)</t>
        </is>
      </c>
      <c r="D4217" s="14" t="inlineStr">
        <is>
          <t>36 PINTURA P.U.</t>
        </is>
      </c>
      <c r="E4217" s="14" t="n">
        <v>20052201</v>
      </c>
      <c r="F4217" s="14" t="inlineStr">
        <is>
          <t>TAMPO VITREO 1205X905X18 MDF-MESA ATHENAS</t>
        </is>
      </c>
      <c r="G4217" s="14" t="inlineStr">
        <is>
          <t>36 PINTURA P.U.</t>
        </is>
      </c>
      <c r="H4217" s="14" t="inlineStr">
        <is>
          <t>36 PINTURA P.U.</t>
        </is>
      </c>
      <c r="I4217" s="9" t="inlineStr">
        <is>
          <t>36 PINTURA P.U.</t>
        </is>
      </c>
      <c r="J4217" s="9" t="n">
        <v>1</v>
      </c>
      <c r="K4217" s="14" t="n"/>
      <c r="L4217" s="14" t="n"/>
      <c r="M4217" s="14" t="n"/>
      <c r="N4217" s="14" t="n"/>
      <c r="O4217" s="14" t="n"/>
      <c r="P4217" s="14" t="n"/>
      <c r="Q4217" s="14" t="n"/>
      <c r="R4217" s="14" t="n"/>
      <c r="S4217" s="14" t="n"/>
      <c r="T4217" s="14" t="n"/>
      <c r="U4217" s="14" t="n"/>
      <c r="V4217" s="14" t="n"/>
      <c r="W4217" s="14" t="n"/>
      <c r="X4217" s="14" t="n"/>
      <c r="Y4217" s="14" t="n"/>
      <c r="Z4217" s="14" t="n"/>
      <c r="AA4217" s="11" t="n"/>
      <c r="AB4217" s="14">
        <f>B4217&amp;"|"&amp;I4217</f>
        <v/>
      </c>
      <c r="AC4217">
        <f>IF($B4217="","","|"&amp;SUBSTITUTE(TRIM(SUBSTITUTE(SUBSTITUTE(SUBSTITUTE(SUBSTITUTE(SUBSTITUTE(SUBSTITUTE(SUBSTITUTE(SUBSTITUTE(SUBSTITUTE(SUBSTITUTE(SUBSTITUTE(SUBSTITUTE(SUBSTITUTE(SUBSTITUTE(TRIM($B4217&amp;""),CHAR(10)," "),CHAR(13)," "),"."," "),";"," "),","," "),"/"," "),"+"," "),"-"," "),"  "," "),"  "," "),"  "," "),"  "," "),"  "," "),"  "," "))," ","|")&amp;"|")</f>
        <v/>
      </c>
      <c r="AD4217">
        <f>TRIM($I4217&amp;"")</f>
        <v/>
      </c>
    </row>
    <row r="4218" ht="36" customHeight="1">
      <c r="A4218" s="9" t="n">
        <v>46220</v>
      </c>
      <c r="B4218" s="14" t="inlineStr">
        <is>
          <t>10264</t>
        </is>
      </c>
      <c r="C4218" s="14" t="inlineStr">
        <is>
          <t>M/C 0724 (VERDE)</t>
        </is>
      </c>
      <c r="D4218" s="14" t="inlineStr">
        <is>
          <t>36 PINTURA P.U.</t>
        </is>
      </c>
      <c r="E4218" s="14" t="n">
        <v>20053407</v>
      </c>
      <c r="F4218" s="14" t="inlineStr">
        <is>
          <t>TAMPO 1365X905X18 MDF - MESA COM VIDRO</t>
        </is>
      </c>
      <c r="G4218" s="14" t="inlineStr">
        <is>
          <t>36 PINTURA P.U.</t>
        </is>
      </c>
      <c r="H4218" s="14" t="inlineStr">
        <is>
          <t>36 PINTURA P.U.</t>
        </is>
      </c>
      <c r="I4218" s="9" t="inlineStr">
        <is>
          <t>36 PINTURA P.U.</t>
        </is>
      </c>
      <c r="J4218" s="9" t="n">
        <v>1</v>
      </c>
      <c r="K4218" s="14" t="n"/>
      <c r="L4218" s="14" t="n"/>
      <c r="M4218" s="14" t="n"/>
      <c r="N4218" s="14" t="n"/>
      <c r="O4218" s="14" t="n"/>
      <c r="P4218" s="14" t="n"/>
      <c r="Q4218" s="14" t="n"/>
      <c r="R4218" s="14" t="n"/>
      <c r="S4218" s="14" t="n"/>
      <c r="T4218" s="14" t="n"/>
      <c r="U4218" s="14" t="n"/>
      <c r="V4218" s="14" t="n"/>
      <c r="W4218" s="14" t="n"/>
      <c r="X4218" s="14" t="n"/>
      <c r="Y4218" s="14" t="n"/>
      <c r="Z4218" s="14" t="n"/>
      <c r="AA4218" s="11" t="n"/>
      <c r="AB4218" s="14">
        <f>B4218&amp;"|"&amp;I4218</f>
        <v/>
      </c>
      <c r="AC4218">
        <f>IF($B4218="","","|"&amp;SUBSTITUTE(TRIM(SUBSTITUTE(SUBSTITUTE(SUBSTITUTE(SUBSTITUTE(SUBSTITUTE(SUBSTITUTE(SUBSTITUTE(SUBSTITUTE(SUBSTITUTE(SUBSTITUTE(SUBSTITUTE(SUBSTITUTE(SUBSTITUTE(SUBSTITUTE(TRIM($B4218&amp;""),CHAR(10)," "),CHAR(13)," "),"."," "),";"," "),","," "),"/"," "),"+"," "),"-"," "),"  "," "),"  "," "),"  "," "),"  "," "),"  "," "),"  "," "))," ","|")&amp;"|")</f>
        <v/>
      </c>
      <c r="AD4218">
        <f>TRIM($I4218&amp;"")</f>
        <v/>
      </c>
    </row>
    <row r="4219" ht="36" customHeight="1">
      <c r="A4219" s="9" t="n">
        <v>46220</v>
      </c>
      <c r="B4219" s="14" t="inlineStr">
        <is>
          <t>10264</t>
        </is>
      </c>
      <c r="C4219" s="14" t="inlineStr">
        <is>
          <t>M/C 0724 (VERDE)</t>
        </is>
      </c>
      <c r="D4219" s="14" t="inlineStr">
        <is>
          <t>36 PINTURA P.U.</t>
        </is>
      </c>
      <c r="E4219" s="14" t="n">
        <v>30006104</v>
      </c>
      <c r="F4219" s="14" t="inlineStr">
        <is>
          <t>MOLDURA ENCOSTO 445X280X15 MDF - CAD SANTIAGO NEW</t>
        </is>
      </c>
      <c r="G4219" s="14" t="inlineStr">
        <is>
          <t>36 PINTURA P.U.</t>
        </is>
      </c>
      <c r="H4219" s="14" t="inlineStr">
        <is>
          <t>36 PINTURA P.U.</t>
        </is>
      </c>
      <c r="I4219" s="9" t="inlineStr">
        <is>
          <t>36 PINTURA P.U.</t>
        </is>
      </c>
      <c r="J4219" s="9" t="n">
        <v>730</v>
      </c>
      <c r="K4219" s="14" t="n"/>
      <c r="L4219" s="14" t="n"/>
      <c r="M4219" s="14" t="n"/>
      <c r="N4219" s="14" t="n"/>
      <c r="O4219" s="14" t="n"/>
      <c r="P4219" s="14" t="n"/>
      <c r="Q4219" s="14" t="n"/>
      <c r="R4219" s="14" t="n"/>
      <c r="S4219" s="14" t="n"/>
      <c r="T4219" s="14" t="n"/>
      <c r="U4219" s="14" t="n"/>
      <c r="V4219" s="14" t="n"/>
      <c r="W4219" s="14" t="n"/>
      <c r="X4219" s="14" t="n"/>
      <c r="Y4219" s="14" t="n"/>
      <c r="Z4219" s="14" t="n"/>
      <c r="AA4219" s="11" t="n"/>
      <c r="AB4219" s="14">
        <f>B4219&amp;"|"&amp;I4219</f>
        <v/>
      </c>
      <c r="AC4219">
        <f>IF($B4219="","","|"&amp;SUBSTITUTE(TRIM(SUBSTITUTE(SUBSTITUTE(SUBSTITUTE(SUBSTITUTE(SUBSTITUTE(SUBSTITUTE(SUBSTITUTE(SUBSTITUTE(SUBSTITUTE(SUBSTITUTE(SUBSTITUTE(SUBSTITUTE(SUBSTITUTE(SUBSTITUTE(TRIM($B4219&amp;""),CHAR(10)," "),CHAR(13)," "),"."," "),";"," "),","," "),"/"," "),"+"," "),"-"," "),"  "," "),"  "," "),"  "," "),"  "," "),"  "," "),"  "," "))," ","|")&amp;"|")</f>
        <v/>
      </c>
      <c r="AD4219">
        <f>TRIM($I4219&amp;"")</f>
        <v/>
      </c>
    </row>
    <row r="4220" ht="36" customHeight="1">
      <c r="A4220" s="9" t="n">
        <v>46220</v>
      </c>
      <c r="B4220" s="14" t="inlineStr">
        <is>
          <t>10264</t>
        </is>
      </c>
      <c r="C4220" s="14" t="inlineStr">
        <is>
          <t>M/C 0724 (VERDE)</t>
        </is>
      </c>
      <c r="D4220" s="14" t="inlineStr">
        <is>
          <t>36 PINTURA P.U.</t>
        </is>
      </c>
      <c r="E4220" s="14" t="n">
        <v>30001201</v>
      </c>
      <c r="F4220" s="14" t="inlineStr">
        <is>
          <t>PE TRASEIRO 980X65(911)X25 MDF (11PCS)- CAD PE INT</t>
        </is>
      </c>
      <c r="G4220" s="14" t="inlineStr">
        <is>
          <t>36 PINTURA P.U.</t>
        </is>
      </c>
      <c r="H4220" s="14" t="inlineStr">
        <is>
          <t>36 PINTURA P.U.</t>
        </is>
      </c>
      <c r="I4220" s="9" t="inlineStr">
        <is>
          <t>36 PINTURA P.U.</t>
        </is>
      </c>
      <c r="J4220" s="9" t="n">
        <v>8</v>
      </c>
      <c r="K4220" s="14" t="n"/>
      <c r="L4220" s="14" t="n"/>
      <c r="M4220" s="14" t="n"/>
      <c r="N4220" s="14" t="n"/>
      <c r="O4220" s="14" t="n"/>
      <c r="P4220" s="14" t="n"/>
      <c r="Q4220" s="14" t="n"/>
      <c r="R4220" s="14" t="n"/>
      <c r="S4220" s="14" t="n"/>
      <c r="T4220" s="14" t="n"/>
      <c r="U4220" s="14" t="n"/>
      <c r="V4220" s="14" t="n"/>
      <c r="W4220" s="14" t="n"/>
      <c r="X4220" s="14" t="n"/>
      <c r="Y4220" s="14" t="n"/>
      <c r="Z4220" s="14" t="n"/>
      <c r="AA4220" s="11" t="n"/>
      <c r="AB4220" s="14">
        <f>B4220&amp;"|"&amp;I4220</f>
        <v/>
      </c>
      <c r="AC4220">
        <f>IF($B4220="","","|"&amp;SUBSTITUTE(TRIM(SUBSTITUTE(SUBSTITUTE(SUBSTITUTE(SUBSTITUTE(SUBSTITUTE(SUBSTITUTE(SUBSTITUTE(SUBSTITUTE(SUBSTITUTE(SUBSTITUTE(SUBSTITUTE(SUBSTITUTE(SUBSTITUTE(SUBSTITUTE(TRIM($B4220&amp;""),CHAR(10)," "),CHAR(13)," "),"."," "),";"," "),","," "),"/"," "),"+"," "),"-"," "),"  "," "),"  "," "),"  "," "),"  "," "),"  "," "),"  "," "))," ","|")&amp;"|")</f>
        <v/>
      </c>
      <c r="AD4220">
        <f>TRIM($I4220&amp;"")</f>
        <v/>
      </c>
    </row>
    <row r="4221" ht="36" customHeight="1">
      <c r="A4221" s="9" t="n">
        <v>46220</v>
      </c>
      <c r="B4221" s="14" t="inlineStr">
        <is>
          <t>10264</t>
        </is>
      </c>
      <c r="C4221" s="14" t="inlineStr">
        <is>
          <t>M/C 0724 (VERDE)</t>
        </is>
      </c>
      <c r="D4221" s="14" t="inlineStr">
        <is>
          <t>36 PINTURA P.U.</t>
        </is>
      </c>
      <c r="E4221" s="14" t="n">
        <v>30001301</v>
      </c>
      <c r="F4221" s="14" t="inlineStr">
        <is>
          <t>PE TRASEIRO 920X65(911)X25 MDF (11PCS)- CAD PE INT</t>
        </is>
      </c>
      <c r="G4221" s="14" t="inlineStr">
        <is>
          <t>36 PINTURA P.U.</t>
        </is>
      </c>
      <c r="H4221" s="14" t="inlineStr">
        <is>
          <t>36 PINTURA P.U.</t>
        </is>
      </c>
      <c r="I4221" s="9" t="inlineStr">
        <is>
          <t>36 PINTURA P.U.</t>
        </is>
      </c>
      <c r="J4221" s="9" t="n">
        <v>32</v>
      </c>
      <c r="K4221" s="14" t="n"/>
      <c r="L4221" s="14" t="n"/>
      <c r="M4221" s="14" t="n"/>
      <c r="N4221" s="14" t="n"/>
      <c r="O4221" s="14" t="n"/>
      <c r="P4221" s="14" t="n"/>
      <c r="Q4221" s="14" t="n"/>
      <c r="R4221" s="14" t="n"/>
      <c r="S4221" s="14" t="n"/>
      <c r="T4221" s="14" t="n"/>
      <c r="U4221" s="14" t="n"/>
      <c r="V4221" s="14" t="n"/>
      <c r="W4221" s="14" t="n"/>
      <c r="X4221" s="14" t="n"/>
      <c r="Y4221" s="14" t="n"/>
      <c r="Z4221" s="14" t="n"/>
      <c r="AA4221" s="11" t="n"/>
      <c r="AB4221" s="14">
        <f>B4221&amp;"|"&amp;I4221</f>
        <v/>
      </c>
      <c r="AC4221">
        <f>IF($B4221="","","|"&amp;SUBSTITUTE(TRIM(SUBSTITUTE(SUBSTITUTE(SUBSTITUTE(SUBSTITUTE(SUBSTITUTE(SUBSTITUTE(SUBSTITUTE(SUBSTITUTE(SUBSTITUTE(SUBSTITUTE(SUBSTITUTE(SUBSTITUTE(SUBSTITUTE(SUBSTITUTE(TRIM($B4221&amp;""),CHAR(10)," "),CHAR(13)," "),"."," "),";"," "),","," "),"/"," "),"+"," "),"-"," "),"  "," "),"  "," "),"  "," "),"  "," "),"  "," "),"  "," "))," ","|")&amp;"|")</f>
        <v/>
      </c>
      <c r="AD4221">
        <f>TRIM($I4221&amp;"")</f>
        <v/>
      </c>
    </row>
    <row r="4222" ht="36" customHeight="1">
      <c r="A4222" s="9" t="n">
        <v>46220</v>
      </c>
      <c r="B4222" s="14" t="inlineStr">
        <is>
          <t>10264</t>
        </is>
      </c>
      <c r="C4222" s="14" t="inlineStr">
        <is>
          <t>M/C 0724 (VERDE)</t>
        </is>
      </c>
      <c r="D4222" s="14" t="inlineStr">
        <is>
          <t>36 PINTURA P.U.</t>
        </is>
      </c>
      <c r="E4222" s="14" t="n">
        <v>30006101</v>
      </c>
      <c r="F4222" s="14" t="inlineStr">
        <is>
          <t>PE TRAS 880X30(911)X25 MDF (13PC) ESQ SANTIAGO NEW</t>
        </is>
      </c>
      <c r="G4222" s="14" t="inlineStr">
        <is>
          <t>36 PINTURA P.U.</t>
        </is>
      </c>
      <c r="H4222" s="14" t="inlineStr">
        <is>
          <t>36 PINTURA P.U.</t>
        </is>
      </c>
      <c r="I4222" s="9" t="inlineStr">
        <is>
          <t>36 PINTURA P.U.</t>
        </is>
      </c>
      <c r="J4222" s="9" t="n">
        <v>730</v>
      </c>
      <c r="K4222" s="14" t="n"/>
      <c r="L4222" s="14" t="n"/>
      <c r="M4222" s="14" t="n"/>
      <c r="N4222" s="14" t="n"/>
      <c r="O4222" s="14" t="n"/>
      <c r="P4222" s="14" t="n"/>
      <c r="Q4222" s="14" t="n"/>
      <c r="R4222" s="14" t="n"/>
      <c r="S4222" s="14" t="n"/>
      <c r="T4222" s="14" t="n"/>
      <c r="U4222" s="14" t="n"/>
      <c r="V4222" s="14" t="n"/>
      <c r="W4222" s="14" t="n"/>
      <c r="X4222" s="14" t="n"/>
      <c r="Y4222" s="14" t="n"/>
      <c r="Z4222" s="14" t="n"/>
      <c r="AA4222" s="11" t="n"/>
      <c r="AB4222" s="14">
        <f>B4222&amp;"|"&amp;I4222</f>
        <v/>
      </c>
      <c r="AC4222">
        <f>IF($B4222="","","|"&amp;SUBSTITUTE(TRIM(SUBSTITUTE(SUBSTITUTE(SUBSTITUTE(SUBSTITUTE(SUBSTITUTE(SUBSTITUTE(SUBSTITUTE(SUBSTITUTE(SUBSTITUTE(SUBSTITUTE(SUBSTITUTE(SUBSTITUTE(SUBSTITUTE(SUBSTITUTE(TRIM($B4222&amp;""),CHAR(10)," "),CHAR(13)," "),"."," "),";"," "),","," "),"/"," "),"+"," "),"-"," "),"  "," "),"  "," "),"  "," "),"  "," "),"  "," "),"  "," "))," ","|")&amp;"|")</f>
        <v/>
      </c>
      <c r="AD4222">
        <f>TRIM($I4222&amp;"")</f>
        <v/>
      </c>
    </row>
    <row r="4223" ht="36" customHeight="1">
      <c r="A4223" s="9" t="n">
        <v>46220</v>
      </c>
      <c r="B4223" s="14" t="inlineStr">
        <is>
          <t>10264</t>
        </is>
      </c>
      <c r="C4223" s="14" t="inlineStr">
        <is>
          <t>M/C 0724 (VERDE)</t>
        </is>
      </c>
      <c r="D4223" s="14" t="inlineStr">
        <is>
          <t>36 PINTURA P.U.</t>
        </is>
      </c>
      <c r="E4223" s="14" t="n">
        <v>30006102</v>
      </c>
      <c r="F4223" s="14" t="inlineStr">
        <is>
          <t>PE TRAS 880X30(911)X25 MDF (13PC) DIR SANTIAGO NEW</t>
        </is>
      </c>
      <c r="G4223" s="14" t="inlineStr">
        <is>
          <t>36 PINTURA P.U.</t>
        </is>
      </c>
      <c r="H4223" s="14" t="inlineStr">
        <is>
          <t>36 PINTURA P.U.</t>
        </is>
      </c>
      <c r="I4223" s="9" t="inlineStr">
        <is>
          <t>36 PINTURA P.U.</t>
        </is>
      </c>
      <c r="J4223" s="9" t="n">
        <v>730</v>
      </c>
      <c r="K4223" s="14" t="n"/>
      <c r="L4223" s="14" t="n"/>
      <c r="M4223" s="14" t="n"/>
      <c r="N4223" s="14" t="n"/>
      <c r="O4223" s="14" t="n"/>
      <c r="P4223" s="14" t="n"/>
      <c r="Q4223" s="14" t="n"/>
      <c r="R4223" s="14" t="n"/>
      <c r="S4223" s="14" t="n"/>
      <c r="T4223" s="14" t="n"/>
      <c r="U4223" s="14" t="n"/>
      <c r="V4223" s="14" t="n"/>
      <c r="W4223" s="14" t="n"/>
      <c r="X4223" s="14" t="n"/>
      <c r="Y4223" s="14" t="n"/>
      <c r="Z4223" s="14" t="n"/>
      <c r="AA4223" s="11" t="n"/>
      <c r="AB4223" s="14">
        <f>B4223&amp;"|"&amp;I4223</f>
        <v/>
      </c>
      <c r="AC4223">
        <f>IF($B4223="","","|"&amp;SUBSTITUTE(TRIM(SUBSTITUTE(SUBSTITUTE(SUBSTITUTE(SUBSTITUTE(SUBSTITUTE(SUBSTITUTE(SUBSTITUTE(SUBSTITUTE(SUBSTITUTE(SUBSTITUTE(SUBSTITUTE(SUBSTITUTE(SUBSTITUTE(SUBSTITUTE(TRIM($B4223&amp;""),CHAR(10)," "),CHAR(13)," "),"."," "),";"," "),","," "),"/"," "),"+"," "),"-"," "),"  "," "),"  "," "),"  "," "),"  "," "),"  "," "),"  "," "))," ","|")&amp;"|")</f>
        <v/>
      </c>
      <c r="AD4223">
        <f>TRIM($I4223&amp;"")</f>
        <v/>
      </c>
    </row>
    <row r="4224" ht="36" customHeight="1">
      <c r="A4224" s="9" t="n">
        <v>46220</v>
      </c>
      <c r="B4224" s="14" t="inlineStr">
        <is>
          <t>10266,10265</t>
        </is>
      </c>
      <c r="C4224" s="14" t="inlineStr">
        <is>
          <t>M/C 0727 (MARROM)</t>
        </is>
      </c>
      <c r="D4224" s="14" t="inlineStr">
        <is>
          <t>36 PINTURA P.U.</t>
        </is>
      </c>
      <c r="E4224" s="14" t="n">
        <v>30080009</v>
      </c>
      <c r="F4224" s="14" t="inlineStr">
        <is>
          <t>(4) MOLDURA 1360X680X12 MDF - MESA AMST. 1,36X1,36</t>
        </is>
      </c>
      <c r="G4224" s="14" t="inlineStr">
        <is>
          <t>36 PINTURA P.U.</t>
        </is>
      </c>
      <c r="H4224" s="14" t="inlineStr">
        <is>
          <t>36 PINTURA P.U.</t>
        </is>
      </c>
      <c r="I4224" s="9" t="inlineStr">
        <is>
          <t>36 PINTURA P.U.</t>
        </is>
      </c>
      <c r="J4224" s="9" t="n">
        <v>60</v>
      </c>
      <c r="K4224" s="14" t="n"/>
      <c r="L4224" s="14" t="n"/>
      <c r="M4224" s="14" t="n"/>
      <c r="N4224" s="14" t="n"/>
      <c r="O4224" s="14" t="n"/>
      <c r="P4224" s="14" t="n"/>
      <c r="Q4224" s="14" t="n"/>
      <c r="R4224" s="14" t="n"/>
      <c r="S4224" s="14" t="n"/>
      <c r="T4224" s="14" t="n"/>
      <c r="U4224" s="14" t="n"/>
      <c r="V4224" s="14" t="n"/>
      <c r="W4224" s="14" t="n"/>
      <c r="X4224" s="14" t="n"/>
      <c r="Y4224" s="14" t="n"/>
      <c r="Z4224" s="14" t="n"/>
      <c r="AA4224" s="11" t="n"/>
      <c r="AB4224" s="14">
        <f>B4224&amp;"|"&amp;I4224</f>
        <v/>
      </c>
      <c r="AC4224">
        <f>IF($B4224="","","|"&amp;SUBSTITUTE(TRIM(SUBSTITUTE(SUBSTITUTE(SUBSTITUTE(SUBSTITUTE(SUBSTITUTE(SUBSTITUTE(SUBSTITUTE(SUBSTITUTE(SUBSTITUTE(SUBSTITUTE(SUBSTITUTE(SUBSTITUTE(SUBSTITUTE(SUBSTITUTE(TRIM($B4224&amp;""),CHAR(10)," "),CHAR(13)," "),"."," "),";"," "),","," "),"/"," "),"+"," "),"-"," "),"  "," "),"  "," "),"  "," "),"  "," "),"  "," "),"  "," "))," ","|")&amp;"|")</f>
        <v/>
      </c>
      <c r="AD4224">
        <f>TRIM($I4224&amp;"")</f>
        <v/>
      </c>
    </row>
    <row r="4225" ht="36" customHeight="1">
      <c r="A4225" s="9" t="n">
        <v>46220</v>
      </c>
      <c r="B4225" s="14" t="inlineStr">
        <is>
          <t>10266,10265</t>
        </is>
      </c>
      <c r="C4225" s="14" t="inlineStr">
        <is>
          <t>M/C 0727 (MARROM)</t>
        </is>
      </c>
      <c r="D4225" s="14" t="inlineStr">
        <is>
          <t>36 PINTURA P.U.</t>
        </is>
      </c>
      <c r="E4225" s="14" t="n">
        <v>30081507</v>
      </c>
      <c r="F4225" s="14" t="inlineStr">
        <is>
          <t>(2)PRATO MENOR 582X582X12 MDF-MESA ANCARA /AMSTERD</t>
        </is>
      </c>
      <c r="G4225" s="14" t="inlineStr">
        <is>
          <t>36 PINTURA P.U.</t>
        </is>
      </c>
      <c r="H4225" s="14" t="inlineStr">
        <is>
          <t>36 PINTURA P.U.</t>
        </is>
      </c>
      <c r="I4225" s="9" t="inlineStr">
        <is>
          <t>36 PINTURA P.U.</t>
        </is>
      </c>
      <c r="J4225" s="9" t="n">
        <v>30</v>
      </c>
      <c r="K4225" s="14" t="n"/>
      <c r="L4225" s="14" t="n"/>
      <c r="M4225" s="14" t="n"/>
      <c r="N4225" s="14" t="n"/>
      <c r="O4225" s="14" t="n"/>
      <c r="P4225" s="14" t="n"/>
      <c r="Q4225" s="14" t="n"/>
      <c r="R4225" s="14" t="n"/>
      <c r="S4225" s="14" t="n"/>
      <c r="T4225" s="14" t="n"/>
      <c r="U4225" s="14" t="n"/>
      <c r="V4225" s="14" t="n"/>
      <c r="W4225" s="14" t="n"/>
      <c r="X4225" s="14" t="n"/>
      <c r="Y4225" s="14" t="n"/>
      <c r="Z4225" s="14" t="n"/>
      <c r="AA4225" s="11" t="n"/>
      <c r="AB4225" s="14">
        <f>B4225&amp;"|"&amp;I4225</f>
        <v/>
      </c>
      <c r="AC4225">
        <f>IF($B4225="","","|"&amp;SUBSTITUTE(TRIM(SUBSTITUTE(SUBSTITUTE(SUBSTITUTE(SUBSTITUTE(SUBSTITUTE(SUBSTITUTE(SUBSTITUTE(SUBSTITUTE(SUBSTITUTE(SUBSTITUTE(SUBSTITUTE(SUBSTITUTE(SUBSTITUTE(SUBSTITUTE(TRIM($B4225&amp;""),CHAR(10)," "),CHAR(13)," "),"."," "),";"," "),","," "),"/"," "),"+"," "),"-"," "),"  "," "),"  "," "),"  "," "),"  "," "),"  "," "),"  "," "))," ","|")&amp;"|")</f>
        <v/>
      </c>
      <c r="AD4225">
        <f>TRIM($I4225&amp;"")</f>
        <v/>
      </c>
    </row>
    <row r="4226" ht="36" customHeight="1">
      <c r="A4226" s="9" t="n">
        <v>46220</v>
      </c>
      <c r="B4226" s="14" t="inlineStr">
        <is>
          <t>10266,10265</t>
        </is>
      </c>
      <c r="C4226" s="14" t="inlineStr">
        <is>
          <t>M/C 0727 (MARROM)</t>
        </is>
      </c>
      <c r="D4226" s="14" t="inlineStr">
        <is>
          <t>36 PINTURA P.U.</t>
        </is>
      </c>
      <c r="E4226" s="14" t="n">
        <v>30081508</v>
      </c>
      <c r="F4226" s="14" t="inlineStr">
        <is>
          <t>(3) PRATO MAIOR 664X664X12 MDF-MESA ANCARA/AMSTERD</t>
        </is>
      </c>
      <c r="G4226" s="14" t="inlineStr">
        <is>
          <t>36 PINTURA P.U.</t>
        </is>
      </c>
      <c r="H4226" s="14" t="inlineStr">
        <is>
          <t>36 PINTURA P.U.</t>
        </is>
      </c>
      <c r="I4226" s="9" t="inlineStr">
        <is>
          <t>36 PINTURA P.U.</t>
        </is>
      </c>
      <c r="J4226" s="9" t="n">
        <v>30</v>
      </c>
      <c r="K4226" s="14" t="n"/>
      <c r="L4226" s="14" t="n"/>
      <c r="M4226" s="14" t="n"/>
      <c r="N4226" s="14" t="n"/>
      <c r="O4226" s="14" t="n"/>
      <c r="P4226" s="14" t="n"/>
      <c r="Q4226" s="14" t="n"/>
      <c r="R4226" s="14" t="n"/>
      <c r="S4226" s="14" t="n"/>
      <c r="T4226" s="14" t="n"/>
      <c r="U4226" s="14" t="n"/>
      <c r="V4226" s="14" t="n"/>
      <c r="W4226" s="14" t="n"/>
      <c r="X4226" s="14" t="n"/>
      <c r="Y4226" s="14" t="n"/>
      <c r="Z4226" s="14" t="n"/>
      <c r="AA4226" s="11" t="n"/>
      <c r="AB4226" s="14">
        <f>B4226&amp;"|"&amp;I4226</f>
        <v/>
      </c>
      <c r="AC4226">
        <f>IF($B4226="","","|"&amp;SUBSTITUTE(TRIM(SUBSTITUTE(SUBSTITUTE(SUBSTITUTE(SUBSTITUTE(SUBSTITUTE(SUBSTITUTE(SUBSTITUTE(SUBSTITUTE(SUBSTITUTE(SUBSTITUTE(SUBSTITUTE(SUBSTITUTE(SUBSTITUTE(SUBSTITUTE(TRIM($B4226&amp;""),CHAR(10)," "),CHAR(13)," "),"."," "),";"," "),","," "),"/"," "),"+"," "),"-"," "),"  "," "),"  "," "),"  "," "),"  "," "),"  "," "),"  "," "))," ","|")&amp;"|")</f>
        <v/>
      </c>
      <c r="AD4226">
        <f>TRIM($I4226&amp;"")</f>
        <v/>
      </c>
    </row>
    <row r="4227" ht="36" customHeight="1">
      <c r="A4227" s="9" t="n">
        <v>46220</v>
      </c>
      <c r="B4227" s="14" t="inlineStr">
        <is>
          <t>10266,10265</t>
        </is>
      </c>
      <c r="C4227" s="14" t="inlineStr">
        <is>
          <t>M/C 0727 (MARROM)</t>
        </is>
      </c>
      <c r="D4227" s="14" t="inlineStr">
        <is>
          <t>36 PINTURA P.U.</t>
        </is>
      </c>
      <c r="E4227" s="14" t="n">
        <v>30080008</v>
      </c>
      <c r="F4227" s="14" t="inlineStr">
        <is>
          <t>(1-7) TAMPO 1360X680X15 MDF - MESA AMST. 1,36X1,36</t>
        </is>
      </c>
      <c r="G4227" s="14" t="inlineStr">
        <is>
          <t>36 PINTURA P.U.</t>
        </is>
      </c>
      <c r="H4227" s="14" t="inlineStr">
        <is>
          <t>36 PINTURA P.U.</t>
        </is>
      </c>
      <c r="I4227" s="9" t="inlineStr">
        <is>
          <t>36 PINTURA P.U.</t>
        </is>
      </c>
      <c r="J4227" s="9" t="n">
        <v>60</v>
      </c>
      <c r="K4227" s="14" t="n"/>
      <c r="L4227" s="14" t="n"/>
      <c r="M4227" s="14" t="n"/>
      <c r="N4227" s="14" t="n"/>
      <c r="O4227" s="14" t="n"/>
      <c r="P4227" s="14" t="n"/>
      <c r="Q4227" s="14" t="n"/>
      <c r="R4227" s="14" t="n"/>
      <c r="S4227" s="14" t="n"/>
      <c r="T4227" s="14" t="n"/>
      <c r="U4227" s="14" t="n"/>
      <c r="V4227" s="14" t="n"/>
      <c r="W4227" s="14" t="n"/>
      <c r="X4227" s="14" t="n"/>
      <c r="Y4227" s="14" t="n"/>
      <c r="Z4227" s="14" t="n"/>
      <c r="AA4227" s="11" t="n"/>
      <c r="AB4227" s="14">
        <f>B4227&amp;"|"&amp;I4227</f>
        <v/>
      </c>
      <c r="AC4227">
        <f>IF($B4227="","","|"&amp;SUBSTITUTE(TRIM(SUBSTITUTE(SUBSTITUTE(SUBSTITUTE(SUBSTITUTE(SUBSTITUTE(SUBSTITUTE(SUBSTITUTE(SUBSTITUTE(SUBSTITUTE(SUBSTITUTE(SUBSTITUTE(SUBSTITUTE(SUBSTITUTE(SUBSTITUTE(TRIM($B4227&amp;""),CHAR(10)," "),CHAR(13)," "),"."," "),";"," "),","," "),"/"," "),"+"," "),"-"," "),"  "," "),"  "," "),"  "," "),"  "," "),"  "," "),"  "," "))," ","|")&amp;"|")</f>
        <v/>
      </c>
      <c r="AD4227">
        <f>TRIM($I4227&amp;"")</f>
        <v/>
      </c>
    </row>
    <row r="4228" ht="36" customHeight="1">
      <c r="A4228" s="9" t="n">
        <v>46220</v>
      </c>
      <c r="B4228" s="14" t="inlineStr">
        <is>
          <t>10266,10265</t>
        </is>
      </c>
      <c r="C4228" s="14" t="inlineStr">
        <is>
          <t>M/C 0727 (MARROM)</t>
        </is>
      </c>
      <c r="D4228" s="14" t="inlineStr">
        <is>
          <t>36 PINTURA P.U.</t>
        </is>
      </c>
      <c r="E4228" s="14" t="n">
        <v>20051001</v>
      </c>
      <c r="F4228" s="14" t="inlineStr">
        <is>
          <t>TAMPO REDONDO 1035X1035X18 MDF - MESA TURIM LIGHT</t>
        </is>
      </c>
      <c r="G4228" s="14" t="inlineStr">
        <is>
          <t>36 PINTURA P.U.</t>
        </is>
      </c>
      <c r="H4228" s="14" t="inlineStr">
        <is>
          <t>36 PINTURA P.U.</t>
        </is>
      </c>
      <c r="I4228" s="9" t="inlineStr">
        <is>
          <t>36 PINTURA P.U.</t>
        </is>
      </c>
      <c r="J4228" s="9" t="n">
        <v>13</v>
      </c>
      <c r="K4228" s="14" t="n"/>
      <c r="L4228" s="14" t="n"/>
      <c r="M4228" s="14" t="n"/>
      <c r="N4228" s="14" t="n"/>
      <c r="O4228" s="14" t="n"/>
      <c r="P4228" s="14" t="n"/>
      <c r="Q4228" s="14" t="n"/>
      <c r="R4228" s="14" t="n"/>
      <c r="S4228" s="14" t="n"/>
      <c r="T4228" s="14" t="n"/>
      <c r="U4228" s="14" t="n"/>
      <c r="V4228" s="14" t="n"/>
      <c r="W4228" s="14" t="n"/>
      <c r="X4228" s="14" t="n"/>
      <c r="Y4228" s="14" t="n"/>
      <c r="Z4228" s="14" t="n"/>
      <c r="AA4228" s="11" t="n"/>
      <c r="AB4228" s="14">
        <f>B4228&amp;"|"&amp;I4228</f>
        <v/>
      </c>
      <c r="AC4228">
        <f>IF($B4228="","","|"&amp;SUBSTITUTE(TRIM(SUBSTITUTE(SUBSTITUTE(SUBSTITUTE(SUBSTITUTE(SUBSTITUTE(SUBSTITUTE(SUBSTITUTE(SUBSTITUTE(SUBSTITUTE(SUBSTITUTE(SUBSTITUTE(SUBSTITUTE(SUBSTITUTE(SUBSTITUTE(TRIM($B4228&amp;""),CHAR(10)," "),CHAR(13)," "),"."," "),";"," "),","," "),"/"," "),"+"," "),"-"," "),"  "," "),"  "," "),"  "," "),"  "," "),"  "," "),"  "," "))," ","|")&amp;"|")</f>
        <v/>
      </c>
      <c r="AD4228">
        <f>TRIM($I4228&amp;"")</f>
        <v/>
      </c>
    </row>
    <row r="4229" ht="36" customHeight="1">
      <c r="A4229" s="9" t="n">
        <v>46220</v>
      </c>
      <c r="B4229" s="14" t="inlineStr">
        <is>
          <t>10266,10265</t>
        </is>
      </c>
      <c r="C4229" s="14" t="inlineStr">
        <is>
          <t>M/C 0727 (MARROM)</t>
        </is>
      </c>
      <c r="D4229" s="14" t="inlineStr">
        <is>
          <t>36 PINTURA P.U.</t>
        </is>
      </c>
      <c r="E4229" s="14" t="n">
        <v>30006104</v>
      </c>
      <c r="F4229" s="14" t="inlineStr">
        <is>
          <t>MOLDURA ENCOSTO 445X280X15 MDF - CAD SANTIAGO NEW</t>
        </is>
      </c>
      <c r="G4229" s="14" t="inlineStr">
        <is>
          <t>36 PINTURA P.U.</t>
        </is>
      </c>
      <c r="H4229" s="14" t="inlineStr">
        <is>
          <t>36 PINTURA P.U.</t>
        </is>
      </c>
      <c r="I4229" s="9" t="inlineStr">
        <is>
          <t>36 PINTURA P.U.</t>
        </is>
      </c>
      <c r="J4229" s="9" t="n">
        <v>6</v>
      </c>
      <c r="K4229" s="14" t="n"/>
      <c r="L4229" s="14" t="n"/>
      <c r="M4229" s="14" t="n"/>
      <c r="N4229" s="14" t="n"/>
      <c r="O4229" s="14" t="n"/>
      <c r="P4229" s="14" t="n"/>
      <c r="Q4229" s="14" t="n"/>
      <c r="R4229" s="14" t="n"/>
      <c r="S4229" s="14" t="n"/>
      <c r="T4229" s="14" t="n"/>
      <c r="U4229" s="14" t="n"/>
      <c r="V4229" s="14" t="n"/>
      <c r="W4229" s="14" t="n"/>
      <c r="X4229" s="14" t="n"/>
      <c r="Y4229" s="14" t="n"/>
      <c r="Z4229" s="14" t="n"/>
      <c r="AA4229" s="11" t="n"/>
      <c r="AB4229" s="14">
        <f>B4229&amp;"|"&amp;I4229</f>
        <v/>
      </c>
      <c r="AC4229">
        <f>IF($B4229="","","|"&amp;SUBSTITUTE(TRIM(SUBSTITUTE(SUBSTITUTE(SUBSTITUTE(SUBSTITUTE(SUBSTITUTE(SUBSTITUTE(SUBSTITUTE(SUBSTITUTE(SUBSTITUTE(SUBSTITUTE(SUBSTITUTE(SUBSTITUTE(SUBSTITUTE(SUBSTITUTE(TRIM($B4229&amp;""),CHAR(10)," "),CHAR(13)," "),"."," "),";"," "),","," "),"/"," "),"+"," "),"-"," "),"  "," "),"  "," "),"  "," "),"  "," "),"  "," "),"  "," "))," ","|")&amp;"|")</f>
        <v/>
      </c>
      <c r="AD4229">
        <f>TRIM($I4229&amp;"")</f>
        <v/>
      </c>
    </row>
    <row r="4230" ht="36" customHeight="1">
      <c r="A4230" s="9" t="n">
        <v>46220</v>
      </c>
      <c r="B4230" s="14" t="inlineStr">
        <is>
          <t>10266,10265</t>
        </is>
      </c>
      <c r="C4230" s="14" t="inlineStr">
        <is>
          <t>M/C 0727 (MARROM)</t>
        </is>
      </c>
      <c r="D4230" s="14" t="inlineStr">
        <is>
          <t>36 PINTURA P.U.</t>
        </is>
      </c>
      <c r="E4230" s="14" t="n">
        <v>30001301</v>
      </c>
      <c r="F4230" s="14" t="inlineStr">
        <is>
          <t>PE TRASEIRO 920X65(911)X25 MDF (11PCS)- CAD PE INT</t>
        </is>
      </c>
      <c r="G4230" s="14" t="inlineStr">
        <is>
          <t>36 PINTURA P.U.</t>
        </is>
      </c>
      <c r="H4230" s="14" t="inlineStr">
        <is>
          <t>36 PINTURA P.U.</t>
        </is>
      </c>
      <c r="I4230" s="9" t="inlineStr">
        <is>
          <t>36 PINTURA P.U.</t>
        </is>
      </c>
      <c r="J4230" s="9" t="n">
        <v>340</v>
      </c>
      <c r="K4230" s="14" t="n"/>
      <c r="L4230" s="14" t="n"/>
      <c r="M4230" s="14" t="n"/>
      <c r="N4230" s="14" t="n"/>
      <c r="O4230" s="14" t="n"/>
      <c r="P4230" s="14" t="n"/>
      <c r="Q4230" s="14" t="n"/>
      <c r="R4230" s="14" t="n"/>
      <c r="S4230" s="14" t="n"/>
      <c r="T4230" s="14" t="n"/>
      <c r="U4230" s="14" t="n"/>
      <c r="V4230" s="14" t="n"/>
      <c r="W4230" s="14" t="n"/>
      <c r="X4230" s="14" t="n"/>
      <c r="Y4230" s="14" t="n"/>
      <c r="Z4230" s="14" t="n"/>
      <c r="AA4230" s="11" t="n"/>
      <c r="AB4230" s="14">
        <f>B4230&amp;"|"&amp;I4230</f>
        <v/>
      </c>
      <c r="AC4230">
        <f>IF($B4230="","","|"&amp;SUBSTITUTE(TRIM(SUBSTITUTE(SUBSTITUTE(SUBSTITUTE(SUBSTITUTE(SUBSTITUTE(SUBSTITUTE(SUBSTITUTE(SUBSTITUTE(SUBSTITUTE(SUBSTITUTE(SUBSTITUTE(SUBSTITUTE(SUBSTITUTE(SUBSTITUTE(TRIM($B4230&amp;""),CHAR(10)," "),CHAR(13)," "),"."," "),";"," "),","," "),"/"," "),"+"," "),"-"," "),"  "," "),"  "," "),"  "," "),"  "," "),"  "," "),"  "," "))," ","|")&amp;"|")</f>
        <v/>
      </c>
      <c r="AD4230">
        <f>TRIM($I4230&amp;"")</f>
        <v/>
      </c>
    </row>
    <row r="4231" ht="36" customHeight="1">
      <c r="A4231" s="9" t="n">
        <v>46220</v>
      </c>
      <c r="B4231" s="14" t="inlineStr">
        <is>
          <t>10266,10265</t>
        </is>
      </c>
      <c r="C4231" s="14" t="inlineStr">
        <is>
          <t>M/C 0727 (MARROM)</t>
        </is>
      </c>
      <c r="D4231" s="14" t="inlineStr">
        <is>
          <t>36 PINTURA P.U.</t>
        </is>
      </c>
      <c r="E4231" s="14" t="n">
        <v>30006101</v>
      </c>
      <c r="F4231" s="14" t="inlineStr">
        <is>
          <t>PE TRAS 880X30(911)X25 MDF (13PC) ESQ SANTIAGO NEW</t>
        </is>
      </c>
      <c r="G4231" s="14" t="inlineStr">
        <is>
          <t>36 PINTURA P.U.</t>
        </is>
      </c>
      <c r="H4231" s="14" t="inlineStr">
        <is>
          <t>36 PINTURA P.U.</t>
        </is>
      </c>
      <c r="I4231" s="9" t="inlineStr">
        <is>
          <t>36 PINTURA P.U.</t>
        </is>
      </c>
      <c r="J4231" s="9" t="n">
        <v>6</v>
      </c>
      <c r="K4231" s="14" t="n"/>
      <c r="L4231" s="14" t="n"/>
      <c r="M4231" s="14" t="n"/>
      <c r="N4231" s="14" t="n"/>
      <c r="O4231" s="14" t="n"/>
      <c r="P4231" s="14" t="n"/>
      <c r="Q4231" s="14" t="n"/>
      <c r="R4231" s="14" t="n"/>
      <c r="S4231" s="14" t="n"/>
      <c r="T4231" s="14" t="n"/>
      <c r="U4231" s="14" t="n"/>
      <c r="V4231" s="14" t="n"/>
      <c r="W4231" s="14" t="n"/>
      <c r="X4231" s="14" t="n"/>
      <c r="Y4231" s="14" t="n"/>
      <c r="Z4231" s="14" t="n"/>
      <c r="AA4231" s="11" t="n"/>
      <c r="AB4231" s="14">
        <f>B4231&amp;"|"&amp;I4231</f>
        <v/>
      </c>
      <c r="AC4231">
        <f>IF($B4231="","","|"&amp;SUBSTITUTE(TRIM(SUBSTITUTE(SUBSTITUTE(SUBSTITUTE(SUBSTITUTE(SUBSTITUTE(SUBSTITUTE(SUBSTITUTE(SUBSTITUTE(SUBSTITUTE(SUBSTITUTE(SUBSTITUTE(SUBSTITUTE(SUBSTITUTE(SUBSTITUTE(TRIM($B4231&amp;""),CHAR(10)," "),CHAR(13)," "),"."," "),";"," "),","," "),"/"," "),"+"," "),"-"," "),"  "," "),"  "," "),"  "," "),"  "," "),"  "," "),"  "," "))," ","|")&amp;"|")</f>
        <v/>
      </c>
      <c r="AD4231">
        <f>TRIM($I4231&amp;"")</f>
        <v/>
      </c>
    </row>
    <row r="4232" ht="36" customHeight="1">
      <c r="A4232" s="9" t="n">
        <v>46220</v>
      </c>
      <c r="B4232" s="14" t="inlineStr">
        <is>
          <t>10266,10265</t>
        </is>
      </c>
      <c r="C4232" s="14" t="inlineStr">
        <is>
          <t>M/C 0727 (MARROM)</t>
        </is>
      </c>
      <c r="D4232" s="14" t="inlineStr">
        <is>
          <t>36 PINTURA P.U.</t>
        </is>
      </c>
      <c r="E4232" s="14" t="n">
        <v>30006102</v>
      </c>
      <c r="F4232" s="14" t="inlineStr">
        <is>
          <t>PE TRAS 880X30(911)X25 MDF (13PC) DIR SANTIAGO NEW</t>
        </is>
      </c>
      <c r="G4232" s="14" t="inlineStr">
        <is>
          <t>36 PINTURA P.U.</t>
        </is>
      </c>
      <c r="H4232" s="14" t="inlineStr">
        <is>
          <t>36 PINTURA P.U.</t>
        </is>
      </c>
      <c r="I4232" s="9" t="inlineStr">
        <is>
          <t>36 PINTURA P.U.</t>
        </is>
      </c>
      <c r="J4232" s="9" t="n">
        <v>6</v>
      </c>
      <c r="K4232" s="14" t="n"/>
      <c r="L4232" s="14" t="n"/>
      <c r="M4232" s="14" t="n"/>
      <c r="N4232" s="14" t="n"/>
      <c r="O4232" s="14" t="n"/>
      <c r="P4232" s="14" t="n"/>
      <c r="Q4232" s="14" t="n"/>
      <c r="R4232" s="14" t="n"/>
      <c r="S4232" s="14" t="n"/>
      <c r="T4232" s="14" t="n"/>
      <c r="U4232" s="14" t="n"/>
      <c r="V4232" s="14" t="n"/>
      <c r="W4232" s="14" t="n"/>
      <c r="X4232" s="14" t="n"/>
      <c r="Y4232" s="14" t="n"/>
      <c r="Z4232" s="14" t="n"/>
      <c r="AA4232" s="11" t="n"/>
      <c r="AB4232" s="14">
        <f>B4232&amp;"|"&amp;I4232</f>
        <v/>
      </c>
      <c r="AC4232">
        <f>IF($B4232="","","|"&amp;SUBSTITUTE(TRIM(SUBSTITUTE(SUBSTITUTE(SUBSTITUTE(SUBSTITUTE(SUBSTITUTE(SUBSTITUTE(SUBSTITUTE(SUBSTITUTE(SUBSTITUTE(SUBSTITUTE(SUBSTITUTE(SUBSTITUTE(SUBSTITUTE(SUBSTITUTE(TRIM($B4232&amp;""),CHAR(10)," "),CHAR(13)," "),"."," "),";"," "),","," "),"/"," "),"+"," "),"-"," "),"  "," "),"  "," "),"  "," "),"  "," "),"  "," "),"  "," "))," ","|")&amp;"|")</f>
        <v/>
      </c>
      <c r="AD4232">
        <f>TRIM($I4232&amp;"")</f>
        <v/>
      </c>
    </row>
    <row r="4233" ht="36" customHeight="1">
      <c r="A4233" s="9" t="n">
        <v>46220</v>
      </c>
      <c r="B4233" s="14" t="inlineStr">
        <is>
          <t>10269</t>
        </is>
      </c>
      <c r="C4233" s="14" t="inlineStr">
        <is>
          <t>M/C 0723 - DEMONSTRAÇÃO MATEUS</t>
        </is>
      </c>
      <c r="D4233" s="14" t="inlineStr">
        <is>
          <t>36 PINTURA P.U.</t>
        </is>
      </c>
      <c r="E4233" s="14" t="n">
        <v>30006801</v>
      </c>
      <c r="F4233" s="14" t="inlineStr">
        <is>
          <t>PE TRASEIRO 980X94(911)X25 MDF (8PCS)- CAD GENOVA</t>
        </is>
      </c>
      <c r="G4233" s="14" t="inlineStr">
        <is>
          <t>36 PINTURA P.U.</t>
        </is>
      </c>
      <c r="H4233" s="14" t="inlineStr">
        <is>
          <t>36 PINTURA P.U.</t>
        </is>
      </c>
      <c r="I4233" s="9" t="inlineStr">
        <is>
          <t>36 PINTURA P.U.</t>
        </is>
      </c>
      <c r="J4233" s="9" t="n">
        <v>12</v>
      </c>
      <c r="K4233" s="14" t="n"/>
      <c r="L4233" s="14" t="n"/>
      <c r="M4233" s="14" t="n"/>
      <c r="N4233" s="14" t="n"/>
      <c r="O4233" s="14" t="n"/>
      <c r="P4233" s="14" t="n"/>
      <c r="Q4233" s="14" t="n"/>
      <c r="R4233" s="14" t="n"/>
      <c r="S4233" s="14" t="n"/>
      <c r="T4233" s="14" t="n"/>
      <c r="U4233" s="14" t="n"/>
      <c r="V4233" s="14" t="n"/>
      <c r="W4233" s="14" t="n"/>
      <c r="X4233" s="14" t="n"/>
      <c r="Y4233" s="14" t="n"/>
      <c r="Z4233" s="14" t="n"/>
      <c r="AA4233" s="11" t="n"/>
      <c r="AB4233" s="14">
        <f>B4233&amp;"|"&amp;I4233</f>
        <v/>
      </c>
      <c r="AC4233">
        <f>IF($B4233="","","|"&amp;SUBSTITUTE(TRIM(SUBSTITUTE(SUBSTITUTE(SUBSTITUTE(SUBSTITUTE(SUBSTITUTE(SUBSTITUTE(SUBSTITUTE(SUBSTITUTE(SUBSTITUTE(SUBSTITUTE(SUBSTITUTE(SUBSTITUTE(SUBSTITUTE(SUBSTITUTE(TRIM($B4233&amp;""),CHAR(10)," "),CHAR(13)," "),"."," "),";"," "),","," "),"/"," "),"+"," "),"-"," "),"  "," "),"  "," "),"  "," "),"  "," "),"  "," "),"  "," "))," ","|")&amp;"|")</f>
        <v/>
      </c>
      <c r="AD4233">
        <f>TRIM($I4233&amp;"")</f>
        <v/>
      </c>
    </row>
    <row r="4234" ht="36" customHeight="1">
      <c r="A4234" s="9" t="n">
        <v>46218</v>
      </c>
      <c r="B4234" s="14" t="inlineStr">
        <is>
          <t>10264</t>
        </is>
      </c>
      <c r="C4234" s="14" t="inlineStr">
        <is>
          <t>M/C 0724 (VERDE)</t>
        </is>
      </c>
      <c r="D4234" s="14" t="inlineStr">
        <is>
          <t>46 SECCIONADORA 1</t>
        </is>
      </c>
      <c r="E4234" s="14" t="n">
        <v>20052004</v>
      </c>
      <c r="F4234" s="14" t="inlineStr">
        <is>
          <t>(3) APOIO TAMPO 540X386X12 MDP - MESA ATHENAS</t>
        </is>
      </c>
      <c r="G4234" s="14" t="inlineStr">
        <is>
          <t>46 SECCIONADORA 1</t>
        </is>
      </c>
      <c r="H4234" s="14" t="inlineStr">
        <is>
          <t>46 SECCIONADORA 1</t>
        </is>
      </c>
      <c r="I4234" s="9" t="inlineStr">
        <is>
          <t>46 SECCIONADORA 1</t>
        </is>
      </c>
      <c r="J4234" s="9" t="n">
        <v>3</v>
      </c>
      <c r="K4234" s="14" t="n"/>
      <c r="L4234" s="14" t="n"/>
      <c r="M4234" s="14" t="n"/>
      <c r="N4234" s="14" t="n"/>
      <c r="O4234" s="14" t="n"/>
      <c r="P4234" s="14" t="n"/>
      <c r="Q4234" s="14" t="n"/>
      <c r="R4234" s="14" t="n"/>
      <c r="S4234" s="14" t="n"/>
      <c r="T4234" s="14" t="n"/>
      <c r="U4234" s="14" t="n"/>
      <c r="V4234" s="14" t="n"/>
      <c r="W4234" s="14" t="n"/>
      <c r="X4234" s="14" t="n"/>
      <c r="Y4234" s="14" t="n"/>
      <c r="Z4234" s="14" t="n"/>
      <c r="AA4234" s="11" t="n"/>
      <c r="AB4234" s="14">
        <f>B4234&amp;"|"&amp;I4234</f>
        <v/>
      </c>
      <c r="AC4234">
        <f>IF($B4234="","","|"&amp;SUBSTITUTE(TRIM(SUBSTITUTE(SUBSTITUTE(SUBSTITUTE(SUBSTITUTE(SUBSTITUTE(SUBSTITUTE(SUBSTITUTE(SUBSTITUTE(SUBSTITUTE(SUBSTITUTE(SUBSTITUTE(SUBSTITUTE(SUBSTITUTE(SUBSTITUTE(TRIM($B4234&amp;""),CHAR(10)," "),CHAR(13)," "),"."," "),";"," "),","," "),"/"," "),"+"," "),"-"," "),"  "," "),"  "," "),"  "," "),"  "," "),"  "," "),"  "," "))," ","|")&amp;"|")</f>
        <v/>
      </c>
      <c r="AD4234">
        <f>TRIM($I4234&amp;"")</f>
        <v/>
      </c>
    </row>
    <row r="4235" ht="36" customHeight="1">
      <c r="A4235" s="9" t="n">
        <v>46218</v>
      </c>
      <c r="B4235" s="14" t="inlineStr">
        <is>
          <t>10264</t>
        </is>
      </c>
      <c r="C4235" s="14" t="inlineStr">
        <is>
          <t>M/C 0724 (VERDE)</t>
        </is>
      </c>
      <c r="D4235" s="14" t="inlineStr">
        <is>
          <t>46 SECCIONADORA 1</t>
        </is>
      </c>
      <c r="E4235" s="14" t="n">
        <v>20052204</v>
      </c>
      <c r="F4235" s="14" t="inlineStr">
        <is>
          <t>(3) APOIO TAMPO 740X440X12 MDP - MESA ATHENAS 1,20</t>
        </is>
      </c>
      <c r="G4235" s="14" t="inlineStr">
        <is>
          <t>46 SECCIONADORA 1</t>
        </is>
      </c>
      <c r="H4235" s="14" t="inlineStr">
        <is>
          <t>46 SECCIONADORA 1</t>
        </is>
      </c>
      <c r="I4235" s="9" t="inlineStr">
        <is>
          <t>46 SECCIONADORA 1</t>
        </is>
      </c>
      <c r="J4235" s="9" t="n">
        <v>1</v>
      </c>
      <c r="K4235" s="14" t="n"/>
      <c r="L4235" s="14" t="n"/>
      <c r="M4235" s="14" t="n"/>
      <c r="N4235" s="14" t="n"/>
      <c r="O4235" s="14" t="n"/>
      <c r="P4235" s="14" t="n"/>
      <c r="Q4235" s="14" t="n"/>
      <c r="R4235" s="14" t="n"/>
      <c r="S4235" s="14" t="n"/>
      <c r="T4235" s="14" t="n"/>
      <c r="U4235" s="14" t="n"/>
      <c r="V4235" s="14" t="n"/>
      <c r="W4235" s="14" t="n"/>
      <c r="X4235" s="14" t="n"/>
      <c r="Y4235" s="14" t="n"/>
      <c r="Z4235" s="14" t="n"/>
      <c r="AA4235" s="11" t="n"/>
      <c r="AB4235" s="14">
        <f>B4235&amp;"|"&amp;I4235</f>
        <v/>
      </c>
      <c r="AC4235">
        <f>IF($B4235="","","|"&amp;SUBSTITUTE(TRIM(SUBSTITUTE(SUBSTITUTE(SUBSTITUTE(SUBSTITUTE(SUBSTITUTE(SUBSTITUTE(SUBSTITUTE(SUBSTITUTE(SUBSTITUTE(SUBSTITUTE(SUBSTITUTE(SUBSTITUTE(SUBSTITUTE(SUBSTITUTE(TRIM($B4235&amp;""),CHAR(10)," "),CHAR(13)," "),"."," "),";"," "),","," "),"/"," "),"+"," "),"-"," "),"  "," "),"  "," "),"  "," "),"  "," "),"  "," "),"  "," "))," ","|")&amp;"|")</f>
        <v/>
      </c>
      <c r="AD4235">
        <f>TRIM($I4235&amp;"")</f>
        <v/>
      </c>
    </row>
    <row r="4236" ht="36" customHeight="1">
      <c r="A4236" s="9" t="n">
        <v>46218</v>
      </c>
      <c r="B4236" s="14" t="inlineStr">
        <is>
          <t>10264</t>
        </is>
      </c>
      <c r="C4236" s="14" t="inlineStr">
        <is>
          <t>M/C 0724 (VERDE)</t>
        </is>
      </c>
      <c r="D4236" s="14" t="inlineStr">
        <is>
          <t>46 SECCIONADORA 1</t>
        </is>
      </c>
      <c r="E4236" s="14" t="n">
        <v>30126003</v>
      </c>
      <c r="F4236" s="14" t="inlineStr">
        <is>
          <t>APOIO TAMPO 905X452X12 MDP - BASE DUBLIN 1,60</t>
        </is>
      </c>
      <c r="G4236" s="14" t="inlineStr">
        <is>
          <t>46 SECCIONADORA 1</t>
        </is>
      </c>
      <c r="H4236" s="14" t="inlineStr">
        <is>
          <t>46 SECCIONADORA 1</t>
        </is>
      </c>
      <c r="I4236" s="9" t="inlineStr">
        <is>
          <t>46 SECCIONADORA 1</t>
        </is>
      </c>
      <c r="J4236" s="9" t="n">
        <v>1</v>
      </c>
      <c r="K4236" s="14" t="n"/>
      <c r="L4236" s="14" t="n"/>
      <c r="M4236" s="14" t="n"/>
      <c r="N4236" s="14" t="n"/>
      <c r="O4236" s="14" t="n"/>
      <c r="P4236" s="14" t="n"/>
      <c r="Q4236" s="14" t="n"/>
      <c r="R4236" s="14" t="n"/>
      <c r="S4236" s="14" t="n"/>
      <c r="T4236" s="14" t="n"/>
      <c r="U4236" s="14" t="n"/>
      <c r="V4236" s="14" t="n"/>
      <c r="W4236" s="14" t="n"/>
      <c r="X4236" s="14" t="n"/>
      <c r="Y4236" s="14" t="n"/>
      <c r="Z4236" s="14" t="n"/>
      <c r="AA4236" s="11" t="n"/>
      <c r="AB4236" s="14">
        <f>B4236&amp;"|"&amp;I4236</f>
        <v/>
      </c>
      <c r="AC4236">
        <f>IF($B4236="","","|"&amp;SUBSTITUTE(TRIM(SUBSTITUTE(SUBSTITUTE(SUBSTITUTE(SUBSTITUTE(SUBSTITUTE(SUBSTITUTE(SUBSTITUTE(SUBSTITUTE(SUBSTITUTE(SUBSTITUTE(SUBSTITUTE(SUBSTITUTE(SUBSTITUTE(SUBSTITUTE(TRIM($B4236&amp;""),CHAR(10)," "),CHAR(13)," "),"."," "),";"," "),","," "),"/"," "),"+"," "),"-"," "),"  "," "),"  "," "),"  "," "),"  "," "),"  "," "),"  "," "))," ","|")&amp;"|")</f>
        <v/>
      </c>
      <c r="AD4236">
        <f>TRIM($I4236&amp;"")</f>
        <v/>
      </c>
    </row>
    <row r="4237" ht="36" customHeight="1">
      <c r="A4237" s="9" t="n">
        <v>46218</v>
      </c>
      <c r="B4237" s="14" t="inlineStr">
        <is>
          <t>10264</t>
        </is>
      </c>
      <c r="C4237" s="14" t="inlineStr">
        <is>
          <t>M/C 0724 (VERDE)</t>
        </is>
      </c>
      <c r="D4237" s="14" t="inlineStr">
        <is>
          <t>46 SECCIONADORA 1</t>
        </is>
      </c>
      <c r="E4237" s="14" t="n">
        <v>30001205</v>
      </c>
      <c r="F4237" s="14" t="inlineStr">
        <is>
          <t>TRAV ASSENTO 367X80X15 MDP CAD PE INTEIRO/ MADEIRA</t>
        </is>
      </c>
      <c r="G4237" s="14" t="inlineStr">
        <is>
          <t>46 SECCIONADORA 1</t>
        </is>
      </c>
      <c r="H4237" s="14" t="inlineStr">
        <is>
          <t>46 SECCIONADORA 1</t>
        </is>
      </c>
      <c r="I4237" s="9" t="inlineStr">
        <is>
          <t>46 SECCIONADORA 1</t>
        </is>
      </c>
      <c r="J4237" s="9" t="n">
        <v>20</v>
      </c>
      <c r="K4237" s="14" t="n"/>
      <c r="L4237" s="14" t="n"/>
      <c r="M4237" s="14" t="n"/>
      <c r="N4237" s="14" t="n"/>
      <c r="O4237" s="14" t="n"/>
      <c r="P4237" s="14" t="n"/>
      <c r="Q4237" s="14" t="n"/>
      <c r="R4237" s="14" t="n"/>
      <c r="S4237" s="14" t="n"/>
      <c r="T4237" s="14" t="n"/>
      <c r="U4237" s="14" t="n"/>
      <c r="V4237" s="14" t="n"/>
      <c r="W4237" s="14" t="n"/>
      <c r="X4237" s="14" t="n"/>
      <c r="Y4237" s="14" t="n"/>
      <c r="Z4237" s="14" t="n"/>
      <c r="AA4237" s="11" t="n"/>
      <c r="AB4237" s="14">
        <f>B4237&amp;"|"&amp;I4237</f>
        <v/>
      </c>
      <c r="AC4237">
        <f>IF($B4237="","","|"&amp;SUBSTITUTE(TRIM(SUBSTITUTE(SUBSTITUTE(SUBSTITUTE(SUBSTITUTE(SUBSTITUTE(SUBSTITUTE(SUBSTITUTE(SUBSTITUTE(SUBSTITUTE(SUBSTITUTE(SUBSTITUTE(SUBSTITUTE(SUBSTITUTE(SUBSTITUTE(TRIM($B4237&amp;""),CHAR(10)," "),CHAR(13)," "),"."," "),";"," "),","," "),"/"," "),"+"," "),"-"," "),"  "," "),"  "," "),"  "," "),"  "," "),"  "," "),"  "," "))," ","|")&amp;"|")</f>
        <v/>
      </c>
      <c r="AD4237">
        <f>TRIM($I4237&amp;"")</f>
        <v/>
      </c>
    </row>
    <row r="4238" ht="36" customHeight="1">
      <c r="A4238" s="9" t="n">
        <v>46218</v>
      </c>
      <c r="B4238" s="14" t="inlineStr">
        <is>
          <t>10264</t>
        </is>
      </c>
      <c r="C4238" s="14" t="inlineStr">
        <is>
          <t>M/C 0724 (VERDE)</t>
        </is>
      </c>
      <c r="D4238" s="14" t="inlineStr">
        <is>
          <t>46 SECCIONADORA 1</t>
        </is>
      </c>
      <c r="E4238" s="14" t="n">
        <v>30001206</v>
      </c>
      <c r="F4238" s="14" t="inlineStr">
        <is>
          <t>TRAVESSA ENCOSTO 360X80X15 MDP CAD PE INTEIRO</t>
        </is>
      </c>
      <c r="G4238" s="14" t="inlineStr">
        <is>
          <t>46 SECCIONADORA 1</t>
        </is>
      </c>
      <c r="H4238" s="14" t="inlineStr">
        <is>
          <t>46 SECCIONADORA 1</t>
        </is>
      </c>
      <c r="I4238" s="9" t="inlineStr">
        <is>
          <t>46 SECCIONADORA 1</t>
        </is>
      </c>
      <c r="J4238" s="9" t="n">
        <v>20</v>
      </c>
      <c r="K4238" s="14" t="n"/>
      <c r="L4238" s="14" t="n"/>
      <c r="M4238" s="14" t="n"/>
      <c r="N4238" s="14" t="n"/>
      <c r="O4238" s="14" t="n"/>
      <c r="P4238" s="14" t="n"/>
      <c r="Q4238" s="14" t="n"/>
      <c r="R4238" s="14" t="n"/>
      <c r="S4238" s="14" t="n"/>
      <c r="T4238" s="14" t="n"/>
      <c r="U4238" s="14" t="n"/>
      <c r="V4238" s="14" t="n"/>
      <c r="W4238" s="14" t="n"/>
      <c r="X4238" s="14" t="n"/>
      <c r="Y4238" s="14" t="n"/>
      <c r="Z4238" s="14" t="n"/>
      <c r="AA4238" s="11" t="n"/>
      <c r="AB4238" s="14">
        <f>B4238&amp;"|"&amp;I4238</f>
        <v/>
      </c>
      <c r="AC4238">
        <f>IF($B4238="","","|"&amp;SUBSTITUTE(TRIM(SUBSTITUTE(SUBSTITUTE(SUBSTITUTE(SUBSTITUTE(SUBSTITUTE(SUBSTITUTE(SUBSTITUTE(SUBSTITUTE(SUBSTITUTE(SUBSTITUTE(SUBSTITUTE(SUBSTITUTE(SUBSTITUTE(SUBSTITUTE(TRIM($B4238&amp;""),CHAR(10)," "),CHAR(13)," "),"."," "),";"," "),","," "),"/"," "),"+"," "),"-"," "),"  "," "),"  "," "),"  "," "),"  "," "),"  "," "),"  "," "))," ","|")&amp;"|")</f>
        <v/>
      </c>
      <c r="AD4238">
        <f>TRIM($I4238&amp;"")</f>
        <v/>
      </c>
    </row>
    <row r="4239" ht="36" customHeight="1">
      <c r="A4239" s="9" t="n">
        <v>46218</v>
      </c>
      <c r="B4239" s="14" t="inlineStr">
        <is>
          <t>10264</t>
        </is>
      </c>
      <c r="C4239" s="14" t="inlineStr">
        <is>
          <t>M/C 0724 (VERDE)</t>
        </is>
      </c>
      <c r="D4239" s="14" t="inlineStr">
        <is>
          <t>46 SECCIONADORA 1</t>
        </is>
      </c>
      <c r="E4239" s="14" t="n">
        <v>30001207</v>
      </c>
      <c r="F4239" s="14" t="inlineStr">
        <is>
          <t>TRAVESSA 360X62X15 MDP CAD PE INTEIRO</t>
        </is>
      </c>
      <c r="G4239" s="14" t="inlineStr">
        <is>
          <t>46 SECCIONADORA 1</t>
        </is>
      </c>
      <c r="H4239" s="14" t="inlineStr">
        <is>
          <t>46 SECCIONADORA 1</t>
        </is>
      </c>
      <c r="I4239" s="9" t="inlineStr">
        <is>
          <t>46 SECCIONADORA 1</t>
        </is>
      </c>
      <c r="J4239" s="9" t="n">
        <v>24</v>
      </c>
      <c r="K4239" s="14" t="n"/>
      <c r="L4239" s="14" t="n"/>
      <c r="M4239" s="14" t="n"/>
      <c r="N4239" s="14" t="n"/>
      <c r="O4239" s="14" t="n"/>
      <c r="P4239" s="14" t="n"/>
      <c r="Q4239" s="14" t="n"/>
      <c r="R4239" s="14" t="n"/>
      <c r="S4239" s="14" t="n"/>
      <c r="T4239" s="14" t="n"/>
      <c r="U4239" s="14" t="n"/>
      <c r="V4239" s="14" t="n"/>
      <c r="W4239" s="14" t="n"/>
      <c r="X4239" s="14" t="n"/>
      <c r="Y4239" s="14" t="n"/>
      <c r="Z4239" s="14" t="n"/>
      <c r="AA4239" s="11" t="n"/>
      <c r="AB4239" s="14">
        <f>B4239&amp;"|"&amp;I4239</f>
        <v/>
      </c>
      <c r="AC4239">
        <f>IF($B4239="","","|"&amp;SUBSTITUTE(TRIM(SUBSTITUTE(SUBSTITUTE(SUBSTITUTE(SUBSTITUTE(SUBSTITUTE(SUBSTITUTE(SUBSTITUTE(SUBSTITUTE(SUBSTITUTE(SUBSTITUTE(SUBSTITUTE(SUBSTITUTE(SUBSTITUTE(SUBSTITUTE(TRIM($B4239&amp;""),CHAR(10)," "),CHAR(13)," "),"."," "),";"," "),","," "),"/"," "),"+"," "),"-"," "),"  "," "),"  "," "),"  "," "),"  "," "),"  "," "),"  "," "))," ","|")&amp;"|")</f>
        <v/>
      </c>
      <c r="AD4239">
        <f>TRIM($I4239&amp;"")</f>
        <v/>
      </c>
    </row>
    <row r="4240" ht="36" customHeight="1">
      <c r="A4240" s="9" t="n">
        <v>46218</v>
      </c>
      <c r="B4240" s="14" t="inlineStr">
        <is>
          <t>10264</t>
        </is>
      </c>
      <c r="C4240" s="14" t="inlineStr">
        <is>
          <t>M/C 0724 (VERDE)</t>
        </is>
      </c>
      <c r="D4240" s="14" t="inlineStr">
        <is>
          <t>46 SECCIONADORA 1</t>
        </is>
      </c>
      <c r="E4240" s="14" t="n">
        <v>30080003</v>
      </c>
      <c r="F4240" s="14" t="inlineStr">
        <is>
          <t>(4)TAMP INTERNO 500X400X15MDP-MESA AMST.1,36X1,36</t>
        </is>
      </c>
      <c r="G4240" s="14" t="inlineStr">
        <is>
          <t>46 SECCIONADORA 1</t>
        </is>
      </c>
      <c r="H4240" s="14" t="inlineStr">
        <is>
          <t>46 SECCIONADORA 1</t>
        </is>
      </c>
      <c r="I4240" s="9" t="inlineStr">
        <is>
          <t>46 SECCIONADORA 1</t>
        </is>
      </c>
      <c r="J4240" s="9" t="n">
        <v>6</v>
      </c>
      <c r="K4240" s="14" t="n"/>
      <c r="L4240" s="14" t="n"/>
      <c r="M4240" s="14" t="n"/>
      <c r="N4240" s="14" t="n"/>
      <c r="O4240" s="14" t="n"/>
      <c r="P4240" s="14" t="n"/>
      <c r="Q4240" s="14" t="n"/>
      <c r="R4240" s="14" t="n"/>
      <c r="S4240" s="14" t="n"/>
      <c r="T4240" s="14" t="n"/>
      <c r="U4240" s="14" t="n"/>
      <c r="V4240" s="14" t="n"/>
      <c r="W4240" s="14" t="n"/>
      <c r="X4240" s="14" t="n"/>
      <c r="Y4240" s="14" t="n"/>
      <c r="Z4240" s="14" t="n"/>
      <c r="AA4240" s="11" t="n"/>
      <c r="AB4240" s="14">
        <f>B4240&amp;"|"&amp;I4240</f>
        <v/>
      </c>
      <c r="AC4240">
        <f>IF($B4240="","","|"&amp;SUBSTITUTE(TRIM(SUBSTITUTE(SUBSTITUTE(SUBSTITUTE(SUBSTITUTE(SUBSTITUTE(SUBSTITUTE(SUBSTITUTE(SUBSTITUTE(SUBSTITUTE(SUBSTITUTE(SUBSTITUTE(SUBSTITUTE(SUBSTITUTE(SUBSTITUTE(TRIM($B4240&amp;""),CHAR(10)," "),CHAR(13)," "),"."," "),";"," "),","," "),"/"," "),"+"," "),"-"," "),"  "," "),"  "," "),"  "," "),"  "," "),"  "," "),"  "," "))," ","|")&amp;"|")</f>
        <v/>
      </c>
      <c r="AD4240">
        <f>TRIM($I4240&amp;"")</f>
        <v/>
      </c>
    </row>
    <row r="4241" ht="36" customHeight="1">
      <c r="A4241" s="9" t="n">
        <v>46218</v>
      </c>
      <c r="B4241" s="14" t="inlineStr">
        <is>
          <t>10264</t>
        </is>
      </c>
      <c r="C4241" s="14" t="inlineStr">
        <is>
          <t>M/C 0724 (VERDE)</t>
        </is>
      </c>
      <c r="D4241" s="14" t="inlineStr">
        <is>
          <t>46 SECCIONADORA 1</t>
        </is>
      </c>
      <c r="E4241" s="14" t="n">
        <v>30080004</v>
      </c>
      <c r="F4241" s="14" t="inlineStr">
        <is>
          <t>(6)TRAV. MAIOR 1320X65 (135)X15 MDP-AMST.1,36X1,36</t>
        </is>
      </c>
      <c r="G4241" s="14" t="inlineStr">
        <is>
          <t>46 SECCIONADORA 1</t>
        </is>
      </c>
      <c r="H4241" s="14" t="inlineStr">
        <is>
          <t>46 SECCIONADORA 1</t>
        </is>
      </c>
      <c r="I4241" s="9" t="inlineStr">
        <is>
          <t>46 SECCIONADORA 1</t>
        </is>
      </c>
      <c r="J4241" s="9" t="n">
        <v>12</v>
      </c>
      <c r="K4241" s="14" t="n"/>
      <c r="L4241" s="14" t="n"/>
      <c r="M4241" s="14" t="n"/>
      <c r="N4241" s="14" t="n"/>
      <c r="O4241" s="14" t="n"/>
      <c r="P4241" s="14" t="n"/>
      <c r="Q4241" s="14" t="n"/>
      <c r="R4241" s="14" t="n"/>
      <c r="S4241" s="14" t="n"/>
      <c r="T4241" s="14" t="n"/>
      <c r="U4241" s="14" t="n"/>
      <c r="V4241" s="14" t="n"/>
      <c r="W4241" s="14" t="n"/>
      <c r="X4241" s="14" t="n"/>
      <c r="Y4241" s="14" t="n"/>
      <c r="Z4241" s="14" t="n"/>
      <c r="AA4241" s="11" t="n"/>
      <c r="AB4241" s="14">
        <f>B4241&amp;"|"&amp;I4241</f>
        <v/>
      </c>
      <c r="AC4241">
        <f>IF($B4241="","","|"&amp;SUBSTITUTE(TRIM(SUBSTITUTE(SUBSTITUTE(SUBSTITUTE(SUBSTITUTE(SUBSTITUTE(SUBSTITUTE(SUBSTITUTE(SUBSTITUTE(SUBSTITUTE(SUBSTITUTE(SUBSTITUTE(SUBSTITUTE(SUBSTITUTE(SUBSTITUTE(TRIM($B4241&amp;""),CHAR(10)," "),CHAR(13)," "),"."," "),";"," "),","," "),"/"," "),"+"," "),"-"," "),"  "," "),"  "," "),"  "," "),"  "," "),"  "," "),"  "," "))," ","|")&amp;"|")</f>
        <v/>
      </c>
      <c r="AD4241">
        <f>TRIM($I4241&amp;"")</f>
        <v/>
      </c>
    </row>
    <row r="4242" ht="36" customHeight="1">
      <c r="A4242" s="9" t="n">
        <v>46218</v>
      </c>
      <c r="B4242" s="14" t="inlineStr">
        <is>
          <t>10264</t>
        </is>
      </c>
      <c r="C4242" s="14" t="inlineStr">
        <is>
          <t>M/C 0724 (VERDE)</t>
        </is>
      </c>
      <c r="D4242" s="14" t="inlineStr">
        <is>
          <t>46 SECCIONADORA 1</t>
        </is>
      </c>
      <c r="E4242" s="14" t="n">
        <v>30080005</v>
      </c>
      <c r="F4242" s="14" t="inlineStr">
        <is>
          <t>(5) TRAV. MENOR1190X65X15 MDP-MESA AMST.1,36X1,36</t>
        </is>
      </c>
      <c r="G4242" s="14" t="inlineStr">
        <is>
          <t>46 SECCIONADORA 1</t>
        </is>
      </c>
      <c r="H4242" s="14" t="inlineStr">
        <is>
          <t>46 SECCIONADORA 1</t>
        </is>
      </c>
      <c r="I4242" s="9" t="inlineStr">
        <is>
          <t>46 SECCIONADORA 1</t>
        </is>
      </c>
      <c r="J4242" s="9" t="n">
        <v>12</v>
      </c>
      <c r="K4242" s="14" t="n"/>
      <c r="L4242" s="14" t="n"/>
      <c r="M4242" s="14" t="n"/>
      <c r="N4242" s="14" t="n"/>
      <c r="O4242" s="14" t="n"/>
      <c r="P4242" s="14" t="n"/>
      <c r="Q4242" s="14" t="n"/>
      <c r="R4242" s="14" t="n"/>
      <c r="S4242" s="14" t="n"/>
      <c r="T4242" s="14" t="n"/>
      <c r="U4242" s="14" t="n"/>
      <c r="V4242" s="14" t="n"/>
      <c r="W4242" s="14" t="n"/>
      <c r="X4242" s="14" t="n"/>
      <c r="Y4242" s="14" t="n"/>
      <c r="Z4242" s="14" t="n"/>
      <c r="AA4242" s="11" t="n"/>
      <c r="AB4242" s="14">
        <f>B4242&amp;"|"&amp;I4242</f>
        <v/>
      </c>
      <c r="AC4242">
        <f>IF($B4242="","","|"&amp;SUBSTITUTE(TRIM(SUBSTITUTE(SUBSTITUTE(SUBSTITUTE(SUBSTITUTE(SUBSTITUTE(SUBSTITUTE(SUBSTITUTE(SUBSTITUTE(SUBSTITUTE(SUBSTITUTE(SUBSTITUTE(SUBSTITUTE(SUBSTITUTE(SUBSTITUTE(TRIM($B4242&amp;""),CHAR(10)," "),CHAR(13)," "),"."," "),";"," "),","," "),"/"," "),"+"," "),"-"," "),"  "," "),"  "," "),"  "," "),"  "," "),"  "," "),"  "," "))," ","|")&amp;"|")</f>
        <v/>
      </c>
      <c r="AD4242">
        <f>TRIM($I4242&amp;"")</f>
        <v/>
      </c>
    </row>
    <row r="4243" ht="36" customHeight="1">
      <c r="A4243" s="9" t="n">
        <v>46218</v>
      </c>
      <c r="B4243" s="14" t="inlineStr">
        <is>
          <t>10264</t>
        </is>
      </c>
      <c r="C4243" s="14" t="inlineStr">
        <is>
          <t>M/C 0724 (VERDE)</t>
        </is>
      </c>
      <c r="D4243" s="14" t="inlineStr">
        <is>
          <t>46 SECCIONADORA 1</t>
        </is>
      </c>
      <c r="E4243" s="14" t="n">
        <v>20019005</v>
      </c>
      <c r="F4243" s="14" t="inlineStr">
        <is>
          <t>RIPA 751X70X12 MDF - MESA SANTIAGO</t>
        </is>
      </c>
      <c r="G4243" s="14" t="inlineStr">
        <is>
          <t>46 SECCIONADORA 1</t>
        </is>
      </c>
      <c r="H4243" s="14" t="inlineStr">
        <is>
          <t>46 SECCIONADORA 1</t>
        </is>
      </c>
      <c r="I4243" s="9" t="inlineStr">
        <is>
          <t>46 SECCIONADORA 1</t>
        </is>
      </c>
      <c r="J4243" s="9" t="n">
        <v>72</v>
      </c>
      <c r="K4243" s="14" t="n"/>
      <c r="L4243" s="14" t="n"/>
      <c r="M4243" s="14" t="n"/>
      <c r="N4243" s="14" t="n"/>
      <c r="O4243" s="14" t="n"/>
      <c r="P4243" s="14" t="n"/>
      <c r="Q4243" s="14" t="n"/>
      <c r="R4243" s="14" t="n"/>
      <c r="S4243" s="14" t="n"/>
      <c r="T4243" s="14" t="n"/>
      <c r="U4243" s="14" t="n"/>
      <c r="V4243" s="14" t="n"/>
      <c r="W4243" s="14" t="n"/>
      <c r="X4243" s="14" t="n"/>
      <c r="Y4243" s="14" t="n"/>
      <c r="Z4243" s="14" t="n"/>
      <c r="AA4243" s="11" t="n"/>
      <c r="AB4243" s="14">
        <f>B4243&amp;"|"&amp;I4243</f>
        <v/>
      </c>
      <c r="AC4243">
        <f>IF($B4243="","","|"&amp;SUBSTITUTE(TRIM(SUBSTITUTE(SUBSTITUTE(SUBSTITUTE(SUBSTITUTE(SUBSTITUTE(SUBSTITUTE(SUBSTITUTE(SUBSTITUTE(SUBSTITUTE(SUBSTITUTE(SUBSTITUTE(SUBSTITUTE(SUBSTITUTE(SUBSTITUTE(TRIM($B4243&amp;""),CHAR(10)," "),CHAR(13)," "),"."," "),";"," "),","," "),"/"," "),"+"," "),"-"," "),"  "," "),"  "," "),"  "," "),"  "," "),"  "," "),"  "," "))," ","|")&amp;"|")</f>
        <v/>
      </c>
      <c r="AD4243">
        <f>TRIM($I4243&amp;"")</f>
        <v/>
      </c>
    </row>
    <row r="4244" ht="36" customHeight="1">
      <c r="A4244" s="9" t="n">
        <v>46218</v>
      </c>
      <c r="B4244" s="14" t="inlineStr">
        <is>
          <t>10264</t>
        </is>
      </c>
      <c r="C4244" s="14" t="inlineStr">
        <is>
          <t>M/C 0724 (VERDE)</t>
        </is>
      </c>
      <c r="D4244" s="14" t="inlineStr">
        <is>
          <t>46 SECCIONADORA 1</t>
        </is>
      </c>
      <c r="E4244" s="14" t="n">
        <v>20019601</v>
      </c>
      <c r="F4244" s="14" t="inlineStr">
        <is>
          <t>(2-5) LATERAL 751X546X12 MDF - MESA SANTIAGO 1,36</t>
        </is>
      </c>
      <c r="G4244" s="14" t="inlineStr">
        <is>
          <t>46 SECCIONADORA 1</t>
        </is>
      </c>
      <c r="H4244" s="14" t="inlineStr">
        <is>
          <t>46 SECCIONADORA 1</t>
        </is>
      </c>
      <c r="I4244" s="9" t="inlineStr">
        <is>
          <t>46 SECCIONADORA 1</t>
        </is>
      </c>
      <c r="J4244" s="9" t="n">
        <v>12</v>
      </c>
      <c r="K4244" s="14" t="n"/>
      <c r="L4244" s="14" t="n"/>
      <c r="M4244" s="14" t="n"/>
      <c r="N4244" s="14" t="n"/>
      <c r="O4244" s="14" t="n"/>
      <c r="P4244" s="14" t="n"/>
      <c r="Q4244" s="14" t="n"/>
      <c r="R4244" s="14" t="n"/>
      <c r="S4244" s="14" t="n"/>
      <c r="T4244" s="14" t="n"/>
      <c r="U4244" s="14" t="n"/>
      <c r="V4244" s="14" t="n"/>
      <c r="W4244" s="14" t="n"/>
      <c r="X4244" s="14" t="n"/>
      <c r="Y4244" s="14" t="n"/>
      <c r="Z4244" s="14" t="n"/>
      <c r="AA4244" s="11" t="n"/>
      <c r="AB4244" s="14">
        <f>B4244&amp;"|"&amp;I4244</f>
        <v/>
      </c>
      <c r="AC4244">
        <f>IF($B4244="","","|"&amp;SUBSTITUTE(TRIM(SUBSTITUTE(SUBSTITUTE(SUBSTITUTE(SUBSTITUTE(SUBSTITUTE(SUBSTITUTE(SUBSTITUTE(SUBSTITUTE(SUBSTITUTE(SUBSTITUTE(SUBSTITUTE(SUBSTITUTE(SUBSTITUTE(SUBSTITUTE(TRIM($B4244&amp;""),CHAR(10)," "),CHAR(13)," "),"."," "),";"," "),","," "),"/"," "),"+"," "),"-"," "),"  "," "),"  "," "),"  "," "),"  "," "),"  "," "),"  "," "))," ","|")&amp;"|")</f>
        <v/>
      </c>
      <c r="AD4244">
        <f>TRIM($I4244&amp;"")</f>
        <v/>
      </c>
    </row>
    <row r="4245" ht="36" customHeight="1">
      <c r="A4245" s="9" t="n">
        <v>46218</v>
      </c>
      <c r="B4245" s="14" t="inlineStr">
        <is>
          <t>10264</t>
        </is>
      </c>
      <c r="C4245" s="14" t="inlineStr">
        <is>
          <t>M/C 0724 (VERDE)</t>
        </is>
      </c>
      <c r="D4245" s="14" t="inlineStr">
        <is>
          <t>46 SECCIONADORA 1</t>
        </is>
      </c>
      <c r="E4245" s="14" t="n">
        <v>20019602</v>
      </c>
      <c r="F4245" s="14" t="inlineStr">
        <is>
          <t>FUNDO RIPADO 751X546X12 MDF - MESA SANTIAGO 1,36</t>
        </is>
      </c>
      <c r="G4245" s="14" t="inlineStr">
        <is>
          <t>46 SECCIONADORA 1</t>
        </is>
      </c>
      <c r="H4245" s="14" t="inlineStr">
        <is>
          <t>46 SECCIONADORA 1</t>
        </is>
      </c>
      <c r="I4245" s="9" t="inlineStr">
        <is>
          <t>46 SECCIONADORA 1</t>
        </is>
      </c>
      <c r="J4245" s="9" t="n">
        <v>12</v>
      </c>
      <c r="K4245" s="14" t="n"/>
      <c r="L4245" s="14" t="n"/>
      <c r="M4245" s="14" t="n"/>
      <c r="N4245" s="14" t="n"/>
      <c r="O4245" s="14" t="n"/>
      <c r="P4245" s="14" t="n"/>
      <c r="Q4245" s="14" t="n"/>
      <c r="R4245" s="14" t="n"/>
      <c r="S4245" s="14" t="n"/>
      <c r="T4245" s="14" t="n"/>
      <c r="U4245" s="14" t="n"/>
      <c r="V4245" s="14" t="n"/>
      <c r="W4245" s="14" t="n"/>
      <c r="X4245" s="14" t="n"/>
      <c r="Y4245" s="14" t="n"/>
      <c r="Z4245" s="14" t="n"/>
      <c r="AA4245" s="11" t="n"/>
      <c r="AB4245" s="14">
        <f>B4245&amp;"|"&amp;I4245</f>
        <v/>
      </c>
      <c r="AC4245">
        <f>IF($B4245="","","|"&amp;SUBSTITUTE(TRIM(SUBSTITUTE(SUBSTITUTE(SUBSTITUTE(SUBSTITUTE(SUBSTITUTE(SUBSTITUTE(SUBSTITUTE(SUBSTITUTE(SUBSTITUTE(SUBSTITUTE(SUBSTITUTE(SUBSTITUTE(SUBSTITUTE(SUBSTITUTE(TRIM($B4245&amp;""),CHAR(10)," "),CHAR(13)," "),"."," "),";"," "),","," "),"/"," "),"+"," "),"-"," "),"  "," "),"  "," "),"  "," "),"  "," "),"  "," "),"  "," "))," ","|")&amp;"|")</f>
        <v/>
      </c>
      <c r="AD4245">
        <f>TRIM($I4245&amp;"")</f>
        <v/>
      </c>
    </row>
    <row r="4246" ht="36" customHeight="1">
      <c r="A4246" s="9" t="n">
        <v>46218</v>
      </c>
      <c r="B4246" s="14" t="inlineStr">
        <is>
          <t>10264</t>
        </is>
      </c>
      <c r="C4246" s="14" t="inlineStr">
        <is>
          <t>M/C 0724 (VERDE)</t>
        </is>
      </c>
      <c r="D4246" s="14" t="inlineStr">
        <is>
          <t>46 SECCIONADORA 1</t>
        </is>
      </c>
      <c r="E4246" s="14" t="n">
        <v>20019603</v>
      </c>
      <c r="F4246" s="14" t="inlineStr">
        <is>
          <t>(3) BASE 572X572X12 MDF - MESA SANTIAGO 1,36</t>
        </is>
      </c>
      <c r="G4246" s="14" t="inlineStr">
        <is>
          <t>46 SECCIONADORA 1</t>
        </is>
      </c>
      <c r="H4246" s="14" t="inlineStr">
        <is>
          <t>46 SECCIONADORA 1</t>
        </is>
      </c>
      <c r="I4246" s="9" t="inlineStr">
        <is>
          <t>46 SECCIONADORA 1</t>
        </is>
      </c>
      <c r="J4246" s="9" t="n">
        <v>6</v>
      </c>
      <c r="K4246" s="14" t="n"/>
      <c r="L4246" s="14" t="n"/>
      <c r="M4246" s="14" t="n"/>
      <c r="N4246" s="14" t="n"/>
      <c r="O4246" s="14" t="n"/>
      <c r="P4246" s="14" t="n"/>
      <c r="Q4246" s="14" t="n"/>
      <c r="R4246" s="14" t="n"/>
      <c r="S4246" s="14" t="n"/>
      <c r="T4246" s="14" t="n"/>
      <c r="U4246" s="14" t="n"/>
      <c r="V4246" s="14" t="n"/>
      <c r="W4246" s="14" t="n"/>
      <c r="X4246" s="14" t="n"/>
      <c r="Y4246" s="14" t="n"/>
      <c r="Z4246" s="14" t="n"/>
      <c r="AA4246" s="11" t="n"/>
      <c r="AB4246" s="14">
        <f>B4246&amp;"|"&amp;I4246</f>
        <v/>
      </c>
      <c r="AC4246">
        <f>IF($B4246="","","|"&amp;SUBSTITUTE(TRIM(SUBSTITUTE(SUBSTITUTE(SUBSTITUTE(SUBSTITUTE(SUBSTITUTE(SUBSTITUTE(SUBSTITUTE(SUBSTITUTE(SUBSTITUTE(SUBSTITUTE(SUBSTITUTE(SUBSTITUTE(SUBSTITUTE(SUBSTITUTE(TRIM($B4246&amp;""),CHAR(10)," "),CHAR(13)," "),"."," "),";"," "),","," "),"/"," "),"+"," "),"-"," "),"  "," "),"  "," "),"  "," "),"  "," "),"  "," "),"  "," "))," ","|")&amp;"|")</f>
        <v/>
      </c>
      <c r="AD4246">
        <f>TRIM($I4246&amp;"")</f>
        <v/>
      </c>
    </row>
    <row r="4247" ht="36" customHeight="1">
      <c r="A4247" s="9" t="n">
        <v>46218</v>
      </c>
      <c r="B4247" s="14" t="inlineStr">
        <is>
          <t>10264</t>
        </is>
      </c>
      <c r="C4247" s="14" t="inlineStr">
        <is>
          <t>M/C 0724 (VERDE)</t>
        </is>
      </c>
      <c r="D4247" s="14" t="inlineStr">
        <is>
          <t>46 SECCIONADORA 1</t>
        </is>
      </c>
      <c r="E4247" s="14" t="n">
        <v>20019606</v>
      </c>
      <c r="F4247" s="14" t="inlineStr">
        <is>
          <t>(1-6) LATERAL RIPADA - MESA SANTIAGO 1,36</t>
        </is>
      </c>
      <c r="G4247" s="14" t="inlineStr">
        <is>
          <t>46 SECCIONADORA 1</t>
        </is>
      </c>
      <c r="H4247" s="14" t="inlineStr">
        <is>
          <t>46 SECCIONADORA 1</t>
        </is>
      </c>
      <c r="I4247" s="9" t="inlineStr">
        <is>
          <t>46 SECCIONADORA 1</t>
        </is>
      </c>
      <c r="J4247" s="9" t="n">
        <v>12</v>
      </c>
      <c r="K4247" s="14" t="n"/>
      <c r="L4247" s="14" t="n"/>
      <c r="M4247" s="14" t="n"/>
      <c r="N4247" s="14" t="n"/>
      <c r="O4247" s="14" t="n"/>
      <c r="P4247" s="14" t="n"/>
      <c r="Q4247" s="14" t="n"/>
      <c r="R4247" s="14" t="n"/>
      <c r="S4247" s="14" t="n"/>
      <c r="T4247" s="14" t="n"/>
      <c r="U4247" s="14" t="n"/>
      <c r="V4247" s="14" t="n"/>
      <c r="W4247" s="14" t="n"/>
      <c r="X4247" s="14" t="n"/>
      <c r="Y4247" s="14" t="n"/>
      <c r="Z4247" s="14" t="n"/>
      <c r="AA4247" s="11" t="n"/>
      <c r="AB4247" s="14">
        <f>B4247&amp;"|"&amp;I4247</f>
        <v/>
      </c>
      <c r="AC4247">
        <f>IF($B4247="","","|"&amp;SUBSTITUTE(TRIM(SUBSTITUTE(SUBSTITUTE(SUBSTITUTE(SUBSTITUTE(SUBSTITUTE(SUBSTITUTE(SUBSTITUTE(SUBSTITUTE(SUBSTITUTE(SUBSTITUTE(SUBSTITUTE(SUBSTITUTE(SUBSTITUTE(SUBSTITUTE(TRIM($B4247&amp;""),CHAR(10)," "),CHAR(13)," "),"."," "),";"," "),","," "),"/"," "),"+"," "),"-"," "),"  "," "),"  "," "),"  "," "),"  "," "),"  "," "),"  "," "))," ","|")&amp;"|")</f>
        <v/>
      </c>
      <c r="AD4247">
        <f>TRIM($I4247&amp;"")</f>
        <v/>
      </c>
    </row>
    <row r="4248" ht="36" customHeight="1">
      <c r="A4248" s="9" t="n">
        <v>46218</v>
      </c>
      <c r="B4248" s="14" t="inlineStr">
        <is>
          <t>10264</t>
        </is>
      </c>
      <c r="C4248" s="14" t="inlineStr">
        <is>
          <t>M/C 0724 (VERDE)</t>
        </is>
      </c>
      <c r="D4248" s="14" t="inlineStr">
        <is>
          <t>46 SECCIONADORA 1</t>
        </is>
      </c>
      <c r="E4248" s="14" t="n">
        <v>20020002</v>
      </c>
      <c r="F4248" s="14" t="inlineStr">
        <is>
          <t>(2) FECHAMENTO I 1090X295X12 MDF - BASE DUBAI</t>
        </is>
      </c>
      <c r="G4248" s="14" t="inlineStr">
        <is>
          <t>46 SECCIONADORA 1</t>
        </is>
      </c>
      <c r="H4248" s="14" t="inlineStr">
        <is>
          <t>46 SECCIONADORA 1</t>
        </is>
      </c>
      <c r="I4248" s="9" t="inlineStr">
        <is>
          <t>46 SECCIONADORA 1</t>
        </is>
      </c>
      <c r="J4248" s="9" t="n">
        <v>1</v>
      </c>
      <c r="K4248" s="14" t="n"/>
      <c r="L4248" s="14" t="n"/>
      <c r="M4248" s="14" t="n"/>
      <c r="N4248" s="14" t="n"/>
      <c r="O4248" s="14" t="n"/>
      <c r="P4248" s="14" t="n"/>
      <c r="Q4248" s="14" t="n"/>
      <c r="R4248" s="14" t="n"/>
      <c r="S4248" s="14" t="n"/>
      <c r="T4248" s="14" t="n"/>
      <c r="U4248" s="14" t="n"/>
      <c r="V4248" s="14" t="n"/>
      <c r="W4248" s="14" t="n"/>
      <c r="X4248" s="14" t="n"/>
      <c r="Y4248" s="14" t="n"/>
      <c r="Z4248" s="14" t="n"/>
      <c r="AA4248" s="11" t="n"/>
      <c r="AB4248" s="14">
        <f>B4248&amp;"|"&amp;I4248</f>
        <v/>
      </c>
      <c r="AC4248">
        <f>IF($B4248="","","|"&amp;SUBSTITUTE(TRIM(SUBSTITUTE(SUBSTITUTE(SUBSTITUTE(SUBSTITUTE(SUBSTITUTE(SUBSTITUTE(SUBSTITUTE(SUBSTITUTE(SUBSTITUTE(SUBSTITUTE(SUBSTITUTE(SUBSTITUTE(SUBSTITUTE(SUBSTITUTE(TRIM($B4248&amp;""),CHAR(10)," "),CHAR(13)," "),"."," "),";"," "),","," "),"/"," "),"+"," "),"-"," "),"  "," "),"  "," "),"  "," "),"  "," "),"  "," "),"  "," "))," ","|")&amp;"|")</f>
        <v/>
      </c>
      <c r="AD4248">
        <f>TRIM($I4248&amp;"")</f>
        <v/>
      </c>
    </row>
    <row r="4249" ht="36" customHeight="1">
      <c r="A4249" s="9" t="n">
        <v>46218</v>
      </c>
      <c r="B4249" s="14" t="inlineStr">
        <is>
          <t>10264</t>
        </is>
      </c>
      <c r="C4249" s="14" t="inlineStr">
        <is>
          <t>M/C 0724 (VERDE)</t>
        </is>
      </c>
      <c r="D4249" s="14" t="inlineStr">
        <is>
          <t>46 SECCIONADORA 1</t>
        </is>
      </c>
      <c r="E4249" s="14" t="n">
        <v>20020003</v>
      </c>
      <c r="F4249" s="14" t="inlineStr">
        <is>
          <t>(3) FECHAMENTO II 600X295X12 MDF - BASE DUBAI</t>
        </is>
      </c>
      <c r="G4249" s="14" t="inlineStr">
        <is>
          <t>46 SECCIONADORA 1</t>
        </is>
      </c>
      <c r="H4249" s="14" t="inlineStr">
        <is>
          <t>46 SECCIONADORA 1</t>
        </is>
      </c>
      <c r="I4249" s="9" t="inlineStr">
        <is>
          <t>46 SECCIONADORA 1</t>
        </is>
      </c>
      <c r="J4249" s="9" t="n">
        <v>1</v>
      </c>
      <c r="K4249" s="14" t="n"/>
      <c r="L4249" s="14" t="n"/>
      <c r="M4249" s="14" t="n"/>
      <c r="N4249" s="14" t="n"/>
      <c r="O4249" s="14" t="n"/>
      <c r="P4249" s="14" t="n"/>
      <c r="Q4249" s="14" t="n"/>
      <c r="R4249" s="14" t="n"/>
      <c r="S4249" s="14" t="n"/>
      <c r="T4249" s="14" t="n"/>
      <c r="U4249" s="14" t="n"/>
      <c r="V4249" s="14" t="n"/>
      <c r="W4249" s="14" t="n"/>
      <c r="X4249" s="14" t="n"/>
      <c r="Y4249" s="14" t="n"/>
      <c r="Z4249" s="14" t="n"/>
      <c r="AA4249" s="11" t="n"/>
      <c r="AB4249" s="14">
        <f>B4249&amp;"|"&amp;I4249</f>
        <v/>
      </c>
      <c r="AC4249">
        <f>IF($B4249="","","|"&amp;SUBSTITUTE(TRIM(SUBSTITUTE(SUBSTITUTE(SUBSTITUTE(SUBSTITUTE(SUBSTITUTE(SUBSTITUTE(SUBSTITUTE(SUBSTITUTE(SUBSTITUTE(SUBSTITUTE(SUBSTITUTE(SUBSTITUTE(SUBSTITUTE(SUBSTITUTE(TRIM($B4249&amp;""),CHAR(10)," "),CHAR(13)," "),"."," "),";"," "),","," "),"/"," "),"+"," "),"-"," "),"  "," "),"  "," "),"  "," "),"  "," "),"  "," "),"  "," "))," ","|")&amp;"|")</f>
        <v/>
      </c>
      <c r="AD4249">
        <f>TRIM($I4249&amp;"")</f>
        <v/>
      </c>
    </row>
    <row r="4250" ht="36" customHeight="1">
      <c r="A4250" s="9" t="n">
        <v>46218</v>
      </c>
      <c r="B4250" s="14" t="inlineStr">
        <is>
          <t>10264</t>
        </is>
      </c>
      <c r="C4250" s="14" t="inlineStr">
        <is>
          <t>M/C 0724 (VERDE)</t>
        </is>
      </c>
      <c r="D4250" s="14" t="inlineStr">
        <is>
          <t>46 SECCIONADORA 1</t>
        </is>
      </c>
      <c r="E4250" s="14" t="n">
        <v>20020004</v>
      </c>
      <c r="F4250" s="14" t="inlineStr">
        <is>
          <t>(4) FECHAMENTO III 545X327X12 MDF - BASE DUBAI</t>
        </is>
      </c>
      <c r="G4250" s="14" t="inlineStr">
        <is>
          <t>46 SECCIONADORA 1</t>
        </is>
      </c>
      <c r="H4250" s="14" t="inlineStr">
        <is>
          <t>46 SECCIONADORA 1</t>
        </is>
      </c>
      <c r="I4250" s="9" t="inlineStr">
        <is>
          <t>46 SECCIONADORA 1</t>
        </is>
      </c>
      <c r="J4250" s="9" t="n">
        <v>2</v>
      </c>
      <c r="K4250" s="14" t="n"/>
      <c r="L4250" s="14" t="n"/>
      <c r="M4250" s="14" t="n"/>
      <c r="N4250" s="14" t="n"/>
      <c r="O4250" s="14" t="n"/>
      <c r="P4250" s="14" t="n"/>
      <c r="Q4250" s="14" t="n"/>
      <c r="R4250" s="14" t="n"/>
      <c r="S4250" s="14" t="n"/>
      <c r="T4250" s="14" t="n"/>
      <c r="U4250" s="14" t="n"/>
      <c r="V4250" s="14" t="n"/>
      <c r="W4250" s="14" t="n"/>
      <c r="X4250" s="14" t="n"/>
      <c r="Y4250" s="14" t="n"/>
      <c r="Z4250" s="14" t="n"/>
      <c r="AA4250" s="11" t="n"/>
      <c r="AB4250" s="14">
        <f>B4250&amp;"|"&amp;I4250</f>
        <v/>
      </c>
      <c r="AC4250">
        <f>IF($B4250="","","|"&amp;SUBSTITUTE(TRIM(SUBSTITUTE(SUBSTITUTE(SUBSTITUTE(SUBSTITUTE(SUBSTITUTE(SUBSTITUTE(SUBSTITUTE(SUBSTITUTE(SUBSTITUTE(SUBSTITUTE(SUBSTITUTE(SUBSTITUTE(SUBSTITUTE(SUBSTITUTE(TRIM($B4250&amp;""),CHAR(10)," "),CHAR(13)," "),"."," "),";"," "),","," "),"/"," "),"+"," "),"-"," "),"  "," "),"  "," "),"  "," "),"  "," "),"  "," "),"  "," "))," ","|")&amp;"|")</f>
        <v/>
      </c>
      <c r="AD4250">
        <f>TRIM($I4250&amp;"")</f>
        <v/>
      </c>
    </row>
    <row r="4251" ht="36" customHeight="1">
      <c r="A4251" s="9" t="n">
        <v>46218</v>
      </c>
      <c r="B4251" s="14" t="inlineStr">
        <is>
          <t>10264</t>
        </is>
      </c>
      <c r="C4251" s="14" t="inlineStr">
        <is>
          <t>M/C 0724 (VERDE)</t>
        </is>
      </c>
      <c r="D4251" s="14" t="inlineStr">
        <is>
          <t>46 SECCIONADORA 1</t>
        </is>
      </c>
      <c r="E4251" s="14" t="n">
        <v>20020005</v>
      </c>
      <c r="F4251" s="14" t="inlineStr">
        <is>
          <t>(5) FECHAMENTO IV 453X327X12 MDF - BASE DUBAI</t>
        </is>
      </c>
      <c r="G4251" s="14" t="inlineStr">
        <is>
          <t>46 SECCIONADORA 1</t>
        </is>
      </c>
      <c r="H4251" s="14" t="inlineStr">
        <is>
          <t>46 SECCIONADORA 1</t>
        </is>
      </c>
      <c r="I4251" s="9" t="inlineStr">
        <is>
          <t>46 SECCIONADORA 1</t>
        </is>
      </c>
      <c r="J4251" s="9" t="n">
        <v>1</v>
      </c>
      <c r="K4251" s="14" t="n"/>
      <c r="L4251" s="14" t="n"/>
      <c r="M4251" s="14" t="n"/>
      <c r="N4251" s="14" t="n"/>
      <c r="O4251" s="14" t="n"/>
      <c r="P4251" s="14" t="n"/>
      <c r="Q4251" s="14" t="n"/>
      <c r="R4251" s="14" t="n"/>
      <c r="S4251" s="14" t="n"/>
      <c r="T4251" s="14" t="n"/>
      <c r="U4251" s="14" t="n"/>
      <c r="V4251" s="14" t="n"/>
      <c r="W4251" s="14" t="n"/>
      <c r="X4251" s="14" t="n"/>
      <c r="Y4251" s="14" t="n"/>
      <c r="Z4251" s="14" t="n"/>
      <c r="AA4251" s="11" t="n"/>
      <c r="AB4251" s="14">
        <f>B4251&amp;"|"&amp;I4251</f>
        <v/>
      </c>
      <c r="AC4251">
        <f>IF($B4251="","","|"&amp;SUBSTITUTE(TRIM(SUBSTITUTE(SUBSTITUTE(SUBSTITUTE(SUBSTITUTE(SUBSTITUTE(SUBSTITUTE(SUBSTITUTE(SUBSTITUTE(SUBSTITUTE(SUBSTITUTE(SUBSTITUTE(SUBSTITUTE(SUBSTITUTE(SUBSTITUTE(TRIM($B4251&amp;""),CHAR(10)," "),CHAR(13)," "),"."," "),";"," "),","," "),"/"," "),"+"," "),"-"," "),"  "," "),"  "," "),"  "," "),"  "," "),"  "," "),"  "," "))," ","|")&amp;"|")</f>
        <v/>
      </c>
      <c r="AD4251">
        <f>TRIM($I4251&amp;"")</f>
        <v/>
      </c>
    </row>
    <row r="4252" ht="36" customHeight="1">
      <c r="A4252" s="9" t="n">
        <v>46218</v>
      </c>
      <c r="B4252" s="14" t="inlineStr">
        <is>
          <t>10264</t>
        </is>
      </c>
      <c r="C4252" s="14" t="inlineStr">
        <is>
          <t>M/C 0724 (VERDE)</t>
        </is>
      </c>
      <c r="D4252" s="14" t="inlineStr">
        <is>
          <t>46 SECCIONADORA 1</t>
        </is>
      </c>
      <c r="E4252" s="14" t="n">
        <v>20020001</v>
      </c>
      <c r="F4252" s="14" t="inlineStr">
        <is>
          <t>(1) LATERAL 1180X92X15 MDF - BASE DUBAI</t>
        </is>
      </c>
      <c r="G4252" s="14" t="inlineStr">
        <is>
          <t>46 SECCIONADORA 1</t>
        </is>
      </c>
      <c r="H4252" s="14" t="inlineStr">
        <is>
          <t>46 SECCIONADORA 1</t>
        </is>
      </c>
      <c r="I4252" s="9" t="inlineStr">
        <is>
          <t>46 SECCIONADORA 1</t>
        </is>
      </c>
      <c r="J4252" s="9" t="n">
        <v>4</v>
      </c>
      <c r="K4252" s="14" t="n"/>
      <c r="L4252" s="14" t="n"/>
      <c r="M4252" s="14" t="n"/>
      <c r="N4252" s="14" t="n"/>
      <c r="O4252" s="14" t="n"/>
      <c r="P4252" s="14" t="n"/>
      <c r="Q4252" s="14" t="n"/>
      <c r="R4252" s="14" t="n"/>
      <c r="S4252" s="14" t="n"/>
      <c r="T4252" s="14" t="n"/>
      <c r="U4252" s="14" t="n"/>
      <c r="V4252" s="14" t="n"/>
      <c r="W4252" s="14" t="n"/>
      <c r="X4252" s="14" t="n"/>
      <c r="Y4252" s="14" t="n"/>
      <c r="Z4252" s="14" t="n"/>
      <c r="AA4252" s="11" t="n"/>
      <c r="AB4252" s="14">
        <f>B4252&amp;"|"&amp;I4252</f>
        <v/>
      </c>
      <c r="AC4252">
        <f>IF($B4252="","","|"&amp;SUBSTITUTE(TRIM(SUBSTITUTE(SUBSTITUTE(SUBSTITUTE(SUBSTITUTE(SUBSTITUTE(SUBSTITUTE(SUBSTITUTE(SUBSTITUTE(SUBSTITUTE(SUBSTITUTE(SUBSTITUTE(SUBSTITUTE(SUBSTITUTE(SUBSTITUTE(TRIM($B4252&amp;""),CHAR(10)," "),CHAR(13)," "),"."," "),";"," "),","," "),"/"," "),"+"," "),"-"," "),"  "," "),"  "," "),"  "," "),"  "," "),"  "," "),"  "," "))," ","|")&amp;"|")</f>
        <v/>
      </c>
      <c r="AD4252">
        <f>TRIM($I4252&amp;"")</f>
        <v/>
      </c>
    </row>
    <row r="4253" ht="36" customHeight="1">
      <c r="A4253" s="9" t="n">
        <v>46218</v>
      </c>
      <c r="B4253" s="14" t="inlineStr">
        <is>
          <t>10264</t>
        </is>
      </c>
      <c r="C4253" s="14" t="inlineStr">
        <is>
          <t>M/C 0724 (VERDE)</t>
        </is>
      </c>
      <c r="D4253" s="14" t="inlineStr">
        <is>
          <t>46 SECCIONADORA 1</t>
        </is>
      </c>
      <c r="E4253" s="14" t="n">
        <v>20052001</v>
      </c>
      <c r="F4253" s="14" t="inlineStr">
        <is>
          <t>(2-4) TRAVESSA 742X122X25 MDF - MESA ATHENAS</t>
        </is>
      </c>
      <c r="G4253" s="14" t="inlineStr">
        <is>
          <t>46 SECCIONADORA 1</t>
        </is>
      </c>
      <c r="H4253" s="14" t="inlineStr">
        <is>
          <t>46 SECCIONADORA 1</t>
        </is>
      </c>
      <c r="I4253" s="9" t="inlineStr">
        <is>
          <t>46 SECCIONADORA 1</t>
        </is>
      </c>
      <c r="J4253" s="9" t="n">
        <v>16</v>
      </c>
      <c r="K4253" s="14" t="n"/>
      <c r="L4253" s="14" t="n"/>
      <c r="M4253" s="14" t="n"/>
      <c r="N4253" s="14" t="n"/>
      <c r="O4253" s="14" t="n"/>
      <c r="P4253" s="14" t="n"/>
      <c r="Q4253" s="14" t="n"/>
      <c r="R4253" s="14" t="n"/>
      <c r="S4253" s="14" t="n"/>
      <c r="T4253" s="14" t="n"/>
      <c r="U4253" s="14" t="n"/>
      <c r="V4253" s="14" t="n"/>
      <c r="W4253" s="14" t="n"/>
      <c r="X4253" s="14" t="n"/>
      <c r="Y4253" s="14" t="n"/>
      <c r="Z4253" s="14" t="n"/>
      <c r="AA4253" s="11" t="n"/>
      <c r="AB4253" s="14">
        <f>B4253&amp;"|"&amp;I4253</f>
        <v/>
      </c>
      <c r="AC4253">
        <f>IF($B4253="","","|"&amp;SUBSTITUTE(TRIM(SUBSTITUTE(SUBSTITUTE(SUBSTITUTE(SUBSTITUTE(SUBSTITUTE(SUBSTITUTE(SUBSTITUTE(SUBSTITUTE(SUBSTITUTE(SUBSTITUTE(SUBSTITUTE(SUBSTITUTE(SUBSTITUTE(SUBSTITUTE(TRIM($B4253&amp;""),CHAR(10)," "),CHAR(13)," "),"."," "),";"," "),","," "),"/"," "),"+"," "),"-"," "),"  "," "),"  "," "),"  "," "),"  "," "),"  "," "),"  "," "))," ","|")&amp;"|")</f>
        <v/>
      </c>
      <c r="AD4253">
        <f>TRIM($I4253&amp;"")</f>
        <v/>
      </c>
    </row>
    <row r="4254" ht="36" customHeight="1">
      <c r="A4254" s="9" t="n">
        <v>46218</v>
      </c>
      <c r="B4254" s="14" t="inlineStr">
        <is>
          <t>10264</t>
        </is>
      </c>
      <c r="C4254" s="14" t="inlineStr">
        <is>
          <t>M/C 0724 (VERDE)</t>
        </is>
      </c>
      <c r="D4254" s="14" t="inlineStr">
        <is>
          <t>46 SECCIONADORA 1</t>
        </is>
      </c>
      <c r="E4254" s="14" t="n">
        <v>20052002</v>
      </c>
      <c r="F4254" s="14" t="inlineStr">
        <is>
          <t>(5) BASE MAIOR 542X124X25 MDF - MESA ATHENAS</t>
        </is>
      </c>
      <c r="G4254" s="14" t="inlineStr">
        <is>
          <t>46 SECCIONADORA 1</t>
        </is>
      </c>
      <c r="H4254" s="14" t="inlineStr">
        <is>
          <t>46 SECCIONADORA 1</t>
        </is>
      </c>
      <c r="I4254" s="9" t="inlineStr">
        <is>
          <t>46 SECCIONADORA 1</t>
        </is>
      </c>
      <c r="J4254" s="9" t="n">
        <v>3</v>
      </c>
      <c r="K4254" s="14" t="n"/>
      <c r="L4254" s="14" t="n"/>
      <c r="M4254" s="14" t="n"/>
      <c r="N4254" s="14" t="n"/>
      <c r="O4254" s="14" t="n"/>
      <c r="P4254" s="14" t="n"/>
      <c r="Q4254" s="14" t="n"/>
      <c r="R4254" s="14" t="n"/>
      <c r="S4254" s="14" t="n"/>
      <c r="T4254" s="14" t="n"/>
      <c r="U4254" s="14" t="n"/>
      <c r="V4254" s="14" t="n"/>
      <c r="W4254" s="14" t="n"/>
      <c r="X4254" s="14" t="n"/>
      <c r="Y4254" s="14" t="n"/>
      <c r="Z4254" s="14" t="n"/>
      <c r="AA4254" s="11" t="n"/>
      <c r="AB4254" s="14">
        <f>B4254&amp;"|"&amp;I4254</f>
        <v/>
      </c>
      <c r="AC4254">
        <f>IF($B4254="","","|"&amp;SUBSTITUTE(TRIM(SUBSTITUTE(SUBSTITUTE(SUBSTITUTE(SUBSTITUTE(SUBSTITUTE(SUBSTITUTE(SUBSTITUTE(SUBSTITUTE(SUBSTITUTE(SUBSTITUTE(SUBSTITUTE(SUBSTITUTE(SUBSTITUTE(SUBSTITUTE(TRIM($B4254&amp;""),CHAR(10)," "),CHAR(13)," "),"."," "),";"," "),","," "),"/"," "),"+"," "),"-"," "),"  "," "),"  "," "),"  "," "),"  "," "),"  "," "),"  "," "))," ","|")&amp;"|")</f>
        <v/>
      </c>
      <c r="AD4254">
        <f>TRIM($I4254&amp;"")</f>
        <v/>
      </c>
    </row>
    <row r="4255" ht="36" customHeight="1">
      <c r="A4255" s="9" t="n">
        <v>46218</v>
      </c>
      <c r="B4255" s="14" t="inlineStr">
        <is>
          <t>10264</t>
        </is>
      </c>
      <c r="C4255" s="14" t="inlineStr">
        <is>
          <t>M/C 0724 (VERDE)</t>
        </is>
      </c>
      <c r="D4255" s="14" t="inlineStr">
        <is>
          <t>46 SECCIONADORA 1</t>
        </is>
      </c>
      <c r="E4255" s="14" t="n">
        <v>20052003</v>
      </c>
      <c r="F4255" s="14" t="inlineStr">
        <is>
          <t>(6)BASE MENOR 386 (189)X124X25 MDF - MESA ATHENAS</t>
        </is>
      </c>
      <c r="G4255" s="14" t="inlineStr">
        <is>
          <t>46 SECCIONADORA 1</t>
        </is>
      </c>
      <c r="H4255" s="14" t="inlineStr">
        <is>
          <t>46 SECCIONADORA 1</t>
        </is>
      </c>
      <c r="I4255" s="9" t="inlineStr">
        <is>
          <t>46 SECCIONADORA 1</t>
        </is>
      </c>
      <c r="J4255" s="9" t="n">
        <v>6</v>
      </c>
      <c r="K4255" s="14" t="n"/>
      <c r="L4255" s="14" t="n"/>
      <c r="M4255" s="14" t="n"/>
      <c r="N4255" s="14" t="n"/>
      <c r="O4255" s="14" t="n"/>
      <c r="P4255" s="14" t="n"/>
      <c r="Q4255" s="14" t="n"/>
      <c r="R4255" s="14" t="n"/>
      <c r="S4255" s="14" t="n"/>
      <c r="T4255" s="14" t="n"/>
      <c r="U4255" s="14" t="n"/>
      <c r="V4255" s="14" t="n"/>
      <c r="W4255" s="14" t="n"/>
      <c r="X4255" s="14" t="n"/>
      <c r="Y4255" s="14" t="n"/>
      <c r="Z4255" s="14" t="n"/>
      <c r="AA4255" s="11" t="n"/>
      <c r="AB4255" s="14">
        <f>B4255&amp;"|"&amp;I4255</f>
        <v/>
      </c>
      <c r="AC4255">
        <f>IF($B4255="","","|"&amp;SUBSTITUTE(TRIM(SUBSTITUTE(SUBSTITUTE(SUBSTITUTE(SUBSTITUTE(SUBSTITUTE(SUBSTITUTE(SUBSTITUTE(SUBSTITUTE(SUBSTITUTE(SUBSTITUTE(SUBSTITUTE(SUBSTITUTE(SUBSTITUTE(SUBSTITUTE(TRIM($B4255&amp;""),CHAR(10)," "),CHAR(13)," "),"."," "),";"," "),","," "),"/"," "),"+"," "),"-"," "),"  "," "),"  "," "),"  "," "),"  "," "),"  "," "),"  "," "))," ","|")&amp;"|")</f>
        <v/>
      </c>
      <c r="AD4255">
        <f>TRIM($I4255&amp;"")</f>
        <v/>
      </c>
    </row>
    <row r="4256" ht="36" customHeight="1">
      <c r="A4256" s="9" t="n">
        <v>46218</v>
      </c>
      <c r="B4256" s="14" t="inlineStr">
        <is>
          <t>10264</t>
        </is>
      </c>
      <c r="C4256" s="14" t="inlineStr">
        <is>
          <t>M/C 0724 (VERDE)</t>
        </is>
      </c>
      <c r="D4256" s="14" t="inlineStr">
        <is>
          <t>46 SECCIONADORA 1</t>
        </is>
      </c>
      <c r="E4256" s="14" t="n">
        <v>20052202</v>
      </c>
      <c r="F4256" s="14" t="inlineStr">
        <is>
          <t>(5) BASE MAIOR 742X124X25 MDF - MESA ATHENAS 1,20</t>
        </is>
      </c>
      <c r="G4256" s="14" t="inlineStr">
        <is>
          <t>46 SECCIONADORA 1</t>
        </is>
      </c>
      <c r="H4256" s="14" t="inlineStr">
        <is>
          <t>46 SECCIONADORA 1</t>
        </is>
      </c>
      <c r="I4256" s="9" t="inlineStr">
        <is>
          <t>46 SECCIONADORA 1</t>
        </is>
      </c>
      <c r="J4256" s="9" t="n">
        <v>1</v>
      </c>
      <c r="K4256" s="14" t="n"/>
      <c r="L4256" s="14" t="n"/>
      <c r="M4256" s="14" t="n"/>
      <c r="N4256" s="14" t="n"/>
      <c r="O4256" s="14" t="n"/>
      <c r="P4256" s="14" t="n"/>
      <c r="Q4256" s="14" t="n"/>
      <c r="R4256" s="14" t="n"/>
      <c r="S4256" s="14" t="n"/>
      <c r="T4256" s="14" t="n"/>
      <c r="U4256" s="14" t="n"/>
      <c r="V4256" s="14" t="n"/>
      <c r="W4256" s="14" t="n"/>
      <c r="X4256" s="14" t="n"/>
      <c r="Y4256" s="14" t="n"/>
      <c r="Z4256" s="14" t="n"/>
      <c r="AA4256" s="11" t="n"/>
      <c r="AB4256" s="14">
        <f>B4256&amp;"|"&amp;I4256</f>
        <v/>
      </c>
      <c r="AC4256">
        <f>IF($B4256="","","|"&amp;SUBSTITUTE(TRIM(SUBSTITUTE(SUBSTITUTE(SUBSTITUTE(SUBSTITUTE(SUBSTITUTE(SUBSTITUTE(SUBSTITUTE(SUBSTITUTE(SUBSTITUTE(SUBSTITUTE(SUBSTITUTE(SUBSTITUTE(SUBSTITUTE(SUBSTITUTE(TRIM($B4256&amp;""),CHAR(10)," "),CHAR(13)," "),"."," "),";"," "),","," "),"/"," "),"+"," "),"-"," "),"  "," "),"  "," "),"  "," "),"  "," "),"  "," "),"  "," "))," ","|")&amp;"|")</f>
        <v/>
      </c>
      <c r="AD4256">
        <f>TRIM($I4256&amp;"")</f>
        <v/>
      </c>
    </row>
    <row r="4257" ht="36" customHeight="1">
      <c r="A4257" s="9" t="n">
        <v>46218</v>
      </c>
      <c r="B4257" s="14" t="inlineStr">
        <is>
          <t>10264</t>
        </is>
      </c>
      <c r="C4257" s="14" t="inlineStr">
        <is>
          <t>M/C 0724 (VERDE)</t>
        </is>
      </c>
      <c r="D4257" s="14" t="inlineStr">
        <is>
          <t>46 SECCIONADORA 1</t>
        </is>
      </c>
      <c r="E4257" s="14" t="n">
        <v>20052203</v>
      </c>
      <c r="F4257" s="14" t="inlineStr">
        <is>
          <t>(6)BASE MENOR 446(220)X124X25 MDF-MESA ATHENAS1,20</t>
        </is>
      </c>
      <c r="G4257" s="14" t="inlineStr">
        <is>
          <t>46 SECCIONADORA 1</t>
        </is>
      </c>
      <c r="H4257" s="14" t="inlineStr">
        <is>
          <t>46 SECCIONADORA 1</t>
        </is>
      </c>
      <c r="I4257" s="9" t="inlineStr">
        <is>
          <t>46 SECCIONADORA 1</t>
        </is>
      </c>
      <c r="J4257" s="9" t="n">
        <v>2</v>
      </c>
      <c r="K4257" s="14" t="n"/>
      <c r="L4257" s="14" t="n"/>
      <c r="M4257" s="14" t="n"/>
      <c r="N4257" s="14" t="n"/>
      <c r="O4257" s="14" t="n"/>
      <c r="P4257" s="14" t="n"/>
      <c r="Q4257" s="14" t="n"/>
      <c r="R4257" s="14" t="n"/>
      <c r="S4257" s="14" t="n"/>
      <c r="T4257" s="14" t="n"/>
      <c r="U4257" s="14" t="n"/>
      <c r="V4257" s="14" t="n"/>
      <c r="W4257" s="14" t="n"/>
      <c r="X4257" s="14" t="n"/>
      <c r="Y4257" s="14" t="n"/>
      <c r="Z4257" s="14" t="n"/>
      <c r="AA4257" s="11" t="n"/>
      <c r="AB4257" s="14">
        <f>B4257&amp;"|"&amp;I4257</f>
        <v/>
      </c>
      <c r="AC4257">
        <f>IF($B4257="","","|"&amp;SUBSTITUTE(TRIM(SUBSTITUTE(SUBSTITUTE(SUBSTITUTE(SUBSTITUTE(SUBSTITUTE(SUBSTITUTE(SUBSTITUTE(SUBSTITUTE(SUBSTITUTE(SUBSTITUTE(SUBSTITUTE(SUBSTITUTE(SUBSTITUTE(SUBSTITUTE(TRIM($B4257&amp;""),CHAR(10)," "),CHAR(13)," "),"."," "),";"," "),","," "),"/"," "),"+"," "),"-"," "),"  "," "),"  "," "),"  "," "),"  "," "),"  "," "),"  "," "))," ","|")&amp;"|")</f>
        <v/>
      </c>
      <c r="AD4257">
        <f>TRIM($I4257&amp;"")</f>
        <v/>
      </c>
    </row>
    <row r="4258" ht="36" customHeight="1">
      <c r="A4258" s="9" t="n">
        <v>46218</v>
      </c>
      <c r="B4258" s="14" t="inlineStr">
        <is>
          <t>10266,10265</t>
        </is>
      </c>
      <c r="C4258" s="14" t="inlineStr">
        <is>
          <t>M/C 0727 (MARROM)</t>
        </is>
      </c>
      <c r="D4258" s="14" t="inlineStr">
        <is>
          <t>46 SECCIONADORA 1</t>
        </is>
      </c>
      <c r="E4258" s="14" t="n">
        <v>20014107</v>
      </c>
      <c r="F4258" s="14" t="inlineStr">
        <is>
          <t>ENGRO MENOR 802X60X12 MDP - MESA DAKAR</t>
        </is>
      </c>
      <c r="G4258" s="14" t="inlineStr">
        <is>
          <t>46 SECCIONADORA 1</t>
        </is>
      </c>
      <c r="H4258" s="14" t="inlineStr">
        <is>
          <t>46 SECCIONADORA 1</t>
        </is>
      </c>
      <c r="I4258" s="9" t="inlineStr">
        <is>
          <t>46 SECCIONADORA 1</t>
        </is>
      </c>
      <c r="J4258" s="9" t="n">
        <v>640</v>
      </c>
      <c r="K4258" s="14" t="n"/>
      <c r="L4258" s="14" t="n"/>
      <c r="M4258" s="14" t="n"/>
      <c r="N4258" s="14" t="n"/>
      <c r="O4258" s="14" t="n"/>
      <c r="P4258" s="14" t="n"/>
      <c r="Q4258" s="14" t="n"/>
      <c r="R4258" s="14" t="n"/>
      <c r="S4258" s="14" t="n"/>
      <c r="T4258" s="14" t="n"/>
      <c r="U4258" s="14" t="n"/>
      <c r="V4258" s="14" t="n"/>
      <c r="W4258" s="14" t="n"/>
      <c r="X4258" s="14" t="n"/>
      <c r="Y4258" s="14" t="n"/>
      <c r="Z4258" s="14" t="n"/>
      <c r="AA4258" s="11" t="n"/>
      <c r="AB4258" s="14">
        <f>B4258&amp;"|"&amp;I4258</f>
        <v/>
      </c>
      <c r="AC4258">
        <f>IF($B4258="","","|"&amp;SUBSTITUTE(TRIM(SUBSTITUTE(SUBSTITUTE(SUBSTITUTE(SUBSTITUTE(SUBSTITUTE(SUBSTITUTE(SUBSTITUTE(SUBSTITUTE(SUBSTITUTE(SUBSTITUTE(SUBSTITUTE(SUBSTITUTE(SUBSTITUTE(SUBSTITUTE(TRIM($B4258&amp;""),CHAR(10)," "),CHAR(13)," "),"."," "),";"," "),","," "),"/"," "),"+"," "),"-"," "),"  "," "),"  "," "),"  "," "),"  "," "),"  "," "),"  "," "))," ","|")&amp;"|")</f>
        <v/>
      </c>
      <c r="AD4258">
        <f>TRIM($I4258&amp;"")</f>
        <v/>
      </c>
    </row>
    <row r="4259" ht="36" customHeight="1">
      <c r="A4259" s="9" t="n">
        <v>46218</v>
      </c>
      <c r="B4259" s="14" t="inlineStr">
        <is>
          <t>10266,10265</t>
        </is>
      </c>
      <c r="C4259" s="14" t="inlineStr">
        <is>
          <t>M/C 0727 (MARROM)</t>
        </is>
      </c>
      <c r="D4259" s="14" t="inlineStr">
        <is>
          <t>46 SECCIONADORA 1</t>
        </is>
      </c>
      <c r="E4259" s="14" t="n">
        <v>20014205</v>
      </c>
      <c r="F4259" s="14" t="inlineStr">
        <is>
          <t>(1) TAMPO 1602X802X12 MDP - MESA DAKAR/MIAMI 1,60</t>
        </is>
      </c>
      <c r="G4259" s="14" t="inlineStr">
        <is>
          <t>46 SECCIONADORA 1</t>
        </is>
      </c>
      <c r="H4259" s="14" t="inlineStr">
        <is>
          <t>46 SECCIONADORA 1</t>
        </is>
      </c>
      <c r="I4259" s="9" t="inlineStr">
        <is>
          <t>46 SECCIONADORA 1</t>
        </is>
      </c>
      <c r="J4259" s="9" t="n">
        <v>40</v>
      </c>
      <c r="K4259" s="14" t="n"/>
      <c r="L4259" s="14" t="n"/>
      <c r="M4259" s="14" t="n"/>
      <c r="N4259" s="14" t="n"/>
      <c r="O4259" s="14" t="n"/>
      <c r="P4259" s="14" t="n"/>
      <c r="Q4259" s="14" t="n"/>
      <c r="R4259" s="14" t="n"/>
      <c r="S4259" s="14" t="n"/>
      <c r="T4259" s="14" t="n"/>
      <c r="U4259" s="14" t="n"/>
      <c r="V4259" s="14" t="n"/>
      <c r="W4259" s="14" t="n"/>
      <c r="X4259" s="14" t="n"/>
      <c r="Y4259" s="14" t="n"/>
      <c r="Z4259" s="14" t="n"/>
      <c r="AA4259" s="11" t="n"/>
      <c r="AB4259" s="14">
        <f>B4259&amp;"|"&amp;I4259</f>
        <v/>
      </c>
      <c r="AC4259">
        <f>IF($B4259="","","|"&amp;SUBSTITUTE(TRIM(SUBSTITUTE(SUBSTITUTE(SUBSTITUTE(SUBSTITUTE(SUBSTITUTE(SUBSTITUTE(SUBSTITUTE(SUBSTITUTE(SUBSTITUTE(SUBSTITUTE(SUBSTITUTE(SUBSTITUTE(SUBSTITUTE(SUBSTITUTE(TRIM($B4259&amp;""),CHAR(10)," "),CHAR(13)," "),"."," "),";"," "),","," "),"/"," "),"+"," "),"-"," "),"  "," "),"  "," "),"  "," "),"  "," "),"  "," "),"  "," "))," ","|")&amp;"|")</f>
        <v/>
      </c>
      <c r="AD4259">
        <f>TRIM($I4259&amp;"")</f>
        <v/>
      </c>
    </row>
    <row r="4260" ht="36" customHeight="1">
      <c r="A4260" s="9" t="n">
        <v>46218</v>
      </c>
      <c r="B4260" s="14" t="inlineStr">
        <is>
          <t>10266,10265</t>
        </is>
      </c>
      <c r="C4260" s="14" t="inlineStr">
        <is>
          <t>M/C 0727 (MARROM)</t>
        </is>
      </c>
      <c r="D4260" s="14" t="inlineStr">
        <is>
          <t>46 SECCIONADORA 1</t>
        </is>
      </c>
      <c r="E4260" s="14" t="n">
        <v>20014206</v>
      </c>
      <c r="F4260" s="14" t="inlineStr">
        <is>
          <t>ENGRO MAIOR 1481X60X12 MDP - MESA DAKAR 1,36</t>
        </is>
      </c>
      <c r="G4260" s="14" t="inlineStr">
        <is>
          <t>46 SECCIONADORA 1</t>
        </is>
      </c>
      <c r="H4260" s="14" t="inlineStr">
        <is>
          <t>46 SECCIONADORA 1</t>
        </is>
      </c>
      <c r="I4260" s="9" t="inlineStr">
        <is>
          <t>46 SECCIONADORA 1</t>
        </is>
      </c>
      <c r="J4260" s="9" t="n">
        <v>80</v>
      </c>
      <c r="K4260" s="14" t="n"/>
      <c r="L4260" s="14" t="n"/>
      <c r="M4260" s="14" t="n"/>
      <c r="N4260" s="14" t="n"/>
      <c r="O4260" s="14" t="n"/>
      <c r="P4260" s="14" t="n"/>
      <c r="Q4260" s="14" t="n"/>
      <c r="R4260" s="14" t="n"/>
      <c r="S4260" s="14" t="n"/>
      <c r="T4260" s="14" t="n"/>
      <c r="U4260" s="14" t="n"/>
      <c r="V4260" s="14" t="n"/>
      <c r="W4260" s="14" t="n"/>
      <c r="X4260" s="14" t="n"/>
      <c r="Y4260" s="14" t="n"/>
      <c r="Z4260" s="14" t="n"/>
      <c r="AA4260" s="11" t="n"/>
      <c r="AB4260" s="14">
        <f>B4260&amp;"|"&amp;I4260</f>
        <v/>
      </c>
      <c r="AC4260">
        <f>IF($B4260="","","|"&amp;SUBSTITUTE(TRIM(SUBSTITUTE(SUBSTITUTE(SUBSTITUTE(SUBSTITUTE(SUBSTITUTE(SUBSTITUTE(SUBSTITUTE(SUBSTITUTE(SUBSTITUTE(SUBSTITUTE(SUBSTITUTE(SUBSTITUTE(SUBSTITUTE(SUBSTITUTE(TRIM($B4260&amp;""),CHAR(10)," "),CHAR(13)," "),"."," "),";"," "),","," "),"/"," "),"+"," "),"-"," "),"  "," "),"  "," "),"  "," "),"  "," "),"  "," "),"  "," "))," ","|")&amp;"|")</f>
        <v/>
      </c>
      <c r="AD4260">
        <f>TRIM($I4260&amp;"")</f>
        <v/>
      </c>
    </row>
    <row r="4261" ht="36" customHeight="1">
      <c r="A4261" s="9" t="n">
        <v>46218</v>
      </c>
      <c r="B4261" s="14" t="inlineStr">
        <is>
          <t>10266,10265</t>
        </is>
      </c>
      <c r="C4261" s="14" t="inlineStr">
        <is>
          <t>M/C 0727 (MARROM)</t>
        </is>
      </c>
      <c r="D4261" s="14" t="inlineStr">
        <is>
          <t>46 SECCIONADORA 1</t>
        </is>
      </c>
      <c r="E4261" s="14" t="n">
        <v>20014305</v>
      </c>
      <c r="F4261" s="14" t="inlineStr">
        <is>
          <t>(1) TAMPO 1202X802X12 MDP - MESA DAKAR/MIAMI 1,20</t>
        </is>
      </c>
      <c r="G4261" s="14" t="inlineStr">
        <is>
          <t>46 SECCIONADORA 1</t>
        </is>
      </c>
      <c r="H4261" s="14" t="inlineStr">
        <is>
          <t>46 SECCIONADORA 1</t>
        </is>
      </c>
      <c r="I4261" s="9" t="inlineStr">
        <is>
          <t>46 SECCIONADORA 1</t>
        </is>
      </c>
      <c r="J4261" s="9" t="n">
        <v>280</v>
      </c>
      <c r="K4261" s="14" t="n"/>
      <c r="L4261" s="14" t="n"/>
      <c r="M4261" s="14" t="n"/>
      <c r="N4261" s="14" t="n"/>
      <c r="O4261" s="14" t="n"/>
      <c r="P4261" s="14" t="n"/>
      <c r="Q4261" s="14" t="n"/>
      <c r="R4261" s="14" t="n"/>
      <c r="S4261" s="14" t="n"/>
      <c r="T4261" s="14" t="n"/>
      <c r="U4261" s="14" t="n"/>
      <c r="V4261" s="14" t="n"/>
      <c r="W4261" s="14" t="n"/>
      <c r="X4261" s="14" t="n"/>
      <c r="Y4261" s="14" t="n"/>
      <c r="Z4261" s="14" t="n"/>
      <c r="AA4261" s="11" t="n"/>
      <c r="AB4261" s="14">
        <f>B4261&amp;"|"&amp;I4261</f>
        <v/>
      </c>
      <c r="AC4261">
        <f>IF($B4261="","","|"&amp;SUBSTITUTE(TRIM(SUBSTITUTE(SUBSTITUTE(SUBSTITUTE(SUBSTITUTE(SUBSTITUTE(SUBSTITUTE(SUBSTITUTE(SUBSTITUTE(SUBSTITUTE(SUBSTITUTE(SUBSTITUTE(SUBSTITUTE(SUBSTITUTE(SUBSTITUTE(TRIM($B4261&amp;""),CHAR(10)," "),CHAR(13)," "),"."," "),";"," "),","," "),"/"," "),"+"," "),"-"," "),"  "," "),"  "," "),"  "," "),"  "," "),"  "," "),"  "," "))," ","|")&amp;"|")</f>
        <v/>
      </c>
      <c r="AD4261">
        <f>TRIM($I4261&amp;"")</f>
        <v/>
      </c>
    </row>
    <row r="4262" ht="36" customHeight="1">
      <c r="A4262" s="9" t="n">
        <v>46218</v>
      </c>
      <c r="B4262" s="14" t="inlineStr">
        <is>
          <t>10266,10265</t>
        </is>
      </c>
      <c r="C4262" s="14" t="inlineStr">
        <is>
          <t>M/C 0727 (MARROM)</t>
        </is>
      </c>
      <c r="D4262" s="14" t="inlineStr">
        <is>
          <t>46 SECCIONADORA 1</t>
        </is>
      </c>
      <c r="E4262" s="14" t="n">
        <v>20014306</v>
      </c>
      <c r="F4262" s="14" t="inlineStr">
        <is>
          <t>ENGRO MAIOR 1080X60X12 MDP - MESA DAKAR 1,20</t>
        </is>
      </c>
      <c r="G4262" s="14" t="inlineStr">
        <is>
          <t>46 SECCIONADORA 1</t>
        </is>
      </c>
      <c r="H4262" s="14" t="inlineStr">
        <is>
          <t>46 SECCIONADORA 1</t>
        </is>
      </c>
      <c r="I4262" s="9" t="inlineStr">
        <is>
          <t>46 SECCIONADORA 1</t>
        </is>
      </c>
      <c r="J4262" s="9" t="n">
        <v>560</v>
      </c>
      <c r="K4262" s="14" t="n"/>
      <c r="L4262" s="14" t="n"/>
      <c r="M4262" s="14" t="n"/>
      <c r="N4262" s="14" t="n"/>
      <c r="O4262" s="14" t="n"/>
      <c r="P4262" s="14" t="n"/>
      <c r="Q4262" s="14" t="n"/>
      <c r="R4262" s="14" t="n"/>
      <c r="S4262" s="14" t="n"/>
      <c r="T4262" s="14" t="n"/>
      <c r="U4262" s="14" t="n"/>
      <c r="V4262" s="14" t="n"/>
      <c r="W4262" s="14" t="n"/>
      <c r="X4262" s="14" t="n"/>
      <c r="Y4262" s="14" t="n"/>
      <c r="Z4262" s="14" t="n"/>
      <c r="AA4262" s="11" t="n"/>
      <c r="AB4262" s="14">
        <f>B4262&amp;"|"&amp;I4262</f>
        <v/>
      </c>
      <c r="AC4262">
        <f>IF($B4262="","","|"&amp;SUBSTITUTE(TRIM(SUBSTITUTE(SUBSTITUTE(SUBSTITUTE(SUBSTITUTE(SUBSTITUTE(SUBSTITUTE(SUBSTITUTE(SUBSTITUTE(SUBSTITUTE(SUBSTITUTE(SUBSTITUTE(SUBSTITUTE(SUBSTITUTE(SUBSTITUTE(TRIM($B4262&amp;""),CHAR(10)," "),CHAR(13)," "),"."," "),";"," "),","," "),"/"," "),"+"," "),"-"," "),"  "," "),"  "," "),"  "," "),"  "," "),"  "," "),"  "," "))," ","|")&amp;"|")</f>
        <v/>
      </c>
      <c r="AD4262">
        <f>TRIM($I4262&amp;"")</f>
        <v/>
      </c>
    </row>
    <row r="4263" ht="36" customHeight="1">
      <c r="A4263" s="9" t="n">
        <v>46218</v>
      </c>
      <c r="B4263" s="14" t="inlineStr">
        <is>
          <t>10266,10265</t>
        </is>
      </c>
      <c r="C4263" s="14" t="inlineStr">
        <is>
          <t>M/C 0727 (MARROM)</t>
        </is>
      </c>
      <c r="D4263" s="14" t="inlineStr">
        <is>
          <t>46 SECCIONADORA 1</t>
        </is>
      </c>
      <c r="E4263" s="14" t="n">
        <v>20052004</v>
      </c>
      <c r="F4263" s="14" t="inlineStr">
        <is>
          <t>(3) APOIO TAMPO 540X386X12 MDP - MESA ATHENAS</t>
        </is>
      </c>
      <c r="G4263" s="14" t="inlineStr">
        <is>
          <t>46 SECCIONADORA 1</t>
        </is>
      </c>
      <c r="H4263" s="14" t="inlineStr">
        <is>
          <t>46 SECCIONADORA 1</t>
        </is>
      </c>
      <c r="I4263" s="9" t="inlineStr">
        <is>
          <t>46 SECCIONADORA 1</t>
        </is>
      </c>
      <c r="J4263" s="9" t="n">
        <v>30</v>
      </c>
      <c r="K4263" s="14" t="n"/>
      <c r="L4263" s="14" t="n"/>
      <c r="M4263" s="14" t="n"/>
      <c r="N4263" s="14" t="n"/>
      <c r="O4263" s="14" t="n"/>
      <c r="P4263" s="14" t="n"/>
      <c r="Q4263" s="14" t="n"/>
      <c r="R4263" s="14" t="n"/>
      <c r="S4263" s="14" t="n"/>
      <c r="T4263" s="14" t="n"/>
      <c r="U4263" s="14" t="n"/>
      <c r="V4263" s="14" t="n"/>
      <c r="W4263" s="14" t="n"/>
      <c r="X4263" s="14" t="n"/>
      <c r="Y4263" s="14" t="n"/>
      <c r="Z4263" s="14" t="n"/>
      <c r="AA4263" s="11" t="n"/>
      <c r="AB4263" s="14">
        <f>B4263&amp;"|"&amp;I4263</f>
        <v/>
      </c>
      <c r="AC4263">
        <f>IF($B4263="","","|"&amp;SUBSTITUTE(TRIM(SUBSTITUTE(SUBSTITUTE(SUBSTITUTE(SUBSTITUTE(SUBSTITUTE(SUBSTITUTE(SUBSTITUTE(SUBSTITUTE(SUBSTITUTE(SUBSTITUTE(SUBSTITUTE(SUBSTITUTE(SUBSTITUTE(SUBSTITUTE(TRIM($B4263&amp;""),CHAR(10)," "),CHAR(13)," "),"."," "),";"," "),","," "),"/"," "),"+"," "),"-"," "),"  "," "),"  "," "),"  "," "),"  "," "),"  "," "),"  "," "))," ","|")&amp;"|")</f>
        <v/>
      </c>
      <c r="AD4263">
        <f>TRIM($I4263&amp;"")</f>
        <v/>
      </c>
    </row>
    <row r="4264" ht="36" customHeight="1">
      <c r="A4264" s="9" t="n">
        <v>46218</v>
      </c>
      <c r="B4264" s="14" t="inlineStr">
        <is>
          <t>10266,10265</t>
        </is>
      </c>
      <c r="C4264" s="14" t="inlineStr">
        <is>
          <t>M/C 0727 (MARROM)</t>
        </is>
      </c>
      <c r="D4264" s="14" t="inlineStr">
        <is>
          <t>46 SECCIONADORA 1</t>
        </is>
      </c>
      <c r="E4264" s="14" t="n">
        <v>20012405</v>
      </c>
      <c r="F4264" s="14" t="inlineStr">
        <is>
          <t>(2) TRAVESSA MAIOR 1030X100X15 MDP-MESA MIAMI 1,20</t>
        </is>
      </c>
      <c r="G4264" s="14" t="inlineStr">
        <is>
          <t>46 SECCIONADORA 1</t>
        </is>
      </c>
      <c r="H4264" s="14" t="inlineStr">
        <is>
          <t>46 SECCIONADORA 1</t>
        </is>
      </c>
      <c r="I4264" s="9" t="inlineStr">
        <is>
          <t>46 SECCIONADORA 1</t>
        </is>
      </c>
      <c r="J4264" s="9" t="n">
        <v>560</v>
      </c>
      <c r="K4264" s="14" t="n"/>
      <c r="L4264" s="14" t="n"/>
      <c r="M4264" s="14" t="n"/>
      <c r="N4264" s="14" t="n"/>
      <c r="O4264" s="14" t="n"/>
      <c r="P4264" s="14" t="n"/>
      <c r="Q4264" s="14" t="n"/>
      <c r="R4264" s="14" t="n"/>
      <c r="S4264" s="14" t="n"/>
      <c r="T4264" s="14" t="n"/>
      <c r="U4264" s="14" t="n"/>
      <c r="V4264" s="14" t="n"/>
      <c r="W4264" s="14" t="n"/>
      <c r="X4264" s="14" t="n"/>
      <c r="Y4264" s="14" t="n"/>
      <c r="Z4264" s="14" t="n"/>
      <c r="AA4264" s="11" t="n"/>
      <c r="AB4264" s="14">
        <f>B4264&amp;"|"&amp;I4264</f>
        <v/>
      </c>
      <c r="AC4264">
        <f>IF($B4264="","","|"&amp;SUBSTITUTE(TRIM(SUBSTITUTE(SUBSTITUTE(SUBSTITUTE(SUBSTITUTE(SUBSTITUTE(SUBSTITUTE(SUBSTITUTE(SUBSTITUTE(SUBSTITUTE(SUBSTITUTE(SUBSTITUTE(SUBSTITUTE(SUBSTITUTE(SUBSTITUTE(TRIM($B4264&amp;""),CHAR(10)," "),CHAR(13)," "),"."," "),";"," "),","," "),"/"," "),"+"," "),"-"," "),"  "," "),"  "," "),"  "," "),"  "," "),"  "," "),"  "," "))," ","|")&amp;"|")</f>
        <v/>
      </c>
      <c r="AD4264">
        <f>TRIM($I4264&amp;"")</f>
        <v/>
      </c>
    </row>
    <row r="4265" ht="36" customHeight="1">
      <c r="A4265" s="9" t="n">
        <v>46218</v>
      </c>
      <c r="B4265" s="14" t="inlineStr">
        <is>
          <t>10266,10265</t>
        </is>
      </c>
      <c r="C4265" s="14" t="inlineStr">
        <is>
          <t>M/C 0727 (MARROM)</t>
        </is>
      </c>
      <c r="D4265" s="14" t="inlineStr">
        <is>
          <t>46 SECCIONADORA 1</t>
        </is>
      </c>
      <c r="E4265" s="14" t="n">
        <v>20013107</v>
      </c>
      <c r="F4265" s="14" t="inlineStr">
        <is>
          <t>(3) TRAV.MENOR 610X100X15 MDP-MESA MIAMI 1,37X0,80</t>
        </is>
      </c>
      <c r="G4265" s="14" t="inlineStr">
        <is>
          <t>46 SECCIONADORA 1</t>
        </is>
      </c>
      <c r="H4265" s="14" t="inlineStr">
        <is>
          <t>46 SECCIONADORA 1</t>
        </is>
      </c>
      <c r="I4265" s="9" t="inlineStr">
        <is>
          <t>46 SECCIONADORA 1</t>
        </is>
      </c>
      <c r="J4265" s="9" t="n">
        <v>640</v>
      </c>
      <c r="K4265" s="14" t="n"/>
      <c r="L4265" s="14" t="n"/>
      <c r="M4265" s="14" t="n"/>
      <c r="N4265" s="14" t="n"/>
      <c r="O4265" s="14" t="n"/>
      <c r="P4265" s="14" t="n"/>
      <c r="Q4265" s="14" t="n"/>
      <c r="R4265" s="14" t="n"/>
      <c r="S4265" s="14" t="n"/>
      <c r="T4265" s="14" t="n"/>
      <c r="U4265" s="14" t="n"/>
      <c r="V4265" s="14" t="n"/>
      <c r="W4265" s="14" t="n"/>
      <c r="X4265" s="14" t="n"/>
      <c r="Y4265" s="14" t="n"/>
      <c r="Z4265" s="14" t="n"/>
      <c r="AA4265" s="11" t="n"/>
      <c r="AB4265" s="14">
        <f>B4265&amp;"|"&amp;I4265</f>
        <v/>
      </c>
      <c r="AC4265">
        <f>IF($B4265="","","|"&amp;SUBSTITUTE(TRIM(SUBSTITUTE(SUBSTITUTE(SUBSTITUTE(SUBSTITUTE(SUBSTITUTE(SUBSTITUTE(SUBSTITUTE(SUBSTITUTE(SUBSTITUTE(SUBSTITUTE(SUBSTITUTE(SUBSTITUTE(SUBSTITUTE(SUBSTITUTE(TRIM($B4265&amp;""),CHAR(10)," "),CHAR(13)," "),"."," "),";"," "),","," "),"/"," "),"+"," "),"-"," "),"  "," "),"  "," "),"  "," "),"  "," "),"  "," "),"  "," "))," ","|")&amp;"|")</f>
        <v/>
      </c>
      <c r="AD4265">
        <f>TRIM($I4265&amp;"")</f>
        <v/>
      </c>
    </row>
    <row r="4266" ht="36" customHeight="1">
      <c r="A4266" s="9" t="n">
        <v>46218</v>
      </c>
      <c r="B4266" s="14" t="inlineStr">
        <is>
          <t>10266,10265</t>
        </is>
      </c>
      <c r="C4266" s="14" t="inlineStr">
        <is>
          <t>M/C 0727 (MARROM)</t>
        </is>
      </c>
      <c r="D4266" s="14" t="inlineStr">
        <is>
          <t>46 SECCIONADORA 1</t>
        </is>
      </c>
      <c r="E4266" s="14" t="n">
        <v>20016106</v>
      </c>
      <c r="F4266" s="14" t="inlineStr">
        <is>
          <t>(2)TRAV.MAIOR 1442X100X15 MDP-MESA MIAMI 1,60X0,80</t>
        </is>
      </c>
      <c r="G4266" s="14" t="inlineStr">
        <is>
          <t>46 SECCIONADORA 1</t>
        </is>
      </c>
      <c r="H4266" s="14" t="inlineStr">
        <is>
          <t>46 SECCIONADORA 1</t>
        </is>
      </c>
      <c r="I4266" s="9" t="inlineStr">
        <is>
          <t>46 SECCIONADORA 1</t>
        </is>
      </c>
      <c r="J4266" s="9" t="n">
        <v>80</v>
      </c>
      <c r="K4266" s="14" t="n"/>
      <c r="L4266" s="14" t="n"/>
      <c r="M4266" s="14" t="n"/>
      <c r="N4266" s="14" t="n"/>
      <c r="O4266" s="14" t="n"/>
      <c r="P4266" s="14" t="n"/>
      <c r="Q4266" s="14" t="n"/>
      <c r="R4266" s="14" t="n"/>
      <c r="S4266" s="14" t="n"/>
      <c r="T4266" s="14" t="n"/>
      <c r="U4266" s="14" t="n"/>
      <c r="V4266" s="14" t="n"/>
      <c r="W4266" s="14" t="n"/>
      <c r="X4266" s="14" t="n"/>
      <c r="Y4266" s="14" t="n"/>
      <c r="Z4266" s="14" t="n"/>
      <c r="AA4266" s="11" t="n"/>
      <c r="AB4266" s="14">
        <f>B4266&amp;"|"&amp;I4266</f>
        <v/>
      </c>
      <c r="AC4266">
        <f>IF($B4266="","","|"&amp;SUBSTITUTE(TRIM(SUBSTITUTE(SUBSTITUTE(SUBSTITUTE(SUBSTITUTE(SUBSTITUTE(SUBSTITUTE(SUBSTITUTE(SUBSTITUTE(SUBSTITUTE(SUBSTITUTE(SUBSTITUTE(SUBSTITUTE(SUBSTITUTE(SUBSTITUTE(TRIM($B4266&amp;""),CHAR(10)," "),CHAR(13)," "),"."," "),";"," "),","," "),"/"," "),"+"," "),"-"," "),"  "," "),"  "," "),"  "," "),"  "," "),"  "," "),"  "," "))," ","|")&amp;"|")</f>
        <v/>
      </c>
      <c r="AD4266">
        <f>TRIM($I4266&amp;"")</f>
        <v/>
      </c>
    </row>
    <row r="4267" ht="36" customHeight="1">
      <c r="A4267" s="9" t="n">
        <v>46218</v>
      </c>
      <c r="B4267" s="14" t="inlineStr">
        <is>
          <t>10266,10265</t>
        </is>
      </c>
      <c r="C4267" s="14" t="inlineStr">
        <is>
          <t>M/C 0727 (MARROM)</t>
        </is>
      </c>
      <c r="D4267" s="14" t="inlineStr">
        <is>
          <t>46 SECCIONADORA 1</t>
        </is>
      </c>
      <c r="E4267" s="14" t="n">
        <v>30001205</v>
      </c>
      <c r="F4267" s="14" t="inlineStr">
        <is>
          <t>TRAV ASSENTO 367X80X15 MDP CAD PE INTEIRO/ MADEIRA</t>
        </is>
      </c>
      <c r="G4267" s="14" t="inlineStr">
        <is>
          <t>46 SECCIONADORA 1</t>
        </is>
      </c>
      <c r="H4267" s="14" t="inlineStr">
        <is>
          <t>46 SECCIONADORA 1</t>
        </is>
      </c>
      <c r="I4267" s="9" t="inlineStr">
        <is>
          <t>46 SECCIONADORA 1</t>
        </is>
      </c>
      <c r="J4267" s="9" t="n">
        <v>450</v>
      </c>
      <c r="K4267" s="14" t="n"/>
      <c r="L4267" s="14" t="n"/>
      <c r="M4267" s="14" t="n"/>
      <c r="N4267" s="14" t="n"/>
      <c r="O4267" s="14" t="n"/>
      <c r="P4267" s="14" t="n"/>
      <c r="Q4267" s="14" t="n"/>
      <c r="R4267" s="14" t="n"/>
      <c r="S4267" s="14" t="n"/>
      <c r="T4267" s="14" t="n"/>
      <c r="U4267" s="14" t="n"/>
      <c r="V4267" s="14" t="n"/>
      <c r="W4267" s="14" t="n"/>
      <c r="X4267" s="14" t="n"/>
      <c r="Y4267" s="14" t="n"/>
      <c r="Z4267" s="14" t="n"/>
      <c r="AA4267" s="11" t="n"/>
      <c r="AB4267" s="14">
        <f>B4267&amp;"|"&amp;I4267</f>
        <v/>
      </c>
      <c r="AC4267">
        <f>IF($B4267="","","|"&amp;SUBSTITUTE(TRIM(SUBSTITUTE(SUBSTITUTE(SUBSTITUTE(SUBSTITUTE(SUBSTITUTE(SUBSTITUTE(SUBSTITUTE(SUBSTITUTE(SUBSTITUTE(SUBSTITUTE(SUBSTITUTE(SUBSTITUTE(SUBSTITUTE(SUBSTITUTE(TRIM($B4267&amp;""),CHAR(10)," "),CHAR(13)," "),"."," "),";"," "),","," "),"/"," "),"+"," "),"-"," "),"  "," "),"  "," "),"  "," "),"  "," "),"  "," "),"  "," "))," ","|")&amp;"|")</f>
        <v/>
      </c>
      <c r="AD4267">
        <f>TRIM($I4267&amp;"")</f>
        <v/>
      </c>
    </row>
    <row r="4268" ht="36" customHeight="1">
      <c r="A4268" s="9" t="n">
        <v>46218</v>
      </c>
      <c r="B4268" s="14" t="inlineStr">
        <is>
          <t>10266,10265</t>
        </is>
      </c>
      <c r="C4268" s="14" t="inlineStr">
        <is>
          <t>M/C 0727 (MARROM)</t>
        </is>
      </c>
      <c r="D4268" s="14" t="inlineStr">
        <is>
          <t>46 SECCIONADORA 1</t>
        </is>
      </c>
      <c r="E4268" s="14" t="n">
        <v>30001206</v>
      </c>
      <c r="F4268" s="14" t="inlineStr">
        <is>
          <t>TRAVESSA ENCOSTO 360X80X15 MDP CAD PE INTEIRO</t>
        </is>
      </c>
      <c r="G4268" s="14" t="inlineStr">
        <is>
          <t>46 SECCIONADORA 1</t>
        </is>
      </c>
      <c r="H4268" s="14" t="inlineStr">
        <is>
          <t>46 SECCIONADORA 1</t>
        </is>
      </c>
      <c r="I4268" s="9" t="inlineStr">
        <is>
          <t>46 SECCIONADORA 1</t>
        </is>
      </c>
      <c r="J4268" s="9" t="n">
        <v>450</v>
      </c>
      <c r="K4268" s="14" t="n"/>
      <c r="L4268" s="14" t="n"/>
      <c r="M4268" s="14" t="n"/>
      <c r="N4268" s="14" t="n"/>
      <c r="O4268" s="14" t="n"/>
      <c r="P4268" s="14" t="n"/>
      <c r="Q4268" s="14" t="n"/>
      <c r="R4268" s="14" t="n"/>
      <c r="S4268" s="14" t="n"/>
      <c r="T4268" s="14" t="n"/>
      <c r="U4268" s="14" t="n"/>
      <c r="V4268" s="14" t="n"/>
      <c r="W4268" s="14" t="n"/>
      <c r="X4268" s="14" t="n"/>
      <c r="Y4268" s="14" t="n"/>
      <c r="Z4268" s="14" t="n"/>
      <c r="AA4268" s="11" t="n"/>
      <c r="AB4268" s="14">
        <f>B4268&amp;"|"&amp;I4268</f>
        <v/>
      </c>
      <c r="AC4268">
        <f>IF($B4268="","","|"&amp;SUBSTITUTE(TRIM(SUBSTITUTE(SUBSTITUTE(SUBSTITUTE(SUBSTITUTE(SUBSTITUTE(SUBSTITUTE(SUBSTITUTE(SUBSTITUTE(SUBSTITUTE(SUBSTITUTE(SUBSTITUTE(SUBSTITUTE(SUBSTITUTE(SUBSTITUTE(TRIM($B4268&amp;""),CHAR(10)," "),CHAR(13)," "),"."," "),";"," "),","," "),"/"," "),"+"," "),"-"," "),"  "," "),"  "," "),"  "," "),"  "," "),"  "," "),"  "," "))," ","|")&amp;"|")</f>
        <v/>
      </c>
      <c r="AD4268">
        <f>TRIM($I4268&amp;"")</f>
        <v/>
      </c>
    </row>
    <row r="4269" ht="36" customHeight="1">
      <c r="A4269" s="9" t="n">
        <v>46218</v>
      </c>
      <c r="B4269" s="14" t="inlineStr">
        <is>
          <t>10266,10265</t>
        </is>
      </c>
      <c r="C4269" s="14" t="inlineStr">
        <is>
          <t>M/C 0727 (MARROM)</t>
        </is>
      </c>
      <c r="D4269" s="14" t="inlineStr">
        <is>
          <t>46 SECCIONADORA 1</t>
        </is>
      </c>
      <c r="E4269" s="14" t="n">
        <v>30001207</v>
      </c>
      <c r="F4269" s="14" t="inlineStr">
        <is>
          <t>TRAVESSA 360X62X15 MDP CAD PE INTEIRO</t>
        </is>
      </c>
      <c r="G4269" s="14" t="inlineStr">
        <is>
          <t>46 SECCIONADORA 1</t>
        </is>
      </c>
      <c r="H4269" s="14" t="inlineStr">
        <is>
          <t>46 SECCIONADORA 1</t>
        </is>
      </c>
      <c r="I4269" s="9" t="inlineStr">
        <is>
          <t>46 SECCIONADORA 1</t>
        </is>
      </c>
      <c r="J4269" s="9" t="n">
        <v>450</v>
      </c>
      <c r="K4269" s="14" t="n"/>
      <c r="L4269" s="14" t="n"/>
      <c r="M4269" s="14" t="n"/>
      <c r="N4269" s="14" t="n"/>
      <c r="O4269" s="14" t="n"/>
      <c r="P4269" s="14" t="n"/>
      <c r="Q4269" s="14" t="n"/>
      <c r="R4269" s="14" t="n"/>
      <c r="S4269" s="14" t="n"/>
      <c r="T4269" s="14" t="n"/>
      <c r="U4269" s="14" t="n"/>
      <c r="V4269" s="14" t="n"/>
      <c r="W4269" s="14" t="n"/>
      <c r="X4269" s="14" t="n"/>
      <c r="Y4269" s="14" t="n"/>
      <c r="Z4269" s="14" t="n"/>
      <c r="AA4269" s="11" t="n"/>
      <c r="AB4269" s="14">
        <f>B4269&amp;"|"&amp;I4269</f>
        <v/>
      </c>
      <c r="AC4269">
        <f>IF($B4269="","","|"&amp;SUBSTITUTE(TRIM(SUBSTITUTE(SUBSTITUTE(SUBSTITUTE(SUBSTITUTE(SUBSTITUTE(SUBSTITUTE(SUBSTITUTE(SUBSTITUTE(SUBSTITUTE(SUBSTITUTE(SUBSTITUTE(SUBSTITUTE(SUBSTITUTE(SUBSTITUTE(TRIM($B4269&amp;""),CHAR(10)," "),CHAR(13)," "),"."," "),";"," "),","," "),"/"," "),"+"," "),"-"," "),"  "," "),"  "," "),"  "," "),"  "," "),"  "," "),"  "," "))," ","|")&amp;"|")</f>
        <v/>
      </c>
      <c r="AD4269">
        <f>TRIM($I4269&amp;"")</f>
        <v/>
      </c>
    </row>
    <row r="4270" ht="36" customHeight="1">
      <c r="A4270" s="9" t="n">
        <v>46218</v>
      </c>
      <c r="B4270" s="14" t="inlineStr">
        <is>
          <t>10266,10265</t>
        </is>
      </c>
      <c r="C4270" s="14" t="inlineStr">
        <is>
          <t>M/C 0727 (MARROM)</t>
        </is>
      </c>
      <c r="D4270" s="14" t="inlineStr">
        <is>
          <t>46 SECCIONADORA 1</t>
        </is>
      </c>
      <c r="E4270" s="14" t="n">
        <v>30080003</v>
      </c>
      <c r="F4270" s="14" t="inlineStr">
        <is>
          <t>(4)TAMP INTERNO 500X400X15MDP-MESA AMST.1,36X1,36</t>
        </is>
      </c>
      <c r="G4270" s="14" t="inlineStr">
        <is>
          <t>46 SECCIONADORA 1</t>
        </is>
      </c>
      <c r="H4270" s="14" t="inlineStr">
        <is>
          <t>46 SECCIONADORA 1</t>
        </is>
      </c>
      <c r="I4270" s="9" t="inlineStr">
        <is>
          <t>46 SECCIONADORA 1</t>
        </is>
      </c>
      <c r="J4270" s="9" t="n">
        <v>30</v>
      </c>
      <c r="K4270" s="14" t="n"/>
      <c r="L4270" s="14" t="n"/>
      <c r="M4270" s="14" t="n"/>
      <c r="N4270" s="14" t="n"/>
      <c r="O4270" s="14" t="n"/>
      <c r="P4270" s="14" t="n"/>
      <c r="Q4270" s="14" t="n"/>
      <c r="R4270" s="14" t="n"/>
      <c r="S4270" s="14" t="n"/>
      <c r="T4270" s="14" t="n"/>
      <c r="U4270" s="14" t="n"/>
      <c r="V4270" s="14" t="n"/>
      <c r="W4270" s="14" t="n"/>
      <c r="X4270" s="14" t="n"/>
      <c r="Y4270" s="14" t="n"/>
      <c r="Z4270" s="14" t="n"/>
      <c r="AA4270" s="11" t="n"/>
      <c r="AB4270" s="14">
        <f>B4270&amp;"|"&amp;I4270</f>
        <v/>
      </c>
      <c r="AC4270">
        <f>IF($B4270="","","|"&amp;SUBSTITUTE(TRIM(SUBSTITUTE(SUBSTITUTE(SUBSTITUTE(SUBSTITUTE(SUBSTITUTE(SUBSTITUTE(SUBSTITUTE(SUBSTITUTE(SUBSTITUTE(SUBSTITUTE(SUBSTITUTE(SUBSTITUTE(SUBSTITUTE(SUBSTITUTE(TRIM($B4270&amp;""),CHAR(10)," "),CHAR(13)," "),"."," "),";"," "),","," "),"/"," "),"+"," "),"-"," "),"  "," "),"  "," "),"  "," "),"  "," "),"  "," "),"  "," "))," ","|")&amp;"|")</f>
        <v/>
      </c>
      <c r="AD4270">
        <f>TRIM($I4270&amp;"")</f>
        <v/>
      </c>
    </row>
    <row r="4271" ht="36" customHeight="1">
      <c r="A4271" s="9" t="n">
        <v>46218</v>
      </c>
      <c r="B4271" s="14" t="inlineStr">
        <is>
          <t>10266,10265</t>
        </is>
      </c>
      <c r="C4271" s="14" t="inlineStr">
        <is>
          <t>M/C 0727 (MARROM)</t>
        </is>
      </c>
      <c r="D4271" s="14" t="inlineStr">
        <is>
          <t>46 SECCIONADORA 1</t>
        </is>
      </c>
      <c r="E4271" s="14" t="n">
        <v>30080004</v>
      </c>
      <c r="F4271" s="14" t="inlineStr">
        <is>
          <t>(6)TRAV. MAIOR 1320X65 (135)X15 MDP-AMST.1,36X1,36</t>
        </is>
      </c>
      <c r="G4271" s="14" t="inlineStr">
        <is>
          <t>46 SECCIONADORA 1</t>
        </is>
      </c>
      <c r="H4271" s="14" t="inlineStr">
        <is>
          <t>46 SECCIONADORA 1</t>
        </is>
      </c>
      <c r="I4271" s="9" t="inlineStr">
        <is>
          <t>46 SECCIONADORA 1</t>
        </is>
      </c>
      <c r="J4271" s="9" t="n">
        <v>60</v>
      </c>
      <c r="K4271" s="14" t="n"/>
      <c r="L4271" s="14" t="n"/>
      <c r="M4271" s="14" t="n"/>
      <c r="N4271" s="14" t="n"/>
      <c r="O4271" s="14" t="n"/>
      <c r="P4271" s="14" t="n"/>
      <c r="Q4271" s="14" t="n"/>
      <c r="R4271" s="14" t="n"/>
      <c r="S4271" s="14" t="n"/>
      <c r="T4271" s="14" t="n"/>
      <c r="U4271" s="14" t="n"/>
      <c r="V4271" s="14" t="n"/>
      <c r="W4271" s="14" t="n"/>
      <c r="X4271" s="14" t="n"/>
      <c r="Y4271" s="14" t="n"/>
      <c r="Z4271" s="14" t="n"/>
      <c r="AA4271" s="11" t="n"/>
      <c r="AB4271" s="14">
        <f>B4271&amp;"|"&amp;I4271</f>
        <v/>
      </c>
      <c r="AC4271">
        <f>IF($B4271="","","|"&amp;SUBSTITUTE(TRIM(SUBSTITUTE(SUBSTITUTE(SUBSTITUTE(SUBSTITUTE(SUBSTITUTE(SUBSTITUTE(SUBSTITUTE(SUBSTITUTE(SUBSTITUTE(SUBSTITUTE(SUBSTITUTE(SUBSTITUTE(SUBSTITUTE(SUBSTITUTE(TRIM($B4271&amp;""),CHAR(10)," "),CHAR(13)," "),"."," "),";"," "),","," "),"/"," "),"+"," "),"-"," "),"  "," "),"  "," "),"  "," "),"  "," "),"  "," "),"  "," "))," ","|")&amp;"|")</f>
        <v/>
      </c>
      <c r="AD4271">
        <f>TRIM($I4271&amp;"")</f>
        <v/>
      </c>
    </row>
    <row r="4272" ht="36" customHeight="1">
      <c r="A4272" s="9" t="n">
        <v>46218</v>
      </c>
      <c r="B4272" s="14" t="inlineStr">
        <is>
          <t>10266,10265</t>
        </is>
      </c>
      <c r="C4272" s="14" t="inlineStr">
        <is>
          <t>M/C 0727 (MARROM)</t>
        </is>
      </c>
      <c r="D4272" s="14" t="inlineStr">
        <is>
          <t>46 SECCIONADORA 1</t>
        </is>
      </c>
      <c r="E4272" s="14" t="n">
        <v>30080005</v>
      </c>
      <c r="F4272" s="14" t="inlineStr">
        <is>
          <t>(5) TRAV. MENOR1190X65X15 MDP-MESA AMST.1,36X1,36</t>
        </is>
      </c>
      <c r="G4272" s="14" t="inlineStr">
        <is>
          <t>46 SECCIONADORA 1</t>
        </is>
      </c>
      <c r="H4272" s="14" t="inlineStr">
        <is>
          <t>46 SECCIONADORA 1</t>
        </is>
      </c>
      <c r="I4272" s="9" t="inlineStr">
        <is>
          <t>46 SECCIONADORA 1</t>
        </is>
      </c>
      <c r="J4272" s="9" t="n">
        <v>60</v>
      </c>
      <c r="K4272" s="14" t="n"/>
      <c r="L4272" s="14" t="n"/>
      <c r="M4272" s="14" t="n"/>
      <c r="N4272" s="14" t="n"/>
      <c r="O4272" s="14" t="n"/>
      <c r="P4272" s="14" t="n"/>
      <c r="Q4272" s="14" t="n"/>
      <c r="R4272" s="14" t="n"/>
      <c r="S4272" s="14" t="n"/>
      <c r="T4272" s="14" t="n"/>
      <c r="U4272" s="14" t="n"/>
      <c r="V4272" s="14" t="n"/>
      <c r="W4272" s="14" t="n"/>
      <c r="X4272" s="14" t="n"/>
      <c r="Y4272" s="14" t="n"/>
      <c r="Z4272" s="14" t="n"/>
      <c r="AA4272" s="11" t="n"/>
      <c r="AB4272" s="14">
        <f>B4272&amp;"|"&amp;I4272</f>
        <v/>
      </c>
      <c r="AC4272">
        <f>IF($B4272="","","|"&amp;SUBSTITUTE(TRIM(SUBSTITUTE(SUBSTITUTE(SUBSTITUTE(SUBSTITUTE(SUBSTITUTE(SUBSTITUTE(SUBSTITUTE(SUBSTITUTE(SUBSTITUTE(SUBSTITUTE(SUBSTITUTE(SUBSTITUTE(SUBSTITUTE(SUBSTITUTE(TRIM($B4272&amp;""),CHAR(10)," "),CHAR(13)," "),"."," "),";"," "),","," "),"/"," "),"+"," "),"-"," "),"  "," "),"  "," "),"  "," "),"  "," "),"  "," "),"  "," "))," ","|")&amp;"|")</f>
        <v/>
      </c>
      <c r="AD4272">
        <f>TRIM($I4272&amp;"")</f>
        <v/>
      </c>
    </row>
    <row r="4273" ht="36" customHeight="1">
      <c r="A4273" s="9" t="n">
        <v>46218</v>
      </c>
      <c r="B4273" s="14" t="inlineStr">
        <is>
          <t>10266,10265</t>
        </is>
      </c>
      <c r="C4273" s="14" t="inlineStr">
        <is>
          <t>M/C 0727 (MARROM)</t>
        </is>
      </c>
      <c r="D4273" s="14" t="inlineStr">
        <is>
          <t>46 SECCIONADORA 1</t>
        </is>
      </c>
      <c r="E4273" s="14" t="n">
        <v>20019005</v>
      </c>
      <c r="F4273" s="14" t="inlineStr">
        <is>
          <t>RIPA 751X70X12 MDF - MESA SANTIAGO</t>
        </is>
      </c>
      <c r="G4273" s="14" t="inlineStr">
        <is>
          <t>46 SECCIONADORA 1</t>
        </is>
      </c>
      <c r="H4273" s="14" t="inlineStr">
        <is>
          <t>46 SECCIONADORA 1</t>
        </is>
      </c>
      <c r="I4273" s="9" t="inlineStr">
        <is>
          <t>46 SECCIONADORA 1</t>
        </is>
      </c>
      <c r="J4273" s="9" t="n">
        <v>360</v>
      </c>
      <c r="K4273" s="14" t="n"/>
      <c r="L4273" s="14" t="n"/>
      <c r="M4273" s="14" t="n"/>
      <c r="N4273" s="14" t="n"/>
      <c r="O4273" s="14" t="n"/>
      <c r="P4273" s="14" t="n"/>
      <c r="Q4273" s="14" t="n"/>
      <c r="R4273" s="14" t="n"/>
      <c r="S4273" s="14" t="n"/>
      <c r="T4273" s="14" t="n"/>
      <c r="U4273" s="14" t="n"/>
      <c r="V4273" s="14" t="n"/>
      <c r="W4273" s="14" t="n"/>
      <c r="X4273" s="14" t="n"/>
      <c r="Y4273" s="14" t="n"/>
      <c r="Z4273" s="14" t="n"/>
      <c r="AA4273" s="11" t="n"/>
      <c r="AB4273" s="14">
        <f>B4273&amp;"|"&amp;I4273</f>
        <v/>
      </c>
      <c r="AC4273">
        <f>IF($B4273="","","|"&amp;SUBSTITUTE(TRIM(SUBSTITUTE(SUBSTITUTE(SUBSTITUTE(SUBSTITUTE(SUBSTITUTE(SUBSTITUTE(SUBSTITUTE(SUBSTITUTE(SUBSTITUTE(SUBSTITUTE(SUBSTITUTE(SUBSTITUTE(SUBSTITUTE(SUBSTITUTE(TRIM($B4273&amp;""),CHAR(10)," "),CHAR(13)," "),"."," "),";"," "),","," "),"/"," "),"+"," "),"-"," "),"  "," "),"  "," "),"  "," "),"  "," "),"  "," "),"  "," "))," ","|")&amp;"|")</f>
        <v/>
      </c>
      <c r="AD4273">
        <f>TRIM($I4273&amp;"")</f>
        <v/>
      </c>
    </row>
    <row r="4274" ht="36" customHeight="1">
      <c r="A4274" s="9" t="n">
        <v>46218</v>
      </c>
      <c r="B4274" s="14" t="inlineStr">
        <is>
          <t>10266,10265</t>
        </is>
      </c>
      <c r="C4274" s="14" t="inlineStr">
        <is>
          <t>M/C 0727 (MARROM)</t>
        </is>
      </c>
      <c r="D4274" s="14" t="inlineStr">
        <is>
          <t>46 SECCIONADORA 1</t>
        </is>
      </c>
      <c r="E4274" s="14" t="n">
        <v>20019601</v>
      </c>
      <c r="F4274" s="14" t="inlineStr">
        <is>
          <t>(2-5) LATERAL 751X546X12 MDF - MESA SANTIAGO 1,36</t>
        </is>
      </c>
      <c r="G4274" s="14" t="inlineStr">
        <is>
          <t>46 SECCIONADORA 1</t>
        </is>
      </c>
      <c r="H4274" s="14" t="inlineStr">
        <is>
          <t>46 SECCIONADORA 1</t>
        </is>
      </c>
      <c r="I4274" s="9" t="inlineStr">
        <is>
          <t>46 SECCIONADORA 1</t>
        </is>
      </c>
      <c r="J4274" s="9" t="n">
        <v>60</v>
      </c>
      <c r="K4274" s="14" t="n"/>
      <c r="L4274" s="14" t="n"/>
      <c r="M4274" s="14" t="n"/>
      <c r="N4274" s="14" t="n"/>
      <c r="O4274" s="14" t="n"/>
      <c r="P4274" s="14" t="n"/>
      <c r="Q4274" s="14" t="n"/>
      <c r="R4274" s="14" t="n"/>
      <c r="S4274" s="14" t="n"/>
      <c r="T4274" s="14" t="n"/>
      <c r="U4274" s="14" t="n"/>
      <c r="V4274" s="14" t="n"/>
      <c r="W4274" s="14" t="n"/>
      <c r="X4274" s="14" t="n"/>
      <c r="Y4274" s="14" t="n"/>
      <c r="Z4274" s="14" t="n"/>
      <c r="AA4274" s="11" t="n"/>
      <c r="AB4274" s="14">
        <f>B4274&amp;"|"&amp;I4274</f>
        <v/>
      </c>
      <c r="AC4274">
        <f>IF($B4274="","","|"&amp;SUBSTITUTE(TRIM(SUBSTITUTE(SUBSTITUTE(SUBSTITUTE(SUBSTITUTE(SUBSTITUTE(SUBSTITUTE(SUBSTITUTE(SUBSTITUTE(SUBSTITUTE(SUBSTITUTE(SUBSTITUTE(SUBSTITUTE(SUBSTITUTE(SUBSTITUTE(TRIM($B4274&amp;""),CHAR(10)," "),CHAR(13)," "),"."," "),";"," "),","," "),"/"," "),"+"," "),"-"," "),"  "," "),"  "," "),"  "," "),"  "," "),"  "," "),"  "," "))," ","|")&amp;"|")</f>
        <v/>
      </c>
      <c r="AD4274">
        <f>TRIM($I4274&amp;"")</f>
        <v/>
      </c>
    </row>
    <row r="4275" ht="36" customHeight="1">
      <c r="A4275" s="9" t="n">
        <v>46218</v>
      </c>
      <c r="B4275" s="14" t="inlineStr">
        <is>
          <t>10266,10265</t>
        </is>
      </c>
      <c r="C4275" s="14" t="inlineStr">
        <is>
          <t>M/C 0727 (MARROM)</t>
        </is>
      </c>
      <c r="D4275" s="14" t="inlineStr">
        <is>
          <t>46 SECCIONADORA 1</t>
        </is>
      </c>
      <c r="E4275" s="14" t="n">
        <v>20019602</v>
      </c>
      <c r="F4275" s="14" t="inlineStr">
        <is>
          <t>FUNDO RIPADO 751X546X12 MDF - MESA SANTIAGO 1,36</t>
        </is>
      </c>
      <c r="G4275" s="14" t="inlineStr">
        <is>
          <t>46 SECCIONADORA 1</t>
        </is>
      </c>
      <c r="H4275" s="14" t="inlineStr">
        <is>
          <t>46 SECCIONADORA 1</t>
        </is>
      </c>
      <c r="I4275" s="9" t="inlineStr">
        <is>
          <t>46 SECCIONADORA 1</t>
        </is>
      </c>
      <c r="J4275" s="9" t="n">
        <v>60</v>
      </c>
      <c r="K4275" s="14" t="n"/>
      <c r="L4275" s="14" t="n"/>
      <c r="M4275" s="14" t="n"/>
      <c r="N4275" s="14" t="n"/>
      <c r="O4275" s="14" t="n"/>
      <c r="P4275" s="14" t="n"/>
      <c r="Q4275" s="14" t="n"/>
      <c r="R4275" s="14" t="n"/>
      <c r="S4275" s="14" t="n"/>
      <c r="T4275" s="14" t="n"/>
      <c r="U4275" s="14" t="n"/>
      <c r="V4275" s="14" t="n"/>
      <c r="W4275" s="14" t="n"/>
      <c r="X4275" s="14" t="n"/>
      <c r="Y4275" s="14" t="n"/>
      <c r="Z4275" s="14" t="n"/>
      <c r="AA4275" s="11" t="n"/>
      <c r="AB4275" s="14">
        <f>B4275&amp;"|"&amp;I4275</f>
        <v/>
      </c>
      <c r="AC4275">
        <f>IF($B4275="","","|"&amp;SUBSTITUTE(TRIM(SUBSTITUTE(SUBSTITUTE(SUBSTITUTE(SUBSTITUTE(SUBSTITUTE(SUBSTITUTE(SUBSTITUTE(SUBSTITUTE(SUBSTITUTE(SUBSTITUTE(SUBSTITUTE(SUBSTITUTE(SUBSTITUTE(SUBSTITUTE(TRIM($B4275&amp;""),CHAR(10)," "),CHAR(13)," "),"."," "),";"," "),","," "),"/"," "),"+"," "),"-"," "),"  "," "),"  "," "),"  "," "),"  "," "),"  "," "),"  "," "))," ","|")&amp;"|")</f>
        <v/>
      </c>
      <c r="AD4275">
        <f>TRIM($I4275&amp;"")</f>
        <v/>
      </c>
    </row>
    <row r="4276" ht="36" customHeight="1">
      <c r="A4276" s="9" t="n">
        <v>46218</v>
      </c>
      <c r="B4276" s="14" t="inlineStr">
        <is>
          <t>10266,10265</t>
        </is>
      </c>
      <c r="C4276" s="14" t="inlineStr">
        <is>
          <t>M/C 0727 (MARROM)</t>
        </is>
      </c>
      <c r="D4276" s="14" t="inlineStr">
        <is>
          <t>46 SECCIONADORA 1</t>
        </is>
      </c>
      <c r="E4276" s="14" t="n">
        <v>20019603</v>
      </c>
      <c r="F4276" s="14" t="inlineStr">
        <is>
          <t>(3) BASE 572X572X12 MDF - MESA SANTIAGO 1,36</t>
        </is>
      </c>
      <c r="G4276" s="14" t="inlineStr">
        <is>
          <t>46 SECCIONADORA 1</t>
        </is>
      </c>
      <c r="H4276" s="14" t="inlineStr">
        <is>
          <t>46 SECCIONADORA 1</t>
        </is>
      </c>
      <c r="I4276" s="9" t="inlineStr">
        <is>
          <t>46 SECCIONADORA 1</t>
        </is>
      </c>
      <c r="J4276" s="9" t="n">
        <v>30</v>
      </c>
      <c r="K4276" s="14" t="n"/>
      <c r="L4276" s="14" t="n"/>
      <c r="M4276" s="14" t="n"/>
      <c r="N4276" s="14" t="n"/>
      <c r="O4276" s="14" t="n"/>
      <c r="P4276" s="14" t="n"/>
      <c r="Q4276" s="14" t="n"/>
      <c r="R4276" s="14" t="n"/>
      <c r="S4276" s="14" t="n"/>
      <c r="T4276" s="14" t="n"/>
      <c r="U4276" s="14" t="n"/>
      <c r="V4276" s="14" t="n"/>
      <c r="W4276" s="14" t="n"/>
      <c r="X4276" s="14" t="n"/>
      <c r="Y4276" s="14" t="n"/>
      <c r="Z4276" s="14" t="n"/>
      <c r="AA4276" s="11" t="n"/>
      <c r="AB4276" s="14">
        <f>B4276&amp;"|"&amp;I4276</f>
        <v/>
      </c>
      <c r="AC4276">
        <f>IF($B4276="","","|"&amp;SUBSTITUTE(TRIM(SUBSTITUTE(SUBSTITUTE(SUBSTITUTE(SUBSTITUTE(SUBSTITUTE(SUBSTITUTE(SUBSTITUTE(SUBSTITUTE(SUBSTITUTE(SUBSTITUTE(SUBSTITUTE(SUBSTITUTE(SUBSTITUTE(SUBSTITUTE(TRIM($B4276&amp;""),CHAR(10)," "),CHAR(13)," "),"."," "),";"," "),","," "),"/"," "),"+"," "),"-"," "),"  "," "),"  "," "),"  "," "),"  "," "),"  "," "),"  "," "))," ","|")&amp;"|")</f>
        <v/>
      </c>
      <c r="AD4276">
        <f>TRIM($I4276&amp;"")</f>
        <v/>
      </c>
    </row>
    <row r="4277" ht="36" customHeight="1">
      <c r="A4277" s="9" t="n">
        <v>46218</v>
      </c>
      <c r="B4277" s="14" t="inlineStr">
        <is>
          <t>10266,10265</t>
        </is>
      </c>
      <c r="C4277" s="14" t="inlineStr">
        <is>
          <t>M/C 0727 (MARROM)</t>
        </is>
      </c>
      <c r="D4277" s="14" t="inlineStr">
        <is>
          <t>46 SECCIONADORA 1</t>
        </is>
      </c>
      <c r="E4277" s="14" t="n">
        <v>20019606</v>
      </c>
      <c r="F4277" s="14" t="inlineStr">
        <is>
          <t>(1-6) LATERAL RIPADA - MESA SANTIAGO 1,36</t>
        </is>
      </c>
      <c r="G4277" s="14" t="inlineStr">
        <is>
          <t>46 SECCIONADORA 1</t>
        </is>
      </c>
      <c r="H4277" s="14" t="inlineStr">
        <is>
          <t>46 SECCIONADORA 1</t>
        </is>
      </c>
      <c r="I4277" s="9" t="inlineStr">
        <is>
          <t>46 SECCIONADORA 1</t>
        </is>
      </c>
      <c r="J4277" s="9" t="n">
        <v>60</v>
      </c>
      <c r="K4277" s="14" t="n"/>
      <c r="L4277" s="14" t="n"/>
      <c r="M4277" s="14" t="n"/>
      <c r="N4277" s="14" t="n"/>
      <c r="O4277" s="14" t="n"/>
      <c r="P4277" s="14" t="n"/>
      <c r="Q4277" s="14" t="n"/>
      <c r="R4277" s="14" t="n"/>
      <c r="S4277" s="14" t="n"/>
      <c r="T4277" s="14" t="n"/>
      <c r="U4277" s="14" t="n"/>
      <c r="V4277" s="14" t="n"/>
      <c r="W4277" s="14" t="n"/>
      <c r="X4277" s="14" t="n"/>
      <c r="Y4277" s="14" t="n"/>
      <c r="Z4277" s="14" t="n"/>
      <c r="AA4277" s="11" t="n"/>
      <c r="AB4277" s="14">
        <f>B4277&amp;"|"&amp;I4277</f>
        <v/>
      </c>
      <c r="AC4277">
        <f>IF($B4277="","","|"&amp;SUBSTITUTE(TRIM(SUBSTITUTE(SUBSTITUTE(SUBSTITUTE(SUBSTITUTE(SUBSTITUTE(SUBSTITUTE(SUBSTITUTE(SUBSTITUTE(SUBSTITUTE(SUBSTITUTE(SUBSTITUTE(SUBSTITUTE(SUBSTITUTE(SUBSTITUTE(TRIM($B4277&amp;""),CHAR(10)," "),CHAR(13)," "),"."," "),";"," "),","," "),"/"," "),"+"," "),"-"," "),"  "," "),"  "," "),"  "," "),"  "," "),"  "," "),"  "," "))," ","|")&amp;"|")</f>
        <v/>
      </c>
      <c r="AD4277">
        <f>TRIM($I4277&amp;"")</f>
        <v/>
      </c>
    </row>
    <row r="4278" ht="36" customHeight="1">
      <c r="A4278" s="9" t="n">
        <v>46218</v>
      </c>
      <c r="B4278" s="14" t="inlineStr">
        <is>
          <t>10266,10265</t>
        </is>
      </c>
      <c r="C4278" s="14" t="inlineStr">
        <is>
          <t>M/C 0727 (MARROM)</t>
        </is>
      </c>
      <c r="D4278" s="14" t="inlineStr">
        <is>
          <t>46 SECCIONADORA 1</t>
        </is>
      </c>
      <c r="E4278" s="14" t="n">
        <v>20020002</v>
      </c>
      <c r="F4278" s="14" t="inlineStr">
        <is>
          <t>(2) FECHAMENTO I 1090X295X12 MDF - BASE DUBAI</t>
        </is>
      </c>
      <c r="G4278" s="14" t="inlineStr">
        <is>
          <t>46 SECCIONADORA 1</t>
        </is>
      </c>
      <c r="H4278" s="14" t="inlineStr">
        <is>
          <t>46 SECCIONADORA 1</t>
        </is>
      </c>
      <c r="I4278" s="9" t="inlineStr">
        <is>
          <t>46 SECCIONADORA 1</t>
        </is>
      </c>
      <c r="J4278" s="9" t="n">
        <v>2</v>
      </c>
      <c r="K4278" s="14" t="n"/>
      <c r="L4278" s="14" t="n"/>
      <c r="M4278" s="14" t="n"/>
      <c r="N4278" s="14" t="n"/>
      <c r="O4278" s="14" t="n"/>
      <c r="P4278" s="14" t="n"/>
      <c r="Q4278" s="14" t="n"/>
      <c r="R4278" s="14" t="n"/>
      <c r="S4278" s="14" t="n"/>
      <c r="T4278" s="14" t="n"/>
      <c r="U4278" s="14" t="n"/>
      <c r="V4278" s="14" t="n"/>
      <c r="W4278" s="14" t="n"/>
      <c r="X4278" s="14" t="n"/>
      <c r="Y4278" s="14" t="n"/>
      <c r="Z4278" s="14" t="n"/>
      <c r="AA4278" s="11" t="n"/>
      <c r="AB4278" s="14">
        <f>B4278&amp;"|"&amp;I4278</f>
        <v/>
      </c>
      <c r="AC4278">
        <f>IF($B4278="","","|"&amp;SUBSTITUTE(TRIM(SUBSTITUTE(SUBSTITUTE(SUBSTITUTE(SUBSTITUTE(SUBSTITUTE(SUBSTITUTE(SUBSTITUTE(SUBSTITUTE(SUBSTITUTE(SUBSTITUTE(SUBSTITUTE(SUBSTITUTE(SUBSTITUTE(SUBSTITUTE(TRIM($B4278&amp;""),CHAR(10)," "),CHAR(13)," "),"."," "),";"," "),","," "),"/"," "),"+"," "),"-"," "),"  "," "),"  "," "),"  "," "),"  "," "),"  "," "),"  "," "))," ","|")&amp;"|")</f>
        <v/>
      </c>
      <c r="AD4278">
        <f>TRIM($I4278&amp;"")</f>
        <v/>
      </c>
    </row>
    <row r="4279" ht="36" customHeight="1">
      <c r="A4279" s="9" t="n">
        <v>46218</v>
      </c>
      <c r="B4279" s="14" t="inlineStr">
        <is>
          <t>10266,10265</t>
        </is>
      </c>
      <c r="C4279" s="14" t="inlineStr">
        <is>
          <t>M/C 0727 (MARROM)</t>
        </is>
      </c>
      <c r="D4279" s="14" t="inlineStr">
        <is>
          <t>46 SECCIONADORA 1</t>
        </is>
      </c>
      <c r="E4279" s="14" t="n">
        <v>20020003</v>
      </c>
      <c r="F4279" s="14" t="inlineStr">
        <is>
          <t>(3) FECHAMENTO II 600X295X12 MDF - BASE DUBAI</t>
        </is>
      </c>
      <c r="G4279" s="14" t="inlineStr">
        <is>
          <t>46 SECCIONADORA 1</t>
        </is>
      </c>
      <c r="H4279" s="14" t="inlineStr">
        <is>
          <t>46 SECCIONADORA 1</t>
        </is>
      </c>
      <c r="I4279" s="9" t="inlineStr">
        <is>
          <t>46 SECCIONADORA 1</t>
        </is>
      </c>
      <c r="J4279" s="9" t="n">
        <v>2</v>
      </c>
      <c r="K4279" s="14" t="n"/>
      <c r="L4279" s="14" t="n"/>
      <c r="M4279" s="14" t="n"/>
      <c r="N4279" s="14" t="n"/>
      <c r="O4279" s="14" t="n"/>
      <c r="P4279" s="14" t="n"/>
      <c r="Q4279" s="14" t="n"/>
      <c r="R4279" s="14" t="n"/>
      <c r="S4279" s="14" t="n"/>
      <c r="T4279" s="14" t="n"/>
      <c r="U4279" s="14" t="n"/>
      <c r="V4279" s="14" t="n"/>
      <c r="W4279" s="14" t="n"/>
      <c r="X4279" s="14" t="n"/>
      <c r="Y4279" s="14" t="n"/>
      <c r="Z4279" s="14" t="n"/>
      <c r="AA4279" s="11" t="n"/>
      <c r="AB4279" s="14">
        <f>B4279&amp;"|"&amp;I4279</f>
        <v/>
      </c>
      <c r="AC4279">
        <f>IF($B4279="","","|"&amp;SUBSTITUTE(TRIM(SUBSTITUTE(SUBSTITUTE(SUBSTITUTE(SUBSTITUTE(SUBSTITUTE(SUBSTITUTE(SUBSTITUTE(SUBSTITUTE(SUBSTITUTE(SUBSTITUTE(SUBSTITUTE(SUBSTITUTE(SUBSTITUTE(SUBSTITUTE(TRIM($B4279&amp;""),CHAR(10)," "),CHAR(13)," "),"."," "),";"," "),","," "),"/"," "),"+"," "),"-"," "),"  "," "),"  "," "),"  "," "),"  "," "),"  "," "),"  "," "))," ","|")&amp;"|")</f>
        <v/>
      </c>
      <c r="AD4279">
        <f>TRIM($I4279&amp;"")</f>
        <v/>
      </c>
    </row>
    <row r="4280" ht="36" customHeight="1">
      <c r="A4280" s="9" t="n">
        <v>46218</v>
      </c>
      <c r="B4280" s="14" t="inlineStr">
        <is>
          <t>10266,10265</t>
        </is>
      </c>
      <c r="C4280" s="14" t="inlineStr">
        <is>
          <t>M/C 0727 (MARROM)</t>
        </is>
      </c>
      <c r="D4280" s="14" t="inlineStr">
        <is>
          <t>46 SECCIONADORA 1</t>
        </is>
      </c>
      <c r="E4280" s="14" t="n">
        <v>20020004</v>
      </c>
      <c r="F4280" s="14" t="inlineStr">
        <is>
          <t>(4) FECHAMENTO III 545X327X12 MDF - BASE DUBAI</t>
        </is>
      </c>
      <c r="G4280" s="14" t="inlineStr">
        <is>
          <t>46 SECCIONADORA 1</t>
        </is>
      </c>
      <c r="H4280" s="14" t="inlineStr">
        <is>
          <t>46 SECCIONADORA 1</t>
        </is>
      </c>
      <c r="I4280" s="9" t="inlineStr">
        <is>
          <t>46 SECCIONADORA 1</t>
        </is>
      </c>
      <c r="J4280" s="9" t="n">
        <v>4</v>
      </c>
      <c r="K4280" s="14" t="n"/>
      <c r="L4280" s="14" t="n"/>
      <c r="M4280" s="14" t="n"/>
      <c r="N4280" s="14" t="n"/>
      <c r="O4280" s="14" t="n"/>
      <c r="P4280" s="14" t="n"/>
      <c r="Q4280" s="14" t="n"/>
      <c r="R4280" s="14" t="n"/>
      <c r="S4280" s="14" t="n"/>
      <c r="T4280" s="14" t="n"/>
      <c r="U4280" s="14" t="n"/>
      <c r="V4280" s="14" t="n"/>
      <c r="W4280" s="14" t="n"/>
      <c r="X4280" s="14" t="n"/>
      <c r="Y4280" s="14" t="n"/>
      <c r="Z4280" s="14" t="n"/>
      <c r="AA4280" s="11" t="n"/>
      <c r="AB4280" s="14">
        <f>B4280&amp;"|"&amp;I4280</f>
        <v/>
      </c>
      <c r="AC4280">
        <f>IF($B4280="","","|"&amp;SUBSTITUTE(TRIM(SUBSTITUTE(SUBSTITUTE(SUBSTITUTE(SUBSTITUTE(SUBSTITUTE(SUBSTITUTE(SUBSTITUTE(SUBSTITUTE(SUBSTITUTE(SUBSTITUTE(SUBSTITUTE(SUBSTITUTE(SUBSTITUTE(SUBSTITUTE(TRIM($B4280&amp;""),CHAR(10)," "),CHAR(13)," "),"."," "),";"," "),","," "),"/"," "),"+"," "),"-"," "),"  "," "),"  "," "),"  "," "),"  "," "),"  "," "),"  "," "))," ","|")&amp;"|")</f>
        <v/>
      </c>
      <c r="AD4280">
        <f>TRIM($I4280&amp;"")</f>
        <v/>
      </c>
    </row>
    <row r="4281" ht="36" customHeight="1">
      <c r="A4281" s="9" t="n">
        <v>46218</v>
      </c>
      <c r="B4281" s="14" t="inlineStr">
        <is>
          <t>10266,10265</t>
        </is>
      </c>
      <c r="C4281" s="14" t="inlineStr">
        <is>
          <t>M/C 0727 (MARROM)</t>
        </is>
      </c>
      <c r="D4281" s="14" t="inlineStr">
        <is>
          <t>46 SECCIONADORA 1</t>
        </is>
      </c>
      <c r="E4281" s="14" t="n">
        <v>20020005</v>
      </c>
      <c r="F4281" s="14" t="inlineStr">
        <is>
          <t>(5) FECHAMENTO IV 453X327X12 MDF - BASE DUBAI</t>
        </is>
      </c>
      <c r="G4281" s="14" t="inlineStr">
        <is>
          <t>46 SECCIONADORA 1</t>
        </is>
      </c>
      <c r="H4281" s="14" t="inlineStr">
        <is>
          <t>46 SECCIONADORA 1</t>
        </is>
      </c>
      <c r="I4281" s="9" t="inlineStr">
        <is>
          <t>46 SECCIONADORA 1</t>
        </is>
      </c>
      <c r="J4281" s="9" t="n">
        <v>2</v>
      </c>
      <c r="K4281" s="14" t="n"/>
      <c r="L4281" s="14" t="n"/>
      <c r="M4281" s="14" t="n"/>
      <c r="N4281" s="14" t="n"/>
      <c r="O4281" s="14" t="n"/>
      <c r="P4281" s="14" t="n"/>
      <c r="Q4281" s="14" t="n"/>
      <c r="R4281" s="14" t="n"/>
      <c r="S4281" s="14" t="n"/>
      <c r="T4281" s="14" t="n"/>
      <c r="U4281" s="14" t="n"/>
      <c r="V4281" s="14" t="n"/>
      <c r="W4281" s="14" t="n"/>
      <c r="X4281" s="14" t="n"/>
      <c r="Y4281" s="14" t="n"/>
      <c r="Z4281" s="14" t="n"/>
      <c r="AA4281" s="11" t="n"/>
      <c r="AB4281" s="14">
        <f>B4281&amp;"|"&amp;I4281</f>
        <v/>
      </c>
      <c r="AC4281">
        <f>IF($B4281="","","|"&amp;SUBSTITUTE(TRIM(SUBSTITUTE(SUBSTITUTE(SUBSTITUTE(SUBSTITUTE(SUBSTITUTE(SUBSTITUTE(SUBSTITUTE(SUBSTITUTE(SUBSTITUTE(SUBSTITUTE(SUBSTITUTE(SUBSTITUTE(SUBSTITUTE(SUBSTITUTE(TRIM($B4281&amp;""),CHAR(10)," "),CHAR(13)," "),"."," "),";"," "),","," "),"/"," "),"+"," "),"-"," "),"  "," "),"  "," "),"  "," "),"  "," "),"  "," "),"  "," "))," ","|")&amp;"|")</f>
        <v/>
      </c>
      <c r="AD4281">
        <f>TRIM($I4281&amp;"")</f>
        <v/>
      </c>
    </row>
    <row r="4282" ht="36" customHeight="1">
      <c r="A4282" s="9" t="n">
        <v>46218</v>
      </c>
      <c r="B4282" s="14" t="inlineStr">
        <is>
          <t>10266,10265</t>
        </is>
      </c>
      <c r="C4282" s="14" t="inlineStr">
        <is>
          <t>M/C 0727 (MARROM)</t>
        </is>
      </c>
      <c r="D4282" s="14" t="inlineStr">
        <is>
          <t>46 SECCIONADORA 1</t>
        </is>
      </c>
      <c r="E4282" s="14" t="n">
        <v>20013102</v>
      </c>
      <c r="F4282" s="14" t="inlineStr">
        <is>
          <t>(10)PE MAIOR 760X100 (170) X15 MDF-MIAMI 1,37X0,80</t>
        </is>
      </c>
      <c r="G4282" s="14" t="inlineStr">
        <is>
          <t>46 SECCIONADORA 1</t>
        </is>
      </c>
      <c r="H4282" s="14" t="inlineStr">
        <is>
          <t>46 SECCIONADORA 1</t>
        </is>
      </c>
      <c r="I4282" s="9" t="inlineStr">
        <is>
          <t>46 SECCIONADORA 1</t>
        </is>
      </c>
      <c r="J4282" s="9" t="n">
        <v>1280</v>
      </c>
      <c r="K4282" s="14" t="n"/>
      <c r="L4282" s="14" t="n"/>
      <c r="M4282" s="14" t="n"/>
      <c r="N4282" s="14" t="n"/>
      <c r="O4282" s="14" t="n"/>
      <c r="P4282" s="14" t="n"/>
      <c r="Q4282" s="14" t="n"/>
      <c r="R4282" s="14" t="n"/>
      <c r="S4282" s="14" t="n"/>
      <c r="T4282" s="14" t="n"/>
      <c r="U4282" s="14" t="n"/>
      <c r="V4282" s="14" t="n"/>
      <c r="W4282" s="14" t="n"/>
      <c r="X4282" s="14" t="n"/>
      <c r="Y4282" s="14" t="n"/>
      <c r="Z4282" s="14" t="n"/>
      <c r="AA4282" s="11" t="n"/>
      <c r="AB4282" s="14">
        <f>B4282&amp;"|"&amp;I4282</f>
        <v/>
      </c>
      <c r="AC4282">
        <f>IF($B4282="","","|"&amp;SUBSTITUTE(TRIM(SUBSTITUTE(SUBSTITUTE(SUBSTITUTE(SUBSTITUTE(SUBSTITUTE(SUBSTITUTE(SUBSTITUTE(SUBSTITUTE(SUBSTITUTE(SUBSTITUTE(SUBSTITUTE(SUBSTITUTE(SUBSTITUTE(SUBSTITUTE(TRIM($B4282&amp;""),CHAR(10)," "),CHAR(13)," "),"."," "),";"," "),","," "),"/"," "),"+"," "),"-"," "),"  "," "),"  "," "),"  "," "),"  "," "),"  "," "),"  "," "))," ","|")&amp;"|")</f>
        <v/>
      </c>
      <c r="AD4282">
        <f>TRIM($I4282&amp;"")</f>
        <v/>
      </c>
    </row>
    <row r="4283" ht="36" customHeight="1">
      <c r="A4283" s="9" t="n">
        <v>46218</v>
      </c>
      <c r="B4283" s="14" t="inlineStr">
        <is>
          <t>10266,10265</t>
        </is>
      </c>
      <c r="C4283" s="14" t="inlineStr">
        <is>
          <t>M/C 0727 (MARROM)</t>
        </is>
      </c>
      <c r="D4283" s="14" t="inlineStr">
        <is>
          <t>46 SECCIONADORA 1</t>
        </is>
      </c>
      <c r="E4283" s="14" t="n">
        <v>20013103</v>
      </c>
      <c r="F4283" s="14" t="inlineStr">
        <is>
          <t>(4) PE MENOR 760X85 (135) X15 MDF-MIAMI 1,37X0,80</t>
        </is>
      </c>
      <c r="G4283" s="14" t="inlineStr">
        <is>
          <t>46 SECCIONADORA 1</t>
        </is>
      </c>
      <c r="H4283" s="14" t="inlineStr">
        <is>
          <t>46 SECCIONADORA 1</t>
        </is>
      </c>
      <c r="I4283" s="9" t="inlineStr">
        <is>
          <t>46 SECCIONADORA 1</t>
        </is>
      </c>
      <c r="J4283" s="9" t="n">
        <v>1280</v>
      </c>
      <c r="K4283" s="14" t="n"/>
      <c r="L4283" s="14" t="n"/>
      <c r="M4283" s="14" t="n"/>
      <c r="N4283" s="14" t="n"/>
      <c r="O4283" s="14" t="n"/>
      <c r="P4283" s="14" t="n"/>
      <c r="Q4283" s="14" t="n"/>
      <c r="R4283" s="14" t="n"/>
      <c r="S4283" s="14" t="n"/>
      <c r="T4283" s="14" t="n"/>
      <c r="U4283" s="14" t="n"/>
      <c r="V4283" s="14" t="n"/>
      <c r="W4283" s="14" t="n"/>
      <c r="X4283" s="14" t="n"/>
      <c r="Y4283" s="14" t="n"/>
      <c r="Z4283" s="14" t="n"/>
      <c r="AA4283" s="11" t="n"/>
      <c r="AB4283" s="14">
        <f>B4283&amp;"|"&amp;I4283</f>
        <v/>
      </c>
      <c r="AC4283">
        <f>IF($B4283="","","|"&amp;SUBSTITUTE(TRIM(SUBSTITUTE(SUBSTITUTE(SUBSTITUTE(SUBSTITUTE(SUBSTITUTE(SUBSTITUTE(SUBSTITUTE(SUBSTITUTE(SUBSTITUTE(SUBSTITUTE(SUBSTITUTE(SUBSTITUTE(SUBSTITUTE(SUBSTITUTE(TRIM($B4283&amp;""),CHAR(10)," "),CHAR(13)," "),"."," "),";"," "),","," "),"/"," "),"+"," "),"-"," "),"  "," "),"  "," "),"  "," "),"  "," "),"  "," "),"  "," "))," ","|")&amp;"|")</f>
        <v/>
      </c>
      <c r="AD4283">
        <f>TRIM($I4283&amp;"")</f>
        <v/>
      </c>
    </row>
    <row r="4284" ht="36" customHeight="1">
      <c r="A4284" s="9" t="n">
        <v>46218</v>
      </c>
      <c r="B4284" s="14" t="inlineStr">
        <is>
          <t>10266,10265</t>
        </is>
      </c>
      <c r="C4284" s="14" t="inlineStr">
        <is>
          <t>M/C 0727 (MARROM)</t>
        </is>
      </c>
      <c r="D4284" s="14" t="inlineStr">
        <is>
          <t>46 SECCIONADORA 1</t>
        </is>
      </c>
      <c r="E4284" s="14" t="n">
        <v>20020001</v>
      </c>
      <c r="F4284" s="14" t="inlineStr">
        <is>
          <t>(1) LATERAL 1180X92X15 MDF - BASE DUBAI</t>
        </is>
      </c>
      <c r="G4284" s="14" t="inlineStr">
        <is>
          <t>46 SECCIONADORA 1</t>
        </is>
      </c>
      <c r="H4284" s="14" t="inlineStr">
        <is>
          <t>46 SECCIONADORA 1</t>
        </is>
      </c>
      <c r="I4284" s="9" t="inlineStr">
        <is>
          <t>46 SECCIONADORA 1</t>
        </is>
      </c>
      <c r="J4284" s="9" t="n">
        <v>8</v>
      </c>
      <c r="K4284" s="14" t="n"/>
      <c r="L4284" s="14" t="n"/>
      <c r="M4284" s="14" t="n"/>
      <c r="N4284" s="14" t="n"/>
      <c r="O4284" s="14" t="n"/>
      <c r="P4284" s="14" t="n"/>
      <c r="Q4284" s="14" t="n"/>
      <c r="R4284" s="14" t="n"/>
      <c r="S4284" s="14" t="n"/>
      <c r="T4284" s="14" t="n"/>
      <c r="U4284" s="14" t="n"/>
      <c r="V4284" s="14" t="n"/>
      <c r="W4284" s="14" t="n"/>
      <c r="X4284" s="14" t="n"/>
      <c r="Y4284" s="14" t="n"/>
      <c r="Z4284" s="14" t="n"/>
      <c r="AA4284" s="11" t="n"/>
      <c r="AB4284" s="14">
        <f>B4284&amp;"|"&amp;I4284</f>
        <v/>
      </c>
      <c r="AC4284">
        <f>IF($B4284="","","|"&amp;SUBSTITUTE(TRIM(SUBSTITUTE(SUBSTITUTE(SUBSTITUTE(SUBSTITUTE(SUBSTITUTE(SUBSTITUTE(SUBSTITUTE(SUBSTITUTE(SUBSTITUTE(SUBSTITUTE(SUBSTITUTE(SUBSTITUTE(SUBSTITUTE(SUBSTITUTE(TRIM($B4284&amp;""),CHAR(10)," "),CHAR(13)," "),"."," "),";"," "),","," "),"/"," "),"+"," "),"-"," "),"  "," "),"  "," "),"  "," "),"  "," "),"  "," "),"  "," "))," ","|")&amp;"|")</f>
        <v/>
      </c>
      <c r="AD4284">
        <f>TRIM($I4284&amp;"")</f>
        <v/>
      </c>
    </row>
    <row r="4285" ht="36" customHeight="1">
      <c r="A4285" s="9" t="n">
        <v>46218</v>
      </c>
      <c r="B4285" s="14" t="inlineStr">
        <is>
          <t>10266,10265</t>
        </is>
      </c>
      <c r="C4285" s="14" t="inlineStr">
        <is>
          <t>M/C 0727 (MARROM)</t>
        </is>
      </c>
      <c r="D4285" s="14" t="inlineStr">
        <is>
          <t>46 SECCIONADORA 1</t>
        </is>
      </c>
      <c r="E4285" s="14" t="n">
        <v>20052001</v>
      </c>
      <c r="F4285" s="14" t="inlineStr">
        <is>
          <t>(2-4) TRAVESSA 742X122X25 MDF - MESA ATHENAS</t>
        </is>
      </c>
      <c r="G4285" s="14" t="inlineStr">
        <is>
          <t>46 SECCIONADORA 1</t>
        </is>
      </c>
      <c r="H4285" s="14" t="inlineStr">
        <is>
          <t>46 SECCIONADORA 1</t>
        </is>
      </c>
      <c r="I4285" s="9" t="inlineStr">
        <is>
          <t>46 SECCIONADORA 1</t>
        </is>
      </c>
      <c r="J4285" s="9" t="n">
        <v>120</v>
      </c>
      <c r="K4285" s="14" t="n"/>
      <c r="L4285" s="14" t="n"/>
      <c r="M4285" s="14" t="n"/>
      <c r="N4285" s="14" t="n"/>
      <c r="O4285" s="14" t="n"/>
      <c r="P4285" s="14" t="n"/>
      <c r="Q4285" s="14" t="n"/>
      <c r="R4285" s="14" t="n"/>
      <c r="S4285" s="14" t="n"/>
      <c r="T4285" s="14" t="n"/>
      <c r="U4285" s="14" t="n"/>
      <c r="V4285" s="14" t="n"/>
      <c r="W4285" s="14" t="n"/>
      <c r="X4285" s="14" t="n"/>
      <c r="Y4285" s="14" t="n"/>
      <c r="Z4285" s="14" t="n"/>
      <c r="AA4285" s="11" t="n"/>
      <c r="AB4285" s="14">
        <f>B4285&amp;"|"&amp;I4285</f>
        <v/>
      </c>
      <c r="AC4285">
        <f>IF($B4285="","","|"&amp;SUBSTITUTE(TRIM(SUBSTITUTE(SUBSTITUTE(SUBSTITUTE(SUBSTITUTE(SUBSTITUTE(SUBSTITUTE(SUBSTITUTE(SUBSTITUTE(SUBSTITUTE(SUBSTITUTE(SUBSTITUTE(SUBSTITUTE(SUBSTITUTE(SUBSTITUTE(TRIM($B4285&amp;""),CHAR(10)," "),CHAR(13)," "),"."," "),";"," "),","," "),"/"," "),"+"," "),"-"," "),"  "," "),"  "," "),"  "," "),"  "," "),"  "," "),"  "," "))," ","|")&amp;"|")</f>
        <v/>
      </c>
      <c r="AD4285">
        <f>TRIM($I4285&amp;"")</f>
        <v/>
      </c>
    </row>
    <row r="4286" ht="36" customHeight="1">
      <c r="A4286" s="9" t="n">
        <v>46218</v>
      </c>
      <c r="B4286" s="14" t="inlineStr">
        <is>
          <t>10266,10265</t>
        </is>
      </c>
      <c r="C4286" s="14" t="inlineStr">
        <is>
          <t>M/C 0727 (MARROM)</t>
        </is>
      </c>
      <c r="D4286" s="14" t="inlineStr">
        <is>
          <t>46 SECCIONADORA 1</t>
        </is>
      </c>
      <c r="E4286" s="14" t="n">
        <v>20052002</v>
      </c>
      <c r="F4286" s="14" t="inlineStr">
        <is>
          <t>(5) BASE MAIOR 542X124X25 MDF - MESA ATHENAS</t>
        </is>
      </c>
      <c r="G4286" s="14" t="inlineStr">
        <is>
          <t>46 SECCIONADORA 1</t>
        </is>
      </c>
      <c r="H4286" s="14" t="inlineStr">
        <is>
          <t>46 SECCIONADORA 1</t>
        </is>
      </c>
      <c r="I4286" s="9" t="inlineStr">
        <is>
          <t>46 SECCIONADORA 1</t>
        </is>
      </c>
      <c r="J4286" s="9" t="n">
        <v>30</v>
      </c>
      <c r="K4286" s="14" t="n"/>
      <c r="L4286" s="14" t="n"/>
      <c r="M4286" s="14" t="n"/>
      <c r="N4286" s="14" t="n"/>
      <c r="O4286" s="14" t="n"/>
      <c r="P4286" s="14" t="n"/>
      <c r="Q4286" s="14" t="n"/>
      <c r="R4286" s="14" t="n"/>
      <c r="S4286" s="14" t="n"/>
      <c r="T4286" s="14" t="n"/>
      <c r="U4286" s="14" t="n"/>
      <c r="V4286" s="14" t="n"/>
      <c r="W4286" s="14" t="n"/>
      <c r="X4286" s="14" t="n"/>
      <c r="Y4286" s="14" t="n"/>
      <c r="Z4286" s="14" t="n"/>
      <c r="AA4286" s="11" t="n"/>
      <c r="AB4286" s="14">
        <f>B4286&amp;"|"&amp;I4286</f>
        <v/>
      </c>
      <c r="AC4286">
        <f>IF($B4286="","","|"&amp;SUBSTITUTE(TRIM(SUBSTITUTE(SUBSTITUTE(SUBSTITUTE(SUBSTITUTE(SUBSTITUTE(SUBSTITUTE(SUBSTITUTE(SUBSTITUTE(SUBSTITUTE(SUBSTITUTE(SUBSTITUTE(SUBSTITUTE(SUBSTITUTE(SUBSTITUTE(TRIM($B4286&amp;""),CHAR(10)," "),CHAR(13)," "),"."," "),";"," "),","," "),"/"," "),"+"," "),"-"," "),"  "," "),"  "," "),"  "," "),"  "," "),"  "," "),"  "," "))," ","|")&amp;"|")</f>
        <v/>
      </c>
      <c r="AD4286">
        <f>TRIM($I4286&amp;"")</f>
        <v/>
      </c>
    </row>
    <row r="4287" ht="36" customHeight="1">
      <c r="A4287" s="9" t="n">
        <v>46218</v>
      </c>
      <c r="B4287" s="14" t="inlineStr">
        <is>
          <t>10266,10265</t>
        </is>
      </c>
      <c r="C4287" s="14" t="inlineStr">
        <is>
          <t>M/C 0727 (MARROM)</t>
        </is>
      </c>
      <c r="D4287" s="14" t="inlineStr">
        <is>
          <t>46 SECCIONADORA 1</t>
        </is>
      </c>
      <c r="E4287" s="14" t="n">
        <v>20052003</v>
      </c>
      <c r="F4287" s="14" t="inlineStr">
        <is>
          <t>(6)BASE MENOR 386 (189)X124X25 MDF - MESA ATHENAS</t>
        </is>
      </c>
      <c r="G4287" s="14" t="inlineStr">
        <is>
          <t>46 SECCIONADORA 1</t>
        </is>
      </c>
      <c r="H4287" s="14" t="inlineStr">
        <is>
          <t>46 SECCIONADORA 1</t>
        </is>
      </c>
      <c r="I4287" s="9" t="inlineStr">
        <is>
          <t>46 SECCIONADORA 1</t>
        </is>
      </c>
      <c r="J4287" s="9" t="n">
        <v>60</v>
      </c>
      <c r="K4287" s="14" t="n"/>
      <c r="L4287" s="14" t="n"/>
      <c r="M4287" s="14" t="n"/>
      <c r="N4287" s="14" t="n"/>
      <c r="O4287" s="14" t="n"/>
      <c r="P4287" s="14" t="n"/>
      <c r="Q4287" s="14" t="n"/>
      <c r="R4287" s="14" t="n"/>
      <c r="S4287" s="14" t="n"/>
      <c r="T4287" s="14" t="n"/>
      <c r="U4287" s="14" t="n"/>
      <c r="V4287" s="14" t="n"/>
      <c r="W4287" s="14" t="n"/>
      <c r="X4287" s="14" t="n"/>
      <c r="Y4287" s="14" t="n"/>
      <c r="Z4287" s="14" t="n"/>
      <c r="AA4287" s="11" t="n"/>
      <c r="AB4287" s="14">
        <f>B4287&amp;"|"&amp;I4287</f>
        <v/>
      </c>
      <c r="AC4287">
        <f>IF($B4287="","","|"&amp;SUBSTITUTE(TRIM(SUBSTITUTE(SUBSTITUTE(SUBSTITUTE(SUBSTITUTE(SUBSTITUTE(SUBSTITUTE(SUBSTITUTE(SUBSTITUTE(SUBSTITUTE(SUBSTITUTE(SUBSTITUTE(SUBSTITUTE(SUBSTITUTE(SUBSTITUTE(TRIM($B4287&amp;""),CHAR(10)," "),CHAR(13)," "),"."," "),";"," "),","," "),"/"," "),"+"," "),"-"," "),"  "," "),"  "," "),"  "," "),"  "," "),"  "," "),"  "," "))," ","|")&amp;"|")</f>
        <v/>
      </c>
      <c r="AD4287">
        <f>TRIM($I4287&amp;"")</f>
        <v/>
      </c>
    </row>
    <row r="4288" ht="36" customHeight="1">
      <c r="A4288" s="9" t="n">
        <v>46218</v>
      </c>
      <c r="B4288" s="14" t="inlineStr">
        <is>
          <t>10269</t>
        </is>
      </c>
      <c r="C4288" s="14" t="inlineStr">
        <is>
          <t>M/C 0723 - DEMONSTRAÇÃO MATEUS</t>
        </is>
      </c>
      <c r="D4288" s="14" t="inlineStr">
        <is>
          <t>46 SECCIONADORA 1</t>
        </is>
      </c>
      <c r="E4288" s="14" t="n">
        <v>30001205</v>
      </c>
      <c r="F4288" s="14" t="inlineStr">
        <is>
          <t>TRAV ASSENTO 367X80X15 MDP CAD PE INTEIRO/ MADEIRA</t>
        </is>
      </c>
      <c r="G4288" s="14" t="inlineStr">
        <is>
          <t>46 SECCIONADORA 1</t>
        </is>
      </c>
      <c r="H4288" s="14" t="inlineStr">
        <is>
          <t>46 SECCIONADORA 1</t>
        </is>
      </c>
      <c r="I4288" s="9" t="inlineStr">
        <is>
          <t>46 SECCIONADORA 1</t>
        </is>
      </c>
      <c r="J4288" s="9" t="n">
        <v>6</v>
      </c>
      <c r="K4288" s="14" t="n"/>
      <c r="L4288" s="14" t="n"/>
      <c r="M4288" s="14" t="n"/>
      <c r="N4288" s="14" t="n"/>
      <c r="O4288" s="14" t="n"/>
      <c r="P4288" s="14" t="n"/>
      <c r="Q4288" s="14" t="n"/>
      <c r="R4288" s="14" t="n"/>
      <c r="S4288" s="14" t="n"/>
      <c r="T4288" s="14" t="n"/>
      <c r="U4288" s="14" t="n"/>
      <c r="V4288" s="14" t="n"/>
      <c r="W4288" s="14" t="n"/>
      <c r="X4288" s="14" t="n"/>
      <c r="Y4288" s="14" t="n"/>
      <c r="Z4288" s="14" t="n"/>
      <c r="AA4288" s="11" t="n"/>
      <c r="AB4288" s="14">
        <f>B4288&amp;"|"&amp;I4288</f>
        <v/>
      </c>
      <c r="AC4288">
        <f>IF($B4288="","","|"&amp;SUBSTITUTE(TRIM(SUBSTITUTE(SUBSTITUTE(SUBSTITUTE(SUBSTITUTE(SUBSTITUTE(SUBSTITUTE(SUBSTITUTE(SUBSTITUTE(SUBSTITUTE(SUBSTITUTE(SUBSTITUTE(SUBSTITUTE(SUBSTITUTE(SUBSTITUTE(TRIM($B4288&amp;""),CHAR(10)," "),CHAR(13)," "),"."," "),";"," "),","," "),"/"," "),"+"," "),"-"," "),"  "," "),"  "," "),"  "," "),"  "," "),"  "," "),"  "," "))," ","|")&amp;"|")</f>
        <v/>
      </c>
      <c r="AD4288">
        <f>TRIM($I4288&amp;"")</f>
        <v/>
      </c>
    </row>
    <row r="4289" ht="36" customHeight="1">
      <c r="A4289" s="9" t="n">
        <v>46218</v>
      </c>
      <c r="B4289" s="14" t="inlineStr">
        <is>
          <t>10269</t>
        </is>
      </c>
      <c r="C4289" s="14" t="inlineStr">
        <is>
          <t>M/C 0723 - DEMONSTRAÇÃO MATEUS</t>
        </is>
      </c>
      <c r="D4289" s="14" t="inlineStr">
        <is>
          <t>46 SECCIONADORA 1</t>
        </is>
      </c>
      <c r="E4289" s="14" t="n">
        <v>30001206</v>
      </c>
      <c r="F4289" s="14" t="inlineStr">
        <is>
          <t>TRAVESSA ENCOSTO 360X80X15 MDP CAD PE INTEIRO</t>
        </is>
      </c>
      <c r="G4289" s="14" t="inlineStr">
        <is>
          <t>46 SECCIONADORA 1</t>
        </is>
      </c>
      <c r="H4289" s="14" t="inlineStr">
        <is>
          <t>46 SECCIONADORA 1</t>
        </is>
      </c>
      <c r="I4289" s="9" t="inlineStr">
        <is>
          <t>46 SECCIONADORA 1</t>
        </is>
      </c>
      <c r="J4289" s="9" t="n">
        <v>6</v>
      </c>
      <c r="K4289" s="14" t="n"/>
      <c r="L4289" s="14" t="n"/>
      <c r="M4289" s="14" t="n"/>
      <c r="N4289" s="14" t="n"/>
      <c r="O4289" s="14" t="n"/>
      <c r="P4289" s="14" t="n"/>
      <c r="Q4289" s="14" t="n"/>
      <c r="R4289" s="14" t="n"/>
      <c r="S4289" s="14" t="n"/>
      <c r="T4289" s="14" t="n"/>
      <c r="U4289" s="14" t="n"/>
      <c r="V4289" s="14" t="n"/>
      <c r="W4289" s="14" t="n"/>
      <c r="X4289" s="14" t="n"/>
      <c r="Y4289" s="14" t="n"/>
      <c r="Z4289" s="14" t="n"/>
      <c r="AA4289" s="11" t="n"/>
      <c r="AB4289" s="14">
        <f>B4289&amp;"|"&amp;I4289</f>
        <v/>
      </c>
      <c r="AC4289">
        <f>IF($B4289="","","|"&amp;SUBSTITUTE(TRIM(SUBSTITUTE(SUBSTITUTE(SUBSTITUTE(SUBSTITUTE(SUBSTITUTE(SUBSTITUTE(SUBSTITUTE(SUBSTITUTE(SUBSTITUTE(SUBSTITUTE(SUBSTITUTE(SUBSTITUTE(SUBSTITUTE(SUBSTITUTE(TRIM($B4289&amp;""),CHAR(10)," "),CHAR(13)," "),"."," "),";"," "),","," "),"/"," "),"+"," "),"-"," "),"  "," "),"  "," "),"  "," "),"  "," "),"  "," "),"  "," "))," ","|")&amp;"|")</f>
        <v/>
      </c>
      <c r="AD4289">
        <f>TRIM($I4289&amp;"")</f>
        <v/>
      </c>
    </row>
    <row r="4290" ht="36" customHeight="1">
      <c r="A4290" s="9" t="n">
        <v>46218</v>
      </c>
      <c r="B4290" s="14" t="inlineStr">
        <is>
          <t>10269</t>
        </is>
      </c>
      <c r="C4290" s="14" t="inlineStr">
        <is>
          <t>M/C 0723 - DEMONSTRAÇÃO MATEUS</t>
        </is>
      </c>
      <c r="D4290" s="14" t="inlineStr">
        <is>
          <t>46 SECCIONADORA 1</t>
        </is>
      </c>
      <c r="E4290" s="14" t="n">
        <v>10050003</v>
      </c>
      <c r="F4290" s="14" t="inlineStr">
        <is>
          <t>TOPO CAIXOTE MALAGA - 414X387X15 MDP</t>
        </is>
      </c>
      <c r="G4290" s="14" t="inlineStr">
        <is>
          <t>46 SECCIONADORA 1</t>
        </is>
      </c>
      <c r="H4290" s="14" t="inlineStr">
        <is>
          <t>46 SECCIONADORA 1</t>
        </is>
      </c>
      <c r="I4290" s="9" t="inlineStr">
        <is>
          <t>46 SECCIONADORA 1</t>
        </is>
      </c>
      <c r="J4290" s="9" t="n">
        <v>2</v>
      </c>
      <c r="K4290" s="14" t="n"/>
      <c r="L4290" s="14" t="n"/>
      <c r="M4290" s="14" t="n"/>
      <c r="N4290" s="14" t="n"/>
      <c r="O4290" s="14" t="n"/>
      <c r="P4290" s="14" t="n"/>
      <c r="Q4290" s="14" t="n"/>
      <c r="R4290" s="14" t="n"/>
      <c r="S4290" s="14" t="n"/>
      <c r="T4290" s="14" t="n"/>
      <c r="U4290" s="14" t="n"/>
      <c r="V4290" s="14" t="n"/>
      <c r="W4290" s="14" t="n"/>
      <c r="X4290" s="14" t="n"/>
      <c r="Y4290" s="14" t="n"/>
      <c r="Z4290" s="14" t="n"/>
      <c r="AA4290" s="11" t="n"/>
      <c r="AB4290" s="14">
        <f>B4290&amp;"|"&amp;I4290</f>
        <v/>
      </c>
      <c r="AC4290">
        <f>IF($B4290="","","|"&amp;SUBSTITUTE(TRIM(SUBSTITUTE(SUBSTITUTE(SUBSTITUTE(SUBSTITUTE(SUBSTITUTE(SUBSTITUTE(SUBSTITUTE(SUBSTITUTE(SUBSTITUTE(SUBSTITUTE(SUBSTITUTE(SUBSTITUTE(SUBSTITUTE(SUBSTITUTE(TRIM($B4290&amp;""),CHAR(10)," "),CHAR(13)," "),"."," "),";"," "),","," "),"/"," "),"+"," "),"-"," "),"  "," "),"  "," "),"  "," "),"  "," "),"  "," "),"  "," "))," ","|")&amp;"|")</f>
        <v/>
      </c>
      <c r="AD4290">
        <f>TRIM($I4290&amp;"")</f>
        <v/>
      </c>
    </row>
    <row r="4291" ht="36" customHeight="1">
      <c r="A4291" s="9" t="n">
        <v>46218</v>
      </c>
      <c r="B4291" s="14" t="inlineStr">
        <is>
          <t>10269</t>
        </is>
      </c>
      <c r="C4291" s="14" t="inlineStr">
        <is>
          <t>M/C 0723 - DEMONSTRAÇÃO MATEUS</t>
        </is>
      </c>
      <c r="D4291" s="14" t="inlineStr">
        <is>
          <t>46 SECCIONADORA 1</t>
        </is>
      </c>
      <c r="E4291" s="14" t="n">
        <v>10050004</v>
      </c>
      <c r="F4291" s="14" t="inlineStr">
        <is>
          <t>LATERAL DIREITA CAIXOTE MALAGA - 412X385X15 MDP</t>
        </is>
      </c>
      <c r="G4291" s="14" t="inlineStr">
        <is>
          <t>46 SECCIONADORA 1</t>
        </is>
      </c>
      <c r="H4291" s="14" t="inlineStr">
        <is>
          <t>46 SECCIONADORA 1</t>
        </is>
      </c>
      <c r="I4291" s="9" t="inlineStr">
        <is>
          <t>46 SECCIONADORA 1</t>
        </is>
      </c>
      <c r="J4291" s="9" t="n">
        <v>2</v>
      </c>
      <c r="K4291" s="14" t="n"/>
      <c r="L4291" s="14" t="n"/>
      <c r="M4291" s="14" t="n"/>
      <c r="N4291" s="14" t="n"/>
      <c r="O4291" s="14" t="n"/>
      <c r="P4291" s="14" t="n"/>
      <c r="Q4291" s="14" t="n"/>
      <c r="R4291" s="14" t="n"/>
      <c r="S4291" s="14" t="n"/>
      <c r="T4291" s="14" t="n"/>
      <c r="U4291" s="14" t="n"/>
      <c r="V4291" s="14" t="n"/>
      <c r="W4291" s="14" t="n"/>
      <c r="X4291" s="14" t="n"/>
      <c r="Y4291" s="14" t="n"/>
      <c r="Z4291" s="14" t="n"/>
      <c r="AA4291" s="11" t="n"/>
      <c r="AB4291" s="14">
        <f>B4291&amp;"|"&amp;I4291</f>
        <v/>
      </c>
      <c r="AC4291">
        <f>IF($B4291="","","|"&amp;SUBSTITUTE(TRIM(SUBSTITUTE(SUBSTITUTE(SUBSTITUTE(SUBSTITUTE(SUBSTITUTE(SUBSTITUTE(SUBSTITUTE(SUBSTITUTE(SUBSTITUTE(SUBSTITUTE(SUBSTITUTE(SUBSTITUTE(SUBSTITUTE(SUBSTITUTE(TRIM($B4291&amp;""),CHAR(10)," "),CHAR(13)," "),"."," "),";"," "),","," "),"/"," "),"+"," "),"-"," "),"  "," "),"  "," "),"  "," "),"  "," "),"  "," "),"  "," "))," ","|")&amp;"|")</f>
        <v/>
      </c>
      <c r="AD4291">
        <f>TRIM($I4291&amp;"")</f>
        <v/>
      </c>
    </row>
    <row r="4292" ht="36" customHeight="1">
      <c r="A4292" s="9" t="n">
        <v>46218</v>
      </c>
      <c r="B4292" s="14" t="inlineStr">
        <is>
          <t>10269</t>
        </is>
      </c>
      <c r="C4292" s="14" t="inlineStr">
        <is>
          <t>M/C 0723 - DEMONSTRAÇÃO MATEUS</t>
        </is>
      </c>
      <c r="D4292" s="14" t="inlineStr">
        <is>
          <t>46 SECCIONADORA 1</t>
        </is>
      </c>
      <c r="E4292" s="14" t="n">
        <v>10050005</v>
      </c>
      <c r="F4292" s="14" t="inlineStr">
        <is>
          <t>LATERAL ESQUERDA CAIXOTE MALAGA - 412X385X15 MDP</t>
        </is>
      </c>
      <c r="G4292" s="14" t="inlineStr">
        <is>
          <t>46 SECCIONADORA 1</t>
        </is>
      </c>
      <c r="H4292" s="14" t="inlineStr">
        <is>
          <t>46 SECCIONADORA 1</t>
        </is>
      </c>
      <c r="I4292" s="9" t="inlineStr">
        <is>
          <t>46 SECCIONADORA 1</t>
        </is>
      </c>
      <c r="J4292" s="9" t="n">
        <v>2</v>
      </c>
      <c r="K4292" s="14" t="n"/>
      <c r="L4292" s="14" t="n"/>
      <c r="M4292" s="14" t="n"/>
      <c r="N4292" s="14" t="n"/>
      <c r="O4292" s="14" t="n"/>
      <c r="P4292" s="14" t="n"/>
      <c r="Q4292" s="14" t="n"/>
      <c r="R4292" s="14" t="n"/>
      <c r="S4292" s="14" t="n"/>
      <c r="T4292" s="14" t="n"/>
      <c r="U4292" s="14" t="n"/>
      <c r="V4292" s="14" t="n"/>
      <c r="W4292" s="14" t="n"/>
      <c r="X4292" s="14" t="n"/>
      <c r="Y4292" s="14" t="n"/>
      <c r="Z4292" s="14" t="n"/>
      <c r="AA4292" s="11" t="n"/>
      <c r="AB4292" s="14">
        <f>B4292&amp;"|"&amp;I4292</f>
        <v/>
      </c>
      <c r="AC4292">
        <f>IF($B4292="","","|"&amp;SUBSTITUTE(TRIM(SUBSTITUTE(SUBSTITUTE(SUBSTITUTE(SUBSTITUTE(SUBSTITUTE(SUBSTITUTE(SUBSTITUTE(SUBSTITUTE(SUBSTITUTE(SUBSTITUTE(SUBSTITUTE(SUBSTITUTE(SUBSTITUTE(SUBSTITUTE(TRIM($B4292&amp;""),CHAR(10)," "),CHAR(13)," "),"."," "),";"," "),","," "),"/"," "),"+"," "),"-"," "),"  "," "),"  "," "),"  "," "),"  "," "),"  "," "),"  "," "))," ","|")&amp;"|")</f>
        <v/>
      </c>
      <c r="AD4292">
        <f>TRIM($I4292&amp;"")</f>
        <v/>
      </c>
    </row>
    <row r="4293" ht="36" customHeight="1">
      <c r="A4293" s="9" t="n">
        <v>46218</v>
      </c>
      <c r="B4293" s="14" t="inlineStr">
        <is>
          <t>10269</t>
        </is>
      </c>
      <c r="C4293" s="14" t="inlineStr">
        <is>
          <t>M/C 0723 - DEMONSTRAÇÃO MATEUS</t>
        </is>
      </c>
      <c r="D4293" s="14" t="inlineStr">
        <is>
          <t>46 SECCIONADORA 1</t>
        </is>
      </c>
      <c r="E4293" s="14" t="n">
        <v>10050006</v>
      </c>
      <c r="F4293" s="14" t="inlineStr">
        <is>
          <t>BASE CAIXOTE MALAGA - 385X384X15 MDP</t>
        </is>
      </c>
      <c r="G4293" s="14" t="inlineStr">
        <is>
          <t>46 SECCIONADORA 1</t>
        </is>
      </c>
      <c r="H4293" s="14" t="inlineStr">
        <is>
          <t>46 SECCIONADORA 1</t>
        </is>
      </c>
      <c r="I4293" s="9" t="inlineStr">
        <is>
          <t>46 SECCIONADORA 1</t>
        </is>
      </c>
      <c r="J4293" s="9" t="n">
        <v>2</v>
      </c>
      <c r="K4293" s="14" t="n"/>
      <c r="L4293" s="14" t="n"/>
      <c r="M4293" s="14" t="n"/>
      <c r="N4293" s="14" t="n"/>
      <c r="O4293" s="14" t="n"/>
      <c r="P4293" s="14" t="n"/>
      <c r="Q4293" s="14" t="n"/>
      <c r="R4293" s="14" t="n"/>
      <c r="S4293" s="14" t="n"/>
      <c r="T4293" s="14" t="n"/>
      <c r="U4293" s="14" t="n"/>
      <c r="V4293" s="14" t="n"/>
      <c r="W4293" s="14" t="n"/>
      <c r="X4293" s="14" t="n"/>
      <c r="Y4293" s="14" t="n"/>
      <c r="Z4293" s="14" t="n"/>
      <c r="AA4293" s="11" t="n"/>
      <c r="AB4293" s="14">
        <f>B4293&amp;"|"&amp;I4293</f>
        <v/>
      </c>
      <c r="AC4293">
        <f>IF($B4293="","","|"&amp;SUBSTITUTE(TRIM(SUBSTITUTE(SUBSTITUTE(SUBSTITUTE(SUBSTITUTE(SUBSTITUTE(SUBSTITUTE(SUBSTITUTE(SUBSTITUTE(SUBSTITUTE(SUBSTITUTE(SUBSTITUTE(SUBSTITUTE(SUBSTITUTE(SUBSTITUTE(TRIM($B4293&amp;""),CHAR(10)," "),CHAR(13)," "),"."," "),";"," "),","," "),"/"," "),"+"," "),"-"," "),"  "," "),"  "," "),"  "," "),"  "," "),"  "," "),"  "," "))," ","|")&amp;"|")</f>
        <v/>
      </c>
      <c r="AD4293">
        <f>TRIM($I4293&amp;"")</f>
        <v/>
      </c>
    </row>
    <row r="4294" ht="36" customHeight="1">
      <c r="A4294" s="9" t="n">
        <v>46218</v>
      </c>
      <c r="B4294" s="14" t="inlineStr">
        <is>
          <t>10269</t>
        </is>
      </c>
      <c r="C4294" s="14" t="inlineStr">
        <is>
          <t>M/C 0723 - DEMONSTRAÇÃO MATEUS</t>
        </is>
      </c>
      <c r="D4294" s="14" t="inlineStr">
        <is>
          <t>46 SECCIONADORA 1</t>
        </is>
      </c>
      <c r="E4294" s="14" t="n">
        <v>10050011</v>
      </c>
      <c r="F4294" s="14" t="inlineStr">
        <is>
          <t>FRENTE GAVETA MALAGA - 408X204X15 MDP</t>
        </is>
      </c>
      <c r="G4294" s="14" t="inlineStr">
        <is>
          <t>46 SECCIONADORA 1</t>
        </is>
      </c>
      <c r="H4294" s="14" t="inlineStr">
        <is>
          <t>46 SECCIONADORA 1</t>
        </is>
      </c>
      <c r="I4294" s="9" t="inlineStr">
        <is>
          <t>46 SECCIONADORA 1</t>
        </is>
      </c>
      <c r="J4294" s="9" t="n">
        <v>4</v>
      </c>
      <c r="K4294" s="14" t="n"/>
      <c r="L4294" s="14" t="n"/>
      <c r="M4294" s="14" t="n"/>
      <c r="N4294" s="14" t="n"/>
      <c r="O4294" s="14" t="n"/>
      <c r="P4294" s="14" t="n"/>
      <c r="Q4294" s="14" t="n"/>
      <c r="R4294" s="14" t="n"/>
      <c r="S4294" s="14" t="n"/>
      <c r="T4294" s="14" t="n"/>
      <c r="U4294" s="14" t="n"/>
      <c r="V4294" s="14" t="n"/>
      <c r="W4294" s="14" t="n"/>
      <c r="X4294" s="14" t="n"/>
      <c r="Y4294" s="14" t="n"/>
      <c r="Z4294" s="14" t="n"/>
      <c r="AA4294" s="11" t="n"/>
      <c r="AB4294" s="14">
        <f>B4294&amp;"|"&amp;I4294</f>
        <v/>
      </c>
      <c r="AC4294">
        <f>IF($B4294="","","|"&amp;SUBSTITUTE(TRIM(SUBSTITUTE(SUBSTITUTE(SUBSTITUTE(SUBSTITUTE(SUBSTITUTE(SUBSTITUTE(SUBSTITUTE(SUBSTITUTE(SUBSTITUTE(SUBSTITUTE(SUBSTITUTE(SUBSTITUTE(SUBSTITUTE(SUBSTITUTE(TRIM($B4294&amp;""),CHAR(10)," "),CHAR(13)," "),"."," "),";"," "),","," "),"/"," "),"+"," "),"-"," "),"  "," "),"  "," "),"  "," "),"  "," "),"  "," "),"  "," "))," ","|")&amp;"|")</f>
        <v/>
      </c>
      <c r="AD4294">
        <f>TRIM($I4294&amp;"")</f>
        <v/>
      </c>
    </row>
    <row r="4295" ht="36" customHeight="1">
      <c r="A4295" s="9" t="n">
        <v>46218</v>
      </c>
      <c r="B4295" s="14" t="inlineStr">
        <is>
          <t>10269</t>
        </is>
      </c>
      <c r="C4295" s="14" t="inlineStr">
        <is>
          <t>M/C 0723 - DEMONSTRAÇÃO MATEUS</t>
        </is>
      </c>
      <c r="D4295" s="14" t="inlineStr">
        <is>
          <t>46 SECCIONADORA 1</t>
        </is>
      </c>
      <c r="E4295" s="14" t="n">
        <v>200306201</v>
      </c>
      <c r="F4295" s="14" t="inlineStr">
        <is>
          <t>TAMPO 1605X905X15 MDF - TAMPO C/ENGROSSO R100</t>
        </is>
      </c>
      <c r="G4295" s="14" t="inlineStr">
        <is>
          <t>46 SECCIONADORA 1</t>
        </is>
      </c>
      <c r="H4295" s="14" t="inlineStr">
        <is>
          <t>46 SECCIONADORA 1</t>
        </is>
      </c>
      <c r="I4295" s="9" t="inlineStr">
        <is>
          <t>46 SECCIONADORA 1</t>
        </is>
      </c>
      <c r="J4295" s="9" t="n">
        <v>1</v>
      </c>
      <c r="K4295" s="14" t="n"/>
      <c r="L4295" s="14" t="n"/>
      <c r="M4295" s="14" t="n"/>
      <c r="N4295" s="14" t="n"/>
      <c r="O4295" s="14" t="n"/>
      <c r="P4295" s="14" t="n"/>
      <c r="Q4295" s="14" t="n"/>
      <c r="R4295" s="14" t="n"/>
      <c r="S4295" s="14" t="n"/>
      <c r="T4295" s="14" t="n"/>
      <c r="U4295" s="14" t="n"/>
      <c r="V4295" s="14" t="n"/>
      <c r="W4295" s="14" t="n"/>
      <c r="X4295" s="14" t="n"/>
      <c r="Y4295" s="14" t="n"/>
      <c r="Z4295" s="14" t="n"/>
      <c r="AA4295" s="11" t="n"/>
      <c r="AB4295" s="14">
        <f>B4295&amp;"|"&amp;I4295</f>
        <v/>
      </c>
      <c r="AC4295">
        <f>IF($B4295="","","|"&amp;SUBSTITUTE(TRIM(SUBSTITUTE(SUBSTITUTE(SUBSTITUTE(SUBSTITUTE(SUBSTITUTE(SUBSTITUTE(SUBSTITUTE(SUBSTITUTE(SUBSTITUTE(SUBSTITUTE(SUBSTITUTE(SUBSTITUTE(SUBSTITUTE(SUBSTITUTE(TRIM($B4295&amp;""),CHAR(10)," "),CHAR(13)," "),"."," "),";"," "),","," "),"/"," "),"+"," "),"-"," "),"  "," "),"  "," "),"  "," "),"  "," "),"  "," "),"  "," "))," ","|")&amp;"|")</f>
        <v/>
      </c>
      <c r="AD4295">
        <f>TRIM($I4295&amp;"")</f>
        <v/>
      </c>
    </row>
    <row r="4296" ht="36" customHeight="1">
      <c r="A4296" s="9" t="n">
        <v>46218</v>
      </c>
      <c r="B4296" s="14" t="inlineStr">
        <is>
          <t>10269</t>
        </is>
      </c>
      <c r="C4296" s="14" t="inlineStr">
        <is>
          <t>M/C 0723 - DEMONSTRAÇÃO MATEUS</t>
        </is>
      </c>
      <c r="D4296" s="14" t="inlineStr">
        <is>
          <t>46 SECCIONADORA 1</t>
        </is>
      </c>
      <c r="E4296" s="14" t="n">
        <v>10050001</v>
      </c>
      <c r="F4296" s="14" t="inlineStr">
        <is>
          <t>TOPO MOLDURA MALAGA - 452X390X15 MDP</t>
        </is>
      </c>
      <c r="G4296" s="14" t="inlineStr">
        <is>
          <t>46 SECCIONADORA 1</t>
        </is>
      </c>
      <c r="H4296" s="14" t="inlineStr">
        <is>
          <t>46 SECCIONADORA 1</t>
        </is>
      </c>
      <c r="I4296" s="9" t="inlineStr">
        <is>
          <t>46 SECCIONADORA 1</t>
        </is>
      </c>
      <c r="J4296" s="9" t="n">
        <v>2</v>
      </c>
      <c r="K4296" s="14" t="n"/>
      <c r="L4296" s="14" t="n"/>
      <c r="M4296" s="14" t="n"/>
      <c r="N4296" s="14" t="n"/>
      <c r="O4296" s="14" t="n"/>
      <c r="P4296" s="14" t="n"/>
      <c r="Q4296" s="14" t="n"/>
      <c r="R4296" s="14" t="n"/>
      <c r="S4296" s="14" t="n"/>
      <c r="T4296" s="14" t="n"/>
      <c r="U4296" s="14" t="n"/>
      <c r="V4296" s="14" t="n"/>
      <c r="W4296" s="14" t="n"/>
      <c r="X4296" s="14" t="n"/>
      <c r="Y4296" s="14" t="n"/>
      <c r="Z4296" s="14" t="n"/>
      <c r="AA4296" s="11" t="n"/>
      <c r="AB4296" s="14">
        <f>B4296&amp;"|"&amp;I4296</f>
        <v/>
      </c>
      <c r="AC4296">
        <f>IF($B4296="","","|"&amp;SUBSTITUTE(TRIM(SUBSTITUTE(SUBSTITUTE(SUBSTITUTE(SUBSTITUTE(SUBSTITUTE(SUBSTITUTE(SUBSTITUTE(SUBSTITUTE(SUBSTITUTE(SUBSTITUTE(SUBSTITUTE(SUBSTITUTE(SUBSTITUTE(SUBSTITUTE(TRIM($B4296&amp;""),CHAR(10)," "),CHAR(13)," "),"."," "),";"," "),","," "),"/"," "),"+"," "),"-"," "),"  "," "),"  "," "),"  "," "),"  "," "),"  "," "),"  "," "))," ","|")&amp;"|")</f>
        <v/>
      </c>
      <c r="AD4296">
        <f>TRIM($I4296&amp;"")</f>
        <v/>
      </c>
    </row>
    <row r="4297" ht="36" customHeight="1">
      <c r="A4297" s="9" t="n">
        <v>46218</v>
      </c>
      <c r="B4297" s="14" t="inlineStr">
        <is>
          <t>10269</t>
        </is>
      </c>
      <c r="C4297" s="14" t="inlineStr">
        <is>
          <t>M/C 0723 - DEMONSTRAÇÃO MATEUS</t>
        </is>
      </c>
      <c r="D4297" s="14" t="inlineStr">
        <is>
          <t>46 SECCIONADORA 1</t>
        </is>
      </c>
      <c r="E4297" s="14" t="n">
        <v>10050002</v>
      </c>
      <c r="F4297" s="14" t="inlineStr">
        <is>
          <t>LATERAL MOLDURA MALAGA - 550X385X15 MDP</t>
        </is>
      </c>
      <c r="G4297" s="14" t="inlineStr">
        <is>
          <t>46 SECCIONADORA 1</t>
        </is>
      </c>
      <c r="H4297" s="14" t="inlineStr">
        <is>
          <t>46 SECCIONADORA 1</t>
        </is>
      </c>
      <c r="I4297" s="9" t="inlineStr">
        <is>
          <t>46 SECCIONADORA 1</t>
        </is>
      </c>
      <c r="J4297" s="9" t="n">
        <v>4</v>
      </c>
      <c r="K4297" s="14" t="n"/>
      <c r="L4297" s="14" t="n"/>
      <c r="M4297" s="14" t="n"/>
      <c r="N4297" s="14" t="n"/>
      <c r="O4297" s="14" t="n"/>
      <c r="P4297" s="14" t="n"/>
      <c r="Q4297" s="14" t="n"/>
      <c r="R4297" s="14" t="n"/>
      <c r="S4297" s="14" t="n"/>
      <c r="T4297" s="14" t="n"/>
      <c r="U4297" s="14" t="n"/>
      <c r="V4297" s="14" t="n"/>
      <c r="W4297" s="14" t="n"/>
      <c r="X4297" s="14" t="n"/>
      <c r="Y4297" s="14" t="n"/>
      <c r="Z4297" s="14" t="n"/>
      <c r="AA4297" s="11" t="n"/>
      <c r="AB4297" s="14">
        <f>B4297&amp;"|"&amp;I4297</f>
        <v/>
      </c>
      <c r="AC4297">
        <f>IF($B4297="","","|"&amp;SUBSTITUTE(TRIM(SUBSTITUTE(SUBSTITUTE(SUBSTITUTE(SUBSTITUTE(SUBSTITUTE(SUBSTITUTE(SUBSTITUTE(SUBSTITUTE(SUBSTITUTE(SUBSTITUTE(SUBSTITUTE(SUBSTITUTE(SUBSTITUTE(SUBSTITUTE(TRIM($B4297&amp;""),CHAR(10)," "),CHAR(13)," "),"."," "),";"," "),","," "),"/"," "),"+"," "),"-"," "),"  "," "),"  "," "),"  "," "),"  "," "),"  "," "),"  "," "))," ","|")&amp;"|")</f>
        <v/>
      </c>
      <c r="AD4297">
        <f>TRIM($I4297&amp;"")</f>
        <v/>
      </c>
    </row>
    <row r="4298" ht="36" customHeight="1">
      <c r="A4298" s="9" t="n">
        <v>46218</v>
      </c>
      <c r="B4298" s="14" t="inlineStr">
        <is>
          <t>10269</t>
        </is>
      </c>
      <c r="C4298" s="14" t="inlineStr">
        <is>
          <t>M/C 0723 - DEMONSTRAÇÃO MATEUS</t>
        </is>
      </c>
      <c r="D4298" s="14" t="inlineStr">
        <is>
          <t>46 SECCIONADORA 1</t>
        </is>
      </c>
      <c r="E4298" s="14" t="n">
        <v>30006804</v>
      </c>
      <c r="F4298" s="14" t="inlineStr">
        <is>
          <t>TRAV INFERIOR 360X87X15 MDP - CAD GENOVA</t>
        </is>
      </c>
      <c r="G4298" s="14" t="inlineStr">
        <is>
          <t>46 SECCIONADORA 1</t>
        </is>
      </c>
      <c r="H4298" s="14" t="inlineStr">
        <is>
          <t>46 SECCIONADORA 1</t>
        </is>
      </c>
      <c r="I4298" s="9" t="inlineStr">
        <is>
          <t>46 SECCIONADORA 1</t>
        </is>
      </c>
      <c r="J4298" s="9" t="n">
        <v>6</v>
      </c>
      <c r="K4298" s="14" t="n"/>
      <c r="L4298" s="14" t="n"/>
      <c r="M4298" s="14" t="n"/>
      <c r="N4298" s="14" t="n"/>
      <c r="O4298" s="14" t="n"/>
      <c r="P4298" s="14" t="n"/>
      <c r="Q4298" s="14" t="n"/>
      <c r="R4298" s="14" t="n"/>
      <c r="S4298" s="14" t="n"/>
      <c r="T4298" s="14" t="n"/>
      <c r="U4298" s="14" t="n"/>
      <c r="V4298" s="14" t="n"/>
      <c r="W4298" s="14" t="n"/>
      <c r="X4298" s="14" t="n"/>
      <c r="Y4298" s="14" t="n"/>
      <c r="Z4298" s="14" t="n"/>
      <c r="AA4298" s="11" t="n"/>
      <c r="AB4298" s="14">
        <f>B4298&amp;"|"&amp;I4298</f>
        <v/>
      </c>
      <c r="AC4298">
        <f>IF($B4298="","","|"&amp;SUBSTITUTE(TRIM(SUBSTITUTE(SUBSTITUTE(SUBSTITUTE(SUBSTITUTE(SUBSTITUTE(SUBSTITUTE(SUBSTITUTE(SUBSTITUTE(SUBSTITUTE(SUBSTITUTE(SUBSTITUTE(SUBSTITUTE(SUBSTITUTE(SUBSTITUTE(TRIM($B4298&amp;""),CHAR(10)," "),CHAR(13)," "),"."," "),";"," "),","," "),"/"," "),"+"," "),"-"," "),"  "," "),"  "," "),"  "," "),"  "," "),"  "," "),"  "," "))," ","|")&amp;"|")</f>
        <v/>
      </c>
      <c r="AD4298">
        <f>TRIM($I4298&amp;"")</f>
        <v/>
      </c>
    </row>
    <row r="4299" ht="36" customHeight="1">
      <c r="A4299" s="9" t="n">
        <v>46218</v>
      </c>
      <c r="B4299" s="14" t="inlineStr">
        <is>
          <t>10264</t>
        </is>
      </c>
      <c r="C4299" s="14" t="inlineStr">
        <is>
          <t>M/C 0724 (VERDE)</t>
        </is>
      </c>
      <c r="D4299" s="14" t="inlineStr">
        <is>
          <t>50 SECCIONADORA 2</t>
        </is>
      </c>
      <c r="E4299" s="14" t="n">
        <v>30001204</v>
      </c>
      <c r="F4299" s="14" t="inlineStr">
        <is>
          <t>ASSENTO 430X403X09 MDP CAD PE INTEIRO/ MADEIRA</t>
        </is>
      </c>
      <c r="G4299" s="14" t="inlineStr">
        <is>
          <t>50 SECCIONADORA 2</t>
        </is>
      </c>
      <c r="H4299" s="14" t="inlineStr">
        <is>
          <t>50 SECCIONADORA 2</t>
        </is>
      </c>
      <c r="I4299" s="9" t="inlineStr">
        <is>
          <t>50 SECCIONADORA 2</t>
        </is>
      </c>
      <c r="J4299" s="9" t="n">
        <v>20</v>
      </c>
      <c r="K4299" s="14" t="n"/>
      <c r="L4299" s="14" t="n"/>
      <c r="M4299" s="14" t="n"/>
      <c r="N4299" s="14" t="n"/>
      <c r="O4299" s="14" t="n"/>
      <c r="P4299" s="14" t="n"/>
      <c r="Q4299" s="14" t="n"/>
      <c r="R4299" s="14" t="n"/>
      <c r="S4299" s="14" t="n"/>
      <c r="T4299" s="14" t="n"/>
      <c r="U4299" s="14" t="n"/>
      <c r="V4299" s="14" t="n"/>
      <c r="W4299" s="14" t="n"/>
      <c r="X4299" s="14" t="n"/>
      <c r="Y4299" s="14" t="n"/>
      <c r="Z4299" s="14" t="n"/>
      <c r="AA4299" s="11" t="n"/>
      <c r="AB4299" s="14">
        <f>B4299&amp;"|"&amp;I4299</f>
        <v/>
      </c>
      <c r="AC4299">
        <f>IF($B4299="","","|"&amp;SUBSTITUTE(TRIM(SUBSTITUTE(SUBSTITUTE(SUBSTITUTE(SUBSTITUTE(SUBSTITUTE(SUBSTITUTE(SUBSTITUTE(SUBSTITUTE(SUBSTITUTE(SUBSTITUTE(SUBSTITUTE(SUBSTITUTE(SUBSTITUTE(SUBSTITUTE(TRIM($B4299&amp;""),CHAR(10)," "),CHAR(13)," "),"."," "),";"," "),","," "),"/"," "),"+"," "),"-"," "),"  "," "),"  "," "),"  "," "),"  "," "),"  "," "),"  "," "))," ","|")&amp;"|")</f>
        <v/>
      </c>
      <c r="AD4299">
        <f>TRIM($I4299&amp;"")</f>
        <v/>
      </c>
    </row>
    <row r="4300" ht="36" customHeight="1">
      <c r="A4300" s="9" t="n">
        <v>46218</v>
      </c>
      <c r="B4300" s="14" t="inlineStr">
        <is>
          <t>10264</t>
        </is>
      </c>
      <c r="C4300" s="14" t="inlineStr">
        <is>
          <t>M/C 0724 (VERDE)</t>
        </is>
      </c>
      <c r="D4300" s="14" t="inlineStr">
        <is>
          <t>50 SECCIONADORA 2</t>
        </is>
      </c>
      <c r="E4300" s="14" t="n">
        <v>30004805</v>
      </c>
      <c r="F4300" s="14" t="inlineStr">
        <is>
          <t>ASSENTO 440X425X09 MDP - CAD SANTIAGO</t>
        </is>
      </c>
      <c r="G4300" s="14" t="inlineStr">
        <is>
          <t>50 SECCIONADORA 2</t>
        </is>
      </c>
      <c r="H4300" s="14" t="inlineStr">
        <is>
          <t>50 SECCIONADORA 2</t>
        </is>
      </c>
      <c r="I4300" s="9" t="inlineStr">
        <is>
          <t>50 SECCIONADORA 2</t>
        </is>
      </c>
      <c r="J4300" s="9" t="n">
        <v>730</v>
      </c>
      <c r="K4300" s="14" t="n"/>
      <c r="L4300" s="14" t="n"/>
      <c r="M4300" s="14" t="n"/>
      <c r="N4300" s="14" t="n"/>
      <c r="O4300" s="14" t="n"/>
      <c r="P4300" s="14" t="n"/>
      <c r="Q4300" s="14" t="n"/>
      <c r="R4300" s="14" t="n"/>
      <c r="S4300" s="14" t="n"/>
      <c r="T4300" s="14" t="n"/>
      <c r="U4300" s="14" t="n"/>
      <c r="V4300" s="14" t="n"/>
      <c r="W4300" s="14" t="n"/>
      <c r="X4300" s="14" t="n"/>
      <c r="Y4300" s="14" t="n"/>
      <c r="Z4300" s="14" t="n"/>
      <c r="AA4300" s="11" t="n"/>
      <c r="AB4300" s="14">
        <f>B4300&amp;"|"&amp;I4300</f>
        <v/>
      </c>
      <c r="AC4300">
        <f>IF($B4300="","","|"&amp;SUBSTITUTE(TRIM(SUBSTITUTE(SUBSTITUTE(SUBSTITUTE(SUBSTITUTE(SUBSTITUTE(SUBSTITUTE(SUBSTITUTE(SUBSTITUTE(SUBSTITUTE(SUBSTITUTE(SUBSTITUTE(SUBSTITUTE(SUBSTITUTE(SUBSTITUTE(TRIM($B4300&amp;""),CHAR(10)," "),CHAR(13)," "),"."," "),";"," "),","," "),"/"," "),"+"," "),"-"," "),"  "," "),"  "," "),"  "," "),"  "," "),"  "," "),"  "," "))," ","|")&amp;"|")</f>
        <v/>
      </c>
      <c r="AD4300">
        <f>TRIM($I4300&amp;"")</f>
        <v/>
      </c>
    </row>
    <row r="4301" ht="36" customHeight="1">
      <c r="A4301" s="9" t="n">
        <v>46218</v>
      </c>
      <c r="B4301" s="14" t="inlineStr">
        <is>
          <t>10264</t>
        </is>
      </c>
      <c r="C4301" s="14" t="inlineStr">
        <is>
          <t>M/C 0724 (VERDE)</t>
        </is>
      </c>
      <c r="D4301" s="14" t="inlineStr">
        <is>
          <t>50 SECCIONADORA 2</t>
        </is>
      </c>
      <c r="E4301" s="14" t="n">
        <v>30001308</v>
      </c>
      <c r="F4301" s="14" t="inlineStr">
        <is>
          <t>APOIO ESPALDAR 360X40X25 MDP - PE INTEIRO</t>
        </is>
      </c>
      <c r="G4301" s="14" t="inlineStr">
        <is>
          <t>50 SECCIONADORA 2</t>
        </is>
      </c>
      <c r="H4301" s="14" t="inlineStr">
        <is>
          <t>50 SECCIONADORA 2</t>
        </is>
      </c>
      <c r="I4301" s="9" t="inlineStr">
        <is>
          <t>50 SECCIONADORA 2</t>
        </is>
      </c>
      <c r="J4301" s="9" t="n">
        <v>20</v>
      </c>
      <c r="K4301" s="14" t="n"/>
      <c r="L4301" s="14" t="n"/>
      <c r="M4301" s="14" t="n"/>
      <c r="N4301" s="14" t="n"/>
      <c r="O4301" s="14" t="n"/>
      <c r="P4301" s="14" t="n"/>
      <c r="Q4301" s="14" t="n"/>
      <c r="R4301" s="14" t="n"/>
      <c r="S4301" s="14" t="n"/>
      <c r="T4301" s="14" t="n"/>
      <c r="U4301" s="14" t="n"/>
      <c r="V4301" s="14" t="n"/>
      <c r="W4301" s="14" t="n"/>
      <c r="X4301" s="14" t="n"/>
      <c r="Y4301" s="14" t="n"/>
      <c r="Z4301" s="14" t="n"/>
      <c r="AA4301" s="11" t="n"/>
      <c r="AB4301" s="14">
        <f>B4301&amp;"|"&amp;I4301</f>
        <v/>
      </c>
      <c r="AC4301">
        <f>IF($B4301="","","|"&amp;SUBSTITUTE(TRIM(SUBSTITUTE(SUBSTITUTE(SUBSTITUTE(SUBSTITUTE(SUBSTITUTE(SUBSTITUTE(SUBSTITUTE(SUBSTITUTE(SUBSTITUTE(SUBSTITUTE(SUBSTITUTE(SUBSTITUTE(SUBSTITUTE(SUBSTITUTE(TRIM($B4301&amp;""),CHAR(10)," "),CHAR(13)," "),"."," "),";"," "),","," "),"/"," "),"+"," "),"-"," "),"  "," "),"  "," "),"  "," "),"  "," "),"  "," "),"  "," "))," ","|")&amp;"|")</f>
        <v/>
      </c>
      <c r="AD4301">
        <f>TRIM($I4301&amp;"")</f>
        <v/>
      </c>
    </row>
    <row r="4302" ht="36" customHeight="1">
      <c r="A4302" s="9" t="n">
        <v>46218</v>
      </c>
      <c r="B4302" s="14" t="inlineStr">
        <is>
          <t>10264</t>
        </is>
      </c>
      <c r="C4302" s="14" t="inlineStr">
        <is>
          <t>M/C 0724 (VERDE)</t>
        </is>
      </c>
      <c r="D4302" s="14" t="inlineStr">
        <is>
          <t>50 SECCIONADORA 2</t>
        </is>
      </c>
      <c r="E4302" s="14" t="n">
        <v>30001309</v>
      </c>
      <c r="F4302" s="14" t="inlineStr">
        <is>
          <t>TRA CENTR 360X56(911)X25 MDP (14PCS) - PE INTEIRO</t>
        </is>
      </c>
      <c r="G4302" s="14" t="inlineStr">
        <is>
          <t>50 SECCIONADORA 2</t>
        </is>
      </c>
      <c r="H4302" s="14" t="inlineStr">
        <is>
          <t>50 SECCIONADORA 2</t>
        </is>
      </c>
      <c r="I4302" s="9" t="inlineStr">
        <is>
          <t>50 SECCIONADORA 2</t>
        </is>
      </c>
      <c r="J4302" s="9" t="n">
        <v>16</v>
      </c>
      <c r="K4302" s="14" t="n"/>
      <c r="L4302" s="14" t="n"/>
      <c r="M4302" s="14" t="n"/>
      <c r="N4302" s="14" t="n"/>
      <c r="O4302" s="14" t="n"/>
      <c r="P4302" s="14" t="n"/>
      <c r="Q4302" s="14" t="n"/>
      <c r="R4302" s="14" t="n"/>
      <c r="S4302" s="14" t="n"/>
      <c r="T4302" s="14" t="n"/>
      <c r="U4302" s="14" t="n"/>
      <c r="V4302" s="14" t="n"/>
      <c r="W4302" s="14" t="n"/>
      <c r="X4302" s="14" t="n"/>
      <c r="Y4302" s="14" t="n"/>
      <c r="Z4302" s="14" t="n"/>
      <c r="AA4302" s="11" t="n"/>
      <c r="AB4302" s="14">
        <f>B4302&amp;"|"&amp;I4302</f>
        <v/>
      </c>
      <c r="AC4302">
        <f>IF($B4302="","","|"&amp;SUBSTITUTE(TRIM(SUBSTITUTE(SUBSTITUTE(SUBSTITUTE(SUBSTITUTE(SUBSTITUTE(SUBSTITUTE(SUBSTITUTE(SUBSTITUTE(SUBSTITUTE(SUBSTITUTE(SUBSTITUTE(SUBSTITUTE(SUBSTITUTE(SUBSTITUTE(TRIM($B4302&amp;""),CHAR(10)," "),CHAR(13)," "),"."," "),";"," "),","," "),"/"," "),"+"," "),"-"," "),"  "," "),"  "," "),"  "," "),"  "," "),"  "," "),"  "," "))," ","|")&amp;"|")</f>
        <v/>
      </c>
      <c r="AD4302">
        <f>TRIM($I4302&amp;"")</f>
        <v/>
      </c>
    </row>
    <row r="4303" ht="36" customHeight="1">
      <c r="A4303" s="9" t="n">
        <v>46218</v>
      </c>
      <c r="B4303" s="14" t="inlineStr">
        <is>
          <t>10264</t>
        </is>
      </c>
      <c r="C4303" s="14" t="inlineStr">
        <is>
          <t>M/C 0724 (VERDE)</t>
        </is>
      </c>
      <c r="D4303" s="14" t="inlineStr">
        <is>
          <t>50 SECCIONADORA 2</t>
        </is>
      </c>
      <c r="E4303" s="14" t="n">
        <v>20021607</v>
      </c>
      <c r="F4303" s="14" t="inlineStr">
        <is>
          <t>TAMPO 1605X905X18 MDF - MESA COM VIDRO</t>
        </is>
      </c>
      <c r="G4303" s="14" t="inlineStr">
        <is>
          <t>50 SECCIONADORA 2</t>
        </is>
      </c>
      <c r="H4303" s="14" t="inlineStr">
        <is>
          <t>50 SECCIONADORA 2</t>
        </is>
      </c>
      <c r="I4303" s="9" t="inlineStr">
        <is>
          <t>50 SECCIONADORA 2</t>
        </is>
      </c>
      <c r="J4303" s="9" t="n">
        <v>3</v>
      </c>
      <c r="K4303" s="14" t="n"/>
      <c r="L4303" s="14" t="n"/>
      <c r="M4303" s="14" t="n"/>
      <c r="N4303" s="14" t="n"/>
      <c r="O4303" s="14" t="n"/>
      <c r="P4303" s="14" t="n"/>
      <c r="Q4303" s="14" t="n"/>
      <c r="R4303" s="14" t="n"/>
      <c r="S4303" s="14" t="n"/>
      <c r="T4303" s="14" t="n"/>
      <c r="U4303" s="14" t="n"/>
      <c r="V4303" s="14" t="n"/>
      <c r="W4303" s="14" t="n"/>
      <c r="X4303" s="14" t="n"/>
      <c r="Y4303" s="14" t="n"/>
      <c r="Z4303" s="14" t="n"/>
      <c r="AA4303" s="11" t="n"/>
      <c r="AB4303" s="14">
        <f>B4303&amp;"|"&amp;I4303</f>
        <v/>
      </c>
      <c r="AC4303">
        <f>IF($B4303="","","|"&amp;SUBSTITUTE(TRIM(SUBSTITUTE(SUBSTITUTE(SUBSTITUTE(SUBSTITUTE(SUBSTITUTE(SUBSTITUTE(SUBSTITUTE(SUBSTITUTE(SUBSTITUTE(SUBSTITUTE(SUBSTITUTE(SUBSTITUTE(SUBSTITUTE(SUBSTITUTE(TRIM($B4303&amp;""),CHAR(10)," "),CHAR(13)," "),"."," "),";"," "),","," "),"/"," "),"+"," "),"-"," "),"  "," "),"  "," "),"  "," "),"  "," "),"  "," "),"  "," "))," ","|")&amp;"|")</f>
        <v/>
      </c>
      <c r="AD4303">
        <f>TRIM($I4303&amp;"")</f>
        <v/>
      </c>
    </row>
    <row r="4304" ht="36" customHeight="1">
      <c r="A4304" s="9" t="n">
        <v>46218</v>
      </c>
      <c r="B4304" s="14" t="inlineStr">
        <is>
          <t>10264</t>
        </is>
      </c>
      <c r="C4304" s="14" t="inlineStr">
        <is>
          <t>M/C 0724 (VERDE)</t>
        </is>
      </c>
      <c r="D4304" s="14" t="inlineStr">
        <is>
          <t>50 SECCIONADORA 2</t>
        </is>
      </c>
      <c r="E4304" s="14" t="n">
        <v>20052201</v>
      </c>
      <c r="F4304" s="14" t="inlineStr">
        <is>
          <t>TAMPO VITREO 1205X905X18 MDF-MESA ATHENAS</t>
        </is>
      </c>
      <c r="G4304" s="14" t="inlineStr">
        <is>
          <t>50 SECCIONADORA 2</t>
        </is>
      </c>
      <c r="H4304" s="14" t="inlineStr">
        <is>
          <t>50 SECCIONADORA 2</t>
        </is>
      </c>
      <c r="I4304" s="9" t="inlineStr">
        <is>
          <t>50 SECCIONADORA 2</t>
        </is>
      </c>
      <c r="J4304" s="9" t="n">
        <v>1</v>
      </c>
      <c r="K4304" s="14" t="n"/>
      <c r="L4304" s="14" t="n"/>
      <c r="M4304" s="14" t="n"/>
      <c r="N4304" s="14" t="n"/>
      <c r="O4304" s="14" t="n"/>
      <c r="P4304" s="14" t="n"/>
      <c r="Q4304" s="14" t="n"/>
      <c r="R4304" s="14" t="n"/>
      <c r="S4304" s="14" t="n"/>
      <c r="T4304" s="14" t="n"/>
      <c r="U4304" s="14" t="n"/>
      <c r="V4304" s="14" t="n"/>
      <c r="W4304" s="14" t="n"/>
      <c r="X4304" s="14" t="n"/>
      <c r="Y4304" s="14" t="n"/>
      <c r="Z4304" s="14" t="n"/>
      <c r="AA4304" s="11" t="n"/>
      <c r="AB4304" s="14">
        <f>B4304&amp;"|"&amp;I4304</f>
        <v/>
      </c>
      <c r="AC4304">
        <f>IF($B4304="","","|"&amp;SUBSTITUTE(TRIM(SUBSTITUTE(SUBSTITUTE(SUBSTITUTE(SUBSTITUTE(SUBSTITUTE(SUBSTITUTE(SUBSTITUTE(SUBSTITUTE(SUBSTITUTE(SUBSTITUTE(SUBSTITUTE(SUBSTITUTE(SUBSTITUTE(SUBSTITUTE(TRIM($B4304&amp;""),CHAR(10)," "),CHAR(13)," "),"."," "),";"," "),","," "),"/"," "),"+"," "),"-"," "),"  "," "),"  "," "),"  "," "),"  "," "),"  "," "),"  "," "))," ","|")&amp;"|")</f>
        <v/>
      </c>
      <c r="AD4304">
        <f>TRIM($I4304&amp;"")</f>
        <v/>
      </c>
    </row>
    <row r="4305" ht="36" customHeight="1">
      <c r="A4305" s="9" t="n">
        <v>46218</v>
      </c>
      <c r="B4305" s="14" t="inlineStr">
        <is>
          <t>10264</t>
        </is>
      </c>
      <c r="C4305" s="14" t="inlineStr">
        <is>
          <t>M/C 0724 (VERDE)</t>
        </is>
      </c>
      <c r="D4305" s="14" t="inlineStr">
        <is>
          <t>50 SECCIONADORA 2</t>
        </is>
      </c>
      <c r="E4305" s="14" t="n">
        <v>20053407</v>
      </c>
      <c r="F4305" s="14" t="inlineStr">
        <is>
          <t>TAMPO 1365X905X18 MDF - MESA COM VIDRO</t>
        </is>
      </c>
      <c r="G4305" s="14" t="inlineStr">
        <is>
          <t>50 SECCIONADORA 2</t>
        </is>
      </c>
      <c r="H4305" s="14" t="inlineStr">
        <is>
          <t>50 SECCIONADORA 2</t>
        </is>
      </c>
      <c r="I4305" s="9" t="inlineStr">
        <is>
          <t>50 SECCIONADORA 2</t>
        </is>
      </c>
      <c r="J4305" s="9" t="n">
        <v>1</v>
      </c>
      <c r="K4305" s="14" t="n"/>
      <c r="L4305" s="14" t="n"/>
      <c r="M4305" s="14" t="n"/>
      <c r="N4305" s="14" t="n"/>
      <c r="O4305" s="14" t="n"/>
      <c r="P4305" s="14" t="n"/>
      <c r="Q4305" s="14" t="n"/>
      <c r="R4305" s="14" t="n"/>
      <c r="S4305" s="14" t="n"/>
      <c r="T4305" s="14" t="n"/>
      <c r="U4305" s="14" t="n"/>
      <c r="V4305" s="14" t="n"/>
      <c r="W4305" s="14" t="n"/>
      <c r="X4305" s="14" t="n"/>
      <c r="Y4305" s="14" t="n"/>
      <c r="Z4305" s="14" t="n"/>
      <c r="AA4305" s="11" t="n"/>
      <c r="AB4305" s="14">
        <f>B4305&amp;"|"&amp;I4305</f>
        <v/>
      </c>
      <c r="AC4305">
        <f>IF($B4305="","","|"&amp;SUBSTITUTE(TRIM(SUBSTITUTE(SUBSTITUTE(SUBSTITUTE(SUBSTITUTE(SUBSTITUTE(SUBSTITUTE(SUBSTITUTE(SUBSTITUTE(SUBSTITUTE(SUBSTITUTE(SUBSTITUTE(SUBSTITUTE(SUBSTITUTE(SUBSTITUTE(TRIM($B4305&amp;""),CHAR(10)," "),CHAR(13)," "),"."," "),";"," "),","," "),"/"," "),"+"," "),"-"," "),"  "," "),"  "," "),"  "," "),"  "," "),"  "," "),"  "," "))," ","|")&amp;"|")</f>
        <v/>
      </c>
      <c r="AD4305">
        <f>TRIM($I4305&amp;"")</f>
        <v/>
      </c>
    </row>
    <row r="4306" ht="36" customHeight="1">
      <c r="A4306" s="9" t="n">
        <v>46218</v>
      </c>
      <c r="B4306" s="14" t="inlineStr">
        <is>
          <t>10264</t>
        </is>
      </c>
      <c r="C4306" s="14" t="inlineStr">
        <is>
          <t>M/C 0724 (VERDE)</t>
        </is>
      </c>
      <c r="D4306" s="14" t="inlineStr">
        <is>
          <t>50 SECCIONADORA 2</t>
        </is>
      </c>
      <c r="E4306" s="14" t="n">
        <v>30001203</v>
      </c>
      <c r="F4306" s="14" t="inlineStr">
        <is>
          <t>LAT ASSENTO 430X80X18 MDF CAD PE INTEIRO/ MADEIRA</t>
        </is>
      </c>
      <c r="G4306" s="14" t="inlineStr">
        <is>
          <t>50 SECCIONADORA 2</t>
        </is>
      </c>
      <c r="H4306" s="14" t="inlineStr">
        <is>
          <t>50 SECCIONADORA 2</t>
        </is>
      </c>
      <c r="I4306" s="9" t="inlineStr">
        <is>
          <t>50 SECCIONADORA 2</t>
        </is>
      </c>
      <c r="J4306" s="9" t="n">
        <v>40</v>
      </c>
      <c r="K4306" s="14" t="n"/>
      <c r="L4306" s="14" t="n"/>
      <c r="M4306" s="14" t="n"/>
      <c r="N4306" s="14" t="n"/>
      <c r="O4306" s="14" t="n"/>
      <c r="P4306" s="14" t="n"/>
      <c r="Q4306" s="14" t="n"/>
      <c r="R4306" s="14" t="n"/>
      <c r="S4306" s="14" t="n"/>
      <c r="T4306" s="14" t="n"/>
      <c r="U4306" s="14" t="n"/>
      <c r="V4306" s="14" t="n"/>
      <c r="W4306" s="14" t="n"/>
      <c r="X4306" s="14" t="n"/>
      <c r="Y4306" s="14" t="n"/>
      <c r="Z4306" s="14" t="n"/>
      <c r="AA4306" s="11" t="n"/>
      <c r="AB4306" s="14">
        <f>B4306&amp;"|"&amp;I4306</f>
        <v/>
      </c>
      <c r="AC4306">
        <f>IF($B4306="","","|"&amp;SUBSTITUTE(TRIM(SUBSTITUTE(SUBSTITUTE(SUBSTITUTE(SUBSTITUTE(SUBSTITUTE(SUBSTITUTE(SUBSTITUTE(SUBSTITUTE(SUBSTITUTE(SUBSTITUTE(SUBSTITUTE(SUBSTITUTE(SUBSTITUTE(SUBSTITUTE(TRIM($B4306&amp;""),CHAR(10)," "),CHAR(13)," "),"."," "),";"," "),","," "),"/"," "),"+"," "),"-"," "),"  "," "),"  "," "),"  "," "),"  "," "),"  "," "),"  "," "))," ","|")&amp;"|")</f>
        <v/>
      </c>
      <c r="AD4306">
        <f>TRIM($I4306&amp;"")</f>
        <v/>
      </c>
    </row>
    <row r="4307" ht="36" customHeight="1">
      <c r="A4307" s="9" t="n">
        <v>46218</v>
      </c>
      <c r="B4307" s="14" t="inlineStr">
        <is>
          <t>10264</t>
        </is>
      </c>
      <c r="C4307" s="14" t="inlineStr">
        <is>
          <t>M/C 0724 (VERDE)</t>
        </is>
      </c>
      <c r="D4307" s="14" t="inlineStr">
        <is>
          <t>50 SECCIONADORA 2</t>
        </is>
      </c>
      <c r="E4307" s="14" t="n">
        <v>30003405</v>
      </c>
      <c r="F4307" s="14" t="inlineStr">
        <is>
          <t>TRAVESSA ASSENTO 360X70X18 MDF - C DAKAR/SANTIAGO</t>
        </is>
      </c>
      <c r="G4307" s="14" t="inlineStr">
        <is>
          <t>50 SECCIONADORA 2</t>
        </is>
      </c>
      <c r="H4307" s="14" t="inlineStr">
        <is>
          <t>50 SECCIONADORA 2</t>
        </is>
      </c>
      <c r="I4307" s="9" t="inlineStr">
        <is>
          <t>50 SECCIONADORA 2</t>
        </is>
      </c>
      <c r="J4307" s="9" t="n">
        <v>1460</v>
      </c>
      <c r="K4307" s="14" t="n"/>
      <c r="L4307" s="14" t="n"/>
      <c r="M4307" s="14" t="n"/>
      <c r="N4307" s="14" t="n"/>
      <c r="O4307" s="14" t="n"/>
      <c r="P4307" s="14" t="n"/>
      <c r="Q4307" s="14" t="n"/>
      <c r="R4307" s="14" t="n"/>
      <c r="S4307" s="14" t="n"/>
      <c r="T4307" s="14" t="n"/>
      <c r="U4307" s="14" t="n"/>
      <c r="V4307" s="14" t="n"/>
      <c r="W4307" s="14" t="n"/>
      <c r="X4307" s="14" t="n"/>
      <c r="Y4307" s="14" t="n"/>
      <c r="Z4307" s="14" t="n"/>
      <c r="AA4307" s="11" t="n"/>
      <c r="AB4307" s="14">
        <f>B4307&amp;"|"&amp;I4307</f>
        <v/>
      </c>
      <c r="AC4307">
        <f>IF($B4307="","","|"&amp;SUBSTITUTE(TRIM(SUBSTITUTE(SUBSTITUTE(SUBSTITUTE(SUBSTITUTE(SUBSTITUTE(SUBSTITUTE(SUBSTITUTE(SUBSTITUTE(SUBSTITUTE(SUBSTITUTE(SUBSTITUTE(SUBSTITUTE(SUBSTITUTE(SUBSTITUTE(TRIM($B4307&amp;""),CHAR(10)," "),CHAR(13)," "),"."," "),";"," "),","," "),"/"," "),"+"," "),"-"," "),"  "," "),"  "," "),"  "," "),"  "," "),"  "," "),"  "," "))," ","|")&amp;"|")</f>
        <v/>
      </c>
      <c r="AD4307">
        <f>TRIM($I4307&amp;"")</f>
        <v/>
      </c>
    </row>
    <row r="4308" ht="36" customHeight="1">
      <c r="A4308" s="9" t="n">
        <v>46218</v>
      </c>
      <c r="B4308" s="14" t="inlineStr">
        <is>
          <t>10264</t>
        </is>
      </c>
      <c r="C4308" s="14" t="inlineStr">
        <is>
          <t>M/C 0724 (VERDE)</t>
        </is>
      </c>
      <c r="D4308" s="14" t="inlineStr">
        <is>
          <t>50 SECCIONADORA 2</t>
        </is>
      </c>
      <c r="E4308" s="14" t="n">
        <v>30006103</v>
      </c>
      <c r="F4308" s="14" t="inlineStr">
        <is>
          <t>TRAVESSA LATERAL 340X70X18 MDF - CAD SANTIAGO NEW</t>
        </is>
      </c>
      <c r="G4308" s="14" t="inlineStr">
        <is>
          <t>50 SECCIONADORA 2</t>
        </is>
      </c>
      <c r="H4308" s="14" t="inlineStr">
        <is>
          <t>50 SECCIONADORA 2</t>
        </is>
      </c>
      <c r="I4308" s="9" t="inlineStr">
        <is>
          <t>50 SECCIONADORA 2</t>
        </is>
      </c>
      <c r="J4308" s="9" t="n">
        <v>1460</v>
      </c>
      <c r="K4308" s="14" t="n"/>
      <c r="L4308" s="14" t="n"/>
      <c r="M4308" s="14" t="n"/>
      <c r="N4308" s="14" t="n"/>
      <c r="O4308" s="14" t="n"/>
      <c r="P4308" s="14" t="n"/>
      <c r="Q4308" s="14" t="n"/>
      <c r="R4308" s="14" t="n"/>
      <c r="S4308" s="14" t="n"/>
      <c r="T4308" s="14" t="n"/>
      <c r="U4308" s="14" t="n"/>
      <c r="V4308" s="14" t="n"/>
      <c r="W4308" s="14" t="n"/>
      <c r="X4308" s="14" t="n"/>
      <c r="Y4308" s="14" t="n"/>
      <c r="Z4308" s="14" t="n"/>
      <c r="AA4308" s="11" t="n"/>
      <c r="AB4308" s="14">
        <f>B4308&amp;"|"&amp;I4308</f>
        <v/>
      </c>
      <c r="AC4308">
        <f>IF($B4308="","","|"&amp;SUBSTITUTE(TRIM(SUBSTITUTE(SUBSTITUTE(SUBSTITUTE(SUBSTITUTE(SUBSTITUTE(SUBSTITUTE(SUBSTITUTE(SUBSTITUTE(SUBSTITUTE(SUBSTITUTE(SUBSTITUTE(SUBSTITUTE(SUBSTITUTE(SUBSTITUTE(TRIM($B4308&amp;""),CHAR(10)," "),CHAR(13)," "),"."," "),";"," "),","," "),"/"," "),"+"," "),"-"," "),"  "," "),"  "," "),"  "," "),"  "," "),"  "," "),"  "," "))," ","|")&amp;"|")</f>
        <v/>
      </c>
      <c r="AD4308">
        <f>TRIM($I4308&amp;"")</f>
        <v/>
      </c>
    </row>
    <row r="4309" ht="36" customHeight="1">
      <c r="A4309" s="9" t="n">
        <v>46218</v>
      </c>
      <c r="B4309" s="14" t="inlineStr">
        <is>
          <t>10264</t>
        </is>
      </c>
      <c r="C4309" s="14" t="inlineStr">
        <is>
          <t>M/C 0724 (VERDE)</t>
        </is>
      </c>
      <c r="D4309" s="14" t="inlineStr">
        <is>
          <t>50 SECCIONADORA 2</t>
        </is>
      </c>
      <c r="E4309" s="14" t="n">
        <v>20020008</v>
      </c>
      <c r="F4309" s="14" t="inlineStr">
        <is>
          <t>CANTONEIRA EMBALAGEM 350X50X03 MDF - BASE DUBAI</t>
        </is>
      </c>
      <c r="G4309" s="14" t="inlineStr">
        <is>
          <t>50 SECCIONADORA 2</t>
        </is>
      </c>
      <c r="H4309" s="14" t="inlineStr">
        <is>
          <t>50 SECCIONADORA 2</t>
        </is>
      </c>
      <c r="I4309" s="9" t="inlineStr">
        <is>
          <t>50 SECCIONADORA 2</t>
        </is>
      </c>
      <c r="J4309" s="9" t="n">
        <v>2</v>
      </c>
      <c r="K4309" s="14" t="n"/>
      <c r="L4309" s="14" t="n"/>
      <c r="M4309" s="14" t="n"/>
      <c r="N4309" s="14" t="n"/>
      <c r="O4309" s="14" t="n"/>
      <c r="P4309" s="14" t="n"/>
      <c r="Q4309" s="14" t="n"/>
      <c r="R4309" s="14" t="n"/>
      <c r="S4309" s="14" t="n"/>
      <c r="T4309" s="14" t="n"/>
      <c r="U4309" s="14" t="n"/>
      <c r="V4309" s="14" t="n"/>
      <c r="W4309" s="14" t="n"/>
      <c r="X4309" s="14" t="n"/>
      <c r="Y4309" s="14" t="n"/>
      <c r="Z4309" s="14" t="n"/>
      <c r="AA4309" s="11" t="n"/>
      <c r="AB4309" s="14">
        <f>B4309&amp;"|"&amp;I4309</f>
        <v/>
      </c>
      <c r="AC4309">
        <f>IF($B4309="","","|"&amp;SUBSTITUTE(TRIM(SUBSTITUTE(SUBSTITUTE(SUBSTITUTE(SUBSTITUTE(SUBSTITUTE(SUBSTITUTE(SUBSTITUTE(SUBSTITUTE(SUBSTITUTE(SUBSTITUTE(SUBSTITUTE(SUBSTITUTE(SUBSTITUTE(SUBSTITUTE(TRIM($B4309&amp;""),CHAR(10)," "),CHAR(13)," "),"."," "),";"," "),","," "),"/"," "),"+"," "),"-"," "),"  "," "),"  "," "),"  "," "),"  "," "),"  "," "),"  "," "))," ","|")&amp;"|")</f>
        <v/>
      </c>
      <c r="AD4309">
        <f>TRIM($I4309&amp;"")</f>
        <v/>
      </c>
    </row>
    <row r="4310" ht="36" customHeight="1">
      <c r="A4310" s="9" t="n">
        <v>46218</v>
      </c>
      <c r="B4310" s="14" t="inlineStr">
        <is>
          <t>10264</t>
        </is>
      </c>
      <c r="C4310" s="14" t="inlineStr">
        <is>
          <t>M/C 0724 (VERDE)</t>
        </is>
      </c>
      <c r="D4310" s="14" t="inlineStr">
        <is>
          <t>50 SECCIONADORA 2</t>
        </is>
      </c>
      <c r="E4310" s="14" t="n">
        <v>30001215</v>
      </c>
      <c r="F4310" s="14" t="inlineStr">
        <is>
          <t>FUNDO 552X410X03 MDF - CAD DUBAI PE INTEIRO</t>
        </is>
      </c>
      <c r="G4310" s="14" t="inlineStr">
        <is>
          <t>50 SECCIONADORA 2</t>
        </is>
      </c>
      <c r="H4310" s="14" t="inlineStr">
        <is>
          <t>50 SECCIONADORA 2</t>
        </is>
      </c>
      <c r="I4310" s="9" t="inlineStr">
        <is>
          <t>50 SECCIONADORA 2</t>
        </is>
      </c>
      <c r="J4310" s="9" t="n">
        <v>4</v>
      </c>
      <c r="K4310" s="14" t="n"/>
      <c r="L4310" s="14" t="n"/>
      <c r="M4310" s="14" t="n"/>
      <c r="N4310" s="14" t="n"/>
      <c r="O4310" s="14" t="n"/>
      <c r="P4310" s="14" t="n"/>
      <c r="Q4310" s="14" t="n"/>
      <c r="R4310" s="14" t="n"/>
      <c r="S4310" s="14" t="n"/>
      <c r="T4310" s="14" t="n"/>
      <c r="U4310" s="14" t="n"/>
      <c r="V4310" s="14" t="n"/>
      <c r="W4310" s="14" t="n"/>
      <c r="X4310" s="14" t="n"/>
      <c r="Y4310" s="14" t="n"/>
      <c r="Z4310" s="14" t="n"/>
      <c r="AA4310" s="11" t="n"/>
      <c r="AB4310" s="14">
        <f>B4310&amp;"|"&amp;I4310</f>
        <v/>
      </c>
      <c r="AC4310">
        <f>IF($B4310="","","|"&amp;SUBSTITUTE(TRIM(SUBSTITUTE(SUBSTITUTE(SUBSTITUTE(SUBSTITUTE(SUBSTITUTE(SUBSTITUTE(SUBSTITUTE(SUBSTITUTE(SUBSTITUTE(SUBSTITUTE(SUBSTITUTE(SUBSTITUTE(SUBSTITUTE(SUBSTITUTE(TRIM($B4310&amp;""),CHAR(10)," "),CHAR(13)," "),"."," "),";"," "),","," "),"/"," "),"+"," "),"-"," "),"  "," "),"  "," "),"  "," "),"  "," "),"  "," "),"  "," "))," ","|")&amp;"|")</f>
        <v/>
      </c>
      <c r="AD4310">
        <f>TRIM($I4310&amp;"")</f>
        <v/>
      </c>
    </row>
    <row r="4311" ht="36" customHeight="1">
      <c r="A4311" s="9" t="n">
        <v>46218</v>
      </c>
      <c r="B4311" s="14" t="inlineStr">
        <is>
          <t>10264</t>
        </is>
      </c>
      <c r="C4311" s="14" t="inlineStr">
        <is>
          <t>M/C 0724 (VERDE)</t>
        </is>
      </c>
      <c r="D4311" s="14" t="inlineStr">
        <is>
          <t>50 SECCIONADORA 2</t>
        </is>
      </c>
      <c r="E4311" s="14" t="n">
        <v>30001201</v>
      </c>
      <c r="F4311" s="14" t="inlineStr">
        <is>
          <t>PE TRASEIRO 980X65(911)X25 MDF (11PCS)- CAD PE INT</t>
        </is>
      </c>
      <c r="G4311" s="14" t="inlineStr">
        <is>
          <t>50 SECCIONADORA 2</t>
        </is>
      </c>
      <c r="H4311" s="14" t="inlineStr">
        <is>
          <t>50 SECCIONADORA 2</t>
        </is>
      </c>
      <c r="I4311" s="9" t="inlineStr">
        <is>
          <t>50 SECCIONADORA 2</t>
        </is>
      </c>
      <c r="J4311" s="9" t="n">
        <v>8</v>
      </c>
      <c r="K4311" s="14" t="n"/>
      <c r="L4311" s="14" t="n"/>
      <c r="M4311" s="14" t="n"/>
      <c r="N4311" s="14" t="n"/>
      <c r="O4311" s="14" t="n"/>
      <c r="P4311" s="14" t="n"/>
      <c r="Q4311" s="14" t="n"/>
      <c r="R4311" s="14" t="n"/>
      <c r="S4311" s="14" t="n"/>
      <c r="T4311" s="14" t="n"/>
      <c r="U4311" s="14" t="n"/>
      <c r="V4311" s="14" t="n"/>
      <c r="W4311" s="14" t="n"/>
      <c r="X4311" s="14" t="n"/>
      <c r="Y4311" s="14" t="n"/>
      <c r="Z4311" s="14" t="n"/>
      <c r="AA4311" s="11" t="n"/>
      <c r="AB4311" s="14">
        <f>B4311&amp;"|"&amp;I4311</f>
        <v/>
      </c>
      <c r="AC4311">
        <f>IF($B4311="","","|"&amp;SUBSTITUTE(TRIM(SUBSTITUTE(SUBSTITUTE(SUBSTITUTE(SUBSTITUTE(SUBSTITUTE(SUBSTITUTE(SUBSTITUTE(SUBSTITUTE(SUBSTITUTE(SUBSTITUTE(SUBSTITUTE(SUBSTITUTE(SUBSTITUTE(SUBSTITUTE(TRIM($B4311&amp;""),CHAR(10)," "),CHAR(13)," "),"."," "),";"," "),","," "),"/"," "),"+"," "),"-"," "),"  "," "),"  "," "),"  "," "),"  "," "),"  "," "),"  "," "))," ","|")&amp;"|")</f>
        <v/>
      </c>
      <c r="AD4311">
        <f>TRIM($I4311&amp;"")</f>
        <v/>
      </c>
    </row>
    <row r="4312" ht="36" customHeight="1">
      <c r="A4312" s="9" t="n">
        <v>46218</v>
      </c>
      <c r="B4312" s="14" t="inlineStr">
        <is>
          <t>10264</t>
        </is>
      </c>
      <c r="C4312" s="14" t="inlineStr">
        <is>
          <t>M/C 0724 (VERDE)</t>
        </is>
      </c>
      <c r="D4312" s="14" t="inlineStr">
        <is>
          <t>50 SECCIONADORA 2</t>
        </is>
      </c>
      <c r="E4312" s="14" t="n">
        <v>30001202</v>
      </c>
      <c r="F4312" s="14" t="inlineStr">
        <is>
          <t>PÉ FRONTAL 441X65(911)X25 MDF (16PÇS) - CAD PÉ INT</t>
        </is>
      </c>
      <c r="G4312" s="14" t="inlineStr">
        <is>
          <t>50 SECCIONADORA 2</t>
        </is>
      </c>
      <c r="H4312" s="14" t="inlineStr">
        <is>
          <t>50 SECCIONADORA 2</t>
        </is>
      </c>
      <c r="I4312" s="9" t="inlineStr">
        <is>
          <t>50 SECCIONADORA 2</t>
        </is>
      </c>
      <c r="J4312" s="9" t="n">
        <v>40</v>
      </c>
      <c r="K4312" s="14" t="n"/>
      <c r="L4312" s="14" t="n"/>
      <c r="M4312" s="14" t="n"/>
      <c r="N4312" s="14" t="n"/>
      <c r="O4312" s="14" t="n"/>
      <c r="P4312" s="14" t="n"/>
      <c r="Q4312" s="14" t="n"/>
      <c r="R4312" s="14" t="n"/>
      <c r="S4312" s="14" t="n"/>
      <c r="T4312" s="14" t="n"/>
      <c r="U4312" s="14" t="n"/>
      <c r="V4312" s="14" t="n"/>
      <c r="W4312" s="14" t="n"/>
      <c r="X4312" s="14" t="n"/>
      <c r="Y4312" s="14" t="n"/>
      <c r="Z4312" s="14" t="n"/>
      <c r="AA4312" s="11" t="n"/>
      <c r="AB4312" s="14">
        <f>B4312&amp;"|"&amp;I4312</f>
        <v/>
      </c>
      <c r="AC4312">
        <f>IF($B4312="","","|"&amp;SUBSTITUTE(TRIM(SUBSTITUTE(SUBSTITUTE(SUBSTITUTE(SUBSTITUTE(SUBSTITUTE(SUBSTITUTE(SUBSTITUTE(SUBSTITUTE(SUBSTITUTE(SUBSTITUTE(SUBSTITUTE(SUBSTITUTE(SUBSTITUTE(SUBSTITUTE(TRIM($B4312&amp;""),CHAR(10)," "),CHAR(13)," "),"."," "),";"," "),","," "),"/"," "),"+"," "),"-"," "),"  "," "),"  "," "),"  "," "),"  "," "),"  "," "),"  "," "))," ","|")&amp;"|")</f>
        <v/>
      </c>
      <c r="AD4312">
        <f>TRIM($I4312&amp;"")</f>
        <v/>
      </c>
    </row>
    <row r="4313" ht="36" customHeight="1">
      <c r="A4313" s="9" t="n">
        <v>46218</v>
      </c>
      <c r="B4313" s="14" t="inlineStr">
        <is>
          <t>10264</t>
        </is>
      </c>
      <c r="C4313" s="14" t="inlineStr">
        <is>
          <t>M/C 0724 (VERDE)</t>
        </is>
      </c>
      <c r="D4313" s="14" t="inlineStr">
        <is>
          <t>50 SECCIONADORA 2</t>
        </is>
      </c>
      <c r="E4313" s="14" t="n">
        <v>30001301</v>
      </c>
      <c r="F4313" s="14" t="inlineStr">
        <is>
          <t>PE TRASEIRO 920X65(911)X25 MDF (11PCS)- CAD PE INT</t>
        </is>
      </c>
      <c r="G4313" s="14" t="inlineStr">
        <is>
          <t>50 SECCIONADORA 2</t>
        </is>
      </c>
      <c r="H4313" s="14" t="inlineStr">
        <is>
          <t>50 SECCIONADORA 2</t>
        </is>
      </c>
      <c r="I4313" s="9" t="inlineStr">
        <is>
          <t>50 SECCIONADORA 2</t>
        </is>
      </c>
      <c r="J4313" s="9" t="n">
        <v>32</v>
      </c>
      <c r="K4313" s="14" t="n"/>
      <c r="L4313" s="14" t="n"/>
      <c r="M4313" s="14" t="n"/>
      <c r="N4313" s="14" t="n"/>
      <c r="O4313" s="14" t="n"/>
      <c r="P4313" s="14" t="n"/>
      <c r="Q4313" s="14" t="n"/>
      <c r="R4313" s="14" t="n"/>
      <c r="S4313" s="14" t="n"/>
      <c r="T4313" s="14" t="n"/>
      <c r="U4313" s="14" t="n"/>
      <c r="V4313" s="14" t="n"/>
      <c r="W4313" s="14" t="n"/>
      <c r="X4313" s="14" t="n"/>
      <c r="Y4313" s="14" t="n"/>
      <c r="Z4313" s="14" t="n"/>
      <c r="AA4313" s="11" t="n"/>
      <c r="AB4313" s="14">
        <f>B4313&amp;"|"&amp;I4313</f>
        <v/>
      </c>
      <c r="AC4313">
        <f>IF($B4313="","","|"&amp;SUBSTITUTE(TRIM(SUBSTITUTE(SUBSTITUTE(SUBSTITUTE(SUBSTITUTE(SUBSTITUTE(SUBSTITUTE(SUBSTITUTE(SUBSTITUTE(SUBSTITUTE(SUBSTITUTE(SUBSTITUTE(SUBSTITUTE(SUBSTITUTE(SUBSTITUTE(TRIM($B4313&amp;""),CHAR(10)," "),CHAR(13)," "),"."," "),";"," "),","," "),"/"," "),"+"," "),"-"," "),"  "," "),"  "," "),"  "," "),"  "," "),"  "," "),"  "," "))," ","|")&amp;"|")</f>
        <v/>
      </c>
      <c r="AD4313">
        <f>TRIM($I4313&amp;"")</f>
        <v/>
      </c>
    </row>
    <row r="4314" ht="36" customHeight="1">
      <c r="A4314" s="9" t="n">
        <v>46218</v>
      </c>
      <c r="B4314" s="14" t="inlineStr">
        <is>
          <t>10264</t>
        </is>
      </c>
      <c r="C4314" s="14" t="inlineStr">
        <is>
          <t>M/C 0724 (VERDE)</t>
        </is>
      </c>
      <c r="D4314" s="14" t="inlineStr">
        <is>
          <t>50 SECCIONADORA 2</t>
        </is>
      </c>
      <c r="E4314" s="14" t="n">
        <v>30006101</v>
      </c>
      <c r="F4314" s="14" t="inlineStr">
        <is>
          <t>PE TRAS 880X30(911)X25 MDF (13PC) ESQ SANTIAGO NEW</t>
        </is>
      </c>
      <c r="G4314" s="14" t="inlineStr">
        <is>
          <t>50 SECCIONADORA 2</t>
        </is>
      </c>
      <c r="H4314" s="14" t="inlineStr">
        <is>
          <t>50 SECCIONADORA 2</t>
        </is>
      </c>
      <c r="I4314" s="9" t="inlineStr">
        <is>
          <t>50 SECCIONADORA 2</t>
        </is>
      </c>
      <c r="J4314" s="9" t="n">
        <v>730</v>
      </c>
      <c r="K4314" s="14" t="n"/>
      <c r="L4314" s="14" t="n"/>
      <c r="M4314" s="14" t="n"/>
      <c r="N4314" s="14" t="n"/>
      <c r="O4314" s="14" t="n"/>
      <c r="P4314" s="14" t="n"/>
      <c r="Q4314" s="14" t="n"/>
      <c r="R4314" s="14" t="n"/>
      <c r="S4314" s="14" t="n"/>
      <c r="T4314" s="14" t="n"/>
      <c r="U4314" s="14" t="n"/>
      <c r="V4314" s="14" t="n"/>
      <c r="W4314" s="14" t="n"/>
      <c r="X4314" s="14" t="n"/>
      <c r="Y4314" s="14" t="n"/>
      <c r="Z4314" s="14" t="n"/>
      <c r="AA4314" s="11" t="n"/>
      <c r="AB4314" s="14">
        <f>B4314&amp;"|"&amp;I4314</f>
        <v/>
      </c>
      <c r="AC4314">
        <f>IF($B4314="","","|"&amp;SUBSTITUTE(TRIM(SUBSTITUTE(SUBSTITUTE(SUBSTITUTE(SUBSTITUTE(SUBSTITUTE(SUBSTITUTE(SUBSTITUTE(SUBSTITUTE(SUBSTITUTE(SUBSTITUTE(SUBSTITUTE(SUBSTITUTE(SUBSTITUTE(SUBSTITUTE(TRIM($B4314&amp;""),CHAR(10)," "),CHAR(13)," "),"."," "),";"," "),","," "),"/"," "),"+"," "),"-"," "),"  "," "),"  "," "),"  "," "),"  "," "),"  "," "),"  "," "))," ","|")&amp;"|")</f>
        <v/>
      </c>
      <c r="AD4314">
        <f>TRIM($I4314&amp;"")</f>
        <v/>
      </c>
    </row>
    <row r="4315" ht="36" customHeight="1">
      <c r="A4315" s="9" t="n">
        <v>46218</v>
      </c>
      <c r="B4315" s="14" t="inlineStr">
        <is>
          <t>10264</t>
        </is>
      </c>
      <c r="C4315" s="14" t="inlineStr">
        <is>
          <t>M/C 0724 (VERDE)</t>
        </is>
      </c>
      <c r="D4315" s="14" t="inlineStr">
        <is>
          <t>50 SECCIONADORA 2</t>
        </is>
      </c>
      <c r="E4315" s="14" t="n">
        <v>30006102</v>
      </c>
      <c r="F4315" s="14" t="inlineStr">
        <is>
          <t>PE TRAS 880X30(911)X25 MDF (13PC) DIR SANTIAGO NEW</t>
        </is>
      </c>
      <c r="G4315" s="14" t="inlineStr">
        <is>
          <t>50 SECCIONADORA 2</t>
        </is>
      </c>
      <c r="H4315" s="14" t="inlineStr">
        <is>
          <t>50 SECCIONADORA 2</t>
        </is>
      </c>
      <c r="I4315" s="9" t="inlineStr">
        <is>
          <t>50 SECCIONADORA 2</t>
        </is>
      </c>
      <c r="J4315" s="9" t="n">
        <v>730</v>
      </c>
      <c r="K4315" s="14" t="n"/>
      <c r="L4315" s="14" t="n"/>
      <c r="M4315" s="14" t="n"/>
      <c r="N4315" s="14" t="n"/>
      <c r="O4315" s="14" t="n"/>
      <c r="P4315" s="14" t="n"/>
      <c r="Q4315" s="14" t="n"/>
      <c r="R4315" s="14" t="n"/>
      <c r="S4315" s="14" t="n"/>
      <c r="T4315" s="14" t="n"/>
      <c r="U4315" s="14" t="n"/>
      <c r="V4315" s="14" t="n"/>
      <c r="W4315" s="14" t="n"/>
      <c r="X4315" s="14" t="n"/>
      <c r="Y4315" s="14" t="n"/>
      <c r="Z4315" s="14" t="n"/>
      <c r="AA4315" s="11" t="n"/>
      <c r="AB4315" s="14">
        <f>B4315&amp;"|"&amp;I4315</f>
        <v/>
      </c>
      <c r="AC4315">
        <f>IF($B4315="","","|"&amp;SUBSTITUTE(TRIM(SUBSTITUTE(SUBSTITUTE(SUBSTITUTE(SUBSTITUTE(SUBSTITUTE(SUBSTITUTE(SUBSTITUTE(SUBSTITUTE(SUBSTITUTE(SUBSTITUTE(SUBSTITUTE(SUBSTITUTE(SUBSTITUTE(SUBSTITUTE(TRIM($B4315&amp;""),CHAR(10)," "),CHAR(13)," "),"."," "),";"," "),","," "),"/"," "),"+"," "),"-"," "),"  "," "),"  "," "),"  "," "),"  "," "),"  "," "),"  "," "))," ","|")&amp;"|")</f>
        <v/>
      </c>
      <c r="AD4315">
        <f>TRIM($I4315&amp;"")</f>
        <v/>
      </c>
    </row>
    <row r="4316" ht="36" customHeight="1">
      <c r="A4316" s="9" t="n">
        <v>46218</v>
      </c>
      <c r="B4316" s="14" t="inlineStr">
        <is>
          <t>10264</t>
        </is>
      </c>
      <c r="C4316" s="14" t="inlineStr">
        <is>
          <t>M/C 0724 (VERDE)</t>
        </is>
      </c>
      <c r="D4316" s="14" t="inlineStr">
        <is>
          <t>50 SECCIONADORA 2</t>
        </is>
      </c>
      <c r="E4316" s="14" t="n">
        <v>30006110</v>
      </c>
      <c r="F4316" s="14" t="inlineStr">
        <is>
          <t>PE FRONTAL 430X(108)51X25 MDF (DIR) SANTIAGO NEW</t>
        </is>
      </c>
      <c r="G4316" s="14" t="inlineStr">
        <is>
          <t>50 SECCIONADORA 2</t>
        </is>
      </c>
      <c r="H4316" s="14" t="inlineStr">
        <is>
          <t>50 SECCIONADORA 2</t>
        </is>
      </c>
      <c r="I4316" s="9" t="inlineStr">
        <is>
          <t>50 SECCIONADORA 2</t>
        </is>
      </c>
      <c r="J4316" s="9" t="n">
        <v>730</v>
      </c>
      <c r="K4316" s="14" t="n"/>
      <c r="L4316" s="14" t="n"/>
      <c r="M4316" s="14" t="n"/>
      <c r="N4316" s="14" t="n"/>
      <c r="O4316" s="14" t="n"/>
      <c r="P4316" s="14" t="n"/>
      <c r="Q4316" s="14" t="n"/>
      <c r="R4316" s="14" t="n"/>
      <c r="S4316" s="14" t="n"/>
      <c r="T4316" s="14" t="n"/>
      <c r="U4316" s="14" t="n"/>
      <c r="V4316" s="14" t="n"/>
      <c r="W4316" s="14" t="n"/>
      <c r="X4316" s="14" t="n"/>
      <c r="Y4316" s="14" t="n"/>
      <c r="Z4316" s="14" t="n"/>
      <c r="AA4316" s="11" t="n"/>
      <c r="AB4316" s="14">
        <f>B4316&amp;"|"&amp;I4316</f>
        <v/>
      </c>
      <c r="AC4316">
        <f>IF($B4316="","","|"&amp;SUBSTITUTE(TRIM(SUBSTITUTE(SUBSTITUTE(SUBSTITUTE(SUBSTITUTE(SUBSTITUTE(SUBSTITUTE(SUBSTITUTE(SUBSTITUTE(SUBSTITUTE(SUBSTITUTE(SUBSTITUTE(SUBSTITUTE(SUBSTITUTE(SUBSTITUTE(TRIM($B4316&amp;""),CHAR(10)," "),CHAR(13)," "),"."," "),";"," "),","," "),"/"," "),"+"," "),"-"," "),"  "," "),"  "," "),"  "," "),"  "," "),"  "," "),"  "," "))," ","|")&amp;"|")</f>
        <v/>
      </c>
      <c r="AD4316">
        <f>TRIM($I4316&amp;"")</f>
        <v/>
      </c>
    </row>
    <row r="4317" ht="36" customHeight="1">
      <c r="A4317" s="9" t="n">
        <v>46218</v>
      </c>
      <c r="B4317" s="14" t="inlineStr">
        <is>
          <t>10264</t>
        </is>
      </c>
      <c r="C4317" s="14" t="inlineStr">
        <is>
          <t>M/C 0724 (VERDE)</t>
        </is>
      </c>
      <c r="D4317" s="14" t="inlineStr">
        <is>
          <t>50 SECCIONADORA 2</t>
        </is>
      </c>
      <c r="E4317" s="14" t="n">
        <v>30006111</v>
      </c>
      <c r="F4317" s="14" t="inlineStr">
        <is>
          <t>PE FRONTAL 430X(108)51X25MDF (ESQRD) SANTIAGO NEW</t>
        </is>
      </c>
      <c r="G4317" s="14" t="inlineStr">
        <is>
          <t>50 SECCIONADORA 2</t>
        </is>
      </c>
      <c r="H4317" s="14" t="inlineStr">
        <is>
          <t>50 SECCIONADORA 2</t>
        </is>
      </c>
      <c r="I4317" s="9" t="inlineStr">
        <is>
          <t>50 SECCIONADORA 2</t>
        </is>
      </c>
      <c r="J4317" s="9" t="n">
        <v>730</v>
      </c>
      <c r="K4317" s="14" t="n"/>
      <c r="L4317" s="14" t="n"/>
      <c r="M4317" s="14" t="n"/>
      <c r="N4317" s="14" t="n"/>
      <c r="O4317" s="14" t="n"/>
      <c r="P4317" s="14" t="n"/>
      <c r="Q4317" s="14" t="n"/>
      <c r="R4317" s="14" t="n"/>
      <c r="S4317" s="14" t="n"/>
      <c r="T4317" s="14" t="n"/>
      <c r="U4317" s="14" t="n"/>
      <c r="V4317" s="14" t="n"/>
      <c r="W4317" s="14" t="n"/>
      <c r="X4317" s="14" t="n"/>
      <c r="Y4317" s="14" t="n"/>
      <c r="Z4317" s="14" t="n"/>
      <c r="AA4317" s="11" t="n"/>
      <c r="AB4317" s="14">
        <f>B4317&amp;"|"&amp;I4317</f>
        <v/>
      </c>
      <c r="AC4317">
        <f>IF($B4317="","","|"&amp;SUBSTITUTE(TRIM(SUBSTITUTE(SUBSTITUTE(SUBSTITUTE(SUBSTITUTE(SUBSTITUTE(SUBSTITUTE(SUBSTITUTE(SUBSTITUTE(SUBSTITUTE(SUBSTITUTE(SUBSTITUTE(SUBSTITUTE(SUBSTITUTE(SUBSTITUTE(TRIM($B4317&amp;""),CHAR(10)," "),CHAR(13)," "),"."," "),";"," "),","," "),"/"," "),"+"," "),"-"," "),"  "," "),"  "," "),"  "," "),"  "," "),"  "," "),"  "," "))," ","|")&amp;"|")</f>
        <v/>
      </c>
      <c r="AD4317">
        <f>TRIM($I4317&amp;"")</f>
        <v/>
      </c>
    </row>
    <row r="4318" ht="36" customHeight="1">
      <c r="A4318" s="9" t="n">
        <v>46218</v>
      </c>
      <c r="B4318" s="14" t="inlineStr">
        <is>
          <t>10266,10265</t>
        </is>
      </c>
      <c r="C4318" s="14" t="inlineStr">
        <is>
          <t>M/C 0727 (MARROM)</t>
        </is>
      </c>
      <c r="D4318" s="14" t="inlineStr">
        <is>
          <t>50 SECCIONADORA 2</t>
        </is>
      </c>
      <c r="E4318" s="14" t="n">
        <v>30001204</v>
      </c>
      <c r="F4318" s="14" t="inlineStr">
        <is>
          <t>ASSENTO 430X403X09 MDP CAD PE INTEIRO/ MADEIRA</t>
        </is>
      </c>
      <c r="G4318" s="14" t="inlineStr">
        <is>
          <t>50 SECCIONADORA 2</t>
        </is>
      </c>
      <c r="H4318" s="14" t="inlineStr">
        <is>
          <t>50 SECCIONADORA 2</t>
        </is>
      </c>
      <c r="I4318" s="9" t="inlineStr">
        <is>
          <t>50 SECCIONADORA 2</t>
        </is>
      </c>
      <c r="J4318" s="9" t="n">
        <v>450</v>
      </c>
      <c r="K4318" s="14" t="n"/>
      <c r="L4318" s="14" t="n"/>
      <c r="M4318" s="14" t="n"/>
      <c r="N4318" s="14" t="n"/>
      <c r="O4318" s="14" t="n"/>
      <c r="P4318" s="14" t="n"/>
      <c r="Q4318" s="14" t="n"/>
      <c r="R4318" s="14" t="n"/>
      <c r="S4318" s="14" t="n"/>
      <c r="T4318" s="14" t="n"/>
      <c r="U4318" s="14" t="n"/>
      <c r="V4318" s="14" t="n"/>
      <c r="W4318" s="14" t="n"/>
      <c r="X4318" s="14" t="n"/>
      <c r="Y4318" s="14" t="n"/>
      <c r="Z4318" s="14" t="n"/>
      <c r="AA4318" s="11" t="n"/>
      <c r="AB4318" s="14">
        <f>B4318&amp;"|"&amp;I4318</f>
        <v/>
      </c>
      <c r="AC4318">
        <f>IF($B4318="","","|"&amp;SUBSTITUTE(TRIM(SUBSTITUTE(SUBSTITUTE(SUBSTITUTE(SUBSTITUTE(SUBSTITUTE(SUBSTITUTE(SUBSTITUTE(SUBSTITUTE(SUBSTITUTE(SUBSTITUTE(SUBSTITUTE(SUBSTITUTE(SUBSTITUTE(SUBSTITUTE(TRIM($B4318&amp;""),CHAR(10)," "),CHAR(13)," "),"."," "),";"," "),","," "),"/"," "),"+"," "),"-"," "),"  "," "),"  "," "),"  "," "),"  "," "),"  "," "),"  "," "))," ","|")&amp;"|")</f>
        <v/>
      </c>
      <c r="AD4318">
        <f>TRIM($I4318&amp;"")</f>
        <v/>
      </c>
    </row>
    <row r="4319" ht="36" customHeight="1">
      <c r="A4319" s="9" t="n">
        <v>46218</v>
      </c>
      <c r="B4319" s="14" t="inlineStr">
        <is>
          <t>10266,10265</t>
        </is>
      </c>
      <c r="C4319" s="14" t="inlineStr">
        <is>
          <t>M/C 0727 (MARROM)</t>
        </is>
      </c>
      <c r="D4319" s="14" t="inlineStr">
        <is>
          <t>50 SECCIONADORA 2</t>
        </is>
      </c>
      <c r="E4319" s="14" t="n">
        <v>30004805</v>
      </c>
      <c r="F4319" s="14" t="inlineStr">
        <is>
          <t>ASSENTO 440X425X09 MDP - CAD SANTIAGO</t>
        </is>
      </c>
      <c r="G4319" s="14" t="inlineStr">
        <is>
          <t>50 SECCIONADORA 2</t>
        </is>
      </c>
      <c r="H4319" s="14" t="inlineStr">
        <is>
          <t>50 SECCIONADORA 2</t>
        </is>
      </c>
      <c r="I4319" s="9" t="inlineStr">
        <is>
          <t>50 SECCIONADORA 2</t>
        </is>
      </c>
      <c r="J4319" s="9" t="n">
        <v>126</v>
      </c>
      <c r="K4319" s="14" t="n"/>
      <c r="L4319" s="14" t="n"/>
      <c r="M4319" s="14" t="n"/>
      <c r="N4319" s="14" t="n"/>
      <c r="O4319" s="14" t="n"/>
      <c r="P4319" s="14" t="n"/>
      <c r="Q4319" s="14" t="n"/>
      <c r="R4319" s="14" t="n"/>
      <c r="S4319" s="14" t="n"/>
      <c r="T4319" s="14" t="n"/>
      <c r="U4319" s="14" t="n"/>
      <c r="V4319" s="14" t="n"/>
      <c r="W4319" s="14" t="n"/>
      <c r="X4319" s="14" t="n"/>
      <c r="Y4319" s="14" t="n"/>
      <c r="Z4319" s="14" t="n"/>
      <c r="AA4319" s="11" t="n"/>
      <c r="AB4319" s="14">
        <f>B4319&amp;"|"&amp;I4319</f>
        <v/>
      </c>
      <c r="AC4319">
        <f>IF($B4319="","","|"&amp;SUBSTITUTE(TRIM(SUBSTITUTE(SUBSTITUTE(SUBSTITUTE(SUBSTITUTE(SUBSTITUTE(SUBSTITUTE(SUBSTITUTE(SUBSTITUTE(SUBSTITUTE(SUBSTITUTE(SUBSTITUTE(SUBSTITUTE(SUBSTITUTE(SUBSTITUTE(TRIM($B4319&amp;""),CHAR(10)," "),CHAR(13)," "),"."," "),";"," "),","," "),"/"," "),"+"," "),"-"," "),"  "," "),"  "," "),"  "," "),"  "," "),"  "," "),"  "," "))," ","|")&amp;"|")</f>
        <v/>
      </c>
      <c r="AD4319">
        <f>TRIM($I4319&amp;"")</f>
        <v/>
      </c>
    </row>
    <row r="4320" ht="36" customHeight="1">
      <c r="A4320" s="9" t="n">
        <v>46218</v>
      </c>
      <c r="B4320" s="14" t="inlineStr">
        <is>
          <t>10266,10265</t>
        </is>
      </c>
      <c r="C4320" s="14" t="inlineStr">
        <is>
          <t>M/C 0727 (MARROM)</t>
        </is>
      </c>
      <c r="D4320" s="14" t="inlineStr">
        <is>
          <t>50 SECCIONADORA 2</t>
        </is>
      </c>
      <c r="E4320" s="14" t="n">
        <v>30001308</v>
      </c>
      <c r="F4320" s="14" t="inlineStr">
        <is>
          <t>APOIO ESPALDAR 360X40X25 MDP - PE INTEIRO</t>
        </is>
      </c>
      <c r="G4320" s="14" t="inlineStr">
        <is>
          <t>50 SECCIONADORA 2</t>
        </is>
      </c>
      <c r="H4320" s="14" t="inlineStr">
        <is>
          <t>50 SECCIONADORA 2</t>
        </is>
      </c>
      <c r="I4320" s="9" t="inlineStr">
        <is>
          <t>50 SECCIONADORA 2</t>
        </is>
      </c>
      <c r="J4320" s="9" t="n">
        <v>450</v>
      </c>
      <c r="K4320" s="14" t="n"/>
      <c r="L4320" s="14" t="n"/>
      <c r="M4320" s="14" t="n"/>
      <c r="N4320" s="14" t="n"/>
      <c r="O4320" s="14" t="n"/>
      <c r="P4320" s="14" t="n"/>
      <c r="Q4320" s="14" t="n"/>
      <c r="R4320" s="14" t="n"/>
      <c r="S4320" s="14" t="n"/>
      <c r="T4320" s="14" t="n"/>
      <c r="U4320" s="14" t="n"/>
      <c r="V4320" s="14" t="n"/>
      <c r="W4320" s="14" t="n"/>
      <c r="X4320" s="14" t="n"/>
      <c r="Y4320" s="14" t="n"/>
      <c r="Z4320" s="14" t="n"/>
      <c r="AA4320" s="11" t="n"/>
      <c r="AB4320" s="14">
        <f>B4320&amp;"|"&amp;I4320</f>
        <v/>
      </c>
      <c r="AC4320">
        <f>IF($B4320="","","|"&amp;SUBSTITUTE(TRIM(SUBSTITUTE(SUBSTITUTE(SUBSTITUTE(SUBSTITUTE(SUBSTITUTE(SUBSTITUTE(SUBSTITUTE(SUBSTITUTE(SUBSTITUTE(SUBSTITUTE(SUBSTITUTE(SUBSTITUTE(SUBSTITUTE(SUBSTITUTE(TRIM($B4320&amp;""),CHAR(10)," "),CHAR(13)," "),"."," "),";"," "),","," "),"/"," "),"+"," "),"-"," "),"  "," "),"  "," "),"  "," "),"  "," "),"  "," "),"  "," "))," ","|")&amp;"|")</f>
        <v/>
      </c>
      <c r="AD4320">
        <f>TRIM($I4320&amp;"")</f>
        <v/>
      </c>
    </row>
    <row r="4321" ht="36" customHeight="1">
      <c r="A4321" s="9" t="n">
        <v>46218</v>
      </c>
      <c r="B4321" s="14" t="inlineStr">
        <is>
          <t>10266,10265</t>
        </is>
      </c>
      <c r="C4321" s="14" t="inlineStr">
        <is>
          <t>M/C 0727 (MARROM)</t>
        </is>
      </c>
      <c r="D4321" s="14" t="inlineStr">
        <is>
          <t>50 SECCIONADORA 2</t>
        </is>
      </c>
      <c r="E4321" s="14" t="n">
        <v>30001309</v>
      </c>
      <c r="F4321" s="14" t="inlineStr">
        <is>
          <t>TRA CENTR 360X56(911)X25 MDP (14PCS) - PE INTEIRO</t>
        </is>
      </c>
      <c r="G4321" s="14" t="inlineStr">
        <is>
          <t>50 SECCIONADORA 2</t>
        </is>
      </c>
      <c r="H4321" s="14" t="inlineStr">
        <is>
          <t>50 SECCIONADORA 2</t>
        </is>
      </c>
      <c r="I4321" s="9" t="inlineStr">
        <is>
          <t>50 SECCIONADORA 2</t>
        </is>
      </c>
      <c r="J4321" s="9" t="n">
        <v>450</v>
      </c>
      <c r="K4321" s="14" t="n"/>
      <c r="L4321" s="14" t="n"/>
      <c r="M4321" s="14" t="n"/>
      <c r="N4321" s="14" t="n"/>
      <c r="O4321" s="14" t="n"/>
      <c r="P4321" s="14" t="n"/>
      <c r="Q4321" s="14" t="n"/>
      <c r="R4321" s="14" t="n"/>
      <c r="S4321" s="14" t="n"/>
      <c r="T4321" s="14" t="n"/>
      <c r="U4321" s="14" t="n"/>
      <c r="V4321" s="14" t="n"/>
      <c r="W4321" s="14" t="n"/>
      <c r="X4321" s="14" t="n"/>
      <c r="Y4321" s="14" t="n"/>
      <c r="Z4321" s="14" t="n"/>
      <c r="AA4321" s="11" t="n"/>
      <c r="AB4321" s="14">
        <f>B4321&amp;"|"&amp;I4321</f>
        <v/>
      </c>
      <c r="AC4321">
        <f>IF($B4321="","","|"&amp;SUBSTITUTE(TRIM(SUBSTITUTE(SUBSTITUTE(SUBSTITUTE(SUBSTITUTE(SUBSTITUTE(SUBSTITUTE(SUBSTITUTE(SUBSTITUTE(SUBSTITUTE(SUBSTITUTE(SUBSTITUTE(SUBSTITUTE(SUBSTITUTE(SUBSTITUTE(TRIM($B4321&amp;""),CHAR(10)," "),CHAR(13)," "),"."," "),";"," "),","," "),"/"," "),"+"," "),"-"," "),"  "," "),"  "," "),"  "," "),"  "," "),"  "," "),"  "," "))," ","|")&amp;"|")</f>
        <v/>
      </c>
      <c r="AD4321">
        <f>TRIM($I4321&amp;"")</f>
        <v/>
      </c>
    </row>
    <row r="4322" ht="36" customHeight="1">
      <c r="A4322" s="9" t="n">
        <v>46218</v>
      </c>
      <c r="B4322" s="14" t="inlineStr">
        <is>
          <t>10266,10265</t>
        </is>
      </c>
      <c r="C4322" s="14" t="inlineStr">
        <is>
          <t>M/C 0727 (MARROM)</t>
        </is>
      </c>
      <c r="D4322" s="14" t="inlineStr">
        <is>
          <t>50 SECCIONADORA 2</t>
        </is>
      </c>
      <c r="E4322" s="14" t="n">
        <v>20051001</v>
      </c>
      <c r="F4322" s="14" t="inlineStr">
        <is>
          <t>TAMPO REDONDO 1035X1035X18 MDF - MESA TURIM LIGHT</t>
        </is>
      </c>
      <c r="G4322" s="14" t="inlineStr">
        <is>
          <t>50 SECCIONADORA 2</t>
        </is>
      </c>
      <c r="H4322" s="14" t="inlineStr">
        <is>
          <t>50 SECCIONADORA 2</t>
        </is>
      </c>
      <c r="I4322" s="9" t="inlineStr">
        <is>
          <t>50 SECCIONADORA 2</t>
        </is>
      </c>
      <c r="J4322" s="9" t="n">
        <v>13</v>
      </c>
      <c r="K4322" s="14" t="n"/>
      <c r="L4322" s="14" t="n"/>
      <c r="M4322" s="14" t="n"/>
      <c r="N4322" s="14" t="n"/>
      <c r="O4322" s="14" t="n"/>
      <c r="P4322" s="14" t="n"/>
      <c r="Q4322" s="14" t="n"/>
      <c r="R4322" s="14" t="n"/>
      <c r="S4322" s="14" t="n"/>
      <c r="T4322" s="14" t="n"/>
      <c r="U4322" s="14" t="n"/>
      <c r="V4322" s="14" t="n"/>
      <c r="W4322" s="14" t="n"/>
      <c r="X4322" s="14" t="n"/>
      <c r="Y4322" s="14" t="n"/>
      <c r="Z4322" s="14" t="n"/>
      <c r="AA4322" s="11" t="n"/>
      <c r="AB4322" s="14">
        <f>B4322&amp;"|"&amp;I4322</f>
        <v/>
      </c>
      <c r="AC4322">
        <f>IF($B4322="","","|"&amp;SUBSTITUTE(TRIM(SUBSTITUTE(SUBSTITUTE(SUBSTITUTE(SUBSTITUTE(SUBSTITUTE(SUBSTITUTE(SUBSTITUTE(SUBSTITUTE(SUBSTITUTE(SUBSTITUTE(SUBSTITUTE(SUBSTITUTE(SUBSTITUTE(SUBSTITUTE(TRIM($B4322&amp;""),CHAR(10)," "),CHAR(13)," "),"."," "),";"," "),","," "),"/"," "),"+"," "),"-"," "),"  "," "),"  "," "),"  "," "),"  "," "),"  "," "),"  "," "))," ","|")&amp;"|")</f>
        <v/>
      </c>
      <c r="AD4322">
        <f>TRIM($I4322&amp;"")</f>
        <v/>
      </c>
    </row>
    <row r="4323" ht="36" customHeight="1">
      <c r="A4323" s="9" t="n">
        <v>46218</v>
      </c>
      <c r="B4323" s="14" t="inlineStr">
        <is>
          <t>10266,10265</t>
        </is>
      </c>
      <c r="C4323" s="14" t="inlineStr">
        <is>
          <t>M/C 0727 (MARROM)</t>
        </is>
      </c>
      <c r="D4323" s="14" t="inlineStr">
        <is>
          <t>50 SECCIONADORA 2</t>
        </is>
      </c>
      <c r="E4323" s="14" t="n">
        <v>30001203</v>
      </c>
      <c r="F4323" s="14" t="inlineStr">
        <is>
          <t>LAT ASSENTO 430X80X18 MDF CAD PE INTEIRO/ MADEIRA</t>
        </is>
      </c>
      <c r="G4323" s="14" t="inlineStr">
        <is>
          <t>50 SECCIONADORA 2</t>
        </is>
      </c>
      <c r="H4323" s="14" t="inlineStr">
        <is>
          <t>50 SECCIONADORA 2</t>
        </is>
      </c>
      <c r="I4323" s="9" t="inlineStr">
        <is>
          <t>50 SECCIONADORA 2</t>
        </is>
      </c>
      <c r="J4323" s="9" t="n">
        <v>900</v>
      </c>
      <c r="K4323" s="14" t="n"/>
      <c r="L4323" s="14" t="n"/>
      <c r="M4323" s="14" t="n"/>
      <c r="N4323" s="14" t="n"/>
      <c r="O4323" s="14" t="n"/>
      <c r="P4323" s="14" t="n"/>
      <c r="Q4323" s="14" t="n"/>
      <c r="R4323" s="14" t="n"/>
      <c r="S4323" s="14" t="n"/>
      <c r="T4323" s="14" t="n"/>
      <c r="U4323" s="14" t="n"/>
      <c r="V4323" s="14" t="n"/>
      <c r="W4323" s="14" t="n"/>
      <c r="X4323" s="14" t="n"/>
      <c r="Y4323" s="14" t="n"/>
      <c r="Z4323" s="14" t="n"/>
      <c r="AA4323" s="11" t="n"/>
      <c r="AB4323" s="14">
        <f>B4323&amp;"|"&amp;I4323</f>
        <v/>
      </c>
      <c r="AC4323">
        <f>IF($B4323="","","|"&amp;SUBSTITUTE(TRIM(SUBSTITUTE(SUBSTITUTE(SUBSTITUTE(SUBSTITUTE(SUBSTITUTE(SUBSTITUTE(SUBSTITUTE(SUBSTITUTE(SUBSTITUTE(SUBSTITUTE(SUBSTITUTE(SUBSTITUTE(SUBSTITUTE(SUBSTITUTE(TRIM($B4323&amp;""),CHAR(10)," "),CHAR(13)," "),"."," "),";"," "),","," "),"/"," "),"+"," "),"-"," "),"  "," "),"  "," "),"  "," "),"  "," "),"  "," "),"  "," "))," ","|")&amp;"|")</f>
        <v/>
      </c>
      <c r="AD4323">
        <f>TRIM($I4323&amp;"")</f>
        <v/>
      </c>
    </row>
    <row r="4324" ht="36" customHeight="1">
      <c r="A4324" s="9" t="n">
        <v>46218</v>
      </c>
      <c r="B4324" s="14" t="inlineStr">
        <is>
          <t>10266,10265</t>
        </is>
      </c>
      <c r="C4324" s="14" t="inlineStr">
        <is>
          <t>M/C 0727 (MARROM)</t>
        </is>
      </c>
      <c r="D4324" s="14" t="inlineStr">
        <is>
          <t>50 SECCIONADORA 2</t>
        </is>
      </c>
      <c r="E4324" s="14" t="n">
        <v>30003405</v>
      </c>
      <c r="F4324" s="14" t="inlineStr">
        <is>
          <t>TRAVESSA ASSENTO 360X70X18 MDF - C DAKAR/SANTIAGO</t>
        </is>
      </c>
      <c r="G4324" s="14" t="inlineStr">
        <is>
          <t>50 SECCIONADORA 2</t>
        </is>
      </c>
      <c r="H4324" s="14" t="inlineStr">
        <is>
          <t>50 SECCIONADORA 2</t>
        </is>
      </c>
      <c r="I4324" s="9" t="inlineStr">
        <is>
          <t>50 SECCIONADORA 2</t>
        </is>
      </c>
      <c r="J4324" s="9" t="n">
        <v>252</v>
      </c>
      <c r="K4324" s="14" t="n"/>
      <c r="L4324" s="14" t="n"/>
      <c r="M4324" s="14" t="n"/>
      <c r="N4324" s="14" t="n"/>
      <c r="O4324" s="14" t="n"/>
      <c r="P4324" s="14" t="n"/>
      <c r="Q4324" s="14" t="n"/>
      <c r="R4324" s="14" t="n"/>
      <c r="S4324" s="14" t="n"/>
      <c r="T4324" s="14" t="n"/>
      <c r="U4324" s="14" t="n"/>
      <c r="V4324" s="14" t="n"/>
      <c r="W4324" s="14" t="n"/>
      <c r="X4324" s="14" t="n"/>
      <c r="Y4324" s="14" t="n"/>
      <c r="Z4324" s="14" t="n"/>
      <c r="AA4324" s="11" t="n"/>
      <c r="AB4324" s="14">
        <f>B4324&amp;"|"&amp;I4324</f>
        <v/>
      </c>
      <c r="AC4324">
        <f>IF($B4324="","","|"&amp;SUBSTITUTE(TRIM(SUBSTITUTE(SUBSTITUTE(SUBSTITUTE(SUBSTITUTE(SUBSTITUTE(SUBSTITUTE(SUBSTITUTE(SUBSTITUTE(SUBSTITUTE(SUBSTITUTE(SUBSTITUTE(SUBSTITUTE(SUBSTITUTE(SUBSTITUTE(TRIM($B4324&amp;""),CHAR(10)," "),CHAR(13)," "),"."," "),";"," "),","," "),"/"," "),"+"," "),"-"," "),"  "," "),"  "," "),"  "," "),"  "," "),"  "," "),"  "," "))," ","|")&amp;"|")</f>
        <v/>
      </c>
      <c r="AD4324">
        <f>TRIM($I4324&amp;"")</f>
        <v/>
      </c>
    </row>
    <row r="4325" ht="36" customHeight="1">
      <c r="A4325" s="9" t="n">
        <v>46218</v>
      </c>
      <c r="B4325" s="14" t="inlineStr">
        <is>
          <t>10266,10265</t>
        </is>
      </c>
      <c r="C4325" s="14" t="inlineStr">
        <is>
          <t>M/C 0727 (MARROM)</t>
        </is>
      </c>
      <c r="D4325" s="14" t="inlineStr">
        <is>
          <t>50 SECCIONADORA 2</t>
        </is>
      </c>
      <c r="E4325" s="14" t="n">
        <v>30006103</v>
      </c>
      <c r="F4325" s="14" t="inlineStr">
        <is>
          <t>TRAVESSA LATERAL 340X70X18 MDF - CAD SANTIAGO NEW</t>
        </is>
      </c>
      <c r="G4325" s="14" t="inlineStr">
        <is>
          <t>50 SECCIONADORA 2</t>
        </is>
      </c>
      <c r="H4325" s="14" t="inlineStr">
        <is>
          <t>50 SECCIONADORA 2</t>
        </is>
      </c>
      <c r="I4325" s="9" t="inlineStr">
        <is>
          <t>50 SECCIONADORA 2</t>
        </is>
      </c>
      <c r="J4325" s="9" t="n">
        <v>252</v>
      </c>
      <c r="K4325" s="14" t="n"/>
      <c r="L4325" s="14" t="n"/>
      <c r="M4325" s="14" t="n"/>
      <c r="N4325" s="14" t="n"/>
      <c r="O4325" s="14" t="n"/>
      <c r="P4325" s="14" t="n"/>
      <c r="Q4325" s="14" t="n"/>
      <c r="R4325" s="14" t="n"/>
      <c r="S4325" s="14" t="n"/>
      <c r="T4325" s="14" t="n"/>
      <c r="U4325" s="14" t="n"/>
      <c r="V4325" s="14" t="n"/>
      <c r="W4325" s="14" t="n"/>
      <c r="X4325" s="14" t="n"/>
      <c r="Y4325" s="14" t="n"/>
      <c r="Z4325" s="14" t="n"/>
      <c r="AA4325" s="11" t="n"/>
      <c r="AB4325" s="14">
        <f>B4325&amp;"|"&amp;I4325</f>
        <v/>
      </c>
      <c r="AC4325">
        <f>IF($B4325="","","|"&amp;SUBSTITUTE(TRIM(SUBSTITUTE(SUBSTITUTE(SUBSTITUTE(SUBSTITUTE(SUBSTITUTE(SUBSTITUTE(SUBSTITUTE(SUBSTITUTE(SUBSTITUTE(SUBSTITUTE(SUBSTITUTE(SUBSTITUTE(SUBSTITUTE(SUBSTITUTE(TRIM($B4325&amp;""),CHAR(10)," "),CHAR(13)," "),"."," "),";"," "),","," "),"/"," "),"+"," "),"-"," "),"  "," "),"  "," "),"  "," "),"  "," "),"  "," "),"  "," "))," ","|")&amp;"|")</f>
        <v/>
      </c>
      <c r="AD4325">
        <f>TRIM($I4325&amp;"")</f>
        <v/>
      </c>
    </row>
    <row r="4326" ht="36" customHeight="1">
      <c r="A4326" s="9" t="n">
        <v>46218</v>
      </c>
      <c r="B4326" s="14" t="inlineStr">
        <is>
          <t>10266,10265</t>
        </is>
      </c>
      <c r="C4326" s="14" t="inlineStr">
        <is>
          <t>M/C 0727 (MARROM)</t>
        </is>
      </c>
      <c r="D4326" s="14" t="inlineStr">
        <is>
          <t>50 SECCIONADORA 2</t>
        </is>
      </c>
      <c r="E4326" s="14" t="n">
        <v>20020008</v>
      </c>
      <c r="F4326" s="14" t="inlineStr">
        <is>
          <t>CANTONEIRA EMBALAGEM 350X50X03 MDF - BASE DUBAI</t>
        </is>
      </c>
      <c r="G4326" s="14" t="inlineStr">
        <is>
          <t>50 SECCIONADORA 2</t>
        </is>
      </c>
      <c r="H4326" s="14" t="inlineStr">
        <is>
          <t>50 SECCIONADORA 2</t>
        </is>
      </c>
      <c r="I4326" s="9" t="inlineStr">
        <is>
          <t>50 SECCIONADORA 2</t>
        </is>
      </c>
      <c r="J4326" s="9" t="n">
        <v>4</v>
      </c>
      <c r="K4326" s="14" t="n"/>
      <c r="L4326" s="14" t="n"/>
      <c r="M4326" s="14" t="n"/>
      <c r="N4326" s="14" t="n"/>
      <c r="O4326" s="14" t="n"/>
      <c r="P4326" s="14" t="n"/>
      <c r="Q4326" s="14" t="n"/>
      <c r="R4326" s="14" t="n"/>
      <c r="S4326" s="14" t="n"/>
      <c r="T4326" s="14" t="n"/>
      <c r="U4326" s="14" t="n"/>
      <c r="V4326" s="14" t="n"/>
      <c r="W4326" s="14" t="n"/>
      <c r="X4326" s="14" t="n"/>
      <c r="Y4326" s="14" t="n"/>
      <c r="Z4326" s="14" t="n"/>
      <c r="AA4326" s="11" t="n"/>
      <c r="AB4326" s="14">
        <f>B4326&amp;"|"&amp;I4326</f>
        <v/>
      </c>
      <c r="AC4326">
        <f>IF($B4326="","","|"&amp;SUBSTITUTE(TRIM(SUBSTITUTE(SUBSTITUTE(SUBSTITUTE(SUBSTITUTE(SUBSTITUTE(SUBSTITUTE(SUBSTITUTE(SUBSTITUTE(SUBSTITUTE(SUBSTITUTE(SUBSTITUTE(SUBSTITUTE(SUBSTITUTE(SUBSTITUTE(TRIM($B4326&amp;""),CHAR(10)," "),CHAR(13)," "),"."," "),";"," "),","," "),"/"," "),"+"," "),"-"," "),"  "," "),"  "," "),"  "," "),"  "," "),"  "," "),"  "," "))," ","|")&amp;"|")</f>
        <v/>
      </c>
      <c r="AD4326">
        <f>TRIM($I4326&amp;"")</f>
        <v/>
      </c>
    </row>
    <row r="4327" ht="36" customHeight="1">
      <c r="A4327" s="9" t="n">
        <v>46218</v>
      </c>
      <c r="B4327" s="14" t="inlineStr">
        <is>
          <t>10266,10265</t>
        </is>
      </c>
      <c r="C4327" s="14" t="inlineStr">
        <is>
          <t>M/C 0727 (MARROM)</t>
        </is>
      </c>
      <c r="D4327" s="14" t="inlineStr">
        <is>
          <t>50 SECCIONADORA 2</t>
        </is>
      </c>
      <c r="E4327" s="14" t="n">
        <v>30001202</v>
      </c>
      <c r="F4327" s="14" t="inlineStr">
        <is>
          <t>PÉ FRONTAL 441X65(911)X25 MDF (16PÇS) - CAD PÉ INT</t>
        </is>
      </c>
      <c r="G4327" s="14" t="inlineStr">
        <is>
          <t>50 SECCIONADORA 2</t>
        </is>
      </c>
      <c r="H4327" s="14" t="inlineStr">
        <is>
          <t>50 SECCIONADORA 2</t>
        </is>
      </c>
      <c r="I4327" s="9" t="inlineStr">
        <is>
          <t>50 SECCIONADORA 2</t>
        </is>
      </c>
      <c r="J4327" s="9" t="n">
        <v>900</v>
      </c>
      <c r="K4327" s="14" t="n"/>
      <c r="L4327" s="14" t="n"/>
      <c r="M4327" s="14" t="n"/>
      <c r="N4327" s="14" t="n"/>
      <c r="O4327" s="14" t="n"/>
      <c r="P4327" s="14" t="n"/>
      <c r="Q4327" s="14" t="n"/>
      <c r="R4327" s="14" t="n"/>
      <c r="S4327" s="14" t="n"/>
      <c r="T4327" s="14" t="n"/>
      <c r="U4327" s="14" t="n"/>
      <c r="V4327" s="14" t="n"/>
      <c r="W4327" s="14" t="n"/>
      <c r="X4327" s="14" t="n"/>
      <c r="Y4327" s="14" t="n"/>
      <c r="Z4327" s="14" t="n"/>
      <c r="AA4327" s="11" t="n"/>
      <c r="AB4327" s="14">
        <f>B4327&amp;"|"&amp;I4327</f>
        <v/>
      </c>
      <c r="AC4327">
        <f>IF($B4327="","","|"&amp;SUBSTITUTE(TRIM(SUBSTITUTE(SUBSTITUTE(SUBSTITUTE(SUBSTITUTE(SUBSTITUTE(SUBSTITUTE(SUBSTITUTE(SUBSTITUTE(SUBSTITUTE(SUBSTITUTE(SUBSTITUTE(SUBSTITUTE(SUBSTITUTE(SUBSTITUTE(TRIM($B4327&amp;""),CHAR(10)," "),CHAR(13)," "),"."," "),";"," "),","," "),"/"," "),"+"," "),"-"," "),"  "," "),"  "," "),"  "," "),"  "," "),"  "," "),"  "," "))," ","|")&amp;"|")</f>
        <v/>
      </c>
      <c r="AD4327">
        <f>TRIM($I4327&amp;"")</f>
        <v/>
      </c>
    </row>
    <row r="4328" ht="36" customHeight="1">
      <c r="A4328" s="9" t="n">
        <v>46218</v>
      </c>
      <c r="B4328" s="14" t="inlineStr">
        <is>
          <t>10266,10265</t>
        </is>
      </c>
      <c r="C4328" s="14" t="inlineStr">
        <is>
          <t>M/C 0727 (MARROM)</t>
        </is>
      </c>
      <c r="D4328" s="14" t="inlineStr">
        <is>
          <t>50 SECCIONADORA 2</t>
        </is>
      </c>
      <c r="E4328" s="14" t="n">
        <v>30001301</v>
      </c>
      <c r="F4328" s="14" t="inlineStr">
        <is>
          <t>PE TRASEIRO 920X65(911)X25 MDF (11PCS)- CAD PE INT</t>
        </is>
      </c>
      <c r="G4328" s="14" t="inlineStr">
        <is>
          <t>50 SECCIONADORA 2</t>
        </is>
      </c>
      <c r="H4328" s="14" t="inlineStr">
        <is>
          <t>50 SECCIONADORA 2</t>
        </is>
      </c>
      <c r="I4328" s="9" t="inlineStr">
        <is>
          <t>50 SECCIONADORA 2</t>
        </is>
      </c>
      <c r="J4328" s="9" t="n">
        <v>900</v>
      </c>
      <c r="K4328" s="14" t="n"/>
      <c r="L4328" s="14" t="n"/>
      <c r="M4328" s="14" t="n"/>
      <c r="N4328" s="14" t="n"/>
      <c r="O4328" s="14" t="n"/>
      <c r="P4328" s="14" t="n"/>
      <c r="Q4328" s="14" t="n"/>
      <c r="R4328" s="14" t="n"/>
      <c r="S4328" s="14" t="n"/>
      <c r="T4328" s="14" t="n"/>
      <c r="U4328" s="14" t="n"/>
      <c r="V4328" s="14" t="n"/>
      <c r="W4328" s="14" t="n"/>
      <c r="X4328" s="14" t="n"/>
      <c r="Y4328" s="14" t="n"/>
      <c r="Z4328" s="14" t="n"/>
      <c r="AA4328" s="11" t="n"/>
      <c r="AB4328" s="14">
        <f>B4328&amp;"|"&amp;I4328</f>
        <v/>
      </c>
      <c r="AC4328">
        <f>IF($B4328="","","|"&amp;SUBSTITUTE(TRIM(SUBSTITUTE(SUBSTITUTE(SUBSTITUTE(SUBSTITUTE(SUBSTITUTE(SUBSTITUTE(SUBSTITUTE(SUBSTITUTE(SUBSTITUTE(SUBSTITUTE(SUBSTITUTE(SUBSTITUTE(SUBSTITUTE(SUBSTITUTE(TRIM($B4328&amp;""),CHAR(10)," "),CHAR(13)," "),"."," "),";"," "),","," "),"/"," "),"+"," "),"-"," "),"  "," "),"  "," "),"  "," "),"  "," "),"  "," "),"  "," "))," ","|")&amp;"|")</f>
        <v/>
      </c>
      <c r="AD4328">
        <f>TRIM($I4328&amp;"")</f>
        <v/>
      </c>
    </row>
    <row r="4329" ht="36" customHeight="1">
      <c r="A4329" s="9" t="n">
        <v>46218</v>
      </c>
      <c r="B4329" s="14" t="inlineStr">
        <is>
          <t>10266,10265</t>
        </is>
      </c>
      <c r="C4329" s="14" t="inlineStr">
        <is>
          <t>M/C 0727 (MARROM)</t>
        </is>
      </c>
      <c r="D4329" s="14" t="inlineStr">
        <is>
          <t>50 SECCIONADORA 2</t>
        </is>
      </c>
      <c r="E4329" s="14" t="n">
        <v>30006101</v>
      </c>
      <c r="F4329" s="14" t="inlineStr">
        <is>
          <t>PE TRAS 880X30(911)X25 MDF (13PC) ESQ SANTIAGO NEW</t>
        </is>
      </c>
      <c r="G4329" s="14" t="inlineStr">
        <is>
          <t>50 SECCIONADORA 2</t>
        </is>
      </c>
      <c r="H4329" s="14" t="inlineStr">
        <is>
          <t>50 SECCIONADORA 2</t>
        </is>
      </c>
      <c r="I4329" s="9" t="inlineStr">
        <is>
          <t>50 SECCIONADORA 2</t>
        </is>
      </c>
      <c r="J4329" s="9" t="n">
        <v>126</v>
      </c>
      <c r="K4329" s="14" t="n"/>
      <c r="L4329" s="14" t="n"/>
      <c r="M4329" s="14" t="n"/>
      <c r="N4329" s="14" t="n"/>
      <c r="O4329" s="14" t="n"/>
      <c r="P4329" s="14" t="n"/>
      <c r="Q4329" s="14" t="n"/>
      <c r="R4329" s="14" t="n"/>
      <c r="S4329" s="14" t="n"/>
      <c r="T4329" s="14" t="n"/>
      <c r="U4329" s="14" t="n"/>
      <c r="V4329" s="14" t="n"/>
      <c r="W4329" s="14" t="n"/>
      <c r="X4329" s="14" t="n"/>
      <c r="Y4329" s="14" t="n"/>
      <c r="Z4329" s="14" t="n"/>
      <c r="AA4329" s="11" t="n"/>
      <c r="AB4329" s="14">
        <f>B4329&amp;"|"&amp;I4329</f>
        <v/>
      </c>
      <c r="AC4329">
        <f>IF($B4329="","","|"&amp;SUBSTITUTE(TRIM(SUBSTITUTE(SUBSTITUTE(SUBSTITUTE(SUBSTITUTE(SUBSTITUTE(SUBSTITUTE(SUBSTITUTE(SUBSTITUTE(SUBSTITUTE(SUBSTITUTE(SUBSTITUTE(SUBSTITUTE(SUBSTITUTE(SUBSTITUTE(TRIM($B4329&amp;""),CHAR(10)," "),CHAR(13)," "),"."," "),";"," "),","," "),"/"," "),"+"," "),"-"," "),"  "," "),"  "," "),"  "," "),"  "," "),"  "," "),"  "," "))," ","|")&amp;"|")</f>
        <v/>
      </c>
      <c r="AD4329">
        <f>TRIM($I4329&amp;"")</f>
        <v/>
      </c>
    </row>
    <row r="4330" ht="36" customHeight="1">
      <c r="A4330" s="9" t="n">
        <v>46218</v>
      </c>
      <c r="B4330" s="14" t="inlineStr">
        <is>
          <t>10266,10265</t>
        </is>
      </c>
      <c r="C4330" s="14" t="inlineStr">
        <is>
          <t>M/C 0727 (MARROM)</t>
        </is>
      </c>
      <c r="D4330" s="14" t="inlineStr">
        <is>
          <t>50 SECCIONADORA 2</t>
        </is>
      </c>
      <c r="E4330" s="14" t="n">
        <v>30006102</v>
      </c>
      <c r="F4330" s="14" t="inlineStr">
        <is>
          <t>PE TRAS 880X30(911)X25 MDF (13PC) DIR SANTIAGO NEW</t>
        </is>
      </c>
      <c r="G4330" s="14" t="inlineStr">
        <is>
          <t>50 SECCIONADORA 2</t>
        </is>
      </c>
      <c r="H4330" s="14" t="inlineStr">
        <is>
          <t>50 SECCIONADORA 2</t>
        </is>
      </c>
      <c r="I4330" s="9" t="inlineStr">
        <is>
          <t>50 SECCIONADORA 2</t>
        </is>
      </c>
      <c r="J4330" s="9" t="n">
        <v>126</v>
      </c>
      <c r="K4330" s="14" t="n"/>
      <c r="L4330" s="14" t="n"/>
      <c r="M4330" s="14" t="n"/>
      <c r="N4330" s="14" t="n"/>
      <c r="O4330" s="14" t="n"/>
      <c r="P4330" s="14" t="n"/>
      <c r="Q4330" s="14" t="n"/>
      <c r="R4330" s="14" t="n"/>
      <c r="S4330" s="14" t="n"/>
      <c r="T4330" s="14" t="n"/>
      <c r="U4330" s="14" t="n"/>
      <c r="V4330" s="14" t="n"/>
      <c r="W4330" s="14" t="n"/>
      <c r="X4330" s="14" t="n"/>
      <c r="Y4330" s="14" t="n"/>
      <c r="Z4330" s="14" t="n"/>
      <c r="AA4330" s="11" t="n"/>
      <c r="AB4330" s="14">
        <f>B4330&amp;"|"&amp;I4330</f>
        <v/>
      </c>
      <c r="AC4330">
        <f>IF($B4330="","","|"&amp;SUBSTITUTE(TRIM(SUBSTITUTE(SUBSTITUTE(SUBSTITUTE(SUBSTITUTE(SUBSTITUTE(SUBSTITUTE(SUBSTITUTE(SUBSTITUTE(SUBSTITUTE(SUBSTITUTE(SUBSTITUTE(SUBSTITUTE(SUBSTITUTE(SUBSTITUTE(TRIM($B4330&amp;""),CHAR(10)," "),CHAR(13)," "),"."," "),";"," "),","," "),"/"," "),"+"," "),"-"," "),"  "," "),"  "," "),"  "," "),"  "," "),"  "," "),"  "," "))," ","|")&amp;"|")</f>
        <v/>
      </c>
      <c r="AD4330">
        <f>TRIM($I4330&amp;"")</f>
        <v/>
      </c>
    </row>
    <row r="4331" ht="36" customHeight="1">
      <c r="A4331" s="9" t="n">
        <v>46218</v>
      </c>
      <c r="B4331" s="14" t="inlineStr">
        <is>
          <t>10266,10265</t>
        </is>
      </c>
      <c r="C4331" s="14" t="inlineStr">
        <is>
          <t>M/C 0727 (MARROM)</t>
        </is>
      </c>
      <c r="D4331" s="14" t="inlineStr">
        <is>
          <t>50 SECCIONADORA 2</t>
        </is>
      </c>
      <c r="E4331" s="14" t="n">
        <v>30006110</v>
      </c>
      <c r="F4331" s="14" t="inlineStr">
        <is>
          <t>PE FRONTAL 430X(108)51X25 MDF (DIR) SANTIAGO NEW</t>
        </is>
      </c>
      <c r="G4331" s="14" t="inlineStr">
        <is>
          <t>50 SECCIONADORA 2</t>
        </is>
      </c>
      <c r="H4331" s="14" t="inlineStr">
        <is>
          <t>50 SECCIONADORA 2</t>
        </is>
      </c>
      <c r="I4331" s="9" t="inlineStr">
        <is>
          <t>50 SECCIONADORA 2</t>
        </is>
      </c>
      <c r="J4331" s="9" t="n">
        <v>126</v>
      </c>
      <c r="K4331" s="14" t="n"/>
      <c r="L4331" s="14" t="n"/>
      <c r="M4331" s="14" t="n"/>
      <c r="N4331" s="14" t="n"/>
      <c r="O4331" s="14" t="n"/>
      <c r="P4331" s="14" t="n"/>
      <c r="Q4331" s="14" t="n"/>
      <c r="R4331" s="14" t="n"/>
      <c r="S4331" s="14" t="n"/>
      <c r="T4331" s="14" t="n"/>
      <c r="U4331" s="14" t="n"/>
      <c r="V4331" s="14" t="n"/>
      <c r="W4331" s="14" t="n"/>
      <c r="X4331" s="14" t="n"/>
      <c r="Y4331" s="14" t="n"/>
      <c r="Z4331" s="14" t="n"/>
      <c r="AA4331" s="11" t="n"/>
      <c r="AB4331" s="14">
        <f>B4331&amp;"|"&amp;I4331</f>
        <v/>
      </c>
      <c r="AC4331">
        <f>IF($B4331="","","|"&amp;SUBSTITUTE(TRIM(SUBSTITUTE(SUBSTITUTE(SUBSTITUTE(SUBSTITUTE(SUBSTITUTE(SUBSTITUTE(SUBSTITUTE(SUBSTITUTE(SUBSTITUTE(SUBSTITUTE(SUBSTITUTE(SUBSTITUTE(SUBSTITUTE(SUBSTITUTE(TRIM($B4331&amp;""),CHAR(10)," "),CHAR(13)," "),"."," "),";"," "),","," "),"/"," "),"+"," "),"-"," "),"  "," "),"  "," "),"  "," "),"  "," "),"  "," "),"  "," "))," ","|")&amp;"|")</f>
        <v/>
      </c>
      <c r="AD4331">
        <f>TRIM($I4331&amp;"")</f>
        <v/>
      </c>
    </row>
    <row r="4332" ht="36" customHeight="1">
      <c r="A4332" s="9" t="n">
        <v>46218</v>
      </c>
      <c r="B4332" s="14" t="inlineStr">
        <is>
          <t>10266,10265</t>
        </is>
      </c>
      <c r="C4332" s="14" t="inlineStr">
        <is>
          <t>M/C 0727 (MARROM)</t>
        </is>
      </c>
      <c r="D4332" s="14" t="inlineStr">
        <is>
          <t>50 SECCIONADORA 2</t>
        </is>
      </c>
      <c r="E4332" s="14" t="n">
        <v>30006111</v>
      </c>
      <c r="F4332" s="14" t="inlineStr">
        <is>
          <t>PE FRONTAL 430X(108)51X25MDF (ESQRD) SANTIAGO NEW</t>
        </is>
      </c>
      <c r="G4332" s="14" t="inlineStr">
        <is>
          <t>50 SECCIONADORA 2</t>
        </is>
      </c>
      <c r="H4332" s="14" t="inlineStr">
        <is>
          <t>50 SECCIONADORA 2</t>
        </is>
      </c>
      <c r="I4332" s="9" t="inlineStr">
        <is>
          <t>50 SECCIONADORA 2</t>
        </is>
      </c>
      <c r="J4332" s="9" t="n">
        <v>126</v>
      </c>
      <c r="K4332" s="14" t="n"/>
      <c r="L4332" s="14" t="n"/>
      <c r="M4332" s="14" t="n"/>
      <c r="N4332" s="14" t="n"/>
      <c r="O4332" s="14" t="n"/>
      <c r="P4332" s="14" t="n"/>
      <c r="Q4332" s="14" t="n"/>
      <c r="R4332" s="14" t="n"/>
      <c r="S4332" s="14" t="n"/>
      <c r="T4332" s="14" t="n"/>
      <c r="U4332" s="14" t="n"/>
      <c r="V4332" s="14" t="n"/>
      <c r="W4332" s="14" t="n"/>
      <c r="X4332" s="14" t="n"/>
      <c r="Y4332" s="14" t="n"/>
      <c r="Z4332" s="14" t="n"/>
      <c r="AA4332" s="11" t="n"/>
      <c r="AB4332" s="14">
        <f>B4332&amp;"|"&amp;I4332</f>
        <v/>
      </c>
      <c r="AC4332">
        <f>IF($B4332="","","|"&amp;SUBSTITUTE(TRIM(SUBSTITUTE(SUBSTITUTE(SUBSTITUTE(SUBSTITUTE(SUBSTITUTE(SUBSTITUTE(SUBSTITUTE(SUBSTITUTE(SUBSTITUTE(SUBSTITUTE(SUBSTITUTE(SUBSTITUTE(SUBSTITUTE(SUBSTITUTE(TRIM($B4332&amp;""),CHAR(10)," "),CHAR(13)," "),"."," "),";"," "),","," "),"/"," "),"+"," "),"-"," "),"  "," "),"  "," "),"  "," "),"  "," "),"  "," "),"  "," "))," ","|")&amp;"|")</f>
        <v/>
      </c>
      <c r="AD4332">
        <f>TRIM($I4332&amp;"")</f>
        <v/>
      </c>
    </row>
    <row r="4333" ht="36" customHeight="1">
      <c r="A4333" s="9" t="n">
        <v>46218</v>
      </c>
      <c r="B4333" s="14" t="inlineStr">
        <is>
          <t>10269</t>
        </is>
      </c>
      <c r="C4333" s="14" t="inlineStr">
        <is>
          <t>M/C 0723 - DEMONSTRAÇÃO MATEUS</t>
        </is>
      </c>
      <c r="D4333" s="14" t="inlineStr">
        <is>
          <t>50 SECCIONADORA 2</t>
        </is>
      </c>
      <c r="E4333" s="14" t="n">
        <v>30001204</v>
      </c>
      <c r="F4333" s="14" t="inlineStr">
        <is>
          <t>ASSENTO 430X403X09 MDP CAD PE INTEIRO/ MADEIRA</t>
        </is>
      </c>
      <c r="G4333" s="14" t="inlineStr">
        <is>
          <t>50 SECCIONADORA 2</t>
        </is>
      </c>
      <c r="H4333" s="14" t="inlineStr">
        <is>
          <t>50 SECCIONADORA 2</t>
        </is>
      </c>
      <c r="I4333" s="9" t="inlineStr">
        <is>
          <t>50 SECCIONADORA 2</t>
        </is>
      </c>
      <c r="J4333" s="9" t="n">
        <v>6</v>
      </c>
      <c r="K4333" s="14" t="n"/>
      <c r="L4333" s="14" t="n"/>
      <c r="M4333" s="14" t="n"/>
      <c r="N4333" s="14" t="n"/>
      <c r="O4333" s="14" t="n"/>
      <c r="P4333" s="14" t="n"/>
      <c r="Q4333" s="14" t="n"/>
      <c r="R4333" s="14" t="n"/>
      <c r="S4333" s="14" t="n"/>
      <c r="T4333" s="14" t="n"/>
      <c r="U4333" s="14" t="n"/>
      <c r="V4333" s="14" t="n"/>
      <c r="W4333" s="14" t="n"/>
      <c r="X4333" s="14" t="n"/>
      <c r="Y4333" s="14" t="n"/>
      <c r="Z4333" s="14" t="n"/>
      <c r="AA4333" s="11" t="n"/>
      <c r="AB4333" s="14">
        <f>B4333&amp;"|"&amp;I4333</f>
        <v/>
      </c>
      <c r="AC4333">
        <f>IF($B4333="","","|"&amp;SUBSTITUTE(TRIM(SUBSTITUTE(SUBSTITUTE(SUBSTITUTE(SUBSTITUTE(SUBSTITUTE(SUBSTITUTE(SUBSTITUTE(SUBSTITUTE(SUBSTITUTE(SUBSTITUTE(SUBSTITUTE(SUBSTITUTE(SUBSTITUTE(SUBSTITUTE(TRIM($B4333&amp;""),CHAR(10)," "),CHAR(13)," "),"."," "),";"," "),","," "),"/"," "),"+"," "),"-"," "),"  "," "),"  "," "),"  "," "),"  "," "),"  "," "),"  "," "))," ","|")&amp;"|")</f>
        <v/>
      </c>
      <c r="AD4333">
        <f>TRIM($I4333&amp;"")</f>
        <v/>
      </c>
    </row>
    <row r="4334" ht="36" customHeight="1">
      <c r="A4334" s="9" t="n">
        <v>46218</v>
      </c>
      <c r="B4334" s="14" t="inlineStr">
        <is>
          <t>10269</t>
        </is>
      </c>
      <c r="C4334" s="14" t="inlineStr">
        <is>
          <t>M/C 0723 - DEMONSTRAÇÃO MATEUS</t>
        </is>
      </c>
      <c r="D4334" s="14" t="inlineStr">
        <is>
          <t>50 SECCIONADORA 2</t>
        </is>
      </c>
      <c r="E4334" s="14" t="n">
        <v>200306101</v>
      </c>
      <c r="F4334" s="14" t="inlineStr">
        <is>
          <t>PE 790(800)X100X50 MDP - MESA GENOVA</t>
        </is>
      </c>
      <c r="G4334" s="14" t="inlineStr">
        <is>
          <t>50 SECCIONADORA 2</t>
        </is>
      </c>
      <c r="H4334" s="14" t="inlineStr">
        <is>
          <t>50 SECCIONADORA 2</t>
        </is>
      </c>
      <c r="I4334" s="9" t="inlineStr">
        <is>
          <t>50 SECCIONADORA 2</t>
        </is>
      </c>
      <c r="J4334" s="9" t="n">
        <v>4</v>
      </c>
      <c r="K4334" s="14" t="n"/>
      <c r="L4334" s="14" t="n"/>
      <c r="M4334" s="14" t="n"/>
      <c r="N4334" s="14" t="n"/>
      <c r="O4334" s="14" t="n"/>
      <c r="P4334" s="14" t="n"/>
      <c r="Q4334" s="14" t="n"/>
      <c r="R4334" s="14" t="n"/>
      <c r="S4334" s="14" t="n"/>
      <c r="T4334" s="14" t="n"/>
      <c r="U4334" s="14" t="n"/>
      <c r="V4334" s="14" t="n"/>
      <c r="W4334" s="14" t="n"/>
      <c r="X4334" s="14" t="n"/>
      <c r="Y4334" s="14" t="n"/>
      <c r="Z4334" s="14" t="n"/>
      <c r="AA4334" s="11" t="n"/>
      <c r="AB4334" s="14">
        <f>B4334&amp;"|"&amp;I4334</f>
        <v/>
      </c>
      <c r="AC4334">
        <f>IF($B4334="","","|"&amp;SUBSTITUTE(TRIM(SUBSTITUTE(SUBSTITUTE(SUBSTITUTE(SUBSTITUTE(SUBSTITUTE(SUBSTITUTE(SUBSTITUTE(SUBSTITUTE(SUBSTITUTE(SUBSTITUTE(SUBSTITUTE(SUBSTITUTE(SUBSTITUTE(SUBSTITUTE(TRIM($B4334&amp;""),CHAR(10)," "),CHAR(13)," "),"."," "),";"," "),","," "),"/"," "),"+"," "),"-"," "),"  "," "),"  "," "),"  "," "),"  "," "),"  "," "),"  "," "))," ","|")&amp;"|")</f>
        <v/>
      </c>
      <c r="AD4334">
        <f>TRIM($I4334&amp;"")</f>
        <v/>
      </c>
    </row>
    <row r="4335" ht="36" customHeight="1">
      <c r="A4335" s="9" t="n">
        <v>46218</v>
      </c>
      <c r="B4335" s="14" t="inlineStr">
        <is>
          <t>10269</t>
        </is>
      </c>
      <c r="C4335" s="14" t="inlineStr">
        <is>
          <t>M/C 0723 - DEMONSTRAÇÃO MATEUS</t>
        </is>
      </c>
      <c r="D4335" s="14" t="inlineStr">
        <is>
          <t>50 SECCIONADORA 2</t>
        </is>
      </c>
      <c r="E4335" s="14" t="n">
        <v>200306102</v>
      </c>
      <c r="F4335" s="14" t="inlineStr">
        <is>
          <t>BASE DOS PES 634(653)X95X50 MDP - MESA GENOVA</t>
        </is>
      </c>
      <c r="G4335" s="14" t="inlineStr">
        <is>
          <t>50 SECCIONADORA 2</t>
        </is>
      </c>
      <c r="H4335" s="14" t="inlineStr">
        <is>
          <t>50 SECCIONADORA 2</t>
        </is>
      </c>
      <c r="I4335" s="9" t="inlineStr">
        <is>
          <t>50 SECCIONADORA 2</t>
        </is>
      </c>
      <c r="J4335" s="9" t="n">
        <v>2</v>
      </c>
      <c r="K4335" s="14" t="n"/>
      <c r="L4335" s="14" t="n"/>
      <c r="M4335" s="14" t="n"/>
      <c r="N4335" s="14" t="n"/>
      <c r="O4335" s="14" t="n"/>
      <c r="P4335" s="14" t="n"/>
      <c r="Q4335" s="14" t="n"/>
      <c r="R4335" s="14" t="n"/>
      <c r="S4335" s="14" t="n"/>
      <c r="T4335" s="14" t="n"/>
      <c r="U4335" s="14" t="n"/>
      <c r="V4335" s="14" t="n"/>
      <c r="W4335" s="14" t="n"/>
      <c r="X4335" s="14" t="n"/>
      <c r="Y4335" s="14" t="n"/>
      <c r="Z4335" s="14" t="n"/>
      <c r="AA4335" s="11" t="n"/>
      <c r="AB4335" s="14">
        <f>B4335&amp;"|"&amp;I4335</f>
        <v/>
      </c>
      <c r="AC4335">
        <f>IF($B4335="","","|"&amp;SUBSTITUTE(TRIM(SUBSTITUTE(SUBSTITUTE(SUBSTITUTE(SUBSTITUTE(SUBSTITUTE(SUBSTITUTE(SUBSTITUTE(SUBSTITUTE(SUBSTITUTE(SUBSTITUTE(SUBSTITUTE(SUBSTITUTE(SUBSTITUTE(SUBSTITUTE(TRIM($B4335&amp;""),CHAR(10)," "),CHAR(13)," "),"."," "),";"," "),","," "),"/"," "),"+"," "),"-"," "),"  "," "),"  "," "),"  "," "),"  "," "),"  "," "),"  "," "))," ","|")&amp;"|")</f>
        <v/>
      </c>
      <c r="AD4335">
        <f>TRIM($I4335&amp;"")</f>
        <v/>
      </c>
    </row>
    <row r="4336" ht="36" customHeight="1">
      <c r="A4336" s="9" t="n">
        <v>46218</v>
      </c>
      <c r="B4336" s="14" t="inlineStr">
        <is>
          <t>10269</t>
        </is>
      </c>
      <c r="C4336" s="14" t="inlineStr">
        <is>
          <t>M/C 0723 - DEMONSTRAÇÃO MATEUS</t>
        </is>
      </c>
      <c r="D4336" s="14" t="inlineStr">
        <is>
          <t>50 SECCIONADORA 2</t>
        </is>
      </c>
      <c r="E4336" s="14" t="n">
        <v>200306103</v>
      </c>
      <c r="F4336" s="14" t="inlineStr">
        <is>
          <t>TRAVESSA MENOR 393X120X18 MDF - MESA GENOVA</t>
        </is>
      </c>
      <c r="G4336" s="14" t="inlineStr">
        <is>
          <t>50 SECCIONADORA 2</t>
        </is>
      </c>
      <c r="H4336" s="14" t="inlineStr">
        <is>
          <t>50 SECCIONADORA 2</t>
        </is>
      </c>
      <c r="I4336" s="9" t="inlineStr">
        <is>
          <t>50 SECCIONADORA 2</t>
        </is>
      </c>
      <c r="J4336" s="9" t="n">
        <v>2</v>
      </c>
      <c r="K4336" s="14" t="n"/>
      <c r="L4336" s="14" t="n"/>
      <c r="M4336" s="14" t="n"/>
      <c r="N4336" s="14" t="n"/>
      <c r="O4336" s="14" t="n"/>
      <c r="P4336" s="14" t="n"/>
      <c r="Q4336" s="14" t="n"/>
      <c r="R4336" s="14" t="n"/>
      <c r="S4336" s="14" t="n"/>
      <c r="T4336" s="14" t="n"/>
      <c r="U4336" s="14" t="n"/>
      <c r="V4336" s="14" t="n"/>
      <c r="W4336" s="14" t="n"/>
      <c r="X4336" s="14" t="n"/>
      <c r="Y4336" s="14" t="n"/>
      <c r="Z4336" s="14" t="n"/>
      <c r="AA4336" s="11" t="n"/>
      <c r="AB4336" s="14">
        <f>B4336&amp;"|"&amp;I4336</f>
        <v/>
      </c>
      <c r="AC4336">
        <f>IF($B4336="","","|"&amp;SUBSTITUTE(TRIM(SUBSTITUTE(SUBSTITUTE(SUBSTITUTE(SUBSTITUTE(SUBSTITUTE(SUBSTITUTE(SUBSTITUTE(SUBSTITUTE(SUBSTITUTE(SUBSTITUTE(SUBSTITUTE(SUBSTITUTE(SUBSTITUTE(SUBSTITUTE(TRIM($B4336&amp;""),CHAR(10)," "),CHAR(13)," "),"."," "),";"," "),","," "),"/"," "),"+"," "),"-"," "),"  "," "),"  "," "),"  "," "),"  "," "),"  "," "),"  "," "))," ","|")&amp;"|")</f>
        <v/>
      </c>
      <c r="AD4336">
        <f>TRIM($I4336&amp;"")</f>
        <v/>
      </c>
    </row>
    <row r="4337" ht="36" customHeight="1">
      <c r="A4337" s="9" t="n">
        <v>46218</v>
      </c>
      <c r="B4337" s="14" t="inlineStr">
        <is>
          <t>10269</t>
        </is>
      </c>
      <c r="C4337" s="14" t="inlineStr">
        <is>
          <t>M/C 0723 - DEMONSTRAÇÃO MATEUS</t>
        </is>
      </c>
      <c r="D4337" s="14" t="inlineStr">
        <is>
          <t>50 SECCIONADORA 2</t>
        </is>
      </c>
      <c r="E4337" s="14" t="n">
        <v>200306104</v>
      </c>
      <c r="F4337" s="14" t="inlineStr">
        <is>
          <t>TRAVESSA MAIOR 1000X120X18 MDF - MESA GENOVA</t>
        </is>
      </c>
      <c r="G4337" s="14" t="inlineStr">
        <is>
          <t>50 SECCIONADORA 2</t>
        </is>
      </c>
      <c r="H4337" s="14" t="inlineStr">
        <is>
          <t>50 SECCIONADORA 2</t>
        </is>
      </c>
      <c r="I4337" s="9" t="inlineStr">
        <is>
          <t>50 SECCIONADORA 2</t>
        </is>
      </c>
      <c r="J4337" s="9" t="n">
        <v>2</v>
      </c>
      <c r="K4337" s="14" t="n"/>
      <c r="L4337" s="14" t="n"/>
      <c r="M4337" s="14" t="n"/>
      <c r="N4337" s="14" t="n"/>
      <c r="O4337" s="14" t="n"/>
      <c r="P4337" s="14" t="n"/>
      <c r="Q4337" s="14" t="n"/>
      <c r="R4337" s="14" t="n"/>
      <c r="S4337" s="14" t="n"/>
      <c r="T4337" s="14" t="n"/>
      <c r="U4337" s="14" t="n"/>
      <c r="V4337" s="14" t="n"/>
      <c r="W4337" s="14" t="n"/>
      <c r="X4337" s="14" t="n"/>
      <c r="Y4337" s="14" t="n"/>
      <c r="Z4337" s="14" t="n"/>
      <c r="AA4337" s="11" t="n"/>
      <c r="AB4337" s="14">
        <f>B4337&amp;"|"&amp;I4337</f>
        <v/>
      </c>
      <c r="AC4337">
        <f>IF($B4337="","","|"&amp;SUBSTITUTE(TRIM(SUBSTITUTE(SUBSTITUTE(SUBSTITUTE(SUBSTITUTE(SUBSTITUTE(SUBSTITUTE(SUBSTITUTE(SUBSTITUTE(SUBSTITUTE(SUBSTITUTE(SUBSTITUTE(SUBSTITUTE(SUBSTITUTE(SUBSTITUTE(TRIM($B4337&amp;""),CHAR(10)," "),CHAR(13)," "),"."," "),";"," "),","," "),"/"," "),"+"," "),"-"," "),"  "," "),"  "," "),"  "," "),"  "," "),"  "," "),"  "," "))," ","|")&amp;"|")</f>
        <v/>
      </c>
      <c r="AD4337">
        <f>TRIM($I4337&amp;"")</f>
        <v/>
      </c>
    </row>
    <row r="4338" ht="36" customHeight="1">
      <c r="A4338" s="9" t="n">
        <v>46218</v>
      </c>
      <c r="B4338" s="14" t="inlineStr">
        <is>
          <t>10269</t>
        </is>
      </c>
      <c r="C4338" s="14" t="inlineStr">
        <is>
          <t>M/C 0723 - DEMONSTRAÇÃO MATEUS</t>
        </is>
      </c>
      <c r="D4338" s="14" t="inlineStr">
        <is>
          <t>50 SECCIONADORA 2</t>
        </is>
      </c>
      <c r="E4338" s="14" t="n">
        <v>200306202</v>
      </c>
      <c r="F4338" s="14" t="inlineStr">
        <is>
          <t>ENGROSSO 1 1405X100X25 MDP - TAMPO C/ENGROSSO R100</t>
        </is>
      </c>
      <c r="G4338" s="14" t="inlineStr">
        <is>
          <t>50 SECCIONADORA 2</t>
        </is>
      </c>
      <c r="H4338" s="14" t="inlineStr">
        <is>
          <t>50 SECCIONADORA 2</t>
        </is>
      </c>
      <c r="I4338" s="9" t="inlineStr">
        <is>
          <t>50 SECCIONADORA 2</t>
        </is>
      </c>
      <c r="J4338" s="9" t="n">
        <v>2</v>
      </c>
      <c r="K4338" s="14" t="n"/>
      <c r="L4338" s="14" t="n"/>
      <c r="M4338" s="14" t="n"/>
      <c r="N4338" s="14" t="n"/>
      <c r="O4338" s="14" t="n"/>
      <c r="P4338" s="14" t="n"/>
      <c r="Q4338" s="14" t="n"/>
      <c r="R4338" s="14" t="n"/>
      <c r="S4338" s="14" t="n"/>
      <c r="T4338" s="14" t="n"/>
      <c r="U4338" s="14" t="n"/>
      <c r="V4338" s="14" t="n"/>
      <c r="W4338" s="14" t="n"/>
      <c r="X4338" s="14" t="n"/>
      <c r="Y4338" s="14" t="n"/>
      <c r="Z4338" s="14" t="n"/>
      <c r="AA4338" s="11" t="n"/>
      <c r="AB4338" s="14">
        <f>B4338&amp;"|"&amp;I4338</f>
        <v/>
      </c>
      <c r="AC4338">
        <f>IF($B4338="","","|"&amp;SUBSTITUTE(TRIM(SUBSTITUTE(SUBSTITUTE(SUBSTITUTE(SUBSTITUTE(SUBSTITUTE(SUBSTITUTE(SUBSTITUTE(SUBSTITUTE(SUBSTITUTE(SUBSTITUTE(SUBSTITUTE(SUBSTITUTE(SUBSTITUTE(SUBSTITUTE(TRIM($B4338&amp;""),CHAR(10)," "),CHAR(13)," "),"."," "),";"," "),","," "),"/"," "),"+"," "),"-"," "),"  "," "),"  "," "),"  "," "),"  "," "),"  "," "),"  "," "))," ","|")&amp;"|")</f>
        <v/>
      </c>
      <c r="AD4338">
        <f>TRIM($I4338&amp;"")</f>
        <v/>
      </c>
    </row>
    <row r="4339" ht="36" customHeight="1">
      <c r="A4339" s="9" t="n">
        <v>46218</v>
      </c>
      <c r="B4339" s="14" t="inlineStr">
        <is>
          <t>10269</t>
        </is>
      </c>
      <c r="C4339" s="14" t="inlineStr">
        <is>
          <t>M/C 0723 - DEMONSTRAÇÃO MATEUS</t>
        </is>
      </c>
      <c r="D4339" s="14" t="inlineStr">
        <is>
          <t>50 SECCIONADORA 2</t>
        </is>
      </c>
      <c r="E4339" s="14" t="n">
        <v>200306203</v>
      </c>
      <c r="F4339" s="14" t="inlineStr">
        <is>
          <t>ENGROSSO 2 905X100X25 MDP - TAMPO C/ENGROSSO R100</t>
        </is>
      </c>
      <c r="G4339" s="14" t="inlineStr">
        <is>
          <t>50 SECCIONADORA 2</t>
        </is>
      </c>
      <c r="H4339" s="14" t="inlineStr">
        <is>
          <t>50 SECCIONADORA 2</t>
        </is>
      </c>
      <c r="I4339" s="9" t="inlineStr">
        <is>
          <t>50 SECCIONADORA 2</t>
        </is>
      </c>
      <c r="J4339" s="9" t="n">
        <v>2</v>
      </c>
      <c r="K4339" s="14" t="n"/>
      <c r="L4339" s="14" t="n"/>
      <c r="M4339" s="14" t="n"/>
      <c r="N4339" s="14" t="n"/>
      <c r="O4339" s="14" t="n"/>
      <c r="P4339" s="14" t="n"/>
      <c r="Q4339" s="14" t="n"/>
      <c r="R4339" s="14" t="n"/>
      <c r="S4339" s="14" t="n"/>
      <c r="T4339" s="14" t="n"/>
      <c r="U4339" s="14" t="n"/>
      <c r="V4339" s="14" t="n"/>
      <c r="W4339" s="14" t="n"/>
      <c r="X4339" s="14" t="n"/>
      <c r="Y4339" s="14" t="n"/>
      <c r="Z4339" s="14" t="n"/>
      <c r="AA4339" s="11" t="n"/>
      <c r="AB4339" s="14">
        <f>B4339&amp;"|"&amp;I4339</f>
        <v/>
      </c>
      <c r="AC4339">
        <f>IF($B4339="","","|"&amp;SUBSTITUTE(TRIM(SUBSTITUTE(SUBSTITUTE(SUBSTITUTE(SUBSTITUTE(SUBSTITUTE(SUBSTITUTE(SUBSTITUTE(SUBSTITUTE(SUBSTITUTE(SUBSTITUTE(SUBSTITUTE(SUBSTITUTE(SUBSTITUTE(SUBSTITUTE(TRIM($B4339&amp;""),CHAR(10)," "),CHAR(13)," "),"."," "),";"," "),","," "),"/"," "),"+"," "),"-"," "),"  "," "),"  "," "),"  "," "),"  "," "),"  "," "),"  "," "))," ","|")&amp;"|")</f>
        <v/>
      </c>
      <c r="AD4339">
        <f>TRIM($I4339&amp;"")</f>
        <v/>
      </c>
    </row>
    <row r="4340" ht="36" customHeight="1">
      <c r="A4340" s="9" t="n">
        <v>46218</v>
      </c>
      <c r="B4340" s="14" t="inlineStr">
        <is>
          <t>10269</t>
        </is>
      </c>
      <c r="C4340" s="14" t="inlineStr">
        <is>
          <t>M/C 0723 - DEMONSTRAÇÃO MATEUS</t>
        </is>
      </c>
      <c r="D4340" s="14" t="inlineStr">
        <is>
          <t>50 SECCIONADORA 2</t>
        </is>
      </c>
      <c r="E4340" s="14" t="n">
        <v>30001203</v>
      </c>
      <c r="F4340" s="14" t="inlineStr">
        <is>
          <t>LAT ASSENTO 430X80X18 MDF CAD PE INTEIRO/ MADEIRA</t>
        </is>
      </c>
      <c r="G4340" s="14" t="inlineStr">
        <is>
          <t>50 SECCIONADORA 2</t>
        </is>
      </c>
      <c r="H4340" s="14" t="inlineStr">
        <is>
          <t>50 SECCIONADORA 2</t>
        </is>
      </c>
      <c r="I4340" s="9" t="inlineStr">
        <is>
          <t>50 SECCIONADORA 2</t>
        </is>
      </c>
      <c r="J4340" s="9" t="n">
        <v>12</v>
      </c>
      <c r="K4340" s="14" t="n"/>
      <c r="L4340" s="14" t="n"/>
      <c r="M4340" s="14" t="n"/>
      <c r="N4340" s="14" t="n"/>
      <c r="O4340" s="14" t="n"/>
      <c r="P4340" s="14" t="n"/>
      <c r="Q4340" s="14" t="n"/>
      <c r="R4340" s="14" t="n"/>
      <c r="S4340" s="14" t="n"/>
      <c r="T4340" s="14" t="n"/>
      <c r="U4340" s="14" t="n"/>
      <c r="V4340" s="14" t="n"/>
      <c r="W4340" s="14" t="n"/>
      <c r="X4340" s="14" t="n"/>
      <c r="Y4340" s="14" t="n"/>
      <c r="Z4340" s="14" t="n"/>
      <c r="AA4340" s="11" t="n"/>
      <c r="AB4340" s="14">
        <f>B4340&amp;"|"&amp;I4340</f>
        <v/>
      </c>
      <c r="AC4340">
        <f>IF($B4340="","","|"&amp;SUBSTITUTE(TRIM(SUBSTITUTE(SUBSTITUTE(SUBSTITUTE(SUBSTITUTE(SUBSTITUTE(SUBSTITUTE(SUBSTITUTE(SUBSTITUTE(SUBSTITUTE(SUBSTITUTE(SUBSTITUTE(SUBSTITUTE(SUBSTITUTE(SUBSTITUTE(TRIM($B4340&amp;""),CHAR(10)," "),CHAR(13)," "),"."," "),";"," "),","," "),"/"," "),"+"," "),"-"," "),"  "," "),"  "," "),"  "," "),"  "," "),"  "," "),"  "," "))," ","|")&amp;"|")</f>
        <v/>
      </c>
      <c r="AD4340">
        <f>TRIM($I4340&amp;"")</f>
        <v/>
      </c>
    </row>
    <row r="4341" ht="36" customHeight="1">
      <c r="A4341" s="9" t="n">
        <v>46218</v>
      </c>
      <c r="B4341" s="14" t="inlineStr">
        <is>
          <t>10269</t>
        </is>
      </c>
      <c r="C4341" s="14" t="inlineStr">
        <is>
          <t>M/C 0723 - DEMONSTRAÇÃO MATEUS</t>
        </is>
      </c>
      <c r="D4341" s="14" t="inlineStr">
        <is>
          <t>50 SECCIONADORA 2</t>
        </is>
      </c>
      <c r="E4341" s="14" t="n">
        <v>10050008</v>
      </c>
      <c r="F4341" s="14" t="inlineStr">
        <is>
          <t>FUNDO CAIXOTE MALAGA - 415X400X03 HDF</t>
        </is>
      </c>
      <c r="G4341" s="14" t="inlineStr">
        <is>
          <t>50 SECCIONADORA 2</t>
        </is>
      </c>
      <c r="H4341" s="14" t="inlineStr">
        <is>
          <t>50 SECCIONADORA 2</t>
        </is>
      </c>
      <c r="I4341" s="9" t="inlineStr">
        <is>
          <t>50 SECCIONADORA 2</t>
        </is>
      </c>
      <c r="J4341" s="9" t="n">
        <v>2</v>
      </c>
      <c r="K4341" s="14" t="n"/>
      <c r="L4341" s="14" t="n"/>
      <c r="M4341" s="14" t="n"/>
      <c r="N4341" s="14" t="n"/>
      <c r="O4341" s="14" t="n"/>
      <c r="P4341" s="14" t="n"/>
      <c r="Q4341" s="14" t="n"/>
      <c r="R4341" s="14" t="n"/>
      <c r="S4341" s="14" t="n"/>
      <c r="T4341" s="14" t="n"/>
      <c r="U4341" s="14" t="n"/>
      <c r="V4341" s="14" t="n"/>
      <c r="W4341" s="14" t="n"/>
      <c r="X4341" s="14" t="n"/>
      <c r="Y4341" s="14" t="n"/>
      <c r="Z4341" s="14" t="n"/>
      <c r="AA4341" s="11" t="n"/>
      <c r="AB4341" s="14">
        <f>B4341&amp;"|"&amp;I4341</f>
        <v/>
      </c>
      <c r="AC4341">
        <f>IF($B4341="","","|"&amp;SUBSTITUTE(TRIM(SUBSTITUTE(SUBSTITUTE(SUBSTITUTE(SUBSTITUTE(SUBSTITUTE(SUBSTITUTE(SUBSTITUTE(SUBSTITUTE(SUBSTITUTE(SUBSTITUTE(SUBSTITUTE(SUBSTITUTE(SUBSTITUTE(SUBSTITUTE(TRIM($B4341&amp;""),CHAR(10)," "),CHAR(13)," "),"."," "),";"," "),","," "),"/"," "),"+"," "),"-"," "),"  "," "),"  "," "),"  "," "),"  "," "),"  "," "),"  "," "))," ","|")&amp;"|")</f>
        <v/>
      </c>
      <c r="AD4341">
        <f>TRIM($I4341&amp;"")</f>
        <v/>
      </c>
    </row>
    <row r="4342" ht="36" customHeight="1">
      <c r="A4342" s="9" t="n">
        <v>46218</v>
      </c>
      <c r="B4342" s="14" t="inlineStr">
        <is>
          <t>10269</t>
        </is>
      </c>
      <c r="C4342" s="14" t="inlineStr">
        <is>
          <t>M/C 0723 - DEMONSTRAÇÃO MATEUS</t>
        </is>
      </c>
      <c r="D4342" s="14" t="inlineStr">
        <is>
          <t>50 SECCIONADORA 2</t>
        </is>
      </c>
      <c r="E4342" s="14" t="n">
        <v>30001202</v>
      </c>
      <c r="F4342" s="14" t="inlineStr">
        <is>
          <t>PÉ FRONTAL 441X65(911)X25 MDF (16PÇS) - CAD PÉ INT</t>
        </is>
      </c>
      <c r="G4342" s="14" t="inlineStr">
        <is>
          <t>50 SECCIONADORA 2</t>
        </is>
      </c>
      <c r="H4342" s="14" t="inlineStr">
        <is>
          <t>50 SECCIONADORA 2</t>
        </is>
      </c>
      <c r="I4342" s="9" t="inlineStr">
        <is>
          <t>50 SECCIONADORA 2</t>
        </is>
      </c>
      <c r="J4342" s="9" t="n">
        <v>12</v>
      </c>
      <c r="K4342" s="14" t="n"/>
      <c r="L4342" s="14" t="n"/>
      <c r="M4342" s="14" t="n"/>
      <c r="N4342" s="14" t="n"/>
      <c r="O4342" s="14" t="n"/>
      <c r="P4342" s="14" t="n"/>
      <c r="Q4342" s="14" t="n"/>
      <c r="R4342" s="14" t="n"/>
      <c r="S4342" s="14" t="n"/>
      <c r="T4342" s="14" t="n"/>
      <c r="U4342" s="14" t="n"/>
      <c r="V4342" s="14" t="n"/>
      <c r="W4342" s="14" t="n"/>
      <c r="X4342" s="14" t="n"/>
      <c r="Y4342" s="14" t="n"/>
      <c r="Z4342" s="14" t="n"/>
      <c r="AA4342" s="11" t="n"/>
      <c r="AB4342" s="14">
        <f>B4342&amp;"|"&amp;I4342</f>
        <v/>
      </c>
      <c r="AC4342">
        <f>IF($B4342="","","|"&amp;SUBSTITUTE(TRIM(SUBSTITUTE(SUBSTITUTE(SUBSTITUTE(SUBSTITUTE(SUBSTITUTE(SUBSTITUTE(SUBSTITUTE(SUBSTITUTE(SUBSTITUTE(SUBSTITUTE(SUBSTITUTE(SUBSTITUTE(SUBSTITUTE(SUBSTITUTE(TRIM($B4342&amp;""),CHAR(10)," "),CHAR(13)," "),"."," "),";"," "),","," "),"/"," "),"+"," "),"-"," "),"  "," "),"  "," "),"  "," "),"  "," "),"  "," "),"  "," "))," ","|")&amp;"|")</f>
        <v/>
      </c>
      <c r="AD4342">
        <f>TRIM($I4342&amp;"")</f>
        <v/>
      </c>
    </row>
    <row r="4343" ht="36" customHeight="1">
      <c r="A4343" s="9" t="n">
        <v>46218</v>
      </c>
      <c r="B4343" s="14" t="inlineStr">
        <is>
          <t>10269</t>
        </is>
      </c>
      <c r="C4343" s="14" t="inlineStr">
        <is>
          <t>M/C 0723 - DEMONSTRAÇÃO MATEUS</t>
        </is>
      </c>
      <c r="D4343" s="14" t="inlineStr">
        <is>
          <t>50 SECCIONADORA 2</t>
        </is>
      </c>
      <c r="E4343" s="14" t="n">
        <v>30006801</v>
      </c>
      <c r="F4343" s="14" t="inlineStr">
        <is>
          <t>PE TRASEIRO 980X94(911)X25 MDF (8PCS)- CAD GENOVA</t>
        </is>
      </c>
      <c r="G4343" s="14" t="inlineStr">
        <is>
          <t>50 SECCIONADORA 2</t>
        </is>
      </c>
      <c r="H4343" s="14" t="inlineStr">
        <is>
          <t>50 SECCIONADORA 2</t>
        </is>
      </c>
      <c r="I4343" s="9" t="inlineStr">
        <is>
          <t>50 SECCIONADORA 2</t>
        </is>
      </c>
      <c r="J4343" s="9" t="n">
        <v>12</v>
      </c>
      <c r="K4343" s="14" t="n"/>
      <c r="L4343" s="14" t="n"/>
      <c r="M4343" s="14" t="n"/>
      <c r="N4343" s="14" t="n"/>
      <c r="O4343" s="14" t="n"/>
      <c r="P4343" s="14" t="n"/>
      <c r="Q4343" s="14" t="n"/>
      <c r="R4343" s="14" t="n"/>
      <c r="S4343" s="14" t="n"/>
      <c r="T4343" s="14" t="n"/>
      <c r="U4343" s="14" t="n"/>
      <c r="V4343" s="14" t="n"/>
      <c r="W4343" s="14" t="n"/>
      <c r="X4343" s="14" t="n"/>
      <c r="Y4343" s="14" t="n"/>
      <c r="Z4343" s="14" t="n"/>
      <c r="AA4343" s="11" t="n"/>
      <c r="AB4343" s="14">
        <f>B4343&amp;"|"&amp;I4343</f>
        <v/>
      </c>
      <c r="AC4343">
        <f>IF($B4343="","","|"&amp;SUBSTITUTE(TRIM(SUBSTITUTE(SUBSTITUTE(SUBSTITUTE(SUBSTITUTE(SUBSTITUTE(SUBSTITUTE(SUBSTITUTE(SUBSTITUTE(SUBSTITUTE(SUBSTITUTE(SUBSTITUTE(SUBSTITUTE(SUBSTITUTE(SUBSTITUTE(TRIM($B4343&amp;""),CHAR(10)," "),CHAR(13)," "),"."," "),";"," "),","," "),"/"," "),"+"," "),"-"," "),"  "," "),"  "," "),"  "," "),"  "," "),"  "," "),"  "," "))," ","|")&amp;"|")</f>
        <v/>
      </c>
      <c r="AD4343">
        <f>TRIM($I4343&amp;"")</f>
        <v/>
      </c>
    </row>
    <row r="4344" ht="36" customHeight="1">
      <c r="A4344" s="9" t="n">
        <v>46218</v>
      </c>
      <c r="B4344" s="14" t="inlineStr">
        <is>
          <t>10269</t>
        </is>
      </c>
      <c r="C4344" s="14" t="inlineStr">
        <is>
          <t>M/C 0723 - DEMONSTRAÇÃO MATEUS</t>
        </is>
      </c>
      <c r="D4344" s="14" t="inlineStr">
        <is>
          <t>50 SECCIONADORA 2</t>
        </is>
      </c>
      <c r="E4344" s="14" t="n">
        <v>30006802</v>
      </c>
      <c r="F4344" s="14" t="inlineStr">
        <is>
          <t>TRAV SUPERIOR 360X55X25 MDP - CAD GENOVA</t>
        </is>
      </c>
      <c r="G4344" s="14" t="inlineStr">
        <is>
          <t>50 SECCIONADORA 2</t>
        </is>
      </c>
      <c r="H4344" s="14" t="inlineStr">
        <is>
          <t>50 SECCIONADORA 2</t>
        </is>
      </c>
      <c r="I4344" s="9" t="inlineStr">
        <is>
          <t>50 SECCIONADORA 2</t>
        </is>
      </c>
      <c r="J4344" s="9" t="n">
        <v>6</v>
      </c>
      <c r="K4344" s="14" t="n"/>
      <c r="L4344" s="14" t="n"/>
      <c r="M4344" s="14" t="n"/>
      <c r="N4344" s="14" t="n"/>
      <c r="O4344" s="14" t="n"/>
      <c r="P4344" s="14" t="n"/>
      <c r="Q4344" s="14" t="n"/>
      <c r="R4344" s="14" t="n"/>
      <c r="S4344" s="14" t="n"/>
      <c r="T4344" s="14" t="n"/>
      <c r="U4344" s="14" t="n"/>
      <c r="V4344" s="14" t="n"/>
      <c r="W4344" s="14" t="n"/>
      <c r="X4344" s="14" t="n"/>
      <c r="Y4344" s="14" t="n"/>
      <c r="Z4344" s="14" t="n"/>
      <c r="AA4344" s="11" t="n"/>
      <c r="AB4344" s="14">
        <f>B4344&amp;"|"&amp;I4344</f>
        <v/>
      </c>
      <c r="AC4344">
        <f>IF($B4344="","","|"&amp;SUBSTITUTE(TRIM(SUBSTITUTE(SUBSTITUTE(SUBSTITUTE(SUBSTITUTE(SUBSTITUTE(SUBSTITUTE(SUBSTITUTE(SUBSTITUTE(SUBSTITUTE(SUBSTITUTE(SUBSTITUTE(SUBSTITUTE(SUBSTITUTE(SUBSTITUTE(TRIM($B4344&amp;""),CHAR(10)," "),CHAR(13)," "),"."," "),";"," "),","," "),"/"," "),"+"," "),"-"," "),"  "," "),"  "," "),"  "," "),"  "," "),"  "," "),"  "," "))," ","|")&amp;"|")</f>
        <v/>
      </c>
      <c r="AD4344">
        <f>TRIM($I4344&amp;"")</f>
        <v/>
      </c>
    </row>
    <row r="4345" ht="36" customHeight="1">
      <c r="A4345" s="9" t="n">
        <v>46218</v>
      </c>
      <c r="B4345" s="14" t="inlineStr">
        <is>
          <t>10269</t>
        </is>
      </c>
      <c r="C4345" s="14" t="inlineStr">
        <is>
          <t>M/C 0723 - DEMONSTRAÇÃO MATEUS</t>
        </is>
      </c>
      <c r="D4345" s="14" t="inlineStr">
        <is>
          <t>50 SECCIONADORA 2</t>
        </is>
      </c>
      <c r="E4345" s="14" t="n">
        <v>30006803</v>
      </c>
      <c r="F4345" s="14" t="inlineStr">
        <is>
          <t>TRAV CENTRAL 360X70X25 MDP - CAD GENOVA</t>
        </is>
      </c>
      <c r="G4345" s="14" t="inlineStr">
        <is>
          <t>50 SECCIONADORA 2</t>
        </is>
      </c>
      <c r="H4345" s="14" t="inlineStr">
        <is>
          <t>50 SECCIONADORA 2</t>
        </is>
      </c>
      <c r="I4345" s="9" t="inlineStr">
        <is>
          <t>50 SECCIONADORA 2</t>
        </is>
      </c>
      <c r="J4345" s="9" t="n">
        <v>6</v>
      </c>
      <c r="K4345" s="14" t="n"/>
      <c r="L4345" s="14" t="n"/>
      <c r="M4345" s="14" t="n"/>
      <c r="N4345" s="14" t="n"/>
      <c r="O4345" s="14" t="n"/>
      <c r="P4345" s="14" t="n"/>
      <c r="Q4345" s="14" t="n"/>
      <c r="R4345" s="14" t="n"/>
      <c r="S4345" s="14" t="n"/>
      <c r="T4345" s="14" t="n"/>
      <c r="U4345" s="14" t="n"/>
      <c r="V4345" s="14" t="n"/>
      <c r="W4345" s="14" t="n"/>
      <c r="X4345" s="14" t="n"/>
      <c r="Y4345" s="14" t="n"/>
      <c r="Z4345" s="14" t="n"/>
      <c r="AA4345" s="11" t="n"/>
      <c r="AB4345" s="14">
        <f>B4345&amp;"|"&amp;I4345</f>
        <v/>
      </c>
      <c r="AC4345">
        <f>IF($B4345="","","|"&amp;SUBSTITUTE(TRIM(SUBSTITUTE(SUBSTITUTE(SUBSTITUTE(SUBSTITUTE(SUBSTITUTE(SUBSTITUTE(SUBSTITUTE(SUBSTITUTE(SUBSTITUTE(SUBSTITUTE(SUBSTITUTE(SUBSTITUTE(SUBSTITUTE(SUBSTITUTE(TRIM($B4345&amp;""),CHAR(10)," "),CHAR(13)," "),"."," "),";"," "),","," "),"/"," "),"+"," "),"-"," "),"  "," "),"  "," "),"  "," "),"  "," "),"  "," "),"  "," "))," ","|")&amp;"|")</f>
        <v/>
      </c>
      <c r="AD4345">
        <f>TRIM($I4345&amp;"")</f>
        <v/>
      </c>
    </row>
    <row r="4346" ht="60" customHeight="1">
      <c r="A4346" s="9" t="n">
        <v>46219</v>
      </c>
      <c r="B4346" s="14" t="inlineStr">
        <is>
          <t>10264</t>
        </is>
      </c>
      <c r="C4346" s="14" t="inlineStr">
        <is>
          <t>M/C 0724 (VERDE)</t>
        </is>
      </c>
      <c r="D4346" s="14" t="inlineStr">
        <is>
          <t>60 USINAGEM AUTOMATIZADA</t>
        </is>
      </c>
      <c r="E4346" s="14" t="n">
        <v>30001309</v>
      </c>
      <c r="F4346" s="14" t="inlineStr">
        <is>
          <t>TRA CENTR 360X56(911)X25 MDP (14PCS) - PE INTEIRO</t>
        </is>
      </c>
      <c r="G4346" s="14" t="inlineStr">
        <is>
          <t>60 USINAGEM AUTOMATIZADA</t>
        </is>
      </c>
      <c r="H4346" s="14" t="inlineStr">
        <is>
          <t>60 USINAGEM AUTOMATIZADA</t>
        </is>
      </c>
      <c r="I4346" s="9" t="inlineStr">
        <is>
          <t>60 USINAGEM AUTOMATIZADA</t>
        </is>
      </c>
      <c r="J4346" s="9" t="n">
        <v>16</v>
      </c>
      <c r="K4346" s="14" t="n"/>
      <c r="L4346" s="14" t="n"/>
      <c r="M4346" s="14" t="n"/>
      <c r="N4346" s="14" t="n">
        <v>46219</v>
      </c>
      <c r="O4346" s="14" t="n">
        <v>16</v>
      </c>
      <c r="P4346" s="14" t="n"/>
      <c r="Q4346" s="14" t="n"/>
      <c r="R4346" s="14" t="n"/>
      <c r="S4346" s="14" t="n"/>
      <c r="T4346" s="14">
        <f>IF(OR($J4346="",$O4346=""),"",$O4346/$J4346)</f>
        <v/>
      </c>
      <c r="U4346" s="14" t="inlineStr">
        <is>
          <t>Concluído</t>
        </is>
      </c>
      <c r="V4346" s="14" t="n"/>
      <c r="W4346" s="14" t="n"/>
      <c r="X4346" s="14" t="n"/>
      <c r="Y4346" s="14" t="n"/>
      <c r="Z4346" s="14" t="n"/>
      <c r="AA4346" s="11" t="n"/>
      <c r="AB4346" s="14">
        <f>B4346&amp;"|"&amp;I4346</f>
        <v/>
      </c>
      <c r="AC4346">
        <f>IF($B4346="","","|"&amp;SUBSTITUTE(TRIM(SUBSTITUTE(SUBSTITUTE(SUBSTITUTE(SUBSTITUTE(SUBSTITUTE(SUBSTITUTE(SUBSTITUTE(SUBSTITUTE(SUBSTITUTE(SUBSTITUTE(SUBSTITUTE(SUBSTITUTE(SUBSTITUTE(SUBSTITUTE(TRIM($B4346&amp;""),CHAR(10)," "),CHAR(13)," "),"."," "),";"," "),","," "),"/"," "),"+"," "),"-"," "),"  "," "),"  "," "),"  "," "),"  "," "),"  "," "),"  "," "))," ","|")&amp;"|")</f>
        <v/>
      </c>
      <c r="AD4346">
        <f>TRIM($I4346&amp;"")</f>
        <v/>
      </c>
    </row>
    <row r="4347" ht="60" customHeight="1">
      <c r="A4347" s="9" t="n">
        <v>46219</v>
      </c>
      <c r="B4347" s="14" t="inlineStr">
        <is>
          <t>10264</t>
        </is>
      </c>
      <c r="C4347" s="14" t="inlineStr">
        <is>
          <t>M/C 0724 (VERDE)</t>
        </is>
      </c>
      <c r="D4347" s="14" t="inlineStr">
        <is>
          <t>60 USINAGEM AUTOMATIZADA</t>
        </is>
      </c>
      <c r="E4347" s="14" t="n">
        <v>30001201</v>
      </c>
      <c r="F4347" s="14" t="inlineStr">
        <is>
          <t>PE TRASEIRO 980X65(911)X25 MDF (11PCS)- CAD PE INT</t>
        </is>
      </c>
      <c r="G4347" s="14" t="inlineStr">
        <is>
          <t>60 USINAGEM AUTOMATIZADA</t>
        </is>
      </c>
      <c r="H4347" s="14" t="inlineStr">
        <is>
          <t>60 USINAGEM AUTOMATIZADA</t>
        </is>
      </c>
      <c r="I4347" s="9" t="inlineStr">
        <is>
          <t>60 USINAGEM AUTOMATIZADA</t>
        </is>
      </c>
      <c r="J4347" s="9" t="n">
        <v>8</v>
      </c>
      <c r="K4347" s="14" t="n"/>
      <c r="L4347" s="14" t="n"/>
      <c r="M4347" s="14" t="n"/>
      <c r="N4347" s="14" t="n">
        <v>46219</v>
      </c>
      <c r="O4347" s="14" t="n">
        <v>8</v>
      </c>
      <c r="P4347" s="14" t="n"/>
      <c r="Q4347" s="14" t="n"/>
      <c r="R4347" s="14" t="n"/>
      <c r="S4347" s="14" t="n"/>
      <c r="T4347" s="14">
        <f>IF(OR($J4347="",$O4347=""),"",$O4347/$J4347)</f>
        <v/>
      </c>
      <c r="U4347" s="14" t="inlineStr">
        <is>
          <t>Concluído</t>
        </is>
      </c>
      <c r="V4347" s="14" t="n"/>
      <c r="W4347" s="14" t="n"/>
      <c r="X4347" s="14" t="n"/>
      <c r="Y4347" s="14" t="n"/>
      <c r="Z4347" s="14" t="n"/>
      <c r="AA4347" s="11" t="n"/>
      <c r="AB4347" s="14">
        <f>B4347&amp;"|"&amp;I4347</f>
        <v/>
      </c>
      <c r="AC4347">
        <f>IF($B4347="","","|"&amp;SUBSTITUTE(TRIM(SUBSTITUTE(SUBSTITUTE(SUBSTITUTE(SUBSTITUTE(SUBSTITUTE(SUBSTITUTE(SUBSTITUTE(SUBSTITUTE(SUBSTITUTE(SUBSTITUTE(SUBSTITUTE(SUBSTITUTE(SUBSTITUTE(SUBSTITUTE(TRIM($B4347&amp;""),CHAR(10)," "),CHAR(13)," "),"."," "),";"," "),","," "),"/"," "),"+"," "),"-"," "),"  "," "),"  "," "),"  "," "),"  "," "),"  "," "),"  "," "))," ","|")&amp;"|")</f>
        <v/>
      </c>
      <c r="AD4347">
        <f>TRIM($I4347&amp;"")</f>
        <v/>
      </c>
    </row>
    <row r="4348" ht="60" customHeight="1">
      <c r="A4348" s="9" t="n">
        <v>46219</v>
      </c>
      <c r="B4348" s="14" t="inlineStr">
        <is>
          <t>10264</t>
        </is>
      </c>
      <c r="C4348" s="14" t="inlineStr">
        <is>
          <t>M/C 0724 (VERDE)</t>
        </is>
      </c>
      <c r="D4348" s="14" t="inlineStr">
        <is>
          <t>60 USINAGEM AUTOMATIZADA</t>
        </is>
      </c>
      <c r="E4348" s="14" t="n">
        <v>30001301</v>
      </c>
      <c r="F4348" s="14" t="inlineStr">
        <is>
          <t>PE TRASEIRO 920X65(911)X25 MDF (11PCS)- CAD PE INT</t>
        </is>
      </c>
      <c r="G4348" s="14" t="inlineStr">
        <is>
          <t>60 USINAGEM AUTOMATIZADA</t>
        </is>
      </c>
      <c r="H4348" s="14" t="inlineStr">
        <is>
          <t>60 USINAGEM AUTOMATIZADA</t>
        </is>
      </c>
      <c r="I4348" s="9" t="inlineStr">
        <is>
          <t>60 USINAGEM AUTOMATIZADA</t>
        </is>
      </c>
      <c r="J4348" s="9" t="n">
        <v>32</v>
      </c>
      <c r="K4348" s="14" t="n"/>
      <c r="L4348" s="14" t="n"/>
      <c r="M4348" s="14" t="n"/>
      <c r="N4348" s="14" t="n">
        <v>46219</v>
      </c>
      <c r="O4348" s="14" t="n">
        <v>32</v>
      </c>
      <c r="P4348" s="14" t="n"/>
      <c r="Q4348" s="14" t="n"/>
      <c r="R4348" s="14" t="n"/>
      <c r="S4348" s="14" t="n"/>
      <c r="T4348" s="14">
        <f>IF(OR($J4348="",$O4348=""),"",$O4348/$J4348)</f>
        <v/>
      </c>
      <c r="U4348" s="14" t="inlineStr">
        <is>
          <t>Concluído</t>
        </is>
      </c>
      <c r="V4348" s="14" t="n"/>
      <c r="W4348" s="14" t="n"/>
      <c r="X4348" s="14" t="n"/>
      <c r="Y4348" s="14" t="n"/>
      <c r="Z4348" s="14" t="n"/>
      <c r="AA4348" s="11" t="n"/>
      <c r="AB4348" s="14">
        <f>B4348&amp;"|"&amp;I4348</f>
        <v/>
      </c>
      <c r="AC4348">
        <f>IF($B4348="","","|"&amp;SUBSTITUTE(TRIM(SUBSTITUTE(SUBSTITUTE(SUBSTITUTE(SUBSTITUTE(SUBSTITUTE(SUBSTITUTE(SUBSTITUTE(SUBSTITUTE(SUBSTITUTE(SUBSTITUTE(SUBSTITUTE(SUBSTITUTE(SUBSTITUTE(SUBSTITUTE(TRIM($B4348&amp;""),CHAR(10)," "),CHAR(13)," "),"."," "),";"," "),","," "),"/"," "),"+"," "),"-"," "),"  "," "),"  "," "),"  "," "),"  "," "),"  "," "),"  "," "))," ","|")&amp;"|")</f>
        <v/>
      </c>
      <c r="AD4348">
        <f>TRIM($I4348&amp;"")</f>
        <v/>
      </c>
    </row>
    <row r="4349" ht="60" customHeight="1">
      <c r="A4349" s="9" t="n">
        <v>46219</v>
      </c>
      <c r="B4349" s="14" t="inlineStr">
        <is>
          <t>10266,10265</t>
        </is>
      </c>
      <c r="C4349" s="14" t="inlineStr">
        <is>
          <t>M/C 0727 (MARROM)</t>
        </is>
      </c>
      <c r="D4349" s="14" t="inlineStr">
        <is>
          <t>60 USINAGEM AUTOMATIZADA</t>
        </is>
      </c>
      <c r="E4349" s="14" t="n">
        <v>30001309</v>
      </c>
      <c r="F4349" s="14" t="inlineStr">
        <is>
          <t>TRA CENTR 360X56(911)X25 MDP (14PCS) - PE INTEIRO</t>
        </is>
      </c>
      <c r="G4349" s="14" t="inlineStr">
        <is>
          <t>60 USINAGEM AUTOMATIZADA</t>
        </is>
      </c>
      <c r="H4349" s="14" t="inlineStr">
        <is>
          <t>60 USINAGEM AUTOMATIZADA</t>
        </is>
      </c>
      <c r="I4349" s="9" t="inlineStr">
        <is>
          <t>60 USINAGEM AUTOMATIZADA</t>
        </is>
      </c>
      <c r="J4349" s="9" t="n">
        <v>450</v>
      </c>
      <c r="K4349" s="14" t="n"/>
      <c r="L4349" s="14" t="n"/>
      <c r="M4349" s="14" t="n"/>
      <c r="N4349" s="14" t="n"/>
      <c r="O4349" s="14" t="n"/>
      <c r="P4349" s="14" t="n"/>
      <c r="Q4349" s="14" t="n"/>
      <c r="R4349" s="14" t="n"/>
      <c r="S4349" s="14" t="n"/>
      <c r="T4349" s="14" t="n"/>
      <c r="U4349" s="14" t="n"/>
      <c r="V4349" s="14" t="n"/>
      <c r="W4349" s="14" t="n"/>
      <c r="X4349" s="14" t="n"/>
      <c r="Y4349" s="14" t="n"/>
      <c r="Z4349" s="14" t="n"/>
      <c r="AA4349" s="11" t="n"/>
      <c r="AB4349" s="14">
        <f>B4349&amp;"|"&amp;I4349</f>
        <v/>
      </c>
      <c r="AC4349">
        <f>IF($B4349="","","|"&amp;SUBSTITUTE(TRIM(SUBSTITUTE(SUBSTITUTE(SUBSTITUTE(SUBSTITUTE(SUBSTITUTE(SUBSTITUTE(SUBSTITUTE(SUBSTITUTE(SUBSTITUTE(SUBSTITUTE(SUBSTITUTE(SUBSTITUTE(SUBSTITUTE(SUBSTITUTE(TRIM($B4349&amp;""),CHAR(10)," "),CHAR(13)," "),"."," "),";"," "),","," "),"/"," "),"+"," "),"-"," "),"  "," "),"  "," "),"  "," "),"  "," "),"  "," "),"  "," "))," ","|")&amp;"|")</f>
        <v/>
      </c>
      <c r="AD4349">
        <f>TRIM($I4349&amp;"")</f>
        <v/>
      </c>
    </row>
    <row r="4350" ht="60" customHeight="1">
      <c r="A4350" s="9" t="n">
        <v>46219</v>
      </c>
      <c r="B4350" s="14" t="inlineStr">
        <is>
          <t>10266,10265</t>
        </is>
      </c>
      <c r="C4350" s="14" t="inlineStr">
        <is>
          <t>M/C 0727 (MARROM)</t>
        </is>
      </c>
      <c r="D4350" s="14" t="inlineStr">
        <is>
          <t>60 USINAGEM AUTOMATIZADA</t>
        </is>
      </c>
      <c r="E4350" s="14" t="n">
        <v>30001301</v>
      </c>
      <c r="F4350" s="14" t="inlineStr">
        <is>
          <t>PE TRASEIRO 920X65(911)X25 MDF (11PCS)- CAD PE INT</t>
        </is>
      </c>
      <c r="G4350" s="14" t="inlineStr">
        <is>
          <t>60 USINAGEM AUTOMATIZADA</t>
        </is>
      </c>
      <c r="H4350" s="14" t="inlineStr">
        <is>
          <t>60 USINAGEM AUTOMATIZADA</t>
        </is>
      </c>
      <c r="I4350" s="9" t="inlineStr">
        <is>
          <t>60 USINAGEM AUTOMATIZADA</t>
        </is>
      </c>
      <c r="J4350" s="9" t="n">
        <v>900</v>
      </c>
      <c r="K4350" s="14" t="n"/>
      <c r="L4350" s="14" t="n"/>
      <c r="M4350" s="14" t="n"/>
      <c r="N4350" s="14" t="n"/>
      <c r="O4350" s="14" t="n"/>
      <c r="P4350" s="14" t="n"/>
      <c r="Q4350" s="14" t="n"/>
      <c r="R4350" s="14" t="n"/>
      <c r="S4350" s="14" t="n"/>
      <c r="T4350" s="14" t="n"/>
      <c r="U4350" s="14" t="n"/>
      <c r="V4350" s="14" t="n"/>
      <c r="W4350" s="14" t="n"/>
      <c r="X4350" s="14" t="n"/>
      <c r="Y4350" s="14" t="n"/>
      <c r="Z4350" s="14" t="n"/>
      <c r="AA4350" s="11" t="n"/>
      <c r="AB4350" s="14">
        <f>B4350&amp;"|"&amp;I4350</f>
        <v/>
      </c>
      <c r="AC4350">
        <f>IF($B4350="","","|"&amp;SUBSTITUTE(TRIM(SUBSTITUTE(SUBSTITUTE(SUBSTITUTE(SUBSTITUTE(SUBSTITUTE(SUBSTITUTE(SUBSTITUTE(SUBSTITUTE(SUBSTITUTE(SUBSTITUTE(SUBSTITUTE(SUBSTITUTE(SUBSTITUTE(SUBSTITUTE(TRIM($B4350&amp;""),CHAR(10)," "),CHAR(13)," "),"."," "),";"," "),","," "),"/"," "),"+"," "),"-"," "),"  "," "),"  "," "),"  "," "),"  "," "),"  "," "),"  "," "))," ","|")&amp;"|")</f>
        <v/>
      </c>
      <c r="AD4350">
        <f>TRIM($I4350&amp;"")</f>
        <v/>
      </c>
    </row>
    <row r="4351" ht="60" customHeight="1">
      <c r="A4351" s="9" t="n">
        <v>46219</v>
      </c>
      <c r="B4351" s="14" t="inlineStr">
        <is>
          <t>10269</t>
        </is>
      </c>
      <c r="C4351" s="14" t="inlineStr">
        <is>
          <t>M/C 0723 - DEMONSTRAÇÃO MATEUS</t>
        </is>
      </c>
      <c r="D4351" s="14" t="inlineStr">
        <is>
          <t>60 USINAGEM AUTOMATIZADA</t>
        </is>
      </c>
      <c r="E4351" s="14" t="n">
        <v>30006801</v>
      </c>
      <c r="F4351" s="14" t="inlineStr">
        <is>
          <t>PE TRASEIRO 980X94(911)X25 MDF (8PCS)- CAD GENOVA</t>
        </is>
      </c>
      <c r="G4351" s="14" t="inlineStr">
        <is>
          <t>60 USINAGEM AUTOMATIZADA</t>
        </is>
      </c>
      <c r="H4351" s="14" t="inlineStr">
        <is>
          <t>60 USINAGEM AUTOMATIZADA</t>
        </is>
      </c>
      <c r="I4351" s="9" t="inlineStr">
        <is>
          <t>60 USINAGEM AUTOMATIZADA</t>
        </is>
      </c>
      <c r="J4351" s="9" t="n">
        <v>12</v>
      </c>
      <c r="K4351" s="14" t="n"/>
      <c r="L4351" s="14" t="n"/>
      <c r="M4351" s="14" t="n"/>
      <c r="N4351" s="14" t="n"/>
      <c r="O4351" s="14" t="n"/>
      <c r="P4351" s="14" t="n"/>
      <c r="Q4351" s="14" t="n"/>
      <c r="R4351" s="14" t="n"/>
      <c r="S4351" s="14" t="n"/>
      <c r="T4351" s="14" t="n"/>
      <c r="U4351" s="14" t="n"/>
      <c r="V4351" s="14" t="n"/>
      <c r="W4351" s="14" t="n"/>
      <c r="X4351" s="14" t="n"/>
      <c r="Y4351" s="14" t="n"/>
      <c r="Z4351" s="14" t="n"/>
      <c r="AA4351" s="11" t="n"/>
      <c r="AB4351" s="14">
        <f>B4351&amp;"|"&amp;I4351</f>
        <v/>
      </c>
      <c r="AC4351">
        <f>IF($B4351="","","|"&amp;SUBSTITUTE(TRIM(SUBSTITUTE(SUBSTITUTE(SUBSTITUTE(SUBSTITUTE(SUBSTITUTE(SUBSTITUTE(SUBSTITUTE(SUBSTITUTE(SUBSTITUTE(SUBSTITUTE(SUBSTITUTE(SUBSTITUTE(SUBSTITUTE(SUBSTITUTE(TRIM($B4351&amp;""),CHAR(10)," "),CHAR(13)," "),"."," "),";"," "),","," "),"/"," "),"+"," "),"-"," "),"  "," "),"  "," "),"  "," "),"  "," "),"  "," "),"  "," "))," ","|")&amp;"|")</f>
        <v/>
      </c>
      <c r="AD4351">
        <f>TRIM($I4351&amp;"")</f>
        <v/>
      </c>
    </row>
    <row r="4352" ht="36" customHeight="1">
      <c r="A4352" s="9" t="n">
        <v>46223</v>
      </c>
      <c r="B4352" s="14" t="inlineStr">
        <is>
          <t>10264</t>
        </is>
      </c>
      <c r="C4352" s="14" t="inlineStr">
        <is>
          <t>M/C 0724 (VERDE)</t>
        </is>
      </c>
      <c r="D4352" s="14" t="inlineStr">
        <is>
          <t>32 TAPEÇARIA</t>
        </is>
      </c>
      <c r="E4352" s="14" t="n">
        <v>30001212</v>
      </c>
      <c r="F4352" s="14" t="inlineStr">
        <is>
          <t>ENCOSTO ESTOFADO - CADEIRA DUBAI PÉ INTEIRO</t>
        </is>
      </c>
      <c r="G4352" s="14" t="inlineStr">
        <is>
          <t>32 TAPEÇARIA</t>
        </is>
      </c>
      <c r="H4352" s="14" t="inlineStr">
        <is>
          <t>32 TAPEÇARIA</t>
        </is>
      </c>
      <c r="I4352" s="9" t="inlineStr">
        <is>
          <t>32 TAPEÇARIA</t>
        </is>
      </c>
      <c r="J4352" s="9" t="n">
        <v>4</v>
      </c>
      <c r="K4352" s="14" t="n"/>
      <c r="L4352" s="14" t="n"/>
      <c r="M4352" s="14" t="n"/>
      <c r="N4352" s="14" t="n"/>
      <c r="O4352" s="14" t="n"/>
      <c r="P4352" s="14" t="n"/>
      <c r="Q4352" s="14" t="n"/>
      <c r="R4352" s="14" t="n"/>
      <c r="S4352" s="14" t="n"/>
      <c r="T4352" s="14" t="n"/>
      <c r="U4352" s="14" t="n"/>
      <c r="V4352" s="14" t="n"/>
      <c r="W4352" s="14" t="n"/>
      <c r="X4352" s="14" t="n"/>
      <c r="Y4352" s="14" t="n"/>
      <c r="Z4352" s="14" t="n"/>
      <c r="AA4352" s="11" t="n"/>
      <c r="AB4352" s="14">
        <f>B4352&amp;"|"&amp;I4352</f>
        <v/>
      </c>
      <c r="AC4352">
        <f>IF($B4352="","","|"&amp;SUBSTITUTE(TRIM(SUBSTITUTE(SUBSTITUTE(SUBSTITUTE(SUBSTITUTE(SUBSTITUTE(SUBSTITUTE(SUBSTITUTE(SUBSTITUTE(SUBSTITUTE(SUBSTITUTE(SUBSTITUTE(SUBSTITUTE(SUBSTITUTE(SUBSTITUTE(TRIM($B4352&amp;""),CHAR(10)," "),CHAR(13)," "),"."," "),";"," "),","," "),"/"," "),"+"," "),"-"," "),"  "," "),"  "," "),"  "," "),"  "," "),"  "," "),"  "," "))," ","|")&amp;"|")</f>
        <v/>
      </c>
      <c r="AD4352">
        <f>TRIM($I4352&amp;"")</f>
        <v/>
      </c>
    </row>
    <row r="4353" ht="36" customHeight="1">
      <c r="A4353" s="9" t="n">
        <v>46223</v>
      </c>
      <c r="B4353" s="14" t="inlineStr">
        <is>
          <t>10264</t>
        </is>
      </c>
      <c r="C4353" s="14" t="inlineStr">
        <is>
          <t>M/C 0724 (VERDE)</t>
        </is>
      </c>
      <c r="D4353" s="14" t="inlineStr">
        <is>
          <t>32 TAPEÇARIA</t>
        </is>
      </c>
      <c r="E4353" s="14" t="n">
        <v>30001213</v>
      </c>
      <c r="F4353" s="14" t="inlineStr">
        <is>
          <t>ASSENTO ESTOFADO - CADEIRA PÉ INTEIRO</t>
        </is>
      </c>
      <c r="G4353" s="14" t="inlineStr">
        <is>
          <t>32 TAPEÇARIA</t>
        </is>
      </c>
      <c r="H4353" s="14" t="inlineStr">
        <is>
          <t>32 TAPEÇARIA</t>
        </is>
      </c>
      <c r="I4353" s="9" t="inlineStr">
        <is>
          <t>32 TAPEÇARIA</t>
        </is>
      </c>
      <c r="J4353" s="9" t="n">
        <v>20</v>
      </c>
      <c r="K4353" s="14" t="n"/>
      <c r="L4353" s="14" t="n"/>
      <c r="M4353" s="14" t="n"/>
      <c r="N4353" s="14" t="n"/>
      <c r="O4353" s="14" t="n"/>
      <c r="P4353" s="14" t="n"/>
      <c r="Q4353" s="14" t="n"/>
      <c r="R4353" s="14" t="n"/>
      <c r="S4353" s="14" t="n"/>
      <c r="T4353" s="14" t="n"/>
      <c r="U4353" s="14" t="n"/>
      <c r="V4353" s="14" t="n"/>
      <c r="W4353" s="14" t="n"/>
      <c r="X4353" s="14" t="n"/>
      <c r="Y4353" s="14" t="n"/>
      <c r="Z4353" s="14" t="n"/>
      <c r="AA4353" s="11" t="n"/>
      <c r="AB4353" s="14">
        <f>B4353&amp;"|"&amp;I4353</f>
        <v/>
      </c>
      <c r="AC4353">
        <f>IF($B4353="","","|"&amp;SUBSTITUTE(TRIM(SUBSTITUTE(SUBSTITUTE(SUBSTITUTE(SUBSTITUTE(SUBSTITUTE(SUBSTITUTE(SUBSTITUTE(SUBSTITUTE(SUBSTITUTE(SUBSTITUTE(SUBSTITUTE(SUBSTITUTE(SUBSTITUTE(SUBSTITUTE(TRIM($B4353&amp;""),CHAR(10)," "),CHAR(13)," "),"."," "),";"," "),","," "),"/"," "),"+"," "),"-"," "),"  "," "),"  "," "),"  "," "),"  "," "),"  "," "),"  "," "))," ","|")&amp;"|")</f>
        <v/>
      </c>
      <c r="AD4353">
        <f>TRIM($I4353&amp;"")</f>
        <v/>
      </c>
    </row>
    <row r="4354" ht="36" customHeight="1">
      <c r="A4354" s="9" t="n">
        <v>46223</v>
      </c>
      <c r="B4354" s="14" t="inlineStr">
        <is>
          <t>10264</t>
        </is>
      </c>
      <c r="C4354" s="14" t="inlineStr">
        <is>
          <t>M/C 0724 (VERDE)</t>
        </is>
      </c>
      <c r="D4354" s="14" t="inlineStr">
        <is>
          <t>32 TAPEÇARIA</t>
        </is>
      </c>
      <c r="E4354" s="14" t="n">
        <v>30001412</v>
      </c>
      <c r="F4354" s="14" t="inlineStr">
        <is>
          <t>ENCOSTO ESTOFADO MENOR - CADEIRA PÉ INTEIRO</t>
        </is>
      </c>
      <c r="G4354" s="14" t="inlineStr">
        <is>
          <t>32 TAPEÇARIA</t>
        </is>
      </c>
      <c r="H4354" s="14" t="inlineStr">
        <is>
          <t>32 TAPEÇARIA</t>
        </is>
      </c>
      <c r="I4354" s="9" t="inlineStr">
        <is>
          <t>32 TAPEÇARIA</t>
        </is>
      </c>
      <c r="J4354" s="9" t="n">
        <v>16</v>
      </c>
      <c r="K4354" s="14" t="n"/>
      <c r="L4354" s="14" t="n"/>
      <c r="M4354" s="14" t="n"/>
      <c r="N4354" s="14" t="n"/>
      <c r="O4354" s="14" t="n"/>
      <c r="P4354" s="14" t="n"/>
      <c r="Q4354" s="14" t="n"/>
      <c r="R4354" s="14" t="n"/>
      <c r="S4354" s="14" t="n"/>
      <c r="T4354" s="14" t="n"/>
      <c r="U4354" s="14" t="n"/>
      <c r="V4354" s="14" t="n"/>
      <c r="W4354" s="14" t="n"/>
      <c r="X4354" s="14" t="n"/>
      <c r="Y4354" s="14" t="n"/>
      <c r="Z4354" s="14" t="n"/>
      <c r="AA4354" s="11" t="n"/>
      <c r="AB4354" s="14">
        <f>B4354&amp;"|"&amp;I4354</f>
        <v/>
      </c>
      <c r="AC4354">
        <f>IF($B4354="","","|"&amp;SUBSTITUTE(TRIM(SUBSTITUTE(SUBSTITUTE(SUBSTITUTE(SUBSTITUTE(SUBSTITUTE(SUBSTITUTE(SUBSTITUTE(SUBSTITUTE(SUBSTITUTE(SUBSTITUTE(SUBSTITUTE(SUBSTITUTE(SUBSTITUTE(SUBSTITUTE(TRIM($B4354&amp;""),CHAR(10)," "),CHAR(13)," "),"."," "),";"," "),","," "),"/"," "),"+"," "),"-"," "),"  "," "),"  "," "),"  "," "),"  "," "),"  "," "),"  "," "))," ","|")&amp;"|")</f>
        <v/>
      </c>
      <c r="AD4354">
        <f>TRIM($I4354&amp;"")</f>
        <v/>
      </c>
    </row>
    <row r="4355" ht="36" customHeight="1">
      <c r="A4355" s="9" t="n">
        <v>46223</v>
      </c>
      <c r="B4355" s="14" t="inlineStr">
        <is>
          <t>10264</t>
        </is>
      </c>
      <c r="C4355" s="14" t="inlineStr">
        <is>
          <t>M/C 0724 (VERDE)</t>
        </is>
      </c>
      <c r="D4355" s="14" t="inlineStr">
        <is>
          <t>32 TAPEÇARIA</t>
        </is>
      </c>
      <c r="E4355" s="14" t="n">
        <v>30004807</v>
      </c>
      <c r="F4355" s="14" t="inlineStr">
        <is>
          <t>ASSENTO ESTOFADO - CAD SANTIAGO</t>
        </is>
      </c>
      <c r="G4355" s="14" t="inlineStr">
        <is>
          <t>32 TAPEÇARIA</t>
        </is>
      </c>
      <c r="H4355" s="14" t="inlineStr">
        <is>
          <t>32 TAPEÇARIA</t>
        </is>
      </c>
      <c r="I4355" s="9" t="inlineStr">
        <is>
          <t>32 TAPEÇARIA</t>
        </is>
      </c>
      <c r="J4355" s="9" t="n">
        <v>730</v>
      </c>
      <c r="K4355" s="14" t="n"/>
      <c r="L4355" s="14" t="n"/>
      <c r="M4355" s="14" t="n"/>
      <c r="N4355" s="14" t="n"/>
      <c r="O4355" s="14" t="n"/>
      <c r="P4355" s="14" t="n"/>
      <c r="Q4355" s="14" t="n"/>
      <c r="R4355" s="14" t="n"/>
      <c r="S4355" s="14" t="n"/>
      <c r="T4355" s="14" t="n"/>
      <c r="U4355" s="14" t="n"/>
      <c r="V4355" s="14" t="n"/>
      <c r="W4355" s="14" t="n"/>
      <c r="X4355" s="14" t="n"/>
      <c r="Y4355" s="14" t="n"/>
      <c r="Z4355" s="14" t="n"/>
      <c r="AA4355" s="11" t="n"/>
      <c r="AB4355" s="14">
        <f>B4355&amp;"|"&amp;I4355</f>
        <v/>
      </c>
      <c r="AC4355">
        <f>IF($B4355="","","|"&amp;SUBSTITUTE(TRIM(SUBSTITUTE(SUBSTITUTE(SUBSTITUTE(SUBSTITUTE(SUBSTITUTE(SUBSTITUTE(SUBSTITUTE(SUBSTITUTE(SUBSTITUTE(SUBSTITUTE(SUBSTITUTE(SUBSTITUTE(SUBSTITUTE(SUBSTITUTE(TRIM($B4355&amp;""),CHAR(10)," "),CHAR(13)," "),"."," "),";"," "),","," "),"/"," "),"+"," "),"-"," "),"  "," "),"  "," "),"  "," "),"  "," "),"  "," "),"  "," "))," ","|")&amp;"|")</f>
        <v/>
      </c>
      <c r="AD4355">
        <f>TRIM($I4355&amp;"")</f>
        <v/>
      </c>
    </row>
    <row r="4356" ht="36" customHeight="1">
      <c r="A4356" s="9" t="n">
        <v>46223</v>
      </c>
      <c r="B4356" s="14" t="inlineStr">
        <is>
          <t>10264</t>
        </is>
      </c>
      <c r="C4356" s="14" t="inlineStr">
        <is>
          <t>M/C 0724 (VERDE)</t>
        </is>
      </c>
      <c r="D4356" s="14" t="inlineStr">
        <is>
          <t>32 TAPEÇARIA</t>
        </is>
      </c>
      <c r="E4356" s="14" t="n">
        <v>30006106</v>
      </c>
      <c r="F4356" s="14" t="inlineStr">
        <is>
          <t>TELINHA ENCOSTO - CADEIRA SANTIAGO NEW</t>
        </is>
      </c>
      <c r="G4356" s="14" t="inlineStr">
        <is>
          <t>32 TAPEÇARIA</t>
        </is>
      </c>
      <c r="H4356" s="14" t="inlineStr">
        <is>
          <t>32 TAPEÇARIA</t>
        </is>
      </c>
      <c r="I4356" s="9" t="inlineStr">
        <is>
          <t>32 TAPEÇARIA</t>
        </is>
      </c>
      <c r="J4356" s="9" t="n">
        <v>730</v>
      </c>
      <c r="K4356" s="14" t="n"/>
      <c r="L4356" s="14" t="n"/>
      <c r="M4356" s="14" t="n"/>
      <c r="N4356" s="14" t="n"/>
      <c r="O4356" s="14" t="n"/>
      <c r="P4356" s="14" t="n"/>
      <c r="Q4356" s="14" t="n"/>
      <c r="R4356" s="14" t="n"/>
      <c r="S4356" s="14" t="n"/>
      <c r="T4356" s="14" t="n"/>
      <c r="U4356" s="14" t="n"/>
      <c r="V4356" s="14" t="n"/>
      <c r="W4356" s="14" t="n"/>
      <c r="X4356" s="14" t="n"/>
      <c r="Y4356" s="14" t="n"/>
      <c r="Z4356" s="14" t="n"/>
      <c r="AA4356" s="11" t="n"/>
      <c r="AB4356" s="14">
        <f>B4356&amp;"|"&amp;I4356</f>
        <v/>
      </c>
      <c r="AC4356">
        <f>IF($B4356="","","|"&amp;SUBSTITUTE(TRIM(SUBSTITUTE(SUBSTITUTE(SUBSTITUTE(SUBSTITUTE(SUBSTITUTE(SUBSTITUTE(SUBSTITUTE(SUBSTITUTE(SUBSTITUTE(SUBSTITUTE(SUBSTITUTE(SUBSTITUTE(SUBSTITUTE(SUBSTITUTE(TRIM($B4356&amp;""),CHAR(10)," "),CHAR(13)," "),"."," "),";"," "),","," "),"/"," "),"+"," "),"-"," "),"  "," "),"  "," "),"  "," "),"  "," "),"  "," "),"  "," "))," ","|")&amp;"|")</f>
        <v/>
      </c>
      <c r="AD4356">
        <f>TRIM($I4356&amp;"")</f>
        <v/>
      </c>
    </row>
    <row r="4357" ht="36" customHeight="1">
      <c r="A4357" s="9" t="n">
        <v>46223</v>
      </c>
      <c r="B4357" s="14" t="inlineStr">
        <is>
          <t>10266,10265</t>
        </is>
      </c>
      <c r="C4357" s="14" t="inlineStr">
        <is>
          <t>M/C 0727 (MARROM)</t>
        </is>
      </c>
      <c r="D4357" s="14" t="inlineStr">
        <is>
          <t>32 TAPEÇARIA</t>
        </is>
      </c>
      <c r="E4357" s="14" t="n">
        <v>30001213</v>
      </c>
      <c r="F4357" s="14" t="inlineStr">
        <is>
          <t>ASSENTO ESTOFADO - CADEIRA PÉ INTEIRO</t>
        </is>
      </c>
      <c r="G4357" s="14" t="inlineStr">
        <is>
          <t>32 TAPEÇARIA</t>
        </is>
      </c>
      <c r="H4357" s="14" t="inlineStr">
        <is>
          <t>32 TAPEÇARIA</t>
        </is>
      </c>
      <c r="I4357" s="9" t="inlineStr">
        <is>
          <t>32 TAPEÇARIA</t>
        </is>
      </c>
      <c r="J4357" s="9" t="n">
        <v>450</v>
      </c>
      <c r="K4357" s="14" t="n"/>
      <c r="L4357" s="14" t="n"/>
      <c r="M4357" s="14" t="n"/>
      <c r="N4357" s="14" t="n"/>
      <c r="O4357" s="14" t="n"/>
      <c r="P4357" s="14" t="n"/>
      <c r="Q4357" s="14" t="n"/>
      <c r="R4357" s="14" t="n"/>
      <c r="S4357" s="14" t="n"/>
      <c r="T4357" s="14" t="n"/>
      <c r="U4357" s="14" t="n"/>
      <c r="V4357" s="14" t="n"/>
      <c r="W4357" s="14" t="n"/>
      <c r="X4357" s="14" t="n"/>
      <c r="Y4357" s="14" t="n"/>
      <c r="Z4357" s="14" t="n"/>
      <c r="AA4357" s="11" t="n"/>
      <c r="AB4357" s="14">
        <f>B4357&amp;"|"&amp;I4357</f>
        <v/>
      </c>
      <c r="AC4357">
        <f>IF($B4357="","","|"&amp;SUBSTITUTE(TRIM(SUBSTITUTE(SUBSTITUTE(SUBSTITUTE(SUBSTITUTE(SUBSTITUTE(SUBSTITUTE(SUBSTITUTE(SUBSTITUTE(SUBSTITUTE(SUBSTITUTE(SUBSTITUTE(SUBSTITUTE(SUBSTITUTE(SUBSTITUTE(TRIM($B4357&amp;""),CHAR(10)," "),CHAR(13)," "),"."," "),";"," "),","," "),"/"," "),"+"," "),"-"," "),"  "," "),"  "," "),"  "," "),"  "," "),"  "," "),"  "," "))," ","|")&amp;"|")</f>
        <v/>
      </c>
      <c r="AD4357">
        <f>TRIM($I4357&amp;"")</f>
        <v/>
      </c>
    </row>
    <row r="4358" ht="36" customHeight="1">
      <c r="A4358" s="9" t="n">
        <v>46223</v>
      </c>
      <c r="B4358" s="14" t="inlineStr">
        <is>
          <t>10266,10265</t>
        </is>
      </c>
      <c r="C4358" s="14" t="inlineStr">
        <is>
          <t>M/C 0727 (MARROM)</t>
        </is>
      </c>
      <c r="D4358" s="14" t="inlineStr">
        <is>
          <t>32 TAPEÇARIA</t>
        </is>
      </c>
      <c r="E4358" s="14" t="n">
        <v>30001412</v>
      </c>
      <c r="F4358" s="14" t="inlineStr">
        <is>
          <t>ENCOSTO ESTOFADO MENOR - CADEIRA PÉ INTEIRO</t>
        </is>
      </c>
      <c r="G4358" s="14" t="inlineStr">
        <is>
          <t>32 TAPEÇARIA</t>
        </is>
      </c>
      <c r="H4358" s="14" t="inlineStr">
        <is>
          <t>32 TAPEÇARIA</t>
        </is>
      </c>
      <c r="I4358" s="9" t="inlineStr">
        <is>
          <t>32 TAPEÇARIA</t>
        </is>
      </c>
      <c r="J4358" s="9" t="n">
        <v>450</v>
      </c>
      <c r="K4358" s="14" t="n"/>
      <c r="L4358" s="14" t="n"/>
      <c r="M4358" s="14" t="n"/>
      <c r="N4358" s="14" t="n"/>
      <c r="O4358" s="14" t="n"/>
      <c r="P4358" s="14" t="n"/>
      <c r="Q4358" s="14" t="n"/>
      <c r="R4358" s="14" t="n"/>
      <c r="S4358" s="14" t="n"/>
      <c r="T4358" s="14" t="n"/>
      <c r="U4358" s="14" t="n"/>
      <c r="V4358" s="14" t="n"/>
      <c r="W4358" s="14" t="n"/>
      <c r="X4358" s="14" t="n"/>
      <c r="Y4358" s="14" t="n"/>
      <c r="Z4358" s="14" t="n"/>
      <c r="AA4358" s="11" t="n"/>
      <c r="AB4358" s="14">
        <f>B4358&amp;"|"&amp;I4358</f>
        <v/>
      </c>
      <c r="AC4358">
        <f>IF($B4358="","","|"&amp;SUBSTITUTE(TRIM(SUBSTITUTE(SUBSTITUTE(SUBSTITUTE(SUBSTITUTE(SUBSTITUTE(SUBSTITUTE(SUBSTITUTE(SUBSTITUTE(SUBSTITUTE(SUBSTITUTE(SUBSTITUTE(SUBSTITUTE(SUBSTITUTE(SUBSTITUTE(TRIM($B4358&amp;""),CHAR(10)," "),CHAR(13)," "),"."," "),";"," "),","," "),"/"," "),"+"," "),"-"," "),"  "," "),"  "," "),"  "," "),"  "," "),"  "," "),"  "," "))," ","|")&amp;"|")</f>
        <v/>
      </c>
      <c r="AD4358">
        <f>TRIM($I4358&amp;"")</f>
        <v/>
      </c>
    </row>
    <row r="4359" ht="36" customHeight="1">
      <c r="A4359" s="9" t="n">
        <v>46223</v>
      </c>
      <c r="B4359" s="14" t="inlineStr">
        <is>
          <t>10266,10265</t>
        </is>
      </c>
      <c r="C4359" s="14" t="inlineStr">
        <is>
          <t>M/C 0727 (MARROM)</t>
        </is>
      </c>
      <c r="D4359" s="14" t="inlineStr">
        <is>
          <t>32 TAPEÇARIA</t>
        </is>
      </c>
      <c r="E4359" s="14" t="n">
        <v>30004807</v>
      </c>
      <c r="F4359" s="14" t="inlineStr">
        <is>
          <t>ASSENTO ESTOFADO - CAD SANTIAGO</t>
        </is>
      </c>
      <c r="G4359" s="14" t="inlineStr">
        <is>
          <t>32 TAPEÇARIA</t>
        </is>
      </c>
      <c r="H4359" s="14" t="inlineStr">
        <is>
          <t>32 TAPEÇARIA</t>
        </is>
      </c>
      <c r="I4359" s="9" t="inlineStr">
        <is>
          <t>32 TAPEÇARIA</t>
        </is>
      </c>
      <c r="J4359" s="9" t="n">
        <v>126</v>
      </c>
      <c r="K4359" s="14" t="n"/>
      <c r="L4359" s="14" t="n"/>
      <c r="M4359" s="14" t="n"/>
      <c r="N4359" s="14" t="n"/>
      <c r="O4359" s="14" t="n"/>
      <c r="P4359" s="14" t="n"/>
      <c r="Q4359" s="14" t="n"/>
      <c r="R4359" s="14" t="n"/>
      <c r="S4359" s="14" t="n"/>
      <c r="T4359" s="14" t="n"/>
      <c r="U4359" s="14" t="n"/>
      <c r="V4359" s="14" t="n"/>
      <c r="W4359" s="14" t="n"/>
      <c r="X4359" s="14" t="n"/>
      <c r="Y4359" s="14" t="n"/>
      <c r="Z4359" s="14" t="n"/>
      <c r="AA4359" s="11" t="n"/>
      <c r="AB4359" s="14">
        <f>B4359&amp;"|"&amp;I4359</f>
        <v/>
      </c>
      <c r="AC4359">
        <f>IF($B4359="","","|"&amp;SUBSTITUTE(TRIM(SUBSTITUTE(SUBSTITUTE(SUBSTITUTE(SUBSTITUTE(SUBSTITUTE(SUBSTITUTE(SUBSTITUTE(SUBSTITUTE(SUBSTITUTE(SUBSTITUTE(SUBSTITUTE(SUBSTITUTE(SUBSTITUTE(SUBSTITUTE(TRIM($B4359&amp;""),CHAR(10)," "),CHAR(13)," "),"."," "),";"," "),","," "),"/"," "),"+"," "),"-"," "),"  "," "),"  "," "),"  "," "),"  "," "),"  "," "),"  "," "))," ","|")&amp;"|")</f>
        <v/>
      </c>
      <c r="AD4359">
        <f>TRIM($I4359&amp;"")</f>
        <v/>
      </c>
    </row>
    <row r="4360" ht="36" customHeight="1">
      <c r="A4360" s="9" t="n">
        <v>46223</v>
      </c>
      <c r="B4360" s="14" t="inlineStr">
        <is>
          <t>10266,10265</t>
        </is>
      </c>
      <c r="C4360" s="14" t="inlineStr">
        <is>
          <t>M/C 0727 (MARROM)</t>
        </is>
      </c>
      <c r="D4360" s="14" t="inlineStr">
        <is>
          <t>32 TAPEÇARIA</t>
        </is>
      </c>
      <c r="E4360" s="14" t="n">
        <v>30006106</v>
      </c>
      <c r="F4360" s="14" t="inlineStr">
        <is>
          <t>TELINHA ENCOSTO - CADEIRA SANTIAGO NEW</t>
        </is>
      </c>
      <c r="G4360" s="14" t="inlineStr">
        <is>
          <t>32 TAPEÇARIA</t>
        </is>
      </c>
      <c r="H4360" s="14" t="inlineStr">
        <is>
          <t>32 TAPEÇARIA</t>
        </is>
      </c>
      <c r="I4360" s="9" t="inlineStr">
        <is>
          <t>32 TAPEÇARIA</t>
        </is>
      </c>
      <c r="J4360" s="9" t="n">
        <v>126</v>
      </c>
      <c r="K4360" s="14" t="n"/>
      <c r="L4360" s="14" t="n"/>
      <c r="M4360" s="14" t="n"/>
      <c r="N4360" s="14" t="n"/>
      <c r="O4360" s="14" t="n"/>
      <c r="P4360" s="14" t="n"/>
      <c r="Q4360" s="14" t="n"/>
      <c r="R4360" s="14" t="n"/>
      <c r="S4360" s="14" t="n"/>
      <c r="T4360" s="14" t="n"/>
      <c r="U4360" s="14" t="n"/>
      <c r="V4360" s="14" t="n"/>
      <c r="W4360" s="14" t="n"/>
      <c r="X4360" s="14" t="n"/>
      <c r="Y4360" s="14" t="n"/>
      <c r="Z4360" s="14" t="n"/>
      <c r="AA4360" s="11" t="n"/>
      <c r="AB4360" s="14">
        <f>B4360&amp;"|"&amp;I4360</f>
        <v/>
      </c>
      <c r="AC4360">
        <f>IF($B4360="","","|"&amp;SUBSTITUTE(TRIM(SUBSTITUTE(SUBSTITUTE(SUBSTITUTE(SUBSTITUTE(SUBSTITUTE(SUBSTITUTE(SUBSTITUTE(SUBSTITUTE(SUBSTITUTE(SUBSTITUTE(SUBSTITUTE(SUBSTITUTE(SUBSTITUTE(SUBSTITUTE(TRIM($B4360&amp;""),CHAR(10)," "),CHAR(13)," "),"."," "),";"," "),","," "),"/"," "),"+"," "),"-"," "),"  "," "),"  "," "),"  "," "),"  "," "),"  "," "),"  "," "))," ","|")&amp;"|")</f>
        <v/>
      </c>
      <c r="AD4360">
        <f>TRIM($I4360&amp;"")</f>
        <v/>
      </c>
    </row>
    <row r="4361" ht="36" customHeight="1">
      <c r="A4361" s="9" t="n">
        <v>46223</v>
      </c>
      <c r="B4361" s="14" t="inlineStr">
        <is>
          <t>10269</t>
        </is>
      </c>
      <c r="C4361" s="14" t="inlineStr">
        <is>
          <t>M/C 0723 - DEMONSTRAÇÃO MATEUS</t>
        </is>
      </c>
      <c r="D4361" s="14" t="inlineStr">
        <is>
          <t>32 TAPEÇARIA</t>
        </is>
      </c>
      <c r="E4361" s="14" t="n">
        <v>30001213</v>
      </c>
      <c r="F4361" s="14" t="inlineStr">
        <is>
          <t>ASSENTO ESTOFADO - CADEIRA PÉ INTEIRO</t>
        </is>
      </c>
      <c r="G4361" s="14" t="inlineStr">
        <is>
          <t>32 TAPEÇARIA</t>
        </is>
      </c>
      <c r="H4361" s="14" t="inlineStr">
        <is>
          <t>32 TAPEÇARIA</t>
        </is>
      </c>
      <c r="I4361" s="9" t="inlineStr">
        <is>
          <t>32 TAPEÇARIA</t>
        </is>
      </c>
      <c r="J4361" s="9" t="n">
        <v>6</v>
      </c>
      <c r="K4361" s="14" t="n"/>
      <c r="L4361" s="14" t="n"/>
      <c r="M4361" s="14" t="n"/>
      <c r="N4361" s="14" t="n"/>
      <c r="O4361" s="14" t="n"/>
      <c r="P4361" s="14" t="n"/>
      <c r="Q4361" s="14" t="n"/>
      <c r="R4361" s="14" t="n"/>
      <c r="S4361" s="14" t="n"/>
      <c r="T4361" s="14" t="n"/>
      <c r="U4361" s="14" t="n"/>
      <c r="V4361" s="14" t="n"/>
      <c r="W4361" s="14" t="n"/>
      <c r="X4361" s="14" t="n"/>
      <c r="Y4361" s="14" t="n"/>
      <c r="Z4361" s="14" t="n"/>
      <c r="AA4361" s="11" t="n"/>
      <c r="AB4361" s="14">
        <f>B4361&amp;"|"&amp;I4361</f>
        <v/>
      </c>
      <c r="AC4361">
        <f>IF($B4361="","","|"&amp;SUBSTITUTE(TRIM(SUBSTITUTE(SUBSTITUTE(SUBSTITUTE(SUBSTITUTE(SUBSTITUTE(SUBSTITUTE(SUBSTITUTE(SUBSTITUTE(SUBSTITUTE(SUBSTITUTE(SUBSTITUTE(SUBSTITUTE(SUBSTITUTE(SUBSTITUTE(TRIM($B4361&amp;""),CHAR(10)," "),CHAR(13)," "),"."," "),";"," "),","," "),"/"," "),"+"," "),"-"," "),"  "," "),"  "," "),"  "," "),"  "," "),"  "," "),"  "," "))," ","|")&amp;"|")</f>
        <v/>
      </c>
      <c r="AD4361">
        <f>TRIM($I4361&amp;"")</f>
        <v/>
      </c>
    </row>
    <row r="4362" ht="36" customHeight="1">
      <c r="A4362" s="9" t="n">
        <v>46223</v>
      </c>
      <c r="B4362" s="14" t="inlineStr">
        <is>
          <t>10269</t>
        </is>
      </c>
      <c r="C4362" s="14" t="inlineStr">
        <is>
          <t>M/C 0723 - DEMONSTRAÇÃO MATEUS</t>
        </is>
      </c>
      <c r="D4362" s="14" t="inlineStr">
        <is>
          <t>32 TAPEÇARIA</t>
        </is>
      </c>
      <c r="E4362" s="14" t="n">
        <v>30006806</v>
      </c>
      <c r="F4362" s="14" t="inlineStr">
        <is>
          <t>ENCOSTO ESTOFADO - CADEIRA GENOVA</t>
        </is>
      </c>
      <c r="G4362" s="14" t="inlineStr">
        <is>
          <t>32 TAPEÇARIA</t>
        </is>
      </c>
      <c r="H4362" s="14" t="inlineStr">
        <is>
          <t>32 TAPEÇARIA</t>
        </is>
      </c>
      <c r="I4362" s="9" t="inlineStr">
        <is>
          <t>32 TAPEÇARIA</t>
        </is>
      </c>
      <c r="J4362" s="9" t="n">
        <v>6</v>
      </c>
      <c r="K4362" s="14" t="n"/>
      <c r="L4362" s="14" t="n"/>
      <c r="M4362" s="14" t="n"/>
      <c r="N4362" s="14" t="n"/>
      <c r="O4362" s="14" t="n"/>
      <c r="P4362" s="14" t="n"/>
      <c r="Q4362" s="14" t="n"/>
      <c r="R4362" s="14" t="n"/>
      <c r="S4362" s="14" t="n"/>
      <c r="T4362" s="14" t="n"/>
      <c r="U4362" s="14" t="n"/>
      <c r="V4362" s="14" t="n"/>
      <c r="W4362" s="14" t="n"/>
      <c r="X4362" s="14" t="n"/>
      <c r="Y4362" s="14" t="n"/>
      <c r="Z4362" s="14" t="n"/>
      <c r="AA4362" s="11" t="n"/>
      <c r="AB4362" s="14">
        <f>B4362&amp;"|"&amp;I4362</f>
        <v/>
      </c>
      <c r="AC4362">
        <f>IF($B4362="","","|"&amp;SUBSTITUTE(TRIM(SUBSTITUTE(SUBSTITUTE(SUBSTITUTE(SUBSTITUTE(SUBSTITUTE(SUBSTITUTE(SUBSTITUTE(SUBSTITUTE(SUBSTITUTE(SUBSTITUTE(SUBSTITUTE(SUBSTITUTE(SUBSTITUTE(SUBSTITUTE(TRIM($B4362&amp;""),CHAR(10)," "),CHAR(13)," "),"."," "),";"," "),","," "),"/"," "),"+"," "),"-"," "),"  "," "),"  "," "),"  "," "),"  "," "),"  "," "),"  "," "))," ","|")&amp;"|")</f>
        <v/>
      </c>
      <c r="AD4362">
        <f>TRIM($I4362&amp;"")</f>
        <v/>
      </c>
    </row>
    <row r="4363" ht="36" customHeight="1">
      <c r="A4363" s="9" t="n">
        <v>46219</v>
      </c>
      <c r="B4363" s="14" t="inlineStr">
        <is>
          <t>10264</t>
        </is>
      </c>
      <c r="C4363" s="14" t="inlineStr">
        <is>
          <t>M/C 0724 (VERDE)</t>
        </is>
      </c>
      <c r="D4363" s="14" t="inlineStr">
        <is>
          <t>11 USINAGEM</t>
        </is>
      </c>
      <c r="E4363" s="14" t="n">
        <v>30004805</v>
      </c>
      <c r="F4363" s="14" t="inlineStr">
        <is>
          <t>ASSENTO 440X425X09 MDP - CAD SANTIAGO</t>
        </is>
      </c>
      <c r="G4363" s="14" t="inlineStr">
        <is>
          <t>11 USINAGEM</t>
        </is>
      </c>
      <c r="H4363" s="14" t="inlineStr">
        <is>
          <t>11 USINAGEM</t>
        </is>
      </c>
      <c r="I4363" s="9" t="inlineStr">
        <is>
          <t>11 USINAGEM</t>
        </is>
      </c>
      <c r="J4363" s="9" t="n">
        <v>730</v>
      </c>
      <c r="K4363" s="14" t="n"/>
      <c r="L4363" s="14" t="n"/>
      <c r="M4363" s="14" t="n"/>
      <c r="N4363" s="14" t="n"/>
      <c r="O4363" s="14" t="n"/>
      <c r="P4363" s="14" t="n"/>
      <c r="Q4363" s="14" t="n"/>
      <c r="R4363" s="14" t="n"/>
      <c r="S4363" s="14" t="n"/>
      <c r="T4363" s="14" t="n"/>
      <c r="U4363" s="14" t="n"/>
      <c r="V4363" s="14" t="n"/>
      <c r="W4363" s="14" t="n"/>
      <c r="X4363" s="14" t="n"/>
      <c r="Y4363" s="14" t="n"/>
      <c r="Z4363" s="14" t="n"/>
      <c r="AA4363" s="11" t="n"/>
      <c r="AB4363" s="14">
        <f>B4363&amp;"|"&amp;I4363</f>
        <v/>
      </c>
      <c r="AC4363">
        <f>IF($B4363="","","|"&amp;SUBSTITUTE(TRIM(SUBSTITUTE(SUBSTITUTE(SUBSTITUTE(SUBSTITUTE(SUBSTITUTE(SUBSTITUTE(SUBSTITUTE(SUBSTITUTE(SUBSTITUTE(SUBSTITUTE(SUBSTITUTE(SUBSTITUTE(SUBSTITUTE(SUBSTITUTE(TRIM($B4363&amp;""),CHAR(10)," "),CHAR(13)," "),"."," "),";"," "),","," "),"/"," "),"+"," "),"-"," "),"  "," "),"  "," "),"  "," "),"  "," "),"  "," "),"  "," "))," ","|")&amp;"|")</f>
        <v/>
      </c>
      <c r="AD4363">
        <f>TRIM($I4363&amp;"")</f>
        <v/>
      </c>
    </row>
    <row r="4364" ht="36" customHeight="1">
      <c r="A4364" s="9" t="n">
        <v>46219</v>
      </c>
      <c r="B4364" s="14" t="inlineStr">
        <is>
          <t>10264</t>
        </is>
      </c>
      <c r="C4364" s="14" t="inlineStr">
        <is>
          <t>M/C 0724 (VERDE)</t>
        </is>
      </c>
      <c r="D4364" s="14" t="inlineStr">
        <is>
          <t>11 USINAGEM</t>
        </is>
      </c>
      <c r="E4364" s="14" t="n">
        <v>30080004</v>
      </c>
      <c r="F4364" s="14" t="inlineStr">
        <is>
          <t>(6)TRAV. MAIOR 1320X65 (135)X15 MDP-AMST.1,36X1,36</t>
        </is>
      </c>
      <c r="G4364" s="14" t="inlineStr">
        <is>
          <t>11 USINAGEM</t>
        </is>
      </c>
      <c r="H4364" s="14" t="inlineStr">
        <is>
          <t>11 USINAGEM</t>
        </is>
      </c>
      <c r="I4364" s="9" t="inlineStr">
        <is>
          <t>11 USINAGEM</t>
        </is>
      </c>
      <c r="J4364" s="9" t="n">
        <v>12</v>
      </c>
      <c r="K4364" s="14" t="n"/>
      <c r="L4364" s="14" t="n"/>
      <c r="M4364" s="14" t="n"/>
      <c r="N4364" s="14" t="n"/>
      <c r="O4364" s="14" t="n"/>
      <c r="P4364" s="14" t="n"/>
      <c r="Q4364" s="14" t="n"/>
      <c r="R4364" s="14" t="n"/>
      <c r="S4364" s="14" t="n"/>
      <c r="T4364" s="14" t="n"/>
      <c r="U4364" s="14" t="n"/>
      <c r="V4364" s="14" t="n"/>
      <c r="W4364" s="14" t="n"/>
      <c r="X4364" s="14" t="n"/>
      <c r="Y4364" s="14" t="n"/>
      <c r="Z4364" s="14" t="n"/>
      <c r="AA4364" s="11" t="n"/>
      <c r="AB4364" s="14">
        <f>B4364&amp;"|"&amp;I4364</f>
        <v/>
      </c>
      <c r="AC4364">
        <f>IF($B4364="","","|"&amp;SUBSTITUTE(TRIM(SUBSTITUTE(SUBSTITUTE(SUBSTITUTE(SUBSTITUTE(SUBSTITUTE(SUBSTITUTE(SUBSTITUTE(SUBSTITUTE(SUBSTITUTE(SUBSTITUTE(SUBSTITUTE(SUBSTITUTE(SUBSTITUTE(SUBSTITUTE(TRIM($B4364&amp;""),CHAR(10)," "),CHAR(13)," "),"."," "),";"," "),","," "),"/"," "),"+"," "),"-"," "),"  "," "),"  "," "),"  "," "),"  "," "),"  "," "),"  "," "))," ","|")&amp;"|")</f>
        <v/>
      </c>
      <c r="AD4364">
        <f>TRIM($I4364&amp;"")</f>
        <v/>
      </c>
    </row>
    <row r="4365" ht="36" customHeight="1">
      <c r="A4365" s="9" t="n">
        <v>46219</v>
      </c>
      <c r="B4365" s="14" t="inlineStr">
        <is>
          <t>10264</t>
        </is>
      </c>
      <c r="C4365" s="14" t="inlineStr">
        <is>
          <t>M/C 0724 (VERDE)</t>
        </is>
      </c>
      <c r="D4365" s="14" t="inlineStr">
        <is>
          <t>11 USINAGEM</t>
        </is>
      </c>
      <c r="E4365" s="14" t="n">
        <v>20019005</v>
      </c>
      <c r="F4365" s="14" t="inlineStr">
        <is>
          <t>RIPA 751X70X12 MDF - MESA SANTIAGO</t>
        </is>
      </c>
      <c r="G4365" s="14" t="inlineStr">
        <is>
          <t>11 USINAGEM</t>
        </is>
      </c>
      <c r="H4365" s="14" t="inlineStr">
        <is>
          <t>11 USINAGEM</t>
        </is>
      </c>
      <c r="I4365" s="9" t="inlineStr">
        <is>
          <t>11 USINAGEM</t>
        </is>
      </c>
      <c r="J4365" s="9" t="n">
        <v>72</v>
      </c>
      <c r="K4365" s="14" t="n"/>
      <c r="L4365" s="14" t="n"/>
      <c r="M4365" s="14" t="n"/>
      <c r="N4365" s="14" t="n"/>
      <c r="O4365" s="14" t="n"/>
      <c r="P4365" s="14" t="n"/>
      <c r="Q4365" s="14" t="n"/>
      <c r="R4365" s="14" t="n"/>
      <c r="S4365" s="14" t="n"/>
      <c r="T4365" s="14" t="n"/>
      <c r="U4365" s="14" t="n"/>
      <c r="V4365" s="14" t="n"/>
      <c r="W4365" s="14" t="n"/>
      <c r="X4365" s="14" t="n"/>
      <c r="Y4365" s="14" t="n"/>
      <c r="Z4365" s="14" t="n"/>
      <c r="AA4365" s="11" t="n"/>
      <c r="AB4365" s="14">
        <f>B4365&amp;"|"&amp;I4365</f>
        <v/>
      </c>
      <c r="AC4365">
        <f>IF($B4365="","","|"&amp;SUBSTITUTE(TRIM(SUBSTITUTE(SUBSTITUTE(SUBSTITUTE(SUBSTITUTE(SUBSTITUTE(SUBSTITUTE(SUBSTITUTE(SUBSTITUTE(SUBSTITUTE(SUBSTITUTE(SUBSTITUTE(SUBSTITUTE(SUBSTITUTE(SUBSTITUTE(TRIM($B4365&amp;""),CHAR(10)," "),CHAR(13)," "),"."," "),";"," "),","," "),"/"," "),"+"," "),"-"," "),"  "," "),"  "," "),"  "," "),"  "," "),"  "," "),"  "," "))," ","|")&amp;"|")</f>
        <v/>
      </c>
      <c r="AD4365">
        <f>TRIM($I4365&amp;"")</f>
        <v/>
      </c>
    </row>
    <row r="4366" ht="36" customHeight="1">
      <c r="A4366" s="9" t="n">
        <v>46219</v>
      </c>
      <c r="B4366" s="14" t="inlineStr">
        <is>
          <t>10264</t>
        </is>
      </c>
      <c r="C4366" s="14" t="inlineStr">
        <is>
          <t>M/C 0724 (VERDE)</t>
        </is>
      </c>
      <c r="D4366" s="14" t="inlineStr">
        <is>
          <t>11 USINAGEM</t>
        </is>
      </c>
      <c r="E4366" s="14" t="n">
        <v>20019602</v>
      </c>
      <c r="F4366" s="14" t="inlineStr">
        <is>
          <t>FUNDO RIPADO 751X546X12 MDF - MESA SANTIAGO 1,36</t>
        </is>
      </c>
      <c r="G4366" s="14" t="inlineStr">
        <is>
          <t>11 USINAGEM</t>
        </is>
      </c>
      <c r="H4366" s="14" t="inlineStr">
        <is>
          <t>11 USINAGEM</t>
        </is>
      </c>
      <c r="I4366" s="9" t="inlineStr">
        <is>
          <t>11 USINAGEM</t>
        </is>
      </c>
      <c r="J4366" s="9" t="n">
        <v>12</v>
      </c>
      <c r="K4366" s="14" t="n"/>
      <c r="L4366" s="14" t="n"/>
      <c r="M4366" s="14" t="n"/>
      <c r="N4366" s="14" t="n"/>
      <c r="O4366" s="14" t="n"/>
      <c r="P4366" s="14" t="n"/>
      <c r="Q4366" s="14" t="n"/>
      <c r="R4366" s="14" t="n"/>
      <c r="S4366" s="14" t="n"/>
      <c r="T4366" s="14" t="n"/>
      <c r="U4366" s="14" t="n"/>
      <c r="V4366" s="14" t="n"/>
      <c r="W4366" s="14" t="n"/>
      <c r="X4366" s="14" t="n"/>
      <c r="Y4366" s="14" t="n"/>
      <c r="Z4366" s="14" t="n"/>
      <c r="AA4366" s="11" t="n"/>
      <c r="AB4366" s="14">
        <f>B4366&amp;"|"&amp;I4366</f>
        <v/>
      </c>
      <c r="AC4366">
        <f>IF($B4366="","","|"&amp;SUBSTITUTE(TRIM(SUBSTITUTE(SUBSTITUTE(SUBSTITUTE(SUBSTITUTE(SUBSTITUTE(SUBSTITUTE(SUBSTITUTE(SUBSTITUTE(SUBSTITUTE(SUBSTITUTE(SUBSTITUTE(SUBSTITUTE(SUBSTITUTE(SUBSTITUTE(TRIM($B4366&amp;""),CHAR(10)," "),CHAR(13)," "),"."," "),";"," "),","," "),"/"," "),"+"," "),"-"," "),"  "," "),"  "," "),"  "," "),"  "," "),"  "," "),"  "," "))," ","|")&amp;"|")</f>
        <v/>
      </c>
      <c r="AD4366">
        <f>TRIM($I4366&amp;"")</f>
        <v/>
      </c>
    </row>
    <row r="4367" ht="36" customHeight="1">
      <c r="A4367" s="9" t="n">
        <v>46219</v>
      </c>
      <c r="B4367" s="14" t="inlineStr">
        <is>
          <t>10264</t>
        </is>
      </c>
      <c r="C4367" s="14" t="inlineStr">
        <is>
          <t>M/C 0724 (VERDE)</t>
        </is>
      </c>
      <c r="D4367" s="14" t="inlineStr">
        <is>
          <t>11 USINAGEM</t>
        </is>
      </c>
      <c r="E4367" s="14" t="n">
        <v>20020002</v>
      </c>
      <c r="F4367" s="14" t="inlineStr">
        <is>
          <t>(2) FECHAMENTO I 1090X295X12 MDF - BASE DUBAI</t>
        </is>
      </c>
      <c r="G4367" s="14" t="inlineStr">
        <is>
          <t>11 USINAGEM</t>
        </is>
      </c>
      <c r="H4367" s="14" t="inlineStr">
        <is>
          <t>11 USINAGEM</t>
        </is>
      </c>
      <c r="I4367" s="9" t="inlineStr">
        <is>
          <t>11 USINAGEM</t>
        </is>
      </c>
      <c r="J4367" s="9" t="n">
        <v>1</v>
      </c>
      <c r="K4367" s="14" t="n"/>
      <c r="L4367" s="14" t="n"/>
      <c r="M4367" s="14" t="n"/>
      <c r="N4367" s="14" t="n"/>
      <c r="O4367" s="14" t="n"/>
      <c r="P4367" s="14" t="n"/>
      <c r="Q4367" s="14" t="n"/>
      <c r="R4367" s="14" t="n"/>
      <c r="S4367" s="14" t="n"/>
      <c r="T4367" s="14" t="n"/>
      <c r="U4367" s="14" t="n"/>
      <c r="V4367" s="14" t="n"/>
      <c r="W4367" s="14" t="n"/>
      <c r="X4367" s="14" t="n"/>
      <c r="Y4367" s="14" t="n"/>
      <c r="Z4367" s="14" t="n"/>
      <c r="AA4367" s="11" t="n"/>
      <c r="AB4367" s="14">
        <f>B4367&amp;"|"&amp;I4367</f>
        <v/>
      </c>
      <c r="AC4367">
        <f>IF($B4367="","","|"&amp;SUBSTITUTE(TRIM(SUBSTITUTE(SUBSTITUTE(SUBSTITUTE(SUBSTITUTE(SUBSTITUTE(SUBSTITUTE(SUBSTITUTE(SUBSTITUTE(SUBSTITUTE(SUBSTITUTE(SUBSTITUTE(SUBSTITUTE(SUBSTITUTE(SUBSTITUTE(TRIM($B4367&amp;""),CHAR(10)," "),CHAR(13)," "),"."," "),";"," "),","," "),"/"," "),"+"," "),"-"," "),"  "," "),"  "," "),"  "," "),"  "," "),"  "," "),"  "," "))," ","|")&amp;"|")</f>
        <v/>
      </c>
      <c r="AD4367">
        <f>TRIM($I4367&amp;"")</f>
        <v/>
      </c>
    </row>
    <row r="4368" ht="36" customHeight="1">
      <c r="A4368" s="9" t="n">
        <v>46219</v>
      </c>
      <c r="B4368" s="14" t="inlineStr">
        <is>
          <t>10264</t>
        </is>
      </c>
      <c r="C4368" s="14" t="inlineStr">
        <is>
          <t>M/C 0724 (VERDE)</t>
        </is>
      </c>
      <c r="D4368" s="14" t="inlineStr">
        <is>
          <t>11 USINAGEM</t>
        </is>
      </c>
      <c r="E4368" s="14" t="n">
        <v>20020003</v>
      </c>
      <c r="F4368" s="14" t="inlineStr">
        <is>
          <t>(3) FECHAMENTO II 600X295X12 MDF - BASE DUBAI</t>
        </is>
      </c>
      <c r="G4368" s="14" t="inlineStr">
        <is>
          <t>11 USINAGEM</t>
        </is>
      </c>
      <c r="H4368" s="14" t="inlineStr">
        <is>
          <t>11 USINAGEM</t>
        </is>
      </c>
      <c r="I4368" s="9" t="inlineStr">
        <is>
          <t>11 USINAGEM</t>
        </is>
      </c>
      <c r="J4368" s="9" t="n">
        <v>1</v>
      </c>
      <c r="K4368" s="14" t="n"/>
      <c r="L4368" s="14" t="n"/>
      <c r="M4368" s="14" t="n"/>
      <c r="N4368" s="14" t="n"/>
      <c r="O4368" s="14" t="n"/>
      <c r="P4368" s="14" t="n"/>
      <c r="Q4368" s="14" t="n"/>
      <c r="R4368" s="14" t="n"/>
      <c r="S4368" s="14" t="n"/>
      <c r="T4368" s="14" t="n"/>
      <c r="U4368" s="14" t="n"/>
      <c r="V4368" s="14" t="n"/>
      <c r="W4368" s="14" t="n"/>
      <c r="X4368" s="14" t="n"/>
      <c r="Y4368" s="14" t="n"/>
      <c r="Z4368" s="14" t="n"/>
      <c r="AA4368" s="11" t="n"/>
      <c r="AB4368" s="14">
        <f>B4368&amp;"|"&amp;I4368</f>
        <v/>
      </c>
      <c r="AC4368">
        <f>IF($B4368="","","|"&amp;SUBSTITUTE(TRIM(SUBSTITUTE(SUBSTITUTE(SUBSTITUTE(SUBSTITUTE(SUBSTITUTE(SUBSTITUTE(SUBSTITUTE(SUBSTITUTE(SUBSTITUTE(SUBSTITUTE(SUBSTITUTE(SUBSTITUTE(SUBSTITUTE(SUBSTITUTE(TRIM($B4368&amp;""),CHAR(10)," "),CHAR(13)," "),"."," "),";"," "),","," "),"/"," "),"+"," "),"-"," "),"  "," "),"  "," "),"  "," "),"  "," "),"  "," "),"  "," "))," ","|")&amp;"|")</f>
        <v/>
      </c>
      <c r="AD4368">
        <f>TRIM($I4368&amp;"")</f>
        <v/>
      </c>
    </row>
    <row r="4369" ht="36" customHeight="1">
      <c r="A4369" s="9" t="n">
        <v>46219</v>
      </c>
      <c r="B4369" s="14" t="inlineStr">
        <is>
          <t>10264</t>
        </is>
      </c>
      <c r="C4369" s="14" t="inlineStr">
        <is>
          <t>M/C 0724 (VERDE)</t>
        </is>
      </c>
      <c r="D4369" s="14" t="inlineStr">
        <is>
          <t>11 USINAGEM</t>
        </is>
      </c>
      <c r="E4369" s="14" t="n">
        <v>20020004</v>
      </c>
      <c r="F4369" s="14" t="inlineStr">
        <is>
          <t>(4) FECHAMENTO III 545X327X12 MDF - BASE DUBAI</t>
        </is>
      </c>
      <c r="G4369" s="14" t="inlineStr">
        <is>
          <t>11 USINAGEM</t>
        </is>
      </c>
      <c r="H4369" s="14" t="inlineStr">
        <is>
          <t>11 USINAGEM</t>
        </is>
      </c>
      <c r="I4369" s="9" t="inlineStr">
        <is>
          <t>11 USINAGEM</t>
        </is>
      </c>
      <c r="J4369" s="9" t="n">
        <v>2</v>
      </c>
      <c r="K4369" s="14" t="n"/>
      <c r="L4369" s="14" t="n"/>
      <c r="M4369" s="14" t="n"/>
      <c r="N4369" s="14" t="n"/>
      <c r="O4369" s="14" t="n"/>
      <c r="P4369" s="14" t="n"/>
      <c r="Q4369" s="14" t="n"/>
      <c r="R4369" s="14" t="n"/>
      <c r="S4369" s="14" t="n"/>
      <c r="T4369" s="14" t="n"/>
      <c r="U4369" s="14" t="n"/>
      <c r="V4369" s="14" t="n"/>
      <c r="W4369" s="14" t="n"/>
      <c r="X4369" s="14" t="n"/>
      <c r="Y4369" s="14" t="n"/>
      <c r="Z4369" s="14" t="n"/>
      <c r="AA4369" s="11" t="n"/>
      <c r="AB4369" s="14">
        <f>B4369&amp;"|"&amp;I4369</f>
        <v/>
      </c>
      <c r="AC4369">
        <f>IF($B4369="","","|"&amp;SUBSTITUTE(TRIM(SUBSTITUTE(SUBSTITUTE(SUBSTITUTE(SUBSTITUTE(SUBSTITUTE(SUBSTITUTE(SUBSTITUTE(SUBSTITUTE(SUBSTITUTE(SUBSTITUTE(SUBSTITUTE(SUBSTITUTE(SUBSTITUTE(SUBSTITUTE(TRIM($B4369&amp;""),CHAR(10)," "),CHAR(13)," "),"."," "),";"," "),","," "),"/"," "),"+"," "),"-"," "),"  "," "),"  "," "),"  "," "),"  "," "),"  "," "),"  "," "))," ","|")&amp;"|")</f>
        <v/>
      </c>
      <c r="AD4369">
        <f>TRIM($I4369&amp;"")</f>
        <v/>
      </c>
    </row>
    <row r="4370" ht="36" customHeight="1">
      <c r="A4370" s="9" t="n">
        <v>46219</v>
      </c>
      <c r="B4370" s="14" t="inlineStr">
        <is>
          <t>10264</t>
        </is>
      </c>
      <c r="C4370" s="14" t="inlineStr">
        <is>
          <t>M/C 0724 (VERDE)</t>
        </is>
      </c>
      <c r="D4370" s="14" t="inlineStr">
        <is>
          <t>11 USINAGEM</t>
        </is>
      </c>
      <c r="E4370" s="14" t="n">
        <v>20020005</v>
      </c>
      <c r="F4370" s="14" t="inlineStr">
        <is>
          <t>(5) FECHAMENTO IV 453X327X12 MDF - BASE DUBAI</t>
        </is>
      </c>
      <c r="G4370" s="14" t="inlineStr">
        <is>
          <t>11 USINAGEM</t>
        </is>
      </c>
      <c r="H4370" s="14" t="inlineStr">
        <is>
          <t>11 USINAGEM</t>
        </is>
      </c>
      <c r="I4370" s="9" t="inlineStr">
        <is>
          <t>11 USINAGEM</t>
        </is>
      </c>
      <c r="J4370" s="9" t="n">
        <v>1</v>
      </c>
      <c r="K4370" s="14" t="n"/>
      <c r="L4370" s="14" t="n"/>
      <c r="M4370" s="14" t="n"/>
      <c r="N4370" s="14" t="n"/>
      <c r="O4370" s="14" t="n"/>
      <c r="P4370" s="14" t="n"/>
      <c r="Q4370" s="14" t="n"/>
      <c r="R4370" s="14" t="n"/>
      <c r="S4370" s="14" t="n"/>
      <c r="T4370" s="14" t="n"/>
      <c r="U4370" s="14" t="n"/>
      <c r="V4370" s="14" t="n"/>
      <c r="W4370" s="14" t="n"/>
      <c r="X4370" s="14" t="n"/>
      <c r="Y4370" s="14" t="n"/>
      <c r="Z4370" s="14" t="n"/>
      <c r="AA4370" s="11" t="n"/>
      <c r="AB4370" s="14">
        <f>B4370&amp;"|"&amp;I4370</f>
        <v/>
      </c>
      <c r="AC4370">
        <f>IF($B4370="","","|"&amp;SUBSTITUTE(TRIM(SUBSTITUTE(SUBSTITUTE(SUBSTITUTE(SUBSTITUTE(SUBSTITUTE(SUBSTITUTE(SUBSTITUTE(SUBSTITUTE(SUBSTITUTE(SUBSTITUTE(SUBSTITUTE(SUBSTITUTE(SUBSTITUTE(SUBSTITUTE(TRIM($B4370&amp;""),CHAR(10)," "),CHAR(13)," "),"."," "),";"," "),","," "),"/"," "),"+"," "),"-"," "),"  "," "),"  "," "),"  "," "),"  "," "),"  "," "),"  "," "))," ","|")&amp;"|")</f>
        <v/>
      </c>
      <c r="AD4370">
        <f>TRIM($I4370&amp;"")</f>
        <v/>
      </c>
    </row>
    <row r="4371" ht="36" customHeight="1">
      <c r="A4371" s="9" t="n">
        <v>46219</v>
      </c>
      <c r="B4371" s="14" t="inlineStr">
        <is>
          <t>10264</t>
        </is>
      </c>
      <c r="C4371" s="14" t="inlineStr">
        <is>
          <t>M/C 0724 (VERDE)</t>
        </is>
      </c>
      <c r="D4371" s="14" t="inlineStr">
        <is>
          <t>11 USINAGEM</t>
        </is>
      </c>
      <c r="E4371" s="14" t="n">
        <v>20020001</v>
      </c>
      <c r="F4371" s="14" t="inlineStr">
        <is>
          <t>(1) LATERAL 1180X92X15 MDF - BASE DUBAI</t>
        </is>
      </c>
      <c r="G4371" s="14" t="inlineStr">
        <is>
          <t>11 USINAGEM</t>
        </is>
      </c>
      <c r="H4371" s="14" t="inlineStr">
        <is>
          <t>11 USINAGEM</t>
        </is>
      </c>
      <c r="I4371" s="9" t="inlineStr">
        <is>
          <t>11 USINAGEM</t>
        </is>
      </c>
      <c r="J4371" s="9" t="n">
        <v>4</v>
      </c>
      <c r="K4371" s="14" t="n"/>
      <c r="L4371" s="14" t="n"/>
      <c r="M4371" s="14" t="n"/>
      <c r="N4371" s="14" t="n"/>
      <c r="O4371" s="14" t="n"/>
      <c r="P4371" s="14" t="n"/>
      <c r="Q4371" s="14" t="n"/>
      <c r="R4371" s="14" t="n"/>
      <c r="S4371" s="14" t="n"/>
      <c r="T4371" s="14" t="n"/>
      <c r="U4371" s="14" t="n"/>
      <c r="V4371" s="14" t="n"/>
      <c r="W4371" s="14" t="n"/>
      <c r="X4371" s="14" t="n"/>
      <c r="Y4371" s="14" t="n"/>
      <c r="Z4371" s="14" t="n"/>
      <c r="AA4371" s="11" t="n"/>
      <c r="AB4371" s="14">
        <f>B4371&amp;"|"&amp;I4371</f>
        <v/>
      </c>
      <c r="AC4371">
        <f>IF($B4371="","","|"&amp;SUBSTITUTE(TRIM(SUBSTITUTE(SUBSTITUTE(SUBSTITUTE(SUBSTITUTE(SUBSTITUTE(SUBSTITUTE(SUBSTITUTE(SUBSTITUTE(SUBSTITUTE(SUBSTITUTE(SUBSTITUTE(SUBSTITUTE(SUBSTITUTE(SUBSTITUTE(TRIM($B4371&amp;""),CHAR(10)," "),CHAR(13)," "),"."," "),";"," "),","," "),"/"," "),"+"," "),"-"," "),"  "," "),"  "," "),"  "," "),"  "," "),"  "," "),"  "," "))," ","|")&amp;"|")</f>
        <v/>
      </c>
      <c r="AD4371">
        <f>TRIM($I4371&amp;"")</f>
        <v/>
      </c>
    </row>
    <row r="4372" ht="36" customHeight="1">
      <c r="A4372" s="9" t="n">
        <v>46219</v>
      </c>
      <c r="B4372" s="14" t="inlineStr">
        <is>
          <t>10264</t>
        </is>
      </c>
      <c r="C4372" s="14" t="inlineStr">
        <is>
          <t>M/C 0724 (VERDE)</t>
        </is>
      </c>
      <c r="D4372" s="14" t="inlineStr">
        <is>
          <t>11 USINAGEM</t>
        </is>
      </c>
      <c r="E4372" s="14" t="n">
        <v>20052001</v>
      </c>
      <c r="F4372" s="14" t="inlineStr">
        <is>
          <t>(2-4) TRAVESSA 742X122X25 MDF - MESA ATHENAS</t>
        </is>
      </c>
      <c r="G4372" s="14" t="inlineStr">
        <is>
          <t>11 USINAGEM</t>
        </is>
      </c>
      <c r="H4372" s="14" t="inlineStr">
        <is>
          <t>11 USINAGEM</t>
        </is>
      </c>
      <c r="I4372" s="9" t="inlineStr">
        <is>
          <t>11 USINAGEM</t>
        </is>
      </c>
      <c r="J4372" s="9" t="n">
        <v>16</v>
      </c>
      <c r="K4372" s="14" t="n"/>
      <c r="L4372" s="14" t="n"/>
      <c r="M4372" s="14" t="n"/>
      <c r="N4372" s="14" t="n"/>
      <c r="O4372" s="14" t="n"/>
      <c r="P4372" s="14" t="n"/>
      <c r="Q4372" s="14" t="n"/>
      <c r="R4372" s="14" t="n"/>
      <c r="S4372" s="14" t="n"/>
      <c r="T4372" s="14" t="n"/>
      <c r="U4372" s="14" t="n"/>
      <c r="V4372" s="14" t="n"/>
      <c r="W4372" s="14" t="n"/>
      <c r="X4372" s="14" t="n"/>
      <c r="Y4372" s="14" t="n"/>
      <c r="Z4372" s="14" t="n"/>
      <c r="AA4372" s="11" t="n"/>
      <c r="AB4372" s="14">
        <f>B4372&amp;"|"&amp;I4372</f>
        <v/>
      </c>
      <c r="AC4372">
        <f>IF($B4372="","","|"&amp;SUBSTITUTE(TRIM(SUBSTITUTE(SUBSTITUTE(SUBSTITUTE(SUBSTITUTE(SUBSTITUTE(SUBSTITUTE(SUBSTITUTE(SUBSTITUTE(SUBSTITUTE(SUBSTITUTE(SUBSTITUTE(SUBSTITUTE(SUBSTITUTE(SUBSTITUTE(TRIM($B4372&amp;""),CHAR(10)," "),CHAR(13)," "),"."," "),";"," "),","," "),"/"," "),"+"," "),"-"," "),"  "," "),"  "," "),"  "," "),"  "," "),"  "," "),"  "," "))," ","|")&amp;"|")</f>
        <v/>
      </c>
      <c r="AD4372">
        <f>TRIM($I4372&amp;"")</f>
        <v/>
      </c>
    </row>
    <row r="4373" ht="36" customHeight="1">
      <c r="A4373" s="9" t="n">
        <v>46219</v>
      </c>
      <c r="B4373" s="14" t="inlineStr">
        <is>
          <t>10264</t>
        </is>
      </c>
      <c r="C4373" s="14" t="inlineStr">
        <is>
          <t>M/C 0724 (VERDE)</t>
        </is>
      </c>
      <c r="D4373" s="14" t="inlineStr">
        <is>
          <t>11 USINAGEM</t>
        </is>
      </c>
      <c r="E4373" s="14" t="n">
        <v>20052003</v>
      </c>
      <c r="F4373" s="14" t="inlineStr">
        <is>
          <t>(6)BASE MENOR 386 (189)X124X25 MDF - MESA ATHENAS</t>
        </is>
      </c>
      <c r="G4373" s="14" t="inlineStr">
        <is>
          <t>11 USINAGEM</t>
        </is>
      </c>
      <c r="H4373" s="14" t="inlineStr">
        <is>
          <t>11 USINAGEM</t>
        </is>
      </c>
      <c r="I4373" s="9" t="inlineStr">
        <is>
          <t>11 USINAGEM</t>
        </is>
      </c>
      <c r="J4373" s="9" t="n">
        <v>6</v>
      </c>
      <c r="K4373" s="14" t="n"/>
      <c r="L4373" s="14" t="n"/>
      <c r="M4373" s="14" t="n"/>
      <c r="N4373" s="14" t="n"/>
      <c r="O4373" s="14" t="n"/>
      <c r="P4373" s="14" t="n"/>
      <c r="Q4373" s="14" t="n"/>
      <c r="R4373" s="14" t="n"/>
      <c r="S4373" s="14" t="n"/>
      <c r="T4373" s="14" t="n"/>
      <c r="U4373" s="14" t="n"/>
      <c r="V4373" s="14" t="n"/>
      <c r="W4373" s="14" t="n"/>
      <c r="X4373" s="14" t="n"/>
      <c r="Y4373" s="14" t="n"/>
      <c r="Z4373" s="14" t="n"/>
      <c r="AA4373" s="11" t="n"/>
      <c r="AB4373" s="14">
        <f>B4373&amp;"|"&amp;I4373</f>
        <v/>
      </c>
      <c r="AC4373">
        <f>IF($B4373="","","|"&amp;SUBSTITUTE(TRIM(SUBSTITUTE(SUBSTITUTE(SUBSTITUTE(SUBSTITUTE(SUBSTITUTE(SUBSTITUTE(SUBSTITUTE(SUBSTITUTE(SUBSTITUTE(SUBSTITUTE(SUBSTITUTE(SUBSTITUTE(SUBSTITUTE(SUBSTITUTE(TRIM($B4373&amp;""),CHAR(10)," "),CHAR(13)," "),"."," "),";"," "),","," "),"/"," "),"+"," "),"-"," "),"  "," "),"  "," "),"  "," "),"  "," "),"  "," "),"  "," "))," ","|")&amp;"|")</f>
        <v/>
      </c>
      <c r="AD4373">
        <f>TRIM($I4373&amp;"")</f>
        <v/>
      </c>
    </row>
    <row r="4374" ht="36" customHeight="1">
      <c r="A4374" s="9" t="n">
        <v>46219</v>
      </c>
      <c r="B4374" s="14" t="inlineStr">
        <is>
          <t>10264</t>
        </is>
      </c>
      <c r="C4374" s="14" t="inlineStr">
        <is>
          <t>M/C 0724 (VERDE)</t>
        </is>
      </c>
      <c r="D4374" s="14" t="inlineStr">
        <is>
          <t>11 USINAGEM</t>
        </is>
      </c>
      <c r="E4374" s="14" t="n">
        <v>20052203</v>
      </c>
      <c r="F4374" s="14" t="inlineStr">
        <is>
          <t>(6)BASE MENOR 446(220)X124X25 MDF-MESA ATHENAS1,20</t>
        </is>
      </c>
      <c r="G4374" s="14" t="inlineStr">
        <is>
          <t>11 USINAGEM</t>
        </is>
      </c>
      <c r="H4374" s="14" t="inlineStr">
        <is>
          <t>11 USINAGEM</t>
        </is>
      </c>
      <c r="I4374" s="9" t="inlineStr">
        <is>
          <t>11 USINAGEM</t>
        </is>
      </c>
      <c r="J4374" s="9" t="n">
        <v>2</v>
      </c>
      <c r="K4374" s="14" t="n"/>
      <c r="L4374" s="14" t="n"/>
      <c r="M4374" s="14" t="n"/>
      <c r="N4374" s="14" t="n"/>
      <c r="O4374" s="14" t="n"/>
      <c r="P4374" s="14" t="n"/>
      <c r="Q4374" s="14" t="n"/>
      <c r="R4374" s="14" t="n"/>
      <c r="S4374" s="14" t="n"/>
      <c r="T4374" s="14" t="n"/>
      <c r="U4374" s="14" t="n"/>
      <c r="V4374" s="14" t="n"/>
      <c r="W4374" s="14" t="n"/>
      <c r="X4374" s="14" t="n"/>
      <c r="Y4374" s="14" t="n"/>
      <c r="Z4374" s="14" t="n"/>
      <c r="AA4374" s="11" t="n"/>
      <c r="AB4374" s="14">
        <f>B4374&amp;"|"&amp;I4374</f>
        <v/>
      </c>
      <c r="AC4374">
        <f>IF($B4374="","","|"&amp;SUBSTITUTE(TRIM(SUBSTITUTE(SUBSTITUTE(SUBSTITUTE(SUBSTITUTE(SUBSTITUTE(SUBSTITUTE(SUBSTITUTE(SUBSTITUTE(SUBSTITUTE(SUBSTITUTE(SUBSTITUTE(SUBSTITUTE(SUBSTITUTE(SUBSTITUTE(TRIM($B4374&amp;""),CHAR(10)," "),CHAR(13)," "),"."," "),";"," "),","," "),"/"," "),"+"," "),"-"," "),"  "," "),"  "," "),"  "," "),"  "," "),"  "," "),"  "," "))," ","|")&amp;"|")</f>
        <v/>
      </c>
      <c r="AD4374">
        <f>TRIM($I4374&amp;"")</f>
        <v/>
      </c>
    </row>
    <row r="4375" ht="36" customHeight="1">
      <c r="A4375" s="9" t="n">
        <v>46219</v>
      </c>
      <c r="B4375" s="14" t="inlineStr">
        <is>
          <t>10264</t>
        </is>
      </c>
      <c r="C4375" s="14" t="inlineStr">
        <is>
          <t>M/C 0724 (VERDE)</t>
        </is>
      </c>
      <c r="D4375" s="14" t="inlineStr">
        <is>
          <t>11 USINAGEM</t>
        </is>
      </c>
      <c r="E4375" s="14" t="n">
        <v>30001202</v>
      </c>
      <c r="F4375" s="14" t="inlineStr">
        <is>
          <t>PÉ FRONTAL 441X65(911)X25 MDF (16PÇS) - CAD PÉ INT</t>
        </is>
      </c>
      <c r="G4375" s="14" t="inlineStr">
        <is>
          <t>11 USINAGEM</t>
        </is>
      </c>
      <c r="H4375" s="14" t="inlineStr">
        <is>
          <t>11 USINAGEM</t>
        </is>
      </c>
      <c r="I4375" s="9" t="inlineStr">
        <is>
          <t>11 USINAGEM</t>
        </is>
      </c>
      <c r="J4375" s="9" t="n">
        <v>40</v>
      </c>
      <c r="K4375" s="14" t="n"/>
      <c r="L4375" s="14" t="n"/>
      <c r="M4375" s="14" t="n"/>
      <c r="N4375" s="14" t="n"/>
      <c r="O4375" s="14" t="n"/>
      <c r="P4375" s="14" t="n"/>
      <c r="Q4375" s="14" t="n"/>
      <c r="R4375" s="14" t="n"/>
      <c r="S4375" s="14" t="n"/>
      <c r="T4375" s="14" t="n"/>
      <c r="U4375" s="14" t="n"/>
      <c r="V4375" s="14" t="n"/>
      <c r="W4375" s="14" t="n"/>
      <c r="X4375" s="14" t="n"/>
      <c r="Y4375" s="14" t="n"/>
      <c r="Z4375" s="14" t="n"/>
      <c r="AA4375" s="11" t="n"/>
      <c r="AB4375" s="14">
        <f>B4375&amp;"|"&amp;I4375</f>
        <v/>
      </c>
      <c r="AC4375">
        <f>IF($B4375="","","|"&amp;SUBSTITUTE(TRIM(SUBSTITUTE(SUBSTITUTE(SUBSTITUTE(SUBSTITUTE(SUBSTITUTE(SUBSTITUTE(SUBSTITUTE(SUBSTITUTE(SUBSTITUTE(SUBSTITUTE(SUBSTITUTE(SUBSTITUTE(SUBSTITUTE(SUBSTITUTE(TRIM($B4375&amp;""),CHAR(10)," "),CHAR(13)," "),"."," "),";"," "),","," "),"/"," "),"+"," "),"-"," "),"  "," "),"  "," "),"  "," "),"  "," "),"  "," "),"  "," "))," ","|")&amp;"|")</f>
        <v/>
      </c>
      <c r="AD4375">
        <f>TRIM($I4375&amp;"")</f>
        <v/>
      </c>
    </row>
    <row r="4376" ht="36" customHeight="1">
      <c r="A4376" s="9" t="n">
        <v>46219</v>
      </c>
      <c r="B4376" s="14" t="inlineStr">
        <is>
          <t>10264</t>
        </is>
      </c>
      <c r="C4376" s="14" t="inlineStr">
        <is>
          <t>M/C 0724 (VERDE)</t>
        </is>
      </c>
      <c r="D4376" s="14" t="inlineStr">
        <is>
          <t>11 USINAGEM</t>
        </is>
      </c>
      <c r="E4376" s="14" t="n">
        <v>30006110</v>
      </c>
      <c r="F4376" s="14" t="inlineStr">
        <is>
          <t>PE FRONTAL 430X(108)51X25 MDF (DIR) SANTIAGO NEW</t>
        </is>
      </c>
      <c r="G4376" s="14" t="inlineStr">
        <is>
          <t>11 USINAGEM</t>
        </is>
      </c>
      <c r="H4376" s="14" t="inlineStr">
        <is>
          <t>11 USINAGEM</t>
        </is>
      </c>
      <c r="I4376" s="9" t="inlineStr">
        <is>
          <t>11 USINAGEM</t>
        </is>
      </c>
      <c r="J4376" s="9" t="n">
        <v>730</v>
      </c>
      <c r="K4376" s="14" t="n"/>
      <c r="L4376" s="14" t="n"/>
      <c r="M4376" s="14" t="n"/>
      <c r="N4376" s="14" t="n"/>
      <c r="O4376" s="14" t="n"/>
      <c r="P4376" s="14" t="n"/>
      <c r="Q4376" s="14" t="n"/>
      <c r="R4376" s="14" t="n"/>
      <c r="S4376" s="14" t="n"/>
      <c r="T4376" s="14" t="n"/>
      <c r="U4376" s="14" t="n"/>
      <c r="V4376" s="14" t="n"/>
      <c r="W4376" s="14" t="n"/>
      <c r="X4376" s="14" t="n"/>
      <c r="Y4376" s="14" t="n"/>
      <c r="Z4376" s="14" t="n"/>
      <c r="AA4376" s="11" t="n"/>
      <c r="AB4376" s="14">
        <f>B4376&amp;"|"&amp;I4376</f>
        <v/>
      </c>
      <c r="AC4376">
        <f>IF($B4376="","","|"&amp;SUBSTITUTE(TRIM(SUBSTITUTE(SUBSTITUTE(SUBSTITUTE(SUBSTITUTE(SUBSTITUTE(SUBSTITUTE(SUBSTITUTE(SUBSTITUTE(SUBSTITUTE(SUBSTITUTE(SUBSTITUTE(SUBSTITUTE(SUBSTITUTE(SUBSTITUTE(TRIM($B4376&amp;""),CHAR(10)," "),CHAR(13)," "),"."," "),";"," "),","," "),"/"," "),"+"," "),"-"," "),"  "," "),"  "," "),"  "," "),"  "," "),"  "," "),"  "," "))," ","|")&amp;"|")</f>
        <v/>
      </c>
      <c r="AD4376">
        <f>TRIM($I4376&amp;"")</f>
        <v/>
      </c>
    </row>
    <row r="4377" ht="36" customHeight="1">
      <c r="A4377" s="9" t="n">
        <v>46219</v>
      </c>
      <c r="B4377" s="14" t="inlineStr">
        <is>
          <t>10264</t>
        </is>
      </c>
      <c r="C4377" s="14" t="inlineStr">
        <is>
          <t>M/C 0724 (VERDE)</t>
        </is>
      </c>
      <c r="D4377" s="14" t="inlineStr">
        <is>
          <t>11 USINAGEM</t>
        </is>
      </c>
      <c r="E4377" s="14" t="n">
        <v>30006111</v>
      </c>
      <c r="F4377" s="14" t="inlineStr">
        <is>
          <t>PE FRONTAL 430X(108)51X25MDF (ESQRD) SANTIAGO NEW</t>
        </is>
      </c>
      <c r="G4377" s="14" t="inlineStr">
        <is>
          <t>11 USINAGEM</t>
        </is>
      </c>
      <c r="H4377" s="14" t="inlineStr">
        <is>
          <t>11 USINAGEM</t>
        </is>
      </c>
      <c r="I4377" s="9" t="inlineStr">
        <is>
          <t>11 USINAGEM</t>
        </is>
      </c>
      <c r="J4377" s="9" t="n">
        <v>730</v>
      </c>
      <c r="K4377" s="14" t="n"/>
      <c r="L4377" s="14" t="n"/>
      <c r="M4377" s="14" t="n"/>
      <c r="N4377" s="14" t="n"/>
      <c r="O4377" s="14" t="n"/>
      <c r="P4377" s="14" t="n"/>
      <c r="Q4377" s="14" t="n"/>
      <c r="R4377" s="14" t="n"/>
      <c r="S4377" s="14" t="n"/>
      <c r="T4377" s="14" t="n"/>
      <c r="U4377" s="14" t="n"/>
      <c r="V4377" s="14" t="n"/>
      <c r="W4377" s="14" t="n"/>
      <c r="X4377" s="14" t="n"/>
      <c r="Y4377" s="14" t="n"/>
      <c r="Z4377" s="14" t="n"/>
      <c r="AA4377" s="11" t="n"/>
      <c r="AB4377" s="14">
        <f>B4377&amp;"|"&amp;I4377</f>
        <v/>
      </c>
      <c r="AC4377">
        <f>IF($B4377="","","|"&amp;SUBSTITUTE(TRIM(SUBSTITUTE(SUBSTITUTE(SUBSTITUTE(SUBSTITUTE(SUBSTITUTE(SUBSTITUTE(SUBSTITUTE(SUBSTITUTE(SUBSTITUTE(SUBSTITUTE(SUBSTITUTE(SUBSTITUTE(SUBSTITUTE(SUBSTITUTE(TRIM($B4377&amp;""),CHAR(10)," "),CHAR(13)," "),"."," "),";"," "),","," "),"/"," "),"+"," "),"-"," "),"  "," "),"  "," "),"  "," "),"  "," "),"  "," "),"  "," "))," ","|")&amp;"|")</f>
        <v/>
      </c>
      <c r="AD4377">
        <f>TRIM($I4377&amp;"")</f>
        <v/>
      </c>
    </row>
    <row r="4378" ht="36" customHeight="1">
      <c r="A4378" s="9" t="n">
        <v>46219</v>
      </c>
      <c r="B4378" s="14" t="inlineStr">
        <is>
          <t>10266,10265</t>
        </is>
      </c>
      <c r="C4378" s="14" t="inlineStr">
        <is>
          <t>M/C 0727 (MARROM)</t>
        </is>
      </c>
      <c r="D4378" s="14" t="inlineStr">
        <is>
          <t>11 USINAGEM</t>
        </is>
      </c>
      <c r="E4378" s="14" t="n">
        <v>30004805</v>
      </c>
      <c r="F4378" s="14" t="inlineStr">
        <is>
          <t>ASSENTO 440X425X09 MDP - CAD SANTIAGO</t>
        </is>
      </c>
      <c r="G4378" s="14" t="inlineStr">
        <is>
          <t>11 USINAGEM</t>
        </is>
      </c>
      <c r="H4378" s="14" t="inlineStr">
        <is>
          <t>11 USINAGEM</t>
        </is>
      </c>
      <c r="I4378" s="9" t="inlineStr">
        <is>
          <t>11 USINAGEM</t>
        </is>
      </c>
      <c r="J4378" s="9" t="n">
        <v>126</v>
      </c>
      <c r="K4378" s="14" t="n"/>
      <c r="L4378" s="14" t="n"/>
      <c r="M4378" s="14" t="n"/>
      <c r="N4378" s="14" t="n"/>
      <c r="O4378" s="14" t="n"/>
      <c r="P4378" s="14" t="n"/>
      <c r="Q4378" s="14" t="n"/>
      <c r="R4378" s="14" t="n"/>
      <c r="S4378" s="14" t="n"/>
      <c r="T4378" s="14" t="n"/>
      <c r="U4378" s="14" t="n"/>
      <c r="V4378" s="14" t="n"/>
      <c r="W4378" s="14" t="n"/>
      <c r="X4378" s="14" t="n"/>
      <c r="Y4378" s="14" t="n"/>
      <c r="Z4378" s="14" t="n"/>
      <c r="AA4378" s="11" t="n"/>
      <c r="AB4378" s="14">
        <f>B4378&amp;"|"&amp;I4378</f>
        <v/>
      </c>
      <c r="AC4378">
        <f>IF($B4378="","","|"&amp;SUBSTITUTE(TRIM(SUBSTITUTE(SUBSTITUTE(SUBSTITUTE(SUBSTITUTE(SUBSTITUTE(SUBSTITUTE(SUBSTITUTE(SUBSTITUTE(SUBSTITUTE(SUBSTITUTE(SUBSTITUTE(SUBSTITUTE(SUBSTITUTE(SUBSTITUTE(TRIM($B4378&amp;""),CHAR(10)," "),CHAR(13)," "),"."," "),";"," "),","," "),"/"," "),"+"," "),"-"," "),"  "," "),"  "," "),"  "," "),"  "," "),"  "," "),"  "," "))," ","|")&amp;"|")</f>
        <v/>
      </c>
      <c r="AD4378">
        <f>TRIM($I4378&amp;"")</f>
        <v/>
      </c>
    </row>
    <row r="4379" ht="36" customHeight="1">
      <c r="A4379" s="9" t="n">
        <v>46219</v>
      </c>
      <c r="B4379" s="14" t="inlineStr">
        <is>
          <t>10266,10265</t>
        </is>
      </c>
      <c r="C4379" s="14" t="inlineStr">
        <is>
          <t>M/C 0727 (MARROM)</t>
        </is>
      </c>
      <c r="D4379" s="14" t="inlineStr">
        <is>
          <t>11 USINAGEM</t>
        </is>
      </c>
      <c r="E4379" s="14" t="n">
        <v>20014107</v>
      </c>
      <c r="F4379" s="14" t="inlineStr">
        <is>
          <t>ENGRO MENOR 802X60X12 MDP - MESA DAKAR</t>
        </is>
      </c>
      <c r="G4379" s="14" t="inlineStr">
        <is>
          <t>11 USINAGEM</t>
        </is>
      </c>
      <c r="H4379" s="14" t="inlineStr">
        <is>
          <t>11 USINAGEM</t>
        </is>
      </c>
      <c r="I4379" s="9" t="inlineStr">
        <is>
          <t>11 USINAGEM</t>
        </is>
      </c>
      <c r="J4379" s="9" t="n">
        <v>640</v>
      </c>
      <c r="K4379" s="14" t="n"/>
      <c r="L4379" s="14" t="n"/>
      <c r="M4379" s="14" t="n"/>
      <c r="N4379" s="14" t="n"/>
      <c r="O4379" s="14" t="n"/>
      <c r="P4379" s="14" t="n"/>
      <c r="Q4379" s="14" t="n"/>
      <c r="R4379" s="14" t="n"/>
      <c r="S4379" s="14" t="n"/>
      <c r="T4379" s="14" t="n"/>
      <c r="U4379" s="14" t="n"/>
      <c r="V4379" s="14" t="n"/>
      <c r="W4379" s="14" t="n"/>
      <c r="X4379" s="14" t="n"/>
      <c r="Y4379" s="14" t="n"/>
      <c r="Z4379" s="14" t="n"/>
      <c r="AA4379" s="11" t="n"/>
      <c r="AB4379" s="14">
        <f>B4379&amp;"|"&amp;I4379</f>
        <v/>
      </c>
      <c r="AC4379">
        <f>IF($B4379="","","|"&amp;SUBSTITUTE(TRIM(SUBSTITUTE(SUBSTITUTE(SUBSTITUTE(SUBSTITUTE(SUBSTITUTE(SUBSTITUTE(SUBSTITUTE(SUBSTITUTE(SUBSTITUTE(SUBSTITUTE(SUBSTITUTE(SUBSTITUTE(SUBSTITUTE(SUBSTITUTE(TRIM($B4379&amp;""),CHAR(10)," "),CHAR(13)," "),"."," "),";"," "),","," "),"/"," "),"+"," "),"-"," "),"  "," "),"  "," "),"  "," "),"  "," "),"  "," "),"  "," "))," ","|")&amp;"|")</f>
        <v/>
      </c>
      <c r="AD4379">
        <f>TRIM($I4379&amp;"")</f>
        <v/>
      </c>
    </row>
    <row r="4380" ht="36" customHeight="1">
      <c r="A4380" s="9" t="n">
        <v>46219</v>
      </c>
      <c r="B4380" s="14" t="inlineStr">
        <is>
          <t>10266,10265</t>
        </is>
      </c>
      <c r="C4380" s="14" t="inlineStr">
        <is>
          <t>M/C 0727 (MARROM)</t>
        </is>
      </c>
      <c r="D4380" s="14" t="inlineStr">
        <is>
          <t>11 USINAGEM</t>
        </is>
      </c>
      <c r="E4380" s="14" t="n">
        <v>20014205</v>
      </c>
      <c r="F4380" s="14" t="inlineStr">
        <is>
          <t>(1) TAMPO 1602X802X12 MDP - MESA DAKAR/MIAMI 1,60</t>
        </is>
      </c>
      <c r="G4380" s="14" t="inlineStr">
        <is>
          <t>11 USINAGEM</t>
        </is>
      </c>
      <c r="H4380" s="14" t="inlineStr">
        <is>
          <t>11 USINAGEM</t>
        </is>
      </c>
      <c r="I4380" s="9" t="inlineStr">
        <is>
          <t>11 USINAGEM</t>
        </is>
      </c>
      <c r="J4380" s="9" t="n">
        <v>40</v>
      </c>
      <c r="K4380" s="14" t="n"/>
      <c r="L4380" s="14" t="n"/>
      <c r="M4380" s="14" t="n"/>
      <c r="N4380" s="14" t="n"/>
      <c r="O4380" s="14" t="n"/>
      <c r="P4380" s="14" t="n"/>
      <c r="Q4380" s="14" t="n"/>
      <c r="R4380" s="14" t="n"/>
      <c r="S4380" s="14" t="n"/>
      <c r="T4380" s="14" t="n"/>
      <c r="U4380" s="14" t="n"/>
      <c r="V4380" s="14" t="n"/>
      <c r="W4380" s="14" t="n"/>
      <c r="X4380" s="14" t="n"/>
      <c r="Y4380" s="14" t="n"/>
      <c r="Z4380" s="14" t="n"/>
      <c r="AA4380" s="11" t="n"/>
      <c r="AB4380" s="14">
        <f>B4380&amp;"|"&amp;I4380</f>
        <v/>
      </c>
      <c r="AC4380">
        <f>IF($B4380="","","|"&amp;SUBSTITUTE(TRIM(SUBSTITUTE(SUBSTITUTE(SUBSTITUTE(SUBSTITUTE(SUBSTITUTE(SUBSTITUTE(SUBSTITUTE(SUBSTITUTE(SUBSTITUTE(SUBSTITUTE(SUBSTITUTE(SUBSTITUTE(SUBSTITUTE(SUBSTITUTE(TRIM($B4380&amp;""),CHAR(10)," "),CHAR(13)," "),"."," "),";"," "),","," "),"/"," "),"+"," "),"-"," "),"  "," "),"  "," "),"  "," "),"  "," "),"  "," "),"  "," "))," ","|")&amp;"|")</f>
        <v/>
      </c>
      <c r="AD4380">
        <f>TRIM($I4380&amp;"")</f>
        <v/>
      </c>
    </row>
    <row r="4381" ht="36" customHeight="1">
      <c r="A4381" s="9" t="n">
        <v>46219</v>
      </c>
      <c r="B4381" s="14" t="inlineStr">
        <is>
          <t>10266,10265</t>
        </is>
      </c>
      <c r="C4381" s="14" t="inlineStr">
        <is>
          <t>M/C 0727 (MARROM)</t>
        </is>
      </c>
      <c r="D4381" s="14" t="inlineStr">
        <is>
          <t>11 USINAGEM</t>
        </is>
      </c>
      <c r="E4381" s="14" t="n">
        <v>20014206</v>
      </c>
      <c r="F4381" s="14" t="inlineStr">
        <is>
          <t>ENGRO MAIOR 1481X60X12 MDP - MESA DAKAR 1,36</t>
        </is>
      </c>
      <c r="G4381" s="14" t="inlineStr">
        <is>
          <t>11 USINAGEM</t>
        </is>
      </c>
      <c r="H4381" s="14" t="inlineStr">
        <is>
          <t>11 USINAGEM</t>
        </is>
      </c>
      <c r="I4381" s="9" t="inlineStr">
        <is>
          <t>11 USINAGEM</t>
        </is>
      </c>
      <c r="J4381" s="9" t="n">
        <v>80</v>
      </c>
      <c r="K4381" s="14" t="n"/>
      <c r="L4381" s="14" t="n"/>
      <c r="M4381" s="14" t="n"/>
      <c r="N4381" s="14" t="n"/>
      <c r="O4381" s="14" t="n"/>
      <c r="P4381" s="14" t="n"/>
      <c r="Q4381" s="14" t="n"/>
      <c r="R4381" s="14" t="n"/>
      <c r="S4381" s="14" t="n"/>
      <c r="T4381" s="14" t="n"/>
      <c r="U4381" s="14" t="n"/>
      <c r="V4381" s="14" t="n"/>
      <c r="W4381" s="14" t="n"/>
      <c r="X4381" s="14" t="n"/>
      <c r="Y4381" s="14" t="n"/>
      <c r="Z4381" s="14" t="n"/>
      <c r="AA4381" s="11" t="n"/>
      <c r="AB4381" s="14">
        <f>B4381&amp;"|"&amp;I4381</f>
        <v/>
      </c>
      <c r="AC4381">
        <f>IF($B4381="","","|"&amp;SUBSTITUTE(TRIM(SUBSTITUTE(SUBSTITUTE(SUBSTITUTE(SUBSTITUTE(SUBSTITUTE(SUBSTITUTE(SUBSTITUTE(SUBSTITUTE(SUBSTITUTE(SUBSTITUTE(SUBSTITUTE(SUBSTITUTE(SUBSTITUTE(SUBSTITUTE(TRIM($B4381&amp;""),CHAR(10)," "),CHAR(13)," "),"."," "),";"," "),","," "),"/"," "),"+"," "),"-"," "),"  "," "),"  "," "),"  "," "),"  "," "),"  "," "),"  "," "))," ","|")&amp;"|")</f>
        <v/>
      </c>
      <c r="AD4381">
        <f>TRIM($I4381&amp;"")</f>
        <v/>
      </c>
    </row>
    <row r="4382" ht="36" customHeight="1">
      <c r="A4382" s="9" t="n">
        <v>46219</v>
      </c>
      <c r="B4382" s="14" t="inlineStr">
        <is>
          <t>10266,10265</t>
        </is>
      </c>
      <c r="C4382" s="14" t="inlineStr">
        <is>
          <t>M/C 0727 (MARROM)</t>
        </is>
      </c>
      <c r="D4382" s="14" t="inlineStr">
        <is>
          <t>11 USINAGEM</t>
        </is>
      </c>
      <c r="E4382" s="14" t="n">
        <v>20014305</v>
      </c>
      <c r="F4382" s="14" t="inlineStr">
        <is>
          <t>(1) TAMPO 1202X802X12 MDP - MESA DAKAR/MIAMI 1,20</t>
        </is>
      </c>
      <c r="G4382" s="14" t="inlineStr">
        <is>
          <t>11 USINAGEM</t>
        </is>
      </c>
      <c r="H4382" s="14" t="inlineStr">
        <is>
          <t>11 USINAGEM</t>
        </is>
      </c>
      <c r="I4382" s="9" t="inlineStr">
        <is>
          <t>11 USINAGEM</t>
        </is>
      </c>
      <c r="J4382" s="9" t="n">
        <v>280</v>
      </c>
      <c r="K4382" s="14" t="n"/>
      <c r="L4382" s="14" t="n"/>
      <c r="M4382" s="14" t="n"/>
      <c r="N4382" s="14" t="n"/>
      <c r="O4382" s="14" t="n"/>
      <c r="P4382" s="14" t="n"/>
      <c r="Q4382" s="14" t="n"/>
      <c r="R4382" s="14" t="n"/>
      <c r="S4382" s="14" t="n"/>
      <c r="T4382" s="14" t="n"/>
      <c r="U4382" s="14" t="n"/>
      <c r="V4382" s="14" t="n"/>
      <c r="W4382" s="14" t="n"/>
      <c r="X4382" s="14" t="n"/>
      <c r="Y4382" s="14" t="n"/>
      <c r="Z4382" s="14" t="n"/>
      <c r="AA4382" s="11" t="n"/>
      <c r="AB4382" s="14">
        <f>B4382&amp;"|"&amp;I4382</f>
        <v/>
      </c>
      <c r="AC4382">
        <f>IF($B4382="","","|"&amp;SUBSTITUTE(TRIM(SUBSTITUTE(SUBSTITUTE(SUBSTITUTE(SUBSTITUTE(SUBSTITUTE(SUBSTITUTE(SUBSTITUTE(SUBSTITUTE(SUBSTITUTE(SUBSTITUTE(SUBSTITUTE(SUBSTITUTE(SUBSTITUTE(SUBSTITUTE(TRIM($B4382&amp;""),CHAR(10)," "),CHAR(13)," "),"."," "),";"," "),","," "),"/"," "),"+"," "),"-"," "),"  "," "),"  "," "),"  "," "),"  "," "),"  "," "),"  "," "))," ","|")&amp;"|")</f>
        <v/>
      </c>
      <c r="AD4382">
        <f>TRIM($I4382&amp;"")</f>
        <v/>
      </c>
    </row>
    <row r="4383" ht="36" customHeight="1">
      <c r="A4383" s="9" t="n">
        <v>46219</v>
      </c>
      <c r="B4383" s="14" t="inlineStr">
        <is>
          <t>10266,10265</t>
        </is>
      </c>
      <c r="C4383" s="14" t="inlineStr">
        <is>
          <t>M/C 0727 (MARROM)</t>
        </is>
      </c>
      <c r="D4383" s="14" t="inlineStr">
        <is>
          <t>11 USINAGEM</t>
        </is>
      </c>
      <c r="E4383" s="14" t="n">
        <v>20014306</v>
      </c>
      <c r="F4383" s="14" t="inlineStr">
        <is>
          <t>ENGRO MAIOR 1080X60X12 MDP - MESA DAKAR 1,20</t>
        </is>
      </c>
      <c r="G4383" s="14" t="inlineStr">
        <is>
          <t>11 USINAGEM</t>
        </is>
      </c>
      <c r="H4383" s="14" t="inlineStr">
        <is>
          <t>11 USINAGEM</t>
        </is>
      </c>
      <c r="I4383" s="9" t="inlineStr">
        <is>
          <t>11 USINAGEM</t>
        </is>
      </c>
      <c r="J4383" s="9" t="n">
        <v>560</v>
      </c>
      <c r="K4383" s="14" t="n"/>
      <c r="L4383" s="14" t="n"/>
      <c r="M4383" s="14" t="n"/>
      <c r="N4383" s="14" t="n"/>
      <c r="O4383" s="14" t="n"/>
      <c r="P4383" s="14" t="n"/>
      <c r="Q4383" s="14" t="n"/>
      <c r="R4383" s="14" t="n"/>
      <c r="S4383" s="14" t="n"/>
      <c r="T4383" s="14" t="n"/>
      <c r="U4383" s="14" t="n"/>
      <c r="V4383" s="14" t="n"/>
      <c r="W4383" s="14" t="n"/>
      <c r="X4383" s="14" t="n"/>
      <c r="Y4383" s="14" t="n"/>
      <c r="Z4383" s="14" t="n"/>
      <c r="AA4383" s="11" t="n"/>
      <c r="AB4383" s="14">
        <f>B4383&amp;"|"&amp;I4383</f>
        <v/>
      </c>
      <c r="AC4383">
        <f>IF($B4383="","","|"&amp;SUBSTITUTE(TRIM(SUBSTITUTE(SUBSTITUTE(SUBSTITUTE(SUBSTITUTE(SUBSTITUTE(SUBSTITUTE(SUBSTITUTE(SUBSTITUTE(SUBSTITUTE(SUBSTITUTE(SUBSTITUTE(SUBSTITUTE(SUBSTITUTE(SUBSTITUTE(TRIM($B4383&amp;""),CHAR(10)," "),CHAR(13)," "),"."," "),";"," "),","," "),"/"," "),"+"," "),"-"," "),"  "," "),"  "," "),"  "," "),"  "," "),"  "," "),"  "," "))," ","|")&amp;"|")</f>
        <v/>
      </c>
      <c r="AD4383">
        <f>TRIM($I4383&amp;"")</f>
        <v/>
      </c>
    </row>
    <row r="4384" ht="36" customHeight="1">
      <c r="A4384" s="9" t="n">
        <v>46219</v>
      </c>
      <c r="B4384" s="14" t="inlineStr">
        <is>
          <t>10266,10265</t>
        </is>
      </c>
      <c r="C4384" s="14" t="inlineStr">
        <is>
          <t>M/C 0727 (MARROM)</t>
        </is>
      </c>
      <c r="D4384" s="14" t="inlineStr">
        <is>
          <t>11 USINAGEM</t>
        </is>
      </c>
      <c r="E4384" s="14" t="n">
        <v>30080004</v>
      </c>
      <c r="F4384" s="14" t="inlineStr">
        <is>
          <t>(6)TRAV. MAIOR 1320X65 (135)X15 MDP-AMST.1,36X1,36</t>
        </is>
      </c>
      <c r="G4384" s="14" t="inlineStr">
        <is>
          <t>11 USINAGEM</t>
        </is>
      </c>
      <c r="H4384" s="14" t="inlineStr">
        <is>
          <t>11 USINAGEM</t>
        </is>
      </c>
      <c r="I4384" s="9" t="inlineStr">
        <is>
          <t>11 USINAGEM</t>
        </is>
      </c>
      <c r="J4384" s="9" t="n">
        <v>60</v>
      </c>
      <c r="K4384" s="14" t="n"/>
      <c r="L4384" s="14" t="n"/>
      <c r="M4384" s="14" t="n"/>
      <c r="N4384" s="14" t="n"/>
      <c r="O4384" s="14" t="n"/>
      <c r="P4384" s="14" t="n"/>
      <c r="Q4384" s="14" t="n"/>
      <c r="R4384" s="14" t="n"/>
      <c r="S4384" s="14" t="n"/>
      <c r="T4384" s="14" t="n"/>
      <c r="U4384" s="14" t="n"/>
      <c r="V4384" s="14" t="n"/>
      <c r="W4384" s="14" t="n"/>
      <c r="X4384" s="14" t="n"/>
      <c r="Y4384" s="14" t="n"/>
      <c r="Z4384" s="14" t="n"/>
      <c r="AA4384" s="11" t="n"/>
      <c r="AB4384" s="14">
        <f>B4384&amp;"|"&amp;I4384</f>
        <v/>
      </c>
      <c r="AC4384">
        <f>IF($B4384="","","|"&amp;SUBSTITUTE(TRIM(SUBSTITUTE(SUBSTITUTE(SUBSTITUTE(SUBSTITUTE(SUBSTITUTE(SUBSTITUTE(SUBSTITUTE(SUBSTITUTE(SUBSTITUTE(SUBSTITUTE(SUBSTITUTE(SUBSTITUTE(SUBSTITUTE(SUBSTITUTE(TRIM($B4384&amp;""),CHAR(10)," "),CHAR(13)," "),"."," "),";"," "),","," "),"/"," "),"+"," "),"-"," "),"  "," "),"  "," "),"  "," "),"  "," "),"  "," "),"  "," "))," ","|")&amp;"|")</f>
        <v/>
      </c>
      <c r="AD4384">
        <f>TRIM($I4384&amp;"")</f>
        <v/>
      </c>
    </row>
    <row r="4385" ht="36" customHeight="1">
      <c r="A4385" s="9" t="n">
        <v>46219</v>
      </c>
      <c r="B4385" s="14" t="inlineStr">
        <is>
          <t>10266,10265</t>
        </is>
      </c>
      <c r="C4385" s="14" t="inlineStr">
        <is>
          <t>M/C 0727 (MARROM)</t>
        </is>
      </c>
      <c r="D4385" s="14" t="inlineStr">
        <is>
          <t>11 USINAGEM</t>
        </is>
      </c>
      <c r="E4385" s="14" t="n">
        <v>20019005</v>
      </c>
      <c r="F4385" s="14" t="inlineStr">
        <is>
          <t>RIPA 751X70X12 MDF - MESA SANTIAGO</t>
        </is>
      </c>
      <c r="G4385" s="14" t="inlineStr">
        <is>
          <t>11 USINAGEM</t>
        </is>
      </c>
      <c r="H4385" s="14" t="inlineStr">
        <is>
          <t>11 USINAGEM</t>
        </is>
      </c>
      <c r="I4385" s="9" t="inlineStr">
        <is>
          <t>11 USINAGEM</t>
        </is>
      </c>
      <c r="J4385" s="9" t="n">
        <v>360</v>
      </c>
      <c r="K4385" s="14" t="n"/>
      <c r="L4385" s="14" t="n"/>
      <c r="M4385" s="14" t="n"/>
      <c r="N4385" s="14" t="n"/>
      <c r="O4385" s="14" t="n"/>
      <c r="P4385" s="14" t="n"/>
      <c r="Q4385" s="14" t="n"/>
      <c r="R4385" s="14" t="n"/>
      <c r="S4385" s="14" t="n"/>
      <c r="T4385" s="14" t="n"/>
      <c r="U4385" s="14" t="n"/>
      <c r="V4385" s="14" t="n"/>
      <c r="W4385" s="14" t="n"/>
      <c r="X4385" s="14" t="n"/>
      <c r="Y4385" s="14" t="n"/>
      <c r="Z4385" s="14" t="n"/>
      <c r="AA4385" s="11" t="n"/>
      <c r="AB4385" s="14">
        <f>B4385&amp;"|"&amp;I4385</f>
        <v/>
      </c>
      <c r="AC4385">
        <f>IF($B4385="","","|"&amp;SUBSTITUTE(TRIM(SUBSTITUTE(SUBSTITUTE(SUBSTITUTE(SUBSTITUTE(SUBSTITUTE(SUBSTITUTE(SUBSTITUTE(SUBSTITUTE(SUBSTITUTE(SUBSTITUTE(SUBSTITUTE(SUBSTITUTE(SUBSTITUTE(SUBSTITUTE(TRIM($B4385&amp;""),CHAR(10)," "),CHAR(13)," "),"."," "),";"," "),","," "),"/"," "),"+"," "),"-"," "),"  "," "),"  "," "),"  "," "),"  "," "),"  "," "),"  "," "))," ","|")&amp;"|")</f>
        <v/>
      </c>
      <c r="AD4385">
        <f>TRIM($I4385&amp;"")</f>
        <v/>
      </c>
    </row>
    <row r="4386" ht="36" customHeight="1">
      <c r="A4386" s="9" t="n">
        <v>46219</v>
      </c>
      <c r="B4386" s="14" t="inlineStr">
        <is>
          <t>10266,10265</t>
        </is>
      </c>
      <c r="C4386" s="14" t="inlineStr">
        <is>
          <t>M/C 0727 (MARROM)</t>
        </is>
      </c>
      <c r="D4386" s="14" t="inlineStr">
        <is>
          <t>11 USINAGEM</t>
        </is>
      </c>
      <c r="E4386" s="14" t="n">
        <v>20019602</v>
      </c>
      <c r="F4386" s="14" t="inlineStr">
        <is>
          <t>FUNDO RIPADO 751X546X12 MDF - MESA SANTIAGO 1,36</t>
        </is>
      </c>
      <c r="G4386" s="14" t="inlineStr">
        <is>
          <t>11 USINAGEM</t>
        </is>
      </c>
      <c r="H4386" s="14" t="inlineStr">
        <is>
          <t>11 USINAGEM</t>
        </is>
      </c>
      <c r="I4386" s="9" t="inlineStr">
        <is>
          <t>11 USINAGEM</t>
        </is>
      </c>
      <c r="J4386" s="9" t="n">
        <v>60</v>
      </c>
      <c r="K4386" s="14" t="n"/>
      <c r="L4386" s="14" t="n"/>
      <c r="M4386" s="14" t="n"/>
      <c r="N4386" s="14" t="n"/>
      <c r="O4386" s="14" t="n"/>
      <c r="P4386" s="14" t="n"/>
      <c r="Q4386" s="14" t="n"/>
      <c r="R4386" s="14" t="n"/>
      <c r="S4386" s="14" t="n"/>
      <c r="T4386" s="14" t="n"/>
      <c r="U4386" s="14" t="n"/>
      <c r="V4386" s="14" t="n"/>
      <c r="W4386" s="14" t="n"/>
      <c r="X4386" s="14" t="n"/>
      <c r="Y4386" s="14" t="n"/>
      <c r="Z4386" s="14" t="n"/>
      <c r="AA4386" s="11" t="n"/>
      <c r="AB4386" s="14">
        <f>B4386&amp;"|"&amp;I4386</f>
        <v/>
      </c>
      <c r="AC4386">
        <f>IF($B4386="","","|"&amp;SUBSTITUTE(TRIM(SUBSTITUTE(SUBSTITUTE(SUBSTITUTE(SUBSTITUTE(SUBSTITUTE(SUBSTITUTE(SUBSTITUTE(SUBSTITUTE(SUBSTITUTE(SUBSTITUTE(SUBSTITUTE(SUBSTITUTE(SUBSTITUTE(SUBSTITUTE(TRIM($B4386&amp;""),CHAR(10)," "),CHAR(13)," "),"."," "),";"," "),","," "),"/"," "),"+"," "),"-"," "),"  "," "),"  "," "),"  "," "),"  "," "),"  "," "),"  "," "))," ","|")&amp;"|")</f>
        <v/>
      </c>
      <c r="AD4386">
        <f>TRIM($I4386&amp;"")</f>
        <v/>
      </c>
    </row>
    <row r="4387" ht="36" customHeight="1">
      <c r="A4387" s="9" t="n">
        <v>46219</v>
      </c>
      <c r="B4387" s="14" t="inlineStr">
        <is>
          <t>10266,10265</t>
        </is>
      </c>
      <c r="C4387" s="14" t="inlineStr">
        <is>
          <t>M/C 0727 (MARROM)</t>
        </is>
      </c>
      <c r="D4387" s="14" t="inlineStr">
        <is>
          <t>11 USINAGEM</t>
        </is>
      </c>
      <c r="E4387" s="14" t="n">
        <v>20020002</v>
      </c>
      <c r="F4387" s="14" t="inlineStr">
        <is>
          <t>(2) FECHAMENTO I 1090X295X12 MDF - BASE DUBAI</t>
        </is>
      </c>
      <c r="G4387" s="14" t="inlineStr">
        <is>
          <t>11 USINAGEM</t>
        </is>
      </c>
      <c r="H4387" s="14" t="inlineStr">
        <is>
          <t>11 USINAGEM</t>
        </is>
      </c>
      <c r="I4387" s="9" t="inlineStr">
        <is>
          <t>11 USINAGEM</t>
        </is>
      </c>
      <c r="J4387" s="9" t="n">
        <v>2</v>
      </c>
      <c r="K4387" s="14" t="n"/>
      <c r="L4387" s="14" t="n"/>
      <c r="M4387" s="14" t="n"/>
      <c r="N4387" s="14" t="n"/>
      <c r="O4387" s="14" t="n"/>
      <c r="P4387" s="14" t="n"/>
      <c r="Q4387" s="14" t="n"/>
      <c r="R4387" s="14" t="n"/>
      <c r="S4387" s="14" t="n"/>
      <c r="T4387" s="14" t="n"/>
      <c r="U4387" s="14" t="n"/>
      <c r="V4387" s="14" t="n"/>
      <c r="W4387" s="14" t="n"/>
      <c r="X4387" s="14" t="n"/>
      <c r="Y4387" s="14" t="n"/>
      <c r="Z4387" s="14" t="n"/>
      <c r="AA4387" s="11" t="n"/>
      <c r="AB4387" s="14">
        <f>B4387&amp;"|"&amp;I4387</f>
        <v/>
      </c>
      <c r="AC4387">
        <f>IF($B4387="","","|"&amp;SUBSTITUTE(TRIM(SUBSTITUTE(SUBSTITUTE(SUBSTITUTE(SUBSTITUTE(SUBSTITUTE(SUBSTITUTE(SUBSTITUTE(SUBSTITUTE(SUBSTITUTE(SUBSTITUTE(SUBSTITUTE(SUBSTITUTE(SUBSTITUTE(SUBSTITUTE(TRIM($B4387&amp;""),CHAR(10)," "),CHAR(13)," "),"."," "),";"," "),","," "),"/"," "),"+"," "),"-"," "),"  "," "),"  "," "),"  "," "),"  "," "),"  "," "),"  "," "))," ","|")&amp;"|")</f>
        <v/>
      </c>
      <c r="AD4387">
        <f>TRIM($I4387&amp;"")</f>
        <v/>
      </c>
    </row>
    <row r="4388" ht="36" customHeight="1">
      <c r="A4388" s="9" t="n">
        <v>46219</v>
      </c>
      <c r="B4388" s="14" t="inlineStr">
        <is>
          <t>10266,10265</t>
        </is>
      </c>
      <c r="C4388" s="14" t="inlineStr">
        <is>
          <t>M/C 0727 (MARROM)</t>
        </is>
      </c>
      <c r="D4388" s="14" t="inlineStr">
        <is>
          <t>11 USINAGEM</t>
        </is>
      </c>
      <c r="E4388" s="14" t="n">
        <v>20020003</v>
      </c>
      <c r="F4388" s="14" t="inlineStr">
        <is>
          <t>(3) FECHAMENTO II 600X295X12 MDF - BASE DUBAI</t>
        </is>
      </c>
      <c r="G4388" s="14" t="inlineStr">
        <is>
          <t>11 USINAGEM</t>
        </is>
      </c>
      <c r="H4388" s="14" t="inlineStr">
        <is>
          <t>11 USINAGEM</t>
        </is>
      </c>
      <c r="I4388" s="9" t="inlineStr">
        <is>
          <t>11 USINAGEM</t>
        </is>
      </c>
      <c r="J4388" s="9" t="n">
        <v>2</v>
      </c>
      <c r="K4388" s="14" t="n"/>
      <c r="L4388" s="14" t="n"/>
      <c r="M4388" s="14" t="n"/>
      <c r="N4388" s="14" t="n"/>
      <c r="O4388" s="14" t="n"/>
      <c r="P4388" s="14" t="n"/>
      <c r="Q4388" s="14" t="n"/>
      <c r="R4388" s="14" t="n"/>
      <c r="S4388" s="14" t="n"/>
      <c r="T4388" s="14" t="n"/>
      <c r="U4388" s="14" t="n"/>
      <c r="V4388" s="14" t="n"/>
      <c r="W4388" s="14" t="n"/>
      <c r="X4388" s="14" t="n"/>
      <c r="Y4388" s="14" t="n"/>
      <c r="Z4388" s="14" t="n"/>
      <c r="AA4388" s="11" t="n"/>
      <c r="AB4388" s="14">
        <f>B4388&amp;"|"&amp;I4388</f>
        <v/>
      </c>
      <c r="AC4388">
        <f>IF($B4388="","","|"&amp;SUBSTITUTE(TRIM(SUBSTITUTE(SUBSTITUTE(SUBSTITUTE(SUBSTITUTE(SUBSTITUTE(SUBSTITUTE(SUBSTITUTE(SUBSTITUTE(SUBSTITUTE(SUBSTITUTE(SUBSTITUTE(SUBSTITUTE(SUBSTITUTE(SUBSTITUTE(TRIM($B4388&amp;""),CHAR(10)," "),CHAR(13)," "),"."," "),";"," "),","," "),"/"," "),"+"," "),"-"," "),"  "," "),"  "," "),"  "," "),"  "," "),"  "," "),"  "," "))," ","|")&amp;"|")</f>
        <v/>
      </c>
      <c r="AD4388">
        <f>TRIM($I4388&amp;"")</f>
        <v/>
      </c>
    </row>
    <row r="4389" ht="36" customHeight="1">
      <c r="A4389" s="9" t="n">
        <v>46219</v>
      </c>
      <c r="B4389" s="14" t="inlineStr">
        <is>
          <t>10266,10265</t>
        </is>
      </c>
      <c r="C4389" s="14" t="inlineStr">
        <is>
          <t>M/C 0727 (MARROM)</t>
        </is>
      </c>
      <c r="D4389" s="14" t="inlineStr">
        <is>
          <t>11 USINAGEM</t>
        </is>
      </c>
      <c r="E4389" s="14" t="n">
        <v>20020004</v>
      </c>
      <c r="F4389" s="14" t="inlineStr">
        <is>
          <t>(4) FECHAMENTO III 545X327X12 MDF - BASE DUBAI</t>
        </is>
      </c>
      <c r="G4389" s="14" t="inlineStr">
        <is>
          <t>11 USINAGEM</t>
        </is>
      </c>
      <c r="H4389" s="14" t="inlineStr">
        <is>
          <t>11 USINAGEM</t>
        </is>
      </c>
      <c r="I4389" s="9" t="inlineStr">
        <is>
          <t>11 USINAGEM</t>
        </is>
      </c>
      <c r="J4389" s="9" t="n">
        <v>4</v>
      </c>
      <c r="K4389" s="14" t="n"/>
      <c r="L4389" s="14" t="n"/>
      <c r="M4389" s="14" t="n"/>
      <c r="N4389" s="14" t="n"/>
      <c r="O4389" s="14" t="n"/>
      <c r="P4389" s="14" t="n"/>
      <c r="Q4389" s="14" t="n"/>
      <c r="R4389" s="14" t="n"/>
      <c r="S4389" s="14" t="n"/>
      <c r="T4389" s="14" t="n"/>
      <c r="U4389" s="14" t="n"/>
      <c r="V4389" s="14" t="n"/>
      <c r="W4389" s="14" t="n"/>
      <c r="X4389" s="14" t="n"/>
      <c r="Y4389" s="14" t="n"/>
      <c r="Z4389" s="14" t="n"/>
      <c r="AA4389" s="11" t="n"/>
      <c r="AB4389" s="14">
        <f>B4389&amp;"|"&amp;I4389</f>
        <v/>
      </c>
      <c r="AC4389">
        <f>IF($B4389="","","|"&amp;SUBSTITUTE(TRIM(SUBSTITUTE(SUBSTITUTE(SUBSTITUTE(SUBSTITUTE(SUBSTITUTE(SUBSTITUTE(SUBSTITUTE(SUBSTITUTE(SUBSTITUTE(SUBSTITUTE(SUBSTITUTE(SUBSTITUTE(SUBSTITUTE(SUBSTITUTE(TRIM($B4389&amp;""),CHAR(10)," "),CHAR(13)," "),"."," "),";"," "),","," "),"/"," "),"+"," "),"-"," "),"  "," "),"  "," "),"  "," "),"  "," "),"  "," "),"  "," "))," ","|")&amp;"|")</f>
        <v/>
      </c>
      <c r="AD4389">
        <f>TRIM($I4389&amp;"")</f>
        <v/>
      </c>
    </row>
    <row r="4390" ht="36" customHeight="1">
      <c r="A4390" s="9" t="n">
        <v>46219</v>
      </c>
      <c r="B4390" s="14" t="inlineStr">
        <is>
          <t>10266,10265</t>
        </is>
      </c>
      <c r="C4390" s="14" t="inlineStr">
        <is>
          <t>M/C 0727 (MARROM)</t>
        </is>
      </c>
      <c r="D4390" s="14" t="inlineStr">
        <is>
          <t>11 USINAGEM</t>
        </is>
      </c>
      <c r="E4390" s="14" t="n">
        <v>20020005</v>
      </c>
      <c r="F4390" s="14" t="inlineStr">
        <is>
          <t>(5) FECHAMENTO IV 453X327X12 MDF - BASE DUBAI</t>
        </is>
      </c>
      <c r="G4390" s="14" t="inlineStr">
        <is>
          <t>11 USINAGEM</t>
        </is>
      </c>
      <c r="H4390" s="14" t="inlineStr">
        <is>
          <t>11 USINAGEM</t>
        </is>
      </c>
      <c r="I4390" s="9" t="inlineStr">
        <is>
          <t>11 USINAGEM</t>
        </is>
      </c>
      <c r="J4390" s="9" t="n">
        <v>2</v>
      </c>
      <c r="K4390" s="14" t="n"/>
      <c r="L4390" s="14" t="n"/>
      <c r="M4390" s="14" t="n"/>
      <c r="N4390" s="14" t="n"/>
      <c r="O4390" s="14" t="n"/>
      <c r="P4390" s="14" t="n"/>
      <c r="Q4390" s="14" t="n"/>
      <c r="R4390" s="14" t="n"/>
      <c r="S4390" s="14" t="n"/>
      <c r="T4390" s="14" t="n"/>
      <c r="U4390" s="14" t="n"/>
      <c r="V4390" s="14" t="n"/>
      <c r="W4390" s="14" t="n"/>
      <c r="X4390" s="14" t="n"/>
      <c r="Y4390" s="14" t="n"/>
      <c r="Z4390" s="14" t="n"/>
      <c r="AA4390" s="11" t="n"/>
      <c r="AB4390" s="14">
        <f>B4390&amp;"|"&amp;I4390</f>
        <v/>
      </c>
      <c r="AC4390">
        <f>IF($B4390="","","|"&amp;SUBSTITUTE(TRIM(SUBSTITUTE(SUBSTITUTE(SUBSTITUTE(SUBSTITUTE(SUBSTITUTE(SUBSTITUTE(SUBSTITUTE(SUBSTITUTE(SUBSTITUTE(SUBSTITUTE(SUBSTITUTE(SUBSTITUTE(SUBSTITUTE(SUBSTITUTE(TRIM($B4390&amp;""),CHAR(10)," "),CHAR(13)," "),"."," "),";"," "),","," "),"/"," "),"+"," "),"-"," "),"  "," "),"  "," "),"  "," "),"  "," "),"  "," "),"  "," "))," ","|")&amp;"|")</f>
        <v/>
      </c>
      <c r="AD4390">
        <f>TRIM($I4390&amp;"")</f>
        <v/>
      </c>
    </row>
    <row r="4391" ht="36" customHeight="1">
      <c r="A4391" s="9" t="n">
        <v>46219</v>
      </c>
      <c r="B4391" s="14" t="inlineStr">
        <is>
          <t>10266,10265</t>
        </is>
      </c>
      <c r="C4391" s="14" t="inlineStr">
        <is>
          <t>M/C 0727 (MARROM)</t>
        </is>
      </c>
      <c r="D4391" s="14" t="inlineStr">
        <is>
          <t>11 USINAGEM</t>
        </is>
      </c>
      <c r="E4391" s="14" t="n">
        <v>20013102</v>
      </c>
      <c r="F4391" s="14" t="inlineStr">
        <is>
          <t>(10)PE MAIOR 760X100 (170) X15 MDF-MIAMI 1,37X0,80</t>
        </is>
      </c>
      <c r="G4391" s="14" t="inlineStr">
        <is>
          <t>11 USINAGEM</t>
        </is>
      </c>
      <c r="H4391" s="14" t="inlineStr">
        <is>
          <t>11 USINAGEM</t>
        </is>
      </c>
      <c r="I4391" s="9" t="inlineStr">
        <is>
          <t>11 USINAGEM</t>
        </is>
      </c>
      <c r="J4391" s="9" t="n">
        <v>1280</v>
      </c>
      <c r="K4391" s="14" t="n"/>
      <c r="L4391" s="14" t="n"/>
      <c r="M4391" s="14" t="n"/>
      <c r="N4391" s="14" t="n"/>
      <c r="O4391" s="14" t="n"/>
      <c r="P4391" s="14" t="n"/>
      <c r="Q4391" s="14" t="n"/>
      <c r="R4391" s="14" t="n"/>
      <c r="S4391" s="14" t="n"/>
      <c r="T4391" s="14" t="n"/>
      <c r="U4391" s="14" t="n"/>
      <c r="V4391" s="14" t="n"/>
      <c r="W4391" s="14" t="n"/>
      <c r="X4391" s="14" t="n"/>
      <c r="Y4391" s="14" t="n"/>
      <c r="Z4391" s="14" t="n"/>
      <c r="AA4391" s="11" t="n"/>
      <c r="AB4391" s="14">
        <f>B4391&amp;"|"&amp;I4391</f>
        <v/>
      </c>
      <c r="AC4391">
        <f>IF($B4391="","","|"&amp;SUBSTITUTE(TRIM(SUBSTITUTE(SUBSTITUTE(SUBSTITUTE(SUBSTITUTE(SUBSTITUTE(SUBSTITUTE(SUBSTITUTE(SUBSTITUTE(SUBSTITUTE(SUBSTITUTE(SUBSTITUTE(SUBSTITUTE(SUBSTITUTE(SUBSTITUTE(TRIM($B4391&amp;""),CHAR(10)," "),CHAR(13)," "),"."," "),";"," "),","," "),"/"," "),"+"," "),"-"," "),"  "," "),"  "," "),"  "," "),"  "," "),"  "," "),"  "," "))," ","|")&amp;"|")</f>
        <v/>
      </c>
      <c r="AD4391">
        <f>TRIM($I4391&amp;"")</f>
        <v/>
      </c>
    </row>
    <row r="4392" ht="36" customHeight="1">
      <c r="A4392" s="9" t="n">
        <v>46219</v>
      </c>
      <c r="B4392" s="14" t="inlineStr">
        <is>
          <t>10266,10265</t>
        </is>
      </c>
      <c r="C4392" s="14" t="inlineStr">
        <is>
          <t>M/C 0727 (MARROM)</t>
        </is>
      </c>
      <c r="D4392" s="14" t="inlineStr">
        <is>
          <t>11 USINAGEM</t>
        </is>
      </c>
      <c r="E4392" s="14" t="n">
        <v>20013103</v>
      </c>
      <c r="F4392" s="14" t="inlineStr">
        <is>
          <t>(4) PE MENOR 760X85 (135) X15 MDF-MIAMI 1,37X0,80</t>
        </is>
      </c>
      <c r="G4392" s="14" t="inlineStr">
        <is>
          <t>11 USINAGEM</t>
        </is>
      </c>
      <c r="H4392" s="14" t="inlineStr">
        <is>
          <t>11 USINAGEM</t>
        </is>
      </c>
      <c r="I4392" s="9" t="inlineStr">
        <is>
          <t>11 USINAGEM</t>
        </is>
      </c>
      <c r="J4392" s="9" t="n">
        <v>1280</v>
      </c>
      <c r="K4392" s="14" t="n"/>
      <c r="L4392" s="14" t="n"/>
      <c r="M4392" s="14" t="n"/>
      <c r="N4392" s="14" t="n"/>
      <c r="O4392" s="14" t="n"/>
      <c r="P4392" s="14" t="n"/>
      <c r="Q4392" s="14" t="n"/>
      <c r="R4392" s="14" t="n"/>
      <c r="S4392" s="14" t="n"/>
      <c r="T4392" s="14" t="n"/>
      <c r="U4392" s="14" t="n"/>
      <c r="V4392" s="14" t="n"/>
      <c r="W4392" s="14" t="n"/>
      <c r="X4392" s="14" t="n"/>
      <c r="Y4392" s="14" t="n"/>
      <c r="Z4392" s="14" t="n"/>
      <c r="AA4392" s="11" t="n"/>
      <c r="AB4392" s="14">
        <f>B4392&amp;"|"&amp;I4392</f>
        <v/>
      </c>
      <c r="AC4392">
        <f>IF($B4392="","","|"&amp;SUBSTITUTE(TRIM(SUBSTITUTE(SUBSTITUTE(SUBSTITUTE(SUBSTITUTE(SUBSTITUTE(SUBSTITUTE(SUBSTITUTE(SUBSTITUTE(SUBSTITUTE(SUBSTITUTE(SUBSTITUTE(SUBSTITUTE(SUBSTITUTE(SUBSTITUTE(TRIM($B4392&amp;""),CHAR(10)," "),CHAR(13)," "),"."," "),";"," "),","," "),"/"," "),"+"," "),"-"," "),"  "," "),"  "," "),"  "," "),"  "," "),"  "," "),"  "," "))," ","|")&amp;"|")</f>
        <v/>
      </c>
      <c r="AD4392">
        <f>TRIM($I4392&amp;"")</f>
        <v/>
      </c>
    </row>
    <row r="4393" ht="36" customHeight="1">
      <c r="A4393" s="9" t="n">
        <v>46219</v>
      </c>
      <c r="B4393" s="14" t="inlineStr">
        <is>
          <t>10266,10265</t>
        </is>
      </c>
      <c r="C4393" s="14" t="inlineStr">
        <is>
          <t>M/C 0727 (MARROM)</t>
        </is>
      </c>
      <c r="D4393" s="14" t="inlineStr">
        <is>
          <t>11 USINAGEM</t>
        </is>
      </c>
      <c r="E4393" s="14" t="n">
        <v>20020001</v>
      </c>
      <c r="F4393" s="14" t="inlineStr">
        <is>
          <t>(1) LATERAL 1180X92X15 MDF - BASE DUBAI</t>
        </is>
      </c>
      <c r="G4393" s="14" t="inlineStr">
        <is>
          <t>11 USINAGEM</t>
        </is>
      </c>
      <c r="H4393" s="14" t="inlineStr">
        <is>
          <t>11 USINAGEM</t>
        </is>
      </c>
      <c r="I4393" s="9" t="inlineStr">
        <is>
          <t>11 USINAGEM</t>
        </is>
      </c>
      <c r="J4393" s="9" t="n">
        <v>8</v>
      </c>
      <c r="K4393" s="14" t="n"/>
      <c r="L4393" s="14" t="n"/>
      <c r="M4393" s="14" t="n"/>
      <c r="N4393" s="14" t="n"/>
      <c r="O4393" s="14" t="n"/>
      <c r="P4393" s="14" t="n"/>
      <c r="Q4393" s="14" t="n"/>
      <c r="R4393" s="14" t="n"/>
      <c r="S4393" s="14" t="n"/>
      <c r="T4393" s="14" t="n"/>
      <c r="U4393" s="14" t="n"/>
      <c r="V4393" s="14" t="n"/>
      <c r="W4393" s="14" t="n"/>
      <c r="X4393" s="14" t="n"/>
      <c r="Y4393" s="14" t="n"/>
      <c r="Z4393" s="14" t="n"/>
      <c r="AA4393" s="11" t="n"/>
      <c r="AB4393" s="14">
        <f>B4393&amp;"|"&amp;I4393</f>
        <v/>
      </c>
      <c r="AC4393">
        <f>IF($B4393="","","|"&amp;SUBSTITUTE(TRIM(SUBSTITUTE(SUBSTITUTE(SUBSTITUTE(SUBSTITUTE(SUBSTITUTE(SUBSTITUTE(SUBSTITUTE(SUBSTITUTE(SUBSTITUTE(SUBSTITUTE(SUBSTITUTE(SUBSTITUTE(SUBSTITUTE(SUBSTITUTE(TRIM($B4393&amp;""),CHAR(10)," "),CHAR(13)," "),"."," "),";"," "),","," "),"/"," "),"+"," "),"-"," "),"  "," "),"  "," "),"  "," "),"  "," "),"  "," "),"  "," "))," ","|")&amp;"|")</f>
        <v/>
      </c>
      <c r="AD4393">
        <f>TRIM($I4393&amp;"")</f>
        <v/>
      </c>
    </row>
    <row r="4394" ht="36" customHeight="1">
      <c r="A4394" s="9" t="n">
        <v>46219</v>
      </c>
      <c r="B4394" s="14" t="inlineStr">
        <is>
          <t>10266,10265</t>
        </is>
      </c>
      <c r="C4394" s="14" t="inlineStr">
        <is>
          <t>M/C 0727 (MARROM)</t>
        </is>
      </c>
      <c r="D4394" s="14" t="inlineStr">
        <is>
          <t>11 USINAGEM</t>
        </is>
      </c>
      <c r="E4394" s="14" t="n">
        <v>20052001</v>
      </c>
      <c r="F4394" s="14" t="inlineStr">
        <is>
          <t>(2-4) TRAVESSA 742X122X25 MDF - MESA ATHENAS</t>
        </is>
      </c>
      <c r="G4394" s="14" t="inlineStr">
        <is>
          <t>11 USINAGEM</t>
        </is>
      </c>
      <c r="H4394" s="14" t="inlineStr">
        <is>
          <t>11 USINAGEM</t>
        </is>
      </c>
      <c r="I4394" s="9" t="inlineStr">
        <is>
          <t>11 USINAGEM</t>
        </is>
      </c>
      <c r="J4394" s="9" t="n">
        <v>120</v>
      </c>
      <c r="K4394" s="14" t="n"/>
      <c r="L4394" s="14" t="n"/>
      <c r="M4394" s="14" t="n"/>
      <c r="N4394" s="14" t="n"/>
      <c r="O4394" s="14" t="n"/>
      <c r="P4394" s="14" t="n"/>
      <c r="Q4394" s="14" t="n"/>
      <c r="R4394" s="14" t="n"/>
      <c r="S4394" s="14" t="n"/>
      <c r="T4394" s="14" t="n"/>
      <c r="U4394" s="14" t="n"/>
      <c r="V4394" s="14" t="n"/>
      <c r="W4394" s="14" t="n"/>
      <c r="X4394" s="14" t="n"/>
      <c r="Y4394" s="14" t="n"/>
      <c r="Z4394" s="14" t="n"/>
      <c r="AA4394" s="11" t="n"/>
      <c r="AB4394" s="14">
        <f>B4394&amp;"|"&amp;I4394</f>
        <v/>
      </c>
      <c r="AC4394">
        <f>IF($B4394="","","|"&amp;SUBSTITUTE(TRIM(SUBSTITUTE(SUBSTITUTE(SUBSTITUTE(SUBSTITUTE(SUBSTITUTE(SUBSTITUTE(SUBSTITUTE(SUBSTITUTE(SUBSTITUTE(SUBSTITUTE(SUBSTITUTE(SUBSTITUTE(SUBSTITUTE(SUBSTITUTE(TRIM($B4394&amp;""),CHAR(10)," "),CHAR(13)," "),"."," "),";"," "),","," "),"/"," "),"+"," "),"-"," "),"  "," "),"  "," "),"  "," "),"  "," "),"  "," "),"  "," "))," ","|")&amp;"|")</f>
        <v/>
      </c>
      <c r="AD4394">
        <f>TRIM($I4394&amp;"")</f>
        <v/>
      </c>
    </row>
    <row r="4395" ht="36" customHeight="1">
      <c r="A4395" s="9" t="n">
        <v>46219</v>
      </c>
      <c r="B4395" s="14" t="inlineStr">
        <is>
          <t>10266,10265</t>
        </is>
      </c>
      <c r="C4395" s="14" t="inlineStr">
        <is>
          <t>M/C 0727 (MARROM)</t>
        </is>
      </c>
      <c r="D4395" s="14" t="inlineStr">
        <is>
          <t>11 USINAGEM</t>
        </is>
      </c>
      <c r="E4395" s="14" t="n">
        <v>20052003</v>
      </c>
      <c r="F4395" s="14" t="inlineStr">
        <is>
          <t>(6)BASE MENOR 386 (189)X124X25 MDF - MESA ATHENAS</t>
        </is>
      </c>
      <c r="G4395" s="14" t="inlineStr">
        <is>
          <t>11 USINAGEM</t>
        </is>
      </c>
      <c r="H4395" s="14" t="inlineStr">
        <is>
          <t>11 USINAGEM</t>
        </is>
      </c>
      <c r="I4395" s="9" t="inlineStr">
        <is>
          <t>11 USINAGEM</t>
        </is>
      </c>
      <c r="J4395" s="9" t="n">
        <v>60</v>
      </c>
      <c r="K4395" s="14" t="n"/>
      <c r="L4395" s="14" t="n"/>
      <c r="M4395" s="14" t="n"/>
      <c r="N4395" s="14" t="n"/>
      <c r="O4395" s="14" t="n"/>
      <c r="P4395" s="14" t="n"/>
      <c r="Q4395" s="14" t="n"/>
      <c r="R4395" s="14" t="n"/>
      <c r="S4395" s="14" t="n"/>
      <c r="T4395" s="14" t="n"/>
      <c r="U4395" s="14" t="n"/>
      <c r="V4395" s="14" t="n"/>
      <c r="W4395" s="14" t="n"/>
      <c r="X4395" s="14" t="n"/>
      <c r="Y4395" s="14" t="n"/>
      <c r="Z4395" s="14" t="n"/>
      <c r="AA4395" s="11" t="n"/>
      <c r="AB4395" s="14">
        <f>B4395&amp;"|"&amp;I4395</f>
        <v/>
      </c>
      <c r="AC4395">
        <f>IF($B4395="","","|"&amp;SUBSTITUTE(TRIM(SUBSTITUTE(SUBSTITUTE(SUBSTITUTE(SUBSTITUTE(SUBSTITUTE(SUBSTITUTE(SUBSTITUTE(SUBSTITUTE(SUBSTITUTE(SUBSTITUTE(SUBSTITUTE(SUBSTITUTE(SUBSTITUTE(SUBSTITUTE(TRIM($B4395&amp;""),CHAR(10)," "),CHAR(13)," "),"."," "),";"," "),","," "),"/"," "),"+"," "),"-"," "),"  "," "),"  "," "),"  "," "),"  "," "),"  "," "),"  "," "))," ","|")&amp;"|")</f>
        <v/>
      </c>
      <c r="AD4395">
        <f>TRIM($I4395&amp;"")</f>
        <v/>
      </c>
    </row>
    <row r="4396" ht="36" customHeight="1">
      <c r="A4396" s="9" t="n">
        <v>46219</v>
      </c>
      <c r="B4396" s="14" t="inlineStr">
        <is>
          <t>10266,10265</t>
        </is>
      </c>
      <c r="C4396" s="14" t="inlineStr">
        <is>
          <t>M/C 0727 (MARROM)</t>
        </is>
      </c>
      <c r="D4396" s="14" t="inlineStr">
        <is>
          <t>11 USINAGEM</t>
        </is>
      </c>
      <c r="E4396" s="14" t="n">
        <v>30001202</v>
      </c>
      <c r="F4396" s="14" t="inlineStr">
        <is>
          <t>PÉ FRONTAL 441X65(911)X25 MDF (16PÇS) - CAD PÉ INT</t>
        </is>
      </c>
      <c r="G4396" s="14" t="inlineStr">
        <is>
          <t>11 USINAGEM</t>
        </is>
      </c>
      <c r="H4396" s="14" t="inlineStr">
        <is>
          <t>11 USINAGEM</t>
        </is>
      </c>
      <c r="I4396" s="9" t="inlineStr">
        <is>
          <t>11 USINAGEM</t>
        </is>
      </c>
      <c r="J4396" s="9" t="n">
        <v>900</v>
      </c>
      <c r="K4396" s="14" t="n"/>
      <c r="L4396" s="14" t="n"/>
      <c r="M4396" s="14" t="n"/>
      <c r="N4396" s="14" t="n"/>
      <c r="O4396" s="14" t="n"/>
      <c r="P4396" s="14" t="n"/>
      <c r="Q4396" s="14" t="n"/>
      <c r="R4396" s="14" t="n"/>
      <c r="S4396" s="14" t="n"/>
      <c r="T4396" s="14" t="n"/>
      <c r="U4396" s="14" t="n"/>
      <c r="V4396" s="14" t="n"/>
      <c r="W4396" s="14" t="n"/>
      <c r="X4396" s="14" t="n"/>
      <c r="Y4396" s="14" t="n"/>
      <c r="Z4396" s="14" t="n"/>
      <c r="AA4396" s="11" t="n"/>
      <c r="AB4396" s="14">
        <f>B4396&amp;"|"&amp;I4396</f>
        <v/>
      </c>
      <c r="AC4396">
        <f>IF($B4396="","","|"&amp;SUBSTITUTE(TRIM(SUBSTITUTE(SUBSTITUTE(SUBSTITUTE(SUBSTITUTE(SUBSTITUTE(SUBSTITUTE(SUBSTITUTE(SUBSTITUTE(SUBSTITUTE(SUBSTITUTE(SUBSTITUTE(SUBSTITUTE(SUBSTITUTE(SUBSTITUTE(TRIM($B4396&amp;""),CHAR(10)," "),CHAR(13)," "),"."," "),";"," "),","," "),"/"," "),"+"," "),"-"," "),"  "," "),"  "," "),"  "," "),"  "," "),"  "," "),"  "," "))," ","|")&amp;"|")</f>
        <v/>
      </c>
      <c r="AD4396">
        <f>TRIM($I4396&amp;"")</f>
        <v/>
      </c>
    </row>
    <row r="4397" ht="36" customHeight="1">
      <c r="A4397" s="9" t="n">
        <v>46219</v>
      </c>
      <c r="B4397" s="14" t="inlineStr">
        <is>
          <t>10266,10265</t>
        </is>
      </c>
      <c r="C4397" s="14" t="inlineStr">
        <is>
          <t>M/C 0727 (MARROM)</t>
        </is>
      </c>
      <c r="D4397" s="14" t="inlineStr">
        <is>
          <t>11 USINAGEM</t>
        </is>
      </c>
      <c r="E4397" s="14" t="n">
        <v>30006110</v>
      </c>
      <c r="F4397" s="14" t="inlineStr">
        <is>
          <t>PE FRONTAL 430X(108)51X25 MDF (DIR) SANTIAGO NEW</t>
        </is>
      </c>
      <c r="G4397" s="14" t="inlineStr">
        <is>
          <t>11 USINAGEM</t>
        </is>
      </c>
      <c r="H4397" s="14" t="inlineStr">
        <is>
          <t>11 USINAGEM</t>
        </is>
      </c>
      <c r="I4397" s="9" t="inlineStr">
        <is>
          <t>11 USINAGEM</t>
        </is>
      </c>
      <c r="J4397" s="9" t="n">
        <v>126</v>
      </c>
      <c r="K4397" s="14" t="n"/>
      <c r="L4397" s="14" t="n"/>
      <c r="M4397" s="14" t="n"/>
      <c r="N4397" s="14" t="n"/>
      <c r="O4397" s="14" t="n"/>
      <c r="P4397" s="14" t="n"/>
      <c r="Q4397" s="14" t="n"/>
      <c r="R4397" s="14" t="n"/>
      <c r="S4397" s="14" t="n"/>
      <c r="T4397" s="14" t="n"/>
      <c r="U4397" s="14" t="n"/>
      <c r="V4397" s="14" t="n"/>
      <c r="W4397" s="14" t="n"/>
      <c r="X4397" s="14" t="n"/>
      <c r="Y4397" s="14" t="n"/>
      <c r="Z4397" s="14" t="n"/>
      <c r="AA4397" s="11" t="n"/>
      <c r="AB4397" s="14">
        <f>B4397&amp;"|"&amp;I4397</f>
        <v/>
      </c>
      <c r="AC4397">
        <f>IF($B4397="","","|"&amp;SUBSTITUTE(TRIM(SUBSTITUTE(SUBSTITUTE(SUBSTITUTE(SUBSTITUTE(SUBSTITUTE(SUBSTITUTE(SUBSTITUTE(SUBSTITUTE(SUBSTITUTE(SUBSTITUTE(SUBSTITUTE(SUBSTITUTE(SUBSTITUTE(SUBSTITUTE(TRIM($B4397&amp;""),CHAR(10)," "),CHAR(13)," "),"."," "),";"," "),","," "),"/"," "),"+"," "),"-"," "),"  "," "),"  "," "),"  "," "),"  "," "),"  "," "),"  "," "))," ","|")&amp;"|")</f>
        <v/>
      </c>
      <c r="AD4397">
        <f>TRIM($I4397&amp;"")</f>
        <v/>
      </c>
    </row>
    <row r="4398" ht="36" customHeight="1">
      <c r="A4398" s="9" t="n">
        <v>46219</v>
      </c>
      <c r="B4398" s="14" t="inlineStr">
        <is>
          <t>10266,10265</t>
        </is>
      </c>
      <c r="C4398" s="14" t="inlineStr">
        <is>
          <t>M/C 0727 (MARROM)</t>
        </is>
      </c>
      <c r="D4398" s="14" t="inlineStr">
        <is>
          <t>11 USINAGEM</t>
        </is>
      </c>
      <c r="E4398" s="14" t="n">
        <v>30006111</v>
      </c>
      <c r="F4398" s="14" t="inlineStr">
        <is>
          <t>PE FRONTAL 430X(108)51X25MDF (ESQRD) SANTIAGO NEW</t>
        </is>
      </c>
      <c r="G4398" s="14" t="inlineStr">
        <is>
          <t>11 USINAGEM</t>
        </is>
      </c>
      <c r="H4398" s="14" t="inlineStr">
        <is>
          <t>11 USINAGEM</t>
        </is>
      </c>
      <c r="I4398" s="9" t="inlineStr">
        <is>
          <t>11 USINAGEM</t>
        </is>
      </c>
      <c r="J4398" s="9" t="n">
        <v>126</v>
      </c>
      <c r="K4398" s="14" t="n"/>
      <c r="L4398" s="14" t="n"/>
      <c r="M4398" s="14" t="n"/>
      <c r="N4398" s="14" t="n"/>
      <c r="O4398" s="14" t="n"/>
      <c r="P4398" s="14" t="n"/>
      <c r="Q4398" s="14" t="n"/>
      <c r="R4398" s="14" t="n"/>
      <c r="S4398" s="14" t="n"/>
      <c r="T4398" s="14" t="n"/>
      <c r="U4398" s="14" t="n"/>
      <c r="V4398" s="14" t="n"/>
      <c r="W4398" s="14" t="n"/>
      <c r="X4398" s="14" t="n"/>
      <c r="Y4398" s="14" t="n"/>
      <c r="Z4398" s="14" t="n"/>
      <c r="AA4398" s="11" t="n"/>
      <c r="AB4398" s="14">
        <f>B4398&amp;"|"&amp;I4398</f>
        <v/>
      </c>
      <c r="AC4398">
        <f>IF($B4398="","","|"&amp;SUBSTITUTE(TRIM(SUBSTITUTE(SUBSTITUTE(SUBSTITUTE(SUBSTITUTE(SUBSTITUTE(SUBSTITUTE(SUBSTITUTE(SUBSTITUTE(SUBSTITUTE(SUBSTITUTE(SUBSTITUTE(SUBSTITUTE(SUBSTITUTE(SUBSTITUTE(TRIM($B4398&amp;""),CHAR(10)," "),CHAR(13)," "),"."," "),";"," "),","," "),"/"," "),"+"," "),"-"," "),"  "," "),"  "," "),"  "," "),"  "," "),"  "," "),"  "," "))," ","|")&amp;"|")</f>
        <v/>
      </c>
      <c r="AD4398">
        <f>TRIM($I4398&amp;"")</f>
        <v/>
      </c>
    </row>
    <row r="4399" ht="36" customHeight="1">
      <c r="A4399" s="9" t="n">
        <v>46219</v>
      </c>
      <c r="B4399" s="14" t="inlineStr">
        <is>
          <t>10269</t>
        </is>
      </c>
      <c r="C4399" s="14" t="inlineStr">
        <is>
          <t>M/C 0723 - DEMONSTRAÇÃO MATEUS</t>
        </is>
      </c>
      <c r="D4399" s="14" t="inlineStr">
        <is>
          <t>11 USINAGEM</t>
        </is>
      </c>
      <c r="E4399" s="14" t="n">
        <v>200306104</v>
      </c>
      <c r="F4399" s="14" t="inlineStr">
        <is>
          <t>TRAVESSA MAIOR 1000X120X18 MDF - MESA GENOVA</t>
        </is>
      </c>
      <c r="G4399" s="14" t="inlineStr">
        <is>
          <t>11 USINAGEM</t>
        </is>
      </c>
      <c r="H4399" s="14" t="inlineStr">
        <is>
          <t>11 USINAGEM</t>
        </is>
      </c>
      <c r="I4399" s="9" t="inlineStr">
        <is>
          <t>11 USINAGEM</t>
        </is>
      </c>
      <c r="J4399" s="9" t="n">
        <v>2</v>
      </c>
      <c r="K4399" s="14" t="n"/>
      <c r="L4399" s="14" t="n"/>
      <c r="M4399" s="14" t="n"/>
      <c r="N4399" s="14" t="n"/>
      <c r="O4399" s="14" t="n"/>
      <c r="P4399" s="14" t="n"/>
      <c r="Q4399" s="14" t="n"/>
      <c r="R4399" s="14" t="n"/>
      <c r="S4399" s="14" t="n"/>
      <c r="T4399" s="14" t="n"/>
      <c r="U4399" s="14" t="n"/>
      <c r="V4399" s="14" t="n"/>
      <c r="W4399" s="14" t="n"/>
      <c r="X4399" s="14" t="n"/>
      <c r="Y4399" s="14" t="n"/>
      <c r="Z4399" s="14" t="n"/>
      <c r="AA4399" s="11" t="n"/>
      <c r="AB4399" s="14">
        <f>B4399&amp;"|"&amp;I4399</f>
        <v/>
      </c>
      <c r="AC4399">
        <f>IF($B4399="","","|"&amp;SUBSTITUTE(TRIM(SUBSTITUTE(SUBSTITUTE(SUBSTITUTE(SUBSTITUTE(SUBSTITUTE(SUBSTITUTE(SUBSTITUTE(SUBSTITUTE(SUBSTITUTE(SUBSTITUTE(SUBSTITUTE(SUBSTITUTE(SUBSTITUTE(SUBSTITUTE(TRIM($B4399&amp;""),CHAR(10)," "),CHAR(13)," "),"."," "),";"," "),","," "),"/"," "),"+"," "),"-"," "),"  "," "),"  "," "),"  "," "),"  "," "),"  "," "),"  "," "))," ","|")&amp;"|")</f>
        <v/>
      </c>
      <c r="AD4399">
        <f>TRIM($I4399&amp;"")</f>
        <v/>
      </c>
    </row>
    <row r="4400" ht="36" customHeight="1">
      <c r="A4400" s="9" t="n">
        <v>46219</v>
      </c>
      <c r="B4400" s="14" t="inlineStr">
        <is>
          <t>10269</t>
        </is>
      </c>
      <c r="C4400" s="14" t="inlineStr">
        <is>
          <t>M/C 0723 - DEMONSTRAÇÃO MATEUS</t>
        </is>
      </c>
      <c r="D4400" s="14" t="inlineStr">
        <is>
          <t>11 USINAGEM</t>
        </is>
      </c>
      <c r="E4400" s="14" t="n">
        <v>200306201</v>
      </c>
      <c r="F4400" s="14" t="inlineStr">
        <is>
          <t>TAMPO 1605X905X15 MDF - TAMPO C/ENGROSSO R100</t>
        </is>
      </c>
      <c r="G4400" s="14" t="inlineStr">
        <is>
          <t>11 USINAGEM</t>
        </is>
      </c>
      <c r="H4400" s="14" t="inlineStr">
        <is>
          <t>11 USINAGEM</t>
        </is>
      </c>
      <c r="I4400" s="9" t="inlineStr">
        <is>
          <t>11 USINAGEM</t>
        </is>
      </c>
      <c r="J4400" s="9" t="n">
        <v>1</v>
      </c>
      <c r="K4400" s="14" t="n"/>
      <c r="L4400" s="14" t="n"/>
      <c r="M4400" s="14" t="n"/>
      <c r="N4400" s="14" t="n"/>
      <c r="O4400" s="14" t="n"/>
      <c r="P4400" s="14" t="n"/>
      <c r="Q4400" s="14" t="n"/>
      <c r="R4400" s="14" t="n"/>
      <c r="S4400" s="14" t="n"/>
      <c r="T4400" s="14" t="n"/>
      <c r="U4400" s="14" t="n"/>
      <c r="V4400" s="14" t="n"/>
      <c r="W4400" s="14" t="n"/>
      <c r="X4400" s="14" t="n"/>
      <c r="Y4400" s="14" t="n"/>
      <c r="Z4400" s="14" t="n"/>
      <c r="AA4400" s="11" t="n"/>
      <c r="AB4400" s="14">
        <f>B4400&amp;"|"&amp;I4400</f>
        <v/>
      </c>
      <c r="AC4400">
        <f>IF($B4400="","","|"&amp;SUBSTITUTE(TRIM(SUBSTITUTE(SUBSTITUTE(SUBSTITUTE(SUBSTITUTE(SUBSTITUTE(SUBSTITUTE(SUBSTITUTE(SUBSTITUTE(SUBSTITUTE(SUBSTITUTE(SUBSTITUTE(SUBSTITUTE(SUBSTITUTE(SUBSTITUTE(TRIM($B4400&amp;""),CHAR(10)," "),CHAR(13)," "),"."," "),";"," "),","," "),"/"," "),"+"," "),"-"," "),"  "," "),"  "," "),"  "," "),"  "," "),"  "," "),"  "," "))," ","|")&amp;"|")</f>
        <v/>
      </c>
      <c r="AD4400">
        <f>TRIM($I4400&amp;"")</f>
        <v/>
      </c>
    </row>
    <row r="4401" ht="36" customHeight="1">
      <c r="A4401" s="9" t="n">
        <v>46219</v>
      </c>
      <c r="B4401" s="14" t="inlineStr">
        <is>
          <t>10269</t>
        </is>
      </c>
      <c r="C4401" s="14" t="inlineStr">
        <is>
          <t>M/C 0723 - DEMONSTRAÇÃO MATEUS</t>
        </is>
      </c>
      <c r="D4401" s="14" t="inlineStr">
        <is>
          <t>11 USINAGEM</t>
        </is>
      </c>
      <c r="E4401" s="14" t="n">
        <v>200306202</v>
      </c>
      <c r="F4401" s="14" t="inlineStr">
        <is>
          <t>ENGROSSO 1 1405X100X25 MDP - TAMPO C/ENGROSSO R100</t>
        </is>
      </c>
      <c r="G4401" s="14" t="inlineStr">
        <is>
          <t>11 USINAGEM</t>
        </is>
      </c>
      <c r="H4401" s="14" t="inlineStr">
        <is>
          <t>11 USINAGEM</t>
        </is>
      </c>
      <c r="I4401" s="9" t="inlineStr">
        <is>
          <t>11 USINAGEM</t>
        </is>
      </c>
      <c r="J4401" s="9" t="n">
        <v>2</v>
      </c>
      <c r="K4401" s="14" t="n"/>
      <c r="L4401" s="14" t="n"/>
      <c r="M4401" s="14" t="n"/>
      <c r="N4401" s="14" t="n"/>
      <c r="O4401" s="14" t="n"/>
      <c r="P4401" s="14" t="n"/>
      <c r="Q4401" s="14" t="n"/>
      <c r="R4401" s="14" t="n"/>
      <c r="S4401" s="14" t="n"/>
      <c r="T4401" s="14" t="n"/>
      <c r="U4401" s="14" t="n"/>
      <c r="V4401" s="14" t="n"/>
      <c r="W4401" s="14" t="n"/>
      <c r="X4401" s="14" t="n"/>
      <c r="Y4401" s="14" t="n"/>
      <c r="Z4401" s="14" t="n"/>
      <c r="AA4401" s="11" t="n"/>
      <c r="AB4401" s="14">
        <f>B4401&amp;"|"&amp;I4401</f>
        <v/>
      </c>
      <c r="AC4401">
        <f>IF($B4401="","","|"&amp;SUBSTITUTE(TRIM(SUBSTITUTE(SUBSTITUTE(SUBSTITUTE(SUBSTITUTE(SUBSTITUTE(SUBSTITUTE(SUBSTITUTE(SUBSTITUTE(SUBSTITUTE(SUBSTITUTE(SUBSTITUTE(SUBSTITUTE(SUBSTITUTE(SUBSTITUTE(TRIM($B4401&amp;""),CHAR(10)," "),CHAR(13)," "),"."," "),";"," "),","," "),"/"," "),"+"," "),"-"," "),"  "," "),"  "," "),"  "," "),"  "," "),"  "," "),"  "," "))," ","|")&amp;"|")</f>
        <v/>
      </c>
      <c r="AD4401">
        <f>TRIM($I4401&amp;"")</f>
        <v/>
      </c>
    </row>
    <row r="4402" ht="36" customHeight="1">
      <c r="A4402" s="9" t="n">
        <v>46219</v>
      </c>
      <c r="B4402" s="14" t="inlineStr">
        <is>
          <t>10269</t>
        </is>
      </c>
      <c r="C4402" s="14" t="inlineStr">
        <is>
          <t>M/C 0723 - DEMONSTRAÇÃO MATEUS</t>
        </is>
      </c>
      <c r="D4402" s="14" t="inlineStr">
        <is>
          <t>11 USINAGEM</t>
        </is>
      </c>
      <c r="E4402" s="14" t="n">
        <v>200306203</v>
      </c>
      <c r="F4402" s="14" t="inlineStr">
        <is>
          <t>ENGROSSO 2 905X100X25 MDP - TAMPO C/ENGROSSO R100</t>
        </is>
      </c>
      <c r="G4402" s="14" t="inlineStr">
        <is>
          <t>11 USINAGEM</t>
        </is>
      </c>
      <c r="H4402" s="14" t="inlineStr">
        <is>
          <t>11 USINAGEM</t>
        </is>
      </c>
      <c r="I4402" s="9" t="inlineStr">
        <is>
          <t>11 USINAGEM</t>
        </is>
      </c>
      <c r="J4402" s="9" t="n">
        <v>2</v>
      </c>
      <c r="K4402" s="14" t="n"/>
      <c r="L4402" s="14" t="n"/>
      <c r="M4402" s="14" t="n"/>
      <c r="N4402" s="14" t="n"/>
      <c r="O4402" s="14" t="n"/>
      <c r="P4402" s="14" t="n"/>
      <c r="Q4402" s="14" t="n"/>
      <c r="R4402" s="14" t="n"/>
      <c r="S4402" s="14" t="n"/>
      <c r="T4402" s="14" t="n"/>
      <c r="U4402" s="14" t="n"/>
      <c r="V4402" s="14" t="n"/>
      <c r="W4402" s="14" t="n"/>
      <c r="X4402" s="14" t="n"/>
      <c r="Y4402" s="14" t="n"/>
      <c r="Z4402" s="14" t="n"/>
      <c r="AA4402" s="11" t="n"/>
      <c r="AB4402" s="14">
        <f>B4402&amp;"|"&amp;I4402</f>
        <v/>
      </c>
      <c r="AC4402">
        <f>IF($B4402="","","|"&amp;SUBSTITUTE(TRIM(SUBSTITUTE(SUBSTITUTE(SUBSTITUTE(SUBSTITUTE(SUBSTITUTE(SUBSTITUTE(SUBSTITUTE(SUBSTITUTE(SUBSTITUTE(SUBSTITUTE(SUBSTITUTE(SUBSTITUTE(SUBSTITUTE(SUBSTITUTE(TRIM($B4402&amp;""),CHAR(10)," "),CHAR(13)," "),"."," "),";"," "),","," "),"/"," "),"+"," "),"-"," "),"  "," "),"  "," "),"  "," "),"  "," "),"  "," "),"  "," "))," ","|")&amp;"|")</f>
        <v/>
      </c>
      <c r="AD4402">
        <f>TRIM($I4402&amp;"")</f>
        <v/>
      </c>
    </row>
    <row r="4403" ht="36" customHeight="1">
      <c r="A4403" s="9" t="n">
        <v>46219</v>
      </c>
      <c r="B4403" s="14" t="inlineStr">
        <is>
          <t>10269</t>
        </is>
      </c>
      <c r="C4403" s="14" t="inlineStr">
        <is>
          <t>M/C 0723 - DEMONSTRAÇÃO MATEUS</t>
        </is>
      </c>
      <c r="D4403" s="14" t="inlineStr">
        <is>
          <t>11 USINAGEM</t>
        </is>
      </c>
      <c r="E4403" s="14" t="n">
        <v>10050002</v>
      </c>
      <c r="F4403" s="14" t="inlineStr">
        <is>
          <t>LATERAL MOLDURA MALAGA - 550X385X15 MDP</t>
        </is>
      </c>
      <c r="G4403" s="14" t="inlineStr">
        <is>
          <t>11 USINAGEM</t>
        </is>
      </c>
      <c r="H4403" s="14" t="inlineStr">
        <is>
          <t>11 USINAGEM</t>
        </is>
      </c>
      <c r="I4403" s="9" t="inlineStr">
        <is>
          <t>11 USINAGEM</t>
        </is>
      </c>
      <c r="J4403" s="9" t="n">
        <v>4</v>
      </c>
      <c r="K4403" s="14" t="n"/>
      <c r="L4403" s="14" t="n"/>
      <c r="M4403" s="14" t="n"/>
      <c r="N4403" s="14" t="n"/>
      <c r="O4403" s="14" t="n"/>
      <c r="P4403" s="14" t="n"/>
      <c r="Q4403" s="14" t="n"/>
      <c r="R4403" s="14" t="n"/>
      <c r="S4403" s="14" t="n"/>
      <c r="T4403" s="14" t="n"/>
      <c r="U4403" s="14" t="n"/>
      <c r="V4403" s="14" t="n"/>
      <c r="W4403" s="14" t="n"/>
      <c r="X4403" s="14" t="n"/>
      <c r="Y4403" s="14" t="n"/>
      <c r="Z4403" s="14" t="n"/>
      <c r="AA4403" s="11" t="n"/>
      <c r="AB4403" s="14">
        <f>B4403&amp;"|"&amp;I4403</f>
        <v/>
      </c>
      <c r="AC4403">
        <f>IF($B4403="","","|"&amp;SUBSTITUTE(TRIM(SUBSTITUTE(SUBSTITUTE(SUBSTITUTE(SUBSTITUTE(SUBSTITUTE(SUBSTITUTE(SUBSTITUTE(SUBSTITUTE(SUBSTITUTE(SUBSTITUTE(SUBSTITUTE(SUBSTITUTE(SUBSTITUTE(SUBSTITUTE(TRIM($B4403&amp;""),CHAR(10)," "),CHAR(13)," "),"."," "),";"," "),","," "),"/"," "),"+"," "),"-"," "),"  "," "),"  "," "),"  "," "),"  "," "),"  "," "),"  "," "))," ","|")&amp;"|")</f>
        <v/>
      </c>
      <c r="AD4403">
        <f>TRIM($I4403&amp;"")</f>
        <v/>
      </c>
    </row>
    <row r="4404" ht="36" customHeight="1">
      <c r="A4404" s="9" t="n">
        <v>46219</v>
      </c>
      <c r="B4404" s="14" t="inlineStr">
        <is>
          <t>10269</t>
        </is>
      </c>
      <c r="C4404" s="14" t="inlineStr">
        <is>
          <t>M/C 0723 - DEMONSTRAÇÃO MATEUS</t>
        </is>
      </c>
      <c r="D4404" s="14" t="inlineStr">
        <is>
          <t>11 USINAGEM</t>
        </is>
      </c>
      <c r="E4404" s="14" t="n">
        <v>30001202</v>
      </c>
      <c r="F4404" s="14" t="inlineStr">
        <is>
          <t>PÉ FRONTAL 441X65(911)X25 MDF (16PÇS) - CAD PÉ INT</t>
        </is>
      </c>
      <c r="G4404" s="14" t="inlineStr">
        <is>
          <t>11 USINAGEM</t>
        </is>
      </c>
      <c r="H4404" s="14" t="inlineStr">
        <is>
          <t>11 USINAGEM</t>
        </is>
      </c>
      <c r="I4404" s="9" t="inlineStr">
        <is>
          <t>11 USINAGEM</t>
        </is>
      </c>
      <c r="J4404" s="9" t="n">
        <v>12</v>
      </c>
      <c r="K4404" s="14" t="n"/>
      <c r="L4404" s="14" t="n"/>
      <c r="M4404" s="14" t="n"/>
      <c r="N4404" s="14" t="n"/>
      <c r="O4404" s="14" t="n"/>
      <c r="P4404" s="14" t="n"/>
      <c r="Q4404" s="14" t="n"/>
      <c r="R4404" s="14" t="n"/>
      <c r="S4404" s="14" t="n"/>
      <c r="T4404" s="14" t="n"/>
      <c r="U4404" s="14" t="n"/>
      <c r="V4404" s="14" t="n"/>
      <c r="W4404" s="14" t="n"/>
      <c r="X4404" s="14" t="n"/>
      <c r="Y4404" s="14" t="n"/>
      <c r="Z4404" s="14" t="n"/>
      <c r="AA4404" s="11" t="n"/>
      <c r="AB4404" s="14">
        <f>B4404&amp;"|"&amp;I4404</f>
        <v/>
      </c>
      <c r="AC4404">
        <f>IF($B4404="","","|"&amp;SUBSTITUTE(TRIM(SUBSTITUTE(SUBSTITUTE(SUBSTITUTE(SUBSTITUTE(SUBSTITUTE(SUBSTITUTE(SUBSTITUTE(SUBSTITUTE(SUBSTITUTE(SUBSTITUTE(SUBSTITUTE(SUBSTITUTE(SUBSTITUTE(SUBSTITUTE(TRIM($B4404&amp;""),CHAR(10)," "),CHAR(13)," "),"."," "),";"," "),","," "),"/"," "),"+"," "),"-"," "),"  "," "),"  "," "),"  "," "),"  "," "),"  "," "),"  "," "))," ","|")&amp;"|")</f>
        <v/>
      </c>
      <c r="AD4404">
        <f>TRIM($I4404&amp;"")</f>
        <v/>
      </c>
    </row>
    <row r="4405" ht="24" customHeight="1">
      <c r="A4405" s="9" t="n">
        <v>46223</v>
      </c>
      <c r="B4405" s="14" t="inlineStr">
        <is>
          <t>10264</t>
        </is>
      </c>
      <c r="C4405" s="14" t="inlineStr">
        <is>
          <t>M/C 0724 (VERDE)</t>
        </is>
      </c>
      <c r="D4405" s="14" t="inlineStr">
        <is>
          <t>6 PINTURA UV</t>
        </is>
      </c>
      <c r="E4405" s="14" t="n">
        <v>20019005</v>
      </c>
      <c r="F4405" s="14" t="inlineStr">
        <is>
          <t>RIPA 751X70X12 MDF - MESA SANTIAGO</t>
        </is>
      </c>
      <c r="G4405" s="14" t="inlineStr">
        <is>
          <t>6 PINTURA UV</t>
        </is>
      </c>
      <c r="H4405" s="14" t="inlineStr">
        <is>
          <t>6 PINTURA UV</t>
        </is>
      </c>
      <c r="I4405" s="9" t="inlineStr">
        <is>
          <t>6 PINTURA UV</t>
        </is>
      </c>
      <c r="J4405" s="9" t="n">
        <v>72</v>
      </c>
      <c r="K4405" s="14" t="n"/>
      <c r="L4405" s="14" t="n"/>
      <c r="M4405" s="14" t="n"/>
      <c r="N4405" s="14" t="n"/>
      <c r="O4405" s="14" t="n"/>
      <c r="P4405" s="14" t="n"/>
      <c r="Q4405" s="14" t="n"/>
      <c r="R4405" s="14" t="n"/>
      <c r="S4405" s="14" t="n"/>
      <c r="T4405" s="14" t="n"/>
      <c r="U4405" s="14" t="n"/>
      <c r="V4405" s="14" t="n"/>
      <c r="W4405" s="14" t="n"/>
      <c r="X4405" s="14" t="n"/>
      <c r="Y4405" s="14" t="n"/>
      <c r="Z4405" s="14" t="n"/>
      <c r="AA4405" s="11" t="n"/>
      <c r="AB4405" s="14">
        <f>B4405&amp;"|"&amp;I4405</f>
        <v/>
      </c>
      <c r="AC4405">
        <f>IF($B4405="","","|"&amp;SUBSTITUTE(TRIM(SUBSTITUTE(SUBSTITUTE(SUBSTITUTE(SUBSTITUTE(SUBSTITUTE(SUBSTITUTE(SUBSTITUTE(SUBSTITUTE(SUBSTITUTE(SUBSTITUTE(SUBSTITUTE(SUBSTITUTE(SUBSTITUTE(SUBSTITUTE(TRIM($B4405&amp;""),CHAR(10)," "),CHAR(13)," "),"."," "),";"," "),","," "),"/"," "),"+"," "),"-"," "),"  "," "),"  "," "),"  "," "),"  "," "),"  "," "),"  "," "))," ","|")&amp;"|")</f>
        <v/>
      </c>
      <c r="AD4405">
        <f>TRIM($I4405&amp;"")</f>
        <v/>
      </c>
    </row>
    <row r="4406" ht="24" customHeight="1">
      <c r="A4406" s="9" t="n">
        <v>46223</v>
      </c>
      <c r="B4406" s="14" t="inlineStr">
        <is>
          <t>10264</t>
        </is>
      </c>
      <c r="C4406" s="14" t="inlineStr">
        <is>
          <t>M/C 0724 (VERDE)</t>
        </is>
      </c>
      <c r="D4406" s="14" t="inlineStr">
        <is>
          <t>6 PINTURA UV</t>
        </is>
      </c>
      <c r="E4406" s="14" t="n">
        <v>20019601</v>
      </c>
      <c r="F4406" s="14" t="inlineStr">
        <is>
          <t>(2-5) LATERAL 751X546X12 MDF - MESA SANTIAGO 1,36</t>
        </is>
      </c>
      <c r="G4406" s="14" t="inlineStr">
        <is>
          <t>6 PINTURA UV</t>
        </is>
      </c>
      <c r="H4406" s="14" t="inlineStr">
        <is>
          <t>6 PINTURA UV</t>
        </is>
      </c>
      <c r="I4406" s="9" t="inlineStr">
        <is>
          <t>6 PINTURA UV</t>
        </is>
      </c>
      <c r="J4406" s="9" t="n">
        <v>12</v>
      </c>
      <c r="K4406" s="14" t="n"/>
      <c r="L4406" s="14" t="n"/>
      <c r="M4406" s="14" t="n"/>
      <c r="N4406" s="14" t="n"/>
      <c r="O4406" s="14" t="n"/>
      <c r="P4406" s="14" t="n"/>
      <c r="Q4406" s="14" t="n"/>
      <c r="R4406" s="14" t="n"/>
      <c r="S4406" s="14" t="n"/>
      <c r="T4406" s="14" t="n"/>
      <c r="U4406" s="14" t="n"/>
      <c r="V4406" s="14" t="n"/>
      <c r="W4406" s="14" t="n"/>
      <c r="X4406" s="14" t="n"/>
      <c r="Y4406" s="14" t="n"/>
      <c r="Z4406" s="14" t="n"/>
      <c r="AA4406" s="11" t="n"/>
      <c r="AB4406" s="14">
        <f>B4406&amp;"|"&amp;I4406</f>
        <v/>
      </c>
      <c r="AC4406">
        <f>IF($B4406="","","|"&amp;SUBSTITUTE(TRIM(SUBSTITUTE(SUBSTITUTE(SUBSTITUTE(SUBSTITUTE(SUBSTITUTE(SUBSTITUTE(SUBSTITUTE(SUBSTITUTE(SUBSTITUTE(SUBSTITUTE(SUBSTITUTE(SUBSTITUTE(SUBSTITUTE(SUBSTITUTE(TRIM($B4406&amp;""),CHAR(10)," "),CHAR(13)," "),"."," "),";"," "),","," "),"/"," "),"+"," "),"-"," "),"  "," "),"  "," "),"  "," "),"  "," "),"  "," "),"  "," "))," ","|")&amp;"|")</f>
        <v/>
      </c>
      <c r="AD4406">
        <f>TRIM($I4406&amp;"")</f>
        <v/>
      </c>
    </row>
    <row r="4407" ht="24" customHeight="1">
      <c r="A4407" s="9" t="n">
        <v>46223</v>
      </c>
      <c r="B4407" s="14" t="inlineStr">
        <is>
          <t>10264</t>
        </is>
      </c>
      <c r="C4407" s="14" t="inlineStr">
        <is>
          <t>M/C 0724 (VERDE)</t>
        </is>
      </c>
      <c r="D4407" s="14" t="inlineStr">
        <is>
          <t>6 PINTURA UV</t>
        </is>
      </c>
      <c r="E4407" s="14" t="n">
        <v>20019602</v>
      </c>
      <c r="F4407" s="14" t="inlineStr">
        <is>
          <t>FUNDO RIPADO 751X546X12 MDF - MESA SANTIAGO 1,36</t>
        </is>
      </c>
      <c r="G4407" s="14" t="inlineStr">
        <is>
          <t>6 PINTURA UV</t>
        </is>
      </c>
      <c r="H4407" s="14" t="inlineStr">
        <is>
          <t>6 PINTURA UV</t>
        </is>
      </c>
      <c r="I4407" s="9" t="inlineStr">
        <is>
          <t>6 PINTURA UV</t>
        </is>
      </c>
      <c r="J4407" s="9" t="n">
        <v>12</v>
      </c>
      <c r="K4407" s="14" t="n"/>
      <c r="L4407" s="14" t="n"/>
      <c r="M4407" s="14" t="n"/>
      <c r="N4407" s="14" t="n"/>
      <c r="O4407" s="14" t="n"/>
      <c r="P4407" s="14" t="n"/>
      <c r="Q4407" s="14" t="n"/>
      <c r="R4407" s="14" t="n"/>
      <c r="S4407" s="14" t="n"/>
      <c r="T4407" s="14" t="n"/>
      <c r="U4407" s="14" t="n"/>
      <c r="V4407" s="14" t="n"/>
      <c r="W4407" s="14" t="n"/>
      <c r="X4407" s="14" t="n"/>
      <c r="Y4407" s="14" t="n"/>
      <c r="Z4407" s="14" t="n"/>
      <c r="AA4407" s="11" t="n"/>
      <c r="AB4407" s="14">
        <f>B4407&amp;"|"&amp;I4407</f>
        <v/>
      </c>
      <c r="AC4407">
        <f>IF($B4407="","","|"&amp;SUBSTITUTE(TRIM(SUBSTITUTE(SUBSTITUTE(SUBSTITUTE(SUBSTITUTE(SUBSTITUTE(SUBSTITUTE(SUBSTITUTE(SUBSTITUTE(SUBSTITUTE(SUBSTITUTE(SUBSTITUTE(SUBSTITUTE(SUBSTITUTE(SUBSTITUTE(TRIM($B4407&amp;""),CHAR(10)," "),CHAR(13)," "),"."," "),";"," "),","," "),"/"," "),"+"," "),"-"," "),"  "," "),"  "," "),"  "," "),"  "," "),"  "," "),"  "," "))," ","|")&amp;"|")</f>
        <v/>
      </c>
      <c r="AD4407">
        <f>TRIM($I4407&amp;"")</f>
        <v/>
      </c>
    </row>
    <row r="4408" ht="24" customHeight="1">
      <c r="A4408" s="9" t="n">
        <v>46223</v>
      </c>
      <c r="B4408" s="14" t="inlineStr">
        <is>
          <t>10264</t>
        </is>
      </c>
      <c r="C4408" s="14" t="inlineStr">
        <is>
          <t>M/C 0724 (VERDE)</t>
        </is>
      </c>
      <c r="D4408" s="14" t="inlineStr">
        <is>
          <t>6 PINTURA UV</t>
        </is>
      </c>
      <c r="E4408" s="14" t="n">
        <v>20019603</v>
      </c>
      <c r="F4408" s="14" t="inlineStr">
        <is>
          <t>(3) BASE 572X572X12 MDF - MESA SANTIAGO 1,36</t>
        </is>
      </c>
      <c r="G4408" s="14" t="inlineStr">
        <is>
          <t>6 PINTURA UV</t>
        </is>
      </c>
      <c r="H4408" s="14" t="inlineStr">
        <is>
          <t>6 PINTURA UV</t>
        </is>
      </c>
      <c r="I4408" s="9" t="inlineStr">
        <is>
          <t>6 PINTURA UV</t>
        </is>
      </c>
      <c r="J4408" s="9" t="n">
        <v>6</v>
      </c>
      <c r="K4408" s="14" t="n"/>
      <c r="L4408" s="14" t="n"/>
      <c r="M4408" s="14" t="n"/>
      <c r="N4408" s="14" t="n"/>
      <c r="O4408" s="14" t="n"/>
      <c r="P4408" s="14" t="n"/>
      <c r="Q4408" s="14" t="n"/>
      <c r="R4408" s="14" t="n"/>
      <c r="S4408" s="14" t="n"/>
      <c r="T4408" s="14" t="n"/>
      <c r="U4408" s="14" t="n"/>
      <c r="V4408" s="14" t="n"/>
      <c r="W4408" s="14" t="n"/>
      <c r="X4408" s="14" t="n"/>
      <c r="Y4408" s="14" t="n"/>
      <c r="Z4408" s="14" t="n"/>
      <c r="AA4408" s="11" t="n"/>
      <c r="AB4408" s="14">
        <f>B4408&amp;"|"&amp;I4408</f>
        <v/>
      </c>
      <c r="AC4408">
        <f>IF($B4408="","","|"&amp;SUBSTITUTE(TRIM(SUBSTITUTE(SUBSTITUTE(SUBSTITUTE(SUBSTITUTE(SUBSTITUTE(SUBSTITUTE(SUBSTITUTE(SUBSTITUTE(SUBSTITUTE(SUBSTITUTE(SUBSTITUTE(SUBSTITUTE(SUBSTITUTE(SUBSTITUTE(TRIM($B4408&amp;""),CHAR(10)," "),CHAR(13)," "),"."," "),";"," "),","," "),"/"," "),"+"," "),"-"," "),"  "," "),"  "," "),"  "," "),"  "," "),"  "," "),"  "," "))," ","|")&amp;"|")</f>
        <v/>
      </c>
      <c r="AD4408">
        <f>TRIM($I4408&amp;"")</f>
        <v/>
      </c>
    </row>
    <row r="4409" ht="24" customHeight="1">
      <c r="A4409" s="9" t="n">
        <v>46223</v>
      </c>
      <c r="B4409" s="14" t="inlineStr">
        <is>
          <t>10264</t>
        </is>
      </c>
      <c r="C4409" s="14" t="inlineStr">
        <is>
          <t>M/C 0724 (VERDE)</t>
        </is>
      </c>
      <c r="D4409" s="14" t="inlineStr">
        <is>
          <t>6 PINTURA UV</t>
        </is>
      </c>
      <c r="E4409" s="14" t="n">
        <v>20019606</v>
      </c>
      <c r="F4409" s="14" t="inlineStr">
        <is>
          <t>(1-6) LATERAL RIPADA - MESA SANTIAGO 1,36</t>
        </is>
      </c>
      <c r="G4409" s="14" t="inlineStr">
        <is>
          <t>6 PINTURA UV</t>
        </is>
      </c>
      <c r="H4409" s="14" t="inlineStr">
        <is>
          <t>6 PINTURA UV</t>
        </is>
      </c>
      <c r="I4409" s="9" t="inlineStr">
        <is>
          <t>6 PINTURA UV</t>
        </is>
      </c>
      <c r="J4409" s="9" t="n">
        <v>12</v>
      </c>
      <c r="K4409" s="14" t="n"/>
      <c r="L4409" s="14" t="n"/>
      <c r="M4409" s="14" t="n"/>
      <c r="N4409" s="14" t="n"/>
      <c r="O4409" s="14" t="n"/>
      <c r="P4409" s="14" t="n"/>
      <c r="Q4409" s="14" t="n"/>
      <c r="R4409" s="14" t="n"/>
      <c r="S4409" s="14" t="n"/>
      <c r="T4409" s="14" t="n"/>
      <c r="U4409" s="14" t="n"/>
      <c r="V4409" s="14" t="n"/>
      <c r="W4409" s="14" t="n"/>
      <c r="X4409" s="14" t="n"/>
      <c r="Y4409" s="14" t="n"/>
      <c r="Z4409" s="14" t="n"/>
      <c r="AA4409" s="11" t="n"/>
      <c r="AB4409" s="14">
        <f>B4409&amp;"|"&amp;I4409</f>
        <v/>
      </c>
      <c r="AC4409">
        <f>IF($B4409="","","|"&amp;SUBSTITUTE(TRIM(SUBSTITUTE(SUBSTITUTE(SUBSTITUTE(SUBSTITUTE(SUBSTITUTE(SUBSTITUTE(SUBSTITUTE(SUBSTITUTE(SUBSTITUTE(SUBSTITUTE(SUBSTITUTE(SUBSTITUTE(SUBSTITUTE(SUBSTITUTE(TRIM($B4409&amp;""),CHAR(10)," "),CHAR(13)," "),"."," "),";"," "),","," "),"/"," "),"+"," "),"-"," "),"  "," "),"  "," "),"  "," "),"  "," "),"  "," "),"  "," "))," ","|")&amp;"|")</f>
        <v/>
      </c>
      <c r="AD4409">
        <f>TRIM($I4409&amp;"")</f>
        <v/>
      </c>
    </row>
    <row r="4410" ht="24" customHeight="1">
      <c r="A4410" s="9" t="n">
        <v>46223</v>
      </c>
      <c r="B4410" s="14" t="inlineStr">
        <is>
          <t>10264</t>
        </is>
      </c>
      <c r="C4410" s="14" t="inlineStr">
        <is>
          <t>M/C 0724 (VERDE)</t>
        </is>
      </c>
      <c r="D4410" s="14" t="inlineStr">
        <is>
          <t>6 PINTURA UV</t>
        </is>
      </c>
      <c r="E4410" s="14" t="n">
        <v>20020002</v>
      </c>
      <c r="F4410" s="14" t="inlineStr">
        <is>
          <t>(2) FECHAMENTO I 1090X295X12 MDF - BASE DUBAI</t>
        </is>
      </c>
      <c r="G4410" s="14" t="inlineStr">
        <is>
          <t>6 PINTURA UV</t>
        </is>
      </c>
      <c r="H4410" s="14" t="inlineStr">
        <is>
          <t>6 PINTURA UV</t>
        </is>
      </c>
      <c r="I4410" s="9" t="inlineStr">
        <is>
          <t>6 PINTURA UV</t>
        </is>
      </c>
      <c r="J4410" s="9" t="n">
        <v>1</v>
      </c>
      <c r="K4410" s="14" t="n"/>
      <c r="L4410" s="14" t="n"/>
      <c r="M4410" s="14" t="n"/>
      <c r="N4410" s="14" t="n"/>
      <c r="O4410" s="14" t="n"/>
      <c r="P4410" s="14" t="n"/>
      <c r="Q4410" s="14" t="n"/>
      <c r="R4410" s="14" t="n"/>
      <c r="S4410" s="14" t="n"/>
      <c r="T4410" s="14" t="n"/>
      <c r="U4410" s="14" t="n"/>
      <c r="V4410" s="14" t="n"/>
      <c r="W4410" s="14" t="n"/>
      <c r="X4410" s="14" t="n"/>
      <c r="Y4410" s="14" t="n"/>
      <c r="Z4410" s="14" t="n"/>
      <c r="AA4410" s="11" t="n"/>
      <c r="AB4410" s="14">
        <f>B4410&amp;"|"&amp;I4410</f>
        <v/>
      </c>
      <c r="AC4410">
        <f>IF($B4410="","","|"&amp;SUBSTITUTE(TRIM(SUBSTITUTE(SUBSTITUTE(SUBSTITUTE(SUBSTITUTE(SUBSTITUTE(SUBSTITUTE(SUBSTITUTE(SUBSTITUTE(SUBSTITUTE(SUBSTITUTE(SUBSTITUTE(SUBSTITUTE(SUBSTITUTE(SUBSTITUTE(TRIM($B4410&amp;""),CHAR(10)," "),CHAR(13)," "),"."," "),";"," "),","," "),"/"," "),"+"," "),"-"," "),"  "," "),"  "," "),"  "," "),"  "," "),"  "," "),"  "," "))," ","|")&amp;"|")</f>
        <v/>
      </c>
      <c r="AD4410">
        <f>TRIM($I4410&amp;"")</f>
        <v/>
      </c>
    </row>
    <row r="4411" ht="24" customHeight="1">
      <c r="A4411" s="9" t="n">
        <v>46223</v>
      </c>
      <c r="B4411" s="14" t="inlineStr">
        <is>
          <t>10264</t>
        </is>
      </c>
      <c r="C4411" s="14" t="inlineStr">
        <is>
          <t>M/C 0724 (VERDE)</t>
        </is>
      </c>
      <c r="D4411" s="14" t="inlineStr">
        <is>
          <t>6 PINTURA UV</t>
        </is>
      </c>
      <c r="E4411" s="14" t="n">
        <v>20020003</v>
      </c>
      <c r="F4411" s="14" t="inlineStr">
        <is>
          <t>(3) FECHAMENTO II 600X295X12 MDF - BASE DUBAI</t>
        </is>
      </c>
      <c r="G4411" s="14" t="inlineStr">
        <is>
          <t>6 PINTURA UV</t>
        </is>
      </c>
      <c r="H4411" s="14" t="inlineStr">
        <is>
          <t>6 PINTURA UV</t>
        </is>
      </c>
      <c r="I4411" s="9" t="inlineStr">
        <is>
          <t>6 PINTURA UV</t>
        </is>
      </c>
      <c r="J4411" s="9" t="n">
        <v>1</v>
      </c>
      <c r="K4411" s="14" t="n"/>
      <c r="L4411" s="14" t="n"/>
      <c r="M4411" s="14" t="n"/>
      <c r="N4411" s="14" t="n"/>
      <c r="O4411" s="14" t="n"/>
      <c r="P4411" s="14" t="n"/>
      <c r="Q4411" s="14" t="n"/>
      <c r="R4411" s="14" t="n"/>
      <c r="S4411" s="14" t="n"/>
      <c r="T4411" s="14" t="n"/>
      <c r="U4411" s="14" t="n"/>
      <c r="V4411" s="14" t="n"/>
      <c r="W4411" s="14" t="n"/>
      <c r="X4411" s="14" t="n"/>
      <c r="Y4411" s="14" t="n"/>
      <c r="Z4411" s="14" t="n"/>
      <c r="AA4411" s="11" t="n"/>
      <c r="AB4411" s="14">
        <f>B4411&amp;"|"&amp;I4411</f>
        <v/>
      </c>
      <c r="AC4411">
        <f>IF($B4411="","","|"&amp;SUBSTITUTE(TRIM(SUBSTITUTE(SUBSTITUTE(SUBSTITUTE(SUBSTITUTE(SUBSTITUTE(SUBSTITUTE(SUBSTITUTE(SUBSTITUTE(SUBSTITUTE(SUBSTITUTE(SUBSTITUTE(SUBSTITUTE(SUBSTITUTE(SUBSTITUTE(TRIM($B4411&amp;""),CHAR(10)," "),CHAR(13)," "),"."," "),";"," "),","," "),"/"," "),"+"," "),"-"," "),"  "," "),"  "," "),"  "," "),"  "," "),"  "," "),"  "," "))," ","|")&amp;"|")</f>
        <v/>
      </c>
      <c r="AD4411">
        <f>TRIM($I4411&amp;"")</f>
        <v/>
      </c>
    </row>
    <row r="4412" ht="24" customHeight="1">
      <c r="A4412" s="9" t="n">
        <v>46223</v>
      </c>
      <c r="B4412" s="14" t="inlineStr">
        <is>
          <t>10264</t>
        </is>
      </c>
      <c r="C4412" s="14" t="inlineStr">
        <is>
          <t>M/C 0724 (VERDE)</t>
        </is>
      </c>
      <c r="D4412" s="14" t="inlineStr">
        <is>
          <t>6 PINTURA UV</t>
        </is>
      </c>
      <c r="E4412" s="14" t="n">
        <v>20020004</v>
      </c>
      <c r="F4412" s="14" t="inlineStr">
        <is>
          <t>(4) FECHAMENTO III 545X327X12 MDF - BASE DUBAI</t>
        </is>
      </c>
      <c r="G4412" s="14" t="inlineStr">
        <is>
          <t>6 PINTURA UV</t>
        </is>
      </c>
      <c r="H4412" s="14" t="inlineStr">
        <is>
          <t>6 PINTURA UV</t>
        </is>
      </c>
      <c r="I4412" s="9" t="inlineStr">
        <is>
          <t>6 PINTURA UV</t>
        </is>
      </c>
      <c r="J4412" s="9" t="n">
        <v>2</v>
      </c>
      <c r="K4412" s="14" t="n"/>
      <c r="L4412" s="14" t="n"/>
      <c r="M4412" s="14" t="n"/>
      <c r="N4412" s="14" t="n"/>
      <c r="O4412" s="14" t="n"/>
      <c r="P4412" s="14" t="n"/>
      <c r="Q4412" s="14" t="n"/>
      <c r="R4412" s="14" t="n"/>
      <c r="S4412" s="14" t="n"/>
      <c r="T4412" s="14" t="n"/>
      <c r="U4412" s="14" t="n"/>
      <c r="V4412" s="14" t="n"/>
      <c r="W4412" s="14" t="n"/>
      <c r="X4412" s="14" t="n"/>
      <c r="Y4412" s="14" t="n"/>
      <c r="Z4412" s="14" t="n"/>
      <c r="AA4412" s="11" t="n"/>
      <c r="AB4412" s="14">
        <f>B4412&amp;"|"&amp;I4412</f>
        <v/>
      </c>
      <c r="AC4412">
        <f>IF($B4412="","","|"&amp;SUBSTITUTE(TRIM(SUBSTITUTE(SUBSTITUTE(SUBSTITUTE(SUBSTITUTE(SUBSTITUTE(SUBSTITUTE(SUBSTITUTE(SUBSTITUTE(SUBSTITUTE(SUBSTITUTE(SUBSTITUTE(SUBSTITUTE(SUBSTITUTE(SUBSTITUTE(TRIM($B4412&amp;""),CHAR(10)," "),CHAR(13)," "),"."," "),";"," "),","," "),"/"," "),"+"," "),"-"," "),"  "," "),"  "," "),"  "," "),"  "," "),"  "," "),"  "," "))," ","|")&amp;"|")</f>
        <v/>
      </c>
      <c r="AD4412">
        <f>TRIM($I4412&amp;"")</f>
        <v/>
      </c>
    </row>
    <row r="4413" ht="24" customHeight="1">
      <c r="A4413" s="9" t="n">
        <v>46223</v>
      </c>
      <c r="B4413" s="14" t="inlineStr">
        <is>
          <t>10264</t>
        </is>
      </c>
      <c r="C4413" s="14" t="inlineStr">
        <is>
          <t>M/C 0724 (VERDE)</t>
        </is>
      </c>
      <c r="D4413" s="14" t="inlineStr">
        <is>
          <t>6 PINTURA UV</t>
        </is>
      </c>
      <c r="E4413" s="14" t="n">
        <v>20020005</v>
      </c>
      <c r="F4413" s="14" t="inlineStr">
        <is>
          <t>(5) FECHAMENTO IV 453X327X12 MDF - BASE DUBAI</t>
        </is>
      </c>
      <c r="G4413" s="14" t="inlineStr">
        <is>
          <t>6 PINTURA UV</t>
        </is>
      </c>
      <c r="H4413" s="14" t="inlineStr">
        <is>
          <t>6 PINTURA UV</t>
        </is>
      </c>
      <c r="I4413" s="9" t="inlineStr">
        <is>
          <t>6 PINTURA UV</t>
        </is>
      </c>
      <c r="J4413" s="9" t="n">
        <v>1</v>
      </c>
      <c r="K4413" s="14" t="n"/>
      <c r="L4413" s="14" t="n"/>
      <c r="M4413" s="14" t="n"/>
      <c r="N4413" s="14" t="n"/>
      <c r="O4413" s="14" t="n"/>
      <c r="P4413" s="14" t="n"/>
      <c r="Q4413" s="14" t="n"/>
      <c r="R4413" s="14" t="n"/>
      <c r="S4413" s="14" t="n"/>
      <c r="T4413" s="14" t="n"/>
      <c r="U4413" s="14" t="n"/>
      <c r="V4413" s="14" t="n"/>
      <c r="W4413" s="14" t="n"/>
      <c r="X4413" s="14" t="n"/>
      <c r="Y4413" s="14" t="n"/>
      <c r="Z4413" s="14" t="n"/>
      <c r="AA4413" s="11" t="n"/>
      <c r="AB4413" s="14">
        <f>B4413&amp;"|"&amp;I4413</f>
        <v/>
      </c>
      <c r="AC4413">
        <f>IF($B4413="","","|"&amp;SUBSTITUTE(TRIM(SUBSTITUTE(SUBSTITUTE(SUBSTITUTE(SUBSTITUTE(SUBSTITUTE(SUBSTITUTE(SUBSTITUTE(SUBSTITUTE(SUBSTITUTE(SUBSTITUTE(SUBSTITUTE(SUBSTITUTE(SUBSTITUTE(SUBSTITUTE(TRIM($B4413&amp;""),CHAR(10)," "),CHAR(13)," "),"."," "),";"," "),","," "),"/"," "),"+"," "),"-"," "),"  "," "),"  "," "),"  "," "),"  "," "),"  "," "),"  "," "))," ","|")&amp;"|")</f>
        <v/>
      </c>
      <c r="AD4413">
        <f>TRIM($I4413&amp;"")</f>
        <v/>
      </c>
    </row>
    <row r="4414" ht="24" customHeight="1">
      <c r="A4414" s="9" t="n">
        <v>46223</v>
      </c>
      <c r="B4414" s="14" t="inlineStr">
        <is>
          <t>10264</t>
        </is>
      </c>
      <c r="C4414" s="14" t="inlineStr">
        <is>
          <t>M/C 0724 (VERDE)</t>
        </is>
      </c>
      <c r="D4414" s="14" t="inlineStr">
        <is>
          <t>6 PINTURA UV</t>
        </is>
      </c>
      <c r="E4414" s="14" t="n">
        <v>30080009</v>
      </c>
      <c r="F4414" s="14" t="inlineStr">
        <is>
          <t>(4) MOLDURA 1360X680X12 MDF - MESA AMST. 1,36X1,36</t>
        </is>
      </c>
      <c r="G4414" s="14" t="inlineStr">
        <is>
          <t>6 PINTURA UV</t>
        </is>
      </c>
      <c r="H4414" s="14" t="inlineStr">
        <is>
          <t>6 PINTURA UV</t>
        </is>
      </c>
      <c r="I4414" s="9" t="inlineStr">
        <is>
          <t>6 PINTURA UV</t>
        </is>
      </c>
      <c r="J4414" s="9" t="n">
        <v>10</v>
      </c>
      <c r="K4414" s="14" t="n"/>
      <c r="L4414" s="14" t="n"/>
      <c r="M4414" s="14" t="n"/>
      <c r="N4414" s="14" t="n"/>
      <c r="O4414" s="14" t="n"/>
      <c r="P4414" s="14" t="n"/>
      <c r="Q4414" s="14" t="n"/>
      <c r="R4414" s="14" t="n"/>
      <c r="S4414" s="14" t="n"/>
      <c r="T4414" s="14" t="n"/>
      <c r="U4414" s="14" t="n"/>
      <c r="V4414" s="14" t="n"/>
      <c r="W4414" s="14" t="n"/>
      <c r="X4414" s="14" t="n"/>
      <c r="Y4414" s="14" t="n"/>
      <c r="Z4414" s="14" t="n"/>
      <c r="AA4414" s="11" t="n"/>
      <c r="AB4414" s="14">
        <f>B4414&amp;"|"&amp;I4414</f>
        <v/>
      </c>
      <c r="AC4414">
        <f>IF($B4414="","","|"&amp;SUBSTITUTE(TRIM(SUBSTITUTE(SUBSTITUTE(SUBSTITUTE(SUBSTITUTE(SUBSTITUTE(SUBSTITUTE(SUBSTITUTE(SUBSTITUTE(SUBSTITUTE(SUBSTITUTE(SUBSTITUTE(SUBSTITUTE(SUBSTITUTE(SUBSTITUTE(TRIM($B4414&amp;""),CHAR(10)," "),CHAR(13)," "),"."," "),";"," "),","," "),"/"," "),"+"," "),"-"," "),"  "," "),"  "," "),"  "," "),"  "," "),"  "," "),"  "," "))," ","|")&amp;"|")</f>
        <v/>
      </c>
      <c r="AD4414">
        <f>TRIM($I4414&amp;"")</f>
        <v/>
      </c>
    </row>
    <row r="4415" ht="24" customHeight="1">
      <c r="A4415" s="9" t="n">
        <v>46223</v>
      </c>
      <c r="B4415" s="14" t="inlineStr">
        <is>
          <t>10264</t>
        </is>
      </c>
      <c r="C4415" s="14" t="inlineStr">
        <is>
          <t>M/C 0724 (VERDE)</t>
        </is>
      </c>
      <c r="D4415" s="14" t="inlineStr">
        <is>
          <t>6 PINTURA UV</t>
        </is>
      </c>
      <c r="E4415" s="14" t="n">
        <v>30081507</v>
      </c>
      <c r="F4415" s="14" t="inlineStr">
        <is>
          <t>(2)PRATO MENOR 582X582X12 MDF-MESA ANCARA /AMSTERD</t>
        </is>
      </c>
      <c r="G4415" s="14" t="inlineStr">
        <is>
          <t>6 PINTURA UV</t>
        </is>
      </c>
      <c r="H4415" s="14" t="inlineStr">
        <is>
          <t>6 PINTURA UV</t>
        </is>
      </c>
      <c r="I4415" s="9" t="inlineStr">
        <is>
          <t>6 PINTURA UV</t>
        </is>
      </c>
      <c r="J4415" s="9" t="n">
        <v>5</v>
      </c>
      <c r="K4415" s="14" t="n"/>
      <c r="L4415" s="14" t="n"/>
      <c r="M4415" s="14" t="n"/>
      <c r="N4415" s="14" t="n"/>
      <c r="O4415" s="14" t="n"/>
      <c r="P4415" s="14" t="n"/>
      <c r="Q4415" s="14" t="n"/>
      <c r="R4415" s="14" t="n"/>
      <c r="S4415" s="14" t="n"/>
      <c r="T4415" s="14" t="n"/>
      <c r="U4415" s="14" t="n"/>
      <c r="V4415" s="14" t="n"/>
      <c r="W4415" s="14" t="n"/>
      <c r="X4415" s="14" t="n"/>
      <c r="Y4415" s="14" t="n"/>
      <c r="Z4415" s="14" t="n"/>
      <c r="AA4415" s="11" t="n"/>
      <c r="AB4415" s="14">
        <f>B4415&amp;"|"&amp;I4415</f>
        <v/>
      </c>
      <c r="AC4415">
        <f>IF($B4415="","","|"&amp;SUBSTITUTE(TRIM(SUBSTITUTE(SUBSTITUTE(SUBSTITUTE(SUBSTITUTE(SUBSTITUTE(SUBSTITUTE(SUBSTITUTE(SUBSTITUTE(SUBSTITUTE(SUBSTITUTE(SUBSTITUTE(SUBSTITUTE(SUBSTITUTE(SUBSTITUTE(TRIM($B4415&amp;""),CHAR(10)," "),CHAR(13)," "),"."," "),";"," "),","," "),"/"," "),"+"," "),"-"," "),"  "," "),"  "," "),"  "," "),"  "," "),"  "," "),"  "," "))," ","|")&amp;"|")</f>
        <v/>
      </c>
      <c r="AD4415">
        <f>TRIM($I4415&amp;"")</f>
        <v/>
      </c>
    </row>
    <row r="4416" ht="24" customHeight="1">
      <c r="A4416" s="9" t="n">
        <v>46223</v>
      </c>
      <c r="B4416" s="14" t="inlineStr">
        <is>
          <t>10264</t>
        </is>
      </c>
      <c r="C4416" s="14" t="inlineStr">
        <is>
          <t>M/C 0724 (VERDE)</t>
        </is>
      </c>
      <c r="D4416" s="14" t="inlineStr">
        <is>
          <t>6 PINTURA UV</t>
        </is>
      </c>
      <c r="E4416" s="14" t="n">
        <v>30081508</v>
      </c>
      <c r="F4416" s="14" t="inlineStr">
        <is>
          <t>(3) PRATO MAIOR 664X664X12 MDF-MESA ANCARA/AMSTERD</t>
        </is>
      </c>
      <c r="G4416" s="14" t="inlineStr">
        <is>
          <t>6 PINTURA UV</t>
        </is>
      </c>
      <c r="H4416" s="14" t="inlineStr">
        <is>
          <t>6 PINTURA UV</t>
        </is>
      </c>
      <c r="I4416" s="9" t="inlineStr">
        <is>
          <t>6 PINTURA UV</t>
        </is>
      </c>
      <c r="J4416" s="9" t="n">
        <v>1</v>
      </c>
      <c r="K4416" s="14" t="n"/>
      <c r="L4416" s="14" t="n"/>
      <c r="M4416" s="14" t="n"/>
      <c r="N4416" s="14" t="n"/>
      <c r="O4416" s="14" t="n"/>
      <c r="P4416" s="14" t="n"/>
      <c r="Q4416" s="14" t="n"/>
      <c r="R4416" s="14" t="n"/>
      <c r="S4416" s="14" t="n"/>
      <c r="T4416" s="14" t="n"/>
      <c r="U4416" s="14" t="n"/>
      <c r="V4416" s="14" t="n"/>
      <c r="W4416" s="14" t="n"/>
      <c r="X4416" s="14" t="n"/>
      <c r="Y4416" s="14" t="n"/>
      <c r="Z4416" s="14" t="n"/>
      <c r="AA4416" s="11" t="n"/>
      <c r="AB4416" s="14">
        <f>B4416&amp;"|"&amp;I4416</f>
        <v/>
      </c>
      <c r="AC4416">
        <f>IF($B4416="","","|"&amp;SUBSTITUTE(TRIM(SUBSTITUTE(SUBSTITUTE(SUBSTITUTE(SUBSTITUTE(SUBSTITUTE(SUBSTITUTE(SUBSTITUTE(SUBSTITUTE(SUBSTITUTE(SUBSTITUTE(SUBSTITUTE(SUBSTITUTE(SUBSTITUTE(SUBSTITUTE(TRIM($B4416&amp;""),CHAR(10)," "),CHAR(13)," "),"."," "),";"," "),","," "),"/"," "),"+"," "),"-"," "),"  "," "),"  "," "),"  "," "),"  "," "),"  "," "),"  "," "))," ","|")&amp;"|")</f>
        <v/>
      </c>
      <c r="AD4416">
        <f>TRIM($I4416&amp;"")</f>
        <v/>
      </c>
    </row>
    <row r="4417" ht="24" customHeight="1">
      <c r="A4417" s="9" t="n">
        <v>46223</v>
      </c>
      <c r="B4417" s="14" t="inlineStr">
        <is>
          <t>10264</t>
        </is>
      </c>
      <c r="C4417" s="14" t="inlineStr">
        <is>
          <t>M/C 0724 (VERDE)</t>
        </is>
      </c>
      <c r="D4417" s="14" t="inlineStr">
        <is>
          <t>6 PINTURA UV</t>
        </is>
      </c>
      <c r="E4417" s="14" t="n">
        <v>20020001</v>
      </c>
      <c r="F4417" s="14" t="inlineStr">
        <is>
          <t>(1) LATERAL 1180X92X15 MDF - BASE DUBAI</t>
        </is>
      </c>
      <c r="G4417" s="14" t="inlineStr">
        <is>
          <t>6 PINTURA UV</t>
        </is>
      </c>
      <c r="H4417" s="14" t="inlineStr">
        <is>
          <t>6 PINTURA UV</t>
        </is>
      </c>
      <c r="I4417" s="9" t="inlineStr">
        <is>
          <t>6 PINTURA UV</t>
        </is>
      </c>
      <c r="J4417" s="9" t="n">
        <v>4</v>
      </c>
      <c r="K4417" s="14" t="n"/>
      <c r="L4417" s="14" t="n"/>
      <c r="M4417" s="14" t="n"/>
      <c r="N4417" s="14" t="n"/>
      <c r="O4417" s="14" t="n"/>
      <c r="P4417" s="14" t="n"/>
      <c r="Q4417" s="14" t="n"/>
      <c r="R4417" s="14" t="n"/>
      <c r="S4417" s="14" t="n"/>
      <c r="T4417" s="14" t="n"/>
      <c r="U4417" s="14" t="n"/>
      <c r="V4417" s="14" t="n"/>
      <c r="W4417" s="14" t="n"/>
      <c r="X4417" s="14" t="n"/>
      <c r="Y4417" s="14" t="n"/>
      <c r="Z4417" s="14" t="n"/>
      <c r="AA4417" s="11" t="n"/>
      <c r="AB4417" s="14">
        <f>B4417&amp;"|"&amp;I4417</f>
        <v/>
      </c>
      <c r="AC4417">
        <f>IF($B4417="","","|"&amp;SUBSTITUTE(TRIM(SUBSTITUTE(SUBSTITUTE(SUBSTITUTE(SUBSTITUTE(SUBSTITUTE(SUBSTITUTE(SUBSTITUTE(SUBSTITUTE(SUBSTITUTE(SUBSTITUTE(SUBSTITUTE(SUBSTITUTE(SUBSTITUTE(SUBSTITUTE(TRIM($B4417&amp;""),CHAR(10)," "),CHAR(13)," "),"."," "),";"," "),","," "),"/"," "),"+"," "),"-"," "),"  "," "),"  "," "),"  "," "),"  "," "),"  "," "),"  "," "))," ","|")&amp;"|")</f>
        <v/>
      </c>
      <c r="AD4417">
        <f>TRIM($I4417&amp;"")</f>
        <v/>
      </c>
    </row>
    <row r="4418" ht="24" customHeight="1">
      <c r="A4418" s="9" t="n">
        <v>46223</v>
      </c>
      <c r="B4418" s="14" t="inlineStr">
        <is>
          <t>10264</t>
        </is>
      </c>
      <c r="C4418" s="14" t="inlineStr">
        <is>
          <t>M/C 0724 (VERDE)</t>
        </is>
      </c>
      <c r="D4418" s="14" t="inlineStr">
        <is>
          <t>6 PINTURA UV</t>
        </is>
      </c>
      <c r="E4418" s="14" t="n">
        <v>30080008</v>
      </c>
      <c r="F4418" s="14" t="inlineStr">
        <is>
          <t>(1-7) TAMPO 1360X680X15 MDF - MESA AMST. 1,36X1,36</t>
        </is>
      </c>
      <c r="G4418" s="14" t="inlineStr">
        <is>
          <t>6 PINTURA UV</t>
        </is>
      </c>
      <c r="H4418" s="14" t="inlineStr">
        <is>
          <t>6 PINTURA UV</t>
        </is>
      </c>
      <c r="I4418" s="9" t="inlineStr">
        <is>
          <t>6 PINTURA UV</t>
        </is>
      </c>
      <c r="J4418" s="9" t="n">
        <v>10</v>
      </c>
      <c r="K4418" s="14" t="n"/>
      <c r="L4418" s="14" t="n"/>
      <c r="M4418" s="14" t="n"/>
      <c r="N4418" s="14" t="n"/>
      <c r="O4418" s="14" t="n"/>
      <c r="P4418" s="14" t="n"/>
      <c r="Q4418" s="14" t="n"/>
      <c r="R4418" s="14" t="n"/>
      <c r="S4418" s="14" t="n"/>
      <c r="T4418" s="14" t="n"/>
      <c r="U4418" s="14" t="n"/>
      <c r="V4418" s="14" t="n"/>
      <c r="W4418" s="14" t="n"/>
      <c r="X4418" s="14" t="n"/>
      <c r="Y4418" s="14" t="n"/>
      <c r="Z4418" s="14" t="n"/>
      <c r="AA4418" s="11" t="n"/>
      <c r="AB4418" s="14">
        <f>B4418&amp;"|"&amp;I4418</f>
        <v/>
      </c>
      <c r="AC4418">
        <f>IF($B4418="","","|"&amp;SUBSTITUTE(TRIM(SUBSTITUTE(SUBSTITUTE(SUBSTITUTE(SUBSTITUTE(SUBSTITUTE(SUBSTITUTE(SUBSTITUTE(SUBSTITUTE(SUBSTITUTE(SUBSTITUTE(SUBSTITUTE(SUBSTITUTE(SUBSTITUTE(SUBSTITUTE(TRIM($B4418&amp;""),CHAR(10)," "),CHAR(13)," "),"."," "),";"," "),","," "),"/"," "),"+"," "),"-"," "),"  "," "),"  "," "),"  "," "),"  "," "),"  "," "),"  "," "))," ","|")&amp;"|")</f>
        <v/>
      </c>
      <c r="AD4418">
        <f>TRIM($I4418&amp;"")</f>
        <v/>
      </c>
    </row>
    <row r="4419" ht="24" customHeight="1">
      <c r="A4419" s="9" t="n">
        <v>46223</v>
      </c>
      <c r="B4419" s="14" t="inlineStr">
        <is>
          <t>10264</t>
        </is>
      </c>
      <c r="C4419" s="14" t="inlineStr">
        <is>
          <t>M/C 0724 (VERDE)</t>
        </is>
      </c>
      <c r="D4419" s="14" t="inlineStr">
        <is>
          <t>6 PINTURA UV</t>
        </is>
      </c>
      <c r="E4419" s="14" t="n">
        <v>20021607</v>
      </c>
      <c r="F4419" s="14" t="inlineStr">
        <is>
          <t>TAMPO 1605X905X18 MDF - MESA COM VIDRO</t>
        </is>
      </c>
      <c r="G4419" s="14" t="inlineStr">
        <is>
          <t>6 PINTURA UV</t>
        </is>
      </c>
      <c r="H4419" s="14" t="inlineStr">
        <is>
          <t>6 PINTURA UV</t>
        </is>
      </c>
      <c r="I4419" s="9" t="inlineStr">
        <is>
          <t>6 PINTURA UV</t>
        </is>
      </c>
      <c r="J4419" s="9" t="n">
        <v>3</v>
      </c>
      <c r="K4419" s="14" t="n"/>
      <c r="L4419" s="14" t="n"/>
      <c r="M4419" s="14" t="n"/>
      <c r="N4419" s="14" t="n"/>
      <c r="O4419" s="14" t="n"/>
      <c r="P4419" s="14" t="n"/>
      <c r="Q4419" s="14" t="n"/>
      <c r="R4419" s="14" t="n"/>
      <c r="S4419" s="14" t="n"/>
      <c r="T4419" s="14" t="n"/>
      <c r="U4419" s="14" t="n"/>
      <c r="V4419" s="14" t="n"/>
      <c r="W4419" s="14" t="n"/>
      <c r="X4419" s="14" t="n"/>
      <c r="Y4419" s="14" t="n"/>
      <c r="Z4419" s="14" t="n"/>
      <c r="AA4419" s="11" t="n"/>
      <c r="AB4419" s="14">
        <f>B4419&amp;"|"&amp;I4419</f>
        <v/>
      </c>
      <c r="AC4419">
        <f>IF($B4419="","","|"&amp;SUBSTITUTE(TRIM(SUBSTITUTE(SUBSTITUTE(SUBSTITUTE(SUBSTITUTE(SUBSTITUTE(SUBSTITUTE(SUBSTITUTE(SUBSTITUTE(SUBSTITUTE(SUBSTITUTE(SUBSTITUTE(SUBSTITUTE(SUBSTITUTE(SUBSTITUTE(TRIM($B4419&amp;""),CHAR(10)," "),CHAR(13)," "),"."," "),";"," "),","," "),"/"," "),"+"," "),"-"," "),"  "," "),"  "," "),"  "," "),"  "," "),"  "," "),"  "," "))," ","|")&amp;"|")</f>
        <v/>
      </c>
      <c r="AD4419">
        <f>TRIM($I4419&amp;"")</f>
        <v/>
      </c>
    </row>
    <row r="4420" ht="24" customHeight="1">
      <c r="A4420" s="9" t="n">
        <v>46223</v>
      </c>
      <c r="B4420" s="14" t="inlineStr">
        <is>
          <t>10264</t>
        </is>
      </c>
      <c r="C4420" s="14" t="inlineStr">
        <is>
          <t>M/C 0724 (VERDE)</t>
        </is>
      </c>
      <c r="D4420" s="14" t="inlineStr">
        <is>
          <t>6 PINTURA UV</t>
        </is>
      </c>
      <c r="E4420" s="14" t="n">
        <v>20052201</v>
      </c>
      <c r="F4420" s="14" t="inlineStr">
        <is>
          <t>TAMPO VITREO 1205X905X18 MDF-MESA ATHENAS</t>
        </is>
      </c>
      <c r="G4420" s="14" t="inlineStr">
        <is>
          <t>6 PINTURA UV</t>
        </is>
      </c>
      <c r="H4420" s="14" t="inlineStr">
        <is>
          <t>6 PINTURA UV</t>
        </is>
      </c>
      <c r="I4420" s="9" t="inlineStr">
        <is>
          <t>6 PINTURA UV</t>
        </is>
      </c>
      <c r="J4420" s="9" t="n">
        <v>1</v>
      </c>
      <c r="K4420" s="14" t="n"/>
      <c r="L4420" s="14" t="n"/>
      <c r="M4420" s="14" t="n"/>
      <c r="N4420" s="14" t="n"/>
      <c r="O4420" s="14" t="n"/>
      <c r="P4420" s="14" t="n"/>
      <c r="Q4420" s="14" t="n"/>
      <c r="R4420" s="14" t="n"/>
      <c r="S4420" s="14" t="n"/>
      <c r="T4420" s="14" t="n"/>
      <c r="U4420" s="14" t="n"/>
      <c r="V4420" s="14" t="n"/>
      <c r="W4420" s="14" t="n"/>
      <c r="X4420" s="14" t="n"/>
      <c r="Y4420" s="14" t="n"/>
      <c r="Z4420" s="14" t="n"/>
      <c r="AA4420" s="11" t="n"/>
      <c r="AB4420" s="14">
        <f>B4420&amp;"|"&amp;I4420</f>
        <v/>
      </c>
      <c r="AC4420">
        <f>IF($B4420="","","|"&amp;SUBSTITUTE(TRIM(SUBSTITUTE(SUBSTITUTE(SUBSTITUTE(SUBSTITUTE(SUBSTITUTE(SUBSTITUTE(SUBSTITUTE(SUBSTITUTE(SUBSTITUTE(SUBSTITUTE(SUBSTITUTE(SUBSTITUTE(SUBSTITUTE(SUBSTITUTE(TRIM($B4420&amp;""),CHAR(10)," "),CHAR(13)," "),"."," "),";"," "),","," "),"/"," "),"+"," "),"-"," "),"  "," "),"  "," "),"  "," "),"  "," "),"  "," "),"  "," "))," ","|")&amp;"|")</f>
        <v/>
      </c>
      <c r="AD4420">
        <f>TRIM($I4420&amp;"")</f>
        <v/>
      </c>
    </row>
    <row r="4421" ht="24" customHeight="1">
      <c r="A4421" s="9" t="n">
        <v>46223</v>
      </c>
      <c r="B4421" s="14" t="inlineStr">
        <is>
          <t>10264</t>
        </is>
      </c>
      <c r="C4421" s="14" t="inlineStr">
        <is>
          <t>M/C 0724 (VERDE)</t>
        </is>
      </c>
      <c r="D4421" s="14" t="inlineStr">
        <is>
          <t>6 PINTURA UV</t>
        </is>
      </c>
      <c r="E4421" s="14" t="n">
        <v>20053407</v>
      </c>
      <c r="F4421" s="14" t="inlineStr">
        <is>
          <t>TAMPO 1365X905X18 MDF - MESA COM VIDRO</t>
        </is>
      </c>
      <c r="G4421" s="14" t="inlineStr">
        <is>
          <t>6 PINTURA UV</t>
        </is>
      </c>
      <c r="H4421" s="14" t="inlineStr">
        <is>
          <t>6 PINTURA UV</t>
        </is>
      </c>
      <c r="I4421" s="9" t="inlineStr">
        <is>
          <t>6 PINTURA UV</t>
        </is>
      </c>
      <c r="J4421" s="9" t="n">
        <v>1</v>
      </c>
      <c r="K4421" s="14" t="n"/>
      <c r="L4421" s="14" t="n"/>
      <c r="M4421" s="14" t="n"/>
      <c r="N4421" s="14" t="n"/>
      <c r="O4421" s="14" t="n"/>
      <c r="P4421" s="14" t="n"/>
      <c r="Q4421" s="14" t="n"/>
      <c r="R4421" s="14" t="n"/>
      <c r="S4421" s="14" t="n"/>
      <c r="T4421" s="14" t="n"/>
      <c r="U4421" s="14" t="n"/>
      <c r="V4421" s="14" t="n"/>
      <c r="W4421" s="14" t="n"/>
      <c r="X4421" s="14" t="n"/>
      <c r="Y4421" s="14" t="n"/>
      <c r="Z4421" s="14" t="n"/>
      <c r="AA4421" s="11" t="n"/>
      <c r="AB4421" s="14">
        <f>B4421&amp;"|"&amp;I4421</f>
        <v/>
      </c>
      <c r="AC4421">
        <f>IF($B4421="","","|"&amp;SUBSTITUTE(TRIM(SUBSTITUTE(SUBSTITUTE(SUBSTITUTE(SUBSTITUTE(SUBSTITUTE(SUBSTITUTE(SUBSTITUTE(SUBSTITUTE(SUBSTITUTE(SUBSTITUTE(SUBSTITUTE(SUBSTITUTE(SUBSTITUTE(SUBSTITUTE(TRIM($B4421&amp;""),CHAR(10)," "),CHAR(13)," "),"."," "),";"," "),","," "),"/"," "),"+"," "),"-"," "),"  "," "),"  "," "),"  "," "),"  "," "),"  "," "),"  "," "))," ","|")&amp;"|")</f>
        <v/>
      </c>
      <c r="AD4421">
        <f>TRIM($I4421&amp;"")</f>
        <v/>
      </c>
    </row>
    <row r="4422" ht="24" customHeight="1">
      <c r="A4422" s="9" t="n">
        <v>46223</v>
      </c>
      <c r="B4422" s="14" t="inlineStr">
        <is>
          <t>10264</t>
        </is>
      </c>
      <c r="C4422" s="14" t="inlineStr">
        <is>
          <t>M/C 0724 (VERDE)</t>
        </is>
      </c>
      <c r="D4422" s="14" t="inlineStr">
        <is>
          <t>6 PINTURA UV</t>
        </is>
      </c>
      <c r="E4422" s="14" t="n">
        <v>30003405</v>
      </c>
      <c r="F4422" s="14" t="inlineStr">
        <is>
          <t>TRAVESSA ASSENTO 360X70X18 MDF - C DAKAR/SANTIAGO</t>
        </is>
      </c>
      <c r="G4422" s="14" t="inlineStr">
        <is>
          <t>6 PINTURA UV</t>
        </is>
      </c>
      <c r="H4422" s="14" t="inlineStr">
        <is>
          <t>6 PINTURA UV</t>
        </is>
      </c>
      <c r="I4422" s="9" t="inlineStr">
        <is>
          <t>6 PINTURA UV</t>
        </is>
      </c>
      <c r="J4422" s="9" t="n">
        <v>1460</v>
      </c>
      <c r="K4422" s="14" t="n"/>
      <c r="L4422" s="14" t="n"/>
      <c r="M4422" s="14" t="n"/>
      <c r="N4422" s="14" t="n"/>
      <c r="O4422" s="14" t="n"/>
      <c r="P4422" s="14" t="n"/>
      <c r="Q4422" s="14" t="n"/>
      <c r="R4422" s="14" t="n"/>
      <c r="S4422" s="14" t="n"/>
      <c r="T4422" s="14" t="n"/>
      <c r="U4422" s="14" t="n"/>
      <c r="V4422" s="14" t="n"/>
      <c r="W4422" s="14" t="n"/>
      <c r="X4422" s="14" t="n"/>
      <c r="Y4422" s="14" t="n"/>
      <c r="Z4422" s="14" t="n"/>
      <c r="AA4422" s="11" t="n"/>
      <c r="AB4422" s="14">
        <f>B4422&amp;"|"&amp;I4422</f>
        <v/>
      </c>
      <c r="AC4422">
        <f>IF($B4422="","","|"&amp;SUBSTITUTE(TRIM(SUBSTITUTE(SUBSTITUTE(SUBSTITUTE(SUBSTITUTE(SUBSTITUTE(SUBSTITUTE(SUBSTITUTE(SUBSTITUTE(SUBSTITUTE(SUBSTITUTE(SUBSTITUTE(SUBSTITUTE(SUBSTITUTE(SUBSTITUTE(TRIM($B4422&amp;""),CHAR(10)," "),CHAR(13)," "),"."," "),";"," "),","," "),"/"," "),"+"," "),"-"," "),"  "," "),"  "," "),"  "," "),"  "," "),"  "," "),"  "," "))," ","|")&amp;"|")</f>
        <v/>
      </c>
      <c r="AD4422">
        <f>TRIM($I4422&amp;"")</f>
        <v/>
      </c>
    </row>
    <row r="4423" ht="24" customHeight="1">
      <c r="A4423" s="9" t="n">
        <v>46223</v>
      </c>
      <c r="B4423" s="14" t="inlineStr">
        <is>
          <t>10264</t>
        </is>
      </c>
      <c r="C4423" s="14" t="inlineStr">
        <is>
          <t>M/C 0724 (VERDE)</t>
        </is>
      </c>
      <c r="D4423" s="14" t="inlineStr">
        <is>
          <t>6 PINTURA UV</t>
        </is>
      </c>
      <c r="E4423" s="14" t="n">
        <v>30006103</v>
      </c>
      <c r="F4423" s="14" t="inlineStr">
        <is>
          <t>TRAVESSA LATERAL 340X70X18 MDF - CAD SANTIAGO NEW</t>
        </is>
      </c>
      <c r="G4423" s="14" t="inlineStr">
        <is>
          <t>6 PINTURA UV</t>
        </is>
      </c>
      <c r="H4423" s="14" t="inlineStr">
        <is>
          <t>6 PINTURA UV</t>
        </is>
      </c>
      <c r="I4423" s="9" t="inlineStr">
        <is>
          <t>6 PINTURA UV</t>
        </is>
      </c>
      <c r="J4423" s="9" t="n">
        <v>1460</v>
      </c>
      <c r="K4423" s="14" t="n"/>
      <c r="L4423" s="14" t="n"/>
      <c r="M4423" s="14" t="n"/>
      <c r="N4423" s="14" t="n"/>
      <c r="O4423" s="14" t="n"/>
      <c r="P4423" s="14" t="n"/>
      <c r="Q4423" s="14" t="n"/>
      <c r="R4423" s="14" t="n"/>
      <c r="S4423" s="14" t="n"/>
      <c r="T4423" s="14" t="n"/>
      <c r="U4423" s="14" t="n"/>
      <c r="V4423" s="14" t="n"/>
      <c r="W4423" s="14" t="n"/>
      <c r="X4423" s="14" t="n"/>
      <c r="Y4423" s="14" t="n"/>
      <c r="Z4423" s="14" t="n"/>
      <c r="AA4423" s="11" t="n"/>
      <c r="AB4423" s="14">
        <f>B4423&amp;"|"&amp;I4423</f>
        <v/>
      </c>
      <c r="AC4423">
        <f>IF($B4423="","","|"&amp;SUBSTITUTE(TRIM(SUBSTITUTE(SUBSTITUTE(SUBSTITUTE(SUBSTITUTE(SUBSTITUTE(SUBSTITUTE(SUBSTITUTE(SUBSTITUTE(SUBSTITUTE(SUBSTITUTE(SUBSTITUTE(SUBSTITUTE(SUBSTITUTE(SUBSTITUTE(TRIM($B4423&amp;""),CHAR(10)," "),CHAR(13)," "),"."," "),";"," "),","," "),"/"," "),"+"," "),"-"," "),"  "," "),"  "," "),"  "," "),"  "," "),"  "," "),"  "," "))," ","|")&amp;"|")</f>
        <v/>
      </c>
      <c r="AD4423">
        <f>TRIM($I4423&amp;"")</f>
        <v/>
      </c>
    </row>
    <row r="4424" ht="24" customHeight="1">
      <c r="A4424" s="9" t="n">
        <v>46223</v>
      </c>
      <c r="B4424" s="14" t="inlineStr">
        <is>
          <t>10264</t>
        </is>
      </c>
      <c r="C4424" s="14" t="inlineStr">
        <is>
          <t>M/C 0724 (VERDE)</t>
        </is>
      </c>
      <c r="D4424" s="14" t="inlineStr">
        <is>
          <t>6 PINTURA UV</t>
        </is>
      </c>
      <c r="E4424" s="14" t="n">
        <v>30006104</v>
      </c>
      <c r="F4424" s="14" t="inlineStr">
        <is>
          <t>MOLDURA ENCOSTO 445X280X15 MDF - CAD SANTIAGO NEW</t>
        </is>
      </c>
      <c r="G4424" s="14" t="inlineStr">
        <is>
          <t>6 PINTURA UV</t>
        </is>
      </c>
      <c r="H4424" s="14" t="inlineStr">
        <is>
          <t>6 PINTURA UV</t>
        </is>
      </c>
      <c r="I4424" s="9" t="inlineStr">
        <is>
          <t>6 PINTURA UV</t>
        </is>
      </c>
      <c r="J4424" s="9" t="n">
        <v>730</v>
      </c>
      <c r="K4424" s="14" t="n"/>
      <c r="L4424" s="14" t="n"/>
      <c r="M4424" s="14" t="n"/>
      <c r="N4424" s="14" t="n"/>
      <c r="O4424" s="14" t="n"/>
      <c r="P4424" s="14" t="n"/>
      <c r="Q4424" s="14" t="n"/>
      <c r="R4424" s="14" t="n"/>
      <c r="S4424" s="14" t="n"/>
      <c r="T4424" s="14" t="n"/>
      <c r="U4424" s="14" t="n"/>
      <c r="V4424" s="14" t="n"/>
      <c r="W4424" s="14" t="n"/>
      <c r="X4424" s="14" t="n"/>
      <c r="Y4424" s="14" t="n"/>
      <c r="Z4424" s="14" t="n"/>
      <c r="AA4424" s="11" t="n"/>
      <c r="AB4424" s="14">
        <f>B4424&amp;"|"&amp;I4424</f>
        <v/>
      </c>
      <c r="AC4424">
        <f>IF($B4424="","","|"&amp;SUBSTITUTE(TRIM(SUBSTITUTE(SUBSTITUTE(SUBSTITUTE(SUBSTITUTE(SUBSTITUTE(SUBSTITUTE(SUBSTITUTE(SUBSTITUTE(SUBSTITUTE(SUBSTITUTE(SUBSTITUTE(SUBSTITUTE(SUBSTITUTE(SUBSTITUTE(TRIM($B4424&amp;""),CHAR(10)," "),CHAR(13)," "),"."," "),";"," "),","," "),"/"," "),"+"," "),"-"," "),"  "," "),"  "," "),"  "," "),"  "," "),"  "," "),"  "," "))," ","|")&amp;"|")</f>
        <v/>
      </c>
      <c r="AD4424">
        <f>TRIM($I4424&amp;"")</f>
        <v/>
      </c>
    </row>
    <row r="4425" ht="24" customHeight="1">
      <c r="A4425" s="9" t="n">
        <v>46223</v>
      </c>
      <c r="B4425" s="14" t="inlineStr">
        <is>
          <t>10264</t>
        </is>
      </c>
      <c r="C4425" s="14" t="inlineStr">
        <is>
          <t>M/C 0724 (VERDE)</t>
        </is>
      </c>
      <c r="D4425" s="14" t="inlineStr">
        <is>
          <t>6 PINTURA UV</t>
        </is>
      </c>
      <c r="E4425" s="14" t="n">
        <v>20052001</v>
      </c>
      <c r="F4425" s="14" t="inlineStr">
        <is>
          <t>(2-4) TRAVESSA 742X122X25 MDF - MESA ATHENAS</t>
        </is>
      </c>
      <c r="G4425" s="14" t="inlineStr">
        <is>
          <t>6 PINTURA UV</t>
        </is>
      </c>
      <c r="H4425" s="14" t="inlineStr">
        <is>
          <t>6 PINTURA UV</t>
        </is>
      </c>
      <c r="I4425" s="9" t="inlineStr">
        <is>
          <t>6 PINTURA UV</t>
        </is>
      </c>
      <c r="J4425" s="9" t="n">
        <v>16</v>
      </c>
      <c r="K4425" s="14" t="n"/>
      <c r="L4425" s="14" t="n"/>
      <c r="M4425" s="14" t="n"/>
      <c r="N4425" s="14" t="n"/>
      <c r="O4425" s="14" t="n"/>
      <c r="P4425" s="14" t="n"/>
      <c r="Q4425" s="14" t="n"/>
      <c r="R4425" s="14" t="n"/>
      <c r="S4425" s="14" t="n"/>
      <c r="T4425" s="14" t="n"/>
      <c r="U4425" s="14" t="n"/>
      <c r="V4425" s="14" t="n"/>
      <c r="W4425" s="14" t="n"/>
      <c r="X4425" s="14" t="n"/>
      <c r="Y4425" s="14" t="n"/>
      <c r="Z4425" s="14" t="n"/>
      <c r="AA4425" s="11" t="n"/>
      <c r="AB4425" s="14">
        <f>B4425&amp;"|"&amp;I4425</f>
        <v/>
      </c>
      <c r="AC4425">
        <f>IF($B4425="","","|"&amp;SUBSTITUTE(TRIM(SUBSTITUTE(SUBSTITUTE(SUBSTITUTE(SUBSTITUTE(SUBSTITUTE(SUBSTITUTE(SUBSTITUTE(SUBSTITUTE(SUBSTITUTE(SUBSTITUTE(SUBSTITUTE(SUBSTITUTE(SUBSTITUTE(SUBSTITUTE(TRIM($B4425&amp;""),CHAR(10)," "),CHAR(13)," "),"."," "),";"," "),","," "),"/"," "),"+"," "),"-"," "),"  "," "),"  "," "),"  "," "),"  "," "),"  "," "),"  "," "))," ","|")&amp;"|")</f>
        <v/>
      </c>
      <c r="AD4425">
        <f>TRIM($I4425&amp;"")</f>
        <v/>
      </c>
    </row>
    <row r="4426" ht="24" customHeight="1">
      <c r="A4426" s="9" t="n">
        <v>46223</v>
      </c>
      <c r="B4426" s="14" t="inlineStr">
        <is>
          <t>10264</t>
        </is>
      </c>
      <c r="C4426" s="14" t="inlineStr">
        <is>
          <t>M/C 0724 (VERDE)</t>
        </is>
      </c>
      <c r="D4426" s="14" t="inlineStr">
        <is>
          <t>6 PINTURA UV</t>
        </is>
      </c>
      <c r="E4426" s="14" t="n">
        <v>20052002</v>
      </c>
      <c r="F4426" s="14" t="inlineStr">
        <is>
          <t>(5) BASE MAIOR 542X124X25 MDF - MESA ATHENAS</t>
        </is>
      </c>
      <c r="G4426" s="14" t="inlineStr">
        <is>
          <t>6 PINTURA UV</t>
        </is>
      </c>
      <c r="H4426" s="14" t="inlineStr">
        <is>
          <t>6 PINTURA UV</t>
        </is>
      </c>
      <c r="I4426" s="9" t="inlineStr">
        <is>
          <t>6 PINTURA UV</t>
        </is>
      </c>
      <c r="J4426" s="9" t="n">
        <v>3</v>
      </c>
      <c r="K4426" s="14" t="n"/>
      <c r="L4426" s="14" t="n"/>
      <c r="M4426" s="14" t="n"/>
      <c r="N4426" s="14" t="n"/>
      <c r="O4426" s="14" t="n"/>
      <c r="P4426" s="14" t="n"/>
      <c r="Q4426" s="14" t="n"/>
      <c r="R4426" s="14" t="n"/>
      <c r="S4426" s="14" t="n"/>
      <c r="T4426" s="14" t="n"/>
      <c r="U4426" s="14" t="n"/>
      <c r="V4426" s="14" t="n"/>
      <c r="W4426" s="14" t="n"/>
      <c r="X4426" s="14" t="n"/>
      <c r="Y4426" s="14" t="n"/>
      <c r="Z4426" s="14" t="n"/>
      <c r="AA4426" s="11" t="n"/>
      <c r="AB4426" s="14">
        <f>B4426&amp;"|"&amp;I4426</f>
        <v/>
      </c>
      <c r="AC4426">
        <f>IF($B4426="","","|"&amp;SUBSTITUTE(TRIM(SUBSTITUTE(SUBSTITUTE(SUBSTITUTE(SUBSTITUTE(SUBSTITUTE(SUBSTITUTE(SUBSTITUTE(SUBSTITUTE(SUBSTITUTE(SUBSTITUTE(SUBSTITUTE(SUBSTITUTE(SUBSTITUTE(SUBSTITUTE(TRIM($B4426&amp;""),CHAR(10)," "),CHAR(13)," "),"."," "),";"," "),","," "),"/"," "),"+"," "),"-"," "),"  "," "),"  "," "),"  "," "),"  "," "),"  "," "),"  "," "))," ","|")&amp;"|")</f>
        <v/>
      </c>
      <c r="AD4426">
        <f>TRIM($I4426&amp;"")</f>
        <v/>
      </c>
    </row>
    <row r="4427" ht="24" customHeight="1">
      <c r="A4427" s="9" t="n">
        <v>46223</v>
      </c>
      <c r="B4427" s="14" t="inlineStr">
        <is>
          <t>10264</t>
        </is>
      </c>
      <c r="C4427" s="14" t="inlineStr">
        <is>
          <t>M/C 0724 (VERDE)</t>
        </is>
      </c>
      <c r="D4427" s="14" t="inlineStr">
        <is>
          <t>6 PINTURA UV</t>
        </is>
      </c>
      <c r="E4427" s="14" t="n">
        <v>20052003</v>
      </c>
      <c r="F4427" s="14" t="inlineStr">
        <is>
          <t>(6)BASE MENOR 386 (189)X124X25 MDF - MESA ATHENAS</t>
        </is>
      </c>
      <c r="G4427" s="14" t="inlineStr">
        <is>
          <t>6 PINTURA UV</t>
        </is>
      </c>
      <c r="H4427" s="14" t="inlineStr">
        <is>
          <t>6 PINTURA UV</t>
        </is>
      </c>
      <c r="I4427" s="9" t="inlineStr">
        <is>
          <t>6 PINTURA UV</t>
        </is>
      </c>
      <c r="J4427" s="9" t="n">
        <v>6</v>
      </c>
      <c r="K4427" s="14" t="n"/>
      <c r="L4427" s="14" t="n"/>
      <c r="M4427" s="14" t="n"/>
      <c r="N4427" s="14" t="n"/>
      <c r="O4427" s="14" t="n"/>
      <c r="P4427" s="14" t="n"/>
      <c r="Q4427" s="14" t="n"/>
      <c r="R4427" s="14" t="n"/>
      <c r="S4427" s="14" t="n"/>
      <c r="T4427" s="14" t="n"/>
      <c r="U4427" s="14" t="n"/>
      <c r="V4427" s="14" t="n"/>
      <c r="W4427" s="14" t="n"/>
      <c r="X4427" s="14" t="n"/>
      <c r="Y4427" s="14" t="n"/>
      <c r="Z4427" s="14" t="n"/>
      <c r="AA4427" s="11" t="n"/>
      <c r="AB4427" s="14">
        <f>B4427&amp;"|"&amp;I4427</f>
        <v/>
      </c>
      <c r="AC4427">
        <f>IF($B4427="","","|"&amp;SUBSTITUTE(TRIM(SUBSTITUTE(SUBSTITUTE(SUBSTITUTE(SUBSTITUTE(SUBSTITUTE(SUBSTITUTE(SUBSTITUTE(SUBSTITUTE(SUBSTITUTE(SUBSTITUTE(SUBSTITUTE(SUBSTITUTE(SUBSTITUTE(SUBSTITUTE(TRIM($B4427&amp;""),CHAR(10)," "),CHAR(13)," "),"."," "),";"," "),","," "),"/"," "),"+"," "),"-"," "),"  "," "),"  "," "),"  "," "),"  "," "),"  "," "),"  "," "))," ","|")&amp;"|")</f>
        <v/>
      </c>
      <c r="AD4427">
        <f>TRIM($I4427&amp;"")</f>
        <v/>
      </c>
    </row>
    <row r="4428" ht="24" customHeight="1">
      <c r="A4428" s="9" t="n">
        <v>46223</v>
      </c>
      <c r="B4428" s="14" t="inlineStr">
        <is>
          <t>10264</t>
        </is>
      </c>
      <c r="C4428" s="14" t="inlineStr">
        <is>
          <t>M/C 0724 (VERDE)</t>
        </is>
      </c>
      <c r="D4428" s="14" t="inlineStr">
        <is>
          <t>6 PINTURA UV</t>
        </is>
      </c>
      <c r="E4428" s="14" t="n">
        <v>20052202</v>
      </c>
      <c r="F4428" s="14" t="inlineStr">
        <is>
          <t>(5) BASE MAIOR 742X124X25 MDF - MESA ATHENAS 1,20</t>
        </is>
      </c>
      <c r="G4428" s="14" t="inlineStr">
        <is>
          <t>6 PINTURA UV</t>
        </is>
      </c>
      <c r="H4428" s="14" t="inlineStr">
        <is>
          <t>6 PINTURA UV</t>
        </is>
      </c>
      <c r="I4428" s="9" t="inlineStr">
        <is>
          <t>6 PINTURA UV</t>
        </is>
      </c>
      <c r="J4428" s="9" t="n">
        <v>1</v>
      </c>
      <c r="K4428" s="14" t="n"/>
      <c r="L4428" s="14" t="n"/>
      <c r="M4428" s="14" t="n"/>
      <c r="N4428" s="14" t="n"/>
      <c r="O4428" s="14" t="n"/>
      <c r="P4428" s="14" t="n"/>
      <c r="Q4428" s="14" t="n"/>
      <c r="R4428" s="14" t="n"/>
      <c r="S4428" s="14" t="n"/>
      <c r="T4428" s="14" t="n"/>
      <c r="U4428" s="14" t="n"/>
      <c r="V4428" s="14" t="n"/>
      <c r="W4428" s="14" t="n"/>
      <c r="X4428" s="14" t="n"/>
      <c r="Y4428" s="14" t="n"/>
      <c r="Z4428" s="14" t="n"/>
      <c r="AA4428" s="11" t="n"/>
      <c r="AB4428" s="14">
        <f>B4428&amp;"|"&amp;I4428</f>
        <v/>
      </c>
      <c r="AC4428">
        <f>IF($B4428="","","|"&amp;SUBSTITUTE(TRIM(SUBSTITUTE(SUBSTITUTE(SUBSTITUTE(SUBSTITUTE(SUBSTITUTE(SUBSTITUTE(SUBSTITUTE(SUBSTITUTE(SUBSTITUTE(SUBSTITUTE(SUBSTITUTE(SUBSTITUTE(SUBSTITUTE(SUBSTITUTE(TRIM($B4428&amp;""),CHAR(10)," "),CHAR(13)," "),"."," "),";"," "),","," "),"/"," "),"+"," "),"-"," "),"  "," "),"  "," "),"  "," "),"  "," "),"  "," "),"  "," "))," ","|")&amp;"|")</f>
        <v/>
      </c>
      <c r="AD4428">
        <f>TRIM($I4428&amp;"")</f>
        <v/>
      </c>
    </row>
    <row r="4429" ht="24" customHeight="1">
      <c r="A4429" s="9" t="n">
        <v>46223</v>
      </c>
      <c r="B4429" s="14" t="inlineStr">
        <is>
          <t>10264</t>
        </is>
      </c>
      <c r="C4429" s="14" t="inlineStr">
        <is>
          <t>M/C 0724 (VERDE)</t>
        </is>
      </c>
      <c r="D4429" s="14" t="inlineStr">
        <is>
          <t>6 PINTURA UV</t>
        </is>
      </c>
      <c r="E4429" s="14" t="n">
        <v>20052203</v>
      </c>
      <c r="F4429" s="14" t="inlineStr">
        <is>
          <t>(6)BASE MENOR 446(220)X124X25 MDF-MESA ATHENAS1,20</t>
        </is>
      </c>
      <c r="G4429" s="14" t="inlineStr">
        <is>
          <t>6 PINTURA UV</t>
        </is>
      </c>
      <c r="H4429" s="14" t="inlineStr">
        <is>
          <t>6 PINTURA UV</t>
        </is>
      </c>
      <c r="I4429" s="9" t="inlineStr">
        <is>
          <t>6 PINTURA UV</t>
        </is>
      </c>
      <c r="J4429" s="9" t="n">
        <v>2</v>
      </c>
      <c r="K4429" s="14" t="n"/>
      <c r="L4429" s="14" t="n"/>
      <c r="M4429" s="14" t="n"/>
      <c r="N4429" s="14" t="n"/>
      <c r="O4429" s="14" t="n"/>
      <c r="P4429" s="14" t="n"/>
      <c r="Q4429" s="14" t="n"/>
      <c r="R4429" s="14" t="n"/>
      <c r="S4429" s="14" t="n"/>
      <c r="T4429" s="14" t="n"/>
      <c r="U4429" s="14" t="n"/>
      <c r="V4429" s="14" t="n"/>
      <c r="W4429" s="14" t="n"/>
      <c r="X4429" s="14" t="n"/>
      <c r="Y4429" s="14" t="n"/>
      <c r="Z4429" s="14" t="n"/>
      <c r="AA4429" s="11" t="n"/>
      <c r="AB4429" s="14">
        <f>B4429&amp;"|"&amp;I4429</f>
        <v/>
      </c>
      <c r="AC4429">
        <f>IF($B4429="","","|"&amp;SUBSTITUTE(TRIM(SUBSTITUTE(SUBSTITUTE(SUBSTITUTE(SUBSTITUTE(SUBSTITUTE(SUBSTITUTE(SUBSTITUTE(SUBSTITUTE(SUBSTITUTE(SUBSTITUTE(SUBSTITUTE(SUBSTITUTE(SUBSTITUTE(SUBSTITUTE(TRIM($B4429&amp;""),CHAR(10)," "),CHAR(13)," "),"."," "),";"," "),","," "),"/"," "),"+"," "),"-"," "),"  "," "),"  "," "),"  "," "),"  "," "),"  "," "),"  "," "))," ","|")&amp;"|")</f>
        <v/>
      </c>
      <c r="AD4429">
        <f>TRIM($I4429&amp;"")</f>
        <v/>
      </c>
    </row>
    <row r="4430" ht="24" customHeight="1">
      <c r="A4430" s="9" t="n">
        <v>46223</v>
      </c>
      <c r="B4430" s="14" t="inlineStr">
        <is>
          <t>10264</t>
        </is>
      </c>
      <c r="C4430" s="14" t="inlineStr">
        <is>
          <t>M/C 0724 (VERDE)</t>
        </is>
      </c>
      <c r="D4430" s="14" t="inlineStr">
        <is>
          <t>6 PINTURA UV</t>
        </is>
      </c>
      <c r="E4430" s="14" t="n">
        <v>30001201</v>
      </c>
      <c r="F4430" s="14" t="inlineStr">
        <is>
          <t>PE TRASEIRO 980X65(911)X25 MDF (11PCS)- CAD PE INT</t>
        </is>
      </c>
      <c r="G4430" s="14" t="inlineStr">
        <is>
          <t>6 PINTURA UV</t>
        </is>
      </c>
      <c r="H4430" s="14" t="inlineStr">
        <is>
          <t>6 PINTURA UV</t>
        </is>
      </c>
      <c r="I4430" s="9" t="inlineStr">
        <is>
          <t>6 PINTURA UV</t>
        </is>
      </c>
      <c r="J4430" s="9" t="n">
        <v>8</v>
      </c>
      <c r="K4430" s="14" t="n"/>
      <c r="L4430" s="14" t="n"/>
      <c r="M4430" s="14" t="n"/>
      <c r="N4430" s="14" t="n"/>
      <c r="O4430" s="14" t="n"/>
      <c r="P4430" s="14" t="n"/>
      <c r="Q4430" s="14" t="n"/>
      <c r="R4430" s="14" t="n"/>
      <c r="S4430" s="14" t="n"/>
      <c r="T4430" s="14" t="n"/>
      <c r="U4430" s="14" t="n"/>
      <c r="V4430" s="14" t="n"/>
      <c r="W4430" s="14" t="n"/>
      <c r="X4430" s="14" t="n"/>
      <c r="Y4430" s="14" t="n"/>
      <c r="Z4430" s="14" t="n"/>
      <c r="AA4430" s="11" t="n"/>
      <c r="AB4430" s="14">
        <f>B4430&amp;"|"&amp;I4430</f>
        <v/>
      </c>
      <c r="AC4430">
        <f>IF($B4430="","","|"&amp;SUBSTITUTE(TRIM(SUBSTITUTE(SUBSTITUTE(SUBSTITUTE(SUBSTITUTE(SUBSTITUTE(SUBSTITUTE(SUBSTITUTE(SUBSTITUTE(SUBSTITUTE(SUBSTITUTE(SUBSTITUTE(SUBSTITUTE(SUBSTITUTE(SUBSTITUTE(TRIM($B4430&amp;""),CHAR(10)," "),CHAR(13)," "),"."," "),";"," "),","," "),"/"," "),"+"," "),"-"," "),"  "," "),"  "," "),"  "," "),"  "," "),"  "," "),"  "," "))," ","|")&amp;"|")</f>
        <v/>
      </c>
      <c r="AD4430">
        <f>TRIM($I4430&amp;"")</f>
        <v/>
      </c>
    </row>
    <row r="4431" ht="24" customHeight="1">
      <c r="A4431" s="9" t="n">
        <v>46223</v>
      </c>
      <c r="B4431" s="14" t="inlineStr">
        <is>
          <t>10264</t>
        </is>
      </c>
      <c r="C4431" s="14" t="inlineStr">
        <is>
          <t>M/C 0724 (VERDE)</t>
        </is>
      </c>
      <c r="D4431" s="14" t="inlineStr">
        <is>
          <t>6 PINTURA UV</t>
        </is>
      </c>
      <c r="E4431" s="14" t="n">
        <v>30001202</v>
      </c>
      <c r="F4431" s="14" t="inlineStr">
        <is>
          <t>PÉ FRONTAL 441X65(911)X25 MDF (16PÇS) - CAD PÉ INT</t>
        </is>
      </c>
      <c r="G4431" s="14" t="inlineStr">
        <is>
          <t>6 PINTURA UV</t>
        </is>
      </c>
      <c r="H4431" s="14" t="inlineStr">
        <is>
          <t>6 PINTURA UV</t>
        </is>
      </c>
      <c r="I4431" s="9" t="inlineStr">
        <is>
          <t>6 PINTURA UV</t>
        </is>
      </c>
      <c r="J4431" s="9" t="n">
        <v>40</v>
      </c>
      <c r="K4431" s="14" t="n"/>
      <c r="L4431" s="14" t="n"/>
      <c r="M4431" s="14" t="n"/>
      <c r="N4431" s="14" t="n"/>
      <c r="O4431" s="14" t="n"/>
      <c r="P4431" s="14" t="n"/>
      <c r="Q4431" s="14" t="n"/>
      <c r="R4431" s="14" t="n"/>
      <c r="S4431" s="14" t="n"/>
      <c r="T4431" s="14" t="n"/>
      <c r="U4431" s="14" t="n"/>
      <c r="V4431" s="14" t="n"/>
      <c r="W4431" s="14" t="n"/>
      <c r="X4431" s="14" t="n"/>
      <c r="Y4431" s="14" t="n"/>
      <c r="Z4431" s="14" t="n"/>
      <c r="AA4431" s="11" t="n"/>
      <c r="AB4431" s="14">
        <f>B4431&amp;"|"&amp;I4431</f>
        <v/>
      </c>
      <c r="AC4431">
        <f>IF($B4431="","","|"&amp;SUBSTITUTE(TRIM(SUBSTITUTE(SUBSTITUTE(SUBSTITUTE(SUBSTITUTE(SUBSTITUTE(SUBSTITUTE(SUBSTITUTE(SUBSTITUTE(SUBSTITUTE(SUBSTITUTE(SUBSTITUTE(SUBSTITUTE(SUBSTITUTE(SUBSTITUTE(TRIM($B4431&amp;""),CHAR(10)," "),CHAR(13)," "),"."," "),";"," "),","," "),"/"," "),"+"," "),"-"," "),"  "," "),"  "," "),"  "," "),"  "," "),"  "," "),"  "," "))," ","|")&amp;"|")</f>
        <v/>
      </c>
      <c r="AD4431">
        <f>TRIM($I4431&amp;"")</f>
        <v/>
      </c>
    </row>
    <row r="4432" ht="24" customHeight="1">
      <c r="A4432" s="9" t="n">
        <v>46223</v>
      </c>
      <c r="B4432" s="14" t="inlineStr">
        <is>
          <t>10264</t>
        </is>
      </c>
      <c r="C4432" s="14" t="inlineStr">
        <is>
          <t>M/C 0724 (VERDE)</t>
        </is>
      </c>
      <c r="D4432" s="14" t="inlineStr">
        <is>
          <t>6 PINTURA UV</t>
        </is>
      </c>
      <c r="E4432" s="14" t="n">
        <v>30001301</v>
      </c>
      <c r="F4432" s="14" t="inlineStr">
        <is>
          <t>PE TRASEIRO 920X65(911)X25 MDF (11PCS)- CAD PE INT</t>
        </is>
      </c>
      <c r="G4432" s="14" t="inlineStr">
        <is>
          <t>6 PINTURA UV</t>
        </is>
      </c>
      <c r="H4432" s="14" t="inlineStr">
        <is>
          <t>6 PINTURA UV</t>
        </is>
      </c>
      <c r="I4432" s="9" t="inlineStr">
        <is>
          <t>6 PINTURA UV</t>
        </is>
      </c>
      <c r="J4432" s="9" t="n">
        <v>32</v>
      </c>
      <c r="K4432" s="14" t="n"/>
      <c r="L4432" s="14" t="n"/>
      <c r="M4432" s="14" t="n"/>
      <c r="N4432" s="14" t="n"/>
      <c r="O4432" s="14" t="n"/>
      <c r="P4432" s="14" t="n"/>
      <c r="Q4432" s="14" t="n"/>
      <c r="R4432" s="14" t="n"/>
      <c r="S4432" s="14" t="n"/>
      <c r="T4432" s="14" t="n"/>
      <c r="U4432" s="14" t="n"/>
      <c r="V4432" s="14" t="n"/>
      <c r="W4432" s="14" t="n"/>
      <c r="X4432" s="14" t="n"/>
      <c r="Y4432" s="14" t="n"/>
      <c r="Z4432" s="14" t="n"/>
      <c r="AA4432" s="11" t="n"/>
      <c r="AB4432" s="14">
        <f>B4432&amp;"|"&amp;I4432</f>
        <v/>
      </c>
      <c r="AC4432">
        <f>IF($B4432="","","|"&amp;SUBSTITUTE(TRIM(SUBSTITUTE(SUBSTITUTE(SUBSTITUTE(SUBSTITUTE(SUBSTITUTE(SUBSTITUTE(SUBSTITUTE(SUBSTITUTE(SUBSTITUTE(SUBSTITUTE(SUBSTITUTE(SUBSTITUTE(SUBSTITUTE(SUBSTITUTE(TRIM($B4432&amp;""),CHAR(10)," "),CHAR(13)," "),"."," "),";"," "),","," "),"/"," "),"+"," "),"-"," "),"  "," "),"  "," "),"  "," "),"  "," "),"  "," "),"  "," "))," ","|")&amp;"|")</f>
        <v/>
      </c>
      <c r="AD4432">
        <f>TRIM($I4432&amp;"")</f>
        <v/>
      </c>
    </row>
    <row r="4433" ht="24" customHeight="1">
      <c r="A4433" s="9" t="n">
        <v>46223</v>
      </c>
      <c r="B4433" s="14" t="inlineStr">
        <is>
          <t>10264</t>
        </is>
      </c>
      <c r="C4433" s="14" t="inlineStr">
        <is>
          <t>M/C 0724 (VERDE)</t>
        </is>
      </c>
      <c r="D4433" s="14" t="inlineStr">
        <is>
          <t>6 PINTURA UV</t>
        </is>
      </c>
      <c r="E4433" s="14" t="n">
        <v>30006101</v>
      </c>
      <c r="F4433" s="14" t="inlineStr">
        <is>
          <t>PE TRAS 880X30(911)X25 MDF (13PC) ESQ SANTIAGO NEW</t>
        </is>
      </c>
      <c r="G4433" s="14" t="inlineStr">
        <is>
          <t>6 PINTURA UV</t>
        </is>
      </c>
      <c r="H4433" s="14" t="inlineStr">
        <is>
          <t>6 PINTURA UV</t>
        </is>
      </c>
      <c r="I4433" s="9" t="inlineStr">
        <is>
          <t>6 PINTURA UV</t>
        </is>
      </c>
      <c r="J4433" s="9" t="n">
        <v>730</v>
      </c>
      <c r="K4433" s="14" t="n"/>
      <c r="L4433" s="14" t="n"/>
      <c r="M4433" s="14" t="n"/>
      <c r="N4433" s="14" t="n"/>
      <c r="O4433" s="14" t="n"/>
      <c r="P4433" s="14" t="n"/>
      <c r="Q4433" s="14" t="n"/>
      <c r="R4433" s="14" t="n"/>
      <c r="S4433" s="14" t="n"/>
      <c r="T4433" s="14" t="n"/>
      <c r="U4433" s="14" t="n"/>
      <c r="V4433" s="14" t="n"/>
      <c r="W4433" s="14" t="n"/>
      <c r="X4433" s="14" t="n"/>
      <c r="Y4433" s="14" t="n"/>
      <c r="Z4433" s="14" t="n"/>
      <c r="AA4433" s="11" t="n"/>
      <c r="AB4433" s="14">
        <f>B4433&amp;"|"&amp;I4433</f>
        <v/>
      </c>
      <c r="AC4433">
        <f>IF($B4433="","","|"&amp;SUBSTITUTE(TRIM(SUBSTITUTE(SUBSTITUTE(SUBSTITUTE(SUBSTITUTE(SUBSTITUTE(SUBSTITUTE(SUBSTITUTE(SUBSTITUTE(SUBSTITUTE(SUBSTITUTE(SUBSTITUTE(SUBSTITUTE(SUBSTITUTE(SUBSTITUTE(TRIM($B4433&amp;""),CHAR(10)," "),CHAR(13)," "),"."," "),";"," "),","," "),"/"," "),"+"," "),"-"," "),"  "," "),"  "," "),"  "," "),"  "," "),"  "," "),"  "," "))," ","|")&amp;"|")</f>
        <v/>
      </c>
      <c r="AD4433">
        <f>TRIM($I4433&amp;"")</f>
        <v/>
      </c>
    </row>
    <row r="4434" ht="24" customHeight="1">
      <c r="A4434" s="9" t="n">
        <v>46223</v>
      </c>
      <c r="B4434" s="14" t="inlineStr">
        <is>
          <t>10264</t>
        </is>
      </c>
      <c r="C4434" s="14" t="inlineStr">
        <is>
          <t>M/C 0724 (VERDE)</t>
        </is>
      </c>
      <c r="D4434" s="14" t="inlineStr">
        <is>
          <t>6 PINTURA UV</t>
        </is>
      </c>
      <c r="E4434" s="14" t="n">
        <v>30006102</v>
      </c>
      <c r="F4434" s="14" t="inlineStr">
        <is>
          <t>PE TRAS 880X30(911)X25 MDF (13PC) DIR SANTIAGO NEW</t>
        </is>
      </c>
      <c r="G4434" s="14" t="inlineStr">
        <is>
          <t>6 PINTURA UV</t>
        </is>
      </c>
      <c r="H4434" s="14" t="inlineStr">
        <is>
          <t>6 PINTURA UV</t>
        </is>
      </c>
      <c r="I4434" s="9" t="inlineStr">
        <is>
          <t>6 PINTURA UV</t>
        </is>
      </c>
      <c r="J4434" s="9" t="n">
        <v>730</v>
      </c>
      <c r="K4434" s="14" t="n"/>
      <c r="L4434" s="14" t="n"/>
      <c r="M4434" s="14" t="n"/>
      <c r="N4434" s="14" t="n"/>
      <c r="O4434" s="14" t="n"/>
      <c r="P4434" s="14" t="n"/>
      <c r="Q4434" s="14" t="n"/>
      <c r="R4434" s="14" t="n"/>
      <c r="S4434" s="14" t="n"/>
      <c r="T4434" s="14" t="n"/>
      <c r="U4434" s="14" t="n"/>
      <c r="V4434" s="14" t="n"/>
      <c r="W4434" s="14" t="n"/>
      <c r="X4434" s="14" t="n"/>
      <c r="Y4434" s="14" t="n"/>
      <c r="Z4434" s="14" t="n"/>
      <c r="AA4434" s="11" t="n"/>
      <c r="AB4434" s="14">
        <f>B4434&amp;"|"&amp;I4434</f>
        <v/>
      </c>
      <c r="AC4434">
        <f>IF($B4434="","","|"&amp;SUBSTITUTE(TRIM(SUBSTITUTE(SUBSTITUTE(SUBSTITUTE(SUBSTITUTE(SUBSTITUTE(SUBSTITUTE(SUBSTITUTE(SUBSTITUTE(SUBSTITUTE(SUBSTITUTE(SUBSTITUTE(SUBSTITUTE(SUBSTITUTE(SUBSTITUTE(TRIM($B4434&amp;""),CHAR(10)," "),CHAR(13)," "),"."," "),";"," "),","," "),"/"," "),"+"," "),"-"," "),"  "," "),"  "," "),"  "," "),"  "," "),"  "," "),"  "," "))," ","|")&amp;"|")</f>
        <v/>
      </c>
      <c r="AD4434">
        <f>TRIM($I4434&amp;"")</f>
        <v/>
      </c>
    </row>
    <row r="4435" ht="24" customHeight="1">
      <c r="A4435" s="9" t="n">
        <v>46223</v>
      </c>
      <c r="B4435" s="14" t="inlineStr">
        <is>
          <t>10264</t>
        </is>
      </c>
      <c r="C4435" s="14" t="inlineStr">
        <is>
          <t>M/C 0724 (VERDE)</t>
        </is>
      </c>
      <c r="D4435" s="14" t="inlineStr">
        <is>
          <t>6 PINTURA UV</t>
        </is>
      </c>
      <c r="E4435" s="14" t="n">
        <v>30006110</v>
      </c>
      <c r="F4435" s="14" t="inlineStr">
        <is>
          <t>PE FRONTAL 430X(108)51X25 MDF (DIR) SANTIAGO NEW</t>
        </is>
      </c>
      <c r="G4435" s="14" t="inlineStr">
        <is>
          <t>6 PINTURA UV</t>
        </is>
      </c>
      <c r="H4435" s="14" t="inlineStr">
        <is>
          <t>6 PINTURA UV</t>
        </is>
      </c>
      <c r="I4435" s="9" t="inlineStr">
        <is>
          <t>6 PINTURA UV</t>
        </is>
      </c>
      <c r="J4435" s="9" t="n">
        <v>730</v>
      </c>
      <c r="K4435" s="14" t="n"/>
      <c r="L4435" s="14" t="n"/>
      <c r="M4435" s="14" t="n"/>
      <c r="N4435" s="14" t="n"/>
      <c r="O4435" s="14" t="n"/>
      <c r="P4435" s="14" t="n"/>
      <c r="Q4435" s="14" t="n"/>
      <c r="R4435" s="14" t="n"/>
      <c r="S4435" s="14" t="n"/>
      <c r="T4435" s="14" t="n"/>
      <c r="U4435" s="14" t="n"/>
      <c r="V4435" s="14" t="n"/>
      <c r="W4435" s="14" t="n"/>
      <c r="X4435" s="14" t="n"/>
      <c r="Y4435" s="14" t="n"/>
      <c r="Z4435" s="14" t="n"/>
      <c r="AA4435" s="11" t="n"/>
      <c r="AB4435" s="14">
        <f>B4435&amp;"|"&amp;I4435</f>
        <v/>
      </c>
      <c r="AC4435">
        <f>IF($B4435="","","|"&amp;SUBSTITUTE(TRIM(SUBSTITUTE(SUBSTITUTE(SUBSTITUTE(SUBSTITUTE(SUBSTITUTE(SUBSTITUTE(SUBSTITUTE(SUBSTITUTE(SUBSTITUTE(SUBSTITUTE(SUBSTITUTE(SUBSTITUTE(SUBSTITUTE(SUBSTITUTE(TRIM($B4435&amp;""),CHAR(10)," "),CHAR(13)," "),"."," "),";"," "),","," "),"/"," "),"+"," "),"-"," "),"  "," "),"  "," "),"  "," "),"  "," "),"  "," "),"  "," "))," ","|")&amp;"|")</f>
        <v/>
      </c>
      <c r="AD4435">
        <f>TRIM($I4435&amp;"")</f>
        <v/>
      </c>
    </row>
    <row r="4436" ht="24" customHeight="1">
      <c r="A4436" s="9" t="n">
        <v>46223</v>
      </c>
      <c r="B4436" s="14" t="inlineStr">
        <is>
          <t>10264</t>
        </is>
      </c>
      <c r="C4436" s="14" t="inlineStr">
        <is>
          <t>M/C 0724 (VERDE)</t>
        </is>
      </c>
      <c r="D4436" s="14" t="inlineStr">
        <is>
          <t>6 PINTURA UV</t>
        </is>
      </c>
      <c r="E4436" s="14" t="n">
        <v>30006111</v>
      </c>
      <c r="F4436" s="14" t="inlineStr">
        <is>
          <t>PE FRONTAL 430X(108)51X25MDF (ESQRD) SANTIAGO NEW</t>
        </is>
      </c>
      <c r="G4436" s="14" t="inlineStr">
        <is>
          <t>6 PINTURA UV</t>
        </is>
      </c>
      <c r="H4436" s="14" t="inlineStr">
        <is>
          <t>6 PINTURA UV</t>
        </is>
      </c>
      <c r="I4436" s="9" t="inlineStr">
        <is>
          <t>6 PINTURA UV</t>
        </is>
      </c>
      <c r="J4436" s="9" t="n">
        <v>730</v>
      </c>
      <c r="K4436" s="14" t="n"/>
      <c r="L4436" s="14" t="n"/>
      <c r="M4436" s="14" t="n"/>
      <c r="N4436" s="14" t="n"/>
      <c r="O4436" s="14" t="n"/>
      <c r="P4436" s="14" t="n"/>
      <c r="Q4436" s="14" t="n"/>
      <c r="R4436" s="14" t="n"/>
      <c r="S4436" s="14" t="n"/>
      <c r="T4436" s="14" t="n"/>
      <c r="U4436" s="14" t="n"/>
      <c r="V4436" s="14" t="n"/>
      <c r="W4436" s="14" t="n"/>
      <c r="X4436" s="14" t="n"/>
      <c r="Y4436" s="14" t="n"/>
      <c r="Z4436" s="14" t="n"/>
      <c r="AA4436" s="11" t="n"/>
      <c r="AB4436" s="14">
        <f>B4436&amp;"|"&amp;I4436</f>
        <v/>
      </c>
      <c r="AC4436">
        <f>IF($B4436="","","|"&amp;SUBSTITUTE(TRIM(SUBSTITUTE(SUBSTITUTE(SUBSTITUTE(SUBSTITUTE(SUBSTITUTE(SUBSTITUTE(SUBSTITUTE(SUBSTITUTE(SUBSTITUTE(SUBSTITUTE(SUBSTITUTE(SUBSTITUTE(SUBSTITUTE(SUBSTITUTE(TRIM($B4436&amp;""),CHAR(10)," "),CHAR(13)," "),"."," "),";"," "),","," "),"/"," "),"+"," "),"-"," "),"  "," "),"  "," "),"  "," "),"  "," "),"  "," "),"  "," "))," ","|")&amp;"|")</f>
        <v/>
      </c>
      <c r="AD4436">
        <f>TRIM($I4436&amp;"")</f>
        <v/>
      </c>
    </row>
    <row r="4437" ht="24" customHeight="1">
      <c r="A4437" s="9" t="n">
        <v>46223</v>
      </c>
      <c r="B4437" s="14" t="inlineStr">
        <is>
          <t>10266,10265</t>
        </is>
      </c>
      <c r="C4437" s="14" t="inlineStr">
        <is>
          <t>M/C 0727 (MARROM)</t>
        </is>
      </c>
      <c r="D4437" s="14" t="inlineStr">
        <is>
          <t>6 PINTURA UV</t>
        </is>
      </c>
      <c r="E4437" s="14" t="n">
        <v>20014205</v>
      </c>
      <c r="F4437" s="14" t="inlineStr">
        <is>
          <t>(1) TAMPO 1602X802X12 MDP - MESA DAKAR/MIAMI 1,60</t>
        </is>
      </c>
      <c r="G4437" s="14" t="inlineStr">
        <is>
          <t>6 PINTURA UV</t>
        </is>
      </c>
      <c r="H4437" s="14" t="inlineStr">
        <is>
          <t>6 PINTURA UV</t>
        </is>
      </c>
      <c r="I4437" s="9" t="inlineStr">
        <is>
          <t>6 PINTURA UV</t>
        </is>
      </c>
      <c r="J4437" s="9" t="n">
        <v>40</v>
      </c>
      <c r="K4437" s="14" t="n"/>
      <c r="L4437" s="14" t="n"/>
      <c r="M4437" s="14" t="n"/>
      <c r="N4437" s="14" t="n"/>
      <c r="O4437" s="14" t="n"/>
      <c r="P4437" s="14" t="n"/>
      <c r="Q4437" s="14" t="n"/>
      <c r="R4437" s="14" t="n"/>
      <c r="S4437" s="14" t="n"/>
      <c r="T4437" s="14" t="n"/>
      <c r="U4437" s="14" t="n"/>
      <c r="V4437" s="14" t="n"/>
      <c r="W4437" s="14" t="n"/>
      <c r="X4437" s="14" t="n"/>
      <c r="Y4437" s="14" t="n"/>
      <c r="Z4437" s="14" t="n"/>
      <c r="AA4437" s="11" t="n"/>
      <c r="AB4437" s="14">
        <f>B4437&amp;"|"&amp;I4437</f>
        <v/>
      </c>
      <c r="AC4437">
        <f>IF($B4437="","","|"&amp;SUBSTITUTE(TRIM(SUBSTITUTE(SUBSTITUTE(SUBSTITUTE(SUBSTITUTE(SUBSTITUTE(SUBSTITUTE(SUBSTITUTE(SUBSTITUTE(SUBSTITUTE(SUBSTITUTE(SUBSTITUTE(SUBSTITUTE(SUBSTITUTE(SUBSTITUTE(TRIM($B4437&amp;""),CHAR(10)," "),CHAR(13)," "),"."," "),";"," "),","," "),"/"," "),"+"," "),"-"," "),"  "," "),"  "," "),"  "," "),"  "," "),"  "," "),"  "," "))," ","|")&amp;"|")</f>
        <v/>
      </c>
      <c r="AD4437">
        <f>TRIM($I4437&amp;"")</f>
        <v/>
      </c>
    </row>
    <row r="4438" ht="24" customHeight="1">
      <c r="A4438" s="9" t="n">
        <v>46223</v>
      </c>
      <c r="B4438" s="14" t="inlineStr">
        <is>
          <t>10266,10265</t>
        </is>
      </c>
      <c r="C4438" s="14" t="inlineStr">
        <is>
          <t>M/C 0727 (MARROM)</t>
        </is>
      </c>
      <c r="D4438" s="14" t="inlineStr">
        <is>
          <t>6 PINTURA UV</t>
        </is>
      </c>
      <c r="E4438" s="14" t="n">
        <v>20014305</v>
      </c>
      <c r="F4438" s="14" t="inlineStr">
        <is>
          <t>(1) TAMPO 1202X802X12 MDP - MESA DAKAR/MIAMI 1,20</t>
        </is>
      </c>
      <c r="G4438" s="14" t="inlineStr">
        <is>
          <t>6 PINTURA UV</t>
        </is>
      </c>
      <c r="H4438" s="14" t="inlineStr">
        <is>
          <t>6 PINTURA UV</t>
        </is>
      </c>
      <c r="I4438" s="9" t="inlineStr">
        <is>
          <t>6 PINTURA UV</t>
        </is>
      </c>
      <c r="J4438" s="9" t="n">
        <v>280</v>
      </c>
      <c r="K4438" s="14" t="n"/>
      <c r="L4438" s="14" t="n"/>
      <c r="M4438" s="14" t="n"/>
      <c r="N4438" s="14" t="n"/>
      <c r="O4438" s="14" t="n"/>
      <c r="P4438" s="14" t="n"/>
      <c r="Q4438" s="14" t="n"/>
      <c r="R4438" s="14" t="n"/>
      <c r="S4438" s="14" t="n"/>
      <c r="T4438" s="14" t="n"/>
      <c r="U4438" s="14" t="n"/>
      <c r="V4438" s="14" t="n"/>
      <c r="W4438" s="14" t="n"/>
      <c r="X4438" s="14" t="n"/>
      <c r="Y4438" s="14" t="n"/>
      <c r="Z4438" s="14" t="n"/>
      <c r="AA4438" s="11" t="n"/>
      <c r="AB4438" s="14">
        <f>B4438&amp;"|"&amp;I4438</f>
        <v/>
      </c>
      <c r="AC4438">
        <f>IF($B4438="","","|"&amp;SUBSTITUTE(TRIM(SUBSTITUTE(SUBSTITUTE(SUBSTITUTE(SUBSTITUTE(SUBSTITUTE(SUBSTITUTE(SUBSTITUTE(SUBSTITUTE(SUBSTITUTE(SUBSTITUTE(SUBSTITUTE(SUBSTITUTE(SUBSTITUTE(SUBSTITUTE(TRIM($B4438&amp;""),CHAR(10)," "),CHAR(13)," "),"."," "),";"," "),","," "),"/"," "),"+"," "),"-"," "),"  "," "),"  "," "),"  "," "),"  "," "),"  "," "),"  "," "))," ","|")&amp;"|")</f>
        <v/>
      </c>
      <c r="AD4438">
        <f>TRIM($I4438&amp;"")</f>
        <v/>
      </c>
    </row>
    <row r="4439" ht="24" customHeight="1">
      <c r="A4439" s="9" t="n">
        <v>46223</v>
      </c>
      <c r="B4439" s="14" t="inlineStr">
        <is>
          <t>10266,10265</t>
        </is>
      </c>
      <c r="C4439" s="14" t="inlineStr">
        <is>
          <t>M/C 0727 (MARROM)</t>
        </is>
      </c>
      <c r="D4439" s="14" t="inlineStr">
        <is>
          <t>6 PINTURA UV</t>
        </is>
      </c>
      <c r="E4439" s="14" t="n">
        <v>20012405</v>
      </c>
      <c r="F4439" s="14" t="inlineStr">
        <is>
          <t>(2) TRAVESSA MAIOR 1030X100X15 MDP-MESA MIAMI 1,20</t>
        </is>
      </c>
      <c r="G4439" s="14" t="inlineStr">
        <is>
          <t>6 PINTURA UV</t>
        </is>
      </c>
      <c r="H4439" s="14" t="inlineStr">
        <is>
          <t>6 PINTURA UV</t>
        </is>
      </c>
      <c r="I4439" s="9" t="inlineStr">
        <is>
          <t>6 PINTURA UV</t>
        </is>
      </c>
      <c r="J4439" s="9" t="n">
        <v>160</v>
      </c>
      <c r="K4439" s="14" t="n"/>
      <c r="L4439" s="14" t="n"/>
      <c r="M4439" s="14" t="n"/>
      <c r="N4439" s="14" t="n"/>
      <c r="O4439" s="14" t="n"/>
      <c r="P4439" s="14" t="n"/>
      <c r="Q4439" s="14" t="n"/>
      <c r="R4439" s="14" t="n"/>
      <c r="S4439" s="14" t="n"/>
      <c r="T4439" s="14" t="n"/>
      <c r="U4439" s="14" t="n"/>
      <c r="V4439" s="14" t="n"/>
      <c r="W4439" s="14" t="n"/>
      <c r="X4439" s="14" t="n"/>
      <c r="Y4439" s="14" t="n"/>
      <c r="Z4439" s="14" t="n"/>
      <c r="AA4439" s="11" t="n"/>
      <c r="AB4439" s="14">
        <f>B4439&amp;"|"&amp;I4439</f>
        <v/>
      </c>
      <c r="AC4439">
        <f>IF($B4439="","","|"&amp;SUBSTITUTE(TRIM(SUBSTITUTE(SUBSTITUTE(SUBSTITUTE(SUBSTITUTE(SUBSTITUTE(SUBSTITUTE(SUBSTITUTE(SUBSTITUTE(SUBSTITUTE(SUBSTITUTE(SUBSTITUTE(SUBSTITUTE(SUBSTITUTE(SUBSTITUTE(TRIM($B4439&amp;""),CHAR(10)," "),CHAR(13)," "),"."," "),";"," "),","," "),"/"," "),"+"," "),"-"," "),"  "," "),"  "," "),"  "," "),"  "," "),"  "," "),"  "," "))," ","|")&amp;"|")</f>
        <v/>
      </c>
      <c r="AD4439">
        <f>TRIM($I4439&amp;"")</f>
        <v/>
      </c>
    </row>
    <row r="4440" ht="24" customHeight="1">
      <c r="A4440" s="9" t="n">
        <v>46223</v>
      </c>
      <c r="B4440" s="14" t="inlineStr">
        <is>
          <t>10266,10265</t>
        </is>
      </c>
      <c r="C4440" s="14" t="inlineStr">
        <is>
          <t>M/C 0727 (MARROM)</t>
        </is>
      </c>
      <c r="D4440" s="14" t="inlineStr">
        <is>
          <t>6 PINTURA UV</t>
        </is>
      </c>
      <c r="E4440" s="14" t="n">
        <v>20013107</v>
      </c>
      <c r="F4440" s="14" t="inlineStr">
        <is>
          <t>(3) TRAV.MENOR 610X100X15 MDP-MESA MIAMI 1,37X0,80</t>
        </is>
      </c>
      <c r="G4440" s="14" t="inlineStr">
        <is>
          <t>6 PINTURA UV</t>
        </is>
      </c>
      <c r="H4440" s="14" t="inlineStr">
        <is>
          <t>6 PINTURA UV</t>
        </is>
      </c>
      <c r="I4440" s="9" t="inlineStr">
        <is>
          <t>6 PINTURA UV</t>
        </is>
      </c>
      <c r="J4440" s="9" t="n">
        <v>220</v>
      </c>
      <c r="K4440" s="14" t="n"/>
      <c r="L4440" s="14" t="n"/>
      <c r="M4440" s="14" t="n"/>
      <c r="N4440" s="14" t="n"/>
      <c r="O4440" s="14" t="n"/>
      <c r="P4440" s="14" t="n"/>
      <c r="Q4440" s="14" t="n"/>
      <c r="R4440" s="14" t="n"/>
      <c r="S4440" s="14" t="n"/>
      <c r="T4440" s="14" t="n"/>
      <c r="U4440" s="14" t="n"/>
      <c r="V4440" s="14" t="n"/>
      <c r="W4440" s="14" t="n"/>
      <c r="X4440" s="14" t="n"/>
      <c r="Y4440" s="14" t="n"/>
      <c r="Z4440" s="14" t="n"/>
      <c r="AA4440" s="11" t="n"/>
      <c r="AB4440" s="14">
        <f>B4440&amp;"|"&amp;I4440</f>
        <v/>
      </c>
      <c r="AC4440">
        <f>IF($B4440="","","|"&amp;SUBSTITUTE(TRIM(SUBSTITUTE(SUBSTITUTE(SUBSTITUTE(SUBSTITUTE(SUBSTITUTE(SUBSTITUTE(SUBSTITUTE(SUBSTITUTE(SUBSTITUTE(SUBSTITUTE(SUBSTITUTE(SUBSTITUTE(SUBSTITUTE(SUBSTITUTE(TRIM($B4440&amp;""),CHAR(10)," "),CHAR(13)," "),"."," "),";"," "),","," "),"/"," "),"+"," "),"-"," "),"  "," "),"  "," "),"  "," "),"  "," "),"  "," "),"  "," "))," ","|")&amp;"|")</f>
        <v/>
      </c>
      <c r="AD4440">
        <f>TRIM($I4440&amp;"")</f>
        <v/>
      </c>
    </row>
    <row r="4441" ht="24" customHeight="1">
      <c r="A4441" s="9" t="n">
        <v>46223</v>
      </c>
      <c r="B4441" s="14" t="inlineStr">
        <is>
          <t>10266,10265</t>
        </is>
      </c>
      <c r="C4441" s="14" t="inlineStr">
        <is>
          <t>M/C 0727 (MARROM)</t>
        </is>
      </c>
      <c r="D4441" s="14" t="inlineStr">
        <is>
          <t>6 PINTURA UV</t>
        </is>
      </c>
      <c r="E4441" s="14" t="n">
        <v>20016106</v>
      </c>
      <c r="F4441" s="14" t="inlineStr">
        <is>
          <t>(2)TRAV.MAIOR 1442X100X15 MDP-MESA MIAMI 1,60X0,80</t>
        </is>
      </c>
      <c r="G4441" s="14" t="inlineStr">
        <is>
          <t>6 PINTURA UV</t>
        </is>
      </c>
      <c r="H4441" s="14" t="inlineStr">
        <is>
          <t>6 PINTURA UV</t>
        </is>
      </c>
      <c r="I4441" s="9" t="inlineStr">
        <is>
          <t>6 PINTURA UV</t>
        </is>
      </c>
      <c r="J4441" s="9" t="n">
        <v>60</v>
      </c>
      <c r="K4441" s="14" t="n"/>
      <c r="L4441" s="14" t="n"/>
      <c r="M4441" s="14" t="n"/>
      <c r="N4441" s="14" t="n"/>
      <c r="O4441" s="14" t="n"/>
      <c r="P4441" s="14" t="n"/>
      <c r="Q4441" s="14" t="n"/>
      <c r="R4441" s="14" t="n"/>
      <c r="S4441" s="14" t="n"/>
      <c r="T4441" s="14" t="n"/>
      <c r="U4441" s="14" t="n"/>
      <c r="V4441" s="14" t="n"/>
      <c r="W4441" s="14" t="n"/>
      <c r="X4441" s="14" t="n"/>
      <c r="Y4441" s="14" t="n"/>
      <c r="Z4441" s="14" t="n"/>
      <c r="AA4441" s="11" t="n"/>
      <c r="AB4441" s="14">
        <f>B4441&amp;"|"&amp;I4441</f>
        <v/>
      </c>
      <c r="AC4441">
        <f>IF($B4441="","","|"&amp;SUBSTITUTE(TRIM(SUBSTITUTE(SUBSTITUTE(SUBSTITUTE(SUBSTITUTE(SUBSTITUTE(SUBSTITUTE(SUBSTITUTE(SUBSTITUTE(SUBSTITUTE(SUBSTITUTE(SUBSTITUTE(SUBSTITUTE(SUBSTITUTE(SUBSTITUTE(TRIM($B4441&amp;""),CHAR(10)," "),CHAR(13)," "),"."," "),";"," "),","," "),"/"," "),"+"," "),"-"," "),"  "," "),"  "," "),"  "," "),"  "," "),"  "," "),"  "," "))," ","|")&amp;"|")</f>
        <v/>
      </c>
      <c r="AD4441">
        <f>TRIM($I4441&amp;"")</f>
        <v/>
      </c>
    </row>
    <row r="4442" ht="24" customHeight="1">
      <c r="A4442" s="9" t="n">
        <v>46223</v>
      </c>
      <c r="B4442" s="14" t="inlineStr">
        <is>
          <t>10266,10265</t>
        </is>
      </c>
      <c r="C4442" s="14" t="inlineStr">
        <is>
          <t>M/C 0727 (MARROM)</t>
        </is>
      </c>
      <c r="D4442" s="14" t="inlineStr">
        <is>
          <t>6 PINTURA UV</t>
        </is>
      </c>
      <c r="E4442" s="14" t="n">
        <v>20019005</v>
      </c>
      <c r="F4442" s="14" t="inlineStr">
        <is>
          <t>RIPA 751X70X12 MDF - MESA SANTIAGO</t>
        </is>
      </c>
      <c r="G4442" s="14" t="inlineStr">
        <is>
          <t>6 PINTURA UV</t>
        </is>
      </c>
      <c r="H4442" s="14" t="inlineStr">
        <is>
          <t>6 PINTURA UV</t>
        </is>
      </c>
      <c r="I4442" s="9" t="inlineStr">
        <is>
          <t>6 PINTURA UV</t>
        </is>
      </c>
      <c r="J4442" s="9" t="n">
        <v>360</v>
      </c>
      <c r="K4442" s="14" t="n"/>
      <c r="L4442" s="14" t="n"/>
      <c r="M4442" s="14" t="n"/>
      <c r="N4442" s="14" t="n"/>
      <c r="O4442" s="14" t="n"/>
      <c r="P4442" s="14" t="n"/>
      <c r="Q4442" s="14" t="n"/>
      <c r="R4442" s="14" t="n"/>
      <c r="S4442" s="14" t="n"/>
      <c r="T4442" s="14" t="n"/>
      <c r="U4442" s="14" t="n"/>
      <c r="V4442" s="14" t="n"/>
      <c r="W4442" s="14" t="n"/>
      <c r="X4442" s="14" t="n"/>
      <c r="Y4442" s="14" t="n"/>
      <c r="Z4442" s="14" t="n"/>
      <c r="AA4442" s="11" t="n"/>
      <c r="AB4442" s="14">
        <f>B4442&amp;"|"&amp;I4442</f>
        <v/>
      </c>
      <c r="AC4442">
        <f>IF($B4442="","","|"&amp;SUBSTITUTE(TRIM(SUBSTITUTE(SUBSTITUTE(SUBSTITUTE(SUBSTITUTE(SUBSTITUTE(SUBSTITUTE(SUBSTITUTE(SUBSTITUTE(SUBSTITUTE(SUBSTITUTE(SUBSTITUTE(SUBSTITUTE(SUBSTITUTE(SUBSTITUTE(TRIM($B4442&amp;""),CHAR(10)," "),CHAR(13)," "),"."," "),";"," "),","," "),"/"," "),"+"," "),"-"," "),"  "," "),"  "," "),"  "," "),"  "," "),"  "," "),"  "," "))," ","|")&amp;"|")</f>
        <v/>
      </c>
      <c r="AD4442">
        <f>TRIM($I4442&amp;"")</f>
        <v/>
      </c>
    </row>
    <row r="4443" ht="24" customHeight="1">
      <c r="A4443" s="9" t="n">
        <v>46223</v>
      </c>
      <c r="B4443" s="14" t="inlineStr">
        <is>
          <t>10266,10265</t>
        </is>
      </c>
      <c r="C4443" s="14" t="inlineStr">
        <is>
          <t>M/C 0727 (MARROM)</t>
        </is>
      </c>
      <c r="D4443" s="14" t="inlineStr">
        <is>
          <t>6 PINTURA UV</t>
        </is>
      </c>
      <c r="E4443" s="14" t="n">
        <v>20019601</v>
      </c>
      <c r="F4443" s="14" t="inlineStr">
        <is>
          <t>(2-5) LATERAL 751X546X12 MDF - MESA SANTIAGO 1,36</t>
        </is>
      </c>
      <c r="G4443" s="14" t="inlineStr">
        <is>
          <t>6 PINTURA UV</t>
        </is>
      </c>
      <c r="H4443" s="14" t="inlineStr">
        <is>
          <t>6 PINTURA UV</t>
        </is>
      </c>
      <c r="I4443" s="9" t="inlineStr">
        <is>
          <t>6 PINTURA UV</t>
        </is>
      </c>
      <c r="J4443" s="9" t="n">
        <v>60</v>
      </c>
      <c r="K4443" s="14" t="n"/>
      <c r="L4443" s="14" t="n"/>
      <c r="M4443" s="14" t="n"/>
      <c r="N4443" s="14" t="n"/>
      <c r="O4443" s="14" t="n"/>
      <c r="P4443" s="14" t="n"/>
      <c r="Q4443" s="14" t="n"/>
      <c r="R4443" s="14" t="n"/>
      <c r="S4443" s="14" t="n"/>
      <c r="T4443" s="14" t="n"/>
      <c r="U4443" s="14" t="n"/>
      <c r="V4443" s="14" t="n"/>
      <c r="W4443" s="14" t="n"/>
      <c r="X4443" s="14" t="n"/>
      <c r="Y4443" s="14" t="n"/>
      <c r="Z4443" s="14" t="n"/>
      <c r="AA4443" s="11" t="n"/>
      <c r="AB4443" s="14">
        <f>B4443&amp;"|"&amp;I4443</f>
        <v/>
      </c>
      <c r="AC4443">
        <f>IF($B4443="","","|"&amp;SUBSTITUTE(TRIM(SUBSTITUTE(SUBSTITUTE(SUBSTITUTE(SUBSTITUTE(SUBSTITUTE(SUBSTITUTE(SUBSTITUTE(SUBSTITUTE(SUBSTITUTE(SUBSTITUTE(SUBSTITUTE(SUBSTITUTE(SUBSTITUTE(SUBSTITUTE(TRIM($B4443&amp;""),CHAR(10)," "),CHAR(13)," "),"."," "),";"," "),","," "),"/"," "),"+"," "),"-"," "),"  "," "),"  "," "),"  "," "),"  "," "),"  "," "),"  "," "))," ","|")&amp;"|")</f>
        <v/>
      </c>
      <c r="AD4443">
        <f>TRIM($I4443&amp;"")</f>
        <v/>
      </c>
    </row>
    <row r="4444" ht="24" customHeight="1">
      <c r="A4444" s="9" t="n">
        <v>46223</v>
      </c>
      <c r="B4444" s="14" t="inlineStr">
        <is>
          <t>10266,10265</t>
        </is>
      </c>
      <c r="C4444" s="14" t="inlineStr">
        <is>
          <t>M/C 0727 (MARROM)</t>
        </is>
      </c>
      <c r="D4444" s="14" t="inlineStr">
        <is>
          <t>6 PINTURA UV</t>
        </is>
      </c>
      <c r="E4444" s="14" t="n">
        <v>20019602</v>
      </c>
      <c r="F4444" s="14" t="inlineStr">
        <is>
          <t>FUNDO RIPADO 751X546X12 MDF - MESA SANTIAGO 1,36</t>
        </is>
      </c>
      <c r="G4444" s="14" t="inlineStr">
        <is>
          <t>6 PINTURA UV</t>
        </is>
      </c>
      <c r="H4444" s="14" t="inlineStr">
        <is>
          <t>6 PINTURA UV</t>
        </is>
      </c>
      <c r="I4444" s="9" t="inlineStr">
        <is>
          <t>6 PINTURA UV</t>
        </is>
      </c>
      <c r="J4444" s="9" t="n">
        <v>60</v>
      </c>
      <c r="K4444" s="14" t="n"/>
      <c r="L4444" s="14" t="n"/>
      <c r="M4444" s="14" t="n"/>
      <c r="N4444" s="14" t="n"/>
      <c r="O4444" s="14" t="n"/>
      <c r="P4444" s="14" t="n"/>
      <c r="Q4444" s="14" t="n"/>
      <c r="R4444" s="14" t="n"/>
      <c r="S4444" s="14" t="n"/>
      <c r="T4444" s="14" t="n"/>
      <c r="U4444" s="14" t="n"/>
      <c r="V4444" s="14" t="n"/>
      <c r="W4444" s="14" t="n"/>
      <c r="X4444" s="14" t="n"/>
      <c r="Y4444" s="14" t="n"/>
      <c r="Z4444" s="14" t="n"/>
      <c r="AA4444" s="11" t="n"/>
      <c r="AB4444" s="14">
        <f>B4444&amp;"|"&amp;I4444</f>
        <v/>
      </c>
      <c r="AC4444">
        <f>IF($B4444="","","|"&amp;SUBSTITUTE(TRIM(SUBSTITUTE(SUBSTITUTE(SUBSTITUTE(SUBSTITUTE(SUBSTITUTE(SUBSTITUTE(SUBSTITUTE(SUBSTITUTE(SUBSTITUTE(SUBSTITUTE(SUBSTITUTE(SUBSTITUTE(SUBSTITUTE(SUBSTITUTE(TRIM($B4444&amp;""),CHAR(10)," "),CHAR(13)," "),"."," "),";"," "),","," "),"/"," "),"+"," "),"-"," "),"  "," "),"  "," "),"  "," "),"  "," "),"  "," "),"  "," "))," ","|")&amp;"|")</f>
        <v/>
      </c>
      <c r="AD4444">
        <f>TRIM($I4444&amp;"")</f>
        <v/>
      </c>
    </row>
    <row r="4445" ht="24" customHeight="1">
      <c r="A4445" s="9" t="n">
        <v>46223</v>
      </c>
      <c r="B4445" s="14" t="inlineStr">
        <is>
          <t>10266,10265</t>
        </is>
      </c>
      <c r="C4445" s="14" t="inlineStr">
        <is>
          <t>M/C 0727 (MARROM)</t>
        </is>
      </c>
      <c r="D4445" s="14" t="inlineStr">
        <is>
          <t>6 PINTURA UV</t>
        </is>
      </c>
      <c r="E4445" s="14" t="n">
        <v>20019603</v>
      </c>
      <c r="F4445" s="14" t="inlineStr">
        <is>
          <t>(3) BASE 572X572X12 MDF - MESA SANTIAGO 1,36</t>
        </is>
      </c>
      <c r="G4445" s="14" t="inlineStr">
        <is>
          <t>6 PINTURA UV</t>
        </is>
      </c>
      <c r="H4445" s="14" t="inlineStr">
        <is>
          <t>6 PINTURA UV</t>
        </is>
      </c>
      <c r="I4445" s="9" t="inlineStr">
        <is>
          <t>6 PINTURA UV</t>
        </is>
      </c>
      <c r="J4445" s="9" t="n">
        <v>30</v>
      </c>
      <c r="K4445" s="14" t="n"/>
      <c r="L4445" s="14" t="n"/>
      <c r="M4445" s="14" t="n"/>
      <c r="N4445" s="14" t="n"/>
      <c r="O4445" s="14" t="n"/>
      <c r="P4445" s="14" t="n"/>
      <c r="Q4445" s="14" t="n"/>
      <c r="R4445" s="14" t="n"/>
      <c r="S4445" s="14" t="n"/>
      <c r="T4445" s="14" t="n"/>
      <c r="U4445" s="14" t="n"/>
      <c r="V4445" s="14" t="n"/>
      <c r="W4445" s="14" t="n"/>
      <c r="X4445" s="14" t="n"/>
      <c r="Y4445" s="14" t="n"/>
      <c r="Z4445" s="14" t="n"/>
      <c r="AA4445" s="11" t="n"/>
      <c r="AB4445" s="14">
        <f>B4445&amp;"|"&amp;I4445</f>
        <v/>
      </c>
      <c r="AC4445">
        <f>IF($B4445="","","|"&amp;SUBSTITUTE(TRIM(SUBSTITUTE(SUBSTITUTE(SUBSTITUTE(SUBSTITUTE(SUBSTITUTE(SUBSTITUTE(SUBSTITUTE(SUBSTITUTE(SUBSTITUTE(SUBSTITUTE(SUBSTITUTE(SUBSTITUTE(SUBSTITUTE(SUBSTITUTE(TRIM($B4445&amp;""),CHAR(10)," "),CHAR(13)," "),"."," "),";"," "),","," "),"/"," "),"+"," "),"-"," "),"  "," "),"  "," "),"  "," "),"  "," "),"  "," "),"  "," "))," ","|")&amp;"|")</f>
        <v/>
      </c>
      <c r="AD4445">
        <f>TRIM($I4445&amp;"")</f>
        <v/>
      </c>
    </row>
    <row r="4446" ht="24" customHeight="1">
      <c r="A4446" s="9" t="n">
        <v>46223</v>
      </c>
      <c r="B4446" s="14" t="inlineStr">
        <is>
          <t>10266,10265</t>
        </is>
      </c>
      <c r="C4446" s="14" t="inlineStr">
        <is>
          <t>M/C 0727 (MARROM)</t>
        </is>
      </c>
      <c r="D4446" s="14" t="inlineStr">
        <is>
          <t>6 PINTURA UV</t>
        </is>
      </c>
      <c r="E4446" s="14" t="n">
        <v>20019606</v>
      </c>
      <c r="F4446" s="14" t="inlineStr">
        <is>
          <t>(1-6) LATERAL RIPADA - MESA SANTIAGO 1,36</t>
        </is>
      </c>
      <c r="G4446" s="14" t="inlineStr">
        <is>
          <t>6 PINTURA UV</t>
        </is>
      </c>
      <c r="H4446" s="14" t="inlineStr">
        <is>
          <t>6 PINTURA UV</t>
        </is>
      </c>
      <c r="I4446" s="9" t="inlineStr">
        <is>
          <t>6 PINTURA UV</t>
        </is>
      </c>
      <c r="J4446" s="9" t="n">
        <v>60</v>
      </c>
      <c r="K4446" s="14" t="n"/>
      <c r="L4446" s="14" t="n"/>
      <c r="M4446" s="14" t="n"/>
      <c r="N4446" s="14" t="n"/>
      <c r="O4446" s="14" t="n"/>
      <c r="P4446" s="14" t="n"/>
      <c r="Q4446" s="14" t="n"/>
      <c r="R4446" s="14" t="n"/>
      <c r="S4446" s="14" t="n"/>
      <c r="T4446" s="14" t="n"/>
      <c r="U4446" s="14" t="n"/>
      <c r="V4446" s="14" t="n"/>
      <c r="W4446" s="14" t="n"/>
      <c r="X4446" s="14" t="n"/>
      <c r="Y4446" s="14" t="n"/>
      <c r="Z4446" s="14" t="n"/>
      <c r="AA4446" s="11" t="n"/>
      <c r="AB4446" s="14">
        <f>B4446&amp;"|"&amp;I4446</f>
        <v/>
      </c>
      <c r="AC4446">
        <f>IF($B4446="","","|"&amp;SUBSTITUTE(TRIM(SUBSTITUTE(SUBSTITUTE(SUBSTITUTE(SUBSTITUTE(SUBSTITUTE(SUBSTITUTE(SUBSTITUTE(SUBSTITUTE(SUBSTITUTE(SUBSTITUTE(SUBSTITUTE(SUBSTITUTE(SUBSTITUTE(SUBSTITUTE(TRIM($B4446&amp;""),CHAR(10)," "),CHAR(13)," "),"."," "),";"," "),","," "),"/"," "),"+"," "),"-"," "),"  "," "),"  "," "),"  "," "),"  "," "),"  "," "),"  "," "))," ","|")&amp;"|")</f>
        <v/>
      </c>
      <c r="AD4446">
        <f>TRIM($I4446&amp;"")</f>
        <v/>
      </c>
    </row>
    <row r="4447" ht="24" customHeight="1">
      <c r="A4447" s="9" t="n">
        <v>46223</v>
      </c>
      <c r="B4447" s="14" t="inlineStr">
        <is>
          <t>10266,10265</t>
        </is>
      </c>
      <c r="C4447" s="14" t="inlineStr">
        <is>
          <t>M/C 0727 (MARROM)</t>
        </is>
      </c>
      <c r="D4447" s="14" t="inlineStr">
        <is>
          <t>6 PINTURA UV</t>
        </is>
      </c>
      <c r="E4447" s="14" t="n">
        <v>20020002</v>
      </c>
      <c r="F4447" s="14" t="inlineStr">
        <is>
          <t>(2) FECHAMENTO I 1090X295X12 MDF - BASE DUBAI</t>
        </is>
      </c>
      <c r="G4447" s="14" t="inlineStr">
        <is>
          <t>6 PINTURA UV</t>
        </is>
      </c>
      <c r="H4447" s="14" t="inlineStr">
        <is>
          <t>6 PINTURA UV</t>
        </is>
      </c>
      <c r="I4447" s="9" t="inlineStr">
        <is>
          <t>6 PINTURA UV</t>
        </is>
      </c>
      <c r="J4447" s="9" t="n">
        <v>2</v>
      </c>
      <c r="K4447" s="14" t="n"/>
      <c r="L4447" s="14" t="n"/>
      <c r="M4447" s="14" t="n"/>
      <c r="N4447" s="14" t="n"/>
      <c r="O4447" s="14" t="n"/>
      <c r="P4447" s="14" t="n"/>
      <c r="Q4447" s="14" t="n"/>
      <c r="R4447" s="14" t="n"/>
      <c r="S4447" s="14" t="n"/>
      <c r="T4447" s="14" t="n"/>
      <c r="U4447" s="14" t="n"/>
      <c r="V4447" s="14" t="n"/>
      <c r="W4447" s="14" t="n"/>
      <c r="X4447" s="14" t="n"/>
      <c r="Y4447" s="14" t="n"/>
      <c r="Z4447" s="14" t="n"/>
      <c r="AA4447" s="11" t="n"/>
      <c r="AB4447" s="14">
        <f>B4447&amp;"|"&amp;I4447</f>
        <v/>
      </c>
      <c r="AC4447">
        <f>IF($B4447="","","|"&amp;SUBSTITUTE(TRIM(SUBSTITUTE(SUBSTITUTE(SUBSTITUTE(SUBSTITUTE(SUBSTITUTE(SUBSTITUTE(SUBSTITUTE(SUBSTITUTE(SUBSTITUTE(SUBSTITUTE(SUBSTITUTE(SUBSTITUTE(SUBSTITUTE(SUBSTITUTE(TRIM($B4447&amp;""),CHAR(10)," "),CHAR(13)," "),"."," "),";"," "),","," "),"/"," "),"+"," "),"-"," "),"  "," "),"  "," "),"  "," "),"  "," "),"  "," "),"  "," "))," ","|")&amp;"|")</f>
        <v/>
      </c>
      <c r="AD4447">
        <f>TRIM($I4447&amp;"")</f>
        <v/>
      </c>
    </row>
    <row r="4448" ht="24" customHeight="1">
      <c r="A4448" s="9" t="n">
        <v>46223</v>
      </c>
      <c r="B4448" s="14" t="inlineStr">
        <is>
          <t>10266,10265</t>
        </is>
      </c>
      <c r="C4448" s="14" t="inlineStr">
        <is>
          <t>M/C 0727 (MARROM)</t>
        </is>
      </c>
      <c r="D4448" s="14" t="inlineStr">
        <is>
          <t>6 PINTURA UV</t>
        </is>
      </c>
      <c r="E4448" s="14" t="n">
        <v>20020003</v>
      </c>
      <c r="F4448" s="14" t="inlineStr">
        <is>
          <t>(3) FECHAMENTO II 600X295X12 MDF - BASE DUBAI</t>
        </is>
      </c>
      <c r="G4448" s="14" t="inlineStr">
        <is>
          <t>6 PINTURA UV</t>
        </is>
      </c>
      <c r="H4448" s="14" t="inlineStr">
        <is>
          <t>6 PINTURA UV</t>
        </is>
      </c>
      <c r="I4448" s="9" t="inlineStr">
        <is>
          <t>6 PINTURA UV</t>
        </is>
      </c>
      <c r="J4448" s="9" t="n">
        <v>2</v>
      </c>
      <c r="K4448" s="14" t="n"/>
      <c r="L4448" s="14" t="n"/>
      <c r="M4448" s="14" t="n"/>
      <c r="N4448" s="14" t="n"/>
      <c r="O4448" s="14" t="n"/>
      <c r="P4448" s="14" t="n"/>
      <c r="Q4448" s="14" t="n"/>
      <c r="R4448" s="14" t="n"/>
      <c r="S4448" s="14" t="n"/>
      <c r="T4448" s="14" t="n"/>
      <c r="U4448" s="14" t="n"/>
      <c r="V4448" s="14" t="n"/>
      <c r="W4448" s="14" t="n"/>
      <c r="X4448" s="14" t="n"/>
      <c r="Y4448" s="14" t="n"/>
      <c r="Z4448" s="14" t="n"/>
      <c r="AA4448" s="11" t="n"/>
      <c r="AB4448" s="14">
        <f>B4448&amp;"|"&amp;I4448</f>
        <v/>
      </c>
      <c r="AC4448">
        <f>IF($B4448="","","|"&amp;SUBSTITUTE(TRIM(SUBSTITUTE(SUBSTITUTE(SUBSTITUTE(SUBSTITUTE(SUBSTITUTE(SUBSTITUTE(SUBSTITUTE(SUBSTITUTE(SUBSTITUTE(SUBSTITUTE(SUBSTITUTE(SUBSTITUTE(SUBSTITUTE(SUBSTITUTE(TRIM($B4448&amp;""),CHAR(10)," "),CHAR(13)," "),"."," "),";"," "),","," "),"/"," "),"+"," "),"-"," "),"  "," "),"  "," "),"  "," "),"  "," "),"  "," "),"  "," "))," ","|")&amp;"|")</f>
        <v/>
      </c>
      <c r="AD4448">
        <f>TRIM($I4448&amp;"")</f>
        <v/>
      </c>
    </row>
    <row r="4449" ht="24" customHeight="1">
      <c r="A4449" s="9" t="n">
        <v>46223</v>
      </c>
      <c r="B4449" s="14" t="inlineStr">
        <is>
          <t>10266,10265</t>
        </is>
      </c>
      <c r="C4449" s="14" t="inlineStr">
        <is>
          <t>M/C 0727 (MARROM)</t>
        </is>
      </c>
      <c r="D4449" s="14" t="inlineStr">
        <is>
          <t>6 PINTURA UV</t>
        </is>
      </c>
      <c r="E4449" s="14" t="n">
        <v>20020004</v>
      </c>
      <c r="F4449" s="14" t="inlineStr">
        <is>
          <t>(4) FECHAMENTO III 545X327X12 MDF - BASE DUBAI</t>
        </is>
      </c>
      <c r="G4449" s="14" t="inlineStr">
        <is>
          <t>6 PINTURA UV</t>
        </is>
      </c>
      <c r="H4449" s="14" t="inlineStr">
        <is>
          <t>6 PINTURA UV</t>
        </is>
      </c>
      <c r="I4449" s="9" t="inlineStr">
        <is>
          <t>6 PINTURA UV</t>
        </is>
      </c>
      <c r="J4449" s="9" t="n">
        <v>4</v>
      </c>
      <c r="K4449" s="14" t="n"/>
      <c r="L4449" s="14" t="n"/>
      <c r="M4449" s="14" t="n"/>
      <c r="N4449" s="14" t="n"/>
      <c r="O4449" s="14" t="n"/>
      <c r="P4449" s="14" t="n"/>
      <c r="Q4449" s="14" t="n"/>
      <c r="R4449" s="14" t="n"/>
      <c r="S4449" s="14" t="n"/>
      <c r="T4449" s="14" t="n"/>
      <c r="U4449" s="14" t="n"/>
      <c r="V4449" s="14" t="n"/>
      <c r="W4449" s="14" t="n"/>
      <c r="X4449" s="14" t="n"/>
      <c r="Y4449" s="14" t="n"/>
      <c r="Z4449" s="14" t="n"/>
      <c r="AA4449" s="11" t="n"/>
      <c r="AB4449" s="14">
        <f>B4449&amp;"|"&amp;I4449</f>
        <v/>
      </c>
      <c r="AC4449">
        <f>IF($B4449="","","|"&amp;SUBSTITUTE(TRIM(SUBSTITUTE(SUBSTITUTE(SUBSTITUTE(SUBSTITUTE(SUBSTITUTE(SUBSTITUTE(SUBSTITUTE(SUBSTITUTE(SUBSTITUTE(SUBSTITUTE(SUBSTITUTE(SUBSTITUTE(SUBSTITUTE(SUBSTITUTE(TRIM($B4449&amp;""),CHAR(10)," "),CHAR(13)," "),"."," "),";"," "),","," "),"/"," "),"+"," "),"-"," "),"  "," "),"  "," "),"  "," "),"  "," "),"  "," "),"  "," "))," ","|")&amp;"|")</f>
        <v/>
      </c>
      <c r="AD4449">
        <f>TRIM($I4449&amp;"")</f>
        <v/>
      </c>
    </row>
    <row r="4450" ht="24" customHeight="1">
      <c r="A4450" s="9" t="n">
        <v>46223</v>
      </c>
      <c r="B4450" s="14" t="inlineStr">
        <is>
          <t>10266,10265</t>
        </is>
      </c>
      <c r="C4450" s="14" t="inlineStr">
        <is>
          <t>M/C 0727 (MARROM)</t>
        </is>
      </c>
      <c r="D4450" s="14" t="inlineStr">
        <is>
          <t>6 PINTURA UV</t>
        </is>
      </c>
      <c r="E4450" s="14" t="n">
        <v>20020005</v>
      </c>
      <c r="F4450" s="14" t="inlineStr">
        <is>
          <t>(5) FECHAMENTO IV 453X327X12 MDF - BASE DUBAI</t>
        </is>
      </c>
      <c r="G4450" s="14" t="inlineStr">
        <is>
          <t>6 PINTURA UV</t>
        </is>
      </c>
      <c r="H4450" s="14" t="inlineStr">
        <is>
          <t>6 PINTURA UV</t>
        </is>
      </c>
      <c r="I4450" s="9" t="inlineStr">
        <is>
          <t>6 PINTURA UV</t>
        </is>
      </c>
      <c r="J4450" s="9" t="n">
        <v>2</v>
      </c>
      <c r="K4450" s="14" t="n"/>
      <c r="L4450" s="14" t="n"/>
      <c r="M4450" s="14" t="n"/>
      <c r="N4450" s="14" t="n"/>
      <c r="O4450" s="14" t="n"/>
      <c r="P4450" s="14" t="n"/>
      <c r="Q4450" s="14" t="n"/>
      <c r="R4450" s="14" t="n"/>
      <c r="S4450" s="14" t="n"/>
      <c r="T4450" s="14" t="n"/>
      <c r="U4450" s="14" t="n"/>
      <c r="V4450" s="14" t="n"/>
      <c r="W4450" s="14" t="n"/>
      <c r="X4450" s="14" t="n"/>
      <c r="Y4450" s="14" t="n"/>
      <c r="Z4450" s="14" t="n"/>
      <c r="AA4450" s="11" t="n"/>
      <c r="AB4450" s="14">
        <f>B4450&amp;"|"&amp;I4450</f>
        <v/>
      </c>
      <c r="AC4450">
        <f>IF($B4450="","","|"&amp;SUBSTITUTE(TRIM(SUBSTITUTE(SUBSTITUTE(SUBSTITUTE(SUBSTITUTE(SUBSTITUTE(SUBSTITUTE(SUBSTITUTE(SUBSTITUTE(SUBSTITUTE(SUBSTITUTE(SUBSTITUTE(SUBSTITUTE(SUBSTITUTE(SUBSTITUTE(TRIM($B4450&amp;""),CHAR(10)," "),CHAR(13)," "),"."," "),";"," "),","," "),"/"," "),"+"," "),"-"," "),"  "," "),"  "," "),"  "," "),"  "," "),"  "," "),"  "," "))," ","|")&amp;"|")</f>
        <v/>
      </c>
      <c r="AD4450">
        <f>TRIM($I4450&amp;"")</f>
        <v/>
      </c>
    </row>
    <row r="4451" ht="24" customHeight="1">
      <c r="A4451" s="9" t="n">
        <v>46223</v>
      </c>
      <c r="B4451" s="14" t="inlineStr">
        <is>
          <t>10266,10265</t>
        </is>
      </c>
      <c r="C4451" s="14" t="inlineStr">
        <is>
          <t>M/C 0727 (MARROM)</t>
        </is>
      </c>
      <c r="D4451" s="14" t="inlineStr">
        <is>
          <t>6 PINTURA UV</t>
        </is>
      </c>
      <c r="E4451" s="14" t="n">
        <v>30080009</v>
      </c>
      <c r="F4451" s="14" t="inlineStr">
        <is>
          <t>(4) MOLDURA 1360X680X12 MDF - MESA AMST. 1,36X1,36</t>
        </is>
      </c>
      <c r="G4451" s="14" t="inlineStr">
        <is>
          <t>6 PINTURA UV</t>
        </is>
      </c>
      <c r="H4451" s="14" t="inlineStr">
        <is>
          <t>6 PINTURA UV</t>
        </is>
      </c>
      <c r="I4451" s="9" t="inlineStr">
        <is>
          <t>6 PINTURA UV</t>
        </is>
      </c>
      <c r="J4451" s="9" t="n">
        <v>60</v>
      </c>
      <c r="K4451" s="14" t="n"/>
      <c r="L4451" s="14" t="n"/>
      <c r="M4451" s="14" t="n"/>
      <c r="N4451" s="14" t="n"/>
      <c r="O4451" s="14" t="n"/>
      <c r="P4451" s="14" t="n"/>
      <c r="Q4451" s="14" t="n"/>
      <c r="R4451" s="14" t="n"/>
      <c r="S4451" s="14" t="n"/>
      <c r="T4451" s="14" t="n"/>
      <c r="U4451" s="14" t="n"/>
      <c r="V4451" s="14" t="n"/>
      <c r="W4451" s="14" t="n"/>
      <c r="X4451" s="14" t="n"/>
      <c r="Y4451" s="14" t="n"/>
      <c r="Z4451" s="14" t="n"/>
      <c r="AA4451" s="11" t="n"/>
      <c r="AB4451" s="14">
        <f>B4451&amp;"|"&amp;I4451</f>
        <v/>
      </c>
      <c r="AC4451">
        <f>IF($B4451="","","|"&amp;SUBSTITUTE(TRIM(SUBSTITUTE(SUBSTITUTE(SUBSTITUTE(SUBSTITUTE(SUBSTITUTE(SUBSTITUTE(SUBSTITUTE(SUBSTITUTE(SUBSTITUTE(SUBSTITUTE(SUBSTITUTE(SUBSTITUTE(SUBSTITUTE(SUBSTITUTE(TRIM($B4451&amp;""),CHAR(10)," "),CHAR(13)," "),"."," "),";"," "),","," "),"/"," "),"+"," "),"-"," "),"  "," "),"  "," "),"  "," "),"  "," "),"  "," "),"  "," "))," ","|")&amp;"|")</f>
        <v/>
      </c>
      <c r="AD4451">
        <f>TRIM($I4451&amp;"")</f>
        <v/>
      </c>
    </row>
    <row r="4452" ht="24" customHeight="1">
      <c r="A4452" s="9" t="n">
        <v>46223</v>
      </c>
      <c r="B4452" s="14" t="inlineStr">
        <is>
          <t>10266,10265</t>
        </is>
      </c>
      <c r="C4452" s="14" t="inlineStr">
        <is>
          <t>M/C 0727 (MARROM)</t>
        </is>
      </c>
      <c r="D4452" s="14" t="inlineStr">
        <is>
          <t>6 PINTURA UV</t>
        </is>
      </c>
      <c r="E4452" s="14" t="n">
        <v>30081507</v>
      </c>
      <c r="F4452" s="14" t="inlineStr">
        <is>
          <t>(2)PRATO MENOR 582X582X12 MDF-MESA ANCARA /AMSTERD</t>
        </is>
      </c>
      <c r="G4452" s="14" t="inlineStr">
        <is>
          <t>6 PINTURA UV</t>
        </is>
      </c>
      <c r="H4452" s="14" t="inlineStr">
        <is>
          <t>6 PINTURA UV</t>
        </is>
      </c>
      <c r="I4452" s="9" t="inlineStr">
        <is>
          <t>6 PINTURA UV</t>
        </is>
      </c>
      <c r="J4452" s="9" t="n">
        <v>30</v>
      </c>
      <c r="K4452" s="14" t="n"/>
      <c r="L4452" s="14" t="n"/>
      <c r="M4452" s="14" t="n"/>
      <c r="N4452" s="14" t="n"/>
      <c r="O4452" s="14" t="n"/>
      <c r="P4452" s="14" t="n"/>
      <c r="Q4452" s="14" t="n"/>
      <c r="R4452" s="14" t="n"/>
      <c r="S4452" s="14" t="n"/>
      <c r="T4452" s="14" t="n"/>
      <c r="U4452" s="14" t="n"/>
      <c r="V4452" s="14" t="n"/>
      <c r="W4452" s="14" t="n"/>
      <c r="X4452" s="14" t="n"/>
      <c r="Y4452" s="14" t="n"/>
      <c r="Z4452" s="14" t="n"/>
      <c r="AA4452" s="11" t="n"/>
      <c r="AB4452" s="14">
        <f>B4452&amp;"|"&amp;I4452</f>
        <v/>
      </c>
      <c r="AC4452">
        <f>IF($B4452="","","|"&amp;SUBSTITUTE(TRIM(SUBSTITUTE(SUBSTITUTE(SUBSTITUTE(SUBSTITUTE(SUBSTITUTE(SUBSTITUTE(SUBSTITUTE(SUBSTITUTE(SUBSTITUTE(SUBSTITUTE(SUBSTITUTE(SUBSTITUTE(SUBSTITUTE(SUBSTITUTE(TRIM($B4452&amp;""),CHAR(10)," "),CHAR(13)," "),"."," "),";"," "),","," "),"/"," "),"+"," "),"-"," "),"  "," "),"  "," "),"  "," "),"  "," "),"  "," "),"  "," "))," ","|")&amp;"|")</f>
        <v/>
      </c>
      <c r="AD4452">
        <f>TRIM($I4452&amp;"")</f>
        <v/>
      </c>
    </row>
    <row r="4453" ht="24" customHeight="1">
      <c r="A4453" s="9" t="n">
        <v>46223</v>
      </c>
      <c r="B4453" s="14" t="inlineStr">
        <is>
          <t>10266,10265</t>
        </is>
      </c>
      <c r="C4453" s="14" t="inlineStr">
        <is>
          <t>M/C 0727 (MARROM)</t>
        </is>
      </c>
      <c r="D4453" s="14" t="inlineStr">
        <is>
          <t>6 PINTURA UV</t>
        </is>
      </c>
      <c r="E4453" s="14" t="n">
        <v>30081508</v>
      </c>
      <c r="F4453" s="14" t="inlineStr">
        <is>
          <t>(3) PRATO MAIOR 664X664X12 MDF-MESA ANCARA/AMSTERD</t>
        </is>
      </c>
      <c r="G4453" s="14" t="inlineStr">
        <is>
          <t>6 PINTURA UV</t>
        </is>
      </c>
      <c r="H4453" s="14" t="inlineStr">
        <is>
          <t>6 PINTURA UV</t>
        </is>
      </c>
      <c r="I4453" s="9" t="inlineStr">
        <is>
          <t>6 PINTURA UV</t>
        </is>
      </c>
      <c r="J4453" s="9" t="n">
        <v>30</v>
      </c>
      <c r="K4453" s="14" t="n"/>
      <c r="L4453" s="14" t="n"/>
      <c r="M4453" s="14" t="n"/>
      <c r="N4453" s="14" t="n"/>
      <c r="O4453" s="14" t="n"/>
      <c r="P4453" s="14" t="n"/>
      <c r="Q4453" s="14" t="n"/>
      <c r="R4453" s="14" t="n"/>
      <c r="S4453" s="14" t="n"/>
      <c r="T4453" s="14" t="n"/>
      <c r="U4453" s="14" t="n"/>
      <c r="V4453" s="14" t="n"/>
      <c r="W4453" s="14" t="n"/>
      <c r="X4453" s="14" t="n"/>
      <c r="Y4453" s="14" t="n"/>
      <c r="Z4453" s="14" t="n"/>
      <c r="AA4453" s="11" t="n"/>
      <c r="AB4453" s="14">
        <f>B4453&amp;"|"&amp;I4453</f>
        <v/>
      </c>
      <c r="AC4453">
        <f>IF($B4453="","","|"&amp;SUBSTITUTE(TRIM(SUBSTITUTE(SUBSTITUTE(SUBSTITUTE(SUBSTITUTE(SUBSTITUTE(SUBSTITUTE(SUBSTITUTE(SUBSTITUTE(SUBSTITUTE(SUBSTITUTE(SUBSTITUTE(SUBSTITUTE(SUBSTITUTE(SUBSTITUTE(TRIM($B4453&amp;""),CHAR(10)," "),CHAR(13)," "),"."," "),";"," "),","," "),"/"," "),"+"," "),"-"," "),"  "," "),"  "," "),"  "," "),"  "," "),"  "," "),"  "," "))," ","|")&amp;"|")</f>
        <v/>
      </c>
      <c r="AD4453">
        <f>TRIM($I4453&amp;"")</f>
        <v/>
      </c>
    </row>
    <row r="4454" ht="24" customHeight="1">
      <c r="A4454" s="9" t="n">
        <v>46223</v>
      </c>
      <c r="B4454" s="14" t="inlineStr">
        <is>
          <t>10266,10265</t>
        </is>
      </c>
      <c r="C4454" s="14" t="inlineStr">
        <is>
          <t>M/C 0727 (MARROM)</t>
        </is>
      </c>
      <c r="D4454" s="14" t="inlineStr">
        <is>
          <t>6 PINTURA UV</t>
        </is>
      </c>
      <c r="E4454" s="14" t="n">
        <v>20013102</v>
      </c>
      <c r="F4454" s="14" t="inlineStr">
        <is>
          <t>(10)PE MAIOR 760X100 (170) X15 MDF-MIAMI 1,37X0,80</t>
        </is>
      </c>
      <c r="G4454" s="14" t="inlineStr">
        <is>
          <t>6 PINTURA UV</t>
        </is>
      </c>
      <c r="H4454" s="14" t="inlineStr">
        <is>
          <t>6 PINTURA UV</t>
        </is>
      </c>
      <c r="I4454" s="9" t="inlineStr">
        <is>
          <t>6 PINTURA UV</t>
        </is>
      </c>
      <c r="J4454" s="9" t="n">
        <v>440</v>
      </c>
      <c r="K4454" s="14" t="n"/>
      <c r="L4454" s="14" t="n"/>
      <c r="M4454" s="14" t="n"/>
      <c r="N4454" s="14" t="n"/>
      <c r="O4454" s="14" t="n"/>
      <c r="P4454" s="14" t="n"/>
      <c r="Q4454" s="14" t="n"/>
      <c r="R4454" s="14" t="n"/>
      <c r="S4454" s="14" t="n"/>
      <c r="T4454" s="14" t="n"/>
      <c r="U4454" s="14" t="n"/>
      <c r="V4454" s="14" t="n"/>
      <c r="W4454" s="14" t="n"/>
      <c r="X4454" s="14" t="n"/>
      <c r="Y4454" s="14" t="n"/>
      <c r="Z4454" s="14" t="n"/>
      <c r="AA4454" s="11" t="n"/>
      <c r="AB4454" s="14">
        <f>B4454&amp;"|"&amp;I4454</f>
        <v/>
      </c>
      <c r="AC4454">
        <f>IF($B4454="","","|"&amp;SUBSTITUTE(TRIM(SUBSTITUTE(SUBSTITUTE(SUBSTITUTE(SUBSTITUTE(SUBSTITUTE(SUBSTITUTE(SUBSTITUTE(SUBSTITUTE(SUBSTITUTE(SUBSTITUTE(SUBSTITUTE(SUBSTITUTE(SUBSTITUTE(SUBSTITUTE(TRIM($B4454&amp;""),CHAR(10)," "),CHAR(13)," "),"."," "),";"," "),","," "),"/"," "),"+"," "),"-"," "),"  "," "),"  "," "),"  "," "),"  "," "),"  "," "),"  "," "))," ","|")&amp;"|")</f>
        <v/>
      </c>
      <c r="AD4454">
        <f>TRIM($I4454&amp;"")</f>
        <v/>
      </c>
    </row>
    <row r="4455" ht="24" customHeight="1">
      <c r="A4455" s="9" t="n">
        <v>46223</v>
      </c>
      <c r="B4455" s="14" t="inlineStr">
        <is>
          <t>10266,10265</t>
        </is>
      </c>
      <c r="C4455" s="14" t="inlineStr">
        <is>
          <t>M/C 0727 (MARROM)</t>
        </is>
      </c>
      <c r="D4455" s="14" t="inlineStr">
        <is>
          <t>6 PINTURA UV</t>
        </is>
      </c>
      <c r="E4455" s="14" t="n">
        <v>20013103</v>
      </c>
      <c r="F4455" s="14" t="inlineStr">
        <is>
          <t>(4) PE MENOR 760X85 (135) X15 MDF-MIAMI 1,37X0,80</t>
        </is>
      </c>
      <c r="G4455" s="14" t="inlineStr">
        <is>
          <t>6 PINTURA UV</t>
        </is>
      </c>
      <c r="H4455" s="14" t="inlineStr">
        <is>
          <t>6 PINTURA UV</t>
        </is>
      </c>
      <c r="I4455" s="9" t="inlineStr">
        <is>
          <t>6 PINTURA UV</t>
        </is>
      </c>
      <c r="J4455" s="9" t="n">
        <v>440</v>
      </c>
      <c r="K4455" s="14" t="n"/>
      <c r="L4455" s="14" t="n"/>
      <c r="M4455" s="14" t="n"/>
      <c r="N4455" s="14" t="n"/>
      <c r="O4455" s="14" t="n"/>
      <c r="P4455" s="14" t="n"/>
      <c r="Q4455" s="14" t="n"/>
      <c r="R4455" s="14" t="n"/>
      <c r="S4455" s="14" t="n"/>
      <c r="T4455" s="14" t="n"/>
      <c r="U4455" s="14" t="n"/>
      <c r="V4455" s="14" t="n"/>
      <c r="W4455" s="14" t="n"/>
      <c r="X4455" s="14" t="n"/>
      <c r="Y4455" s="14" t="n"/>
      <c r="Z4455" s="14" t="n"/>
      <c r="AA4455" s="11" t="n"/>
      <c r="AB4455" s="14">
        <f>B4455&amp;"|"&amp;I4455</f>
        <v/>
      </c>
      <c r="AC4455">
        <f>IF($B4455="","","|"&amp;SUBSTITUTE(TRIM(SUBSTITUTE(SUBSTITUTE(SUBSTITUTE(SUBSTITUTE(SUBSTITUTE(SUBSTITUTE(SUBSTITUTE(SUBSTITUTE(SUBSTITUTE(SUBSTITUTE(SUBSTITUTE(SUBSTITUTE(SUBSTITUTE(SUBSTITUTE(TRIM($B4455&amp;""),CHAR(10)," "),CHAR(13)," "),"."," "),";"," "),","," "),"/"," "),"+"," "),"-"," "),"  "," "),"  "," "),"  "," "),"  "," "),"  "," "),"  "," "))," ","|")&amp;"|")</f>
        <v/>
      </c>
      <c r="AD4455">
        <f>TRIM($I4455&amp;"")</f>
        <v/>
      </c>
    </row>
    <row r="4456" ht="24" customHeight="1">
      <c r="A4456" s="9" t="n">
        <v>46223</v>
      </c>
      <c r="B4456" s="14" t="inlineStr">
        <is>
          <t>10266,10265</t>
        </is>
      </c>
      <c r="C4456" s="14" t="inlineStr">
        <is>
          <t>M/C 0727 (MARROM)</t>
        </is>
      </c>
      <c r="D4456" s="14" t="inlineStr">
        <is>
          <t>6 PINTURA UV</t>
        </is>
      </c>
      <c r="E4456" s="14" t="n">
        <v>20020001</v>
      </c>
      <c r="F4456" s="14" t="inlineStr">
        <is>
          <t>(1) LATERAL 1180X92X15 MDF - BASE DUBAI</t>
        </is>
      </c>
      <c r="G4456" s="14" t="inlineStr">
        <is>
          <t>6 PINTURA UV</t>
        </is>
      </c>
      <c r="H4456" s="14" t="inlineStr">
        <is>
          <t>6 PINTURA UV</t>
        </is>
      </c>
      <c r="I4456" s="9" t="inlineStr">
        <is>
          <t>6 PINTURA UV</t>
        </is>
      </c>
      <c r="J4456" s="9" t="n">
        <v>8</v>
      </c>
      <c r="K4456" s="14" t="n"/>
      <c r="L4456" s="14" t="n"/>
      <c r="M4456" s="14" t="n"/>
      <c r="N4456" s="14" t="n"/>
      <c r="O4456" s="14" t="n"/>
      <c r="P4456" s="14" t="n"/>
      <c r="Q4456" s="14" t="n"/>
      <c r="R4456" s="14" t="n"/>
      <c r="S4456" s="14" t="n"/>
      <c r="T4456" s="14" t="n"/>
      <c r="U4456" s="14" t="n"/>
      <c r="V4456" s="14" t="n"/>
      <c r="W4456" s="14" t="n"/>
      <c r="X4456" s="14" t="n"/>
      <c r="Y4456" s="14" t="n"/>
      <c r="Z4456" s="14" t="n"/>
      <c r="AA4456" s="11" t="n"/>
      <c r="AB4456" s="14">
        <f>B4456&amp;"|"&amp;I4456</f>
        <v/>
      </c>
      <c r="AC4456">
        <f>IF($B4456="","","|"&amp;SUBSTITUTE(TRIM(SUBSTITUTE(SUBSTITUTE(SUBSTITUTE(SUBSTITUTE(SUBSTITUTE(SUBSTITUTE(SUBSTITUTE(SUBSTITUTE(SUBSTITUTE(SUBSTITUTE(SUBSTITUTE(SUBSTITUTE(SUBSTITUTE(SUBSTITUTE(TRIM($B4456&amp;""),CHAR(10)," "),CHAR(13)," "),"."," "),";"," "),","," "),"/"," "),"+"," "),"-"," "),"  "," "),"  "," "),"  "," "),"  "," "),"  "," "),"  "," "))," ","|")&amp;"|")</f>
        <v/>
      </c>
      <c r="AD4456">
        <f>TRIM($I4456&amp;"")</f>
        <v/>
      </c>
    </row>
    <row r="4457" ht="24" customHeight="1">
      <c r="A4457" s="9" t="n">
        <v>46223</v>
      </c>
      <c r="B4457" s="14" t="inlineStr">
        <is>
          <t>10266,10265</t>
        </is>
      </c>
      <c r="C4457" s="14" t="inlineStr">
        <is>
          <t>M/C 0727 (MARROM)</t>
        </is>
      </c>
      <c r="D4457" s="14" t="inlineStr">
        <is>
          <t>6 PINTURA UV</t>
        </is>
      </c>
      <c r="E4457" s="14" t="n">
        <v>30080008</v>
      </c>
      <c r="F4457" s="14" t="inlineStr">
        <is>
          <t>(1-7) TAMPO 1360X680X15 MDF - MESA AMST. 1,36X1,36</t>
        </is>
      </c>
      <c r="G4457" s="14" t="inlineStr">
        <is>
          <t>6 PINTURA UV</t>
        </is>
      </c>
      <c r="H4457" s="14" t="inlineStr">
        <is>
          <t>6 PINTURA UV</t>
        </is>
      </c>
      <c r="I4457" s="9" t="inlineStr">
        <is>
          <t>6 PINTURA UV</t>
        </is>
      </c>
      <c r="J4457" s="9" t="n">
        <v>60</v>
      </c>
      <c r="K4457" s="14" t="n"/>
      <c r="L4457" s="14" t="n"/>
      <c r="M4457" s="14" t="n"/>
      <c r="N4457" s="14" t="n"/>
      <c r="O4457" s="14" t="n"/>
      <c r="P4457" s="14" t="n"/>
      <c r="Q4457" s="14" t="n"/>
      <c r="R4457" s="14" t="n"/>
      <c r="S4457" s="14" t="n"/>
      <c r="T4457" s="14" t="n"/>
      <c r="U4457" s="14" t="n"/>
      <c r="V4457" s="14" t="n"/>
      <c r="W4457" s="14" t="n"/>
      <c r="X4457" s="14" t="n"/>
      <c r="Y4457" s="14" t="n"/>
      <c r="Z4457" s="14" t="n"/>
      <c r="AA4457" s="11" t="n"/>
      <c r="AB4457" s="14">
        <f>B4457&amp;"|"&amp;I4457</f>
        <v/>
      </c>
      <c r="AC4457">
        <f>IF($B4457="","","|"&amp;SUBSTITUTE(TRIM(SUBSTITUTE(SUBSTITUTE(SUBSTITUTE(SUBSTITUTE(SUBSTITUTE(SUBSTITUTE(SUBSTITUTE(SUBSTITUTE(SUBSTITUTE(SUBSTITUTE(SUBSTITUTE(SUBSTITUTE(SUBSTITUTE(SUBSTITUTE(TRIM($B4457&amp;""),CHAR(10)," "),CHAR(13)," "),"."," "),";"," "),","," "),"/"," "),"+"," "),"-"," "),"  "," "),"  "," "),"  "," "),"  "," "),"  "," "),"  "," "))," ","|")&amp;"|")</f>
        <v/>
      </c>
      <c r="AD4457">
        <f>TRIM($I4457&amp;"")</f>
        <v/>
      </c>
    </row>
    <row r="4458" ht="24" customHeight="1">
      <c r="A4458" s="9" t="n">
        <v>46223</v>
      </c>
      <c r="B4458" s="14" t="inlineStr">
        <is>
          <t>10266,10265</t>
        </is>
      </c>
      <c r="C4458" s="14" t="inlineStr">
        <is>
          <t>M/C 0727 (MARROM)</t>
        </is>
      </c>
      <c r="D4458" s="14" t="inlineStr">
        <is>
          <t>6 PINTURA UV</t>
        </is>
      </c>
      <c r="E4458" s="14" t="n">
        <v>20051001</v>
      </c>
      <c r="F4458" s="14" t="inlineStr">
        <is>
          <t>TAMPO REDONDO 1035X1035X18 MDF - MESA TURIM LIGHT</t>
        </is>
      </c>
      <c r="G4458" s="14" t="inlineStr">
        <is>
          <t>6 PINTURA UV</t>
        </is>
      </c>
      <c r="H4458" s="14" t="inlineStr">
        <is>
          <t>6 PINTURA UV</t>
        </is>
      </c>
      <c r="I4458" s="9" t="inlineStr">
        <is>
          <t>6 PINTURA UV</t>
        </is>
      </c>
      <c r="J4458" s="9" t="n">
        <v>13</v>
      </c>
      <c r="K4458" s="14" t="n"/>
      <c r="L4458" s="14" t="n"/>
      <c r="M4458" s="14" t="n"/>
      <c r="N4458" s="14" t="n"/>
      <c r="O4458" s="14" t="n"/>
      <c r="P4458" s="14" t="n"/>
      <c r="Q4458" s="14" t="n"/>
      <c r="R4458" s="14" t="n"/>
      <c r="S4458" s="14" t="n"/>
      <c r="T4458" s="14" t="n"/>
      <c r="U4458" s="14" t="n"/>
      <c r="V4458" s="14" t="n"/>
      <c r="W4458" s="14" t="n"/>
      <c r="X4458" s="14" t="n"/>
      <c r="Y4458" s="14" t="n"/>
      <c r="Z4458" s="14" t="n"/>
      <c r="AA4458" s="11" t="n"/>
      <c r="AB4458" s="14">
        <f>B4458&amp;"|"&amp;I4458</f>
        <v/>
      </c>
      <c r="AC4458">
        <f>IF($B4458="","","|"&amp;SUBSTITUTE(TRIM(SUBSTITUTE(SUBSTITUTE(SUBSTITUTE(SUBSTITUTE(SUBSTITUTE(SUBSTITUTE(SUBSTITUTE(SUBSTITUTE(SUBSTITUTE(SUBSTITUTE(SUBSTITUTE(SUBSTITUTE(SUBSTITUTE(SUBSTITUTE(TRIM($B4458&amp;""),CHAR(10)," "),CHAR(13)," "),"."," "),";"," "),","," "),"/"," "),"+"," "),"-"," "),"  "," "),"  "," "),"  "," "),"  "," "),"  "," "),"  "," "))," ","|")&amp;"|")</f>
        <v/>
      </c>
      <c r="AD4458">
        <f>TRIM($I4458&amp;"")</f>
        <v/>
      </c>
    </row>
    <row r="4459" ht="24" customHeight="1">
      <c r="A4459" s="9" t="n">
        <v>46223</v>
      </c>
      <c r="B4459" s="14" t="inlineStr">
        <is>
          <t>10266,10265</t>
        </is>
      </c>
      <c r="C4459" s="14" t="inlineStr">
        <is>
          <t>M/C 0727 (MARROM)</t>
        </is>
      </c>
      <c r="D4459" s="14" t="inlineStr">
        <is>
          <t>6 PINTURA UV</t>
        </is>
      </c>
      <c r="E4459" s="14" t="n">
        <v>30003405</v>
      </c>
      <c r="F4459" s="14" t="inlineStr">
        <is>
          <t>TRAVESSA ASSENTO 360X70X18 MDF - C DAKAR/SANTIAGO</t>
        </is>
      </c>
      <c r="G4459" s="14" t="inlineStr">
        <is>
          <t>6 PINTURA UV</t>
        </is>
      </c>
      <c r="H4459" s="14" t="inlineStr">
        <is>
          <t>6 PINTURA UV</t>
        </is>
      </c>
      <c r="I4459" s="9" t="inlineStr">
        <is>
          <t>6 PINTURA UV</t>
        </is>
      </c>
      <c r="J4459" s="9" t="n">
        <v>12</v>
      </c>
      <c r="K4459" s="14" t="n"/>
      <c r="L4459" s="14" t="n"/>
      <c r="M4459" s="14" t="n"/>
      <c r="N4459" s="14" t="n"/>
      <c r="O4459" s="14" t="n"/>
      <c r="P4459" s="14" t="n"/>
      <c r="Q4459" s="14" t="n"/>
      <c r="R4459" s="14" t="n"/>
      <c r="S4459" s="14" t="n"/>
      <c r="T4459" s="14" t="n"/>
      <c r="U4459" s="14" t="n"/>
      <c r="V4459" s="14" t="n"/>
      <c r="W4459" s="14" t="n"/>
      <c r="X4459" s="14" t="n"/>
      <c r="Y4459" s="14" t="n"/>
      <c r="Z4459" s="14" t="n"/>
      <c r="AA4459" s="11" t="n"/>
      <c r="AB4459" s="14">
        <f>B4459&amp;"|"&amp;I4459</f>
        <v/>
      </c>
      <c r="AC4459">
        <f>IF($B4459="","","|"&amp;SUBSTITUTE(TRIM(SUBSTITUTE(SUBSTITUTE(SUBSTITUTE(SUBSTITUTE(SUBSTITUTE(SUBSTITUTE(SUBSTITUTE(SUBSTITUTE(SUBSTITUTE(SUBSTITUTE(SUBSTITUTE(SUBSTITUTE(SUBSTITUTE(SUBSTITUTE(TRIM($B4459&amp;""),CHAR(10)," "),CHAR(13)," "),"."," "),";"," "),","," "),"/"," "),"+"," "),"-"," "),"  "," "),"  "," "),"  "," "),"  "," "),"  "," "),"  "," "))," ","|")&amp;"|")</f>
        <v/>
      </c>
      <c r="AD4459">
        <f>TRIM($I4459&amp;"")</f>
        <v/>
      </c>
    </row>
    <row r="4460" ht="24" customHeight="1">
      <c r="A4460" s="9" t="n">
        <v>46223</v>
      </c>
      <c r="B4460" s="14" t="inlineStr">
        <is>
          <t>10266,10265</t>
        </is>
      </c>
      <c r="C4460" s="14" t="inlineStr">
        <is>
          <t>M/C 0727 (MARROM)</t>
        </is>
      </c>
      <c r="D4460" s="14" t="inlineStr">
        <is>
          <t>6 PINTURA UV</t>
        </is>
      </c>
      <c r="E4460" s="14" t="n">
        <v>30006103</v>
      </c>
      <c r="F4460" s="14" t="inlineStr">
        <is>
          <t>TRAVESSA LATERAL 340X70X18 MDF - CAD SANTIAGO NEW</t>
        </is>
      </c>
      <c r="G4460" s="14" t="inlineStr">
        <is>
          <t>6 PINTURA UV</t>
        </is>
      </c>
      <c r="H4460" s="14" t="inlineStr">
        <is>
          <t>6 PINTURA UV</t>
        </is>
      </c>
      <c r="I4460" s="9" t="inlineStr">
        <is>
          <t>6 PINTURA UV</t>
        </is>
      </c>
      <c r="J4460" s="9" t="n">
        <v>12</v>
      </c>
      <c r="K4460" s="14" t="n"/>
      <c r="L4460" s="14" t="n"/>
      <c r="M4460" s="14" t="n"/>
      <c r="N4460" s="14" t="n"/>
      <c r="O4460" s="14" t="n"/>
      <c r="P4460" s="14" t="n"/>
      <c r="Q4460" s="14" t="n"/>
      <c r="R4460" s="14" t="n"/>
      <c r="S4460" s="14" t="n"/>
      <c r="T4460" s="14" t="n"/>
      <c r="U4460" s="14" t="n"/>
      <c r="V4460" s="14" t="n"/>
      <c r="W4460" s="14" t="n"/>
      <c r="X4460" s="14" t="n"/>
      <c r="Y4460" s="14" t="n"/>
      <c r="Z4460" s="14" t="n"/>
      <c r="AA4460" s="11" t="n"/>
      <c r="AB4460" s="14">
        <f>B4460&amp;"|"&amp;I4460</f>
        <v/>
      </c>
      <c r="AC4460">
        <f>IF($B4460="","","|"&amp;SUBSTITUTE(TRIM(SUBSTITUTE(SUBSTITUTE(SUBSTITUTE(SUBSTITUTE(SUBSTITUTE(SUBSTITUTE(SUBSTITUTE(SUBSTITUTE(SUBSTITUTE(SUBSTITUTE(SUBSTITUTE(SUBSTITUTE(SUBSTITUTE(SUBSTITUTE(TRIM($B4460&amp;""),CHAR(10)," "),CHAR(13)," "),"."," "),";"," "),","," "),"/"," "),"+"," "),"-"," "),"  "," "),"  "," "),"  "," "),"  "," "),"  "," "),"  "," "))," ","|")&amp;"|")</f>
        <v/>
      </c>
      <c r="AD4460">
        <f>TRIM($I4460&amp;"")</f>
        <v/>
      </c>
    </row>
    <row r="4461" ht="24" customHeight="1">
      <c r="A4461" s="9" t="n">
        <v>46223</v>
      </c>
      <c r="B4461" s="14" t="inlineStr">
        <is>
          <t>10266,10265</t>
        </is>
      </c>
      <c r="C4461" s="14" t="inlineStr">
        <is>
          <t>M/C 0727 (MARROM)</t>
        </is>
      </c>
      <c r="D4461" s="14" t="inlineStr">
        <is>
          <t>6 PINTURA UV</t>
        </is>
      </c>
      <c r="E4461" s="14" t="n">
        <v>30006104</v>
      </c>
      <c r="F4461" s="14" t="inlineStr">
        <is>
          <t>MOLDURA ENCOSTO 445X280X15 MDF - CAD SANTIAGO NEW</t>
        </is>
      </c>
      <c r="G4461" s="14" t="inlineStr">
        <is>
          <t>6 PINTURA UV</t>
        </is>
      </c>
      <c r="H4461" s="14" t="inlineStr">
        <is>
          <t>6 PINTURA UV</t>
        </is>
      </c>
      <c r="I4461" s="9" t="inlineStr">
        <is>
          <t>6 PINTURA UV</t>
        </is>
      </c>
      <c r="J4461" s="9" t="n">
        <v>120</v>
      </c>
      <c r="K4461" s="14" t="n"/>
      <c r="L4461" s="14" t="n"/>
      <c r="M4461" s="14" t="n"/>
      <c r="N4461" s="14" t="n"/>
      <c r="O4461" s="14" t="n"/>
      <c r="P4461" s="14" t="n"/>
      <c r="Q4461" s="14" t="n"/>
      <c r="R4461" s="14" t="n"/>
      <c r="S4461" s="14" t="n"/>
      <c r="T4461" s="14" t="n"/>
      <c r="U4461" s="14" t="n"/>
      <c r="V4461" s="14" t="n"/>
      <c r="W4461" s="14" t="n"/>
      <c r="X4461" s="14" t="n"/>
      <c r="Y4461" s="14" t="n"/>
      <c r="Z4461" s="14" t="n"/>
      <c r="AA4461" s="11" t="n"/>
      <c r="AB4461" s="14">
        <f>B4461&amp;"|"&amp;I4461</f>
        <v/>
      </c>
      <c r="AC4461">
        <f>IF($B4461="","","|"&amp;SUBSTITUTE(TRIM(SUBSTITUTE(SUBSTITUTE(SUBSTITUTE(SUBSTITUTE(SUBSTITUTE(SUBSTITUTE(SUBSTITUTE(SUBSTITUTE(SUBSTITUTE(SUBSTITUTE(SUBSTITUTE(SUBSTITUTE(SUBSTITUTE(SUBSTITUTE(TRIM($B4461&amp;""),CHAR(10)," "),CHAR(13)," "),"."," "),";"," "),","," "),"/"," "),"+"," "),"-"," "),"  "," "),"  "," "),"  "," "),"  "," "),"  "," "),"  "," "))," ","|")&amp;"|")</f>
        <v/>
      </c>
      <c r="AD4461">
        <f>TRIM($I4461&amp;"")</f>
        <v/>
      </c>
    </row>
    <row r="4462" ht="24" customHeight="1">
      <c r="A4462" s="9" t="n">
        <v>46223</v>
      </c>
      <c r="B4462" s="14" t="inlineStr">
        <is>
          <t>10266,10265</t>
        </is>
      </c>
      <c r="C4462" s="14" t="inlineStr">
        <is>
          <t>M/C 0727 (MARROM)</t>
        </is>
      </c>
      <c r="D4462" s="14" t="inlineStr">
        <is>
          <t>6 PINTURA UV</t>
        </is>
      </c>
      <c r="E4462" s="14" t="n">
        <v>20052001</v>
      </c>
      <c r="F4462" s="14" t="inlineStr">
        <is>
          <t>(2-4) TRAVESSA 742X122X25 MDF - MESA ATHENAS</t>
        </is>
      </c>
      <c r="G4462" s="14" t="inlineStr">
        <is>
          <t>6 PINTURA UV</t>
        </is>
      </c>
      <c r="H4462" s="14" t="inlineStr">
        <is>
          <t>6 PINTURA UV</t>
        </is>
      </c>
      <c r="I4462" s="9" t="inlineStr">
        <is>
          <t>6 PINTURA UV</t>
        </is>
      </c>
      <c r="J4462" s="9" t="n">
        <v>120</v>
      </c>
      <c r="K4462" s="14" t="n"/>
      <c r="L4462" s="14" t="n"/>
      <c r="M4462" s="14" t="n"/>
      <c r="N4462" s="14" t="n"/>
      <c r="O4462" s="14" t="n"/>
      <c r="P4462" s="14" t="n"/>
      <c r="Q4462" s="14" t="n"/>
      <c r="R4462" s="14" t="n"/>
      <c r="S4462" s="14" t="n"/>
      <c r="T4462" s="14" t="n"/>
      <c r="U4462" s="14" t="n"/>
      <c r="V4462" s="14" t="n"/>
      <c r="W4462" s="14" t="n"/>
      <c r="X4462" s="14" t="n"/>
      <c r="Y4462" s="14" t="n"/>
      <c r="Z4462" s="14" t="n"/>
      <c r="AA4462" s="11" t="n"/>
      <c r="AB4462" s="14">
        <f>B4462&amp;"|"&amp;I4462</f>
        <v/>
      </c>
      <c r="AC4462">
        <f>IF($B4462="","","|"&amp;SUBSTITUTE(TRIM(SUBSTITUTE(SUBSTITUTE(SUBSTITUTE(SUBSTITUTE(SUBSTITUTE(SUBSTITUTE(SUBSTITUTE(SUBSTITUTE(SUBSTITUTE(SUBSTITUTE(SUBSTITUTE(SUBSTITUTE(SUBSTITUTE(SUBSTITUTE(TRIM($B4462&amp;""),CHAR(10)," "),CHAR(13)," "),"."," "),";"," "),","," "),"/"," "),"+"," "),"-"," "),"  "," "),"  "," "),"  "," "),"  "," "),"  "," "),"  "," "))," ","|")&amp;"|")</f>
        <v/>
      </c>
      <c r="AD4462">
        <f>TRIM($I4462&amp;"")</f>
        <v/>
      </c>
    </row>
    <row r="4463" ht="24" customHeight="1">
      <c r="A4463" s="9" t="n">
        <v>46223</v>
      </c>
      <c r="B4463" s="14" t="inlineStr">
        <is>
          <t>10266,10265</t>
        </is>
      </c>
      <c r="C4463" s="14" t="inlineStr">
        <is>
          <t>M/C 0727 (MARROM)</t>
        </is>
      </c>
      <c r="D4463" s="14" t="inlineStr">
        <is>
          <t>6 PINTURA UV</t>
        </is>
      </c>
      <c r="E4463" s="14" t="n">
        <v>20052002</v>
      </c>
      <c r="F4463" s="14" t="inlineStr">
        <is>
          <t>(5) BASE MAIOR 542X124X25 MDF - MESA ATHENAS</t>
        </is>
      </c>
      <c r="G4463" s="14" t="inlineStr">
        <is>
          <t>6 PINTURA UV</t>
        </is>
      </c>
      <c r="H4463" s="14" t="inlineStr">
        <is>
          <t>6 PINTURA UV</t>
        </is>
      </c>
      <c r="I4463" s="9" t="inlineStr">
        <is>
          <t>6 PINTURA UV</t>
        </is>
      </c>
      <c r="J4463" s="9" t="n">
        <v>30</v>
      </c>
      <c r="K4463" s="14" t="n"/>
      <c r="L4463" s="14" t="n"/>
      <c r="M4463" s="14" t="n"/>
      <c r="N4463" s="14" t="n"/>
      <c r="O4463" s="14" t="n"/>
      <c r="P4463" s="14" t="n"/>
      <c r="Q4463" s="14" t="n"/>
      <c r="R4463" s="14" t="n"/>
      <c r="S4463" s="14" t="n"/>
      <c r="T4463" s="14" t="n"/>
      <c r="U4463" s="14" t="n"/>
      <c r="V4463" s="14" t="n"/>
      <c r="W4463" s="14" t="n"/>
      <c r="X4463" s="14" t="n"/>
      <c r="Y4463" s="14" t="n"/>
      <c r="Z4463" s="14" t="n"/>
      <c r="AA4463" s="11" t="n"/>
      <c r="AB4463" s="14">
        <f>B4463&amp;"|"&amp;I4463</f>
        <v/>
      </c>
      <c r="AC4463">
        <f>IF($B4463="","","|"&amp;SUBSTITUTE(TRIM(SUBSTITUTE(SUBSTITUTE(SUBSTITUTE(SUBSTITUTE(SUBSTITUTE(SUBSTITUTE(SUBSTITUTE(SUBSTITUTE(SUBSTITUTE(SUBSTITUTE(SUBSTITUTE(SUBSTITUTE(SUBSTITUTE(SUBSTITUTE(TRIM($B4463&amp;""),CHAR(10)," "),CHAR(13)," "),"."," "),";"," "),","," "),"/"," "),"+"," "),"-"," "),"  "," "),"  "," "),"  "," "),"  "," "),"  "," "),"  "," "))," ","|")&amp;"|")</f>
        <v/>
      </c>
      <c r="AD4463">
        <f>TRIM($I4463&amp;"")</f>
        <v/>
      </c>
    </row>
    <row r="4464" ht="24" customHeight="1">
      <c r="A4464" s="9" t="n">
        <v>46223</v>
      </c>
      <c r="B4464" s="14" t="inlineStr">
        <is>
          <t>10266,10265</t>
        </is>
      </c>
      <c r="C4464" s="14" t="inlineStr">
        <is>
          <t>M/C 0727 (MARROM)</t>
        </is>
      </c>
      <c r="D4464" s="14" t="inlineStr">
        <is>
          <t>6 PINTURA UV</t>
        </is>
      </c>
      <c r="E4464" s="14" t="n">
        <v>20052003</v>
      </c>
      <c r="F4464" s="14" t="inlineStr">
        <is>
          <t>(6)BASE MENOR 386 (189)X124X25 MDF - MESA ATHENAS</t>
        </is>
      </c>
      <c r="G4464" s="14" t="inlineStr">
        <is>
          <t>6 PINTURA UV</t>
        </is>
      </c>
      <c r="H4464" s="14" t="inlineStr">
        <is>
          <t>6 PINTURA UV</t>
        </is>
      </c>
      <c r="I4464" s="9" t="inlineStr">
        <is>
          <t>6 PINTURA UV</t>
        </is>
      </c>
      <c r="J4464" s="9" t="n">
        <v>60</v>
      </c>
      <c r="K4464" s="14" t="n"/>
      <c r="L4464" s="14" t="n"/>
      <c r="M4464" s="14" t="n"/>
      <c r="N4464" s="14" t="n"/>
      <c r="O4464" s="14" t="n"/>
      <c r="P4464" s="14" t="n"/>
      <c r="Q4464" s="14" t="n"/>
      <c r="R4464" s="14" t="n"/>
      <c r="S4464" s="14" t="n"/>
      <c r="T4464" s="14" t="n"/>
      <c r="U4464" s="14" t="n"/>
      <c r="V4464" s="14" t="n"/>
      <c r="W4464" s="14" t="n"/>
      <c r="X4464" s="14" t="n"/>
      <c r="Y4464" s="14" t="n"/>
      <c r="Z4464" s="14" t="n"/>
      <c r="AA4464" s="11" t="n"/>
      <c r="AB4464" s="14">
        <f>B4464&amp;"|"&amp;I4464</f>
        <v/>
      </c>
      <c r="AC4464">
        <f>IF($B4464="","","|"&amp;SUBSTITUTE(TRIM(SUBSTITUTE(SUBSTITUTE(SUBSTITUTE(SUBSTITUTE(SUBSTITUTE(SUBSTITUTE(SUBSTITUTE(SUBSTITUTE(SUBSTITUTE(SUBSTITUTE(SUBSTITUTE(SUBSTITUTE(SUBSTITUTE(SUBSTITUTE(TRIM($B4464&amp;""),CHAR(10)," "),CHAR(13)," "),"."," "),";"," "),","," "),"/"," "),"+"," "),"-"," "),"  "," "),"  "," "),"  "," "),"  "," "),"  "," "),"  "," "))," ","|")&amp;"|")</f>
        <v/>
      </c>
      <c r="AD4464">
        <f>TRIM($I4464&amp;"")</f>
        <v/>
      </c>
    </row>
    <row r="4465" ht="36" customHeight="1">
      <c r="A4465" s="9" t="n">
        <v>46223</v>
      </c>
      <c r="B4465" s="14" t="inlineStr">
        <is>
          <t>10269</t>
        </is>
      </c>
      <c r="C4465" s="14" t="inlineStr">
        <is>
          <t>M/C 0723 - DEMONSTRAÇÃO MATEUS</t>
        </is>
      </c>
      <c r="D4465" s="14" t="inlineStr">
        <is>
          <t>6 PINTURA UV</t>
        </is>
      </c>
      <c r="E4465" s="14" t="n">
        <v>10050003</v>
      </c>
      <c r="F4465" s="14" t="inlineStr">
        <is>
          <t>TOPO CAIXOTE MALAGA - 414X387X15 MDP</t>
        </is>
      </c>
      <c r="G4465" s="14" t="inlineStr">
        <is>
          <t>6 PINTURA UV</t>
        </is>
      </c>
      <c r="H4465" s="14" t="inlineStr">
        <is>
          <t>6 PINTURA UV</t>
        </is>
      </c>
      <c r="I4465" s="9" t="inlineStr">
        <is>
          <t>6 PINTURA UV</t>
        </is>
      </c>
      <c r="J4465" s="9" t="n">
        <v>1</v>
      </c>
      <c r="K4465" s="14" t="n"/>
      <c r="L4465" s="14" t="n"/>
      <c r="M4465" s="14" t="n"/>
      <c r="N4465" s="14" t="n"/>
      <c r="O4465" s="14" t="n"/>
      <c r="P4465" s="14" t="n"/>
      <c r="Q4465" s="14" t="n"/>
      <c r="R4465" s="14" t="n"/>
      <c r="S4465" s="14" t="n"/>
      <c r="T4465" s="14" t="n"/>
      <c r="U4465" s="14" t="n"/>
      <c r="V4465" s="14" t="n"/>
      <c r="W4465" s="14" t="n"/>
      <c r="X4465" s="14" t="n"/>
      <c r="Y4465" s="14" t="n"/>
      <c r="Z4465" s="14" t="n"/>
      <c r="AA4465" s="11" t="n"/>
      <c r="AB4465" s="14">
        <f>B4465&amp;"|"&amp;I4465</f>
        <v/>
      </c>
      <c r="AC4465">
        <f>IF($B4465="","","|"&amp;SUBSTITUTE(TRIM(SUBSTITUTE(SUBSTITUTE(SUBSTITUTE(SUBSTITUTE(SUBSTITUTE(SUBSTITUTE(SUBSTITUTE(SUBSTITUTE(SUBSTITUTE(SUBSTITUTE(SUBSTITUTE(SUBSTITUTE(SUBSTITUTE(SUBSTITUTE(TRIM($B4465&amp;""),CHAR(10)," "),CHAR(13)," "),"."," "),";"," "),","," "),"/"," "),"+"," "),"-"," "),"  "," "),"  "," "),"  "," "),"  "," "),"  "," "),"  "," "))," ","|")&amp;"|")</f>
        <v/>
      </c>
      <c r="AD4465">
        <f>TRIM($I4465&amp;"")</f>
        <v/>
      </c>
    </row>
    <row r="4466" ht="36" customHeight="1">
      <c r="A4466" s="9" t="n">
        <v>46223</v>
      </c>
      <c r="B4466" s="14" t="inlineStr">
        <is>
          <t>10269</t>
        </is>
      </c>
      <c r="C4466" s="14" t="inlineStr">
        <is>
          <t>M/C 0723 - DEMONSTRAÇÃO MATEUS</t>
        </is>
      </c>
      <c r="D4466" s="14" t="inlineStr">
        <is>
          <t>6 PINTURA UV</t>
        </is>
      </c>
      <c r="E4466" s="14" t="n">
        <v>10050004</v>
      </c>
      <c r="F4466" s="14" t="inlineStr">
        <is>
          <t>LATERAL DIREITA CAIXOTE MALAGA - 412X385X15 MDP</t>
        </is>
      </c>
      <c r="G4466" s="14" t="inlineStr">
        <is>
          <t>6 PINTURA UV</t>
        </is>
      </c>
      <c r="H4466" s="14" t="inlineStr">
        <is>
          <t>6 PINTURA UV</t>
        </is>
      </c>
      <c r="I4466" s="9" t="inlineStr">
        <is>
          <t>6 PINTURA UV</t>
        </is>
      </c>
      <c r="J4466" s="9" t="n">
        <v>1</v>
      </c>
      <c r="K4466" s="14" t="n"/>
      <c r="L4466" s="14" t="n"/>
      <c r="M4466" s="14" t="n"/>
      <c r="N4466" s="14" t="n"/>
      <c r="O4466" s="14" t="n"/>
      <c r="P4466" s="14" t="n"/>
      <c r="Q4466" s="14" t="n"/>
      <c r="R4466" s="14" t="n"/>
      <c r="S4466" s="14" t="n"/>
      <c r="T4466" s="14" t="n"/>
      <c r="U4466" s="14" t="n"/>
      <c r="V4466" s="14" t="n"/>
      <c r="W4466" s="14" t="n"/>
      <c r="X4466" s="14" t="n"/>
      <c r="Y4466" s="14" t="n"/>
      <c r="Z4466" s="14" t="n"/>
      <c r="AA4466" s="11" t="n"/>
      <c r="AB4466" s="14">
        <f>B4466&amp;"|"&amp;I4466</f>
        <v/>
      </c>
      <c r="AC4466">
        <f>IF($B4466="","","|"&amp;SUBSTITUTE(TRIM(SUBSTITUTE(SUBSTITUTE(SUBSTITUTE(SUBSTITUTE(SUBSTITUTE(SUBSTITUTE(SUBSTITUTE(SUBSTITUTE(SUBSTITUTE(SUBSTITUTE(SUBSTITUTE(SUBSTITUTE(SUBSTITUTE(SUBSTITUTE(TRIM($B4466&amp;""),CHAR(10)," "),CHAR(13)," "),"."," "),";"," "),","," "),"/"," "),"+"," "),"-"," "),"  "," "),"  "," "),"  "," "),"  "," "),"  "," "),"  "," "))," ","|")&amp;"|")</f>
        <v/>
      </c>
      <c r="AD4466">
        <f>TRIM($I4466&amp;"")</f>
        <v/>
      </c>
    </row>
    <row r="4467" ht="36" customHeight="1">
      <c r="A4467" s="9" t="n">
        <v>46223</v>
      </c>
      <c r="B4467" s="14" t="inlineStr">
        <is>
          <t>10269</t>
        </is>
      </c>
      <c r="C4467" s="14" t="inlineStr">
        <is>
          <t>M/C 0723 - DEMONSTRAÇÃO MATEUS</t>
        </is>
      </c>
      <c r="D4467" s="14" t="inlineStr">
        <is>
          <t>6 PINTURA UV</t>
        </is>
      </c>
      <c r="E4467" s="14" t="n">
        <v>10050005</v>
      </c>
      <c r="F4467" s="14" t="inlineStr">
        <is>
          <t>LATERAL ESQUERDA CAIXOTE MALAGA - 412X385X15 MDP</t>
        </is>
      </c>
      <c r="G4467" s="14" t="inlineStr">
        <is>
          <t>6 PINTURA UV</t>
        </is>
      </c>
      <c r="H4467" s="14" t="inlineStr">
        <is>
          <t>6 PINTURA UV</t>
        </is>
      </c>
      <c r="I4467" s="9" t="inlineStr">
        <is>
          <t>6 PINTURA UV</t>
        </is>
      </c>
      <c r="J4467" s="9" t="n">
        <v>1</v>
      </c>
      <c r="K4467" s="14" t="n"/>
      <c r="L4467" s="14" t="n"/>
      <c r="M4467" s="14" t="n"/>
      <c r="N4467" s="14" t="n"/>
      <c r="O4467" s="14" t="n"/>
      <c r="P4467" s="14" t="n"/>
      <c r="Q4467" s="14" t="n"/>
      <c r="R4467" s="14" t="n"/>
      <c r="S4467" s="14" t="n"/>
      <c r="T4467" s="14" t="n"/>
      <c r="U4467" s="14" t="n"/>
      <c r="V4467" s="14" t="n"/>
      <c r="W4467" s="14" t="n"/>
      <c r="X4467" s="14" t="n"/>
      <c r="Y4467" s="14" t="n"/>
      <c r="Z4467" s="14" t="n"/>
      <c r="AA4467" s="11" t="n"/>
      <c r="AB4467" s="14">
        <f>B4467&amp;"|"&amp;I4467</f>
        <v/>
      </c>
      <c r="AC4467">
        <f>IF($B4467="","","|"&amp;SUBSTITUTE(TRIM(SUBSTITUTE(SUBSTITUTE(SUBSTITUTE(SUBSTITUTE(SUBSTITUTE(SUBSTITUTE(SUBSTITUTE(SUBSTITUTE(SUBSTITUTE(SUBSTITUTE(SUBSTITUTE(SUBSTITUTE(SUBSTITUTE(SUBSTITUTE(TRIM($B4467&amp;""),CHAR(10)," "),CHAR(13)," "),"."," "),";"," "),","," "),"/"," "),"+"," "),"-"," "),"  "," "),"  "," "),"  "," "),"  "," "),"  "," "),"  "," "))," ","|")&amp;"|")</f>
        <v/>
      </c>
      <c r="AD4467">
        <f>TRIM($I4467&amp;"")</f>
        <v/>
      </c>
    </row>
    <row r="4468" ht="36" customHeight="1">
      <c r="A4468" s="9" t="n">
        <v>46223</v>
      </c>
      <c r="B4468" s="14" t="inlineStr">
        <is>
          <t>10269</t>
        </is>
      </c>
      <c r="C4468" s="14" t="inlineStr">
        <is>
          <t>M/C 0723 - DEMONSTRAÇÃO MATEUS</t>
        </is>
      </c>
      <c r="D4468" s="14" t="inlineStr">
        <is>
          <t>6 PINTURA UV</t>
        </is>
      </c>
      <c r="E4468" s="14" t="n">
        <v>10050006</v>
      </c>
      <c r="F4468" s="14" t="inlineStr">
        <is>
          <t>BASE CAIXOTE MALAGA - 385X384X15 MDP</t>
        </is>
      </c>
      <c r="G4468" s="14" t="inlineStr">
        <is>
          <t>6 PINTURA UV</t>
        </is>
      </c>
      <c r="H4468" s="14" t="inlineStr">
        <is>
          <t>6 PINTURA UV</t>
        </is>
      </c>
      <c r="I4468" s="9" t="inlineStr">
        <is>
          <t>6 PINTURA UV</t>
        </is>
      </c>
      <c r="J4468" s="9" t="n">
        <v>1</v>
      </c>
      <c r="K4468" s="14" t="n"/>
      <c r="L4468" s="14" t="n"/>
      <c r="M4468" s="14" t="n"/>
      <c r="N4468" s="14" t="n"/>
      <c r="O4468" s="14" t="n"/>
      <c r="P4468" s="14" t="n"/>
      <c r="Q4468" s="14" t="n"/>
      <c r="R4468" s="14" t="n"/>
      <c r="S4468" s="14" t="n"/>
      <c r="T4468" s="14" t="n"/>
      <c r="U4468" s="14" t="n"/>
      <c r="V4468" s="14" t="n"/>
      <c r="W4468" s="14" t="n"/>
      <c r="X4468" s="14" t="n"/>
      <c r="Y4468" s="14" t="n"/>
      <c r="Z4468" s="14" t="n"/>
      <c r="AA4468" s="11" t="n"/>
      <c r="AB4468" s="14">
        <f>B4468&amp;"|"&amp;I4468</f>
        <v/>
      </c>
      <c r="AC4468">
        <f>IF($B4468="","","|"&amp;SUBSTITUTE(TRIM(SUBSTITUTE(SUBSTITUTE(SUBSTITUTE(SUBSTITUTE(SUBSTITUTE(SUBSTITUTE(SUBSTITUTE(SUBSTITUTE(SUBSTITUTE(SUBSTITUTE(SUBSTITUTE(SUBSTITUTE(SUBSTITUTE(SUBSTITUTE(TRIM($B4468&amp;""),CHAR(10)," "),CHAR(13)," "),"."," "),";"," "),","," "),"/"," "),"+"," "),"-"," "),"  "," "),"  "," "),"  "," "),"  "," "),"  "," "),"  "," "))," ","|")&amp;"|")</f>
        <v/>
      </c>
      <c r="AD4468">
        <f>TRIM($I4468&amp;"")</f>
        <v/>
      </c>
    </row>
    <row r="4469" ht="36" customHeight="1">
      <c r="A4469" s="9" t="n">
        <v>46223</v>
      </c>
      <c r="B4469" s="14" t="inlineStr">
        <is>
          <t>10269</t>
        </is>
      </c>
      <c r="C4469" s="14" t="inlineStr">
        <is>
          <t>M/C 0723 - DEMONSTRAÇÃO MATEUS</t>
        </is>
      </c>
      <c r="D4469" s="14" t="inlineStr">
        <is>
          <t>6 PINTURA UV</t>
        </is>
      </c>
      <c r="E4469" s="14" t="n">
        <v>10050011</v>
      </c>
      <c r="F4469" s="14" t="inlineStr">
        <is>
          <t>FRENTE GAVETA MALAGA - 408X204X15 MDP</t>
        </is>
      </c>
      <c r="G4469" s="14" t="inlineStr">
        <is>
          <t>6 PINTURA UV</t>
        </is>
      </c>
      <c r="H4469" s="14" t="inlineStr">
        <is>
          <t>6 PINTURA UV</t>
        </is>
      </c>
      <c r="I4469" s="9" t="inlineStr">
        <is>
          <t>6 PINTURA UV</t>
        </is>
      </c>
      <c r="J4469" s="9" t="n">
        <v>2</v>
      </c>
      <c r="K4469" s="14" t="n"/>
      <c r="L4469" s="14" t="n"/>
      <c r="M4469" s="14" t="n"/>
      <c r="N4469" s="14" t="n"/>
      <c r="O4469" s="14" t="n"/>
      <c r="P4469" s="14" t="n"/>
      <c r="Q4469" s="14" t="n"/>
      <c r="R4469" s="14" t="n"/>
      <c r="S4469" s="14" t="n"/>
      <c r="T4469" s="14" t="n"/>
      <c r="U4469" s="14" t="n"/>
      <c r="V4469" s="14" t="n"/>
      <c r="W4469" s="14" t="n"/>
      <c r="X4469" s="14" t="n"/>
      <c r="Y4469" s="14" t="n"/>
      <c r="Z4469" s="14" t="n"/>
      <c r="AA4469" s="11" t="n"/>
      <c r="AB4469" s="14">
        <f>B4469&amp;"|"&amp;I4469</f>
        <v/>
      </c>
      <c r="AC4469">
        <f>IF($B4469="","","|"&amp;SUBSTITUTE(TRIM(SUBSTITUTE(SUBSTITUTE(SUBSTITUTE(SUBSTITUTE(SUBSTITUTE(SUBSTITUTE(SUBSTITUTE(SUBSTITUTE(SUBSTITUTE(SUBSTITUTE(SUBSTITUTE(SUBSTITUTE(SUBSTITUTE(SUBSTITUTE(TRIM($B4469&amp;""),CHAR(10)," "),CHAR(13)," "),"."," "),";"," "),","," "),"/"," "),"+"," "),"-"," "),"  "," "),"  "," "),"  "," "),"  "," "),"  "," "),"  "," "))," ","|")&amp;"|")</f>
        <v/>
      </c>
      <c r="AD4469">
        <f>TRIM($I4469&amp;"")</f>
        <v/>
      </c>
    </row>
    <row r="4470" ht="36" customHeight="1">
      <c r="A4470" s="9" t="n">
        <v>46223</v>
      </c>
      <c r="B4470" s="14" t="inlineStr">
        <is>
          <t>10269</t>
        </is>
      </c>
      <c r="C4470" s="14" t="inlineStr">
        <is>
          <t>M/C 0723 - DEMONSTRAÇÃO MATEUS</t>
        </is>
      </c>
      <c r="D4470" s="14" t="inlineStr">
        <is>
          <t>6 PINTURA UV</t>
        </is>
      </c>
      <c r="E4470" s="14" t="n">
        <v>200306101</v>
      </c>
      <c r="F4470" s="14" t="inlineStr">
        <is>
          <t>PE 790(800)X100X50 MDP - MESA GENOVA</t>
        </is>
      </c>
      <c r="G4470" s="14" t="inlineStr">
        <is>
          <t>6 PINTURA UV</t>
        </is>
      </c>
      <c r="H4470" s="14" t="inlineStr">
        <is>
          <t>6 PINTURA UV</t>
        </is>
      </c>
      <c r="I4470" s="9" t="inlineStr">
        <is>
          <t>6 PINTURA UV</t>
        </is>
      </c>
      <c r="J4470" s="9" t="n">
        <v>4</v>
      </c>
      <c r="K4470" s="14" t="n"/>
      <c r="L4470" s="14" t="n"/>
      <c r="M4470" s="14" t="n"/>
      <c r="N4470" s="14" t="n"/>
      <c r="O4470" s="14" t="n"/>
      <c r="P4470" s="14" t="n"/>
      <c r="Q4470" s="14" t="n"/>
      <c r="R4470" s="14" t="n"/>
      <c r="S4470" s="14" t="n"/>
      <c r="T4470" s="14" t="n"/>
      <c r="U4470" s="14" t="n"/>
      <c r="V4470" s="14" t="n"/>
      <c r="W4470" s="14" t="n"/>
      <c r="X4470" s="14" t="n"/>
      <c r="Y4470" s="14" t="n"/>
      <c r="Z4470" s="14" t="n"/>
      <c r="AA4470" s="11" t="n"/>
      <c r="AB4470" s="14">
        <f>B4470&amp;"|"&amp;I4470</f>
        <v/>
      </c>
      <c r="AC4470">
        <f>IF($B4470="","","|"&amp;SUBSTITUTE(TRIM(SUBSTITUTE(SUBSTITUTE(SUBSTITUTE(SUBSTITUTE(SUBSTITUTE(SUBSTITUTE(SUBSTITUTE(SUBSTITUTE(SUBSTITUTE(SUBSTITUTE(SUBSTITUTE(SUBSTITUTE(SUBSTITUTE(SUBSTITUTE(TRIM($B4470&amp;""),CHAR(10)," "),CHAR(13)," "),"."," "),";"," "),","," "),"/"," "),"+"," "),"-"," "),"  "," "),"  "," "),"  "," "),"  "," "),"  "," "),"  "," "))," ","|")&amp;"|")</f>
        <v/>
      </c>
      <c r="AD4470">
        <f>TRIM($I4470&amp;"")</f>
        <v/>
      </c>
    </row>
    <row r="4471" ht="36" customHeight="1">
      <c r="A4471" s="9" t="n">
        <v>46223</v>
      </c>
      <c r="B4471" s="14" t="inlineStr">
        <is>
          <t>10269</t>
        </is>
      </c>
      <c r="C4471" s="14" t="inlineStr">
        <is>
          <t>M/C 0723 - DEMONSTRAÇÃO MATEUS</t>
        </is>
      </c>
      <c r="D4471" s="14" t="inlineStr">
        <is>
          <t>6 PINTURA UV</t>
        </is>
      </c>
      <c r="E4471" s="14" t="n">
        <v>200306102</v>
      </c>
      <c r="F4471" s="14" t="inlineStr">
        <is>
          <t>BASE DOS PES 634(653)X95X50 MDP - MESA GENOVA</t>
        </is>
      </c>
      <c r="G4471" s="14" t="inlineStr">
        <is>
          <t>6 PINTURA UV</t>
        </is>
      </c>
      <c r="H4471" s="14" t="inlineStr">
        <is>
          <t>6 PINTURA UV</t>
        </is>
      </c>
      <c r="I4471" s="9" t="inlineStr">
        <is>
          <t>6 PINTURA UV</t>
        </is>
      </c>
      <c r="J4471" s="9" t="n">
        <v>2</v>
      </c>
      <c r="K4471" s="14" t="n"/>
      <c r="L4471" s="14" t="n"/>
      <c r="M4471" s="14" t="n"/>
      <c r="N4471" s="14" t="n"/>
      <c r="O4471" s="14" t="n"/>
      <c r="P4471" s="14" t="n"/>
      <c r="Q4471" s="14" t="n"/>
      <c r="R4471" s="14" t="n"/>
      <c r="S4471" s="14" t="n"/>
      <c r="T4471" s="14" t="n"/>
      <c r="U4471" s="14" t="n"/>
      <c r="V4471" s="14" t="n"/>
      <c r="W4471" s="14" t="n"/>
      <c r="X4471" s="14" t="n"/>
      <c r="Y4471" s="14" t="n"/>
      <c r="Z4471" s="14" t="n"/>
      <c r="AA4471" s="11" t="n"/>
      <c r="AB4471" s="14">
        <f>B4471&amp;"|"&amp;I4471</f>
        <v/>
      </c>
      <c r="AC4471">
        <f>IF($B4471="","","|"&amp;SUBSTITUTE(TRIM(SUBSTITUTE(SUBSTITUTE(SUBSTITUTE(SUBSTITUTE(SUBSTITUTE(SUBSTITUTE(SUBSTITUTE(SUBSTITUTE(SUBSTITUTE(SUBSTITUTE(SUBSTITUTE(SUBSTITUTE(SUBSTITUTE(SUBSTITUTE(TRIM($B4471&amp;""),CHAR(10)," "),CHAR(13)," "),"."," "),";"," "),","," "),"/"," "),"+"," "),"-"," "),"  "," "),"  "," "),"  "," "),"  "," "),"  "," "),"  "," "))," ","|")&amp;"|")</f>
        <v/>
      </c>
      <c r="AD4471">
        <f>TRIM($I4471&amp;"")</f>
        <v/>
      </c>
    </row>
    <row r="4472" ht="36" customHeight="1">
      <c r="A4472" s="9" t="n">
        <v>46223</v>
      </c>
      <c r="B4472" s="14" t="inlineStr">
        <is>
          <t>10269</t>
        </is>
      </c>
      <c r="C4472" s="14" t="inlineStr">
        <is>
          <t>M/C 0723 - DEMONSTRAÇÃO MATEUS</t>
        </is>
      </c>
      <c r="D4472" s="14" t="inlineStr">
        <is>
          <t>6 PINTURA UV</t>
        </is>
      </c>
      <c r="E4472" s="14" t="n">
        <v>200306103</v>
      </c>
      <c r="F4472" s="14" t="inlineStr">
        <is>
          <t>TRAVESSA MENOR 393X120X18 MDF - MESA GENOVA</t>
        </is>
      </c>
      <c r="G4472" s="14" t="inlineStr">
        <is>
          <t>6 PINTURA UV</t>
        </is>
      </c>
      <c r="H4472" s="14" t="inlineStr">
        <is>
          <t>6 PINTURA UV</t>
        </is>
      </c>
      <c r="I4472" s="9" t="inlineStr">
        <is>
          <t>6 PINTURA UV</t>
        </is>
      </c>
      <c r="J4472" s="9" t="n">
        <v>2</v>
      </c>
      <c r="K4472" s="14" t="n"/>
      <c r="L4472" s="14" t="n"/>
      <c r="M4472" s="14" t="n"/>
      <c r="N4472" s="14" t="n"/>
      <c r="O4472" s="14" t="n"/>
      <c r="P4472" s="14" t="n"/>
      <c r="Q4472" s="14" t="n"/>
      <c r="R4472" s="14" t="n"/>
      <c r="S4472" s="14" t="n"/>
      <c r="T4472" s="14" t="n"/>
      <c r="U4472" s="14" t="n"/>
      <c r="V4472" s="14" t="n"/>
      <c r="W4472" s="14" t="n"/>
      <c r="X4472" s="14" t="n"/>
      <c r="Y4472" s="14" t="n"/>
      <c r="Z4472" s="14" t="n"/>
      <c r="AA4472" s="11" t="n"/>
      <c r="AB4472" s="14">
        <f>B4472&amp;"|"&amp;I4472</f>
        <v/>
      </c>
      <c r="AC4472">
        <f>IF($B4472="","","|"&amp;SUBSTITUTE(TRIM(SUBSTITUTE(SUBSTITUTE(SUBSTITUTE(SUBSTITUTE(SUBSTITUTE(SUBSTITUTE(SUBSTITUTE(SUBSTITUTE(SUBSTITUTE(SUBSTITUTE(SUBSTITUTE(SUBSTITUTE(SUBSTITUTE(SUBSTITUTE(TRIM($B4472&amp;""),CHAR(10)," "),CHAR(13)," "),"."," "),";"," "),","," "),"/"," "),"+"," "),"-"," "),"  "," "),"  "," "),"  "," "),"  "," "),"  "," "),"  "," "))," ","|")&amp;"|")</f>
        <v/>
      </c>
      <c r="AD4472">
        <f>TRIM($I4472&amp;"")</f>
        <v/>
      </c>
    </row>
    <row r="4473" ht="36" customHeight="1">
      <c r="A4473" s="9" t="n">
        <v>46223</v>
      </c>
      <c r="B4473" s="14" t="inlineStr">
        <is>
          <t>10269</t>
        </is>
      </c>
      <c r="C4473" s="14" t="inlineStr">
        <is>
          <t>M/C 0723 - DEMONSTRAÇÃO MATEUS</t>
        </is>
      </c>
      <c r="D4473" s="14" t="inlineStr">
        <is>
          <t>6 PINTURA UV</t>
        </is>
      </c>
      <c r="E4473" s="14" t="n">
        <v>200306104</v>
      </c>
      <c r="F4473" s="14" t="inlineStr">
        <is>
          <t>TRAVESSA MAIOR 1000X120X18 MDF - MESA GENOVA</t>
        </is>
      </c>
      <c r="G4473" s="14" t="inlineStr">
        <is>
          <t>6 PINTURA UV</t>
        </is>
      </c>
      <c r="H4473" s="14" t="inlineStr">
        <is>
          <t>6 PINTURA UV</t>
        </is>
      </c>
      <c r="I4473" s="9" t="inlineStr">
        <is>
          <t>6 PINTURA UV</t>
        </is>
      </c>
      <c r="J4473" s="9" t="n">
        <v>2</v>
      </c>
      <c r="K4473" s="14" t="n"/>
      <c r="L4473" s="14" t="n"/>
      <c r="M4473" s="14" t="n"/>
      <c r="N4473" s="14" t="n"/>
      <c r="O4473" s="14" t="n"/>
      <c r="P4473" s="14" t="n"/>
      <c r="Q4473" s="14" t="n"/>
      <c r="R4473" s="14" t="n"/>
      <c r="S4473" s="14" t="n"/>
      <c r="T4473" s="14" t="n"/>
      <c r="U4473" s="14" t="n"/>
      <c r="V4473" s="14" t="n"/>
      <c r="W4473" s="14" t="n"/>
      <c r="X4473" s="14" t="n"/>
      <c r="Y4473" s="14" t="n"/>
      <c r="Z4473" s="14" t="n"/>
      <c r="AA4473" s="11" t="n"/>
      <c r="AB4473" s="14">
        <f>B4473&amp;"|"&amp;I4473</f>
        <v/>
      </c>
      <c r="AC4473">
        <f>IF($B4473="","","|"&amp;SUBSTITUTE(TRIM(SUBSTITUTE(SUBSTITUTE(SUBSTITUTE(SUBSTITUTE(SUBSTITUTE(SUBSTITUTE(SUBSTITUTE(SUBSTITUTE(SUBSTITUTE(SUBSTITUTE(SUBSTITUTE(SUBSTITUTE(SUBSTITUTE(SUBSTITUTE(TRIM($B4473&amp;""),CHAR(10)," "),CHAR(13)," "),"."," "),";"," "),","," "),"/"," "),"+"," "),"-"," "),"  "," "),"  "," "),"  "," "),"  "," "),"  "," "),"  "," "))," ","|")&amp;"|")</f>
        <v/>
      </c>
      <c r="AD4473">
        <f>TRIM($I4473&amp;"")</f>
        <v/>
      </c>
    </row>
    <row r="4474" ht="36" customHeight="1">
      <c r="A4474" s="9" t="n">
        <v>46223</v>
      </c>
      <c r="B4474" s="14" t="inlineStr">
        <is>
          <t>10269</t>
        </is>
      </c>
      <c r="C4474" s="14" t="inlineStr">
        <is>
          <t>M/C 0723 - DEMONSTRAÇÃO MATEUS</t>
        </is>
      </c>
      <c r="D4474" s="14" t="inlineStr">
        <is>
          <t>6 PINTURA UV</t>
        </is>
      </c>
      <c r="E4474" s="14" t="n">
        <v>200306205</v>
      </c>
      <c r="F4474" s="14" t="inlineStr">
        <is>
          <t>TAMPO MTD 1600X900X45 MDF-TAMPO C/ENGROS R100 C/VD</t>
        </is>
      </c>
      <c r="G4474" s="14" t="inlineStr">
        <is>
          <t>6 PINTURA UV</t>
        </is>
      </c>
      <c r="H4474" s="14" t="inlineStr">
        <is>
          <t>6 PINTURA UV</t>
        </is>
      </c>
      <c r="I4474" s="9" t="inlineStr">
        <is>
          <t>6 PINTURA UV</t>
        </is>
      </c>
      <c r="J4474" s="9" t="n">
        <v>1</v>
      </c>
      <c r="K4474" s="14" t="n"/>
      <c r="L4474" s="14" t="n"/>
      <c r="M4474" s="14" t="n"/>
      <c r="N4474" s="14" t="n"/>
      <c r="O4474" s="14" t="n"/>
      <c r="P4474" s="14" t="n"/>
      <c r="Q4474" s="14" t="n"/>
      <c r="R4474" s="14" t="n"/>
      <c r="S4474" s="14" t="n"/>
      <c r="T4474" s="14" t="n"/>
      <c r="U4474" s="14" t="n"/>
      <c r="V4474" s="14" t="n"/>
      <c r="W4474" s="14" t="n"/>
      <c r="X4474" s="14" t="n"/>
      <c r="Y4474" s="14" t="n"/>
      <c r="Z4474" s="14" t="n"/>
      <c r="AA4474" s="11" t="n"/>
      <c r="AB4474" s="14">
        <f>B4474&amp;"|"&amp;I4474</f>
        <v/>
      </c>
      <c r="AC4474">
        <f>IF($B4474="","","|"&amp;SUBSTITUTE(TRIM(SUBSTITUTE(SUBSTITUTE(SUBSTITUTE(SUBSTITUTE(SUBSTITUTE(SUBSTITUTE(SUBSTITUTE(SUBSTITUTE(SUBSTITUTE(SUBSTITUTE(SUBSTITUTE(SUBSTITUTE(SUBSTITUTE(SUBSTITUTE(TRIM($B4474&amp;""),CHAR(10)," "),CHAR(13)," "),"."," "),";"," "),","," "),"/"," "),"+"," "),"-"," "),"  "," "),"  "," "),"  "," "),"  "," "),"  "," "),"  "," "))," ","|")&amp;"|")</f>
        <v/>
      </c>
      <c r="AD4474">
        <f>TRIM($I4474&amp;"")</f>
        <v/>
      </c>
    </row>
    <row r="4475" ht="36" customHeight="1">
      <c r="A4475" s="9" t="n">
        <v>46223</v>
      </c>
      <c r="B4475" s="14" t="inlineStr">
        <is>
          <t>10269</t>
        </is>
      </c>
      <c r="C4475" s="14" t="inlineStr">
        <is>
          <t>M/C 0723 - DEMONSTRAÇÃO MATEUS</t>
        </is>
      </c>
      <c r="D4475" s="14" t="inlineStr">
        <is>
          <t>6 PINTURA UV</t>
        </is>
      </c>
      <c r="E4475" s="14" t="n">
        <v>10050001</v>
      </c>
      <c r="F4475" s="14" t="inlineStr">
        <is>
          <t>TOPO MOLDURA MALAGA - 452X390X15 MDP</t>
        </is>
      </c>
      <c r="G4475" s="14" t="inlineStr">
        <is>
          <t>6 PINTURA UV</t>
        </is>
      </c>
      <c r="H4475" s="14" t="inlineStr">
        <is>
          <t>6 PINTURA UV</t>
        </is>
      </c>
      <c r="I4475" s="9" t="inlineStr">
        <is>
          <t>6 PINTURA UV</t>
        </is>
      </c>
      <c r="J4475" s="9" t="n">
        <v>2</v>
      </c>
      <c r="K4475" s="14" t="n"/>
      <c r="L4475" s="14" t="n"/>
      <c r="M4475" s="14" t="n"/>
      <c r="N4475" s="14" t="n"/>
      <c r="O4475" s="14" t="n"/>
      <c r="P4475" s="14" t="n"/>
      <c r="Q4475" s="14" t="n"/>
      <c r="R4475" s="14" t="n"/>
      <c r="S4475" s="14" t="n"/>
      <c r="T4475" s="14" t="n"/>
      <c r="U4475" s="14" t="n"/>
      <c r="V4475" s="14" t="n"/>
      <c r="W4475" s="14" t="n"/>
      <c r="X4475" s="14" t="n"/>
      <c r="Y4475" s="14" t="n"/>
      <c r="Z4475" s="14" t="n"/>
      <c r="AA4475" s="11" t="n"/>
      <c r="AB4475" s="14">
        <f>B4475&amp;"|"&amp;I4475</f>
        <v/>
      </c>
      <c r="AC4475">
        <f>IF($B4475="","","|"&amp;SUBSTITUTE(TRIM(SUBSTITUTE(SUBSTITUTE(SUBSTITUTE(SUBSTITUTE(SUBSTITUTE(SUBSTITUTE(SUBSTITUTE(SUBSTITUTE(SUBSTITUTE(SUBSTITUTE(SUBSTITUTE(SUBSTITUTE(SUBSTITUTE(SUBSTITUTE(TRIM($B4475&amp;""),CHAR(10)," "),CHAR(13)," "),"."," "),";"," "),","," "),"/"," "),"+"," "),"-"," "),"  "," "),"  "," "),"  "," "),"  "," "),"  "," "),"  "," "))," ","|")&amp;"|")</f>
        <v/>
      </c>
      <c r="AD4475">
        <f>TRIM($I4475&amp;"")</f>
        <v/>
      </c>
    </row>
    <row r="4476" ht="36" customHeight="1">
      <c r="A4476" s="9" t="n">
        <v>46223</v>
      </c>
      <c r="B4476" s="14" t="inlineStr">
        <is>
          <t>10269</t>
        </is>
      </c>
      <c r="C4476" s="14" t="inlineStr">
        <is>
          <t>M/C 0723 - DEMONSTRAÇÃO MATEUS</t>
        </is>
      </c>
      <c r="D4476" s="14" t="inlineStr">
        <is>
          <t>6 PINTURA UV</t>
        </is>
      </c>
      <c r="E4476" s="14" t="n">
        <v>10050008</v>
      </c>
      <c r="F4476" s="14" t="inlineStr">
        <is>
          <t>FUNDO CAIXOTE MALAGA - 415X400X03 HDF</t>
        </is>
      </c>
      <c r="G4476" s="14" t="inlineStr">
        <is>
          <t>6 PINTURA UV</t>
        </is>
      </c>
      <c r="H4476" s="14" t="inlineStr">
        <is>
          <t>6 PINTURA UV</t>
        </is>
      </c>
      <c r="I4476" s="9" t="inlineStr">
        <is>
          <t>6 PINTURA UV</t>
        </is>
      </c>
      <c r="J4476" s="9" t="n">
        <v>2</v>
      </c>
      <c r="K4476" s="14" t="n"/>
      <c r="L4476" s="14" t="n"/>
      <c r="M4476" s="14" t="n"/>
      <c r="N4476" s="14" t="n"/>
      <c r="O4476" s="14" t="n"/>
      <c r="P4476" s="14" t="n"/>
      <c r="Q4476" s="14" t="n"/>
      <c r="R4476" s="14" t="n"/>
      <c r="S4476" s="14" t="n"/>
      <c r="T4476" s="14" t="n"/>
      <c r="U4476" s="14" t="n"/>
      <c r="V4476" s="14" t="n"/>
      <c r="W4476" s="14" t="n"/>
      <c r="X4476" s="14" t="n"/>
      <c r="Y4476" s="14" t="n"/>
      <c r="Z4476" s="14" t="n"/>
      <c r="AA4476" s="11" t="n"/>
      <c r="AB4476" s="14">
        <f>B4476&amp;"|"&amp;I4476</f>
        <v/>
      </c>
      <c r="AC4476">
        <f>IF($B4476="","","|"&amp;SUBSTITUTE(TRIM(SUBSTITUTE(SUBSTITUTE(SUBSTITUTE(SUBSTITUTE(SUBSTITUTE(SUBSTITUTE(SUBSTITUTE(SUBSTITUTE(SUBSTITUTE(SUBSTITUTE(SUBSTITUTE(SUBSTITUTE(SUBSTITUTE(SUBSTITUTE(TRIM($B4476&amp;""),CHAR(10)," "),CHAR(13)," "),"."," "),";"," "),","," "),"/"," "),"+"," "),"-"," "),"  "," "),"  "," "),"  "," "),"  "," "),"  "," "),"  "," "))," ","|")&amp;"|")</f>
        <v/>
      </c>
      <c r="AD4476">
        <f>TRIM($I4476&amp;"")</f>
        <v/>
      </c>
    </row>
    <row r="4477" ht="36" customHeight="1">
      <c r="A4477" s="9" t="n">
        <v>46223</v>
      </c>
      <c r="B4477" s="14" t="inlineStr">
        <is>
          <t>10269</t>
        </is>
      </c>
      <c r="C4477" s="14" t="inlineStr">
        <is>
          <t>M/C 0723 - DEMONSTRAÇÃO MATEUS</t>
        </is>
      </c>
      <c r="D4477" s="14" t="inlineStr">
        <is>
          <t>6 PINTURA UV</t>
        </is>
      </c>
      <c r="E4477" s="14" t="n">
        <v>30001202</v>
      </c>
      <c r="F4477" s="14" t="inlineStr">
        <is>
          <t>PÉ FRONTAL 441X65(911)X25 MDF (16PÇS) - CAD PÉ INT</t>
        </is>
      </c>
      <c r="G4477" s="14" t="inlineStr">
        <is>
          <t>6 PINTURA UV</t>
        </is>
      </c>
      <c r="H4477" s="14" t="inlineStr">
        <is>
          <t>6 PINTURA UV</t>
        </is>
      </c>
      <c r="I4477" s="9" t="inlineStr">
        <is>
          <t>6 PINTURA UV</t>
        </is>
      </c>
      <c r="J4477" s="9" t="n">
        <v>12</v>
      </c>
      <c r="K4477" s="14" t="n"/>
      <c r="L4477" s="14" t="n"/>
      <c r="M4477" s="14" t="n"/>
      <c r="N4477" s="14" t="n"/>
      <c r="O4477" s="14" t="n"/>
      <c r="P4477" s="14" t="n"/>
      <c r="Q4477" s="14" t="n"/>
      <c r="R4477" s="14" t="n"/>
      <c r="S4477" s="14" t="n"/>
      <c r="T4477" s="14" t="n"/>
      <c r="U4477" s="14" t="n"/>
      <c r="V4477" s="14" t="n"/>
      <c r="W4477" s="14" t="n"/>
      <c r="X4477" s="14" t="n"/>
      <c r="Y4477" s="14" t="n"/>
      <c r="Z4477" s="14" t="n"/>
      <c r="AA4477" s="11" t="n"/>
      <c r="AB4477" s="14">
        <f>B4477&amp;"|"&amp;I4477</f>
        <v/>
      </c>
      <c r="AC4477">
        <f>IF($B4477="","","|"&amp;SUBSTITUTE(TRIM(SUBSTITUTE(SUBSTITUTE(SUBSTITUTE(SUBSTITUTE(SUBSTITUTE(SUBSTITUTE(SUBSTITUTE(SUBSTITUTE(SUBSTITUTE(SUBSTITUTE(SUBSTITUTE(SUBSTITUTE(SUBSTITUTE(SUBSTITUTE(TRIM($B4477&amp;""),CHAR(10)," "),CHAR(13)," "),"."," "),";"," "),","," "),"/"," "),"+"," "),"-"," "),"  "," "),"  "," "),"  "," "),"  "," "),"  "," "),"  "," "))," ","|")&amp;"|")</f>
        <v/>
      </c>
      <c r="AD4477">
        <f>TRIM($I4477&amp;"")</f>
        <v/>
      </c>
    </row>
    <row r="4478" ht="36" customHeight="1">
      <c r="A4478" s="9" t="n">
        <v>46223</v>
      </c>
      <c r="B4478" s="14" t="inlineStr">
        <is>
          <t>10269</t>
        </is>
      </c>
      <c r="C4478" s="14" t="inlineStr">
        <is>
          <t>M/C 0723 - DEMONSTRAÇÃO MATEUS</t>
        </is>
      </c>
      <c r="D4478" s="14" t="inlineStr">
        <is>
          <t>6 PINTURA UV</t>
        </is>
      </c>
      <c r="E4478" s="14" t="n">
        <v>30006801</v>
      </c>
      <c r="F4478" s="14" t="inlineStr">
        <is>
          <t>PE TRASEIRO 980X94(911)X25 MDF (8PCS)- CAD GENOVA</t>
        </is>
      </c>
      <c r="G4478" s="14" t="inlineStr">
        <is>
          <t>6 PINTURA UV</t>
        </is>
      </c>
      <c r="H4478" s="14" t="inlineStr">
        <is>
          <t>6 PINTURA UV</t>
        </is>
      </c>
      <c r="I4478" s="9" t="inlineStr">
        <is>
          <t>6 PINTURA UV</t>
        </is>
      </c>
      <c r="J4478" s="9" t="n">
        <v>12</v>
      </c>
      <c r="K4478" s="14" t="n"/>
      <c r="L4478" s="14" t="n"/>
      <c r="M4478" s="14" t="n"/>
      <c r="N4478" s="14" t="n"/>
      <c r="O4478" s="14" t="n"/>
      <c r="P4478" s="14" t="n"/>
      <c r="Q4478" s="14" t="n"/>
      <c r="R4478" s="14" t="n"/>
      <c r="S4478" s="14" t="n"/>
      <c r="T4478" s="14" t="n"/>
      <c r="U4478" s="14" t="n"/>
      <c r="V4478" s="14" t="n"/>
      <c r="W4478" s="14" t="n"/>
      <c r="X4478" s="14" t="n"/>
      <c r="Y4478" s="14" t="n"/>
      <c r="Z4478" s="14" t="n"/>
      <c r="AA4478" s="11" t="n"/>
      <c r="AB4478" s="14">
        <f>B4478&amp;"|"&amp;I4478</f>
        <v/>
      </c>
      <c r="AC4478">
        <f>IF($B4478="","","|"&amp;SUBSTITUTE(TRIM(SUBSTITUTE(SUBSTITUTE(SUBSTITUTE(SUBSTITUTE(SUBSTITUTE(SUBSTITUTE(SUBSTITUTE(SUBSTITUTE(SUBSTITUTE(SUBSTITUTE(SUBSTITUTE(SUBSTITUTE(SUBSTITUTE(SUBSTITUTE(TRIM($B4478&amp;""),CHAR(10)," "),CHAR(13)," "),"."," "),";"," "),","," "),"/"," "),"+"," "),"-"," "),"  "," "),"  "," "),"  "," "),"  "," "),"  "," "),"  "," "))," ","|")&amp;"|")</f>
        <v/>
      </c>
      <c r="AD4478">
        <f>TRIM($I4478&amp;"")</f>
        <v/>
      </c>
    </row>
    <row r="4479" ht="60" customHeight="1">
      <c r="A4479" s="9" t="n">
        <v>46234</v>
      </c>
      <c r="B4479" s="14" t="inlineStr">
        <is>
          <t>10274,10275</t>
        </is>
      </c>
      <c r="C4479" s="14" t="inlineStr">
        <is>
          <t>MAD 0803 CAD.1 (LARANJA)</t>
        </is>
      </c>
      <c r="D4479" s="14" t="inlineStr">
        <is>
          <t>58 FABRICAÇÃO EMBALAGEM</t>
        </is>
      </c>
      <c r="E4479" s="14" t="n">
        <v>200610130</v>
      </c>
      <c r="F4479" s="14" t="inlineStr">
        <is>
          <t>EMB. MESA JADE PES (783X218X83)</t>
        </is>
      </c>
      <c r="G4479" s="14" t="inlineStr">
        <is>
          <t>58 FABRICAÇÃO EMBALAGEM</t>
        </is>
      </c>
      <c r="H4479" s="14" t="inlineStr">
        <is>
          <t>58 FABRICAÇÃO EMBALAGEM</t>
        </is>
      </c>
      <c r="I4479" s="9" t="inlineStr">
        <is>
          <t>58 FABRICAÇÃO EMBALAGEM</t>
        </is>
      </c>
      <c r="J4479" s="9" t="n">
        <v>20</v>
      </c>
      <c r="K4479" s="14" t="n"/>
      <c r="L4479" s="14" t="n"/>
      <c r="M4479" s="14" t="n"/>
      <c r="N4479" s="14" t="n"/>
      <c r="O4479" s="14" t="n"/>
      <c r="P4479" s="14" t="n"/>
      <c r="Q4479" s="14" t="n"/>
      <c r="R4479" s="14" t="n"/>
      <c r="S4479" s="14" t="n"/>
      <c r="T4479" s="14" t="n"/>
      <c r="U4479" s="14" t="n"/>
      <c r="V4479" s="14" t="n"/>
      <c r="W4479" s="14" t="n"/>
      <c r="X4479" s="14" t="n"/>
      <c r="Y4479" s="14" t="n"/>
      <c r="Z4479" s="14" t="n"/>
      <c r="AA4479" s="11" t="n"/>
      <c r="AB4479" s="14">
        <f>B4479&amp;"|"&amp;I4479</f>
        <v/>
      </c>
      <c r="AC4479">
        <f>IF($B4479="","","|"&amp;SUBSTITUTE(TRIM(SUBSTITUTE(SUBSTITUTE(SUBSTITUTE(SUBSTITUTE(SUBSTITUTE(SUBSTITUTE(SUBSTITUTE(SUBSTITUTE(SUBSTITUTE(SUBSTITUTE(SUBSTITUTE(SUBSTITUTE(SUBSTITUTE(SUBSTITUTE(TRIM($B4479&amp;""),CHAR(10)," "),CHAR(13)," "),"."," "),";"," "),","," "),"/"," "),"+"," "),"-"," "),"  "," "),"  "," "),"  "," "),"  "," "),"  "," "),"  "," "))," ","|")&amp;"|")</f>
        <v/>
      </c>
      <c r="AD4479">
        <f>TRIM($I4479&amp;"")</f>
        <v/>
      </c>
    </row>
    <row r="4480" ht="60" customHeight="1">
      <c r="A4480" s="9" t="n">
        <v>46234</v>
      </c>
      <c r="B4480" s="14" t="inlineStr">
        <is>
          <t>10274,10275</t>
        </is>
      </c>
      <c r="C4480" s="14" t="inlineStr">
        <is>
          <t>MAD 0803 CAD.1 (LARANJA)</t>
        </is>
      </c>
      <c r="D4480" s="14" t="inlineStr">
        <is>
          <t>58 FABRICAÇÃO EMBALAGEM</t>
        </is>
      </c>
      <c r="E4480" s="14" t="n">
        <v>200610230</v>
      </c>
      <c r="F4480" s="14" t="inlineStr">
        <is>
          <t>EMB. TRAVESSAS MESA JADE 1,36 (1340X83X78)</t>
        </is>
      </c>
      <c r="G4480" s="14" t="inlineStr">
        <is>
          <t>58 FABRICAÇÃO EMBALAGEM</t>
        </is>
      </c>
      <c r="H4480" s="14" t="inlineStr">
        <is>
          <t>58 FABRICAÇÃO EMBALAGEM</t>
        </is>
      </c>
      <c r="I4480" s="9" t="inlineStr">
        <is>
          <t>58 FABRICAÇÃO EMBALAGEM</t>
        </is>
      </c>
      <c r="J4480" s="9" t="n">
        <v>4</v>
      </c>
      <c r="K4480" s="14" t="n"/>
      <c r="L4480" s="14" t="n"/>
      <c r="M4480" s="14" t="n"/>
      <c r="N4480" s="14" t="n"/>
      <c r="O4480" s="14" t="n"/>
      <c r="P4480" s="14" t="n"/>
      <c r="Q4480" s="14" t="n"/>
      <c r="R4480" s="14" t="n"/>
      <c r="S4480" s="14" t="n"/>
      <c r="T4480" s="14" t="n"/>
      <c r="U4480" s="14" t="n"/>
      <c r="V4480" s="14" t="n"/>
      <c r="W4480" s="14" t="n"/>
      <c r="X4480" s="14" t="n"/>
      <c r="Y4480" s="14" t="n"/>
      <c r="Z4480" s="14" t="n"/>
      <c r="AA4480" s="11" t="n"/>
      <c r="AB4480" s="14">
        <f>B4480&amp;"|"&amp;I4480</f>
        <v/>
      </c>
      <c r="AC4480">
        <f>IF($B4480="","","|"&amp;SUBSTITUTE(TRIM(SUBSTITUTE(SUBSTITUTE(SUBSTITUTE(SUBSTITUTE(SUBSTITUTE(SUBSTITUTE(SUBSTITUTE(SUBSTITUTE(SUBSTITUTE(SUBSTITUTE(SUBSTITUTE(SUBSTITUTE(SUBSTITUTE(SUBSTITUTE(TRIM($B4480&amp;""),CHAR(10)," "),CHAR(13)," "),"."," "),";"," "),","," "),"/"," "),"+"," "),"-"," "),"  "," "),"  "," "),"  "," "),"  "," "),"  "," "),"  "," "))," ","|")&amp;"|")</f>
        <v/>
      </c>
      <c r="AD4480">
        <f>TRIM($I4480&amp;"")</f>
        <v/>
      </c>
    </row>
    <row r="4481" ht="60" customHeight="1">
      <c r="A4481" s="9" t="n">
        <v>46234</v>
      </c>
      <c r="B4481" s="14" t="inlineStr">
        <is>
          <t>10274,10275</t>
        </is>
      </c>
      <c r="C4481" s="14" t="inlineStr">
        <is>
          <t>MAD 0803 CAD.1 (LARANJA)</t>
        </is>
      </c>
      <c r="D4481" s="14" t="inlineStr">
        <is>
          <t>58 FABRICAÇÃO EMBALAGEM</t>
        </is>
      </c>
      <c r="E4481" s="14" t="n">
        <v>200611230</v>
      </c>
      <c r="F4481" s="14" t="inlineStr">
        <is>
          <t>EMB. TRAVESSAS MESA JADE 1,60 (1445X83X80)</t>
        </is>
      </c>
      <c r="G4481" s="14" t="inlineStr">
        <is>
          <t>58 FABRICAÇÃO EMBALAGEM</t>
        </is>
      </c>
      <c r="H4481" s="14" t="inlineStr">
        <is>
          <t>58 FABRICAÇÃO EMBALAGEM</t>
        </is>
      </c>
      <c r="I4481" s="9" t="inlineStr">
        <is>
          <t>58 FABRICAÇÃO EMBALAGEM</t>
        </is>
      </c>
      <c r="J4481" s="9" t="n">
        <v>8</v>
      </c>
      <c r="K4481" s="14" t="n"/>
      <c r="L4481" s="14" t="n"/>
      <c r="M4481" s="14" t="n"/>
      <c r="N4481" s="14" t="n"/>
      <c r="O4481" s="14" t="n"/>
      <c r="P4481" s="14" t="n"/>
      <c r="Q4481" s="14" t="n"/>
      <c r="R4481" s="14" t="n"/>
      <c r="S4481" s="14" t="n"/>
      <c r="T4481" s="14" t="n"/>
      <c r="U4481" s="14" t="n"/>
      <c r="V4481" s="14" t="n"/>
      <c r="W4481" s="14" t="n"/>
      <c r="X4481" s="14" t="n"/>
      <c r="Y4481" s="14" t="n"/>
      <c r="Z4481" s="14" t="n"/>
      <c r="AA4481" s="11" t="n"/>
      <c r="AB4481" s="14">
        <f>B4481&amp;"|"&amp;I4481</f>
        <v/>
      </c>
      <c r="AC4481">
        <f>IF($B4481="","","|"&amp;SUBSTITUTE(TRIM(SUBSTITUTE(SUBSTITUTE(SUBSTITUTE(SUBSTITUTE(SUBSTITUTE(SUBSTITUTE(SUBSTITUTE(SUBSTITUTE(SUBSTITUTE(SUBSTITUTE(SUBSTITUTE(SUBSTITUTE(SUBSTITUTE(SUBSTITUTE(TRIM($B4481&amp;""),CHAR(10)," "),CHAR(13)," "),"."," "),";"," "),","," "),"/"," "),"+"," "),"-"," "),"  "," "),"  "," "),"  "," "),"  "," "),"  "," "),"  "," "))," ","|")&amp;"|")</f>
        <v/>
      </c>
      <c r="AD4481">
        <f>TRIM($I4481&amp;"")</f>
        <v/>
      </c>
    </row>
    <row r="4482" ht="60" customHeight="1">
      <c r="A4482" s="9" t="n">
        <v>46234</v>
      </c>
      <c r="B4482" s="14" t="inlineStr">
        <is>
          <t>10274,10275</t>
        </is>
      </c>
      <c r="C4482" s="14" t="inlineStr">
        <is>
          <t>MAD 0803 CAD.1 (LARANJA)</t>
        </is>
      </c>
      <c r="D4482" s="14" t="inlineStr">
        <is>
          <t>58 FABRICAÇÃO EMBALAGEM</t>
        </is>
      </c>
      <c r="E4482" s="14" t="n">
        <v>200611231</v>
      </c>
      <c r="F4482" s="14" t="inlineStr">
        <is>
          <t>EMB. CAIXA ACESSORIOS MESA JADE 1,36 (190X80X50)</t>
        </is>
      </c>
      <c r="G4482" s="14" t="inlineStr">
        <is>
          <t>58 FABRICAÇÃO EMBALAGEM</t>
        </is>
      </c>
      <c r="H4482" s="14" t="inlineStr">
        <is>
          <t>58 FABRICAÇÃO EMBALAGEM</t>
        </is>
      </c>
      <c r="I4482" s="9" t="inlineStr">
        <is>
          <t>58 FABRICAÇÃO EMBALAGEM</t>
        </is>
      </c>
      <c r="J4482" s="9" t="n">
        <v>4</v>
      </c>
      <c r="K4482" s="14" t="n"/>
      <c r="L4482" s="14" t="n"/>
      <c r="M4482" s="14" t="n"/>
      <c r="N4482" s="14" t="n"/>
      <c r="O4482" s="14" t="n"/>
      <c r="P4482" s="14" t="n"/>
      <c r="Q4482" s="14" t="n"/>
      <c r="R4482" s="14" t="n"/>
      <c r="S4482" s="14" t="n"/>
      <c r="T4482" s="14" t="n"/>
      <c r="U4482" s="14" t="n"/>
      <c r="V4482" s="14" t="n"/>
      <c r="W4482" s="14" t="n"/>
      <c r="X4482" s="14" t="n"/>
      <c r="Y4482" s="14" t="n"/>
      <c r="Z4482" s="14" t="n"/>
      <c r="AA4482" s="11" t="n"/>
      <c r="AB4482" s="14">
        <f>B4482&amp;"|"&amp;I4482</f>
        <v/>
      </c>
      <c r="AC4482">
        <f>IF($B4482="","","|"&amp;SUBSTITUTE(TRIM(SUBSTITUTE(SUBSTITUTE(SUBSTITUTE(SUBSTITUTE(SUBSTITUTE(SUBSTITUTE(SUBSTITUTE(SUBSTITUTE(SUBSTITUTE(SUBSTITUTE(SUBSTITUTE(SUBSTITUTE(SUBSTITUTE(SUBSTITUTE(TRIM($B4482&amp;""),CHAR(10)," "),CHAR(13)," "),"."," "),";"," "),","," "),"/"," "),"+"," "),"-"," "),"  "," "),"  "," "),"  "," "),"  "," "),"  "," "),"  "," "))," ","|")&amp;"|")</f>
        <v/>
      </c>
      <c r="AD4482">
        <f>TRIM($I4482&amp;"")</f>
        <v/>
      </c>
    </row>
    <row r="4483" ht="60" customHeight="1">
      <c r="A4483" s="9" t="n">
        <v>46234</v>
      </c>
      <c r="B4483" s="14" t="inlineStr">
        <is>
          <t>10274,10275</t>
        </is>
      </c>
      <c r="C4483" s="14" t="inlineStr">
        <is>
          <t>MAD 0803 CAD.1 (LARANJA)</t>
        </is>
      </c>
      <c r="D4483" s="14" t="inlineStr">
        <is>
          <t>58 FABRICAÇÃO EMBALAGEM</t>
        </is>
      </c>
      <c r="E4483" s="14" t="n">
        <v>200613330</v>
      </c>
      <c r="F4483" s="14" t="inlineStr">
        <is>
          <t>EMB. TRAVESSAS MESA JADE 2,00 (1763X83X81)</t>
        </is>
      </c>
      <c r="G4483" s="14" t="inlineStr">
        <is>
          <t>58 FABRICAÇÃO EMBALAGEM</t>
        </is>
      </c>
      <c r="H4483" s="14" t="inlineStr">
        <is>
          <t>58 FABRICAÇÃO EMBALAGEM</t>
        </is>
      </c>
      <c r="I4483" s="9" t="inlineStr">
        <is>
          <t>58 FABRICAÇÃO EMBALAGEM</t>
        </is>
      </c>
      <c r="J4483" s="9" t="n">
        <v>5</v>
      </c>
      <c r="K4483" s="14" t="n"/>
      <c r="L4483" s="14" t="n"/>
      <c r="M4483" s="14" t="n"/>
      <c r="N4483" s="14" t="n"/>
      <c r="O4483" s="14" t="n"/>
      <c r="P4483" s="14" t="n"/>
      <c r="Q4483" s="14" t="n"/>
      <c r="R4483" s="14" t="n"/>
      <c r="S4483" s="14" t="n"/>
      <c r="T4483" s="14" t="n"/>
      <c r="U4483" s="14" t="n"/>
      <c r="V4483" s="14" t="n"/>
      <c r="W4483" s="14" t="n"/>
      <c r="X4483" s="14" t="n"/>
      <c r="Y4483" s="14" t="n"/>
      <c r="Z4483" s="14" t="n"/>
      <c r="AA4483" s="11" t="n"/>
      <c r="AB4483" s="14">
        <f>B4483&amp;"|"&amp;I4483</f>
        <v/>
      </c>
      <c r="AC4483">
        <f>IF($B4483="","","|"&amp;SUBSTITUTE(TRIM(SUBSTITUTE(SUBSTITUTE(SUBSTITUTE(SUBSTITUTE(SUBSTITUTE(SUBSTITUTE(SUBSTITUTE(SUBSTITUTE(SUBSTITUTE(SUBSTITUTE(SUBSTITUTE(SUBSTITUTE(SUBSTITUTE(SUBSTITUTE(TRIM($B4483&amp;""),CHAR(10)," "),CHAR(13)," "),"."," "),";"," "),","," "),"/"," "),"+"," "),"-"," "),"  "," "),"  "," "),"  "," "),"  "," "),"  "," "),"  "," "))," ","|")&amp;"|")</f>
        <v/>
      </c>
      <c r="AD4483">
        <f>TRIM($I4483&amp;"")</f>
        <v/>
      </c>
    </row>
    <row r="4484" ht="60" customHeight="1">
      <c r="A4484" s="9" t="n">
        <v>46234</v>
      </c>
      <c r="B4484" s="14" t="inlineStr">
        <is>
          <t>10274,10275</t>
        </is>
      </c>
      <c r="C4484" s="14" t="inlineStr">
        <is>
          <t>MAD 0803 CAD.1 (LARANJA)</t>
        </is>
      </c>
      <c r="D4484" s="14" t="inlineStr">
        <is>
          <t>58 FABRICAÇÃO EMBALAGEM</t>
        </is>
      </c>
      <c r="E4484" s="14" t="n">
        <v>200620230</v>
      </c>
      <c r="F4484" s="14" t="inlineStr">
        <is>
          <t>EMB. TRAVESSAS MESA AMETISTA 1,36 (1399X83X96)</t>
        </is>
      </c>
      <c r="G4484" s="14" t="inlineStr">
        <is>
          <t>58 FABRICAÇÃO EMBALAGEM</t>
        </is>
      </c>
      <c r="H4484" s="14" t="inlineStr">
        <is>
          <t>58 FABRICAÇÃO EMBALAGEM</t>
        </is>
      </c>
      <c r="I4484" s="9" t="inlineStr">
        <is>
          <t>58 FABRICAÇÃO EMBALAGEM</t>
        </is>
      </c>
      <c r="J4484" s="9" t="n">
        <v>1</v>
      </c>
      <c r="K4484" s="14" t="n"/>
      <c r="L4484" s="14" t="n"/>
      <c r="M4484" s="14" t="n"/>
      <c r="N4484" s="14" t="n"/>
      <c r="O4484" s="14" t="n"/>
      <c r="P4484" s="14" t="n"/>
      <c r="Q4484" s="14" t="n"/>
      <c r="R4484" s="14" t="n"/>
      <c r="S4484" s="14" t="n"/>
      <c r="T4484" s="14" t="n"/>
      <c r="U4484" s="14" t="n"/>
      <c r="V4484" s="14" t="n"/>
      <c r="W4484" s="14" t="n"/>
      <c r="X4484" s="14" t="n"/>
      <c r="Y4484" s="14" t="n"/>
      <c r="Z4484" s="14" t="n"/>
      <c r="AA4484" s="11" t="n"/>
      <c r="AB4484" s="14">
        <f>B4484&amp;"|"&amp;I4484</f>
        <v/>
      </c>
      <c r="AC4484">
        <f>IF($B4484="","","|"&amp;SUBSTITUTE(TRIM(SUBSTITUTE(SUBSTITUTE(SUBSTITUTE(SUBSTITUTE(SUBSTITUTE(SUBSTITUTE(SUBSTITUTE(SUBSTITUTE(SUBSTITUTE(SUBSTITUTE(SUBSTITUTE(SUBSTITUTE(SUBSTITUTE(SUBSTITUTE(TRIM($B4484&amp;""),CHAR(10)," "),CHAR(13)," "),"."," "),";"," "),","," "),"/"," "),"+"," "),"-"," "),"  "," "),"  "," "),"  "," "),"  "," "),"  "," "),"  "," "))," ","|")&amp;"|")</f>
        <v/>
      </c>
      <c r="AD4484">
        <f>TRIM($I4484&amp;"")</f>
        <v/>
      </c>
    </row>
    <row r="4485" ht="60" customHeight="1">
      <c r="A4485" s="9" t="n">
        <v>46234</v>
      </c>
      <c r="B4485" s="14" t="inlineStr">
        <is>
          <t>10274,10275</t>
        </is>
      </c>
      <c r="C4485" s="14" t="inlineStr">
        <is>
          <t>MAD 0803 CAD.1 (LARANJA)</t>
        </is>
      </c>
      <c r="D4485" s="14" t="inlineStr">
        <is>
          <t>58 FABRICAÇÃO EMBALAGEM</t>
        </is>
      </c>
      <c r="E4485" s="14" t="n">
        <v>200620231</v>
      </c>
      <c r="F4485" s="14" t="inlineStr">
        <is>
          <t>EMB. CX. ACESSORIO MESA AMETISTA 1,36 (230X83X60)</t>
        </is>
      </c>
      <c r="G4485" s="14" t="inlineStr">
        <is>
          <t>58 FABRICAÇÃO EMBALAGEM</t>
        </is>
      </c>
      <c r="H4485" s="14" t="inlineStr">
        <is>
          <t>58 FABRICAÇÃO EMBALAGEM</t>
        </is>
      </c>
      <c r="I4485" s="9" t="inlineStr">
        <is>
          <t>58 FABRICAÇÃO EMBALAGEM</t>
        </is>
      </c>
      <c r="J4485" s="9" t="n">
        <v>1</v>
      </c>
      <c r="K4485" s="14" t="n"/>
      <c r="L4485" s="14" t="n"/>
      <c r="M4485" s="14" t="n"/>
      <c r="N4485" s="14" t="n"/>
      <c r="O4485" s="14" t="n"/>
      <c r="P4485" s="14" t="n"/>
      <c r="Q4485" s="14" t="n"/>
      <c r="R4485" s="14" t="n"/>
      <c r="S4485" s="14" t="n"/>
      <c r="T4485" s="14" t="n"/>
      <c r="U4485" s="14" t="n"/>
      <c r="V4485" s="14" t="n"/>
      <c r="W4485" s="14" t="n"/>
      <c r="X4485" s="14" t="n"/>
      <c r="Y4485" s="14" t="n"/>
      <c r="Z4485" s="14" t="n"/>
      <c r="AA4485" s="11" t="n"/>
      <c r="AB4485" s="14">
        <f>B4485&amp;"|"&amp;I4485</f>
        <v/>
      </c>
      <c r="AC4485">
        <f>IF($B4485="","","|"&amp;SUBSTITUTE(TRIM(SUBSTITUTE(SUBSTITUTE(SUBSTITUTE(SUBSTITUTE(SUBSTITUTE(SUBSTITUTE(SUBSTITUTE(SUBSTITUTE(SUBSTITUTE(SUBSTITUTE(SUBSTITUTE(SUBSTITUTE(SUBSTITUTE(SUBSTITUTE(TRIM($B4485&amp;""),CHAR(10)," "),CHAR(13)," "),"."," "),";"," "),","," "),"/"," "),"+"," "),"-"," "),"  "," "),"  "," "),"  "," "),"  "," "),"  "," "),"  "," "))," ","|")&amp;"|")</f>
        <v/>
      </c>
      <c r="AD4485">
        <f>TRIM($I4485&amp;"")</f>
        <v/>
      </c>
    </row>
    <row r="4486" ht="60" customHeight="1">
      <c r="A4486" s="9" t="n">
        <v>46234</v>
      </c>
      <c r="B4486" s="14" t="inlineStr">
        <is>
          <t>10274,10275</t>
        </is>
      </c>
      <c r="C4486" s="14" t="inlineStr">
        <is>
          <t>MAD 0803 CAD.1 (LARANJA)</t>
        </is>
      </c>
      <c r="D4486" s="14" t="inlineStr">
        <is>
          <t>58 FABRICAÇÃO EMBALAGEM</t>
        </is>
      </c>
      <c r="E4486" s="14" t="n">
        <v>200640130</v>
      </c>
      <c r="F4486" s="14" t="inlineStr">
        <is>
          <t>EMB. PES MESA SAFIRA FUNDO (775X190X165)</t>
        </is>
      </c>
      <c r="G4486" s="14" t="inlineStr">
        <is>
          <t>58 FABRICAÇÃO EMBALAGEM</t>
        </is>
      </c>
      <c r="H4486" s="14" t="inlineStr">
        <is>
          <t>58 FABRICAÇÃO EMBALAGEM</t>
        </is>
      </c>
      <c r="I4486" s="9" t="inlineStr">
        <is>
          <t>58 FABRICAÇÃO EMBALAGEM</t>
        </is>
      </c>
      <c r="J4486" s="9" t="n">
        <v>54</v>
      </c>
      <c r="K4486" s="14" t="n"/>
      <c r="L4486" s="14" t="n"/>
      <c r="M4486" s="14" t="n"/>
      <c r="N4486" s="14" t="n"/>
      <c r="O4486" s="14" t="n"/>
      <c r="P4486" s="14" t="n"/>
      <c r="Q4486" s="14" t="n"/>
      <c r="R4486" s="14" t="n"/>
      <c r="S4486" s="14" t="n"/>
      <c r="T4486" s="14" t="n"/>
      <c r="U4486" s="14" t="n"/>
      <c r="V4486" s="14" t="n"/>
      <c r="W4486" s="14" t="n"/>
      <c r="X4486" s="14" t="n"/>
      <c r="Y4486" s="14" t="n"/>
      <c r="Z4486" s="14" t="n"/>
      <c r="AA4486" s="11" t="n"/>
      <c r="AB4486" s="14">
        <f>B4486&amp;"|"&amp;I4486</f>
        <v/>
      </c>
      <c r="AC4486">
        <f>IF($B4486="","","|"&amp;SUBSTITUTE(TRIM(SUBSTITUTE(SUBSTITUTE(SUBSTITUTE(SUBSTITUTE(SUBSTITUTE(SUBSTITUTE(SUBSTITUTE(SUBSTITUTE(SUBSTITUTE(SUBSTITUTE(SUBSTITUTE(SUBSTITUTE(SUBSTITUTE(SUBSTITUTE(TRIM($B4486&amp;""),CHAR(10)," "),CHAR(13)," "),"."," "),";"," "),","," "),"/"," "),"+"," "),"-"," "),"  "," "),"  "," "),"  "," "),"  "," "),"  "," "),"  "," "))," ","|")&amp;"|")</f>
        <v/>
      </c>
      <c r="AD4486">
        <f>TRIM($I4486&amp;"")</f>
        <v/>
      </c>
    </row>
    <row r="4487" ht="60" customHeight="1">
      <c r="A4487" s="9" t="n">
        <v>46234</v>
      </c>
      <c r="B4487" s="14" t="inlineStr">
        <is>
          <t>10274,10275</t>
        </is>
      </c>
      <c r="C4487" s="14" t="inlineStr">
        <is>
          <t>MAD 0803 CAD.1 (LARANJA)</t>
        </is>
      </c>
      <c r="D4487" s="14" t="inlineStr">
        <is>
          <t>58 FABRICAÇÃO EMBALAGEM</t>
        </is>
      </c>
      <c r="E4487" s="14" t="n">
        <v>200640131</v>
      </c>
      <c r="F4487" s="14" t="inlineStr">
        <is>
          <t>EMB. PES MESA SAFIRA TAMPA (775X190X165)</t>
        </is>
      </c>
      <c r="G4487" s="14" t="inlineStr">
        <is>
          <t>58 FABRICAÇÃO EMBALAGEM</t>
        </is>
      </c>
      <c r="H4487" s="14" t="inlineStr">
        <is>
          <t>58 FABRICAÇÃO EMBALAGEM</t>
        </is>
      </c>
      <c r="I4487" s="9" t="inlineStr">
        <is>
          <t>58 FABRICAÇÃO EMBALAGEM</t>
        </is>
      </c>
      <c r="J4487" s="9" t="n">
        <v>54</v>
      </c>
      <c r="K4487" s="14" t="n"/>
      <c r="L4487" s="14" t="n"/>
      <c r="M4487" s="14" t="n"/>
      <c r="N4487" s="14" t="n"/>
      <c r="O4487" s="14" t="n"/>
      <c r="P4487" s="14" t="n"/>
      <c r="Q4487" s="14" t="n"/>
      <c r="R4487" s="14" t="n"/>
      <c r="S4487" s="14" t="n"/>
      <c r="T4487" s="14" t="n"/>
      <c r="U4487" s="14" t="n"/>
      <c r="V4487" s="14" t="n"/>
      <c r="W4487" s="14" t="n"/>
      <c r="X4487" s="14" t="n"/>
      <c r="Y4487" s="14" t="n"/>
      <c r="Z4487" s="14" t="n"/>
      <c r="AA4487" s="11" t="n"/>
      <c r="AB4487" s="14">
        <f>B4487&amp;"|"&amp;I4487</f>
        <v/>
      </c>
      <c r="AC4487">
        <f>IF($B4487="","","|"&amp;SUBSTITUTE(TRIM(SUBSTITUTE(SUBSTITUTE(SUBSTITUTE(SUBSTITUTE(SUBSTITUTE(SUBSTITUTE(SUBSTITUTE(SUBSTITUTE(SUBSTITUTE(SUBSTITUTE(SUBSTITUTE(SUBSTITUTE(SUBSTITUTE(SUBSTITUTE(TRIM($B4487&amp;""),CHAR(10)," "),CHAR(13)," "),"."," "),";"," "),","," "),"/"," "),"+"," "),"-"," "),"  "," "),"  "," "),"  "," "),"  "," "),"  "," "),"  "," "))," ","|")&amp;"|")</f>
        <v/>
      </c>
      <c r="AD4487">
        <f>TRIM($I4487&amp;"")</f>
        <v/>
      </c>
    </row>
    <row r="4488" ht="60" customHeight="1">
      <c r="A4488" s="9" t="n">
        <v>46234</v>
      </c>
      <c r="B4488" s="14" t="inlineStr">
        <is>
          <t>10274,10275</t>
        </is>
      </c>
      <c r="C4488" s="14" t="inlineStr">
        <is>
          <t>MAD 0803 CAD.1 (LARANJA)</t>
        </is>
      </c>
      <c r="D4488" s="14" t="inlineStr">
        <is>
          <t>58 FABRICAÇÃO EMBALAGEM</t>
        </is>
      </c>
      <c r="E4488" s="14" t="n">
        <v>30003031</v>
      </c>
      <c r="F4488" s="14" t="inlineStr">
        <is>
          <t>EMB. ACESSORIOS CAD PE INTEIRO (530X120X60)</t>
        </is>
      </c>
      <c r="G4488" s="14" t="inlineStr">
        <is>
          <t>58 FABRICAÇÃO EMBALAGEM</t>
        </is>
      </c>
      <c r="H4488" s="14" t="inlineStr">
        <is>
          <t>58 FABRICAÇÃO EMBALAGEM</t>
        </is>
      </c>
      <c r="I4488" s="9" t="inlineStr">
        <is>
          <t>58 FABRICAÇÃO EMBALAGEM</t>
        </is>
      </c>
      <c r="J4488" s="9" t="n">
        <v>12</v>
      </c>
      <c r="K4488" s="14" t="n"/>
      <c r="L4488" s="14" t="n"/>
      <c r="M4488" s="14" t="n"/>
      <c r="N4488" s="14" t="n"/>
      <c r="O4488" s="14" t="n"/>
      <c r="P4488" s="14" t="n"/>
      <c r="Q4488" s="14" t="n"/>
      <c r="R4488" s="14" t="n"/>
      <c r="S4488" s="14" t="n"/>
      <c r="T4488" s="14" t="n"/>
      <c r="U4488" s="14" t="n"/>
      <c r="V4488" s="14" t="n"/>
      <c r="W4488" s="14" t="n"/>
      <c r="X4488" s="14" t="n"/>
      <c r="Y4488" s="14" t="n"/>
      <c r="Z4488" s="14" t="n"/>
      <c r="AA4488" s="11" t="n"/>
      <c r="AB4488" s="14">
        <f>B4488&amp;"|"&amp;I4488</f>
        <v/>
      </c>
      <c r="AC4488">
        <f>IF($B4488="","","|"&amp;SUBSTITUTE(TRIM(SUBSTITUTE(SUBSTITUTE(SUBSTITUTE(SUBSTITUTE(SUBSTITUTE(SUBSTITUTE(SUBSTITUTE(SUBSTITUTE(SUBSTITUTE(SUBSTITUTE(SUBSTITUTE(SUBSTITUTE(SUBSTITUTE(SUBSTITUTE(TRIM($B4488&amp;""),CHAR(10)," "),CHAR(13)," "),"."," "),";"," "),","," "),"/"," "),"+"," "),"-"," "),"  "," "),"  "," "),"  "," "),"  "," "),"  "," "),"  "," "))," ","|")&amp;"|")</f>
        <v/>
      </c>
      <c r="AD4488">
        <f>TRIM($I4488&amp;"")</f>
        <v/>
      </c>
    </row>
    <row r="4489" ht="60" customHeight="1">
      <c r="A4489" s="9" t="n">
        <v>46234</v>
      </c>
      <c r="B4489" s="14" t="inlineStr">
        <is>
          <t>10274,10275</t>
        </is>
      </c>
      <c r="C4489" s="14" t="inlineStr">
        <is>
          <t>MAD 0803 CAD.1 (LARANJA)</t>
        </is>
      </c>
      <c r="D4489" s="14" t="inlineStr">
        <is>
          <t>58 FABRICAÇÃO EMBALAGEM</t>
        </is>
      </c>
      <c r="E4489" s="14" t="n">
        <v>30003032</v>
      </c>
      <c r="F4489" s="14" t="inlineStr">
        <is>
          <t>PAPELAO TRASEIRO 280X410 - ENCOSTO PE INTEIRO (X3)</t>
        </is>
      </c>
      <c r="G4489" s="14" t="inlineStr">
        <is>
          <t>58 FABRICAÇÃO EMBALAGEM</t>
        </is>
      </c>
      <c r="H4489" s="14" t="inlineStr">
        <is>
          <t>58 FABRICAÇÃO EMBALAGEM</t>
        </is>
      </c>
      <c r="I4489" s="9" t="inlineStr">
        <is>
          <t>58 FABRICAÇÃO EMBALAGEM</t>
        </is>
      </c>
      <c r="J4489" s="9" t="n">
        <v>48</v>
      </c>
      <c r="K4489" s="14" t="n"/>
      <c r="L4489" s="14" t="n"/>
      <c r="M4489" s="14" t="n"/>
      <c r="N4489" s="14" t="n"/>
      <c r="O4489" s="14" t="n"/>
      <c r="P4489" s="14" t="n"/>
      <c r="Q4489" s="14" t="n"/>
      <c r="R4489" s="14" t="n"/>
      <c r="S4489" s="14" t="n"/>
      <c r="T4489" s="14" t="n"/>
      <c r="U4489" s="14" t="n"/>
      <c r="V4489" s="14" t="n"/>
      <c r="W4489" s="14" t="n"/>
      <c r="X4489" s="14" t="n"/>
      <c r="Y4489" s="14" t="n"/>
      <c r="Z4489" s="14" t="n"/>
      <c r="AA4489" s="11" t="n"/>
      <c r="AB4489" s="14">
        <f>B4489&amp;"|"&amp;I4489</f>
        <v/>
      </c>
      <c r="AC4489">
        <f>IF($B4489="","","|"&amp;SUBSTITUTE(TRIM(SUBSTITUTE(SUBSTITUTE(SUBSTITUTE(SUBSTITUTE(SUBSTITUTE(SUBSTITUTE(SUBSTITUTE(SUBSTITUTE(SUBSTITUTE(SUBSTITUTE(SUBSTITUTE(SUBSTITUTE(SUBSTITUTE(SUBSTITUTE(TRIM($B4489&amp;""),CHAR(10)," "),CHAR(13)," "),"."," "),";"," "),","," "),"/"," "),"+"," "),"-"," "),"  "," "),"  "," "),"  "," "),"  "," "),"  "," "),"  "," "))," ","|")&amp;"|")</f>
        <v/>
      </c>
      <c r="AD4489">
        <f>TRIM($I4489&amp;"")</f>
        <v/>
      </c>
    </row>
    <row r="4490" ht="60" customHeight="1">
      <c r="A4490" s="9" t="n">
        <v>46234</v>
      </c>
      <c r="B4490" s="14" t="inlineStr">
        <is>
          <t>10274,10275</t>
        </is>
      </c>
      <c r="C4490" s="14" t="inlineStr">
        <is>
          <t>MAD 0803 CAD.1 (LARANJA)</t>
        </is>
      </c>
      <c r="D4490" s="14" t="inlineStr">
        <is>
          <t>58 FABRICAÇÃO EMBALAGEM</t>
        </is>
      </c>
      <c r="E4490" s="14" t="n">
        <v>30003330</v>
      </c>
      <c r="F4490" s="14" t="inlineStr">
        <is>
          <t>EMB. ESPALDAR TOPAZIO (412X65X60)</t>
        </is>
      </c>
      <c r="G4490" s="14" t="inlineStr">
        <is>
          <t>58 FABRICAÇÃO EMBALAGEM</t>
        </is>
      </c>
      <c r="H4490" s="14" t="inlineStr">
        <is>
          <t>58 FABRICAÇÃO EMBALAGEM</t>
        </is>
      </c>
      <c r="I4490" s="9" t="inlineStr">
        <is>
          <t>58 FABRICAÇÃO EMBALAGEM</t>
        </is>
      </c>
      <c r="J4490" s="9" t="n">
        <v>12</v>
      </c>
      <c r="K4490" s="14" t="n"/>
      <c r="L4490" s="14" t="n"/>
      <c r="M4490" s="14" t="n"/>
      <c r="N4490" s="14" t="n"/>
      <c r="O4490" s="14" t="n"/>
      <c r="P4490" s="14" t="n"/>
      <c r="Q4490" s="14" t="n"/>
      <c r="R4490" s="14" t="n"/>
      <c r="S4490" s="14" t="n"/>
      <c r="T4490" s="14" t="n"/>
      <c r="U4490" s="14" t="n"/>
      <c r="V4490" s="14" t="n"/>
      <c r="W4490" s="14" t="n"/>
      <c r="X4490" s="14" t="n"/>
      <c r="Y4490" s="14" t="n"/>
      <c r="Z4490" s="14" t="n"/>
      <c r="AA4490" s="11" t="n"/>
      <c r="AB4490" s="14">
        <f>B4490&amp;"|"&amp;I4490</f>
        <v/>
      </c>
      <c r="AC4490">
        <f>IF($B4490="","","|"&amp;SUBSTITUTE(TRIM(SUBSTITUTE(SUBSTITUTE(SUBSTITUTE(SUBSTITUTE(SUBSTITUTE(SUBSTITUTE(SUBSTITUTE(SUBSTITUTE(SUBSTITUTE(SUBSTITUTE(SUBSTITUTE(SUBSTITUTE(SUBSTITUTE(SUBSTITUTE(TRIM($B4490&amp;""),CHAR(10)," "),CHAR(13)," "),"."," "),";"," "),","," "),"/"," "),"+"," "),"-"," "),"  "," "),"  "," "),"  "," "),"  "," "),"  "," "),"  "," "))," ","|")&amp;"|")</f>
        <v/>
      </c>
      <c r="AD4490">
        <f>TRIM($I4490&amp;"")</f>
        <v/>
      </c>
    </row>
    <row r="4491" ht="60" customHeight="1">
      <c r="A4491" s="9" t="n">
        <v>46234</v>
      </c>
      <c r="B4491" s="14" t="inlineStr">
        <is>
          <t>10274,10275</t>
        </is>
      </c>
      <c r="C4491" s="14" t="inlineStr">
        <is>
          <t>MAD 0803 CAD.1 (LARANJA)</t>
        </is>
      </c>
      <c r="D4491" s="14" t="inlineStr">
        <is>
          <t>58 FABRICAÇÃO EMBALAGEM</t>
        </is>
      </c>
      <c r="E4491" s="14" t="n">
        <v>30003331</v>
      </c>
      <c r="F4491" s="14" t="inlineStr">
        <is>
          <t>EMB. CADEIRA TOPAZIO/AMBAR (1008X438X300)</t>
        </is>
      </c>
      <c r="G4491" s="14" t="inlineStr">
        <is>
          <t>58 FABRICAÇÃO EMBALAGEM</t>
        </is>
      </c>
      <c r="H4491" s="14" t="inlineStr">
        <is>
          <t>58 FABRICAÇÃO EMBALAGEM</t>
        </is>
      </c>
      <c r="I4491" s="9" t="inlineStr">
        <is>
          <t>58 FABRICAÇÃO EMBALAGEM</t>
        </is>
      </c>
      <c r="J4491" s="9" t="n">
        <v>12</v>
      </c>
      <c r="K4491" s="14" t="n"/>
      <c r="L4491" s="14" t="n"/>
      <c r="M4491" s="14" t="n"/>
      <c r="N4491" s="14" t="n"/>
      <c r="O4491" s="14" t="n"/>
      <c r="P4491" s="14" t="n"/>
      <c r="Q4491" s="14" t="n"/>
      <c r="R4491" s="14" t="n"/>
      <c r="S4491" s="14" t="n"/>
      <c r="T4491" s="14" t="n"/>
      <c r="U4491" s="14" t="n"/>
      <c r="V4491" s="14" t="n"/>
      <c r="W4491" s="14" t="n"/>
      <c r="X4491" s="14" t="n"/>
      <c r="Y4491" s="14" t="n"/>
      <c r="Z4491" s="14" t="n"/>
      <c r="AA4491" s="11" t="n"/>
      <c r="AB4491" s="14">
        <f>B4491&amp;"|"&amp;I4491</f>
        <v/>
      </c>
      <c r="AC4491">
        <f>IF($B4491="","","|"&amp;SUBSTITUTE(TRIM(SUBSTITUTE(SUBSTITUTE(SUBSTITUTE(SUBSTITUTE(SUBSTITUTE(SUBSTITUTE(SUBSTITUTE(SUBSTITUTE(SUBSTITUTE(SUBSTITUTE(SUBSTITUTE(SUBSTITUTE(SUBSTITUTE(SUBSTITUTE(TRIM($B4491&amp;""),CHAR(10)," "),CHAR(13)," "),"."," "),";"," "),","," "),"/"," "),"+"," "),"-"," "),"  "," "),"  "," "),"  "," "),"  "," "),"  "," "),"  "," "))," ","|")&amp;"|")</f>
        <v/>
      </c>
      <c r="AD4491">
        <f>TRIM($I4491&amp;"")</f>
        <v/>
      </c>
    </row>
    <row r="4492" ht="60" customHeight="1">
      <c r="A4492" s="9" t="n">
        <v>46234</v>
      </c>
      <c r="B4492" s="14" t="inlineStr">
        <is>
          <t>10274,10275</t>
        </is>
      </c>
      <c r="C4492" s="14" t="inlineStr">
        <is>
          <t>MAD 0803 CAD.1 (LARANJA)</t>
        </is>
      </c>
      <c r="D4492" s="14" t="inlineStr">
        <is>
          <t>58 FABRICAÇÃO EMBALAGEM</t>
        </is>
      </c>
      <c r="E4492" s="14" t="n">
        <v>30005130</v>
      </c>
      <c r="F4492" s="14" t="inlineStr">
        <is>
          <t>EMB. CADEIRA AMETISTA (960X720X485)</t>
        </is>
      </c>
      <c r="G4492" s="14" t="inlineStr">
        <is>
          <t>58 FABRICAÇÃO EMBALAGEM</t>
        </is>
      </c>
      <c r="H4492" s="14" t="inlineStr">
        <is>
          <t>58 FABRICAÇÃO EMBALAGEM</t>
        </is>
      </c>
      <c r="I4492" s="9" t="inlineStr">
        <is>
          <t>58 FABRICAÇÃO EMBALAGEM</t>
        </is>
      </c>
      <c r="J4492" s="9" t="n">
        <v>3</v>
      </c>
      <c r="K4492" s="14" t="n"/>
      <c r="L4492" s="14" t="n"/>
      <c r="M4492" s="14" t="n"/>
      <c r="N4492" s="14" t="n"/>
      <c r="O4492" s="14" t="n"/>
      <c r="P4492" s="14" t="n"/>
      <c r="Q4492" s="14" t="n"/>
      <c r="R4492" s="14" t="n"/>
      <c r="S4492" s="14" t="n"/>
      <c r="T4492" s="14" t="n"/>
      <c r="U4492" s="14" t="n"/>
      <c r="V4492" s="14" t="n"/>
      <c r="W4492" s="14" t="n"/>
      <c r="X4492" s="14" t="n"/>
      <c r="Y4492" s="14" t="n"/>
      <c r="Z4492" s="14" t="n"/>
      <c r="AA4492" s="11" t="n"/>
      <c r="AB4492" s="14">
        <f>B4492&amp;"|"&amp;I4492</f>
        <v/>
      </c>
      <c r="AC4492">
        <f>IF($B4492="","","|"&amp;SUBSTITUTE(TRIM(SUBSTITUTE(SUBSTITUTE(SUBSTITUTE(SUBSTITUTE(SUBSTITUTE(SUBSTITUTE(SUBSTITUTE(SUBSTITUTE(SUBSTITUTE(SUBSTITUTE(SUBSTITUTE(SUBSTITUTE(SUBSTITUTE(SUBSTITUTE(TRIM($B4492&amp;""),CHAR(10)," "),CHAR(13)," "),"."," "),";"," "),","," "),"/"," "),"+"," "),"-"," "),"  "," "),"  "," "),"  "," "),"  "," "),"  "," "),"  "," "))," ","|")&amp;"|")</f>
        <v/>
      </c>
      <c r="AD4492">
        <f>TRIM($I4492&amp;"")</f>
        <v/>
      </c>
    </row>
    <row r="4493" ht="60" customHeight="1">
      <c r="A4493" s="9" t="n">
        <v>46234</v>
      </c>
      <c r="B4493" s="14" t="inlineStr">
        <is>
          <t>10274,10275</t>
        </is>
      </c>
      <c r="C4493" s="14" t="inlineStr">
        <is>
          <t>MAD 0803 CAD.1 (LARANJA)</t>
        </is>
      </c>
      <c r="D4493" s="14" t="inlineStr">
        <is>
          <t>58 FABRICAÇÃO EMBALAGEM</t>
        </is>
      </c>
      <c r="E4493" s="14" t="n">
        <v>30008430</v>
      </c>
      <c r="F4493" s="14" t="inlineStr">
        <is>
          <t>EMB. CADEIRAS SAFIRA MONTADA (975X455X600)</t>
        </is>
      </c>
      <c r="G4493" s="14" t="inlineStr">
        <is>
          <t>58 FABRICAÇÃO EMBALAGEM</t>
        </is>
      </c>
      <c r="H4493" s="14" t="inlineStr">
        <is>
          <t>58 FABRICAÇÃO EMBALAGEM</t>
        </is>
      </c>
      <c r="I4493" s="9" t="inlineStr">
        <is>
          <t>58 FABRICAÇÃO EMBALAGEM</t>
        </is>
      </c>
      <c r="J4493" s="9" t="n">
        <v>25</v>
      </c>
      <c r="K4493" s="14" t="n"/>
      <c r="L4493" s="14" t="n"/>
      <c r="M4493" s="14" t="n"/>
      <c r="N4493" s="14" t="n"/>
      <c r="O4493" s="14" t="n"/>
      <c r="P4493" s="14" t="n"/>
      <c r="Q4493" s="14" t="n"/>
      <c r="R4493" s="14" t="n"/>
      <c r="S4493" s="14" t="n"/>
      <c r="T4493" s="14" t="n"/>
      <c r="U4493" s="14" t="n"/>
      <c r="V4493" s="14" t="n"/>
      <c r="W4493" s="14" t="n"/>
      <c r="X4493" s="14" t="n"/>
      <c r="Y4493" s="14" t="n"/>
      <c r="Z4493" s="14" t="n"/>
      <c r="AA4493" s="11" t="n"/>
      <c r="AB4493" s="14">
        <f>B4493&amp;"|"&amp;I4493</f>
        <v/>
      </c>
      <c r="AC4493">
        <f>IF($B4493="","","|"&amp;SUBSTITUTE(TRIM(SUBSTITUTE(SUBSTITUTE(SUBSTITUTE(SUBSTITUTE(SUBSTITUTE(SUBSTITUTE(SUBSTITUTE(SUBSTITUTE(SUBSTITUTE(SUBSTITUTE(SUBSTITUTE(SUBSTITUTE(SUBSTITUTE(SUBSTITUTE(TRIM($B4493&amp;""),CHAR(10)," "),CHAR(13)," "),"."," "),";"," "),","," "),"/"," "),"+"," "),"-"," "),"  "," "),"  "," "),"  "," "),"  "," "),"  "," "),"  "," "))," ","|")&amp;"|")</f>
        <v/>
      </c>
      <c r="AD4493">
        <f>TRIM($I4493&amp;"")</f>
        <v/>
      </c>
    </row>
    <row r="4494" ht="60" customHeight="1">
      <c r="A4494" s="9" t="n">
        <v>46234</v>
      </c>
      <c r="B4494" s="14" t="inlineStr">
        <is>
          <t>10274,10275</t>
        </is>
      </c>
      <c r="C4494" s="14" t="inlineStr">
        <is>
          <t>MAD 0803 CAD.1 (LARANJA)</t>
        </is>
      </c>
      <c r="D4494" s="14" t="inlineStr">
        <is>
          <t>58 FABRICAÇÃO EMBALAGEM</t>
        </is>
      </c>
      <c r="E4494" s="14" t="n">
        <v>30008530</v>
      </c>
      <c r="F4494" s="14" t="inlineStr">
        <is>
          <t>EMB. CADEIRA PRATA (1021X700X450)</t>
        </is>
      </c>
      <c r="G4494" s="14" t="inlineStr">
        <is>
          <t>58 FABRICAÇÃO EMBALAGEM</t>
        </is>
      </c>
      <c r="H4494" s="14" t="inlineStr">
        <is>
          <t>58 FABRICAÇÃO EMBALAGEM</t>
        </is>
      </c>
      <c r="I4494" s="9" t="inlineStr">
        <is>
          <t>58 FABRICAÇÃO EMBALAGEM</t>
        </is>
      </c>
      <c r="J4494" s="9" t="n">
        <v>2</v>
      </c>
      <c r="K4494" s="14" t="n"/>
      <c r="L4494" s="14" t="n"/>
      <c r="M4494" s="14" t="n"/>
      <c r="N4494" s="14" t="n"/>
      <c r="O4494" s="14" t="n"/>
      <c r="P4494" s="14" t="n"/>
      <c r="Q4494" s="14" t="n"/>
      <c r="R4494" s="14" t="n"/>
      <c r="S4494" s="14" t="n"/>
      <c r="T4494" s="14" t="n"/>
      <c r="U4494" s="14" t="n"/>
      <c r="V4494" s="14" t="n"/>
      <c r="W4494" s="14" t="n"/>
      <c r="X4494" s="14" t="n"/>
      <c r="Y4494" s="14" t="n"/>
      <c r="Z4494" s="14" t="n"/>
      <c r="AA4494" s="11" t="n"/>
      <c r="AB4494" s="14">
        <f>B4494&amp;"|"&amp;I4494</f>
        <v/>
      </c>
      <c r="AC4494">
        <f>IF($B4494="","","|"&amp;SUBSTITUTE(TRIM(SUBSTITUTE(SUBSTITUTE(SUBSTITUTE(SUBSTITUTE(SUBSTITUTE(SUBSTITUTE(SUBSTITUTE(SUBSTITUTE(SUBSTITUTE(SUBSTITUTE(SUBSTITUTE(SUBSTITUTE(SUBSTITUTE(SUBSTITUTE(TRIM($B4494&amp;""),CHAR(10)," "),CHAR(13)," "),"."," "),";"," "),","," "),"/"," "),"+"," "),"-"," "),"  "," "),"  "," "),"  "," "),"  "," "),"  "," "),"  "," "))," ","|")&amp;"|")</f>
        <v/>
      </c>
      <c r="AD4494">
        <f>TRIM($I4494&amp;"")</f>
        <v/>
      </c>
    </row>
    <row r="4495" ht="60" customHeight="1">
      <c r="A4495" s="9" t="n">
        <v>46237</v>
      </c>
      <c r="B4495" s="14" t="inlineStr">
        <is>
          <t>10276,10277</t>
        </is>
      </c>
      <c r="C4495" s="14" t="inlineStr">
        <is>
          <t>MAD 0804 CAD.2 (VERMELHO)</t>
        </is>
      </c>
      <c r="D4495" s="14" t="inlineStr">
        <is>
          <t>58 FABRICAÇÃO EMBALAGEM</t>
        </is>
      </c>
      <c r="E4495" s="14" t="n">
        <v>30008430</v>
      </c>
      <c r="F4495" s="14" t="inlineStr">
        <is>
          <t>EMB. CADEIRAS SAFIRA MONTADA (975X455X600)</t>
        </is>
      </c>
      <c r="G4495" s="14" t="inlineStr">
        <is>
          <t>58 FABRICAÇÃO EMBALAGEM</t>
        </is>
      </c>
      <c r="H4495" s="14" t="inlineStr">
        <is>
          <t>58 FABRICAÇÃO EMBALAGEM</t>
        </is>
      </c>
      <c r="I4495" s="9" t="inlineStr">
        <is>
          <t>58 FABRICAÇÃO EMBALAGEM</t>
        </is>
      </c>
      <c r="J4495" s="9" t="n">
        <v>125</v>
      </c>
      <c r="K4495" s="14" t="n"/>
      <c r="L4495" s="14" t="n"/>
      <c r="M4495" s="14" t="n"/>
      <c r="N4495" s="14" t="n"/>
      <c r="O4495" s="14" t="n"/>
      <c r="P4495" s="14" t="n"/>
      <c r="Q4495" s="14" t="n"/>
      <c r="R4495" s="14" t="n"/>
      <c r="S4495" s="14" t="n"/>
      <c r="T4495" s="14" t="n"/>
      <c r="U4495" s="14" t="n"/>
      <c r="V4495" s="14" t="n"/>
      <c r="W4495" s="14" t="n"/>
      <c r="X4495" s="14" t="n"/>
      <c r="Y4495" s="14" t="n"/>
      <c r="Z4495" s="14" t="n"/>
      <c r="AA4495" s="11" t="n"/>
      <c r="AB4495" s="14">
        <f>B4495&amp;"|"&amp;I4495</f>
        <v/>
      </c>
      <c r="AC4495">
        <f>IF($B4495="","","|"&amp;SUBSTITUTE(TRIM(SUBSTITUTE(SUBSTITUTE(SUBSTITUTE(SUBSTITUTE(SUBSTITUTE(SUBSTITUTE(SUBSTITUTE(SUBSTITUTE(SUBSTITUTE(SUBSTITUTE(SUBSTITUTE(SUBSTITUTE(SUBSTITUTE(SUBSTITUTE(TRIM($B4495&amp;""),CHAR(10)," "),CHAR(13)," "),"."," "),";"," "),","," "),"/"," "),"+"," "),"-"," "),"  "," "),"  "," "),"  "," "),"  "," "),"  "," "),"  "," "))," ","|")&amp;"|")</f>
        <v/>
      </c>
      <c r="AD4495">
        <f>TRIM($I4495&amp;"")</f>
        <v/>
      </c>
    </row>
    <row r="4496" ht="60" customHeight="1">
      <c r="A4496" s="9" t="n">
        <v>46237</v>
      </c>
      <c r="B4496" s="14" t="inlineStr">
        <is>
          <t>10279,10280</t>
        </is>
      </c>
      <c r="C4496" s="14" t="inlineStr">
        <is>
          <t>MAD 0812 CAD.5 (ROXO)</t>
        </is>
      </c>
      <c r="D4496" s="14" t="inlineStr">
        <is>
          <t>58 FABRICAÇÃO EMBALAGEM</t>
        </is>
      </c>
      <c r="E4496" s="14" t="n">
        <v>30008430</v>
      </c>
      <c r="F4496" s="14" t="inlineStr">
        <is>
          <t>EMB. CADEIRAS SAFIRA MONTADA (975X455X600)</t>
        </is>
      </c>
      <c r="G4496" s="14" t="inlineStr">
        <is>
          <t>58 FABRICAÇÃO EMBALAGEM</t>
        </is>
      </c>
      <c r="H4496" s="14" t="inlineStr">
        <is>
          <t>58 FABRICAÇÃO EMBALAGEM</t>
        </is>
      </c>
      <c r="I4496" s="9" t="inlineStr">
        <is>
          <t>58 FABRICAÇÃO EMBALAGEM</t>
        </is>
      </c>
      <c r="J4496" s="9" t="n">
        <v>120</v>
      </c>
      <c r="K4496" s="14" t="n"/>
      <c r="L4496" s="14" t="n"/>
      <c r="M4496" s="14" t="n"/>
      <c r="N4496" s="14" t="n"/>
      <c r="O4496" s="14" t="n"/>
      <c r="P4496" s="14" t="n"/>
      <c r="Q4496" s="14" t="n"/>
      <c r="R4496" s="14" t="n"/>
      <c r="S4496" s="14" t="n"/>
      <c r="T4496" s="14" t="n"/>
      <c r="U4496" s="14" t="n"/>
      <c r="V4496" s="14" t="n"/>
      <c r="W4496" s="14" t="n"/>
      <c r="X4496" s="14" t="n"/>
      <c r="Y4496" s="14" t="n"/>
      <c r="Z4496" s="14" t="n"/>
      <c r="AA4496" s="11" t="n"/>
      <c r="AB4496" s="14">
        <f>B4496&amp;"|"&amp;I4496</f>
        <v/>
      </c>
      <c r="AC4496">
        <f>IF($B4496="","","|"&amp;SUBSTITUTE(TRIM(SUBSTITUTE(SUBSTITUTE(SUBSTITUTE(SUBSTITUTE(SUBSTITUTE(SUBSTITUTE(SUBSTITUTE(SUBSTITUTE(SUBSTITUTE(SUBSTITUTE(SUBSTITUTE(SUBSTITUTE(SUBSTITUTE(SUBSTITUTE(TRIM($B4496&amp;""),CHAR(10)," "),CHAR(13)," "),"."," "),";"," "),","," "),"/"," "),"+"," "),"-"," "),"  "," "),"  "," "),"  "," "),"  "," "),"  "," "),"  "," "))," ","|")&amp;"|")</f>
        <v/>
      </c>
      <c r="AD4496">
        <f>TRIM($I4496&amp;"")</f>
        <v/>
      </c>
    </row>
    <row r="4497" ht="60" customHeight="1">
      <c r="A4497" s="9" t="n">
        <v>46238</v>
      </c>
      <c r="B4497" s="14" t="inlineStr">
        <is>
          <t>10281,10278</t>
        </is>
      </c>
      <c r="C4497" s="14" t="inlineStr">
        <is>
          <t>MAD 0812 CAD.6 (BRANCO)</t>
        </is>
      </c>
      <c r="D4497" s="14" t="inlineStr">
        <is>
          <t>58 FABRICAÇÃO EMBALAGEM</t>
        </is>
      </c>
      <c r="E4497" s="14" t="n">
        <v>30008430</v>
      </c>
      <c r="F4497" s="14" t="inlineStr">
        <is>
          <t>EMB. CADEIRAS SAFIRA MONTADA (975X455X600)</t>
        </is>
      </c>
      <c r="G4497" s="14" t="inlineStr">
        <is>
          <t>58 FABRICAÇÃO EMBALAGEM</t>
        </is>
      </c>
      <c r="H4497" s="14" t="inlineStr">
        <is>
          <t>58 FABRICAÇÃO EMBALAGEM</t>
        </is>
      </c>
      <c r="I4497" s="9" t="inlineStr">
        <is>
          <t>58 FABRICAÇÃO EMBALAGEM</t>
        </is>
      </c>
      <c r="J4497" s="9" t="n">
        <v>120</v>
      </c>
      <c r="K4497" s="14" t="n"/>
      <c r="L4497" s="14" t="n"/>
      <c r="M4497" s="14" t="n"/>
      <c r="N4497" s="14" t="n"/>
      <c r="O4497" s="14" t="n"/>
      <c r="P4497" s="14" t="n"/>
      <c r="Q4497" s="14" t="n"/>
      <c r="R4497" s="14" t="n"/>
      <c r="S4497" s="14" t="n"/>
      <c r="T4497" s="14" t="n"/>
      <c r="U4497" s="14" t="n"/>
      <c r="V4497" s="14" t="n"/>
      <c r="W4497" s="14" t="n"/>
      <c r="X4497" s="14" t="n"/>
      <c r="Y4497" s="14" t="n"/>
      <c r="Z4497" s="14" t="n"/>
      <c r="AA4497" s="11" t="n"/>
      <c r="AB4497" s="14">
        <f>B4497&amp;"|"&amp;I4497</f>
        <v/>
      </c>
      <c r="AC4497">
        <f>IF($B4497="","","|"&amp;SUBSTITUTE(TRIM(SUBSTITUTE(SUBSTITUTE(SUBSTITUTE(SUBSTITUTE(SUBSTITUTE(SUBSTITUTE(SUBSTITUTE(SUBSTITUTE(SUBSTITUTE(SUBSTITUTE(SUBSTITUTE(SUBSTITUTE(SUBSTITUTE(SUBSTITUTE(TRIM($B4497&amp;""),CHAR(10)," "),CHAR(13)," "),"."," "),";"," "),","," "),"/"," "),"+"," "),"-"," "),"  "," "),"  "," "),"  "," "),"  "," "),"  "," "),"  "," "))," ","|")&amp;"|")</f>
        <v/>
      </c>
      <c r="AD4497">
        <f>TRIM($I4497&amp;"")</f>
        <v/>
      </c>
    </row>
    <row r="4498" ht="60" customHeight="1">
      <c r="A4498" s="9" t="n">
        <v>46227</v>
      </c>
      <c r="B4498" s="14" t="inlineStr">
        <is>
          <t>10284</t>
        </is>
      </c>
      <c r="C4498" s="14" t="inlineStr">
        <is>
          <t>M/C 0728 (AMARELO)</t>
        </is>
      </c>
      <c r="D4498" s="14" t="inlineStr">
        <is>
          <t>58 FABRICAÇÃO EMBALAGEM</t>
        </is>
      </c>
      <c r="E4498" s="14" t="n">
        <v>200520130</v>
      </c>
      <c r="F4498" s="14" t="inlineStr">
        <is>
          <t>EMB. BASE MESA ATHENAS VL 01 (760X390X75)</t>
        </is>
      </c>
      <c r="G4498" s="14" t="inlineStr">
        <is>
          <t>58 FABRICAÇÃO EMBALAGEM</t>
        </is>
      </c>
      <c r="H4498" s="14" t="inlineStr">
        <is>
          <t>58 FABRICAÇÃO EMBALAGEM</t>
        </is>
      </c>
      <c r="I4498" s="9" t="inlineStr">
        <is>
          <t>58 FABRICAÇÃO EMBALAGEM</t>
        </is>
      </c>
      <c r="J4498" s="9" t="n">
        <v>4</v>
      </c>
      <c r="K4498" s="14" t="n"/>
      <c r="L4498" s="14" t="n"/>
      <c r="M4498" s="14" t="n"/>
      <c r="N4498" s="14" t="n"/>
      <c r="O4498" s="14" t="n"/>
      <c r="P4498" s="14" t="n"/>
      <c r="Q4498" s="14" t="n"/>
      <c r="R4498" s="14" t="n"/>
      <c r="S4498" s="14" t="n"/>
      <c r="T4498" s="14" t="n"/>
      <c r="U4498" s="14" t="n"/>
      <c r="V4498" s="14" t="n"/>
      <c r="W4498" s="14" t="n"/>
      <c r="X4498" s="14" t="n"/>
      <c r="Y4498" s="14" t="n"/>
      <c r="Z4498" s="14" t="n"/>
      <c r="AA4498" s="11" t="n"/>
      <c r="AB4498" s="14">
        <f>B4498&amp;"|"&amp;I4498</f>
        <v/>
      </c>
      <c r="AC4498">
        <f>IF($B4498="","","|"&amp;SUBSTITUTE(TRIM(SUBSTITUTE(SUBSTITUTE(SUBSTITUTE(SUBSTITUTE(SUBSTITUTE(SUBSTITUTE(SUBSTITUTE(SUBSTITUTE(SUBSTITUTE(SUBSTITUTE(SUBSTITUTE(SUBSTITUTE(SUBSTITUTE(SUBSTITUTE(TRIM($B4498&amp;""),CHAR(10)," "),CHAR(13)," "),"."," "),";"," "),","," "),"/"," "),"+"," "),"-"," "),"  "," "),"  "," "),"  "," "),"  "," "),"  "," "),"  "," "))," ","|")&amp;"|")</f>
        <v/>
      </c>
      <c r="AD4498">
        <f>TRIM($I4498&amp;"")</f>
        <v/>
      </c>
    </row>
    <row r="4499" ht="60" customHeight="1">
      <c r="A4499" s="9" t="n">
        <v>46227</v>
      </c>
      <c r="B4499" s="14" t="inlineStr">
        <is>
          <t>10284</t>
        </is>
      </c>
      <c r="C4499" s="14" t="inlineStr">
        <is>
          <t>M/C 0728 (AMARELO)</t>
        </is>
      </c>
      <c r="D4499" s="14" t="inlineStr">
        <is>
          <t>58 FABRICAÇÃO EMBALAGEM</t>
        </is>
      </c>
      <c r="E4499" s="14" t="n">
        <v>200522130</v>
      </c>
      <c r="F4499" s="14" t="inlineStr">
        <is>
          <t>EMB. MESA ATHENAS 1,20/1,36 VL 1/2 (764X464X65)</t>
        </is>
      </c>
      <c r="G4499" s="14" t="inlineStr">
        <is>
          <t>58 FABRICAÇÃO EMBALAGEM</t>
        </is>
      </c>
      <c r="H4499" s="14" t="inlineStr">
        <is>
          <t>58 FABRICAÇÃO EMBALAGEM</t>
        </is>
      </c>
      <c r="I4499" s="9" t="inlineStr">
        <is>
          <t>58 FABRICAÇÃO EMBALAGEM</t>
        </is>
      </c>
      <c r="J4499" s="9" t="n">
        <v>7</v>
      </c>
      <c r="K4499" s="14" t="n"/>
      <c r="L4499" s="14" t="n"/>
      <c r="M4499" s="14" t="n"/>
      <c r="N4499" s="14" t="n"/>
      <c r="O4499" s="14" t="n"/>
      <c r="P4499" s="14" t="n"/>
      <c r="Q4499" s="14" t="n"/>
      <c r="R4499" s="14" t="n"/>
      <c r="S4499" s="14" t="n"/>
      <c r="T4499" s="14" t="n"/>
      <c r="U4499" s="14" t="n"/>
      <c r="V4499" s="14" t="n"/>
      <c r="W4499" s="14" t="n"/>
      <c r="X4499" s="14" t="n"/>
      <c r="Y4499" s="14" t="n"/>
      <c r="Z4499" s="14" t="n"/>
      <c r="AA4499" s="11" t="n"/>
      <c r="AB4499" s="14">
        <f>B4499&amp;"|"&amp;I4499</f>
        <v/>
      </c>
      <c r="AC4499">
        <f>IF($B4499="","","|"&amp;SUBSTITUTE(TRIM(SUBSTITUTE(SUBSTITUTE(SUBSTITUTE(SUBSTITUTE(SUBSTITUTE(SUBSTITUTE(SUBSTITUTE(SUBSTITUTE(SUBSTITUTE(SUBSTITUTE(SUBSTITUTE(SUBSTITUTE(SUBSTITUTE(SUBSTITUTE(TRIM($B4499&amp;""),CHAR(10)," "),CHAR(13)," "),"."," "),";"," "),","," "),"/"," "),"+"," "),"-"," "),"  "," "),"  "," "),"  "," "),"  "," "),"  "," "),"  "," "))," ","|")&amp;"|")</f>
        <v/>
      </c>
      <c r="AD4499">
        <f>TRIM($I4499&amp;"")</f>
        <v/>
      </c>
    </row>
    <row r="4500" ht="60" customHeight="1">
      <c r="A4500" s="9" t="n">
        <v>46227</v>
      </c>
      <c r="B4500" s="14" t="inlineStr">
        <is>
          <t>10284</t>
        </is>
      </c>
      <c r="C4500" s="14" t="inlineStr">
        <is>
          <t>M/C 0728 (AMARELO)</t>
        </is>
      </c>
      <c r="D4500" s="14" t="inlineStr">
        <is>
          <t>58 FABRICAÇÃO EMBALAGEM</t>
        </is>
      </c>
      <c r="E4500" s="14" t="n">
        <v>30002730</v>
      </c>
      <c r="F4500" s="14" t="inlineStr">
        <is>
          <t>PAPELAO CAD VENETO / VIA (980X430X6)</t>
        </is>
      </c>
      <c r="G4500" s="14" t="inlineStr">
        <is>
          <t>58 FABRICAÇÃO EMBALAGEM</t>
        </is>
      </c>
      <c r="H4500" s="14" t="inlineStr">
        <is>
          <t>58 FABRICAÇÃO EMBALAGEM</t>
        </is>
      </c>
      <c r="I4500" s="9" t="inlineStr">
        <is>
          <t>58 FABRICAÇÃO EMBALAGEM</t>
        </is>
      </c>
      <c r="J4500" s="9" t="n">
        <v>8</v>
      </c>
      <c r="K4500" s="14" t="n"/>
      <c r="L4500" s="14" t="n"/>
      <c r="M4500" s="14" t="n"/>
      <c r="N4500" s="14" t="n"/>
      <c r="O4500" s="14" t="n"/>
      <c r="P4500" s="14" t="n"/>
      <c r="Q4500" s="14" t="n"/>
      <c r="R4500" s="14" t="n"/>
      <c r="S4500" s="14" t="n"/>
      <c r="T4500" s="14" t="n"/>
      <c r="U4500" s="14" t="n"/>
      <c r="V4500" s="14" t="n"/>
      <c r="W4500" s="14" t="n"/>
      <c r="X4500" s="14" t="n"/>
      <c r="Y4500" s="14" t="n"/>
      <c r="Z4500" s="14" t="n"/>
      <c r="AA4500" s="11" t="n"/>
      <c r="AB4500" s="14">
        <f>B4500&amp;"|"&amp;I4500</f>
        <v/>
      </c>
      <c r="AC4500">
        <f>IF($B4500="","","|"&amp;SUBSTITUTE(TRIM(SUBSTITUTE(SUBSTITUTE(SUBSTITUTE(SUBSTITUTE(SUBSTITUTE(SUBSTITUTE(SUBSTITUTE(SUBSTITUTE(SUBSTITUTE(SUBSTITUTE(SUBSTITUTE(SUBSTITUTE(SUBSTITUTE(SUBSTITUTE(TRIM($B4500&amp;""),CHAR(10)," "),CHAR(13)," "),"."," "),";"," "),","," "),"/"," "),"+"," "),"-"," "),"  "," "),"  "," "),"  "," "),"  "," "),"  "," "),"  "," "))," ","|")&amp;"|")</f>
        <v/>
      </c>
      <c r="AD4500">
        <f>TRIM($I4500&amp;"")</f>
        <v/>
      </c>
    </row>
    <row r="4501" ht="60" customHeight="1">
      <c r="A4501" s="9" t="n">
        <v>46227</v>
      </c>
      <c r="B4501" s="14" t="inlineStr">
        <is>
          <t>10284</t>
        </is>
      </c>
      <c r="C4501" s="14" t="inlineStr">
        <is>
          <t>M/C 0728 (AMARELO)</t>
        </is>
      </c>
      <c r="D4501" s="14" t="inlineStr">
        <is>
          <t>58 FABRICAÇÃO EMBALAGEM</t>
        </is>
      </c>
      <c r="E4501" s="14" t="n">
        <v>30003031</v>
      </c>
      <c r="F4501" s="14" t="inlineStr">
        <is>
          <t>EMB. ACESSORIOS CAD PE INTEIRO (530X120X60)</t>
        </is>
      </c>
      <c r="G4501" s="14" t="inlineStr">
        <is>
          <t>58 FABRICAÇÃO EMBALAGEM</t>
        </is>
      </c>
      <c r="H4501" s="14" t="inlineStr">
        <is>
          <t>58 FABRICAÇÃO EMBALAGEM</t>
        </is>
      </c>
      <c r="I4501" s="9" t="inlineStr">
        <is>
          <t>58 FABRICAÇÃO EMBALAGEM</t>
        </is>
      </c>
      <c r="J4501" s="9" t="n">
        <v>12</v>
      </c>
      <c r="K4501" s="14" t="n"/>
      <c r="L4501" s="14" t="n"/>
      <c r="M4501" s="14" t="n"/>
      <c r="N4501" s="14" t="n"/>
      <c r="O4501" s="14" t="n"/>
      <c r="P4501" s="14" t="n"/>
      <c r="Q4501" s="14" t="n"/>
      <c r="R4501" s="14" t="n"/>
      <c r="S4501" s="14" t="n"/>
      <c r="T4501" s="14" t="n"/>
      <c r="U4501" s="14" t="n"/>
      <c r="V4501" s="14" t="n"/>
      <c r="W4501" s="14" t="n"/>
      <c r="X4501" s="14" t="n"/>
      <c r="Y4501" s="14" t="n"/>
      <c r="Z4501" s="14" t="n"/>
      <c r="AA4501" s="11" t="n"/>
      <c r="AB4501" s="14">
        <f>B4501&amp;"|"&amp;I4501</f>
        <v/>
      </c>
      <c r="AC4501">
        <f>IF($B4501="","","|"&amp;SUBSTITUTE(TRIM(SUBSTITUTE(SUBSTITUTE(SUBSTITUTE(SUBSTITUTE(SUBSTITUTE(SUBSTITUTE(SUBSTITUTE(SUBSTITUTE(SUBSTITUTE(SUBSTITUTE(SUBSTITUTE(SUBSTITUTE(SUBSTITUTE(SUBSTITUTE(TRIM($B4501&amp;""),CHAR(10)," "),CHAR(13)," "),"."," "),";"," "),","," "),"/"," "),"+"," "),"-"," "),"  "," "),"  "," "),"  "," "),"  "," "),"  "," "),"  "," "))," ","|")&amp;"|")</f>
        <v/>
      </c>
      <c r="AD4501">
        <f>TRIM($I4501&amp;"")</f>
        <v/>
      </c>
    </row>
    <row r="4502" ht="60" customHeight="1">
      <c r="A4502" s="9" t="n">
        <v>46227</v>
      </c>
      <c r="B4502" s="14" t="inlineStr">
        <is>
          <t>10284</t>
        </is>
      </c>
      <c r="C4502" s="14" t="inlineStr">
        <is>
          <t>M/C 0728 (AMARELO)</t>
        </is>
      </c>
      <c r="D4502" s="14" t="inlineStr">
        <is>
          <t>58 FABRICAÇÃO EMBALAGEM</t>
        </is>
      </c>
      <c r="E4502" s="14" t="n">
        <v>30003032</v>
      </c>
      <c r="F4502" s="14" t="inlineStr">
        <is>
          <t>PAPELAO TRASEIRO 280X410 - ENCOSTO PE INTEIRO (X3)</t>
        </is>
      </c>
      <c r="G4502" s="14" t="inlineStr">
        <is>
          <t>58 FABRICAÇÃO EMBALAGEM</t>
        </is>
      </c>
      <c r="H4502" s="14" t="inlineStr">
        <is>
          <t>58 FABRICAÇÃO EMBALAGEM</t>
        </is>
      </c>
      <c r="I4502" s="9" t="inlineStr">
        <is>
          <t>58 FABRICAÇÃO EMBALAGEM</t>
        </is>
      </c>
      <c r="J4502" s="9" t="n">
        <v>12</v>
      </c>
      <c r="K4502" s="14" t="n"/>
      <c r="L4502" s="14" t="n"/>
      <c r="M4502" s="14" t="n"/>
      <c r="N4502" s="14" t="n"/>
      <c r="O4502" s="14" t="n"/>
      <c r="P4502" s="14" t="n"/>
      <c r="Q4502" s="14" t="n"/>
      <c r="R4502" s="14" t="n"/>
      <c r="S4502" s="14" t="n"/>
      <c r="T4502" s="14" t="n"/>
      <c r="U4502" s="14" t="n"/>
      <c r="V4502" s="14" t="n"/>
      <c r="W4502" s="14" t="n"/>
      <c r="X4502" s="14" t="n"/>
      <c r="Y4502" s="14" t="n"/>
      <c r="Z4502" s="14" t="n"/>
      <c r="AA4502" s="11" t="n"/>
      <c r="AB4502" s="14">
        <f>B4502&amp;"|"&amp;I4502</f>
        <v/>
      </c>
      <c r="AC4502">
        <f>IF($B4502="","","|"&amp;SUBSTITUTE(TRIM(SUBSTITUTE(SUBSTITUTE(SUBSTITUTE(SUBSTITUTE(SUBSTITUTE(SUBSTITUTE(SUBSTITUTE(SUBSTITUTE(SUBSTITUTE(SUBSTITUTE(SUBSTITUTE(SUBSTITUTE(SUBSTITUTE(SUBSTITUTE(TRIM($B4502&amp;""),CHAR(10)," "),CHAR(13)," "),"."," "),";"," "),","," "),"/"," "),"+"," "),"-"," "),"  "," "),"  "," "),"  "," "),"  "," "),"  "," "),"  "," "))," ","|")&amp;"|")</f>
        <v/>
      </c>
      <c r="AD4502">
        <f>TRIM($I4502&amp;"")</f>
        <v/>
      </c>
    </row>
    <row r="4503" ht="60" customHeight="1">
      <c r="A4503" s="9" t="n">
        <v>46227</v>
      </c>
      <c r="B4503" s="14" t="inlineStr">
        <is>
          <t>10284</t>
        </is>
      </c>
      <c r="C4503" s="14" t="inlineStr">
        <is>
          <t>M/C 0728 (AMARELO)</t>
        </is>
      </c>
      <c r="D4503" s="14" t="inlineStr">
        <is>
          <t>58 FABRICAÇÃO EMBALAGEM</t>
        </is>
      </c>
      <c r="E4503" s="14" t="n">
        <v>30003033</v>
      </c>
      <c r="F4503" s="14" t="inlineStr">
        <is>
          <t>PAPELAO FRENTE 490X410 - ENCOSTO PE INTEIRO (X3)</t>
        </is>
      </c>
      <c r="G4503" s="14" t="inlineStr">
        <is>
          <t>58 FABRICAÇÃO EMBALAGEM</t>
        </is>
      </c>
      <c r="H4503" s="14" t="inlineStr">
        <is>
          <t>58 FABRICAÇÃO EMBALAGEM</t>
        </is>
      </c>
      <c r="I4503" s="9" t="inlineStr">
        <is>
          <t>58 FABRICAÇÃO EMBALAGEM</t>
        </is>
      </c>
      <c r="J4503" s="9" t="n">
        <v>8</v>
      </c>
      <c r="K4503" s="14" t="n"/>
      <c r="L4503" s="14" t="n"/>
      <c r="M4503" s="14" t="n"/>
      <c r="N4503" s="14" t="n"/>
      <c r="O4503" s="14" t="n"/>
      <c r="P4503" s="14" t="n"/>
      <c r="Q4503" s="14" t="n"/>
      <c r="R4503" s="14" t="n"/>
      <c r="S4503" s="14" t="n"/>
      <c r="T4503" s="14" t="n"/>
      <c r="U4503" s="14" t="n"/>
      <c r="V4503" s="14" t="n"/>
      <c r="W4503" s="14" t="n"/>
      <c r="X4503" s="14" t="n"/>
      <c r="Y4503" s="14" t="n"/>
      <c r="Z4503" s="14" t="n"/>
      <c r="AA4503" s="11" t="n"/>
      <c r="AB4503" s="14">
        <f>B4503&amp;"|"&amp;I4503</f>
        <v/>
      </c>
      <c r="AC4503">
        <f>IF($B4503="","","|"&amp;SUBSTITUTE(TRIM(SUBSTITUTE(SUBSTITUTE(SUBSTITUTE(SUBSTITUTE(SUBSTITUTE(SUBSTITUTE(SUBSTITUTE(SUBSTITUTE(SUBSTITUTE(SUBSTITUTE(SUBSTITUTE(SUBSTITUTE(SUBSTITUTE(SUBSTITUTE(TRIM($B4503&amp;""),CHAR(10)," "),CHAR(13)," "),"."," "),";"," "),","," "),"/"," "),"+"," "),"-"," "),"  "," "),"  "," "),"  "," "),"  "," "),"  "," "),"  "," "))," ","|")&amp;"|")</f>
        <v/>
      </c>
      <c r="AD4503">
        <f>TRIM($I4503&amp;"")</f>
        <v/>
      </c>
    </row>
    <row r="4504" ht="60" customHeight="1">
      <c r="A4504" s="9" t="n">
        <v>46227</v>
      </c>
      <c r="B4504" s="14" t="inlineStr">
        <is>
          <t>10284</t>
        </is>
      </c>
      <c r="C4504" s="14" t="inlineStr">
        <is>
          <t>M/C 0728 (AMARELO)</t>
        </is>
      </c>
      <c r="D4504" s="14" t="inlineStr">
        <is>
          <t>58 FABRICAÇÃO EMBALAGEM</t>
        </is>
      </c>
      <c r="E4504" s="14" t="n">
        <v>30003034</v>
      </c>
      <c r="F4504" s="14" t="inlineStr">
        <is>
          <t>PAPELAO 410 X 180 - ENCOSTO 980 (X7)</t>
        </is>
      </c>
      <c r="G4504" s="14" t="inlineStr">
        <is>
          <t>58 FABRICAÇÃO EMBALAGEM</t>
        </is>
      </c>
      <c r="H4504" s="14" t="inlineStr">
        <is>
          <t>58 FABRICAÇÃO EMBALAGEM</t>
        </is>
      </c>
      <c r="I4504" s="9" t="inlineStr">
        <is>
          <t>58 FABRICAÇÃO EMBALAGEM</t>
        </is>
      </c>
      <c r="J4504" s="9" t="n">
        <v>12</v>
      </c>
      <c r="K4504" s="14" t="n"/>
      <c r="L4504" s="14" t="n"/>
      <c r="M4504" s="14" t="n"/>
      <c r="N4504" s="14" t="n"/>
      <c r="O4504" s="14" t="n"/>
      <c r="P4504" s="14" t="n"/>
      <c r="Q4504" s="14" t="n"/>
      <c r="R4504" s="14" t="n"/>
      <c r="S4504" s="14" t="n"/>
      <c r="T4504" s="14" t="n"/>
      <c r="U4504" s="14" t="n"/>
      <c r="V4504" s="14" t="n"/>
      <c r="W4504" s="14" t="n"/>
      <c r="X4504" s="14" t="n"/>
      <c r="Y4504" s="14" t="n"/>
      <c r="Z4504" s="14" t="n"/>
      <c r="AA4504" s="11" t="n"/>
      <c r="AB4504" s="14">
        <f>B4504&amp;"|"&amp;I4504</f>
        <v/>
      </c>
      <c r="AC4504">
        <f>IF($B4504="","","|"&amp;SUBSTITUTE(TRIM(SUBSTITUTE(SUBSTITUTE(SUBSTITUTE(SUBSTITUTE(SUBSTITUTE(SUBSTITUTE(SUBSTITUTE(SUBSTITUTE(SUBSTITUTE(SUBSTITUTE(SUBSTITUTE(SUBSTITUTE(SUBSTITUTE(SUBSTITUTE(TRIM($B4504&amp;""),CHAR(10)," "),CHAR(13)," "),"."," "),";"," "),","," "),"/"," "),"+"," "),"-"," "),"  "," "),"  "," "),"  "," "),"  "," "),"  "," "),"  "," "))," ","|")&amp;"|")</f>
        <v/>
      </c>
      <c r="AD4504">
        <f>TRIM($I4504&amp;"")</f>
        <v/>
      </c>
    </row>
    <row r="4505" ht="60" customHeight="1">
      <c r="A4505" s="9" t="n">
        <v>46227</v>
      </c>
      <c r="B4505" s="14" t="inlineStr">
        <is>
          <t>10284</t>
        </is>
      </c>
      <c r="C4505" s="14" t="inlineStr">
        <is>
          <t>M/C 0728 (AMARELO)</t>
        </is>
      </c>
      <c r="D4505" s="14" t="inlineStr">
        <is>
          <t>58 FABRICAÇÃO EMBALAGEM</t>
        </is>
      </c>
      <c r="E4505" s="14" t="n">
        <v>30003035</v>
      </c>
      <c r="F4505" s="14" t="inlineStr">
        <is>
          <t>PAPELAO 555 X 410 - ENCOSTO 980 (X3)</t>
        </is>
      </c>
      <c r="G4505" s="14" t="inlineStr">
        <is>
          <t>58 FABRICAÇÃO EMBALAGEM</t>
        </is>
      </c>
      <c r="H4505" s="14" t="inlineStr">
        <is>
          <t>58 FABRICAÇÃO EMBALAGEM</t>
        </is>
      </c>
      <c r="I4505" s="9" t="inlineStr">
        <is>
          <t>58 FABRICAÇÃO EMBALAGEM</t>
        </is>
      </c>
      <c r="J4505" s="9" t="n">
        <v>4</v>
      </c>
      <c r="K4505" s="14" t="n"/>
      <c r="L4505" s="14" t="n"/>
      <c r="M4505" s="14" t="n"/>
      <c r="N4505" s="14" t="n"/>
      <c r="O4505" s="14" t="n"/>
      <c r="P4505" s="14" t="n"/>
      <c r="Q4505" s="14" t="n"/>
      <c r="R4505" s="14" t="n"/>
      <c r="S4505" s="14" t="n"/>
      <c r="T4505" s="14" t="n"/>
      <c r="U4505" s="14" t="n"/>
      <c r="V4505" s="14" t="n"/>
      <c r="W4505" s="14" t="n"/>
      <c r="X4505" s="14" t="n"/>
      <c r="Y4505" s="14" t="n"/>
      <c r="Z4505" s="14" t="n"/>
      <c r="AA4505" s="11" t="n"/>
      <c r="AB4505" s="14">
        <f>B4505&amp;"|"&amp;I4505</f>
        <v/>
      </c>
      <c r="AC4505">
        <f>IF($B4505="","","|"&amp;SUBSTITUTE(TRIM(SUBSTITUTE(SUBSTITUTE(SUBSTITUTE(SUBSTITUTE(SUBSTITUTE(SUBSTITUTE(SUBSTITUTE(SUBSTITUTE(SUBSTITUTE(SUBSTITUTE(SUBSTITUTE(SUBSTITUTE(SUBSTITUTE(SUBSTITUTE(TRIM($B4505&amp;""),CHAR(10)," "),CHAR(13)," "),"."," "),";"," "),","," "),"/"," "),"+"," "),"-"," "),"  "," "),"  "," "),"  "," "),"  "," "),"  "," "),"  "," "))," ","|")&amp;"|")</f>
        <v/>
      </c>
      <c r="AD4505">
        <f>TRIM($I4505&amp;"")</f>
        <v/>
      </c>
    </row>
    <row r="4506" ht="60" customHeight="1">
      <c r="A4506" s="9" t="n">
        <v>46227</v>
      </c>
      <c r="B4506" s="14" t="inlineStr">
        <is>
          <t>10284</t>
        </is>
      </c>
      <c r="C4506" s="14" t="inlineStr">
        <is>
          <t>M/C 0728 (AMARELO)</t>
        </is>
      </c>
      <c r="D4506" s="14" t="inlineStr">
        <is>
          <t>58 FABRICAÇÃO EMBALAGEM</t>
        </is>
      </c>
      <c r="E4506" s="14" t="n">
        <v>30003924</v>
      </c>
      <c r="F4506" s="14" t="inlineStr">
        <is>
          <t>PAPELAO CAD TRENTO (360X260) (X3)</t>
        </is>
      </c>
      <c r="G4506" s="14" t="inlineStr">
        <is>
          <t>58 FABRICAÇÃO EMBALAGEM</t>
        </is>
      </c>
      <c r="H4506" s="14" t="inlineStr">
        <is>
          <t>58 FABRICAÇÃO EMBALAGEM</t>
        </is>
      </c>
      <c r="I4506" s="9" t="inlineStr">
        <is>
          <t>58 FABRICAÇÃO EMBALAGEM</t>
        </is>
      </c>
      <c r="J4506" s="9" t="n">
        <v>24</v>
      </c>
      <c r="K4506" s="14" t="n"/>
      <c r="L4506" s="14" t="n"/>
      <c r="M4506" s="14" t="n"/>
      <c r="N4506" s="14" t="n"/>
      <c r="O4506" s="14" t="n"/>
      <c r="P4506" s="14" t="n"/>
      <c r="Q4506" s="14" t="n"/>
      <c r="R4506" s="14" t="n"/>
      <c r="S4506" s="14" t="n"/>
      <c r="T4506" s="14" t="n"/>
      <c r="U4506" s="14" t="n"/>
      <c r="V4506" s="14" t="n"/>
      <c r="W4506" s="14" t="n"/>
      <c r="X4506" s="14" t="n"/>
      <c r="Y4506" s="14" t="n"/>
      <c r="Z4506" s="14" t="n"/>
      <c r="AA4506" s="11" t="n"/>
      <c r="AB4506" s="14">
        <f>B4506&amp;"|"&amp;I4506</f>
        <v/>
      </c>
      <c r="AC4506">
        <f>IF($B4506="","","|"&amp;SUBSTITUTE(TRIM(SUBSTITUTE(SUBSTITUTE(SUBSTITUTE(SUBSTITUTE(SUBSTITUTE(SUBSTITUTE(SUBSTITUTE(SUBSTITUTE(SUBSTITUTE(SUBSTITUTE(SUBSTITUTE(SUBSTITUTE(SUBSTITUTE(SUBSTITUTE(TRIM($B4506&amp;""),CHAR(10)," "),CHAR(13)," "),"."," "),";"," "),","," "),"/"," "),"+"," "),"-"," "),"  "," "),"  "," "),"  "," "),"  "," "),"  "," "),"  "," "))," ","|")&amp;"|")</f>
        <v/>
      </c>
      <c r="AD4506">
        <f>TRIM($I4506&amp;"")</f>
        <v/>
      </c>
    </row>
    <row r="4507" ht="60" customHeight="1">
      <c r="A4507" s="9" t="n">
        <v>46227</v>
      </c>
      <c r="B4507" s="14" t="inlineStr">
        <is>
          <t>10284</t>
        </is>
      </c>
      <c r="C4507" s="14" t="inlineStr">
        <is>
          <t>M/C 0728 (AMARELO)</t>
        </is>
      </c>
      <c r="D4507" s="14" t="inlineStr">
        <is>
          <t>58 FABRICAÇÃO EMBALAGEM</t>
        </is>
      </c>
      <c r="E4507" s="14" t="n">
        <v>30003930</v>
      </c>
      <c r="F4507" s="14" t="inlineStr">
        <is>
          <t>EMB. CADEIRAS TRENTO (1055X442X100)</t>
        </is>
      </c>
      <c r="G4507" s="14" t="inlineStr">
        <is>
          <t>58 FABRICAÇÃO EMBALAGEM</t>
        </is>
      </c>
      <c r="H4507" s="14" t="inlineStr">
        <is>
          <t>58 FABRICAÇÃO EMBALAGEM</t>
        </is>
      </c>
      <c r="I4507" s="9" t="inlineStr">
        <is>
          <t>58 FABRICAÇÃO EMBALAGEM</t>
        </is>
      </c>
      <c r="J4507" s="9" t="n">
        <v>6</v>
      </c>
      <c r="K4507" s="14" t="n"/>
      <c r="L4507" s="14" t="n"/>
      <c r="M4507" s="14" t="n"/>
      <c r="N4507" s="14" t="n"/>
      <c r="O4507" s="14" t="n"/>
      <c r="P4507" s="14" t="n"/>
      <c r="Q4507" s="14" t="n"/>
      <c r="R4507" s="14" t="n"/>
      <c r="S4507" s="14" t="n"/>
      <c r="T4507" s="14" t="n"/>
      <c r="U4507" s="14" t="n"/>
      <c r="V4507" s="14" t="n"/>
      <c r="W4507" s="14" t="n"/>
      <c r="X4507" s="14" t="n"/>
      <c r="Y4507" s="14" t="n"/>
      <c r="Z4507" s="14" t="n"/>
      <c r="AA4507" s="11" t="n"/>
      <c r="AB4507" s="14">
        <f>B4507&amp;"|"&amp;I4507</f>
        <v/>
      </c>
      <c r="AC4507">
        <f>IF($B4507="","","|"&amp;SUBSTITUTE(TRIM(SUBSTITUTE(SUBSTITUTE(SUBSTITUTE(SUBSTITUTE(SUBSTITUTE(SUBSTITUTE(SUBSTITUTE(SUBSTITUTE(SUBSTITUTE(SUBSTITUTE(SUBSTITUTE(SUBSTITUTE(SUBSTITUTE(SUBSTITUTE(TRIM($B4507&amp;""),CHAR(10)," "),CHAR(13)," "),"."," "),";"," "),","," "),"/"," "),"+"," "),"-"," "),"  "," "),"  "," "),"  "," "),"  "," "),"  "," "),"  "," "))," ","|")&amp;"|")</f>
        <v/>
      </c>
      <c r="AD4507">
        <f>TRIM($I4507&amp;"")</f>
        <v/>
      </c>
    </row>
    <row r="4508" ht="60" customHeight="1">
      <c r="A4508" s="9" t="n">
        <v>46227</v>
      </c>
      <c r="B4508" s="14" t="inlineStr">
        <is>
          <t>10284</t>
        </is>
      </c>
      <c r="C4508" s="14" t="inlineStr">
        <is>
          <t>M/C 0728 (AMARELO)</t>
        </is>
      </c>
      <c r="D4508" s="14" t="inlineStr">
        <is>
          <t>58 FABRICAÇÃO EMBALAGEM</t>
        </is>
      </c>
      <c r="E4508" s="14" t="n">
        <v>30003932</v>
      </c>
      <c r="F4508" s="14" t="inlineStr">
        <is>
          <t>EMB. CANTONEIRA CADEIRA TRENTO (502X500X72)</t>
        </is>
      </c>
      <c r="G4508" s="14" t="inlineStr">
        <is>
          <t>58 FABRICAÇÃO EMBALAGEM</t>
        </is>
      </c>
      <c r="H4508" s="14" t="inlineStr">
        <is>
          <t>58 FABRICAÇÃO EMBALAGEM</t>
        </is>
      </c>
      <c r="I4508" s="9" t="inlineStr">
        <is>
          <t>58 FABRICAÇÃO EMBALAGEM</t>
        </is>
      </c>
      <c r="J4508" s="9" t="n">
        <v>6</v>
      </c>
      <c r="K4508" s="14" t="n"/>
      <c r="L4508" s="14" t="n"/>
      <c r="M4508" s="14" t="n"/>
      <c r="N4508" s="14" t="n"/>
      <c r="O4508" s="14" t="n"/>
      <c r="P4508" s="14" t="n"/>
      <c r="Q4508" s="14" t="n"/>
      <c r="R4508" s="14" t="n"/>
      <c r="S4508" s="14" t="n"/>
      <c r="T4508" s="14" t="n"/>
      <c r="U4508" s="14" t="n"/>
      <c r="V4508" s="14" t="n"/>
      <c r="W4508" s="14" t="n"/>
      <c r="X4508" s="14" t="n"/>
      <c r="Y4508" s="14" t="n"/>
      <c r="Z4508" s="14" t="n"/>
      <c r="AA4508" s="11" t="n"/>
      <c r="AB4508" s="14">
        <f>B4508&amp;"|"&amp;I4508</f>
        <v/>
      </c>
      <c r="AC4508">
        <f>IF($B4508="","","|"&amp;SUBSTITUTE(TRIM(SUBSTITUTE(SUBSTITUTE(SUBSTITUTE(SUBSTITUTE(SUBSTITUTE(SUBSTITUTE(SUBSTITUTE(SUBSTITUTE(SUBSTITUTE(SUBSTITUTE(SUBSTITUTE(SUBSTITUTE(SUBSTITUTE(SUBSTITUTE(TRIM($B4508&amp;""),CHAR(10)," "),CHAR(13)," "),"."," "),";"," "),","," "),"/"," "),"+"," "),"-"," "),"  "," "),"  "," "),"  "," "),"  "," "),"  "," "),"  "," "))," ","|")&amp;"|")</f>
        <v/>
      </c>
      <c r="AD4508">
        <f>TRIM($I4508&amp;"")</f>
        <v/>
      </c>
    </row>
    <row r="4509" ht="60" customHeight="1">
      <c r="A4509" s="9" t="n">
        <v>46227</v>
      </c>
      <c r="B4509" s="14" t="inlineStr">
        <is>
          <t>10284</t>
        </is>
      </c>
      <c r="C4509" s="14" t="inlineStr">
        <is>
          <t>M/C 0728 (AMARELO)</t>
        </is>
      </c>
      <c r="D4509" s="14" t="inlineStr">
        <is>
          <t>58 FABRICAÇÃO EMBALAGEM</t>
        </is>
      </c>
      <c r="E4509" s="14" t="n">
        <v>300048930</v>
      </c>
      <c r="F4509" s="14" t="inlineStr">
        <is>
          <t>EMB. CADEIRA SANTIAGO (935X449X100)</t>
        </is>
      </c>
      <c r="G4509" s="14" t="inlineStr">
        <is>
          <t>58 FABRICAÇÃO EMBALAGEM</t>
        </is>
      </c>
      <c r="H4509" s="14" t="inlineStr">
        <is>
          <t>58 FABRICAÇÃO EMBALAGEM</t>
        </is>
      </c>
      <c r="I4509" s="9" t="inlineStr">
        <is>
          <t>58 FABRICAÇÃO EMBALAGEM</t>
        </is>
      </c>
      <c r="J4509" s="9" t="n">
        <v>300</v>
      </c>
      <c r="K4509" s="14" t="n"/>
      <c r="L4509" s="14" t="n"/>
      <c r="M4509" s="14" t="n"/>
      <c r="N4509" s="14" t="n"/>
      <c r="O4509" s="14" t="n"/>
      <c r="P4509" s="14" t="n"/>
      <c r="Q4509" s="14" t="n"/>
      <c r="R4509" s="14" t="n"/>
      <c r="S4509" s="14" t="n"/>
      <c r="T4509" s="14" t="n"/>
      <c r="U4509" s="14" t="n"/>
      <c r="V4509" s="14" t="n"/>
      <c r="W4509" s="14" t="n"/>
      <c r="X4509" s="14" t="n"/>
      <c r="Y4509" s="14" t="n"/>
      <c r="Z4509" s="14" t="n"/>
      <c r="AA4509" s="11" t="n"/>
      <c r="AB4509" s="14">
        <f>B4509&amp;"|"&amp;I4509</f>
        <v/>
      </c>
      <c r="AC4509">
        <f>IF($B4509="","","|"&amp;SUBSTITUTE(TRIM(SUBSTITUTE(SUBSTITUTE(SUBSTITUTE(SUBSTITUTE(SUBSTITUTE(SUBSTITUTE(SUBSTITUTE(SUBSTITUTE(SUBSTITUTE(SUBSTITUTE(SUBSTITUTE(SUBSTITUTE(SUBSTITUTE(SUBSTITUTE(TRIM($B4509&amp;""),CHAR(10)," "),CHAR(13)," "),"."," "),";"," "),","," "),"/"," "),"+"," "),"-"," "),"  "," "),"  "," "),"  "," "),"  "," "),"  "," "),"  "," "))," ","|")&amp;"|")</f>
        <v/>
      </c>
      <c r="AD4509">
        <f>TRIM($I4509&amp;"")</f>
        <v/>
      </c>
    </row>
    <row r="4510" ht="60" customHeight="1">
      <c r="A4510" s="9" t="n">
        <v>46227</v>
      </c>
      <c r="B4510" s="14" t="inlineStr">
        <is>
          <t>10284</t>
        </is>
      </c>
      <c r="C4510" s="14" t="inlineStr">
        <is>
          <t>M/C 0728 (AMARELO)</t>
        </is>
      </c>
      <c r="D4510" s="14" t="inlineStr">
        <is>
          <t>58 FABRICAÇÃO EMBALAGEM</t>
        </is>
      </c>
      <c r="E4510" s="14" t="n">
        <v>300048931</v>
      </c>
      <c r="F4510" s="14" t="inlineStr">
        <is>
          <t>EMB. TRAVESSAS CADEIRA SANTIAGO (365X280X35)</t>
        </is>
      </c>
      <c r="G4510" s="14" t="inlineStr">
        <is>
          <t>58 FABRICAÇÃO EMBALAGEM</t>
        </is>
      </c>
      <c r="H4510" s="14" t="inlineStr">
        <is>
          <t>58 FABRICAÇÃO EMBALAGEM</t>
        </is>
      </c>
      <c r="I4510" s="9" t="inlineStr">
        <is>
          <t>58 FABRICAÇÃO EMBALAGEM</t>
        </is>
      </c>
      <c r="J4510" s="9" t="n">
        <v>300</v>
      </c>
      <c r="K4510" s="14" t="n"/>
      <c r="L4510" s="14" t="n"/>
      <c r="M4510" s="14" t="n"/>
      <c r="N4510" s="14" t="n"/>
      <c r="O4510" s="14" t="n"/>
      <c r="P4510" s="14" t="n"/>
      <c r="Q4510" s="14" t="n"/>
      <c r="R4510" s="14" t="n"/>
      <c r="S4510" s="14" t="n"/>
      <c r="T4510" s="14" t="n"/>
      <c r="U4510" s="14" t="n"/>
      <c r="V4510" s="14" t="n"/>
      <c r="W4510" s="14" t="n"/>
      <c r="X4510" s="14" t="n"/>
      <c r="Y4510" s="14" t="n"/>
      <c r="Z4510" s="14" t="n"/>
      <c r="AA4510" s="11" t="n"/>
      <c r="AB4510" s="14">
        <f>B4510&amp;"|"&amp;I4510</f>
        <v/>
      </c>
      <c r="AC4510">
        <f>IF($B4510="","","|"&amp;SUBSTITUTE(TRIM(SUBSTITUTE(SUBSTITUTE(SUBSTITUTE(SUBSTITUTE(SUBSTITUTE(SUBSTITUTE(SUBSTITUTE(SUBSTITUTE(SUBSTITUTE(SUBSTITUTE(SUBSTITUTE(SUBSTITUTE(SUBSTITUTE(SUBSTITUTE(TRIM($B4510&amp;""),CHAR(10)," "),CHAR(13)," "),"."," "),";"," "),","," "),"/"," "),"+"," "),"-"," "),"  "," "),"  "," "),"  "," "),"  "," "),"  "," "),"  "," "))," ","|")&amp;"|")</f>
        <v/>
      </c>
      <c r="AD4510">
        <f>TRIM($I4510&amp;"")</f>
        <v/>
      </c>
    </row>
    <row r="4511" ht="60" customHeight="1">
      <c r="A4511" s="9" t="n">
        <v>46227</v>
      </c>
      <c r="B4511" s="14" t="inlineStr">
        <is>
          <t>10284</t>
        </is>
      </c>
      <c r="C4511" s="14" t="inlineStr">
        <is>
          <t>M/C 0728 (AMARELO)</t>
        </is>
      </c>
      <c r="D4511" s="14" t="inlineStr">
        <is>
          <t>58 FABRICAÇÃO EMBALAGEM</t>
        </is>
      </c>
      <c r="E4511" s="14" t="n">
        <v>200306130</v>
      </c>
      <c r="F4511" s="14" t="inlineStr">
        <is>
          <t>EMB BASE GENOVA 1,36/1,60 (1610X125X193)</t>
        </is>
      </c>
      <c r="G4511" s="14" t="inlineStr">
        <is>
          <t>58 FABRICAÇÃO EMBALAGEM</t>
        </is>
      </c>
      <c r="H4511" s="14" t="inlineStr">
        <is>
          <t>58 FABRICAÇÃO EMBALAGEM</t>
        </is>
      </c>
      <c r="I4511" s="9" t="inlineStr">
        <is>
          <t>58 FABRICAÇÃO EMBALAGEM</t>
        </is>
      </c>
      <c r="J4511" s="9" t="n">
        <v>1</v>
      </c>
      <c r="K4511" s="14" t="n"/>
      <c r="L4511" s="14" t="n"/>
      <c r="M4511" s="14" t="n"/>
      <c r="N4511" s="14" t="n"/>
      <c r="O4511" s="14" t="n"/>
      <c r="P4511" s="14" t="n"/>
      <c r="Q4511" s="14" t="n"/>
      <c r="R4511" s="14" t="n"/>
      <c r="S4511" s="14" t="n"/>
      <c r="T4511" s="14" t="n"/>
      <c r="U4511" s="14" t="n"/>
      <c r="V4511" s="14" t="n"/>
      <c r="W4511" s="14" t="n"/>
      <c r="X4511" s="14" t="n"/>
      <c r="Y4511" s="14" t="n"/>
      <c r="Z4511" s="14" t="n"/>
      <c r="AA4511" s="11" t="n"/>
      <c r="AB4511" s="14">
        <f>B4511&amp;"|"&amp;I4511</f>
        <v/>
      </c>
      <c r="AC4511">
        <f>IF($B4511="","","|"&amp;SUBSTITUTE(TRIM(SUBSTITUTE(SUBSTITUTE(SUBSTITUTE(SUBSTITUTE(SUBSTITUTE(SUBSTITUTE(SUBSTITUTE(SUBSTITUTE(SUBSTITUTE(SUBSTITUTE(SUBSTITUTE(SUBSTITUTE(SUBSTITUTE(SUBSTITUTE(TRIM($B4511&amp;""),CHAR(10)," "),CHAR(13)," "),"."," "),";"," "),","," "),"/"," "),"+"," "),"-"," "),"  "," "),"  "," "),"  "," "),"  "," "),"  "," "),"  "," "))," ","|")&amp;"|")</f>
        <v/>
      </c>
      <c r="AD4511">
        <f>TRIM($I4511&amp;"")</f>
        <v/>
      </c>
    </row>
    <row r="4512" ht="72" customHeight="1">
      <c r="A4512" s="9" t="n">
        <v>46231</v>
      </c>
      <c r="B4512" s="14" t="inlineStr">
        <is>
          <t>10274,10275,10276,10277,10279,10280,10281,10278</t>
        </is>
      </c>
      <c r="C4512" s="14" t="inlineStr">
        <is>
          <t>MAD 0803 CAD.1 (LARANJA)</t>
        </is>
      </c>
      <c r="D4512" s="14" t="inlineStr">
        <is>
          <t>47 CNC</t>
        </is>
      </c>
      <c r="E4512" s="14" t="n">
        <v>20061312</v>
      </c>
      <c r="F4512" s="14" t="inlineStr">
        <is>
          <t>TAMPO 2000X900X18 MDF - MESA COM VIDRO (RAIO100)</t>
        </is>
      </c>
      <c r="G4512" s="14" t="inlineStr">
        <is>
          <t>47 CNC</t>
        </is>
      </c>
      <c r="H4512" s="14" t="inlineStr">
        <is>
          <t>47 CNC</t>
        </is>
      </c>
      <c r="I4512" s="9" t="inlineStr">
        <is>
          <t>47 CNC</t>
        </is>
      </c>
      <c r="J4512" s="9" t="n">
        <v>5</v>
      </c>
      <c r="K4512" s="14" t="n"/>
      <c r="L4512" s="14" t="n"/>
      <c r="M4512" s="14" t="n"/>
      <c r="N4512" s="14" t="n"/>
      <c r="O4512" s="14" t="n"/>
      <c r="P4512" s="14" t="n"/>
      <c r="Q4512" s="14" t="n"/>
      <c r="R4512" s="14" t="n"/>
      <c r="S4512" s="14" t="n"/>
      <c r="T4512" s="14" t="n"/>
      <c r="U4512" s="14" t="n"/>
      <c r="V4512" s="14" t="n"/>
      <c r="W4512" s="14" t="n"/>
      <c r="X4512" s="14" t="n"/>
      <c r="Y4512" s="14" t="n"/>
      <c r="Z4512" s="14" t="n"/>
      <c r="AA4512" s="11" t="n"/>
      <c r="AB4512" s="14">
        <f>B4512&amp;"|"&amp;I4512</f>
        <v/>
      </c>
      <c r="AC4512">
        <f>IF($B4512="","","|"&amp;SUBSTITUTE(TRIM(SUBSTITUTE(SUBSTITUTE(SUBSTITUTE(SUBSTITUTE(SUBSTITUTE(SUBSTITUTE(SUBSTITUTE(SUBSTITUTE(SUBSTITUTE(SUBSTITUTE(SUBSTITUTE(SUBSTITUTE(SUBSTITUTE(SUBSTITUTE(TRIM($B4512&amp;""),CHAR(10)," "),CHAR(13)," "),"."," "),";"," "),","," "),"/"," "),"+"," "),"-"," "),"  "," "),"  "," "),"  "," "),"  "," "),"  "," "),"  "," "))," ","|")&amp;"|")</f>
        <v/>
      </c>
      <c r="AD4512">
        <f>TRIM($I4512&amp;"")</f>
        <v/>
      </c>
    </row>
    <row r="4513" ht="72" customHeight="1">
      <c r="A4513" s="9" t="n">
        <v>46231</v>
      </c>
      <c r="B4513" s="14" t="inlineStr">
        <is>
          <t>10274,10275,10276,10277,10279,10280,10281,10278</t>
        </is>
      </c>
      <c r="C4513" s="14" t="inlineStr">
        <is>
          <t>MAD 0803 CAD.1 (LARANJA)</t>
        </is>
      </c>
      <c r="D4513" s="14" t="inlineStr">
        <is>
          <t>47 CNC</t>
        </is>
      </c>
      <c r="E4513" s="14" t="n">
        <v>20088212</v>
      </c>
      <c r="F4513" s="14" t="inlineStr">
        <is>
          <t>TAMPO 1800X900X18 MDF - MESA COM VIDRO (RAIO100)</t>
        </is>
      </c>
      <c r="G4513" s="14" t="inlineStr">
        <is>
          <t>47 CNC</t>
        </is>
      </c>
      <c r="H4513" s="14" t="inlineStr">
        <is>
          <t>47 CNC</t>
        </is>
      </c>
      <c r="I4513" s="9" t="inlineStr">
        <is>
          <t>47 CNC</t>
        </is>
      </c>
      <c r="J4513" s="9" t="n">
        <v>3</v>
      </c>
      <c r="K4513" s="14" t="n"/>
      <c r="L4513" s="14" t="n"/>
      <c r="M4513" s="14" t="n"/>
      <c r="N4513" s="14" t="n"/>
      <c r="O4513" s="14" t="n"/>
      <c r="P4513" s="14" t="n"/>
      <c r="Q4513" s="14" t="n"/>
      <c r="R4513" s="14" t="n"/>
      <c r="S4513" s="14" t="n"/>
      <c r="T4513" s="14" t="n"/>
      <c r="U4513" s="14" t="n"/>
      <c r="V4513" s="14" t="n"/>
      <c r="W4513" s="14" t="n"/>
      <c r="X4513" s="14" t="n"/>
      <c r="Y4513" s="14" t="n"/>
      <c r="Z4513" s="14" t="n"/>
      <c r="AA4513" s="11" t="n"/>
      <c r="AB4513" s="14">
        <f>B4513&amp;"|"&amp;I4513</f>
        <v/>
      </c>
      <c r="AC4513">
        <f>IF($B4513="","","|"&amp;SUBSTITUTE(TRIM(SUBSTITUTE(SUBSTITUTE(SUBSTITUTE(SUBSTITUTE(SUBSTITUTE(SUBSTITUTE(SUBSTITUTE(SUBSTITUTE(SUBSTITUTE(SUBSTITUTE(SUBSTITUTE(SUBSTITUTE(SUBSTITUTE(SUBSTITUTE(TRIM($B4513&amp;""),CHAR(10)," "),CHAR(13)," "),"."," "),";"," "),","," "),"/"," "),"+"," "),"-"," "),"  "," "),"  "," "),"  "," "),"  "," "),"  "," "),"  "," "))," ","|")&amp;"|")</f>
        <v/>
      </c>
      <c r="AD4513">
        <f>TRIM($I4513&amp;"")</f>
        <v/>
      </c>
    </row>
    <row r="4514" ht="24" customHeight="1">
      <c r="A4514" s="9" t="n">
        <v>46224</v>
      </c>
      <c r="B4514" s="14" t="inlineStr">
        <is>
          <t>10284</t>
        </is>
      </c>
      <c r="C4514" s="14" t="inlineStr">
        <is>
          <t>M/C 0728 (AMARELO)</t>
        </is>
      </c>
      <c r="D4514" s="14" t="inlineStr">
        <is>
          <t>47 CNC</t>
        </is>
      </c>
      <c r="E4514" s="14" t="n">
        <v>30006104</v>
      </c>
      <c r="F4514" s="14" t="inlineStr">
        <is>
          <t>MOLDURA ENCOSTO 445X280X15 MDF - CAD SANTIAGO NEW</t>
        </is>
      </c>
      <c r="G4514" s="14" t="inlineStr">
        <is>
          <t>47 CNC</t>
        </is>
      </c>
      <c r="H4514" s="14" t="inlineStr">
        <is>
          <t>47 CNC</t>
        </is>
      </c>
      <c r="I4514" s="9" t="inlineStr">
        <is>
          <t>47 CNC</t>
        </is>
      </c>
      <c r="J4514" s="9" t="n">
        <v>600</v>
      </c>
      <c r="K4514" s="14" t="n"/>
      <c r="L4514" s="14" t="n"/>
      <c r="M4514" s="14" t="n"/>
      <c r="N4514" s="14" t="n"/>
      <c r="O4514" s="14" t="n"/>
      <c r="P4514" s="14" t="n"/>
      <c r="Q4514" s="14" t="n"/>
      <c r="R4514" s="14" t="n"/>
      <c r="S4514" s="14" t="n"/>
      <c r="T4514" s="14" t="n"/>
      <c r="U4514" s="14" t="n"/>
      <c r="V4514" s="14" t="n"/>
      <c r="W4514" s="14" t="n"/>
      <c r="X4514" s="14" t="n"/>
      <c r="Y4514" s="14" t="n"/>
      <c r="Z4514" s="14" t="n"/>
      <c r="AA4514" s="11" t="n"/>
      <c r="AB4514" s="14">
        <f>B4514&amp;"|"&amp;I4514</f>
        <v/>
      </c>
      <c r="AC4514">
        <f>IF($B4514="","","|"&amp;SUBSTITUTE(TRIM(SUBSTITUTE(SUBSTITUTE(SUBSTITUTE(SUBSTITUTE(SUBSTITUTE(SUBSTITUTE(SUBSTITUTE(SUBSTITUTE(SUBSTITUTE(SUBSTITUTE(SUBSTITUTE(SUBSTITUTE(SUBSTITUTE(SUBSTITUTE(TRIM($B4514&amp;""),CHAR(10)," "),CHAR(13)," "),"."," "),";"," "),","," "),"/"," "),"+"," "),"-"," "),"  "," "),"  "," "),"  "," "),"  "," "),"  "," "),"  "," "))," ","|")&amp;"|")</f>
        <v/>
      </c>
      <c r="AD4514">
        <f>TRIM($I4514&amp;"")</f>
        <v/>
      </c>
    </row>
    <row r="4515" ht="36" customHeight="1">
      <c r="A4515" s="9" t="n">
        <v>46234</v>
      </c>
      <c r="B4515" s="14" t="inlineStr">
        <is>
          <t>10275</t>
        </is>
      </c>
      <c r="C4515" s="14" t="inlineStr">
        <is>
          <t>MAD 0803 CAD.1 (LARANJA)</t>
        </is>
      </c>
      <c r="D4515" s="14" t="inlineStr">
        <is>
          <t>49 COLA DE ESPUMA</t>
        </is>
      </c>
      <c r="E4515" s="14" t="n">
        <v>30002313</v>
      </c>
      <c r="F4515" s="14" t="inlineStr">
        <is>
          <t>ASSENTO ESTOFADO - CAD TOPAZIO PÉ INTEIRO MADEIRA</t>
        </is>
      </c>
      <c r="G4515" s="14" t="inlineStr">
        <is>
          <t>49 COLA DE ESPUMA</t>
        </is>
      </c>
      <c r="H4515" s="14" t="inlineStr">
        <is>
          <t>49 COLA DE ESPUMA</t>
        </is>
      </c>
      <c r="I4515" s="9" t="inlineStr">
        <is>
          <t>49 COLA DE ESPUMA</t>
        </is>
      </c>
      <c r="J4515" s="9" t="n">
        <v>24</v>
      </c>
      <c r="K4515" s="14" t="n"/>
      <c r="L4515" s="14" t="n"/>
      <c r="M4515" s="14" t="n"/>
      <c r="N4515" s="14" t="n"/>
      <c r="O4515" s="14" t="n"/>
      <c r="P4515" s="14" t="n"/>
      <c r="Q4515" s="14" t="n"/>
      <c r="R4515" s="14" t="n"/>
      <c r="S4515" s="14" t="n"/>
      <c r="T4515" s="14" t="n"/>
      <c r="U4515" s="14" t="n"/>
      <c r="V4515" s="14" t="n"/>
      <c r="W4515" s="14" t="n"/>
      <c r="X4515" s="14" t="n"/>
      <c r="Y4515" s="14" t="n"/>
      <c r="Z4515" s="14" t="n"/>
      <c r="AA4515" s="11" t="n"/>
      <c r="AB4515" s="14">
        <f>B4515&amp;"|"&amp;I4515</f>
        <v/>
      </c>
      <c r="AC4515">
        <f>IF($B4515="","","|"&amp;SUBSTITUTE(TRIM(SUBSTITUTE(SUBSTITUTE(SUBSTITUTE(SUBSTITUTE(SUBSTITUTE(SUBSTITUTE(SUBSTITUTE(SUBSTITUTE(SUBSTITUTE(SUBSTITUTE(SUBSTITUTE(SUBSTITUTE(SUBSTITUTE(SUBSTITUTE(TRIM($B4515&amp;""),CHAR(10)," "),CHAR(13)," "),"."," "),";"," "),","," "),"/"," "),"+"," "),"-"," "),"  "," "),"  "," "),"  "," "),"  "," "),"  "," "),"  "," "))," ","|")&amp;"|")</f>
        <v/>
      </c>
      <c r="AD4515">
        <f>TRIM($I4515&amp;"")</f>
        <v/>
      </c>
    </row>
    <row r="4516" ht="36" customHeight="1">
      <c r="A4516" s="9" t="n">
        <v>46234</v>
      </c>
      <c r="B4516" s="14" t="inlineStr">
        <is>
          <t>10275</t>
        </is>
      </c>
      <c r="C4516" s="14" t="inlineStr">
        <is>
          <t>MAD 0803 CAD.1 (LARANJA)</t>
        </is>
      </c>
      <c r="D4516" s="14" t="inlineStr">
        <is>
          <t>49 COLA DE ESPUMA</t>
        </is>
      </c>
      <c r="E4516" s="14" t="n">
        <v>30003609</v>
      </c>
      <c r="F4516" s="14" t="inlineStr">
        <is>
          <t>ASSENTO ESTOFADO - CADEIRA PEROLA MADEIRA</t>
        </is>
      </c>
      <c r="G4516" s="14" t="inlineStr">
        <is>
          <t>49 COLA DE ESPUMA</t>
        </is>
      </c>
      <c r="H4516" s="14" t="inlineStr">
        <is>
          <t>49 COLA DE ESPUMA</t>
        </is>
      </c>
      <c r="I4516" s="9" t="inlineStr">
        <is>
          <t>49 COLA DE ESPUMA</t>
        </is>
      </c>
      <c r="J4516" s="9" t="n">
        <v>50</v>
      </c>
      <c r="K4516" s="14" t="n"/>
      <c r="L4516" s="14" t="n"/>
      <c r="M4516" s="14" t="n"/>
      <c r="N4516" s="14" t="n"/>
      <c r="O4516" s="14" t="n"/>
      <c r="P4516" s="14" t="n"/>
      <c r="Q4516" s="14" t="n"/>
      <c r="R4516" s="14" t="n"/>
      <c r="S4516" s="14" t="n"/>
      <c r="T4516" s="14" t="n"/>
      <c r="U4516" s="14" t="n"/>
      <c r="V4516" s="14" t="n"/>
      <c r="W4516" s="14" t="n"/>
      <c r="X4516" s="14" t="n"/>
      <c r="Y4516" s="14" t="n"/>
      <c r="Z4516" s="14" t="n"/>
      <c r="AA4516" s="11" t="n"/>
      <c r="AB4516" s="14">
        <f>B4516&amp;"|"&amp;I4516</f>
        <v/>
      </c>
      <c r="AC4516">
        <f>IF($B4516="","","|"&amp;SUBSTITUTE(TRIM(SUBSTITUTE(SUBSTITUTE(SUBSTITUTE(SUBSTITUTE(SUBSTITUTE(SUBSTITUTE(SUBSTITUTE(SUBSTITUTE(SUBSTITUTE(SUBSTITUTE(SUBSTITUTE(SUBSTITUTE(SUBSTITUTE(SUBSTITUTE(TRIM($B4516&amp;""),CHAR(10)," "),CHAR(13)," "),"."," "),";"," "),","," "),"/"," "),"+"," "),"-"," "),"  "," "),"  "," "),"  "," "),"  "," "),"  "," "),"  "," "))," ","|")&amp;"|")</f>
        <v/>
      </c>
      <c r="AD4516">
        <f>TRIM($I4516&amp;"")</f>
        <v/>
      </c>
    </row>
    <row r="4517" ht="36" customHeight="1">
      <c r="A4517" s="9" t="n">
        <v>46234</v>
      </c>
      <c r="B4517" s="14" t="inlineStr">
        <is>
          <t>10275</t>
        </is>
      </c>
      <c r="C4517" s="14" t="inlineStr">
        <is>
          <t>MAD 0803 CAD.1 (LARANJA)</t>
        </is>
      </c>
      <c r="D4517" s="14" t="inlineStr">
        <is>
          <t>49 COLA DE ESPUMA</t>
        </is>
      </c>
      <c r="E4517" s="14" t="n">
        <v>30004201</v>
      </c>
      <c r="F4517" s="14" t="inlineStr">
        <is>
          <t>ENCOSTO ESTOFADO - CAD AMBAR LIGHT 920 MADEIRA</t>
        </is>
      </c>
      <c r="G4517" s="14" t="inlineStr">
        <is>
          <t>49 COLA DE ESPUMA</t>
        </is>
      </c>
      <c r="H4517" s="14" t="inlineStr">
        <is>
          <t>49 COLA DE ESPUMA</t>
        </is>
      </c>
      <c r="I4517" s="9" t="inlineStr">
        <is>
          <t>49 COLA DE ESPUMA</t>
        </is>
      </c>
      <c r="J4517" s="9" t="n">
        <v>24</v>
      </c>
      <c r="K4517" s="14" t="n"/>
      <c r="L4517" s="14" t="n"/>
      <c r="M4517" s="14" t="n"/>
      <c r="N4517" s="14" t="n"/>
      <c r="O4517" s="14" t="n"/>
      <c r="P4517" s="14" t="n"/>
      <c r="Q4517" s="14" t="n"/>
      <c r="R4517" s="14" t="n"/>
      <c r="S4517" s="14" t="n"/>
      <c r="T4517" s="14" t="n"/>
      <c r="U4517" s="14" t="n"/>
      <c r="V4517" s="14" t="n"/>
      <c r="W4517" s="14" t="n"/>
      <c r="X4517" s="14" t="n"/>
      <c r="Y4517" s="14" t="n"/>
      <c r="Z4517" s="14" t="n"/>
      <c r="AA4517" s="11" t="n"/>
      <c r="AB4517" s="14">
        <f>B4517&amp;"|"&amp;I4517</f>
        <v/>
      </c>
      <c r="AC4517">
        <f>IF($B4517="","","|"&amp;SUBSTITUTE(TRIM(SUBSTITUTE(SUBSTITUTE(SUBSTITUTE(SUBSTITUTE(SUBSTITUTE(SUBSTITUTE(SUBSTITUTE(SUBSTITUTE(SUBSTITUTE(SUBSTITUTE(SUBSTITUTE(SUBSTITUTE(SUBSTITUTE(SUBSTITUTE(TRIM($B4517&amp;""),CHAR(10)," "),CHAR(13)," "),"."," "),";"," "),","," "),"/"," "),"+"," "),"-"," "),"  "," "),"  "," "),"  "," "),"  "," "),"  "," "),"  "," "))," ","|")&amp;"|")</f>
        <v/>
      </c>
      <c r="AD4517">
        <f>TRIM($I4517&amp;"")</f>
        <v/>
      </c>
    </row>
    <row r="4518" ht="36" customHeight="1">
      <c r="A4518" s="9" t="n">
        <v>46234</v>
      </c>
      <c r="B4518" s="14" t="inlineStr">
        <is>
          <t>10275</t>
        </is>
      </c>
      <c r="C4518" s="14" t="inlineStr">
        <is>
          <t>MAD 0803 CAD.1 (LARANJA)</t>
        </is>
      </c>
      <c r="D4518" s="14" t="inlineStr">
        <is>
          <t>49 COLA DE ESPUMA</t>
        </is>
      </c>
      <c r="E4518" s="14" t="n">
        <v>30009108</v>
      </c>
      <c r="F4518" s="14" t="inlineStr">
        <is>
          <t>ENCOSTO ESTOFADO - CADEIRA RUBI MADEIRA</t>
        </is>
      </c>
      <c r="G4518" s="14" t="inlineStr">
        <is>
          <t>49 COLA DE ESPUMA</t>
        </is>
      </c>
      <c r="H4518" s="14" t="inlineStr">
        <is>
          <t>49 COLA DE ESPUMA</t>
        </is>
      </c>
      <c r="I4518" s="9" t="inlineStr">
        <is>
          <t>49 COLA DE ESPUMA</t>
        </is>
      </c>
      <c r="J4518" s="9" t="n">
        <v>6</v>
      </c>
      <c r="K4518" s="14" t="n"/>
      <c r="L4518" s="14" t="n"/>
      <c r="M4518" s="14" t="n"/>
      <c r="N4518" s="14" t="n"/>
      <c r="O4518" s="14" t="n"/>
      <c r="P4518" s="14" t="n"/>
      <c r="Q4518" s="14" t="n"/>
      <c r="R4518" s="14" t="n"/>
      <c r="S4518" s="14" t="n"/>
      <c r="T4518" s="14" t="n"/>
      <c r="U4518" s="14" t="n"/>
      <c r="V4518" s="14" t="n"/>
      <c r="W4518" s="14" t="n"/>
      <c r="X4518" s="14" t="n"/>
      <c r="Y4518" s="14" t="n"/>
      <c r="Z4518" s="14" t="n"/>
      <c r="AA4518" s="11" t="n"/>
      <c r="AB4518" s="14">
        <f>B4518&amp;"|"&amp;I4518</f>
        <v/>
      </c>
      <c r="AC4518">
        <f>IF($B4518="","","|"&amp;SUBSTITUTE(TRIM(SUBSTITUTE(SUBSTITUTE(SUBSTITUTE(SUBSTITUTE(SUBSTITUTE(SUBSTITUTE(SUBSTITUTE(SUBSTITUTE(SUBSTITUTE(SUBSTITUTE(SUBSTITUTE(SUBSTITUTE(SUBSTITUTE(SUBSTITUTE(TRIM($B4518&amp;""),CHAR(10)," "),CHAR(13)," "),"."," "),";"," "),","," "),"/"," "),"+"," "),"-"," "),"  "," "),"  "," "),"  "," "),"  "," "),"  "," "),"  "," "))," ","|")&amp;"|")</f>
        <v/>
      </c>
      <c r="AD4518">
        <f>TRIM($I4518&amp;"")</f>
        <v/>
      </c>
    </row>
    <row r="4519" ht="36" customHeight="1">
      <c r="A4519" s="9" t="n">
        <v>46234</v>
      </c>
      <c r="B4519" s="14" t="inlineStr">
        <is>
          <t>10275</t>
        </is>
      </c>
      <c r="C4519" s="14" t="inlineStr">
        <is>
          <t>MAD 0803 CAD.1 (LARANJA)</t>
        </is>
      </c>
      <c r="D4519" s="14" t="inlineStr">
        <is>
          <t>49 COLA DE ESPUMA</t>
        </is>
      </c>
      <c r="E4519" s="14" t="n">
        <v>30009902</v>
      </c>
      <c r="F4519" s="14" t="inlineStr">
        <is>
          <t>LAT ASSENTO 1300X80X10 D13 - CADEIRA RUBI MADEIRA</t>
        </is>
      </c>
      <c r="G4519" s="14" t="inlineStr">
        <is>
          <t>49 COLA DE ESPUMA</t>
        </is>
      </c>
      <c r="H4519" s="14" t="inlineStr">
        <is>
          <t>49 COLA DE ESPUMA</t>
        </is>
      </c>
      <c r="I4519" s="9" t="inlineStr">
        <is>
          <t>49 COLA DE ESPUMA</t>
        </is>
      </c>
      <c r="J4519" s="9" t="n">
        <v>6</v>
      </c>
      <c r="K4519" s="14" t="n"/>
      <c r="L4519" s="14" t="n"/>
      <c r="M4519" s="14" t="n"/>
      <c r="N4519" s="14" t="n"/>
      <c r="O4519" s="14" t="n"/>
      <c r="P4519" s="14" t="n"/>
      <c r="Q4519" s="14" t="n"/>
      <c r="R4519" s="14" t="n"/>
      <c r="S4519" s="14" t="n"/>
      <c r="T4519" s="14" t="n"/>
      <c r="U4519" s="14" t="n"/>
      <c r="V4519" s="14" t="n"/>
      <c r="W4519" s="14" t="n"/>
      <c r="X4519" s="14" t="n"/>
      <c r="Y4519" s="14" t="n"/>
      <c r="Z4519" s="14" t="n"/>
      <c r="AA4519" s="11" t="n"/>
      <c r="AB4519" s="14">
        <f>B4519&amp;"|"&amp;I4519</f>
        <v/>
      </c>
      <c r="AC4519">
        <f>IF($B4519="","","|"&amp;SUBSTITUTE(TRIM(SUBSTITUTE(SUBSTITUTE(SUBSTITUTE(SUBSTITUTE(SUBSTITUTE(SUBSTITUTE(SUBSTITUTE(SUBSTITUTE(SUBSTITUTE(SUBSTITUTE(SUBSTITUTE(SUBSTITUTE(SUBSTITUTE(SUBSTITUTE(TRIM($B4519&amp;""),CHAR(10)," "),CHAR(13)," "),"."," "),";"," "),","," "),"/"," "),"+"," "),"-"," "),"  "," "),"  "," "),"  "," "),"  "," "),"  "," "),"  "," "))," ","|")&amp;"|")</f>
        <v/>
      </c>
      <c r="AD4519">
        <f>TRIM($I4519&amp;"")</f>
        <v/>
      </c>
    </row>
    <row r="4520" ht="36" customHeight="1">
      <c r="A4520" s="9" t="n">
        <v>46234</v>
      </c>
      <c r="B4520" s="14" t="inlineStr">
        <is>
          <t>10275</t>
        </is>
      </c>
      <c r="C4520" s="14" t="inlineStr">
        <is>
          <t>MAD 0803 CAD.1 (LARANJA)</t>
        </is>
      </c>
      <c r="D4520" s="14" t="inlineStr">
        <is>
          <t>49 COLA DE ESPUMA</t>
        </is>
      </c>
      <c r="E4520" s="14" t="n">
        <v>30009904</v>
      </c>
      <c r="F4520" s="14" t="inlineStr">
        <is>
          <t>ACABAMENTO 520X520X10 D13 - CADEIRA RUBI MADEIRA</t>
        </is>
      </c>
      <c r="G4520" s="14" t="inlineStr">
        <is>
          <t>49 COLA DE ESPUMA</t>
        </is>
      </c>
      <c r="H4520" s="14" t="inlineStr">
        <is>
          <t>49 COLA DE ESPUMA</t>
        </is>
      </c>
      <c r="I4520" s="9" t="inlineStr">
        <is>
          <t>49 COLA DE ESPUMA</t>
        </is>
      </c>
      <c r="J4520" s="9" t="n">
        <v>6</v>
      </c>
      <c r="K4520" s="14" t="n"/>
      <c r="L4520" s="14" t="n"/>
      <c r="M4520" s="14" t="n"/>
      <c r="N4520" s="14" t="n"/>
      <c r="O4520" s="14" t="n"/>
      <c r="P4520" s="14" t="n"/>
      <c r="Q4520" s="14" t="n"/>
      <c r="R4520" s="14" t="n"/>
      <c r="S4520" s="14" t="n"/>
      <c r="T4520" s="14" t="n"/>
      <c r="U4520" s="14" t="n"/>
      <c r="V4520" s="14" t="n"/>
      <c r="W4520" s="14" t="n"/>
      <c r="X4520" s="14" t="n"/>
      <c r="Y4520" s="14" t="n"/>
      <c r="Z4520" s="14" t="n"/>
      <c r="AA4520" s="11" t="n"/>
      <c r="AB4520" s="14">
        <f>B4520&amp;"|"&amp;I4520</f>
        <v/>
      </c>
      <c r="AC4520">
        <f>IF($B4520="","","|"&amp;SUBSTITUTE(TRIM(SUBSTITUTE(SUBSTITUTE(SUBSTITUTE(SUBSTITUTE(SUBSTITUTE(SUBSTITUTE(SUBSTITUTE(SUBSTITUTE(SUBSTITUTE(SUBSTITUTE(SUBSTITUTE(SUBSTITUTE(SUBSTITUTE(SUBSTITUTE(TRIM($B4520&amp;""),CHAR(10)," "),CHAR(13)," "),"."," "),";"," "),","," "),"/"," "),"+"," "),"-"," "),"  "," "),"  "," "),"  "," "),"  "," "),"  "," "),"  "," "))," ","|")&amp;"|")</f>
        <v/>
      </c>
      <c r="AD4520">
        <f>TRIM($I4520&amp;"")</f>
        <v/>
      </c>
    </row>
    <row r="4521" ht="36" customHeight="1">
      <c r="A4521" s="9" t="n">
        <v>46234</v>
      </c>
      <c r="B4521" s="14" t="inlineStr">
        <is>
          <t>10275</t>
        </is>
      </c>
      <c r="C4521" s="14" t="inlineStr">
        <is>
          <t>MAD 0803 CAD.1 (LARANJA)</t>
        </is>
      </c>
      <c r="D4521" s="14" t="inlineStr">
        <is>
          <t>49 COLA DE ESPUMA</t>
        </is>
      </c>
      <c r="E4521" s="14" t="n">
        <v>30002336</v>
      </c>
      <c r="F4521" s="14" t="inlineStr">
        <is>
          <t>ENCOSTO 650X435X10 D20 AMBAR</t>
        </is>
      </c>
      <c r="G4521" s="14" t="inlineStr">
        <is>
          <t>49 COLA DE ESPUMA</t>
        </is>
      </c>
      <c r="H4521" s="14" t="inlineStr">
        <is>
          <t>49 COLA DE ESPUMA</t>
        </is>
      </c>
      <c r="I4521" s="9" t="inlineStr">
        <is>
          <t>49 COLA DE ESPUMA</t>
        </is>
      </c>
      <c r="J4521" s="9" t="n">
        <v>24</v>
      </c>
      <c r="K4521" s="14" t="n"/>
      <c r="L4521" s="14" t="n"/>
      <c r="M4521" s="14" t="n"/>
      <c r="N4521" s="14" t="n"/>
      <c r="O4521" s="14" t="n"/>
      <c r="P4521" s="14" t="n"/>
      <c r="Q4521" s="14" t="n"/>
      <c r="R4521" s="14" t="n"/>
      <c r="S4521" s="14" t="n"/>
      <c r="T4521" s="14" t="n"/>
      <c r="U4521" s="14" t="n"/>
      <c r="V4521" s="14" t="n"/>
      <c r="W4521" s="14" t="n"/>
      <c r="X4521" s="14" t="n"/>
      <c r="Y4521" s="14" t="n"/>
      <c r="Z4521" s="14" t="n"/>
      <c r="AA4521" s="11" t="n"/>
      <c r="AB4521" s="14">
        <f>B4521&amp;"|"&amp;I4521</f>
        <v/>
      </c>
      <c r="AC4521">
        <f>IF($B4521="","","|"&amp;SUBSTITUTE(TRIM(SUBSTITUTE(SUBSTITUTE(SUBSTITUTE(SUBSTITUTE(SUBSTITUTE(SUBSTITUTE(SUBSTITUTE(SUBSTITUTE(SUBSTITUTE(SUBSTITUTE(SUBSTITUTE(SUBSTITUTE(SUBSTITUTE(SUBSTITUTE(TRIM($B4521&amp;""),CHAR(10)," "),CHAR(13)," "),"."," "),";"," "),","," "),"/"," "),"+"," "),"-"," "),"  "," "),"  "," "),"  "," "),"  "," "),"  "," "),"  "," "))," ","|")&amp;"|")</f>
        <v/>
      </c>
      <c r="AD4521">
        <f>TRIM($I4521&amp;"")</f>
        <v/>
      </c>
    </row>
    <row r="4522" ht="36" customHeight="1">
      <c r="A4522" s="9" t="n">
        <v>46234</v>
      </c>
      <c r="B4522" s="14" t="inlineStr">
        <is>
          <t>10275</t>
        </is>
      </c>
      <c r="C4522" s="14" t="inlineStr">
        <is>
          <t>MAD 0803 CAD.1 (LARANJA)</t>
        </is>
      </c>
      <c r="D4522" s="14" t="inlineStr">
        <is>
          <t>49 COLA DE ESPUMA</t>
        </is>
      </c>
      <c r="E4522" s="14" t="n">
        <v>30003603</v>
      </c>
      <c r="F4522" s="14" t="inlineStr">
        <is>
          <t>ESPUMA 465X450X30 D23 - CADEIRA MADEIRA</t>
        </is>
      </c>
      <c r="G4522" s="14" t="inlineStr">
        <is>
          <t>49 COLA DE ESPUMA</t>
        </is>
      </c>
      <c r="H4522" s="14" t="inlineStr">
        <is>
          <t>49 COLA DE ESPUMA</t>
        </is>
      </c>
      <c r="I4522" s="9" t="inlineStr">
        <is>
          <t>49 COLA DE ESPUMA</t>
        </is>
      </c>
      <c r="J4522" s="9" t="n">
        <v>50</v>
      </c>
      <c r="K4522" s="14" t="n"/>
      <c r="L4522" s="14" t="n"/>
      <c r="M4522" s="14" t="n"/>
      <c r="N4522" s="14" t="n"/>
      <c r="O4522" s="14" t="n"/>
      <c r="P4522" s="14" t="n"/>
      <c r="Q4522" s="14" t="n"/>
      <c r="R4522" s="14" t="n"/>
      <c r="S4522" s="14" t="n"/>
      <c r="T4522" s="14" t="n"/>
      <c r="U4522" s="14" t="n"/>
      <c r="V4522" s="14" t="n"/>
      <c r="W4522" s="14" t="n"/>
      <c r="X4522" s="14" t="n"/>
      <c r="Y4522" s="14" t="n"/>
      <c r="Z4522" s="14" t="n"/>
      <c r="AA4522" s="11" t="n"/>
      <c r="AB4522" s="14">
        <f>B4522&amp;"|"&amp;I4522</f>
        <v/>
      </c>
      <c r="AC4522">
        <f>IF($B4522="","","|"&amp;SUBSTITUTE(TRIM(SUBSTITUTE(SUBSTITUTE(SUBSTITUTE(SUBSTITUTE(SUBSTITUTE(SUBSTITUTE(SUBSTITUTE(SUBSTITUTE(SUBSTITUTE(SUBSTITUTE(SUBSTITUTE(SUBSTITUTE(SUBSTITUTE(SUBSTITUTE(TRIM($B4522&amp;""),CHAR(10)," "),CHAR(13)," "),"."," "),";"," "),","," "),"/"," "),"+"," "),"-"," "),"  "," "),"  "," "),"  "," "),"  "," "),"  "," "),"  "," "))," ","|")&amp;"|")</f>
        <v/>
      </c>
      <c r="AD4522">
        <f>TRIM($I4522&amp;"")</f>
        <v/>
      </c>
    </row>
    <row r="4523" ht="36" customHeight="1">
      <c r="A4523" s="9" t="n">
        <v>46234</v>
      </c>
      <c r="B4523" s="14" t="inlineStr">
        <is>
          <t>10275</t>
        </is>
      </c>
      <c r="C4523" s="14" t="inlineStr">
        <is>
          <t>MAD 0803 CAD.1 (LARANJA)</t>
        </is>
      </c>
      <c r="D4523" s="14" t="inlineStr">
        <is>
          <t>49 COLA DE ESPUMA</t>
        </is>
      </c>
      <c r="E4523" s="14" t="n">
        <v>30009901</v>
      </c>
      <c r="F4523" s="14" t="inlineStr">
        <is>
          <t>ASSENTO 440X425X30 D23 - CADEIRA RUBI MADEIRA</t>
        </is>
      </c>
      <c r="G4523" s="14" t="inlineStr">
        <is>
          <t>49 COLA DE ESPUMA</t>
        </is>
      </c>
      <c r="H4523" s="14" t="inlineStr">
        <is>
          <t>49 COLA DE ESPUMA</t>
        </is>
      </c>
      <c r="I4523" s="9" t="inlineStr">
        <is>
          <t>49 COLA DE ESPUMA</t>
        </is>
      </c>
      <c r="J4523" s="9" t="n">
        <v>6</v>
      </c>
      <c r="K4523" s="14" t="n"/>
      <c r="L4523" s="14" t="n"/>
      <c r="M4523" s="14" t="n"/>
      <c r="N4523" s="14" t="n"/>
      <c r="O4523" s="14" t="n"/>
      <c r="P4523" s="14" t="n"/>
      <c r="Q4523" s="14" t="n"/>
      <c r="R4523" s="14" t="n"/>
      <c r="S4523" s="14" t="n"/>
      <c r="T4523" s="14" t="n"/>
      <c r="U4523" s="14" t="n"/>
      <c r="V4523" s="14" t="n"/>
      <c r="W4523" s="14" t="n"/>
      <c r="X4523" s="14" t="n"/>
      <c r="Y4523" s="14" t="n"/>
      <c r="Z4523" s="14" t="n"/>
      <c r="AA4523" s="11" t="n"/>
      <c r="AB4523" s="14">
        <f>B4523&amp;"|"&amp;I4523</f>
        <v/>
      </c>
      <c r="AC4523">
        <f>IF($B4523="","","|"&amp;SUBSTITUTE(TRIM(SUBSTITUTE(SUBSTITUTE(SUBSTITUTE(SUBSTITUTE(SUBSTITUTE(SUBSTITUTE(SUBSTITUTE(SUBSTITUTE(SUBSTITUTE(SUBSTITUTE(SUBSTITUTE(SUBSTITUTE(SUBSTITUTE(SUBSTITUTE(TRIM($B4523&amp;""),CHAR(10)," "),CHAR(13)," "),"."," "),";"," "),","," "),"/"," "),"+"," "),"-"," "),"  "," "),"  "," "),"  "," "),"  "," "),"  "," "),"  "," "))," ","|")&amp;"|")</f>
        <v/>
      </c>
      <c r="AD4523">
        <f>TRIM($I4523&amp;"")</f>
        <v/>
      </c>
    </row>
    <row r="4524" ht="36" customHeight="1">
      <c r="A4524" s="9" t="n">
        <v>46234</v>
      </c>
      <c r="B4524" s="14" t="inlineStr">
        <is>
          <t>10275</t>
        </is>
      </c>
      <c r="C4524" s="14" t="inlineStr">
        <is>
          <t>MAD 0803 CAD.1 (LARANJA)</t>
        </is>
      </c>
      <c r="D4524" s="14" t="inlineStr">
        <is>
          <t>49 COLA DE ESPUMA</t>
        </is>
      </c>
      <c r="E4524" s="14" t="n">
        <v>30009903</v>
      </c>
      <c r="F4524" s="14" t="inlineStr">
        <is>
          <t>ENCOSTO 450X440X20 D20 - CADEIRA RUBI MADEIRA</t>
        </is>
      </c>
      <c r="G4524" s="14" t="inlineStr">
        <is>
          <t>49 COLA DE ESPUMA</t>
        </is>
      </c>
      <c r="H4524" s="14" t="inlineStr">
        <is>
          <t>49 COLA DE ESPUMA</t>
        </is>
      </c>
      <c r="I4524" s="9" t="inlineStr">
        <is>
          <t>49 COLA DE ESPUMA</t>
        </is>
      </c>
      <c r="J4524" s="9" t="n">
        <v>6</v>
      </c>
      <c r="K4524" s="14" t="n"/>
      <c r="L4524" s="14" t="n"/>
      <c r="M4524" s="14" t="n"/>
      <c r="N4524" s="14" t="n"/>
      <c r="O4524" s="14" t="n"/>
      <c r="P4524" s="14" t="n"/>
      <c r="Q4524" s="14" t="n"/>
      <c r="R4524" s="14" t="n"/>
      <c r="S4524" s="14" t="n"/>
      <c r="T4524" s="14" t="n"/>
      <c r="U4524" s="14" t="n"/>
      <c r="V4524" s="14" t="n"/>
      <c r="W4524" s="14" t="n"/>
      <c r="X4524" s="14" t="n"/>
      <c r="Y4524" s="14" t="n"/>
      <c r="Z4524" s="14" t="n"/>
      <c r="AA4524" s="11" t="n"/>
      <c r="AB4524" s="14">
        <f>B4524&amp;"|"&amp;I4524</f>
        <v/>
      </c>
      <c r="AC4524">
        <f>IF($B4524="","","|"&amp;SUBSTITUTE(TRIM(SUBSTITUTE(SUBSTITUTE(SUBSTITUTE(SUBSTITUTE(SUBSTITUTE(SUBSTITUTE(SUBSTITUTE(SUBSTITUTE(SUBSTITUTE(SUBSTITUTE(SUBSTITUTE(SUBSTITUTE(SUBSTITUTE(SUBSTITUTE(TRIM($B4524&amp;""),CHAR(10)," "),CHAR(13)," "),"."," "),";"," "),","," "),"/"," "),"+"," "),"-"," "),"  "," "),"  "," "),"  "," "),"  "," "),"  "," "),"  "," "))," ","|")&amp;"|")</f>
        <v/>
      </c>
      <c r="AD4524">
        <f>TRIM($I4524&amp;"")</f>
        <v/>
      </c>
    </row>
    <row r="4525" ht="36" customHeight="1">
      <c r="A4525" s="9" t="n">
        <v>46234</v>
      </c>
      <c r="B4525" s="14" t="inlineStr">
        <is>
          <t>10275</t>
        </is>
      </c>
      <c r="C4525" s="14" t="inlineStr">
        <is>
          <t>MAD 0803 CAD.1 (LARANJA)</t>
        </is>
      </c>
      <c r="D4525" s="14" t="inlineStr">
        <is>
          <t>49 COLA DE ESPUMA</t>
        </is>
      </c>
      <c r="E4525" s="14" t="n">
        <v>30008511</v>
      </c>
      <c r="F4525" s="14" t="inlineStr">
        <is>
          <t>ASSENTO ESTOFADO - CADEIRA PRATA</t>
        </is>
      </c>
      <c r="G4525" s="14" t="inlineStr">
        <is>
          <t>49 COLA DE ESPUMA</t>
        </is>
      </c>
      <c r="H4525" s="14" t="inlineStr">
        <is>
          <t>49 COLA DE ESPUMA</t>
        </is>
      </c>
      <c r="I4525" s="9" t="inlineStr">
        <is>
          <t>49 COLA DE ESPUMA</t>
        </is>
      </c>
      <c r="J4525" s="9" t="n">
        <v>4</v>
      </c>
      <c r="K4525" s="14" t="n"/>
      <c r="L4525" s="14" t="n"/>
      <c r="M4525" s="14" t="n"/>
      <c r="N4525" s="14" t="n"/>
      <c r="O4525" s="14" t="n"/>
      <c r="P4525" s="14" t="n"/>
      <c r="Q4525" s="14" t="n"/>
      <c r="R4525" s="14" t="n"/>
      <c r="S4525" s="14" t="n"/>
      <c r="T4525" s="14" t="n"/>
      <c r="U4525" s="14" t="n"/>
      <c r="V4525" s="14" t="n"/>
      <c r="W4525" s="14" t="n"/>
      <c r="X4525" s="14" t="n"/>
      <c r="Y4525" s="14" t="n"/>
      <c r="Z4525" s="14" t="n"/>
      <c r="AA4525" s="11" t="n"/>
      <c r="AB4525" s="14">
        <f>B4525&amp;"|"&amp;I4525</f>
        <v/>
      </c>
      <c r="AC4525">
        <f>IF($B4525="","","|"&amp;SUBSTITUTE(TRIM(SUBSTITUTE(SUBSTITUTE(SUBSTITUTE(SUBSTITUTE(SUBSTITUTE(SUBSTITUTE(SUBSTITUTE(SUBSTITUTE(SUBSTITUTE(SUBSTITUTE(SUBSTITUTE(SUBSTITUTE(SUBSTITUTE(SUBSTITUTE(TRIM($B4525&amp;""),CHAR(10)," "),CHAR(13)," "),"."," "),";"," "),","," "),"/"," "),"+"," "),"-"," "),"  "," "),"  "," "),"  "," "),"  "," "),"  "," "),"  "," "))," ","|")&amp;"|")</f>
        <v/>
      </c>
      <c r="AD4525">
        <f>TRIM($I4525&amp;"")</f>
        <v/>
      </c>
    </row>
    <row r="4526" ht="36" customHeight="1">
      <c r="A4526" s="9" t="n">
        <v>46234</v>
      </c>
      <c r="B4526" s="14" t="inlineStr">
        <is>
          <t>10275</t>
        </is>
      </c>
      <c r="C4526" s="14" t="inlineStr">
        <is>
          <t>MAD 0803 CAD.1 (LARANJA)</t>
        </is>
      </c>
      <c r="D4526" s="14" t="inlineStr">
        <is>
          <t>49 COLA DE ESPUMA</t>
        </is>
      </c>
      <c r="E4526" s="14" t="n">
        <v>30008512</v>
      </c>
      <c r="F4526" s="14" t="inlineStr">
        <is>
          <t>ENCOSTO ESTOFADO - CADEIRA PRATA</t>
        </is>
      </c>
      <c r="G4526" s="14" t="inlineStr">
        <is>
          <t>49 COLA DE ESPUMA</t>
        </is>
      </c>
      <c r="H4526" s="14" t="inlineStr">
        <is>
          <t>49 COLA DE ESPUMA</t>
        </is>
      </c>
      <c r="I4526" s="9" t="inlineStr">
        <is>
          <t>49 COLA DE ESPUMA</t>
        </is>
      </c>
      <c r="J4526" s="9" t="n">
        <v>4</v>
      </c>
      <c r="K4526" s="14" t="n"/>
      <c r="L4526" s="14" t="n"/>
      <c r="M4526" s="14" t="n"/>
      <c r="N4526" s="14" t="n"/>
      <c r="O4526" s="14" t="n"/>
      <c r="P4526" s="14" t="n"/>
      <c r="Q4526" s="14" t="n"/>
      <c r="R4526" s="14" t="n"/>
      <c r="S4526" s="14" t="n"/>
      <c r="T4526" s="14" t="n"/>
      <c r="U4526" s="14" t="n"/>
      <c r="V4526" s="14" t="n"/>
      <c r="W4526" s="14" t="n"/>
      <c r="X4526" s="14" t="n"/>
      <c r="Y4526" s="14" t="n"/>
      <c r="Z4526" s="14" t="n"/>
      <c r="AA4526" s="11" t="n"/>
      <c r="AB4526" s="14">
        <f>B4526&amp;"|"&amp;I4526</f>
        <v/>
      </c>
      <c r="AC4526">
        <f>IF($B4526="","","|"&amp;SUBSTITUTE(TRIM(SUBSTITUTE(SUBSTITUTE(SUBSTITUTE(SUBSTITUTE(SUBSTITUTE(SUBSTITUTE(SUBSTITUTE(SUBSTITUTE(SUBSTITUTE(SUBSTITUTE(SUBSTITUTE(SUBSTITUTE(SUBSTITUTE(SUBSTITUTE(TRIM($B4526&amp;""),CHAR(10)," "),CHAR(13)," "),"."," "),";"," "),","," "),"/"," "),"+"," "),"-"," "),"  "," "),"  "," "),"  "," "),"  "," "),"  "," "),"  "," "))," ","|")&amp;"|")</f>
        <v/>
      </c>
      <c r="AD4526">
        <f>TRIM($I4526&amp;"")</f>
        <v/>
      </c>
    </row>
    <row r="4527" ht="36" customHeight="1">
      <c r="A4527" s="9" t="n">
        <v>46237</v>
      </c>
      <c r="B4527" s="14" t="inlineStr">
        <is>
          <t>10276</t>
        </is>
      </c>
      <c r="C4527" s="14" t="inlineStr">
        <is>
          <t>MAD 0804 CAD.2 (VERMELHO)</t>
        </is>
      </c>
      <c r="D4527" s="14" t="inlineStr">
        <is>
          <t>49 COLA DE ESPUMA</t>
        </is>
      </c>
      <c r="E4527" s="14" t="n">
        <v>30003609</v>
      </c>
      <c r="F4527" s="14" t="inlineStr">
        <is>
          <t>ASSENTO ESTOFADO - CADEIRA PEROLA MADEIRA</t>
        </is>
      </c>
      <c r="G4527" s="14" t="inlineStr">
        <is>
          <t>49 COLA DE ESPUMA</t>
        </is>
      </c>
      <c r="H4527" s="14" t="inlineStr">
        <is>
          <t>49 COLA DE ESPUMA</t>
        </is>
      </c>
      <c r="I4527" s="9" t="inlineStr">
        <is>
          <t>49 COLA DE ESPUMA</t>
        </is>
      </c>
      <c r="J4527" s="9" t="n">
        <v>124</v>
      </c>
      <c r="K4527" s="14" t="n"/>
      <c r="L4527" s="14" t="n"/>
      <c r="M4527" s="14" t="n"/>
      <c r="N4527" s="14" t="n"/>
      <c r="O4527" s="14" t="n"/>
      <c r="P4527" s="14" t="n"/>
      <c r="Q4527" s="14" t="n"/>
      <c r="R4527" s="14" t="n"/>
      <c r="S4527" s="14" t="n"/>
      <c r="T4527" s="14" t="n"/>
      <c r="U4527" s="14" t="n"/>
      <c r="V4527" s="14" t="n"/>
      <c r="W4527" s="14" t="n"/>
      <c r="X4527" s="14" t="n"/>
      <c r="Y4527" s="14" t="n"/>
      <c r="Z4527" s="14" t="n"/>
      <c r="AA4527" s="11" t="n"/>
      <c r="AB4527" s="14">
        <f>B4527&amp;"|"&amp;I4527</f>
        <v/>
      </c>
      <c r="AC4527">
        <f>IF($B4527="","","|"&amp;SUBSTITUTE(TRIM(SUBSTITUTE(SUBSTITUTE(SUBSTITUTE(SUBSTITUTE(SUBSTITUTE(SUBSTITUTE(SUBSTITUTE(SUBSTITUTE(SUBSTITUTE(SUBSTITUTE(SUBSTITUTE(SUBSTITUTE(SUBSTITUTE(SUBSTITUTE(TRIM($B4527&amp;""),CHAR(10)," "),CHAR(13)," "),"."," "),";"," "),","," "),"/"," "),"+"," "),"-"," "),"  "," "),"  "," "),"  "," "),"  "," "),"  "," "),"  "," "))," ","|")&amp;"|")</f>
        <v/>
      </c>
      <c r="AD4527">
        <f>TRIM($I4527&amp;"")</f>
        <v/>
      </c>
    </row>
    <row r="4528" ht="36" customHeight="1">
      <c r="A4528" s="9" t="n">
        <v>46237</v>
      </c>
      <c r="B4528" s="14" t="inlineStr">
        <is>
          <t>10276</t>
        </is>
      </c>
      <c r="C4528" s="14" t="inlineStr">
        <is>
          <t>MAD 0804 CAD.2 (VERMELHO)</t>
        </is>
      </c>
      <c r="D4528" s="14" t="inlineStr">
        <is>
          <t>49 COLA DE ESPUMA</t>
        </is>
      </c>
      <c r="E4528" s="14" t="n">
        <v>30003603</v>
      </c>
      <c r="F4528" s="14" t="inlineStr">
        <is>
          <t>ESPUMA 465X450X30 D23 - CADEIRA MADEIRA</t>
        </is>
      </c>
      <c r="G4528" s="14" t="inlineStr">
        <is>
          <t>49 COLA DE ESPUMA</t>
        </is>
      </c>
      <c r="H4528" s="14" t="inlineStr">
        <is>
          <t>49 COLA DE ESPUMA</t>
        </is>
      </c>
      <c r="I4528" s="9" t="inlineStr">
        <is>
          <t>49 COLA DE ESPUMA</t>
        </is>
      </c>
      <c r="J4528" s="9" t="n">
        <v>124</v>
      </c>
      <c r="K4528" s="14" t="n"/>
      <c r="L4528" s="14" t="n"/>
      <c r="M4528" s="14" t="n"/>
      <c r="N4528" s="14" t="n"/>
      <c r="O4528" s="14" t="n"/>
      <c r="P4528" s="14" t="n"/>
      <c r="Q4528" s="14" t="n"/>
      <c r="R4528" s="14" t="n"/>
      <c r="S4528" s="14" t="n"/>
      <c r="T4528" s="14" t="n"/>
      <c r="U4528" s="14" t="n"/>
      <c r="V4528" s="14" t="n"/>
      <c r="W4528" s="14" t="n"/>
      <c r="X4528" s="14" t="n"/>
      <c r="Y4528" s="14" t="n"/>
      <c r="Z4528" s="14" t="n"/>
      <c r="AA4528" s="11" t="n"/>
      <c r="AB4528" s="14">
        <f>B4528&amp;"|"&amp;I4528</f>
        <v/>
      </c>
      <c r="AC4528">
        <f>IF($B4528="","","|"&amp;SUBSTITUTE(TRIM(SUBSTITUTE(SUBSTITUTE(SUBSTITUTE(SUBSTITUTE(SUBSTITUTE(SUBSTITUTE(SUBSTITUTE(SUBSTITUTE(SUBSTITUTE(SUBSTITUTE(SUBSTITUTE(SUBSTITUTE(SUBSTITUTE(SUBSTITUTE(TRIM($B4528&amp;""),CHAR(10)," "),CHAR(13)," "),"."," "),";"," "),","," "),"/"," "),"+"," "),"-"," "),"  "," "),"  "," "),"  "," "),"  "," "),"  "," "),"  "," "))," ","|")&amp;"|")</f>
        <v/>
      </c>
      <c r="AD4528">
        <f>TRIM($I4528&amp;"")</f>
        <v/>
      </c>
    </row>
    <row r="4529" ht="36" customHeight="1">
      <c r="A4529" s="9" t="n">
        <v>46238</v>
      </c>
      <c r="B4529" s="14" t="inlineStr">
        <is>
          <t>10277</t>
        </is>
      </c>
      <c r="C4529" s="14" t="inlineStr">
        <is>
          <t>MAD 0805 CAD.3 (VERDE)</t>
        </is>
      </c>
      <c r="D4529" s="14" t="inlineStr">
        <is>
          <t>49 COLA DE ESPUMA</t>
        </is>
      </c>
      <c r="E4529" s="14" t="n">
        <v>30003609</v>
      </c>
      <c r="F4529" s="14" t="inlineStr">
        <is>
          <t>ASSENTO ESTOFADO - CADEIRA PEROLA MADEIRA</t>
        </is>
      </c>
      <c r="G4529" s="14" t="inlineStr">
        <is>
          <t>49 COLA DE ESPUMA</t>
        </is>
      </c>
      <c r="H4529" s="14" t="inlineStr">
        <is>
          <t>49 COLA DE ESPUMA</t>
        </is>
      </c>
      <c r="I4529" s="9" t="inlineStr">
        <is>
          <t>49 COLA DE ESPUMA</t>
        </is>
      </c>
      <c r="J4529" s="9" t="n">
        <v>126</v>
      </c>
      <c r="K4529" s="14" t="n"/>
      <c r="L4529" s="14" t="n"/>
      <c r="M4529" s="14" t="n"/>
      <c r="N4529" s="14" t="n"/>
      <c r="O4529" s="14" t="n"/>
      <c r="P4529" s="14" t="n"/>
      <c r="Q4529" s="14" t="n"/>
      <c r="R4529" s="14" t="n"/>
      <c r="S4529" s="14" t="n"/>
      <c r="T4529" s="14" t="n"/>
      <c r="U4529" s="14" t="n"/>
      <c r="V4529" s="14" t="n"/>
      <c r="W4529" s="14" t="n"/>
      <c r="X4529" s="14" t="n"/>
      <c r="Y4529" s="14" t="n"/>
      <c r="Z4529" s="14" t="n"/>
      <c r="AA4529" s="11" t="n"/>
      <c r="AB4529" s="14">
        <f>B4529&amp;"|"&amp;I4529</f>
        <v/>
      </c>
      <c r="AC4529">
        <f>IF($B4529="","","|"&amp;SUBSTITUTE(TRIM(SUBSTITUTE(SUBSTITUTE(SUBSTITUTE(SUBSTITUTE(SUBSTITUTE(SUBSTITUTE(SUBSTITUTE(SUBSTITUTE(SUBSTITUTE(SUBSTITUTE(SUBSTITUTE(SUBSTITUTE(SUBSTITUTE(SUBSTITUTE(TRIM($B4529&amp;""),CHAR(10)," "),CHAR(13)," "),"."," "),";"," "),","," "),"/"," "),"+"," "),"-"," "),"  "," "),"  "," "),"  "," "),"  "," "),"  "," "),"  "," "))," ","|")&amp;"|")</f>
        <v/>
      </c>
      <c r="AD4529">
        <f>TRIM($I4529&amp;"")</f>
        <v/>
      </c>
    </row>
    <row r="4530" ht="36" customHeight="1">
      <c r="A4530" s="9" t="n">
        <v>46238</v>
      </c>
      <c r="B4530" s="14" t="inlineStr">
        <is>
          <t>10277</t>
        </is>
      </c>
      <c r="C4530" s="14" t="inlineStr">
        <is>
          <t>MAD 0805 CAD.3 (VERDE)</t>
        </is>
      </c>
      <c r="D4530" s="14" t="inlineStr">
        <is>
          <t>49 COLA DE ESPUMA</t>
        </is>
      </c>
      <c r="E4530" s="14" t="n">
        <v>30003603</v>
      </c>
      <c r="F4530" s="14" t="inlineStr">
        <is>
          <t>ESPUMA 465X450X30 D23 - CADEIRA MADEIRA</t>
        </is>
      </c>
      <c r="G4530" s="14" t="inlineStr">
        <is>
          <t>49 COLA DE ESPUMA</t>
        </is>
      </c>
      <c r="H4530" s="14" t="inlineStr">
        <is>
          <t>49 COLA DE ESPUMA</t>
        </is>
      </c>
      <c r="I4530" s="9" t="inlineStr">
        <is>
          <t>49 COLA DE ESPUMA</t>
        </is>
      </c>
      <c r="J4530" s="9" t="n">
        <v>126</v>
      </c>
      <c r="K4530" s="14" t="n"/>
      <c r="L4530" s="14" t="n"/>
      <c r="M4530" s="14" t="n"/>
      <c r="N4530" s="14" t="n"/>
      <c r="O4530" s="14" t="n"/>
      <c r="P4530" s="14" t="n"/>
      <c r="Q4530" s="14" t="n"/>
      <c r="R4530" s="14" t="n"/>
      <c r="S4530" s="14" t="n"/>
      <c r="T4530" s="14" t="n"/>
      <c r="U4530" s="14" t="n"/>
      <c r="V4530" s="14" t="n"/>
      <c r="W4530" s="14" t="n"/>
      <c r="X4530" s="14" t="n"/>
      <c r="Y4530" s="14" t="n"/>
      <c r="Z4530" s="14" t="n"/>
      <c r="AA4530" s="11" t="n"/>
      <c r="AB4530" s="14">
        <f>B4530&amp;"|"&amp;I4530</f>
        <v/>
      </c>
      <c r="AC4530">
        <f>IF($B4530="","","|"&amp;SUBSTITUTE(TRIM(SUBSTITUTE(SUBSTITUTE(SUBSTITUTE(SUBSTITUTE(SUBSTITUTE(SUBSTITUTE(SUBSTITUTE(SUBSTITUTE(SUBSTITUTE(SUBSTITUTE(SUBSTITUTE(SUBSTITUTE(SUBSTITUTE(SUBSTITUTE(TRIM($B4530&amp;""),CHAR(10)," "),CHAR(13)," "),"."," "),";"," "),","," "),"/"," "),"+"," "),"-"," "),"  "," "),"  "," "),"  "," "),"  "," "),"  "," "),"  "," "))," ","|")&amp;"|")</f>
        <v/>
      </c>
      <c r="AD4530">
        <f>TRIM($I4530&amp;"")</f>
        <v/>
      </c>
    </row>
    <row r="4531" ht="36" customHeight="1">
      <c r="A4531" s="9" t="n">
        <v>46244</v>
      </c>
      <c r="B4531" s="14" t="inlineStr">
        <is>
          <t>10278</t>
        </is>
      </c>
      <c r="C4531" s="14" t="inlineStr">
        <is>
          <t>MAD 0812 CAD.7 (LARANJA)</t>
        </is>
      </c>
      <c r="D4531" s="14" t="inlineStr">
        <is>
          <t>49 COLA DE ESPUMA</t>
        </is>
      </c>
      <c r="E4531" s="14" t="n">
        <v>30003609</v>
      </c>
      <c r="F4531" s="14" t="inlineStr">
        <is>
          <t>ASSENTO ESTOFADO - CADEIRA PEROLA MADEIRA</t>
        </is>
      </c>
      <c r="G4531" s="14" t="inlineStr">
        <is>
          <t>49 COLA DE ESPUMA</t>
        </is>
      </c>
      <c r="H4531" s="14" t="inlineStr">
        <is>
          <t>49 COLA DE ESPUMA</t>
        </is>
      </c>
      <c r="I4531" s="9" t="inlineStr">
        <is>
          <t>49 COLA DE ESPUMA</t>
        </is>
      </c>
      <c r="J4531" s="9" t="n">
        <v>120</v>
      </c>
      <c r="K4531" s="14" t="n"/>
      <c r="L4531" s="14" t="n"/>
      <c r="M4531" s="14" t="n"/>
      <c r="N4531" s="14" t="n"/>
      <c r="O4531" s="14" t="n"/>
      <c r="P4531" s="14" t="n"/>
      <c r="Q4531" s="14" t="n"/>
      <c r="R4531" s="14" t="n"/>
      <c r="S4531" s="14" t="n"/>
      <c r="T4531" s="14" t="n"/>
      <c r="U4531" s="14" t="n"/>
      <c r="V4531" s="14" t="n"/>
      <c r="W4531" s="14" t="n"/>
      <c r="X4531" s="14" t="n"/>
      <c r="Y4531" s="14" t="n"/>
      <c r="Z4531" s="14" t="n"/>
      <c r="AA4531" s="11" t="n"/>
      <c r="AB4531" s="14">
        <f>B4531&amp;"|"&amp;I4531</f>
        <v/>
      </c>
      <c r="AC4531">
        <f>IF($B4531="","","|"&amp;SUBSTITUTE(TRIM(SUBSTITUTE(SUBSTITUTE(SUBSTITUTE(SUBSTITUTE(SUBSTITUTE(SUBSTITUTE(SUBSTITUTE(SUBSTITUTE(SUBSTITUTE(SUBSTITUTE(SUBSTITUTE(SUBSTITUTE(SUBSTITUTE(SUBSTITUTE(TRIM($B4531&amp;""),CHAR(10)," "),CHAR(13)," "),"."," "),";"," "),","," "),"/"," "),"+"," "),"-"," "),"  "," "),"  "," "),"  "," "),"  "," "),"  "," "),"  "," "))," ","|")&amp;"|")</f>
        <v/>
      </c>
      <c r="AD4531">
        <f>TRIM($I4531&amp;"")</f>
        <v/>
      </c>
    </row>
    <row r="4532" ht="36" customHeight="1">
      <c r="A4532" s="9" t="n">
        <v>46244</v>
      </c>
      <c r="B4532" s="14" t="inlineStr">
        <is>
          <t>10278</t>
        </is>
      </c>
      <c r="C4532" s="14" t="inlineStr">
        <is>
          <t>MAD 0812 CAD.7 (LARANJA)</t>
        </is>
      </c>
      <c r="D4532" s="14" t="inlineStr">
        <is>
          <t>49 COLA DE ESPUMA</t>
        </is>
      </c>
      <c r="E4532" s="14" t="n">
        <v>30003603</v>
      </c>
      <c r="F4532" s="14" t="inlineStr">
        <is>
          <t>ESPUMA 465X450X30 D23 - CADEIRA MADEIRA</t>
        </is>
      </c>
      <c r="G4532" s="14" t="inlineStr">
        <is>
          <t>49 COLA DE ESPUMA</t>
        </is>
      </c>
      <c r="H4532" s="14" t="inlineStr">
        <is>
          <t>49 COLA DE ESPUMA</t>
        </is>
      </c>
      <c r="I4532" s="9" t="inlineStr">
        <is>
          <t>49 COLA DE ESPUMA</t>
        </is>
      </c>
      <c r="J4532" s="9" t="n">
        <v>120</v>
      </c>
      <c r="K4532" s="14" t="n"/>
      <c r="L4532" s="14" t="n"/>
      <c r="M4532" s="14" t="n"/>
      <c r="N4532" s="14" t="n"/>
      <c r="O4532" s="14" t="n"/>
      <c r="P4532" s="14" t="n"/>
      <c r="Q4532" s="14" t="n"/>
      <c r="R4532" s="14" t="n"/>
      <c r="S4532" s="14" t="n"/>
      <c r="T4532" s="14" t="n"/>
      <c r="U4532" s="14" t="n"/>
      <c r="V4532" s="14" t="n"/>
      <c r="W4532" s="14" t="n"/>
      <c r="X4532" s="14" t="n"/>
      <c r="Y4532" s="14" t="n"/>
      <c r="Z4532" s="14" t="n"/>
      <c r="AA4532" s="11" t="n"/>
      <c r="AB4532" s="14">
        <f>B4532&amp;"|"&amp;I4532</f>
        <v/>
      </c>
      <c r="AC4532">
        <f>IF($B4532="","","|"&amp;SUBSTITUTE(TRIM(SUBSTITUTE(SUBSTITUTE(SUBSTITUTE(SUBSTITUTE(SUBSTITUTE(SUBSTITUTE(SUBSTITUTE(SUBSTITUTE(SUBSTITUTE(SUBSTITUTE(SUBSTITUTE(SUBSTITUTE(SUBSTITUTE(SUBSTITUTE(TRIM($B4532&amp;""),CHAR(10)," "),CHAR(13)," "),"."," "),";"," "),","," "),"/"," "),"+"," "),"-"," "),"  "," "),"  "," "),"  "," "),"  "," "),"  "," "),"  "," "))," ","|")&amp;"|")</f>
        <v/>
      </c>
      <c r="AD4532">
        <f>TRIM($I4532&amp;"")</f>
        <v/>
      </c>
    </row>
    <row r="4533" ht="36" customHeight="1">
      <c r="A4533" s="9" t="n">
        <v>46239</v>
      </c>
      <c r="B4533" s="14" t="inlineStr">
        <is>
          <t>10279</t>
        </is>
      </c>
      <c r="C4533" s="14" t="inlineStr">
        <is>
          <t>MAD 0812 CAD.4 (MARROM)</t>
        </is>
      </c>
      <c r="D4533" s="14" t="inlineStr">
        <is>
          <t>49 COLA DE ESPUMA</t>
        </is>
      </c>
      <c r="E4533" s="14" t="n">
        <v>30003609</v>
      </c>
      <c r="F4533" s="14" t="inlineStr">
        <is>
          <t>ASSENTO ESTOFADO - CADEIRA PEROLA MADEIRA</t>
        </is>
      </c>
      <c r="G4533" s="14" t="inlineStr">
        <is>
          <t>49 COLA DE ESPUMA</t>
        </is>
      </c>
      <c r="H4533" s="14" t="inlineStr">
        <is>
          <t>49 COLA DE ESPUMA</t>
        </is>
      </c>
      <c r="I4533" s="9" t="inlineStr">
        <is>
          <t>49 COLA DE ESPUMA</t>
        </is>
      </c>
      <c r="J4533" s="9" t="n">
        <v>120</v>
      </c>
      <c r="K4533" s="14" t="n"/>
      <c r="L4533" s="14" t="n"/>
      <c r="M4533" s="14" t="n"/>
      <c r="N4533" s="14" t="n"/>
      <c r="O4533" s="14" t="n"/>
      <c r="P4533" s="14" t="n"/>
      <c r="Q4533" s="14" t="n"/>
      <c r="R4533" s="14" t="n"/>
      <c r="S4533" s="14" t="n"/>
      <c r="T4533" s="14" t="n"/>
      <c r="U4533" s="14" t="n"/>
      <c r="V4533" s="14" t="n"/>
      <c r="W4533" s="14" t="n"/>
      <c r="X4533" s="14" t="n"/>
      <c r="Y4533" s="14" t="n"/>
      <c r="Z4533" s="14" t="n"/>
      <c r="AA4533" s="11" t="n"/>
      <c r="AB4533" s="14">
        <f>B4533&amp;"|"&amp;I4533</f>
        <v/>
      </c>
      <c r="AC4533">
        <f>IF($B4533="","","|"&amp;SUBSTITUTE(TRIM(SUBSTITUTE(SUBSTITUTE(SUBSTITUTE(SUBSTITUTE(SUBSTITUTE(SUBSTITUTE(SUBSTITUTE(SUBSTITUTE(SUBSTITUTE(SUBSTITUTE(SUBSTITUTE(SUBSTITUTE(SUBSTITUTE(SUBSTITUTE(TRIM($B4533&amp;""),CHAR(10)," "),CHAR(13)," "),"."," "),";"," "),","," "),"/"," "),"+"," "),"-"," "),"  "," "),"  "," "),"  "," "),"  "," "),"  "," "),"  "," "))," ","|")&amp;"|")</f>
        <v/>
      </c>
      <c r="AD4533">
        <f>TRIM($I4533&amp;"")</f>
        <v/>
      </c>
    </row>
    <row r="4534" ht="36" customHeight="1">
      <c r="A4534" s="9" t="n">
        <v>46239</v>
      </c>
      <c r="B4534" s="14" t="inlineStr">
        <is>
          <t>10279</t>
        </is>
      </c>
      <c r="C4534" s="14" t="inlineStr">
        <is>
          <t>MAD 0812 CAD.4 (MARROM)</t>
        </is>
      </c>
      <c r="D4534" s="14" t="inlineStr">
        <is>
          <t>49 COLA DE ESPUMA</t>
        </is>
      </c>
      <c r="E4534" s="14" t="n">
        <v>30003603</v>
      </c>
      <c r="F4534" s="14" t="inlineStr">
        <is>
          <t>ESPUMA 465X450X30 D23 - CADEIRA MADEIRA</t>
        </is>
      </c>
      <c r="G4534" s="14" t="inlineStr">
        <is>
          <t>49 COLA DE ESPUMA</t>
        </is>
      </c>
      <c r="H4534" s="14" t="inlineStr">
        <is>
          <t>49 COLA DE ESPUMA</t>
        </is>
      </c>
      <c r="I4534" s="9" t="inlineStr">
        <is>
          <t>49 COLA DE ESPUMA</t>
        </is>
      </c>
      <c r="J4534" s="9" t="n">
        <v>120</v>
      </c>
      <c r="K4534" s="14" t="n"/>
      <c r="L4534" s="14" t="n"/>
      <c r="M4534" s="14" t="n"/>
      <c r="N4534" s="14" t="n"/>
      <c r="O4534" s="14" t="n"/>
      <c r="P4534" s="14" t="n"/>
      <c r="Q4534" s="14" t="n"/>
      <c r="R4534" s="14" t="n"/>
      <c r="S4534" s="14" t="n"/>
      <c r="T4534" s="14" t="n"/>
      <c r="U4534" s="14" t="n"/>
      <c r="V4534" s="14" t="n"/>
      <c r="W4534" s="14" t="n"/>
      <c r="X4534" s="14" t="n"/>
      <c r="Y4534" s="14" t="n"/>
      <c r="Z4534" s="14" t="n"/>
      <c r="AA4534" s="11" t="n"/>
      <c r="AB4534" s="14">
        <f>B4534&amp;"|"&amp;I4534</f>
        <v/>
      </c>
      <c r="AC4534">
        <f>IF($B4534="","","|"&amp;SUBSTITUTE(TRIM(SUBSTITUTE(SUBSTITUTE(SUBSTITUTE(SUBSTITUTE(SUBSTITUTE(SUBSTITUTE(SUBSTITUTE(SUBSTITUTE(SUBSTITUTE(SUBSTITUTE(SUBSTITUTE(SUBSTITUTE(SUBSTITUTE(SUBSTITUTE(TRIM($B4534&amp;""),CHAR(10)," "),CHAR(13)," "),"."," "),";"," "),","," "),"/"," "),"+"," "),"-"," "),"  "," "),"  "," "),"  "," "),"  "," "),"  "," "),"  "," "))," ","|")&amp;"|")</f>
        <v/>
      </c>
      <c r="AD4534">
        <f>TRIM($I4534&amp;"")</f>
        <v/>
      </c>
    </row>
    <row r="4535" ht="36" customHeight="1">
      <c r="A4535" s="9" t="n">
        <v>46240</v>
      </c>
      <c r="B4535" s="14" t="inlineStr">
        <is>
          <t>10280</t>
        </is>
      </c>
      <c r="C4535" s="14" t="inlineStr">
        <is>
          <t>MAD 0812 CAD.5 (ROXO)</t>
        </is>
      </c>
      <c r="D4535" s="14" t="inlineStr">
        <is>
          <t>49 COLA DE ESPUMA</t>
        </is>
      </c>
      <c r="E4535" s="14" t="n">
        <v>30003609</v>
      </c>
      <c r="F4535" s="14" t="inlineStr">
        <is>
          <t>ASSENTO ESTOFADO - CADEIRA PEROLA MADEIRA</t>
        </is>
      </c>
      <c r="G4535" s="14" t="inlineStr">
        <is>
          <t>49 COLA DE ESPUMA</t>
        </is>
      </c>
      <c r="H4535" s="14" t="inlineStr">
        <is>
          <t>49 COLA DE ESPUMA</t>
        </is>
      </c>
      <c r="I4535" s="9" t="inlineStr">
        <is>
          <t>49 COLA DE ESPUMA</t>
        </is>
      </c>
      <c r="J4535" s="9" t="n">
        <v>120</v>
      </c>
      <c r="K4535" s="14" t="n"/>
      <c r="L4535" s="14" t="n"/>
      <c r="M4535" s="14" t="n"/>
      <c r="N4535" s="14" t="n"/>
      <c r="O4535" s="14" t="n"/>
      <c r="P4535" s="14" t="n"/>
      <c r="Q4535" s="14" t="n"/>
      <c r="R4535" s="14" t="n"/>
      <c r="S4535" s="14" t="n"/>
      <c r="T4535" s="14" t="n"/>
      <c r="U4535" s="14" t="n"/>
      <c r="V4535" s="14" t="n"/>
      <c r="W4535" s="14" t="n"/>
      <c r="X4535" s="14" t="n"/>
      <c r="Y4535" s="14" t="n"/>
      <c r="Z4535" s="14" t="n"/>
      <c r="AA4535" s="11" t="n"/>
      <c r="AB4535" s="14">
        <f>B4535&amp;"|"&amp;I4535</f>
        <v/>
      </c>
      <c r="AC4535">
        <f>IF($B4535="","","|"&amp;SUBSTITUTE(TRIM(SUBSTITUTE(SUBSTITUTE(SUBSTITUTE(SUBSTITUTE(SUBSTITUTE(SUBSTITUTE(SUBSTITUTE(SUBSTITUTE(SUBSTITUTE(SUBSTITUTE(SUBSTITUTE(SUBSTITUTE(SUBSTITUTE(SUBSTITUTE(TRIM($B4535&amp;""),CHAR(10)," "),CHAR(13)," "),"."," "),";"," "),","," "),"/"," "),"+"," "),"-"," "),"  "," "),"  "," "),"  "," "),"  "," "),"  "," "),"  "," "))," ","|")&amp;"|")</f>
        <v/>
      </c>
      <c r="AD4535">
        <f>TRIM($I4535&amp;"")</f>
        <v/>
      </c>
    </row>
    <row r="4536" ht="36" customHeight="1">
      <c r="A4536" s="9" t="n">
        <v>46240</v>
      </c>
      <c r="B4536" s="14" t="inlineStr">
        <is>
          <t>10280</t>
        </is>
      </c>
      <c r="C4536" s="14" t="inlineStr">
        <is>
          <t>MAD 0812 CAD.5 (ROXO)</t>
        </is>
      </c>
      <c r="D4536" s="14" t="inlineStr">
        <is>
          <t>49 COLA DE ESPUMA</t>
        </is>
      </c>
      <c r="E4536" s="14" t="n">
        <v>30003603</v>
      </c>
      <c r="F4536" s="14" t="inlineStr">
        <is>
          <t>ESPUMA 465X450X30 D23 - CADEIRA MADEIRA</t>
        </is>
      </c>
      <c r="G4536" s="14" t="inlineStr">
        <is>
          <t>49 COLA DE ESPUMA</t>
        </is>
      </c>
      <c r="H4536" s="14" t="inlineStr">
        <is>
          <t>49 COLA DE ESPUMA</t>
        </is>
      </c>
      <c r="I4536" s="9" t="inlineStr">
        <is>
          <t>49 COLA DE ESPUMA</t>
        </is>
      </c>
      <c r="J4536" s="9" t="n">
        <v>120</v>
      </c>
      <c r="K4536" s="14" t="n"/>
      <c r="L4536" s="14" t="n"/>
      <c r="M4536" s="14" t="n"/>
      <c r="N4536" s="14" t="n"/>
      <c r="O4536" s="14" t="n"/>
      <c r="P4536" s="14" t="n"/>
      <c r="Q4536" s="14" t="n"/>
      <c r="R4536" s="14" t="n"/>
      <c r="S4536" s="14" t="n"/>
      <c r="T4536" s="14" t="n"/>
      <c r="U4536" s="14" t="n"/>
      <c r="V4536" s="14" t="n"/>
      <c r="W4536" s="14" t="n"/>
      <c r="X4536" s="14" t="n"/>
      <c r="Y4536" s="14" t="n"/>
      <c r="Z4536" s="14" t="n"/>
      <c r="AA4536" s="11" t="n"/>
      <c r="AB4536" s="14">
        <f>B4536&amp;"|"&amp;I4536</f>
        <v/>
      </c>
      <c r="AC4536">
        <f>IF($B4536="","","|"&amp;SUBSTITUTE(TRIM(SUBSTITUTE(SUBSTITUTE(SUBSTITUTE(SUBSTITUTE(SUBSTITUTE(SUBSTITUTE(SUBSTITUTE(SUBSTITUTE(SUBSTITUTE(SUBSTITUTE(SUBSTITUTE(SUBSTITUTE(SUBSTITUTE(SUBSTITUTE(TRIM($B4536&amp;""),CHAR(10)," "),CHAR(13)," "),"."," "),";"," "),","," "),"/"," "),"+"," "),"-"," "),"  "," "),"  "," "),"  "," "),"  "," "),"  "," "),"  "," "))," ","|")&amp;"|")</f>
        <v/>
      </c>
      <c r="AD4536">
        <f>TRIM($I4536&amp;"")</f>
        <v/>
      </c>
    </row>
    <row r="4537" ht="36" customHeight="1">
      <c r="A4537" s="9" t="n">
        <v>46241</v>
      </c>
      <c r="B4537" s="14" t="inlineStr">
        <is>
          <t>10281</t>
        </is>
      </c>
      <c r="C4537" s="14" t="inlineStr">
        <is>
          <t>MAD 0812 CAD.6 (BRANCO)</t>
        </is>
      </c>
      <c r="D4537" s="14" t="inlineStr">
        <is>
          <t>49 COLA DE ESPUMA</t>
        </is>
      </c>
      <c r="E4537" s="14" t="n">
        <v>30003609</v>
      </c>
      <c r="F4537" s="14" t="inlineStr">
        <is>
          <t>ASSENTO ESTOFADO - CADEIRA PEROLA MADEIRA</t>
        </is>
      </c>
      <c r="G4537" s="14" t="inlineStr">
        <is>
          <t>49 COLA DE ESPUMA</t>
        </is>
      </c>
      <c r="H4537" s="14" t="inlineStr">
        <is>
          <t>49 COLA DE ESPUMA</t>
        </is>
      </c>
      <c r="I4537" s="9" t="inlineStr">
        <is>
          <t>49 COLA DE ESPUMA</t>
        </is>
      </c>
      <c r="J4537" s="9" t="n">
        <v>120</v>
      </c>
      <c r="K4537" s="14" t="n"/>
      <c r="L4537" s="14" t="n"/>
      <c r="M4537" s="14" t="n"/>
      <c r="N4537" s="14" t="n"/>
      <c r="O4537" s="14" t="n"/>
      <c r="P4537" s="14" t="n"/>
      <c r="Q4537" s="14" t="n"/>
      <c r="R4537" s="14" t="n"/>
      <c r="S4537" s="14" t="n"/>
      <c r="T4537" s="14" t="n"/>
      <c r="U4537" s="14" t="n"/>
      <c r="V4537" s="14" t="n"/>
      <c r="W4537" s="14" t="n"/>
      <c r="X4537" s="14" t="n"/>
      <c r="Y4537" s="14" t="n"/>
      <c r="Z4537" s="14" t="n"/>
      <c r="AA4537" s="11" t="n"/>
      <c r="AB4537" s="14">
        <f>B4537&amp;"|"&amp;I4537</f>
        <v/>
      </c>
      <c r="AC4537">
        <f>IF($B4537="","","|"&amp;SUBSTITUTE(TRIM(SUBSTITUTE(SUBSTITUTE(SUBSTITUTE(SUBSTITUTE(SUBSTITUTE(SUBSTITUTE(SUBSTITUTE(SUBSTITUTE(SUBSTITUTE(SUBSTITUTE(SUBSTITUTE(SUBSTITUTE(SUBSTITUTE(SUBSTITUTE(TRIM($B4537&amp;""),CHAR(10)," "),CHAR(13)," "),"."," "),";"," "),","," "),"/"," "),"+"," "),"-"," "),"  "," "),"  "," "),"  "," "),"  "," "),"  "," "),"  "," "))," ","|")&amp;"|")</f>
        <v/>
      </c>
      <c r="AD4537">
        <f>TRIM($I4537&amp;"")</f>
        <v/>
      </c>
    </row>
    <row r="4538" ht="36" customHeight="1">
      <c r="A4538" s="9" t="n">
        <v>46241</v>
      </c>
      <c r="B4538" s="14" t="inlineStr">
        <is>
          <t>10281</t>
        </is>
      </c>
      <c r="C4538" s="14" t="inlineStr">
        <is>
          <t>MAD 0812 CAD.6 (BRANCO)</t>
        </is>
      </c>
      <c r="D4538" s="14" t="inlineStr">
        <is>
          <t>49 COLA DE ESPUMA</t>
        </is>
      </c>
      <c r="E4538" s="14" t="n">
        <v>30003603</v>
      </c>
      <c r="F4538" s="14" t="inlineStr">
        <is>
          <t>ESPUMA 465X450X30 D23 - CADEIRA MADEIRA</t>
        </is>
      </c>
      <c r="G4538" s="14" t="inlineStr">
        <is>
          <t>49 COLA DE ESPUMA</t>
        </is>
      </c>
      <c r="H4538" s="14" t="inlineStr">
        <is>
          <t>49 COLA DE ESPUMA</t>
        </is>
      </c>
      <c r="I4538" s="9" t="inlineStr">
        <is>
          <t>49 COLA DE ESPUMA</t>
        </is>
      </c>
      <c r="J4538" s="9" t="n">
        <v>120</v>
      </c>
      <c r="K4538" s="14" t="n"/>
      <c r="L4538" s="14" t="n"/>
      <c r="M4538" s="14" t="n"/>
      <c r="N4538" s="14" t="n"/>
      <c r="O4538" s="14" t="n"/>
      <c r="P4538" s="14" t="n"/>
      <c r="Q4538" s="14" t="n"/>
      <c r="R4538" s="14" t="n"/>
      <c r="S4538" s="14" t="n"/>
      <c r="T4538" s="14" t="n"/>
      <c r="U4538" s="14" t="n"/>
      <c r="V4538" s="14" t="n"/>
      <c r="W4538" s="14" t="n"/>
      <c r="X4538" s="14" t="n"/>
      <c r="Y4538" s="14" t="n"/>
      <c r="Z4538" s="14" t="n"/>
      <c r="AA4538" s="11" t="n"/>
      <c r="AB4538" s="14">
        <f>B4538&amp;"|"&amp;I4538</f>
        <v/>
      </c>
      <c r="AC4538">
        <f>IF($B4538="","","|"&amp;SUBSTITUTE(TRIM(SUBSTITUTE(SUBSTITUTE(SUBSTITUTE(SUBSTITUTE(SUBSTITUTE(SUBSTITUTE(SUBSTITUTE(SUBSTITUTE(SUBSTITUTE(SUBSTITUTE(SUBSTITUTE(SUBSTITUTE(SUBSTITUTE(SUBSTITUTE(TRIM($B4538&amp;""),CHAR(10)," "),CHAR(13)," "),"."," "),";"," "),","," "),"/"," "),"+"," "),"-"," "),"  "," "),"  "," "),"  "," "),"  "," "),"  "," "),"  "," "))," ","|")&amp;"|")</f>
        <v/>
      </c>
      <c r="AD4538">
        <f>TRIM($I4538&amp;"")</f>
        <v/>
      </c>
    </row>
    <row r="4539" ht="36" customHeight="1">
      <c r="A4539" s="9" t="n">
        <v>46227</v>
      </c>
      <c r="B4539" s="14" t="inlineStr">
        <is>
          <t>10284</t>
        </is>
      </c>
      <c r="C4539" s="14" t="inlineStr">
        <is>
          <t>M/C 0728 (AMARELO)</t>
        </is>
      </c>
      <c r="D4539" s="14" t="inlineStr">
        <is>
          <t>49 COLA DE ESPUMA</t>
        </is>
      </c>
      <c r="E4539" s="14" t="n">
        <v>30001212</v>
      </c>
      <c r="F4539" s="14" t="inlineStr">
        <is>
          <t>ENCOSTO ESTOFADO - CADEIRA DUBAI PÉ INTEIRO</t>
        </is>
      </c>
      <c r="G4539" s="14" t="inlineStr">
        <is>
          <t>49 COLA DE ESPUMA</t>
        </is>
      </c>
      <c r="H4539" s="14" t="inlineStr">
        <is>
          <t>49 COLA DE ESPUMA</t>
        </is>
      </c>
      <c r="I4539" s="9" t="inlineStr">
        <is>
          <t>49 COLA DE ESPUMA</t>
        </is>
      </c>
      <c r="J4539" s="9" t="n">
        <v>12</v>
      </c>
      <c r="K4539" s="14" t="n"/>
      <c r="L4539" s="14" t="n"/>
      <c r="M4539" s="14" t="n"/>
      <c r="N4539" s="14" t="n"/>
      <c r="O4539" s="14" t="n"/>
      <c r="P4539" s="14" t="n"/>
      <c r="Q4539" s="14" t="n"/>
      <c r="R4539" s="14" t="n"/>
      <c r="S4539" s="14" t="n"/>
      <c r="T4539" s="14" t="n"/>
      <c r="U4539" s="14" t="n"/>
      <c r="V4539" s="14" t="n"/>
      <c r="W4539" s="14" t="n"/>
      <c r="X4539" s="14" t="n"/>
      <c r="Y4539" s="14" t="n"/>
      <c r="Z4539" s="14" t="n"/>
      <c r="AA4539" s="11" t="n"/>
      <c r="AB4539" s="14">
        <f>B4539&amp;"|"&amp;I4539</f>
        <v/>
      </c>
      <c r="AC4539">
        <f>IF($B4539="","","|"&amp;SUBSTITUTE(TRIM(SUBSTITUTE(SUBSTITUTE(SUBSTITUTE(SUBSTITUTE(SUBSTITUTE(SUBSTITUTE(SUBSTITUTE(SUBSTITUTE(SUBSTITUTE(SUBSTITUTE(SUBSTITUTE(SUBSTITUTE(SUBSTITUTE(SUBSTITUTE(TRIM($B4539&amp;""),CHAR(10)," "),CHAR(13)," "),"."," "),";"," "),","," "),"/"," "),"+"," "),"-"," "),"  "," "),"  "," "),"  "," "),"  "," "),"  "," "),"  "," "))," ","|")&amp;"|")</f>
        <v/>
      </c>
      <c r="AD4539">
        <f>TRIM($I4539&amp;"")</f>
        <v/>
      </c>
    </row>
    <row r="4540" ht="36" customHeight="1">
      <c r="A4540" s="9" t="n">
        <v>46227</v>
      </c>
      <c r="B4540" s="14" t="inlineStr">
        <is>
          <t>10284</t>
        </is>
      </c>
      <c r="C4540" s="14" t="inlineStr">
        <is>
          <t>M/C 0728 (AMARELO)</t>
        </is>
      </c>
      <c r="D4540" s="14" t="inlineStr">
        <is>
          <t>49 COLA DE ESPUMA</t>
        </is>
      </c>
      <c r="E4540" s="14" t="n">
        <v>30001213</v>
      </c>
      <c r="F4540" s="14" t="inlineStr">
        <is>
          <t>ASSENTO ESTOFADO - CADEIRA PÉ INTEIRO</t>
        </is>
      </c>
      <c r="G4540" s="14" t="inlineStr">
        <is>
          <t>49 COLA DE ESPUMA</t>
        </is>
      </c>
      <c r="H4540" s="14" t="inlineStr">
        <is>
          <t>49 COLA DE ESPUMA</t>
        </is>
      </c>
      <c r="I4540" s="9" t="inlineStr">
        <is>
          <t>49 COLA DE ESPUMA</t>
        </is>
      </c>
      <c r="J4540" s="9" t="n">
        <v>24</v>
      </c>
      <c r="K4540" s="14" t="n"/>
      <c r="L4540" s="14" t="n"/>
      <c r="M4540" s="14" t="n"/>
      <c r="N4540" s="14" t="n"/>
      <c r="O4540" s="14" t="n"/>
      <c r="P4540" s="14" t="n"/>
      <c r="Q4540" s="14" t="n"/>
      <c r="R4540" s="14" t="n"/>
      <c r="S4540" s="14" t="n"/>
      <c r="T4540" s="14" t="n"/>
      <c r="U4540" s="14" t="n"/>
      <c r="V4540" s="14" t="n"/>
      <c r="W4540" s="14" t="n"/>
      <c r="X4540" s="14" t="n"/>
      <c r="Y4540" s="14" t="n"/>
      <c r="Z4540" s="14" t="n"/>
      <c r="AA4540" s="11" t="n"/>
      <c r="AB4540" s="14">
        <f>B4540&amp;"|"&amp;I4540</f>
        <v/>
      </c>
      <c r="AC4540">
        <f>IF($B4540="","","|"&amp;SUBSTITUTE(TRIM(SUBSTITUTE(SUBSTITUTE(SUBSTITUTE(SUBSTITUTE(SUBSTITUTE(SUBSTITUTE(SUBSTITUTE(SUBSTITUTE(SUBSTITUTE(SUBSTITUTE(SUBSTITUTE(SUBSTITUTE(SUBSTITUTE(SUBSTITUTE(TRIM($B4540&amp;""),CHAR(10)," "),CHAR(13)," "),"."," "),";"," "),","," "),"/"," "),"+"," "),"-"," "),"  "," "),"  "," "),"  "," "),"  "," "),"  "," "),"  "," "))," ","|")&amp;"|")</f>
        <v/>
      </c>
      <c r="AD4540">
        <f>TRIM($I4540&amp;"")</f>
        <v/>
      </c>
    </row>
    <row r="4541" ht="36" customHeight="1">
      <c r="A4541" s="9" t="n">
        <v>46227</v>
      </c>
      <c r="B4541" s="14" t="inlineStr">
        <is>
          <t>10284</t>
        </is>
      </c>
      <c r="C4541" s="14" t="inlineStr">
        <is>
          <t>M/C 0728 (AMARELO)</t>
        </is>
      </c>
      <c r="D4541" s="14" t="inlineStr">
        <is>
          <t>49 COLA DE ESPUMA</t>
        </is>
      </c>
      <c r="E4541" s="14" t="n">
        <v>30001412</v>
      </c>
      <c r="F4541" s="14" t="inlineStr">
        <is>
          <t>ENCOSTO ESTOFADO MENOR - CADEIRA PÉ INTEIRO</t>
        </is>
      </c>
      <c r="G4541" s="14" t="inlineStr">
        <is>
          <t>49 COLA DE ESPUMA</t>
        </is>
      </c>
      <c r="H4541" s="14" t="inlineStr">
        <is>
          <t>49 COLA DE ESPUMA</t>
        </is>
      </c>
      <c r="I4541" s="9" t="inlineStr">
        <is>
          <t>49 COLA DE ESPUMA</t>
        </is>
      </c>
      <c r="J4541" s="9" t="n">
        <v>8</v>
      </c>
      <c r="K4541" s="14" t="n"/>
      <c r="L4541" s="14" t="n"/>
      <c r="M4541" s="14" t="n"/>
      <c r="N4541" s="14" t="n"/>
      <c r="O4541" s="14" t="n"/>
      <c r="P4541" s="14" t="n"/>
      <c r="Q4541" s="14" t="n"/>
      <c r="R4541" s="14" t="n"/>
      <c r="S4541" s="14" t="n"/>
      <c r="T4541" s="14" t="n"/>
      <c r="U4541" s="14" t="n"/>
      <c r="V4541" s="14" t="n"/>
      <c r="W4541" s="14" t="n"/>
      <c r="X4541" s="14" t="n"/>
      <c r="Y4541" s="14" t="n"/>
      <c r="Z4541" s="14" t="n"/>
      <c r="AA4541" s="11" t="n"/>
      <c r="AB4541" s="14">
        <f>B4541&amp;"|"&amp;I4541</f>
        <v/>
      </c>
      <c r="AC4541">
        <f>IF($B4541="","","|"&amp;SUBSTITUTE(TRIM(SUBSTITUTE(SUBSTITUTE(SUBSTITUTE(SUBSTITUTE(SUBSTITUTE(SUBSTITUTE(SUBSTITUTE(SUBSTITUTE(SUBSTITUTE(SUBSTITUTE(SUBSTITUTE(SUBSTITUTE(SUBSTITUTE(SUBSTITUTE(TRIM($B4541&amp;""),CHAR(10)," "),CHAR(13)," "),"."," "),";"," "),","," "),"/"," "),"+"," "),"-"," "),"  "," "),"  "," "),"  "," "),"  "," "),"  "," "),"  "," "))," ","|")&amp;"|")</f>
        <v/>
      </c>
      <c r="AD4541">
        <f>TRIM($I4541&amp;"")</f>
        <v/>
      </c>
    </row>
    <row r="4542" ht="36" customHeight="1">
      <c r="A4542" s="9" t="n">
        <v>46227</v>
      </c>
      <c r="B4542" s="14" t="inlineStr">
        <is>
          <t>10284</t>
        </is>
      </c>
      <c r="C4542" s="14" t="inlineStr">
        <is>
          <t>M/C 0728 (AMARELO)</t>
        </is>
      </c>
      <c r="D4542" s="14" t="inlineStr">
        <is>
          <t>49 COLA DE ESPUMA</t>
        </is>
      </c>
      <c r="E4542" s="14" t="n">
        <v>30003413</v>
      </c>
      <c r="F4542" s="14" t="inlineStr">
        <is>
          <t>ASSENTO ESTOFADO - CADEIRA DAKAR</t>
        </is>
      </c>
      <c r="G4542" s="14" t="inlineStr">
        <is>
          <t>49 COLA DE ESPUMA</t>
        </is>
      </c>
      <c r="H4542" s="14" t="inlineStr">
        <is>
          <t>49 COLA DE ESPUMA</t>
        </is>
      </c>
      <c r="I4542" s="9" t="inlineStr">
        <is>
          <t>49 COLA DE ESPUMA</t>
        </is>
      </c>
      <c r="J4542" s="9" t="n">
        <v>12</v>
      </c>
      <c r="K4542" s="14" t="n"/>
      <c r="L4542" s="14" t="n"/>
      <c r="M4542" s="14" t="n"/>
      <c r="N4542" s="14" t="n"/>
      <c r="O4542" s="14" t="n"/>
      <c r="P4542" s="14" t="n"/>
      <c r="Q4542" s="14" t="n"/>
      <c r="R4542" s="14" t="n"/>
      <c r="S4542" s="14" t="n"/>
      <c r="T4542" s="14" t="n"/>
      <c r="U4542" s="14" t="n"/>
      <c r="V4542" s="14" t="n"/>
      <c r="W4542" s="14" t="n"/>
      <c r="X4542" s="14" t="n"/>
      <c r="Y4542" s="14" t="n"/>
      <c r="Z4542" s="14" t="n"/>
      <c r="AA4542" s="11" t="n"/>
      <c r="AB4542" s="14">
        <f>B4542&amp;"|"&amp;I4542</f>
        <v/>
      </c>
      <c r="AC4542">
        <f>IF($B4542="","","|"&amp;SUBSTITUTE(TRIM(SUBSTITUTE(SUBSTITUTE(SUBSTITUTE(SUBSTITUTE(SUBSTITUTE(SUBSTITUTE(SUBSTITUTE(SUBSTITUTE(SUBSTITUTE(SUBSTITUTE(SUBSTITUTE(SUBSTITUTE(SUBSTITUTE(SUBSTITUTE(TRIM($B4542&amp;""),CHAR(10)," "),CHAR(13)," "),"."," "),";"," "),","," "),"/"," "),"+"," "),"-"," "),"  "," "),"  "," "),"  "," "),"  "," "),"  "," "),"  "," "))," ","|")&amp;"|")</f>
        <v/>
      </c>
      <c r="AD4542">
        <f>TRIM($I4542&amp;"")</f>
        <v/>
      </c>
    </row>
    <row r="4543" ht="36" customHeight="1">
      <c r="A4543" s="9" t="n">
        <v>46227</v>
      </c>
      <c r="B4543" s="14" t="inlineStr">
        <is>
          <t>10284</t>
        </is>
      </c>
      <c r="C4543" s="14" t="inlineStr">
        <is>
          <t>M/C 0728 (AMARELO)</t>
        </is>
      </c>
      <c r="D4543" s="14" t="inlineStr">
        <is>
          <t>49 COLA DE ESPUMA</t>
        </is>
      </c>
      <c r="E4543" s="14" t="n">
        <v>30003920</v>
      </c>
      <c r="F4543" s="14" t="inlineStr">
        <is>
          <t>ENCOSTO ESTOFADO - CAD TRENTO</t>
        </is>
      </c>
      <c r="G4543" s="14" t="inlineStr">
        <is>
          <t>49 COLA DE ESPUMA</t>
        </is>
      </c>
      <c r="H4543" s="14" t="inlineStr">
        <is>
          <t>49 COLA DE ESPUMA</t>
        </is>
      </c>
      <c r="I4543" s="9" t="inlineStr">
        <is>
          <t>49 COLA DE ESPUMA</t>
        </is>
      </c>
      <c r="J4543" s="9" t="n">
        <v>12</v>
      </c>
      <c r="K4543" s="14" t="n"/>
      <c r="L4543" s="14" t="n"/>
      <c r="M4543" s="14" t="n"/>
      <c r="N4543" s="14" t="n"/>
      <c r="O4543" s="14" t="n"/>
      <c r="P4543" s="14" t="n"/>
      <c r="Q4543" s="14" t="n"/>
      <c r="R4543" s="14" t="n"/>
      <c r="S4543" s="14" t="n"/>
      <c r="T4543" s="14" t="n"/>
      <c r="U4543" s="14" t="n"/>
      <c r="V4543" s="14" t="n"/>
      <c r="W4543" s="14" t="n"/>
      <c r="X4543" s="14" t="n"/>
      <c r="Y4543" s="14" t="n"/>
      <c r="Z4543" s="14" t="n"/>
      <c r="AA4543" s="11" t="n"/>
      <c r="AB4543" s="14">
        <f>B4543&amp;"|"&amp;I4543</f>
        <v/>
      </c>
      <c r="AC4543">
        <f>IF($B4543="","","|"&amp;SUBSTITUTE(TRIM(SUBSTITUTE(SUBSTITUTE(SUBSTITUTE(SUBSTITUTE(SUBSTITUTE(SUBSTITUTE(SUBSTITUTE(SUBSTITUTE(SUBSTITUTE(SUBSTITUTE(SUBSTITUTE(SUBSTITUTE(SUBSTITUTE(SUBSTITUTE(TRIM($B4543&amp;""),CHAR(10)," "),CHAR(13)," "),"."," "),";"," "),","," "),"/"," "),"+"," "),"-"," "),"  "," "),"  "," "),"  "," "),"  "," "),"  "," "),"  "," "))," ","|")&amp;"|")</f>
        <v/>
      </c>
      <c r="AD4543">
        <f>TRIM($I4543&amp;"")</f>
        <v/>
      </c>
    </row>
    <row r="4544" ht="36" customHeight="1">
      <c r="A4544" s="9" t="n">
        <v>46227</v>
      </c>
      <c r="B4544" s="14" t="inlineStr">
        <is>
          <t>10284</t>
        </is>
      </c>
      <c r="C4544" s="14" t="inlineStr">
        <is>
          <t>M/C 0728 (AMARELO)</t>
        </is>
      </c>
      <c r="D4544" s="14" t="inlineStr">
        <is>
          <t>49 COLA DE ESPUMA</t>
        </is>
      </c>
      <c r="E4544" s="14" t="n">
        <v>30001235</v>
      </c>
      <c r="F4544" s="14" t="inlineStr">
        <is>
          <t>ENCOSTO 680X430X20 D20</t>
        </is>
      </c>
      <c r="G4544" s="14" t="inlineStr">
        <is>
          <t>49 COLA DE ESPUMA</t>
        </is>
      </c>
      <c r="H4544" s="14" t="inlineStr">
        <is>
          <t>49 COLA DE ESPUMA</t>
        </is>
      </c>
      <c r="I4544" s="9" t="inlineStr">
        <is>
          <t>49 COLA DE ESPUMA</t>
        </is>
      </c>
      <c r="J4544" s="9" t="n">
        <v>24</v>
      </c>
      <c r="K4544" s="14" t="n"/>
      <c r="L4544" s="14" t="n"/>
      <c r="M4544" s="14" t="n"/>
      <c r="N4544" s="14" t="n"/>
      <c r="O4544" s="14" t="n"/>
      <c r="P4544" s="14" t="n"/>
      <c r="Q4544" s="14" t="n"/>
      <c r="R4544" s="14" t="n"/>
      <c r="S4544" s="14" t="n"/>
      <c r="T4544" s="14" t="n"/>
      <c r="U4544" s="14" t="n"/>
      <c r="V4544" s="14" t="n"/>
      <c r="W4544" s="14" t="n"/>
      <c r="X4544" s="14" t="n"/>
      <c r="Y4544" s="14" t="n"/>
      <c r="Z4544" s="14" t="n"/>
      <c r="AA4544" s="11" t="n"/>
      <c r="AB4544" s="14">
        <f>B4544&amp;"|"&amp;I4544</f>
        <v/>
      </c>
      <c r="AC4544">
        <f>IF($B4544="","","|"&amp;SUBSTITUTE(TRIM(SUBSTITUTE(SUBSTITUTE(SUBSTITUTE(SUBSTITUTE(SUBSTITUTE(SUBSTITUTE(SUBSTITUTE(SUBSTITUTE(SUBSTITUTE(SUBSTITUTE(SUBSTITUTE(SUBSTITUTE(SUBSTITUTE(SUBSTITUTE(TRIM($B4544&amp;""),CHAR(10)," "),CHAR(13)," "),"."," "),";"," "),","," "),"/"," "),"+"," "),"-"," "),"  "," "),"  "," "),"  "," "),"  "," "),"  "," "),"  "," "))," ","|")&amp;"|")</f>
        <v/>
      </c>
      <c r="AD4544">
        <f>TRIM($I4544&amp;"")</f>
        <v/>
      </c>
    </row>
    <row r="4545" ht="36" customHeight="1">
      <c r="A4545" s="9" t="n">
        <v>46227</v>
      </c>
      <c r="B4545" s="14" t="inlineStr">
        <is>
          <t>10284</t>
        </is>
      </c>
      <c r="C4545" s="14" t="inlineStr">
        <is>
          <t>M/C 0728 (AMARELO)</t>
        </is>
      </c>
      <c r="D4545" s="14" t="inlineStr">
        <is>
          <t>49 COLA DE ESPUMA</t>
        </is>
      </c>
      <c r="E4545" s="14" t="n">
        <v>30004807</v>
      </c>
      <c r="F4545" s="14" t="inlineStr">
        <is>
          <t>ASSENTO ESTOFADO - CAD SANTIAGO</t>
        </is>
      </c>
      <c r="G4545" s="14" t="inlineStr">
        <is>
          <t>49 COLA DE ESPUMA</t>
        </is>
      </c>
      <c r="H4545" s="14" t="inlineStr">
        <is>
          <t>49 COLA DE ESPUMA</t>
        </is>
      </c>
      <c r="I4545" s="9" t="inlineStr">
        <is>
          <t>49 COLA DE ESPUMA</t>
        </is>
      </c>
      <c r="J4545" s="9" t="n">
        <v>600</v>
      </c>
      <c r="K4545" s="14" t="n"/>
      <c r="L4545" s="14" t="n"/>
      <c r="M4545" s="14" t="n"/>
      <c r="N4545" s="14" t="n"/>
      <c r="O4545" s="14" t="n"/>
      <c r="P4545" s="14" t="n"/>
      <c r="Q4545" s="14" t="n"/>
      <c r="R4545" s="14" t="n"/>
      <c r="S4545" s="14" t="n"/>
      <c r="T4545" s="14" t="n"/>
      <c r="U4545" s="14" t="n"/>
      <c r="V4545" s="14" t="n"/>
      <c r="W4545" s="14" t="n"/>
      <c r="X4545" s="14" t="n"/>
      <c r="Y4545" s="14" t="n"/>
      <c r="Z4545" s="14" t="n"/>
      <c r="AA4545" s="11" t="n"/>
      <c r="AB4545" s="14">
        <f>B4545&amp;"|"&amp;I4545</f>
        <v/>
      </c>
      <c r="AC4545">
        <f>IF($B4545="","","|"&amp;SUBSTITUTE(TRIM(SUBSTITUTE(SUBSTITUTE(SUBSTITUTE(SUBSTITUTE(SUBSTITUTE(SUBSTITUTE(SUBSTITUTE(SUBSTITUTE(SUBSTITUTE(SUBSTITUTE(SUBSTITUTE(SUBSTITUTE(SUBSTITUTE(SUBSTITUTE(TRIM($B4545&amp;""),CHAR(10)," "),CHAR(13)," "),"."," "),";"," "),","," "),"/"," "),"+"," "),"-"," "),"  "," "),"  "," "),"  "," "),"  "," "),"  "," "),"  "," "))," ","|")&amp;"|")</f>
        <v/>
      </c>
      <c r="AD4545">
        <f>TRIM($I4545&amp;"")</f>
        <v/>
      </c>
    </row>
    <row r="4546" ht="36" customHeight="1">
      <c r="A4546" s="9" t="n">
        <v>46227</v>
      </c>
      <c r="B4546" s="14" t="inlineStr">
        <is>
          <t>10284</t>
        </is>
      </c>
      <c r="C4546" s="14" t="inlineStr">
        <is>
          <t>M/C 0728 (AMARELO)</t>
        </is>
      </c>
      <c r="D4546" s="14" t="inlineStr">
        <is>
          <t>49 COLA DE ESPUMA</t>
        </is>
      </c>
      <c r="E4546" s="14" t="n">
        <v>30006805</v>
      </c>
      <c r="F4546" s="14" t="inlineStr">
        <is>
          <t>LATERAL ENCOSTO 610X90X10 D13 - CAD GENOVA</t>
        </is>
      </c>
      <c r="G4546" s="14" t="inlineStr">
        <is>
          <t>49 COLA DE ESPUMA</t>
        </is>
      </c>
      <c r="H4546" s="14" t="inlineStr">
        <is>
          <t>49 COLA DE ESPUMA</t>
        </is>
      </c>
      <c r="I4546" s="9" t="inlineStr">
        <is>
          <t>49 COLA DE ESPUMA</t>
        </is>
      </c>
      <c r="J4546" s="9" t="n">
        <v>8</v>
      </c>
      <c r="K4546" s="14" t="n"/>
      <c r="L4546" s="14" t="n"/>
      <c r="M4546" s="14" t="n"/>
      <c r="N4546" s="14" t="n"/>
      <c r="O4546" s="14" t="n"/>
      <c r="P4546" s="14" t="n"/>
      <c r="Q4546" s="14" t="n"/>
      <c r="R4546" s="14" t="n"/>
      <c r="S4546" s="14" t="n"/>
      <c r="T4546" s="14" t="n"/>
      <c r="U4546" s="14" t="n"/>
      <c r="V4546" s="14" t="n"/>
      <c r="W4546" s="14" t="n"/>
      <c r="X4546" s="14" t="n"/>
      <c r="Y4546" s="14" t="n"/>
      <c r="Z4546" s="14" t="n"/>
      <c r="AA4546" s="11" t="n"/>
      <c r="AB4546" s="14">
        <f>B4546&amp;"|"&amp;I4546</f>
        <v/>
      </c>
      <c r="AC4546">
        <f>IF($B4546="","","|"&amp;SUBSTITUTE(TRIM(SUBSTITUTE(SUBSTITUTE(SUBSTITUTE(SUBSTITUTE(SUBSTITUTE(SUBSTITUTE(SUBSTITUTE(SUBSTITUTE(SUBSTITUTE(SUBSTITUTE(SUBSTITUTE(SUBSTITUTE(SUBSTITUTE(SUBSTITUTE(TRIM($B4546&amp;""),CHAR(10)," "),CHAR(13)," "),"."," "),";"," "),","," "),"/"," "),"+"," "),"-"," "),"  "," "),"  "," "),"  "," "),"  "," "),"  "," "),"  "," "))," ","|")&amp;"|")</f>
        <v/>
      </c>
      <c r="AD4546">
        <f>TRIM($I4546&amp;"")</f>
        <v/>
      </c>
    </row>
    <row r="4547" ht="36" customHeight="1">
      <c r="A4547" s="9" t="n">
        <v>46227</v>
      </c>
      <c r="B4547" s="14" t="inlineStr">
        <is>
          <t>10284</t>
        </is>
      </c>
      <c r="C4547" s="14" t="inlineStr">
        <is>
          <t>M/C 0728 (AMARELO)</t>
        </is>
      </c>
      <c r="D4547" s="14" t="inlineStr">
        <is>
          <t>49 COLA DE ESPUMA</t>
        </is>
      </c>
      <c r="E4547" s="14" t="n">
        <v>30006806</v>
      </c>
      <c r="F4547" s="14" t="inlineStr">
        <is>
          <t>ENCOSTO ESTOFADO - CADEIRA GENOVA</t>
        </is>
      </c>
      <c r="G4547" s="14" t="inlineStr">
        <is>
          <t>49 COLA DE ESPUMA</t>
        </is>
      </c>
      <c r="H4547" s="14" t="inlineStr">
        <is>
          <t>49 COLA DE ESPUMA</t>
        </is>
      </c>
      <c r="I4547" s="9" t="inlineStr">
        <is>
          <t>49 COLA DE ESPUMA</t>
        </is>
      </c>
      <c r="J4547" s="9" t="n">
        <v>4</v>
      </c>
      <c r="K4547" s="14" t="n"/>
      <c r="L4547" s="14" t="n"/>
      <c r="M4547" s="14" t="n"/>
      <c r="N4547" s="14" t="n"/>
      <c r="O4547" s="14" t="n"/>
      <c r="P4547" s="14" t="n"/>
      <c r="Q4547" s="14" t="n"/>
      <c r="R4547" s="14" t="n"/>
      <c r="S4547" s="14" t="n"/>
      <c r="T4547" s="14" t="n"/>
      <c r="U4547" s="14" t="n"/>
      <c r="V4547" s="14" t="n"/>
      <c r="W4547" s="14" t="n"/>
      <c r="X4547" s="14" t="n"/>
      <c r="Y4547" s="14" t="n"/>
      <c r="Z4547" s="14" t="n"/>
      <c r="AA4547" s="11" t="n"/>
      <c r="AB4547" s="14">
        <f>B4547&amp;"|"&amp;I4547</f>
        <v/>
      </c>
      <c r="AC4547">
        <f>IF($B4547="","","|"&amp;SUBSTITUTE(TRIM(SUBSTITUTE(SUBSTITUTE(SUBSTITUTE(SUBSTITUTE(SUBSTITUTE(SUBSTITUTE(SUBSTITUTE(SUBSTITUTE(SUBSTITUTE(SUBSTITUTE(SUBSTITUTE(SUBSTITUTE(SUBSTITUTE(SUBSTITUTE(TRIM($B4547&amp;""),CHAR(10)," "),CHAR(13)," "),"."," "),";"," "),","," "),"/"," "),"+"," "),"-"," "),"  "," "),"  "," "),"  "," "),"  "," "),"  "," "),"  "," "))," ","|")&amp;"|")</f>
        <v/>
      </c>
      <c r="AD4547">
        <f>TRIM($I4547&amp;"")</f>
        <v/>
      </c>
    </row>
    <row r="4548" ht="36" customHeight="1">
      <c r="A4548" s="9" t="n">
        <v>46226</v>
      </c>
      <c r="B4548" s="14" t="inlineStr">
        <is>
          <t>10284</t>
        </is>
      </c>
      <c r="C4548" s="14" t="inlineStr">
        <is>
          <t>M/C 0728 (AMARELO)</t>
        </is>
      </c>
      <c r="D4548" s="14" t="inlineStr">
        <is>
          <t>9 COLADEIRAS</t>
        </is>
      </c>
      <c r="E4548" s="14" t="n">
        <v>200306101</v>
      </c>
      <c r="F4548" s="14" t="inlineStr">
        <is>
          <t>PE 790(800)X100X50 MDP - MESA GENOVA</t>
        </is>
      </c>
      <c r="G4548" s="14" t="inlineStr">
        <is>
          <t>9 COLADEIRAS</t>
        </is>
      </c>
      <c r="H4548" s="14" t="inlineStr">
        <is>
          <t>9 COLADEIRAS</t>
        </is>
      </c>
      <c r="I4548" s="9" t="inlineStr">
        <is>
          <t>9 COLADEIRAS</t>
        </is>
      </c>
      <c r="J4548" s="9" t="n">
        <v>4</v>
      </c>
      <c r="K4548" s="14" t="n"/>
      <c r="L4548" s="14" t="n"/>
      <c r="M4548" s="14" t="n"/>
      <c r="N4548" s="14" t="n"/>
      <c r="O4548" s="14" t="n"/>
      <c r="P4548" s="14" t="n"/>
      <c r="Q4548" s="14" t="n"/>
      <c r="R4548" s="14" t="n"/>
      <c r="S4548" s="14" t="n"/>
      <c r="T4548" s="14" t="n"/>
      <c r="U4548" s="14" t="n"/>
      <c r="V4548" s="14" t="n"/>
      <c r="W4548" s="14" t="n"/>
      <c r="X4548" s="14" t="n"/>
      <c r="Y4548" s="14" t="n"/>
      <c r="Z4548" s="14" t="n"/>
      <c r="AA4548" s="11" t="n"/>
      <c r="AB4548" s="14">
        <f>B4548&amp;"|"&amp;I4548</f>
        <v/>
      </c>
      <c r="AC4548">
        <f>IF($B4548="","","|"&amp;SUBSTITUTE(TRIM(SUBSTITUTE(SUBSTITUTE(SUBSTITUTE(SUBSTITUTE(SUBSTITUTE(SUBSTITUTE(SUBSTITUTE(SUBSTITUTE(SUBSTITUTE(SUBSTITUTE(SUBSTITUTE(SUBSTITUTE(SUBSTITUTE(SUBSTITUTE(TRIM($B4548&amp;""),CHAR(10)," "),CHAR(13)," "),"."," "),";"," "),","," "),"/"," "),"+"," "),"-"," "),"  "," "),"  "," "),"  "," "),"  "," "),"  "," "),"  "," "))," ","|")&amp;"|")</f>
        <v/>
      </c>
      <c r="AD4548">
        <f>TRIM($I4548&amp;"")</f>
        <v/>
      </c>
    </row>
    <row r="4549" ht="36" customHeight="1">
      <c r="A4549" s="9" t="n">
        <v>46226</v>
      </c>
      <c r="B4549" s="14" t="inlineStr">
        <is>
          <t>10284</t>
        </is>
      </c>
      <c r="C4549" s="14" t="inlineStr">
        <is>
          <t>M/C 0728 (AMARELO)</t>
        </is>
      </c>
      <c r="D4549" s="14" t="inlineStr">
        <is>
          <t>9 COLADEIRAS</t>
        </is>
      </c>
      <c r="E4549" s="14" t="n">
        <v>200306102</v>
      </c>
      <c r="F4549" s="14" t="inlineStr">
        <is>
          <t>BASE DOS PES 634(653)X95X50 MDP - MESA GENOVA</t>
        </is>
      </c>
      <c r="G4549" s="14" t="inlineStr">
        <is>
          <t>9 COLADEIRAS</t>
        </is>
      </c>
      <c r="H4549" s="14" t="inlineStr">
        <is>
          <t>9 COLADEIRAS</t>
        </is>
      </c>
      <c r="I4549" s="9" t="inlineStr">
        <is>
          <t>9 COLADEIRAS</t>
        </is>
      </c>
      <c r="J4549" s="9" t="n">
        <v>2</v>
      </c>
      <c r="K4549" s="14" t="n"/>
      <c r="L4549" s="14" t="n"/>
      <c r="M4549" s="14" t="n"/>
      <c r="N4549" s="14" t="n"/>
      <c r="O4549" s="14" t="n"/>
      <c r="P4549" s="14" t="n"/>
      <c r="Q4549" s="14" t="n"/>
      <c r="R4549" s="14" t="n"/>
      <c r="S4549" s="14" t="n"/>
      <c r="T4549" s="14" t="n"/>
      <c r="U4549" s="14" t="n"/>
      <c r="V4549" s="14" t="n"/>
      <c r="W4549" s="14" t="n"/>
      <c r="X4549" s="14" t="n"/>
      <c r="Y4549" s="14" t="n"/>
      <c r="Z4549" s="14" t="n"/>
      <c r="AA4549" s="11" t="n"/>
      <c r="AB4549" s="14">
        <f>B4549&amp;"|"&amp;I4549</f>
        <v/>
      </c>
      <c r="AC4549">
        <f>IF($B4549="","","|"&amp;SUBSTITUTE(TRIM(SUBSTITUTE(SUBSTITUTE(SUBSTITUTE(SUBSTITUTE(SUBSTITUTE(SUBSTITUTE(SUBSTITUTE(SUBSTITUTE(SUBSTITUTE(SUBSTITUTE(SUBSTITUTE(SUBSTITUTE(SUBSTITUTE(SUBSTITUTE(TRIM($B4549&amp;""),CHAR(10)," "),CHAR(13)," "),"."," "),";"," "),","," "),"/"," "),"+"," "),"-"," "),"  "," "),"  "," "),"  "," "),"  "," "),"  "," "),"  "," "))," ","|")&amp;"|")</f>
        <v/>
      </c>
      <c r="AD4549">
        <f>TRIM($I4549&amp;"")</f>
        <v/>
      </c>
    </row>
    <row r="4550" ht="36" customHeight="1">
      <c r="A4550" s="9" t="n">
        <v>46226</v>
      </c>
      <c r="B4550" s="14" t="inlineStr">
        <is>
          <t>10284</t>
        </is>
      </c>
      <c r="C4550" s="14" t="inlineStr">
        <is>
          <t>M/C 0728 (AMARELO)</t>
        </is>
      </c>
      <c r="D4550" s="14" t="inlineStr">
        <is>
          <t>9 COLADEIRAS</t>
        </is>
      </c>
      <c r="E4550" s="14" t="n">
        <v>20052001</v>
      </c>
      <c r="F4550" s="14" t="inlineStr">
        <is>
          <t>(2-4) TRAVESSA 742X122X25 MDF - MESA ATHENAS</t>
        </is>
      </c>
      <c r="G4550" s="14" t="inlineStr">
        <is>
          <t>9 COLADEIRAS</t>
        </is>
      </c>
      <c r="H4550" s="14" t="inlineStr">
        <is>
          <t>9 COLADEIRAS</t>
        </is>
      </c>
      <c r="I4550" s="9" t="inlineStr">
        <is>
          <t>9 COLADEIRAS</t>
        </is>
      </c>
      <c r="J4550" s="9" t="n">
        <v>44</v>
      </c>
      <c r="K4550" s="14" t="n"/>
      <c r="L4550" s="14" t="n"/>
      <c r="M4550" s="14" t="n"/>
      <c r="N4550" s="14" t="n"/>
      <c r="O4550" s="14" t="n"/>
      <c r="P4550" s="14" t="n"/>
      <c r="Q4550" s="14" t="n"/>
      <c r="R4550" s="14" t="n"/>
      <c r="S4550" s="14" t="n"/>
      <c r="T4550" s="14" t="n"/>
      <c r="U4550" s="14" t="n"/>
      <c r="V4550" s="14" t="n"/>
      <c r="W4550" s="14" t="n"/>
      <c r="X4550" s="14" t="n"/>
      <c r="Y4550" s="14" t="n"/>
      <c r="Z4550" s="14" t="n"/>
      <c r="AA4550" s="11" t="n"/>
      <c r="AB4550" s="14">
        <f>B4550&amp;"|"&amp;I4550</f>
        <v/>
      </c>
      <c r="AC4550">
        <f>IF($B4550="","","|"&amp;SUBSTITUTE(TRIM(SUBSTITUTE(SUBSTITUTE(SUBSTITUTE(SUBSTITUTE(SUBSTITUTE(SUBSTITUTE(SUBSTITUTE(SUBSTITUTE(SUBSTITUTE(SUBSTITUTE(SUBSTITUTE(SUBSTITUTE(SUBSTITUTE(SUBSTITUTE(TRIM($B4550&amp;""),CHAR(10)," "),CHAR(13)," "),"."," "),";"," "),","," "),"/"," "),"+"," "),"-"," "),"  "," "),"  "," "),"  "," "),"  "," "),"  "," "),"  "," "))," ","|")&amp;"|")</f>
        <v/>
      </c>
      <c r="AD4550">
        <f>TRIM($I4550&amp;"")</f>
        <v/>
      </c>
    </row>
    <row r="4551" ht="36" customHeight="1">
      <c r="A4551" s="9" t="n">
        <v>46226</v>
      </c>
      <c r="B4551" s="14" t="inlineStr">
        <is>
          <t>10284</t>
        </is>
      </c>
      <c r="C4551" s="14" t="inlineStr">
        <is>
          <t>M/C 0728 (AMARELO)</t>
        </is>
      </c>
      <c r="D4551" s="14" t="inlineStr">
        <is>
          <t>9 COLADEIRAS</t>
        </is>
      </c>
      <c r="E4551" s="14" t="n">
        <v>20052002</v>
      </c>
      <c r="F4551" s="14" t="inlineStr">
        <is>
          <t>(5) BASE MAIOR 542X124X25 MDF - MESA ATHENAS</t>
        </is>
      </c>
      <c r="G4551" s="14" t="inlineStr">
        <is>
          <t>9 COLADEIRAS</t>
        </is>
      </c>
      <c r="H4551" s="14" t="inlineStr">
        <is>
          <t>9 COLADEIRAS</t>
        </is>
      </c>
      <c r="I4551" s="9" t="inlineStr">
        <is>
          <t>9 COLADEIRAS</t>
        </is>
      </c>
      <c r="J4551" s="9" t="n">
        <v>4</v>
      </c>
      <c r="K4551" s="14" t="n"/>
      <c r="L4551" s="14" t="n"/>
      <c r="M4551" s="14" t="n"/>
      <c r="N4551" s="14" t="n"/>
      <c r="O4551" s="14" t="n"/>
      <c r="P4551" s="14" t="n"/>
      <c r="Q4551" s="14" t="n"/>
      <c r="R4551" s="14" t="n"/>
      <c r="S4551" s="14" t="n"/>
      <c r="T4551" s="14" t="n"/>
      <c r="U4551" s="14" t="n"/>
      <c r="V4551" s="14" t="n"/>
      <c r="W4551" s="14" t="n"/>
      <c r="X4551" s="14" t="n"/>
      <c r="Y4551" s="14" t="n"/>
      <c r="Z4551" s="14" t="n"/>
      <c r="AA4551" s="11" t="n"/>
      <c r="AB4551" s="14">
        <f>B4551&amp;"|"&amp;I4551</f>
        <v/>
      </c>
      <c r="AC4551">
        <f>IF($B4551="","","|"&amp;SUBSTITUTE(TRIM(SUBSTITUTE(SUBSTITUTE(SUBSTITUTE(SUBSTITUTE(SUBSTITUTE(SUBSTITUTE(SUBSTITUTE(SUBSTITUTE(SUBSTITUTE(SUBSTITUTE(SUBSTITUTE(SUBSTITUTE(SUBSTITUTE(SUBSTITUTE(TRIM($B4551&amp;""),CHAR(10)," "),CHAR(13)," "),"."," "),";"," "),","," "),"/"," "),"+"," "),"-"," "),"  "," "),"  "," "),"  "," "),"  "," "),"  "," "),"  "," "))," ","|")&amp;"|")</f>
        <v/>
      </c>
      <c r="AD4551">
        <f>TRIM($I4551&amp;"")</f>
        <v/>
      </c>
    </row>
    <row r="4552" ht="36" customHeight="1">
      <c r="A4552" s="9" t="n">
        <v>46226</v>
      </c>
      <c r="B4552" s="14" t="inlineStr">
        <is>
          <t>10284</t>
        </is>
      </c>
      <c r="C4552" s="14" t="inlineStr">
        <is>
          <t>M/C 0728 (AMARELO)</t>
        </is>
      </c>
      <c r="D4552" s="14" t="inlineStr">
        <is>
          <t>9 COLADEIRAS</t>
        </is>
      </c>
      <c r="E4552" s="14" t="n">
        <v>20052003</v>
      </c>
      <c r="F4552" s="14" t="inlineStr">
        <is>
          <t>(6)BASE MENOR 386 (189)X124X25 MDF - MESA ATHENAS</t>
        </is>
      </c>
      <c r="G4552" s="14" t="inlineStr">
        <is>
          <t>9 COLADEIRAS</t>
        </is>
      </c>
      <c r="H4552" s="14" t="inlineStr">
        <is>
          <t>9 COLADEIRAS</t>
        </is>
      </c>
      <c r="I4552" s="9" t="inlineStr">
        <is>
          <t>9 COLADEIRAS</t>
        </is>
      </c>
      <c r="J4552" s="9" t="n">
        <v>8</v>
      </c>
      <c r="K4552" s="14" t="n"/>
      <c r="L4552" s="14" t="n"/>
      <c r="M4552" s="14" t="n"/>
      <c r="N4552" s="14" t="n"/>
      <c r="O4552" s="14" t="n"/>
      <c r="P4552" s="14" t="n"/>
      <c r="Q4552" s="14" t="n"/>
      <c r="R4552" s="14" t="n"/>
      <c r="S4552" s="14" t="n"/>
      <c r="T4552" s="14" t="n"/>
      <c r="U4552" s="14" t="n"/>
      <c r="V4552" s="14" t="n"/>
      <c r="W4552" s="14" t="n"/>
      <c r="X4552" s="14" t="n"/>
      <c r="Y4552" s="14" t="n"/>
      <c r="Z4552" s="14" t="n"/>
      <c r="AA4552" s="11" t="n"/>
      <c r="AB4552" s="14">
        <f>B4552&amp;"|"&amp;I4552</f>
        <v/>
      </c>
      <c r="AC4552">
        <f>IF($B4552="","","|"&amp;SUBSTITUTE(TRIM(SUBSTITUTE(SUBSTITUTE(SUBSTITUTE(SUBSTITUTE(SUBSTITUTE(SUBSTITUTE(SUBSTITUTE(SUBSTITUTE(SUBSTITUTE(SUBSTITUTE(SUBSTITUTE(SUBSTITUTE(SUBSTITUTE(SUBSTITUTE(TRIM($B4552&amp;""),CHAR(10)," "),CHAR(13)," "),"."," "),";"," "),","," "),"/"," "),"+"," "),"-"," "),"  "," "),"  "," "),"  "," "),"  "," "),"  "," "),"  "," "))," ","|")&amp;"|")</f>
        <v/>
      </c>
      <c r="AD4552">
        <f>TRIM($I4552&amp;"")</f>
        <v/>
      </c>
    </row>
    <row r="4553" ht="36" customHeight="1">
      <c r="A4553" s="9" t="n">
        <v>46226</v>
      </c>
      <c r="B4553" s="14" t="inlineStr">
        <is>
          <t>10284</t>
        </is>
      </c>
      <c r="C4553" s="14" t="inlineStr">
        <is>
          <t>M/C 0728 (AMARELO)</t>
        </is>
      </c>
      <c r="D4553" s="14" t="inlineStr">
        <is>
          <t>9 COLADEIRAS</t>
        </is>
      </c>
      <c r="E4553" s="14" t="n">
        <v>20052202</v>
      </c>
      <c r="F4553" s="14" t="inlineStr">
        <is>
          <t>(5) BASE MAIOR 742X124X25 MDF - MESA ATHENAS 1,20</t>
        </is>
      </c>
      <c r="G4553" s="14" t="inlineStr">
        <is>
          <t>9 COLADEIRAS</t>
        </is>
      </c>
      <c r="H4553" s="14" t="inlineStr">
        <is>
          <t>9 COLADEIRAS</t>
        </is>
      </c>
      <c r="I4553" s="9" t="inlineStr">
        <is>
          <t>9 COLADEIRAS</t>
        </is>
      </c>
      <c r="J4553" s="9" t="n">
        <v>7</v>
      </c>
      <c r="K4553" s="14" t="n"/>
      <c r="L4553" s="14" t="n"/>
      <c r="M4553" s="14" t="n"/>
      <c r="N4553" s="14" t="n"/>
      <c r="O4553" s="14" t="n"/>
      <c r="P4553" s="14" t="n"/>
      <c r="Q4553" s="14" t="n"/>
      <c r="R4553" s="14" t="n"/>
      <c r="S4553" s="14" t="n"/>
      <c r="T4553" s="14" t="n"/>
      <c r="U4553" s="14" t="n"/>
      <c r="V4553" s="14" t="n"/>
      <c r="W4553" s="14" t="n"/>
      <c r="X4553" s="14" t="n"/>
      <c r="Y4553" s="14" t="n"/>
      <c r="Z4553" s="14" t="n"/>
      <c r="AA4553" s="11" t="n"/>
      <c r="AB4553" s="14">
        <f>B4553&amp;"|"&amp;I4553</f>
        <v/>
      </c>
      <c r="AC4553">
        <f>IF($B4553="","","|"&amp;SUBSTITUTE(TRIM(SUBSTITUTE(SUBSTITUTE(SUBSTITUTE(SUBSTITUTE(SUBSTITUTE(SUBSTITUTE(SUBSTITUTE(SUBSTITUTE(SUBSTITUTE(SUBSTITUTE(SUBSTITUTE(SUBSTITUTE(SUBSTITUTE(SUBSTITUTE(TRIM($B4553&amp;""),CHAR(10)," "),CHAR(13)," "),"."," "),";"," "),","," "),"/"," "),"+"," "),"-"," "),"  "," "),"  "," "),"  "," "),"  "," "),"  "," "),"  "," "))," ","|")&amp;"|")</f>
        <v/>
      </c>
      <c r="AD4553">
        <f>TRIM($I4553&amp;"")</f>
        <v/>
      </c>
    </row>
    <row r="4554" ht="36" customHeight="1">
      <c r="A4554" s="9" t="n">
        <v>46226</v>
      </c>
      <c r="B4554" s="14" t="inlineStr">
        <is>
          <t>10284</t>
        </is>
      </c>
      <c r="C4554" s="14" t="inlineStr">
        <is>
          <t>M/C 0728 (AMARELO)</t>
        </is>
      </c>
      <c r="D4554" s="14" t="inlineStr">
        <is>
          <t>9 COLADEIRAS</t>
        </is>
      </c>
      <c r="E4554" s="14" t="n">
        <v>20052203</v>
      </c>
      <c r="F4554" s="14" t="inlineStr">
        <is>
          <t>(6)BASE MENOR 446(220)X124X25 MDF-MESA ATHENAS1,20</t>
        </is>
      </c>
      <c r="G4554" s="14" t="inlineStr">
        <is>
          <t>9 COLADEIRAS</t>
        </is>
      </c>
      <c r="H4554" s="14" t="inlineStr">
        <is>
          <t>9 COLADEIRAS</t>
        </is>
      </c>
      <c r="I4554" s="9" t="inlineStr">
        <is>
          <t>9 COLADEIRAS</t>
        </is>
      </c>
      <c r="J4554" s="9" t="n">
        <v>14</v>
      </c>
      <c r="K4554" s="14" t="n"/>
      <c r="L4554" s="14" t="n"/>
      <c r="M4554" s="14" t="n"/>
      <c r="N4554" s="14" t="n"/>
      <c r="O4554" s="14" t="n"/>
      <c r="P4554" s="14" t="n"/>
      <c r="Q4554" s="14" t="n"/>
      <c r="R4554" s="14" t="n"/>
      <c r="S4554" s="14" t="n"/>
      <c r="T4554" s="14" t="n"/>
      <c r="U4554" s="14" t="n"/>
      <c r="V4554" s="14" t="n"/>
      <c r="W4554" s="14" t="n"/>
      <c r="X4554" s="14" t="n"/>
      <c r="Y4554" s="14" t="n"/>
      <c r="Z4554" s="14" t="n"/>
      <c r="AA4554" s="11" t="n"/>
      <c r="AB4554" s="14">
        <f>B4554&amp;"|"&amp;I4554</f>
        <v/>
      </c>
      <c r="AC4554">
        <f>IF($B4554="","","|"&amp;SUBSTITUTE(TRIM(SUBSTITUTE(SUBSTITUTE(SUBSTITUTE(SUBSTITUTE(SUBSTITUTE(SUBSTITUTE(SUBSTITUTE(SUBSTITUTE(SUBSTITUTE(SUBSTITUTE(SUBSTITUTE(SUBSTITUTE(SUBSTITUTE(SUBSTITUTE(TRIM($B4554&amp;""),CHAR(10)," "),CHAR(13)," "),"."," "),";"," "),","," "),"/"," "),"+"," "),"-"," "),"  "," "),"  "," "),"  "," "),"  "," "),"  "," "),"  "," "))," ","|")&amp;"|")</f>
        <v/>
      </c>
      <c r="AD4554">
        <f>TRIM($I4554&amp;"")</f>
        <v/>
      </c>
    </row>
    <row r="4555" ht="36" customHeight="1">
      <c r="A4555" s="9" t="n">
        <v>46226</v>
      </c>
      <c r="B4555" s="14" t="inlineStr">
        <is>
          <t>10284</t>
        </is>
      </c>
      <c r="C4555" s="14" t="inlineStr">
        <is>
          <t>M/C 0728 (AMARELO)</t>
        </is>
      </c>
      <c r="D4555" s="14" t="inlineStr">
        <is>
          <t>9 COLADEIRAS</t>
        </is>
      </c>
      <c r="E4555" s="14" t="n">
        <v>30001202</v>
      </c>
      <c r="F4555" s="14" t="inlineStr">
        <is>
          <t>PÉ FRONTAL 441X65(911)X25 MDF (16PÇS) - CAD PÉ INT</t>
        </is>
      </c>
      <c r="G4555" s="14" t="inlineStr">
        <is>
          <t>9 COLADEIRAS</t>
        </is>
      </c>
      <c r="H4555" s="14" t="inlineStr">
        <is>
          <t>9 COLADEIRAS</t>
        </is>
      </c>
      <c r="I4555" s="9" t="inlineStr">
        <is>
          <t>9 COLADEIRAS</t>
        </is>
      </c>
      <c r="J4555" s="9" t="n">
        <v>16</v>
      </c>
      <c r="K4555" s="14" t="n"/>
      <c r="L4555" s="14" t="n"/>
      <c r="M4555" s="14" t="n"/>
      <c r="N4555" s="14" t="n"/>
      <c r="O4555" s="14" t="n"/>
      <c r="P4555" s="14" t="n"/>
      <c r="Q4555" s="14" t="n"/>
      <c r="R4555" s="14" t="n"/>
      <c r="S4555" s="14" t="n"/>
      <c r="T4555" s="14" t="n"/>
      <c r="U4555" s="14" t="n"/>
      <c r="V4555" s="14" t="n"/>
      <c r="W4555" s="14" t="n"/>
      <c r="X4555" s="14" t="n"/>
      <c r="Y4555" s="14" t="n"/>
      <c r="Z4555" s="14" t="n"/>
      <c r="AA4555" s="11" t="n"/>
      <c r="AB4555" s="14">
        <f>B4555&amp;"|"&amp;I4555</f>
        <v/>
      </c>
      <c r="AC4555">
        <f>IF($B4555="","","|"&amp;SUBSTITUTE(TRIM(SUBSTITUTE(SUBSTITUTE(SUBSTITUTE(SUBSTITUTE(SUBSTITUTE(SUBSTITUTE(SUBSTITUTE(SUBSTITUTE(SUBSTITUTE(SUBSTITUTE(SUBSTITUTE(SUBSTITUTE(SUBSTITUTE(SUBSTITUTE(TRIM($B4555&amp;""),CHAR(10)," "),CHAR(13)," "),"."," "),";"," "),","," "),"/"," "),"+"," "),"-"," "),"  "," "),"  "," "),"  "," "),"  "," "),"  "," "),"  "," "))," ","|")&amp;"|")</f>
        <v/>
      </c>
      <c r="AD4555">
        <f>TRIM($I4555&amp;"")</f>
        <v/>
      </c>
    </row>
    <row r="4556" ht="36" customHeight="1">
      <c r="A4556" s="9" t="n">
        <v>46226</v>
      </c>
      <c r="B4556" s="14" t="inlineStr">
        <is>
          <t>10284</t>
        </is>
      </c>
      <c r="C4556" s="14" t="inlineStr">
        <is>
          <t>M/C 0728 (AMARELO)</t>
        </is>
      </c>
      <c r="D4556" s="14" t="inlineStr">
        <is>
          <t>9 COLADEIRAS</t>
        </is>
      </c>
      <c r="E4556" s="14" t="n">
        <v>30003410</v>
      </c>
      <c r="F4556" s="14" t="inlineStr">
        <is>
          <t>PE FRONTAL 430X(108)51X25 MDF (DIREITO)</t>
        </is>
      </c>
      <c r="G4556" s="14" t="inlineStr">
        <is>
          <t>9 COLADEIRAS</t>
        </is>
      </c>
      <c r="H4556" s="14" t="inlineStr">
        <is>
          <t>9 COLADEIRAS</t>
        </is>
      </c>
      <c r="I4556" s="9" t="inlineStr">
        <is>
          <t>9 COLADEIRAS</t>
        </is>
      </c>
      <c r="J4556" s="9" t="n">
        <v>12</v>
      </c>
      <c r="K4556" s="14" t="n"/>
      <c r="L4556" s="14" t="n"/>
      <c r="M4556" s="14" t="n"/>
      <c r="N4556" s="14" t="n"/>
      <c r="O4556" s="14" t="n"/>
      <c r="P4556" s="14" t="n"/>
      <c r="Q4556" s="14" t="n"/>
      <c r="R4556" s="14" t="n"/>
      <c r="S4556" s="14" t="n"/>
      <c r="T4556" s="14" t="n"/>
      <c r="U4556" s="14" t="n"/>
      <c r="V4556" s="14" t="n"/>
      <c r="W4556" s="14" t="n"/>
      <c r="X4556" s="14" t="n"/>
      <c r="Y4556" s="14" t="n"/>
      <c r="Z4556" s="14" t="n"/>
      <c r="AA4556" s="11" t="n"/>
      <c r="AB4556" s="14">
        <f>B4556&amp;"|"&amp;I4556</f>
        <v/>
      </c>
      <c r="AC4556">
        <f>IF($B4556="","","|"&amp;SUBSTITUTE(TRIM(SUBSTITUTE(SUBSTITUTE(SUBSTITUTE(SUBSTITUTE(SUBSTITUTE(SUBSTITUTE(SUBSTITUTE(SUBSTITUTE(SUBSTITUTE(SUBSTITUTE(SUBSTITUTE(SUBSTITUTE(SUBSTITUTE(SUBSTITUTE(TRIM($B4556&amp;""),CHAR(10)," "),CHAR(13)," "),"."," "),";"," "),","," "),"/"," "),"+"," "),"-"," "),"  "," "),"  "," "),"  "," "),"  "," "),"  "," "),"  "," "))," ","|")&amp;"|")</f>
        <v/>
      </c>
      <c r="AD4556">
        <f>TRIM($I4556&amp;"")</f>
        <v/>
      </c>
    </row>
    <row r="4557" ht="36" customHeight="1">
      <c r="A4557" s="9" t="n">
        <v>46226</v>
      </c>
      <c r="B4557" s="14" t="inlineStr">
        <is>
          <t>10284</t>
        </is>
      </c>
      <c r="C4557" s="14" t="inlineStr">
        <is>
          <t>M/C 0728 (AMARELO)</t>
        </is>
      </c>
      <c r="D4557" s="14" t="inlineStr">
        <is>
          <t>9 COLADEIRAS</t>
        </is>
      </c>
      <c r="E4557" s="14" t="n">
        <v>30003411</v>
      </c>
      <c r="F4557" s="14" t="inlineStr">
        <is>
          <t>PE FRONTAL 430X(108)51X25 MDF (ESQUERDO)</t>
        </is>
      </c>
      <c r="G4557" s="14" t="inlineStr">
        <is>
          <t>9 COLADEIRAS</t>
        </is>
      </c>
      <c r="H4557" s="14" t="inlineStr">
        <is>
          <t>9 COLADEIRAS</t>
        </is>
      </c>
      <c r="I4557" s="9" t="inlineStr">
        <is>
          <t>9 COLADEIRAS</t>
        </is>
      </c>
      <c r="J4557" s="9" t="n">
        <v>12</v>
      </c>
      <c r="K4557" s="14" t="n"/>
      <c r="L4557" s="14" t="n"/>
      <c r="M4557" s="14" t="n"/>
      <c r="N4557" s="14" t="n"/>
      <c r="O4557" s="14" t="n"/>
      <c r="P4557" s="14" t="n"/>
      <c r="Q4557" s="14" t="n"/>
      <c r="R4557" s="14" t="n"/>
      <c r="S4557" s="14" t="n"/>
      <c r="T4557" s="14" t="n"/>
      <c r="U4557" s="14" t="n"/>
      <c r="V4557" s="14" t="n"/>
      <c r="W4557" s="14" t="n"/>
      <c r="X4557" s="14" t="n"/>
      <c r="Y4557" s="14" t="n"/>
      <c r="Z4557" s="14" t="n"/>
      <c r="AA4557" s="11" t="n"/>
      <c r="AB4557" s="14">
        <f>B4557&amp;"|"&amp;I4557</f>
        <v/>
      </c>
      <c r="AC4557">
        <f>IF($B4557="","","|"&amp;SUBSTITUTE(TRIM(SUBSTITUTE(SUBSTITUTE(SUBSTITUTE(SUBSTITUTE(SUBSTITUTE(SUBSTITUTE(SUBSTITUTE(SUBSTITUTE(SUBSTITUTE(SUBSTITUTE(SUBSTITUTE(SUBSTITUTE(SUBSTITUTE(SUBSTITUTE(TRIM($B4557&amp;""),CHAR(10)," "),CHAR(13)," "),"."," "),";"," "),","," "),"/"," "),"+"," "),"-"," "),"  "," "),"  "," "),"  "," "),"  "," "),"  "," "),"  "," "))," ","|")&amp;"|")</f>
        <v/>
      </c>
      <c r="AD4557">
        <f>TRIM($I4557&amp;"")</f>
        <v/>
      </c>
    </row>
    <row r="4558" ht="36" customHeight="1">
      <c r="A4558" s="9" t="n">
        <v>46226</v>
      </c>
      <c r="B4558" s="14" t="inlineStr">
        <is>
          <t>10284</t>
        </is>
      </c>
      <c r="C4558" s="14" t="inlineStr">
        <is>
          <t>M/C 0728 (AMARELO)</t>
        </is>
      </c>
      <c r="D4558" s="14" t="inlineStr">
        <is>
          <t>9 COLADEIRAS</t>
        </is>
      </c>
      <c r="E4558" s="14" t="n">
        <v>30006110</v>
      </c>
      <c r="F4558" s="14" t="inlineStr">
        <is>
          <t>PE FRONTAL 430X(108)51X25 MDF (DIR) SANTIAGO NEW</t>
        </is>
      </c>
      <c r="G4558" s="14" t="inlineStr">
        <is>
          <t>9 COLADEIRAS</t>
        </is>
      </c>
      <c r="H4558" s="14" t="inlineStr">
        <is>
          <t>9 COLADEIRAS</t>
        </is>
      </c>
      <c r="I4558" s="9" t="inlineStr">
        <is>
          <t>9 COLADEIRAS</t>
        </is>
      </c>
      <c r="J4558" s="9" t="n">
        <v>600</v>
      </c>
      <c r="K4558" s="14" t="n"/>
      <c r="L4558" s="14" t="n"/>
      <c r="M4558" s="14" t="n"/>
      <c r="N4558" s="14" t="n"/>
      <c r="O4558" s="14" t="n"/>
      <c r="P4558" s="14" t="n"/>
      <c r="Q4558" s="14" t="n"/>
      <c r="R4558" s="14" t="n"/>
      <c r="S4558" s="14" t="n"/>
      <c r="T4558" s="14" t="n"/>
      <c r="U4558" s="14" t="n"/>
      <c r="V4558" s="14" t="n"/>
      <c r="W4558" s="14" t="n"/>
      <c r="X4558" s="14" t="n"/>
      <c r="Y4558" s="14" t="n"/>
      <c r="Z4558" s="14" t="n"/>
      <c r="AA4558" s="11" t="n"/>
      <c r="AB4558" s="14">
        <f>B4558&amp;"|"&amp;I4558</f>
        <v/>
      </c>
      <c r="AC4558">
        <f>IF($B4558="","","|"&amp;SUBSTITUTE(TRIM(SUBSTITUTE(SUBSTITUTE(SUBSTITUTE(SUBSTITUTE(SUBSTITUTE(SUBSTITUTE(SUBSTITUTE(SUBSTITUTE(SUBSTITUTE(SUBSTITUTE(SUBSTITUTE(SUBSTITUTE(SUBSTITUTE(SUBSTITUTE(TRIM($B4558&amp;""),CHAR(10)," "),CHAR(13)," "),"."," "),";"," "),","," "),"/"," "),"+"," "),"-"," "),"  "," "),"  "," "),"  "," "),"  "," "),"  "," "),"  "," "))," ","|")&amp;"|")</f>
        <v/>
      </c>
      <c r="AD4558">
        <f>TRIM($I4558&amp;"")</f>
        <v/>
      </c>
    </row>
    <row r="4559" ht="36" customHeight="1">
      <c r="A4559" s="9" t="n">
        <v>46226</v>
      </c>
      <c r="B4559" s="14" t="inlineStr">
        <is>
          <t>10284</t>
        </is>
      </c>
      <c r="C4559" s="14" t="inlineStr">
        <is>
          <t>M/C 0728 (AMARELO)</t>
        </is>
      </c>
      <c r="D4559" s="14" t="inlineStr">
        <is>
          <t>9 COLADEIRAS</t>
        </is>
      </c>
      <c r="E4559" s="14" t="n">
        <v>30006111</v>
      </c>
      <c r="F4559" s="14" t="inlineStr">
        <is>
          <t>PE FRONTAL 430X(108)51X25MDF (ESQRD) SANTIAGO NEW</t>
        </is>
      </c>
      <c r="G4559" s="14" t="inlineStr">
        <is>
          <t>9 COLADEIRAS</t>
        </is>
      </c>
      <c r="H4559" s="14" t="inlineStr">
        <is>
          <t>9 COLADEIRAS</t>
        </is>
      </c>
      <c r="I4559" s="9" t="inlineStr">
        <is>
          <t>9 COLADEIRAS</t>
        </is>
      </c>
      <c r="J4559" s="9" t="n">
        <v>600</v>
      </c>
      <c r="K4559" s="14" t="n"/>
      <c r="L4559" s="14" t="n"/>
      <c r="M4559" s="14" t="n"/>
      <c r="N4559" s="14" t="n"/>
      <c r="O4559" s="14" t="n"/>
      <c r="P4559" s="14" t="n"/>
      <c r="Q4559" s="14" t="n"/>
      <c r="R4559" s="14" t="n"/>
      <c r="S4559" s="14" t="n"/>
      <c r="T4559" s="14" t="n"/>
      <c r="U4559" s="14" t="n"/>
      <c r="V4559" s="14" t="n"/>
      <c r="W4559" s="14" t="n"/>
      <c r="X4559" s="14" t="n"/>
      <c r="Y4559" s="14" t="n"/>
      <c r="Z4559" s="14" t="n"/>
      <c r="AA4559" s="11" t="n"/>
      <c r="AB4559" s="14">
        <f>B4559&amp;"|"&amp;I4559</f>
        <v/>
      </c>
      <c r="AC4559">
        <f>IF($B4559="","","|"&amp;SUBSTITUTE(TRIM(SUBSTITUTE(SUBSTITUTE(SUBSTITUTE(SUBSTITUTE(SUBSTITUTE(SUBSTITUTE(SUBSTITUTE(SUBSTITUTE(SUBSTITUTE(SUBSTITUTE(SUBSTITUTE(SUBSTITUTE(SUBSTITUTE(SUBSTITUTE(TRIM($B4559&amp;""),CHAR(10)," "),CHAR(13)," "),"."," "),";"," "),","," "),"/"," "),"+"," "),"-"," "),"  "," "),"  "," "),"  "," "),"  "," "),"  "," "),"  "," "))," ","|")&amp;"|")</f>
        <v/>
      </c>
      <c r="AD4559">
        <f>TRIM($I4559&amp;"")</f>
        <v/>
      </c>
    </row>
    <row r="4560" ht="72" customHeight="1">
      <c r="A4560" s="9" t="n">
        <v>46232</v>
      </c>
      <c r="B4560" s="14" t="inlineStr">
        <is>
          <t>10274,10275,10276,10277,10279,10280,10281,10278</t>
        </is>
      </c>
      <c r="C4560" s="14" t="inlineStr">
        <is>
          <t>MAD 0803 CAD.1 (LARANJA)</t>
        </is>
      </c>
      <c r="D4560" s="14" t="inlineStr">
        <is>
          <t>56 COPIADORA</t>
        </is>
      </c>
      <c r="E4560" s="14" t="n">
        <v>20021607</v>
      </c>
      <c r="F4560" s="14" t="inlineStr">
        <is>
          <t>TAMPO 1605X905X18 MDF - MESA COM VIDRO</t>
        </is>
      </c>
      <c r="G4560" s="14" t="inlineStr">
        <is>
          <t>56 COPIADORA</t>
        </is>
      </c>
      <c r="H4560" s="14" t="inlineStr">
        <is>
          <t>56 COPIADORA</t>
        </is>
      </c>
      <c r="I4560" s="9" t="inlineStr">
        <is>
          <t>56 COPIADORA</t>
        </is>
      </c>
      <c r="J4560" s="9" t="n">
        <v>27</v>
      </c>
      <c r="K4560" s="14" t="n"/>
      <c r="L4560" s="14" t="n"/>
      <c r="M4560" s="14" t="n"/>
      <c r="N4560" s="14" t="n"/>
      <c r="O4560" s="14" t="n"/>
      <c r="P4560" s="14" t="n"/>
      <c r="Q4560" s="14" t="n"/>
      <c r="R4560" s="14" t="n"/>
      <c r="S4560" s="14" t="n"/>
      <c r="T4560" s="14" t="n"/>
      <c r="U4560" s="14" t="n"/>
      <c r="V4560" s="14" t="n"/>
      <c r="W4560" s="14" t="n"/>
      <c r="X4560" s="14" t="n"/>
      <c r="Y4560" s="14" t="n"/>
      <c r="Z4560" s="14" t="n"/>
      <c r="AA4560" s="11" t="n"/>
      <c r="AB4560" s="14">
        <f>B4560&amp;"|"&amp;I4560</f>
        <v/>
      </c>
      <c r="AC4560">
        <f>IF($B4560="","","|"&amp;SUBSTITUTE(TRIM(SUBSTITUTE(SUBSTITUTE(SUBSTITUTE(SUBSTITUTE(SUBSTITUTE(SUBSTITUTE(SUBSTITUTE(SUBSTITUTE(SUBSTITUTE(SUBSTITUTE(SUBSTITUTE(SUBSTITUTE(SUBSTITUTE(SUBSTITUTE(TRIM($B4560&amp;""),CHAR(10)," "),CHAR(13)," "),"."," "),";"," "),","," "),"/"," "),"+"," "),"-"," "),"  "," "),"  "," "),"  "," "),"  "," "),"  "," "),"  "," "))," ","|")&amp;"|")</f>
        <v/>
      </c>
      <c r="AD4560">
        <f>TRIM($I4560&amp;"")</f>
        <v/>
      </c>
    </row>
    <row r="4561" ht="72" customHeight="1">
      <c r="A4561" s="9" t="n">
        <v>46232</v>
      </c>
      <c r="B4561" s="14" t="inlineStr">
        <is>
          <t>10274,10275,10276,10277,10279,10280,10281,10278</t>
        </is>
      </c>
      <c r="C4561" s="14" t="inlineStr">
        <is>
          <t>MAD 0803 CAD.1 (LARANJA)</t>
        </is>
      </c>
      <c r="D4561" s="14" t="inlineStr">
        <is>
          <t>56 COPIADORA</t>
        </is>
      </c>
      <c r="E4561" s="14" t="n">
        <v>20053407</v>
      </c>
      <c r="F4561" s="14" t="inlineStr">
        <is>
          <t>TAMPO 1365X905X18 MDF - MESA COM VIDRO</t>
        </is>
      </c>
      <c r="G4561" s="14" t="inlineStr">
        <is>
          <t>56 COPIADORA</t>
        </is>
      </c>
      <c r="H4561" s="14" t="inlineStr">
        <is>
          <t>56 COPIADORA</t>
        </is>
      </c>
      <c r="I4561" s="9" t="inlineStr">
        <is>
          <t>56 COPIADORA</t>
        </is>
      </c>
      <c r="J4561" s="9" t="n">
        <v>22</v>
      </c>
      <c r="K4561" s="14" t="n"/>
      <c r="L4561" s="14" t="n"/>
      <c r="M4561" s="14" t="n"/>
      <c r="N4561" s="14" t="n"/>
      <c r="O4561" s="14" t="n"/>
      <c r="P4561" s="14" t="n"/>
      <c r="Q4561" s="14" t="n"/>
      <c r="R4561" s="14" t="n"/>
      <c r="S4561" s="14" t="n"/>
      <c r="T4561" s="14" t="n"/>
      <c r="U4561" s="14" t="n"/>
      <c r="V4561" s="14" t="n"/>
      <c r="W4561" s="14" t="n"/>
      <c r="X4561" s="14" t="n"/>
      <c r="Y4561" s="14" t="n"/>
      <c r="Z4561" s="14" t="n"/>
      <c r="AA4561" s="11" t="n"/>
      <c r="AB4561" s="14">
        <f>B4561&amp;"|"&amp;I4561</f>
        <v/>
      </c>
      <c r="AC4561">
        <f>IF($B4561="","","|"&amp;SUBSTITUTE(TRIM(SUBSTITUTE(SUBSTITUTE(SUBSTITUTE(SUBSTITUTE(SUBSTITUTE(SUBSTITUTE(SUBSTITUTE(SUBSTITUTE(SUBSTITUTE(SUBSTITUTE(SUBSTITUTE(SUBSTITUTE(SUBSTITUTE(SUBSTITUTE(TRIM($B4561&amp;""),CHAR(10)," "),CHAR(13)," "),"."," "),";"," "),","," "),"/"," "),"+"," "),"-"," "),"  "," "),"  "," "),"  "," "),"  "," "),"  "," "),"  "," "))," ","|")&amp;"|")</f>
        <v/>
      </c>
      <c r="AD4561">
        <f>TRIM($I4561&amp;"")</f>
        <v/>
      </c>
    </row>
    <row r="4562" ht="72" customHeight="1">
      <c r="A4562" s="9" t="n">
        <v>46232</v>
      </c>
      <c r="B4562" s="14" t="inlineStr">
        <is>
          <t>10274,10275,10276,10277,10279,10280,10281,10278</t>
        </is>
      </c>
      <c r="C4562" s="14" t="inlineStr">
        <is>
          <t>MAD 0803 CAD.1 (LARANJA)</t>
        </is>
      </c>
      <c r="D4562" s="14" t="inlineStr">
        <is>
          <t>56 COPIADORA</t>
        </is>
      </c>
      <c r="E4562" s="14" t="n">
        <v>20083212</v>
      </c>
      <c r="F4562" s="14" t="inlineStr">
        <is>
          <t>TAMPO 1365X905X18 MDF - MESA COM VIDRO (RAIO100)</t>
        </is>
      </c>
      <c r="G4562" s="14" t="inlineStr">
        <is>
          <t>56 COPIADORA</t>
        </is>
      </c>
      <c r="H4562" s="14" t="inlineStr">
        <is>
          <t>56 COPIADORA</t>
        </is>
      </c>
      <c r="I4562" s="9" t="inlineStr">
        <is>
          <t>56 COPIADORA</t>
        </is>
      </c>
      <c r="J4562" s="9" t="n">
        <v>5</v>
      </c>
      <c r="K4562" s="14" t="n"/>
      <c r="L4562" s="14" t="n"/>
      <c r="M4562" s="14" t="n"/>
      <c r="N4562" s="14" t="n"/>
      <c r="O4562" s="14" t="n"/>
      <c r="P4562" s="14" t="n"/>
      <c r="Q4562" s="14" t="n"/>
      <c r="R4562" s="14" t="n"/>
      <c r="S4562" s="14" t="n"/>
      <c r="T4562" s="14" t="n"/>
      <c r="U4562" s="14" t="n"/>
      <c r="V4562" s="14" t="n"/>
      <c r="W4562" s="14" t="n"/>
      <c r="X4562" s="14" t="n"/>
      <c r="Y4562" s="14" t="n"/>
      <c r="Z4562" s="14" t="n"/>
      <c r="AA4562" s="11" t="n"/>
      <c r="AB4562" s="14">
        <f>B4562&amp;"|"&amp;I4562</f>
        <v/>
      </c>
      <c r="AC4562">
        <f>IF($B4562="","","|"&amp;SUBSTITUTE(TRIM(SUBSTITUTE(SUBSTITUTE(SUBSTITUTE(SUBSTITUTE(SUBSTITUTE(SUBSTITUTE(SUBSTITUTE(SUBSTITUTE(SUBSTITUTE(SUBSTITUTE(SUBSTITUTE(SUBSTITUTE(SUBSTITUTE(SUBSTITUTE(TRIM($B4562&amp;""),CHAR(10)," "),CHAR(13)," "),"."," "),";"," "),","," "),"/"," "),"+"," "),"-"," "),"  "," "),"  "," "),"  "," "),"  "," "),"  "," "),"  "," "))," ","|")&amp;"|")</f>
        <v/>
      </c>
      <c r="AD4562">
        <f>TRIM($I4562&amp;"")</f>
        <v/>
      </c>
    </row>
    <row r="4563" ht="72" customHeight="1">
      <c r="A4563" s="9" t="n">
        <v>46232</v>
      </c>
      <c r="B4563" s="14" t="inlineStr">
        <is>
          <t>10274,10275,10276,10277,10279,10280,10281,10278</t>
        </is>
      </c>
      <c r="C4563" s="14" t="inlineStr">
        <is>
          <t>MAD 0803 CAD.1 (LARANJA)</t>
        </is>
      </c>
      <c r="D4563" s="14" t="inlineStr">
        <is>
          <t>56 COPIADORA</t>
        </is>
      </c>
      <c r="E4563" s="14" t="n">
        <v>20086212</v>
      </c>
      <c r="F4563" s="14" t="inlineStr">
        <is>
          <t>TAMPO 1605X905X18 MDF - MESA COM VIDRO (RAIO100)</t>
        </is>
      </c>
      <c r="G4563" s="14" t="inlineStr">
        <is>
          <t>56 COPIADORA</t>
        </is>
      </c>
      <c r="H4563" s="14" t="inlineStr">
        <is>
          <t>56 COPIADORA</t>
        </is>
      </c>
      <c r="I4563" s="9" t="inlineStr">
        <is>
          <t>56 COPIADORA</t>
        </is>
      </c>
      <c r="J4563" s="9" t="n">
        <v>8</v>
      </c>
      <c r="K4563" s="14" t="n"/>
      <c r="L4563" s="14" t="n"/>
      <c r="M4563" s="14" t="n"/>
      <c r="N4563" s="14" t="n"/>
      <c r="O4563" s="14" t="n"/>
      <c r="P4563" s="14" t="n"/>
      <c r="Q4563" s="14" t="n"/>
      <c r="R4563" s="14" t="n"/>
      <c r="S4563" s="14" t="n"/>
      <c r="T4563" s="14" t="n"/>
      <c r="U4563" s="14" t="n"/>
      <c r="V4563" s="14" t="n"/>
      <c r="W4563" s="14" t="n"/>
      <c r="X4563" s="14" t="n"/>
      <c r="Y4563" s="14" t="n"/>
      <c r="Z4563" s="14" t="n"/>
      <c r="AA4563" s="11" t="n"/>
      <c r="AB4563" s="14">
        <f>B4563&amp;"|"&amp;I4563</f>
        <v/>
      </c>
      <c r="AC4563">
        <f>IF($B4563="","","|"&amp;SUBSTITUTE(TRIM(SUBSTITUTE(SUBSTITUTE(SUBSTITUTE(SUBSTITUTE(SUBSTITUTE(SUBSTITUTE(SUBSTITUTE(SUBSTITUTE(SUBSTITUTE(SUBSTITUTE(SUBSTITUTE(SUBSTITUTE(SUBSTITUTE(SUBSTITUTE(TRIM($B4563&amp;""),CHAR(10)," "),CHAR(13)," "),"."," "),";"," "),","," "),"/"," "),"+"," "),"-"," "),"  "," "),"  "," "),"  "," "),"  "," "),"  "," "),"  "," "))," ","|")&amp;"|")</f>
        <v/>
      </c>
      <c r="AD4563">
        <f>TRIM($I4563&amp;"")</f>
        <v/>
      </c>
    </row>
    <row r="4564" ht="72" customHeight="1">
      <c r="A4564" s="9" t="n">
        <v>46232</v>
      </c>
      <c r="B4564" s="14" t="inlineStr">
        <is>
          <t>10274,10275,10276,10277,10279,10280,10281,10278</t>
        </is>
      </c>
      <c r="C4564" s="14" t="inlineStr">
        <is>
          <t>MAD 0803 CAD.1 (LARANJA)</t>
        </is>
      </c>
      <c r="D4564" s="14" t="inlineStr">
        <is>
          <t>56 COPIADORA</t>
        </is>
      </c>
      <c r="E4564" s="14" t="n">
        <v>20058407</v>
      </c>
      <c r="F4564" s="14" t="inlineStr">
        <is>
          <t>TAMPO 1365X905X25 MDF - MESA COM VIDRO</t>
        </is>
      </c>
      <c r="G4564" s="14" t="inlineStr">
        <is>
          <t>56 COPIADORA</t>
        </is>
      </c>
      <c r="H4564" s="14" t="inlineStr">
        <is>
          <t>56 COPIADORA</t>
        </is>
      </c>
      <c r="I4564" s="9" t="inlineStr">
        <is>
          <t>56 COPIADORA</t>
        </is>
      </c>
      <c r="J4564" s="9" t="n">
        <v>5</v>
      </c>
      <c r="K4564" s="14" t="n"/>
      <c r="L4564" s="14" t="n"/>
      <c r="M4564" s="14" t="n"/>
      <c r="N4564" s="14" t="n"/>
      <c r="O4564" s="14" t="n"/>
      <c r="P4564" s="14" t="n"/>
      <c r="Q4564" s="14" t="n"/>
      <c r="R4564" s="14" t="n"/>
      <c r="S4564" s="14" t="n"/>
      <c r="T4564" s="14" t="n"/>
      <c r="U4564" s="14" t="n"/>
      <c r="V4564" s="14" t="n"/>
      <c r="W4564" s="14" t="n"/>
      <c r="X4564" s="14" t="n"/>
      <c r="Y4564" s="14" t="n"/>
      <c r="Z4564" s="14" t="n"/>
      <c r="AA4564" s="11" t="n"/>
      <c r="AB4564" s="14">
        <f>B4564&amp;"|"&amp;I4564</f>
        <v/>
      </c>
      <c r="AC4564">
        <f>IF($B4564="","","|"&amp;SUBSTITUTE(TRIM(SUBSTITUTE(SUBSTITUTE(SUBSTITUTE(SUBSTITUTE(SUBSTITUTE(SUBSTITUTE(SUBSTITUTE(SUBSTITUTE(SUBSTITUTE(SUBSTITUTE(SUBSTITUTE(SUBSTITUTE(SUBSTITUTE(SUBSTITUTE(TRIM($B4564&amp;""),CHAR(10)," "),CHAR(13)," "),"."," "),";"," "),","," "),"/"," "),"+"," "),"-"," "),"  "," "),"  "," "),"  "," "),"  "," "),"  "," "),"  "," "))," ","|")&amp;"|")</f>
        <v/>
      </c>
      <c r="AD4564">
        <f>TRIM($I4564&amp;"")</f>
        <v/>
      </c>
    </row>
    <row r="4565" ht="36" customHeight="1">
      <c r="A4565" s="9" t="n">
        <v>46232</v>
      </c>
      <c r="B4565" s="14" t="inlineStr">
        <is>
          <t>10284</t>
        </is>
      </c>
      <c r="C4565" s="14" t="inlineStr">
        <is>
          <t>M/C 0728 (AMARELO)</t>
        </is>
      </c>
      <c r="D4565" s="14" t="inlineStr">
        <is>
          <t>56 COPIADORA</t>
        </is>
      </c>
      <c r="E4565" s="14" t="n">
        <v>20051001</v>
      </c>
      <c r="F4565" s="14" t="inlineStr">
        <is>
          <t>TAMPO REDONDO 1035X1035X18 MDF - MESA TURIM LIGHT</t>
        </is>
      </c>
      <c r="G4565" s="14" t="inlineStr">
        <is>
          <t>56 COPIADORA</t>
        </is>
      </c>
      <c r="H4565" s="14" t="inlineStr">
        <is>
          <t>56 COPIADORA</t>
        </is>
      </c>
      <c r="I4565" s="9" t="inlineStr">
        <is>
          <t>56 COPIADORA</t>
        </is>
      </c>
      <c r="J4565" s="9" t="n">
        <v>4</v>
      </c>
      <c r="K4565" s="14" t="n"/>
      <c r="L4565" s="14" t="n"/>
      <c r="M4565" s="14" t="n"/>
      <c r="N4565" s="14" t="n"/>
      <c r="O4565" s="14" t="n"/>
      <c r="P4565" s="14" t="n"/>
      <c r="Q4565" s="14" t="n"/>
      <c r="R4565" s="14" t="n"/>
      <c r="S4565" s="14" t="n"/>
      <c r="T4565" s="14" t="n"/>
      <c r="U4565" s="14" t="n"/>
      <c r="V4565" s="14" t="n"/>
      <c r="W4565" s="14" t="n"/>
      <c r="X4565" s="14" t="n"/>
      <c r="Y4565" s="14" t="n"/>
      <c r="Z4565" s="14" t="n"/>
      <c r="AA4565" s="11" t="n"/>
      <c r="AB4565" s="14">
        <f>B4565&amp;"|"&amp;I4565</f>
        <v/>
      </c>
      <c r="AC4565">
        <f>IF($B4565="","","|"&amp;SUBSTITUTE(TRIM(SUBSTITUTE(SUBSTITUTE(SUBSTITUTE(SUBSTITUTE(SUBSTITUTE(SUBSTITUTE(SUBSTITUTE(SUBSTITUTE(SUBSTITUTE(SUBSTITUTE(SUBSTITUTE(SUBSTITUTE(SUBSTITUTE(SUBSTITUTE(TRIM($B4565&amp;""),CHAR(10)," "),CHAR(13)," "),"."," "),";"," "),","," "),"/"," "),"+"," "),"-"," "),"  "," "),"  "," "),"  "," "),"  "," "),"  "," "),"  "," "))," ","|")&amp;"|")</f>
        <v/>
      </c>
      <c r="AD4565">
        <f>TRIM($I4565&amp;"")</f>
        <v/>
      </c>
    </row>
    <row r="4566" ht="36" customHeight="1">
      <c r="A4566" s="9" t="n">
        <v>46232</v>
      </c>
      <c r="B4566" s="14" t="inlineStr">
        <is>
          <t>10284</t>
        </is>
      </c>
      <c r="C4566" s="14" t="inlineStr">
        <is>
          <t>M/C 0728 (AMARELO)</t>
        </is>
      </c>
      <c r="D4566" s="14" t="inlineStr">
        <is>
          <t>56 COPIADORA</t>
        </is>
      </c>
      <c r="E4566" s="14" t="n">
        <v>20052201</v>
      </c>
      <c r="F4566" s="14" t="inlineStr">
        <is>
          <t>TAMPO VITREO 1205X905X18 MDF-MESA ATHENAS</t>
        </is>
      </c>
      <c r="G4566" s="14" t="inlineStr">
        <is>
          <t>56 COPIADORA</t>
        </is>
      </c>
      <c r="H4566" s="14" t="inlineStr">
        <is>
          <t>56 COPIADORA</t>
        </is>
      </c>
      <c r="I4566" s="9" t="inlineStr">
        <is>
          <t>56 COPIADORA</t>
        </is>
      </c>
      <c r="J4566" s="9" t="n">
        <v>7</v>
      </c>
      <c r="K4566" s="14" t="n"/>
      <c r="L4566" s="14" t="n"/>
      <c r="M4566" s="14" t="n"/>
      <c r="N4566" s="14" t="n"/>
      <c r="O4566" s="14" t="n"/>
      <c r="P4566" s="14" t="n"/>
      <c r="Q4566" s="14" t="n"/>
      <c r="R4566" s="14" t="n"/>
      <c r="S4566" s="14" t="n"/>
      <c r="T4566" s="14" t="n"/>
      <c r="U4566" s="14" t="n"/>
      <c r="V4566" s="14" t="n"/>
      <c r="W4566" s="14" t="n"/>
      <c r="X4566" s="14" t="n"/>
      <c r="Y4566" s="14" t="n"/>
      <c r="Z4566" s="14" t="n"/>
      <c r="AA4566" s="11" t="n"/>
      <c r="AB4566" s="14">
        <f>B4566&amp;"|"&amp;I4566</f>
        <v/>
      </c>
      <c r="AC4566">
        <f>IF($B4566="","","|"&amp;SUBSTITUTE(TRIM(SUBSTITUTE(SUBSTITUTE(SUBSTITUTE(SUBSTITUTE(SUBSTITUTE(SUBSTITUTE(SUBSTITUTE(SUBSTITUTE(SUBSTITUTE(SUBSTITUTE(SUBSTITUTE(SUBSTITUTE(SUBSTITUTE(SUBSTITUTE(TRIM($B4566&amp;""),CHAR(10)," "),CHAR(13)," "),"."," "),";"," "),","," "),"/"," "),"+"," "),"-"," "),"  "," "),"  "," "),"  "," "),"  "," "),"  "," "),"  "," "))," ","|")&amp;"|")</f>
        <v/>
      </c>
      <c r="AD4566">
        <f>TRIM($I4566&amp;"")</f>
        <v/>
      </c>
    </row>
    <row r="4567" ht="72" customHeight="1">
      <c r="A4567" s="9" t="n">
        <v>46232</v>
      </c>
      <c r="B4567" s="14" t="inlineStr">
        <is>
          <t>10274,10275,10276,10277,10279,10280,10281,10278</t>
        </is>
      </c>
      <c r="C4567" s="14" t="inlineStr">
        <is>
          <t>MAD 0803 CAD.1 (LARANJA)</t>
        </is>
      </c>
      <c r="D4567" s="14" t="inlineStr">
        <is>
          <t>34 CORTE DE TECIDO</t>
        </is>
      </c>
      <c r="E4567" s="14" t="n">
        <v>30001210</v>
      </c>
      <c r="F4567" s="14" t="inlineStr">
        <is>
          <t>CAPA ASSENTO ESTOF - CAD. CRE/MON./TOP. PI</t>
        </is>
      </c>
      <c r="G4567" s="14" t="inlineStr">
        <is>
          <t>34 CORTE DE TECIDO</t>
        </is>
      </c>
      <c r="H4567" s="14" t="inlineStr">
        <is>
          <t>34 CORTE DE TECIDO</t>
        </is>
      </c>
      <c r="I4567" s="9" t="inlineStr">
        <is>
          <t>34 CORTE DE TECIDO</t>
        </is>
      </c>
      <c r="J4567" s="9" t="n">
        <v>12</v>
      </c>
      <c r="K4567" s="14" t="n"/>
      <c r="L4567" s="14" t="n"/>
      <c r="M4567" s="14" t="n"/>
      <c r="N4567" s="14" t="n"/>
      <c r="O4567" s="14" t="n"/>
      <c r="P4567" s="14" t="n"/>
      <c r="Q4567" s="14" t="n"/>
      <c r="R4567" s="14" t="n"/>
      <c r="S4567" s="14" t="n"/>
      <c r="T4567" s="14" t="n"/>
      <c r="U4567" s="14" t="n"/>
      <c r="V4567" s="14" t="n"/>
      <c r="W4567" s="14" t="n"/>
      <c r="X4567" s="14" t="n"/>
      <c r="Y4567" s="14" t="n"/>
      <c r="Z4567" s="14" t="n"/>
      <c r="AA4567" s="11" t="n"/>
      <c r="AB4567" s="14">
        <f>B4567&amp;"|"&amp;I4567</f>
        <v/>
      </c>
      <c r="AC4567">
        <f>IF($B4567="","","|"&amp;SUBSTITUTE(TRIM(SUBSTITUTE(SUBSTITUTE(SUBSTITUTE(SUBSTITUTE(SUBSTITUTE(SUBSTITUTE(SUBSTITUTE(SUBSTITUTE(SUBSTITUTE(SUBSTITUTE(SUBSTITUTE(SUBSTITUTE(SUBSTITUTE(SUBSTITUTE(TRIM($B4567&amp;""),CHAR(10)," "),CHAR(13)," "),"."," "),";"," "),","," "),"/"," "),"+"," "),"-"," "),"  "," "),"  "," "),"  "," "),"  "," "),"  "," "),"  "," "))," ","|")&amp;"|")</f>
        <v/>
      </c>
      <c r="AD4567">
        <f>TRIM($I4567&amp;"")</f>
        <v/>
      </c>
    </row>
    <row r="4568" ht="72" customHeight="1">
      <c r="A4568" s="9" t="n">
        <v>46232</v>
      </c>
      <c r="B4568" s="14" t="inlineStr">
        <is>
          <t>10274,10275,10276,10277,10279,10280,10281,10278</t>
        </is>
      </c>
      <c r="C4568" s="14" t="inlineStr">
        <is>
          <t>MAD 0803 CAD.1 (LARANJA)</t>
        </is>
      </c>
      <c r="D4568" s="14" t="inlineStr">
        <is>
          <t>34 CORTE DE TECIDO</t>
        </is>
      </c>
      <c r="E4568" s="14" t="n">
        <v>30003614</v>
      </c>
      <c r="F4568" s="14" t="inlineStr">
        <is>
          <t>CAPA ASSENTO ESTOFADO - CAD. PEROLA (650X650)</t>
        </is>
      </c>
      <c r="G4568" s="14" t="inlineStr">
        <is>
          <t>34 CORTE DE TECIDO</t>
        </is>
      </c>
      <c r="H4568" s="14" t="inlineStr">
        <is>
          <t>34 CORTE DE TECIDO</t>
        </is>
      </c>
      <c r="I4568" s="9" t="inlineStr">
        <is>
          <t>34 CORTE DE TECIDO</t>
        </is>
      </c>
      <c r="J4568" s="9" t="n">
        <v>12</v>
      </c>
      <c r="K4568" s="14" t="n"/>
      <c r="L4568" s="14" t="n"/>
      <c r="M4568" s="14" t="n"/>
      <c r="N4568" s="14" t="n"/>
      <c r="O4568" s="14" t="n"/>
      <c r="P4568" s="14" t="n"/>
      <c r="Q4568" s="14" t="n"/>
      <c r="R4568" s="14" t="n"/>
      <c r="S4568" s="14" t="n"/>
      <c r="T4568" s="14" t="n"/>
      <c r="U4568" s="14" t="n"/>
      <c r="V4568" s="14" t="n"/>
      <c r="W4568" s="14" t="n"/>
      <c r="X4568" s="14" t="n"/>
      <c r="Y4568" s="14" t="n"/>
      <c r="Z4568" s="14" t="n"/>
      <c r="AA4568" s="11" t="n"/>
      <c r="AB4568" s="14">
        <f>B4568&amp;"|"&amp;I4568</f>
        <v/>
      </c>
      <c r="AC4568">
        <f>IF($B4568="","","|"&amp;SUBSTITUTE(TRIM(SUBSTITUTE(SUBSTITUTE(SUBSTITUTE(SUBSTITUTE(SUBSTITUTE(SUBSTITUTE(SUBSTITUTE(SUBSTITUTE(SUBSTITUTE(SUBSTITUTE(SUBSTITUTE(SUBSTITUTE(SUBSTITUTE(SUBSTITUTE(TRIM($B4568&amp;""),CHAR(10)," "),CHAR(13)," "),"."," "),";"," "),","," "),"/"," "),"+"," "),"-"," "),"  "," "),"  "," "),"  "," "),"  "," "),"  "," "),"  "," "))," ","|")&amp;"|")</f>
        <v/>
      </c>
      <c r="AD4568">
        <f>TRIM($I4568&amp;"")</f>
        <v/>
      </c>
    </row>
    <row r="4569" ht="72" customHeight="1">
      <c r="A4569" s="9" t="n">
        <v>46232</v>
      </c>
      <c r="B4569" s="14" t="inlineStr">
        <is>
          <t>10274,10275,10276,10277,10279,10280,10281,10278</t>
        </is>
      </c>
      <c r="C4569" s="14" t="inlineStr">
        <is>
          <t>MAD 0803 CAD.1 (LARANJA)</t>
        </is>
      </c>
      <c r="D4569" s="14" t="inlineStr">
        <is>
          <t>34 CORTE DE TECIDO</t>
        </is>
      </c>
      <c r="E4569" s="14" t="n">
        <v>30004210</v>
      </c>
      <c r="F4569" s="14" t="inlineStr">
        <is>
          <t>CAPA ENCOSTO ESTOFADO - CAD.AMBAR MADEIRA</t>
        </is>
      </c>
      <c r="G4569" s="14" t="inlineStr">
        <is>
          <t>34 CORTE DE TECIDO</t>
        </is>
      </c>
      <c r="H4569" s="14" t="inlineStr">
        <is>
          <t>34 CORTE DE TECIDO</t>
        </is>
      </c>
      <c r="I4569" s="9" t="inlineStr">
        <is>
          <t>34 CORTE DE TECIDO</t>
        </is>
      </c>
      <c r="J4569" s="9" t="n">
        <v>12</v>
      </c>
      <c r="K4569" s="14" t="n"/>
      <c r="L4569" s="14" t="n"/>
      <c r="M4569" s="14" t="n"/>
      <c r="N4569" s="14" t="n"/>
      <c r="O4569" s="14" t="n"/>
      <c r="P4569" s="14" t="n"/>
      <c r="Q4569" s="14" t="n"/>
      <c r="R4569" s="14" t="n"/>
      <c r="S4569" s="14" t="n"/>
      <c r="T4569" s="14" t="n"/>
      <c r="U4569" s="14" t="n"/>
      <c r="V4569" s="14" t="n"/>
      <c r="W4569" s="14" t="n"/>
      <c r="X4569" s="14" t="n"/>
      <c r="Y4569" s="14" t="n"/>
      <c r="Z4569" s="14" t="n"/>
      <c r="AA4569" s="11" t="n"/>
      <c r="AB4569" s="14">
        <f>B4569&amp;"|"&amp;I4569</f>
        <v/>
      </c>
      <c r="AC4569">
        <f>IF($B4569="","","|"&amp;SUBSTITUTE(TRIM(SUBSTITUTE(SUBSTITUTE(SUBSTITUTE(SUBSTITUTE(SUBSTITUTE(SUBSTITUTE(SUBSTITUTE(SUBSTITUTE(SUBSTITUTE(SUBSTITUTE(SUBSTITUTE(SUBSTITUTE(SUBSTITUTE(SUBSTITUTE(TRIM($B4569&amp;""),CHAR(10)," "),CHAR(13)," "),"."," "),";"," "),","," "),"/"," "),"+"," "),"-"," "),"  "," "),"  "," "),"  "," "),"  "," "),"  "," "),"  "," "))," ","|")&amp;"|")</f>
        <v/>
      </c>
      <c r="AD4569">
        <f>TRIM($I4569&amp;"")</f>
        <v/>
      </c>
    </row>
    <row r="4570" ht="72" customHeight="1">
      <c r="A4570" s="9" t="n">
        <v>46232</v>
      </c>
      <c r="B4570" s="14" t="inlineStr">
        <is>
          <t>10274,10275,10276,10277,10279,10280,10281,10278</t>
        </is>
      </c>
      <c r="C4570" s="14" t="inlineStr">
        <is>
          <t>MAD 0803 CAD.1 (LARANJA)</t>
        </is>
      </c>
      <c r="D4570" s="14" t="inlineStr">
        <is>
          <t>34 CORTE DE TECIDO</t>
        </is>
      </c>
      <c r="E4570" s="14" t="n">
        <v>30009111</v>
      </c>
      <c r="F4570" s="14" t="inlineStr">
        <is>
          <t>TECIDO INTERNO DO ENCOSTO 1080X470 - CAD. RUBI</t>
        </is>
      </c>
      <c r="G4570" s="14" t="inlineStr">
        <is>
          <t>34 CORTE DE TECIDO</t>
        </is>
      </c>
      <c r="H4570" s="14" t="inlineStr">
        <is>
          <t>34 CORTE DE TECIDO</t>
        </is>
      </c>
      <c r="I4570" s="9" t="inlineStr">
        <is>
          <t>34 CORTE DE TECIDO</t>
        </is>
      </c>
      <c r="J4570" s="9" t="n">
        <v>6</v>
      </c>
      <c r="K4570" s="14" t="n"/>
      <c r="L4570" s="14" t="n"/>
      <c r="M4570" s="14" t="n"/>
      <c r="N4570" s="14" t="n"/>
      <c r="O4570" s="14" t="n"/>
      <c r="P4570" s="14" t="n"/>
      <c r="Q4570" s="14" t="n"/>
      <c r="R4570" s="14" t="n"/>
      <c r="S4570" s="14" t="n"/>
      <c r="T4570" s="14" t="n"/>
      <c r="U4570" s="14" t="n"/>
      <c r="V4570" s="14" t="n"/>
      <c r="W4570" s="14" t="n"/>
      <c r="X4570" s="14" t="n"/>
      <c r="Y4570" s="14" t="n"/>
      <c r="Z4570" s="14" t="n"/>
      <c r="AA4570" s="11" t="n"/>
      <c r="AB4570" s="14">
        <f>B4570&amp;"|"&amp;I4570</f>
        <v/>
      </c>
      <c r="AC4570">
        <f>IF($B4570="","","|"&amp;SUBSTITUTE(TRIM(SUBSTITUTE(SUBSTITUTE(SUBSTITUTE(SUBSTITUTE(SUBSTITUTE(SUBSTITUTE(SUBSTITUTE(SUBSTITUTE(SUBSTITUTE(SUBSTITUTE(SUBSTITUTE(SUBSTITUTE(SUBSTITUTE(SUBSTITUTE(TRIM($B4570&amp;""),CHAR(10)," "),CHAR(13)," "),"."," "),";"," "),","," "),"/"," "),"+"," "),"-"," "),"  "," "),"  "," "),"  "," "),"  "," "),"  "," "),"  "," "))," ","|")&amp;"|")</f>
        <v/>
      </c>
      <c r="AD4570">
        <f>TRIM($I4570&amp;"")</f>
        <v/>
      </c>
    </row>
    <row r="4571" ht="72" customHeight="1">
      <c r="A4571" s="9" t="n">
        <v>46232</v>
      </c>
      <c r="B4571" s="14" t="inlineStr">
        <is>
          <t>10274,10275,10276,10277,10279,10280,10281,10278</t>
        </is>
      </c>
      <c r="C4571" s="14" t="inlineStr">
        <is>
          <t>MAD 0803 CAD.1 (LARANJA)</t>
        </is>
      </c>
      <c r="D4571" s="14" t="inlineStr">
        <is>
          <t>34 CORTE DE TECIDO</t>
        </is>
      </c>
      <c r="E4571" s="14" t="n">
        <v>30009311</v>
      </c>
      <c r="F4571" s="14" t="inlineStr">
        <is>
          <t>CAPA ENCOSTO ESTOFADO - CAD. RUBI (1120X470)</t>
        </is>
      </c>
      <c r="G4571" s="14" t="inlineStr">
        <is>
          <t>34 CORTE DE TECIDO</t>
        </is>
      </c>
      <c r="H4571" s="14" t="inlineStr">
        <is>
          <t>34 CORTE DE TECIDO</t>
        </is>
      </c>
      <c r="I4571" s="9" t="inlineStr">
        <is>
          <t>34 CORTE DE TECIDO</t>
        </is>
      </c>
      <c r="J4571" s="9" t="n">
        <v>6</v>
      </c>
      <c r="K4571" s="14" t="n"/>
      <c r="L4571" s="14" t="n"/>
      <c r="M4571" s="14" t="n"/>
      <c r="N4571" s="14" t="n"/>
      <c r="O4571" s="14" t="n"/>
      <c r="P4571" s="14" t="n"/>
      <c r="Q4571" s="14" t="n"/>
      <c r="R4571" s="14" t="n"/>
      <c r="S4571" s="14" t="n"/>
      <c r="T4571" s="14" t="n"/>
      <c r="U4571" s="14" t="n"/>
      <c r="V4571" s="14" t="n"/>
      <c r="W4571" s="14" t="n"/>
      <c r="X4571" s="14" t="n"/>
      <c r="Y4571" s="14" t="n"/>
      <c r="Z4571" s="14" t="n"/>
      <c r="AA4571" s="11" t="n"/>
      <c r="AB4571" s="14">
        <f>B4571&amp;"|"&amp;I4571</f>
        <v/>
      </c>
      <c r="AC4571">
        <f>IF($B4571="","","|"&amp;SUBSTITUTE(TRIM(SUBSTITUTE(SUBSTITUTE(SUBSTITUTE(SUBSTITUTE(SUBSTITUTE(SUBSTITUTE(SUBSTITUTE(SUBSTITUTE(SUBSTITUTE(SUBSTITUTE(SUBSTITUTE(SUBSTITUTE(SUBSTITUTE(SUBSTITUTE(TRIM($B4571&amp;""),CHAR(10)," "),CHAR(13)," "),"."," "),";"," "),","," "),"/"," "),"+"," "),"-"," "),"  "," "),"  "," "),"  "," "),"  "," "),"  "," "),"  "," "))," ","|")&amp;"|")</f>
        <v/>
      </c>
      <c r="AD4571">
        <f>TRIM($I4571&amp;"")</f>
        <v/>
      </c>
    </row>
    <row r="4572" ht="72" customHeight="1">
      <c r="A4572" s="9" t="n">
        <v>46232</v>
      </c>
      <c r="B4572" s="14" t="inlineStr">
        <is>
          <t>10274,10275,10276,10277,10279,10280,10281,10278</t>
        </is>
      </c>
      <c r="C4572" s="14" t="inlineStr">
        <is>
          <t>MAD 0803 CAD.1 (LARANJA)</t>
        </is>
      </c>
      <c r="D4572" s="14" t="inlineStr">
        <is>
          <t>34 CORTE DE TECIDO</t>
        </is>
      </c>
      <c r="E4572" s="14" t="n">
        <v>30009312</v>
      </c>
      <c r="F4572" s="14" t="inlineStr">
        <is>
          <t>CAPA ASSENTO ESTOFADO - CAD. RUBI (630X630)</t>
        </is>
      </c>
      <c r="G4572" s="14" t="inlineStr">
        <is>
          <t>34 CORTE DE TECIDO</t>
        </is>
      </c>
      <c r="H4572" s="14" t="inlineStr">
        <is>
          <t>34 CORTE DE TECIDO</t>
        </is>
      </c>
      <c r="I4572" s="9" t="inlineStr">
        <is>
          <t>34 CORTE DE TECIDO</t>
        </is>
      </c>
      <c r="J4572" s="9" t="n">
        <v>6</v>
      </c>
      <c r="K4572" s="14" t="n"/>
      <c r="L4572" s="14" t="n"/>
      <c r="M4572" s="14" t="n"/>
      <c r="N4572" s="14" t="n"/>
      <c r="O4572" s="14" t="n"/>
      <c r="P4572" s="14" t="n"/>
      <c r="Q4572" s="14" t="n"/>
      <c r="R4572" s="14" t="n"/>
      <c r="S4572" s="14" t="n"/>
      <c r="T4572" s="14" t="n"/>
      <c r="U4572" s="14" t="n"/>
      <c r="V4572" s="14" t="n"/>
      <c r="W4572" s="14" t="n"/>
      <c r="X4572" s="14" t="n"/>
      <c r="Y4572" s="14" t="n"/>
      <c r="Z4572" s="14" t="n"/>
      <c r="AA4572" s="11" t="n"/>
      <c r="AB4572" s="14">
        <f>B4572&amp;"|"&amp;I4572</f>
        <v/>
      </c>
      <c r="AC4572">
        <f>IF($B4572="","","|"&amp;SUBSTITUTE(TRIM(SUBSTITUTE(SUBSTITUTE(SUBSTITUTE(SUBSTITUTE(SUBSTITUTE(SUBSTITUTE(SUBSTITUTE(SUBSTITUTE(SUBSTITUTE(SUBSTITUTE(SUBSTITUTE(SUBSTITUTE(SUBSTITUTE(SUBSTITUTE(TRIM($B4572&amp;""),CHAR(10)," "),CHAR(13)," "),"."," "),";"," "),","," "),"/"," "),"+"," "),"-"," "),"  "," "),"  "," "),"  "," "),"  "," "),"  "," "),"  "," "))," ","|")&amp;"|")</f>
        <v/>
      </c>
      <c r="AD4572">
        <f>TRIM($I4572&amp;"")</f>
        <v/>
      </c>
    </row>
    <row r="4573" ht="72" customHeight="1">
      <c r="A4573" s="9" t="n">
        <v>46232</v>
      </c>
      <c r="B4573" s="14" t="inlineStr">
        <is>
          <t>10274,10275,10276,10277,10279,10280,10281,10278</t>
        </is>
      </c>
      <c r="C4573" s="14" t="inlineStr">
        <is>
          <t>MAD 0803 CAD.1 (LARANJA)</t>
        </is>
      </c>
      <c r="D4573" s="14" t="inlineStr">
        <is>
          <t>34 CORTE DE TECIDO</t>
        </is>
      </c>
      <c r="E4573" s="14" t="n">
        <v>30008517</v>
      </c>
      <c r="F4573" s="14" t="inlineStr">
        <is>
          <t>CAPA ASSENTO ESTOFADO - CADEIRA PRATA</t>
        </is>
      </c>
      <c r="G4573" s="14" t="inlineStr">
        <is>
          <t>34 CORTE DE TECIDO</t>
        </is>
      </c>
      <c r="H4573" s="14" t="inlineStr">
        <is>
          <t>34 CORTE DE TECIDO</t>
        </is>
      </c>
      <c r="I4573" s="9" t="inlineStr">
        <is>
          <t>34 CORTE DE TECIDO</t>
        </is>
      </c>
      <c r="J4573" s="9" t="n">
        <v>4</v>
      </c>
      <c r="K4573" s="14" t="n"/>
      <c r="L4573" s="14" t="n"/>
      <c r="M4573" s="14" t="n"/>
      <c r="N4573" s="14" t="n"/>
      <c r="O4573" s="14" t="n"/>
      <c r="P4573" s="14" t="n"/>
      <c r="Q4573" s="14" t="n"/>
      <c r="R4573" s="14" t="n"/>
      <c r="S4573" s="14" t="n"/>
      <c r="T4573" s="14" t="n"/>
      <c r="U4573" s="14" t="n"/>
      <c r="V4573" s="14" t="n"/>
      <c r="W4573" s="14" t="n"/>
      <c r="X4573" s="14" t="n"/>
      <c r="Y4573" s="14" t="n"/>
      <c r="Z4573" s="14" t="n"/>
      <c r="AA4573" s="11" t="n"/>
      <c r="AB4573" s="14">
        <f>B4573&amp;"|"&amp;I4573</f>
        <v/>
      </c>
      <c r="AC4573">
        <f>IF($B4573="","","|"&amp;SUBSTITUTE(TRIM(SUBSTITUTE(SUBSTITUTE(SUBSTITUTE(SUBSTITUTE(SUBSTITUTE(SUBSTITUTE(SUBSTITUTE(SUBSTITUTE(SUBSTITUTE(SUBSTITUTE(SUBSTITUTE(SUBSTITUTE(SUBSTITUTE(SUBSTITUTE(TRIM($B4573&amp;""),CHAR(10)," "),CHAR(13)," "),"."," "),";"," "),","," "),"/"," "),"+"," "),"-"," "),"  "," "),"  "," "),"  "," "),"  "," "),"  "," "),"  "," "))," ","|")&amp;"|")</f>
        <v/>
      </c>
      <c r="AD4573">
        <f>TRIM($I4573&amp;"")</f>
        <v/>
      </c>
    </row>
    <row r="4574" ht="72" customHeight="1">
      <c r="A4574" s="9" t="n">
        <v>46232</v>
      </c>
      <c r="B4574" s="14" t="inlineStr">
        <is>
          <t>10274,10275,10276,10277,10279,10280,10281,10278</t>
        </is>
      </c>
      <c r="C4574" s="14" t="inlineStr">
        <is>
          <t>MAD 0803 CAD.1 (LARANJA)</t>
        </is>
      </c>
      <c r="D4574" s="14" t="inlineStr">
        <is>
          <t>34 CORTE DE TECIDO</t>
        </is>
      </c>
      <c r="E4574" s="14" t="n">
        <v>30003710</v>
      </c>
      <c r="F4574" s="14" t="inlineStr">
        <is>
          <t>FUNDO CADEIRA TNT SERIGRAFADO - 410X410 - MADEIRA</t>
        </is>
      </c>
      <c r="G4574" s="14" t="inlineStr">
        <is>
          <t>34 CORTE DE TECIDO</t>
        </is>
      </c>
      <c r="H4574" s="14" t="inlineStr">
        <is>
          <t>34 CORTE DE TECIDO</t>
        </is>
      </c>
      <c r="I4574" s="9" t="inlineStr">
        <is>
          <t>34 CORTE DE TECIDO</t>
        </is>
      </c>
      <c r="J4574" s="9" t="n">
        <v>786</v>
      </c>
      <c r="K4574" s="14" t="n"/>
      <c r="L4574" s="14" t="n"/>
      <c r="M4574" s="14" t="n"/>
      <c r="N4574" s="14" t="n"/>
      <c r="O4574" s="14" t="n"/>
      <c r="P4574" s="14" t="n"/>
      <c r="Q4574" s="14" t="n"/>
      <c r="R4574" s="14" t="n"/>
      <c r="S4574" s="14" t="n"/>
      <c r="T4574" s="14" t="n"/>
      <c r="U4574" s="14" t="n"/>
      <c r="V4574" s="14" t="n"/>
      <c r="W4574" s="14" t="n"/>
      <c r="X4574" s="14" t="n"/>
      <c r="Y4574" s="14" t="n"/>
      <c r="Z4574" s="14" t="n"/>
      <c r="AA4574" s="11" t="n"/>
      <c r="AB4574" s="14">
        <f>B4574&amp;"|"&amp;I4574</f>
        <v/>
      </c>
      <c r="AC4574">
        <f>IF($B4574="","","|"&amp;SUBSTITUTE(TRIM(SUBSTITUTE(SUBSTITUTE(SUBSTITUTE(SUBSTITUTE(SUBSTITUTE(SUBSTITUTE(SUBSTITUTE(SUBSTITUTE(SUBSTITUTE(SUBSTITUTE(SUBSTITUTE(SUBSTITUTE(SUBSTITUTE(SUBSTITUTE(TRIM($B4574&amp;""),CHAR(10)," "),CHAR(13)," "),"."," "),";"," "),","," "),"/"," "),"+"," "),"-"," "),"  "," "),"  "," "),"  "," "),"  "," "),"  "," "),"  "," "))," ","|")&amp;"|")</f>
        <v/>
      </c>
      <c r="AD4574">
        <f>TRIM($I4574&amp;"")</f>
        <v/>
      </c>
    </row>
    <row r="4575" ht="72" customHeight="1">
      <c r="A4575" s="9" t="n">
        <v>46232</v>
      </c>
      <c r="B4575" s="14" t="inlineStr">
        <is>
          <t>10274,10275,10276,10277,10279,10280,10281,10278</t>
        </is>
      </c>
      <c r="C4575" s="14" t="inlineStr">
        <is>
          <t>MAD 0803 CAD.1 (LARANJA)</t>
        </is>
      </c>
      <c r="D4575" s="14" t="inlineStr">
        <is>
          <t>34 CORTE DE TECIDO</t>
        </is>
      </c>
      <c r="E4575" s="14" t="n">
        <v>30004810</v>
      </c>
      <c r="F4575" s="14" t="inlineStr">
        <is>
          <t>FUNDO CADEIRA TNT SERIGRAFADO - 410X360 - MDF</t>
        </is>
      </c>
      <c r="G4575" s="14" t="inlineStr">
        <is>
          <t>34 CORTE DE TECIDO</t>
        </is>
      </c>
      <c r="H4575" s="14" t="inlineStr">
        <is>
          <t>34 CORTE DE TECIDO</t>
        </is>
      </c>
      <c r="I4575" s="9" t="inlineStr">
        <is>
          <t>34 CORTE DE TECIDO</t>
        </is>
      </c>
      <c r="J4575" s="9" t="n">
        <v>24</v>
      </c>
      <c r="K4575" s="14" t="n"/>
      <c r="L4575" s="14" t="n"/>
      <c r="M4575" s="14" t="n"/>
      <c r="N4575" s="14" t="n"/>
      <c r="O4575" s="14" t="n"/>
      <c r="P4575" s="14" t="n"/>
      <c r="Q4575" s="14" t="n"/>
      <c r="R4575" s="14" t="n"/>
      <c r="S4575" s="14" t="n"/>
      <c r="T4575" s="14" t="n"/>
      <c r="U4575" s="14" t="n"/>
      <c r="V4575" s="14" t="n"/>
      <c r="W4575" s="14" t="n"/>
      <c r="X4575" s="14" t="n"/>
      <c r="Y4575" s="14" t="n"/>
      <c r="Z4575" s="14" t="n"/>
      <c r="AA4575" s="11" t="n"/>
      <c r="AB4575" s="14">
        <f>B4575&amp;"|"&amp;I4575</f>
        <v/>
      </c>
      <c r="AC4575">
        <f>IF($B4575="","","|"&amp;SUBSTITUTE(TRIM(SUBSTITUTE(SUBSTITUTE(SUBSTITUTE(SUBSTITUTE(SUBSTITUTE(SUBSTITUTE(SUBSTITUTE(SUBSTITUTE(SUBSTITUTE(SUBSTITUTE(SUBSTITUTE(SUBSTITUTE(SUBSTITUTE(SUBSTITUTE(TRIM($B4575&amp;""),CHAR(10)," "),CHAR(13)," "),"."," "),";"," "),","," "),"/"," "),"+"," "),"-"," "),"  "," "),"  "," "),"  "," "),"  "," "),"  "," "),"  "," "))," ","|")&amp;"|")</f>
        <v/>
      </c>
      <c r="AD4575">
        <f>TRIM($I4575&amp;"")</f>
        <v/>
      </c>
    </row>
    <row r="4576" ht="24" customHeight="1">
      <c r="A4576" s="9" t="n">
        <v>46227</v>
      </c>
      <c r="B4576" s="14" t="inlineStr">
        <is>
          <t>10284</t>
        </is>
      </c>
      <c r="C4576" s="14" t="inlineStr">
        <is>
          <t>M/C 0728 (AMARELO)</t>
        </is>
      </c>
      <c r="D4576" s="14" t="inlineStr">
        <is>
          <t>34 CORTE DE TECIDO</t>
        </is>
      </c>
      <c r="E4576" s="14" t="n">
        <v>30001101</v>
      </c>
      <c r="F4576" s="14" t="inlineStr">
        <is>
          <t>CAPA ENCOSTO EST - CAD.VENETO/TRIESTE/NY</t>
        </is>
      </c>
      <c r="G4576" s="14" t="inlineStr">
        <is>
          <t>34 CORTE DE TECIDO</t>
        </is>
      </c>
      <c r="H4576" s="14" t="inlineStr">
        <is>
          <t>34 CORTE DE TECIDO</t>
        </is>
      </c>
      <c r="I4576" s="9" t="inlineStr">
        <is>
          <t>34 CORTE DE TECIDO</t>
        </is>
      </c>
      <c r="J4576" s="9" t="n">
        <v>4</v>
      </c>
      <c r="K4576" s="14" t="n"/>
      <c r="L4576" s="14" t="n"/>
      <c r="M4576" s="14" t="n"/>
      <c r="N4576" s="14" t="n"/>
      <c r="O4576" s="14" t="n"/>
      <c r="P4576" s="14" t="n"/>
      <c r="Q4576" s="14" t="n"/>
      <c r="R4576" s="14" t="n"/>
      <c r="S4576" s="14" t="n"/>
      <c r="T4576" s="14" t="n"/>
      <c r="U4576" s="14" t="n"/>
      <c r="V4576" s="14" t="n"/>
      <c r="W4576" s="14" t="n"/>
      <c r="X4576" s="14" t="n"/>
      <c r="Y4576" s="14" t="n"/>
      <c r="Z4576" s="14" t="n"/>
      <c r="AA4576" s="11" t="n"/>
      <c r="AB4576" s="14">
        <f>B4576&amp;"|"&amp;I4576</f>
        <v/>
      </c>
      <c r="AC4576">
        <f>IF($B4576="","","|"&amp;SUBSTITUTE(TRIM(SUBSTITUTE(SUBSTITUTE(SUBSTITUTE(SUBSTITUTE(SUBSTITUTE(SUBSTITUTE(SUBSTITUTE(SUBSTITUTE(SUBSTITUTE(SUBSTITUTE(SUBSTITUTE(SUBSTITUTE(SUBSTITUTE(SUBSTITUTE(TRIM($B4576&amp;""),CHAR(10)," "),CHAR(13)," "),"."," "),";"," "),","," "),"/"," "),"+"," "),"-"," "),"  "," "),"  "," "),"  "," "),"  "," "),"  "," "),"  "," "))," ","|")&amp;"|")</f>
        <v/>
      </c>
      <c r="AD4576">
        <f>TRIM($I4576&amp;"")</f>
        <v/>
      </c>
    </row>
    <row r="4577" ht="24" customHeight="1">
      <c r="A4577" s="9" t="n">
        <v>46227</v>
      </c>
      <c r="B4577" s="14" t="inlineStr">
        <is>
          <t>10284</t>
        </is>
      </c>
      <c r="C4577" s="14" t="inlineStr">
        <is>
          <t>M/C 0728 (AMARELO)</t>
        </is>
      </c>
      <c r="D4577" s="14" t="inlineStr">
        <is>
          <t>34 CORTE DE TECIDO</t>
        </is>
      </c>
      <c r="E4577" s="14" t="n">
        <v>30001110</v>
      </c>
      <c r="F4577" s="14" t="inlineStr">
        <is>
          <t>CAPA ASSENTO EST - CAD. VENETO/TRISTE/NY</t>
        </is>
      </c>
      <c r="G4577" s="14" t="inlineStr">
        <is>
          <t>34 CORTE DE TECIDO</t>
        </is>
      </c>
      <c r="H4577" s="14" t="inlineStr">
        <is>
          <t>34 CORTE DE TECIDO</t>
        </is>
      </c>
      <c r="I4577" s="9" t="inlineStr">
        <is>
          <t>34 CORTE DE TECIDO</t>
        </is>
      </c>
      <c r="J4577" s="9" t="n">
        <v>4</v>
      </c>
      <c r="K4577" s="14" t="n"/>
      <c r="L4577" s="14" t="n"/>
      <c r="M4577" s="14" t="n"/>
      <c r="N4577" s="14" t="n"/>
      <c r="O4577" s="14" t="n"/>
      <c r="P4577" s="14" t="n"/>
      <c r="Q4577" s="14" t="n"/>
      <c r="R4577" s="14" t="n"/>
      <c r="S4577" s="14" t="n"/>
      <c r="T4577" s="14" t="n"/>
      <c r="U4577" s="14" t="n"/>
      <c r="V4577" s="14" t="n"/>
      <c r="W4577" s="14" t="n"/>
      <c r="X4577" s="14" t="n"/>
      <c r="Y4577" s="14" t="n"/>
      <c r="Z4577" s="14" t="n"/>
      <c r="AA4577" s="11" t="n"/>
      <c r="AB4577" s="14">
        <f>B4577&amp;"|"&amp;I4577</f>
        <v/>
      </c>
      <c r="AC4577">
        <f>IF($B4577="","","|"&amp;SUBSTITUTE(TRIM(SUBSTITUTE(SUBSTITUTE(SUBSTITUTE(SUBSTITUTE(SUBSTITUTE(SUBSTITUTE(SUBSTITUTE(SUBSTITUTE(SUBSTITUTE(SUBSTITUTE(SUBSTITUTE(SUBSTITUTE(SUBSTITUTE(SUBSTITUTE(TRIM($B4577&amp;""),CHAR(10)," "),CHAR(13)," "),"."," "),";"," "),","," "),"/"," "),"+"," "),"-"," "),"  "," "),"  "," "),"  "," "),"  "," "),"  "," "),"  "," "))," ","|")&amp;"|")</f>
        <v/>
      </c>
      <c r="AD4577">
        <f>TRIM($I4577&amp;"")</f>
        <v/>
      </c>
    </row>
    <row r="4578" ht="24" customHeight="1">
      <c r="A4578" s="9" t="n">
        <v>46227</v>
      </c>
      <c r="B4578" s="14" t="inlineStr">
        <is>
          <t>10284</t>
        </is>
      </c>
      <c r="C4578" s="14" t="inlineStr">
        <is>
          <t>M/C 0728 (AMARELO)</t>
        </is>
      </c>
      <c r="D4578" s="14" t="inlineStr">
        <is>
          <t>34 CORTE DE TECIDO</t>
        </is>
      </c>
      <c r="E4578" s="14" t="n">
        <v>30001211</v>
      </c>
      <c r="F4578" s="14" t="inlineStr">
        <is>
          <t>CAPA ENCOSTO ESTOFADO - CAD. DUBAI PÉ INTEIRO</t>
        </is>
      </c>
      <c r="G4578" s="14" t="inlineStr">
        <is>
          <t>34 CORTE DE TECIDO</t>
        </is>
      </c>
      <c r="H4578" s="14" t="inlineStr">
        <is>
          <t>34 CORTE DE TECIDO</t>
        </is>
      </c>
      <c r="I4578" s="9" t="inlineStr">
        <is>
          <t>34 CORTE DE TECIDO</t>
        </is>
      </c>
      <c r="J4578" s="9" t="n">
        <v>12</v>
      </c>
      <c r="K4578" s="14" t="n"/>
      <c r="L4578" s="14" t="n"/>
      <c r="M4578" s="14" t="n"/>
      <c r="N4578" s="14" t="n"/>
      <c r="O4578" s="14" t="n"/>
      <c r="P4578" s="14" t="n"/>
      <c r="Q4578" s="14" t="n"/>
      <c r="R4578" s="14" t="n"/>
      <c r="S4578" s="14" t="n"/>
      <c r="T4578" s="14" t="n"/>
      <c r="U4578" s="14" t="n"/>
      <c r="V4578" s="14" t="n"/>
      <c r="W4578" s="14" t="n"/>
      <c r="X4578" s="14" t="n"/>
      <c r="Y4578" s="14" t="n"/>
      <c r="Z4578" s="14" t="n"/>
      <c r="AA4578" s="11" t="n"/>
      <c r="AB4578" s="14">
        <f>B4578&amp;"|"&amp;I4578</f>
        <v/>
      </c>
      <c r="AC4578">
        <f>IF($B4578="","","|"&amp;SUBSTITUTE(TRIM(SUBSTITUTE(SUBSTITUTE(SUBSTITUTE(SUBSTITUTE(SUBSTITUTE(SUBSTITUTE(SUBSTITUTE(SUBSTITUTE(SUBSTITUTE(SUBSTITUTE(SUBSTITUTE(SUBSTITUTE(SUBSTITUTE(SUBSTITUTE(TRIM($B4578&amp;""),CHAR(10)," "),CHAR(13)," "),"."," "),";"," "),","," "),"/"," "),"+"," "),"-"," "),"  "," "),"  "," "),"  "," "),"  "," "),"  "," "),"  "," "))," ","|")&amp;"|")</f>
        <v/>
      </c>
      <c r="AD4578">
        <f>TRIM($I4578&amp;"")</f>
        <v/>
      </c>
    </row>
    <row r="4579" ht="24" customHeight="1">
      <c r="A4579" s="9" t="n">
        <v>46227</v>
      </c>
      <c r="B4579" s="14" t="inlineStr">
        <is>
          <t>10284</t>
        </is>
      </c>
      <c r="C4579" s="14" t="inlineStr">
        <is>
          <t>M/C 0728 (AMARELO)</t>
        </is>
      </c>
      <c r="D4579" s="14" t="inlineStr">
        <is>
          <t>34 CORTE DE TECIDO</t>
        </is>
      </c>
      <c r="E4579" s="14" t="n">
        <v>30001315</v>
      </c>
      <c r="F4579" s="14" t="inlineStr">
        <is>
          <t>CAPA ASSENTO ESTOF H - CAD. DUB./MIL./GRECIA</t>
        </is>
      </c>
      <c r="G4579" s="14" t="inlineStr">
        <is>
          <t>34 CORTE DE TECIDO</t>
        </is>
      </c>
      <c r="H4579" s="14" t="inlineStr">
        <is>
          <t>34 CORTE DE TECIDO</t>
        </is>
      </c>
      <c r="I4579" s="9" t="inlineStr">
        <is>
          <t>34 CORTE DE TECIDO</t>
        </is>
      </c>
      <c r="J4579" s="9" t="n">
        <v>12</v>
      </c>
      <c r="K4579" s="14" t="n"/>
      <c r="L4579" s="14" t="n"/>
      <c r="M4579" s="14" t="n"/>
      <c r="N4579" s="14" t="n"/>
      <c r="O4579" s="14" t="n"/>
      <c r="P4579" s="14" t="n"/>
      <c r="Q4579" s="14" t="n"/>
      <c r="R4579" s="14" t="n"/>
      <c r="S4579" s="14" t="n"/>
      <c r="T4579" s="14" t="n"/>
      <c r="U4579" s="14" t="n"/>
      <c r="V4579" s="14" t="n"/>
      <c r="W4579" s="14" t="n"/>
      <c r="X4579" s="14" t="n"/>
      <c r="Y4579" s="14" t="n"/>
      <c r="Z4579" s="14" t="n"/>
      <c r="AA4579" s="11" t="n"/>
      <c r="AB4579" s="14">
        <f>B4579&amp;"|"&amp;I4579</f>
        <v/>
      </c>
      <c r="AC4579">
        <f>IF($B4579="","","|"&amp;SUBSTITUTE(TRIM(SUBSTITUTE(SUBSTITUTE(SUBSTITUTE(SUBSTITUTE(SUBSTITUTE(SUBSTITUTE(SUBSTITUTE(SUBSTITUTE(SUBSTITUTE(SUBSTITUTE(SUBSTITUTE(SUBSTITUTE(SUBSTITUTE(SUBSTITUTE(TRIM($B4579&amp;""),CHAR(10)," "),CHAR(13)," "),"."," "),";"," "),","," "),"/"," "),"+"," "),"-"," "),"  "," "),"  "," "),"  "," "),"  "," "),"  "," "),"  "," "))," ","|")&amp;"|")</f>
        <v/>
      </c>
      <c r="AD4579">
        <f>TRIM($I4579&amp;"")</f>
        <v/>
      </c>
    </row>
    <row r="4580" ht="24" customHeight="1">
      <c r="A4580" s="9" t="n">
        <v>46227</v>
      </c>
      <c r="B4580" s="14" t="inlineStr">
        <is>
          <t>10284</t>
        </is>
      </c>
      <c r="C4580" s="14" t="inlineStr">
        <is>
          <t>M/C 0728 (AMARELO)</t>
        </is>
      </c>
      <c r="D4580" s="14" t="inlineStr">
        <is>
          <t>34 CORTE DE TECIDO</t>
        </is>
      </c>
      <c r="E4580" s="14" t="n">
        <v>30001401</v>
      </c>
      <c r="F4580" s="14" t="inlineStr">
        <is>
          <t>CAPA ENCOSTO ESTOFADO - CAD. PADUA PÉ INTEIRO</t>
        </is>
      </c>
      <c r="G4580" s="14" t="inlineStr">
        <is>
          <t>34 CORTE DE TECIDO</t>
        </is>
      </c>
      <c r="H4580" s="14" t="inlineStr">
        <is>
          <t>34 CORTE DE TECIDO</t>
        </is>
      </c>
      <c r="I4580" s="9" t="inlineStr">
        <is>
          <t>34 CORTE DE TECIDO</t>
        </is>
      </c>
      <c r="J4580" s="9" t="n">
        <v>4</v>
      </c>
      <c r="K4580" s="14" t="n"/>
      <c r="L4580" s="14" t="n"/>
      <c r="M4580" s="14" t="n"/>
      <c r="N4580" s="14" t="n"/>
      <c r="O4580" s="14" t="n"/>
      <c r="P4580" s="14" t="n"/>
      <c r="Q4580" s="14" t="n"/>
      <c r="R4580" s="14" t="n"/>
      <c r="S4580" s="14" t="n"/>
      <c r="T4580" s="14" t="n"/>
      <c r="U4580" s="14" t="n"/>
      <c r="V4580" s="14" t="n"/>
      <c r="W4580" s="14" t="n"/>
      <c r="X4580" s="14" t="n"/>
      <c r="Y4580" s="14" t="n"/>
      <c r="Z4580" s="14" t="n"/>
      <c r="AA4580" s="11" t="n"/>
      <c r="AB4580" s="14">
        <f>B4580&amp;"|"&amp;I4580</f>
        <v/>
      </c>
      <c r="AC4580">
        <f>IF($B4580="","","|"&amp;SUBSTITUTE(TRIM(SUBSTITUTE(SUBSTITUTE(SUBSTITUTE(SUBSTITUTE(SUBSTITUTE(SUBSTITUTE(SUBSTITUTE(SUBSTITUTE(SUBSTITUTE(SUBSTITUTE(SUBSTITUTE(SUBSTITUTE(SUBSTITUTE(SUBSTITUTE(TRIM($B4580&amp;""),CHAR(10)," "),CHAR(13)," "),"."," "),";"," "),","," "),"/"," "),"+"," "),"-"," "),"  "," "),"  "," "),"  "," "),"  "," "),"  "," "),"  "," "))," ","|")&amp;"|")</f>
        <v/>
      </c>
      <c r="AD4580">
        <f>TRIM($I4580&amp;"")</f>
        <v/>
      </c>
    </row>
    <row r="4581" ht="24" customHeight="1">
      <c r="A4581" s="9" t="n">
        <v>46227</v>
      </c>
      <c r="B4581" s="14" t="inlineStr">
        <is>
          <t>10284</t>
        </is>
      </c>
      <c r="C4581" s="14" t="inlineStr">
        <is>
          <t>M/C 0728 (AMARELO)</t>
        </is>
      </c>
      <c r="D4581" s="14" t="inlineStr">
        <is>
          <t>34 CORTE DE TECIDO</t>
        </is>
      </c>
      <c r="E4581" s="14" t="n">
        <v>30001410</v>
      </c>
      <c r="F4581" s="14" t="inlineStr">
        <is>
          <t>CAPA ASSENTO ESTOFADO - CAD. PADUA PÉ INTEIRO</t>
        </is>
      </c>
      <c r="G4581" s="14" t="inlineStr">
        <is>
          <t>34 CORTE DE TECIDO</t>
        </is>
      </c>
      <c r="H4581" s="14" t="inlineStr">
        <is>
          <t>34 CORTE DE TECIDO</t>
        </is>
      </c>
      <c r="I4581" s="9" t="inlineStr">
        <is>
          <t>34 CORTE DE TECIDO</t>
        </is>
      </c>
      <c r="J4581" s="9" t="n">
        <v>4</v>
      </c>
      <c r="K4581" s="14" t="n"/>
      <c r="L4581" s="14" t="n"/>
      <c r="M4581" s="14" t="n"/>
      <c r="N4581" s="14" t="n"/>
      <c r="O4581" s="14" t="n"/>
      <c r="P4581" s="14" t="n"/>
      <c r="Q4581" s="14" t="n"/>
      <c r="R4581" s="14" t="n"/>
      <c r="S4581" s="14" t="n"/>
      <c r="T4581" s="14" t="n"/>
      <c r="U4581" s="14" t="n"/>
      <c r="V4581" s="14" t="n"/>
      <c r="W4581" s="14" t="n"/>
      <c r="X4581" s="14" t="n"/>
      <c r="Y4581" s="14" t="n"/>
      <c r="Z4581" s="14" t="n"/>
      <c r="AA4581" s="11" t="n"/>
      <c r="AB4581" s="14">
        <f>B4581&amp;"|"&amp;I4581</f>
        <v/>
      </c>
      <c r="AC4581">
        <f>IF($B4581="","","|"&amp;SUBSTITUTE(TRIM(SUBSTITUTE(SUBSTITUTE(SUBSTITUTE(SUBSTITUTE(SUBSTITUTE(SUBSTITUTE(SUBSTITUTE(SUBSTITUTE(SUBSTITUTE(SUBSTITUTE(SUBSTITUTE(SUBSTITUTE(SUBSTITUTE(SUBSTITUTE(TRIM($B4581&amp;""),CHAR(10)," "),CHAR(13)," "),"."," "),";"," "),","," "),"/"," "),"+"," "),"-"," "),"  "," "),"  "," "),"  "," "),"  "," "),"  "," "),"  "," "))," ","|")&amp;"|")</f>
        <v/>
      </c>
      <c r="AD4581">
        <f>TRIM($I4581&amp;"")</f>
        <v/>
      </c>
    </row>
    <row r="4582" ht="24" customHeight="1">
      <c r="A4582" s="9" t="n">
        <v>46227</v>
      </c>
      <c r="B4582" s="14" t="inlineStr">
        <is>
          <t>10284</t>
        </is>
      </c>
      <c r="C4582" s="14" t="inlineStr">
        <is>
          <t>M/C 0728 (AMARELO)</t>
        </is>
      </c>
      <c r="D4582" s="14" t="inlineStr">
        <is>
          <t>34 CORTE DE TECIDO</t>
        </is>
      </c>
      <c r="E4582" s="14" t="n">
        <v>30003412</v>
      </c>
      <c r="F4582" s="14" t="inlineStr">
        <is>
          <t>CAPA ASSENTO ESTOFADO - CAD. DAKAR</t>
        </is>
      </c>
      <c r="G4582" s="14" t="inlineStr">
        <is>
          <t>34 CORTE DE TECIDO</t>
        </is>
      </c>
      <c r="H4582" s="14" t="inlineStr">
        <is>
          <t>34 CORTE DE TECIDO</t>
        </is>
      </c>
      <c r="I4582" s="9" t="inlineStr">
        <is>
          <t>34 CORTE DE TECIDO</t>
        </is>
      </c>
      <c r="J4582" s="9" t="n">
        <v>12</v>
      </c>
      <c r="K4582" s="14" t="n"/>
      <c r="L4582" s="14" t="n"/>
      <c r="M4582" s="14" t="n"/>
      <c r="N4582" s="14" t="n"/>
      <c r="O4582" s="14" t="n"/>
      <c r="P4582" s="14" t="n"/>
      <c r="Q4582" s="14" t="n"/>
      <c r="R4582" s="14" t="n"/>
      <c r="S4582" s="14" t="n"/>
      <c r="T4582" s="14" t="n"/>
      <c r="U4582" s="14" t="n"/>
      <c r="V4582" s="14" t="n"/>
      <c r="W4582" s="14" t="n"/>
      <c r="X4582" s="14" t="n"/>
      <c r="Y4582" s="14" t="n"/>
      <c r="Z4582" s="14" t="n"/>
      <c r="AA4582" s="11" t="n"/>
      <c r="AB4582" s="14">
        <f>B4582&amp;"|"&amp;I4582</f>
        <v/>
      </c>
      <c r="AC4582">
        <f>IF($B4582="","","|"&amp;SUBSTITUTE(TRIM(SUBSTITUTE(SUBSTITUTE(SUBSTITUTE(SUBSTITUTE(SUBSTITUTE(SUBSTITUTE(SUBSTITUTE(SUBSTITUTE(SUBSTITUTE(SUBSTITUTE(SUBSTITUTE(SUBSTITUTE(SUBSTITUTE(SUBSTITUTE(TRIM($B4582&amp;""),CHAR(10)," "),CHAR(13)," "),"."," "),";"," "),","," "),"/"," "),"+"," "),"-"," "),"  "," "),"  "," "),"  "," "),"  "," "),"  "," "),"  "," "))," ","|")&amp;"|")</f>
        <v/>
      </c>
      <c r="AD4582">
        <f>TRIM($I4582&amp;"")</f>
        <v/>
      </c>
    </row>
    <row r="4583" ht="24" customHeight="1">
      <c r="A4583" s="9" t="n">
        <v>46227</v>
      </c>
      <c r="B4583" s="14" t="inlineStr">
        <is>
          <t>10284</t>
        </is>
      </c>
      <c r="C4583" s="14" t="inlineStr">
        <is>
          <t>M/C 0728 (AMARELO)</t>
        </is>
      </c>
      <c r="D4583" s="14" t="inlineStr">
        <is>
          <t>34 CORTE DE TECIDO</t>
        </is>
      </c>
      <c r="E4583" s="14" t="n">
        <v>30003923</v>
      </c>
      <c r="F4583" s="14" t="inlineStr">
        <is>
          <t>CAPA ENCOSTO ESTOFADO - CAD TRENTO</t>
        </is>
      </c>
      <c r="G4583" s="14" t="inlineStr">
        <is>
          <t>34 CORTE DE TECIDO</t>
        </is>
      </c>
      <c r="H4583" s="14" t="inlineStr">
        <is>
          <t>34 CORTE DE TECIDO</t>
        </is>
      </c>
      <c r="I4583" s="9" t="inlineStr">
        <is>
          <t>34 CORTE DE TECIDO</t>
        </is>
      </c>
      <c r="J4583" s="9" t="n">
        <v>12</v>
      </c>
      <c r="K4583" s="14" t="n"/>
      <c r="L4583" s="14" t="n"/>
      <c r="M4583" s="14" t="n"/>
      <c r="N4583" s="14" t="n"/>
      <c r="O4583" s="14" t="n"/>
      <c r="P4583" s="14" t="n"/>
      <c r="Q4583" s="14" t="n"/>
      <c r="R4583" s="14" t="n"/>
      <c r="S4583" s="14" t="n"/>
      <c r="T4583" s="14" t="n"/>
      <c r="U4583" s="14" t="n"/>
      <c r="V4583" s="14" t="n"/>
      <c r="W4583" s="14" t="n"/>
      <c r="X4583" s="14" t="n"/>
      <c r="Y4583" s="14" t="n"/>
      <c r="Z4583" s="14" t="n"/>
      <c r="AA4583" s="11" t="n"/>
      <c r="AB4583" s="14">
        <f>B4583&amp;"|"&amp;I4583</f>
        <v/>
      </c>
      <c r="AC4583">
        <f>IF($B4583="","","|"&amp;SUBSTITUTE(TRIM(SUBSTITUTE(SUBSTITUTE(SUBSTITUTE(SUBSTITUTE(SUBSTITUTE(SUBSTITUTE(SUBSTITUTE(SUBSTITUTE(SUBSTITUTE(SUBSTITUTE(SUBSTITUTE(SUBSTITUTE(SUBSTITUTE(SUBSTITUTE(TRIM($B4583&amp;""),CHAR(10)," "),CHAR(13)," "),"."," "),";"," "),","," "),"/"," "),"+"," "),"-"," "),"  "," "),"  "," "),"  "," "),"  "," "),"  "," "),"  "," "))," ","|")&amp;"|")</f>
        <v/>
      </c>
      <c r="AD4583">
        <f>TRIM($I4583&amp;"")</f>
        <v/>
      </c>
    </row>
    <row r="4584" ht="24" customHeight="1">
      <c r="A4584" s="9" t="n">
        <v>46227</v>
      </c>
      <c r="B4584" s="14" t="inlineStr">
        <is>
          <t>10284</t>
        </is>
      </c>
      <c r="C4584" s="14" t="inlineStr">
        <is>
          <t>M/C 0728 (AMARELO)</t>
        </is>
      </c>
      <c r="D4584" s="14" t="inlineStr">
        <is>
          <t>34 CORTE DE TECIDO</t>
        </is>
      </c>
      <c r="E4584" s="14" t="n">
        <v>30003710</v>
      </c>
      <c r="F4584" s="14" t="inlineStr">
        <is>
          <t>FUNDO CADEIRA TNT SERIGRAFADO - 410X410 - MADEIRA</t>
        </is>
      </c>
      <c r="G4584" s="14" t="inlineStr">
        <is>
          <t>34 CORTE DE TECIDO</t>
        </is>
      </c>
      <c r="H4584" s="14" t="inlineStr">
        <is>
          <t>34 CORTE DE TECIDO</t>
        </is>
      </c>
      <c r="I4584" s="9" t="inlineStr">
        <is>
          <t>34 CORTE DE TECIDO</t>
        </is>
      </c>
      <c r="J4584" s="9" t="n">
        <v>600</v>
      </c>
      <c r="K4584" s="14" t="n"/>
      <c r="L4584" s="14" t="n"/>
      <c r="M4584" s="14" t="n"/>
      <c r="N4584" s="14" t="n"/>
      <c r="O4584" s="14" t="n"/>
      <c r="P4584" s="14" t="n"/>
      <c r="Q4584" s="14" t="n"/>
      <c r="R4584" s="14" t="n"/>
      <c r="S4584" s="14" t="n"/>
      <c r="T4584" s="14" t="n"/>
      <c r="U4584" s="14" t="n"/>
      <c r="V4584" s="14" t="n"/>
      <c r="W4584" s="14" t="n"/>
      <c r="X4584" s="14" t="n"/>
      <c r="Y4584" s="14" t="n"/>
      <c r="Z4584" s="14" t="n"/>
      <c r="AA4584" s="11" t="n"/>
      <c r="AB4584" s="14">
        <f>B4584&amp;"|"&amp;I4584</f>
        <v/>
      </c>
      <c r="AC4584">
        <f>IF($B4584="","","|"&amp;SUBSTITUTE(TRIM(SUBSTITUTE(SUBSTITUTE(SUBSTITUTE(SUBSTITUTE(SUBSTITUTE(SUBSTITUTE(SUBSTITUTE(SUBSTITUTE(SUBSTITUTE(SUBSTITUTE(SUBSTITUTE(SUBSTITUTE(SUBSTITUTE(SUBSTITUTE(TRIM($B4584&amp;""),CHAR(10)," "),CHAR(13)," "),"."," "),";"," "),","," "),"/"," "),"+"," "),"-"," "),"  "," "),"  "," "),"  "," "),"  "," "),"  "," "),"  "," "))," ","|")&amp;"|")</f>
        <v/>
      </c>
      <c r="AD4584">
        <f>TRIM($I4584&amp;"")</f>
        <v/>
      </c>
    </row>
    <row r="4585" ht="24" customHeight="1">
      <c r="A4585" s="9" t="n">
        <v>46227</v>
      </c>
      <c r="B4585" s="14" t="inlineStr">
        <is>
          <t>10284</t>
        </is>
      </c>
      <c r="C4585" s="14" t="inlineStr">
        <is>
          <t>M/C 0728 (AMARELO)</t>
        </is>
      </c>
      <c r="D4585" s="14" t="inlineStr">
        <is>
          <t>34 CORTE DE TECIDO</t>
        </is>
      </c>
      <c r="E4585" s="14" t="n">
        <v>30004808</v>
      </c>
      <c r="F4585" s="14" t="inlineStr">
        <is>
          <t>CAPA ASSENTO - CAD SANTIAGO</t>
        </is>
      </c>
      <c r="G4585" s="14" t="inlineStr">
        <is>
          <t>34 CORTE DE TECIDO</t>
        </is>
      </c>
      <c r="H4585" s="14" t="inlineStr">
        <is>
          <t>34 CORTE DE TECIDO</t>
        </is>
      </c>
      <c r="I4585" s="9" t="inlineStr">
        <is>
          <t>34 CORTE DE TECIDO</t>
        </is>
      </c>
      <c r="J4585" s="9" t="n">
        <v>600</v>
      </c>
      <c r="K4585" s="14" t="n"/>
      <c r="L4585" s="14" t="n"/>
      <c r="M4585" s="14" t="n"/>
      <c r="N4585" s="14" t="n"/>
      <c r="O4585" s="14" t="n"/>
      <c r="P4585" s="14" t="n"/>
      <c r="Q4585" s="14" t="n"/>
      <c r="R4585" s="14" t="n"/>
      <c r="S4585" s="14" t="n"/>
      <c r="T4585" s="14" t="n"/>
      <c r="U4585" s="14" t="n"/>
      <c r="V4585" s="14" t="n"/>
      <c r="W4585" s="14" t="n"/>
      <c r="X4585" s="14" t="n"/>
      <c r="Y4585" s="14" t="n"/>
      <c r="Z4585" s="14" t="n"/>
      <c r="AA4585" s="11" t="n"/>
      <c r="AB4585" s="14">
        <f>B4585&amp;"|"&amp;I4585</f>
        <v/>
      </c>
      <c r="AC4585">
        <f>IF($B4585="","","|"&amp;SUBSTITUTE(TRIM(SUBSTITUTE(SUBSTITUTE(SUBSTITUTE(SUBSTITUTE(SUBSTITUTE(SUBSTITUTE(SUBSTITUTE(SUBSTITUTE(SUBSTITUTE(SUBSTITUTE(SUBSTITUTE(SUBSTITUTE(SUBSTITUTE(SUBSTITUTE(TRIM($B4585&amp;""),CHAR(10)," "),CHAR(13)," "),"."," "),";"," "),","," "),"/"," "),"+"," "),"-"," "),"  "," "),"  "," "),"  "," "),"  "," "),"  "," "),"  "," "))," ","|")&amp;"|")</f>
        <v/>
      </c>
      <c r="AD4585">
        <f>TRIM($I4585&amp;"")</f>
        <v/>
      </c>
    </row>
    <row r="4586" ht="24" customHeight="1">
      <c r="A4586" s="9" t="n">
        <v>46227</v>
      </c>
      <c r="B4586" s="14" t="inlineStr">
        <is>
          <t>10284</t>
        </is>
      </c>
      <c r="C4586" s="14" t="inlineStr">
        <is>
          <t>M/C 0728 (AMARELO)</t>
        </is>
      </c>
      <c r="D4586" s="14" t="inlineStr">
        <is>
          <t>34 CORTE DE TECIDO</t>
        </is>
      </c>
      <c r="E4586" s="14" t="n">
        <v>30004810</v>
      </c>
      <c r="F4586" s="14" t="inlineStr">
        <is>
          <t>FUNDO CADEIRA TNT SERIGRAFADO - 410X360 - MDF</t>
        </is>
      </c>
      <c r="G4586" s="14" t="inlineStr">
        <is>
          <t>34 CORTE DE TECIDO</t>
        </is>
      </c>
      <c r="H4586" s="14" t="inlineStr">
        <is>
          <t>34 CORTE DE TECIDO</t>
        </is>
      </c>
      <c r="I4586" s="9" t="inlineStr">
        <is>
          <t>34 CORTE DE TECIDO</t>
        </is>
      </c>
      <c r="J4586" s="9" t="n">
        <v>36</v>
      </c>
      <c r="K4586" s="14" t="n"/>
      <c r="L4586" s="14" t="n"/>
      <c r="M4586" s="14" t="n"/>
      <c r="N4586" s="14" t="n"/>
      <c r="O4586" s="14" t="n"/>
      <c r="P4586" s="14" t="n"/>
      <c r="Q4586" s="14" t="n"/>
      <c r="R4586" s="14" t="n"/>
      <c r="S4586" s="14" t="n"/>
      <c r="T4586" s="14" t="n"/>
      <c r="U4586" s="14" t="n"/>
      <c r="V4586" s="14" t="n"/>
      <c r="W4586" s="14" t="n"/>
      <c r="X4586" s="14" t="n"/>
      <c r="Y4586" s="14" t="n"/>
      <c r="Z4586" s="14" t="n"/>
      <c r="AA4586" s="11" t="n"/>
      <c r="AB4586" s="14">
        <f>B4586&amp;"|"&amp;I4586</f>
        <v/>
      </c>
      <c r="AC4586">
        <f>IF($B4586="","","|"&amp;SUBSTITUTE(TRIM(SUBSTITUTE(SUBSTITUTE(SUBSTITUTE(SUBSTITUTE(SUBSTITUTE(SUBSTITUTE(SUBSTITUTE(SUBSTITUTE(SUBSTITUTE(SUBSTITUTE(SUBSTITUTE(SUBSTITUTE(SUBSTITUTE(SUBSTITUTE(TRIM($B4586&amp;""),CHAR(10)," "),CHAR(13)," "),"."," "),";"," "),","," "),"/"," "),"+"," "),"-"," "),"  "," "),"  "," "),"  "," "),"  "," "),"  "," "),"  "," "))," ","|")&amp;"|")</f>
        <v/>
      </c>
      <c r="AD4586">
        <f>TRIM($I4586&amp;"")</f>
        <v/>
      </c>
    </row>
    <row r="4587" ht="24" customHeight="1">
      <c r="A4587" s="9" t="n">
        <v>46227</v>
      </c>
      <c r="B4587" s="14" t="inlineStr">
        <is>
          <t>10284</t>
        </is>
      </c>
      <c r="C4587" s="14" t="inlineStr">
        <is>
          <t>M/C 0728 (AMARELO)</t>
        </is>
      </c>
      <c r="D4587" s="14" t="inlineStr">
        <is>
          <t>34 CORTE DE TECIDO</t>
        </is>
      </c>
      <c r="E4587" s="14" t="n">
        <v>30006106</v>
      </c>
      <c r="F4587" s="14" t="inlineStr">
        <is>
          <t>TELINHA ENCOSTO - CADEIRA SANTIAGO NEW</t>
        </is>
      </c>
      <c r="G4587" s="14" t="inlineStr">
        <is>
          <t>34 CORTE DE TECIDO</t>
        </is>
      </c>
      <c r="H4587" s="14" t="inlineStr">
        <is>
          <t>34 CORTE DE TECIDO</t>
        </is>
      </c>
      <c r="I4587" s="9" t="inlineStr">
        <is>
          <t>34 CORTE DE TECIDO</t>
        </is>
      </c>
      <c r="J4587" s="9" t="n">
        <v>600</v>
      </c>
      <c r="K4587" s="14" t="n"/>
      <c r="L4587" s="14" t="n"/>
      <c r="M4587" s="14" t="n"/>
      <c r="N4587" s="14" t="n"/>
      <c r="O4587" s="14" t="n"/>
      <c r="P4587" s="14" t="n"/>
      <c r="Q4587" s="14" t="n"/>
      <c r="R4587" s="14" t="n"/>
      <c r="S4587" s="14" t="n"/>
      <c r="T4587" s="14" t="n"/>
      <c r="U4587" s="14" t="n"/>
      <c r="V4587" s="14" t="n"/>
      <c r="W4587" s="14" t="n"/>
      <c r="X4587" s="14" t="n"/>
      <c r="Y4587" s="14" t="n"/>
      <c r="Z4587" s="14" t="n"/>
      <c r="AA4587" s="11" t="n"/>
      <c r="AB4587" s="14">
        <f>B4587&amp;"|"&amp;I4587</f>
        <v/>
      </c>
      <c r="AC4587">
        <f>IF($B4587="","","|"&amp;SUBSTITUTE(TRIM(SUBSTITUTE(SUBSTITUTE(SUBSTITUTE(SUBSTITUTE(SUBSTITUTE(SUBSTITUTE(SUBSTITUTE(SUBSTITUTE(SUBSTITUTE(SUBSTITUTE(SUBSTITUTE(SUBSTITUTE(SUBSTITUTE(SUBSTITUTE(TRIM($B4587&amp;""),CHAR(10)," "),CHAR(13)," "),"."," "),";"," "),","," "),"/"," "),"+"," "),"-"," "),"  "," "),"  "," "),"  "," "),"  "," "),"  "," "),"  "," "))," ","|")&amp;"|")</f>
        <v/>
      </c>
      <c r="AD4587">
        <f>TRIM($I4587&amp;"")</f>
        <v/>
      </c>
    </row>
    <row r="4588" ht="24" customHeight="1">
      <c r="A4588" s="9" t="n">
        <v>46227</v>
      </c>
      <c r="B4588" s="14" t="inlineStr">
        <is>
          <t>10284</t>
        </is>
      </c>
      <c r="C4588" s="14" t="inlineStr">
        <is>
          <t>M/C 0728 (AMARELO)</t>
        </is>
      </c>
      <c r="D4588" s="14" t="inlineStr">
        <is>
          <t>34 CORTE DE TECIDO</t>
        </is>
      </c>
      <c r="E4588" s="14" t="n">
        <v>30006807</v>
      </c>
      <c r="F4588" s="14" t="inlineStr">
        <is>
          <t>CAPA ENCOSTO ESTOFADO - CAD. GENOVA</t>
        </is>
      </c>
      <c r="G4588" s="14" t="inlineStr">
        <is>
          <t>34 CORTE DE TECIDO</t>
        </is>
      </c>
      <c r="H4588" s="14" t="inlineStr">
        <is>
          <t>34 CORTE DE TECIDO</t>
        </is>
      </c>
      <c r="I4588" s="9" t="inlineStr">
        <is>
          <t>34 CORTE DE TECIDO</t>
        </is>
      </c>
      <c r="J4588" s="9" t="n">
        <v>4</v>
      </c>
      <c r="K4588" s="14" t="n"/>
      <c r="L4588" s="14" t="n"/>
      <c r="M4588" s="14" t="n"/>
      <c r="N4588" s="14" t="n"/>
      <c r="O4588" s="14" t="n"/>
      <c r="P4588" s="14" t="n"/>
      <c r="Q4588" s="14" t="n"/>
      <c r="R4588" s="14" t="n"/>
      <c r="S4588" s="14" t="n"/>
      <c r="T4588" s="14" t="n"/>
      <c r="U4588" s="14" t="n"/>
      <c r="V4588" s="14" t="n"/>
      <c r="W4588" s="14" t="n"/>
      <c r="X4588" s="14" t="n"/>
      <c r="Y4588" s="14" t="n"/>
      <c r="Z4588" s="14" t="n"/>
      <c r="AA4588" s="11" t="n"/>
      <c r="AB4588" s="14">
        <f>B4588&amp;"|"&amp;I4588</f>
        <v/>
      </c>
      <c r="AC4588">
        <f>IF($B4588="","","|"&amp;SUBSTITUTE(TRIM(SUBSTITUTE(SUBSTITUTE(SUBSTITUTE(SUBSTITUTE(SUBSTITUTE(SUBSTITUTE(SUBSTITUTE(SUBSTITUTE(SUBSTITUTE(SUBSTITUTE(SUBSTITUTE(SUBSTITUTE(SUBSTITUTE(SUBSTITUTE(TRIM($B4588&amp;""),CHAR(10)," "),CHAR(13)," "),"."," "),";"," "),","," "),"/"," "),"+"," "),"-"," "),"  "," "),"  "," "),"  "," "),"  "," "),"  "," "),"  "," "))," ","|")&amp;"|")</f>
        <v/>
      </c>
      <c r="AD4588">
        <f>TRIM($I4588&amp;"")</f>
        <v/>
      </c>
    </row>
    <row r="4589" ht="24" customHeight="1">
      <c r="A4589" s="9" t="n">
        <v>46227</v>
      </c>
      <c r="B4589" s="14" t="inlineStr">
        <is>
          <t>10284</t>
        </is>
      </c>
      <c r="C4589" s="14" t="inlineStr">
        <is>
          <t>M/C 0728 (AMARELO)</t>
        </is>
      </c>
      <c r="D4589" s="14" t="inlineStr">
        <is>
          <t>34 CORTE DE TECIDO</t>
        </is>
      </c>
      <c r="E4589" s="14" t="n">
        <v>30006808</v>
      </c>
      <c r="F4589" s="14" t="inlineStr">
        <is>
          <t>CAPA ASSENTO ESTOFADO - CAD. GENOVA</t>
        </is>
      </c>
      <c r="G4589" s="14" t="inlineStr">
        <is>
          <t>34 CORTE DE TECIDO</t>
        </is>
      </c>
      <c r="H4589" s="14" t="inlineStr">
        <is>
          <t>34 CORTE DE TECIDO</t>
        </is>
      </c>
      <c r="I4589" s="9" t="inlineStr">
        <is>
          <t>34 CORTE DE TECIDO</t>
        </is>
      </c>
      <c r="J4589" s="9" t="n">
        <v>4</v>
      </c>
      <c r="K4589" s="14" t="n"/>
      <c r="L4589" s="14" t="n"/>
      <c r="M4589" s="14" t="n"/>
      <c r="N4589" s="14" t="n"/>
      <c r="O4589" s="14" t="n"/>
      <c r="P4589" s="14" t="n"/>
      <c r="Q4589" s="14" t="n"/>
      <c r="R4589" s="14" t="n"/>
      <c r="S4589" s="14" t="n"/>
      <c r="T4589" s="14" t="n"/>
      <c r="U4589" s="14" t="n"/>
      <c r="V4589" s="14" t="n"/>
      <c r="W4589" s="14" t="n"/>
      <c r="X4589" s="14" t="n"/>
      <c r="Y4589" s="14" t="n"/>
      <c r="Z4589" s="14" t="n"/>
      <c r="AA4589" s="11" t="n"/>
      <c r="AB4589" s="14">
        <f>B4589&amp;"|"&amp;I4589</f>
        <v/>
      </c>
      <c r="AC4589">
        <f>IF($B4589="","","|"&amp;SUBSTITUTE(TRIM(SUBSTITUTE(SUBSTITUTE(SUBSTITUTE(SUBSTITUTE(SUBSTITUTE(SUBSTITUTE(SUBSTITUTE(SUBSTITUTE(SUBSTITUTE(SUBSTITUTE(SUBSTITUTE(SUBSTITUTE(SUBSTITUTE(SUBSTITUTE(TRIM($B4589&amp;""),CHAR(10)," "),CHAR(13)," "),"."," "),";"," "),","," "),"/"," "),"+"," "),"-"," "),"  "," "),"  "," "),"  "," "),"  "," "),"  "," "),"  "," "))," ","|")&amp;"|")</f>
        <v/>
      </c>
      <c r="AD4589">
        <f>TRIM($I4589&amp;"")</f>
        <v/>
      </c>
    </row>
    <row r="4590" ht="24" customHeight="1">
      <c r="A4590" s="9" t="n">
        <v>46232</v>
      </c>
      <c r="B4590" s="14" t="inlineStr">
        <is>
          <t>10275</t>
        </is>
      </c>
      <c r="C4590" s="14" t="inlineStr">
        <is>
          <t>MAD 0803 CAD.1 (LARANJA)</t>
        </is>
      </c>
      <c r="D4590" s="14" t="inlineStr">
        <is>
          <t>17 COSTURA</t>
        </is>
      </c>
      <c r="E4590" s="14" t="n">
        <v>30001210</v>
      </c>
      <c r="F4590" s="14" t="inlineStr">
        <is>
          <t>CAPA ASSENTO ESTOF - CAD. CRE/MON./TOP. PI</t>
        </is>
      </c>
      <c r="G4590" s="14" t="inlineStr">
        <is>
          <t>17 COSTURA</t>
        </is>
      </c>
      <c r="H4590" s="14" t="inlineStr">
        <is>
          <t>17 COSTURA</t>
        </is>
      </c>
      <c r="I4590" s="9" t="inlineStr">
        <is>
          <t>17 COSTURA</t>
        </is>
      </c>
      <c r="J4590" s="9" t="n">
        <v>12</v>
      </c>
      <c r="K4590" s="14" t="n"/>
      <c r="L4590" s="14" t="n"/>
      <c r="M4590" s="14" t="n"/>
      <c r="N4590" s="14" t="n"/>
      <c r="O4590" s="14" t="n"/>
      <c r="P4590" s="14" t="n"/>
      <c r="Q4590" s="14" t="n"/>
      <c r="R4590" s="14" t="n"/>
      <c r="S4590" s="14" t="n"/>
      <c r="T4590" s="14" t="n"/>
      <c r="U4590" s="14" t="n"/>
      <c r="V4590" s="14" t="n"/>
      <c r="W4590" s="14" t="n"/>
      <c r="X4590" s="14" t="n"/>
      <c r="Y4590" s="14" t="n"/>
      <c r="Z4590" s="14" t="n"/>
      <c r="AA4590" s="11" t="n"/>
      <c r="AB4590" s="14">
        <f>B4590&amp;"|"&amp;I4590</f>
        <v/>
      </c>
      <c r="AC4590">
        <f>IF($B4590="","","|"&amp;SUBSTITUTE(TRIM(SUBSTITUTE(SUBSTITUTE(SUBSTITUTE(SUBSTITUTE(SUBSTITUTE(SUBSTITUTE(SUBSTITUTE(SUBSTITUTE(SUBSTITUTE(SUBSTITUTE(SUBSTITUTE(SUBSTITUTE(SUBSTITUTE(SUBSTITUTE(TRIM($B4590&amp;""),CHAR(10)," "),CHAR(13)," "),"."," "),";"," "),","," "),"/"," "),"+"," "),"-"," "),"  "," "),"  "," "),"  "," "),"  "," "),"  "," "),"  "," "))," ","|")&amp;"|")</f>
        <v/>
      </c>
      <c r="AD4590">
        <f>TRIM($I4590&amp;"")</f>
        <v/>
      </c>
    </row>
    <row r="4591" ht="24" customHeight="1">
      <c r="A4591" s="9" t="n">
        <v>46232</v>
      </c>
      <c r="B4591" s="14" t="inlineStr">
        <is>
          <t>10275</t>
        </is>
      </c>
      <c r="C4591" s="14" t="inlineStr">
        <is>
          <t>MAD 0803 CAD.1 (LARANJA)</t>
        </is>
      </c>
      <c r="D4591" s="14" t="inlineStr">
        <is>
          <t>17 COSTURA</t>
        </is>
      </c>
      <c r="E4591" s="14" t="n">
        <v>30003614</v>
      </c>
      <c r="F4591" s="14" t="inlineStr">
        <is>
          <t>CAPA ASSENTO ESTOFADO - CAD. PEROLA (650X650)</t>
        </is>
      </c>
      <c r="G4591" s="14" t="inlineStr">
        <is>
          <t>17 COSTURA</t>
        </is>
      </c>
      <c r="H4591" s="14" t="inlineStr">
        <is>
          <t>17 COSTURA</t>
        </is>
      </c>
      <c r="I4591" s="9" t="inlineStr">
        <is>
          <t>17 COSTURA</t>
        </is>
      </c>
      <c r="J4591" s="9" t="n">
        <v>12</v>
      </c>
      <c r="K4591" s="14" t="n"/>
      <c r="L4591" s="14" t="n"/>
      <c r="M4591" s="14" t="n"/>
      <c r="N4591" s="14" t="n"/>
      <c r="O4591" s="14" t="n"/>
      <c r="P4591" s="14" t="n"/>
      <c r="Q4591" s="14" t="n"/>
      <c r="R4591" s="14" t="n"/>
      <c r="S4591" s="14" t="n"/>
      <c r="T4591" s="14" t="n"/>
      <c r="U4591" s="14" t="n"/>
      <c r="V4591" s="14" t="n"/>
      <c r="W4591" s="14" t="n"/>
      <c r="X4591" s="14" t="n"/>
      <c r="Y4591" s="14" t="n"/>
      <c r="Z4591" s="14" t="n"/>
      <c r="AA4591" s="11" t="n"/>
      <c r="AB4591" s="14">
        <f>B4591&amp;"|"&amp;I4591</f>
        <v/>
      </c>
      <c r="AC4591">
        <f>IF($B4591="","","|"&amp;SUBSTITUTE(TRIM(SUBSTITUTE(SUBSTITUTE(SUBSTITUTE(SUBSTITUTE(SUBSTITUTE(SUBSTITUTE(SUBSTITUTE(SUBSTITUTE(SUBSTITUTE(SUBSTITUTE(SUBSTITUTE(SUBSTITUTE(SUBSTITUTE(SUBSTITUTE(TRIM($B4591&amp;""),CHAR(10)," "),CHAR(13)," "),"."," "),";"," "),","," "),"/"," "),"+"," "),"-"," "),"  "," "),"  "," "),"  "," "),"  "," "),"  "," "),"  "," "))," ","|")&amp;"|")</f>
        <v/>
      </c>
      <c r="AD4591">
        <f>TRIM($I4591&amp;"")</f>
        <v/>
      </c>
    </row>
    <row r="4592" ht="24" customHeight="1">
      <c r="A4592" s="9" t="n">
        <v>46232</v>
      </c>
      <c r="B4592" s="14" t="inlineStr">
        <is>
          <t>10275</t>
        </is>
      </c>
      <c r="C4592" s="14" t="inlineStr">
        <is>
          <t>MAD 0803 CAD.1 (LARANJA)</t>
        </is>
      </c>
      <c r="D4592" s="14" t="inlineStr">
        <is>
          <t>17 COSTURA</t>
        </is>
      </c>
      <c r="E4592" s="14" t="n">
        <v>30004210</v>
      </c>
      <c r="F4592" s="14" t="inlineStr">
        <is>
          <t>CAPA ENCOSTO ESTOFADO - CAD.AMBAR MADEIRA</t>
        </is>
      </c>
      <c r="G4592" s="14" t="inlineStr">
        <is>
          <t>17 COSTURA</t>
        </is>
      </c>
      <c r="H4592" s="14" t="inlineStr">
        <is>
          <t>17 COSTURA</t>
        </is>
      </c>
      <c r="I4592" s="9" t="inlineStr">
        <is>
          <t>17 COSTURA</t>
        </is>
      </c>
      <c r="J4592" s="9" t="n">
        <v>12</v>
      </c>
      <c r="K4592" s="14" t="n"/>
      <c r="L4592" s="14" t="n"/>
      <c r="M4592" s="14" t="n"/>
      <c r="N4592" s="14" t="n"/>
      <c r="O4592" s="14" t="n"/>
      <c r="P4592" s="14" t="n"/>
      <c r="Q4592" s="14" t="n"/>
      <c r="R4592" s="14" t="n"/>
      <c r="S4592" s="14" t="n"/>
      <c r="T4592" s="14" t="n"/>
      <c r="U4592" s="14" t="n"/>
      <c r="V4592" s="14" t="n"/>
      <c r="W4592" s="14" t="n"/>
      <c r="X4592" s="14" t="n"/>
      <c r="Y4592" s="14" t="n"/>
      <c r="Z4592" s="14" t="n"/>
      <c r="AA4592" s="11" t="n"/>
      <c r="AB4592" s="14">
        <f>B4592&amp;"|"&amp;I4592</f>
        <v/>
      </c>
      <c r="AC4592">
        <f>IF($B4592="","","|"&amp;SUBSTITUTE(TRIM(SUBSTITUTE(SUBSTITUTE(SUBSTITUTE(SUBSTITUTE(SUBSTITUTE(SUBSTITUTE(SUBSTITUTE(SUBSTITUTE(SUBSTITUTE(SUBSTITUTE(SUBSTITUTE(SUBSTITUTE(SUBSTITUTE(SUBSTITUTE(TRIM($B4592&amp;""),CHAR(10)," "),CHAR(13)," "),"."," "),";"," "),","," "),"/"," "),"+"," "),"-"," "),"  "," "),"  "," "),"  "," "),"  "," "),"  "," "),"  "," "))," ","|")&amp;"|")</f>
        <v/>
      </c>
      <c r="AD4592">
        <f>TRIM($I4592&amp;"")</f>
        <v/>
      </c>
    </row>
    <row r="4593" ht="24" customHeight="1">
      <c r="A4593" s="9" t="n">
        <v>46232</v>
      </c>
      <c r="B4593" s="14" t="inlineStr">
        <is>
          <t>10275</t>
        </is>
      </c>
      <c r="C4593" s="14" t="inlineStr">
        <is>
          <t>MAD 0803 CAD.1 (LARANJA)</t>
        </is>
      </c>
      <c r="D4593" s="14" t="inlineStr">
        <is>
          <t>17 COSTURA</t>
        </is>
      </c>
      <c r="E4593" s="14" t="n">
        <v>30009311</v>
      </c>
      <c r="F4593" s="14" t="inlineStr">
        <is>
          <t>CAPA ENCOSTO ESTOFADO - CAD. RUBI (1120X470)</t>
        </is>
      </c>
      <c r="G4593" s="14" t="inlineStr">
        <is>
          <t>17 COSTURA</t>
        </is>
      </c>
      <c r="H4593" s="14" t="inlineStr">
        <is>
          <t>17 COSTURA</t>
        </is>
      </c>
      <c r="I4593" s="9" t="inlineStr">
        <is>
          <t>17 COSTURA</t>
        </is>
      </c>
      <c r="J4593" s="9" t="n">
        <v>6</v>
      </c>
      <c r="K4593" s="14" t="n"/>
      <c r="L4593" s="14" t="n"/>
      <c r="M4593" s="14" t="n"/>
      <c r="N4593" s="14" t="n"/>
      <c r="O4593" s="14" t="n"/>
      <c r="P4593" s="14" t="n"/>
      <c r="Q4593" s="14" t="n"/>
      <c r="R4593" s="14" t="n"/>
      <c r="S4593" s="14" t="n"/>
      <c r="T4593" s="14" t="n"/>
      <c r="U4593" s="14" t="n"/>
      <c r="V4593" s="14" t="n"/>
      <c r="W4593" s="14" t="n"/>
      <c r="X4593" s="14" t="n"/>
      <c r="Y4593" s="14" t="n"/>
      <c r="Z4593" s="14" t="n"/>
      <c r="AA4593" s="11" t="n"/>
      <c r="AB4593" s="14">
        <f>B4593&amp;"|"&amp;I4593</f>
        <v/>
      </c>
      <c r="AC4593">
        <f>IF($B4593="","","|"&amp;SUBSTITUTE(TRIM(SUBSTITUTE(SUBSTITUTE(SUBSTITUTE(SUBSTITUTE(SUBSTITUTE(SUBSTITUTE(SUBSTITUTE(SUBSTITUTE(SUBSTITUTE(SUBSTITUTE(SUBSTITUTE(SUBSTITUTE(SUBSTITUTE(SUBSTITUTE(TRIM($B4593&amp;""),CHAR(10)," "),CHAR(13)," "),"."," "),";"," "),","," "),"/"," "),"+"," "),"-"," "),"  "," "),"  "," "),"  "," "),"  "," "),"  "," "),"  "," "))," ","|")&amp;"|")</f>
        <v/>
      </c>
      <c r="AD4593">
        <f>TRIM($I4593&amp;"")</f>
        <v/>
      </c>
    </row>
    <row r="4594" ht="24" customHeight="1">
      <c r="A4594" s="9" t="n">
        <v>46232</v>
      </c>
      <c r="B4594" s="14" t="inlineStr">
        <is>
          <t>10275</t>
        </is>
      </c>
      <c r="C4594" s="14" t="inlineStr">
        <is>
          <t>MAD 0803 CAD.1 (LARANJA)</t>
        </is>
      </c>
      <c r="D4594" s="14" t="inlineStr">
        <is>
          <t>17 COSTURA</t>
        </is>
      </c>
      <c r="E4594" s="14" t="n">
        <v>30009312</v>
      </c>
      <c r="F4594" s="14" t="inlineStr">
        <is>
          <t>CAPA ASSENTO ESTOFADO - CAD. RUBI (630X630)</t>
        </is>
      </c>
      <c r="G4594" s="14" t="inlineStr">
        <is>
          <t>17 COSTURA</t>
        </is>
      </c>
      <c r="H4594" s="14" t="inlineStr">
        <is>
          <t>17 COSTURA</t>
        </is>
      </c>
      <c r="I4594" s="9" t="inlineStr">
        <is>
          <t>17 COSTURA</t>
        </is>
      </c>
      <c r="J4594" s="9" t="n">
        <v>6</v>
      </c>
      <c r="K4594" s="14" t="n"/>
      <c r="L4594" s="14" t="n"/>
      <c r="M4594" s="14" t="n"/>
      <c r="N4594" s="14" t="n"/>
      <c r="O4594" s="14" t="n"/>
      <c r="P4594" s="14" t="n"/>
      <c r="Q4594" s="14" t="n"/>
      <c r="R4594" s="14" t="n"/>
      <c r="S4594" s="14" t="n"/>
      <c r="T4594" s="14" t="n"/>
      <c r="U4594" s="14" t="n"/>
      <c r="V4594" s="14" t="n"/>
      <c r="W4594" s="14" t="n"/>
      <c r="X4594" s="14" t="n"/>
      <c r="Y4594" s="14" t="n"/>
      <c r="Z4594" s="14" t="n"/>
      <c r="AA4594" s="11" t="n"/>
      <c r="AB4594" s="14">
        <f>B4594&amp;"|"&amp;I4594</f>
        <v/>
      </c>
      <c r="AC4594">
        <f>IF($B4594="","","|"&amp;SUBSTITUTE(TRIM(SUBSTITUTE(SUBSTITUTE(SUBSTITUTE(SUBSTITUTE(SUBSTITUTE(SUBSTITUTE(SUBSTITUTE(SUBSTITUTE(SUBSTITUTE(SUBSTITUTE(SUBSTITUTE(SUBSTITUTE(SUBSTITUTE(SUBSTITUTE(TRIM($B4594&amp;""),CHAR(10)," "),CHAR(13)," "),"."," "),";"," "),","," "),"/"," "),"+"," "),"-"," "),"  "," "),"  "," "),"  "," "),"  "," "),"  "," "),"  "," "))," ","|")&amp;"|")</f>
        <v/>
      </c>
      <c r="AD4594">
        <f>TRIM($I4594&amp;"")</f>
        <v/>
      </c>
    </row>
    <row r="4595" ht="24" customHeight="1">
      <c r="A4595" s="9" t="n">
        <v>46232</v>
      </c>
      <c r="B4595" s="14" t="inlineStr">
        <is>
          <t>10275</t>
        </is>
      </c>
      <c r="C4595" s="14" t="inlineStr">
        <is>
          <t>MAD 0803 CAD.1 (LARANJA)</t>
        </is>
      </c>
      <c r="D4595" s="14" t="inlineStr">
        <is>
          <t>17 COSTURA</t>
        </is>
      </c>
      <c r="E4595" s="14" t="n">
        <v>30008517</v>
      </c>
      <c r="F4595" s="14" t="inlineStr">
        <is>
          <t>CAPA ASSENTO ESTOFADO - CADEIRA PRATA</t>
        </is>
      </c>
      <c r="G4595" s="14" t="inlineStr">
        <is>
          <t>17 COSTURA</t>
        </is>
      </c>
      <c r="H4595" s="14" t="inlineStr">
        <is>
          <t>17 COSTURA</t>
        </is>
      </c>
      <c r="I4595" s="9" t="inlineStr">
        <is>
          <t>17 COSTURA</t>
        </is>
      </c>
      <c r="J4595" s="9" t="n">
        <v>4</v>
      </c>
      <c r="K4595" s="14" t="n"/>
      <c r="L4595" s="14" t="n"/>
      <c r="M4595" s="14" t="n"/>
      <c r="N4595" s="14" t="n"/>
      <c r="O4595" s="14" t="n"/>
      <c r="P4595" s="14" t="n"/>
      <c r="Q4595" s="14" t="n"/>
      <c r="R4595" s="14" t="n"/>
      <c r="S4595" s="14" t="n"/>
      <c r="T4595" s="14" t="n"/>
      <c r="U4595" s="14" t="n"/>
      <c r="V4595" s="14" t="n"/>
      <c r="W4595" s="14" t="n"/>
      <c r="X4595" s="14" t="n"/>
      <c r="Y4595" s="14" t="n"/>
      <c r="Z4595" s="14" t="n"/>
      <c r="AA4595" s="11" t="n"/>
      <c r="AB4595" s="14">
        <f>B4595&amp;"|"&amp;I4595</f>
        <v/>
      </c>
      <c r="AC4595">
        <f>IF($B4595="","","|"&amp;SUBSTITUTE(TRIM(SUBSTITUTE(SUBSTITUTE(SUBSTITUTE(SUBSTITUTE(SUBSTITUTE(SUBSTITUTE(SUBSTITUTE(SUBSTITUTE(SUBSTITUTE(SUBSTITUTE(SUBSTITUTE(SUBSTITUTE(SUBSTITUTE(SUBSTITUTE(TRIM($B4595&amp;""),CHAR(10)," "),CHAR(13)," "),"."," "),";"," "),","," "),"/"," "),"+"," "),"-"," "),"  "," "),"  "," "),"  "," "),"  "," "),"  "," "),"  "," "))," ","|")&amp;"|")</f>
        <v/>
      </c>
      <c r="AD4595">
        <f>TRIM($I4595&amp;"")</f>
        <v/>
      </c>
    </row>
    <row r="4596" ht="24" customHeight="1">
      <c r="A4596" s="9" t="n">
        <v>46232</v>
      </c>
      <c r="B4596" s="14" t="inlineStr">
        <is>
          <t>10275</t>
        </is>
      </c>
      <c r="C4596" s="14" t="inlineStr">
        <is>
          <t>MAD 0803 CAD.1 (LARANJA)</t>
        </is>
      </c>
      <c r="D4596" s="14" t="inlineStr">
        <is>
          <t>17 COSTURA</t>
        </is>
      </c>
      <c r="E4596" s="14" t="n">
        <v>30008618</v>
      </c>
      <c r="F4596" s="14" t="inlineStr">
        <is>
          <t>CAPA ENCOSTO ESTOFADO - CADEIRA PRATA</t>
        </is>
      </c>
      <c r="G4596" s="14" t="inlineStr">
        <is>
          <t>17 COSTURA</t>
        </is>
      </c>
      <c r="H4596" s="14" t="inlineStr">
        <is>
          <t>17 COSTURA</t>
        </is>
      </c>
      <c r="I4596" s="9" t="inlineStr">
        <is>
          <t>17 COSTURA</t>
        </is>
      </c>
      <c r="J4596" s="9" t="n">
        <v>4</v>
      </c>
      <c r="K4596" s="14" t="n"/>
      <c r="L4596" s="14" t="n"/>
      <c r="M4596" s="14" t="n"/>
      <c r="N4596" s="14" t="n"/>
      <c r="O4596" s="14" t="n"/>
      <c r="P4596" s="14" t="n"/>
      <c r="Q4596" s="14" t="n"/>
      <c r="R4596" s="14" t="n"/>
      <c r="S4596" s="14" t="n"/>
      <c r="T4596" s="14" t="n"/>
      <c r="U4596" s="14" t="n"/>
      <c r="V4596" s="14" t="n"/>
      <c r="W4596" s="14" t="n"/>
      <c r="X4596" s="14" t="n"/>
      <c r="Y4596" s="14" t="n"/>
      <c r="Z4596" s="14" t="n"/>
      <c r="AA4596" s="11" t="n"/>
      <c r="AB4596" s="14">
        <f>B4596&amp;"|"&amp;I4596</f>
        <v/>
      </c>
      <c r="AC4596">
        <f>IF($B4596="","","|"&amp;SUBSTITUTE(TRIM(SUBSTITUTE(SUBSTITUTE(SUBSTITUTE(SUBSTITUTE(SUBSTITUTE(SUBSTITUTE(SUBSTITUTE(SUBSTITUTE(SUBSTITUTE(SUBSTITUTE(SUBSTITUTE(SUBSTITUTE(SUBSTITUTE(SUBSTITUTE(TRIM($B4596&amp;""),CHAR(10)," "),CHAR(13)," "),"."," "),";"," "),","," "),"/"," "),"+"," "),"-"," "),"  "," "),"  "," "),"  "," "),"  "," "),"  "," "),"  "," "))," ","|")&amp;"|")</f>
        <v/>
      </c>
      <c r="AD4596">
        <f>TRIM($I4596&amp;"")</f>
        <v/>
      </c>
    </row>
    <row r="4597" ht="24" customHeight="1">
      <c r="A4597" s="9" t="n">
        <v>46232</v>
      </c>
      <c r="B4597" s="14" t="inlineStr">
        <is>
          <t>10276</t>
        </is>
      </c>
      <c r="C4597" s="14" t="inlineStr">
        <is>
          <t>MAD 0804 CAD.2 (VERMELHO)</t>
        </is>
      </c>
      <c r="D4597" s="14" t="inlineStr">
        <is>
          <t>17 COSTURA</t>
        </is>
      </c>
      <c r="E4597" s="14" t="n">
        <v>30003614</v>
      </c>
      <c r="F4597" s="14" t="inlineStr">
        <is>
          <t>CAPA ASSENTO ESTOFADO - CAD. PEROLA (650X650)</t>
        </is>
      </c>
      <c r="G4597" s="14" t="inlineStr">
        <is>
          <t>17 COSTURA</t>
        </is>
      </c>
      <c r="H4597" s="14" t="inlineStr">
        <is>
          <t>17 COSTURA</t>
        </is>
      </c>
      <c r="I4597" s="9" t="inlineStr">
        <is>
          <t>17 COSTURA</t>
        </is>
      </c>
      <c r="J4597" s="9" t="n">
        <v>24</v>
      </c>
      <c r="K4597" s="14" t="n"/>
      <c r="L4597" s="14" t="n"/>
      <c r="M4597" s="14" t="n"/>
      <c r="N4597" s="14" t="n"/>
      <c r="O4597" s="14" t="n"/>
      <c r="P4597" s="14" t="n"/>
      <c r="Q4597" s="14" t="n"/>
      <c r="R4597" s="14" t="n"/>
      <c r="S4597" s="14" t="n"/>
      <c r="T4597" s="14" t="n"/>
      <c r="U4597" s="14" t="n"/>
      <c r="V4597" s="14" t="n"/>
      <c r="W4597" s="14" t="n"/>
      <c r="X4597" s="14" t="n"/>
      <c r="Y4597" s="14" t="n"/>
      <c r="Z4597" s="14" t="n"/>
      <c r="AA4597" s="11" t="n"/>
      <c r="AB4597" s="14">
        <f>B4597&amp;"|"&amp;I4597</f>
        <v/>
      </c>
      <c r="AC4597">
        <f>IF($B4597="","","|"&amp;SUBSTITUTE(TRIM(SUBSTITUTE(SUBSTITUTE(SUBSTITUTE(SUBSTITUTE(SUBSTITUTE(SUBSTITUTE(SUBSTITUTE(SUBSTITUTE(SUBSTITUTE(SUBSTITUTE(SUBSTITUTE(SUBSTITUTE(SUBSTITUTE(SUBSTITUTE(TRIM($B4597&amp;""),CHAR(10)," "),CHAR(13)," "),"."," "),";"," "),","," "),"/"," "),"+"," "),"-"," "),"  "," "),"  "," "),"  "," "),"  "," "),"  "," "),"  "," "))," ","|")&amp;"|")</f>
        <v/>
      </c>
      <c r="AD4597">
        <f>TRIM($I4597&amp;"")</f>
        <v/>
      </c>
    </row>
    <row r="4598" ht="24" customHeight="1">
      <c r="A4598" s="9" t="n">
        <v>46232</v>
      </c>
      <c r="B4598" s="14" t="inlineStr">
        <is>
          <t>10277</t>
        </is>
      </c>
      <c r="C4598" s="14" t="inlineStr">
        <is>
          <t>MAD 0805 CAD.3 (VERDE)</t>
        </is>
      </c>
      <c r="D4598" s="14" t="inlineStr">
        <is>
          <t>17 COSTURA</t>
        </is>
      </c>
      <c r="E4598" s="14" t="n">
        <v>30003614</v>
      </c>
      <c r="F4598" s="14" t="inlineStr">
        <is>
          <t>CAPA ASSENTO ESTOFADO - CAD. PEROLA (650X650)</t>
        </is>
      </c>
      <c r="G4598" s="14" t="inlineStr">
        <is>
          <t>17 COSTURA</t>
        </is>
      </c>
      <c r="H4598" s="14" t="inlineStr">
        <is>
          <t>17 COSTURA</t>
        </is>
      </c>
      <c r="I4598" s="9" t="inlineStr">
        <is>
          <t>17 COSTURA</t>
        </is>
      </c>
      <c r="J4598" s="9" t="n">
        <v>66</v>
      </c>
      <c r="K4598" s="14" t="n"/>
      <c r="L4598" s="14" t="n"/>
      <c r="M4598" s="14" t="n"/>
      <c r="N4598" s="14" t="n"/>
      <c r="O4598" s="14" t="n"/>
      <c r="P4598" s="14" t="n"/>
      <c r="Q4598" s="14" t="n"/>
      <c r="R4598" s="14" t="n"/>
      <c r="S4598" s="14" t="n"/>
      <c r="T4598" s="14" t="n"/>
      <c r="U4598" s="14" t="n"/>
      <c r="V4598" s="14" t="n"/>
      <c r="W4598" s="14" t="n"/>
      <c r="X4598" s="14" t="n"/>
      <c r="Y4598" s="14" t="n"/>
      <c r="Z4598" s="14" t="n"/>
      <c r="AA4598" s="11" t="n"/>
      <c r="AB4598" s="14">
        <f>B4598&amp;"|"&amp;I4598</f>
        <v/>
      </c>
      <c r="AC4598">
        <f>IF($B4598="","","|"&amp;SUBSTITUTE(TRIM(SUBSTITUTE(SUBSTITUTE(SUBSTITUTE(SUBSTITUTE(SUBSTITUTE(SUBSTITUTE(SUBSTITUTE(SUBSTITUTE(SUBSTITUTE(SUBSTITUTE(SUBSTITUTE(SUBSTITUTE(SUBSTITUTE(SUBSTITUTE(TRIM($B4598&amp;""),CHAR(10)," "),CHAR(13)," "),"."," "),";"," "),","," "),"/"," "),"+"," "),"-"," "),"  "," "),"  "," "),"  "," "),"  "," "),"  "," "),"  "," "))," ","|")&amp;"|")</f>
        <v/>
      </c>
      <c r="AD4598">
        <f>TRIM($I4598&amp;"")</f>
        <v/>
      </c>
    </row>
    <row r="4599" ht="24" customHeight="1">
      <c r="A4599" s="9" t="n">
        <v>46232</v>
      </c>
      <c r="B4599" s="14" t="inlineStr">
        <is>
          <t>10278</t>
        </is>
      </c>
      <c r="C4599" s="14" t="inlineStr">
        <is>
          <t>MAD 0812 CAD.7 (LARANJA)</t>
        </is>
      </c>
      <c r="D4599" s="14" t="inlineStr">
        <is>
          <t>17 COSTURA</t>
        </is>
      </c>
      <c r="E4599" s="14" t="n">
        <v>30003614</v>
      </c>
      <c r="F4599" s="14" t="inlineStr">
        <is>
          <t>CAPA ASSENTO ESTOFADO - CAD. PEROLA (650X650)</t>
        </is>
      </c>
      <c r="G4599" s="14" t="inlineStr">
        <is>
          <t>17 COSTURA</t>
        </is>
      </c>
      <c r="H4599" s="14" t="inlineStr">
        <is>
          <t>17 COSTURA</t>
        </is>
      </c>
      <c r="I4599" s="9" t="inlineStr">
        <is>
          <t>17 COSTURA</t>
        </is>
      </c>
      <c r="J4599" s="9" t="n">
        <v>120</v>
      </c>
      <c r="K4599" s="14" t="n"/>
      <c r="L4599" s="14" t="n"/>
      <c r="M4599" s="14" t="n"/>
      <c r="N4599" s="14" t="n"/>
      <c r="O4599" s="14" t="n"/>
      <c r="P4599" s="14" t="n"/>
      <c r="Q4599" s="14" t="n"/>
      <c r="R4599" s="14" t="n"/>
      <c r="S4599" s="14" t="n"/>
      <c r="T4599" s="14" t="n"/>
      <c r="U4599" s="14" t="n"/>
      <c r="V4599" s="14" t="n"/>
      <c r="W4599" s="14" t="n"/>
      <c r="X4599" s="14" t="n"/>
      <c r="Y4599" s="14" t="n"/>
      <c r="Z4599" s="14" t="n"/>
      <c r="AA4599" s="11" t="n"/>
      <c r="AB4599" s="14">
        <f>B4599&amp;"|"&amp;I4599</f>
        <v/>
      </c>
      <c r="AC4599">
        <f>IF($B4599="","","|"&amp;SUBSTITUTE(TRIM(SUBSTITUTE(SUBSTITUTE(SUBSTITUTE(SUBSTITUTE(SUBSTITUTE(SUBSTITUTE(SUBSTITUTE(SUBSTITUTE(SUBSTITUTE(SUBSTITUTE(SUBSTITUTE(SUBSTITUTE(SUBSTITUTE(SUBSTITUTE(TRIM($B4599&amp;""),CHAR(10)," "),CHAR(13)," "),"."," "),";"," "),","," "),"/"," "),"+"," "),"-"," "),"  "," "),"  "," "),"  "," "),"  "," "),"  "," "),"  "," "))," ","|")&amp;"|")</f>
        <v/>
      </c>
      <c r="AD4599">
        <f>TRIM($I4599&amp;"")</f>
        <v/>
      </c>
    </row>
    <row r="4600" ht="24" customHeight="1">
      <c r="A4600" s="9" t="n">
        <v>46232</v>
      </c>
      <c r="B4600" s="14" t="inlineStr">
        <is>
          <t>10279</t>
        </is>
      </c>
      <c r="C4600" s="14" t="inlineStr">
        <is>
          <t>MAD 0812 CAD.4 (MARROM)</t>
        </is>
      </c>
      <c r="D4600" s="14" t="inlineStr">
        <is>
          <t>17 COSTURA</t>
        </is>
      </c>
      <c r="E4600" s="14" t="n">
        <v>30003614</v>
      </c>
      <c r="F4600" s="14" t="inlineStr">
        <is>
          <t>CAPA ASSENTO ESTOFADO - CAD. PEROLA (650X650)</t>
        </is>
      </c>
      <c r="G4600" s="14" t="inlineStr">
        <is>
          <t>17 COSTURA</t>
        </is>
      </c>
      <c r="H4600" s="14" t="inlineStr">
        <is>
          <t>17 COSTURA</t>
        </is>
      </c>
      <c r="I4600" s="9" t="inlineStr">
        <is>
          <t>17 COSTURA</t>
        </is>
      </c>
      <c r="J4600" s="9" t="n">
        <v>120</v>
      </c>
      <c r="K4600" s="14" t="n"/>
      <c r="L4600" s="14" t="n"/>
      <c r="M4600" s="14" t="n"/>
      <c r="N4600" s="14" t="n"/>
      <c r="O4600" s="14" t="n"/>
      <c r="P4600" s="14" t="n"/>
      <c r="Q4600" s="14" t="n"/>
      <c r="R4600" s="14" t="n"/>
      <c r="S4600" s="14" t="n"/>
      <c r="T4600" s="14" t="n"/>
      <c r="U4600" s="14" t="n"/>
      <c r="V4600" s="14" t="n"/>
      <c r="W4600" s="14" t="n"/>
      <c r="X4600" s="14" t="n"/>
      <c r="Y4600" s="14" t="n"/>
      <c r="Z4600" s="14" t="n"/>
      <c r="AA4600" s="11" t="n"/>
      <c r="AB4600" s="14">
        <f>B4600&amp;"|"&amp;I4600</f>
        <v/>
      </c>
      <c r="AC4600">
        <f>IF($B4600="","","|"&amp;SUBSTITUTE(TRIM(SUBSTITUTE(SUBSTITUTE(SUBSTITUTE(SUBSTITUTE(SUBSTITUTE(SUBSTITUTE(SUBSTITUTE(SUBSTITUTE(SUBSTITUTE(SUBSTITUTE(SUBSTITUTE(SUBSTITUTE(SUBSTITUTE(SUBSTITUTE(TRIM($B4600&amp;""),CHAR(10)," "),CHAR(13)," "),"."," "),";"," "),","," "),"/"," "),"+"," "),"-"," "),"  "," "),"  "," "),"  "," "),"  "," "),"  "," "),"  "," "))," ","|")&amp;"|")</f>
        <v/>
      </c>
      <c r="AD4600">
        <f>TRIM($I4600&amp;"")</f>
        <v/>
      </c>
    </row>
    <row r="4601" ht="24" customHeight="1">
      <c r="A4601" s="9" t="n">
        <v>46232</v>
      </c>
      <c r="B4601" s="14" t="inlineStr">
        <is>
          <t>10280</t>
        </is>
      </c>
      <c r="C4601" s="14" t="inlineStr">
        <is>
          <t>MAD 0812 CAD.5 (ROXO)</t>
        </is>
      </c>
      <c r="D4601" s="14" t="inlineStr">
        <is>
          <t>17 COSTURA</t>
        </is>
      </c>
      <c r="E4601" s="14" t="n">
        <v>30003614</v>
      </c>
      <c r="F4601" s="14" t="inlineStr">
        <is>
          <t>CAPA ASSENTO ESTOFADO - CAD. PEROLA (650X650)</t>
        </is>
      </c>
      <c r="G4601" s="14" t="inlineStr">
        <is>
          <t>17 COSTURA</t>
        </is>
      </c>
      <c r="H4601" s="14" t="inlineStr">
        <is>
          <t>17 COSTURA</t>
        </is>
      </c>
      <c r="I4601" s="9" t="inlineStr">
        <is>
          <t>17 COSTURA</t>
        </is>
      </c>
      <c r="J4601" s="9" t="n">
        <v>120</v>
      </c>
      <c r="K4601" s="14" t="n"/>
      <c r="L4601" s="14" t="n"/>
      <c r="M4601" s="14" t="n"/>
      <c r="N4601" s="14" t="n"/>
      <c r="O4601" s="14" t="n"/>
      <c r="P4601" s="14" t="n"/>
      <c r="Q4601" s="14" t="n"/>
      <c r="R4601" s="14" t="n"/>
      <c r="S4601" s="14" t="n"/>
      <c r="T4601" s="14" t="n"/>
      <c r="U4601" s="14" t="n"/>
      <c r="V4601" s="14" t="n"/>
      <c r="W4601" s="14" t="n"/>
      <c r="X4601" s="14" t="n"/>
      <c r="Y4601" s="14" t="n"/>
      <c r="Z4601" s="14" t="n"/>
      <c r="AA4601" s="11" t="n"/>
      <c r="AB4601" s="14">
        <f>B4601&amp;"|"&amp;I4601</f>
        <v/>
      </c>
      <c r="AC4601">
        <f>IF($B4601="","","|"&amp;SUBSTITUTE(TRIM(SUBSTITUTE(SUBSTITUTE(SUBSTITUTE(SUBSTITUTE(SUBSTITUTE(SUBSTITUTE(SUBSTITUTE(SUBSTITUTE(SUBSTITUTE(SUBSTITUTE(SUBSTITUTE(SUBSTITUTE(SUBSTITUTE(SUBSTITUTE(TRIM($B4601&amp;""),CHAR(10)," "),CHAR(13)," "),"."," "),";"," "),","," "),"/"," "),"+"," "),"-"," "),"  "," "),"  "," "),"  "," "),"  "," "),"  "," "),"  "," "))," ","|")&amp;"|")</f>
        <v/>
      </c>
      <c r="AD4601">
        <f>TRIM($I4601&amp;"")</f>
        <v/>
      </c>
    </row>
    <row r="4602" ht="24" customHeight="1">
      <c r="A4602" s="9" t="n">
        <v>46232</v>
      </c>
      <c r="B4602" s="14" t="inlineStr">
        <is>
          <t>10281</t>
        </is>
      </c>
      <c r="C4602" s="14" t="inlineStr">
        <is>
          <t>MAD 0812 CAD.6 (BRANCO)</t>
        </is>
      </c>
      <c r="D4602" s="14" t="inlineStr">
        <is>
          <t>17 COSTURA</t>
        </is>
      </c>
      <c r="E4602" s="14" t="n">
        <v>30003614</v>
      </c>
      <c r="F4602" s="14" t="inlineStr">
        <is>
          <t>CAPA ASSENTO ESTOFADO - CAD. PEROLA (650X650)</t>
        </is>
      </c>
      <c r="G4602" s="14" t="inlineStr">
        <is>
          <t>17 COSTURA</t>
        </is>
      </c>
      <c r="H4602" s="14" t="inlineStr">
        <is>
          <t>17 COSTURA</t>
        </is>
      </c>
      <c r="I4602" s="9" t="inlineStr">
        <is>
          <t>17 COSTURA</t>
        </is>
      </c>
      <c r="J4602" s="9" t="n">
        <v>120</v>
      </c>
      <c r="K4602" s="14" t="n"/>
      <c r="L4602" s="14" t="n"/>
      <c r="M4602" s="14" t="n"/>
      <c r="N4602" s="14" t="n"/>
      <c r="O4602" s="14" t="n"/>
      <c r="P4602" s="14" t="n"/>
      <c r="Q4602" s="14" t="n"/>
      <c r="R4602" s="14" t="n"/>
      <c r="S4602" s="14" t="n"/>
      <c r="T4602" s="14" t="n"/>
      <c r="U4602" s="14" t="n"/>
      <c r="V4602" s="14" t="n"/>
      <c r="W4602" s="14" t="n"/>
      <c r="X4602" s="14" t="n"/>
      <c r="Y4602" s="14" t="n"/>
      <c r="Z4602" s="14" t="n"/>
      <c r="AA4602" s="11" t="n"/>
      <c r="AB4602" s="14">
        <f>B4602&amp;"|"&amp;I4602</f>
        <v/>
      </c>
      <c r="AC4602">
        <f>IF($B4602="","","|"&amp;SUBSTITUTE(TRIM(SUBSTITUTE(SUBSTITUTE(SUBSTITUTE(SUBSTITUTE(SUBSTITUTE(SUBSTITUTE(SUBSTITUTE(SUBSTITUTE(SUBSTITUTE(SUBSTITUTE(SUBSTITUTE(SUBSTITUTE(SUBSTITUTE(SUBSTITUTE(TRIM($B4602&amp;""),CHAR(10)," "),CHAR(13)," "),"."," "),";"," "),","," "),"/"," "),"+"," "),"-"," "),"  "," "),"  "," "),"  "," "),"  "," "),"  "," "),"  "," "))," ","|")&amp;"|")</f>
        <v/>
      </c>
      <c r="AD4602">
        <f>TRIM($I4602&amp;"")</f>
        <v/>
      </c>
    </row>
    <row r="4603" ht="24" customHeight="1">
      <c r="A4603" s="9" t="n">
        <v>46232</v>
      </c>
      <c r="B4603" s="14" t="inlineStr">
        <is>
          <t>10284</t>
        </is>
      </c>
      <c r="C4603" s="14" t="inlineStr">
        <is>
          <t>M/C 0728 (AMARELO)</t>
        </is>
      </c>
      <c r="D4603" s="14" t="inlineStr">
        <is>
          <t>17 COSTURA</t>
        </is>
      </c>
      <c r="E4603" s="14" t="n">
        <v>30001101</v>
      </c>
      <c r="F4603" s="14" t="inlineStr">
        <is>
          <t>CAPA ENCOSTO EST - CAD.VENETO/TRIESTE/NY</t>
        </is>
      </c>
      <c r="G4603" s="14" t="inlineStr">
        <is>
          <t>17 COSTURA</t>
        </is>
      </c>
      <c r="H4603" s="14" t="inlineStr">
        <is>
          <t>17 COSTURA</t>
        </is>
      </c>
      <c r="I4603" s="9" t="inlineStr">
        <is>
          <t>17 COSTURA</t>
        </is>
      </c>
      <c r="J4603" s="9" t="n">
        <v>4</v>
      </c>
      <c r="K4603" s="14" t="n"/>
      <c r="L4603" s="14" t="n"/>
      <c r="M4603" s="14" t="n"/>
      <c r="N4603" s="14" t="n"/>
      <c r="O4603" s="14" t="n"/>
      <c r="P4603" s="14" t="n"/>
      <c r="Q4603" s="14" t="n"/>
      <c r="R4603" s="14" t="n"/>
      <c r="S4603" s="14" t="n"/>
      <c r="T4603" s="14" t="n"/>
      <c r="U4603" s="14" t="n"/>
      <c r="V4603" s="14" t="n"/>
      <c r="W4603" s="14" t="n"/>
      <c r="X4603" s="14" t="n"/>
      <c r="Y4603" s="14" t="n"/>
      <c r="Z4603" s="14" t="n"/>
      <c r="AA4603" s="11" t="n"/>
      <c r="AB4603" s="14">
        <f>B4603&amp;"|"&amp;I4603</f>
        <v/>
      </c>
      <c r="AC4603">
        <f>IF($B4603="","","|"&amp;SUBSTITUTE(TRIM(SUBSTITUTE(SUBSTITUTE(SUBSTITUTE(SUBSTITUTE(SUBSTITUTE(SUBSTITUTE(SUBSTITUTE(SUBSTITUTE(SUBSTITUTE(SUBSTITUTE(SUBSTITUTE(SUBSTITUTE(SUBSTITUTE(SUBSTITUTE(TRIM($B4603&amp;""),CHAR(10)," "),CHAR(13)," "),"."," "),";"," "),","," "),"/"," "),"+"," "),"-"," "),"  "," "),"  "," "),"  "," "),"  "," "),"  "," "),"  "," "))," ","|")&amp;"|")</f>
        <v/>
      </c>
      <c r="AD4603">
        <f>TRIM($I4603&amp;"")</f>
        <v/>
      </c>
    </row>
    <row r="4604" ht="24" customHeight="1">
      <c r="A4604" s="9" t="n">
        <v>46232</v>
      </c>
      <c r="B4604" s="14" t="inlineStr">
        <is>
          <t>10284</t>
        </is>
      </c>
      <c r="C4604" s="14" t="inlineStr">
        <is>
          <t>M/C 0728 (AMARELO)</t>
        </is>
      </c>
      <c r="D4604" s="14" t="inlineStr">
        <is>
          <t>17 COSTURA</t>
        </is>
      </c>
      <c r="E4604" s="14" t="n">
        <v>30001110</v>
      </c>
      <c r="F4604" s="14" t="inlineStr">
        <is>
          <t>CAPA ASSENTO EST - CAD. VENETO/TRISTE/NY</t>
        </is>
      </c>
      <c r="G4604" s="14" t="inlineStr">
        <is>
          <t>17 COSTURA</t>
        </is>
      </c>
      <c r="H4604" s="14" t="inlineStr">
        <is>
          <t>17 COSTURA</t>
        </is>
      </c>
      <c r="I4604" s="9" t="inlineStr">
        <is>
          <t>17 COSTURA</t>
        </is>
      </c>
      <c r="J4604" s="9" t="n">
        <v>4</v>
      </c>
      <c r="K4604" s="14" t="n"/>
      <c r="L4604" s="14" t="n"/>
      <c r="M4604" s="14" t="n"/>
      <c r="N4604" s="14" t="n"/>
      <c r="O4604" s="14" t="n"/>
      <c r="P4604" s="14" t="n"/>
      <c r="Q4604" s="14" t="n"/>
      <c r="R4604" s="14" t="n"/>
      <c r="S4604" s="14" t="n"/>
      <c r="T4604" s="14" t="n"/>
      <c r="U4604" s="14" t="n"/>
      <c r="V4604" s="14" t="n"/>
      <c r="W4604" s="14" t="n"/>
      <c r="X4604" s="14" t="n"/>
      <c r="Y4604" s="14" t="n"/>
      <c r="Z4604" s="14" t="n"/>
      <c r="AA4604" s="11" t="n"/>
      <c r="AB4604" s="14">
        <f>B4604&amp;"|"&amp;I4604</f>
        <v/>
      </c>
      <c r="AC4604">
        <f>IF($B4604="","","|"&amp;SUBSTITUTE(TRIM(SUBSTITUTE(SUBSTITUTE(SUBSTITUTE(SUBSTITUTE(SUBSTITUTE(SUBSTITUTE(SUBSTITUTE(SUBSTITUTE(SUBSTITUTE(SUBSTITUTE(SUBSTITUTE(SUBSTITUTE(SUBSTITUTE(SUBSTITUTE(TRIM($B4604&amp;""),CHAR(10)," "),CHAR(13)," "),"."," "),";"," "),","," "),"/"," "),"+"," "),"-"," "),"  "," "),"  "," "),"  "," "),"  "," "),"  "," "),"  "," "))," ","|")&amp;"|")</f>
        <v/>
      </c>
      <c r="AD4604">
        <f>TRIM($I4604&amp;"")</f>
        <v/>
      </c>
    </row>
    <row r="4605" ht="24" customHeight="1">
      <c r="A4605" s="9" t="n">
        <v>46232</v>
      </c>
      <c r="B4605" s="14" t="inlineStr">
        <is>
          <t>10284</t>
        </is>
      </c>
      <c r="C4605" s="14" t="inlineStr">
        <is>
          <t>M/C 0728 (AMARELO)</t>
        </is>
      </c>
      <c r="D4605" s="14" t="inlineStr">
        <is>
          <t>17 COSTURA</t>
        </is>
      </c>
      <c r="E4605" s="14" t="n">
        <v>30001211</v>
      </c>
      <c r="F4605" s="14" t="inlineStr">
        <is>
          <t>CAPA ENCOSTO ESTOFADO - CAD. DUBAI PÉ INTEIRO</t>
        </is>
      </c>
      <c r="G4605" s="14" t="inlineStr">
        <is>
          <t>17 COSTURA</t>
        </is>
      </c>
      <c r="H4605" s="14" t="inlineStr">
        <is>
          <t>17 COSTURA</t>
        </is>
      </c>
      <c r="I4605" s="9" t="inlineStr">
        <is>
          <t>17 COSTURA</t>
        </is>
      </c>
      <c r="J4605" s="9" t="n">
        <v>12</v>
      </c>
      <c r="K4605" s="14" t="n"/>
      <c r="L4605" s="14" t="n"/>
      <c r="M4605" s="14" t="n"/>
      <c r="N4605" s="14" t="n"/>
      <c r="O4605" s="14" t="n"/>
      <c r="P4605" s="14" t="n"/>
      <c r="Q4605" s="14" t="n"/>
      <c r="R4605" s="14" t="n"/>
      <c r="S4605" s="14" t="n"/>
      <c r="T4605" s="14" t="n"/>
      <c r="U4605" s="14" t="n"/>
      <c r="V4605" s="14" t="n"/>
      <c r="W4605" s="14" t="n"/>
      <c r="X4605" s="14" t="n"/>
      <c r="Y4605" s="14" t="n"/>
      <c r="Z4605" s="14" t="n"/>
      <c r="AA4605" s="11" t="n"/>
      <c r="AB4605" s="14">
        <f>B4605&amp;"|"&amp;I4605</f>
        <v/>
      </c>
      <c r="AC4605">
        <f>IF($B4605="","","|"&amp;SUBSTITUTE(TRIM(SUBSTITUTE(SUBSTITUTE(SUBSTITUTE(SUBSTITUTE(SUBSTITUTE(SUBSTITUTE(SUBSTITUTE(SUBSTITUTE(SUBSTITUTE(SUBSTITUTE(SUBSTITUTE(SUBSTITUTE(SUBSTITUTE(SUBSTITUTE(TRIM($B4605&amp;""),CHAR(10)," "),CHAR(13)," "),"."," "),";"," "),","," "),"/"," "),"+"," "),"-"," "),"  "," "),"  "," "),"  "," "),"  "," "),"  "," "),"  "," "))," ","|")&amp;"|")</f>
        <v/>
      </c>
      <c r="AD4605">
        <f>TRIM($I4605&amp;"")</f>
        <v/>
      </c>
    </row>
    <row r="4606" ht="24" customHeight="1">
      <c r="A4606" s="9" t="n">
        <v>46232</v>
      </c>
      <c r="B4606" s="14" t="inlineStr">
        <is>
          <t>10284</t>
        </is>
      </c>
      <c r="C4606" s="14" t="inlineStr">
        <is>
          <t>M/C 0728 (AMARELO)</t>
        </is>
      </c>
      <c r="D4606" s="14" t="inlineStr">
        <is>
          <t>17 COSTURA</t>
        </is>
      </c>
      <c r="E4606" s="14" t="n">
        <v>30001315</v>
      </c>
      <c r="F4606" s="14" t="inlineStr">
        <is>
          <t>CAPA ASSENTO ESTOF H - CAD. DUB./MIL./GRECIA</t>
        </is>
      </c>
      <c r="G4606" s="14" t="inlineStr">
        <is>
          <t>17 COSTURA</t>
        </is>
      </c>
      <c r="H4606" s="14" t="inlineStr">
        <is>
          <t>17 COSTURA</t>
        </is>
      </c>
      <c r="I4606" s="9" t="inlineStr">
        <is>
          <t>17 COSTURA</t>
        </is>
      </c>
      <c r="J4606" s="9" t="n">
        <v>12</v>
      </c>
      <c r="K4606" s="14" t="n"/>
      <c r="L4606" s="14" t="n"/>
      <c r="M4606" s="14" t="n"/>
      <c r="N4606" s="14" t="n"/>
      <c r="O4606" s="14" t="n"/>
      <c r="P4606" s="14" t="n"/>
      <c r="Q4606" s="14" t="n"/>
      <c r="R4606" s="14" t="n"/>
      <c r="S4606" s="14" t="n"/>
      <c r="T4606" s="14" t="n"/>
      <c r="U4606" s="14" t="n"/>
      <c r="V4606" s="14" t="n"/>
      <c r="W4606" s="14" t="n"/>
      <c r="X4606" s="14" t="n"/>
      <c r="Y4606" s="14" t="n"/>
      <c r="Z4606" s="14" t="n"/>
      <c r="AA4606" s="11" t="n"/>
      <c r="AB4606" s="14">
        <f>B4606&amp;"|"&amp;I4606</f>
        <v/>
      </c>
      <c r="AC4606">
        <f>IF($B4606="","","|"&amp;SUBSTITUTE(TRIM(SUBSTITUTE(SUBSTITUTE(SUBSTITUTE(SUBSTITUTE(SUBSTITUTE(SUBSTITUTE(SUBSTITUTE(SUBSTITUTE(SUBSTITUTE(SUBSTITUTE(SUBSTITUTE(SUBSTITUTE(SUBSTITUTE(SUBSTITUTE(TRIM($B4606&amp;""),CHAR(10)," "),CHAR(13)," "),"."," "),";"," "),","," "),"/"," "),"+"," "),"-"," "),"  "," "),"  "," "),"  "," "),"  "," "),"  "," "),"  "," "))," ","|")&amp;"|")</f>
        <v/>
      </c>
      <c r="AD4606">
        <f>TRIM($I4606&amp;"")</f>
        <v/>
      </c>
    </row>
    <row r="4607" ht="24" customHeight="1">
      <c r="A4607" s="9" t="n">
        <v>46232</v>
      </c>
      <c r="B4607" s="14" t="inlineStr">
        <is>
          <t>10284</t>
        </is>
      </c>
      <c r="C4607" s="14" t="inlineStr">
        <is>
          <t>M/C 0728 (AMARELO)</t>
        </is>
      </c>
      <c r="D4607" s="14" t="inlineStr">
        <is>
          <t>17 COSTURA</t>
        </is>
      </c>
      <c r="E4607" s="14" t="n">
        <v>30001401</v>
      </c>
      <c r="F4607" s="14" t="inlineStr">
        <is>
          <t>CAPA ENCOSTO ESTOFADO - CAD. PADUA PÉ INTEIRO</t>
        </is>
      </c>
      <c r="G4607" s="14" t="inlineStr">
        <is>
          <t>17 COSTURA</t>
        </is>
      </c>
      <c r="H4607" s="14" t="inlineStr">
        <is>
          <t>17 COSTURA</t>
        </is>
      </c>
      <c r="I4607" s="9" t="inlineStr">
        <is>
          <t>17 COSTURA</t>
        </is>
      </c>
      <c r="J4607" s="9" t="n">
        <v>4</v>
      </c>
      <c r="K4607" s="14" t="n"/>
      <c r="L4607" s="14" t="n"/>
      <c r="M4607" s="14" t="n"/>
      <c r="N4607" s="14" t="n"/>
      <c r="O4607" s="14" t="n"/>
      <c r="P4607" s="14" t="n"/>
      <c r="Q4607" s="14" t="n"/>
      <c r="R4607" s="14" t="n"/>
      <c r="S4607" s="14" t="n"/>
      <c r="T4607" s="14" t="n"/>
      <c r="U4607" s="14" t="n"/>
      <c r="V4607" s="14" t="n"/>
      <c r="W4607" s="14" t="n"/>
      <c r="X4607" s="14" t="n"/>
      <c r="Y4607" s="14" t="n"/>
      <c r="Z4607" s="14" t="n"/>
      <c r="AA4607" s="11" t="n"/>
      <c r="AB4607" s="14">
        <f>B4607&amp;"|"&amp;I4607</f>
        <v/>
      </c>
      <c r="AC4607">
        <f>IF($B4607="","","|"&amp;SUBSTITUTE(TRIM(SUBSTITUTE(SUBSTITUTE(SUBSTITUTE(SUBSTITUTE(SUBSTITUTE(SUBSTITUTE(SUBSTITUTE(SUBSTITUTE(SUBSTITUTE(SUBSTITUTE(SUBSTITUTE(SUBSTITUTE(SUBSTITUTE(SUBSTITUTE(TRIM($B4607&amp;""),CHAR(10)," "),CHAR(13)," "),"."," "),";"," "),","," "),"/"," "),"+"," "),"-"," "),"  "," "),"  "," "),"  "," "),"  "," "),"  "," "),"  "," "))," ","|")&amp;"|")</f>
        <v/>
      </c>
      <c r="AD4607">
        <f>TRIM($I4607&amp;"")</f>
        <v/>
      </c>
    </row>
    <row r="4608" ht="24" customHeight="1">
      <c r="A4608" s="9" t="n">
        <v>46232</v>
      </c>
      <c r="B4608" s="14" t="inlineStr">
        <is>
          <t>10284</t>
        </is>
      </c>
      <c r="C4608" s="14" t="inlineStr">
        <is>
          <t>M/C 0728 (AMARELO)</t>
        </is>
      </c>
      <c r="D4608" s="14" t="inlineStr">
        <is>
          <t>17 COSTURA</t>
        </is>
      </c>
      <c r="E4608" s="14" t="n">
        <v>30001410</v>
      </c>
      <c r="F4608" s="14" t="inlineStr">
        <is>
          <t>CAPA ASSENTO ESTOFADO - CAD. PADUA PÉ INTEIRO</t>
        </is>
      </c>
      <c r="G4608" s="14" t="inlineStr">
        <is>
          <t>17 COSTURA</t>
        </is>
      </c>
      <c r="H4608" s="14" t="inlineStr">
        <is>
          <t>17 COSTURA</t>
        </is>
      </c>
      <c r="I4608" s="9" t="inlineStr">
        <is>
          <t>17 COSTURA</t>
        </is>
      </c>
      <c r="J4608" s="9" t="n">
        <v>4</v>
      </c>
      <c r="K4608" s="14" t="n"/>
      <c r="L4608" s="14" t="n"/>
      <c r="M4608" s="14" t="n"/>
      <c r="N4608" s="14" t="n"/>
      <c r="O4608" s="14" t="n"/>
      <c r="P4608" s="14" t="n"/>
      <c r="Q4608" s="14" t="n"/>
      <c r="R4608" s="14" t="n"/>
      <c r="S4608" s="14" t="n"/>
      <c r="T4608" s="14" t="n"/>
      <c r="U4608" s="14" t="n"/>
      <c r="V4608" s="14" t="n"/>
      <c r="W4608" s="14" t="n"/>
      <c r="X4608" s="14" t="n"/>
      <c r="Y4608" s="14" t="n"/>
      <c r="Z4608" s="14" t="n"/>
      <c r="AA4608" s="11" t="n"/>
      <c r="AB4608" s="14">
        <f>B4608&amp;"|"&amp;I4608</f>
        <v/>
      </c>
      <c r="AC4608">
        <f>IF($B4608="","","|"&amp;SUBSTITUTE(TRIM(SUBSTITUTE(SUBSTITUTE(SUBSTITUTE(SUBSTITUTE(SUBSTITUTE(SUBSTITUTE(SUBSTITUTE(SUBSTITUTE(SUBSTITUTE(SUBSTITUTE(SUBSTITUTE(SUBSTITUTE(SUBSTITUTE(SUBSTITUTE(TRIM($B4608&amp;""),CHAR(10)," "),CHAR(13)," "),"."," "),";"," "),","," "),"/"," "),"+"," "),"-"," "),"  "," "),"  "," "),"  "," "),"  "," "),"  "," "),"  "," "))," ","|")&amp;"|")</f>
        <v/>
      </c>
      <c r="AD4608">
        <f>TRIM($I4608&amp;"")</f>
        <v/>
      </c>
    </row>
    <row r="4609" ht="24" customHeight="1">
      <c r="A4609" s="9" t="n">
        <v>46232</v>
      </c>
      <c r="B4609" s="14" t="inlineStr">
        <is>
          <t>10284</t>
        </is>
      </c>
      <c r="C4609" s="14" t="inlineStr">
        <is>
          <t>M/C 0728 (AMARELO)</t>
        </is>
      </c>
      <c r="D4609" s="14" t="inlineStr">
        <is>
          <t>17 COSTURA</t>
        </is>
      </c>
      <c r="E4609" s="14" t="n">
        <v>30003412</v>
      </c>
      <c r="F4609" s="14" t="inlineStr">
        <is>
          <t>CAPA ASSENTO ESTOFADO - CAD. DAKAR</t>
        </is>
      </c>
      <c r="G4609" s="14" t="inlineStr">
        <is>
          <t>17 COSTURA</t>
        </is>
      </c>
      <c r="H4609" s="14" t="inlineStr">
        <is>
          <t>17 COSTURA</t>
        </is>
      </c>
      <c r="I4609" s="9" t="inlineStr">
        <is>
          <t>17 COSTURA</t>
        </is>
      </c>
      <c r="J4609" s="9" t="n">
        <v>12</v>
      </c>
      <c r="K4609" s="14" t="n"/>
      <c r="L4609" s="14" t="n"/>
      <c r="M4609" s="14" t="n"/>
      <c r="N4609" s="14" t="n"/>
      <c r="O4609" s="14" t="n"/>
      <c r="P4609" s="14" t="n"/>
      <c r="Q4609" s="14" t="n"/>
      <c r="R4609" s="14" t="n"/>
      <c r="S4609" s="14" t="n"/>
      <c r="T4609" s="14" t="n"/>
      <c r="U4609" s="14" t="n"/>
      <c r="V4609" s="14" t="n"/>
      <c r="W4609" s="14" t="n"/>
      <c r="X4609" s="14" t="n"/>
      <c r="Y4609" s="14" t="n"/>
      <c r="Z4609" s="14" t="n"/>
      <c r="AA4609" s="11" t="n"/>
      <c r="AB4609" s="14">
        <f>B4609&amp;"|"&amp;I4609</f>
        <v/>
      </c>
      <c r="AC4609">
        <f>IF($B4609="","","|"&amp;SUBSTITUTE(TRIM(SUBSTITUTE(SUBSTITUTE(SUBSTITUTE(SUBSTITUTE(SUBSTITUTE(SUBSTITUTE(SUBSTITUTE(SUBSTITUTE(SUBSTITUTE(SUBSTITUTE(SUBSTITUTE(SUBSTITUTE(SUBSTITUTE(SUBSTITUTE(TRIM($B4609&amp;""),CHAR(10)," "),CHAR(13)," "),"."," "),";"," "),","," "),"/"," "),"+"," "),"-"," "),"  "," "),"  "," "),"  "," "),"  "," "),"  "," "),"  "," "))," ","|")&amp;"|")</f>
        <v/>
      </c>
      <c r="AD4609">
        <f>TRIM($I4609&amp;"")</f>
        <v/>
      </c>
    </row>
    <row r="4610" ht="24" customHeight="1">
      <c r="A4610" s="9" t="n">
        <v>46232</v>
      </c>
      <c r="B4610" s="14" t="inlineStr">
        <is>
          <t>10284</t>
        </is>
      </c>
      <c r="C4610" s="14" t="inlineStr">
        <is>
          <t>M/C 0728 (AMARELO)</t>
        </is>
      </c>
      <c r="D4610" s="14" t="inlineStr">
        <is>
          <t>17 COSTURA</t>
        </is>
      </c>
      <c r="E4610" s="14" t="n">
        <v>30003923</v>
      </c>
      <c r="F4610" s="14" t="inlineStr">
        <is>
          <t>CAPA ENCOSTO ESTOFADO - CAD TRENTO</t>
        </is>
      </c>
      <c r="G4610" s="14" t="inlineStr">
        <is>
          <t>17 COSTURA</t>
        </is>
      </c>
      <c r="H4610" s="14" t="inlineStr">
        <is>
          <t>17 COSTURA</t>
        </is>
      </c>
      <c r="I4610" s="9" t="inlineStr">
        <is>
          <t>17 COSTURA</t>
        </is>
      </c>
      <c r="J4610" s="9" t="n">
        <v>12</v>
      </c>
      <c r="K4610" s="14" t="n"/>
      <c r="L4610" s="14" t="n"/>
      <c r="M4610" s="14" t="n"/>
      <c r="N4610" s="14" t="n"/>
      <c r="O4610" s="14" t="n"/>
      <c r="P4610" s="14" t="n"/>
      <c r="Q4610" s="14" t="n"/>
      <c r="R4610" s="14" t="n"/>
      <c r="S4610" s="14" t="n"/>
      <c r="T4610" s="14" t="n"/>
      <c r="U4610" s="14" t="n"/>
      <c r="V4610" s="14" t="n"/>
      <c r="W4610" s="14" t="n"/>
      <c r="X4610" s="14" t="n"/>
      <c r="Y4610" s="14" t="n"/>
      <c r="Z4610" s="14" t="n"/>
      <c r="AA4610" s="11" t="n"/>
      <c r="AB4610" s="14">
        <f>B4610&amp;"|"&amp;I4610</f>
        <v/>
      </c>
      <c r="AC4610">
        <f>IF($B4610="","","|"&amp;SUBSTITUTE(TRIM(SUBSTITUTE(SUBSTITUTE(SUBSTITUTE(SUBSTITUTE(SUBSTITUTE(SUBSTITUTE(SUBSTITUTE(SUBSTITUTE(SUBSTITUTE(SUBSTITUTE(SUBSTITUTE(SUBSTITUTE(SUBSTITUTE(SUBSTITUTE(TRIM($B4610&amp;""),CHAR(10)," "),CHAR(13)," "),"."," "),";"," "),","," "),"/"," "),"+"," "),"-"," "),"  "," "),"  "," "),"  "," "),"  "," "),"  "," "),"  "," "))," ","|")&amp;"|")</f>
        <v/>
      </c>
      <c r="AD4610">
        <f>TRIM($I4610&amp;"")</f>
        <v/>
      </c>
    </row>
    <row r="4611" ht="24" customHeight="1">
      <c r="A4611" s="9" t="n">
        <v>46232</v>
      </c>
      <c r="B4611" s="14" t="inlineStr">
        <is>
          <t>10284</t>
        </is>
      </c>
      <c r="C4611" s="14" t="inlineStr">
        <is>
          <t>M/C 0728 (AMARELO)</t>
        </is>
      </c>
      <c r="D4611" s="14" t="inlineStr">
        <is>
          <t>17 COSTURA</t>
        </is>
      </c>
      <c r="E4611" s="14" t="n">
        <v>30004808</v>
      </c>
      <c r="F4611" s="14" t="inlineStr">
        <is>
          <t>CAPA ASSENTO - CAD SANTIAGO</t>
        </is>
      </c>
      <c r="G4611" s="14" t="inlineStr">
        <is>
          <t>17 COSTURA</t>
        </is>
      </c>
      <c r="H4611" s="14" t="inlineStr">
        <is>
          <t>17 COSTURA</t>
        </is>
      </c>
      <c r="I4611" s="9" t="inlineStr">
        <is>
          <t>17 COSTURA</t>
        </is>
      </c>
      <c r="J4611" s="9" t="n">
        <v>600</v>
      </c>
      <c r="K4611" s="14" t="n"/>
      <c r="L4611" s="14" t="n"/>
      <c r="M4611" s="14" t="n"/>
      <c r="N4611" s="14" t="n"/>
      <c r="O4611" s="14" t="n"/>
      <c r="P4611" s="14" t="n"/>
      <c r="Q4611" s="14" t="n"/>
      <c r="R4611" s="14" t="n"/>
      <c r="S4611" s="14" t="n"/>
      <c r="T4611" s="14" t="n"/>
      <c r="U4611" s="14" t="n"/>
      <c r="V4611" s="14" t="n"/>
      <c r="W4611" s="14" t="n"/>
      <c r="X4611" s="14" t="n"/>
      <c r="Y4611" s="14" t="n"/>
      <c r="Z4611" s="14" t="n"/>
      <c r="AA4611" s="11" t="n"/>
      <c r="AB4611" s="14">
        <f>B4611&amp;"|"&amp;I4611</f>
        <v/>
      </c>
      <c r="AC4611">
        <f>IF($B4611="","","|"&amp;SUBSTITUTE(TRIM(SUBSTITUTE(SUBSTITUTE(SUBSTITUTE(SUBSTITUTE(SUBSTITUTE(SUBSTITUTE(SUBSTITUTE(SUBSTITUTE(SUBSTITUTE(SUBSTITUTE(SUBSTITUTE(SUBSTITUTE(SUBSTITUTE(SUBSTITUTE(TRIM($B4611&amp;""),CHAR(10)," "),CHAR(13)," "),"."," "),";"," "),","," "),"/"," "),"+"," "),"-"," "),"  "," "),"  "," "),"  "," "),"  "," "),"  "," "),"  "," "))," ","|")&amp;"|")</f>
        <v/>
      </c>
      <c r="AD4611">
        <f>TRIM($I4611&amp;"")</f>
        <v/>
      </c>
    </row>
    <row r="4612" ht="24" customHeight="1">
      <c r="A4612" s="9" t="n">
        <v>46232</v>
      </c>
      <c r="B4612" s="14" t="inlineStr">
        <is>
          <t>10284</t>
        </is>
      </c>
      <c r="C4612" s="14" t="inlineStr">
        <is>
          <t>M/C 0728 (AMARELO)</t>
        </is>
      </c>
      <c r="D4612" s="14" t="inlineStr">
        <is>
          <t>17 COSTURA</t>
        </is>
      </c>
      <c r="E4612" s="14" t="n">
        <v>30006106</v>
      </c>
      <c r="F4612" s="14" t="inlineStr">
        <is>
          <t>TELINHA ENCOSTO - CADEIRA SANTIAGO NEW</t>
        </is>
      </c>
      <c r="G4612" s="14" t="inlineStr">
        <is>
          <t>17 COSTURA</t>
        </is>
      </c>
      <c r="H4612" s="14" t="inlineStr">
        <is>
          <t>17 COSTURA</t>
        </is>
      </c>
      <c r="I4612" s="9" t="inlineStr">
        <is>
          <t>17 COSTURA</t>
        </is>
      </c>
      <c r="J4612" s="9" t="n">
        <v>600</v>
      </c>
      <c r="K4612" s="14" t="n"/>
      <c r="L4612" s="14" t="n"/>
      <c r="M4612" s="14" t="n"/>
      <c r="N4612" s="14" t="n"/>
      <c r="O4612" s="14" t="n"/>
      <c r="P4612" s="14" t="n"/>
      <c r="Q4612" s="14" t="n"/>
      <c r="R4612" s="14" t="n"/>
      <c r="S4612" s="14" t="n"/>
      <c r="T4612" s="14" t="n"/>
      <c r="U4612" s="14" t="n"/>
      <c r="V4612" s="14" t="n"/>
      <c r="W4612" s="14" t="n"/>
      <c r="X4612" s="14" t="n"/>
      <c r="Y4612" s="14" t="n"/>
      <c r="Z4612" s="14" t="n"/>
      <c r="AA4612" s="11" t="n"/>
      <c r="AB4612" s="14">
        <f>B4612&amp;"|"&amp;I4612</f>
        <v/>
      </c>
      <c r="AC4612">
        <f>IF($B4612="","","|"&amp;SUBSTITUTE(TRIM(SUBSTITUTE(SUBSTITUTE(SUBSTITUTE(SUBSTITUTE(SUBSTITUTE(SUBSTITUTE(SUBSTITUTE(SUBSTITUTE(SUBSTITUTE(SUBSTITUTE(SUBSTITUTE(SUBSTITUTE(SUBSTITUTE(SUBSTITUTE(TRIM($B4612&amp;""),CHAR(10)," "),CHAR(13)," "),"."," "),";"," "),","," "),"/"," "),"+"," "),"-"," "),"  "," "),"  "," "),"  "," "),"  "," "),"  "," "),"  "," "))," ","|")&amp;"|")</f>
        <v/>
      </c>
      <c r="AD4612">
        <f>TRIM($I4612&amp;"")</f>
        <v/>
      </c>
    </row>
    <row r="4613" ht="24" customHeight="1">
      <c r="A4613" s="9" t="n">
        <v>46232</v>
      </c>
      <c r="B4613" s="14" t="inlineStr">
        <is>
          <t>10284</t>
        </is>
      </c>
      <c r="C4613" s="14" t="inlineStr">
        <is>
          <t>M/C 0728 (AMARELO)</t>
        </is>
      </c>
      <c r="D4613" s="14" t="inlineStr">
        <is>
          <t>17 COSTURA</t>
        </is>
      </c>
      <c r="E4613" s="14" t="n">
        <v>30006807</v>
      </c>
      <c r="F4613" s="14" t="inlineStr">
        <is>
          <t>CAPA ENCOSTO ESTOFADO - CAD. GENOVA</t>
        </is>
      </c>
      <c r="G4613" s="14" t="inlineStr">
        <is>
          <t>17 COSTURA</t>
        </is>
      </c>
      <c r="H4613" s="14" t="inlineStr">
        <is>
          <t>17 COSTURA</t>
        </is>
      </c>
      <c r="I4613" s="9" t="inlineStr">
        <is>
          <t>17 COSTURA</t>
        </is>
      </c>
      <c r="J4613" s="9" t="n">
        <v>4</v>
      </c>
      <c r="K4613" s="14" t="n"/>
      <c r="L4613" s="14" t="n"/>
      <c r="M4613" s="14" t="n"/>
      <c r="N4613" s="14" t="n"/>
      <c r="O4613" s="14" t="n"/>
      <c r="P4613" s="14" t="n"/>
      <c r="Q4613" s="14" t="n"/>
      <c r="R4613" s="14" t="n"/>
      <c r="S4613" s="14" t="n"/>
      <c r="T4613" s="14" t="n"/>
      <c r="U4613" s="14" t="n"/>
      <c r="V4613" s="14" t="n"/>
      <c r="W4613" s="14" t="n"/>
      <c r="X4613" s="14" t="n"/>
      <c r="Y4613" s="14" t="n"/>
      <c r="Z4613" s="14" t="n"/>
      <c r="AA4613" s="11" t="n"/>
      <c r="AB4613" s="14">
        <f>B4613&amp;"|"&amp;I4613</f>
        <v/>
      </c>
      <c r="AC4613">
        <f>IF($B4613="","","|"&amp;SUBSTITUTE(TRIM(SUBSTITUTE(SUBSTITUTE(SUBSTITUTE(SUBSTITUTE(SUBSTITUTE(SUBSTITUTE(SUBSTITUTE(SUBSTITUTE(SUBSTITUTE(SUBSTITUTE(SUBSTITUTE(SUBSTITUTE(SUBSTITUTE(SUBSTITUTE(TRIM($B4613&amp;""),CHAR(10)," "),CHAR(13)," "),"."," "),";"," "),","," "),"/"," "),"+"," "),"-"," "),"  "," "),"  "," "),"  "," "),"  "," "),"  "," "),"  "," "))," ","|")&amp;"|")</f>
        <v/>
      </c>
      <c r="AD4613">
        <f>TRIM($I4613&amp;"")</f>
        <v/>
      </c>
    </row>
    <row r="4614" ht="24" customHeight="1">
      <c r="A4614" s="9" t="n">
        <v>46232</v>
      </c>
      <c r="B4614" s="14" t="inlineStr">
        <is>
          <t>10284</t>
        </is>
      </c>
      <c r="C4614" s="14" t="inlineStr">
        <is>
          <t>M/C 0728 (AMARELO)</t>
        </is>
      </c>
      <c r="D4614" s="14" t="inlineStr">
        <is>
          <t>17 COSTURA</t>
        </is>
      </c>
      <c r="E4614" s="14" t="n">
        <v>30006808</v>
      </c>
      <c r="F4614" s="14" t="inlineStr">
        <is>
          <t>CAPA ASSENTO ESTOFADO - CAD. GENOVA</t>
        </is>
      </c>
      <c r="G4614" s="14" t="inlineStr">
        <is>
          <t>17 COSTURA</t>
        </is>
      </c>
      <c r="H4614" s="14" t="inlineStr">
        <is>
          <t>17 COSTURA</t>
        </is>
      </c>
      <c r="I4614" s="9" t="inlineStr">
        <is>
          <t>17 COSTURA</t>
        </is>
      </c>
      <c r="J4614" s="9" t="n">
        <v>4</v>
      </c>
      <c r="K4614" s="14" t="n"/>
      <c r="L4614" s="14" t="n"/>
      <c r="M4614" s="14" t="n"/>
      <c r="N4614" s="14" t="n"/>
      <c r="O4614" s="14" t="n"/>
      <c r="P4614" s="14" t="n"/>
      <c r="Q4614" s="14" t="n"/>
      <c r="R4614" s="14" t="n"/>
      <c r="S4614" s="14" t="n"/>
      <c r="T4614" s="14" t="n"/>
      <c r="U4614" s="14" t="n"/>
      <c r="V4614" s="14" t="n"/>
      <c r="W4614" s="14" t="n"/>
      <c r="X4614" s="14" t="n"/>
      <c r="Y4614" s="14" t="n"/>
      <c r="Z4614" s="14" t="n"/>
      <c r="AA4614" s="11" t="n"/>
      <c r="AB4614" s="14">
        <f>B4614&amp;"|"&amp;I4614</f>
        <v/>
      </c>
      <c r="AC4614">
        <f>IF($B4614="","","|"&amp;SUBSTITUTE(TRIM(SUBSTITUTE(SUBSTITUTE(SUBSTITUTE(SUBSTITUTE(SUBSTITUTE(SUBSTITUTE(SUBSTITUTE(SUBSTITUTE(SUBSTITUTE(SUBSTITUTE(SUBSTITUTE(SUBSTITUTE(SUBSTITUTE(SUBSTITUTE(TRIM($B4614&amp;""),CHAR(10)," "),CHAR(13)," "),"."," "),";"," "),","," "),"/"," "),"+"," "),"-"," "),"  "," "),"  "," "),"  "," "),"  "," "),"  "," "),"  "," "))," ","|")&amp;"|")</f>
        <v/>
      </c>
      <c r="AD4614">
        <f>TRIM($I4614&amp;"")</f>
        <v/>
      </c>
    </row>
    <row r="4615" ht="36" customHeight="1">
      <c r="A4615" s="9" t="n">
        <v>46237</v>
      </c>
      <c r="B4615" s="14" t="inlineStr">
        <is>
          <t>10274</t>
        </is>
      </c>
      <c r="C4615" s="14" t="inlineStr">
        <is>
          <t>MAD 0803 MESAS (BRANCO)</t>
        </is>
      </c>
      <c r="D4615" s="14" t="inlineStr">
        <is>
          <t>8 EMBALAGEM</t>
        </is>
      </c>
      <c r="E4615" s="14" t="n">
        <v>2006101</v>
      </c>
      <c r="F4615" s="14" t="inlineStr">
        <is>
          <t>PES MESA JADE - VOL 1/3</t>
        </is>
      </c>
      <c r="G4615" s="14" t="inlineStr">
        <is>
          <t>8 EMBALAGEM</t>
        </is>
      </c>
      <c r="H4615" s="14" t="inlineStr">
        <is>
          <t>8 EMBALAGEM</t>
        </is>
      </c>
      <c r="I4615" s="9" t="inlineStr">
        <is>
          <t>8 EMBALAGEM</t>
        </is>
      </c>
      <c r="J4615" s="9" t="n">
        <v>20</v>
      </c>
      <c r="K4615" s="14" t="n"/>
      <c r="L4615" s="14" t="n"/>
      <c r="M4615" s="14" t="n"/>
      <c r="N4615" s="14" t="n"/>
      <c r="O4615" s="14" t="n"/>
      <c r="P4615" s="14" t="n"/>
      <c r="Q4615" s="14" t="n"/>
      <c r="R4615" s="14" t="n"/>
      <c r="S4615" s="14" t="n"/>
      <c r="T4615" s="14" t="n"/>
      <c r="U4615" s="14" t="n"/>
      <c r="V4615" s="14" t="n"/>
      <c r="W4615" s="14" t="n"/>
      <c r="X4615" s="14" t="n"/>
      <c r="Y4615" s="14" t="n"/>
      <c r="Z4615" s="14" t="n"/>
      <c r="AA4615" s="11" t="n"/>
      <c r="AB4615" s="14">
        <f>B4615&amp;"|"&amp;I4615</f>
        <v/>
      </c>
      <c r="AC4615">
        <f>IF($B4615="","","|"&amp;SUBSTITUTE(TRIM(SUBSTITUTE(SUBSTITUTE(SUBSTITUTE(SUBSTITUTE(SUBSTITUTE(SUBSTITUTE(SUBSTITUTE(SUBSTITUTE(SUBSTITUTE(SUBSTITUTE(SUBSTITUTE(SUBSTITUTE(SUBSTITUTE(SUBSTITUTE(TRIM($B4615&amp;""),CHAR(10)," "),CHAR(13)," "),"."," "),";"," "),","," "),"/"," "),"+"," "),"-"," "),"  "," "),"  "," "),"  "," "),"  "," "),"  "," "),"  "," "))," ","|")&amp;"|")</f>
        <v/>
      </c>
      <c r="AD4615">
        <f>TRIM($I4615&amp;"")</f>
        <v/>
      </c>
    </row>
    <row r="4616" ht="36" customHeight="1">
      <c r="A4616" s="9" t="n">
        <v>46237</v>
      </c>
      <c r="B4616" s="14" t="inlineStr">
        <is>
          <t>10274</t>
        </is>
      </c>
      <c r="C4616" s="14" t="inlineStr">
        <is>
          <t>MAD 0803 MESAS (BRANCO)</t>
        </is>
      </c>
      <c r="D4616" s="14" t="inlineStr">
        <is>
          <t>8 EMBALAGEM</t>
        </is>
      </c>
      <c r="E4616" s="14" t="n">
        <v>2006102</v>
      </c>
      <c r="F4616" s="14" t="inlineStr">
        <is>
          <t>TRAVESSAS MESA JADE 1,36 - VOL 2/3</t>
        </is>
      </c>
      <c r="G4616" s="14" t="inlineStr">
        <is>
          <t>8 EMBALAGEM</t>
        </is>
      </c>
      <c r="H4616" s="14" t="inlineStr">
        <is>
          <t>8 EMBALAGEM</t>
        </is>
      </c>
      <c r="I4616" s="9" t="inlineStr">
        <is>
          <t>8 EMBALAGEM</t>
        </is>
      </c>
      <c r="J4616" s="9" t="n">
        <v>4</v>
      </c>
      <c r="K4616" s="14" t="n"/>
      <c r="L4616" s="14" t="n"/>
      <c r="M4616" s="14" t="n"/>
      <c r="N4616" s="14" t="n"/>
      <c r="O4616" s="14" t="n"/>
      <c r="P4616" s="14" t="n"/>
      <c r="Q4616" s="14" t="n"/>
      <c r="R4616" s="14" t="n"/>
      <c r="S4616" s="14" t="n"/>
      <c r="T4616" s="14" t="n"/>
      <c r="U4616" s="14" t="n"/>
      <c r="V4616" s="14" t="n"/>
      <c r="W4616" s="14" t="n"/>
      <c r="X4616" s="14" t="n"/>
      <c r="Y4616" s="14" t="n"/>
      <c r="Z4616" s="14" t="n"/>
      <c r="AA4616" s="11" t="n"/>
      <c r="AB4616" s="14">
        <f>B4616&amp;"|"&amp;I4616</f>
        <v/>
      </c>
      <c r="AC4616">
        <f>IF($B4616="","","|"&amp;SUBSTITUTE(TRIM(SUBSTITUTE(SUBSTITUTE(SUBSTITUTE(SUBSTITUTE(SUBSTITUTE(SUBSTITUTE(SUBSTITUTE(SUBSTITUTE(SUBSTITUTE(SUBSTITUTE(SUBSTITUTE(SUBSTITUTE(SUBSTITUTE(SUBSTITUTE(TRIM($B4616&amp;""),CHAR(10)," "),CHAR(13)," "),"."," "),";"," "),","," "),"/"," "),"+"," "),"-"," "),"  "," "),"  "," "),"  "," "),"  "," "),"  "," "),"  "," "))," ","|")&amp;"|")</f>
        <v/>
      </c>
      <c r="AD4616">
        <f>TRIM($I4616&amp;"")</f>
        <v/>
      </c>
    </row>
    <row r="4617" ht="36" customHeight="1">
      <c r="A4617" s="9" t="n">
        <v>46237</v>
      </c>
      <c r="B4617" s="14" t="inlineStr">
        <is>
          <t>10274</t>
        </is>
      </c>
      <c r="C4617" s="14" t="inlineStr">
        <is>
          <t>MAD 0803 MESAS (BRANCO)</t>
        </is>
      </c>
      <c r="D4617" s="14" t="inlineStr">
        <is>
          <t>8 EMBALAGEM</t>
        </is>
      </c>
      <c r="E4617" s="14" t="n">
        <v>2006112</v>
      </c>
      <c r="F4617" s="14" t="inlineStr">
        <is>
          <t>TRAVESSAS MESA JADE 1,60 - VOL 2/3</t>
        </is>
      </c>
      <c r="G4617" s="14" t="inlineStr">
        <is>
          <t>8 EMBALAGEM</t>
        </is>
      </c>
      <c r="H4617" s="14" t="inlineStr">
        <is>
          <t>8 EMBALAGEM</t>
        </is>
      </c>
      <c r="I4617" s="9" t="inlineStr">
        <is>
          <t>8 EMBALAGEM</t>
        </is>
      </c>
      <c r="J4617" s="9" t="n">
        <v>8</v>
      </c>
      <c r="K4617" s="14" t="n"/>
      <c r="L4617" s="14" t="n"/>
      <c r="M4617" s="14" t="n"/>
      <c r="N4617" s="14" t="n"/>
      <c r="O4617" s="14" t="n"/>
      <c r="P4617" s="14" t="n"/>
      <c r="Q4617" s="14" t="n"/>
      <c r="R4617" s="14" t="n"/>
      <c r="S4617" s="14" t="n"/>
      <c r="T4617" s="14" t="n"/>
      <c r="U4617" s="14" t="n"/>
      <c r="V4617" s="14" t="n"/>
      <c r="W4617" s="14" t="n"/>
      <c r="X4617" s="14" t="n"/>
      <c r="Y4617" s="14" t="n"/>
      <c r="Z4617" s="14" t="n"/>
      <c r="AA4617" s="11" t="n"/>
      <c r="AB4617" s="14">
        <f>B4617&amp;"|"&amp;I4617</f>
        <v/>
      </c>
      <c r="AC4617">
        <f>IF($B4617="","","|"&amp;SUBSTITUTE(TRIM(SUBSTITUTE(SUBSTITUTE(SUBSTITUTE(SUBSTITUTE(SUBSTITUTE(SUBSTITUTE(SUBSTITUTE(SUBSTITUTE(SUBSTITUTE(SUBSTITUTE(SUBSTITUTE(SUBSTITUTE(SUBSTITUTE(SUBSTITUTE(TRIM($B4617&amp;""),CHAR(10)," "),CHAR(13)," "),"."," "),";"," "),","," "),"/"," "),"+"," "),"-"," "),"  "," "),"  "," "),"  "," "),"  "," "),"  "," "),"  "," "))," ","|")&amp;"|")</f>
        <v/>
      </c>
      <c r="AD4617">
        <f>TRIM($I4617&amp;"")</f>
        <v/>
      </c>
    </row>
    <row r="4618" ht="36" customHeight="1">
      <c r="A4618" s="9" t="n">
        <v>46237</v>
      </c>
      <c r="B4618" s="14" t="inlineStr">
        <is>
          <t>10274</t>
        </is>
      </c>
      <c r="C4618" s="14" t="inlineStr">
        <is>
          <t>MAD 0803 MESAS (BRANCO)</t>
        </is>
      </c>
      <c r="D4618" s="14" t="inlineStr">
        <is>
          <t>8 EMBALAGEM</t>
        </is>
      </c>
      <c r="E4618" s="14" t="n">
        <v>2006132</v>
      </c>
      <c r="F4618" s="14" t="inlineStr">
        <is>
          <t>TAMPO (R100) C/ VIDRO LIGHT 2000X900X18</t>
        </is>
      </c>
      <c r="G4618" s="14" t="inlineStr">
        <is>
          <t>8 EMBALAGEM</t>
        </is>
      </c>
      <c r="H4618" s="14" t="inlineStr">
        <is>
          <t>8 EMBALAGEM</t>
        </is>
      </c>
      <c r="I4618" s="9" t="inlineStr">
        <is>
          <t>8 EMBALAGEM</t>
        </is>
      </c>
      <c r="J4618" s="9" t="n">
        <v>5</v>
      </c>
      <c r="K4618" s="14" t="n"/>
      <c r="L4618" s="14" t="n"/>
      <c r="M4618" s="14" t="n"/>
      <c r="N4618" s="14" t="n"/>
      <c r="O4618" s="14" t="n"/>
      <c r="P4618" s="14" t="n"/>
      <c r="Q4618" s="14" t="n"/>
      <c r="R4618" s="14" t="n"/>
      <c r="S4618" s="14" t="n"/>
      <c r="T4618" s="14" t="n"/>
      <c r="U4618" s="14" t="n"/>
      <c r="V4618" s="14" t="n"/>
      <c r="W4618" s="14" t="n"/>
      <c r="X4618" s="14" t="n"/>
      <c r="Y4618" s="14" t="n"/>
      <c r="Z4618" s="14" t="n"/>
      <c r="AA4618" s="11" t="n"/>
      <c r="AB4618" s="14">
        <f>B4618&amp;"|"&amp;I4618</f>
        <v/>
      </c>
      <c r="AC4618">
        <f>IF($B4618="","","|"&amp;SUBSTITUTE(TRIM(SUBSTITUTE(SUBSTITUTE(SUBSTITUTE(SUBSTITUTE(SUBSTITUTE(SUBSTITUTE(SUBSTITUTE(SUBSTITUTE(SUBSTITUTE(SUBSTITUTE(SUBSTITUTE(SUBSTITUTE(SUBSTITUTE(SUBSTITUTE(TRIM($B4618&amp;""),CHAR(10)," "),CHAR(13)," "),"."," "),";"," "),","," "),"/"," "),"+"," "),"-"," "),"  "," "),"  "," "),"  "," "),"  "," "),"  "," "),"  "," "))," ","|")&amp;"|")</f>
        <v/>
      </c>
      <c r="AD4618">
        <f>TRIM($I4618&amp;"")</f>
        <v/>
      </c>
    </row>
    <row r="4619" ht="36" customHeight="1">
      <c r="A4619" s="9" t="n">
        <v>46237</v>
      </c>
      <c r="B4619" s="14" t="inlineStr">
        <is>
          <t>10274</t>
        </is>
      </c>
      <c r="C4619" s="14" t="inlineStr">
        <is>
          <t>MAD 0803 MESAS (BRANCO)</t>
        </is>
      </c>
      <c r="D4619" s="14" t="inlineStr">
        <is>
          <t>8 EMBALAGEM</t>
        </is>
      </c>
      <c r="E4619" s="14" t="n">
        <v>2006133</v>
      </c>
      <c r="F4619" s="14" t="inlineStr">
        <is>
          <t>TRAVESSAS MESA JADE 2,00 - VOL 2/3</t>
        </is>
      </c>
      <c r="G4619" s="14" t="inlineStr">
        <is>
          <t>8 EMBALAGEM</t>
        </is>
      </c>
      <c r="H4619" s="14" t="inlineStr">
        <is>
          <t>8 EMBALAGEM</t>
        </is>
      </c>
      <c r="I4619" s="9" t="inlineStr">
        <is>
          <t>8 EMBALAGEM</t>
        </is>
      </c>
      <c r="J4619" s="9" t="n">
        <v>5</v>
      </c>
      <c r="K4619" s="14" t="n"/>
      <c r="L4619" s="14" t="n"/>
      <c r="M4619" s="14" t="n"/>
      <c r="N4619" s="14" t="n"/>
      <c r="O4619" s="14" t="n"/>
      <c r="P4619" s="14" t="n"/>
      <c r="Q4619" s="14" t="n"/>
      <c r="R4619" s="14" t="n"/>
      <c r="S4619" s="14" t="n"/>
      <c r="T4619" s="14" t="n"/>
      <c r="U4619" s="14" t="n"/>
      <c r="V4619" s="14" t="n"/>
      <c r="W4619" s="14" t="n"/>
      <c r="X4619" s="14" t="n"/>
      <c r="Y4619" s="14" t="n"/>
      <c r="Z4619" s="14" t="n"/>
      <c r="AA4619" s="11" t="n"/>
      <c r="AB4619" s="14">
        <f>B4619&amp;"|"&amp;I4619</f>
        <v/>
      </c>
      <c r="AC4619">
        <f>IF($B4619="","","|"&amp;SUBSTITUTE(TRIM(SUBSTITUTE(SUBSTITUTE(SUBSTITUTE(SUBSTITUTE(SUBSTITUTE(SUBSTITUTE(SUBSTITUTE(SUBSTITUTE(SUBSTITUTE(SUBSTITUTE(SUBSTITUTE(SUBSTITUTE(SUBSTITUTE(SUBSTITUTE(TRIM($B4619&amp;""),CHAR(10)," "),CHAR(13)," "),"."," "),";"," "),","," "),"/"," "),"+"," "),"-"," "),"  "," "),"  "," "),"  "," "),"  "," "),"  "," "),"  "," "))," ","|")&amp;"|")</f>
        <v/>
      </c>
      <c r="AD4619">
        <f>TRIM($I4619&amp;"")</f>
        <v/>
      </c>
    </row>
    <row r="4620" ht="36" customHeight="1">
      <c r="A4620" s="9" t="n">
        <v>46237</v>
      </c>
      <c r="B4620" s="14" t="inlineStr">
        <is>
          <t>10274</t>
        </is>
      </c>
      <c r="C4620" s="14" t="inlineStr">
        <is>
          <t>MAD 0803 MESAS (BRANCO)</t>
        </is>
      </c>
      <c r="D4620" s="14" t="inlineStr">
        <is>
          <t>8 EMBALAGEM</t>
        </is>
      </c>
      <c r="E4620" s="14" t="n">
        <v>2006202</v>
      </c>
      <c r="F4620" s="14" t="inlineStr">
        <is>
          <t>TRAVESSAS MESA AMETISTA 1,36 - VOL 2/3</t>
        </is>
      </c>
      <c r="G4620" s="14" t="inlineStr">
        <is>
          <t>8 EMBALAGEM</t>
        </is>
      </c>
      <c r="H4620" s="14" t="inlineStr">
        <is>
          <t>8 EMBALAGEM</t>
        </is>
      </c>
      <c r="I4620" s="9" t="inlineStr">
        <is>
          <t>8 EMBALAGEM</t>
        </is>
      </c>
      <c r="J4620" s="9" t="n">
        <v>1</v>
      </c>
      <c r="K4620" s="14" t="n"/>
      <c r="L4620" s="14" t="n"/>
      <c r="M4620" s="14" t="n"/>
      <c r="N4620" s="14" t="n"/>
      <c r="O4620" s="14" t="n"/>
      <c r="P4620" s="14" t="n"/>
      <c r="Q4620" s="14" t="n"/>
      <c r="R4620" s="14" t="n"/>
      <c r="S4620" s="14" t="n"/>
      <c r="T4620" s="14" t="n"/>
      <c r="U4620" s="14" t="n"/>
      <c r="V4620" s="14" t="n"/>
      <c r="W4620" s="14" t="n"/>
      <c r="X4620" s="14" t="n"/>
      <c r="Y4620" s="14" t="n"/>
      <c r="Z4620" s="14" t="n"/>
      <c r="AA4620" s="11" t="n"/>
      <c r="AB4620" s="14">
        <f>B4620&amp;"|"&amp;I4620</f>
        <v/>
      </c>
      <c r="AC4620">
        <f>IF($B4620="","","|"&amp;SUBSTITUTE(TRIM(SUBSTITUTE(SUBSTITUTE(SUBSTITUTE(SUBSTITUTE(SUBSTITUTE(SUBSTITUTE(SUBSTITUTE(SUBSTITUTE(SUBSTITUTE(SUBSTITUTE(SUBSTITUTE(SUBSTITUTE(SUBSTITUTE(SUBSTITUTE(TRIM($B4620&amp;""),CHAR(10)," "),CHAR(13)," "),"."," "),";"," "),","," "),"/"," "),"+"," "),"-"," "),"  "," "),"  "," "),"  "," "),"  "," "),"  "," "),"  "," "))," ","|")&amp;"|")</f>
        <v/>
      </c>
      <c r="AD4620">
        <f>TRIM($I4620&amp;"")</f>
        <v/>
      </c>
    </row>
    <row r="4621" ht="36" customHeight="1">
      <c r="A4621" s="9" t="n">
        <v>46237</v>
      </c>
      <c r="B4621" s="14" t="inlineStr">
        <is>
          <t>10274</t>
        </is>
      </c>
      <c r="C4621" s="14" t="inlineStr">
        <is>
          <t>MAD 0803 MESAS (BRANCO)</t>
        </is>
      </c>
      <c r="D4621" s="14" t="inlineStr">
        <is>
          <t>8 EMBALAGEM</t>
        </is>
      </c>
      <c r="E4621" s="14" t="n">
        <v>2006401</v>
      </c>
      <c r="F4621" s="14" t="inlineStr">
        <is>
          <t>PES MESA SAFIRA - VOL 1/2</t>
        </is>
      </c>
      <c r="G4621" s="14" t="inlineStr">
        <is>
          <t>8 EMBALAGEM</t>
        </is>
      </c>
      <c r="H4621" s="14" t="inlineStr">
        <is>
          <t>8 EMBALAGEM</t>
        </is>
      </c>
      <c r="I4621" s="9" t="inlineStr">
        <is>
          <t>8 EMBALAGEM</t>
        </is>
      </c>
      <c r="J4621" s="9" t="n">
        <v>54</v>
      </c>
      <c r="K4621" s="14" t="n"/>
      <c r="L4621" s="14" t="n"/>
      <c r="M4621" s="14" t="n"/>
      <c r="N4621" s="14" t="n"/>
      <c r="O4621" s="14" t="n"/>
      <c r="P4621" s="14" t="n"/>
      <c r="Q4621" s="14" t="n"/>
      <c r="R4621" s="14" t="n"/>
      <c r="S4621" s="14" t="n"/>
      <c r="T4621" s="14" t="n"/>
      <c r="U4621" s="14" t="n"/>
      <c r="V4621" s="14" t="n"/>
      <c r="W4621" s="14" t="n"/>
      <c r="X4621" s="14" t="n"/>
      <c r="Y4621" s="14" t="n"/>
      <c r="Z4621" s="14" t="n"/>
      <c r="AA4621" s="11" t="n"/>
      <c r="AB4621" s="14">
        <f>B4621&amp;"|"&amp;I4621</f>
        <v/>
      </c>
      <c r="AC4621">
        <f>IF($B4621="","","|"&amp;SUBSTITUTE(TRIM(SUBSTITUTE(SUBSTITUTE(SUBSTITUTE(SUBSTITUTE(SUBSTITUTE(SUBSTITUTE(SUBSTITUTE(SUBSTITUTE(SUBSTITUTE(SUBSTITUTE(SUBSTITUTE(SUBSTITUTE(SUBSTITUTE(SUBSTITUTE(TRIM($B4621&amp;""),CHAR(10)," "),CHAR(13)," "),"."," "),";"," "),","," "),"/"," "),"+"," "),"-"," "),"  "," "),"  "," "),"  "," "),"  "," "),"  "," "),"  "," "))," ","|")&amp;"|")</f>
        <v/>
      </c>
      <c r="AD4621">
        <f>TRIM($I4621&amp;"")</f>
        <v/>
      </c>
    </row>
    <row r="4622" ht="36" customHeight="1">
      <c r="A4622" s="9" t="n">
        <v>46237</v>
      </c>
      <c r="B4622" s="14" t="inlineStr">
        <is>
          <t>10274</t>
        </is>
      </c>
      <c r="C4622" s="14" t="inlineStr">
        <is>
          <t>MAD 0803 MESAS (BRANCO)</t>
        </is>
      </c>
      <c r="D4622" s="14" t="inlineStr">
        <is>
          <t>8 EMBALAGEM</t>
        </is>
      </c>
      <c r="E4622" s="14" t="n">
        <v>2006402</v>
      </c>
      <c r="F4622" s="14" t="inlineStr">
        <is>
          <t>TAMPO C/ VIDRO 1360X900X25MM SAFIRA</t>
        </is>
      </c>
      <c r="G4622" s="14" t="inlineStr">
        <is>
          <t>8 EMBALAGEM</t>
        </is>
      </c>
      <c r="H4622" s="14" t="inlineStr">
        <is>
          <t>8 EMBALAGEM</t>
        </is>
      </c>
      <c r="I4622" s="9" t="inlineStr">
        <is>
          <t>8 EMBALAGEM</t>
        </is>
      </c>
      <c r="J4622" s="9" t="n">
        <v>5</v>
      </c>
      <c r="K4622" s="14" t="n"/>
      <c r="L4622" s="14" t="n"/>
      <c r="M4622" s="14" t="n"/>
      <c r="N4622" s="14" t="n"/>
      <c r="O4622" s="14" t="n"/>
      <c r="P4622" s="14" t="n"/>
      <c r="Q4622" s="14" t="n"/>
      <c r="R4622" s="14" t="n"/>
      <c r="S4622" s="14" t="n"/>
      <c r="T4622" s="14" t="n"/>
      <c r="U4622" s="14" t="n"/>
      <c r="V4622" s="14" t="n"/>
      <c r="W4622" s="14" t="n"/>
      <c r="X4622" s="14" t="n"/>
      <c r="Y4622" s="14" t="n"/>
      <c r="Z4622" s="14" t="n"/>
      <c r="AA4622" s="11" t="n"/>
      <c r="AB4622" s="14">
        <f>B4622&amp;"|"&amp;I4622</f>
        <v/>
      </c>
      <c r="AC4622">
        <f>IF($B4622="","","|"&amp;SUBSTITUTE(TRIM(SUBSTITUTE(SUBSTITUTE(SUBSTITUTE(SUBSTITUTE(SUBSTITUTE(SUBSTITUTE(SUBSTITUTE(SUBSTITUTE(SUBSTITUTE(SUBSTITUTE(SUBSTITUTE(SUBSTITUTE(SUBSTITUTE(SUBSTITUTE(TRIM($B4622&amp;""),CHAR(10)," "),CHAR(13)," "),"."," "),";"," "),","," "),"/"," "),"+"," "),"-"," "),"  "," "),"  "," "),"  "," "),"  "," "),"  "," "),"  "," "))," ","|")&amp;"|")</f>
        <v/>
      </c>
      <c r="AD4622">
        <f>TRIM($I4622&amp;"")</f>
        <v/>
      </c>
    </row>
    <row r="4623" ht="36" customHeight="1">
      <c r="A4623" s="9" t="n">
        <v>46237</v>
      </c>
      <c r="B4623" s="14" t="inlineStr">
        <is>
          <t>10274</t>
        </is>
      </c>
      <c r="C4623" s="14" t="inlineStr">
        <is>
          <t>MAD 0803 MESAS (BRANCO)</t>
        </is>
      </c>
      <c r="D4623" s="14" t="inlineStr">
        <is>
          <t>8 EMBALAGEM</t>
        </is>
      </c>
      <c r="E4623" s="14" t="n">
        <v>2006404</v>
      </c>
      <c r="F4623" s="14" t="inlineStr">
        <is>
          <t>TAMPO C/ VIDRO 1360X900X18MM SAFIRA</t>
        </is>
      </c>
      <c r="G4623" s="14" t="inlineStr">
        <is>
          <t>8 EMBALAGEM</t>
        </is>
      </c>
      <c r="H4623" s="14" t="inlineStr">
        <is>
          <t>8 EMBALAGEM</t>
        </is>
      </c>
      <c r="I4623" s="9" t="inlineStr">
        <is>
          <t>8 EMBALAGEM</t>
        </is>
      </c>
      <c r="J4623" s="9" t="n">
        <v>22</v>
      </c>
      <c r="K4623" s="14" t="n"/>
      <c r="L4623" s="14" t="n"/>
      <c r="M4623" s="14" t="n"/>
      <c r="N4623" s="14" t="n"/>
      <c r="O4623" s="14" t="n"/>
      <c r="P4623" s="14" t="n"/>
      <c r="Q4623" s="14" t="n"/>
      <c r="R4623" s="14" t="n"/>
      <c r="S4623" s="14" t="n"/>
      <c r="T4623" s="14" t="n"/>
      <c r="U4623" s="14" t="n"/>
      <c r="V4623" s="14" t="n"/>
      <c r="W4623" s="14" t="n"/>
      <c r="X4623" s="14" t="n"/>
      <c r="Y4623" s="14" t="n"/>
      <c r="Z4623" s="14" t="n"/>
      <c r="AA4623" s="11" t="n"/>
      <c r="AB4623" s="14">
        <f>B4623&amp;"|"&amp;I4623</f>
        <v/>
      </c>
      <c r="AC4623">
        <f>IF($B4623="","","|"&amp;SUBSTITUTE(TRIM(SUBSTITUTE(SUBSTITUTE(SUBSTITUTE(SUBSTITUTE(SUBSTITUTE(SUBSTITUTE(SUBSTITUTE(SUBSTITUTE(SUBSTITUTE(SUBSTITUTE(SUBSTITUTE(SUBSTITUTE(SUBSTITUTE(SUBSTITUTE(TRIM($B4623&amp;""),CHAR(10)," "),CHAR(13)," "),"."," "),";"," "),","," "),"/"," "),"+"," "),"-"," "),"  "," "),"  "," "),"  "," "),"  "," "),"  "," "),"  "," "))," ","|")&amp;"|")</f>
        <v/>
      </c>
      <c r="AD4623">
        <f>TRIM($I4623&amp;"")</f>
        <v/>
      </c>
    </row>
    <row r="4624" ht="36" customHeight="1">
      <c r="A4624" s="9" t="n">
        <v>46237</v>
      </c>
      <c r="B4624" s="14" t="inlineStr">
        <is>
          <t>10274</t>
        </is>
      </c>
      <c r="C4624" s="14" t="inlineStr">
        <is>
          <t>MAD 0803 MESAS (BRANCO)</t>
        </is>
      </c>
      <c r="D4624" s="14" t="inlineStr">
        <is>
          <t>8 EMBALAGEM</t>
        </is>
      </c>
      <c r="E4624" s="14" t="n">
        <v>2006414</v>
      </c>
      <c r="F4624" s="14" t="inlineStr">
        <is>
          <t>TAMPO C/ VIDRO 1600X900X18MM SAFIRA</t>
        </is>
      </c>
      <c r="G4624" s="14" t="inlineStr">
        <is>
          <t>8 EMBALAGEM</t>
        </is>
      </c>
      <c r="H4624" s="14" t="inlineStr">
        <is>
          <t>8 EMBALAGEM</t>
        </is>
      </c>
      <c r="I4624" s="9" t="inlineStr">
        <is>
          <t>8 EMBALAGEM</t>
        </is>
      </c>
      <c r="J4624" s="9" t="n">
        <v>27</v>
      </c>
      <c r="K4624" s="14" t="n"/>
      <c r="L4624" s="14" t="n"/>
      <c r="M4624" s="14" t="n"/>
      <c r="N4624" s="14" t="n"/>
      <c r="O4624" s="14" t="n"/>
      <c r="P4624" s="14" t="n"/>
      <c r="Q4624" s="14" t="n"/>
      <c r="R4624" s="14" t="n"/>
      <c r="S4624" s="14" t="n"/>
      <c r="T4624" s="14" t="n"/>
      <c r="U4624" s="14" t="n"/>
      <c r="V4624" s="14" t="n"/>
      <c r="W4624" s="14" t="n"/>
      <c r="X4624" s="14" t="n"/>
      <c r="Y4624" s="14" t="n"/>
      <c r="Z4624" s="14" t="n"/>
      <c r="AA4624" s="11" t="n"/>
      <c r="AB4624" s="14">
        <f>B4624&amp;"|"&amp;I4624</f>
        <v/>
      </c>
      <c r="AC4624">
        <f>IF($B4624="","","|"&amp;SUBSTITUTE(TRIM(SUBSTITUTE(SUBSTITUTE(SUBSTITUTE(SUBSTITUTE(SUBSTITUTE(SUBSTITUTE(SUBSTITUTE(SUBSTITUTE(SUBSTITUTE(SUBSTITUTE(SUBSTITUTE(SUBSTITUTE(SUBSTITUTE(SUBSTITUTE(TRIM($B4624&amp;""),CHAR(10)," "),CHAR(13)," "),"."," "),";"," "),","," "),"/"," "),"+"," "),"-"," "),"  "," "),"  "," "),"  "," "),"  "," "),"  "," "),"  "," "))," ","|")&amp;"|")</f>
        <v/>
      </c>
      <c r="AD4624">
        <f>TRIM($I4624&amp;"")</f>
        <v/>
      </c>
    </row>
    <row r="4625" ht="36" customHeight="1">
      <c r="A4625" s="9" t="n">
        <v>46237</v>
      </c>
      <c r="B4625" s="14" t="inlineStr">
        <is>
          <t>10274</t>
        </is>
      </c>
      <c r="C4625" s="14" t="inlineStr">
        <is>
          <t>MAD 0803 MESAS (BRANCO)</t>
        </is>
      </c>
      <c r="D4625" s="14" t="inlineStr">
        <is>
          <t>8 EMBALAGEM</t>
        </is>
      </c>
      <c r="E4625" s="14" t="n">
        <v>2008322</v>
      </c>
      <c r="F4625" s="14" t="inlineStr">
        <is>
          <t>TAMPO (R100) C/ VIDRO LIGHT 1360X900X18</t>
        </is>
      </c>
      <c r="G4625" s="14" t="inlineStr">
        <is>
          <t>8 EMBALAGEM</t>
        </is>
      </c>
      <c r="H4625" s="14" t="inlineStr">
        <is>
          <t>8 EMBALAGEM</t>
        </is>
      </c>
      <c r="I4625" s="9" t="inlineStr">
        <is>
          <t>8 EMBALAGEM</t>
        </is>
      </c>
      <c r="J4625" s="9" t="n">
        <v>5</v>
      </c>
      <c r="K4625" s="14" t="n"/>
      <c r="L4625" s="14" t="n"/>
      <c r="M4625" s="14" t="n"/>
      <c r="N4625" s="14" t="n"/>
      <c r="O4625" s="14" t="n"/>
      <c r="P4625" s="14" t="n"/>
      <c r="Q4625" s="14" t="n"/>
      <c r="R4625" s="14" t="n"/>
      <c r="S4625" s="14" t="n"/>
      <c r="T4625" s="14" t="n"/>
      <c r="U4625" s="14" t="n"/>
      <c r="V4625" s="14" t="n"/>
      <c r="W4625" s="14" t="n"/>
      <c r="X4625" s="14" t="n"/>
      <c r="Y4625" s="14" t="n"/>
      <c r="Z4625" s="14" t="n"/>
      <c r="AA4625" s="11" t="n"/>
      <c r="AB4625" s="14">
        <f>B4625&amp;"|"&amp;I4625</f>
        <v/>
      </c>
      <c r="AC4625">
        <f>IF($B4625="","","|"&amp;SUBSTITUTE(TRIM(SUBSTITUTE(SUBSTITUTE(SUBSTITUTE(SUBSTITUTE(SUBSTITUTE(SUBSTITUTE(SUBSTITUTE(SUBSTITUTE(SUBSTITUTE(SUBSTITUTE(SUBSTITUTE(SUBSTITUTE(SUBSTITUTE(SUBSTITUTE(TRIM($B4625&amp;""),CHAR(10)," "),CHAR(13)," "),"."," "),";"," "),","," "),"/"," "),"+"," "),"-"," "),"  "," "),"  "," "),"  "," "),"  "," "),"  "," "),"  "," "))," ","|")&amp;"|")</f>
        <v/>
      </c>
      <c r="AD4625">
        <f>TRIM($I4625&amp;"")</f>
        <v/>
      </c>
    </row>
    <row r="4626" ht="36" customHeight="1">
      <c r="A4626" s="9" t="n">
        <v>46237</v>
      </c>
      <c r="B4626" s="14" t="inlineStr">
        <is>
          <t>10274</t>
        </is>
      </c>
      <c r="C4626" s="14" t="inlineStr">
        <is>
          <t>MAD 0803 MESAS (BRANCO)</t>
        </is>
      </c>
      <c r="D4626" s="14" t="inlineStr">
        <is>
          <t>8 EMBALAGEM</t>
        </is>
      </c>
      <c r="E4626" s="14" t="n">
        <v>2008622</v>
      </c>
      <c r="F4626" s="14" t="inlineStr">
        <is>
          <t>TAMPO (R100) C/ VIDRO LIGHT 1600X900X18</t>
        </is>
      </c>
      <c r="G4626" s="14" t="inlineStr">
        <is>
          <t>8 EMBALAGEM</t>
        </is>
      </c>
      <c r="H4626" s="14" t="inlineStr">
        <is>
          <t>8 EMBALAGEM</t>
        </is>
      </c>
      <c r="I4626" s="9" t="inlineStr">
        <is>
          <t>8 EMBALAGEM</t>
        </is>
      </c>
      <c r="J4626" s="9" t="n">
        <v>8</v>
      </c>
      <c r="K4626" s="14" t="n"/>
      <c r="L4626" s="14" t="n"/>
      <c r="M4626" s="14" t="n"/>
      <c r="N4626" s="14" t="n"/>
      <c r="O4626" s="14" t="n"/>
      <c r="P4626" s="14" t="n"/>
      <c r="Q4626" s="14" t="n"/>
      <c r="R4626" s="14" t="n"/>
      <c r="S4626" s="14" t="n"/>
      <c r="T4626" s="14" t="n"/>
      <c r="U4626" s="14" t="n"/>
      <c r="V4626" s="14" t="n"/>
      <c r="W4626" s="14" t="n"/>
      <c r="X4626" s="14" t="n"/>
      <c r="Y4626" s="14" t="n"/>
      <c r="Z4626" s="14" t="n"/>
      <c r="AA4626" s="11" t="n"/>
      <c r="AB4626" s="14">
        <f>B4626&amp;"|"&amp;I4626</f>
        <v/>
      </c>
      <c r="AC4626">
        <f>IF($B4626="","","|"&amp;SUBSTITUTE(TRIM(SUBSTITUTE(SUBSTITUTE(SUBSTITUTE(SUBSTITUTE(SUBSTITUTE(SUBSTITUTE(SUBSTITUTE(SUBSTITUTE(SUBSTITUTE(SUBSTITUTE(SUBSTITUTE(SUBSTITUTE(SUBSTITUTE(SUBSTITUTE(TRIM($B4626&amp;""),CHAR(10)," "),CHAR(13)," "),"."," "),";"," "),","," "),"/"," "),"+"," "),"-"," "),"  "," "),"  "," "),"  "," "),"  "," "),"  "," "),"  "," "))," ","|")&amp;"|")</f>
        <v/>
      </c>
      <c r="AD4626">
        <f>TRIM($I4626&amp;"")</f>
        <v/>
      </c>
    </row>
    <row r="4627" ht="36" customHeight="1">
      <c r="A4627" s="9" t="n">
        <v>46237</v>
      </c>
      <c r="B4627" s="14" t="inlineStr">
        <is>
          <t>10274</t>
        </is>
      </c>
      <c r="C4627" s="14" t="inlineStr">
        <is>
          <t>MAD 0803 MESAS (BRANCO)</t>
        </is>
      </c>
      <c r="D4627" s="14" t="inlineStr">
        <is>
          <t>8 EMBALAGEM</t>
        </is>
      </c>
      <c r="E4627" s="14" t="n">
        <v>2008822</v>
      </c>
      <c r="F4627" s="14" t="inlineStr">
        <is>
          <t>TAMPO (R100) C/ VIDRO LIGHT 1800X900X18</t>
        </is>
      </c>
      <c r="G4627" s="14" t="inlineStr">
        <is>
          <t>8 EMBALAGEM</t>
        </is>
      </c>
      <c r="H4627" s="14" t="inlineStr">
        <is>
          <t>8 EMBALAGEM</t>
        </is>
      </c>
      <c r="I4627" s="9" t="inlineStr">
        <is>
          <t>8 EMBALAGEM</t>
        </is>
      </c>
      <c r="J4627" s="9" t="n">
        <v>3</v>
      </c>
      <c r="K4627" s="14" t="n"/>
      <c r="L4627" s="14" t="n"/>
      <c r="M4627" s="14" t="n"/>
      <c r="N4627" s="14" t="n"/>
      <c r="O4627" s="14" t="n"/>
      <c r="P4627" s="14" t="n"/>
      <c r="Q4627" s="14" t="n"/>
      <c r="R4627" s="14" t="n"/>
      <c r="S4627" s="14" t="n"/>
      <c r="T4627" s="14" t="n"/>
      <c r="U4627" s="14" t="n"/>
      <c r="V4627" s="14" t="n"/>
      <c r="W4627" s="14" t="n"/>
      <c r="X4627" s="14" t="n"/>
      <c r="Y4627" s="14" t="n"/>
      <c r="Z4627" s="14" t="n"/>
      <c r="AA4627" s="11" t="n"/>
      <c r="AB4627" s="14">
        <f>B4627&amp;"|"&amp;I4627</f>
        <v/>
      </c>
      <c r="AC4627">
        <f>IF($B4627="","","|"&amp;SUBSTITUTE(TRIM(SUBSTITUTE(SUBSTITUTE(SUBSTITUTE(SUBSTITUTE(SUBSTITUTE(SUBSTITUTE(SUBSTITUTE(SUBSTITUTE(SUBSTITUTE(SUBSTITUTE(SUBSTITUTE(SUBSTITUTE(SUBSTITUTE(SUBSTITUTE(TRIM($B4627&amp;""),CHAR(10)," "),CHAR(13)," "),"."," "),";"," "),","," "),"/"," "),"+"," "),"-"," "),"  "," "),"  "," "),"  "," "),"  "," "),"  "," "),"  "," "))," ","|")&amp;"|")</f>
        <v/>
      </c>
      <c r="AD4627">
        <f>TRIM($I4627&amp;"")</f>
        <v/>
      </c>
    </row>
    <row r="4628" ht="36" customHeight="1">
      <c r="A4628" s="9" t="n">
        <v>46237</v>
      </c>
      <c r="B4628" s="14" t="inlineStr">
        <is>
          <t>10275</t>
        </is>
      </c>
      <c r="C4628" s="14" t="inlineStr">
        <is>
          <t>MAD 0803 CAD.1 (LARANJA)</t>
        </is>
      </c>
      <c r="D4628" s="14" t="inlineStr">
        <is>
          <t>8 EMBALAGEM</t>
        </is>
      </c>
      <c r="E4628" s="14" t="n">
        <v>300042</v>
      </c>
      <c r="F4628" s="14" t="inlineStr">
        <is>
          <t>CADEIRA AMBAR 920 - MADEIRA</t>
        </is>
      </c>
      <c r="G4628" s="14" t="inlineStr">
        <is>
          <t>8 EMBALAGEM</t>
        </is>
      </c>
      <c r="H4628" s="14" t="inlineStr">
        <is>
          <t>8 EMBALAGEM</t>
        </is>
      </c>
      <c r="I4628" s="9" t="inlineStr">
        <is>
          <t>8 EMBALAGEM</t>
        </is>
      </c>
      <c r="J4628" s="9" t="n">
        <v>24</v>
      </c>
      <c r="K4628" s="14" t="n"/>
      <c r="L4628" s="14" t="n"/>
      <c r="M4628" s="14" t="n"/>
      <c r="N4628" s="14" t="n"/>
      <c r="O4628" s="14" t="n"/>
      <c r="P4628" s="14" t="n"/>
      <c r="Q4628" s="14" t="n"/>
      <c r="R4628" s="14" t="n"/>
      <c r="S4628" s="14" t="n"/>
      <c r="T4628" s="14" t="n"/>
      <c r="U4628" s="14" t="n"/>
      <c r="V4628" s="14" t="n"/>
      <c r="W4628" s="14" t="n"/>
      <c r="X4628" s="14" t="n"/>
      <c r="Y4628" s="14" t="n"/>
      <c r="Z4628" s="14" t="n"/>
      <c r="AA4628" s="11" t="n"/>
      <c r="AB4628" s="14">
        <f>B4628&amp;"|"&amp;I4628</f>
        <v/>
      </c>
      <c r="AC4628">
        <f>IF($B4628="","","|"&amp;SUBSTITUTE(TRIM(SUBSTITUTE(SUBSTITUTE(SUBSTITUTE(SUBSTITUTE(SUBSTITUTE(SUBSTITUTE(SUBSTITUTE(SUBSTITUTE(SUBSTITUTE(SUBSTITUTE(SUBSTITUTE(SUBSTITUTE(SUBSTITUTE(SUBSTITUTE(TRIM($B4628&amp;""),CHAR(10)," "),CHAR(13)," "),"."," "),";"," "),","," "),"/"," "),"+"," "),"-"," "),"  "," "),"  "," "),"  "," "),"  "," "),"  "," "),"  "," "))," ","|")&amp;"|")</f>
        <v/>
      </c>
      <c r="AD4628">
        <f>TRIM($I4628&amp;"")</f>
        <v/>
      </c>
    </row>
    <row r="4629" ht="36" customHeight="1">
      <c r="A4629" s="9" t="n">
        <v>46237</v>
      </c>
      <c r="B4629" s="14" t="inlineStr">
        <is>
          <t>10275</t>
        </is>
      </c>
      <c r="C4629" s="14" t="inlineStr">
        <is>
          <t>MAD 0803 CAD.1 (LARANJA)</t>
        </is>
      </c>
      <c r="D4629" s="14" t="inlineStr">
        <is>
          <t>8 EMBALAGEM</t>
        </is>
      </c>
      <c r="E4629" s="14" t="n">
        <v>300054</v>
      </c>
      <c r="F4629" s="14" t="inlineStr">
        <is>
          <t>CADEIRA CELTA MONTADA</t>
        </is>
      </c>
      <c r="G4629" s="14" t="inlineStr">
        <is>
          <t>8 EMBALAGEM</t>
        </is>
      </c>
      <c r="H4629" s="14" t="inlineStr">
        <is>
          <t>8 EMBALAGEM</t>
        </is>
      </c>
      <c r="I4629" s="9" t="inlineStr">
        <is>
          <t>8 EMBALAGEM</t>
        </is>
      </c>
      <c r="J4629" s="9" t="n">
        <v>6</v>
      </c>
      <c r="K4629" s="14" t="n"/>
      <c r="L4629" s="14" t="n"/>
      <c r="M4629" s="14" t="n"/>
      <c r="N4629" s="14" t="n"/>
      <c r="O4629" s="14" t="n"/>
      <c r="P4629" s="14" t="n"/>
      <c r="Q4629" s="14" t="n"/>
      <c r="R4629" s="14" t="n"/>
      <c r="S4629" s="14" t="n"/>
      <c r="T4629" s="14" t="n"/>
      <c r="U4629" s="14" t="n"/>
      <c r="V4629" s="14" t="n"/>
      <c r="W4629" s="14" t="n"/>
      <c r="X4629" s="14" t="n"/>
      <c r="Y4629" s="14" t="n"/>
      <c r="Z4629" s="14" t="n"/>
      <c r="AA4629" s="11" t="n"/>
      <c r="AB4629" s="14">
        <f>B4629&amp;"|"&amp;I4629</f>
        <v/>
      </c>
      <c r="AC4629">
        <f>IF($B4629="","","|"&amp;SUBSTITUTE(TRIM(SUBSTITUTE(SUBSTITUTE(SUBSTITUTE(SUBSTITUTE(SUBSTITUTE(SUBSTITUTE(SUBSTITUTE(SUBSTITUTE(SUBSTITUTE(SUBSTITUTE(SUBSTITUTE(SUBSTITUTE(SUBSTITUTE(SUBSTITUTE(TRIM($B4629&amp;""),CHAR(10)," "),CHAR(13)," "),"."," "),";"," "),","," "),"/"," "),"+"," "),"-"," "),"  "," "),"  "," "),"  "," "),"  "," "),"  "," "),"  "," "))," ","|")&amp;"|")</f>
        <v/>
      </c>
      <c r="AD4629">
        <f>TRIM($I4629&amp;"")</f>
        <v/>
      </c>
    </row>
    <row r="4630" ht="36" customHeight="1">
      <c r="A4630" s="9" t="n">
        <v>46237</v>
      </c>
      <c r="B4630" s="14" t="inlineStr">
        <is>
          <t>10275</t>
        </is>
      </c>
      <c r="C4630" s="14" t="inlineStr">
        <is>
          <t>MAD 0803 CAD.1 (LARANJA)</t>
        </is>
      </c>
      <c r="D4630" s="14" t="inlineStr">
        <is>
          <t>8 EMBALAGEM</t>
        </is>
      </c>
      <c r="E4630" s="14" t="n">
        <v>300086</v>
      </c>
      <c r="F4630" s="14" t="inlineStr">
        <is>
          <t>CADEIRA PRATA - MADEIRA</t>
        </is>
      </c>
      <c r="G4630" s="14" t="inlineStr">
        <is>
          <t>8 EMBALAGEM</t>
        </is>
      </c>
      <c r="H4630" s="14" t="inlineStr">
        <is>
          <t>8 EMBALAGEM</t>
        </is>
      </c>
      <c r="I4630" s="9" t="inlineStr">
        <is>
          <t>8 EMBALAGEM</t>
        </is>
      </c>
      <c r="J4630" s="9" t="n">
        <v>4</v>
      </c>
      <c r="K4630" s="14" t="n"/>
      <c r="L4630" s="14" t="n"/>
      <c r="M4630" s="14" t="n"/>
      <c r="N4630" s="14" t="n"/>
      <c r="O4630" s="14" t="n"/>
      <c r="P4630" s="14" t="n"/>
      <c r="Q4630" s="14" t="n"/>
      <c r="R4630" s="14" t="n"/>
      <c r="S4630" s="14" t="n"/>
      <c r="T4630" s="14" t="n"/>
      <c r="U4630" s="14" t="n"/>
      <c r="V4630" s="14" t="n"/>
      <c r="W4630" s="14" t="n"/>
      <c r="X4630" s="14" t="n"/>
      <c r="Y4630" s="14" t="n"/>
      <c r="Z4630" s="14" t="n"/>
      <c r="AA4630" s="11" t="n"/>
      <c r="AB4630" s="14">
        <f>B4630&amp;"|"&amp;I4630</f>
        <v/>
      </c>
      <c r="AC4630">
        <f>IF($B4630="","","|"&amp;SUBSTITUTE(TRIM(SUBSTITUTE(SUBSTITUTE(SUBSTITUTE(SUBSTITUTE(SUBSTITUTE(SUBSTITUTE(SUBSTITUTE(SUBSTITUTE(SUBSTITUTE(SUBSTITUTE(SUBSTITUTE(SUBSTITUTE(SUBSTITUTE(SUBSTITUTE(TRIM($B4630&amp;""),CHAR(10)," "),CHAR(13)," "),"."," "),";"," "),","," "),"/"," "),"+"," "),"-"," "),"  "," "),"  "," "),"  "," "),"  "," "),"  "," "),"  "," "))," ","|")&amp;"|")</f>
        <v/>
      </c>
      <c r="AD4630">
        <f>TRIM($I4630&amp;"")</f>
        <v/>
      </c>
    </row>
    <row r="4631" ht="36" customHeight="1">
      <c r="A4631" s="9" t="n">
        <v>46231</v>
      </c>
      <c r="B4631" s="14" t="inlineStr">
        <is>
          <t>10284</t>
        </is>
      </c>
      <c r="C4631" s="14" t="inlineStr">
        <is>
          <t>M/C 0728 (AMARELO)</t>
        </is>
      </c>
      <c r="D4631" s="14" t="inlineStr">
        <is>
          <t>8 EMBALAGEM</t>
        </is>
      </c>
      <c r="E4631" s="14" t="n">
        <v>200306101</v>
      </c>
      <c r="F4631" s="14" t="inlineStr">
        <is>
          <t>PE 790(800)X100X50 MDP - MESA GENOVA</t>
        </is>
      </c>
      <c r="G4631" s="14" t="inlineStr">
        <is>
          <t>8 EMBALAGEM</t>
        </is>
      </c>
      <c r="H4631" s="14" t="inlineStr">
        <is>
          <t>8 EMBALAGEM</t>
        </is>
      </c>
      <c r="I4631" s="9" t="inlineStr">
        <is>
          <t>8 EMBALAGEM</t>
        </is>
      </c>
      <c r="J4631" s="9" t="n">
        <v>4</v>
      </c>
      <c r="K4631" s="14" t="n"/>
      <c r="L4631" s="14" t="n"/>
      <c r="M4631" s="14" t="n"/>
      <c r="N4631" s="14" t="n"/>
      <c r="O4631" s="14" t="n"/>
      <c r="P4631" s="14" t="n"/>
      <c r="Q4631" s="14" t="n"/>
      <c r="R4631" s="14" t="n"/>
      <c r="S4631" s="14" t="n"/>
      <c r="T4631" s="14" t="n"/>
      <c r="U4631" s="14" t="n"/>
      <c r="V4631" s="14" t="n"/>
      <c r="W4631" s="14" t="n"/>
      <c r="X4631" s="14" t="n"/>
      <c r="Y4631" s="14" t="n"/>
      <c r="Z4631" s="14" t="n"/>
      <c r="AA4631" s="11" t="n"/>
      <c r="AB4631" s="14">
        <f>B4631&amp;"|"&amp;I4631</f>
        <v/>
      </c>
      <c r="AC4631">
        <f>IF($B4631="","","|"&amp;SUBSTITUTE(TRIM(SUBSTITUTE(SUBSTITUTE(SUBSTITUTE(SUBSTITUTE(SUBSTITUTE(SUBSTITUTE(SUBSTITUTE(SUBSTITUTE(SUBSTITUTE(SUBSTITUTE(SUBSTITUTE(SUBSTITUTE(SUBSTITUTE(SUBSTITUTE(TRIM($B4631&amp;""),CHAR(10)," "),CHAR(13)," "),"."," "),";"," "),","," "),"/"," "),"+"," "),"-"," "),"  "," "),"  "," "),"  "," "),"  "," "),"  "," "),"  "," "))," ","|")&amp;"|")</f>
        <v/>
      </c>
      <c r="AD4631">
        <f>TRIM($I4631&amp;"")</f>
        <v/>
      </c>
    </row>
    <row r="4632" ht="36" customHeight="1">
      <c r="A4632" s="9" t="n">
        <v>46231</v>
      </c>
      <c r="B4632" s="14" t="inlineStr">
        <is>
          <t>10284</t>
        </is>
      </c>
      <c r="C4632" s="14" t="inlineStr">
        <is>
          <t>M/C 0728 (AMARELO)</t>
        </is>
      </c>
      <c r="D4632" s="14" t="inlineStr">
        <is>
          <t>8 EMBALAGEM</t>
        </is>
      </c>
      <c r="E4632" s="14" t="n">
        <v>200306102</v>
      </c>
      <c r="F4632" s="14" t="inlineStr">
        <is>
          <t>BASE DOS PES 634(653)X95X50 MDP - MESA GENOVA</t>
        </is>
      </c>
      <c r="G4632" s="14" t="inlineStr">
        <is>
          <t>8 EMBALAGEM</t>
        </is>
      </c>
      <c r="H4632" s="14" t="inlineStr">
        <is>
          <t>8 EMBALAGEM</t>
        </is>
      </c>
      <c r="I4632" s="9" t="inlineStr">
        <is>
          <t>8 EMBALAGEM</t>
        </is>
      </c>
      <c r="J4632" s="9" t="n">
        <v>2</v>
      </c>
      <c r="K4632" s="14" t="n"/>
      <c r="L4632" s="14" t="n"/>
      <c r="M4632" s="14" t="n"/>
      <c r="N4632" s="14" t="n"/>
      <c r="O4632" s="14" t="n"/>
      <c r="P4632" s="14" t="n"/>
      <c r="Q4632" s="14" t="n"/>
      <c r="R4632" s="14" t="n"/>
      <c r="S4632" s="14" t="n"/>
      <c r="T4632" s="14" t="n"/>
      <c r="U4632" s="14" t="n"/>
      <c r="V4632" s="14" t="n"/>
      <c r="W4632" s="14" t="n"/>
      <c r="X4632" s="14" t="n"/>
      <c r="Y4632" s="14" t="n"/>
      <c r="Z4632" s="14" t="n"/>
      <c r="AA4632" s="11" t="n"/>
      <c r="AB4632" s="14">
        <f>B4632&amp;"|"&amp;I4632</f>
        <v/>
      </c>
      <c r="AC4632">
        <f>IF($B4632="","","|"&amp;SUBSTITUTE(TRIM(SUBSTITUTE(SUBSTITUTE(SUBSTITUTE(SUBSTITUTE(SUBSTITUTE(SUBSTITUTE(SUBSTITUTE(SUBSTITUTE(SUBSTITUTE(SUBSTITUTE(SUBSTITUTE(SUBSTITUTE(SUBSTITUTE(SUBSTITUTE(TRIM($B4632&amp;""),CHAR(10)," "),CHAR(13)," "),"."," "),";"," "),","," "),"/"," "),"+"," "),"-"," "),"  "," "),"  "," "),"  "," "),"  "," "),"  "," "),"  "," "))," ","|")&amp;"|")</f>
        <v/>
      </c>
      <c r="AD4632">
        <f>TRIM($I4632&amp;"")</f>
        <v/>
      </c>
    </row>
    <row r="4633" ht="36" customHeight="1">
      <c r="A4633" s="9" t="n">
        <v>46231</v>
      </c>
      <c r="B4633" s="14" t="inlineStr">
        <is>
          <t>10284</t>
        </is>
      </c>
      <c r="C4633" s="14" t="inlineStr">
        <is>
          <t>M/C 0728 (AMARELO)</t>
        </is>
      </c>
      <c r="D4633" s="14" t="inlineStr">
        <is>
          <t>8 EMBALAGEM</t>
        </is>
      </c>
      <c r="E4633" s="14" t="n">
        <v>200306103</v>
      </c>
      <c r="F4633" s="14" t="inlineStr">
        <is>
          <t>TRAVESSA MENOR 393X120X18 MDF - MESA GENOVA</t>
        </is>
      </c>
      <c r="G4633" s="14" t="inlineStr">
        <is>
          <t>8 EMBALAGEM</t>
        </is>
      </c>
      <c r="H4633" s="14" t="inlineStr">
        <is>
          <t>8 EMBALAGEM</t>
        </is>
      </c>
      <c r="I4633" s="9" t="inlineStr">
        <is>
          <t>8 EMBALAGEM</t>
        </is>
      </c>
      <c r="J4633" s="9" t="n">
        <v>2</v>
      </c>
      <c r="K4633" s="14" t="n"/>
      <c r="L4633" s="14" t="n"/>
      <c r="M4633" s="14" t="n"/>
      <c r="N4633" s="14" t="n"/>
      <c r="O4633" s="14" t="n"/>
      <c r="P4633" s="14" t="n"/>
      <c r="Q4633" s="14" t="n"/>
      <c r="R4633" s="14" t="n"/>
      <c r="S4633" s="14" t="n"/>
      <c r="T4633" s="14" t="n"/>
      <c r="U4633" s="14" t="n"/>
      <c r="V4633" s="14" t="n"/>
      <c r="W4633" s="14" t="n"/>
      <c r="X4633" s="14" t="n"/>
      <c r="Y4633" s="14" t="n"/>
      <c r="Z4633" s="14" t="n"/>
      <c r="AA4633" s="11" t="n"/>
      <c r="AB4633" s="14">
        <f>B4633&amp;"|"&amp;I4633</f>
        <v/>
      </c>
      <c r="AC4633">
        <f>IF($B4633="","","|"&amp;SUBSTITUTE(TRIM(SUBSTITUTE(SUBSTITUTE(SUBSTITUTE(SUBSTITUTE(SUBSTITUTE(SUBSTITUTE(SUBSTITUTE(SUBSTITUTE(SUBSTITUTE(SUBSTITUTE(SUBSTITUTE(SUBSTITUTE(SUBSTITUTE(SUBSTITUTE(TRIM($B4633&amp;""),CHAR(10)," "),CHAR(13)," "),"."," "),";"," "),","," "),"/"," "),"+"," "),"-"," "),"  "," "),"  "," "),"  "," "),"  "," "),"  "," "),"  "," "))," ","|")&amp;"|")</f>
        <v/>
      </c>
      <c r="AD4633">
        <f>TRIM($I4633&amp;"")</f>
        <v/>
      </c>
    </row>
    <row r="4634" ht="36" customHeight="1">
      <c r="A4634" s="9" t="n">
        <v>46231</v>
      </c>
      <c r="B4634" s="14" t="inlineStr">
        <is>
          <t>10284</t>
        </is>
      </c>
      <c r="C4634" s="14" t="inlineStr">
        <is>
          <t>M/C 0728 (AMARELO)</t>
        </is>
      </c>
      <c r="D4634" s="14" t="inlineStr">
        <is>
          <t>8 EMBALAGEM</t>
        </is>
      </c>
      <c r="E4634" s="14" t="n">
        <v>200306104</v>
      </c>
      <c r="F4634" s="14" t="inlineStr">
        <is>
          <t>TRAVESSA MAIOR 1000X120X18 MDF - MESA GENOVA</t>
        </is>
      </c>
      <c r="G4634" s="14" t="inlineStr">
        <is>
          <t>8 EMBALAGEM</t>
        </is>
      </c>
      <c r="H4634" s="14" t="inlineStr">
        <is>
          <t>8 EMBALAGEM</t>
        </is>
      </c>
      <c r="I4634" s="9" t="inlineStr">
        <is>
          <t>8 EMBALAGEM</t>
        </is>
      </c>
      <c r="J4634" s="9" t="n">
        <v>2</v>
      </c>
      <c r="K4634" s="14" t="n"/>
      <c r="L4634" s="14" t="n"/>
      <c r="M4634" s="14" t="n"/>
      <c r="N4634" s="14" t="n"/>
      <c r="O4634" s="14" t="n"/>
      <c r="P4634" s="14" t="n"/>
      <c r="Q4634" s="14" t="n"/>
      <c r="R4634" s="14" t="n"/>
      <c r="S4634" s="14" t="n"/>
      <c r="T4634" s="14" t="n"/>
      <c r="U4634" s="14" t="n"/>
      <c r="V4634" s="14" t="n"/>
      <c r="W4634" s="14" t="n"/>
      <c r="X4634" s="14" t="n"/>
      <c r="Y4634" s="14" t="n"/>
      <c r="Z4634" s="14" t="n"/>
      <c r="AA4634" s="11" t="n"/>
      <c r="AB4634" s="14">
        <f>B4634&amp;"|"&amp;I4634</f>
        <v/>
      </c>
      <c r="AC4634">
        <f>IF($B4634="","","|"&amp;SUBSTITUTE(TRIM(SUBSTITUTE(SUBSTITUTE(SUBSTITUTE(SUBSTITUTE(SUBSTITUTE(SUBSTITUTE(SUBSTITUTE(SUBSTITUTE(SUBSTITUTE(SUBSTITUTE(SUBSTITUTE(SUBSTITUTE(SUBSTITUTE(SUBSTITUTE(TRIM($B4634&amp;""),CHAR(10)," "),CHAR(13)," "),"."," "),";"," "),","," "),"/"," "),"+"," "),"-"," "),"  "," "),"  "," "),"  "," "),"  "," "),"  "," "),"  "," "))," ","|")&amp;"|")</f>
        <v/>
      </c>
      <c r="AD4634">
        <f>TRIM($I4634&amp;"")</f>
        <v/>
      </c>
    </row>
    <row r="4635" ht="36" customHeight="1">
      <c r="A4635" s="9" t="n">
        <v>46231</v>
      </c>
      <c r="B4635" s="14" t="inlineStr">
        <is>
          <t>10284</t>
        </is>
      </c>
      <c r="C4635" s="14" t="inlineStr">
        <is>
          <t>M/C 0728 (AMARELO)</t>
        </is>
      </c>
      <c r="D4635" s="14" t="inlineStr">
        <is>
          <t>8 EMBALAGEM</t>
        </is>
      </c>
      <c r="E4635" s="14" t="n">
        <v>2005102</v>
      </c>
      <c r="F4635" s="14" t="inlineStr">
        <is>
          <t>TAMPO REDONDO LIGHT 1030X1030X18 - VITREO</t>
        </is>
      </c>
      <c r="G4635" s="14" t="inlineStr">
        <is>
          <t>8 EMBALAGEM</t>
        </is>
      </c>
      <c r="H4635" s="14" t="inlineStr">
        <is>
          <t>8 EMBALAGEM</t>
        </is>
      </c>
      <c r="I4635" s="9" t="inlineStr">
        <is>
          <t>8 EMBALAGEM</t>
        </is>
      </c>
      <c r="J4635" s="9" t="n">
        <v>4</v>
      </c>
      <c r="K4635" s="14" t="n"/>
      <c r="L4635" s="14" t="n"/>
      <c r="M4635" s="14" t="n"/>
      <c r="N4635" s="14" t="n"/>
      <c r="O4635" s="14" t="n"/>
      <c r="P4635" s="14" t="n"/>
      <c r="Q4635" s="14" t="n"/>
      <c r="R4635" s="14" t="n"/>
      <c r="S4635" s="14" t="n"/>
      <c r="T4635" s="14" t="n"/>
      <c r="U4635" s="14" t="n"/>
      <c r="V4635" s="14" t="n"/>
      <c r="W4635" s="14" t="n"/>
      <c r="X4635" s="14" t="n"/>
      <c r="Y4635" s="14" t="n"/>
      <c r="Z4635" s="14" t="n"/>
      <c r="AA4635" s="11" t="n"/>
      <c r="AB4635" s="14">
        <f>B4635&amp;"|"&amp;I4635</f>
        <v/>
      </c>
      <c r="AC4635">
        <f>IF($B4635="","","|"&amp;SUBSTITUTE(TRIM(SUBSTITUTE(SUBSTITUTE(SUBSTITUTE(SUBSTITUTE(SUBSTITUTE(SUBSTITUTE(SUBSTITUTE(SUBSTITUTE(SUBSTITUTE(SUBSTITUTE(SUBSTITUTE(SUBSTITUTE(SUBSTITUTE(SUBSTITUTE(TRIM($B4635&amp;""),CHAR(10)," "),CHAR(13)," "),"."," "),";"," "),","," "),"/"," "),"+"," "),"-"," "),"  "," "),"  "," "),"  "," "),"  "," "),"  "," "),"  "," "))," ","|")&amp;"|")</f>
        <v/>
      </c>
      <c r="AD4635">
        <f>TRIM($I4635&amp;"")</f>
        <v/>
      </c>
    </row>
    <row r="4636" ht="36" customHeight="1">
      <c r="A4636" s="9" t="n">
        <v>46231</v>
      </c>
      <c r="B4636" s="14" t="inlineStr">
        <is>
          <t>10284</t>
        </is>
      </c>
      <c r="C4636" s="14" t="inlineStr">
        <is>
          <t>M/C 0728 (AMARELO)</t>
        </is>
      </c>
      <c r="D4636" s="14" t="inlineStr">
        <is>
          <t>8 EMBALAGEM</t>
        </is>
      </c>
      <c r="E4636" s="14" t="n">
        <v>2005221</v>
      </c>
      <c r="F4636" s="14" t="inlineStr">
        <is>
          <t>BASE MESA ATHENAS 1,20 / 1,35 VOL 1/2</t>
        </is>
      </c>
      <c r="G4636" s="14" t="inlineStr">
        <is>
          <t>8 EMBALAGEM</t>
        </is>
      </c>
      <c r="H4636" s="14" t="inlineStr">
        <is>
          <t>8 EMBALAGEM</t>
        </is>
      </c>
      <c r="I4636" s="9" t="inlineStr">
        <is>
          <t>8 EMBALAGEM</t>
        </is>
      </c>
      <c r="J4636" s="9" t="n">
        <v>7</v>
      </c>
      <c r="K4636" s="14" t="n"/>
      <c r="L4636" s="14" t="n"/>
      <c r="M4636" s="14" t="n"/>
      <c r="N4636" s="14" t="n"/>
      <c r="O4636" s="14" t="n"/>
      <c r="P4636" s="14" t="n"/>
      <c r="Q4636" s="14" t="n"/>
      <c r="R4636" s="14" t="n"/>
      <c r="S4636" s="14" t="n"/>
      <c r="T4636" s="14" t="n"/>
      <c r="U4636" s="14" t="n"/>
      <c r="V4636" s="14" t="n"/>
      <c r="W4636" s="14" t="n"/>
      <c r="X4636" s="14" t="n"/>
      <c r="Y4636" s="14" t="n"/>
      <c r="Z4636" s="14" t="n"/>
      <c r="AA4636" s="11" t="n"/>
      <c r="AB4636" s="14">
        <f>B4636&amp;"|"&amp;I4636</f>
        <v/>
      </c>
      <c r="AC4636">
        <f>IF($B4636="","","|"&amp;SUBSTITUTE(TRIM(SUBSTITUTE(SUBSTITUTE(SUBSTITUTE(SUBSTITUTE(SUBSTITUTE(SUBSTITUTE(SUBSTITUTE(SUBSTITUTE(SUBSTITUTE(SUBSTITUTE(SUBSTITUTE(SUBSTITUTE(SUBSTITUTE(SUBSTITUTE(TRIM($B4636&amp;""),CHAR(10)," "),CHAR(13)," "),"."," "),";"," "),","," "),"/"," "),"+"," "),"-"," "),"  "," "),"  "," "),"  "," "),"  "," "),"  "," "),"  "," "))," ","|")&amp;"|")</f>
        <v/>
      </c>
      <c r="AD4636">
        <f>TRIM($I4636&amp;"")</f>
        <v/>
      </c>
    </row>
    <row r="4637" ht="36" customHeight="1">
      <c r="A4637" s="9" t="n">
        <v>46231</v>
      </c>
      <c r="B4637" s="14" t="inlineStr">
        <is>
          <t>10284</t>
        </is>
      </c>
      <c r="C4637" s="14" t="inlineStr">
        <is>
          <t>M/C 0728 (AMARELO)</t>
        </is>
      </c>
      <c r="D4637" s="14" t="inlineStr">
        <is>
          <t>8 EMBALAGEM</t>
        </is>
      </c>
      <c r="E4637" s="14" t="n">
        <v>2005222</v>
      </c>
      <c r="F4637" s="14" t="inlineStr">
        <is>
          <t>TAMPO LIGHT 1200X900X18 - VITREO</t>
        </is>
      </c>
      <c r="G4637" s="14" t="inlineStr">
        <is>
          <t>8 EMBALAGEM</t>
        </is>
      </c>
      <c r="H4637" s="14" t="inlineStr">
        <is>
          <t>8 EMBALAGEM</t>
        </is>
      </c>
      <c r="I4637" s="9" t="inlineStr">
        <is>
          <t>8 EMBALAGEM</t>
        </is>
      </c>
      <c r="J4637" s="9" t="n">
        <v>7</v>
      </c>
      <c r="K4637" s="14" t="n"/>
      <c r="L4637" s="14" t="n"/>
      <c r="M4637" s="14" t="n"/>
      <c r="N4637" s="14" t="n"/>
      <c r="O4637" s="14" t="n"/>
      <c r="P4637" s="14" t="n"/>
      <c r="Q4637" s="14" t="n"/>
      <c r="R4637" s="14" t="n"/>
      <c r="S4637" s="14" t="n"/>
      <c r="T4637" s="14" t="n"/>
      <c r="U4637" s="14" t="n"/>
      <c r="V4637" s="14" t="n"/>
      <c r="W4637" s="14" t="n"/>
      <c r="X4637" s="14" t="n"/>
      <c r="Y4637" s="14" t="n"/>
      <c r="Z4637" s="14" t="n"/>
      <c r="AA4637" s="11" t="n"/>
      <c r="AB4637" s="14">
        <f>B4637&amp;"|"&amp;I4637</f>
        <v/>
      </c>
      <c r="AC4637">
        <f>IF($B4637="","","|"&amp;SUBSTITUTE(TRIM(SUBSTITUTE(SUBSTITUTE(SUBSTITUTE(SUBSTITUTE(SUBSTITUTE(SUBSTITUTE(SUBSTITUTE(SUBSTITUTE(SUBSTITUTE(SUBSTITUTE(SUBSTITUTE(SUBSTITUTE(SUBSTITUTE(SUBSTITUTE(TRIM($B4637&amp;""),CHAR(10)," "),CHAR(13)," "),"."," "),";"," "),","," "),"/"," "),"+"," "),"-"," "),"  "," "),"  "," "),"  "," "),"  "," "),"  "," "),"  "," "))," ","|")&amp;"|")</f>
        <v/>
      </c>
      <c r="AD4637">
        <f>TRIM($I4637&amp;"")</f>
        <v/>
      </c>
    </row>
    <row r="4638" ht="36" customHeight="1">
      <c r="A4638" s="9" t="n">
        <v>46231</v>
      </c>
      <c r="B4638" s="14" t="inlineStr">
        <is>
          <t>10284</t>
        </is>
      </c>
      <c r="C4638" s="14" t="inlineStr">
        <is>
          <t>M/C 0728 (AMARELO)</t>
        </is>
      </c>
      <c r="D4638" s="14" t="inlineStr">
        <is>
          <t>8 EMBALAGEM</t>
        </is>
      </c>
      <c r="E4638" s="14" t="n">
        <v>300012</v>
      </c>
      <c r="F4638" s="14" t="inlineStr">
        <is>
          <t>CADEIRA DUBAI 980</t>
        </is>
      </c>
      <c r="G4638" s="14" t="inlineStr">
        <is>
          <t>8 EMBALAGEM</t>
        </is>
      </c>
      <c r="H4638" s="14" t="inlineStr">
        <is>
          <t>8 EMBALAGEM</t>
        </is>
      </c>
      <c r="I4638" s="9" t="inlineStr">
        <is>
          <t>8 EMBALAGEM</t>
        </is>
      </c>
      <c r="J4638" s="9" t="n">
        <v>12</v>
      </c>
      <c r="K4638" s="14" t="n"/>
      <c r="L4638" s="14" t="n"/>
      <c r="M4638" s="14" t="n"/>
      <c r="N4638" s="14" t="n"/>
      <c r="O4638" s="14" t="n"/>
      <c r="P4638" s="14" t="n"/>
      <c r="Q4638" s="14" t="n"/>
      <c r="R4638" s="14" t="n"/>
      <c r="S4638" s="14" t="n"/>
      <c r="T4638" s="14" t="n"/>
      <c r="U4638" s="14" t="n"/>
      <c r="V4638" s="14" t="n"/>
      <c r="W4638" s="14" t="n"/>
      <c r="X4638" s="14" t="n"/>
      <c r="Y4638" s="14" t="n"/>
      <c r="Z4638" s="14" t="n"/>
      <c r="AA4638" s="11" t="n"/>
      <c r="AB4638" s="14">
        <f>B4638&amp;"|"&amp;I4638</f>
        <v/>
      </c>
      <c r="AC4638">
        <f>IF($B4638="","","|"&amp;SUBSTITUTE(TRIM(SUBSTITUTE(SUBSTITUTE(SUBSTITUTE(SUBSTITUTE(SUBSTITUTE(SUBSTITUTE(SUBSTITUTE(SUBSTITUTE(SUBSTITUTE(SUBSTITUTE(SUBSTITUTE(SUBSTITUTE(SUBSTITUTE(SUBSTITUTE(TRIM($B4638&amp;""),CHAR(10)," "),CHAR(13)," "),"."," "),";"," "),","," "),"/"," "),"+"," "),"-"," "),"  "," "),"  "," "),"  "," "),"  "," "),"  "," "),"  "," "))," ","|")&amp;"|")</f>
        <v/>
      </c>
      <c r="AD4638">
        <f>TRIM($I4638&amp;"")</f>
        <v/>
      </c>
    </row>
    <row r="4639" ht="36" customHeight="1">
      <c r="A4639" s="9" t="n">
        <v>46231</v>
      </c>
      <c r="B4639" s="14" t="inlineStr">
        <is>
          <t>10284</t>
        </is>
      </c>
      <c r="C4639" s="14" t="inlineStr">
        <is>
          <t>M/C 0728 (AMARELO)</t>
        </is>
      </c>
      <c r="D4639" s="14" t="inlineStr">
        <is>
          <t>8 EMBALAGEM</t>
        </is>
      </c>
      <c r="E4639" s="14" t="n">
        <v>300014</v>
      </c>
      <c r="F4639" s="14" t="inlineStr">
        <is>
          <t>CADEIRA PADUA 920</t>
        </is>
      </c>
      <c r="G4639" s="14" t="inlineStr">
        <is>
          <t>8 EMBALAGEM</t>
        </is>
      </c>
      <c r="H4639" s="14" t="inlineStr">
        <is>
          <t>8 EMBALAGEM</t>
        </is>
      </c>
      <c r="I4639" s="9" t="inlineStr">
        <is>
          <t>8 EMBALAGEM</t>
        </is>
      </c>
      <c r="J4639" s="9" t="n">
        <v>4</v>
      </c>
      <c r="K4639" s="14" t="n"/>
      <c r="L4639" s="14" t="n"/>
      <c r="M4639" s="14" t="n"/>
      <c r="N4639" s="14" t="n"/>
      <c r="O4639" s="14" t="n"/>
      <c r="P4639" s="14" t="n"/>
      <c r="Q4639" s="14" t="n"/>
      <c r="R4639" s="14" t="n"/>
      <c r="S4639" s="14" t="n"/>
      <c r="T4639" s="14" t="n"/>
      <c r="U4639" s="14" t="n"/>
      <c r="V4639" s="14" t="n"/>
      <c r="W4639" s="14" t="n"/>
      <c r="X4639" s="14" t="n"/>
      <c r="Y4639" s="14" t="n"/>
      <c r="Z4639" s="14" t="n"/>
      <c r="AA4639" s="11" t="n"/>
      <c r="AB4639" s="14">
        <f>B4639&amp;"|"&amp;I4639</f>
        <v/>
      </c>
      <c r="AC4639">
        <f>IF($B4639="","","|"&amp;SUBSTITUTE(TRIM(SUBSTITUTE(SUBSTITUTE(SUBSTITUTE(SUBSTITUTE(SUBSTITUTE(SUBSTITUTE(SUBSTITUTE(SUBSTITUTE(SUBSTITUTE(SUBSTITUTE(SUBSTITUTE(SUBSTITUTE(SUBSTITUTE(SUBSTITUTE(TRIM($B4639&amp;""),CHAR(10)," "),CHAR(13)," "),"."," "),";"," "),","," "),"/"," "),"+"," "),"-"," "),"  "," "),"  "," "),"  "," "),"  "," "),"  "," "),"  "," "))," ","|")&amp;"|")</f>
        <v/>
      </c>
      <c r="AD4639">
        <f>TRIM($I4639&amp;"")</f>
        <v/>
      </c>
    </row>
    <row r="4640" ht="36" customHeight="1">
      <c r="A4640" s="9" t="n">
        <v>46231</v>
      </c>
      <c r="B4640" s="14" t="inlineStr">
        <is>
          <t>10284</t>
        </is>
      </c>
      <c r="C4640" s="14" t="inlineStr">
        <is>
          <t>M/C 0728 (AMARELO)</t>
        </is>
      </c>
      <c r="D4640" s="14" t="inlineStr">
        <is>
          <t>8 EMBALAGEM</t>
        </is>
      </c>
      <c r="E4640" s="14" t="n">
        <v>300024</v>
      </c>
      <c r="F4640" s="14" t="inlineStr">
        <is>
          <t>CADEIRA TRIESTE 920</t>
        </is>
      </c>
      <c r="G4640" s="14" t="inlineStr">
        <is>
          <t>8 EMBALAGEM</t>
        </is>
      </c>
      <c r="H4640" s="14" t="inlineStr">
        <is>
          <t>8 EMBALAGEM</t>
        </is>
      </c>
      <c r="I4640" s="9" t="inlineStr">
        <is>
          <t>8 EMBALAGEM</t>
        </is>
      </c>
      <c r="J4640" s="9" t="n">
        <v>4</v>
      </c>
      <c r="K4640" s="14" t="n"/>
      <c r="L4640" s="14" t="n"/>
      <c r="M4640" s="14" t="n"/>
      <c r="N4640" s="14" t="n"/>
      <c r="O4640" s="14" t="n"/>
      <c r="P4640" s="14" t="n"/>
      <c r="Q4640" s="14" t="n"/>
      <c r="R4640" s="14" t="n"/>
      <c r="S4640" s="14" t="n"/>
      <c r="T4640" s="14" t="n"/>
      <c r="U4640" s="14" t="n"/>
      <c r="V4640" s="14" t="n"/>
      <c r="W4640" s="14" t="n"/>
      <c r="X4640" s="14" t="n"/>
      <c r="Y4640" s="14" t="n"/>
      <c r="Z4640" s="14" t="n"/>
      <c r="AA4640" s="11" t="n"/>
      <c r="AB4640" s="14">
        <f>B4640&amp;"|"&amp;I4640</f>
        <v/>
      </c>
      <c r="AC4640">
        <f>IF($B4640="","","|"&amp;SUBSTITUTE(TRIM(SUBSTITUTE(SUBSTITUTE(SUBSTITUTE(SUBSTITUTE(SUBSTITUTE(SUBSTITUTE(SUBSTITUTE(SUBSTITUTE(SUBSTITUTE(SUBSTITUTE(SUBSTITUTE(SUBSTITUTE(SUBSTITUTE(SUBSTITUTE(TRIM($B4640&amp;""),CHAR(10)," "),CHAR(13)," "),"."," "),";"," "),","," "),"/"," "),"+"," "),"-"," "),"  "," "),"  "," "),"  "," "),"  "," "),"  "," "),"  "," "))," ","|")&amp;"|")</f>
        <v/>
      </c>
      <c r="AD4640">
        <f>TRIM($I4640&amp;"")</f>
        <v/>
      </c>
    </row>
    <row r="4641" ht="36" customHeight="1">
      <c r="A4641" s="9" t="n">
        <v>46231</v>
      </c>
      <c r="B4641" s="14" t="inlineStr">
        <is>
          <t>10284</t>
        </is>
      </c>
      <c r="C4641" s="14" t="inlineStr">
        <is>
          <t>M/C 0728 (AMARELO)</t>
        </is>
      </c>
      <c r="D4641" s="14" t="inlineStr">
        <is>
          <t>8 EMBALAGEM</t>
        </is>
      </c>
      <c r="E4641" s="14" t="n">
        <v>300039</v>
      </c>
      <c r="F4641" s="14" t="inlineStr">
        <is>
          <t>CADEIRA TRENTO</t>
        </is>
      </c>
      <c r="G4641" s="14" t="inlineStr">
        <is>
          <t>8 EMBALAGEM</t>
        </is>
      </c>
      <c r="H4641" s="14" t="inlineStr">
        <is>
          <t>8 EMBALAGEM</t>
        </is>
      </c>
      <c r="I4641" s="9" t="inlineStr">
        <is>
          <t>8 EMBALAGEM</t>
        </is>
      </c>
      <c r="J4641" s="9" t="n">
        <v>12</v>
      </c>
      <c r="K4641" s="14" t="n"/>
      <c r="L4641" s="14" t="n"/>
      <c r="M4641" s="14" t="n"/>
      <c r="N4641" s="14" t="n"/>
      <c r="O4641" s="14" t="n"/>
      <c r="P4641" s="14" t="n"/>
      <c r="Q4641" s="14" t="n"/>
      <c r="R4641" s="14" t="n"/>
      <c r="S4641" s="14" t="n"/>
      <c r="T4641" s="14" t="n"/>
      <c r="U4641" s="14" t="n"/>
      <c r="V4641" s="14" t="n"/>
      <c r="W4641" s="14" t="n"/>
      <c r="X4641" s="14" t="n"/>
      <c r="Y4641" s="14" t="n"/>
      <c r="Z4641" s="14" t="n"/>
      <c r="AA4641" s="11" t="n"/>
      <c r="AB4641" s="14">
        <f>B4641&amp;"|"&amp;I4641</f>
        <v/>
      </c>
      <c r="AC4641">
        <f>IF($B4641="","","|"&amp;SUBSTITUTE(TRIM(SUBSTITUTE(SUBSTITUTE(SUBSTITUTE(SUBSTITUTE(SUBSTITUTE(SUBSTITUTE(SUBSTITUTE(SUBSTITUTE(SUBSTITUTE(SUBSTITUTE(SUBSTITUTE(SUBSTITUTE(SUBSTITUTE(SUBSTITUTE(TRIM($B4641&amp;""),CHAR(10)," "),CHAR(13)," "),"."," "),";"," "),","," "),"/"," "),"+"," "),"-"," "),"  "," "),"  "," "),"  "," "),"  "," "),"  "," "),"  "," "))," ","|")&amp;"|")</f>
        <v/>
      </c>
      <c r="AD4641">
        <f>TRIM($I4641&amp;"")</f>
        <v/>
      </c>
    </row>
    <row r="4642" ht="36" customHeight="1">
      <c r="A4642" s="9" t="n">
        <v>46231</v>
      </c>
      <c r="B4642" s="14" t="inlineStr">
        <is>
          <t>10284</t>
        </is>
      </c>
      <c r="C4642" s="14" t="inlineStr">
        <is>
          <t>M/C 0728 (AMARELO)</t>
        </is>
      </c>
      <c r="D4642" s="14" t="inlineStr">
        <is>
          <t>8 EMBALAGEM</t>
        </is>
      </c>
      <c r="E4642" s="14" t="n">
        <v>300048</v>
      </c>
      <c r="F4642" s="14" t="inlineStr">
        <is>
          <t>CADEIRA SANTIAGO</t>
        </is>
      </c>
      <c r="G4642" s="14" t="inlineStr">
        <is>
          <t>8 EMBALAGEM</t>
        </is>
      </c>
      <c r="H4642" s="14" t="inlineStr">
        <is>
          <t>8 EMBALAGEM</t>
        </is>
      </c>
      <c r="I4642" s="9" t="inlineStr">
        <is>
          <t>8 EMBALAGEM</t>
        </is>
      </c>
      <c r="J4642" s="9" t="n">
        <v>600</v>
      </c>
      <c r="K4642" s="14" t="n"/>
      <c r="L4642" s="14" t="n"/>
      <c r="M4642" s="14" t="n"/>
      <c r="N4642" s="14" t="n"/>
      <c r="O4642" s="14" t="n"/>
      <c r="P4642" s="14" t="n"/>
      <c r="Q4642" s="14" t="n"/>
      <c r="R4642" s="14" t="n"/>
      <c r="S4642" s="14" t="n"/>
      <c r="T4642" s="14" t="n"/>
      <c r="U4642" s="14" t="n"/>
      <c r="V4642" s="14" t="n"/>
      <c r="W4642" s="14" t="n"/>
      <c r="X4642" s="14" t="n"/>
      <c r="Y4642" s="14" t="n"/>
      <c r="Z4642" s="14" t="n"/>
      <c r="AA4642" s="11" t="n"/>
      <c r="AB4642" s="14">
        <f>B4642&amp;"|"&amp;I4642</f>
        <v/>
      </c>
      <c r="AC4642">
        <f>IF($B4642="","","|"&amp;SUBSTITUTE(TRIM(SUBSTITUTE(SUBSTITUTE(SUBSTITUTE(SUBSTITUTE(SUBSTITUTE(SUBSTITUTE(SUBSTITUTE(SUBSTITUTE(SUBSTITUTE(SUBSTITUTE(SUBSTITUTE(SUBSTITUTE(SUBSTITUTE(SUBSTITUTE(TRIM($B4642&amp;""),CHAR(10)," "),CHAR(13)," "),"."," "),";"," "),","," "),"/"," "),"+"," "),"-"," "),"  "," "),"  "," "),"  "," "),"  "," "),"  "," "),"  "," "))," ","|")&amp;"|")</f>
        <v/>
      </c>
      <c r="AD4642">
        <f>TRIM($I4642&amp;"")</f>
        <v/>
      </c>
    </row>
    <row r="4643" ht="36" customHeight="1">
      <c r="A4643" s="9" t="n">
        <v>46225</v>
      </c>
      <c r="B4643" s="14" t="inlineStr">
        <is>
          <t>10284</t>
        </is>
      </c>
      <c r="C4643" s="14" t="inlineStr">
        <is>
          <t>M/C 0728 (AMARELO)</t>
        </is>
      </c>
      <c r="D4643" s="14" t="inlineStr">
        <is>
          <t>10 FURADEIRAS</t>
        </is>
      </c>
      <c r="E4643" s="14" t="n">
        <v>30003410</v>
      </c>
      <c r="F4643" s="14" t="inlineStr">
        <is>
          <t>PE FRONTAL 430X(108)51X25 MDF (DIREITO)</t>
        </is>
      </c>
      <c r="G4643" s="14" t="inlineStr">
        <is>
          <t>10 FURADEIRAS</t>
        </is>
      </c>
      <c r="H4643" s="14" t="inlineStr">
        <is>
          <t>10 FURADEIRAS</t>
        </is>
      </c>
      <c r="I4643" s="9" t="inlineStr">
        <is>
          <t>10 FURADEIRAS</t>
        </is>
      </c>
      <c r="J4643" s="9" t="n">
        <v>12</v>
      </c>
      <c r="K4643" s="14" t="n"/>
      <c r="L4643" s="14" t="n"/>
      <c r="M4643" s="14" t="n"/>
      <c r="N4643" s="14" t="n"/>
      <c r="O4643" s="14" t="n"/>
      <c r="P4643" s="14" t="n"/>
      <c r="Q4643" s="14" t="n"/>
      <c r="R4643" s="14" t="n"/>
      <c r="S4643" s="14" t="n"/>
      <c r="T4643" s="14" t="n"/>
      <c r="U4643" s="14" t="n"/>
      <c r="V4643" s="14" t="n"/>
      <c r="W4643" s="14" t="n"/>
      <c r="X4643" s="14" t="n"/>
      <c r="Y4643" s="14" t="n"/>
      <c r="Z4643" s="14" t="n"/>
      <c r="AA4643" s="11" t="n"/>
      <c r="AB4643" s="14">
        <f>B4643&amp;"|"&amp;I4643</f>
        <v/>
      </c>
      <c r="AC4643">
        <f>IF($B4643="","","|"&amp;SUBSTITUTE(TRIM(SUBSTITUTE(SUBSTITUTE(SUBSTITUTE(SUBSTITUTE(SUBSTITUTE(SUBSTITUTE(SUBSTITUTE(SUBSTITUTE(SUBSTITUTE(SUBSTITUTE(SUBSTITUTE(SUBSTITUTE(SUBSTITUTE(SUBSTITUTE(TRIM($B4643&amp;""),CHAR(10)," "),CHAR(13)," "),"."," "),";"," "),","," "),"/"," "),"+"," "),"-"," "),"  "," "),"  "," "),"  "," "),"  "," "),"  "," "),"  "," "))," ","|")&amp;"|")</f>
        <v/>
      </c>
      <c r="AD4643">
        <f>TRIM($I4643&amp;"")</f>
        <v/>
      </c>
    </row>
    <row r="4644" ht="36" customHeight="1">
      <c r="A4644" s="9" t="n">
        <v>46225</v>
      </c>
      <c r="B4644" s="14" t="inlineStr">
        <is>
          <t>10284</t>
        </is>
      </c>
      <c r="C4644" s="14" t="inlineStr">
        <is>
          <t>M/C 0728 (AMARELO)</t>
        </is>
      </c>
      <c r="D4644" s="14" t="inlineStr">
        <is>
          <t>10 FURADEIRAS</t>
        </is>
      </c>
      <c r="E4644" s="14" t="n">
        <v>30003411</v>
      </c>
      <c r="F4644" s="14" t="inlineStr">
        <is>
          <t>PE FRONTAL 430X(108)51X25 MDF (ESQUERDO)</t>
        </is>
      </c>
      <c r="G4644" s="14" t="inlineStr">
        <is>
          <t>10 FURADEIRAS</t>
        </is>
      </c>
      <c r="H4644" s="14" t="inlineStr">
        <is>
          <t>10 FURADEIRAS</t>
        </is>
      </c>
      <c r="I4644" s="9" t="inlineStr">
        <is>
          <t>10 FURADEIRAS</t>
        </is>
      </c>
      <c r="J4644" s="9" t="n">
        <v>12</v>
      </c>
      <c r="K4644" s="14" t="n"/>
      <c r="L4644" s="14" t="n"/>
      <c r="M4644" s="14" t="n"/>
      <c r="N4644" s="14" t="n"/>
      <c r="O4644" s="14" t="n"/>
      <c r="P4644" s="14" t="n"/>
      <c r="Q4644" s="14" t="n"/>
      <c r="R4644" s="14" t="n"/>
      <c r="S4644" s="14" t="n"/>
      <c r="T4644" s="14" t="n"/>
      <c r="U4644" s="14" t="n"/>
      <c r="V4644" s="14" t="n"/>
      <c r="W4644" s="14" t="n"/>
      <c r="X4644" s="14" t="n"/>
      <c r="Y4644" s="14" t="n"/>
      <c r="Z4644" s="14" t="n"/>
      <c r="AA4644" s="11" t="n"/>
      <c r="AB4644" s="14">
        <f>B4644&amp;"|"&amp;I4644</f>
        <v/>
      </c>
      <c r="AC4644">
        <f>IF($B4644="","","|"&amp;SUBSTITUTE(TRIM(SUBSTITUTE(SUBSTITUTE(SUBSTITUTE(SUBSTITUTE(SUBSTITUTE(SUBSTITUTE(SUBSTITUTE(SUBSTITUTE(SUBSTITUTE(SUBSTITUTE(SUBSTITUTE(SUBSTITUTE(SUBSTITUTE(SUBSTITUTE(TRIM($B4644&amp;""),CHAR(10)," "),CHAR(13)," "),"."," "),";"," "),","," "),"/"," "),"+"," "),"-"," "),"  "," "),"  "," "),"  "," "),"  "," "),"  "," "),"  "," "))," ","|")&amp;"|")</f>
        <v/>
      </c>
      <c r="AD4644">
        <f>TRIM($I4644&amp;"")</f>
        <v/>
      </c>
    </row>
    <row r="4645" ht="36" customHeight="1">
      <c r="A4645" s="9" t="n">
        <v>46225</v>
      </c>
      <c r="B4645" s="14" t="inlineStr">
        <is>
          <t>10284</t>
        </is>
      </c>
      <c r="C4645" s="14" t="inlineStr">
        <is>
          <t>M/C 0728 (AMARELO)</t>
        </is>
      </c>
      <c r="D4645" s="14" t="inlineStr">
        <is>
          <t>10 FURADEIRAS</t>
        </is>
      </c>
      <c r="E4645" s="14" t="n">
        <v>30006110</v>
      </c>
      <c r="F4645" s="14" t="inlineStr">
        <is>
          <t>PE FRONTAL 430X(108)51X25 MDF (DIR) SANTIAGO NEW</t>
        </is>
      </c>
      <c r="G4645" s="14" t="inlineStr">
        <is>
          <t>10 FURADEIRAS</t>
        </is>
      </c>
      <c r="H4645" s="14" t="inlineStr">
        <is>
          <t>10 FURADEIRAS</t>
        </is>
      </c>
      <c r="I4645" s="9" t="inlineStr">
        <is>
          <t>10 FURADEIRAS</t>
        </is>
      </c>
      <c r="J4645" s="9" t="n">
        <v>600</v>
      </c>
      <c r="K4645" s="14" t="n"/>
      <c r="L4645" s="14" t="n"/>
      <c r="M4645" s="14" t="n"/>
      <c r="N4645" s="14" t="n"/>
      <c r="O4645" s="14" t="n"/>
      <c r="P4645" s="14" t="n"/>
      <c r="Q4645" s="14" t="n"/>
      <c r="R4645" s="14" t="n"/>
      <c r="S4645" s="14" t="n"/>
      <c r="T4645" s="14" t="n"/>
      <c r="U4645" s="14" t="n"/>
      <c r="V4645" s="14" t="n"/>
      <c r="W4645" s="14" t="n"/>
      <c r="X4645" s="14" t="n"/>
      <c r="Y4645" s="14" t="n"/>
      <c r="Z4645" s="14" t="n"/>
      <c r="AA4645" s="11" t="n"/>
      <c r="AB4645" s="14">
        <f>B4645&amp;"|"&amp;I4645</f>
        <v/>
      </c>
      <c r="AC4645">
        <f>IF($B4645="","","|"&amp;SUBSTITUTE(TRIM(SUBSTITUTE(SUBSTITUTE(SUBSTITUTE(SUBSTITUTE(SUBSTITUTE(SUBSTITUTE(SUBSTITUTE(SUBSTITUTE(SUBSTITUTE(SUBSTITUTE(SUBSTITUTE(SUBSTITUTE(SUBSTITUTE(SUBSTITUTE(TRIM($B4645&amp;""),CHAR(10)," "),CHAR(13)," "),"."," "),";"," "),","," "),"/"," "),"+"," "),"-"," "),"  "," "),"  "," "),"  "," "),"  "," "),"  "," "),"  "," "))," ","|")&amp;"|")</f>
        <v/>
      </c>
      <c r="AD4645">
        <f>TRIM($I4645&amp;"")</f>
        <v/>
      </c>
    </row>
    <row r="4646" ht="36" customHeight="1">
      <c r="A4646" s="9" t="n">
        <v>46225</v>
      </c>
      <c r="B4646" s="14" t="inlineStr">
        <is>
          <t>10284</t>
        </is>
      </c>
      <c r="C4646" s="14" t="inlineStr">
        <is>
          <t>M/C 0728 (AMARELO)</t>
        </is>
      </c>
      <c r="D4646" s="14" t="inlineStr">
        <is>
          <t>10 FURADEIRAS</t>
        </is>
      </c>
      <c r="E4646" s="14" t="n">
        <v>30006111</v>
      </c>
      <c r="F4646" s="14" t="inlineStr">
        <is>
          <t>PE FRONTAL 430X(108)51X25MDF (ESQRD) SANTIAGO NEW</t>
        </is>
      </c>
      <c r="G4646" s="14" t="inlineStr">
        <is>
          <t>10 FURADEIRAS</t>
        </is>
      </c>
      <c r="H4646" s="14" t="inlineStr">
        <is>
          <t>10 FURADEIRAS</t>
        </is>
      </c>
      <c r="I4646" s="9" t="inlineStr">
        <is>
          <t>10 FURADEIRAS</t>
        </is>
      </c>
      <c r="J4646" s="9" t="n">
        <v>600</v>
      </c>
      <c r="K4646" s="14" t="n"/>
      <c r="L4646" s="14" t="n"/>
      <c r="M4646" s="14" t="n"/>
      <c r="N4646" s="14" t="n"/>
      <c r="O4646" s="14" t="n"/>
      <c r="P4646" s="14" t="n"/>
      <c r="Q4646" s="14" t="n"/>
      <c r="R4646" s="14" t="n"/>
      <c r="S4646" s="14" t="n"/>
      <c r="T4646" s="14" t="n"/>
      <c r="U4646" s="14" t="n"/>
      <c r="V4646" s="14" t="n"/>
      <c r="W4646" s="14" t="n"/>
      <c r="X4646" s="14" t="n"/>
      <c r="Y4646" s="14" t="n"/>
      <c r="Z4646" s="14" t="n"/>
      <c r="AA4646" s="11" t="n"/>
      <c r="AB4646" s="14">
        <f>B4646&amp;"|"&amp;I4646</f>
        <v/>
      </c>
      <c r="AC4646">
        <f>IF($B4646="","","|"&amp;SUBSTITUTE(TRIM(SUBSTITUTE(SUBSTITUTE(SUBSTITUTE(SUBSTITUTE(SUBSTITUTE(SUBSTITUTE(SUBSTITUTE(SUBSTITUTE(SUBSTITUTE(SUBSTITUTE(SUBSTITUTE(SUBSTITUTE(SUBSTITUTE(SUBSTITUTE(TRIM($B4646&amp;""),CHAR(10)," "),CHAR(13)," "),"."," "),";"," "),","," "),"/"," "),"+"," "),"-"," "),"  "," "),"  "," "),"  "," "),"  "," "),"  "," "),"  "," "))," ","|")&amp;"|")</f>
        <v/>
      </c>
      <c r="AD4646">
        <f>TRIM($I4646&amp;"")</f>
        <v/>
      </c>
    </row>
    <row r="4647" ht="72" customHeight="1">
      <c r="A4647" s="9" t="n">
        <v>46232</v>
      </c>
      <c r="B4647" s="14" t="inlineStr">
        <is>
          <t>10274,10275,10276,10277,10279,10280,10281,10278</t>
        </is>
      </c>
      <c r="C4647" s="14" t="inlineStr">
        <is>
          <t>MAD 0803 CAD.1 (LARANJA)</t>
        </is>
      </c>
      <c r="D4647" s="14" t="inlineStr">
        <is>
          <t>10 FURADEIRAS</t>
        </is>
      </c>
      <c r="E4647" s="14" t="n">
        <v>30001206</v>
      </c>
      <c r="F4647" s="14" t="inlineStr">
        <is>
          <t>TRAVESSA ENCOSTO 360X80X15 MDP CAD PE INTEIRO</t>
        </is>
      </c>
      <c r="G4647" s="14" t="inlineStr">
        <is>
          <t>10 FURADEIRAS</t>
        </is>
      </c>
      <c r="H4647" s="14" t="inlineStr">
        <is>
          <t>10 FURADEIRAS</t>
        </is>
      </c>
      <c r="I4647" s="9" t="inlineStr">
        <is>
          <t>10 FURADEIRAS</t>
        </is>
      </c>
      <c r="J4647" s="9" t="n">
        <v>24</v>
      </c>
      <c r="K4647" s="14" t="n"/>
      <c r="L4647" s="14" t="n"/>
      <c r="M4647" s="14" t="n"/>
      <c r="N4647" s="14" t="n"/>
      <c r="O4647" s="14" t="n"/>
      <c r="P4647" s="14" t="n"/>
      <c r="Q4647" s="14" t="n"/>
      <c r="R4647" s="14" t="n"/>
      <c r="S4647" s="14" t="n"/>
      <c r="T4647" s="14" t="n"/>
      <c r="U4647" s="14" t="n"/>
      <c r="V4647" s="14" t="n"/>
      <c r="W4647" s="14" t="n"/>
      <c r="X4647" s="14" t="n"/>
      <c r="Y4647" s="14" t="n"/>
      <c r="Z4647" s="14" t="n"/>
      <c r="AA4647" s="11" t="n"/>
      <c r="AB4647" s="14">
        <f>B4647&amp;"|"&amp;I4647</f>
        <v/>
      </c>
      <c r="AC4647">
        <f>IF($B4647="","","|"&amp;SUBSTITUTE(TRIM(SUBSTITUTE(SUBSTITUTE(SUBSTITUTE(SUBSTITUTE(SUBSTITUTE(SUBSTITUTE(SUBSTITUTE(SUBSTITUTE(SUBSTITUTE(SUBSTITUTE(SUBSTITUTE(SUBSTITUTE(SUBSTITUTE(SUBSTITUTE(TRIM($B4647&amp;""),CHAR(10)," "),CHAR(13)," "),"."," "),";"," "),","," "),"/"," "),"+"," "),"-"," "),"  "," "),"  "," "),"  "," "),"  "," "),"  "," "),"  "," "))," ","|")&amp;"|")</f>
        <v/>
      </c>
      <c r="AD4647">
        <f>TRIM($I4647&amp;"")</f>
        <v/>
      </c>
    </row>
    <row r="4648" ht="72" customHeight="1">
      <c r="A4648" s="9" t="n">
        <v>46232</v>
      </c>
      <c r="B4648" s="14" t="inlineStr">
        <is>
          <t>10274,10275,10276,10277,10279,10280,10281,10278</t>
        </is>
      </c>
      <c r="C4648" s="14" t="inlineStr">
        <is>
          <t>MAD 0803 CAD.1 (LARANJA)</t>
        </is>
      </c>
      <c r="D4648" s="14" t="inlineStr">
        <is>
          <t>10 FURADEIRAS</t>
        </is>
      </c>
      <c r="E4648" s="14" t="n">
        <v>30002307</v>
      </c>
      <c r="F4648" s="14" t="inlineStr">
        <is>
          <t>TRAVESSA 360X42X15 MDP CAD PÉ INTEIRO</t>
        </is>
      </c>
      <c r="G4648" s="14" t="inlineStr">
        <is>
          <t>10 FURADEIRAS</t>
        </is>
      </c>
      <c r="H4648" s="14" t="inlineStr">
        <is>
          <t>10 FURADEIRAS</t>
        </is>
      </c>
      <c r="I4648" s="9" t="inlineStr">
        <is>
          <t>10 FURADEIRAS</t>
        </is>
      </c>
      <c r="J4648" s="9" t="n">
        <v>24</v>
      </c>
      <c r="K4648" s="14" t="n"/>
      <c r="L4648" s="14" t="n"/>
      <c r="M4648" s="14" t="n"/>
      <c r="N4648" s="14" t="n"/>
      <c r="O4648" s="14" t="n"/>
      <c r="P4648" s="14" t="n"/>
      <c r="Q4648" s="14" t="n"/>
      <c r="R4648" s="14" t="n"/>
      <c r="S4648" s="14" t="n"/>
      <c r="T4648" s="14" t="n"/>
      <c r="U4648" s="14" t="n"/>
      <c r="V4648" s="14" t="n"/>
      <c r="W4648" s="14" t="n"/>
      <c r="X4648" s="14" t="n"/>
      <c r="Y4648" s="14" t="n"/>
      <c r="Z4648" s="14" t="n"/>
      <c r="AA4648" s="11" t="n"/>
      <c r="AB4648" s="14">
        <f>B4648&amp;"|"&amp;I4648</f>
        <v/>
      </c>
      <c r="AC4648">
        <f>IF($B4648="","","|"&amp;SUBSTITUTE(TRIM(SUBSTITUTE(SUBSTITUTE(SUBSTITUTE(SUBSTITUTE(SUBSTITUTE(SUBSTITUTE(SUBSTITUTE(SUBSTITUTE(SUBSTITUTE(SUBSTITUTE(SUBSTITUTE(SUBSTITUTE(SUBSTITUTE(SUBSTITUTE(TRIM($B4648&amp;""),CHAR(10)," "),CHAR(13)," "),"."," "),";"," "),","," "),"/"," "),"+"," "),"-"," "),"  "," "),"  "," "),"  "," "),"  "," "),"  "," "),"  "," "))," ","|")&amp;"|")</f>
        <v/>
      </c>
      <c r="AD4648">
        <f>TRIM($I4648&amp;"")</f>
        <v/>
      </c>
    </row>
    <row r="4649" ht="72" customHeight="1">
      <c r="A4649" s="9" t="n">
        <v>46232</v>
      </c>
      <c r="B4649" s="14" t="inlineStr">
        <is>
          <t>10274,10275,10276,10277,10279,10280,10281,10278</t>
        </is>
      </c>
      <c r="C4649" s="14" t="inlineStr">
        <is>
          <t>MAD 0803 CAD.1 (LARANJA)</t>
        </is>
      </c>
      <c r="D4649" s="14" t="inlineStr">
        <is>
          <t>10 FURADEIRAS</t>
        </is>
      </c>
      <c r="E4649" s="14" t="n">
        <v>30001203</v>
      </c>
      <c r="F4649" s="14" t="inlineStr">
        <is>
          <t>LAT ASSENTO 430X80X18 MDF CAD PE INTEIRO/ MADEIRA</t>
        </is>
      </c>
      <c r="G4649" s="14" t="inlineStr">
        <is>
          <t>10 FURADEIRAS</t>
        </is>
      </c>
      <c r="H4649" s="14" t="inlineStr">
        <is>
          <t>10 FURADEIRAS</t>
        </is>
      </c>
      <c r="I4649" s="9" t="inlineStr">
        <is>
          <t>10 FURADEIRAS</t>
        </is>
      </c>
      <c r="J4649" s="9" t="n">
        <v>48</v>
      </c>
      <c r="K4649" s="14" t="n"/>
      <c r="L4649" s="14" t="n"/>
      <c r="M4649" s="14" t="n"/>
      <c r="N4649" s="14" t="n"/>
      <c r="O4649" s="14" t="n"/>
      <c r="P4649" s="14" t="n"/>
      <c r="Q4649" s="14" t="n"/>
      <c r="R4649" s="14" t="n"/>
      <c r="S4649" s="14" t="n"/>
      <c r="T4649" s="14" t="n"/>
      <c r="U4649" s="14" t="n"/>
      <c r="V4649" s="14" t="n"/>
      <c r="W4649" s="14" t="n"/>
      <c r="X4649" s="14" t="n"/>
      <c r="Y4649" s="14" t="n"/>
      <c r="Z4649" s="14" t="n"/>
      <c r="AA4649" s="11" t="n"/>
      <c r="AB4649" s="14">
        <f>B4649&amp;"|"&amp;I4649</f>
        <v/>
      </c>
      <c r="AC4649">
        <f>IF($B4649="","","|"&amp;SUBSTITUTE(TRIM(SUBSTITUTE(SUBSTITUTE(SUBSTITUTE(SUBSTITUTE(SUBSTITUTE(SUBSTITUTE(SUBSTITUTE(SUBSTITUTE(SUBSTITUTE(SUBSTITUTE(SUBSTITUTE(SUBSTITUTE(SUBSTITUTE(SUBSTITUTE(TRIM($B4649&amp;""),CHAR(10)," "),CHAR(13)," "),"."," "),";"," "),","," "),"/"," "),"+"," "),"-"," "),"  "," "),"  "," "),"  "," "),"  "," "),"  "," "),"  "," "))," ","|")&amp;"|")</f>
        <v/>
      </c>
      <c r="AD4649">
        <f>TRIM($I4649&amp;"")</f>
        <v/>
      </c>
    </row>
    <row r="4650" ht="36" customHeight="1">
      <c r="A4650" s="9" t="n">
        <v>46225</v>
      </c>
      <c r="B4650" s="14" t="inlineStr">
        <is>
          <t>10284</t>
        </is>
      </c>
      <c r="C4650" s="14" t="inlineStr">
        <is>
          <t>M/C 0728 (AMARELO)</t>
        </is>
      </c>
      <c r="D4650" s="14" t="inlineStr">
        <is>
          <t>10 FURADEIRAS</t>
        </is>
      </c>
      <c r="E4650" s="14" t="n">
        <v>30001206</v>
      </c>
      <c r="F4650" s="14" t="inlineStr">
        <is>
          <t>TRAVESSA ENCOSTO 360X80X15 MDP CAD PE INTEIRO</t>
        </is>
      </c>
      <c r="G4650" s="14" t="inlineStr">
        <is>
          <t>10 FURADEIRAS</t>
        </is>
      </c>
      <c r="H4650" s="14" t="inlineStr">
        <is>
          <t>10 FURADEIRAS</t>
        </is>
      </c>
      <c r="I4650" s="9" t="inlineStr">
        <is>
          <t>10 FURADEIRAS</t>
        </is>
      </c>
      <c r="J4650" s="9" t="n">
        <v>24</v>
      </c>
      <c r="K4650" s="14" t="n"/>
      <c r="L4650" s="14" t="n"/>
      <c r="M4650" s="14" t="n"/>
      <c r="N4650" s="14" t="n"/>
      <c r="O4650" s="14" t="n"/>
      <c r="P4650" s="14" t="n"/>
      <c r="Q4650" s="14" t="n"/>
      <c r="R4650" s="14" t="n"/>
      <c r="S4650" s="14" t="n"/>
      <c r="T4650" s="14" t="n"/>
      <c r="U4650" s="14" t="n"/>
      <c r="V4650" s="14" t="n"/>
      <c r="W4650" s="14" t="n"/>
      <c r="X4650" s="14" t="n"/>
      <c r="Y4650" s="14" t="n"/>
      <c r="Z4650" s="14" t="n"/>
      <c r="AA4650" s="11" t="n"/>
      <c r="AB4650" s="14">
        <f>B4650&amp;"|"&amp;I4650</f>
        <v/>
      </c>
      <c r="AC4650">
        <f>IF($B4650="","","|"&amp;SUBSTITUTE(TRIM(SUBSTITUTE(SUBSTITUTE(SUBSTITUTE(SUBSTITUTE(SUBSTITUTE(SUBSTITUTE(SUBSTITUTE(SUBSTITUTE(SUBSTITUTE(SUBSTITUTE(SUBSTITUTE(SUBSTITUTE(SUBSTITUTE(SUBSTITUTE(TRIM($B4650&amp;""),CHAR(10)," "),CHAR(13)," "),"."," "),";"," "),","," "),"/"," "),"+"," "),"-"," "),"  "," "),"  "," "),"  "," "),"  "," "),"  "," "),"  "," "))," ","|")&amp;"|")</f>
        <v/>
      </c>
      <c r="AD4650">
        <f>TRIM($I4650&amp;"")</f>
        <v/>
      </c>
    </row>
    <row r="4651" ht="36" customHeight="1">
      <c r="A4651" s="9" t="n">
        <v>46225</v>
      </c>
      <c r="B4651" s="14" t="inlineStr">
        <is>
          <t>10284</t>
        </is>
      </c>
      <c r="C4651" s="14" t="inlineStr">
        <is>
          <t>M/C 0728 (AMARELO)</t>
        </is>
      </c>
      <c r="D4651" s="14" t="inlineStr">
        <is>
          <t>10 FURADEIRAS</t>
        </is>
      </c>
      <c r="E4651" s="14" t="n">
        <v>30001207</v>
      </c>
      <c r="F4651" s="14" t="inlineStr">
        <is>
          <t>TRAVESSA 360X62X15 MDP CAD PE INTEIRO</t>
        </is>
      </c>
      <c r="G4651" s="14" t="inlineStr">
        <is>
          <t>10 FURADEIRAS</t>
        </is>
      </c>
      <c r="H4651" s="14" t="inlineStr">
        <is>
          <t>10 FURADEIRAS</t>
        </is>
      </c>
      <c r="I4651" s="9" t="inlineStr">
        <is>
          <t>10 FURADEIRAS</t>
        </is>
      </c>
      <c r="J4651" s="9" t="n">
        <v>32</v>
      </c>
      <c r="K4651" s="14" t="n"/>
      <c r="L4651" s="14" t="n"/>
      <c r="M4651" s="14" t="n"/>
      <c r="N4651" s="14" t="n"/>
      <c r="O4651" s="14" t="n"/>
      <c r="P4651" s="14" t="n"/>
      <c r="Q4651" s="14" t="n"/>
      <c r="R4651" s="14" t="n"/>
      <c r="S4651" s="14" t="n"/>
      <c r="T4651" s="14" t="n"/>
      <c r="U4651" s="14" t="n"/>
      <c r="V4651" s="14" t="n"/>
      <c r="W4651" s="14" t="n"/>
      <c r="X4651" s="14" t="n"/>
      <c r="Y4651" s="14" t="n"/>
      <c r="Z4651" s="14" t="n"/>
      <c r="AA4651" s="11" t="n"/>
      <c r="AB4651" s="14">
        <f>B4651&amp;"|"&amp;I4651</f>
        <v/>
      </c>
      <c r="AC4651">
        <f>IF($B4651="","","|"&amp;SUBSTITUTE(TRIM(SUBSTITUTE(SUBSTITUTE(SUBSTITUTE(SUBSTITUTE(SUBSTITUTE(SUBSTITUTE(SUBSTITUTE(SUBSTITUTE(SUBSTITUTE(SUBSTITUTE(SUBSTITUTE(SUBSTITUTE(SUBSTITUTE(SUBSTITUTE(TRIM($B4651&amp;""),CHAR(10)," "),CHAR(13)," "),"."," "),";"," "),","," "),"/"," "),"+"," "),"-"," "),"  "," "),"  "," "),"  "," "),"  "," "),"  "," "),"  "," "))," ","|")&amp;"|")</f>
        <v/>
      </c>
      <c r="AD4651">
        <f>TRIM($I4651&amp;"")</f>
        <v/>
      </c>
    </row>
    <row r="4652" ht="36" customHeight="1">
      <c r="A4652" s="9" t="n">
        <v>46225</v>
      </c>
      <c r="B4652" s="14" t="inlineStr">
        <is>
          <t>10284</t>
        </is>
      </c>
      <c r="C4652" s="14" t="inlineStr">
        <is>
          <t>M/C 0728 (AMARELO)</t>
        </is>
      </c>
      <c r="D4652" s="14" t="inlineStr">
        <is>
          <t>10 FURADEIRAS</t>
        </is>
      </c>
      <c r="E4652" s="14" t="n">
        <v>30003922</v>
      </c>
      <c r="F4652" s="14" t="inlineStr">
        <is>
          <t>TRAV MENOR ENCOSTO 260X40X15 MDP - CAD TRENTO</t>
        </is>
      </c>
      <c r="G4652" s="14" t="inlineStr">
        <is>
          <t>10 FURADEIRAS</t>
        </is>
      </c>
      <c r="H4652" s="14" t="inlineStr">
        <is>
          <t>10 FURADEIRAS</t>
        </is>
      </c>
      <c r="I4652" s="9" t="inlineStr">
        <is>
          <t>10 FURADEIRAS</t>
        </is>
      </c>
      <c r="J4652" s="9" t="n">
        <v>24</v>
      </c>
      <c r="K4652" s="14" t="n"/>
      <c r="L4652" s="14" t="n"/>
      <c r="M4652" s="14" t="n"/>
      <c r="N4652" s="14" t="n"/>
      <c r="O4652" s="14" t="n"/>
      <c r="P4652" s="14" t="n"/>
      <c r="Q4652" s="14" t="n"/>
      <c r="R4652" s="14" t="n"/>
      <c r="S4652" s="14" t="n"/>
      <c r="T4652" s="14" t="n"/>
      <c r="U4652" s="14" t="n"/>
      <c r="V4652" s="14" t="n"/>
      <c r="W4652" s="14" t="n"/>
      <c r="X4652" s="14" t="n"/>
      <c r="Y4652" s="14" t="n"/>
      <c r="Z4652" s="14" t="n"/>
      <c r="AA4652" s="11" t="n"/>
      <c r="AB4652" s="14">
        <f>B4652&amp;"|"&amp;I4652</f>
        <v/>
      </c>
      <c r="AC4652">
        <f>IF($B4652="","","|"&amp;SUBSTITUTE(TRIM(SUBSTITUTE(SUBSTITUTE(SUBSTITUTE(SUBSTITUTE(SUBSTITUTE(SUBSTITUTE(SUBSTITUTE(SUBSTITUTE(SUBSTITUTE(SUBSTITUTE(SUBSTITUTE(SUBSTITUTE(SUBSTITUTE(SUBSTITUTE(TRIM($B4652&amp;""),CHAR(10)," "),CHAR(13)," "),"."," "),";"," "),","," "),"/"," "),"+"," "),"-"," "),"  "," "),"  "," "),"  "," "),"  "," "),"  "," "),"  "," "))," ","|")&amp;"|")</f>
        <v/>
      </c>
      <c r="AD4652">
        <f>TRIM($I4652&amp;"")</f>
        <v/>
      </c>
    </row>
    <row r="4653" ht="36" customHeight="1">
      <c r="A4653" s="9" t="n">
        <v>46225</v>
      </c>
      <c r="B4653" s="14" t="inlineStr">
        <is>
          <t>10284</t>
        </is>
      </c>
      <c r="C4653" s="14" t="inlineStr">
        <is>
          <t>M/C 0728 (AMARELO)</t>
        </is>
      </c>
      <c r="D4653" s="14" t="inlineStr">
        <is>
          <t>10 FURADEIRAS</t>
        </is>
      </c>
      <c r="E4653" s="14" t="n">
        <v>30001203</v>
      </c>
      <c r="F4653" s="14" t="inlineStr">
        <is>
          <t>LAT ASSENTO 430X80X18 MDF CAD PE INTEIRO/ MADEIRA</t>
        </is>
      </c>
      <c r="G4653" s="14" t="inlineStr">
        <is>
          <t>10 FURADEIRAS</t>
        </is>
      </c>
      <c r="H4653" s="14" t="inlineStr">
        <is>
          <t>10 FURADEIRAS</t>
        </is>
      </c>
      <c r="I4653" s="9" t="inlineStr">
        <is>
          <t>10 FURADEIRAS</t>
        </is>
      </c>
      <c r="J4653" s="9" t="n">
        <v>48</v>
      </c>
      <c r="K4653" s="14" t="n"/>
      <c r="L4653" s="14" t="n"/>
      <c r="M4653" s="14" t="n"/>
      <c r="N4653" s="14" t="n"/>
      <c r="O4653" s="14" t="n"/>
      <c r="P4653" s="14" t="n"/>
      <c r="Q4653" s="14" t="n"/>
      <c r="R4653" s="14" t="n"/>
      <c r="S4653" s="14" t="n"/>
      <c r="T4653" s="14" t="n"/>
      <c r="U4653" s="14" t="n"/>
      <c r="V4653" s="14" t="n"/>
      <c r="W4653" s="14" t="n"/>
      <c r="X4653" s="14" t="n"/>
      <c r="Y4653" s="14" t="n"/>
      <c r="Z4653" s="14" t="n"/>
      <c r="AA4653" s="11" t="n"/>
      <c r="AB4653" s="14">
        <f>B4653&amp;"|"&amp;I4653</f>
        <v/>
      </c>
      <c r="AC4653">
        <f>IF($B4653="","","|"&amp;SUBSTITUTE(TRIM(SUBSTITUTE(SUBSTITUTE(SUBSTITUTE(SUBSTITUTE(SUBSTITUTE(SUBSTITUTE(SUBSTITUTE(SUBSTITUTE(SUBSTITUTE(SUBSTITUTE(SUBSTITUTE(SUBSTITUTE(SUBSTITUTE(SUBSTITUTE(TRIM($B4653&amp;""),CHAR(10)," "),CHAR(13)," "),"."," "),";"," "),","," "),"/"," "),"+"," "),"-"," "),"  "," "),"  "," "),"  "," "),"  "," "),"  "," "),"  "," "))," ","|")&amp;"|")</f>
        <v/>
      </c>
      <c r="AD4653">
        <f>TRIM($I4653&amp;"")</f>
        <v/>
      </c>
    </row>
    <row r="4654" ht="36" customHeight="1">
      <c r="A4654" s="9" t="n">
        <v>46225</v>
      </c>
      <c r="B4654" s="14" t="inlineStr">
        <is>
          <t>10284</t>
        </is>
      </c>
      <c r="C4654" s="14" t="inlineStr">
        <is>
          <t>M/C 0728 (AMARELO)</t>
        </is>
      </c>
      <c r="D4654" s="14" t="inlineStr">
        <is>
          <t>10 FURADEIRAS</t>
        </is>
      </c>
      <c r="E4654" s="14" t="n">
        <v>30003403</v>
      </c>
      <c r="F4654" s="14" t="inlineStr">
        <is>
          <t>LATERAL ASSENTO 298X70X18 MDF - DAKAR</t>
        </is>
      </c>
      <c r="G4654" s="14" t="inlineStr">
        <is>
          <t>10 FURADEIRAS</t>
        </is>
      </c>
      <c r="H4654" s="14" t="inlineStr">
        <is>
          <t>10 FURADEIRAS</t>
        </is>
      </c>
      <c r="I4654" s="9" t="inlineStr">
        <is>
          <t>10 FURADEIRAS</t>
        </is>
      </c>
      <c r="J4654" s="9" t="n">
        <v>24</v>
      </c>
      <c r="K4654" s="14" t="n"/>
      <c r="L4654" s="14" t="n"/>
      <c r="M4654" s="14" t="n"/>
      <c r="N4654" s="14" t="n"/>
      <c r="O4654" s="14" t="n"/>
      <c r="P4654" s="14" t="n"/>
      <c r="Q4654" s="14" t="n"/>
      <c r="R4654" s="14" t="n"/>
      <c r="S4654" s="14" t="n"/>
      <c r="T4654" s="14" t="n"/>
      <c r="U4654" s="14" t="n"/>
      <c r="V4654" s="14" t="n"/>
      <c r="W4654" s="14" t="n"/>
      <c r="X4654" s="14" t="n"/>
      <c r="Y4654" s="14" t="n"/>
      <c r="Z4654" s="14" t="n"/>
      <c r="AA4654" s="11" t="n"/>
      <c r="AB4654" s="14">
        <f>B4654&amp;"|"&amp;I4654</f>
        <v/>
      </c>
      <c r="AC4654">
        <f>IF($B4654="","","|"&amp;SUBSTITUTE(TRIM(SUBSTITUTE(SUBSTITUTE(SUBSTITUTE(SUBSTITUTE(SUBSTITUTE(SUBSTITUTE(SUBSTITUTE(SUBSTITUTE(SUBSTITUTE(SUBSTITUTE(SUBSTITUTE(SUBSTITUTE(SUBSTITUTE(SUBSTITUTE(TRIM($B4654&amp;""),CHAR(10)," "),CHAR(13)," "),"."," "),";"," "),","," "),"/"," "),"+"," "),"-"," "),"  "," "),"  "," "),"  "," "),"  "," "),"  "," "),"  "," "))," ","|")&amp;"|")</f>
        <v/>
      </c>
      <c r="AD4654">
        <f>TRIM($I4654&amp;"")</f>
        <v/>
      </c>
    </row>
    <row r="4655" ht="36" customHeight="1">
      <c r="A4655" s="9" t="n">
        <v>46225</v>
      </c>
      <c r="B4655" s="14" t="inlineStr">
        <is>
          <t>10284</t>
        </is>
      </c>
      <c r="C4655" s="14" t="inlineStr">
        <is>
          <t>M/C 0728 (AMARELO)</t>
        </is>
      </c>
      <c r="D4655" s="14" t="inlineStr">
        <is>
          <t>10 FURADEIRAS</t>
        </is>
      </c>
      <c r="E4655" s="14" t="n">
        <v>30003405</v>
      </c>
      <c r="F4655" s="14" t="inlineStr">
        <is>
          <t>TRAVESSA ASSENTO 360X70X18 MDF - C DAKAR/SANTIAGO</t>
        </is>
      </c>
      <c r="G4655" s="14" t="inlineStr">
        <is>
          <t>10 FURADEIRAS</t>
        </is>
      </c>
      <c r="H4655" s="14" t="inlineStr">
        <is>
          <t>10 FURADEIRAS</t>
        </is>
      </c>
      <c r="I4655" s="9" t="inlineStr">
        <is>
          <t>10 FURADEIRAS</t>
        </is>
      </c>
      <c r="J4655" s="9" t="n">
        <v>1224</v>
      </c>
      <c r="K4655" s="14" t="n"/>
      <c r="L4655" s="14" t="n"/>
      <c r="M4655" s="14" t="n"/>
      <c r="N4655" s="14" t="n"/>
      <c r="O4655" s="14" t="n"/>
      <c r="P4655" s="14" t="n"/>
      <c r="Q4655" s="14" t="n"/>
      <c r="R4655" s="14" t="n"/>
      <c r="S4655" s="14" t="n"/>
      <c r="T4655" s="14" t="n"/>
      <c r="U4655" s="14" t="n"/>
      <c r="V4655" s="14" t="n"/>
      <c r="W4655" s="14" t="n"/>
      <c r="X4655" s="14" t="n"/>
      <c r="Y4655" s="14" t="n"/>
      <c r="Z4655" s="14" t="n"/>
      <c r="AA4655" s="11" t="n"/>
      <c r="AB4655" s="14">
        <f>B4655&amp;"|"&amp;I4655</f>
        <v/>
      </c>
      <c r="AC4655">
        <f>IF($B4655="","","|"&amp;SUBSTITUTE(TRIM(SUBSTITUTE(SUBSTITUTE(SUBSTITUTE(SUBSTITUTE(SUBSTITUTE(SUBSTITUTE(SUBSTITUTE(SUBSTITUTE(SUBSTITUTE(SUBSTITUTE(SUBSTITUTE(SUBSTITUTE(SUBSTITUTE(SUBSTITUTE(TRIM($B4655&amp;""),CHAR(10)," "),CHAR(13)," "),"."," "),";"," "),","," "),"/"," "),"+"," "),"-"," "),"  "," "),"  "," "),"  "," "),"  "," "),"  "," "),"  "," "))," ","|")&amp;"|")</f>
        <v/>
      </c>
      <c r="AD4655">
        <f>TRIM($I4655&amp;"")</f>
        <v/>
      </c>
    </row>
    <row r="4656" ht="36" customHeight="1">
      <c r="A4656" s="9" t="n">
        <v>46225</v>
      </c>
      <c r="B4656" s="14" t="inlineStr">
        <is>
          <t>10284</t>
        </is>
      </c>
      <c r="C4656" s="14" t="inlineStr">
        <is>
          <t>M/C 0728 (AMARELO)</t>
        </is>
      </c>
      <c r="D4656" s="14" t="inlineStr">
        <is>
          <t>10 FURADEIRAS</t>
        </is>
      </c>
      <c r="E4656" s="14" t="n">
        <v>30006103</v>
      </c>
      <c r="F4656" s="14" t="inlineStr">
        <is>
          <t>TRAVESSA LATERAL 340X70X18 MDF - CAD SANTIAGO NEW</t>
        </is>
      </c>
      <c r="G4656" s="14" t="inlineStr">
        <is>
          <t>10 FURADEIRAS</t>
        </is>
      </c>
      <c r="H4656" s="14" t="inlineStr">
        <is>
          <t>10 FURADEIRAS</t>
        </is>
      </c>
      <c r="I4656" s="9" t="inlineStr">
        <is>
          <t>10 FURADEIRAS</t>
        </is>
      </c>
      <c r="J4656" s="9" t="n">
        <v>1200</v>
      </c>
      <c r="K4656" s="14" t="n"/>
      <c r="L4656" s="14" t="n"/>
      <c r="M4656" s="14" t="n"/>
      <c r="N4656" s="14" t="n"/>
      <c r="O4656" s="14" t="n"/>
      <c r="P4656" s="14" t="n"/>
      <c r="Q4656" s="14" t="n"/>
      <c r="R4656" s="14" t="n"/>
      <c r="S4656" s="14" t="n"/>
      <c r="T4656" s="14" t="n"/>
      <c r="U4656" s="14" t="n"/>
      <c r="V4656" s="14" t="n"/>
      <c r="W4656" s="14" t="n"/>
      <c r="X4656" s="14" t="n"/>
      <c r="Y4656" s="14" t="n"/>
      <c r="Z4656" s="14" t="n"/>
      <c r="AA4656" s="11" t="n"/>
      <c r="AB4656" s="14">
        <f>B4656&amp;"|"&amp;I4656</f>
        <v/>
      </c>
      <c r="AC4656">
        <f>IF($B4656="","","|"&amp;SUBSTITUTE(TRIM(SUBSTITUTE(SUBSTITUTE(SUBSTITUTE(SUBSTITUTE(SUBSTITUTE(SUBSTITUTE(SUBSTITUTE(SUBSTITUTE(SUBSTITUTE(SUBSTITUTE(SUBSTITUTE(SUBSTITUTE(SUBSTITUTE(SUBSTITUTE(TRIM($B4656&amp;""),CHAR(10)," "),CHAR(13)," "),"."," "),";"," "),","," "),"/"," "),"+"," "),"-"," "),"  "," "),"  "," "),"  "," "),"  "," "),"  "," "),"  "," "))," ","|")&amp;"|")</f>
        <v/>
      </c>
      <c r="AD4656">
        <f>TRIM($I4656&amp;"")</f>
        <v/>
      </c>
    </row>
    <row r="4657" ht="36" customHeight="1">
      <c r="A4657" s="9" t="n">
        <v>46225</v>
      </c>
      <c r="B4657" s="14" t="inlineStr">
        <is>
          <t>10284</t>
        </is>
      </c>
      <c r="C4657" s="14" t="inlineStr">
        <is>
          <t>M/C 0728 (AMARELO)</t>
        </is>
      </c>
      <c r="D4657" s="14" t="inlineStr">
        <is>
          <t>10 FURADEIRAS</t>
        </is>
      </c>
      <c r="E4657" s="14" t="n">
        <v>30006802</v>
      </c>
      <c r="F4657" s="14" t="inlineStr">
        <is>
          <t>TRAV SUPERIOR 360X55X25 MDP - CAD GENOVA</t>
        </is>
      </c>
      <c r="G4657" s="14" t="inlineStr">
        <is>
          <t>10 FURADEIRAS</t>
        </is>
      </c>
      <c r="H4657" s="14" t="inlineStr">
        <is>
          <t>10 FURADEIRAS</t>
        </is>
      </c>
      <c r="I4657" s="9" t="inlineStr">
        <is>
          <t>10 FURADEIRAS</t>
        </is>
      </c>
      <c r="J4657" s="9" t="n">
        <v>4</v>
      </c>
      <c r="K4657" s="14" t="n"/>
      <c r="L4657" s="14" t="n"/>
      <c r="M4657" s="14" t="n"/>
      <c r="N4657" s="14" t="n"/>
      <c r="O4657" s="14" t="n"/>
      <c r="P4657" s="14" t="n"/>
      <c r="Q4657" s="14" t="n"/>
      <c r="R4657" s="14" t="n"/>
      <c r="S4657" s="14" t="n"/>
      <c r="T4657" s="14" t="n"/>
      <c r="U4657" s="14" t="n"/>
      <c r="V4657" s="14" t="n"/>
      <c r="W4657" s="14" t="n"/>
      <c r="X4657" s="14" t="n"/>
      <c r="Y4657" s="14" t="n"/>
      <c r="Z4657" s="14" t="n"/>
      <c r="AA4657" s="11" t="n"/>
      <c r="AB4657" s="14">
        <f>B4657&amp;"|"&amp;I4657</f>
        <v/>
      </c>
      <c r="AC4657">
        <f>IF($B4657="","","|"&amp;SUBSTITUTE(TRIM(SUBSTITUTE(SUBSTITUTE(SUBSTITUTE(SUBSTITUTE(SUBSTITUTE(SUBSTITUTE(SUBSTITUTE(SUBSTITUTE(SUBSTITUTE(SUBSTITUTE(SUBSTITUTE(SUBSTITUTE(SUBSTITUTE(SUBSTITUTE(TRIM($B4657&amp;""),CHAR(10)," "),CHAR(13)," "),"."," "),";"," "),","," "),"/"," "),"+"," "),"-"," "),"  "," "),"  "," "),"  "," "),"  "," "),"  "," "),"  "," "))," ","|")&amp;"|")</f>
        <v/>
      </c>
      <c r="AD4657">
        <f>TRIM($I4657&amp;"")</f>
        <v/>
      </c>
    </row>
    <row r="4658" ht="36" customHeight="1">
      <c r="A4658" s="9" t="n">
        <v>46225</v>
      </c>
      <c r="B4658" s="14" t="inlineStr">
        <is>
          <t>10284</t>
        </is>
      </c>
      <c r="C4658" s="14" t="inlineStr">
        <is>
          <t>M/C 0728 (AMARELO)</t>
        </is>
      </c>
      <c r="D4658" s="14" t="inlineStr">
        <is>
          <t>10 FURADEIRAS</t>
        </is>
      </c>
      <c r="E4658" s="14" t="n">
        <v>30006803</v>
      </c>
      <c r="F4658" s="14" t="inlineStr">
        <is>
          <t>TRAV CENTRAL 360X70X25 MDP - CAD GENOVA</t>
        </is>
      </c>
      <c r="G4658" s="14" t="inlineStr">
        <is>
          <t>10 FURADEIRAS</t>
        </is>
      </c>
      <c r="H4658" s="14" t="inlineStr">
        <is>
          <t>10 FURADEIRAS</t>
        </is>
      </c>
      <c r="I4658" s="9" t="inlineStr">
        <is>
          <t>10 FURADEIRAS</t>
        </is>
      </c>
      <c r="J4658" s="9" t="n">
        <v>4</v>
      </c>
      <c r="K4658" s="14" t="n"/>
      <c r="L4658" s="14" t="n"/>
      <c r="M4658" s="14" t="n"/>
      <c r="N4658" s="14" t="n"/>
      <c r="O4658" s="14" t="n"/>
      <c r="P4658" s="14" t="n"/>
      <c r="Q4658" s="14" t="n"/>
      <c r="R4658" s="14" t="n"/>
      <c r="S4658" s="14" t="n"/>
      <c r="T4658" s="14" t="n"/>
      <c r="U4658" s="14" t="n"/>
      <c r="V4658" s="14" t="n"/>
      <c r="W4658" s="14" t="n"/>
      <c r="X4658" s="14" t="n"/>
      <c r="Y4658" s="14" t="n"/>
      <c r="Z4658" s="14" t="n"/>
      <c r="AA4658" s="11" t="n"/>
      <c r="AB4658" s="14">
        <f>B4658&amp;"|"&amp;I4658</f>
        <v/>
      </c>
      <c r="AC4658">
        <f>IF($B4658="","","|"&amp;SUBSTITUTE(TRIM(SUBSTITUTE(SUBSTITUTE(SUBSTITUTE(SUBSTITUTE(SUBSTITUTE(SUBSTITUTE(SUBSTITUTE(SUBSTITUTE(SUBSTITUTE(SUBSTITUTE(SUBSTITUTE(SUBSTITUTE(SUBSTITUTE(SUBSTITUTE(TRIM($B4658&amp;""),CHAR(10)," "),CHAR(13)," "),"."," "),";"," "),","," "),"/"," "),"+"," "),"-"," "),"  "," "),"  "," "),"  "," "),"  "," "),"  "," "),"  "," "))," ","|")&amp;"|")</f>
        <v/>
      </c>
      <c r="AD4658">
        <f>TRIM($I4658&amp;"")</f>
        <v/>
      </c>
    </row>
    <row r="4659" ht="36" customHeight="1">
      <c r="A4659" s="9" t="n">
        <v>46225</v>
      </c>
      <c r="B4659" s="14" t="inlineStr">
        <is>
          <t>10284</t>
        </is>
      </c>
      <c r="C4659" s="14" t="inlineStr">
        <is>
          <t>M/C 0728 (AMARELO)</t>
        </is>
      </c>
      <c r="D4659" s="14" t="inlineStr">
        <is>
          <t>10 FURADEIRAS</t>
        </is>
      </c>
      <c r="E4659" s="14" t="n">
        <v>30006804</v>
      </c>
      <c r="F4659" s="14" t="inlineStr">
        <is>
          <t>TRAV INFERIOR 360X87X15 MDP - CAD GENOVA</t>
        </is>
      </c>
      <c r="G4659" s="14" t="inlineStr">
        <is>
          <t>10 FURADEIRAS</t>
        </is>
      </c>
      <c r="H4659" s="14" t="inlineStr">
        <is>
          <t>10 FURADEIRAS</t>
        </is>
      </c>
      <c r="I4659" s="9" t="inlineStr">
        <is>
          <t>10 FURADEIRAS</t>
        </is>
      </c>
      <c r="J4659" s="9" t="n">
        <v>4</v>
      </c>
      <c r="K4659" s="14" t="n"/>
      <c r="L4659" s="14" t="n"/>
      <c r="M4659" s="14" t="n"/>
      <c r="N4659" s="14" t="n"/>
      <c r="O4659" s="14" t="n"/>
      <c r="P4659" s="14" t="n"/>
      <c r="Q4659" s="14" t="n"/>
      <c r="R4659" s="14" t="n"/>
      <c r="S4659" s="14" t="n"/>
      <c r="T4659" s="14" t="n"/>
      <c r="U4659" s="14" t="n"/>
      <c r="V4659" s="14" t="n"/>
      <c r="W4659" s="14" t="n"/>
      <c r="X4659" s="14" t="n"/>
      <c r="Y4659" s="14" t="n"/>
      <c r="Z4659" s="14" t="n"/>
      <c r="AA4659" s="11" t="n"/>
      <c r="AB4659" s="14">
        <f>B4659&amp;"|"&amp;I4659</f>
        <v/>
      </c>
      <c r="AC4659">
        <f>IF($B4659="","","|"&amp;SUBSTITUTE(TRIM(SUBSTITUTE(SUBSTITUTE(SUBSTITUTE(SUBSTITUTE(SUBSTITUTE(SUBSTITUTE(SUBSTITUTE(SUBSTITUTE(SUBSTITUTE(SUBSTITUTE(SUBSTITUTE(SUBSTITUTE(SUBSTITUTE(SUBSTITUTE(TRIM($B4659&amp;""),CHAR(10)," "),CHAR(13)," "),"."," "),";"," "),","," "),"/"," "),"+"," "),"-"," "),"  "," "),"  "," "),"  "," "),"  "," "),"  "," "),"  "," "))," ","|")&amp;"|")</f>
        <v/>
      </c>
      <c r="AD4659">
        <f>TRIM($I4659&amp;"")</f>
        <v/>
      </c>
    </row>
    <row r="4660" ht="72" customHeight="1">
      <c r="A4660" s="9" t="n">
        <v>46232</v>
      </c>
      <c r="B4660" s="14" t="inlineStr">
        <is>
          <t>10274,10275,10276,10277,10279,10280,10281,10278</t>
        </is>
      </c>
      <c r="C4660" s="14" t="inlineStr">
        <is>
          <t>MAD 0803 CAD.1 (LARANJA)</t>
        </is>
      </c>
      <c r="D4660" s="14" t="inlineStr">
        <is>
          <t>10 FURADEIRAS</t>
        </is>
      </c>
      <c r="E4660" s="14" t="n">
        <v>30004205</v>
      </c>
      <c r="F4660" s="14" t="inlineStr">
        <is>
          <t>PE TRASEIRO 920X58X25 MADEIRA - CAD AMBAR PI</t>
        </is>
      </c>
      <c r="G4660" s="14" t="inlineStr">
        <is>
          <t>10 FURADEIRAS</t>
        </is>
      </c>
      <c r="H4660" s="14" t="inlineStr">
        <is>
          <t>10 FURADEIRAS</t>
        </is>
      </c>
      <c r="I4660" s="9" t="inlineStr">
        <is>
          <t>10 FURADEIRAS</t>
        </is>
      </c>
      <c r="J4660" s="9" t="n">
        <v>48</v>
      </c>
      <c r="K4660" s="14" t="n"/>
      <c r="L4660" s="14" t="n"/>
      <c r="M4660" s="14" t="n"/>
      <c r="N4660" s="14" t="n"/>
      <c r="O4660" s="14" t="n"/>
      <c r="P4660" s="14" t="n"/>
      <c r="Q4660" s="14" t="n"/>
      <c r="R4660" s="14" t="n"/>
      <c r="S4660" s="14" t="n"/>
      <c r="T4660" s="14" t="n"/>
      <c r="U4660" s="14" t="n"/>
      <c r="V4660" s="14" t="n"/>
      <c r="W4660" s="14" t="n"/>
      <c r="X4660" s="14" t="n"/>
      <c r="Y4660" s="14" t="n"/>
      <c r="Z4660" s="14" t="n"/>
      <c r="AA4660" s="11" t="n"/>
      <c r="AB4660" s="14">
        <f>B4660&amp;"|"&amp;I4660</f>
        <v/>
      </c>
      <c r="AC4660">
        <f>IF($B4660="","","|"&amp;SUBSTITUTE(TRIM(SUBSTITUTE(SUBSTITUTE(SUBSTITUTE(SUBSTITUTE(SUBSTITUTE(SUBSTITUTE(SUBSTITUTE(SUBSTITUTE(SUBSTITUTE(SUBSTITUTE(SUBSTITUTE(SUBSTITUTE(SUBSTITUTE(SUBSTITUTE(TRIM($B4660&amp;""),CHAR(10)," "),CHAR(13)," "),"."," "),";"," "),","," "),"/"," "),"+"," "),"-"," "),"  "," "),"  "," "),"  "," "),"  "," "),"  "," "),"  "," "))," ","|")&amp;"|")</f>
        <v/>
      </c>
      <c r="AD4660">
        <f>TRIM($I4660&amp;"")</f>
        <v/>
      </c>
    </row>
    <row r="4661" ht="36" customHeight="1">
      <c r="A4661" s="9" t="n">
        <v>46225</v>
      </c>
      <c r="B4661" s="14" t="inlineStr">
        <is>
          <t>10284</t>
        </is>
      </c>
      <c r="C4661" s="14" t="inlineStr">
        <is>
          <t>M/C 0728 (AMARELO)</t>
        </is>
      </c>
      <c r="D4661" s="14" t="inlineStr">
        <is>
          <t>10 FURADEIRAS</t>
        </is>
      </c>
      <c r="E4661" s="14" t="n">
        <v>30001309</v>
      </c>
      <c r="F4661" s="14" t="inlineStr">
        <is>
          <t>TRA CENTR 360X56(911)X25 MDP (14PCS) - PE INTEIRO</t>
        </is>
      </c>
      <c r="G4661" s="14" t="inlineStr">
        <is>
          <t>10 FURADEIRAS</t>
        </is>
      </c>
      <c r="H4661" s="14" t="inlineStr">
        <is>
          <t>10 FURADEIRAS</t>
        </is>
      </c>
      <c r="I4661" s="9" t="inlineStr">
        <is>
          <t>10 FURADEIRAS</t>
        </is>
      </c>
      <c r="J4661" s="9" t="n">
        <v>8</v>
      </c>
      <c r="K4661" s="14" t="n"/>
      <c r="L4661" s="14" t="n"/>
      <c r="M4661" s="14" t="n"/>
      <c r="N4661" s="14" t="n"/>
      <c r="O4661" s="14" t="n"/>
      <c r="P4661" s="14" t="n"/>
      <c r="Q4661" s="14" t="n"/>
      <c r="R4661" s="14" t="n"/>
      <c r="S4661" s="14" t="n"/>
      <c r="T4661" s="14" t="n"/>
      <c r="U4661" s="14" t="n"/>
      <c r="V4661" s="14" t="n"/>
      <c r="W4661" s="14" t="n"/>
      <c r="X4661" s="14" t="n"/>
      <c r="Y4661" s="14" t="n"/>
      <c r="Z4661" s="14" t="n"/>
      <c r="AA4661" s="11" t="n"/>
      <c r="AB4661" s="14">
        <f>B4661&amp;"|"&amp;I4661</f>
        <v/>
      </c>
      <c r="AC4661">
        <f>IF($B4661="","","|"&amp;SUBSTITUTE(TRIM(SUBSTITUTE(SUBSTITUTE(SUBSTITUTE(SUBSTITUTE(SUBSTITUTE(SUBSTITUTE(SUBSTITUTE(SUBSTITUTE(SUBSTITUTE(SUBSTITUTE(SUBSTITUTE(SUBSTITUTE(SUBSTITUTE(SUBSTITUTE(TRIM($B4661&amp;""),CHAR(10)," "),CHAR(13)," "),"."," "),";"," "),","," "),"/"," "),"+"," "),"-"," "),"  "," "),"  "," "),"  "," "),"  "," "),"  "," "),"  "," "))," ","|")&amp;"|")</f>
        <v/>
      </c>
      <c r="AD4661">
        <f>TRIM($I4661&amp;"")</f>
        <v/>
      </c>
    </row>
    <row r="4662" ht="36" customHeight="1">
      <c r="A4662" s="9" t="n">
        <v>46225</v>
      </c>
      <c r="B4662" s="14" t="inlineStr">
        <is>
          <t>10284</t>
        </is>
      </c>
      <c r="C4662" s="14" t="inlineStr">
        <is>
          <t>M/C 0728 (AMARELO)</t>
        </is>
      </c>
      <c r="D4662" s="14" t="inlineStr">
        <is>
          <t>10 FURADEIRAS</t>
        </is>
      </c>
      <c r="E4662" s="14" t="n">
        <v>30001201</v>
      </c>
      <c r="F4662" s="14" t="inlineStr">
        <is>
          <t>PE TRASEIRO 980X65(911)X25 MDF (11PCS)- CAD PE INT</t>
        </is>
      </c>
      <c r="G4662" s="14" t="inlineStr">
        <is>
          <t>10 FURADEIRAS</t>
        </is>
      </c>
      <c r="H4662" s="14" t="inlineStr">
        <is>
          <t>10 FURADEIRAS</t>
        </is>
      </c>
      <c r="I4662" s="9" t="inlineStr">
        <is>
          <t>10 FURADEIRAS</t>
        </is>
      </c>
      <c r="J4662" s="9" t="n">
        <v>24</v>
      </c>
      <c r="K4662" s="14" t="n"/>
      <c r="L4662" s="14" t="n"/>
      <c r="M4662" s="14" t="n"/>
      <c r="N4662" s="14" t="n"/>
      <c r="O4662" s="14" t="n"/>
      <c r="P4662" s="14" t="n"/>
      <c r="Q4662" s="14" t="n"/>
      <c r="R4662" s="14" t="n"/>
      <c r="S4662" s="14" t="n"/>
      <c r="T4662" s="14" t="n"/>
      <c r="U4662" s="14" t="n"/>
      <c r="V4662" s="14" t="n"/>
      <c r="W4662" s="14" t="n"/>
      <c r="X4662" s="14" t="n"/>
      <c r="Y4662" s="14" t="n"/>
      <c r="Z4662" s="14" t="n"/>
      <c r="AA4662" s="11" t="n"/>
      <c r="AB4662" s="14">
        <f>B4662&amp;"|"&amp;I4662</f>
        <v/>
      </c>
      <c r="AC4662">
        <f>IF($B4662="","","|"&amp;SUBSTITUTE(TRIM(SUBSTITUTE(SUBSTITUTE(SUBSTITUTE(SUBSTITUTE(SUBSTITUTE(SUBSTITUTE(SUBSTITUTE(SUBSTITUTE(SUBSTITUTE(SUBSTITUTE(SUBSTITUTE(SUBSTITUTE(SUBSTITUTE(SUBSTITUTE(TRIM($B4662&amp;""),CHAR(10)," "),CHAR(13)," "),"."," "),";"," "),","," "),"/"," "),"+"," "),"-"," "),"  "," "),"  "," "),"  "," "),"  "," "),"  "," "),"  "," "))," ","|")&amp;"|")</f>
        <v/>
      </c>
      <c r="AD4662">
        <f>TRIM($I4662&amp;"")</f>
        <v/>
      </c>
    </row>
    <row r="4663" ht="36" customHeight="1">
      <c r="A4663" s="9" t="n">
        <v>46225</v>
      </c>
      <c r="B4663" s="14" t="inlineStr">
        <is>
          <t>10284</t>
        </is>
      </c>
      <c r="C4663" s="14" t="inlineStr">
        <is>
          <t>M/C 0728 (AMARELO)</t>
        </is>
      </c>
      <c r="D4663" s="14" t="inlineStr">
        <is>
          <t>10 FURADEIRAS</t>
        </is>
      </c>
      <c r="E4663" s="14" t="n">
        <v>30001202</v>
      </c>
      <c r="F4663" s="14" t="inlineStr">
        <is>
          <t>PÉ FRONTAL 441X65(911)X25 MDF (16PÇS) - CAD PÉ INT</t>
        </is>
      </c>
      <c r="G4663" s="14" t="inlineStr">
        <is>
          <t>10 FURADEIRAS</t>
        </is>
      </c>
      <c r="H4663" s="14" t="inlineStr">
        <is>
          <t>10 FURADEIRAS</t>
        </is>
      </c>
      <c r="I4663" s="9" t="inlineStr">
        <is>
          <t>10 FURADEIRAS</t>
        </is>
      </c>
      <c r="J4663" s="9" t="n">
        <v>48</v>
      </c>
      <c r="K4663" s="14" t="n"/>
      <c r="L4663" s="14" t="n"/>
      <c r="M4663" s="14" t="n"/>
      <c r="N4663" s="14" t="n"/>
      <c r="O4663" s="14" t="n"/>
      <c r="P4663" s="14" t="n"/>
      <c r="Q4663" s="14" t="n"/>
      <c r="R4663" s="14" t="n"/>
      <c r="S4663" s="14" t="n"/>
      <c r="T4663" s="14" t="n"/>
      <c r="U4663" s="14" t="n"/>
      <c r="V4663" s="14" t="n"/>
      <c r="W4663" s="14" t="n"/>
      <c r="X4663" s="14" t="n"/>
      <c r="Y4663" s="14" t="n"/>
      <c r="Z4663" s="14" t="n"/>
      <c r="AA4663" s="11" t="n"/>
      <c r="AB4663" s="14">
        <f>B4663&amp;"|"&amp;I4663</f>
        <v/>
      </c>
      <c r="AC4663">
        <f>IF($B4663="","","|"&amp;SUBSTITUTE(TRIM(SUBSTITUTE(SUBSTITUTE(SUBSTITUTE(SUBSTITUTE(SUBSTITUTE(SUBSTITUTE(SUBSTITUTE(SUBSTITUTE(SUBSTITUTE(SUBSTITUTE(SUBSTITUTE(SUBSTITUTE(SUBSTITUTE(SUBSTITUTE(TRIM($B4663&amp;""),CHAR(10)," "),CHAR(13)," "),"."," "),";"," "),","," "),"/"," "),"+"," "),"-"," "),"  "," "),"  "," "),"  "," "),"  "," "),"  "," "),"  "," "))," ","|")&amp;"|")</f>
        <v/>
      </c>
      <c r="AD4663">
        <f>TRIM($I4663&amp;"")</f>
        <v/>
      </c>
    </row>
    <row r="4664" ht="36" customHeight="1">
      <c r="A4664" s="9" t="n">
        <v>46225</v>
      </c>
      <c r="B4664" s="14" t="inlineStr">
        <is>
          <t>10284</t>
        </is>
      </c>
      <c r="C4664" s="14" t="inlineStr">
        <is>
          <t>M/C 0728 (AMARELO)</t>
        </is>
      </c>
      <c r="D4664" s="14" t="inlineStr">
        <is>
          <t>10 FURADEIRAS</t>
        </is>
      </c>
      <c r="E4664" s="14" t="n">
        <v>30001301</v>
      </c>
      <c r="F4664" s="14" t="inlineStr">
        <is>
          <t>PE TRASEIRO 920X65(911)X25 MDF (11PCS)- CAD PE INT</t>
        </is>
      </c>
      <c r="G4664" s="14" t="inlineStr">
        <is>
          <t>10 FURADEIRAS</t>
        </is>
      </c>
      <c r="H4664" s="14" t="inlineStr">
        <is>
          <t>10 FURADEIRAS</t>
        </is>
      </c>
      <c r="I4664" s="9" t="inlineStr">
        <is>
          <t>10 FURADEIRAS</t>
        </is>
      </c>
      <c r="J4664" s="9" t="n">
        <v>16</v>
      </c>
      <c r="K4664" s="14" t="n"/>
      <c r="L4664" s="14" t="n"/>
      <c r="M4664" s="14" t="n"/>
      <c r="N4664" s="14" t="n"/>
      <c r="O4664" s="14" t="n"/>
      <c r="P4664" s="14" t="n"/>
      <c r="Q4664" s="14" t="n"/>
      <c r="R4664" s="14" t="n"/>
      <c r="S4664" s="14" t="n"/>
      <c r="T4664" s="14" t="n"/>
      <c r="U4664" s="14" t="n"/>
      <c r="V4664" s="14" t="n"/>
      <c r="W4664" s="14" t="n"/>
      <c r="X4664" s="14" t="n"/>
      <c r="Y4664" s="14" t="n"/>
      <c r="Z4664" s="14" t="n"/>
      <c r="AA4664" s="11" t="n"/>
      <c r="AB4664" s="14">
        <f>B4664&amp;"|"&amp;I4664</f>
        <v/>
      </c>
      <c r="AC4664">
        <f>IF($B4664="","","|"&amp;SUBSTITUTE(TRIM(SUBSTITUTE(SUBSTITUTE(SUBSTITUTE(SUBSTITUTE(SUBSTITUTE(SUBSTITUTE(SUBSTITUTE(SUBSTITUTE(SUBSTITUTE(SUBSTITUTE(SUBSTITUTE(SUBSTITUTE(SUBSTITUTE(SUBSTITUTE(TRIM($B4664&amp;""),CHAR(10)," "),CHAR(13)," "),"."," "),";"," "),","," "),"/"," "),"+"," "),"-"," "),"  "," "),"  "," "),"  "," "),"  "," "),"  "," "),"  "," "))," ","|")&amp;"|")</f>
        <v/>
      </c>
      <c r="AD4664">
        <f>TRIM($I4664&amp;"")</f>
        <v/>
      </c>
    </row>
    <row r="4665" ht="36" customHeight="1">
      <c r="A4665" s="9" t="n">
        <v>46225</v>
      </c>
      <c r="B4665" s="14" t="inlineStr">
        <is>
          <t>10284</t>
        </is>
      </c>
      <c r="C4665" s="14" t="inlineStr">
        <is>
          <t>M/C 0728 (AMARELO)</t>
        </is>
      </c>
      <c r="D4665" s="14" t="inlineStr">
        <is>
          <t>10 FURADEIRAS</t>
        </is>
      </c>
      <c r="E4665" s="14" t="n">
        <v>30006801</v>
      </c>
      <c r="F4665" s="14" t="inlineStr">
        <is>
          <t>PE TRASEIRO 980X94(911)X25 MDF (8PCS)- CAD GENOVA</t>
        </is>
      </c>
      <c r="G4665" s="14" t="inlineStr">
        <is>
          <t>10 FURADEIRAS</t>
        </is>
      </c>
      <c r="H4665" s="14" t="inlineStr">
        <is>
          <t>10 FURADEIRAS</t>
        </is>
      </c>
      <c r="I4665" s="9" t="inlineStr">
        <is>
          <t>10 FURADEIRAS</t>
        </is>
      </c>
      <c r="J4665" s="9" t="n">
        <v>8</v>
      </c>
      <c r="K4665" s="14" t="n"/>
      <c r="L4665" s="14" t="n"/>
      <c r="M4665" s="14" t="n"/>
      <c r="N4665" s="14" t="n"/>
      <c r="O4665" s="14" t="n"/>
      <c r="P4665" s="14" t="n"/>
      <c r="Q4665" s="14" t="n"/>
      <c r="R4665" s="14" t="n"/>
      <c r="S4665" s="14" t="n"/>
      <c r="T4665" s="14" t="n"/>
      <c r="U4665" s="14" t="n"/>
      <c r="V4665" s="14" t="n"/>
      <c r="W4665" s="14" t="n"/>
      <c r="X4665" s="14" t="n"/>
      <c r="Y4665" s="14" t="n"/>
      <c r="Z4665" s="14" t="n"/>
      <c r="AA4665" s="11" t="n"/>
      <c r="AB4665" s="14">
        <f>B4665&amp;"|"&amp;I4665</f>
        <v/>
      </c>
      <c r="AC4665">
        <f>IF($B4665="","","|"&amp;SUBSTITUTE(TRIM(SUBSTITUTE(SUBSTITUTE(SUBSTITUTE(SUBSTITUTE(SUBSTITUTE(SUBSTITUTE(SUBSTITUTE(SUBSTITUTE(SUBSTITUTE(SUBSTITUTE(SUBSTITUTE(SUBSTITUTE(SUBSTITUTE(SUBSTITUTE(TRIM($B4665&amp;""),CHAR(10)," "),CHAR(13)," "),"."," "),";"," "),","," "),"/"," "),"+"," "),"-"," "),"  "," "),"  "," "),"  "," "),"  "," "),"  "," "),"  "," "))," ","|")&amp;"|")</f>
        <v/>
      </c>
      <c r="AD4665">
        <f>TRIM($I4665&amp;"")</f>
        <v/>
      </c>
    </row>
    <row r="4666" ht="72" customHeight="1">
      <c r="A4666" s="9" t="n">
        <v>46232</v>
      </c>
      <c r="B4666" s="14" t="inlineStr">
        <is>
          <t>10274,10275,10276,10277,10279,10280,10281,10278</t>
        </is>
      </c>
      <c r="C4666" s="14" t="inlineStr">
        <is>
          <t>MAD 0803 CAD.1 (LARANJA)</t>
        </is>
      </c>
      <c r="D4666" s="14" t="inlineStr">
        <is>
          <t>10 FURADEIRAS</t>
        </is>
      </c>
      <c r="E4666" s="14" t="n">
        <v>30005104</v>
      </c>
      <c r="F4666" s="14" t="inlineStr">
        <is>
          <t>ASSENTO 440X440X15 MDP - CADEIRA AMETISTA MADEIRA</t>
        </is>
      </c>
      <c r="G4666" s="14" t="inlineStr">
        <is>
          <t>10 FURADEIRAS</t>
        </is>
      </c>
      <c r="H4666" s="14" t="inlineStr">
        <is>
          <t>10 FURADEIRAS</t>
        </is>
      </c>
      <c r="I4666" s="9" t="inlineStr">
        <is>
          <t>10 FURADEIRAS</t>
        </is>
      </c>
      <c r="J4666" s="9" t="n">
        <v>6</v>
      </c>
      <c r="K4666" s="14" t="n"/>
      <c r="L4666" s="14" t="n"/>
      <c r="M4666" s="14" t="n"/>
      <c r="N4666" s="14" t="n"/>
      <c r="O4666" s="14" t="n"/>
      <c r="P4666" s="14" t="n"/>
      <c r="Q4666" s="14" t="n"/>
      <c r="R4666" s="14" t="n"/>
      <c r="S4666" s="14" t="n"/>
      <c r="T4666" s="14" t="n"/>
      <c r="U4666" s="14" t="n"/>
      <c r="V4666" s="14" t="n"/>
      <c r="W4666" s="14" t="n"/>
      <c r="X4666" s="14" t="n"/>
      <c r="Y4666" s="14" t="n"/>
      <c r="Z4666" s="14" t="n"/>
      <c r="AA4666" s="11" t="n"/>
      <c r="AB4666" s="14">
        <f>B4666&amp;"|"&amp;I4666</f>
        <v/>
      </c>
      <c r="AC4666">
        <f>IF($B4666="","","|"&amp;SUBSTITUTE(TRIM(SUBSTITUTE(SUBSTITUTE(SUBSTITUTE(SUBSTITUTE(SUBSTITUTE(SUBSTITUTE(SUBSTITUTE(SUBSTITUTE(SUBSTITUTE(SUBSTITUTE(SUBSTITUTE(SUBSTITUTE(SUBSTITUTE(SUBSTITUTE(TRIM($B4666&amp;""),CHAR(10)," "),CHAR(13)," "),"."," "),";"," "),","," "),"/"," "),"+"," "),"-"," "),"  "," "),"  "," "),"  "," "),"  "," "),"  "," "),"  "," "))," ","|")&amp;"|")</f>
        <v/>
      </c>
      <c r="AD4666">
        <f>TRIM($I4666&amp;"")</f>
        <v/>
      </c>
    </row>
    <row r="4667" ht="72" customHeight="1">
      <c r="A4667" s="9" t="n">
        <v>46232</v>
      </c>
      <c r="B4667" s="14" t="inlineStr">
        <is>
          <t>10274,10275,10276,10277,10279,10280,10281,10278</t>
        </is>
      </c>
      <c r="C4667" s="14" t="inlineStr">
        <is>
          <t>MAD 0803 CAD.1 (LARANJA)</t>
        </is>
      </c>
      <c r="D4667" s="14" t="inlineStr">
        <is>
          <t>10 FURADEIRAS</t>
        </is>
      </c>
      <c r="E4667" s="14" t="n">
        <v>30002321</v>
      </c>
      <c r="F4667" s="14" t="inlineStr">
        <is>
          <t>APOIO ESPA 360X40(911)X25 MDF (19PÇS) - TOPAZIO</t>
        </is>
      </c>
      <c r="G4667" s="14" t="inlineStr">
        <is>
          <t>10 FURADEIRAS</t>
        </is>
      </c>
      <c r="H4667" s="14" t="inlineStr">
        <is>
          <t>10 FURADEIRAS</t>
        </is>
      </c>
      <c r="I4667" s="9" t="inlineStr">
        <is>
          <t>10 FURADEIRAS</t>
        </is>
      </c>
      <c r="J4667" s="9" t="n">
        <v>24</v>
      </c>
      <c r="K4667" s="14" t="n"/>
      <c r="L4667" s="14" t="n"/>
      <c r="M4667" s="14" t="n"/>
      <c r="N4667" s="14" t="n"/>
      <c r="O4667" s="14" t="n"/>
      <c r="P4667" s="14" t="n"/>
      <c r="Q4667" s="14" t="n"/>
      <c r="R4667" s="14" t="n"/>
      <c r="S4667" s="14" t="n"/>
      <c r="T4667" s="14" t="n"/>
      <c r="U4667" s="14" t="n"/>
      <c r="V4667" s="14" t="n"/>
      <c r="W4667" s="14" t="n"/>
      <c r="X4667" s="14" t="n"/>
      <c r="Y4667" s="14" t="n"/>
      <c r="Z4667" s="14" t="n"/>
      <c r="AA4667" s="11" t="n"/>
      <c r="AB4667" s="14">
        <f>B4667&amp;"|"&amp;I4667</f>
        <v/>
      </c>
      <c r="AC4667">
        <f>IF($B4667="","","|"&amp;SUBSTITUTE(TRIM(SUBSTITUTE(SUBSTITUTE(SUBSTITUTE(SUBSTITUTE(SUBSTITUTE(SUBSTITUTE(SUBSTITUTE(SUBSTITUTE(SUBSTITUTE(SUBSTITUTE(SUBSTITUTE(SUBSTITUTE(SUBSTITUTE(SUBSTITUTE(TRIM($B4667&amp;""),CHAR(10)," "),CHAR(13)," "),"."," "),";"," "),","," "),"/"," "),"+"," "),"-"," "),"  "," "),"  "," "),"  "," "),"  "," "),"  "," "),"  "," "))," ","|")&amp;"|")</f>
        <v/>
      </c>
      <c r="AD4667">
        <f>TRIM($I4667&amp;"")</f>
        <v/>
      </c>
    </row>
    <row r="4668" ht="72" customHeight="1">
      <c r="A4668" s="9" t="n">
        <v>46232</v>
      </c>
      <c r="B4668" s="14" t="inlineStr">
        <is>
          <t>10274,10275,10276,10277,10279,10280,10281,10278</t>
        </is>
      </c>
      <c r="C4668" s="14" t="inlineStr">
        <is>
          <t>MAD 0803 CAD.1 (LARANJA)</t>
        </is>
      </c>
      <c r="D4668" s="14" t="inlineStr">
        <is>
          <t>10 FURADEIRAS</t>
        </is>
      </c>
      <c r="E4668" s="14" t="n">
        <v>30002322</v>
      </c>
      <c r="F4668" s="14" t="inlineStr">
        <is>
          <t>TRA CENT 360X40(911)X25 MDF (19PÇS) - PÉ INTEIRO</t>
        </is>
      </c>
      <c r="G4668" s="14" t="inlineStr">
        <is>
          <t>10 FURADEIRAS</t>
        </is>
      </c>
      <c r="H4668" s="14" t="inlineStr">
        <is>
          <t>10 FURADEIRAS</t>
        </is>
      </c>
      <c r="I4668" s="9" t="inlineStr">
        <is>
          <t>10 FURADEIRAS</t>
        </is>
      </c>
      <c r="J4668" s="9" t="n">
        <v>24</v>
      </c>
      <c r="K4668" s="14" t="n"/>
      <c r="L4668" s="14" t="n"/>
      <c r="M4668" s="14" t="n"/>
      <c r="N4668" s="14" t="n"/>
      <c r="O4668" s="14" t="n"/>
      <c r="P4668" s="14" t="n"/>
      <c r="Q4668" s="14" t="n"/>
      <c r="R4668" s="14" t="n"/>
      <c r="S4668" s="14" t="n"/>
      <c r="T4668" s="14" t="n"/>
      <c r="U4668" s="14" t="n"/>
      <c r="V4668" s="14" t="n"/>
      <c r="W4668" s="14" t="n"/>
      <c r="X4668" s="14" t="n"/>
      <c r="Y4668" s="14" t="n"/>
      <c r="Z4668" s="14" t="n"/>
      <c r="AA4668" s="11" t="n"/>
      <c r="AB4668" s="14">
        <f>B4668&amp;"|"&amp;I4668</f>
        <v/>
      </c>
      <c r="AC4668">
        <f>IF($B4668="","","|"&amp;SUBSTITUTE(TRIM(SUBSTITUTE(SUBSTITUTE(SUBSTITUTE(SUBSTITUTE(SUBSTITUTE(SUBSTITUTE(SUBSTITUTE(SUBSTITUTE(SUBSTITUTE(SUBSTITUTE(SUBSTITUTE(SUBSTITUTE(SUBSTITUTE(SUBSTITUTE(TRIM($B4668&amp;""),CHAR(10)," "),CHAR(13)," "),"."," "),";"," "),","," "),"/"," "),"+"," "),"-"," "),"  "," "),"  "," "),"  "," "),"  "," "),"  "," "),"  "," "))," ","|")&amp;"|")</f>
        <v/>
      </c>
      <c r="AD4668">
        <f>TRIM($I4668&amp;"")</f>
        <v/>
      </c>
    </row>
    <row r="4669" ht="36" customHeight="1">
      <c r="A4669" s="9" t="n">
        <v>46225</v>
      </c>
      <c r="B4669" s="14" t="inlineStr">
        <is>
          <t>10284</t>
        </is>
      </c>
      <c r="C4669" s="14" t="inlineStr">
        <is>
          <t>M/C 0728 (AMARELO)</t>
        </is>
      </c>
      <c r="D4669" s="14" t="inlineStr">
        <is>
          <t>10 FURADEIRAS</t>
        </is>
      </c>
      <c r="E4669" s="14" t="n">
        <v>20052004</v>
      </c>
      <c r="F4669" s="14" t="inlineStr">
        <is>
          <t>(3) APOIO TAMPO 540X386X12 MDP - MESA ATHENAS</t>
        </is>
      </c>
      <c r="G4669" s="14" t="inlineStr">
        <is>
          <t>10 FURADEIRAS</t>
        </is>
      </c>
      <c r="H4669" s="14" t="inlineStr">
        <is>
          <t>10 FURADEIRAS</t>
        </is>
      </c>
      <c r="I4669" s="9" t="inlineStr">
        <is>
          <t>10 FURADEIRAS</t>
        </is>
      </c>
      <c r="J4669" s="9" t="n">
        <v>4</v>
      </c>
      <c r="K4669" s="14" t="n"/>
      <c r="L4669" s="14" t="n"/>
      <c r="M4669" s="14" t="n"/>
      <c r="N4669" s="14" t="n"/>
      <c r="O4669" s="14" t="n"/>
      <c r="P4669" s="14" t="n"/>
      <c r="Q4669" s="14" t="n"/>
      <c r="R4669" s="14" t="n"/>
      <c r="S4669" s="14" t="n"/>
      <c r="T4669" s="14" t="n"/>
      <c r="U4669" s="14" t="n"/>
      <c r="V4669" s="14" t="n"/>
      <c r="W4669" s="14" t="n"/>
      <c r="X4669" s="14" t="n"/>
      <c r="Y4669" s="14" t="n"/>
      <c r="Z4669" s="14" t="n"/>
      <c r="AA4669" s="11" t="n"/>
      <c r="AB4669" s="14">
        <f>B4669&amp;"|"&amp;I4669</f>
        <v/>
      </c>
      <c r="AC4669">
        <f>IF($B4669="","","|"&amp;SUBSTITUTE(TRIM(SUBSTITUTE(SUBSTITUTE(SUBSTITUTE(SUBSTITUTE(SUBSTITUTE(SUBSTITUTE(SUBSTITUTE(SUBSTITUTE(SUBSTITUTE(SUBSTITUTE(SUBSTITUTE(SUBSTITUTE(SUBSTITUTE(SUBSTITUTE(TRIM($B4669&amp;""),CHAR(10)," "),CHAR(13)," "),"."," "),";"," "),","," "),"/"," "),"+"," "),"-"," "),"  "," "),"  "," "),"  "," "),"  "," "),"  "," "),"  "," "))," ","|")&amp;"|")</f>
        <v/>
      </c>
      <c r="AD4669">
        <f>TRIM($I4669&amp;"")</f>
        <v/>
      </c>
    </row>
    <row r="4670" ht="36" customHeight="1">
      <c r="A4670" s="9" t="n">
        <v>46225</v>
      </c>
      <c r="B4670" s="14" t="inlineStr">
        <is>
          <t>10284</t>
        </is>
      </c>
      <c r="C4670" s="14" t="inlineStr">
        <is>
          <t>M/C 0728 (AMARELO)</t>
        </is>
      </c>
      <c r="D4670" s="14" t="inlineStr">
        <is>
          <t>10 FURADEIRAS</t>
        </is>
      </c>
      <c r="E4670" s="14" t="n">
        <v>20052204</v>
      </c>
      <c r="F4670" s="14" t="inlineStr">
        <is>
          <t>(3) APOIO TAMPO 740X440X12 MDP - MESA ATHENAS 1,20</t>
        </is>
      </c>
      <c r="G4670" s="14" t="inlineStr">
        <is>
          <t>10 FURADEIRAS</t>
        </is>
      </c>
      <c r="H4670" s="14" t="inlineStr">
        <is>
          <t>10 FURADEIRAS</t>
        </is>
      </c>
      <c r="I4670" s="9" t="inlineStr">
        <is>
          <t>10 FURADEIRAS</t>
        </is>
      </c>
      <c r="J4670" s="9" t="n">
        <v>7</v>
      </c>
      <c r="K4670" s="14" t="n"/>
      <c r="L4670" s="14" t="n"/>
      <c r="M4670" s="14" t="n"/>
      <c r="N4670" s="14" t="n"/>
      <c r="O4670" s="14" t="n"/>
      <c r="P4670" s="14" t="n"/>
      <c r="Q4670" s="14" t="n"/>
      <c r="R4670" s="14" t="n"/>
      <c r="S4670" s="14" t="n"/>
      <c r="T4670" s="14" t="n"/>
      <c r="U4670" s="14" t="n"/>
      <c r="V4670" s="14" t="n"/>
      <c r="W4670" s="14" t="n"/>
      <c r="X4670" s="14" t="n"/>
      <c r="Y4670" s="14" t="n"/>
      <c r="Z4670" s="14" t="n"/>
      <c r="AA4670" s="11" t="n"/>
      <c r="AB4670" s="14">
        <f>B4670&amp;"|"&amp;I4670</f>
        <v/>
      </c>
      <c r="AC4670">
        <f>IF($B4670="","","|"&amp;SUBSTITUTE(TRIM(SUBSTITUTE(SUBSTITUTE(SUBSTITUTE(SUBSTITUTE(SUBSTITUTE(SUBSTITUTE(SUBSTITUTE(SUBSTITUTE(SUBSTITUTE(SUBSTITUTE(SUBSTITUTE(SUBSTITUTE(SUBSTITUTE(SUBSTITUTE(TRIM($B4670&amp;""),CHAR(10)," "),CHAR(13)," "),"."," "),";"," "),","," "),"/"," "),"+"," "),"-"," "),"  "," "),"  "," "),"  "," "),"  "," "),"  "," "),"  "," "))," ","|")&amp;"|")</f>
        <v/>
      </c>
      <c r="AD4670">
        <f>TRIM($I4670&amp;"")</f>
        <v/>
      </c>
    </row>
    <row r="4671" ht="36" customHeight="1">
      <c r="A4671" s="9" t="n">
        <v>46225</v>
      </c>
      <c r="B4671" s="14" t="inlineStr">
        <is>
          <t>10284</t>
        </is>
      </c>
      <c r="C4671" s="14" t="inlineStr">
        <is>
          <t>M/C 0728 (AMARELO)</t>
        </is>
      </c>
      <c r="D4671" s="14" t="inlineStr">
        <is>
          <t>10 FURADEIRAS</t>
        </is>
      </c>
      <c r="E4671" s="14" t="n">
        <v>200306104</v>
      </c>
      <c r="F4671" s="14" t="inlineStr">
        <is>
          <t>TRAVESSA MAIOR 1000X120X18 MDF - MESA GENOVA</t>
        </is>
      </c>
      <c r="G4671" s="14" t="inlineStr">
        <is>
          <t>10 FURADEIRAS</t>
        </is>
      </c>
      <c r="H4671" s="14" t="inlineStr">
        <is>
          <t>10 FURADEIRAS</t>
        </is>
      </c>
      <c r="I4671" s="9" t="inlineStr">
        <is>
          <t>10 FURADEIRAS</t>
        </is>
      </c>
      <c r="J4671" s="9" t="n">
        <v>2</v>
      </c>
      <c r="K4671" s="14" t="n"/>
      <c r="L4671" s="14" t="n"/>
      <c r="M4671" s="14" t="n"/>
      <c r="N4671" s="14" t="n"/>
      <c r="O4671" s="14" t="n"/>
      <c r="P4671" s="14" t="n"/>
      <c r="Q4671" s="14" t="n"/>
      <c r="R4671" s="14" t="n"/>
      <c r="S4671" s="14" t="n"/>
      <c r="T4671" s="14" t="n"/>
      <c r="U4671" s="14" t="n"/>
      <c r="V4671" s="14" t="n"/>
      <c r="W4671" s="14" t="n"/>
      <c r="X4671" s="14" t="n"/>
      <c r="Y4671" s="14" t="n"/>
      <c r="Z4671" s="14" t="n"/>
      <c r="AA4671" s="11" t="n"/>
      <c r="AB4671" s="14">
        <f>B4671&amp;"|"&amp;I4671</f>
        <v/>
      </c>
      <c r="AC4671">
        <f>IF($B4671="","","|"&amp;SUBSTITUTE(TRIM(SUBSTITUTE(SUBSTITUTE(SUBSTITUTE(SUBSTITUTE(SUBSTITUTE(SUBSTITUTE(SUBSTITUTE(SUBSTITUTE(SUBSTITUTE(SUBSTITUTE(SUBSTITUTE(SUBSTITUTE(SUBSTITUTE(SUBSTITUTE(TRIM($B4671&amp;""),CHAR(10)," "),CHAR(13)," "),"."," "),";"," "),","," "),"/"," "),"+"," "),"-"," "),"  "," "),"  "," "),"  "," "),"  "," "),"  "," "),"  "," "))," ","|")&amp;"|")</f>
        <v/>
      </c>
      <c r="AD4671">
        <f>TRIM($I4671&amp;"")</f>
        <v/>
      </c>
    </row>
    <row r="4672" ht="36" customHeight="1">
      <c r="A4672" s="9" t="n">
        <v>46225</v>
      </c>
      <c r="B4672" s="14" t="inlineStr">
        <is>
          <t>10284</t>
        </is>
      </c>
      <c r="C4672" s="14" t="inlineStr">
        <is>
          <t>M/C 0728 (AMARELO)</t>
        </is>
      </c>
      <c r="D4672" s="14" t="inlineStr">
        <is>
          <t>10 FURADEIRAS</t>
        </is>
      </c>
      <c r="E4672" s="14" t="n">
        <v>30006104</v>
      </c>
      <c r="F4672" s="14" t="inlineStr">
        <is>
          <t>MOLDURA ENCOSTO 445X280X15 MDF - CAD SANTIAGO NEW</t>
        </is>
      </c>
      <c r="G4672" s="14" t="inlineStr">
        <is>
          <t>10 FURADEIRAS</t>
        </is>
      </c>
      <c r="H4672" s="14" t="inlineStr">
        <is>
          <t>10 FURADEIRAS</t>
        </is>
      </c>
      <c r="I4672" s="9" t="inlineStr">
        <is>
          <t>10 FURADEIRAS</t>
        </is>
      </c>
      <c r="J4672" s="9" t="n">
        <v>600</v>
      </c>
      <c r="K4672" s="14" t="n"/>
      <c r="L4672" s="14" t="n"/>
      <c r="M4672" s="14" t="n"/>
      <c r="N4672" s="14" t="n"/>
      <c r="O4672" s="14" t="n"/>
      <c r="P4672" s="14" t="n"/>
      <c r="Q4672" s="14" t="n"/>
      <c r="R4672" s="14" t="n"/>
      <c r="S4672" s="14" t="n"/>
      <c r="T4672" s="14" t="n"/>
      <c r="U4672" s="14" t="n"/>
      <c r="V4672" s="14" t="n"/>
      <c r="W4672" s="14" t="n"/>
      <c r="X4672" s="14" t="n"/>
      <c r="Y4672" s="14" t="n"/>
      <c r="Z4672" s="14" t="n"/>
      <c r="AA4672" s="11" t="n"/>
      <c r="AB4672" s="14">
        <f>B4672&amp;"|"&amp;I4672</f>
        <v/>
      </c>
      <c r="AC4672">
        <f>IF($B4672="","","|"&amp;SUBSTITUTE(TRIM(SUBSTITUTE(SUBSTITUTE(SUBSTITUTE(SUBSTITUTE(SUBSTITUTE(SUBSTITUTE(SUBSTITUTE(SUBSTITUTE(SUBSTITUTE(SUBSTITUTE(SUBSTITUTE(SUBSTITUTE(SUBSTITUTE(SUBSTITUTE(TRIM($B4672&amp;""),CHAR(10)," "),CHAR(13)," "),"."," "),";"," "),","," "),"/"," "),"+"," "),"-"," "),"  "," "),"  "," "),"  "," "),"  "," "),"  "," "),"  "," "))," ","|")&amp;"|")</f>
        <v/>
      </c>
      <c r="AD4672">
        <f>TRIM($I4672&amp;"")</f>
        <v/>
      </c>
    </row>
    <row r="4673" ht="36" customHeight="1">
      <c r="A4673" s="9" t="n">
        <v>46225</v>
      </c>
      <c r="B4673" s="14" t="inlineStr">
        <is>
          <t>10284</t>
        </is>
      </c>
      <c r="C4673" s="14" t="inlineStr">
        <is>
          <t>M/C 0728 (AMARELO)</t>
        </is>
      </c>
      <c r="D4673" s="14" t="inlineStr">
        <is>
          <t>10 FURADEIRAS</t>
        </is>
      </c>
      <c r="E4673" s="14" t="n">
        <v>20052001</v>
      </c>
      <c r="F4673" s="14" t="inlineStr">
        <is>
          <t>(2-4) TRAVESSA 742X122X25 MDF - MESA ATHENAS</t>
        </is>
      </c>
      <c r="G4673" s="14" t="inlineStr">
        <is>
          <t>10 FURADEIRAS</t>
        </is>
      </c>
      <c r="H4673" s="14" t="inlineStr">
        <is>
          <t>10 FURADEIRAS</t>
        </is>
      </c>
      <c r="I4673" s="9" t="inlineStr">
        <is>
          <t>10 FURADEIRAS</t>
        </is>
      </c>
      <c r="J4673" s="9" t="n">
        <v>44</v>
      </c>
      <c r="K4673" s="14" t="n"/>
      <c r="L4673" s="14" t="n"/>
      <c r="M4673" s="14" t="n"/>
      <c r="N4673" s="14" t="n"/>
      <c r="O4673" s="14" t="n"/>
      <c r="P4673" s="14" t="n"/>
      <c r="Q4673" s="14" t="n"/>
      <c r="R4673" s="14" t="n"/>
      <c r="S4673" s="14" t="n"/>
      <c r="T4673" s="14" t="n"/>
      <c r="U4673" s="14" t="n"/>
      <c r="V4673" s="14" t="n"/>
      <c r="W4673" s="14" t="n"/>
      <c r="X4673" s="14" t="n"/>
      <c r="Y4673" s="14" t="n"/>
      <c r="Z4673" s="14" t="n"/>
      <c r="AA4673" s="11" t="n"/>
      <c r="AB4673" s="14">
        <f>B4673&amp;"|"&amp;I4673</f>
        <v/>
      </c>
      <c r="AC4673">
        <f>IF($B4673="","","|"&amp;SUBSTITUTE(TRIM(SUBSTITUTE(SUBSTITUTE(SUBSTITUTE(SUBSTITUTE(SUBSTITUTE(SUBSTITUTE(SUBSTITUTE(SUBSTITUTE(SUBSTITUTE(SUBSTITUTE(SUBSTITUTE(SUBSTITUTE(SUBSTITUTE(SUBSTITUTE(TRIM($B4673&amp;""),CHAR(10)," "),CHAR(13)," "),"."," "),";"," "),","," "),"/"," "),"+"," "),"-"," "),"  "," "),"  "," "),"  "," "),"  "," "),"  "," "),"  "," "))," ","|")&amp;"|")</f>
        <v/>
      </c>
      <c r="AD4673">
        <f>TRIM($I4673&amp;"")</f>
        <v/>
      </c>
    </row>
    <row r="4674" ht="36" customHeight="1">
      <c r="A4674" s="9" t="n">
        <v>46225</v>
      </c>
      <c r="B4674" s="14" t="inlineStr">
        <is>
          <t>10284</t>
        </is>
      </c>
      <c r="C4674" s="14" t="inlineStr">
        <is>
          <t>M/C 0728 (AMARELO)</t>
        </is>
      </c>
      <c r="D4674" s="14" t="inlineStr">
        <is>
          <t>10 FURADEIRAS</t>
        </is>
      </c>
      <c r="E4674" s="14" t="n">
        <v>20052002</v>
      </c>
      <c r="F4674" s="14" t="inlineStr">
        <is>
          <t>(5) BASE MAIOR 542X124X25 MDF - MESA ATHENAS</t>
        </is>
      </c>
      <c r="G4674" s="14" t="inlineStr">
        <is>
          <t>10 FURADEIRAS</t>
        </is>
      </c>
      <c r="H4674" s="14" t="inlineStr">
        <is>
          <t>10 FURADEIRAS</t>
        </is>
      </c>
      <c r="I4674" s="9" t="inlineStr">
        <is>
          <t>10 FURADEIRAS</t>
        </is>
      </c>
      <c r="J4674" s="9" t="n">
        <v>4</v>
      </c>
      <c r="K4674" s="14" t="n"/>
      <c r="L4674" s="14" t="n"/>
      <c r="M4674" s="14" t="n"/>
      <c r="N4674" s="14" t="n"/>
      <c r="O4674" s="14" t="n"/>
      <c r="P4674" s="14" t="n"/>
      <c r="Q4674" s="14" t="n"/>
      <c r="R4674" s="14" t="n"/>
      <c r="S4674" s="14" t="n"/>
      <c r="T4674" s="14" t="n"/>
      <c r="U4674" s="14" t="n"/>
      <c r="V4674" s="14" t="n"/>
      <c r="W4674" s="14" t="n"/>
      <c r="X4674" s="14" t="n"/>
      <c r="Y4674" s="14" t="n"/>
      <c r="Z4674" s="14" t="n"/>
      <c r="AA4674" s="11" t="n"/>
      <c r="AB4674" s="14">
        <f>B4674&amp;"|"&amp;I4674</f>
        <v/>
      </c>
      <c r="AC4674">
        <f>IF($B4674="","","|"&amp;SUBSTITUTE(TRIM(SUBSTITUTE(SUBSTITUTE(SUBSTITUTE(SUBSTITUTE(SUBSTITUTE(SUBSTITUTE(SUBSTITUTE(SUBSTITUTE(SUBSTITUTE(SUBSTITUTE(SUBSTITUTE(SUBSTITUTE(SUBSTITUTE(SUBSTITUTE(TRIM($B4674&amp;""),CHAR(10)," "),CHAR(13)," "),"."," "),";"," "),","," "),"/"," "),"+"," "),"-"," "),"  "," "),"  "," "),"  "," "),"  "," "),"  "," "),"  "," "))," ","|")&amp;"|")</f>
        <v/>
      </c>
      <c r="AD4674">
        <f>TRIM($I4674&amp;"")</f>
        <v/>
      </c>
    </row>
    <row r="4675" ht="36" customHeight="1">
      <c r="A4675" s="9" t="n">
        <v>46225</v>
      </c>
      <c r="B4675" s="14" t="inlineStr">
        <is>
          <t>10284</t>
        </is>
      </c>
      <c r="C4675" s="14" t="inlineStr">
        <is>
          <t>M/C 0728 (AMARELO)</t>
        </is>
      </c>
      <c r="D4675" s="14" t="inlineStr">
        <is>
          <t>10 FURADEIRAS</t>
        </is>
      </c>
      <c r="E4675" s="14" t="n">
        <v>20052003</v>
      </c>
      <c r="F4675" s="14" t="inlineStr">
        <is>
          <t>(6)BASE MENOR 386 (189)X124X25 MDF - MESA ATHENAS</t>
        </is>
      </c>
      <c r="G4675" s="14" t="inlineStr">
        <is>
          <t>10 FURADEIRAS</t>
        </is>
      </c>
      <c r="H4675" s="14" t="inlineStr">
        <is>
          <t>10 FURADEIRAS</t>
        </is>
      </c>
      <c r="I4675" s="9" t="inlineStr">
        <is>
          <t>10 FURADEIRAS</t>
        </is>
      </c>
      <c r="J4675" s="9" t="n">
        <v>8</v>
      </c>
      <c r="K4675" s="14" t="n"/>
      <c r="L4675" s="14" t="n"/>
      <c r="M4675" s="14" t="n"/>
      <c r="N4675" s="14" t="n"/>
      <c r="O4675" s="14" t="n"/>
      <c r="P4675" s="14" t="n"/>
      <c r="Q4675" s="14" t="n"/>
      <c r="R4675" s="14" t="n"/>
      <c r="S4675" s="14" t="n"/>
      <c r="T4675" s="14" t="n"/>
      <c r="U4675" s="14" t="n"/>
      <c r="V4675" s="14" t="n"/>
      <c r="W4675" s="14" t="n"/>
      <c r="X4675" s="14" t="n"/>
      <c r="Y4675" s="14" t="n"/>
      <c r="Z4675" s="14" t="n"/>
      <c r="AA4675" s="11" t="n"/>
      <c r="AB4675" s="14">
        <f>B4675&amp;"|"&amp;I4675</f>
        <v/>
      </c>
      <c r="AC4675">
        <f>IF($B4675="","","|"&amp;SUBSTITUTE(TRIM(SUBSTITUTE(SUBSTITUTE(SUBSTITUTE(SUBSTITUTE(SUBSTITUTE(SUBSTITUTE(SUBSTITUTE(SUBSTITUTE(SUBSTITUTE(SUBSTITUTE(SUBSTITUTE(SUBSTITUTE(SUBSTITUTE(SUBSTITUTE(TRIM($B4675&amp;""),CHAR(10)," "),CHAR(13)," "),"."," "),";"," "),","," "),"/"," "),"+"," "),"-"," "),"  "," "),"  "," "),"  "," "),"  "," "),"  "," "),"  "," "))," ","|")&amp;"|")</f>
        <v/>
      </c>
      <c r="AD4675">
        <f>TRIM($I4675&amp;"")</f>
        <v/>
      </c>
    </row>
    <row r="4676" ht="36" customHeight="1">
      <c r="A4676" s="9" t="n">
        <v>46225</v>
      </c>
      <c r="B4676" s="14" t="inlineStr">
        <is>
          <t>10284</t>
        </is>
      </c>
      <c r="C4676" s="14" t="inlineStr">
        <is>
          <t>M/C 0728 (AMARELO)</t>
        </is>
      </c>
      <c r="D4676" s="14" t="inlineStr">
        <is>
          <t>10 FURADEIRAS</t>
        </is>
      </c>
      <c r="E4676" s="14" t="n">
        <v>20052202</v>
      </c>
      <c r="F4676" s="14" t="inlineStr">
        <is>
          <t>(5) BASE MAIOR 742X124X25 MDF - MESA ATHENAS 1,20</t>
        </is>
      </c>
      <c r="G4676" s="14" t="inlineStr">
        <is>
          <t>10 FURADEIRAS</t>
        </is>
      </c>
      <c r="H4676" s="14" t="inlineStr">
        <is>
          <t>10 FURADEIRAS</t>
        </is>
      </c>
      <c r="I4676" s="9" t="inlineStr">
        <is>
          <t>10 FURADEIRAS</t>
        </is>
      </c>
      <c r="J4676" s="9" t="n">
        <v>7</v>
      </c>
      <c r="K4676" s="14" t="n"/>
      <c r="L4676" s="14" t="n"/>
      <c r="M4676" s="14" t="n"/>
      <c r="N4676" s="14" t="n"/>
      <c r="O4676" s="14" t="n"/>
      <c r="P4676" s="14" t="n"/>
      <c r="Q4676" s="14" t="n"/>
      <c r="R4676" s="14" t="n"/>
      <c r="S4676" s="14" t="n"/>
      <c r="T4676" s="14" t="n"/>
      <c r="U4676" s="14" t="n"/>
      <c r="V4676" s="14" t="n"/>
      <c r="W4676" s="14" t="n"/>
      <c r="X4676" s="14" t="n"/>
      <c r="Y4676" s="14" t="n"/>
      <c r="Z4676" s="14" t="n"/>
      <c r="AA4676" s="11" t="n"/>
      <c r="AB4676" s="14">
        <f>B4676&amp;"|"&amp;I4676</f>
        <v/>
      </c>
      <c r="AC4676">
        <f>IF($B4676="","","|"&amp;SUBSTITUTE(TRIM(SUBSTITUTE(SUBSTITUTE(SUBSTITUTE(SUBSTITUTE(SUBSTITUTE(SUBSTITUTE(SUBSTITUTE(SUBSTITUTE(SUBSTITUTE(SUBSTITUTE(SUBSTITUTE(SUBSTITUTE(SUBSTITUTE(SUBSTITUTE(TRIM($B4676&amp;""),CHAR(10)," "),CHAR(13)," "),"."," "),";"," "),","," "),"/"," "),"+"," "),"-"," "),"  "," "),"  "," "),"  "," "),"  "," "),"  "," "),"  "," "))," ","|")&amp;"|")</f>
        <v/>
      </c>
      <c r="AD4676">
        <f>TRIM($I4676&amp;"")</f>
        <v/>
      </c>
    </row>
    <row r="4677" ht="36" customHeight="1">
      <c r="A4677" s="9" t="n">
        <v>46225</v>
      </c>
      <c r="B4677" s="14" t="inlineStr">
        <is>
          <t>10284</t>
        </is>
      </c>
      <c r="C4677" s="14" t="inlineStr">
        <is>
          <t>M/C 0728 (AMARELO)</t>
        </is>
      </c>
      <c r="D4677" s="14" t="inlineStr">
        <is>
          <t>10 FURADEIRAS</t>
        </is>
      </c>
      <c r="E4677" s="14" t="n">
        <v>20052203</v>
      </c>
      <c r="F4677" s="14" t="inlineStr">
        <is>
          <t>(6)BASE MENOR 446(220)X124X25 MDF-MESA ATHENAS1,20</t>
        </is>
      </c>
      <c r="G4677" s="14" t="inlineStr">
        <is>
          <t>10 FURADEIRAS</t>
        </is>
      </c>
      <c r="H4677" s="14" t="inlineStr">
        <is>
          <t>10 FURADEIRAS</t>
        </is>
      </c>
      <c r="I4677" s="9" t="inlineStr">
        <is>
          <t>10 FURADEIRAS</t>
        </is>
      </c>
      <c r="J4677" s="9" t="n">
        <v>14</v>
      </c>
      <c r="K4677" s="14" t="n"/>
      <c r="L4677" s="14" t="n"/>
      <c r="M4677" s="14" t="n"/>
      <c r="N4677" s="14" t="n"/>
      <c r="O4677" s="14" t="n"/>
      <c r="P4677" s="14" t="n"/>
      <c r="Q4677" s="14" t="n"/>
      <c r="R4677" s="14" t="n"/>
      <c r="S4677" s="14" t="n"/>
      <c r="T4677" s="14" t="n"/>
      <c r="U4677" s="14" t="n"/>
      <c r="V4677" s="14" t="n"/>
      <c r="W4677" s="14" t="n"/>
      <c r="X4677" s="14" t="n"/>
      <c r="Y4677" s="14" t="n"/>
      <c r="Z4677" s="14" t="n"/>
      <c r="AA4677" s="11" t="n"/>
      <c r="AB4677" s="14">
        <f>B4677&amp;"|"&amp;I4677</f>
        <v/>
      </c>
      <c r="AC4677">
        <f>IF($B4677="","","|"&amp;SUBSTITUTE(TRIM(SUBSTITUTE(SUBSTITUTE(SUBSTITUTE(SUBSTITUTE(SUBSTITUTE(SUBSTITUTE(SUBSTITUTE(SUBSTITUTE(SUBSTITUTE(SUBSTITUTE(SUBSTITUTE(SUBSTITUTE(SUBSTITUTE(SUBSTITUTE(TRIM($B4677&amp;""),CHAR(10)," "),CHAR(13)," "),"."," "),";"," "),","," "),"/"," "),"+"," "),"-"," "),"  "," "),"  "," "),"  "," "),"  "," "),"  "," "),"  "," "))," ","|")&amp;"|")</f>
        <v/>
      </c>
      <c r="AD4677">
        <f>TRIM($I4677&amp;"")</f>
        <v/>
      </c>
    </row>
    <row r="4678" ht="48" customHeight="1">
      <c r="A4678" s="9" t="n">
        <v>46234</v>
      </c>
      <c r="B4678" s="14" t="inlineStr">
        <is>
          <t>10275</t>
        </is>
      </c>
      <c r="C4678" s="14" t="inlineStr">
        <is>
          <t>MAD 0803 CAD.1 (LARANJA)</t>
        </is>
      </c>
      <c r="D4678" s="14" t="inlineStr">
        <is>
          <t>33 MONTAGEM CADEIRA</t>
        </is>
      </c>
      <c r="E4678" s="14" t="n">
        <v>30002307</v>
      </c>
      <c r="F4678" s="14" t="inlineStr">
        <is>
          <t>TRAVESSA 360X42X15 MDP CAD PÉ INTEIRO</t>
        </is>
      </c>
      <c r="G4678" s="14" t="inlineStr">
        <is>
          <t>33 MONTAGEM CADEIRA</t>
        </is>
      </c>
      <c r="H4678" s="14" t="inlineStr">
        <is>
          <t>33 MONTAGEM CADEIRA</t>
        </is>
      </c>
      <c r="I4678" s="9" t="inlineStr">
        <is>
          <t>33 MONTAGEM CADEIRA</t>
        </is>
      </c>
      <c r="J4678" s="9" t="n">
        <v>24</v>
      </c>
      <c r="K4678" s="14" t="n"/>
      <c r="L4678" s="14" t="n"/>
      <c r="M4678" s="14" t="n"/>
      <c r="N4678" s="14" t="n"/>
      <c r="O4678" s="14" t="n"/>
      <c r="P4678" s="14" t="n"/>
      <c r="Q4678" s="14" t="n"/>
      <c r="R4678" s="14" t="n"/>
      <c r="S4678" s="14" t="n"/>
      <c r="T4678" s="14" t="n"/>
      <c r="U4678" s="14" t="n"/>
      <c r="V4678" s="14" t="n"/>
      <c r="W4678" s="14" t="n"/>
      <c r="X4678" s="14" t="n"/>
      <c r="Y4678" s="14" t="n"/>
      <c r="Z4678" s="14" t="n"/>
      <c r="AA4678" s="11" t="n"/>
      <c r="AB4678" s="14">
        <f>B4678&amp;"|"&amp;I4678</f>
        <v/>
      </c>
      <c r="AC4678">
        <f>IF($B4678="","","|"&amp;SUBSTITUTE(TRIM(SUBSTITUTE(SUBSTITUTE(SUBSTITUTE(SUBSTITUTE(SUBSTITUTE(SUBSTITUTE(SUBSTITUTE(SUBSTITUTE(SUBSTITUTE(SUBSTITUTE(SUBSTITUTE(SUBSTITUTE(SUBSTITUTE(SUBSTITUTE(TRIM($B4678&amp;""),CHAR(10)," "),CHAR(13)," "),"."," "),";"," "),","," "),"/"," "),"+"," "),"-"," "),"  "," "),"  "," "),"  "," "),"  "," "),"  "," "),"  "," "))," ","|")&amp;"|")</f>
        <v/>
      </c>
      <c r="AD4678">
        <f>TRIM($I4678&amp;"")</f>
        <v/>
      </c>
    </row>
    <row r="4679" ht="48" customHeight="1">
      <c r="A4679" s="9" t="n">
        <v>46234</v>
      </c>
      <c r="B4679" s="14" t="inlineStr">
        <is>
          <t>10275</t>
        </is>
      </c>
      <c r="C4679" s="14" t="inlineStr">
        <is>
          <t>MAD 0803 CAD.1 (LARANJA)</t>
        </is>
      </c>
      <c r="D4679" s="14" t="inlineStr">
        <is>
          <t>33 MONTAGEM CADEIRA</t>
        </is>
      </c>
      <c r="E4679" s="14" t="n">
        <v>30002313</v>
      </c>
      <c r="F4679" s="14" t="inlineStr">
        <is>
          <t>ASSENTO ESTOFADO - CAD TOPAZIO PÉ INTEIRO MADEIRA</t>
        </is>
      </c>
      <c r="G4679" s="14" t="inlineStr">
        <is>
          <t>33 MONTAGEM CADEIRA</t>
        </is>
      </c>
      <c r="H4679" s="14" t="inlineStr">
        <is>
          <t>33 MONTAGEM CADEIRA</t>
        </is>
      </c>
      <c r="I4679" s="9" t="inlineStr">
        <is>
          <t>33 MONTAGEM CADEIRA</t>
        </is>
      </c>
      <c r="J4679" s="9" t="n">
        <v>24</v>
      </c>
      <c r="K4679" s="14" t="n"/>
      <c r="L4679" s="14" t="n"/>
      <c r="M4679" s="14" t="n"/>
      <c r="N4679" s="14" t="n"/>
      <c r="O4679" s="14" t="n"/>
      <c r="P4679" s="14" t="n"/>
      <c r="Q4679" s="14" t="n"/>
      <c r="R4679" s="14" t="n"/>
      <c r="S4679" s="14" t="n"/>
      <c r="T4679" s="14" t="n"/>
      <c r="U4679" s="14" t="n"/>
      <c r="V4679" s="14" t="n"/>
      <c r="W4679" s="14" t="n"/>
      <c r="X4679" s="14" t="n"/>
      <c r="Y4679" s="14" t="n"/>
      <c r="Z4679" s="14" t="n"/>
      <c r="AA4679" s="11" t="n"/>
      <c r="AB4679" s="14">
        <f>B4679&amp;"|"&amp;I4679</f>
        <v/>
      </c>
      <c r="AC4679">
        <f>IF($B4679="","","|"&amp;SUBSTITUTE(TRIM(SUBSTITUTE(SUBSTITUTE(SUBSTITUTE(SUBSTITUTE(SUBSTITUTE(SUBSTITUTE(SUBSTITUTE(SUBSTITUTE(SUBSTITUTE(SUBSTITUTE(SUBSTITUTE(SUBSTITUTE(SUBSTITUTE(SUBSTITUTE(TRIM($B4679&amp;""),CHAR(10)," "),CHAR(13)," "),"."," "),";"," "),","," "),"/"," "),"+"," "),"-"," "),"  "," "),"  "," "),"  "," "),"  "," "),"  "," "),"  "," "))," ","|")&amp;"|")</f>
        <v/>
      </c>
      <c r="AD4679">
        <f>TRIM($I4679&amp;"")</f>
        <v/>
      </c>
    </row>
    <row r="4680" ht="48" customHeight="1">
      <c r="A4680" s="9" t="n">
        <v>46234</v>
      </c>
      <c r="B4680" s="14" t="inlineStr">
        <is>
          <t>10275</t>
        </is>
      </c>
      <c r="C4680" s="14" t="inlineStr">
        <is>
          <t>MAD 0803 CAD.1 (LARANJA)</t>
        </is>
      </c>
      <c r="D4680" s="14" t="inlineStr">
        <is>
          <t>33 MONTAGEM CADEIRA</t>
        </is>
      </c>
      <c r="E4680" s="14" t="n">
        <v>30004201</v>
      </c>
      <c r="F4680" s="14" t="inlineStr">
        <is>
          <t>ENCOSTO ESTOFADO - CAD AMBAR LIGHT 920 MADEIRA</t>
        </is>
      </c>
      <c r="G4680" s="14" t="inlineStr">
        <is>
          <t>33 MONTAGEM CADEIRA</t>
        </is>
      </c>
      <c r="H4680" s="14" t="inlineStr">
        <is>
          <t>33 MONTAGEM CADEIRA</t>
        </is>
      </c>
      <c r="I4680" s="9" t="inlineStr">
        <is>
          <t>33 MONTAGEM CADEIRA</t>
        </is>
      </c>
      <c r="J4680" s="9" t="n">
        <v>24</v>
      </c>
      <c r="K4680" s="14" t="n"/>
      <c r="L4680" s="14" t="n"/>
      <c r="M4680" s="14" t="n"/>
      <c r="N4680" s="14" t="n"/>
      <c r="O4680" s="14" t="n"/>
      <c r="P4680" s="14" t="n"/>
      <c r="Q4680" s="14" t="n"/>
      <c r="R4680" s="14" t="n"/>
      <c r="S4680" s="14" t="n"/>
      <c r="T4680" s="14" t="n"/>
      <c r="U4680" s="14" t="n"/>
      <c r="V4680" s="14" t="n"/>
      <c r="W4680" s="14" t="n"/>
      <c r="X4680" s="14" t="n"/>
      <c r="Y4680" s="14" t="n"/>
      <c r="Z4680" s="14" t="n"/>
      <c r="AA4680" s="11" t="n"/>
      <c r="AB4680" s="14">
        <f>B4680&amp;"|"&amp;I4680</f>
        <v/>
      </c>
      <c r="AC4680">
        <f>IF($B4680="","","|"&amp;SUBSTITUTE(TRIM(SUBSTITUTE(SUBSTITUTE(SUBSTITUTE(SUBSTITUTE(SUBSTITUTE(SUBSTITUTE(SUBSTITUTE(SUBSTITUTE(SUBSTITUTE(SUBSTITUTE(SUBSTITUTE(SUBSTITUTE(SUBSTITUTE(SUBSTITUTE(TRIM($B4680&amp;""),CHAR(10)," "),CHAR(13)," "),"."," "),";"," "),","," "),"/"," "),"+"," "),"-"," "),"  "," "),"  "," "),"  "," "),"  "," "),"  "," "),"  "," "))," ","|")&amp;"|")</f>
        <v/>
      </c>
      <c r="AD4680">
        <f>TRIM($I4680&amp;"")</f>
        <v/>
      </c>
    </row>
    <row r="4681" ht="48" customHeight="1">
      <c r="A4681" s="9" t="n">
        <v>46234</v>
      </c>
      <c r="B4681" s="14" t="inlineStr">
        <is>
          <t>10275</t>
        </is>
      </c>
      <c r="C4681" s="14" t="inlineStr">
        <is>
          <t>MAD 0803 CAD.1 (LARANJA)</t>
        </is>
      </c>
      <c r="D4681" s="14" t="inlineStr">
        <is>
          <t>33 MONTAGEM CADEIRA</t>
        </is>
      </c>
      <c r="E4681" s="14" t="n">
        <v>30009108</v>
      </c>
      <c r="F4681" s="14" t="inlineStr">
        <is>
          <t>ENCOSTO ESTOFADO - CADEIRA RUBI MADEIRA</t>
        </is>
      </c>
      <c r="G4681" s="14" t="inlineStr">
        <is>
          <t>33 MONTAGEM CADEIRA</t>
        </is>
      </c>
      <c r="H4681" s="14" t="inlineStr">
        <is>
          <t>33 MONTAGEM CADEIRA</t>
        </is>
      </c>
      <c r="I4681" s="9" t="inlineStr">
        <is>
          <t>33 MONTAGEM CADEIRA</t>
        </is>
      </c>
      <c r="J4681" s="9" t="n">
        <v>6</v>
      </c>
      <c r="K4681" s="14" t="n"/>
      <c r="L4681" s="14" t="n"/>
      <c r="M4681" s="14" t="n"/>
      <c r="N4681" s="14" t="n"/>
      <c r="O4681" s="14" t="n"/>
      <c r="P4681" s="14" t="n"/>
      <c r="Q4681" s="14" t="n"/>
      <c r="R4681" s="14" t="n"/>
      <c r="S4681" s="14" t="n"/>
      <c r="T4681" s="14" t="n"/>
      <c r="U4681" s="14" t="n"/>
      <c r="V4681" s="14" t="n"/>
      <c r="W4681" s="14" t="n"/>
      <c r="X4681" s="14" t="n"/>
      <c r="Y4681" s="14" t="n"/>
      <c r="Z4681" s="14" t="n"/>
      <c r="AA4681" s="11" t="n"/>
      <c r="AB4681" s="14">
        <f>B4681&amp;"|"&amp;I4681</f>
        <v/>
      </c>
      <c r="AC4681">
        <f>IF($B4681="","","|"&amp;SUBSTITUTE(TRIM(SUBSTITUTE(SUBSTITUTE(SUBSTITUTE(SUBSTITUTE(SUBSTITUTE(SUBSTITUTE(SUBSTITUTE(SUBSTITUTE(SUBSTITUTE(SUBSTITUTE(SUBSTITUTE(SUBSTITUTE(SUBSTITUTE(SUBSTITUTE(TRIM($B4681&amp;""),CHAR(10)," "),CHAR(13)," "),"."," "),";"," "),","," "),"/"," "),"+"," "),"-"," "),"  "," "),"  "," "),"  "," "),"  "," "),"  "," "),"  "," "))," ","|")&amp;"|")</f>
        <v/>
      </c>
      <c r="AD4681">
        <f>TRIM($I4681&amp;"")</f>
        <v/>
      </c>
    </row>
    <row r="4682" ht="48" customHeight="1">
      <c r="A4682" s="9" t="n">
        <v>46234</v>
      </c>
      <c r="B4682" s="14" t="inlineStr">
        <is>
          <t>10275</t>
        </is>
      </c>
      <c r="C4682" s="14" t="inlineStr">
        <is>
          <t>MAD 0803 CAD.1 (LARANJA)</t>
        </is>
      </c>
      <c r="D4682" s="14" t="inlineStr">
        <is>
          <t>33 MONTAGEM CADEIRA</t>
        </is>
      </c>
      <c r="E4682" s="14" t="n">
        <v>30008511</v>
      </c>
      <c r="F4682" s="14" t="inlineStr">
        <is>
          <t>ASSENTO ESTOFADO - CADEIRA PRATA</t>
        </is>
      </c>
      <c r="G4682" s="14" t="inlineStr">
        <is>
          <t>33 MONTAGEM CADEIRA</t>
        </is>
      </c>
      <c r="H4682" s="14" t="inlineStr">
        <is>
          <t>33 MONTAGEM CADEIRA</t>
        </is>
      </c>
      <c r="I4682" s="9" t="inlineStr">
        <is>
          <t>33 MONTAGEM CADEIRA</t>
        </is>
      </c>
      <c r="J4682" s="9" t="n">
        <v>4</v>
      </c>
      <c r="K4682" s="14" t="n"/>
      <c r="L4682" s="14" t="n"/>
      <c r="M4682" s="14" t="n"/>
      <c r="N4682" s="14" t="n"/>
      <c r="O4682" s="14" t="n"/>
      <c r="P4682" s="14" t="n"/>
      <c r="Q4682" s="14" t="n"/>
      <c r="R4682" s="14" t="n"/>
      <c r="S4682" s="14" t="n"/>
      <c r="T4682" s="14" t="n"/>
      <c r="U4682" s="14" t="n"/>
      <c r="V4682" s="14" t="n"/>
      <c r="W4682" s="14" t="n"/>
      <c r="X4682" s="14" t="n"/>
      <c r="Y4682" s="14" t="n"/>
      <c r="Z4682" s="14" t="n"/>
      <c r="AA4682" s="11" t="n"/>
      <c r="AB4682" s="14">
        <f>B4682&amp;"|"&amp;I4682</f>
        <v/>
      </c>
      <c r="AC4682">
        <f>IF($B4682="","","|"&amp;SUBSTITUTE(TRIM(SUBSTITUTE(SUBSTITUTE(SUBSTITUTE(SUBSTITUTE(SUBSTITUTE(SUBSTITUTE(SUBSTITUTE(SUBSTITUTE(SUBSTITUTE(SUBSTITUTE(SUBSTITUTE(SUBSTITUTE(SUBSTITUTE(SUBSTITUTE(TRIM($B4682&amp;""),CHAR(10)," "),CHAR(13)," "),"."," "),";"," "),","," "),"/"," "),"+"," "),"-"," "),"  "," "),"  "," "),"  "," "),"  "," "),"  "," "),"  "," "))," ","|")&amp;"|")</f>
        <v/>
      </c>
      <c r="AD4682">
        <f>TRIM($I4682&amp;"")</f>
        <v/>
      </c>
    </row>
    <row r="4683" ht="48" customHeight="1">
      <c r="A4683" s="9" t="n">
        <v>46234</v>
      </c>
      <c r="B4683" s="14" t="inlineStr">
        <is>
          <t>10275</t>
        </is>
      </c>
      <c r="C4683" s="14" t="inlineStr">
        <is>
          <t>MAD 0803 CAD.1 (LARANJA)</t>
        </is>
      </c>
      <c r="D4683" s="14" t="inlineStr">
        <is>
          <t>33 MONTAGEM CADEIRA</t>
        </is>
      </c>
      <c r="E4683" s="14" t="n">
        <v>30008512</v>
      </c>
      <c r="F4683" s="14" t="inlineStr">
        <is>
          <t>ENCOSTO ESTOFADO - CADEIRA PRATA</t>
        </is>
      </c>
      <c r="G4683" s="14" t="inlineStr">
        <is>
          <t>33 MONTAGEM CADEIRA</t>
        </is>
      </c>
      <c r="H4683" s="14" t="inlineStr">
        <is>
          <t>33 MONTAGEM CADEIRA</t>
        </is>
      </c>
      <c r="I4683" s="9" t="inlineStr">
        <is>
          <t>33 MONTAGEM CADEIRA</t>
        </is>
      </c>
      <c r="J4683" s="9" t="n">
        <v>4</v>
      </c>
      <c r="K4683" s="14" t="n"/>
      <c r="L4683" s="14" t="n"/>
      <c r="M4683" s="14" t="n"/>
      <c r="N4683" s="14" t="n"/>
      <c r="O4683" s="14" t="n"/>
      <c r="P4683" s="14" t="n"/>
      <c r="Q4683" s="14" t="n"/>
      <c r="R4683" s="14" t="n"/>
      <c r="S4683" s="14" t="n"/>
      <c r="T4683" s="14" t="n"/>
      <c r="U4683" s="14" t="n"/>
      <c r="V4683" s="14" t="n"/>
      <c r="W4683" s="14" t="n"/>
      <c r="X4683" s="14" t="n"/>
      <c r="Y4683" s="14" t="n"/>
      <c r="Z4683" s="14" t="n"/>
      <c r="AA4683" s="11" t="n"/>
      <c r="AB4683" s="14">
        <f>B4683&amp;"|"&amp;I4683</f>
        <v/>
      </c>
      <c r="AC4683">
        <f>IF($B4683="","","|"&amp;SUBSTITUTE(TRIM(SUBSTITUTE(SUBSTITUTE(SUBSTITUTE(SUBSTITUTE(SUBSTITUTE(SUBSTITUTE(SUBSTITUTE(SUBSTITUTE(SUBSTITUTE(SUBSTITUTE(SUBSTITUTE(SUBSTITUTE(SUBSTITUTE(SUBSTITUTE(TRIM($B4683&amp;""),CHAR(10)," "),CHAR(13)," "),"."," "),";"," "),","," "),"/"," "),"+"," "),"-"," "),"  "," "),"  "," "),"  "," "),"  "," "),"  "," "),"  "," "))," ","|")&amp;"|")</f>
        <v/>
      </c>
      <c r="AD4683">
        <f>TRIM($I4683&amp;"")</f>
        <v/>
      </c>
    </row>
    <row r="4684" ht="48" customHeight="1">
      <c r="A4684" s="9" t="n">
        <v>46234</v>
      </c>
      <c r="B4684" s="14" t="inlineStr">
        <is>
          <t>10275</t>
        </is>
      </c>
      <c r="C4684" s="14" t="inlineStr">
        <is>
          <t>MAD 0803 CAD.1 (LARANJA)</t>
        </is>
      </c>
      <c r="D4684" s="14" t="inlineStr">
        <is>
          <t>33 MONTAGEM CADEIRA</t>
        </is>
      </c>
      <c r="E4684" s="14" t="n">
        <v>30002306</v>
      </c>
      <c r="F4684" s="14" t="inlineStr">
        <is>
          <t>FUNDO TRASEIRO 280X410X03 MDF - CADEIRA TOPAZIO</t>
        </is>
      </c>
      <c r="G4684" s="14" t="inlineStr">
        <is>
          <t>33 MONTAGEM CADEIRA</t>
        </is>
      </c>
      <c r="H4684" s="14" t="inlineStr">
        <is>
          <t>33 MONTAGEM CADEIRA</t>
        </is>
      </c>
      <c r="I4684" s="9" t="inlineStr">
        <is>
          <t>33 MONTAGEM CADEIRA</t>
        </is>
      </c>
      <c r="J4684" s="9" t="n">
        <v>24</v>
      </c>
      <c r="K4684" s="14" t="n"/>
      <c r="L4684" s="14" t="n"/>
      <c r="M4684" s="14" t="n"/>
      <c r="N4684" s="14" t="n"/>
      <c r="O4684" s="14" t="n"/>
      <c r="P4684" s="14" t="n"/>
      <c r="Q4684" s="14" t="n"/>
      <c r="R4684" s="14" t="n"/>
      <c r="S4684" s="14" t="n"/>
      <c r="T4684" s="14" t="n"/>
      <c r="U4684" s="14" t="n"/>
      <c r="V4684" s="14" t="n"/>
      <c r="W4684" s="14" t="n"/>
      <c r="X4684" s="14" t="n"/>
      <c r="Y4684" s="14" t="n"/>
      <c r="Z4684" s="14" t="n"/>
      <c r="AA4684" s="11" t="n"/>
      <c r="AB4684" s="14">
        <f>B4684&amp;"|"&amp;I4684</f>
        <v/>
      </c>
      <c r="AC4684">
        <f>IF($B4684="","","|"&amp;SUBSTITUTE(TRIM(SUBSTITUTE(SUBSTITUTE(SUBSTITUTE(SUBSTITUTE(SUBSTITUTE(SUBSTITUTE(SUBSTITUTE(SUBSTITUTE(SUBSTITUTE(SUBSTITUTE(SUBSTITUTE(SUBSTITUTE(SUBSTITUTE(SUBSTITUTE(TRIM($B4684&amp;""),CHAR(10)," "),CHAR(13)," "),"."," "),";"," "),","," "),"/"," "),"+"," "),"-"," "),"  "," "),"  "," "),"  "," "),"  "," "),"  "," "),"  "," "))," ","|")&amp;"|")</f>
        <v/>
      </c>
      <c r="AD4684">
        <f>TRIM($I4684&amp;"")</f>
        <v/>
      </c>
    </row>
    <row r="4685" ht="48" customHeight="1">
      <c r="A4685" s="9" t="n">
        <v>46234</v>
      </c>
      <c r="B4685" s="14" t="inlineStr">
        <is>
          <t>10275</t>
        </is>
      </c>
      <c r="C4685" s="14" t="inlineStr">
        <is>
          <t>MAD 0803 CAD.1 (LARANJA)</t>
        </is>
      </c>
      <c r="D4685" s="14" t="inlineStr">
        <is>
          <t>33 MONTAGEM CADEIRA</t>
        </is>
      </c>
      <c r="E4685" s="14" t="n">
        <v>30002321</v>
      </c>
      <c r="F4685" s="14" t="inlineStr">
        <is>
          <t>APOIO ESPA 360X40(911)X25 MDF (19PÇS) - TOPAZIO</t>
        </is>
      </c>
      <c r="G4685" s="14" t="inlineStr">
        <is>
          <t>33 MONTAGEM CADEIRA</t>
        </is>
      </c>
      <c r="H4685" s="14" t="inlineStr">
        <is>
          <t>33 MONTAGEM CADEIRA</t>
        </is>
      </c>
      <c r="I4685" s="9" t="inlineStr">
        <is>
          <t>33 MONTAGEM CADEIRA</t>
        </is>
      </c>
      <c r="J4685" s="9" t="n">
        <v>24</v>
      </c>
      <c r="K4685" s="14" t="n"/>
      <c r="L4685" s="14" t="n"/>
      <c r="M4685" s="14" t="n"/>
      <c r="N4685" s="14" t="n"/>
      <c r="O4685" s="14" t="n"/>
      <c r="P4685" s="14" t="n"/>
      <c r="Q4685" s="14" t="n"/>
      <c r="R4685" s="14" t="n"/>
      <c r="S4685" s="14" t="n"/>
      <c r="T4685" s="14" t="n"/>
      <c r="U4685" s="14" t="n"/>
      <c r="V4685" s="14" t="n"/>
      <c r="W4685" s="14" t="n"/>
      <c r="X4685" s="14" t="n"/>
      <c r="Y4685" s="14" t="n"/>
      <c r="Z4685" s="14" t="n"/>
      <c r="AA4685" s="11" t="n"/>
      <c r="AB4685" s="14">
        <f>B4685&amp;"|"&amp;I4685</f>
        <v/>
      </c>
      <c r="AC4685">
        <f>IF($B4685="","","|"&amp;SUBSTITUTE(TRIM(SUBSTITUTE(SUBSTITUTE(SUBSTITUTE(SUBSTITUTE(SUBSTITUTE(SUBSTITUTE(SUBSTITUTE(SUBSTITUTE(SUBSTITUTE(SUBSTITUTE(SUBSTITUTE(SUBSTITUTE(SUBSTITUTE(SUBSTITUTE(TRIM($B4685&amp;""),CHAR(10)," "),CHAR(13)," "),"."," "),";"," "),","," "),"/"," "),"+"," "),"-"," "),"  "," "),"  "," "),"  "," "),"  "," "),"  "," "),"  "," "))," ","|")&amp;"|")</f>
        <v/>
      </c>
      <c r="AD4685">
        <f>TRIM($I4685&amp;"")</f>
        <v/>
      </c>
    </row>
    <row r="4686" ht="48" customHeight="1">
      <c r="A4686" s="9" t="n">
        <v>46234</v>
      </c>
      <c r="B4686" s="14" t="inlineStr">
        <is>
          <t>10275</t>
        </is>
      </c>
      <c r="C4686" s="14" t="inlineStr">
        <is>
          <t>MAD 0803 CAD.1 (LARANJA)</t>
        </is>
      </c>
      <c r="D4686" s="14" t="inlineStr">
        <is>
          <t>33 MONTAGEM CADEIRA</t>
        </is>
      </c>
      <c r="E4686" s="14" t="n">
        <v>30002322</v>
      </c>
      <c r="F4686" s="14" t="inlineStr">
        <is>
          <t>TRA CENT 360X40(911)X25 MDF (19PÇS) - PÉ INTEIRO</t>
        </is>
      </c>
      <c r="G4686" s="14" t="inlineStr">
        <is>
          <t>33 MONTAGEM CADEIRA</t>
        </is>
      </c>
      <c r="H4686" s="14" t="inlineStr">
        <is>
          <t>33 MONTAGEM CADEIRA</t>
        </is>
      </c>
      <c r="I4686" s="9" t="inlineStr">
        <is>
          <t>33 MONTAGEM CADEIRA</t>
        </is>
      </c>
      <c r="J4686" s="9" t="n">
        <v>24</v>
      </c>
      <c r="K4686" s="14" t="n"/>
      <c r="L4686" s="14" t="n"/>
      <c r="M4686" s="14" t="n"/>
      <c r="N4686" s="14" t="n"/>
      <c r="O4686" s="14" t="n"/>
      <c r="P4686" s="14" t="n"/>
      <c r="Q4686" s="14" t="n"/>
      <c r="R4686" s="14" t="n"/>
      <c r="S4686" s="14" t="n"/>
      <c r="T4686" s="14" t="n"/>
      <c r="U4686" s="14" t="n"/>
      <c r="V4686" s="14" t="n"/>
      <c r="W4686" s="14" t="n"/>
      <c r="X4686" s="14" t="n"/>
      <c r="Y4686" s="14" t="n"/>
      <c r="Z4686" s="14" t="n"/>
      <c r="AA4686" s="11" t="n"/>
      <c r="AB4686" s="14">
        <f>B4686&amp;"|"&amp;I4686</f>
        <v/>
      </c>
      <c r="AC4686">
        <f>IF($B4686="","","|"&amp;SUBSTITUTE(TRIM(SUBSTITUTE(SUBSTITUTE(SUBSTITUTE(SUBSTITUTE(SUBSTITUTE(SUBSTITUTE(SUBSTITUTE(SUBSTITUTE(SUBSTITUTE(SUBSTITUTE(SUBSTITUTE(SUBSTITUTE(SUBSTITUTE(SUBSTITUTE(TRIM($B4686&amp;""),CHAR(10)," "),CHAR(13)," "),"."," "),";"," "),","," "),"/"," "),"+"," "),"-"," "),"  "," "),"  "," "),"  "," "),"  "," "),"  "," "),"  "," "))," ","|")&amp;"|")</f>
        <v/>
      </c>
      <c r="AD4686">
        <f>TRIM($I4686&amp;"")</f>
        <v/>
      </c>
    </row>
    <row r="4687" ht="48" customHeight="1">
      <c r="A4687" s="9" t="n">
        <v>46234</v>
      </c>
      <c r="B4687" s="14" t="inlineStr">
        <is>
          <t>10284</t>
        </is>
      </c>
      <c r="C4687" s="14" t="inlineStr">
        <is>
          <t>M/C 0728 (AMARELO)</t>
        </is>
      </c>
      <c r="D4687" s="14" t="inlineStr">
        <is>
          <t>33 MONTAGEM CADEIRA</t>
        </is>
      </c>
      <c r="E4687" s="14" t="n">
        <v>30001212</v>
      </c>
      <c r="F4687" s="14" t="inlineStr">
        <is>
          <t>ENCOSTO ESTOFADO - CADEIRA DUBAI PÉ INTEIRO</t>
        </is>
      </c>
      <c r="G4687" s="14" t="inlineStr">
        <is>
          <t>33 MONTAGEM CADEIRA</t>
        </is>
      </c>
      <c r="H4687" s="14" t="inlineStr">
        <is>
          <t>33 MONTAGEM CADEIRA</t>
        </is>
      </c>
      <c r="I4687" s="9" t="inlineStr">
        <is>
          <t>33 MONTAGEM CADEIRA</t>
        </is>
      </c>
      <c r="J4687" s="9" t="n">
        <v>12</v>
      </c>
      <c r="K4687" s="14" t="n"/>
      <c r="L4687" s="14" t="n"/>
      <c r="M4687" s="14" t="n"/>
      <c r="N4687" s="14" t="n"/>
      <c r="O4687" s="14" t="n"/>
      <c r="P4687" s="14" t="n"/>
      <c r="Q4687" s="14" t="n"/>
      <c r="R4687" s="14" t="n"/>
      <c r="S4687" s="14" t="n"/>
      <c r="T4687" s="14" t="n"/>
      <c r="U4687" s="14" t="n"/>
      <c r="V4687" s="14" t="n"/>
      <c r="W4687" s="14" t="n"/>
      <c r="X4687" s="14" t="n"/>
      <c r="Y4687" s="14" t="n"/>
      <c r="Z4687" s="14" t="n"/>
      <c r="AA4687" s="11" t="n"/>
      <c r="AB4687" s="14">
        <f>B4687&amp;"|"&amp;I4687</f>
        <v/>
      </c>
      <c r="AC4687">
        <f>IF($B4687="","","|"&amp;SUBSTITUTE(TRIM(SUBSTITUTE(SUBSTITUTE(SUBSTITUTE(SUBSTITUTE(SUBSTITUTE(SUBSTITUTE(SUBSTITUTE(SUBSTITUTE(SUBSTITUTE(SUBSTITUTE(SUBSTITUTE(SUBSTITUTE(SUBSTITUTE(SUBSTITUTE(TRIM($B4687&amp;""),CHAR(10)," "),CHAR(13)," "),"."," "),";"," "),","," "),"/"," "),"+"," "),"-"," "),"  "," "),"  "," "),"  "," "),"  "," "),"  "," "),"  "," "))," ","|")&amp;"|")</f>
        <v/>
      </c>
      <c r="AD4687">
        <f>TRIM($I4687&amp;"")</f>
        <v/>
      </c>
    </row>
    <row r="4688" ht="48" customHeight="1">
      <c r="A4688" s="9" t="n">
        <v>46234</v>
      </c>
      <c r="B4688" s="14" t="inlineStr">
        <is>
          <t>10284</t>
        </is>
      </c>
      <c r="C4688" s="14" t="inlineStr">
        <is>
          <t>M/C 0728 (AMARELO)</t>
        </is>
      </c>
      <c r="D4688" s="14" t="inlineStr">
        <is>
          <t>33 MONTAGEM CADEIRA</t>
        </is>
      </c>
      <c r="E4688" s="14" t="n">
        <v>30001213</v>
      </c>
      <c r="F4688" s="14" t="inlineStr">
        <is>
          <t>ASSENTO ESTOFADO - CADEIRA PÉ INTEIRO</t>
        </is>
      </c>
      <c r="G4688" s="14" t="inlineStr">
        <is>
          <t>33 MONTAGEM CADEIRA</t>
        </is>
      </c>
      <c r="H4688" s="14" t="inlineStr">
        <is>
          <t>33 MONTAGEM CADEIRA</t>
        </is>
      </c>
      <c r="I4688" s="9" t="inlineStr">
        <is>
          <t>33 MONTAGEM CADEIRA</t>
        </is>
      </c>
      <c r="J4688" s="9" t="n">
        <v>24</v>
      </c>
      <c r="K4688" s="14" t="n"/>
      <c r="L4688" s="14" t="n"/>
      <c r="M4688" s="14" t="n"/>
      <c r="N4688" s="14" t="n"/>
      <c r="O4688" s="14" t="n"/>
      <c r="P4688" s="14" t="n"/>
      <c r="Q4688" s="14" t="n"/>
      <c r="R4688" s="14" t="n"/>
      <c r="S4688" s="14" t="n"/>
      <c r="T4688" s="14" t="n"/>
      <c r="U4688" s="14" t="n"/>
      <c r="V4688" s="14" t="n"/>
      <c r="W4688" s="14" t="n"/>
      <c r="X4688" s="14" t="n"/>
      <c r="Y4688" s="14" t="n"/>
      <c r="Z4688" s="14" t="n"/>
      <c r="AA4688" s="11" t="n"/>
      <c r="AB4688" s="14">
        <f>B4688&amp;"|"&amp;I4688</f>
        <v/>
      </c>
      <c r="AC4688">
        <f>IF($B4688="","","|"&amp;SUBSTITUTE(TRIM(SUBSTITUTE(SUBSTITUTE(SUBSTITUTE(SUBSTITUTE(SUBSTITUTE(SUBSTITUTE(SUBSTITUTE(SUBSTITUTE(SUBSTITUTE(SUBSTITUTE(SUBSTITUTE(SUBSTITUTE(SUBSTITUTE(SUBSTITUTE(TRIM($B4688&amp;""),CHAR(10)," "),CHAR(13)," "),"."," "),";"," "),","," "),"/"," "),"+"," "),"-"," "),"  "," "),"  "," "),"  "," "),"  "," "),"  "," "),"  "," "))," ","|")&amp;"|")</f>
        <v/>
      </c>
      <c r="AD4688">
        <f>TRIM($I4688&amp;"")</f>
        <v/>
      </c>
    </row>
    <row r="4689" ht="48" customHeight="1">
      <c r="A4689" s="9" t="n">
        <v>46234</v>
      </c>
      <c r="B4689" s="14" t="inlineStr">
        <is>
          <t>10284</t>
        </is>
      </c>
      <c r="C4689" s="14" t="inlineStr">
        <is>
          <t>M/C 0728 (AMARELO)</t>
        </is>
      </c>
      <c r="D4689" s="14" t="inlineStr">
        <is>
          <t>33 MONTAGEM CADEIRA</t>
        </is>
      </c>
      <c r="E4689" s="14" t="n">
        <v>30001412</v>
      </c>
      <c r="F4689" s="14" t="inlineStr">
        <is>
          <t>ENCOSTO ESTOFADO MENOR - CADEIRA PÉ INTEIRO</t>
        </is>
      </c>
      <c r="G4689" s="14" t="inlineStr">
        <is>
          <t>33 MONTAGEM CADEIRA</t>
        </is>
      </c>
      <c r="H4689" s="14" t="inlineStr">
        <is>
          <t>33 MONTAGEM CADEIRA</t>
        </is>
      </c>
      <c r="I4689" s="9" t="inlineStr">
        <is>
          <t>33 MONTAGEM CADEIRA</t>
        </is>
      </c>
      <c r="J4689" s="9" t="n">
        <v>8</v>
      </c>
      <c r="K4689" s="14" t="n"/>
      <c r="L4689" s="14" t="n"/>
      <c r="M4689" s="14" t="n"/>
      <c r="N4689" s="14" t="n"/>
      <c r="O4689" s="14" t="n"/>
      <c r="P4689" s="14" t="n"/>
      <c r="Q4689" s="14" t="n"/>
      <c r="R4689" s="14" t="n"/>
      <c r="S4689" s="14" t="n"/>
      <c r="T4689" s="14" t="n"/>
      <c r="U4689" s="14" t="n"/>
      <c r="V4689" s="14" t="n"/>
      <c r="W4689" s="14" t="n"/>
      <c r="X4689" s="14" t="n"/>
      <c r="Y4689" s="14" t="n"/>
      <c r="Z4689" s="14" t="n"/>
      <c r="AA4689" s="11" t="n"/>
      <c r="AB4689" s="14">
        <f>B4689&amp;"|"&amp;I4689</f>
        <v/>
      </c>
      <c r="AC4689">
        <f>IF($B4689="","","|"&amp;SUBSTITUTE(TRIM(SUBSTITUTE(SUBSTITUTE(SUBSTITUTE(SUBSTITUTE(SUBSTITUTE(SUBSTITUTE(SUBSTITUTE(SUBSTITUTE(SUBSTITUTE(SUBSTITUTE(SUBSTITUTE(SUBSTITUTE(SUBSTITUTE(SUBSTITUTE(TRIM($B4689&amp;""),CHAR(10)," "),CHAR(13)," "),"."," "),";"," "),","," "),"/"," "),"+"," "),"-"," "),"  "," "),"  "," "),"  "," "),"  "," "),"  "," "),"  "," "))," ","|")&amp;"|")</f>
        <v/>
      </c>
      <c r="AD4689">
        <f>TRIM($I4689&amp;"")</f>
        <v/>
      </c>
    </row>
    <row r="4690" ht="48" customHeight="1">
      <c r="A4690" s="9" t="n">
        <v>46234</v>
      </c>
      <c r="B4690" s="14" t="inlineStr">
        <is>
          <t>10284</t>
        </is>
      </c>
      <c r="C4690" s="14" t="inlineStr">
        <is>
          <t>M/C 0728 (AMARELO)</t>
        </is>
      </c>
      <c r="D4690" s="14" t="inlineStr">
        <is>
          <t>33 MONTAGEM CADEIRA</t>
        </is>
      </c>
      <c r="E4690" s="14" t="n">
        <v>30003920</v>
      </c>
      <c r="F4690" s="14" t="inlineStr">
        <is>
          <t>ENCOSTO ESTOFADO - CAD TRENTO</t>
        </is>
      </c>
      <c r="G4690" s="14" t="inlineStr">
        <is>
          <t>33 MONTAGEM CADEIRA</t>
        </is>
      </c>
      <c r="H4690" s="14" t="inlineStr">
        <is>
          <t>33 MONTAGEM CADEIRA</t>
        </is>
      </c>
      <c r="I4690" s="9" t="inlineStr">
        <is>
          <t>33 MONTAGEM CADEIRA</t>
        </is>
      </c>
      <c r="J4690" s="9" t="n">
        <v>12</v>
      </c>
      <c r="K4690" s="14" t="n"/>
      <c r="L4690" s="14" t="n"/>
      <c r="M4690" s="14" t="n"/>
      <c r="N4690" s="14" t="n"/>
      <c r="O4690" s="14" t="n"/>
      <c r="P4690" s="14" t="n"/>
      <c r="Q4690" s="14" t="n"/>
      <c r="R4690" s="14" t="n"/>
      <c r="S4690" s="14" t="n"/>
      <c r="T4690" s="14" t="n"/>
      <c r="U4690" s="14" t="n"/>
      <c r="V4690" s="14" t="n"/>
      <c r="W4690" s="14" t="n"/>
      <c r="X4690" s="14" t="n"/>
      <c r="Y4690" s="14" t="n"/>
      <c r="Z4690" s="14" t="n"/>
      <c r="AA4690" s="11" t="n"/>
      <c r="AB4690" s="14">
        <f>B4690&amp;"|"&amp;I4690</f>
        <v/>
      </c>
      <c r="AC4690">
        <f>IF($B4690="","","|"&amp;SUBSTITUTE(TRIM(SUBSTITUTE(SUBSTITUTE(SUBSTITUTE(SUBSTITUTE(SUBSTITUTE(SUBSTITUTE(SUBSTITUTE(SUBSTITUTE(SUBSTITUTE(SUBSTITUTE(SUBSTITUTE(SUBSTITUTE(SUBSTITUTE(SUBSTITUTE(TRIM($B4690&amp;""),CHAR(10)," "),CHAR(13)," "),"."," "),";"," "),","," "),"/"," "),"+"," "),"-"," "),"  "," "),"  "," "),"  "," "),"  "," "),"  "," "),"  "," "))," ","|")&amp;"|")</f>
        <v/>
      </c>
      <c r="AD4690">
        <f>TRIM($I4690&amp;"")</f>
        <v/>
      </c>
    </row>
    <row r="4691" ht="48" customHeight="1">
      <c r="A4691" s="9" t="n">
        <v>46234</v>
      </c>
      <c r="B4691" s="14" t="inlineStr">
        <is>
          <t>10284</t>
        </is>
      </c>
      <c r="C4691" s="14" t="inlineStr">
        <is>
          <t>M/C 0728 (AMARELO)</t>
        </is>
      </c>
      <c r="D4691" s="14" t="inlineStr">
        <is>
          <t>33 MONTAGEM CADEIRA</t>
        </is>
      </c>
      <c r="E4691" s="14" t="n">
        <v>30006801</v>
      </c>
      <c r="F4691" s="14" t="inlineStr">
        <is>
          <t>PE TRASEIRO 980X94(911)X25 MDF (8PCS)- CAD GENOVA</t>
        </is>
      </c>
      <c r="G4691" s="14" t="inlineStr">
        <is>
          <t>33 MONTAGEM CADEIRA</t>
        </is>
      </c>
      <c r="H4691" s="14" t="inlineStr">
        <is>
          <t>33 MONTAGEM CADEIRA</t>
        </is>
      </c>
      <c r="I4691" s="9" t="inlineStr">
        <is>
          <t>33 MONTAGEM CADEIRA</t>
        </is>
      </c>
      <c r="J4691" s="9" t="n">
        <v>8</v>
      </c>
      <c r="K4691" s="14" t="n"/>
      <c r="L4691" s="14" t="n"/>
      <c r="M4691" s="14" t="n"/>
      <c r="N4691" s="14" t="n"/>
      <c r="O4691" s="14" t="n"/>
      <c r="P4691" s="14" t="n"/>
      <c r="Q4691" s="14" t="n"/>
      <c r="R4691" s="14" t="n"/>
      <c r="S4691" s="14" t="n"/>
      <c r="T4691" s="14" t="n"/>
      <c r="U4691" s="14" t="n"/>
      <c r="V4691" s="14" t="n"/>
      <c r="W4691" s="14" t="n"/>
      <c r="X4691" s="14" t="n"/>
      <c r="Y4691" s="14" t="n"/>
      <c r="Z4691" s="14" t="n"/>
      <c r="AA4691" s="11" t="n"/>
      <c r="AB4691" s="14">
        <f>B4691&amp;"|"&amp;I4691</f>
        <v/>
      </c>
      <c r="AC4691">
        <f>IF($B4691="","","|"&amp;SUBSTITUTE(TRIM(SUBSTITUTE(SUBSTITUTE(SUBSTITUTE(SUBSTITUTE(SUBSTITUTE(SUBSTITUTE(SUBSTITUTE(SUBSTITUTE(SUBSTITUTE(SUBSTITUTE(SUBSTITUTE(SUBSTITUTE(SUBSTITUTE(SUBSTITUTE(TRIM($B4691&amp;""),CHAR(10)," "),CHAR(13)," "),"."," "),";"," "),","," "),"/"," "),"+"," "),"-"," "),"  "," "),"  "," "),"  "," "),"  "," "),"  "," "),"  "," "))," ","|")&amp;"|")</f>
        <v/>
      </c>
      <c r="AD4691">
        <f>TRIM($I4691&amp;"")</f>
        <v/>
      </c>
    </row>
    <row r="4692" ht="48" customHeight="1">
      <c r="A4692" s="9" t="n">
        <v>46234</v>
      </c>
      <c r="B4692" s="14" t="inlineStr">
        <is>
          <t>10284</t>
        </is>
      </c>
      <c r="C4692" s="14" t="inlineStr">
        <is>
          <t>M/C 0728 (AMARELO)</t>
        </is>
      </c>
      <c r="D4692" s="14" t="inlineStr">
        <is>
          <t>33 MONTAGEM CADEIRA</t>
        </is>
      </c>
      <c r="E4692" s="14" t="n">
        <v>30006806</v>
      </c>
      <c r="F4692" s="14" t="inlineStr">
        <is>
          <t>ENCOSTO ESTOFADO - CADEIRA GENOVA</t>
        </is>
      </c>
      <c r="G4692" s="14" t="inlineStr">
        <is>
          <t>33 MONTAGEM CADEIRA</t>
        </is>
      </c>
      <c r="H4692" s="14" t="inlineStr">
        <is>
          <t>33 MONTAGEM CADEIRA</t>
        </is>
      </c>
      <c r="I4692" s="9" t="inlineStr">
        <is>
          <t>33 MONTAGEM CADEIRA</t>
        </is>
      </c>
      <c r="J4692" s="9" t="n">
        <v>4</v>
      </c>
      <c r="K4692" s="14" t="n"/>
      <c r="L4692" s="14" t="n"/>
      <c r="M4692" s="14" t="n"/>
      <c r="N4692" s="14" t="n"/>
      <c r="O4692" s="14" t="n"/>
      <c r="P4692" s="14" t="n"/>
      <c r="Q4692" s="14" t="n"/>
      <c r="R4692" s="14" t="n"/>
      <c r="S4692" s="14" t="n"/>
      <c r="T4692" s="14" t="n"/>
      <c r="U4692" s="14" t="n"/>
      <c r="V4692" s="14" t="n"/>
      <c r="W4692" s="14" t="n"/>
      <c r="X4692" s="14" t="n"/>
      <c r="Y4692" s="14" t="n"/>
      <c r="Z4692" s="14" t="n"/>
      <c r="AA4692" s="11" t="n"/>
      <c r="AB4692" s="14">
        <f>B4692&amp;"|"&amp;I4692</f>
        <v/>
      </c>
      <c r="AC4692">
        <f>IF($B4692="","","|"&amp;SUBSTITUTE(TRIM(SUBSTITUTE(SUBSTITUTE(SUBSTITUTE(SUBSTITUTE(SUBSTITUTE(SUBSTITUTE(SUBSTITUTE(SUBSTITUTE(SUBSTITUTE(SUBSTITUTE(SUBSTITUTE(SUBSTITUTE(SUBSTITUTE(SUBSTITUTE(TRIM($B4692&amp;""),CHAR(10)," "),CHAR(13)," "),"."," "),";"," "),","," "),"/"," "),"+"," "),"-"," "),"  "," "),"  "," "),"  "," "),"  "," "),"  "," "),"  "," "))," ","|")&amp;"|")</f>
        <v/>
      </c>
      <c r="AD4692">
        <f>TRIM($I4692&amp;"")</f>
        <v/>
      </c>
    </row>
    <row r="4693" ht="72" customHeight="1">
      <c r="A4693" s="9" t="n">
        <v>46232</v>
      </c>
      <c r="B4693" s="14" t="inlineStr">
        <is>
          <t>10274,10275,10276,10277,10279,10280,10281,10278</t>
        </is>
      </c>
      <c r="C4693" s="14" t="inlineStr">
        <is>
          <t>MAD 0803 CAD.1 (LARANJA)</t>
        </is>
      </c>
      <c r="D4693" s="14" t="inlineStr">
        <is>
          <t>60 USINAGEM AUTOMATIZADA</t>
        </is>
      </c>
      <c r="E4693" s="14" t="n">
        <v>30008509</v>
      </c>
      <c r="F4693" s="14" t="inlineStr">
        <is>
          <t>TRAV ESPALDAR 440X35(911)X15 MDP(23PCS)TOPAZIO MTD</t>
        </is>
      </c>
      <c r="G4693" s="14" t="inlineStr">
        <is>
          <t>60 USINAGEM AUTOMATIZADA</t>
        </is>
      </c>
      <c r="H4693" s="14" t="inlineStr">
        <is>
          <t>60 USINAGEM AUTOMATIZADA</t>
        </is>
      </c>
      <c r="I4693" s="9" t="inlineStr">
        <is>
          <t>60 USINAGEM AUTOMATIZADA</t>
        </is>
      </c>
      <c r="J4693" s="9" t="n">
        <v>4</v>
      </c>
      <c r="K4693" s="14" t="n"/>
      <c r="L4693" s="14" t="n"/>
      <c r="M4693" s="14" t="n"/>
      <c r="N4693" s="14" t="n"/>
      <c r="O4693" s="14" t="n"/>
      <c r="P4693" s="14" t="n"/>
      <c r="Q4693" s="14" t="n"/>
      <c r="R4693" s="14" t="n"/>
      <c r="S4693" s="14" t="n"/>
      <c r="T4693" s="14" t="n"/>
      <c r="U4693" s="14" t="n"/>
      <c r="V4693" s="14" t="n"/>
      <c r="W4693" s="14" t="n"/>
      <c r="X4693" s="14" t="n"/>
      <c r="Y4693" s="14" t="n"/>
      <c r="Z4693" s="14" t="n"/>
      <c r="AA4693" s="11" t="n"/>
      <c r="AB4693" s="14">
        <f>B4693&amp;"|"&amp;I4693</f>
        <v/>
      </c>
      <c r="AC4693">
        <f>IF($B4693="","","|"&amp;SUBSTITUTE(TRIM(SUBSTITUTE(SUBSTITUTE(SUBSTITUTE(SUBSTITUTE(SUBSTITUTE(SUBSTITUTE(SUBSTITUTE(SUBSTITUTE(SUBSTITUTE(SUBSTITUTE(SUBSTITUTE(SUBSTITUTE(SUBSTITUTE(SUBSTITUTE(TRIM($B4693&amp;""),CHAR(10)," "),CHAR(13)," "),"."," "),";"," "),","," "),"/"," "),"+"," "),"-"," "),"  "," "),"  "," "),"  "," "),"  "," "),"  "," "),"  "," "))," ","|")&amp;"|")</f>
        <v/>
      </c>
      <c r="AD4693">
        <f>TRIM($I4693&amp;"")</f>
        <v/>
      </c>
    </row>
    <row r="4694" ht="72" customHeight="1">
      <c r="A4694" s="9" t="n">
        <v>46232</v>
      </c>
      <c r="B4694" s="14" t="inlineStr">
        <is>
          <t>10274,10275,10276,10277,10279,10280,10281,10278</t>
        </is>
      </c>
      <c r="C4694" s="14" t="inlineStr">
        <is>
          <t>MAD 0803 CAD.1 (LARANJA)</t>
        </is>
      </c>
      <c r="D4694" s="14" t="inlineStr">
        <is>
          <t>60 USINAGEM AUTOMATIZADA</t>
        </is>
      </c>
      <c r="E4694" s="14" t="n">
        <v>30005192</v>
      </c>
      <c r="F4694" s="14" t="inlineStr">
        <is>
          <t>TRAVESSA INFERIOR 524X60X30 - CAD AMETISTA</t>
        </is>
      </c>
      <c r="G4694" s="14" t="inlineStr">
        <is>
          <t>60 USINAGEM AUTOMATIZADA</t>
        </is>
      </c>
      <c r="H4694" s="14" t="inlineStr">
        <is>
          <t>60 USINAGEM AUTOMATIZADA</t>
        </is>
      </c>
      <c r="I4694" s="9" t="inlineStr">
        <is>
          <t>60 USINAGEM AUTOMATIZADA</t>
        </is>
      </c>
      <c r="J4694" s="9" t="n">
        <v>6</v>
      </c>
      <c r="K4694" s="14" t="n"/>
      <c r="L4694" s="14" t="n"/>
      <c r="M4694" s="14" t="n"/>
      <c r="N4694" s="14" t="n"/>
      <c r="O4694" s="14" t="n"/>
      <c r="P4694" s="14" t="n"/>
      <c r="Q4694" s="14" t="n"/>
      <c r="R4694" s="14" t="n"/>
      <c r="S4694" s="14" t="n"/>
      <c r="T4694" s="14" t="n"/>
      <c r="U4694" s="14" t="n"/>
      <c r="V4694" s="14" t="n"/>
      <c r="W4694" s="14" t="n"/>
      <c r="X4694" s="14" t="n"/>
      <c r="Y4694" s="14" t="n"/>
      <c r="Z4694" s="14" t="n"/>
      <c r="AA4694" s="11" t="n"/>
      <c r="AB4694" s="14">
        <f>B4694&amp;"|"&amp;I4694</f>
        <v/>
      </c>
      <c r="AC4694">
        <f>IF($B4694="","","|"&amp;SUBSTITUTE(TRIM(SUBSTITUTE(SUBSTITUTE(SUBSTITUTE(SUBSTITUTE(SUBSTITUTE(SUBSTITUTE(SUBSTITUTE(SUBSTITUTE(SUBSTITUTE(SUBSTITUTE(SUBSTITUTE(SUBSTITUTE(SUBSTITUTE(SUBSTITUTE(TRIM($B4694&amp;""),CHAR(10)," "),CHAR(13)," "),"."," "),";"," "),","," "),"/"," "),"+"," "),"-"," "),"  "," "),"  "," "),"  "," "),"  "," "),"  "," "),"  "," "))," ","|")&amp;"|")</f>
        <v/>
      </c>
      <c r="AD4694">
        <f>TRIM($I4694&amp;"")</f>
        <v/>
      </c>
    </row>
    <row r="4695" ht="72" customHeight="1">
      <c r="A4695" s="9" t="n">
        <v>46232</v>
      </c>
      <c r="B4695" s="14" t="inlineStr">
        <is>
          <t>10274,10275,10276,10277,10279,10280,10281,10278</t>
        </is>
      </c>
      <c r="C4695" s="14" t="inlineStr">
        <is>
          <t>MAD 0803 CAD.1 (LARANJA)</t>
        </is>
      </c>
      <c r="D4695" s="14" t="inlineStr">
        <is>
          <t>60 USINAGEM AUTOMATIZADA</t>
        </is>
      </c>
      <c r="E4695" s="14" t="n">
        <v>30005193</v>
      </c>
      <c r="F4695" s="14" t="inlineStr">
        <is>
          <t>TRAVESSA SUPERIOR 524X60X30 - CAD AMETISTA</t>
        </is>
      </c>
      <c r="G4695" s="14" t="inlineStr">
        <is>
          <t>60 USINAGEM AUTOMATIZADA</t>
        </is>
      </c>
      <c r="H4695" s="14" t="inlineStr">
        <is>
          <t>60 USINAGEM AUTOMATIZADA</t>
        </is>
      </c>
      <c r="I4695" s="9" t="inlineStr">
        <is>
          <t>60 USINAGEM AUTOMATIZADA</t>
        </is>
      </c>
      <c r="J4695" s="9" t="n">
        <v>6</v>
      </c>
      <c r="K4695" s="14" t="n"/>
      <c r="L4695" s="14" t="n"/>
      <c r="M4695" s="14" t="n"/>
      <c r="N4695" s="14" t="n"/>
      <c r="O4695" s="14" t="n"/>
      <c r="P4695" s="14" t="n"/>
      <c r="Q4695" s="14" t="n"/>
      <c r="R4695" s="14" t="n"/>
      <c r="S4695" s="14" t="n"/>
      <c r="T4695" s="14" t="n"/>
      <c r="U4695" s="14" t="n"/>
      <c r="V4695" s="14" t="n"/>
      <c r="W4695" s="14" t="n"/>
      <c r="X4695" s="14" t="n"/>
      <c r="Y4695" s="14" t="n"/>
      <c r="Z4695" s="14" t="n"/>
      <c r="AA4695" s="11" t="n"/>
      <c r="AB4695" s="14">
        <f>B4695&amp;"|"&amp;I4695</f>
        <v/>
      </c>
      <c r="AC4695">
        <f>IF($B4695="","","|"&amp;SUBSTITUTE(TRIM(SUBSTITUTE(SUBSTITUTE(SUBSTITUTE(SUBSTITUTE(SUBSTITUTE(SUBSTITUTE(SUBSTITUTE(SUBSTITUTE(SUBSTITUTE(SUBSTITUTE(SUBSTITUTE(SUBSTITUTE(SUBSTITUTE(SUBSTITUTE(TRIM($B4695&amp;""),CHAR(10)," "),CHAR(13)," "),"."," "),";"," "),","," "),"/"," "),"+"," "),"-"," "),"  "," "),"  "," "),"  "," "),"  "," "),"  "," "),"  "," "))," ","|")&amp;"|")</f>
        <v/>
      </c>
      <c r="AD4695">
        <f>TRIM($I4695&amp;"")</f>
        <v/>
      </c>
    </row>
    <row r="4696" ht="72" customHeight="1">
      <c r="A4696" s="9" t="n">
        <v>46232</v>
      </c>
      <c r="B4696" s="14" t="inlineStr">
        <is>
          <t>10274,10275,10276,10277,10279,10280,10281,10278</t>
        </is>
      </c>
      <c r="C4696" s="14" t="inlineStr">
        <is>
          <t>MAD 0803 CAD.1 (LARANJA)</t>
        </is>
      </c>
      <c r="D4696" s="14" t="inlineStr">
        <is>
          <t>60 USINAGEM AUTOMATIZADA</t>
        </is>
      </c>
      <c r="E4696" s="14" t="n">
        <v>30008401</v>
      </c>
      <c r="F4696" s="14" t="inlineStr">
        <is>
          <t>PE FRONTAL DIREITO CAD. SAFIRA MONTADA 440X45X35</t>
        </is>
      </c>
      <c r="G4696" s="14" t="inlineStr">
        <is>
          <t>60 USINAGEM AUTOMATIZADA</t>
        </is>
      </c>
      <c r="H4696" s="14" t="inlineStr">
        <is>
          <t>60 USINAGEM AUTOMATIZADA</t>
        </is>
      </c>
      <c r="I4696" s="9" t="inlineStr">
        <is>
          <t>60 USINAGEM AUTOMATIZADA</t>
        </is>
      </c>
      <c r="J4696" s="9" t="n">
        <v>780</v>
      </c>
      <c r="K4696" s="14" t="n"/>
      <c r="L4696" s="14" t="n"/>
      <c r="M4696" s="14" t="n"/>
      <c r="N4696" s="14" t="n"/>
      <c r="O4696" s="14" t="n"/>
      <c r="P4696" s="14" t="n"/>
      <c r="Q4696" s="14" t="n"/>
      <c r="R4696" s="14" t="n"/>
      <c r="S4696" s="14" t="n"/>
      <c r="T4696" s="14" t="n"/>
      <c r="U4696" s="14" t="n"/>
      <c r="V4696" s="14" t="n"/>
      <c r="W4696" s="14" t="n"/>
      <c r="X4696" s="14" t="n"/>
      <c r="Y4696" s="14" t="n"/>
      <c r="Z4696" s="14" t="n"/>
      <c r="AA4696" s="11" t="n"/>
      <c r="AB4696" s="14">
        <f>B4696&amp;"|"&amp;I4696</f>
        <v/>
      </c>
      <c r="AC4696">
        <f>IF($B4696="","","|"&amp;SUBSTITUTE(TRIM(SUBSTITUTE(SUBSTITUTE(SUBSTITUTE(SUBSTITUTE(SUBSTITUTE(SUBSTITUTE(SUBSTITUTE(SUBSTITUTE(SUBSTITUTE(SUBSTITUTE(SUBSTITUTE(SUBSTITUTE(SUBSTITUTE(SUBSTITUTE(TRIM($B4696&amp;""),CHAR(10)," "),CHAR(13)," "),"."," "),";"," "),","," "),"/"," "),"+"," "),"-"," "),"  "," "),"  "," "),"  "," "),"  "," "),"  "," "),"  "," "))," ","|")&amp;"|")</f>
        <v/>
      </c>
      <c r="AD4696">
        <f>TRIM($I4696&amp;"")</f>
        <v/>
      </c>
    </row>
    <row r="4697" ht="72" customHeight="1">
      <c r="A4697" s="9" t="n">
        <v>46232</v>
      </c>
      <c r="B4697" s="14" t="inlineStr">
        <is>
          <t>10274,10275,10276,10277,10279,10280,10281,10278</t>
        </is>
      </c>
      <c r="C4697" s="14" t="inlineStr">
        <is>
          <t>MAD 0803 CAD.1 (LARANJA)</t>
        </is>
      </c>
      <c r="D4697" s="14" t="inlineStr">
        <is>
          <t>60 USINAGEM AUTOMATIZADA</t>
        </is>
      </c>
      <c r="E4697" s="14" t="n">
        <v>30008402</v>
      </c>
      <c r="F4697" s="14" t="inlineStr">
        <is>
          <t>PE FRONTAL ESQUERDO CAD. SAFIRA MONTADA 440X45X35</t>
        </is>
      </c>
      <c r="G4697" s="14" t="inlineStr">
        <is>
          <t>60 USINAGEM AUTOMATIZADA</t>
        </is>
      </c>
      <c r="H4697" s="14" t="inlineStr">
        <is>
          <t>60 USINAGEM AUTOMATIZADA</t>
        </is>
      </c>
      <c r="I4697" s="9" t="inlineStr">
        <is>
          <t>60 USINAGEM AUTOMATIZADA</t>
        </is>
      </c>
      <c r="J4697" s="9" t="n">
        <v>780</v>
      </c>
      <c r="K4697" s="14" t="n"/>
      <c r="L4697" s="14" t="n"/>
      <c r="M4697" s="14" t="n"/>
      <c r="N4697" s="14" t="n"/>
      <c r="O4697" s="14" t="n"/>
      <c r="P4697" s="14" t="n"/>
      <c r="Q4697" s="14" t="n"/>
      <c r="R4697" s="14" t="n"/>
      <c r="S4697" s="14" t="n"/>
      <c r="T4697" s="14" t="n"/>
      <c r="U4697" s="14" t="n"/>
      <c r="V4697" s="14" t="n"/>
      <c r="W4697" s="14" t="n"/>
      <c r="X4697" s="14" t="n"/>
      <c r="Y4697" s="14" t="n"/>
      <c r="Z4697" s="14" t="n"/>
      <c r="AA4697" s="11" t="n"/>
      <c r="AB4697" s="14">
        <f>B4697&amp;"|"&amp;I4697</f>
        <v/>
      </c>
      <c r="AC4697">
        <f>IF($B4697="","","|"&amp;SUBSTITUTE(TRIM(SUBSTITUTE(SUBSTITUTE(SUBSTITUTE(SUBSTITUTE(SUBSTITUTE(SUBSTITUTE(SUBSTITUTE(SUBSTITUTE(SUBSTITUTE(SUBSTITUTE(SUBSTITUTE(SUBSTITUTE(SUBSTITUTE(SUBSTITUTE(TRIM($B4697&amp;""),CHAR(10)," "),CHAR(13)," "),"."," "),";"," "),","," "),"/"," "),"+"," "),"-"," "),"  "," "),"  "," "),"  "," "),"  "," "),"  "," "),"  "," "))," ","|")&amp;"|")</f>
        <v/>
      </c>
      <c r="AD4697">
        <f>TRIM($I4697&amp;"")</f>
        <v/>
      </c>
    </row>
    <row r="4698" ht="72" customHeight="1">
      <c r="A4698" s="9" t="n">
        <v>46232</v>
      </c>
      <c r="B4698" s="14" t="inlineStr">
        <is>
          <t>10274,10275,10276,10277,10279,10280,10281,10278</t>
        </is>
      </c>
      <c r="C4698" s="14" t="inlineStr">
        <is>
          <t>MAD 0803 CAD.1 (LARANJA)</t>
        </is>
      </c>
      <c r="D4698" s="14" t="inlineStr">
        <is>
          <t>60 USINAGEM AUTOMATIZADA</t>
        </is>
      </c>
      <c r="E4698" s="14" t="n">
        <v>30008403</v>
      </c>
      <c r="F4698" s="14" t="inlineStr">
        <is>
          <t>PE TRASEIRO DIREITO CAD SAFIRA MONTADA (775X35X30)</t>
        </is>
      </c>
      <c r="G4698" s="14" t="inlineStr">
        <is>
          <t>60 USINAGEM AUTOMATIZADA</t>
        </is>
      </c>
      <c r="H4698" s="14" t="inlineStr">
        <is>
          <t>60 USINAGEM AUTOMATIZADA</t>
        </is>
      </c>
      <c r="I4698" s="9" t="inlineStr">
        <is>
          <t>60 USINAGEM AUTOMATIZADA</t>
        </is>
      </c>
      <c r="J4698" s="9" t="n">
        <v>780</v>
      </c>
      <c r="K4698" s="14" t="n"/>
      <c r="L4698" s="14" t="n"/>
      <c r="M4698" s="14" t="n"/>
      <c r="N4698" s="14" t="n"/>
      <c r="O4698" s="14" t="n"/>
      <c r="P4698" s="14" t="n"/>
      <c r="Q4698" s="14" t="n"/>
      <c r="R4698" s="14" t="n"/>
      <c r="S4698" s="14" t="n"/>
      <c r="T4698" s="14" t="n"/>
      <c r="U4698" s="14" t="n"/>
      <c r="V4698" s="14" t="n"/>
      <c r="W4698" s="14" t="n"/>
      <c r="X4698" s="14" t="n"/>
      <c r="Y4698" s="14" t="n"/>
      <c r="Z4698" s="14" t="n"/>
      <c r="AA4698" s="11" t="n"/>
      <c r="AB4698" s="14">
        <f>B4698&amp;"|"&amp;I4698</f>
        <v/>
      </c>
      <c r="AC4698">
        <f>IF($B4698="","","|"&amp;SUBSTITUTE(TRIM(SUBSTITUTE(SUBSTITUTE(SUBSTITUTE(SUBSTITUTE(SUBSTITUTE(SUBSTITUTE(SUBSTITUTE(SUBSTITUTE(SUBSTITUTE(SUBSTITUTE(SUBSTITUTE(SUBSTITUTE(SUBSTITUTE(SUBSTITUTE(TRIM($B4698&amp;""),CHAR(10)," "),CHAR(13)," "),"."," "),";"," "),","," "),"/"," "),"+"," "),"-"," "),"  "," "),"  "," "),"  "," "),"  "," "),"  "," "),"  "," "))," ","|")&amp;"|")</f>
        <v/>
      </c>
      <c r="AD4698">
        <f>TRIM($I4698&amp;"")</f>
        <v/>
      </c>
    </row>
    <row r="4699" ht="72" customHeight="1">
      <c r="A4699" s="9" t="n">
        <v>46232</v>
      </c>
      <c r="B4699" s="14" t="inlineStr">
        <is>
          <t>10274,10275,10276,10277,10279,10280,10281,10278</t>
        </is>
      </c>
      <c r="C4699" s="14" t="inlineStr">
        <is>
          <t>MAD 0803 CAD.1 (LARANJA)</t>
        </is>
      </c>
      <c r="D4699" s="14" t="inlineStr">
        <is>
          <t>60 USINAGEM AUTOMATIZADA</t>
        </is>
      </c>
      <c r="E4699" s="14" t="n">
        <v>30008404</v>
      </c>
      <c r="F4699" s="14" t="inlineStr">
        <is>
          <t>PE TRASEIRO ESQUERDO CAD SAFIRA MONTADA(775X35X30)</t>
        </is>
      </c>
      <c r="G4699" s="14" t="inlineStr">
        <is>
          <t>60 USINAGEM AUTOMATIZADA</t>
        </is>
      </c>
      <c r="H4699" s="14" t="inlineStr">
        <is>
          <t>60 USINAGEM AUTOMATIZADA</t>
        </is>
      </c>
      <c r="I4699" s="9" t="inlineStr">
        <is>
          <t>60 USINAGEM AUTOMATIZADA</t>
        </is>
      </c>
      <c r="J4699" s="9" t="n">
        <v>780</v>
      </c>
      <c r="K4699" s="14" t="n"/>
      <c r="L4699" s="14" t="n"/>
      <c r="M4699" s="14" t="n"/>
      <c r="N4699" s="14" t="n"/>
      <c r="O4699" s="14" t="n"/>
      <c r="P4699" s="14" t="n"/>
      <c r="Q4699" s="14" t="n"/>
      <c r="R4699" s="14" t="n"/>
      <c r="S4699" s="14" t="n"/>
      <c r="T4699" s="14" t="n"/>
      <c r="U4699" s="14" t="n"/>
      <c r="V4699" s="14" t="n"/>
      <c r="W4699" s="14" t="n"/>
      <c r="X4699" s="14" t="n"/>
      <c r="Y4699" s="14" t="n"/>
      <c r="Z4699" s="14" t="n"/>
      <c r="AA4699" s="11" t="n"/>
      <c r="AB4699" s="14">
        <f>B4699&amp;"|"&amp;I4699</f>
        <v/>
      </c>
      <c r="AC4699">
        <f>IF($B4699="","","|"&amp;SUBSTITUTE(TRIM(SUBSTITUTE(SUBSTITUTE(SUBSTITUTE(SUBSTITUTE(SUBSTITUTE(SUBSTITUTE(SUBSTITUTE(SUBSTITUTE(SUBSTITUTE(SUBSTITUTE(SUBSTITUTE(SUBSTITUTE(SUBSTITUTE(SUBSTITUTE(TRIM($B4699&amp;""),CHAR(10)," "),CHAR(13)," "),"."," "),";"," "),","," "),"/"," "),"+"," "),"-"," "),"  "," "),"  "," "),"  "," "),"  "," "),"  "," "),"  "," "))," ","|")&amp;"|")</f>
        <v/>
      </c>
      <c r="AD4699">
        <f>TRIM($I4699&amp;"")</f>
        <v/>
      </c>
    </row>
    <row r="4700" ht="72" customHeight="1">
      <c r="A4700" s="9" t="n">
        <v>46232</v>
      </c>
      <c r="B4700" s="14" t="inlineStr">
        <is>
          <t>10274,10275,10276,10277,10279,10280,10281,10278</t>
        </is>
      </c>
      <c r="C4700" s="14" t="inlineStr">
        <is>
          <t>MAD 0803 CAD.1 (LARANJA)</t>
        </is>
      </c>
      <c r="D4700" s="14" t="inlineStr">
        <is>
          <t>60 USINAGEM AUTOMATIZADA</t>
        </is>
      </c>
      <c r="E4700" s="14" t="n">
        <v>30008501</v>
      </c>
      <c r="F4700" s="14" t="inlineStr">
        <is>
          <t>PE FRONTAL 455X60(100)X35 MAD (2PCS) PRATA</t>
        </is>
      </c>
      <c r="G4700" s="14" t="inlineStr">
        <is>
          <t>60 USINAGEM AUTOMATIZADA</t>
        </is>
      </c>
      <c r="H4700" s="14" t="inlineStr">
        <is>
          <t>60 USINAGEM AUTOMATIZADA</t>
        </is>
      </c>
      <c r="I4700" s="9" t="inlineStr">
        <is>
          <t>60 USINAGEM AUTOMATIZADA</t>
        </is>
      </c>
      <c r="J4700" s="9" t="n">
        <v>8</v>
      </c>
      <c r="K4700" s="14" t="n"/>
      <c r="L4700" s="14" t="n"/>
      <c r="M4700" s="14" t="n"/>
      <c r="N4700" s="14" t="n"/>
      <c r="O4700" s="14" t="n"/>
      <c r="P4700" s="14" t="n"/>
      <c r="Q4700" s="14" t="n"/>
      <c r="R4700" s="14" t="n"/>
      <c r="S4700" s="14" t="n"/>
      <c r="T4700" s="14" t="n"/>
      <c r="U4700" s="14" t="n"/>
      <c r="V4700" s="14" t="n"/>
      <c r="W4700" s="14" t="n"/>
      <c r="X4700" s="14" t="n"/>
      <c r="Y4700" s="14" t="n"/>
      <c r="Z4700" s="14" t="n"/>
      <c r="AA4700" s="11" t="n"/>
      <c r="AB4700" s="14">
        <f>B4700&amp;"|"&amp;I4700</f>
        <v/>
      </c>
      <c r="AC4700">
        <f>IF($B4700="","","|"&amp;SUBSTITUTE(TRIM(SUBSTITUTE(SUBSTITUTE(SUBSTITUTE(SUBSTITUTE(SUBSTITUTE(SUBSTITUTE(SUBSTITUTE(SUBSTITUTE(SUBSTITUTE(SUBSTITUTE(SUBSTITUTE(SUBSTITUTE(SUBSTITUTE(SUBSTITUTE(TRIM($B4700&amp;""),CHAR(10)," "),CHAR(13)," "),"."," "),";"," "),","," "),"/"," "),"+"," "),"-"," "),"  "," "),"  "," "),"  "," "),"  "," "),"  "," "),"  "," "))," ","|")&amp;"|")</f>
        <v/>
      </c>
      <c r="AD4700">
        <f>TRIM($I4700&amp;"")</f>
        <v/>
      </c>
    </row>
    <row r="4701" ht="72" customHeight="1">
      <c r="A4701" s="9" t="n">
        <v>46232</v>
      </c>
      <c r="B4701" s="14" t="inlineStr">
        <is>
          <t>10274,10275,10276,10277,10279,10280,10281,10278</t>
        </is>
      </c>
      <c r="C4701" s="14" t="inlineStr">
        <is>
          <t>MAD 0803 CAD.1 (LARANJA)</t>
        </is>
      </c>
      <c r="D4701" s="14" t="inlineStr">
        <is>
          <t>60 USINAGEM AUTOMATIZADA</t>
        </is>
      </c>
      <c r="E4701" s="14" t="n">
        <v>30008502</v>
      </c>
      <c r="F4701" s="14" t="inlineStr">
        <is>
          <t>PE TRASEIRO 461X60(100)X35 MAD (2PCS) PRATA</t>
        </is>
      </c>
      <c r="G4701" s="14" t="inlineStr">
        <is>
          <t>60 USINAGEM AUTOMATIZADA</t>
        </is>
      </c>
      <c r="H4701" s="14" t="inlineStr">
        <is>
          <t>60 USINAGEM AUTOMATIZADA</t>
        </is>
      </c>
      <c r="I4701" s="9" t="inlineStr">
        <is>
          <t>60 USINAGEM AUTOMATIZADA</t>
        </is>
      </c>
      <c r="J4701" s="9" t="n">
        <v>8</v>
      </c>
      <c r="K4701" s="14" t="n"/>
      <c r="L4701" s="14" t="n"/>
      <c r="M4701" s="14" t="n"/>
      <c r="N4701" s="14" t="n"/>
      <c r="O4701" s="14" t="n"/>
      <c r="P4701" s="14" t="n"/>
      <c r="Q4701" s="14" t="n"/>
      <c r="R4701" s="14" t="n"/>
      <c r="S4701" s="14" t="n"/>
      <c r="T4701" s="14" t="n"/>
      <c r="U4701" s="14" t="n"/>
      <c r="V4701" s="14" t="n"/>
      <c r="W4701" s="14" t="n"/>
      <c r="X4701" s="14" t="n"/>
      <c r="Y4701" s="14" t="n"/>
      <c r="Z4701" s="14" t="n"/>
      <c r="AA4701" s="11" t="n"/>
      <c r="AB4701" s="14">
        <f>B4701&amp;"|"&amp;I4701</f>
        <v/>
      </c>
      <c r="AC4701">
        <f>IF($B4701="","","|"&amp;SUBSTITUTE(TRIM(SUBSTITUTE(SUBSTITUTE(SUBSTITUTE(SUBSTITUTE(SUBSTITUTE(SUBSTITUTE(SUBSTITUTE(SUBSTITUTE(SUBSTITUTE(SUBSTITUTE(SUBSTITUTE(SUBSTITUTE(SUBSTITUTE(SUBSTITUTE(TRIM($B4701&amp;""),CHAR(10)," "),CHAR(13)," "),"."," "),";"," "),","," "),"/"," "),"+"," "),"-"," "),"  "," "),"  "," "),"  "," "),"  "," "),"  "," "),"  "," "))," ","|")&amp;"|")</f>
        <v/>
      </c>
      <c r="AD4701">
        <f>TRIM($I4701&amp;"")</f>
        <v/>
      </c>
    </row>
    <row r="4702" ht="60" customHeight="1">
      <c r="A4702" s="9" t="n">
        <v>46225</v>
      </c>
      <c r="B4702" s="14" t="inlineStr">
        <is>
          <t>10284</t>
        </is>
      </c>
      <c r="C4702" s="14" t="inlineStr">
        <is>
          <t>M/C 0728 (AMARELO)</t>
        </is>
      </c>
      <c r="D4702" s="14" t="inlineStr">
        <is>
          <t>60 USINAGEM AUTOMATIZADA</t>
        </is>
      </c>
      <c r="E4702" s="14" t="n">
        <v>200306101</v>
      </c>
      <c r="F4702" s="14" t="inlineStr">
        <is>
          <t>PE 790(800)X100X50 MDP - MESA GENOVA</t>
        </is>
      </c>
      <c r="G4702" s="14" t="inlineStr">
        <is>
          <t>60 USINAGEM AUTOMATIZADA</t>
        </is>
      </c>
      <c r="H4702" s="14" t="inlineStr">
        <is>
          <t>60 USINAGEM AUTOMATIZADA</t>
        </is>
      </c>
      <c r="I4702" s="9" t="inlineStr">
        <is>
          <t>60 USINAGEM AUTOMATIZADA</t>
        </is>
      </c>
      <c r="J4702" s="9" t="n">
        <v>4</v>
      </c>
      <c r="K4702" s="14" t="n"/>
      <c r="L4702" s="14" t="n"/>
      <c r="M4702" s="14" t="n"/>
      <c r="N4702" s="14" t="n"/>
      <c r="O4702" s="14" t="n"/>
      <c r="P4702" s="14" t="n"/>
      <c r="Q4702" s="14" t="n"/>
      <c r="R4702" s="14" t="n"/>
      <c r="S4702" s="14" t="n"/>
      <c r="T4702" s="14" t="n"/>
      <c r="U4702" s="14" t="n"/>
      <c r="V4702" s="14" t="n"/>
      <c r="W4702" s="14" t="n"/>
      <c r="X4702" s="14" t="n"/>
      <c r="Y4702" s="14" t="n"/>
      <c r="Z4702" s="14" t="n"/>
      <c r="AA4702" s="11" t="n"/>
      <c r="AB4702" s="14">
        <f>B4702&amp;"|"&amp;I4702</f>
        <v/>
      </c>
      <c r="AC4702">
        <f>IF($B4702="","","|"&amp;SUBSTITUTE(TRIM(SUBSTITUTE(SUBSTITUTE(SUBSTITUTE(SUBSTITUTE(SUBSTITUTE(SUBSTITUTE(SUBSTITUTE(SUBSTITUTE(SUBSTITUTE(SUBSTITUTE(SUBSTITUTE(SUBSTITUTE(SUBSTITUTE(SUBSTITUTE(TRIM($B4702&amp;""),CHAR(10)," "),CHAR(13)," "),"."," "),";"," "),","," "),"/"," "),"+"," "),"-"," "),"  "," "),"  "," "),"  "," "),"  "," "),"  "," "),"  "," "))," ","|")&amp;"|")</f>
        <v/>
      </c>
      <c r="AD4702">
        <f>TRIM($I4702&amp;"")</f>
        <v/>
      </c>
    </row>
    <row r="4703" ht="60" customHeight="1">
      <c r="A4703" s="9" t="n">
        <v>46225</v>
      </c>
      <c r="B4703" s="14" t="inlineStr">
        <is>
          <t>10284</t>
        </is>
      </c>
      <c r="C4703" s="14" t="inlineStr">
        <is>
          <t>M/C 0728 (AMARELO)</t>
        </is>
      </c>
      <c r="D4703" s="14" t="inlineStr">
        <is>
          <t>60 USINAGEM AUTOMATIZADA</t>
        </is>
      </c>
      <c r="E4703" s="14" t="n">
        <v>200306102</v>
      </c>
      <c r="F4703" s="14" t="inlineStr">
        <is>
          <t>BASE DOS PES 634(653)X95X50 MDP - MESA GENOVA</t>
        </is>
      </c>
      <c r="G4703" s="14" t="inlineStr">
        <is>
          <t>60 USINAGEM AUTOMATIZADA</t>
        </is>
      </c>
      <c r="H4703" s="14" t="inlineStr">
        <is>
          <t>60 USINAGEM AUTOMATIZADA</t>
        </is>
      </c>
      <c r="I4703" s="9" t="inlineStr">
        <is>
          <t>60 USINAGEM AUTOMATIZADA</t>
        </is>
      </c>
      <c r="J4703" s="9" t="n">
        <v>2</v>
      </c>
      <c r="K4703" s="14" t="n"/>
      <c r="L4703" s="14" t="n"/>
      <c r="M4703" s="14" t="n"/>
      <c r="N4703" s="14" t="n"/>
      <c r="O4703" s="14" t="n"/>
      <c r="P4703" s="14" t="n"/>
      <c r="Q4703" s="14" t="n"/>
      <c r="R4703" s="14" t="n"/>
      <c r="S4703" s="14" t="n"/>
      <c r="T4703" s="14" t="n"/>
      <c r="U4703" s="14" t="n"/>
      <c r="V4703" s="14" t="n"/>
      <c r="W4703" s="14" t="n"/>
      <c r="X4703" s="14" t="n"/>
      <c r="Y4703" s="14" t="n"/>
      <c r="Z4703" s="14" t="n"/>
      <c r="AA4703" s="11" t="n"/>
      <c r="AB4703" s="14">
        <f>B4703&amp;"|"&amp;I4703</f>
        <v/>
      </c>
      <c r="AC4703">
        <f>IF($B4703="","","|"&amp;SUBSTITUTE(TRIM(SUBSTITUTE(SUBSTITUTE(SUBSTITUTE(SUBSTITUTE(SUBSTITUTE(SUBSTITUTE(SUBSTITUTE(SUBSTITUTE(SUBSTITUTE(SUBSTITUTE(SUBSTITUTE(SUBSTITUTE(SUBSTITUTE(SUBSTITUTE(TRIM($B4703&amp;""),CHAR(10)," "),CHAR(13)," "),"."," "),";"," "),","," "),"/"," "),"+"," "),"-"," "),"  "," "),"  "," "),"  "," "),"  "," "),"  "," "),"  "," "))," ","|")&amp;"|")</f>
        <v/>
      </c>
      <c r="AD4703">
        <f>TRIM($I4703&amp;"")</f>
        <v/>
      </c>
    </row>
    <row r="4704" ht="60" customHeight="1">
      <c r="A4704" s="9" t="n">
        <v>46225</v>
      </c>
      <c r="B4704" s="14" t="inlineStr">
        <is>
          <t>10284</t>
        </is>
      </c>
      <c r="C4704" s="14" t="inlineStr">
        <is>
          <t>M/C 0728 (AMARELO)</t>
        </is>
      </c>
      <c r="D4704" s="14" t="inlineStr">
        <is>
          <t>60 USINAGEM AUTOMATIZADA</t>
        </is>
      </c>
      <c r="E4704" s="14" t="n">
        <v>200306103</v>
      </c>
      <c r="F4704" s="14" t="inlineStr">
        <is>
          <t>TRAVESSA MENOR 393X120X18 MDF - MESA GENOVA</t>
        </is>
      </c>
      <c r="G4704" s="14" t="inlineStr">
        <is>
          <t>60 USINAGEM AUTOMATIZADA</t>
        </is>
      </c>
      <c r="H4704" s="14" t="inlineStr">
        <is>
          <t>60 USINAGEM AUTOMATIZADA</t>
        </is>
      </c>
      <c r="I4704" s="9" t="inlineStr">
        <is>
          <t>60 USINAGEM AUTOMATIZADA</t>
        </is>
      </c>
      <c r="J4704" s="9" t="n">
        <v>2</v>
      </c>
      <c r="K4704" s="14" t="n"/>
      <c r="L4704" s="14" t="n"/>
      <c r="M4704" s="14" t="n"/>
      <c r="N4704" s="14" t="n"/>
      <c r="O4704" s="14" t="n"/>
      <c r="P4704" s="14" t="n"/>
      <c r="Q4704" s="14" t="n"/>
      <c r="R4704" s="14" t="n"/>
      <c r="S4704" s="14" t="n"/>
      <c r="T4704" s="14" t="n"/>
      <c r="U4704" s="14" t="n"/>
      <c r="V4704" s="14" t="n"/>
      <c r="W4704" s="14" t="n"/>
      <c r="X4704" s="14" t="n"/>
      <c r="Y4704" s="14" t="n"/>
      <c r="Z4704" s="14" t="n"/>
      <c r="AA4704" s="11" t="n"/>
      <c r="AB4704" s="14">
        <f>B4704&amp;"|"&amp;I4704</f>
        <v/>
      </c>
      <c r="AC4704">
        <f>IF($B4704="","","|"&amp;SUBSTITUTE(TRIM(SUBSTITUTE(SUBSTITUTE(SUBSTITUTE(SUBSTITUTE(SUBSTITUTE(SUBSTITUTE(SUBSTITUTE(SUBSTITUTE(SUBSTITUTE(SUBSTITUTE(SUBSTITUTE(SUBSTITUTE(SUBSTITUTE(SUBSTITUTE(TRIM($B4704&amp;""),CHAR(10)," "),CHAR(13)," "),"."," "),";"," "),","," "),"/"," "),"+"," "),"-"," "),"  "," "),"  "," "),"  "," "),"  "," "),"  "," "),"  "," "))," ","|")&amp;"|")</f>
        <v/>
      </c>
      <c r="AD4704">
        <f>TRIM($I4704&amp;"")</f>
        <v/>
      </c>
    </row>
    <row r="4705" ht="60" customHeight="1">
      <c r="A4705" s="9" t="n">
        <v>46225</v>
      </c>
      <c r="B4705" s="14" t="inlineStr">
        <is>
          <t>10284</t>
        </is>
      </c>
      <c r="C4705" s="14" t="inlineStr">
        <is>
          <t>M/C 0728 (AMARELO)</t>
        </is>
      </c>
      <c r="D4705" s="14" t="inlineStr">
        <is>
          <t>60 USINAGEM AUTOMATIZADA</t>
        </is>
      </c>
      <c r="E4705" s="14" t="n">
        <v>30003901</v>
      </c>
      <c r="F4705" s="14" t="inlineStr">
        <is>
          <t>PE TRASEIRO 920X30(911)X25 MDF (14PC) ESQ TRENTO</t>
        </is>
      </c>
      <c r="G4705" s="14" t="inlineStr">
        <is>
          <t>60 USINAGEM AUTOMATIZADA</t>
        </is>
      </c>
      <c r="H4705" s="14" t="inlineStr">
        <is>
          <t>60 USINAGEM AUTOMATIZADA</t>
        </is>
      </c>
      <c r="I4705" s="9" t="inlineStr">
        <is>
          <t>60 USINAGEM AUTOMATIZADA</t>
        </is>
      </c>
      <c r="J4705" s="9" t="n">
        <v>12</v>
      </c>
      <c r="K4705" s="14" t="n"/>
      <c r="L4705" s="14" t="n"/>
      <c r="M4705" s="14" t="n"/>
      <c r="N4705" s="14" t="n"/>
      <c r="O4705" s="14" t="n"/>
      <c r="P4705" s="14" t="n"/>
      <c r="Q4705" s="14" t="n"/>
      <c r="R4705" s="14" t="n"/>
      <c r="S4705" s="14" t="n"/>
      <c r="T4705" s="14" t="n"/>
      <c r="U4705" s="14" t="n"/>
      <c r="V4705" s="14" t="n"/>
      <c r="W4705" s="14" t="n"/>
      <c r="X4705" s="14" t="n"/>
      <c r="Y4705" s="14" t="n"/>
      <c r="Z4705" s="14" t="n"/>
      <c r="AA4705" s="11" t="n"/>
      <c r="AB4705" s="14">
        <f>B4705&amp;"|"&amp;I4705</f>
        <v/>
      </c>
      <c r="AC4705">
        <f>IF($B4705="","","|"&amp;SUBSTITUTE(TRIM(SUBSTITUTE(SUBSTITUTE(SUBSTITUTE(SUBSTITUTE(SUBSTITUTE(SUBSTITUTE(SUBSTITUTE(SUBSTITUTE(SUBSTITUTE(SUBSTITUTE(SUBSTITUTE(SUBSTITUTE(SUBSTITUTE(SUBSTITUTE(TRIM($B4705&amp;""),CHAR(10)," "),CHAR(13)," "),"."," "),";"," "),","," "),"/"," "),"+"," "),"-"," "),"  "," "),"  "," "),"  "," "),"  "," "),"  "," "),"  "," "))," ","|")&amp;"|")</f>
        <v/>
      </c>
      <c r="AD4705">
        <f>TRIM($I4705&amp;"")</f>
        <v/>
      </c>
    </row>
    <row r="4706" ht="60" customHeight="1">
      <c r="A4706" s="9" t="n">
        <v>46225</v>
      </c>
      <c r="B4706" s="14" t="inlineStr">
        <is>
          <t>10284</t>
        </is>
      </c>
      <c r="C4706" s="14" t="inlineStr">
        <is>
          <t>M/C 0728 (AMARELO)</t>
        </is>
      </c>
      <c r="D4706" s="14" t="inlineStr">
        <is>
          <t>60 USINAGEM AUTOMATIZADA</t>
        </is>
      </c>
      <c r="E4706" s="14" t="n">
        <v>30003902</v>
      </c>
      <c r="F4706" s="14" t="inlineStr">
        <is>
          <t>PE TRASEIRO 920X30(911)X25 MDF (14PC) DIR TRENTO</t>
        </is>
      </c>
      <c r="G4706" s="14" t="inlineStr">
        <is>
          <t>60 USINAGEM AUTOMATIZADA</t>
        </is>
      </c>
      <c r="H4706" s="14" t="inlineStr">
        <is>
          <t>60 USINAGEM AUTOMATIZADA</t>
        </is>
      </c>
      <c r="I4706" s="9" t="inlineStr">
        <is>
          <t>60 USINAGEM AUTOMATIZADA</t>
        </is>
      </c>
      <c r="J4706" s="9" t="n">
        <v>12</v>
      </c>
      <c r="K4706" s="14" t="n"/>
      <c r="L4706" s="14" t="n"/>
      <c r="M4706" s="14" t="n"/>
      <c r="N4706" s="14" t="n"/>
      <c r="O4706" s="14" t="n"/>
      <c r="P4706" s="14" t="n"/>
      <c r="Q4706" s="14" t="n"/>
      <c r="R4706" s="14" t="n"/>
      <c r="S4706" s="14" t="n"/>
      <c r="T4706" s="14" t="n"/>
      <c r="U4706" s="14" t="n"/>
      <c r="V4706" s="14" t="n"/>
      <c r="W4706" s="14" t="n"/>
      <c r="X4706" s="14" t="n"/>
      <c r="Y4706" s="14" t="n"/>
      <c r="Z4706" s="14" t="n"/>
      <c r="AA4706" s="11" t="n"/>
      <c r="AB4706" s="14">
        <f>B4706&amp;"|"&amp;I4706</f>
        <v/>
      </c>
      <c r="AC4706">
        <f>IF($B4706="","","|"&amp;SUBSTITUTE(TRIM(SUBSTITUTE(SUBSTITUTE(SUBSTITUTE(SUBSTITUTE(SUBSTITUTE(SUBSTITUTE(SUBSTITUTE(SUBSTITUTE(SUBSTITUTE(SUBSTITUTE(SUBSTITUTE(SUBSTITUTE(SUBSTITUTE(SUBSTITUTE(TRIM($B4706&amp;""),CHAR(10)," "),CHAR(13)," "),"."," "),";"," "),","," "),"/"," "),"+"," "),"-"," "),"  "," "),"  "," "),"  "," "),"  "," "),"  "," "),"  "," "))," ","|")&amp;"|")</f>
        <v/>
      </c>
      <c r="AD4706">
        <f>TRIM($I4706&amp;"")</f>
        <v/>
      </c>
    </row>
    <row r="4707" ht="60" customHeight="1">
      <c r="A4707" s="9" t="n">
        <v>46225</v>
      </c>
      <c r="B4707" s="14" t="inlineStr">
        <is>
          <t>10284</t>
        </is>
      </c>
      <c r="C4707" s="14" t="inlineStr">
        <is>
          <t>M/C 0728 (AMARELO)</t>
        </is>
      </c>
      <c r="D4707" s="14" t="inlineStr">
        <is>
          <t>60 USINAGEM AUTOMATIZADA</t>
        </is>
      </c>
      <c r="E4707" s="14" t="n">
        <v>30006101</v>
      </c>
      <c r="F4707" s="14" t="inlineStr">
        <is>
          <t>PE TRAS 880X30(911)X25 MDF (13PC) ESQ SANTIAGO NEW</t>
        </is>
      </c>
      <c r="G4707" s="14" t="inlineStr">
        <is>
          <t>60 USINAGEM AUTOMATIZADA</t>
        </is>
      </c>
      <c r="H4707" s="14" t="inlineStr">
        <is>
          <t>60 USINAGEM AUTOMATIZADA</t>
        </is>
      </c>
      <c r="I4707" s="9" t="inlineStr">
        <is>
          <t>60 USINAGEM AUTOMATIZADA</t>
        </is>
      </c>
      <c r="J4707" s="9" t="n">
        <v>600</v>
      </c>
      <c r="K4707" s="14" t="n"/>
      <c r="L4707" s="14" t="n"/>
      <c r="M4707" s="14" t="n"/>
      <c r="N4707" s="14" t="n"/>
      <c r="O4707" s="14" t="n"/>
      <c r="P4707" s="14" t="n"/>
      <c r="Q4707" s="14" t="n"/>
      <c r="R4707" s="14" t="n"/>
      <c r="S4707" s="14" t="n"/>
      <c r="T4707" s="14" t="n"/>
      <c r="U4707" s="14" t="n"/>
      <c r="V4707" s="14" t="n"/>
      <c r="W4707" s="14" t="n"/>
      <c r="X4707" s="14" t="n"/>
      <c r="Y4707" s="14" t="n"/>
      <c r="Z4707" s="14" t="n"/>
      <c r="AA4707" s="11" t="n"/>
      <c r="AB4707" s="14">
        <f>B4707&amp;"|"&amp;I4707</f>
        <v/>
      </c>
      <c r="AC4707">
        <f>IF($B4707="","","|"&amp;SUBSTITUTE(TRIM(SUBSTITUTE(SUBSTITUTE(SUBSTITUTE(SUBSTITUTE(SUBSTITUTE(SUBSTITUTE(SUBSTITUTE(SUBSTITUTE(SUBSTITUTE(SUBSTITUTE(SUBSTITUTE(SUBSTITUTE(SUBSTITUTE(SUBSTITUTE(TRIM($B4707&amp;""),CHAR(10)," "),CHAR(13)," "),"."," "),";"," "),","," "),"/"," "),"+"," "),"-"," "),"  "," "),"  "," "),"  "," "),"  "," "),"  "," "),"  "," "))," ","|")&amp;"|")</f>
        <v/>
      </c>
      <c r="AD4707">
        <f>TRIM($I4707&amp;"")</f>
        <v/>
      </c>
    </row>
    <row r="4708" ht="60" customHeight="1">
      <c r="A4708" s="9" t="n">
        <v>46225</v>
      </c>
      <c r="B4708" s="14" t="inlineStr">
        <is>
          <t>10284</t>
        </is>
      </c>
      <c r="C4708" s="14" t="inlineStr">
        <is>
          <t>M/C 0728 (AMARELO)</t>
        </is>
      </c>
      <c r="D4708" s="14" t="inlineStr">
        <is>
          <t>60 USINAGEM AUTOMATIZADA</t>
        </is>
      </c>
      <c r="E4708" s="14" t="n">
        <v>30006102</v>
      </c>
      <c r="F4708" s="14" t="inlineStr">
        <is>
          <t>PE TRAS 880X30(911)X25 MDF (13PC) DIR SANTIAGO NEW</t>
        </is>
      </c>
      <c r="G4708" s="14" t="inlineStr">
        <is>
          <t>60 USINAGEM AUTOMATIZADA</t>
        </is>
      </c>
      <c r="H4708" s="14" t="inlineStr">
        <is>
          <t>60 USINAGEM AUTOMATIZADA</t>
        </is>
      </c>
      <c r="I4708" s="9" t="inlineStr">
        <is>
          <t>60 USINAGEM AUTOMATIZADA</t>
        </is>
      </c>
      <c r="J4708" s="9" t="n">
        <v>600</v>
      </c>
      <c r="K4708" s="14" t="n"/>
      <c r="L4708" s="14" t="n"/>
      <c r="M4708" s="14" t="n"/>
      <c r="N4708" s="14" t="n"/>
      <c r="O4708" s="14" t="n"/>
      <c r="P4708" s="14" t="n"/>
      <c r="Q4708" s="14" t="n"/>
      <c r="R4708" s="14" t="n"/>
      <c r="S4708" s="14" t="n"/>
      <c r="T4708" s="14" t="n"/>
      <c r="U4708" s="14" t="n"/>
      <c r="V4708" s="14" t="n"/>
      <c r="W4708" s="14" t="n"/>
      <c r="X4708" s="14" t="n"/>
      <c r="Y4708" s="14" t="n"/>
      <c r="Z4708" s="14" t="n"/>
      <c r="AA4708" s="11" t="n"/>
      <c r="AB4708" s="14">
        <f>B4708&amp;"|"&amp;I4708</f>
        <v/>
      </c>
      <c r="AC4708">
        <f>IF($B4708="","","|"&amp;SUBSTITUTE(TRIM(SUBSTITUTE(SUBSTITUTE(SUBSTITUTE(SUBSTITUTE(SUBSTITUTE(SUBSTITUTE(SUBSTITUTE(SUBSTITUTE(SUBSTITUTE(SUBSTITUTE(SUBSTITUTE(SUBSTITUTE(SUBSTITUTE(SUBSTITUTE(TRIM($B4708&amp;""),CHAR(10)," "),CHAR(13)," "),"."," "),";"," "),","," "),"/"," "),"+"," "),"-"," "),"  "," "),"  "," "),"  "," "),"  "," "),"  "," "),"  "," "))," ","|")&amp;"|")</f>
        <v/>
      </c>
      <c r="AD4708">
        <f>TRIM($I4708&amp;"")</f>
        <v/>
      </c>
    </row>
    <row r="4709" ht="72" customHeight="1">
      <c r="A4709" s="9" t="n">
        <v>46233</v>
      </c>
      <c r="B4709" s="14" t="inlineStr">
        <is>
          <t>10274,10275,10276,10277,10279,10280,10281,10278</t>
        </is>
      </c>
      <c r="C4709" s="14" t="inlineStr">
        <is>
          <t>MAD 0803 CAD.1 (LARANJA)</t>
        </is>
      </c>
      <c r="D4709" s="14" t="inlineStr">
        <is>
          <t>36 PINTURA P.U.</t>
        </is>
      </c>
      <c r="E4709" s="14" t="n">
        <v>20021607</v>
      </c>
      <c r="F4709" s="14" t="inlineStr">
        <is>
          <t>TAMPO 1605X905X18 MDF - MESA COM VIDRO</t>
        </is>
      </c>
      <c r="G4709" s="14" t="inlineStr">
        <is>
          <t>36 PINTURA P.U.</t>
        </is>
      </c>
      <c r="H4709" s="14" t="inlineStr">
        <is>
          <t>36 PINTURA P.U.</t>
        </is>
      </c>
      <c r="I4709" s="9" t="inlineStr">
        <is>
          <t>36 PINTURA P.U.</t>
        </is>
      </c>
      <c r="J4709" s="9" t="n">
        <v>27</v>
      </c>
      <c r="K4709" s="14" t="n"/>
      <c r="L4709" s="14" t="n"/>
      <c r="M4709" s="14" t="n"/>
      <c r="N4709" s="14" t="n"/>
      <c r="O4709" s="14" t="n"/>
      <c r="P4709" s="14" t="n"/>
      <c r="Q4709" s="14" t="n"/>
      <c r="R4709" s="14" t="n"/>
      <c r="S4709" s="14" t="n"/>
      <c r="T4709" s="14" t="n"/>
      <c r="U4709" s="14" t="n"/>
      <c r="V4709" s="14" t="n"/>
      <c r="W4709" s="14" t="n"/>
      <c r="X4709" s="14" t="n"/>
      <c r="Y4709" s="14" t="n"/>
      <c r="Z4709" s="14" t="n"/>
      <c r="AA4709" s="11" t="n"/>
      <c r="AB4709" s="14">
        <f>B4709&amp;"|"&amp;I4709</f>
        <v/>
      </c>
      <c r="AC4709">
        <f>IF($B4709="","","|"&amp;SUBSTITUTE(TRIM(SUBSTITUTE(SUBSTITUTE(SUBSTITUTE(SUBSTITUTE(SUBSTITUTE(SUBSTITUTE(SUBSTITUTE(SUBSTITUTE(SUBSTITUTE(SUBSTITUTE(SUBSTITUTE(SUBSTITUTE(SUBSTITUTE(SUBSTITUTE(TRIM($B4709&amp;""),CHAR(10)," "),CHAR(13)," "),"."," "),";"," "),","," "),"/"," "),"+"," "),"-"," "),"  "," "),"  "," "),"  "," "),"  "," "),"  "," "),"  "," "))," ","|")&amp;"|")</f>
        <v/>
      </c>
      <c r="AD4709">
        <f>TRIM($I4709&amp;"")</f>
        <v/>
      </c>
    </row>
    <row r="4710" ht="72" customHeight="1">
      <c r="A4710" s="9" t="n">
        <v>46233</v>
      </c>
      <c r="B4710" s="14" t="inlineStr">
        <is>
          <t>10274,10275,10276,10277,10279,10280,10281,10278</t>
        </is>
      </c>
      <c r="C4710" s="14" t="inlineStr">
        <is>
          <t>MAD 0803 CAD.1 (LARANJA)</t>
        </is>
      </c>
      <c r="D4710" s="14" t="inlineStr">
        <is>
          <t>36 PINTURA P.U.</t>
        </is>
      </c>
      <c r="E4710" s="14" t="n">
        <v>20053407</v>
      </c>
      <c r="F4710" s="14" t="inlineStr">
        <is>
          <t>TAMPO 1365X905X18 MDF - MESA COM VIDRO</t>
        </is>
      </c>
      <c r="G4710" s="14" t="inlineStr">
        <is>
          <t>36 PINTURA P.U.</t>
        </is>
      </c>
      <c r="H4710" s="14" t="inlineStr">
        <is>
          <t>36 PINTURA P.U.</t>
        </is>
      </c>
      <c r="I4710" s="9" t="inlineStr">
        <is>
          <t>36 PINTURA P.U.</t>
        </is>
      </c>
      <c r="J4710" s="9" t="n">
        <v>1</v>
      </c>
      <c r="K4710" s="14" t="n"/>
      <c r="L4710" s="14" t="n"/>
      <c r="M4710" s="14" t="n"/>
      <c r="N4710" s="14" t="n"/>
      <c r="O4710" s="14" t="n"/>
      <c r="P4710" s="14" t="n"/>
      <c r="Q4710" s="14" t="n"/>
      <c r="R4710" s="14" t="n"/>
      <c r="S4710" s="14" t="n"/>
      <c r="T4710" s="14" t="n"/>
      <c r="U4710" s="14" t="n"/>
      <c r="V4710" s="14" t="n"/>
      <c r="W4710" s="14" t="n"/>
      <c r="X4710" s="14" t="n"/>
      <c r="Y4710" s="14" t="n"/>
      <c r="Z4710" s="14" t="n"/>
      <c r="AA4710" s="11" t="n"/>
      <c r="AB4710" s="14">
        <f>B4710&amp;"|"&amp;I4710</f>
        <v/>
      </c>
      <c r="AC4710">
        <f>IF($B4710="","","|"&amp;SUBSTITUTE(TRIM(SUBSTITUTE(SUBSTITUTE(SUBSTITUTE(SUBSTITUTE(SUBSTITUTE(SUBSTITUTE(SUBSTITUTE(SUBSTITUTE(SUBSTITUTE(SUBSTITUTE(SUBSTITUTE(SUBSTITUTE(SUBSTITUTE(SUBSTITUTE(TRIM($B4710&amp;""),CHAR(10)," "),CHAR(13)," "),"."," "),";"," "),","," "),"/"," "),"+"," "),"-"," "),"  "," "),"  "," "),"  "," "),"  "," "),"  "," "),"  "," "))," ","|")&amp;"|")</f>
        <v/>
      </c>
      <c r="AD4710">
        <f>TRIM($I4710&amp;"")</f>
        <v/>
      </c>
    </row>
    <row r="4711" ht="72" customHeight="1">
      <c r="A4711" s="9" t="n">
        <v>46233</v>
      </c>
      <c r="B4711" s="14" t="inlineStr">
        <is>
          <t>10274,10275,10276,10277,10279,10280,10281,10278</t>
        </is>
      </c>
      <c r="C4711" s="14" t="inlineStr">
        <is>
          <t>MAD 0803 CAD.1 (LARANJA)</t>
        </is>
      </c>
      <c r="D4711" s="14" t="inlineStr">
        <is>
          <t>36 PINTURA P.U.</t>
        </is>
      </c>
      <c r="E4711" s="14" t="n">
        <v>20061312</v>
      </c>
      <c r="F4711" s="14" t="inlineStr">
        <is>
          <t>TAMPO 2000X900X18 MDF - MESA COM VIDRO (RAIO100)</t>
        </is>
      </c>
      <c r="G4711" s="14" t="inlineStr">
        <is>
          <t>36 PINTURA P.U.</t>
        </is>
      </c>
      <c r="H4711" s="14" t="inlineStr">
        <is>
          <t>36 PINTURA P.U.</t>
        </is>
      </c>
      <c r="I4711" s="9" t="inlineStr">
        <is>
          <t>36 PINTURA P.U.</t>
        </is>
      </c>
      <c r="J4711" s="9" t="n">
        <v>5</v>
      </c>
      <c r="K4711" s="14" t="n"/>
      <c r="L4711" s="14" t="n"/>
      <c r="M4711" s="14" t="n"/>
      <c r="N4711" s="14" t="n"/>
      <c r="O4711" s="14" t="n"/>
      <c r="P4711" s="14" t="n"/>
      <c r="Q4711" s="14" t="n"/>
      <c r="R4711" s="14" t="n"/>
      <c r="S4711" s="14" t="n"/>
      <c r="T4711" s="14" t="n"/>
      <c r="U4711" s="14" t="n"/>
      <c r="V4711" s="14" t="n"/>
      <c r="W4711" s="14" t="n"/>
      <c r="X4711" s="14" t="n"/>
      <c r="Y4711" s="14" t="n"/>
      <c r="Z4711" s="14" t="n"/>
      <c r="AA4711" s="11" t="n"/>
      <c r="AB4711" s="14">
        <f>B4711&amp;"|"&amp;I4711</f>
        <v/>
      </c>
      <c r="AC4711">
        <f>IF($B4711="","","|"&amp;SUBSTITUTE(TRIM(SUBSTITUTE(SUBSTITUTE(SUBSTITUTE(SUBSTITUTE(SUBSTITUTE(SUBSTITUTE(SUBSTITUTE(SUBSTITUTE(SUBSTITUTE(SUBSTITUTE(SUBSTITUTE(SUBSTITUTE(SUBSTITUTE(SUBSTITUTE(TRIM($B4711&amp;""),CHAR(10)," "),CHAR(13)," "),"."," "),";"," "),","," "),"/"," "),"+"," "),"-"," "),"  "," "),"  "," "),"  "," "),"  "," "),"  "," "),"  "," "))," ","|")&amp;"|")</f>
        <v/>
      </c>
      <c r="AD4711">
        <f>TRIM($I4711&amp;"")</f>
        <v/>
      </c>
    </row>
    <row r="4712" ht="72" customHeight="1">
      <c r="A4712" s="9" t="n">
        <v>46233</v>
      </c>
      <c r="B4712" s="14" t="inlineStr">
        <is>
          <t>10274,10275,10276,10277,10279,10280,10281,10278</t>
        </is>
      </c>
      <c r="C4712" s="14" t="inlineStr">
        <is>
          <t>MAD 0803 CAD.1 (LARANJA)</t>
        </is>
      </c>
      <c r="D4712" s="14" t="inlineStr">
        <is>
          <t>36 PINTURA P.U.</t>
        </is>
      </c>
      <c r="E4712" s="14" t="n">
        <v>20083212</v>
      </c>
      <c r="F4712" s="14" t="inlineStr">
        <is>
          <t>TAMPO 1365X905X18 MDF - MESA COM VIDRO (RAIO100)</t>
        </is>
      </c>
      <c r="G4712" s="14" t="inlineStr">
        <is>
          <t>36 PINTURA P.U.</t>
        </is>
      </c>
      <c r="H4712" s="14" t="inlineStr">
        <is>
          <t>36 PINTURA P.U.</t>
        </is>
      </c>
      <c r="I4712" s="9" t="inlineStr">
        <is>
          <t>36 PINTURA P.U.</t>
        </is>
      </c>
      <c r="J4712" s="9" t="n">
        <v>5</v>
      </c>
      <c r="K4712" s="14" t="n"/>
      <c r="L4712" s="14" t="n"/>
      <c r="M4712" s="14" t="n"/>
      <c r="N4712" s="14" t="n"/>
      <c r="O4712" s="14" t="n"/>
      <c r="P4712" s="14" t="n"/>
      <c r="Q4712" s="14" t="n"/>
      <c r="R4712" s="14" t="n"/>
      <c r="S4712" s="14" t="n"/>
      <c r="T4712" s="14" t="n"/>
      <c r="U4712" s="14" t="n"/>
      <c r="V4712" s="14" t="n"/>
      <c r="W4712" s="14" t="n"/>
      <c r="X4712" s="14" t="n"/>
      <c r="Y4712" s="14" t="n"/>
      <c r="Z4712" s="14" t="n"/>
      <c r="AA4712" s="11" t="n"/>
      <c r="AB4712" s="14">
        <f>B4712&amp;"|"&amp;I4712</f>
        <v/>
      </c>
      <c r="AC4712">
        <f>IF($B4712="","","|"&amp;SUBSTITUTE(TRIM(SUBSTITUTE(SUBSTITUTE(SUBSTITUTE(SUBSTITUTE(SUBSTITUTE(SUBSTITUTE(SUBSTITUTE(SUBSTITUTE(SUBSTITUTE(SUBSTITUTE(SUBSTITUTE(SUBSTITUTE(SUBSTITUTE(SUBSTITUTE(TRIM($B4712&amp;""),CHAR(10)," "),CHAR(13)," "),"."," "),";"," "),","," "),"/"," "),"+"," "),"-"," "),"  "," "),"  "," "),"  "," "),"  "," "),"  "," "),"  "," "))," ","|")&amp;"|")</f>
        <v/>
      </c>
      <c r="AD4712">
        <f>TRIM($I4712&amp;"")</f>
        <v/>
      </c>
    </row>
    <row r="4713" ht="72" customHeight="1">
      <c r="A4713" s="9" t="n">
        <v>46233</v>
      </c>
      <c r="B4713" s="14" t="inlineStr">
        <is>
          <t>10274,10275,10276,10277,10279,10280,10281,10278</t>
        </is>
      </c>
      <c r="C4713" s="14" t="inlineStr">
        <is>
          <t>MAD 0803 CAD.1 (LARANJA)</t>
        </is>
      </c>
      <c r="D4713" s="14" t="inlineStr">
        <is>
          <t>36 PINTURA P.U.</t>
        </is>
      </c>
      <c r="E4713" s="14" t="n">
        <v>20086212</v>
      </c>
      <c r="F4713" s="14" t="inlineStr">
        <is>
          <t>TAMPO 1605X905X18 MDF - MESA COM VIDRO (RAIO100)</t>
        </is>
      </c>
      <c r="G4713" s="14" t="inlineStr">
        <is>
          <t>36 PINTURA P.U.</t>
        </is>
      </c>
      <c r="H4713" s="14" t="inlineStr">
        <is>
          <t>36 PINTURA P.U.</t>
        </is>
      </c>
      <c r="I4713" s="9" t="inlineStr">
        <is>
          <t>36 PINTURA P.U.</t>
        </is>
      </c>
      <c r="J4713" s="9" t="n">
        <v>8</v>
      </c>
      <c r="K4713" s="14" t="n"/>
      <c r="L4713" s="14" t="n"/>
      <c r="M4713" s="14" t="n"/>
      <c r="N4713" s="14" t="n"/>
      <c r="O4713" s="14" t="n"/>
      <c r="P4713" s="14" t="n"/>
      <c r="Q4713" s="14" t="n"/>
      <c r="R4713" s="14" t="n"/>
      <c r="S4713" s="14" t="n"/>
      <c r="T4713" s="14" t="n"/>
      <c r="U4713" s="14" t="n"/>
      <c r="V4713" s="14" t="n"/>
      <c r="W4713" s="14" t="n"/>
      <c r="X4713" s="14" t="n"/>
      <c r="Y4713" s="14" t="n"/>
      <c r="Z4713" s="14" t="n"/>
      <c r="AA4713" s="11" t="n"/>
      <c r="AB4713" s="14">
        <f>B4713&amp;"|"&amp;I4713</f>
        <v/>
      </c>
      <c r="AC4713">
        <f>IF($B4713="","","|"&amp;SUBSTITUTE(TRIM(SUBSTITUTE(SUBSTITUTE(SUBSTITUTE(SUBSTITUTE(SUBSTITUTE(SUBSTITUTE(SUBSTITUTE(SUBSTITUTE(SUBSTITUTE(SUBSTITUTE(SUBSTITUTE(SUBSTITUTE(SUBSTITUTE(SUBSTITUTE(TRIM($B4713&amp;""),CHAR(10)," "),CHAR(13)," "),"."," "),";"," "),","," "),"/"," "),"+"," "),"-"," "),"  "," "),"  "," "),"  "," "),"  "," "),"  "," "),"  "," "))," ","|")&amp;"|")</f>
        <v/>
      </c>
      <c r="AD4713">
        <f>TRIM($I4713&amp;"")</f>
        <v/>
      </c>
    </row>
    <row r="4714" ht="72" customHeight="1">
      <c r="A4714" s="9" t="n">
        <v>46233</v>
      </c>
      <c r="B4714" s="14" t="inlineStr">
        <is>
          <t>10274,10275,10276,10277,10279,10280,10281,10278</t>
        </is>
      </c>
      <c r="C4714" s="14" t="inlineStr">
        <is>
          <t>MAD 0803 CAD.1 (LARANJA)</t>
        </is>
      </c>
      <c r="D4714" s="14" t="inlineStr">
        <is>
          <t>36 PINTURA P.U.</t>
        </is>
      </c>
      <c r="E4714" s="14" t="n">
        <v>20088212</v>
      </c>
      <c r="F4714" s="14" t="inlineStr">
        <is>
          <t>TAMPO 1800X900X18 MDF - MESA COM VIDRO (RAIO100)</t>
        </is>
      </c>
      <c r="G4714" s="14" t="inlineStr">
        <is>
          <t>36 PINTURA P.U.</t>
        </is>
      </c>
      <c r="H4714" s="14" t="inlineStr">
        <is>
          <t>36 PINTURA P.U.</t>
        </is>
      </c>
      <c r="I4714" s="9" t="inlineStr">
        <is>
          <t>36 PINTURA P.U.</t>
        </is>
      </c>
      <c r="J4714" s="9" t="n">
        <v>3</v>
      </c>
      <c r="K4714" s="14" t="n"/>
      <c r="L4714" s="14" t="n"/>
      <c r="M4714" s="14" t="n"/>
      <c r="N4714" s="14" t="n"/>
      <c r="O4714" s="14" t="n"/>
      <c r="P4714" s="14" t="n"/>
      <c r="Q4714" s="14" t="n"/>
      <c r="R4714" s="14" t="n"/>
      <c r="S4714" s="14" t="n"/>
      <c r="T4714" s="14" t="n"/>
      <c r="U4714" s="14" t="n"/>
      <c r="V4714" s="14" t="n"/>
      <c r="W4714" s="14" t="n"/>
      <c r="X4714" s="14" t="n"/>
      <c r="Y4714" s="14" t="n"/>
      <c r="Z4714" s="14" t="n"/>
      <c r="AA4714" s="11" t="n"/>
      <c r="AB4714" s="14">
        <f>B4714&amp;"|"&amp;I4714</f>
        <v/>
      </c>
      <c r="AC4714">
        <f>IF($B4714="","","|"&amp;SUBSTITUTE(TRIM(SUBSTITUTE(SUBSTITUTE(SUBSTITUTE(SUBSTITUTE(SUBSTITUTE(SUBSTITUTE(SUBSTITUTE(SUBSTITUTE(SUBSTITUTE(SUBSTITUTE(SUBSTITUTE(SUBSTITUTE(SUBSTITUTE(SUBSTITUTE(TRIM($B4714&amp;""),CHAR(10)," "),CHAR(13)," "),"."," "),";"," "),","," "),"/"," "),"+"," "),"-"," "),"  "," "),"  "," "),"  "," "),"  "," "),"  "," "),"  "," "))," ","|")&amp;"|")</f>
        <v/>
      </c>
      <c r="AD4714">
        <f>TRIM($I4714&amp;"")</f>
        <v/>
      </c>
    </row>
    <row r="4715" ht="72" customHeight="1">
      <c r="A4715" s="9" t="n">
        <v>46233</v>
      </c>
      <c r="B4715" s="14" t="inlineStr">
        <is>
          <t>10274,10275,10276,10277,10279,10280,10281,10278</t>
        </is>
      </c>
      <c r="C4715" s="14" t="inlineStr">
        <is>
          <t>MAD 0803 CAD.1 (LARANJA)</t>
        </is>
      </c>
      <c r="D4715" s="14" t="inlineStr">
        <is>
          <t>36 PINTURA P.U.</t>
        </is>
      </c>
      <c r="E4715" s="14" t="n">
        <v>20058407</v>
      </c>
      <c r="F4715" s="14" t="inlineStr">
        <is>
          <t>TAMPO 1365X905X25 MDF - MESA COM VIDRO</t>
        </is>
      </c>
      <c r="G4715" s="14" t="inlineStr">
        <is>
          <t>36 PINTURA P.U.</t>
        </is>
      </c>
      <c r="H4715" s="14" t="inlineStr">
        <is>
          <t>36 PINTURA P.U.</t>
        </is>
      </c>
      <c r="I4715" s="9" t="inlineStr">
        <is>
          <t>36 PINTURA P.U.</t>
        </is>
      </c>
      <c r="J4715" s="9" t="n">
        <v>5</v>
      </c>
      <c r="K4715" s="14" t="n"/>
      <c r="L4715" s="14" t="n"/>
      <c r="M4715" s="14" t="n"/>
      <c r="N4715" s="14" t="n"/>
      <c r="O4715" s="14" t="n"/>
      <c r="P4715" s="14" t="n"/>
      <c r="Q4715" s="14" t="n"/>
      <c r="R4715" s="14" t="n"/>
      <c r="S4715" s="14" t="n"/>
      <c r="T4715" s="14" t="n"/>
      <c r="U4715" s="14" t="n"/>
      <c r="V4715" s="14" t="n"/>
      <c r="W4715" s="14" t="n"/>
      <c r="X4715" s="14" t="n"/>
      <c r="Y4715" s="14" t="n"/>
      <c r="Z4715" s="14" t="n"/>
      <c r="AA4715" s="11" t="n"/>
      <c r="AB4715" s="14">
        <f>B4715&amp;"|"&amp;I4715</f>
        <v/>
      </c>
      <c r="AC4715">
        <f>IF($B4715="","","|"&amp;SUBSTITUTE(TRIM(SUBSTITUTE(SUBSTITUTE(SUBSTITUTE(SUBSTITUTE(SUBSTITUTE(SUBSTITUTE(SUBSTITUTE(SUBSTITUTE(SUBSTITUTE(SUBSTITUTE(SUBSTITUTE(SUBSTITUTE(SUBSTITUTE(SUBSTITUTE(TRIM($B4715&amp;""),CHAR(10)," "),CHAR(13)," "),"."," "),";"," "),","," "),"/"," "),"+"," "),"-"," "),"  "," "),"  "," "),"  "," "),"  "," "),"  "," "),"  "," "))," ","|")&amp;"|")</f>
        <v/>
      </c>
      <c r="AD4715">
        <f>TRIM($I4715&amp;"")</f>
        <v/>
      </c>
    </row>
    <row r="4716" ht="36" customHeight="1">
      <c r="A4716" s="9" t="n">
        <v>46226</v>
      </c>
      <c r="B4716" s="14" t="inlineStr">
        <is>
          <t>10284</t>
        </is>
      </c>
      <c r="C4716" s="14" t="inlineStr">
        <is>
          <t>M/C 0728 (AMARELO)</t>
        </is>
      </c>
      <c r="D4716" s="14" t="inlineStr">
        <is>
          <t>36 PINTURA P.U.</t>
        </is>
      </c>
      <c r="E4716" s="14" t="n">
        <v>20051001</v>
      </c>
      <c r="F4716" s="14" t="inlineStr">
        <is>
          <t>TAMPO REDONDO 1035X1035X18 MDF - MESA TURIM LIGHT</t>
        </is>
      </c>
      <c r="G4716" s="14" t="inlineStr">
        <is>
          <t>36 PINTURA P.U.</t>
        </is>
      </c>
      <c r="H4716" s="14" t="inlineStr">
        <is>
          <t>36 PINTURA P.U.</t>
        </is>
      </c>
      <c r="I4716" s="9" t="inlineStr">
        <is>
          <t>36 PINTURA P.U.</t>
        </is>
      </c>
      <c r="J4716" s="9" t="n">
        <v>4</v>
      </c>
      <c r="K4716" s="14" t="n"/>
      <c r="L4716" s="14" t="n"/>
      <c r="M4716" s="14" t="n"/>
      <c r="N4716" s="14" t="n"/>
      <c r="O4716" s="14" t="n"/>
      <c r="P4716" s="14" t="n"/>
      <c r="Q4716" s="14" t="n"/>
      <c r="R4716" s="14" t="n"/>
      <c r="S4716" s="14" t="n"/>
      <c r="T4716" s="14" t="n"/>
      <c r="U4716" s="14" t="n"/>
      <c r="V4716" s="14" t="n"/>
      <c r="W4716" s="14" t="n"/>
      <c r="X4716" s="14" t="n"/>
      <c r="Y4716" s="14" t="n"/>
      <c r="Z4716" s="14" t="n"/>
      <c r="AA4716" s="11" t="n"/>
      <c r="AB4716" s="14">
        <f>B4716&amp;"|"&amp;I4716</f>
        <v/>
      </c>
      <c r="AC4716">
        <f>IF($B4716="","","|"&amp;SUBSTITUTE(TRIM(SUBSTITUTE(SUBSTITUTE(SUBSTITUTE(SUBSTITUTE(SUBSTITUTE(SUBSTITUTE(SUBSTITUTE(SUBSTITUTE(SUBSTITUTE(SUBSTITUTE(SUBSTITUTE(SUBSTITUTE(SUBSTITUTE(SUBSTITUTE(TRIM($B4716&amp;""),CHAR(10)," "),CHAR(13)," "),"."," "),";"," "),","," "),"/"," "),"+"," "),"-"," "),"  "," "),"  "," "),"  "," "),"  "," "),"  "," "),"  "," "))," ","|")&amp;"|")</f>
        <v/>
      </c>
      <c r="AD4716">
        <f>TRIM($I4716&amp;"")</f>
        <v/>
      </c>
    </row>
    <row r="4717" ht="36" customHeight="1">
      <c r="A4717" s="9" t="n">
        <v>46226</v>
      </c>
      <c r="B4717" s="14" t="inlineStr">
        <is>
          <t>10284</t>
        </is>
      </c>
      <c r="C4717" s="14" t="inlineStr">
        <is>
          <t>M/C 0728 (AMARELO)</t>
        </is>
      </c>
      <c r="D4717" s="14" t="inlineStr">
        <is>
          <t>36 PINTURA P.U.</t>
        </is>
      </c>
      <c r="E4717" s="14" t="n">
        <v>20052201</v>
      </c>
      <c r="F4717" s="14" t="inlineStr">
        <is>
          <t>TAMPO VITREO 1205X905X18 MDF-MESA ATHENAS</t>
        </is>
      </c>
      <c r="G4717" s="14" t="inlineStr">
        <is>
          <t>36 PINTURA P.U.</t>
        </is>
      </c>
      <c r="H4717" s="14" t="inlineStr">
        <is>
          <t>36 PINTURA P.U.</t>
        </is>
      </c>
      <c r="I4717" s="9" t="inlineStr">
        <is>
          <t>36 PINTURA P.U.</t>
        </is>
      </c>
      <c r="J4717" s="9" t="n">
        <v>1</v>
      </c>
      <c r="K4717" s="14" t="n"/>
      <c r="L4717" s="14" t="n"/>
      <c r="M4717" s="14" t="n"/>
      <c r="N4717" s="14" t="n"/>
      <c r="O4717" s="14" t="n"/>
      <c r="P4717" s="14" t="n"/>
      <c r="Q4717" s="14" t="n"/>
      <c r="R4717" s="14" t="n"/>
      <c r="S4717" s="14" t="n"/>
      <c r="T4717" s="14" t="n"/>
      <c r="U4717" s="14" t="n"/>
      <c r="V4717" s="14" t="n"/>
      <c r="W4717" s="14" t="n"/>
      <c r="X4717" s="14" t="n"/>
      <c r="Y4717" s="14" t="n"/>
      <c r="Z4717" s="14" t="n"/>
      <c r="AA4717" s="11" t="n"/>
      <c r="AB4717" s="14">
        <f>B4717&amp;"|"&amp;I4717</f>
        <v/>
      </c>
      <c r="AC4717">
        <f>IF($B4717="","","|"&amp;SUBSTITUTE(TRIM(SUBSTITUTE(SUBSTITUTE(SUBSTITUTE(SUBSTITUTE(SUBSTITUTE(SUBSTITUTE(SUBSTITUTE(SUBSTITUTE(SUBSTITUTE(SUBSTITUTE(SUBSTITUTE(SUBSTITUTE(SUBSTITUTE(SUBSTITUTE(TRIM($B4717&amp;""),CHAR(10)," "),CHAR(13)," "),"."," "),";"," "),","," "),"/"," "),"+"," "),"-"," "),"  "," "),"  "," "),"  "," "),"  "," "),"  "," "),"  "," "))," ","|")&amp;"|")</f>
        <v/>
      </c>
      <c r="AD4717">
        <f>TRIM($I4717&amp;"")</f>
        <v/>
      </c>
    </row>
    <row r="4718" ht="36" customHeight="1">
      <c r="A4718" s="9" t="n">
        <v>46226</v>
      </c>
      <c r="B4718" s="14" t="inlineStr">
        <is>
          <t>10284</t>
        </is>
      </c>
      <c r="C4718" s="14" t="inlineStr">
        <is>
          <t>M/C 0728 (AMARELO)</t>
        </is>
      </c>
      <c r="D4718" s="14" t="inlineStr">
        <is>
          <t>36 PINTURA P.U.</t>
        </is>
      </c>
      <c r="E4718" s="14" t="n">
        <v>30006104</v>
      </c>
      <c r="F4718" s="14" t="inlineStr">
        <is>
          <t>MOLDURA ENCOSTO 445X280X15 MDF - CAD SANTIAGO NEW</t>
        </is>
      </c>
      <c r="G4718" s="14" t="inlineStr">
        <is>
          <t>36 PINTURA P.U.</t>
        </is>
      </c>
      <c r="H4718" s="14" t="inlineStr">
        <is>
          <t>36 PINTURA P.U.</t>
        </is>
      </c>
      <c r="I4718" s="9" t="inlineStr">
        <is>
          <t>36 PINTURA P.U.</t>
        </is>
      </c>
      <c r="J4718" s="9" t="n">
        <v>600</v>
      </c>
      <c r="K4718" s="14" t="n"/>
      <c r="L4718" s="14" t="n"/>
      <c r="M4718" s="14" t="n"/>
      <c r="N4718" s="14" t="n"/>
      <c r="O4718" s="14" t="n"/>
      <c r="P4718" s="14" t="n"/>
      <c r="Q4718" s="14" t="n"/>
      <c r="R4718" s="14" t="n"/>
      <c r="S4718" s="14" t="n"/>
      <c r="T4718" s="14" t="n"/>
      <c r="U4718" s="14" t="n"/>
      <c r="V4718" s="14" t="n"/>
      <c r="W4718" s="14" t="n"/>
      <c r="X4718" s="14" t="n"/>
      <c r="Y4718" s="14" t="n"/>
      <c r="Z4718" s="14" t="n"/>
      <c r="AA4718" s="11" t="n"/>
      <c r="AB4718" s="14">
        <f>B4718&amp;"|"&amp;I4718</f>
        <v/>
      </c>
      <c r="AC4718">
        <f>IF($B4718="","","|"&amp;SUBSTITUTE(TRIM(SUBSTITUTE(SUBSTITUTE(SUBSTITUTE(SUBSTITUTE(SUBSTITUTE(SUBSTITUTE(SUBSTITUTE(SUBSTITUTE(SUBSTITUTE(SUBSTITUTE(SUBSTITUTE(SUBSTITUTE(SUBSTITUTE(SUBSTITUTE(TRIM($B4718&amp;""),CHAR(10)," "),CHAR(13)," "),"."," "),";"," "),","," "),"/"," "),"+"," "),"-"," "),"  "," "),"  "," "),"  "," "),"  "," "),"  "," "),"  "," "))," ","|")&amp;"|")</f>
        <v/>
      </c>
      <c r="AD4718">
        <f>TRIM($I4718&amp;"")</f>
        <v/>
      </c>
    </row>
    <row r="4719" ht="36" customHeight="1">
      <c r="A4719" s="9" t="n">
        <v>46226</v>
      </c>
      <c r="B4719" s="14" t="inlineStr">
        <is>
          <t>10284</t>
        </is>
      </c>
      <c r="C4719" s="14" t="inlineStr">
        <is>
          <t>M/C 0728 (AMARELO)</t>
        </is>
      </c>
      <c r="D4719" s="14" t="inlineStr">
        <is>
          <t>36 PINTURA P.U.</t>
        </is>
      </c>
      <c r="E4719" s="14" t="n">
        <v>30001201</v>
      </c>
      <c r="F4719" s="14" t="inlineStr">
        <is>
          <t>PE TRASEIRO 980X65(911)X25 MDF (11PCS)- CAD PE INT</t>
        </is>
      </c>
      <c r="G4719" s="14" t="inlineStr">
        <is>
          <t>36 PINTURA P.U.</t>
        </is>
      </c>
      <c r="H4719" s="14" t="inlineStr">
        <is>
          <t>36 PINTURA P.U.</t>
        </is>
      </c>
      <c r="I4719" s="9" t="inlineStr">
        <is>
          <t>36 PINTURA P.U.</t>
        </is>
      </c>
      <c r="J4719" s="9" t="n">
        <v>8</v>
      </c>
      <c r="K4719" s="14" t="n"/>
      <c r="L4719" s="14" t="n"/>
      <c r="M4719" s="14" t="n"/>
      <c r="N4719" s="14" t="n"/>
      <c r="O4719" s="14" t="n"/>
      <c r="P4719" s="14" t="n"/>
      <c r="Q4719" s="14" t="n"/>
      <c r="R4719" s="14" t="n"/>
      <c r="S4719" s="14" t="n"/>
      <c r="T4719" s="14" t="n"/>
      <c r="U4719" s="14" t="n"/>
      <c r="V4719" s="14" t="n"/>
      <c r="W4719" s="14" t="n"/>
      <c r="X4719" s="14" t="n"/>
      <c r="Y4719" s="14" t="n"/>
      <c r="Z4719" s="14" t="n"/>
      <c r="AA4719" s="11" t="n"/>
      <c r="AB4719" s="14">
        <f>B4719&amp;"|"&amp;I4719</f>
        <v/>
      </c>
      <c r="AC4719">
        <f>IF($B4719="","","|"&amp;SUBSTITUTE(TRIM(SUBSTITUTE(SUBSTITUTE(SUBSTITUTE(SUBSTITUTE(SUBSTITUTE(SUBSTITUTE(SUBSTITUTE(SUBSTITUTE(SUBSTITUTE(SUBSTITUTE(SUBSTITUTE(SUBSTITUTE(SUBSTITUTE(SUBSTITUTE(TRIM($B4719&amp;""),CHAR(10)," "),CHAR(13)," "),"."," "),";"," "),","," "),"/"," "),"+"," "),"-"," "),"  "," "),"  "," "),"  "," "),"  "," "),"  "," "),"  "," "))," ","|")&amp;"|")</f>
        <v/>
      </c>
      <c r="AD4719">
        <f>TRIM($I4719&amp;"")</f>
        <v/>
      </c>
    </row>
    <row r="4720" ht="36" customHeight="1">
      <c r="A4720" s="9" t="n">
        <v>46226</v>
      </c>
      <c r="B4720" s="14" t="inlineStr">
        <is>
          <t>10284</t>
        </is>
      </c>
      <c r="C4720" s="14" t="inlineStr">
        <is>
          <t>M/C 0728 (AMARELO)</t>
        </is>
      </c>
      <c r="D4720" s="14" t="inlineStr">
        <is>
          <t>36 PINTURA P.U.</t>
        </is>
      </c>
      <c r="E4720" s="14" t="n">
        <v>30001301</v>
      </c>
      <c r="F4720" s="14" t="inlineStr">
        <is>
          <t>PE TRASEIRO 920X65(911)X25 MDF (11PCS)- CAD PE INT</t>
        </is>
      </c>
      <c r="G4720" s="14" t="inlineStr">
        <is>
          <t>36 PINTURA P.U.</t>
        </is>
      </c>
      <c r="H4720" s="14" t="inlineStr">
        <is>
          <t>36 PINTURA P.U.</t>
        </is>
      </c>
      <c r="I4720" s="9" t="inlineStr">
        <is>
          <t>36 PINTURA P.U.</t>
        </is>
      </c>
      <c r="J4720" s="9" t="n">
        <v>16</v>
      </c>
      <c r="K4720" s="14" t="n"/>
      <c r="L4720" s="14" t="n"/>
      <c r="M4720" s="14" t="n"/>
      <c r="N4720" s="14" t="n"/>
      <c r="O4720" s="14" t="n"/>
      <c r="P4720" s="14" t="n"/>
      <c r="Q4720" s="14" t="n"/>
      <c r="R4720" s="14" t="n"/>
      <c r="S4720" s="14" t="n"/>
      <c r="T4720" s="14" t="n"/>
      <c r="U4720" s="14" t="n"/>
      <c r="V4720" s="14" t="n"/>
      <c r="W4720" s="14" t="n"/>
      <c r="X4720" s="14" t="n"/>
      <c r="Y4720" s="14" t="n"/>
      <c r="Z4720" s="14" t="n"/>
      <c r="AA4720" s="11" t="n"/>
      <c r="AB4720" s="14">
        <f>B4720&amp;"|"&amp;I4720</f>
        <v/>
      </c>
      <c r="AC4720">
        <f>IF($B4720="","","|"&amp;SUBSTITUTE(TRIM(SUBSTITUTE(SUBSTITUTE(SUBSTITUTE(SUBSTITUTE(SUBSTITUTE(SUBSTITUTE(SUBSTITUTE(SUBSTITUTE(SUBSTITUTE(SUBSTITUTE(SUBSTITUTE(SUBSTITUTE(SUBSTITUTE(SUBSTITUTE(TRIM($B4720&amp;""),CHAR(10)," "),CHAR(13)," "),"."," "),";"," "),","," "),"/"," "),"+"," "),"-"," "),"  "," "),"  "," "),"  "," "),"  "," "),"  "," "),"  "," "))," ","|")&amp;"|")</f>
        <v/>
      </c>
      <c r="AD4720">
        <f>TRIM($I4720&amp;"")</f>
        <v/>
      </c>
    </row>
    <row r="4721" ht="36" customHeight="1">
      <c r="A4721" s="9" t="n">
        <v>46226</v>
      </c>
      <c r="B4721" s="14" t="inlineStr">
        <is>
          <t>10284</t>
        </is>
      </c>
      <c r="C4721" s="14" t="inlineStr">
        <is>
          <t>M/C 0728 (AMARELO)</t>
        </is>
      </c>
      <c r="D4721" s="14" t="inlineStr">
        <is>
          <t>36 PINTURA P.U.</t>
        </is>
      </c>
      <c r="E4721" s="14" t="n">
        <v>30003901</v>
      </c>
      <c r="F4721" s="14" t="inlineStr">
        <is>
          <t>PE TRASEIRO 920X30(911)X25 MDF (14PC) ESQ TRENTO</t>
        </is>
      </c>
      <c r="G4721" s="14" t="inlineStr">
        <is>
          <t>36 PINTURA P.U.</t>
        </is>
      </c>
      <c r="H4721" s="14" t="inlineStr">
        <is>
          <t>36 PINTURA P.U.</t>
        </is>
      </c>
      <c r="I4721" s="9" t="inlineStr">
        <is>
          <t>36 PINTURA P.U.</t>
        </is>
      </c>
      <c r="J4721" s="9" t="n">
        <v>12</v>
      </c>
      <c r="K4721" s="14" t="n"/>
      <c r="L4721" s="14" t="n"/>
      <c r="M4721" s="14" t="n"/>
      <c r="N4721" s="14" t="n"/>
      <c r="O4721" s="14" t="n"/>
      <c r="P4721" s="14" t="n"/>
      <c r="Q4721" s="14" t="n"/>
      <c r="R4721" s="14" t="n"/>
      <c r="S4721" s="14" t="n"/>
      <c r="T4721" s="14" t="n"/>
      <c r="U4721" s="14" t="n"/>
      <c r="V4721" s="14" t="n"/>
      <c r="W4721" s="14" t="n"/>
      <c r="X4721" s="14" t="n"/>
      <c r="Y4721" s="14" t="n"/>
      <c r="Z4721" s="14" t="n"/>
      <c r="AA4721" s="11" t="n"/>
      <c r="AB4721" s="14">
        <f>B4721&amp;"|"&amp;I4721</f>
        <v/>
      </c>
      <c r="AC4721">
        <f>IF($B4721="","","|"&amp;SUBSTITUTE(TRIM(SUBSTITUTE(SUBSTITUTE(SUBSTITUTE(SUBSTITUTE(SUBSTITUTE(SUBSTITUTE(SUBSTITUTE(SUBSTITUTE(SUBSTITUTE(SUBSTITUTE(SUBSTITUTE(SUBSTITUTE(SUBSTITUTE(SUBSTITUTE(TRIM($B4721&amp;""),CHAR(10)," "),CHAR(13)," "),"."," "),";"," "),","," "),"/"," "),"+"," "),"-"," "),"  "," "),"  "," "),"  "," "),"  "," "),"  "," "),"  "," "))," ","|")&amp;"|")</f>
        <v/>
      </c>
      <c r="AD4721">
        <f>TRIM($I4721&amp;"")</f>
        <v/>
      </c>
    </row>
    <row r="4722" ht="36" customHeight="1">
      <c r="A4722" s="9" t="n">
        <v>46226</v>
      </c>
      <c r="B4722" s="14" t="inlineStr">
        <is>
          <t>10284</t>
        </is>
      </c>
      <c r="C4722" s="14" t="inlineStr">
        <is>
          <t>M/C 0728 (AMARELO)</t>
        </is>
      </c>
      <c r="D4722" s="14" t="inlineStr">
        <is>
          <t>36 PINTURA P.U.</t>
        </is>
      </c>
      <c r="E4722" s="14" t="n">
        <v>30003902</v>
      </c>
      <c r="F4722" s="14" t="inlineStr">
        <is>
          <t>PE TRASEIRO 920X30(911)X25 MDF (14PC) DIR TRENTO</t>
        </is>
      </c>
      <c r="G4722" s="14" t="inlineStr">
        <is>
          <t>36 PINTURA P.U.</t>
        </is>
      </c>
      <c r="H4722" s="14" t="inlineStr">
        <is>
          <t>36 PINTURA P.U.</t>
        </is>
      </c>
      <c r="I4722" s="9" t="inlineStr">
        <is>
          <t>36 PINTURA P.U.</t>
        </is>
      </c>
      <c r="J4722" s="9" t="n">
        <v>12</v>
      </c>
      <c r="K4722" s="14" t="n"/>
      <c r="L4722" s="14" t="n"/>
      <c r="M4722" s="14" t="n"/>
      <c r="N4722" s="14" t="n"/>
      <c r="O4722" s="14" t="n"/>
      <c r="P4722" s="14" t="n"/>
      <c r="Q4722" s="14" t="n"/>
      <c r="R4722" s="14" t="n"/>
      <c r="S4722" s="14" t="n"/>
      <c r="T4722" s="14" t="n"/>
      <c r="U4722" s="14" t="n"/>
      <c r="V4722" s="14" t="n"/>
      <c r="W4722" s="14" t="n"/>
      <c r="X4722" s="14" t="n"/>
      <c r="Y4722" s="14" t="n"/>
      <c r="Z4722" s="14" t="n"/>
      <c r="AA4722" s="11" t="n"/>
      <c r="AB4722" s="14">
        <f>B4722&amp;"|"&amp;I4722</f>
        <v/>
      </c>
      <c r="AC4722">
        <f>IF($B4722="","","|"&amp;SUBSTITUTE(TRIM(SUBSTITUTE(SUBSTITUTE(SUBSTITUTE(SUBSTITUTE(SUBSTITUTE(SUBSTITUTE(SUBSTITUTE(SUBSTITUTE(SUBSTITUTE(SUBSTITUTE(SUBSTITUTE(SUBSTITUTE(SUBSTITUTE(SUBSTITUTE(TRIM($B4722&amp;""),CHAR(10)," "),CHAR(13)," "),"."," "),";"," "),","," "),"/"," "),"+"," "),"-"," "),"  "," "),"  "," "),"  "," "),"  "," "),"  "," "),"  "," "))," ","|")&amp;"|")</f>
        <v/>
      </c>
      <c r="AD4722">
        <f>TRIM($I4722&amp;"")</f>
        <v/>
      </c>
    </row>
    <row r="4723" ht="36" customHeight="1">
      <c r="A4723" s="9" t="n">
        <v>46226</v>
      </c>
      <c r="B4723" s="14" t="inlineStr">
        <is>
          <t>10284</t>
        </is>
      </c>
      <c r="C4723" s="14" t="inlineStr">
        <is>
          <t>M/C 0728 (AMARELO)</t>
        </is>
      </c>
      <c r="D4723" s="14" t="inlineStr">
        <is>
          <t>36 PINTURA P.U.</t>
        </is>
      </c>
      <c r="E4723" s="14" t="n">
        <v>30006101</v>
      </c>
      <c r="F4723" s="14" t="inlineStr">
        <is>
          <t>PE TRAS 880X30(911)X25 MDF (13PC) ESQ SANTIAGO NEW</t>
        </is>
      </c>
      <c r="G4723" s="14" t="inlineStr">
        <is>
          <t>36 PINTURA P.U.</t>
        </is>
      </c>
      <c r="H4723" s="14" t="inlineStr">
        <is>
          <t>36 PINTURA P.U.</t>
        </is>
      </c>
      <c r="I4723" s="9" t="inlineStr">
        <is>
          <t>36 PINTURA P.U.</t>
        </is>
      </c>
      <c r="J4723" s="9" t="n">
        <v>600</v>
      </c>
      <c r="K4723" s="14" t="n"/>
      <c r="L4723" s="14" t="n"/>
      <c r="M4723" s="14" t="n"/>
      <c r="N4723" s="14" t="n"/>
      <c r="O4723" s="14" t="n"/>
      <c r="P4723" s="14" t="n"/>
      <c r="Q4723" s="14" t="n"/>
      <c r="R4723" s="14" t="n"/>
      <c r="S4723" s="14" t="n"/>
      <c r="T4723" s="14" t="n"/>
      <c r="U4723" s="14" t="n"/>
      <c r="V4723" s="14" t="n"/>
      <c r="W4723" s="14" t="n"/>
      <c r="X4723" s="14" t="n"/>
      <c r="Y4723" s="14" t="n"/>
      <c r="Z4723" s="14" t="n"/>
      <c r="AA4723" s="11" t="n"/>
      <c r="AB4723" s="14">
        <f>B4723&amp;"|"&amp;I4723</f>
        <v/>
      </c>
      <c r="AC4723">
        <f>IF($B4723="","","|"&amp;SUBSTITUTE(TRIM(SUBSTITUTE(SUBSTITUTE(SUBSTITUTE(SUBSTITUTE(SUBSTITUTE(SUBSTITUTE(SUBSTITUTE(SUBSTITUTE(SUBSTITUTE(SUBSTITUTE(SUBSTITUTE(SUBSTITUTE(SUBSTITUTE(SUBSTITUTE(TRIM($B4723&amp;""),CHAR(10)," "),CHAR(13)," "),"."," "),";"," "),","," "),"/"," "),"+"," "),"-"," "),"  "," "),"  "," "),"  "," "),"  "," "),"  "," "),"  "," "))," ","|")&amp;"|")</f>
        <v/>
      </c>
      <c r="AD4723">
        <f>TRIM($I4723&amp;"")</f>
        <v/>
      </c>
    </row>
    <row r="4724" ht="36" customHeight="1">
      <c r="A4724" s="9" t="n">
        <v>46226</v>
      </c>
      <c r="B4724" s="14" t="inlineStr">
        <is>
          <t>10284</t>
        </is>
      </c>
      <c r="C4724" s="14" t="inlineStr">
        <is>
          <t>M/C 0728 (AMARELO)</t>
        </is>
      </c>
      <c r="D4724" s="14" t="inlineStr">
        <is>
          <t>36 PINTURA P.U.</t>
        </is>
      </c>
      <c r="E4724" s="14" t="n">
        <v>30006102</v>
      </c>
      <c r="F4724" s="14" t="inlineStr">
        <is>
          <t>PE TRAS 880X30(911)X25 MDF (13PC) DIR SANTIAGO NEW</t>
        </is>
      </c>
      <c r="G4724" s="14" t="inlineStr">
        <is>
          <t>36 PINTURA P.U.</t>
        </is>
      </c>
      <c r="H4724" s="14" t="inlineStr">
        <is>
          <t>36 PINTURA P.U.</t>
        </is>
      </c>
      <c r="I4724" s="9" t="inlineStr">
        <is>
          <t>36 PINTURA P.U.</t>
        </is>
      </c>
      <c r="J4724" s="9" t="n">
        <v>600</v>
      </c>
      <c r="K4724" s="14" t="n"/>
      <c r="L4724" s="14" t="n"/>
      <c r="M4724" s="14" t="n"/>
      <c r="N4724" s="14" t="n"/>
      <c r="O4724" s="14" t="n"/>
      <c r="P4724" s="14" t="n"/>
      <c r="Q4724" s="14" t="n"/>
      <c r="R4724" s="14" t="n"/>
      <c r="S4724" s="14" t="n"/>
      <c r="T4724" s="14" t="n"/>
      <c r="U4724" s="14" t="n"/>
      <c r="V4724" s="14" t="n"/>
      <c r="W4724" s="14" t="n"/>
      <c r="X4724" s="14" t="n"/>
      <c r="Y4724" s="14" t="n"/>
      <c r="Z4724" s="14" t="n"/>
      <c r="AA4724" s="11" t="n"/>
      <c r="AB4724" s="14">
        <f>B4724&amp;"|"&amp;I4724</f>
        <v/>
      </c>
      <c r="AC4724">
        <f>IF($B4724="","","|"&amp;SUBSTITUTE(TRIM(SUBSTITUTE(SUBSTITUTE(SUBSTITUTE(SUBSTITUTE(SUBSTITUTE(SUBSTITUTE(SUBSTITUTE(SUBSTITUTE(SUBSTITUTE(SUBSTITUTE(SUBSTITUTE(SUBSTITUTE(SUBSTITUTE(SUBSTITUTE(TRIM($B4724&amp;""),CHAR(10)," "),CHAR(13)," "),"."," "),";"," "),","," "),"/"," "),"+"," "),"-"," "),"  "," "),"  "," "),"  "," "),"  "," "),"  "," "),"  "," "))," ","|")&amp;"|")</f>
        <v/>
      </c>
      <c r="AD4724">
        <f>TRIM($I4724&amp;"")</f>
        <v/>
      </c>
    </row>
    <row r="4725" ht="36" customHeight="1">
      <c r="A4725" s="9" t="n">
        <v>46226</v>
      </c>
      <c r="B4725" s="14" t="inlineStr">
        <is>
          <t>10284</t>
        </is>
      </c>
      <c r="C4725" s="14" t="inlineStr">
        <is>
          <t>M/C 0728 (AMARELO)</t>
        </is>
      </c>
      <c r="D4725" s="14" t="inlineStr">
        <is>
          <t>36 PINTURA P.U.</t>
        </is>
      </c>
      <c r="E4725" s="14" t="n">
        <v>30006801</v>
      </c>
      <c r="F4725" s="14" t="inlineStr">
        <is>
          <t>PE TRASEIRO 980X94(911)X25 MDF (8PCS)- CAD GENOVA</t>
        </is>
      </c>
      <c r="G4725" s="14" t="inlineStr">
        <is>
          <t>36 PINTURA P.U.</t>
        </is>
      </c>
      <c r="H4725" s="14" t="inlineStr">
        <is>
          <t>36 PINTURA P.U.</t>
        </is>
      </c>
      <c r="I4725" s="9" t="inlineStr">
        <is>
          <t>36 PINTURA P.U.</t>
        </is>
      </c>
      <c r="J4725" s="9" t="n">
        <v>8</v>
      </c>
      <c r="K4725" s="14" t="n"/>
      <c r="L4725" s="14" t="n"/>
      <c r="M4725" s="14" t="n"/>
      <c r="N4725" s="14" t="n"/>
      <c r="O4725" s="14" t="n"/>
      <c r="P4725" s="14" t="n"/>
      <c r="Q4725" s="14" t="n"/>
      <c r="R4725" s="14" t="n"/>
      <c r="S4725" s="14" t="n"/>
      <c r="T4725" s="14" t="n"/>
      <c r="U4725" s="14" t="n"/>
      <c r="V4725" s="14" t="n"/>
      <c r="W4725" s="14" t="n"/>
      <c r="X4725" s="14" t="n"/>
      <c r="Y4725" s="14" t="n"/>
      <c r="Z4725" s="14" t="n"/>
      <c r="AA4725" s="11" t="n"/>
      <c r="AB4725" s="14">
        <f>B4725&amp;"|"&amp;I4725</f>
        <v/>
      </c>
      <c r="AC4725">
        <f>IF($B4725="","","|"&amp;SUBSTITUTE(TRIM(SUBSTITUTE(SUBSTITUTE(SUBSTITUTE(SUBSTITUTE(SUBSTITUTE(SUBSTITUTE(SUBSTITUTE(SUBSTITUTE(SUBSTITUTE(SUBSTITUTE(SUBSTITUTE(SUBSTITUTE(SUBSTITUTE(SUBSTITUTE(TRIM($B4725&amp;""),CHAR(10)," "),CHAR(13)," "),"."," "),";"," "),","," "),"/"," "),"+"," "),"-"," "),"  "," "),"  "," "),"  "," "),"  "," "),"  "," "),"  "," "))," ","|")&amp;"|")</f>
        <v/>
      </c>
      <c r="AD4725">
        <f>TRIM($I4725&amp;"")</f>
        <v/>
      </c>
    </row>
    <row r="4726" ht="72" customHeight="1">
      <c r="A4726" s="9" t="n">
        <v>46231</v>
      </c>
      <c r="B4726" s="14" t="inlineStr">
        <is>
          <t>10274,10275,10276,10277,10279,10280,10281,10278</t>
        </is>
      </c>
      <c r="C4726" s="14" t="inlineStr">
        <is>
          <t>MAD 0803 CAD.1 (LARANJA)</t>
        </is>
      </c>
      <c r="D4726" s="14" t="inlineStr">
        <is>
          <t>46 SECCIONADORA 1</t>
        </is>
      </c>
      <c r="E4726" s="14" t="n">
        <v>30003602</v>
      </c>
      <c r="F4726" s="14" t="inlineStr">
        <is>
          <t>ASSENTO 440X455X12 MDP - CADEIRA PEROLA MADEIRA</t>
        </is>
      </c>
      <c r="G4726" s="14" t="inlineStr">
        <is>
          <t>46 SECCIONADORA 1</t>
        </is>
      </c>
      <c r="H4726" s="14" t="inlineStr">
        <is>
          <t>46 SECCIONADORA 1</t>
        </is>
      </c>
      <c r="I4726" s="9" t="inlineStr">
        <is>
          <t>46 SECCIONADORA 1</t>
        </is>
      </c>
      <c r="J4726" s="9" t="n">
        <v>780</v>
      </c>
      <c r="K4726" s="14" t="n"/>
      <c r="L4726" s="14" t="n"/>
      <c r="M4726" s="14" t="n"/>
      <c r="N4726" s="14" t="n"/>
      <c r="O4726" s="14" t="n"/>
      <c r="P4726" s="14" t="n"/>
      <c r="Q4726" s="14" t="n"/>
      <c r="R4726" s="14" t="n"/>
      <c r="S4726" s="14" t="n"/>
      <c r="T4726" s="14" t="n"/>
      <c r="U4726" s="14" t="n"/>
      <c r="V4726" s="14" t="n"/>
      <c r="W4726" s="14" t="n"/>
      <c r="X4726" s="14" t="n"/>
      <c r="Y4726" s="14" t="n"/>
      <c r="Z4726" s="14" t="n"/>
      <c r="AA4726" s="11" t="n"/>
      <c r="AB4726" s="14">
        <f>B4726&amp;"|"&amp;I4726</f>
        <v/>
      </c>
      <c r="AC4726">
        <f>IF($B4726="","","|"&amp;SUBSTITUTE(TRIM(SUBSTITUTE(SUBSTITUTE(SUBSTITUTE(SUBSTITUTE(SUBSTITUTE(SUBSTITUTE(SUBSTITUTE(SUBSTITUTE(SUBSTITUTE(SUBSTITUTE(SUBSTITUTE(SUBSTITUTE(SUBSTITUTE(SUBSTITUTE(TRIM($B4726&amp;""),CHAR(10)," "),CHAR(13)," "),"."," "),";"," "),","," "),"/"," "),"+"," "),"-"," "),"  "," "),"  "," "),"  "," "),"  "," "),"  "," "),"  "," "))," ","|")&amp;"|")</f>
        <v/>
      </c>
      <c r="AD4726">
        <f>TRIM($I4726&amp;"")</f>
        <v/>
      </c>
    </row>
    <row r="4727" ht="72" customHeight="1">
      <c r="A4727" s="9" t="n">
        <v>46231</v>
      </c>
      <c r="B4727" s="14" t="inlineStr">
        <is>
          <t>10274,10275,10276,10277,10279,10280,10281,10278</t>
        </is>
      </c>
      <c r="C4727" s="14" t="inlineStr">
        <is>
          <t>MAD 0803 CAD.1 (LARANJA)</t>
        </is>
      </c>
      <c r="D4727" s="14" t="inlineStr">
        <is>
          <t>46 SECCIONADORA 1</t>
        </is>
      </c>
      <c r="E4727" s="14" t="n">
        <v>30001205</v>
      </c>
      <c r="F4727" s="14" t="inlineStr">
        <is>
          <t>TRAV ASSENTO 367X80X15 MDP CAD PE INTEIRO/ MADEIRA</t>
        </is>
      </c>
      <c r="G4727" s="14" t="inlineStr">
        <is>
          <t>46 SECCIONADORA 1</t>
        </is>
      </c>
      <c r="H4727" s="14" t="inlineStr">
        <is>
          <t>46 SECCIONADORA 1</t>
        </is>
      </c>
      <c r="I4727" s="9" t="inlineStr">
        <is>
          <t>46 SECCIONADORA 1</t>
        </is>
      </c>
      <c r="J4727" s="9" t="n">
        <v>24</v>
      </c>
      <c r="K4727" s="14" t="n"/>
      <c r="L4727" s="14" t="n"/>
      <c r="M4727" s="14" t="n"/>
      <c r="N4727" s="14" t="n"/>
      <c r="O4727" s="14" t="n"/>
      <c r="P4727" s="14" t="n"/>
      <c r="Q4727" s="14" t="n"/>
      <c r="R4727" s="14" t="n"/>
      <c r="S4727" s="14" t="n"/>
      <c r="T4727" s="14" t="n"/>
      <c r="U4727" s="14" t="n"/>
      <c r="V4727" s="14" t="n"/>
      <c r="W4727" s="14" t="n"/>
      <c r="X4727" s="14" t="n"/>
      <c r="Y4727" s="14" t="n"/>
      <c r="Z4727" s="14" t="n"/>
      <c r="AA4727" s="11" t="n"/>
      <c r="AB4727" s="14">
        <f>B4727&amp;"|"&amp;I4727</f>
        <v/>
      </c>
      <c r="AC4727">
        <f>IF($B4727="","","|"&amp;SUBSTITUTE(TRIM(SUBSTITUTE(SUBSTITUTE(SUBSTITUTE(SUBSTITUTE(SUBSTITUTE(SUBSTITUTE(SUBSTITUTE(SUBSTITUTE(SUBSTITUTE(SUBSTITUTE(SUBSTITUTE(SUBSTITUTE(SUBSTITUTE(SUBSTITUTE(TRIM($B4727&amp;""),CHAR(10)," "),CHAR(13)," "),"."," "),";"," "),","," "),"/"," "),"+"," "),"-"," "),"  "," "),"  "," "),"  "," "),"  "," "),"  "," "),"  "," "))," ","|")&amp;"|")</f>
        <v/>
      </c>
      <c r="AD4727">
        <f>TRIM($I4727&amp;"")</f>
        <v/>
      </c>
    </row>
    <row r="4728" ht="72" customHeight="1">
      <c r="A4728" s="9" t="n">
        <v>46231</v>
      </c>
      <c r="B4728" s="14" t="inlineStr">
        <is>
          <t>10274,10275,10276,10277,10279,10280,10281,10278</t>
        </is>
      </c>
      <c r="C4728" s="14" t="inlineStr">
        <is>
          <t>MAD 0803 CAD.1 (LARANJA)</t>
        </is>
      </c>
      <c r="D4728" s="14" t="inlineStr">
        <is>
          <t>46 SECCIONADORA 1</t>
        </is>
      </c>
      <c r="E4728" s="14" t="n">
        <v>30001206</v>
      </c>
      <c r="F4728" s="14" t="inlineStr">
        <is>
          <t>TRAVESSA ENCOSTO 360X80X15 MDP CAD PE INTEIRO</t>
        </is>
      </c>
      <c r="G4728" s="14" t="inlineStr">
        <is>
          <t>46 SECCIONADORA 1</t>
        </is>
      </c>
      <c r="H4728" s="14" t="inlineStr">
        <is>
          <t>46 SECCIONADORA 1</t>
        </is>
      </c>
      <c r="I4728" s="9" t="inlineStr">
        <is>
          <t>46 SECCIONADORA 1</t>
        </is>
      </c>
      <c r="J4728" s="9" t="n">
        <v>24</v>
      </c>
      <c r="K4728" s="14" t="n"/>
      <c r="L4728" s="14" t="n"/>
      <c r="M4728" s="14" t="n"/>
      <c r="N4728" s="14" t="n"/>
      <c r="O4728" s="14" t="n"/>
      <c r="P4728" s="14" t="n"/>
      <c r="Q4728" s="14" t="n"/>
      <c r="R4728" s="14" t="n"/>
      <c r="S4728" s="14" t="n"/>
      <c r="T4728" s="14" t="n"/>
      <c r="U4728" s="14" t="n"/>
      <c r="V4728" s="14" t="n"/>
      <c r="W4728" s="14" t="n"/>
      <c r="X4728" s="14" t="n"/>
      <c r="Y4728" s="14" t="n"/>
      <c r="Z4728" s="14" t="n"/>
      <c r="AA4728" s="11" t="n"/>
      <c r="AB4728" s="14">
        <f>B4728&amp;"|"&amp;I4728</f>
        <v/>
      </c>
      <c r="AC4728">
        <f>IF($B4728="","","|"&amp;SUBSTITUTE(TRIM(SUBSTITUTE(SUBSTITUTE(SUBSTITUTE(SUBSTITUTE(SUBSTITUTE(SUBSTITUTE(SUBSTITUTE(SUBSTITUTE(SUBSTITUTE(SUBSTITUTE(SUBSTITUTE(SUBSTITUTE(SUBSTITUTE(SUBSTITUTE(TRIM($B4728&amp;""),CHAR(10)," "),CHAR(13)," "),"."," "),";"," "),","," "),"/"," "),"+"," "),"-"," "),"  "," "),"  "," "),"  "," "),"  "," "),"  "," "),"  "," "))," ","|")&amp;"|")</f>
        <v/>
      </c>
      <c r="AD4728">
        <f>TRIM($I4728&amp;"")</f>
        <v/>
      </c>
    </row>
    <row r="4729" ht="72" customHeight="1">
      <c r="A4729" s="9" t="n">
        <v>46231</v>
      </c>
      <c r="B4729" s="14" t="inlineStr">
        <is>
          <t>10274,10275,10276,10277,10279,10280,10281,10278</t>
        </is>
      </c>
      <c r="C4729" s="14" t="inlineStr">
        <is>
          <t>MAD 0803 CAD.1 (LARANJA)</t>
        </is>
      </c>
      <c r="D4729" s="14" t="inlineStr">
        <is>
          <t>46 SECCIONADORA 1</t>
        </is>
      </c>
      <c r="E4729" s="14" t="n">
        <v>30002307</v>
      </c>
      <c r="F4729" s="14" t="inlineStr">
        <is>
          <t>TRAVESSA 360X42X15 MDP CAD PÉ INTEIRO</t>
        </is>
      </c>
      <c r="G4729" s="14" t="inlineStr">
        <is>
          <t>46 SECCIONADORA 1</t>
        </is>
      </c>
      <c r="H4729" s="14" t="inlineStr">
        <is>
          <t>46 SECCIONADORA 1</t>
        </is>
      </c>
      <c r="I4729" s="9" t="inlineStr">
        <is>
          <t>46 SECCIONADORA 1</t>
        </is>
      </c>
      <c r="J4729" s="9" t="n">
        <v>24</v>
      </c>
      <c r="K4729" s="14" t="n"/>
      <c r="L4729" s="14" t="n"/>
      <c r="M4729" s="14" t="n"/>
      <c r="N4729" s="14" t="n"/>
      <c r="O4729" s="14" t="n"/>
      <c r="P4729" s="14" t="n"/>
      <c r="Q4729" s="14" t="n"/>
      <c r="R4729" s="14" t="n"/>
      <c r="S4729" s="14" t="n"/>
      <c r="T4729" s="14" t="n"/>
      <c r="U4729" s="14" t="n"/>
      <c r="V4729" s="14" t="n"/>
      <c r="W4729" s="14" t="n"/>
      <c r="X4729" s="14" t="n"/>
      <c r="Y4729" s="14" t="n"/>
      <c r="Z4729" s="14" t="n"/>
      <c r="AA4729" s="11" t="n"/>
      <c r="AB4729" s="14">
        <f>B4729&amp;"|"&amp;I4729</f>
        <v/>
      </c>
      <c r="AC4729">
        <f>IF($B4729="","","|"&amp;SUBSTITUTE(TRIM(SUBSTITUTE(SUBSTITUTE(SUBSTITUTE(SUBSTITUTE(SUBSTITUTE(SUBSTITUTE(SUBSTITUTE(SUBSTITUTE(SUBSTITUTE(SUBSTITUTE(SUBSTITUTE(SUBSTITUTE(SUBSTITUTE(SUBSTITUTE(TRIM($B4729&amp;""),CHAR(10)," "),CHAR(13)," "),"."," "),";"," "),","," "),"/"," "),"+"," "),"-"," "),"  "," "),"  "," "),"  "," "),"  "," "),"  "," "),"  "," "))," ","|")&amp;"|")</f>
        <v/>
      </c>
      <c r="AD4729">
        <f>TRIM($I4729&amp;"")</f>
        <v/>
      </c>
    </row>
    <row r="4730" ht="72" customHeight="1">
      <c r="A4730" s="9" t="n">
        <v>46231</v>
      </c>
      <c r="B4730" s="14" t="inlineStr">
        <is>
          <t>10274,10275,10276,10277,10279,10280,10281,10278</t>
        </is>
      </c>
      <c r="C4730" s="14" t="inlineStr">
        <is>
          <t>MAD 0803 CAD.1 (LARANJA)</t>
        </is>
      </c>
      <c r="D4730" s="14" t="inlineStr">
        <is>
          <t>46 SECCIONADORA 1</t>
        </is>
      </c>
      <c r="E4730" s="14" t="n">
        <v>30005104</v>
      </c>
      <c r="F4730" s="14" t="inlineStr">
        <is>
          <t>ASSENTO 440X440X15 MDP - CADEIRA AMETISTA MADEIRA</t>
        </is>
      </c>
      <c r="G4730" s="14" t="inlineStr">
        <is>
          <t>46 SECCIONADORA 1</t>
        </is>
      </c>
      <c r="H4730" s="14" t="inlineStr">
        <is>
          <t>46 SECCIONADORA 1</t>
        </is>
      </c>
      <c r="I4730" s="9" t="inlineStr">
        <is>
          <t>46 SECCIONADORA 1</t>
        </is>
      </c>
      <c r="J4730" s="9" t="n">
        <v>6</v>
      </c>
      <c r="K4730" s="14" t="n"/>
      <c r="L4730" s="14" t="n"/>
      <c r="M4730" s="14" t="n"/>
      <c r="N4730" s="14" t="n"/>
      <c r="O4730" s="14" t="n"/>
      <c r="P4730" s="14" t="n"/>
      <c r="Q4730" s="14" t="n"/>
      <c r="R4730" s="14" t="n"/>
      <c r="S4730" s="14" t="n"/>
      <c r="T4730" s="14" t="n"/>
      <c r="U4730" s="14" t="n"/>
      <c r="V4730" s="14" t="n"/>
      <c r="W4730" s="14" t="n"/>
      <c r="X4730" s="14" t="n"/>
      <c r="Y4730" s="14" t="n"/>
      <c r="Z4730" s="14" t="n"/>
      <c r="AA4730" s="11" t="n"/>
      <c r="AB4730" s="14">
        <f>B4730&amp;"|"&amp;I4730</f>
        <v/>
      </c>
      <c r="AC4730">
        <f>IF($B4730="","","|"&amp;SUBSTITUTE(TRIM(SUBSTITUTE(SUBSTITUTE(SUBSTITUTE(SUBSTITUTE(SUBSTITUTE(SUBSTITUTE(SUBSTITUTE(SUBSTITUTE(SUBSTITUTE(SUBSTITUTE(SUBSTITUTE(SUBSTITUTE(SUBSTITUTE(SUBSTITUTE(TRIM($B4730&amp;""),CHAR(10)," "),CHAR(13)," "),"."," "),";"," "),","," "),"/"," "),"+"," "),"-"," "),"  "," "),"  "," "),"  "," "),"  "," "),"  "," "),"  "," "))," ","|")&amp;"|")</f>
        <v/>
      </c>
      <c r="AD4730">
        <f>TRIM($I4730&amp;"")</f>
        <v/>
      </c>
    </row>
    <row r="4731" ht="72" customHeight="1">
      <c r="A4731" s="9" t="n">
        <v>46231</v>
      </c>
      <c r="B4731" s="14" t="inlineStr">
        <is>
          <t>10274,10275,10276,10277,10279,10280,10281,10278</t>
        </is>
      </c>
      <c r="C4731" s="14" t="inlineStr">
        <is>
          <t>MAD 0803 CAD.1 (LARANJA)</t>
        </is>
      </c>
      <c r="D4731" s="14" t="inlineStr">
        <is>
          <t>46 SECCIONADORA 1</t>
        </is>
      </c>
      <c r="E4731" s="14" t="n">
        <v>30008508</v>
      </c>
      <c r="F4731" s="14" t="inlineStr">
        <is>
          <t>TRAV ENCOSTO 404X60X15 MDP - CAD PRATA</t>
        </is>
      </c>
      <c r="G4731" s="14" t="inlineStr">
        <is>
          <t>46 SECCIONADORA 1</t>
        </is>
      </c>
      <c r="H4731" s="14" t="inlineStr">
        <is>
          <t>46 SECCIONADORA 1</t>
        </is>
      </c>
      <c r="I4731" s="9" t="inlineStr">
        <is>
          <t>46 SECCIONADORA 1</t>
        </is>
      </c>
      <c r="J4731" s="9" t="n">
        <v>4</v>
      </c>
      <c r="K4731" s="14" t="n"/>
      <c r="L4731" s="14" t="n"/>
      <c r="M4731" s="14" t="n"/>
      <c r="N4731" s="14" t="n"/>
      <c r="O4731" s="14" t="n"/>
      <c r="P4731" s="14" t="n"/>
      <c r="Q4731" s="14" t="n"/>
      <c r="R4731" s="14" t="n"/>
      <c r="S4731" s="14" t="n"/>
      <c r="T4731" s="14" t="n"/>
      <c r="U4731" s="14" t="n"/>
      <c r="V4731" s="14" t="n"/>
      <c r="W4731" s="14" t="n"/>
      <c r="X4731" s="14" t="n"/>
      <c r="Y4731" s="14" t="n"/>
      <c r="Z4731" s="14" t="n"/>
      <c r="AA4731" s="11" t="n"/>
      <c r="AB4731" s="14">
        <f>B4731&amp;"|"&amp;I4731</f>
        <v/>
      </c>
      <c r="AC4731">
        <f>IF($B4731="","","|"&amp;SUBSTITUTE(TRIM(SUBSTITUTE(SUBSTITUTE(SUBSTITUTE(SUBSTITUTE(SUBSTITUTE(SUBSTITUTE(SUBSTITUTE(SUBSTITUTE(SUBSTITUTE(SUBSTITUTE(SUBSTITUTE(SUBSTITUTE(SUBSTITUTE(SUBSTITUTE(TRIM($B4731&amp;""),CHAR(10)," "),CHAR(13)," "),"."," "),";"," "),","," "),"/"," "),"+"," "),"-"," "),"  "," "),"  "," "),"  "," "),"  "," "),"  "," "),"  "," "))," ","|")&amp;"|")</f>
        <v/>
      </c>
      <c r="AD4731">
        <f>TRIM($I4731&amp;"")</f>
        <v/>
      </c>
    </row>
    <row r="4732" ht="72" customHeight="1">
      <c r="A4732" s="9" t="n">
        <v>46231</v>
      </c>
      <c r="B4732" s="14" t="inlineStr">
        <is>
          <t>10274,10275,10276,10277,10279,10280,10281,10278</t>
        </is>
      </c>
      <c r="C4732" s="14" t="inlineStr">
        <is>
          <t>MAD 0803 CAD.1 (LARANJA)</t>
        </is>
      </c>
      <c r="D4732" s="14" t="inlineStr">
        <is>
          <t>46 SECCIONADORA 1</t>
        </is>
      </c>
      <c r="E4732" s="14" t="n">
        <v>30008509</v>
      </c>
      <c r="F4732" s="14" t="inlineStr">
        <is>
          <t>TRAV ESPALDAR 440X35(911)X15 MDP(23PCS)TOPAZIO MTD</t>
        </is>
      </c>
      <c r="G4732" s="14" t="inlineStr">
        <is>
          <t>46 SECCIONADORA 1</t>
        </is>
      </c>
      <c r="H4732" s="14" t="inlineStr">
        <is>
          <t>46 SECCIONADORA 1</t>
        </is>
      </c>
      <c r="I4732" s="9" t="inlineStr">
        <is>
          <t>46 SECCIONADORA 1</t>
        </is>
      </c>
      <c r="J4732" s="9" t="n">
        <v>4</v>
      </c>
      <c r="K4732" s="14" t="n"/>
      <c r="L4732" s="14" t="n"/>
      <c r="M4732" s="14" t="n"/>
      <c r="N4732" s="14" t="n"/>
      <c r="O4732" s="14" t="n"/>
      <c r="P4732" s="14" t="n"/>
      <c r="Q4732" s="14" t="n"/>
      <c r="R4732" s="14" t="n"/>
      <c r="S4732" s="14" t="n"/>
      <c r="T4732" s="14" t="n"/>
      <c r="U4732" s="14" t="n"/>
      <c r="V4732" s="14" t="n"/>
      <c r="W4732" s="14" t="n"/>
      <c r="X4732" s="14" t="n"/>
      <c r="Y4732" s="14" t="n"/>
      <c r="Z4732" s="14" t="n"/>
      <c r="AA4732" s="11" t="n"/>
      <c r="AB4732" s="14">
        <f>B4732&amp;"|"&amp;I4732</f>
        <v/>
      </c>
      <c r="AC4732">
        <f>IF($B4732="","","|"&amp;SUBSTITUTE(TRIM(SUBSTITUTE(SUBSTITUTE(SUBSTITUTE(SUBSTITUTE(SUBSTITUTE(SUBSTITUTE(SUBSTITUTE(SUBSTITUTE(SUBSTITUTE(SUBSTITUTE(SUBSTITUTE(SUBSTITUTE(SUBSTITUTE(SUBSTITUTE(TRIM($B4732&amp;""),CHAR(10)," "),CHAR(13)," "),"."," "),";"," "),","," "),"/"," "),"+"," "),"-"," "),"  "," "),"  "," "),"  "," "),"  "," "),"  "," "),"  "," "))," ","|")&amp;"|")</f>
        <v/>
      </c>
      <c r="AD4732">
        <f>TRIM($I4732&amp;"")</f>
        <v/>
      </c>
    </row>
    <row r="4733" ht="72" customHeight="1">
      <c r="A4733" s="9" t="n">
        <v>46231</v>
      </c>
      <c r="B4733" s="14" t="inlineStr">
        <is>
          <t>10274,10275,10276,10277,10279,10280,10281,10278</t>
        </is>
      </c>
      <c r="C4733" s="14" t="inlineStr">
        <is>
          <t>MAD 0803 CAD.1 (LARANJA)</t>
        </is>
      </c>
      <c r="D4733" s="14" t="inlineStr">
        <is>
          <t>46 SECCIONADORA 1</t>
        </is>
      </c>
      <c r="E4733" s="14" t="n">
        <v>30008505</v>
      </c>
      <c r="F4733" s="14" t="inlineStr">
        <is>
          <t>TRAV DE APOIO 340X35X15 MDF - CAD PRATA</t>
        </is>
      </c>
      <c r="G4733" s="14" t="inlineStr">
        <is>
          <t>46 SECCIONADORA 1</t>
        </is>
      </c>
      <c r="H4733" s="14" t="inlineStr">
        <is>
          <t>46 SECCIONADORA 1</t>
        </is>
      </c>
      <c r="I4733" s="9" t="inlineStr">
        <is>
          <t>46 SECCIONADORA 1</t>
        </is>
      </c>
      <c r="J4733" s="9" t="n">
        <v>4</v>
      </c>
      <c r="K4733" s="14" t="n"/>
      <c r="L4733" s="14" t="n"/>
      <c r="M4733" s="14" t="n"/>
      <c r="N4733" s="14" t="n"/>
      <c r="O4733" s="14" t="n"/>
      <c r="P4733" s="14" t="n"/>
      <c r="Q4733" s="14" t="n"/>
      <c r="R4733" s="14" t="n"/>
      <c r="S4733" s="14" t="n"/>
      <c r="T4733" s="14" t="n"/>
      <c r="U4733" s="14" t="n"/>
      <c r="V4733" s="14" t="n"/>
      <c r="W4733" s="14" t="n"/>
      <c r="X4733" s="14" t="n"/>
      <c r="Y4733" s="14" t="n"/>
      <c r="Z4733" s="14" t="n"/>
      <c r="AA4733" s="11" t="n"/>
      <c r="AB4733" s="14">
        <f>B4733&amp;"|"&amp;I4733</f>
        <v/>
      </c>
      <c r="AC4733">
        <f>IF($B4733="","","|"&amp;SUBSTITUTE(TRIM(SUBSTITUTE(SUBSTITUTE(SUBSTITUTE(SUBSTITUTE(SUBSTITUTE(SUBSTITUTE(SUBSTITUTE(SUBSTITUTE(SUBSTITUTE(SUBSTITUTE(SUBSTITUTE(SUBSTITUTE(SUBSTITUTE(SUBSTITUTE(TRIM($B4733&amp;""),CHAR(10)," "),CHAR(13)," "),"."," "),";"," "),","," "),"/"," "),"+"," "),"-"," "),"  "," "),"  "," "),"  "," "),"  "," "),"  "," "),"  "," "))," ","|")&amp;"|")</f>
        <v/>
      </c>
      <c r="AD4733">
        <f>TRIM($I4733&amp;"")</f>
        <v/>
      </c>
    </row>
    <row r="4734" ht="72" customHeight="1">
      <c r="A4734" s="9" t="n">
        <v>46231</v>
      </c>
      <c r="B4734" s="14" t="inlineStr">
        <is>
          <t>10274,10275,10276,10277,10279,10280,10281,10278</t>
        </is>
      </c>
      <c r="C4734" s="14" t="inlineStr">
        <is>
          <t>MAD 0803 CAD.1 (LARANJA)</t>
        </is>
      </c>
      <c r="D4734" s="14" t="inlineStr">
        <is>
          <t>46 SECCIONADORA 1</t>
        </is>
      </c>
      <c r="E4734" s="14" t="n">
        <v>30009101</v>
      </c>
      <c r="F4734" s="14" t="inlineStr">
        <is>
          <t>RIPA TAPEÇARIA 390X20X15 MDF - CAD RUBI MADEIRA</t>
        </is>
      </c>
      <c r="G4734" s="14" t="inlineStr">
        <is>
          <t>46 SECCIONADORA 1</t>
        </is>
      </c>
      <c r="H4734" s="14" t="inlineStr">
        <is>
          <t>46 SECCIONADORA 1</t>
        </is>
      </c>
      <c r="I4734" s="9" t="inlineStr">
        <is>
          <t>46 SECCIONADORA 1</t>
        </is>
      </c>
      <c r="J4734" s="9" t="n">
        <v>6</v>
      </c>
      <c r="K4734" s="14" t="n"/>
      <c r="L4734" s="14" t="n"/>
      <c r="M4734" s="14" t="n"/>
      <c r="N4734" s="14" t="n"/>
      <c r="O4734" s="14" t="n"/>
      <c r="P4734" s="14" t="n"/>
      <c r="Q4734" s="14" t="n"/>
      <c r="R4734" s="14" t="n"/>
      <c r="S4734" s="14" t="n"/>
      <c r="T4734" s="14" t="n"/>
      <c r="U4734" s="14" t="n"/>
      <c r="V4734" s="14" t="n"/>
      <c r="W4734" s="14" t="n"/>
      <c r="X4734" s="14" t="n"/>
      <c r="Y4734" s="14" t="n"/>
      <c r="Z4734" s="14" t="n"/>
      <c r="AA4734" s="11" t="n"/>
      <c r="AB4734" s="14">
        <f>B4734&amp;"|"&amp;I4734</f>
        <v/>
      </c>
      <c r="AC4734">
        <f>IF($B4734="","","|"&amp;SUBSTITUTE(TRIM(SUBSTITUTE(SUBSTITUTE(SUBSTITUTE(SUBSTITUTE(SUBSTITUTE(SUBSTITUTE(SUBSTITUTE(SUBSTITUTE(SUBSTITUTE(SUBSTITUTE(SUBSTITUTE(SUBSTITUTE(SUBSTITUTE(SUBSTITUTE(TRIM($B4734&amp;""),CHAR(10)," "),CHAR(13)," "),"."," "),";"," "),","," "),"/"," "),"+"," "),"-"," "),"  "," "),"  "," "),"  "," "),"  "," "),"  "," "),"  "," "))," ","|")&amp;"|")</f>
        <v/>
      </c>
      <c r="AD4734">
        <f>TRIM($I4734&amp;"")</f>
        <v/>
      </c>
    </row>
    <row r="4735" ht="36" customHeight="1">
      <c r="A4735" s="9" t="n">
        <v>46224</v>
      </c>
      <c r="B4735" s="14" t="inlineStr">
        <is>
          <t>10284</t>
        </is>
      </c>
      <c r="C4735" s="14" t="inlineStr">
        <is>
          <t>M/C 0728 (AMARELO)</t>
        </is>
      </c>
      <c r="D4735" s="14" t="inlineStr">
        <is>
          <t>46 SECCIONADORA 1</t>
        </is>
      </c>
      <c r="E4735" s="14" t="n">
        <v>20052004</v>
      </c>
      <c r="F4735" s="14" t="inlineStr">
        <is>
          <t>(3) APOIO TAMPO 540X386X12 MDP - MESA ATHENAS</t>
        </is>
      </c>
      <c r="G4735" s="14" t="inlineStr">
        <is>
          <t>46 SECCIONADORA 1</t>
        </is>
      </c>
      <c r="H4735" s="14" t="inlineStr">
        <is>
          <t>46 SECCIONADORA 1</t>
        </is>
      </c>
      <c r="I4735" s="9" t="inlineStr">
        <is>
          <t>46 SECCIONADORA 1</t>
        </is>
      </c>
      <c r="J4735" s="9" t="n">
        <v>4</v>
      </c>
      <c r="K4735" s="14" t="n"/>
      <c r="L4735" s="14" t="n"/>
      <c r="M4735" s="14" t="n"/>
      <c r="N4735" s="14" t="n"/>
      <c r="O4735" s="14" t="n"/>
      <c r="P4735" s="14" t="n"/>
      <c r="Q4735" s="14" t="n"/>
      <c r="R4735" s="14" t="n"/>
      <c r="S4735" s="14" t="n"/>
      <c r="T4735" s="14" t="n"/>
      <c r="U4735" s="14" t="n"/>
      <c r="V4735" s="14" t="n"/>
      <c r="W4735" s="14" t="n"/>
      <c r="X4735" s="14" t="n"/>
      <c r="Y4735" s="14" t="n"/>
      <c r="Z4735" s="14" t="n"/>
      <c r="AA4735" s="11" t="n"/>
      <c r="AB4735" s="14">
        <f>B4735&amp;"|"&amp;I4735</f>
        <v/>
      </c>
      <c r="AC4735">
        <f>IF($B4735="","","|"&amp;SUBSTITUTE(TRIM(SUBSTITUTE(SUBSTITUTE(SUBSTITUTE(SUBSTITUTE(SUBSTITUTE(SUBSTITUTE(SUBSTITUTE(SUBSTITUTE(SUBSTITUTE(SUBSTITUTE(SUBSTITUTE(SUBSTITUTE(SUBSTITUTE(SUBSTITUTE(TRIM($B4735&amp;""),CHAR(10)," "),CHAR(13)," "),"."," "),";"," "),","," "),"/"," "),"+"," "),"-"," "),"  "," "),"  "," "),"  "," "),"  "," "),"  "," "),"  "," "))," ","|")&amp;"|")</f>
        <v/>
      </c>
      <c r="AD4735">
        <f>TRIM($I4735&amp;"")</f>
        <v/>
      </c>
    </row>
    <row r="4736" ht="36" customHeight="1">
      <c r="A4736" s="9" t="n">
        <v>46224</v>
      </c>
      <c r="B4736" s="14" t="inlineStr">
        <is>
          <t>10284</t>
        </is>
      </c>
      <c r="C4736" s="14" t="inlineStr">
        <is>
          <t>M/C 0728 (AMARELO)</t>
        </is>
      </c>
      <c r="D4736" s="14" t="inlineStr">
        <is>
          <t>46 SECCIONADORA 1</t>
        </is>
      </c>
      <c r="E4736" s="14" t="n">
        <v>20052204</v>
      </c>
      <c r="F4736" s="14" t="inlineStr">
        <is>
          <t>(3) APOIO TAMPO 740X440X12 MDP - MESA ATHENAS 1,20</t>
        </is>
      </c>
      <c r="G4736" s="14" t="inlineStr">
        <is>
          <t>46 SECCIONADORA 1</t>
        </is>
      </c>
      <c r="H4736" s="14" t="inlineStr">
        <is>
          <t>46 SECCIONADORA 1</t>
        </is>
      </c>
      <c r="I4736" s="9" t="inlineStr">
        <is>
          <t>46 SECCIONADORA 1</t>
        </is>
      </c>
      <c r="J4736" s="9" t="n">
        <v>7</v>
      </c>
      <c r="K4736" s="14" t="n"/>
      <c r="L4736" s="14" t="n"/>
      <c r="M4736" s="14" t="n"/>
      <c r="N4736" s="14" t="n"/>
      <c r="O4736" s="14" t="n"/>
      <c r="P4736" s="14" t="n"/>
      <c r="Q4736" s="14" t="n"/>
      <c r="R4736" s="14" t="n"/>
      <c r="S4736" s="14" t="n"/>
      <c r="T4736" s="14" t="n"/>
      <c r="U4736" s="14" t="n"/>
      <c r="V4736" s="14" t="n"/>
      <c r="W4736" s="14" t="n"/>
      <c r="X4736" s="14" t="n"/>
      <c r="Y4736" s="14" t="n"/>
      <c r="Z4736" s="14" t="n"/>
      <c r="AA4736" s="11" t="n"/>
      <c r="AB4736" s="14">
        <f>B4736&amp;"|"&amp;I4736</f>
        <v/>
      </c>
      <c r="AC4736">
        <f>IF($B4736="","","|"&amp;SUBSTITUTE(TRIM(SUBSTITUTE(SUBSTITUTE(SUBSTITUTE(SUBSTITUTE(SUBSTITUTE(SUBSTITUTE(SUBSTITUTE(SUBSTITUTE(SUBSTITUTE(SUBSTITUTE(SUBSTITUTE(SUBSTITUTE(SUBSTITUTE(SUBSTITUTE(TRIM($B4736&amp;""),CHAR(10)," "),CHAR(13)," "),"."," "),";"," "),","," "),"/"," "),"+"," "),"-"," "),"  "," "),"  "," "),"  "," "),"  "," "),"  "," "),"  "," "))," ","|")&amp;"|")</f>
        <v/>
      </c>
      <c r="AD4736">
        <f>TRIM($I4736&amp;"")</f>
        <v/>
      </c>
    </row>
    <row r="4737" ht="36" customHeight="1">
      <c r="A4737" s="9" t="n">
        <v>46224</v>
      </c>
      <c r="B4737" s="14" t="inlineStr">
        <is>
          <t>10284</t>
        </is>
      </c>
      <c r="C4737" s="14" t="inlineStr">
        <is>
          <t>M/C 0728 (AMARELO)</t>
        </is>
      </c>
      <c r="D4737" s="14" t="inlineStr">
        <is>
          <t>46 SECCIONADORA 1</t>
        </is>
      </c>
      <c r="E4737" s="14" t="n">
        <v>30001205</v>
      </c>
      <c r="F4737" s="14" t="inlineStr">
        <is>
          <t>TRAV ASSENTO 367X80X15 MDP CAD PE INTEIRO/ MADEIRA</t>
        </is>
      </c>
      <c r="G4737" s="14" t="inlineStr">
        <is>
          <t>46 SECCIONADORA 1</t>
        </is>
      </c>
      <c r="H4737" s="14" t="inlineStr">
        <is>
          <t>46 SECCIONADORA 1</t>
        </is>
      </c>
      <c r="I4737" s="9" t="inlineStr">
        <is>
          <t>46 SECCIONADORA 1</t>
        </is>
      </c>
      <c r="J4737" s="9" t="n">
        <v>24</v>
      </c>
      <c r="K4737" s="14" t="n"/>
      <c r="L4737" s="14" t="n"/>
      <c r="M4737" s="14" t="n"/>
      <c r="N4737" s="14" t="n"/>
      <c r="O4737" s="14" t="n"/>
      <c r="P4737" s="14" t="n"/>
      <c r="Q4737" s="14" t="n"/>
      <c r="R4737" s="14" t="n"/>
      <c r="S4737" s="14" t="n"/>
      <c r="T4737" s="14" t="n"/>
      <c r="U4737" s="14" t="n"/>
      <c r="V4737" s="14" t="n"/>
      <c r="W4737" s="14" t="n"/>
      <c r="X4737" s="14" t="n"/>
      <c r="Y4737" s="14" t="n"/>
      <c r="Z4737" s="14" t="n"/>
      <c r="AA4737" s="11" t="n"/>
      <c r="AB4737" s="14">
        <f>B4737&amp;"|"&amp;I4737</f>
        <v/>
      </c>
      <c r="AC4737">
        <f>IF($B4737="","","|"&amp;SUBSTITUTE(TRIM(SUBSTITUTE(SUBSTITUTE(SUBSTITUTE(SUBSTITUTE(SUBSTITUTE(SUBSTITUTE(SUBSTITUTE(SUBSTITUTE(SUBSTITUTE(SUBSTITUTE(SUBSTITUTE(SUBSTITUTE(SUBSTITUTE(SUBSTITUTE(TRIM($B4737&amp;""),CHAR(10)," "),CHAR(13)," "),"."," "),";"," "),","," "),"/"," "),"+"," "),"-"," "),"  "," "),"  "," "),"  "," "),"  "," "),"  "," "),"  "," "))," ","|")&amp;"|")</f>
        <v/>
      </c>
      <c r="AD4737">
        <f>TRIM($I4737&amp;"")</f>
        <v/>
      </c>
    </row>
    <row r="4738" ht="36" customHeight="1">
      <c r="A4738" s="9" t="n">
        <v>46224</v>
      </c>
      <c r="B4738" s="14" t="inlineStr">
        <is>
          <t>10284</t>
        </is>
      </c>
      <c r="C4738" s="14" t="inlineStr">
        <is>
          <t>M/C 0728 (AMARELO)</t>
        </is>
      </c>
      <c r="D4738" s="14" t="inlineStr">
        <is>
          <t>46 SECCIONADORA 1</t>
        </is>
      </c>
      <c r="E4738" s="14" t="n">
        <v>30001206</v>
      </c>
      <c r="F4738" s="14" t="inlineStr">
        <is>
          <t>TRAVESSA ENCOSTO 360X80X15 MDP CAD PE INTEIRO</t>
        </is>
      </c>
      <c r="G4738" s="14" t="inlineStr">
        <is>
          <t>46 SECCIONADORA 1</t>
        </is>
      </c>
      <c r="H4738" s="14" t="inlineStr">
        <is>
          <t>46 SECCIONADORA 1</t>
        </is>
      </c>
      <c r="I4738" s="9" t="inlineStr">
        <is>
          <t>46 SECCIONADORA 1</t>
        </is>
      </c>
      <c r="J4738" s="9" t="n">
        <v>24</v>
      </c>
      <c r="K4738" s="14" t="n"/>
      <c r="L4738" s="14" t="n"/>
      <c r="M4738" s="14" t="n"/>
      <c r="N4738" s="14" t="n"/>
      <c r="O4738" s="14" t="n"/>
      <c r="P4738" s="14" t="n"/>
      <c r="Q4738" s="14" t="n"/>
      <c r="R4738" s="14" t="n"/>
      <c r="S4738" s="14" t="n"/>
      <c r="T4738" s="14" t="n"/>
      <c r="U4738" s="14" t="n"/>
      <c r="V4738" s="14" t="n"/>
      <c r="W4738" s="14" t="n"/>
      <c r="X4738" s="14" t="n"/>
      <c r="Y4738" s="14" t="n"/>
      <c r="Z4738" s="14" t="n"/>
      <c r="AA4738" s="11" t="n"/>
      <c r="AB4738" s="14">
        <f>B4738&amp;"|"&amp;I4738</f>
        <v/>
      </c>
      <c r="AC4738">
        <f>IF($B4738="","","|"&amp;SUBSTITUTE(TRIM(SUBSTITUTE(SUBSTITUTE(SUBSTITUTE(SUBSTITUTE(SUBSTITUTE(SUBSTITUTE(SUBSTITUTE(SUBSTITUTE(SUBSTITUTE(SUBSTITUTE(SUBSTITUTE(SUBSTITUTE(SUBSTITUTE(SUBSTITUTE(TRIM($B4738&amp;""),CHAR(10)," "),CHAR(13)," "),"."," "),";"," "),","," "),"/"," "),"+"," "),"-"," "),"  "," "),"  "," "),"  "," "),"  "," "),"  "," "),"  "," "))," ","|")&amp;"|")</f>
        <v/>
      </c>
      <c r="AD4738">
        <f>TRIM($I4738&amp;"")</f>
        <v/>
      </c>
    </row>
    <row r="4739" ht="36" customHeight="1">
      <c r="A4739" s="9" t="n">
        <v>46224</v>
      </c>
      <c r="B4739" s="14" t="inlineStr">
        <is>
          <t>10284</t>
        </is>
      </c>
      <c r="C4739" s="14" t="inlineStr">
        <is>
          <t>M/C 0728 (AMARELO)</t>
        </is>
      </c>
      <c r="D4739" s="14" t="inlineStr">
        <is>
          <t>46 SECCIONADORA 1</t>
        </is>
      </c>
      <c r="E4739" s="14" t="n">
        <v>30001207</v>
      </c>
      <c r="F4739" s="14" t="inlineStr">
        <is>
          <t>TRAVESSA 360X62X15 MDP CAD PE INTEIRO</t>
        </is>
      </c>
      <c r="G4739" s="14" t="inlineStr">
        <is>
          <t>46 SECCIONADORA 1</t>
        </is>
      </c>
      <c r="H4739" s="14" t="inlineStr">
        <is>
          <t>46 SECCIONADORA 1</t>
        </is>
      </c>
      <c r="I4739" s="9" t="inlineStr">
        <is>
          <t>46 SECCIONADORA 1</t>
        </is>
      </c>
      <c r="J4739" s="9" t="n">
        <v>32</v>
      </c>
      <c r="K4739" s="14" t="n"/>
      <c r="L4739" s="14" t="n"/>
      <c r="M4739" s="14" t="n"/>
      <c r="N4739" s="14" t="n"/>
      <c r="O4739" s="14" t="n"/>
      <c r="P4739" s="14" t="n"/>
      <c r="Q4739" s="14" t="n"/>
      <c r="R4739" s="14" t="n"/>
      <c r="S4739" s="14" t="n"/>
      <c r="T4739" s="14" t="n"/>
      <c r="U4739" s="14" t="n"/>
      <c r="V4739" s="14" t="n"/>
      <c r="W4739" s="14" t="n"/>
      <c r="X4739" s="14" t="n"/>
      <c r="Y4739" s="14" t="n"/>
      <c r="Z4739" s="14" t="n"/>
      <c r="AA4739" s="11" t="n"/>
      <c r="AB4739" s="14">
        <f>B4739&amp;"|"&amp;I4739</f>
        <v/>
      </c>
      <c r="AC4739">
        <f>IF($B4739="","","|"&amp;SUBSTITUTE(TRIM(SUBSTITUTE(SUBSTITUTE(SUBSTITUTE(SUBSTITUTE(SUBSTITUTE(SUBSTITUTE(SUBSTITUTE(SUBSTITUTE(SUBSTITUTE(SUBSTITUTE(SUBSTITUTE(SUBSTITUTE(SUBSTITUTE(SUBSTITUTE(TRIM($B4739&amp;""),CHAR(10)," "),CHAR(13)," "),"."," "),";"," "),","," "),"/"," "),"+"," "),"-"," "),"  "," "),"  "," "),"  "," "),"  "," "),"  "," "),"  "," "))," ","|")&amp;"|")</f>
        <v/>
      </c>
      <c r="AD4739">
        <f>TRIM($I4739&amp;"")</f>
        <v/>
      </c>
    </row>
    <row r="4740" ht="36" customHeight="1">
      <c r="A4740" s="9" t="n">
        <v>46224</v>
      </c>
      <c r="B4740" s="14" t="inlineStr">
        <is>
          <t>10284</t>
        </is>
      </c>
      <c r="C4740" s="14" t="inlineStr">
        <is>
          <t>M/C 0728 (AMARELO)</t>
        </is>
      </c>
      <c r="D4740" s="14" t="inlineStr">
        <is>
          <t>46 SECCIONADORA 1</t>
        </is>
      </c>
      <c r="E4740" s="14" t="n">
        <v>30003921</v>
      </c>
      <c r="F4740" s="14" t="inlineStr">
        <is>
          <t>TRAV MAIOR ENCOSTO 330X40X15 MDP - CAD TRENTO</t>
        </is>
      </c>
      <c r="G4740" s="14" t="inlineStr">
        <is>
          <t>46 SECCIONADORA 1</t>
        </is>
      </c>
      <c r="H4740" s="14" t="inlineStr">
        <is>
          <t>46 SECCIONADORA 1</t>
        </is>
      </c>
      <c r="I4740" s="9" t="inlineStr">
        <is>
          <t>46 SECCIONADORA 1</t>
        </is>
      </c>
      <c r="J4740" s="9" t="n">
        <v>24</v>
      </c>
      <c r="K4740" s="14" t="n"/>
      <c r="L4740" s="14" t="n"/>
      <c r="M4740" s="14" t="n"/>
      <c r="N4740" s="14" t="n"/>
      <c r="O4740" s="14" t="n"/>
      <c r="P4740" s="14" t="n"/>
      <c r="Q4740" s="14" t="n"/>
      <c r="R4740" s="14" t="n"/>
      <c r="S4740" s="14" t="n"/>
      <c r="T4740" s="14" t="n"/>
      <c r="U4740" s="14" t="n"/>
      <c r="V4740" s="14" t="n"/>
      <c r="W4740" s="14" t="n"/>
      <c r="X4740" s="14" t="n"/>
      <c r="Y4740" s="14" t="n"/>
      <c r="Z4740" s="14" t="n"/>
      <c r="AA4740" s="11" t="n"/>
      <c r="AB4740" s="14">
        <f>B4740&amp;"|"&amp;I4740</f>
        <v/>
      </c>
      <c r="AC4740">
        <f>IF($B4740="","","|"&amp;SUBSTITUTE(TRIM(SUBSTITUTE(SUBSTITUTE(SUBSTITUTE(SUBSTITUTE(SUBSTITUTE(SUBSTITUTE(SUBSTITUTE(SUBSTITUTE(SUBSTITUTE(SUBSTITUTE(SUBSTITUTE(SUBSTITUTE(SUBSTITUTE(SUBSTITUTE(TRIM($B4740&amp;""),CHAR(10)," "),CHAR(13)," "),"."," "),";"," "),","," "),"/"," "),"+"," "),"-"," "),"  "," "),"  "," "),"  "," "),"  "," "),"  "," "),"  "," "))," ","|")&amp;"|")</f>
        <v/>
      </c>
      <c r="AD4740">
        <f>TRIM($I4740&amp;"")</f>
        <v/>
      </c>
    </row>
    <row r="4741" ht="36" customHeight="1">
      <c r="A4741" s="9" t="n">
        <v>46224</v>
      </c>
      <c r="B4741" s="14" t="inlineStr">
        <is>
          <t>10284</t>
        </is>
      </c>
      <c r="C4741" s="14" t="inlineStr">
        <is>
          <t>M/C 0728 (AMARELO)</t>
        </is>
      </c>
      <c r="D4741" s="14" t="inlineStr">
        <is>
          <t>46 SECCIONADORA 1</t>
        </is>
      </c>
      <c r="E4741" s="14" t="n">
        <v>30003922</v>
      </c>
      <c r="F4741" s="14" t="inlineStr">
        <is>
          <t>TRAV MENOR ENCOSTO 260X40X15 MDP - CAD TRENTO</t>
        </is>
      </c>
      <c r="G4741" s="14" t="inlineStr">
        <is>
          <t>46 SECCIONADORA 1</t>
        </is>
      </c>
      <c r="H4741" s="14" t="inlineStr">
        <is>
          <t>46 SECCIONADORA 1</t>
        </is>
      </c>
      <c r="I4741" s="9" t="inlineStr">
        <is>
          <t>46 SECCIONADORA 1</t>
        </is>
      </c>
      <c r="J4741" s="9" t="n">
        <v>24</v>
      </c>
      <c r="K4741" s="14" t="n"/>
      <c r="L4741" s="14" t="n"/>
      <c r="M4741" s="14" t="n"/>
      <c r="N4741" s="14" t="n"/>
      <c r="O4741" s="14" t="n"/>
      <c r="P4741" s="14" t="n"/>
      <c r="Q4741" s="14" t="n"/>
      <c r="R4741" s="14" t="n"/>
      <c r="S4741" s="14" t="n"/>
      <c r="T4741" s="14" t="n"/>
      <c r="U4741" s="14" t="n"/>
      <c r="V4741" s="14" t="n"/>
      <c r="W4741" s="14" t="n"/>
      <c r="X4741" s="14" t="n"/>
      <c r="Y4741" s="14" t="n"/>
      <c r="Z4741" s="14" t="n"/>
      <c r="AA4741" s="11" t="n"/>
      <c r="AB4741" s="14">
        <f>B4741&amp;"|"&amp;I4741</f>
        <v/>
      </c>
      <c r="AC4741">
        <f>IF($B4741="","","|"&amp;SUBSTITUTE(TRIM(SUBSTITUTE(SUBSTITUTE(SUBSTITUTE(SUBSTITUTE(SUBSTITUTE(SUBSTITUTE(SUBSTITUTE(SUBSTITUTE(SUBSTITUTE(SUBSTITUTE(SUBSTITUTE(SUBSTITUTE(SUBSTITUTE(SUBSTITUTE(TRIM($B4741&amp;""),CHAR(10)," "),CHAR(13)," "),"."," "),";"," "),","," "),"/"," "),"+"," "),"-"," "),"  "," "),"  "," "),"  "," "),"  "," "),"  "," "),"  "," "))," ","|")&amp;"|")</f>
        <v/>
      </c>
      <c r="AD4741">
        <f>TRIM($I4741&amp;"")</f>
        <v/>
      </c>
    </row>
    <row r="4742" ht="36" customHeight="1">
      <c r="A4742" s="9" t="n">
        <v>46224</v>
      </c>
      <c r="B4742" s="14" t="inlineStr">
        <is>
          <t>10284</t>
        </is>
      </c>
      <c r="C4742" s="14" t="inlineStr">
        <is>
          <t>M/C 0728 (AMARELO)</t>
        </is>
      </c>
      <c r="D4742" s="14" t="inlineStr">
        <is>
          <t>46 SECCIONADORA 1</t>
        </is>
      </c>
      <c r="E4742" s="14" t="n">
        <v>20052001</v>
      </c>
      <c r="F4742" s="14" t="inlineStr">
        <is>
          <t>(2-4) TRAVESSA 742X122X25 MDF - MESA ATHENAS</t>
        </is>
      </c>
      <c r="G4742" s="14" t="inlineStr">
        <is>
          <t>46 SECCIONADORA 1</t>
        </is>
      </c>
      <c r="H4742" s="14" t="inlineStr">
        <is>
          <t>46 SECCIONADORA 1</t>
        </is>
      </c>
      <c r="I4742" s="9" t="inlineStr">
        <is>
          <t>46 SECCIONADORA 1</t>
        </is>
      </c>
      <c r="J4742" s="9" t="n">
        <v>44</v>
      </c>
      <c r="K4742" s="14" t="n"/>
      <c r="L4742" s="14" t="n"/>
      <c r="M4742" s="14" t="n"/>
      <c r="N4742" s="14" t="n"/>
      <c r="O4742" s="14" t="n"/>
      <c r="P4742" s="14" t="n"/>
      <c r="Q4742" s="14" t="n"/>
      <c r="R4742" s="14" t="n"/>
      <c r="S4742" s="14" t="n"/>
      <c r="T4742" s="14" t="n"/>
      <c r="U4742" s="14" t="n"/>
      <c r="V4742" s="14" t="n"/>
      <c r="W4742" s="14" t="n"/>
      <c r="X4742" s="14" t="n"/>
      <c r="Y4742" s="14" t="n"/>
      <c r="Z4742" s="14" t="n"/>
      <c r="AA4742" s="11" t="n"/>
      <c r="AB4742" s="14">
        <f>B4742&amp;"|"&amp;I4742</f>
        <v/>
      </c>
      <c r="AC4742">
        <f>IF($B4742="","","|"&amp;SUBSTITUTE(TRIM(SUBSTITUTE(SUBSTITUTE(SUBSTITUTE(SUBSTITUTE(SUBSTITUTE(SUBSTITUTE(SUBSTITUTE(SUBSTITUTE(SUBSTITUTE(SUBSTITUTE(SUBSTITUTE(SUBSTITUTE(SUBSTITUTE(SUBSTITUTE(TRIM($B4742&amp;""),CHAR(10)," "),CHAR(13)," "),"."," "),";"," "),","," "),"/"," "),"+"," "),"-"," "),"  "," "),"  "," "),"  "," "),"  "," "),"  "," "),"  "," "))," ","|")&amp;"|")</f>
        <v/>
      </c>
      <c r="AD4742">
        <f>TRIM($I4742&amp;"")</f>
        <v/>
      </c>
    </row>
    <row r="4743" ht="36" customHeight="1">
      <c r="A4743" s="9" t="n">
        <v>46224</v>
      </c>
      <c r="B4743" s="14" t="inlineStr">
        <is>
          <t>10284</t>
        </is>
      </c>
      <c r="C4743" s="14" t="inlineStr">
        <is>
          <t>M/C 0728 (AMARELO)</t>
        </is>
      </c>
      <c r="D4743" s="14" t="inlineStr">
        <is>
          <t>46 SECCIONADORA 1</t>
        </is>
      </c>
      <c r="E4743" s="14" t="n">
        <v>20052002</v>
      </c>
      <c r="F4743" s="14" t="inlineStr">
        <is>
          <t>(5) BASE MAIOR 542X124X25 MDF - MESA ATHENAS</t>
        </is>
      </c>
      <c r="G4743" s="14" t="inlineStr">
        <is>
          <t>46 SECCIONADORA 1</t>
        </is>
      </c>
      <c r="H4743" s="14" t="inlineStr">
        <is>
          <t>46 SECCIONADORA 1</t>
        </is>
      </c>
      <c r="I4743" s="9" t="inlineStr">
        <is>
          <t>46 SECCIONADORA 1</t>
        </is>
      </c>
      <c r="J4743" s="9" t="n">
        <v>4</v>
      </c>
      <c r="K4743" s="14" t="n"/>
      <c r="L4743" s="14" t="n"/>
      <c r="M4743" s="14" t="n"/>
      <c r="N4743" s="14" t="n"/>
      <c r="O4743" s="14" t="n"/>
      <c r="P4743" s="14" t="n"/>
      <c r="Q4743" s="14" t="n"/>
      <c r="R4743" s="14" t="n"/>
      <c r="S4743" s="14" t="n"/>
      <c r="T4743" s="14" t="n"/>
      <c r="U4743" s="14" t="n"/>
      <c r="V4743" s="14" t="n"/>
      <c r="W4743" s="14" t="n"/>
      <c r="X4743" s="14" t="n"/>
      <c r="Y4743" s="14" t="n"/>
      <c r="Z4743" s="14" t="n"/>
      <c r="AA4743" s="11" t="n"/>
      <c r="AB4743" s="14">
        <f>B4743&amp;"|"&amp;I4743</f>
        <v/>
      </c>
      <c r="AC4743">
        <f>IF($B4743="","","|"&amp;SUBSTITUTE(TRIM(SUBSTITUTE(SUBSTITUTE(SUBSTITUTE(SUBSTITUTE(SUBSTITUTE(SUBSTITUTE(SUBSTITUTE(SUBSTITUTE(SUBSTITUTE(SUBSTITUTE(SUBSTITUTE(SUBSTITUTE(SUBSTITUTE(SUBSTITUTE(TRIM($B4743&amp;""),CHAR(10)," "),CHAR(13)," "),"."," "),";"," "),","," "),"/"," "),"+"," "),"-"," "),"  "," "),"  "," "),"  "," "),"  "," "),"  "," "),"  "," "))," ","|")&amp;"|")</f>
        <v/>
      </c>
      <c r="AD4743">
        <f>TRIM($I4743&amp;"")</f>
        <v/>
      </c>
    </row>
    <row r="4744" ht="36" customHeight="1">
      <c r="A4744" s="9" t="n">
        <v>46224</v>
      </c>
      <c r="B4744" s="14" t="inlineStr">
        <is>
          <t>10284</t>
        </is>
      </c>
      <c r="C4744" s="14" t="inlineStr">
        <is>
          <t>M/C 0728 (AMARELO)</t>
        </is>
      </c>
      <c r="D4744" s="14" t="inlineStr">
        <is>
          <t>46 SECCIONADORA 1</t>
        </is>
      </c>
      <c r="E4744" s="14" t="n">
        <v>20052003</v>
      </c>
      <c r="F4744" s="14" t="inlineStr">
        <is>
          <t>(6)BASE MENOR 386 (189)X124X25 MDF - MESA ATHENAS</t>
        </is>
      </c>
      <c r="G4744" s="14" t="inlineStr">
        <is>
          <t>46 SECCIONADORA 1</t>
        </is>
      </c>
      <c r="H4744" s="14" t="inlineStr">
        <is>
          <t>46 SECCIONADORA 1</t>
        </is>
      </c>
      <c r="I4744" s="9" t="inlineStr">
        <is>
          <t>46 SECCIONADORA 1</t>
        </is>
      </c>
      <c r="J4744" s="9" t="n">
        <v>8</v>
      </c>
      <c r="K4744" s="14" t="n"/>
      <c r="L4744" s="14" t="n"/>
      <c r="M4744" s="14" t="n"/>
      <c r="N4744" s="14" t="n"/>
      <c r="O4744" s="14" t="n"/>
      <c r="P4744" s="14" t="n"/>
      <c r="Q4744" s="14" t="n"/>
      <c r="R4744" s="14" t="n"/>
      <c r="S4744" s="14" t="n"/>
      <c r="T4744" s="14" t="n"/>
      <c r="U4744" s="14" t="n"/>
      <c r="V4744" s="14" t="n"/>
      <c r="W4744" s="14" t="n"/>
      <c r="X4744" s="14" t="n"/>
      <c r="Y4744" s="14" t="n"/>
      <c r="Z4744" s="14" t="n"/>
      <c r="AA4744" s="11" t="n"/>
      <c r="AB4744" s="14">
        <f>B4744&amp;"|"&amp;I4744</f>
        <v/>
      </c>
      <c r="AC4744">
        <f>IF($B4744="","","|"&amp;SUBSTITUTE(TRIM(SUBSTITUTE(SUBSTITUTE(SUBSTITUTE(SUBSTITUTE(SUBSTITUTE(SUBSTITUTE(SUBSTITUTE(SUBSTITUTE(SUBSTITUTE(SUBSTITUTE(SUBSTITUTE(SUBSTITUTE(SUBSTITUTE(SUBSTITUTE(TRIM($B4744&amp;""),CHAR(10)," "),CHAR(13)," "),"."," "),";"," "),","," "),"/"," "),"+"," "),"-"," "),"  "," "),"  "," "),"  "," "),"  "," "),"  "," "),"  "," "))," ","|")&amp;"|")</f>
        <v/>
      </c>
      <c r="AD4744">
        <f>TRIM($I4744&amp;"")</f>
        <v/>
      </c>
    </row>
    <row r="4745" ht="36" customHeight="1">
      <c r="A4745" s="9" t="n">
        <v>46224</v>
      </c>
      <c r="B4745" s="14" t="inlineStr">
        <is>
          <t>10284</t>
        </is>
      </c>
      <c r="C4745" s="14" t="inlineStr">
        <is>
          <t>M/C 0728 (AMARELO)</t>
        </is>
      </c>
      <c r="D4745" s="14" t="inlineStr">
        <is>
          <t>46 SECCIONADORA 1</t>
        </is>
      </c>
      <c r="E4745" s="14" t="n">
        <v>20052202</v>
      </c>
      <c r="F4745" s="14" t="inlineStr">
        <is>
          <t>(5) BASE MAIOR 742X124X25 MDF - MESA ATHENAS 1,20</t>
        </is>
      </c>
      <c r="G4745" s="14" t="inlineStr">
        <is>
          <t>46 SECCIONADORA 1</t>
        </is>
      </c>
      <c r="H4745" s="14" t="inlineStr">
        <is>
          <t>46 SECCIONADORA 1</t>
        </is>
      </c>
      <c r="I4745" s="9" t="inlineStr">
        <is>
          <t>46 SECCIONADORA 1</t>
        </is>
      </c>
      <c r="J4745" s="9" t="n">
        <v>7</v>
      </c>
      <c r="K4745" s="14" t="n"/>
      <c r="L4745" s="14" t="n"/>
      <c r="M4745" s="14" t="n"/>
      <c r="N4745" s="14" t="n"/>
      <c r="O4745" s="14" t="n"/>
      <c r="P4745" s="14" t="n"/>
      <c r="Q4745" s="14" t="n"/>
      <c r="R4745" s="14" t="n"/>
      <c r="S4745" s="14" t="n"/>
      <c r="T4745" s="14" t="n"/>
      <c r="U4745" s="14" t="n"/>
      <c r="V4745" s="14" t="n"/>
      <c r="W4745" s="14" t="n"/>
      <c r="X4745" s="14" t="n"/>
      <c r="Y4745" s="14" t="n"/>
      <c r="Z4745" s="14" t="n"/>
      <c r="AA4745" s="11" t="n"/>
      <c r="AB4745" s="14">
        <f>B4745&amp;"|"&amp;I4745</f>
        <v/>
      </c>
      <c r="AC4745">
        <f>IF($B4745="","","|"&amp;SUBSTITUTE(TRIM(SUBSTITUTE(SUBSTITUTE(SUBSTITUTE(SUBSTITUTE(SUBSTITUTE(SUBSTITUTE(SUBSTITUTE(SUBSTITUTE(SUBSTITUTE(SUBSTITUTE(SUBSTITUTE(SUBSTITUTE(SUBSTITUTE(SUBSTITUTE(TRIM($B4745&amp;""),CHAR(10)," "),CHAR(13)," "),"."," "),";"," "),","," "),"/"," "),"+"," "),"-"," "),"  "," "),"  "," "),"  "," "),"  "," "),"  "," "),"  "," "))," ","|")&amp;"|")</f>
        <v/>
      </c>
      <c r="AD4745">
        <f>TRIM($I4745&amp;"")</f>
        <v/>
      </c>
    </row>
    <row r="4746" ht="36" customHeight="1">
      <c r="A4746" s="9" t="n">
        <v>46224</v>
      </c>
      <c r="B4746" s="14" t="inlineStr">
        <is>
          <t>10284</t>
        </is>
      </c>
      <c r="C4746" s="14" t="inlineStr">
        <is>
          <t>M/C 0728 (AMARELO)</t>
        </is>
      </c>
      <c r="D4746" s="14" t="inlineStr">
        <is>
          <t>46 SECCIONADORA 1</t>
        </is>
      </c>
      <c r="E4746" s="14" t="n">
        <v>20052203</v>
      </c>
      <c r="F4746" s="14" t="inlineStr">
        <is>
          <t>(6)BASE MENOR 446(220)X124X25 MDF-MESA ATHENAS1,20</t>
        </is>
      </c>
      <c r="G4746" s="14" t="inlineStr">
        <is>
          <t>46 SECCIONADORA 1</t>
        </is>
      </c>
      <c r="H4746" s="14" t="inlineStr">
        <is>
          <t>46 SECCIONADORA 1</t>
        </is>
      </c>
      <c r="I4746" s="9" t="inlineStr">
        <is>
          <t>46 SECCIONADORA 1</t>
        </is>
      </c>
      <c r="J4746" s="9" t="n">
        <v>14</v>
      </c>
      <c r="K4746" s="14" t="n"/>
      <c r="L4746" s="14" t="n"/>
      <c r="M4746" s="14" t="n"/>
      <c r="N4746" s="14" t="n"/>
      <c r="O4746" s="14" t="n"/>
      <c r="P4746" s="14" t="n"/>
      <c r="Q4746" s="14" t="n"/>
      <c r="R4746" s="14" t="n"/>
      <c r="S4746" s="14" t="n"/>
      <c r="T4746" s="14" t="n"/>
      <c r="U4746" s="14" t="n"/>
      <c r="V4746" s="14" t="n"/>
      <c r="W4746" s="14" t="n"/>
      <c r="X4746" s="14" t="n"/>
      <c r="Y4746" s="14" t="n"/>
      <c r="Z4746" s="14" t="n"/>
      <c r="AA4746" s="11" t="n"/>
      <c r="AB4746" s="14">
        <f>B4746&amp;"|"&amp;I4746</f>
        <v/>
      </c>
      <c r="AC4746">
        <f>IF($B4746="","","|"&amp;SUBSTITUTE(TRIM(SUBSTITUTE(SUBSTITUTE(SUBSTITUTE(SUBSTITUTE(SUBSTITUTE(SUBSTITUTE(SUBSTITUTE(SUBSTITUTE(SUBSTITUTE(SUBSTITUTE(SUBSTITUTE(SUBSTITUTE(SUBSTITUTE(SUBSTITUTE(TRIM($B4746&amp;""),CHAR(10)," "),CHAR(13)," "),"."," "),";"," "),","," "),"/"," "),"+"," "),"-"," "),"  "," "),"  "," "),"  "," "),"  "," "),"  "," "),"  "," "))," ","|")&amp;"|")</f>
        <v/>
      </c>
      <c r="AD4746">
        <f>TRIM($I4746&amp;"")</f>
        <v/>
      </c>
    </row>
    <row r="4747" ht="36" customHeight="1">
      <c r="A4747" s="9" t="n">
        <v>46224</v>
      </c>
      <c r="B4747" s="14" t="inlineStr">
        <is>
          <t>10284</t>
        </is>
      </c>
      <c r="C4747" s="14" t="inlineStr">
        <is>
          <t>M/C 0728 (AMARELO)</t>
        </is>
      </c>
      <c r="D4747" s="14" t="inlineStr">
        <is>
          <t>46 SECCIONADORA 1</t>
        </is>
      </c>
      <c r="E4747" s="14" t="n">
        <v>30006804</v>
      </c>
      <c r="F4747" s="14" t="inlineStr">
        <is>
          <t>TRAV INFERIOR 360X87X15 MDP - CAD GENOVA</t>
        </is>
      </c>
      <c r="G4747" s="14" t="inlineStr">
        <is>
          <t>46 SECCIONADORA 1</t>
        </is>
      </c>
      <c r="H4747" s="14" t="inlineStr">
        <is>
          <t>46 SECCIONADORA 1</t>
        </is>
      </c>
      <c r="I4747" s="9" t="inlineStr">
        <is>
          <t>46 SECCIONADORA 1</t>
        </is>
      </c>
      <c r="J4747" s="9" t="n">
        <v>4</v>
      </c>
      <c r="K4747" s="14" t="n"/>
      <c r="L4747" s="14" t="n"/>
      <c r="M4747" s="14" t="n"/>
      <c r="N4747" s="14" t="n"/>
      <c r="O4747" s="14" t="n"/>
      <c r="P4747" s="14" t="n"/>
      <c r="Q4747" s="14" t="n"/>
      <c r="R4747" s="14" t="n"/>
      <c r="S4747" s="14" t="n"/>
      <c r="T4747" s="14" t="n"/>
      <c r="U4747" s="14" t="n"/>
      <c r="V4747" s="14" t="n"/>
      <c r="W4747" s="14" t="n"/>
      <c r="X4747" s="14" t="n"/>
      <c r="Y4747" s="14" t="n"/>
      <c r="Z4747" s="14" t="n"/>
      <c r="AA4747" s="11" t="n"/>
      <c r="AB4747" s="14">
        <f>B4747&amp;"|"&amp;I4747</f>
        <v/>
      </c>
      <c r="AC4747">
        <f>IF($B4747="","","|"&amp;SUBSTITUTE(TRIM(SUBSTITUTE(SUBSTITUTE(SUBSTITUTE(SUBSTITUTE(SUBSTITUTE(SUBSTITUTE(SUBSTITUTE(SUBSTITUTE(SUBSTITUTE(SUBSTITUTE(SUBSTITUTE(SUBSTITUTE(SUBSTITUTE(SUBSTITUTE(TRIM($B4747&amp;""),CHAR(10)," "),CHAR(13)," "),"."," "),";"," "),","," "),"/"," "),"+"," "),"-"," "),"  "," "),"  "," "),"  "," "),"  "," "),"  "," "),"  "," "))," ","|")&amp;"|")</f>
        <v/>
      </c>
      <c r="AD4747">
        <f>TRIM($I4747&amp;"")</f>
        <v/>
      </c>
    </row>
    <row r="4748" ht="72" customHeight="1">
      <c r="A4748" s="9" t="n">
        <v>46231</v>
      </c>
      <c r="B4748" s="14" t="inlineStr">
        <is>
          <t>10274,10275,10276,10277,10279,10280,10281,10278</t>
        </is>
      </c>
      <c r="C4748" s="14" t="inlineStr">
        <is>
          <t>MAD 0803 CAD.1 (LARANJA)</t>
        </is>
      </c>
      <c r="D4748" s="14" t="inlineStr">
        <is>
          <t>50 SECCIONADORA 2</t>
        </is>
      </c>
      <c r="E4748" s="14" t="n">
        <v>30001204</v>
      </c>
      <c r="F4748" s="14" t="inlineStr">
        <is>
          <t>ASSENTO 430X403X09 MDP CAD PE INTEIRO/ MADEIRA</t>
        </is>
      </c>
      <c r="G4748" s="14" t="inlineStr">
        <is>
          <t>50 SECCIONADORA 2</t>
        </is>
      </c>
      <c r="H4748" s="14" t="inlineStr">
        <is>
          <t>50 SECCIONADORA 2</t>
        </is>
      </c>
      <c r="I4748" s="9" t="inlineStr">
        <is>
          <t>50 SECCIONADORA 2</t>
        </is>
      </c>
      <c r="J4748" s="9" t="n">
        <v>24</v>
      </c>
      <c r="K4748" s="14" t="n"/>
      <c r="L4748" s="14" t="n"/>
      <c r="M4748" s="14" t="n"/>
      <c r="N4748" s="14" t="n"/>
      <c r="O4748" s="14" t="n"/>
      <c r="P4748" s="14" t="n"/>
      <c r="Q4748" s="14" t="n"/>
      <c r="R4748" s="14" t="n"/>
      <c r="S4748" s="14" t="n"/>
      <c r="T4748" s="14" t="n"/>
      <c r="U4748" s="14" t="n"/>
      <c r="V4748" s="14" t="n"/>
      <c r="W4748" s="14" t="n"/>
      <c r="X4748" s="14" t="n"/>
      <c r="Y4748" s="14" t="n"/>
      <c r="Z4748" s="14" t="n"/>
      <c r="AA4748" s="11" t="n"/>
      <c r="AB4748" s="14">
        <f>B4748&amp;"|"&amp;I4748</f>
        <v/>
      </c>
      <c r="AC4748">
        <f>IF($B4748="","","|"&amp;SUBSTITUTE(TRIM(SUBSTITUTE(SUBSTITUTE(SUBSTITUTE(SUBSTITUTE(SUBSTITUTE(SUBSTITUTE(SUBSTITUTE(SUBSTITUTE(SUBSTITUTE(SUBSTITUTE(SUBSTITUTE(SUBSTITUTE(SUBSTITUTE(SUBSTITUTE(TRIM($B4748&amp;""),CHAR(10)," "),CHAR(13)," "),"."," "),";"," "),","," "),"/"," "),"+"," "),"-"," "),"  "," "),"  "," "),"  "," "),"  "," "),"  "," "),"  "," "))," ","|")&amp;"|")</f>
        <v/>
      </c>
      <c r="AD4748">
        <f>TRIM($I4748&amp;"")</f>
        <v/>
      </c>
    </row>
    <row r="4749" ht="72" customHeight="1">
      <c r="A4749" s="9" t="n">
        <v>46231</v>
      </c>
      <c r="B4749" s="14" t="inlineStr">
        <is>
          <t>10274,10275,10276,10277,10279,10280,10281,10278</t>
        </is>
      </c>
      <c r="C4749" s="14" t="inlineStr">
        <is>
          <t>MAD 0803 CAD.1 (LARANJA)</t>
        </is>
      </c>
      <c r="D4749" s="14" t="inlineStr">
        <is>
          <t>50 SECCIONADORA 2</t>
        </is>
      </c>
      <c r="E4749" s="14" t="n">
        <v>20021607</v>
      </c>
      <c r="F4749" s="14" t="inlineStr">
        <is>
          <t>TAMPO 1605X905X18 MDF - MESA COM VIDRO</t>
        </is>
      </c>
      <c r="G4749" s="14" t="inlineStr">
        <is>
          <t>50 SECCIONADORA 2</t>
        </is>
      </c>
      <c r="H4749" s="14" t="inlineStr">
        <is>
          <t>50 SECCIONADORA 2</t>
        </is>
      </c>
      <c r="I4749" s="9" t="inlineStr">
        <is>
          <t>50 SECCIONADORA 2</t>
        </is>
      </c>
      <c r="J4749" s="9" t="n">
        <v>27</v>
      </c>
      <c r="K4749" s="14" t="n"/>
      <c r="L4749" s="14" t="n"/>
      <c r="M4749" s="14" t="n"/>
      <c r="N4749" s="14" t="n"/>
      <c r="O4749" s="14" t="n"/>
      <c r="P4749" s="14" t="n"/>
      <c r="Q4749" s="14" t="n"/>
      <c r="R4749" s="14" t="n"/>
      <c r="S4749" s="14" t="n"/>
      <c r="T4749" s="14" t="n"/>
      <c r="U4749" s="14" t="n"/>
      <c r="V4749" s="14" t="n"/>
      <c r="W4749" s="14" t="n"/>
      <c r="X4749" s="14" t="n"/>
      <c r="Y4749" s="14" t="n"/>
      <c r="Z4749" s="14" t="n"/>
      <c r="AA4749" s="11" t="n"/>
      <c r="AB4749" s="14">
        <f>B4749&amp;"|"&amp;I4749</f>
        <v/>
      </c>
      <c r="AC4749">
        <f>IF($B4749="","","|"&amp;SUBSTITUTE(TRIM(SUBSTITUTE(SUBSTITUTE(SUBSTITUTE(SUBSTITUTE(SUBSTITUTE(SUBSTITUTE(SUBSTITUTE(SUBSTITUTE(SUBSTITUTE(SUBSTITUTE(SUBSTITUTE(SUBSTITUTE(SUBSTITUTE(SUBSTITUTE(TRIM($B4749&amp;""),CHAR(10)," "),CHAR(13)," "),"."," "),";"," "),","," "),"/"," "),"+"," "),"-"," "),"  "," "),"  "," "),"  "," "),"  "," "),"  "," "),"  "," "))," ","|")&amp;"|")</f>
        <v/>
      </c>
      <c r="AD4749">
        <f>TRIM($I4749&amp;"")</f>
        <v/>
      </c>
    </row>
    <row r="4750" ht="72" customHeight="1">
      <c r="A4750" s="9" t="n">
        <v>46231</v>
      </c>
      <c r="B4750" s="14" t="inlineStr">
        <is>
          <t>10274,10275,10276,10277,10279,10280,10281,10278</t>
        </is>
      </c>
      <c r="C4750" s="14" t="inlineStr">
        <is>
          <t>MAD 0803 CAD.1 (LARANJA)</t>
        </is>
      </c>
      <c r="D4750" s="14" t="inlineStr">
        <is>
          <t>50 SECCIONADORA 2</t>
        </is>
      </c>
      <c r="E4750" s="14" t="n">
        <v>20053407</v>
      </c>
      <c r="F4750" s="14" t="inlineStr">
        <is>
          <t>TAMPO 1365X905X18 MDF - MESA COM VIDRO</t>
        </is>
      </c>
      <c r="G4750" s="14" t="inlineStr">
        <is>
          <t>50 SECCIONADORA 2</t>
        </is>
      </c>
      <c r="H4750" s="14" t="inlineStr">
        <is>
          <t>50 SECCIONADORA 2</t>
        </is>
      </c>
      <c r="I4750" s="9" t="inlineStr">
        <is>
          <t>50 SECCIONADORA 2</t>
        </is>
      </c>
      <c r="J4750" s="9" t="n">
        <v>22</v>
      </c>
      <c r="K4750" s="14" t="n"/>
      <c r="L4750" s="14" t="n"/>
      <c r="M4750" s="14" t="n"/>
      <c r="N4750" s="14" t="n"/>
      <c r="O4750" s="14" t="n"/>
      <c r="P4750" s="14" t="n"/>
      <c r="Q4750" s="14" t="n"/>
      <c r="R4750" s="14" t="n"/>
      <c r="S4750" s="14" t="n"/>
      <c r="T4750" s="14" t="n"/>
      <c r="U4750" s="14" t="n"/>
      <c r="V4750" s="14" t="n"/>
      <c r="W4750" s="14" t="n"/>
      <c r="X4750" s="14" t="n"/>
      <c r="Y4750" s="14" t="n"/>
      <c r="Z4750" s="14" t="n"/>
      <c r="AA4750" s="11" t="n"/>
      <c r="AB4750" s="14">
        <f>B4750&amp;"|"&amp;I4750</f>
        <v/>
      </c>
      <c r="AC4750">
        <f>IF($B4750="","","|"&amp;SUBSTITUTE(TRIM(SUBSTITUTE(SUBSTITUTE(SUBSTITUTE(SUBSTITUTE(SUBSTITUTE(SUBSTITUTE(SUBSTITUTE(SUBSTITUTE(SUBSTITUTE(SUBSTITUTE(SUBSTITUTE(SUBSTITUTE(SUBSTITUTE(SUBSTITUTE(TRIM($B4750&amp;""),CHAR(10)," "),CHAR(13)," "),"."," "),";"," "),","," "),"/"," "),"+"," "),"-"," "),"  "," "),"  "," "),"  "," "),"  "," "),"  "," "),"  "," "))," ","|")&amp;"|")</f>
        <v/>
      </c>
      <c r="AD4750">
        <f>TRIM($I4750&amp;"")</f>
        <v/>
      </c>
    </row>
    <row r="4751" ht="72" customHeight="1">
      <c r="A4751" s="9" t="n">
        <v>46231</v>
      </c>
      <c r="B4751" s="14" t="inlineStr">
        <is>
          <t>10274,10275,10276,10277,10279,10280,10281,10278</t>
        </is>
      </c>
      <c r="C4751" s="14" t="inlineStr">
        <is>
          <t>MAD 0803 CAD.1 (LARANJA)</t>
        </is>
      </c>
      <c r="D4751" s="14" t="inlineStr">
        <is>
          <t>50 SECCIONADORA 2</t>
        </is>
      </c>
      <c r="E4751" s="14" t="n">
        <v>20083212</v>
      </c>
      <c r="F4751" s="14" t="inlineStr">
        <is>
          <t>TAMPO 1365X905X18 MDF - MESA COM VIDRO (RAIO100)</t>
        </is>
      </c>
      <c r="G4751" s="14" t="inlineStr">
        <is>
          <t>50 SECCIONADORA 2</t>
        </is>
      </c>
      <c r="H4751" s="14" t="inlineStr">
        <is>
          <t>50 SECCIONADORA 2</t>
        </is>
      </c>
      <c r="I4751" s="9" t="inlineStr">
        <is>
          <t>50 SECCIONADORA 2</t>
        </is>
      </c>
      <c r="J4751" s="9" t="n">
        <v>5</v>
      </c>
      <c r="K4751" s="14" t="n"/>
      <c r="L4751" s="14" t="n"/>
      <c r="M4751" s="14" t="n"/>
      <c r="N4751" s="14" t="n"/>
      <c r="O4751" s="14" t="n"/>
      <c r="P4751" s="14" t="n"/>
      <c r="Q4751" s="14" t="n"/>
      <c r="R4751" s="14" t="n"/>
      <c r="S4751" s="14" t="n"/>
      <c r="T4751" s="14" t="n"/>
      <c r="U4751" s="14" t="n"/>
      <c r="V4751" s="14" t="n"/>
      <c r="W4751" s="14" t="n"/>
      <c r="X4751" s="14" t="n"/>
      <c r="Y4751" s="14" t="n"/>
      <c r="Z4751" s="14" t="n"/>
      <c r="AA4751" s="11" t="n"/>
      <c r="AB4751" s="14">
        <f>B4751&amp;"|"&amp;I4751</f>
        <v/>
      </c>
      <c r="AC4751">
        <f>IF($B4751="","","|"&amp;SUBSTITUTE(TRIM(SUBSTITUTE(SUBSTITUTE(SUBSTITUTE(SUBSTITUTE(SUBSTITUTE(SUBSTITUTE(SUBSTITUTE(SUBSTITUTE(SUBSTITUTE(SUBSTITUTE(SUBSTITUTE(SUBSTITUTE(SUBSTITUTE(SUBSTITUTE(TRIM($B4751&amp;""),CHAR(10)," "),CHAR(13)," "),"."," "),";"," "),","," "),"/"," "),"+"," "),"-"," "),"  "," "),"  "," "),"  "," "),"  "," "),"  "," "),"  "," "))," ","|")&amp;"|")</f>
        <v/>
      </c>
      <c r="AD4751">
        <f>TRIM($I4751&amp;"")</f>
        <v/>
      </c>
    </row>
    <row r="4752" ht="72" customHeight="1">
      <c r="A4752" s="9" t="n">
        <v>46231</v>
      </c>
      <c r="B4752" s="14" t="inlineStr">
        <is>
          <t>10274,10275,10276,10277,10279,10280,10281,10278</t>
        </is>
      </c>
      <c r="C4752" s="14" t="inlineStr">
        <is>
          <t>MAD 0803 CAD.1 (LARANJA)</t>
        </is>
      </c>
      <c r="D4752" s="14" t="inlineStr">
        <is>
          <t>50 SECCIONADORA 2</t>
        </is>
      </c>
      <c r="E4752" s="14" t="n">
        <v>20086212</v>
      </c>
      <c r="F4752" s="14" t="inlineStr">
        <is>
          <t>TAMPO 1605X905X18 MDF - MESA COM VIDRO (RAIO100)</t>
        </is>
      </c>
      <c r="G4752" s="14" t="inlineStr">
        <is>
          <t>50 SECCIONADORA 2</t>
        </is>
      </c>
      <c r="H4752" s="14" t="inlineStr">
        <is>
          <t>50 SECCIONADORA 2</t>
        </is>
      </c>
      <c r="I4752" s="9" t="inlineStr">
        <is>
          <t>50 SECCIONADORA 2</t>
        </is>
      </c>
      <c r="J4752" s="9" t="n">
        <v>8</v>
      </c>
      <c r="K4752" s="14" t="n"/>
      <c r="L4752" s="14" t="n"/>
      <c r="M4752" s="14" t="n"/>
      <c r="N4752" s="14" t="n"/>
      <c r="O4752" s="14" t="n"/>
      <c r="P4752" s="14" t="n"/>
      <c r="Q4752" s="14" t="n"/>
      <c r="R4752" s="14" t="n"/>
      <c r="S4752" s="14" t="n"/>
      <c r="T4752" s="14" t="n"/>
      <c r="U4752" s="14" t="n"/>
      <c r="V4752" s="14" t="n"/>
      <c r="W4752" s="14" t="n"/>
      <c r="X4752" s="14" t="n"/>
      <c r="Y4752" s="14" t="n"/>
      <c r="Z4752" s="14" t="n"/>
      <c r="AA4752" s="11" t="n"/>
      <c r="AB4752" s="14">
        <f>B4752&amp;"|"&amp;I4752</f>
        <v/>
      </c>
      <c r="AC4752">
        <f>IF($B4752="","","|"&amp;SUBSTITUTE(TRIM(SUBSTITUTE(SUBSTITUTE(SUBSTITUTE(SUBSTITUTE(SUBSTITUTE(SUBSTITUTE(SUBSTITUTE(SUBSTITUTE(SUBSTITUTE(SUBSTITUTE(SUBSTITUTE(SUBSTITUTE(SUBSTITUTE(SUBSTITUTE(TRIM($B4752&amp;""),CHAR(10)," "),CHAR(13)," "),"."," "),";"," "),","," "),"/"," "),"+"," "),"-"," "),"  "," "),"  "," "),"  "," "),"  "," "),"  "," "),"  "," "))," ","|")&amp;"|")</f>
        <v/>
      </c>
      <c r="AD4752">
        <f>TRIM($I4752&amp;"")</f>
        <v/>
      </c>
    </row>
    <row r="4753" ht="72" customHeight="1">
      <c r="A4753" s="9" t="n">
        <v>46231</v>
      </c>
      <c r="B4753" s="14" t="inlineStr">
        <is>
          <t>10274,10275,10276,10277,10279,10280,10281,10278</t>
        </is>
      </c>
      <c r="C4753" s="14" t="inlineStr">
        <is>
          <t>MAD 0803 CAD.1 (LARANJA)</t>
        </is>
      </c>
      <c r="D4753" s="14" t="inlineStr">
        <is>
          <t>50 SECCIONADORA 2</t>
        </is>
      </c>
      <c r="E4753" s="14" t="n">
        <v>30001203</v>
      </c>
      <c r="F4753" s="14" t="inlineStr">
        <is>
          <t>LAT ASSENTO 430X80X18 MDF CAD PE INTEIRO/ MADEIRA</t>
        </is>
      </c>
      <c r="G4753" s="14" t="inlineStr">
        <is>
          <t>50 SECCIONADORA 2</t>
        </is>
      </c>
      <c r="H4753" s="14" t="inlineStr">
        <is>
          <t>50 SECCIONADORA 2</t>
        </is>
      </c>
      <c r="I4753" s="9" t="inlineStr">
        <is>
          <t>50 SECCIONADORA 2</t>
        </is>
      </c>
      <c r="J4753" s="9" t="n">
        <v>48</v>
      </c>
      <c r="K4753" s="14" t="n"/>
      <c r="L4753" s="14" t="n"/>
      <c r="M4753" s="14" t="n"/>
      <c r="N4753" s="14" t="n"/>
      <c r="O4753" s="14" t="n"/>
      <c r="P4753" s="14" t="n"/>
      <c r="Q4753" s="14" t="n"/>
      <c r="R4753" s="14" t="n"/>
      <c r="S4753" s="14" t="n"/>
      <c r="T4753" s="14" t="n"/>
      <c r="U4753" s="14" t="n"/>
      <c r="V4753" s="14" t="n"/>
      <c r="W4753" s="14" t="n"/>
      <c r="X4753" s="14" t="n"/>
      <c r="Y4753" s="14" t="n"/>
      <c r="Z4753" s="14" t="n"/>
      <c r="AA4753" s="11" t="n"/>
      <c r="AB4753" s="14">
        <f>B4753&amp;"|"&amp;I4753</f>
        <v/>
      </c>
      <c r="AC4753">
        <f>IF($B4753="","","|"&amp;SUBSTITUTE(TRIM(SUBSTITUTE(SUBSTITUTE(SUBSTITUTE(SUBSTITUTE(SUBSTITUTE(SUBSTITUTE(SUBSTITUTE(SUBSTITUTE(SUBSTITUTE(SUBSTITUTE(SUBSTITUTE(SUBSTITUTE(SUBSTITUTE(SUBSTITUTE(TRIM($B4753&amp;""),CHAR(10)," "),CHAR(13)," "),"."," "),";"," "),","," "),"/"," "),"+"," "),"-"," "),"  "," "),"  "," "),"  "," "),"  "," "),"  "," "),"  "," "))," ","|")&amp;"|")</f>
        <v/>
      </c>
      <c r="AD4753">
        <f>TRIM($I4753&amp;"")</f>
        <v/>
      </c>
    </row>
    <row r="4754" ht="72" customHeight="1">
      <c r="A4754" s="9" t="n">
        <v>46231</v>
      </c>
      <c r="B4754" s="14" t="inlineStr">
        <is>
          <t>10274,10275,10276,10277,10279,10280,10281,10278</t>
        </is>
      </c>
      <c r="C4754" s="14" t="inlineStr">
        <is>
          <t>MAD 0803 CAD.1 (LARANJA)</t>
        </is>
      </c>
      <c r="D4754" s="14" t="inlineStr">
        <is>
          <t>50 SECCIONADORA 2</t>
        </is>
      </c>
      <c r="E4754" s="14" t="n">
        <v>30008507</v>
      </c>
      <c r="F4754" s="14" t="inlineStr">
        <is>
          <t>LAT ENCOSTO 525X60(911)X18 MDF (12PCS) TOPAZIO MTD</t>
        </is>
      </c>
      <c r="G4754" s="14" t="inlineStr">
        <is>
          <t>50 SECCIONADORA 2</t>
        </is>
      </c>
      <c r="H4754" s="14" t="inlineStr">
        <is>
          <t>50 SECCIONADORA 2</t>
        </is>
      </c>
      <c r="I4754" s="9" t="inlineStr">
        <is>
          <t>50 SECCIONADORA 2</t>
        </is>
      </c>
      <c r="J4754" s="9" t="n">
        <v>8</v>
      </c>
      <c r="K4754" s="14" t="n"/>
      <c r="L4754" s="14" t="n"/>
      <c r="M4754" s="14" t="n"/>
      <c r="N4754" s="14" t="n"/>
      <c r="O4754" s="14" t="n"/>
      <c r="P4754" s="14" t="n"/>
      <c r="Q4754" s="14" t="n"/>
      <c r="R4754" s="14" t="n"/>
      <c r="S4754" s="14" t="n"/>
      <c r="T4754" s="14" t="n"/>
      <c r="U4754" s="14" t="n"/>
      <c r="V4754" s="14" t="n"/>
      <c r="W4754" s="14" t="n"/>
      <c r="X4754" s="14" t="n"/>
      <c r="Y4754" s="14" t="n"/>
      <c r="Z4754" s="14" t="n"/>
      <c r="AA4754" s="11" t="n"/>
      <c r="AB4754" s="14">
        <f>B4754&amp;"|"&amp;I4754</f>
        <v/>
      </c>
      <c r="AC4754">
        <f>IF($B4754="","","|"&amp;SUBSTITUTE(TRIM(SUBSTITUTE(SUBSTITUTE(SUBSTITUTE(SUBSTITUTE(SUBSTITUTE(SUBSTITUTE(SUBSTITUTE(SUBSTITUTE(SUBSTITUTE(SUBSTITUTE(SUBSTITUTE(SUBSTITUTE(SUBSTITUTE(SUBSTITUTE(TRIM($B4754&amp;""),CHAR(10)," "),CHAR(13)," "),"."," "),";"," "),","," "),"/"," "),"+"," "),"-"," "),"  "," "),"  "," "),"  "," "),"  "," "),"  "," "),"  "," "))," ","|")&amp;"|")</f>
        <v/>
      </c>
      <c r="AD4754">
        <f>TRIM($I4754&amp;"")</f>
        <v/>
      </c>
    </row>
    <row r="4755" ht="72" customHeight="1">
      <c r="A4755" s="9" t="n">
        <v>46231</v>
      </c>
      <c r="B4755" s="14" t="inlineStr">
        <is>
          <t>10274,10275,10276,10277,10279,10280,10281,10278</t>
        </is>
      </c>
      <c r="C4755" s="14" t="inlineStr">
        <is>
          <t>MAD 0803 CAD.1 (LARANJA)</t>
        </is>
      </c>
      <c r="D4755" s="14" t="inlineStr">
        <is>
          <t>50 SECCIONADORA 2</t>
        </is>
      </c>
      <c r="E4755" s="14" t="n">
        <v>30002306</v>
      </c>
      <c r="F4755" s="14" t="inlineStr">
        <is>
          <t>FUNDO TRASEIRO 280X410X03 MDF - CADEIRA TOPAZIO</t>
        </is>
      </c>
      <c r="G4755" s="14" t="inlineStr">
        <is>
          <t>50 SECCIONADORA 2</t>
        </is>
      </c>
      <c r="H4755" s="14" t="inlineStr">
        <is>
          <t>50 SECCIONADORA 2</t>
        </is>
      </c>
      <c r="I4755" s="9" t="inlineStr">
        <is>
          <t>50 SECCIONADORA 2</t>
        </is>
      </c>
      <c r="J4755" s="9" t="n">
        <v>24</v>
      </c>
      <c r="K4755" s="14" t="n"/>
      <c r="L4755" s="14" t="n"/>
      <c r="M4755" s="14" t="n"/>
      <c r="N4755" s="14" t="n"/>
      <c r="O4755" s="14" t="n"/>
      <c r="P4755" s="14" t="n"/>
      <c r="Q4755" s="14" t="n"/>
      <c r="R4755" s="14" t="n"/>
      <c r="S4755" s="14" t="n"/>
      <c r="T4755" s="14" t="n"/>
      <c r="U4755" s="14" t="n"/>
      <c r="V4755" s="14" t="n"/>
      <c r="W4755" s="14" t="n"/>
      <c r="X4755" s="14" t="n"/>
      <c r="Y4755" s="14" t="n"/>
      <c r="Z4755" s="14" t="n"/>
      <c r="AA4755" s="11" t="n"/>
      <c r="AB4755" s="14">
        <f>B4755&amp;"|"&amp;I4755</f>
        <v/>
      </c>
      <c r="AC4755">
        <f>IF($B4755="","","|"&amp;SUBSTITUTE(TRIM(SUBSTITUTE(SUBSTITUTE(SUBSTITUTE(SUBSTITUTE(SUBSTITUTE(SUBSTITUTE(SUBSTITUTE(SUBSTITUTE(SUBSTITUTE(SUBSTITUTE(SUBSTITUTE(SUBSTITUTE(SUBSTITUTE(SUBSTITUTE(TRIM($B4755&amp;""),CHAR(10)," "),CHAR(13)," "),"."," "),";"," "),","," "),"/"," "),"+"," "),"-"," "),"  "," "),"  "," "),"  "," "),"  "," "),"  "," "),"  "," "))," ","|")&amp;"|")</f>
        <v/>
      </c>
      <c r="AD4755">
        <f>TRIM($I4755&amp;"")</f>
        <v/>
      </c>
    </row>
    <row r="4756" ht="72" customHeight="1">
      <c r="A4756" s="9" t="n">
        <v>46231</v>
      </c>
      <c r="B4756" s="14" t="inlineStr">
        <is>
          <t>10274,10275,10276,10277,10279,10280,10281,10278</t>
        </is>
      </c>
      <c r="C4756" s="14" t="inlineStr">
        <is>
          <t>MAD 0803 CAD.1 (LARANJA)</t>
        </is>
      </c>
      <c r="D4756" s="14" t="inlineStr">
        <is>
          <t>50 SECCIONADORA 2</t>
        </is>
      </c>
      <c r="E4756" s="14" t="n">
        <v>30008506</v>
      </c>
      <c r="F4756" s="14" t="inlineStr">
        <is>
          <t>TAMPA ASSENTO 476X436X03 HDF - CAD PRATA</t>
        </is>
      </c>
      <c r="G4756" s="14" t="inlineStr">
        <is>
          <t>50 SECCIONADORA 2</t>
        </is>
      </c>
      <c r="H4756" s="14" t="inlineStr">
        <is>
          <t>50 SECCIONADORA 2</t>
        </is>
      </c>
      <c r="I4756" s="9" t="inlineStr">
        <is>
          <t>50 SECCIONADORA 2</t>
        </is>
      </c>
      <c r="J4756" s="9" t="n">
        <v>8</v>
      </c>
      <c r="K4756" s="14" t="n"/>
      <c r="L4756" s="14" t="n"/>
      <c r="M4756" s="14" t="n"/>
      <c r="N4756" s="14" t="n"/>
      <c r="O4756" s="14" t="n"/>
      <c r="P4756" s="14" t="n"/>
      <c r="Q4756" s="14" t="n"/>
      <c r="R4756" s="14" t="n"/>
      <c r="S4756" s="14" t="n"/>
      <c r="T4756" s="14" t="n"/>
      <c r="U4756" s="14" t="n"/>
      <c r="V4756" s="14" t="n"/>
      <c r="W4756" s="14" t="n"/>
      <c r="X4756" s="14" t="n"/>
      <c r="Y4756" s="14" t="n"/>
      <c r="Z4756" s="14" t="n"/>
      <c r="AA4756" s="11" t="n"/>
      <c r="AB4756" s="14">
        <f>B4756&amp;"|"&amp;I4756</f>
        <v/>
      </c>
      <c r="AC4756">
        <f>IF($B4756="","","|"&amp;SUBSTITUTE(TRIM(SUBSTITUTE(SUBSTITUTE(SUBSTITUTE(SUBSTITUTE(SUBSTITUTE(SUBSTITUTE(SUBSTITUTE(SUBSTITUTE(SUBSTITUTE(SUBSTITUTE(SUBSTITUTE(SUBSTITUTE(SUBSTITUTE(SUBSTITUTE(TRIM($B4756&amp;""),CHAR(10)," "),CHAR(13)," "),"."," "),";"," "),","," "),"/"," "),"+"," "),"-"," "),"  "," "),"  "," "),"  "," "),"  "," "),"  "," "),"  "," "))," ","|")&amp;"|")</f>
        <v/>
      </c>
      <c r="AD4756">
        <f>TRIM($I4756&amp;"")</f>
        <v/>
      </c>
    </row>
    <row r="4757" ht="72" customHeight="1">
      <c r="A4757" s="9" t="n">
        <v>46231</v>
      </c>
      <c r="B4757" s="14" t="inlineStr">
        <is>
          <t>10274,10275,10276,10277,10279,10280,10281,10278</t>
        </is>
      </c>
      <c r="C4757" s="14" t="inlineStr">
        <is>
          <t>MAD 0803 CAD.1 (LARANJA)</t>
        </is>
      </c>
      <c r="D4757" s="14" t="inlineStr">
        <is>
          <t>50 SECCIONADORA 2</t>
        </is>
      </c>
      <c r="E4757" s="14" t="n">
        <v>30008510</v>
      </c>
      <c r="F4757" s="14" t="inlineStr">
        <is>
          <t>TAMPA ENCOSTO 530X440X03 HDF - CAD PRATA</t>
        </is>
      </c>
      <c r="G4757" s="14" t="inlineStr">
        <is>
          <t>50 SECCIONADORA 2</t>
        </is>
      </c>
      <c r="H4757" s="14" t="inlineStr">
        <is>
          <t>50 SECCIONADORA 2</t>
        </is>
      </c>
      <c r="I4757" s="9" t="inlineStr">
        <is>
          <t>50 SECCIONADORA 2</t>
        </is>
      </c>
      <c r="J4757" s="9" t="n">
        <v>8</v>
      </c>
      <c r="K4757" s="14" t="n"/>
      <c r="L4757" s="14" t="n"/>
      <c r="M4757" s="14" t="n"/>
      <c r="N4757" s="14" t="n"/>
      <c r="O4757" s="14" t="n"/>
      <c r="P4757" s="14" t="n"/>
      <c r="Q4757" s="14" t="n"/>
      <c r="R4757" s="14" t="n"/>
      <c r="S4757" s="14" t="n"/>
      <c r="T4757" s="14" t="n"/>
      <c r="U4757" s="14" t="n"/>
      <c r="V4757" s="14" t="n"/>
      <c r="W4757" s="14" t="n"/>
      <c r="X4757" s="14" t="n"/>
      <c r="Y4757" s="14" t="n"/>
      <c r="Z4757" s="14" t="n"/>
      <c r="AA4757" s="11" t="n"/>
      <c r="AB4757" s="14">
        <f>B4757&amp;"|"&amp;I4757</f>
        <v/>
      </c>
      <c r="AC4757">
        <f>IF($B4757="","","|"&amp;SUBSTITUTE(TRIM(SUBSTITUTE(SUBSTITUTE(SUBSTITUTE(SUBSTITUTE(SUBSTITUTE(SUBSTITUTE(SUBSTITUTE(SUBSTITUTE(SUBSTITUTE(SUBSTITUTE(SUBSTITUTE(SUBSTITUTE(SUBSTITUTE(SUBSTITUTE(TRIM($B4757&amp;""),CHAR(10)," "),CHAR(13)," "),"."," "),";"," "),","," "),"/"," "),"+"," "),"-"," "),"  "," "),"  "," "),"  "," "),"  "," "),"  "," "),"  "," "))," ","|")&amp;"|")</f>
        <v/>
      </c>
      <c r="AD4757">
        <f>TRIM($I4757&amp;"")</f>
        <v/>
      </c>
    </row>
    <row r="4758" ht="72" customHeight="1">
      <c r="A4758" s="9" t="n">
        <v>46231</v>
      </c>
      <c r="B4758" s="14" t="inlineStr">
        <is>
          <t>10274,10275,10276,10277,10279,10280,10281,10278</t>
        </is>
      </c>
      <c r="C4758" s="14" t="inlineStr">
        <is>
          <t>MAD 0803 CAD.1 (LARANJA)</t>
        </is>
      </c>
      <c r="D4758" s="14" t="inlineStr">
        <is>
          <t>50 SECCIONADORA 2</t>
        </is>
      </c>
      <c r="E4758" s="14" t="n">
        <v>20058407</v>
      </c>
      <c r="F4758" s="14" t="inlineStr">
        <is>
          <t>TAMPO 1365X905X25 MDF - MESA COM VIDRO</t>
        </is>
      </c>
      <c r="G4758" s="14" t="inlineStr">
        <is>
          <t>50 SECCIONADORA 2</t>
        </is>
      </c>
      <c r="H4758" s="14" t="inlineStr">
        <is>
          <t>50 SECCIONADORA 2</t>
        </is>
      </c>
      <c r="I4758" s="9" t="inlineStr">
        <is>
          <t>50 SECCIONADORA 2</t>
        </is>
      </c>
      <c r="J4758" s="9" t="n">
        <v>5</v>
      </c>
      <c r="K4758" s="14" t="n"/>
      <c r="L4758" s="14" t="n"/>
      <c r="M4758" s="14" t="n"/>
      <c r="N4758" s="14" t="n"/>
      <c r="O4758" s="14" t="n"/>
      <c r="P4758" s="14" t="n"/>
      <c r="Q4758" s="14" t="n"/>
      <c r="R4758" s="14" t="n"/>
      <c r="S4758" s="14" t="n"/>
      <c r="T4758" s="14" t="n"/>
      <c r="U4758" s="14" t="n"/>
      <c r="V4758" s="14" t="n"/>
      <c r="W4758" s="14" t="n"/>
      <c r="X4758" s="14" t="n"/>
      <c r="Y4758" s="14" t="n"/>
      <c r="Z4758" s="14" t="n"/>
      <c r="AA4758" s="11" t="n"/>
      <c r="AB4758" s="14">
        <f>B4758&amp;"|"&amp;I4758</f>
        <v/>
      </c>
      <c r="AC4758">
        <f>IF($B4758="","","|"&amp;SUBSTITUTE(TRIM(SUBSTITUTE(SUBSTITUTE(SUBSTITUTE(SUBSTITUTE(SUBSTITUTE(SUBSTITUTE(SUBSTITUTE(SUBSTITUTE(SUBSTITUTE(SUBSTITUTE(SUBSTITUTE(SUBSTITUTE(SUBSTITUTE(SUBSTITUTE(TRIM($B4758&amp;""),CHAR(10)," "),CHAR(13)," "),"."," "),";"," "),","," "),"/"," "),"+"," "),"-"," "),"  "," "),"  "," "),"  "," "),"  "," "),"  "," "),"  "," "))," ","|")&amp;"|")</f>
        <v/>
      </c>
      <c r="AD4758">
        <f>TRIM($I4758&amp;"")</f>
        <v/>
      </c>
    </row>
    <row r="4759" ht="72" customHeight="1">
      <c r="A4759" s="9" t="n">
        <v>46231</v>
      </c>
      <c r="B4759" s="14" t="inlineStr">
        <is>
          <t>10274,10275,10276,10277,10279,10280,10281,10278</t>
        </is>
      </c>
      <c r="C4759" s="14" t="inlineStr">
        <is>
          <t>MAD 0803 CAD.1 (LARANJA)</t>
        </is>
      </c>
      <c r="D4759" s="14" t="inlineStr">
        <is>
          <t>50 SECCIONADORA 2</t>
        </is>
      </c>
      <c r="E4759" s="14" t="n">
        <v>30002321</v>
      </c>
      <c r="F4759" s="14" t="inlineStr">
        <is>
          <t>APOIO ESPA 360X40(911)X25 MDF (19PÇS) - TOPAZIO</t>
        </is>
      </c>
      <c r="G4759" s="14" t="inlineStr">
        <is>
          <t>50 SECCIONADORA 2</t>
        </is>
      </c>
      <c r="H4759" s="14" t="inlineStr">
        <is>
          <t>50 SECCIONADORA 2</t>
        </is>
      </c>
      <c r="I4759" s="9" t="inlineStr">
        <is>
          <t>50 SECCIONADORA 2</t>
        </is>
      </c>
      <c r="J4759" s="9" t="n">
        <v>24</v>
      </c>
      <c r="K4759" s="14" t="n"/>
      <c r="L4759" s="14" t="n"/>
      <c r="M4759" s="14" t="n"/>
      <c r="N4759" s="14" t="n"/>
      <c r="O4759" s="14" t="n"/>
      <c r="P4759" s="14" t="n"/>
      <c r="Q4759" s="14" t="n"/>
      <c r="R4759" s="14" t="n"/>
      <c r="S4759" s="14" t="n"/>
      <c r="T4759" s="14" t="n"/>
      <c r="U4759" s="14" t="n"/>
      <c r="V4759" s="14" t="n"/>
      <c r="W4759" s="14" t="n"/>
      <c r="X4759" s="14" t="n"/>
      <c r="Y4759" s="14" t="n"/>
      <c r="Z4759" s="14" t="n"/>
      <c r="AA4759" s="11" t="n"/>
      <c r="AB4759" s="14">
        <f>B4759&amp;"|"&amp;I4759</f>
        <v/>
      </c>
      <c r="AC4759">
        <f>IF($B4759="","","|"&amp;SUBSTITUTE(TRIM(SUBSTITUTE(SUBSTITUTE(SUBSTITUTE(SUBSTITUTE(SUBSTITUTE(SUBSTITUTE(SUBSTITUTE(SUBSTITUTE(SUBSTITUTE(SUBSTITUTE(SUBSTITUTE(SUBSTITUTE(SUBSTITUTE(SUBSTITUTE(TRIM($B4759&amp;""),CHAR(10)," "),CHAR(13)," "),"."," "),";"," "),","," "),"/"," "),"+"," "),"-"," "),"  "," "),"  "," "),"  "," "),"  "," "),"  "," "),"  "," "))," ","|")&amp;"|")</f>
        <v/>
      </c>
      <c r="AD4759">
        <f>TRIM($I4759&amp;"")</f>
        <v/>
      </c>
    </row>
    <row r="4760" ht="72" customHeight="1">
      <c r="A4760" s="9" t="n">
        <v>46231</v>
      </c>
      <c r="B4760" s="14" t="inlineStr">
        <is>
          <t>10274,10275,10276,10277,10279,10280,10281,10278</t>
        </is>
      </c>
      <c r="C4760" s="14" t="inlineStr">
        <is>
          <t>MAD 0803 CAD.1 (LARANJA)</t>
        </is>
      </c>
      <c r="D4760" s="14" t="inlineStr">
        <is>
          <t>50 SECCIONADORA 2</t>
        </is>
      </c>
      <c r="E4760" s="14" t="n">
        <v>30002322</v>
      </c>
      <c r="F4760" s="14" t="inlineStr">
        <is>
          <t>TRA CENT 360X40(911)X25 MDF (19PÇS) - PÉ INTEIRO</t>
        </is>
      </c>
      <c r="G4760" s="14" t="inlineStr">
        <is>
          <t>50 SECCIONADORA 2</t>
        </is>
      </c>
      <c r="H4760" s="14" t="inlineStr">
        <is>
          <t>50 SECCIONADORA 2</t>
        </is>
      </c>
      <c r="I4760" s="9" t="inlineStr">
        <is>
          <t>50 SECCIONADORA 2</t>
        </is>
      </c>
      <c r="J4760" s="9" t="n">
        <v>24</v>
      </c>
      <c r="K4760" s="14" t="n"/>
      <c r="L4760" s="14" t="n"/>
      <c r="M4760" s="14" t="n"/>
      <c r="N4760" s="14" t="n"/>
      <c r="O4760" s="14" t="n"/>
      <c r="P4760" s="14" t="n"/>
      <c r="Q4760" s="14" t="n"/>
      <c r="R4760" s="14" t="n"/>
      <c r="S4760" s="14" t="n"/>
      <c r="T4760" s="14" t="n"/>
      <c r="U4760" s="14" t="n"/>
      <c r="V4760" s="14" t="n"/>
      <c r="W4760" s="14" t="n"/>
      <c r="X4760" s="14" t="n"/>
      <c r="Y4760" s="14" t="n"/>
      <c r="Z4760" s="14" t="n"/>
      <c r="AA4760" s="11" t="n"/>
      <c r="AB4760" s="14">
        <f>B4760&amp;"|"&amp;I4760</f>
        <v/>
      </c>
      <c r="AC4760">
        <f>IF($B4760="","","|"&amp;SUBSTITUTE(TRIM(SUBSTITUTE(SUBSTITUTE(SUBSTITUTE(SUBSTITUTE(SUBSTITUTE(SUBSTITUTE(SUBSTITUTE(SUBSTITUTE(SUBSTITUTE(SUBSTITUTE(SUBSTITUTE(SUBSTITUTE(SUBSTITUTE(SUBSTITUTE(TRIM($B4760&amp;""),CHAR(10)," "),CHAR(13)," "),"."," "),";"," "),","," "),"/"," "),"+"," "),"-"," "),"  "," "),"  "," "),"  "," "),"  "," "),"  "," "),"  "," "))," ","|")&amp;"|")</f>
        <v/>
      </c>
      <c r="AD4760">
        <f>TRIM($I4760&amp;"")</f>
        <v/>
      </c>
    </row>
    <row r="4761" ht="36" customHeight="1">
      <c r="A4761" s="9" t="n">
        <v>46224</v>
      </c>
      <c r="B4761" s="14" t="inlineStr">
        <is>
          <t>10284</t>
        </is>
      </c>
      <c r="C4761" s="14" t="inlineStr">
        <is>
          <t>M/C 0728 (AMARELO)</t>
        </is>
      </c>
      <c r="D4761" s="14" t="inlineStr">
        <is>
          <t>50 SECCIONADORA 2</t>
        </is>
      </c>
      <c r="E4761" s="14" t="n">
        <v>30001204</v>
      </c>
      <c r="F4761" s="14" t="inlineStr">
        <is>
          <t>ASSENTO 430X403X09 MDP CAD PE INTEIRO/ MADEIRA</t>
        </is>
      </c>
      <c r="G4761" s="14" t="inlineStr">
        <is>
          <t>50 SECCIONADORA 2</t>
        </is>
      </c>
      <c r="H4761" s="14" t="inlineStr">
        <is>
          <t>50 SECCIONADORA 2</t>
        </is>
      </c>
      <c r="I4761" s="9" t="inlineStr">
        <is>
          <t>50 SECCIONADORA 2</t>
        </is>
      </c>
      <c r="J4761" s="9" t="n">
        <v>24</v>
      </c>
      <c r="K4761" s="14" t="n"/>
      <c r="L4761" s="14" t="n"/>
      <c r="M4761" s="14" t="n"/>
      <c r="N4761" s="14" t="n"/>
      <c r="O4761" s="14" t="n"/>
      <c r="P4761" s="14" t="n"/>
      <c r="Q4761" s="14" t="n"/>
      <c r="R4761" s="14" t="n"/>
      <c r="S4761" s="14" t="n"/>
      <c r="T4761" s="14" t="n"/>
      <c r="U4761" s="14" t="n"/>
      <c r="V4761" s="14" t="n"/>
      <c r="W4761" s="14" t="n"/>
      <c r="X4761" s="14" t="n"/>
      <c r="Y4761" s="14" t="n"/>
      <c r="Z4761" s="14" t="n"/>
      <c r="AA4761" s="11" t="n"/>
      <c r="AB4761" s="14">
        <f>B4761&amp;"|"&amp;I4761</f>
        <v/>
      </c>
      <c r="AC4761">
        <f>IF($B4761="","","|"&amp;SUBSTITUTE(TRIM(SUBSTITUTE(SUBSTITUTE(SUBSTITUTE(SUBSTITUTE(SUBSTITUTE(SUBSTITUTE(SUBSTITUTE(SUBSTITUTE(SUBSTITUTE(SUBSTITUTE(SUBSTITUTE(SUBSTITUTE(SUBSTITUTE(SUBSTITUTE(TRIM($B4761&amp;""),CHAR(10)," "),CHAR(13)," "),"."," "),";"," "),","," "),"/"," "),"+"," "),"-"," "),"  "," "),"  "," "),"  "," "),"  "," "),"  "," "),"  "," "))," ","|")&amp;"|")</f>
        <v/>
      </c>
      <c r="AD4761">
        <f>TRIM($I4761&amp;"")</f>
        <v/>
      </c>
    </row>
    <row r="4762" ht="36" customHeight="1">
      <c r="A4762" s="9" t="n">
        <v>46224</v>
      </c>
      <c r="B4762" s="14" t="inlineStr">
        <is>
          <t>10284</t>
        </is>
      </c>
      <c r="C4762" s="14" t="inlineStr">
        <is>
          <t>M/C 0728 (AMARELO)</t>
        </is>
      </c>
      <c r="D4762" s="14" t="inlineStr">
        <is>
          <t>50 SECCIONADORA 2</t>
        </is>
      </c>
      <c r="E4762" s="14" t="n">
        <v>30003404</v>
      </c>
      <c r="F4762" s="14" t="inlineStr">
        <is>
          <t>ASSENTO 430X403X09 MDP - CAD DAKAR</t>
        </is>
      </c>
      <c r="G4762" s="14" t="inlineStr">
        <is>
          <t>50 SECCIONADORA 2</t>
        </is>
      </c>
      <c r="H4762" s="14" t="inlineStr">
        <is>
          <t>50 SECCIONADORA 2</t>
        </is>
      </c>
      <c r="I4762" s="9" t="inlineStr">
        <is>
          <t>50 SECCIONADORA 2</t>
        </is>
      </c>
      <c r="J4762" s="9" t="n">
        <v>12</v>
      </c>
      <c r="K4762" s="14" t="n"/>
      <c r="L4762" s="14" t="n"/>
      <c r="M4762" s="14" t="n"/>
      <c r="N4762" s="14" t="n"/>
      <c r="O4762" s="14" t="n"/>
      <c r="P4762" s="14" t="n"/>
      <c r="Q4762" s="14" t="n"/>
      <c r="R4762" s="14" t="n"/>
      <c r="S4762" s="14" t="n"/>
      <c r="T4762" s="14" t="n"/>
      <c r="U4762" s="14" t="n"/>
      <c r="V4762" s="14" t="n"/>
      <c r="W4762" s="14" t="n"/>
      <c r="X4762" s="14" t="n"/>
      <c r="Y4762" s="14" t="n"/>
      <c r="Z4762" s="14" t="n"/>
      <c r="AA4762" s="11" t="n"/>
      <c r="AB4762" s="14">
        <f>B4762&amp;"|"&amp;I4762</f>
        <v/>
      </c>
      <c r="AC4762">
        <f>IF($B4762="","","|"&amp;SUBSTITUTE(TRIM(SUBSTITUTE(SUBSTITUTE(SUBSTITUTE(SUBSTITUTE(SUBSTITUTE(SUBSTITUTE(SUBSTITUTE(SUBSTITUTE(SUBSTITUTE(SUBSTITUTE(SUBSTITUTE(SUBSTITUTE(SUBSTITUTE(SUBSTITUTE(TRIM($B4762&amp;""),CHAR(10)," "),CHAR(13)," "),"."," "),";"," "),","," "),"/"," "),"+"," "),"-"," "),"  "," "),"  "," "),"  "," "),"  "," "),"  "," "),"  "," "))," ","|")&amp;"|")</f>
        <v/>
      </c>
      <c r="AD4762">
        <f>TRIM($I4762&amp;"")</f>
        <v/>
      </c>
    </row>
    <row r="4763" ht="36" customHeight="1">
      <c r="A4763" s="9" t="n">
        <v>46224</v>
      </c>
      <c r="B4763" s="14" t="inlineStr">
        <is>
          <t>10284</t>
        </is>
      </c>
      <c r="C4763" s="14" t="inlineStr">
        <is>
          <t>M/C 0728 (AMARELO)</t>
        </is>
      </c>
      <c r="D4763" s="14" t="inlineStr">
        <is>
          <t>50 SECCIONADORA 2</t>
        </is>
      </c>
      <c r="E4763" s="14" t="n">
        <v>30004805</v>
      </c>
      <c r="F4763" s="14" t="inlineStr">
        <is>
          <t>ASSENTO 440X425X09 MDP - CAD SANTIAGO</t>
        </is>
      </c>
      <c r="G4763" s="14" t="inlineStr">
        <is>
          <t>50 SECCIONADORA 2</t>
        </is>
      </c>
      <c r="H4763" s="14" t="inlineStr">
        <is>
          <t>50 SECCIONADORA 2</t>
        </is>
      </c>
      <c r="I4763" s="9" t="inlineStr">
        <is>
          <t>50 SECCIONADORA 2</t>
        </is>
      </c>
      <c r="J4763" s="9" t="n">
        <v>600</v>
      </c>
      <c r="K4763" s="14" t="n"/>
      <c r="L4763" s="14" t="n"/>
      <c r="M4763" s="14" t="n"/>
      <c r="N4763" s="14" t="n"/>
      <c r="O4763" s="14" t="n"/>
      <c r="P4763" s="14" t="n"/>
      <c r="Q4763" s="14" t="n"/>
      <c r="R4763" s="14" t="n"/>
      <c r="S4763" s="14" t="n"/>
      <c r="T4763" s="14" t="n"/>
      <c r="U4763" s="14" t="n"/>
      <c r="V4763" s="14" t="n"/>
      <c r="W4763" s="14" t="n"/>
      <c r="X4763" s="14" t="n"/>
      <c r="Y4763" s="14" t="n"/>
      <c r="Z4763" s="14" t="n"/>
      <c r="AA4763" s="11" t="n"/>
      <c r="AB4763" s="14">
        <f>B4763&amp;"|"&amp;I4763</f>
        <v/>
      </c>
      <c r="AC4763">
        <f>IF($B4763="","","|"&amp;SUBSTITUTE(TRIM(SUBSTITUTE(SUBSTITUTE(SUBSTITUTE(SUBSTITUTE(SUBSTITUTE(SUBSTITUTE(SUBSTITUTE(SUBSTITUTE(SUBSTITUTE(SUBSTITUTE(SUBSTITUTE(SUBSTITUTE(SUBSTITUTE(SUBSTITUTE(TRIM($B4763&amp;""),CHAR(10)," "),CHAR(13)," "),"."," "),";"," "),","," "),"/"," "),"+"," "),"-"," "),"  "," "),"  "," "),"  "," "),"  "," "),"  "," "),"  "," "))," ","|")&amp;"|")</f>
        <v/>
      </c>
      <c r="AD4763">
        <f>TRIM($I4763&amp;"")</f>
        <v/>
      </c>
    </row>
    <row r="4764" ht="36" customHeight="1">
      <c r="A4764" s="9" t="n">
        <v>46224</v>
      </c>
      <c r="B4764" s="14" t="inlineStr">
        <is>
          <t>10284</t>
        </is>
      </c>
      <c r="C4764" s="14" t="inlineStr">
        <is>
          <t>M/C 0728 (AMARELO)</t>
        </is>
      </c>
      <c r="D4764" s="14" t="inlineStr">
        <is>
          <t>50 SECCIONADORA 2</t>
        </is>
      </c>
      <c r="E4764" s="14" t="n">
        <v>30001308</v>
      </c>
      <c r="F4764" s="14" t="inlineStr">
        <is>
          <t>APOIO ESPALDAR 360X40X25 MDP - PE INTEIRO</t>
        </is>
      </c>
      <c r="G4764" s="14" t="inlineStr">
        <is>
          <t>50 SECCIONADORA 2</t>
        </is>
      </c>
      <c r="H4764" s="14" t="inlineStr">
        <is>
          <t>50 SECCIONADORA 2</t>
        </is>
      </c>
      <c r="I4764" s="9" t="inlineStr">
        <is>
          <t>50 SECCIONADORA 2</t>
        </is>
      </c>
      <c r="J4764" s="9" t="n">
        <v>20</v>
      </c>
      <c r="K4764" s="14" t="n"/>
      <c r="L4764" s="14" t="n"/>
      <c r="M4764" s="14" t="n"/>
      <c r="N4764" s="14" t="n"/>
      <c r="O4764" s="14" t="n"/>
      <c r="P4764" s="14" t="n"/>
      <c r="Q4764" s="14" t="n"/>
      <c r="R4764" s="14" t="n"/>
      <c r="S4764" s="14" t="n"/>
      <c r="T4764" s="14" t="n"/>
      <c r="U4764" s="14" t="n"/>
      <c r="V4764" s="14" t="n"/>
      <c r="W4764" s="14" t="n"/>
      <c r="X4764" s="14" t="n"/>
      <c r="Y4764" s="14" t="n"/>
      <c r="Z4764" s="14" t="n"/>
      <c r="AA4764" s="11" t="n"/>
      <c r="AB4764" s="14">
        <f>B4764&amp;"|"&amp;I4764</f>
        <v/>
      </c>
      <c r="AC4764">
        <f>IF($B4764="","","|"&amp;SUBSTITUTE(TRIM(SUBSTITUTE(SUBSTITUTE(SUBSTITUTE(SUBSTITUTE(SUBSTITUTE(SUBSTITUTE(SUBSTITUTE(SUBSTITUTE(SUBSTITUTE(SUBSTITUTE(SUBSTITUTE(SUBSTITUTE(SUBSTITUTE(SUBSTITUTE(TRIM($B4764&amp;""),CHAR(10)," "),CHAR(13)," "),"."," "),";"," "),","," "),"/"," "),"+"," "),"-"," "),"  "," "),"  "," "),"  "," "),"  "," "),"  "," "),"  "," "))," ","|")&amp;"|")</f>
        <v/>
      </c>
      <c r="AD4764">
        <f>TRIM($I4764&amp;"")</f>
        <v/>
      </c>
    </row>
    <row r="4765" ht="36" customHeight="1">
      <c r="A4765" s="9" t="n">
        <v>46224</v>
      </c>
      <c r="B4765" s="14" t="inlineStr">
        <is>
          <t>10284</t>
        </is>
      </c>
      <c r="C4765" s="14" t="inlineStr">
        <is>
          <t>M/C 0728 (AMARELO)</t>
        </is>
      </c>
      <c r="D4765" s="14" t="inlineStr">
        <is>
          <t>50 SECCIONADORA 2</t>
        </is>
      </c>
      <c r="E4765" s="14" t="n">
        <v>30001309</v>
      </c>
      <c r="F4765" s="14" t="inlineStr">
        <is>
          <t>TRA CENTR 360X56(911)X25 MDP (14PCS) - PE INTEIRO</t>
        </is>
      </c>
      <c r="G4765" s="14" t="inlineStr">
        <is>
          <t>50 SECCIONADORA 2</t>
        </is>
      </c>
      <c r="H4765" s="14" t="inlineStr">
        <is>
          <t>50 SECCIONADORA 2</t>
        </is>
      </c>
      <c r="I4765" s="9" t="inlineStr">
        <is>
          <t>50 SECCIONADORA 2</t>
        </is>
      </c>
      <c r="J4765" s="9" t="n">
        <v>8</v>
      </c>
      <c r="K4765" s="14" t="n"/>
      <c r="L4765" s="14" t="n"/>
      <c r="M4765" s="14" t="n"/>
      <c r="N4765" s="14" t="n"/>
      <c r="O4765" s="14" t="n"/>
      <c r="P4765" s="14" t="n"/>
      <c r="Q4765" s="14" t="n"/>
      <c r="R4765" s="14" t="n"/>
      <c r="S4765" s="14" t="n"/>
      <c r="T4765" s="14" t="n"/>
      <c r="U4765" s="14" t="n"/>
      <c r="V4765" s="14" t="n"/>
      <c r="W4765" s="14" t="n"/>
      <c r="X4765" s="14" t="n"/>
      <c r="Y4765" s="14" t="n"/>
      <c r="Z4765" s="14" t="n"/>
      <c r="AA4765" s="11" t="n"/>
      <c r="AB4765" s="14">
        <f>B4765&amp;"|"&amp;I4765</f>
        <v/>
      </c>
      <c r="AC4765">
        <f>IF($B4765="","","|"&amp;SUBSTITUTE(TRIM(SUBSTITUTE(SUBSTITUTE(SUBSTITUTE(SUBSTITUTE(SUBSTITUTE(SUBSTITUTE(SUBSTITUTE(SUBSTITUTE(SUBSTITUTE(SUBSTITUTE(SUBSTITUTE(SUBSTITUTE(SUBSTITUTE(SUBSTITUTE(TRIM($B4765&amp;""),CHAR(10)," "),CHAR(13)," "),"."," "),";"," "),","," "),"/"," "),"+"," "),"-"," "),"  "," "),"  "," "),"  "," "),"  "," "),"  "," "),"  "," "))," ","|")&amp;"|")</f>
        <v/>
      </c>
      <c r="AD4765">
        <f>TRIM($I4765&amp;"")</f>
        <v/>
      </c>
    </row>
    <row r="4766" ht="36" customHeight="1">
      <c r="A4766" s="9" t="n">
        <v>46224</v>
      </c>
      <c r="B4766" s="14" t="inlineStr">
        <is>
          <t>10284</t>
        </is>
      </c>
      <c r="C4766" s="14" t="inlineStr">
        <is>
          <t>M/C 0728 (AMARELO)</t>
        </is>
      </c>
      <c r="D4766" s="14" t="inlineStr">
        <is>
          <t>50 SECCIONADORA 2</t>
        </is>
      </c>
      <c r="E4766" s="14" t="n">
        <v>200306101</v>
      </c>
      <c r="F4766" s="14" t="inlineStr">
        <is>
          <t>PE 790(800)X100X50 MDP - MESA GENOVA</t>
        </is>
      </c>
      <c r="G4766" s="14" t="inlineStr">
        <is>
          <t>50 SECCIONADORA 2</t>
        </is>
      </c>
      <c r="H4766" s="14" t="inlineStr">
        <is>
          <t>50 SECCIONADORA 2</t>
        </is>
      </c>
      <c r="I4766" s="9" t="inlineStr">
        <is>
          <t>50 SECCIONADORA 2</t>
        </is>
      </c>
      <c r="J4766" s="9" t="n">
        <v>4</v>
      </c>
      <c r="K4766" s="14" t="n"/>
      <c r="L4766" s="14" t="n"/>
      <c r="M4766" s="14" t="n"/>
      <c r="N4766" s="14" t="n"/>
      <c r="O4766" s="14" t="n"/>
      <c r="P4766" s="14" t="n"/>
      <c r="Q4766" s="14" t="n"/>
      <c r="R4766" s="14" t="n"/>
      <c r="S4766" s="14" t="n"/>
      <c r="T4766" s="14" t="n"/>
      <c r="U4766" s="14" t="n"/>
      <c r="V4766" s="14" t="n"/>
      <c r="W4766" s="14" t="n"/>
      <c r="X4766" s="14" t="n"/>
      <c r="Y4766" s="14" t="n"/>
      <c r="Z4766" s="14" t="n"/>
      <c r="AA4766" s="11" t="n"/>
      <c r="AB4766" s="14">
        <f>B4766&amp;"|"&amp;I4766</f>
        <v/>
      </c>
      <c r="AC4766">
        <f>IF($B4766="","","|"&amp;SUBSTITUTE(TRIM(SUBSTITUTE(SUBSTITUTE(SUBSTITUTE(SUBSTITUTE(SUBSTITUTE(SUBSTITUTE(SUBSTITUTE(SUBSTITUTE(SUBSTITUTE(SUBSTITUTE(SUBSTITUTE(SUBSTITUTE(SUBSTITUTE(SUBSTITUTE(TRIM($B4766&amp;""),CHAR(10)," "),CHAR(13)," "),"."," "),";"," "),","," "),"/"," "),"+"," "),"-"," "),"  "," "),"  "," "),"  "," "),"  "," "),"  "," "),"  "," "))," ","|")&amp;"|")</f>
        <v/>
      </c>
      <c r="AD4766">
        <f>TRIM($I4766&amp;"")</f>
        <v/>
      </c>
    </row>
    <row r="4767" ht="36" customHeight="1">
      <c r="A4767" s="9" t="n">
        <v>46224</v>
      </c>
      <c r="B4767" s="14" t="inlineStr">
        <is>
          <t>10284</t>
        </is>
      </c>
      <c r="C4767" s="14" t="inlineStr">
        <is>
          <t>M/C 0728 (AMARELO)</t>
        </is>
      </c>
      <c r="D4767" s="14" t="inlineStr">
        <is>
          <t>50 SECCIONADORA 2</t>
        </is>
      </c>
      <c r="E4767" s="14" t="n">
        <v>200306102</v>
      </c>
      <c r="F4767" s="14" t="inlineStr">
        <is>
          <t>BASE DOS PES 634(653)X95X50 MDP - MESA GENOVA</t>
        </is>
      </c>
      <c r="G4767" s="14" t="inlineStr">
        <is>
          <t>50 SECCIONADORA 2</t>
        </is>
      </c>
      <c r="H4767" s="14" t="inlineStr">
        <is>
          <t>50 SECCIONADORA 2</t>
        </is>
      </c>
      <c r="I4767" s="9" t="inlineStr">
        <is>
          <t>50 SECCIONADORA 2</t>
        </is>
      </c>
      <c r="J4767" s="9" t="n">
        <v>2</v>
      </c>
      <c r="K4767" s="14" t="n"/>
      <c r="L4767" s="14" t="n"/>
      <c r="M4767" s="14" t="n"/>
      <c r="N4767" s="14" t="n"/>
      <c r="O4767" s="14" t="n"/>
      <c r="P4767" s="14" t="n"/>
      <c r="Q4767" s="14" t="n"/>
      <c r="R4767" s="14" t="n"/>
      <c r="S4767" s="14" t="n"/>
      <c r="T4767" s="14" t="n"/>
      <c r="U4767" s="14" t="n"/>
      <c r="V4767" s="14" t="n"/>
      <c r="W4767" s="14" t="n"/>
      <c r="X4767" s="14" t="n"/>
      <c r="Y4767" s="14" t="n"/>
      <c r="Z4767" s="14" t="n"/>
      <c r="AA4767" s="11" t="n"/>
      <c r="AB4767" s="14">
        <f>B4767&amp;"|"&amp;I4767</f>
        <v/>
      </c>
      <c r="AC4767">
        <f>IF($B4767="","","|"&amp;SUBSTITUTE(TRIM(SUBSTITUTE(SUBSTITUTE(SUBSTITUTE(SUBSTITUTE(SUBSTITUTE(SUBSTITUTE(SUBSTITUTE(SUBSTITUTE(SUBSTITUTE(SUBSTITUTE(SUBSTITUTE(SUBSTITUTE(SUBSTITUTE(SUBSTITUTE(TRIM($B4767&amp;""),CHAR(10)," "),CHAR(13)," "),"."," "),";"," "),","," "),"/"," "),"+"," "),"-"," "),"  "," "),"  "," "),"  "," "),"  "," "),"  "," "),"  "," "))," ","|")&amp;"|")</f>
        <v/>
      </c>
      <c r="AD4767">
        <f>TRIM($I4767&amp;"")</f>
        <v/>
      </c>
    </row>
    <row r="4768" ht="36" customHeight="1">
      <c r="A4768" s="9" t="n">
        <v>46224</v>
      </c>
      <c r="B4768" s="14" t="inlineStr">
        <is>
          <t>10284</t>
        </is>
      </c>
      <c r="C4768" s="14" t="inlineStr">
        <is>
          <t>M/C 0728 (AMARELO)</t>
        </is>
      </c>
      <c r="D4768" s="14" t="inlineStr">
        <is>
          <t>50 SECCIONADORA 2</t>
        </is>
      </c>
      <c r="E4768" s="14" t="n">
        <v>200306103</v>
      </c>
      <c r="F4768" s="14" t="inlineStr">
        <is>
          <t>TRAVESSA MENOR 393X120X18 MDF - MESA GENOVA</t>
        </is>
      </c>
      <c r="G4768" s="14" t="inlineStr">
        <is>
          <t>50 SECCIONADORA 2</t>
        </is>
      </c>
      <c r="H4768" s="14" t="inlineStr">
        <is>
          <t>50 SECCIONADORA 2</t>
        </is>
      </c>
      <c r="I4768" s="9" t="inlineStr">
        <is>
          <t>50 SECCIONADORA 2</t>
        </is>
      </c>
      <c r="J4768" s="9" t="n">
        <v>2</v>
      </c>
      <c r="K4768" s="14" t="n"/>
      <c r="L4768" s="14" t="n"/>
      <c r="M4768" s="14" t="n"/>
      <c r="N4768" s="14" t="n"/>
      <c r="O4768" s="14" t="n"/>
      <c r="P4768" s="14" t="n"/>
      <c r="Q4768" s="14" t="n"/>
      <c r="R4768" s="14" t="n"/>
      <c r="S4768" s="14" t="n"/>
      <c r="T4768" s="14" t="n"/>
      <c r="U4768" s="14" t="n"/>
      <c r="V4768" s="14" t="n"/>
      <c r="W4768" s="14" t="n"/>
      <c r="X4768" s="14" t="n"/>
      <c r="Y4768" s="14" t="n"/>
      <c r="Z4768" s="14" t="n"/>
      <c r="AA4768" s="11" t="n"/>
      <c r="AB4768" s="14">
        <f>B4768&amp;"|"&amp;I4768</f>
        <v/>
      </c>
      <c r="AC4768">
        <f>IF($B4768="","","|"&amp;SUBSTITUTE(TRIM(SUBSTITUTE(SUBSTITUTE(SUBSTITUTE(SUBSTITUTE(SUBSTITUTE(SUBSTITUTE(SUBSTITUTE(SUBSTITUTE(SUBSTITUTE(SUBSTITUTE(SUBSTITUTE(SUBSTITUTE(SUBSTITUTE(SUBSTITUTE(TRIM($B4768&amp;""),CHAR(10)," "),CHAR(13)," "),"."," "),";"," "),","," "),"/"," "),"+"," "),"-"," "),"  "," "),"  "," "),"  "," "),"  "," "),"  "," "),"  "," "))," ","|")&amp;"|")</f>
        <v/>
      </c>
      <c r="AD4768">
        <f>TRIM($I4768&amp;"")</f>
        <v/>
      </c>
    </row>
    <row r="4769" ht="36" customHeight="1">
      <c r="A4769" s="9" t="n">
        <v>46224</v>
      </c>
      <c r="B4769" s="14" t="inlineStr">
        <is>
          <t>10284</t>
        </is>
      </c>
      <c r="C4769" s="14" t="inlineStr">
        <is>
          <t>M/C 0728 (AMARELO)</t>
        </is>
      </c>
      <c r="D4769" s="14" t="inlineStr">
        <is>
          <t>50 SECCIONADORA 2</t>
        </is>
      </c>
      <c r="E4769" s="14" t="n">
        <v>200306104</v>
      </c>
      <c r="F4769" s="14" t="inlineStr">
        <is>
          <t>TRAVESSA MAIOR 1000X120X18 MDF - MESA GENOVA</t>
        </is>
      </c>
      <c r="G4769" s="14" t="inlineStr">
        <is>
          <t>50 SECCIONADORA 2</t>
        </is>
      </c>
      <c r="H4769" s="14" t="inlineStr">
        <is>
          <t>50 SECCIONADORA 2</t>
        </is>
      </c>
      <c r="I4769" s="9" t="inlineStr">
        <is>
          <t>50 SECCIONADORA 2</t>
        </is>
      </c>
      <c r="J4769" s="9" t="n">
        <v>2</v>
      </c>
      <c r="K4769" s="14" t="n"/>
      <c r="L4769" s="14" t="n"/>
      <c r="M4769" s="14" t="n"/>
      <c r="N4769" s="14" t="n"/>
      <c r="O4769" s="14" t="n"/>
      <c r="P4769" s="14" t="n"/>
      <c r="Q4769" s="14" t="n"/>
      <c r="R4769" s="14" t="n"/>
      <c r="S4769" s="14" t="n"/>
      <c r="T4769" s="14" t="n"/>
      <c r="U4769" s="14" t="n"/>
      <c r="V4769" s="14" t="n"/>
      <c r="W4769" s="14" t="n"/>
      <c r="X4769" s="14" t="n"/>
      <c r="Y4769" s="14" t="n"/>
      <c r="Z4769" s="14" t="n"/>
      <c r="AA4769" s="11" t="n"/>
      <c r="AB4769" s="14">
        <f>B4769&amp;"|"&amp;I4769</f>
        <v/>
      </c>
      <c r="AC4769">
        <f>IF($B4769="","","|"&amp;SUBSTITUTE(TRIM(SUBSTITUTE(SUBSTITUTE(SUBSTITUTE(SUBSTITUTE(SUBSTITUTE(SUBSTITUTE(SUBSTITUTE(SUBSTITUTE(SUBSTITUTE(SUBSTITUTE(SUBSTITUTE(SUBSTITUTE(SUBSTITUTE(SUBSTITUTE(TRIM($B4769&amp;""),CHAR(10)," "),CHAR(13)," "),"."," "),";"," "),","," "),"/"," "),"+"," "),"-"," "),"  "," "),"  "," "),"  "," "),"  "," "),"  "," "),"  "," "))," ","|")&amp;"|")</f>
        <v/>
      </c>
      <c r="AD4769">
        <f>TRIM($I4769&amp;"")</f>
        <v/>
      </c>
    </row>
    <row r="4770" ht="36" customHeight="1">
      <c r="A4770" s="9" t="n">
        <v>46224</v>
      </c>
      <c r="B4770" s="14" t="inlineStr">
        <is>
          <t>10284</t>
        </is>
      </c>
      <c r="C4770" s="14" t="inlineStr">
        <is>
          <t>M/C 0728 (AMARELO)</t>
        </is>
      </c>
      <c r="D4770" s="14" t="inlineStr">
        <is>
          <t>50 SECCIONADORA 2</t>
        </is>
      </c>
      <c r="E4770" s="14" t="n">
        <v>20051001</v>
      </c>
      <c r="F4770" s="14" t="inlineStr">
        <is>
          <t>TAMPO REDONDO 1035X1035X18 MDF - MESA TURIM LIGHT</t>
        </is>
      </c>
      <c r="G4770" s="14" t="inlineStr">
        <is>
          <t>50 SECCIONADORA 2</t>
        </is>
      </c>
      <c r="H4770" s="14" t="inlineStr">
        <is>
          <t>50 SECCIONADORA 2</t>
        </is>
      </c>
      <c r="I4770" s="9" t="inlineStr">
        <is>
          <t>50 SECCIONADORA 2</t>
        </is>
      </c>
      <c r="J4770" s="9" t="n">
        <v>4</v>
      </c>
      <c r="K4770" s="14" t="n"/>
      <c r="L4770" s="14" t="n"/>
      <c r="M4770" s="14" t="n"/>
      <c r="N4770" s="14" t="n"/>
      <c r="O4770" s="14" t="n"/>
      <c r="P4770" s="14" t="n"/>
      <c r="Q4770" s="14" t="n"/>
      <c r="R4770" s="14" t="n"/>
      <c r="S4770" s="14" t="n"/>
      <c r="T4770" s="14" t="n"/>
      <c r="U4770" s="14" t="n"/>
      <c r="V4770" s="14" t="n"/>
      <c r="W4770" s="14" t="n"/>
      <c r="X4770" s="14" t="n"/>
      <c r="Y4770" s="14" t="n"/>
      <c r="Z4770" s="14" t="n"/>
      <c r="AA4770" s="11" t="n"/>
      <c r="AB4770" s="14">
        <f>B4770&amp;"|"&amp;I4770</f>
        <v/>
      </c>
      <c r="AC4770">
        <f>IF($B4770="","","|"&amp;SUBSTITUTE(TRIM(SUBSTITUTE(SUBSTITUTE(SUBSTITUTE(SUBSTITUTE(SUBSTITUTE(SUBSTITUTE(SUBSTITUTE(SUBSTITUTE(SUBSTITUTE(SUBSTITUTE(SUBSTITUTE(SUBSTITUTE(SUBSTITUTE(SUBSTITUTE(TRIM($B4770&amp;""),CHAR(10)," "),CHAR(13)," "),"."," "),";"," "),","," "),"/"," "),"+"," "),"-"," "),"  "," "),"  "," "),"  "," "),"  "," "),"  "," "),"  "," "))," ","|")&amp;"|")</f>
        <v/>
      </c>
      <c r="AD4770">
        <f>TRIM($I4770&amp;"")</f>
        <v/>
      </c>
    </row>
    <row r="4771" ht="36" customHeight="1">
      <c r="A4771" s="9" t="n">
        <v>46224</v>
      </c>
      <c r="B4771" s="14" t="inlineStr">
        <is>
          <t>10284</t>
        </is>
      </c>
      <c r="C4771" s="14" t="inlineStr">
        <is>
          <t>M/C 0728 (AMARELO)</t>
        </is>
      </c>
      <c r="D4771" s="14" t="inlineStr">
        <is>
          <t>50 SECCIONADORA 2</t>
        </is>
      </c>
      <c r="E4771" s="14" t="n">
        <v>20052201</v>
      </c>
      <c r="F4771" s="14" t="inlineStr">
        <is>
          <t>TAMPO VITREO 1205X905X18 MDF-MESA ATHENAS</t>
        </is>
      </c>
      <c r="G4771" s="14" t="inlineStr">
        <is>
          <t>50 SECCIONADORA 2</t>
        </is>
      </c>
      <c r="H4771" s="14" t="inlineStr">
        <is>
          <t>50 SECCIONADORA 2</t>
        </is>
      </c>
      <c r="I4771" s="9" t="inlineStr">
        <is>
          <t>50 SECCIONADORA 2</t>
        </is>
      </c>
      <c r="J4771" s="9" t="n">
        <v>7</v>
      </c>
      <c r="K4771" s="14" t="n"/>
      <c r="L4771" s="14" t="n"/>
      <c r="M4771" s="14" t="n"/>
      <c r="N4771" s="14" t="n"/>
      <c r="O4771" s="14" t="n"/>
      <c r="P4771" s="14" t="n"/>
      <c r="Q4771" s="14" t="n"/>
      <c r="R4771" s="14" t="n"/>
      <c r="S4771" s="14" t="n"/>
      <c r="T4771" s="14" t="n"/>
      <c r="U4771" s="14" t="n"/>
      <c r="V4771" s="14" t="n"/>
      <c r="W4771" s="14" t="n"/>
      <c r="X4771" s="14" t="n"/>
      <c r="Y4771" s="14" t="n"/>
      <c r="Z4771" s="14" t="n"/>
      <c r="AA4771" s="11" t="n"/>
      <c r="AB4771" s="14">
        <f>B4771&amp;"|"&amp;I4771</f>
        <v/>
      </c>
      <c r="AC4771">
        <f>IF($B4771="","","|"&amp;SUBSTITUTE(TRIM(SUBSTITUTE(SUBSTITUTE(SUBSTITUTE(SUBSTITUTE(SUBSTITUTE(SUBSTITUTE(SUBSTITUTE(SUBSTITUTE(SUBSTITUTE(SUBSTITUTE(SUBSTITUTE(SUBSTITUTE(SUBSTITUTE(SUBSTITUTE(TRIM($B4771&amp;""),CHAR(10)," "),CHAR(13)," "),"."," "),";"," "),","," "),"/"," "),"+"," "),"-"," "),"  "," "),"  "," "),"  "," "),"  "," "),"  "," "),"  "," "))," ","|")&amp;"|")</f>
        <v/>
      </c>
      <c r="AD4771">
        <f>TRIM($I4771&amp;"")</f>
        <v/>
      </c>
    </row>
    <row r="4772" ht="36" customHeight="1">
      <c r="A4772" s="9" t="n">
        <v>46224</v>
      </c>
      <c r="B4772" s="14" t="inlineStr">
        <is>
          <t>10284</t>
        </is>
      </c>
      <c r="C4772" s="14" t="inlineStr">
        <is>
          <t>M/C 0728 (AMARELO)</t>
        </is>
      </c>
      <c r="D4772" s="14" t="inlineStr">
        <is>
          <t>50 SECCIONADORA 2</t>
        </is>
      </c>
      <c r="E4772" s="14" t="n">
        <v>30001203</v>
      </c>
      <c r="F4772" s="14" t="inlineStr">
        <is>
          <t>LAT ASSENTO 430X80X18 MDF CAD PE INTEIRO/ MADEIRA</t>
        </is>
      </c>
      <c r="G4772" s="14" t="inlineStr">
        <is>
          <t>50 SECCIONADORA 2</t>
        </is>
      </c>
      <c r="H4772" s="14" t="inlineStr">
        <is>
          <t>50 SECCIONADORA 2</t>
        </is>
      </c>
      <c r="I4772" s="9" t="inlineStr">
        <is>
          <t>50 SECCIONADORA 2</t>
        </is>
      </c>
      <c r="J4772" s="9" t="n">
        <v>48</v>
      </c>
      <c r="K4772" s="14" t="n"/>
      <c r="L4772" s="14" t="n"/>
      <c r="M4772" s="14" t="n"/>
      <c r="N4772" s="14" t="n"/>
      <c r="O4772" s="14" t="n"/>
      <c r="P4772" s="14" t="n"/>
      <c r="Q4772" s="14" t="n"/>
      <c r="R4772" s="14" t="n"/>
      <c r="S4772" s="14" t="n"/>
      <c r="T4772" s="14" t="n"/>
      <c r="U4772" s="14" t="n"/>
      <c r="V4772" s="14" t="n"/>
      <c r="W4772" s="14" t="n"/>
      <c r="X4772" s="14" t="n"/>
      <c r="Y4772" s="14" t="n"/>
      <c r="Z4772" s="14" t="n"/>
      <c r="AA4772" s="11" t="n"/>
      <c r="AB4772" s="14">
        <f>B4772&amp;"|"&amp;I4772</f>
        <v/>
      </c>
      <c r="AC4772">
        <f>IF($B4772="","","|"&amp;SUBSTITUTE(TRIM(SUBSTITUTE(SUBSTITUTE(SUBSTITUTE(SUBSTITUTE(SUBSTITUTE(SUBSTITUTE(SUBSTITUTE(SUBSTITUTE(SUBSTITUTE(SUBSTITUTE(SUBSTITUTE(SUBSTITUTE(SUBSTITUTE(SUBSTITUTE(TRIM($B4772&amp;""),CHAR(10)," "),CHAR(13)," "),"."," "),";"," "),","," "),"/"," "),"+"," "),"-"," "),"  "," "),"  "," "),"  "," "),"  "," "),"  "," "),"  "," "))," ","|")&amp;"|")</f>
        <v/>
      </c>
      <c r="AD4772">
        <f>TRIM($I4772&amp;"")</f>
        <v/>
      </c>
    </row>
    <row r="4773" ht="36" customHeight="1">
      <c r="A4773" s="9" t="n">
        <v>46224</v>
      </c>
      <c r="B4773" s="14" t="inlineStr">
        <is>
          <t>10284</t>
        </is>
      </c>
      <c r="C4773" s="14" t="inlineStr">
        <is>
          <t>M/C 0728 (AMARELO)</t>
        </is>
      </c>
      <c r="D4773" s="14" t="inlineStr">
        <is>
          <t>50 SECCIONADORA 2</t>
        </is>
      </c>
      <c r="E4773" s="14" t="n">
        <v>30003403</v>
      </c>
      <c r="F4773" s="14" t="inlineStr">
        <is>
          <t>LATERAL ASSENTO 298X70X18 MDF - DAKAR</t>
        </is>
      </c>
      <c r="G4773" s="14" t="inlineStr">
        <is>
          <t>50 SECCIONADORA 2</t>
        </is>
      </c>
      <c r="H4773" s="14" t="inlineStr">
        <is>
          <t>50 SECCIONADORA 2</t>
        </is>
      </c>
      <c r="I4773" s="9" t="inlineStr">
        <is>
          <t>50 SECCIONADORA 2</t>
        </is>
      </c>
      <c r="J4773" s="9" t="n">
        <v>24</v>
      </c>
      <c r="K4773" s="14" t="n"/>
      <c r="L4773" s="14" t="n"/>
      <c r="M4773" s="14" t="n"/>
      <c r="N4773" s="14" t="n"/>
      <c r="O4773" s="14" t="n"/>
      <c r="P4773" s="14" t="n"/>
      <c r="Q4773" s="14" t="n"/>
      <c r="R4773" s="14" t="n"/>
      <c r="S4773" s="14" t="n"/>
      <c r="T4773" s="14" t="n"/>
      <c r="U4773" s="14" t="n"/>
      <c r="V4773" s="14" t="n"/>
      <c r="W4773" s="14" t="n"/>
      <c r="X4773" s="14" t="n"/>
      <c r="Y4773" s="14" t="n"/>
      <c r="Z4773" s="14" t="n"/>
      <c r="AA4773" s="11" t="n"/>
      <c r="AB4773" s="14">
        <f>B4773&amp;"|"&amp;I4773</f>
        <v/>
      </c>
      <c r="AC4773">
        <f>IF($B4773="","","|"&amp;SUBSTITUTE(TRIM(SUBSTITUTE(SUBSTITUTE(SUBSTITUTE(SUBSTITUTE(SUBSTITUTE(SUBSTITUTE(SUBSTITUTE(SUBSTITUTE(SUBSTITUTE(SUBSTITUTE(SUBSTITUTE(SUBSTITUTE(SUBSTITUTE(SUBSTITUTE(TRIM($B4773&amp;""),CHAR(10)," "),CHAR(13)," "),"."," "),";"," "),","," "),"/"," "),"+"," "),"-"," "),"  "," "),"  "," "),"  "," "),"  "," "),"  "," "),"  "," "))," ","|")&amp;"|")</f>
        <v/>
      </c>
      <c r="AD4773">
        <f>TRIM($I4773&amp;"")</f>
        <v/>
      </c>
    </row>
    <row r="4774" ht="36" customHeight="1">
      <c r="A4774" s="9" t="n">
        <v>46224</v>
      </c>
      <c r="B4774" s="14" t="inlineStr">
        <is>
          <t>10284</t>
        </is>
      </c>
      <c r="C4774" s="14" t="inlineStr">
        <is>
          <t>M/C 0728 (AMARELO)</t>
        </is>
      </c>
      <c r="D4774" s="14" t="inlineStr">
        <is>
          <t>50 SECCIONADORA 2</t>
        </is>
      </c>
      <c r="E4774" s="14" t="n">
        <v>30003405</v>
      </c>
      <c r="F4774" s="14" t="inlineStr">
        <is>
          <t>TRAVESSA ASSENTO 360X70X18 MDF - C DAKAR/SANTIAGO</t>
        </is>
      </c>
      <c r="G4774" s="14" t="inlineStr">
        <is>
          <t>50 SECCIONADORA 2</t>
        </is>
      </c>
      <c r="H4774" s="14" t="inlineStr">
        <is>
          <t>50 SECCIONADORA 2</t>
        </is>
      </c>
      <c r="I4774" s="9" t="inlineStr">
        <is>
          <t>50 SECCIONADORA 2</t>
        </is>
      </c>
      <c r="J4774" s="9" t="n">
        <v>1224</v>
      </c>
      <c r="K4774" s="14" t="n"/>
      <c r="L4774" s="14" t="n"/>
      <c r="M4774" s="14" t="n"/>
      <c r="N4774" s="14" t="n"/>
      <c r="O4774" s="14" t="n"/>
      <c r="P4774" s="14" t="n"/>
      <c r="Q4774" s="14" t="n"/>
      <c r="R4774" s="14" t="n"/>
      <c r="S4774" s="14" t="n"/>
      <c r="T4774" s="14" t="n"/>
      <c r="U4774" s="14" t="n"/>
      <c r="V4774" s="14" t="n"/>
      <c r="W4774" s="14" t="n"/>
      <c r="X4774" s="14" t="n"/>
      <c r="Y4774" s="14" t="n"/>
      <c r="Z4774" s="14" t="n"/>
      <c r="AA4774" s="11" t="n"/>
      <c r="AB4774" s="14">
        <f>B4774&amp;"|"&amp;I4774</f>
        <v/>
      </c>
      <c r="AC4774">
        <f>IF($B4774="","","|"&amp;SUBSTITUTE(TRIM(SUBSTITUTE(SUBSTITUTE(SUBSTITUTE(SUBSTITUTE(SUBSTITUTE(SUBSTITUTE(SUBSTITUTE(SUBSTITUTE(SUBSTITUTE(SUBSTITUTE(SUBSTITUTE(SUBSTITUTE(SUBSTITUTE(SUBSTITUTE(TRIM($B4774&amp;""),CHAR(10)," "),CHAR(13)," "),"."," "),";"," "),","," "),"/"," "),"+"," "),"-"," "),"  "," "),"  "," "),"  "," "),"  "," "),"  "," "),"  "," "))," ","|")&amp;"|")</f>
        <v/>
      </c>
      <c r="AD4774">
        <f>TRIM($I4774&amp;"")</f>
        <v/>
      </c>
    </row>
    <row r="4775" ht="36" customHeight="1">
      <c r="A4775" s="9" t="n">
        <v>46224</v>
      </c>
      <c r="B4775" s="14" t="inlineStr">
        <is>
          <t>10284</t>
        </is>
      </c>
      <c r="C4775" s="14" t="inlineStr">
        <is>
          <t>M/C 0728 (AMARELO)</t>
        </is>
      </c>
      <c r="D4775" s="14" t="inlineStr">
        <is>
          <t>50 SECCIONADORA 2</t>
        </is>
      </c>
      <c r="E4775" s="14" t="n">
        <v>30006103</v>
      </c>
      <c r="F4775" s="14" t="inlineStr">
        <is>
          <t>TRAVESSA LATERAL 340X70X18 MDF - CAD SANTIAGO NEW</t>
        </is>
      </c>
      <c r="G4775" s="14" t="inlineStr">
        <is>
          <t>50 SECCIONADORA 2</t>
        </is>
      </c>
      <c r="H4775" s="14" t="inlineStr">
        <is>
          <t>50 SECCIONADORA 2</t>
        </is>
      </c>
      <c r="I4775" s="9" t="inlineStr">
        <is>
          <t>50 SECCIONADORA 2</t>
        </is>
      </c>
      <c r="J4775" s="9" t="n">
        <v>1200</v>
      </c>
      <c r="K4775" s="14" t="n"/>
      <c r="L4775" s="14" t="n"/>
      <c r="M4775" s="14" t="n"/>
      <c r="N4775" s="14" t="n"/>
      <c r="O4775" s="14" t="n"/>
      <c r="P4775" s="14" t="n"/>
      <c r="Q4775" s="14" t="n"/>
      <c r="R4775" s="14" t="n"/>
      <c r="S4775" s="14" t="n"/>
      <c r="T4775" s="14" t="n"/>
      <c r="U4775" s="14" t="n"/>
      <c r="V4775" s="14" t="n"/>
      <c r="W4775" s="14" t="n"/>
      <c r="X4775" s="14" t="n"/>
      <c r="Y4775" s="14" t="n"/>
      <c r="Z4775" s="14" t="n"/>
      <c r="AA4775" s="11" t="n"/>
      <c r="AB4775" s="14">
        <f>B4775&amp;"|"&amp;I4775</f>
        <v/>
      </c>
      <c r="AC4775">
        <f>IF($B4775="","","|"&amp;SUBSTITUTE(TRIM(SUBSTITUTE(SUBSTITUTE(SUBSTITUTE(SUBSTITUTE(SUBSTITUTE(SUBSTITUTE(SUBSTITUTE(SUBSTITUTE(SUBSTITUTE(SUBSTITUTE(SUBSTITUTE(SUBSTITUTE(SUBSTITUTE(SUBSTITUTE(TRIM($B4775&amp;""),CHAR(10)," "),CHAR(13)," "),"."," "),";"," "),","," "),"/"," "),"+"," "),"-"," "),"  "," "),"  "," "),"  "," "),"  "," "),"  "," "),"  "," "))," ","|")&amp;"|")</f>
        <v/>
      </c>
      <c r="AD4775">
        <f>TRIM($I4775&amp;"")</f>
        <v/>
      </c>
    </row>
    <row r="4776" ht="36" customHeight="1">
      <c r="A4776" s="9" t="n">
        <v>46224</v>
      </c>
      <c r="B4776" s="14" t="inlineStr">
        <is>
          <t>10284</t>
        </is>
      </c>
      <c r="C4776" s="14" t="inlineStr">
        <is>
          <t>M/C 0728 (AMARELO)</t>
        </is>
      </c>
      <c r="D4776" s="14" t="inlineStr">
        <is>
          <t>50 SECCIONADORA 2</t>
        </is>
      </c>
      <c r="E4776" s="14" t="n">
        <v>30001215</v>
      </c>
      <c r="F4776" s="14" t="inlineStr">
        <is>
          <t>FUNDO 552X410X03 MDF - CAD DUBAI PE INTEIRO</t>
        </is>
      </c>
      <c r="G4776" s="14" t="inlineStr">
        <is>
          <t>50 SECCIONADORA 2</t>
        </is>
      </c>
      <c r="H4776" s="14" t="inlineStr">
        <is>
          <t>50 SECCIONADORA 2</t>
        </is>
      </c>
      <c r="I4776" s="9" t="inlineStr">
        <is>
          <t>50 SECCIONADORA 2</t>
        </is>
      </c>
      <c r="J4776" s="9" t="n">
        <v>12</v>
      </c>
      <c r="K4776" s="14" t="n"/>
      <c r="L4776" s="14" t="n"/>
      <c r="M4776" s="14" t="n"/>
      <c r="N4776" s="14" t="n"/>
      <c r="O4776" s="14" t="n"/>
      <c r="P4776" s="14" t="n"/>
      <c r="Q4776" s="14" t="n"/>
      <c r="R4776" s="14" t="n"/>
      <c r="S4776" s="14" t="n"/>
      <c r="T4776" s="14" t="n"/>
      <c r="U4776" s="14" t="n"/>
      <c r="V4776" s="14" t="n"/>
      <c r="W4776" s="14" t="n"/>
      <c r="X4776" s="14" t="n"/>
      <c r="Y4776" s="14" t="n"/>
      <c r="Z4776" s="14" t="n"/>
      <c r="AA4776" s="11" t="n"/>
      <c r="AB4776" s="14">
        <f>B4776&amp;"|"&amp;I4776</f>
        <v/>
      </c>
      <c r="AC4776">
        <f>IF($B4776="","","|"&amp;SUBSTITUTE(TRIM(SUBSTITUTE(SUBSTITUTE(SUBSTITUTE(SUBSTITUTE(SUBSTITUTE(SUBSTITUTE(SUBSTITUTE(SUBSTITUTE(SUBSTITUTE(SUBSTITUTE(SUBSTITUTE(SUBSTITUTE(SUBSTITUTE(SUBSTITUTE(TRIM($B4776&amp;""),CHAR(10)," "),CHAR(13)," "),"."," "),";"," "),","," "),"/"," "),"+"," "),"-"," "),"  "," "),"  "," "),"  "," "),"  "," "),"  "," "),"  "," "))," ","|")&amp;"|")</f>
        <v/>
      </c>
      <c r="AD4776">
        <f>TRIM($I4776&amp;"")</f>
        <v/>
      </c>
    </row>
    <row r="4777" ht="36" customHeight="1">
      <c r="A4777" s="9" t="n">
        <v>46224</v>
      </c>
      <c r="B4777" s="14" t="inlineStr">
        <is>
          <t>10284</t>
        </is>
      </c>
      <c r="C4777" s="14" t="inlineStr">
        <is>
          <t>M/C 0728 (AMARELO)</t>
        </is>
      </c>
      <c r="D4777" s="14" t="inlineStr">
        <is>
          <t>50 SECCIONADORA 2</t>
        </is>
      </c>
      <c r="E4777" s="14" t="n">
        <v>30001201</v>
      </c>
      <c r="F4777" s="14" t="inlineStr">
        <is>
          <t>PE TRASEIRO 980X65(911)X25 MDF (11PCS)- CAD PE INT</t>
        </is>
      </c>
      <c r="G4777" s="14" t="inlineStr">
        <is>
          <t>50 SECCIONADORA 2</t>
        </is>
      </c>
      <c r="H4777" s="14" t="inlineStr">
        <is>
          <t>50 SECCIONADORA 2</t>
        </is>
      </c>
      <c r="I4777" s="9" t="inlineStr">
        <is>
          <t>50 SECCIONADORA 2</t>
        </is>
      </c>
      <c r="J4777" s="9" t="n">
        <v>24</v>
      </c>
      <c r="K4777" s="14" t="n"/>
      <c r="L4777" s="14" t="n"/>
      <c r="M4777" s="14" t="n"/>
      <c r="N4777" s="14" t="n"/>
      <c r="O4777" s="14" t="n"/>
      <c r="P4777" s="14" t="n"/>
      <c r="Q4777" s="14" t="n"/>
      <c r="R4777" s="14" t="n"/>
      <c r="S4777" s="14" t="n"/>
      <c r="T4777" s="14" t="n"/>
      <c r="U4777" s="14" t="n"/>
      <c r="V4777" s="14" t="n"/>
      <c r="W4777" s="14" t="n"/>
      <c r="X4777" s="14" t="n"/>
      <c r="Y4777" s="14" t="n"/>
      <c r="Z4777" s="14" t="n"/>
      <c r="AA4777" s="11" t="n"/>
      <c r="AB4777" s="14">
        <f>B4777&amp;"|"&amp;I4777</f>
        <v/>
      </c>
      <c r="AC4777">
        <f>IF($B4777="","","|"&amp;SUBSTITUTE(TRIM(SUBSTITUTE(SUBSTITUTE(SUBSTITUTE(SUBSTITUTE(SUBSTITUTE(SUBSTITUTE(SUBSTITUTE(SUBSTITUTE(SUBSTITUTE(SUBSTITUTE(SUBSTITUTE(SUBSTITUTE(SUBSTITUTE(SUBSTITUTE(TRIM($B4777&amp;""),CHAR(10)," "),CHAR(13)," "),"."," "),";"," "),","," "),"/"," "),"+"," "),"-"," "),"  "," "),"  "," "),"  "," "),"  "," "),"  "," "),"  "," "))," ","|")&amp;"|")</f>
        <v/>
      </c>
      <c r="AD4777">
        <f>TRIM($I4777&amp;"")</f>
        <v/>
      </c>
    </row>
    <row r="4778" ht="36" customHeight="1">
      <c r="A4778" s="9" t="n">
        <v>46224</v>
      </c>
      <c r="B4778" s="14" t="inlineStr">
        <is>
          <t>10284</t>
        </is>
      </c>
      <c r="C4778" s="14" t="inlineStr">
        <is>
          <t>M/C 0728 (AMARELO)</t>
        </is>
      </c>
      <c r="D4778" s="14" t="inlineStr">
        <is>
          <t>50 SECCIONADORA 2</t>
        </is>
      </c>
      <c r="E4778" s="14" t="n">
        <v>30001202</v>
      </c>
      <c r="F4778" s="14" t="inlineStr">
        <is>
          <t>PÉ FRONTAL 441X65(911)X25 MDF (16PÇS) - CAD PÉ INT</t>
        </is>
      </c>
      <c r="G4778" s="14" t="inlineStr">
        <is>
          <t>50 SECCIONADORA 2</t>
        </is>
      </c>
      <c r="H4778" s="14" t="inlineStr">
        <is>
          <t>50 SECCIONADORA 2</t>
        </is>
      </c>
      <c r="I4778" s="9" t="inlineStr">
        <is>
          <t>50 SECCIONADORA 2</t>
        </is>
      </c>
      <c r="J4778" s="9" t="n">
        <v>48</v>
      </c>
      <c r="K4778" s="14" t="n"/>
      <c r="L4778" s="14" t="n"/>
      <c r="M4778" s="14" t="n"/>
      <c r="N4778" s="14" t="n"/>
      <c r="O4778" s="14" t="n"/>
      <c r="P4778" s="14" t="n"/>
      <c r="Q4778" s="14" t="n"/>
      <c r="R4778" s="14" t="n"/>
      <c r="S4778" s="14" t="n"/>
      <c r="T4778" s="14" t="n"/>
      <c r="U4778" s="14" t="n"/>
      <c r="V4778" s="14" t="n"/>
      <c r="W4778" s="14" t="n"/>
      <c r="X4778" s="14" t="n"/>
      <c r="Y4778" s="14" t="n"/>
      <c r="Z4778" s="14" t="n"/>
      <c r="AA4778" s="11" t="n"/>
      <c r="AB4778" s="14">
        <f>B4778&amp;"|"&amp;I4778</f>
        <v/>
      </c>
      <c r="AC4778">
        <f>IF($B4778="","","|"&amp;SUBSTITUTE(TRIM(SUBSTITUTE(SUBSTITUTE(SUBSTITUTE(SUBSTITUTE(SUBSTITUTE(SUBSTITUTE(SUBSTITUTE(SUBSTITUTE(SUBSTITUTE(SUBSTITUTE(SUBSTITUTE(SUBSTITUTE(SUBSTITUTE(SUBSTITUTE(TRIM($B4778&amp;""),CHAR(10)," "),CHAR(13)," "),"."," "),";"," "),","," "),"/"," "),"+"," "),"-"," "),"  "," "),"  "," "),"  "," "),"  "," "),"  "," "),"  "," "))," ","|")&amp;"|")</f>
        <v/>
      </c>
      <c r="AD4778">
        <f>TRIM($I4778&amp;"")</f>
        <v/>
      </c>
    </row>
    <row r="4779" ht="36" customHeight="1">
      <c r="A4779" s="9" t="n">
        <v>46224</v>
      </c>
      <c r="B4779" s="14" t="inlineStr">
        <is>
          <t>10284</t>
        </is>
      </c>
      <c r="C4779" s="14" t="inlineStr">
        <is>
          <t>M/C 0728 (AMARELO)</t>
        </is>
      </c>
      <c r="D4779" s="14" t="inlineStr">
        <is>
          <t>50 SECCIONADORA 2</t>
        </is>
      </c>
      <c r="E4779" s="14" t="n">
        <v>30001301</v>
      </c>
      <c r="F4779" s="14" t="inlineStr">
        <is>
          <t>PE TRASEIRO 920X65(911)X25 MDF (11PCS)- CAD PE INT</t>
        </is>
      </c>
      <c r="G4779" s="14" t="inlineStr">
        <is>
          <t>50 SECCIONADORA 2</t>
        </is>
      </c>
      <c r="H4779" s="14" t="inlineStr">
        <is>
          <t>50 SECCIONADORA 2</t>
        </is>
      </c>
      <c r="I4779" s="9" t="inlineStr">
        <is>
          <t>50 SECCIONADORA 2</t>
        </is>
      </c>
      <c r="J4779" s="9" t="n">
        <v>16</v>
      </c>
      <c r="K4779" s="14" t="n"/>
      <c r="L4779" s="14" t="n"/>
      <c r="M4779" s="14" t="n"/>
      <c r="N4779" s="14" t="n"/>
      <c r="O4779" s="14" t="n"/>
      <c r="P4779" s="14" t="n"/>
      <c r="Q4779" s="14" t="n"/>
      <c r="R4779" s="14" t="n"/>
      <c r="S4779" s="14" t="n"/>
      <c r="T4779" s="14" t="n"/>
      <c r="U4779" s="14" t="n"/>
      <c r="V4779" s="14" t="n"/>
      <c r="W4779" s="14" t="n"/>
      <c r="X4779" s="14" t="n"/>
      <c r="Y4779" s="14" t="n"/>
      <c r="Z4779" s="14" t="n"/>
      <c r="AA4779" s="11" t="n"/>
      <c r="AB4779" s="14">
        <f>B4779&amp;"|"&amp;I4779</f>
        <v/>
      </c>
      <c r="AC4779">
        <f>IF($B4779="","","|"&amp;SUBSTITUTE(TRIM(SUBSTITUTE(SUBSTITUTE(SUBSTITUTE(SUBSTITUTE(SUBSTITUTE(SUBSTITUTE(SUBSTITUTE(SUBSTITUTE(SUBSTITUTE(SUBSTITUTE(SUBSTITUTE(SUBSTITUTE(SUBSTITUTE(SUBSTITUTE(TRIM($B4779&amp;""),CHAR(10)," "),CHAR(13)," "),"."," "),";"," "),","," "),"/"," "),"+"," "),"-"," "),"  "," "),"  "," "),"  "," "),"  "," "),"  "," "),"  "," "))," ","|")&amp;"|")</f>
        <v/>
      </c>
      <c r="AD4779">
        <f>TRIM($I4779&amp;"")</f>
        <v/>
      </c>
    </row>
    <row r="4780" ht="36" customHeight="1">
      <c r="A4780" s="9" t="n">
        <v>46224</v>
      </c>
      <c r="B4780" s="14" t="inlineStr">
        <is>
          <t>10284</t>
        </is>
      </c>
      <c r="C4780" s="14" t="inlineStr">
        <is>
          <t>M/C 0728 (AMARELO)</t>
        </is>
      </c>
      <c r="D4780" s="14" t="inlineStr">
        <is>
          <t>50 SECCIONADORA 2</t>
        </is>
      </c>
      <c r="E4780" s="14" t="n">
        <v>30003410</v>
      </c>
      <c r="F4780" s="14" t="inlineStr">
        <is>
          <t>PE FRONTAL 430X(108)51X25 MDF (DIREITO)</t>
        </is>
      </c>
      <c r="G4780" s="14" t="inlineStr">
        <is>
          <t>50 SECCIONADORA 2</t>
        </is>
      </c>
      <c r="H4780" s="14" t="inlineStr">
        <is>
          <t>50 SECCIONADORA 2</t>
        </is>
      </c>
      <c r="I4780" s="9" t="inlineStr">
        <is>
          <t>50 SECCIONADORA 2</t>
        </is>
      </c>
      <c r="J4780" s="9" t="n">
        <v>12</v>
      </c>
      <c r="K4780" s="14" t="n"/>
      <c r="L4780" s="14" t="n"/>
      <c r="M4780" s="14" t="n"/>
      <c r="N4780" s="14" t="n"/>
      <c r="O4780" s="14" t="n"/>
      <c r="P4780" s="14" t="n"/>
      <c r="Q4780" s="14" t="n"/>
      <c r="R4780" s="14" t="n"/>
      <c r="S4780" s="14" t="n"/>
      <c r="T4780" s="14" t="n"/>
      <c r="U4780" s="14" t="n"/>
      <c r="V4780" s="14" t="n"/>
      <c r="W4780" s="14" t="n"/>
      <c r="X4780" s="14" t="n"/>
      <c r="Y4780" s="14" t="n"/>
      <c r="Z4780" s="14" t="n"/>
      <c r="AA4780" s="11" t="n"/>
      <c r="AB4780" s="14">
        <f>B4780&amp;"|"&amp;I4780</f>
        <v/>
      </c>
      <c r="AC4780">
        <f>IF($B4780="","","|"&amp;SUBSTITUTE(TRIM(SUBSTITUTE(SUBSTITUTE(SUBSTITUTE(SUBSTITUTE(SUBSTITUTE(SUBSTITUTE(SUBSTITUTE(SUBSTITUTE(SUBSTITUTE(SUBSTITUTE(SUBSTITUTE(SUBSTITUTE(SUBSTITUTE(SUBSTITUTE(TRIM($B4780&amp;""),CHAR(10)," "),CHAR(13)," "),"."," "),";"," "),","," "),"/"," "),"+"," "),"-"," "),"  "," "),"  "," "),"  "," "),"  "," "),"  "," "),"  "," "))," ","|")&amp;"|")</f>
        <v/>
      </c>
      <c r="AD4780">
        <f>TRIM($I4780&amp;"")</f>
        <v/>
      </c>
    </row>
    <row r="4781" ht="36" customHeight="1">
      <c r="A4781" s="9" t="n">
        <v>46224</v>
      </c>
      <c r="B4781" s="14" t="inlineStr">
        <is>
          <t>10284</t>
        </is>
      </c>
      <c r="C4781" s="14" t="inlineStr">
        <is>
          <t>M/C 0728 (AMARELO)</t>
        </is>
      </c>
      <c r="D4781" s="14" t="inlineStr">
        <is>
          <t>50 SECCIONADORA 2</t>
        </is>
      </c>
      <c r="E4781" s="14" t="n">
        <v>30003411</v>
      </c>
      <c r="F4781" s="14" t="inlineStr">
        <is>
          <t>PE FRONTAL 430X(108)51X25 MDF (ESQUERDO)</t>
        </is>
      </c>
      <c r="G4781" s="14" t="inlineStr">
        <is>
          <t>50 SECCIONADORA 2</t>
        </is>
      </c>
      <c r="H4781" s="14" t="inlineStr">
        <is>
          <t>50 SECCIONADORA 2</t>
        </is>
      </c>
      <c r="I4781" s="9" t="inlineStr">
        <is>
          <t>50 SECCIONADORA 2</t>
        </is>
      </c>
      <c r="J4781" s="9" t="n">
        <v>12</v>
      </c>
      <c r="K4781" s="14" t="n"/>
      <c r="L4781" s="14" t="n"/>
      <c r="M4781" s="14" t="n"/>
      <c r="N4781" s="14" t="n"/>
      <c r="O4781" s="14" t="n"/>
      <c r="P4781" s="14" t="n"/>
      <c r="Q4781" s="14" t="n"/>
      <c r="R4781" s="14" t="n"/>
      <c r="S4781" s="14" t="n"/>
      <c r="T4781" s="14" t="n"/>
      <c r="U4781" s="14" t="n"/>
      <c r="V4781" s="14" t="n"/>
      <c r="W4781" s="14" t="n"/>
      <c r="X4781" s="14" t="n"/>
      <c r="Y4781" s="14" t="n"/>
      <c r="Z4781" s="14" t="n"/>
      <c r="AA4781" s="11" t="n"/>
      <c r="AB4781" s="14">
        <f>B4781&amp;"|"&amp;I4781</f>
        <v/>
      </c>
      <c r="AC4781">
        <f>IF($B4781="","","|"&amp;SUBSTITUTE(TRIM(SUBSTITUTE(SUBSTITUTE(SUBSTITUTE(SUBSTITUTE(SUBSTITUTE(SUBSTITUTE(SUBSTITUTE(SUBSTITUTE(SUBSTITUTE(SUBSTITUTE(SUBSTITUTE(SUBSTITUTE(SUBSTITUTE(SUBSTITUTE(TRIM($B4781&amp;""),CHAR(10)," "),CHAR(13)," "),"."," "),";"," "),","," "),"/"," "),"+"," "),"-"," "),"  "," "),"  "," "),"  "," "),"  "," "),"  "," "),"  "," "))," ","|")&amp;"|")</f>
        <v/>
      </c>
      <c r="AD4781">
        <f>TRIM($I4781&amp;"")</f>
        <v/>
      </c>
    </row>
    <row r="4782" ht="36" customHeight="1">
      <c r="A4782" s="9" t="n">
        <v>46224</v>
      </c>
      <c r="B4782" s="14" t="inlineStr">
        <is>
          <t>10284</t>
        </is>
      </c>
      <c r="C4782" s="14" t="inlineStr">
        <is>
          <t>M/C 0728 (AMARELO)</t>
        </is>
      </c>
      <c r="D4782" s="14" t="inlineStr">
        <is>
          <t>50 SECCIONADORA 2</t>
        </is>
      </c>
      <c r="E4782" s="14" t="n">
        <v>30003901</v>
      </c>
      <c r="F4782" s="14" t="inlineStr">
        <is>
          <t>PE TRASEIRO 920X30(911)X25 MDF (14PC) ESQ TRENTO</t>
        </is>
      </c>
      <c r="G4782" s="14" t="inlineStr">
        <is>
          <t>50 SECCIONADORA 2</t>
        </is>
      </c>
      <c r="H4782" s="14" t="inlineStr">
        <is>
          <t>50 SECCIONADORA 2</t>
        </is>
      </c>
      <c r="I4782" s="9" t="inlineStr">
        <is>
          <t>50 SECCIONADORA 2</t>
        </is>
      </c>
      <c r="J4782" s="9" t="n">
        <v>12</v>
      </c>
      <c r="K4782" s="14" t="n"/>
      <c r="L4782" s="14" t="n"/>
      <c r="M4782" s="14" t="n"/>
      <c r="N4782" s="14" t="n"/>
      <c r="O4782" s="14" t="n"/>
      <c r="P4782" s="14" t="n"/>
      <c r="Q4782" s="14" t="n"/>
      <c r="R4782" s="14" t="n"/>
      <c r="S4782" s="14" t="n"/>
      <c r="T4782" s="14" t="n"/>
      <c r="U4782" s="14" t="n"/>
      <c r="V4782" s="14" t="n"/>
      <c r="W4782" s="14" t="n"/>
      <c r="X4782" s="14" t="n"/>
      <c r="Y4782" s="14" t="n"/>
      <c r="Z4782" s="14" t="n"/>
      <c r="AA4782" s="11" t="n"/>
      <c r="AB4782" s="14">
        <f>B4782&amp;"|"&amp;I4782</f>
        <v/>
      </c>
      <c r="AC4782">
        <f>IF($B4782="","","|"&amp;SUBSTITUTE(TRIM(SUBSTITUTE(SUBSTITUTE(SUBSTITUTE(SUBSTITUTE(SUBSTITUTE(SUBSTITUTE(SUBSTITUTE(SUBSTITUTE(SUBSTITUTE(SUBSTITUTE(SUBSTITUTE(SUBSTITUTE(SUBSTITUTE(SUBSTITUTE(TRIM($B4782&amp;""),CHAR(10)," "),CHAR(13)," "),"."," "),";"," "),","," "),"/"," "),"+"," "),"-"," "),"  "," "),"  "," "),"  "," "),"  "," "),"  "," "),"  "," "))," ","|")&amp;"|")</f>
        <v/>
      </c>
      <c r="AD4782">
        <f>TRIM($I4782&amp;"")</f>
        <v/>
      </c>
    </row>
    <row r="4783" ht="36" customHeight="1">
      <c r="A4783" s="9" t="n">
        <v>46224</v>
      </c>
      <c r="B4783" s="14" t="inlineStr">
        <is>
          <t>10284</t>
        </is>
      </c>
      <c r="C4783" s="14" t="inlineStr">
        <is>
          <t>M/C 0728 (AMARELO)</t>
        </is>
      </c>
      <c r="D4783" s="14" t="inlineStr">
        <is>
          <t>50 SECCIONADORA 2</t>
        </is>
      </c>
      <c r="E4783" s="14" t="n">
        <v>30003902</v>
      </c>
      <c r="F4783" s="14" t="inlineStr">
        <is>
          <t>PE TRASEIRO 920X30(911)X25 MDF (14PC) DIR TRENTO</t>
        </is>
      </c>
      <c r="G4783" s="14" t="inlineStr">
        <is>
          <t>50 SECCIONADORA 2</t>
        </is>
      </c>
      <c r="H4783" s="14" t="inlineStr">
        <is>
          <t>50 SECCIONADORA 2</t>
        </is>
      </c>
      <c r="I4783" s="9" t="inlineStr">
        <is>
          <t>50 SECCIONADORA 2</t>
        </is>
      </c>
      <c r="J4783" s="9" t="n">
        <v>12</v>
      </c>
      <c r="K4783" s="14" t="n"/>
      <c r="L4783" s="14" t="n"/>
      <c r="M4783" s="14" t="n"/>
      <c r="N4783" s="14" t="n"/>
      <c r="O4783" s="14" t="n"/>
      <c r="P4783" s="14" t="n"/>
      <c r="Q4783" s="14" t="n"/>
      <c r="R4783" s="14" t="n"/>
      <c r="S4783" s="14" t="n"/>
      <c r="T4783" s="14" t="n"/>
      <c r="U4783" s="14" t="n"/>
      <c r="V4783" s="14" t="n"/>
      <c r="W4783" s="14" t="n"/>
      <c r="X4783" s="14" t="n"/>
      <c r="Y4783" s="14" t="n"/>
      <c r="Z4783" s="14" t="n"/>
      <c r="AA4783" s="11" t="n"/>
      <c r="AB4783" s="14">
        <f>B4783&amp;"|"&amp;I4783</f>
        <v/>
      </c>
      <c r="AC4783">
        <f>IF($B4783="","","|"&amp;SUBSTITUTE(TRIM(SUBSTITUTE(SUBSTITUTE(SUBSTITUTE(SUBSTITUTE(SUBSTITUTE(SUBSTITUTE(SUBSTITUTE(SUBSTITUTE(SUBSTITUTE(SUBSTITUTE(SUBSTITUTE(SUBSTITUTE(SUBSTITUTE(SUBSTITUTE(TRIM($B4783&amp;""),CHAR(10)," "),CHAR(13)," "),"."," "),";"," "),","," "),"/"," "),"+"," "),"-"," "),"  "," "),"  "," "),"  "," "),"  "," "),"  "," "),"  "," "))," ","|")&amp;"|")</f>
        <v/>
      </c>
      <c r="AD4783">
        <f>TRIM($I4783&amp;"")</f>
        <v/>
      </c>
    </row>
    <row r="4784" ht="36" customHeight="1">
      <c r="A4784" s="9" t="n">
        <v>46224</v>
      </c>
      <c r="B4784" s="14" t="inlineStr">
        <is>
          <t>10284</t>
        </is>
      </c>
      <c r="C4784" s="14" t="inlineStr">
        <is>
          <t>M/C 0728 (AMARELO)</t>
        </is>
      </c>
      <c r="D4784" s="14" t="inlineStr">
        <is>
          <t>50 SECCIONADORA 2</t>
        </is>
      </c>
      <c r="E4784" s="14" t="n">
        <v>30006101</v>
      </c>
      <c r="F4784" s="14" t="inlineStr">
        <is>
          <t>PE TRAS 880X30(911)X25 MDF (13PC) ESQ SANTIAGO NEW</t>
        </is>
      </c>
      <c r="G4784" s="14" t="inlineStr">
        <is>
          <t>50 SECCIONADORA 2</t>
        </is>
      </c>
      <c r="H4784" s="14" t="inlineStr">
        <is>
          <t>50 SECCIONADORA 2</t>
        </is>
      </c>
      <c r="I4784" s="9" t="inlineStr">
        <is>
          <t>50 SECCIONADORA 2</t>
        </is>
      </c>
      <c r="J4784" s="9" t="n">
        <v>600</v>
      </c>
      <c r="K4784" s="14" t="n"/>
      <c r="L4784" s="14" t="n"/>
      <c r="M4784" s="14" t="n"/>
      <c r="N4784" s="14" t="n"/>
      <c r="O4784" s="14" t="n"/>
      <c r="P4784" s="14" t="n"/>
      <c r="Q4784" s="14" t="n"/>
      <c r="R4784" s="14" t="n"/>
      <c r="S4784" s="14" t="n"/>
      <c r="T4784" s="14" t="n"/>
      <c r="U4784" s="14" t="n"/>
      <c r="V4784" s="14" t="n"/>
      <c r="W4784" s="14" t="n"/>
      <c r="X4784" s="14" t="n"/>
      <c r="Y4784" s="14" t="n"/>
      <c r="Z4784" s="14" t="n"/>
      <c r="AA4784" s="11" t="n"/>
      <c r="AB4784" s="14">
        <f>B4784&amp;"|"&amp;I4784</f>
        <v/>
      </c>
      <c r="AC4784">
        <f>IF($B4784="","","|"&amp;SUBSTITUTE(TRIM(SUBSTITUTE(SUBSTITUTE(SUBSTITUTE(SUBSTITUTE(SUBSTITUTE(SUBSTITUTE(SUBSTITUTE(SUBSTITUTE(SUBSTITUTE(SUBSTITUTE(SUBSTITUTE(SUBSTITUTE(SUBSTITUTE(SUBSTITUTE(TRIM($B4784&amp;""),CHAR(10)," "),CHAR(13)," "),"."," "),";"," "),","," "),"/"," "),"+"," "),"-"," "),"  "," "),"  "," "),"  "," "),"  "," "),"  "," "),"  "," "))," ","|")&amp;"|")</f>
        <v/>
      </c>
      <c r="AD4784">
        <f>TRIM($I4784&amp;"")</f>
        <v/>
      </c>
    </row>
    <row r="4785" ht="36" customHeight="1">
      <c r="A4785" s="9" t="n">
        <v>46224</v>
      </c>
      <c r="B4785" s="14" t="inlineStr">
        <is>
          <t>10284</t>
        </is>
      </c>
      <c r="C4785" s="14" t="inlineStr">
        <is>
          <t>M/C 0728 (AMARELO)</t>
        </is>
      </c>
      <c r="D4785" s="14" t="inlineStr">
        <is>
          <t>50 SECCIONADORA 2</t>
        </is>
      </c>
      <c r="E4785" s="14" t="n">
        <v>30006102</v>
      </c>
      <c r="F4785" s="14" t="inlineStr">
        <is>
          <t>PE TRAS 880X30(911)X25 MDF (13PC) DIR SANTIAGO NEW</t>
        </is>
      </c>
      <c r="G4785" s="14" t="inlineStr">
        <is>
          <t>50 SECCIONADORA 2</t>
        </is>
      </c>
      <c r="H4785" s="14" t="inlineStr">
        <is>
          <t>50 SECCIONADORA 2</t>
        </is>
      </c>
      <c r="I4785" s="9" t="inlineStr">
        <is>
          <t>50 SECCIONADORA 2</t>
        </is>
      </c>
      <c r="J4785" s="9" t="n">
        <v>600</v>
      </c>
      <c r="K4785" s="14" t="n"/>
      <c r="L4785" s="14" t="n"/>
      <c r="M4785" s="14" t="n"/>
      <c r="N4785" s="14" t="n"/>
      <c r="O4785" s="14" t="n"/>
      <c r="P4785" s="14" t="n"/>
      <c r="Q4785" s="14" t="n"/>
      <c r="R4785" s="14" t="n"/>
      <c r="S4785" s="14" t="n"/>
      <c r="T4785" s="14" t="n"/>
      <c r="U4785" s="14" t="n"/>
      <c r="V4785" s="14" t="n"/>
      <c r="W4785" s="14" t="n"/>
      <c r="X4785" s="14" t="n"/>
      <c r="Y4785" s="14" t="n"/>
      <c r="Z4785" s="14" t="n"/>
      <c r="AA4785" s="11" t="n"/>
      <c r="AB4785" s="14">
        <f>B4785&amp;"|"&amp;I4785</f>
        <v/>
      </c>
      <c r="AC4785">
        <f>IF($B4785="","","|"&amp;SUBSTITUTE(TRIM(SUBSTITUTE(SUBSTITUTE(SUBSTITUTE(SUBSTITUTE(SUBSTITUTE(SUBSTITUTE(SUBSTITUTE(SUBSTITUTE(SUBSTITUTE(SUBSTITUTE(SUBSTITUTE(SUBSTITUTE(SUBSTITUTE(SUBSTITUTE(TRIM($B4785&amp;""),CHAR(10)," "),CHAR(13)," "),"."," "),";"," "),","," "),"/"," "),"+"," "),"-"," "),"  "," "),"  "," "),"  "," "),"  "," "),"  "," "),"  "," "))," ","|")&amp;"|")</f>
        <v/>
      </c>
      <c r="AD4785">
        <f>TRIM($I4785&amp;"")</f>
        <v/>
      </c>
    </row>
    <row r="4786" ht="36" customHeight="1">
      <c r="A4786" s="9" t="n">
        <v>46224</v>
      </c>
      <c r="B4786" s="14" t="inlineStr">
        <is>
          <t>10284</t>
        </is>
      </c>
      <c r="C4786" s="14" t="inlineStr">
        <is>
          <t>M/C 0728 (AMARELO)</t>
        </is>
      </c>
      <c r="D4786" s="14" t="inlineStr">
        <is>
          <t>50 SECCIONADORA 2</t>
        </is>
      </c>
      <c r="E4786" s="14" t="n">
        <v>30006110</v>
      </c>
      <c r="F4786" s="14" t="inlineStr">
        <is>
          <t>PE FRONTAL 430X(108)51X25 MDF (DIR) SANTIAGO NEW</t>
        </is>
      </c>
      <c r="G4786" s="14" t="inlineStr">
        <is>
          <t>50 SECCIONADORA 2</t>
        </is>
      </c>
      <c r="H4786" s="14" t="inlineStr">
        <is>
          <t>50 SECCIONADORA 2</t>
        </is>
      </c>
      <c r="I4786" s="9" t="inlineStr">
        <is>
          <t>50 SECCIONADORA 2</t>
        </is>
      </c>
      <c r="J4786" s="9" t="n">
        <v>600</v>
      </c>
      <c r="K4786" s="14" t="n"/>
      <c r="L4786" s="14" t="n"/>
      <c r="M4786" s="14" t="n"/>
      <c r="N4786" s="14" t="n"/>
      <c r="O4786" s="14" t="n"/>
      <c r="P4786" s="14" t="n"/>
      <c r="Q4786" s="14" t="n"/>
      <c r="R4786" s="14" t="n"/>
      <c r="S4786" s="14" t="n"/>
      <c r="T4786" s="14" t="n"/>
      <c r="U4786" s="14" t="n"/>
      <c r="V4786" s="14" t="n"/>
      <c r="W4786" s="14" t="n"/>
      <c r="X4786" s="14" t="n"/>
      <c r="Y4786" s="14" t="n"/>
      <c r="Z4786" s="14" t="n"/>
      <c r="AA4786" s="11" t="n"/>
      <c r="AB4786" s="14">
        <f>B4786&amp;"|"&amp;I4786</f>
        <v/>
      </c>
      <c r="AC4786">
        <f>IF($B4786="","","|"&amp;SUBSTITUTE(TRIM(SUBSTITUTE(SUBSTITUTE(SUBSTITUTE(SUBSTITUTE(SUBSTITUTE(SUBSTITUTE(SUBSTITUTE(SUBSTITUTE(SUBSTITUTE(SUBSTITUTE(SUBSTITUTE(SUBSTITUTE(SUBSTITUTE(SUBSTITUTE(TRIM($B4786&amp;""),CHAR(10)," "),CHAR(13)," "),"."," "),";"," "),","," "),"/"," "),"+"," "),"-"," "),"  "," "),"  "," "),"  "," "),"  "," "),"  "," "),"  "," "))," ","|")&amp;"|")</f>
        <v/>
      </c>
      <c r="AD4786">
        <f>TRIM($I4786&amp;"")</f>
        <v/>
      </c>
    </row>
    <row r="4787" ht="36" customHeight="1">
      <c r="A4787" s="9" t="n">
        <v>46224</v>
      </c>
      <c r="B4787" s="14" t="inlineStr">
        <is>
          <t>10284</t>
        </is>
      </c>
      <c r="C4787" s="14" t="inlineStr">
        <is>
          <t>M/C 0728 (AMARELO)</t>
        </is>
      </c>
      <c r="D4787" s="14" t="inlineStr">
        <is>
          <t>50 SECCIONADORA 2</t>
        </is>
      </c>
      <c r="E4787" s="14" t="n">
        <v>30006111</v>
      </c>
      <c r="F4787" s="14" t="inlineStr">
        <is>
          <t>PE FRONTAL 430X(108)51X25MDF (ESQRD) SANTIAGO NEW</t>
        </is>
      </c>
      <c r="G4787" s="14" t="inlineStr">
        <is>
          <t>50 SECCIONADORA 2</t>
        </is>
      </c>
      <c r="H4787" s="14" t="inlineStr">
        <is>
          <t>50 SECCIONADORA 2</t>
        </is>
      </c>
      <c r="I4787" s="9" t="inlineStr">
        <is>
          <t>50 SECCIONADORA 2</t>
        </is>
      </c>
      <c r="J4787" s="9" t="n">
        <v>600</v>
      </c>
      <c r="K4787" s="14" t="n"/>
      <c r="L4787" s="14" t="n"/>
      <c r="M4787" s="14" t="n"/>
      <c r="N4787" s="14" t="n"/>
      <c r="O4787" s="14" t="n"/>
      <c r="P4787" s="14" t="n"/>
      <c r="Q4787" s="14" t="n"/>
      <c r="R4787" s="14" t="n"/>
      <c r="S4787" s="14" t="n"/>
      <c r="T4787" s="14" t="n"/>
      <c r="U4787" s="14" t="n"/>
      <c r="V4787" s="14" t="n"/>
      <c r="W4787" s="14" t="n"/>
      <c r="X4787" s="14" t="n"/>
      <c r="Y4787" s="14" t="n"/>
      <c r="Z4787" s="14" t="n"/>
      <c r="AA4787" s="11" t="n"/>
      <c r="AB4787" s="14">
        <f>B4787&amp;"|"&amp;I4787</f>
        <v/>
      </c>
      <c r="AC4787">
        <f>IF($B4787="","","|"&amp;SUBSTITUTE(TRIM(SUBSTITUTE(SUBSTITUTE(SUBSTITUTE(SUBSTITUTE(SUBSTITUTE(SUBSTITUTE(SUBSTITUTE(SUBSTITUTE(SUBSTITUTE(SUBSTITUTE(SUBSTITUTE(SUBSTITUTE(SUBSTITUTE(SUBSTITUTE(TRIM($B4787&amp;""),CHAR(10)," "),CHAR(13)," "),"."," "),";"," "),","," "),"/"," "),"+"," "),"-"," "),"  "," "),"  "," "),"  "," "),"  "," "),"  "," "),"  "," "))," ","|")&amp;"|")</f>
        <v/>
      </c>
      <c r="AD4787">
        <f>TRIM($I4787&amp;"")</f>
        <v/>
      </c>
    </row>
    <row r="4788" ht="36" customHeight="1">
      <c r="A4788" s="9" t="n">
        <v>46224</v>
      </c>
      <c r="B4788" s="14" t="inlineStr">
        <is>
          <t>10284</t>
        </is>
      </c>
      <c r="C4788" s="14" t="inlineStr">
        <is>
          <t>M/C 0728 (AMARELO)</t>
        </is>
      </c>
      <c r="D4788" s="14" t="inlineStr">
        <is>
          <t>50 SECCIONADORA 2</t>
        </is>
      </c>
      <c r="E4788" s="14" t="n">
        <v>30006801</v>
      </c>
      <c r="F4788" s="14" t="inlineStr">
        <is>
          <t>PE TRASEIRO 980X94(911)X25 MDF (8PCS)- CAD GENOVA</t>
        </is>
      </c>
      <c r="G4788" s="14" t="inlineStr">
        <is>
          <t>50 SECCIONADORA 2</t>
        </is>
      </c>
      <c r="H4788" s="14" t="inlineStr">
        <is>
          <t>50 SECCIONADORA 2</t>
        </is>
      </c>
      <c r="I4788" s="9" t="inlineStr">
        <is>
          <t>50 SECCIONADORA 2</t>
        </is>
      </c>
      <c r="J4788" s="9" t="n">
        <v>8</v>
      </c>
      <c r="K4788" s="14" t="n"/>
      <c r="L4788" s="14" t="n"/>
      <c r="M4788" s="14" t="n"/>
      <c r="N4788" s="14" t="n"/>
      <c r="O4788" s="14" t="n"/>
      <c r="P4788" s="14" t="n"/>
      <c r="Q4788" s="14" t="n"/>
      <c r="R4788" s="14" t="n"/>
      <c r="S4788" s="14" t="n"/>
      <c r="T4788" s="14" t="n"/>
      <c r="U4788" s="14" t="n"/>
      <c r="V4788" s="14" t="n"/>
      <c r="W4788" s="14" t="n"/>
      <c r="X4788" s="14" t="n"/>
      <c r="Y4788" s="14" t="n"/>
      <c r="Z4788" s="14" t="n"/>
      <c r="AA4788" s="11" t="n"/>
      <c r="AB4788" s="14">
        <f>B4788&amp;"|"&amp;I4788</f>
        <v/>
      </c>
      <c r="AC4788">
        <f>IF($B4788="","","|"&amp;SUBSTITUTE(TRIM(SUBSTITUTE(SUBSTITUTE(SUBSTITUTE(SUBSTITUTE(SUBSTITUTE(SUBSTITUTE(SUBSTITUTE(SUBSTITUTE(SUBSTITUTE(SUBSTITUTE(SUBSTITUTE(SUBSTITUTE(SUBSTITUTE(SUBSTITUTE(TRIM($B4788&amp;""),CHAR(10)," "),CHAR(13)," "),"."," "),";"," "),","," "),"/"," "),"+"," "),"-"," "),"  "," "),"  "," "),"  "," "),"  "," "),"  "," "),"  "," "))," ","|")&amp;"|")</f>
        <v/>
      </c>
      <c r="AD4788">
        <f>TRIM($I4788&amp;"")</f>
        <v/>
      </c>
    </row>
    <row r="4789" ht="36" customHeight="1">
      <c r="A4789" s="9" t="n">
        <v>46224</v>
      </c>
      <c r="B4789" s="14" t="inlineStr">
        <is>
          <t>10284</t>
        </is>
      </c>
      <c r="C4789" s="14" t="inlineStr">
        <is>
          <t>M/C 0728 (AMARELO)</t>
        </is>
      </c>
      <c r="D4789" s="14" t="inlineStr">
        <is>
          <t>50 SECCIONADORA 2</t>
        </is>
      </c>
      <c r="E4789" s="14" t="n">
        <v>30006802</v>
      </c>
      <c r="F4789" s="14" t="inlineStr">
        <is>
          <t>TRAV SUPERIOR 360X55X25 MDP - CAD GENOVA</t>
        </is>
      </c>
      <c r="G4789" s="14" t="inlineStr">
        <is>
          <t>50 SECCIONADORA 2</t>
        </is>
      </c>
      <c r="H4789" s="14" t="inlineStr">
        <is>
          <t>50 SECCIONADORA 2</t>
        </is>
      </c>
      <c r="I4789" s="9" t="inlineStr">
        <is>
          <t>50 SECCIONADORA 2</t>
        </is>
      </c>
      <c r="J4789" s="9" t="n">
        <v>4</v>
      </c>
      <c r="K4789" s="14" t="n"/>
      <c r="L4789" s="14" t="n"/>
      <c r="M4789" s="14" t="n"/>
      <c r="N4789" s="14" t="n"/>
      <c r="O4789" s="14" t="n"/>
      <c r="P4789" s="14" t="n"/>
      <c r="Q4789" s="14" t="n"/>
      <c r="R4789" s="14" t="n"/>
      <c r="S4789" s="14" t="n"/>
      <c r="T4789" s="14" t="n"/>
      <c r="U4789" s="14" t="n"/>
      <c r="V4789" s="14" t="n"/>
      <c r="W4789" s="14" t="n"/>
      <c r="X4789" s="14" t="n"/>
      <c r="Y4789" s="14" t="n"/>
      <c r="Z4789" s="14" t="n"/>
      <c r="AA4789" s="11" t="n"/>
      <c r="AB4789" s="14">
        <f>B4789&amp;"|"&amp;I4789</f>
        <v/>
      </c>
      <c r="AC4789">
        <f>IF($B4789="","","|"&amp;SUBSTITUTE(TRIM(SUBSTITUTE(SUBSTITUTE(SUBSTITUTE(SUBSTITUTE(SUBSTITUTE(SUBSTITUTE(SUBSTITUTE(SUBSTITUTE(SUBSTITUTE(SUBSTITUTE(SUBSTITUTE(SUBSTITUTE(SUBSTITUTE(SUBSTITUTE(TRIM($B4789&amp;""),CHAR(10)," "),CHAR(13)," "),"."," "),";"," "),","," "),"/"," "),"+"," "),"-"," "),"  "," "),"  "," "),"  "," "),"  "," "),"  "," "),"  "," "))," ","|")&amp;"|")</f>
        <v/>
      </c>
      <c r="AD4789">
        <f>TRIM($I4789&amp;"")</f>
        <v/>
      </c>
    </row>
    <row r="4790" ht="36" customHeight="1">
      <c r="A4790" s="9" t="n">
        <v>46224</v>
      </c>
      <c r="B4790" s="14" t="inlineStr">
        <is>
          <t>10284</t>
        </is>
      </c>
      <c r="C4790" s="14" t="inlineStr">
        <is>
          <t>M/C 0728 (AMARELO)</t>
        </is>
      </c>
      <c r="D4790" s="14" t="inlineStr">
        <is>
          <t>50 SECCIONADORA 2</t>
        </is>
      </c>
      <c r="E4790" s="14" t="n">
        <v>30006803</v>
      </c>
      <c r="F4790" s="14" t="inlineStr">
        <is>
          <t>TRAV CENTRAL 360X70X25 MDP - CAD GENOVA</t>
        </is>
      </c>
      <c r="G4790" s="14" t="inlineStr">
        <is>
          <t>50 SECCIONADORA 2</t>
        </is>
      </c>
      <c r="H4790" s="14" t="inlineStr">
        <is>
          <t>50 SECCIONADORA 2</t>
        </is>
      </c>
      <c r="I4790" s="9" t="inlineStr">
        <is>
          <t>50 SECCIONADORA 2</t>
        </is>
      </c>
      <c r="J4790" s="9" t="n">
        <v>4</v>
      </c>
      <c r="K4790" s="14" t="n"/>
      <c r="L4790" s="14" t="n"/>
      <c r="M4790" s="14" t="n"/>
      <c r="N4790" s="14" t="n"/>
      <c r="O4790" s="14" t="n"/>
      <c r="P4790" s="14" t="n"/>
      <c r="Q4790" s="14" t="n"/>
      <c r="R4790" s="14" t="n"/>
      <c r="S4790" s="14" t="n"/>
      <c r="T4790" s="14" t="n"/>
      <c r="U4790" s="14" t="n"/>
      <c r="V4790" s="14" t="n"/>
      <c r="W4790" s="14" t="n"/>
      <c r="X4790" s="14" t="n"/>
      <c r="Y4790" s="14" t="n"/>
      <c r="Z4790" s="14" t="n"/>
      <c r="AA4790" s="11" t="n"/>
      <c r="AB4790" s="14">
        <f>B4790&amp;"|"&amp;I4790</f>
        <v/>
      </c>
      <c r="AC4790">
        <f>IF($B4790="","","|"&amp;SUBSTITUTE(TRIM(SUBSTITUTE(SUBSTITUTE(SUBSTITUTE(SUBSTITUTE(SUBSTITUTE(SUBSTITUTE(SUBSTITUTE(SUBSTITUTE(SUBSTITUTE(SUBSTITUTE(SUBSTITUTE(SUBSTITUTE(SUBSTITUTE(SUBSTITUTE(TRIM($B4790&amp;""),CHAR(10)," "),CHAR(13)," "),"."," "),";"," "),","," "),"/"," "),"+"," "),"-"," "),"  "," "),"  "," "),"  "," "),"  "," "),"  "," "),"  "," "))," ","|")&amp;"|")</f>
        <v/>
      </c>
      <c r="AD4790">
        <f>TRIM($I4790&amp;"")</f>
        <v/>
      </c>
    </row>
    <row r="4791" ht="72" customHeight="1">
      <c r="A4791" s="9" t="n">
        <v>46232</v>
      </c>
      <c r="B4791" s="14" t="inlineStr">
        <is>
          <t>10274,10275,10276,10277,10279,10280,10281,10278</t>
        </is>
      </c>
      <c r="C4791" s="14" t="inlineStr">
        <is>
          <t>MAD 0803 CAD.1 (LARANJA)</t>
        </is>
      </c>
      <c r="D4791" s="14" t="inlineStr">
        <is>
          <t>60 USINAGEM AUTOMATIZADA</t>
        </is>
      </c>
      <c r="E4791" s="14" t="n">
        <v>30008507</v>
      </c>
      <c r="F4791" s="14" t="inlineStr">
        <is>
          <t>LAT ENCOSTO 525X60(911)X18 MDF (12PCS) TOPAZIO MTD</t>
        </is>
      </c>
      <c r="G4791" s="14" t="inlineStr">
        <is>
          <t>60 USINAGEM AUTOMATIZADA</t>
        </is>
      </c>
      <c r="H4791" s="14" t="inlineStr">
        <is>
          <t>60 USINAGEM AUTOMATIZADA</t>
        </is>
      </c>
      <c r="I4791" s="9" t="inlineStr">
        <is>
          <t>60 USINAGEM AUTOMATIZADA</t>
        </is>
      </c>
      <c r="J4791" s="9" t="n">
        <v>8</v>
      </c>
      <c r="K4791" s="14" t="n"/>
      <c r="L4791" s="14" t="n"/>
      <c r="M4791" s="14" t="n"/>
      <c r="N4791" s="14" t="n"/>
      <c r="O4791" s="14" t="n"/>
      <c r="P4791" s="14" t="n"/>
      <c r="Q4791" s="14" t="n"/>
      <c r="R4791" s="14" t="n"/>
      <c r="S4791" s="14" t="n"/>
      <c r="T4791" s="14" t="n"/>
      <c r="U4791" s="14" t="n"/>
      <c r="V4791" s="14" t="n"/>
      <c r="W4791" s="14" t="n"/>
      <c r="X4791" s="14" t="n"/>
      <c r="Y4791" s="14" t="n"/>
      <c r="Z4791" s="14" t="n"/>
      <c r="AA4791" s="11" t="n"/>
      <c r="AB4791" s="14">
        <f>B4791&amp;"|"&amp;I4791</f>
        <v/>
      </c>
      <c r="AC4791">
        <f>IF($B4791="","","|"&amp;SUBSTITUTE(TRIM(SUBSTITUTE(SUBSTITUTE(SUBSTITUTE(SUBSTITUTE(SUBSTITUTE(SUBSTITUTE(SUBSTITUTE(SUBSTITUTE(SUBSTITUTE(SUBSTITUTE(SUBSTITUTE(SUBSTITUTE(SUBSTITUTE(SUBSTITUTE(TRIM($B4791&amp;""),CHAR(10)," "),CHAR(13)," "),"."," "),";"," "),","," "),"/"," "),"+"," "),"-"," "),"  "," "),"  "," "),"  "," "),"  "," "),"  "," "),"  "," "))," ","|")&amp;"|")</f>
        <v/>
      </c>
      <c r="AD4791">
        <f>TRIM($I4791&amp;"")</f>
        <v/>
      </c>
    </row>
    <row r="4792" ht="72" customHeight="1">
      <c r="A4792" s="9" t="n">
        <v>46232</v>
      </c>
      <c r="B4792" s="14" t="inlineStr">
        <is>
          <t>10274,10275,10276,10277,10279,10280,10281,10278</t>
        </is>
      </c>
      <c r="C4792" s="14" t="inlineStr">
        <is>
          <t>MAD 0803 CAD.1 (LARANJA)</t>
        </is>
      </c>
      <c r="D4792" s="14" t="inlineStr">
        <is>
          <t>60 USINAGEM AUTOMATIZADA</t>
        </is>
      </c>
      <c r="E4792" s="14" t="n">
        <v>30002321</v>
      </c>
      <c r="F4792" s="14" t="inlineStr">
        <is>
          <t>APOIO ESPA 360X40(911)X25 MDF (19PÇS) - TOPAZIO</t>
        </is>
      </c>
      <c r="G4792" s="14" t="inlineStr">
        <is>
          <t>60 USINAGEM AUTOMATIZADA</t>
        </is>
      </c>
      <c r="H4792" s="14" t="inlineStr">
        <is>
          <t>60 USINAGEM AUTOMATIZADA</t>
        </is>
      </c>
      <c r="I4792" s="9" t="inlineStr">
        <is>
          <t>60 USINAGEM AUTOMATIZADA</t>
        </is>
      </c>
      <c r="J4792" s="9" t="n">
        <v>24</v>
      </c>
      <c r="K4792" s="14" t="n"/>
      <c r="L4792" s="14" t="n"/>
      <c r="M4792" s="14" t="n"/>
      <c r="N4792" s="14" t="n"/>
      <c r="O4792" s="14" t="n"/>
      <c r="P4792" s="14" t="n"/>
      <c r="Q4792" s="14" t="n"/>
      <c r="R4792" s="14" t="n"/>
      <c r="S4792" s="14" t="n"/>
      <c r="T4792" s="14" t="n"/>
      <c r="U4792" s="14" t="n"/>
      <c r="V4792" s="14" t="n"/>
      <c r="W4792" s="14" t="n"/>
      <c r="X4792" s="14" t="n"/>
      <c r="Y4792" s="14" t="n"/>
      <c r="Z4792" s="14" t="n"/>
      <c r="AA4792" s="11" t="n"/>
      <c r="AB4792" s="14">
        <f>B4792&amp;"|"&amp;I4792</f>
        <v/>
      </c>
      <c r="AC4792">
        <f>IF($B4792="","","|"&amp;SUBSTITUTE(TRIM(SUBSTITUTE(SUBSTITUTE(SUBSTITUTE(SUBSTITUTE(SUBSTITUTE(SUBSTITUTE(SUBSTITUTE(SUBSTITUTE(SUBSTITUTE(SUBSTITUTE(SUBSTITUTE(SUBSTITUTE(SUBSTITUTE(SUBSTITUTE(TRIM($B4792&amp;""),CHAR(10)," "),CHAR(13)," "),"."," "),";"," "),","," "),"/"," "),"+"," "),"-"," "),"  "," "),"  "," "),"  "," "),"  "," "),"  "," "),"  "," "))," ","|")&amp;"|")</f>
        <v/>
      </c>
      <c r="AD4792">
        <f>TRIM($I4792&amp;"")</f>
        <v/>
      </c>
    </row>
    <row r="4793" ht="72" customHeight="1">
      <c r="A4793" s="9" t="n">
        <v>46232</v>
      </c>
      <c r="B4793" s="14" t="inlineStr">
        <is>
          <t>10274,10275,10276,10277,10279,10280,10281,10278</t>
        </is>
      </c>
      <c r="C4793" s="14" t="inlineStr">
        <is>
          <t>MAD 0803 CAD.1 (LARANJA)</t>
        </is>
      </c>
      <c r="D4793" s="14" t="inlineStr">
        <is>
          <t>60 USINAGEM AUTOMATIZADA</t>
        </is>
      </c>
      <c r="E4793" s="14" t="n">
        <v>30002322</v>
      </c>
      <c r="F4793" s="14" t="inlineStr">
        <is>
          <t>TRA CENT 360X40(911)X25 MDF (19PÇS) - PÉ INTEIRO</t>
        </is>
      </c>
      <c r="G4793" s="14" t="inlineStr">
        <is>
          <t>60 USINAGEM AUTOMATIZADA</t>
        </is>
      </c>
      <c r="H4793" s="14" t="inlineStr">
        <is>
          <t>60 USINAGEM AUTOMATIZADA</t>
        </is>
      </c>
      <c r="I4793" s="9" t="inlineStr">
        <is>
          <t>60 USINAGEM AUTOMATIZADA</t>
        </is>
      </c>
      <c r="J4793" s="9" t="n">
        <v>24</v>
      </c>
      <c r="K4793" s="14" t="n"/>
      <c r="L4793" s="14" t="n"/>
      <c r="M4793" s="14" t="n"/>
      <c r="N4793" s="14" t="n"/>
      <c r="O4793" s="14" t="n"/>
      <c r="P4793" s="14" t="n"/>
      <c r="Q4793" s="14" t="n"/>
      <c r="R4793" s="14" t="n"/>
      <c r="S4793" s="14" t="n"/>
      <c r="T4793" s="14" t="n"/>
      <c r="U4793" s="14" t="n"/>
      <c r="V4793" s="14" t="n"/>
      <c r="W4793" s="14" t="n"/>
      <c r="X4793" s="14" t="n"/>
      <c r="Y4793" s="14" t="n"/>
      <c r="Z4793" s="14" t="n"/>
      <c r="AA4793" s="11" t="n"/>
      <c r="AB4793" s="14">
        <f>B4793&amp;"|"&amp;I4793</f>
        <v/>
      </c>
      <c r="AC4793">
        <f>IF($B4793="","","|"&amp;SUBSTITUTE(TRIM(SUBSTITUTE(SUBSTITUTE(SUBSTITUTE(SUBSTITUTE(SUBSTITUTE(SUBSTITUTE(SUBSTITUTE(SUBSTITUTE(SUBSTITUTE(SUBSTITUTE(SUBSTITUTE(SUBSTITUTE(SUBSTITUTE(SUBSTITUTE(TRIM($B4793&amp;""),CHAR(10)," "),CHAR(13)," "),"."," "),";"," "),","," "),"/"," "),"+"," "),"-"," "),"  "," "),"  "," "),"  "," "),"  "," "),"  "," "),"  "," "))," ","|")&amp;"|")</f>
        <v/>
      </c>
      <c r="AD4793">
        <f>TRIM($I4793&amp;"")</f>
        <v/>
      </c>
    </row>
    <row r="4794" ht="60" customHeight="1">
      <c r="A4794" s="9" t="n">
        <v>46225</v>
      </c>
      <c r="B4794" s="14" t="inlineStr">
        <is>
          <t>10284</t>
        </is>
      </c>
      <c r="C4794" s="14" t="inlineStr">
        <is>
          <t>M/C 0728 (AMARELO)</t>
        </is>
      </c>
      <c r="D4794" s="14" t="inlineStr">
        <is>
          <t>60 USINAGEM AUTOMATIZADA</t>
        </is>
      </c>
      <c r="E4794" s="14" t="n">
        <v>30001309</v>
      </c>
      <c r="F4794" s="14" t="inlineStr">
        <is>
          <t>TRA CENTR 360X56(911)X25 MDP (14PCS) - PE INTEIRO</t>
        </is>
      </c>
      <c r="G4794" s="14" t="inlineStr">
        <is>
          <t>60 USINAGEM AUTOMATIZADA</t>
        </is>
      </c>
      <c r="H4794" s="14" t="inlineStr">
        <is>
          <t>60 USINAGEM AUTOMATIZADA</t>
        </is>
      </c>
      <c r="I4794" s="9" t="inlineStr">
        <is>
          <t>60 USINAGEM AUTOMATIZADA</t>
        </is>
      </c>
      <c r="J4794" s="9" t="n">
        <v>8</v>
      </c>
      <c r="K4794" s="14" t="n"/>
      <c r="L4794" s="14" t="n"/>
      <c r="M4794" s="14" t="n"/>
      <c r="N4794" s="14" t="n"/>
      <c r="O4794" s="14" t="n"/>
      <c r="P4794" s="14" t="n"/>
      <c r="Q4794" s="14" t="n"/>
      <c r="R4794" s="14" t="n"/>
      <c r="S4794" s="14" t="n"/>
      <c r="T4794" s="14" t="n"/>
      <c r="U4794" s="14" t="n"/>
      <c r="V4794" s="14" t="n"/>
      <c r="W4794" s="14" t="n"/>
      <c r="X4794" s="14" t="n"/>
      <c r="Y4794" s="14" t="n"/>
      <c r="Z4794" s="14" t="n"/>
      <c r="AA4794" s="11" t="n"/>
      <c r="AB4794" s="14">
        <f>B4794&amp;"|"&amp;I4794</f>
        <v/>
      </c>
      <c r="AC4794">
        <f>IF($B4794="","","|"&amp;SUBSTITUTE(TRIM(SUBSTITUTE(SUBSTITUTE(SUBSTITUTE(SUBSTITUTE(SUBSTITUTE(SUBSTITUTE(SUBSTITUTE(SUBSTITUTE(SUBSTITUTE(SUBSTITUTE(SUBSTITUTE(SUBSTITUTE(SUBSTITUTE(SUBSTITUTE(TRIM($B4794&amp;""),CHAR(10)," "),CHAR(13)," "),"."," "),";"," "),","," "),"/"," "),"+"," "),"-"," "),"  "," "),"  "," "),"  "," "),"  "," "),"  "," "),"  "," "))," ","|")&amp;"|")</f>
        <v/>
      </c>
      <c r="AD4794">
        <f>TRIM($I4794&amp;"")</f>
        <v/>
      </c>
    </row>
    <row r="4795" ht="60" customHeight="1">
      <c r="A4795" s="9" t="n">
        <v>46225</v>
      </c>
      <c r="B4795" s="14" t="inlineStr">
        <is>
          <t>10284</t>
        </is>
      </c>
      <c r="C4795" s="14" t="inlineStr">
        <is>
          <t>M/C 0728 (AMARELO)</t>
        </is>
      </c>
      <c r="D4795" s="14" t="inlineStr">
        <is>
          <t>60 USINAGEM AUTOMATIZADA</t>
        </is>
      </c>
      <c r="E4795" s="14" t="n">
        <v>30001201</v>
      </c>
      <c r="F4795" s="14" t="inlineStr">
        <is>
          <t>PE TRASEIRO 980X65(911)X25 MDF (11PCS)- CAD PE INT</t>
        </is>
      </c>
      <c r="G4795" s="14" t="inlineStr">
        <is>
          <t>60 USINAGEM AUTOMATIZADA</t>
        </is>
      </c>
      <c r="H4795" s="14" t="inlineStr">
        <is>
          <t>60 USINAGEM AUTOMATIZADA</t>
        </is>
      </c>
      <c r="I4795" s="9" t="inlineStr">
        <is>
          <t>60 USINAGEM AUTOMATIZADA</t>
        </is>
      </c>
      <c r="J4795" s="9" t="n">
        <v>24</v>
      </c>
      <c r="K4795" s="14" t="n"/>
      <c r="L4795" s="14" t="n"/>
      <c r="M4795" s="14" t="n"/>
      <c r="N4795" s="14" t="n"/>
      <c r="O4795" s="14" t="n"/>
      <c r="P4795" s="14" t="n"/>
      <c r="Q4795" s="14" t="n"/>
      <c r="R4795" s="14" t="n"/>
      <c r="S4795" s="14" t="n"/>
      <c r="T4795" s="14" t="n"/>
      <c r="U4795" s="14" t="n"/>
      <c r="V4795" s="14" t="n"/>
      <c r="W4795" s="14" t="n"/>
      <c r="X4795" s="14" t="n"/>
      <c r="Y4795" s="14" t="n"/>
      <c r="Z4795" s="14" t="n"/>
      <c r="AA4795" s="11" t="n"/>
      <c r="AB4795" s="14">
        <f>B4795&amp;"|"&amp;I4795</f>
        <v/>
      </c>
      <c r="AC4795">
        <f>IF($B4795="","","|"&amp;SUBSTITUTE(TRIM(SUBSTITUTE(SUBSTITUTE(SUBSTITUTE(SUBSTITUTE(SUBSTITUTE(SUBSTITUTE(SUBSTITUTE(SUBSTITUTE(SUBSTITUTE(SUBSTITUTE(SUBSTITUTE(SUBSTITUTE(SUBSTITUTE(SUBSTITUTE(TRIM($B4795&amp;""),CHAR(10)," "),CHAR(13)," "),"."," "),";"," "),","," "),"/"," "),"+"," "),"-"," "),"  "," "),"  "," "),"  "," "),"  "," "),"  "," "),"  "," "))," ","|")&amp;"|")</f>
        <v/>
      </c>
      <c r="AD4795">
        <f>TRIM($I4795&amp;"")</f>
        <v/>
      </c>
    </row>
    <row r="4796" ht="60" customHeight="1">
      <c r="A4796" s="9" t="n">
        <v>46225</v>
      </c>
      <c r="B4796" s="14" t="inlineStr">
        <is>
          <t>10284</t>
        </is>
      </c>
      <c r="C4796" s="14" t="inlineStr">
        <is>
          <t>M/C 0728 (AMARELO)</t>
        </is>
      </c>
      <c r="D4796" s="14" t="inlineStr">
        <is>
          <t>60 USINAGEM AUTOMATIZADA</t>
        </is>
      </c>
      <c r="E4796" s="14" t="n">
        <v>30001301</v>
      </c>
      <c r="F4796" s="14" t="inlineStr">
        <is>
          <t>PE TRASEIRO 920X65(911)X25 MDF (11PCS)- CAD PE INT</t>
        </is>
      </c>
      <c r="G4796" s="14" t="inlineStr">
        <is>
          <t>60 USINAGEM AUTOMATIZADA</t>
        </is>
      </c>
      <c r="H4796" s="14" t="inlineStr">
        <is>
          <t>60 USINAGEM AUTOMATIZADA</t>
        </is>
      </c>
      <c r="I4796" s="9" t="inlineStr">
        <is>
          <t>60 USINAGEM AUTOMATIZADA</t>
        </is>
      </c>
      <c r="J4796" s="9" t="n">
        <v>16</v>
      </c>
      <c r="K4796" s="14" t="n"/>
      <c r="L4796" s="14" t="n"/>
      <c r="M4796" s="14" t="n"/>
      <c r="N4796" s="14" t="n"/>
      <c r="O4796" s="14" t="n"/>
      <c r="P4796" s="14" t="n"/>
      <c r="Q4796" s="14" t="n"/>
      <c r="R4796" s="14" t="n"/>
      <c r="S4796" s="14" t="n"/>
      <c r="T4796" s="14" t="n"/>
      <c r="U4796" s="14" t="n"/>
      <c r="V4796" s="14" t="n"/>
      <c r="W4796" s="14" t="n"/>
      <c r="X4796" s="14" t="n"/>
      <c r="Y4796" s="14" t="n"/>
      <c r="Z4796" s="14" t="n"/>
      <c r="AA4796" s="11" t="n"/>
      <c r="AB4796" s="14">
        <f>B4796&amp;"|"&amp;I4796</f>
        <v/>
      </c>
      <c r="AC4796">
        <f>IF($B4796="","","|"&amp;SUBSTITUTE(TRIM(SUBSTITUTE(SUBSTITUTE(SUBSTITUTE(SUBSTITUTE(SUBSTITUTE(SUBSTITUTE(SUBSTITUTE(SUBSTITUTE(SUBSTITUTE(SUBSTITUTE(SUBSTITUTE(SUBSTITUTE(SUBSTITUTE(SUBSTITUTE(TRIM($B4796&amp;""),CHAR(10)," "),CHAR(13)," "),"."," "),";"," "),","," "),"/"," "),"+"," "),"-"," "),"  "," "),"  "," "),"  "," "),"  "," "),"  "," "),"  "," "))," ","|")&amp;"|")</f>
        <v/>
      </c>
      <c r="AD4796">
        <f>TRIM($I4796&amp;"")</f>
        <v/>
      </c>
    </row>
    <row r="4797" ht="60" customHeight="1">
      <c r="A4797" s="9" t="n">
        <v>46225</v>
      </c>
      <c r="B4797" s="14" t="inlineStr">
        <is>
          <t>10284</t>
        </is>
      </c>
      <c r="C4797" s="14" t="inlineStr">
        <is>
          <t>M/C 0728 (AMARELO)</t>
        </is>
      </c>
      <c r="D4797" s="14" t="inlineStr">
        <is>
          <t>60 USINAGEM AUTOMATIZADA</t>
        </is>
      </c>
      <c r="E4797" s="14" t="n">
        <v>30006801</v>
      </c>
      <c r="F4797" s="14" t="inlineStr">
        <is>
          <t>PE TRASEIRO 980X94(911)X25 MDF (8PCS)- CAD GENOVA</t>
        </is>
      </c>
      <c r="G4797" s="14" t="inlineStr">
        <is>
          <t>60 USINAGEM AUTOMATIZADA</t>
        </is>
      </c>
      <c r="H4797" s="14" t="inlineStr">
        <is>
          <t>60 USINAGEM AUTOMATIZADA</t>
        </is>
      </c>
      <c r="I4797" s="9" t="inlineStr">
        <is>
          <t>60 USINAGEM AUTOMATIZADA</t>
        </is>
      </c>
      <c r="J4797" s="9" t="n">
        <v>8</v>
      </c>
      <c r="K4797" s="14" t="n"/>
      <c r="L4797" s="14" t="n"/>
      <c r="M4797" s="14" t="n"/>
      <c r="N4797" s="14" t="n"/>
      <c r="O4797" s="14" t="n"/>
      <c r="P4797" s="14" t="n"/>
      <c r="Q4797" s="14" t="n"/>
      <c r="R4797" s="14" t="n"/>
      <c r="S4797" s="14" t="n"/>
      <c r="T4797" s="14" t="n"/>
      <c r="U4797" s="14" t="n"/>
      <c r="V4797" s="14" t="n"/>
      <c r="W4797" s="14" t="n"/>
      <c r="X4797" s="14" t="n"/>
      <c r="Y4797" s="14" t="n"/>
      <c r="Z4797" s="14" t="n"/>
      <c r="AA4797" s="11" t="n"/>
      <c r="AB4797" s="14">
        <f>B4797&amp;"|"&amp;I4797</f>
        <v/>
      </c>
      <c r="AC4797">
        <f>IF($B4797="","","|"&amp;SUBSTITUTE(TRIM(SUBSTITUTE(SUBSTITUTE(SUBSTITUTE(SUBSTITUTE(SUBSTITUTE(SUBSTITUTE(SUBSTITUTE(SUBSTITUTE(SUBSTITUTE(SUBSTITUTE(SUBSTITUTE(SUBSTITUTE(SUBSTITUTE(SUBSTITUTE(TRIM($B4797&amp;""),CHAR(10)," "),CHAR(13)," "),"."," "),";"," "),","," "),"/"," "),"+"," "),"-"," "),"  "," "),"  "," "),"  "," "),"  "," "),"  "," "),"  "," "))," ","|")&amp;"|")</f>
        <v/>
      </c>
      <c r="AD4797">
        <f>TRIM($I4797&amp;"")</f>
        <v/>
      </c>
    </row>
    <row r="4798" ht="36" customHeight="1">
      <c r="A4798" s="9" t="n">
        <v>46234</v>
      </c>
      <c r="B4798" s="14" t="inlineStr">
        <is>
          <t>10275</t>
        </is>
      </c>
      <c r="C4798" s="14" t="inlineStr">
        <is>
          <t>MAD 0803 CAD.1 (LARANJA)</t>
        </is>
      </c>
      <c r="D4798" s="14" t="inlineStr">
        <is>
          <t>32 TAPEÇARIA</t>
        </is>
      </c>
      <c r="E4798" s="14" t="n">
        <v>30002313</v>
      </c>
      <c r="F4798" s="14" t="inlineStr">
        <is>
          <t>ASSENTO ESTOFADO - CAD TOPAZIO PÉ INTEIRO MADEIRA</t>
        </is>
      </c>
      <c r="G4798" s="14" t="inlineStr">
        <is>
          <t>32 TAPEÇARIA</t>
        </is>
      </c>
      <c r="H4798" s="14" t="inlineStr">
        <is>
          <t>32 TAPEÇARIA</t>
        </is>
      </c>
      <c r="I4798" s="9" t="inlineStr">
        <is>
          <t>32 TAPEÇARIA</t>
        </is>
      </c>
      <c r="J4798" s="9" t="n">
        <v>24</v>
      </c>
      <c r="K4798" s="14" t="n"/>
      <c r="L4798" s="14" t="n"/>
      <c r="M4798" s="14" t="n"/>
      <c r="N4798" s="14" t="n"/>
      <c r="O4798" s="14" t="n"/>
      <c r="P4798" s="14" t="n"/>
      <c r="Q4798" s="14" t="n"/>
      <c r="R4798" s="14" t="n"/>
      <c r="S4798" s="14" t="n"/>
      <c r="T4798" s="14" t="n"/>
      <c r="U4798" s="14" t="n"/>
      <c r="V4798" s="14" t="n"/>
      <c r="W4798" s="14" t="n"/>
      <c r="X4798" s="14" t="n"/>
      <c r="Y4798" s="14" t="n"/>
      <c r="Z4798" s="14" t="n"/>
      <c r="AA4798" s="11" t="n"/>
      <c r="AB4798" s="14">
        <f>B4798&amp;"|"&amp;I4798</f>
        <v/>
      </c>
      <c r="AC4798">
        <f>IF($B4798="","","|"&amp;SUBSTITUTE(TRIM(SUBSTITUTE(SUBSTITUTE(SUBSTITUTE(SUBSTITUTE(SUBSTITUTE(SUBSTITUTE(SUBSTITUTE(SUBSTITUTE(SUBSTITUTE(SUBSTITUTE(SUBSTITUTE(SUBSTITUTE(SUBSTITUTE(SUBSTITUTE(TRIM($B4798&amp;""),CHAR(10)," "),CHAR(13)," "),"."," "),";"," "),","," "),"/"," "),"+"," "),"-"," "),"  "," "),"  "," "),"  "," "),"  "," "),"  "," "),"  "," "))," ","|")&amp;"|")</f>
        <v/>
      </c>
      <c r="AD4798">
        <f>TRIM($I4798&amp;"")</f>
        <v/>
      </c>
    </row>
    <row r="4799" ht="36" customHeight="1">
      <c r="A4799" s="9" t="n">
        <v>46234</v>
      </c>
      <c r="B4799" s="14" t="inlineStr">
        <is>
          <t>10275</t>
        </is>
      </c>
      <c r="C4799" s="14" t="inlineStr">
        <is>
          <t>MAD 0803 CAD.1 (LARANJA)</t>
        </is>
      </c>
      <c r="D4799" s="14" t="inlineStr">
        <is>
          <t>32 TAPEÇARIA</t>
        </is>
      </c>
      <c r="E4799" s="14" t="n">
        <v>30003609</v>
      </c>
      <c r="F4799" s="14" t="inlineStr">
        <is>
          <t>ASSENTO ESTOFADO - CADEIRA PEROLA MADEIRA</t>
        </is>
      </c>
      <c r="G4799" s="14" t="inlineStr">
        <is>
          <t>32 TAPEÇARIA</t>
        </is>
      </c>
      <c r="H4799" s="14" t="inlineStr">
        <is>
          <t>32 TAPEÇARIA</t>
        </is>
      </c>
      <c r="I4799" s="9" t="inlineStr">
        <is>
          <t>32 TAPEÇARIA</t>
        </is>
      </c>
      <c r="J4799" s="9" t="n">
        <v>50</v>
      </c>
      <c r="K4799" s="14" t="n"/>
      <c r="L4799" s="14" t="n"/>
      <c r="M4799" s="14" t="n"/>
      <c r="N4799" s="14" t="n"/>
      <c r="O4799" s="14" t="n"/>
      <c r="P4799" s="14" t="n"/>
      <c r="Q4799" s="14" t="n"/>
      <c r="R4799" s="14" t="n"/>
      <c r="S4799" s="14" t="n"/>
      <c r="T4799" s="14" t="n"/>
      <c r="U4799" s="14" t="n"/>
      <c r="V4799" s="14" t="n"/>
      <c r="W4799" s="14" t="n"/>
      <c r="X4799" s="14" t="n"/>
      <c r="Y4799" s="14" t="n"/>
      <c r="Z4799" s="14" t="n"/>
      <c r="AA4799" s="11" t="n"/>
      <c r="AB4799" s="14">
        <f>B4799&amp;"|"&amp;I4799</f>
        <v/>
      </c>
      <c r="AC4799">
        <f>IF($B4799="","","|"&amp;SUBSTITUTE(TRIM(SUBSTITUTE(SUBSTITUTE(SUBSTITUTE(SUBSTITUTE(SUBSTITUTE(SUBSTITUTE(SUBSTITUTE(SUBSTITUTE(SUBSTITUTE(SUBSTITUTE(SUBSTITUTE(SUBSTITUTE(SUBSTITUTE(SUBSTITUTE(TRIM($B4799&amp;""),CHAR(10)," "),CHAR(13)," "),"."," "),";"," "),","," "),"/"," "),"+"," "),"-"," "),"  "," "),"  "," "),"  "," "),"  "," "),"  "," "),"  "," "))," ","|")&amp;"|")</f>
        <v/>
      </c>
      <c r="AD4799">
        <f>TRIM($I4799&amp;"")</f>
        <v/>
      </c>
    </row>
    <row r="4800" ht="36" customHeight="1">
      <c r="A4800" s="9" t="n">
        <v>46234</v>
      </c>
      <c r="B4800" s="14" t="inlineStr">
        <is>
          <t>10275</t>
        </is>
      </c>
      <c r="C4800" s="14" t="inlineStr">
        <is>
          <t>MAD 0803 CAD.1 (LARANJA)</t>
        </is>
      </c>
      <c r="D4800" s="14" t="inlineStr">
        <is>
          <t>32 TAPEÇARIA</t>
        </is>
      </c>
      <c r="E4800" s="14" t="n">
        <v>30003708</v>
      </c>
      <c r="F4800" s="14" t="inlineStr">
        <is>
          <t>TELINHA ENCOSTO - CADEIRA SAFIRA MADEIRA</t>
        </is>
      </c>
      <c r="G4800" s="14" t="inlineStr">
        <is>
          <t>32 TAPEÇARIA</t>
        </is>
      </c>
      <c r="H4800" s="14" t="inlineStr">
        <is>
          <t>32 TAPEÇARIA</t>
        </is>
      </c>
      <c r="I4800" s="9" t="inlineStr">
        <is>
          <t>32 TAPEÇARIA</t>
        </is>
      </c>
      <c r="J4800" s="9" t="n">
        <v>50</v>
      </c>
      <c r="K4800" s="14" t="n"/>
      <c r="L4800" s="14" t="n"/>
      <c r="M4800" s="14" t="n"/>
      <c r="N4800" s="14" t="n"/>
      <c r="O4800" s="14" t="n"/>
      <c r="P4800" s="14" t="n"/>
      <c r="Q4800" s="14" t="n"/>
      <c r="R4800" s="14" t="n"/>
      <c r="S4800" s="14" t="n"/>
      <c r="T4800" s="14" t="n"/>
      <c r="U4800" s="14" t="n"/>
      <c r="V4800" s="14" t="n"/>
      <c r="W4800" s="14" t="n"/>
      <c r="X4800" s="14" t="n"/>
      <c r="Y4800" s="14" t="n"/>
      <c r="Z4800" s="14" t="n"/>
      <c r="AA4800" s="11" t="n"/>
      <c r="AB4800" s="14">
        <f>B4800&amp;"|"&amp;I4800</f>
        <v/>
      </c>
      <c r="AC4800">
        <f>IF($B4800="","","|"&amp;SUBSTITUTE(TRIM(SUBSTITUTE(SUBSTITUTE(SUBSTITUTE(SUBSTITUTE(SUBSTITUTE(SUBSTITUTE(SUBSTITUTE(SUBSTITUTE(SUBSTITUTE(SUBSTITUTE(SUBSTITUTE(SUBSTITUTE(SUBSTITUTE(SUBSTITUTE(TRIM($B4800&amp;""),CHAR(10)," "),CHAR(13)," "),"."," "),";"," "),","," "),"/"," "),"+"," "),"-"," "),"  "," "),"  "," "),"  "," "),"  "," "),"  "," "),"  "," "))," ","|")&amp;"|")</f>
        <v/>
      </c>
      <c r="AD4800">
        <f>TRIM($I4800&amp;"")</f>
        <v/>
      </c>
    </row>
    <row r="4801" ht="36" customHeight="1">
      <c r="A4801" s="9" t="n">
        <v>46234</v>
      </c>
      <c r="B4801" s="14" t="inlineStr">
        <is>
          <t>10275</t>
        </is>
      </c>
      <c r="C4801" s="14" t="inlineStr">
        <is>
          <t>MAD 0803 CAD.1 (LARANJA)</t>
        </is>
      </c>
      <c r="D4801" s="14" t="inlineStr">
        <is>
          <t>32 TAPEÇARIA</t>
        </is>
      </c>
      <c r="E4801" s="14" t="n">
        <v>30004201</v>
      </c>
      <c r="F4801" s="14" t="inlineStr">
        <is>
          <t>ENCOSTO ESTOFADO - CAD AMBAR LIGHT 920 MADEIRA</t>
        </is>
      </c>
      <c r="G4801" s="14" t="inlineStr">
        <is>
          <t>32 TAPEÇARIA</t>
        </is>
      </c>
      <c r="H4801" s="14" t="inlineStr">
        <is>
          <t>32 TAPEÇARIA</t>
        </is>
      </c>
      <c r="I4801" s="9" t="inlineStr">
        <is>
          <t>32 TAPEÇARIA</t>
        </is>
      </c>
      <c r="J4801" s="9" t="n">
        <v>24</v>
      </c>
      <c r="K4801" s="14" t="n"/>
      <c r="L4801" s="14" t="n"/>
      <c r="M4801" s="14" t="n"/>
      <c r="N4801" s="14" t="n"/>
      <c r="O4801" s="14" t="n"/>
      <c r="P4801" s="14" t="n"/>
      <c r="Q4801" s="14" t="n"/>
      <c r="R4801" s="14" t="n"/>
      <c r="S4801" s="14" t="n"/>
      <c r="T4801" s="14" t="n"/>
      <c r="U4801" s="14" t="n"/>
      <c r="V4801" s="14" t="n"/>
      <c r="W4801" s="14" t="n"/>
      <c r="X4801" s="14" t="n"/>
      <c r="Y4801" s="14" t="n"/>
      <c r="Z4801" s="14" t="n"/>
      <c r="AA4801" s="11" t="n"/>
      <c r="AB4801" s="14">
        <f>B4801&amp;"|"&amp;I4801</f>
        <v/>
      </c>
      <c r="AC4801">
        <f>IF($B4801="","","|"&amp;SUBSTITUTE(TRIM(SUBSTITUTE(SUBSTITUTE(SUBSTITUTE(SUBSTITUTE(SUBSTITUTE(SUBSTITUTE(SUBSTITUTE(SUBSTITUTE(SUBSTITUTE(SUBSTITUTE(SUBSTITUTE(SUBSTITUTE(SUBSTITUTE(SUBSTITUTE(TRIM($B4801&amp;""),CHAR(10)," "),CHAR(13)," "),"."," "),";"," "),","," "),"/"," "),"+"," "),"-"," "),"  "," "),"  "," "),"  "," "),"  "," "),"  "," "),"  "," "))," ","|")&amp;"|")</f>
        <v/>
      </c>
      <c r="AD4801">
        <f>TRIM($I4801&amp;"")</f>
        <v/>
      </c>
    </row>
    <row r="4802" ht="36" customHeight="1">
      <c r="A4802" s="9" t="n">
        <v>46234</v>
      </c>
      <c r="B4802" s="14" t="inlineStr">
        <is>
          <t>10275</t>
        </is>
      </c>
      <c r="C4802" s="14" t="inlineStr">
        <is>
          <t>MAD 0803 CAD.1 (LARANJA)</t>
        </is>
      </c>
      <c r="D4802" s="14" t="inlineStr">
        <is>
          <t>32 TAPEÇARIA</t>
        </is>
      </c>
      <c r="E4802" s="14" t="n">
        <v>30009108</v>
      </c>
      <c r="F4802" s="14" t="inlineStr">
        <is>
          <t>ENCOSTO ESTOFADO - CADEIRA RUBI MADEIRA</t>
        </is>
      </c>
      <c r="G4802" s="14" t="inlineStr">
        <is>
          <t>32 TAPEÇARIA</t>
        </is>
      </c>
      <c r="H4802" s="14" t="inlineStr">
        <is>
          <t>32 TAPEÇARIA</t>
        </is>
      </c>
      <c r="I4802" s="9" t="inlineStr">
        <is>
          <t>32 TAPEÇARIA</t>
        </is>
      </c>
      <c r="J4802" s="9" t="n">
        <v>6</v>
      </c>
      <c r="K4802" s="14" t="n"/>
      <c r="L4802" s="14" t="n"/>
      <c r="M4802" s="14" t="n"/>
      <c r="N4802" s="14" t="n"/>
      <c r="O4802" s="14" t="n"/>
      <c r="P4802" s="14" t="n"/>
      <c r="Q4802" s="14" t="n"/>
      <c r="R4802" s="14" t="n"/>
      <c r="S4802" s="14" t="n"/>
      <c r="T4802" s="14" t="n"/>
      <c r="U4802" s="14" t="n"/>
      <c r="V4802" s="14" t="n"/>
      <c r="W4802" s="14" t="n"/>
      <c r="X4802" s="14" t="n"/>
      <c r="Y4802" s="14" t="n"/>
      <c r="Z4802" s="14" t="n"/>
      <c r="AA4802" s="11" t="n"/>
      <c r="AB4802" s="14">
        <f>B4802&amp;"|"&amp;I4802</f>
        <v/>
      </c>
      <c r="AC4802">
        <f>IF($B4802="","","|"&amp;SUBSTITUTE(TRIM(SUBSTITUTE(SUBSTITUTE(SUBSTITUTE(SUBSTITUTE(SUBSTITUTE(SUBSTITUTE(SUBSTITUTE(SUBSTITUTE(SUBSTITUTE(SUBSTITUTE(SUBSTITUTE(SUBSTITUTE(SUBSTITUTE(SUBSTITUTE(TRIM($B4802&amp;""),CHAR(10)," "),CHAR(13)," "),"."," "),";"," "),","," "),"/"," "),"+"," "),"-"," "),"  "," "),"  "," "),"  "," "),"  "," "),"  "," "),"  "," "))," ","|")&amp;"|")</f>
        <v/>
      </c>
      <c r="AD4802">
        <f>TRIM($I4802&amp;"")</f>
        <v/>
      </c>
    </row>
    <row r="4803" ht="36" customHeight="1">
      <c r="A4803" s="9" t="n">
        <v>46234</v>
      </c>
      <c r="B4803" s="14" t="inlineStr">
        <is>
          <t>10275</t>
        </is>
      </c>
      <c r="C4803" s="14" t="inlineStr">
        <is>
          <t>MAD 0803 CAD.1 (LARANJA)</t>
        </is>
      </c>
      <c r="D4803" s="14" t="inlineStr">
        <is>
          <t>32 TAPEÇARIA</t>
        </is>
      </c>
      <c r="E4803" s="14" t="n">
        <v>30008511</v>
      </c>
      <c r="F4803" s="14" t="inlineStr">
        <is>
          <t>ASSENTO ESTOFADO - CADEIRA PRATA</t>
        </is>
      </c>
      <c r="G4803" s="14" t="inlineStr">
        <is>
          <t>32 TAPEÇARIA</t>
        </is>
      </c>
      <c r="H4803" s="14" t="inlineStr">
        <is>
          <t>32 TAPEÇARIA</t>
        </is>
      </c>
      <c r="I4803" s="9" t="inlineStr">
        <is>
          <t>32 TAPEÇARIA</t>
        </is>
      </c>
      <c r="J4803" s="9" t="n">
        <v>4</v>
      </c>
      <c r="K4803" s="14" t="n"/>
      <c r="L4803" s="14" t="n"/>
      <c r="M4803" s="14" t="n"/>
      <c r="N4803" s="14" t="n"/>
      <c r="O4803" s="14" t="n"/>
      <c r="P4803" s="14" t="n"/>
      <c r="Q4803" s="14" t="n"/>
      <c r="R4803" s="14" t="n"/>
      <c r="S4803" s="14" t="n"/>
      <c r="T4803" s="14" t="n"/>
      <c r="U4803" s="14" t="n"/>
      <c r="V4803" s="14" t="n"/>
      <c r="W4803" s="14" t="n"/>
      <c r="X4803" s="14" t="n"/>
      <c r="Y4803" s="14" t="n"/>
      <c r="Z4803" s="14" t="n"/>
      <c r="AA4803" s="11" t="n"/>
      <c r="AB4803" s="14">
        <f>B4803&amp;"|"&amp;I4803</f>
        <v/>
      </c>
      <c r="AC4803">
        <f>IF($B4803="","","|"&amp;SUBSTITUTE(TRIM(SUBSTITUTE(SUBSTITUTE(SUBSTITUTE(SUBSTITUTE(SUBSTITUTE(SUBSTITUTE(SUBSTITUTE(SUBSTITUTE(SUBSTITUTE(SUBSTITUTE(SUBSTITUTE(SUBSTITUTE(SUBSTITUTE(SUBSTITUTE(TRIM($B4803&amp;""),CHAR(10)," "),CHAR(13)," "),"."," "),";"," "),","," "),"/"," "),"+"," "),"-"," "),"  "," "),"  "," "),"  "," "),"  "," "),"  "," "),"  "," "))," ","|")&amp;"|")</f>
        <v/>
      </c>
      <c r="AD4803">
        <f>TRIM($I4803&amp;"")</f>
        <v/>
      </c>
    </row>
    <row r="4804" ht="36" customHeight="1">
      <c r="A4804" s="9" t="n">
        <v>46234</v>
      </c>
      <c r="B4804" s="14" t="inlineStr">
        <is>
          <t>10275</t>
        </is>
      </c>
      <c r="C4804" s="14" t="inlineStr">
        <is>
          <t>MAD 0803 CAD.1 (LARANJA)</t>
        </is>
      </c>
      <c r="D4804" s="14" t="inlineStr">
        <is>
          <t>32 TAPEÇARIA</t>
        </is>
      </c>
      <c r="E4804" s="14" t="n">
        <v>30008512</v>
      </c>
      <c r="F4804" s="14" t="inlineStr">
        <is>
          <t>ENCOSTO ESTOFADO - CADEIRA PRATA</t>
        </is>
      </c>
      <c r="G4804" s="14" t="inlineStr">
        <is>
          <t>32 TAPEÇARIA</t>
        </is>
      </c>
      <c r="H4804" s="14" t="inlineStr">
        <is>
          <t>32 TAPEÇARIA</t>
        </is>
      </c>
      <c r="I4804" s="9" t="inlineStr">
        <is>
          <t>32 TAPEÇARIA</t>
        </is>
      </c>
      <c r="J4804" s="9" t="n">
        <v>4</v>
      </c>
      <c r="K4804" s="14" t="n"/>
      <c r="L4804" s="14" t="n"/>
      <c r="M4804" s="14" t="n"/>
      <c r="N4804" s="14" t="n"/>
      <c r="O4804" s="14" t="n"/>
      <c r="P4804" s="14" t="n"/>
      <c r="Q4804" s="14" t="n"/>
      <c r="R4804" s="14" t="n"/>
      <c r="S4804" s="14" t="n"/>
      <c r="T4804" s="14" t="n"/>
      <c r="U4804" s="14" t="n"/>
      <c r="V4804" s="14" t="n"/>
      <c r="W4804" s="14" t="n"/>
      <c r="X4804" s="14" t="n"/>
      <c r="Y4804" s="14" t="n"/>
      <c r="Z4804" s="14" t="n"/>
      <c r="AA4804" s="11" t="n"/>
      <c r="AB4804" s="14">
        <f>B4804&amp;"|"&amp;I4804</f>
        <v/>
      </c>
      <c r="AC4804">
        <f>IF($B4804="","","|"&amp;SUBSTITUTE(TRIM(SUBSTITUTE(SUBSTITUTE(SUBSTITUTE(SUBSTITUTE(SUBSTITUTE(SUBSTITUTE(SUBSTITUTE(SUBSTITUTE(SUBSTITUTE(SUBSTITUTE(SUBSTITUTE(SUBSTITUTE(SUBSTITUTE(SUBSTITUTE(TRIM($B4804&amp;""),CHAR(10)," "),CHAR(13)," "),"."," "),";"," "),","," "),"/"," "),"+"," "),"-"," "),"  "," "),"  "," "),"  "," "),"  "," "),"  "," "),"  "," "))," ","|")&amp;"|")</f>
        <v/>
      </c>
      <c r="AD4804">
        <f>TRIM($I4804&amp;"")</f>
        <v/>
      </c>
    </row>
    <row r="4805" ht="36" customHeight="1">
      <c r="A4805" s="9" t="n">
        <v>46237</v>
      </c>
      <c r="B4805" s="14" t="inlineStr">
        <is>
          <t>10276</t>
        </is>
      </c>
      <c r="C4805" s="14" t="inlineStr">
        <is>
          <t>MAD 0804 CAD.2 (VERMELHO)</t>
        </is>
      </c>
      <c r="D4805" s="14" t="inlineStr">
        <is>
          <t>32 TAPEÇARIA</t>
        </is>
      </c>
      <c r="E4805" s="14" t="n">
        <v>30003609</v>
      </c>
      <c r="F4805" s="14" t="inlineStr">
        <is>
          <t>ASSENTO ESTOFADO - CADEIRA PEROLA MADEIRA</t>
        </is>
      </c>
      <c r="G4805" s="14" t="inlineStr">
        <is>
          <t>32 TAPEÇARIA</t>
        </is>
      </c>
      <c r="H4805" s="14" t="inlineStr">
        <is>
          <t>32 TAPEÇARIA</t>
        </is>
      </c>
      <c r="I4805" s="9" t="inlineStr">
        <is>
          <t>32 TAPEÇARIA</t>
        </is>
      </c>
      <c r="J4805" s="9" t="n">
        <v>124</v>
      </c>
      <c r="K4805" s="14" t="n"/>
      <c r="L4805" s="14" t="n"/>
      <c r="M4805" s="14" t="n"/>
      <c r="N4805" s="14" t="n"/>
      <c r="O4805" s="14" t="n"/>
      <c r="P4805" s="14" t="n"/>
      <c r="Q4805" s="14" t="n"/>
      <c r="R4805" s="14" t="n"/>
      <c r="S4805" s="14" t="n"/>
      <c r="T4805" s="14" t="n"/>
      <c r="U4805" s="14" t="n"/>
      <c r="V4805" s="14" t="n"/>
      <c r="W4805" s="14" t="n"/>
      <c r="X4805" s="14" t="n"/>
      <c r="Y4805" s="14" t="n"/>
      <c r="Z4805" s="14" t="n"/>
      <c r="AA4805" s="11" t="n"/>
      <c r="AB4805" s="14">
        <f>B4805&amp;"|"&amp;I4805</f>
        <v/>
      </c>
      <c r="AC4805">
        <f>IF($B4805="","","|"&amp;SUBSTITUTE(TRIM(SUBSTITUTE(SUBSTITUTE(SUBSTITUTE(SUBSTITUTE(SUBSTITUTE(SUBSTITUTE(SUBSTITUTE(SUBSTITUTE(SUBSTITUTE(SUBSTITUTE(SUBSTITUTE(SUBSTITUTE(SUBSTITUTE(SUBSTITUTE(TRIM($B4805&amp;""),CHAR(10)," "),CHAR(13)," "),"."," "),";"," "),","," "),"/"," "),"+"," "),"-"," "),"  "," "),"  "," "),"  "," "),"  "," "),"  "," "),"  "," "))," ","|")&amp;"|")</f>
        <v/>
      </c>
      <c r="AD4805">
        <f>TRIM($I4805&amp;"")</f>
        <v/>
      </c>
    </row>
    <row r="4806" ht="36" customHeight="1">
      <c r="A4806" s="9" t="n">
        <v>46237</v>
      </c>
      <c r="B4806" s="14" t="inlineStr">
        <is>
          <t>10276</t>
        </is>
      </c>
      <c r="C4806" s="14" t="inlineStr">
        <is>
          <t>MAD 0804 CAD.2 (VERMELHO)</t>
        </is>
      </c>
      <c r="D4806" s="14" t="inlineStr">
        <is>
          <t>32 TAPEÇARIA</t>
        </is>
      </c>
      <c r="E4806" s="14" t="n">
        <v>30003708</v>
      </c>
      <c r="F4806" s="14" t="inlineStr">
        <is>
          <t>TELINHA ENCOSTO - CADEIRA SAFIRA MADEIRA</t>
        </is>
      </c>
      <c r="G4806" s="14" t="inlineStr">
        <is>
          <t>32 TAPEÇARIA</t>
        </is>
      </c>
      <c r="H4806" s="14" t="inlineStr">
        <is>
          <t>32 TAPEÇARIA</t>
        </is>
      </c>
      <c r="I4806" s="9" t="inlineStr">
        <is>
          <t>32 TAPEÇARIA</t>
        </is>
      </c>
      <c r="J4806" s="9" t="n">
        <v>124</v>
      </c>
      <c r="K4806" s="14" t="n"/>
      <c r="L4806" s="14" t="n"/>
      <c r="M4806" s="14" t="n"/>
      <c r="N4806" s="14" t="n"/>
      <c r="O4806" s="14" t="n"/>
      <c r="P4806" s="14" t="n"/>
      <c r="Q4806" s="14" t="n"/>
      <c r="R4806" s="14" t="n"/>
      <c r="S4806" s="14" t="n"/>
      <c r="T4806" s="14" t="n"/>
      <c r="U4806" s="14" t="n"/>
      <c r="V4806" s="14" t="n"/>
      <c r="W4806" s="14" t="n"/>
      <c r="X4806" s="14" t="n"/>
      <c r="Y4806" s="14" t="n"/>
      <c r="Z4806" s="14" t="n"/>
      <c r="AA4806" s="11" t="n"/>
      <c r="AB4806" s="14">
        <f>B4806&amp;"|"&amp;I4806</f>
        <v/>
      </c>
      <c r="AC4806">
        <f>IF($B4806="","","|"&amp;SUBSTITUTE(TRIM(SUBSTITUTE(SUBSTITUTE(SUBSTITUTE(SUBSTITUTE(SUBSTITUTE(SUBSTITUTE(SUBSTITUTE(SUBSTITUTE(SUBSTITUTE(SUBSTITUTE(SUBSTITUTE(SUBSTITUTE(SUBSTITUTE(SUBSTITUTE(TRIM($B4806&amp;""),CHAR(10)," "),CHAR(13)," "),"."," "),";"," "),","," "),"/"," "),"+"," "),"-"," "),"  "," "),"  "," "),"  "," "),"  "," "),"  "," "),"  "," "))," ","|")&amp;"|")</f>
        <v/>
      </c>
      <c r="AD4806">
        <f>TRIM($I4806&amp;"")</f>
        <v/>
      </c>
    </row>
    <row r="4807" ht="36" customHeight="1">
      <c r="A4807" s="9" t="n">
        <v>46238</v>
      </c>
      <c r="B4807" s="14" t="inlineStr">
        <is>
          <t>10277</t>
        </is>
      </c>
      <c r="C4807" s="14" t="inlineStr">
        <is>
          <t>MAD 0805 CAD.3 (VERDE)</t>
        </is>
      </c>
      <c r="D4807" s="14" t="inlineStr">
        <is>
          <t>32 TAPEÇARIA</t>
        </is>
      </c>
      <c r="E4807" s="14" t="n">
        <v>30003609</v>
      </c>
      <c r="F4807" s="14" t="inlineStr">
        <is>
          <t>ASSENTO ESTOFADO - CADEIRA PEROLA MADEIRA</t>
        </is>
      </c>
      <c r="G4807" s="14" t="inlineStr">
        <is>
          <t>32 TAPEÇARIA</t>
        </is>
      </c>
      <c r="H4807" s="14" t="inlineStr">
        <is>
          <t>32 TAPEÇARIA</t>
        </is>
      </c>
      <c r="I4807" s="9" t="inlineStr">
        <is>
          <t>32 TAPEÇARIA</t>
        </is>
      </c>
      <c r="J4807" s="9" t="n">
        <v>126</v>
      </c>
      <c r="K4807" s="14" t="n"/>
      <c r="L4807" s="14" t="n"/>
      <c r="M4807" s="14" t="n"/>
      <c r="N4807" s="14" t="n"/>
      <c r="O4807" s="14" t="n"/>
      <c r="P4807" s="14" t="n"/>
      <c r="Q4807" s="14" t="n"/>
      <c r="R4807" s="14" t="n"/>
      <c r="S4807" s="14" t="n"/>
      <c r="T4807" s="14" t="n"/>
      <c r="U4807" s="14" t="n"/>
      <c r="V4807" s="14" t="n"/>
      <c r="W4807" s="14" t="n"/>
      <c r="X4807" s="14" t="n"/>
      <c r="Y4807" s="14" t="n"/>
      <c r="Z4807" s="14" t="n"/>
      <c r="AA4807" s="11" t="n"/>
      <c r="AB4807" s="14">
        <f>B4807&amp;"|"&amp;I4807</f>
        <v/>
      </c>
      <c r="AC4807">
        <f>IF($B4807="","","|"&amp;SUBSTITUTE(TRIM(SUBSTITUTE(SUBSTITUTE(SUBSTITUTE(SUBSTITUTE(SUBSTITUTE(SUBSTITUTE(SUBSTITUTE(SUBSTITUTE(SUBSTITUTE(SUBSTITUTE(SUBSTITUTE(SUBSTITUTE(SUBSTITUTE(SUBSTITUTE(TRIM($B4807&amp;""),CHAR(10)," "),CHAR(13)," "),"."," "),";"," "),","," "),"/"," "),"+"," "),"-"," "),"  "," "),"  "," "),"  "," "),"  "," "),"  "," "),"  "," "))," ","|")&amp;"|")</f>
        <v/>
      </c>
      <c r="AD4807">
        <f>TRIM($I4807&amp;"")</f>
        <v/>
      </c>
    </row>
    <row r="4808" ht="36" customHeight="1">
      <c r="A4808" s="9" t="n">
        <v>46238</v>
      </c>
      <c r="B4808" s="14" t="inlineStr">
        <is>
          <t>10277</t>
        </is>
      </c>
      <c r="C4808" s="14" t="inlineStr">
        <is>
          <t>MAD 0805 CAD.3 (VERDE)</t>
        </is>
      </c>
      <c r="D4808" s="14" t="inlineStr">
        <is>
          <t>32 TAPEÇARIA</t>
        </is>
      </c>
      <c r="E4808" s="14" t="n">
        <v>30003708</v>
      </c>
      <c r="F4808" s="14" t="inlineStr">
        <is>
          <t>TELINHA ENCOSTO - CADEIRA SAFIRA MADEIRA</t>
        </is>
      </c>
      <c r="G4808" s="14" t="inlineStr">
        <is>
          <t>32 TAPEÇARIA</t>
        </is>
      </c>
      <c r="H4808" s="14" t="inlineStr">
        <is>
          <t>32 TAPEÇARIA</t>
        </is>
      </c>
      <c r="I4808" s="9" t="inlineStr">
        <is>
          <t>32 TAPEÇARIA</t>
        </is>
      </c>
      <c r="J4808" s="9" t="n">
        <v>126</v>
      </c>
      <c r="K4808" s="14" t="n"/>
      <c r="L4808" s="14" t="n"/>
      <c r="M4808" s="14" t="n"/>
      <c r="N4808" s="14" t="n"/>
      <c r="O4808" s="14" t="n"/>
      <c r="P4808" s="14" t="n"/>
      <c r="Q4808" s="14" t="n"/>
      <c r="R4808" s="14" t="n"/>
      <c r="S4808" s="14" t="n"/>
      <c r="T4808" s="14" t="n"/>
      <c r="U4808" s="14" t="n"/>
      <c r="V4808" s="14" t="n"/>
      <c r="W4808" s="14" t="n"/>
      <c r="X4808" s="14" t="n"/>
      <c r="Y4808" s="14" t="n"/>
      <c r="Z4808" s="14" t="n"/>
      <c r="AA4808" s="11" t="n"/>
      <c r="AB4808" s="14">
        <f>B4808&amp;"|"&amp;I4808</f>
        <v/>
      </c>
      <c r="AC4808">
        <f>IF($B4808="","","|"&amp;SUBSTITUTE(TRIM(SUBSTITUTE(SUBSTITUTE(SUBSTITUTE(SUBSTITUTE(SUBSTITUTE(SUBSTITUTE(SUBSTITUTE(SUBSTITUTE(SUBSTITUTE(SUBSTITUTE(SUBSTITUTE(SUBSTITUTE(SUBSTITUTE(SUBSTITUTE(TRIM($B4808&amp;""),CHAR(10)," "),CHAR(13)," "),"."," "),";"," "),","," "),"/"," "),"+"," "),"-"," "),"  "," "),"  "," "),"  "," "),"  "," "),"  "," "),"  "," "))," ","|")&amp;"|")</f>
        <v/>
      </c>
      <c r="AD4808">
        <f>TRIM($I4808&amp;"")</f>
        <v/>
      </c>
    </row>
    <row r="4809" ht="36" customHeight="1">
      <c r="A4809" s="9" t="n">
        <v>46239</v>
      </c>
      <c r="B4809" s="14" t="inlineStr">
        <is>
          <t>10278</t>
        </is>
      </c>
      <c r="C4809" s="14" t="inlineStr">
        <is>
          <t>MAD 0812 CAD.7 (LARANJA)</t>
        </is>
      </c>
      <c r="D4809" s="14" t="inlineStr">
        <is>
          <t>32 TAPEÇARIA</t>
        </is>
      </c>
      <c r="E4809" s="14" t="n">
        <v>30003609</v>
      </c>
      <c r="F4809" s="14" t="inlineStr">
        <is>
          <t>ASSENTO ESTOFADO - CADEIRA PEROLA MADEIRA</t>
        </is>
      </c>
      <c r="G4809" s="14" t="inlineStr">
        <is>
          <t>32 TAPEÇARIA</t>
        </is>
      </c>
      <c r="H4809" s="14" t="inlineStr">
        <is>
          <t>32 TAPEÇARIA</t>
        </is>
      </c>
      <c r="I4809" s="9" t="inlineStr">
        <is>
          <t>32 TAPEÇARIA</t>
        </is>
      </c>
      <c r="J4809" s="9" t="n">
        <v>120</v>
      </c>
      <c r="K4809" s="14" t="n"/>
      <c r="L4809" s="14" t="n"/>
      <c r="M4809" s="14" t="n"/>
      <c r="N4809" s="14" t="n"/>
      <c r="O4809" s="14" t="n"/>
      <c r="P4809" s="14" t="n"/>
      <c r="Q4809" s="14" t="n"/>
      <c r="R4809" s="14" t="n"/>
      <c r="S4809" s="14" t="n"/>
      <c r="T4809" s="14" t="n"/>
      <c r="U4809" s="14" t="n"/>
      <c r="V4809" s="14" t="n"/>
      <c r="W4809" s="14" t="n"/>
      <c r="X4809" s="14" t="n"/>
      <c r="Y4809" s="14" t="n"/>
      <c r="Z4809" s="14" t="n"/>
      <c r="AA4809" s="11" t="n"/>
      <c r="AB4809" s="14">
        <f>B4809&amp;"|"&amp;I4809</f>
        <v/>
      </c>
      <c r="AC4809">
        <f>IF($B4809="","","|"&amp;SUBSTITUTE(TRIM(SUBSTITUTE(SUBSTITUTE(SUBSTITUTE(SUBSTITUTE(SUBSTITUTE(SUBSTITUTE(SUBSTITUTE(SUBSTITUTE(SUBSTITUTE(SUBSTITUTE(SUBSTITUTE(SUBSTITUTE(SUBSTITUTE(SUBSTITUTE(TRIM($B4809&amp;""),CHAR(10)," "),CHAR(13)," "),"."," "),";"," "),","," "),"/"," "),"+"," "),"-"," "),"  "," "),"  "," "),"  "," "),"  "," "),"  "," "),"  "," "))," ","|")&amp;"|")</f>
        <v/>
      </c>
      <c r="AD4809">
        <f>TRIM($I4809&amp;"")</f>
        <v/>
      </c>
    </row>
    <row r="4810" ht="36" customHeight="1">
      <c r="A4810" s="9" t="n">
        <v>46239</v>
      </c>
      <c r="B4810" s="14" t="inlineStr">
        <is>
          <t>10278</t>
        </is>
      </c>
      <c r="C4810" s="14" t="inlineStr">
        <is>
          <t>MAD 0812 CAD.7 (LARANJA)</t>
        </is>
      </c>
      <c r="D4810" s="14" t="inlineStr">
        <is>
          <t>32 TAPEÇARIA</t>
        </is>
      </c>
      <c r="E4810" s="14" t="n">
        <v>30003708</v>
      </c>
      <c r="F4810" s="14" t="inlineStr">
        <is>
          <t>TELINHA ENCOSTO - CADEIRA SAFIRA MADEIRA</t>
        </is>
      </c>
      <c r="G4810" s="14" t="inlineStr">
        <is>
          <t>32 TAPEÇARIA</t>
        </is>
      </c>
      <c r="H4810" s="14" t="inlineStr">
        <is>
          <t>32 TAPEÇARIA</t>
        </is>
      </c>
      <c r="I4810" s="9" t="inlineStr">
        <is>
          <t>32 TAPEÇARIA</t>
        </is>
      </c>
      <c r="J4810" s="9" t="n">
        <v>120</v>
      </c>
      <c r="K4810" s="14" t="n"/>
      <c r="L4810" s="14" t="n"/>
      <c r="M4810" s="14" t="n"/>
      <c r="N4810" s="14" t="n"/>
      <c r="O4810" s="14" t="n"/>
      <c r="P4810" s="14" t="n"/>
      <c r="Q4810" s="14" t="n"/>
      <c r="R4810" s="14" t="n"/>
      <c r="S4810" s="14" t="n"/>
      <c r="T4810" s="14" t="n"/>
      <c r="U4810" s="14" t="n"/>
      <c r="V4810" s="14" t="n"/>
      <c r="W4810" s="14" t="n"/>
      <c r="X4810" s="14" t="n"/>
      <c r="Y4810" s="14" t="n"/>
      <c r="Z4810" s="14" t="n"/>
      <c r="AA4810" s="11" t="n"/>
      <c r="AB4810" s="14">
        <f>B4810&amp;"|"&amp;I4810</f>
        <v/>
      </c>
      <c r="AC4810">
        <f>IF($B4810="","","|"&amp;SUBSTITUTE(TRIM(SUBSTITUTE(SUBSTITUTE(SUBSTITUTE(SUBSTITUTE(SUBSTITUTE(SUBSTITUTE(SUBSTITUTE(SUBSTITUTE(SUBSTITUTE(SUBSTITUTE(SUBSTITUTE(SUBSTITUTE(SUBSTITUTE(SUBSTITUTE(TRIM($B4810&amp;""),CHAR(10)," "),CHAR(13)," "),"."," "),";"," "),","," "),"/"," "),"+"," "),"-"," "),"  "," "),"  "," "),"  "," "),"  "," "),"  "," "),"  "," "))," ","|")&amp;"|")</f>
        <v/>
      </c>
      <c r="AD4810">
        <f>TRIM($I4810&amp;"")</f>
        <v/>
      </c>
    </row>
    <row r="4811" ht="36" customHeight="1">
      <c r="A4811" s="9" t="n">
        <v>46240</v>
      </c>
      <c r="B4811" s="14" t="inlineStr">
        <is>
          <t>10279</t>
        </is>
      </c>
      <c r="C4811" s="14" t="inlineStr">
        <is>
          <t>MAD 0812 CAD.4 (MARROM)</t>
        </is>
      </c>
      <c r="D4811" s="14" t="inlineStr">
        <is>
          <t>32 TAPEÇARIA</t>
        </is>
      </c>
      <c r="E4811" s="14" t="n">
        <v>30003609</v>
      </c>
      <c r="F4811" s="14" t="inlineStr">
        <is>
          <t>ASSENTO ESTOFADO - CADEIRA PEROLA MADEIRA</t>
        </is>
      </c>
      <c r="G4811" s="14" t="inlineStr">
        <is>
          <t>32 TAPEÇARIA</t>
        </is>
      </c>
      <c r="H4811" s="14" t="inlineStr">
        <is>
          <t>32 TAPEÇARIA</t>
        </is>
      </c>
      <c r="I4811" s="9" t="inlineStr">
        <is>
          <t>32 TAPEÇARIA</t>
        </is>
      </c>
      <c r="J4811" s="9" t="n">
        <v>120</v>
      </c>
      <c r="K4811" s="14" t="n"/>
      <c r="L4811" s="14" t="n"/>
      <c r="M4811" s="14" t="n"/>
      <c r="N4811" s="14" t="n"/>
      <c r="O4811" s="14" t="n"/>
      <c r="P4811" s="14" t="n"/>
      <c r="Q4811" s="14" t="n"/>
      <c r="R4811" s="14" t="n"/>
      <c r="S4811" s="14" t="n"/>
      <c r="T4811" s="14" t="n"/>
      <c r="U4811" s="14" t="n"/>
      <c r="V4811" s="14" t="n"/>
      <c r="W4811" s="14" t="n"/>
      <c r="X4811" s="14" t="n"/>
      <c r="Y4811" s="14" t="n"/>
      <c r="Z4811" s="14" t="n"/>
      <c r="AA4811" s="11" t="n"/>
      <c r="AB4811" s="14">
        <f>B4811&amp;"|"&amp;I4811</f>
        <v/>
      </c>
      <c r="AC4811">
        <f>IF($B4811="","","|"&amp;SUBSTITUTE(TRIM(SUBSTITUTE(SUBSTITUTE(SUBSTITUTE(SUBSTITUTE(SUBSTITUTE(SUBSTITUTE(SUBSTITUTE(SUBSTITUTE(SUBSTITUTE(SUBSTITUTE(SUBSTITUTE(SUBSTITUTE(SUBSTITUTE(SUBSTITUTE(TRIM($B4811&amp;""),CHAR(10)," "),CHAR(13)," "),"."," "),";"," "),","," "),"/"," "),"+"," "),"-"," "),"  "," "),"  "," "),"  "," "),"  "," "),"  "," "),"  "," "))," ","|")&amp;"|")</f>
        <v/>
      </c>
      <c r="AD4811">
        <f>TRIM($I4811&amp;"")</f>
        <v/>
      </c>
    </row>
    <row r="4812" ht="36" customHeight="1">
      <c r="A4812" s="9" t="n">
        <v>46240</v>
      </c>
      <c r="B4812" s="14" t="inlineStr">
        <is>
          <t>10279</t>
        </is>
      </c>
      <c r="C4812" s="14" t="inlineStr">
        <is>
          <t>MAD 0812 CAD.4 (MARROM)</t>
        </is>
      </c>
      <c r="D4812" s="14" t="inlineStr">
        <is>
          <t>32 TAPEÇARIA</t>
        </is>
      </c>
      <c r="E4812" s="14" t="n">
        <v>30003708</v>
      </c>
      <c r="F4812" s="14" t="inlineStr">
        <is>
          <t>TELINHA ENCOSTO - CADEIRA SAFIRA MADEIRA</t>
        </is>
      </c>
      <c r="G4812" s="14" t="inlineStr">
        <is>
          <t>32 TAPEÇARIA</t>
        </is>
      </c>
      <c r="H4812" s="14" t="inlineStr">
        <is>
          <t>32 TAPEÇARIA</t>
        </is>
      </c>
      <c r="I4812" s="9" t="inlineStr">
        <is>
          <t>32 TAPEÇARIA</t>
        </is>
      </c>
      <c r="J4812" s="9" t="n">
        <v>120</v>
      </c>
      <c r="K4812" s="14" t="n"/>
      <c r="L4812" s="14" t="n"/>
      <c r="M4812" s="14" t="n"/>
      <c r="N4812" s="14" t="n"/>
      <c r="O4812" s="14" t="n"/>
      <c r="P4812" s="14" t="n"/>
      <c r="Q4812" s="14" t="n"/>
      <c r="R4812" s="14" t="n"/>
      <c r="S4812" s="14" t="n"/>
      <c r="T4812" s="14" t="n"/>
      <c r="U4812" s="14" t="n"/>
      <c r="V4812" s="14" t="n"/>
      <c r="W4812" s="14" t="n"/>
      <c r="X4812" s="14" t="n"/>
      <c r="Y4812" s="14" t="n"/>
      <c r="Z4812" s="14" t="n"/>
      <c r="AA4812" s="11" t="n"/>
      <c r="AB4812" s="14">
        <f>B4812&amp;"|"&amp;I4812</f>
        <v/>
      </c>
      <c r="AC4812">
        <f>IF($B4812="","","|"&amp;SUBSTITUTE(TRIM(SUBSTITUTE(SUBSTITUTE(SUBSTITUTE(SUBSTITUTE(SUBSTITUTE(SUBSTITUTE(SUBSTITUTE(SUBSTITUTE(SUBSTITUTE(SUBSTITUTE(SUBSTITUTE(SUBSTITUTE(SUBSTITUTE(SUBSTITUTE(TRIM($B4812&amp;""),CHAR(10)," "),CHAR(13)," "),"."," "),";"," "),","," "),"/"," "),"+"," "),"-"," "),"  "," "),"  "," "),"  "," "),"  "," "),"  "," "),"  "," "))," ","|")&amp;"|")</f>
        <v/>
      </c>
      <c r="AD4812">
        <f>TRIM($I4812&amp;"")</f>
        <v/>
      </c>
    </row>
    <row r="4813" ht="36" customHeight="1">
      <c r="A4813" s="9" t="n">
        <v>46241</v>
      </c>
      <c r="B4813" s="14" t="inlineStr">
        <is>
          <t>10280</t>
        </is>
      </c>
      <c r="C4813" s="14" t="inlineStr">
        <is>
          <t>MAD 0812 CAD.5 (ROXO)</t>
        </is>
      </c>
      <c r="D4813" s="14" t="inlineStr">
        <is>
          <t>32 TAPEÇARIA</t>
        </is>
      </c>
      <c r="E4813" s="14" t="n">
        <v>30003609</v>
      </c>
      <c r="F4813" s="14" t="inlineStr">
        <is>
          <t>ASSENTO ESTOFADO - CADEIRA PEROLA MADEIRA</t>
        </is>
      </c>
      <c r="G4813" s="14" t="inlineStr">
        <is>
          <t>32 TAPEÇARIA</t>
        </is>
      </c>
      <c r="H4813" s="14" t="inlineStr">
        <is>
          <t>32 TAPEÇARIA</t>
        </is>
      </c>
      <c r="I4813" s="9" t="inlineStr">
        <is>
          <t>32 TAPEÇARIA</t>
        </is>
      </c>
      <c r="J4813" s="9" t="n">
        <v>120</v>
      </c>
      <c r="K4813" s="14" t="n"/>
      <c r="L4813" s="14" t="n"/>
      <c r="M4813" s="14" t="n"/>
      <c r="N4813" s="14" t="n"/>
      <c r="O4813" s="14" t="n"/>
      <c r="P4813" s="14" t="n"/>
      <c r="Q4813" s="14" t="n"/>
      <c r="R4813" s="14" t="n"/>
      <c r="S4813" s="14" t="n"/>
      <c r="T4813" s="14" t="n"/>
      <c r="U4813" s="14" t="n"/>
      <c r="V4813" s="14" t="n"/>
      <c r="W4813" s="14" t="n"/>
      <c r="X4813" s="14" t="n"/>
      <c r="Y4813" s="14" t="n"/>
      <c r="Z4813" s="14" t="n"/>
      <c r="AA4813" s="11" t="n"/>
      <c r="AB4813" s="14">
        <f>B4813&amp;"|"&amp;I4813</f>
        <v/>
      </c>
      <c r="AC4813">
        <f>IF($B4813="","","|"&amp;SUBSTITUTE(TRIM(SUBSTITUTE(SUBSTITUTE(SUBSTITUTE(SUBSTITUTE(SUBSTITUTE(SUBSTITUTE(SUBSTITUTE(SUBSTITUTE(SUBSTITUTE(SUBSTITUTE(SUBSTITUTE(SUBSTITUTE(SUBSTITUTE(SUBSTITUTE(TRIM($B4813&amp;""),CHAR(10)," "),CHAR(13)," "),"."," "),";"," "),","," "),"/"," "),"+"," "),"-"," "),"  "," "),"  "," "),"  "," "),"  "," "),"  "," "),"  "," "))," ","|")&amp;"|")</f>
        <v/>
      </c>
      <c r="AD4813">
        <f>TRIM($I4813&amp;"")</f>
        <v/>
      </c>
    </row>
    <row r="4814" ht="36" customHeight="1">
      <c r="A4814" s="9" t="n">
        <v>46241</v>
      </c>
      <c r="B4814" s="14" t="inlineStr">
        <is>
          <t>10280</t>
        </is>
      </c>
      <c r="C4814" s="14" t="inlineStr">
        <is>
          <t>MAD 0812 CAD.5 (ROXO)</t>
        </is>
      </c>
      <c r="D4814" s="14" t="inlineStr">
        <is>
          <t>32 TAPEÇARIA</t>
        </is>
      </c>
      <c r="E4814" s="14" t="n">
        <v>30003708</v>
      </c>
      <c r="F4814" s="14" t="inlineStr">
        <is>
          <t>TELINHA ENCOSTO - CADEIRA SAFIRA MADEIRA</t>
        </is>
      </c>
      <c r="G4814" s="14" t="inlineStr">
        <is>
          <t>32 TAPEÇARIA</t>
        </is>
      </c>
      <c r="H4814" s="14" t="inlineStr">
        <is>
          <t>32 TAPEÇARIA</t>
        </is>
      </c>
      <c r="I4814" s="9" t="inlineStr">
        <is>
          <t>32 TAPEÇARIA</t>
        </is>
      </c>
      <c r="J4814" s="9" t="n">
        <v>120</v>
      </c>
      <c r="K4814" s="14" t="n"/>
      <c r="L4814" s="14" t="n"/>
      <c r="M4814" s="14" t="n"/>
      <c r="N4814" s="14" t="n"/>
      <c r="O4814" s="14" t="n"/>
      <c r="P4814" s="14" t="n"/>
      <c r="Q4814" s="14" t="n"/>
      <c r="R4814" s="14" t="n"/>
      <c r="S4814" s="14" t="n"/>
      <c r="T4814" s="14" t="n"/>
      <c r="U4814" s="14" t="n"/>
      <c r="V4814" s="14" t="n"/>
      <c r="W4814" s="14" t="n"/>
      <c r="X4814" s="14" t="n"/>
      <c r="Y4814" s="14" t="n"/>
      <c r="Z4814" s="14" t="n"/>
      <c r="AA4814" s="11" t="n"/>
      <c r="AB4814" s="14">
        <f>B4814&amp;"|"&amp;I4814</f>
        <v/>
      </c>
      <c r="AC4814">
        <f>IF($B4814="","","|"&amp;SUBSTITUTE(TRIM(SUBSTITUTE(SUBSTITUTE(SUBSTITUTE(SUBSTITUTE(SUBSTITUTE(SUBSTITUTE(SUBSTITUTE(SUBSTITUTE(SUBSTITUTE(SUBSTITUTE(SUBSTITUTE(SUBSTITUTE(SUBSTITUTE(SUBSTITUTE(TRIM($B4814&amp;""),CHAR(10)," "),CHAR(13)," "),"."," "),";"," "),","," "),"/"," "),"+"," "),"-"," "),"  "," "),"  "," "),"  "," "),"  "," "),"  "," "),"  "," "))," ","|")&amp;"|")</f>
        <v/>
      </c>
      <c r="AD4814">
        <f>TRIM($I4814&amp;"")</f>
        <v/>
      </c>
    </row>
    <row r="4815" ht="36" customHeight="1">
      <c r="A4815" s="9" t="n">
        <v>46244</v>
      </c>
      <c r="B4815" s="14" t="inlineStr">
        <is>
          <t>10281</t>
        </is>
      </c>
      <c r="C4815" s="14" t="inlineStr">
        <is>
          <t>MAD 0812 CAD.6 (BRANCO)</t>
        </is>
      </c>
      <c r="D4815" s="14" t="inlineStr">
        <is>
          <t>32 TAPEÇARIA</t>
        </is>
      </c>
      <c r="E4815" s="14" t="n">
        <v>30003609</v>
      </c>
      <c r="F4815" s="14" t="inlineStr">
        <is>
          <t>ASSENTO ESTOFADO - CADEIRA PEROLA MADEIRA</t>
        </is>
      </c>
      <c r="G4815" s="14" t="inlineStr">
        <is>
          <t>32 TAPEÇARIA</t>
        </is>
      </c>
      <c r="H4815" s="14" t="inlineStr">
        <is>
          <t>32 TAPEÇARIA</t>
        </is>
      </c>
      <c r="I4815" s="9" t="inlineStr">
        <is>
          <t>32 TAPEÇARIA</t>
        </is>
      </c>
      <c r="J4815" s="9" t="n">
        <v>120</v>
      </c>
      <c r="K4815" s="14" t="n"/>
      <c r="L4815" s="14" t="n"/>
      <c r="M4815" s="14" t="n"/>
      <c r="N4815" s="14" t="n"/>
      <c r="O4815" s="14" t="n"/>
      <c r="P4815" s="14" t="n"/>
      <c r="Q4815" s="14" t="n"/>
      <c r="R4815" s="14" t="n"/>
      <c r="S4815" s="14" t="n"/>
      <c r="T4815" s="14" t="n"/>
      <c r="U4815" s="14" t="n"/>
      <c r="V4815" s="14" t="n"/>
      <c r="W4815" s="14" t="n"/>
      <c r="X4815" s="14" t="n"/>
      <c r="Y4815" s="14" t="n"/>
      <c r="Z4815" s="14" t="n"/>
      <c r="AA4815" s="11" t="n"/>
      <c r="AB4815" s="14">
        <f>B4815&amp;"|"&amp;I4815</f>
        <v/>
      </c>
      <c r="AC4815">
        <f>IF($B4815="","","|"&amp;SUBSTITUTE(TRIM(SUBSTITUTE(SUBSTITUTE(SUBSTITUTE(SUBSTITUTE(SUBSTITUTE(SUBSTITUTE(SUBSTITUTE(SUBSTITUTE(SUBSTITUTE(SUBSTITUTE(SUBSTITUTE(SUBSTITUTE(SUBSTITUTE(SUBSTITUTE(TRIM($B4815&amp;""),CHAR(10)," "),CHAR(13)," "),"."," "),";"," "),","," "),"/"," "),"+"," "),"-"," "),"  "," "),"  "," "),"  "," "),"  "," "),"  "," "),"  "," "))," ","|")&amp;"|")</f>
        <v/>
      </c>
      <c r="AD4815">
        <f>TRIM($I4815&amp;"")</f>
        <v/>
      </c>
    </row>
    <row r="4816" ht="36" customHeight="1">
      <c r="A4816" s="9" t="n">
        <v>46244</v>
      </c>
      <c r="B4816" s="14" t="inlineStr">
        <is>
          <t>10281</t>
        </is>
      </c>
      <c r="C4816" s="14" t="inlineStr">
        <is>
          <t>MAD 0812 CAD.6 (BRANCO)</t>
        </is>
      </c>
      <c r="D4816" s="14" t="inlineStr">
        <is>
          <t>32 TAPEÇARIA</t>
        </is>
      </c>
      <c r="E4816" s="14" t="n">
        <v>30003708</v>
      </c>
      <c r="F4816" s="14" t="inlineStr">
        <is>
          <t>TELINHA ENCOSTO - CADEIRA SAFIRA MADEIRA</t>
        </is>
      </c>
      <c r="G4816" s="14" t="inlineStr">
        <is>
          <t>32 TAPEÇARIA</t>
        </is>
      </c>
      <c r="H4816" s="14" t="inlineStr">
        <is>
          <t>32 TAPEÇARIA</t>
        </is>
      </c>
      <c r="I4816" s="9" t="inlineStr">
        <is>
          <t>32 TAPEÇARIA</t>
        </is>
      </c>
      <c r="J4816" s="9" t="n">
        <v>120</v>
      </c>
      <c r="K4816" s="14" t="n"/>
      <c r="L4816" s="14" t="n"/>
      <c r="M4816" s="14" t="n"/>
      <c r="N4816" s="14" t="n"/>
      <c r="O4816" s="14" t="n"/>
      <c r="P4816" s="14" t="n"/>
      <c r="Q4816" s="14" t="n"/>
      <c r="R4816" s="14" t="n"/>
      <c r="S4816" s="14" t="n"/>
      <c r="T4816" s="14" t="n"/>
      <c r="U4816" s="14" t="n"/>
      <c r="V4816" s="14" t="n"/>
      <c r="W4816" s="14" t="n"/>
      <c r="X4816" s="14" t="n"/>
      <c r="Y4816" s="14" t="n"/>
      <c r="Z4816" s="14" t="n"/>
      <c r="AA4816" s="11" t="n"/>
      <c r="AB4816" s="14">
        <f>B4816&amp;"|"&amp;I4816</f>
        <v/>
      </c>
      <c r="AC4816">
        <f>IF($B4816="","","|"&amp;SUBSTITUTE(TRIM(SUBSTITUTE(SUBSTITUTE(SUBSTITUTE(SUBSTITUTE(SUBSTITUTE(SUBSTITUTE(SUBSTITUTE(SUBSTITUTE(SUBSTITUTE(SUBSTITUTE(SUBSTITUTE(SUBSTITUTE(SUBSTITUTE(SUBSTITUTE(TRIM($B4816&amp;""),CHAR(10)," "),CHAR(13)," "),"."," "),";"," "),","," "),"/"," "),"+"," "),"-"," "),"  "," "),"  "," "),"  "," "),"  "," "),"  "," "),"  "," "))," ","|")&amp;"|")</f>
        <v/>
      </c>
      <c r="AD4816">
        <f>TRIM($I4816&amp;"")</f>
        <v/>
      </c>
    </row>
    <row r="4817" ht="36" customHeight="1">
      <c r="A4817" s="9" t="n">
        <v>46227</v>
      </c>
      <c r="B4817" s="14" t="inlineStr">
        <is>
          <t>10284</t>
        </is>
      </c>
      <c r="C4817" s="14" t="inlineStr">
        <is>
          <t>M/C 0728 (AMARELO)</t>
        </is>
      </c>
      <c r="D4817" s="14" t="inlineStr">
        <is>
          <t>32 TAPEÇARIA</t>
        </is>
      </c>
      <c r="E4817" s="14" t="n">
        <v>30001212</v>
      </c>
      <c r="F4817" s="14" t="inlineStr">
        <is>
          <t>ENCOSTO ESTOFADO - CADEIRA DUBAI PÉ INTEIRO</t>
        </is>
      </c>
      <c r="G4817" s="14" t="inlineStr">
        <is>
          <t>32 TAPEÇARIA</t>
        </is>
      </c>
      <c r="H4817" s="14" t="inlineStr">
        <is>
          <t>32 TAPEÇARIA</t>
        </is>
      </c>
      <c r="I4817" s="9" t="inlineStr">
        <is>
          <t>32 TAPEÇARIA</t>
        </is>
      </c>
      <c r="J4817" s="9" t="n">
        <v>12</v>
      </c>
      <c r="K4817" s="14" t="n"/>
      <c r="L4817" s="14" t="n"/>
      <c r="M4817" s="14" t="n"/>
      <c r="N4817" s="14" t="n"/>
      <c r="O4817" s="14" t="n"/>
      <c r="P4817" s="14" t="n"/>
      <c r="Q4817" s="14" t="n"/>
      <c r="R4817" s="14" t="n"/>
      <c r="S4817" s="14" t="n"/>
      <c r="T4817" s="14" t="n"/>
      <c r="U4817" s="14" t="n"/>
      <c r="V4817" s="14" t="n"/>
      <c r="W4817" s="14" t="n"/>
      <c r="X4817" s="14" t="n"/>
      <c r="Y4817" s="14" t="n"/>
      <c r="Z4817" s="14" t="n"/>
      <c r="AA4817" s="11" t="n"/>
      <c r="AB4817" s="14">
        <f>B4817&amp;"|"&amp;I4817</f>
        <v/>
      </c>
      <c r="AC4817">
        <f>IF($B4817="","","|"&amp;SUBSTITUTE(TRIM(SUBSTITUTE(SUBSTITUTE(SUBSTITUTE(SUBSTITUTE(SUBSTITUTE(SUBSTITUTE(SUBSTITUTE(SUBSTITUTE(SUBSTITUTE(SUBSTITUTE(SUBSTITUTE(SUBSTITUTE(SUBSTITUTE(SUBSTITUTE(TRIM($B4817&amp;""),CHAR(10)," "),CHAR(13)," "),"."," "),";"," "),","," "),"/"," "),"+"," "),"-"," "),"  "," "),"  "," "),"  "," "),"  "," "),"  "," "),"  "," "))," ","|")&amp;"|")</f>
        <v/>
      </c>
      <c r="AD4817">
        <f>TRIM($I4817&amp;"")</f>
        <v/>
      </c>
    </row>
    <row r="4818" ht="36" customHeight="1">
      <c r="A4818" s="9" t="n">
        <v>46227</v>
      </c>
      <c r="B4818" s="14" t="inlineStr">
        <is>
          <t>10284</t>
        </is>
      </c>
      <c r="C4818" s="14" t="inlineStr">
        <is>
          <t>M/C 0728 (AMARELO)</t>
        </is>
      </c>
      <c r="D4818" s="14" t="inlineStr">
        <is>
          <t>32 TAPEÇARIA</t>
        </is>
      </c>
      <c r="E4818" s="14" t="n">
        <v>30001213</v>
      </c>
      <c r="F4818" s="14" t="inlineStr">
        <is>
          <t>ASSENTO ESTOFADO - CADEIRA PÉ INTEIRO</t>
        </is>
      </c>
      <c r="G4818" s="14" t="inlineStr">
        <is>
          <t>32 TAPEÇARIA</t>
        </is>
      </c>
      <c r="H4818" s="14" t="inlineStr">
        <is>
          <t>32 TAPEÇARIA</t>
        </is>
      </c>
      <c r="I4818" s="9" t="inlineStr">
        <is>
          <t>32 TAPEÇARIA</t>
        </is>
      </c>
      <c r="J4818" s="9" t="n">
        <v>24</v>
      </c>
      <c r="K4818" s="14" t="n"/>
      <c r="L4818" s="14" t="n"/>
      <c r="M4818" s="14" t="n"/>
      <c r="N4818" s="14" t="n"/>
      <c r="O4818" s="14" t="n"/>
      <c r="P4818" s="14" t="n"/>
      <c r="Q4818" s="14" t="n"/>
      <c r="R4818" s="14" t="n"/>
      <c r="S4818" s="14" t="n"/>
      <c r="T4818" s="14" t="n"/>
      <c r="U4818" s="14" t="n"/>
      <c r="V4818" s="14" t="n"/>
      <c r="W4818" s="14" t="n"/>
      <c r="X4818" s="14" t="n"/>
      <c r="Y4818" s="14" t="n"/>
      <c r="Z4818" s="14" t="n"/>
      <c r="AA4818" s="11" t="n"/>
      <c r="AB4818" s="14">
        <f>B4818&amp;"|"&amp;I4818</f>
        <v/>
      </c>
      <c r="AC4818">
        <f>IF($B4818="","","|"&amp;SUBSTITUTE(TRIM(SUBSTITUTE(SUBSTITUTE(SUBSTITUTE(SUBSTITUTE(SUBSTITUTE(SUBSTITUTE(SUBSTITUTE(SUBSTITUTE(SUBSTITUTE(SUBSTITUTE(SUBSTITUTE(SUBSTITUTE(SUBSTITUTE(SUBSTITUTE(TRIM($B4818&amp;""),CHAR(10)," "),CHAR(13)," "),"."," "),";"," "),","," "),"/"," "),"+"," "),"-"," "),"  "," "),"  "," "),"  "," "),"  "," "),"  "," "),"  "," "))," ","|")&amp;"|")</f>
        <v/>
      </c>
      <c r="AD4818">
        <f>TRIM($I4818&amp;"")</f>
        <v/>
      </c>
    </row>
    <row r="4819" ht="36" customHeight="1">
      <c r="A4819" s="9" t="n">
        <v>46227</v>
      </c>
      <c r="B4819" s="14" t="inlineStr">
        <is>
          <t>10284</t>
        </is>
      </c>
      <c r="C4819" s="14" t="inlineStr">
        <is>
          <t>M/C 0728 (AMARELO)</t>
        </is>
      </c>
      <c r="D4819" s="14" t="inlineStr">
        <is>
          <t>32 TAPEÇARIA</t>
        </is>
      </c>
      <c r="E4819" s="14" t="n">
        <v>30001412</v>
      </c>
      <c r="F4819" s="14" t="inlineStr">
        <is>
          <t>ENCOSTO ESTOFADO MENOR - CADEIRA PÉ INTEIRO</t>
        </is>
      </c>
      <c r="G4819" s="14" t="inlineStr">
        <is>
          <t>32 TAPEÇARIA</t>
        </is>
      </c>
      <c r="H4819" s="14" t="inlineStr">
        <is>
          <t>32 TAPEÇARIA</t>
        </is>
      </c>
      <c r="I4819" s="9" t="inlineStr">
        <is>
          <t>32 TAPEÇARIA</t>
        </is>
      </c>
      <c r="J4819" s="9" t="n">
        <v>8</v>
      </c>
      <c r="K4819" s="14" t="n"/>
      <c r="L4819" s="14" t="n"/>
      <c r="M4819" s="14" t="n"/>
      <c r="N4819" s="14" t="n"/>
      <c r="O4819" s="14" t="n"/>
      <c r="P4819" s="14" t="n"/>
      <c r="Q4819" s="14" t="n"/>
      <c r="R4819" s="14" t="n"/>
      <c r="S4819" s="14" t="n"/>
      <c r="T4819" s="14" t="n"/>
      <c r="U4819" s="14" t="n"/>
      <c r="V4819" s="14" t="n"/>
      <c r="W4819" s="14" t="n"/>
      <c r="X4819" s="14" t="n"/>
      <c r="Y4819" s="14" t="n"/>
      <c r="Z4819" s="14" t="n"/>
      <c r="AA4819" s="11" t="n"/>
      <c r="AB4819" s="14">
        <f>B4819&amp;"|"&amp;I4819</f>
        <v/>
      </c>
      <c r="AC4819">
        <f>IF($B4819="","","|"&amp;SUBSTITUTE(TRIM(SUBSTITUTE(SUBSTITUTE(SUBSTITUTE(SUBSTITUTE(SUBSTITUTE(SUBSTITUTE(SUBSTITUTE(SUBSTITUTE(SUBSTITUTE(SUBSTITUTE(SUBSTITUTE(SUBSTITUTE(SUBSTITUTE(SUBSTITUTE(TRIM($B4819&amp;""),CHAR(10)," "),CHAR(13)," "),"."," "),";"," "),","," "),"/"," "),"+"," "),"-"," "),"  "," "),"  "," "),"  "," "),"  "," "),"  "," "),"  "," "))," ","|")&amp;"|")</f>
        <v/>
      </c>
      <c r="AD4819">
        <f>TRIM($I4819&amp;"")</f>
        <v/>
      </c>
    </row>
    <row r="4820" ht="36" customHeight="1">
      <c r="A4820" s="9" t="n">
        <v>46227</v>
      </c>
      <c r="B4820" s="14" t="inlineStr">
        <is>
          <t>10284</t>
        </is>
      </c>
      <c r="C4820" s="14" t="inlineStr">
        <is>
          <t>M/C 0728 (AMARELO)</t>
        </is>
      </c>
      <c r="D4820" s="14" t="inlineStr">
        <is>
          <t>32 TAPEÇARIA</t>
        </is>
      </c>
      <c r="E4820" s="14" t="n">
        <v>30003413</v>
      </c>
      <c r="F4820" s="14" t="inlineStr">
        <is>
          <t>ASSENTO ESTOFADO - CADEIRA DAKAR</t>
        </is>
      </c>
      <c r="G4820" s="14" t="inlineStr">
        <is>
          <t>32 TAPEÇARIA</t>
        </is>
      </c>
      <c r="H4820" s="14" t="inlineStr">
        <is>
          <t>32 TAPEÇARIA</t>
        </is>
      </c>
      <c r="I4820" s="9" t="inlineStr">
        <is>
          <t>32 TAPEÇARIA</t>
        </is>
      </c>
      <c r="J4820" s="9" t="n">
        <v>12</v>
      </c>
      <c r="K4820" s="14" t="n"/>
      <c r="L4820" s="14" t="n"/>
      <c r="M4820" s="14" t="n"/>
      <c r="N4820" s="14" t="n"/>
      <c r="O4820" s="14" t="n"/>
      <c r="P4820" s="14" t="n"/>
      <c r="Q4820" s="14" t="n"/>
      <c r="R4820" s="14" t="n"/>
      <c r="S4820" s="14" t="n"/>
      <c r="T4820" s="14" t="n"/>
      <c r="U4820" s="14" t="n"/>
      <c r="V4820" s="14" t="n"/>
      <c r="W4820" s="14" t="n"/>
      <c r="X4820" s="14" t="n"/>
      <c r="Y4820" s="14" t="n"/>
      <c r="Z4820" s="14" t="n"/>
      <c r="AA4820" s="11" t="n"/>
      <c r="AB4820" s="14">
        <f>B4820&amp;"|"&amp;I4820</f>
        <v/>
      </c>
      <c r="AC4820">
        <f>IF($B4820="","","|"&amp;SUBSTITUTE(TRIM(SUBSTITUTE(SUBSTITUTE(SUBSTITUTE(SUBSTITUTE(SUBSTITUTE(SUBSTITUTE(SUBSTITUTE(SUBSTITUTE(SUBSTITUTE(SUBSTITUTE(SUBSTITUTE(SUBSTITUTE(SUBSTITUTE(SUBSTITUTE(TRIM($B4820&amp;""),CHAR(10)," "),CHAR(13)," "),"."," "),";"," "),","," "),"/"," "),"+"," "),"-"," "),"  "," "),"  "," "),"  "," "),"  "," "),"  "," "),"  "," "))," ","|")&amp;"|")</f>
        <v/>
      </c>
      <c r="AD4820">
        <f>TRIM($I4820&amp;"")</f>
        <v/>
      </c>
    </row>
    <row r="4821" ht="36" customHeight="1">
      <c r="A4821" s="9" t="n">
        <v>46227</v>
      </c>
      <c r="B4821" s="14" t="inlineStr">
        <is>
          <t>10284</t>
        </is>
      </c>
      <c r="C4821" s="14" t="inlineStr">
        <is>
          <t>M/C 0728 (AMARELO)</t>
        </is>
      </c>
      <c r="D4821" s="14" t="inlineStr">
        <is>
          <t>32 TAPEÇARIA</t>
        </is>
      </c>
      <c r="E4821" s="14" t="n">
        <v>30003920</v>
      </c>
      <c r="F4821" s="14" t="inlineStr">
        <is>
          <t>ENCOSTO ESTOFADO - CAD TRENTO</t>
        </is>
      </c>
      <c r="G4821" s="14" t="inlineStr">
        <is>
          <t>32 TAPEÇARIA</t>
        </is>
      </c>
      <c r="H4821" s="14" t="inlineStr">
        <is>
          <t>32 TAPEÇARIA</t>
        </is>
      </c>
      <c r="I4821" s="9" t="inlineStr">
        <is>
          <t>32 TAPEÇARIA</t>
        </is>
      </c>
      <c r="J4821" s="9" t="n">
        <v>12</v>
      </c>
      <c r="K4821" s="14" t="n"/>
      <c r="L4821" s="14" t="n"/>
      <c r="M4821" s="14" t="n"/>
      <c r="N4821" s="14" t="n"/>
      <c r="O4821" s="14" t="n"/>
      <c r="P4821" s="14" t="n"/>
      <c r="Q4821" s="14" t="n"/>
      <c r="R4821" s="14" t="n"/>
      <c r="S4821" s="14" t="n"/>
      <c r="T4821" s="14" t="n"/>
      <c r="U4821" s="14" t="n"/>
      <c r="V4821" s="14" t="n"/>
      <c r="W4821" s="14" t="n"/>
      <c r="X4821" s="14" t="n"/>
      <c r="Y4821" s="14" t="n"/>
      <c r="Z4821" s="14" t="n"/>
      <c r="AA4821" s="11" t="n"/>
      <c r="AB4821" s="14">
        <f>B4821&amp;"|"&amp;I4821</f>
        <v/>
      </c>
      <c r="AC4821">
        <f>IF($B4821="","","|"&amp;SUBSTITUTE(TRIM(SUBSTITUTE(SUBSTITUTE(SUBSTITUTE(SUBSTITUTE(SUBSTITUTE(SUBSTITUTE(SUBSTITUTE(SUBSTITUTE(SUBSTITUTE(SUBSTITUTE(SUBSTITUTE(SUBSTITUTE(SUBSTITUTE(SUBSTITUTE(TRIM($B4821&amp;""),CHAR(10)," "),CHAR(13)," "),"."," "),";"," "),","," "),"/"," "),"+"," "),"-"," "),"  "," "),"  "," "),"  "," "),"  "," "),"  "," "),"  "," "))," ","|")&amp;"|")</f>
        <v/>
      </c>
      <c r="AD4821">
        <f>TRIM($I4821&amp;"")</f>
        <v/>
      </c>
    </row>
    <row r="4822" ht="36" customHeight="1">
      <c r="A4822" s="9" t="n">
        <v>46227</v>
      </c>
      <c r="B4822" s="14" t="inlineStr">
        <is>
          <t>10284</t>
        </is>
      </c>
      <c r="C4822" s="14" t="inlineStr">
        <is>
          <t>M/C 0728 (AMARELO)</t>
        </is>
      </c>
      <c r="D4822" s="14" t="inlineStr">
        <is>
          <t>32 TAPEÇARIA</t>
        </is>
      </c>
      <c r="E4822" s="14" t="n">
        <v>30004807</v>
      </c>
      <c r="F4822" s="14" t="inlineStr">
        <is>
          <t>ASSENTO ESTOFADO - CAD SANTIAGO</t>
        </is>
      </c>
      <c r="G4822" s="14" t="inlineStr">
        <is>
          <t>32 TAPEÇARIA</t>
        </is>
      </c>
      <c r="H4822" s="14" t="inlineStr">
        <is>
          <t>32 TAPEÇARIA</t>
        </is>
      </c>
      <c r="I4822" s="9" t="inlineStr">
        <is>
          <t>32 TAPEÇARIA</t>
        </is>
      </c>
      <c r="J4822" s="9" t="n">
        <v>600</v>
      </c>
      <c r="K4822" s="14" t="n"/>
      <c r="L4822" s="14" t="n"/>
      <c r="M4822" s="14" t="n"/>
      <c r="N4822" s="14" t="n"/>
      <c r="O4822" s="14" t="n"/>
      <c r="P4822" s="14" t="n"/>
      <c r="Q4822" s="14" t="n"/>
      <c r="R4822" s="14" t="n"/>
      <c r="S4822" s="14" t="n"/>
      <c r="T4822" s="14" t="n"/>
      <c r="U4822" s="14" t="n"/>
      <c r="V4822" s="14" t="n"/>
      <c r="W4822" s="14" t="n"/>
      <c r="X4822" s="14" t="n"/>
      <c r="Y4822" s="14" t="n"/>
      <c r="Z4822" s="14" t="n"/>
      <c r="AA4822" s="11" t="n"/>
      <c r="AB4822" s="14">
        <f>B4822&amp;"|"&amp;I4822</f>
        <v/>
      </c>
      <c r="AC4822">
        <f>IF($B4822="","","|"&amp;SUBSTITUTE(TRIM(SUBSTITUTE(SUBSTITUTE(SUBSTITUTE(SUBSTITUTE(SUBSTITUTE(SUBSTITUTE(SUBSTITUTE(SUBSTITUTE(SUBSTITUTE(SUBSTITUTE(SUBSTITUTE(SUBSTITUTE(SUBSTITUTE(SUBSTITUTE(TRIM($B4822&amp;""),CHAR(10)," "),CHAR(13)," "),"."," "),";"," "),","," "),"/"," "),"+"," "),"-"," "),"  "," "),"  "," "),"  "," "),"  "," "),"  "," "),"  "," "))," ","|")&amp;"|")</f>
        <v/>
      </c>
      <c r="AD4822">
        <f>TRIM($I4822&amp;"")</f>
        <v/>
      </c>
    </row>
    <row r="4823" ht="36" customHeight="1">
      <c r="A4823" s="9" t="n">
        <v>46227</v>
      </c>
      <c r="B4823" s="14" t="inlineStr">
        <is>
          <t>10284</t>
        </is>
      </c>
      <c r="C4823" s="14" t="inlineStr">
        <is>
          <t>M/C 0728 (AMARELO)</t>
        </is>
      </c>
      <c r="D4823" s="14" t="inlineStr">
        <is>
          <t>32 TAPEÇARIA</t>
        </is>
      </c>
      <c r="E4823" s="14" t="n">
        <v>30006106</v>
      </c>
      <c r="F4823" s="14" t="inlineStr">
        <is>
          <t>TELINHA ENCOSTO - CADEIRA SANTIAGO NEW</t>
        </is>
      </c>
      <c r="G4823" s="14" t="inlineStr">
        <is>
          <t>32 TAPEÇARIA</t>
        </is>
      </c>
      <c r="H4823" s="14" t="inlineStr">
        <is>
          <t>32 TAPEÇARIA</t>
        </is>
      </c>
      <c r="I4823" s="9" t="inlineStr">
        <is>
          <t>32 TAPEÇARIA</t>
        </is>
      </c>
      <c r="J4823" s="9" t="n">
        <v>600</v>
      </c>
      <c r="K4823" s="14" t="n"/>
      <c r="L4823" s="14" t="n"/>
      <c r="M4823" s="14" t="n"/>
      <c r="N4823" s="14" t="n"/>
      <c r="O4823" s="14" t="n"/>
      <c r="P4823" s="14" t="n"/>
      <c r="Q4823" s="14" t="n"/>
      <c r="R4823" s="14" t="n"/>
      <c r="S4823" s="14" t="n"/>
      <c r="T4823" s="14" t="n"/>
      <c r="U4823" s="14" t="n"/>
      <c r="V4823" s="14" t="n"/>
      <c r="W4823" s="14" t="n"/>
      <c r="X4823" s="14" t="n"/>
      <c r="Y4823" s="14" t="n"/>
      <c r="Z4823" s="14" t="n"/>
      <c r="AA4823" s="11" t="n"/>
      <c r="AB4823" s="14">
        <f>B4823&amp;"|"&amp;I4823</f>
        <v/>
      </c>
      <c r="AC4823">
        <f>IF($B4823="","","|"&amp;SUBSTITUTE(TRIM(SUBSTITUTE(SUBSTITUTE(SUBSTITUTE(SUBSTITUTE(SUBSTITUTE(SUBSTITUTE(SUBSTITUTE(SUBSTITUTE(SUBSTITUTE(SUBSTITUTE(SUBSTITUTE(SUBSTITUTE(SUBSTITUTE(SUBSTITUTE(TRIM($B4823&amp;""),CHAR(10)," "),CHAR(13)," "),"."," "),";"," "),","," "),"/"," "),"+"," "),"-"," "),"  "," "),"  "," "),"  "," "),"  "," "),"  "," "),"  "," "))," ","|")&amp;"|")</f>
        <v/>
      </c>
      <c r="AD4823">
        <f>TRIM($I4823&amp;"")</f>
        <v/>
      </c>
    </row>
    <row r="4824" ht="36" customHeight="1">
      <c r="A4824" s="9" t="n">
        <v>46227</v>
      </c>
      <c r="B4824" s="14" t="inlineStr">
        <is>
          <t>10284</t>
        </is>
      </c>
      <c r="C4824" s="14" t="inlineStr">
        <is>
          <t>M/C 0728 (AMARELO)</t>
        </is>
      </c>
      <c r="D4824" s="14" t="inlineStr">
        <is>
          <t>32 TAPEÇARIA</t>
        </is>
      </c>
      <c r="E4824" s="14" t="n">
        <v>30006806</v>
      </c>
      <c r="F4824" s="14" t="inlineStr">
        <is>
          <t>ENCOSTO ESTOFADO - CADEIRA GENOVA</t>
        </is>
      </c>
      <c r="G4824" s="14" t="inlineStr">
        <is>
          <t>32 TAPEÇARIA</t>
        </is>
      </c>
      <c r="H4824" s="14" t="inlineStr">
        <is>
          <t>32 TAPEÇARIA</t>
        </is>
      </c>
      <c r="I4824" s="9" t="inlineStr">
        <is>
          <t>32 TAPEÇARIA</t>
        </is>
      </c>
      <c r="J4824" s="9" t="n">
        <v>4</v>
      </c>
      <c r="K4824" s="14" t="n"/>
      <c r="L4824" s="14" t="n"/>
      <c r="M4824" s="14" t="n"/>
      <c r="N4824" s="14" t="n"/>
      <c r="O4824" s="14" t="n"/>
      <c r="P4824" s="14" t="n"/>
      <c r="Q4824" s="14" t="n"/>
      <c r="R4824" s="14" t="n"/>
      <c r="S4824" s="14" t="n"/>
      <c r="T4824" s="14" t="n"/>
      <c r="U4824" s="14" t="n"/>
      <c r="V4824" s="14" t="n"/>
      <c r="W4824" s="14" t="n"/>
      <c r="X4824" s="14" t="n"/>
      <c r="Y4824" s="14" t="n"/>
      <c r="Z4824" s="14" t="n"/>
      <c r="AA4824" s="11" t="n"/>
      <c r="AB4824" s="14">
        <f>B4824&amp;"|"&amp;I4824</f>
        <v/>
      </c>
      <c r="AC4824">
        <f>IF($B4824="","","|"&amp;SUBSTITUTE(TRIM(SUBSTITUTE(SUBSTITUTE(SUBSTITUTE(SUBSTITUTE(SUBSTITUTE(SUBSTITUTE(SUBSTITUTE(SUBSTITUTE(SUBSTITUTE(SUBSTITUTE(SUBSTITUTE(SUBSTITUTE(SUBSTITUTE(SUBSTITUTE(TRIM($B4824&amp;""),CHAR(10)," "),CHAR(13)," "),"."," "),";"," "),","," "),"/"," "),"+"," "),"-"," "),"  "," "),"  "," "),"  "," "),"  "," "),"  "," "),"  "," "))," ","|")&amp;"|")</f>
        <v/>
      </c>
      <c r="AD4824">
        <f>TRIM($I4824&amp;"")</f>
        <v/>
      </c>
    </row>
    <row r="4825" ht="72" customHeight="1">
      <c r="A4825" s="9" t="n">
        <v>46232</v>
      </c>
      <c r="B4825" s="14" t="inlineStr">
        <is>
          <t>10274,10275,10276,10277,10279,10280,10281,10278</t>
        </is>
      </c>
      <c r="C4825" s="14" t="inlineStr">
        <is>
          <t>MAD 0803 CAD.1 (LARANJA)</t>
        </is>
      </c>
      <c r="D4825" s="14" t="inlineStr">
        <is>
          <t>11 USINAGEM</t>
        </is>
      </c>
      <c r="E4825" s="14" t="n">
        <v>30003602</v>
      </c>
      <c r="F4825" s="14" t="inlineStr">
        <is>
          <t>ASSENTO 440X455X12 MDP - CADEIRA PEROLA MADEIRA</t>
        </is>
      </c>
      <c r="G4825" s="14" t="inlineStr">
        <is>
          <t>11 USINAGEM</t>
        </is>
      </c>
      <c r="H4825" s="14" t="inlineStr">
        <is>
          <t>11 USINAGEM</t>
        </is>
      </c>
      <c r="I4825" s="9" t="inlineStr">
        <is>
          <t>11 USINAGEM</t>
        </is>
      </c>
      <c r="J4825" s="9" t="n">
        <v>780</v>
      </c>
      <c r="K4825" s="14" t="n"/>
      <c r="L4825" s="14" t="n"/>
      <c r="M4825" s="14" t="n"/>
      <c r="N4825" s="14" t="n"/>
      <c r="O4825" s="14" t="n"/>
      <c r="P4825" s="14" t="n"/>
      <c r="Q4825" s="14" t="n"/>
      <c r="R4825" s="14" t="n"/>
      <c r="S4825" s="14" t="n"/>
      <c r="T4825" s="14" t="n"/>
      <c r="U4825" s="14" t="n"/>
      <c r="V4825" s="14" t="n"/>
      <c r="W4825" s="14" t="n"/>
      <c r="X4825" s="14" t="n"/>
      <c r="Y4825" s="14" t="n"/>
      <c r="Z4825" s="14" t="n"/>
      <c r="AA4825" s="11" t="n"/>
      <c r="AB4825" s="14">
        <f>B4825&amp;"|"&amp;I4825</f>
        <v/>
      </c>
      <c r="AC4825">
        <f>IF($B4825="","","|"&amp;SUBSTITUTE(TRIM(SUBSTITUTE(SUBSTITUTE(SUBSTITUTE(SUBSTITUTE(SUBSTITUTE(SUBSTITUTE(SUBSTITUTE(SUBSTITUTE(SUBSTITUTE(SUBSTITUTE(SUBSTITUTE(SUBSTITUTE(SUBSTITUTE(SUBSTITUTE(TRIM($B4825&amp;""),CHAR(10)," "),CHAR(13)," "),"."," "),";"," "),","," "),"/"," "),"+"," "),"-"," "),"  "," "),"  "," "),"  "," "),"  "," "),"  "," "),"  "," "))," ","|")&amp;"|")</f>
        <v/>
      </c>
      <c r="AD4825">
        <f>TRIM($I4825&amp;"")</f>
        <v/>
      </c>
    </row>
    <row r="4826" ht="72" customHeight="1">
      <c r="A4826" s="9" t="n">
        <v>46232</v>
      </c>
      <c r="B4826" s="14" t="inlineStr">
        <is>
          <t>10274,10275,10276,10277,10279,10280,10281,10278</t>
        </is>
      </c>
      <c r="C4826" s="14" t="inlineStr">
        <is>
          <t>MAD 0803 CAD.1 (LARANJA)</t>
        </is>
      </c>
      <c r="D4826" s="14" t="inlineStr">
        <is>
          <t>11 USINAGEM</t>
        </is>
      </c>
      <c r="E4826" s="14" t="n">
        <v>30005104</v>
      </c>
      <c r="F4826" s="14" t="inlineStr">
        <is>
          <t>ASSENTO 440X440X15 MDP - CADEIRA AMETISTA MADEIRA</t>
        </is>
      </c>
      <c r="G4826" s="14" t="inlineStr">
        <is>
          <t>11 USINAGEM</t>
        </is>
      </c>
      <c r="H4826" s="14" t="inlineStr">
        <is>
          <t>11 USINAGEM</t>
        </is>
      </c>
      <c r="I4826" s="9" t="inlineStr">
        <is>
          <t>11 USINAGEM</t>
        </is>
      </c>
      <c r="J4826" s="9" t="n">
        <v>6</v>
      </c>
      <c r="K4826" s="14" t="n"/>
      <c r="L4826" s="14" t="n"/>
      <c r="M4826" s="14" t="n"/>
      <c r="N4826" s="14" t="n"/>
      <c r="O4826" s="14" t="n"/>
      <c r="P4826" s="14" t="n"/>
      <c r="Q4826" s="14" t="n"/>
      <c r="R4826" s="14" t="n"/>
      <c r="S4826" s="14" t="n"/>
      <c r="T4826" s="14" t="n"/>
      <c r="U4826" s="14" t="n"/>
      <c r="V4826" s="14" t="n"/>
      <c r="W4826" s="14" t="n"/>
      <c r="X4826" s="14" t="n"/>
      <c r="Y4826" s="14" t="n"/>
      <c r="Z4826" s="14" t="n"/>
      <c r="AA4826" s="11" t="n"/>
      <c r="AB4826" s="14">
        <f>B4826&amp;"|"&amp;I4826</f>
        <v/>
      </c>
      <c r="AC4826">
        <f>IF($B4826="","","|"&amp;SUBSTITUTE(TRIM(SUBSTITUTE(SUBSTITUTE(SUBSTITUTE(SUBSTITUTE(SUBSTITUTE(SUBSTITUTE(SUBSTITUTE(SUBSTITUTE(SUBSTITUTE(SUBSTITUTE(SUBSTITUTE(SUBSTITUTE(SUBSTITUTE(SUBSTITUTE(TRIM($B4826&amp;""),CHAR(10)," "),CHAR(13)," "),"."," "),";"," "),","," "),"/"," "),"+"," "),"-"," "),"  "," "),"  "," "),"  "," "),"  "," "),"  "," "),"  "," "))," ","|")&amp;"|")</f>
        <v/>
      </c>
      <c r="AD4826">
        <f>TRIM($I4826&amp;"")</f>
        <v/>
      </c>
    </row>
    <row r="4827" ht="36" customHeight="1">
      <c r="A4827" s="9" t="n">
        <v>46225</v>
      </c>
      <c r="B4827" s="14" t="inlineStr">
        <is>
          <t>10284</t>
        </is>
      </c>
      <c r="C4827" s="14" t="inlineStr">
        <is>
          <t>M/C 0728 (AMARELO)</t>
        </is>
      </c>
      <c r="D4827" s="14" t="inlineStr">
        <is>
          <t>11 USINAGEM</t>
        </is>
      </c>
      <c r="E4827" s="14" t="n">
        <v>30003404</v>
      </c>
      <c r="F4827" s="14" t="inlineStr">
        <is>
          <t>ASSENTO 430X403X09 MDP - CAD DAKAR</t>
        </is>
      </c>
      <c r="G4827" s="14" t="inlineStr">
        <is>
          <t>11 USINAGEM</t>
        </is>
      </c>
      <c r="H4827" s="14" t="inlineStr">
        <is>
          <t>11 USINAGEM</t>
        </is>
      </c>
      <c r="I4827" s="9" t="inlineStr">
        <is>
          <t>11 USINAGEM</t>
        </is>
      </c>
      <c r="J4827" s="9" t="n">
        <v>12</v>
      </c>
      <c r="K4827" s="14" t="n"/>
      <c r="L4827" s="14" t="n"/>
      <c r="M4827" s="14" t="n"/>
      <c r="N4827" s="14" t="n"/>
      <c r="O4827" s="14" t="n"/>
      <c r="P4827" s="14" t="n"/>
      <c r="Q4827" s="14" t="n"/>
      <c r="R4827" s="14" t="n"/>
      <c r="S4827" s="14" t="n"/>
      <c r="T4827" s="14" t="n"/>
      <c r="U4827" s="14" t="n"/>
      <c r="V4827" s="14" t="n"/>
      <c r="W4827" s="14" t="n"/>
      <c r="X4827" s="14" t="n"/>
      <c r="Y4827" s="14" t="n"/>
      <c r="Z4827" s="14" t="n"/>
      <c r="AA4827" s="11" t="n"/>
      <c r="AB4827" s="14">
        <f>B4827&amp;"|"&amp;I4827</f>
        <v/>
      </c>
      <c r="AC4827">
        <f>IF($B4827="","","|"&amp;SUBSTITUTE(TRIM(SUBSTITUTE(SUBSTITUTE(SUBSTITUTE(SUBSTITUTE(SUBSTITUTE(SUBSTITUTE(SUBSTITUTE(SUBSTITUTE(SUBSTITUTE(SUBSTITUTE(SUBSTITUTE(SUBSTITUTE(SUBSTITUTE(SUBSTITUTE(TRIM($B4827&amp;""),CHAR(10)," "),CHAR(13)," "),"."," "),";"," "),","," "),"/"," "),"+"," "),"-"," "),"  "," "),"  "," "),"  "," "),"  "," "),"  "," "),"  "," "))," ","|")&amp;"|")</f>
        <v/>
      </c>
      <c r="AD4827">
        <f>TRIM($I4827&amp;"")</f>
        <v/>
      </c>
    </row>
    <row r="4828" ht="36" customHeight="1">
      <c r="A4828" s="9" t="n">
        <v>46225</v>
      </c>
      <c r="B4828" s="14" t="inlineStr">
        <is>
          <t>10284</t>
        </is>
      </c>
      <c r="C4828" s="14" t="inlineStr">
        <is>
          <t>M/C 0728 (AMARELO)</t>
        </is>
      </c>
      <c r="D4828" s="14" t="inlineStr">
        <is>
          <t>11 USINAGEM</t>
        </is>
      </c>
      <c r="E4828" s="14" t="n">
        <v>30004805</v>
      </c>
      <c r="F4828" s="14" t="inlineStr">
        <is>
          <t>ASSENTO 440X425X09 MDP - CAD SANTIAGO</t>
        </is>
      </c>
      <c r="G4828" s="14" t="inlineStr">
        <is>
          <t>11 USINAGEM</t>
        </is>
      </c>
      <c r="H4828" s="14" t="inlineStr">
        <is>
          <t>11 USINAGEM</t>
        </is>
      </c>
      <c r="I4828" s="9" t="inlineStr">
        <is>
          <t>11 USINAGEM</t>
        </is>
      </c>
      <c r="J4828" s="9" t="n">
        <v>600</v>
      </c>
      <c r="K4828" s="14" t="n"/>
      <c r="L4828" s="14" t="n"/>
      <c r="M4828" s="14" t="n"/>
      <c r="N4828" s="14" t="n"/>
      <c r="O4828" s="14" t="n"/>
      <c r="P4828" s="14" t="n"/>
      <c r="Q4828" s="14" t="n"/>
      <c r="R4828" s="14" t="n"/>
      <c r="S4828" s="14" t="n"/>
      <c r="T4828" s="14" t="n"/>
      <c r="U4828" s="14" t="n"/>
      <c r="V4828" s="14" t="n"/>
      <c r="W4828" s="14" t="n"/>
      <c r="X4828" s="14" t="n"/>
      <c r="Y4828" s="14" t="n"/>
      <c r="Z4828" s="14" t="n"/>
      <c r="AA4828" s="11" t="n"/>
      <c r="AB4828" s="14">
        <f>B4828&amp;"|"&amp;I4828</f>
        <v/>
      </c>
      <c r="AC4828">
        <f>IF($B4828="","","|"&amp;SUBSTITUTE(TRIM(SUBSTITUTE(SUBSTITUTE(SUBSTITUTE(SUBSTITUTE(SUBSTITUTE(SUBSTITUTE(SUBSTITUTE(SUBSTITUTE(SUBSTITUTE(SUBSTITUTE(SUBSTITUTE(SUBSTITUTE(SUBSTITUTE(SUBSTITUTE(TRIM($B4828&amp;""),CHAR(10)," "),CHAR(13)," "),"."," "),";"," "),","," "),"/"," "),"+"," "),"-"," "),"  "," "),"  "," "),"  "," "),"  "," "),"  "," "),"  "," "))," ","|")&amp;"|")</f>
        <v/>
      </c>
      <c r="AD4828">
        <f>TRIM($I4828&amp;"")</f>
        <v/>
      </c>
    </row>
    <row r="4829" ht="36" customHeight="1">
      <c r="A4829" s="9" t="n">
        <v>46225</v>
      </c>
      <c r="B4829" s="14" t="inlineStr">
        <is>
          <t>10284</t>
        </is>
      </c>
      <c r="C4829" s="14" t="inlineStr">
        <is>
          <t>M/C 0728 (AMARELO)</t>
        </is>
      </c>
      <c r="D4829" s="14" t="inlineStr">
        <is>
          <t>11 USINAGEM</t>
        </is>
      </c>
      <c r="E4829" s="14" t="n">
        <v>200306104</v>
      </c>
      <c r="F4829" s="14" t="inlineStr">
        <is>
          <t>TRAVESSA MAIOR 1000X120X18 MDF - MESA GENOVA</t>
        </is>
      </c>
      <c r="G4829" s="14" t="inlineStr">
        <is>
          <t>11 USINAGEM</t>
        </is>
      </c>
      <c r="H4829" s="14" t="inlineStr">
        <is>
          <t>11 USINAGEM</t>
        </is>
      </c>
      <c r="I4829" s="9" t="inlineStr">
        <is>
          <t>11 USINAGEM</t>
        </is>
      </c>
      <c r="J4829" s="9" t="n">
        <v>2</v>
      </c>
      <c r="K4829" s="14" t="n"/>
      <c r="L4829" s="14" t="n"/>
      <c r="M4829" s="14" t="n"/>
      <c r="N4829" s="14" t="n"/>
      <c r="O4829" s="14" t="n"/>
      <c r="P4829" s="14" t="n"/>
      <c r="Q4829" s="14" t="n"/>
      <c r="R4829" s="14" t="n"/>
      <c r="S4829" s="14" t="n"/>
      <c r="T4829" s="14" t="n"/>
      <c r="U4829" s="14" t="n"/>
      <c r="V4829" s="14" t="n"/>
      <c r="W4829" s="14" t="n"/>
      <c r="X4829" s="14" t="n"/>
      <c r="Y4829" s="14" t="n"/>
      <c r="Z4829" s="14" t="n"/>
      <c r="AA4829" s="11" t="n"/>
      <c r="AB4829" s="14">
        <f>B4829&amp;"|"&amp;I4829</f>
        <v/>
      </c>
      <c r="AC4829">
        <f>IF($B4829="","","|"&amp;SUBSTITUTE(TRIM(SUBSTITUTE(SUBSTITUTE(SUBSTITUTE(SUBSTITUTE(SUBSTITUTE(SUBSTITUTE(SUBSTITUTE(SUBSTITUTE(SUBSTITUTE(SUBSTITUTE(SUBSTITUTE(SUBSTITUTE(SUBSTITUTE(SUBSTITUTE(TRIM($B4829&amp;""),CHAR(10)," "),CHAR(13)," "),"."," "),";"," "),","," "),"/"," "),"+"," "),"-"," "),"  "," "),"  "," "),"  "," "),"  "," "),"  "," "),"  "," "))," ","|")&amp;"|")</f>
        <v/>
      </c>
      <c r="AD4829">
        <f>TRIM($I4829&amp;"")</f>
        <v/>
      </c>
    </row>
    <row r="4830" ht="36" customHeight="1">
      <c r="A4830" s="9" t="n">
        <v>46225</v>
      </c>
      <c r="B4830" s="14" t="inlineStr">
        <is>
          <t>10284</t>
        </is>
      </c>
      <c r="C4830" s="14" t="inlineStr">
        <is>
          <t>M/C 0728 (AMARELO)</t>
        </is>
      </c>
      <c r="D4830" s="14" t="inlineStr">
        <is>
          <t>11 USINAGEM</t>
        </is>
      </c>
      <c r="E4830" s="14" t="n">
        <v>20052001</v>
      </c>
      <c r="F4830" s="14" t="inlineStr">
        <is>
          <t>(2-4) TRAVESSA 742X122X25 MDF - MESA ATHENAS</t>
        </is>
      </c>
      <c r="G4830" s="14" t="inlineStr">
        <is>
          <t>11 USINAGEM</t>
        </is>
      </c>
      <c r="H4830" s="14" t="inlineStr">
        <is>
          <t>11 USINAGEM</t>
        </is>
      </c>
      <c r="I4830" s="9" t="inlineStr">
        <is>
          <t>11 USINAGEM</t>
        </is>
      </c>
      <c r="J4830" s="9" t="n">
        <v>44</v>
      </c>
      <c r="K4830" s="14" t="n"/>
      <c r="L4830" s="14" t="n"/>
      <c r="M4830" s="14" t="n"/>
      <c r="N4830" s="14" t="n"/>
      <c r="O4830" s="14" t="n"/>
      <c r="P4830" s="14" t="n"/>
      <c r="Q4830" s="14" t="n"/>
      <c r="R4830" s="14" t="n"/>
      <c r="S4830" s="14" t="n"/>
      <c r="T4830" s="14" t="n"/>
      <c r="U4830" s="14" t="n"/>
      <c r="V4830" s="14" t="n"/>
      <c r="W4830" s="14" t="n"/>
      <c r="X4830" s="14" t="n"/>
      <c r="Y4830" s="14" t="n"/>
      <c r="Z4830" s="14" t="n"/>
      <c r="AA4830" s="11" t="n"/>
      <c r="AB4830" s="14">
        <f>B4830&amp;"|"&amp;I4830</f>
        <v/>
      </c>
      <c r="AC4830">
        <f>IF($B4830="","","|"&amp;SUBSTITUTE(TRIM(SUBSTITUTE(SUBSTITUTE(SUBSTITUTE(SUBSTITUTE(SUBSTITUTE(SUBSTITUTE(SUBSTITUTE(SUBSTITUTE(SUBSTITUTE(SUBSTITUTE(SUBSTITUTE(SUBSTITUTE(SUBSTITUTE(SUBSTITUTE(TRIM($B4830&amp;""),CHAR(10)," "),CHAR(13)," "),"."," "),";"," "),","," "),"/"," "),"+"," "),"-"," "),"  "," "),"  "," "),"  "," "),"  "," "),"  "," "),"  "," "))," ","|")&amp;"|")</f>
        <v/>
      </c>
      <c r="AD4830">
        <f>TRIM($I4830&amp;"")</f>
        <v/>
      </c>
    </row>
    <row r="4831" ht="36" customHeight="1">
      <c r="A4831" s="9" t="n">
        <v>46225</v>
      </c>
      <c r="B4831" s="14" t="inlineStr">
        <is>
          <t>10284</t>
        </is>
      </c>
      <c r="C4831" s="14" t="inlineStr">
        <is>
          <t>M/C 0728 (AMARELO)</t>
        </is>
      </c>
      <c r="D4831" s="14" t="inlineStr">
        <is>
          <t>11 USINAGEM</t>
        </is>
      </c>
      <c r="E4831" s="14" t="n">
        <v>20052003</v>
      </c>
      <c r="F4831" s="14" t="inlineStr">
        <is>
          <t>(6)BASE MENOR 386 (189)X124X25 MDF - MESA ATHENAS</t>
        </is>
      </c>
      <c r="G4831" s="14" t="inlineStr">
        <is>
          <t>11 USINAGEM</t>
        </is>
      </c>
      <c r="H4831" s="14" t="inlineStr">
        <is>
          <t>11 USINAGEM</t>
        </is>
      </c>
      <c r="I4831" s="9" t="inlineStr">
        <is>
          <t>11 USINAGEM</t>
        </is>
      </c>
      <c r="J4831" s="9" t="n">
        <v>8</v>
      </c>
      <c r="K4831" s="14" t="n"/>
      <c r="L4831" s="14" t="n"/>
      <c r="M4831" s="14" t="n"/>
      <c r="N4831" s="14" t="n"/>
      <c r="O4831" s="14" t="n"/>
      <c r="P4831" s="14" t="n"/>
      <c r="Q4831" s="14" t="n"/>
      <c r="R4831" s="14" t="n"/>
      <c r="S4831" s="14" t="n"/>
      <c r="T4831" s="14" t="n"/>
      <c r="U4831" s="14" t="n"/>
      <c r="V4831" s="14" t="n"/>
      <c r="W4831" s="14" t="n"/>
      <c r="X4831" s="14" t="n"/>
      <c r="Y4831" s="14" t="n"/>
      <c r="Z4831" s="14" t="n"/>
      <c r="AA4831" s="11" t="n"/>
      <c r="AB4831" s="14">
        <f>B4831&amp;"|"&amp;I4831</f>
        <v/>
      </c>
      <c r="AC4831">
        <f>IF($B4831="","","|"&amp;SUBSTITUTE(TRIM(SUBSTITUTE(SUBSTITUTE(SUBSTITUTE(SUBSTITUTE(SUBSTITUTE(SUBSTITUTE(SUBSTITUTE(SUBSTITUTE(SUBSTITUTE(SUBSTITUTE(SUBSTITUTE(SUBSTITUTE(SUBSTITUTE(SUBSTITUTE(TRIM($B4831&amp;""),CHAR(10)," "),CHAR(13)," "),"."," "),";"," "),","," "),"/"," "),"+"," "),"-"," "),"  "," "),"  "," "),"  "," "),"  "," "),"  "," "),"  "," "))," ","|")&amp;"|")</f>
        <v/>
      </c>
      <c r="AD4831">
        <f>TRIM($I4831&amp;"")</f>
        <v/>
      </c>
    </row>
    <row r="4832" ht="36" customHeight="1">
      <c r="A4832" s="9" t="n">
        <v>46225</v>
      </c>
      <c r="B4832" s="14" t="inlineStr">
        <is>
          <t>10284</t>
        </is>
      </c>
      <c r="C4832" s="14" t="inlineStr">
        <is>
          <t>M/C 0728 (AMARELO)</t>
        </is>
      </c>
      <c r="D4832" s="14" t="inlineStr">
        <is>
          <t>11 USINAGEM</t>
        </is>
      </c>
      <c r="E4832" s="14" t="n">
        <v>20052203</v>
      </c>
      <c r="F4832" s="14" t="inlineStr">
        <is>
          <t>(6)BASE MENOR 446(220)X124X25 MDF-MESA ATHENAS1,20</t>
        </is>
      </c>
      <c r="G4832" s="14" t="inlineStr">
        <is>
          <t>11 USINAGEM</t>
        </is>
      </c>
      <c r="H4832" s="14" t="inlineStr">
        <is>
          <t>11 USINAGEM</t>
        </is>
      </c>
      <c r="I4832" s="9" t="inlineStr">
        <is>
          <t>11 USINAGEM</t>
        </is>
      </c>
      <c r="J4832" s="9" t="n">
        <v>14</v>
      </c>
      <c r="K4832" s="14" t="n"/>
      <c r="L4832" s="14" t="n"/>
      <c r="M4832" s="14" t="n"/>
      <c r="N4832" s="14" t="n"/>
      <c r="O4832" s="14" t="n"/>
      <c r="P4832" s="14" t="n"/>
      <c r="Q4832" s="14" t="n"/>
      <c r="R4832" s="14" t="n"/>
      <c r="S4832" s="14" t="n"/>
      <c r="T4832" s="14" t="n"/>
      <c r="U4832" s="14" t="n"/>
      <c r="V4832" s="14" t="n"/>
      <c r="W4832" s="14" t="n"/>
      <c r="X4832" s="14" t="n"/>
      <c r="Y4832" s="14" t="n"/>
      <c r="Z4832" s="14" t="n"/>
      <c r="AA4832" s="11" t="n"/>
      <c r="AB4832" s="14">
        <f>B4832&amp;"|"&amp;I4832</f>
        <v/>
      </c>
      <c r="AC4832">
        <f>IF($B4832="","","|"&amp;SUBSTITUTE(TRIM(SUBSTITUTE(SUBSTITUTE(SUBSTITUTE(SUBSTITUTE(SUBSTITUTE(SUBSTITUTE(SUBSTITUTE(SUBSTITUTE(SUBSTITUTE(SUBSTITUTE(SUBSTITUTE(SUBSTITUTE(SUBSTITUTE(SUBSTITUTE(TRIM($B4832&amp;""),CHAR(10)," "),CHAR(13)," "),"."," "),";"," "),","," "),"/"," "),"+"," "),"-"," "),"  "," "),"  "," "),"  "," "),"  "," "),"  "," "),"  "," "))," ","|")&amp;"|")</f>
        <v/>
      </c>
      <c r="AD4832">
        <f>TRIM($I4832&amp;"")</f>
        <v/>
      </c>
    </row>
    <row r="4833" ht="36" customHeight="1">
      <c r="A4833" s="9" t="n">
        <v>46225</v>
      </c>
      <c r="B4833" s="14" t="inlineStr">
        <is>
          <t>10284</t>
        </is>
      </c>
      <c r="C4833" s="14" t="inlineStr">
        <is>
          <t>M/C 0728 (AMARELO)</t>
        </is>
      </c>
      <c r="D4833" s="14" t="inlineStr">
        <is>
          <t>11 USINAGEM</t>
        </is>
      </c>
      <c r="E4833" s="14" t="n">
        <v>30001202</v>
      </c>
      <c r="F4833" s="14" t="inlineStr">
        <is>
          <t>PÉ FRONTAL 441X65(911)X25 MDF (16PÇS) - CAD PÉ INT</t>
        </is>
      </c>
      <c r="G4833" s="14" t="inlineStr">
        <is>
          <t>11 USINAGEM</t>
        </is>
      </c>
      <c r="H4833" s="14" t="inlineStr">
        <is>
          <t>11 USINAGEM</t>
        </is>
      </c>
      <c r="I4833" s="9" t="inlineStr">
        <is>
          <t>11 USINAGEM</t>
        </is>
      </c>
      <c r="J4833" s="9" t="n">
        <v>48</v>
      </c>
      <c r="K4833" s="14" t="n"/>
      <c r="L4833" s="14" t="n"/>
      <c r="M4833" s="14" t="n"/>
      <c r="N4833" s="14" t="n"/>
      <c r="O4833" s="14" t="n"/>
      <c r="P4833" s="14" t="n"/>
      <c r="Q4833" s="14" t="n"/>
      <c r="R4833" s="14" t="n"/>
      <c r="S4833" s="14" t="n"/>
      <c r="T4833" s="14" t="n"/>
      <c r="U4833" s="14" t="n"/>
      <c r="V4833" s="14" t="n"/>
      <c r="W4833" s="14" t="n"/>
      <c r="X4833" s="14" t="n"/>
      <c r="Y4833" s="14" t="n"/>
      <c r="Z4833" s="14" t="n"/>
      <c r="AA4833" s="11" t="n"/>
      <c r="AB4833" s="14">
        <f>B4833&amp;"|"&amp;I4833</f>
        <v/>
      </c>
      <c r="AC4833">
        <f>IF($B4833="","","|"&amp;SUBSTITUTE(TRIM(SUBSTITUTE(SUBSTITUTE(SUBSTITUTE(SUBSTITUTE(SUBSTITUTE(SUBSTITUTE(SUBSTITUTE(SUBSTITUTE(SUBSTITUTE(SUBSTITUTE(SUBSTITUTE(SUBSTITUTE(SUBSTITUTE(SUBSTITUTE(TRIM($B4833&amp;""),CHAR(10)," "),CHAR(13)," "),"."," "),";"," "),","," "),"/"," "),"+"," "),"-"," "),"  "," "),"  "," "),"  "," "),"  "," "),"  "," "),"  "," "))," ","|")&amp;"|")</f>
        <v/>
      </c>
      <c r="AD4833">
        <f>TRIM($I4833&amp;"")</f>
        <v/>
      </c>
    </row>
    <row r="4834" ht="36" customHeight="1">
      <c r="A4834" s="9" t="n">
        <v>46225</v>
      </c>
      <c r="B4834" s="14" t="inlineStr">
        <is>
          <t>10284</t>
        </is>
      </c>
      <c r="C4834" s="14" t="inlineStr">
        <is>
          <t>M/C 0728 (AMARELO)</t>
        </is>
      </c>
      <c r="D4834" s="14" t="inlineStr">
        <is>
          <t>11 USINAGEM</t>
        </is>
      </c>
      <c r="E4834" s="14" t="n">
        <v>30003410</v>
      </c>
      <c r="F4834" s="14" t="inlineStr">
        <is>
          <t>PE FRONTAL 430X(108)51X25 MDF (DIREITO)</t>
        </is>
      </c>
      <c r="G4834" s="14" t="inlineStr">
        <is>
          <t>11 USINAGEM</t>
        </is>
      </c>
      <c r="H4834" s="14" t="inlineStr">
        <is>
          <t>11 USINAGEM</t>
        </is>
      </c>
      <c r="I4834" s="9" t="inlineStr">
        <is>
          <t>11 USINAGEM</t>
        </is>
      </c>
      <c r="J4834" s="9" t="n">
        <v>12</v>
      </c>
      <c r="K4834" s="14" t="n"/>
      <c r="L4834" s="14" t="n"/>
      <c r="M4834" s="14" t="n"/>
      <c r="N4834" s="14" t="n"/>
      <c r="O4834" s="14" t="n"/>
      <c r="P4834" s="14" t="n"/>
      <c r="Q4834" s="14" t="n"/>
      <c r="R4834" s="14" t="n"/>
      <c r="S4834" s="14" t="n"/>
      <c r="T4834" s="14" t="n"/>
      <c r="U4834" s="14" t="n"/>
      <c r="V4834" s="14" t="n"/>
      <c r="W4834" s="14" t="n"/>
      <c r="X4834" s="14" t="n"/>
      <c r="Y4834" s="14" t="n"/>
      <c r="Z4834" s="14" t="n"/>
      <c r="AA4834" s="11" t="n"/>
      <c r="AB4834" s="14">
        <f>B4834&amp;"|"&amp;I4834</f>
        <v/>
      </c>
      <c r="AC4834">
        <f>IF($B4834="","","|"&amp;SUBSTITUTE(TRIM(SUBSTITUTE(SUBSTITUTE(SUBSTITUTE(SUBSTITUTE(SUBSTITUTE(SUBSTITUTE(SUBSTITUTE(SUBSTITUTE(SUBSTITUTE(SUBSTITUTE(SUBSTITUTE(SUBSTITUTE(SUBSTITUTE(SUBSTITUTE(TRIM($B4834&amp;""),CHAR(10)," "),CHAR(13)," "),"."," "),";"," "),","," "),"/"," "),"+"," "),"-"," "),"  "," "),"  "," "),"  "," "),"  "," "),"  "," "),"  "," "))," ","|")&amp;"|")</f>
        <v/>
      </c>
      <c r="AD4834">
        <f>TRIM($I4834&amp;"")</f>
        <v/>
      </c>
    </row>
    <row r="4835" ht="36" customHeight="1">
      <c r="A4835" s="9" t="n">
        <v>46225</v>
      </c>
      <c r="B4835" s="14" t="inlineStr">
        <is>
          <t>10284</t>
        </is>
      </c>
      <c r="C4835" s="14" t="inlineStr">
        <is>
          <t>M/C 0728 (AMARELO)</t>
        </is>
      </c>
      <c r="D4835" s="14" t="inlineStr">
        <is>
          <t>11 USINAGEM</t>
        </is>
      </c>
      <c r="E4835" s="14" t="n">
        <v>30003411</v>
      </c>
      <c r="F4835" s="14" t="inlineStr">
        <is>
          <t>PE FRONTAL 430X(108)51X25 MDF (ESQUERDO)</t>
        </is>
      </c>
      <c r="G4835" s="14" t="inlineStr">
        <is>
          <t>11 USINAGEM</t>
        </is>
      </c>
      <c r="H4835" s="14" t="inlineStr">
        <is>
          <t>11 USINAGEM</t>
        </is>
      </c>
      <c r="I4835" s="9" t="inlineStr">
        <is>
          <t>11 USINAGEM</t>
        </is>
      </c>
      <c r="J4835" s="9" t="n">
        <v>12</v>
      </c>
      <c r="K4835" s="14" t="n"/>
      <c r="L4835" s="14" t="n"/>
      <c r="M4835" s="14" t="n"/>
      <c r="N4835" s="14" t="n"/>
      <c r="O4835" s="14" t="n"/>
      <c r="P4835" s="14" t="n"/>
      <c r="Q4835" s="14" t="n"/>
      <c r="R4835" s="14" t="n"/>
      <c r="S4835" s="14" t="n"/>
      <c r="T4835" s="14" t="n"/>
      <c r="U4835" s="14" t="n"/>
      <c r="V4835" s="14" t="n"/>
      <c r="W4835" s="14" t="n"/>
      <c r="X4835" s="14" t="n"/>
      <c r="Y4835" s="14" t="n"/>
      <c r="Z4835" s="14" t="n"/>
      <c r="AA4835" s="11" t="n"/>
      <c r="AB4835" s="14">
        <f>B4835&amp;"|"&amp;I4835</f>
        <v/>
      </c>
      <c r="AC4835">
        <f>IF($B4835="","","|"&amp;SUBSTITUTE(TRIM(SUBSTITUTE(SUBSTITUTE(SUBSTITUTE(SUBSTITUTE(SUBSTITUTE(SUBSTITUTE(SUBSTITUTE(SUBSTITUTE(SUBSTITUTE(SUBSTITUTE(SUBSTITUTE(SUBSTITUTE(SUBSTITUTE(SUBSTITUTE(TRIM($B4835&amp;""),CHAR(10)," "),CHAR(13)," "),"."," "),";"," "),","," "),"/"," "),"+"," "),"-"," "),"  "," "),"  "," "),"  "," "),"  "," "),"  "," "),"  "," "))," ","|")&amp;"|")</f>
        <v/>
      </c>
      <c r="AD4835">
        <f>TRIM($I4835&amp;"")</f>
        <v/>
      </c>
    </row>
    <row r="4836" ht="36" customHeight="1">
      <c r="A4836" s="9" t="n">
        <v>46225</v>
      </c>
      <c r="B4836" s="14" t="inlineStr">
        <is>
          <t>10284</t>
        </is>
      </c>
      <c r="C4836" s="14" t="inlineStr">
        <is>
          <t>M/C 0728 (AMARELO)</t>
        </is>
      </c>
      <c r="D4836" s="14" t="inlineStr">
        <is>
          <t>11 USINAGEM</t>
        </is>
      </c>
      <c r="E4836" s="14" t="n">
        <v>30006110</v>
      </c>
      <c r="F4836" s="14" t="inlineStr">
        <is>
          <t>PE FRONTAL 430X(108)51X25 MDF (DIR) SANTIAGO NEW</t>
        </is>
      </c>
      <c r="G4836" s="14" t="inlineStr">
        <is>
          <t>11 USINAGEM</t>
        </is>
      </c>
      <c r="H4836" s="14" t="inlineStr">
        <is>
          <t>11 USINAGEM</t>
        </is>
      </c>
      <c r="I4836" s="9" t="inlineStr">
        <is>
          <t>11 USINAGEM</t>
        </is>
      </c>
      <c r="J4836" s="9" t="n">
        <v>600</v>
      </c>
      <c r="K4836" s="14" t="n"/>
      <c r="L4836" s="14" t="n"/>
      <c r="M4836" s="14" t="n"/>
      <c r="N4836" s="14" t="n"/>
      <c r="O4836" s="14" t="n"/>
      <c r="P4836" s="14" t="n"/>
      <c r="Q4836" s="14" t="n"/>
      <c r="R4836" s="14" t="n"/>
      <c r="S4836" s="14" t="n"/>
      <c r="T4836" s="14" t="n"/>
      <c r="U4836" s="14" t="n"/>
      <c r="V4836" s="14" t="n"/>
      <c r="W4836" s="14" t="n"/>
      <c r="X4836" s="14" t="n"/>
      <c r="Y4836" s="14" t="n"/>
      <c r="Z4836" s="14" t="n"/>
      <c r="AA4836" s="11" t="n"/>
      <c r="AB4836" s="14">
        <f>B4836&amp;"|"&amp;I4836</f>
        <v/>
      </c>
      <c r="AC4836">
        <f>IF($B4836="","","|"&amp;SUBSTITUTE(TRIM(SUBSTITUTE(SUBSTITUTE(SUBSTITUTE(SUBSTITUTE(SUBSTITUTE(SUBSTITUTE(SUBSTITUTE(SUBSTITUTE(SUBSTITUTE(SUBSTITUTE(SUBSTITUTE(SUBSTITUTE(SUBSTITUTE(SUBSTITUTE(TRIM($B4836&amp;""),CHAR(10)," "),CHAR(13)," "),"."," "),";"," "),","," "),"/"," "),"+"," "),"-"," "),"  "," "),"  "," "),"  "," "),"  "," "),"  "," "),"  "," "))," ","|")&amp;"|")</f>
        <v/>
      </c>
      <c r="AD4836">
        <f>TRIM($I4836&amp;"")</f>
        <v/>
      </c>
    </row>
    <row r="4837" ht="36" customHeight="1">
      <c r="A4837" s="9" t="n">
        <v>46225</v>
      </c>
      <c r="B4837" s="14" t="inlineStr">
        <is>
          <t>10284</t>
        </is>
      </c>
      <c r="C4837" s="14" t="inlineStr">
        <is>
          <t>M/C 0728 (AMARELO)</t>
        </is>
      </c>
      <c r="D4837" s="14" t="inlineStr">
        <is>
          <t>11 USINAGEM</t>
        </is>
      </c>
      <c r="E4837" s="14" t="n">
        <v>30006111</v>
      </c>
      <c r="F4837" s="14" t="inlineStr">
        <is>
          <t>PE FRONTAL 430X(108)51X25MDF (ESQRD) SANTIAGO NEW</t>
        </is>
      </c>
      <c r="G4837" s="14" t="inlineStr">
        <is>
          <t>11 USINAGEM</t>
        </is>
      </c>
      <c r="H4837" s="14" t="inlineStr">
        <is>
          <t>11 USINAGEM</t>
        </is>
      </c>
      <c r="I4837" s="9" t="inlineStr">
        <is>
          <t>11 USINAGEM</t>
        </is>
      </c>
      <c r="J4837" s="9" t="n">
        <v>600</v>
      </c>
      <c r="K4837" s="14" t="n"/>
      <c r="L4837" s="14" t="n"/>
      <c r="M4837" s="14" t="n"/>
      <c r="N4837" s="14" t="n"/>
      <c r="O4837" s="14" t="n"/>
      <c r="P4837" s="14" t="n"/>
      <c r="Q4837" s="14" t="n"/>
      <c r="R4837" s="14" t="n"/>
      <c r="S4837" s="14" t="n"/>
      <c r="T4837" s="14" t="n"/>
      <c r="U4837" s="14" t="n"/>
      <c r="V4837" s="14" t="n"/>
      <c r="W4837" s="14" t="n"/>
      <c r="X4837" s="14" t="n"/>
      <c r="Y4837" s="14" t="n"/>
      <c r="Z4837" s="14" t="n"/>
      <c r="AA4837" s="11" t="n"/>
      <c r="AB4837" s="14">
        <f>B4837&amp;"|"&amp;I4837</f>
        <v/>
      </c>
      <c r="AC4837">
        <f>IF($B4837="","","|"&amp;SUBSTITUTE(TRIM(SUBSTITUTE(SUBSTITUTE(SUBSTITUTE(SUBSTITUTE(SUBSTITUTE(SUBSTITUTE(SUBSTITUTE(SUBSTITUTE(SUBSTITUTE(SUBSTITUTE(SUBSTITUTE(SUBSTITUTE(SUBSTITUTE(SUBSTITUTE(TRIM($B4837&amp;""),CHAR(10)," "),CHAR(13)," "),"."," "),";"," "),","," "),"/"," "),"+"," "),"-"," "),"  "," "),"  "," "),"  "," "),"  "," "),"  "," "),"  "," "))," ","|")&amp;"|")</f>
        <v/>
      </c>
      <c r="AD4837">
        <f>TRIM($I4837&amp;"")</f>
        <v/>
      </c>
    </row>
    <row r="4838" ht="72" customHeight="1">
      <c r="A4838" s="9" t="n">
        <v>46234</v>
      </c>
      <c r="B4838" s="14" t="inlineStr">
        <is>
          <t>10274,10275,10276,10277,10279,10280,10281,10278</t>
        </is>
      </c>
      <c r="C4838" s="14" t="inlineStr">
        <is>
          <t>MAD 0803 CAD.1 (LARANJA)</t>
        </is>
      </c>
      <c r="D4838" s="14" t="inlineStr">
        <is>
          <t>6 PINTURA UV</t>
        </is>
      </c>
      <c r="E4838" s="14" t="n">
        <v>20021607</v>
      </c>
      <c r="F4838" s="14" t="inlineStr">
        <is>
          <t>TAMPO 1605X905X18 MDF - MESA COM VIDRO</t>
        </is>
      </c>
      <c r="G4838" s="14" t="inlineStr">
        <is>
          <t>6 PINTURA UV</t>
        </is>
      </c>
      <c r="H4838" s="14" t="inlineStr">
        <is>
          <t>6 PINTURA UV</t>
        </is>
      </c>
      <c r="I4838" s="9" t="inlineStr">
        <is>
          <t>6 PINTURA UV</t>
        </is>
      </c>
      <c r="J4838" s="9" t="n">
        <v>27</v>
      </c>
      <c r="K4838" s="14" t="n"/>
      <c r="L4838" s="14" t="n"/>
      <c r="M4838" s="14" t="n"/>
      <c r="N4838" s="14" t="n"/>
      <c r="O4838" s="14" t="n"/>
      <c r="P4838" s="14" t="n"/>
      <c r="Q4838" s="14" t="n"/>
      <c r="R4838" s="14" t="n"/>
      <c r="S4838" s="14" t="n"/>
      <c r="T4838" s="14" t="n"/>
      <c r="U4838" s="14" t="n"/>
      <c r="V4838" s="14" t="n"/>
      <c r="W4838" s="14" t="n"/>
      <c r="X4838" s="14" t="n"/>
      <c r="Y4838" s="14" t="n"/>
      <c r="Z4838" s="14" t="n"/>
      <c r="AA4838" s="11" t="n"/>
      <c r="AB4838" s="14">
        <f>B4838&amp;"|"&amp;I4838</f>
        <v/>
      </c>
      <c r="AC4838">
        <f>IF($B4838="","","|"&amp;SUBSTITUTE(TRIM(SUBSTITUTE(SUBSTITUTE(SUBSTITUTE(SUBSTITUTE(SUBSTITUTE(SUBSTITUTE(SUBSTITUTE(SUBSTITUTE(SUBSTITUTE(SUBSTITUTE(SUBSTITUTE(SUBSTITUTE(SUBSTITUTE(SUBSTITUTE(TRIM($B4838&amp;""),CHAR(10)," "),CHAR(13)," "),"."," "),";"," "),","," "),"/"," "),"+"," "),"-"," "),"  "," "),"  "," "),"  "," "),"  "," "),"  "," "),"  "," "))," ","|")&amp;"|")</f>
        <v/>
      </c>
      <c r="AD4838">
        <f>TRIM($I4838&amp;"")</f>
        <v/>
      </c>
    </row>
    <row r="4839" ht="72" customHeight="1">
      <c r="A4839" s="9" t="n">
        <v>46234</v>
      </c>
      <c r="B4839" s="14" t="inlineStr">
        <is>
          <t>10274,10275,10276,10277,10279,10280,10281,10278</t>
        </is>
      </c>
      <c r="C4839" s="14" t="inlineStr">
        <is>
          <t>MAD 0803 CAD.1 (LARANJA)</t>
        </is>
      </c>
      <c r="D4839" s="14" t="inlineStr">
        <is>
          <t>6 PINTURA UV</t>
        </is>
      </c>
      <c r="E4839" s="14" t="n">
        <v>20053407</v>
      </c>
      <c r="F4839" s="14" t="inlineStr">
        <is>
          <t>TAMPO 1365X905X18 MDF - MESA COM VIDRO</t>
        </is>
      </c>
      <c r="G4839" s="14" t="inlineStr">
        <is>
          <t>6 PINTURA UV</t>
        </is>
      </c>
      <c r="H4839" s="14" t="inlineStr">
        <is>
          <t>6 PINTURA UV</t>
        </is>
      </c>
      <c r="I4839" s="9" t="inlineStr">
        <is>
          <t>6 PINTURA UV</t>
        </is>
      </c>
      <c r="J4839" s="9" t="n">
        <v>1</v>
      </c>
      <c r="K4839" s="14" t="n"/>
      <c r="L4839" s="14" t="n"/>
      <c r="M4839" s="14" t="n"/>
      <c r="N4839" s="14" t="n"/>
      <c r="O4839" s="14" t="n"/>
      <c r="P4839" s="14" t="n"/>
      <c r="Q4839" s="14" t="n"/>
      <c r="R4839" s="14" t="n"/>
      <c r="S4839" s="14" t="n"/>
      <c r="T4839" s="14" t="n"/>
      <c r="U4839" s="14" t="n"/>
      <c r="V4839" s="14" t="n"/>
      <c r="W4839" s="14" t="n"/>
      <c r="X4839" s="14" t="n"/>
      <c r="Y4839" s="14" t="n"/>
      <c r="Z4839" s="14" t="n"/>
      <c r="AA4839" s="11" t="n"/>
      <c r="AB4839" s="14">
        <f>B4839&amp;"|"&amp;I4839</f>
        <v/>
      </c>
      <c r="AC4839">
        <f>IF($B4839="","","|"&amp;SUBSTITUTE(TRIM(SUBSTITUTE(SUBSTITUTE(SUBSTITUTE(SUBSTITUTE(SUBSTITUTE(SUBSTITUTE(SUBSTITUTE(SUBSTITUTE(SUBSTITUTE(SUBSTITUTE(SUBSTITUTE(SUBSTITUTE(SUBSTITUTE(SUBSTITUTE(TRIM($B4839&amp;""),CHAR(10)," "),CHAR(13)," "),"."," "),";"," "),","," "),"/"," "),"+"," "),"-"," "),"  "," "),"  "," "),"  "," "),"  "," "),"  "," "),"  "," "))," ","|")&amp;"|")</f>
        <v/>
      </c>
      <c r="AD4839">
        <f>TRIM($I4839&amp;"")</f>
        <v/>
      </c>
    </row>
    <row r="4840" ht="72" customHeight="1">
      <c r="A4840" s="9" t="n">
        <v>46234</v>
      </c>
      <c r="B4840" s="14" t="inlineStr">
        <is>
          <t>10274,10275,10276,10277,10279,10280,10281,10278</t>
        </is>
      </c>
      <c r="C4840" s="14" t="inlineStr">
        <is>
          <t>MAD 0803 CAD.1 (LARANJA)</t>
        </is>
      </c>
      <c r="D4840" s="14" t="inlineStr">
        <is>
          <t>6 PINTURA UV</t>
        </is>
      </c>
      <c r="E4840" s="14" t="n">
        <v>20061312</v>
      </c>
      <c r="F4840" s="14" t="inlineStr">
        <is>
          <t>TAMPO 2000X900X18 MDF - MESA COM VIDRO (RAIO100)</t>
        </is>
      </c>
      <c r="G4840" s="14" t="inlineStr">
        <is>
          <t>6 PINTURA UV</t>
        </is>
      </c>
      <c r="H4840" s="14" t="inlineStr">
        <is>
          <t>6 PINTURA UV</t>
        </is>
      </c>
      <c r="I4840" s="9" t="inlineStr">
        <is>
          <t>6 PINTURA UV</t>
        </is>
      </c>
      <c r="J4840" s="9" t="n">
        <v>5</v>
      </c>
      <c r="K4840" s="14" t="n"/>
      <c r="L4840" s="14" t="n"/>
      <c r="M4840" s="14" t="n"/>
      <c r="N4840" s="14" t="n"/>
      <c r="O4840" s="14" t="n"/>
      <c r="P4840" s="14" t="n"/>
      <c r="Q4840" s="14" t="n"/>
      <c r="R4840" s="14" t="n"/>
      <c r="S4840" s="14" t="n"/>
      <c r="T4840" s="14" t="n"/>
      <c r="U4840" s="14" t="n"/>
      <c r="V4840" s="14" t="n"/>
      <c r="W4840" s="14" t="n"/>
      <c r="X4840" s="14" t="n"/>
      <c r="Y4840" s="14" t="n"/>
      <c r="Z4840" s="14" t="n"/>
      <c r="AA4840" s="11" t="n"/>
      <c r="AB4840" s="14">
        <f>B4840&amp;"|"&amp;I4840</f>
        <v/>
      </c>
      <c r="AC4840">
        <f>IF($B4840="","","|"&amp;SUBSTITUTE(TRIM(SUBSTITUTE(SUBSTITUTE(SUBSTITUTE(SUBSTITUTE(SUBSTITUTE(SUBSTITUTE(SUBSTITUTE(SUBSTITUTE(SUBSTITUTE(SUBSTITUTE(SUBSTITUTE(SUBSTITUTE(SUBSTITUTE(SUBSTITUTE(TRIM($B4840&amp;""),CHAR(10)," "),CHAR(13)," "),"."," "),";"," "),","," "),"/"," "),"+"," "),"-"," "),"  "," "),"  "," "),"  "," "),"  "," "),"  "," "),"  "," "))," ","|")&amp;"|")</f>
        <v/>
      </c>
      <c r="AD4840">
        <f>TRIM($I4840&amp;"")</f>
        <v/>
      </c>
    </row>
    <row r="4841" ht="72" customHeight="1">
      <c r="A4841" s="9" t="n">
        <v>46234</v>
      </c>
      <c r="B4841" s="14" t="inlineStr">
        <is>
          <t>10274,10275,10276,10277,10279,10280,10281,10278</t>
        </is>
      </c>
      <c r="C4841" s="14" t="inlineStr">
        <is>
          <t>MAD 0803 CAD.1 (LARANJA)</t>
        </is>
      </c>
      <c r="D4841" s="14" t="inlineStr">
        <is>
          <t>6 PINTURA UV</t>
        </is>
      </c>
      <c r="E4841" s="14" t="n">
        <v>20083212</v>
      </c>
      <c r="F4841" s="14" t="inlineStr">
        <is>
          <t>TAMPO 1365X905X18 MDF - MESA COM VIDRO (RAIO100)</t>
        </is>
      </c>
      <c r="G4841" s="14" t="inlineStr">
        <is>
          <t>6 PINTURA UV</t>
        </is>
      </c>
      <c r="H4841" s="14" t="inlineStr">
        <is>
          <t>6 PINTURA UV</t>
        </is>
      </c>
      <c r="I4841" s="9" t="inlineStr">
        <is>
          <t>6 PINTURA UV</t>
        </is>
      </c>
      <c r="J4841" s="9" t="n">
        <v>5</v>
      </c>
      <c r="K4841" s="14" t="n"/>
      <c r="L4841" s="14" t="n"/>
      <c r="M4841" s="14" t="n"/>
      <c r="N4841" s="14" t="n"/>
      <c r="O4841" s="14" t="n"/>
      <c r="P4841" s="14" t="n"/>
      <c r="Q4841" s="14" t="n"/>
      <c r="R4841" s="14" t="n"/>
      <c r="S4841" s="14" t="n"/>
      <c r="T4841" s="14" t="n"/>
      <c r="U4841" s="14" t="n"/>
      <c r="V4841" s="14" t="n"/>
      <c r="W4841" s="14" t="n"/>
      <c r="X4841" s="14" t="n"/>
      <c r="Y4841" s="14" t="n"/>
      <c r="Z4841" s="14" t="n"/>
      <c r="AA4841" s="11" t="n"/>
      <c r="AB4841" s="14">
        <f>B4841&amp;"|"&amp;I4841</f>
        <v/>
      </c>
      <c r="AC4841">
        <f>IF($B4841="","","|"&amp;SUBSTITUTE(TRIM(SUBSTITUTE(SUBSTITUTE(SUBSTITUTE(SUBSTITUTE(SUBSTITUTE(SUBSTITUTE(SUBSTITUTE(SUBSTITUTE(SUBSTITUTE(SUBSTITUTE(SUBSTITUTE(SUBSTITUTE(SUBSTITUTE(SUBSTITUTE(TRIM($B4841&amp;""),CHAR(10)," "),CHAR(13)," "),"."," "),";"," "),","," "),"/"," "),"+"," "),"-"," "),"  "," "),"  "," "),"  "," "),"  "," "),"  "," "),"  "," "))," ","|")&amp;"|")</f>
        <v/>
      </c>
      <c r="AD4841">
        <f>TRIM($I4841&amp;"")</f>
        <v/>
      </c>
    </row>
    <row r="4842" ht="72" customHeight="1">
      <c r="A4842" s="9" t="n">
        <v>46234</v>
      </c>
      <c r="B4842" s="14" t="inlineStr">
        <is>
          <t>10274,10275,10276,10277,10279,10280,10281,10278</t>
        </is>
      </c>
      <c r="C4842" s="14" t="inlineStr">
        <is>
          <t>MAD 0803 CAD.1 (LARANJA)</t>
        </is>
      </c>
      <c r="D4842" s="14" t="inlineStr">
        <is>
          <t>6 PINTURA UV</t>
        </is>
      </c>
      <c r="E4842" s="14" t="n">
        <v>20086212</v>
      </c>
      <c r="F4842" s="14" t="inlineStr">
        <is>
          <t>TAMPO 1605X905X18 MDF - MESA COM VIDRO (RAIO100)</t>
        </is>
      </c>
      <c r="G4842" s="14" t="inlineStr">
        <is>
          <t>6 PINTURA UV</t>
        </is>
      </c>
      <c r="H4842" s="14" t="inlineStr">
        <is>
          <t>6 PINTURA UV</t>
        </is>
      </c>
      <c r="I4842" s="9" t="inlineStr">
        <is>
          <t>6 PINTURA UV</t>
        </is>
      </c>
      <c r="J4842" s="9" t="n">
        <v>8</v>
      </c>
      <c r="K4842" s="14" t="n"/>
      <c r="L4842" s="14" t="n"/>
      <c r="M4842" s="14" t="n"/>
      <c r="N4842" s="14" t="n"/>
      <c r="O4842" s="14" t="n"/>
      <c r="P4842" s="14" t="n"/>
      <c r="Q4842" s="14" t="n"/>
      <c r="R4842" s="14" t="n"/>
      <c r="S4842" s="14" t="n"/>
      <c r="T4842" s="14" t="n"/>
      <c r="U4842" s="14" t="n"/>
      <c r="V4842" s="14" t="n"/>
      <c r="W4842" s="14" t="n"/>
      <c r="X4842" s="14" t="n"/>
      <c r="Y4842" s="14" t="n"/>
      <c r="Z4842" s="14" t="n"/>
      <c r="AA4842" s="11" t="n"/>
      <c r="AB4842" s="14">
        <f>B4842&amp;"|"&amp;I4842</f>
        <v/>
      </c>
      <c r="AC4842">
        <f>IF($B4842="","","|"&amp;SUBSTITUTE(TRIM(SUBSTITUTE(SUBSTITUTE(SUBSTITUTE(SUBSTITUTE(SUBSTITUTE(SUBSTITUTE(SUBSTITUTE(SUBSTITUTE(SUBSTITUTE(SUBSTITUTE(SUBSTITUTE(SUBSTITUTE(SUBSTITUTE(SUBSTITUTE(TRIM($B4842&amp;""),CHAR(10)," "),CHAR(13)," "),"."," "),";"," "),","," "),"/"," "),"+"," "),"-"," "),"  "," "),"  "," "),"  "," "),"  "," "),"  "," "),"  "," "))," ","|")&amp;"|")</f>
        <v/>
      </c>
      <c r="AD4842">
        <f>TRIM($I4842&amp;"")</f>
        <v/>
      </c>
    </row>
    <row r="4843" ht="72" customHeight="1">
      <c r="A4843" s="9" t="n">
        <v>46234</v>
      </c>
      <c r="B4843" s="14" t="inlineStr">
        <is>
          <t>10274,10275,10276,10277,10279,10280,10281,10278</t>
        </is>
      </c>
      <c r="C4843" s="14" t="inlineStr">
        <is>
          <t>MAD 0803 CAD.1 (LARANJA)</t>
        </is>
      </c>
      <c r="D4843" s="14" t="inlineStr">
        <is>
          <t>6 PINTURA UV</t>
        </is>
      </c>
      <c r="E4843" s="14" t="n">
        <v>20088212</v>
      </c>
      <c r="F4843" s="14" t="inlineStr">
        <is>
          <t>TAMPO 1800X900X18 MDF - MESA COM VIDRO (RAIO100)</t>
        </is>
      </c>
      <c r="G4843" s="14" t="inlineStr">
        <is>
          <t>6 PINTURA UV</t>
        </is>
      </c>
      <c r="H4843" s="14" t="inlineStr">
        <is>
          <t>6 PINTURA UV</t>
        </is>
      </c>
      <c r="I4843" s="9" t="inlineStr">
        <is>
          <t>6 PINTURA UV</t>
        </is>
      </c>
      <c r="J4843" s="9" t="n">
        <v>3</v>
      </c>
      <c r="K4843" s="14" t="n"/>
      <c r="L4843" s="14" t="n"/>
      <c r="M4843" s="14" t="n"/>
      <c r="N4843" s="14" t="n"/>
      <c r="O4843" s="14" t="n"/>
      <c r="P4843" s="14" t="n"/>
      <c r="Q4843" s="14" t="n"/>
      <c r="R4843" s="14" t="n"/>
      <c r="S4843" s="14" t="n"/>
      <c r="T4843" s="14" t="n"/>
      <c r="U4843" s="14" t="n"/>
      <c r="V4843" s="14" t="n"/>
      <c r="W4843" s="14" t="n"/>
      <c r="X4843" s="14" t="n"/>
      <c r="Y4843" s="14" t="n"/>
      <c r="Z4843" s="14" t="n"/>
      <c r="AA4843" s="11" t="n"/>
      <c r="AB4843" s="14">
        <f>B4843&amp;"|"&amp;I4843</f>
        <v/>
      </c>
      <c r="AC4843">
        <f>IF($B4843="","","|"&amp;SUBSTITUTE(TRIM(SUBSTITUTE(SUBSTITUTE(SUBSTITUTE(SUBSTITUTE(SUBSTITUTE(SUBSTITUTE(SUBSTITUTE(SUBSTITUTE(SUBSTITUTE(SUBSTITUTE(SUBSTITUTE(SUBSTITUTE(SUBSTITUTE(SUBSTITUTE(TRIM($B4843&amp;""),CHAR(10)," "),CHAR(13)," "),"."," "),";"," "),","," "),"/"," "),"+"," "),"-"," "),"  "," "),"  "," "),"  "," "),"  "," "),"  "," "),"  "," "))," ","|")&amp;"|")</f>
        <v/>
      </c>
      <c r="AD4843">
        <f>TRIM($I4843&amp;"")</f>
        <v/>
      </c>
    </row>
    <row r="4844" ht="72" customHeight="1">
      <c r="A4844" s="9" t="n">
        <v>46234</v>
      </c>
      <c r="B4844" s="14" t="inlineStr">
        <is>
          <t>10274,10275,10276,10277,10279,10280,10281,10278</t>
        </is>
      </c>
      <c r="C4844" s="14" t="inlineStr">
        <is>
          <t>MAD 0803 CAD.1 (LARANJA)</t>
        </is>
      </c>
      <c r="D4844" s="14" t="inlineStr">
        <is>
          <t>6 PINTURA UV</t>
        </is>
      </c>
      <c r="E4844" s="14" t="n">
        <v>20058407</v>
      </c>
      <c r="F4844" s="14" t="inlineStr">
        <is>
          <t>TAMPO 1365X905X25 MDF - MESA COM VIDRO</t>
        </is>
      </c>
      <c r="G4844" s="14" t="inlineStr">
        <is>
          <t>6 PINTURA UV</t>
        </is>
      </c>
      <c r="H4844" s="14" t="inlineStr">
        <is>
          <t>6 PINTURA UV</t>
        </is>
      </c>
      <c r="I4844" s="9" t="inlineStr">
        <is>
          <t>6 PINTURA UV</t>
        </is>
      </c>
      <c r="J4844" s="9" t="n">
        <v>5</v>
      </c>
      <c r="K4844" s="14" t="n"/>
      <c r="L4844" s="14" t="n"/>
      <c r="M4844" s="14" t="n"/>
      <c r="N4844" s="14" t="n"/>
      <c r="O4844" s="14" t="n"/>
      <c r="P4844" s="14" t="n"/>
      <c r="Q4844" s="14" t="n"/>
      <c r="R4844" s="14" t="n"/>
      <c r="S4844" s="14" t="n"/>
      <c r="T4844" s="14" t="n"/>
      <c r="U4844" s="14" t="n"/>
      <c r="V4844" s="14" t="n"/>
      <c r="W4844" s="14" t="n"/>
      <c r="X4844" s="14" t="n"/>
      <c r="Y4844" s="14" t="n"/>
      <c r="Z4844" s="14" t="n"/>
      <c r="AA4844" s="11" t="n"/>
      <c r="AB4844" s="14">
        <f>B4844&amp;"|"&amp;I4844</f>
        <v/>
      </c>
      <c r="AC4844">
        <f>IF($B4844="","","|"&amp;SUBSTITUTE(TRIM(SUBSTITUTE(SUBSTITUTE(SUBSTITUTE(SUBSTITUTE(SUBSTITUTE(SUBSTITUTE(SUBSTITUTE(SUBSTITUTE(SUBSTITUTE(SUBSTITUTE(SUBSTITUTE(SUBSTITUTE(SUBSTITUTE(SUBSTITUTE(TRIM($B4844&amp;""),CHAR(10)," "),CHAR(13)," "),"."," "),";"," "),","," "),"/"," "),"+"," "),"-"," "),"  "," "),"  "," "),"  "," "),"  "," "),"  "," "),"  "," "))," ","|")&amp;"|")</f>
        <v/>
      </c>
      <c r="AD4844">
        <f>TRIM($I4844&amp;"")</f>
        <v/>
      </c>
    </row>
    <row r="4845" ht="24" customHeight="1">
      <c r="A4845" s="9" t="n">
        <v>46227</v>
      </c>
      <c r="B4845" s="14" t="inlineStr">
        <is>
          <t>10284</t>
        </is>
      </c>
      <c r="C4845" s="14" t="inlineStr">
        <is>
          <t>M/C 0728 (AMARELO)</t>
        </is>
      </c>
      <c r="D4845" s="14" t="inlineStr">
        <is>
          <t>6 PINTURA UV</t>
        </is>
      </c>
      <c r="E4845" s="14" t="n">
        <v>200306101</v>
      </c>
      <c r="F4845" s="14" t="inlineStr">
        <is>
          <t>PE 790(800)X100X50 MDP - MESA GENOVA</t>
        </is>
      </c>
      <c r="G4845" s="14" t="inlineStr">
        <is>
          <t>6 PINTURA UV</t>
        </is>
      </c>
      <c r="H4845" s="14" t="inlineStr">
        <is>
          <t>6 PINTURA UV</t>
        </is>
      </c>
      <c r="I4845" s="9" t="inlineStr">
        <is>
          <t>6 PINTURA UV</t>
        </is>
      </c>
      <c r="J4845" s="9" t="n">
        <v>4</v>
      </c>
      <c r="K4845" s="14" t="n"/>
      <c r="L4845" s="14" t="n"/>
      <c r="M4845" s="14" t="n"/>
      <c r="N4845" s="14" t="n"/>
      <c r="O4845" s="14" t="n"/>
      <c r="P4845" s="14" t="n"/>
      <c r="Q4845" s="14" t="n"/>
      <c r="R4845" s="14" t="n"/>
      <c r="S4845" s="14" t="n"/>
      <c r="T4845" s="14" t="n"/>
      <c r="U4845" s="14" t="n"/>
      <c r="V4845" s="14" t="n"/>
      <c r="W4845" s="14" t="n"/>
      <c r="X4845" s="14" t="n"/>
      <c r="Y4845" s="14" t="n"/>
      <c r="Z4845" s="14" t="n"/>
      <c r="AA4845" s="11" t="n"/>
      <c r="AB4845" s="14">
        <f>B4845&amp;"|"&amp;I4845</f>
        <v/>
      </c>
      <c r="AC4845">
        <f>IF($B4845="","","|"&amp;SUBSTITUTE(TRIM(SUBSTITUTE(SUBSTITUTE(SUBSTITUTE(SUBSTITUTE(SUBSTITUTE(SUBSTITUTE(SUBSTITUTE(SUBSTITUTE(SUBSTITUTE(SUBSTITUTE(SUBSTITUTE(SUBSTITUTE(SUBSTITUTE(SUBSTITUTE(TRIM($B4845&amp;""),CHAR(10)," "),CHAR(13)," "),"."," "),";"," "),","," "),"/"," "),"+"," "),"-"," "),"  "," "),"  "," "),"  "," "),"  "," "),"  "," "),"  "," "))," ","|")&amp;"|")</f>
        <v/>
      </c>
      <c r="AD4845">
        <f>TRIM($I4845&amp;"")</f>
        <v/>
      </c>
    </row>
    <row r="4846" ht="24" customHeight="1">
      <c r="A4846" s="9" t="n">
        <v>46227</v>
      </c>
      <c r="B4846" s="14" t="inlineStr">
        <is>
          <t>10284</t>
        </is>
      </c>
      <c r="C4846" s="14" t="inlineStr">
        <is>
          <t>M/C 0728 (AMARELO)</t>
        </is>
      </c>
      <c r="D4846" s="14" t="inlineStr">
        <is>
          <t>6 PINTURA UV</t>
        </is>
      </c>
      <c r="E4846" s="14" t="n">
        <v>200306102</v>
      </c>
      <c r="F4846" s="14" t="inlineStr">
        <is>
          <t>BASE DOS PES 634(653)X95X50 MDP - MESA GENOVA</t>
        </is>
      </c>
      <c r="G4846" s="14" t="inlineStr">
        <is>
          <t>6 PINTURA UV</t>
        </is>
      </c>
      <c r="H4846" s="14" t="inlineStr">
        <is>
          <t>6 PINTURA UV</t>
        </is>
      </c>
      <c r="I4846" s="9" t="inlineStr">
        <is>
          <t>6 PINTURA UV</t>
        </is>
      </c>
      <c r="J4846" s="9" t="n">
        <v>2</v>
      </c>
      <c r="K4846" s="14" t="n"/>
      <c r="L4846" s="14" t="n"/>
      <c r="M4846" s="14" t="n"/>
      <c r="N4846" s="14" t="n"/>
      <c r="O4846" s="14" t="n"/>
      <c r="P4846" s="14" t="n"/>
      <c r="Q4846" s="14" t="n"/>
      <c r="R4846" s="14" t="n"/>
      <c r="S4846" s="14" t="n"/>
      <c r="T4846" s="14" t="n"/>
      <c r="U4846" s="14" t="n"/>
      <c r="V4846" s="14" t="n"/>
      <c r="W4846" s="14" t="n"/>
      <c r="X4846" s="14" t="n"/>
      <c r="Y4846" s="14" t="n"/>
      <c r="Z4846" s="14" t="n"/>
      <c r="AA4846" s="11" t="n"/>
      <c r="AB4846" s="14">
        <f>B4846&amp;"|"&amp;I4846</f>
        <v/>
      </c>
      <c r="AC4846">
        <f>IF($B4846="","","|"&amp;SUBSTITUTE(TRIM(SUBSTITUTE(SUBSTITUTE(SUBSTITUTE(SUBSTITUTE(SUBSTITUTE(SUBSTITUTE(SUBSTITUTE(SUBSTITUTE(SUBSTITUTE(SUBSTITUTE(SUBSTITUTE(SUBSTITUTE(SUBSTITUTE(SUBSTITUTE(TRIM($B4846&amp;""),CHAR(10)," "),CHAR(13)," "),"."," "),";"," "),","," "),"/"," "),"+"," "),"-"," "),"  "," "),"  "," "),"  "," "),"  "," "),"  "," "),"  "," "))," ","|")&amp;"|")</f>
        <v/>
      </c>
      <c r="AD4846">
        <f>TRIM($I4846&amp;"")</f>
        <v/>
      </c>
    </row>
    <row r="4847" ht="24" customHeight="1">
      <c r="A4847" s="9" t="n">
        <v>46227</v>
      </c>
      <c r="B4847" s="14" t="inlineStr">
        <is>
          <t>10284</t>
        </is>
      </c>
      <c r="C4847" s="14" t="inlineStr">
        <is>
          <t>M/C 0728 (AMARELO)</t>
        </is>
      </c>
      <c r="D4847" s="14" t="inlineStr">
        <is>
          <t>6 PINTURA UV</t>
        </is>
      </c>
      <c r="E4847" s="14" t="n">
        <v>200306103</v>
      </c>
      <c r="F4847" s="14" t="inlineStr">
        <is>
          <t>TRAVESSA MENOR 393X120X18 MDF - MESA GENOVA</t>
        </is>
      </c>
      <c r="G4847" s="14" t="inlineStr">
        <is>
          <t>6 PINTURA UV</t>
        </is>
      </c>
      <c r="H4847" s="14" t="inlineStr">
        <is>
          <t>6 PINTURA UV</t>
        </is>
      </c>
      <c r="I4847" s="9" t="inlineStr">
        <is>
          <t>6 PINTURA UV</t>
        </is>
      </c>
      <c r="J4847" s="9" t="n">
        <v>2</v>
      </c>
      <c r="K4847" s="14" t="n"/>
      <c r="L4847" s="14" t="n"/>
      <c r="M4847" s="14" t="n"/>
      <c r="N4847" s="14" t="n"/>
      <c r="O4847" s="14" t="n"/>
      <c r="P4847" s="14" t="n"/>
      <c r="Q4847" s="14" t="n"/>
      <c r="R4847" s="14" t="n"/>
      <c r="S4847" s="14" t="n"/>
      <c r="T4847" s="14" t="n"/>
      <c r="U4847" s="14" t="n"/>
      <c r="V4847" s="14" t="n"/>
      <c r="W4847" s="14" t="n"/>
      <c r="X4847" s="14" t="n"/>
      <c r="Y4847" s="14" t="n"/>
      <c r="Z4847" s="14" t="n"/>
      <c r="AA4847" s="11" t="n"/>
      <c r="AB4847" s="14">
        <f>B4847&amp;"|"&amp;I4847</f>
        <v/>
      </c>
      <c r="AC4847">
        <f>IF($B4847="","","|"&amp;SUBSTITUTE(TRIM(SUBSTITUTE(SUBSTITUTE(SUBSTITUTE(SUBSTITUTE(SUBSTITUTE(SUBSTITUTE(SUBSTITUTE(SUBSTITUTE(SUBSTITUTE(SUBSTITUTE(SUBSTITUTE(SUBSTITUTE(SUBSTITUTE(SUBSTITUTE(TRIM($B4847&amp;""),CHAR(10)," "),CHAR(13)," "),"."," "),";"," "),","," "),"/"," "),"+"," "),"-"," "),"  "," "),"  "," "),"  "," "),"  "," "),"  "," "),"  "," "))," ","|")&amp;"|")</f>
        <v/>
      </c>
      <c r="AD4847">
        <f>TRIM($I4847&amp;"")</f>
        <v/>
      </c>
    </row>
    <row r="4848" ht="24" customHeight="1">
      <c r="A4848" s="9" t="n">
        <v>46227</v>
      </c>
      <c r="B4848" s="14" t="inlineStr">
        <is>
          <t>10284</t>
        </is>
      </c>
      <c r="C4848" s="14" t="inlineStr">
        <is>
          <t>M/C 0728 (AMARELO)</t>
        </is>
      </c>
      <c r="D4848" s="14" t="inlineStr">
        <is>
          <t>6 PINTURA UV</t>
        </is>
      </c>
      <c r="E4848" s="14" t="n">
        <v>200306104</v>
      </c>
      <c r="F4848" s="14" t="inlineStr">
        <is>
          <t>TRAVESSA MAIOR 1000X120X18 MDF - MESA GENOVA</t>
        </is>
      </c>
      <c r="G4848" s="14" t="inlineStr">
        <is>
          <t>6 PINTURA UV</t>
        </is>
      </c>
      <c r="H4848" s="14" t="inlineStr">
        <is>
          <t>6 PINTURA UV</t>
        </is>
      </c>
      <c r="I4848" s="9" t="inlineStr">
        <is>
          <t>6 PINTURA UV</t>
        </is>
      </c>
      <c r="J4848" s="9" t="n">
        <v>2</v>
      </c>
      <c r="K4848" s="14" t="n"/>
      <c r="L4848" s="14" t="n"/>
      <c r="M4848" s="14" t="n"/>
      <c r="N4848" s="14" t="n"/>
      <c r="O4848" s="14" t="n"/>
      <c r="P4848" s="14" t="n"/>
      <c r="Q4848" s="14" t="n"/>
      <c r="R4848" s="14" t="n"/>
      <c r="S4848" s="14" t="n"/>
      <c r="T4848" s="14" t="n"/>
      <c r="U4848" s="14" t="n"/>
      <c r="V4848" s="14" t="n"/>
      <c r="W4848" s="14" t="n"/>
      <c r="X4848" s="14" t="n"/>
      <c r="Y4848" s="14" t="n"/>
      <c r="Z4848" s="14" t="n"/>
      <c r="AA4848" s="11" t="n"/>
      <c r="AB4848" s="14">
        <f>B4848&amp;"|"&amp;I4848</f>
        <v/>
      </c>
      <c r="AC4848">
        <f>IF($B4848="","","|"&amp;SUBSTITUTE(TRIM(SUBSTITUTE(SUBSTITUTE(SUBSTITUTE(SUBSTITUTE(SUBSTITUTE(SUBSTITUTE(SUBSTITUTE(SUBSTITUTE(SUBSTITUTE(SUBSTITUTE(SUBSTITUTE(SUBSTITUTE(SUBSTITUTE(SUBSTITUTE(TRIM($B4848&amp;""),CHAR(10)," "),CHAR(13)," "),"."," "),";"," "),","," "),"/"," "),"+"," "),"-"," "),"  "," "),"  "," "),"  "," "),"  "," "),"  "," "),"  "," "))," ","|")&amp;"|")</f>
        <v/>
      </c>
      <c r="AD4848">
        <f>TRIM($I4848&amp;"")</f>
        <v/>
      </c>
    </row>
    <row r="4849" ht="24" customHeight="1">
      <c r="A4849" s="9" t="n">
        <v>46227</v>
      </c>
      <c r="B4849" s="14" t="inlineStr">
        <is>
          <t>10284</t>
        </is>
      </c>
      <c r="C4849" s="14" t="inlineStr">
        <is>
          <t>M/C 0728 (AMARELO)</t>
        </is>
      </c>
      <c r="D4849" s="14" t="inlineStr">
        <is>
          <t>6 PINTURA UV</t>
        </is>
      </c>
      <c r="E4849" s="14" t="n">
        <v>20051001</v>
      </c>
      <c r="F4849" s="14" t="inlineStr">
        <is>
          <t>TAMPO REDONDO 1035X1035X18 MDF - MESA TURIM LIGHT</t>
        </is>
      </c>
      <c r="G4849" s="14" t="inlineStr">
        <is>
          <t>6 PINTURA UV</t>
        </is>
      </c>
      <c r="H4849" s="14" t="inlineStr">
        <is>
          <t>6 PINTURA UV</t>
        </is>
      </c>
      <c r="I4849" s="9" t="inlineStr">
        <is>
          <t>6 PINTURA UV</t>
        </is>
      </c>
      <c r="J4849" s="9" t="n">
        <v>4</v>
      </c>
      <c r="K4849" s="14" t="n"/>
      <c r="L4849" s="14" t="n"/>
      <c r="M4849" s="14" t="n"/>
      <c r="N4849" s="14" t="n"/>
      <c r="O4849" s="14" t="n"/>
      <c r="P4849" s="14" t="n"/>
      <c r="Q4849" s="14" t="n"/>
      <c r="R4849" s="14" t="n"/>
      <c r="S4849" s="14" t="n"/>
      <c r="T4849" s="14" t="n"/>
      <c r="U4849" s="14" t="n"/>
      <c r="V4849" s="14" t="n"/>
      <c r="W4849" s="14" t="n"/>
      <c r="X4849" s="14" t="n"/>
      <c r="Y4849" s="14" t="n"/>
      <c r="Z4849" s="14" t="n"/>
      <c r="AA4849" s="11" t="n"/>
      <c r="AB4849" s="14">
        <f>B4849&amp;"|"&amp;I4849</f>
        <v/>
      </c>
      <c r="AC4849">
        <f>IF($B4849="","","|"&amp;SUBSTITUTE(TRIM(SUBSTITUTE(SUBSTITUTE(SUBSTITUTE(SUBSTITUTE(SUBSTITUTE(SUBSTITUTE(SUBSTITUTE(SUBSTITUTE(SUBSTITUTE(SUBSTITUTE(SUBSTITUTE(SUBSTITUTE(SUBSTITUTE(SUBSTITUTE(TRIM($B4849&amp;""),CHAR(10)," "),CHAR(13)," "),"."," "),";"," "),","," "),"/"," "),"+"," "),"-"," "),"  "," "),"  "," "),"  "," "),"  "," "),"  "," "),"  "," "))," ","|")&amp;"|")</f>
        <v/>
      </c>
      <c r="AD4849">
        <f>TRIM($I4849&amp;"")</f>
        <v/>
      </c>
    </row>
    <row r="4850" ht="24" customHeight="1">
      <c r="A4850" s="9" t="n">
        <v>46227</v>
      </c>
      <c r="B4850" s="14" t="inlineStr">
        <is>
          <t>10284</t>
        </is>
      </c>
      <c r="C4850" s="14" t="inlineStr">
        <is>
          <t>M/C 0728 (AMARELO)</t>
        </is>
      </c>
      <c r="D4850" s="14" t="inlineStr">
        <is>
          <t>6 PINTURA UV</t>
        </is>
      </c>
      <c r="E4850" s="14" t="n">
        <v>20052201</v>
      </c>
      <c r="F4850" s="14" t="inlineStr">
        <is>
          <t>TAMPO VITREO 1205X905X18 MDF-MESA ATHENAS</t>
        </is>
      </c>
      <c r="G4850" s="14" t="inlineStr">
        <is>
          <t>6 PINTURA UV</t>
        </is>
      </c>
      <c r="H4850" s="14" t="inlineStr">
        <is>
          <t>6 PINTURA UV</t>
        </is>
      </c>
      <c r="I4850" s="9" t="inlineStr">
        <is>
          <t>6 PINTURA UV</t>
        </is>
      </c>
      <c r="J4850" s="9" t="n">
        <v>6</v>
      </c>
      <c r="K4850" s="14" t="n"/>
      <c r="L4850" s="14" t="n"/>
      <c r="M4850" s="14" t="n"/>
      <c r="N4850" s="14" t="n"/>
      <c r="O4850" s="14" t="n"/>
      <c r="P4850" s="14" t="n"/>
      <c r="Q4850" s="14" t="n"/>
      <c r="R4850" s="14" t="n"/>
      <c r="S4850" s="14" t="n"/>
      <c r="T4850" s="14" t="n"/>
      <c r="U4850" s="14" t="n"/>
      <c r="V4850" s="14" t="n"/>
      <c r="W4850" s="14" t="n"/>
      <c r="X4850" s="14" t="n"/>
      <c r="Y4850" s="14" t="n"/>
      <c r="Z4850" s="14" t="n"/>
      <c r="AA4850" s="11" t="n"/>
      <c r="AB4850" s="14">
        <f>B4850&amp;"|"&amp;I4850</f>
        <v/>
      </c>
      <c r="AC4850">
        <f>IF($B4850="","","|"&amp;SUBSTITUTE(TRIM(SUBSTITUTE(SUBSTITUTE(SUBSTITUTE(SUBSTITUTE(SUBSTITUTE(SUBSTITUTE(SUBSTITUTE(SUBSTITUTE(SUBSTITUTE(SUBSTITUTE(SUBSTITUTE(SUBSTITUTE(SUBSTITUTE(SUBSTITUTE(TRIM($B4850&amp;""),CHAR(10)," "),CHAR(13)," "),"."," "),";"," "),","," "),"/"," "),"+"," "),"-"," "),"  "," "),"  "," "),"  "," "),"  "," "),"  "," "),"  "," "))," ","|")&amp;"|")</f>
        <v/>
      </c>
      <c r="AD4850">
        <f>TRIM($I4850&amp;"")</f>
        <v/>
      </c>
    </row>
    <row r="4851" ht="24" customHeight="1">
      <c r="A4851" s="9" t="n">
        <v>46227</v>
      </c>
      <c r="B4851" s="14" t="inlineStr">
        <is>
          <t>10284</t>
        </is>
      </c>
      <c r="C4851" s="14" t="inlineStr">
        <is>
          <t>M/C 0728 (AMARELO)</t>
        </is>
      </c>
      <c r="D4851" s="14" t="inlineStr">
        <is>
          <t>6 PINTURA UV</t>
        </is>
      </c>
      <c r="E4851" s="14" t="n">
        <v>30003403</v>
      </c>
      <c r="F4851" s="14" t="inlineStr">
        <is>
          <t>LATERAL ASSENTO 298X70X18 MDF - DAKAR</t>
        </is>
      </c>
      <c r="G4851" s="14" t="inlineStr">
        <is>
          <t>6 PINTURA UV</t>
        </is>
      </c>
      <c r="H4851" s="14" t="inlineStr">
        <is>
          <t>6 PINTURA UV</t>
        </is>
      </c>
      <c r="I4851" s="9" t="inlineStr">
        <is>
          <t>6 PINTURA UV</t>
        </is>
      </c>
      <c r="J4851" s="9" t="n">
        <v>24</v>
      </c>
      <c r="K4851" s="14" t="n"/>
      <c r="L4851" s="14" t="n"/>
      <c r="M4851" s="14" t="n"/>
      <c r="N4851" s="14" t="n"/>
      <c r="O4851" s="14" t="n"/>
      <c r="P4851" s="14" t="n"/>
      <c r="Q4851" s="14" t="n"/>
      <c r="R4851" s="14" t="n"/>
      <c r="S4851" s="14" t="n"/>
      <c r="T4851" s="14" t="n"/>
      <c r="U4851" s="14" t="n"/>
      <c r="V4851" s="14" t="n"/>
      <c r="W4851" s="14" t="n"/>
      <c r="X4851" s="14" t="n"/>
      <c r="Y4851" s="14" t="n"/>
      <c r="Z4851" s="14" t="n"/>
      <c r="AA4851" s="11" t="n"/>
      <c r="AB4851" s="14">
        <f>B4851&amp;"|"&amp;I4851</f>
        <v/>
      </c>
      <c r="AC4851">
        <f>IF($B4851="","","|"&amp;SUBSTITUTE(TRIM(SUBSTITUTE(SUBSTITUTE(SUBSTITUTE(SUBSTITUTE(SUBSTITUTE(SUBSTITUTE(SUBSTITUTE(SUBSTITUTE(SUBSTITUTE(SUBSTITUTE(SUBSTITUTE(SUBSTITUTE(SUBSTITUTE(SUBSTITUTE(TRIM($B4851&amp;""),CHAR(10)," "),CHAR(13)," "),"."," "),";"," "),","," "),"/"," "),"+"," "),"-"," "),"  "," "),"  "," "),"  "," "),"  "," "),"  "," "),"  "," "))," ","|")&amp;"|")</f>
        <v/>
      </c>
      <c r="AD4851">
        <f>TRIM($I4851&amp;"")</f>
        <v/>
      </c>
    </row>
    <row r="4852" ht="24" customHeight="1">
      <c r="A4852" s="9" t="n">
        <v>46227</v>
      </c>
      <c r="B4852" s="14" t="inlineStr">
        <is>
          <t>10284</t>
        </is>
      </c>
      <c r="C4852" s="14" t="inlineStr">
        <is>
          <t>M/C 0728 (AMARELO)</t>
        </is>
      </c>
      <c r="D4852" s="14" t="inlineStr">
        <is>
          <t>6 PINTURA UV</t>
        </is>
      </c>
      <c r="E4852" s="14" t="n">
        <v>30003405</v>
      </c>
      <c r="F4852" s="14" t="inlineStr">
        <is>
          <t>TRAVESSA ASSENTO 360X70X18 MDF - C DAKAR/SANTIAGO</t>
        </is>
      </c>
      <c r="G4852" s="14" t="inlineStr">
        <is>
          <t>6 PINTURA UV</t>
        </is>
      </c>
      <c r="H4852" s="14" t="inlineStr">
        <is>
          <t>6 PINTURA UV</t>
        </is>
      </c>
      <c r="I4852" s="9" t="inlineStr">
        <is>
          <t>6 PINTURA UV</t>
        </is>
      </c>
      <c r="J4852" s="9" t="n">
        <v>1224</v>
      </c>
      <c r="K4852" s="14" t="n"/>
      <c r="L4852" s="14" t="n"/>
      <c r="M4852" s="14" t="n"/>
      <c r="N4852" s="14" t="n"/>
      <c r="O4852" s="14" t="n"/>
      <c r="P4852" s="14" t="n"/>
      <c r="Q4852" s="14" t="n"/>
      <c r="R4852" s="14" t="n"/>
      <c r="S4852" s="14" t="n"/>
      <c r="T4852" s="14" t="n"/>
      <c r="U4852" s="14" t="n"/>
      <c r="V4852" s="14" t="n"/>
      <c r="W4852" s="14" t="n"/>
      <c r="X4852" s="14" t="n"/>
      <c r="Y4852" s="14" t="n"/>
      <c r="Z4852" s="14" t="n"/>
      <c r="AA4852" s="11" t="n"/>
      <c r="AB4852" s="14">
        <f>B4852&amp;"|"&amp;I4852</f>
        <v/>
      </c>
      <c r="AC4852">
        <f>IF($B4852="","","|"&amp;SUBSTITUTE(TRIM(SUBSTITUTE(SUBSTITUTE(SUBSTITUTE(SUBSTITUTE(SUBSTITUTE(SUBSTITUTE(SUBSTITUTE(SUBSTITUTE(SUBSTITUTE(SUBSTITUTE(SUBSTITUTE(SUBSTITUTE(SUBSTITUTE(SUBSTITUTE(TRIM($B4852&amp;""),CHAR(10)," "),CHAR(13)," "),"."," "),";"," "),","," "),"/"," "),"+"," "),"-"," "),"  "," "),"  "," "),"  "," "),"  "," "),"  "," "),"  "," "))," ","|")&amp;"|")</f>
        <v/>
      </c>
      <c r="AD4852">
        <f>TRIM($I4852&amp;"")</f>
        <v/>
      </c>
    </row>
    <row r="4853" ht="24" customHeight="1">
      <c r="A4853" s="9" t="n">
        <v>46227</v>
      </c>
      <c r="B4853" s="14" t="inlineStr">
        <is>
          <t>10284</t>
        </is>
      </c>
      <c r="C4853" s="14" t="inlineStr">
        <is>
          <t>M/C 0728 (AMARELO)</t>
        </is>
      </c>
      <c r="D4853" s="14" t="inlineStr">
        <is>
          <t>6 PINTURA UV</t>
        </is>
      </c>
      <c r="E4853" s="14" t="n">
        <v>30006103</v>
      </c>
      <c r="F4853" s="14" t="inlineStr">
        <is>
          <t>TRAVESSA LATERAL 340X70X18 MDF - CAD SANTIAGO NEW</t>
        </is>
      </c>
      <c r="G4853" s="14" t="inlineStr">
        <is>
          <t>6 PINTURA UV</t>
        </is>
      </c>
      <c r="H4853" s="14" t="inlineStr">
        <is>
          <t>6 PINTURA UV</t>
        </is>
      </c>
      <c r="I4853" s="9" t="inlineStr">
        <is>
          <t>6 PINTURA UV</t>
        </is>
      </c>
      <c r="J4853" s="9" t="n">
        <v>1200</v>
      </c>
      <c r="K4853" s="14" t="n"/>
      <c r="L4853" s="14" t="n"/>
      <c r="M4853" s="14" t="n"/>
      <c r="N4853" s="14" t="n"/>
      <c r="O4853" s="14" t="n"/>
      <c r="P4853" s="14" t="n"/>
      <c r="Q4853" s="14" t="n"/>
      <c r="R4853" s="14" t="n"/>
      <c r="S4853" s="14" t="n"/>
      <c r="T4853" s="14" t="n"/>
      <c r="U4853" s="14" t="n"/>
      <c r="V4853" s="14" t="n"/>
      <c r="W4853" s="14" t="n"/>
      <c r="X4853" s="14" t="n"/>
      <c r="Y4853" s="14" t="n"/>
      <c r="Z4853" s="14" t="n"/>
      <c r="AA4853" s="11" t="n"/>
      <c r="AB4853" s="14">
        <f>B4853&amp;"|"&amp;I4853</f>
        <v/>
      </c>
      <c r="AC4853">
        <f>IF($B4853="","","|"&amp;SUBSTITUTE(TRIM(SUBSTITUTE(SUBSTITUTE(SUBSTITUTE(SUBSTITUTE(SUBSTITUTE(SUBSTITUTE(SUBSTITUTE(SUBSTITUTE(SUBSTITUTE(SUBSTITUTE(SUBSTITUTE(SUBSTITUTE(SUBSTITUTE(SUBSTITUTE(TRIM($B4853&amp;""),CHAR(10)," "),CHAR(13)," "),"."," "),";"," "),","," "),"/"," "),"+"," "),"-"," "),"  "," "),"  "," "),"  "," "),"  "," "),"  "," "),"  "," "))," ","|")&amp;"|")</f>
        <v/>
      </c>
      <c r="AD4853">
        <f>TRIM($I4853&amp;"")</f>
        <v/>
      </c>
    </row>
    <row r="4854" ht="24" customHeight="1">
      <c r="A4854" s="9" t="n">
        <v>46227</v>
      </c>
      <c r="B4854" s="14" t="inlineStr">
        <is>
          <t>10284</t>
        </is>
      </c>
      <c r="C4854" s="14" t="inlineStr">
        <is>
          <t>M/C 0728 (AMARELO)</t>
        </is>
      </c>
      <c r="D4854" s="14" t="inlineStr">
        <is>
          <t>6 PINTURA UV</t>
        </is>
      </c>
      <c r="E4854" s="14" t="n">
        <v>30006104</v>
      </c>
      <c r="F4854" s="14" t="inlineStr">
        <is>
          <t>MOLDURA ENCOSTO 445X280X15 MDF - CAD SANTIAGO NEW</t>
        </is>
      </c>
      <c r="G4854" s="14" t="inlineStr">
        <is>
          <t>6 PINTURA UV</t>
        </is>
      </c>
      <c r="H4854" s="14" t="inlineStr">
        <is>
          <t>6 PINTURA UV</t>
        </is>
      </c>
      <c r="I4854" s="9" t="inlineStr">
        <is>
          <t>6 PINTURA UV</t>
        </is>
      </c>
      <c r="J4854" s="9" t="n">
        <v>600</v>
      </c>
      <c r="K4854" s="14" t="n"/>
      <c r="L4854" s="14" t="n"/>
      <c r="M4854" s="14" t="n"/>
      <c r="N4854" s="14" t="n"/>
      <c r="O4854" s="14" t="n"/>
      <c r="P4854" s="14" t="n"/>
      <c r="Q4854" s="14" t="n"/>
      <c r="R4854" s="14" t="n"/>
      <c r="S4854" s="14" t="n"/>
      <c r="T4854" s="14" t="n"/>
      <c r="U4854" s="14" t="n"/>
      <c r="V4854" s="14" t="n"/>
      <c r="W4854" s="14" t="n"/>
      <c r="X4854" s="14" t="n"/>
      <c r="Y4854" s="14" t="n"/>
      <c r="Z4854" s="14" t="n"/>
      <c r="AA4854" s="11" t="n"/>
      <c r="AB4854" s="14">
        <f>B4854&amp;"|"&amp;I4854</f>
        <v/>
      </c>
      <c r="AC4854">
        <f>IF($B4854="","","|"&amp;SUBSTITUTE(TRIM(SUBSTITUTE(SUBSTITUTE(SUBSTITUTE(SUBSTITUTE(SUBSTITUTE(SUBSTITUTE(SUBSTITUTE(SUBSTITUTE(SUBSTITUTE(SUBSTITUTE(SUBSTITUTE(SUBSTITUTE(SUBSTITUTE(SUBSTITUTE(TRIM($B4854&amp;""),CHAR(10)," "),CHAR(13)," "),"."," "),";"," "),","," "),"/"," "),"+"," "),"-"," "),"  "," "),"  "," "),"  "," "),"  "," "),"  "," "),"  "," "))," ","|")&amp;"|")</f>
        <v/>
      </c>
      <c r="AD4854">
        <f>TRIM($I4854&amp;"")</f>
        <v/>
      </c>
    </row>
    <row r="4855" ht="24" customHeight="1">
      <c r="A4855" s="9" t="n">
        <v>46227</v>
      </c>
      <c r="B4855" s="14" t="inlineStr">
        <is>
          <t>10284</t>
        </is>
      </c>
      <c r="C4855" s="14" t="inlineStr">
        <is>
          <t>M/C 0728 (AMARELO)</t>
        </is>
      </c>
      <c r="D4855" s="14" t="inlineStr">
        <is>
          <t>6 PINTURA UV</t>
        </is>
      </c>
      <c r="E4855" s="14" t="n">
        <v>20052001</v>
      </c>
      <c r="F4855" s="14" t="inlineStr">
        <is>
          <t>(2-4) TRAVESSA 742X122X25 MDF - MESA ATHENAS</t>
        </is>
      </c>
      <c r="G4855" s="14" t="inlineStr">
        <is>
          <t>6 PINTURA UV</t>
        </is>
      </c>
      <c r="H4855" s="14" t="inlineStr">
        <is>
          <t>6 PINTURA UV</t>
        </is>
      </c>
      <c r="I4855" s="9" t="inlineStr">
        <is>
          <t>6 PINTURA UV</t>
        </is>
      </c>
      <c r="J4855" s="9" t="n">
        <v>44</v>
      </c>
      <c r="K4855" s="14" t="n"/>
      <c r="L4855" s="14" t="n"/>
      <c r="M4855" s="14" t="n"/>
      <c r="N4855" s="14" t="n"/>
      <c r="O4855" s="14" t="n"/>
      <c r="P4855" s="14" t="n"/>
      <c r="Q4855" s="14" t="n"/>
      <c r="R4855" s="14" t="n"/>
      <c r="S4855" s="14" t="n"/>
      <c r="T4855" s="14" t="n"/>
      <c r="U4855" s="14" t="n"/>
      <c r="V4855" s="14" t="n"/>
      <c r="W4855" s="14" t="n"/>
      <c r="X4855" s="14" t="n"/>
      <c r="Y4855" s="14" t="n"/>
      <c r="Z4855" s="14" t="n"/>
      <c r="AA4855" s="11" t="n"/>
      <c r="AB4855" s="14">
        <f>B4855&amp;"|"&amp;I4855</f>
        <v/>
      </c>
      <c r="AC4855">
        <f>IF($B4855="","","|"&amp;SUBSTITUTE(TRIM(SUBSTITUTE(SUBSTITUTE(SUBSTITUTE(SUBSTITUTE(SUBSTITUTE(SUBSTITUTE(SUBSTITUTE(SUBSTITUTE(SUBSTITUTE(SUBSTITUTE(SUBSTITUTE(SUBSTITUTE(SUBSTITUTE(SUBSTITUTE(TRIM($B4855&amp;""),CHAR(10)," "),CHAR(13)," "),"."," "),";"," "),","," "),"/"," "),"+"," "),"-"," "),"  "," "),"  "," "),"  "," "),"  "," "),"  "," "),"  "," "))," ","|")&amp;"|")</f>
        <v/>
      </c>
      <c r="AD4855">
        <f>TRIM($I4855&amp;"")</f>
        <v/>
      </c>
    </row>
    <row r="4856" ht="24" customHeight="1">
      <c r="A4856" s="9" t="n">
        <v>46227</v>
      </c>
      <c r="B4856" s="14" t="inlineStr">
        <is>
          <t>10284</t>
        </is>
      </c>
      <c r="C4856" s="14" t="inlineStr">
        <is>
          <t>M/C 0728 (AMARELO)</t>
        </is>
      </c>
      <c r="D4856" s="14" t="inlineStr">
        <is>
          <t>6 PINTURA UV</t>
        </is>
      </c>
      <c r="E4856" s="14" t="n">
        <v>20052002</v>
      </c>
      <c r="F4856" s="14" t="inlineStr">
        <is>
          <t>(5) BASE MAIOR 542X124X25 MDF - MESA ATHENAS</t>
        </is>
      </c>
      <c r="G4856" s="14" t="inlineStr">
        <is>
          <t>6 PINTURA UV</t>
        </is>
      </c>
      <c r="H4856" s="14" t="inlineStr">
        <is>
          <t>6 PINTURA UV</t>
        </is>
      </c>
      <c r="I4856" s="9" t="inlineStr">
        <is>
          <t>6 PINTURA UV</t>
        </is>
      </c>
      <c r="J4856" s="9" t="n">
        <v>4</v>
      </c>
      <c r="K4856" s="14" t="n"/>
      <c r="L4856" s="14" t="n"/>
      <c r="M4856" s="14" t="n"/>
      <c r="N4856" s="14" t="n"/>
      <c r="O4856" s="14" t="n"/>
      <c r="P4856" s="14" t="n"/>
      <c r="Q4856" s="14" t="n"/>
      <c r="R4856" s="14" t="n"/>
      <c r="S4856" s="14" t="n"/>
      <c r="T4856" s="14" t="n"/>
      <c r="U4856" s="14" t="n"/>
      <c r="V4856" s="14" t="n"/>
      <c r="W4856" s="14" t="n"/>
      <c r="X4856" s="14" t="n"/>
      <c r="Y4856" s="14" t="n"/>
      <c r="Z4856" s="14" t="n"/>
      <c r="AA4856" s="11" t="n"/>
      <c r="AB4856" s="14">
        <f>B4856&amp;"|"&amp;I4856</f>
        <v/>
      </c>
      <c r="AC4856">
        <f>IF($B4856="","","|"&amp;SUBSTITUTE(TRIM(SUBSTITUTE(SUBSTITUTE(SUBSTITUTE(SUBSTITUTE(SUBSTITUTE(SUBSTITUTE(SUBSTITUTE(SUBSTITUTE(SUBSTITUTE(SUBSTITUTE(SUBSTITUTE(SUBSTITUTE(SUBSTITUTE(SUBSTITUTE(TRIM($B4856&amp;""),CHAR(10)," "),CHAR(13)," "),"."," "),";"," "),","," "),"/"," "),"+"," "),"-"," "),"  "," "),"  "," "),"  "," "),"  "," "),"  "," "),"  "," "))," ","|")&amp;"|")</f>
        <v/>
      </c>
      <c r="AD4856">
        <f>TRIM($I4856&amp;"")</f>
        <v/>
      </c>
    </row>
    <row r="4857" ht="24" customHeight="1">
      <c r="A4857" s="9" t="n">
        <v>46227</v>
      </c>
      <c r="B4857" s="14" t="inlineStr">
        <is>
          <t>10284</t>
        </is>
      </c>
      <c r="C4857" s="14" t="inlineStr">
        <is>
          <t>M/C 0728 (AMARELO)</t>
        </is>
      </c>
      <c r="D4857" s="14" t="inlineStr">
        <is>
          <t>6 PINTURA UV</t>
        </is>
      </c>
      <c r="E4857" s="14" t="n">
        <v>20052003</v>
      </c>
      <c r="F4857" s="14" t="inlineStr">
        <is>
          <t>(6)BASE MENOR 386 (189)X124X25 MDF - MESA ATHENAS</t>
        </is>
      </c>
      <c r="G4857" s="14" t="inlineStr">
        <is>
          <t>6 PINTURA UV</t>
        </is>
      </c>
      <c r="H4857" s="14" t="inlineStr">
        <is>
          <t>6 PINTURA UV</t>
        </is>
      </c>
      <c r="I4857" s="9" t="inlineStr">
        <is>
          <t>6 PINTURA UV</t>
        </is>
      </c>
      <c r="J4857" s="9" t="n">
        <v>8</v>
      </c>
      <c r="K4857" s="14" t="n"/>
      <c r="L4857" s="14" t="n"/>
      <c r="M4857" s="14" t="n"/>
      <c r="N4857" s="14" t="n"/>
      <c r="O4857" s="14" t="n"/>
      <c r="P4857" s="14" t="n"/>
      <c r="Q4857" s="14" t="n"/>
      <c r="R4857" s="14" t="n"/>
      <c r="S4857" s="14" t="n"/>
      <c r="T4857" s="14" t="n"/>
      <c r="U4857" s="14" t="n"/>
      <c r="V4857" s="14" t="n"/>
      <c r="W4857" s="14" t="n"/>
      <c r="X4857" s="14" t="n"/>
      <c r="Y4857" s="14" t="n"/>
      <c r="Z4857" s="14" t="n"/>
      <c r="AA4857" s="11" t="n"/>
      <c r="AB4857" s="14">
        <f>B4857&amp;"|"&amp;I4857</f>
        <v/>
      </c>
      <c r="AC4857">
        <f>IF($B4857="","","|"&amp;SUBSTITUTE(TRIM(SUBSTITUTE(SUBSTITUTE(SUBSTITUTE(SUBSTITUTE(SUBSTITUTE(SUBSTITUTE(SUBSTITUTE(SUBSTITUTE(SUBSTITUTE(SUBSTITUTE(SUBSTITUTE(SUBSTITUTE(SUBSTITUTE(SUBSTITUTE(TRIM($B4857&amp;""),CHAR(10)," "),CHAR(13)," "),"."," "),";"," "),","," "),"/"," "),"+"," "),"-"," "),"  "," "),"  "," "),"  "," "),"  "," "),"  "," "),"  "," "))," ","|")&amp;"|")</f>
        <v/>
      </c>
      <c r="AD4857">
        <f>TRIM($I4857&amp;"")</f>
        <v/>
      </c>
    </row>
    <row r="4858" ht="24" customHeight="1">
      <c r="A4858" s="9" t="n">
        <v>46227</v>
      </c>
      <c r="B4858" s="14" t="inlineStr">
        <is>
          <t>10284</t>
        </is>
      </c>
      <c r="C4858" s="14" t="inlineStr">
        <is>
          <t>M/C 0728 (AMARELO)</t>
        </is>
      </c>
      <c r="D4858" s="14" t="inlineStr">
        <is>
          <t>6 PINTURA UV</t>
        </is>
      </c>
      <c r="E4858" s="14" t="n">
        <v>20052202</v>
      </c>
      <c r="F4858" s="14" t="inlineStr">
        <is>
          <t>(5) BASE MAIOR 742X124X25 MDF - MESA ATHENAS 1,20</t>
        </is>
      </c>
      <c r="G4858" s="14" t="inlineStr">
        <is>
          <t>6 PINTURA UV</t>
        </is>
      </c>
      <c r="H4858" s="14" t="inlineStr">
        <is>
          <t>6 PINTURA UV</t>
        </is>
      </c>
      <c r="I4858" s="9" t="inlineStr">
        <is>
          <t>6 PINTURA UV</t>
        </is>
      </c>
      <c r="J4858" s="9" t="n">
        <v>7</v>
      </c>
      <c r="K4858" s="14" t="n"/>
      <c r="L4858" s="14" t="n"/>
      <c r="M4858" s="14" t="n"/>
      <c r="N4858" s="14" t="n"/>
      <c r="O4858" s="14" t="n"/>
      <c r="P4858" s="14" t="n"/>
      <c r="Q4858" s="14" t="n"/>
      <c r="R4858" s="14" t="n"/>
      <c r="S4858" s="14" t="n"/>
      <c r="T4858" s="14" t="n"/>
      <c r="U4858" s="14" t="n"/>
      <c r="V4858" s="14" t="n"/>
      <c r="W4858" s="14" t="n"/>
      <c r="X4858" s="14" t="n"/>
      <c r="Y4858" s="14" t="n"/>
      <c r="Z4858" s="14" t="n"/>
      <c r="AA4858" s="11" t="n"/>
      <c r="AB4858" s="14">
        <f>B4858&amp;"|"&amp;I4858</f>
        <v/>
      </c>
      <c r="AC4858">
        <f>IF($B4858="","","|"&amp;SUBSTITUTE(TRIM(SUBSTITUTE(SUBSTITUTE(SUBSTITUTE(SUBSTITUTE(SUBSTITUTE(SUBSTITUTE(SUBSTITUTE(SUBSTITUTE(SUBSTITUTE(SUBSTITUTE(SUBSTITUTE(SUBSTITUTE(SUBSTITUTE(SUBSTITUTE(TRIM($B4858&amp;""),CHAR(10)," "),CHAR(13)," "),"."," "),";"," "),","," "),"/"," "),"+"," "),"-"," "),"  "," "),"  "," "),"  "," "),"  "," "),"  "," "),"  "," "))," ","|")&amp;"|")</f>
        <v/>
      </c>
      <c r="AD4858">
        <f>TRIM($I4858&amp;"")</f>
        <v/>
      </c>
    </row>
    <row r="4859" ht="24" customHeight="1">
      <c r="A4859" s="9" t="n">
        <v>46227</v>
      </c>
      <c r="B4859" s="14" t="inlineStr">
        <is>
          <t>10284</t>
        </is>
      </c>
      <c r="C4859" s="14" t="inlineStr">
        <is>
          <t>M/C 0728 (AMARELO)</t>
        </is>
      </c>
      <c r="D4859" s="14" t="inlineStr">
        <is>
          <t>6 PINTURA UV</t>
        </is>
      </c>
      <c r="E4859" s="14" t="n">
        <v>20052203</v>
      </c>
      <c r="F4859" s="14" t="inlineStr">
        <is>
          <t>(6)BASE MENOR 446(220)X124X25 MDF-MESA ATHENAS1,20</t>
        </is>
      </c>
      <c r="G4859" s="14" t="inlineStr">
        <is>
          <t>6 PINTURA UV</t>
        </is>
      </c>
      <c r="H4859" s="14" t="inlineStr">
        <is>
          <t>6 PINTURA UV</t>
        </is>
      </c>
      <c r="I4859" s="9" t="inlineStr">
        <is>
          <t>6 PINTURA UV</t>
        </is>
      </c>
      <c r="J4859" s="9" t="n">
        <v>14</v>
      </c>
      <c r="K4859" s="14" t="n"/>
      <c r="L4859" s="14" t="n"/>
      <c r="M4859" s="14" t="n"/>
      <c r="N4859" s="14" t="n"/>
      <c r="O4859" s="14" t="n"/>
      <c r="P4859" s="14" t="n"/>
      <c r="Q4859" s="14" t="n"/>
      <c r="R4859" s="14" t="n"/>
      <c r="S4859" s="14" t="n"/>
      <c r="T4859" s="14" t="n"/>
      <c r="U4859" s="14" t="n"/>
      <c r="V4859" s="14" t="n"/>
      <c r="W4859" s="14" t="n"/>
      <c r="X4859" s="14" t="n"/>
      <c r="Y4859" s="14" t="n"/>
      <c r="Z4859" s="14" t="n"/>
      <c r="AA4859" s="11" t="n"/>
      <c r="AB4859" s="14">
        <f>B4859&amp;"|"&amp;I4859</f>
        <v/>
      </c>
      <c r="AC4859">
        <f>IF($B4859="","","|"&amp;SUBSTITUTE(TRIM(SUBSTITUTE(SUBSTITUTE(SUBSTITUTE(SUBSTITUTE(SUBSTITUTE(SUBSTITUTE(SUBSTITUTE(SUBSTITUTE(SUBSTITUTE(SUBSTITUTE(SUBSTITUTE(SUBSTITUTE(SUBSTITUTE(SUBSTITUTE(TRIM($B4859&amp;""),CHAR(10)," "),CHAR(13)," "),"."," "),";"," "),","," "),"/"," "),"+"," "),"-"," "),"  "," "),"  "," "),"  "," "),"  "," "),"  "," "),"  "," "))," ","|")&amp;"|")</f>
        <v/>
      </c>
      <c r="AD4859">
        <f>TRIM($I4859&amp;"")</f>
        <v/>
      </c>
    </row>
    <row r="4860" ht="24" customHeight="1">
      <c r="A4860" s="9" t="n">
        <v>46227</v>
      </c>
      <c r="B4860" s="14" t="inlineStr">
        <is>
          <t>10284</t>
        </is>
      </c>
      <c r="C4860" s="14" t="inlineStr">
        <is>
          <t>M/C 0728 (AMARELO)</t>
        </is>
      </c>
      <c r="D4860" s="14" t="inlineStr">
        <is>
          <t>6 PINTURA UV</t>
        </is>
      </c>
      <c r="E4860" s="14" t="n">
        <v>30001201</v>
      </c>
      <c r="F4860" s="14" t="inlineStr">
        <is>
          <t>PE TRASEIRO 980X65(911)X25 MDF (11PCS)- CAD PE INT</t>
        </is>
      </c>
      <c r="G4860" s="14" t="inlineStr">
        <is>
          <t>6 PINTURA UV</t>
        </is>
      </c>
      <c r="H4860" s="14" t="inlineStr">
        <is>
          <t>6 PINTURA UV</t>
        </is>
      </c>
      <c r="I4860" s="9" t="inlineStr">
        <is>
          <t>6 PINTURA UV</t>
        </is>
      </c>
      <c r="J4860" s="9" t="n">
        <v>16</v>
      </c>
      <c r="K4860" s="14" t="n"/>
      <c r="L4860" s="14" t="n"/>
      <c r="M4860" s="14" t="n"/>
      <c r="N4860" s="14" t="n"/>
      <c r="O4860" s="14" t="n"/>
      <c r="P4860" s="14" t="n"/>
      <c r="Q4860" s="14" t="n"/>
      <c r="R4860" s="14" t="n"/>
      <c r="S4860" s="14" t="n"/>
      <c r="T4860" s="14" t="n"/>
      <c r="U4860" s="14" t="n"/>
      <c r="V4860" s="14" t="n"/>
      <c r="W4860" s="14" t="n"/>
      <c r="X4860" s="14" t="n"/>
      <c r="Y4860" s="14" t="n"/>
      <c r="Z4860" s="14" t="n"/>
      <c r="AA4860" s="11" t="n"/>
      <c r="AB4860" s="14">
        <f>B4860&amp;"|"&amp;I4860</f>
        <v/>
      </c>
      <c r="AC4860">
        <f>IF($B4860="","","|"&amp;SUBSTITUTE(TRIM(SUBSTITUTE(SUBSTITUTE(SUBSTITUTE(SUBSTITUTE(SUBSTITUTE(SUBSTITUTE(SUBSTITUTE(SUBSTITUTE(SUBSTITUTE(SUBSTITUTE(SUBSTITUTE(SUBSTITUTE(SUBSTITUTE(SUBSTITUTE(TRIM($B4860&amp;""),CHAR(10)," "),CHAR(13)," "),"."," "),";"," "),","," "),"/"," "),"+"," "),"-"," "),"  "," "),"  "," "),"  "," "),"  "," "),"  "," "),"  "," "))," ","|")&amp;"|")</f>
        <v/>
      </c>
      <c r="AD4860">
        <f>TRIM($I4860&amp;"")</f>
        <v/>
      </c>
    </row>
    <row r="4861" ht="24" customHeight="1">
      <c r="A4861" s="9" t="n">
        <v>46227</v>
      </c>
      <c r="B4861" s="14" t="inlineStr">
        <is>
          <t>10284</t>
        </is>
      </c>
      <c r="C4861" s="14" t="inlineStr">
        <is>
          <t>M/C 0728 (AMARELO)</t>
        </is>
      </c>
      <c r="D4861" s="14" t="inlineStr">
        <is>
          <t>6 PINTURA UV</t>
        </is>
      </c>
      <c r="E4861" s="14" t="n">
        <v>30001202</v>
      </c>
      <c r="F4861" s="14" t="inlineStr">
        <is>
          <t>PÉ FRONTAL 441X65(911)X25 MDF (16PÇS) - CAD PÉ INT</t>
        </is>
      </c>
      <c r="G4861" s="14" t="inlineStr">
        <is>
          <t>6 PINTURA UV</t>
        </is>
      </c>
      <c r="H4861" s="14" t="inlineStr">
        <is>
          <t>6 PINTURA UV</t>
        </is>
      </c>
      <c r="I4861" s="9" t="inlineStr">
        <is>
          <t>6 PINTURA UV</t>
        </is>
      </c>
      <c r="J4861" s="9" t="n">
        <v>32</v>
      </c>
      <c r="K4861" s="14" t="n"/>
      <c r="L4861" s="14" t="n"/>
      <c r="M4861" s="14" t="n"/>
      <c r="N4861" s="14" t="n"/>
      <c r="O4861" s="14" t="n"/>
      <c r="P4861" s="14" t="n"/>
      <c r="Q4861" s="14" t="n"/>
      <c r="R4861" s="14" t="n"/>
      <c r="S4861" s="14" t="n"/>
      <c r="T4861" s="14" t="n"/>
      <c r="U4861" s="14" t="n"/>
      <c r="V4861" s="14" t="n"/>
      <c r="W4861" s="14" t="n"/>
      <c r="X4861" s="14" t="n"/>
      <c r="Y4861" s="14" t="n"/>
      <c r="Z4861" s="14" t="n"/>
      <c r="AA4861" s="11" t="n"/>
      <c r="AB4861" s="14">
        <f>B4861&amp;"|"&amp;I4861</f>
        <v/>
      </c>
      <c r="AC4861">
        <f>IF($B4861="","","|"&amp;SUBSTITUTE(TRIM(SUBSTITUTE(SUBSTITUTE(SUBSTITUTE(SUBSTITUTE(SUBSTITUTE(SUBSTITUTE(SUBSTITUTE(SUBSTITUTE(SUBSTITUTE(SUBSTITUTE(SUBSTITUTE(SUBSTITUTE(SUBSTITUTE(SUBSTITUTE(TRIM($B4861&amp;""),CHAR(10)," "),CHAR(13)," "),"."," "),";"," "),","," "),"/"," "),"+"," "),"-"," "),"  "," "),"  "," "),"  "," "),"  "," "),"  "," "),"  "," "))," ","|")&amp;"|")</f>
        <v/>
      </c>
      <c r="AD4861">
        <f>TRIM($I4861&amp;"")</f>
        <v/>
      </c>
    </row>
    <row r="4862" ht="24" customHeight="1">
      <c r="A4862" s="9" t="n">
        <v>46227</v>
      </c>
      <c r="B4862" s="14" t="inlineStr">
        <is>
          <t>10284</t>
        </is>
      </c>
      <c r="C4862" s="14" t="inlineStr">
        <is>
          <t>M/C 0728 (AMARELO)</t>
        </is>
      </c>
      <c r="D4862" s="14" t="inlineStr">
        <is>
          <t>6 PINTURA UV</t>
        </is>
      </c>
      <c r="E4862" s="14" t="n">
        <v>30001301</v>
      </c>
      <c r="F4862" s="14" t="inlineStr">
        <is>
          <t>PE TRASEIRO 920X65(911)X25 MDF (11PCS)- CAD PE INT</t>
        </is>
      </c>
      <c r="G4862" s="14" t="inlineStr">
        <is>
          <t>6 PINTURA UV</t>
        </is>
      </c>
      <c r="H4862" s="14" t="inlineStr">
        <is>
          <t>6 PINTURA UV</t>
        </is>
      </c>
      <c r="I4862" s="9" t="inlineStr">
        <is>
          <t>6 PINTURA UV</t>
        </is>
      </c>
      <c r="J4862" s="9" t="n">
        <v>16</v>
      </c>
      <c r="K4862" s="14" t="n"/>
      <c r="L4862" s="14" t="n"/>
      <c r="M4862" s="14" t="n"/>
      <c r="N4862" s="14" t="n"/>
      <c r="O4862" s="14" t="n"/>
      <c r="P4862" s="14" t="n"/>
      <c r="Q4862" s="14" t="n"/>
      <c r="R4862" s="14" t="n"/>
      <c r="S4862" s="14" t="n"/>
      <c r="T4862" s="14" t="n"/>
      <c r="U4862" s="14" t="n"/>
      <c r="V4862" s="14" t="n"/>
      <c r="W4862" s="14" t="n"/>
      <c r="X4862" s="14" t="n"/>
      <c r="Y4862" s="14" t="n"/>
      <c r="Z4862" s="14" t="n"/>
      <c r="AA4862" s="11" t="n"/>
      <c r="AB4862" s="14">
        <f>B4862&amp;"|"&amp;I4862</f>
        <v/>
      </c>
      <c r="AC4862">
        <f>IF($B4862="","","|"&amp;SUBSTITUTE(TRIM(SUBSTITUTE(SUBSTITUTE(SUBSTITUTE(SUBSTITUTE(SUBSTITUTE(SUBSTITUTE(SUBSTITUTE(SUBSTITUTE(SUBSTITUTE(SUBSTITUTE(SUBSTITUTE(SUBSTITUTE(SUBSTITUTE(SUBSTITUTE(TRIM($B4862&amp;""),CHAR(10)," "),CHAR(13)," "),"."," "),";"," "),","," "),"/"," "),"+"," "),"-"," "),"  "," "),"  "," "),"  "," "),"  "," "),"  "," "),"  "," "))," ","|")&amp;"|")</f>
        <v/>
      </c>
      <c r="AD4862">
        <f>TRIM($I4862&amp;"")</f>
        <v/>
      </c>
    </row>
    <row r="4863" ht="24" customHeight="1">
      <c r="A4863" s="9" t="n">
        <v>46227</v>
      </c>
      <c r="B4863" s="14" t="inlineStr">
        <is>
          <t>10284</t>
        </is>
      </c>
      <c r="C4863" s="14" t="inlineStr">
        <is>
          <t>M/C 0728 (AMARELO)</t>
        </is>
      </c>
      <c r="D4863" s="14" t="inlineStr">
        <is>
          <t>6 PINTURA UV</t>
        </is>
      </c>
      <c r="E4863" s="14" t="n">
        <v>30003410</v>
      </c>
      <c r="F4863" s="14" t="inlineStr">
        <is>
          <t>PE FRONTAL 430X(108)51X25 MDF (DIREITO)</t>
        </is>
      </c>
      <c r="G4863" s="14" t="inlineStr">
        <is>
          <t>6 PINTURA UV</t>
        </is>
      </c>
      <c r="H4863" s="14" t="inlineStr">
        <is>
          <t>6 PINTURA UV</t>
        </is>
      </c>
      <c r="I4863" s="9" t="inlineStr">
        <is>
          <t>6 PINTURA UV</t>
        </is>
      </c>
      <c r="J4863" s="9" t="n">
        <v>12</v>
      </c>
      <c r="K4863" s="14" t="n"/>
      <c r="L4863" s="14" t="n"/>
      <c r="M4863" s="14" t="n"/>
      <c r="N4863" s="14" t="n"/>
      <c r="O4863" s="14" t="n"/>
      <c r="P4863" s="14" t="n"/>
      <c r="Q4863" s="14" t="n"/>
      <c r="R4863" s="14" t="n"/>
      <c r="S4863" s="14" t="n"/>
      <c r="T4863" s="14" t="n"/>
      <c r="U4863" s="14" t="n"/>
      <c r="V4863" s="14" t="n"/>
      <c r="W4863" s="14" t="n"/>
      <c r="X4863" s="14" t="n"/>
      <c r="Y4863" s="14" t="n"/>
      <c r="Z4863" s="14" t="n"/>
      <c r="AA4863" s="11" t="n"/>
      <c r="AB4863" s="14">
        <f>B4863&amp;"|"&amp;I4863</f>
        <v/>
      </c>
      <c r="AC4863">
        <f>IF($B4863="","","|"&amp;SUBSTITUTE(TRIM(SUBSTITUTE(SUBSTITUTE(SUBSTITUTE(SUBSTITUTE(SUBSTITUTE(SUBSTITUTE(SUBSTITUTE(SUBSTITUTE(SUBSTITUTE(SUBSTITUTE(SUBSTITUTE(SUBSTITUTE(SUBSTITUTE(SUBSTITUTE(TRIM($B4863&amp;""),CHAR(10)," "),CHAR(13)," "),"."," "),";"," "),","," "),"/"," "),"+"," "),"-"," "),"  "," "),"  "," "),"  "," "),"  "," "),"  "," "),"  "," "))," ","|")&amp;"|")</f>
        <v/>
      </c>
      <c r="AD4863">
        <f>TRIM($I4863&amp;"")</f>
        <v/>
      </c>
    </row>
    <row r="4864" ht="24" customHeight="1">
      <c r="A4864" s="9" t="n">
        <v>46227</v>
      </c>
      <c r="B4864" s="14" t="inlineStr">
        <is>
          <t>10284</t>
        </is>
      </c>
      <c r="C4864" s="14" t="inlineStr">
        <is>
          <t>M/C 0728 (AMARELO)</t>
        </is>
      </c>
      <c r="D4864" s="14" t="inlineStr">
        <is>
          <t>6 PINTURA UV</t>
        </is>
      </c>
      <c r="E4864" s="14" t="n">
        <v>30003411</v>
      </c>
      <c r="F4864" s="14" t="inlineStr">
        <is>
          <t>PE FRONTAL 430X(108)51X25 MDF (ESQUERDO)</t>
        </is>
      </c>
      <c r="G4864" s="14" t="inlineStr">
        <is>
          <t>6 PINTURA UV</t>
        </is>
      </c>
      <c r="H4864" s="14" t="inlineStr">
        <is>
          <t>6 PINTURA UV</t>
        </is>
      </c>
      <c r="I4864" s="9" t="inlineStr">
        <is>
          <t>6 PINTURA UV</t>
        </is>
      </c>
      <c r="J4864" s="9" t="n">
        <v>12</v>
      </c>
      <c r="K4864" s="14" t="n"/>
      <c r="L4864" s="14" t="n"/>
      <c r="M4864" s="14" t="n"/>
      <c r="N4864" s="14" t="n"/>
      <c r="O4864" s="14" t="n"/>
      <c r="P4864" s="14" t="n"/>
      <c r="Q4864" s="14" t="n"/>
      <c r="R4864" s="14" t="n"/>
      <c r="S4864" s="14" t="n"/>
      <c r="T4864" s="14" t="n"/>
      <c r="U4864" s="14" t="n"/>
      <c r="V4864" s="14" t="n"/>
      <c r="W4864" s="14" t="n"/>
      <c r="X4864" s="14" t="n"/>
      <c r="Y4864" s="14" t="n"/>
      <c r="Z4864" s="14" t="n"/>
      <c r="AA4864" s="11" t="n"/>
      <c r="AB4864" s="14">
        <f>B4864&amp;"|"&amp;I4864</f>
        <v/>
      </c>
      <c r="AC4864">
        <f>IF($B4864="","","|"&amp;SUBSTITUTE(TRIM(SUBSTITUTE(SUBSTITUTE(SUBSTITUTE(SUBSTITUTE(SUBSTITUTE(SUBSTITUTE(SUBSTITUTE(SUBSTITUTE(SUBSTITUTE(SUBSTITUTE(SUBSTITUTE(SUBSTITUTE(SUBSTITUTE(SUBSTITUTE(TRIM($B4864&amp;""),CHAR(10)," "),CHAR(13)," "),"."," "),";"," "),","," "),"/"," "),"+"," "),"-"," "),"  "," "),"  "," "),"  "," "),"  "," "),"  "," "),"  "," "))," ","|")&amp;"|")</f>
        <v/>
      </c>
      <c r="AD4864">
        <f>TRIM($I4864&amp;"")</f>
        <v/>
      </c>
    </row>
    <row r="4865" ht="24" customHeight="1">
      <c r="A4865" s="9" t="n">
        <v>46227</v>
      </c>
      <c r="B4865" s="14" t="inlineStr">
        <is>
          <t>10284</t>
        </is>
      </c>
      <c r="C4865" s="14" t="inlineStr">
        <is>
          <t>M/C 0728 (AMARELO)</t>
        </is>
      </c>
      <c r="D4865" s="14" t="inlineStr">
        <is>
          <t>6 PINTURA UV</t>
        </is>
      </c>
      <c r="E4865" s="14" t="n">
        <v>30003901</v>
      </c>
      <c r="F4865" s="14" t="inlineStr">
        <is>
          <t>PE TRASEIRO 920X30(911)X25 MDF (14PC) ESQ TRENTO</t>
        </is>
      </c>
      <c r="G4865" s="14" t="inlineStr">
        <is>
          <t>6 PINTURA UV</t>
        </is>
      </c>
      <c r="H4865" s="14" t="inlineStr">
        <is>
          <t>6 PINTURA UV</t>
        </is>
      </c>
      <c r="I4865" s="9" t="inlineStr">
        <is>
          <t>6 PINTURA UV</t>
        </is>
      </c>
      <c r="J4865" s="9" t="n">
        <v>12</v>
      </c>
      <c r="K4865" s="14" t="n"/>
      <c r="L4865" s="14" t="n"/>
      <c r="M4865" s="14" t="n"/>
      <c r="N4865" s="14" t="n"/>
      <c r="O4865" s="14" t="n"/>
      <c r="P4865" s="14" t="n"/>
      <c r="Q4865" s="14" t="n"/>
      <c r="R4865" s="14" t="n"/>
      <c r="S4865" s="14" t="n"/>
      <c r="T4865" s="14" t="n"/>
      <c r="U4865" s="14" t="n"/>
      <c r="V4865" s="14" t="n"/>
      <c r="W4865" s="14" t="n"/>
      <c r="X4865" s="14" t="n"/>
      <c r="Y4865" s="14" t="n"/>
      <c r="Z4865" s="14" t="n"/>
      <c r="AA4865" s="11" t="n"/>
      <c r="AB4865" s="14">
        <f>B4865&amp;"|"&amp;I4865</f>
        <v/>
      </c>
      <c r="AC4865">
        <f>IF($B4865="","","|"&amp;SUBSTITUTE(TRIM(SUBSTITUTE(SUBSTITUTE(SUBSTITUTE(SUBSTITUTE(SUBSTITUTE(SUBSTITUTE(SUBSTITUTE(SUBSTITUTE(SUBSTITUTE(SUBSTITUTE(SUBSTITUTE(SUBSTITUTE(SUBSTITUTE(SUBSTITUTE(TRIM($B4865&amp;""),CHAR(10)," "),CHAR(13)," "),"."," "),";"," "),","," "),"/"," "),"+"," "),"-"," "),"  "," "),"  "," "),"  "," "),"  "," "),"  "," "),"  "," "))," ","|")&amp;"|")</f>
        <v/>
      </c>
      <c r="AD4865">
        <f>TRIM($I4865&amp;"")</f>
        <v/>
      </c>
    </row>
    <row r="4866" ht="24" customHeight="1">
      <c r="A4866" s="9" t="n">
        <v>46227</v>
      </c>
      <c r="B4866" s="14" t="inlineStr">
        <is>
          <t>10284</t>
        </is>
      </c>
      <c r="C4866" s="14" t="inlineStr">
        <is>
          <t>M/C 0728 (AMARELO)</t>
        </is>
      </c>
      <c r="D4866" s="14" t="inlineStr">
        <is>
          <t>6 PINTURA UV</t>
        </is>
      </c>
      <c r="E4866" s="14" t="n">
        <v>30003902</v>
      </c>
      <c r="F4866" s="14" t="inlineStr">
        <is>
          <t>PE TRASEIRO 920X30(911)X25 MDF (14PC) DIR TRENTO</t>
        </is>
      </c>
      <c r="G4866" s="14" t="inlineStr">
        <is>
          <t>6 PINTURA UV</t>
        </is>
      </c>
      <c r="H4866" s="14" t="inlineStr">
        <is>
          <t>6 PINTURA UV</t>
        </is>
      </c>
      <c r="I4866" s="9" t="inlineStr">
        <is>
          <t>6 PINTURA UV</t>
        </is>
      </c>
      <c r="J4866" s="9" t="n">
        <v>12</v>
      </c>
      <c r="K4866" s="14" t="n"/>
      <c r="L4866" s="14" t="n"/>
      <c r="M4866" s="14" t="n"/>
      <c r="N4866" s="14" t="n"/>
      <c r="O4866" s="14" t="n"/>
      <c r="P4866" s="14" t="n"/>
      <c r="Q4866" s="14" t="n"/>
      <c r="R4866" s="14" t="n"/>
      <c r="S4866" s="14" t="n"/>
      <c r="T4866" s="14" t="n"/>
      <c r="U4866" s="14" t="n"/>
      <c r="V4866" s="14" t="n"/>
      <c r="W4866" s="14" t="n"/>
      <c r="X4866" s="14" t="n"/>
      <c r="Y4866" s="14" t="n"/>
      <c r="Z4866" s="14" t="n"/>
      <c r="AA4866" s="11" t="n"/>
      <c r="AB4866" s="14">
        <f>B4866&amp;"|"&amp;I4866</f>
        <v/>
      </c>
      <c r="AC4866">
        <f>IF($B4866="","","|"&amp;SUBSTITUTE(TRIM(SUBSTITUTE(SUBSTITUTE(SUBSTITUTE(SUBSTITUTE(SUBSTITUTE(SUBSTITUTE(SUBSTITUTE(SUBSTITUTE(SUBSTITUTE(SUBSTITUTE(SUBSTITUTE(SUBSTITUTE(SUBSTITUTE(SUBSTITUTE(TRIM($B4866&amp;""),CHAR(10)," "),CHAR(13)," "),"."," "),";"," "),","," "),"/"," "),"+"," "),"-"," "),"  "," "),"  "," "),"  "," "),"  "," "),"  "," "),"  "," "))," ","|")&amp;"|")</f>
        <v/>
      </c>
      <c r="AD4866">
        <f>TRIM($I4866&amp;"")</f>
        <v/>
      </c>
    </row>
    <row r="4867" ht="24" customHeight="1">
      <c r="A4867" s="9" t="n">
        <v>46227</v>
      </c>
      <c r="B4867" s="14" t="inlineStr">
        <is>
          <t>10284</t>
        </is>
      </c>
      <c r="C4867" s="14" t="inlineStr">
        <is>
          <t>M/C 0728 (AMARELO)</t>
        </is>
      </c>
      <c r="D4867" s="14" t="inlineStr">
        <is>
          <t>6 PINTURA UV</t>
        </is>
      </c>
      <c r="E4867" s="14" t="n">
        <v>30006101</v>
      </c>
      <c r="F4867" s="14" t="inlineStr">
        <is>
          <t>PE TRAS 880X30(911)X25 MDF (13PC) ESQ SANTIAGO NEW</t>
        </is>
      </c>
      <c r="G4867" s="14" t="inlineStr">
        <is>
          <t>6 PINTURA UV</t>
        </is>
      </c>
      <c r="H4867" s="14" t="inlineStr">
        <is>
          <t>6 PINTURA UV</t>
        </is>
      </c>
      <c r="I4867" s="9" t="inlineStr">
        <is>
          <t>6 PINTURA UV</t>
        </is>
      </c>
      <c r="J4867" s="9" t="n">
        <v>600</v>
      </c>
      <c r="K4867" s="14" t="n"/>
      <c r="L4867" s="14" t="n"/>
      <c r="M4867" s="14" t="n"/>
      <c r="N4867" s="14" t="n"/>
      <c r="O4867" s="14" t="n"/>
      <c r="P4867" s="14" t="n"/>
      <c r="Q4867" s="14" t="n"/>
      <c r="R4867" s="14" t="n"/>
      <c r="S4867" s="14" t="n"/>
      <c r="T4867" s="14" t="n"/>
      <c r="U4867" s="14" t="n"/>
      <c r="V4867" s="14" t="n"/>
      <c r="W4867" s="14" t="n"/>
      <c r="X4867" s="14" t="n"/>
      <c r="Y4867" s="14" t="n"/>
      <c r="Z4867" s="14" t="n"/>
      <c r="AA4867" s="11" t="n"/>
      <c r="AB4867" s="14">
        <f>B4867&amp;"|"&amp;I4867</f>
        <v/>
      </c>
      <c r="AC4867">
        <f>IF($B4867="","","|"&amp;SUBSTITUTE(TRIM(SUBSTITUTE(SUBSTITUTE(SUBSTITUTE(SUBSTITUTE(SUBSTITUTE(SUBSTITUTE(SUBSTITUTE(SUBSTITUTE(SUBSTITUTE(SUBSTITUTE(SUBSTITUTE(SUBSTITUTE(SUBSTITUTE(SUBSTITUTE(TRIM($B4867&amp;""),CHAR(10)," "),CHAR(13)," "),"."," "),";"," "),","," "),"/"," "),"+"," "),"-"," "),"  "," "),"  "," "),"  "," "),"  "," "),"  "," "),"  "," "))," ","|")&amp;"|")</f>
        <v/>
      </c>
      <c r="AD4867">
        <f>TRIM($I4867&amp;"")</f>
        <v/>
      </c>
    </row>
    <row r="4868" ht="24" customHeight="1">
      <c r="A4868" s="9" t="n">
        <v>46227</v>
      </c>
      <c r="B4868" s="14" t="inlineStr">
        <is>
          <t>10284</t>
        </is>
      </c>
      <c r="C4868" s="14" t="inlineStr">
        <is>
          <t>M/C 0728 (AMARELO)</t>
        </is>
      </c>
      <c r="D4868" s="14" t="inlineStr">
        <is>
          <t>6 PINTURA UV</t>
        </is>
      </c>
      <c r="E4868" s="14" t="n">
        <v>30006102</v>
      </c>
      <c r="F4868" s="14" t="inlineStr">
        <is>
          <t>PE TRAS 880X30(911)X25 MDF (13PC) DIR SANTIAGO NEW</t>
        </is>
      </c>
      <c r="G4868" s="14" t="inlineStr">
        <is>
          <t>6 PINTURA UV</t>
        </is>
      </c>
      <c r="H4868" s="14" t="inlineStr">
        <is>
          <t>6 PINTURA UV</t>
        </is>
      </c>
      <c r="I4868" s="9" t="inlineStr">
        <is>
          <t>6 PINTURA UV</t>
        </is>
      </c>
      <c r="J4868" s="9" t="n">
        <v>600</v>
      </c>
      <c r="K4868" s="14" t="n"/>
      <c r="L4868" s="14" t="n"/>
      <c r="M4868" s="14" t="n"/>
      <c r="N4868" s="14" t="n"/>
      <c r="O4868" s="14" t="n"/>
      <c r="P4868" s="14" t="n"/>
      <c r="Q4868" s="14" t="n"/>
      <c r="R4868" s="14" t="n"/>
      <c r="S4868" s="14" t="n"/>
      <c r="T4868" s="14" t="n"/>
      <c r="U4868" s="14" t="n"/>
      <c r="V4868" s="14" t="n"/>
      <c r="W4868" s="14" t="n"/>
      <c r="X4868" s="14" t="n"/>
      <c r="Y4868" s="14" t="n"/>
      <c r="Z4868" s="14" t="n"/>
      <c r="AA4868" s="11" t="n"/>
      <c r="AB4868" s="14">
        <f>B4868&amp;"|"&amp;I4868</f>
        <v/>
      </c>
      <c r="AC4868">
        <f>IF($B4868="","","|"&amp;SUBSTITUTE(TRIM(SUBSTITUTE(SUBSTITUTE(SUBSTITUTE(SUBSTITUTE(SUBSTITUTE(SUBSTITUTE(SUBSTITUTE(SUBSTITUTE(SUBSTITUTE(SUBSTITUTE(SUBSTITUTE(SUBSTITUTE(SUBSTITUTE(SUBSTITUTE(TRIM($B4868&amp;""),CHAR(10)," "),CHAR(13)," "),"."," "),";"," "),","," "),"/"," "),"+"," "),"-"," "),"  "," "),"  "," "),"  "," "),"  "," "),"  "," "),"  "," "))," ","|")&amp;"|")</f>
        <v/>
      </c>
      <c r="AD4868">
        <f>TRIM($I4868&amp;"")</f>
        <v/>
      </c>
    </row>
    <row r="4869" ht="24" customHeight="1">
      <c r="A4869" s="9" t="n">
        <v>46227</v>
      </c>
      <c r="B4869" s="14" t="inlineStr">
        <is>
          <t>10284</t>
        </is>
      </c>
      <c r="C4869" s="14" t="inlineStr">
        <is>
          <t>M/C 0728 (AMARELO)</t>
        </is>
      </c>
      <c r="D4869" s="14" t="inlineStr">
        <is>
          <t>6 PINTURA UV</t>
        </is>
      </c>
      <c r="E4869" s="14" t="n">
        <v>30006110</v>
      </c>
      <c r="F4869" s="14" t="inlineStr">
        <is>
          <t>PE FRONTAL 430X(108)51X25 MDF (DIR) SANTIAGO NEW</t>
        </is>
      </c>
      <c r="G4869" s="14" t="inlineStr">
        <is>
          <t>6 PINTURA UV</t>
        </is>
      </c>
      <c r="H4869" s="14" t="inlineStr">
        <is>
          <t>6 PINTURA UV</t>
        </is>
      </c>
      <c r="I4869" s="9" t="inlineStr">
        <is>
          <t>6 PINTURA UV</t>
        </is>
      </c>
      <c r="J4869" s="9" t="n">
        <v>600</v>
      </c>
      <c r="K4869" s="14" t="n"/>
      <c r="L4869" s="14" t="n"/>
      <c r="M4869" s="14" t="n"/>
      <c r="N4869" s="14" t="n"/>
      <c r="O4869" s="14" t="n"/>
      <c r="P4869" s="14" t="n"/>
      <c r="Q4869" s="14" t="n"/>
      <c r="R4869" s="14" t="n"/>
      <c r="S4869" s="14" t="n"/>
      <c r="T4869" s="14" t="n"/>
      <c r="U4869" s="14" t="n"/>
      <c r="V4869" s="14" t="n"/>
      <c r="W4869" s="14" t="n"/>
      <c r="X4869" s="14" t="n"/>
      <c r="Y4869" s="14" t="n"/>
      <c r="Z4869" s="14" t="n"/>
      <c r="AA4869" s="11" t="n"/>
      <c r="AB4869" s="14">
        <f>B4869&amp;"|"&amp;I4869</f>
        <v/>
      </c>
      <c r="AC4869">
        <f>IF($B4869="","","|"&amp;SUBSTITUTE(TRIM(SUBSTITUTE(SUBSTITUTE(SUBSTITUTE(SUBSTITUTE(SUBSTITUTE(SUBSTITUTE(SUBSTITUTE(SUBSTITUTE(SUBSTITUTE(SUBSTITUTE(SUBSTITUTE(SUBSTITUTE(SUBSTITUTE(SUBSTITUTE(TRIM($B4869&amp;""),CHAR(10)," "),CHAR(13)," "),"."," "),";"," "),","," "),"/"," "),"+"," "),"-"," "),"  "," "),"  "," "),"  "," "),"  "," "),"  "," "),"  "," "))," ","|")&amp;"|")</f>
        <v/>
      </c>
      <c r="AD4869">
        <f>TRIM($I4869&amp;"")</f>
        <v/>
      </c>
    </row>
    <row r="4870" ht="24" customHeight="1">
      <c r="A4870" s="9" t="n">
        <v>46227</v>
      </c>
      <c r="B4870" s="14" t="inlineStr">
        <is>
          <t>10284</t>
        </is>
      </c>
      <c r="C4870" s="14" t="inlineStr">
        <is>
          <t>M/C 0728 (AMARELO)</t>
        </is>
      </c>
      <c r="D4870" s="14" t="inlineStr">
        <is>
          <t>6 PINTURA UV</t>
        </is>
      </c>
      <c r="E4870" s="14" t="n">
        <v>30006111</v>
      </c>
      <c r="F4870" s="14" t="inlineStr">
        <is>
          <t>PE FRONTAL 430X(108)51X25MDF (ESQRD) SANTIAGO NEW</t>
        </is>
      </c>
      <c r="G4870" s="14" t="inlineStr">
        <is>
          <t>6 PINTURA UV</t>
        </is>
      </c>
      <c r="H4870" s="14" t="inlineStr">
        <is>
          <t>6 PINTURA UV</t>
        </is>
      </c>
      <c r="I4870" s="9" t="inlineStr">
        <is>
          <t>6 PINTURA UV</t>
        </is>
      </c>
      <c r="J4870" s="9" t="n">
        <v>600</v>
      </c>
      <c r="K4870" s="14" t="n"/>
      <c r="L4870" s="14" t="n"/>
      <c r="M4870" s="14" t="n"/>
      <c r="N4870" s="14" t="n"/>
      <c r="O4870" s="14" t="n"/>
      <c r="P4870" s="14" t="n"/>
      <c r="Q4870" s="14" t="n"/>
      <c r="R4870" s="14" t="n"/>
      <c r="S4870" s="14" t="n"/>
      <c r="T4870" s="14" t="n"/>
      <c r="U4870" s="14" t="n"/>
      <c r="V4870" s="14" t="n"/>
      <c r="W4870" s="14" t="n"/>
      <c r="X4870" s="14" t="n"/>
      <c r="Y4870" s="14" t="n"/>
      <c r="Z4870" s="14" t="n"/>
      <c r="AA4870" s="11" t="n"/>
      <c r="AB4870" s="14">
        <f>B4870&amp;"|"&amp;I4870</f>
        <v/>
      </c>
      <c r="AC4870">
        <f>IF($B4870="","","|"&amp;SUBSTITUTE(TRIM(SUBSTITUTE(SUBSTITUTE(SUBSTITUTE(SUBSTITUTE(SUBSTITUTE(SUBSTITUTE(SUBSTITUTE(SUBSTITUTE(SUBSTITUTE(SUBSTITUTE(SUBSTITUTE(SUBSTITUTE(SUBSTITUTE(SUBSTITUTE(TRIM($B4870&amp;""),CHAR(10)," "),CHAR(13)," "),"."," "),";"," "),","," "),"/"," "),"+"," "),"-"," "),"  "," "),"  "," "),"  "," "),"  "," "),"  "," "),"  "," "))," ","|")&amp;"|")</f>
        <v/>
      </c>
      <c r="AD4870">
        <f>TRIM($I4870&amp;"")</f>
        <v/>
      </c>
    </row>
    <row r="4871" ht="24" customHeight="1">
      <c r="A4871" s="9" t="n">
        <v>46227</v>
      </c>
      <c r="B4871" s="14" t="inlineStr">
        <is>
          <t>10284</t>
        </is>
      </c>
      <c r="C4871" s="14" t="inlineStr">
        <is>
          <t>M/C 0728 (AMARELO)</t>
        </is>
      </c>
      <c r="D4871" s="14" t="inlineStr">
        <is>
          <t>6 PINTURA UV</t>
        </is>
      </c>
      <c r="E4871" s="14" t="n">
        <v>30006801</v>
      </c>
      <c r="F4871" s="14" t="inlineStr">
        <is>
          <t>PE TRASEIRO 980X94(911)X25 MDF (8PCS)- CAD GENOVA</t>
        </is>
      </c>
      <c r="G4871" s="14" t="inlineStr">
        <is>
          <t>6 PINTURA UV</t>
        </is>
      </c>
      <c r="H4871" s="14" t="inlineStr">
        <is>
          <t>6 PINTURA UV</t>
        </is>
      </c>
      <c r="I4871" s="9" t="inlineStr">
        <is>
          <t>6 PINTURA UV</t>
        </is>
      </c>
      <c r="J4871" s="9" t="n">
        <v>8</v>
      </c>
      <c r="K4871" s="14" t="n"/>
      <c r="L4871" s="14" t="n"/>
      <c r="M4871" s="14" t="n"/>
      <c r="N4871" s="14" t="n"/>
      <c r="O4871" s="14" t="n"/>
      <c r="P4871" s="14" t="n"/>
      <c r="Q4871" s="14" t="n"/>
      <c r="R4871" s="14" t="n"/>
      <c r="S4871" s="14" t="n"/>
      <c r="T4871" s="14" t="n"/>
      <c r="U4871" s="14" t="n"/>
      <c r="V4871" s="14" t="n"/>
      <c r="W4871" s="14" t="n"/>
      <c r="X4871" s="14" t="n"/>
      <c r="Y4871" s="14" t="n"/>
      <c r="Z4871" s="14" t="n"/>
      <c r="AA4871" s="11" t="n"/>
      <c r="AB4871" s="14">
        <f>B4871&amp;"|"&amp;I4871</f>
        <v/>
      </c>
      <c r="AC4871">
        <f>IF($B4871="","","|"&amp;SUBSTITUTE(TRIM(SUBSTITUTE(SUBSTITUTE(SUBSTITUTE(SUBSTITUTE(SUBSTITUTE(SUBSTITUTE(SUBSTITUTE(SUBSTITUTE(SUBSTITUTE(SUBSTITUTE(SUBSTITUTE(SUBSTITUTE(SUBSTITUTE(SUBSTITUTE(TRIM($B4871&amp;""),CHAR(10)," "),CHAR(13)," "),"."," "),";"," "),","," "),"/"," "),"+"," "),"-"," "),"  "," "),"  "," "),"  "," "),"  "," "),"  "," "),"  "," "))," ","|")&amp;"|")</f>
        <v/>
      </c>
      <c r="AD4871">
        <f>TRIM($I4871&amp;"")</f>
        <v/>
      </c>
    </row>
  </sheetData>
  <autoFilter ref="A1:AD3593">
    <sortState ref="A2:AB1030">
      <sortCondition ref="D1:D995"/>
    </sortState>
  </autoFilter>
  <conditionalFormatting sqref="R2:R995">
    <cfRule type="expression" priority="2" dxfId="4">
      <formula>R2="SIM"</formula>
    </cfRule>
  </conditionalFormatting>
  <conditionalFormatting sqref="V2:V995">
    <cfRule type="expression" priority="3" dxfId="4">
      <formula>V2&lt;0</formula>
    </cfRule>
    <cfRule type="expression" priority="4" dxfId="1">
      <formula>$V2="SIM"</formula>
    </cfRule>
  </conditionalFormatting>
  <conditionalFormatting sqref="P2:P995">
    <cfRule type="cellIs" priority="5" operator="greaterThan" dxfId="4">
      <formula>1</formula>
    </cfRule>
  </conditionalFormatting>
  <conditionalFormatting sqref="Q2:Q995">
    <cfRule type="expression" priority="6" dxfId="3">
      <formula>Q2="Concluído"</formula>
    </cfRule>
    <cfRule type="expression" priority="7" dxfId="2">
      <formula>Q2="Parado"</formula>
    </cfRule>
  </conditionalFormatting>
  <conditionalFormatting sqref="Z2:Z995">
    <cfRule type="expression" priority="8" dxfId="1">
      <formula>$Z2&lt;0</formula>
    </cfRule>
  </conditionalFormatting>
  <conditionalFormatting sqref="U2:U995">
    <cfRule type="expression" priority="9" dxfId="0">
      <formula>$U2="Concluído"</formula>
    </cfRule>
  </conditionalFormatting>
  <dataValidations count="1">
    <dataValidation sqref="U2:U995" showDropDown="0" showInputMessage="0" showErrorMessage="0" allowBlank="1" type="list">
      <formula1>"Programado,Em produção,Parado,Concluído,Cancelado"</formula1>
      <formula2>0</formula2>
    </dataValidation>
  </dataValidations>
  <pageMargins left="0.7" right="0.7" top="0.75" bottom="0.75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14" customWidth="1" min="1" max="1"/>
    <col width="25" customWidth="1" min="2" max="2"/>
    <col width="28" customWidth="1" min="3" max="3"/>
    <col width="34" customWidth="1" min="4" max="4"/>
    <col width="22" customWidth="1" min="5" max="5"/>
    <col width="40" customWidth="1" min="6" max="6"/>
    <col width="20" customWidth="1" min="7" max="7"/>
    <col width="14" customWidth="1" min="8" max="8"/>
  </cols>
  <sheetData>
    <row r="1" ht="32" customHeight="1">
      <c r="A1" s="34" t="inlineStr">
        <is>
          <t>Data Parada</t>
        </is>
      </c>
      <c r="B1" s="34" t="inlineStr">
        <is>
          <t>Setor</t>
        </is>
      </c>
      <c r="C1" s="34" t="inlineStr">
        <is>
          <t>Máquina/Posto</t>
        </is>
      </c>
      <c r="D1" s="34" t="inlineStr">
        <is>
          <t>Motivo da Parada</t>
        </is>
      </c>
      <c r="E1" s="34" t="inlineStr">
        <is>
          <t>Tempo Total Parada (min)</t>
        </is>
      </c>
      <c r="F1" s="34" t="inlineStr">
        <is>
          <t>Observação</t>
        </is>
      </c>
      <c r="G1" s="34" t="inlineStr">
        <is>
          <t>Registrado Em</t>
        </is>
      </c>
      <c r="H1" s="34" t="inlineStr">
        <is>
          <t>Usuário</t>
        </is>
      </c>
    </row>
    <row r="2">
      <c r="A2" s="35" t="n">
        <v>46220</v>
      </c>
      <c r="B2" s="36" t="inlineStr">
        <is>
          <t>10 FURADEIRAS</t>
        </is>
      </c>
      <c r="C2" s="36" t="inlineStr">
        <is>
          <t>22 - FURADEIRA 01 (DL 22-11 12/06)</t>
        </is>
      </c>
      <c r="D2" s="36" t="inlineStr">
        <is>
          <t>FALTA DE PROGRAMAÇÃO</t>
        </is>
      </c>
      <c r="E2" s="37" t="n">
        <v>300</v>
      </c>
      <c r="F2" s="36" t="inlineStr"/>
      <c r="G2" s="38" t="n">
        <v>46222.76782477281</v>
      </c>
      <c r="H2" s="36" t="inlineStr">
        <is>
          <t>pcp</t>
        </is>
      </c>
    </row>
  </sheetData>
  <autoFilter ref="A1:H2"/>
  <pageMargins left="0.511811024" right="0.511811024" top="0.787401575" bottom="0.787401575" header="0.31496062" footer="0.3149606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4.5"/>
  <sheetData>
    <row r="1">
      <c r="A1" t="inlineStr">
        <is>
          <t>tipo</t>
        </is>
      </c>
      <c r="B1" t="inlineStr">
        <is>
          <t>arquivo</t>
        </is>
      </c>
      <c r="C1" t="inlineStr">
        <is>
          <t>lotes</t>
        </is>
      </c>
      <c r="D1" t="inlineStr">
        <is>
          <t>codigo_peca</t>
        </is>
      </c>
      <c r="E1" t="inlineStr">
        <is>
          <t>setor_pdf</t>
        </is>
      </c>
      <c r="F1" t="inlineStr">
        <is>
          <t>setor_excel</t>
        </is>
      </c>
      <c r="G1" t="inlineStr">
        <is>
          <t>confianca</t>
        </is>
      </c>
      <c r="H1" t="inlineStr">
        <is>
          <t>mensagem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2026-06-24T00:07:58Z</dcterms:created>
  <dcterms:modified xsi:type="dcterms:W3CDTF">2026-07-19T21:25:40Z</dcterms:modified>
  <cp:lastModifiedBy>Alan Fornel dos Santos</cp:lastModifiedBy>
</cp:coreProperties>
</file>